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Павлова А.М\раскрытие информации\2023\"/>
    </mc:Choice>
  </mc:AlternateContent>
  <bookViews>
    <workbookView xWindow="0" yWindow="0" windowWidth="28800" windowHeight="12300" tabRatio="862" activeTab="4"/>
  </bookViews>
  <sheets>
    <sheet name="форма 6 СВМ (Февраль 2023)" sheetId="13" r:id="rId1"/>
    <sheet name="форма 7 СВМ (Февраль 2023)" sheetId="14" r:id="rId2"/>
    <sheet name="форма 6 СТГКМ (Февраль 2023)" sheetId="15" r:id="rId3"/>
    <sheet name="форма 7 СТГКМ (Февраль 2023)" sheetId="16" r:id="rId4"/>
    <sheet name="форма 6 ОГКМ (Февраль 2023)" sheetId="17" r:id="rId5"/>
    <sheet name="форма 7 ОГКМ (Февраль 2023)" sheetId="18" r:id="rId6"/>
  </sheets>
  <definedNames>
    <definedName name="_xlnm._FilterDatabase" localSheetId="0" hidden="1">'форма 6 СВМ (Февраль 2023)'!$E$11:$BP$6741</definedName>
    <definedName name="_xlnm._FilterDatabase" localSheetId="2" hidden="1">'форма 6 СТГКМ (Февраль 2023)'!$D$1:$D$32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3" i="14" l="1"/>
  <c r="C22" i="14"/>
  <c r="C21" i="14"/>
  <c r="BC6740" i="13" l="1"/>
  <c r="BC6738" i="13"/>
  <c r="BC6736" i="13"/>
  <c r="BC6734" i="13"/>
  <c r="BC6732" i="13"/>
  <c r="BC6730" i="13"/>
  <c r="BC6728" i="13"/>
  <c r="BC6726" i="13"/>
  <c r="BC6724" i="13"/>
  <c r="BB6740" i="13" l="1"/>
  <c r="BB6738" i="13"/>
  <c r="BB6736" i="13"/>
  <c r="BD6736" i="13" s="1"/>
  <c r="BE6736" i="13" s="1"/>
  <c r="BB6734" i="13"/>
  <c r="BD6734" i="13" s="1"/>
  <c r="BE6734" i="13" s="1"/>
  <c r="BB6732" i="13"/>
  <c r="BB6730" i="13"/>
  <c r="BB6728" i="13"/>
  <c r="BD6728" i="13" s="1"/>
  <c r="BE6728" i="13" s="1"/>
  <c r="BB6726" i="13"/>
  <c r="BD6726" i="13" s="1"/>
  <c r="BI6726" i="13" s="1"/>
  <c r="BB6724" i="13"/>
  <c r="BD6739" i="13"/>
  <c r="BE6739" i="13" s="1"/>
  <c r="BH6739" i="13"/>
  <c r="BI6739" i="13"/>
  <c r="BJ6739" i="13" s="1"/>
  <c r="BD6740" i="13"/>
  <c r="BE6740" i="13"/>
  <c r="BH6740" i="13"/>
  <c r="BI6740" i="13"/>
  <c r="BD6741" i="13"/>
  <c r="BI6741" i="13" s="1"/>
  <c r="BH6741" i="13"/>
  <c r="BD6724" i="13"/>
  <c r="BE6724" i="13" s="1"/>
  <c r="BH6724" i="13"/>
  <c r="BD6725" i="13"/>
  <c r="BI6725" i="13" s="1"/>
  <c r="BH6725" i="13"/>
  <c r="BH6726" i="13"/>
  <c r="BD6727" i="13"/>
  <c r="BE6727" i="13" s="1"/>
  <c r="BH6727" i="13"/>
  <c r="BH6728" i="13"/>
  <c r="BD6729" i="13"/>
  <c r="BI6729" i="13" s="1"/>
  <c r="BH6729" i="13"/>
  <c r="BD6730" i="13"/>
  <c r="BE6730" i="13" s="1"/>
  <c r="BH6730" i="13"/>
  <c r="BD6731" i="13"/>
  <c r="BE6731" i="13" s="1"/>
  <c r="BH6731" i="13"/>
  <c r="BD6732" i="13"/>
  <c r="BE6732" i="13" s="1"/>
  <c r="BH6732" i="13"/>
  <c r="BD6733" i="13"/>
  <c r="BI6733" i="13" s="1"/>
  <c r="BH6733" i="13"/>
  <c r="BH6734" i="13"/>
  <c r="BD6735" i="13"/>
  <c r="BE6735" i="13" s="1"/>
  <c r="BH6735" i="13"/>
  <c r="BH6736" i="13"/>
  <c r="BD6737" i="13"/>
  <c r="BI6737" i="13" s="1"/>
  <c r="BH6737" i="13"/>
  <c r="BD6738" i="13"/>
  <c r="BE6738" i="13" s="1"/>
  <c r="BH6738" i="13"/>
  <c r="BI6730" i="13" l="1"/>
  <c r="BJ6741" i="13"/>
  <c r="BJ6740" i="13"/>
  <c r="BE6741" i="13"/>
  <c r="BI6738" i="13"/>
  <c r="BJ6738" i="13" s="1"/>
  <c r="BI6734" i="13"/>
  <c r="BJ6734" i="13" s="1"/>
  <c r="BE6726" i="13"/>
  <c r="BI6724" i="13"/>
  <c r="BJ6724" i="13" s="1"/>
  <c r="BI6736" i="13"/>
  <c r="BJ6736" i="13" s="1"/>
  <c r="BI6732" i="13"/>
  <c r="BJ6732" i="13" s="1"/>
  <c r="BI6728" i="13"/>
  <c r="BJ6728" i="13" s="1"/>
  <c r="BJ6737" i="13"/>
  <c r="BJ6733" i="13"/>
  <c r="BJ6730" i="13"/>
  <c r="BJ6726" i="13"/>
  <c r="BJ6729" i="13"/>
  <c r="BJ6725" i="13"/>
  <c r="BE6737" i="13"/>
  <c r="BI6735" i="13"/>
  <c r="BJ6735" i="13" s="1"/>
  <c r="BE6733" i="13"/>
  <c r="BI6731" i="13"/>
  <c r="BJ6731" i="13" s="1"/>
  <c r="BE6729" i="13"/>
  <c r="BI6727" i="13"/>
  <c r="BJ6727" i="13" s="1"/>
  <c r="BE6725" i="13"/>
  <c r="BC6665" i="13"/>
  <c r="BH6665" i="13" s="1"/>
  <c r="BB6665" i="13"/>
  <c r="BD6665" i="13" s="1"/>
  <c r="BD6667" i="13"/>
  <c r="BE6667" i="13" s="1"/>
  <c r="BH6667" i="13"/>
  <c r="BD1190" i="13"/>
  <c r="BE1190" i="13" s="1"/>
  <c r="BH1190" i="13"/>
  <c r="BD1192" i="13"/>
  <c r="BE1192" i="13" s="1"/>
  <c r="BH1192" i="13"/>
  <c r="BC1191" i="13"/>
  <c r="BH1191" i="13" s="1"/>
  <c r="BB1191" i="13"/>
  <c r="BD1191" i="13" s="1"/>
  <c r="BC1189" i="13"/>
  <c r="BH1189" i="13" s="1"/>
  <c r="BB1189" i="13"/>
  <c r="BD1189" i="13" s="1"/>
  <c r="BC3329" i="13"/>
  <c r="BB3329" i="13"/>
  <c r="BC3327" i="13"/>
  <c r="BB3327" i="13"/>
  <c r="BD3330" i="13"/>
  <c r="BE3330" i="13" s="1"/>
  <c r="BH3330" i="13"/>
  <c r="BC2487" i="13"/>
  <c r="BH2487" i="13" s="1"/>
  <c r="BB2487" i="13"/>
  <c r="BD2487" i="13" s="1"/>
  <c r="BD2488" i="13"/>
  <c r="BE2488" i="13" s="1"/>
  <c r="BH2488" i="13"/>
  <c r="BD2231" i="13"/>
  <c r="BI2231" i="13" s="1"/>
  <c r="BH2231" i="13"/>
  <c r="BC2230" i="13"/>
  <c r="BH2230" i="13" s="1"/>
  <c r="BB2230" i="13"/>
  <c r="BD2230" i="13" s="1"/>
  <c r="BD2229" i="13"/>
  <c r="BI2229" i="13" s="1"/>
  <c r="BH2229" i="13"/>
  <c r="BC2228" i="13"/>
  <c r="BH2228" i="13" s="1"/>
  <c r="BB2228" i="13"/>
  <c r="BD2228" i="13" s="1"/>
  <c r="BC2226" i="13"/>
  <c r="BH2226" i="13" s="1"/>
  <c r="BB2226" i="13"/>
  <c r="BD2226" i="13" s="1"/>
  <c r="BI2226" i="13" s="1"/>
  <c r="BC2224" i="13"/>
  <c r="BH2224" i="13" s="1"/>
  <c r="BB2224" i="13"/>
  <c r="BD2224" i="13" s="1"/>
  <c r="BC2222" i="13"/>
  <c r="BH2222" i="13" s="1"/>
  <c r="BB2222" i="13"/>
  <c r="BD2222" i="13" s="1"/>
  <c r="BI2222" i="13" s="1"/>
  <c r="BB2220" i="13"/>
  <c r="BD2220" i="13" s="1"/>
  <c r="BI2220" i="13" s="1"/>
  <c r="BC2220" i="13"/>
  <c r="BH2220" i="13" s="1"/>
  <c r="BD2221" i="13"/>
  <c r="BE2221" i="13" s="1"/>
  <c r="BH2221" i="13"/>
  <c r="BD2223" i="13"/>
  <c r="BE2223" i="13" s="1"/>
  <c r="BH2223" i="13"/>
  <c r="BD2225" i="13"/>
  <c r="BI2225" i="13" s="1"/>
  <c r="BH2225" i="13"/>
  <c r="BD2227" i="13"/>
  <c r="BE2227" i="13" s="1"/>
  <c r="BH2227" i="13"/>
  <c r="BD141" i="13"/>
  <c r="BI141" i="13" s="1"/>
  <c r="BC140" i="13"/>
  <c r="BB140" i="13"/>
  <c r="BD140" i="13" s="1"/>
  <c r="BI140" i="13" s="1"/>
  <c r="BH141" i="13"/>
  <c r="BI6665" i="13" l="1"/>
  <c r="BJ6665" i="13" s="1"/>
  <c r="BE6665" i="13"/>
  <c r="BI6667" i="13"/>
  <c r="BJ6667" i="13" s="1"/>
  <c r="BE2230" i="13"/>
  <c r="BI1192" i="13"/>
  <c r="BE1191" i="13"/>
  <c r="BI1191" i="13"/>
  <c r="BE1189" i="13"/>
  <c r="BI1189" i="13"/>
  <c r="BI1190" i="13"/>
  <c r="BD3329" i="13"/>
  <c r="BH3328" i="13"/>
  <c r="BI3330" i="13"/>
  <c r="BJ3330" i="13" s="1"/>
  <c r="BH3329" i="13"/>
  <c r="BI2230" i="13"/>
  <c r="BJ2230" i="13" s="1"/>
  <c r="BE2487" i="13"/>
  <c r="BI2487" i="13"/>
  <c r="BJ2487" i="13" s="1"/>
  <c r="BI2488" i="13"/>
  <c r="BJ2488" i="13" s="1"/>
  <c r="BJ2231" i="13"/>
  <c r="BE2231" i="13"/>
  <c r="BE2224" i="13"/>
  <c r="BE2228" i="13"/>
  <c r="BI2228" i="13"/>
  <c r="BJ2228" i="13" s="1"/>
  <c r="BE2229" i="13"/>
  <c r="BJ2229" i="13"/>
  <c r="BE2226" i="13"/>
  <c r="BJ2226" i="13"/>
  <c r="BI2224" i="13"/>
  <c r="BJ2224" i="13" s="1"/>
  <c r="BE2225" i="13"/>
  <c r="BJ2225" i="13"/>
  <c r="BJ2222" i="13"/>
  <c r="BE2222" i="13"/>
  <c r="BI2221" i="13"/>
  <c r="BJ2221" i="13" s="1"/>
  <c r="BJ2220" i="13"/>
  <c r="BE2220" i="13"/>
  <c r="BI2223" i="13"/>
  <c r="BJ2223" i="13" s="1"/>
  <c r="BI2227" i="13"/>
  <c r="BJ2227" i="13" s="1"/>
  <c r="BE140" i="13"/>
  <c r="BE141" i="13"/>
  <c r="BH140" i="13"/>
  <c r="BJ140" i="13" s="1"/>
  <c r="BJ141" i="13"/>
  <c r="C20" i="18"/>
  <c r="B20" i="18"/>
  <c r="G10" i="17"/>
  <c r="F9" i="17"/>
  <c r="E9" i="17"/>
  <c r="D19" i="16"/>
  <c r="C19" i="16"/>
  <c r="A5" i="16"/>
  <c r="A6" i="17" s="1"/>
  <c r="A6" i="18" s="1"/>
  <c r="A5" i="15"/>
  <c r="D17" i="14"/>
  <c r="D26" i="14" s="1"/>
  <c r="C17" i="14"/>
  <c r="A11" i="14"/>
  <c r="BH6723" i="13"/>
  <c r="BH6722" i="13" s="1"/>
  <c r="BD6723" i="13"/>
  <c r="BI6723" i="13" s="1"/>
  <c r="BI6722" i="13" s="1"/>
  <c r="BC6722" i="13"/>
  <c r="BB6722" i="13"/>
  <c r="BH6721" i="13"/>
  <c r="BD6721" i="13"/>
  <c r="BC6720" i="13"/>
  <c r="BB6720" i="13"/>
  <c r="BH6719" i="13"/>
  <c r="BH6718" i="13" s="1"/>
  <c r="BD6719" i="13"/>
  <c r="BI6719" i="13" s="1"/>
  <c r="BI6718" i="13" s="1"/>
  <c r="BC6718" i="13"/>
  <c r="BB6718" i="13"/>
  <c r="BH6717" i="13"/>
  <c r="BH6716" i="13" s="1"/>
  <c r="BD6717" i="13"/>
  <c r="BC6716" i="13"/>
  <c r="BB6716" i="13"/>
  <c r="BH6715" i="13"/>
  <c r="BH6714" i="13" s="1"/>
  <c r="BD6715" i="13"/>
  <c r="BI6715" i="13" s="1"/>
  <c r="BI6714" i="13" s="1"/>
  <c r="BC6714" i="13"/>
  <c r="BB6714" i="13"/>
  <c r="BH6713" i="13"/>
  <c r="BH6712" i="13" s="1"/>
  <c r="BD6713" i="13"/>
  <c r="BC6712" i="13"/>
  <c r="BB6712" i="13"/>
  <c r="BH6711" i="13"/>
  <c r="BH6710" i="13" s="1"/>
  <c r="BD6711" i="13"/>
  <c r="BJ6710" i="13"/>
  <c r="BC6710" i="13"/>
  <c r="BB6710" i="13"/>
  <c r="BH6709" i="13"/>
  <c r="BH6708" i="13" s="1"/>
  <c r="BD6709" i="13"/>
  <c r="BC6708" i="13"/>
  <c r="BB6708" i="13"/>
  <c r="BH6707" i="13"/>
  <c r="BH6706" i="13" s="1"/>
  <c r="BD6707" i="13"/>
  <c r="BC6706" i="13"/>
  <c r="BB6706" i="13"/>
  <c r="BH6705" i="13"/>
  <c r="BH6704" i="13" s="1"/>
  <c r="BD6705" i="13"/>
  <c r="BC6704" i="13"/>
  <c r="BB6704" i="13"/>
  <c r="BH6703" i="13"/>
  <c r="BH6702" i="13" s="1"/>
  <c r="BD6703" i="13"/>
  <c r="BC6702" i="13"/>
  <c r="BB6702" i="13"/>
  <c r="BH6701" i="13"/>
  <c r="BH6700" i="13" s="1"/>
  <c r="BD6701" i="13"/>
  <c r="BC6700" i="13"/>
  <c r="BB6700" i="13"/>
  <c r="BH6699" i="13"/>
  <c r="BH6698" i="13" s="1"/>
  <c r="BD6699" i="13"/>
  <c r="BJ6698" i="13"/>
  <c r="BC6698" i="13"/>
  <c r="BB6698" i="13"/>
  <c r="BH6697" i="13"/>
  <c r="BH6696" i="13" s="1"/>
  <c r="BD6697" i="13"/>
  <c r="BE6697" i="13" s="1"/>
  <c r="BE6696" i="13" s="1"/>
  <c r="BJ6696" i="13"/>
  <c r="BC6696" i="13"/>
  <c r="BB6696" i="13"/>
  <c r="BH6695" i="13"/>
  <c r="BD6695" i="13"/>
  <c r="BC6694" i="13"/>
  <c r="BB6694" i="13"/>
  <c r="BH6693" i="13"/>
  <c r="BH6692" i="13" s="1"/>
  <c r="BD6693" i="13"/>
  <c r="BI6693" i="13" s="1"/>
  <c r="BI6692" i="13" s="1"/>
  <c r="BJ6692" i="13"/>
  <c r="BC6692" i="13"/>
  <c r="BB6692" i="13"/>
  <c r="BH6691" i="13"/>
  <c r="BH6690" i="13" s="1"/>
  <c r="BD6691" i="13"/>
  <c r="BJ6690" i="13"/>
  <c r="BC6690" i="13"/>
  <c r="BB6690" i="13"/>
  <c r="BH6689" i="13"/>
  <c r="BH6688" i="13" s="1"/>
  <c r="BD6689" i="13"/>
  <c r="BC6688" i="13"/>
  <c r="BB6688" i="13"/>
  <c r="BH6687" i="13"/>
  <c r="BH6686" i="13" s="1"/>
  <c r="BD6687" i="13"/>
  <c r="BC6686" i="13"/>
  <c r="BB6686" i="13"/>
  <c r="BH6685" i="13"/>
  <c r="BH6684" i="13" s="1"/>
  <c r="BD6685" i="13"/>
  <c r="BC6684" i="13"/>
  <c r="BB6684" i="13"/>
  <c r="BH6683" i="13"/>
  <c r="BH6682" i="13" s="1"/>
  <c r="BD6683" i="13"/>
  <c r="BC6682" i="13"/>
  <c r="BB6682" i="13"/>
  <c r="BH6681" i="13"/>
  <c r="BH6680" i="13" s="1"/>
  <c r="BD6681" i="13"/>
  <c r="BC6680" i="13"/>
  <c r="BB6680" i="13"/>
  <c r="BH6679" i="13"/>
  <c r="BH6678" i="13" s="1"/>
  <c r="BD6679" i="13"/>
  <c r="BC6678" i="13"/>
  <c r="BB6678" i="13"/>
  <c r="BH6677" i="13"/>
  <c r="BH6676" i="13" s="1"/>
  <c r="BD6677" i="13"/>
  <c r="BC6676" i="13"/>
  <c r="BB6676" i="13"/>
  <c r="BH6675" i="13"/>
  <c r="BH6674" i="13" s="1"/>
  <c r="BD6675" i="13"/>
  <c r="BC6674" i="13"/>
  <c r="BB6674" i="13"/>
  <c r="BH6673" i="13"/>
  <c r="BH6672" i="13" s="1"/>
  <c r="BD6673" i="13"/>
  <c r="BC6672" i="13"/>
  <c r="BB6672" i="13"/>
  <c r="BH6671" i="13"/>
  <c r="BH6670" i="13" s="1"/>
  <c r="BD6671" i="13"/>
  <c r="BI6671" i="13" s="1"/>
  <c r="BI6670" i="13" s="1"/>
  <c r="BJ6670" i="13"/>
  <c r="BC6670" i="13"/>
  <c r="BB6670" i="13"/>
  <c r="BH6669" i="13"/>
  <c r="BH6668" i="13" s="1"/>
  <c r="BD6669" i="13"/>
  <c r="BE6669" i="13" s="1"/>
  <c r="BE6668" i="13" s="1"/>
  <c r="BC6668" i="13"/>
  <c r="BB6668" i="13"/>
  <c r="BH6666" i="13"/>
  <c r="BD6666" i="13"/>
  <c r="BE6666" i="13" s="1"/>
  <c r="BH6664" i="13"/>
  <c r="BH6663" i="13" s="1"/>
  <c r="BD6664" i="13"/>
  <c r="BC6663" i="13"/>
  <c r="BB6663" i="13"/>
  <c r="BH6662" i="13"/>
  <c r="BH6661" i="13" s="1"/>
  <c r="BD6662" i="13"/>
  <c r="BE6662" i="13" s="1"/>
  <c r="BE6661" i="13" s="1"/>
  <c r="BC6661" i="13"/>
  <c r="BB6661" i="13"/>
  <c r="BH6660" i="13"/>
  <c r="BH6659" i="13" s="1"/>
  <c r="BD6660" i="13"/>
  <c r="BC6659" i="13"/>
  <c r="BB6659" i="13"/>
  <c r="BH6658" i="13"/>
  <c r="BH6657" i="13" s="1"/>
  <c r="BD6658" i="13"/>
  <c r="BE6658" i="13" s="1"/>
  <c r="BE6657" i="13" s="1"/>
  <c r="BC6657" i="13"/>
  <c r="BB6657" i="13"/>
  <c r="BH6656" i="13"/>
  <c r="BH6655" i="13" s="1"/>
  <c r="BD6656" i="13"/>
  <c r="BC6655" i="13"/>
  <c r="BB6655" i="13"/>
  <c r="BH6654" i="13"/>
  <c r="BH6653" i="13" s="1"/>
  <c r="BD6654" i="13"/>
  <c r="BI6654" i="13" s="1"/>
  <c r="BI6653" i="13" s="1"/>
  <c r="BJ6653" i="13"/>
  <c r="BC6653" i="13"/>
  <c r="BB6653" i="13"/>
  <c r="BH6652" i="13"/>
  <c r="BD6652" i="13"/>
  <c r="BI6652" i="13" s="1"/>
  <c r="BI6651" i="13" s="1"/>
  <c r="BC6651" i="13"/>
  <c r="BB6651" i="13"/>
  <c r="BH6650" i="13"/>
  <c r="BD6650" i="13"/>
  <c r="BI6650" i="13" s="1"/>
  <c r="BI6649" i="13" s="1"/>
  <c r="BC6649" i="13"/>
  <c r="BB6649" i="13"/>
  <c r="BH6648" i="13"/>
  <c r="BD6648" i="13"/>
  <c r="BI6648" i="13" s="1"/>
  <c r="BI6647" i="13" s="1"/>
  <c r="BC6647" i="13"/>
  <c r="BB6647" i="13"/>
  <c r="BH6646" i="13"/>
  <c r="BD6646" i="13"/>
  <c r="BC6645" i="13"/>
  <c r="BB6645" i="13"/>
  <c r="BH6644" i="13"/>
  <c r="BD6644" i="13"/>
  <c r="BI6644" i="13" s="1"/>
  <c r="BI6643" i="13" s="1"/>
  <c r="BC6643" i="13"/>
  <c r="BB6643" i="13"/>
  <c r="BH6642" i="13"/>
  <c r="BD6642" i="13"/>
  <c r="BC6641" i="13"/>
  <c r="BB6641" i="13"/>
  <c r="BH6640" i="13"/>
  <c r="BD6640" i="13"/>
  <c r="BI6640" i="13" s="1"/>
  <c r="BI6639" i="13" s="1"/>
  <c r="BC6639" i="13"/>
  <c r="BB6639" i="13"/>
  <c r="BH6638" i="13"/>
  <c r="BD6638" i="13"/>
  <c r="BI6638" i="13" s="1"/>
  <c r="BI6637" i="13" s="1"/>
  <c r="BC6637" i="13"/>
  <c r="BB6637" i="13"/>
  <c r="BH6636" i="13"/>
  <c r="BD6636" i="13"/>
  <c r="BC6635" i="13"/>
  <c r="BB6635" i="13"/>
  <c r="BH6634" i="13"/>
  <c r="BD6634" i="13"/>
  <c r="BI6634" i="13" s="1"/>
  <c r="BI6633" i="13" s="1"/>
  <c r="BC6633" i="13"/>
  <c r="BB6633" i="13"/>
  <c r="BH6632" i="13"/>
  <c r="BD6632" i="13"/>
  <c r="BI6632" i="13" s="1"/>
  <c r="BH6631" i="13"/>
  <c r="BJ6631" i="13" s="1"/>
  <c r="BD6631" i="13"/>
  <c r="BH6630" i="13"/>
  <c r="BD6630" i="13"/>
  <c r="BI6630" i="13" s="1"/>
  <c r="BH6629" i="13"/>
  <c r="BD6629" i="13"/>
  <c r="BI6629" i="13" s="1"/>
  <c r="BH6628" i="13"/>
  <c r="BD6628" i="13"/>
  <c r="BI6628" i="13" s="1"/>
  <c r="BH6627" i="13"/>
  <c r="BD6627" i="13"/>
  <c r="BI6627" i="13" s="1"/>
  <c r="BH6626" i="13"/>
  <c r="BD6626" i="13"/>
  <c r="BI6626" i="13" s="1"/>
  <c r="BH6625" i="13"/>
  <c r="BD6625" i="13"/>
  <c r="BI6625" i="13" s="1"/>
  <c r="BH6624" i="13"/>
  <c r="BD6624" i="13"/>
  <c r="BI6624" i="13" s="1"/>
  <c r="BH6623" i="13"/>
  <c r="BD6623" i="13"/>
  <c r="BI6623" i="13" s="1"/>
  <c r="BH6622" i="13"/>
  <c r="BD6622" i="13"/>
  <c r="BI6622" i="13" s="1"/>
  <c r="BH6621" i="13"/>
  <c r="BD6621" i="13"/>
  <c r="BI6621" i="13" s="1"/>
  <c r="BH6620" i="13"/>
  <c r="BD6620" i="13"/>
  <c r="BI6620" i="13" s="1"/>
  <c r="BH6619" i="13"/>
  <c r="BD6619" i="13"/>
  <c r="BI6619" i="13" s="1"/>
  <c r="BH6618" i="13"/>
  <c r="BD6618" i="13"/>
  <c r="BI6618" i="13" s="1"/>
  <c r="BH6617" i="13"/>
  <c r="BJ6617" i="13" s="1"/>
  <c r="BD6617" i="13"/>
  <c r="BH6616" i="13"/>
  <c r="BD6616" i="13"/>
  <c r="BI6616" i="13" s="1"/>
  <c r="BH6615" i="13"/>
  <c r="BJ6615" i="13" s="1"/>
  <c r="BD6615" i="13"/>
  <c r="BH6614" i="13"/>
  <c r="BD6614" i="13"/>
  <c r="BI6614" i="13" s="1"/>
  <c r="BH6613" i="13"/>
  <c r="BD6613" i="13"/>
  <c r="BI6613" i="13" s="1"/>
  <c r="BH6612" i="13"/>
  <c r="BD6612" i="13"/>
  <c r="BI6612" i="13" s="1"/>
  <c r="BH6611" i="13"/>
  <c r="BJ6611" i="13" s="1"/>
  <c r="BD6611" i="13"/>
  <c r="BH6610" i="13"/>
  <c r="BD6610" i="13"/>
  <c r="BI6610" i="13" s="1"/>
  <c r="BH6609" i="13"/>
  <c r="BJ6609" i="13" s="1"/>
  <c r="BD6609" i="13"/>
  <c r="BH6608" i="13"/>
  <c r="BD6608" i="13"/>
  <c r="BI6608" i="13" s="1"/>
  <c r="BH6607" i="13"/>
  <c r="BD6607" i="13"/>
  <c r="BI6607" i="13" s="1"/>
  <c r="BH6606" i="13"/>
  <c r="BD6606" i="13"/>
  <c r="BI6606" i="13" s="1"/>
  <c r="BH6605" i="13"/>
  <c r="BD6605" i="13"/>
  <c r="BI6605" i="13" s="1"/>
  <c r="BH6604" i="13"/>
  <c r="BD6604" i="13"/>
  <c r="BI6604" i="13" s="1"/>
  <c r="BH6603" i="13"/>
  <c r="BD6603" i="13"/>
  <c r="BI6603" i="13" s="1"/>
  <c r="BH6602" i="13"/>
  <c r="BD6602" i="13"/>
  <c r="BI6602" i="13" s="1"/>
  <c r="BH6601" i="13"/>
  <c r="BD6601" i="13"/>
  <c r="BI6601" i="13" s="1"/>
  <c r="BH6600" i="13"/>
  <c r="BD6600" i="13"/>
  <c r="BI6600" i="13" s="1"/>
  <c r="BH6599" i="13"/>
  <c r="BD6599" i="13"/>
  <c r="BI6599" i="13" s="1"/>
  <c r="BH6598" i="13"/>
  <c r="BD6598" i="13"/>
  <c r="BI6598" i="13" s="1"/>
  <c r="BH6597" i="13"/>
  <c r="BD6597" i="13"/>
  <c r="BE6597" i="13" s="1"/>
  <c r="BP6596" i="13"/>
  <c r="BN6596" i="13"/>
  <c r="BH6596" i="13"/>
  <c r="BD6596" i="13"/>
  <c r="BI6596" i="13" s="1"/>
  <c r="BP6595" i="13"/>
  <c r="BO6595" i="13"/>
  <c r="BN6595" i="13"/>
  <c r="BH6595" i="13"/>
  <c r="BD6595" i="13"/>
  <c r="BP6594" i="13"/>
  <c r="BN6594" i="13"/>
  <c r="BH6594" i="13"/>
  <c r="BD6594" i="13"/>
  <c r="BI6594" i="13" s="1"/>
  <c r="BP6593" i="13"/>
  <c r="BO6593" i="13"/>
  <c r="BN6593" i="13"/>
  <c r="BH6593" i="13"/>
  <c r="BD6593" i="13"/>
  <c r="BI6593" i="13" s="1"/>
  <c r="BP6592" i="13"/>
  <c r="BN6592" i="13"/>
  <c r="BH6592" i="13"/>
  <c r="BD6592" i="13"/>
  <c r="BI6592" i="13" s="1"/>
  <c r="BP6591" i="13"/>
  <c r="BO6591" i="13"/>
  <c r="BN6591" i="13"/>
  <c r="BH6591" i="13"/>
  <c r="BD6591" i="13"/>
  <c r="BP6590" i="13"/>
  <c r="BN6590" i="13"/>
  <c r="BH6590" i="13"/>
  <c r="BD6590" i="13"/>
  <c r="BI6590" i="13" s="1"/>
  <c r="BP6589" i="13"/>
  <c r="BO6589" i="13"/>
  <c r="BN6589" i="13"/>
  <c r="BH6589" i="13"/>
  <c r="BD6589" i="13"/>
  <c r="BE6589" i="13" s="1"/>
  <c r="BP6588" i="13"/>
  <c r="BN6588" i="13"/>
  <c r="BH6588" i="13"/>
  <c r="BD6588" i="13"/>
  <c r="BI6588" i="13" s="1"/>
  <c r="BP6587" i="13"/>
  <c r="BO6587" i="13"/>
  <c r="BN6587" i="13"/>
  <c r="BH6587" i="13"/>
  <c r="BD6587" i="13"/>
  <c r="BP6586" i="13"/>
  <c r="BN6586" i="13"/>
  <c r="BH6586" i="13"/>
  <c r="BD6586" i="13"/>
  <c r="BI6586" i="13" s="1"/>
  <c r="BP6585" i="13"/>
  <c r="BO6585" i="13"/>
  <c r="BN6585" i="13"/>
  <c r="BH6585" i="13"/>
  <c r="BD6585" i="13"/>
  <c r="BI6585" i="13" s="1"/>
  <c r="BP6584" i="13"/>
  <c r="BN6584" i="13"/>
  <c r="BH6584" i="13"/>
  <c r="BD6584" i="13"/>
  <c r="BI6584" i="13" s="1"/>
  <c r="BP6583" i="13"/>
  <c r="BO6583" i="13"/>
  <c r="BN6583" i="13"/>
  <c r="BH6583" i="13"/>
  <c r="BD6583" i="13"/>
  <c r="BE6583" i="13" s="1"/>
  <c r="BP6582" i="13"/>
  <c r="BN6582" i="13"/>
  <c r="BH6582" i="13"/>
  <c r="BD6582" i="13"/>
  <c r="BI6582" i="13" s="1"/>
  <c r="BP6581" i="13"/>
  <c r="BO6581" i="13"/>
  <c r="BN6581" i="13"/>
  <c r="BH6581" i="13"/>
  <c r="BD6581" i="13"/>
  <c r="BE6581" i="13" s="1"/>
  <c r="BP6580" i="13"/>
  <c r="BN6580" i="13"/>
  <c r="BH6580" i="13"/>
  <c r="BD6580" i="13"/>
  <c r="BI6580" i="13" s="1"/>
  <c r="BP6579" i="13"/>
  <c r="BO6579" i="13"/>
  <c r="BN6579" i="13"/>
  <c r="BH6579" i="13"/>
  <c r="BD6579" i="13"/>
  <c r="BP6578" i="13"/>
  <c r="BN6578" i="13"/>
  <c r="BH6578" i="13"/>
  <c r="BD6578" i="13"/>
  <c r="BI6578" i="13" s="1"/>
  <c r="BP6577" i="13"/>
  <c r="BO6577" i="13"/>
  <c r="BN6577" i="13"/>
  <c r="BH6577" i="13"/>
  <c r="BD6577" i="13"/>
  <c r="BI6577" i="13" s="1"/>
  <c r="BP6576" i="13"/>
  <c r="BN6576" i="13"/>
  <c r="BH6576" i="13"/>
  <c r="BD6576" i="13"/>
  <c r="BI6576" i="13" s="1"/>
  <c r="BP6575" i="13"/>
  <c r="BO6575" i="13"/>
  <c r="BN6575" i="13"/>
  <c r="BH6575" i="13"/>
  <c r="BD6575" i="13"/>
  <c r="BP6574" i="13"/>
  <c r="BN6574" i="13"/>
  <c r="BH6574" i="13"/>
  <c r="BD6574" i="13"/>
  <c r="BI6574" i="13" s="1"/>
  <c r="BP6573" i="13"/>
  <c r="BO6573" i="13"/>
  <c r="BN6573" i="13"/>
  <c r="BH6573" i="13"/>
  <c r="BD6573" i="13"/>
  <c r="BP6572" i="13"/>
  <c r="BN6572" i="13"/>
  <c r="BH6572" i="13"/>
  <c r="BD6572" i="13"/>
  <c r="BI6572" i="13" s="1"/>
  <c r="BP6571" i="13"/>
  <c r="BO6571" i="13"/>
  <c r="BN6571" i="13"/>
  <c r="BH6571" i="13"/>
  <c r="BD6571" i="13"/>
  <c r="BP6570" i="13"/>
  <c r="BN6570" i="13"/>
  <c r="BH6570" i="13"/>
  <c r="BD6570" i="13"/>
  <c r="BI6570" i="13" s="1"/>
  <c r="BP6569" i="13"/>
  <c r="BO6569" i="13"/>
  <c r="BN6569" i="13"/>
  <c r="BH6569" i="13"/>
  <c r="BD6569" i="13"/>
  <c r="BP6568" i="13"/>
  <c r="BN6568" i="13"/>
  <c r="BH6568" i="13"/>
  <c r="BD6568" i="13"/>
  <c r="BI6568" i="13" s="1"/>
  <c r="BP6567" i="13"/>
  <c r="BO6567" i="13"/>
  <c r="BN6567" i="13"/>
  <c r="BH6567" i="13"/>
  <c r="BD6567" i="13"/>
  <c r="BE6567" i="13" s="1"/>
  <c r="BP6566" i="13"/>
  <c r="BN6566" i="13"/>
  <c r="BH6566" i="13"/>
  <c r="BD6566" i="13"/>
  <c r="BI6566" i="13" s="1"/>
  <c r="BP6565" i="13"/>
  <c r="BO6565" i="13"/>
  <c r="BN6565" i="13"/>
  <c r="BH6565" i="13"/>
  <c r="BD6565" i="13"/>
  <c r="BE6565" i="13" s="1"/>
  <c r="BP6564" i="13"/>
  <c r="BN6564" i="13"/>
  <c r="BH6564" i="13"/>
  <c r="BD6564" i="13"/>
  <c r="BI6564" i="13" s="1"/>
  <c r="BP6563" i="13"/>
  <c r="BO6563" i="13"/>
  <c r="BN6563" i="13"/>
  <c r="BH6563" i="13"/>
  <c r="BJ6563" i="13" s="1"/>
  <c r="BD6563" i="13"/>
  <c r="BE6563" i="13" s="1"/>
  <c r="BP6562" i="13"/>
  <c r="BN6562" i="13"/>
  <c r="BH6562" i="13"/>
  <c r="BD6562" i="13"/>
  <c r="BI6562" i="13" s="1"/>
  <c r="BP6561" i="13"/>
  <c r="BO6561" i="13"/>
  <c r="BN6561" i="13"/>
  <c r="BH6561" i="13"/>
  <c r="BD6561" i="13"/>
  <c r="BP6560" i="13"/>
  <c r="BN6560" i="13"/>
  <c r="BH6560" i="13"/>
  <c r="BD6560" i="13"/>
  <c r="BI6560" i="13" s="1"/>
  <c r="BP6559" i="13"/>
  <c r="BO6559" i="13"/>
  <c r="BN6559" i="13"/>
  <c r="BH6559" i="13"/>
  <c r="BD6559" i="13"/>
  <c r="BI6559" i="13" s="1"/>
  <c r="BP6558" i="13"/>
  <c r="BN6558" i="13"/>
  <c r="BH6558" i="13"/>
  <c r="BD6558" i="13"/>
  <c r="BI6558" i="13" s="1"/>
  <c r="BP6557" i="13"/>
  <c r="BO6557" i="13"/>
  <c r="BN6557" i="13"/>
  <c r="BH6557" i="13"/>
  <c r="BD6557" i="13"/>
  <c r="BE6557" i="13" s="1"/>
  <c r="BP6556" i="13"/>
  <c r="BN6556" i="13"/>
  <c r="BH6556" i="13"/>
  <c r="BD6556" i="13"/>
  <c r="BI6556" i="13" s="1"/>
  <c r="BP6555" i="13"/>
  <c r="BO6555" i="13"/>
  <c r="BN6555" i="13"/>
  <c r="BH6555" i="13"/>
  <c r="BD6555" i="13"/>
  <c r="BP6554" i="13"/>
  <c r="BN6554" i="13"/>
  <c r="BH6554" i="13"/>
  <c r="BD6554" i="13"/>
  <c r="BI6554" i="13" s="1"/>
  <c r="BP6553" i="13"/>
  <c r="BO6553" i="13"/>
  <c r="BN6553" i="13"/>
  <c r="BH6553" i="13"/>
  <c r="BD6553" i="13"/>
  <c r="BP6552" i="13"/>
  <c r="BN6552" i="13"/>
  <c r="BH6552" i="13"/>
  <c r="BD6552" i="13"/>
  <c r="BI6552" i="13" s="1"/>
  <c r="BP6551" i="13"/>
  <c r="BO6551" i="13"/>
  <c r="BN6551" i="13"/>
  <c r="BH6551" i="13"/>
  <c r="BD6551" i="13"/>
  <c r="BP6550" i="13"/>
  <c r="BN6550" i="13"/>
  <c r="BH6550" i="13"/>
  <c r="BD6550" i="13"/>
  <c r="BI6550" i="13" s="1"/>
  <c r="BP6549" i="13"/>
  <c r="BO6549" i="13"/>
  <c r="BN6549" i="13"/>
  <c r="BH6549" i="13"/>
  <c r="BD6549" i="13"/>
  <c r="BE6549" i="13" s="1"/>
  <c r="BP6548" i="13"/>
  <c r="BN6548" i="13"/>
  <c r="BH6548" i="13"/>
  <c r="BD6548" i="13"/>
  <c r="BI6548" i="13" s="1"/>
  <c r="BP6547" i="13"/>
  <c r="BO6547" i="13"/>
  <c r="BN6547" i="13"/>
  <c r="BH6547" i="13"/>
  <c r="BD6547" i="13"/>
  <c r="BE6547" i="13" s="1"/>
  <c r="BH6546" i="13"/>
  <c r="BJ6546" i="13" s="1"/>
  <c r="BH6545" i="13"/>
  <c r="BJ6545" i="13" s="1"/>
  <c r="BH6544" i="13"/>
  <c r="BJ6544" i="13" s="1"/>
  <c r="BH6543" i="13"/>
  <c r="BJ6543" i="13" s="1"/>
  <c r="BH6542" i="13"/>
  <c r="BJ6542" i="13" s="1"/>
  <c r="BH6541" i="13"/>
  <c r="BJ6541" i="13" s="1"/>
  <c r="BH6540" i="13"/>
  <c r="BJ6540" i="13" s="1"/>
  <c r="BH6539" i="13"/>
  <c r="BJ6539" i="13" s="1"/>
  <c r="BH6538" i="13"/>
  <c r="BJ6538" i="13" s="1"/>
  <c r="BH6537" i="13"/>
  <c r="BJ6537" i="13" s="1"/>
  <c r="BH6536" i="13"/>
  <c r="BJ6536" i="13" s="1"/>
  <c r="BH6535" i="13"/>
  <c r="BJ6535" i="13" s="1"/>
  <c r="BH6534" i="13"/>
  <c r="BJ6534" i="13" s="1"/>
  <c r="BH6533" i="13"/>
  <c r="BJ6533" i="13" s="1"/>
  <c r="BH6532" i="13"/>
  <c r="BJ6532" i="13" s="1"/>
  <c r="BH6531" i="13"/>
  <c r="BJ6531" i="13" s="1"/>
  <c r="BH6530" i="13"/>
  <c r="BJ6530" i="13" s="1"/>
  <c r="BH6529" i="13"/>
  <c r="BJ6529" i="13" s="1"/>
  <c r="BH6528" i="13"/>
  <c r="BJ6528" i="13" s="1"/>
  <c r="BH6527" i="13"/>
  <c r="BJ6527" i="13" s="1"/>
  <c r="BH6526" i="13"/>
  <c r="BJ6526" i="13" s="1"/>
  <c r="BH6525" i="13"/>
  <c r="BJ6525" i="13" s="1"/>
  <c r="BH6524" i="13"/>
  <c r="BJ6524" i="13" s="1"/>
  <c r="BH6523" i="13"/>
  <c r="BJ6523" i="13" s="1"/>
  <c r="BH6522" i="13"/>
  <c r="BJ6522" i="13" s="1"/>
  <c r="BH6521" i="13"/>
  <c r="BJ6521" i="13" s="1"/>
  <c r="BH6520" i="13"/>
  <c r="BJ6520" i="13" s="1"/>
  <c r="BH6519" i="13"/>
  <c r="BJ6519" i="13" s="1"/>
  <c r="BH6518" i="13"/>
  <c r="BJ6518" i="13" s="1"/>
  <c r="BH6517" i="13"/>
  <c r="BJ6517" i="13" s="1"/>
  <c r="BH6516" i="13"/>
  <c r="BJ6516" i="13" s="1"/>
  <c r="BH6515" i="13"/>
  <c r="BJ6515" i="13" s="1"/>
  <c r="BH6514" i="13"/>
  <c r="BJ6514" i="13" s="1"/>
  <c r="BH6513" i="13"/>
  <c r="BJ6513" i="13" s="1"/>
  <c r="BH6512" i="13"/>
  <c r="BJ6512" i="13" s="1"/>
  <c r="BH6511" i="13"/>
  <c r="BJ6511" i="13" s="1"/>
  <c r="BH6510" i="13"/>
  <c r="BJ6510" i="13" s="1"/>
  <c r="BH6509" i="13"/>
  <c r="BJ6509" i="13" s="1"/>
  <c r="BH6508" i="13"/>
  <c r="BJ6508" i="13" s="1"/>
  <c r="BH6507" i="13"/>
  <c r="BJ6507" i="13" s="1"/>
  <c r="BH6506" i="13"/>
  <c r="BJ6506" i="13" s="1"/>
  <c r="BH6505" i="13"/>
  <c r="BJ6505" i="13" s="1"/>
  <c r="BH6504" i="13"/>
  <c r="BJ6504" i="13" s="1"/>
  <c r="BH6503" i="13"/>
  <c r="BJ6503" i="13" s="1"/>
  <c r="BH6502" i="13"/>
  <c r="BJ6502" i="13" s="1"/>
  <c r="BH6501" i="13"/>
  <c r="BJ6501" i="13" s="1"/>
  <c r="BH6500" i="13"/>
  <c r="BJ6500" i="13" s="1"/>
  <c r="BH6499" i="13"/>
  <c r="BJ6499" i="13" s="1"/>
  <c r="BH6498" i="13"/>
  <c r="BJ6498" i="13" s="1"/>
  <c r="BH6497" i="13"/>
  <c r="BJ6497" i="13" s="1"/>
  <c r="BH6496" i="13"/>
  <c r="BJ6496" i="13" s="1"/>
  <c r="BH6495" i="13"/>
  <c r="BJ6495" i="13" s="1"/>
  <c r="BH6494" i="13"/>
  <c r="BJ6494" i="13" s="1"/>
  <c r="BH6493" i="13"/>
  <c r="BJ6493" i="13" s="1"/>
  <c r="BH6492" i="13"/>
  <c r="BJ6492" i="13" s="1"/>
  <c r="BH6491" i="13"/>
  <c r="BJ6491" i="13" s="1"/>
  <c r="BH6490" i="13"/>
  <c r="BJ6490" i="13" s="1"/>
  <c r="BH6489" i="13"/>
  <c r="BJ6489" i="13" s="1"/>
  <c r="BH6488" i="13"/>
  <c r="BJ6488" i="13" s="1"/>
  <c r="BH6487" i="13"/>
  <c r="BJ6487" i="13" s="1"/>
  <c r="BH6486" i="13"/>
  <c r="BJ6486" i="13" s="1"/>
  <c r="BH6485" i="13"/>
  <c r="BJ6485" i="13" s="1"/>
  <c r="BH6484" i="13"/>
  <c r="BJ6484" i="13" s="1"/>
  <c r="BP6483" i="13"/>
  <c r="BN6483" i="13"/>
  <c r="BD6483" i="13"/>
  <c r="BP6482" i="13"/>
  <c r="BO6482" i="13"/>
  <c r="BN6482" i="13"/>
  <c r="BH6482" i="13"/>
  <c r="BJ6482" i="13" s="1"/>
  <c r="BD6482" i="13"/>
  <c r="BE6482" i="13" s="1"/>
  <c r="BP6481" i="13"/>
  <c r="BN6481" i="13"/>
  <c r="BD6481" i="13"/>
  <c r="BP6480" i="13"/>
  <c r="BO6480" i="13"/>
  <c r="BN6480" i="13"/>
  <c r="BH6480" i="13"/>
  <c r="BJ6480" i="13" s="1"/>
  <c r="BB6480" i="13"/>
  <c r="BD6480" i="13" s="1"/>
  <c r="BE6480" i="13" s="1"/>
  <c r="BP6479" i="13"/>
  <c r="BN6479" i="13"/>
  <c r="BH6479" i="13"/>
  <c r="BD6479" i="13"/>
  <c r="BI6479" i="13" s="1"/>
  <c r="BP6478" i="13"/>
  <c r="BO6478" i="13"/>
  <c r="BN6478" i="13"/>
  <c r="BC6478" i="13"/>
  <c r="BH6478" i="13" s="1"/>
  <c r="BB6478" i="13"/>
  <c r="BD6478" i="13" s="1"/>
  <c r="BP6477" i="13"/>
  <c r="BN6477" i="13"/>
  <c r="BH6477" i="13"/>
  <c r="BD6477" i="13"/>
  <c r="BI6477" i="13" s="1"/>
  <c r="BP6476" i="13"/>
  <c r="BO6476" i="13"/>
  <c r="BN6476" i="13"/>
  <c r="BB6476" i="13"/>
  <c r="BD6476" i="13" s="1"/>
  <c r="BP6475" i="13"/>
  <c r="BN6475" i="13"/>
  <c r="BH6475" i="13"/>
  <c r="BD6475" i="13"/>
  <c r="BI6475" i="13" s="1"/>
  <c r="BP6474" i="13"/>
  <c r="BO6474" i="13"/>
  <c r="BN6474" i="13"/>
  <c r="BC6474" i="13"/>
  <c r="BB6474" i="13"/>
  <c r="BD6474" i="13" s="1"/>
  <c r="BI6474" i="13" s="1"/>
  <c r="BP6473" i="13"/>
  <c r="BN6473" i="13"/>
  <c r="BH6473" i="13"/>
  <c r="BD6473" i="13"/>
  <c r="BI6473" i="13" s="1"/>
  <c r="BP6472" i="13"/>
  <c r="BO6472" i="13"/>
  <c r="BN6472" i="13"/>
  <c r="BC6472" i="13"/>
  <c r="BH6472" i="13" s="1"/>
  <c r="BB6472" i="13"/>
  <c r="BD6472" i="13" s="1"/>
  <c r="BI6472" i="13" s="1"/>
  <c r="BP6471" i="13"/>
  <c r="BN6471" i="13"/>
  <c r="BH6471" i="13"/>
  <c r="BD6471" i="13"/>
  <c r="BI6471" i="13" s="1"/>
  <c r="BP6470" i="13"/>
  <c r="BO6470" i="13"/>
  <c r="BN6470" i="13"/>
  <c r="BC6470" i="13"/>
  <c r="BH6470" i="13" s="1"/>
  <c r="BB6470" i="13"/>
  <c r="BD6470" i="13" s="1"/>
  <c r="BH6469" i="13"/>
  <c r="BD6469" i="13"/>
  <c r="BI6469" i="13" s="1"/>
  <c r="BP6468" i="13"/>
  <c r="BN6468" i="13"/>
  <c r="BH6468" i="13"/>
  <c r="BD6468" i="13"/>
  <c r="BI6468" i="13" s="1"/>
  <c r="BP6467" i="13"/>
  <c r="BO6467" i="13"/>
  <c r="BN6467" i="13"/>
  <c r="BF6467" i="13"/>
  <c r="BC6467" i="13" s="1"/>
  <c r="BB6467" i="13"/>
  <c r="BD6467" i="13" s="1"/>
  <c r="BI6467" i="13" s="1"/>
  <c r="BP6466" i="13"/>
  <c r="BN6466" i="13"/>
  <c r="BH6466" i="13"/>
  <c r="BD6466" i="13"/>
  <c r="BI6466" i="13" s="1"/>
  <c r="BP6465" i="13"/>
  <c r="BO6465" i="13"/>
  <c r="BN6465" i="13"/>
  <c r="BC6465" i="13"/>
  <c r="BB6465" i="13"/>
  <c r="BD6465" i="13" s="1"/>
  <c r="BI6465" i="13" s="1"/>
  <c r="BP6464" i="13"/>
  <c r="BN6464" i="13"/>
  <c r="BH6464" i="13"/>
  <c r="BD6464" i="13"/>
  <c r="BI6464" i="13" s="1"/>
  <c r="BP6463" i="13"/>
  <c r="BO6463" i="13"/>
  <c r="BN6463" i="13"/>
  <c r="BC6463" i="13"/>
  <c r="BH6463" i="13" s="1"/>
  <c r="BB6463" i="13"/>
  <c r="BD6463" i="13" s="1"/>
  <c r="BI6463" i="13" s="1"/>
  <c r="BP6462" i="13"/>
  <c r="BN6462" i="13"/>
  <c r="BH6462" i="13"/>
  <c r="BD6462" i="13"/>
  <c r="BI6462" i="13" s="1"/>
  <c r="BP6461" i="13"/>
  <c r="BO6461" i="13"/>
  <c r="BN6461" i="13"/>
  <c r="BC6461" i="13"/>
  <c r="BH6461" i="13" s="1"/>
  <c r="BB6461" i="13"/>
  <c r="BD6461" i="13" s="1"/>
  <c r="BI6461" i="13" s="1"/>
  <c r="BP6460" i="13"/>
  <c r="BN6460" i="13"/>
  <c r="BH6460" i="13"/>
  <c r="BD6460" i="13"/>
  <c r="BI6460" i="13" s="1"/>
  <c r="BP6459" i="13"/>
  <c r="BO6459" i="13"/>
  <c r="BN6459" i="13"/>
  <c r="BC6459" i="13"/>
  <c r="BH6459" i="13" s="1"/>
  <c r="BB6459" i="13"/>
  <c r="BD6459" i="13" s="1"/>
  <c r="BI6459" i="13" s="1"/>
  <c r="BP6458" i="13"/>
  <c r="BN6458" i="13"/>
  <c r="BH6458" i="13"/>
  <c r="BD6458" i="13"/>
  <c r="BI6458" i="13" s="1"/>
  <c r="BP6457" i="13"/>
  <c r="BO6457" i="13"/>
  <c r="BN6457" i="13"/>
  <c r="BC6457" i="13"/>
  <c r="BB6457" i="13"/>
  <c r="BD6457" i="13" s="1"/>
  <c r="BI6457" i="13" s="1"/>
  <c r="BH6456" i="13"/>
  <c r="BD6456" i="13"/>
  <c r="BI6456" i="13" s="1"/>
  <c r="BP6455" i="13"/>
  <c r="BN6455" i="13"/>
  <c r="BH6455" i="13"/>
  <c r="BD6455" i="13"/>
  <c r="BI6455" i="13" s="1"/>
  <c r="BP6454" i="13"/>
  <c r="BO6454" i="13"/>
  <c r="BN6454" i="13"/>
  <c r="BF6454" i="13"/>
  <c r="BC6454" i="13" s="1"/>
  <c r="BB6454" i="13"/>
  <c r="BD6454" i="13" s="1"/>
  <c r="BI6454" i="13" s="1"/>
  <c r="BP6453" i="13"/>
  <c r="BN6453" i="13"/>
  <c r="BH6453" i="13"/>
  <c r="BD6453" i="13"/>
  <c r="BI6453" i="13" s="1"/>
  <c r="BP6452" i="13"/>
  <c r="BO6452" i="13"/>
  <c r="BN6452" i="13"/>
  <c r="BC6452" i="13"/>
  <c r="BH6452" i="13" s="1"/>
  <c r="BB6452" i="13"/>
  <c r="BD6452" i="13" s="1"/>
  <c r="BI6452" i="13" s="1"/>
  <c r="BP6451" i="13"/>
  <c r="BN6451" i="13"/>
  <c r="BH6451" i="13"/>
  <c r="BD6451" i="13"/>
  <c r="BI6451" i="13" s="1"/>
  <c r="BP6450" i="13"/>
  <c r="BO6450" i="13"/>
  <c r="BN6450" i="13"/>
  <c r="BC6450" i="13"/>
  <c r="BB6450" i="13"/>
  <c r="BD6450" i="13" s="1"/>
  <c r="BI6450" i="13" s="1"/>
  <c r="BP6449" i="13"/>
  <c r="BN6449" i="13"/>
  <c r="BH6449" i="13"/>
  <c r="BD6449" i="13"/>
  <c r="BI6449" i="13" s="1"/>
  <c r="BP6448" i="13"/>
  <c r="BO6448" i="13"/>
  <c r="BN6448" i="13"/>
  <c r="BC6448" i="13"/>
  <c r="BB6448" i="13"/>
  <c r="BD6448" i="13" s="1"/>
  <c r="BI6448" i="13" s="1"/>
  <c r="BP6447" i="13"/>
  <c r="BN6447" i="13"/>
  <c r="BH6447" i="13"/>
  <c r="BD6447" i="13"/>
  <c r="BI6447" i="13" s="1"/>
  <c r="BP6446" i="13"/>
  <c r="BO6446" i="13"/>
  <c r="BN6446" i="13"/>
  <c r="BC6446" i="13"/>
  <c r="BH6446" i="13" s="1"/>
  <c r="BB6446" i="13"/>
  <c r="BD6446" i="13" s="1"/>
  <c r="BP6445" i="13"/>
  <c r="BN6445" i="13"/>
  <c r="BH6445" i="13"/>
  <c r="BD6445" i="13"/>
  <c r="BI6445" i="13" s="1"/>
  <c r="BP6444" i="13"/>
  <c r="BO6444" i="13"/>
  <c r="BN6444" i="13"/>
  <c r="BC6444" i="13"/>
  <c r="BH6444" i="13" s="1"/>
  <c r="BB6444" i="13"/>
  <c r="BD6444" i="13" s="1"/>
  <c r="BP6443" i="13"/>
  <c r="BN6443" i="13"/>
  <c r="BH6443" i="13"/>
  <c r="BD6443" i="13"/>
  <c r="BI6443" i="13" s="1"/>
  <c r="BP6442" i="13"/>
  <c r="BO6442" i="13"/>
  <c r="BN6442" i="13"/>
  <c r="BC6442" i="13"/>
  <c r="BH6442" i="13" s="1"/>
  <c r="BB6442" i="13"/>
  <c r="BD6442" i="13" s="1"/>
  <c r="BI6442" i="13" s="1"/>
  <c r="BP6441" i="13"/>
  <c r="BN6441" i="13"/>
  <c r="BH6441" i="13"/>
  <c r="BD6441" i="13"/>
  <c r="BI6441" i="13" s="1"/>
  <c r="BP6440" i="13"/>
  <c r="BO6440" i="13"/>
  <c r="BN6440" i="13"/>
  <c r="BC6440" i="13"/>
  <c r="BB6440" i="13"/>
  <c r="BD6440" i="13" s="1"/>
  <c r="BI6440" i="13" s="1"/>
  <c r="BP6439" i="13"/>
  <c r="BN6439" i="13"/>
  <c r="BH6439" i="13"/>
  <c r="BD6439" i="13"/>
  <c r="BI6439" i="13" s="1"/>
  <c r="BP6438" i="13"/>
  <c r="BO6438" i="13"/>
  <c r="BN6438" i="13"/>
  <c r="BC6438" i="13"/>
  <c r="BH6438" i="13" s="1"/>
  <c r="BB6438" i="13"/>
  <c r="BD6438" i="13" s="1"/>
  <c r="BP6437" i="13"/>
  <c r="BN6437" i="13"/>
  <c r="BH6437" i="13"/>
  <c r="BD6437" i="13"/>
  <c r="BI6437" i="13" s="1"/>
  <c r="BP6436" i="13"/>
  <c r="BO6436" i="13"/>
  <c r="BN6436" i="13"/>
  <c r="BC6436" i="13"/>
  <c r="BH6436" i="13" s="1"/>
  <c r="BB6436" i="13"/>
  <c r="BD6436" i="13" s="1"/>
  <c r="BP6435" i="13"/>
  <c r="BN6435" i="13"/>
  <c r="BH6435" i="13"/>
  <c r="BD6435" i="13"/>
  <c r="BI6435" i="13" s="1"/>
  <c r="BP6434" i="13"/>
  <c r="BO6434" i="13"/>
  <c r="BN6434" i="13"/>
  <c r="BH6434" i="13"/>
  <c r="BD6434" i="13"/>
  <c r="BP6433" i="13"/>
  <c r="BN6433" i="13"/>
  <c r="BH6433" i="13"/>
  <c r="BD6433" i="13"/>
  <c r="BI6433" i="13" s="1"/>
  <c r="BP6432" i="13"/>
  <c r="BO6432" i="13"/>
  <c r="BN6432" i="13"/>
  <c r="BH6432" i="13"/>
  <c r="BD6432" i="13"/>
  <c r="BI6432" i="13" s="1"/>
  <c r="BP6431" i="13"/>
  <c r="BN6431" i="13"/>
  <c r="BH6431" i="13"/>
  <c r="BD6431" i="13"/>
  <c r="BI6431" i="13" s="1"/>
  <c r="BP6430" i="13"/>
  <c r="BO6430" i="13"/>
  <c r="BN6430" i="13"/>
  <c r="BH6430" i="13"/>
  <c r="BD6430" i="13"/>
  <c r="BI6430" i="13" s="1"/>
  <c r="BP6429" i="13"/>
  <c r="BN6429" i="13"/>
  <c r="BH6429" i="13"/>
  <c r="BD6429" i="13"/>
  <c r="BI6429" i="13" s="1"/>
  <c r="BP6428" i="13"/>
  <c r="BO6428" i="13"/>
  <c r="BN6428" i="13"/>
  <c r="BH6428" i="13"/>
  <c r="BD6428" i="13"/>
  <c r="BP6427" i="13"/>
  <c r="BN6427" i="13"/>
  <c r="BH6427" i="13"/>
  <c r="BD6427" i="13"/>
  <c r="BI6427" i="13" s="1"/>
  <c r="BP6426" i="13"/>
  <c r="BO6426" i="13"/>
  <c r="BN6426" i="13"/>
  <c r="BH6426" i="13"/>
  <c r="BD6426" i="13"/>
  <c r="BP6425" i="13"/>
  <c r="BN6425" i="13"/>
  <c r="BH6425" i="13"/>
  <c r="BD6425" i="13"/>
  <c r="BI6425" i="13" s="1"/>
  <c r="BP6424" i="13"/>
  <c r="BO6424" i="13"/>
  <c r="BN6424" i="13"/>
  <c r="BH6424" i="13"/>
  <c r="BD6424" i="13"/>
  <c r="BI6424" i="13" s="1"/>
  <c r="BP6423" i="13"/>
  <c r="BN6423" i="13"/>
  <c r="BH6423" i="13"/>
  <c r="BD6423" i="13"/>
  <c r="BI6423" i="13" s="1"/>
  <c r="BP6422" i="13"/>
  <c r="BO6422" i="13"/>
  <c r="BN6422" i="13"/>
  <c r="BH6422" i="13"/>
  <c r="BD6422" i="13"/>
  <c r="BI6422" i="13" s="1"/>
  <c r="BP6421" i="13"/>
  <c r="BN6421" i="13"/>
  <c r="BH6421" i="13"/>
  <c r="BD6421" i="13"/>
  <c r="BI6421" i="13" s="1"/>
  <c r="BP6420" i="13"/>
  <c r="BO6420" i="13"/>
  <c r="BN6420" i="13"/>
  <c r="BH6420" i="13"/>
  <c r="BD6420" i="13"/>
  <c r="BE6420" i="13" s="1"/>
  <c r="BP6419" i="13"/>
  <c r="BN6419" i="13"/>
  <c r="BH6419" i="13"/>
  <c r="BD6419" i="13"/>
  <c r="BI6419" i="13" s="1"/>
  <c r="BP6418" i="13"/>
  <c r="BO6418" i="13"/>
  <c r="BN6418" i="13"/>
  <c r="BH6418" i="13"/>
  <c r="BD6418" i="13"/>
  <c r="BP6417" i="13"/>
  <c r="BN6417" i="13"/>
  <c r="BH6417" i="13"/>
  <c r="BD6417" i="13"/>
  <c r="BI6417" i="13" s="1"/>
  <c r="BP6416" i="13"/>
  <c r="BO6416" i="13"/>
  <c r="BN6416" i="13"/>
  <c r="BH6416" i="13"/>
  <c r="BD6416" i="13"/>
  <c r="BP6415" i="13"/>
  <c r="BN6415" i="13"/>
  <c r="BH6415" i="13"/>
  <c r="BB6415" i="13"/>
  <c r="BP6414" i="13"/>
  <c r="BO6414" i="13"/>
  <c r="BN6414" i="13"/>
  <c r="BC6414" i="13"/>
  <c r="BP6413" i="13"/>
  <c r="BN6413" i="13"/>
  <c r="BH6413" i="13"/>
  <c r="BB6413" i="13"/>
  <c r="BP6412" i="13"/>
  <c r="BO6412" i="13"/>
  <c r="BN6412" i="13"/>
  <c r="BH6412" i="13"/>
  <c r="BP6411" i="13"/>
  <c r="BN6411" i="13"/>
  <c r="BH6411" i="13"/>
  <c r="BB6411" i="13"/>
  <c r="BD6411" i="13" s="1"/>
  <c r="BI6411" i="13" s="1"/>
  <c r="BP6410" i="13"/>
  <c r="BO6410" i="13"/>
  <c r="BN6410" i="13"/>
  <c r="BH6410" i="13"/>
  <c r="BP6409" i="13"/>
  <c r="BN6409" i="13"/>
  <c r="BH6409" i="13"/>
  <c r="BB6409" i="13"/>
  <c r="BP6408" i="13"/>
  <c r="BO6408" i="13"/>
  <c r="BN6408" i="13"/>
  <c r="BH6408" i="13"/>
  <c r="BP6407" i="13"/>
  <c r="BN6407" i="13"/>
  <c r="BH6407" i="13"/>
  <c r="BB6407" i="13"/>
  <c r="BP6406" i="13"/>
  <c r="BO6406" i="13"/>
  <c r="BN6406" i="13"/>
  <c r="BF6406" i="13"/>
  <c r="BC6406" i="13" s="1"/>
  <c r="BH6406" i="13" s="1"/>
  <c r="BP6405" i="13"/>
  <c r="BN6405" i="13"/>
  <c r="BH6405" i="13"/>
  <c r="BB6405" i="13"/>
  <c r="BP6404" i="13"/>
  <c r="BO6404" i="13"/>
  <c r="BN6404" i="13"/>
  <c r="BH6404" i="13"/>
  <c r="BP6403" i="13"/>
  <c r="BN6403" i="13"/>
  <c r="BH6403" i="13"/>
  <c r="BB6403" i="13"/>
  <c r="BP6402" i="13"/>
  <c r="BO6402" i="13"/>
  <c r="BN6402" i="13"/>
  <c r="BP6401" i="13"/>
  <c r="BN6401" i="13"/>
  <c r="BH6401" i="13"/>
  <c r="BB6401" i="13"/>
  <c r="BP6400" i="13"/>
  <c r="BO6400" i="13"/>
  <c r="BN6400" i="13"/>
  <c r="BH6400" i="13"/>
  <c r="BP6399" i="13"/>
  <c r="BN6399" i="13"/>
  <c r="BH6399" i="13"/>
  <c r="BB6399" i="13"/>
  <c r="BP6398" i="13"/>
  <c r="BO6398" i="13"/>
  <c r="BN6398" i="13"/>
  <c r="BH6398" i="13"/>
  <c r="BP6397" i="13"/>
  <c r="BN6397" i="13"/>
  <c r="BH6397" i="13"/>
  <c r="BB6397" i="13"/>
  <c r="BD6397" i="13" s="1"/>
  <c r="BI6397" i="13" s="1"/>
  <c r="BP6396" i="13"/>
  <c r="BO6396" i="13"/>
  <c r="BN6396" i="13"/>
  <c r="BH6396" i="13"/>
  <c r="BP6395" i="13"/>
  <c r="BN6395" i="13"/>
  <c r="BH6395" i="13"/>
  <c r="BD6395" i="13"/>
  <c r="BI6395" i="13" s="1"/>
  <c r="BP6394" i="13"/>
  <c r="BO6394" i="13"/>
  <c r="BN6394" i="13"/>
  <c r="BH6394" i="13"/>
  <c r="BB6394" i="13"/>
  <c r="BD6394" i="13" s="1"/>
  <c r="BP6393" i="13"/>
  <c r="BN6393" i="13"/>
  <c r="BH6393" i="13"/>
  <c r="BB6393" i="13"/>
  <c r="BP6392" i="13"/>
  <c r="BO6392" i="13"/>
  <c r="BN6392" i="13"/>
  <c r="BH6392" i="13"/>
  <c r="BP6391" i="13"/>
  <c r="BN6391" i="13"/>
  <c r="BH6391" i="13"/>
  <c r="BB6391" i="13"/>
  <c r="BB6390" i="13" s="1"/>
  <c r="BD6390" i="13" s="1"/>
  <c r="BP6390" i="13"/>
  <c r="BO6390" i="13"/>
  <c r="BN6390" i="13"/>
  <c r="BH6390" i="13"/>
  <c r="BP6389" i="13"/>
  <c r="BN6389" i="13"/>
  <c r="BH6389" i="13"/>
  <c r="BB6389" i="13"/>
  <c r="BB6388" i="13" s="1"/>
  <c r="BD6388" i="13" s="1"/>
  <c r="BI6388" i="13" s="1"/>
  <c r="BP6388" i="13"/>
  <c r="BO6388" i="13"/>
  <c r="BN6388" i="13"/>
  <c r="BC6388" i="13"/>
  <c r="BP6387" i="13"/>
  <c r="BN6387" i="13"/>
  <c r="BH6387" i="13"/>
  <c r="BF6387" i="13"/>
  <c r="BB6387" i="13"/>
  <c r="BD6387" i="13" s="1"/>
  <c r="BI6387" i="13" s="1"/>
  <c r="BP6386" i="13"/>
  <c r="BO6386" i="13"/>
  <c r="BN6386" i="13"/>
  <c r="BC6386" i="13"/>
  <c r="BH6386" i="13" s="1"/>
  <c r="BP6385" i="13"/>
  <c r="BN6385" i="13"/>
  <c r="BH6385" i="13"/>
  <c r="BB6385" i="13"/>
  <c r="BD6385" i="13" s="1"/>
  <c r="BI6385" i="13" s="1"/>
  <c r="BP6384" i="13"/>
  <c r="BN6384" i="13"/>
  <c r="BH6384" i="13"/>
  <c r="BB6384" i="13"/>
  <c r="BP6383" i="13"/>
  <c r="BN6383" i="13"/>
  <c r="BH6383" i="13"/>
  <c r="BB6383" i="13"/>
  <c r="BD6383" i="13" s="1"/>
  <c r="BI6383" i="13" s="1"/>
  <c r="BP6382" i="13"/>
  <c r="BO6382" i="13"/>
  <c r="BN6382" i="13"/>
  <c r="BC6382" i="13"/>
  <c r="BH6382" i="13" s="1"/>
  <c r="BP6381" i="13"/>
  <c r="BO6381" i="13"/>
  <c r="BN6381" i="13"/>
  <c r="BH6381" i="13"/>
  <c r="BB6381" i="13"/>
  <c r="BD6381" i="13" s="1"/>
  <c r="BI6381" i="13" s="1"/>
  <c r="BP6380" i="13"/>
  <c r="BO6380" i="13"/>
  <c r="BN6380" i="13"/>
  <c r="BH6380" i="13"/>
  <c r="BB6380" i="13"/>
  <c r="BD6380" i="13" s="1"/>
  <c r="BI6380" i="13" s="1"/>
  <c r="BP6379" i="13"/>
  <c r="BO6379" i="13"/>
  <c r="BN6379" i="13"/>
  <c r="BH6379" i="13"/>
  <c r="BB6379" i="13"/>
  <c r="BD6379" i="13" s="1"/>
  <c r="BI6379" i="13" s="1"/>
  <c r="BP6378" i="13"/>
  <c r="BO6378" i="13"/>
  <c r="BN6378" i="13"/>
  <c r="BH6378" i="13"/>
  <c r="BB6378" i="13"/>
  <c r="BP6377" i="13"/>
  <c r="BO6377" i="13"/>
  <c r="BN6377" i="13"/>
  <c r="BH6377" i="13"/>
  <c r="BB6377" i="13"/>
  <c r="BD6377" i="13" s="1"/>
  <c r="BI6377" i="13" s="1"/>
  <c r="BP6376" i="13"/>
  <c r="BO6376" i="13"/>
  <c r="BN6376" i="13"/>
  <c r="BH6376" i="13"/>
  <c r="BB6376" i="13"/>
  <c r="BD6376" i="13" s="1"/>
  <c r="BI6376" i="13" s="1"/>
  <c r="BP6375" i="13"/>
  <c r="BO6375" i="13"/>
  <c r="BN6375" i="13"/>
  <c r="BH6375" i="13"/>
  <c r="BP6374" i="13"/>
  <c r="BO6374" i="13"/>
  <c r="BN6374" i="13"/>
  <c r="BH6374" i="13"/>
  <c r="BB6374" i="13"/>
  <c r="BD6374" i="13" s="1"/>
  <c r="BI6374" i="13" s="1"/>
  <c r="BP6373" i="13"/>
  <c r="BO6373" i="13"/>
  <c r="BN6373" i="13"/>
  <c r="BH6373" i="13"/>
  <c r="BB6373" i="13"/>
  <c r="BD6373" i="13" s="1"/>
  <c r="BI6373" i="13" s="1"/>
  <c r="BP6372" i="13"/>
  <c r="BO6372" i="13"/>
  <c r="BN6372" i="13"/>
  <c r="BH6372" i="13"/>
  <c r="BB6372" i="13"/>
  <c r="BD6372" i="13" s="1"/>
  <c r="BI6372" i="13" s="1"/>
  <c r="BP6371" i="13"/>
  <c r="BO6371" i="13"/>
  <c r="BN6371" i="13"/>
  <c r="BH6371" i="13"/>
  <c r="BB6371" i="13"/>
  <c r="BD6371" i="13" s="1"/>
  <c r="BI6371" i="13" s="1"/>
  <c r="BP6370" i="13"/>
  <c r="BO6370" i="13"/>
  <c r="BN6370" i="13"/>
  <c r="BH6370" i="13"/>
  <c r="BB6370" i="13"/>
  <c r="BD6370" i="13" s="1"/>
  <c r="BI6370" i="13" s="1"/>
  <c r="BP6369" i="13"/>
  <c r="BO6369" i="13"/>
  <c r="BN6369" i="13"/>
  <c r="BH6369" i="13"/>
  <c r="BB6369" i="13"/>
  <c r="BD6369" i="13" s="1"/>
  <c r="BI6369" i="13" s="1"/>
  <c r="BP6368" i="13"/>
  <c r="BO6368" i="13"/>
  <c r="BN6368" i="13"/>
  <c r="BH6368" i="13"/>
  <c r="BB6368" i="13"/>
  <c r="BD6368" i="13" s="1"/>
  <c r="BI6368" i="13" s="1"/>
  <c r="BP6367" i="13"/>
  <c r="BO6367" i="13"/>
  <c r="BN6367" i="13"/>
  <c r="BH6367" i="13"/>
  <c r="BB6367" i="13"/>
  <c r="BD6367" i="13" s="1"/>
  <c r="BI6367" i="13" s="1"/>
  <c r="BP6366" i="13"/>
  <c r="BO6366" i="13"/>
  <c r="BN6366" i="13"/>
  <c r="BH6366" i="13"/>
  <c r="BB6366" i="13"/>
  <c r="BD6366" i="13" s="1"/>
  <c r="BI6366" i="13" s="1"/>
  <c r="BH6365" i="13"/>
  <c r="BD6365" i="13"/>
  <c r="BI6365" i="13" s="1"/>
  <c r="BH6364" i="13"/>
  <c r="BD6364" i="13"/>
  <c r="BI6364" i="13" s="1"/>
  <c r="BP6363" i="13"/>
  <c r="BO6363" i="13"/>
  <c r="BN6363" i="13"/>
  <c r="BH6363" i="13"/>
  <c r="BB6363" i="13"/>
  <c r="BP6362" i="13"/>
  <c r="BO6362" i="13"/>
  <c r="BN6362" i="13"/>
  <c r="BH6362" i="13"/>
  <c r="BB6362" i="13"/>
  <c r="BD6362" i="13" s="1"/>
  <c r="BI6362" i="13" s="1"/>
  <c r="BP6361" i="13"/>
  <c r="BO6361" i="13"/>
  <c r="BN6361" i="13"/>
  <c r="BH6361" i="13"/>
  <c r="BB6361" i="13"/>
  <c r="BD6361" i="13" s="1"/>
  <c r="BI6361" i="13" s="1"/>
  <c r="BP6360" i="13"/>
  <c r="BO6360" i="13"/>
  <c r="BN6360" i="13"/>
  <c r="BH6360" i="13"/>
  <c r="BB6360" i="13"/>
  <c r="BD6360" i="13" s="1"/>
  <c r="BI6360" i="13" s="1"/>
  <c r="BP6359" i="13"/>
  <c r="BO6359" i="13"/>
  <c r="BN6359" i="13"/>
  <c r="BF6359" i="13"/>
  <c r="BC6359" i="13" s="1"/>
  <c r="BP6358" i="13"/>
  <c r="BO6358" i="13"/>
  <c r="BN6358" i="13"/>
  <c r="BH6358" i="13"/>
  <c r="BB6358" i="13"/>
  <c r="BD6358" i="13" s="1"/>
  <c r="BI6358" i="13" s="1"/>
  <c r="BP6357" i="13"/>
  <c r="BO6357" i="13"/>
  <c r="BN6357" i="13"/>
  <c r="BC6357" i="13"/>
  <c r="BB6357" i="13"/>
  <c r="BD6357" i="13" s="1"/>
  <c r="BI6357" i="13" s="1"/>
  <c r="BP6356" i="13"/>
  <c r="BO6356" i="13"/>
  <c r="BN6356" i="13"/>
  <c r="BH6356" i="13"/>
  <c r="BB6356" i="13"/>
  <c r="BD6356" i="13" s="1"/>
  <c r="BI6356" i="13" s="1"/>
  <c r="BP6355" i="13"/>
  <c r="BO6355" i="13"/>
  <c r="BN6355" i="13"/>
  <c r="BH6355" i="13"/>
  <c r="BB6355" i="13"/>
  <c r="BD6355" i="13" s="1"/>
  <c r="BI6355" i="13" s="1"/>
  <c r="BP6354" i="13"/>
  <c r="BO6354" i="13"/>
  <c r="BN6354" i="13"/>
  <c r="BH6354" i="13"/>
  <c r="BB6354" i="13"/>
  <c r="BD6354" i="13" s="1"/>
  <c r="BI6354" i="13" s="1"/>
  <c r="BP6353" i="13"/>
  <c r="BO6353" i="13"/>
  <c r="BN6353" i="13"/>
  <c r="BH6353" i="13"/>
  <c r="BB6353" i="13"/>
  <c r="BD6353" i="13" s="1"/>
  <c r="BI6353" i="13" s="1"/>
  <c r="BP6352" i="13"/>
  <c r="BO6352" i="13"/>
  <c r="BN6352" i="13"/>
  <c r="BC6352" i="13"/>
  <c r="BH6352" i="13" s="1"/>
  <c r="BP6351" i="13"/>
  <c r="BO6351" i="13"/>
  <c r="BN6351" i="13"/>
  <c r="BH6351" i="13"/>
  <c r="BB6351" i="13"/>
  <c r="BD6351" i="13" s="1"/>
  <c r="BI6351" i="13" s="1"/>
  <c r="BP6350" i="13"/>
  <c r="BO6350" i="13"/>
  <c r="BN6350" i="13"/>
  <c r="BH6350" i="13"/>
  <c r="BB6350" i="13"/>
  <c r="BD6350" i="13" s="1"/>
  <c r="BE6350" i="13" s="1"/>
  <c r="BP6349" i="13"/>
  <c r="BO6349" i="13"/>
  <c r="BN6349" i="13"/>
  <c r="BH6349" i="13"/>
  <c r="BB6349" i="13"/>
  <c r="BD6349" i="13" s="1"/>
  <c r="BI6349" i="13" s="1"/>
  <c r="BP6348" i="13"/>
  <c r="BO6348" i="13"/>
  <c r="BN6348" i="13"/>
  <c r="BH6348" i="13"/>
  <c r="BB6348" i="13"/>
  <c r="BD6348" i="13" s="1"/>
  <c r="BE6348" i="13" s="1"/>
  <c r="BP6347" i="13"/>
  <c r="BO6347" i="13"/>
  <c r="BN6347" i="13"/>
  <c r="BH6347" i="13"/>
  <c r="BB6347" i="13"/>
  <c r="BD6347" i="13" s="1"/>
  <c r="BI6347" i="13" s="1"/>
  <c r="BP6346" i="13"/>
  <c r="BO6346" i="13"/>
  <c r="BN6346" i="13"/>
  <c r="BH6346" i="13"/>
  <c r="BB6346" i="13"/>
  <c r="BD6346" i="13" s="1"/>
  <c r="BE6346" i="13" s="1"/>
  <c r="BP6345" i="13"/>
  <c r="BO6345" i="13"/>
  <c r="BN6345" i="13"/>
  <c r="BH6345" i="13"/>
  <c r="BB6345" i="13"/>
  <c r="BD6345" i="13" s="1"/>
  <c r="BI6345" i="13" s="1"/>
  <c r="BP6344" i="13"/>
  <c r="BO6344" i="13"/>
  <c r="BN6344" i="13"/>
  <c r="BH6344" i="13"/>
  <c r="BB6344" i="13"/>
  <c r="BD6344" i="13" s="1"/>
  <c r="BI6344" i="13" s="1"/>
  <c r="BP6343" i="13"/>
  <c r="BO6343" i="13"/>
  <c r="BN6343" i="13"/>
  <c r="BH6343" i="13"/>
  <c r="BB6343" i="13"/>
  <c r="BD6343" i="13" s="1"/>
  <c r="BI6343" i="13" s="1"/>
  <c r="BP6342" i="13"/>
  <c r="BO6342" i="13"/>
  <c r="BN6342" i="13"/>
  <c r="BH6342" i="13"/>
  <c r="BB6342" i="13"/>
  <c r="BP6341" i="13"/>
  <c r="BO6341" i="13"/>
  <c r="BN6341" i="13"/>
  <c r="BH6341" i="13"/>
  <c r="BF6341" i="13"/>
  <c r="BP6340" i="13"/>
  <c r="BO6340" i="13"/>
  <c r="BN6340" i="13"/>
  <c r="BH6340" i="13"/>
  <c r="BB6340" i="13"/>
  <c r="BD6340" i="13" s="1"/>
  <c r="BI6340" i="13" s="1"/>
  <c r="BP6339" i="13"/>
  <c r="BO6339" i="13"/>
  <c r="BN6339" i="13"/>
  <c r="BH6339" i="13"/>
  <c r="BB6339" i="13"/>
  <c r="BP6338" i="13"/>
  <c r="BO6338" i="13"/>
  <c r="BN6338" i="13"/>
  <c r="BH6338" i="13"/>
  <c r="BF6338" i="13"/>
  <c r="BP6337" i="13"/>
  <c r="BO6337" i="13"/>
  <c r="BN6337" i="13"/>
  <c r="BH6337" i="13"/>
  <c r="BB6337" i="13"/>
  <c r="BD6337" i="13" s="1"/>
  <c r="BI6337" i="13" s="1"/>
  <c r="BP6336" i="13"/>
  <c r="BO6336" i="13"/>
  <c r="BN6336" i="13"/>
  <c r="BC6336" i="13"/>
  <c r="BH6336" i="13" s="1"/>
  <c r="BB6336" i="13"/>
  <c r="BD6336" i="13" s="1"/>
  <c r="BP6335" i="13"/>
  <c r="BO6335" i="13"/>
  <c r="BN6335" i="13"/>
  <c r="BH6335" i="13"/>
  <c r="BB6335" i="13"/>
  <c r="BD6335" i="13" s="1"/>
  <c r="BI6335" i="13" s="1"/>
  <c r="BP6334" i="13"/>
  <c r="BO6334" i="13"/>
  <c r="BN6334" i="13"/>
  <c r="BC6334" i="13"/>
  <c r="BH6334" i="13" s="1"/>
  <c r="BB6334" i="13"/>
  <c r="BD6334" i="13" s="1"/>
  <c r="BP6333" i="13"/>
  <c r="BO6333" i="13"/>
  <c r="BN6333" i="13"/>
  <c r="BH6333" i="13"/>
  <c r="BB6333" i="13"/>
  <c r="BD6333" i="13" s="1"/>
  <c r="BI6333" i="13" s="1"/>
  <c r="BP6332" i="13"/>
  <c r="BO6332" i="13"/>
  <c r="BN6332" i="13"/>
  <c r="BH6332" i="13"/>
  <c r="BB6332" i="13"/>
  <c r="BD6332" i="13" s="1"/>
  <c r="BE6332" i="13" s="1"/>
  <c r="BP6331" i="13"/>
  <c r="BO6331" i="13"/>
  <c r="BN6331" i="13"/>
  <c r="BH6331" i="13"/>
  <c r="BB6331" i="13"/>
  <c r="BD6331" i="13" s="1"/>
  <c r="BI6331" i="13" s="1"/>
  <c r="BP6330" i="13"/>
  <c r="BO6330" i="13"/>
  <c r="BN6330" i="13"/>
  <c r="BH6330" i="13"/>
  <c r="BB6330" i="13"/>
  <c r="BD6330" i="13" s="1"/>
  <c r="BI6330" i="13" s="1"/>
  <c r="BP6329" i="13"/>
  <c r="BO6329" i="13"/>
  <c r="BN6329" i="13"/>
  <c r="BH6329" i="13"/>
  <c r="BB6329" i="13"/>
  <c r="BP6328" i="13"/>
  <c r="BO6328" i="13"/>
  <c r="BN6328" i="13"/>
  <c r="BH6328" i="13"/>
  <c r="BP6327" i="13"/>
  <c r="BO6327" i="13"/>
  <c r="BN6327" i="13"/>
  <c r="BH6327" i="13"/>
  <c r="BB6327" i="13"/>
  <c r="BD6327" i="13" s="1"/>
  <c r="BI6327" i="13" s="1"/>
  <c r="BP6326" i="13"/>
  <c r="BO6326" i="13"/>
  <c r="BN6326" i="13"/>
  <c r="BH6326" i="13"/>
  <c r="BB6326" i="13"/>
  <c r="BP6325" i="13"/>
  <c r="BO6325" i="13"/>
  <c r="BN6325" i="13"/>
  <c r="BH6325" i="13"/>
  <c r="BF6325" i="13"/>
  <c r="BP6324" i="13"/>
  <c r="BO6324" i="13"/>
  <c r="BN6324" i="13"/>
  <c r="BH6324" i="13"/>
  <c r="BB6324" i="13"/>
  <c r="BP6323" i="13"/>
  <c r="BO6323" i="13"/>
  <c r="BN6323" i="13"/>
  <c r="BH6323" i="13"/>
  <c r="BB6323" i="13"/>
  <c r="BD6323" i="13" s="1"/>
  <c r="BI6323" i="13" s="1"/>
  <c r="BP6322" i="13"/>
  <c r="BO6322" i="13"/>
  <c r="BN6322" i="13"/>
  <c r="BC6322" i="13"/>
  <c r="BH6322" i="13" s="1"/>
  <c r="BJ6322" i="13" s="1"/>
  <c r="BP6321" i="13"/>
  <c r="BO6321" i="13"/>
  <c r="BN6321" i="13"/>
  <c r="BH6321" i="13"/>
  <c r="BD6321" i="13"/>
  <c r="BI6321" i="13" s="1"/>
  <c r="BP6320" i="13"/>
  <c r="BO6320" i="13"/>
  <c r="BN6320" i="13"/>
  <c r="BH6320" i="13"/>
  <c r="BD6320" i="13"/>
  <c r="BI6320" i="13" s="1"/>
  <c r="BP6319" i="13"/>
  <c r="BO6319" i="13"/>
  <c r="BN6319" i="13"/>
  <c r="BH6319" i="13"/>
  <c r="BD6319" i="13"/>
  <c r="BI6319" i="13" s="1"/>
  <c r="BP6318" i="13"/>
  <c r="BO6318" i="13"/>
  <c r="BN6318" i="13"/>
  <c r="BH6318" i="13"/>
  <c r="BD6318" i="13"/>
  <c r="BI6318" i="13" s="1"/>
  <c r="BP6317" i="13"/>
  <c r="BO6317" i="13"/>
  <c r="BN6317" i="13"/>
  <c r="BH6317" i="13"/>
  <c r="BD6317" i="13"/>
  <c r="BI6317" i="13" s="1"/>
  <c r="BP6316" i="13"/>
  <c r="BO6316" i="13"/>
  <c r="BN6316" i="13"/>
  <c r="BH6316" i="13"/>
  <c r="BD6316" i="13"/>
  <c r="BI6316" i="13" s="1"/>
  <c r="BP6315" i="13"/>
  <c r="BO6315" i="13"/>
  <c r="BN6315" i="13"/>
  <c r="BH6315" i="13"/>
  <c r="BD6315" i="13"/>
  <c r="BI6315" i="13" s="1"/>
  <c r="BP6314" i="13"/>
  <c r="BO6314" i="13"/>
  <c r="BN6314" i="13"/>
  <c r="BH6314" i="13"/>
  <c r="BD6314" i="13"/>
  <c r="BI6314" i="13" s="1"/>
  <c r="BP6313" i="13"/>
  <c r="BO6313" i="13"/>
  <c r="BN6313" i="13"/>
  <c r="BH6313" i="13"/>
  <c r="BD6313" i="13"/>
  <c r="BI6313" i="13" s="1"/>
  <c r="BP6312" i="13"/>
  <c r="BO6312" i="13"/>
  <c r="BN6312" i="13"/>
  <c r="BH6312" i="13"/>
  <c r="BD6312" i="13"/>
  <c r="BI6312" i="13" s="1"/>
  <c r="BP6311" i="13"/>
  <c r="BO6311" i="13"/>
  <c r="BN6311" i="13"/>
  <c r="BH6311" i="13"/>
  <c r="BD6311" i="13"/>
  <c r="BI6311" i="13" s="1"/>
  <c r="BP6310" i="13"/>
  <c r="BO6310" i="13"/>
  <c r="BN6310" i="13"/>
  <c r="BC6310" i="13"/>
  <c r="BH6310" i="13" s="1"/>
  <c r="BB6310" i="13"/>
  <c r="BD6310" i="13" s="1"/>
  <c r="BP6309" i="13"/>
  <c r="BO6309" i="13"/>
  <c r="BN6309" i="13"/>
  <c r="BH6309" i="13"/>
  <c r="BB6309" i="13"/>
  <c r="BD6309" i="13" s="1"/>
  <c r="BI6309" i="13" s="1"/>
  <c r="BP6308" i="13"/>
  <c r="BO6308" i="13"/>
  <c r="BN6308" i="13"/>
  <c r="BH6308" i="13"/>
  <c r="BB6308" i="13"/>
  <c r="BD6308" i="13" s="1"/>
  <c r="BE6308" i="13" s="1"/>
  <c r="BP6307" i="13"/>
  <c r="BO6307" i="13"/>
  <c r="BN6307" i="13"/>
  <c r="BH6307" i="13"/>
  <c r="BB6307" i="13"/>
  <c r="BD6307" i="13" s="1"/>
  <c r="BI6307" i="13" s="1"/>
  <c r="BP6306" i="13"/>
  <c r="BO6306" i="13"/>
  <c r="BN6306" i="13"/>
  <c r="BC6306" i="13"/>
  <c r="BB6306" i="13"/>
  <c r="BD6306" i="13" s="1"/>
  <c r="BI6306" i="13" s="1"/>
  <c r="BP6305" i="13"/>
  <c r="BO6305" i="13"/>
  <c r="BN6305" i="13"/>
  <c r="BH6305" i="13"/>
  <c r="BB6305" i="13"/>
  <c r="BD6305" i="13" s="1"/>
  <c r="BI6305" i="13" s="1"/>
  <c r="BP6304" i="13"/>
  <c r="BO6304" i="13"/>
  <c r="BN6304" i="13"/>
  <c r="BC6304" i="13"/>
  <c r="BB6304" i="13"/>
  <c r="BD6304" i="13" s="1"/>
  <c r="BI6304" i="13" s="1"/>
  <c r="BP6303" i="13"/>
  <c r="BO6303" i="13"/>
  <c r="BN6303" i="13"/>
  <c r="BH6303" i="13"/>
  <c r="BB6303" i="13"/>
  <c r="BD6303" i="13" s="1"/>
  <c r="BI6303" i="13" s="1"/>
  <c r="BP6302" i="13"/>
  <c r="BO6302" i="13"/>
  <c r="BN6302" i="13"/>
  <c r="BH6302" i="13"/>
  <c r="BB6302" i="13"/>
  <c r="BD6302" i="13" s="1"/>
  <c r="BI6302" i="13" s="1"/>
  <c r="BP6301" i="13"/>
  <c r="BO6301" i="13"/>
  <c r="BN6301" i="13"/>
  <c r="BH6301" i="13"/>
  <c r="BB6301" i="13"/>
  <c r="BP6300" i="13"/>
  <c r="BO6300" i="13"/>
  <c r="BN6300" i="13"/>
  <c r="BC6300" i="13"/>
  <c r="BH6300" i="13" s="1"/>
  <c r="BJ6300" i="13" s="1"/>
  <c r="BP6299" i="13"/>
  <c r="BO6299" i="13"/>
  <c r="BN6299" i="13"/>
  <c r="BH6299" i="13"/>
  <c r="BB6299" i="13"/>
  <c r="BD6299" i="13" s="1"/>
  <c r="BI6299" i="13" s="1"/>
  <c r="BP6298" i="13"/>
  <c r="BO6298" i="13"/>
  <c r="BN6298" i="13"/>
  <c r="BC6298" i="13"/>
  <c r="BH6298" i="13" s="1"/>
  <c r="BB6298" i="13"/>
  <c r="BD6298" i="13" s="1"/>
  <c r="BI6298" i="13" s="1"/>
  <c r="BP6297" i="13"/>
  <c r="BO6297" i="13"/>
  <c r="BN6297" i="13"/>
  <c r="BH6297" i="13"/>
  <c r="BB6297" i="13"/>
  <c r="BD6297" i="13" s="1"/>
  <c r="BI6297" i="13" s="1"/>
  <c r="BP6296" i="13"/>
  <c r="BO6296" i="13"/>
  <c r="BN6296" i="13"/>
  <c r="BC6296" i="13"/>
  <c r="BB6296" i="13"/>
  <c r="BD6296" i="13" s="1"/>
  <c r="BI6296" i="13" s="1"/>
  <c r="BP6295" i="13"/>
  <c r="BO6295" i="13"/>
  <c r="BN6295" i="13"/>
  <c r="BH6295" i="13"/>
  <c r="BB6295" i="13"/>
  <c r="BP6294" i="13"/>
  <c r="BO6294" i="13"/>
  <c r="BN6294" i="13"/>
  <c r="BH6294" i="13"/>
  <c r="BB6294" i="13"/>
  <c r="BD6294" i="13" s="1"/>
  <c r="BI6294" i="13" s="1"/>
  <c r="BP6293" i="13"/>
  <c r="BO6293" i="13"/>
  <c r="BN6293" i="13"/>
  <c r="BC6293" i="13"/>
  <c r="BH6293" i="13" s="1"/>
  <c r="BP6292" i="13"/>
  <c r="BO6292" i="13"/>
  <c r="BN6292" i="13"/>
  <c r="BH6292" i="13"/>
  <c r="BB6292" i="13"/>
  <c r="BD6292" i="13" s="1"/>
  <c r="BI6292" i="13" s="1"/>
  <c r="BP6291" i="13"/>
  <c r="BO6291" i="13"/>
  <c r="BN6291" i="13"/>
  <c r="BH6291" i="13"/>
  <c r="BB6291" i="13"/>
  <c r="BP6290" i="13"/>
  <c r="BO6290" i="13"/>
  <c r="BN6290" i="13"/>
  <c r="BC6290" i="13"/>
  <c r="BP6289" i="13"/>
  <c r="BO6289" i="13"/>
  <c r="BN6289" i="13"/>
  <c r="BH6289" i="13"/>
  <c r="BB6289" i="13"/>
  <c r="BD6289" i="13" s="1"/>
  <c r="BI6289" i="13" s="1"/>
  <c r="BP6288" i="13"/>
  <c r="BO6288" i="13"/>
  <c r="BN6288" i="13"/>
  <c r="BH6288" i="13"/>
  <c r="BF6288" i="13"/>
  <c r="BF6285" i="13" s="1"/>
  <c r="BC6285" i="13" s="1"/>
  <c r="BH6285" i="13" s="1"/>
  <c r="BB6288" i="13"/>
  <c r="BD6288" i="13" s="1"/>
  <c r="BI6288" i="13" s="1"/>
  <c r="BH6287" i="13"/>
  <c r="BD6287" i="13"/>
  <c r="BI6287" i="13" s="1"/>
  <c r="BP6286" i="13"/>
  <c r="BO6286" i="13"/>
  <c r="BN6286" i="13"/>
  <c r="BH6286" i="13"/>
  <c r="BB6286" i="13"/>
  <c r="BP6285" i="13"/>
  <c r="BO6285" i="13"/>
  <c r="BN6285" i="13"/>
  <c r="BP6284" i="13"/>
  <c r="BO6284" i="13"/>
  <c r="BN6284" i="13"/>
  <c r="BH6284" i="13"/>
  <c r="BB6284" i="13"/>
  <c r="BD6284" i="13" s="1"/>
  <c r="BI6284" i="13" s="1"/>
  <c r="BP6283" i="13"/>
  <c r="BO6283" i="13"/>
  <c r="BN6283" i="13"/>
  <c r="BH6283" i="13"/>
  <c r="BB6283" i="13"/>
  <c r="BD6283" i="13" s="1"/>
  <c r="BI6283" i="13" s="1"/>
  <c r="BP6282" i="13"/>
  <c r="BO6282" i="13"/>
  <c r="BN6282" i="13"/>
  <c r="BH6282" i="13"/>
  <c r="BB6282" i="13"/>
  <c r="BD6282" i="13" s="1"/>
  <c r="BI6282" i="13" s="1"/>
  <c r="BP6281" i="13"/>
  <c r="BO6281" i="13"/>
  <c r="BN6281" i="13"/>
  <c r="BH6281" i="13"/>
  <c r="BB6281" i="13"/>
  <c r="BD6281" i="13" s="1"/>
  <c r="BI6281" i="13" s="1"/>
  <c r="BP6280" i="13"/>
  <c r="BO6280" i="13"/>
  <c r="BN6280" i="13"/>
  <c r="BH6280" i="13"/>
  <c r="BB6280" i="13"/>
  <c r="BD6280" i="13" s="1"/>
  <c r="BI6280" i="13" s="1"/>
  <c r="BP6279" i="13"/>
  <c r="BO6279" i="13"/>
  <c r="BN6279" i="13"/>
  <c r="BH6279" i="13"/>
  <c r="BB6279" i="13"/>
  <c r="BD6279" i="13" s="1"/>
  <c r="BI6279" i="13" s="1"/>
  <c r="BP6278" i="13"/>
  <c r="BO6278" i="13"/>
  <c r="BN6278" i="13"/>
  <c r="BH6278" i="13"/>
  <c r="BB6278" i="13"/>
  <c r="BD6278" i="13" s="1"/>
  <c r="BI6278" i="13" s="1"/>
  <c r="BP6277" i="13"/>
  <c r="BO6277" i="13"/>
  <c r="BN6277" i="13"/>
  <c r="BH6277" i="13"/>
  <c r="BB6277" i="13"/>
  <c r="BD6277" i="13" s="1"/>
  <c r="BI6277" i="13" s="1"/>
  <c r="BP6276" i="13"/>
  <c r="BO6276" i="13"/>
  <c r="BN6276" i="13"/>
  <c r="BH6276" i="13"/>
  <c r="BB6276" i="13"/>
  <c r="BP6275" i="13"/>
  <c r="BO6275" i="13"/>
  <c r="BN6275" i="13"/>
  <c r="BH6275" i="13"/>
  <c r="BP6274" i="13"/>
  <c r="BO6274" i="13"/>
  <c r="BN6274" i="13"/>
  <c r="BH6274" i="13"/>
  <c r="BB6274" i="13"/>
  <c r="BD6274" i="13" s="1"/>
  <c r="BI6274" i="13" s="1"/>
  <c r="BP6273" i="13"/>
  <c r="BO6273" i="13"/>
  <c r="BN6273" i="13"/>
  <c r="BH6273" i="13"/>
  <c r="BB6273" i="13"/>
  <c r="BD6273" i="13" s="1"/>
  <c r="BI6273" i="13" s="1"/>
  <c r="BP6272" i="13"/>
  <c r="BO6272" i="13"/>
  <c r="BN6272" i="13"/>
  <c r="BH6272" i="13"/>
  <c r="BB6272" i="13"/>
  <c r="BD6272" i="13" s="1"/>
  <c r="BI6272" i="13" s="1"/>
  <c r="BP6271" i="13"/>
  <c r="BO6271" i="13"/>
  <c r="BN6271" i="13"/>
  <c r="BH6271" i="13"/>
  <c r="BB6271" i="13"/>
  <c r="BD6271" i="13" s="1"/>
  <c r="BP6270" i="13"/>
  <c r="BO6270" i="13"/>
  <c r="BN6270" i="13"/>
  <c r="BH6270" i="13"/>
  <c r="BB6270" i="13"/>
  <c r="BD6270" i="13" s="1"/>
  <c r="BI6270" i="13" s="1"/>
  <c r="BP6269" i="13"/>
  <c r="BO6269" i="13"/>
  <c r="BN6269" i="13"/>
  <c r="BH6269" i="13"/>
  <c r="BB6269" i="13"/>
  <c r="BD6269" i="13" s="1"/>
  <c r="BP6268" i="13"/>
  <c r="BO6268" i="13"/>
  <c r="BN6268" i="13"/>
  <c r="BH6268" i="13"/>
  <c r="BB6268" i="13"/>
  <c r="BD6268" i="13" s="1"/>
  <c r="BI6268" i="13" s="1"/>
  <c r="BP6267" i="13"/>
  <c r="BO6267" i="13"/>
  <c r="BN6267" i="13"/>
  <c r="BH6267" i="13"/>
  <c r="BB6267" i="13"/>
  <c r="BD6267" i="13" s="1"/>
  <c r="BI6267" i="13" s="1"/>
  <c r="BP6266" i="13"/>
  <c r="BO6266" i="13"/>
  <c r="BN6266" i="13"/>
  <c r="BC6266" i="13"/>
  <c r="BH6266" i="13" s="1"/>
  <c r="BP6265" i="13"/>
  <c r="BO6265" i="13"/>
  <c r="BN6265" i="13"/>
  <c r="BH6265" i="13"/>
  <c r="BB6265" i="13"/>
  <c r="BD6265" i="13" s="1"/>
  <c r="BI6265" i="13" s="1"/>
  <c r="BP6264" i="13"/>
  <c r="BO6264" i="13"/>
  <c r="BN6264" i="13"/>
  <c r="BH6264" i="13"/>
  <c r="BB6264" i="13"/>
  <c r="BP6263" i="13"/>
  <c r="BO6263" i="13"/>
  <c r="BN6263" i="13"/>
  <c r="BH6263" i="13"/>
  <c r="BB6263" i="13"/>
  <c r="BD6263" i="13" s="1"/>
  <c r="BI6263" i="13" s="1"/>
  <c r="BP6262" i="13"/>
  <c r="BO6262" i="13"/>
  <c r="BN6262" i="13"/>
  <c r="BH6262" i="13"/>
  <c r="BP6261" i="13"/>
  <c r="BO6261" i="13"/>
  <c r="BN6261" i="13"/>
  <c r="BH6261" i="13"/>
  <c r="BB6261" i="13"/>
  <c r="BD6261" i="13" s="1"/>
  <c r="BI6261" i="13" s="1"/>
  <c r="BP6260" i="13"/>
  <c r="BO6260" i="13"/>
  <c r="BN6260" i="13"/>
  <c r="BC6260" i="13"/>
  <c r="BB6260" i="13"/>
  <c r="BD6260" i="13" s="1"/>
  <c r="BI6260" i="13" s="1"/>
  <c r="BP6259" i="13"/>
  <c r="BO6259" i="13"/>
  <c r="BN6259" i="13"/>
  <c r="BH6259" i="13"/>
  <c r="BB6259" i="13"/>
  <c r="BD6259" i="13" s="1"/>
  <c r="BI6259" i="13" s="1"/>
  <c r="BP6258" i="13"/>
  <c r="BO6258" i="13"/>
  <c r="BN6258" i="13"/>
  <c r="BC6258" i="13"/>
  <c r="BB6258" i="13"/>
  <c r="BD6258" i="13" s="1"/>
  <c r="BI6258" i="13" s="1"/>
  <c r="BP6257" i="13"/>
  <c r="BO6257" i="13"/>
  <c r="BN6257" i="13"/>
  <c r="BH6257" i="13"/>
  <c r="BB6257" i="13"/>
  <c r="BD6257" i="13" s="1"/>
  <c r="BI6257" i="13" s="1"/>
  <c r="BP6256" i="13"/>
  <c r="BO6256" i="13"/>
  <c r="BN6256" i="13"/>
  <c r="BH6256" i="13"/>
  <c r="BB6256" i="13"/>
  <c r="BD6256" i="13" s="1"/>
  <c r="BI6256" i="13" s="1"/>
  <c r="BP6255" i="13"/>
  <c r="BO6255" i="13"/>
  <c r="BN6255" i="13"/>
  <c r="BH6255" i="13"/>
  <c r="BB6255" i="13"/>
  <c r="BD6255" i="13" s="1"/>
  <c r="BI6255" i="13" s="1"/>
  <c r="BP6254" i="13"/>
  <c r="BO6254" i="13"/>
  <c r="BN6254" i="13"/>
  <c r="BH6254" i="13"/>
  <c r="BB6254" i="13"/>
  <c r="BD6254" i="13" s="1"/>
  <c r="BI6254" i="13" s="1"/>
  <c r="BP6253" i="13"/>
  <c r="BO6253" i="13"/>
  <c r="BN6253" i="13"/>
  <c r="BH6253" i="13"/>
  <c r="BB6253" i="13"/>
  <c r="BD6253" i="13" s="1"/>
  <c r="BI6253" i="13" s="1"/>
  <c r="BP6252" i="13"/>
  <c r="BO6252" i="13"/>
  <c r="BN6252" i="13"/>
  <c r="BH6252" i="13"/>
  <c r="BB6252" i="13"/>
  <c r="BD6252" i="13" s="1"/>
  <c r="BI6252" i="13" s="1"/>
  <c r="BP6251" i="13"/>
  <c r="BO6251" i="13"/>
  <c r="BN6251" i="13"/>
  <c r="BH6251" i="13"/>
  <c r="BB6251" i="13"/>
  <c r="BD6251" i="13" s="1"/>
  <c r="BI6251" i="13" s="1"/>
  <c r="BP6250" i="13"/>
  <c r="BO6250" i="13"/>
  <c r="BN6250" i="13"/>
  <c r="BH6250" i="13"/>
  <c r="BB6250" i="13"/>
  <c r="BD6250" i="13" s="1"/>
  <c r="BI6250" i="13" s="1"/>
  <c r="BP6249" i="13"/>
  <c r="BO6249" i="13"/>
  <c r="BN6249" i="13"/>
  <c r="BC6249" i="13"/>
  <c r="BP6248" i="13"/>
  <c r="BO6248" i="13"/>
  <c r="BN6248" i="13"/>
  <c r="BH6248" i="13"/>
  <c r="BB6248" i="13"/>
  <c r="BD6248" i="13" s="1"/>
  <c r="BI6248" i="13" s="1"/>
  <c r="BP6247" i="13"/>
  <c r="BO6247" i="13"/>
  <c r="BN6247" i="13"/>
  <c r="BC6247" i="13"/>
  <c r="BH6247" i="13" s="1"/>
  <c r="BB6247" i="13"/>
  <c r="BD6247" i="13" s="1"/>
  <c r="BI6247" i="13" s="1"/>
  <c r="BP6246" i="13"/>
  <c r="BO6246" i="13"/>
  <c r="BN6246" i="13"/>
  <c r="BH6246" i="13"/>
  <c r="BB6246" i="13"/>
  <c r="BD6246" i="13" s="1"/>
  <c r="BI6246" i="13" s="1"/>
  <c r="BP6245" i="13"/>
  <c r="BO6245" i="13"/>
  <c r="BN6245" i="13"/>
  <c r="BH6245" i="13"/>
  <c r="BB6245" i="13"/>
  <c r="BP6244" i="13"/>
  <c r="BO6244" i="13"/>
  <c r="BN6244" i="13"/>
  <c r="BH6244" i="13"/>
  <c r="BB6244" i="13"/>
  <c r="BD6244" i="13" s="1"/>
  <c r="BI6244" i="13" s="1"/>
  <c r="BP6243" i="13"/>
  <c r="BO6243" i="13"/>
  <c r="BN6243" i="13"/>
  <c r="BH6243" i="13"/>
  <c r="BP6242" i="13"/>
  <c r="BO6242" i="13"/>
  <c r="BN6242" i="13"/>
  <c r="BH6242" i="13"/>
  <c r="BB6242" i="13"/>
  <c r="BD6242" i="13" s="1"/>
  <c r="BI6242" i="13" s="1"/>
  <c r="BP6241" i="13"/>
  <c r="BO6241" i="13"/>
  <c r="BN6241" i="13"/>
  <c r="BH6241" i="13"/>
  <c r="BB6241" i="13"/>
  <c r="BD6241" i="13" s="1"/>
  <c r="BI6241" i="13" s="1"/>
  <c r="BP6240" i="13"/>
  <c r="BO6240" i="13"/>
  <c r="BN6240" i="13"/>
  <c r="BH6240" i="13"/>
  <c r="BB6240" i="13"/>
  <c r="BD6240" i="13" s="1"/>
  <c r="BI6240" i="13" s="1"/>
  <c r="BP6239" i="13"/>
  <c r="BO6239" i="13"/>
  <c r="BN6239" i="13"/>
  <c r="BC6239" i="13"/>
  <c r="BH6239" i="13" s="1"/>
  <c r="BB6239" i="13"/>
  <c r="BD6239" i="13" s="1"/>
  <c r="BI6239" i="13" s="1"/>
  <c r="BP6238" i="13"/>
  <c r="BO6238" i="13"/>
  <c r="BN6238" i="13"/>
  <c r="BH6238" i="13"/>
  <c r="BB6238" i="13"/>
  <c r="BD6238" i="13" s="1"/>
  <c r="BI6238" i="13" s="1"/>
  <c r="BP6237" i="13"/>
  <c r="BO6237" i="13"/>
  <c r="BN6237" i="13"/>
  <c r="BH6237" i="13"/>
  <c r="BB6237" i="13"/>
  <c r="BD6237" i="13" s="1"/>
  <c r="BP6236" i="13"/>
  <c r="BO6236" i="13"/>
  <c r="BN6236" i="13"/>
  <c r="BH6236" i="13"/>
  <c r="BB6236" i="13"/>
  <c r="BD6236" i="13" s="1"/>
  <c r="BI6236" i="13" s="1"/>
  <c r="BP6235" i="13"/>
  <c r="BO6235" i="13"/>
  <c r="BN6235" i="13"/>
  <c r="BH6235" i="13"/>
  <c r="BB6235" i="13"/>
  <c r="BD6235" i="13" s="1"/>
  <c r="BI6235" i="13" s="1"/>
  <c r="BP6234" i="13"/>
  <c r="BO6234" i="13"/>
  <c r="BN6234" i="13"/>
  <c r="BH6234" i="13"/>
  <c r="BB6234" i="13"/>
  <c r="BD6234" i="13" s="1"/>
  <c r="BI6234" i="13" s="1"/>
  <c r="BP6233" i="13"/>
  <c r="BO6233" i="13"/>
  <c r="BN6233" i="13"/>
  <c r="BH6233" i="13"/>
  <c r="BB6233" i="13"/>
  <c r="BD6233" i="13" s="1"/>
  <c r="BI6233" i="13" s="1"/>
  <c r="BP6232" i="13"/>
  <c r="BO6232" i="13"/>
  <c r="BN6232" i="13"/>
  <c r="BH6232" i="13"/>
  <c r="BB6232" i="13"/>
  <c r="BD6232" i="13" s="1"/>
  <c r="BI6232" i="13" s="1"/>
  <c r="BP6231" i="13"/>
  <c r="BO6231" i="13"/>
  <c r="BN6231" i="13"/>
  <c r="BH6231" i="13"/>
  <c r="BB6231" i="13"/>
  <c r="BD6231" i="13" s="1"/>
  <c r="BI6231" i="13" s="1"/>
  <c r="BP6230" i="13"/>
  <c r="BO6230" i="13"/>
  <c r="BN6230" i="13"/>
  <c r="BH6230" i="13"/>
  <c r="BB6230" i="13"/>
  <c r="BD6230" i="13" s="1"/>
  <c r="BI6230" i="13" s="1"/>
  <c r="BP6229" i="13"/>
  <c r="BO6229" i="13"/>
  <c r="BN6229" i="13"/>
  <c r="BH6229" i="13"/>
  <c r="BB6229" i="13"/>
  <c r="BD6229" i="13" s="1"/>
  <c r="BI6229" i="13" s="1"/>
  <c r="BP6228" i="13"/>
  <c r="BO6228" i="13"/>
  <c r="BN6228" i="13"/>
  <c r="BH6228" i="13"/>
  <c r="BB6228" i="13"/>
  <c r="BD6228" i="13" s="1"/>
  <c r="BI6228" i="13" s="1"/>
  <c r="BP6227" i="13"/>
  <c r="BO6227" i="13"/>
  <c r="BN6227" i="13"/>
  <c r="BC6227" i="13"/>
  <c r="BP6226" i="13"/>
  <c r="BO6226" i="13"/>
  <c r="BN6226" i="13"/>
  <c r="BH6226" i="13"/>
  <c r="BB6226" i="13"/>
  <c r="BD6226" i="13" s="1"/>
  <c r="BI6226" i="13" s="1"/>
  <c r="BP6225" i="13"/>
  <c r="BO6225" i="13"/>
  <c r="BN6225" i="13"/>
  <c r="BC6225" i="13"/>
  <c r="BB6225" i="13"/>
  <c r="BD6225" i="13" s="1"/>
  <c r="BI6225" i="13" s="1"/>
  <c r="BP6224" i="13"/>
  <c r="BO6224" i="13"/>
  <c r="BN6224" i="13"/>
  <c r="BH6224" i="13"/>
  <c r="BF6224" i="13"/>
  <c r="BB6224" i="13"/>
  <c r="BD6224" i="13" s="1"/>
  <c r="BI6224" i="13" s="1"/>
  <c r="BP6223" i="13"/>
  <c r="BO6223" i="13"/>
  <c r="BN6223" i="13"/>
  <c r="BH6223" i="13"/>
  <c r="BF6223" i="13"/>
  <c r="BB6223" i="13"/>
  <c r="BD6223" i="13" s="1"/>
  <c r="BE6223" i="13" s="1"/>
  <c r="BP6222" i="13"/>
  <c r="BO6222" i="13"/>
  <c r="BN6222" i="13"/>
  <c r="BH6222" i="13"/>
  <c r="BD6222" i="13"/>
  <c r="BI6222" i="13" s="1"/>
  <c r="BP6221" i="13"/>
  <c r="BO6221" i="13"/>
  <c r="BN6221" i="13"/>
  <c r="BH6221" i="13"/>
  <c r="BD6221" i="13"/>
  <c r="BI6221" i="13" s="1"/>
  <c r="BP6220" i="13"/>
  <c r="BO6220" i="13"/>
  <c r="BN6220" i="13"/>
  <c r="BH6220" i="13"/>
  <c r="BD6220" i="13"/>
  <c r="BI6220" i="13" s="1"/>
  <c r="BP6219" i="13"/>
  <c r="BO6219" i="13"/>
  <c r="BN6219" i="13"/>
  <c r="BH6219" i="13"/>
  <c r="BD6219" i="13"/>
  <c r="BI6219" i="13" s="1"/>
  <c r="BP6218" i="13"/>
  <c r="BO6218" i="13"/>
  <c r="BN6218" i="13"/>
  <c r="BH6218" i="13"/>
  <c r="BB6218" i="13"/>
  <c r="BD6218" i="13" s="1"/>
  <c r="BI6218" i="13" s="1"/>
  <c r="BP6217" i="13"/>
  <c r="BO6217" i="13"/>
  <c r="BN6217" i="13"/>
  <c r="BH6217" i="13"/>
  <c r="BB6217" i="13"/>
  <c r="BD6217" i="13" s="1"/>
  <c r="BE6217" i="13" s="1"/>
  <c r="BP6216" i="13"/>
  <c r="BO6216" i="13"/>
  <c r="BN6216" i="13"/>
  <c r="BH6216" i="13"/>
  <c r="BB6216" i="13"/>
  <c r="BD6216" i="13" s="1"/>
  <c r="BI6216" i="13" s="1"/>
  <c r="BP6215" i="13"/>
  <c r="BO6215" i="13"/>
  <c r="BN6215" i="13"/>
  <c r="BH6215" i="13"/>
  <c r="BB6215" i="13"/>
  <c r="BD6215" i="13" s="1"/>
  <c r="BP6214" i="13"/>
  <c r="BO6214" i="13"/>
  <c r="BN6214" i="13"/>
  <c r="BH6214" i="13"/>
  <c r="BB6214" i="13"/>
  <c r="BD6214" i="13" s="1"/>
  <c r="BI6214" i="13" s="1"/>
  <c r="BP6213" i="13"/>
  <c r="BO6213" i="13"/>
  <c r="BN6213" i="13"/>
  <c r="BH6213" i="13"/>
  <c r="BB6213" i="13"/>
  <c r="BD6213" i="13" s="1"/>
  <c r="BP6212" i="13"/>
  <c r="BO6212" i="13"/>
  <c r="BN6212" i="13"/>
  <c r="BH6212" i="13"/>
  <c r="BB6212" i="13"/>
  <c r="BD6212" i="13" s="1"/>
  <c r="BI6212" i="13" s="1"/>
  <c r="BP6211" i="13"/>
  <c r="BO6211" i="13"/>
  <c r="BN6211" i="13"/>
  <c r="BH6211" i="13"/>
  <c r="BB6211" i="13"/>
  <c r="BD6211" i="13" s="1"/>
  <c r="BP6210" i="13"/>
  <c r="BO6210" i="13"/>
  <c r="BN6210" i="13"/>
  <c r="BH6210" i="13"/>
  <c r="BB6210" i="13"/>
  <c r="BP6209" i="13"/>
  <c r="BO6209" i="13"/>
  <c r="BN6209" i="13"/>
  <c r="BH6209" i="13"/>
  <c r="BB6209" i="13"/>
  <c r="BD6209" i="13" s="1"/>
  <c r="BI6209" i="13" s="1"/>
  <c r="BP6208" i="13"/>
  <c r="BO6208" i="13"/>
  <c r="BN6208" i="13"/>
  <c r="BH6208" i="13"/>
  <c r="BP6207" i="13"/>
  <c r="BO6207" i="13"/>
  <c r="BN6207" i="13"/>
  <c r="BH6207" i="13"/>
  <c r="BB6207" i="13"/>
  <c r="BD6207" i="13" s="1"/>
  <c r="BI6207" i="13" s="1"/>
  <c r="BP6206" i="13"/>
  <c r="BO6206" i="13"/>
  <c r="BN6206" i="13"/>
  <c r="BH6206" i="13"/>
  <c r="BB6206" i="13"/>
  <c r="BD6206" i="13" s="1"/>
  <c r="BP6205" i="13"/>
  <c r="BO6205" i="13"/>
  <c r="BN6205" i="13"/>
  <c r="BH6205" i="13"/>
  <c r="BB6205" i="13"/>
  <c r="BD6205" i="13" s="1"/>
  <c r="BI6205" i="13" s="1"/>
  <c r="BP6204" i="13"/>
  <c r="BO6204" i="13"/>
  <c r="BN6204" i="13"/>
  <c r="BH6204" i="13"/>
  <c r="BB6204" i="13"/>
  <c r="BD6204" i="13" s="1"/>
  <c r="BP6203" i="13"/>
  <c r="BO6203" i="13"/>
  <c r="BN6203" i="13"/>
  <c r="BH6203" i="13"/>
  <c r="BB6203" i="13"/>
  <c r="BD6203" i="13" s="1"/>
  <c r="BI6203" i="13" s="1"/>
  <c r="BP6202" i="13"/>
  <c r="BO6202" i="13"/>
  <c r="BN6202" i="13"/>
  <c r="BH6202" i="13"/>
  <c r="BB6202" i="13"/>
  <c r="BD6202" i="13" s="1"/>
  <c r="BP6201" i="13"/>
  <c r="BO6201" i="13"/>
  <c r="BN6201" i="13"/>
  <c r="BH6201" i="13"/>
  <c r="BB6201" i="13"/>
  <c r="BD6201" i="13" s="1"/>
  <c r="BI6201" i="13" s="1"/>
  <c r="BP6200" i="13"/>
  <c r="BO6200" i="13"/>
  <c r="BN6200" i="13"/>
  <c r="BH6200" i="13"/>
  <c r="BB6200" i="13"/>
  <c r="BD6200" i="13" s="1"/>
  <c r="BP6199" i="13"/>
  <c r="BO6199" i="13"/>
  <c r="BN6199" i="13"/>
  <c r="BH6199" i="13"/>
  <c r="BB6199" i="13"/>
  <c r="BD6199" i="13" s="1"/>
  <c r="BI6199" i="13" s="1"/>
  <c r="BP6198" i="13"/>
  <c r="BO6198" i="13"/>
  <c r="BN6198" i="13"/>
  <c r="BH6198" i="13"/>
  <c r="BB6198" i="13"/>
  <c r="BD6198" i="13" s="1"/>
  <c r="BP6197" i="13"/>
  <c r="BO6197" i="13"/>
  <c r="BN6197" i="13"/>
  <c r="BH6197" i="13"/>
  <c r="BB6197" i="13"/>
  <c r="BD6197" i="13" s="1"/>
  <c r="BI6197" i="13" s="1"/>
  <c r="BP6196" i="13"/>
  <c r="BO6196" i="13"/>
  <c r="BN6196" i="13"/>
  <c r="BH6196" i="13"/>
  <c r="BB6196" i="13"/>
  <c r="BD6196" i="13" s="1"/>
  <c r="BI6196" i="13" s="1"/>
  <c r="BP6195" i="13"/>
  <c r="BO6195" i="13"/>
  <c r="BN6195" i="13"/>
  <c r="BH6195" i="13"/>
  <c r="BB6195" i="13"/>
  <c r="BD6195" i="13" s="1"/>
  <c r="BI6195" i="13" s="1"/>
  <c r="BP6194" i="13"/>
  <c r="BO6194" i="13"/>
  <c r="BN6194" i="13"/>
  <c r="BH6194" i="13"/>
  <c r="BB6194" i="13"/>
  <c r="BD6194" i="13" s="1"/>
  <c r="BI6194" i="13" s="1"/>
  <c r="BP6193" i="13"/>
  <c r="BO6193" i="13"/>
  <c r="BN6193" i="13"/>
  <c r="BH6193" i="13"/>
  <c r="BP6192" i="13"/>
  <c r="BO6192" i="13"/>
  <c r="BN6192" i="13"/>
  <c r="BH6192" i="13"/>
  <c r="BB6192" i="13"/>
  <c r="BD6192" i="13" s="1"/>
  <c r="BI6192" i="13" s="1"/>
  <c r="BP6191" i="13"/>
  <c r="BO6191" i="13"/>
  <c r="BN6191" i="13"/>
  <c r="BH6191" i="13"/>
  <c r="BB6191" i="13"/>
  <c r="BP6190" i="13"/>
  <c r="BO6190" i="13"/>
  <c r="BN6190" i="13"/>
  <c r="BH6190" i="13"/>
  <c r="BP6189" i="13"/>
  <c r="BO6189" i="13"/>
  <c r="BN6189" i="13"/>
  <c r="BH6189" i="13"/>
  <c r="BB6189" i="13"/>
  <c r="BD6189" i="13" s="1"/>
  <c r="BI6189" i="13" s="1"/>
  <c r="BP6188" i="13"/>
  <c r="BO6188" i="13"/>
  <c r="BN6188" i="13"/>
  <c r="BH6188" i="13"/>
  <c r="BB6188" i="13"/>
  <c r="BD6188" i="13" s="1"/>
  <c r="BP6187" i="13"/>
  <c r="BO6187" i="13"/>
  <c r="BN6187" i="13"/>
  <c r="BH6187" i="13"/>
  <c r="BB6187" i="13"/>
  <c r="BD6187" i="13" s="1"/>
  <c r="BI6187" i="13" s="1"/>
  <c r="BP6186" i="13"/>
  <c r="BO6186" i="13"/>
  <c r="BN6186" i="13"/>
  <c r="BH6186" i="13"/>
  <c r="BB6186" i="13"/>
  <c r="BD6186" i="13" s="1"/>
  <c r="BP6185" i="13"/>
  <c r="BO6185" i="13"/>
  <c r="BN6185" i="13"/>
  <c r="BH6185" i="13"/>
  <c r="BB6185" i="13"/>
  <c r="BD6185" i="13" s="1"/>
  <c r="BI6185" i="13" s="1"/>
  <c r="BP6184" i="13"/>
  <c r="BO6184" i="13"/>
  <c r="BN6184" i="13"/>
  <c r="BH6184" i="13"/>
  <c r="BB6184" i="13"/>
  <c r="BD6184" i="13" s="1"/>
  <c r="BE6184" i="13" s="1"/>
  <c r="BP6183" i="13"/>
  <c r="BO6183" i="13"/>
  <c r="BN6183" i="13"/>
  <c r="BH6183" i="13"/>
  <c r="BB6183" i="13"/>
  <c r="BD6183" i="13" s="1"/>
  <c r="BI6183" i="13" s="1"/>
  <c r="BP6182" i="13"/>
  <c r="BO6182" i="13"/>
  <c r="BN6182" i="13"/>
  <c r="BH6182" i="13"/>
  <c r="BB6182" i="13"/>
  <c r="BD6182" i="13" s="1"/>
  <c r="BE6182" i="13" s="1"/>
  <c r="BP6181" i="13"/>
  <c r="BO6181" i="13"/>
  <c r="BN6181" i="13"/>
  <c r="BH6181" i="13"/>
  <c r="BB6181" i="13"/>
  <c r="BD6181" i="13" s="1"/>
  <c r="BI6181" i="13" s="1"/>
  <c r="BP6180" i="13"/>
  <c r="BO6180" i="13"/>
  <c r="BN6180" i="13"/>
  <c r="BH6180" i="13"/>
  <c r="BB6180" i="13"/>
  <c r="BD6180" i="13" s="1"/>
  <c r="BI6180" i="13" s="1"/>
  <c r="BP6179" i="13"/>
  <c r="BO6179" i="13"/>
  <c r="BN6179" i="13"/>
  <c r="BH6179" i="13"/>
  <c r="BP6178" i="13"/>
  <c r="BO6178" i="13"/>
  <c r="BN6178" i="13"/>
  <c r="BH6178" i="13"/>
  <c r="BB6178" i="13"/>
  <c r="BD6178" i="13" s="1"/>
  <c r="BI6178" i="13" s="1"/>
  <c r="BP6177" i="13"/>
  <c r="BO6177" i="13"/>
  <c r="BN6177" i="13"/>
  <c r="BH6177" i="13"/>
  <c r="BB6177" i="13"/>
  <c r="BD6177" i="13" s="1"/>
  <c r="BP6176" i="13"/>
  <c r="BO6176" i="13"/>
  <c r="BN6176" i="13"/>
  <c r="BH6176" i="13"/>
  <c r="BB6176" i="13"/>
  <c r="BD6176" i="13" s="1"/>
  <c r="BI6176" i="13" s="1"/>
  <c r="BP6175" i="13"/>
  <c r="BO6175" i="13"/>
  <c r="BN6175" i="13"/>
  <c r="BH6175" i="13"/>
  <c r="BB6175" i="13"/>
  <c r="BD6175" i="13" s="1"/>
  <c r="BP6174" i="13"/>
  <c r="BO6174" i="13"/>
  <c r="BN6174" i="13"/>
  <c r="BH6174" i="13"/>
  <c r="BB6174" i="13"/>
  <c r="BD6174" i="13" s="1"/>
  <c r="BI6174" i="13" s="1"/>
  <c r="BP6173" i="13"/>
  <c r="BO6173" i="13"/>
  <c r="BN6173" i="13"/>
  <c r="BH6173" i="13"/>
  <c r="BB6173" i="13"/>
  <c r="BD6173" i="13" s="1"/>
  <c r="BE6173" i="13" s="1"/>
  <c r="BP6172" i="13"/>
  <c r="BO6172" i="13"/>
  <c r="BN6172" i="13"/>
  <c r="BH6172" i="13"/>
  <c r="BB6172" i="13"/>
  <c r="BD6172" i="13" s="1"/>
  <c r="BI6172" i="13" s="1"/>
  <c r="BP6171" i="13"/>
  <c r="BO6171" i="13"/>
  <c r="BN6171" i="13"/>
  <c r="BH6171" i="13"/>
  <c r="BB6171" i="13"/>
  <c r="BD6171" i="13" s="1"/>
  <c r="BP6170" i="13"/>
  <c r="BO6170" i="13"/>
  <c r="BN6170" i="13"/>
  <c r="BH6170" i="13"/>
  <c r="BB6170" i="13"/>
  <c r="BD6170" i="13" s="1"/>
  <c r="BI6170" i="13" s="1"/>
  <c r="BP6169" i="13"/>
  <c r="BO6169" i="13"/>
  <c r="BN6169" i="13"/>
  <c r="BH6169" i="13"/>
  <c r="BB6169" i="13"/>
  <c r="BD6169" i="13" s="1"/>
  <c r="BI6169" i="13" s="1"/>
  <c r="BP6168" i="13"/>
  <c r="BO6168" i="13"/>
  <c r="BN6168" i="13"/>
  <c r="BH6168" i="13"/>
  <c r="BB6168" i="13"/>
  <c r="BD6168" i="13" s="1"/>
  <c r="BI6168" i="13" s="1"/>
  <c r="BP6167" i="13"/>
  <c r="BO6167" i="13"/>
  <c r="BN6167" i="13"/>
  <c r="BH6167" i="13"/>
  <c r="BB6167" i="13"/>
  <c r="BP6166" i="13"/>
  <c r="BO6166" i="13"/>
  <c r="BN6166" i="13"/>
  <c r="BH6166" i="13"/>
  <c r="BP6165" i="13"/>
  <c r="BO6165" i="13"/>
  <c r="BN6165" i="13"/>
  <c r="BH6165" i="13"/>
  <c r="BB6165" i="13"/>
  <c r="BD6165" i="13" s="1"/>
  <c r="BI6165" i="13" s="1"/>
  <c r="BP6164" i="13"/>
  <c r="BO6164" i="13"/>
  <c r="BN6164" i="13"/>
  <c r="BH6164" i="13"/>
  <c r="BB6164" i="13"/>
  <c r="BP6163" i="13"/>
  <c r="BO6163" i="13"/>
  <c r="BN6163" i="13"/>
  <c r="BH6163" i="13"/>
  <c r="BP6162" i="13"/>
  <c r="BO6162" i="13"/>
  <c r="BN6162" i="13"/>
  <c r="BH6162" i="13"/>
  <c r="BB6162" i="13"/>
  <c r="BD6162" i="13" s="1"/>
  <c r="BI6162" i="13" s="1"/>
  <c r="BP6161" i="13"/>
  <c r="BO6161" i="13"/>
  <c r="BN6161" i="13"/>
  <c r="BH6161" i="13"/>
  <c r="BB6161" i="13"/>
  <c r="BD6161" i="13" s="1"/>
  <c r="BP6160" i="13"/>
  <c r="BO6160" i="13"/>
  <c r="BN6160" i="13"/>
  <c r="BH6160" i="13"/>
  <c r="BB6160" i="13"/>
  <c r="BD6160" i="13" s="1"/>
  <c r="BI6160" i="13" s="1"/>
  <c r="BP6159" i="13"/>
  <c r="BO6159" i="13"/>
  <c r="BN6159" i="13"/>
  <c r="BH6159" i="13"/>
  <c r="BB6159" i="13"/>
  <c r="BD6159" i="13" s="1"/>
  <c r="BP6158" i="13"/>
  <c r="BO6158" i="13"/>
  <c r="BN6158" i="13"/>
  <c r="BH6158" i="13"/>
  <c r="BB6158" i="13"/>
  <c r="BD6158" i="13" s="1"/>
  <c r="BI6158" i="13" s="1"/>
  <c r="BP6157" i="13"/>
  <c r="BO6157" i="13"/>
  <c r="BN6157" i="13"/>
  <c r="BH6157" i="13"/>
  <c r="BB6157" i="13"/>
  <c r="BD6157" i="13" s="1"/>
  <c r="BP6156" i="13"/>
  <c r="BO6156" i="13"/>
  <c r="BN6156" i="13"/>
  <c r="BH6156" i="13"/>
  <c r="BB6156" i="13"/>
  <c r="BD6156" i="13" s="1"/>
  <c r="BI6156" i="13" s="1"/>
  <c r="BP6155" i="13"/>
  <c r="BO6155" i="13"/>
  <c r="BN6155" i="13"/>
  <c r="BH6155" i="13"/>
  <c r="BB6155" i="13"/>
  <c r="BD6155" i="13" s="1"/>
  <c r="BI6155" i="13" s="1"/>
  <c r="BP6154" i="13"/>
  <c r="BO6154" i="13"/>
  <c r="BN6154" i="13"/>
  <c r="BH6154" i="13"/>
  <c r="BB6154" i="13"/>
  <c r="BD6154" i="13" s="1"/>
  <c r="BI6154" i="13" s="1"/>
  <c r="BP6153" i="13"/>
  <c r="BO6153" i="13"/>
  <c r="BN6153" i="13"/>
  <c r="BH6153" i="13"/>
  <c r="BB6153" i="13"/>
  <c r="BD6153" i="13" s="1"/>
  <c r="BI6153" i="13" s="1"/>
  <c r="BP6152" i="13"/>
  <c r="BO6152" i="13"/>
  <c r="BN6152" i="13"/>
  <c r="BH6152" i="13"/>
  <c r="BB6152" i="13"/>
  <c r="BD6152" i="13" s="1"/>
  <c r="BI6152" i="13" s="1"/>
  <c r="BP6151" i="13"/>
  <c r="BO6151" i="13"/>
  <c r="BN6151" i="13"/>
  <c r="BH6151" i="13"/>
  <c r="BB6151" i="13"/>
  <c r="BD6151" i="13" s="1"/>
  <c r="BI6151" i="13" s="1"/>
  <c r="BP6150" i="13"/>
  <c r="BO6150" i="13"/>
  <c r="BN6150" i="13"/>
  <c r="BH6150" i="13"/>
  <c r="BB6150" i="13"/>
  <c r="BD6150" i="13" s="1"/>
  <c r="BI6150" i="13" s="1"/>
  <c r="BP6149" i="13"/>
  <c r="BO6149" i="13"/>
  <c r="BN6149" i="13"/>
  <c r="BH6149" i="13"/>
  <c r="BB6149" i="13"/>
  <c r="BD6149" i="13" s="1"/>
  <c r="BI6149" i="13" s="1"/>
  <c r="BP6148" i="13"/>
  <c r="BO6148" i="13"/>
  <c r="BN6148" i="13"/>
  <c r="BH6148" i="13"/>
  <c r="BB6148" i="13"/>
  <c r="BD6148" i="13" s="1"/>
  <c r="BI6148" i="13" s="1"/>
  <c r="BP6147" i="13"/>
  <c r="BO6147" i="13"/>
  <c r="BN6147" i="13"/>
  <c r="BH6147" i="13"/>
  <c r="BB6147" i="13"/>
  <c r="BD6147" i="13" s="1"/>
  <c r="BI6147" i="13" s="1"/>
  <c r="BP6146" i="13"/>
  <c r="BO6146" i="13"/>
  <c r="BN6146" i="13"/>
  <c r="BH6146" i="13"/>
  <c r="BB6146" i="13"/>
  <c r="BD6146" i="13" s="1"/>
  <c r="BI6146" i="13" s="1"/>
  <c r="BP6145" i="13"/>
  <c r="BO6145" i="13"/>
  <c r="BN6145" i="13"/>
  <c r="BH6145" i="13"/>
  <c r="BB6145" i="13"/>
  <c r="BD6145" i="13" s="1"/>
  <c r="BP6144" i="13"/>
  <c r="BO6144" i="13"/>
  <c r="BN6144" i="13"/>
  <c r="BH6144" i="13"/>
  <c r="BB6144" i="13"/>
  <c r="BD6144" i="13" s="1"/>
  <c r="BI6144" i="13" s="1"/>
  <c r="BP6143" i="13"/>
  <c r="BO6143" i="13"/>
  <c r="BN6143" i="13"/>
  <c r="BH6143" i="13"/>
  <c r="BB6143" i="13"/>
  <c r="BD6143" i="13" s="1"/>
  <c r="BI6143" i="13" s="1"/>
  <c r="BP6142" i="13"/>
  <c r="BO6142" i="13"/>
  <c r="BN6142" i="13"/>
  <c r="BH6142" i="13"/>
  <c r="BB6142" i="13"/>
  <c r="BD6142" i="13" s="1"/>
  <c r="BI6142" i="13" s="1"/>
  <c r="BP6141" i="13"/>
  <c r="BO6141" i="13"/>
  <c r="BN6141" i="13"/>
  <c r="BH6141" i="13"/>
  <c r="BB6141" i="13"/>
  <c r="BD6141" i="13" s="1"/>
  <c r="BI6141" i="13" s="1"/>
  <c r="BP6140" i="13"/>
  <c r="BO6140" i="13"/>
  <c r="BN6140" i="13"/>
  <c r="BH6140" i="13"/>
  <c r="BB6140" i="13"/>
  <c r="BP6139" i="13"/>
  <c r="BO6139" i="13"/>
  <c r="BN6139" i="13"/>
  <c r="BH6139" i="13"/>
  <c r="BP6138" i="13"/>
  <c r="BO6138" i="13"/>
  <c r="BN6138" i="13"/>
  <c r="BH6138" i="13"/>
  <c r="BB6138" i="13"/>
  <c r="BD6138" i="13" s="1"/>
  <c r="BI6138" i="13" s="1"/>
  <c r="BP6137" i="13"/>
  <c r="BO6137" i="13"/>
  <c r="BN6137" i="13"/>
  <c r="BH6137" i="13"/>
  <c r="BB6137" i="13"/>
  <c r="BD6137" i="13" s="1"/>
  <c r="BP6136" i="13"/>
  <c r="BO6136" i="13"/>
  <c r="BN6136" i="13"/>
  <c r="BH6136" i="13"/>
  <c r="BB6136" i="13"/>
  <c r="BD6136" i="13" s="1"/>
  <c r="BI6136" i="13" s="1"/>
  <c r="BP6135" i="13"/>
  <c r="BO6135" i="13"/>
  <c r="BN6135" i="13"/>
  <c r="BH6135" i="13"/>
  <c r="BB6135" i="13"/>
  <c r="BD6135" i="13" s="1"/>
  <c r="BI6135" i="13" s="1"/>
  <c r="BP6134" i="13"/>
  <c r="BO6134" i="13"/>
  <c r="BN6134" i="13"/>
  <c r="BH6134" i="13"/>
  <c r="BB6134" i="13"/>
  <c r="BD6134" i="13" s="1"/>
  <c r="BI6134" i="13" s="1"/>
  <c r="BP6133" i="13"/>
  <c r="BO6133" i="13"/>
  <c r="BN6133" i="13"/>
  <c r="BH6133" i="13"/>
  <c r="BB6133" i="13"/>
  <c r="BD6133" i="13" s="1"/>
  <c r="BI6133" i="13" s="1"/>
  <c r="BP6132" i="13"/>
  <c r="BO6132" i="13"/>
  <c r="BN6132" i="13"/>
  <c r="BH6132" i="13"/>
  <c r="BB6132" i="13"/>
  <c r="BD6132" i="13" s="1"/>
  <c r="BE6132" i="13" s="1"/>
  <c r="BP6131" i="13"/>
  <c r="BO6131" i="13"/>
  <c r="BN6131" i="13"/>
  <c r="BH6131" i="13"/>
  <c r="BB6131" i="13"/>
  <c r="BD6131" i="13" s="1"/>
  <c r="BI6131" i="13" s="1"/>
  <c r="BP6130" i="13"/>
  <c r="BO6130" i="13"/>
  <c r="BN6130" i="13"/>
  <c r="BH6130" i="13"/>
  <c r="BB6130" i="13"/>
  <c r="BD6130" i="13" s="1"/>
  <c r="BP6129" i="13"/>
  <c r="BO6129" i="13"/>
  <c r="BN6129" i="13"/>
  <c r="BH6129" i="13"/>
  <c r="BB6129" i="13"/>
  <c r="BD6129" i="13" s="1"/>
  <c r="BI6129" i="13" s="1"/>
  <c r="BP6128" i="13"/>
  <c r="BO6128" i="13"/>
  <c r="BN6128" i="13"/>
  <c r="BH6128" i="13"/>
  <c r="BB6128" i="13"/>
  <c r="BD6128" i="13" s="1"/>
  <c r="BE6128" i="13" s="1"/>
  <c r="BP6127" i="13"/>
  <c r="BO6127" i="13"/>
  <c r="BN6127" i="13"/>
  <c r="BH6127" i="13"/>
  <c r="BB6127" i="13"/>
  <c r="BD6127" i="13" s="1"/>
  <c r="BI6127" i="13" s="1"/>
  <c r="BP6126" i="13"/>
  <c r="BO6126" i="13"/>
  <c r="BN6126" i="13"/>
  <c r="BH6126" i="13"/>
  <c r="BB6126" i="13"/>
  <c r="BD6126" i="13" s="1"/>
  <c r="BP6125" i="13"/>
  <c r="BO6125" i="13"/>
  <c r="BN6125" i="13"/>
  <c r="BH6125" i="13"/>
  <c r="BB6125" i="13"/>
  <c r="BD6125" i="13" s="1"/>
  <c r="BI6125" i="13" s="1"/>
  <c r="BP6124" i="13"/>
  <c r="BO6124" i="13"/>
  <c r="BN6124" i="13"/>
  <c r="BH6124" i="13"/>
  <c r="BB6124" i="13"/>
  <c r="BD6124" i="13" s="1"/>
  <c r="BE6124" i="13" s="1"/>
  <c r="BP6123" i="13"/>
  <c r="BO6123" i="13"/>
  <c r="BN6123" i="13"/>
  <c r="BH6123" i="13"/>
  <c r="BB6123" i="13"/>
  <c r="BD6123" i="13" s="1"/>
  <c r="BI6123" i="13" s="1"/>
  <c r="BP6122" i="13"/>
  <c r="BO6122" i="13"/>
  <c r="BN6122" i="13"/>
  <c r="BH6122" i="13"/>
  <c r="BB6122" i="13"/>
  <c r="BD6122" i="13" s="1"/>
  <c r="BP6121" i="13"/>
  <c r="BO6121" i="13"/>
  <c r="BN6121" i="13"/>
  <c r="BH6121" i="13"/>
  <c r="BB6121" i="13"/>
  <c r="BD6121" i="13" s="1"/>
  <c r="BI6121" i="13" s="1"/>
  <c r="BP6120" i="13"/>
  <c r="BO6120" i="13"/>
  <c r="BN6120" i="13"/>
  <c r="BH6120" i="13"/>
  <c r="BB6120" i="13"/>
  <c r="BD6120" i="13" s="1"/>
  <c r="BP6119" i="13"/>
  <c r="BO6119" i="13"/>
  <c r="BN6119" i="13"/>
  <c r="BH6119" i="13"/>
  <c r="BB6119" i="13"/>
  <c r="BD6119" i="13" s="1"/>
  <c r="BI6119" i="13" s="1"/>
  <c r="BP6118" i="13"/>
  <c r="BO6118" i="13"/>
  <c r="BN6118" i="13"/>
  <c r="BH6118" i="13"/>
  <c r="BB6118" i="13"/>
  <c r="BD6118" i="13" s="1"/>
  <c r="BP6117" i="13"/>
  <c r="BO6117" i="13"/>
  <c r="BN6117" i="13"/>
  <c r="BH6117" i="13"/>
  <c r="BB6117" i="13"/>
  <c r="BD6117" i="13" s="1"/>
  <c r="BI6117" i="13" s="1"/>
  <c r="BP6116" i="13"/>
  <c r="BO6116" i="13"/>
  <c r="BN6116" i="13"/>
  <c r="BH6116" i="13"/>
  <c r="BB6116" i="13"/>
  <c r="BD6116" i="13" s="1"/>
  <c r="BE6116" i="13" s="1"/>
  <c r="BP6115" i="13"/>
  <c r="BO6115" i="13"/>
  <c r="BN6115" i="13"/>
  <c r="BH6115" i="13"/>
  <c r="BB6115" i="13"/>
  <c r="BD6115" i="13" s="1"/>
  <c r="BI6115" i="13" s="1"/>
  <c r="BP6114" i="13"/>
  <c r="BO6114" i="13"/>
  <c r="BN6114" i="13"/>
  <c r="BH6114" i="13"/>
  <c r="BB6114" i="13"/>
  <c r="BD6114" i="13" s="1"/>
  <c r="BI6114" i="13" s="1"/>
  <c r="BP6113" i="13"/>
  <c r="BO6113" i="13"/>
  <c r="BN6113" i="13"/>
  <c r="BH6113" i="13"/>
  <c r="BB6113" i="13"/>
  <c r="BD6113" i="13" s="1"/>
  <c r="BI6113" i="13" s="1"/>
  <c r="BP6112" i="13"/>
  <c r="BO6112" i="13"/>
  <c r="BN6112" i="13"/>
  <c r="BH6112" i="13"/>
  <c r="BP6111" i="13"/>
  <c r="BO6111" i="13"/>
  <c r="BN6111" i="13"/>
  <c r="BH6111" i="13"/>
  <c r="BB6111" i="13"/>
  <c r="BD6111" i="13" s="1"/>
  <c r="BI6111" i="13" s="1"/>
  <c r="BP6110" i="13"/>
  <c r="BO6110" i="13"/>
  <c r="BN6110" i="13"/>
  <c r="BH6110" i="13"/>
  <c r="BB6110" i="13"/>
  <c r="BP6109" i="13"/>
  <c r="BO6109" i="13"/>
  <c r="BN6109" i="13"/>
  <c r="BH6109" i="13"/>
  <c r="BP6108" i="13"/>
  <c r="BO6108" i="13"/>
  <c r="BN6108" i="13"/>
  <c r="BH6108" i="13"/>
  <c r="BB6108" i="13"/>
  <c r="BP6107" i="13"/>
  <c r="BO6107" i="13"/>
  <c r="BN6107" i="13"/>
  <c r="BH6107" i="13"/>
  <c r="BB6107" i="13"/>
  <c r="BD6107" i="13" s="1"/>
  <c r="BI6107" i="13" s="1"/>
  <c r="BP6106" i="13"/>
  <c r="BO6106" i="13"/>
  <c r="BN6106" i="13"/>
  <c r="BH6106" i="13"/>
  <c r="BP6105" i="13"/>
  <c r="BO6105" i="13"/>
  <c r="BN6105" i="13"/>
  <c r="BH6105" i="13"/>
  <c r="BB6105" i="13"/>
  <c r="BD6105" i="13" s="1"/>
  <c r="BI6105" i="13" s="1"/>
  <c r="BP6104" i="13"/>
  <c r="BO6104" i="13"/>
  <c r="BN6104" i="13"/>
  <c r="BH6104" i="13"/>
  <c r="BB6104" i="13"/>
  <c r="BD6104" i="13" s="1"/>
  <c r="BP6103" i="13"/>
  <c r="BO6103" i="13"/>
  <c r="BN6103" i="13"/>
  <c r="BH6103" i="13"/>
  <c r="BB6103" i="13"/>
  <c r="BD6103" i="13" s="1"/>
  <c r="BI6103" i="13" s="1"/>
  <c r="BP6102" i="13"/>
  <c r="BO6102" i="13"/>
  <c r="BN6102" i="13"/>
  <c r="BH6102" i="13"/>
  <c r="BB6102" i="13"/>
  <c r="BD6102" i="13" s="1"/>
  <c r="BE6102" i="13" s="1"/>
  <c r="BP6101" i="13"/>
  <c r="BO6101" i="13"/>
  <c r="BN6101" i="13"/>
  <c r="BH6101" i="13"/>
  <c r="BB6101" i="13"/>
  <c r="BD6101" i="13" s="1"/>
  <c r="BI6101" i="13" s="1"/>
  <c r="BP6100" i="13"/>
  <c r="BO6100" i="13"/>
  <c r="BN6100" i="13"/>
  <c r="BH6100" i="13"/>
  <c r="BB6100" i="13"/>
  <c r="BD6100" i="13" s="1"/>
  <c r="BE6100" i="13" s="1"/>
  <c r="BP6099" i="13"/>
  <c r="BO6099" i="13"/>
  <c r="BN6099" i="13"/>
  <c r="BH6099" i="13"/>
  <c r="BB6099" i="13"/>
  <c r="BD6099" i="13" s="1"/>
  <c r="BI6099" i="13" s="1"/>
  <c r="BP6098" i="13"/>
  <c r="BO6098" i="13"/>
  <c r="BN6098" i="13"/>
  <c r="BH6098" i="13"/>
  <c r="BB6098" i="13"/>
  <c r="BD6098" i="13" s="1"/>
  <c r="BP6097" i="13"/>
  <c r="BO6097" i="13"/>
  <c r="BN6097" i="13"/>
  <c r="BH6097" i="13"/>
  <c r="BB6097" i="13"/>
  <c r="BD6097" i="13" s="1"/>
  <c r="BI6097" i="13" s="1"/>
  <c r="BP6096" i="13"/>
  <c r="BO6096" i="13"/>
  <c r="BN6096" i="13"/>
  <c r="BH6096" i="13"/>
  <c r="BB6096" i="13"/>
  <c r="BD6096" i="13" s="1"/>
  <c r="BP6095" i="13"/>
  <c r="BO6095" i="13"/>
  <c r="BN6095" i="13"/>
  <c r="BH6095" i="13"/>
  <c r="BB6095" i="13"/>
  <c r="BD6095" i="13" s="1"/>
  <c r="BI6095" i="13" s="1"/>
  <c r="BP6094" i="13"/>
  <c r="BO6094" i="13"/>
  <c r="BN6094" i="13"/>
  <c r="BH6094" i="13"/>
  <c r="BB6094" i="13"/>
  <c r="BD6094" i="13" s="1"/>
  <c r="BE6094" i="13" s="1"/>
  <c r="BP6093" i="13"/>
  <c r="BO6093" i="13"/>
  <c r="BN6093" i="13"/>
  <c r="BH6093" i="13"/>
  <c r="BB6093" i="13"/>
  <c r="BD6093" i="13" s="1"/>
  <c r="BI6093" i="13" s="1"/>
  <c r="BP6092" i="13"/>
  <c r="BO6092" i="13"/>
  <c r="BN6092" i="13"/>
  <c r="BH6092" i="13"/>
  <c r="BB6092" i="13"/>
  <c r="BD6092" i="13" s="1"/>
  <c r="BE6092" i="13" s="1"/>
  <c r="BP6091" i="13"/>
  <c r="BO6091" i="13"/>
  <c r="BN6091" i="13"/>
  <c r="BH6091" i="13"/>
  <c r="BB6091" i="13"/>
  <c r="BD6091" i="13" s="1"/>
  <c r="BI6091" i="13" s="1"/>
  <c r="BP6090" i="13"/>
  <c r="BO6090" i="13"/>
  <c r="BN6090" i="13"/>
  <c r="BH6090" i="13"/>
  <c r="BB6090" i="13"/>
  <c r="BD6090" i="13" s="1"/>
  <c r="BP6089" i="13"/>
  <c r="BO6089" i="13"/>
  <c r="BN6089" i="13"/>
  <c r="BH6089" i="13"/>
  <c r="BB6089" i="13"/>
  <c r="BD6089" i="13" s="1"/>
  <c r="BI6089" i="13" s="1"/>
  <c r="BP6088" i="13"/>
  <c r="BO6088" i="13"/>
  <c r="BN6088" i="13"/>
  <c r="BH6088" i="13"/>
  <c r="BB6088" i="13"/>
  <c r="BD6088" i="13" s="1"/>
  <c r="BI6088" i="13" s="1"/>
  <c r="BP6087" i="13"/>
  <c r="BO6087" i="13"/>
  <c r="BN6087" i="13"/>
  <c r="BH6087" i="13"/>
  <c r="BB6087" i="13"/>
  <c r="BD6087" i="13" s="1"/>
  <c r="BI6087" i="13" s="1"/>
  <c r="BP6086" i="13"/>
  <c r="BO6086" i="13"/>
  <c r="BN6086" i="13"/>
  <c r="BH6086" i="13"/>
  <c r="BB6086" i="13"/>
  <c r="BD6086" i="13" s="1"/>
  <c r="BI6086" i="13" s="1"/>
  <c r="BP6085" i="13"/>
  <c r="BO6085" i="13"/>
  <c r="BN6085" i="13"/>
  <c r="BH6085" i="13"/>
  <c r="BB6085" i="13"/>
  <c r="BD6085" i="13" s="1"/>
  <c r="BI6085" i="13" s="1"/>
  <c r="BP6084" i="13"/>
  <c r="BO6084" i="13"/>
  <c r="BN6084" i="13"/>
  <c r="BH6084" i="13"/>
  <c r="BB6084" i="13"/>
  <c r="BD6084" i="13" s="1"/>
  <c r="BI6084" i="13" s="1"/>
  <c r="BP6083" i="13"/>
  <c r="BO6083" i="13"/>
  <c r="BN6083" i="13"/>
  <c r="BH6083" i="13"/>
  <c r="BB6083" i="13"/>
  <c r="BD6083" i="13" s="1"/>
  <c r="BI6083" i="13" s="1"/>
  <c r="BP6082" i="13"/>
  <c r="BO6082" i="13"/>
  <c r="BN6082" i="13"/>
  <c r="BH6082" i="13"/>
  <c r="BB6082" i="13"/>
  <c r="BD6082" i="13" s="1"/>
  <c r="BI6082" i="13" s="1"/>
  <c r="BP6081" i="13"/>
  <c r="BO6081" i="13"/>
  <c r="BN6081" i="13"/>
  <c r="BP6080" i="13"/>
  <c r="BO6080" i="13"/>
  <c r="BN6080" i="13"/>
  <c r="BH6080" i="13"/>
  <c r="BB6080" i="13"/>
  <c r="BD6080" i="13" s="1"/>
  <c r="BI6080" i="13" s="1"/>
  <c r="BP6079" i="13"/>
  <c r="BO6079" i="13"/>
  <c r="BN6079" i="13"/>
  <c r="BC6079" i="13"/>
  <c r="BB6079" i="13"/>
  <c r="BD6079" i="13" s="1"/>
  <c r="BI6079" i="13" s="1"/>
  <c r="BP6078" i="13"/>
  <c r="BO6078" i="13"/>
  <c r="BN6078" i="13"/>
  <c r="BH6078" i="13"/>
  <c r="BB6078" i="13"/>
  <c r="BD6078" i="13" s="1"/>
  <c r="BI6078" i="13" s="1"/>
  <c r="BP6077" i="13"/>
  <c r="BO6077" i="13"/>
  <c r="BN6077" i="13"/>
  <c r="BH6077" i="13"/>
  <c r="BB6077" i="13"/>
  <c r="BP6076" i="13"/>
  <c r="BO6076" i="13"/>
  <c r="BN6076" i="13"/>
  <c r="BC6076" i="13"/>
  <c r="BH6076" i="13" s="1"/>
  <c r="BP6075" i="13"/>
  <c r="BO6075" i="13"/>
  <c r="BN6075" i="13"/>
  <c r="BH6075" i="13"/>
  <c r="BB6075" i="13"/>
  <c r="BD6075" i="13" s="1"/>
  <c r="BI6075" i="13" s="1"/>
  <c r="BP6074" i="13"/>
  <c r="BO6074" i="13"/>
  <c r="BN6074" i="13"/>
  <c r="BH6074" i="13"/>
  <c r="BB6074" i="13"/>
  <c r="BD6074" i="13" s="1"/>
  <c r="BI6074" i="13" s="1"/>
  <c r="BP6073" i="13"/>
  <c r="BO6073" i="13"/>
  <c r="BN6073" i="13"/>
  <c r="BH6073" i="13"/>
  <c r="BB6073" i="13"/>
  <c r="BD6073" i="13" s="1"/>
  <c r="BI6073" i="13" s="1"/>
  <c r="BP6072" i="13"/>
  <c r="BO6072" i="13"/>
  <c r="BN6072" i="13"/>
  <c r="BH6072" i="13"/>
  <c r="BB6072" i="13"/>
  <c r="BD6072" i="13" s="1"/>
  <c r="BI6072" i="13" s="1"/>
  <c r="BP6071" i="13"/>
  <c r="BO6071" i="13"/>
  <c r="BN6071" i="13"/>
  <c r="BH6071" i="13"/>
  <c r="BB6071" i="13"/>
  <c r="BD6071" i="13" s="1"/>
  <c r="BI6071" i="13" s="1"/>
  <c r="BP6070" i="13"/>
  <c r="BO6070" i="13"/>
  <c r="BN6070" i="13"/>
  <c r="BH6070" i="13"/>
  <c r="BB6070" i="13"/>
  <c r="BD6070" i="13" s="1"/>
  <c r="BI6070" i="13" s="1"/>
  <c r="BP6069" i="13"/>
  <c r="BO6069" i="13"/>
  <c r="BN6069" i="13"/>
  <c r="BH6069" i="13"/>
  <c r="BB6069" i="13"/>
  <c r="BD6069" i="13" s="1"/>
  <c r="BI6069" i="13" s="1"/>
  <c r="BP6068" i="13"/>
  <c r="BO6068" i="13"/>
  <c r="BN6068" i="13"/>
  <c r="BH6068" i="13"/>
  <c r="BB6068" i="13"/>
  <c r="BD6068" i="13" s="1"/>
  <c r="BI6068" i="13" s="1"/>
  <c r="BP6067" i="13"/>
  <c r="BO6067" i="13"/>
  <c r="BN6067" i="13"/>
  <c r="BH6067" i="13"/>
  <c r="BB6067" i="13"/>
  <c r="BD6067" i="13" s="1"/>
  <c r="BI6067" i="13" s="1"/>
  <c r="BP6066" i="13"/>
  <c r="BO6066" i="13"/>
  <c r="BN6066" i="13"/>
  <c r="BH6066" i="13"/>
  <c r="BB6066" i="13"/>
  <c r="BD6066" i="13" s="1"/>
  <c r="BI6066" i="13" s="1"/>
  <c r="BP6065" i="13"/>
  <c r="BO6065" i="13"/>
  <c r="BN6065" i="13"/>
  <c r="BH6065" i="13"/>
  <c r="BB6065" i="13"/>
  <c r="BD6065" i="13" s="1"/>
  <c r="BI6065" i="13" s="1"/>
  <c r="BP6064" i="13"/>
  <c r="BO6064" i="13"/>
  <c r="BN6064" i="13"/>
  <c r="BH6064" i="13"/>
  <c r="BB6064" i="13"/>
  <c r="BD6064" i="13" s="1"/>
  <c r="BI6064" i="13" s="1"/>
  <c r="BP6063" i="13"/>
  <c r="BO6063" i="13"/>
  <c r="BN6063" i="13"/>
  <c r="BH6063" i="13"/>
  <c r="BB6063" i="13"/>
  <c r="BD6063" i="13" s="1"/>
  <c r="BI6063" i="13" s="1"/>
  <c r="BP6062" i="13"/>
  <c r="BO6062" i="13"/>
  <c r="BN6062" i="13"/>
  <c r="BH6062" i="13"/>
  <c r="BB6062" i="13"/>
  <c r="BD6062" i="13" s="1"/>
  <c r="BI6062" i="13" s="1"/>
  <c r="BP6061" i="13"/>
  <c r="BO6061" i="13"/>
  <c r="BN6061" i="13"/>
  <c r="BH6061" i="13"/>
  <c r="BB6061" i="13"/>
  <c r="BD6061" i="13" s="1"/>
  <c r="BI6061" i="13" s="1"/>
  <c r="BP6060" i="13"/>
  <c r="BO6060" i="13"/>
  <c r="BN6060" i="13"/>
  <c r="BP6059" i="13"/>
  <c r="BO6059" i="13"/>
  <c r="BN6059" i="13"/>
  <c r="BH6059" i="13"/>
  <c r="BB6059" i="13"/>
  <c r="BD6059" i="13" s="1"/>
  <c r="BI6059" i="13" s="1"/>
  <c r="BP6058" i="13"/>
  <c r="BO6058" i="13"/>
  <c r="BN6058" i="13"/>
  <c r="BH6058" i="13"/>
  <c r="BB6058" i="13"/>
  <c r="BD6058" i="13" s="1"/>
  <c r="BI6058" i="13" s="1"/>
  <c r="BP6057" i="13"/>
  <c r="BO6057" i="13"/>
  <c r="BN6057" i="13"/>
  <c r="BH6057" i="13"/>
  <c r="BB6057" i="13"/>
  <c r="BD6057" i="13" s="1"/>
  <c r="BI6057" i="13" s="1"/>
  <c r="BP6056" i="13"/>
  <c r="BO6056" i="13"/>
  <c r="BN6056" i="13"/>
  <c r="BH6056" i="13"/>
  <c r="BB6056" i="13"/>
  <c r="BD6056" i="13" s="1"/>
  <c r="BI6056" i="13" s="1"/>
  <c r="BP6055" i="13"/>
  <c r="BO6055" i="13"/>
  <c r="BN6055" i="13"/>
  <c r="BH6055" i="13"/>
  <c r="BB6055" i="13"/>
  <c r="BD6055" i="13" s="1"/>
  <c r="BI6055" i="13" s="1"/>
  <c r="BP6054" i="13"/>
  <c r="BO6054" i="13"/>
  <c r="BN6054" i="13"/>
  <c r="BH6054" i="13"/>
  <c r="BB6054" i="13"/>
  <c r="BD6054" i="13" s="1"/>
  <c r="BI6054" i="13" s="1"/>
  <c r="BP6053" i="13"/>
  <c r="BO6053" i="13"/>
  <c r="BN6053" i="13"/>
  <c r="BH6053" i="13"/>
  <c r="BB6053" i="13"/>
  <c r="BD6053" i="13" s="1"/>
  <c r="BI6053" i="13" s="1"/>
  <c r="BP6052" i="13"/>
  <c r="BO6052" i="13"/>
  <c r="BN6052" i="13"/>
  <c r="BH6052" i="13"/>
  <c r="BB6052" i="13"/>
  <c r="BD6052" i="13" s="1"/>
  <c r="BI6052" i="13" s="1"/>
  <c r="BP6051" i="13"/>
  <c r="BO6051" i="13"/>
  <c r="BN6051" i="13"/>
  <c r="BH6051" i="13"/>
  <c r="BB6051" i="13"/>
  <c r="BD6051" i="13" s="1"/>
  <c r="BI6051" i="13" s="1"/>
  <c r="BP6050" i="13"/>
  <c r="BO6050" i="13"/>
  <c r="BN6050" i="13"/>
  <c r="BH6050" i="13"/>
  <c r="BB6050" i="13"/>
  <c r="BD6050" i="13" s="1"/>
  <c r="BI6050" i="13" s="1"/>
  <c r="BP6049" i="13"/>
  <c r="BO6049" i="13"/>
  <c r="BN6049" i="13"/>
  <c r="BH6049" i="13"/>
  <c r="BB6049" i="13"/>
  <c r="BD6049" i="13" s="1"/>
  <c r="BI6049" i="13" s="1"/>
  <c r="BP6048" i="13"/>
  <c r="BO6048" i="13"/>
  <c r="BN6048" i="13"/>
  <c r="BH6048" i="13"/>
  <c r="BB6048" i="13"/>
  <c r="BD6048" i="13" s="1"/>
  <c r="BI6048" i="13" s="1"/>
  <c r="BP6047" i="13"/>
  <c r="BO6047" i="13"/>
  <c r="BN6047" i="13"/>
  <c r="BH6047" i="13"/>
  <c r="BB6047" i="13"/>
  <c r="BD6047" i="13" s="1"/>
  <c r="BI6047" i="13" s="1"/>
  <c r="BP6046" i="13"/>
  <c r="BO6046" i="13"/>
  <c r="BN6046" i="13"/>
  <c r="BH6046" i="13"/>
  <c r="BB6046" i="13"/>
  <c r="BD6046" i="13" s="1"/>
  <c r="BI6046" i="13" s="1"/>
  <c r="BP6045" i="13"/>
  <c r="BO6045" i="13"/>
  <c r="BN6045" i="13"/>
  <c r="BH6045" i="13"/>
  <c r="BB6045" i="13"/>
  <c r="BD6045" i="13" s="1"/>
  <c r="BI6045" i="13" s="1"/>
  <c r="BP6044" i="13"/>
  <c r="BO6044" i="13"/>
  <c r="BN6044" i="13"/>
  <c r="BH6044" i="13"/>
  <c r="BB6044" i="13"/>
  <c r="BD6044" i="13" s="1"/>
  <c r="BI6044" i="13" s="1"/>
  <c r="BP6043" i="13"/>
  <c r="BO6043" i="13"/>
  <c r="BN6043" i="13"/>
  <c r="BH6043" i="13"/>
  <c r="BB6043" i="13"/>
  <c r="BD6043" i="13" s="1"/>
  <c r="BI6043" i="13" s="1"/>
  <c r="BP6042" i="13"/>
  <c r="BO6042" i="13"/>
  <c r="BN6042" i="13"/>
  <c r="BC6042" i="13"/>
  <c r="BH6042" i="13" s="1"/>
  <c r="BP6041" i="13"/>
  <c r="BO6041" i="13"/>
  <c r="BN6041" i="13"/>
  <c r="BH6041" i="13"/>
  <c r="BB6041" i="13"/>
  <c r="BD6041" i="13" s="1"/>
  <c r="BI6041" i="13" s="1"/>
  <c r="BP6040" i="13"/>
  <c r="BO6040" i="13"/>
  <c r="BN6040" i="13"/>
  <c r="BH6040" i="13"/>
  <c r="BB6040" i="13"/>
  <c r="BD6040" i="13" s="1"/>
  <c r="BI6040" i="13" s="1"/>
  <c r="BP6039" i="13"/>
  <c r="BO6039" i="13"/>
  <c r="BN6039" i="13"/>
  <c r="BC6039" i="13"/>
  <c r="BH6039" i="13" s="1"/>
  <c r="BP6038" i="13"/>
  <c r="BO6038" i="13"/>
  <c r="BN6038" i="13"/>
  <c r="BH6038" i="13"/>
  <c r="BB6038" i="13"/>
  <c r="BD6038" i="13" s="1"/>
  <c r="BI6038" i="13" s="1"/>
  <c r="BP6037" i="13"/>
  <c r="BO6037" i="13"/>
  <c r="BN6037" i="13"/>
  <c r="BC6037" i="13"/>
  <c r="BB6037" i="13"/>
  <c r="BD6037" i="13" s="1"/>
  <c r="BI6037" i="13" s="1"/>
  <c r="BP6036" i="13"/>
  <c r="BO6036" i="13"/>
  <c r="BN6036" i="13"/>
  <c r="BH6036" i="13"/>
  <c r="BB6036" i="13"/>
  <c r="BD6036" i="13" s="1"/>
  <c r="BI6036" i="13" s="1"/>
  <c r="BP6035" i="13"/>
  <c r="BO6035" i="13"/>
  <c r="BN6035" i="13"/>
  <c r="BC6035" i="13"/>
  <c r="BB6035" i="13"/>
  <c r="BD6035" i="13" s="1"/>
  <c r="BI6035" i="13" s="1"/>
  <c r="BP6034" i="13"/>
  <c r="BO6034" i="13"/>
  <c r="BN6034" i="13"/>
  <c r="BH6034" i="13"/>
  <c r="BB6034" i="13"/>
  <c r="BD6034" i="13" s="1"/>
  <c r="BI6034" i="13" s="1"/>
  <c r="BP6033" i="13"/>
  <c r="BO6033" i="13"/>
  <c r="BN6033" i="13"/>
  <c r="BH6033" i="13"/>
  <c r="BB6033" i="13"/>
  <c r="BD6033" i="13" s="1"/>
  <c r="BI6033" i="13" s="1"/>
  <c r="BP6032" i="13"/>
  <c r="BO6032" i="13"/>
  <c r="BN6032" i="13"/>
  <c r="BC6032" i="13"/>
  <c r="BB6032" i="13"/>
  <c r="BD6032" i="13" s="1"/>
  <c r="BI6032" i="13" s="1"/>
  <c r="BP6031" i="13"/>
  <c r="BO6031" i="13"/>
  <c r="BN6031" i="13"/>
  <c r="BH6031" i="13"/>
  <c r="BB6031" i="13"/>
  <c r="BD6031" i="13" s="1"/>
  <c r="BI6031" i="13" s="1"/>
  <c r="BP6030" i="13"/>
  <c r="BO6030" i="13"/>
  <c r="BN6030" i="13"/>
  <c r="BC6030" i="13"/>
  <c r="BH6030" i="13" s="1"/>
  <c r="BB6030" i="13"/>
  <c r="BD6030" i="13" s="1"/>
  <c r="BI6030" i="13" s="1"/>
  <c r="BP6029" i="13"/>
  <c r="BO6029" i="13"/>
  <c r="BN6029" i="13"/>
  <c r="BH6029" i="13"/>
  <c r="BB6029" i="13"/>
  <c r="BD6029" i="13" s="1"/>
  <c r="BI6029" i="13" s="1"/>
  <c r="BP6028" i="13"/>
  <c r="BO6028" i="13"/>
  <c r="BN6028" i="13"/>
  <c r="BC6028" i="13"/>
  <c r="BH6028" i="13" s="1"/>
  <c r="BB6028" i="13"/>
  <c r="BD6028" i="13" s="1"/>
  <c r="BI6028" i="13" s="1"/>
  <c r="BP6027" i="13"/>
  <c r="BO6027" i="13"/>
  <c r="BN6027" i="13"/>
  <c r="BH6027" i="13"/>
  <c r="BB6027" i="13"/>
  <c r="BD6027" i="13" s="1"/>
  <c r="BI6027" i="13" s="1"/>
  <c r="BP6026" i="13"/>
  <c r="BO6026" i="13"/>
  <c r="BN6026" i="13"/>
  <c r="BB6026" i="13"/>
  <c r="BD6026" i="13" s="1"/>
  <c r="BP6025" i="13"/>
  <c r="BO6025" i="13"/>
  <c r="BN6025" i="13"/>
  <c r="BH6025" i="13"/>
  <c r="BB6025" i="13"/>
  <c r="BD6025" i="13" s="1"/>
  <c r="BI6025" i="13" s="1"/>
  <c r="BP6024" i="13"/>
  <c r="BO6024" i="13"/>
  <c r="BN6024" i="13"/>
  <c r="BC6024" i="13"/>
  <c r="BH6024" i="13" s="1"/>
  <c r="BB6024" i="13"/>
  <c r="BD6024" i="13" s="1"/>
  <c r="BI6024" i="13" s="1"/>
  <c r="BP6023" i="13"/>
  <c r="BO6023" i="13"/>
  <c r="BN6023" i="13"/>
  <c r="BH6023" i="13"/>
  <c r="BB6023" i="13"/>
  <c r="BD6023" i="13" s="1"/>
  <c r="BI6023" i="13" s="1"/>
  <c r="BP6022" i="13"/>
  <c r="BO6022" i="13"/>
  <c r="BN6022" i="13"/>
  <c r="BC6022" i="13"/>
  <c r="BH6022" i="13" s="1"/>
  <c r="BB6022" i="13"/>
  <c r="BD6022" i="13" s="1"/>
  <c r="BP6021" i="13"/>
  <c r="BO6021" i="13"/>
  <c r="BN6021" i="13"/>
  <c r="BH6021" i="13"/>
  <c r="BB6021" i="13"/>
  <c r="BD6021" i="13" s="1"/>
  <c r="BI6021" i="13" s="1"/>
  <c r="BP6020" i="13"/>
  <c r="BO6020" i="13"/>
  <c r="BN6020" i="13"/>
  <c r="BH6020" i="13"/>
  <c r="BB6020" i="13"/>
  <c r="BD6020" i="13" s="1"/>
  <c r="BI6020" i="13" s="1"/>
  <c r="BP6019" i="13"/>
  <c r="BO6019" i="13"/>
  <c r="BN6019" i="13"/>
  <c r="BH6019" i="13"/>
  <c r="BB6019" i="13"/>
  <c r="BD6019" i="13" s="1"/>
  <c r="BI6019" i="13" s="1"/>
  <c r="BP6018" i="13"/>
  <c r="BO6018" i="13"/>
  <c r="BN6018" i="13"/>
  <c r="BH6018" i="13"/>
  <c r="BB6018" i="13"/>
  <c r="BD6018" i="13" s="1"/>
  <c r="BI6018" i="13" s="1"/>
  <c r="BP6017" i="13"/>
  <c r="BO6017" i="13"/>
  <c r="BN6017" i="13"/>
  <c r="BH6017" i="13"/>
  <c r="BB6017" i="13"/>
  <c r="BD6017" i="13" s="1"/>
  <c r="BI6017" i="13" s="1"/>
  <c r="BP6016" i="13"/>
  <c r="BO6016" i="13"/>
  <c r="BN6016" i="13"/>
  <c r="BH6016" i="13"/>
  <c r="BB6016" i="13"/>
  <c r="BD6016" i="13" s="1"/>
  <c r="BI6016" i="13" s="1"/>
  <c r="BP6015" i="13"/>
  <c r="BO6015" i="13"/>
  <c r="BN6015" i="13"/>
  <c r="BC6015" i="13"/>
  <c r="BH6015" i="13" s="1"/>
  <c r="BP6014" i="13"/>
  <c r="BO6014" i="13"/>
  <c r="BN6014" i="13"/>
  <c r="BH6014" i="13"/>
  <c r="BB6014" i="13"/>
  <c r="BD6014" i="13" s="1"/>
  <c r="BI6014" i="13" s="1"/>
  <c r="BP6013" i="13"/>
  <c r="BO6013" i="13"/>
  <c r="BN6013" i="13"/>
  <c r="BB6013" i="13"/>
  <c r="BD6013" i="13" s="1"/>
  <c r="BI6013" i="13" s="1"/>
  <c r="BP6012" i="13"/>
  <c r="BO6012" i="13"/>
  <c r="BN6012" i="13"/>
  <c r="BH6012" i="13"/>
  <c r="BB6012" i="13"/>
  <c r="BD6012" i="13" s="1"/>
  <c r="BI6012" i="13" s="1"/>
  <c r="BP6011" i="13"/>
  <c r="BO6011" i="13"/>
  <c r="BN6011" i="13"/>
  <c r="BC6011" i="13"/>
  <c r="BB6011" i="13"/>
  <c r="BD6011" i="13" s="1"/>
  <c r="BI6011" i="13" s="1"/>
  <c r="BP6010" i="13"/>
  <c r="BO6010" i="13"/>
  <c r="BN6010" i="13"/>
  <c r="BH6010" i="13"/>
  <c r="BB6010" i="13"/>
  <c r="BD6010" i="13" s="1"/>
  <c r="BI6010" i="13" s="1"/>
  <c r="BP6009" i="13"/>
  <c r="BO6009" i="13"/>
  <c r="BN6009" i="13"/>
  <c r="BC6009" i="13"/>
  <c r="BB6009" i="13"/>
  <c r="BD6009" i="13" s="1"/>
  <c r="BI6009" i="13" s="1"/>
  <c r="BP6008" i="13"/>
  <c r="BO6008" i="13"/>
  <c r="BN6008" i="13"/>
  <c r="BH6008" i="13"/>
  <c r="BB6008" i="13"/>
  <c r="BD6008" i="13" s="1"/>
  <c r="BI6008" i="13" s="1"/>
  <c r="BP6007" i="13"/>
  <c r="BO6007" i="13"/>
  <c r="BN6007" i="13"/>
  <c r="BH6007" i="13"/>
  <c r="BB6007" i="13"/>
  <c r="BD6007" i="13" s="1"/>
  <c r="BI6007" i="13" s="1"/>
  <c r="BP6006" i="13"/>
  <c r="BO6006" i="13"/>
  <c r="BN6006" i="13"/>
  <c r="BP6005" i="13"/>
  <c r="BO6005" i="13"/>
  <c r="BN6005" i="13"/>
  <c r="BH6005" i="13"/>
  <c r="BB6005" i="13"/>
  <c r="BD6005" i="13" s="1"/>
  <c r="BI6005" i="13" s="1"/>
  <c r="BP6004" i="13"/>
  <c r="BO6004" i="13"/>
  <c r="BN6004" i="13"/>
  <c r="BH6004" i="13"/>
  <c r="BB6004" i="13"/>
  <c r="BD6004" i="13" s="1"/>
  <c r="BI6004" i="13" s="1"/>
  <c r="BP6003" i="13"/>
  <c r="BO6003" i="13"/>
  <c r="BN6003" i="13"/>
  <c r="BH6003" i="13"/>
  <c r="BB6003" i="13"/>
  <c r="BD6003" i="13" s="1"/>
  <c r="BI6003" i="13" s="1"/>
  <c r="BP6002" i="13"/>
  <c r="BO6002" i="13"/>
  <c r="BN6002" i="13"/>
  <c r="BH6002" i="13"/>
  <c r="BB6002" i="13"/>
  <c r="BD6002" i="13" s="1"/>
  <c r="BI6002" i="13" s="1"/>
  <c r="BP6001" i="13"/>
  <c r="BO6001" i="13"/>
  <c r="BN6001" i="13"/>
  <c r="BH6001" i="13"/>
  <c r="BB6001" i="13"/>
  <c r="BD6001" i="13" s="1"/>
  <c r="BI6001" i="13" s="1"/>
  <c r="BP6000" i="13"/>
  <c r="BO6000" i="13"/>
  <c r="BN6000" i="13"/>
  <c r="BH6000" i="13"/>
  <c r="BB6000" i="13"/>
  <c r="BD6000" i="13" s="1"/>
  <c r="BI6000" i="13" s="1"/>
  <c r="BP5999" i="13"/>
  <c r="BO5999" i="13"/>
  <c r="BN5999" i="13"/>
  <c r="BH5999" i="13"/>
  <c r="BB5999" i="13"/>
  <c r="BD5999" i="13" s="1"/>
  <c r="BI5999" i="13" s="1"/>
  <c r="BP5998" i="13"/>
  <c r="BO5998" i="13"/>
  <c r="BN5998" i="13"/>
  <c r="BH5998" i="13"/>
  <c r="BB5998" i="13"/>
  <c r="BD5998" i="13" s="1"/>
  <c r="BI5998" i="13" s="1"/>
  <c r="BP5997" i="13"/>
  <c r="BO5997" i="13"/>
  <c r="BN5997" i="13"/>
  <c r="BH5997" i="13"/>
  <c r="BB5997" i="13"/>
  <c r="BD5997" i="13" s="1"/>
  <c r="BI5997" i="13" s="1"/>
  <c r="BP5996" i="13"/>
  <c r="BO5996" i="13"/>
  <c r="BN5996" i="13"/>
  <c r="BH5996" i="13"/>
  <c r="BB5996" i="13"/>
  <c r="BD5996" i="13" s="1"/>
  <c r="BI5996" i="13" s="1"/>
  <c r="BP5995" i="13"/>
  <c r="BO5995" i="13"/>
  <c r="BN5995" i="13"/>
  <c r="BH5995" i="13"/>
  <c r="BB5995" i="13"/>
  <c r="BD5995" i="13" s="1"/>
  <c r="BI5995" i="13" s="1"/>
  <c r="BP5994" i="13"/>
  <c r="BO5994" i="13"/>
  <c r="BN5994" i="13"/>
  <c r="BH5994" i="13"/>
  <c r="BB5994" i="13"/>
  <c r="BD5994" i="13" s="1"/>
  <c r="BI5994" i="13" s="1"/>
  <c r="BP5993" i="13"/>
  <c r="BO5993" i="13"/>
  <c r="BN5993" i="13"/>
  <c r="BH5993" i="13"/>
  <c r="BB5993" i="13"/>
  <c r="BD5993" i="13" s="1"/>
  <c r="BI5993" i="13" s="1"/>
  <c r="BP5992" i="13"/>
  <c r="BO5992" i="13"/>
  <c r="BN5992" i="13"/>
  <c r="BH5992" i="13"/>
  <c r="BB5992" i="13"/>
  <c r="BD5992" i="13" s="1"/>
  <c r="BI5992" i="13" s="1"/>
  <c r="BP5991" i="13"/>
  <c r="BO5991" i="13"/>
  <c r="BN5991" i="13"/>
  <c r="BH5991" i="13"/>
  <c r="BB5991" i="13"/>
  <c r="BD5991" i="13" s="1"/>
  <c r="BI5991" i="13" s="1"/>
  <c r="BP5990" i="13"/>
  <c r="BO5990" i="13"/>
  <c r="BN5990" i="13"/>
  <c r="BH5990" i="13"/>
  <c r="BB5990" i="13"/>
  <c r="BD5990" i="13" s="1"/>
  <c r="BI5990" i="13" s="1"/>
  <c r="BP5989" i="13"/>
  <c r="BO5989" i="13"/>
  <c r="BN5989" i="13"/>
  <c r="BH5989" i="13"/>
  <c r="BB5989" i="13"/>
  <c r="BD5989" i="13" s="1"/>
  <c r="BI5989" i="13" s="1"/>
  <c r="BP5988" i="13"/>
  <c r="BO5988" i="13"/>
  <c r="BN5988" i="13"/>
  <c r="BH5988" i="13"/>
  <c r="BB5988" i="13"/>
  <c r="BD5988" i="13" s="1"/>
  <c r="BI5988" i="13" s="1"/>
  <c r="BP5987" i="13"/>
  <c r="BO5987" i="13"/>
  <c r="BN5987" i="13"/>
  <c r="BH5987" i="13"/>
  <c r="BB5987" i="13"/>
  <c r="BD5987" i="13" s="1"/>
  <c r="BI5987" i="13" s="1"/>
  <c r="BP5986" i="13"/>
  <c r="BO5986" i="13"/>
  <c r="BN5986" i="13"/>
  <c r="BH5986" i="13"/>
  <c r="BB5986" i="13"/>
  <c r="BD5986" i="13" s="1"/>
  <c r="BI5986" i="13" s="1"/>
  <c r="BP5985" i="13"/>
  <c r="BO5985" i="13"/>
  <c r="BN5985" i="13"/>
  <c r="BH5985" i="13"/>
  <c r="BB5985" i="13"/>
  <c r="BD5985" i="13" s="1"/>
  <c r="BI5985" i="13" s="1"/>
  <c r="BP5984" i="13"/>
  <c r="BO5984" i="13"/>
  <c r="BN5984" i="13"/>
  <c r="BH5984" i="13"/>
  <c r="BB5984" i="13"/>
  <c r="BD5984" i="13" s="1"/>
  <c r="BI5984" i="13" s="1"/>
  <c r="BP5983" i="13"/>
  <c r="BO5983" i="13"/>
  <c r="BN5983" i="13"/>
  <c r="BH5983" i="13"/>
  <c r="BB5983" i="13"/>
  <c r="BD5983" i="13" s="1"/>
  <c r="BI5983" i="13" s="1"/>
  <c r="BP5982" i="13"/>
  <c r="BO5982" i="13"/>
  <c r="BN5982" i="13"/>
  <c r="BH5982" i="13"/>
  <c r="BB5982" i="13"/>
  <c r="BD5982" i="13" s="1"/>
  <c r="BI5982" i="13" s="1"/>
  <c r="BP5981" i="13"/>
  <c r="BO5981" i="13"/>
  <c r="BN5981" i="13"/>
  <c r="BH5981" i="13"/>
  <c r="BB5981" i="13"/>
  <c r="BD5981" i="13" s="1"/>
  <c r="BI5981" i="13" s="1"/>
  <c r="BP5980" i="13"/>
  <c r="BO5980" i="13"/>
  <c r="BN5980" i="13"/>
  <c r="BH5980" i="13"/>
  <c r="BB5980" i="13"/>
  <c r="BD5980" i="13" s="1"/>
  <c r="BI5980" i="13" s="1"/>
  <c r="BP5979" i="13"/>
  <c r="BO5979" i="13"/>
  <c r="BN5979" i="13"/>
  <c r="BH5979" i="13"/>
  <c r="BB5979" i="13"/>
  <c r="BD5979" i="13" s="1"/>
  <c r="BI5979" i="13" s="1"/>
  <c r="BP5978" i="13"/>
  <c r="BO5978" i="13"/>
  <c r="BN5978" i="13"/>
  <c r="BH5978" i="13"/>
  <c r="BB5978" i="13"/>
  <c r="BD5978" i="13" s="1"/>
  <c r="BI5978" i="13" s="1"/>
  <c r="BP5977" i="13"/>
  <c r="BO5977" i="13"/>
  <c r="BN5977" i="13"/>
  <c r="BH5977" i="13"/>
  <c r="BB5977" i="13"/>
  <c r="BD5977" i="13" s="1"/>
  <c r="BI5977" i="13" s="1"/>
  <c r="BP5976" i="13"/>
  <c r="BO5976" i="13"/>
  <c r="BN5976" i="13"/>
  <c r="BH5976" i="13"/>
  <c r="BB5976" i="13"/>
  <c r="BD5976" i="13" s="1"/>
  <c r="BI5976" i="13" s="1"/>
  <c r="BP5975" i="13"/>
  <c r="BO5975" i="13"/>
  <c r="BN5975" i="13"/>
  <c r="BH5975" i="13"/>
  <c r="BB5975" i="13"/>
  <c r="BD5975" i="13" s="1"/>
  <c r="BI5975" i="13" s="1"/>
  <c r="BP5974" i="13"/>
  <c r="BO5974" i="13"/>
  <c r="BN5974" i="13"/>
  <c r="BH5974" i="13"/>
  <c r="BB5974" i="13"/>
  <c r="BD5974" i="13" s="1"/>
  <c r="BI5974" i="13" s="1"/>
  <c r="BP5973" i="13"/>
  <c r="BO5973" i="13"/>
  <c r="BN5973" i="13"/>
  <c r="BH5973" i="13"/>
  <c r="BB5973" i="13"/>
  <c r="BD5973" i="13" s="1"/>
  <c r="BI5973" i="13" s="1"/>
  <c r="BP5972" i="13"/>
  <c r="BO5972" i="13"/>
  <c r="BN5972" i="13"/>
  <c r="BH5972" i="13"/>
  <c r="BB5972" i="13"/>
  <c r="BD5972" i="13" s="1"/>
  <c r="BI5972" i="13" s="1"/>
  <c r="BP5971" i="13"/>
  <c r="BO5971" i="13"/>
  <c r="BN5971" i="13"/>
  <c r="BH5971" i="13"/>
  <c r="BB5971" i="13"/>
  <c r="BD5971" i="13" s="1"/>
  <c r="BI5971" i="13" s="1"/>
  <c r="BP5970" i="13"/>
  <c r="BO5970" i="13"/>
  <c r="BN5970" i="13"/>
  <c r="BH5970" i="13"/>
  <c r="BB5970" i="13"/>
  <c r="BD5970" i="13" s="1"/>
  <c r="BI5970" i="13" s="1"/>
  <c r="BP5969" i="13"/>
  <c r="BO5969" i="13"/>
  <c r="BN5969" i="13"/>
  <c r="BH5969" i="13"/>
  <c r="BB5969" i="13"/>
  <c r="BD5969" i="13" s="1"/>
  <c r="BI5969" i="13" s="1"/>
  <c r="BP5968" i="13"/>
  <c r="BO5968" i="13"/>
  <c r="BN5968" i="13"/>
  <c r="BH5968" i="13"/>
  <c r="BB5968" i="13"/>
  <c r="BD5968" i="13" s="1"/>
  <c r="BI5968" i="13" s="1"/>
  <c r="BP5967" i="13"/>
  <c r="BO5967" i="13"/>
  <c r="BN5967" i="13"/>
  <c r="BH5967" i="13"/>
  <c r="BB5967" i="13"/>
  <c r="BD5967" i="13" s="1"/>
  <c r="BI5967" i="13" s="1"/>
  <c r="BP5966" i="13"/>
  <c r="BO5966" i="13"/>
  <c r="BN5966" i="13"/>
  <c r="BH5966" i="13"/>
  <c r="BB5966" i="13"/>
  <c r="BD5966" i="13" s="1"/>
  <c r="BI5966" i="13" s="1"/>
  <c r="BP5965" i="13"/>
  <c r="BO5965" i="13"/>
  <c r="BN5965" i="13"/>
  <c r="BH5965" i="13"/>
  <c r="BB5965" i="13"/>
  <c r="BD5965" i="13" s="1"/>
  <c r="BI5965" i="13" s="1"/>
  <c r="BP5964" i="13"/>
  <c r="BO5964" i="13"/>
  <c r="BN5964" i="13"/>
  <c r="BH5964" i="13"/>
  <c r="BB5964" i="13"/>
  <c r="BD5964" i="13" s="1"/>
  <c r="BI5964" i="13" s="1"/>
  <c r="BP5963" i="13"/>
  <c r="BO5963" i="13"/>
  <c r="BN5963" i="13"/>
  <c r="BH5963" i="13"/>
  <c r="BB5963" i="13"/>
  <c r="BD5963" i="13" s="1"/>
  <c r="BI5963" i="13" s="1"/>
  <c r="BP5962" i="13"/>
  <c r="BO5962" i="13"/>
  <c r="BN5962" i="13"/>
  <c r="BH5962" i="13"/>
  <c r="BB5962" i="13"/>
  <c r="BD5962" i="13" s="1"/>
  <c r="BI5962" i="13" s="1"/>
  <c r="BP5961" i="13"/>
  <c r="BO5961" i="13"/>
  <c r="BN5961" i="13"/>
  <c r="BH5961" i="13"/>
  <c r="BB5961" i="13"/>
  <c r="BD5961" i="13" s="1"/>
  <c r="BI5961" i="13" s="1"/>
  <c r="BP5960" i="13"/>
  <c r="BO5960" i="13"/>
  <c r="BN5960" i="13"/>
  <c r="BH5960" i="13"/>
  <c r="BB5960" i="13"/>
  <c r="BD5960" i="13" s="1"/>
  <c r="BI5960" i="13" s="1"/>
  <c r="BP5959" i="13"/>
  <c r="BO5959" i="13"/>
  <c r="BN5959" i="13"/>
  <c r="BH5959" i="13"/>
  <c r="BB5959" i="13"/>
  <c r="BD5959" i="13" s="1"/>
  <c r="BI5959" i="13" s="1"/>
  <c r="BP5958" i="13"/>
  <c r="BO5958" i="13"/>
  <c r="BN5958" i="13"/>
  <c r="BH5958" i="13"/>
  <c r="BB5958" i="13"/>
  <c r="BD5958" i="13" s="1"/>
  <c r="BI5958" i="13" s="1"/>
  <c r="BP5957" i="13"/>
  <c r="BO5957" i="13"/>
  <c r="BN5957" i="13"/>
  <c r="BH5957" i="13"/>
  <c r="BB5957" i="13"/>
  <c r="BD5957" i="13" s="1"/>
  <c r="BI5957" i="13" s="1"/>
  <c r="BP5956" i="13"/>
  <c r="BO5956" i="13"/>
  <c r="BN5956" i="13"/>
  <c r="BH5956" i="13"/>
  <c r="BB5956" i="13"/>
  <c r="BD5956" i="13" s="1"/>
  <c r="BI5956" i="13" s="1"/>
  <c r="BP5955" i="13"/>
  <c r="BO5955" i="13"/>
  <c r="BN5955" i="13"/>
  <c r="BH5955" i="13"/>
  <c r="BB5955" i="13"/>
  <c r="BD5955" i="13" s="1"/>
  <c r="BI5955" i="13" s="1"/>
  <c r="BP5954" i="13"/>
  <c r="BO5954" i="13"/>
  <c r="BN5954" i="13"/>
  <c r="BH5954" i="13"/>
  <c r="BB5954" i="13"/>
  <c r="BD5954" i="13" s="1"/>
  <c r="BI5954" i="13" s="1"/>
  <c r="BP5953" i="13"/>
  <c r="BO5953" i="13"/>
  <c r="BN5953" i="13"/>
  <c r="BH5953" i="13"/>
  <c r="BB5953" i="13"/>
  <c r="BD5953" i="13" s="1"/>
  <c r="BI5953" i="13" s="1"/>
  <c r="BP5952" i="13"/>
  <c r="BO5952" i="13"/>
  <c r="BN5952" i="13"/>
  <c r="BH5952" i="13"/>
  <c r="BB5952" i="13"/>
  <c r="BD5952" i="13" s="1"/>
  <c r="BI5952" i="13" s="1"/>
  <c r="BP5951" i="13"/>
  <c r="BO5951" i="13"/>
  <c r="BN5951" i="13"/>
  <c r="BH5951" i="13"/>
  <c r="BB5951" i="13"/>
  <c r="BD5951" i="13" s="1"/>
  <c r="BI5951" i="13" s="1"/>
  <c r="BP5950" i="13"/>
  <c r="BO5950" i="13"/>
  <c r="BN5950" i="13"/>
  <c r="BH5950" i="13"/>
  <c r="BB5950" i="13"/>
  <c r="BD5950" i="13" s="1"/>
  <c r="BI5950" i="13" s="1"/>
  <c r="BP5949" i="13"/>
  <c r="BO5949" i="13"/>
  <c r="BN5949" i="13"/>
  <c r="BH5949" i="13"/>
  <c r="BB5949" i="13"/>
  <c r="BD5949" i="13" s="1"/>
  <c r="BI5949" i="13" s="1"/>
  <c r="BP5948" i="13"/>
  <c r="BO5948" i="13"/>
  <c r="BN5948" i="13"/>
  <c r="BH5948" i="13"/>
  <c r="BB5948" i="13"/>
  <c r="BD5948" i="13" s="1"/>
  <c r="BI5948" i="13" s="1"/>
  <c r="BP5947" i="13"/>
  <c r="BO5947" i="13"/>
  <c r="BN5947" i="13"/>
  <c r="BH5947" i="13"/>
  <c r="BB5947" i="13"/>
  <c r="BD5947" i="13" s="1"/>
  <c r="BI5947" i="13" s="1"/>
  <c r="BP5946" i="13"/>
  <c r="BO5946" i="13"/>
  <c r="BN5946" i="13"/>
  <c r="BC5946" i="13"/>
  <c r="BH5946" i="13" s="1"/>
  <c r="BP5945" i="13"/>
  <c r="BO5945" i="13"/>
  <c r="BN5945" i="13"/>
  <c r="BH5945" i="13"/>
  <c r="BB5945" i="13"/>
  <c r="BD5945" i="13" s="1"/>
  <c r="BI5945" i="13" s="1"/>
  <c r="BP5944" i="13"/>
  <c r="BO5944" i="13"/>
  <c r="BN5944" i="13"/>
  <c r="BH5944" i="13"/>
  <c r="BB5944" i="13"/>
  <c r="BD5944" i="13" s="1"/>
  <c r="BI5944" i="13" s="1"/>
  <c r="BP5943" i="13"/>
  <c r="BO5943" i="13"/>
  <c r="BN5943" i="13"/>
  <c r="BC5943" i="13"/>
  <c r="BH5943" i="13" s="1"/>
  <c r="BP5942" i="13"/>
  <c r="BO5942" i="13"/>
  <c r="BN5942" i="13"/>
  <c r="BH5942" i="13"/>
  <c r="BB5942" i="13"/>
  <c r="BP5941" i="13"/>
  <c r="BO5941" i="13"/>
  <c r="BN5941" i="13"/>
  <c r="BH5941" i="13"/>
  <c r="BB5941" i="13"/>
  <c r="BD5941" i="13" s="1"/>
  <c r="BI5941" i="13" s="1"/>
  <c r="BP5940" i="13"/>
  <c r="BO5940" i="13"/>
  <c r="BN5940" i="13"/>
  <c r="BP5939" i="13"/>
  <c r="BO5939" i="13"/>
  <c r="BN5939" i="13"/>
  <c r="BH5939" i="13"/>
  <c r="BB5939" i="13"/>
  <c r="BD5939" i="13" s="1"/>
  <c r="BI5939" i="13" s="1"/>
  <c r="BP5938" i="13"/>
  <c r="BO5938" i="13"/>
  <c r="BN5938" i="13"/>
  <c r="BH5938" i="13"/>
  <c r="BB5938" i="13"/>
  <c r="BD5938" i="13" s="1"/>
  <c r="BI5938" i="13" s="1"/>
  <c r="BP5937" i="13"/>
  <c r="BO5937" i="13"/>
  <c r="BN5937" i="13"/>
  <c r="BC5937" i="13"/>
  <c r="BH5937" i="13" s="1"/>
  <c r="BP5936" i="13"/>
  <c r="BO5936" i="13"/>
  <c r="BN5936" i="13"/>
  <c r="BH5936" i="13"/>
  <c r="BB5936" i="13"/>
  <c r="BD5936" i="13" s="1"/>
  <c r="BI5936" i="13" s="1"/>
  <c r="BP5935" i="13"/>
  <c r="BO5935" i="13"/>
  <c r="BN5935" i="13"/>
  <c r="BH5935" i="13"/>
  <c r="BB5935" i="13"/>
  <c r="BD5935" i="13" s="1"/>
  <c r="BI5935" i="13" s="1"/>
  <c r="BP5934" i="13"/>
  <c r="BO5934" i="13"/>
  <c r="BN5934" i="13"/>
  <c r="BP5933" i="13"/>
  <c r="BO5933" i="13"/>
  <c r="BN5933" i="13"/>
  <c r="BH5933" i="13"/>
  <c r="BB5933" i="13"/>
  <c r="BD5933" i="13" s="1"/>
  <c r="BI5933" i="13" s="1"/>
  <c r="BP5932" i="13"/>
  <c r="BO5932" i="13"/>
  <c r="BN5932" i="13"/>
  <c r="BC5932" i="13"/>
  <c r="BB5932" i="13"/>
  <c r="BD5932" i="13" s="1"/>
  <c r="BI5932" i="13" s="1"/>
  <c r="BP5931" i="13"/>
  <c r="BO5931" i="13"/>
  <c r="BN5931" i="13"/>
  <c r="BH5931" i="13"/>
  <c r="BB5931" i="13"/>
  <c r="BP5930" i="13"/>
  <c r="BO5930" i="13"/>
  <c r="BN5930" i="13"/>
  <c r="BH5930" i="13"/>
  <c r="BB5930" i="13"/>
  <c r="BD5930" i="13" s="1"/>
  <c r="BI5930" i="13" s="1"/>
  <c r="BP5929" i="13"/>
  <c r="BO5929" i="13"/>
  <c r="BN5929" i="13"/>
  <c r="BH5929" i="13"/>
  <c r="BB5929" i="13"/>
  <c r="BD5929" i="13" s="1"/>
  <c r="BI5929" i="13" s="1"/>
  <c r="BP5928" i="13"/>
  <c r="BO5928" i="13"/>
  <c r="BN5928" i="13"/>
  <c r="BF5928" i="13"/>
  <c r="BC5928" i="13" s="1"/>
  <c r="BP5927" i="13"/>
  <c r="BO5927" i="13"/>
  <c r="BN5927" i="13"/>
  <c r="BH5927" i="13"/>
  <c r="BB5927" i="13"/>
  <c r="BD5927" i="13" s="1"/>
  <c r="BI5927" i="13" s="1"/>
  <c r="BP5926" i="13"/>
  <c r="BO5926" i="13"/>
  <c r="BN5926" i="13"/>
  <c r="BH5926" i="13"/>
  <c r="BB5926" i="13"/>
  <c r="BD5926" i="13" s="1"/>
  <c r="BI5926" i="13" s="1"/>
  <c r="BP5925" i="13"/>
  <c r="BO5925" i="13"/>
  <c r="BN5925" i="13"/>
  <c r="BH5925" i="13"/>
  <c r="BB5925" i="13"/>
  <c r="BD5925" i="13" s="1"/>
  <c r="BI5925" i="13" s="1"/>
  <c r="BP5924" i="13"/>
  <c r="BO5924" i="13"/>
  <c r="BN5924" i="13"/>
  <c r="BH5924" i="13"/>
  <c r="BB5924" i="13"/>
  <c r="BP5923" i="13"/>
  <c r="BO5923" i="13"/>
  <c r="BN5923" i="13"/>
  <c r="BH5923" i="13"/>
  <c r="BB5923" i="13"/>
  <c r="BD5923" i="13" s="1"/>
  <c r="BI5923" i="13" s="1"/>
  <c r="BP5922" i="13"/>
  <c r="BO5922" i="13"/>
  <c r="BN5922" i="13"/>
  <c r="BH5922" i="13"/>
  <c r="BB5922" i="13"/>
  <c r="BD5922" i="13" s="1"/>
  <c r="BI5922" i="13" s="1"/>
  <c r="BP5921" i="13"/>
  <c r="BO5921" i="13"/>
  <c r="BN5921" i="13"/>
  <c r="BH5921" i="13"/>
  <c r="BB5921" i="13"/>
  <c r="BD5921" i="13" s="1"/>
  <c r="BI5921" i="13" s="1"/>
  <c r="BP5920" i="13"/>
  <c r="BO5920" i="13"/>
  <c r="BN5920" i="13"/>
  <c r="BP5919" i="13"/>
  <c r="BO5919" i="13"/>
  <c r="BN5919" i="13"/>
  <c r="BH5919" i="13"/>
  <c r="BB5919" i="13"/>
  <c r="BD5919" i="13" s="1"/>
  <c r="BI5919" i="13" s="1"/>
  <c r="BP5918" i="13"/>
  <c r="BO5918" i="13"/>
  <c r="BN5918" i="13"/>
  <c r="BC5918" i="13"/>
  <c r="BH5918" i="13" s="1"/>
  <c r="BB5918" i="13"/>
  <c r="BD5918" i="13" s="1"/>
  <c r="BI5918" i="13" s="1"/>
  <c r="BH5917" i="13"/>
  <c r="BB5917" i="13"/>
  <c r="BD5917" i="13" s="1"/>
  <c r="BI5917" i="13" s="1"/>
  <c r="BP5916" i="13"/>
  <c r="BO5916" i="13"/>
  <c r="BN5916" i="13"/>
  <c r="BH5916" i="13"/>
  <c r="BB5916" i="13"/>
  <c r="BD5916" i="13" s="1"/>
  <c r="BI5916" i="13" s="1"/>
  <c r="BP5915" i="13"/>
  <c r="BO5915" i="13"/>
  <c r="BN5915" i="13"/>
  <c r="BH5915" i="13"/>
  <c r="BB5915" i="13"/>
  <c r="BD5915" i="13" s="1"/>
  <c r="BI5915" i="13" s="1"/>
  <c r="BP5914" i="13"/>
  <c r="BO5914" i="13"/>
  <c r="BN5914" i="13"/>
  <c r="BH5914" i="13"/>
  <c r="BB5914" i="13"/>
  <c r="BD5914" i="13" s="1"/>
  <c r="BI5914" i="13" s="1"/>
  <c r="BP5913" i="13"/>
  <c r="BO5913" i="13"/>
  <c r="BN5913" i="13"/>
  <c r="BH5913" i="13"/>
  <c r="BB5913" i="13"/>
  <c r="BD5913" i="13" s="1"/>
  <c r="BI5913" i="13" s="1"/>
  <c r="BP5912" i="13"/>
  <c r="BO5912" i="13"/>
  <c r="BN5912" i="13"/>
  <c r="BH5912" i="13"/>
  <c r="BB5912" i="13"/>
  <c r="BP5911" i="13"/>
  <c r="BO5911" i="13"/>
  <c r="BN5911" i="13"/>
  <c r="BF5911" i="13"/>
  <c r="BC5911" i="13" s="1"/>
  <c r="BH5911" i="13" s="1"/>
  <c r="BP5910" i="13"/>
  <c r="BO5910" i="13"/>
  <c r="BN5910" i="13"/>
  <c r="BH5910" i="13"/>
  <c r="BB5910" i="13"/>
  <c r="BD5910" i="13" s="1"/>
  <c r="BI5910" i="13" s="1"/>
  <c r="BP5909" i="13"/>
  <c r="BO5909" i="13"/>
  <c r="BN5909" i="13"/>
  <c r="BD5909" i="13"/>
  <c r="BI5909" i="13" s="1"/>
  <c r="BC5909" i="13"/>
  <c r="BP5908" i="13"/>
  <c r="BO5908" i="13"/>
  <c r="BN5908" i="13"/>
  <c r="BH5908" i="13"/>
  <c r="BB5908" i="13"/>
  <c r="BD5908" i="13" s="1"/>
  <c r="BI5908" i="13" s="1"/>
  <c r="BP5907" i="13"/>
  <c r="BO5907" i="13"/>
  <c r="BN5907" i="13"/>
  <c r="BC5907" i="13"/>
  <c r="BB5907" i="13"/>
  <c r="BD5907" i="13" s="1"/>
  <c r="BI5907" i="13" s="1"/>
  <c r="BP5906" i="13"/>
  <c r="BO5906" i="13"/>
  <c r="BN5906" i="13"/>
  <c r="BH5906" i="13"/>
  <c r="BB5906" i="13"/>
  <c r="BD5906" i="13" s="1"/>
  <c r="BI5906" i="13" s="1"/>
  <c r="BP5905" i="13"/>
  <c r="BO5905" i="13"/>
  <c r="BN5905" i="13"/>
  <c r="BC5905" i="13"/>
  <c r="BB5905" i="13"/>
  <c r="BD5905" i="13" s="1"/>
  <c r="BI5905" i="13" s="1"/>
  <c r="BP5904" i="13"/>
  <c r="BO5904" i="13"/>
  <c r="BN5904" i="13"/>
  <c r="BH5904" i="13"/>
  <c r="BB5904" i="13"/>
  <c r="BD5904" i="13" s="1"/>
  <c r="BI5904" i="13" s="1"/>
  <c r="BP5903" i="13"/>
  <c r="BO5903" i="13"/>
  <c r="BN5903" i="13"/>
  <c r="BB5903" i="13"/>
  <c r="BD5903" i="13" s="1"/>
  <c r="BP5902" i="13"/>
  <c r="BO5902" i="13"/>
  <c r="BN5902" i="13"/>
  <c r="BH5902" i="13"/>
  <c r="BB5902" i="13"/>
  <c r="BD5902" i="13" s="1"/>
  <c r="BI5902" i="13" s="1"/>
  <c r="BP5901" i="13"/>
  <c r="BO5901" i="13"/>
  <c r="BN5901" i="13"/>
  <c r="BH5901" i="13"/>
  <c r="BB5901" i="13"/>
  <c r="BD5901" i="13" s="1"/>
  <c r="BI5901" i="13" s="1"/>
  <c r="BP5900" i="13"/>
  <c r="BO5900" i="13"/>
  <c r="BN5900" i="13"/>
  <c r="BC5900" i="13"/>
  <c r="BH5900" i="13" s="1"/>
  <c r="BP5899" i="13"/>
  <c r="BO5899" i="13"/>
  <c r="BN5899" i="13"/>
  <c r="BH5899" i="13"/>
  <c r="BB5899" i="13"/>
  <c r="BD5899" i="13" s="1"/>
  <c r="BI5899" i="13" s="1"/>
  <c r="BP5898" i="13"/>
  <c r="BO5898" i="13"/>
  <c r="BN5898" i="13"/>
  <c r="BB5898" i="13"/>
  <c r="BD5898" i="13" s="1"/>
  <c r="BP5897" i="13"/>
  <c r="BO5897" i="13"/>
  <c r="BN5897" i="13"/>
  <c r="BH5897" i="13"/>
  <c r="BB5897" i="13"/>
  <c r="BD5897" i="13" s="1"/>
  <c r="BI5897" i="13" s="1"/>
  <c r="BP5896" i="13"/>
  <c r="BO5896" i="13"/>
  <c r="BN5896" i="13"/>
  <c r="BH5896" i="13"/>
  <c r="BB5896" i="13"/>
  <c r="BP5895" i="13"/>
  <c r="BO5895" i="13"/>
  <c r="BN5895" i="13"/>
  <c r="BC5895" i="13"/>
  <c r="BH5895" i="13" s="1"/>
  <c r="BP5894" i="13"/>
  <c r="BO5894" i="13"/>
  <c r="BN5894" i="13"/>
  <c r="BH5894" i="13"/>
  <c r="BB5894" i="13"/>
  <c r="BD5894" i="13" s="1"/>
  <c r="BI5894" i="13" s="1"/>
  <c r="BP5893" i="13"/>
  <c r="BO5893" i="13"/>
  <c r="BN5893" i="13"/>
  <c r="BH5893" i="13"/>
  <c r="BB5893" i="13"/>
  <c r="BD5893" i="13" s="1"/>
  <c r="BI5893" i="13" s="1"/>
  <c r="BP5892" i="13"/>
  <c r="BO5892" i="13"/>
  <c r="BN5892" i="13"/>
  <c r="BH5892" i="13"/>
  <c r="BB5892" i="13"/>
  <c r="BD5892" i="13" s="1"/>
  <c r="BI5892" i="13" s="1"/>
  <c r="BP5891" i="13"/>
  <c r="BO5891" i="13"/>
  <c r="BN5891" i="13"/>
  <c r="BH5891" i="13"/>
  <c r="BB5891" i="13"/>
  <c r="BD5891" i="13" s="1"/>
  <c r="BI5891" i="13" s="1"/>
  <c r="BP5890" i="13"/>
  <c r="BO5890" i="13"/>
  <c r="BN5890" i="13"/>
  <c r="BH5890" i="13"/>
  <c r="BB5890" i="13"/>
  <c r="BD5890" i="13" s="1"/>
  <c r="BI5890" i="13" s="1"/>
  <c r="BP5889" i="13"/>
  <c r="BO5889" i="13"/>
  <c r="BN5889" i="13"/>
  <c r="BC5889" i="13"/>
  <c r="BH5889" i="13" s="1"/>
  <c r="BP5888" i="13"/>
  <c r="BO5888" i="13"/>
  <c r="BN5888" i="13"/>
  <c r="BH5888" i="13"/>
  <c r="BB5888" i="13"/>
  <c r="BP5887" i="13"/>
  <c r="BO5887" i="13"/>
  <c r="BN5887" i="13"/>
  <c r="BH5887" i="13"/>
  <c r="BB5887" i="13"/>
  <c r="BD5887" i="13" s="1"/>
  <c r="BI5887" i="13" s="1"/>
  <c r="BP5886" i="13"/>
  <c r="BO5886" i="13"/>
  <c r="BN5886" i="13"/>
  <c r="BC5886" i="13"/>
  <c r="BH5886" i="13" s="1"/>
  <c r="BP5885" i="13"/>
  <c r="BO5885" i="13"/>
  <c r="BN5885" i="13"/>
  <c r="BH5885" i="13"/>
  <c r="BB5885" i="13"/>
  <c r="BD5885" i="13" s="1"/>
  <c r="BI5885" i="13" s="1"/>
  <c r="BP5884" i="13"/>
  <c r="BO5884" i="13"/>
  <c r="BN5884" i="13"/>
  <c r="BH5884" i="13"/>
  <c r="BB5884" i="13"/>
  <c r="BD5884" i="13" s="1"/>
  <c r="BI5884" i="13" s="1"/>
  <c r="BP5883" i="13"/>
  <c r="BO5883" i="13"/>
  <c r="BN5883" i="13"/>
  <c r="BC5883" i="13"/>
  <c r="BH5883" i="13" s="1"/>
  <c r="BP5882" i="13"/>
  <c r="BO5882" i="13"/>
  <c r="BN5882" i="13"/>
  <c r="BH5882" i="13"/>
  <c r="BB5882" i="13"/>
  <c r="BD5882" i="13" s="1"/>
  <c r="BI5882" i="13" s="1"/>
  <c r="BP5881" i="13"/>
  <c r="BO5881" i="13"/>
  <c r="BN5881" i="13"/>
  <c r="BC5881" i="13"/>
  <c r="BH5881" i="13" s="1"/>
  <c r="BB5881" i="13"/>
  <c r="BD5881" i="13" s="1"/>
  <c r="BI5881" i="13" s="1"/>
  <c r="BP5880" i="13"/>
  <c r="BO5880" i="13"/>
  <c r="BN5880" i="13"/>
  <c r="BH5880" i="13"/>
  <c r="BB5880" i="13"/>
  <c r="BD5880" i="13" s="1"/>
  <c r="BI5880" i="13" s="1"/>
  <c r="BP5879" i="13"/>
  <c r="BO5879" i="13"/>
  <c r="BN5879" i="13"/>
  <c r="BH5879" i="13"/>
  <c r="BB5879" i="13"/>
  <c r="BD5879" i="13" s="1"/>
  <c r="BI5879" i="13" s="1"/>
  <c r="BP5878" i="13"/>
  <c r="BO5878" i="13"/>
  <c r="BN5878" i="13"/>
  <c r="BH5878" i="13"/>
  <c r="BB5878" i="13"/>
  <c r="BD5878" i="13" s="1"/>
  <c r="BI5878" i="13" s="1"/>
  <c r="BP5877" i="13"/>
  <c r="BO5877" i="13"/>
  <c r="BN5877" i="13"/>
  <c r="BH5877" i="13"/>
  <c r="BB5877" i="13"/>
  <c r="BD5877" i="13" s="1"/>
  <c r="BI5877" i="13" s="1"/>
  <c r="BP5876" i="13"/>
  <c r="BO5876" i="13"/>
  <c r="BN5876" i="13"/>
  <c r="BH5876" i="13"/>
  <c r="BB5876" i="13"/>
  <c r="BP5875" i="13"/>
  <c r="BO5875" i="13"/>
  <c r="BN5875" i="13"/>
  <c r="BH5875" i="13"/>
  <c r="BB5875" i="13"/>
  <c r="BD5875" i="13" s="1"/>
  <c r="BI5875" i="13" s="1"/>
  <c r="BP5874" i="13"/>
  <c r="BO5874" i="13"/>
  <c r="BN5874" i="13"/>
  <c r="BC5874" i="13"/>
  <c r="BH5874" i="13" s="1"/>
  <c r="BP5873" i="13"/>
  <c r="BO5873" i="13"/>
  <c r="BN5873" i="13"/>
  <c r="BH5873" i="13"/>
  <c r="BB5873" i="13"/>
  <c r="BD5873" i="13" s="1"/>
  <c r="BI5873" i="13" s="1"/>
  <c r="BP5872" i="13"/>
  <c r="BO5872" i="13"/>
  <c r="BN5872" i="13"/>
  <c r="BD5872" i="13"/>
  <c r="BI5872" i="13" s="1"/>
  <c r="BP5871" i="13"/>
  <c r="BO5871" i="13"/>
  <c r="BN5871" i="13"/>
  <c r="BH5871" i="13"/>
  <c r="BB5871" i="13"/>
  <c r="BD5871" i="13" s="1"/>
  <c r="BI5871" i="13" s="1"/>
  <c r="BP5870" i="13"/>
  <c r="BO5870" i="13"/>
  <c r="BN5870" i="13"/>
  <c r="BH5870" i="13"/>
  <c r="BB5870" i="13"/>
  <c r="BD5870" i="13" s="1"/>
  <c r="BI5870" i="13" s="1"/>
  <c r="BP5869" i="13"/>
  <c r="BO5869" i="13"/>
  <c r="BN5869" i="13"/>
  <c r="BH5869" i="13"/>
  <c r="BB5869" i="13"/>
  <c r="BD5869" i="13" s="1"/>
  <c r="BI5869" i="13" s="1"/>
  <c r="BP5868" i="13"/>
  <c r="BO5868" i="13"/>
  <c r="BN5868" i="13"/>
  <c r="BH5868" i="13"/>
  <c r="BB5868" i="13"/>
  <c r="BD5868" i="13" s="1"/>
  <c r="BI5868" i="13" s="1"/>
  <c r="BP5867" i="13"/>
  <c r="BO5867" i="13"/>
  <c r="BN5867" i="13"/>
  <c r="BH5867" i="13"/>
  <c r="BB5867" i="13"/>
  <c r="BD5867" i="13" s="1"/>
  <c r="BI5867" i="13" s="1"/>
  <c r="BP5866" i="13"/>
  <c r="BO5866" i="13"/>
  <c r="BN5866" i="13"/>
  <c r="BH5866" i="13"/>
  <c r="BB5866" i="13"/>
  <c r="BD5866" i="13" s="1"/>
  <c r="BI5866" i="13" s="1"/>
  <c r="BP5865" i="13"/>
  <c r="BO5865" i="13"/>
  <c r="BN5865" i="13"/>
  <c r="BH5865" i="13"/>
  <c r="BB5865" i="13"/>
  <c r="BD5865" i="13" s="1"/>
  <c r="BI5865" i="13" s="1"/>
  <c r="BP5864" i="13"/>
  <c r="BO5864" i="13"/>
  <c r="BN5864" i="13"/>
  <c r="BH5864" i="13"/>
  <c r="BB5864" i="13"/>
  <c r="BD5864" i="13" s="1"/>
  <c r="BI5864" i="13" s="1"/>
  <c r="BP5863" i="13"/>
  <c r="BO5863" i="13"/>
  <c r="BN5863" i="13"/>
  <c r="BH5863" i="13"/>
  <c r="BB5863" i="13"/>
  <c r="BD5863" i="13" s="1"/>
  <c r="BI5863" i="13" s="1"/>
  <c r="BP5862" i="13"/>
  <c r="BO5862" i="13"/>
  <c r="BN5862" i="13"/>
  <c r="BH5862" i="13"/>
  <c r="BB5862" i="13"/>
  <c r="BD5862" i="13" s="1"/>
  <c r="BI5862" i="13" s="1"/>
  <c r="BP5861" i="13"/>
  <c r="BO5861" i="13"/>
  <c r="BN5861" i="13"/>
  <c r="BH5861" i="13"/>
  <c r="BB5861" i="13"/>
  <c r="BD5861" i="13" s="1"/>
  <c r="BI5861" i="13" s="1"/>
  <c r="BP5860" i="13"/>
  <c r="BO5860" i="13"/>
  <c r="BN5860" i="13"/>
  <c r="BH5860" i="13"/>
  <c r="BB5860" i="13"/>
  <c r="BD5860" i="13" s="1"/>
  <c r="BI5860" i="13" s="1"/>
  <c r="BP5859" i="13"/>
  <c r="BO5859" i="13"/>
  <c r="BN5859" i="13"/>
  <c r="BH5859" i="13"/>
  <c r="BB5859" i="13"/>
  <c r="BD5859" i="13" s="1"/>
  <c r="BI5859" i="13" s="1"/>
  <c r="BP5858" i="13"/>
  <c r="BO5858" i="13"/>
  <c r="BN5858" i="13"/>
  <c r="BH5858" i="13"/>
  <c r="BB5858" i="13"/>
  <c r="BD5858" i="13" s="1"/>
  <c r="BI5858" i="13" s="1"/>
  <c r="BP5857" i="13"/>
  <c r="BO5857" i="13"/>
  <c r="BN5857" i="13"/>
  <c r="BH5857" i="13"/>
  <c r="BB5857" i="13"/>
  <c r="BD5857" i="13" s="1"/>
  <c r="BI5857" i="13" s="1"/>
  <c r="BP5856" i="13"/>
  <c r="BO5856" i="13"/>
  <c r="BN5856" i="13"/>
  <c r="BH5856" i="13"/>
  <c r="BB5856" i="13"/>
  <c r="BP5855" i="13"/>
  <c r="BO5855" i="13"/>
  <c r="BN5855" i="13"/>
  <c r="BP5854" i="13"/>
  <c r="BO5854" i="13"/>
  <c r="BN5854" i="13"/>
  <c r="BH5854" i="13"/>
  <c r="BB5854" i="13"/>
  <c r="BD5854" i="13" s="1"/>
  <c r="BI5854" i="13" s="1"/>
  <c r="BP5853" i="13"/>
  <c r="BO5853" i="13"/>
  <c r="BN5853" i="13"/>
  <c r="BH5853" i="13"/>
  <c r="BB5853" i="13"/>
  <c r="BD5853" i="13" s="1"/>
  <c r="BI5853" i="13" s="1"/>
  <c r="BP5852" i="13"/>
  <c r="BO5852" i="13"/>
  <c r="BN5852" i="13"/>
  <c r="BH5852" i="13"/>
  <c r="BB5852" i="13"/>
  <c r="BP5851" i="13"/>
  <c r="BO5851" i="13"/>
  <c r="BN5851" i="13"/>
  <c r="BC5851" i="13"/>
  <c r="BH5851" i="13" s="1"/>
  <c r="BP5850" i="13"/>
  <c r="BO5850" i="13"/>
  <c r="BN5850" i="13"/>
  <c r="BH5850" i="13"/>
  <c r="BB5850" i="13"/>
  <c r="BD5850" i="13" s="1"/>
  <c r="BI5850" i="13" s="1"/>
  <c r="BP5849" i="13"/>
  <c r="BO5849" i="13"/>
  <c r="BN5849" i="13"/>
  <c r="BH5849" i="13"/>
  <c r="BB5849" i="13"/>
  <c r="BD5849" i="13" s="1"/>
  <c r="BI5849" i="13" s="1"/>
  <c r="BP5848" i="13"/>
  <c r="BO5848" i="13"/>
  <c r="BN5848" i="13"/>
  <c r="BH5848" i="13"/>
  <c r="BB5848" i="13"/>
  <c r="BD5848" i="13" s="1"/>
  <c r="BI5848" i="13" s="1"/>
  <c r="BP5847" i="13"/>
  <c r="BO5847" i="13"/>
  <c r="BN5847" i="13"/>
  <c r="BH5847" i="13"/>
  <c r="BB5847" i="13"/>
  <c r="BD5847" i="13" s="1"/>
  <c r="BI5847" i="13" s="1"/>
  <c r="BP5846" i="13"/>
  <c r="BO5846" i="13"/>
  <c r="BN5846" i="13"/>
  <c r="BH5846" i="13"/>
  <c r="BB5846" i="13"/>
  <c r="BD5846" i="13" s="1"/>
  <c r="BI5846" i="13" s="1"/>
  <c r="BP5845" i="13"/>
  <c r="BO5845" i="13"/>
  <c r="BN5845" i="13"/>
  <c r="BH5845" i="13"/>
  <c r="BB5845" i="13"/>
  <c r="BP5844" i="13"/>
  <c r="BO5844" i="13"/>
  <c r="BN5844" i="13"/>
  <c r="BP5843" i="13"/>
  <c r="BO5843" i="13"/>
  <c r="BN5843" i="13"/>
  <c r="BH5843" i="13"/>
  <c r="BB5843" i="13"/>
  <c r="BD5843" i="13" s="1"/>
  <c r="BI5843" i="13" s="1"/>
  <c r="BP5842" i="13"/>
  <c r="BO5842" i="13"/>
  <c r="BN5842" i="13"/>
  <c r="BC5842" i="13"/>
  <c r="BH5842" i="13" s="1"/>
  <c r="BB5842" i="13"/>
  <c r="BD5842" i="13" s="1"/>
  <c r="BI5842" i="13" s="1"/>
  <c r="BP5841" i="13"/>
  <c r="BO5841" i="13"/>
  <c r="BN5841" i="13"/>
  <c r="BH5841" i="13"/>
  <c r="BB5841" i="13"/>
  <c r="BD5841" i="13" s="1"/>
  <c r="BI5841" i="13" s="1"/>
  <c r="BP5840" i="13"/>
  <c r="BO5840" i="13"/>
  <c r="BN5840" i="13"/>
  <c r="BH5840" i="13"/>
  <c r="BB5840" i="13"/>
  <c r="BD5840" i="13" s="1"/>
  <c r="BI5840" i="13" s="1"/>
  <c r="BP5839" i="13"/>
  <c r="BO5839" i="13"/>
  <c r="BN5839" i="13"/>
  <c r="BH5839" i="13"/>
  <c r="BB5839" i="13"/>
  <c r="BP5838" i="13"/>
  <c r="BO5838" i="13"/>
  <c r="BN5838" i="13"/>
  <c r="BP5837" i="13"/>
  <c r="BO5837" i="13"/>
  <c r="BN5837" i="13"/>
  <c r="BH5837" i="13"/>
  <c r="BB5837" i="13"/>
  <c r="BP5836" i="13"/>
  <c r="BO5836" i="13"/>
  <c r="BN5836" i="13"/>
  <c r="BH5836" i="13"/>
  <c r="BB5836" i="13"/>
  <c r="BD5836" i="13" s="1"/>
  <c r="BI5836" i="13" s="1"/>
  <c r="BP5835" i="13"/>
  <c r="BO5835" i="13"/>
  <c r="BN5835" i="13"/>
  <c r="BH5835" i="13"/>
  <c r="BB5835" i="13"/>
  <c r="BD5835" i="13" s="1"/>
  <c r="BI5835" i="13" s="1"/>
  <c r="BP5834" i="13"/>
  <c r="BO5834" i="13"/>
  <c r="BN5834" i="13"/>
  <c r="BP5833" i="13"/>
  <c r="BO5833" i="13"/>
  <c r="BN5833" i="13"/>
  <c r="BH5833" i="13"/>
  <c r="BB5833" i="13"/>
  <c r="BD5833" i="13" s="1"/>
  <c r="BI5833" i="13" s="1"/>
  <c r="BP5832" i="13"/>
  <c r="BO5832" i="13"/>
  <c r="BN5832" i="13"/>
  <c r="BH5832" i="13"/>
  <c r="BB5832" i="13"/>
  <c r="BP5831" i="13"/>
  <c r="BO5831" i="13"/>
  <c r="BN5831" i="13"/>
  <c r="BH5831" i="13"/>
  <c r="BB5831" i="13"/>
  <c r="BD5831" i="13" s="1"/>
  <c r="BI5831" i="13" s="1"/>
  <c r="BP5830" i="13"/>
  <c r="BO5830" i="13"/>
  <c r="BN5830" i="13"/>
  <c r="BP5829" i="13"/>
  <c r="BO5829" i="13"/>
  <c r="BN5829" i="13"/>
  <c r="BH5829" i="13"/>
  <c r="BB5829" i="13"/>
  <c r="BD5829" i="13" s="1"/>
  <c r="BI5829" i="13" s="1"/>
  <c r="BP5828" i="13"/>
  <c r="BO5828" i="13"/>
  <c r="BN5828" i="13"/>
  <c r="BC5828" i="13"/>
  <c r="BH5828" i="13" s="1"/>
  <c r="BB5828" i="13"/>
  <c r="BD5828" i="13" s="1"/>
  <c r="BI5828" i="13" s="1"/>
  <c r="BP5827" i="13"/>
  <c r="BO5827" i="13"/>
  <c r="BN5827" i="13"/>
  <c r="BH5827" i="13"/>
  <c r="BB5827" i="13"/>
  <c r="BD5827" i="13" s="1"/>
  <c r="BI5827" i="13" s="1"/>
  <c r="BP5826" i="13"/>
  <c r="BO5826" i="13"/>
  <c r="BN5826" i="13"/>
  <c r="BC5826" i="13"/>
  <c r="BH5826" i="13" s="1"/>
  <c r="BB5826" i="13"/>
  <c r="BD5826" i="13" s="1"/>
  <c r="BI5826" i="13" s="1"/>
  <c r="BP5825" i="13"/>
  <c r="BO5825" i="13"/>
  <c r="BN5825" i="13"/>
  <c r="BH5825" i="13"/>
  <c r="BB5825" i="13"/>
  <c r="BD5825" i="13" s="1"/>
  <c r="BI5825" i="13" s="1"/>
  <c r="BP5824" i="13"/>
  <c r="BO5824" i="13"/>
  <c r="BN5824" i="13"/>
  <c r="BH5824" i="13"/>
  <c r="BB5824" i="13"/>
  <c r="BD5824" i="13" s="1"/>
  <c r="BI5824" i="13" s="1"/>
  <c r="BP5823" i="13"/>
  <c r="BO5823" i="13"/>
  <c r="BN5823" i="13"/>
  <c r="BH5823" i="13"/>
  <c r="BB5823" i="13"/>
  <c r="BD5823" i="13" s="1"/>
  <c r="BI5823" i="13" s="1"/>
  <c r="BP5822" i="13"/>
  <c r="BO5822" i="13"/>
  <c r="BN5822" i="13"/>
  <c r="BP5821" i="13"/>
  <c r="BO5821" i="13"/>
  <c r="BN5821" i="13"/>
  <c r="BH5821" i="13"/>
  <c r="BB5821" i="13"/>
  <c r="BD5821" i="13" s="1"/>
  <c r="BI5821" i="13" s="1"/>
  <c r="BP5820" i="13"/>
  <c r="BO5820" i="13"/>
  <c r="BN5820" i="13"/>
  <c r="BC5820" i="13"/>
  <c r="BH5820" i="13" s="1"/>
  <c r="BB5820" i="13"/>
  <c r="BD5820" i="13" s="1"/>
  <c r="BI5820" i="13" s="1"/>
  <c r="BP5819" i="13"/>
  <c r="BO5819" i="13"/>
  <c r="BN5819" i="13"/>
  <c r="BH5819" i="13"/>
  <c r="BB5819" i="13"/>
  <c r="BD5819" i="13" s="1"/>
  <c r="BI5819" i="13" s="1"/>
  <c r="BP5818" i="13"/>
  <c r="BO5818" i="13"/>
  <c r="BN5818" i="13"/>
  <c r="BC5818" i="13"/>
  <c r="BH5818" i="13" s="1"/>
  <c r="BB5818" i="13"/>
  <c r="BD5818" i="13" s="1"/>
  <c r="BI5818" i="13" s="1"/>
  <c r="BP5817" i="13"/>
  <c r="BO5817" i="13"/>
  <c r="BN5817" i="13"/>
  <c r="BH5817" i="13"/>
  <c r="BB5817" i="13"/>
  <c r="BD5817" i="13" s="1"/>
  <c r="BI5817" i="13" s="1"/>
  <c r="BP5816" i="13"/>
  <c r="BO5816" i="13"/>
  <c r="BN5816" i="13"/>
  <c r="BC5816" i="13"/>
  <c r="BH5816" i="13" s="1"/>
  <c r="BB5816" i="13"/>
  <c r="BD5816" i="13" s="1"/>
  <c r="BP5815" i="13"/>
  <c r="BO5815" i="13"/>
  <c r="BN5815" i="13"/>
  <c r="BH5815" i="13"/>
  <c r="BB5815" i="13"/>
  <c r="BD5815" i="13" s="1"/>
  <c r="BI5815" i="13" s="1"/>
  <c r="BP5814" i="13"/>
  <c r="BO5814" i="13"/>
  <c r="BN5814" i="13"/>
  <c r="BB5814" i="13"/>
  <c r="BD5814" i="13" s="1"/>
  <c r="BP5813" i="13"/>
  <c r="BO5813" i="13"/>
  <c r="BN5813" i="13"/>
  <c r="BH5813" i="13"/>
  <c r="BB5813" i="13"/>
  <c r="BD5813" i="13" s="1"/>
  <c r="BI5813" i="13" s="1"/>
  <c r="BP5812" i="13"/>
  <c r="BO5812" i="13"/>
  <c r="BN5812" i="13"/>
  <c r="BD5812" i="13"/>
  <c r="BI5812" i="13" s="1"/>
  <c r="BC5812" i="13"/>
  <c r="BH5812" i="13" s="1"/>
  <c r="BP5811" i="13"/>
  <c r="BO5811" i="13"/>
  <c r="BN5811" i="13"/>
  <c r="BH5811" i="13"/>
  <c r="BB5811" i="13"/>
  <c r="BD5811" i="13" s="1"/>
  <c r="BI5811" i="13" s="1"/>
  <c r="BP5810" i="13"/>
  <c r="BO5810" i="13"/>
  <c r="BN5810" i="13"/>
  <c r="BH5810" i="13"/>
  <c r="BB5810" i="13"/>
  <c r="BD5810" i="13" s="1"/>
  <c r="BI5810" i="13" s="1"/>
  <c r="BP5809" i="13"/>
  <c r="BO5809" i="13"/>
  <c r="BN5809" i="13"/>
  <c r="BC5809" i="13"/>
  <c r="BH5809" i="13" s="1"/>
  <c r="BP5808" i="13"/>
  <c r="BO5808" i="13"/>
  <c r="BN5808" i="13"/>
  <c r="BH5808" i="13"/>
  <c r="BB5808" i="13"/>
  <c r="BD5808" i="13" s="1"/>
  <c r="BI5808" i="13" s="1"/>
  <c r="BP5807" i="13"/>
  <c r="BO5807" i="13"/>
  <c r="BN5807" i="13"/>
  <c r="BB5807" i="13"/>
  <c r="BD5807" i="13" s="1"/>
  <c r="BP5806" i="13"/>
  <c r="BO5806" i="13"/>
  <c r="BN5806" i="13"/>
  <c r="BH5806" i="13"/>
  <c r="BB5806" i="13"/>
  <c r="BD5806" i="13" s="1"/>
  <c r="BI5806" i="13" s="1"/>
  <c r="BP5805" i="13"/>
  <c r="BO5805" i="13"/>
  <c r="BN5805" i="13"/>
  <c r="BC5805" i="13"/>
  <c r="BH5805" i="13" s="1"/>
  <c r="BB5805" i="13"/>
  <c r="BD5805" i="13" s="1"/>
  <c r="BI5805" i="13" s="1"/>
  <c r="BP5804" i="13"/>
  <c r="BO5804" i="13"/>
  <c r="BN5804" i="13"/>
  <c r="BH5804" i="13"/>
  <c r="BB5804" i="13"/>
  <c r="BD5804" i="13" s="1"/>
  <c r="BI5804" i="13" s="1"/>
  <c r="BP5803" i="13"/>
  <c r="BO5803" i="13"/>
  <c r="BN5803" i="13"/>
  <c r="BC5803" i="13"/>
  <c r="BH5803" i="13" s="1"/>
  <c r="BB5803" i="13"/>
  <c r="BD5803" i="13" s="1"/>
  <c r="BP5802" i="13"/>
  <c r="BO5802" i="13"/>
  <c r="BN5802" i="13"/>
  <c r="BH5802" i="13"/>
  <c r="BB5802" i="13"/>
  <c r="BD5802" i="13" s="1"/>
  <c r="BI5802" i="13" s="1"/>
  <c r="BP5801" i="13"/>
  <c r="BO5801" i="13"/>
  <c r="BN5801" i="13"/>
  <c r="BB5801" i="13"/>
  <c r="BD5801" i="13" s="1"/>
  <c r="BP5800" i="13"/>
  <c r="BO5800" i="13"/>
  <c r="BN5800" i="13"/>
  <c r="BH5800" i="13"/>
  <c r="BB5800" i="13"/>
  <c r="BD5800" i="13" s="1"/>
  <c r="BI5800" i="13" s="1"/>
  <c r="BP5799" i="13"/>
  <c r="BO5799" i="13"/>
  <c r="BN5799" i="13"/>
  <c r="BB5799" i="13"/>
  <c r="BD5799" i="13" s="1"/>
  <c r="BC5799" i="13" s="1"/>
  <c r="BH5799" i="13" s="1"/>
  <c r="BP5798" i="13"/>
  <c r="BO5798" i="13"/>
  <c r="BN5798" i="13"/>
  <c r="BH5798" i="13"/>
  <c r="BB5798" i="13"/>
  <c r="BD5798" i="13" s="1"/>
  <c r="BI5798" i="13" s="1"/>
  <c r="BP5797" i="13"/>
  <c r="BO5797" i="13"/>
  <c r="BN5797" i="13"/>
  <c r="BH5797" i="13"/>
  <c r="BB5797" i="13"/>
  <c r="BD5797" i="13" s="1"/>
  <c r="BI5797" i="13" s="1"/>
  <c r="BP5796" i="13"/>
  <c r="BO5796" i="13"/>
  <c r="BN5796" i="13"/>
  <c r="BB5796" i="13"/>
  <c r="BD5796" i="13" s="1"/>
  <c r="BP5795" i="13"/>
  <c r="BO5795" i="13"/>
  <c r="BN5795" i="13"/>
  <c r="BH5795" i="13"/>
  <c r="BB5795" i="13"/>
  <c r="BD5795" i="13" s="1"/>
  <c r="BI5795" i="13" s="1"/>
  <c r="BP5794" i="13"/>
  <c r="BO5794" i="13"/>
  <c r="BN5794" i="13"/>
  <c r="BC5794" i="13"/>
  <c r="BH5794" i="13" s="1"/>
  <c r="BB5794" i="13"/>
  <c r="BD5794" i="13" s="1"/>
  <c r="BI5794" i="13" s="1"/>
  <c r="BP5793" i="13"/>
  <c r="BO5793" i="13"/>
  <c r="BN5793" i="13"/>
  <c r="BH5793" i="13"/>
  <c r="BB5793" i="13"/>
  <c r="BD5793" i="13" s="1"/>
  <c r="BI5793" i="13" s="1"/>
  <c r="BP5792" i="13"/>
  <c r="BO5792" i="13"/>
  <c r="BN5792" i="13"/>
  <c r="BC5792" i="13"/>
  <c r="BH5792" i="13" s="1"/>
  <c r="BB5792" i="13"/>
  <c r="BD5792" i="13" s="1"/>
  <c r="BP5791" i="13"/>
  <c r="BO5791" i="13"/>
  <c r="BN5791" i="13"/>
  <c r="BH5791" i="13"/>
  <c r="BB5791" i="13"/>
  <c r="BD5791" i="13" s="1"/>
  <c r="BI5791" i="13" s="1"/>
  <c r="BP5790" i="13"/>
  <c r="BO5790" i="13"/>
  <c r="BN5790" i="13"/>
  <c r="BC5790" i="13"/>
  <c r="BB5790" i="13"/>
  <c r="BD5790" i="13" s="1"/>
  <c r="BI5790" i="13" s="1"/>
  <c r="BP5789" i="13"/>
  <c r="BO5789" i="13"/>
  <c r="BN5789" i="13"/>
  <c r="BH5789" i="13"/>
  <c r="BB5789" i="13"/>
  <c r="BD5789" i="13" s="1"/>
  <c r="BI5789" i="13" s="1"/>
  <c r="BP5788" i="13"/>
  <c r="BO5788" i="13"/>
  <c r="BN5788" i="13"/>
  <c r="BB5788" i="13"/>
  <c r="BD5788" i="13" s="1"/>
  <c r="BP5787" i="13"/>
  <c r="BO5787" i="13"/>
  <c r="BN5787" i="13"/>
  <c r="BH5787" i="13"/>
  <c r="BB5787" i="13"/>
  <c r="BD5787" i="13" s="1"/>
  <c r="BI5787" i="13" s="1"/>
  <c r="BP5786" i="13"/>
  <c r="BO5786" i="13"/>
  <c r="BN5786" i="13"/>
  <c r="BC5786" i="13"/>
  <c r="BH5786" i="13" s="1"/>
  <c r="BB5786" i="13"/>
  <c r="BD5786" i="13" s="1"/>
  <c r="BI5786" i="13" s="1"/>
  <c r="BP5785" i="13"/>
  <c r="BO5785" i="13"/>
  <c r="BN5785" i="13"/>
  <c r="BH5785" i="13"/>
  <c r="BB5785" i="13"/>
  <c r="BD5785" i="13" s="1"/>
  <c r="BI5785" i="13" s="1"/>
  <c r="BP5784" i="13"/>
  <c r="BO5784" i="13"/>
  <c r="BN5784" i="13"/>
  <c r="BH5784" i="13"/>
  <c r="BJ5784" i="13" s="1"/>
  <c r="BB5784" i="13"/>
  <c r="BD5784" i="13" s="1"/>
  <c r="BP5783" i="13"/>
  <c r="BO5783" i="13"/>
  <c r="BN5783" i="13"/>
  <c r="BH5783" i="13"/>
  <c r="BB5783" i="13"/>
  <c r="BD5783" i="13" s="1"/>
  <c r="BI5783" i="13" s="1"/>
  <c r="BP5782" i="13"/>
  <c r="BO5782" i="13"/>
  <c r="BN5782" i="13"/>
  <c r="BB5782" i="13"/>
  <c r="BD5782" i="13" s="1"/>
  <c r="BC5782" i="13" s="1"/>
  <c r="BP5781" i="13"/>
  <c r="BO5781" i="13"/>
  <c r="BN5781" i="13"/>
  <c r="BH5781" i="13"/>
  <c r="BB5781" i="13"/>
  <c r="BD5781" i="13" s="1"/>
  <c r="BI5781" i="13" s="1"/>
  <c r="BP5780" i="13"/>
  <c r="BO5780" i="13"/>
  <c r="BN5780" i="13"/>
  <c r="BB5780" i="13"/>
  <c r="BD5780" i="13" s="1"/>
  <c r="BP5779" i="13"/>
  <c r="BO5779" i="13"/>
  <c r="BN5779" i="13"/>
  <c r="BH5779" i="13"/>
  <c r="BB5779" i="13"/>
  <c r="BD5779" i="13" s="1"/>
  <c r="BI5779" i="13" s="1"/>
  <c r="BP5778" i="13"/>
  <c r="BO5778" i="13"/>
  <c r="BN5778" i="13"/>
  <c r="BH5778" i="13"/>
  <c r="BB5778" i="13"/>
  <c r="BP5777" i="13"/>
  <c r="BO5777" i="13"/>
  <c r="BN5777" i="13"/>
  <c r="BP5776" i="13"/>
  <c r="BO5776" i="13"/>
  <c r="BN5776" i="13"/>
  <c r="BH5776" i="13"/>
  <c r="BB5776" i="13"/>
  <c r="BD5776" i="13" s="1"/>
  <c r="BI5776" i="13" s="1"/>
  <c r="BP5775" i="13"/>
  <c r="BO5775" i="13"/>
  <c r="BN5775" i="13"/>
  <c r="BC5775" i="13"/>
  <c r="BH5775" i="13" s="1"/>
  <c r="BB5775" i="13"/>
  <c r="BD5775" i="13" s="1"/>
  <c r="BI5775" i="13" s="1"/>
  <c r="BP5774" i="13"/>
  <c r="BO5774" i="13"/>
  <c r="BN5774" i="13"/>
  <c r="BH5774" i="13"/>
  <c r="BB5774" i="13"/>
  <c r="BD5774" i="13" s="1"/>
  <c r="BI5774" i="13" s="1"/>
  <c r="BP5773" i="13"/>
  <c r="BO5773" i="13"/>
  <c r="BN5773" i="13"/>
  <c r="BC5773" i="13"/>
  <c r="BB5773" i="13"/>
  <c r="BD5773" i="13" s="1"/>
  <c r="BI5773" i="13" s="1"/>
  <c r="BP5772" i="13"/>
  <c r="BO5772" i="13"/>
  <c r="BN5772" i="13"/>
  <c r="BH5772" i="13"/>
  <c r="BB5772" i="13"/>
  <c r="BD5772" i="13" s="1"/>
  <c r="BI5772" i="13" s="1"/>
  <c r="BP5771" i="13"/>
  <c r="BO5771" i="13"/>
  <c r="BN5771" i="13"/>
  <c r="BC5771" i="13"/>
  <c r="BB5771" i="13"/>
  <c r="BD5771" i="13" s="1"/>
  <c r="BI5771" i="13" s="1"/>
  <c r="BP5770" i="13"/>
  <c r="BO5770" i="13"/>
  <c r="BN5770" i="13"/>
  <c r="BH5770" i="13"/>
  <c r="BB5770" i="13"/>
  <c r="BD5770" i="13" s="1"/>
  <c r="BI5770" i="13" s="1"/>
  <c r="BP5769" i="13"/>
  <c r="BO5769" i="13"/>
  <c r="BN5769" i="13"/>
  <c r="BB5769" i="13"/>
  <c r="BD5769" i="13" s="1"/>
  <c r="BP5768" i="13"/>
  <c r="BO5768" i="13"/>
  <c r="BN5768" i="13"/>
  <c r="BH5768" i="13"/>
  <c r="BB5768" i="13"/>
  <c r="BD5768" i="13" s="1"/>
  <c r="BI5768" i="13" s="1"/>
  <c r="BP5767" i="13"/>
  <c r="BO5767" i="13"/>
  <c r="BN5767" i="13"/>
  <c r="BC5767" i="13"/>
  <c r="BH5767" i="13" s="1"/>
  <c r="BB5767" i="13"/>
  <c r="BD5767" i="13" s="1"/>
  <c r="BP5766" i="13"/>
  <c r="BO5766" i="13"/>
  <c r="BN5766" i="13"/>
  <c r="BH5766" i="13"/>
  <c r="BB5766" i="13"/>
  <c r="BD5766" i="13" s="1"/>
  <c r="BI5766" i="13" s="1"/>
  <c r="BP5765" i="13"/>
  <c r="BO5765" i="13"/>
  <c r="BN5765" i="13"/>
  <c r="BH5765" i="13"/>
  <c r="BB5765" i="13"/>
  <c r="BD5765" i="13" s="1"/>
  <c r="BI5765" i="13" s="1"/>
  <c r="BP5764" i="13"/>
  <c r="BO5764" i="13"/>
  <c r="BN5764" i="13"/>
  <c r="BC5764" i="13"/>
  <c r="BB5764" i="13"/>
  <c r="BD5764" i="13" s="1"/>
  <c r="BI5764" i="13" s="1"/>
  <c r="BP5763" i="13"/>
  <c r="BO5763" i="13"/>
  <c r="BN5763" i="13"/>
  <c r="BH5763" i="13"/>
  <c r="BB5763" i="13"/>
  <c r="BD5763" i="13" s="1"/>
  <c r="BI5763" i="13" s="1"/>
  <c r="BP5762" i="13"/>
  <c r="BO5762" i="13"/>
  <c r="BN5762" i="13"/>
  <c r="BC5762" i="13"/>
  <c r="BB5762" i="13"/>
  <c r="BD5762" i="13" s="1"/>
  <c r="BI5762" i="13" s="1"/>
  <c r="BP5761" i="13"/>
  <c r="BO5761" i="13"/>
  <c r="BN5761" i="13"/>
  <c r="BH5761" i="13"/>
  <c r="BB5761" i="13"/>
  <c r="BD5761" i="13" s="1"/>
  <c r="BI5761" i="13" s="1"/>
  <c r="BP5760" i="13"/>
  <c r="BO5760" i="13"/>
  <c r="BN5760" i="13"/>
  <c r="BH5760" i="13"/>
  <c r="BB5760" i="13"/>
  <c r="BD5760" i="13" s="1"/>
  <c r="BI5760" i="13" s="1"/>
  <c r="BP5759" i="13"/>
  <c r="BO5759" i="13"/>
  <c r="BN5759" i="13"/>
  <c r="BH5759" i="13"/>
  <c r="BB5759" i="13"/>
  <c r="BD5759" i="13" s="1"/>
  <c r="BI5759" i="13" s="1"/>
  <c r="BP5758" i="13"/>
  <c r="BO5758" i="13"/>
  <c r="BN5758" i="13"/>
  <c r="BH5758" i="13"/>
  <c r="BB5758" i="13"/>
  <c r="BP5757" i="13"/>
  <c r="BO5757" i="13"/>
  <c r="BN5757" i="13"/>
  <c r="BC5757" i="13"/>
  <c r="BH5757" i="13" s="1"/>
  <c r="BP5756" i="13"/>
  <c r="BO5756" i="13"/>
  <c r="BN5756" i="13"/>
  <c r="BH5756" i="13"/>
  <c r="BB5756" i="13"/>
  <c r="BD5756" i="13" s="1"/>
  <c r="BI5756" i="13" s="1"/>
  <c r="BP5755" i="13"/>
  <c r="BO5755" i="13"/>
  <c r="BN5755" i="13"/>
  <c r="BH5755" i="13"/>
  <c r="BB5755" i="13"/>
  <c r="BP5754" i="13"/>
  <c r="BO5754" i="13"/>
  <c r="BN5754" i="13"/>
  <c r="BC5754" i="13"/>
  <c r="BP5753" i="13"/>
  <c r="BO5753" i="13"/>
  <c r="BN5753" i="13"/>
  <c r="BH5753" i="13"/>
  <c r="BB5753" i="13"/>
  <c r="BD5753" i="13" s="1"/>
  <c r="BI5753" i="13" s="1"/>
  <c r="BP5752" i="13"/>
  <c r="BO5752" i="13"/>
  <c r="BN5752" i="13"/>
  <c r="BC5752" i="13"/>
  <c r="BH5752" i="13" s="1"/>
  <c r="BB5752" i="13"/>
  <c r="BD5752" i="13" s="1"/>
  <c r="BP5751" i="13"/>
  <c r="BO5751" i="13"/>
  <c r="BN5751" i="13"/>
  <c r="BH5751" i="13"/>
  <c r="BB5751" i="13"/>
  <c r="BD5751" i="13" s="1"/>
  <c r="BI5751" i="13" s="1"/>
  <c r="BP5750" i="13"/>
  <c r="BO5750" i="13"/>
  <c r="BN5750" i="13"/>
  <c r="BC5750" i="13"/>
  <c r="BH5750" i="13" s="1"/>
  <c r="BB5750" i="13"/>
  <c r="BD5750" i="13" s="1"/>
  <c r="BP5749" i="13"/>
  <c r="BO5749" i="13"/>
  <c r="BN5749" i="13"/>
  <c r="BH5749" i="13"/>
  <c r="BB5749" i="13"/>
  <c r="BD5749" i="13" s="1"/>
  <c r="BI5749" i="13" s="1"/>
  <c r="BP5748" i="13"/>
  <c r="BO5748" i="13"/>
  <c r="BN5748" i="13"/>
  <c r="BH5748" i="13"/>
  <c r="BB5748" i="13"/>
  <c r="BP5747" i="13"/>
  <c r="BO5747" i="13"/>
  <c r="BN5747" i="13"/>
  <c r="BC5747" i="13"/>
  <c r="BH5747" i="13" s="1"/>
  <c r="BP5746" i="13"/>
  <c r="BO5746" i="13"/>
  <c r="BN5746" i="13"/>
  <c r="BH5746" i="13"/>
  <c r="BB5746" i="13"/>
  <c r="BD5746" i="13" s="1"/>
  <c r="BI5746" i="13" s="1"/>
  <c r="BP5745" i="13"/>
  <c r="BO5745" i="13"/>
  <c r="BN5745" i="13"/>
  <c r="BH5745" i="13"/>
  <c r="BB5745" i="13"/>
  <c r="BD5745" i="13" s="1"/>
  <c r="BI5745" i="13" s="1"/>
  <c r="BP5744" i="13"/>
  <c r="BO5744" i="13"/>
  <c r="BN5744" i="13"/>
  <c r="BH5744" i="13"/>
  <c r="BB5744" i="13"/>
  <c r="BD5744" i="13" s="1"/>
  <c r="BI5744" i="13" s="1"/>
  <c r="BP5743" i="13"/>
  <c r="BO5743" i="13"/>
  <c r="BN5743" i="13"/>
  <c r="BH5743" i="13"/>
  <c r="BB5743" i="13"/>
  <c r="BP5742" i="13"/>
  <c r="BO5742" i="13"/>
  <c r="BN5742" i="13"/>
  <c r="BP5741" i="13"/>
  <c r="BO5741" i="13"/>
  <c r="BN5741" i="13"/>
  <c r="BH5741" i="13"/>
  <c r="BB5741" i="13"/>
  <c r="BD5741" i="13" s="1"/>
  <c r="BI5741" i="13" s="1"/>
  <c r="BP5740" i="13"/>
  <c r="BO5740" i="13"/>
  <c r="BN5740" i="13"/>
  <c r="BB5740" i="13"/>
  <c r="BD5740" i="13" s="1"/>
  <c r="BP5739" i="13"/>
  <c r="BO5739" i="13"/>
  <c r="BN5739" i="13"/>
  <c r="BH5739" i="13"/>
  <c r="BB5739" i="13"/>
  <c r="BD5739" i="13" s="1"/>
  <c r="BI5739" i="13" s="1"/>
  <c r="BP5738" i="13"/>
  <c r="BO5738" i="13"/>
  <c r="BN5738" i="13"/>
  <c r="BB5738" i="13"/>
  <c r="BD5738" i="13" s="1"/>
  <c r="BP5737" i="13"/>
  <c r="BO5737" i="13"/>
  <c r="BN5737" i="13"/>
  <c r="BH5737" i="13"/>
  <c r="BB5737" i="13"/>
  <c r="BD5737" i="13" s="1"/>
  <c r="BI5737" i="13" s="1"/>
  <c r="BP5736" i="13"/>
  <c r="BO5736" i="13"/>
  <c r="BN5736" i="13"/>
  <c r="BC5736" i="13"/>
  <c r="BH5736" i="13" s="1"/>
  <c r="BB5736" i="13"/>
  <c r="BD5736" i="13" s="1"/>
  <c r="BI5736" i="13" s="1"/>
  <c r="BP5735" i="13"/>
  <c r="BO5735" i="13"/>
  <c r="BN5735" i="13"/>
  <c r="BH5735" i="13"/>
  <c r="BB5735" i="13"/>
  <c r="BD5735" i="13" s="1"/>
  <c r="BI5735" i="13" s="1"/>
  <c r="BP5734" i="13"/>
  <c r="BO5734" i="13"/>
  <c r="BN5734" i="13"/>
  <c r="BB5734" i="13"/>
  <c r="BD5734" i="13" s="1"/>
  <c r="BP5733" i="13"/>
  <c r="BO5733" i="13"/>
  <c r="BN5733" i="13"/>
  <c r="BH5733" i="13"/>
  <c r="BB5733" i="13"/>
  <c r="BD5733" i="13" s="1"/>
  <c r="BI5733" i="13" s="1"/>
  <c r="BP5732" i="13"/>
  <c r="BO5732" i="13"/>
  <c r="BN5732" i="13"/>
  <c r="BB5732" i="13"/>
  <c r="BD5732" i="13" s="1"/>
  <c r="BP5731" i="13"/>
  <c r="BO5731" i="13"/>
  <c r="BN5731" i="13"/>
  <c r="BH5731" i="13"/>
  <c r="BB5731" i="13"/>
  <c r="BD5731" i="13" s="1"/>
  <c r="BI5731" i="13" s="1"/>
  <c r="BP5730" i="13"/>
  <c r="BO5730" i="13"/>
  <c r="BN5730" i="13"/>
  <c r="BC5730" i="13"/>
  <c r="BB5730" i="13"/>
  <c r="BD5730" i="13" s="1"/>
  <c r="BI5730" i="13" s="1"/>
  <c r="BP5729" i="13"/>
  <c r="BO5729" i="13"/>
  <c r="BN5729" i="13"/>
  <c r="BH5729" i="13"/>
  <c r="BB5729" i="13"/>
  <c r="BD5729" i="13" s="1"/>
  <c r="BI5729" i="13" s="1"/>
  <c r="BP5728" i="13"/>
  <c r="BO5728" i="13"/>
  <c r="BN5728" i="13"/>
  <c r="BB5728" i="13"/>
  <c r="BD5728" i="13" s="1"/>
  <c r="BP5727" i="13"/>
  <c r="BO5727" i="13"/>
  <c r="BN5727" i="13"/>
  <c r="BH5727" i="13"/>
  <c r="BB5727" i="13"/>
  <c r="BD5727" i="13" s="1"/>
  <c r="BI5727" i="13" s="1"/>
  <c r="BP5726" i="13"/>
  <c r="BO5726" i="13"/>
  <c r="BN5726" i="13"/>
  <c r="BB5726" i="13"/>
  <c r="BD5726" i="13" s="1"/>
  <c r="BP5725" i="13"/>
  <c r="BO5725" i="13"/>
  <c r="BN5725" i="13"/>
  <c r="BH5725" i="13"/>
  <c r="BB5725" i="13"/>
  <c r="BD5725" i="13" s="1"/>
  <c r="BI5725" i="13" s="1"/>
  <c r="BP5724" i="13"/>
  <c r="BO5724" i="13"/>
  <c r="BN5724" i="13"/>
  <c r="BH5724" i="13"/>
  <c r="BB5724" i="13"/>
  <c r="BP5723" i="13"/>
  <c r="BO5723" i="13"/>
  <c r="BN5723" i="13"/>
  <c r="BP5722" i="13"/>
  <c r="BO5722" i="13"/>
  <c r="BN5722" i="13"/>
  <c r="BH5722" i="13"/>
  <c r="BB5722" i="13"/>
  <c r="BD5722" i="13" s="1"/>
  <c r="BI5722" i="13" s="1"/>
  <c r="BP5721" i="13"/>
  <c r="BO5721" i="13"/>
  <c r="BN5721" i="13"/>
  <c r="BH5721" i="13"/>
  <c r="BB5721" i="13"/>
  <c r="BP5720" i="13"/>
  <c r="BO5720" i="13"/>
  <c r="BN5720" i="13"/>
  <c r="BP5719" i="13"/>
  <c r="BO5719" i="13"/>
  <c r="BN5719" i="13"/>
  <c r="BH5719" i="13"/>
  <c r="BB5719" i="13"/>
  <c r="BD5719" i="13" s="1"/>
  <c r="BI5719" i="13" s="1"/>
  <c r="BP5718" i="13"/>
  <c r="BO5718" i="13"/>
  <c r="BN5718" i="13"/>
  <c r="BH5718" i="13"/>
  <c r="BB5718" i="13"/>
  <c r="BP5717" i="13"/>
  <c r="BO5717" i="13"/>
  <c r="BN5717" i="13"/>
  <c r="BC5717" i="13"/>
  <c r="BP5716" i="13"/>
  <c r="BO5716" i="13"/>
  <c r="BN5716" i="13"/>
  <c r="BH5716" i="13"/>
  <c r="BB5716" i="13"/>
  <c r="BD5716" i="13" s="1"/>
  <c r="BI5716" i="13" s="1"/>
  <c r="BP5715" i="13"/>
  <c r="BO5715" i="13"/>
  <c r="BN5715" i="13"/>
  <c r="BB5715" i="13"/>
  <c r="BD5715" i="13" s="1"/>
  <c r="BP5714" i="13"/>
  <c r="BO5714" i="13"/>
  <c r="BN5714" i="13"/>
  <c r="BH5714" i="13"/>
  <c r="BB5714" i="13"/>
  <c r="BD5714" i="13" s="1"/>
  <c r="BI5714" i="13" s="1"/>
  <c r="BP5713" i="13"/>
  <c r="BO5713" i="13"/>
  <c r="BN5713" i="13"/>
  <c r="BB5713" i="13"/>
  <c r="BD5713" i="13" s="1"/>
  <c r="BP5712" i="13"/>
  <c r="BO5712" i="13"/>
  <c r="BN5712" i="13"/>
  <c r="BH5712" i="13"/>
  <c r="BB5712" i="13"/>
  <c r="BD5712" i="13" s="1"/>
  <c r="BI5712" i="13" s="1"/>
  <c r="BP5711" i="13"/>
  <c r="BO5711" i="13"/>
  <c r="BN5711" i="13"/>
  <c r="BB5711" i="13"/>
  <c r="BD5711" i="13" s="1"/>
  <c r="BP5710" i="13"/>
  <c r="BO5710" i="13"/>
  <c r="BN5710" i="13"/>
  <c r="BH5710" i="13"/>
  <c r="BB5710" i="13"/>
  <c r="BD5710" i="13" s="1"/>
  <c r="BI5710" i="13" s="1"/>
  <c r="BP5709" i="13"/>
  <c r="BO5709" i="13"/>
  <c r="BN5709" i="13"/>
  <c r="BB5709" i="13"/>
  <c r="BD5709" i="13" s="1"/>
  <c r="BP5708" i="13"/>
  <c r="BO5708" i="13"/>
  <c r="BN5708" i="13"/>
  <c r="BH5708" i="13"/>
  <c r="BB5708" i="13"/>
  <c r="BD5708" i="13" s="1"/>
  <c r="BI5708" i="13" s="1"/>
  <c r="BP5707" i="13"/>
  <c r="BO5707" i="13"/>
  <c r="BN5707" i="13"/>
  <c r="BC5707" i="13"/>
  <c r="BH5707" i="13" s="1"/>
  <c r="BB5707" i="13"/>
  <c r="BD5707" i="13" s="1"/>
  <c r="BI5707" i="13" s="1"/>
  <c r="BP5706" i="13"/>
  <c r="BO5706" i="13"/>
  <c r="BN5706" i="13"/>
  <c r="BH5706" i="13"/>
  <c r="BB5706" i="13"/>
  <c r="BD5706" i="13" s="1"/>
  <c r="BI5706" i="13" s="1"/>
  <c r="BP5705" i="13"/>
  <c r="BO5705" i="13"/>
  <c r="BN5705" i="13"/>
  <c r="BB5705" i="13"/>
  <c r="BD5705" i="13" s="1"/>
  <c r="BP5704" i="13"/>
  <c r="BO5704" i="13"/>
  <c r="BN5704" i="13"/>
  <c r="BH5704" i="13"/>
  <c r="BB5704" i="13"/>
  <c r="BD5704" i="13" s="1"/>
  <c r="BI5704" i="13" s="1"/>
  <c r="BP5703" i="13"/>
  <c r="BO5703" i="13"/>
  <c r="BN5703" i="13"/>
  <c r="BH5703" i="13"/>
  <c r="BB5703" i="13"/>
  <c r="BD5703" i="13" s="1"/>
  <c r="BI5703" i="13" s="1"/>
  <c r="BP5702" i="13"/>
  <c r="BO5702" i="13"/>
  <c r="BN5702" i="13"/>
  <c r="BP5701" i="13"/>
  <c r="BO5701" i="13"/>
  <c r="BN5701" i="13"/>
  <c r="BH5701" i="13"/>
  <c r="BB5701" i="13"/>
  <c r="BD5701" i="13" s="1"/>
  <c r="BI5701" i="13" s="1"/>
  <c r="BP5700" i="13"/>
  <c r="BO5700" i="13"/>
  <c r="BN5700" i="13"/>
  <c r="BH5700" i="13"/>
  <c r="BB5700" i="13"/>
  <c r="BD5700" i="13" s="1"/>
  <c r="BI5700" i="13" s="1"/>
  <c r="BP5699" i="13"/>
  <c r="BO5699" i="13"/>
  <c r="BN5699" i="13"/>
  <c r="BC5699" i="13"/>
  <c r="BP5698" i="13"/>
  <c r="BO5698" i="13"/>
  <c r="BN5698" i="13"/>
  <c r="BH5698" i="13"/>
  <c r="BB5698" i="13"/>
  <c r="BD5698" i="13" s="1"/>
  <c r="BI5698" i="13" s="1"/>
  <c r="BP5697" i="13"/>
  <c r="BO5697" i="13"/>
  <c r="BN5697" i="13"/>
  <c r="BB5697" i="13"/>
  <c r="BD5697" i="13" s="1"/>
  <c r="BP5696" i="13"/>
  <c r="BO5696" i="13"/>
  <c r="BN5696" i="13"/>
  <c r="BH5696" i="13"/>
  <c r="BB5696" i="13"/>
  <c r="BD5696" i="13" s="1"/>
  <c r="BI5696" i="13" s="1"/>
  <c r="BP5695" i="13"/>
  <c r="BO5695" i="13"/>
  <c r="BN5695" i="13"/>
  <c r="BH5695" i="13"/>
  <c r="BB5695" i="13"/>
  <c r="BD5695" i="13" s="1"/>
  <c r="BI5695" i="13" s="1"/>
  <c r="BP5694" i="13"/>
  <c r="BO5694" i="13"/>
  <c r="BN5694" i="13"/>
  <c r="BH5694" i="13"/>
  <c r="BB5694" i="13"/>
  <c r="BD5694" i="13" s="1"/>
  <c r="BI5694" i="13" s="1"/>
  <c r="BP5693" i="13"/>
  <c r="BO5693" i="13"/>
  <c r="BN5693" i="13"/>
  <c r="BH5693" i="13"/>
  <c r="BB5693" i="13"/>
  <c r="BD5693" i="13" s="1"/>
  <c r="BI5693" i="13" s="1"/>
  <c r="BP5692" i="13"/>
  <c r="BO5692" i="13"/>
  <c r="BN5692" i="13"/>
  <c r="BC5692" i="13"/>
  <c r="BH5692" i="13" s="1"/>
  <c r="BP5691" i="13"/>
  <c r="BO5691" i="13"/>
  <c r="BN5691" i="13"/>
  <c r="BH5691" i="13"/>
  <c r="BB5691" i="13"/>
  <c r="BD5691" i="13" s="1"/>
  <c r="BI5691" i="13" s="1"/>
  <c r="BP5690" i="13"/>
  <c r="BO5690" i="13"/>
  <c r="BN5690" i="13"/>
  <c r="BC5690" i="13"/>
  <c r="BB5690" i="13"/>
  <c r="BD5690" i="13" s="1"/>
  <c r="BI5690" i="13" s="1"/>
  <c r="BP5689" i="13"/>
  <c r="BO5689" i="13"/>
  <c r="BN5689" i="13"/>
  <c r="BH5689" i="13"/>
  <c r="BB5689" i="13"/>
  <c r="BD5689" i="13" s="1"/>
  <c r="BI5689" i="13" s="1"/>
  <c r="BP5688" i="13"/>
  <c r="BO5688" i="13"/>
  <c r="BN5688" i="13"/>
  <c r="BC5688" i="13"/>
  <c r="BB5688" i="13"/>
  <c r="BD5688" i="13" s="1"/>
  <c r="BI5688" i="13" s="1"/>
  <c r="BP5687" i="13"/>
  <c r="BO5687" i="13"/>
  <c r="BN5687" i="13"/>
  <c r="BH5687" i="13"/>
  <c r="BB5687" i="13"/>
  <c r="BD5687" i="13" s="1"/>
  <c r="BI5687" i="13" s="1"/>
  <c r="BP5686" i="13"/>
  <c r="BO5686" i="13"/>
  <c r="BN5686" i="13"/>
  <c r="BC5686" i="13"/>
  <c r="BB5686" i="13"/>
  <c r="BD5686" i="13" s="1"/>
  <c r="BI5686" i="13" s="1"/>
  <c r="BP5685" i="13"/>
  <c r="BO5685" i="13"/>
  <c r="BN5685" i="13"/>
  <c r="BH5685" i="13"/>
  <c r="BB5685" i="13"/>
  <c r="BD5685" i="13" s="1"/>
  <c r="BI5685" i="13" s="1"/>
  <c r="BP5684" i="13"/>
  <c r="BO5684" i="13"/>
  <c r="BN5684" i="13"/>
  <c r="BC5684" i="13"/>
  <c r="BH5684" i="13" s="1"/>
  <c r="BB5684" i="13"/>
  <c r="BD5684" i="13" s="1"/>
  <c r="BP5683" i="13"/>
  <c r="BO5683" i="13"/>
  <c r="BN5683" i="13"/>
  <c r="BH5683" i="13"/>
  <c r="BB5683" i="13"/>
  <c r="BD5683" i="13" s="1"/>
  <c r="BI5683" i="13" s="1"/>
  <c r="BP5682" i="13"/>
  <c r="BO5682" i="13"/>
  <c r="BN5682" i="13"/>
  <c r="BH5682" i="13"/>
  <c r="BB5682" i="13"/>
  <c r="BD5682" i="13" s="1"/>
  <c r="BI5682" i="13" s="1"/>
  <c r="BP5681" i="13"/>
  <c r="BO5681" i="13"/>
  <c r="BN5681" i="13"/>
  <c r="BC5681" i="13"/>
  <c r="BH5681" i="13" s="1"/>
  <c r="BP5680" i="13"/>
  <c r="BO5680" i="13"/>
  <c r="BN5680" i="13"/>
  <c r="BH5680" i="13"/>
  <c r="BB5680" i="13"/>
  <c r="BD5680" i="13" s="1"/>
  <c r="BI5680" i="13" s="1"/>
  <c r="BP5679" i="13"/>
  <c r="BO5679" i="13"/>
  <c r="BN5679" i="13"/>
  <c r="BC5679" i="13"/>
  <c r="BH5679" i="13" s="1"/>
  <c r="BB5679" i="13"/>
  <c r="BD5679" i="13" s="1"/>
  <c r="BI5679" i="13" s="1"/>
  <c r="BP5678" i="13"/>
  <c r="BO5678" i="13"/>
  <c r="BN5678" i="13"/>
  <c r="BH5678" i="13"/>
  <c r="BB5678" i="13"/>
  <c r="BD5678" i="13" s="1"/>
  <c r="BI5678" i="13" s="1"/>
  <c r="BP5677" i="13"/>
  <c r="BO5677" i="13"/>
  <c r="BN5677" i="13"/>
  <c r="BB5677" i="13"/>
  <c r="BD5677" i="13" s="1"/>
  <c r="BP5676" i="13"/>
  <c r="BO5676" i="13"/>
  <c r="BN5676" i="13"/>
  <c r="BH5676" i="13"/>
  <c r="BB5676" i="13"/>
  <c r="BD5676" i="13" s="1"/>
  <c r="BI5676" i="13" s="1"/>
  <c r="BP5675" i="13"/>
  <c r="BO5675" i="13"/>
  <c r="BN5675" i="13"/>
  <c r="BC5675" i="13"/>
  <c r="BB5675" i="13"/>
  <c r="BD5675" i="13" s="1"/>
  <c r="BI5675" i="13" s="1"/>
  <c r="BP5674" i="13"/>
  <c r="BO5674" i="13"/>
  <c r="BN5674" i="13"/>
  <c r="BH5674" i="13"/>
  <c r="BB5674" i="13"/>
  <c r="BD5674" i="13" s="1"/>
  <c r="BI5674" i="13" s="1"/>
  <c r="BP5673" i="13"/>
  <c r="BO5673" i="13"/>
  <c r="BN5673" i="13"/>
  <c r="BC5673" i="13"/>
  <c r="BH5673" i="13" s="1"/>
  <c r="BB5673" i="13"/>
  <c r="BD5673" i="13" s="1"/>
  <c r="BI5673" i="13" s="1"/>
  <c r="BP5672" i="13"/>
  <c r="BO5672" i="13"/>
  <c r="BN5672" i="13"/>
  <c r="BH5672" i="13"/>
  <c r="BB5672" i="13"/>
  <c r="BD5672" i="13" s="1"/>
  <c r="BI5672" i="13" s="1"/>
  <c r="BP5671" i="13"/>
  <c r="BO5671" i="13"/>
  <c r="BN5671" i="13"/>
  <c r="BC5671" i="13"/>
  <c r="BH5671" i="13" s="1"/>
  <c r="BB5671" i="13"/>
  <c r="BD5671" i="13" s="1"/>
  <c r="BI5671" i="13" s="1"/>
  <c r="BP5670" i="13"/>
  <c r="BO5670" i="13"/>
  <c r="BN5670" i="13"/>
  <c r="BH5670" i="13"/>
  <c r="BB5670" i="13"/>
  <c r="BD5670" i="13" s="1"/>
  <c r="BI5670" i="13" s="1"/>
  <c r="BP5669" i="13"/>
  <c r="BO5669" i="13"/>
  <c r="BN5669" i="13"/>
  <c r="BB5669" i="13"/>
  <c r="BD5669" i="13" s="1"/>
  <c r="BC5669" i="13" s="1"/>
  <c r="BP5668" i="13"/>
  <c r="BO5668" i="13"/>
  <c r="BN5668" i="13"/>
  <c r="BH5668" i="13"/>
  <c r="BB5668" i="13"/>
  <c r="BD5668" i="13" s="1"/>
  <c r="BI5668" i="13" s="1"/>
  <c r="BP5667" i="13"/>
  <c r="BO5667" i="13"/>
  <c r="BN5667" i="13"/>
  <c r="BB5667" i="13"/>
  <c r="BD5667" i="13" s="1"/>
  <c r="BC5667" i="13" s="1"/>
  <c r="BP5666" i="13"/>
  <c r="BO5666" i="13"/>
  <c r="BN5666" i="13"/>
  <c r="BH5666" i="13"/>
  <c r="BB5666" i="13"/>
  <c r="BD5666" i="13" s="1"/>
  <c r="BI5666" i="13" s="1"/>
  <c r="BP5665" i="13"/>
  <c r="BO5665" i="13"/>
  <c r="BN5665" i="13"/>
  <c r="BH5665" i="13"/>
  <c r="BB5665" i="13"/>
  <c r="BD5665" i="13" s="1"/>
  <c r="BI5665" i="13" s="1"/>
  <c r="BP5664" i="13"/>
  <c r="BO5664" i="13"/>
  <c r="BN5664" i="13"/>
  <c r="BH5664" i="13"/>
  <c r="BB5664" i="13"/>
  <c r="BD5664" i="13" s="1"/>
  <c r="BI5664" i="13" s="1"/>
  <c r="BP5663" i="13"/>
  <c r="BO5663" i="13"/>
  <c r="BN5663" i="13"/>
  <c r="BH5663" i="13"/>
  <c r="BB5663" i="13"/>
  <c r="BD5663" i="13" s="1"/>
  <c r="BI5663" i="13" s="1"/>
  <c r="BP5662" i="13"/>
  <c r="BO5662" i="13"/>
  <c r="BN5662" i="13"/>
  <c r="BH5662" i="13"/>
  <c r="BB5662" i="13"/>
  <c r="BP5661" i="13"/>
  <c r="BO5661" i="13"/>
  <c r="BN5661" i="13"/>
  <c r="BP5660" i="13"/>
  <c r="BO5660" i="13"/>
  <c r="BN5660" i="13"/>
  <c r="BH5660" i="13"/>
  <c r="BB5660" i="13"/>
  <c r="BD5660" i="13" s="1"/>
  <c r="BI5660" i="13" s="1"/>
  <c r="BP5659" i="13"/>
  <c r="BO5659" i="13"/>
  <c r="BN5659" i="13"/>
  <c r="BC5659" i="13"/>
  <c r="BH5659" i="13" s="1"/>
  <c r="BB5659" i="13"/>
  <c r="BD5659" i="13" s="1"/>
  <c r="BI5659" i="13" s="1"/>
  <c r="BP5658" i="13"/>
  <c r="BO5658" i="13"/>
  <c r="BN5658" i="13"/>
  <c r="BH5658" i="13"/>
  <c r="BB5658" i="13"/>
  <c r="BD5658" i="13" s="1"/>
  <c r="BI5658" i="13" s="1"/>
  <c r="BP5657" i="13"/>
  <c r="BO5657" i="13"/>
  <c r="BN5657" i="13"/>
  <c r="BC5657" i="13"/>
  <c r="BH5657" i="13" s="1"/>
  <c r="BB5657" i="13"/>
  <c r="BD5657" i="13" s="1"/>
  <c r="BI5657" i="13" s="1"/>
  <c r="BP5656" i="13"/>
  <c r="BO5656" i="13"/>
  <c r="BN5656" i="13"/>
  <c r="BH5656" i="13"/>
  <c r="BB5656" i="13"/>
  <c r="BD5656" i="13" s="1"/>
  <c r="BI5656" i="13" s="1"/>
  <c r="BP5655" i="13"/>
  <c r="BO5655" i="13"/>
  <c r="BN5655" i="13"/>
  <c r="BB5655" i="13"/>
  <c r="BD5655" i="13" s="1"/>
  <c r="BI5655" i="13" s="1"/>
  <c r="BP5654" i="13"/>
  <c r="BO5654" i="13"/>
  <c r="BN5654" i="13"/>
  <c r="BH5654" i="13"/>
  <c r="BB5654" i="13"/>
  <c r="BD5654" i="13" s="1"/>
  <c r="BI5654" i="13" s="1"/>
  <c r="BP5653" i="13"/>
  <c r="BO5653" i="13"/>
  <c r="BN5653" i="13"/>
  <c r="BH5653" i="13"/>
  <c r="BB5653" i="13"/>
  <c r="BD5653" i="13" s="1"/>
  <c r="BI5653" i="13" s="1"/>
  <c r="BP5652" i="13"/>
  <c r="BO5652" i="13"/>
  <c r="BN5652" i="13"/>
  <c r="BB5652" i="13"/>
  <c r="BD5652" i="13" s="1"/>
  <c r="BI5652" i="13" s="1"/>
  <c r="BP5651" i="13"/>
  <c r="BO5651" i="13"/>
  <c r="BN5651" i="13"/>
  <c r="BH5651" i="13"/>
  <c r="BB5651" i="13"/>
  <c r="BD5651" i="13" s="1"/>
  <c r="BI5651" i="13" s="1"/>
  <c r="BP5650" i="13"/>
  <c r="BO5650" i="13"/>
  <c r="BN5650" i="13"/>
  <c r="BC5650" i="13"/>
  <c r="BB5650" i="13"/>
  <c r="BD5650" i="13" s="1"/>
  <c r="BI5650" i="13" s="1"/>
  <c r="BP5649" i="13"/>
  <c r="BO5649" i="13"/>
  <c r="BN5649" i="13"/>
  <c r="BH5649" i="13"/>
  <c r="BB5649" i="13"/>
  <c r="BD5649" i="13" s="1"/>
  <c r="BI5649" i="13" s="1"/>
  <c r="BP5648" i="13"/>
  <c r="BO5648" i="13"/>
  <c r="BN5648" i="13"/>
  <c r="BB5648" i="13"/>
  <c r="BD5648" i="13" s="1"/>
  <c r="BP5647" i="13"/>
  <c r="BO5647" i="13"/>
  <c r="BN5647" i="13"/>
  <c r="BH5647" i="13"/>
  <c r="BB5647" i="13"/>
  <c r="BP5646" i="13"/>
  <c r="BO5646" i="13"/>
  <c r="BN5646" i="13"/>
  <c r="BH5646" i="13"/>
  <c r="BB5646" i="13"/>
  <c r="BD5646" i="13" s="1"/>
  <c r="BI5646" i="13" s="1"/>
  <c r="BP5645" i="13"/>
  <c r="BO5645" i="13"/>
  <c r="BN5645" i="13"/>
  <c r="BC5645" i="13"/>
  <c r="BH5645" i="13" s="1"/>
  <c r="BP5644" i="13"/>
  <c r="BO5644" i="13"/>
  <c r="BN5644" i="13"/>
  <c r="BH5644" i="13"/>
  <c r="BB5644" i="13"/>
  <c r="BD5644" i="13" s="1"/>
  <c r="BI5644" i="13" s="1"/>
  <c r="BP5643" i="13"/>
  <c r="BO5643" i="13"/>
  <c r="BN5643" i="13"/>
  <c r="BC5643" i="13"/>
  <c r="BB5643" i="13"/>
  <c r="BD5643" i="13" s="1"/>
  <c r="BI5643" i="13" s="1"/>
  <c r="BP5642" i="13"/>
  <c r="BO5642" i="13"/>
  <c r="BN5642" i="13"/>
  <c r="BH5642" i="13"/>
  <c r="BB5642" i="13"/>
  <c r="BD5642" i="13" s="1"/>
  <c r="BI5642" i="13" s="1"/>
  <c r="BP5641" i="13"/>
  <c r="BO5641" i="13"/>
  <c r="BN5641" i="13"/>
  <c r="BC5641" i="13"/>
  <c r="BB5641" i="13"/>
  <c r="BD5641" i="13" s="1"/>
  <c r="BI5641" i="13" s="1"/>
  <c r="BP5640" i="13"/>
  <c r="BO5640" i="13"/>
  <c r="BN5640" i="13"/>
  <c r="BH5640" i="13"/>
  <c r="BB5640" i="13"/>
  <c r="BD5640" i="13" s="1"/>
  <c r="BI5640" i="13" s="1"/>
  <c r="BP5639" i="13"/>
  <c r="BO5639" i="13"/>
  <c r="BN5639" i="13"/>
  <c r="BD5639" i="13"/>
  <c r="BP5638" i="13"/>
  <c r="BO5638" i="13"/>
  <c r="BN5638" i="13"/>
  <c r="BH5638" i="13"/>
  <c r="BB5638" i="13"/>
  <c r="BD5638" i="13" s="1"/>
  <c r="BI5638" i="13" s="1"/>
  <c r="BP5637" i="13"/>
  <c r="BO5637" i="13"/>
  <c r="BN5637" i="13"/>
  <c r="BH5637" i="13"/>
  <c r="BB5637" i="13"/>
  <c r="BP5636" i="13"/>
  <c r="BO5636" i="13"/>
  <c r="BN5636" i="13"/>
  <c r="BC5636" i="13"/>
  <c r="BP5635" i="13"/>
  <c r="BO5635" i="13"/>
  <c r="BN5635" i="13"/>
  <c r="BH5635" i="13"/>
  <c r="BB5635" i="13"/>
  <c r="BD5635" i="13" s="1"/>
  <c r="BI5635" i="13" s="1"/>
  <c r="BP5634" i="13"/>
  <c r="BO5634" i="13"/>
  <c r="BN5634" i="13"/>
  <c r="BC5634" i="13"/>
  <c r="BH5634" i="13" s="1"/>
  <c r="BB5634" i="13"/>
  <c r="BD5634" i="13" s="1"/>
  <c r="BI5634" i="13" s="1"/>
  <c r="BP5633" i="13"/>
  <c r="BO5633" i="13"/>
  <c r="BN5633" i="13"/>
  <c r="BH5633" i="13"/>
  <c r="BB5633" i="13"/>
  <c r="BD5633" i="13" s="1"/>
  <c r="BI5633" i="13" s="1"/>
  <c r="BP5632" i="13"/>
  <c r="BO5632" i="13"/>
  <c r="BN5632" i="13"/>
  <c r="BC5632" i="13"/>
  <c r="BH5632" i="13" s="1"/>
  <c r="BB5632" i="13"/>
  <c r="BD5632" i="13" s="1"/>
  <c r="BP5631" i="13"/>
  <c r="BO5631" i="13"/>
  <c r="BN5631" i="13"/>
  <c r="BH5631" i="13"/>
  <c r="BB5631" i="13"/>
  <c r="BD5631" i="13" s="1"/>
  <c r="BI5631" i="13" s="1"/>
  <c r="BP5630" i="13"/>
  <c r="BO5630" i="13"/>
  <c r="BN5630" i="13"/>
  <c r="BC5630" i="13"/>
  <c r="BB5630" i="13"/>
  <c r="BD5630" i="13" s="1"/>
  <c r="BI5630" i="13" s="1"/>
  <c r="BP5629" i="13"/>
  <c r="BO5629" i="13"/>
  <c r="BN5629" i="13"/>
  <c r="BH5629" i="13"/>
  <c r="BB5629" i="13"/>
  <c r="BP5628" i="13"/>
  <c r="BO5628" i="13"/>
  <c r="BN5628" i="13"/>
  <c r="BH5628" i="13"/>
  <c r="BB5628" i="13"/>
  <c r="BD5628" i="13" s="1"/>
  <c r="BI5628" i="13" s="1"/>
  <c r="BP5627" i="13"/>
  <c r="BO5627" i="13"/>
  <c r="BN5627" i="13"/>
  <c r="BP5626" i="13"/>
  <c r="BO5626" i="13"/>
  <c r="BN5626" i="13"/>
  <c r="BH5626" i="13"/>
  <c r="BB5626" i="13"/>
  <c r="BP5625" i="13"/>
  <c r="BO5625" i="13"/>
  <c r="BN5625" i="13"/>
  <c r="BH5625" i="13"/>
  <c r="BB5625" i="13"/>
  <c r="BD5625" i="13" s="1"/>
  <c r="BI5625" i="13" s="1"/>
  <c r="BP5624" i="13"/>
  <c r="BO5624" i="13"/>
  <c r="BN5624" i="13"/>
  <c r="BP5623" i="13"/>
  <c r="BO5623" i="13"/>
  <c r="BN5623" i="13"/>
  <c r="BH5623" i="13"/>
  <c r="BB5623" i="13"/>
  <c r="BD5623" i="13" s="1"/>
  <c r="BI5623" i="13" s="1"/>
  <c r="BP5622" i="13"/>
  <c r="BO5622" i="13"/>
  <c r="BN5622" i="13"/>
  <c r="BB5622" i="13"/>
  <c r="BD5622" i="13" s="1"/>
  <c r="BP5621" i="13"/>
  <c r="BO5621" i="13"/>
  <c r="BN5621" i="13"/>
  <c r="BH5621" i="13"/>
  <c r="BB5621" i="13"/>
  <c r="BD5621" i="13" s="1"/>
  <c r="BI5621" i="13" s="1"/>
  <c r="BP5620" i="13"/>
  <c r="BO5620" i="13"/>
  <c r="BN5620" i="13"/>
  <c r="BC5620" i="13"/>
  <c r="BH5620" i="13" s="1"/>
  <c r="BB5620" i="13"/>
  <c r="BD5620" i="13" s="1"/>
  <c r="BI5620" i="13" s="1"/>
  <c r="BP5619" i="13"/>
  <c r="BO5619" i="13"/>
  <c r="BN5619" i="13"/>
  <c r="BH5619" i="13"/>
  <c r="BB5619" i="13"/>
  <c r="BD5619" i="13" s="1"/>
  <c r="BI5619" i="13" s="1"/>
  <c r="BP5618" i="13"/>
  <c r="BO5618" i="13"/>
  <c r="BN5618" i="13"/>
  <c r="BC5618" i="13"/>
  <c r="BB5618" i="13"/>
  <c r="BD5618" i="13" s="1"/>
  <c r="BI5618" i="13" s="1"/>
  <c r="BP5617" i="13"/>
  <c r="BO5617" i="13"/>
  <c r="BN5617" i="13"/>
  <c r="BH5617" i="13"/>
  <c r="BB5617" i="13"/>
  <c r="BD5617" i="13" s="1"/>
  <c r="BI5617" i="13" s="1"/>
  <c r="BP5616" i="13"/>
  <c r="BO5616" i="13"/>
  <c r="BN5616" i="13"/>
  <c r="BH5616" i="13"/>
  <c r="BB5616" i="13"/>
  <c r="BD5616" i="13" s="1"/>
  <c r="BI5616" i="13" s="1"/>
  <c r="BP5615" i="13"/>
  <c r="BO5615" i="13"/>
  <c r="BN5615" i="13"/>
  <c r="BH5615" i="13"/>
  <c r="BB5615" i="13"/>
  <c r="BP5614" i="13"/>
  <c r="BO5614" i="13"/>
  <c r="BN5614" i="13"/>
  <c r="BC5614" i="13"/>
  <c r="BH5614" i="13" s="1"/>
  <c r="BP5613" i="13"/>
  <c r="BO5613" i="13"/>
  <c r="BN5613" i="13"/>
  <c r="BH5613" i="13"/>
  <c r="BB5613" i="13"/>
  <c r="BD5613" i="13" s="1"/>
  <c r="BI5613" i="13" s="1"/>
  <c r="BP5612" i="13"/>
  <c r="BO5612" i="13"/>
  <c r="BN5612" i="13"/>
  <c r="BC5612" i="13"/>
  <c r="BH5612" i="13" s="1"/>
  <c r="BB5612" i="13"/>
  <c r="BD5612" i="13" s="1"/>
  <c r="BP5611" i="13"/>
  <c r="BO5611" i="13"/>
  <c r="BN5611" i="13"/>
  <c r="BH5611" i="13"/>
  <c r="BB5611" i="13"/>
  <c r="BD5611" i="13" s="1"/>
  <c r="BI5611" i="13" s="1"/>
  <c r="BP5610" i="13"/>
  <c r="BO5610" i="13"/>
  <c r="BN5610" i="13"/>
  <c r="BB5610" i="13"/>
  <c r="BD5610" i="13" s="1"/>
  <c r="BP5609" i="13"/>
  <c r="BO5609" i="13"/>
  <c r="BN5609" i="13"/>
  <c r="BH5609" i="13"/>
  <c r="BB5609" i="13"/>
  <c r="BD5609" i="13" s="1"/>
  <c r="BI5609" i="13" s="1"/>
  <c r="BP5608" i="13"/>
  <c r="BO5608" i="13"/>
  <c r="BN5608" i="13"/>
  <c r="BB5608" i="13"/>
  <c r="BD5608" i="13" s="1"/>
  <c r="BP5607" i="13"/>
  <c r="BO5607" i="13"/>
  <c r="BN5607" i="13"/>
  <c r="BH5607" i="13"/>
  <c r="BB5607" i="13"/>
  <c r="BD5607" i="13" s="1"/>
  <c r="BI5607" i="13" s="1"/>
  <c r="BP5606" i="13"/>
  <c r="BO5606" i="13"/>
  <c r="BN5606" i="13"/>
  <c r="BB5606" i="13"/>
  <c r="BD5606" i="13" s="1"/>
  <c r="BP5605" i="13"/>
  <c r="BO5605" i="13"/>
  <c r="BN5605" i="13"/>
  <c r="BH5605" i="13"/>
  <c r="BB5605" i="13"/>
  <c r="BD5605" i="13" s="1"/>
  <c r="BI5605" i="13" s="1"/>
  <c r="BP5604" i="13"/>
  <c r="BO5604" i="13"/>
  <c r="BN5604" i="13"/>
  <c r="BC5604" i="13"/>
  <c r="BH5604" i="13" s="1"/>
  <c r="BB5604" i="13"/>
  <c r="BD5604" i="13" s="1"/>
  <c r="BI5604" i="13" s="1"/>
  <c r="BP5603" i="13"/>
  <c r="BO5603" i="13"/>
  <c r="BN5603" i="13"/>
  <c r="BH5603" i="13"/>
  <c r="BB5603" i="13"/>
  <c r="BD5603" i="13" s="1"/>
  <c r="BI5603" i="13" s="1"/>
  <c r="BP5602" i="13"/>
  <c r="BO5602" i="13"/>
  <c r="BN5602" i="13"/>
  <c r="BC5602" i="13"/>
  <c r="BB5602" i="13"/>
  <c r="BD5602" i="13" s="1"/>
  <c r="BI5602" i="13" s="1"/>
  <c r="BP5601" i="13"/>
  <c r="BO5601" i="13"/>
  <c r="BN5601" i="13"/>
  <c r="BH5601" i="13"/>
  <c r="BB5601" i="13"/>
  <c r="BD5601" i="13" s="1"/>
  <c r="BI5601" i="13" s="1"/>
  <c r="BP5600" i="13"/>
  <c r="BO5600" i="13"/>
  <c r="BN5600" i="13"/>
  <c r="BC5600" i="13"/>
  <c r="BB5600" i="13"/>
  <c r="BD5600" i="13" s="1"/>
  <c r="BI5600" i="13" s="1"/>
  <c r="BP5599" i="13"/>
  <c r="BO5599" i="13"/>
  <c r="BN5599" i="13"/>
  <c r="BH5599" i="13"/>
  <c r="BB5599" i="13"/>
  <c r="BD5599" i="13" s="1"/>
  <c r="BI5599" i="13" s="1"/>
  <c r="BP5598" i="13"/>
  <c r="BO5598" i="13"/>
  <c r="BN5598" i="13"/>
  <c r="BH5598" i="13"/>
  <c r="BB5598" i="13"/>
  <c r="BP5597" i="13"/>
  <c r="BO5597" i="13"/>
  <c r="BN5597" i="13"/>
  <c r="BH5597" i="13"/>
  <c r="BB5597" i="13"/>
  <c r="BD5597" i="13" s="1"/>
  <c r="BI5597" i="13" s="1"/>
  <c r="BP5596" i="13"/>
  <c r="BO5596" i="13"/>
  <c r="BN5596" i="13"/>
  <c r="BC5596" i="13"/>
  <c r="BP5595" i="13"/>
  <c r="BO5595" i="13"/>
  <c r="BN5595" i="13"/>
  <c r="BH5595" i="13"/>
  <c r="BB5595" i="13"/>
  <c r="BD5595" i="13" s="1"/>
  <c r="BI5595" i="13" s="1"/>
  <c r="BP5594" i="13"/>
  <c r="BO5594" i="13"/>
  <c r="BN5594" i="13"/>
  <c r="BH5594" i="13"/>
  <c r="BB5594" i="13"/>
  <c r="BD5594" i="13" s="1"/>
  <c r="BI5594" i="13" s="1"/>
  <c r="BP5593" i="13"/>
  <c r="BO5593" i="13"/>
  <c r="BN5593" i="13"/>
  <c r="BC5593" i="13"/>
  <c r="BB5593" i="13"/>
  <c r="BD5593" i="13" s="1"/>
  <c r="BI5593" i="13" s="1"/>
  <c r="BP5592" i="13"/>
  <c r="BO5592" i="13"/>
  <c r="BN5592" i="13"/>
  <c r="BH5592" i="13"/>
  <c r="BB5592" i="13"/>
  <c r="BD5592" i="13" s="1"/>
  <c r="BI5592" i="13" s="1"/>
  <c r="BP5591" i="13"/>
  <c r="BO5591" i="13"/>
  <c r="BN5591" i="13"/>
  <c r="BC5591" i="13"/>
  <c r="BB5591" i="13"/>
  <c r="BD5591" i="13" s="1"/>
  <c r="BI5591" i="13" s="1"/>
  <c r="BP5590" i="13"/>
  <c r="BO5590" i="13"/>
  <c r="BN5590" i="13"/>
  <c r="BH5590" i="13"/>
  <c r="BB5590" i="13"/>
  <c r="BD5590" i="13" s="1"/>
  <c r="BI5590" i="13" s="1"/>
  <c r="BP5589" i="13"/>
  <c r="BO5589" i="13"/>
  <c r="BN5589" i="13"/>
  <c r="BH5589" i="13"/>
  <c r="BB5589" i="13"/>
  <c r="BD5589" i="13" s="1"/>
  <c r="BI5589" i="13" s="1"/>
  <c r="BP5588" i="13"/>
  <c r="BO5588" i="13"/>
  <c r="BN5588" i="13"/>
  <c r="BH5588" i="13"/>
  <c r="BB5588" i="13"/>
  <c r="BD5588" i="13" s="1"/>
  <c r="BI5588" i="13" s="1"/>
  <c r="BP5587" i="13"/>
  <c r="BO5587" i="13"/>
  <c r="BN5587" i="13"/>
  <c r="BH5587" i="13"/>
  <c r="BB5587" i="13"/>
  <c r="BD5587" i="13" s="1"/>
  <c r="BI5587" i="13" s="1"/>
  <c r="BP5586" i="13"/>
  <c r="BO5586" i="13"/>
  <c r="BN5586" i="13"/>
  <c r="BH5586" i="13"/>
  <c r="BB5586" i="13"/>
  <c r="BD5586" i="13" s="1"/>
  <c r="BI5586" i="13" s="1"/>
  <c r="BP5585" i="13"/>
  <c r="BO5585" i="13"/>
  <c r="BN5585" i="13"/>
  <c r="BH5585" i="13"/>
  <c r="BB5585" i="13"/>
  <c r="BD5585" i="13" s="1"/>
  <c r="BI5585" i="13" s="1"/>
  <c r="BP5584" i="13"/>
  <c r="BO5584" i="13"/>
  <c r="BN5584" i="13"/>
  <c r="BH5584" i="13"/>
  <c r="BB5584" i="13"/>
  <c r="BD5584" i="13" s="1"/>
  <c r="BI5584" i="13" s="1"/>
  <c r="BP5583" i="13"/>
  <c r="BO5583" i="13"/>
  <c r="BN5583" i="13"/>
  <c r="BC5583" i="13"/>
  <c r="BP5582" i="13"/>
  <c r="BO5582" i="13"/>
  <c r="BN5582" i="13"/>
  <c r="BH5582" i="13"/>
  <c r="BB5582" i="13"/>
  <c r="BD5582" i="13" s="1"/>
  <c r="BI5582" i="13" s="1"/>
  <c r="BP5581" i="13"/>
  <c r="BO5581" i="13"/>
  <c r="BN5581" i="13"/>
  <c r="BH5581" i="13"/>
  <c r="BB5581" i="13"/>
  <c r="BD5581" i="13" s="1"/>
  <c r="BI5581" i="13" s="1"/>
  <c r="BP5580" i="13"/>
  <c r="BO5580" i="13"/>
  <c r="BN5580" i="13"/>
  <c r="BH5580" i="13"/>
  <c r="BB5580" i="13"/>
  <c r="BD5580" i="13" s="1"/>
  <c r="BI5580" i="13" s="1"/>
  <c r="BP5579" i="13"/>
  <c r="BO5579" i="13"/>
  <c r="BN5579" i="13"/>
  <c r="BH5579" i="13"/>
  <c r="BB5579" i="13"/>
  <c r="BP5578" i="13"/>
  <c r="BO5578" i="13"/>
  <c r="BN5578" i="13"/>
  <c r="BC5578" i="13"/>
  <c r="BH5578" i="13" s="1"/>
  <c r="BP5577" i="13"/>
  <c r="BO5577" i="13"/>
  <c r="BN5577" i="13"/>
  <c r="BH5577" i="13"/>
  <c r="BB5577" i="13"/>
  <c r="BD5577" i="13" s="1"/>
  <c r="BI5577" i="13" s="1"/>
  <c r="BP5576" i="13"/>
  <c r="BO5576" i="13"/>
  <c r="BN5576" i="13"/>
  <c r="BB5576" i="13"/>
  <c r="BD5576" i="13" s="1"/>
  <c r="BP5575" i="13"/>
  <c r="BO5575" i="13"/>
  <c r="BN5575" i="13"/>
  <c r="BH5575" i="13"/>
  <c r="BB5575" i="13"/>
  <c r="BD5575" i="13" s="1"/>
  <c r="BI5575" i="13" s="1"/>
  <c r="BP5574" i="13"/>
  <c r="BO5574" i="13"/>
  <c r="BN5574" i="13"/>
  <c r="BC5574" i="13"/>
  <c r="BB5574" i="13"/>
  <c r="BD5574" i="13" s="1"/>
  <c r="BI5574" i="13" s="1"/>
  <c r="BP5573" i="13"/>
  <c r="BO5573" i="13"/>
  <c r="BN5573" i="13"/>
  <c r="BH5573" i="13"/>
  <c r="BB5573" i="13"/>
  <c r="BD5573" i="13" s="1"/>
  <c r="BI5573" i="13" s="1"/>
  <c r="BP5572" i="13"/>
  <c r="BO5572" i="13"/>
  <c r="BN5572" i="13"/>
  <c r="BB5572" i="13"/>
  <c r="BD5572" i="13" s="1"/>
  <c r="BC5572" i="13" s="1"/>
  <c r="BP5571" i="13"/>
  <c r="BO5571" i="13"/>
  <c r="BN5571" i="13"/>
  <c r="BH5571" i="13"/>
  <c r="BB5571" i="13"/>
  <c r="BD5571" i="13" s="1"/>
  <c r="BI5571" i="13" s="1"/>
  <c r="BP5570" i="13"/>
  <c r="BO5570" i="13"/>
  <c r="BN5570" i="13"/>
  <c r="BC5570" i="13"/>
  <c r="BH5570" i="13" s="1"/>
  <c r="BB5570" i="13"/>
  <c r="BD5570" i="13" s="1"/>
  <c r="BP5569" i="13"/>
  <c r="BO5569" i="13"/>
  <c r="BN5569" i="13"/>
  <c r="BH5569" i="13"/>
  <c r="BB5569" i="13"/>
  <c r="BD5569" i="13" s="1"/>
  <c r="BI5569" i="13" s="1"/>
  <c r="BP5568" i="13"/>
  <c r="BO5568" i="13"/>
  <c r="BN5568" i="13"/>
  <c r="BC5568" i="13"/>
  <c r="BH5568" i="13" s="1"/>
  <c r="BB5568" i="13"/>
  <c r="BD5568" i="13" s="1"/>
  <c r="BI5568" i="13" s="1"/>
  <c r="BP5567" i="13"/>
  <c r="BO5567" i="13"/>
  <c r="BN5567" i="13"/>
  <c r="BH5567" i="13"/>
  <c r="BB5567" i="13"/>
  <c r="BD5567" i="13" s="1"/>
  <c r="BI5567" i="13" s="1"/>
  <c r="BP5566" i="13"/>
  <c r="BO5566" i="13"/>
  <c r="BN5566" i="13"/>
  <c r="BC5566" i="13"/>
  <c r="BB5566" i="13"/>
  <c r="BD5566" i="13" s="1"/>
  <c r="BI5566" i="13" s="1"/>
  <c r="BP5565" i="13"/>
  <c r="BO5565" i="13"/>
  <c r="BN5565" i="13"/>
  <c r="BH5565" i="13"/>
  <c r="BB5565" i="13"/>
  <c r="BD5565" i="13" s="1"/>
  <c r="BI5565" i="13" s="1"/>
  <c r="BP5564" i="13"/>
  <c r="BO5564" i="13"/>
  <c r="BN5564" i="13"/>
  <c r="BH5564" i="13"/>
  <c r="BB5564" i="13"/>
  <c r="BD5564" i="13" s="1"/>
  <c r="BI5564" i="13" s="1"/>
  <c r="BP5563" i="13"/>
  <c r="BO5563" i="13"/>
  <c r="BN5563" i="13"/>
  <c r="BH5563" i="13"/>
  <c r="BB5563" i="13"/>
  <c r="BD5563" i="13" s="1"/>
  <c r="BI5563" i="13" s="1"/>
  <c r="BP5562" i="13"/>
  <c r="BO5562" i="13"/>
  <c r="BN5562" i="13"/>
  <c r="BH5562" i="13"/>
  <c r="BB5562" i="13"/>
  <c r="BP5561" i="13"/>
  <c r="BO5561" i="13"/>
  <c r="BN5561" i="13"/>
  <c r="BH5561" i="13"/>
  <c r="BB5561" i="13"/>
  <c r="BD5561" i="13" s="1"/>
  <c r="BI5561" i="13" s="1"/>
  <c r="BP5560" i="13"/>
  <c r="BO5560" i="13"/>
  <c r="BN5560" i="13"/>
  <c r="BH5560" i="13"/>
  <c r="BB5560" i="13"/>
  <c r="BD5560" i="13" s="1"/>
  <c r="BI5560" i="13" s="1"/>
  <c r="BP5559" i="13"/>
  <c r="BO5559" i="13"/>
  <c r="BN5559" i="13"/>
  <c r="BC5559" i="13"/>
  <c r="BH5559" i="13" s="1"/>
  <c r="BP5558" i="13"/>
  <c r="BO5558" i="13"/>
  <c r="BN5558" i="13"/>
  <c r="BH5558" i="13"/>
  <c r="BB5558" i="13"/>
  <c r="BD5558" i="13" s="1"/>
  <c r="BI5558" i="13" s="1"/>
  <c r="BP5557" i="13"/>
  <c r="BO5557" i="13"/>
  <c r="BN5557" i="13"/>
  <c r="BC5557" i="13"/>
  <c r="BB5557" i="13"/>
  <c r="BD5557" i="13" s="1"/>
  <c r="BI5557" i="13" s="1"/>
  <c r="BP5556" i="13"/>
  <c r="BO5556" i="13"/>
  <c r="BN5556" i="13"/>
  <c r="BH5556" i="13"/>
  <c r="BB5556" i="13"/>
  <c r="BD5556" i="13" s="1"/>
  <c r="BI5556" i="13" s="1"/>
  <c r="BP5555" i="13"/>
  <c r="BO5555" i="13"/>
  <c r="BN5555" i="13"/>
  <c r="BB5555" i="13"/>
  <c r="BD5555" i="13" s="1"/>
  <c r="BP5554" i="13"/>
  <c r="BO5554" i="13"/>
  <c r="BN5554" i="13"/>
  <c r="BH5554" i="13"/>
  <c r="BB5554" i="13"/>
  <c r="BD5554" i="13" s="1"/>
  <c r="BI5554" i="13" s="1"/>
  <c r="BP5553" i="13"/>
  <c r="BO5553" i="13"/>
  <c r="BN5553" i="13"/>
  <c r="BB5553" i="13"/>
  <c r="BD5553" i="13" s="1"/>
  <c r="BP5552" i="13"/>
  <c r="BO5552" i="13"/>
  <c r="BN5552" i="13"/>
  <c r="BH5552" i="13"/>
  <c r="BB5552" i="13"/>
  <c r="BD5552" i="13" s="1"/>
  <c r="BI5552" i="13" s="1"/>
  <c r="BP5551" i="13"/>
  <c r="BO5551" i="13"/>
  <c r="BN5551" i="13"/>
  <c r="BB5551" i="13"/>
  <c r="BD5551" i="13" s="1"/>
  <c r="BC5551" i="13" s="1"/>
  <c r="BE5551" i="13" s="1"/>
  <c r="BP5550" i="13"/>
  <c r="BO5550" i="13"/>
  <c r="BN5550" i="13"/>
  <c r="BH5550" i="13"/>
  <c r="BB5550" i="13"/>
  <c r="BD5550" i="13" s="1"/>
  <c r="BI5550" i="13" s="1"/>
  <c r="BP5549" i="13"/>
  <c r="BO5549" i="13"/>
  <c r="BN5549" i="13"/>
  <c r="BH5549" i="13"/>
  <c r="BB5549" i="13"/>
  <c r="BD5549" i="13" s="1"/>
  <c r="BI5549" i="13" s="1"/>
  <c r="BP5548" i="13"/>
  <c r="BO5548" i="13"/>
  <c r="BN5548" i="13"/>
  <c r="BB5548" i="13"/>
  <c r="BD5548" i="13" s="1"/>
  <c r="BI5548" i="13" s="1"/>
  <c r="BP5547" i="13"/>
  <c r="BO5547" i="13"/>
  <c r="BN5547" i="13"/>
  <c r="BH5547" i="13"/>
  <c r="BB5547" i="13"/>
  <c r="BD5547" i="13" s="1"/>
  <c r="BI5547" i="13" s="1"/>
  <c r="BP5546" i="13"/>
  <c r="BO5546" i="13"/>
  <c r="BN5546" i="13"/>
  <c r="BH5546" i="13"/>
  <c r="BB5546" i="13"/>
  <c r="BD5546" i="13" s="1"/>
  <c r="BI5546" i="13" s="1"/>
  <c r="BP5545" i="13"/>
  <c r="BO5545" i="13"/>
  <c r="BN5545" i="13"/>
  <c r="BC5545" i="13"/>
  <c r="BB5545" i="13"/>
  <c r="BD5545" i="13" s="1"/>
  <c r="BI5545" i="13" s="1"/>
  <c r="BP5544" i="13"/>
  <c r="BO5544" i="13"/>
  <c r="BN5544" i="13"/>
  <c r="BH5544" i="13"/>
  <c r="BB5544" i="13"/>
  <c r="BD5544" i="13" s="1"/>
  <c r="BI5544" i="13" s="1"/>
  <c r="BP5543" i="13"/>
  <c r="BO5543" i="13"/>
  <c r="BN5543" i="13"/>
  <c r="BC5543" i="13"/>
  <c r="BB5543" i="13"/>
  <c r="BD5543" i="13" s="1"/>
  <c r="BI5543" i="13" s="1"/>
  <c r="BP5542" i="13"/>
  <c r="BO5542" i="13"/>
  <c r="BN5542" i="13"/>
  <c r="BH5542" i="13"/>
  <c r="BB5542" i="13"/>
  <c r="BD5542" i="13" s="1"/>
  <c r="BI5542" i="13" s="1"/>
  <c r="BP5541" i="13"/>
  <c r="BO5541" i="13"/>
  <c r="BN5541" i="13"/>
  <c r="BH5541" i="13"/>
  <c r="BB5541" i="13"/>
  <c r="BP5540" i="13"/>
  <c r="BO5540" i="13"/>
  <c r="BN5540" i="13"/>
  <c r="BP5539" i="13"/>
  <c r="BO5539" i="13"/>
  <c r="BN5539" i="13"/>
  <c r="BH5539" i="13"/>
  <c r="BB5539" i="13"/>
  <c r="BP5538" i="13"/>
  <c r="BO5538" i="13"/>
  <c r="BN5538" i="13"/>
  <c r="BH5538" i="13"/>
  <c r="BB5538" i="13"/>
  <c r="BD5538" i="13" s="1"/>
  <c r="BI5538" i="13" s="1"/>
  <c r="BP5537" i="13"/>
  <c r="BO5537" i="13"/>
  <c r="BN5537" i="13"/>
  <c r="BH5537" i="13"/>
  <c r="BB5537" i="13"/>
  <c r="BD5537" i="13" s="1"/>
  <c r="BI5537" i="13" s="1"/>
  <c r="BP5536" i="13"/>
  <c r="BO5536" i="13"/>
  <c r="BN5536" i="13"/>
  <c r="BP5535" i="13"/>
  <c r="BO5535" i="13"/>
  <c r="BN5535" i="13"/>
  <c r="BH5535" i="13"/>
  <c r="BB5535" i="13"/>
  <c r="BD5535" i="13" s="1"/>
  <c r="BI5535" i="13" s="1"/>
  <c r="BP5534" i="13"/>
  <c r="BO5534" i="13"/>
  <c r="BN5534" i="13"/>
  <c r="BC5534" i="13"/>
  <c r="BB5534" i="13"/>
  <c r="BD5534" i="13" s="1"/>
  <c r="BI5534" i="13" s="1"/>
  <c r="BP5533" i="13"/>
  <c r="BO5533" i="13"/>
  <c r="BN5533" i="13"/>
  <c r="BH5533" i="13"/>
  <c r="BB5533" i="13"/>
  <c r="BD5533" i="13" s="1"/>
  <c r="BI5533" i="13" s="1"/>
  <c r="BP5532" i="13"/>
  <c r="BO5532" i="13"/>
  <c r="BN5532" i="13"/>
  <c r="BC5532" i="13"/>
  <c r="BB5532" i="13"/>
  <c r="BD5532" i="13" s="1"/>
  <c r="BI5532" i="13" s="1"/>
  <c r="BP5531" i="13"/>
  <c r="BO5531" i="13"/>
  <c r="BN5531" i="13"/>
  <c r="BH5531" i="13"/>
  <c r="BB5531" i="13"/>
  <c r="BD5531" i="13" s="1"/>
  <c r="BI5531" i="13" s="1"/>
  <c r="BP5530" i="13"/>
  <c r="BO5530" i="13"/>
  <c r="BN5530" i="13"/>
  <c r="BH5530" i="13"/>
  <c r="BB5530" i="13"/>
  <c r="BP5529" i="13"/>
  <c r="BO5529" i="13"/>
  <c r="BN5529" i="13"/>
  <c r="BH5529" i="13"/>
  <c r="BB5529" i="13"/>
  <c r="BD5529" i="13" s="1"/>
  <c r="BI5529" i="13" s="1"/>
  <c r="BP5528" i="13"/>
  <c r="BO5528" i="13"/>
  <c r="BN5528" i="13"/>
  <c r="BH5528" i="13"/>
  <c r="BB5528" i="13"/>
  <c r="BD5528" i="13" s="1"/>
  <c r="BI5528" i="13" s="1"/>
  <c r="BP5527" i="13"/>
  <c r="BO5527" i="13"/>
  <c r="BN5527" i="13"/>
  <c r="BP5526" i="13"/>
  <c r="BO5526" i="13"/>
  <c r="BN5526" i="13"/>
  <c r="BH5526" i="13"/>
  <c r="BB5526" i="13"/>
  <c r="BD5526" i="13" s="1"/>
  <c r="BI5526" i="13" s="1"/>
  <c r="BP5525" i="13"/>
  <c r="BO5525" i="13"/>
  <c r="BN5525" i="13"/>
  <c r="BC5525" i="13"/>
  <c r="BB5525" i="13"/>
  <c r="BD5525" i="13" s="1"/>
  <c r="BI5525" i="13" s="1"/>
  <c r="BP5524" i="13"/>
  <c r="BO5524" i="13"/>
  <c r="BN5524" i="13"/>
  <c r="BH5524" i="13"/>
  <c r="BB5524" i="13"/>
  <c r="BD5524" i="13" s="1"/>
  <c r="BI5524" i="13" s="1"/>
  <c r="BP5523" i="13"/>
  <c r="BO5523" i="13"/>
  <c r="BN5523" i="13"/>
  <c r="BH5523" i="13"/>
  <c r="BB5523" i="13"/>
  <c r="BP5522" i="13"/>
  <c r="BO5522" i="13"/>
  <c r="BN5522" i="13"/>
  <c r="BC5522" i="13"/>
  <c r="BP5521" i="13"/>
  <c r="BO5521" i="13"/>
  <c r="BN5521" i="13"/>
  <c r="BH5521" i="13"/>
  <c r="BB5521" i="13"/>
  <c r="BD5521" i="13" s="1"/>
  <c r="BI5521" i="13" s="1"/>
  <c r="BP5520" i="13"/>
  <c r="BO5520" i="13"/>
  <c r="BN5520" i="13"/>
  <c r="BC5520" i="13"/>
  <c r="BH5520" i="13" s="1"/>
  <c r="BB5520" i="13"/>
  <c r="BD5520" i="13" s="1"/>
  <c r="BP5519" i="13"/>
  <c r="BO5519" i="13"/>
  <c r="BN5519" i="13"/>
  <c r="BH5519" i="13"/>
  <c r="BB5519" i="13"/>
  <c r="BD5519" i="13" s="1"/>
  <c r="BI5519" i="13" s="1"/>
  <c r="BP5518" i="13"/>
  <c r="BO5518" i="13"/>
  <c r="BN5518" i="13"/>
  <c r="BC5518" i="13"/>
  <c r="BH5518" i="13" s="1"/>
  <c r="BB5518" i="13"/>
  <c r="BD5518" i="13" s="1"/>
  <c r="BP5517" i="13"/>
  <c r="BO5517" i="13"/>
  <c r="BN5517" i="13"/>
  <c r="BH5517" i="13"/>
  <c r="BB5517" i="13"/>
  <c r="BD5517" i="13" s="1"/>
  <c r="BI5517" i="13" s="1"/>
  <c r="BP5516" i="13"/>
  <c r="BO5516" i="13"/>
  <c r="BN5516" i="13"/>
  <c r="BC5516" i="13"/>
  <c r="BB5516" i="13"/>
  <c r="BD5516" i="13" s="1"/>
  <c r="BI5516" i="13" s="1"/>
  <c r="BP5515" i="13"/>
  <c r="BO5515" i="13"/>
  <c r="BN5515" i="13"/>
  <c r="BH5515" i="13"/>
  <c r="BB5515" i="13"/>
  <c r="BD5515" i="13" s="1"/>
  <c r="BI5515" i="13" s="1"/>
  <c r="BP5514" i="13"/>
  <c r="BO5514" i="13"/>
  <c r="BN5514" i="13"/>
  <c r="BH5514" i="13"/>
  <c r="BB5514" i="13"/>
  <c r="BD5514" i="13" s="1"/>
  <c r="BI5514" i="13" s="1"/>
  <c r="BP5513" i="13"/>
  <c r="BO5513" i="13"/>
  <c r="BN5513" i="13"/>
  <c r="BH5513" i="13"/>
  <c r="BB5513" i="13"/>
  <c r="BD5513" i="13" s="1"/>
  <c r="BI5513" i="13" s="1"/>
  <c r="BP5512" i="13"/>
  <c r="BO5512" i="13"/>
  <c r="BN5512" i="13"/>
  <c r="BH5512" i="13"/>
  <c r="BB5512" i="13"/>
  <c r="BP5511" i="13"/>
  <c r="BO5511" i="13"/>
  <c r="BN5511" i="13"/>
  <c r="BP5510" i="13"/>
  <c r="BO5510" i="13"/>
  <c r="BN5510" i="13"/>
  <c r="BH5510" i="13"/>
  <c r="BB5510" i="13"/>
  <c r="BD5510" i="13" s="1"/>
  <c r="BI5510" i="13" s="1"/>
  <c r="BP5509" i="13"/>
  <c r="BO5509" i="13"/>
  <c r="BN5509" i="13"/>
  <c r="BD5509" i="13"/>
  <c r="BC5509" i="13"/>
  <c r="BH5509" i="13" s="1"/>
  <c r="BP5508" i="13"/>
  <c r="BO5508" i="13"/>
  <c r="BN5508" i="13"/>
  <c r="BH5508" i="13"/>
  <c r="BB5508" i="13"/>
  <c r="BD5508" i="13" s="1"/>
  <c r="BI5508" i="13" s="1"/>
  <c r="BP5507" i="13"/>
  <c r="BO5507" i="13"/>
  <c r="BN5507" i="13"/>
  <c r="BC5507" i="13"/>
  <c r="BH5507" i="13" s="1"/>
  <c r="BB5507" i="13"/>
  <c r="BD5507" i="13" s="1"/>
  <c r="BI5507" i="13" s="1"/>
  <c r="BP5506" i="13"/>
  <c r="BO5506" i="13"/>
  <c r="BN5506" i="13"/>
  <c r="BH5506" i="13"/>
  <c r="BD5506" i="13"/>
  <c r="BI5506" i="13" s="1"/>
  <c r="BP5505" i="13"/>
  <c r="BO5505" i="13"/>
  <c r="BN5505" i="13"/>
  <c r="BH5505" i="13"/>
  <c r="BD5505" i="13"/>
  <c r="BI5505" i="13" s="1"/>
  <c r="BP5504" i="13"/>
  <c r="BO5504" i="13"/>
  <c r="BN5504" i="13"/>
  <c r="BH5504" i="13"/>
  <c r="BD5504" i="13"/>
  <c r="BI5504" i="13" s="1"/>
  <c r="BP5503" i="13"/>
  <c r="BO5503" i="13"/>
  <c r="BN5503" i="13"/>
  <c r="BH5503" i="13"/>
  <c r="BD5503" i="13"/>
  <c r="BI5503" i="13" s="1"/>
  <c r="BP5502" i="13"/>
  <c r="BO5502" i="13"/>
  <c r="BN5502" i="13"/>
  <c r="BH5502" i="13"/>
  <c r="BD5502" i="13"/>
  <c r="BI5502" i="13" s="1"/>
  <c r="BP5501" i="13"/>
  <c r="BO5501" i="13"/>
  <c r="BN5501" i="13"/>
  <c r="BH5501" i="13"/>
  <c r="BD5501" i="13"/>
  <c r="BI5501" i="13" s="1"/>
  <c r="BP5500" i="13"/>
  <c r="BO5500" i="13"/>
  <c r="BN5500" i="13"/>
  <c r="BH5500" i="13"/>
  <c r="BD5500" i="13"/>
  <c r="BI5500" i="13" s="1"/>
  <c r="BP5499" i="13"/>
  <c r="BO5499" i="13"/>
  <c r="BN5499" i="13"/>
  <c r="BH5499" i="13"/>
  <c r="BD5499" i="13"/>
  <c r="BI5499" i="13" s="1"/>
  <c r="BP5498" i="13"/>
  <c r="BO5498" i="13"/>
  <c r="BN5498" i="13"/>
  <c r="BH5498" i="13"/>
  <c r="BD5498" i="13"/>
  <c r="BI5498" i="13" s="1"/>
  <c r="BP5497" i="13"/>
  <c r="BO5497" i="13"/>
  <c r="BN5497" i="13"/>
  <c r="BH5497" i="13"/>
  <c r="BD5497" i="13"/>
  <c r="BI5497" i="13" s="1"/>
  <c r="BP5496" i="13"/>
  <c r="BO5496" i="13"/>
  <c r="BN5496" i="13"/>
  <c r="BH5496" i="13"/>
  <c r="BD5496" i="13"/>
  <c r="BI5496" i="13" s="1"/>
  <c r="BP5495" i="13"/>
  <c r="BO5495" i="13"/>
  <c r="BN5495" i="13"/>
  <c r="BH5495" i="13"/>
  <c r="BD5495" i="13"/>
  <c r="BI5495" i="13" s="1"/>
  <c r="BP5494" i="13"/>
  <c r="BO5494" i="13"/>
  <c r="BN5494" i="13"/>
  <c r="BH5494" i="13"/>
  <c r="BD5494" i="13"/>
  <c r="BI5494" i="13" s="1"/>
  <c r="BP5493" i="13"/>
  <c r="BO5493" i="13"/>
  <c r="BN5493" i="13"/>
  <c r="BH5493" i="13"/>
  <c r="BD5493" i="13"/>
  <c r="BI5493" i="13" s="1"/>
  <c r="BP5492" i="13"/>
  <c r="BO5492" i="13"/>
  <c r="BN5492" i="13"/>
  <c r="BH5492" i="13"/>
  <c r="BD5492" i="13"/>
  <c r="BI5492" i="13" s="1"/>
  <c r="BP5491" i="13"/>
  <c r="BO5491" i="13"/>
  <c r="BN5491" i="13"/>
  <c r="BH5491" i="13"/>
  <c r="BD5491" i="13"/>
  <c r="BI5491" i="13" s="1"/>
  <c r="BP5490" i="13"/>
  <c r="BO5490" i="13"/>
  <c r="BN5490" i="13"/>
  <c r="BH5490" i="13"/>
  <c r="BD5490" i="13"/>
  <c r="BI5490" i="13" s="1"/>
  <c r="BP5489" i="13"/>
  <c r="BO5489" i="13"/>
  <c r="BN5489" i="13"/>
  <c r="BH5489" i="13"/>
  <c r="BD5489" i="13"/>
  <c r="BI5489" i="13" s="1"/>
  <c r="BP5488" i="13"/>
  <c r="BO5488" i="13"/>
  <c r="BN5488" i="13"/>
  <c r="BH5488" i="13"/>
  <c r="BD5488" i="13"/>
  <c r="BI5488" i="13" s="1"/>
  <c r="BH5487" i="13"/>
  <c r="BD5487" i="13"/>
  <c r="BI5487" i="13" s="1"/>
  <c r="BP5486" i="13"/>
  <c r="BO5486" i="13"/>
  <c r="BN5486" i="13"/>
  <c r="BH5486" i="13"/>
  <c r="BD5486" i="13"/>
  <c r="BI5486" i="13" s="1"/>
  <c r="BP5485" i="13"/>
  <c r="BO5485" i="13"/>
  <c r="BN5485" i="13"/>
  <c r="BH5485" i="13"/>
  <c r="BD5485" i="13"/>
  <c r="BI5485" i="13" s="1"/>
  <c r="BP5484" i="13"/>
  <c r="BO5484" i="13"/>
  <c r="BN5484" i="13"/>
  <c r="BH5484" i="13"/>
  <c r="BD5484" i="13"/>
  <c r="BI5484" i="13" s="1"/>
  <c r="BP5483" i="13"/>
  <c r="BO5483" i="13"/>
  <c r="BN5483" i="13"/>
  <c r="BH5483" i="13"/>
  <c r="BD5483" i="13"/>
  <c r="BI5483" i="13" s="1"/>
  <c r="BP5482" i="13"/>
  <c r="BO5482" i="13"/>
  <c r="BN5482" i="13"/>
  <c r="BH5482" i="13"/>
  <c r="BD5482" i="13"/>
  <c r="BI5482" i="13" s="1"/>
  <c r="BP5481" i="13"/>
  <c r="BO5481" i="13"/>
  <c r="BN5481" i="13"/>
  <c r="BH5481" i="13"/>
  <c r="BD5481" i="13"/>
  <c r="BI5481" i="13" s="1"/>
  <c r="BP5480" i="13"/>
  <c r="BO5480" i="13"/>
  <c r="BN5480" i="13"/>
  <c r="BH5480" i="13"/>
  <c r="BD5480" i="13"/>
  <c r="BI5480" i="13" s="1"/>
  <c r="BP5479" i="13"/>
  <c r="BO5479" i="13"/>
  <c r="BN5479" i="13"/>
  <c r="BH5479" i="13"/>
  <c r="BD5479" i="13"/>
  <c r="BI5479" i="13" s="1"/>
  <c r="BP5478" i="13"/>
  <c r="BO5478" i="13"/>
  <c r="BN5478" i="13"/>
  <c r="BH5478" i="13"/>
  <c r="BD5478" i="13"/>
  <c r="BI5478" i="13" s="1"/>
  <c r="BP5477" i="13"/>
  <c r="BO5477" i="13"/>
  <c r="BN5477" i="13"/>
  <c r="BH5477" i="13"/>
  <c r="BD5477" i="13"/>
  <c r="BI5477" i="13" s="1"/>
  <c r="BP5476" i="13"/>
  <c r="BO5476" i="13"/>
  <c r="BN5476" i="13"/>
  <c r="BH5476" i="13"/>
  <c r="BD5476" i="13"/>
  <c r="BI5476" i="13" s="1"/>
  <c r="BP5475" i="13"/>
  <c r="BO5475" i="13"/>
  <c r="BN5475" i="13"/>
  <c r="BH5475" i="13"/>
  <c r="BD5475" i="13"/>
  <c r="BI5475" i="13" s="1"/>
  <c r="BP5474" i="13"/>
  <c r="BO5474" i="13"/>
  <c r="BN5474" i="13"/>
  <c r="BH5474" i="13"/>
  <c r="BD5474" i="13"/>
  <c r="BI5474" i="13" s="1"/>
  <c r="BP5473" i="13"/>
  <c r="BO5473" i="13"/>
  <c r="BN5473" i="13"/>
  <c r="BH5473" i="13"/>
  <c r="BD5473" i="13"/>
  <c r="BI5473" i="13" s="1"/>
  <c r="BP5472" i="13"/>
  <c r="BO5472" i="13"/>
  <c r="BN5472" i="13"/>
  <c r="BH5472" i="13"/>
  <c r="BD5472" i="13"/>
  <c r="BI5472" i="13" s="1"/>
  <c r="BP5471" i="13"/>
  <c r="BO5471" i="13"/>
  <c r="BN5471" i="13"/>
  <c r="BH5471" i="13"/>
  <c r="BD5471" i="13"/>
  <c r="BI5471" i="13" s="1"/>
  <c r="BP5470" i="13"/>
  <c r="BO5470" i="13"/>
  <c r="BN5470" i="13"/>
  <c r="BF5470" i="13"/>
  <c r="BC5470" i="13" s="1"/>
  <c r="BH5470" i="13" s="1"/>
  <c r="BB5470" i="13"/>
  <c r="BD5470" i="13" s="1"/>
  <c r="BI5470" i="13" s="1"/>
  <c r="BP5469" i="13"/>
  <c r="BO5469" i="13"/>
  <c r="BN5469" i="13"/>
  <c r="BH5469" i="13"/>
  <c r="BB5469" i="13"/>
  <c r="BD5469" i="13" s="1"/>
  <c r="BI5469" i="13" s="1"/>
  <c r="BP5468" i="13"/>
  <c r="BO5468" i="13"/>
  <c r="BN5468" i="13"/>
  <c r="BH5468" i="13"/>
  <c r="BB5468" i="13"/>
  <c r="BD5468" i="13" s="1"/>
  <c r="BI5468" i="13" s="1"/>
  <c r="BP5467" i="13"/>
  <c r="BO5467" i="13"/>
  <c r="BN5467" i="13"/>
  <c r="BB5467" i="13"/>
  <c r="BD5467" i="13" s="1"/>
  <c r="BP5466" i="13"/>
  <c r="BO5466" i="13"/>
  <c r="BN5466" i="13"/>
  <c r="BH5466" i="13"/>
  <c r="BB5466" i="13"/>
  <c r="BD5466" i="13" s="1"/>
  <c r="BI5466" i="13" s="1"/>
  <c r="BP5465" i="13"/>
  <c r="BO5465" i="13"/>
  <c r="BN5465" i="13"/>
  <c r="BH5465" i="13"/>
  <c r="BB5465" i="13"/>
  <c r="BD5465" i="13" s="1"/>
  <c r="BI5465" i="13" s="1"/>
  <c r="BP5464" i="13"/>
  <c r="BO5464" i="13"/>
  <c r="BN5464" i="13"/>
  <c r="BH5464" i="13"/>
  <c r="BB5464" i="13"/>
  <c r="BP5463" i="13"/>
  <c r="BO5463" i="13"/>
  <c r="BN5463" i="13"/>
  <c r="BH5463" i="13"/>
  <c r="BB5463" i="13"/>
  <c r="BD5463" i="13" s="1"/>
  <c r="BI5463" i="13" s="1"/>
  <c r="BP5462" i="13"/>
  <c r="BO5462" i="13"/>
  <c r="BN5462" i="13"/>
  <c r="BH5462" i="13"/>
  <c r="BB5462" i="13"/>
  <c r="BD5462" i="13" s="1"/>
  <c r="BI5462" i="13" s="1"/>
  <c r="BP5461" i="13"/>
  <c r="BO5461" i="13"/>
  <c r="BN5461" i="13"/>
  <c r="BP5460" i="13"/>
  <c r="BO5460" i="13"/>
  <c r="BN5460" i="13"/>
  <c r="BH5460" i="13"/>
  <c r="BB5460" i="13"/>
  <c r="BP5459" i="13"/>
  <c r="BO5459" i="13"/>
  <c r="BN5459" i="13"/>
  <c r="BH5459" i="13"/>
  <c r="BD5459" i="13"/>
  <c r="BI5459" i="13" s="1"/>
  <c r="BP5458" i="13"/>
  <c r="BO5458" i="13"/>
  <c r="BN5458" i="13"/>
  <c r="BC5458" i="13"/>
  <c r="BH5458" i="13" s="1"/>
  <c r="BP5457" i="13"/>
  <c r="BO5457" i="13"/>
  <c r="BN5457" i="13"/>
  <c r="BH5457" i="13"/>
  <c r="BB5457" i="13"/>
  <c r="BD5457" i="13" s="1"/>
  <c r="BI5457" i="13" s="1"/>
  <c r="BP5456" i="13"/>
  <c r="BO5456" i="13"/>
  <c r="BN5456" i="13"/>
  <c r="BC5456" i="13"/>
  <c r="BB5456" i="13"/>
  <c r="BD5456" i="13" s="1"/>
  <c r="BI5456" i="13" s="1"/>
  <c r="BP5455" i="13"/>
  <c r="BO5455" i="13"/>
  <c r="BN5455" i="13"/>
  <c r="BH5455" i="13"/>
  <c r="BB5455" i="13"/>
  <c r="BD5455" i="13" s="1"/>
  <c r="BI5455" i="13" s="1"/>
  <c r="BP5454" i="13"/>
  <c r="BO5454" i="13"/>
  <c r="BN5454" i="13"/>
  <c r="BC5454" i="13"/>
  <c r="BB5454" i="13"/>
  <c r="BD5454" i="13" s="1"/>
  <c r="BI5454" i="13" s="1"/>
  <c r="BP5453" i="13"/>
  <c r="BO5453" i="13"/>
  <c r="BN5453" i="13"/>
  <c r="BH5453" i="13"/>
  <c r="BD5453" i="13"/>
  <c r="BI5453" i="13" s="1"/>
  <c r="BP5452" i="13"/>
  <c r="BO5452" i="13"/>
  <c r="BN5452" i="13"/>
  <c r="BD5452" i="13"/>
  <c r="BI5452" i="13" s="1"/>
  <c r="BC5452" i="13"/>
  <c r="BP5451" i="13"/>
  <c r="BO5451" i="13"/>
  <c r="BN5451" i="13"/>
  <c r="BH5451" i="13"/>
  <c r="BB5451" i="13"/>
  <c r="BD5451" i="13" s="1"/>
  <c r="BI5451" i="13" s="1"/>
  <c r="BP5450" i="13"/>
  <c r="BO5450" i="13"/>
  <c r="BN5450" i="13"/>
  <c r="BB5450" i="13"/>
  <c r="BD5450" i="13" s="1"/>
  <c r="BP5449" i="13"/>
  <c r="BO5449" i="13"/>
  <c r="BN5449" i="13"/>
  <c r="BH5449" i="13"/>
  <c r="BB5449" i="13"/>
  <c r="BD5449" i="13" s="1"/>
  <c r="BI5449" i="13" s="1"/>
  <c r="BP5448" i="13"/>
  <c r="BO5448" i="13"/>
  <c r="BN5448" i="13"/>
  <c r="BB5448" i="13"/>
  <c r="BD5448" i="13" s="1"/>
  <c r="BP5447" i="13"/>
  <c r="BO5447" i="13"/>
  <c r="BN5447" i="13"/>
  <c r="BH5447" i="13"/>
  <c r="BB5447" i="13"/>
  <c r="BD5447" i="13" s="1"/>
  <c r="BI5447" i="13" s="1"/>
  <c r="BP5446" i="13"/>
  <c r="BO5446" i="13"/>
  <c r="BN5446" i="13"/>
  <c r="BC5446" i="13"/>
  <c r="BH5446" i="13" s="1"/>
  <c r="BB5446" i="13"/>
  <c r="BD5446" i="13" s="1"/>
  <c r="BI5446" i="13" s="1"/>
  <c r="BP5445" i="13"/>
  <c r="BO5445" i="13"/>
  <c r="BN5445" i="13"/>
  <c r="BH5445" i="13"/>
  <c r="BB5445" i="13"/>
  <c r="BP5444" i="13"/>
  <c r="BO5444" i="13"/>
  <c r="BN5444" i="13"/>
  <c r="BH5444" i="13"/>
  <c r="BB5444" i="13"/>
  <c r="BD5444" i="13" s="1"/>
  <c r="BI5444" i="13" s="1"/>
  <c r="BH5443" i="13"/>
  <c r="BD5443" i="13"/>
  <c r="BI5443" i="13" s="1"/>
  <c r="BP5442" i="13"/>
  <c r="BO5442" i="13"/>
  <c r="BN5442" i="13"/>
  <c r="BH5442" i="13"/>
  <c r="BD5442" i="13"/>
  <c r="BI5442" i="13" s="1"/>
  <c r="BP5441" i="13"/>
  <c r="BO5441" i="13"/>
  <c r="BN5441" i="13"/>
  <c r="BF5441" i="13"/>
  <c r="BC5441" i="13" s="1"/>
  <c r="BH5441" i="13" s="1"/>
  <c r="BP5440" i="13"/>
  <c r="BO5440" i="13"/>
  <c r="BN5440" i="13"/>
  <c r="BH5440" i="13"/>
  <c r="BB5440" i="13"/>
  <c r="BD5440" i="13" s="1"/>
  <c r="BI5440" i="13" s="1"/>
  <c r="BP5439" i="13"/>
  <c r="BO5439" i="13"/>
  <c r="BN5439" i="13"/>
  <c r="BC5439" i="13"/>
  <c r="BH5439" i="13" s="1"/>
  <c r="BB5439" i="13"/>
  <c r="BD5439" i="13" s="1"/>
  <c r="BP5438" i="13"/>
  <c r="BO5438" i="13"/>
  <c r="BN5438" i="13"/>
  <c r="BH5438" i="13"/>
  <c r="BB5438" i="13"/>
  <c r="BD5438" i="13" s="1"/>
  <c r="BI5438" i="13" s="1"/>
  <c r="BP5437" i="13"/>
  <c r="BO5437" i="13"/>
  <c r="BN5437" i="13"/>
  <c r="BB5437" i="13"/>
  <c r="BD5437" i="13" s="1"/>
  <c r="BI5437" i="13" s="1"/>
  <c r="BP5436" i="13"/>
  <c r="BO5436" i="13"/>
  <c r="BN5436" i="13"/>
  <c r="BH5436" i="13"/>
  <c r="BB5436" i="13"/>
  <c r="BD5436" i="13" s="1"/>
  <c r="BI5436" i="13" s="1"/>
  <c r="BP5435" i="13"/>
  <c r="BO5435" i="13"/>
  <c r="BN5435" i="13"/>
  <c r="BB5435" i="13"/>
  <c r="BD5435" i="13" s="1"/>
  <c r="BP5434" i="13"/>
  <c r="BO5434" i="13"/>
  <c r="BN5434" i="13"/>
  <c r="BH5434" i="13"/>
  <c r="BB5434" i="13"/>
  <c r="BD5434" i="13" s="1"/>
  <c r="BI5434" i="13" s="1"/>
  <c r="BP5433" i="13"/>
  <c r="BO5433" i="13"/>
  <c r="BN5433" i="13"/>
  <c r="BH5433" i="13"/>
  <c r="BB5433" i="13"/>
  <c r="BP5432" i="13"/>
  <c r="BO5432" i="13"/>
  <c r="BN5432" i="13"/>
  <c r="BH5432" i="13"/>
  <c r="BB5432" i="13"/>
  <c r="BD5432" i="13" s="1"/>
  <c r="BI5432" i="13" s="1"/>
  <c r="BP5431" i="13"/>
  <c r="BO5431" i="13"/>
  <c r="BN5431" i="13"/>
  <c r="BC5431" i="13"/>
  <c r="BH5431" i="13" s="1"/>
  <c r="BP5430" i="13"/>
  <c r="BO5430" i="13"/>
  <c r="BN5430" i="13"/>
  <c r="BH5430" i="13"/>
  <c r="BB5430" i="13"/>
  <c r="BD5430" i="13" s="1"/>
  <c r="BI5430" i="13" s="1"/>
  <c r="BP5429" i="13"/>
  <c r="BO5429" i="13"/>
  <c r="BN5429" i="13"/>
  <c r="BC5429" i="13"/>
  <c r="BH5429" i="13" s="1"/>
  <c r="BB5429" i="13"/>
  <c r="BD5429" i="13" s="1"/>
  <c r="BI5429" i="13" s="1"/>
  <c r="BP5428" i="13"/>
  <c r="BO5428" i="13"/>
  <c r="BN5428" i="13"/>
  <c r="BH5428" i="13"/>
  <c r="BB5428" i="13"/>
  <c r="BD5428" i="13" s="1"/>
  <c r="BI5428" i="13" s="1"/>
  <c r="BP5427" i="13"/>
  <c r="BO5427" i="13"/>
  <c r="BN5427" i="13"/>
  <c r="BB5427" i="13"/>
  <c r="BD5427" i="13" s="1"/>
  <c r="BP5426" i="13"/>
  <c r="BO5426" i="13"/>
  <c r="BN5426" i="13"/>
  <c r="BH5426" i="13"/>
  <c r="BB5426" i="13"/>
  <c r="BD5426" i="13" s="1"/>
  <c r="BI5426" i="13" s="1"/>
  <c r="BP5425" i="13"/>
  <c r="BO5425" i="13"/>
  <c r="BN5425" i="13"/>
  <c r="BB5425" i="13"/>
  <c r="BD5425" i="13" s="1"/>
  <c r="BP5424" i="13"/>
  <c r="BO5424" i="13"/>
  <c r="BN5424" i="13"/>
  <c r="BH5424" i="13"/>
  <c r="BB5424" i="13"/>
  <c r="BD5424" i="13" s="1"/>
  <c r="BI5424" i="13" s="1"/>
  <c r="BP5423" i="13"/>
  <c r="BO5423" i="13"/>
  <c r="BN5423" i="13"/>
  <c r="BH5423" i="13"/>
  <c r="BB5423" i="13"/>
  <c r="BP5422" i="13"/>
  <c r="BO5422" i="13"/>
  <c r="BN5422" i="13"/>
  <c r="BP5421" i="13"/>
  <c r="BO5421" i="13"/>
  <c r="BN5421" i="13"/>
  <c r="BH5421" i="13"/>
  <c r="BB5421" i="13"/>
  <c r="BD5421" i="13" s="1"/>
  <c r="BI5421" i="13" s="1"/>
  <c r="BP5420" i="13"/>
  <c r="BO5420" i="13"/>
  <c r="BN5420" i="13"/>
  <c r="BC5420" i="13"/>
  <c r="BB5420" i="13"/>
  <c r="BD5420" i="13" s="1"/>
  <c r="BI5420" i="13" s="1"/>
  <c r="BP5419" i="13"/>
  <c r="BO5419" i="13"/>
  <c r="BN5419" i="13"/>
  <c r="BH5419" i="13"/>
  <c r="BB5419" i="13"/>
  <c r="BD5419" i="13" s="1"/>
  <c r="BI5419" i="13" s="1"/>
  <c r="BP5418" i="13"/>
  <c r="BO5418" i="13"/>
  <c r="BN5418" i="13"/>
  <c r="BH5418" i="13"/>
  <c r="BB5418" i="13"/>
  <c r="BD5418" i="13" s="1"/>
  <c r="BI5418" i="13" s="1"/>
  <c r="BP5417" i="13"/>
  <c r="BO5417" i="13"/>
  <c r="BN5417" i="13"/>
  <c r="BC5417" i="13"/>
  <c r="BP5416" i="13"/>
  <c r="BO5416" i="13"/>
  <c r="BN5416" i="13"/>
  <c r="BH5416" i="13"/>
  <c r="BB5416" i="13"/>
  <c r="BD5416" i="13" s="1"/>
  <c r="BI5416" i="13" s="1"/>
  <c r="BP5415" i="13"/>
  <c r="BO5415" i="13"/>
  <c r="BN5415" i="13"/>
  <c r="BH5415" i="13"/>
  <c r="BB5415" i="13"/>
  <c r="BD5415" i="13" s="1"/>
  <c r="BI5415" i="13" s="1"/>
  <c r="BP5414" i="13"/>
  <c r="BO5414" i="13"/>
  <c r="BN5414" i="13"/>
  <c r="BC5414" i="13"/>
  <c r="BH5414" i="13" s="1"/>
  <c r="BB5414" i="13"/>
  <c r="BD5414" i="13" s="1"/>
  <c r="BI5414" i="13" s="1"/>
  <c r="BP5413" i="13"/>
  <c r="BO5413" i="13"/>
  <c r="BN5413" i="13"/>
  <c r="BH5413" i="13"/>
  <c r="BB5413" i="13"/>
  <c r="BD5413" i="13" s="1"/>
  <c r="BI5413" i="13" s="1"/>
  <c r="BP5412" i="13"/>
  <c r="BO5412" i="13"/>
  <c r="BN5412" i="13"/>
  <c r="BB5412" i="13"/>
  <c r="BD5412" i="13" s="1"/>
  <c r="BI5412" i="13" s="1"/>
  <c r="BP5411" i="13"/>
  <c r="BO5411" i="13"/>
  <c r="BN5411" i="13"/>
  <c r="BH5411" i="13"/>
  <c r="BB5411" i="13"/>
  <c r="BD5411" i="13" s="1"/>
  <c r="BI5411" i="13" s="1"/>
  <c r="BP5410" i="13"/>
  <c r="BO5410" i="13"/>
  <c r="BN5410" i="13"/>
  <c r="BB5410" i="13"/>
  <c r="BD5410" i="13" s="1"/>
  <c r="BP5409" i="13"/>
  <c r="BO5409" i="13"/>
  <c r="BN5409" i="13"/>
  <c r="BH5409" i="13"/>
  <c r="BB5409" i="13"/>
  <c r="BD5409" i="13" s="1"/>
  <c r="BI5409" i="13" s="1"/>
  <c r="BP5408" i="13"/>
  <c r="BO5408" i="13"/>
  <c r="BN5408" i="13"/>
  <c r="BC5408" i="13"/>
  <c r="BH5408" i="13" s="1"/>
  <c r="BB5408" i="13"/>
  <c r="BD5408" i="13" s="1"/>
  <c r="BP5407" i="13"/>
  <c r="BO5407" i="13"/>
  <c r="BN5407" i="13"/>
  <c r="BH5407" i="13"/>
  <c r="BB5407" i="13"/>
  <c r="BD5407" i="13" s="1"/>
  <c r="BI5407" i="13" s="1"/>
  <c r="BP5406" i="13"/>
  <c r="BO5406" i="13"/>
  <c r="BN5406" i="13"/>
  <c r="BB5406" i="13"/>
  <c r="BD5406" i="13" s="1"/>
  <c r="BP5405" i="13"/>
  <c r="BO5405" i="13"/>
  <c r="BN5405" i="13"/>
  <c r="BH5405" i="13"/>
  <c r="BB5405" i="13"/>
  <c r="BD5405" i="13" s="1"/>
  <c r="BI5405" i="13" s="1"/>
  <c r="BP5404" i="13"/>
  <c r="BO5404" i="13"/>
  <c r="BN5404" i="13"/>
  <c r="BC5404" i="13"/>
  <c r="BH5404" i="13" s="1"/>
  <c r="BB5404" i="13"/>
  <c r="BD5404" i="13" s="1"/>
  <c r="BI5404" i="13" s="1"/>
  <c r="BP5403" i="13"/>
  <c r="BO5403" i="13"/>
  <c r="BN5403" i="13"/>
  <c r="BH5403" i="13"/>
  <c r="BB5403" i="13"/>
  <c r="BD5403" i="13" s="1"/>
  <c r="BI5403" i="13" s="1"/>
  <c r="BP5402" i="13"/>
  <c r="BO5402" i="13"/>
  <c r="BN5402" i="13"/>
  <c r="BC5402" i="13"/>
  <c r="BH5402" i="13" s="1"/>
  <c r="BB5402" i="13"/>
  <c r="BD5402" i="13" s="1"/>
  <c r="BI5402" i="13" s="1"/>
  <c r="BP5401" i="13"/>
  <c r="BO5401" i="13"/>
  <c r="BN5401" i="13"/>
  <c r="BH5401" i="13"/>
  <c r="BB5401" i="13"/>
  <c r="BD5401" i="13" s="1"/>
  <c r="BI5401" i="13" s="1"/>
  <c r="BP5400" i="13"/>
  <c r="BO5400" i="13"/>
  <c r="BN5400" i="13"/>
  <c r="BC5400" i="13"/>
  <c r="BH5400" i="13" s="1"/>
  <c r="BB5400" i="13"/>
  <c r="BD5400" i="13" s="1"/>
  <c r="BP5399" i="13"/>
  <c r="BO5399" i="13"/>
  <c r="BN5399" i="13"/>
  <c r="BH5399" i="13"/>
  <c r="BB5399" i="13"/>
  <c r="BD5399" i="13" s="1"/>
  <c r="BI5399" i="13" s="1"/>
  <c r="BP5398" i="13"/>
  <c r="BO5398" i="13"/>
  <c r="BN5398" i="13"/>
  <c r="BD5398" i="13"/>
  <c r="BC5398" i="13" s="1"/>
  <c r="BP5397" i="13"/>
  <c r="BO5397" i="13"/>
  <c r="BN5397" i="13"/>
  <c r="BH5397" i="13"/>
  <c r="BB5397" i="13"/>
  <c r="BD5397" i="13" s="1"/>
  <c r="BI5397" i="13" s="1"/>
  <c r="BP5396" i="13"/>
  <c r="BO5396" i="13"/>
  <c r="BN5396" i="13"/>
  <c r="BC5396" i="13"/>
  <c r="BH5396" i="13" s="1"/>
  <c r="BB5396" i="13"/>
  <c r="BD5396" i="13" s="1"/>
  <c r="BI5396" i="13" s="1"/>
  <c r="BP5395" i="13"/>
  <c r="BO5395" i="13"/>
  <c r="BN5395" i="13"/>
  <c r="BH5395" i="13"/>
  <c r="BB5395" i="13"/>
  <c r="BD5395" i="13" s="1"/>
  <c r="BI5395" i="13" s="1"/>
  <c r="BP5394" i="13"/>
  <c r="BO5394" i="13"/>
  <c r="BN5394" i="13"/>
  <c r="BB5394" i="13"/>
  <c r="BD5394" i="13" s="1"/>
  <c r="BP5393" i="13"/>
  <c r="BO5393" i="13"/>
  <c r="BN5393" i="13"/>
  <c r="BH5393" i="13"/>
  <c r="BB5393" i="13"/>
  <c r="BD5393" i="13" s="1"/>
  <c r="BI5393" i="13" s="1"/>
  <c r="BH5392" i="13"/>
  <c r="BD5392" i="13"/>
  <c r="BI5392" i="13" s="1"/>
  <c r="BP5391" i="13"/>
  <c r="BO5391" i="13"/>
  <c r="BN5391" i="13"/>
  <c r="BH5391" i="13"/>
  <c r="BB5391" i="13"/>
  <c r="BP5390" i="13"/>
  <c r="BO5390" i="13"/>
  <c r="BN5390" i="13"/>
  <c r="BF5390" i="13"/>
  <c r="BC5390" i="13" s="1"/>
  <c r="BP5389" i="13"/>
  <c r="BO5389" i="13"/>
  <c r="BN5389" i="13"/>
  <c r="BH5389" i="13"/>
  <c r="BB5389" i="13"/>
  <c r="BD5389" i="13" s="1"/>
  <c r="BI5389" i="13" s="1"/>
  <c r="BP5388" i="13"/>
  <c r="BO5388" i="13"/>
  <c r="BN5388" i="13"/>
  <c r="BB5388" i="13"/>
  <c r="BD5388" i="13" s="1"/>
  <c r="BP5387" i="13"/>
  <c r="BO5387" i="13"/>
  <c r="BN5387" i="13"/>
  <c r="BH5387" i="13"/>
  <c r="BB5387" i="13"/>
  <c r="BD5387" i="13" s="1"/>
  <c r="BI5387" i="13" s="1"/>
  <c r="BP5386" i="13"/>
  <c r="BO5386" i="13"/>
  <c r="BN5386" i="13"/>
  <c r="BC5386" i="13"/>
  <c r="BH5386" i="13" s="1"/>
  <c r="BB5386" i="13"/>
  <c r="BD5386" i="13" s="1"/>
  <c r="BP5385" i="13"/>
  <c r="BO5385" i="13"/>
  <c r="BN5385" i="13"/>
  <c r="BH5385" i="13"/>
  <c r="BB5385" i="13"/>
  <c r="BD5385" i="13" s="1"/>
  <c r="BI5385" i="13" s="1"/>
  <c r="BP5384" i="13"/>
  <c r="BO5384" i="13"/>
  <c r="BN5384" i="13"/>
  <c r="BH5384" i="13"/>
  <c r="BB5384" i="13"/>
  <c r="BD5384" i="13" s="1"/>
  <c r="BI5384" i="13" s="1"/>
  <c r="BP5383" i="13"/>
  <c r="BO5383" i="13"/>
  <c r="BN5383" i="13"/>
  <c r="BC5383" i="13"/>
  <c r="BH5383" i="13" s="1"/>
  <c r="BP5382" i="13"/>
  <c r="BO5382" i="13"/>
  <c r="BN5382" i="13"/>
  <c r="BH5382" i="13"/>
  <c r="BB5382" i="13"/>
  <c r="BD5382" i="13" s="1"/>
  <c r="BI5382" i="13" s="1"/>
  <c r="BP5381" i="13"/>
  <c r="BO5381" i="13"/>
  <c r="BN5381" i="13"/>
  <c r="BH5381" i="13"/>
  <c r="BB5381" i="13"/>
  <c r="BD5381" i="13" s="1"/>
  <c r="BI5381" i="13" s="1"/>
  <c r="BP5380" i="13"/>
  <c r="BO5380" i="13"/>
  <c r="BN5380" i="13"/>
  <c r="BH5380" i="13"/>
  <c r="BB5380" i="13"/>
  <c r="BD5380" i="13" s="1"/>
  <c r="BI5380" i="13" s="1"/>
  <c r="BP5379" i="13"/>
  <c r="BO5379" i="13"/>
  <c r="BN5379" i="13"/>
  <c r="BC5379" i="13"/>
  <c r="BH5379" i="13" s="1"/>
  <c r="BP5378" i="13"/>
  <c r="BO5378" i="13"/>
  <c r="BN5378" i="13"/>
  <c r="BH5378" i="13"/>
  <c r="BB5378" i="13"/>
  <c r="BD5378" i="13" s="1"/>
  <c r="BI5378" i="13" s="1"/>
  <c r="BP5377" i="13"/>
  <c r="BO5377" i="13"/>
  <c r="BN5377" i="13"/>
  <c r="BH5377" i="13"/>
  <c r="BB5377" i="13"/>
  <c r="BD5377" i="13" s="1"/>
  <c r="BI5377" i="13" s="1"/>
  <c r="BP5376" i="13"/>
  <c r="BO5376" i="13"/>
  <c r="BN5376" i="13"/>
  <c r="BH5376" i="13"/>
  <c r="BB5376" i="13"/>
  <c r="BP5375" i="13"/>
  <c r="BO5375" i="13"/>
  <c r="BN5375" i="13"/>
  <c r="BC5375" i="13"/>
  <c r="BP5374" i="13"/>
  <c r="BO5374" i="13"/>
  <c r="BN5374" i="13"/>
  <c r="BH5374" i="13"/>
  <c r="BB5374" i="13"/>
  <c r="BD5374" i="13" s="1"/>
  <c r="BI5374" i="13" s="1"/>
  <c r="BP5373" i="13"/>
  <c r="BO5373" i="13"/>
  <c r="BN5373" i="13"/>
  <c r="BC5373" i="13"/>
  <c r="BB5373" i="13"/>
  <c r="BD5373" i="13" s="1"/>
  <c r="BI5373" i="13" s="1"/>
  <c r="BP5372" i="13"/>
  <c r="BO5372" i="13"/>
  <c r="BN5372" i="13"/>
  <c r="BH5372" i="13"/>
  <c r="BB5372" i="13"/>
  <c r="BD5372" i="13" s="1"/>
  <c r="BI5372" i="13" s="1"/>
  <c r="BP5371" i="13"/>
  <c r="BO5371" i="13"/>
  <c r="BN5371" i="13"/>
  <c r="BB5371" i="13"/>
  <c r="BD5371" i="13" s="1"/>
  <c r="BP5370" i="13"/>
  <c r="BO5370" i="13"/>
  <c r="BN5370" i="13"/>
  <c r="BH5370" i="13"/>
  <c r="BB5370" i="13"/>
  <c r="BD5370" i="13" s="1"/>
  <c r="BI5370" i="13" s="1"/>
  <c r="BP5369" i="13"/>
  <c r="BO5369" i="13"/>
  <c r="BN5369" i="13"/>
  <c r="BB5369" i="13"/>
  <c r="BD5369" i="13" s="1"/>
  <c r="BC5369" i="13" s="1"/>
  <c r="BH5369" i="13" s="1"/>
  <c r="BP5368" i="13"/>
  <c r="BO5368" i="13"/>
  <c r="BN5368" i="13"/>
  <c r="BH5368" i="13"/>
  <c r="BB5368" i="13"/>
  <c r="BD5368" i="13" s="1"/>
  <c r="BI5368" i="13" s="1"/>
  <c r="BP5367" i="13"/>
  <c r="BO5367" i="13"/>
  <c r="BN5367" i="13"/>
  <c r="BH5367" i="13"/>
  <c r="BB5367" i="13"/>
  <c r="BD5367" i="13" s="1"/>
  <c r="BI5367" i="13" s="1"/>
  <c r="BP5366" i="13"/>
  <c r="BO5366" i="13"/>
  <c r="BN5366" i="13"/>
  <c r="BB5366" i="13"/>
  <c r="BD5366" i="13" s="1"/>
  <c r="BP5365" i="13"/>
  <c r="BO5365" i="13"/>
  <c r="BN5365" i="13"/>
  <c r="BH5365" i="13"/>
  <c r="BB5365" i="13"/>
  <c r="BD5365" i="13" s="1"/>
  <c r="BI5365" i="13" s="1"/>
  <c r="BP5364" i="13"/>
  <c r="BO5364" i="13"/>
  <c r="BN5364" i="13"/>
  <c r="BB5364" i="13"/>
  <c r="BD5364" i="13" s="1"/>
  <c r="BP5363" i="13"/>
  <c r="BO5363" i="13"/>
  <c r="BN5363" i="13"/>
  <c r="BH5363" i="13"/>
  <c r="BB5363" i="13"/>
  <c r="BD5363" i="13" s="1"/>
  <c r="BI5363" i="13" s="1"/>
  <c r="BP5362" i="13"/>
  <c r="BO5362" i="13"/>
  <c r="BN5362" i="13"/>
  <c r="BH5362" i="13"/>
  <c r="BB5362" i="13"/>
  <c r="BD5362" i="13" s="1"/>
  <c r="BI5362" i="13" s="1"/>
  <c r="BP5361" i="13"/>
  <c r="BO5361" i="13"/>
  <c r="BN5361" i="13"/>
  <c r="BH5361" i="13"/>
  <c r="BB5361" i="13"/>
  <c r="BD5361" i="13" s="1"/>
  <c r="BI5361" i="13" s="1"/>
  <c r="BP5360" i="13"/>
  <c r="BO5360" i="13"/>
  <c r="BN5360" i="13"/>
  <c r="BH5360" i="13"/>
  <c r="BB5360" i="13"/>
  <c r="BP5359" i="13"/>
  <c r="BO5359" i="13"/>
  <c r="BN5359" i="13"/>
  <c r="BP5358" i="13"/>
  <c r="BO5358" i="13"/>
  <c r="BN5358" i="13"/>
  <c r="BH5358" i="13"/>
  <c r="BB5358" i="13"/>
  <c r="BD5358" i="13" s="1"/>
  <c r="BI5358" i="13" s="1"/>
  <c r="BP5357" i="13"/>
  <c r="BO5357" i="13"/>
  <c r="BN5357" i="13"/>
  <c r="BC5357" i="13"/>
  <c r="BH5357" i="13" s="1"/>
  <c r="BB5357" i="13"/>
  <c r="BD5357" i="13" s="1"/>
  <c r="BP5356" i="13"/>
  <c r="BO5356" i="13"/>
  <c r="BN5356" i="13"/>
  <c r="BH5356" i="13"/>
  <c r="BB5356" i="13"/>
  <c r="BD5356" i="13" s="1"/>
  <c r="BI5356" i="13" s="1"/>
  <c r="BP5355" i="13"/>
  <c r="BO5355" i="13"/>
  <c r="BN5355" i="13"/>
  <c r="BB5355" i="13"/>
  <c r="BD5355" i="13" s="1"/>
  <c r="BP5354" i="13"/>
  <c r="BO5354" i="13"/>
  <c r="BN5354" i="13"/>
  <c r="BH5354" i="13"/>
  <c r="BB5354" i="13"/>
  <c r="BD5354" i="13" s="1"/>
  <c r="BI5354" i="13" s="1"/>
  <c r="BP5353" i="13"/>
  <c r="BO5353" i="13"/>
  <c r="BN5353" i="13"/>
  <c r="BC5353" i="13"/>
  <c r="BH5353" i="13" s="1"/>
  <c r="BB5353" i="13"/>
  <c r="BD5353" i="13" s="1"/>
  <c r="BP5352" i="13"/>
  <c r="BO5352" i="13"/>
  <c r="BN5352" i="13"/>
  <c r="BH5352" i="13"/>
  <c r="BB5352" i="13"/>
  <c r="BD5352" i="13" s="1"/>
  <c r="BI5352" i="13" s="1"/>
  <c r="BP5351" i="13"/>
  <c r="BO5351" i="13"/>
  <c r="BN5351" i="13"/>
  <c r="BB5351" i="13"/>
  <c r="BD5351" i="13" s="1"/>
  <c r="BP5350" i="13"/>
  <c r="BO5350" i="13"/>
  <c r="BN5350" i="13"/>
  <c r="BH5350" i="13"/>
  <c r="BB5350" i="13"/>
  <c r="BD5350" i="13" s="1"/>
  <c r="BI5350" i="13" s="1"/>
  <c r="BP5349" i="13"/>
  <c r="BO5349" i="13"/>
  <c r="BN5349" i="13"/>
  <c r="BC5349" i="13"/>
  <c r="BH5349" i="13" s="1"/>
  <c r="BB5349" i="13"/>
  <c r="BD5349" i="13" s="1"/>
  <c r="BI5349" i="13" s="1"/>
  <c r="BP5348" i="13"/>
  <c r="BO5348" i="13"/>
  <c r="BN5348" i="13"/>
  <c r="BH5348" i="13"/>
  <c r="BB5348" i="13"/>
  <c r="BD5348" i="13" s="1"/>
  <c r="BI5348" i="13" s="1"/>
  <c r="BP5347" i="13"/>
  <c r="BO5347" i="13"/>
  <c r="BN5347" i="13"/>
  <c r="BH5347" i="13"/>
  <c r="BB5347" i="13"/>
  <c r="BD5347" i="13" s="1"/>
  <c r="BI5347" i="13" s="1"/>
  <c r="BP5346" i="13"/>
  <c r="BO5346" i="13"/>
  <c r="BN5346" i="13"/>
  <c r="BH5346" i="13"/>
  <c r="BB5346" i="13"/>
  <c r="BD5346" i="13" s="1"/>
  <c r="BI5346" i="13" s="1"/>
  <c r="BP5345" i="13"/>
  <c r="BO5345" i="13"/>
  <c r="BN5345" i="13"/>
  <c r="BH5345" i="13"/>
  <c r="BB5345" i="13"/>
  <c r="BD5345" i="13" s="1"/>
  <c r="BI5345" i="13" s="1"/>
  <c r="BP5344" i="13"/>
  <c r="BO5344" i="13"/>
  <c r="BN5344" i="13"/>
  <c r="BH5344" i="13"/>
  <c r="BB5344" i="13"/>
  <c r="BP5343" i="13"/>
  <c r="BO5343" i="13"/>
  <c r="BN5343" i="13"/>
  <c r="BC5343" i="13"/>
  <c r="BP5342" i="13"/>
  <c r="BO5342" i="13"/>
  <c r="BN5342" i="13"/>
  <c r="BH5342" i="13"/>
  <c r="BB5342" i="13"/>
  <c r="BD5342" i="13" s="1"/>
  <c r="BI5342" i="13" s="1"/>
  <c r="BP5341" i="13"/>
  <c r="BO5341" i="13"/>
  <c r="BN5341" i="13"/>
  <c r="BB5341" i="13"/>
  <c r="BD5341" i="13" s="1"/>
  <c r="BP5340" i="13"/>
  <c r="BO5340" i="13"/>
  <c r="BN5340" i="13"/>
  <c r="BH5340" i="13"/>
  <c r="BB5340" i="13"/>
  <c r="BD5340" i="13" s="1"/>
  <c r="BI5340" i="13" s="1"/>
  <c r="BP5339" i="13"/>
  <c r="BO5339" i="13"/>
  <c r="BN5339" i="13"/>
  <c r="BB5339" i="13"/>
  <c r="BD5339" i="13" s="1"/>
  <c r="BP5338" i="13"/>
  <c r="BO5338" i="13"/>
  <c r="BN5338" i="13"/>
  <c r="BH5338" i="13"/>
  <c r="BB5338" i="13"/>
  <c r="BD5338" i="13" s="1"/>
  <c r="BI5338" i="13" s="1"/>
  <c r="BP5337" i="13"/>
  <c r="BO5337" i="13"/>
  <c r="BN5337" i="13"/>
  <c r="BB5337" i="13"/>
  <c r="BD5337" i="13" s="1"/>
  <c r="BP5336" i="13"/>
  <c r="BO5336" i="13"/>
  <c r="BN5336" i="13"/>
  <c r="BH5336" i="13"/>
  <c r="BB5336" i="13"/>
  <c r="BD5336" i="13" s="1"/>
  <c r="BI5336" i="13" s="1"/>
  <c r="BP5335" i="13"/>
  <c r="BO5335" i="13"/>
  <c r="BN5335" i="13"/>
  <c r="BH5335" i="13"/>
  <c r="BB5335" i="13"/>
  <c r="BD5335" i="13" s="1"/>
  <c r="BI5335" i="13" s="1"/>
  <c r="BP5334" i="13"/>
  <c r="BO5334" i="13"/>
  <c r="BN5334" i="13"/>
  <c r="BB5334" i="13"/>
  <c r="BD5334" i="13" s="1"/>
  <c r="BP5333" i="13"/>
  <c r="BO5333" i="13"/>
  <c r="BN5333" i="13"/>
  <c r="BH5333" i="13"/>
  <c r="BB5333" i="13"/>
  <c r="BD5333" i="13" s="1"/>
  <c r="BI5333" i="13" s="1"/>
  <c r="BP5332" i="13"/>
  <c r="BO5332" i="13"/>
  <c r="BN5332" i="13"/>
  <c r="BB5332" i="13"/>
  <c r="BD5332" i="13" s="1"/>
  <c r="BC5332" i="13" s="1"/>
  <c r="BP5331" i="13"/>
  <c r="BO5331" i="13"/>
  <c r="BN5331" i="13"/>
  <c r="BH5331" i="13"/>
  <c r="BB5331" i="13"/>
  <c r="BD5331" i="13" s="1"/>
  <c r="BI5331" i="13" s="1"/>
  <c r="BP5330" i="13"/>
  <c r="BO5330" i="13"/>
  <c r="BN5330" i="13"/>
  <c r="BC5330" i="13"/>
  <c r="BH5330" i="13" s="1"/>
  <c r="BB5330" i="13"/>
  <c r="BD5330" i="13" s="1"/>
  <c r="BP5329" i="13"/>
  <c r="BO5329" i="13"/>
  <c r="BN5329" i="13"/>
  <c r="BH5329" i="13"/>
  <c r="BB5329" i="13"/>
  <c r="BD5329" i="13" s="1"/>
  <c r="BI5329" i="13" s="1"/>
  <c r="BP5328" i="13"/>
  <c r="BO5328" i="13"/>
  <c r="BN5328" i="13"/>
  <c r="BB5328" i="13"/>
  <c r="BD5328" i="13" s="1"/>
  <c r="BP5327" i="13"/>
  <c r="BO5327" i="13"/>
  <c r="BN5327" i="13"/>
  <c r="BH5327" i="13"/>
  <c r="BB5327" i="13"/>
  <c r="BD5327" i="13" s="1"/>
  <c r="BI5327" i="13" s="1"/>
  <c r="BP5326" i="13"/>
  <c r="BO5326" i="13"/>
  <c r="BN5326" i="13"/>
  <c r="BH5326" i="13"/>
  <c r="BB5326" i="13"/>
  <c r="BD5326" i="13" s="1"/>
  <c r="BI5326" i="13" s="1"/>
  <c r="BP5325" i="13"/>
  <c r="BO5325" i="13"/>
  <c r="BN5325" i="13"/>
  <c r="BH5325" i="13"/>
  <c r="BB5325" i="13"/>
  <c r="BD5325" i="13" s="1"/>
  <c r="BI5325" i="13" s="1"/>
  <c r="BP5324" i="13"/>
  <c r="BO5324" i="13"/>
  <c r="BN5324" i="13"/>
  <c r="BH5324" i="13"/>
  <c r="BB5324" i="13"/>
  <c r="BD5324" i="13" s="1"/>
  <c r="BI5324" i="13" s="1"/>
  <c r="BP5323" i="13"/>
  <c r="BO5323" i="13"/>
  <c r="BN5323" i="13"/>
  <c r="BH5323" i="13"/>
  <c r="BB5323" i="13"/>
  <c r="BD5323" i="13" s="1"/>
  <c r="BI5323" i="13" s="1"/>
  <c r="BP5322" i="13"/>
  <c r="BO5322" i="13"/>
  <c r="BN5322" i="13"/>
  <c r="BH5322" i="13"/>
  <c r="BB5322" i="13"/>
  <c r="BD5322" i="13" s="1"/>
  <c r="BI5322" i="13" s="1"/>
  <c r="BP5321" i="13"/>
  <c r="BO5321" i="13"/>
  <c r="BN5321" i="13"/>
  <c r="BH5321" i="13"/>
  <c r="BB5321" i="13"/>
  <c r="BD5321" i="13" s="1"/>
  <c r="BI5321" i="13" s="1"/>
  <c r="BP5320" i="13"/>
  <c r="BO5320" i="13"/>
  <c r="BN5320" i="13"/>
  <c r="BH5320" i="13"/>
  <c r="BB5320" i="13"/>
  <c r="BD5320" i="13" s="1"/>
  <c r="BI5320" i="13" s="1"/>
  <c r="BP5319" i="13"/>
  <c r="BO5319" i="13"/>
  <c r="BN5319" i="13"/>
  <c r="BH5319" i="13"/>
  <c r="BB5319" i="13"/>
  <c r="BD5319" i="13" s="1"/>
  <c r="BI5319" i="13" s="1"/>
  <c r="BP5318" i="13"/>
  <c r="BO5318" i="13"/>
  <c r="BN5318" i="13"/>
  <c r="BH5318" i="13"/>
  <c r="BB5318" i="13"/>
  <c r="BP5317" i="13"/>
  <c r="BO5317" i="13"/>
  <c r="BN5317" i="13"/>
  <c r="BC5317" i="13"/>
  <c r="BH5317" i="13" s="1"/>
  <c r="BP5316" i="13"/>
  <c r="BO5316" i="13"/>
  <c r="BN5316" i="13"/>
  <c r="BH5316" i="13"/>
  <c r="BB5316" i="13"/>
  <c r="BD5316" i="13" s="1"/>
  <c r="BI5316" i="13" s="1"/>
  <c r="BP5315" i="13"/>
  <c r="BO5315" i="13"/>
  <c r="BN5315" i="13"/>
  <c r="BH5315" i="13"/>
  <c r="BB5315" i="13"/>
  <c r="BD5315" i="13" s="1"/>
  <c r="BI5315" i="13" s="1"/>
  <c r="BP5314" i="13"/>
  <c r="BO5314" i="13"/>
  <c r="BN5314" i="13"/>
  <c r="BC5314" i="13"/>
  <c r="BH5314" i="13" s="1"/>
  <c r="BP5313" i="13"/>
  <c r="BO5313" i="13"/>
  <c r="BN5313" i="13"/>
  <c r="BH5313" i="13"/>
  <c r="BB5313" i="13"/>
  <c r="BD5313" i="13" s="1"/>
  <c r="BI5313" i="13" s="1"/>
  <c r="BP5312" i="13"/>
  <c r="BO5312" i="13"/>
  <c r="BN5312" i="13"/>
  <c r="BC5312" i="13"/>
  <c r="BB5312" i="13"/>
  <c r="BD5312" i="13" s="1"/>
  <c r="BI5312" i="13" s="1"/>
  <c r="BP5311" i="13"/>
  <c r="BO5311" i="13"/>
  <c r="BN5311" i="13"/>
  <c r="BH5311" i="13"/>
  <c r="BB5311" i="13"/>
  <c r="BD5311" i="13" s="1"/>
  <c r="BI5311" i="13" s="1"/>
  <c r="BP5310" i="13"/>
  <c r="BO5310" i="13"/>
  <c r="BN5310" i="13"/>
  <c r="BD5310" i="13"/>
  <c r="BI5310" i="13" s="1"/>
  <c r="BC5310" i="13"/>
  <c r="BP5309" i="13"/>
  <c r="BO5309" i="13"/>
  <c r="BN5309" i="13"/>
  <c r="BH5309" i="13"/>
  <c r="BB5309" i="13"/>
  <c r="BD5309" i="13" s="1"/>
  <c r="BI5309" i="13" s="1"/>
  <c r="BP5308" i="13"/>
  <c r="BO5308" i="13"/>
  <c r="BN5308" i="13"/>
  <c r="BH5308" i="13"/>
  <c r="BB5308" i="13"/>
  <c r="BD5308" i="13" s="1"/>
  <c r="BI5308" i="13" s="1"/>
  <c r="BP5307" i="13"/>
  <c r="BO5307" i="13"/>
  <c r="BN5307" i="13"/>
  <c r="BC5307" i="13"/>
  <c r="BH5307" i="13" s="1"/>
  <c r="BJ5307" i="13" s="1"/>
  <c r="BP5306" i="13"/>
  <c r="BO5306" i="13"/>
  <c r="BN5306" i="13"/>
  <c r="BH5306" i="13"/>
  <c r="BB5306" i="13"/>
  <c r="BD5306" i="13" s="1"/>
  <c r="BI5306" i="13" s="1"/>
  <c r="BP5305" i="13"/>
  <c r="BO5305" i="13"/>
  <c r="BN5305" i="13"/>
  <c r="BC5305" i="13"/>
  <c r="BB5305" i="13"/>
  <c r="BD5305" i="13" s="1"/>
  <c r="BI5305" i="13" s="1"/>
  <c r="BP5304" i="13"/>
  <c r="BO5304" i="13"/>
  <c r="BN5304" i="13"/>
  <c r="BH5304" i="13"/>
  <c r="BB5304" i="13"/>
  <c r="BD5304" i="13" s="1"/>
  <c r="BI5304" i="13" s="1"/>
  <c r="BP5303" i="13"/>
  <c r="BO5303" i="13"/>
  <c r="BN5303" i="13"/>
  <c r="BC5303" i="13"/>
  <c r="BB5303" i="13"/>
  <c r="BD5303" i="13" s="1"/>
  <c r="BI5303" i="13" s="1"/>
  <c r="BP5302" i="13"/>
  <c r="BO5302" i="13"/>
  <c r="BN5302" i="13"/>
  <c r="BH5302" i="13"/>
  <c r="BB5302" i="13"/>
  <c r="BD5302" i="13" s="1"/>
  <c r="BI5302" i="13" s="1"/>
  <c r="BP5301" i="13"/>
  <c r="BO5301" i="13"/>
  <c r="BN5301" i="13"/>
  <c r="BC5301" i="13"/>
  <c r="BH5301" i="13" s="1"/>
  <c r="BB5301" i="13"/>
  <c r="BD5301" i="13" s="1"/>
  <c r="BI5301" i="13" s="1"/>
  <c r="BP5300" i="13"/>
  <c r="BO5300" i="13"/>
  <c r="BN5300" i="13"/>
  <c r="BH5300" i="13"/>
  <c r="BB5300" i="13"/>
  <c r="BD5300" i="13" s="1"/>
  <c r="BI5300" i="13" s="1"/>
  <c r="BP5299" i="13"/>
  <c r="BO5299" i="13"/>
  <c r="BN5299" i="13"/>
  <c r="BH5299" i="13"/>
  <c r="BB5299" i="13"/>
  <c r="BP5298" i="13"/>
  <c r="BO5298" i="13"/>
  <c r="BN5298" i="13"/>
  <c r="BP5297" i="13"/>
  <c r="BO5297" i="13"/>
  <c r="BN5297" i="13"/>
  <c r="BH5297" i="13"/>
  <c r="BB5297" i="13"/>
  <c r="BD5297" i="13" s="1"/>
  <c r="BI5297" i="13" s="1"/>
  <c r="BP5296" i="13"/>
  <c r="BO5296" i="13"/>
  <c r="BN5296" i="13"/>
  <c r="BC5296" i="13"/>
  <c r="BB5296" i="13"/>
  <c r="BD5296" i="13" s="1"/>
  <c r="BI5296" i="13" s="1"/>
  <c r="BH5295" i="13"/>
  <c r="BB5295" i="13"/>
  <c r="BD5295" i="13" s="1"/>
  <c r="BI5295" i="13" s="1"/>
  <c r="BP5294" i="13"/>
  <c r="BO5294" i="13"/>
  <c r="BN5294" i="13"/>
  <c r="BH5294" i="13"/>
  <c r="BB5294" i="13"/>
  <c r="BD5294" i="13" s="1"/>
  <c r="BI5294" i="13" s="1"/>
  <c r="BP5293" i="13"/>
  <c r="BO5293" i="13"/>
  <c r="BN5293" i="13"/>
  <c r="BF5293" i="13"/>
  <c r="BC5293" i="13" s="1"/>
  <c r="BH5293" i="13" s="1"/>
  <c r="BP5292" i="13"/>
  <c r="BO5292" i="13"/>
  <c r="BN5292" i="13"/>
  <c r="BH5292" i="13"/>
  <c r="BB5292" i="13"/>
  <c r="BD5292" i="13" s="1"/>
  <c r="BI5292" i="13" s="1"/>
  <c r="BP5291" i="13"/>
  <c r="BO5291" i="13"/>
  <c r="BN5291" i="13"/>
  <c r="BH5291" i="13"/>
  <c r="BB5291" i="13"/>
  <c r="BD5291" i="13" s="1"/>
  <c r="BI5291" i="13" s="1"/>
  <c r="BP5290" i="13"/>
  <c r="BO5290" i="13"/>
  <c r="BN5290" i="13"/>
  <c r="BB5290" i="13"/>
  <c r="BD5290" i="13" s="1"/>
  <c r="BC5290" i="13" s="1"/>
  <c r="BP5289" i="13"/>
  <c r="BO5289" i="13"/>
  <c r="BN5289" i="13"/>
  <c r="BH5289" i="13"/>
  <c r="BB5289" i="13"/>
  <c r="BD5289" i="13" s="1"/>
  <c r="BI5289" i="13" s="1"/>
  <c r="BP5288" i="13"/>
  <c r="BO5288" i="13"/>
  <c r="BN5288" i="13"/>
  <c r="BB5288" i="13"/>
  <c r="BD5288" i="13" s="1"/>
  <c r="BP5287" i="13"/>
  <c r="BO5287" i="13"/>
  <c r="BN5287" i="13"/>
  <c r="BH5287" i="13"/>
  <c r="BB5287" i="13"/>
  <c r="BD5287" i="13" s="1"/>
  <c r="BI5287" i="13" s="1"/>
  <c r="BP5286" i="13"/>
  <c r="BO5286" i="13"/>
  <c r="BN5286" i="13"/>
  <c r="BC5286" i="13"/>
  <c r="BH5286" i="13" s="1"/>
  <c r="BB5286" i="13"/>
  <c r="BD5286" i="13" s="1"/>
  <c r="BP5285" i="13"/>
  <c r="BO5285" i="13"/>
  <c r="BN5285" i="13"/>
  <c r="BH5285" i="13"/>
  <c r="BB5285" i="13"/>
  <c r="BD5285" i="13" s="1"/>
  <c r="BI5285" i="13" s="1"/>
  <c r="BP5284" i="13"/>
  <c r="BO5284" i="13"/>
  <c r="BN5284" i="13"/>
  <c r="BC5284" i="13"/>
  <c r="BB5284" i="13"/>
  <c r="BD5284" i="13" s="1"/>
  <c r="BI5284" i="13" s="1"/>
  <c r="BP5283" i="13"/>
  <c r="BO5283" i="13"/>
  <c r="BN5283" i="13"/>
  <c r="BH5283" i="13"/>
  <c r="BB5283" i="13"/>
  <c r="BD5283" i="13" s="1"/>
  <c r="BI5283" i="13" s="1"/>
  <c r="BP5282" i="13"/>
  <c r="BO5282" i="13"/>
  <c r="BN5282" i="13"/>
  <c r="BC5282" i="13"/>
  <c r="BB5282" i="13"/>
  <c r="BD5282" i="13" s="1"/>
  <c r="BI5282" i="13" s="1"/>
  <c r="BP5281" i="13"/>
  <c r="BO5281" i="13"/>
  <c r="BN5281" i="13"/>
  <c r="BH5281" i="13"/>
  <c r="BB5281" i="13"/>
  <c r="BD5281" i="13" s="1"/>
  <c r="BI5281" i="13" s="1"/>
  <c r="BP5280" i="13"/>
  <c r="BO5280" i="13"/>
  <c r="BN5280" i="13"/>
  <c r="BH5280" i="13"/>
  <c r="BB5280" i="13"/>
  <c r="BD5280" i="13" s="1"/>
  <c r="BI5280" i="13" s="1"/>
  <c r="BP5279" i="13"/>
  <c r="BO5279" i="13"/>
  <c r="BN5279" i="13"/>
  <c r="BH5279" i="13"/>
  <c r="BB5279" i="13"/>
  <c r="BD5279" i="13" s="1"/>
  <c r="BI5279" i="13" s="1"/>
  <c r="BP5278" i="13"/>
  <c r="BO5278" i="13"/>
  <c r="BN5278" i="13"/>
  <c r="BC5278" i="13"/>
  <c r="BP5277" i="13"/>
  <c r="BO5277" i="13"/>
  <c r="BN5277" i="13"/>
  <c r="BH5277" i="13"/>
  <c r="BB5277" i="13"/>
  <c r="BD5277" i="13" s="1"/>
  <c r="BI5277" i="13" s="1"/>
  <c r="BP5276" i="13"/>
  <c r="BO5276" i="13"/>
  <c r="BN5276" i="13"/>
  <c r="BH5276" i="13"/>
  <c r="BB5276" i="13"/>
  <c r="BD5276" i="13" s="1"/>
  <c r="BI5276" i="13" s="1"/>
  <c r="BP5275" i="13"/>
  <c r="BO5275" i="13"/>
  <c r="BN5275" i="13"/>
  <c r="BH5275" i="13"/>
  <c r="BB5275" i="13"/>
  <c r="BD5275" i="13" s="1"/>
  <c r="BI5275" i="13" s="1"/>
  <c r="BP5274" i="13"/>
  <c r="BO5274" i="13"/>
  <c r="BN5274" i="13"/>
  <c r="BH5274" i="13"/>
  <c r="BB5274" i="13"/>
  <c r="BD5274" i="13" s="1"/>
  <c r="BI5274" i="13" s="1"/>
  <c r="BP5273" i="13"/>
  <c r="BO5273" i="13"/>
  <c r="BN5273" i="13"/>
  <c r="BH5273" i="13"/>
  <c r="BB5273" i="13"/>
  <c r="BD5273" i="13" s="1"/>
  <c r="BI5273" i="13" s="1"/>
  <c r="BP5272" i="13"/>
  <c r="BO5272" i="13"/>
  <c r="BN5272" i="13"/>
  <c r="BH5272" i="13"/>
  <c r="BB5272" i="13"/>
  <c r="BP5271" i="13"/>
  <c r="BO5271" i="13"/>
  <c r="BN5271" i="13"/>
  <c r="BP5270" i="13"/>
  <c r="BO5270" i="13"/>
  <c r="BN5270" i="13"/>
  <c r="BH5270" i="13"/>
  <c r="BB5270" i="13"/>
  <c r="BD5270" i="13" s="1"/>
  <c r="BI5270" i="13" s="1"/>
  <c r="BP5269" i="13"/>
  <c r="BO5269" i="13"/>
  <c r="BN5269" i="13"/>
  <c r="BH5269" i="13"/>
  <c r="BB5269" i="13"/>
  <c r="BD5269" i="13" s="1"/>
  <c r="BI5269" i="13" s="1"/>
  <c r="BP5268" i="13"/>
  <c r="BO5268" i="13"/>
  <c r="BN5268" i="13"/>
  <c r="BC5268" i="13"/>
  <c r="BH5268" i="13" s="1"/>
  <c r="BP5267" i="13"/>
  <c r="BO5267" i="13"/>
  <c r="BN5267" i="13"/>
  <c r="BH5267" i="13"/>
  <c r="BB5267" i="13"/>
  <c r="BD5267" i="13" s="1"/>
  <c r="BI5267" i="13" s="1"/>
  <c r="BP5266" i="13"/>
  <c r="BO5266" i="13"/>
  <c r="BN5266" i="13"/>
  <c r="BB5266" i="13"/>
  <c r="BD5266" i="13" s="1"/>
  <c r="BC5266" i="13" s="1"/>
  <c r="BP5265" i="13"/>
  <c r="BO5265" i="13"/>
  <c r="BN5265" i="13"/>
  <c r="BH5265" i="13"/>
  <c r="BB5265" i="13"/>
  <c r="BD5265" i="13" s="1"/>
  <c r="BI5265" i="13" s="1"/>
  <c r="BP5264" i="13"/>
  <c r="BO5264" i="13"/>
  <c r="BN5264" i="13"/>
  <c r="BC5264" i="13"/>
  <c r="BB5264" i="13"/>
  <c r="BD5264" i="13" s="1"/>
  <c r="BI5264" i="13" s="1"/>
  <c r="BP5263" i="13"/>
  <c r="BO5263" i="13"/>
  <c r="BN5263" i="13"/>
  <c r="BH5263" i="13"/>
  <c r="BB5263" i="13"/>
  <c r="BD5263" i="13" s="1"/>
  <c r="BI5263" i="13" s="1"/>
  <c r="BP5262" i="13"/>
  <c r="BO5262" i="13"/>
  <c r="BN5262" i="13"/>
  <c r="BB5262" i="13"/>
  <c r="BD5262" i="13" s="1"/>
  <c r="BP5261" i="13"/>
  <c r="BO5261" i="13"/>
  <c r="BN5261" i="13"/>
  <c r="BH5261" i="13"/>
  <c r="BB5261" i="13"/>
  <c r="BD5261" i="13" s="1"/>
  <c r="BI5261" i="13" s="1"/>
  <c r="BP5260" i="13"/>
  <c r="BO5260" i="13"/>
  <c r="BN5260" i="13"/>
  <c r="BC5260" i="13"/>
  <c r="BB5260" i="13"/>
  <c r="BD5260" i="13" s="1"/>
  <c r="BI5260" i="13" s="1"/>
  <c r="BP5259" i="13"/>
  <c r="BO5259" i="13"/>
  <c r="BN5259" i="13"/>
  <c r="BH5259" i="13"/>
  <c r="BB5259" i="13"/>
  <c r="BD5259" i="13" s="1"/>
  <c r="BI5259" i="13" s="1"/>
  <c r="BP5258" i="13"/>
  <c r="BO5258" i="13"/>
  <c r="BN5258" i="13"/>
  <c r="BH5258" i="13"/>
  <c r="BB5258" i="13"/>
  <c r="BD5258" i="13" s="1"/>
  <c r="BI5258" i="13" s="1"/>
  <c r="BP5257" i="13"/>
  <c r="BO5257" i="13"/>
  <c r="BN5257" i="13"/>
  <c r="BH5257" i="13"/>
  <c r="BB5257" i="13"/>
  <c r="BD5257" i="13" s="1"/>
  <c r="BI5257" i="13" s="1"/>
  <c r="BP5256" i="13"/>
  <c r="BO5256" i="13"/>
  <c r="BN5256" i="13"/>
  <c r="BP5255" i="13"/>
  <c r="BO5255" i="13"/>
  <c r="BN5255" i="13"/>
  <c r="BH5255" i="13"/>
  <c r="BB5255" i="13"/>
  <c r="BD5255" i="13" s="1"/>
  <c r="BI5255" i="13" s="1"/>
  <c r="BP5254" i="13"/>
  <c r="BO5254" i="13"/>
  <c r="BN5254" i="13"/>
  <c r="BC5254" i="13"/>
  <c r="BB5254" i="13"/>
  <c r="BD5254" i="13" s="1"/>
  <c r="BI5254" i="13" s="1"/>
  <c r="BP5253" i="13"/>
  <c r="BO5253" i="13"/>
  <c r="BN5253" i="13"/>
  <c r="BH5253" i="13"/>
  <c r="BB5253" i="13"/>
  <c r="BD5253" i="13" s="1"/>
  <c r="BI5253" i="13" s="1"/>
  <c r="BP5252" i="13"/>
  <c r="BO5252" i="13"/>
  <c r="BN5252" i="13"/>
  <c r="BD5252" i="13"/>
  <c r="BI5252" i="13" s="1"/>
  <c r="BC5252" i="13"/>
  <c r="BP5251" i="13"/>
  <c r="BO5251" i="13"/>
  <c r="BN5251" i="13"/>
  <c r="BH5251" i="13"/>
  <c r="BB5251" i="13"/>
  <c r="BD5251" i="13" s="1"/>
  <c r="BI5251" i="13" s="1"/>
  <c r="BP5250" i="13"/>
  <c r="BO5250" i="13"/>
  <c r="BN5250" i="13"/>
  <c r="BC5250" i="13"/>
  <c r="BB5250" i="13"/>
  <c r="BD5250" i="13" s="1"/>
  <c r="BI5250" i="13" s="1"/>
  <c r="BP5249" i="13"/>
  <c r="BO5249" i="13"/>
  <c r="BN5249" i="13"/>
  <c r="BH5249" i="13"/>
  <c r="BB5249" i="13"/>
  <c r="BD5249" i="13" s="1"/>
  <c r="BI5249" i="13" s="1"/>
  <c r="BP5248" i="13"/>
  <c r="BO5248" i="13"/>
  <c r="BN5248" i="13"/>
  <c r="BC5248" i="13"/>
  <c r="BB5248" i="13"/>
  <c r="BD5248" i="13" s="1"/>
  <c r="BI5248" i="13" s="1"/>
  <c r="BP5247" i="13"/>
  <c r="BO5247" i="13"/>
  <c r="BN5247" i="13"/>
  <c r="BH5247" i="13"/>
  <c r="BB5247" i="13"/>
  <c r="BD5247" i="13" s="1"/>
  <c r="BI5247" i="13" s="1"/>
  <c r="BP5246" i="13"/>
  <c r="BO5246" i="13"/>
  <c r="BN5246" i="13"/>
  <c r="BH5246" i="13"/>
  <c r="BB5246" i="13"/>
  <c r="BP5245" i="13"/>
  <c r="BO5245" i="13"/>
  <c r="BN5245" i="13"/>
  <c r="BC5245" i="13"/>
  <c r="BP5244" i="13"/>
  <c r="BO5244" i="13"/>
  <c r="BN5244" i="13"/>
  <c r="BH5244" i="13"/>
  <c r="BB5244" i="13"/>
  <c r="BD5244" i="13" s="1"/>
  <c r="BI5244" i="13" s="1"/>
  <c r="BP5243" i="13"/>
  <c r="BO5243" i="13"/>
  <c r="BN5243" i="13"/>
  <c r="BH5243" i="13"/>
  <c r="BB5243" i="13"/>
  <c r="BP5242" i="13"/>
  <c r="BO5242" i="13"/>
  <c r="BN5242" i="13"/>
  <c r="BP5241" i="13"/>
  <c r="BO5241" i="13"/>
  <c r="BN5241" i="13"/>
  <c r="BH5241" i="13"/>
  <c r="BB5241" i="13"/>
  <c r="BD5241" i="13" s="1"/>
  <c r="BI5241" i="13" s="1"/>
  <c r="BP5240" i="13"/>
  <c r="BO5240" i="13"/>
  <c r="BN5240" i="13"/>
  <c r="BB5240" i="13"/>
  <c r="BD5240" i="13" s="1"/>
  <c r="BP5239" i="13"/>
  <c r="BO5239" i="13"/>
  <c r="BN5239" i="13"/>
  <c r="BH5239" i="13"/>
  <c r="BB5239" i="13"/>
  <c r="BD5239" i="13" s="1"/>
  <c r="BI5239" i="13" s="1"/>
  <c r="BP5238" i="13"/>
  <c r="BO5238" i="13"/>
  <c r="BN5238" i="13"/>
  <c r="BB5238" i="13"/>
  <c r="BD5238" i="13" s="1"/>
  <c r="BP5237" i="13"/>
  <c r="BO5237" i="13"/>
  <c r="BN5237" i="13"/>
  <c r="BH5237" i="13"/>
  <c r="BB5237" i="13"/>
  <c r="BD5237" i="13" s="1"/>
  <c r="BI5237" i="13" s="1"/>
  <c r="BP5236" i="13"/>
  <c r="BO5236" i="13"/>
  <c r="BN5236" i="13"/>
  <c r="BC5236" i="13"/>
  <c r="BH5236" i="13" s="1"/>
  <c r="BB5236" i="13"/>
  <c r="BD5236" i="13" s="1"/>
  <c r="BI5236" i="13" s="1"/>
  <c r="BP5235" i="13"/>
  <c r="BO5235" i="13"/>
  <c r="BN5235" i="13"/>
  <c r="BH5235" i="13"/>
  <c r="BB5235" i="13"/>
  <c r="BD5235" i="13" s="1"/>
  <c r="BI5235" i="13" s="1"/>
  <c r="BP5234" i="13"/>
  <c r="BO5234" i="13"/>
  <c r="BN5234" i="13"/>
  <c r="BB5234" i="13"/>
  <c r="BD5234" i="13" s="1"/>
  <c r="BP5233" i="13"/>
  <c r="BO5233" i="13"/>
  <c r="BN5233" i="13"/>
  <c r="BH5233" i="13"/>
  <c r="BB5233" i="13"/>
  <c r="BD5233" i="13" s="1"/>
  <c r="BI5233" i="13" s="1"/>
  <c r="BP5232" i="13"/>
  <c r="BO5232" i="13"/>
  <c r="BN5232" i="13"/>
  <c r="BC5232" i="13"/>
  <c r="BH5232" i="13" s="1"/>
  <c r="BB5232" i="13"/>
  <c r="BD5232" i="13" s="1"/>
  <c r="BI5232" i="13" s="1"/>
  <c r="BP5231" i="13"/>
  <c r="BO5231" i="13"/>
  <c r="BN5231" i="13"/>
  <c r="BH5231" i="13"/>
  <c r="BB5231" i="13"/>
  <c r="BD5231" i="13" s="1"/>
  <c r="BI5231" i="13" s="1"/>
  <c r="BP5230" i="13"/>
  <c r="BO5230" i="13"/>
  <c r="BN5230" i="13"/>
  <c r="BC5230" i="13"/>
  <c r="BH5230" i="13" s="1"/>
  <c r="BB5230" i="13"/>
  <c r="BD5230" i="13" s="1"/>
  <c r="BH5229" i="13"/>
  <c r="BD5229" i="13"/>
  <c r="BI5229" i="13" s="1"/>
  <c r="BP5228" i="13"/>
  <c r="BO5228" i="13"/>
  <c r="BN5228" i="13"/>
  <c r="BH5228" i="13"/>
  <c r="BB5228" i="13"/>
  <c r="BP5227" i="13"/>
  <c r="BO5227" i="13"/>
  <c r="BN5227" i="13"/>
  <c r="BF5227" i="13"/>
  <c r="BP5226" i="13"/>
  <c r="BO5226" i="13"/>
  <c r="BN5226" i="13"/>
  <c r="BH5226" i="13"/>
  <c r="BB5226" i="13"/>
  <c r="BD5226" i="13" s="1"/>
  <c r="BI5226" i="13" s="1"/>
  <c r="BP5225" i="13"/>
  <c r="BO5225" i="13"/>
  <c r="BN5225" i="13"/>
  <c r="BH5225" i="13"/>
  <c r="BB5225" i="13"/>
  <c r="BD5225" i="13" s="1"/>
  <c r="BI5225" i="13" s="1"/>
  <c r="BP5224" i="13"/>
  <c r="BO5224" i="13"/>
  <c r="BN5224" i="13"/>
  <c r="BH5224" i="13"/>
  <c r="BB5224" i="13"/>
  <c r="BD5224" i="13" s="1"/>
  <c r="BI5224" i="13" s="1"/>
  <c r="BP5223" i="13"/>
  <c r="BO5223" i="13"/>
  <c r="BN5223" i="13"/>
  <c r="BH5223" i="13"/>
  <c r="BB5223" i="13"/>
  <c r="BD5223" i="13" s="1"/>
  <c r="BI5223" i="13" s="1"/>
  <c r="BP5222" i="13"/>
  <c r="BO5222" i="13"/>
  <c r="BN5222" i="13"/>
  <c r="BC5222" i="13"/>
  <c r="BH5222" i="13" s="1"/>
  <c r="BP5221" i="13"/>
  <c r="BO5221" i="13"/>
  <c r="BN5221" i="13"/>
  <c r="BH5221" i="13"/>
  <c r="BB5221" i="13"/>
  <c r="BD5221" i="13" s="1"/>
  <c r="BI5221" i="13" s="1"/>
  <c r="BP5220" i="13"/>
  <c r="BO5220" i="13"/>
  <c r="BN5220" i="13"/>
  <c r="BC5220" i="13"/>
  <c r="BH5220" i="13" s="1"/>
  <c r="BB5220" i="13"/>
  <c r="BD5220" i="13" s="1"/>
  <c r="BP5219" i="13"/>
  <c r="BO5219" i="13"/>
  <c r="BN5219" i="13"/>
  <c r="BH5219" i="13"/>
  <c r="BB5219" i="13"/>
  <c r="BD5219" i="13" s="1"/>
  <c r="BI5219" i="13" s="1"/>
  <c r="BP5218" i="13"/>
  <c r="BO5218" i="13"/>
  <c r="BN5218" i="13"/>
  <c r="BC5218" i="13"/>
  <c r="BH5218" i="13" s="1"/>
  <c r="BB5218" i="13"/>
  <c r="BD5218" i="13" s="1"/>
  <c r="BI5218" i="13" s="1"/>
  <c r="BP5217" i="13"/>
  <c r="BO5217" i="13"/>
  <c r="BN5217" i="13"/>
  <c r="BH5217" i="13"/>
  <c r="BB5217" i="13"/>
  <c r="BD5217" i="13" s="1"/>
  <c r="BI5217" i="13" s="1"/>
  <c r="BP5216" i="13"/>
  <c r="BO5216" i="13"/>
  <c r="BN5216" i="13"/>
  <c r="BB5216" i="13"/>
  <c r="BD5216" i="13" s="1"/>
  <c r="BP5215" i="13"/>
  <c r="BO5215" i="13"/>
  <c r="BN5215" i="13"/>
  <c r="BH5215" i="13"/>
  <c r="BB5215" i="13"/>
  <c r="BD5215" i="13" s="1"/>
  <c r="BI5215" i="13" s="1"/>
  <c r="BP5214" i="13"/>
  <c r="BO5214" i="13"/>
  <c r="BN5214" i="13"/>
  <c r="BC5214" i="13"/>
  <c r="BH5214" i="13" s="1"/>
  <c r="BB5214" i="13"/>
  <c r="BD5214" i="13" s="1"/>
  <c r="BP5213" i="13"/>
  <c r="BO5213" i="13"/>
  <c r="BN5213" i="13"/>
  <c r="BH5213" i="13"/>
  <c r="BB5213" i="13"/>
  <c r="BD5213" i="13" s="1"/>
  <c r="BI5213" i="13" s="1"/>
  <c r="BP5212" i="13"/>
  <c r="BO5212" i="13"/>
  <c r="BN5212" i="13"/>
  <c r="BH5212" i="13"/>
  <c r="BB5212" i="13"/>
  <c r="BP5211" i="13"/>
  <c r="BO5211" i="13"/>
  <c r="BN5211" i="13"/>
  <c r="BP5210" i="13"/>
  <c r="BO5210" i="13"/>
  <c r="BN5210" i="13"/>
  <c r="BH5210" i="13"/>
  <c r="BB5210" i="13"/>
  <c r="BD5210" i="13" s="1"/>
  <c r="BI5210" i="13" s="1"/>
  <c r="BP5209" i="13"/>
  <c r="BO5209" i="13"/>
  <c r="BN5209" i="13"/>
  <c r="BH5209" i="13"/>
  <c r="BB5209" i="13"/>
  <c r="BD5209" i="13" s="1"/>
  <c r="BI5209" i="13" s="1"/>
  <c r="BP5208" i="13"/>
  <c r="BO5208" i="13"/>
  <c r="BN5208" i="13"/>
  <c r="BH5208" i="13"/>
  <c r="BB5208" i="13"/>
  <c r="BD5208" i="13" s="1"/>
  <c r="BI5208" i="13" s="1"/>
  <c r="BP5207" i="13"/>
  <c r="BO5207" i="13"/>
  <c r="BN5207" i="13"/>
  <c r="BC5207" i="13"/>
  <c r="BB5207" i="13"/>
  <c r="BD5207" i="13" s="1"/>
  <c r="BI5207" i="13" s="1"/>
  <c r="BP5206" i="13"/>
  <c r="BO5206" i="13"/>
  <c r="BN5206" i="13"/>
  <c r="BH5206" i="13"/>
  <c r="BB5206" i="13"/>
  <c r="BD5206" i="13" s="1"/>
  <c r="BI5206" i="13" s="1"/>
  <c r="BP5205" i="13"/>
  <c r="BO5205" i="13"/>
  <c r="BN5205" i="13"/>
  <c r="BD5205" i="13"/>
  <c r="BC5205" i="13"/>
  <c r="BH5205" i="13" s="1"/>
  <c r="BP5204" i="13"/>
  <c r="BO5204" i="13"/>
  <c r="BN5204" i="13"/>
  <c r="BH5204" i="13"/>
  <c r="BB5204" i="13"/>
  <c r="BD5204" i="13" s="1"/>
  <c r="BI5204" i="13" s="1"/>
  <c r="BP5203" i="13"/>
  <c r="BO5203" i="13"/>
  <c r="BN5203" i="13"/>
  <c r="BC5203" i="13"/>
  <c r="BH5203" i="13" s="1"/>
  <c r="BB5203" i="13"/>
  <c r="BD5203" i="13" s="1"/>
  <c r="BI5203" i="13" s="1"/>
  <c r="BP5202" i="13"/>
  <c r="BO5202" i="13"/>
  <c r="BN5202" i="13"/>
  <c r="BH5202" i="13"/>
  <c r="BB5202" i="13"/>
  <c r="BD5202" i="13" s="1"/>
  <c r="BI5202" i="13" s="1"/>
  <c r="BP5201" i="13"/>
  <c r="BO5201" i="13"/>
  <c r="BN5201" i="13"/>
  <c r="BB5201" i="13"/>
  <c r="BD5201" i="13" s="1"/>
  <c r="BP5200" i="13"/>
  <c r="BO5200" i="13"/>
  <c r="BN5200" i="13"/>
  <c r="BH5200" i="13"/>
  <c r="BB5200" i="13"/>
  <c r="BD5200" i="13" s="1"/>
  <c r="BI5200" i="13" s="1"/>
  <c r="BP5199" i="13"/>
  <c r="BO5199" i="13"/>
  <c r="BN5199" i="13"/>
  <c r="BC5199" i="13"/>
  <c r="BB5199" i="13"/>
  <c r="BD5199" i="13" s="1"/>
  <c r="BI5199" i="13" s="1"/>
  <c r="BP5198" i="13"/>
  <c r="BO5198" i="13"/>
  <c r="BN5198" i="13"/>
  <c r="BH5198" i="13"/>
  <c r="BB5198" i="13"/>
  <c r="BD5198" i="13" s="1"/>
  <c r="BI5198" i="13" s="1"/>
  <c r="BP5197" i="13"/>
  <c r="BO5197" i="13"/>
  <c r="BN5197" i="13"/>
  <c r="BC5197" i="13"/>
  <c r="BB5197" i="13"/>
  <c r="BD5197" i="13" s="1"/>
  <c r="BI5197" i="13" s="1"/>
  <c r="BP5196" i="13"/>
  <c r="BO5196" i="13"/>
  <c r="BN5196" i="13"/>
  <c r="BH5196" i="13"/>
  <c r="BB5196" i="13"/>
  <c r="BD5196" i="13" s="1"/>
  <c r="BI5196" i="13" s="1"/>
  <c r="BP5195" i="13"/>
  <c r="BO5195" i="13"/>
  <c r="BN5195" i="13"/>
  <c r="BB5195" i="13"/>
  <c r="BD5195" i="13" s="1"/>
  <c r="BP5194" i="13"/>
  <c r="BO5194" i="13"/>
  <c r="BN5194" i="13"/>
  <c r="BH5194" i="13"/>
  <c r="BB5194" i="13"/>
  <c r="BD5194" i="13" s="1"/>
  <c r="BI5194" i="13" s="1"/>
  <c r="BP5193" i="13"/>
  <c r="BO5193" i="13"/>
  <c r="BN5193" i="13"/>
  <c r="BB5193" i="13"/>
  <c r="BD5193" i="13" s="1"/>
  <c r="BP5192" i="13"/>
  <c r="BO5192" i="13"/>
  <c r="BN5192" i="13"/>
  <c r="BH5192" i="13"/>
  <c r="BB5192" i="13"/>
  <c r="BD5192" i="13" s="1"/>
  <c r="BI5192" i="13" s="1"/>
  <c r="BP5191" i="13"/>
  <c r="BO5191" i="13"/>
  <c r="BN5191" i="13"/>
  <c r="BB5191" i="13"/>
  <c r="BD5191" i="13" s="1"/>
  <c r="BI5191" i="13" s="1"/>
  <c r="BP5190" i="13"/>
  <c r="BO5190" i="13"/>
  <c r="BN5190" i="13"/>
  <c r="BH5190" i="13"/>
  <c r="BB5190" i="13"/>
  <c r="BD5190" i="13" s="1"/>
  <c r="BI5190" i="13" s="1"/>
  <c r="BP5189" i="13"/>
  <c r="BO5189" i="13"/>
  <c r="BN5189" i="13"/>
  <c r="BC5189" i="13"/>
  <c r="BB5189" i="13"/>
  <c r="BD5189" i="13" s="1"/>
  <c r="BI5189" i="13" s="1"/>
  <c r="BP5188" i="13"/>
  <c r="BO5188" i="13"/>
  <c r="BN5188" i="13"/>
  <c r="BH5188" i="13"/>
  <c r="BB5188" i="13"/>
  <c r="BD5188" i="13" s="1"/>
  <c r="BI5188" i="13" s="1"/>
  <c r="BP5187" i="13"/>
  <c r="BO5187" i="13"/>
  <c r="BN5187" i="13"/>
  <c r="BC5187" i="13"/>
  <c r="BH5187" i="13" s="1"/>
  <c r="BB5187" i="13"/>
  <c r="BD5187" i="13" s="1"/>
  <c r="BI5187" i="13" s="1"/>
  <c r="BP5186" i="13"/>
  <c r="BO5186" i="13"/>
  <c r="BN5186" i="13"/>
  <c r="BH5186" i="13"/>
  <c r="BB5186" i="13"/>
  <c r="BD5186" i="13" s="1"/>
  <c r="BI5186" i="13" s="1"/>
  <c r="BP5185" i="13"/>
  <c r="BO5185" i="13"/>
  <c r="BN5185" i="13"/>
  <c r="BC5185" i="13"/>
  <c r="BH5185" i="13" s="1"/>
  <c r="BB5185" i="13"/>
  <c r="BD5185" i="13" s="1"/>
  <c r="BP5184" i="13"/>
  <c r="BO5184" i="13"/>
  <c r="BN5184" i="13"/>
  <c r="BH5184" i="13"/>
  <c r="BB5184" i="13"/>
  <c r="BD5184" i="13" s="1"/>
  <c r="BI5184" i="13" s="1"/>
  <c r="BP5183" i="13"/>
  <c r="BO5183" i="13"/>
  <c r="BN5183" i="13"/>
  <c r="BH5183" i="13"/>
  <c r="BB5183" i="13"/>
  <c r="BD5183" i="13" s="1"/>
  <c r="BI5183" i="13" s="1"/>
  <c r="BP5182" i="13"/>
  <c r="BO5182" i="13"/>
  <c r="BN5182" i="13"/>
  <c r="BH5182" i="13"/>
  <c r="BB5182" i="13"/>
  <c r="BD5182" i="13" s="1"/>
  <c r="BI5182" i="13" s="1"/>
  <c r="BP5181" i="13"/>
  <c r="BO5181" i="13"/>
  <c r="BN5181" i="13"/>
  <c r="BP5180" i="13"/>
  <c r="BO5180" i="13"/>
  <c r="BN5180" i="13"/>
  <c r="BH5180" i="13"/>
  <c r="BB5180" i="13"/>
  <c r="BD5180" i="13" s="1"/>
  <c r="BI5180" i="13" s="1"/>
  <c r="BP5179" i="13"/>
  <c r="BO5179" i="13"/>
  <c r="BN5179" i="13"/>
  <c r="BC5179" i="13"/>
  <c r="BH5179" i="13" s="1"/>
  <c r="BB5179" i="13"/>
  <c r="BD5179" i="13" s="1"/>
  <c r="BP5178" i="13"/>
  <c r="BO5178" i="13"/>
  <c r="BN5178" i="13"/>
  <c r="BH5178" i="13"/>
  <c r="BB5178" i="13"/>
  <c r="BD5178" i="13" s="1"/>
  <c r="BI5178" i="13" s="1"/>
  <c r="BP5177" i="13"/>
  <c r="BO5177" i="13"/>
  <c r="BN5177" i="13"/>
  <c r="BC5177" i="13"/>
  <c r="BB5177" i="13"/>
  <c r="BD5177" i="13" s="1"/>
  <c r="BI5177" i="13" s="1"/>
  <c r="BP5176" i="13"/>
  <c r="BO5176" i="13"/>
  <c r="BN5176" i="13"/>
  <c r="BH5176" i="13"/>
  <c r="BB5176" i="13"/>
  <c r="BD5176" i="13" s="1"/>
  <c r="BI5176" i="13" s="1"/>
  <c r="BP5175" i="13"/>
  <c r="BO5175" i="13"/>
  <c r="BN5175" i="13"/>
  <c r="BB5175" i="13"/>
  <c r="BD5175" i="13" s="1"/>
  <c r="BC5175" i="13" s="1"/>
  <c r="BP5174" i="13"/>
  <c r="BO5174" i="13"/>
  <c r="BN5174" i="13"/>
  <c r="BH5174" i="13"/>
  <c r="BB5174" i="13"/>
  <c r="BD5174" i="13" s="1"/>
  <c r="BI5174" i="13" s="1"/>
  <c r="BP5173" i="13"/>
  <c r="BO5173" i="13"/>
  <c r="BN5173" i="13"/>
  <c r="BB5173" i="13"/>
  <c r="BD5173" i="13" s="1"/>
  <c r="BP5172" i="13"/>
  <c r="BO5172" i="13"/>
  <c r="BN5172" i="13"/>
  <c r="BH5172" i="13"/>
  <c r="BB5172" i="13"/>
  <c r="BD5172" i="13" s="1"/>
  <c r="BI5172" i="13" s="1"/>
  <c r="BP5171" i="13"/>
  <c r="BO5171" i="13"/>
  <c r="BN5171" i="13"/>
  <c r="BC5171" i="13"/>
  <c r="BB5171" i="13"/>
  <c r="BD5171" i="13" s="1"/>
  <c r="BI5171" i="13" s="1"/>
  <c r="BP5170" i="13"/>
  <c r="BO5170" i="13"/>
  <c r="BN5170" i="13"/>
  <c r="BH5170" i="13"/>
  <c r="BB5170" i="13"/>
  <c r="BD5170" i="13" s="1"/>
  <c r="BI5170" i="13" s="1"/>
  <c r="BP5169" i="13"/>
  <c r="BO5169" i="13"/>
  <c r="BN5169" i="13"/>
  <c r="BC5169" i="13"/>
  <c r="BH5169" i="13" s="1"/>
  <c r="BB5169" i="13"/>
  <c r="BD5169" i="13" s="1"/>
  <c r="BI5169" i="13" s="1"/>
  <c r="BP5168" i="13"/>
  <c r="BO5168" i="13"/>
  <c r="BN5168" i="13"/>
  <c r="BH5168" i="13"/>
  <c r="BB5168" i="13"/>
  <c r="BD5168" i="13" s="1"/>
  <c r="BI5168" i="13" s="1"/>
  <c r="BP5167" i="13"/>
  <c r="BO5167" i="13"/>
  <c r="BN5167" i="13"/>
  <c r="BC5167" i="13"/>
  <c r="BB5167" i="13"/>
  <c r="BD5167" i="13" s="1"/>
  <c r="BI5167" i="13" s="1"/>
  <c r="BP5166" i="13"/>
  <c r="BO5166" i="13"/>
  <c r="BN5166" i="13"/>
  <c r="BH5166" i="13"/>
  <c r="BB5166" i="13"/>
  <c r="BD5166" i="13" s="1"/>
  <c r="BI5166" i="13" s="1"/>
  <c r="BP5165" i="13"/>
  <c r="BO5165" i="13"/>
  <c r="BN5165" i="13"/>
  <c r="BH5165" i="13"/>
  <c r="BB5165" i="13"/>
  <c r="BP5164" i="13"/>
  <c r="BO5164" i="13"/>
  <c r="BN5164" i="13"/>
  <c r="BC5164" i="13"/>
  <c r="BP5163" i="13"/>
  <c r="BO5163" i="13"/>
  <c r="BN5163" i="13"/>
  <c r="BH5163" i="13"/>
  <c r="BB5163" i="13"/>
  <c r="BD5163" i="13" s="1"/>
  <c r="BI5163" i="13" s="1"/>
  <c r="BP5162" i="13"/>
  <c r="BO5162" i="13"/>
  <c r="BN5162" i="13"/>
  <c r="BH5162" i="13"/>
  <c r="BB5162" i="13"/>
  <c r="BP5161" i="13"/>
  <c r="BO5161" i="13"/>
  <c r="BN5161" i="13"/>
  <c r="BP5160" i="13"/>
  <c r="BO5160" i="13"/>
  <c r="BN5160" i="13"/>
  <c r="BH5160" i="13"/>
  <c r="BB5160" i="13"/>
  <c r="BD5160" i="13" s="1"/>
  <c r="BI5160" i="13" s="1"/>
  <c r="BP5159" i="13"/>
  <c r="BO5159" i="13"/>
  <c r="BN5159" i="13"/>
  <c r="BC5159" i="13"/>
  <c r="BH5159" i="13" s="1"/>
  <c r="BB5159" i="13"/>
  <c r="BD5159" i="13" s="1"/>
  <c r="BP5158" i="13"/>
  <c r="BO5158" i="13"/>
  <c r="BN5158" i="13"/>
  <c r="BH5158" i="13"/>
  <c r="BB5158" i="13"/>
  <c r="BD5158" i="13" s="1"/>
  <c r="BI5158" i="13" s="1"/>
  <c r="BP5157" i="13"/>
  <c r="BO5157" i="13"/>
  <c r="BN5157" i="13"/>
  <c r="BH5157" i="13"/>
  <c r="BB5157" i="13"/>
  <c r="BP5156" i="13"/>
  <c r="BO5156" i="13"/>
  <c r="BN5156" i="13"/>
  <c r="BP5155" i="13"/>
  <c r="BO5155" i="13"/>
  <c r="BN5155" i="13"/>
  <c r="BH5155" i="13"/>
  <c r="BB5155" i="13"/>
  <c r="BD5155" i="13" s="1"/>
  <c r="BI5155" i="13" s="1"/>
  <c r="BP5154" i="13"/>
  <c r="BO5154" i="13"/>
  <c r="BN5154" i="13"/>
  <c r="BC5154" i="13"/>
  <c r="BH5154" i="13" s="1"/>
  <c r="BB5154" i="13"/>
  <c r="BD5154" i="13" s="1"/>
  <c r="BP5153" i="13"/>
  <c r="BO5153" i="13"/>
  <c r="BN5153" i="13"/>
  <c r="BH5153" i="13"/>
  <c r="BB5153" i="13"/>
  <c r="BD5153" i="13" s="1"/>
  <c r="BI5153" i="13" s="1"/>
  <c r="BP5152" i="13"/>
  <c r="BO5152" i="13"/>
  <c r="BN5152" i="13"/>
  <c r="BC5152" i="13"/>
  <c r="BB5152" i="13"/>
  <c r="BD5152" i="13" s="1"/>
  <c r="BI5152" i="13" s="1"/>
  <c r="BP5151" i="13"/>
  <c r="BO5151" i="13"/>
  <c r="BN5151" i="13"/>
  <c r="BH5151" i="13"/>
  <c r="BB5151" i="13"/>
  <c r="BD5151" i="13" s="1"/>
  <c r="BI5151" i="13" s="1"/>
  <c r="BP5150" i="13"/>
  <c r="BO5150" i="13"/>
  <c r="BN5150" i="13"/>
  <c r="BH5150" i="13"/>
  <c r="BB5150" i="13"/>
  <c r="BD5150" i="13" s="1"/>
  <c r="BI5150" i="13" s="1"/>
  <c r="BP5149" i="13"/>
  <c r="BO5149" i="13"/>
  <c r="BN5149" i="13"/>
  <c r="BP5148" i="13"/>
  <c r="BO5148" i="13"/>
  <c r="BN5148" i="13"/>
  <c r="BH5148" i="13"/>
  <c r="BB5148" i="13"/>
  <c r="BD5148" i="13" s="1"/>
  <c r="BI5148" i="13" s="1"/>
  <c r="BP5147" i="13"/>
  <c r="BO5147" i="13"/>
  <c r="BN5147" i="13"/>
  <c r="BC5147" i="13"/>
  <c r="BB5147" i="13"/>
  <c r="BD5147" i="13" s="1"/>
  <c r="BI5147" i="13" s="1"/>
  <c r="BP5146" i="13"/>
  <c r="BO5146" i="13"/>
  <c r="BN5146" i="13"/>
  <c r="BH5146" i="13"/>
  <c r="BB5146" i="13"/>
  <c r="BD5146" i="13" s="1"/>
  <c r="BI5146" i="13" s="1"/>
  <c r="BP5145" i="13"/>
  <c r="BO5145" i="13"/>
  <c r="BN5145" i="13"/>
  <c r="BB5145" i="13"/>
  <c r="BD5145" i="13" s="1"/>
  <c r="BP5144" i="13"/>
  <c r="BO5144" i="13"/>
  <c r="BN5144" i="13"/>
  <c r="BH5144" i="13"/>
  <c r="BB5144" i="13"/>
  <c r="BD5144" i="13" s="1"/>
  <c r="BI5144" i="13" s="1"/>
  <c r="BP5143" i="13"/>
  <c r="BO5143" i="13"/>
  <c r="BN5143" i="13"/>
  <c r="BB5143" i="13"/>
  <c r="BD5143" i="13" s="1"/>
  <c r="BP5142" i="13"/>
  <c r="BO5142" i="13"/>
  <c r="BN5142" i="13"/>
  <c r="BH5142" i="13"/>
  <c r="BB5142" i="13"/>
  <c r="BD5142" i="13" s="1"/>
  <c r="BI5142" i="13" s="1"/>
  <c r="BP5141" i="13"/>
  <c r="BO5141" i="13"/>
  <c r="BN5141" i="13"/>
  <c r="BC5141" i="13"/>
  <c r="BB5141" i="13"/>
  <c r="BD5141" i="13" s="1"/>
  <c r="BI5141" i="13" s="1"/>
  <c r="BP5140" i="13"/>
  <c r="BO5140" i="13"/>
  <c r="BN5140" i="13"/>
  <c r="BH5140" i="13"/>
  <c r="BB5140" i="13"/>
  <c r="BD5140" i="13" s="1"/>
  <c r="BI5140" i="13" s="1"/>
  <c r="BP5139" i="13"/>
  <c r="BO5139" i="13"/>
  <c r="BN5139" i="13"/>
  <c r="BB5139" i="13"/>
  <c r="BD5139" i="13" s="1"/>
  <c r="BC5139" i="13" s="1"/>
  <c r="BP5138" i="13"/>
  <c r="BO5138" i="13"/>
  <c r="BN5138" i="13"/>
  <c r="BH5138" i="13"/>
  <c r="BB5138" i="13"/>
  <c r="BD5138" i="13" s="1"/>
  <c r="BI5138" i="13" s="1"/>
  <c r="BP5137" i="13"/>
  <c r="BO5137" i="13"/>
  <c r="BN5137" i="13"/>
  <c r="BC5137" i="13"/>
  <c r="BH5137" i="13" s="1"/>
  <c r="BB5137" i="13"/>
  <c r="BD5137" i="13" s="1"/>
  <c r="BP5136" i="13"/>
  <c r="BO5136" i="13"/>
  <c r="BN5136" i="13"/>
  <c r="BH5136" i="13"/>
  <c r="BB5136" i="13"/>
  <c r="BD5136" i="13" s="1"/>
  <c r="BI5136" i="13" s="1"/>
  <c r="BP5135" i="13"/>
  <c r="BO5135" i="13"/>
  <c r="BN5135" i="13"/>
  <c r="BH5135" i="13"/>
  <c r="BB5135" i="13"/>
  <c r="BD5135" i="13" s="1"/>
  <c r="BI5135" i="13" s="1"/>
  <c r="BP5134" i="13"/>
  <c r="BO5134" i="13"/>
  <c r="BN5134" i="13"/>
  <c r="BH5134" i="13"/>
  <c r="BB5134" i="13"/>
  <c r="BP5133" i="13"/>
  <c r="BO5133" i="13"/>
  <c r="BN5133" i="13"/>
  <c r="BC5133" i="13"/>
  <c r="BP5132" i="13"/>
  <c r="BO5132" i="13"/>
  <c r="BN5132" i="13"/>
  <c r="BH5132" i="13"/>
  <c r="BB5132" i="13"/>
  <c r="BD5132" i="13" s="1"/>
  <c r="BI5132" i="13" s="1"/>
  <c r="BP5131" i="13"/>
  <c r="BO5131" i="13"/>
  <c r="BN5131" i="13"/>
  <c r="BH5131" i="13"/>
  <c r="BB5131" i="13"/>
  <c r="BP5130" i="13"/>
  <c r="BO5130" i="13"/>
  <c r="BN5130" i="13"/>
  <c r="BC5130" i="13"/>
  <c r="BP5129" i="13"/>
  <c r="BO5129" i="13"/>
  <c r="BN5129" i="13"/>
  <c r="BH5129" i="13"/>
  <c r="BB5129" i="13"/>
  <c r="BD5129" i="13" s="1"/>
  <c r="BI5129" i="13" s="1"/>
  <c r="BP5128" i="13"/>
  <c r="BO5128" i="13"/>
  <c r="BN5128" i="13"/>
  <c r="BB5128" i="13"/>
  <c r="BD5128" i="13" s="1"/>
  <c r="BP5127" i="13"/>
  <c r="BO5127" i="13"/>
  <c r="BN5127" i="13"/>
  <c r="BH5127" i="13"/>
  <c r="BB5127" i="13"/>
  <c r="BD5127" i="13" s="1"/>
  <c r="BI5127" i="13" s="1"/>
  <c r="BP5126" i="13"/>
  <c r="BO5126" i="13"/>
  <c r="BN5126" i="13"/>
  <c r="BC5126" i="13"/>
  <c r="BB5126" i="13"/>
  <c r="BD5126" i="13" s="1"/>
  <c r="BI5126" i="13" s="1"/>
  <c r="BP5125" i="13"/>
  <c r="BO5125" i="13"/>
  <c r="BN5125" i="13"/>
  <c r="BH5125" i="13"/>
  <c r="BB5125" i="13"/>
  <c r="BD5125" i="13" s="1"/>
  <c r="BI5125" i="13" s="1"/>
  <c r="BP5124" i="13"/>
  <c r="BO5124" i="13"/>
  <c r="BN5124" i="13"/>
  <c r="BB5124" i="13"/>
  <c r="BD5124" i="13" s="1"/>
  <c r="BC5124" i="13" s="1"/>
  <c r="BE5124" i="13" s="1"/>
  <c r="BP5123" i="13"/>
  <c r="BO5123" i="13"/>
  <c r="BN5123" i="13"/>
  <c r="BH5123" i="13"/>
  <c r="BB5123" i="13"/>
  <c r="BD5123" i="13" s="1"/>
  <c r="BI5123" i="13" s="1"/>
  <c r="BP5122" i="13"/>
  <c r="BO5122" i="13"/>
  <c r="BN5122" i="13"/>
  <c r="BH5122" i="13"/>
  <c r="BB5122" i="13"/>
  <c r="BD5122" i="13" s="1"/>
  <c r="BI5122" i="13" s="1"/>
  <c r="BP5121" i="13"/>
  <c r="BO5121" i="13"/>
  <c r="BN5121" i="13"/>
  <c r="BH5121" i="13"/>
  <c r="BB5121" i="13"/>
  <c r="BD5121" i="13" s="1"/>
  <c r="BI5121" i="13" s="1"/>
  <c r="BP5120" i="13"/>
  <c r="BO5120" i="13"/>
  <c r="BN5120" i="13"/>
  <c r="BH5120" i="13"/>
  <c r="BB5120" i="13"/>
  <c r="BD5120" i="13" s="1"/>
  <c r="BI5120" i="13" s="1"/>
  <c r="BP5119" i="13"/>
  <c r="BO5119" i="13"/>
  <c r="BN5119" i="13"/>
  <c r="BH5119" i="13"/>
  <c r="BB5119" i="13"/>
  <c r="BP5118" i="13"/>
  <c r="BO5118" i="13"/>
  <c r="BN5118" i="13"/>
  <c r="BP5117" i="13"/>
  <c r="BO5117" i="13"/>
  <c r="BN5117" i="13"/>
  <c r="BH5117" i="13"/>
  <c r="BB5117" i="13"/>
  <c r="BD5117" i="13" s="1"/>
  <c r="BI5117" i="13" s="1"/>
  <c r="BP5116" i="13"/>
  <c r="BO5116" i="13"/>
  <c r="BN5116" i="13"/>
  <c r="BC5116" i="13"/>
  <c r="BH5116" i="13" s="1"/>
  <c r="BB5116" i="13"/>
  <c r="BD5116" i="13" s="1"/>
  <c r="BP5115" i="13"/>
  <c r="BO5115" i="13"/>
  <c r="BN5115" i="13"/>
  <c r="BH5115" i="13"/>
  <c r="BB5115" i="13"/>
  <c r="BD5115" i="13" s="1"/>
  <c r="BI5115" i="13" s="1"/>
  <c r="BP5114" i="13"/>
  <c r="BO5114" i="13"/>
  <c r="BN5114" i="13"/>
  <c r="BH5114" i="13"/>
  <c r="BB5114" i="13"/>
  <c r="BD5114" i="13" s="1"/>
  <c r="BI5114" i="13" s="1"/>
  <c r="BP5113" i="13"/>
  <c r="BO5113" i="13"/>
  <c r="BN5113" i="13"/>
  <c r="BH5113" i="13"/>
  <c r="BB5113" i="13"/>
  <c r="BP5112" i="13"/>
  <c r="BO5112" i="13"/>
  <c r="BN5112" i="13"/>
  <c r="BP5111" i="13"/>
  <c r="BO5111" i="13"/>
  <c r="BN5111" i="13"/>
  <c r="BH5111" i="13"/>
  <c r="BB5111" i="13"/>
  <c r="BD5111" i="13" s="1"/>
  <c r="BI5111" i="13" s="1"/>
  <c r="BP5110" i="13"/>
  <c r="BO5110" i="13"/>
  <c r="BN5110" i="13"/>
  <c r="BB5110" i="13"/>
  <c r="BD5110" i="13" s="1"/>
  <c r="BP5109" i="13"/>
  <c r="BO5109" i="13"/>
  <c r="BN5109" i="13"/>
  <c r="BH5109" i="13"/>
  <c r="BB5109" i="13"/>
  <c r="BD5109" i="13" s="1"/>
  <c r="BI5109" i="13" s="1"/>
  <c r="BP5108" i="13"/>
  <c r="BO5108" i="13"/>
  <c r="BN5108" i="13"/>
  <c r="BH5108" i="13"/>
  <c r="BB5108" i="13"/>
  <c r="BD5108" i="13" s="1"/>
  <c r="BI5108" i="13" s="1"/>
  <c r="BP5107" i="13"/>
  <c r="BO5107" i="13"/>
  <c r="BN5107" i="13"/>
  <c r="BC5107" i="13"/>
  <c r="BB5107" i="13"/>
  <c r="BD5107" i="13" s="1"/>
  <c r="BI5107" i="13" s="1"/>
  <c r="BP5106" i="13"/>
  <c r="BO5106" i="13"/>
  <c r="BN5106" i="13"/>
  <c r="BH5106" i="13"/>
  <c r="BB5106" i="13"/>
  <c r="BD5106" i="13" s="1"/>
  <c r="BI5106" i="13" s="1"/>
  <c r="BP5105" i="13"/>
  <c r="BO5105" i="13"/>
  <c r="BN5105" i="13"/>
  <c r="BB5105" i="13"/>
  <c r="BD5105" i="13" s="1"/>
  <c r="BC5105" i="13" s="1"/>
  <c r="BE5105" i="13" s="1"/>
  <c r="BP5104" i="13"/>
  <c r="BO5104" i="13"/>
  <c r="BN5104" i="13"/>
  <c r="BH5104" i="13"/>
  <c r="BB5104" i="13"/>
  <c r="BD5104" i="13" s="1"/>
  <c r="BI5104" i="13" s="1"/>
  <c r="BP5103" i="13"/>
  <c r="BO5103" i="13"/>
  <c r="BN5103" i="13"/>
  <c r="BC5103" i="13"/>
  <c r="BB5103" i="13"/>
  <c r="BD5103" i="13" s="1"/>
  <c r="BI5103" i="13" s="1"/>
  <c r="BP5102" i="13"/>
  <c r="BO5102" i="13"/>
  <c r="BN5102" i="13"/>
  <c r="BH5102" i="13"/>
  <c r="BB5102" i="13"/>
  <c r="BD5102" i="13" s="1"/>
  <c r="BI5102" i="13" s="1"/>
  <c r="BP5101" i="13"/>
  <c r="BO5101" i="13"/>
  <c r="BN5101" i="13"/>
  <c r="BB5101" i="13"/>
  <c r="BD5101" i="13" s="1"/>
  <c r="BI5101" i="13" s="1"/>
  <c r="BP5100" i="13"/>
  <c r="BO5100" i="13"/>
  <c r="BN5100" i="13"/>
  <c r="BH5100" i="13"/>
  <c r="BB5100" i="13"/>
  <c r="BD5100" i="13" s="1"/>
  <c r="BI5100" i="13" s="1"/>
  <c r="BP5099" i="13"/>
  <c r="BO5099" i="13"/>
  <c r="BN5099" i="13"/>
  <c r="BC5099" i="13"/>
  <c r="BH5099" i="13" s="1"/>
  <c r="BB5099" i="13"/>
  <c r="BD5099" i="13" s="1"/>
  <c r="BP5098" i="13"/>
  <c r="BO5098" i="13"/>
  <c r="BN5098" i="13"/>
  <c r="BH5098" i="13"/>
  <c r="BB5098" i="13"/>
  <c r="BD5098" i="13" s="1"/>
  <c r="BI5098" i="13" s="1"/>
  <c r="BP5097" i="13"/>
  <c r="BO5097" i="13"/>
  <c r="BN5097" i="13"/>
  <c r="BC5097" i="13"/>
  <c r="BB5097" i="13"/>
  <c r="BD5097" i="13" s="1"/>
  <c r="BI5097" i="13" s="1"/>
  <c r="BP5096" i="13"/>
  <c r="BO5096" i="13"/>
  <c r="BN5096" i="13"/>
  <c r="BH5096" i="13"/>
  <c r="BB5096" i="13"/>
  <c r="BD5096" i="13" s="1"/>
  <c r="BI5096" i="13" s="1"/>
  <c r="BP5095" i="13"/>
  <c r="BO5095" i="13"/>
  <c r="BN5095" i="13"/>
  <c r="BC5095" i="13"/>
  <c r="BH5095" i="13" s="1"/>
  <c r="BB5095" i="13"/>
  <c r="BD5095" i="13" s="1"/>
  <c r="BI5095" i="13" s="1"/>
  <c r="BP5094" i="13"/>
  <c r="BO5094" i="13"/>
  <c r="BN5094" i="13"/>
  <c r="BH5094" i="13"/>
  <c r="BB5094" i="13"/>
  <c r="BP5093" i="13"/>
  <c r="BO5093" i="13"/>
  <c r="BN5093" i="13"/>
  <c r="BH5093" i="13"/>
  <c r="BB5093" i="13"/>
  <c r="BD5093" i="13" s="1"/>
  <c r="BI5093" i="13" s="1"/>
  <c r="BP5092" i="13"/>
  <c r="BO5092" i="13"/>
  <c r="BN5092" i="13"/>
  <c r="BH5092" i="13"/>
  <c r="BB5092" i="13"/>
  <c r="BD5092" i="13" s="1"/>
  <c r="BI5092" i="13" s="1"/>
  <c r="BP5091" i="13"/>
  <c r="BO5091" i="13"/>
  <c r="BN5091" i="13"/>
  <c r="BH5091" i="13"/>
  <c r="BB5091" i="13"/>
  <c r="BD5091" i="13" s="1"/>
  <c r="BI5091" i="13" s="1"/>
  <c r="BP5090" i="13"/>
  <c r="BO5090" i="13"/>
  <c r="BN5090" i="13"/>
  <c r="BP5089" i="13"/>
  <c r="BO5089" i="13"/>
  <c r="BN5089" i="13"/>
  <c r="BH5089" i="13"/>
  <c r="BB5089" i="13"/>
  <c r="BD5089" i="13" s="1"/>
  <c r="BI5089" i="13" s="1"/>
  <c r="BP5088" i="13"/>
  <c r="BO5088" i="13"/>
  <c r="BN5088" i="13"/>
  <c r="BC5088" i="13"/>
  <c r="BH5088" i="13" s="1"/>
  <c r="BB5088" i="13"/>
  <c r="BD5088" i="13" s="1"/>
  <c r="BI5088" i="13" s="1"/>
  <c r="BP5087" i="13"/>
  <c r="BO5087" i="13"/>
  <c r="BN5087" i="13"/>
  <c r="BH5087" i="13"/>
  <c r="BB5087" i="13"/>
  <c r="BD5087" i="13" s="1"/>
  <c r="BI5087" i="13" s="1"/>
  <c r="BP5086" i="13"/>
  <c r="BO5086" i="13"/>
  <c r="BN5086" i="13"/>
  <c r="BC5086" i="13"/>
  <c r="BH5086" i="13" s="1"/>
  <c r="BB5086" i="13"/>
  <c r="BD5086" i="13" s="1"/>
  <c r="BI5086" i="13" s="1"/>
  <c r="BP5085" i="13"/>
  <c r="BO5085" i="13"/>
  <c r="BN5085" i="13"/>
  <c r="BH5085" i="13"/>
  <c r="BB5085" i="13"/>
  <c r="BD5085" i="13" s="1"/>
  <c r="BI5085" i="13" s="1"/>
  <c r="BP5084" i="13"/>
  <c r="BO5084" i="13"/>
  <c r="BN5084" i="13"/>
  <c r="BB5084" i="13"/>
  <c r="BD5084" i="13" s="1"/>
  <c r="BP5083" i="13"/>
  <c r="BO5083" i="13"/>
  <c r="BN5083" i="13"/>
  <c r="BH5083" i="13"/>
  <c r="BB5083" i="13"/>
  <c r="BD5083" i="13" s="1"/>
  <c r="BI5083" i="13" s="1"/>
  <c r="BP5082" i="13"/>
  <c r="BO5082" i="13"/>
  <c r="BN5082" i="13"/>
  <c r="BH5082" i="13"/>
  <c r="BB5082" i="13"/>
  <c r="BP5081" i="13"/>
  <c r="BO5081" i="13"/>
  <c r="BN5081" i="13"/>
  <c r="BP5080" i="13"/>
  <c r="BO5080" i="13"/>
  <c r="BN5080" i="13"/>
  <c r="BH5080" i="13"/>
  <c r="BB5080" i="13"/>
  <c r="BD5080" i="13" s="1"/>
  <c r="BI5080" i="13" s="1"/>
  <c r="BP5079" i="13"/>
  <c r="BO5079" i="13"/>
  <c r="BN5079" i="13"/>
  <c r="BC5079" i="13"/>
  <c r="BH5079" i="13" s="1"/>
  <c r="BB5079" i="13"/>
  <c r="BD5079" i="13" s="1"/>
  <c r="BP5078" i="13"/>
  <c r="BO5078" i="13"/>
  <c r="BN5078" i="13"/>
  <c r="BH5078" i="13"/>
  <c r="BB5078" i="13"/>
  <c r="BD5078" i="13" s="1"/>
  <c r="BI5078" i="13" s="1"/>
  <c r="BP5077" i="13"/>
  <c r="BO5077" i="13"/>
  <c r="BN5077" i="13"/>
  <c r="BC5077" i="13"/>
  <c r="BB5077" i="13"/>
  <c r="BD5077" i="13" s="1"/>
  <c r="BI5077" i="13" s="1"/>
  <c r="BP5076" i="13"/>
  <c r="BO5076" i="13"/>
  <c r="BN5076" i="13"/>
  <c r="BH5076" i="13"/>
  <c r="BB5076" i="13"/>
  <c r="BD5076" i="13" s="1"/>
  <c r="BI5076" i="13" s="1"/>
  <c r="BP5075" i="13"/>
  <c r="BO5075" i="13"/>
  <c r="BN5075" i="13"/>
  <c r="BC5075" i="13"/>
  <c r="BB5075" i="13"/>
  <c r="BD5075" i="13" s="1"/>
  <c r="BI5075" i="13" s="1"/>
  <c r="BP5074" i="13"/>
  <c r="BO5074" i="13"/>
  <c r="BN5074" i="13"/>
  <c r="BH5074" i="13"/>
  <c r="BB5074" i="13"/>
  <c r="BD5074" i="13" s="1"/>
  <c r="BI5074" i="13" s="1"/>
  <c r="BP5073" i="13"/>
  <c r="BO5073" i="13"/>
  <c r="BN5073" i="13"/>
  <c r="BB5073" i="13"/>
  <c r="BD5073" i="13" s="1"/>
  <c r="BI5073" i="13" s="1"/>
  <c r="BP5072" i="13"/>
  <c r="BO5072" i="13"/>
  <c r="BN5072" i="13"/>
  <c r="BH5072" i="13"/>
  <c r="BB5072" i="13"/>
  <c r="BD5072" i="13" s="1"/>
  <c r="BI5072" i="13" s="1"/>
  <c r="BP5071" i="13"/>
  <c r="BO5071" i="13"/>
  <c r="BN5071" i="13"/>
  <c r="BB5071" i="13"/>
  <c r="BD5071" i="13" s="1"/>
  <c r="BP5070" i="13"/>
  <c r="BO5070" i="13"/>
  <c r="BN5070" i="13"/>
  <c r="BH5070" i="13"/>
  <c r="BB5070" i="13"/>
  <c r="BD5070" i="13" s="1"/>
  <c r="BI5070" i="13" s="1"/>
  <c r="BP5069" i="13"/>
  <c r="BO5069" i="13"/>
  <c r="BN5069" i="13"/>
  <c r="BC5069" i="13"/>
  <c r="BH5069" i="13" s="1"/>
  <c r="BB5069" i="13"/>
  <c r="BD5069" i="13" s="1"/>
  <c r="BI5069" i="13" s="1"/>
  <c r="BP5068" i="13"/>
  <c r="BO5068" i="13"/>
  <c r="BN5068" i="13"/>
  <c r="BH5068" i="13"/>
  <c r="BB5068" i="13"/>
  <c r="BD5068" i="13" s="1"/>
  <c r="BI5068" i="13" s="1"/>
  <c r="BP5067" i="13"/>
  <c r="BO5067" i="13"/>
  <c r="BN5067" i="13"/>
  <c r="BD5067" i="13"/>
  <c r="BI5067" i="13" s="1"/>
  <c r="BC5067" i="13"/>
  <c r="BP5066" i="13"/>
  <c r="BO5066" i="13"/>
  <c r="BN5066" i="13"/>
  <c r="BH5066" i="13"/>
  <c r="BB5066" i="13"/>
  <c r="BD5066" i="13" s="1"/>
  <c r="BI5066" i="13" s="1"/>
  <c r="BP5065" i="13"/>
  <c r="BO5065" i="13"/>
  <c r="BN5065" i="13"/>
  <c r="BC5065" i="13"/>
  <c r="BH5065" i="13" s="1"/>
  <c r="BB5065" i="13"/>
  <c r="BD5065" i="13" s="1"/>
  <c r="BI5065" i="13" s="1"/>
  <c r="BP5064" i="13"/>
  <c r="BO5064" i="13"/>
  <c r="BN5064" i="13"/>
  <c r="BH5064" i="13"/>
  <c r="BB5064" i="13"/>
  <c r="BD5064" i="13" s="1"/>
  <c r="BI5064" i="13" s="1"/>
  <c r="BP5063" i="13"/>
  <c r="BO5063" i="13"/>
  <c r="BN5063" i="13"/>
  <c r="BB5063" i="13"/>
  <c r="BD5063" i="13" s="1"/>
  <c r="BP5062" i="13"/>
  <c r="BO5062" i="13"/>
  <c r="BN5062" i="13"/>
  <c r="BH5062" i="13"/>
  <c r="BB5062" i="13"/>
  <c r="BD5062" i="13" s="1"/>
  <c r="BI5062" i="13" s="1"/>
  <c r="BP5061" i="13"/>
  <c r="BO5061" i="13"/>
  <c r="BN5061" i="13"/>
  <c r="BC5061" i="13"/>
  <c r="BH5061" i="13" s="1"/>
  <c r="BB5061" i="13"/>
  <c r="BD5061" i="13" s="1"/>
  <c r="BP5060" i="13"/>
  <c r="BO5060" i="13"/>
  <c r="BN5060" i="13"/>
  <c r="BH5060" i="13"/>
  <c r="BB5060" i="13"/>
  <c r="BD5060" i="13" s="1"/>
  <c r="BI5060" i="13" s="1"/>
  <c r="BP5059" i="13"/>
  <c r="BO5059" i="13"/>
  <c r="BN5059" i="13"/>
  <c r="BC5059" i="13"/>
  <c r="BB5059" i="13"/>
  <c r="BD5059" i="13" s="1"/>
  <c r="BI5059" i="13" s="1"/>
  <c r="BP5058" i="13"/>
  <c r="BO5058" i="13"/>
  <c r="BN5058" i="13"/>
  <c r="BH5058" i="13"/>
  <c r="BB5058" i="13"/>
  <c r="BD5058" i="13" s="1"/>
  <c r="BI5058" i="13" s="1"/>
  <c r="BP5057" i="13"/>
  <c r="BO5057" i="13"/>
  <c r="BN5057" i="13"/>
  <c r="BC5057" i="13"/>
  <c r="BH5057" i="13" s="1"/>
  <c r="BB5057" i="13"/>
  <c r="BD5057" i="13" s="1"/>
  <c r="BI5057" i="13" s="1"/>
  <c r="BP5056" i="13"/>
  <c r="BO5056" i="13"/>
  <c r="BN5056" i="13"/>
  <c r="BH5056" i="13"/>
  <c r="BB5056" i="13"/>
  <c r="BD5056" i="13" s="1"/>
  <c r="BI5056" i="13" s="1"/>
  <c r="BP5055" i="13"/>
  <c r="BO5055" i="13"/>
  <c r="BN5055" i="13"/>
  <c r="BC5055" i="13"/>
  <c r="BB5055" i="13"/>
  <c r="BD5055" i="13" s="1"/>
  <c r="BI5055" i="13" s="1"/>
  <c r="BP5054" i="13"/>
  <c r="BO5054" i="13"/>
  <c r="BN5054" i="13"/>
  <c r="BH5054" i="13"/>
  <c r="BB5054" i="13"/>
  <c r="BD5054" i="13" s="1"/>
  <c r="BI5054" i="13" s="1"/>
  <c r="BP5053" i="13"/>
  <c r="BO5053" i="13"/>
  <c r="BN5053" i="13"/>
  <c r="BB5053" i="13"/>
  <c r="BD5053" i="13" s="1"/>
  <c r="BP5052" i="13"/>
  <c r="BO5052" i="13"/>
  <c r="BN5052" i="13"/>
  <c r="BH5052" i="13"/>
  <c r="BB5052" i="13"/>
  <c r="BD5052" i="13" s="1"/>
  <c r="BI5052" i="13" s="1"/>
  <c r="BP5051" i="13"/>
  <c r="BO5051" i="13"/>
  <c r="BN5051" i="13"/>
  <c r="BC5051" i="13"/>
  <c r="BB5051" i="13"/>
  <c r="BD5051" i="13" s="1"/>
  <c r="BI5051" i="13" s="1"/>
  <c r="BP5050" i="13"/>
  <c r="BO5050" i="13"/>
  <c r="BN5050" i="13"/>
  <c r="BH5050" i="13"/>
  <c r="BB5050" i="13"/>
  <c r="BD5050" i="13" s="1"/>
  <c r="BI5050" i="13" s="1"/>
  <c r="BP5049" i="13"/>
  <c r="BO5049" i="13"/>
  <c r="BN5049" i="13"/>
  <c r="BB5049" i="13"/>
  <c r="BD5049" i="13" s="1"/>
  <c r="BC5049" i="13" s="1"/>
  <c r="BE5049" i="13" s="1"/>
  <c r="BP5048" i="13"/>
  <c r="BO5048" i="13"/>
  <c r="BN5048" i="13"/>
  <c r="BH5048" i="13"/>
  <c r="BB5048" i="13"/>
  <c r="BD5048" i="13" s="1"/>
  <c r="BI5048" i="13" s="1"/>
  <c r="BP5047" i="13"/>
  <c r="BO5047" i="13"/>
  <c r="BN5047" i="13"/>
  <c r="BC5047" i="13"/>
  <c r="BH5047" i="13" s="1"/>
  <c r="BB5047" i="13"/>
  <c r="BD5047" i="13" s="1"/>
  <c r="BI5047" i="13" s="1"/>
  <c r="BP5046" i="13"/>
  <c r="BO5046" i="13"/>
  <c r="BN5046" i="13"/>
  <c r="BH5046" i="13"/>
  <c r="BB5046" i="13"/>
  <c r="BD5046" i="13" s="1"/>
  <c r="BI5046" i="13" s="1"/>
  <c r="BP5045" i="13"/>
  <c r="BO5045" i="13"/>
  <c r="BN5045" i="13"/>
  <c r="BD5045" i="13"/>
  <c r="BP5044" i="13"/>
  <c r="BO5044" i="13"/>
  <c r="BN5044" i="13"/>
  <c r="BH5044" i="13"/>
  <c r="BB5044" i="13"/>
  <c r="BD5044" i="13" s="1"/>
  <c r="BI5044" i="13" s="1"/>
  <c r="BP5043" i="13"/>
  <c r="BO5043" i="13"/>
  <c r="BN5043" i="13"/>
  <c r="BC5043" i="13"/>
  <c r="BH5043" i="13" s="1"/>
  <c r="BB5043" i="13"/>
  <c r="BD5043" i="13" s="1"/>
  <c r="BI5043" i="13" s="1"/>
  <c r="BP5042" i="13"/>
  <c r="BO5042" i="13"/>
  <c r="BN5042" i="13"/>
  <c r="BH5042" i="13"/>
  <c r="BB5042" i="13"/>
  <c r="BD5042" i="13" s="1"/>
  <c r="BI5042" i="13" s="1"/>
  <c r="BP5041" i="13"/>
  <c r="BO5041" i="13"/>
  <c r="BN5041" i="13"/>
  <c r="BH5041" i="13"/>
  <c r="BB5041" i="13"/>
  <c r="BD5041" i="13" s="1"/>
  <c r="BI5041" i="13" s="1"/>
  <c r="BP5040" i="13"/>
  <c r="BO5040" i="13"/>
  <c r="BN5040" i="13"/>
  <c r="BB5040" i="13"/>
  <c r="BD5040" i="13" s="1"/>
  <c r="BP5039" i="13"/>
  <c r="BO5039" i="13"/>
  <c r="BN5039" i="13"/>
  <c r="BH5039" i="13"/>
  <c r="BB5039" i="13"/>
  <c r="BD5039" i="13" s="1"/>
  <c r="BI5039" i="13" s="1"/>
  <c r="BP5038" i="13"/>
  <c r="BO5038" i="13"/>
  <c r="BN5038" i="13"/>
  <c r="BC5038" i="13"/>
  <c r="BH5038" i="13" s="1"/>
  <c r="BB5038" i="13"/>
  <c r="BD5038" i="13" s="1"/>
  <c r="BI5038" i="13" s="1"/>
  <c r="BP5037" i="13"/>
  <c r="BO5037" i="13"/>
  <c r="BN5037" i="13"/>
  <c r="BH5037" i="13"/>
  <c r="BB5037" i="13"/>
  <c r="BD5037" i="13" s="1"/>
  <c r="BI5037" i="13" s="1"/>
  <c r="BP5036" i="13"/>
  <c r="BO5036" i="13"/>
  <c r="BN5036" i="13"/>
  <c r="BH5036" i="13"/>
  <c r="BB5036" i="13"/>
  <c r="BD5036" i="13" s="1"/>
  <c r="BI5036" i="13" s="1"/>
  <c r="BP5035" i="13"/>
  <c r="BO5035" i="13"/>
  <c r="BN5035" i="13"/>
  <c r="BP5034" i="13"/>
  <c r="BO5034" i="13"/>
  <c r="BN5034" i="13"/>
  <c r="BH5034" i="13"/>
  <c r="BB5034" i="13"/>
  <c r="BD5034" i="13" s="1"/>
  <c r="BI5034" i="13" s="1"/>
  <c r="BP5033" i="13"/>
  <c r="BO5033" i="13"/>
  <c r="BN5033" i="13"/>
  <c r="BB5033" i="13"/>
  <c r="BD5033" i="13" s="1"/>
  <c r="BC5033" i="13" s="1"/>
  <c r="BE5033" i="13" s="1"/>
  <c r="BP5032" i="13"/>
  <c r="BO5032" i="13"/>
  <c r="BN5032" i="13"/>
  <c r="BH5032" i="13"/>
  <c r="BB5032" i="13"/>
  <c r="BD5032" i="13" s="1"/>
  <c r="BI5032" i="13" s="1"/>
  <c r="BP5031" i="13"/>
  <c r="BO5031" i="13"/>
  <c r="BN5031" i="13"/>
  <c r="BB5031" i="13"/>
  <c r="BD5031" i="13" s="1"/>
  <c r="BP5030" i="13"/>
  <c r="BO5030" i="13"/>
  <c r="BN5030" i="13"/>
  <c r="BH5030" i="13"/>
  <c r="BB5030" i="13"/>
  <c r="BD5030" i="13" s="1"/>
  <c r="BI5030" i="13" s="1"/>
  <c r="BP5029" i="13"/>
  <c r="BO5029" i="13"/>
  <c r="BN5029" i="13"/>
  <c r="BC5029" i="13"/>
  <c r="BH5029" i="13" s="1"/>
  <c r="BB5029" i="13"/>
  <c r="BD5029" i="13" s="1"/>
  <c r="BI5029" i="13" s="1"/>
  <c r="BP5028" i="13"/>
  <c r="BO5028" i="13"/>
  <c r="BN5028" i="13"/>
  <c r="BH5028" i="13"/>
  <c r="BB5028" i="13"/>
  <c r="BD5028" i="13" s="1"/>
  <c r="BI5028" i="13" s="1"/>
  <c r="BP5027" i="13"/>
  <c r="BO5027" i="13"/>
  <c r="BN5027" i="13"/>
  <c r="BC5027" i="13"/>
  <c r="BH5027" i="13" s="1"/>
  <c r="BB5027" i="13"/>
  <c r="BD5027" i="13" s="1"/>
  <c r="BI5027" i="13" s="1"/>
  <c r="BP5026" i="13"/>
  <c r="BO5026" i="13"/>
  <c r="BN5026" i="13"/>
  <c r="BH5026" i="13"/>
  <c r="BB5026" i="13"/>
  <c r="BD5026" i="13" s="1"/>
  <c r="BI5026" i="13" s="1"/>
  <c r="BP5025" i="13"/>
  <c r="BO5025" i="13"/>
  <c r="BN5025" i="13"/>
  <c r="BB5025" i="13"/>
  <c r="BD5025" i="13" s="1"/>
  <c r="BI5025" i="13" s="1"/>
  <c r="BP5024" i="13"/>
  <c r="BO5024" i="13"/>
  <c r="BN5024" i="13"/>
  <c r="BH5024" i="13"/>
  <c r="BB5024" i="13"/>
  <c r="BD5024" i="13" s="1"/>
  <c r="BI5024" i="13" s="1"/>
  <c r="BP5023" i="13"/>
  <c r="BO5023" i="13"/>
  <c r="BN5023" i="13"/>
  <c r="BC5023" i="13"/>
  <c r="BB5023" i="13"/>
  <c r="BD5023" i="13" s="1"/>
  <c r="BI5023" i="13" s="1"/>
  <c r="BP5022" i="13"/>
  <c r="BO5022" i="13"/>
  <c r="BN5022" i="13"/>
  <c r="BH5022" i="13"/>
  <c r="BB5022" i="13"/>
  <c r="BD5022" i="13" s="1"/>
  <c r="BI5022" i="13" s="1"/>
  <c r="BP5021" i="13"/>
  <c r="BO5021" i="13"/>
  <c r="BN5021" i="13"/>
  <c r="BH5021" i="13"/>
  <c r="BB5021" i="13"/>
  <c r="BP5020" i="13"/>
  <c r="BO5020" i="13"/>
  <c r="BN5020" i="13"/>
  <c r="BC5020" i="13"/>
  <c r="BP5019" i="13"/>
  <c r="BO5019" i="13"/>
  <c r="BN5019" i="13"/>
  <c r="BH5019" i="13"/>
  <c r="BB5019" i="13"/>
  <c r="BD5019" i="13" s="1"/>
  <c r="BI5019" i="13" s="1"/>
  <c r="BP5018" i="13"/>
  <c r="BO5018" i="13"/>
  <c r="BN5018" i="13"/>
  <c r="BB5018" i="13"/>
  <c r="BD5018" i="13" s="1"/>
  <c r="BP5017" i="13"/>
  <c r="BO5017" i="13"/>
  <c r="BN5017" i="13"/>
  <c r="BH5017" i="13"/>
  <c r="BB5017" i="13"/>
  <c r="BD5017" i="13" s="1"/>
  <c r="BI5017" i="13" s="1"/>
  <c r="BP5016" i="13"/>
  <c r="BO5016" i="13"/>
  <c r="BN5016" i="13"/>
  <c r="BH5016" i="13"/>
  <c r="BB5016" i="13"/>
  <c r="BP5015" i="13"/>
  <c r="BO5015" i="13"/>
  <c r="BN5015" i="13"/>
  <c r="BC5015" i="13"/>
  <c r="BH5015" i="13" s="1"/>
  <c r="BP5014" i="13"/>
  <c r="BO5014" i="13"/>
  <c r="BN5014" i="13"/>
  <c r="BH5014" i="13"/>
  <c r="BB5014" i="13"/>
  <c r="BD5014" i="13" s="1"/>
  <c r="BI5014" i="13" s="1"/>
  <c r="BP5013" i="13"/>
  <c r="BO5013" i="13"/>
  <c r="BN5013" i="13"/>
  <c r="BC5013" i="13"/>
  <c r="BH5013" i="13" s="1"/>
  <c r="BB5013" i="13"/>
  <c r="BD5013" i="13" s="1"/>
  <c r="BI5013" i="13" s="1"/>
  <c r="BP5012" i="13"/>
  <c r="BO5012" i="13"/>
  <c r="BN5012" i="13"/>
  <c r="BH5012" i="13"/>
  <c r="BB5012" i="13"/>
  <c r="BD5012" i="13" s="1"/>
  <c r="BI5012" i="13" s="1"/>
  <c r="BP5011" i="13"/>
  <c r="BO5011" i="13"/>
  <c r="BN5011" i="13"/>
  <c r="BC5011" i="13"/>
  <c r="BB5011" i="13"/>
  <c r="BD5011" i="13" s="1"/>
  <c r="BI5011" i="13" s="1"/>
  <c r="BP5010" i="13"/>
  <c r="BO5010" i="13"/>
  <c r="BN5010" i="13"/>
  <c r="BH5010" i="13"/>
  <c r="BB5010" i="13"/>
  <c r="BD5010" i="13" s="1"/>
  <c r="BI5010" i="13" s="1"/>
  <c r="BP5009" i="13"/>
  <c r="BO5009" i="13"/>
  <c r="BN5009" i="13"/>
  <c r="BB5009" i="13"/>
  <c r="BD5009" i="13" s="1"/>
  <c r="BC5009" i="13" s="1"/>
  <c r="BP5008" i="13"/>
  <c r="BO5008" i="13"/>
  <c r="BN5008" i="13"/>
  <c r="BH5008" i="13"/>
  <c r="BB5008" i="13"/>
  <c r="BD5008" i="13" s="1"/>
  <c r="BI5008" i="13" s="1"/>
  <c r="BP5007" i="13"/>
  <c r="BO5007" i="13"/>
  <c r="BN5007" i="13"/>
  <c r="BC5007" i="13"/>
  <c r="BH5007" i="13" s="1"/>
  <c r="BB5007" i="13"/>
  <c r="BD5007" i="13" s="1"/>
  <c r="BI5007" i="13" s="1"/>
  <c r="BP5006" i="13"/>
  <c r="BO5006" i="13"/>
  <c r="BN5006" i="13"/>
  <c r="BH5006" i="13"/>
  <c r="BB5006" i="13"/>
  <c r="BD5006" i="13" s="1"/>
  <c r="BI5006" i="13" s="1"/>
  <c r="BP5005" i="13"/>
  <c r="BO5005" i="13"/>
  <c r="BN5005" i="13"/>
  <c r="BB5005" i="13"/>
  <c r="BD5005" i="13" s="1"/>
  <c r="BP5004" i="13"/>
  <c r="BO5004" i="13"/>
  <c r="BN5004" i="13"/>
  <c r="BH5004" i="13"/>
  <c r="BB5004" i="13"/>
  <c r="BD5004" i="13" s="1"/>
  <c r="BI5004" i="13" s="1"/>
  <c r="BP5003" i="13"/>
  <c r="BO5003" i="13"/>
  <c r="BN5003" i="13"/>
  <c r="BC5003" i="13"/>
  <c r="BB5003" i="13"/>
  <c r="BD5003" i="13" s="1"/>
  <c r="BI5003" i="13" s="1"/>
  <c r="BP5002" i="13"/>
  <c r="BO5002" i="13"/>
  <c r="BN5002" i="13"/>
  <c r="BH5002" i="13"/>
  <c r="BB5002" i="13"/>
  <c r="BD5002" i="13" s="1"/>
  <c r="BI5002" i="13" s="1"/>
  <c r="BP5001" i="13"/>
  <c r="BO5001" i="13"/>
  <c r="BN5001" i="13"/>
  <c r="BC5001" i="13"/>
  <c r="BB5001" i="13"/>
  <c r="BD5001" i="13" s="1"/>
  <c r="BI5001" i="13" s="1"/>
  <c r="BP5000" i="13"/>
  <c r="BO5000" i="13"/>
  <c r="BN5000" i="13"/>
  <c r="BH5000" i="13"/>
  <c r="BB5000" i="13"/>
  <c r="BD5000" i="13" s="1"/>
  <c r="BI5000" i="13" s="1"/>
  <c r="BP4999" i="13"/>
  <c r="BO4999" i="13"/>
  <c r="BN4999" i="13"/>
  <c r="BC4999" i="13"/>
  <c r="BH4999" i="13" s="1"/>
  <c r="BB4999" i="13"/>
  <c r="BD4999" i="13" s="1"/>
  <c r="BI4999" i="13" s="1"/>
  <c r="BP4998" i="13"/>
  <c r="BO4998" i="13"/>
  <c r="BN4998" i="13"/>
  <c r="BH4998" i="13"/>
  <c r="BB4998" i="13"/>
  <c r="BD4998" i="13" s="1"/>
  <c r="BI4998" i="13" s="1"/>
  <c r="BP4997" i="13"/>
  <c r="BO4997" i="13"/>
  <c r="BN4997" i="13"/>
  <c r="BH4997" i="13"/>
  <c r="BB4997" i="13"/>
  <c r="BP4996" i="13"/>
  <c r="BO4996" i="13"/>
  <c r="BN4996" i="13"/>
  <c r="BP4995" i="13"/>
  <c r="BO4995" i="13"/>
  <c r="BN4995" i="13"/>
  <c r="BH4995" i="13"/>
  <c r="BB4995" i="13"/>
  <c r="BD4995" i="13" s="1"/>
  <c r="BI4995" i="13" s="1"/>
  <c r="BP4994" i="13"/>
  <c r="BO4994" i="13"/>
  <c r="BN4994" i="13"/>
  <c r="BC4994" i="13"/>
  <c r="BH4994" i="13" s="1"/>
  <c r="BB4994" i="13"/>
  <c r="BD4994" i="13" s="1"/>
  <c r="BI4994" i="13" s="1"/>
  <c r="BP4993" i="13"/>
  <c r="BO4993" i="13"/>
  <c r="BN4993" i="13"/>
  <c r="BH4993" i="13"/>
  <c r="BB4993" i="13"/>
  <c r="BD4993" i="13" s="1"/>
  <c r="BI4993" i="13" s="1"/>
  <c r="BP4992" i="13"/>
  <c r="BO4992" i="13"/>
  <c r="BN4992" i="13"/>
  <c r="BC4992" i="13"/>
  <c r="BH4992" i="13" s="1"/>
  <c r="BB4992" i="13"/>
  <c r="BD4992" i="13" s="1"/>
  <c r="BI4992" i="13" s="1"/>
  <c r="BP4991" i="13"/>
  <c r="BO4991" i="13"/>
  <c r="BN4991" i="13"/>
  <c r="BH4991" i="13"/>
  <c r="BB4991" i="13"/>
  <c r="BD4991" i="13" s="1"/>
  <c r="BI4991" i="13" s="1"/>
  <c r="BP4990" i="13"/>
  <c r="BO4990" i="13"/>
  <c r="BN4990" i="13"/>
  <c r="BC4990" i="13"/>
  <c r="BB4990" i="13"/>
  <c r="BD4990" i="13" s="1"/>
  <c r="BI4990" i="13" s="1"/>
  <c r="BP4989" i="13"/>
  <c r="BO4989" i="13"/>
  <c r="BN4989" i="13"/>
  <c r="BH4989" i="13"/>
  <c r="BB4989" i="13"/>
  <c r="BD4989" i="13" s="1"/>
  <c r="BI4989" i="13" s="1"/>
  <c r="BP4988" i="13"/>
  <c r="BO4988" i="13"/>
  <c r="BN4988" i="13"/>
  <c r="BB4988" i="13"/>
  <c r="BD4988" i="13" s="1"/>
  <c r="BP4987" i="13"/>
  <c r="BO4987" i="13"/>
  <c r="BN4987" i="13"/>
  <c r="BH4987" i="13"/>
  <c r="BB4987" i="13"/>
  <c r="BD4987" i="13" s="1"/>
  <c r="BI4987" i="13" s="1"/>
  <c r="BP4986" i="13"/>
  <c r="BO4986" i="13"/>
  <c r="BN4986" i="13"/>
  <c r="BB4986" i="13"/>
  <c r="BD4986" i="13" s="1"/>
  <c r="BP4985" i="13"/>
  <c r="BO4985" i="13"/>
  <c r="BN4985" i="13"/>
  <c r="BH4985" i="13"/>
  <c r="BB4985" i="13"/>
  <c r="BD4985" i="13" s="1"/>
  <c r="BI4985" i="13" s="1"/>
  <c r="BP4984" i="13"/>
  <c r="BO4984" i="13"/>
  <c r="BN4984" i="13"/>
  <c r="BC4984" i="13"/>
  <c r="BH4984" i="13" s="1"/>
  <c r="BB4984" i="13"/>
  <c r="BD4984" i="13" s="1"/>
  <c r="BI4984" i="13" s="1"/>
  <c r="BP4983" i="13"/>
  <c r="BO4983" i="13"/>
  <c r="BN4983" i="13"/>
  <c r="BH4983" i="13"/>
  <c r="BB4983" i="13"/>
  <c r="BD4983" i="13" s="1"/>
  <c r="BI4983" i="13" s="1"/>
  <c r="BP4982" i="13"/>
  <c r="BO4982" i="13"/>
  <c r="BN4982" i="13"/>
  <c r="BH4982" i="13"/>
  <c r="BB4982" i="13"/>
  <c r="BD4982" i="13" s="1"/>
  <c r="BI4982" i="13" s="1"/>
  <c r="BP4981" i="13"/>
  <c r="BO4981" i="13"/>
  <c r="BN4981" i="13"/>
  <c r="BC4981" i="13"/>
  <c r="BP4980" i="13"/>
  <c r="BO4980" i="13"/>
  <c r="BN4980" i="13"/>
  <c r="BH4980" i="13"/>
  <c r="BB4980" i="13"/>
  <c r="BD4980" i="13" s="1"/>
  <c r="BI4980" i="13" s="1"/>
  <c r="BP4979" i="13"/>
  <c r="BO4979" i="13"/>
  <c r="BN4979" i="13"/>
  <c r="BC4979" i="13"/>
  <c r="BB4979" i="13"/>
  <c r="BD4979" i="13" s="1"/>
  <c r="BI4979" i="13" s="1"/>
  <c r="BP4978" i="13"/>
  <c r="BO4978" i="13"/>
  <c r="BN4978" i="13"/>
  <c r="BH4978" i="13"/>
  <c r="BB4978" i="13"/>
  <c r="BD4978" i="13" s="1"/>
  <c r="BI4978" i="13" s="1"/>
  <c r="BP4977" i="13"/>
  <c r="BO4977" i="13"/>
  <c r="BN4977" i="13"/>
  <c r="BC4977" i="13"/>
  <c r="BH4977" i="13" s="1"/>
  <c r="BB4977" i="13"/>
  <c r="BD4977" i="13" s="1"/>
  <c r="BI4977" i="13" s="1"/>
  <c r="BP4976" i="13"/>
  <c r="BO4976" i="13"/>
  <c r="BN4976" i="13"/>
  <c r="BH4976" i="13"/>
  <c r="BB4976" i="13"/>
  <c r="BD4976" i="13" s="1"/>
  <c r="BI4976" i="13" s="1"/>
  <c r="BP4975" i="13"/>
  <c r="BO4975" i="13"/>
  <c r="BN4975" i="13"/>
  <c r="BC4975" i="13"/>
  <c r="BB4975" i="13"/>
  <c r="BD4975" i="13" s="1"/>
  <c r="BI4975" i="13" s="1"/>
  <c r="BP4974" i="13"/>
  <c r="BO4974" i="13"/>
  <c r="BN4974" i="13"/>
  <c r="BH4974" i="13"/>
  <c r="BB4974" i="13"/>
  <c r="BD4974" i="13" s="1"/>
  <c r="BI4974" i="13" s="1"/>
  <c r="BP4973" i="13"/>
  <c r="BO4973" i="13"/>
  <c r="BN4973" i="13"/>
  <c r="BH4973" i="13"/>
  <c r="BB4973" i="13"/>
  <c r="BD4973" i="13" s="1"/>
  <c r="BI4973" i="13" s="1"/>
  <c r="BP4972" i="13"/>
  <c r="BO4972" i="13"/>
  <c r="BN4972" i="13"/>
  <c r="BC4972" i="13"/>
  <c r="BH4972" i="13" s="1"/>
  <c r="BP4971" i="13"/>
  <c r="BO4971" i="13"/>
  <c r="BN4971" i="13"/>
  <c r="BH4971" i="13"/>
  <c r="BB4971" i="13"/>
  <c r="BD4971" i="13" s="1"/>
  <c r="BI4971" i="13" s="1"/>
  <c r="BP4970" i="13"/>
  <c r="BO4970" i="13"/>
  <c r="BN4970" i="13"/>
  <c r="BB4970" i="13"/>
  <c r="BD4970" i="13" s="1"/>
  <c r="BC4970" i="13" s="1"/>
  <c r="BP4969" i="13"/>
  <c r="BO4969" i="13"/>
  <c r="BN4969" i="13"/>
  <c r="BH4969" i="13"/>
  <c r="BB4969" i="13"/>
  <c r="BD4969" i="13" s="1"/>
  <c r="BI4969" i="13" s="1"/>
  <c r="BP4968" i="13"/>
  <c r="BO4968" i="13"/>
  <c r="BN4968" i="13"/>
  <c r="BC4968" i="13"/>
  <c r="BB4968" i="13"/>
  <c r="BD4968" i="13" s="1"/>
  <c r="BI4968" i="13" s="1"/>
  <c r="BP4967" i="13"/>
  <c r="BO4967" i="13"/>
  <c r="BN4967" i="13"/>
  <c r="BH4967" i="13"/>
  <c r="BB4967" i="13"/>
  <c r="BD4967" i="13" s="1"/>
  <c r="BI4967" i="13" s="1"/>
  <c r="BP4966" i="13"/>
  <c r="BO4966" i="13"/>
  <c r="BN4966" i="13"/>
  <c r="BC4966" i="13"/>
  <c r="BH4966" i="13" s="1"/>
  <c r="BB4966" i="13"/>
  <c r="BD4966" i="13" s="1"/>
  <c r="BI4966" i="13" s="1"/>
  <c r="BP4965" i="13"/>
  <c r="BO4965" i="13"/>
  <c r="BN4965" i="13"/>
  <c r="BH4965" i="13"/>
  <c r="BD4965" i="13"/>
  <c r="BI4965" i="13" s="1"/>
  <c r="BP4964" i="13"/>
  <c r="BO4964" i="13"/>
  <c r="BN4964" i="13"/>
  <c r="BD4964" i="13"/>
  <c r="BP4963" i="13"/>
  <c r="BO4963" i="13"/>
  <c r="BN4963" i="13"/>
  <c r="BH4963" i="13"/>
  <c r="BD4963" i="13"/>
  <c r="BI4963" i="13" s="1"/>
  <c r="BP4962" i="13"/>
  <c r="BO4962" i="13"/>
  <c r="BN4962" i="13"/>
  <c r="BD4962" i="13"/>
  <c r="BC4962" i="13" s="1"/>
  <c r="BP4961" i="13"/>
  <c r="BO4961" i="13"/>
  <c r="BN4961" i="13"/>
  <c r="BH4961" i="13"/>
  <c r="BB4961" i="13"/>
  <c r="BD4961" i="13" s="1"/>
  <c r="BI4961" i="13" s="1"/>
  <c r="BP4960" i="13"/>
  <c r="BO4960" i="13"/>
  <c r="BN4960" i="13"/>
  <c r="BH4960" i="13"/>
  <c r="BB4960" i="13"/>
  <c r="BD4960" i="13" s="1"/>
  <c r="BI4960" i="13" s="1"/>
  <c r="BP4959" i="13"/>
  <c r="BO4959" i="13"/>
  <c r="BN4959" i="13"/>
  <c r="BP4958" i="13"/>
  <c r="BO4958" i="13"/>
  <c r="BN4958" i="13"/>
  <c r="BH4958" i="13"/>
  <c r="BB4958" i="13"/>
  <c r="BD4958" i="13" s="1"/>
  <c r="BI4958" i="13" s="1"/>
  <c r="BP4957" i="13"/>
  <c r="BO4957" i="13"/>
  <c r="BN4957" i="13"/>
  <c r="BB4957" i="13"/>
  <c r="BD4957" i="13" s="1"/>
  <c r="BI4957" i="13" s="1"/>
  <c r="BP4956" i="13"/>
  <c r="BO4956" i="13"/>
  <c r="BN4956" i="13"/>
  <c r="BH4956" i="13"/>
  <c r="BB4956" i="13"/>
  <c r="BD4956" i="13" s="1"/>
  <c r="BI4956" i="13" s="1"/>
  <c r="BP4955" i="13"/>
  <c r="BO4955" i="13"/>
  <c r="BN4955" i="13"/>
  <c r="BC4955" i="13"/>
  <c r="BH4955" i="13" s="1"/>
  <c r="BB4955" i="13"/>
  <c r="BD4955" i="13" s="1"/>
  <c r="BI4955" i="13" s="1"/>
  <c r="BP4954" i="13"/>
  <c r="BO4954" i="13"/>
  <c r="BN4954" i="13"/>
  <c r="BH4954" i="13"/>
  <c r="BB4954" i="13"/>
  <c r="BD4954" i="13" s="1"/>
  <c r="BI4954" i="13" s="1"/>
  <c r="BP4953" i="13"/>
  <c r="BO4953" i="13"/>
  <c r="BN4953" i="13"/>
  <c r="BB4953" i="13"/>
  <c r="BD4953" i="13" s="1"/>
  <c r="BP4952" i="13"/>
  <c r="BO4952" i="13"/>
  <c r="BN4952" i="13"/>
  <c r="BH4952" i="13"/>
  <c r="BB4952" i="13"/>
  <c r="BD4952" i="13" s="1"/>
  <c r="BI4952" i="13" s="1"/>
  <c r="BP4951" i="13"/>
  <c r="BO4951" i="13"/>
  <c r="BN4951" i="13"/>
  <c r="BH4951" i="13"/>
  <c r="BB4951" i="13"/>
  <c r="BD4951" i="13" s="1"/>
  <c r="BI4951" i="13" s="1"/>
  <c r="BP4950" i="13"/>
  <c r="BO4950" i="13"/>
  <c r="BN4950" i="13"/>
  <c r="BP4949" i="13"/>
  <c r="BO4949" i="13"/>
  <c r="BN4949" i="13"/>
  <c r="BH4949" i="13"/>
  <c r="BB4949" i="13"/>
  <c r="BD4949" i="13" s="1"/>
  <c r="BI4949" i="13" s="1"/>
  <c r="BP4948" i="13"/>
  <c r="BO4948" i="13"/>
  <c r="BN4948" i="13"/>
  <c r="BC4948" i="13"/>
  <c r="BH4948" i="13" s="1"/>
  <c r="BB4948" i="13"/>
  <c r="BD4948" i="13" s="1"/>
  <c r="BI4948" i="13" s="1"/>
  <c r="BP4947" i="13"/>
  <c r="BO4947" i="13"/>
  <c r="BN4947" i="13"/>
  <c r="BH4947" i="13"/>
  <c r="BB4947" i="13"/>
  <c r="BD4947" i="13" s="1"/>
  <c r="BI4947" i="13" s="1"/>
  <c r="BP4946" i="13"/>
  <c r="BO4946" i="13"/>
  <c r="BN4946" i="13"/>
  <c r="BH4946" i="13"/>
  <c r="BB4946" i="13"/>
  <c r="BD4946" i="13" s="1"/>
  <c r="BI4946" i="13" s="1"/>
  <c r="BP4945" i="13"/>
  <c r="BO4945" i="13"/>
  <c r="BN4945" i="13"/>
  <c r="BH4945" i="13"/>
  <c r="BB4945" i="13"/>
  <c r="BD4945" i="13" s="1"/>
  <c r="BI4945" i="13" s="1"/>
  <c r="BP4944" i="13"/>
  <c r="BO4944" i="13"/>
  <c r="BN4944" i="13"/>
  <c r="BH4944" i="13"/>
  <c r="BB4944" i="13"/>
  <c r="BD4944" i="13" s="1"/>
  <c r="BI4944" i="13" s="1"/>
  <c r="BP4943" i="13"/>
  <c r="BO4943" i="13"/>
  <c r="BN4943" i="13"/>
  <c r="BH4943" i="13"/>
  <c r="BB4943" i="13"/>
  <c r="BD4943" i="13" s="1"/>
  <c r="BI4943" i="13" s="1"/>
  <c r="BP4942" i="13"/>
  <c r="BO4942" i="13"/>
  <c r="BN4942" i="13"/>
  <c r="BH4942" i="13"/>
  <c r="BB4942" i="13"/>
  <c r="BD4942" i="13" s="1"/>
  <c r="BI4942" i="13" s="1"/>
  <c r="BP4941" i="13"/>
  <c r="BO4941" i="13"/>
  <c r="BN4941" i="13"/>
  <c r="BP4940" i="13"/>
  <c r="BO4940" i="13"/>
  <c r="BN4940" i="13"/>
  <c r="BH4940" i="13"/>
  <c r="BB4940" i="13"/>
  <c r="BD4940" i="13" s="1"/>
  <c r="BI4940" i="13" s="1"/>
  <c r="BP4939" i="13"/>
  <c r="BO4939" i="13"/>
  <c r="BN4939" i="13"/>
  <c r="BB4939" i="13"/>
  <c r="BD4939" i="13" s="1"/>
  <c r="BI4939" i="13" s="1"/>
  <c r="BP4938" i="13"/>
  <c r="BO4938" i="13"/>
  <c r="BN4938" i="13"/>
  <c r="BH4938" i="13"/>
  <c r="BB4938" i="13"/>
  <c r="BD4938" i="13" s="1"/>
  <c r="BI4938" i="13" s="1"/>
  <c r="BP4937" i="13"/>
  <c r="BO4937" i="13"/>
  <c r="BN4937" i="13"/>
  <c r="BB4937" i="13"/>
  <c r="BD4937" i="13" s="1"/>
  <c r="BP4936" i="13"/>
  <c r="BO4936" i="13"/>
  <c r="BN4936" i="13"/>
  <c r="BH4936" i="13"/>
  <c r="BB4936" i="13"/>
  <c r="BD4936" i="13" s="1"/>
  <c r="BI4936" i="13" s="1"/>
  <c r="BP4935" i="13"/>
  <c r="BO4935" i="13"/>
  <c r="BN4935" i="13"/>
  <c r="BB4935" i="13"/>
  <c r="BD4935" i="13" s="1"/>
  <c r="BP4934" i="13"/>
  <c r="BO4934" i="13"/>
  <c r="BN4934" i="13"/>
  <c r="BH4934" i="13"/>
  <c r="BB4934" i="13"/>
  <c r="BD4934" i="13" s="1"/>
  <c r="BI4934" i="13" s="1"/>
  <c r="BP4933" i="13"/>
  <c r="BO4933" i="13"/>
  <c r="BN4933" i="13"/>
  <c r="BC4933" i="13"/>
  <c r="BB4933" i="13"/>
  <c r="BD4933" i="13" s="1"/>
  <c r="BI4933" i="13" s="1"/>
  <c r="BP4932" i="13"/>
  <c r="BO4932" i="13"/>
  <c r="BN4932" i="13"/>
  <c r="BH4932" i="13"/>
  <c r="BB4932" i="13"/>
  <c r="BD4932" i="13" s="1"/>
  <c r="BI4932" i="13" s="1"/>
  <c r="BP4931" i="13"/>
  <c r="BO4931" i="13"/>
  <c r="BN4931" i="13"/>
  <c r="BC4931" i="13"/>
  <c r="BB4931" i="13"/>
  <c r="BD4931" i="13" s="1"/>
  <c r="BI4931" i="13" s="1"/>
  <c r="BP4930" i="13"/>
  <c r="BO4930" i="13"/>
  <c r="BN4930" i="13"/>
  <c r="BH4930" i="13"/>
  <c r="BB4930" i="13"/>
  <c r="BD4930" i="13" s="1"/>
  <c r="BI4930" i="13" s="1"/>
  <c r="BP4929" i="13"/>
  <c r="BO4929" i="13"/>
  <c r="BN4929" i="13"/>
  <c r="BC4929" i="13"/>
  <c r="BH4929" i="13" s="1"/>
  <c r="BB4929" i="13"/>
  <c r="BD4929" i="13" s="1"/>
  <c r="BI4929" i="13" s="1"/>
  <c r="BP4928" i="13"/>
  <c r="BO4928" i="13"/>
  <c r="BN4928" i="13"/>
  <c r="BH4928" i="13"/>
  <c r="BB4928" i="13"/>
  <c r="BD4928" i="13" s="1"/>
  <c r="BI4928" i="13" s="1"/>
  <c r="BP4927" i="13"/>
  <c r="BO4927" i="13"/>
  <c r="BN4927" i="13"/>
  <c r="BC4927" i="13"/>
  <c r="BH4927" i="13" s="1"/>
  <c r="BB4927" i="13"/>
  <c r="BD4927" i="13" s="1"/>
  <c r="BI4927" i="13" s="1"/>
  <c r="BP4926" i="13"/>
  <c r="BO4926" i="13"/>
  <c r="BN4926" i="13"/>
  <c r="BH4926" i="13"/>
  <c r="BB4926" i="13"/>
  <c r="BD4926" i="13" s="1"/>
  <c r="BI4926" i="13" s="1"/>
  <c r="BP4925" i="13"/>
  <c r="BO4925" i="13"/>
  <c r="BN4925" i="13"/>
  <c r="BC4925" i="13"/>
  <c r="BB4925" i="13"/>
  <c r="BD4925" i="13" s="1"/>
  <c r="BI4925" i="13" s="1"/>
  <c r="BP4924" i="13"/>
  <c r="BO4924" i="13"/>
  <c r="BN4924" i="13"/>
  <c r="BH4924" i="13"/>
  <c r="BB4924" i="13"/>
  <c r="BD4924" i="13" s="1"/>
  <c r="BI4924" i="13" s="1"/>
  <c r="BP4923" i="13"/>
  <c r="BO4923" i="13"/>
  <c r="BN4923" i="13"/>
  <c r="BC4923" i="13"/>
  <c r="BB4923" i="13"/>
  <c r="BD4923" i="13" s="1"/>
  <c r="BI4923" i="13" s="1"/>
  <c r="BP4922" i="13"/>
  <c r="BO4922" i="13"/>
  <c r="BN4922" i="13"/>
  <c r="BH4922" i="13"/>
  <c r="BB4922" i="13"/>
  <c r="BD4922" i="13" s="1"/>
  <c r="BI4922" i="13" s="1"/>
  <c r="BP4921" i="13"/>
  <c r="BO4921" i="13"/>
  <c r="BN4921" i="13"/>
  <c r="BC4921" i="13"/>
  <c r="BH4921" i="13" s="1"/>
  <c r="BB4921" i="13"/>
  <c r="BD4921" i="13" s="1"/>
  <c r="BP4920" i="13"/>
  <c r="BO4920" i="13"/>
  <c r="BN4920" i="13"/>
  <c r="BH4920" i="13"/>
  <c r="BB4920" i="13"/>
  <c r="BD4920" i="13" s="1"/>
  <c r="BI4920" i="13" s="1"/>
  <c r="BP4919" i="13"/>
  <c r="BO4919" i="13"/>
  <c r="BN4919" i="13"/>
  <c r="BC4919" i="13"/>
  <c r="BH4919" i="13" s="1"/>
  <c r="BB4919" i="13"/>
  <c r="BD4919" i="13" s="1"/>
  <c r="BI4919" i="13" s="1"/>
  <c r="BP4918" i="13"/>
  <c r="BO4918" i="13"/>
  <c r="BN4918" i="13"/>
  <c r="BH4918" i="13"/>
  <c r="BB4918" i="13"/>
  <c r="BD4918" i="13" s="1"/>
  <c r="BI4918" i="13" s="1"/>
  <c r="BP4917" i="13"/>
  <c r="BO4917" i="13"/>
  <c r="BN4917" i="13"/>
  <c r="BC4917" i="13"/>
  <c r="BH4917" i="13" s="1"/>
  <c r="BB4917" i="13"/>
  <c r="BD4917" i="13" s="1"/>
  <c r="BI4917" i="13" s="1"/>
  <c r="BP4916" i="13"/>
  <c r="BO4916" i="13"/>
  <c r="BN4916" i="13"/>
  <c r="BH4916" i="13"/>
  <c r="BB4916" i="13"/>
  <c r="BD4916" i="13" s="1"/>
  <c r="BI4916" i="13" s="1"/>
  <c r="BP4915" i="13"/>
  <c r="BO4915" i="13"/>
  <c r="BN4915" i="13"/>
  <c r="BC4915" i="13"/>
  <c r="BB4915" i="13"/>
  <c r="BD4915" i="13" s="1"/>
  <c r="BI4915" i="13" s="1"/>
  <c r="BP4914" i="13"/>
  <c r="BO4914" i="13"/>
  <c r="BN4914" i="13"/>
  <c r="BH4914" i="13"/>
  <c r="BB4914" i="13"/>
  <c r="BD4914" i="13" s="1"/>
  <c r="BI4914" i="13" s="1"/>
  <c r="BP4913" i="13"/>
  <c r="BO4913" i="13"/>
  <c r="BN4913" i="13"/>
  <c r="BD4913" i="13"/>
  <c r="BP4912" i="13"/>
  <c r="BO4912" i="13"/>
  <c r="BN4912" i="13"/>
  <c r="BH4912" i="13"/>
  <c r="BB4912" i="13"/>
  <c r="BD4912" i="13" s="1"/>
  <c r="BI4912" i="13" s="1"/>
  <c r="BP4911" i="13"/>
  <c r="BO4911" i="13"/>
  <c r="BN4911" i="13"/>
  <c r="BD4911" i="13"/>
  <c r="BI4911" i="13" s="1"/>
  <c r="BC4911" i="13"/>
  <c r="BH4911" i="13" s="1"/>
  <c r="BP4910" i="13"/>
  <c r="BO4910" i="13"/>
  <c r="BN4910" i="13"/>
  <c r="BH4910" i="13"/>
  <c r="BB4910" i="13"/>
  <c r="BD4910" i="13" s="1"/>
  <c r="BI4910" i="13" s="1"/>
  <c r="BP4909" i="13"/>
  <c r="BO4909" i="13"/>
  <c r="BN4909" i="13"/>
  <c r="BH4909" i="13"/>
  <c r="BB4909" i="13"/>
  <c r="BD4909" i="13" s="1"/>
  <c r="BI4909" i="13" s="1"/>
  <c r="BP4908" i="13"/>
  <c r="BO4908" i="13"/>
  <c r="BN4908" i="13"/>
  <c r="BH4908" i="13"/>
  <c r="BB4908" i="13"/>
  <c r="BD4908" i="13" s="1"/>
  <c r="BI4908" i="13" s="1"/>
  <c r="BP4907" i="13"/>
  <c r="BO4907" i="13"/>
  <c r="BN4907" i="13"/>
  <c r="BH4907" i="13"/>
  <c r="BB4907" i="13"/>
  <c r="BD4907" i="13" s="1"/>
  <c r="BI4907" i="13" s="1"/>
  <c r="BP4906" i="13"/>
  <c r="BO4906" i="13"/>
  <c r="BN4906" i="13"/>
  <c r="BD4906" i="13"/>
  <c r="BI4906" i="13" s="1"/>
  <c r="BC4906" i="13"/>
  <c r="BP4905" i="13"/>
  <c r="BO4905" i="13"/>
  <c r="BN4905" i="13"/>
  <c r="BH4905" i="13"/>
  <c r="BB4905" i="13"/>
  <c r="BD4905" i="13" s="1"/>
  <c r="BI4905" i="13" s="1"/>
  <c r="BP4904" i="13"/>
  <c r="BO4904" i="13"/>
  <c r="BN4904" i="13"/>
  <c r="BC4904" i="13"/>
  <c r="BB4904" i="13"/>
  <c r="BD4904" i="13" s="1"/>
  <c r="BI4904" i="13" s="1"/>
  <c r="BP4903" i="13"/>
  <c r="BO4903" i="13"/>
  <c r="BN4903" i="13"/>
  <c r="BH4903" i="13"/>
  <c r="BB4903" i="13"/>
  <c r="BD4903" i="13" s="1"/>
  <c r="BI4903" i="13" s="1"/>
  <c r="BP4902" i="13"/>
  <c r="BO4902" i="13"/>
  <c r="BN4902" i="13"/>
  <c r="BC4902" i="13"/>
  <c r="BB4902" i="13"/>
  <c r="BD4902" i="13" s="1"/>
  <c r="BI4902" i="13" s="1"/>
  <c r="BP4901" i="13"/>
  <c r="BO4901" i="13"/>
  <c r="BN4901" i="13"/>
  <c r="BH4901" i="13"/>
  <c r="BB4901" i="13"/>
  <c r="BD4901" i="13" s="1"/>
  <c r="BI4901" i="13" s="1"/>
  <c r="BP4900" i="13"/>
  <c r="BO4900" i="13"/>
  <c r="BN4900" i="13"/>
  <c r="BB4900" i="13"/>
  <c r="BD4900" i="13" s="1"/>
  <c r="BC4900" i="13" s="1"/>
  <c r="BP4899" i="13"/>
  <c r="BO4899" i="13"/>
  <c r="BN4899" i="13"/>
  <c r="BH4899" i="13"/>
  <c r="BB4899" i="13"/>
  <c r="BD4899" i="13" s="1"/>
  <c r="BI4899" i="13" s="1"/>
  <c r="BP4898" i="13"/>
  <c r="BO4898" i="13"/>
  <c r="BN4898" i="13"/>
  <c r="BB4898" i="13"/>
  <c r="BD4898" i="13" s="1"/>
  <c r="BP4897" i="13"/>
  <c r="BO4897" i="13"/>
  <c r="BN4897" i="13"/>
  <c r="BH4897" i="13"/>
  <c r="BB4897" i="13"/>
  <c r="BD4897" i="13" s="1"/>
  <c r="BI4897" i="13" s="1"/>
  <c r="BP4896" i="13"/>
  <c r="BO4896" i="13"/>
  <c r="BN4896" i="13"/>
  <c r="BB4896" i="13"/>
  <c r="BD4896" i="13" s="1"/>
  <c r="BP4895" i="13"/>
  <c r="BO4895" i="13"/>
  <c r="BN4895" i="13"/>
  <c r="BH4895" i="13"/>
  <c r="BB4895" i="13"/>
  <c r="BD4895" i="13" s="1"/>
  <c r="BI4895" i="13" s="1"/>
  <c r="BP4894" i="13"/>
  <c r="BO4894" i="13"/>
  <c r="BN4894" i="13"/>
  <c r="BB4894" i="13"/>
  <c r="BD4894" i="13" s="1"/>
  <c r="BI4894" i="13" s="1"/>
  <c r="BP4893" i="13"/>
  <c r="BO4893" i="13"/>
  <c r="BN4893" i="13"/>
  <c r="BH4893" i="13"/>
  <c r="BB4893" i="13"/>
  <c r="BD4893" i="13" s="1"/>
  <c r="BI4893" i="13" s="1"/>
  <c r="BP4892" i="13"/>
  <c r="BO4892" i="13"/>
  <c r="BN4892" i="13"/>
  <c r="BC4892" i="13"/>
  <c r="BB4892" i="13"/>
  <c r="BD4892" i="13" s="1"/>
  <c r="BI4892" i="13" s="1"/>
  <c r="BP4891" i="13"/>
  <c r="BO4891" i="13"/>
  <c r="BN4891" i="13"/>
  <c r="BH4891" i="13"/>
  <c r="BB4891" i="13"/>
  <c r="BD4891" i="13" s="1"/>
  <c r="BI4891" i="13" s="1"/>
  <c r="BP4890" i="13"/>
  <c r="BO4890" i="13"/>
  <c r="BN4890" i="13"/>
  <c r="BH4890" i="13"/>
  <c r="BB4890" i="13"/>
  <c r="BD4890" i="13" s="1"/>
  <c r="BI4890" i="13" s="1"/>
  <c r="BP4889" i="13"/>
  <c r="BO4889" i="13"/>
  <c r="BN4889" i="13"/>
  <c r="BB4889" i="13"/>
  <c r="BD4889" i="13" s="1"/>
  <c r="BC4889" i="13" s="1"/>
  <c r="BP4888" i="13"/>
  <c r="BO4888" i="13"/>
  <c r="BN4888" i="13"/>
  <c r="BH4888" i="13"/>
  <c r="BB4888" i="13"/>
  <c r="BD4888" i="13" s="1"/>
  <c r="BI4888" i="13" s="1"/>
  <c r="BP4887" i="13"/>
  <c r="BO4887" i="13"/>
  <c r="BN4887" i="13"/>
  <c r="BH4887" i="13"/>
  <c r="BB4887" i="13"/>
  <c r="BD4887" i="13" s="1"/>
  <c r="BI4887" i="13" s="1"/>
  <c r="BP4886" i="13"/>
  <c r="BO4886" i="13"/>
  <c r="BN4886" i="13"/>
  <c r="BB4886" i="13"/>
  <c r="BD4886" i="13" s="1"/>
  <c r="BP4885" i="13"/>
  <c r="BO4885" i="13"/>
  <c r="BN4885" i="13"/>
  <c r="BH4885" i="13"/>
  <c r="BB4885" i="13"/>
  <c r="BD4885" i="13" s="1"/>
  <c r="BI4885" i="13" s="1"/>
  <c r="BP4884" i="13"/>
  <c r="BO4884" i="13"/>
  <c r="BN4884" i="13"/>
  <c r="BB4884" i="13"/>
  <c r="BD4884" i="13" s="1"/>
  <c r="BP4883" i="13"/>
  <c r="BO4883" i="13"/>
  <c r="BN4883" i="13"/>
  <c r="BH4883" i="13"/>
  <c r="BB4883" i="13"/>
  <c r="BD4883" i="13" s="1"/>
  <c r="BI4883" i="13" s="1"/>
  <c r="BP4882" i="13"/>
  <c r="BO4882" i="13"/>
  <c r="BN4882" i="13"/>
  <c r="BC4882" i="13"/>
  <c r="BH4882" i="13" s="1"/>
  <c r="BB4882" i="13"/>
  <c r="BD4882" i="13" s="1"/>
  <c r="BI4882" i="13" s="1"/>
  <c r="BP4881" i="13"/>
  <c r="BO4881" i="13"/>
  <c r="BN4881" i="13"/>
  <c r="BH4881" i="13"/>
  <c r="BB4881" i="13"/>
  <c r="BD4881" i="13" s="1"/>
  <c r="BI4881" i="13" s="1"/>
  <c r="BP4880" i="13"/>
  <c r="BO4880" i="13"/>
  <c r="BN4880" i="13"/>
  <c r="BB4880" i="13"/>
  <c r="BD4880" i="13" s="1"/>
  <c r="BC4880" i="13" s="1"/>
  <c r="BP4879" i="13"/>
  <c r="BO4879" i="13"/>
  <c r="BN4879" i="13"/>
  <c r="BH4879" i="13"/>
  <c r="BB4879" i="13"/>
  <c r="BD4879" i="13" s="1"/>
  <c r="BI4879" i="13" s="1"/>
  <c r="BP4878" i="13"/>
  <c r="BO4878" i="13"/>
  <c r="BN4878" i="13"/>
  <c r="BC4878" i="13"/>
  <c r="BB4878" i="13"/>
  <c r="BD4878" i="13" s="1"/>
  <c r="BI4878" i="13" s="1"/>
  <c r="BP4877" i="13"/>
  <c r="BO4877" i="13"/>
  <c r="BN4877" i="13"/>
  <c r="BH4877" i="13"/>
  <c r="BB4877" i="13"/>
  <c r="BD4877" i="13" s="1"/>
  <c r="BI4877" i="13" s="1"/>
  <c r="BP4876" i="13"/>
  <c r="BO4876" i="13"/>
  <c r="BN4876" i="13"/>
  <c r="BD4876" i="13"/>
  <c r="BC4876" i="13"/>
  <c r="BH4876" i="13" s="1"/>
  <c r="BP4875" i="13"/>
  <c r="BO4875" i="13"/>
  <c r="BN4875" i="13"/>
  <c r="BH4875" i="13"/>
  <c r="BB4875" i="13"/>
  <c r="BD4875" i="13" s="1"/>
  <c r="BI4875" i="13" s="1"/>
  <c r="BP4874" i="13"/>
  <c r="BO4874" i="13"/>
  <c r="BN4874" i="13"/>
  <c r="BC4874" i="13"/>
  <c r="BH4874" i="13" s="1"/>
  <c r="BB4874" i="13"/>
  <c r="BD4874" i="13" s="1"/>
  <c r="BP4873" i="13"/>
  <c r="BO4873" i="13"/>
  <c r="BN4873" i="13"/>
  <c r="BH4873" i="13"/>
  <c r="BB4873" i="13"/>
  <c r="BD4873" i="13" s="1"/>
  <c r="BI4873" i="13" s="1"/>
  <c r="BP4872" i="13"/>
  <c r="BO4872" i="13"/>
  <c r="BN4872" i="13"/>
  <c r="BB4872" i="13"/>
  <c r="BD4872" i="13" s="1"/>
  <c r="BP4871" i="13"/>
  <c r="BO4871" i="13"/>
  <c r="BN4871" i="13"/>
  <c r="BH4871" i="13"/>
  <c r="BB4871" i="13"/>
  <c r="BD4871" i="13" s="1"/>
  <c r="BI4871" i="13" s="1"/>
  <c r="BP4870" i="13"/>
  <c r="BO4870" i="13"/>
  <c r="BN4870" i="13"/>
  <c r="BC4870" i="13"/>
  <c r="BH4870" i="13" s="1"/>
  <c r="BB4870" i="13"/>
  <c r="BD4870" i="13" s="1"/>
  <c r="BI4870" i="13" s="1"/>
  <c r="BP4869" i="13"/>
  <c r="BO4869" i="13"/>
  <c r="BN4869" i="13"/>
  <c r="BH4869" i="13"/>
  <c r="BB4869" i="13"/>
  <c r="BD4869" i="13" s="1"/>
  <c r="BI4869" i="13" s="1"/>
  <c r="BP4868" i="13"/>
  <c r="BO4868" i="13"/>
  <c r="BN4868" i="13"/>
  <c r="BH4868" i="13"/>
  <c r="BB4868" i="13"/>
  <c r="BD4868" i="13" s="1"/>
  <c r="BI4868" i="13" s="1"/>
  <c r="BP4867" i="13"/>
  <c r="BO4867" i="13"/>
  <c r="BN4867" i="13"/>
  <c r="BC4867" i="13"/>
  <c r="BH4867" i="13" s="1"/>
  <c r="BP4866" i="13"/>
  <c r="BO4866" i="13"/>
  <c r="BN4866" i="13"/>
  <c r="BH4866" i="13"/>
  <c r="BB4866" i="13"/>
  <c r="BD4866" i="13" s="1"/>
  <c r="BI4866" i="13" s="1"/>
  <c r="BP4865" i="13"/>
  <c r="BO4865" i="13"/>
  <c r="BN4865" i="13"/>
  <c r="BB4865" i="13"/>
  <c r="BD4865" i="13" s="1"/>
  <c r="BP4864" i="13"/>
  <c r="BO4864" i="13"/>
  <c r="BN4864" i="13"/>
  <c r="BH4864" i="13"/>
  <c r="BB4864" i="13"/>
  <c r="BD4864" i="13" s="1"/>
  <c r="BI4864" i="13" s="1"/>
  <c r="BP4863" i="13"/>
  <c r="BO4863" i="13"/>
  <c r="BN4863" i="13"/>
  <c r="BB4863" i="13"/>
  <c r="BD4863" i="13" s="1"/>
  <c r="BP4862" i="13"/>
  <c r="BO4862" i="13"/>
  <c r="BN4862" i="13"/>
  <c r="BH4862" i="13"/>
  <c r="BB4862" i="13"/>
  <c r="BD4862" i="13" s="1"/>
  <c r="BI4862" i="13" s="1"/>
  <c r="BP4861" i="13"/>
  <c r="BO4861" i="13"/>
  <c r="BN4861" i="13"/>
  <c r="BB4861" i="13"/>
  <c r="BD4861" i="13" s="1"/>
  <c r="BP4860" i="13"/>
  <c r="BO4860" i="13"/>
  <c r="BN4860" i="13"/>
  <c r="BH4860" i="13"/>
  <c r="BB4860" i="13"/>
  <c r="BD4860" i="13" s="1"/>
  <c r="BI4860" i="13" s="1"/>
  <c r="BP4859" i="13"/>
  <c r="BO4859" i="13"/>
  <c r="BN4859" i="13"/>
  <c r="BC4859" i="13"/>
  <c r="BH4859" i="13" s="1"/>
  <c r="BB4859" i="13"/>
  <c r="BD4859" i="13" s="1"/>
  <c r="BI4859" i="13" s="1"/>
  <c r="BP4858" i="13"/>
  <c r="BO4858" i="13"/>
  <c r="BN4858" i="13"/>
  <c r="BH4858" i="13"/>
  <c r="BB4858" i="13"/>
  <c r="BD4858" i="13" s="1"/>
  <c r="BI4858" i="13" s="1"/>
  <c r="BP4857" i="13"/>
  <c r="BO4857" i="13"/>
  <c r="BN4857" i="13"/>
  <c r="BB4857" i="13"/>
  <c r="BD4857" i="13" s="1"/>
  <c r="BP4856" i="13"/>
  <c r="BO4856" i="13"/>
  <c r="BN4856" i="13"/>
  <c r="BH4856" i="13"/>
  <c r="BB4856" i="13"/>
  <c r="BD4856" i="13" s="1"/>
  <c r="BI4856" i="13" s="1"/>
  <c r="BP4855" i="13"/>
  <c r="BO4855" i="13"/>
  <c r="BN4855" i="13"/>
  <c r="BC4855" i="13"/>
  <c r="BH4855" i="13" s="1"/>
  <c r="BB4855" i="13"/>
  <c r="BD4855" i="13" s="1"/>
  <c r="BI4855" i="13" s="1"/>
  <c r="BP4854" i="13"/>
  <c r="BO4854" i="13"/>
  <c r="BN4854" i="13"/>
  <c r="BH4854" i="13"/>
  <c r="BB4854" i="13"/>
  <c r="BD4854" i="13" s="1"/>
  <c r="BI4854" i="13" s="1"/>
  <c r="BP4853" i="13"/>
  <c r="BO4853" i="13"/>
  <c r="BN4853" i="13"/>
  <c r="BH4853" i="13"/>
  <c r="BB4853" i="13"/>
  <c r="BP4852" i="13"/>
  <c r="BO4852" i="13"/>
  <c r="BN4852" i="13"/>
  <c r="BP4851" i="13"/>
  <c r="BO4851" i="13"/>
  <c r="BN4851" i="13"/>
  <c r="BH4851" i="13"/>
  <c r="BB4851" i="13"/>
  <c r="BD4851" i="13" s="1"/>
  <c r="BI4851" i="13" s="1"/>
  <c r="BP4850" i="13"/>
  <c r="BO4850" i="13"/>
  <c r="BN4850" i="13"/>
  <c r="BB4850" i="13"/>
  <c r="BD4850" i="13" s="1"/>
  <c r="BP4849" i="13"/>
  <c r="BO4849" i="13"/>
  <c r="BN4849" i="13"/>
  <c r="BH4849" i="13"/>
  <c r="BB4849" i="13"/>
  <c r="BD4849" i="13" s="1"/>
  <c r="BI4849" i="13" s="1"/>
  <c r="BP4848" i="13"/>
  <c r="BO4848" i="13"/>
  <c r="BN4848" i="13"/>
  <c r="BC4848" i="13"/>
  <c r="BH4848" i="13" s="1"/>
  <c r="BB4848" i="13"/>
  <c r="BD4848" i="13" s="1"/>
  <c r="BI4848" i="13" s="1"/>
  <c r="BP4847" i="13"/>
  <c r="BO4847" i="13"/>
  <c r="BN4847" i="13"/>
  <c r="BH4847" i="13"/>
  <c r="BB4847" i="13"/>
  <c r="BD4847" i="13" s="1"/>
  <c r="BI4847" i="13" s="1"/>
  <c r="BP4846" i="13"/>
  <c r="BO4846" i="13"/>
  <c r="BN4846" i="13"/>
  <c r="BC4846" i="13"/>
  <c r="BB4846" i="13"/>
  <c r="BD4846" i="13" s="1"/>
  <c r="BI4846" i="13" s="1"/>
  <c r="BP4845" i="13"/>
  <c r="BO4845" i="13"/>
  <c r="BN4845" i="13"/>
  <c r="BH4845" i="13"/>
  <c r="BB4845" i="13"/>
  <c r="BD4845" i="13" s="1"/>
  <c r="BI4845" i="13" s="1"/>
  <c r="BP4844" i="13"/>
  <c r="BO4844" i="13"/>
  <c r="BN4844" i="13"/>
  <c r="BB4844" i="13"/>
  <c r="BD4844" i="13" s="1"/>
  <c r="BP4843" i="13"/>
  <c r="BO4843" i="13"/>
  <c r="BN4843" i="13"/>
  <c r="BH4843" i="13"/>
  <c r="BB4843" i="13"/>
  <c r="BD4843" i="13" s="1"/>
  <c r="BI4843" i="13" s="1"/>
  <c r="BP4842" i="13"/>
  <c r="BO4842" i="13"/>
  <c r="BN4842" i="13"/>
  <c r="BB4842" i="13"/>
  <c r="BD4842" i="13" s="1"/>
  <c r="BP4841" i="13"/>
  <c r="BO4841" i="13"/>
  <c r="BN4841" i="13"/>
  <c r="BH4841" i="13"/>
  <c r="BB4841" i="13"/>
  <c r="BD4841" i="13" s="1"/>
  <c r="BI4841" i="13" s="1"/>
  <c r="BP4840" i="13"/>
  <c r="BO4840" i="13"/>
  <c r="BN4840" i="13"/>
  <c r="BB4840" i="13"/>
  <c r="BD4840" i="13" s="1"/>
  <c r="BI4840" i="13" s="1"/>
  <c r="BP4839" i="13"/>
  <c r="BO4839" i="13"/>
  <c r="BN4839" i="13"/>
  <c r="BH4839" i="13"/>
  <c r="BB4839" i="13"/>
  <c r="BD4839" i="13" s="1"/>
  <c r="BI4839" i="13" s="1"/>
  <c r="BP4838" i="13"/>
  <c r="BO4838" i="13"/>
  <c r="BN4838" i="13"/>
  <c r="BC4838" i="13"/>
  <c r="BB4838" i="13"/>
  <c r="BD4838" i="13" s="1"/>
  <c r="BI4838" i="13" s="1"/>
  <c r="BP4837" i="13"/>
  <c r="BO4837" i="13"/>
  <c r="BN4837" i="13"/>
  <c r="BH4837" i="13"/>
  <c r="BB4837" i="13"/>
  <c r="BD4837" i="13" s="1"/>
  <c r="BI4837" i="13" s="1"/>
  <c r="BP4836" i="13"/>
  <c r="BO4836" i="13"/>
  <c r="BN4836" i="13"/>
  <c r="BH4836" i="13"/>
  <c r="BB4836" i="13"/>
  <c r="BP4835" i="13"/>
  <c r="BO4835" i="13"/>
  <c r="BN4835" i="13"/>
  <c r="BP4834" i="13"/>
  <c r="BO4834" i="13"/>
  <c r="BN4834" i="13"/>
  <c r="BH4834" i="13"/>
  <c r="BB4834" i="13"/>
  <c r="BD4834" i="13" s="1"/>
  <c r="BI4834" i="13" s="1"/>
  <c r="BP4833" i="13"/>
  <c r="BO4833" i="13"/>
  <c r="BN4833" i="13"/>
  <c r="BC4833" i="13"/>
  <c r="BH4833" i="13" s="1"/>
  <c r="BB4833" i="13"/>
  <c r="BD4833" i="13" s="1"/>
  <c r="BP4832" i="13"/>
  <c r="BO4832" i="13"/>
  <c r="BN4832" i="13"/>
  <c r="BH4832" i="13"/>
  <c r="BB4832" i="13"/>
  <c r="BD4832" i="13" s="1"/>
  <c r="BI4832" i="13" s="1"/>
  <c r="BP4831" i="13"/>
  <c r="BO4831" i="13"/>
  <c r="BN4831" i="13"/>
  <c r="BC4831" i="13"/>
  <c r="BH4831" i="13" s="1"/>
  <c r="BB4831" i="13"/>
  <c r="BD4831" i="13" s="1"/>
  <c r="BI4831" i="13" s="1"/>
  <c r="BP4830" i="13"/>
  <c r="BO4830" i="13"/>
  <c r="BN4830" i="13"/>
  <c r="BH4830" i="13"/>
  <c r="BB4830" i="13"/>
  <c r="BD4830" i="13" s="1"/>
  <c r="BI4830" i="13" s="1"/>
  <c r="BP4829" i="13"/>
  <c r="BO4829" i="13"/>
  <c r="BN4829" i="13"/>
  <c r="BC4829" i="13"/>
  <c r="BH4829" i="13" s="1"/>
  <c r="BB4829" i="13"/>
  <c r="BD4829" i="13" s="1"/>
  <c r="BI4829" i="13" s="1"/>
  <c r="BP4828" i="13"/>
  <c r="BO4828" i="13"/>
  <c r="BN4828" i="13"/>
  <c r="BH4828" i="13"/>
  <c r="BB4828" i="13"/>
  <c r="BD4828" i="13" s="1"/>
  <c r="BI4828" i="13" s="1"/>
  <c r="BP4827" i="13"/>
  <c r="BO4827" i="13"/>
  <c r="BN4827" i="13"/>
  <c r="BC4827" i="13"/>
  <c r="BB4827" i="13"/>
  <c r="BD4827" i="13" s="1"/>
  <c r="BI4827" i="13" s="1"/>
  <c r="BP4826" i="13"/>
  <c r="BO4826" i="13"/>
  <c r="BN4826" i="13"/>
  <c r="BH4826" i="13"/>
  <c r="BB4826" i="13"/>
  <c r="BD4826" i="13" s="1"/>
  <c r="BI4826" i="13" s="1"/>
  <c r="BP4825" i="13"/>
  <c r="BO4825" i="13"/>
  <c r="BN4825" i="13"/>
  <c r="BH4825" i="13"/>
  <c r="BB4825" i="13"/>
  <c r="BP4824" i="13"/>
  <c r="BO4824" i="13"/>
  <c r="BN4824" i="13"/>
  <c r="BP4823" i="13"/>
  <c r="BO4823" i="13"/>
  <c r="BN4823" i="13"/>
  <c r="BH4823" i="13"/>
  <c r="BB4823" i="13"/>
  <c r="BD4823" i="13" s="1"/>
  <c r="BI4823" i="13" s="1"/>
  <c r="BP4822" i="13"/>
  <c r="BO4822" i="13"/>
  <c r="BN4822" i="13"/>
  <c r="BH4822" i="13"/>
  <c r="BB4822" i="13"/>
  <c r="BP4821" i="13"/>
  <c r="BO4821" i="13"/>
  <c r="BN4821" i="13"/>
  <c r="BC4821" i="13"/>
  <c r="BP4820" i="13"/>
  <c r="BO4820" i="13"/>
  <c r="BN4820" i="13"/>
  <c r="BH4820" i="13"/>
  <c r="BB4820" i="13"/>
  <c r="BD4820" i="13" s="1"/>
  <c r="BI4820" i="13" s="1"/>
  <c r="BP4819" i="13"/>
  <c r="BO4819" i="13"/>
  <c r="BN4819" i="13"/>
  <c r="BC4819" i="13"/>
  <c r="BB4819" i="13"/>
  <c r="BD4819" i="13" s="1"/>
  <c r="BI4819" i="13" s="1"/>
  <c r="BP4818" i="13"/>
  <c r="BO4818" i="13"/>
  <c r="BN4818" i="13"/>
  <c r="BH4818" i="13"/>
  <c r="BB4818" i="13"/>
  <c r="BD4818" i="13" s="1"/>
  <c r="BI4818" i="13" s="1"/>
  <c r="BP4817" i="13"/>
  <c r="BO4817" i="13"/>
  <c r="BN4817" i="13"/>
  <c r="BB4817" i="13"/>
  <c r="BD4817" i="13" s="1"/>
  <c r="BP4816" i="13"/>
  <c r="BO4816" i="13"/>
  <c r="BN4816" i="13"/>
  <c r="BH4816" i="13"/>
  <c r="BB4816" i="13"/>
  <c r="BD4816" i="13" s="1"/>
  <c r="BI4816" i="13" s="1"/>
  <c r="BP4815" i="13"/>
  <c r="BO4815" i="13"/>
  <c r="BN4815" i="13"/>
  <c r="BC4815" i="13"/>
  <c r="BB4815" i="13"/>
  <c r="BD4815" i="13" s="1"/>
  <c r="BI4815" i="13" s="1"/>
  <c r="BP4814" i="13"/>
  <c r="BO4814" i="13"/>
  <c r="BN4814" i="13"/>
  <c r="BH4814" i="13"/>
  <c r="BB4814" i="13"/>
  <c r="BD4814" i="13" s="1"/>
  <c r="BI4814" i="13" s="1"/>
  <c r="BP4813" i="13"/>
  <c r="BO4813" i="13"/>
  <c r="BN4813" i="13"/>
  <c r="BC4813" i="13"/>
  <c r="BB4813" i="13"/>
  <c r="BD4813" i="13" s="1"/>
  <c r="BI4813" i="13" s="1"/>
  <c r="BP4812" i="13"/>
  <c r="BO4812" i="13"/>
  <c r="BN4812" i="13"/>
  <c r="BH4812" i="13"/>
  <c r="BB4812" i="13"/>
  <c r="BD4812" i="13" s="1"/>
  <c r="BI4812" i="13" s="1"/>
  <c r="BP4811" i="13"/>
  <c r="BO4811" i="13"/>
  <c r="BN4811" i="13"/>
  <c r="BC4811" i="13"/>
  <c r="BH4811" i="13" s="1"/>
  <c r="BB4811" i="13"/>
  <c r="BD4811" i="13" s="1"/>
  <c r="BI4811" i="13" s="1"/>
  <c r="BP4810" i="13"/>
  <c r="BO4810" i="13"/>
  <c r="BN4810" i="13"/>
  <c r="BH4810" i="13"/>
  <c r="BB4810" i="13"/>
  <c r="BD4810" i="13" s="1"/>
  <c r="BI4810" i="13" s="1"/>
  <c r="BP4809" i="13"/>
  <c r="BO4809" i="13"/>
  <c r="BN4809" i="13"/>
  <c r="BC4809" i="13"/>
  <c r="BH4809" i="13" s="1"/>
  <c r="BB4809" i="13"/>
  <c r="BD4809" i="13" s="1"/>
  <c r="BI4809" i="13" s="1"/>
  <c r="BP4808" i="13"/>
  <c r="BO4808" i="13"/>
  <c r="BN4808" i="13"/>
  <c r="BH4808" i="13"/>
  <c r="BB4808" i="13"/>
  <c r="BD4808" i="13" s="1"/>
  <c r="BI4808" i="13" s="1"/>
  <c r="BP4807" i="13"/>
  <c r="BO4807" i="13"/>
  <c r="BN4807" i="13"/>
  <c r="BH4807" i="13"/>
  <c r="BB4807" i="13"/>
  <c r="BD4807" i="13" s="1"/>
  <c r="BI4807" i="13" s="1"/>
  <c r="BP4806" i="13"/>
  <c r="BO4806" i="13"/>
  <c r="BN4806" i="13"/>
  <c r="BP4805" i="13"/>
  <c r="BO4805" i="13"/>
  <c r="BN4805" i="13"/>
  <c r="BH4805" i="13"/>
  <c r="BB4805" i="13"/>
  <c r="BD4805" i="13" s="1"/>
  <c r="BI4805" i="13" s="1"/>
  <c r="BP4804" i="13"/>
  <c r="BO4804" i="13"/>
  <c r="BN4804" i="13"/>
  <c r="BC4804" i="13"/>
  <c r="BB4804" i="13"/>
  <c r="BD4804" i="13" s="1"/>
  <c r="BI4804" i="13" s="1"/>
  <c r="BP4803" i="13"/>
  <c r="BO4803" i="13"/>
  <c r="BN4803" i="13"/>
  <c r="BH4803" i="13"/>
  <c r="BB4803" i="13"/>
  <c r="BD4803" i="13" s="1"/>
  <c r="BI4803" i="13" s="1"/>
  <c r="BP4802" i="13"/>
  <c r="BO4802" i="13"/>
  <c r="BN4802" i="13"/>
  <c r="BH4802" i="13"/>
  <c r="BB4802" i="13"/>
  <c r="BP4801" i="13"/>
  <c r="BO4801" i="13"/>
  <c r="BN4801" i="13"/>
  <c r="BC4801" i="13"/>
  <c r="BP4800" i="13"/>
  <c r="BO4800" i="13"/>
  <c r="BN4800" i="13"/>
  <c r="BH4800" i="13"/>
  <c r="BB4800" i="13"/>
  <c r="BD4800" i="13" s="1"/>
  <c r="BI4800" i="13" s="1"/>
  <c r="BP4799" i="13"/>
  <c r="BO4799" i="13"/>
  <c r="BN4799" i="13"/>
  <c r="BB4799" i="13"/>
  <c r="BD4799" i="13" s="1"/>
  <c r="BC4799" i="13" s="1"/>
  <c r="BP4798" i="13"/>
  <c r="BO4798" i="13"/>
  <c r="BN4798" i="13"/>
  <c r="BH4798" i="13"/>
  <c r="BB4798" i="13"/>
  <c r="BD4798" i="13" s="1"/>
  <c r="BI4798" i="13" s="1"/>
  <c r="BP4797" i="13"/>
  <c r="BO4797" i="13"/>
  <c r="BN4797" i="13"/>
  <c r="BC4797" i="13"/>
  <c r="BH4797" i="13" s="1"/>
  <c r="BB4797" i="13"/>
  <c r="BD4797" i="13" s="1"/>
  <c r="BI4797" i="13" s="1"/>
  <c r="BP4796" i="13"/>
  <c r="BO4796" i="13"/>
  <c r="BN4796" i="13"/>
  <c r="BH4796" i="13"/>
  <c r="BB4796" i="13"/>
  <c r="BD4796" i="13" s="1"/>
  <c r="BI4796" i="13" s="1"/>
  <c r="BP4795" i="13"/>
  <c r="BO4795" i="13"/>
  <c r="BN4795" i="13"/>
  <c r="BB4795" i="13"/>
  <c r="BD4795" i="13" s="1"/>
  <c r="BP4794" i="13"/>
  <c r="BO4794" i="13"/>
  <c r="BN4794" i="13"/>
  <c r="BH4794" i="13"/>
  <c r="BB4794" i="13"/>
  <c r="BD4794" i="13" s="1"/>
  <c r="BI4794" i="13" s="1"/>
  <c r="BP4793" i="13"/>
  <c r="BO4793" i="13"/>
  <c r="BN4793" i="13"/>
  <c r="BB4793" i="13"/>
  <c r="BD4793" i="13" s="1"/>
  <c r="BC4793" i="13" s="1"/>
  <c r="BP4792" i="13"/>
  <c r="BO4792" i="13"/>
  <c r="BN4792" i="13"/>
  <c r="BH4792" i="13"/>
  <c r="BB4792" i="13"/>
  <c r="BD4792" i="13" s="1"/>
  <c r="BI4792" i="13" s="1"/>
  <c r="BP4791" i="13"/>
  <c r="BO4791" i="13"/>
  <c r="BN4791" i="13"/>
  <c r="BB4791" i="13"/>
  <c r="BD4791" i="13" s="1"/>
  <c r="BI4791" i="13" s="1"/>
  <c r="BP4790" i="13"/>
  <c r="BO4790" i="13"/>
  <c r="BN4790" i="13"/>
  <c r="BH4790" i="13"/>
  <c r="BB4790" i="13"/>
  <c r="BD4790" i="13" s="1"/>
  <c r="BI4790" i="13" s="1"/>
  <c r="BP4789" i="13"/>
  <c r="BO4789" i="13"/>
  <c r="BN4789" i="13"/>
  <c r="BB4789" i="13"/>
  <c r="BD4789" i="13" s="1"/>
  <c r="BP4788" i="13"/>
  <c r="BO4788" i="13"/>
  <c r="BN4788" i="13"/>
  <c r="BH4788" i="13"/>
  <c r="BB4788" i="13"/>
  <c r="BD4788" i="13" s="1"/>
  <c r="BI4788" i="13" s="1"/>
  <c r="BP4787" i="13"/>
  <c r="BO4787" i="13"/>
  <c r="BN4787" i="13"/>
  <c r="BC4787" i="13"/>
  <c r="BB4787" i="13"/>
  <c r="BD4787" i="13" s="1"/>
  <c r="BI4787" i="13" s="1"/>
  <c r="BP4786" i="13"/>
  <c r="BO4786" i="13"/>
  <c r="BN4786" i="13"/>
  <c r="BH4786" i="13"/>
  <c r="BB4786" i="13"/>
  <c r="BD4786" i="13" s="1"/>
  <c r="BI4786" i="13" s="1"/>
  <c r="BP4785" i="13"/>
  <c r="BO4785" i="13"/>
  <c r="BN4785" i="13"/>
  <c r="BC4785" i="13"/>
  <c r="BH4785" i="13" s="1"/>
  <c r="BB4785" i="13"/>
  <c r="BD4785" i="13" s="1"/>
  <c r="BI4785" i="13" s="1"/>
  <c r="BP4784" i="13"/>
  <c r="BO4784" i="13"/>
  <c r="BN4784" i="13"/>
  <c r="BH4784" i="13"/>
  <c r="BB4784" i="13"/>
  <c r="BD4784" i="13" s="1"/>
  <c r="BI4784" i="13" s="1"/>
  <c r="BP4783" i="13"/>
  <c r="BO4783" i="13"/>
  <c r="BN4783" i="13"/>
  <c r="BC4783" i="13"/>
  <c r="BB4783" i="13"/>
  <c r="BD4783" i="13" s="1"/>
  <c r="BI4783" i="13" s="1"/>
  <c r="BP4782" i="13"/>
  <c r="BO4782" i="13"/>
  <c r="BN4782" i="13"/>
  <c r="BH4782" i="13"/>
  <c r="BB4782" i="13"/>
  <c r="BD4782" i="13" s="1"/>
  <c r="BI4782" i="13" s="1"/>
  <c r="BP4781" i="13"/>
  <c r="BO4781" i="13"/>
  <c r="BN4781" i="13"/>
  <c r="BB4781" i="13"/>
  <c r="BD4781" i="13" s="1"/>
  <c r="BP4780" i="13"/>
  <c r="BO4780" i="13"/>
  <c r="BN4780" i="13"/>
  <c r="BH4780" i="13"/>
  <c r="BB4780" i="13"/>
  <c r="BD4780" i="13" s="1"/>
  <c r="BI4780" i="13" s="1"/>
  <c r="BP4779" i="13"/>
  <c r="BO4779" i="13"/>
  <c r="BN4779" i="13"/>
  <c r="BH4779" i="13"/>
  <c r="BB4779" i="13"/>
  <c r="BP4778" i="13"/>
  <c r="BO4778" i="13"/>
  <c r="BN4778" i="13"/>
  <c r="BP4777" i="13"/>
  <c r="BO4777" i="13"/>
  <c r="BN4777" i="13"/>
  <c r="BH4777" i="13"/>
  <c r="BB4777" i="13"/>
  <c r="BD4777" i="13" s="1"/>
  <c r="BI4777" i="13" s="1"/>
  <c r="BP4776" i="13"/>
  <c r="BO4776" i="13"/>
  <c r="BN4776" i="13"/>
  <c r="BH4776" i="13"/>
  <c r="BB4776" i="13"/>
  <c r="BD4776" i="13" s="1"/>
  <c r="BI4776" i="13" s="1"/>
  <c r="BP4775" i="13"/>
  <c r="BO4775" i="13"/>
  <c r="BN4775" i="13"/>
  <c r="BC4775" i="13"/>
  <c r="BH4775" i="13" s="1"/>
  <c r="BB4775" i="13"/>
  <c r="BD4775" i="13" s="1"/>
  <c r="BP4774" i="13"/>
  <c r="BO4774" i="13"/>
  <c r="BN4774" i="13"/>
  <c r="BH4774" i="13"/>
  <c r="BB4774" i="13"/>
  <c r="BD4774" i="13" s="1"/>
  <c r="BI4774" i="13" s="1"/>
  <c r="BP4773" i="13"/>
  <c r="BO4773" i="13"/>
  <c r="BN4773" i="13"/>
  <c r="BC4773" i="13"/>
  <c r="BB4773" i="13"/>
  <c r="BD4773" i="13" s="1"/>
  <c r="BI4773" i="13" s="1"/>
  <c r="BP4772" i="13"/>
  <c r="BO4772" i="13"/>
  <c r="BN4772" i="13"/>
  <c r="BH4772" i="13"/>
  <c r="BB4772" i="13"/>
  <c r="BD4772" i="13" s="1"/>
  <c r="BI4772" i="13" s="1"/>
  <c r="BP4771" i="13"/>
  <c r="BO4771" i="13"/>
  <c r="BN4771" i="13"/>
  <c r="BB4771" i="13"/>
  <c r="BD4771" i="13" s="1"/>
  <c r="BI4771" i="13" s="1"/>
  <c r="BP4770" i="13"/>
  <c r="BO4770" i="13"/>
  <c r="BN4770" i="13"/>
  <c r="BH4770" i="13"/>
  <c r="BB4770" i="13"/>
  <c r="BD4770" i="13" s="1"/>
  <c r="BI4770" i="13" s="1"/>
  <c r="BP4769" i="13"/>
  <c r="BO4769" i="13"/>
  <c r="BN4769" i="13"/>
  <c r="BH4769" i="13"/>
  <c r="BB4769" i="13"/>
  <c r="BD4769" i="13" s="1"/>
  <c r="BI4769" i="13" s="1"/>
  <c r="BP4768" i="13"/>
  <c r="BO4768" i="13"/>
  <c r="BN4768" i="13"/>
  <c r="BC4768" i="13"/>
  <c r="BH4768" i="13" s="1"/>
  <c r="BP4767" i="13"/>
  <c r="BO4767" i="13"/>
  <c r="BN4767" i="13"/>
  <c r="BH4767" i="13"/>
  <c r="BB4767" i="13"/>
  <c r="BD4767" i="13" s="1"/>
  <c r="BI4767" i="13" s="1"/>
  <c r="BP4766" i="13"/>
  <c r="BO4766" i="13"/>
  <c r="BN4766" i="13"/>
  <c r="BH4766" i="13"/>
  <c r="BB4766" i="13"/>
  <c r="BD4766" i="13" s="1"/>
  <c r="BI4766" i="13" s="1"/>
  <c r="BP4765" i="13"/>
  <c r="BO4765" i="13"/>
  <c r="BN4765" i="13"/>
  <c r="BP4764" i="13"/>
  <c r="BO4764" i="13"/>
  <c r="BN4764" i="13"/>
  <c r="BH4764" i="13"/>
  <c r="BB4764" i="13"/>
  <c r="BD4764" i="13" s="1"/>
  <c r="BI4764" i="13" s="1"/>
  <c r="BP4763" i="13"/>
  <c r="BO4763" i="13"/>
  <c r="BN4763" i="13"/>
  <c r="BH4763" i="13"/>
  <c r="BB4763" i="13"/>
  <c r="BD4763" i="13" s="1"/>
  <c r="BI4763" i="13" s="1"/>
  <c r="BP4762" i="13"/>
  <c r="BO4762" i="13"/>
  <c r="BN4762" i="13"/>
  <c r="BH4762" i="13"/>
  <c r="BB4762" i="13"/>
  <c r="BD4762" i="13" s="1"/>
  <c r="BI4762" i="13" s="1"/>
  <c r="BP4761" i="13"/>
  <c r="BO4761" i="13"/>
  <c r="BN4761" i="13"/>
  <c r="BC4761" i="13"/>
  <c r="BH4761" i="13" s="1"/>
  <c r="BB4761" i="13"/>
  <c r="BD4761" i="13" s="1"/>
  <c r="BI4761" i="13" s="1"/>
  <c r="BP4760" i="13"/>
  <c r="BO4760" i="13"/>
  <c r="BN4760" i="13"/>
  <c r="BH4760" i="13"/>
  <c r="BB4760" i="13"/>
  <c r="BD4760" i="13" s="1"/>
  <c r="BI4760" i="13" s="1"/>
  <c r="BP4759" i="13"/>
  <c r="BO4759" i="13"/>
  <c r="BN4759" i="13"/>
  <c r="BC4759" i="13"/>
  <c r="BH4759" i="13" s="1"/>
  <c r="BB4759" i="13"/>
  <c r="BD4759" i="13" s="1"/>
  <c r="BI4759" i="13" s="1"/>
  <c r="BP4758" i="13"/>
  <c r="BO4758" i="13"/>
  <c r="BN4758" i="13"/>
  <c r="BH4758" i="13"/>
  <c r="BB4758" i="13"/>
  <c r="BD4758" i="13" s="1"/>
  <c r="BI4758" i="13" s="1"/>
  <c r="BP4757" i="13"/>
  <c r="BO4757" i="13"/>
  <c r="BN4757" i="13"/>
  <c r="BB4757" i="13"/>
  <c r="BD4757" i="13" s="1"/>
  <c r="BC4757" i="13" s="1"/>
  <c r="BP4756" i="13"/>
  <c r="BO4756" i="13"/>
  <c r="BN4756" i="13"/>
  <c r="BH4756" i="13"/>
  <c r="BB4756" i="13"/>
  <c r="BD4756" i="13" s="1"/>
  <c r="BI4756" i="13" s="1"/>
  <c r="BP4755" i="13"/>
  <c r="BO4755" i="13"/>
  <c r="BN4755" i="13"/>
  <c r="BC4755" i="13"/>
  <c r="BH4755" i="13" s="1"/>
  <c r="BB4755" i="13"/>
  <c r="BD4755" i="13" s="1"/>
  <c r="BI4755" i="13" s="1"/>
  <c r="BP4754" i="13"/>
  <c r="BO4754" i="13"/>
  <c r="BN4754" i="13"/>
  <c r="BH4754" i="13"/>
  <c r="BB4754" i="13"/>
  <c r="BD4754" i="13" s="1"/>
  <c r="BI4754" i="13" s="1"/>
  <c r="BP4753" i="13"/>
  <c r="BO4753" i="13"/>
  <c r="BN4753" i="13"/>
  <c r="BH4753" i="13"/>
  <c r="BB4753" i="13"/>
  <c r="BD4753" i="13" s="1"/>
  <c r="BI4753" i="13" s="1"/>
  <c r="BP4752" i="13"/>
  <c r="BO4752" i="13"/>
  <c r="BN4752" i="13"/>
  <c r="BH4752" i="13"/>
  <c r="BB4752" i="13"/>
  <c r="BD4752" i="13" s="1"/>
  <c r="BI4752" i="13" s="1"/>
  <c r="BP4751" i="13"/>
  <c r="BO4751" i="13"/>
  <c r="BN4751" i="13"/>
  <c r="BH4751" i="13"/>
  <c r="BB4751" i="13"/>
  <c r="BD4751" i="13" s="1"/>
  <c r="BI4751" i="13" s="1"/>
  <c r="BH4750" i="13"/>
  <c r="BD4750" i="13"/>
  <c r="BI4750" i="13" s="1"/>
  <c r="BP4749" i="13"/>
  <c r="BO4749" i="13"/>
  <c r="BN4749" i="13"/>
  <c r="BH4749" i="13"/>
  <c r="BB4749" i="13"/>
  <c r="BD4749" i="13" s="1"/>
  <c r="BI4749" i="13" s="1"/>
  <c r="BP4748" i="13"/>
  <c r="BO4748" i="13"/>
  <c r="BN4748" i="13"/>
  <c r="BH4748" i="13"/>
  <c r="BB4748" i="13"/>
  <c r="BD4748" i="13" s="1"/>
  <c r="BI4748" i="13" s="1"/>
  <c r="BP4747" i="13"/>
  <c r="BO4747" i="13"/>
  <c r="BN4747" i="13"/>
  <c r="BH4747" i="13"/>
  <c r="BB4747" i="13"/>
  <c r="BD4747" i="13" s="1"/>
  <c r="BI4747" i="13" s="1"/>
  <c r="BP4746" i="13"/>
  <c r="BO4746" i="13"/>
  <c r="BN4746" i="13"/>
  <c r="BH4746" i="13"/>
  <c r="BB4746" i="13"/>
  <c r="BD4746" i="13" s="1"/>
  <c r="BI4746" i="13" s="1"/>
  <c r="BP4745" i="13"/>
  <c r="BO4745" i="13"/>
  <c r="BN4745" i="13"/>
  <c r="BH4745" i="13"/>
  <c r="BB4745" i="13"/>
  <c r="BD4745" i="13" s="1"/>
  <c r="BI4745" i="13" s="1"/>
  <c r="BP4744" i="13"/>
  <c r="BO4744" i="13"/>
  <c r="BN4744" i="13"/>
  <c r="BH4744" i="13"/>
  <c r="BB4744" i="13"/>
  <c r="BD4744" i="13" s="1"/>
  <c r="BI4744" i="13" s="1"/>
  <c r="BP4743" i="13"/>
  <c r="BO4743" i="13"/>
  <c r="BN4743" i="13"/>
  <c r="BH4743" i="13"/>
  <c r="BB4743" i="13"/>
  <c r="BD4743" i="13" s="1"/>
  <c r="BI4743" i="13" s="1"/>
  <c r="BP4742" i="13"/>
  <c r="BO4742" i="13"/>
  <c r="BN4742" i="13"/>
  <c r="BH4742" i="13"/>
  <c r="BB4742" i="13"/>
  <c r="BD4742" i="13" s="1"/>
  <c r="BI4742" i="13" s="1"/>
  <c r="BP4741" i="13"/>
  <c r="BO4741" i="13"/>
  <c r="BN4741" i="13"/>
  <c r="BF4741" i="13"/>
  <c r="BC4741" i="13" s="1"/>
  <c r="BP4740" i="13"/>
  <c r="BO4740" i="13"/>
  <c r="BN4740" i="13"/>
  <c r="BH4740" i="13"/>
  <c r="BB4740" i="13"/>
  <c r="BD4740" i="13" s="1"/>
  <c r="BI4740" i="13" s="1"/>
  <c r="BP4739" i="13"/>
  <c r="BO4739" i="13"/>
  <c r="BN4739" i="13"/>
  <c r="BC4739" i="13"/>
  <c r="BB4739" i="13"/>
  <c r="BD4739" i="13" s="1"/>
  <c r="BI4739" i="13" s="1"/>
  <c r="BP4738" i="13"/>
  <c r="BO4738" i="13"/>
  <c r="BN4738" i="13"/>
  <c r="BH4738" i="13"/>
  <c r="BB4738" i="13"/>
  <c r="BD4738" i="13" s="1"/>
  <c r="BI4738" i="13" s="1"/>
  <c r="BP4737" i="13"/>
  <c r="BO4737" i="13"/>
  <c r="BN4737" i="13"/>
  <c r="BC4737" i="13"/>
  <c r="BH4737" i="13" s="1"/>
  <c r="BB4737" i="13"/>
  <c r="BD4737" i="13" s="1"/>
  <c r="BP4736" i="13"/>
  <c r="BO4736" i="13"/>
  <c r="BN4736" i="13"/>
  <c r="BH4736" i="13"/>
  <c r="BB4736" i="13"/>
  <c r="BD4736" i="13" s="1"/>
  <c r="BI4736" i="13" s="1"/>
  <c r="BP4735" i="13"/>
  <c r="BO4735" i="13"/>
  <c r="BN4735" i="13"/>
  <c r="BH4735" i="13"/>
  <c r="BB4735" i="13"/>
  <c r="BD4735" i="13" s="1"/>
  <c r="BI4735" i="13" s="1"/>
  <c r="BP4734" i="13"/>
  <c r="BO4734" i="13"/>
  <c r="BN4734" i="13"/>
  <c r="BH4734" i="13"/>
  <c r="BB4734" i="13"/>
  <c r="BD4734" i="13" s="1"/>
  <c r="BI4734" i="13" s="1"/>
  <c r="BP4733" i="13"/>
  <c r="BO4733" i="13"/>
  <c r="BN4733" i="13"/>
  <c r="BH4733" i="13"/>
  <c r="BB4733" i="13"/>
  <c r="BP4732" i="13"/>
  <c r="BO4732" i="13"/>
  <c r="BN4732" i="13"/>
  <c r="BC4732" i="13"/>
  <c r="BP4731" i="13"/>
  <c r="BO4731" i="13"/>
  <c r="BN4731" i="13"/>
  <c r="BH4731" i="13"/>
  <c r="BB4731" i="13"/>
  <c r="BD4731" i="13" s="1"/>
  <c r="BI4731" i="13" s="1"/>
  <c r="BP4730" i="13"/>
  <c r="BO4730" i="13"/>
  <c r="BN4730" i="13"/>
  <c r="BC4730" i="13"/>
  <c r="BB4730" i="13"/>
  <c r="BD4730" i="13" s="1"/>
  <c r="BI4730" i="13" s="1"/>
  <c r="BP4729" i="13"/>
  <c r="BO4729" i="13"/>
  <c r="BN4729" i="13"/>
  <c r="BH4729" i="13"/>
  <c r="BB4729" i="13"/>
  <c r="BD4729" i="13" s="1"/>
  <c r="BI4729" i="13" s="1"/>
  <c r="BP4728" i="13"/>
  <c r="BO4728" i="13"/>
  <c r="BN4728" i="13"/>
  <c r="BB4728" i="13"/>
  <c r="BD4728" i="13" s="1"/>
  <c r="BP4727" i="13"/>
  <c r="BO4727" i="13"/>
  <c r="BN4727" i="13"/>
  <c r="BH4727" i="13"/>
  <c r="BB4727" i="13"/>
  <c r="BD4727" i="13" s="1"/>
  <c r="BI4727" i="13" s="1"/>
  <c r="BP4726" i="13"/>
  <c r="BO4726" i="13"/>
  <c r="BN4726" i="13"/>
  <c r="BB4726" i="13"/>
  <c r="BD4726" i="13" s="1"/>
  <c r="BP4725" i="13"/>
  <c r="BO4725" i="13"/>
  <c r="BN4725" i="13"/>
  <c r="BH4725" i="13"/>
  <c r="BB4725" i="13"/>
  <c r="BD4725" i="13" s="1"/>
  <c r="BI4725" i="13" s="1"/>
  <c r="BP4724" i="13"/>
  <c r="BO4724" i="13"/>
  <c r="BN4724" i="13"/>
  <c r="BD4724" i="13"/>
  <c r="BI4724" i="13" s="1"/>
  <c r="BC4724" i="13"/>
  <c r="BH4724" i="13" s="1"/>
  <c r="BP4723" i="13"/>
  <c r="BO4723" i="13"/>
  <c r="BN4723" i="13"/>
  <c r="BH4723" i="13"/>
  <c r="BB4723" i="13"/>
  <c r="BD4723" i="13" s="1"/>
  <c r="BI4723" i="13" s="1"/>
  <c r="BP4722" i="13"/>
  <c r="BO4722" i="13"/>
  <c r="BN4722" i="13"/>
  <c r="BC4722" i="13"/>
  <c r="BH4722" i="13" s="1"/>
  <c r="BB4722" i="13"/>
  <c r="BD4722" i="13" s="1"/>
  <c r="BI4722" i="13" s="1"/>
  <c r="BP4721" i="13"/>
  <c r="BO4721" i="13"/>
  <c r="BN4721" i="13"/>
  <c r="BH4721" i="13"/>
  <c r="BB4721" i="13"/>
  <c r="BD4721" i="13" s="1"/>
  <c r="BI4721" i="13" s="1"/>
  <c r="BP4720" i="13"/>
  <c r="BO4720" i="13"/>
  <c r="BN4720" i="13"/>
  <c r="BB4720" i="13"/>
  <c r="BD4720" i="13" s="1"/>
  <c r="BC4720" i="13" s="1"/>
  <c r="BP4719" i="13"/>
  <c r="BO4719" i="13"/>
  <c r="BN4719" i="13"/>
  <c r="BH4719" i="13"/>
  <c r="BB4719" i="13"/>
  <c r="BD4719" i="13" s="1"/>
  <c r="BI4719" i="13" s="1"/>
  <c r="BP4718" i="13"/>
  <c r="BO4718" i="13"/>
  <c r="BN4718" i="13"/>
  <c r="BH4718" i="13"/>
  <c r="BB4718" i="13"/>
  <c r="BD4718" i="13" s="1"/>
  <c r="BI4718" i="13" s="1"/>
  <c r="BP4717" i="13"/>
  <c r="BO4717" i="13"/>
  <c r="BN4717" i="13"/>
  <c r="BH4717" i="13"/>
  <c r="BB4717" i="13"/>
  <c r="BD4717" i="13" s="1"/>
  <c r="BI4717" i="13" s="1"/>
  <c r="BP4716" i="13"/>
  <c r="BO4716" i="13"/>
  <c r="BN4716" i="13"/>
  <c r="BH4716" i="13"/>
  <c r="BB4716" i="13"/>
  <c r="BD4716" i="13" s="1"/>
  <c r="BI4716" i="13" s="1"/>
  <c r="BP4715" i="13"/>
  <c r="BO4715" i="13"/>
  <c r="BN4715" i="13"/>
  <c r="BH4715" i="13"/>
  <c r="BB4715" i="13"/>
  <c r="BD4715" i="13" s="1"/>
  <c r="BI4715" i="13" s="1"/>
  <c r="BP4714" i="13"/>
  <c r="BO4714" i="13"/>
  <c r="BN4714" i="13"/>
  <c r="BH4714" i="13"/>
  <c r="BB4714" i="13"/>
  <c r="BD4714" i="13" s="1"/>
  <c r="BI4714" i="13" s="1"/>
  <c r="BP4713" i="13"/>
  <c r="BO4713" i="13"/>
  <c r="BN4713" i="13"/>
  <c r="BH4713" i="13"/>
  <c r="BB4713" i="13"/>
  <c r="BD4713" i="13" s="1"/>
  <c r="BI4713" i="13" s="1"/>
  <c r="BP4712" i="13"/>
  <c r="BO4712" i="13"/>
  <c r="BN4712" i="13"/>
  <c r="BP4711" i="13"/>
  <c r="BO4711" i="13"/>
  <c r="BN4711" i="13"/>
  <c r="BH4711" i="13"/>
  <c r="BB4711" i="13"/>
  <c r="BD4711" i="13" s="1"/>
  <c r="BI4711" i="13" s="1"/>
  <c r="BP4710" i="13"/>
  <c r="BO4710" i="13"/>
  <c r="BN4710" i="13"/>
  <c r="BH4710" i="13"/>
  <c r="BB4710" i="13"/>
  <c r="BP4709" i="13"/>
  <c r="BO4709" i="13"/>
  <c r="BN4709" i="13"/>
  <c r="BC4709" i="13"/>
  <c r="BP4708" i="13"/>
  <c r="BO4708" i="13"/>
  <c r="BN4708" i="13"/>
  <c r="BH4708" i="13"/>
  <c r="BB4708" i="13"/>
  <c r="BD4708" i="13" s="1"/>
  <c r="BI4708" i="13" s="1"/>
  <c r="BP4707" i="13"/>
  <c r="BO4707" i="13"/>
  <c r="BN4707" i="13"/>
  <c r="BC4707" i="13"/>
  <c r="BB4707" i="13"/>
  <c r="BD4707" i="13" s="1"/>
  <c r="BI4707" i="13" s="1"/>
  <c r="BP4706" i="13"/>
  <c r="BO4706" i="13"/>
  <c r="BN4706" i="13"/>
  <c r="BH4706" i="13"/>
  <c r="BB4706" i="13"/>
  <c r="BD4706" i="13" s="1"/>
  <c r="BI4706" i="13" s="1"/>
  <c r="BP4705" i="13"/>
  <c r="BO4705" i="13"/>
  <c r="BN4705" i="13"/>
  <c r="BC4705" i="13"/>
  <c r="BH4705" i="13" s="1"/>
  <c r="BB4705" i="13"/>
  <c r="BD4705" i="13" s="1"/>
  <c r="BP4704" i="13"/>
  <c r="BO4704" i="13"/>
  <c r="BN4704" i="13"/>
  <c r="BH4704" i="13"/>
  <c r="BB4704" i="13"/>
  <c r="BD4704" i="13" s="1"/>
  <c r="BI4704" i="13" s="1"/>
  <c r="BP4703" i="13"/>
  <c r="BO4703" i="13"/>
  <c r="BN4703" i="13"/>
  <c r="BB4703" i="13"/>
  <c r="BD4703" i="13" s="1"/>
  <c r="BP4702" i="13"/>
  <c r="BO4702" i="13"/>
  <c r="BN4702" i="13"/>
  <c r="BH4702" i="13"/>
  <c r="BB4702" i="13"/>
  <c r="BD4702" i="13" s="1"/>
  <c r="BI4702" i="13" s="1"/>
  <c r="BP4701" i="13"/>
  <c r="BO4701" i="13"/>
  <c r="BN4701" i="13"/>
  <c r="BB4701" i="13"/>
  <c r="BD4701" i="13" s="1"/>
  <c r="BP4700" i="13"/>
  <c r="BO4700" i="13"/>
  <c r="BN4700" i="13"/>
  <c r="BH4700" i="13"/>
  <c r="BB4700" i="13"/>
  <c r="BD4700" i="13" s="1"/>
  <c r="BI4700" i="13" s="1"/>
  <c r="BP4699" i="13"/>
  <c r="BO4699" i="13"/>
  <c r="BN4699" i="13"/>
  <c r="BH4699" i="13"/>
  <c r="BD4699" i="13"/>
  <c r="BI4699" i="13" s="1"/>
  <c r="BP4698" i="13"/>
  <c r="BO4698" i="13"/>
  <c r="BN4698" i="13"/>
  <c r="BC4698" i="13"/>
  <c r="BH4698" i="13" s="1"/>
  <c r="BP4697" i="13"/>
  <c r="BO4697" i="13"/>
  <c r="BN4697" i="13"/>
  <c r="BH4697" i="13"/>
  <c r="BB4697" i="13"/>
  <c r="BD4697" i="13" s="1"/>
  <c r="BI4697" i="13" s="1"/>
  <c r="BP4696" i="13"/>
  <c r="BO4696" i="13"/>
  <c r="BN4696" i="13"/>
  <c r="BH4696" i="13"/>
  <c r="BB4696" i="13"/>
  <c r="BP4695" i="13"/>
  <c r="BO4695" i="13"/>
  <c r="BN4695" i="13"/>
  <c r="BC4695" i="13"/>
  <c r="BH4695" i="13" s="1"/>
  <c r="BP4694" i="13"/>
  <c r="BO4694" i="13"/>
  <c r="BN4694" i="13"/>
  <c r="BH4694" i="13"/>
  <c r="BB4694" i="13"/>
  <c r="BD4694" i="13" s="1"/>
  <c r="BI4694" i="13" s="1"/>
  <c r="BP4693" i="13"/>
  <c r="BO4693" i="13"/>
  <c r="BN4693" i="13"/>
  <c r="BC4693" i="13"/>
  <c r="BH4693" i="13" s="1"/>
  <c r="BB4693" i="13"/>
  <c r="BD4693" i="13" s="1"/>
  <c r="BI4693" i="13" s="1"/>
  <c r="BP4692" i="13"/>
  <c r="BO4692" i="13"/>
  <c r="BN4692" i="13"/>
  <c r="BH4692" i="13"/>
  <c r="BB4692" i="13"/>
  <c r="BD4692" i="13" s="1"/>
  <c r="BI4692" i="13" s="1"/>
  <c r="BP4691" i="13"/>
  <c r="BO4691" i="13"/>
  <c r="BN4691" i="13"/>
  <c r="BB4691" i="13"/>
  <c r="BD4691" i="13" s="1"/>
  <c r="BP4690" i="13"/>
  <c r="BO4690" i="13"/>
  <c r="BN4690" i="13"/>
  <c r="BH4690" i="13"/>
  <c r="BB4690" i="13"/>
  <c r="BD4690" i="13" s="1"/>
  <c r="BI4690" i="13" s="1"/>
  <c r="BP4689" i="13"/>
  <c r="BO4689" i="13"/>
  <c r="BN4689" i="13"/>
  <c r="BB4689" i="13"/>
  <c r="BD4689" i="13" s="1"/>
  <c r="BP4688" i="13"/>
  <c r="BO4688" i="13"/>
  <c r="BN4688" i="13"/>
  <c r="BH4688" i="13"/>
  <c r="BB4688" i="13"/>
  <c r="BD4688" i="13" s="1"/>
  <c r="BI4688" i="13" s="1"/>
  <c r="BP4687" i="13"/>
  <c r="BO4687" i="13"/>
  <c r="BN4687" i="13"/>
  <c r="BB4687" i="13"/>
  <c r="BD4687" i="13" s="1"/>
  <c r="BP4686" i="13"/>
  <c r="BO4686" i="13"/>
  <c r="BN4686" i="13"/>
  <c r="BH4686" i="13"/>
  <c r="BB4686" i="13"/>
  <c r="BD4686" i="13" s="1"/>
  <c r="BI4686" i="13" s="1"/>
  <c r="BP4685" i="13"/>
  <c r="BO4685" i="13"/>
  <c r="BN4685" i="13"/>
  <c r="BB4685" i="13"/>
  <c r="BD4685" i="13" s="1"/>
  <c r="BI4685" i="13" s="1"/>
  <c r="BP4684" i="13"/>
  <c r="BO4684" i="13"/>
  <c r="BN4684" i="13"/>
  <c r="BH4684" i="13"/>
  <c r="BB4684" i="13"/>
  <c r="BD4684" i="13" s="1"/>
  <c r="BI4684" i="13" s="1"/>
  <c r="BP4683" i="13"/>
  <c r="BO4683" i="13"/>
  <c r="BN4683" i="13"/>
  <c r="BB4683" i="13"/>
  <c r="BD4683" i="13" s="1"/>
  <c r="BP4682" i="13"/>
  <c r="BO4682" i="13"/>
  <c r="BN4682" i="13"/>
  <c r="BH4682" i="13"/>
  <c r="BB4682" i="13"/>
  <c r="BD4682" i="13" s="1"/>
  <c r="BI4682" i="13" s="1"/>
  <c r="BP4681" i="13"/>
  <c r="BO4681" i="13"/>
  <c r="BN4681" i="13"/>
  <c r="BC4681" i="13"/>
  <c r="BH4681" i="13" s="1"/>
  <c r="BB4681" i="13"/>
  <c r="BD4681" i="13" s="1"/>
  <c r="BI4681" i="13" s="1"/>
  <c r="BP4680" i="13"/>
  <c r="BO4680" i="13"/>
  <c r="BN4680" i="13"/>
  <c r="BH4680" i="13"/>
  <c r="BB4680" i="13"/>
  <c r="BD4680" i="13" s="1"/>
  <c r="BI4680" i="13" s="1"/>
  <c r="BP4679" i="13"/>
  <c r="BO4679" i="13"/>
  <c r="BN4679" i="13"/>
  <c r="BB4679" i="13"/>
  <c r="BD4679" i="13" s="1"/>
  <c r="BP4678" i="13"/>
  <c r="BO4678" i="13"/>
  <c r="BN4678" i="13"/>
  <c r="BH4678" i="13"/>
  <c r="BB4678" i="13"/>
  <c r="BD4678" i="13" s="1"/>
  <c r="BI4678" i="13" s="1"/>
  <c r="BP4677" i="13"/>
  <c r="BO4677" i="13"/>
  <c r="BN4677" i="13"/>
  <c r="BB4677" i="13"/>
  <c r="BD4677" i="13" s="1"/>
  <c r="BI4677" i="13" s="1"/>
  <c r="BP4676" i="13"/>
  <c r="BO4676" i="13"/>
  <c r="BN4676" i="13"/>
  <c r="BH4676" i="13"/>
  <c r="BB4676" i="13"/>
  <c r="BD4676" i="13" s="1"/>
  <c r="BI4676" i="13" s="1"/>
  <c r="BP4675" i="13"/>
  <c r="BO4675" i="13"/>
  <c r="BN4675" i="13"/>
  <c r="BB4675" i="13"/>
  <c r="BD4675" i="13" s="1"/>
  <c r="BP4674" i="13"/>
  <c r="BO4674" i="13"/>
  <c r="BN4674" i="13"/>
  <c r="BH4674" i="13"/>
  <c r="BB4674" i="13"/>
  <c r="BD4674" i="13" s="1"/>
  <c r="BI4674" i="13" s="1"/>
  <c r="BP4673" i="13"/>
  <c r="BO4673" i="13"/>
  <c r="BN4673" i="13"/>
  <c r="BC4673" i="13"/>
  <c r="BH4673" i="13" s="1"/>
  <c r="BB4673" i="13"/>
  <c r="BD4673" i="13" s="1"/>
  <c r="BI4673" i="13" s="1"/>
  <c r="BP4672" i="13"/>
  <c r="BO4672" i="13"/>
  <c r="BN4672" i="13"/>
  <c r="BH4672" i="13"/>
  <c r="BB4672" i="13"/>
  <c r="BD4672" i="13" s="1"/>
  <c r="BI4672" i="13" s="1"/>
  <c r="BP4671" i="13"/>
  <c r="BO4671" i="13"/>
  <c r="BN4671" i="13"/>
  <c r="BB4671" i="13"/>
  <c r="BD4671" i="13" s="1"/>
  <c r="BP4670" i="13"/>
  <c r="BO4670" i="13"/>
  <c r="BN4670" i="13"/>
  <c r="BH4670" i="13"/>
  <c r="BB4670" i="13"/>
  <c r="BD4670" i="13" s="1"/>
  <c r="BI4670" i="13" s="1"/>
  <c r="BP4669" i="13"/>
  <c r="BO4669" i="13"/>
  <c r="BN4669" i="13"/>
  <c r="BH4669" i="13"/>
  <c r="BB4669" i="13"/>
  <c r="BD4669" i="13" s="1"/>
  <c r="BI4669" i="13" s="1"/>
  <c r="BP4668" i="13"/>
  <c r="BO4668" i="13"/>
  <c r="BN4668" i="13"/>
  <c r="BD4668" i="13"/>
  <c r="BI4668" i="13" s="1"/>
  <c r="BC4668" i="13"/>
  <c r="BH4668" i="13" s="1"/>
  <c r="BP4667" i="13"/>
  <c r="BO4667" i="13"/>
  <c r="BN4667" i="13"/>
  <c r="BH4667" i="13"/>
  <c r="BB4667" i="13"/>
  <c r="BD4667" i="13" s="1"/>
  <c r="BI4667" i="13" s="1"/>
  <c r="BP4666" i="13"/>
  <c r="BO4666" i="13"/>
  <c r="BN4666" i="13"/>
  <c r="BH4666" i="13"/>
  <c r="BB4666" i="13"/>
  <c r="BD4666" i="13" s="1"/>
  <c r="BI4666" i="13" s="1"/>
  <c r="BP4665" i="13"/>
  <c r="BO4665" i="13"/>
  <c r="BN4665" i="13"/>
  <c r="BH4665" i="13"/>
  <c r="BB4665" i="13"/>
  <c r="BP4664" i="13"/>
  <c r="BO4664" i="13"/>
  <c r="BN4664" i="13"/>
  <c r="BC4664" i="13"/>
  <c r="BP4663" i="13"/>
  <c r="BO4663" i="13"/>
  <c r="BN4663" i="13"/>
  <c r="BH4663" i="13"/>
  <c r="BB4663" i="13"/>
  <c r="BD4663" i="13" s="1"/>
  <c r="BI4663" i="13" s="1"/>
  <c r="BP4662" i="13"/>
  <c r="BO4662" i="13"/>
  <c r="BN4662" i="13"/>
  <c r="BC4662" i="13"/>
  <c r="BH4662" i="13" s="1"/>
  <c r="BB4662" i="13"/>
  <c r="BD4662" i="13" s="1"/>
  <c r="BP4661" i="13"/>
  <c r="BO4661" i="13"/>
  <c r="BN4661" i="13"/>
  <c r="BH4661" i="13"/>
  <c r="BB4661" i="13"/>
  <c r="BD4661" i="13" s="1"/>
  <c r="BI4661" i="13" s="1"/>
  <c r="BP4660" i="13"/>
  <c r="BO4660" i="13"/>
  <c r="BN4660" i="13"/>
  <c r="BH4660" i="13"/>
  <c r="BB4660" i="13"/>
  <c r="BD4660" i="13" s="1"/>
  <c r="BI4660" i="13" s="1"/>
  <c r="BP4659" i="13"/>
  <c r="BO4659" i="13"/>
  <c r="BN4659" i="13"/>
  <c r="BH4659" i="13"/>
  <c r="BB4659" i="13"/>
  <c r="BP4658" i="13"/>
  <c r="BO4658" i="13"/>
  <c r="BN4658" i="13"/>
  <c r="BP4657" i="13"/>
  <c r="BO4657" i="13"/>
  <c r="BN4657" i="13"/>
  <c r="BH4657" i="13"/>
  <c r="BB4657" i="13"/>
  <c r="BD4657" i="13" s="1"/>
  <c r="BI4657" i="13" s="1"/>
  <c r="BP4656" i="13"/>
  <c r="BO4656" i="13"/>
  <c r="BN4656" i="13"/>
  <c r="BC4656" i="13"/>
  <c r="BH4656" i="13" s="1"/>
  <c r="BB4656" i="13"/>
  <c r="BD4656" i="13" s="1"/>
  <c r="BI4656" i="13" s="1"/>
  <c r="BP4655" i="13"/>
  <c r="BO4655" i="13"/>
  <c r="BN4655" i="13"/>
  <c r="BH4655" i="13"/>
  <c r="BB4655" i="13"/>
  <c r="BD4655" i="13" s="1"/>
  <c r="BI4655" i="13" s="1"/>
  <c r="BP4654" i="13"/>
  <c r="BO4654" i="13"/>
  <c r="BN4654" i="13"/>
  <c r="BC4654" i="13"/>
  <c r="BH4654" i="13" s="1"/>
  <c r="BB4654" i="13"/>
  <c r="BD4654" i="13" s="1"/>
  <c r="BI4654" i="13" s="1"/>
  <c r="BP4653" i="13"/>
  <c r="BO4653" i="13"/>
  <c r="BN4653" i="13"/>
  <c r="BH4653" i="13"/>
  <c r="BB4653" i="13"/>
  <c r="BD4653" i="13" s="1"/>
  <c r="BI4653" i="13" s="1"/>
  <c r="BP4652" i="13"/>
  <c r="BO4652" i="13"/>
  <c r="BN4652" i="13"/>
  <c r="BC4652" i="13"/>
  <c r="BH4652" i="13" s="1"/>
  <c r="BB4652" i="13"/>
  <c r="BD4652" i="13" s="1"/>
  <c r="BI4652" i="13" s="1"/>
  <c r="BP4651" i="13"/>
  <c r="BO4651" i="13"/>
  <c r="BN4651" i="13"/>
  <c r="BH4651" i="13"/>
  <c r="BB4651" i="13"/>
  <c r="BD4651" i="13" s="1"/>
  <c r="BI4651" i="13" s="1"/>
  <c r="BP4650" i="13"/>
  <c r="BO4650" i="13"/>
  <c r="BN4650" i="13"/>
  <c r="BB4650" i="13"/>
  <c r="BD4650" i="13" s="1"/>
  <c r="BP4649" i="13"/>
  <c r="BO4649" i="13"/>
  <c r="BN4649" i="13"/>
  <c r="BH4649" i="13"/>
  <c r="BB4649" i="13"/>
  <c r="BD4649" i="13" s="1"/>
  <c r="BI4649" i="13" s="1"/>
  <c r="BP4648" i="13"/>
  <c r="BO4648" i="13"/>
  <c r="BN4648" i="13"/>
  <c r="BC4648" i="13"/>
  <c r="BH4648" i="13" s="1"/>
  <c r="BB4648" i="13"/>
  <c r="BD4648" i="13" s="1"/>
  <c r="BI4648" i="13" s="1"/>
  <c r="BP4647" i="13"/>
  <c r="BO4647" i="13"/>
  <c r="BN4647" i="13"/>
  <c r="BH4647" i="13"/>
  <c r="BB4647" i="13"/>
  <c r="BD4647" i="13" s="1"/>
  <c r="BI4647" i="13" s="1"/>
  <c r="BP4646" i="13"/>
  <c r="BO4646" i="13"/>
  <c r="BN4646" i="13"/>
  <c r="BH4646" i="13"/>
  <c r="BB4646" i="13"/>
  <c r="BD4646" i="13" s="1"/>
  <c r="BI4646" i="13" s="1"/>
  <c r="BP4645" i="13"/>
  <c r="BO4645" i="13"/>
  <c r="BN4645" i="13"/>
  <c r="BD4645" i="13"/>
  <c r="BI4645" i="13" s="1"/>
  <c r="BC4645" i="13"/>
  <c r="BH4645" i="13" s="1"/>
  <c r="BP4644" i="13"/>
  <c r="BO4644" i="13"/>
  <c r="BN4644" i="13"/>
  <c r="BH4644" i="13"/>
  <c r="BB4644" i="13"/>
  <c r="BD4644" i="13" s="1"/>
  <c r="BI4644" i="13" s="1"/>
  <c r="BP4643" i="13"/>
  <c r="BO4643" i="13"/>
  <c r="BN4643" i="13"/>
  <c r="BH4643" i="13"/>
  <c r="BB4643" i="13"/>
  <c r="BP4642" i="13"/>
  <c r="BO4642" i="13"/>
  <c r="BN4642" i="13"/>
  <c r="BP4641" i="13"/>
  <c r="BO4641" i="13"/>
  <c r="BN4641" i="13"/>
  <c r="BH4641" i="13"/>
  <c r="BB4641" i="13"/>
  <c r="BD4641" i="13" s="1"/>
  <c r="BI4641" i="13" s="1"/>
  <c r="BP4640" i="13"/>
  <c r="BO4640" i="13"/>
  <c r="BN4640" i="13"/>
  <c r="BB4640" i="13"/>
  <c r="BD4640" i="13" s="1"/>
  <c r="BP4639" i="13"/>
  <c r="BO4639" i="13"/>
  <c r="BN4639" i="13"/>
  <c r="BH4639" i="13"/>
  <c r="BB4639" i="13"/>
  <c r="BD4639" i="13" s="1"/>
  <c r="BI4639" i="13" s="1"/>
  <c r="BP4638" i="13"/>
  <c r="BO4638" i="13"/>
  <c r="BN4638" i="13"/>
  <c r="BC4638" i="13"/>
  <c r="BH4638" i="13" s="1"/>
  <c r="BB4638" i="13"/>
  <c r="BD4638" i="13" s="1"/>
  <c r="BP4637" i="13"/>
  <c r="BO4637" i="13"/>
  <c r="BN4637" i="13"/>
  <c r="BH4637" i="13"/>
  <c r="BB4637" i="13"/>
  <c r="BD4637" i="13" s="1"/>
  <c r="BI4637" i="13" s="1"/>
  <c r="BP4636" i="13"/>
  <c r="BO4636" i="13"/>
  <c r="BN4636" i="13"/>
  <c r="BC4636" i="13"/>
  <c r="BH4636" i="13" s="1"/>
  <c r="BB4636" i="13"/>
  <c r="BD4636" i="13" s="1"/>
  <c r="BI4636" i="13" s="1"/>
  <c r="BP4635" i="13"/>
  <c r="BO4635" i="13"/>
  <c r="BN4635" i="13"/>
  <c r="BH4635" i="13"/>
  <c r="BB4635" i="13"/>
  <c r="BD4635" i="13" s="1"/>
  <c r="BI4635" i="13" s="1"/>
  <c r="BP4634" i="13"/>
  <c r="BO4634" i="13"/>
  <c r="BN4634" i="13"/>
  <c r="BB4634" i="13"/>
  <c r="BD4634" i="13" s="1"/>
  <c r="BI4634" i="13" s="1"/>
  <c r="BH4633" i="13"/>
  <c r="BD4633" i="13"/>
  <c r="BI4633" i="13" s="1"/>
  <c r="BP4632" i="13"/>
  <c r="BO4632" i="13"/>
  <c r="BN4632" i="13"/>
  <c r="BH4632" i="13"/>
  <c r="BB4632" i="13"/>
  <c r="BP4631" i="13"/>
  <c r="BO4631" i="13"/>
  <c r="BN4631" i="13"/>
  <c r="BF4631" i="13"/>
  <c r="BC4631" i="13" s="1"/>
  <c r="BH4631" i="13" s="1"/>
  <c r="BP4630" i="13"/>
  <c r="BO4630" i="13"/>
  <c r="BN4630" i="13"/>
  <c r="BH4630" i="13"/>
  <c r="BB4630" i="13"/>
  <c r="BD4630" i="13" s="1"/>
  <c r="BI4630" i="13" s="1"/>
  <c r="BP4629" i="13"/>
  <c r="BO4629" i="13"/>
  <c r="BN4629" i="13"/>
  <c r="BH4629" i="13"/>
  <c r="BB4629" i="13"/>
  <c r="BD4629" i="13" s="1"/>
  <c r="BI4629" i="13" s="1"/>
  <c r="BP4628" i="13"/>
  <c r="BO4628" i="13"/>
  <c r="BN4628" i="13"/>
  <c r="BH4628" i="13"/>
  <c r="BB4628" i="13"/>
  <c r="BD4628" i="13" s="1"/>
  <c r="BI4628" i="13" s="1"/>
  <c r="BP4627" i="13"/>
  <c r="BO4627" i="13"/>
  <c r="BN4627" i="13"/>
  <c r="BD4627" i="13"/>
  <c r="BC4627" i="13" s="1"/>
  <c r="BP4626" i="13"/>
  <c r="BO4626" i="13"/>
  <c r="BN4626" i="13"/>
  <c r="BH4626" i="13"/>
  <c r="BB4626" i="13"/>
  <c r="BD4626" i="13" s="1"/>
  <c r="BI4626" i="13" s="1"/>
  <c r="BP4625" i="13"/>
  <c r="BO4625" i="13"/>
  <c r="BN4625" i="13"/>
  <c r="BC4625" i="13"/>
  <c r="BB4625" i="13"/>
  <c r="BD4625" i="13" s="1"/>
  <c r="BI4625" i="13" s="1"/>
  <c r="BP4624" i="13"/>
  <c r="BO4624" i="13"/>
  <c r="BN4624" i="13"/>
  <c r="BH4624" i="13"/>
  <c r="BB4624" i="13"/>
  <c r="BD4624" i="13" s="1"/>
  <c r="BI4624" i="13" s="1"/>
  <c r="BP4623" i="13"/>
  <c r="BO4623" i="13"/>
  <c r="BN4623" i="13"/>
  <c r="BB4623" i="13"/>
  <c r="BD4623" i="13" s="1"/>
  <c r="BP4622" i="13"/>
  <c r="BO4622" i="13"/>
  <c r="BN4622" i="13"/>
  <c r="BH4622" i="13"/>
  <c r="BB4622" i="13"/>
  <c r="BD4622" i="13" s="1"/>
  <c r="BI4622" i="13" s="1"/>
  <c r="BP4621" i="13"/>
  <c r="BO4621" i="13"/>
  <c r="BN4621" i="13"/>
  <c r="BH4621" i="13"/>
  <c r="BB4621" i="13"/>
  <c r="BD4621" i="13" s="1"/>
  <c r="BI4621" i="13" s="1"/>
  <c r="BP4620" i="13"/>
  <c r="BO4620" i="13"/>
  <c r="BN4620" i="13"/>
  <c r="BD4620" i="13"/>
  <c r="BP4619" i="13"/>
  <c r="BO4619" i="13"/>
  <c r="BN4619" i="13"/>
  <c r="BH4619" i="13"/>
  <c r="BB4619" i="13"/>
  <c r="BD4619" i="13" s="1"/>
  <c r="BI4619" i="13" s="1"/>
  <c r="BP4618" i="13"/>
  <c r="BO4618" i="13"/>
  <c r="BN4618" i="13"/>
  <c r="BC4618" i="13"/>
  <c r="BH4618" i="13" s="1"/>
  <c r="BB4618" i="13"/>
  <c r="BD4618" i="13" s="1"/>
  <c r="BP4617" i="13"/>
  <c r="BO4617" i="13"/>
  <c r="BN4617" i="13"/>
  <c r="BH4617" i="13"/>
  <c r="BB4617" i="13"/>
  <c r="BD4617" i="13" s="1"/>
  <c r="BI4617" i="13" s="1"/>
  <c r="BP4616" i="13"/>
  <c r="BO4616" i="13"/>
  <c r="BN4616" i="13"/>
  <c r="BB4616" i="13"/>
  <c r="BD4616" i="13" s="1"/>
  <c r="BP4615" i="13"/>
  <c r="BO4615" i="13"/>
  <c r="BN4615" i="13"/>
  <c r="BH4615" i="13"/>
  <c r="BB4615" i="13"/>
  <c r="BD4615" i="13" s="1"/>
  <c r="BI4615" i="13" s="1"/>
  <c r="BP4614" i="13"/>
  <c r="BO4614" i="13"/>
  <c r="BN4614" i="13"/>
  <c r="BC4614" i="13"/>
  <c r="BB4614" i="13"/>
  <c r="BD4614" i="13" s="1"/>
  <c r="BI4614" i="13" s="1"/>
  <c r="BP4613" i="13"/>
  <c r="BO4613" i="13"/>
  <c r="BN4613" i="13"/>
  <c r="BH4613" i="13"/>
  <c r="BB4613" i="13"/>
  <c r="BD4613" i="13" s="1"/>
  <c r="BI4613" i="13" s="1"/>
  <c r="BP4612" i="13"/>
  <c r="BO4612" i="13"/>
  <c r="BN4612" i="13"/>
  <c r="BC4612" i="13"/>
  <c r="BB4612" i="13"/>
  <c r="BD4612" i="13" s="1"/>
  <c r="BI4612" i="13" s="1"/>
  <c r="BP4611" i="13"/>
  <c r="BO4611" i="13"/>
  <c r="BN4611" i="13"/>
  <c r="BH4611" i="13"/>
  <c r="BB4611" i="13"/>
  <c r="BD4611" i="13" s="1"/>
  <c r="BI4611" i="13" s="1"/>
  <c r="BP4610" i="13"/>
  <c r="BO4610" i="13"/>
  <c r="BN4610" i="13"/>
  <c r="BB4610" i="13"/>
  <c r="BD4610" i="13" s="1"/>
  <c r="BP4609" i="13"/>
  <c r="BO4609" i="13"/>
  <c r="BN4609" i="13"/>
  <c r="BH4609" i="13"/>
  <c r="BB4609" i="13"/>
  <c r="BD4609" i="13" s="1"/>
  <c r="BI4609" i="13" s="1"/>
  <c r="BP4608" i="13"/>
  <c r="BO4608" i="13"/>
  <c r="BN4608" i="13"/>
  <c r="BH4608" i="13"/>
  <c r="BB4608" i="13"/>
  <c r="BD4608" i="13" s="1"/>
  <c r="BI4608" i="13" s="1"/>
  <c r="BP4607" i="13"/>
  <c r="BO4607" i="13"/>
  <c r="BN4607" i="13"/>
  <c r="BH4607" i="13"/>
  <c r="BB4607" i="13"/>
  <c r="BP4606" i="13"/>
  <c r="BO4606" i="13"/>
  <c r="BN4606" i="13"/>
  <c r="BP4605" i="13"/>
  <c r="BO4605" i="13"/>
  <c r="BN4605" i="13"/>
  <c r="BH4605" i="13"/>
  <c r="BB4605" i="13"/>
  <c r="BD4605" i="13" s="1"/>
  <c r="BI4605" i="13" s="1"/>
  <c r="BP4604" i="13"/>
  <c r="BO4604" i="13"/>
  <c r="BN4604" i="13"/>
  <c r="BB4604" i="13"/>
  <c r="BD4604" i="13" s="1"/>
  <c r="BP4603" i="13"/>
  <c r="BO4603" i="13"/>
  <c r="BN4603" i="13"/>
  <c r="BH4603" i="13"/>
  <c r="BB4603" i="13"/>
  <c r="BD4603" i="13" s="1"/>
  <c r="BI4603" i="13" s="1"/>
  <c r="BP4602" i="13"/>
  <c r="BO4602" i="13"/>
  <c r="BN4602" i="13"/>
  <c r="BB4602" i="13"/>
  <c r="BD4602" i="13" s="1"/>
  <c r="BP4601" i="13"/>
  <c r="BO4601" i="13"/>
  <c r="BN4601" i="13"/>
  <c r="BH4601" i="13"/>
  <c r="BB4601" i="13"/>
  <c r="BD4601" i="13" s="1"/>
  <c r="BI4601" i="13" s="1"/>
  <c r="BP4600" i="13"/>
  <c r="BO4600" i="13"/>
  <c r="BN4600" i="13"/>
  <c r="BH4600" i="13"/>
  <c r="BB4600" i="13"/>
  <c r="BD4600" i="13" s="1"/>
  <c r="BI4600" i="13" s="1"/>
  <c r="BP4599" i="13"/>
  <c r="BO4599" i="13"/>
  <c r="BN4599" i="13"/>
  <c r="BH4599" i="13"/>
  <c r="BB4599" i="13"/>
  <c r="BD4599" i="13" s="1"/>
  <c r="BI4599" i="13" s="1"/>
  <c r="BP4598" i="13"/>
  <c r="BO4598" i="13"/>
  <c r="BN4598" i="13"/>
  <c r="BD4598" i="13"/>
  <c r="BC4598" i="13"/>
  <c r="BH4598" i="13" s="1"/>
  <c r="BP4597" i="13"/>
  <c r="BO4597" i="13"/>
  <c r="BN4597" i="13"/>
  <c r="BH4597" i="13"/>
  <c r="BB4597" i="13"/>
  <c r="BD4597" i="13" s="1"/>
  <c r="BI4597" i="13" s="1"/>
  <c r="BP4596" i="13"/>
  <c r="BO4596" i="13"/>
  <c r="BN4596" i="13"/>
  <c r="BB4596" i="13"/>
  <c r="BD4596" i="13" s="1"/>
  <c r="BP4595" i="13"/>
  <c r="BO4595" i="13"/>
  <c r="BN4595" i="13"/>
  <c r="BH4595" i="13"/>
  <c r="BB4595" i="13"/>
  <c r="BD4595" i="13" s="1"/>
  <c r="BI4595" i="13" s="1"/>
  <c r="BP4594" i="13"/>
  <c r="BO4594" i="13"/>
  <c r="BN4594" i="13"/>
  <c r="BH4594" i="13"/>
  <c r="BB4594" i="13"/>
  <c r="BP4593" i="13"/>
  <c r="BO4593" i="13"/>
  <c r="BN4593" i="13"/>
  <c r="BC4593" i="13"/>
  <c r="BH4593" i="13" s="1"/>
  <c r="BP4592" i="13"/>
  <c r="BO4592" i="13"/>
  <c r="BN4592" i="13"/>
  <c r="BH4592" i="13"/>
  <c r="BB4592" i="13"/>
  <c r="BD4592" i="13" s="1"/>
  <c r="BI4592" i="13" s="1"/>
  <c r="BP4591" i="13"/>
  <c r="BO4591" i="13"/>
  <c r="BN4591" i="13"/>
  <c r="BB4591" i="13"/>
  <c r="BD4591" i="13" s="1"/>
  <c r="BP4590" i="13"/>
  <c r="BO4590" i="13"/>
  <c r="BN4590" i="13"/>
  <c r="BH4590" i="13"/>
  <c r="BB4590" i="13"/>
  <c r="BD4590" i="13" s="1"/>
  <c r="BI4590" i="13" s="1"/>
  <c r="BP4589" i="13"/>
  <c r="BO4589" i="13"/>
  <c r="BN4589" i="13"/>
  <c r="BH4589" i="13"/>
  <c r="BB4589" i="13"/>
  <c r="BD4589" i="13" s="1"/>
  <c r="BI4589" i="13" s="1"/>
  <c r="BP4588" i="13"/>
  <c r="BO4588" i="13"/>
  <c r="BN4588" i="13"/>
  <c r="BH4588" i="13"/>
  <c r="BB4588" i="13"/>
  <c r="BD4588" i="13" s="1"/>
  <c r="BI4588" i="13" s="1"/>
  <c r="BP4587" i="13"/>
  <c r="BO4587" i="13"/>
  <c r="BN4587" i="13"/>
  <c r="BD4587" i="13"/>
  <c r="BI4587" i="13" s="1"/>
  <c r="BC4587" i="13"/>
  <c r="BH4587" i="13" s="1"/>
  <c r="BP4586" i="13"/>
  <c r="BO4586" i="13"/>
  <c r="BN4586" i="13"/>
  <c r="BH4586" i="13"/>
  <c r="BB4586" i="13"/>
  <c r="BD4586" i="13" s="1"/>
  <c r="BI4586" i="13" s="1"/>
  <c r="BP4585" i="13"/>
  <c r="BO4585" i="13"/>
  <c r="BN4585" i="13"/>
  <c r="BB4585" i="13"/>
  <c r="BD4585" i="13" s="1"/>
  <c r="BP4584" i="13"/>
  <c r="BO4584" i="13"/>
  <c r="BN4584" i="13"/>
  <c r="BH4584" i="13"/>
  <c r="BB4584" i="13"/>
  <c r="BD4584" i="13" s="1"/>
  <c r="BI4584" i="13" s="1"/>
  <c r="BP4583" i="13"/>
  <c r="BO4583" i="13"/>
  <c r="BN4583" i="13"/>
  <c r="BC4583" i="13"/>
  <c r="BH4583" i="13" s="1"/>
  <c r="BB4583" i="13"/>
  <c r="BD4583" i="13" s="1"/>
  <c r="BP4582" i="13"/>
  <c r="BO4582" i="13"/>
  <c r="BN4582" i="13"/>
  <c r="BH4582" i="13"/>
  <c r="BB4582" i="13"/>
  <c r="BD4582" i="13" s="1"/>
  <c r="BI4582" i="13" s="1"/>
  <c r="BP4581" i="13"/>
  <c r="BO4581" i="13"/>
  <c r="BN4581" i="13"/>
  <c r="BC4581" i="13"/>
  <c r="BB4581" i="13"/>
  <c r="BD4581" i="13" s="1"/>
  <c r="BI4581" i="13" s="1"/>
  <c r="BP4580" i="13"/>
  <c r="BO4580" i="13"/>
  <c r="BN4580" i="13"/>
  <c r="BH4580" i="13"/>
  <c r="BB4580" i="13"/>
  <c r="BD4580" i="13" s="1"/>
  <c r="BI4580" i="13" s="1"/>
  <c r="BP4579" i="13"/>
  <c r="BO4579" i="13"/>
  <c r="BN4579" i="13"/>
  <c r="BB4579" i="13"/>
  <c r="BD4579" i="13" s="1"/>
  <c r="BP4578" i="13"/>
  <c r="BO4578" i="13"/>
  <c r="BN4578" i="13"/>
  <c r="BH4578" i="13"/>
  <c r="BB4578" i="13"/>
  <c r="BD4578" i="13" s="1"/>
  <c r="BI4578" i="13" s="1"/>
  <c r="BP4577" i="13"/>
  <c r="BO4577" i="13"/>
  <c r="BN4577" i="13"/>
  <c r="BC4577" i="13"/>
  <c r="BH4577" i="13" s="1"/>
  <c r="BB4577" i="13"/>
  <c r="BD4577" i="13" s="1"/>
  <c r="BI4577" i="13" s="1"/>
  <c r="BP4576" i="13"/>
  <c r="BO4576" i="13"/>
  <c r="BN4576" i="13"/>
  <c r="BH4576" i="13"/>
  <c r="BB4576" i="13"/>
  <c r="BD4576" i="13" s="1"/>
  <c r="BI4576" i="13" s="1"/>
  <c r="BP4575" i="13"/>
  <c r="BO4575" i="13"/>
  <c r="BN4575" i="13"/>
  <c r="BH4575" i="13"/>
  <c r="BB4575" i="13"/>
  <c r="BD4575" i="13" s="1"/>
  <c r="BI4575" i="13" s="1"/>
  <c r="BP4574" i="13"/>
  <c r="BO4574" i="13"/>
  <c r="BN4574" i="13"/>
  <c r="BH4574" i="13"/>
  <c r="BB4574" i="13"/>
  <c r="BD4574" i="13" s="1"/>
  <c r="BI4574" i="13" s="1"/>
  <c r="BP4573" i="13"/>
  <c r="BO4573" i="13"/>
  <c r="BN4573" i="13"/>
  <c r="BD4573" i="13"/>
  <c r="BP4572" i="13"/>
  <c r="BO4572" i="13"/>
  <c r="BN4572" i="13"/>
  <c r="BH4572" i="13"/>
  <c r="BB4572" i="13"/>
  <c r="BD4572" i="13" s="1"/>
  <c r="BI4572" i="13" s="1"/>
  <c r="BP4571" i="13"/>
  <c r="BO4571" i="13"/>
  <c r="BN4571" i="13"/>
  <c r="BC4571" i="13"/>
  <c r="BH4571" i="13" s="1"/>
  <c r="BB4571" i="13"/>
  <c r="BD4571" i="13" s="1"/>
  <c r="BI4571" i="13" s="1"/>
  <c r="BP4570" i="13"/>
  <c r="BO4570" i="13"/>
  <c r="BN4570" i="13"/>
  <c r="BH4570" i="13"/>
  <c r="BB4570" i="13"/>
  <c r="BP4569" i="13"/>
  <c r="BO4569" i="13"/>
  <c r="BN4569" i="13"/>
  <c r="BH4569" i="13"/>
  <c r="BB4569" i="13"/>
  <c r="BD4569" i="13" s="1"/>
  <c r="BI4569" i="13" s="1"/>
  <c r="BP4568" i="13"/>
  <c r="BO4568" i="13"/>
  <c r="BN4568" i="13"/>
  <c r="BP4567" i="13"/>
  <c r="BO4567" i="13"/>
  <c r="BN4567" i="13"/>
  <c r="BH4567" i="13"/>
  <c r="BB4567" i="13"/>
  <c r="BD4567" i="13" s="1"/>
  <c r="BI4567" i="13" s="1"/>
  <c r="BP4566" i="13"/>
  <c r="BO4566" i="13"/>
  <c r="BN4566" i="13"/>
  <c r="BC4566" i="13"/>
  <c r="BH4566" i="13" s="1"/>
  <c r="BB4566" i="13"/>
  <c r="BD4566" i="13" s="1"/>
  <c r="BI4566" i="13" s="1"/>
  <c r="BP4565" i="13"/>
  <c r="BO4565" i="13"/>
  <c r="BN4565" i="13"/>
  <c r="BH4565" i="13"/>
  <c r="BB4565" i="13"/>
  <c r="BD4565" i="13" s="1"/>
  <c r="BI4565" i="13" s="1"/>
  <c r="BP4564" i="13"/>
  <c r="BO4564" i="13"/>
  <c r="BN4564" i="13"/>
  <c r="BC4564" i="13"/>
  <c r="BH4564" i="13" s="1"/>
  <c r="BB4564" i="13"/>
  <c r="BD4564" i="13" s="1"/>
  <c r="BP4563" i="13"/>
  <c r="BO4563" i="13"/>
  <c r="BN4563" i="13"/>
  <c r="BH4563" i="13"/>
  <c r="BB4563" i="13"/>
  <c r="BD4563" i="13" s="1"/>
  <c r="BI4563" i="13" s="1"/>
  <c r="BP4562" i="13"/>
  <c r="BO4562" i="13"/>
  <c r="BN4562" i="13"/>
  <c r="BC4562" i="13"/>
  <c r="BH4562" i="13" s="1"/>
  <c r="BB4562" i="13"/>
  <c r="BD4562" i="13" s="1"/>
  <c r="BI4562" i="13" s="1"/>
  <c r="BP4561" i="13"/>
  <c r="BO4561" i="13"/>
  <c r="BN4561" i="13"/>
  <c r="BH4561" i="13"/>
  <c r="BB4561" i="13"/>
  <c r="BD4561" i="13" s="1"/>
  <c r="BI4561" i="13" s="1"/>
  <c r="BP4560" i="13"/>
  <c r="BO4560" i="13"/>
  <c r="BN4560" i="13"/>
  <c r="BH4560" i="13"/>
  <c r="BB4560" i="13"/>
  <c r="BD4560" i="13" s="1"/>
  <c r="BI4560" i="13" s="1"/>
  <c r="BP4559" i="13"/>
  <c r="BO4559" i="13"/>
  <c r="BN4559" i="13"/>
  <c r="BC4559" i="13"/>
  <c r="BP4558" i="13"/>
  <c r="BO4558" i="13"/>
  <c r="BN4558" i="13"/>
  <c r="BH4558" i="13"/>
  <c r="BB4558" i="13"/>
  <c r="BD4558" i="13" s="1"/>
  <c r="BI4558" i="13" s="1"/>
  <c r="BP4557" i="13"/>
  <c r="BO4557" i="13"/>
  <c r="BN4557" i="13"/>
  <c r="BC4557" i="13"/>
  <c r="BH4557" i="13" s="1"/>
  <c r="BB4557" i="13"/>
  <c r="BD4557" i="13" s="1"/>
  <c r="BI4557" i="13" s="1"/>
  <c r="BP4556" i="13"/>
  <c r="BO4556" i="13"/>
  <c r="BN4556" i="13"/>
  <c r="BH4556" i="13"/>
  <c r="BB4556" i="13"/>
  <c r="BD4556" i="13" s="1"/>
  <c r="BI4556" i="13" s="1"/>
  <c r="BP4555" i="13"/>
  <c r="BO4555" i="13"/>
  <c r="BN4555" i="13"/>
  <c r="BB4555" i="13"/>
  <c r="BD4555" i="13" s="1"/>
  <c r="BC4555" i="13" s="1"/>
  <c r="BP4554" i="13"/>
  <c r="BO4554" i="13"/>
  <c r="BN4554" i="13"/>
  <c r="BH4554" i="13"/>
  <c r="BB4554" i="13"/>
  <c r="BD4554" i="13" s="1"/>
  <c r="BI4554" i="13" s="1"/>
  <c r="BP4553" i="13"/>
  <c r="BO4553" i="13"/>
  <c r="BN4553" i="13"/>
  <c r="BC4553" i="13"/>
  <c r="BH4553" i="13" s="1"/>
  <c r="BB4553" i="13"/>
  <c r="BD4553" i="13" s="1"/>
  <c r="BI4553" i="13" s="1"/>
  <c r="BP4552" i="13"/>
  <c r="BO4552" i="13"/>
  <c r="BN4552" i="13"/>
  <c r="BH4552" i="13"/>
  <c r="BB4552" i="13"/>
  <c r="BD4552" i="13" s="1"/>
  <c r="BI4552" i="13" s="1"/>
  <c r="BP4551" i="13"/>
  <c r="BO4551" i="13"/>
  <c r="BN4551" i="13"/>
  <c r="BB4551" i="13"/>
  <c r="BD4551" i="13" s="1"/>
  <c r="BI4551" i="13" s="1"/>
  <c r="BP4550" i="13"/>
  <c r="BO4550" i="13"/>
  <c r="BN4550" i="13"/>
  <c r="BH4550" i="13"/>
  <c r="BB4550" i="13"/>
  <c r="BD4550" i="13" s="1"/>
  <c r="BI4550" i="13" s="1"/>
  <c r="BP4549" i="13"/>
  <c r="BO4549" i="13"/>
  <c r="BN4549" i="13"/>
  <c r="BC4549" i="13"/>
  <c r="BB4549" i="13"/>
  <c r="BD4549" i="13" s="1"/>
  <c r="BI4549" i="13" s="1"/>
  <c r="BP4548" i="13"/>
  <c r="BO4548" i="13"/>
  <c r="BN4548" i="13"/>
  <c r="BH4548" i="13"/>
  <c r="BB4548" i="13"/>
  <c r="BD4548" i="13" s="1"/>
  <c r="BI4548" i="13" s="1"/>
  <c r="BP4547" i="13"/>
  <c r="BO4547" i="13"/>
  <c r="BN4547" i="13"/>
  <c r="BH4547" i="13"/>
  <c r="BB4547" i="13"/>
  <c r="BD4547" i="13" s="1"/>
  <c r="BI4547" i="13" s="1"/>
  <c r="BP4546" i="13"/>
  <c r="BO4546" i="13"/>
  <c r="BN4546" i="13"/>
  <c r="BP4545" i="13"/>
  <c r="BO4545" i="13"/>
  <c r="BN4545" i="13"/>
  <c r="BH4545" i="13"/>
  <c r="BB4545" i="13"/>
  <c r="BD4545" i="13" s="1"/>
  <c r="BI4545" i="13" s="1"/>
  <c r="BP4544" i="13"/>
  <c r="BO4544" i="13"/>
  <c r="BN4544" i="13"/>
  <c r="BC4544" i="13"/>
  <c r="BH4544" i="13" s="1"/>
  <c r="BB4544" i="13"/>
  <c r="BD4544" i="13" s="1"/>
  <c r="BI4544" i="13" s="1"/>
  <c r="BP4543" i="13"/>
  <c r="BO4543" i="13"/>
  <c r="BN4543" i="13"/>
  <c r="BH4543" i="13"/>
  <c r="BB4543" i="13"/>
  <c r="BD4543" i="13" s="1"/>
  <c r="BI4543" i="13" s="1"/>
  <c r="BP4542" i="13"/>
  <c r="BO4542" i="13"/>
  <c r="BN4542" i="13"/>
  <c r="BH4542" i="13"/>
  <c r="BB4542" i="13"/>
  <c r="BD4542" i="13" s="1"/>
  <c r="BI4542" i="13" s="1"/>
  <c r="BP4541" i="13"/>
  <c r="BO4541" i="13"/>
  <c r="BN4541" i="13"/>
  <c r="BB4541" i="13"/>
  <c r="BD4541" i="13" s="1"/>
  <c r="BP4540" i="13"/>
  <c r="BO4540" i="13"/>
  <c r="BN4540" i="13"/>
  <c r="BH4540" i="13"/>
  <c r="BB4540" i="13"/>
  <c r="BD4540" i="13" s="1"/>
  <c r="BI4540" i="13" s="1"/>
  <c r="BP4539" i="13"/>
  <c r="BO4539" i="13"/>
  <c r="BN4539" i="13"/>
  <c r="BC4539" i="13"/>
  <c r="BH4539" i="13" s="1"/>
  <c r="BB4539" i="13"/>
  <c r="BD4539" i="13" s="1"/>
  <c r="BP4538" i="13"/>
  <c r="BO4538" i="13"/>
  <c r="BN4538" i="13"/>
  <c r="BH4538" i="13"/>
  <c r="BB4538" i="13"/>
  <c r="BD4538" i="13" s="1"/>
  <c r="BI4538" i="13" s="1"/>
  <c r="BP4537" i="13"/>
  <c r="BO4537" i="13"/>
  <c r="BN4537" i="13"/>
  <c r="BB4537" i="13"/>
  <c r="BD4537" i="13" s="1"/>
  <c r="BI4537" i="13" s="1"/>
  <c r="BP4536" i="13"/>
  <c r="BO4536" i="13"/>
  <c r="BN4536" i="13"/>
  <c r="BH4536" i="13"/>
  <c r="BB4536" i="13"/>
  <c r="BD4536" i="13" s="1"/>
  <c r="BI4536" i="13" s="1"/>
  <c r="BP4535" i="13"/>
  <c r="BO4535" i="13"/>
  <c r="BN4535" i="13"/>
  <c r="BH4535" i="13"/>
  <c r="BB4535" i="13"/>
  <c r="BD4535" i="13" s="1"/>
  <c r="BI4535" i="13" s="1"/>
  <c r="BP4534" i="13"/>
  <c r="BO4534" i="13"/>
  <c r="BN4534" i="13"/>
  <c r="BC4534" i="13"/>
  <c r="BH4534" i="13" s="1"/>
  <c r="BP4533" i="13"/>
  <c r="BO4533" i="13"/>
  <c r="BN4533" i="13"/>
  <c r="BH4533" i="13"/>
  <c r="BB4533" i="13"/>
  <c r="BD4533" i="13" s="1"/>
  <c r="BI4533" i="13" s="1"/>
  <c r="BP4532" i="13"/>
  <c r="BO4532" i="13"/>
  <c r="BN4532" i="13"/>
  <c r="BB4532" i="13"/>
  <c r="BD4532" i="13" s="1"/>
  <c r="BC4532" i="13" s="1"/>
  <c r="BE4532" i="13" s="1"/>
  <c r="BP4531" i="13"/>
  <c r="BO4531" i="13"/>
  <c r="BN4531" i="13"/>
  <c r="BH4531" i="13"/>
  <c r="BB4531" i="13"/>
  <c r="BD4531" i="13" s="1"/>
  <c r="BI4531" i="13" s="1"/>
  <c r="BP4530" i="13"/>
  <c r="BO4530" i="13"/>
  <c r="BN4530" i="13"/>
  <c r="BC4530" i="13"/>
  <c r="BH4530" i="13" s="1"/>
  <c r="BB4530" i="13"/>
  <c r="BD4530" i="13" s="1"/>
  <c r="BP4529" i="13"/>
  <c r="BO4529" i="13"/>
  <c r="BN4529" i="13"/>
  <c r="BH4529" i="13"/>
  <c r="BB4529" i="13"/>
  <c r="BD4529" i="13" s="1"/>
  <c r="BI4529" i="13" s="1"/>
  <c r="BP4528" i="13"/>
  <c r="BO4528" i="13"/>
  <c r="BN4528" i="13"/>
  <c r="BC4528" i="13"/>
  <c r="BH4528" i="13" s="1"/>
  <c r="BB4528" i="13"/>
  <c r="BD4528" i="13" s="1"/>
  <c r="BP4527" i="13"/>
  <c r="BO4527" i="13"/>
  <c r="BN4527" i="13"/>
  <c r="BH4527" i="13"/>
  <c r="BB4527" i="13"/>
  <c r="BD4527" i="13" s="1"/>
  <c r="BI4527" i="13" s="1"/>
  <c r="BP4526" i="13"/>
  <c r="BO4526" i="13"/>
  <c r="BN4526" i="13"/>
  <c r="BC4526" i="13"/>
  <c r="BB4526" i="13"/>
  <c r="BD4526" i="13" s="1"/>
  <c r="BI4526" i="13" s="1"/>
  <c r="BP4525" i="13"/>
  <c r="BO4525" i="13"/>
  <c r="BN4525" i="13"/>
  <c r="BH4525" i="13"/>
  <c r="BB4525" i="13"/>
  <c r="BD4525" i="13" s="1"/>
  <c r="BI4525" i="13" s="1"/>
  <c r="BP4524" i="13"/>
  <c r="BO4524" i="13"/>
  <c r="BN4524" i="13"/>
  <c r="BB4524" i="13"/>
  <c r="BD4524" i="13" s="1"/>
  <c r="BC4524" i="13" s="1"/>
  <c r="BP4523" i="13"/>
  <c r="BO4523" i="13"/>
  <c r="BN4523" i="13"/>
  <c r="BH4523" i="13"/>
  <c r="BB4523" i="13"/>
  <c r="BD4523" i="13" s="1"/>
  <c r="BI4523" i="13" s="1"/>
  <c r="BP4522" i="13"/>
  <c r="BO4522" i="13"/>
  <c r="BN4522" i="13"/>
  <c r="BB4522" i="13"/>
  <c r="BD4522" i="13" s="1"/>
  <c r="BP4521" i="13"/>
  <c r="BO4521" i="13"/>
  <c r="BN4521" i="13"/>
  <c r="BH4521" i="13"/>
  <c r="BB4521" i="13"/>
  <c r="BD4521" i="13" s="1"/>
  <c r="BI4521" i="13" s="1"/>
  <c r="BP4520" i="13"/>
  <c r="BO4520" i="13"/>
  <c r="BN4520" i="13"/>
  <c r="BB4520" i="13"/>
  <c r="BD4520" i="13" s="1"/>
  <c r="BP4519" i="13"/>
  <c r="BO4519" i="13"/>
  <c r="BN4519" i="13"/>
  <c r="BH4519" i="13"/>
  <c r="BB4519" i="13"/>
  <c r="BD4519" i="13" s="1"/>
  <c r="BI4519" i="13" s="1"/>
  <c r="BP4518" i="13"/>
  <c r="BO4518" i="13"/>
  <c r="BN4518" i="13"/>
  <c r="BC4518" i="13"/>
  <c r="BB4518" i="13"/>
  <c r="BD4518" i="13" s="1"/>
  <c r="BI4518" i="13" s="1"/>
  <c r="BP4517" i="13"/>
  <c r="BO4517" i="13"/>
  <c r="BN4517" i="13"/>
  <c r="BH4517" i="13"/>
  <c r="BB4517" i="13"/>
  <c r="BD4517" i="13" s="1"/>
  <c r="BI4517" i="13" s="1"/>
  <c r="BP4516" i="13"/>
  <c r="BO4516" i="13"/>
  <c r="BN4516" i="13"/>
  <c r="BC4516" i="13"/>
  <c r="BH4516" i="13" s="1"/>
  <c r="BB4516" i="13"/>
  <c r="BD4516" i="13" s="1"/>
  <c r="BI4516" i="13" s="1"/>
  <c r="BP4515" i="13"/>
  <c r="BO4515" i="13"/>
  <c r="BN4515" i="13"/>
  <c r="BH4515" i="13"/>
  <c r="BB4515" i="13"/>
  <c r="BD4515" i="13" s="1"/>
  <c r="BI4515" i="13" s="1"/>
  <c r="BP4514" i="13"/>
  <c r="BO4514" i="13"/>
  <c r="BN4514" i="13"/>
  <c r="BC4514" i="13"/>
  <c r="BH4514" i="13" s="1"/>
  <c r="BB4514" i="13"/>
  <c r="BD4514" i="13" s="1"/>
  <c r="BP4513" i="13"/>
  <c r="BO4513" i="13"/>
  <c r="BN4513" i="13"/>
  <c r="BH4513" i="13"/>
  <c r="BB4513" i="13"/>
  <c r="BD4513" i="13" s="1"/>
  <c r="BI4513" i="13" s="1"/>
  <c r="BP4512" i="13"/>
  <c r="BO4512" i="13"/>
  <c r="BN4512" i="13"/>
  <c r="BC4512" i="13"/>
  <c r="BH4512" i="13" s="1"/>
  <c r="BB4512" i="13"/>
  <c r="BD4512" i="13" s="1"/>
  <c r="BP4511" i="13"/>
  <c r="BO4511" i="13"/>
  <c r="BN4511" i="13"/>
  <c r="BH4511" i="13"/>
  <c r="BB4511" i="13"/>
  <c r="BD4511" i="13" s="1"/>
  <c r="BI4511" i="13" s="1"/>
  <c r="BP4510" i="13"/>
  <c r="BO4510" i="13"/>
  <c r="BN4510" i="13"/>
  <c r="BB4510" i="13"/>
  <c r="BD4510" i="13" s="1"/>
  <c r="BC4510" i="13" s="1"/>
  <c r="BH4510" i="13" s="1"/>
  <c r="BP4509" i="13"/>
  <c r="BO4509" i="13"/>
  <c r="BN4509" i="13"/>
  <c r="BH4509" i="13"/>
  <c r="BB4509" i="13"/>
  <c r="BD4509" i="13" s="1"/>
  <c r="BI4509" i="13" s="1"/>
  <c r="BP4508" i="13"/>
  <c r="BO4508" i="13"/>
  <c r="BN4508" i="13"/>
  <c r="BC4508" i="13"/>
  <c r="BB4508" i="13"/>
  <c r="BD4508" i="13" s="1"/>
  <c r="BI4508" i="13" s="1"/>
  <c r="BP4507" i="13"/>
  <c r="BO4507" i="13"/>
  <c r="BN4507" i="13"/>
  <c r="BH4507" i="13"/>
  <c r="BB4507" i="13"/>
  <c r="BD4507" i="13" s="1"/>
  <c r="BI4507" i="13" s="1"/>
  <c r="BP4506" i="13"/>
  <c r="BO4506" i="13"/>
  <c r="BN4506" i="13"/>
  <c r="BB4506" i="13"/>
  <c r="BD4506" i="13" s="1"/>
  <c r="BP4505" i="13"/>
  <c r="BO4505" i="13"/>
  <c r="BN4505" i="13"/>
  <c r="BH4505" i="13"/>
  <c r="BB4505" i="13"/>
  <c r="BD4505" i="13" s="1"/>
  <c r="BI4505" i="13" s="1"/>
  <c r="BP4504" i="13"/>
  <c r="BO4504" i="13"/>
  <c r="BN4504" i="13"/>
  <c r="BB4504" i="13"/>
  <c r="BD4504" i="13" s="1"/>
  <c r="BP4503" i="13"/>
  <c r="BO4503" i="13"/>
  <c r="BN4503" i="13"/>
  <c r="BH4503" i="13"/>
  <c r="BB4503" i="13"/>
  <c r="BD4503" i="13" s="1"/>
  <c r="BI4503" i="13" s="1"/>
  <c r="BP4502" i="13"/>
  <c r="BO4502" i="13"/>
  <c r="BN4502" i="13"/>
  <c r="BB4502" i="13"/>
  <c r="BD4502" i="13" s="1"/>
  <c r="BI4502" i="13" s="1"/>
  <c r="BP4501" i="13"/>
  <c r="BO4501" i="13"/>
  <c r="BN4501" i="13"/>
  <c r="BH4501" i="13"/>
  <c r="BB4501" i="13"/>
  <c r="BD4501" i="13" s="1"/>
  <c r="BI4501" i="13" s="1"/>
  <c r="BP4500" i="13"/>
  <c r="BO4500" i="13"/>
  <c r="BN4500" i="13"/>
  <c r="BH4500" i="13"/>
  <c r="BB4500" i="13"/>
  <c r="BD4500" i="13" s="1"/>
  <c r="BI4500" i="13" s="1"/>
  <c r="BP4499" i="13"/>
  <c r="BO4499" i="13"/>
  <c r="BN4499" i="13"/>
  <c r="BH4499" i="13"/>
  <c r="BB4499" i="13"/>
  <c r="BD4499" i="13" s="1"/>
  <c r="BI4499" i="13" s="1"/>
  <c r="BP4498" i="13"/>
  <c r="BO4498" i="13"/>
  <c r="BN4498" i="13"/>
  <c r="BC4498" i="13"/>
  <c r="BH4498" i="13" s="1"/>
  <c r="BP4497" i="13"/>
  <c r="BO4497" i="13"/>
  <c r="BN4497" i="13"/>
  <c r="BH4497" i="13"/>
  <c r="BB4497" i="13"/>
  <c r="BD4497" i="13" s="1"/>
  <c r="BI4497" i="13" s="1"/>
  <c r="BP4496" i="13"/>
  <c r="BO4496" i="13"/>
  <c r="BN4496" i="13"/>
  <c r="BB4496" i="13"/>
  <c r="BD4496" i="13" s="1"/>
  <c r="BI4496" i="13" s="1"/>
  <c r="BI4495" i="13"/>
  <c r="BH4495" i="13"/>
  <c r="BB4495" i="13"/>
  <c r="BP4494" i="13"/>
  <c r="BO4494" i="13"/>
  <c r="BN4494" i="13"/>
  <c r="BH4494" i="13"/>
  <c r="BB4494" i="13"/>
  <c r="BD4494" i="13" s="1"/>
  <c r="BI4494" i="13" s="1"/>
  <c r="BP4493" i="13"/>
  <c r="BO4493" i="13"/>
  <c r="BN4493" i="13"/>
  <c r="BF4493" i="13"/>
  <c r="BC4493" i="13"/>
  <c r="BH4493" i="13" s="1"/>
  <c r="BA4493" i="13"/>
  <c r="BP4492" i="13"/>
  <c r="BO4492" i="13"/>
  <c r="BN4492" i="13"/>
  <c r="BH4492" i="13"/>
  <c r="BB4492" i="13"/>
  <c r="BD4492" i="13" s="1"/>
  <c r="BI4492" i="13" s="1"/>
  <c r="BP4491" i="13"/>
  <c r="BO4491" i="13"/>
  <c r="BN4491" i="13"/>
  <c r="BB4491" i="13"/>
  <c r="BD4491" i="13" s="1"/>
  <c r="BP4490" i="13"/>
  <c r="BO4490" i="13"/>
  <c r="BN4490" i="13"/>
  <c r="BH4490" i="13"/>
  <c r="BB4490" i="13"/>
  <c r="BD4490" i="13" s="1"/>
  <c r="BI4490" i="13" s="1"/>
  <c r="BP4489" i="13"/>
  <c r="BO4489" i="13"/>
  <c r="BN4489" i="13"/>
  <c r="BB4489" i="13"/>
  <c r="BD4489" i="13" s="1"/>
  <c r="BI4489" i="13" s="1"/>
  <c r="BP4488" i="13"/>
  <c r="BO4488" i="13"/>
  <c r="BN4488" i="13"/>
  <c r="BH4488" i="13"/>
  <c r="BB4488" i="13"/>
  <c r="BD4488" i="13" s="1"/>
  <c r="BI4488" i="13" s="1"/>
  <c r="BP4487" i="13"/>
  <c r="BO4487" i="13"/>
  <c r="BN4487" i="13"/>
  <c r="BB4487" i="13"/>
  <c r="BD4487" i="13" s="1"/>
  <c r="BI4487" i="13" s="1"/>
  <c r="BP4486" i="13"/>
  <c r="BO4486" i="13"/>
  <c r="BN4486" i="13"/>
  <c r="BH4486" i="13"/>
  <c r="BB4486" i="13"/>
  <c r="BD4486" i="13" s="1"/>
  <c r="BI4486" i="13" s="1"/>
  <c r="BP4485" i="13"/>
  <c r="BO4485" i="13"/>
  <c r="BN4485" i="13"/>
  <c r="BH4485" i="13"/>
  <c r="BB4485" i="13"/>
  <c r="BD4485" i="13" s="1"/>
  <c r="BI4485" i="13" s="1"/>
  <c r="BP4484" i="13"/>
  <c r="BO4484" i="13"/>
  <c r="BN4484" i="13"/>
  <c r="BC4484" i="13"/>
  <c r="BH4484" i="13" s="1"/>
  <c r="BP4483" i="13"/>
  <c r="BO4483" i="13"/>
  <c r="BN4483" i="13"/>
  <c r="BH4483" i="13"/>
  <c r="BB4483" i="13"/>
  <c r="BD4483" i="13" s="1"/>
  <c r="BI4483" i="13" s="1"/>
  <c r="BP4482" i="13"/>
  <c r="BO4482" i="13"/>
  <c r="BN4482" i="13"/>
  <c r="BH4482" i="13"/>
  <c r="BB4482" i="13"/>
  <c r="BP4481" i="13"/>
  <c r="BO4481" i="13"/>
  <c r="BN4481" i="13"/>
  <c r="BP4480" i="13"/>
  <c r="BO4480" i="13"/>
  <c r="BN4480" i="13"/>
  <c r="BH4480" i="13"/>
  <c r="BB4480" i="13"/>
  <c r="BD4480" i="13" s="1"/>
  <c r="BI4480" i="13" s="1"/>
  <c r="BP4479" i="13"/>
  <c r="BO4479" i="13"/>
  <c r="BN4479" i="13"/>
  <c r="BC4479" i="13"/>
  <c r="BB4479" i="13"/>
  <c r="BD4479" i="13" s="1"/>
  <c r="BI4479" i="13" s="1"/>
  <c r="BP4478" i="13"/>
  <c r="BO4478" i="13"/>
  <c r="BN4478" i="13"/>
  <c r="BH4478" i="13"/>
  <c r="BB4478" i="13"/>
  <c r="BD4478" i="13" s="1"/>
  <c r="BI4478" i="13" s="1"/>
  <c r="BP4477" i="13"/>
  <c r="BO4477" i="13"/>
  <c r="BN4477" i="13"/>
  <c r="BH4477" i="13"/>
  <c r="BB4477" i="13"/>
  <c r="BD4477" i="13" s="1"/>
  <c r="BI4477" i="13" s="1"/>
  <c r="BP4476" i="13"/>
  <c r="BO4476" i="13"/>
  <c r="BN4476" i="13"/>
  <c r="BH4476" i="13"/>
  <c r="BB4476" i="13"/>
  <c r="BD4476" i="13" s="1"/>
  <c r="BI4476" i="13" s="1"/>
  <c r="BP4475" i="13"/>
  <c r="BO4475" i="13"/>
  <c r="BN4475" i="13"/>
  <c r="BH4475" i="13"/>
  <c r="BB4475" i="13"/>
  <c r="BD4475" i="13" s="1"/>
  <c r="BI4475" i="13" s="1"/>
  <c r="BP4474" i="13"/>
  <c r="BO4474" i="13"/>
  <c r="BN4474" i="13"/>
  <c r="BH4474" i="13"/>
  <c r="BB4474" i="13"/>
  <c r="BD4474" i="13" s="1"/>
  <c r="BI4474" i="13" s="1"/>
  <c r="BP4473" i="13"/>
  <c r="BO4473" i="13"/>
  <c r="BN4473" i="13"/>
  <c r="BH4473" i="13"/>
  <c r="BB4473" i="13"/>
  <c r="BP4472" i="13"/>
  <c r="BO4472" i="13"/>
  <c r="BN4472" i="13"/>
  <c r="BC4472" i="13"/>
  <c r="BP4471" i="13"/>
  <c r="BO4471" i="13"/>
  <c r="BN4471" i="13"/>
  <c r="BH4471" i="13"/>
  <c r="BB4471" i="13"/>
  <c r="BD4471" i="13" s="1"/>
  <c r="BI4471" i="13" s="1"/>
  <c r="BP4470" i="13"/>
  <c r="BO4470" i="13"/>
  <c r="BN4470" i="13"/>
  <c r="BC4470" i="13"/>
  <c r="BH4470" i="13" s="1"/>
  <c r="BB4470" i="13"/>
  <c r="BD4470" i="13" s="1"/>
  <c r="BP4469" i="13"/>
  <c r="BO4469" i="13"/>
  <c r="BN4469" i="13"/>
  <c r="BH4469" i="13"/>
  <c r="BB4469" i="13"/>
  <c r="BD4469" i="13" s="1"/>
  <c r="BI4469" i="13" s="1"/>
  <c r="BP4468" i="13"/>
  <c r="BO4468" i="13"/>
  <c r="BN4468" i="13"/>
  <c r="BC4468" i="13"/>
  <c r="BH4468" i="13" s="1"/>
  <c r="BB4468" i="13"/>
  <c r="BD4468" i="13" s="1"/>
  <c r="BI4468" i="13" s="1"/>
  <c r="BP4467" i="13"/>
  <c r="BO4467" i="13"/>
  <c r="BN4467" i="13"/>
  <c r="BH4467" i="13"/>
  <c r="BB4467" i="13"/>
  <c r="BD4467" i="13" s="1"/>
  <c r="BI4467" i="13" s="1"/>
  <c r="BP4466" i="13"/>
  <c r="BO4466" i="13"/>
  <c r="BN4466" i="13"/>
  <c r="BB4466" i="13"/>
  <c r="BD4466" i="13" s="1"/>
  <c r="BI4466" i="13" s="1"/>
  <c r="BP4465" i="13"/>
  <c r="BO4465" i="13"/>
  <c r="BN4465" i="13"/>
  <c r="BH4465" i="13"/>
  <c r="BB4465" i="13"/>
  <c r="BD4465" i="13" s="1"/>
  <c r="BI4465" i="13" s="1"/>
  <c r="BP4464" i="13"/>
  <c r="BO4464" i="13"/>
  <c r="BN4464" i="13"/>
  <c r="BC4464" i="13"/>
  <c r="BB4464" i="13"/>
  <c r="BD4464" i="13" s="1"/>
  <c r="BI4464" i="13" s="1"/>
  <c r="BP4463" i="13"/>
  <c r="BO4463" i="13"/>
  <c r="BN4463" i="13"/>
  <c r="BH4463" i="13"/>
  <c r="BB4463" i="13"/>
  <c r="BD4463" i="13" s="1"/>
  <c r="BI4463" i="13" s="1"/>
  <c r="BP4462" i="13"/>
  <c r="BO4462" i="13"/>
  <c r="BN4462" i="13"/>
  <c r="BC4462" i="13"/>
  <c r="BH4462" i="13" s="1"/>
  <c r="BB4462" i="13"/>
  <c r="BD4462" i="13" s="1"/>
  <c r="BP4461" i="13"/>
  <c r="BO4461" i="13"/>
  <c r="BN4461" i="13"/>
  <c r="BH4461" i="13"/>
  <c r="BB4461" i="13"/>
  <c r="BD4461" i="13" s="1"/>
  <c r="BI4461" i="13" s="1"/>
  <c r="BP4460" i="13"/>
  <c r="BO4460" i="13"/>
  <c r="BN4460" i="13"/>
  <c r="BC4460" i="13"/>
  <c r="BB4460" i="13"/>
  <c r="BD4460" i="13" s="1"/>
  <c r="BI4460" i="13" s="1"/>
  <c r="BP4459" i="13"/>
  <c r="BO4459" i="13"/>
  <c r="BN4459" i="13"/>
  <c r="BH4459" i="13"/>
  <c r="BB4459" i="13"/>
  <c r="BD4459" i="13" s="1"/>
  <c r="BI4459" i="13" s="1"/>
  <c r="BP4458" i="13"/>
  <c r="BO4458" i="13"/>
  <c r="BN4458" i="13"/>
  <c r="BH4458" i="13"/>
  <c r="BB4458" i="13"/>
  <c r="BD4458" i="13" s="1"/>
  <c r="BI4458" i="13" s="1"/>
  <c r="BP4457" i="13"/>
  <c r="BO4457" i="13"/>
  <c r="BN4457" i="13"/>
  <c r="BH4457" i="13"/>
  <c r="BB4457" i="13"/>
  <c r="BD4457" i="13" s="1"/>
  <c r="BI4457" i="13" s="1"/>
  <c r="BP4456" i="13"/>
  <c r="BO4456" i="13"/>
  <c r="BN4456" i="13"/>
  <c r="BH4456" i="13"/>
  <c r="BB4456" i="13"/>
  <c r="BP4455" i="13"/>
  <c r="BO4455" i="13"/>
  <c r="BN4455" i="13"/>
  <c r="BC4455" i="13"/>
  <c r="BH4455" i="13" s="1"/>
  <c r="BP4454" i="13"/>
  <c r="BO4454" i="13"/>
  <c r="BN4454" i="13"/>
  <c r="BH4454" i="13"/>
  <c r="BB4454" i="13"/>
  <c r="BD4454" i="13" s="1"/>
  <c r="BI4454" i="13" s="1"/>
  <c r="BP4453" i="13"/>
  <c r="BO4453" i="13"/>
  <c r="BN4453" i="13"/>
  <c r="BC4453" i="13"/>
  <c r="BH4453" i="13" s="1"/>
  <c r="BB4453" i="13"/>
  <c r="BD4453" i="13" s="1"/>
  <c r="BP4452" i="13"/>
  <c r="BO4452" i="13"/>
  <c r="BN4452" i="13"/>
  <c r="BH4452" i="13"/>
  <c r="BB4452" i="13"/>
  <c r="BD4452" i="13" s="1"/>
  <c r="BI4452" i="13" s="1"/>
  <c r="BP4451" i="13"/>
  <c r="BO4451" i="13"/>
  <c r="BN4451" i="13"/>
  <c r="BH4451" i="13"/>
  <c r="BB4451" i="13"/>
  <c r="BP4450" i="13"/>
  <c r="BO4450" i="13"/>
  <c r="BN4450" i="13"/>
  <c r="BP4449" i="13"/>
  <c r="BO4449" i="13"/>
  <c r="BN4449" i="13"/>
  <c r="BH4449" i="13"/>
  <c r="BB4449" i="13"/>
  <c r="BD4449" i="13" s="1"/>
  <c r="BI4449" i="13" s="1"/>
  <c r="BP4448" i="13"/>
  <c r="BO4448" i="13"/>
  <c r="BN4448" i="13"/>
  <c r="BB4448" i="13"/>
  <c r="BD4448" i="13" s="1"/>
  <c r="BC4448" i="13" s="1"/>
  <c r="BP4447" i="13"/>
  <c r="BO4447" i="13"/>
  <c r="BN4447" i="13"/>
  <c r="BH4447" i="13"/>
  <c r="BB4447" i="13"/>
  <c r="BD4447" i="13" s="1"/>
  <c r="BI4447" i="13" s="1"/>
  <c r="BP4446" i="13"/>
  <c r="BO4446" i="13"/>
  <c r="BN4446" i="13"/>
  <c r="BH4446" i="13"/>
  <c r="BB4446" i="13"/>
  <c r="BD4446" i="13" s="1"/>
  <c r="BI4446" i="13" s="1"/>
  <c r="BP4445" i="13"/>
  <c r="BO4445" i="13"/>
  <c r="BN4445" i="13"/>
  <c r="BP4444" i="13"/>
  <c r="BO4444" i="13"/>
  <c r="BN4444" i="13"/>
  <c r="BH4444" i="13"/>
  <c r="BB4444" i="13"/>
  <c r="BP4443" i="13"/>
  <c r="BO4443" i="13"/>
  <c r="BN4443" i="13"/>
  <c r="BH4443" i="13"/>
  <c r="BB4443" i="13"/>
  <c r="BD4443" i="13" s="1"/>
  <c r="BI4443" i="13" s="1"/>
  <c r="BP4442" i="13"/>
  <c r="BO4442" i="13"/>
  <c r="BN4442" i="13"/>
  <c r="BP4441" i="13"/>
  <c r="BO4441" i="13"/>
  <c r="BN4441" i="13"/>
  <c r="BH4441" i="13"/>
  <c r="BB4441" i="13"/>
  <c r="BP4440" i="13"/>
  <c r="BO4440" i="13"/>
  <c r="BN4440" i="13"/>
  <c r="BH4440" i="13"/>
  <c r="BB4440" i="13"/>
  <c r="BD4440" i="13" s="1"/>
  <c r="BI4440" i="13" s="1"/>
  <c r="BP4439" i="13"/>
  <c r="BO4439" i="13"/>
  <c r="BN4439" i="13"/>
  <c r="BP4438" i="13"/>
  <c r="BO4438" i="13"/>
  <c r="BN4438" i="13"/>
  <c r="BH4438" i="13"/>
  <c r="BB4438" i="13"/>
  <c r="BP4437" i="13"/>
  <c r="BO4437" i="13"/>
  <c r="BN4437" i="13"/>
  <c r="BH4437" i="13"/>
  <c r="BB4437" i="13"/>
  <c r="BD4437" i="13" s="1"/>
  <c r="BI4437" i="13" s="1"/>
  <c r="BP4436" i="13"/>
  <c r="BO4436" i="13"/>
  <c r="BN4436" i="13"/>
  <c r="BC4436" i="13"/>
  <c r="BP4435" i="13"/>
  <c r="BO4435" i="13"/>
  <c r="BN4435" i="13"/>
  <c r="BH4435" i="13"/>
  <c r="BB4435" i="13"/>
  <c r="BP4434" i="13"/>
  <c r="BO4434" i="13"/>
  <c r="BN4434" i="13"/>
  <c r="BH4434" i="13"/>
  <c r="BB4434" i="13"/>
  <c r="BD4434" i="13" s="1"/>
  <c r="BI4434" i="13" s="1"/>
  <c r="BP4433" i="13"/>
  <c r="BO4433" i="13"/>
  <c r="BN4433" i="13"/>
  <c r="BP4432" i="13"/>
  <c r="BO4432" i="13"/>
  <c r="BN4432" i="13"/>
  <c r="BH4432" i="13"/>
  <c r="BB4432" i="13"/>
  <c r="BD4432" i="13" s="1"/>
  <c r="BI4432" i="13" s="1"/>
  <c r="BP4431" i="13"/>
  <c r="BO4431" i="13"/>
  <c r="BN4431" i="13"/>
  <c r="BH4431" i="13"/>
  <c r="BB4431" i="13"/>
  <c r="BD4431" i="13" s="1"/>
  <c r="BI4431" i="13" s="1"/>
  <c r="BP4430" i="13"/>
  <c r="BO4430" i="13"/>
  <c r="BN4430" i="13"/>
  <c r="BH4430" i="13"/>
  <c r="BB4430" i="13"/>
  <c r="BD4430" i="13" s="1"/>
  <c r="BI4430" i="13" s="1"/>
  <c r="BP4429" i="13"/>
  <c r="BO4429" i="13"/>
  <c r="BN4429" i="13"/>
  <c r="BH4429" i="13"/>
  <c r="BB4429" i="13"/>
  <c r="BD4429" i="13" s="1"/>
  <c r="BI4429" i="13" s="1"/>
  <c r="BP4428" i="13"/>
  <c r="BO4428" i="13"/>
  <c r="BN4428" i="13"/>
  <c r="BH4428" i="13"/>
  <c r="BB4428" i="13"/>
  <c r="BP4427" i="13"/>
  <c r="BO4427" i="13"/>
  <c r="BN4427" i="13"/>
  <c r="BC4427" i="13"/>
  <c r="BH4427" i="13" s="1"/>
  <c r="BP4426" i="13"/>
  <c r="BO4426" i="13"/>
  <c r="BN4426" i="13"/>
  <c r="BH4426" i="13"/>
  <c r="BB4426" i="13"/>
  <c r="BD4426" i="13" s="1"/>
  <c r="BI4426" i="13" s="1"/>
  <c r="BP4425" i="13"/>
  <c r="BO4425" i="13"/>
  <c r="BN4425" i="13"/>
  <c r="BH4425" i="13"/>
  <c r="BB4425" i="13"/>
  <c r="BP4424" i="13"/>
  <c r="BO4424" i="13"/>
  <c r="BN4424" i="13"/>
  <c r="BC4424" i="13"/>
  <c r="BH4424" i="13" s="1"/>
  <c r="BP4423" i="13"/>
  <c r="BO4423" i="13"/>
  <c r="BN4423" i="13"/>
  <c r="BH4423" i="13"/>
  <c r="BB4423" i="13"/>
  <c r="BD4423" i="13" s="1"/>
  <c r="BI4423" i="13" s="1"/>
  <c r="BP4422" i="13"/>
  <c r="BO4422" i="13"/>
  <c r="BN4422" i="13"/>
  <c r="BH4422" i="13"/>
  <c r="BB4422" i="13"/>
  <c r="BP4421" i="13"/>
  <c r="BO4421" i="13"/>
  <c r="BN4421" i="13"/>
  <c r="BF4421" i="13"/>
  <c r="BP4420" i="13"/>
  <c r="BO4420" i="13"/>
  <c r="BN4420" i="13"/>
  <c r="BH4420" i="13"/>
  <c r="BB4420" i="13"/>
  <c r="BD4420" i="13" s="1"/>
  <c r="BI4420" i="13" s="1"/>
  <c r="BP4419" i="13"/>
  <c r="BO4419" i="13"/>
  <c r="BN4419" i="13"/>
  <c r="BH4419" i="13"/>
  <c r="BB4419" i="13"/>
  <c r="BD4419" i="13" s="1"/>
  <c r="BI4419" i="13" s="1"/>
  <c r="BP4418" i="13"/>
  <c r="BO4418" i="13"/>
  <c r="BN4418" i="13"/>
  <c r="BD4418" i="13"/>
  <c r="BI4418" i="13" s="1"/>
  <c r="BP4417" i="13"/>
  <c r="BO4417" i="13"/>
  <c r="BN4417" i="13"/>
  <c r="BH4417" i="13"/>
  <c r="BB4417" i="13"/>
  <c r="BD4417" i="13" s="1"/>
  <c r="BI4417" i="13" s="1"/>
  <c r="BP4416" i="13"/>
  <c r="BO4416" i="13"/>
  <c r="BN4416" i="13"/>
  <c r="BC4416" i="13"/>
  <c r="BH4416" i="13" s="1"/>
  <c r="BB4416" i="13"/>
  <c r="BD4416" i="13" s="1"/>
  <c r="BI4416" i="13" s="1"/>
  <c r="BP4415" i="13"/>
  <c r="BO4415" i="13"/>
  <c r="BN4415" i="13"/>
  <c r="BH4415" i="13"/>
  <c r="BB4415" i="13"/>
  <c r="BD4415" i="13" s="1"/>
  <c r="BI4415" i="13" s="1"/>
  <c r="BP4414" i="13"/>
  <c r="BO4414" i="13"/>
  <c r="BN4414" i="13"/>
  <c r="BB4414" i="13"/>
  <c r="BD4414" i="13" s="1"/>
  <c r="BP4413" i="13"/>
  <c r="BO4413" i="13"/>
  <c r="BN4413" i="13"/>
  <c r="BH4413" i="13"/>
  <c r="BB4413" i="13"/>
  <c r="BD4413" i="13" s="1"/>
  <c r="BI4413" i="13" s="1"/>
  <c r="BP4412" i="13"/>
  <c r="BO4412" i="13"/>
  <c r="BN4412" i="13"/>
  <c r="BH4412" i="13"/>
  <c r="BB4412" i="13"/>
  <c r="BD4412" i="13" s="1"/>
  <c r="BI4412" i="13" s="1"/>
  <c r="BP4411" i="13"/>
  <c r="BO4411" i="13"/>
  <c r="BN4411" i="13"/>
  <c r="BH4411" i="13"/>
  <c r="BB4411" i="13"/>
  <c r="BD4411" i="13" s="1"/>
  <c r="BI4411" i="13" s="1"/>
  <c r="BP4410" i="13"/>
  <c r="BO4410" i="13"/>
  <c r="BN4410" i="13"/>
  <c r="BH4410" i="13"/>
  <c r="BB4410" i="13"/>
  <c r="BD4410" i="13" s="1"/>
  <c r="BI4410" i="13" s="1"/>
  <c r="BP4409" i="13"/>
  <c r="BO4409" i="13"/>
  <c r="BN4409" i="13"/>
  <c r="BH4409" i="13"/>
  <c r="BB4409" i="13"/>
  <c r="BD4409" i="13" s="1"/>
  <c r="BI4409" i="13" s="1"/>
  <c r="BP4408" i="13"/>
  <c r="BO4408" i="13"/>
  <c r="BN4408" i="13"/>
  <c r="BH4408" i="13"/>
  <c r="BB4408" i="13"/>
  <c r="BD4408" i="13" s="1"/>
  <c r="BI4408" i="13" s="1"/>
  <c r="BP4407" i="13"/>
  <c r="BO4407" i="13"/>
  <c r="BN4407" i="13"/>
  <c r="BH4407" i="13"/>
  <c r="BB4407" i="13"/>
  <c r="BD4407" i="13" s="1"/>
  <c r="BI4407" i="13" s="1"/>
  <c r="BP4406" i="13"/>
  <c r="BO4406" i="13"/>
  <c r="BN4406" i="13"/>
  <c r="BH4406" i="13"/>
  <c r="BB4406" i="13"/>
  <c r="BP4405" i="13"/>
  <c r="BO4405" i="13"/>
  <c r="BN4405" i="13"/>
  <c r="BP4404" i="13"/>
  <c r="BO4404" i="13"/>
  <c r="BN4404" i="13"/>
  <c r="BH4404" i="13"/>
  <c r="BB4404" i="13"/>
  <c r="BD4404" i="13" s="1"/>
  <c r="BI4404" i="13" s="1"/>
  <c r="BP4403" i="13"/>
  <c r="BO4403" i="13"/>
  <c r="BN4403" i="13"/>
  <c r="BC4403" i="13"/>
  <c r="BH4403" i="13" s="1"/>
  <c r="BB4403" i="13"/>
  <c r="BD4403" i="13" s="1"/>
  <c r="BP4402" i="13"/>
  <c r="BO4402" i="13"/>
  <c r="BN4402" i="13"/>
  <c r="BH4402" i="13"/>
  <c r="BB4402" i="13"/>
  <c r="BD4402" i="13" s="1"/>
  <c r="BI4402" i="13" s="1"/>
  <c r="BP4401" i="13"/>
  <c r="BO4401" i="13"/>
  <c r="BN4401" i="13"/>
  <c r="BH4401" i="13"/>
  <c r="BB4401" i="13"/>
  <c r="BD4401" i="13" s="1"/>
  <c r="BI4401" i="13" s="1"/>
  <c r="BP4400" i="13"/>
  <c r="BO4400" i="13"/>
  <c r="BN4400" i="13"/>
  <c r="BP4399" i="13"/>
  <c r="BO4399" i="13"/>
  <c r="BN4399" i="13"/>
  <c r="BH4399" i="13"/>
  <c r="BB4399" i="13"/>
  <c r="BD4399" i="13" s="1"/>
  <c r="BI4399" i="13" s="1"/>
  <c r="BP4398" i="13"/>
  <c r="BO4398" i="13"/>
  <c r="BN4398" i="13"/>
  <c r="BC4398" i="13"/>
  <c r="BH4398" i="13" s="1"/>
  <c r="BB4398" i="13"/>
  <c r="BD4398" i="13" s="1"/>
  <c r="BP4397" i="13"/>
  <c r="BO4397" i="13"/>
  <c r="BN4397" i="13"/>
  <c r="BH4397" i="13"/>
  <c r="BB4397" i="13"/>
  <c r="BD4397" i="13" s="1"/>
  <c r="BI4397" i="13" s="1"/>
  <c r="BP4396" i="13"/>
  <c r="BO4396" i="13"/>
  <c r="BN4396" i="13"/>
  <c r="BH4396" i="13"/>
  <c r="BB4396" i="13"/>
  <c r="BD4396" i="13" s="1"/>
  <c r="BI4396" i="13" s="1"/>
  <c r="BP4395" i="13"/>
  <c r="BO4395" i="13"/>
  <c r="BN4395" i="13"/>
  <c r="BB4395" i="13"/>
  <c r="BD4395" i="13" s="1"/>
  <c r="BP4394" i="13"/>
  <c r="BO4394" i="13"/>
  <c r="BN4394" i="13"/>
  <c r="BH4394" i="13"/>
  <c r="BB4394" i="13"/>
  <c r="BD4394" i="13" s="1"/>
  <c r="BI4394" i="13" s="1"/>
  <c r="BP4393" i="13"/>
  <c r="BO4393" i="13"/>
  <c r="BN4393" i="13"/>
  <c r="BC4393" i="13"/>
  <c r="BH4393" i="13" s="1"/>
  <c r="BB4393" i="13"/>
  <c r="BD4393" i="13" s="1"/>
  <c r="BP4392" i="13"/>
  <c r="BO4392" i="13"/>
  <c r="BN4392" i="13"/>
  <c r="BH4392" i="13"/>
  <c r="BB4392" i="13"/>
  <c r="BP4391" i="13"/>
  <c r="BO4391" i="13"/>
  <c r="BN4391" i="13"/>
  <c r="BH4391" i="13"/>
  <c r="BB4391" i="13"/>
  <c r="BD4391" i="13" s="1"/>
  <c r="BI4391" i="13" s="1"/>
  <c r="BP4390" i="13"/>
  <c r="BO4390" i="13"/>
  <c r="BN4390" i="13"/>
  <c r="BC4390" i="13"/>
  <c r="BP4389" i="13"/>
  <c r="BO4389" i="13"/>
  <c r="BN4389" i="13"/>
  <c r="BH4389" i="13"/>
  <c r="BB4389" i="13"/>
  <c r="BD4389" i="13" s="1"/>
  <c r="BI4389" i="13" s="1"/>
  <c r="BP4388" i="13"/>
  <c r="BO4388" i="13"/>
  <c r="BN4388" i="13"/>
  <c r="BC4388" i="13"/>
  <c r="BH4388" i="13" s="1"/>
  <c r="BB4388" i="13"/>
  <c r="BD4388" i="13" s="1"/>
  <c r="BI4388" i="13" s="1"/>
  <c r="BP4387" i="13"/>
  <c r="BO4387" i="13"/>
  <c r="BN4387" i="13"/>
  <c r="BH4387" i="13"/>
  <c r="BB4387" i="13"/>
  <c r="BD4387" i="13" s="1"/>
  <c r="BI4387" i="13" s="1"/>
  <c r="BP4386" i="13"/>
  <c r="BO4386" i="13"/>
  <c r="BN4386" i="13"/>
  <c r="BC4386" i="13"/>
  <c r="BH4386" i="13" s="1"/>
  <c r="BB4386" i="13"/>
  <c r="BD4386" i="13" s="1"/>
  <c r="BI4386" i="13" s="1"/>
  <c r="BP4385" i="13"/>
  <c r="BO4385" i="13"/>
  <c r="BN4385" i="13"/>
  <c r="BH4385" i="13"/>
  <c r="BB4385" i="13"/>
  <c r="BD4385" i="13" s="1"/>
  <c r="BI4385" i="13" s="1"/>
  <c r="BP4384" i="13"/>
  <c r="BO4384" i="13"/>
  <c r="BN4384" i="13"/>
  <c r="BB4384" i="13"/>
  <c r="BD4384" i="13" s="1"/>
  <c r="BP4383" i="13"/>
  <c r="BO4383" i="13"/>
  <c r="BN4383" i="13"/>
  <c r="BH4383" i="13"/>
  <c r="BB4383" i="13"/>
  <c r="BD4383" i="13" s="1"/>
  <c r="BI4383" i="13" s="1"/>
  <c r="BP4382" i="13"/>
  <c r="BO4382" i="13"/>
  <c r="BN4382" i="13"/>
  <c r="BH4382" i="13"/>
  <c r="BB4382" i="13"/>
  <c r="BD4382" i="13" s="1"/>
  <c r="BI4382" i="13" s="1"/>
  <c r="BP4381" i="13"/>
  <c r="BO4381" i="13"/>
  <c r="BN4381" i="13"/>
  <c r="BH4381" i="13"/>
  <c r="BB4381" i="13"/>
  <c r="BD4381" i="13" s="1"/>
  <c r="BI4381" i="13" s="1"/>
  <c r="BP4380" i="13"/>
  <c r="BO4380" i="13"/>
  <c r="BN4380" i="13"/>
  <c r="BH4380" i="13"/>
  <c r="BB4380" i="13"/>
  <c r="BD4380" i="13" s="1"/>
  <c r="BI4380" i="13" s="1"/>
  <c r="BP4379" i="13"/>
  <c r="BO4379" i="13"/>
  <c r="BN4379" i="13"/>
  <c r="BH4379" i="13"/>
  <c r="BB4379" i="13"/>
  <c r="BD4379" i="13" s="1"/>
  <c r="BI4379" i="13" s="1"/>
  <c r="BP4378" i="13"/>
  <c r="BO4378" i="13"/>
  <c r="BN4378" i="13"/>
  <c r="BH4378" i="13"/>
  <c r="BB4378" i="13"/>
  <c r="BD4378" i="13" s="1"/>
  <c r="BI4378" i="13" s="1"/>
  <c r="BP4377" i="13"/>
  <c r="BO4377" i="13"/>
  <c r="BN4377" i="13"/>
  <c r="BH4377" i="13"/>
  <c r="BB4377" i="13"/>
  <c r="BP4376" i="13"/>
  <c r="BO4376" i="13"/>
  <c r="BN4376" i="13"/>
  <c r="BH4376" i="13"/>
  <c r="BB4376" i="13"/>
  <c r="BD4376" i="13" s="1"/>
  <c r="BI4376" i="13" s="1"/>
  <c r="BP4375" i="13"/>
  <c r="BO4375" i="13"/>
  <c r="BN4375" i="13"/>
  <c r="BP4374" i="13"/>
  <c r="BO4374" i="13"/>
  <c r="BN4374" i="13"/>
  <c r="BH4374" i="13"/>
  <c r="BB4374" i="13"/>
  <c r="BD4374" i="13" s="1"/>
  <c r="BI4374" i="13" s="1"/>
  <c r="BP4373" i="13"/>
  <c r="BO4373" i="13"/>
  <c r="BN4373" i="13"/>
  <c r="BB4373" i="13"/>
  <c r="BD4373" i="13" s="1"/>
  <c r="BC4373" i="13" s="1"/>
  <c r="BP4372" i="13"/>
  <c r="BO4372" i="13"/>
  <c r="BN4372" i="13"/>
  <c r="BH4372" i="13"/>
  <c r="BB4372" i="13"/>
  <c r="BD4372" i="13" s="1"/>
  <c r="BI4372" i="13" s="1"/>
  <c r="BP4371" i="13"/>
  <c r="BO4371" i="13"/>
  <c r="BN4371" i="13"/>
  <c r="BC4371" i="13"/>
  <c r="BH4371" i="13" s="1"/>
  <c r="BB4371" i="13"/>
  <c r="BD4371" i="13" s="1"/>
  <c r="BP4370" i="13"/>
  <c r="BO4370" i="13"/>
  <c r="BN4370" i="13"/>
  <c r="BH4370" i="13"/>
  <c r="BB4370" i="13"/>
  <c r="BD4370" i="13" s="1"/>
  <c r="BI4370" i="13" s="1"/>
  <c r="BP4369" i="13"/>
  <c r="BO4369" i="13"/>
  <c r="BN4369" i="13"/>
  <c r="BC4369" i="13"/>
  <c r="BB4369" i="13"/>
  <c r="BD4369" i="13" s="1"/>
  <c r="BI4369" i="13" s="1"/>
  <c r="BP4368" i="13"/>
  <c r="BO4368" i="13"/>
  <c r="BN4368" i="13"/>
  <c r="BH4368" i="13"/>
  <c r="BB4368" i="13"/>
  <c r="BD4368" i="13" s="1"/>
  <c r="BI4368" i="13" s="1"/>
  <c r="BP4367" i="13"/>
  <c r="BO4367" i="13"/>
  <c r="BN4367" i="13"/>
  <c r="BC4367" i="13"/>
  <c r="BB4367" i="13"/>
  <c r="BD4367" i="13" s="1"/>
  <c r="BI4367" i="13" s="1"/>
  <c r="BP4366" i="13"/>
  <c r="BO4366" i="13"/>
  <c r="BN4366" i="13"/>
  <c r="BH4366" i="13"/>
  <c r="BB4366" i="13"/>
  <c r="BD4366" i="13" s="1"/>
  <c r="BI4366" i="13" s="1"/>
  <c r="BP4365" i="13"/>
  <c r="BO4365" i="13"/>
  <c r="BN4365" i="13"/>
  <c r="BH4365" i="13"/>
  <c r="BB4365" i="13"/>
  <c r="BD4365" i="13" s="1"/>
  <c r="BI4365" i="13" s="1"/>
  <c r="BP4364" i="13"/>
  <c r="BO4364" i="13"/>
  <c r="BN4364" i="13"/>
  <c r="BH4364" i="13"/>
  <c r="BB4364" i="13"/>
  <c r="BP4363" i="13"/>
  <c r="BO4363" i="13"/>
  <c r="BN4363" i="13"/>
  <c r="BC4363" i="13"/>
  <c r="BH4363" i="13" s="1"/>
  <c r="BP4362" i="13"/>
  <c r="BO4362" i="13"/>
  <c r="BN4362" i="13"/>
  <c r="BH4362" i="13"/>
  <c r="BB4362" i="13"/>
  <c r="BD4362" i="13" s="1"/>
  <c r="BI4362" i="13" s="1"/>
  <c r="BP4361" i="13"/>
  <c r="BO4361" i="13"/>
  <c r="BN4361" i="13"/>
  <c r="BH4361" i="13"/>
  <c r="BB4361" i="13"/>
  <c r="BD4361" i="13" s="1"/>
  <c r="BI4361" i="13" s="1"/>
  <c r="BP4360" i="13"/>
  <c r="BO4360" i="13"/>
  <c r="BN4360" i="13"/>
  <c r="BC4360" i="13"/>
  <c r="BB4360" i="13"/>
  <c r="BD4360" i="13" s="1"/>
  <c r="BI4360" i="13" s="1"/>
  <c r="BP4359" i="13"/>
  <c r="BO4359" i="13"/>
  <c r="BN4359" i="13"/>
  <c r="BH4359" i="13"/>
  <c r="BB4359" i="13"/>
  <c r="BD4359" i="13" s="1"/>
  <c r="BI4359" i="13" s="1"/>
  <c r="BP4358" i="13"/>
  <c r="BO4358" i="13"/>
  <c r="BN4358" i="13"/>
  <c r="BB4358" i="13"/>
  <c r="BD4358" i="13" s="1"/>
  <c r="BC4358" i="13" s="1"/>
  <c r="BP4357" i="13"/>
  <c r="BO4357" i="13"/>
  <c r="BN4357" i="13"/>
  <c r="BH4357" i="13"/>
  <c r="BB4357" i="13"/>
  <c r="BD4357" i="13" s="1"/>
  <c r="BI4357" i="13" s="1"/>
  <c r="BP4356" i="13"/>
  <c r="BO4356" i="13"/>
  <c r="BN4356" i="13"/>
  <c r="BC4356" i="13"/>
  <c r="BH4356" i="13" s="1"/>
  <c r="BB4356" i="13"/>
  <c r="BD4356" i="13" s="1"/>
  <c r="BI4356" i="13" s="1"/>
  <c r="BP4355" i="13"/>
  <c r="BO4355" i="13"/>
  <c r="BN4355" i="13"/>
  <c r="BH4355" i="13"/>
  <c r="BB4355" i="13"/>
  <c r="BD4355" i="13" s="1"/>
  <c r="BI4355" i="13" s="1"/>
  <c r="BP4354" i="13"/>
  <c r="BO4354" i="13"/>
  <c r="BN4354" i="13"/>
  <c r="BC4354" i="13"/>
  <c r="BH4354" i="13" s="1"/>
  <c r="BB4354" i="13"/>
  <c r="BD4354" i="13" s="1"/>
  <c r="BI4354" i="13" s="1"/>
  <c r="BP4353" i="13"/>
  <c r="BO4353" i="13"/>
  <c r="BN4353" i="13"/>
  <c r="BH4353" i="13"/>
  <c r="BB4353" i="13"/>
  <c r="BD4353" i="13" s="1"/>
  <c r="BI4353" i="13" s="1"/>
  <c r="BP4352" i="13"/>
  <c r="BO4352" i="13"/>
  <c r="BN4352" i="13"/>
  <c r="BC4352" i="13"/>
  <c r="BB4352" i="13"/>
  <c r="BD4352" i="13" s="1"/>
  <c r="BI4352" i="13" s="1"/>
  <c r="BP4351" i="13"/>
  <c r="BO4351" i="13"/>
  <c r="BN4351" i="13"/>
  <c r="BH4351" i="13"/>
  <c r="BB4351" i="13"/>
  <c r="BD4351" i="13" s="1"/>
  <c r="BI4351" i="13" s="1"/>
  <c r="BP4350" i="13"/>
  <c r="BO4350" i="13"/>
  <c r="BN4350" i="13"/>
  <c r="BC4350" i="13"/>
  <c r="BH4350" i="13" s="1"/>
  <c r="BB4350" i="13"/>
  <c r="BD4350" i="13" s="1"/>
  <c r="BP4349" i="13"/>
  <c r="BO4349" i="13"/>
  <c r="BN4349" i="13"/>
  <c r="BH4349" i="13"/>
  <c r="BB4349" i="13"/>
  <c r="BD4349" i="13" s="1"/>
  <c r="BI4349" i="13" s="1"/>
  <c r="BP4348" i="13"/>
  <c r="BO4348" i="13"/>
  <c r="BN4348" i="13"/>
  <c r="BC4348" i="13"/>
  <c r="BH4348" i="13" s="1"/>
  <c r="BB4348" i="13"/>
  <c r="BD4348" i="13" s="1"/>
  <c r="BP4347" i="13"/>
  <c r="BO4347" i="13"/>
  <c r="BN4347" i="13"/>
  <c r="BH4347" i="13"/>
  <c r="BB4347" i="13"/>
  <c r="BD4347" i="13" s="1"/>
  <c r="BI4347" i="13" s="1"/>
  <c r="BP4346" i="13"/>
  <c r="BO4346" i="13"/>
  <c r="BN4346" i="13"/>
  <c r="BB4346" i="13"/>
  <c r="BD4346" i="13" s="1"/>
  <c r="BP4345" i="13"/>
  <c r="BO4345" i="13"/>
  <c r="BN4345" i="13"/>
  <c r="BH4345" i="13"/>
  <c r="BB4345" i="13"/>
  <c r="BD4345" i="13" s="1"/>
  <c r="BI4345" i="13" s="1"/>
  <c r="BP4344" i="13"/>
  <c r="BO4344" i="13"/>
  <c r="BN4344" i="13"/>
  <c r="BC4344" i="13"/>
  <c r="BB4344" i="13"/>
  <c r="BD4344" i="13" s="1"/>
  <c r="BI4344" i="13" s="1"/>
  <c r="BP4343" i="13"/>
  <c r="BO4343" i="13"/>
  <c r="BN4343" i="13"/>
  <c r="BH4343" i="13"/>
  <c r="BB4343" i="13"/>
  <c r="BD4343" i="13" s="1"/>
  <c r="BI4343" i="13" s="1"/>
  <c r="BP4342" i="13"/>
  <c r="BO4342" i="13"/>
  <c r="BN4342" i="13"/>
  <c r="BC4342" i="13"/>
  <c r="BH4342" i="13" s="1"/>
  <c r="BB4342" i="13"/>
  <c r="BD4342" i="13" s="1"/>
  <c r="BP4341" i="13"/>
  <c r="BO4341" i="13"/>
  <c r="BN4341" i="13"/>
  <c r="BH4341" i="13"/>
  <c r="BB4341" i="13"/>
  <c r="BD4341" i="13" s="1"/>
  <c r="BI4341" i="13" s="1"/>
  <c r="BP4340" i="13"/>
  <c r="BO4340" i="13"/>
  <c r="BN4340" i="13"/>
  <c r="BC4340" i="13"/>
  <c r="BH4340" i="13" s="1"/>
  <c r="BB4340" i="13"/>
  <c r="BD4340" i="13" s="1"/>
  <c r="BP4339" i="13"/>
  <c r="BO4339" i="13"/>
  <c r="BN4339" i="13"/>
  <c r="BH4339" i="13"/>
  <c r="BB4339" i="13"/>
  <c r="BD4339" i="13" s="1"/>
  <c r="BI4339" i="13" s="1"/>
  <c r="BP4338" i="13"/>
  <c r="BO4338" i="13"/>
  <c r="BN4338" i="13"/>
  <c r="BH4338" i="13"/>
  <c r="BB4338" i="13"/>
  <c r="BD4338" i="13" s="1"/>
  <c r="BI4338" i="13" s="1"/>
  <c r="BP4337" i="13"/>
  <c r="BO4337" i="13"/>
  <c r="BN4337" i="13"/>
  <c r="BP4336" i="13"/>
  <c r="BO4336" i="13"/>
  <c r="BN4336" i="13"/>
  <c r="BH4336" i="13"/>
  <c r="BB4336" i="13"/>
  <c r="BD4336" i="13" s="1"/>
  <c r="BI4336" i="13" s="1"/>
  <c r="BP4335" i="13"/>
  <c r="BO4335" i="13"/>
  <c r="BN4335" i="13"/>
  <c r="BC4335" i="13"/>
  <c r="BH4335" i="13" s="1"/>
  <c r="BB4335" i="13"/>
  <c r="BD4335" i="13" s="1"/>
  <c r="BI4335" i="13" s="1"/>
  <c r="BP4334" i="13"/>
  <c r="BO4334" i="13"/>
  <c r="BN4334" i="13"/>
  <c r="BH4334" i="13"/>
  <c r="BB4334" i="13"/>
  <c r="BD4334" i="13" s="1"/>
  <c r="BI4334" i="13" s="1"/>
  <c r="BP4333" i="13"/>
  <c r="BO4333" i="13"/>
  <c r="BN4333" i="13"/>
  <c r="BC4333" i="13"/>
  <c r="BB4333" i="13"/>
  <c r="BD4333" i="13" s="1"/>
  <c r="BI4333" i="13" s="1"/>
  <c r="BP4332" i="13"/>
  <c r="BO4332" i="13"/>
  <c r="BN4332" i="13"/>
  <c r="BH4332" i="13"/>
  <c r="BB4332" i="13"/>
  <c r="BD4332" i="13" s="1"/>
  <c r="BI4332" i="13" s="1"/>
  <c r="BP4331" i="13"/>
  <c r="BO4331" i="13"/>
  <c r="BN4331" i="13"/>
  <c r="BC4331" i="13"/>
  <c r="BH4331" i="13" s="1"/>
  <c r="BB4331" i="13"/>
  <c r="BD4331" i="13" s="1"/>
  <c r="BP4330" i="13"/>
  <c r="BO4330" i="13"/>
  <c r="BN4330" i="13"/>
  <c r="BH4330" i="13"/>
  <c r="BB4330" i="13"/>
  <c r="BD4330" i="13" s="1"/>
  <c r="BI4330" i="13" s="1"/>
  <c r="BP4329" i="13"/>
  <c r="BO4329" i="13"/>
  <c r="BN4329" i="13"/>
  <c r="BB4329" i="13"/>
  <c r="BD4329" i="13" s="1"/>
  <c r="BP4328" i="13"/>
  <c r="BO4328" i="13"/>
  <c r="BN4328" i="13"/>
  <c r="BH4328" i="13"/>
  <c r="BB4328" i="13"/>
  <c r="BD4328" i="13" s="1"/>
  <c r="BI4328" i="13" s="1"/>
  <c r="BP4327" i="13"/>
  <c r="BO4327" i="13"/>
  <c r="BN4327" i="13"/>
  <c r="BH4327" i="13"/>
  <c r="BB4327" i="13"/>
  <c r="BD4327" i="13" s="1"/>
  <c r="BI4327" i="13" s="1"/>
  <c r="BP4326" i="13"/>
  <c r="BO4326" i="13"/>
  <c r="BN4326" i="13"/>
  <c r="BH4326" i="13"/>
  <c r="BB4326" i="13"/>
  <c r="BP4325" i="13"/>
  <c r="BO4325" i="13"/>
  <c r="BN4325" i="13"/>
  <c r="BP4324" i="13"/>
  <c r="BO4324" i="13"/>
  <c r="BN4324" i="13"/>
  <c r="BH4324" i="13"/>
  <c r="BB4324" i="13"/>
  <c r="BD4324" i="13" s="1"/>
  <c r="BI4324" i="13" s="1"/>
  <c r="BP4323" i="13"/>
  <c r="BO4323" i="13"/>
  <c r="BN4323" i="13"/>
  <c r="BC4323" i="13"/>
  <c r="BH4323" i="13" s="1"/>
  <c r="BB4323" i="13"/>
  <c r="BD4323" i="13" s="1"/>
  <c r="BI4323" i="13" s="1"/>
  <c r="BP4322" i="13"/>
  <c r="BO4322" i="13"/>
  <c r="BN4322" i="13"/>
  <c r="BH4322" i="13"/>
  <c r="BB4322" i="13"/>
  <c r="BD4322" i="13" s="1"/>
  <c r="BI4322" i="13" s="1"/>
  <c r="BP4321" i="13"/>
  <c r="BO4321" i="13"/>
  <c r="BN4321" i="13"/>
  <c r="BC4321" i="13"/>
  <c r="BH4321" i="13" s="1"/>
  <c r="BB4321" i="13"/>
  <c r="BD4321" i="13" s="1"/>
  <c r="BI4321" i="13" s="1"/>
  <c r="BH4320" i="13"/>
  <c r="BD4320" i="13"/>
  <c r="BI4320" i="13" s="1"/>
  <c r="BI4319" i="13"/>
  <c r="BH4319" i="13"/>
  <c r="BP4318" i="13"/>
  <c r="BO4318" i="13"/>
  <c r="BN4318" i="13"/>
  <c r="BH4318" i="13"/>
  <c r="BB4318" i="13"/>
  <c r="BD4318" i="13" s="1"/>
  <c r="BI4318" i="13" s="1"/>
  <c r="BP4317" i="13"/>
  <c r="BO4317" i="13"/>
  <c r="BN4317" i="13"/>
  <c r="BC4317" i="13"/>
  <c r="BH4317" i="13" s="1"/>
  <c r="BB4317" i="13"/>
  <c r="BD4317" i="13" s="1"/>
  <c r="BP4316" i="13"/>
  <c r="BO4316" i="13"/>
  <c r="BN4316" i="13"/>
  <c r="BH4316" i="13"/>
  <c r="BB4316" i="13"/>
  <c r="BD4316" i="13" s="1"/>
  <c r="BI4316" i="13" s="1"/>
  <c r="BP4315" i="13"/>
  <c r="BO4315" i="13"/>
  <c r="BN4315" i="13"/>
  <c r="BC4315" i="13"/>
  <c r="BH4315" i="13" s="1"/>
  <c r="BB4315" i="13"/>
  <c r="BD4315" i="13" s="1"/>
  <c r="BI4315" i="13" s="1"/>
  <c r="BP4314" i="13"/>
  <c r="BO4314" i="13"/>
  <c r="BN4314" i="13"/>
  <c r="BH4314" i="13"/>
  <c r="BB4314" i="13"/>
  <c r="BD4314" i="13" s="1"/>
  <c r="BI4314" i="13" s="1"/>
  <c r="BP4313" i="13"/>
  <c r="BO4313" i="13"/>
  <c r="BN4313" i="13"/>
  <c r="BC4313" i="13"/>
  <c r="BB4313" i="13"/>
  <c r="BD4313" i="13" s="1"/>
  <c r="BI4313" i="13" s="1"/>
  <c r="BP4312" i="13"/>
  <c r="BO4312" i="13"/>
  <c r="BN4312" i="13"/>
  <c r="BH4312" i="13"/>
  <c r="BB4312" i="13"/>
  <c r="BD4312" i="13" s="1"/>
  <c r="BI4312" i="13" s="1"/>
  <c r="BP4311" i="13"/>
  <c r="BO4311" i="13"/>
  <c r="BN4311" i="13"/>
  <c r="BB4311" i="13"/>
  <c r="BD4311" i="13" s="1"/>
  <c r="BP4310" i="13"/>
  <c r="BO4310" i="13"/>
  <c r="BN4310" i="13"/>
  <c r="BH4310" i="13"/>
  <c r="BB4310" i="13"/>
  <c r="BD4310" i="13" s="1"/>
  <c r="BI4310" i="13" s="1"/>
  <c r="BP4309" i="13"/>
  <c r="BO4309" i="13"/>
  <c r="BN4309" i="13"/>
  <c r="BC4309" i="13"/>
  <c r="BH4309" i="13" s="1"/>
  <c r="BB4309" i="13"/>
  <c r="BD4309" i="13" s="1"/>
  <c r="BP4308" i="13"/>
  <c r="BO4308" i="13"/>
  <c r="BN4308" i="13"/>
  <c r="BH4308" i="13"/>
  <c r="BB4308" i="13"/>
  <c r="BD4308" i="13" s="1"/>
  <c r="BI4308" i="13" s="1"/>
  <c r="BP4307" i="13"/>
  <c r="BO4307" i="13"/>
  <c r="BN4307" i="13"/>
  <c r="BB4307" i="13"/>
  <c r="BD4307" i="13" s="1"/>
  <c r="BP4306" i="13"/>
  <c r="BO4306" i="13"/>
  <c r="BN4306" i="13"/>
  <c r="BH4306" i="13"/>
  <c r="BB4306" i="13"/>
  <c r="BD4306" i="13" s="1"/>
  <c r="BI4306" i="13" s="1"/>
  <c r="BP4305" i="13"/>
  <c r="BO4305" i="13"/>
  <c r="BN4305" i="13"/>
  <c r="BH4305" i="13"/>
  <c r="BB4305" i="13"/>
  <c r="BD4305" i="13" s="1"/>
  <c r="BI4305" i="13" s="1"/>
  <c r="BP4304" i="13"/>
  <c r="BO4304" i="13"/>
  <c r="BN4304" i="13"/>
  <c r="BP4303" i="13"/>
  <c r="BO4303" i="13"/>
  <c r="BN4303" i="13"/>
  <c r="BH4303" i="13"/>
  <c r="BB4303" i="13"/>
  <c r="BD4303" i="13" s="1"/>
  <c r="BI4303" i="13" s="1"/>
  <c r="BP4302" i="13"/>
  <c r="BO4302" i="13"/>
  <c r="BN4302" i="13"/>
  <c r="BH4302" i="13"/>
  <c r="BB4302" i="13"/>
  <c r="BD4302" i="13" s="1"/>
  <c r="BI4302" i="13" s="1"/>
  <c r="BP4301" i="13"/>
  <c r="BO4301" i="13"/>
  <c r="BN4301" i="13"/>
  <c r="BH4301" i="13"/>
  <c r="BB4301" i="13"/>
  <c r="BD4301" i="13" s="1"/>
  <c r="BP4300" i="13"/>
  <c r="BO4300" i="13"/>
  <c r="BN4300" i="13"/>
  <c r="BH4300" i="13"/>
  <c r="BB4300" i="13"/>
  <c r="BD4300" i="13" s="1"/>
  <c r="BI4300" i="13" s="1"/>
  <c r="BP4299" i="13"/>
  <c r="BO4299" i="13"/>
  <c r="BN4299" i="13"/>
  <c r="BC4299" i="13"/>
  <c r="BH4299" i="13" s="1"/>
  <c r="BB4299" i="13"/>
  <c r="BD4299" i="13" s="1"/>
  <c r="BI4299" i="13" s="1"/>
  <c r="BP4298" i="13"/>
  <c r="BO4298" i="13"/>
  <c r="BN4298" i="13"/>
  <c r="BH4298" i="13"/>
  <c r="BB4298" i="13"/>
  <c r="BD4298" i="13" s="1"/>
  <c r="BI4298" i="13" s="1"/>
  <c r="BP4297" i="13"/>
  <c r="BO4297" i="13"/>
  <c r="BN4297" i="13"/>
  <c r="BH4297" i="13"/>
  <c r="BB4297" i="13"/>
  <c r="BD4297" i="13" s="1"/>
  <c r="BI4297" i="13" s="1"/>
  <c r="BP4296" i="13"/>
  <c r="BO4296" i="13"/>
  <c r="BN4296" i="13"/>
  <c r="BB4296" i="13"/>
  <c r="BD4296" i="13" s="1"/>
  <c r="BP4295" i="13"/>
  <c r="BO4295" i="13"/>
  <c r="BN4295" i="13"/>
  <c r="BH4295" i="13"/>
  <c r="BB4295" i="13"/>
  <c r="BD4295" i="13" s="1"/>
  <c r="BI4295" i="13" s="1"/>
  <c r="BP4294" i="13"/>
  <c r="BO4294" i="13"/>
  <c r="BN4294" i="13"/>
  <c r="BC4294" i="13"/>
  <c r="BB4294" i="13"/>
  <c r="BD4294" i="13" s="1"/>
  <c r="BI4294" i="13" s="1"/>
  <c r="BP4293" i="13"/>
  <c r="BO4293" i="13"/>
  <c r="BN4293" i="13"/>
  <c r="BH4293" i="13"/>
  <c r="BB4293" i="13"/>
  <c r="BD4293" i="13" s="1"/>
  <c r="BI4293" i="13" s="1"/>
  <c r="BP4292" i="13"/>
  <c r="BO4292" i="13"/>
  <c r="BN4292" i="13"/>
  <c r="BH4292" i="13"/>
  <c r="BB4292" i="13"/>
  <c r="BD4292" i="13" s="1"/>
  <c r="BI4292" i="13" s="1"/>
  <c r="BP4291" i="13"/>
  <c r="BO4291" i="13"/>
  <c r="BN4291" i="13"/>
  <c r="BH4291" i="13"/>
  <c r="BB4291" i="13"/>
  <c r="BD4291" i="13" s="1"/>
  <c r="BI4291" i="13" s="1"/>
  <c r="BP4290" i="13"/>
  <c r="BO4290" i="13"/>
  <c r="BN4290" i="13"/>
  <c r="BH4290" i="13"/>
  <c r="BB4290" i="13"/>
  <c r="BD4290" i="13" s="1"/>
  <c r="BI4290" i="13" s="1"/>
  <c r="BH4289" i="13"/>
  <c r="BD4289" i="13"/>
  <c r="BI4289" i="13" s="1"/>
  <c r="BP4288" i="13"/>
  <c r="BO4288" i="13"/>
  <c r="BN4288" i="13"/>
  <c r="BH4288" i="13"/>
  <c r="BB4288" i="13"/>
  <c r="BD4288" i="13" s="1"/>
  <c r="BI4288" i="13" s="1"/>
  <c r="BP4287" i="13"/>
  <c r="BO4287" i="13"/>
  <c r="BN4287" i="13"/>
  <c r="BF4287" i="13"/>
  <c r="BC4287" i="13" s="1"/>
  <c r="BH4287" i="13" s="1"/>
  <c r="BP4286" i="13"/>
  <c r="BO4286" i="13"/>
  <c r="BN4286" i="13"/>
  <c r="BH4286" i="13"/>
  <c r="BB4286" i="13"/>
  <c r="BD4286" i="13" s="1"/>
  <c r="BI4286" i="13" s="1"/>
  <c r="BP4285" i="13"/>
  <c r="BO4285" i="13"/>
  <c r="BN4285" i="13"/>
  <c r="BC4285" i="13"/>
  <c r="BB4285" i="13"/>
  <c r="BD4285" i="13" s="1"/>
  <c r="BI4285" i="13" s="1"/>
  <c r="BP4284" i="13"/>
  <c r="BO4284" i="13"/>
  <c r="BN4284" i="13"/>
  <c r="BH4284" i="13"/>
  <c r="BB4284" i="13"/>
  <c r="BD4284" i="13" s="1"/>
  <c r="BI4284" i="13" s="1"/>
  <c r="BP4283" i="13"/>
  <c r="BO4283" i="13"/>
  <c r="BN4283" i="13"/>
  <c r="BH4283" i="13"/>
  <c r="BB4283" i="13"/>
  <c r="BD4283" i="13" s="1"/>
  <c r="BI4283" i="13" s="1"/>
  <c r="BP4282" i="13"/>
  <c r="BO4282" i="13"/>
  <c r="BN4282" i="13"/>
  <c r="BP4281" i="13"/>
  <c r="BO4281" i="13"/>
  <c r="BN4281" i="13"/>
  <c r="BH4281" i="13"/>
  <c r="BB4281" i="13"/>
  <c r="BD4281" i="13" s="1"/>
  <c r="BI4281" i="13" s="1"/>
  <c r="BP4280" i="13"/>
  <c r="BO4280" i="13"/>
  <c r="BN4280" i="13"/>
  <c r="BC4280" i="13"/>
  <c r="BB4280" i="13"/>
  <c r="BD4280" i="13" s="1"/>
  <c r="BI4280" i="13" s="1"/>
  <c r="BP4279" i="13"/>
  <c r="BO4279" i="13"/>
  <c r="BN4279" i="13"/>
  <c r="BH4279" i="13"/>
  <c r="BB4279" i="13"/>
  <c r="BP4278" i="13"/>
  <c r="BO4278" i="13"/>
  <c r="BN4278" i="13"/>
  <c r="BH4278" i="13"/>
  <c r="BB4278" i="13"/>
  <c r="BD4278" i="13" s="1"/>
  <c r="BI4278" i="13" s="1"/>
  <c r="BP4277" i="13"/>
  <c r="BO4277" i="13"/>
  <c r="BN4277" i="13"/>
  <c r="BC4277" i="13"/>
  <c r="BP4276" i="13"/>
  <c r="BO4276" i="13"/>
  <c r="BN4276" i="13"/>
  <c r="BH4276" i="13"/>
  <c r="BB4276" i="13"/>
  <c r="BD4276" i="13" s="1"/>
  <c r="BI4276" i="13" s="1"/>
  <c r="BP4275" i="13"/>
  <c r="BO4275" i="13"/>
  <c r="BN4275" i="13"/>
  <c r="BC4275" i="13"/>
  <c r="BB4275" i="13"/>
  <c r="BD4275" i="13" s="1"/>
  <c r="BI4275" i="13" s="1"/>
  <c r="BP4274" i="13"/>
  <c r="BO4274" i="13"/>
  <c r="BN4274" i="13"/>
  <c r="BH4274" i="13"/>
  <c r="BB4274" i="13"/>
  <c r="BD4274" i="13" s="1"/>
  <c r="BI4274" i="13" s="1"/>
  <c r="BP4273" i="13"/>
  <c r="BO4273" i="13"/>
  <c r="BN4273" i="13"/>
  <c r="BC4273" i="13"/>
  <c r="BH4273" i="13" s="1"/>
  <c r="BB4273" i="13"/>
  <c r="BD4273" i="13" s="1"/>
  <c r="BP4272" i="13"/>
  <c r="BO4272" i="13"/>
  <c r="BN4272" i="13"/>
  <c r="BH4272" i="13"/>
  <c r="BB4272" i="13"/>
  <c r="BD4272" i="13" s="1"/>
  <c r="BI4272" i="13" s="1"/>
  <c r="BP4271" i="13"/>
  <c r="BO4271" i="13"/>
  <c r="BN4271" i="13"/>
  <c r="BD4271" i="13"/>
  <c r="BP4270" i="13"/>
  <c r="BO4270" i="13"/>
  <c r="BN4270" i="13"/>
  <c r="BH4270" i="13"/>
  <c r="BB4270" i="13"/>
  <c r="BD4270" i="13" s="1"/>
  <c r="BI4270" i="13" s="1"/>
  <c r="BP4269" i="13"/>
  <c r="BO4269" i="13"/>
  <c r="BN4269" i="13"/>
  <c r="BB4269" i="13"/>
  <c r="BD4269" i="13" s="1"/>
  <c r="BP4268" i="13"/>
  <c r="BO4268" i="13"/>
  <c r="BN4268" i="13"/>
  <c r="BH4268" i="13"/>
  <c r="BB4268" i="13"/>
  <c r="BD4268" i="13" s="1"/>
  <c r="BI4268" i="13" s="1"/>
  <c r="BP4267" i="13"/>
  <c r="BO4267" i="13"/>
  <c r="BN4267" i="13"/>
  <c r="BB4267" i="13"/>
  <c r="BD4267" i="13" s="1"/>
  <c r="BP4266" i="13"/>
  <c r="BO4266" i="13"/>
  <c r="BN4266" i="13"/>
  <c r="BH4266" i="13"/>
  <c r="BB4266" i="13"/>
  <c r="BD4266" i="13" s="1"/>
  <c r="BI4266" i="13" s="1"/>
  <c r="BP4265" i="13"/>
  <c r="BO4265" i="13"/>
  <c r="BN4265" i="13"/>
  <c r="BC4265" i="13"/>
  <c r="BB4265" i="13"/>
  <c r="BD4265" i="13" s="1"/>
  <c r="BI4265" i="13" s="1"/>
  <c r="BP4264" i="13"/>
  <c r="BO4264" i="13"/>
  <c r="BN4264" i="13"/>
  <c r="BH4264" i="13"/>
  <c r="BB4264" i="13"/>
  <c r="BD4264" i="13" s="1"/>
  <c r="BI4264" i="13" s="1"/>
  <c r="BP4263" i="13"/>
  <c r="BO4263" i="13"/>
  <c r="BN4263" i="13"/>
  <c r="BC4263" i="13"/>
  <c r="BH4263" i="13" s="1"/>
  <c r="BB4263" i="13"/>
  <c r="BD4263" i="13" s="1"/>
  <c r="BP4262" i="13"/>
  <c r="BO4262" i="13"/>
  <c r="BN4262" i="13"/>
  <c r="BH4262" i="13"/>
  <c r="BB4262" i="13"/>
  <c r="BD4262" i="13" s="1"/>
  <c r="BI4262" i="13" s="1"/>
  <c r="BP4261" i="13"/>
  <c r="BO4261" i="13"/>
  <c r="BN4261" i="13"/>
  <c r="BH4261" i="13"/>
  <c r="BB4261" i="13"/>
  <c r="BP4260" i="13"/>
  <c r="BO4260" i="13"/>
  <c r="BN4260" i="13"/>
  <c r="BP4259" i="13"/>
  <c r="BO4259" i="13"/>
  <c r="BN4259" i="13"/>
  <c r="BH4259" i="13"/>
  <c r="BB4259" i="13"/>
  <c r="BD4259" i="13" s="1"/>
  <c r="BI4259" i="13" s="1"/>
  <c r="BP4258" i="13"/>
  <c r="BO4258" i="13"/>
  <c r="BN4258" i="13"/>
  <c r="BC4258" i="13"/>
  <c r="BB4258" i="13"/>
  <c r="BD4258" i="13" s="1"/>
  <c r="BI4258" i="13" s="1"/>
  <c r="BP4257" i="13"/>
  <c r="BO4257" i="13"/>
  <c r="BN4257" i="13"/>
  <c r="BH4257" i="13"/>
  <c r="BB4257" i="13"/>
  <c r="BD4257" i="13" s="1"/>
  <c r="BI4257" i="13" s="1"/>
  <c r="BP4256" i="13"/>
  <c r="BO4256" i="13"/>
  <c r="BN4256" i="13"/>
  <c r="BH4256" i="13"/>
  <c r="BB4256" i="13"/>
  <c r="BD4256" i="13" s="1"/>
  <c r="BI4256" i="13" s="1"/>
  <c r="BP4255" i="13"/>
  <c r="BO4255" i="13"/>
  <c r="BN4255" i="13"/>
  <c r="BP4254" i="13"/>
  <c r="BO4254" i="13"/>
  <c r="BN4254" i="13"/>
  <c r="BH4254" i="13"/>
  <c r="BB4254" i="13"/>
  <c r="BD4254" i="13" s="1"/>
  <c r="BI4254" i="13" s="1"/>
  <c r="BP4253" i="13"/>
  <c r="BO4253" i="13"/>
  <c r="BN4253" i="13"/>
  <c r="BB4253" i="13"/>
  <c r="BD4253" i="13" s="1"/>
  <c r="BP4252" i="13"/>
  <c r="BO4252" i="13"/>
  <c r="BN4252" i="13"/>
  <c r="BH4252" i="13"/>
  <c r="BB4252" i="13"/>
  <c r="BD4252" i="13" s="1"/>
  <c r="BI4252" i="13" s="1"/>
  <c r="BP4251" i="13"/>
  <c r="BO4251" i="13"/>
  <c r="BN4251" i="13"/>
  <c r="BH4251" i="13"/>
  <c r="BB4251" i="13"/>
  <c r="BD4251" i="13" s="1"/>
  <c r="BI4251" i="13" s="1"/>
  <c r="BP4250" i="13"/>
  <c r="BO4250" i="13"/>
  <c r="BN4250" i="13"/>
  <c r="BH4250" i="13"/>
  <c r="BB4250" i="13"/>
  <c r="BD4250" i="13" s="1"/>
  <c r="BI4250" i="13" s="1"/>
  <c r="BP4249" i="13"/>
  <c r="BO4249" i="13"/>
  <c r="BN4249" i="13"/>
  <c r="BH4249" i="13"/>
  <c r="BB4249" i="13"/>
  <c r="BP4248" i="13"/>
  <c r="BO4248" i="13"/>
  <c r="BN4248" i="13"/>
  <c r="BC4248" i="13"/>
  <c r="BH4248" i="13" s="1"/>
  <c r="BP4247" i="13"/>
  <c r="BO4247" i="13"/>
  <c r="BN4247" i="13"/>
  <c r="BH4247" i="13"/>
  <c r="BB4247" i="13"/>
  <c r="BD4247" i="13" s="1"/>
  <c r="BI4247" i="13" s="1"/>
  <c r="BP4246" i="13"/>
  <c r="BO4246" i="13"/>
  <c r="BN4246" i="13"/>
  <c r="BH4246" i="13"/>
  <c r="BB4246" i="13"/>
  <c r="BP4245" i="13"/>
  <c r="BO4245" i="13"/>
  <c r="BN4245" i="13"/>
  <c r="BH4245" i="13"/>
  <c r="BB4245" i="13"/>
  <c r="BD4245" i="13" s="1"/>
  <c r="BI4245" i="13" s="1"/>
  <c r="BP4244" i="13"/>
  <c r="BO4244" i="13"/>
  <c r="BN4244" i="13"/>
  <c r="BH4244" i="13"/>
  <c r="BB4244" i="13"/>
  <c r="BD4244" i="13" s="1"/>
  <c r="BI4244" i="13" s="1"/>
  <c r="BP4243" i="13"/>
  <c r="BO4243" i="13"/>
  <c r="BN4243" i="13"/>
  <c r="BH4243" i="13"/>
  <c r="BB4243" i="13"/>
  <c r="BD4243" i="13" s="1"/>
  <c r="BI4243" i="13" s="1"/>
  <c r="BP4242" i="13"/>
  <c r="BO4242" i="13"/>
  <c r="BN4242" i="13"/>
  <c r="BP4241" i="13"/>
  <c r="BO4241" i="13"/>
  <c r="BN4241" i="13"/>
  <c r="BH4241" i="13"/>
  <c r="BB4241" i="13"/>
  <c r="BD4241" i="13" s="1"/>
  <c r="BI4241" i="13" s="1"/>
  <c r="BP4240" i="13"/>
  <c r="BO4240" i="13"/>
  <c r="BN4240" i="13"/>
  <c r="BB4240" i="13"/>
  <c r="BD4240" i="13" s="1"/>
  <c r="BP4239" i="13"/>
  <c r="BO4239" i="13"/>
  <c r="BN4239" i="13"/>
  <c r="BH4239" i="13"/>
  <c r="BB4239" i="13"/>
  <c r="BD4239" i="13" s="1"/>
  <c r="BI4239" i="13" s="1"/>
  <c r="BP4238" i="13"/>
  <c r="BO4238" i="13"/>
  <c r="BN4238" i="13"/>
  <c r="BC4238" i="13"/>
  <c r="BB4238" i="13"/>
  <c r="BD4238" i="13" s="1"/>
  <c r="BI4238" i="13" s="1"/>
  <c r="BP4237" i="13"/>
  <c r="BO4237" i="13"/>
  <c r="BN4237" i="13"/>
  <c r="BH4237" i="13"/>
  <c r="BB4237" i="13"/>
  <c r="BD4237" i="13" s="1"/>
  <c r="BI4237" i="13" s="1"/>
  <c r="BP4236" i="13"/>
  <c r="BO4236" i="13"/>
  <c r="BN4236" i="13"/>
  <c r="BB4236" i="13"/>
  <c r="BD4236" i="13" s="1"/>
  <c r="BP4235" i="13"/>
  <c r="BO4235" i="13"/>
  <c r="BN4235" i="13"/>
  <c r="BH4235" i="13"/>
  <c r="BB4235" i="13"/>
  <c r="BD4235" i="13" s="1"/>
  <c r="BI4235" i="13" s="1"/>
  <c r="BP4234" i="13"/>
  <c r="BO4234" i="13"/>
  <c r="BN4234" i="13"/>
  <c r="BB4234" i="13"/>
  <c r="BD4234" i="13" s="1"/>
  <c r="BP4233" i="13"/>
  <c r="BO4233" i="13"/>
  <c r="BN4233" i="13"/>
  <c r="BH4233" i="13"/>
  <c r="BB4233" i="13"/>
  <c r="BD4233" i="13" s="1"/>
  <c r="BI4233" i="13" s="1"/>
  <c r="BP4232" i="13"/>
  <c r="BO4232" i="13"/>
  <c r="BN4232" i="13"/>
  <c r="BB4232" i="13"/>
  <c r="BD4232" i="13" s="1"/>
  <c r="BP4231" i="13"/>
  <c r="BO4231" i="13"/>
  <c r="BN4231" i="13"/>
  <c r="BH4231" i="13"/>
  <c r="BB4231" i="13"/>
  <c r="BD4231" i="13" s="1"/>
  <c r="BI4231" i="13" s="1"/>
  <c r="BP4230" i="13"/>
  <c r="BO4230" i="13"/>
  <c r="BN4230" i="13"/>
  <c r="BB4230" i="13"/>
  <c r="BD4230" i="13" s="1"/>
  <c r="BP4229" i="13"/>
  <c r="BO4229" i="13"/>
  <c r="BN4229" i="13"/>
  <c r="BH4229" i="13"/>
  <c r="BB4229" i="13"/>
  <c r="BD4229" i="13" s="1"/>
  <c r="BI4229" i="13" s="1"/>
  <c r="BP4228" i="13"/>
  <c r="BO4228" i="13"/>
  <c r="BN4228" i="13"/>
  <c r="BC4228" i="13"/>
  <c r="BH4228" i="13" s="1"/>
  <c r="BB4228" i="13"/>
  <c r="BD4228" i="13" s="1"/>
  <c r="BP4227" i="13"/>
  <c r="BO4227" i="13"/>
  <c r="BN4227" i="13"/>
  <c r="BH4227" i="13"/>
  <c r="BB4227" i="13"/>
  <c r="BD4227" i="13" s="1"/>
  <c r="BI4227" i="13" s="1"/>
  <c r="BP4226" i="13"/>
  <c r="BO4226" i="13"/>
  <c r="BN4226" i="13"/>
  <c r="BH4226" i="13"/>
  <c r="BB4226" i="13"/>
  <c r="BD4226" i="13" s="1"/>
  <c r="BI4226" i="13" s="1"/>
  <c r="BP4225" i="13"/>
  <c r="BO4225" i="13"/>
  <c r="BN4225" i="13"/>
  <c r="BH4225" i="13"/>
  <c r="BB4225" i="13"/>
  <c r="BD4225" i="13" s="1"/>
  <c r="BI4225" i="13" s="1"/>
  <c r="BP4224" i="13"/>
  <c r="BO4224" i="13"/>
  <c r="BN4224" i="13"/>
  <c r="BH4224" i="13"/>
  <c r="BB4224" i="13"/>
  <c r="BD4224" i="13" s="1"/>
  <c r="BI4224" i="13" s="1"/>
  <c r="BP4223" i="13"/>
  <c r="BO4223" i="13"/>
  <c r="BN4223" i="13"/>
  <c r="BP4222" i="13"/>
  <c r="BO4222" i="13"/>
  <c r="BN4222" i="13"/>
  <c r="BH4222" i="13"/>
  <c r="BB4222" i="13"/>
  <c r="BD4222" i="13" s="1"/>
  <c r="BI4222" i="13" s="1"/>
  <c r="BP4221" i="13"/>
  <c r="BO4221" i="13"/>
  <c r="BN4221" i="13"/>
  <c r="BC4221" i="13"/>
  <c r="BB4221" i="13"/>
  <c r="BD4221" i="13" s="1"/>
  <c r="BI4221" i="13" s="1"/>
  <c r="BP4220" i="13"/>
  <c r="BO4220" i="13"/>
  <c r="BN4220" i="13"/>
  <c r="BH4220" i="13"/>
  <c r="BB4220" i="13"/>
  <c r="BP4219" i="13"/>
  <c r="BO4219" i="13"/>
  <c r="BN4219" i="13"/>
  <c r="BP4218" i="13"/>
  <c r="BO4218" i="13"/>
  <c r="BN4218" i="13"/>
  <c r="BH4218" i="13"/>
  <c r="BB4218" i="13"/>
  <c r="BD4218" i="13" s="1"/>
  <c r="BI4218" i="13" s="1"/>
  <c r="BP4217" i="13"/>
  <c r="BO4217" i="13"/>
  <c r="BN4217" i="13"/>
  <c r="BH4217" i="13"/>
  <c r="BB4217" i="13"/>
  <c r="BD4217" i="13" s="1"/>
  <c r="BI4217" i="13" s="1"/>
  <c r="BP4216" i="13"/>
  <c r="BO4216" i="13"/>
  <c r="BN4216" i="13"/>
  <c r="BH4216" i="13"/>
  <c r="BB4216" i="13"/>
  <c r="BP4215" i="13"/>
  <c r="BO4215" i="13"/>
  <c r="BN4215" i="13"/>
  <c r="BP4214" i="13"/>
  <c r="BO4214" i="13"/>
  <c r="BN4214" i="13"/>
  <c r="BH4214" i="13"/>
  <c r="BB4214" i="13"/>
  <c r="BD4214" i="13" s="1"/>
  <c r="BI4214" i="13" s="1"/>
  <c r="BP4213" i="13"/>
  <c r="BO4213" i="13"/>
  <c r="BN4213" i="13"/>
  <c r="BH4213" i="13"/>
  <c r="BB4213" i="13"/>
  <c r="BP4212" i="13"/>
  <c r="BO4212" i="13"/>
  <c r="BN4212" i="13"/>
  <c r="BP4211" i="13"/>
  <c r="BO4211" i="13"/>
  <c r="BN4211" i="13"/>
  <c r="BH4211" i="13"/>
  <c r="BB4211" i="13"/>
  <c r="BD4211" i="13" s="1"/>
  <c r="BI4211" i="13" s="1"/>
  <c r="BP4210" i="13"/>
  <c r="BO4210" i="13"/>
  <c r="BN4210" i="13"/>
  <c r="BB4210" i="13"/>
  <c r="BD4210" i="13" s="1"/>
  <c r="BP4209" i="13"/>
  <c r="BO4209" i="13"/>
  <c r="BN4209" i="13"/>
  <c r="BH4209" i="13"/>
  <c r="BB4209" i="13"/>
  <c r="BD4209" i="13" s="1"/>
  <c r="BI4209" i="13" s="1"/>
  <c r="BP4208" i="13"/>
  <c r="BO4208" i="13"/>
  <c r="BN4208" i="13"/>
  <c r="BH4208" i="13"/>
  <c r="BB4208" i="13"/>
  <c r="BD4208" i="13" s="1"/>
  <c r="BI4208" i="13" s="1"/>
  <c r="BP4207" i="13"/>
  <c r="BO4207" i="13"/>
  <c r="BN4207" i="13"/>
  <c r="BH4207" i="13"/>
  <c r="BB4207" i="13"/>
  <c r="BP4206" i="13"/>
  <c r="BO4206" i="13"/>
  <c r="BN4206" i="13"/>
  <c r="BC4206" i="13"/>
  <c r="BP4205" i="13"/>
  <c r="BO4205" i="13"/>
  <c r="BN4205" i="13"/>
  <c r="BH4205" i="13"/>
  <c r="BB4205" i="13"/>
  <c r="BD4205" i="13" s="1"/>
  <c r="BI4205" i="13" s="1"/>
  <c r="BP4204" i="13"/>
  <c r="BO4204" i="13"/>
  <c r="BN4204" i="13"/>
  <c r="BC4204" i="13"/>
  <c r="BH4204" i="13" s="1"/>
  <c r="BB4204" i="13"/>
  <c r="BD4204" i="13" s="1"/>
  <c r="BP4203" i="13"/>
  <c r="BO4203" i="13"/>
  <c r="BN4203" i="13"/>
  <c r="BH4203" i="13"/>
  <c r="BB4203" i="13"/>
  <c r="BD4203" i="13" s="1"/>
  <c r="BI4203" i="13" s="1"/>
  <c r="BP4202" i="13"/>
  <c r="BO4202" i="13"/>
  <c r="BN4202" i="13"/>
  <c r="BH4202" i="13"/>
  <c r="BB4202" i="13"/>
  <c r="BP4201" i="13"/>
  <c r="BO4201" i="13"/>
  <c r="BN4201" i="13"/>
  <c r="BP4200" i="13"/>
  <c r="BO4200" i="13"/>
  <c r="BN4200" i="13"/>
  <c r="BH4200" i="13"/>
  <c r="BB4200" i="13"/>
  <c r="BD4200" i="13" s="1"/>
  <c r="BI4200" i="13" s="1"/>
  <c r="BP4199" i="13"/>
  <c r="BO4199" i="13"/>
  <c r="BN4199" i="13"/>
  <c r="BB4199" i="13"/>
  <c r="BD4199" i="13" s="1"/>
  <c r="BP4198" i="13"/>
  <c r="BO4198" i="13"/>
  <c r="BN4198" i="13"/>
  <c r="BH4198" i="13"/>
  <c r="BB4198" i="13"/>
  <c r="BD4198" i="13" s="1"/>
  <c r="BI4198" i="13" s="1"/>
  <c r="BP4197" i="13"/>
  <c r="BO4197" i="13"/>
  <c r="BN4197" i="13"/>
  <c r="BB4197" i="13"/>
  <c r="BD4197" i="13" s="1"/>
  <c r="BP4196" i="13"/>
  <c r="BO4196" i="13"/>
  <c r="BN4196" i="13"/>
  <c r="BH4196" i="13"/>
  <c r="BB4196" i="13"/>
  <c r="BD4196" i="13" s="1"/>
  <c r="BI4196" i="13" s="1"/>
  <c r="BP4195" i="13"/>
  <c r="BO4195" i="13"/>
  <c r="BN4195" i="13"/>
  <c r="BH4195" i="13"/>
  <c r="BB4195" i="13"/>
  <c r="BD4195" i="13" s="1"/>
  <c r="BI4195" i="13" s="1"/>
  <c r="BP4194" i="13"/>
  <c r="BO4194" i="13"/>
  <c r="BN4194" i="13"/>
  <c r="BP4193" i="13"/>
  <c r="BO4193" i="13"/>
  <c r="BN4193" i="13"/>
  <c r="BH4193" i="13"/>
  <c r="BB4193" i="13"/>
  <c r="BD4193" i="13" s="1"/>
  <c r="BI4193" i="13" s="1"/>
  <c r="BP4192" i="13"/>
  <c r="BO4192" i="13"/>
  <c r="BN4192" i="13"/>
  <c r="BB4192" i="13"/>
  <c r="BD4192" i="13" s="1"/>
  <c r="BI4192" i="13" s="1"/>
  <c r="BP4191" i="13"/>
  <c r="BO4191" i="13"/>
  <c r="BN4191" i="13"/>
  <c r="BH4191" i="13"/>
  <c r="BB4191" i="13"/>
  <c r="BD4191" i="13" s="1"/>
  <c r="BI4191" i="13" s="1"/>
  <c r="BP4190" i="13"/>
  <c r="BO4190" i="13"/>
  <c r="BN4190" i="13"/>
  <c r="BC4190" i="13"/>
  <c r="BH4190" i="13" s="1"/>
  <c r="BB4190" i="13"/>
  <c r="BD4190" i="13" s="1"/>
  <c r="BP4189" i="13"/>
  <c r="BO4189" i="13"/>
  <c r="BN4189" i="13"/>
  <c r="BH4189" i="13"/>
  <c r="BB4189" i="13"/>
  <c r="BD4189" i="13" s="1"/>
  <c r="BI4189" i="13" s="1"/>
  <c r="BP4188" i="13"/>
  <c r="BO4188" i="13"/>
  <c r="BN4188" i="13"/>
  <c r="BH4188" i="13"/>
  <c r="BB4188" i="13"/>
  <c r="BD4188" i="13" s="1"/>
  <c r="BI4188" i="13" s="1"/>
  <c r="BP4187" i="13"/>
  <c r="BO4187" i="13"/>
  <c r="BN4187" i="13"/>
  <c r="BH4187" i="13"/>
  <c r="BB4187" i="13"/>
  <c r="BD4187" i="13" s="1"/>
  <c r="BI4187" i="13" s="1"/>
  <c r="BH4186" i="13"/>
  <c r="BD4186" i="13"/>
  <c r="BI4186" i="13" s="1"/>
  <c r="BP4185" i="13"/>
  <c r="BO4185" i="13"/>
  <c r="BN4185" i="13"/>
  <c r="BH4185" i="13"/>
  <c r="BB4185" i="13"/>
  <c r="BD4185" i="13" s="1"/>
  <c r="BI4185" i="13" s="1"/>
  <c r="BP4184" i="13"/>
  <c r="BO4184" i="13"/>
  <c r="BN4184" i="13"/>
  <c r="BH4184" i="13"/>
  <c r="BB4184" i="13"/>
  <c r="BP4183" i="13"/>
  <c r="BO4183" i="13"/>
  <c r="BN4183" i="13"/>
  <c r="BP4182" i="13"/>
  <c r="BO4182" i="13"/>
  <c r="BN4182" i="13"/>
  <c r="BH4182" i="13"/>
  <c r="BB4182" i="13"/>
  <c r="BD4182" i="13" s="1"/>
  <c r="BI4182" i="13" s="1"/>
  <c r="BP4181" i="13"/>
  <c r="BO4181" i="13"/>
  <c r="BN4181" i="13"/>
  <c r="BB4181" i="13"/>
  <c r="BD4181" i="13" s="1"/>
  <c r="BP4180" i="13"/>
  <c r="BO4180" i="13"/>
  <c r="BN4180" i="13"/>
  <c r="BH4180" i="13"/>
  <c r="BB4180" i="13"/>
  <c r="BD4180" i="13" s="1"/>
  <c r="BI4180" i="13" s="1"/>
  <c r="BP4179" i="13"/>
  <c r="BO4179" i="13"/>
  <c r="BN4179" i="13"/>
  <c r="BB4179" i="13"/>
  <c r="BD4179" i="13" s="1"/>
  <c r="BP4178" i="13"/>
  <c r="BO4178" i="13"/>
  <c r="BN4178" i="13"/>
  <c r="BH4178" i="13"/>
  <c r="BB4178" i="13"/>
  <c r="BP4177" i="13"/>
  <c r="BO4177" i="13"/>
  <c r="BN4177" i="13"/>
  <c r="BH4177" i="13"/>
  <c r="BB4177" i="13"/>
  <c r="BD4177" i="13" s="1"/>
  <c r="BI4177" i="13" s="1"/>
  <c r="BP4176" i="13"/>
  <c r="BO4176" i="13"/>
  <c r="BN4176" i="13"/>
  <c r="BC4176" i="13"/>
  <c r="BH4176" i="13" s="1"/>
  <c r="BP4175" i="13"/>
  <c r="BO4175" i="13"/>
  <c r="BN4175" i="13"/>
  <c r="BH4175" i="13"/>
  <c r="BB4175" i="13"/>
  <c r="BP4174" i="13"/>
  <c r="BO4174" i="13"/>
  <c r="BN4174" i="13"/>
  <c r="BH4174" i="13"/>
  <c r="BB4174" i="13"/>
  <c r="BD4174" i="13" s="1"/>
  <c r="BI4174" i="13" s="1"/>
  <c r="BP4173" i="13"/>
  <c r="BO4173" i="13"/>
  <c r="BN4173" i="13"/>
  <c r="BC4173" i="13"/>
  <c r="BP4172" i="13"/>
  <c r="BO4172" i="13"/>
  <c r="BN4172" i="13"/>
  <c r="BH4172" i="13"/>
  <c r="BB4172" i="13"/>
  <c r="BD4172" i="13" s="1"/>
  <c r="BI4172" i="13" s="1"/>
  <c r="BP4171" i="13"/>
  <c r="BO4171" i="13"/>
  <c r="BN4171" i="13"/>
  <c r="BH4171" i="13"/>
  <c r="BB4171" i="13"/>
  <c r="BD4171" i="13" s="1"/>
  <c r="BI4171" i="13" s="1"/>
  <c r="BP4170" i="13"/>
  <c r="BO4170" i="13"/>
  <c r="BN4170" i="13"/>
  <c r="BC4170" i="13"/>
  <c r="BP4169" i="13"/>
  <c r="BO4169" i="13"/>
  <c r="BN4169" i="13"/>
  <c r="BH4169" i="13"/>
  <c r="BB4169" i="13"/>
  <c r="BD4169" i="13" s="1"/>
  <c r="BI4169" i="13" s="1"/>
  <c r="BP4168" i="13"/>
  <c r="BO4168" i="13"/>
  <c r="BN4168" i="13"/>
  <c r="BC4168" i="13"/>
  <c r="BB4168" i="13"/>
  <c r="BD4168" i="13" s="1"/>
  <c r="BI4168" i="13" s="1"/>
  <c r="BP4167" i="13"/>
  <c r="BO4167" i="13"/>
  <c r="BN4167" i="13"/>
  <c r="BH4167" i="13"/>
  <c r="BB4167" i="13"/>
  <c r="BD4167" i="13" s="1"/>
  <c r="BI4167" i="13" s="1"/>
  <c r="BP4166" i="13"/>
  <c r="BO4166" i="13"/>
  <c r="BN4166" i="13"/>
  <c r="BH4166" i="13"/>
  <c r="BB4166" i="13"/>
  <c r="BP4165" i="13"/>
  <c r="BO4165" i="13"/>
  <c r="BN4165" i="13"/>
  <c r="BP4164" i="13"/>
  <c r="BO4164" i="13"/>
  <c r="BN4164" i="13"/>
  <c r="BH4164" i="13"/>
  <c r="BB4164" i="13"/>
  <c r="BD4164" i="13" s="1"/>
  <c r="BI4164" i="13" s="1"/>
  <c r="BP4163" i="13"/>
  <c r="BO4163" i="13"/>
  <c r="BN4163" i="13"/>
  <c r="BH4163" i="13"/>
  <c r="BB4163" i="13"/>
  <c r="BD4163" i="13" s="1"/>
  <c r="BI4163" i="13" s="1"/>
  <c r="BP4162" i="13"/>
  <c r="BO4162" i="13"/>
  <c r="BN4162" i="13"/>
  <c r="BH4162" i="13"/>
  <c r="BB4162" i="13"/>
  <c r="BD4162" i="13" s="1"/>
  <c r="BI4162" i="13" s="1"/>
  <c r="BP4161" i="13"/>
  <c r="BO4161" i="13"/>
  <c r="BN4161" i="13"/>
  <c r="BC4161" i="13"/>
  <c r="BP4160" i="13"/>
  <c r="BO4160" i="13"/>
  <c r="BN4160" i="13"/>
  <c r="BH4160" i="13"/>
  <c r="BB4160" i="13"/>
  <c r="BD4160" i="13" s="1"/>
  <c r="BI4160" i="13" s="1"/>
  <c r="BP4159" i="13"/>
  <c r="BO4159" i="13"/>
  <c r="BN4159" i="13"/>
  <c r="BH4159" i="13"/>
  <c r="BB4159" i="13"/>
  <c r="BD4159" i="13" s="1"/>
  <c r="BI4159" i="13" s="1"/>
  <c r="BP4158" i="13"/>
  <c r="BO4158" i="13"/>
  <c r="BN4158" i="13"/>
  <c r="BH4158" i="13"/>
  <c r="BB4158" i="13"/>
  <c r="BD4158" i="13" s="1"/>
  <c r="BI4158" i="13" s="1"/>
  <c r="BP4157" i="13"/>
  <c r="BO4157" i="13"/>
  <c r="BN4157" i="13"/>
  <c r="BH4157" i="13"/>
  <c r="BB4157" i="13"/>
  <c r="BD4157" i="13" s="1"/>
  <c r="BI4157" i="13" s="1"/>
  <c r="BP4156" i="13"/>
  <c r="BO4156" i="13"/>
  <c r="BN4156" i="13"/>
  <c r="BH4156" i="13"/>
  <c r="BB4156" i="13"/>
  <c r="BP4155" i="13"/>
  <c r="BO4155" i="13"/>
  <c r="BN4155" i="13"/>
  <c r="BP4154" i="13"/>
  <c r="BO4154" i="13"/>
  <c r="BN4154" i="13"/>
  <c r="BH4154" i="13"/>
  <c r="BB4154" i="13"/>
  <c r="BD4154" i="13" s="1"/>
  <c r="BI4154" i="13" s="1"/>
  <c r="BP4153" i="13"/>
  <c r="BO4153" i="13"/>
  <c r="BN4153" i="13"/>
  <c r="BB4153" i="13"/>
  <c r="BD4153" i="13" s="1"/>
  <c r="BP4152" i="13"/>
  <c r="BO4152" i="13"/>
  <c r="BN4152" i="13"/>
  <c r="BH4152" i="13"/>
  <c r="BB4152" i="13"/>
  <c r="BD4152" i="13" s="1"/>
  <c r="BI4152" i="13" s="1"/>
  <c r="BP4151" i="13"/>
  <c r="BO4151" i="13"/>
  <c r="BN4151" i="13"/>
  <c r="BH4151" i="13"/>
  <c r="BB4151" i="13"/>
  <c r="BD4151" i="13" s="1"/>
  <c r="BI4151" i="13" s="1"/>
  <c r="BP4150" i="13"/>
  <c r="BO4150" i="13"/>
  <c r="BN4150" i="13"/>
  <c r="BH4150" i="13"/>
  <c r="BB4150" i="13"/>
  <c r="BP4149" i="13"/>
  <c r="BO4149" i="13"/>
  <c r="BN4149" i="13"/>
  <c r="BP4148" i="13"/>
  <c r="BO4148" i="13"/>
  <c r="BN4148" i="13"/>
  <c r="BH4148" i="13"/>
  <c r="BB4148" i="13"/>
  <c r="BD4148" i="13" s="1"/>
  <c r="BI4148" i="13" s="1"/>
  <c r="BP4147" i="13"/>
  <c r="BO4147" i="13"/>
  <c r="BN4147" i="13"/>
  <c r="BB4147" i="13"/>
  <c r="BD4147" i="13" s="1"/>
  <c r="BP4146" i="13"/>
  <c r="BO4146" i="13"/>
  <c r="BN4146" i="13"/>
  <c r="BH4146" i="13"/>
  <c r="BB4146" i="13"/>
  <c r="BD4146" i="13" s="1"/>
  <c r="BI4146" i="13" s="1"/>
  <c r="BP4145" i="13"/>
  <c r="BO4145" i="13"/>
  <c r="BN4145" i="13"/>
  <c r="BH4145" i="13"/>
  <c r="BB4145" i="13"/>
  <c r="BD4145" i="13" s="1"/>
  <c r="BI4145" i="13" s="1"/>
  <c r="BP4144" i="13"/>
  <c r="BO4144" i="13"/>
  <c r="BN4144" i="13"/>
  <c r="BH4144" i="13"/>
  <c r="BB4144" i="13"/>
  <c r="BD4144" i="13" s="1"/>
  <c r="BI4144" i="13" s="1"/>
  <c r="BP4143" i="13"/>
  <c r="BO4143" i="13"/>
  <c r="BN4143" i="13"/>
  <c r="BH4143" i="13"/>
  <c r="BB4143" i="13"/>
  <c r="BP4142" i="13"/>
  <c r="BO4142" i="13"/>
  <c r="BN4142" i="13"/>
  <c r="BP4141" i="13"/>
  <c r="BO4141" i="13"/>
  <c r="BN4141" i="13"/>
  <c r="BH4141" i="13"/>
  <c r="BB4141" i="13"/>
  <c r="BP4140" i="13"/>
  <c r="BO4140" i="13"/>
  <c r="BN4140" i="13"/>
  <c r="BH4140" i="13"/>
  <c r="BB4140" i="13"/>
  <c r="BD4140" i="13" s="1"/>
  <c r="BI4140" i="13" s="1"/>
  <c r="BP4139" i="13"/>
  <c r="BO4139" i="13"/>
  <c r="BN4139" i="13"/>
  <c r="BP4138" i="13"/>
  <c r="BO4138" i="13"/>
  <c r="BN4138" i="13"/>
  <c r="BH4138" i="13"/>
  <c r="BB4138" i="13"/>
  <c r="BD4138" i="13" s="1"/>
  <c r="BI4138" i="13" s="1"/>
  <c r="BP4137" i="13"/>
  <c r="BO4137" i="13"/>
  <c r="BN4137" i="13"/>
  <c r="BC4137" i="13"/>
  <c r="BB4137" i="13"/>
  <c r="BD4137" i="13" s="1"/>
  <c r="BI4137" i="13" s="1"/>
  <c r="BP4136" i="13"/>
  <c r="BO4136" i="13"/>
  <c r="BN4136" i="13"/>
  <c r="BH4136" i="13"/>
  <c r="BB4136" i="13"/>
  <c r="BD4136" i="13" s="1"/>
  <c r="BI4136" i="13" s="1"/>
  <c r="BP4135" i="13"/>
  <c r="BO4135" i="13"/>
  <c r="BN4135" i="13"/>
  <c r="BH4135" i="13"/>
  <c r="BB4135" i="13"/>
  <c r="BP4134" i="13"/>
  <c r="BO4134" i="13"/>
  <c r="BN4134" i="13"/>
  <c r="BP4133" i="13"/>
  <c r="BO4133" i="13"/>
  <c r="BN4133" i="13"/>
  <c r="BH4133" i="13"/>
  <c r="BB4133" i="13"/>
  <c r="BD4133" i="13" s="1"/>
  <c r="BI4133" i="13" s="1"/>
  <c r="BP4132" i="13"/>
  <c r="BO4132" i="13"/>
  <c r="BN4132" i="13"/>
  <c r="BB4132" i="13"/>
  <c r="BD4132" i="13" s="1"/>
  <c r="BP4131" i="13"/>
  <c r="BO4131" i="13"/>
  <c r="BN4131" i="13"/>
  <c r="BH4131" i="13"/>
  <c r="BB4131" i="13"/>
  <c r="BD4131" i="13" s="1"/>
  <c r="BI4131" i="13" s="1"/>
  <c r="BP4130" i="13"/>
  <c r="BO4130" i="13"/>
  <c r="BN4130" i="13"/>
  <c r="BB4130" i="13"/>
  <c r="BD4130" i="13" s="1"/>
  <c r="BP4129" i="13"/>
  <c r="BO4129" i="13"/>
  <c r="BN4129" i="13"/>
  <c r="BH4129" i="13"/>
  <c r="BB4129" i="13"/>
  <c r="BD4129" i="13" s="1"/>
  <c r="BI4129" i="13" s="1"/>
  <c r="BP4128" i="13"/>
  <c r="BO4128" i="13"/>
  <c r="BN4128" i="13"/>
  <c r="BC4128" i="13"/>
  <c r="BH4128" i="13" s="1"/>
  <c r="BB4128" i="13"/>
  <c r="BD4128" i="13" s="1"/>
  <c r="BI4128" i="13" s="1"/>
  <c r="BP4127" i="13"/>
  <c r="BO4127" i="13"/>
  <c r="BN4127" i="13"/>
  <c r="BH4127" i="13"/>
  <c r="BB4127" i="13"/>
  <c r="BD4127" i="13" s="1"/>
  <c r="BI4127" i="13" s="1"/>
  <c r="BP4126" i="13"/>
  <c r="BO4126" i="13"/>
  <c r="BN4126" i="13"/>
  <c r="BH4126" i="13"/>
  <c r="BB4126" i="13"/>
  <c r="BD4126" i="13" s="1"/>
  <c r="BI4126" i="13" s="1"/>
  <c r="BP4125" i="13"/>
  <c r="BO4125" i="13"/>
  <c r="BN4125" i="13"/>
  <c r="BH4125" i="13"/>
  <c r="BB4125" i="13"/>
  <c r="BD4125" i="13" s="1"/>
  <c r="BI4125" i="13" s="1"/>
  <c r="BP4124" i="13"/>
  <c r="BO4124" i="13"/>
  <c r="BN4124" i="13"/>
  <c r="BP4123" i="13"/>
  <c r="BO4123" i="13"/>
  <c r="BN4123" i="13"/>
  <c r="BH4123" i="13"/>
  <c r="BB4123" i="13"/>
  <c r="BD4123" i="13" s="1"/>
  <c r="BI4123" i="13" s="1"/>
  <c r="BP4122" i="13"/>
  <c r="BO4122" i="13"/>
  <c r="BN4122" i="13"/>
  <c r="BB4122" i="13"/>
  <c r="BD4122" i="13" s="1"/>
  <c r="BC4122" i="13" s="1"/>
  <c r="BP4121" i="13"/>
  <c r="BO4121" i="13"/>
  <c r="BN4121" i="13"/>
  <c r="BH4121" i="13"/>
  <c r="BB4121" i="13"/>
  <c r="BD4121" i="13" s="1"/>
  <c r="BI4121" i="13" s="1"/>
  <c r="BP4120" i="13"/>
  <c r="BO4120" i="13"/>
  <c r="BN4120" i="13"/>
  <c r="BC4120" i="13"/>
  <c r="BB4120" i="13"/>
  <c r="BD4120" i="13" s="1"/>
  <c r="BI4120" i="13" s="1"/>
  <c r="BP4119" i="13"/>
  <c r="BO4119" i="13"/>
  <c r="BN4119" i="13"/>
  <c r="BH4119" i="13"/>
  <c r="BB4119" i="13"/>
  <c r="BD4119" i="13" s="1"/>
  <c r="BI4119" i="13" s="1"/>
  <c r="BP4118" i="13"/>
  <c r="BO4118" i="13"/>
  <c r="BN4118" i="13"/>
  <c r="BC4118" i="13"/>
  <c r="BH4118" i="13" s="1"/>
  <c r="BB4118" i="13"/>
  <c r="BD4118" i="13" s="1"/>
  <c r="BI4118" i="13" s="1"/>
  <c r="BP4117" i="13"/>
  <c r="BO4117" i="13"/>
  <c r="BN4117" i="13"/>
  <c r="BH4117" i="13"/>
  <c r="BB4117" i="13"/>
  <c r="BD4117" i="13" s="1"/>
  <c r="BI4117" i="13" s="1"/>
  <c r="BP4116" i="13"/>
  <c r="BO4116" i="13"/>
  <c r="BN4116" i="13"/>
  <c r="BC4116" i="13"/>
  <c r="BH4116" i="13" s="1"/>
  <c r="BB4116" i="13"/>
  <c r="BD4116" i="13" s="1"/>
  <c r="BI4116" i="13" s="1"/>
  <c r="BP4115" i="13"/>
  <c r="BO4115" i="13"/>
  <c r="BN4115" i="13"/>
  <c r="BH4115" i="13"/>
  <c r="BB4115" i="13"/>
  <c r="BD4115" i="13" s="1"/>
  <c r="BI4115" i="13" s="1"/>
  <c r="BP4114" i="13"/>
  <c r="BO4114" i="13"/>
  <c r="BN4114" i="13"/>
  <c r="BC4114" i="13"/>
  <c r="BB4114" i="13"/>
  <c r="BD4114" i="13" s="1"/>
  <c r="BI4114" i="13" s="1"/>
  <c r="BI4113" i="13"/>
  <c r="BH4113" i="13"/>
  <c r="BP4112" i="13"/>
  <c r="BO4112" i="13"/>
  <c r="BN4112" i="13"/>
  <c r="BH4112" i="13"/>
  <c r="BB4112" i="13"/>
  <c r="BB4111" i="13" s="1"/>
  <c r="BD4111" i="13" s="1"/>
  <c r="BI4111" i="13" s="1"/>
  <c r="BP4111" i="13"/>
  <c r="BO4111" i="13"/>
  <c r="BN4111" i="13"/>
  <c r="BF4111" i="13"/>
  <c r="BC4111" i="13" s="1"/>
  <c r="BP4110" i="13"/>
  <c r="BO4110" i="13"/>
  <c r="BN4110" i="13"/>
  <c r="BH4110" i="13"/>
  <c r="BB4110" i="13"/>
  <c r="BD4110" i="13" s="1"/>
  <c r="BI4110" i="13" s="1"/>
  <c r="BP4109" i="13"/>
  <c r="BO4109" i="13"/>
  <c r="BN4109" i="13"/>
  <c r="BH4109" i="13"/>
  <c r="BB4109" i="13"/>
  <c r="BD4109" i="13" s="1"/>
  <c r="BI4109" i="13" s="1"/>
  <c r="BP4108" i="13"/>
  <c r="BO4108" i="13"/>
  <c r="BN4108" i="13"/>
  <c r="BH4108" i="13"/>
  <c r="BB4108" i="13"/>
  <c r="BD4108" i="13" s="1"/>
  <c r="BI4108" i="13" s="1"/>
  <c r="BP4107" i="13"/>
  <c r="BO4107" i="13"/>
  <c r="BN4107" i="13"/>
  <c r="BH4107" i="13"/>
  <c r="BB4107" i="13"/>
  <c r="BD4107" i="13" s="1"/>
  <c r="BI4107" i="13" s="1"/>
  <c r="BP4106" i="13"/>
  <c r="BO4106" i="13"/>
  <c r="BN4106" i="13"/>
  <c r="BH4106" i="13"/>
  <c r="BB4106" i="13"/>
  <c r="BP4105" i="13"/>
  <c r="BO4105" i="13"/>
  <c r="BN4105" i="13"/>
  <c r="BP4104" i="13"/>
  <c r="BO4104" i="13"/>
  <c r="BN4104" i="13"/>
  <c r="BH4104" i="13"/>
  <c r="BB4104" i="13"/>
  <c r="BD4104" i="13" s="1"/>
  <c r="BI4104" i="13" s="1"/>
  <c r="BP4103" i="13"/>
  <c r="BO4103" i="13"/>
  <c r="BN4103" i="13"/>
  <c r="BH4103" i="13"/>
  <c r="BB4103" i="13"/>
  <c r="BD4103" i="13" s="1"/>
  <c r="BI4103" i="13" s="1"/>
  <c r="BP4102" i="13"/>
  <c r="BO4102" i="13"/>
  <c r="BN4102" i="13"/>
  <c r="BH4102" i="13"/>
  <c r="BB4102" i="13"/>
  <c r="BD4102" i="13" s="1"/>
  <c r="BI4102" i="13" s="1"/>
  <c r="BP4101" i="13"/>
  <c r="BO4101" i="13"/>
  <c r="BN4101" i="13"/>
  <c r="BH4101" i="13"/>
  <c r="BB4101" i="13"/>
  <c r="BD4101" i="13" s="1"/>
  <c r="BI4101" i="13" s="1"/>
  <c r="BP4100" i="13"/>
  <c r="BO4100" i="13"/>
  <c r="BN4100" i="13"/>
  <c r="BC4100" i="13"/>
  <c r="BH4100" i="13" s="1"/>
  <c r="BP4099" i="13"/>
  <c r="BO4099" i="13"/>
  <c r="BN4099" i="13"/>
  <c r="BH4099" i="13"/>
  <c r="BB4099" i="13"/>
  <c r="BD4099" i="13" s="1"/>
  <c r="BI4099" i="13" s="1"/>
  <c r="BP4098" i="13"/>
  <c r="BO4098" i="13"/>
  <c r="BN4098" i="13"/>
  <c r="BC4098" i="13"/>
  <c r="BB4098" i="13"/>
  <c r="BD4098" i="13" s="1"/>
  <c r="BI4098" i="13" s="1"/>
  <c r="BP4097" i="13"/>
  <c r="BO4097" i="13"/>
  <c r="BN4097" i="13"/>
  <c r="BH4097" i="13"/>
  <c r="BB4097" i="13"/>
  <c r="BD4097" i="13" s="1"/>
  <c r="BI4097" i="13" s="1"/>
  <c r="BP4096" i="13"/>
  <c r="BO4096" i="13"/>
  <c r="BN4096" i="13"/>
  <c r="BC4096" i="13"/>
  <c r="BB4096" i="13"/>
  <c r="BD4096" i="13" s="1"/>
  <c r="BI4096" i="13" s="1"/>
  <c r="BP4095" i="13"/>
  <c r="BO4095" i="13"/>
  <c r="BN4095" i="13"/>
  <c r="BH4095" i="13"/>
  <c r="BB4095" i="13"/>
  <c r="BD4095" i="13" s="1"/>
  <c r="BI4095" i="13" s="1"/>
  <c r="BP4094" i="13"/>
  <c r="BO4094" i="13"/>
  <c r="BN4094" i="13"/>
  <c r="BH4094" i="13"/>
  <c r="BB4094" i="13"/>
  <c r="BP4093" i="13"/>
  <c r="BO4093" i="13"/>
  <c r="BN4093" i="13"/>
  <c r="BH4093" i="13"/>
  <c r="BB4093" i="13"/>
  <c r="BD4093" i="13" s="1"/>
  <c r="BI4093" i="13" s="1"/>
  <c r="BP4092" i="13"/>
  <c r="BO4092" i="13"/>
  <c r="BN4092" i="13"/>
  <c r="BC4092" i="13"/>
  <c r="BH4092" i="13" s="1"/>
  <c r="BP4091" i="13"/>
  <c r="BO4091" i="13"/>
  <c r="BN4091" i="13"/>
  <c r="BH4091" i="13"/>
  <c r="BB4091" i="13"/>
  <c r="BD4091" i="13" s="1"/>
  <c r="BI4091" i="13" s="1"/>
  <c r="BP4090" i="13"/>
  <c r="BO4090" i="13"/>
  <c r="BN4090" i="13"/>
  <c r="BH4090" i="13"/>
  <c r="BB4090" i="13"/>
  <c r="BD4090" i="13" s="1"/>
  <c r="BI4090" i="13" s="1"/>
  <c r="BP4089" i="13"/>
  <c r="BO4089" i="13"/>
  <c r="BN4089" i="13"/>
  <c r="BH4089" i="13"/>
  <c r="BB4089" i="13"/>
  <c r="BD4089" i="13" s="1"/>
  <c r="BI4089" i="13" s="1"/>
  <c r="BP4088" i="13"/>
  <c r="BO4088" i="13"/>
  <c r="BN4088" i="13"/>
  <c r="BH4088" i="13"/>
  <c r="BB4088" i="13"/>
  <c r="BP4087" i="13"/>
  <c r="BO4087" i="13"/>
  <c r="BN4087" i="13"/>
  <c r="BC4087" i="13"/>
  <c r="BH4087" i="13" s="1"/>
  <c r="BP4086" i="13"/>
  <c r="BO4086" i="13"/>
  <c r="BN4086" i="13"/>
  <c r="BH4086" i="13"/>
  <c r="BB4086" i="13"/>
  <c r="BD4086" i="13" s="1"/>
  <c r="BI4086" i="13" s="1"/>
  <c r="BP4085" i="13"/>
  <c r="BO4085" i="13"/>
  <c r="BN4085" i="13"/>
  <c r="BB4085" i="13"/>
  <c r="BD4085" i="13" s="1"/>
  <c r="BP4084" i="13"/>
  <c r="BO4084" i="13"/>
  <c r="BN4084" i="13"/>
  <c r="BH4084" i="13"/>
  <c r="BB4084" i="13"/>
  <c r="BD4084" i="13" s="1"/>
  <c r="BI4084" i="13" s="1"/>
  <c r="BP4083" i="13"/>
  <c r="BO4083" i="13"/>
  <c r="BN4083" i="13"/>
  <c r="BH4083" i="13"/>
  <c r="BB4083" i="13"/>
  <c r="BD4083" i="13" s="1"/>
  <c r="BI4083" i="13" s="1"/>
  <c r="BP4082" i="13"/>
  <c r="BO4082" i="13"/>
  <c r="BN4082" i="13"/>
  <c r="BC4082" i="13"/>
  <c r="BH4082" i="13" s="1"/>
  <c r="BP4081" i="13"/>
  <c r="BO4081" i="13"/>
  <c r="BN4081" i="13"/>
  <c r="BH4081" i="13"/>
  <c r="BB4081" i="13"/>
  <c r="BD4081" i="13" s="1"/>
  <c r="BI4081" i="13" s="1"/>
  <c r="BP4080" i="13"/>
  <c r="BO4080" i="13"/>
  <c r="BN4080" i="13"/>
  <c r="BB4080" i="13"/>
  <c r="BD4080" i="13" s="1"/>
  <c r="BC4080" i="13" s="1"/>
  <c r="BP4079" i="13"/>
  <c r="BO4079" i="13"/>
  <c r="BN4079" i="13"/>
  <c r="BH4079" i="13"/>
  <c r="BB4079" i="13"/>
  <c r="BD4079" i="13" s="1"/>
  <c r="BI4079" i="13" s="1"/>
  <c r="BP4078" i="13"/>
  <c r="BO4078" i="13"/>
  <c r="BN4078" i="13"/>
  <c r="BC4078" i="13"/>
  <c r="BB4078" i="13"/>
  <c r="BD4078" i="13" s="1"/>
  <c r="BI4078" i="13" s="1"/>
  <c r="BP4077" i="13"/>
  <c r="BO4077" i="13"/>
  <c r="BN4077" i="13"/>
  <c r="BH4077" i="13"/>
  <c r="BB4077" i="13"/>
  <c r="BD4077" i="13" s="1"/>
  <c r="BI4077" i="13" s="1"/>
  <c r="BP4076" i="13"/>
  <c r="BO4076" i="13"/>
  <c r="BN4076" i="13"/>
  <c r="BC4076" i="13"/>
  <c r="BH4076" i="13" s="1"/>
  <c r="BB4076" i="13"/>
  <c r="BD4076" i="13" s="1"/>
  <c r="BI4076" i="13" s="1"/>
  <c r="BP4075" i="13"/>
  <c r="BO4075" i="13"/>
  <c r="BN4075" i="13"/>
  <c r="BH4075" i="13"/>
  <c r="BB4075" i="13"/>
  <c r="BD4075" i="13" s="1"/>
  <c r="BI4075" i="13" s="1"/>
  <c r="BP4074" i="13"/>
  <c r="BO4074" i="13"/>
  <c r="BN4074" i="13"/>
  <c r="BH4074" i="13"/>
  <c r="BB4074" i="13"/>
  <c r="BD4074" i="13" s="1"/>
  <c r="BI4074" i="13" s="1"/>
  <c r="BP4073" i="13"/>
  <c r="BO4073" i="13"/>
  <c r="BN4073" i="13"/>
  <c r="BH4073" i="13"/>
  <c r="BB4073" i="13"/>
  <c r="BD4073" i="13" s="1"/>
  <c r="BI4073" i="13" s="1"/>
  <c r="BP4072" i="13"/>
  <c r="BO4072" i="13"/>
  <c r="BN4072" i="13"/>
  <c r="BH4072" i="13"/>
  <c r="BB4072" i="13"/>
  <c r="BD4072" i="13" s="1"/>
  <c r="BI4072" i="13" s="1"/>
  <c r="BP4071" i="13"/>
  <c r="BO4071" i="13"/>
  <c r="BN4071" i="13"/>
  <c r="BH4071" i="13"/>
  <c r="BB4071" i="13"/>
  <c r="BD4071" i="13" s="1"/>
  <c r="BI4071" i="13" s="1"/>
  <c r="BP4070" i="13"/>
  <c r="BO4070" i="13"/>
  <c r="BN4070" i="13"/>
  <c r="BH4070" i="13"/>
  <c r="BB4070" i="13"/>
  <c r="BD4070" i="13" s="1"/>
  <c r="BI4070" i="13" s="1"/>
  <c r="BP4069" i="13"/>
  <c r="BO4069" i="13"/>
  <c r="BN4069" i="13"/>
  <c r="BH4069" i="13"/>
  <c r="BB4069" i="13"/>
  <c r="BD4069" i="13" s="1"/>
  <c r="BI4069" i="13" s="1"/>
  <c r="BP4068" i="13"/>
  <c r="BO4068" i="13"/>
  <c r="BN4068" i="13"/>
  <c r="BH4068" i="13"/>
  <c r="BB4068" i="13"/>
  <c r="BD4068" i="13" s="1"/>
  <c r="BI4068" i="13" s="1"/>
  <c r="BP4067" i="13"/>
  <c r="BO4067" i="13"/>
  <c r="BN4067" i="13"/>
  <c r="BH4067" i="13"/>
  <c r="BB4067" i="13"/>
  <c r="BD4067" i="13" s="1"/>
  <c r="BI4067" i="13" s="1"/>
  <c r="BP4066" i="13"/>
  <c r="BO4066" i="13"/>
  <c r="BN4066" i="13"/>
  <c r="BP4065" i="13"/>
  <c r="BO4065" i="13"/>
  <c r="BN4065" i="13"/>
  <c r="BH4065" i="13"/>
  <c r="BB4065" i="13"/>
  <c r="BD4065" i="13" s="1"/>
  <c r="BI4065" i="13" s="1"/>
  <c r="BP4064" i="13"/>
  <c r="BO4064" i="13"/>
  <c r="BN4064" i="13"/>
  <c r="BC4064" i="13"/>
  <c r="BH4064" i="13" s="1"/>
  <c r="BB4064" i="13"/>
  <c r="BD4064" i="13" s="1"/>
  <c r="BI4064" i="13" s="1"/>
  <c r="BP4063" i="13"/>
  <c r="BO4063" i="13"/>
  <c r="BN4063" i="13"/>
  <c r="BH4063" i="13"/>
  <c r="BB4063" i="13"/>
  <c r="BD4063" i="13" s="1"/>
  <c r="BI4063" i="13" s="1"/>
  <c r="BP4062" i="13"/>
  <c r="BO4062" i="13"/>
  <c r="BN4062" i="13"/>
  <c r="BC4062" i="13"/>
  <c r="BB4062" i="13"/>
  <c r="BD4062" i="13" s="1"/>
  <c r="BI4062" i="13" s="1"/>
  <c r="BP4061" i="13"/>
  <c r="BO4061" i="13"/>
  <c r="BN4061" i="13"/>
  <c r="BH4061" i="13"/>
  <c r="BB4061" i="13"/>
  <c r="BD4061" i="13" s="1"/>
  <c r="BI4061" i="13" s="1"/>
  <c r="BP4060" i="13"/>
  <c r="BO4060" i="13"/>
  <c r="BN4060" i="13"/>
  <c r="BC4060" i="13"/>
  <c r="BH4060" i="13" s="1"/>
  <c r="BB4060" i="13"/>
  <c r="BD4060" i="13" s="1"/>
  <c r="BP4059" i="13"/>
  <c r="BO4059" i="13"/>
  <c r="BN4059" i="13"/>
  <c r="BH4059" i="13"/>
  <c r="BB4059" i="13"/>
  <c r="BD4059" i="13" s="1"/>
  <c r="BI4059" i="13" s="1"/>
  <c r="BP4058" i="13"/>
  <c r="BO4058" i="13"/>
  <c r="BN4058" i="13"/>
  <c r="BH4058" i="13"/>
  <c r="BB4058" i="13"/>
  <c r="BP4057" i="13"/>
  <c r="BO4057" i="13"/>
  <c r="BN4057" i="13"/>
  <c r="BC4057" i="13"/>
  <c r="BH4057" i="13" s="1"/>
  <c r="BP4056" i="13"/>
  <c r="BO4056" i="13"/>
  <c r="BN4056" i="13"/>
  <c r="BH4056" i="13"/>
  <c r="BB4056" i="13"/>
  <c r="BD4056" i="13" s="1"/>
  <c r="BI4056" i="13" s="1"/>
  <c r="BP4055" i="13"/>
  <c r="BO4055" i="13"/>
  <c r="BN4055" i="13"/>
  <c r="BB4055" i="13"/>
  <c r="BD4055" i="13" s="1"/>
  <c r="BP4054" i="13"/>
  <c r="BO4054" i="13"/>
  <c r="BN4054" i="13"/>
  <c r="BH4054" i="13"/>
  <c r="BB4054" i="13"/>
  <c r="BD4054" i="13" s="1"/>
  <c r="BI4054" i="13" s="1"/>
  <c r="BP4053" i="13"/>
  <c r="BO4053" i="13"/>
  <c r="BN4053" i="13"/>
  <c r="BH4053" i="13"/>
  <c r="BB4053" i="13"/>
  <c r="BD4053" i="13" s="1"/>
  <c r="BI4053" i="13" s="1"/>
  <c r="BP4052" i="13"/>
  <c r="BO4052" i="13"/>
  <c r="BN4052" i="13"/>
  <c r="BP4051" i="13"/>
  <c r="BO4051" i="13"/>
  <c r="BN4051" i="13"/>
  <c r="BH4051" i="13"/>
  <c r="BB4051" i="13"/>
  <c r="BD4051" i="13" s="1"/>
  <c r="BI4051" i="13" s="1"/>
  <c r="BP4050" i="13"/>
  <c r="BO4050" i="13"/>
  <c r="BN4050" i="13"/>
  <c r="BB4050" i="13"/>
  <c r="BD4050" i="13" s="1"/>
  <c r="BP4049" i="13"/>
  <c r="BO4049" i="13"/>
  <c r="BN4049" i="13"/>
  <c r="BH4049" i="13"/>
  <c r="BB4049" i="13"/>
  <c r="BP4048" i="13"/>
  <c r="BO4048" i="13"/>
  <c r="BN4048" i="13"/>
  <c r="BH4048" i="13"/>
  <c r="BB4048" i="13"/>
  <c r="BD4048" i="13" s="1"/>
  <c r="BI4048" i="13" s="1"/>
  <c r="BP4047" i="13"/>
  <c r="BO4047" i="13"/>
  <c r="BN4047" i="13"/>
  <c r="BH4047" i="13"/>
  <c r="BB4047" i="13"/>
  <c r="BD4047" i="13" s="1"/>
  <c r="BI4047" i="13" s="1"/>
  <c r="BP4046" i="13"/>
  <c r="BO4046" i="13"/>
  <c r="BN4046" i="13"/>
  <c r="BP4045" i="13"/>
  <c r="BO4045" i="13"/>
  <c r="BN4045" i="13"/>
  <c r="BH4045" i="13"/>
  <c r="BB4045" i="13"/>
  <c r="BD4045" i="13" s="1"/>
  <c r="BI4045" i="13" s="1"/>
  <c r="BP4044" i="13"/>
  <c r="BO4044" i="13"/>
  <c r="BN4044" i="13"/>
  <c r="BC4044" i="13"/>
  <c r="BB4044" i="13"/>
  <c r="BD4044" i="13" s="1"/>
  <c r="BI4044" i="13" s="1"/>
  <c r="BP4043" i="13"/>
  <c r="BO4043" i="13"/>
  <c r="BN4043" i="13"/>
  <c r="BH4043" i="13"/>
  <c r="BB4043" i="13"/>
  <c r="BD4043" i="13" s="1"/>
  <c r="BI4043" i="13" s="1"/>
  <c r="BP4042" i="13"/>
  <c r="BO4042" i="13"/>
  <c r="BN4042" i="13"/>
  <c r="BH4042" i="13"/>
  <c r="BB4042" i="13"/>
  <c r="BP4041" i="13"/>
  <c r="BO4041" i="13"/>
  <c r="BN4041" i="13"/>
  <c r="BC4041" i="13"/>
  <c r="BH4041" i="13" s="1"/>
  <c r="BP4040" i="13"/>
  <c r="BO4040" i="13"/>
  <c r="BN4040" i="13"/>
  <c r="BH4040" i="13"/>
  <c r="BB4040" i="13"/>
  <c r="BD4040" i="13" s="1"/>
  <c r="BI4040" i="13" s="1"/>
  <c r="BP4039" i="13"/>
  <c r="BO4039" i="13"/>
  <c r="BN4039" i="13"/>
  <c r="BC4039" i="13"/>
  <c r="BB4039" i="13"/>
  <c r="BD4039" i="13" s="1"/>
  <c r="BI4039" i="13" s="1"/>
  <c r="BP4038" i="13"/>
  <c r="BO4038" i="13"/>
  <c r="BN4038" i="13"/>
  <c r="BH4038" i="13"/>
  <c r="BB4038" i="13"/>
  <c r="BD4038" i="13" s="1"/>
  <c r="BI4038" i="13" s="1"/>
  <c r="BP4037" i="13"/>
  <c r="BO4037" i="13"/>
  <c r="BN4037" i="13"/>
  <c r="BB4037" i="13"/>
  <c r="BD4037" i="13" s="1"/>
  <c r="BP4036" i="13"/>
  <c r="BO4036" i="13"/>
  <c r="BN4036" i="13"/>
  <c r="BH4036" i="13"/>
  <c r="BB4036" i="13"/>
  <c r="BD4036" i="13" s="1"/>
  <c r="BI4036" i="13" s="1"/>
  <c r="BP4035" i="13"/>
  <c r="BO4035" i="13"/>
  <c r="BN4035" i="13"/>
  <c r="BC4035" i="13"/>
  <c r="BB4035" i="13"/>
  <c r="BD4035" i="13" s="1"/>
  <c r="BI4035" i="13" s="1"/>
  <c r="BP4034" i="13"/>
  <c r="BO4034" i="13"/>
  <c r="BN4034" i="13"/>
  <c r="BH4034" i="13"/>
  <c r="BB4034" i="13"/>
  <c r="BD4034" i="13" s="1"/>
  <c r="BI4034" i="13" s="1"/>
  <c r="BP4033" i="13"/>
  <c r="BO4033" i="13"/>
  <c r="BN4033" i="13"/>
  <c r="BC4033" i="13"/>
  <c r="BB4033" i="13"/>
  <c r="BD4033" i="13" s="1"/>
  <c r="BI4033" i="13" s="1"/>
  <c r="BP4032" i="13"/>
  <c r="BO4032" i="13"/>
  <c r="BN4032" i="13"/>
  <c r="BH4032" i="13"/>
  <c r="BB4032" i="13"/>
  <c r="BD4032" i="13" s="1"/>
  <c r="BI4032" i="13" s="1"/>
  <c r="BP4031" i="13"/>
  <c r="BO4031" i="13"/>
  <c r="BN4031" i="13"/>
  <c r="BH4031" i="13"/>
  <c r="BB4031" i="13"/>
  <c r="BD4031" i="13" s="1"/>
  <c r="BI4031" i="13" s="1"/>
  <c r="BP4030" i="13"/>
  <c r="BO4030" i="13"/>
  <c r="BN4030" i="13"/>
  <c r="BP4029" i="13"/>
  <c r="BO4029" i="13"/>
  <c r="BN4029" i="13"/>
  <c r="BH4029" i="13"/>
  <c r="BB4029" i="13"/>
  <c r="BD4029" i="13" s="1"/>
  <c r="BI4029" i="13" s="1"/>
  <c r="BP4028" i="13"/>
  <c r="BO4028" i="13"/>
  <c r="BN4028" i="13"/>
  <c r="BB4028" i="13"/>
  <c r="BD4028" i="13" s="1"/>
  <c r="BP4027" i="13"/>
  <c r="BO4027" i="13"/>
  <c r="BN4027" i="13"/>
  <c r="BH4027" i="13"/>
  <c r="BB4027" i="13"/>
  <c r="BD4027" i="13" s="1"/>
  <c r="BI4027" i="13" s="1"/>
  <c r="BP4026" i="13"/>
  <c r="BO4026" i="13"/>
  <c r="BN4026" i="13"/>
  <c r="BB4026" i="13"/>
  <c r="BD4026" i="13" s="1"/>
  <c r="BP4025" i="13"/>
  <c r="BO4025" i="13"/>
  <c r="BN4025" i="13"/>
  <c r="BH4025" i="13"/>
  <c r="BB4025" i="13"/>
  <c r="BD4025" i="13" s="1"/>
  <c r="BI4025" i="13" s="1"/>
  <c r="BP4024" i="13"/>
  <c r="BO4024" i="13"/>
  <c r="BN4024" i="13"/>
  <c r="BC4024" i="13"/>
  <c r="BH4024" i="13" s="1"/>
  <c r="BB4024" i="13"/>
  <c r="BD4024" i="13" s="1"/>
  <c r="BI4024" i="13" s="1"/>
  <c r="BP4023" i="13"/>
  <c r="BO4023" i="13"/>
  <c r="BN4023" i="13"/>
  <c r="BH4023" i="13"/>
  <c r="BB4023" i="13"/>
  <c r="BD4023" i="13" s="1"/>
  <c r="BI4023" i="13" s="1"/>
  <c r="BP4022" i="13"/>
  <c r="BO4022" i="13"/>
  <c r="BN4022" i="13"/>
  <c r="BC4022" i="13"/>
  <c r="BB4022" i="13"/>
  <c r="BD4022" i="13" s="1"/>
  <c r="BI4022" i="13" s="1"/>
  <c r="BP4021" i="13"/>
  <c r="BO4021" i="13"/>
  <c r="BN4021" i="13"/>
  <c r="BH4021" i="13"/>
  <c r="BB4021" i="13"/>
  <c r="BD4021" i="13" s="1"/>
  <c r="BI4021" i="13" s="1"/>
  <c r="BP4020" i="13"/>
  <c r="BO4020" i="13"/>
  <c r="BN4020" i="13"/>
  <c r="BC4020" i="13"/>
  <c r="BB4020" i="13"/>
  <c r="BD4020" i="13" s="1"/>
  <c r="BI4020" i="13" s="1"/>
  <c r="BP4019" i="13"/>
  <c r="BO4019" i="13"/>
  <c r="BN4019" i="13"/>
  <c r="BH4019" i="13"/>
  <c r="BB4019" i="13"/>
  <c r="BD4019" i="13" s="1"/>
  <c r="BI4019" i="13" s="1"/>
  <c r="BP4018" i="13"/>
  <c r="BO4018" i="13"/>
  <c r="BN4018" i="13"/>
  <c r="BC4018" i="13"/>
  <c r="BH4018" i="13" s="1"/>
  <c r="BB4018" i="13"/>
  <c r="BD4018" i="13" s="1"/>
  <c r="BI4018" i="13" s="1"/>
  <c r="BP4017" i="13"/>
  <c r="BO4017" i="13"/>
  <c r="BN4017" i="13"/>
  <c r="BH4017" i="13"/>
  <c r="BB4017" i="13"/>
  <c r="BD4017" i="13" s="1"/>
  <c r="BI4017" i="13" s="1"/>
  <c r="BP4016" i="13"/>
  <c r="BO4016" i="13"/>
  <c r="BN4016" i="13"/>
  <c r="BB4016" i="13"/>
  <c r="BD4016" i="13" s="1"/>
  <c r="BP4015" i="13"/>
  <c r="BO4015" i="13"/>
  <c r="BN4015" i="13"/>
  <c r="BH4015" i="13"/>
  <c r="BB4015" i="13"/>
  <c r="BD4015" i="13" s="1"/>
  <c r="BI4015" i="13" s="1"/>
  <c r="BP4014" i="13"/>
  <c r="BO4014" i="13"/>
  <c r="BN4014" i="13"/>
  <c r="BH4014" i="13"/>
  <c r="BB4014" i="13"/>
  <c r="BD4014" i="13" s="1"/>
  <c r="BI4014" i="13" s="1"/>
  <c r="BP4013" i="13"/>
  <c r="BO4013" i="13"/>
  <c r="BN4013" i="13"/>
  <c r="BH4013" i="13"/>
  <c r="BB4013" i="13"/>
  <c r="BD4013" i="13" s="1"/>
  <c r="BI4013" i="13" s="1"/>
  <c r="BP4012" i="13"/>
  <c r="BO4012" i="13"/>
  <c r="BN4012" i="13"/>
  <c r="BH4012" i="13"/>
  <c r="BB4012" i="13"/>
  <c r="BD4012" i="13" s="1"/>
  <c r="BI4012" i="13" s="1"/>
  <c r="BP4011" i="13"/>
  <c r="BO4011" i="13"/>
  <c r="BN4011" i="13"/>
  <c r="BH4011" i="13"/>
  <c r="BB4011" i="13"/>
  <c r="BD4011" i="13" s="1"/>
  <c r="BI4011" i="13" s="1"/>
  <c r="BP4010" i="13"/>
  <c r="BO4010" i="13"/>
  <c r="BN4010" i="13"/>
  <c r="BH4010" i="13"/>
  <c r="BB4010" i="13"/>
  <c r="BD4010" i="13" s="1"/>
  <c r="BI4010" i="13" s="1"/>
  <c r="BP4009" i="13"/>
  <c r="BO4009" i="13"/>
  <c r="BN4009" i="13"/>
  <c r="BH4009" i="13"/>
  <c r="BB4009" i="13"/>
  <c r="BD4009" i="13" s="1"/>
  <c r="BI4009" i="13" s="1"/>
  <c r="BP4008" i="13"/>
  <c r="BO4008" i="13"/>
  <c r="BN4008" i="13"/>
  <c r="BH4008" i="13"/>
  <c r="BB4008" i="13"/>
  <c r="BP4007" i="13"/>
  <c r="BO4007" i="13"/>
  <c r="BN4007" i="13"/>
  <c r="BC4007" i="13"/>
  <c r="BP4006" i="13"/>
  <c r="BO4006" i="13"/>
  <c r="BN4006" i="13"/>
  <c r="BH4006" i="13"/>
  <c r="BB4006" i="13"/>
  <c r="BP4005" i="13"/>
  <c r="BO4005" i="13"/>
  <c r="BN4005" i="13"/>
  <c r="BH4005" i="13"/>
  <c r="BB4005" i="13"/>
  <c r="BD4005" i="13" s="1"/>
  <c r="BI4005" i="13" s="1"/>
  <c r="BP4004" i="13"/>
  <c r="BO4004" i="13"/>
  <c r="BN4004" i="13"/>
  <c r="BH4004" i="13"/>
  <c r="BB4004" i="13"/>
  <c r="BD4004" i="13" s="1"/>
  <c r="BI4004" i="13" s="1"/>
  <c r="BP4003" i="13"/>
  <c r="BO4003" i="13"/>
  <c r="BN4003" i="13"/>
  <c r="BP4002" i="13"/>
  <c r="BO4002" i="13"/>
  <c r="BN4002" i="13"/>
  <c r="BH4002" i="13"/>
  <c r="BB4002" i="13"/>
  <c r="BD4002" i="13" s="1"/>
  <c r="BI4002" i="13" s="1"/>
  <c r="BP4001" i="13"/>
  <c r="BO4001" i="13"/>
  <c r="BN4001" i="13"/>
  <c r="BC4001" i="13"/>
  <c r="BB4001" i="13"/>
  <c r="BD4001" i="13" s="1"/>
  <c r="BI4001" i="13" s="1"/>
  <c r="BP4000" i="13"/>
  <c r="BO4000" i="13"/>
  <c r="BN4000" i="13"/>
  <c r="BH4000" i="13"/>
  <c r="BB4000" i="13"/>
  <c r="BD4000" i="13" s="1"/>
  <c r="BI4000" i="13" s="1"/>
  <c r="BP3999" i="13"/>
  <c r="BO3999" i="13"/>
  <c r="BN3999" i="13"/>
  <c r="BC3999" i="13"/>
  <c r="BH3999" i="13" s="1"/>
  <c r="BB3999" i="13"/>
  <c r="BD3999" i="13" s="1"/>
  <c r="BI3999" i="13" s="1"/>
  <c r="BP3998" i="13"/>
  <c r="BO3998" i="13"/>
  <c r="BN3998" i="13"/>
  <c r="BH3998" i="13"/>
  <c r="BB3998" i="13"/>
  <c r="BD3998" i="13" s="1"/>
  <c r="BI3998" i="13" s="1"/>
  <c r="BP3997" i="13"/>
  <c r="BO3997" i="13"/>
  <c r="BN3997" i="13"/>
  <c r="BH3997" i="13"/>
  <c r="BB3997" i="13"/>
  <c r="BD3997" i="13" s="1"/>
  <c r="BI3997" i="13" s="1"/>
  <c r="BP3996" i="13"/>
  <c r="BO3996" i="13"/>
  <c r="BN3996" i="13"/>
  <c r="BH3996" i="13"/>
  <c r="BB3996" i="13"/>
  <c r="BP3995" i="13"/>
  <c r="BO3995" i="13"/>
  <c r="BN3995" i="13"/>
  <c r="BP3994" i="13"/>
  <c r="BO3994" i="13"/>
  <c r="BN3994" i="13"/>
  <c r="BH3994" i="13"/>
  <c r="BB3994" i="13"/>
  <c r="BD3994" i="13" s="1"/>
  <c r="BI3994" i="13" s="1"/>
  <c r="BP3993" i="13"/>
  <c r="BO3993" i="13"/>
  <c r="BN3993" i="13"/>
  <c r="BC3993" i="13"/>
  <c r="BH3993" i="13" s="1"/>
  <c r="BB3993" i="13"/>
  <c r="BD3993" i="13" s="1"/>
  <c r="BI3993" i="13" s="1"/>
  <c r="BP3992" i="13"/>
  <c r="BO3992" i="13"/>
  <c r="BN3992" i="13"/>
  <c r="BH3992" i="13"/>
  <c r="BB3992" i="13"/>
  <c r="BD3992" i="13" s="1"/>
  <c r="BI3992" i="13" s="1"/>
  <c r="BP3991" i="13"/>
  <c r="BO3991" i="13"/>
  <c r="BN3991" i="13"/>
  <c r="BB3991" i="13"/>
  <c r="BD3991" i="13" s="1"/>
  <c r="BP3990" i="13"/>
  <c r="BO3990" i="13"/>
  <c r="BN3990" i="13"/>
  <c r="BH3990" i="13"/>
  <c r="BB3990" i="13"/>
  <c r="BD3990" i="13" s="1"/>
  <c r="BI3990" i="13" s="1"/>
  <c r="BP3989" i="13"/>
  <c r="BO3989" i="13"/>
  <c r="BN3989" i="13"/>
  <c r="BB3989" i="13"/>
  <c r="BD3989" i="13" s="1"/>
  <c r="BP3988" i="13"/>
  <c r="BO3988" i="13"/>
  <c r="BN3988" i="13"/>
  <c r="BH3988" i="13"/>
  <c r="BB3988" i="13"/>
  <c r="BD3988" i="13" s="1"/>
  <c r="BI3988" i="13" s="1"/>
  <c r="BP3987" i="13"/>
  <c r="BO3987" i="13"/>
  <c r="BN3987" i="13"/>
  <c r="BC3987" i="13"/>
  <c r="BB3987" i="13"/>
  <c r="BD3987" i="13" s="1"/>
  <c r="BI3987" i="13" s="1"/>
  <c r="BP3986" i="13"/>
  <c r="BO3986" i="13"/>
  <c r="BN3986" i="13"/>
  <c r="BH3986" i="13"/>
  <c r="BB3986" i="13"/>
  <c r="BP3985" i="13"/>
  <c r="BO3985" i="13"/>
  <c r="BN3985" i="13"/>
  <c r="BH3985" i="13"/>
  <c r="BB3985" i="13"/>
  <c r="BD3985" i="13" s="1"/>
  <c r="BI3985" i="13" s="1"/>
  <c r="BP3984" i="13"/>
  <c r="BO3984" i="13"/>
  <c r="BN3984" i="13"/>
  <c r="BH3984" i="13"/>
  <c r="BB3984" i="13"/>
  <c r="BD3984" i="13" s="1"/>
  <c r="BI3984" i="13" s="1"/>
  <c r="BP3983" i="13"/>
  <c r="BO3983" i="13"/>
  <c r="BN3983" i="13"/>
  <c r="BP3982" i="13"/>
  <c r="BO3982" i="13"/>
  <c r="BN3982" i="13"/>
  <c r="BH3982" i="13"/>
  <c r="BB3982" i="13"/>
  <c r="BD3982" i="13" s="1"/>
  <c r="BI3982" i="13" s="1"/>
  <c r="BP3981" i="13"/>
  <c r="BO3981" i="13"/>
  <c r="BN3981" i="13"/>
  <c r="BB3981" i="13"/>
  <c r="BD3981" i="13" s="1"/>
  <c r="BP3980" i="13"/>
  <c r="BO3980" i="13"/>
  <c r="BN3980" i="13"/>
  <c r="BH3980" i="13"/>
  <c r="BB3980" i="13"/>
  <c r="BD3980" i="13" s="1"/>
  <c r="BI3980" i="13" s="1"/>
  <c r="BP3979" i="13"/>
  <c r="BO3979" i="13"/>
  <c r="BN3979" i="13"/>
  <c r="BB3979" i="13"/>
  <c r="BD3979" i="13" s="1"/>
  <c r="BP3978" i="13"/>
  <c r="BO3978" i="13"/>
  <c r="BN3978" i="13"/>
  <c r="BH3978" i="13"/>
  <c r="BB3978" i="13"/>
  <c r="BD3978" i="13" s="1"/>
  <c r="BI3978" i="13" s="1"/>
  <c r="BP3977" i="13"/>
  <c r="BO3977" i="13"/>
  <c r="BN3977" i="13"/>
  <c r="BB3977" i="13"/>
  <c r="BD3977" i="13" s="1"/>
  <c r="BP3976" i="13"/>
  <c r="BO3976" i="13"/>
  <c r="BN3976" i="13"/>
  <c r="BH3976" i="13"/>
  <c r="BB3976" i="13"/>
  <c r="BD3976" i="13" s="1"/>
  <c r="BI3976" i="13" s="1"/>
  <c r="BP3975" i="13"/>
  <c r="BO3975" i="13"/>
  <c r="BN3975" i="13"/>
  <c r="BC3975" i="13"/>
  <c r="BB3975" i="13"/>
  <c r="BD3975" i="13" s="1"/>
  <c r="BI3975" i="13" s="1"/>
  <c r="BP3974" i="13"/>
  <c r="BO3974" i="13"/>
  <c r="BN3974" i="13"/>
  <c r="BH3974" i="13"/>
  <c r="BB3974" i="13"/>
  <c r="BD3974" i="13" s="1"/>
  <c r="BI3974" i="13" s="1"/>
  <c r="BP3973" i="13"/>
  <c r="BO3973" i="13"/>
  <c r="BN3973" i="13"/>
  <c r="BB3973" i="13"/>
  <c r="BD3973" i="13" s="1"/>
  <c r="BP3972" i="13"/>
  <c r="BO3972" i="13"/>
  <c r="BN3972" i="13"/>
  <c r="BH3972" i="13"/>
  <c r="BB3972" i="13"/>
  <c r="BD3972" i="13" s="1"/>
  <c r="BI3972" i="13" s="1"/>
  <c r="BP3971" i="13"/>
  <c r="BO3971" i="13"/>
  <c r="BN3971" i="13"/>
  <c r="BB3971" i="13"/>
  <c r="BD3971" i="13" s="1"/>
  <c r="BP3970" i="13"/>
  <c r="BO3970" i="13"/>
  <c r="BN3970" i="13"/>
  <c r="BH3970" i="13"/>
  <c r="BB3970" i="13"/>
  <c r="BD3970" i="13" s="1"/>
  <c r="BI3970" i="13" s="1"/>
  <c r="BP3969" i="13"/>
  <c r="BO3969" i="13"/>
  <c r="BN3969" i="13"/>
  <c r="BC3969" i="13"/>
  <c r="BH3969" i="13" s="1"/>
  <c r="BB3969" i="13"/>
  <c r="BD3969" i="13" s="1"/>
  <c r="BI3969" i="13" s="1"/>
  <c r="BP3968" i="13"/>
  <c r="BO3968" i="13"/>
  <c r="BN3968" i="13"/>
  <c r="BH3968" i="13"/>
  <c r="BD3968" i="13"/>
  <c r="BI3968" i="13" s="1"/>
  <c r="BP3967" i="13"/>
  <c r="BO3967" i="13"/>
  <c r="BN3967" i="13"/>
  <c r="BH3967" i="13"/>
  <c r="BD3967" i="13"/>
  <c r="BI3967" i="13" s="1"/>
  <c r="BP3966" i="13"/>
  <c r="BO3966" i="13"/>
  <c r="BN3966" i="13"/>
  <c r="BH3966" i="13"/>
  <c r="BD3966" i="13"/>
  <c r="BI3966" i="13" s="1"/>
  <c r="BP3965" i="13"/>
  <c r="BO3965" i="13"/>
  <c r="BN3965" i="13"/>
  <c r="BH3965" i="13"/>
  <c r="BD3965" i="13"/>
  <c r="BI3965" i="13" s="1"/>
  <c r="BP3964" i="13"/>
  <c r="BO3964" i="13"/>
  <c r="BN3964" i="13"/>
  <c r="BH3964" i="13"/>
  <c r="BD3964" i="13"/>
  <c r="BI3964" i="13" s="1"/>
  <c r="BP3963" i="13"/>
  <c r="BO3963" i="13"/>
  <c r="BN3963" i="13"/>
  <c r="BB3963" i="13"/>
  <c r="BD3963" i="13" s="1"/>
  <c r="BP3962" i="13"/>
  <c r="BO3962" i="13"/>
  <c r="BN3962" i="13"/>
  <c r="BH3962" i="13"/>
  <c r="BB3962" i="13"/>
  <c r="BD3962" i="13" s="1"/>
  <c r="BI3962" i="13" s="1"/>
  <c r="BP3961" i="13"/>
  <c r="BO3961" i="13"/>
  <c r="BN3961" i="13"/>
  <c r="BB3961" i="13"/>
  <c r="BD3961" i="13" s="1"/>
  <c r="BC3961" i="13" s="1"/>
  <c r="BE3961" i="13" s="1"/>
  <c r="BP3960" i="13"/>
  <c r="BO3960" i="13"/>
  <c r="BN3960" i="13"/>
  <c r="BH3960" i="13"/>
  <c r="BB3960" i="13"/>
  <c r="BD3960" i="13" s="1"/>
  <c r="BI3960" i="13" s="1"/>
  <c r="BP3959" i="13"/>
  <c r="BO3959" i="13"/>
  <c r="BN3959" i="13"/>
  <c r="BC3959" i="13"/>
  <c r="BB3959" i="13"/>
  <c r="BD3959" i="13" s="1"/>
  <c r="BI3959" i="13" s="1"/>
  <c r="BP3958" i="13"/>
  <c r="BO3958" i="13"/>
  <c r="BN3958" i="13"/>
  <c r="BH3958" i="13"/>
  <c r="BB3958" i="13"/>
  <c r="BD3958" i="13" s="1"/>
  <c r="BI3958" i="13" s="1"/>
  <c r="BP3957" i="13"/>
  <c r="BO3957" i="13"/>
  <c r="BN3957" i="13"/>
  <c r="BC3957" i="13"/>
  <c r="BH3957" i="13" s="1"/>
  <c r="BB3957" i="13"/>
  <c r="BD3957" i="13" s="1"/>
  <c r="BP3956" i="13"/>
  <c r="BO3956" i="13"/>
  <c r="BN3956" i="13"/>
  <c r="BH3956" i="13"/>
  <c r="BB3956" i="13"/>
  <c r="BD3956" i="13" s="1"/>
  <c r="BI3956" i="13" s="1"/>
  <c r="BP3955" i="13"/>
  <c r="BO3955" i="13"/>
  <c r="BN3955" i="13"/>
  <c r="BB3955" i="13"/>
  <c r="BD3955" i="13" s="1"/>
  <c r="BP3954" i="13"/>
  <c r="BO3954" i="13"/>
  <c r="BN3954" i="13"/>
  <c r="BH3954" i="13"/>
  <c r="BB3954" i="13"/>
  <c r="BD3954" i="13" s="1"/>
  <c r="BI3954" i="13" s="1"/>
  <c r="BP3953" i="13"/>
  <c r="BO3953" i="13"/>
  <c r="BN3953" i="13"/>
  <c r="BH3953" i="13"/>
  <c r="BB3953" i="13"/>
  <c r="BD3953" i="13" s="1"/>
  <c r="BI3953" i="13" s="1"/>
  <c r="BP3952" i="13"/>
  <c r="BO3952" i="13"/>
  <c r="BN3952" i="13"/>
  <c r="BH3952" i="13"/>
  <c r="BB3952" i="13"/>
  <c r="BP3951" i="13"/>
  <c r="BO3951" i="13"/>
  <c r="BN3951" i="13"/>
  <c r="BP3950" i="13"/>
  <c r="BO3950" i="13"/>
  <c r="BN3950" i="13"/>
  <c r="BH3950" i="13"/>
  <c r="BB3950" i="13"/>
  <c r="BD3950" i="13" s="1"/>
  <c r="BI3950" i="13" s="1"/>
  <c r="BP3949" i="13"/>
  <c r="BO3949" i="13"/>
  <c r="BN3949" i="13"/>
  <c r="BB3949" i="13"/>
  <c r="BD3949" i="13" s="1"/>
  <c r="BP3948" i="13"/>
  <c r="BO3948" i="13"/>
  <c r="BN3948" i="13"/>
  <c r="BH3948" i="13"/>
  <c r="BB3948" i="13"/>
  <c r="BD3948" i="13" s="1"/>
  <c r="BI3948" i="13" s="1"/>
  <c r="BP3947" i="13"/>
  <c r="BO3947" i="13"/>
  <c r="BN3947" i="13"/>
  <c r="BH3947" i="13"/>
  <c r="BB3947" i="13"/>
  <c r="BD3947" i="13" s="1"/>
  <c r="BI3947" i="13" s="1"/>
  <c r="BP3946" i="13"/>
  <c r="BO3946" i="13"/>
  <c r="BN3946" i="13"/>
  <c r="BH3946" i="13"/>
  <c r="BB3946" i="13"/>
  <c r="BP3945" i="13"/>
  <c r="BO3945" i="13"/>
  <c r="BN3945" i="13"/>
  <c r="BP3944" i="13"/>
  <c r="BO3944" i="13"/>
  <c r="BN3944" i="13"/>
  <c r="BH3944" i="13"/>
  <c r="BB3944" i="13"/>
  <c r="BD3944" i="13" s="1"/>
  <c r="BI3944" i="13" s="1"/>
  <c r="BP3943" i="13"/>
  <c r="BO3943" i="13"/>
  <c r="BN3943" i="13"/>
  <c r="BC3943" i="13"/>
  <c r="BH3943" i="13" s="1"/>
  <c r="BB3943" i="13"/>
  <c r="BD3943" i="13" s="1"/>
  <c r="BI3943" i="13" s="1"/>
  <c r="BP3942" i="13"/>
  <c r="BO3942" i="13"/>
  <c r="BN3942" i="13"/>
  <c r="BH3942" i="13"/>
  <c r="BB3942" i="13"/>
  <c r="BD3942" i="13" s="1"/>
  <c r="BI3942" i="13" s="1"/>
  <c r="BP3941" i="13"/>
  <c r="BO3941" i="13"/>
  <c r="BN3941" i="13"/>
  <c r="BC3941" i="13"/>
  <c r="BB3941" i="13"/>
  <c r="BD3941" i="13" s="1"/>
  <c r="BI3941" i="13" s="1"/>
  <c r="BP3940" i="13"/>
  <c r="BO3940" i="13"/>
  <c r="BN3940" i="13"/>
  <c r="BH3940" i="13"/>
  <c r="BB3940" i="13"/>
  <c r="BD3940" i="13" s="1"/>
  <c r="BI3940" i="13" s="1"/>
  <c r="BP3939" i="13"/>
  <c r="BO3939" i="13"/>
  <c r="BN3939" i="13"/>
  <c r="BH3939" i="13"/>
  <c r="BB3939" i="13"/>
  <c r="BD3939" i="13" s="1"/>
  <c r="BI3939" i="13" s="1"/>
  <c r="BP3938" i="13"/>
  <c r="BO3938" i="13"/>
  <c r="BN3938" i="13"/>
  <c r="BH3938" i="13"/>
  <c r="BB3938" i="13"/>
  <c r="BD3938" i="13" s="1"/>
  <c r="BI3938" i="13" s="1"/>
  <c r="BP3937" i="13"/>
  <c r="BO3937" i="13"/>
  <c r="BN3937" i="13"/>
  <c r="BC3937" i="13"/>
  <c r="BH3937" i="13" s="1"/>
  <c r="BP3936" i="13"/>
  <c r="BO3936" i="13"/>
  <c r="BN3936" i="13"/>
  <c r="BH3936" i="13"/>
  <c r="BB3936" i="13"/>
  <c r="BD3936" i="13" s="1"/>
  <c r="BI3936" i="13" s="1"/>
  <c r="BP3935" i="13"/>
  <c r="BO3935" i="13"/>
  <c r="BN3935" i="13"/>
  <c r="BB3935" i="13"/>
  <c r="BD3935" i="13" s="1"/>
  <c r="BC3935" i="13" s="1"/>
  <c r="BP3934" i="13"/>
  <c r="BO3934" i="13"/>
  <c r="BN3934" i="13"/>
  <c r="BH3934" i="13"/>
  <c r="BB3934" i="13"/>
  <c r="BD3934" i="13" s="1"/>
  <c r="BI3934" i="13" s="1"/>
  <c r="BP3933" i="13"/>
  <c r="BO3933" i="13"/>
  <c r="BN3933" i="13"/>
  <c r="BB3933" i="13"/>
  <c r="BD3933" i="13" s="1"/>
  <c r="BP3932" i="13"/>
  <c r="BO3932" i="13"/>
  <c r="BN3932" i="13"/>
  <c r="BH3932" i="13"/>
  <c r="BB3932" i="13"/>
  <c r="BD3932" i="13" s="1"/>
  <c r="BI3932" i="13" s="1"/>
  <c r="BP3931" i="13"/>
  <c r="BO3931" i="13"/>
  <c r="BN3931" i="13"/>
  <c r="BB3931" i="13"/>
  <c r="BD3931" i="13" s="1"/>
  <c r="BP3930" i="13"/>
  <c r="BO3930" i="13"/>
  <c r="BN3930" i="13"/>
  <c r="BH3930" i="13"/>
  <c r="BB3930" i="13"/>
  <c r="BD3930" i="13" s="1"/>
  <c r="BI3930" i="13" s="1"/>
  <c r="BP3929" i="13"/>
  <c r="BO3929" i="13"/>
  <c r="BN3929" i="13"/>
  <c r="BH3929" i="13"/>
  <c r="BB3929" i="13"/>
  <c r="BD3929" i="13" s="1"/>
  <c r="BI3929" i="13" s="1"/>
  <c r="BP3928" i="13"/>
  <c r="BO3928" i="13"/>
  <c r="BN3928" i="13"/>
  <c r="BH3928" i="13"/>
  <c r="BB3928" i="13"/>
  <c r="BP3927" i="13"/>
  <c r="BO3927" i="13"/>
  <c r="BN3927" i="13"/>
  <c r="BP3926" i="13"/>
  <c r="BO3926" i="13"/>
  <c r="BN3926" i="13"/>
  <c r="BH3926" i="13"/>
  <c r="BB3926" i="13"/>
  <c r="BP3925" i="13"/>
  <c r="BO3925" i="13"/>
  <c r="BN3925" i="13"/>
  <c r="BH3925" i="13"/>
  <c r="BB3925" i="13"/>
  <c r="BD3925" i="13" s="1"/>
  <c r="BI3925" i="13" s="1"/>
  <c r="BP3924" i="13"/>
  <c r="BO3924" i="13"/>
  <c r="BN3924" i="13"/>
  <c r="BH3924" i="13"/>
  <c r="BB3924" i="13"/>
  <c r="BD3924" i="13" s="1"/>
  <c r="BI3924" i="13" s="1"/>
  <c r="BP3923" i="13"/>
  <c r="BO3923" i="13"/>
  <c r="BN3923" i="13"/>
  <c r="BH3923" i="13"/>
  <c r="BB3923" i="13"/>
  <c r="BD3923" i="13" s="1"/>
  <c r="BI3923" i="13" s="1"/>
  <c r="BP3922" i="13"/>
  <c r="BO3922" i="13"/>
  <c r="BN3922" i="13"/>
  <c r="BP3921" i="13"/>
  <c r="BO3921" i="13"/>
  <c r="BN3921" i="13"/>
  <c r="BH3921" i="13"/>
  <c r="BB3921" i="13"/>
  <c r="BD3921" i="13" s="1"/>
  <c r="BI3921" i="13" s="1"/>
  <c r="BP3920" i="13"/>
  <c r="BO3920" i="13"/>
  <c r="BN3920" i="13"/>
  <c r="BC3920" i="13"/>
  <c r="BB3920" i="13"/>
  <c r="BD3920" i="13" s="1"/>
  <c r="BI3920" i="13" s="1"/>
  <c r="BP3919" i="13"/>
  <c r="BO3919" i="13"/>
  <c r="BN3919" i="13"/>
  <c r="BH3919" i="13"/>
  <c r="BB3919" i="13"/>
  <c r="BD3919" i="13" s="1"/>
  <c r="BI3919" i="13" s="1"/>
  <c r="BP3918" i="13"/>
  <c r="BO3918" i="13"/>
  <c r="BN3918" i="13"/>
  <c r="BB3918" i="13"/>
  <c r="BD3918" i="13" s="1"/>
  <c r="BC3918" i="13" s="1"/>
  <c r="BP3917" i="13"/>
  <c r="BO3917" i="13"/>
  <c r="BN3917" i="13"/>
  <c r="BH3917" i="13"/>
  <c r="BB3917" i="13"/>
  <c r="BD3917" i="13" s="1"/>
  <c r="BI3917" i="13" s="1"/>
  <c r="BP3916" i="13"/>
  <c r="BO3916" i="13"/>
  <c r="BN3916" i="13"/>
  <c r="BH3916" i="13"/>
  <c r="BB3916" i="13"/>
  <c r="BP3915" i="13"/>
  <c r="BO3915" i="13"/>
  <c r="BN3915" i="13"/>
  <c r="BC3915" i="13"/>
  <c r="BP3914" i="13"/>
  <c r="BO3914" i="13"/>
  <c r="BN3914" i="13"/>
  <c r="BH3914" i="13"/>
  <c r="BB3914" i="13"/>
  <c r="BD3914" i="13" s="1"/>
  <c r="BI3914" i="13" s="1"/>
  <c r="BP3913" i="13"/>
  <c r="BO3913" i="13"/>
  <c r="BN3913" i="13"/>
  <c r="BH3913" i="13"/>
  <c r="BB3913" i="13"/>
  <c r="BD3913" i="13" s="1"/>
  <c r="BI3913" i="13" s="1"/>
  <c r="BP3912" i="13"/>
  <c r="BO3912" i="13"/>
  <c r="BN3912" i="13"/>
  <c r="BH3912" i="13"/>
  <c r="BB3912" i="13"/>
  <c r="BD3912" i="13" s="1"/>
  <c r="BI3912" i="13" s="1"/>
  <c r="BP3911" i="13"/>
  <c r="BO3911" i="13"/>
  <c r="BN3911" i="13"/>
  <c r="BH3911" i="13"/>
  <c r="BB3911" i="13"/>
  <c r="BD3911" i="13" s="1"/>
  <c r="BI3911" i="13" s="1"/>
  <c r="BP3910" i="13"/>
  <c r="BO3910" i="13"/>
  <c r="BN3910" i="13"/>
  <c r="BC3910" i="13"/>
  <c r="BH3910" i="13" s="1"/>
  <c r="BP3909" i="13"/>
  <c r="BO3909" i="13"/>
  <c r="BN3909" i="13"/>
  <c r="BH3909" i="13"/>
  <c r="BB3909" i="13"/>
  <c r="BD3909" i="13" s="1"/>
  <c r="BI3909" i="13" s="1"/>
  <c r="BP3908" i="13"/>
  <c r="BO3908" i="13"/>
  <c r="BN3908" i="13"/>
  <c r="BB3908" i="13"/>
  <c r="BD3908" i="13" s="1"/>
  <c r="BC3908" i="13" s="1"/>
  <c r="BE3908" i="13" s="1"/>
  <c r="BP3907" i="13"/>
  <c r="BO3907" i="13"/>
  <c r="BN3907" i="13"/>
  <c r="BH3907" i="13"/>
  <c r="BB3907" i="13"/>
  <c r="BD3907" i="13" s="1"/>
  <c r="BI3907" i="13" s="1"/>
  <c r="BP3906" i="13"/>
  <c r="BO3906" i="13"/>
  <c r="BN3906" i="13"/>
  <c r="BB3906" i="13"/>
  <c r="BD3906" i="13" s="1"/>
  <c r="BI3906" i="13" s="1"/>
  <c r="BP3905" i="13"/>
  <c r="BO3905" i="13"/>
  <c r="BN3905" i="13"/>
  <c r="BH3905" i="13"/>
  <c r="BB3905" i="13"/>
  <c r="BD3905" i="13" s="1"/>
  <c r="BI3905" i="13" s="1"/>
  <c r="BP3904" i="13"/>
  <c r="BO3904" i="13"/>
  <c r="BN3904" i="13"/>
  <c r="BH3904" i="13"/>
  <c r="BB3904" i="13"/>
  <c r="BP3903" i="13"/>
  <c r="BO3903" i="13"/>
  <c r="BN3903" i="13"/>
  <c r="BC3903" i="13"/>
  <c r="BP3902" i="13"/>
  <c r="BO3902" i="13"/>
  <c r="BN3902" i="13"/>
  <c r="BH3902" i="13"/>
  <c r="BB3902" i="13"/>
  <c r="BD3902" i="13" s="1"/>
  <c r="BI3902" i="13" s="1"/>
  <c r="BP3901" i="13"/>
  <c r="BO3901" i="13"/>
  <c r="BN3901" i="13"/>
  <c r="BB3901" i="13"/>
  <c r="BD3901" i="13" s="1"/>
  <c r="BP3900" i="13"/>
  <c r="BO3900" i="13"/>
  <c r="BN3900" i="13"/>
  <c r="BH3900" i="13"/>
  <c r="BB3900" i="13"/>
  <c r="BD3900" i="13" s="1"/>
  <c r="BI3900" i="13" s="1"/>
  <c r="BP3899" i="13"/>
  <c r="BO3899" i="13"/>
  <c r="BN3899" i="13"/>
  <c r="BH3899" i="13"/>
  <c r="BB3899" i="13"/>
  <c r="BP3898" i="13"/>
  <c r="BO3898" i="13"/>
  <c r="BN3898" i="13"/>
  <c r="BP3897" i="13"/>
  <c r="BO3897" i="13"/>
  <c r="BN3897" i="13"/>
  <c r="BH3897" i="13"/>
  <c r="BB3897" i="13"/>
  <c r="BD3897" i="13" s="1"/>
  <c r="BI3897" i="13" s="1"/>
  <c r="BP3896" i="13"/>
  <c r="BO3896" i="13"/>
  <c r="BN3896" i="13"/>
  <c r="BC3896" i="13"/>
  <c r="BH3896" i="13" s="1"/>
  <c r="BB3896" i="13"/>
  <c r="BD3896" i="13" s="1"/>
  <c r="BI3896" i="13" s="1"/>
  <c r="BP3895" i="13"/>
  <c r="BO3895" i="13"/>
  <c r="BN3895" i="13"/>
  <c r="BH3895" i="13"/>
  <c r="BB3895" i="13"/>
  <c r="BD3895" i="13" s="1"/>
  <c r="BI3895" i="13" s="1"/>
  <c r="BP3894" i="13"/>
  <c r="BO3894" i="13"/>
  <c r="BN3894" i="13"/>
  <c r="BC3894" i="13"/>
  <c r="BB3894" i="13"/>
  <c r="BD3894" i="13" s="1"/>
  <c r="BI3894" i="13" s="1"/>
  <c r="BP3893" i="13"/>
  <c r="BO3893" i="13"/>
  <c r="BN3893" i="13"/>
  <c r="BH3893" i="13"/>
  <c r="BB3893" i="13"/>
  <c r="BD3893" i="13" s="1"/>
  <c r="BI3893" i="13" s="1"/>
  <c r="BP3892" i="13"/>
  <c r="BO3892" i="13"/>
  <c r="BN3892" i="13"/>
  <c r="BB3892" i="13"/>
  <c r="BD3892" i="13" s="1"/>
  <c r="BP3891" i="13"/>
  <c r="BO3891" i="13"/>
  <c r="BN3891" i="13"/>
  <c r="BH3891" i="13"/>
  <c r="BB3891" i="13"/>
  <c r="BD3891" i="13" s="1"/>
  <c r="BI3891" i="13" s="1"/>
  <c r="BP3890" i="13"/>
  <c r="BO3890" i="13"/>
  <c r="BN3890" i="13"/>
  <c r="BC3890" i="13"/>
  <c r="BH3890" i="13" s="1"/>
  <c r="BB3890" i="13"/>
  <c r="BD3890" i="13" s="1"/>
  <c r="BI3890" i="13" s="1"/>
  <c r="BP3889" i="13"/>
  <c r="BO3889" i="13"/>
  <c r="BN3889" i="13"/>
  <c r="BH3889" i="13"/>
  <c r="BB3889" i="13"/>
  <c r="BD3889" i="13" s="1"/>
  <c r="BI3889" i="13" s="1"/>
  <c r="BP3888" i="13"/>
  <c r="BO3888" i="13"/>
  <c r="BN3888" i="13"/>
  <c r="BH3888" i="13"/>
  <c r="BB3888" i="13"/>
  <c r="BP3887" i="13"/>
  <c r="BO3887" i="13"/>
  <c r="BN3887" i="13"/>
  <c r="BP3886" i="13"/>
  <c r="BO3886" i="13"/>
  <c r="BN3886" i="13"/>
  <c r="BH3886" i="13"/>
  <c r="BB3886" i="13"/>
  <c r="BD3886" i="13" s="1"/>
  <c r="BI3886" i="13" s="1"/>
  <c r="BP3885" i="13"/>
  <c r="BO3885" i="13"/>
  <c r="BN3885" i="13"/>
  <c r="BC3885" i="13"/>
  <c r="BH3885" i="13" s="1"/>
  <c r="BB3885" i="13"/>
  <c r="BD3885" i="13" s="1"/>
  <c r="BI3885" i="13" s="1"/>
  <c r="BP3884" i="13"/>
  <c r="BO3884" i="13"/>
  <c r="BN3884" i="13"/>
  <c r="BH3884" i="13"/>
  <c r="BB3884" i="13"/>
  <c r="BD3884" i="13" s="1"/>
  <c r="BI3884" i="13" s="1"/>
  <c r="BP3883" i="13"/>
  <c r="BO3883" i="13"/>
  <c r="BN3883" i="13"/>
  <c r="BC3883" i="13"/>
  <c r="BB3883" i="13"/>
  <c r="BD3883" i="13" s="1"/>
  <c r="BI3883" i="13" s="1"/>
  <c r="BP3882" i="13"/>
  <c r="BO3882" i="13"/>
  <c r="BN3882" i="13"/>
  <c r="BH3882" i="13"/>
  <c r="BB3882" i="13"/>
  <c r="BD3882" i="13" s="1"/>
  <c r="BI3882" i="13" s="1"/>
  <c r="BP3881" i="13"/>
  <c r="BO3881" i="13"/>
  <c r="BN3881" i="13"/>
  <c r="BB3881" i="13"/>
  <c r="BD3881" i="13" s="1"/>
  <c r="BH3880" i="13"/>
  <c r="BD3880" i="13"/>
  <c r="BI3880" i="13" s="1"/>
  <c r="BP3879" i="13"/>
  <c r="BO3879" i="13"/>
  <c r="BN3879" i="13"/>
  <c r="BH3879" i="13"/>
  <c r="BB3879" i="13"/>
  <c r="BP3878" i="13"/>
  <c r="BO3878" i="13"/>
  <c r="BN3878" i="13"/>
  <c r="BF3878" i="13"/>
  <c r="BC3878" i="13" s="1"/>
  <c r="BH3878" i="13" s="1"/>
  <c r="BP3877" i="13"/>
  <c r="BO3877" i="13"/>
  <c r="BN3877" i="13"/>
  <c r="BH3877" i="13"/>
  <c r="BB3877" i="13"/>
  <c r="BD3877" i="13" s="1"/>
  <c r="BI3877" i="13" s="1"/>
  <c r="BP3876" i="13"/>
  <c r="BO3876" i="13"/>
  <c r="BN3876" i="13"/>
  <c r="BH3876" i="13"/>
  <c r="BB3876" i="13"/>
  <c r="BP3875" i="13"/>
  <c r="BO3875" i="13"/>
  <c r="BN3875" i="13"/>
  <c r="BP3874" i="13"/>
  <c r="BO3874" i="13"/>
  <c r="BN3874" i="13"/>
  <c r="BH3874" i="13"/>
  <c r="BB3874" i="13"/>
  <c r="BD3874" i="13" s="1"/>
  <c r="BI3874" i="13" s="1"/>
  <c r="BP3873" i="13"/>
  <c r="BO3873" i="13"/>
  <c r="BN3873" i="13"/>
  <c r="BC3873" i="13"/>
  <c r="BH3873" i="13" s="1"/>
  <c r="BB3873" i="13"/>
  <c r="BD3873" i="13" s="1"/>
  <c r="BI3873" i="13" s="1"/>
  <c r="BP3872" i="13"/>
  <c r="BO3872" i="13"/>
  <c r="BN3872" i="13"/>
  <c r="BH3872" i="13"/>
  <c r="BB3872" i="13"/>
  <c r="BD3872" i="13" s="1"/>
  <c r="BI3872" i="13" s="1"/>
  <c r="BP3871" i="13"/>
  <c r="BO3871" i="13"/>
  <c r="BN3871" i="13"/>
  <c r="BB3871" i="13"/>
  <c r="BD3871" i="13" s="1"/>
  <c r="BP3870" i="13"/>
  <c r="BO3870" i="13"/>
  <c r="BN3870" i="13"/>
  <c r="BH3870" i="13"/>
  <c r="BB3870" i="13"/>
  <c r="BD3870" i="13" s="1"/>
  <c r="BI3870" i="13" s="1"/>
  <c r="BP3869" i="13"/>
  <c r="BO3869" i="13"/>
  <c r="BN3869" i="13"/>
  <c r="BC3869" i="13"/>
  <c r="BB3869" i="13"/>
  <c r="BD3869" i="13" s="1"/>
  <c r="BI3869" i="13" s="1"/>
  <c r="BP3868" i="13"/>
  <c r="BO3868" i="13"/>
  <c r="BN3868" i="13"/>
  <c r="BH3868" i="13"/>
  <c r="BB3868" i="13"/>
  <c r="BD3868" i="13" s="1"/>
  <c r="BI3868" i="13" s="1"/>
  <c r="BP3867" i="13"/>
  <c r="BO3867" i="13"/>
  <c r="BN3867" i="13"/>
  <c r="BH3867" i="13"/>
  <c r="BB3867" i="13"/>
  <c r="BP3866" i="13"/>
  <c r="BO3866" i="13"/>
  <c r="BN3866" i="13"/>
  <c r="BP3865" i="13"/>
  <c r="BO3865" i="13"/>
  <c r="BN3865" i="13"/>
  <c r="BH3865" i="13"/>
  <c r="BB3865" i="13"/>
  <c r="BD3865" i="13" s="1"/>
  <c r="BI3865" i="13" s="1"/>
  <c r="BP3864" i="13"/>
  <c r="BO3864" i="13"/>
  <c r="BN3864" i="13"/>
  <c r="BC3864" i="13"/>
  <c r="BH3864" i="13" s="1"/>
  <c r="BB3864" i="13"/>
  <c r="BD3864" i="13" s="1"/>
  <c r="BI3864" i="13" s="1"/>
  <c r="BP3863" i="13"/>
  <c r="BO3863" i="13"/>
  <c r="BN3863" i="13"/>
  <c r="BH3863" i="13"/>
  <c r="BB3863" i="13"/>
  <c r="BD3863" i="13" s="1"/>
  <c r="BI3863" i="13" s="1"/>
  <c r="BP3862" i="13"/>
  <c r="BO3862" i="13"/>
  <c r="BN3862" i="13"/>
  <c r="BH3862" i="13"/>
  <c r="BB3862" i="13"/>
  <c r="BP3861" i="13"/>
  <c r="BO3861" i="13"/>
  <c r="BN3861" i="13"/>
  <c r="BC3861" i="13"/>
  <c r="BH3861" i="13" s="1"/>
  <c r="BP3860" i="13"/>
  <c r="BO3860" i="13"/>
  <c r="BN3860" i="13"/>
  <c r="BH3860" i="13"/>
  <c r="BB3860" i="13"/>
  <c r="BD3860" i="13" s="1"/>
  <c r="BI3860" i="13" s="1"/>
  <c r="BP3859" i="13"/>
  <c r="BO3859" i="13"/>
  <c r="BN3859" i="13"/>
  <c r="BB3859" i="13"/>
  <c r="BD3859" i="13" s="1"/>
  <c r="BP3858" i="13"/>
  <c r="BO3858" i="13"/>
  <c r="BN3858" i="13"/>
  <c r="BH3858" i="13"/>
  <c r="BB3858" i="13"/>
  <c r="BD3858" i="13" s="1"/>
  <c r="BI3858" i="13" s="1"/>
  <c r="BP3857" i="13"/>
  <c r="BO3857" i="13"/>
  <c r="BN3857" i="13"/>
  <c r="BC3857" i="13"/>
  <c r="BB3857" i="13"/>
  <c r="BD3857" i="13" s="1"/>
  <c r="BI3857" i="13" s="1"/>
  <c r="BP3856" i="13"/>
  <c r="BO3856" i="13"/>
  <c r="BN3856" i="13"/>
  <c r="BH3856" i="13"/>
  <c r="BB3856" i="13"/>
  <c r="BD3856" i="13" s="1"/>
  <c r="BI3856" i="13" s="1"/>
  <c r="BP3855" i="13"/>
  <c r="BO3855" i="13"/>
  <c r="BN3855" i="13"/>
  <c r="BC3855" i="13"/>
  <c r="BB3855" i="13"/>
  <c r="BD3855" i="13" s="1"/>
  <c r="BI3855" i="13" s="1"/>
  <c r="BP3854" i="13"/>
  <c r="BO3854" i="13"/>
  <c r="BN3854" i="13"/>
  <c r="BH3854" i="13"/>
  <c r="BB3854" i="13"/>
  <c r="BD3854" i="13" s="1"/>
  <c r="BI3854" i="13" s="1"/>
  <c r="BP3853" i="13"/>
  <c r="BO3853" i="13"/>
  <c r="BN3853" i="13"/>
  <c r="BH3853" i="13"/>
  <c r="BD3853" i="13"/>
  <c r="BI3853" i="13" s="1"/>
  <c r="BP3852" i="13"/>
  <c r="BO3852" i="13"/>
  <c r="BN3852" i="13"/>
  <c r="BH3852" i="13"/>
  <c r="BB3852" i="13"/>
  <c r="BD3852" i="13" s="1"/>
  <c r="BI3852" i="13" s="1"/>
  <c r="BP3851" i="13"/>
  <c r="BO3851" i="13"/>
  <c r="BN3851" i="13"/>
  <c r="BH3851" i="13"/>
  <c r="BB3851" i="13"/>
  <c r="BD3851" i="13" s="1"/>
  <c r="BI3851" i="13" s="1"/>
  <c r="BP3850" i="13"/>
  <c r="BO3850" i="13"/>
  <c r="BN3850" i="13"/>
  <c r="BH3850" i="13"/>
  <c r="BB3850" i="13"/>
  <c r="BP3849" i="13"/>
  <c r="BO3849" i="13"/>
  <c r="BN3849" i="13"/>
  <c r="BP3848" i="13"/>
  <c r="BO3848" i="13"/>
  <c r="BN3848" i="13"/>
  <c r="BH3848" i="13"/>
  <c r="BB3848" i="13"/>
  <c r="BD3848" i="13" s="1"/>
  <c r="BI3848" i="13" s="1"/>
  <c r="BP3847" i="13"/>
  <c r="BO3847" i="13"/>
  <c r="BN3847" i="13"/>
  <c r="BC3847" i="13"/>
  <c r="BH3847" i="13" s="1"/>
  <c r="BB3847" i="13"/>
  <c r="BD3847" i="13" s="1"/>
  <c r="BI3847" i="13" s="1"/>
  <c r="BP3846" i="13"/>
  <c r="BO3846" i="13"/>
  <c r="BN3846" i="13"/>
  <c r="BH3846" i="13"/>
  <c r="BB3846" i="13"/>
  <c r="BD3846" i="13" s="1"/>
  <c r="BI3846" i="13" s="1"/>
  <c r="BP3845" i="13"/>
  <c r="BO3845" i="13"/>
  <c r="BN3845" i="13"/>
  <c r="BB3845" i="13"/>
  <c r="BD3845" i="13" s="1"/>
  <c r="BP3844" i="13"/>
  <c r="BO3844" i="13"/>
  <c r="BN3844" i="13"/>
  <c r="BH3844" i="13"/>
  <c r="BB3844" i="13"/>
  <c r="BD3844" i="13" s="1"/>
  <c r="BI3844" i="13" s="1"/>
  <c r="BP3843" i="13"/>
  <c r="BO3843" i="13"/>
  <c r="BN3843" i="13"/>
  <c r="BC3843" i="13"/>
  <c r="BP3842" i="13"/>
  <c r="BO3842" i="13"/>
  <c r="BN3842" i="13"/>
  <c r="BH3842" i="13"/>
  <c r="BB3842" i="13"/>
  <c r="BD3842" i="13" s="1"/>
  <c r="BI3842" i="13" s="1"/>
  <c r="BP3841" i="13"/>
  <c r="BO3841" i="13"/>
  <c r="BN3841" i="13"/>
  <c r="BH3841" i="13"/>
  <c r="BB3841" i="13"/>
  <c r="BD3841" i="13" s="1"/>
  <c r="BI3841" i="13" s="1"/>
  <c r="BP3840" i="13"/>
  <c r="BO3840" i="13"/>
  <c r="BN3840" i="13"/>
  <c r="BH3840" i="13"/>
  <c r="BB3840" i="13"/>
  <c r="BD3840" i="13" s="1"/>
  <c r="BI3840" i="13" s="1"/>
  <c r="BP3839" i="13"/>
  <c r="BO3839" i="13"/>
  <c r="BN3839" i="13"/>
  <c r="BC3839" i="13"/>
  <c r="BH3839" i="13" s="1"/>
  <c r="BP3838" i="13"/>
  <c r="BO3838" i="13"/>
  <c r="BN3838" i="13"/>
  <c r="BH3838" i="13"/>
  <c r="BB3838" i="13"/>
  <c r="BD3838" i="13" s="1"/>
  <c r="BI3838" i="13" s="1"/>
  <c r="BP3837" i="13"/>
  <c r="BO3837" i="13"/>
  <c r="BN3837" i="13"/>
  <c r="BC3837" i="13"/>
  <c r="BB3837" i="13"/>
  <c r="BD3837" i="13" s="1"/>
  <c r="BI3837" i="13" s="1"/>
  <c r="BP3836" i="13"/>
  <c r="BO3836" i="13"/>
  <c r="BN3836" i="13"/>
  <c r="BH3836" i="13"/>
  <c r="BB3836" i="13"/>
  <c r="BD3836" i="13" s="1"/>
  <c r="BI3836" i="13" s="1"/>
  <c r="BP3835" i="13"/>
  <c r="BO3835" i="13"/>
  <c r="BN3835" i="13"/>
  <c r="BC3835" i="13"/>
  <c r="BB3835" i="13"/>
  <c r="BD3835" i="13" s="1"/>
  <c r="BI3835" i="13" s="1"/>
  <c r="BP3834" i="13"/>
  <c r="BO3834" i="13"/>
  <c r="BN3834" i="13"/>
  <c r="BH3834" i="13"/>
  <c r="BB3834" i="13"/>
  <c r="BD3834" i="13" s="1"/>
  <c r="BI3834" i="13" s="1"/>
  <c r="BP3833" i="13"/>
  <c r="BO3833" i="13"/>
  <c r="BN3833" i="13"/>
  <c r="BB3833" i="13"/>
  <c r="BD3833" i="13" s="1"/>
  <c r="BP3832" i="13"/>
  <c r="BO3832" i="13"/>
  <c r="BN3832" i="13"/>
  <c r="BH3832" i="13"/>
  <c r="BB3832" i="13"/>
  <c r="BD3832" i="13" s="1"/>
  <c r="BI3832" i="13" s="1"/>
  <c r="BP3831" i="13"/>
  <c r="BO3831" i="13"/>
  <c r="BN3831" i="13"/>
  <c r="BB3831" i="13"/>
  <c r="BD3831" i="13" s="1"/>
  <c r="BP3830" i="13"/>
  <c r="BO3830" i="13"/>
  <c r="BN3830" i="13"/>
  <c r="BH3830" i="13"/>
  <c r="BB3830" i="13"/>
  <c r="BD3830" i="13" s="1"/>
  <c r="BI3830" i="13" s="1"/>
  <c r="BP3829" i="13"/>
  <c r="BO3829" i="13"/>
  <c r="BN3829" i="13"/>
  <c r="BB3829" i="13"/>
  <c r="BD3829" i="13" s="1"/>
  <c r="BC3829" i="13" s="1"/>
  <c r="BP3828" i="13"/>
  <c r="BO3828" i="13"/>
  <c r="BN3828" i="13"/>
  <c r="BH3828" i="13"/>
  <c r="BB3828" i="13"/>
  <c r="BD3828" i="13" s="1"/>
  <c r="BI3828" i="13" s="1"/>
  <c r="BP3827" i="13"/>
  <c r="BO3827" i="13"/>
  <c r="BN3827" i="13"/>
  <c r="BC3827" i="13"/>
  <c r="BB3827" i="13"/>
  <c r="BD3827" i="13" s="1"/>
  <c r="BI3827" i="13" s="1"/>
  <c r="BP3826" i="13"/>
  <c r="BO3826" i="13"/>
  <c r="BN3826" i="13"/>
  <c r="BH3826" i="13"/>
  <c r="BB3826" i="13"/>
  <c r="BD3826" i="13" s="1"/>
  <c r="BI3826" i="13" s="1"/>
  <c r="BP3825" i="13"/>
  <c r="BO3825" i="13"/>
  <c r="BN3825" i="13"/>
  <c r="BC3825" i="13"/>
  <c r="BH3825" i="13" s="1"/>
  <c r="BB3825" i="13"/>
  <c r="BD3825" i="13" s="1"/>
  <c r="BI3825" i="13" s="1"/>
  <c r="BP3824" i="13"/>
  <c r="BO3824" i="13"/>
  <c r="BN3824" i="13"/>
  <c r="BH3824" i="13"/>
  <c r="BB3824" i="13"/>
  <c r="BD3824" i="13" s="1"/>
  <c r="BI3824" i="13" s="1"/>
  <c r="BP3823" i="13"/>
  <c r="BO3823" i="13"/>
  <c r="BN3823" i="13"/>
  <c r="BB3823" i="13"/>
  <c r="BD3823" i="13" s="1"/>
  <c r="BP3822" i="13"/>
  <c r="BO3822" i="13"/>
  <c r="BN3822" i="13"/>
  <c r="BH3822" i="13"/>
  <c r="BB3822" i="13"/>
  <c r="BD3822" i="13" s="1"/>
  <c r="BI3822" i="13" s="1"/>
  <c r="BP3821" i="13"/>
  <c r="BO3821" i="13"/>
  <c r="BN3821" i="13"/>
  <c r="BH3821" i="13"/>
  <c r="BB3821" i="13"/>
  <c r="BD3821" i="13" s="1"/>
  <c r="BI3821" i="13" s="1"/>
  <c r="BP3820" i="13"/>
  <c r="BO3820" i="13"/>
  <c r="BN3820" i="13"/>
  <c r="BP3819" i="13"/>
  <c r="BO3819" i="13"/>
  <c r="BN3819" i="13"/>
  <c r="BH3819" i="13"/>
  <c r="BF3819" i="13"/>
  <c r="BB3819" i="13"/>
  <c r="BD3819" i="13" s="1"/>
  <c r="BI3819" i="13" s="1"/>
  <c r="BP3818" i="13"/>
  <c r="BO3818" i="13"/>
  <c r="BN3818" i="13"/>
  <c r="BC3818" i="13"/>
  <c r="BB3818" i="13"/>
  <c r="BD3818" i="13" s="1"/>
  <c r="BI3818" i="13" s="1"/>
  <c r="BP3817" i="13"/>
  <c r="BO3817" i="13"/>
  <c r="BN3817" i="13"/>
  <c r="BH3817" i="13"/>
  <c r="BF3817" i="13"/>
  <c r="BB3817" i="13"/>
  <c r="BD3817" i="13" s="1"/>
  <c r="BI3817" i="13" s="1"/>
  <c r="BP3816" i="13"/>
  <c r="BO3816" i="13"/>
  <c r="BN3816" i="13"/>
  <c r="BC3816" i="13"/>
  <c r="BH3816" i="13" s="1"/>
  <c r="BB3816" i="13"/>
  <c r="BD3816" i="13" s="1"/>
  <c r="BI3816" i="13" s="1"/>
  <c r="BP3815" i="13"/>
  <c r="BO3815" i="13"/>
  <c r="BN3815" i="13"/>
  <c r="BH3815" i="13"/>
  <c r="BB3815" i="13"/>
  <c r="BD3815" i="13" s="1"/>
  <c r="BI3815" i="13" s="1"/>
  <c r="BP3814" i="13"/>
  <c r="BO3814" i="13"/>
  <c r="BN3814" i="13"/>
  <c r="BB3814" i="13"/>
  <c r="BD3814" i="13" s="1"/>
  <c r="BP3813" i="13"/>
  <c r="BO3813" i="13"/>
  <c r="BN3813" i="13"/>
  <c r="BH3813" i="13"/>
  <c r="BB3813" i="13"/>
  <c r="BD3813" i="13" s="1"/>
  <c r="BI3813" i="13" s="1"/>
  <c r="BP3812" i="13"/>
  <c r="BO3812" i="13"/>
  <c r="BN3812" i="13"/>
  <c r="BB3812" i="13"/>
  <c r="BD3812" i="13" s="1"/>
  <c r="BP3811" i="13"/>
  <c r="BO3811" i="13"/>
  <c r="BN3811" i="13"/>
  <c r="BH3811" i="13"/>
  <c r="BB3811" i="13"/>
  <c r="BD3811" i="13" s="1"/>
  <c r="BI3811" i="13" s="1"/>
  <c r="BP3810" i="13"/>
  <c r="BO3810" i="13"/>
  <c r="BN3810" i="13"/>
  <c r="BB3810" i="13"/>
  <c r="BD3810" i="13" s="1"/>
  <c r="BP3809" i="13"/>
  <c r="BO3809" i="13"/>
  <c r="BN3809" i="13"/>
  <c r="BH3809" i="13"/>
  <c r="BB3809" i="13"/>
  <c r="BD3809" i="13" s="1"/>
  <c r="BI3809" i="13" s="1"/>
  <c r="BP3808" i="13"/>
  <c r="BO3808" i="13"/>
  <c r="BN3808" i="13"/>
  <c r="BB3808" i="13"/>
  <c r="BD3808" i="13" s="1"/>
  <c r="BP3807" i="13"/>
  <c r="BO3807" i="13"/>
  <c r="BN3807" i="13"/>
  <c r="BH3807" i="13"/>
  <c r="BB3807" i="13"/>
  <c r="BD3807" i="13" s="1"/>
  <c r="BI3807" i="13" s="1"/>
  <c r="BP3806" i="13"/>
  <c r="BO3806" i="13"/>
  <c r="BN3806" i="13"/>
  <c r="BB3806" i="13"/>
  <c r="BD3806" i="13" s="1"/>
  <c r="BI3806" i="13" s="1"/>
  <c r="BP3805" i="13"/>
  <c r="BO3805" i="13"/>
  <c r="BN3805" i="13"/>
  <c r="BH3805" i="13"/>
  <c r="BB3805" i="13"/>
  <c r="BD3805" i="13" s="1"/>
  <c r="BI3805" i="13" s="1"/>
  <c r="BP3804" i="13"/>
  <c r="BO3804" i="13"/>
  <c r="BN3804" i="13"/>
  <c r="BB3804" i="13"/>
  <c r="BD3804" i="13" s="1"/>
  <c r="BP3803" i="13"/>
  <c r="BO3803" i="13"/>
  <c r="BN3803" i="13"/>
  <c r="BH3803" i="13"/>
  <c r="BB3803" i="13"/>
  <c r="BD3803" i="13" s="1"/>
  <c r="BI3803" i="13" s="1"/>
  <c r="BP3802" i="13"/>
  <c r="BO3802" i="13"/>
  <c r="BN3802" i="13"/>
  <c r="BC3802" i="13"/>
  <c r="BH3802" i="13" s="1"/>
  <c r="BB3802" i="13"/>
  <c r="BD3802" i="13" s="1"/>
  <c r="BI3802" i="13" s="1"/>
  <c r="BP3801" i="13"/>
  <c r="BO3801" i="13"/>
  <c r="BN3801" i="13"/>
  <c r="BH3801" i="13"/>
  <c r="BB3801" i="13"/>
  <c r="BD3801" i="13" s="1"/>
  <c r="BI3801" i="13" s="1"/>
  <c r="BP3800" i="13"/>
  <c r="BO3800" i="13"/>
  <c r="BN3800" i="13"/>
  <c r="BH3800" i="13"/>
  <c r="BB3800" i="13"/>
  <c r="BD3800" i="13" s="1"/>
  <c r="BI3800" i="13" s="1"/>
  <c r="BP3799" i="13"/>
  <c r="BO3799" i="13"/>
  <c r="BN3799" i="13"/>
  <c r="BH3799" i="13"/>
  <c r="BB3799" i="13"/>
  <c r="BD3799" i="13" s="1"/>
  <c r="BI3799" i="13" s="1"/>
  <c r="BP3798" i="13"/>
  <c r="BO3798" i="13"/>
  <c r="BN3798" i="13"/>
  <c r="BH3798" i="13"/>
  <c r="BB3798" i="13"/>
  <c r="BD3798" i="13" s="1"/>
  <c r="BI3798" i="13" s="1"/>
  <c r="BP3797" i="13"/>
  <c r="BO3797" i="13"/>
  <c r="BN3797" i="13"/>
  <c r="BC3797" i="13"/>
  <c r="BP3796" i="13"/>
  <c r="BO3796" i="13"/>
  <c r="BN3796" i="13"/>
  <c r="BH3796" i="13"/>
  <c r="BB3796" i="13"/>
  <c r="BD3796" i="13" s="1"/>
  <c r="BI3796" i="13" s="1"/>
  <c r="BP3795" i="13"/>
  <c r="BO3795" i="13"/>
  <c r="BN3795" i="13"/>
  <c r="BB3795" i="13"/>
  <c r="BD3795" i="13" s="1"/>
  <c r="BP3794" i="13"/>
  <c r="BO3794" i="13"/>
  <c r="BN3794" i="13"/>
  <c r="BH3794" i="13"/>
  <c r="BB3794" i="13"/>
  <c r="BD3794" i="13" s="1"/>
  <c r="BI3794" i="13" s="1"/>
  <c r="BP3793" i="13"/>
  <c r="BO3793" i="13"/>
  <c r="BN3793" i="13"/>
  <c r="BC3793" i="13"/>
  <c r="BH3793" i="13" s="1"/>
  <c r="BB3793" i="13"/>
  <c r="BD3793" i="13" s="1"/>
  <c r="BI3793" i="13" s="1"/>
  <c r="BP3792" i="13"/>
  <c r="BO3792" i="13"/>
  <c r="BN3792" i="13"/>
  <c r="BH3792" i="13"/>
  <c r="BB3792" i="13"/>
  <c r="BD3792" i="13" s="1"/>
  <c r="BI3792" i="13" s="1"/>
  <c r="BP3791" i="13"/>
  <c r="BO3791" i="13"/>
  <c r="BN3791" i="13"/>
  <c r="BH3791" i="13"/>
  <c r="BB3791" i="13"/>
  <c r="BD3791" i="13" s="1"/>
  <c r="BI3791" i="13" s="1"/>
  <c r="BP3790" i="13"/>
  <c r="BO3790" i="13"/>
  <c r="BN3790" i="13"/>
  <c r="BH3790" i="13"/>
  <c r="BB3790" i="13"/>
  <c r="BP3789" i="13"/>
  <c r="BO3789" i="13"/>
  <c r="BN3789" i="13"/>
  <c r="BP3788" i="13"/>
  <c r="BO3788" i="13"/>
  <c r="BN3788" i="13"/>
  <c r="BH3788" i="13"/>
  <c r="BB3788" i="13"/>
  <c r="BD3788" i="13" s="1"/>
  <c r="BI3788" i="13" s="1"/>
  <c r="BP3787" i="13"/>
  <c r="BO3787" i="13"/>
  <c r="BN3787" i="13"/>
  <c r="BH3787" i="13"/>
  <c r="BB3787" i="13"/>
  <c r="BD3787" i="13" s="1"/>
  <c r="BI3787" i="13" s="1"/>
  <c r="BP3786" i="13"/>
  <c r="BO3786" i="13"/>
  <c r="BN3786" i="13"/>
  <c r="BH3786" i="13"/>
  <c r="BB3786" i="13"/>
  <c r="BD3786" i="13" s="1"/>
  <c r="BI3786" i="13" s="1"/>
  <c r="BP3785" i="13"/>
  <c r="BO3785" i="13"/>
  <c r="BN3785" i="13"/>
  <c r="BH3785" i="13"/>
  <c r="BB3785" i="13"/>
  <c r="BD3785" i="13" s="1"/>
  <c r="BI3785" i="13" s="1"/>
  <c r="BP3784" i="13"/>
  <c r="BO3784" i="13"/>
  <c r="BN3784" i="13"/>
  <c r="BD3784" i="13"/>
  <c r="BI3784" i="13" s="1"/>
  <c r="BC3784" i="13"/>
  <c r="BH3784" i="13" s="1"/>
  <c r="BP3783" i="13"/>
  <c r="BO3783" i="13"/>
  <c r="BN3783" i="13"/>
  <c r="BH3783" i="13"/>
  <c r="BB3783" i="13"/>
  <c r="BD3783" i="13" s="1"/>
  <c r="BI3783" i="13" s="1"/>
  <c r="BP3782" i="13"/>
  <c r="BO3782" i="13"/>
  <c r="BN3782" i="13"/>
  <c r="BC3782" i="13"/>
  <c r="BB3782" i="13"/>
  <c r="BD3782" i="13" s="1"/>
  <c r="BI3782" i="13" s="1"/>
  <c r="BP3781" i="13"/>
  <c r="BO3781" i="13"/>
  <c r="BN3781" i="13"/>
  <c r="BH3781" i="13"/>
  <c r="BB3781" i="13"/>
  <c r="BD3781" i="13" s="1"/>
  <c r="BI3781" i="13" s="1"/>
  <c r="BP3780" i="13"/>
  <c r="BO3780" i="13"/>
  <c r="BN3780" i="13"/>
  <c r="BB3780" i="13"/>
  <c r="BD3780" i="13" s="1"/>
  <c r="BC3780" i="13" s="1"/>
  <c r="BE3780" i="13" s="1"/>
  <c r="BP3779" i="13"/>
  <c r="BO3779" i="13"/>
  <c r="BN3779" i="13"/>
  <c r="BH3779" i="13"/>
  <c r="BB3779" i="13"/>
  <c r="BD3779" i="13" s="1"/>
  <c r="BI3779" i="13" s="1"/>
  <c r="BP3778" i="13"/>
  <c r="BO3778" i="13"/>
  <c r="BN3778" i="13"/>
  <c r="BC3778" i="13"/>
  <c r="BB3778" i="13"/>
  <c r="BD3778" i="13" s="1"/>
  <c r="BI3778" i="13" s="1"/>
  <c r="BP3777" i="13"/>
  <c r="BO3777" i="13"/>
  <c r="BN3777" i="13"/>
  <c r="BH3777" i="13"/>
  <c r="BB3777" i="13"/>
  <c r="BD3777" i="13" s="1"/>
  <c r="BI3777" i="13" s="1"/>
  <c r="BP3776" i="13"/>
  <c r="BO3776" i="13"/>
  <c r="BN3776" i="13"/>
  <c r="BC3776" i="13"/>
  <c r="BH3776" i="13" s="1"/>
  <c r="BB3776" i="13"/>
  <c r="BD3776" i="13" s="1"/>
  <c r="BP3775" i="13"/>
  <c r="BO3775" i="13"/>
  <c r="BN3775" i="13"/>
  <c r="BH3775" i="13"/>
  <c r="BB3775" i="13"/>
  <c r="BD3775" i="13" s="1"/>
  <c r="BI3775" i="13" s="1"/>
  <c r="BP3774" i="13"/>
  <c r="BO3774" i="13"/>
  <c r="BN3774" i="13"/>
  <c r="BB3774" i="13"/>
  <c r="BD3774" i="13" s="1"/>
  <c r="BP3773" i="13"/>
  <c r="BO3773" i="13"/>
  <c r="BN3773" i="13"/>
  <c r="BH3773" i="13"/>
  <c r="BB3773" i="13"/>
  <c r="BD3773" i="13" s="1"/>
  <c r="BI3773" i="13" s="1"/>
  <c r="BP3772" i="13"/>
  <c r="BO3772" i="13"/>
  <c r="BN3772" i="13"/>
  <c r="BC3772" i="13"/>
  <c r="BB3772" i="13"/>
  <c r="BD3772" i="13" s="1"/>
  <c r="BI3772" i="13" s="1"/>
  <c r="BP3771" i="13"/>
  <c r="BO3771" i="13"/>
  <c r="BN3771" i="13"/>
  <c r="BH3771" i="13"/>
  <c r="BB3771" i="13"/>
  <c r="BD3771" i="13" s="1"/>
  <c r="BI3771" i="13" s="1"/>
  <c r="BP3770" i="13"/>
  <c r="BO3770" i="13"/>
  <c r="BN3770" i="13"/>
  <c r="BB3770" i="13"/>
  <c r="BD3770" i="13" s="1"/>
  <c r="BP3769" i="13"/>
  <c r="BO3769" i="13"/>
  <c r="BN3769" i="13"/>
  <c r="BH3769" i="13"/>
  <c r="BB3769" i="13"/>
  <c r="BD3769" i="13" s="1"/>
  <c r="BI3769" i="13" s="1"/>
  <c r="BP3768" i="13"/>
  <c r="BO3768" i="13"/>
  <c r="BN3768" i="13"/>
  <c r="BH3768" i="13"/>
  <c r="BB3768" i="13"/>
  <c r="BD3768" i="13" s="1"/>
  <c r="BI3768" i="13" s="1"/>
  <c r="BP3767" i="13"/>
  <c r="BO3767" i="13"/>
  <c r="BN3767" i="13"/>
  <c r="BH3767" i="13"/>
  <c r="BB3767" i="13"/>
  <c r="BD3767" i="13" s="1"/>
  <c r="BI3767" i="13" s="1"/>
  <c r="BP3766" i="13"/>
  <c r="BO3766" i="13"/>
  <c r="BN3766" i="13"/>
  <c r="BC3766" i="13"/>
  <c r="BH3766" i="13" s="1"/>
  <c r="BP3765" i="13"/>
  <c r="BO3765" i="13"/>
  <c r="BN3765" i="13"/>
  <c r="BH3765" i="13"/>
  <c r="BB3765" i="13"/>
  <c r="BD3765" i="13" s="1"/>
  <c r="BI3765" i="13" s="1"/>
  <c r="BP3764" i="13"/>
  <c r="BO3764" i="13"/>
  <c r="BN3764" i="13"/>
  <c r="BC3764" i="13"/>
  <c r="BB3764" i="13"/>
  <c r="BD3764" i="13" s="1"/>
  <c r="BI3764" i="13" s="1"/>
  <c r="BP3763" i="13"/>
  <c r="BO3763" i="13"/>
  <c r="BN3763" i="13"/>
  <c r="BH3763" i="13"/>
  <c r="BB3763" i="13"/>
  <c r="BD3763" i="13" s="1"/>
  <c r="BI3763" i="13" s="1"/>
  <c r="BP3762" i="13"/>
  <c r="BO3762" i="13"/>
  <c r="BN3762" i="13"/>
  <c r="BC3762" i="13"/>
  <c r="BH3762" i="13" s="1"/>
  <c r="BB3762" i="13"/>
  <c r="BD3762" i="13" s="1"/>
  <c r="BP3761" i="13"/>
  <c r="BO3761" i="13"/>
  <c r="BN3761" i="13"/>
  <c r="BH3761" i="13"/>
  <c r="BB3761" i="13"/>
  <c r="BD3761" i="13" s="1"/>
  <c r="BI3761" i="13" s="1"/>
  <c r="BP3760" i="13"/>
  <c r="BO3760" i="13"/>
  <c r="BN3760" i="13"/>
  <c r="BC3760" i="13"/>
  <c r="BH3760" i="13" s="1"/>
  <c r="BB3760" i="13"/>
  <c r="BD3760" i="13" s="1"/>
  <c r="BI3760" i="13" s="1"/>
  <c r="BP3759" i="13"/>
  <c r="BO3759" i="13"/>
  <c r="BN3759" i="13"/>
  <c r="BH3759" i="13"/>
  <c r="BB3759" i="13"/>
  <c r="BD3759" i="13" s="1"/>
  <c r="BI3759" i="13" s="1"/>
  <c r="BP3758" i="13"/>
  <c r="BO3758" i="13"/>
  <c r="BN3758" i="13"/>
  <c r="BC3758" i="13"/>
  <c r="BB3758" i="13"/>
  <c r="BD3758" i="13" s="1"/>
  <c r="BI3758" i="13" s="1"/>
  <c r="BP3757" i="13"/>
  <c r="BO3757" i="13"/>
  <c r="BN3757" i="13"/>
  <c r="BH3757" i="13"/>
  <c r="BB3757" i="13"/>
  <c r="BD3757" i="13" s="1"/>
  <c r="BI3757" i="13" s="1"/>
  <c r="BP3756" i="13"/>
  <c r="BO3756" i="13"/>
  <c r="BN3756" i="13"/>
  <c r="BC3756" i="13"/>
  <c r="BB3756" i="13"/>
  <c r="BD3756" i="13" s="1"/>
  <c r="BI3756" i="13" s="1"/>
  <c r="BP3755" i="13"/>
  <c r="BO3755" i="13"/>
  <c r="BN3755" i="13"/>
  <c r="BH3755" i="13"/>
  <c r="BB3755" i="13"/>
  <c r="BD3755" i="13" s="1"/>
  <c r="BI3755" i="13" s="1"/>
  <c r="BP3754" i="13"/>
  <c r="BO3754" i="13"/>
  <c r="BN3754" i="13"/>
  <c r="BC3754" i="13"/>
  <c r="BH3754" i="13" s="1"/>
  <c r="BB3754" i="13"/>
  <c r="BD3754" i="13" s="1"/>
  <c r="BI3754" i="13" s="1"/>
  <c r="BP3753" i="13"/>
  <c r="BO3753" i="13"/>
  <c r="BN3753" i="13"/>
  <c r="BH3753" i="13"/>
  <c r="BB3753" i="13"/>
  <c r="BD3753" i="13" s="1"/>
  <c r="BI3753" i="13" s="1"/>
  <c r="BP3752" i="13"/>
  <c r="BO3752" i="13"/>
  <c r="BN3752" i="13"/>
  <c r="BB3752" i="13"/>
  <c r="BD3752" i="13" s="1"/>
  <c r="BP3751" i="13"/>
  <c r="BO3751" i="13"/>
  <c r="BN3751" i="13"/>
  <c r="BH3751" i="13"/>
  <c r="BB3751" i="13"/>
  <c r="BD3751" i="13" s="1"/>
  <c r="BI3751" i="13" s="1"/>
  <c r="BP3750" i="13"/>
  <c r="BO3750" i="13"/>
  <c r="BN3750" i="13"/>
  <c r="BC3750" i="13"/>
  <c r="BH3750" i="13" s="1"/>
  <c r="BB3750" i="13"/>
  <c r="BD3750" i="13" s="1"/>
  <c r="BI3750" i="13" s="1"/>
  <c r="BP3749" i="13"/>
  <c r="BO3749" i="13"/>
  <c r="BN3749" i="13"/>
  <c r="BH3749" i="13"/>
  <c r="BB3749" i="13"/>
  <c r="BD3749" i="13" s="1"/>
  <c r="BI3749" i="13" s="1"/>
  <c r="BP3748" i="13"/>
  <c r="BO3748" i="13"/>
  <c r="BN3748" i="13"/>
  <c r="BB3748" i="13"/>
  <c r="BD3748" i="13" s="1"/>
  <c r="BI3748" i="13" s="1"/>
  <c r="BP3747" i="13"/>
  <c r="BO3747" i="13"/>
  <c r="BN3747" i="13"/>
  <c r="BH3747" i="13"/>
  <c r="BB3747" i="13"/>
  <c r="BD3747" i="13" s="1"/>
  <c r="BI3747" i="13" s="1"/>
  <c r="BP3746" i="13"/>
  <c r="BO3746" i="13"/>
  <c r="BN3746" i="13"/>
  <c r="BC3746" i="13"/>
  <c r="BH3746" i="13" s="1"/>
  <c r="BB3746" i="13"/>
  <c r="BD3746" i="13" s="1"/>
  <c r="BP3745" i="13"/>
  <c r="BO3745" i="13"/>
  <c r="BN3745" i="13"/>
  <c r="BH3745" i="13"/>
  <c r="BB3745" i="13"/>
  <c r="BD3745" i="13" s="1"/>
  <c r="BI3745" i="13" s="1"/>
  <c r="BP3744" i="13"/>
  <c r="BO3744" i="13"/>
  <c r="BN3744" i="13"/>
  <c r="BB3744" i="13"/>
  <c r="BD3744" i="13" s="1"/>
  <c r="BP3743" i="13"/>
  <c r="BO3743" i="13"/>
  <c r="BN3743" i="13"/>
  <c r="BH3743" i="13"/>
  <c r="BB3743" i="13"/>
  <c r="BD3743" i="13" s="1"/>
  <c r="BI3743" i="13" s="1"/>
  <c r="BP3742" i="13"/>
  <c r="BO3742" i="13"/>
  <c r="BN3742" i="13"/>
  <c r="BC3742" i="13"/>
  <c r="BB3742" i="13"/>
  <c r="BD3742" i="13" s="1"/>
  <c r="BI3742" i="13" s="1"/>
  <c r="BP3741" i="13"/>
  <c r="BO3741" i="13"/>
  <c r="BN3741" i="13"/>
  <c r="BH3741" i="13"/>
  <c r="BB3741" i="13"/>
  <c r="BD3741" i="13" s="1"/>
  <c r="BI3741" i="13" s="1"/>
  <c r="BP3740" i="13"/>
  <c r="BO3740" i="13"/>
  <c r="BN3740" i="13"/>
  <c r="BB3740" i="13"/>
  <c r="BD3740" i="13" s="1"/>
  <c r="BI3740" i="13" s="1"/>
  <c r="BP3739" i="13"/>
  <c r="BO3739" i="13"/>
  <c r="BN3739" i="13"/>
  <c r="BH3739" i="13"/>
  <c r="BB3739" i="13"/>
  <c r="BD3739" i="13" s="1"/>
  <c r="BI3739" i="13" s="1"/>
  <c r="BP3738" i="13"/>
  <c r="BO3738" i="13"/>
  <c r="BN3738" i="13"/>
  <c r="BB3738" i="13"/>
  <c r="BD3738" i="13" s="1"/>
  <c r="BP3737" i="13"/>
  <c r="BO3737" i="13"/>
  <c r="BN3737" i="13"/>
  <c r="BH3737" i="13"/>
  <c r="BB3737" i="13"/>
  <c r="BD3737" i="13" s="1"/>
  <c r="BI3737" i="13" s="1"/>
  <c r="BP3736" i="13"/>
  <c r="BO3736" i="13"/>
  <c r="BN3736" i="13"/>
  <c r="BB3736" i="13"/>
  <c r="BD3736" i="13" s="1"/>
  <c r="BP3735" i="13"/>
  <c r="BO3735" i="13"/>
  <c r="BN3735" i="13"/>
  <c r="BH3735" i="13"/>
  <c r="BB3735" i="13"/>
  <c r="BD3735" i="13" s="1"/>
  <c r="BI3735" i="13" s="1"/>
  <c r="BP3734" i="13"/>
  <c r="BO3734" i="13"/>
  <c r="BN3734" i="13"/>
  <c r="BC3734" i="13"/>
  <c r="BB3734" i="13"/>
  <c r="BD3734" i="13" s="1"/>
  <c r="BI3734" i="13" s="1"/>
  <c r="BP3733" i="13"/>
  <c r="BO3733" i="13"/>
  <c r="BN3733" i="13"/>
  <c r="BH3733" i="13"/>
  <c r="BB3733" i="13"/>
  <c r="BD3733" i="13" s="1"/>
  <c r="BI3733" i="13" s="1"/>
  <c r="BP3732" i="13"/>
  <c r="BO3732" i="13"/>
  <c r="BN3732" i="13"/>
  <c r="BC3732" i="13"/>
  <c r="BB3732" i="13"/>
  <c r="BD3732" i="13" s="1"/>
  <c r="BI3732" i="13" s="1"/>
  <c r="BP3731" i="13"/>
  <c r="BO3731" i="13"/>
  <c r="BN3731" i="13"/>
  <c r="BH3731" i="13"/>
  <c r="BB3731" i="13"/>
  <c r="BD3731" i="13" s="1"/>
  <c r="BI3731" i="13" s="1"/>
  <c r="BP3730" i="13"/>
  <c r="BO3730" i="13"/>
  <c r="BN3730" i="13"/>
  <c r="BH3730" i="13"/>
  <c r="BB3730" i="13"/>
  <c r="BD3730" i="13" s="1"/>
  <c r="BI3730" i="13" s="1"/>
  <c r="BP3729" i="13"/>
  <c r="BO3729" i="13"/>
  <c r="BN3729" i="13"/>
  <c r="BH3729" i="13"/>
  <c r="BB3729" i="13"/>
  <c r="BD3729" i="13" s="1"/>
  <c r="BI3729" i="13" s="1"/>
  <c r="BP3728" i="13"/>
  <c r="BO3728" i="13"/>
  <c r="BN3728" i="13"/>
  <c r="BF3728" i="13"/>
  <c r="BC3728" i="13" s="1"/>
  <c r="BA3728" i="13"/>
  <c r="BP3727" i="13"/>
  <c r="BO3727" i="13"/>
  <c r="BN3727" i="13"/>
  <c r="BH3727" i="13"/>
  <c r="BB3727" i="13"/>
  <c r="BD3727" i="13" s="1"/>
  <c r="BI3727" i="13" s="1"/>
  <c r="BP3726" i="13"/>
  <c r="BO3726" i="13"/>
  <c r="BN3726" i="13"/>
  <c r="BC3726" i="13"/>
  <c r="BH3726" i="13" s="1"/>
  <c r="BB3726" i="13"/>
  <c r="BD3726" i="13" s="1"/>
  <c r="BI3726" i="13" s="1"/>
  <c r="BP3725" i="13"/>
  <c r="BO3725" i="13"/>
  <c r="BN3725" i="13"/>
  <c r="BH3725" i="13"/>
  <c r="BB3725" i="13"/>
  <c r="BD3725" i="13" s="1"/>
  <c r="BI3725" i="13" s="1"/>
  <c r="BP3724" i="13"/>
  <c r="BO3724" i="13"/>
  <c r="BN3724" i="13"/>
  <c r="BH3724" i="13"/>
  <c r="BB3724" i="13"/>
  <c r="BD3724" i="13" s="1"/>
  <c r="BI3724" i="13" s="1"/>
  <c r="BP3723" i="13"/>
  <c r="BO3723" i="13"/>
  <c r="BN3723" i="13"/>
  <c r="BC3723" i="13"/>
  <c r="BH3723" i="13" s="1"/>
  <c r="BB3723" i="13"/>
  <c r="BD3723" i="13" s="1"/>
  <c r="BI3723" i="13" s="1"/>
  <c r="BP3722" i="13"/>
  <c r="BO3722" i="13"/>
  <c r="BN3722" i="13"/>
  <c r="BH3722" i="13"/>
  <c r="BB3722" i="13"/>
  <c r="BD3722" i="13" s="1"/>
  <c r="BI3722" i="13" s="1"/>
  <c r="BP3721" i="13"/>
  <c r="BO3721" i="13"/>
  <c r="BN3721" i="13"/>
  <c r="BC3721" i="13"/>
  <c r="BH3721" i="13" s="1"/>
  <c r="BB3721" i="13"/>
  <c r="BD3721" i="13" s="1"/>
  <c r="BI3721" i="13" s="1"/>
  <c r="BP3720" i="13"/>
  <c r="BO3720" i="13"/>
  <c r="BN3720" i="13"/>
  <c r="BH3720" i="13"/>
  <c r="BB3720" i="13"/>
  <c r="BD3720" i="13" s="1"/>
  <c r="BI3720" i="13" s="1"/>
  <c r="BP3719" i="13"/>
  <c r="BO3719" i="13"/>
  <c r="BN3719" i="13"/>
  <c r="BC3719" i="13"/>
  <c r="BB3719" i="13"/>
  <c r="BD3719" i="13" s="1"/>
  <c r="BI3719" i="13" s="1"/>
  <c r="BP3718" i="13"/>
  <c r="BO3718" i="13"/>
  <c r="BN3718" i="13"/>
  <c r="BH3718" i="13"/>
  <c r="BB3718" i="13"/>
  <c r="BD3718" i="13" s="1"/>
  <c r="BI3718" i="13" s="1"/>
  <c r="BP3717" i="13"/>
  <c r="BO3717" i="13"/>
  <c r="BN3717" i="13"/>
  <c r="BC3717" i="13"/>
  <c r="BB3717" i="13"/>
  <c r="BD3717" i="13" s="1"/>
  <c r="BI3717" i="13" s="1"/>
  <c r="BP3716" i="13"/>
  <c r="BO3716" i="13"/>
  <c r="BN3716" i="13"/>
  <c r="BH3716" i="13"/>
  <c r="BB3716" i="13"/>
  <c r="BD3716" i="13" s="1"/>
  <c r="BI3716" i="13" s="1"/>
  <c r="BP3715" i="13"/>
  <c r="BO3715" i="13"/>
  <c r="BN3715" i="13"/>
  <c r="BC3715" i="13"/>
  <c r="BH3715" i="13" s="1"/>
  <c r="BB3715" i="13"/>
  <c r="BD3715" i="13" s="1"/>
  <c r="BI3715" i="13" s="1"/>
  <c r="BD3714" i="13"/>
  <c r="BI3714" i="13" s="1"/>
  <c r="BD3713" i="13"/>
  <c r="BI3713" i="13" s="1"/>
  <c r="BP3712" i="13"/>
  <c r="BO3712" i="13"/>
  <c r="BN3712" i="13"/>
  <c r="BH3712" i="13"/>
  <c r="BB3712" i="13"/>
  <c r="BD3712" i="13" s="1"/>
  <c r="BI3712" i="13" s="1"/>
  <c r="BP3711" i="13"/>
  <c r="BO3711" i="13"/>
  <c r="BN3711" i="13"/>
  <c r="BF3711" i="13"/>
  <c r="BC3711" i="13" s="1"/>
  <c r="BH3711" i="13" s="1"/>
  <c r="BP3710" i="13"/>
  <c r="BO3710" i="13"/>
  <c r="BN3710" i="13"/>
  <c r="BH3710" i="13"/>
  <c r="BB3710" i="13"/>
  <c r="BD3710" i="13" s="1"/>
  <c r="BI3710" i="13" s="1"/>
  <c r="BP3709" i="13"/>
  <c r="BO3709" i="13"/>
  <c r="BN3709" i="13"/>
  <c r="BC3709" i="13"/>
  <c r="BB3709" i="13"/>
  <c r="BD3709" i="13" s="1"/>
  <c r="BI3709" i="13" s="1"/>
  <c r="BP3708" i="13"/>
  <c r="BO3708" i="13"/>
  <c r="BN3708" i="13"/>
  <c r="BH3708" i="13"/>
  <c r="BB3708" i="13"/>
  <c r="BD3708" i="13" s="1"/>
  <c r="BI3708" i="13" s="1"/>
  <c r="BP3707" i="13"/>
  <c r="BO3707" i="13"/>
  <c r="BN3707" i="13"/>
  <c r="BH3707" i="13"/>
  <c r="BB3707" i="13"/>
  <c r="BD3707" i="13" s="1"/>
  <c r="BI3707" i="13" s="1"/>
  <c r="BP3706" i="13"/>
  <c r="BO3706" i="13"/>
  <c r="BN3706" i="13"/>
  <c r="BB3706" i="13"/>
  <c r="BD3706" i="13" s="1"/>
  <c r="BI3706" i="13" s="1"/>
  <c r="BP3705" i="13"/>
  <c r="BO3705" i="13"/>
  <c r="BN3705" i="13"/>
  <c r="BH3705" i="13"/>
  <c r="BB3705" i="13"/>
  <c r="BD3705" i="13" s="1"/>
  <c r="BI3705" i="13" s="1"/>
  <c r="BP3704" i="13"/>
  <c r="BO3704" i="13"/>
  <c r="BN3704" i="13"/>
  <c r="BB3704" i="13"/>
  <c r="BD3704" i="13" s="1"/>
  <c r="BP3703" i="13"/>
  <c r="BO3703" i="13"/>
  <c r="BN3703" i="13"/>
  <c r="BH3703" i="13"/>
  <c r="BB3703" i="13"/>
  <c r="BD3703" i="13" s="1"/>
  <c r="BI3703" i="13" s="1"/>
  <c r="BP3702" i="13"/>
  <c r="BO3702" i="13"/>
  <c r="BN3702" i="13"/>
  <c r="BB3702" i="13"/>
  <c r="BD3702" i="13" s="1"/>
  <c r="BP3701" i="13"/>
  <c r="BO3701" i="13"/>
  <c r="BN3701" i="13"/>
  <c r="BH3701" i="13"/>
  <c r="BB3701" i="13"/>
  <c r="BD3701" i="13" s="1"/>
  <c r="BI3701" i="13" s="1"/>
  <c r="BP3700" i="13"/>
  <c r="BO3700" i="13"/>
  <c r="BN3700" i="13"/>
  <c r="BC3700" i="13"/>
  <c r="BB3700" i="13"/>
  <c r="BD3700" i="13" s="1"/>
  <c r="BI3700" i="13" s="1"/>
  <c r="BP3699" i="13"/>
  <c r="BO3699" i="13"/>
  <c r="BN3699" i="13"/>
  <c r="BH3699" i="13"/>
  <c r="BB3699" i="13"/>
  <c r="BD3699" i="13" s="1"/>
  <c r="BI3699" i="13" s="1"/>
  <c r="BP3698" i="13"/>
  <c r="BO3698" i="13"/>
  <c r="BN3698" i="13"/>
  <c r="BB3698" i="13"/>
  <c r="BD3698" i="13" s="1"/>
  <c r="BP3697" i="13"/>
  <c r="BO3697" i="13"/>
  <c r="BN3697" i="13"/>
  <c r="BH3697" i="13"/>
  <c r="BB3697" i="13"/>
  <c r="BD3697" i="13" s="1"/>
  <c r="BI3697" i="13" s="1"/>
  <c r="BP3696" i="13"/>
  <c r="BO3696" i="13"/>
  <c r="BN3696" i="13"/>
  <c r="BC3696" i="13"/>
  <c r="BH3696" i="13" s="1"/>
  <c r="BB3696" i="13"/>
  <c r="BD3696" i="13" s="1"/>
  <c r="BI3696" i="13" s="1"/>
  <c r="BP3695" i="13"/>
  <c r="BO3695" i="13"/>
  <c r="BN3695" i="13"/>
  <c r="BH3695" i="13"/>
  <c r="BB3695" i="13"/>
  <c r="BD3695" i="13" s="1"/>
  <c r="BI3695" i="13" s="1"/>
  <c r="BP3694" i="13"/>
  <c r="BO3694" i="13"/>
  <c r="BN3694" i="13"/>
  <c r="BH3694" i="13"/>
  <c r="BB3694" i="13"/>
  <c r="BD3694" i="13" s="1"/>
  <c r="BI3694" i="13" s="1"/>
  <c r="BP3693" i="13"/>
  <c r="BO3693" i="13"/>
  <c r="BN3693" i="13"/>
  <c r="BH3693" i="13"/>
  <c r="BB3693" i="13"/>
  <c r="BP3692" i="13"/>
  <c r="BO3692" i="13"/>
  <c r="BN3692" i="13"/>
  <c r="BC3692" i="13"/>
  <c r="BP3691" i="13"/>
  <c r="BO3691" i="13"/>
  <c r="BN3691" i="13"/>
  <c r="BH3691" i="13"/>
  <c r="BB3691" i="13"/>
  <c r="BD3691" i="13" s="1"/>
  <c r="BI3691" i="13" s="1"/>
  <c r="BP3690" i="13"/>
  <c r="BO3690" i="13"/>
  <c r="BN3690" i="13"/>
  <c r="BC3690" i="13"/>
  <c r="BH3690" i="13" s="1"/>
  <c r="BB3690" i="13"/>
  <c r="BD3690" i="13" s="1"/>
  <c r="BP3689" i="13"/>
  <c r="BO3689" i="13"/>
  <c r="BN3689" i="13"/>
  <c r="BH3689" i="13"/>
  <c r="BB3689" i="13"/>
  <c r="BD3689" i="13" s="1"/>
  <c r="BI3689" i="13" s="1"/>
  <c r="BP3688" i="13"/>
  <c r="BO3688" i="13"/>
  <c r="BN3688" i="13"/>
  <c r="BH3688" i="13"/>
  <c r="BB3688" i="13"/>
  <c r="BP3687" i="13"/>
  <c r="BO3687" i="13"/>
  <c r="BN3687" i="13"/>
  <c r="BP3686" i="13"/>
  <c r="BO3686" i="13"/>
  <c r="BN3686" i="13"/>
  <c r="BH3686" i="13"/>
  <c r="BB3686" i="13"/>
  <c r="BD3686" i="13" s="1"/>
  <c r="BI3686" i="13" s="1"/>
  <c r="BP3685" i="13"/>
  <c r="BO3685" i="13"/>
  <c r="BN3685" i="13"/>
  <c r="BC3685" i="13"/>
  <c r="BH3685" i="13" s="1"/>
  <c r="BB3685" i="13"/>
  <c r="BD3685" i="13" s="1"/>
  <c r="BI3685" i="13" s="1"/>
  <c r="BP3684" i="13"/>
  <c r="BO3684" i="13"/>
  <c r="BN3684" i="13"/>
  <c r="BH3684" i="13"/>
  <c r="BB3684" i="13"/>
  <c r="BD3684" i="13" s="1"/>
  <c r="BI3684" i="13" s="1"/>
  <c r="BP3683" i="13"/>
  <c r="BO3683" i="13"/>
  <c r="BN3683" i="13"/>
  <c r="BH3683" i="13"/>
  <c r="BB3683" i="13"/>
  <c r="BP3682" i="13"/>
  <c r="BO3682" i="13"/>
  <c r="BN3682" i="13"/>
  <c r="BC3682" i="13"/>
  <c r="BH3682" i="13" s="1"/>
  <c r="BP3681" i="13"/>
  <c r="BO3681" i="13"/>
  <c r="BN3681" i="13"/>
  <c r="BH3681" i="13"/>
  <c r="BB3681" i="13"/>
  <c r="BD3681" i="13" s="1"/>
  <c r="BI3681" i="13" s="1"/>
  <c r="BP3680" i="13"/>
  <c r="BO3680" i="13"/>
  <c r="BN3680" i="13"/>
  <c r="BC3680" i="13"/>
  <c r="BB3680" i="13"/>
  <c r="BD3680" i="13" s="1"/>
  <c r="BI3680" i="13" s="1"/>
  <c r="BP3679" i="13"/>
  <c r="BO3679" i="13"/>
  <c r="BN3679" i="13"/>
  <c r="BH3679" i="13"/>
  <c r="BB3679" i="13"/>
  <c r="BD3679" i="13" s="1"/>
  <c r="BI3679" i="13" s="1"/>
  <c r="BP3678" i="13"/>
  <c r="BO3678" i="13"/>
  <c r="BN3678" i="13"/>
  <c r="BH3678" i="13"/>
  <c r="BB3678" i="13"/>
  <c r="BD3678" i="13" s="1"/>
  <c r="BI3678" i="13" s="1"/>
  <c r="BP3677" i="13"/>
  <c r="BO3677" i="13"/>
  <c r="BN3677" i="13"/>
  <c r="BP3676" i="13"/>
  <c r="BO3676" i="13"/>
  <c r="BN3676" i="13"/>
  <c r="BH3676" i="13"/>
  <c r="BB3676" i="13"/>
  <c r="BD3676" i="13" s="1"/>
  <c r="BI3676" i="13" s="1"/>
  <c r="BP3675" i="13"/>
  <c r="BO3675" i="13"/>
  <c r="BN3675" i="13"/>
  <c r="BH3675" i="13"/>
  <c r="BB3675" i="13"/>
  <c r="BD3675" i="13" s="1"/>
  <c r="BI3675" i="13" s="1"/>
  <c r="BP3674" i="13"/>
  <c r="BO3674" i="13"/>
  <c r="BN3674" i="13"/>
  <c r="BC3674" i="13"/>
  <c r="BB3674" i="13"/>
  <c r="BD3674" i="13" s="1"/>
  <c r="BI3674" i="13" s="1"/>
  <c r="BP3673" i="13"/>
  <c r="BO3673" i="13"/>
  <c r="BN3673" i="13"/>
  <c r="BH3673" i="13"/>
  <c r="BB3673" i="13"/>
  <c r="BD3673" i="13" s="1"/>
  <c r="BI3673" i="13" s="1"/>
  <c r="BP3672" i="13"/>
  <c r="BO3672" i="13"/>
  <c r="BN3672" i="13"/>
  <c r="BB3672" i="13"/>
  <c r="BD3672" i="13" s="1"/>
  <c r="BI3672" i="13" s="1"/>
  <c r="BP3671" i="13"/>
  <c r="BO3671" i="13"/>
  <c r="BN3671" i="13"/>
  <c r="BH3671" i="13"/>
  <c r="BB3671" i="13"/>
  <c r="BD3671" i="13" s="1"/>
  <c r="BI3671" i="13" s="1"/>
  <c r="BP3670" i="13"/>
  <c r="BO3670" i="13"/>
  <c r="BN3670" i="13"/>
  <c r="BH3670" i="13"/>
  <c r="BB3670" i="13"/>
  <c r="BD3670" i="13" s="1"/>
  <c r="BI3670" i="13" s="1"/>
  <c r="BP3669" i="13"/>
  <c r="BO3669" i="13"/>
  <c r="BN3669" i="13"/>
  <c r="BC3669" i="13"/>
  <c r="BB3669" i="13"/>
  <c r="BD3669" i="13" s="1"/>
  <c r="BI3669" i="13" s="1"/>
  <c r="BP3668" i="13"/>
  <c r="BO3668" i="13"/>
  <c r="BN3668" i="13"/>
  <c r="BH3668" i="13"/>
  <c r="BB3668" i="13"/>
  <c r="BD3668" i="13" s="1"/>
  <c r="BI3668" i="13" s="1"/>
  <c r="BP3667" i="13"/>
  <c r="BO3667" i="13"/>
  <c r="BN3667" i="13"/>
  <c r="BC3667" i="13"/>
  <c r="BH3667" i="13" s="1"/>
  <c r="BB3667" i="13"/>
  <c r="BD3667" i="13" s="1"/>
  <c r="BI3667" i="13" s="1"/>
  <c r="BP3666" i="13"/>
  <c r="BO3666" i="13"/>
  <c r="BN3666" i="13"/>
  <c r="BH3666" i="13"/>
  <c r="BB3666" i="13"/>
  <c r="BD3666" i="13" s="1"/>
  <c r="BI3666" i="13" s="1"/>
  <c r="BP3665" i="13"/>
  <c r="BO3665" i="13"/>
  <c r="BN3665" i="13"/>
  <c r="BC3665" i="13"/>
  <c r="BH3665" i="13" s="1"/>
  <c r="BB3665" i="13"/>
  <c r="BD3665" i="13" s="1"/>
  <c r="BP3664" i="13"/>
  <c r="BO3664" i="13"/>
  <c r="BN3664" i="13"/>
  <c r="BH3664" i="13"/>
  <c r="BB3664" i="13"/>
  <c r="BD3664" i="13" s="1"/>
  <c r="BI3664" i="13" s="1"/>
  <c r="BP3663" i="13"/>
  <c r="BO3663" i="13"/>
  <c r="BN3663" i="13"/>
  <c r="BB3663" i="13"/>
  <c r="BD3663" i="13" s="1"/>
  <c r="BC3663" i="13" s="1"/>
  <c r="BE3663" i="13" s="1"/>
  <c r="BP3662" i="13"/>
  <c r="BO3662" i="13"/>
  <c r="BN3662" i="13"/>
  <c r="BH3662" i="13"/>
  <c r="BB3662" i="13"/>
  <c r="BD3662" i="13" s="1"/>
  <c r="BI3662" i="13" s="1"/>
  <c r="BP3661" i="13"/>
  <c r="BO3661" i="13"/>
  <c r="BN3661" i="13"/>
  <c r="BB3661" i="13"/>
  <c r="BD3661" i="13" s="1"/>
  <c r="BP3660" i="13"/>
  <c r="BO3660" i="13"/>
  <c r="BN3660" i="13"/>
  <c r="BH3660" i="13"/>
  <c r="BB3660" i="13"/>
  <c r="BD3660" i="13" s="1"/>
  <c r="BI3660" i="13" s="1"/>
  <c r="BP3659" i="13"/>
  <c r="BO3659" i="13"/>
  <c r="BN3659" i="13"/>
  <c r="BC3659" i="13"/>
  <c r="BH3659" i="13" s="1"/>
  <c r="BB3659" i="13"/>
  <c r="BD3659" i="13" s="1"/>
  <c r="BP3658" i="13"/>
  <c r="BO3658" i="13"/>
  <c r="BN3658" i="13"/>
  <c r="BH3658" i="13"/>
  <c r="BB3658" i="13"/>
  <c r="BD3658" i="13" s="1"/>
  <c r="BI3658" i="13" s="1"/>
  <c r="BP3657" i="13"/>
  <c r="BO3657" i="13"/>
  <c r="BN3657" i="13"/>
  <c r="BB3657" i="13"/>
  <c r="BD3657" i="13" s="1"/>
  <c r="BP3656" i="13"/>
  <c r="BO3656" i="13"/>
  <c r="BN3656" i="13"/>
  <c r="BH3656" i="13"/>
  <c r="BB3656" i="13"/>
  <c r="BD3656" i="13" s="1"/>
  <c r="BI3656" i="13" s="1"/>
  <c r="BP3655" i="13"/>
  <c r="BO3655" i="13"/>
  <c r="BN3655" i="13"/>
  <c r="BB3655" i="13"/>
  <c r="BD3655" i="13" s="1"/>
  <c r="BC3655" i="13" s="1"/>
  <c r="BP3654" i="13"/>
  <c r="BO3654" i="13"/>
  <c r="BN3654" i="13"/>
  <c r="BH3654" i="13"/>
  <c r="BB3654" i="13"/>
  <c r="BD3654" i="13" s="1"/>
  <c r="BI3654" i="13" s="1"/>
  <c r="BP3653" i="13"/>
  <c r="BO3653" i="13"/>
  <c r="BN3653" i="13"/>
  <c r="BH3653" i="13"/>
  <c r="BB3653" i="13"/>
  <c r="BD3653" i="13" s="1"/>
  <c r="BI3653" i="13" s="1"/>
  <c r="BP3652" i="13"/>
  <c r="BO3652" i="13"/>
  <c r="BN3652" i="13"/>
  <c r="BC3652" i="13"/>
  <c r="BH3652" i="13" s="1"/>
  <c r="BP3651" i="13"/>
  <c r="BO3651" i="13"/>
  <c r="BN3651" i="13"/>
  <c r="BH3651" i="13"/>
  <c r="BB3651" i="13"/>
  <c r="BD3651" i="13" s="1"/>
  <c r="BI3651" i="13" s="1"/>
  <c r="BP3650" i="13"/>
  <c r="BO3650" i="13"/>
  <c r="BN3650" i="13"/>
  <c r="BC3650" i="13"/>
  <c r="BB3650" i="13"/>
  <c r="BD3650" i="13" s="1"/>
  <c r="BI3650" i="13" s="1"/>
  <c r="BP3649" i="13"/>
  <c r="BO3649" i="13"/>
  <c r="BN3649" i="13"/>
  <c r="BH3649" i="13"/>
  <c r="BB3649" i="13"/>
  <c r="BD3649" i="13" s="1"/>
  <c r="BI3649" i="13" s="1"/>
  <c r="BP3648" i="13"/>
  <c r="BO3648" i="13"/>
  <c r="BN3648" i="13"/>
  <c r="BD3648" i="13"/>
  <c r="BP3647" i="13"/>
  <c r="BO3647" i="13"/>
  <c r="BN3647" i="13"/>
  <c r="BH3647" i="13"/>
  <c r="BB3647" i="13"/>
  <c r="BD3647" i="13" s="1"/>
  <c r="BI3647" i="13" s="1"/>
  <c r="BP3646" i="13"/>
  <c r="BO3646" i="13"/>
  <c r="BN3646" i="13"/>
  <c r="BB3646" i="13"/>
  <c r="BD3646" i="13" s="1"/>
  <c r="BP3645" i="13"/>
  <c r="BO3645" i="13"/>
  <c r="BN3645" i="13"/>
  <c r="BH3645" i="13"/>
  <c r="BB3645" i="13"/>
  <c r="BD3645" i="13" s="1"/>
  <c r="BI3645" i="13" s="1"/>
  <c r="BP3644" i="13"/>
  <c r="BO3644" i="13"/>
  <c r="BN3644" i="13"/>
  <c r="BC3644" i="13"/>
  <c r="BB3644" i="13"/>
  <c r="BD3644" i="13" s="1"/>
  <c r="BI3644" i="13" s="1"/>
  <c r="BP3643" i="13"/>
  <c r="BO3643" i="13"/>
  <c r="BN3643" i="13"/>
  <c r="BH3643" i="13"/>
  <c r="BB3643" i="13"/>
  <c r="BD3643" i="13" s="1"/>
  <c r="BI3643" i="13" s="1"/>
  <c r="BP3642" i="13"/>
  <c r="BO3642" i="13"/>
  <c r="BN3642" i="13"/>
  <c r="BC3642" i="13"/>
  <c r="BB3642" i="13"/>
  <c r="BD3642" i="13" s="1"/>
  <c r="BI3642" i="13" s="1"/>
  <c r="BP3641" i="13"/>
  <c r="BO3641" i="13"/>
  <c r="BN3641" i="13"/>
  <c r="BH3641" i="13"/>
  <c r="BB3641" i="13"/>
  <c r="BD3641" i="13" s="1"/>
  <c r="BI3641" i="13" s="1"/>
  <c r="BP3640" i="13"/>
  <c r="BO3640" i="13"/>
  <c r="BN3640" i="13"/>
  <c r="BB3640" i="13"/>
  <c r="BD3640" i="13" s="1"/>
  <c r="BI3640" i="13" s="1"/>
  <c r="BP3639" i="13"/>
  <c r="BO3639" i="13"/>
  <c r="BN3639" i="13"/>
  <c r="BH3639" i="13"/>
  <c r="BB3639" i="13"/>
  <c r="BD3639" i="13" s="1"/>
  <c r="BI3639" i="13" s="1"/>
  <c r="BP3638" i="13"/>
  <c r="BO3638" i="13"/>
  <c r="BN3638" i="13"/>
  <c r="BH3638" i="13"/>
  <c r="BB3638" i="13"/>
  <c r="BD3638" i="13" s="1"/>
  <c r="BI3638" i="13" s="1"/>
  <c r="BP3637" i="13"/>
  <c r="BO3637" i="13"/>
  <c r="BN3637" i="13"/>
  <c r="BH3637" i="13"/>
  <c r="BB3637" i="13"/>
  <c r="BD3637" i="13" s="1"/>
  <c r="BI3637" i="13" s="1"/>
  <c r="BP3636" i="13"/>
  <c r="BO3636" i="13"/>
  <c r="BN3636" i="13"/>
  <c r="BH3636" i="13"/>
  <c r="BB3636" i="13"/>
  <c r="BD3636" i="13" s="1"/>
  <c r="BI3636" i="13" s="1"/>
  <c r="BP3635" i="13"/>
  <c r="BO3635" i="13"/>
  <c r="BN3635" i="13"/>
  <c r="BP3634" i="13"/>
  <c r="BO3634" i="13"/>
  <c r="BN3634" i="13"/>
  <c r="BH3634" i="13"/>
  <c r="BB3634" i="13"/>
  <c r="BD3634" i="13" s="1"/>
  <c r="BI3634" i="13" s="1"/>
  <c r="BP3633" i="13"/>
  <c r="BO3633" i="13"/>
  <c r="BN3633" i="13"/>
  <c r="BC3633" i="13"/>
  <c r="BB3633" i="13"/>
  <c r="BD3633" i="13" s="1"/>
  <c r="BI3633" i="13" s="1"/>
  <c r="BP3632" i="13"/>
  <c r="BO3632" i="13"/>
  <c r="BN3632" i="13"/>
  <c r="BH3632" i="13"/>
  <c r="BB3632" i="13"/>
  <c r="BD3632" i="13" s="1"/>
  <c r="BI3632" i="13" s="1"/>
  <c r="BP3631" i="13"/>
  <c r="BO3631" i="13"/>
  <c r="BN3631" i="13"/>
  <c r="BH3631" i="13"/>
  <c r="BB3631" i="13"/>
  <c r="BD3631" i="13" s="1"/>
  <c r="BI3631" i="13" s="1"/>
  <c r="BP3630" i="13"/>
  <c r="BO3630" i="13"/>
  <c r="BN3630" i="13"/>
  <c r="BC3630" i="13"/>
  <c r="BP3629" i="13"/>
  <c r="BO3629" i="13"/>
  <c r="BN3629" i="13"/>
  <c r="BH3629" i="13"/>
  <c r="BB3629" i="13"/>
  <c r="BD3629" i="13" s="1"/>
  <c r="BI3629" i="13" s="1"/>
  <c r="BP3628" i="13"/>
  <c r="BO3628" i="13"/>
  <c r="BN3628" i="13"/>
  <c r="BC3628" i="13"/>
  <c r="BB3628" i="13"/>
  <c r="BD3628" i="13" s="1"/>
  <c r="BI3628" i="13" s="1"/>
  <c r="BP3627" i="13"/>
  <c r="BO3627" i="13"/>
  <c r="BN3627" i="13"/>
  <c r="BH3627" i="13"/>
  <c r="BB3627" i="13"/>
  <c r="BD3627" i="13" s="1"/>
  <c r="BI3627" i="13" s="1"/>
  <c r="BP3626" i="13"/>
  <c r="BO3626" i="13"/>
  <c r="BN3626" i="13"/>
  <c r="BC3626" i="13"/>
  <c r="BH3626" i="13" s="1"/>
  <c r="BB3626" i="13"/>
  <c r="BD3626" i="13" s="1"/>
  <c r="BI3626" i="13" s="1"/>
  <c r="BP3625" i="13"/>
  <c r="BO3625" i="13"/>
  <c r="BN3625" i="13"/>
  <c r="BH3625" i="13"/>
  <c r="BB3625" i="13"/>
  <c r="BD3625" i="13" s="1"/>
  <c r="BI3625" i="13" s="1"/>
  <c r="BP3624" i="13"/>
  <c r="BO3624" i="13"/>
  <c r="BN3624" i="13"/>
  <c r="BH3624" i="13"/>
  <c r="BB3624" i="13"/>
  <c r="BD3624" i="13" s="1"/>
  <c r="BI3624" i="13" s="1"/>
  <c r="BP3623" i="13"/>
  <c r="BO3623" i="13"/>
  <c r="BN3623" i="13"/>
  <c r="BB3623" i="13"/>
  <c r="BD3623" i="13" s="1"/>
  <c r="BP3622" i="13"/>
  <c r="BO3622" i="13"/>
  <c r="BN3622" i="13"/>
  <c r="BH3622" i="13"/>
  <c r="BB3622" i="13"/>
  <c r="BD3622" i="13" s="1"/>
  <c r="BI3622" i="13" s="1"/>
  <c r="BP3621" i="13"/>
  <c r="BO3621" i="13"/>
  <c r="BN3621" i="13"/>
  <c r="BC3621" i="13"/>
  <c r="BH3621" i="13" s="1"/>
  <c r="BB3621" i="13"/>
  <c r="BD3621" i="13" s="1"/>
  <c r="BI3621" i="13" s="1"/>
  <c r="BP3620" i="13"/>
  <c r="BO3620" i="13"/>
  <c r="BN3620" i="13"/>
  <c r="BH3620" i="13"/>
  <c r="BB3620" i="13"/>
  <c r="BD3620" i="13" s="1"/>
  <c r="BI3620" i="13" s="1"/>
  <c r="BP3619" i="13"/>
  <c r="BO3619" i="13"/>
  <c r="BN3619" i="13"/>
  <c r="BB3619" i="13"/>
  <c r="BD3619" i="13" s="1"/>
  <c r="BP3618" i="13"/>
  <c r="BO3618" i="13"/>
  <c r="BN3618" i="13"/>
  <c r="BH3618" i="13"/>
  <c r="BB3618" i="13"/>
  <c r="BD3618" i="13" s="1"/>
  <c r="BI3618" i="13" s="1"/>
  <c r="BP3617" i="13"/>
  <c r="BO3617" i="13"/>
  <c r="BN3617" i="13"/>
  <c r="BB3617" i="13"/>
  <c r="BD3617" i="13" s="1"/>
  <c r="BP3616" i="13"/>
  <c r="BO3616" i="13"/>
  <c r="BN3616" i="13"/>
  <c r="BH3616" i="13"/>
  <c r="BB3616" i="13"/>
  <c r="BP3615" i="13"/>
  <c r="BO3615" i="13"/>
  <c r="BN3615" i="13"/>
  <c r="BH3615" i="13"/>
  <c r="BB3615" i="13"/>
  <c r="BD3615" i="13" s="1"/>
  <c r="BI3615" i="13" s="1"/>
  <c r="BP3614" i="13"/>
  <c r="BO3614" i="13"/>
  <c r="BN3614" i="13"/>
  <c r="BH3614" i="13"/>
  <c r="BB3614" i="13"/>
  <c r="BD3614" i="13" s="1"/>
  <c r="BI3614" i="13" s="1"/>
  <c r="BP3613" i="13"/>
  <c r="BO3613" i="13"/>
  <c r="BN3613" i="13"/>
  <c r="BC3613" i="13"/>
  <c r="BP3612" i="13"/>
  <c r="BO3612" i="13"/>
  <c r="BN3612" i="13"/>
  <c r="BH3612" i="13"/>
  <c r="BB3612" i="13"/>
  <c r="BD3612" i="13" s="1"/>
  <c r="BI3612" i="13" s="1"/>
  <c r="BP3611" i="13"/>
  <c r="BO3611" i="13"/>
  <c r="BN3611" i="13"/>
  <c r="BB3611" i="13"/>
  <c r="BD3611" i="13" s="1"/>
  <c r="BI3611" i="13" s="1"/>
  <c r="BP3610" i="13"/>
  <c r="BO3610" i="13"/>
  <c r="BN3610" i="13"/>
  <c r="BH3610" i="13"/>
  <c r="BB3610" i="13"/>
  <c r="BD3610" i="13" s="1"/>
  <c r="BI3610" i="13" s="1"/>
  <c r="BP3609" i="13"/>
  <c r="BO3609" i="13"/>
  <c r="BN3609" i="13"/>
  <c r="BH3609" i="13"/>
  <c r="BB3609" i="13"/>
  <c r="BP3608" i="13"/>
  <c r="BO3608" i="13"/>
  <c r="BN3608" i="13"/>
  <c r="BC3608" i="13"/>
  <c r="BP3607" i="13"/>
  <c r="BO3607" i="13"/>
  <c r="BN3607" i="13"/>
  <c r="BH3607" i="13"/>
  <c r="BB3607" i="13"/>
  <c r="BD3607" i="13" s="1"/>
  <c r="BI3607" i="13" s="1"/>
  <c r="BP3606" i="13"/>
  <c r="BO3606" i="13"/>
  <c r="BN3606" i="13"/>
  <c r="BH3606" i="13"/>
  <c r="BB3606" i="13"/>
  <c r="BD3606" i="13" s="1"/>
  <c r="BI3606" i="13" s="1"/>
  <c r="BP3605" i="13"/>
  <c r="BO3605" i="13"/>
  <c r="BN3605" i="13"/>
  <c r="BC3605" i="13"/>
  <c r="BB3605" i="13"/>
  <c r="BD3605" i="13" s="1"/>
  <c r="BI3605" i="13" s="1"/>
  <c r="BP3604" i="13"/>
  <c r="BO3604" i="13"/>
  <c r="BN3604" i="13"/>
  <c r="BH3604" i="13"/>
  <c r="BB3604" i="13"/>
  <c r="BD3604" i="13" s="1"/>
  <c r="BI3604" i="13" s="1"/>
  <c r="BP3603" i="13"/>
  <c r="BO3603" i="13"/>
  <c r="BN3603" i="13"/>
  <c r="BC3603" i="13"/>
  <c r="BH3603" i="13" s="1"/>
  <c r="BB3603" i="13"/>
  <c r="BD3603" i="13" s="1"/>
  <c r="BP3602" i="13"/>
  <c r="BO3602" i="13"/>
  <c r="BN3602" i="13"/>
  <c r="BH3602" i="13"/>
  <c r="BB3602" i="13"/>
  <c r="BD3602" i="13" s="1"/>
  <c r="BI3602" i="13" s="1"/>
  <c r="BP3601" i="13"/>
  <c r="BO3601" i="13"/>
  <c r="BN3601" i="13"/>
  <c r="BB3601" i="13"/>
  <c r="BD3601" i="13" s="1"/>
  <c r="BP3600" i="13"/>
  <c r="BO3600" i="13"/>
  <c r="BN3600" i="13"/>
  <c r="BH3600" i="13"/>
  <c r="BB3600" i="13"/>
  <c r="BD3600" i="13" s="1"/>
  <c r="BI3600" i="13" s="1"/>
  <c r="BP3599" i="13"/>
  <c r="BO3599" i="13"/>
  <c r="BN3599" i="13"/>
  <c r="BB3599" i="13"/>
  <c r="BD3599" i="13" s="1"/>
  <c r="BP3598" i="13"/>
  <c r="BO3598" i="13"/>
  <c r="BN3598" i="13"/>
  <c r="BH3598" i="13"/>
  <c r="BB3598" i="13"/>
  <c r="BD3598" i="13" s="1"/>
  <c r="BI3598" i="13" s="1"/>
  <c r="BP3597" i="13"/>
  <c r="BO3597" i="13"/>
  <c r="BN3597" i="13"/>
  <c r="BB3597" i="13"/>
  <c r="BD3597" i="13" s="1"/>
  <c r="BP3596" i="13"/>
  <c r="BO3596" i="13"/>
  <c r="BN3596" i="13"/>
  <c r="BH3596" i="13"/>
  <c r="BB3596" i="13"/>
  <c r="BD3596" i="13" s="1"/>
  <c r="BI3596" i="13" s="1"/>
  <c r="BP3595" i="13"/>
  <c r="BO3595" i="13"/>
  <c r="BN3595" i="13"/>
  <c r="BC3595" i="13"/>
  <c r="BH3595" i="13" s="1"/>
  <c r="BB3595" i="13"/>
  <c r="BD3595" i="13" s="1"/>
  <c r="BP3594" i="13"/>
  <c r="BO3594" i="13"/>
  <c r="BN3594" i="13"/>
  <c r="BH3594" i="13"/>
  <c r="BB3594" i="13"/>
  <c r="BD3594" i="13" s="1"/>
  <c r="BI3594" i="13" s="1"/>
  <c r="BP3593" i="13"/>
  <c r="BO3593" i="13"/>
  <c r="BN3593" i="13"/>
  <c r="BH3593" i="13"/>
  <c r="BB3593" i="13"/>
  <c r="BP3592" i="13"/>
  <c r="BO3592" i="13"/>
  <c r="BN3592" i="13"/>
  <c r="BP3591" i="13"/>
  <c r="BO3591" i="13"/>
  <c r="BN3591" i="13"/>
  <c r="BH3591" i="13"/>
  <c r="BB3591" i="13"/>
  <c r="BD3591" i="13" s="1"/>
  <c r="BI3591" i="13" s="1"/>
  <c r="BP3590" i="13"/>
  <c r="BO3590" i="13"/>
  <c r="BN3590" i="13"/>
  <c r="BB3590" i="13"/>
  <c r="BD3590" i="13" s="1"/>
  <c r="BP3589" i="13"/>
  <c r="BO3589" i="13"/>
  <c r="BN3589" i="13"/>
  <c r="BH3589" i="13"/>
  <c r="BB3589" i="13"/>
  <c r="BD3589" i="13" s="1"/>
  <c r="BI3589" i="13" s="1"/>
  <c r="BP3588" i="13"/>
  <c r="BO3588" i="13"/>
  <c r="BN3588" i="13"/>
  <c r="BH3588" i="13"/>
  <c r="BB3588" i="13"/>
  <c r="BD3588" i="13" s="1"/>
  <c r="BI3588" i="13" s="1"/>
  <c r="BP3587" i="13"/>
  <c r="BO3587" i="13"/>
  <c r="BN3587" i="13"/>
  <c r="BP3586" i="13"/>
  <c r="BO3586" i="13"/>
  <c r="BN3586" i="13"/>
  <c r="BH3586" i="13"/>
  <c r="BB3586" i="13"/>
  <c r="BD3586" i="13" s="1"/>
  <c r="BI3586" i="13" s="1"/>
  <c r="BP3585" i="13"/>
  <c r="BO3585" i="13"/>
  <c r="BN3585" i="13"/>
  <c r="BB3585" i="13"/>
  <c r="BD3585" i="13" s="1"/>
  <c r="BP3584" i="13"/>
  <c r="BO3584" i="13"/>
  <c r="BN3584" i="13"/>
  <c r="BH3584" i="13"/>
  <c r="BB3584" i="13"/>
  <c r="BD3584" i="13" s="1"/>
  <c r="BI3584" i="13" s="1"/>
  <c r="BP3583" i="13"/>
  <c r="BO3583" i="13"/>
  <c r="BN3583" i="13"/>
  <c r="BB3583" i="13"/>
  <c r="BD3583" i="13" s="1"/>
  <c r="BP3582" i="13"/>
  <c r="BO3582" i="13"/>
  <c r="BN3582" i="13"/>
  <c r="BH3582" i="13"/>
  <c r="BB3582" i="13"/>
  <c r="BD3582" i="13" s="1"/>
  <c r="BI3582" i="13" s="1"/>
  <c r="BP3581" i="13"/>
  <c r="BO3581" i="13"/>
  <c r="BN3581" i="13"/>
  <c r="BB3581" i="13"/>
  <c r="BD3581" i="13" s="1"/>
  <c r="BP3580" i="13"/>
  <c r="BO3580" i="13"/>
  <c r="BN3580" i="13"/>
  <c r="BH3580" i="13"/>
  <c r="BB3580" i="13"/>
  <c r="BD3580" i="13" s="1"/>
  <c r="BI3580" i="13" s="1"/>
  <c r="BP3579" i="13"/>
  <c r="BO3579" i="13"/>
  <c r="BN3579" i="13"/>
  <c r="BC3579" i="13"/>
  <c r="BH3579" i="13" s="1"/>
  <c r="BB3579" i="13"/>
  <c r="BD3579" i="13" s="1"/>
  <c r="BP3578" i="13"/>
  <c r="BO3578" i="13"/>
  <c r="BN3578" i="13"/>
  <c r="BH3578" i="13"/>
  <c r="BB3578" i="13"/>
  <c r="BD3578" i="13" s="1"/>
  <c r="BI3578" i="13" s="1"/>
  <c r="BP3577" i="13"/>
  <c r="BO3577" i="13"/>
  <c r="BN3577" i="13"/>
  <c r="BH3577" i="13"/>
  <c r="BB3577" i="13"/>
  <c r="BD3577" i="13" s="1"/>
  <c r="BI3577" i="13" s="1"/>
  <c r="BP3576" i="13"/>
  <c r="BO3576" i="13"/>
  <c r="BN3576" i="13"/>
  <c r="BP3575" i="13"/>
  <c r="BO3575" i="13"/>
  <c r="BN3575" i="13"/>
  <c r="BH3575" i="13"/>
  <c r="BB3575" i="13"/>
  <c r="BD3575" i="13" s="1"/>
  <c r="BI3575" i="13" s="1"/>
  <c r="BP3574" i="13"/>
  <c r="BO3574" i="13"/>
  <c r="BN3574" i="13"/>
  <c r="BC3574" i="13"/>
  <c r="BH3574" i="13" s="1"/>
  <c r="BB3574" i="13"/>
  <c r="BD3574" i="13" s="1"/>
  <c r="BI3574" i="13" s="1"/>
  <c r="BP3573" i="13"/>
  <c r="BO3573" i="13"/>
  <c r="BN3573" i="13"/>
  <c r="BH3573" i="13"/>
  <c r="BB3573" i="13"/>
  <c r="BD3573" i="13" s="1"/>
  <c r="BI3573" i="13" s="1"/>
  <c r="BP3572" i="13"/>
  <c r="BO3572" i="13"/>
  <c r="BN3572" i="13"/>
  <c r="BB3572" i="13"/>
  <c r="BD3572" i="13" s="1"/>
  <c r="BP3571" i="13"/>
  <c r="BO3571" i="13"/>
  <c r="BN3571" i="13"/>
  <c r="BH3571" i="13"/>
  <c r="BB3571" i="13"/>
  <c r="BD3571" i="13" s="1"/>
  <c r="BI3571" i="13" s="1"/>
  <c r="BP3570" i="13"/>
  <c r="BO3570" i="13"/>
  <c r="BN3570" i="13"/>
  <c r="BC3570" i="13"/>
  <c r="BH3570" i="13" s="1"/>
  <c r="BB3570" i="13"/>
  <c r="BD3570" i="13" s="1"/>
  <c r="BP3569" i="13"/>
  <c r="BO3569" i="13"/>
  <c r="BN3569" i="13"/>
  <c r="BH3569" i="13"/>
  <c r="BB3569" i="13"/>
  <c r="BD3569" i="13" s="1"/>
  <c r="BI3569" i="13" s="1"/>
  <c r="BP3568" i="13"/>
  <c r="BO3568" i="13"/>
  <c r="BN3568" i="13"/>
  <c r="BB3568" i="13"/>
  <c r="BD3568" i="13" s="1"/>
  <c r="BP3567" i="13"/>
  <c r="BO3567" i="13"/>
  <c r="BN3567" i="13"/>
  <c r="BH3567" i="13"/>
  <c r="BB3567" i="13"/>
  <c r="BD3567" i="13" s="1"/>
  <c r="BI3567" i="13" s="1"/>
  <c r="BP3566" i="13"/>
  <c r="BO3566" i="13"/>
  <c r="BN3566" i="13"/>
  <c r="BB3566" i="13"/>
  <c r="BD3566" i="13" s="1"/>
  <c r="BP3565" i="13"/>
  <c r="BO3565" i="13"/>
  <c r="BN3565" i="13"/>
  <c r="BH3565" i="13"/>
  <c r="BB3565" i="13"/>
  <c r="BD3565" i="13" s="1"/>
  <c r="BI3565" i="13" s="1"/>
  <c r="BP3564" i="13"/>
  <c r="BO3564" i="13"/>
  <c r="BN3564" i="13"/>
  <c r="BC3564" i="13"/>
  <c r="BB3564" i="13"/>
  <c r="BD3564" i="13" s="1"/>
  <c r="BI3564" i="13" s="1"/>
  <c r="BP3563" i="13"/>
  <c r="BO3563" i="13"/>
  <c r="BN3563" i="13"/>
  <c r="BH3563" i="13"/>
  <c r="BB3563" i="13"/>
  <c r="BD3563" i="13" s="1"/>
  <c r="BI3563" i="13" s="1"/>
  <c r="BP3562" i="13"/>
  <c r="BO3562" i="13"/>
  <c r="BN3562" i="13"/>
  <c r="BB3562" i="13"/>
  <c r="BD3562" i="13" s="1"/>
  <c r="BP3561" i="13"/>
  <c r="BO3561" i="13"/>
  <c r="BN3561" i="13"/>
  <c r="BH3561" i="13"/>
  <c r="BB3561" i="13"/>
  <c r="BD3561" i="13" s="1"/>
  <c r="BI3561" i="13" s="1"/>
  <c r="BP3560" i="13"/>
  <c r="BO3560" i="13"/>
  <c r="BN3560" i="13"/>
  <c r="BB3560" i="13"/>
  <c r="BD3560" i="13" s="1"/>
  <c r="BP3559" i="13"/>
  <c r="BO3559" i="13"/>
  <c r="BN3559" i="13"/>
  <c r="BH3559" i="13"/>
  <c r="BB3559" i="13"/>
  <c r="BD3559" i="13" s="1"/>
  <c r="BI3559" i="13" s="1"/>
  <c r="BP3558" i="13"/>
  <c r="BO3558" i="13"/>
  <c r="BN3558" i="13"/>
  <c r="BC3558" i="13"/>
  <c r="BH3558" i="13" s="1"/>
  <c r="BB3558" i="13"/>
  <c r="BD3558" i="13" s="1"/>
  <c r="BI3558" i="13" s="1"/>
  <c r="BP3557" i="13"/>
  <c r="BO3557" i="13"/>
  <c r="BN3557" i="13"/>
  <c r="BH3557" i="13"/>
  <c r="BB3557" i="13"/>
  <c r="BD3557" i="13" s="1"/>
  <c r="BI3557" i="13" s="1"/>
  <c r="BP3556" i="13"/>
  <c r="BO3556" i="13"/>
  <c r="BN3556" i="13"/>
  <c r="BC3556" i="13"/>
  <c r="BB3556" i="13"/>
  <c r="BD3556" i="13" s="1"/>
  <c r="BI3556" i="13" s="1"/>
  <c r="BP3555" i="13"/>
  <c r="BO3555" i="13"/>
  <c r="BN3555" i="13"/>
  <c r="BH3555" i="13"/>
  <c r="BB3555" i="13"/>
  <c r="BD3555" i="13" s="1"/>
  <c r="BI3555" i="13" s="1"/>
  <c r="BP3554" i="13"/>
  <c r="BO3554" i="13"/>
  <c r="BN3554" i="13"/>
  <c r="BC3554" i="13"/>
  <c r="BH3554" i="13" s="1"/>
  <c r="BB3554" i="13"/>
  <c r="BD3554" i="13" s="1"/>
  <c r="BP3553" i="13"/>
  <c r="BO3553" i="13"/>
  <c r="BN3553" i="13"/>
  <c r="BH3553" i="13"/>
  <c r="BB3553" i="13"/>
  <c r="BD3553" i="13" s="1"/>
  <c r="BI3553" i="13" s="1"/>
  <c r="BP3552" i="13"/>
  <c r="BO3552" i="13"/>
  <c r="BN3552" i="13"/>
  <c r="BH3552" i="13"/>
  <c r="BB3552" i="13"/>
  <c r="BD3552" i="13" s="1"/>
  <c r="BI3552" i="13" s="1"/>
  <c r="BP3551" i="13"/>
  <c r="BO3551" i="13"/>
  <c r="BN3551" i="13"/>
  <c r="BH3551" i="13"/>
  <c r="BB3551" i="13"/>
  <c r="BP3550" i="13"/>
  <c r="BO3550" i="13"/>
  <c r="BN3550" i="13"/>
  <c r="BC3550" i="13"/>
  <c r="BP3549" i="13"/>
  <c r="BO3549" i="13"/>
  <c r="BN3549" i="13"/>
  <c r="BH3549" i="13"/>
  <c r="BB3549" i="13"/>
  <c r="BD3549" i="13" s="1"/>
  <c r="BI3549" i="13" s="1"/>
  <c r="BP3548" i="13"/>
  <c r="BO3548" i="13"/>
  <c r="BN3548" i="13"/>
  <c r="BB3548" i="13"/>
  <c r="BD3548" i="13" s="1"/>
  <c r="BP3547" i="13"/>
  <c r="BO3547" i="13"/>
  <c r="BN3547" i="13"/>
  <c r="BH3547" i="13"/>
  <c r="BB3547" i="13"/>
  <c r="BD3547" i="13" s="1"/>
  <c r="BI3547" i="13" s="1"/>
  <c r="BP3546" i="13"/>
  <c r="BO3546" i="13"/>
  <c r="BN3546" i="13"/>
  <c r="BC3546" i="13"/>
  <c r="BH3546" i="13" s="1"/>
  <c r="BB3546" i="13"/>
  <c r="BD3546" i="13" s="1"/>
  <c r="BP3545" i="13"/>
  <c r="BO3545" i="13"/>
  <c r="BN3545" i="13"/>
  <c r="BH3545" i="13"/>
  <c r="BB3545" i="13"/>
  <c r="BD3545" i="13" s="1"/>
  <c r="BI3545" i="13" s="1"/>
  <c r="BP3544" i="13"/>
  <c r="BO3544" i="13"/>
  <c r="BN3544" i="13"/>
  <c r="BH3544" i="13"/>
  <c r="BB3544" i="13"/>
  <c r="BD3544" i="13" s="1"/>
  <c r="BI3544" i="13" s="1"/>
  <c r="BP3543" i="13"/>
  <c r="BO3543" i="13"/>
  <c r="BN3543" i="13"/>
  <c r="BH3543" i="13"/>
  <c r="BB3543" i="13"/>
  <c r="BD3543" i="13" s="1"/>
  <c r="BI3543" i="13" s="1"/>
  <c r="BP3542" i="13"/>
  <c r="BO3542" i="13"/>
  <c r="BN3542" i="13"/>
  <c r="BH3542" i="13"/>
  <c r="BB3542" i="13"/>
  <c r="BD3542" i="13" s="1"/>
  <c r="BI3542" i="13" s="1"/>
  <c r="BP3541" i="13"/>
  <c r="BO3541" i="13"/>
  <c r="BN3541" i="13"/>
  <c r="BH3541" i="13"/>
  <c r="BB3541" i="13"/>
  <c r="BD3541" i="13" s="1"/>
  <c r="BI3541" i="13" s="1"/>
  <c r="BP3540" i="13"/>
  <c r="BO3540" i="13"/>
  <c r="BN3540" i="13"/>
  <c r="BP3539" i="13"/>
  <c r="BO3539" i="13"/>
  <c r="BN3539" i="13"/>
  <c r="BH3539" i="13"/>
  <c r="BB3539" i="13"/>
  <c r="BD3539" i="13" s="1"/>
  <c r="BI3539" i="13" s="1"/>
  <c r="BP3538" i="13"/>
  <c r="BO3538" i="13"/>
  <c r="BN3538" i="13"/>
  <c r="BB3538" i="13"/>
  <c r="BD3538" i="13" s="1"/>
  <c r="BP3537" i="13"/>
  <c r="BO3537" i="13"/>
  <c r="BN3537" i="13"/>
  <c r="BH3537" i="13"/>
  <c r="BB3537" i="13"/>
  <c r="BD3537" i="13" s="1"/>
  <c r="BI3537" i="13" s="1"/>
  <c r="BP3536" i="13"/>
  <c r="BO3536" i="13"/>
  <c r="BN3536" i="13"/>
  <c r="BH3536" i="13"/>
  <c r="BB3536" i="13"/>
  <c r="BD3536" i="13" s="1"/>
  <c r="BI3536" i="13" s="1"/>
  <c r="BP3535" i="13"/>
  <c r="BO3535" i="13"/>
  <c r="BN3535" i="13"/>
  <c r="BH3535" i="13"/>
  <c r="BB3535" i="13"/>
  <c r="BD3535" i="13" s="1"/>
  <c r="BI3535" i="13" s="1"/>
  <c r="BP3534" i="13"/>
  <c r="BO3534" i="13"/>
  <c r="BN3534" i="13"/>
  <c r="BP3533" i="13"/>
  <c r="BO3533" i="13"/>
  <c r="BN3533" i="13"/>
  <c r="BH3533" i="13"/>
  <c r="BB3533" i="13"/>
  <c r="BD3533" i="13" s="1"/>
  <c r="BI3533" i="13" s="1"/>
  <c r="BP3532" i="13"/>
  <c r="BO3532" i="13"/>
  <c r="BN3532" i="13"/>
  <c r="BC3532" i="13"/>
  <c r="BB3532" i="13"/>
  <c r="BD3532" i="13" s="1"/>
  <c r="BI3532" i="13" s="1"/>
  <c r="BP3531" i="13"/>
  <c r="BO3531" i="13"/>
  <c r="BN3531" i="13"/>
  <c r="BH3531" i="13"/>
  <c r="BB3531" i="13"/>
  <c r="BD3531" i="13" s="1"/>
  <c r="BI3531" i="13" s="1"/>
  <c r="BP3530" i="13"/>
  <c r="BO3530" i="13"/>
  <c r="BN3530" i="13"/>
  <c r="BC3530" i="13"/>
  <c r="BH3530" i="13" s="1"/>
  <c r="BB3530" i="13"/>
  <c r="BD3530" i="13" s="1"/>
  <c r="BP3529" i="13"/>
  <c r="BO3529" i="13"/>
  <c r="BN3529" i="13"/>
  <c r="BH3529" i="13"/>
  <c r="BB3529" i="13"/>
  <c r="BD3529" i="13" s="1"/>
  <c r="BI3529" i="13" s="1"/>
  <c r="BP3528" i="13"/>
  <c r="BO3528" i="13"/>
  <c r="BN3528" i="13"/>
  <c r="BB3528" i="13"/>
  <c r="BD3528" i="13" s="1"/>
  <c r="BP3527" i="13"/>
  <c r="BO3527" i="13"/>
  <c r="BN3527" i="13"/>
  <c r="BH3527" i="13"/>
  <c r="BB3527" i="13"/>
  <c r="BD3527" i="13" s="1"/>
  <c r="BI3527" i="13" s="1"/>
  <c r="BP3526" i="13"/>
  <c r="BO3526" i="13"/>
  <c r="BN3526" i="13"/>
  <c r="BH3526" i="13"/>
  <c r="BB3526" i="13"/>
  <c r="BD3526" i="13" s="1"/>
  <c r="BI3526" i="13" s="1"/>
  <c r="BP3525" i="13"/>
  <c r="BO3525" i="13"/>
  <c r="BN3525" i="13"/>
  <c r="BP3524" i="13"/>
  <c r="BO3524" i="13"/>
  <c r="BN3524" i="13"/>
  <c r="BH3524" i="13"/>
  <c r="BB3524" i="13"/>
  <c r="BD3524" i="13" s="1"/>
  <c r="BI3524" i="13" s="1"/>
  <c r="BP3523" i="13"/>
  <c r="BO3523" i="13"/>
  <c r="BN3523" i="13"/>
  <c r="BC3523" i="13"/>
  <c r="BH3523" i="13" s="1"/>
  <c r="BB3523" i="13"/>
  <c r="BD3523" i="13" s="1"/>
  <c r="BI3523" i="13" s="1"/>
  <c r="BP3522" i="13"/>
  <c r="BO3522" i="13"/>
  <c r="BN3522" i="13"/>
  <c r="BH3522" i="13"/>
  <c r="BB3522" i="13"/>
  <c r="BD3522" i="13" s="1"/>
  <c r="BI3522" i="13" s="1"/>
  <c r="BP3521" i="13"/>
  <c r="BO3521" i="13"/>
  <c r="BN3521" i="13"/>
  <c r="BH3521" i="13"/>
  <c r="BB3521" i="13"/>
  <c r="BD3521" i="13" s="1"/>
  <c r="BI3521" i="13" s="1"/>
  <c r="BP3520" i="13"/>
  <c r="BO3520" i="13"/>
  <c r="BN3520" i="13"/>
  <c r="BC3520" i="13"/>
  <c r="BH3520" i="13" s="1"/>
  <c r="BJ3520" i="13" s="1"/>
  <c r="BP3519" i="13"/>
  <c r="BO3519" i="13"/>
  <c r="BN3519" i="13"/>
  <c r="BH3519" i="13"/>
  <c r="BB3519" i="13"/>
  <c r="BD3519" i="13" s="1"/>
  <c r="BI3519" i="13" s="1"/>
  <c r="BP3518" i="13"/>
  <c r="BO3518" i="13"/>
  <c r="BN3518" i="13"/>
  <c r="BH3518" i="13"/>
  <c r="BB3518" i="13"/>
  <c r="BD3518" i="13" s="1"/>
  <c r="BI3518" i="13" s="1"/>
  <c r="BP3517" i="13"/>
  <c r="BO3517" i="13"/>
  <c r="BN3517" i="13"/>
  <c r="BH3517" i="13"/>
  <c r="BB3517" i="13"/>
  <c r="BP3516" i="13"/>
  <c r="BO3516" i="13"/>
  <c r="BN3516" i="13"/>
  <c r="BC3516" i="13"/>
  <c r="BH3516" i="13" s="1"/>
  <c r="BP3515" i="13"/>
  <c r="BO3515" i="13"/>
  <c r="BN3515" i="13"/>
  <c r="BH3515" i="13"/>
  <c r="BB3515" i="13"/>
  <c r="BD3515" i="13" s="1"/>
  <c r="BI3515" i="13" s="1"/>
  <c r="BP3514" i="13"/>
  <c r="BO3514" i="13"/>
  <c r="BN3514" i="13"/>
  <c r="BC3514" i="13"/>
  <c r="BH3514" i="13" s="1"/>
  <c r="BB3514" i="13"/>
  <c r="BD3514" i="13" s="1"/>
  <c r="BP3513" i="13"/>
  <c r="BO3513" i="13"/>
  <c r="BN3513" i="13"/>
  <c r="BH3513" i="13"/>
  <c r="BB3513" i="13"/>
  <c r="BD3513" i="13" s="1"/>
  <c r="BI3513" i="13" s="1"/>
  <c r="BP3512" i="13"/>
  <c r="BO3512" i="13"/>
  <c r="BN3512" i="13"/>
  <c r="BC3512" i="13"/>
  <c r="BH3512" i="13" s="1"/>
  <c r="BB3512" i="13"/>
  <c r="BD3512" i="13" s="1"/>
  <c r="BI3512" i="13" s="1"/>
  <c r="BP3511" i="13"/>
  <c r="BO3511" i="13"/>
  <c r="BN3511" i="13"/>
  <c r="BH3511" i="13"/>
  <c r="BB3511" i="13"/>
  <c r="BD3511" i="13" s="1"/>
  <c r="BI3511" i="13" s="1"/>
  <c r="BP3510" i="13"/>
  <c r="BO3510" i="13"/>
  <c r="BN3510" i="13"/>
  <c r="BH3510" i="13"/>
  <c r="BB3510" i="13"/>
  <c r="BD3510" i="13" s="1"/>
  <c r="BI3510" i="13" s="1"/>
  <c r="BP3509" i="13"/>
  <c r="BO3509" i="13"/>
  <c r="BN3509" i="13"/>
  <c r="BP3508" i="13"/>
  <c r="BO3508" i="13"/>
  <c r="BN3508" i="13"/>
  <c r="BH3508" i="13"/>
  <c r="BB3508" i="13"/>
  <c r="BD3508" i="13" s="1"/>
  <c r="BI3508" i="13" s="1"/>
  <c r="BP3507" i="13"/>
  <c r="BO3507" i="13"/>
  <c r="BN3507" i="13"/>
  <c r="BB3507" i="13"/>
  <c r="BD3507" i="13" s="1"/>
  <c r="BC3507" i="13" s="1"/>
  <c r="BP3506" i="13"/>
  <c r="BO3506" i="13"/>
  <c r="BN3506" i="13"/>
  <c r="BH3506" i="13"/>
  <c r="BB3506" i="13"/>
  <c r="BD3506" i="13" s="1"/>
  <c r="BI3506" i="13" s="1"/>
  <c r="BP3505" i="13"/>
  <c r="BO3505" i="13"/>
  <c r="BN3505" i="13"/>
  <c r="BH3505" i="13"/>
  <c r="BB3505" i="13"/>
  <c r="BD3505" i="13" s="1"/>
  <c r="BI3505" i="13" s="1"/>
  <c r="BP3504" i="13"/>
  <c r="BO3504" i="13"/>
  <c r="BN3504" i="13"/>
  <c r="BB3504" i="13"/>
  <c r="BD3504" i="13" s="1"/>
  <c r="BP3503" i="13"/>
  <c r="BO3503" i="13"/>
  <c r="BN3503" i="13"/>
  <c r="BH3503" i="13"/>
  <c r="BB3503" i="13"/>
  <c r="BD3503" i="13" s="1"/>
  <c r="BI3503" i="13" s="1"/>
  <c r="BP3502" i="13"/>
  <c r="BO3502" i="13"/>
  <c r="BN3502" i="13"/>
  <c r="BB3502" i="13"/>
  <c r="BD3502" i="13" s="1"/>
  <c r="BP3501" i="13"/>
  <c r="BO3501" i="13"/>
  <c r="BN3501" i="13"/>
  <c r="BH3501" i="13"/>
  <c r="BB3501" i="13"/>
  <c r="BD3501" i="13" s="1"/>
  <c r="BI3501" i="13" s="1"/>
  <c r="BP3500" i="13"/>
  <c r="BO3500" i="13"/>
  <c r="BN3500" i="13"/>
  <c r="BC3500" i="13"/>
  <c r="BH3500" i="13" s="1"/>
  <c r="BB3500" i="13"/>
  <c r="BD3500" i="13" s="1"/>
  <c r="BI3500" i="13" s="1"/>
  <c r="BP3499" i="13"/>
  <c r="BO3499" i="13"/>
  <c r="BN3499" i="13"/>
  <c r="BH3499" i="13"/>
  <c r="BB3499" i="13"/>
  <c r="BD3499" i="13" s="1"/>
  <c r="BI3499" i="13" s="1"/>
  <c r="BP3498" i="13"/>
  <c r="BO3498" i="13"/>
  <c r="BN3498" i="13"/>
  <c r="BB3498" i="13"/>
  <c r="BD3498" i="13" s="1"/>
  <c r="BP3497" i="13"/>
  <c r="BO3497" i="13"/>
  <c r="BN3497" i="13"/>
  <c r="BH3497" i="13"/>
  <c r="BB3497" i="13"/>
  <c r="BD3497" i="13" s="1"/>
  <c r="BI3497" i="13" s="1"/>
  <c r="BP3496" i="13"/>
  <c r="BO3496" i="13"/>
  <c r="BN3496" i="13"/>
  <c r="BC3496" i="13"/>
  <c r="BB3496" i="13"/>
  <c r="BD3496" i="13" s="1"/>
  <c r="BI3496" i="13" s="1"/>
  <c r="BP3495" i="13"/>
  <c r="BO3495" i="13"/>
  <c r="BN3495" i="13"/>
  <c r="BH3495" i="13"/>
  <c r="BB3495" i="13"/>
  <c r="BD3495" i="13" s="1"/>
  <c r="BI3495" i="13" s="1"/>
  <c r="BP3494" i="13"/>
  <c r="BO3494" i="13"/>
  <c r="BN3494" i="13"/>
  <c r="BC3494" i="13"/>
  <c r="BH3494" i="13" s="1"/>
  <c r="BB3494" i="13"/>
  <c r="BD3494" i="13" s="1"/>
  <c r="BI3494" i="13" s="1"/>
  <c r="BP3493" i="13"/>
  <c r="BO3493" i="13"/>
  <c r="BN3493" i="13"/>
  <c r="BH3493" i="13"/>
  <c r="BB3493" i="13"/>
  <c r="BD3493" i="13" s="1"/>
  <c r="BI3493" i="13" s="1"/>
  <c r="BP3492" i="13"/>
  <c r="BO3492" i="13"/>
  <c r="BN3492" i="13"/>
  <c r="BH3492" i="13"/>
  <c r="BB3492" i="13"/>
  <c r="BP3491" i="13"/>
  <c r="BO3491" i="13"/>
  <c r="BN3491" i="13"/>
  <c r="BP3490" i="13"/>
  <c r="BO3490" i="13"/>
  <c r="BN3490" i="13"/>
  <c r="BH3490" i="13"/>
  <c r="BB3490" i="13"/>
  <c r="BD3490" i="13" s="1"/>
  <c r="BI3490" i="13" s="1"/>
  <c r="BP3489" i="13"/>
  <c r="BO3489" i="13"/>
  <c r="BN3489" i="13"/>
  <c r="BB3489" i="13"/>
  <c r="BD3489" i="13" s="1"/>
  <c r="BP3488" i="13"/>
  <c r="BO3488" i="13"/>
  <c r="BN3488" i="13"/>
  <c r="BH3488" i="13"/>
  <c r="BB3488" i="13"/>
  <c r="BD3488" i="13" s="1"/>
  <c r="BI3488" i="13" s="1"/>
  <c r="BP3487" i="13"/>
  <c r="BO3487" i="13"/>
  <c r="BN3487" i="13"/>
  <c r="BB3487" i="13"/>
  <c r="BD3487" i="13" s="1"/>
  <c r="BP3486" i="13"/>
  <c r="BO3486" i="13"/>
  <c r="BN3486" i="13"/>
  <c r="BH3486" i="13"/>
  <c r="BB3486" i="13"/>
  <c r="BD3486" i="13" s="1"/>
  <c r="BI3486" i="13" s="1"/>
  <c r="BP3485" i="13"/>
  <c r="BO3485" i="13"/>
  <c r="BN3485" i="13"/>
  <c r="BB3485" i="13"/>
  <c r="BD3485" i="13" s="1"/>
  <c r="BP3484" i="13"/>
  <c r="BO3484" i="13"/>
  <c r="BN3484" i="13"/>
  <c r="BH3484" i="13"/>
  <c r="BB3484" i="13"/>
  <c r="BD3484" i="13" s="1"/>
  <c r="BI3484" i="13" s="1"/>
  <c r="BP3483" i="13"/>
  <c r="BO3483" i="13"/>
  <c r="BN3483" i="13"/>
  <c r="BB3483" i="13"/>
  <c r="BD3483" i="13" s="1"/>
  <c r="BP3482" i="13"/>
  <c r="BO3482" i="13"/>
  <c r="BN3482" i="13"/>
  <c r="BH3482" i="13"/>
  <c r="BB3482" i="13"/>
  <c r="BD3482" i="13" s="1"/>
  <c r="BI3482" i="13" s="1"/>
  <c r="BP3481" i="13"/>
  <c r="BO3481" i="13"/>
  <c r="BN3481" i="13"/>
  <c r="BB3481" i="13"/>
  <c r="BD3481" i="13" s="1"/>
  <c r="BP3480" i="13"/>
  <c r="BO3480" i="13"/>
  <c r="BN3480" i="13"/>
  <c r="BH3480" i="13"/>
  <c r="BB3480" i="13"/>
  <c r="BD3480" i="13" s="1"/>
  <c r="BI3480" i="13" s="1"/>
  <c r="BP3479" i="13"/>
  <c r="BO3479" i="13"/>
  <c r="BN3479" i="13"/>
  <c r="BH3479" i="13"/>
  <c r="BB3479" i="13"/>
  <c r="BD3479" i="13" s="1"/>
  <c r="BI3479" i="13" s="1"/>
  <c r="BP3478" i="13"/>
  <c r="BO3478" i="13"/>
  <c r="BN3478" i="13"/>
  <c r="BC3478" i="13"/>
  <c r="BH3478" i="13" s="1"/>
  <c r="BP3477" i="13"/>
  <c r="BO3477" i="13"/>
  <c r="BN3477" i="13"/>
  <c r="BH3477" i="13"/>
  <c r="BB3477" i="13"/>
  <c r="BD3477" i="13" s="1"/>
  <c r="BI3477" i="13" s="1"/>
  <c r="BP3476" i="13"/>
  <c r="BO3476" i="13"/>
  <c r="BN3476" i="13"/>
  <c r="BB3476" i="13"/>
  <c r="BD3476" i="13" s="1"/>
  <c r="BP3475" i="13"/>
  <c r="BO3475" i="13"/>
  <c r="BN3475" i="13"/>
  <c r="BH3475" i="13"/>
  <c r="BB3475" i="13"/>
  <c r="BD3475" i="13" s="1"/>
  <c r="BI3475" i="13" s="1"/>
  <c r="BP3474" i="13"/>
  <c r="BO3474" i="13"/>
  <c r="BN3474" i="13"/>
  <c r="BC3474" i="13"/>
  <c r="BB3474" i="13"/>
  <c r="BD3474" i="13" s="1"/>
  <c r="BI3474" i="13" s="1"/>
  <c r="BP3473" i="13"/>
  <c r="BO3473" i="13"/>
  <c r="BN3473" i="13"/>
  <c r="BH3473" i="13"/>
  <c r="BB3473" i="13"/>
  <c r="BD3473" i="13" s="1"/>
  <c r="BI3473" i="13" s="1"/>
  <c r="BP3472" i="13"/>
  <c r="BO3472" i="13"/>
  <c r="BN3472" i="13"/>
  <c r="BB3472" i="13"/>
  <c r="BD3472" i="13" s="1"/>
  <c r="BP3471" i="13"/>
  <c r="BO3471" i="13"/>
  <c r="BN3471" i="13"/>
  <c r="BH3471" i="13"/>
  <c r="BB3471" i="13"/>
  <c r="BD3471" i="13" s="1"/>
  <c r="BI3471" i="13" s="1"/>
  <c r="BP3470" i="13"/>
  <c r="BO3470" i="13"/>
  <c r="BN3470" i="13"/>
  <c r="BH3470" i="13"/>
  <c r="BB3470" i="13"/>
  <c r="BD3470" i="13" s="1"/>
  <c r="BI3470" i="13" s="1"/>
  <c r="BP3469" i="13"/>
  <c r="BO3469" i="13"/>
  <c r="BN3469" i="13"/>
  <c r="BH3469" i="13"/>
  <c r="BB3469" i="13"/>
  <c r="BP3468" i="13"/>
  <c r="BO3468" i="13"/>
  <c r="BN3468" i="13"/>
  <c r="BC3468" i="13"/>
  <c r="BP3467" i="13"/>
  <c r="BO3467" i="13"/>
  <c r="BN3467" i="13"/>
  <c r="BH3467" i="13"/>
  <c r="BB3467" i="13"/>
  <c r="BD3467" i="13" s="1"/>
  <c r="BI3467" i="13" s="1"/>
  <c r="BP3466" i="13"/>
  <c r="BO3466" i="13"/>
  <c r="BN3466" i="13"/>
  <c r="BB3466" i="13"/>
  <c r="BD3466" i="13" s="1"/>
  <c r="BP3465" i="13"/>
  <c r="BO3465" i="13"/>
  <c r="BN3465" i="13"/>
  <c r="BH3465" i="13"/>
  <c r="BB3465" i="13"/>
  <c r="BD3465" i="13" s="1"/>
  <c r="BI3465" i="13" s="1"/>
  <c r="BP3464" i="13"/>
  <c r="BO3464" i="13"/>
  <c r="BN3464" i="13"/>
  <c r="BC3464" i="13"/>
  <c r="BH3464" i="13" s="1"/>
  <c r="BB3464" i="13"/>
  <c r="BD3464" i="13" s="1"/>
  <c r="BI3464" i="13" s="1"/>
  <c r="BP3463" i="13"/>
  <c r="BO3463" i="13"/>
  <c r="BN3463" i="13"/>
  <c r="BH3463" i="13"/>
  <c r="BB3463" i="13"/>
  <c r="BD3463" i="13" s="1"/>
  <c r="BI3463" i="13" s="1"/>
  <c r="BP3462" i="13"/>
  <c r="BO3462" i="13"/>
  <c r="BN3462" i="13"/>
  <c r="BH3462" i="13"/>
  <c r="BB3462" i="13"/>
  <c r="BD3462" i="13" s="1"/>
  <c r="BI3462" i="13" s="1"/>
  <c r="BP3461" i="13"/>
  <c r="BO3461" i="13"/>
  <c r="BN3461" i="13"/>
  <c r="BH3461" i="13"/>
  <c r="BB3461" i="13"/>
  <c r="BD3461" i="13" s="1"/>
  <c r="BI3461" i="13" s="1"/>
  <c r="BP3460" i="13"/>
  <c r="BO3460" i="13"/>
  <c r="BN3460" i="13"/>
  <c r="BH3460" i="13"/>
  <c r="BB3460" i="13"/>
  <c r="BP3459" i="13"/>
  <c r="BO3459" i="13"/>
  <c r="BN3459" i="13"/>
  <c r="BP3458" i="13"/>
  <c r="BO3458" i="13"/>
  <c r="BN3458" i="13"/>
  <c r="BH3458" i="13"/>
  <c r="BB3458" i="13"/>
  <c r="BD3458" i="13" s="1"/>
  <c r="BI3458" i="13" s="1"/>
  <c r="BP3457" i="13"/>
  <c r="BO3457" i="13"/>
  <c r="BN3457" i="13"/>
  <c r="BH3457" i="13"/>
  <c r="BB3457" i="13"/>
  <c r="BP3456" i="13"/>
  <c r="BO3456" i="13"/>
  <c r="BN3456" i="13"/>
  <c r="BC3456" i="13"/>
  <c r="BP3455" i="13"/>
  <c r="BO3455" i="13"/>
  <c r="BN3455" i="13"/>
  <c r="BH3455" i="13"/>
  <c r="BB3455" i="13"/>
  <c r="BD3455" i="13" s="1"/>
  <c r="BI3455" i="13" s="1"/>
  <c r="BP3454" i="13"/>
  <c r="BO3454" i="13"/>
  <c r="BN3454" i="13"/>
  <c r="BC3454" i="13"/>
  <c r="BH3454" i="13" s="1"/>
  <c r="BB3454" i="13"/>
  <c r="BD3454" i="13" s="1"/>
  <c r="BI3454" i="13" s="1"/>
  <c r="BP3453" i="13"/>
  <c r="BO3453" i="13"/>
  <c r="BN3453" i="13"/>
  <c r="BH3453" i="13"/>
  <c r="BB3453" i="13"/>
  <c r="BD3453" i="13" s="1"/>
  <c r="BI3453" i="13" s="1"/>
  <c r="BP3452" i="13"/>
  <c r="BO3452" i="13"/>
  <c r="BN3452" i="13"/>
  <c r="BH3452" i="13"/>
  <c r="BB3452" i="13"/>
  <c r="BD3452" i="13" s="1"/>
  <c r="BI3452" i="13" s="1"/>
  <c r="BP3451" i="13"/>
  <c r="BO3451" i="13"/>
  <c r="BN3451" i="13"/>
  <c r="BH3451" i="13"/>
  <c r="BB3451" i="13"/>
  <c r="BD3451" i="13" s="1"/>
  <c r="BI3451" i="13" s="1"/>
  <c r="BP3450" i="13"/>
  <c r="BO3450" i="13"/>
  <c r="BN3450" i="13"/>
  <c r="BH3450" i="13"/>
  <c r="BB3450" i="13"/>
  <c r="BP3449" i="13"/>
  <c r="BO3449" i="13"/>
  <c r="BN3449" i="13"/>
  <c r="BP3448" i="13"/>
  <c r="BO3448" i="13"/>
  <c r="BN3448" i="13"/>
  <c r="BH3448" i="13"/>
  <c r="BB3448" i="13"/>
  <c r="BD3448" i="13" s="1"/>
  <c r="BI3448" i="13" s="1"/>
  <c r="BP3447" i="13"/>
  <c r="BO3447" i="13"/>
  <c r="BN3447" i="13"/>
  <c r="BB3447" i="13"/>
  <c r="BD3447" i="13" s="1"/>
  <c r="BI3447" i="13" s="1"/>
  <c r="BP3446" i="13"/>
  <c r="BO3446" i="13"/>
  <c r="BN3446" i="13"/>
  <c r="BH3446" i="13"/>
  <c r="BB3446" i="13"/>
  <c r="BD3446" i="13" s="1"/>
  <c r="BI3446" i="13" s="1"/>
  <c r="BP3445" i="13"/>
  <c r="BO3445" i="13"/>
  <c r="BN3445" i="13"/>
  <c r="BB3445" i="13"/>
  <c r="BD3445" i="13" s="1"/>
  <c r="BP3444" i="13"/>
  <c r="BO3444" i="13"/>
  <c r="BN3444" i="13"/>
  <c r="BH3444" i="13"/>
  <c r="BB3444" i="13"/>
  <c r="BD3444" i="13" s="1"/>
  <c r="BI3444" i="13" s="1"/>
  <c r="BP3443" i="13"/>
  <c r="BO3443" i="13"/>
  <c r="BN3443" i="13"/>
  <c r="BB3443" i="13"/>
  <c r="BD3443" i="13" s="1"/>
  <c r="BP3442" i="13"/>
  <c r="BO3442" i="13"/>
  <c r="BN3442" i="13"/>
  <c r="BH3442" i="13"/>
  <c r="BB3442" i="13"/>
  <c r="BD3442" i="13" s="1"/>
  <c r="BI3442" i="13" s="1"/>
  <c r="BP3441" i="13"/>
  <c r="BO3441" i="13"/>
  <c r="BN3441" i="13"/>
  <c r="BB3441" i="13"/>
  <c r="BD3441" i="13" s="1"/>
  <c r="BC3441" i="13" s="1"/>
  <c r="BP3440" i="13"/>
  <c r="BO3440" i="13"/>
  <c r="BN3440" i="13"/>
  <c r="BH3440" i="13"/>
  <c r="BB3440" i="13"/>
  <c r="BD3440" i="13" s="1"/>
  <c r="BI3440" i="13" s="1"/>
  <c r="BP3439" i="13"/>
  <c r="BO3439" i="13"/>
  <c r="BN3439" i="13"/>
  <c r="BB3439" i="13"/>
  <c r="BD3439" i="13" s="1"/>
  <c r="BP3438" i="13"/>
  <c r="BO3438" i="13"/>
  <c r="BN3438" i="13"/>
  <c r="BH3438" i="13"/>
  <c r="BB3438" i="13"/>
  <c r="BD3438" i="13" s="1"/>
  <c r="BI3438" i="13" s="1"/>
  <c r="BP3437" i="13"/>
  <c r="BO3437" i="13"/>
  <c r="BN3437" i="13"/>
  <c r="BB3437" i="13"/>
  <c r="BD3437" i="13" s="1"/>
  <c r="BP3436" i="13"/>
  <c r="BO3436" i="13"/>
  <c r="BN3436" i="13"/>
  <c r="BH3436" i="13"/>
  <c r="BB3436" i="13"/>
  <c r="BD3436" i="13" s="1"/>
  <c r="BI3436" i="13" s="1"/>
  <c r="BP3435" i="13"/>
  <c r="BO3435" i="13"/>
  <c r="BN3435" i="13"/>
  <c r="BB3435" i="13"/>
  <c r="BD3435" i="13" s="1"/>
  <c r="BP3434" i="13"/>
  <c r="BO3434" i="13"/>
  <c r="BN3434" i="13"/>
  <c r="BH3434" i="13"/>
  <c r="BB3434" i="13"/>
  <c r="BD3434" i="13" s="1"/>
  <c r="BI3434" i="13" s="1"/>
  <c r="BP3433" i="13"/>
  <c r="BO3433" i="13"/>
  <c r="BN3433" i="13"/>
  <c r="BB3433" i="13"/>
  <c r="BD3433" i="13" s="1"/>
  <c r="BC3433" i="13" s="1"/>
  <c r="BP3432" i="13"/>
  <c r="BO3432" i="13"/>
  <c r="BN3432" i="13"/>
  <c r="BH3432" i="13"/>
  <c r="BB3432" i="13"/>
  <c r="BD3432" i="13" s="1"/>
  <c r="BI3432" i="13" s="1"/>
  <c r="BP3431" i="13"/>
  <c r="BO3431" i="13"/>
  <c r="BN3431" i="13"/>
  <c r="BB3431" i="13"/>
  <c r="BD3431" i="13" s="1"/>
  <c r="BI3431" i="13" s="1"/>
  <c r="BP3430" i="13"/>
  <c r="BO3430" i="13"/>
  <c r="BN3430" i="13"/>
  <c r="BH3430" i="13"/>
  <c r="BB3430" i="13"/>
  <c r="BD3430" i="13" s="1"/>
  <c r="BI3430" i="13" s="1"/>
  <c r="BP3429" i="13"/>
  <c r="BO3429" i="13"/>
  <c r="BN3429" i="13"/>
  <c r="BC3429" i="13"/>
  <c r="BH3429" i="13" s="1"/>
  <c r="BB3429" i="13"/>
  <c r="BD3429" i="13" s="1"/>
  <c r="BI3429" i="13" s="1"/>
  <c r="BP3428" i="13"/>
  <c r="BO3428" i="13"/>
  <c r="BN3428" i="13"/>
  <c r="BH3428" i="13"/>
  <c r="BB3428" i="13"/>
  <c r="BD3428" i="13" s="1"/>
  <c r="BI3428" i="13" s="1"/>
  <c r="BP3427" i="13"/>
  <c r="BO3427" i="13"/>
  <c r="BN3427" i="13"/>
  <c r="BC3427" i="13"/>
  <c r="BH3427" i="13" s="1"/>
  <c r="BB3427" i="13"/>
  <c r="BD3427" i="13" s="1"/>
  <c r="BI3427" i="13" s="1"/>
  <c r="BP3426" i="13"/>
  <c r="BO3426" i="13"/>
  <c r="BN3426" i="13"/>
  <c r="BH3426" i="13"/>
  <c r="BB3426" i="13"/>
  <c r="BD3426" i="13" s="1"/>
  <c r="BI3426" i="13" s="1"/>
  <c r="BP3425" i="13"/>
  <c r="BO3425" i="13"/>
  <c r="BN3425" i="13"/>
  <c r="BH3425" i="13"/>
  <c r="BB3425" i="13"/>
  <c r="BD3425" i="13" s="1"/>
  <c r="BI3425" i="13" s="1"/>
  <c r="BP3424" i="13"/>
  <c r="BO3424" i="13"/>
  <c r="BN3424" i="13"/>
  <c r="BP3423" i="13"/>
  <c r="BO3423" i="13"/>
  <c r="BN3423" i="13"/>
  <c r="BH3423" i="13"/>
  <c r="BB3423" i="13"/>
  <c r="BD3423" i="13" s="1"/>
  <c r="BI3423" i="13" s="1"/>
  <c r="BP3422" i="13"/>
  <c r="BO3422" i="13"/>
  <c r="BN3422" i="13"/>
  <c r="BH3422" i="13"/>
  <c r="BB3422" i="13"/>
  <c r="BD3422" i="13" s="1"/>
  <c r="BI3422" i="13" s="1"/>
  <c r="BP3421" i="13"/>
  <c r="BO3421" i="13"/>
  <c r="BN3421" i="13"/>
  <c r="BC3421" i="13"/>
  <c r="BH3421" i="13" s="1"/>
  <c r="BP3420" i="13"/>
  <c r="BO3420" i="13"/>
  <c r="BN3420" i="13"/>
  <c r="BH3420" i="13"/>
  <c r="BB3420" i="13"/>
  <c r="BD3420" i="13" s="1"/>
  <c r="BI3420" i="13" s="1"/>
  <c r="BP3419" i="13"/>
  <c r="BO3419" i="13"/>
  <c r="BN3419" i="13"/>
  <c r="BC3419" i="13"/>
  <c r="BB3419" i="13"/>
  <c r="BD3419" i="13" s="1"/>
  <c r="BI3419" i="13" s="1"/>
  <c r="BP3418" i="13"/>
  <c r="BO3418" i="13"/>
  <c r="BN3418" i="13"/>
  <c r="BH3418" i="13"/>
  <c r="BB3418" i="13"/>
  <c r="BD3418" i="13" s="1"/>
  <c r="BI3418" i="13" s="1"/>
  <c r="BP3417" i="13"/>
  <c r="BO3417" i="13"/>
  <c r="BN3417" i="13"/>
  <c r="BC3417" i="13"/>
  <c r="BB3417" i="13"/>
  <c r="BD3417" i="13" s="1"/>
  <c r="BI3417" i="13" s="1"/>
  <c r="BP3416" i="13"/>
  <c r="BO3416" i="13"/>
  <c r="BN3416" i="13"/>
  <c r="BH3416" i="13"/>
  <c r="BB3416" i="13"/>
  <c r="BD3416" i="13" s="1"/>
  <c r="BI3416" i="13" s="1"/>
  <c r="BP3415" i="13"/>
  <c r="BO3415" i="13"/>
  <c r="BN3415" i="13"/>
  <c r="BC3415" i="13"/>
  <c r="BH3415" i="13" s="1"/>
  <c r="BB3415" i="13"/>
  <c r="BD3415" i="13" s="1"/>
  <c r="BI3415" i="13" s="1"/>
  <c r="BP3414" i="13"/>
  <c r="BO3414" i="13"/>
  <c r="BN3414" i="13"/>
  <c r="BH3414" i="13"/>
  <c r="BB3414" i="13"/>
  <c r="BD3414" i="13" s="1"/>
  <c r="BI3414" i="13" s="1"/>
  <c r="BP3413" i="13"/>
  <c r="BO3413" i="13"/>
  <c r="BN3413" i="13"/>
  <c r="BH3413" i="13"/>
  <c r="BB3413" i="13"/>
  <c r="BD3413" i="13" s="1"/>
  <c r="BI3413" i="13" s="1"/>
  <c r="BP3412" i="13"/>
  <c r="BO3412" i="13"/>
  <c r="BN3412" i="13"/>
  <c r="BH3412" i="13"/>
  <c r="BB3412" i="13"/>
  <c r="BD3412" i="13" s="1"/>
  <c r="BI3412" i="13" s="1"/>
  <c r="BP3411" i="13"/>
  <c r="BO3411" i="13"/>
  <c r="BN3411" i="13"/>
  <c r="BH3411" i="13"/>
  <c r="BB3411" i="13"/>
  <c r="BD3411" i="13" s="1"/>
  <c r="BI3411" i="13" s="1"/>
  <c r="BP3410" i="13"/>
  <c r="BO3410" i="13"/>
  <c r="BN3410" i="13"/>
  <c r="BC3410" i="13"/>
  <c r="BH3410" i="13" s="1"/>
  <c r="BP3409" i="13"/>
  <c r="BO3409" i="13"/>
  <c r="BN3409" i="13"/>
  <c r="BH3409" i="13"/>
  <c r="BB3409" i="13"/>
  <c r="BD3409" i="13" s="1"/>
  <c r="BI3409" i="13" s="1"/>
  <c r="BP3408" i="13"/>
  <c r="BO3408" i="13"/>
  <c r="BN3408" i="13"/>
  <c r="BB3408" i="13"/>
  <c r="BD3408" i="13" s="1"/>
  <c r="BP3407" i="13"/>
  <c r="BO3407" i="13"/>
  <c r="BN3407" i="13"/>
  <c r="BH3407" i="13"/>
  <c r="BB3407" i="13"/>
  <c r="BD3407" i="13" s="1"/>
  <c r="BI3407" i="13" s="1"/>
  <c r="BP3406" i="13"/>
  <c r="BO3406" i="13"/>
  <c r="BN3406" i="13"/>
  <c r="BC3406" i="13"/>
  <c r="BH3406" i="13" s="1"/>
  <c r="BB3406" i="13"/>
  <c r="BD3406" i="13" s="1"/>
  <c r="BP3405" i="13"/>
  <c r="BO3405" i="13"/>
  <c r="BN3405" i="13"/>
  <c r="BH3405" i="13"/>
  <c r="BB3405" i="13"/>
  <c r="BD3405" i="13" s="1"/>
  <c r="BI3405" i="13" s="1"/>
  <c r="BP3404" i="13"/>
  <c r="BO3404" i="13"/>
  <c r="BN3404" i="13"/>
  <c r="BC3404" i="13"/>
  <c r="BH3404" i="13" s="1"/>
  <c r="BB3404" i="13"/>
  <c r="BD3404" i="13" s="1"/>
  <c r="BI3404" i="13" s="1"/>
  <c r="BP3403" i="13"/>
  <c r="BO3403" i="13"/>
  <c r="BN3403" i="13"/>
  <c r="BH3403" i="13"/>
  <c r="BB3403" i="13"/>
  <c r="BD3403" i="13" s="1"/>
  <c r="BI3403" i="13" s="1"/>
  <c r="BP3402" i="13"/>
  <c r="BO3402" i="13"/>
  <c r="BN3402" i="13"/>
  <c r="BC3402" i="13"/>
  <c r="BB3402" i="13"/>
  <c r="BD3402" i="13" s="1"/>
  <c r="BI3402" i="13" s="1"/>
  <c r="BP3401" i="13"/>
  <c r="BO3401" i="13"/>
  <c r="BN3401" i="13"/>
  <c r="BH3401" i="13"/>
  <c r="BB3401" i="13"/>
  <c r="BD3401" i="13" s="1"/>
  <c r="BI3401" i="13" s="1"/>
  <c r="BP3400" i="13"/>
  <c r="BO3400" i="13"/>
  <c r="BN3400" i="13"/>
  <c r="BH3400" i="13"/>
  <c r="BB3400" i="13"/>
  <c r="BD3400" i="13" s="1"/>
  <c r="BI3400" i="13" s="1"/>
  <c r="BP3399" i="13"/>
  <c r="BO3399" i="13"/>
  <c r="BN3399" i="13"/>
  <c r="BC3399" i="13"/>
  <c r="BP3398" i="13"/>
  <c r="BO3398" i="13"/>
  <c r="BN3398" i="13"/>
  <c r="BH3398" i="13"/>
  <c r="BB3398" i="13"/>
  <c r="BD3398" i="13" s="1"/>
  <c r="BI3398" i="13" s="1"/>
  <c r="BP3397" i="13"/>
  <c r="BO3397" i="13"/>
  <c r="BN3397" i="13"/>
  <c r="BC3397" i="13"/>
  <c r="BB3397" i="13"/>
  <c r="BD3397" i="13" s="1"/>
  <c r="BI3397" i="13" s="1"/>
  <c r="BP3396" i="13"/>
  <c r="BO3396" i="13"/>
  <c r="BN3396" i="13"/>
  <c r="BH3396" i="13"/>
  <c r="BB3396" i="13"/>
  <c r="BD3396" i="13" s="1"/>
  <c r="BI3396" i="13" s="1"/>
  <c r="BP3395" i="13"/>
  <c r="BO3395" i="13"/>
  <c r="BN3395" i="13"/>
  <c r="BH3395" i="13"/>
  <c r="BB3395" i="13"/>
  <c r="BD3395" i="13" s="1"/>
  <c r="BI3395" i="13" s="1"/>
  <c r="BP3394" i="13"/>
  <c r="BO3394" i="13"/>
  <c r="BN3394" i="13"/>
  <c r="BH3394" i="13"/>
  <c r="BB3394" i="13"/>
  <c r="BD3394" i="13" s="1"/>
  <c r="BI3394" i="13" s="1"/>
  <c r="BP3393" i="13"/>
  <c r="BO3393" i="13"/>
  <c r="BN3393" i="13"/>
  <c r="BC3393" i="13"/>
  <c r="BH3393" i="13" s="1"/>
  <c r="BP3392" i="13"/>
  <c r="BO3392" i="13"/>
  <c r="BN3392" i="13"/>
  <c r="BH3392" i="13"/>
  <c r="BB3392" i="13"/>
  <c r="BD3392" i="13" s="1"/>
  <c r="BI3392" i="13" s="1"/>
  <c r="BP3391" i="13"/>
  <c r="BO3391" i="13"/>
  <c r="BN3391" i="13"/>
  <c r="BC3391" i="13"/>
  <c r="BB3391" i="13"/>
  <c r="BD3391" i="13" s="1"/>
  <c r="BI3391" i="13" s="1"/>
  <c r="BP3390" i="13"/>
  <c r="BO3390" i="13"/>
  <c r="BN3390" i="13"/>
  <c r="BH3390" i="13"/>
  <c r="BB3390" i="13"/>
  <c r="BD3390" i="13" s="1"/>
  <c r="BI3390" i="13" s="1"/>
  <c r="BP3389" i="13"/>
  <c r="BO3389" i="13"/>
  <c r="BN3389" i="13"/>
  <c r="BB3389" i="13"/>
  <c r="BD3389" i="13" s="1"/>
  <c r="BP3388" i="13"/>
  <c r="BO3388" i="13"/>
  <c r="BN3388" i="13"/>
  <c r="BH3388" i="13"/>
  <c r="BB3388" i="13"/>
  <c r="BD3388" i="13" s="1"/>
  <c r="BI3388" i="13" s="1"/>
  <c r="BP3387" i="13"/>
  <c r="BO3387" i="13"/>
  <c r="BN3387" i="13"/>
  <c r="BH3387" i="13"/>
  <c r="BB3387" i="13"/>
  <c r="BP3386" i="13"/>
  <c r="BO3386" i="13"/>
  <c r="BN3386" i="13"/>
  <c r="BC3386" i="13"/>
  <c r="BH3386" i="13" s="1"/>
  <c r="BP3385" i="13"/>
  <c r="BO3385" i="13"/>
  <c r="BN3385" i="13"/>
  <c r="BH3385" i="13"/>
  <c r="BB3385" i="13"/>
  <c r="BD3385" i="13" s="1"/>
  <c r="BI3385" i="13" s="1"/>
  <c r="BP3384" i="13"/>
  <c r="BO3384" i="13"/>
  <c r="BN3384" i="13"/>
  <c r="BC3384" i="13"/>
  <c r="BH3384" i="13" s="1"/>
  <c r="BB3384" i="13"/>
  <c r="BD3384" i="13" s="1"/>
  <c r="BI3384" i="13" s="1"/>
  <c r="BP3383" i="13"/>
  <c r="BO3383" i="13"/>
  <c r="BN3383" i="13"/>
  <c r="BH3383" i="13"/>
  <c r="BB3383" i="13"/>
  <c r="BD3383" i="13" s="1"/>
  <c r="BI3383" i="13" s="1"/>
  <c r="BP3382" i="13"/>
  <c r="BO3382" i="13"/>
  <c r="BN3382" i="13"/>
  <c r="BC3382" i="13"/>
  <c r="BB3382" i="13"/>
  <c r="BD3382" i="13" s="1"/>
  <c r="BI3382" i="13" s="1"/>
  <c r="BP3381" i="13"/>
  <c r="BO3381" i="13"/>
  <c r="BN3381" i="13"/>
  <c r="BH3381" i="13"/>
  <c r="BB3381" i="13"/>
  <c r="BD3381" i="13" s="1"/>
  <c r="BI3381" i="13" s="1"/>
  <c r="BP3380" i="13"/>
  <c r="BO3380" i="13"/>
  <c r="BN3380" i="13"/>
  <c r="BC3380" i="13"/>
  <c r="BB3380" i="13"/>
  <c r="BD3380" i="13" s="1"/>
  <c r="BI3380" i="13" s="1"/>
  <c r="BP3379" i="13"/>
  <c r="BO3379" i="13"/>
  <c r="BN3379" i="13"/>
  <c r="BH3379" i="13"/>
  <c r="BB3379" i="13"/>
  <c r="BD3379" i="13" s="1"/>
  <c r="BI3379" i="13" s="1"/>
  <c r="BP3378" i="13"/>
  <c r="BO3378" i="13"/>
  <c r="BN3378" i="13"/>
  <c r="BB3378" i="13"/>
  <c r="BD3378" i="13" s="1"/>
  <c r="BP3377" i="13"/>
  <c r="BO3377" i="13"/>
  <c r="BN3377" i="13"/>
  <c r="BH3377" i="13"/>
  <c r="BB3377" i="13"/>
  <c r="BD3377" i="13" s="1"/>
  <c r="BI3377" i="13" s="1"/>
  <c r="BP3376" i="13"/>
  <c r="BO3376" i="13"/>
  <c r="BN3376" i="13"/>
  <c r="BH3376" i="13"/>
  <c r="BB3376" i="13"/>
  <c r="BD3376" i="13" s="1"/>
  <c r="BI3376" i="13" s="1"/>
  <c r="BP3375" i="13"/>
  <c r="BO3375" i="13"/>
  <c r="BN3375" i="13"/>
  <c r="BH3375" i="13"/>
  <c r="BB3375" i="13"/>
  <c r="BP3374" i="13"/>
  <c r="BO3374" i="13"/>
  <c r="BN3374" i="13"/>
  <c r="BC3374" i="13"/>
  <c r="BP3373" i="13"/>
  <c r="BO3373" i="13"/>
  <c r="BN3373" i="13"/>
  <c r="BH3373" i="13"/>
  <c r="BB3373" i="13"/>
  <c r="BD3373" i="13" s="1"/>
  <c r="BI3373" i="13" s="1"/>
  <c r="BP3372" i="13"/>
  <c r="BO3372" i="13"/>
  <c r="BN3372" i="13"/>
  <c r="BH3372" i="13"/>
  <c r="BB3372" i="13"/>
  <c r="BP3371" i="13"/>
  <c r="BO3371" i="13"/>
  <c r="BN3371" i="13"/>
  <c r="BP3370" i="13"/>
  <c r="BO3370" i="13"/>
  <c r="BN3370" i="13"/>
  <c r="BH3370" i="13"/>
  <c r="BB3370" i="13"/>
  <c r="BD3370" i="13" s="1"/>
  <c r="BI3370" i="13" s="1"/>
  <c r="BP3369" i="13"/>
  <c r="BO3369" i="13"/>
  <c r="BN3369" i="13"/>
  <c r="BC3369" i="13"/>
  <c r="BH3369" i="13" s="1"/>
  <c r="BB3369" i="13"/>
  <c r="BD3369" i="13" s="1"/>
  <c r="BI3369" i="13" s="1"/>
  <c r="BP3368" i="13"/>
  <c r="BO3368" i="13"/>
  <c r="BN3368" i="13"/>
  <c r="BH3368" i="13"/>
  <c r="BB3368" i="13"/>
  <c r="BD3368" i="13" s="1"/>
  <c r="BI3368" i="13" s="1"/>
  <c r="BP3367" i="13"/>
  <c r="BO3367" i="13"/>
  <c r="BN3367" i="13"/>
  <c r="BC3367" i="13"/>
  <c r="BB3367" i="13"/>
  <c r="BD3367" i="13" s="1"/>
  <c r="BI3367" i="13" s="1"/>
  <c r="BP3366" i="13"/>
  <c r="BO3366" i="13"/>
  <c r="BN3366" i="13"/>
  <c r="BH3366" i="13"/>
  <c r="BB3366" i="13"/>
  <c r="BD3366" i="13" s="1"/>
  <c r="BI3366" i="13" s="1"/>
  <c r="BP3365" i="13"/>
  <c r="BO3365" i="13"/>
  <c r="BN3365" i="13"/>
  <c r="BB3365" i="13"/>
  <c r="BD3365" i="13" s="1"/>
  <c r="BC3365" i="13" s="1"/>
  <c r="BE3365" i="13" s="1"/>
  <c r="BP3364" i="13"/>
  <c r="BO3364" i="13"/>
  <c r="BN3364" i="13"/>
  <c r="BH3364" i="13"/>
  <c r="BB3364" i="13"/>
  <c r="BD3364" i="13" s="1"/>
  <c r="BI3364" i="13" s="1"/>
  <c r="BP3363" i="13"/>
  <c r="BO3363" i="13"/>
  <c r="BN3363" i="13"/>
  <c r="BC3363" i="13"/>
  <c r="BB3363" i="13"/>
  <c r="BD3363" i="13" s="1"/>
  <c r="BI3363" i="13" s="1"/>
  <c r="BP3362" i="13"/>
  <c r="BO3362" i="13"/>
  <c r="BN3362" i="13"/>
  <c r="BH3362" i="13"/>
  <c r="BB3362" i="13"/>
  <c r="BD3362" i="13" s="1"/>
  <c r="BI3362" i="13" s="1"/>
  <c r="BP3361" i="13"/>
  <c r="BO3361" i="13"/>
  <c r="BN3361" i="13"/>
  <c r="BC3361" i="13"/>
  <c r="BH3361" i="13" s="1"/>
  <c r="BB3361" i="13"/>
  <c r="BD3361" i="13" s="1"/>
  <c r="BP3360" i="13"/>
  <c r="BO3360" i="13"/>
  <c r="BN3360" i="13"/>
  <c r="BH3360" i="13"/>
  <c r="BB3360" i="13"/>
  <c r="BD3360" i="13" s="1"/>
  <c r="BI3360" i="13" s="1"/>
  <c r="BP3359" i="13"/>
  <c r="BO3359" i="13"/>
  <c r="BN3359" i="13"/>
  <c r="BH3359" i="13"/>
  <c r="BB3359" i="13"/>
  <c r="BP3358" i="13"/>
  <c r="BO3358" i="13"/>
  <c r="BN3358" i="13"/>
  <c r="BP3357" i="13"/>
  <c r="BO3357" i="13"/>
  <c r="BN3357" i="13"/>
  <c r="BH3357" i="13"/>
  <c r="BB3357" i="13"/>
  <c r="BD3357" i="13" s="1"/>
  <c r="BI3357" i="13" s="1"/>
  <c r="BP3356" i="13"/>
  <c r="BO3356" i="13"/>
  <c r="BN3356" i="13"/>
  <c r="BH3356" i="13"/>
  <c r="BB3356" i="13"/>
  <c r="BP3355" i="13"/>
  <c r="BO3355" i="13"/>
  <c r="BN3355" i="13"/>
  <c r="BC3355" i="13"/>
  <c r="BH3355" i="13" s="1"/>
  <c r="BP3354" i="13"/>
  <c r="BO3354" i="13"/>
  <c r="BN3354" i="13"/>
  <c r="BH3354" i="13"/>
  <c r="BB3354" i="13"/>
  <c r="BD3354" i="13" s="1"/>
  <c r="BI3354" i="13" s="1"/>
  <c r="BP3353" i="13"/>
  <c r="BO3353" i="13"/>
  <c r="BN3353" i="13"/>
  <c r="BD3353" i="13"/>
  <c r="BI3353" i="13" s="1"/>
  <c r="BC3353" i="13"/>
  <c r="BP3352" i="13"/>
  <c r="BO3352" i="13"/>
  <c r="BN3352" i="13"/>
  <c r="BH3352" i="13"/>
  <c r="BB3352" i="13"/>
  <c r="BD3352" i="13" s="1"/>
  <c r="BI3352" i="13" s="1"/>
  <c r="BP3351" i="13"/>
  <c r="BO3351" i="13"/>
  <c r="BN3351" i="13"/>
  <c r="BC3351" i="13"/>
  <c r="BH3351" i="13" s="1"/>
  <c r="BB3351" i="13"/>
  <c r="BD3351" i="13" s="1"/>
  <c r="BI3351" i="13" s="1"/>
  <c r="BP3350" i="13"/>
  <c r="BO3350" i="13"/>
  <c r="BN3350" i="13"/>
  <c r="BH3350" i="13"/>
  <c r="BB3350" i="13"/>
  <c r="BD3350" i="13" s="1"/>
  <c r="BI3350" i="13" s="1"/>
  <c r="BP3349" i="13"/>
  <c r="BO3349" i="13"/>
  <c r="BN3349" i="13"/>
  <c r="BC3349" i="13"/>
  <c r="BH3349" i="13" s="1"/>
  <c r="BB3349" i="13"/>
  <c r="BD3349" i="13" s="1"/>
  <c r="BI3349" i="13" s="1"/>
  <c r="BP3348" i="13"/>
  <c r="BO3348" i="13"/>
  <c r="BN3348" i="13"/>
  <c r="BH3348" i="13"/>
  <c r="BB3348" i="13"/>
  <c r="BD3348" i="13" s="1"/>
  <c r="BI3348" i="13" s="1"/>
  <c r="BP3347" i="13"/>
  <c r="BO3347" i="13"/>
  <c r="BN3347" i="13"/>
  <c r="BB3347" i="13"/>
  <c r="BD3347" i="13" s="1"/>
  <c r="BI3347" i="13" s="1"/>
  <c r="BP3346" i="13"/>
  <c r="BO3346" i="13"/>
  <c r="BN3346" i="13"/>
  <c r="BH3346" i="13"/>
  <c r="BB3346" i="13"/>
  <c r="BD3346" i="13" s="1"/>
  <c r="BI3346" i="13" s="1"/>
  <c r="BP3345" i="13"/>
  <c r="BO3345" i="13"/>
  <c r="BN3345" i="13"/>
  <c r="BC3345" i="13"/>
  <c r="BH3345" i="13" s="1"/>
  <c r="BB3345" i="13"/>
  <c r="BD3345" i="13" s="1"/>
  <c r="BP3344" i="13"/>
  <c r="BO3344" i="13"/>
  <c r="BN3344" i="13"/>
  <c r="BH3344" i="13"/>
  <c r="BB3344" i="13"/>
  <c r="BD3344" i="13" s="1"/>
  <c r="BI3344" i="13" s="1"/>
  <c r="BP3343" i="13"/>
  <c r="BO3343" i="13"/>
  <c r="BN3343" i="13"/>
  <c r="BC3343" i="13"/>
  <c r="BH3343" i="13" s="1"/>
  <c r="BB3343" i="13"/>
  <c r="BD3343" i="13" s="1"/>
  <c r="BI3343" i="13" s="1"/>
  <c r="BP3342" i="13"/>
  <c r="BO3342" i="13"/>
  <c r="BN3342" i="13"/>
  <c r="BH3342" i="13"/>
  <c r="BB3342" i="13"/>
  <c r="BD3342" i="13" s="1"/>
  <c r="BI3342" i="13" s="1"/>
  <c r="BP3341" i="13"/>
  <c r="BO3341" i="13"/>
  <c r="BN3341" i="13"/>
  <c r="BB3341" i="13"/>
  <c r="BP3340" i="13"/>
  <c r="BO3340" i="13"/>
  <c r="BN3340" i="13"/>
  <c r="BH3339" i="13"/>
  <c r="BF3339" i="13"/>
  <c r="BF3338" i="13" s="1"/>
  <c r="BB3339" i="13"/>
  <c r="BD3339" i="13" s="1"/>
  <c r="BI3339" i="13" s="1"/>
  <c r="BC3338" i="13"/>
  <c r="BH3338" i="13" s="1"/>
  <c r="BA3337" i="13"/>
  <c r="BP3336" i="13"/>
  <c r="BO3336" i="13"/>
  <c r="BN3336" i="13"/>
  <c r="BH3336" i="13"/>
  <c r="BD3336" i="13"/>
  <c r="BI3336" i="13" s="1"/>
  <c r="BP3335" i="13"/>
  <c r="BO3335" i="13"/>
  <c r="BN3335" i="13"/>
  <c r="BD3335" i="13"/>
  <c r="BI3335" i="13" s="1"/>
  <c r="BC3335" i="13"/>
  <c r="BH3335" i="13" s="1"/>
  <c r="BP3334" i="13"/>
  <c r="BO3334" i="13"/>
  <c r="BN3334" i="13"/>
  <c r="BC3334" i="13"/>
  <c r="BB3334" i="13"/>
  <c r="BD3334" i="13" s="1"/>
  <c r="BI3334" i="13" s="1"/>
  <c r="BI3333" i="13"/>
  <c r="BH3333" i="13"/>
  <c r="BH3332" i="13"/>
  <c r="BD3332" i="13"/>
  <c r="BE3332" i="13" s="1"/>
  <c r="BC3331" i="13"/>
  <c r="BH3331" i="13" s="1"/>
  <c r="BB3331" i="13"/>
  <c r="BA3331" i="13"/>
  <c r="BA3294" i="13" s="1"/>
  <c r="BH3324" i="13"/>
  <c r="BH3323" i="13" s="1"/>
  <c r="BD3324" i="13"/>
  <c r="BC3323" i="13"/>
  <c r="BB3323" i="13"/>
  <c r="BH3322" i="13"/>
  <c r="BH3321" i="13" s="1"/>
  <c r="BD3322" i="13"/>
  <c r="BC3321" i="13"/>
  <c r="BB3321" i="13"/>
  <c r="BH3320" i="13"/>
  <c r="BH3319" i="13" s="1"/>
  <c r="BD3320" i="13"/>
  <c r="BC3319" i="13"/>
  <c r="BB3319" i="13"/>
  <c r="BH3318" i="13"/>
  <c r="BH3317" i="13" s="1"/>
  <c r="BD3318" i="13"/>
  <c r="BC3317" i="13"/>
  <c r="BB3317" i="13"/>
  <c r="BH3316" i="13"/>
  <c r="BH3315" i="13" s="1"/>
  <c r="BD3316" i="13"/>
  <c r="BC3315" i="13"/>
  <c r="BB3315" i="13"/>
  <c r="BH3314" i="13"/>
  <c r="BH3313" i="13" s="1"/>
  <c r="BD3314" i="13"/>
  <c r="BC3313" i="13"/>
  <c r="BB3313" i="13"/>
  <c r="BH3312" i="13"/>
  <c r="BH3311" i="13" s="1"/>
  <c r="BD3312" i="13"/>
  <c r="BC3311" i="13"/>
  <c r="BB3311" i="13"/>
  <c r="BH3310" i="13"/>
  <c r="BH3309" i="13" s="1"/>
  <c r="BD3310" i="13"/>
  <c r="BC3309" i="13"/>
  <c r="BB3309" i="13"/>
  <c r="BI3308" i="13"/>
  <c r="BH3308" i="13"/>
  <c r="BH3307" i="13"/>
  <c r="BD3307" i="13"/>
  <c r="BE3307" i="13" s="1"/>
  <c r="BI3306" i="13"/>
  <c r="BH3306" i="13"/>
  <c r="BH3305" i="13"/>
  <c r="BD3305" i="13"/>
  <c r="BI3305" i="13" s="1"/>
  <c r="BI3304" i="13"/>
  <c r="BH3304" i="13"/>
  <c r="BH3303" i="13"/>
  <c r="BD3303" i="13"/>
  <c r="BI3303" i="13" s="1"/>
  <c r="BI3302" i="13"/>
  <c r="BH3302" i="13"/>
  <c r="BH3301" i="13"/>
  <c r="BD3301" i="13"/>
  <c r="BE3301" i="13" s="1"/>
  <c r="BI3300" i="13"/>
  <c r="BH3300" i="13"/>
  <c r="BH3299" i="13"/>
  <c r="BD3299" i="13"/>
  <c r="BI3299" i="13" s="1"/>
  <c r="BI3298" i="13"/>
  <c r="BH3298" i="13"/>
  <c r="BH3297" i="13"/>
  <c r="BD3297" i="13"/>
  <c r="BI3297" i="13" s="1"/>
  <c r="BI3296" i="13"/>
  <c r="BH3296" i="13"/>
  <c r="BH3295" i="13"/>
  <c r="BD3295" i="13"/>
  <c r="BH3294" i="13"/>
  <c r="BD3294" i="13"/>
  <c r="BI3294" i="13" s="1"/>
  <c r="BI3293" i="13"/>
  <c r="BH3293" i="13"/>
  <c r="BH3292" i="13"/>
  <c r="BB3292" i="13"/>
  <c r="BD3292" i="13" s="1"/>
  <c r="BI3292" i="13" s="1"/>
  <c r="BA3292" i="13"/>
  <c r="BI3291" i="13"/>
  <c r="BH3291" i="13"/>
  <c r="BH3290" i="13"/>
  <c r="BB3290" i="13"/>
  <c r="BD3290" i="13" s="1"/>
  <c r="BE3290" i="13" s="1"/>
  <c r="BA3290" i="13"/>
  <c r="BI3289" i="13"/>
  <c r="BH3289" i="13"/>
  <c r="BH3288" i="13"/>
  <c r="BB3288" i="13"/>
  <c r="BD3288" i="13" s="1"/>
  <c r="BE3288" i="13" s="1"/>
  <c r="BA3288" i="13"/>
  <c r="BI3287" i="13"/>
  <c r="BH3287" i="13"/>
  <c r="BH3286" i="13"/>
  <c r="BB3286" i="13"/>
  <c r="BD3286" i="13" s="1"/>
  <c r="BI3286" i="13" s="1"/>
  <c r="BA3286" i="13"/>
  <c r="BI3285" i="13"/>
  <c r="BH3285" i="13"/>
  <c r="BH3284" i="13"/>
  <c r="BB3284" i="13"/>
  <c r="BD3284" i="13" s="1"/>
  <c r="BA3284" i="13"/>
  <c r="BI3283" i="13"/>
  <c r="BH3283" i="13"/>
  <c r="BH3282" i="13"/>
  <c r="BB3282" i="13"/>
  <c r="BD3282" i="13" s="1"/>
  <c r="BA3282" i="13"/>
  <c r="BI3281" i="13"/>
  <c r="BH3281" i="13"/>
  <c r="BD3280" i="13"/>
  <c r="BI3280" i="13" s="1"/>
  <c r="BA3280" i="13"/>
  <c r="BI3279" i="13"/>
  <c r="BH3279" i="13"/>
  <c r="BB3279" i="13"/>
  <c r="BH3278" i="13"/>
  <c r="BA3278" i="13"/>
  <c r="BB3278" i="13" s="1"/>
  <c r="BD3278" i="13" s="1"/>
  <c r="BI3278" i="13" s="1"/>
  <c r="BI3277" i="13"/>
  <c r="BH3277" i="13"/>
  <c r="BB3277" i="13"/>
  <c r="BH3276" i="13"/>
  <c r="BA3276" i="13"/>
  <c r="BB3276" i="13" s="1"/>
  <c r="BD3276" i="13" s="1"/>
  <c r="BI3275" i="13"/>
  <c r="BH3275" i="13"/>
  <c r="BB3275" i="13"/>
  <c r="BH3274" i="13"/>
  <c r="BA3274" i="13"/>
  <c r="BB3274" i="13" s="1"/>
  <c r="BD3274" i="13" s="1"/>
  <c r="BI3274" i="13" s="1"/>
  <c r="BI3273" i="13"/>
  <c r="BH3273" i="13"/>
  <c r="BH3272" i="13"/>
  <c r="BJ3272" i="13" s="1"/>
  <c r="BH3271" i="13"/>
  <c r="BD3271" i="13"/>
  <c r="BB3271" i="13"/>
  <c r="BP3270" i="13"/>
  <c r="BO3270" i="13"/>
  <c r="BN3270" i="13"/>
  <c r="BH3270" i="13"/>
  <c r="BD3270" i="13"/>
  <c r="BI3270" i="13" s="1"/>
  <c r="BP3269" i="13"/>
  <c r="BO3269" i="13"/>
  <c r="BN3269" i="13"/>
  <c r="BI3269" i="13"/>
  <c r="BH3269" i="13"/>
  <c r="BE3269" i="13"/>
  <c r="BP3268" i="13"/>
  <c r="BO3268" i="13"/>
  <c r="BN3268" i="13"/>
  <c r="BH3268" i="13"/>
  <c r="BB3268" i="13"/>
  <c r="BD3268" i="13" s="1"/>
  <c r="BI3268" i="13" s="1"/>
  <c r="BP3267" i="13"/>
  <c r="BO3267" i="13"/>
  <c r="BN3267" i="13"/>
  <c r="BB3267" i="13"/>
  <c r="BD3267" i="13" s="1"/>
  <c r="BP3266" i="13"/>
  <c r="BO3266" i="13"/>
  <c r="BN3266" i="13"/>
  <c r="BH3266" i="13"/>
  <c r="BD3266" i="13"/>
  <c r="BI3266" i="13" s="1"/>
  <c r="BP3265" i="13"/>
  <c r="BO3265" i="13"/>
  <c r="BN3265" i="13"/>
  <c r="BD3265" i="13"/>
  <c r="BI3265" i="13" s="1"/>
  <c r="BC3265" i="13"/>
  <c r="BP3264" i="13"/>
  <c r="BO3264" i="13"/>
  <c r="BN3264" i="13"/>
  <c r="BH3264" i="13"/>
  <c r="BB3264" i="13"/>
  <c r="BD3264" i="13" s="1"/>
  <c r="BI3264" i="13" s="1"/>
  <c r="BP3263" i="13"/>
  <c r="BO3263" i="13"/>
  <c r="BN3263" i="13"/>
  <c r="BB3263" i="13"/>
  <c r="BD3263" i="13" s="1"/>
  <c r="BC3263" i="13" s="1"/>
  <c r="BP3262" i="13"/>
  <c r="BO3262" i="13"/>
  <c r="BN3262" i="13"/>
  <c r="BH3262" i="13"/>
  <c r="BB3262" i="13"/>
  <c r="BD3262" i="13" s="1"/>
  <c r="BI3262" i="13" s="1"/>
  <c r="BP3261" i="13"/>
  <c r="BO3261" i="13"/>
  <c r="BN3261" i="13"/>
  <c r="BC3261" i="13"/>
  <c r="BB3261" i="13"/>
  <c r="BD3261" i="13" s="1"/>
  <c r="BI3261" i="13" s="1"/>
  <c r="BP3260" i="13"/>
  <c r="BO3260" i="13"/>
  <c r="BN3260" i="13"/>
  <c r="BH3260" i="13"/>
  <c r="BB3260" i="13"/>
  <c r="BD3260" i="13" s="1"/>
  <c r="BI3260" i="13" s="1"/>
  <c r="BP3259" i="13"/>
  <c r="BO3259" i="13"/>
  <c r="BN3259" i="13"/>
  <c r="BC3259" i="13"/>
  <c r="BH3259" i="13" s="1"/>
  <c r="BB3259" i="13"/>
  <c r="BD3259" i="13" s="1"/>
  <c r="BI3259" i="13" s="1"/>
  <c r="BP3258" i="13"/>
  <c r="BO3258" i="13"/>
  <c r="BN3258" i="13"/>
  <c r="BH3258" i="13"/>
  <c r="BB3258" i="13"/>
  <c r="BD3258" i="13" s="1"/>
  <c r="BI3258" i="13" s="1"/>
  <c r="BP3257" i="13"/>
  <c r="BO3257" i="13"/>
  <c r="BN3257" i="13"/>
  <c r="BH3257" i="13"/>
  <c r="BB3257" i="13"/>
  <c r="BD3257" i="13" s="1"/>
  <c r="BI3257" i="13" s="1"/>
  <c r="BP3256" i="13"/>
  <c r="BO3256" i="13"/>
  <c r="BN3256" i="13"/>
  <c r="BH3256" i="13"/>
  <c r="BB3256" i="13"/>
  <c r="BD3256" i="13" s="1"/>
  <c r="BI3256" i="13" s="1"/>
  <c r="BP3255" i="13"/>
  <c r="BO3255" i="13"/>
  <c r="BN3255" i="13"/>
  <c r="BC3255" i="13"/>
  <c r="BH3255" i="13" s="1"/>
  <c r="BB3255" i="13"/>
  <c r="BD3255" i="13" s="1"/>
  <c r="BI3255" i="13" s="1"/>
  <c r="BP3254" i="13"/>
  <c r="BO3254" i="13"/>
  <c r="BN3254" i="13"/>
  <c r="BH3254" i="13"/>
  <c r="BD3254" i="13"/>
  <c r="BI3254" i="13" s="1"/>
  <c r="BP3253" i="13"/>
  <c r="BO3253" i="13"/>
  <c r="BN3253" i="13"/>
  <c r="BD3253" i="13"/>
  <c r="BI3253" i="13" s="1"/>
  <c r="BC3253" i="13"/>
  <c r="BH3253" i="13" s="1"/>
  <c r="BP3252" i="13"/>
  <c r="BO3252" i="13"/>
  <c r="BN3252" i="13"/>
  <c r="BH3252" i="13"/>
  <c r="BB3252" i="13"/>
  <c r="BD3252" i="13" s="1"/>
  <c r="BI3252" i="13" s="1"/>
  <c r="BP3251" i="13"/>
  <c r="BO3251" i="13"/>
  <c r="BN3251" i="13"/>
  <c r="BC3251" i="13"/>
  <c r="BH3251" i="13" s="1"/>
  <c r="BB3251" i="13"/>
  <c r="BD3251" i="13" s="1"/>
  <c r="BP3250" i="13"/>
  <c r="BO3250" i="13"/>
  <c r="BN3250" i="13"/>
  <c r="BH3250" i="13"/>
  <c r="BB3250" i="13"/>
  <c r="BD3250" i="13" s="1"/>
  <c r="BI3250" i="13" s="1"/>
  <c r="BP3249" i="13"/>
  <c r="BO3249" i="13"/>
  <c r="BN3249" i="13"/>
  <c r="BH3249" i="13"/>
  <c r="BB3249" i="13"/>
  <c r="BD3249" i="13" s="1"/>
  <c r="BI3249" i="13" s="1"/>
  <c r="BP3248" i="13"/>
  <c r="BO3248" i="13"/>
  <c r="BN3248" i="13"/>
  <c r="BH3248" i="13"/>
  <c r="BB3248" i="13"/>
  <c r="BD3248" i="13" s="1"/>
  <c r="BI3248" i="13" s="1"/>
  <c r="BH3247" i="13"/>
  <c r="BD3247" i="13"/>
  <c r="BI3247" i="13" s="1"/>
  <c r="BH3246" i="13"/>
  <c r="BD3246" i="13"/>
  <c r="BI3246" i="13" s="1"/>
  <c r="BP3245" i="13"/>
  <c r="BO3245" i="13"/>
  <c r="BN3245" i="13"/>
  <c r="BH3245" i="13"/>
  <c r="BB3245" i="13"/>
  <c r="BP3244" i="13"/>
  <c r="BO3244" i="13"/>
  <c r="BN3244" i="13"/>
  <c r="BF3244" i="13"/>
  <c r="BC3244" i="13" s="1"/>
  <c r="BP3243" i="13"/>
  <c r="BO3243" i="13"/>
  <c r="BN3243" i="13"/>
  <c r="BH3243" i="13"/>
  <c r="BB3243" i="13"/>
  <c r="BD3243" i="13" s="1"/>
  <c r="BI3243" i="13" s="1"/>
  <c r="BP3242" i="13"/>
  <c r="BO3242" i="13"/>
  <c r="BN3242" i="13"/>
  <c r="BB3242" i="13"/>
  <c r="BD3242" i="13" s="1"/>
  <c r="BP3241" i="13"/>
  <c r="BO3241" i="13"/>
  <c r="BN3241" i="13"/>
  <c r="BH3241" i="13"/>
  <c r="BB3241" i="13"/>
  <c r="BP3240" i="13"/>
  <c r="BO3240" i="13"/>
  <c r="BN3240" i="13"/>
  <c r="BB3240" i="13"/>
  <c r="BD3240" i="13" s="1"/>
  <c r="BP3239" i="13"/>
  <c r="BO3239" i="13"/>
  <c r="BN3239" i="13"/>
  <c r="BP3238" i="13"/>
  <c r="BO3238" i="13"/>
  <c r="BN3238" i="13"/>
  <c r="BH3238" i="13"/>
  <c r="BD3238" i="13"/>
  <c r="BI3238" i="13" s="1"/>
  <c r="BP3237" i="13"/>
  <c r="BO3237" i="13"/>
  <c r="BN3237" i="13"/>
  <c r="BH3237" i="13"/>
  <c r="BD3237" i="13"/>
  <c r="BE3237" i="13" s="1"/>
  <c r="BP3236" i="13"/>
  <c r="BO3236" i="13"/>
  <c r="BN3236" i="13"/>
  <c r="BH3236" i="13"/>
  <c r="BD3236" i="13"/>
  <c r="BI3236" i="13" s="1"/>
  <c r="BP3235" i="13"/>
  <c r="BO3235" i="13"/>
  <c r="BN3235" i="13"/>
  <c r="BH3235" i="13"/>
  <c r="BD3235" i="13"/>
  <c r="BI3235" i="13" s="1"/>
  <c r="BP3234" i="13"/>
  <c r="BO3234" i="13"/>
  <c r="BN3234" i="13"/>
  <c r="BH3234" i="13"/>
  <c r="BB3234" i="13"/>
  <c r="BD3234" i="13" s="1"/>
  <c r="BI3234" i="13" s="1"/>
  <c r="BP3233" i="13"/>
  <c r="BO3233" i="13"/>
  <c r="BN3233" i="13"/>
  <c r="BC3233" i="13"/>
  <c r="BB3233" i="13"/>
  <c r="BD3233" i="13" s="1"/>
  <c r="BI3233" i="13" s="1"/>
  <c r="BP3232" i="13"/>
  <c r="BO3232" i="13"/>
  <c r="BN3232" i="13"/>
  <c r="BH3232" i="13"/>
  <c r="BB3232" i="13"/>
  <c r="BD3232" i="13" s="1"/>
  <c r="BI3232" i="13" s="1"/>
  <c r="BP3231" i="13"/>
  <c r="BO3231" i="13"/>
  <c r="BN3231" i="13"/>
  <c r="BB3231" i="13"/>
  <c r="BD3231" i="13" s="1"/>
  <c r="BP3230" i="13"/>
  <c r="BO3230" i="13"/>
  <c r="BN3230" i="13"/>
  <c r="BH3230" i="13"/>
  <c r="BB3230" i="13"/>
  <c r="BD3230" i="13" s="1"/>
  <c r="BI3230" i="13" s="1"/>
  <c r="BP3229" i="13"/>
  <c r="BO3229" i="13"/>
  <c r="BN3229" i="13"/>
  <c r="BH3229" i="13"/>
  <c r="BB3229" i="13"/>
  <c r="BD3229" i="13" s="1"/>
  <c r="BI3229" i="13" s="1"/>
  <c r="BP3228" i="13"/>
  <c r="BO3228" i="13"/>
  <c r="BN3228" i="13"/>
  <c r="BH3228" i="13"/>
  <c r="BB3228" i="13"/>
  <c r="BP3227" i="13"/>
  <c r="BO3227" i="13"/>
  <c r="BN3227" i="13"/>
  <c r="BP3226" i="13"/>
  <c r="BO3226" i="13"/>
  <c r="BN3226" i="13"/>
  <c r="BH3226" i="13"/>
  <c r="BD3226" i="13"/>
  <c r="BI3226" i="13" s="1"/>
  <c r="BP3225" i="13"/>
  <c r="BO3225" i="13"/>
  <c r="BN3225" i="13"/>
  <c r="BD3225" i="13"/>
  <c r="BI3225" i="13" s="1"/>
  <c r="BC3225" i="13"/>
  <c r="BP3224" i="13"/>
  <c r="BO3224" i="13"/>
  <c r="BN3224" i="13"/>
  <c r="BH3224" i="13"/>
  <c r="BB3224" i="13"/>
  <c r="BD3224" i="13" s="1"/>
  <c r="BI3224" i="13" s="1"/>
  <c r="BP3223" i="13"/>
  <c r="BO3223" i="13"/>
  <c r="BN3223" i="13"/>
  <c r="BC3223" i="13"/>
  <c r="BB3223" i="13"/>
  <c r="BD3223" i="13" s="1"/>
  <c r="BI3223" i="13" s="1"/>
  <c r="BP3222" i="13"/>
  <c r="BO3222" i="13"/>
  <c r="BN3222" i="13"/>
  <c r="BH3222" i="13"/>
  <c r="BB3222" i="13"/>
  <c r="BD3222" i="13" s="1"/>
  <c r="BI3222" i="13" s="1"/>
  <c r="BP3221" i="13"/>
  <c r="BO3221" i="13"/>
  <c r="BN3221" i="13"/>
  <c r="BB3221" i="13"/>
  <c r="BD3221" i="13" s="1"/>
  <c r="BP3220" i="13"/>
  <c r="BO3220" i="13"/>
  <c r="BN3220" i="13"/>
  <c r="BH3220" i="13"/>
  <c r="BB3220" i="13"/>
  <c r="BD3220" i="13" s="1"/>
  <c r="BI3220" i="13" s="1"/>
  <c r="BP3219" i="13"/>
  <c r="BO3219" i="13"/>
  <c r="BN3219" i="13"/>
  <c r="BB3219" i="13"/>
  <c r="BD3219" i="13" s="1"/>
  <c r="BP3218" i="13"/>
  <c r="BO3218" i="13"/>
  <c r="BN3218" i="13"/>
  <c r="BH3218" i="13"/>
  <c r="BB3218" i="13"/>
  <c r="BD3218" i="13" s="1"/>
  <c r="BI3218" i="13" s="1"/>
  <c r="BP3217" i="13"/>
  <c r="BO3217" i="13"/>
  <c r="BN3217" i="13"/>
  <c r="BH3217" i="13"/>
  <c r="BB3217" i="13"/>
  <c r="BD3217" i="13" s="1"/>
  <c r="BI3217" i="13" s="1"/>
  <c r="BP3216" i="13"/>
  <c r="BO3216" i="13"/>
  <c r="BN3216" i="13"/>
  <c r="BH3216" i="13"/>
  <c r="BB3216" i="13"/>
  <c r="BP3215" i="13"/>
  <c r="BO3215" i="13"/>
  <c r="BN3215" i="13"/>
  <c r="BC3215" i="13"/>
  <c r="BH3215" i="13" s="1"/>
  <c r="BP3214" i="13"/>
  <c r="BO3214" i="13"/>
  <c r="BN3214" i="13"/>
  <c r="BH3214" i="13"/>
  <c r="BB3214" i="13"/>
  <c r="BD3214" i="13" s="1"/>
  <c r="BI3214" i="13" s="1"/>
  <c r="BP3213" i="13"/>
  <c r="BO3213" i="13"/>
  <c r="BN3213" i="13"/>
  <c r="BB3213" i="13"/>
  <c r="BD3213" i="13" s="1"/>
  <c r="BP3212" i="13"/>
  <c r="BO3212" i="13"/>
  <c r="BN3212" i="13"/>
  <c r="BH3212" i="13"/>
  <c r="BB3212" i="13"/>
  <c r="BD3212" i="13" s="1"/>
  <c r="BI3212" i="13" s="1"/>
  <c r="BP3211" i="13"/>
  <c r="BO3211" i="13"/>
  <c r="BN3211" i="13"/>
  <c r="BH3211" i="13"/>
  <c r="BB3211" i="13"/>
  <c r="BD3211" i="13" s="1"/>
  <c r="BI3211" i="13" s="1"/>
  <c r="BP3210" i="13"/>
  <c r="BO3210" i="13"/>
  <c r="BN3210" i="13"/>
  <c r="BP3209" i="13"/>
  <c r="BO3209" i="13"/>
  <c r="BN3209" i="13"/>
  <c r="BP3208" i="13"/>
  <c r="BO3208" i="13"/>
  <c r="BN3208" i="13"/>
  <c r="BH3208" i="13"/>
  <c r="BB3208" i="13"/>
  <c r="BD3208" i="13" s="1"/>
  <c r="BI3208" i="13" s="1"/>
  <c r="BP3207" i="13"/>
  <c r="BO3207" i="13"/>
  <c r="BN3207" i="13"/>
  <c r="BC3207" i="13"/>
  <c r="BH3207" i="13" s="1"/>
  <c r="BB3207" i="13"/>
  <c r="BD3207" i="13" s="1"/>
  <c r="BI3207" i="13" s="1"/>
  <c r="BP3206" i="13"/>
  <c r="BO3206" i="13"/>
  <c r="BN3206" i="13"/>
  <c r="BH3206" i="13"/>
  <c r="BB3206" i="13"/>
  <c r="BD3206" i="13" s="1"/>
  <c r="BI3206" i="13" s="1"/>
  <c r="BP3205" i="13"/>
  <c r="BO3205" i="13"/>
  <c r="BN3205" i="13"/>
  <c r="BB3205" i="13"/>
  <c r="BD3205" i="13" s="1"/>
  <c r="BP3204" i="13"/>
  <c r="BO3204" i="13"/>
  <c r="BN3204" i="13"/>
  <c r="BH3204" i="13"/>
  <c r="BD3204" i="13"/>
  <c r="BI3204" i="13" s="1"/>
  <c r="BP3203" i="13"/>
  <c r="BO3203" i="13"/>
  <c r="BN3203" i="13"/>
  <c r="BD3203" i="13"/>
  <c r="BI3203" i="13" s="1"/>
  <c r="BC3203" i="13"/>
  <c r="BH3203" i="13" s="1"/>
  <c r="BP3202" i="13"/>
  <c r="BO3202" i="13"/>
  <c r="BN3202" i="13"/>
  <c r="BH3202" i="13"/>
  <c r="BB3202" i="13"/>
  <c r="BD3202" i="13" s="1"/>
  <c r="BI3202" i="13" s="1"/>
  <c r="BP3201" i="13"/>
  <c r="BO3201" i="13"/>
  <c r="BN3201" i="13"/>
  <c r="BC3201" i="13"/>
  <c r="BB3201" i="13"/>
  <c r="BD3201" i="13" s="1"/>
  <c r="BI3201" i="13" s="1"/>
  <c r="BP3200" i="13"/>
  <c r="BO3200" i="13"/>
  <c r="BN3200" i="13"/>
  <c r="BH3200" i="13"/>
  <c r="BB3200" i="13"/>
  <c r="BD3200" i="13" s="1"/>
  <c r="BI3200" i="13" s="1"/>
  <c r="BP3199" i="13"/>
  <c r="BO3199" i="13"/>
  <c r="BN3199" i="13"/>
  <c r="BH3199" i="13"/>
  <c r="BB3199" i="13"/>
  <c r="BD3199" i="13" s="1"/>
  <c r="BI3199" i="13" s="1"/>
  <c r="BP3198" i="13"/>
  <c r="BO3198" i="13"/>
  <c r="BN3198" i="13"/>
  <c r="BC3198" i="13"/>
  <c r="BH3198" i="13" s="1"/>
  <c r="BP3197" i="13"/>
  <c r="BO3197" i="13"/>
  <c r="BN3197" i="13"/>
  <c r="BH3197" i="13"/>
  <c r="BB3197" i="13"/>
  <c r="BD3197" i="13" s="1"/>
  <c r="BI3197" i="13" s="1"/>
  <c r="BP3196" i="13"/>
  <c r="BO3196" i="13"/>
  <c r="BN3196" i="13"/>
  <c r="BP3195" i="13"/>
  <c r="BO3195" i="13"/>
  <c r="BN3195" i="13"/>
  <c r="BH3195" i="13"/>
  <c r="BB3195" i="13"/>
  <c r="BP3194" i="13"/>
  <c r="BO3194" i="13"/>
  <c r="BN3194" i="13"/>
  <c r="BH3194" i="13"/>
  <c r="BB3194" i="13"/>
  <c r="BD3194" i="13" s="1"/>
  <c r="BI3194" i="13" s="1"/>
  <c r="BP3193" i="13"/>
  <c r="BO3193" i="13"/>
  <c r="BN3193" i="13"/>
  <c r="BP3192" i="13"/>
  <c r="BO3192" i="13"/>
  <c r="BN3192" i="13"/>
  <c r="BP3191" i="13"/>
  <c r="BO3191" i="13"/>
  <c r="BN3191" i="13"/>
  <c r="BH3191" i="13"/>
  <c r="BB3191" i="13"/>
  <c r="BD3191" i="13" s="1"/>
  <c r="BI3191" i="13" s="1"/>
  <c r="BP3190" i="13"/>
  <c r="BO3190" i="13"/>
  <c r="BN3190" i="13"/>
  <c r="BB3190" i="13"/>
  <c r="BD3190" i="13" s="1"/>
  <c r="BP3189" i="13"/>
  <c r="BO3189" i="13"/>
  <c r="BN3189" i="13"/>
  <c r="BH3189" i="13"/>
  <c r="BB3189" i="13"/>
  <c r="BD3189" i="13" s="1"/>
  <c r="BI3189" i="13" s="1"/>
  <c r="BP3188" i="13"/>
  <c r="BO3188" i="13"/>
  <c r="BN3188" i="13"/>
  <c r="BC3188" i="13"/>
  <c r="BB3188" i="13"/>
  <c r="BP3187" i="13"/>
  <c r="BO3187" i="13"/>
  <c r="BN3187" i="13"/>
  <c r="BH3187" i="13"/>
  <c r="BB3187" i="13"/>
  <c r="BD3187" i="13" s="1"/>
  <c r="BI3187" i="13" s="1"/>
  <c r="BP3186" i="13"/>
  <c r="BO3186" i="13"/>
  <c r="BN3186" i="13"/>
  <c r="BC3186" i="13"/>
  <c r="BB3186" i="13"/>
  <c r="BD3186" i="13" s="1"/>
  <c r="BI3186" i="13" s="1"/>
  <c r="BP3185" i="13"/>
  <c r="BO3185" i="13"/>
  <c r="BN3185" i="13"/>
  <c r="BH3185" i="13"/>
  <c r="BD3185" i="13"/>
  <c r="BI3185" i="13" s="1"/>
  <c r="BP3184" i="13"/>
  <c r="BO3184" i="13"/>
  <c r="BN3184" i="13"/>
  <c r="BH3184" i="13"/>
  <c r="BD3184" i="13"/>
  <c r="BE3184" i="13" s="1"/>
  <c r="BP3183" i="13"/>
  <c r="BO3183" i="13"/>
  <c r="BN3183" i="13"/>
  <c r="BH3183" i="13"/>
  <c r="BB3183" i="13"/>
  <c r="BD3183" i="13" s="1"/>
  <c r="BI3183" i="13" s="1"/>
  <c r="BP3182" i="13"/>
  <c r="BO3182" i="13"/>
  <c r="BN3182" i="13"/>
  <c r="BB3182" i="13"/>
  <c r="BD3182" i="13" s="1"/>
  <c r="BC3182" i="13" s="1"/>
  <c r="BP3181" i="13"/>
  <c r="BO3181" i="13"/>
  <c r="BN3181" i="13"/>
  <c r="BH3181" i="13"/>
  <c r="BB3181" i="13"/>
  <c r="BD3181" i="13" s="1"/>
  <c r="BI3181" i="13" s="1"/>
  <c r="BP3180" i="13"/>
  <c r="BO3180" i="13"/>
  <c r="BN3180" i="13"/>
  <c r="BC3180" i="13"/>
  <c r="BB3180" i="13"/>
  <c r="BD3180" i="13" s="1"/>
  <c r="BI3180" i="13" s="1"/>
  <c r="BP3179" i="13"/>
  <c r="BO3179" i="13"/>
  <c r="BN3179" i="13"/>
  <c r="BP3178" i="13"/>
  <c r="BO3178" i="13"/>
  <c r="BN3178" i="13"/>
  <c r="BH3178" i="13"/>
  <c r="BB3178" i="13"/>
  <c r="BD3178" i="13" s="1"/>
  <c r="BI3178" i="13" s="1"/>
  <c r="BP3177" i="13"/>
  <c r="BO3177" i="13"/>
  <c r="BN3177" i="13"/>
  <c r="BB3177" i="13"/>
  <c r="BD3177" i="13" s="1"/>
  <c r="BP3176" i="13"/>
  <c r="BO3176" i="13"/>
  <c r="BN3176" i="13"/>
  <c r="BH3176" i="13"/>
  <c r="BB3176" i="13"/>
  <c r="BD3176" i="13" s="1"/>
  <c r="BI3176" i="13" s="1"/>
  <c r="BP3175" i="13"/>
  <c r="BO3175" i="13"/>
  <c r="BN3175" i="13"/>
  <c r="BH3175" i="13"/>
  <c r="BB3175" i="13"/>
  <c r="BD3175" i="13" s="1"/>
  <c r="BI3175" i="13" s="1"/>
  <c r="BP3174" i="13"/>
  <c r="BO3174" i="13"/>
  <c r="BN3174" i="13"/>
  <c r="BP3173" i="13"/>
  <c r="BO3173" i="13"/>
  <c r="BN3173" i="13"/>
  <c r="BH3173" i="13"/>
  <c r="BB3173" i="13"/>
  <c r="BD3173" i="13" s="1"/>
  <c r="BI3173" i="13" s="1"/>
  <c r="BP3172" i="13"/>
  <c r="BO3172" i="13"/>
  <c r="BN3172" i="13"/>
  <c r="BB3172" i="13"/>
  <c r="BD3172" i="13" s="1"/>
  <c r="BP3171" i="13"/>
  <c r="BO3171" i="13"/>
  <c r="BN3171" i="13"/>
  <c r="BH3171" i="13"/>
  <c r="BB3171" i="13"/>
  <c r="BD3171" i="13" s="1"/>
  <c r="BI3171" i="13" s="1"/>
  <c r="BP3170" i="13"/>
  <c r="BO3170" i="13"/>
  <c r="BN3170" i="13"/>
  <c r="BB3170" i="13"/>
  <c r="BD3170" i="13" s="1"/>
  <c r="BP3169" i="13"/>
  <c r="BO3169" i="13"/>
  <c r="BN3169" i="13"/>
  <c r="BH3169" i="13"/>
  <c r="BB3169" i="13"/>
  <c r="BD3169" i="13" s="1"/>
  <c r="BI3169" i="13" s="1"/>
  <c r="BP3168" i="13"/>
  <c r="BO3168" i="13"/>
  <c r="BN3168" i="13"/>
  <c r="BH3168" i="13"/>
  <c r="BB3168" i="13"/>
  <c r="BP3167" i="13"/>
  <c r="BO3167" i="13"/>
  <c r="BN3167" i="13"/>
  <c r="BP3166" i="13"/>
  <c r="BO3166" i="13"/>
  <c r="BN3166" i="13"/>
  <c r="BH3166" i="13"/>
  <c r="BB3166" i="13"/>
  <c r="BD3166" i="13" s="1"/>
  <c r="BI3166" i="13" s="1"/>
  <c r="BP3165" i="13"/>
  <c r="BO3165" i="13"/>
  <c r="BN3165" i="13"/>
  <c r="BB3165" i="13"/>
  <c r="BD3165" i="13" s="1"/>
  <c r="BP3164" i="13"/>
  <c r="BO3164" i="13"/>
  <c r="BN3164" i="13"/>
  <c r="BH3164" i="13"/>
  <c r="BB3164" i="13"/>
  <c r="BD3164" i="13" s="1"/>
  <c r="BI3164" i="13" s="1"/>
  <c r="BP3163" i="13"/>
  <c r="BO3163" i="13"/>
  <c r="BN3163" i="13"/>
  <c r="BB3163" i="13"/>
  <c r="BD3163" i="13" s="1"/>
  <c r="BC3163" i="13" s="1"/>
  <c r="BP3162" i="13"/>
  <c r="BO3162" i="13"/>
  <c r="BN3162" i="13"/>
  <c r="BH3162" i="13"/>
  <c r="BD3162" i="13"/>
  <c r="BI3162" i="13" s="1"/>
  <c r="BP3161" i="13"/>
  <c r="BO3161" i="13"/>
  <c r="BN3161" i="13"/>
  <c r="BD3161" i="13"/>
  <c r="BI3161" i="13" s="1"/>
  <c r="BC3161" i="13"/>
  <c r="BP3160" i="13"/>
  <c r="BO3160" i="13"/>
  <c r="BN3160" i="13"/>
  <c r="BH3160" i="13"/>
  <c r="BB3160" i="13"/>
  <c r="BD3160" i="13" s="1"/>
  <c r="BI3160" i="13" s="1"/>
  <c r="BP3159" i="13"/>
  <c r="BO3159" i="13"/>
  <c r="BN3159" i="13"/>
  <c r="BH3159" i="13"/>
  <c r="BB3159" i="13"/>
  <c r="BD3159" i="13" s="1"/>
  <c r="BI3159" i="13" s="1"/>
  <c r="BP3158" i="13"/>
  <c r="BO3158" i="13"/>
  <c r="BN3158" i="13"/>
  <c r="BH3158" i="13"/>
  <c r="BB3158" i="13"/>
  <c r="BD3158" i="13" s="1"/>
  <c r="BI3158" i="13" s="1"/>
  <c r="BP3157" i="13"/>
  <c r="BO3157" i="13"/>
  <c r="BN3157" i="13"/>
  <c r="BH3157" i="13"/>
  <c r="BB3157" i="13"/>
  <c r="BD3157" i="13" s="1"/>
  <c r="BI3157" i="13" s="1"/>
  <c r="BP3156" i="13"/>
  <c r="BO3156" i="13"/>
  <c r="BN3156" i="13"/>
  <c r="BH3156" i="13"/>
  <c r="BB3156" i="13"/>
  <c r="BD3156" i="13" s="1"/>
  <c r="BI3156" i="13" s="1"/>
  <c r="BP3155" i="13"/>
  <c r="BO3155" i="13"/>
  <c r="BN3155" i="13"/>
  <c r="BH3155" i="13"/>
  <c r="BB3155" i="13"/>
  <c r="BD3155" i="13" s="1"/>
  <c r="BI3155" i="13" s="1"/>
  <c r="BP3154" i="13"/>
  <c r="BO3154" i="13"/>
  <c r="BN3154" i="13"/>
  <c r="BH3154" i="13"/>
  <c r="BB3154" i="13"/>
  <c r="BP3153" i="13"/>
  <c r="BO3153" i="13"/>
  <c r="BN3153" i="13"/>
  <c r="BP3152" i="13"/>
  <c r="BO3152" i="13"/>
  <c r="BN3152" i="13"/>
  <c r="BH3152" i="13"/>
  <c r="BB3152" i="13"/>
  <c r="BD3152" i="13" s="1"/>
  <c r="BI3152" i="13" s="1"/>
  <c r="BP3151" i="13"/>
  <c r="BO3151" i="13"/>
  <c r="BN3151" i="13"/>
  <c r="BH3151" i="13"/>
  <c r="BB3151" i="13"/>
  <c r="BP3150" i="13"/>
  <c r="BO3150" i="13"/>
  <c r="BN3150" i="13"/>
  <c r="BC3150" i="13"/>
  <c r="BH3150" i="13" s="1"/>
  <c r="BP3149" i="13"/>
  <c r="BO3149" i="13"/>
  <c r="BN3149" i="13"/>
  <c r="BH3149" i="13"/>
  <c r="BB3149" i="13"/>
  <c r="BD3149" i="13" s="1"/>
  <c r="BI3149" i="13" s="1"/>
  <c r="BP3148" i="13"/>
  <c r="BO3148" i="13"/>
  <c r="BN3148" i="13"/>
  <c r="BC3148" i="13"/>
  <c r="BH3148" i="13" s="1"/>
  <c r="BB3148" i="13"/>
  <c r="BD3148" i="13" s="1"/>
  <c r="BI3148" i="13" s="1"/>
  <c r="BP3147" i="13"/>
  <c r="BO3147" i="13"/>
  <c r="BN3147" i="13"/>
  <c r="BH3147" i="13"/>
  <c r="BB3147" i="13"/>
  <c r="BD3147" i="13" s="1"/>
  <c r="BI3147" i="13" s="1"/>
  <c r="BP3146" i="13"/>
  <c r="BO3146" i="13"/>
  <c r="BN3146" i="13"/>
  <c r="BB3146" i="13"/>
  <c r="BD3146" i="13" s="1"/>
  <c r="BP3145" i="13"/>
  <c r="BO3145" i="13"/>
  <c r="BN3145" i="13"/>
  <c r="BH3145" i="13"/>
  <c r="BB3145" i="13"/>
  <c r="BD3145" i="13" s="1"/>
  <c r="BI3145" i="13" s="1"/>
  <c r="BP3144" i="13"/>
  <c r="BO3144" i="13"/>
  <c r="BN3144" i="13"/>
  <c r="BC3144" i="13"/>
  <c r="BB3144" i="13"/>
  <c r="BD3144" i="13" s="1"/>
  <c r="BI3144" i="13" s="1"/>
  <c r="BP3143" i="13"/>
  <c r="BO3143" i="13"/>
  <c r="BN3143" i="13"/>
  <c r="BP3142" i="13"/>
  <c r="BO3142" i="13"/>
  <c r="BN3142" i="13"/>
  <c r="BH3142" i="13"/>
  <c r="BJ3142" i="13" s="1"/>
  <c r="BD3142" i="13"/>
  <c r="BE3142" i="13" s="1"/>
  <c r="BP3141" i="13"/>
  <c r="BO3141" i="13"/>
  <c r="BN3141" i="13"/>
  <c r="BH3141" i="13"/>
  <c r="BD3141" i="13"/>
  <c r="BI3141" i="13" s="1"/>
  <c r="BP3140" i="13"/>
  <c r="BO3140" i="13"/>
  <c r="BN3140" i="13"/>
  <c r="BD3140" i="13"/>
  <c r="BI3140" i="13" s="1"/>
  <c r="BC3140" i="13"/>
  <c r="BH3140" i="13" s="1"/>
  <c r="BP3139" i="13"/>
  <c r="BO3139" i="13"/>
  <c r="BN3139" i="13"/>
  <c r="BH3139" i="13"/>
  <c r="BB3139" i="13"/>
  <c r="BD3139" i="13" s="1"/>
  <c r="BI3139" i="13" s="1"/>
  <c r="BP3138" i="13"/>
  <c r="BO3138" i="13"/>
  <c r="BN3138" i="13"/>
  <c r="BH3138" i="13"/>
  <c r="BB3138" i="13"/>
  <c r="BD3138" i="13" s="1"/>
  <c r="BI3138" i="13" s="1"/>
  <c r="BP3137" i="13"/>
  <c r="BO3137" i="13"/>
  <c r="BN3137" i="13"/>
  <c r="BH3137" i="13"/>
  <c r="BB3137" i="13"/>
  <c r="BD3137" i="13" s="1"/>
  <c r="BI3137" i="13" s="1"/>
  <c r="BP3136" i="13"/>
  <c r="BO3136" i="13"/>
  <c r="BN3136" i="13"/>
  <c r="BH3136" i="13"/>
  <c r="BB3136" i="13"/>
  <c r="BD3136" i="13" s="1"/>
  <c r="BI3136" i="13" s="1"/>
  <c r="BP3135" i="13"/>
  <c r="BO3135" i="13"/>
  <c r="BN3135" i="13"/>
  <c r="BC3135" i="13"/>
  <c r="BH3135" i="13" s="1"/>
  <c r="BP3134" i="13"/>
  <c r="BO3134" i="13"/>
  <c r="BN3134" i="13"/>
  <c r="BH3134" i="13"/>
  <c r="BD3134" i="13"/>
  <c r="BI3134" i="13" s="1"/>
  <c r="BP3133" i="13"/>
  <c r="BO3133" i="13"/>
  <c r="BN3133" i="13"/>
  <c r="BD3133" i="13"/>
  <c r="BI3133" i="13" s="1"/>
  <c r="BC3133" i="13"/>
  <c r="BH3133" i="13" s="1"/>
  <c r="BP3132" i="13"/>
  <c r="BO3132" i="13"/>
  <c r="BN3132" i="13"/>
  <c r="BH3132" i="13"/>
  <c r="BB3132" i="13"/>
  <c r="BD3132" i="13" s="1"/>
  <c r="BI3132" i="13" s="1"/>
  <c r="BP3131" i="13"/>
  <c r="BO3131" i="13"/>
  <c r="BN3131" i="13"/>
  <c r="BH3131" i="13"/>
  <c r="BB3131" i="13"/>
  <c r="BP3130" i="13"/>
  <c r="BO3130" i="13"/>
  <c r="BN3130" i="13"/>
  <c r="BP3129" i="13"/>
  <c r="BO3129" i="13"/>
  <c r="BN3129" i="13"/>
  <c r="BH3129" i="13"/>
  <c r="BB3129" i="13"/>
  <c r="BD3129" i="13" s="1"/>
  <c r="BI3129" i="13" s="1"/>
  <c r="BP3128" i="13"/>
  <c r="BO3128" i="13"/>
  <c r="BN3128" i="13"/>
  <c r="BC3128" i="13"/>
  <c r="BH3128" i="13" s="1"/>
  <c r="BB3128" i="13"/>
  <c r="BD3128" i="13" s="1"/>
  <c r="BI3128" i="13" s="1"/>
  <c r="BP3127" i="13"/>
  <c r="BO3127" i="13"/>
  <c r="BN3127" i="13"/>
  <c r="BH3127" i="13"/>
  <c r="BB3127" i="13"/>
  <c r="BD3127" i="13" s="1"/>
  <c r="BI3127" i="13" s="1"/>
  <c r="BP3126" i="13"/>
  <c r="BO3126" i="13"/>
  <c r="BN3126" i="13"/>
  <c r="BB3126" i="13"/>
  <c r="BD3126" i="13" s="1"/>
  <c r="BP3125" i="13"/>
  <c r="BO3125" i="13"/>
  <c r="BN3125" i="13"/>
  <c r="BH3125" i="13"/>
  <c r="BB3125" i="13"/>
  <c r="BD3125" i="13" s="1"/>
  <c r="BI3125" i="13" s="1"/>
  <c r="BP3124" i="13"/>
  <c r="BO3124" i="13"/>
  <c r="BN3124" i="13"/>
  <c r="BH3124" i="13"/>
  <c r="BB3124" i="13"/>
  <c r="BD3124" i="13" s="1"/>
  <c r="BI3124" i="13" s="1"/>
  <c r="BP3123" i="13"/>
  <c r="BO3123" i="13"/>
  <c r="BN3123" i="13"/>
  <c r="BC3123" i="13"/>
  <c r="BP3122" i="13"/>
  <c r="BO3122" i="13"/>
  <c r="BN3122" i="13"/>
  <c r="BH3122" i="13"/>
  <c r="BB3122" i="13"/>
  <c r="BD3122" i="13" s="1"/>
  <c r="BI3122" i="13" s="1"/>
  <c r="BP3121" i="13"/>
  <c r="BO3121" i="13"/>
  <c r="BN3121" i="13"/>
  <c r="BH3121" i="13"/>
  <c r="BB3121" i="13"/>
  <c r="BD3121" i="13" s="1"/>
  <c r="BI3121" i="13" s="1"/>
  <c r="BP3120" i="13"/>
  <c r="BO3120" i="13"/>
  <c r="BN3120" i="13"/>
  <c r="BH3120" i="13"/>
  <c r="BB3120" i="13"/>
  <c r="BD3120" i="13" s="1"/>
  <c r="BI3120" i="13" s="1"/>
  <c r="BP3119" i="13"/>
  <c r="BO3119" i="13"/>
  <c r="BN3119" i="13"/>
  <c r="BH3119" i="13"/>
  <c r="BB3119" i="13"/>
  <c r="BP3118" i="13"/>
  <c r="BO3118" i="13"/>
  <c r="BN3118" i="13"/>
  <c r="BP3117" i="13"/>
  <c r="BO3117" i="13"/>
  <c r="BN3117" i="13"/>
  <c r="BP3116" i="13"/>
  <c r="BO3116" i="13"/>
  <c r="BN3116" i="13"/>
  <c r="BH3116" i="13"/>
  <c r="BB3116" i="13"/>
  <c r="BD3116" i="13" s="1"/>
  <c r="BI3116" i="13" s="1"/>
  <c r="BP3115" i="13"/>
  <c r="BO3115" i="13"/>
  <c r="BN3115" i="13"/>
  <c r="BB3115" i="13"/>
  <c r="BD3115" i="13" s="1"/>
  <c r="BP3114" i="13"/>
  <c r="BO3114" i="13"/>
  <c r="BN3114" i="13"/>
  <c r="BH3114" i="13"/>
  <c r="BB3114" i="13"/>
  <c r="BP3113" i="13"/>
  <c r="BO3113" i="13"/>
  <c r="BN3113" i="13"/>
  <c r="BH3113" i="13"/>
  <c r="BB3113" i="13"/>
  <c r="BD3113" i="13" s="1"/>
  <c r="BI3113" i="13" s="1"/>
  <c r="BP3112" i="13"/>
  <c r="BO3112" i="13"/>
  <c r="BN3112" i="13"/>
  <c r="BH3112" i="13"/>
  <c r="BB3112" i="13"/>
  <c r="BD3112" i="13" s="1"/>
  <c r="BI3112" i="13" s="1"/>
  <c r="BP3111" i="13"/>
  <c r="BO3111" i="13"/>
  <c r="BN3111" i="13"/>
  <c r="BC3111" i="13"/>
  <c r="BP3110" i="13"/>
  <c r="BO3110" i="13"/>
  <c r="BN3110" i="13"/>
  <c r="BH3110" i="13"/>
  <c r="BD3110" i="13"/>
  <c r="BI3110" i="13" s="1"/>
  <c r="BP3109" i="13"/>
  <c r="BO3109" i="13"/>
  <c r="BN3109" i="13"/>
  <c r="BD3109" i="13"/>
  <c r="BI3109" i="13" s="1"/>
  <c r="BC3109" i="13"/>
  <c r="BP3108" i="13"/>
  <c r="BO3108" i="13"/>
  <c r="BN3108" i="13"/>
  <c r="BH3108" i="13"/>
  <c r="BB3108" i="13"/>
  <c r="BD3108" i="13" s="1"/>
  <c r="BI3108" i="13" s="1"/>
  <c r="BP3107" i="13"/>
  <c r="BO3107" i="13"/>
  <c r="BN3107" i="13"/>
  <c r="BB3107" i="13"/>
  <c r="BD3107" i="13" s="1"/>
  <c r="BC3107" i="13" s="1"/>
  <c r="BP3106" i="13"/>
  <c r="BO3106" i="13"/>
  <c r="BN3106" i="13"/>
  <c r="BH3106" i="13"/>
  <c r="BB3106" i="13"/>
  <c r="BD3106" i="13" s="1"/>
  <c r="BI3106" i="13" s="1"/>
  <c r="BP3105" i="13"/>
  <c r="BO3105" i="13"/>
  <c r="BN3105" i="13"/>
  <c r="BC3105" i="13"/>
  <c r="BB3105" i="13"/>
  <c r="BD3105" i="13" s="1"/>
  <c r="BI3105" i="13" s="1"/>
  <c r="BP3104" i="13"/>
  <c r="BO3104" i="13"/>
  <c r="BN3104" i="13"/>
  <c r="BH3104" i="13"/>
  <c r="BB3104" i="13"/>
  <c r="BD3104" i="13" s="1"/>
  <c r="BI3104" i="13" s="1"/>
  <c r="BP3103" i="13"/>
  <c r="BO3103" i="13"/>
  <c r="BN3103" i="13"/>
  <c r="BH3103" i="13"/>
  <c r="BB3103" i="13"/>
  <c r="BD3103" i="13" s="1"/>
  <c r="BI3103" i="13" s="1"/>
  <c r="BP3102" i="13"/>
  <c r="BO3102" i="13"/>
  <c r="BN3102" i="13"/>
  <c r="BH3102" i="13"/>
  <c r="BB3102" i="13"/>
  <c r="BD3102" i="13" s="1"/>
  <c r="BI3102" i="13" s="1"/>
  <c r="BP3101" i="13"/>
  <c r="BO3101" i="13"/>
  <c r="BN3101" i="13"/>
  <c r="BH3101" i="13"/>
  <c r="BB3101" i="13"/>
  <c r="BD3101" i="13" s="1"/>
  <c r="BI3101" i="13" s="1"/>
  <c r="BP3100" i="13"/>
  <c r="BO3100" i="13"/>
  <c r="BN3100" i="13"/>
  <c r="BH3100" i="13"/>
  <c r="BB3100" i="13"/>
  <c r="BD3100" i="13" s="1"/>
  <c r="BI3100" i="13" s="1"/>
  <c r="BP3099" i="13"/>
  <c r="BO3099" i="13"/>
  <c r="BN3099" i="13"/>
  <c r="BC3099" i="13"/>
  <c r="BH3099" i="13" s="1"/>
  <c r="BP3098" i="13"/>
  <c r="BO3098" i="13"/>
  <c r="BN3098" i="13"/>
  <c r="BH3098" i="13"/>
  <c r="BB3098" i="13"/>
  <c r="BD3098" i="13" s="1"/>
  <c r="BI3098" i="13" s="1"/>
  <c r="BP3097" i="13"/>
  <c r="BO3097" i="13"/>
  <c r="BN3097" i="13"/>
  <c r="BB3097" i="13"/>
  <c r="BD3097" i="13" s="1"/>
  <c r="BP3096" i="13"/>
  <c r="BO3096" i="13"/>
  <c r="BN3096" i="13"/>
  <c r="BH3096" i="13"/>
  <c r="BB3096" i="13"/>
  <c r="BD3096" i="13" s="1"/>
  <c r="BI3096" i="13" s="1"/>
  <c r="BP3095" i="13"/>
  <c r="BO3095" i="13"/>
  <c r="BN3095" i="13"/>
  <c r="BC3095" i="13"/>
  <c r="BH3095" i="13" s="1"/>
  <c r="BB3095" i="13"/>
  <c r="BD3095" i="13" s="1"/>
  <c r="BI3095" i="13" s="1"/>
  <c r="BP3094" i="13"/>
  <c r="BO3094" i="13"/>
  <c r="BN3094" i="13"/>
  <c r="BH3094" i="13"/>
  <c r="BB3094" i="13"/>
  <c r="BD3094" i="13" s="1"/>
  <c r="BI3094" i="13" s="1"/>
  <c r="BP3093" i="13"/>
  <c r="BO3093" i="13"/>
  <c r="BN3093" i="13"/>
  <c r="BB3093" i="13"/>
  <c r="BD3093" i="13" s="1"/>
  <c r="BI3093" i="13" s="1"/>
  <c r="BP3092" i="13"/>
  <c r="BO3092" i="13"/>
  <c r="BN3092" i="13"/>
  <c r="BH3092" i="13"/>
  <c r="BB3092" i="13"/>
  <c r="BD3092" i="13" s="1"/>
  <c r="BI3092" i="13" s="1"/>
  <c r="BP3091" i="13"/>
  <c r="BO3091" i="13"/>
  <c r="BN3091" i="13"/>
  <c r="BB3091" i="13"/>
  <c r="BD3091" i="13" s="1"/>
  <c r="BP3090" i="13"/>
  <c r="BO3090" i="13"/>
  <c r="BN3090" i="13"/>
  <c r="BP3089" i="13"/>
  <c r="BO3089" i="13"/>
  <c r="BN3089" i="13"/>
  <c r="BH3089" i="13"/>
  <c r="BB3089" i="13"/>
  <c r="BD3089" i="13" s="1"/>
  <c r="BI3089" i="13" s="1"/>
  <c r="BP3088" i="13"/>
  <c r="BO3088" i="13"/>
  <c r="BN3088" i="13"/>
  <c r="BD3088" i="13"/>
  <c r="BP3087" i="13"/>
  <c r="BO3087" i="13"/>
  <c r="BN3087" i="13"/>
  <c r="BH3087" i="13"/>
  <c r="BB3087" i="13"/>
  <c r="BD3087" i="13" s="1"/>
  <c r="BI3087" i="13" s="1"/>
  <c r="BP3086" i="13"/>
  <c r="BO3086" i="13"/>
  <c r="BN3086" i="13"/>
  <c r="BH3086" i="13"/>
  <c r="BB3086" i="13"/>
  <c r="BD3086" i="13" s="1"/>
  <c r="BI3086" i="13" s="1"/>
  <c r="BP3085" i="13"/>
  <c r="BO3085" i="13"/>
  <c r="BN3085" i="13"/>
  <c r="BH3085" i="13"/>
  <c r="BB3085" i="13"/>
  <c r="BD3085" i="13" s="1"/>
  <c r="BI3085" i="13" s="1"/>
  <c r="BP3084" i="13"/>
  <c r="BO3084" i="13"/>
  <c r="BN3084" i="13"/>
  <c r="BP3083" i="13"/>
  <c r="BO3083" i="13"/>
  <c r="BN3083" i="13"/>
  <c r="BH3083" i="13"/>
  <c r="BD3083" i="13"/>
  <c r="BI3083" i="13" s="1"/>
  <c r="BP3082" i="13"/>
  <c r="BO3082" i="13"/>
  <c r="BN3082" i="13"/>
  <c r="BD3082" i="13"/>
  <c r="BI3082" i="13" s="1"/>
  <c r="BC3082" i="13"/>
  <c r="BH3082" i="13" s="1"/>
  <c r="BP3081" i="13"/>
  <c r="BO3081" i="13"/>
  <c r="BN3081" i="13"/>
  <c r="BH3081" i="13"/>
  <c r="BB3081" i="13"/>
  <c r="BD3081" i="13" s="1"/>
  <c r="BI3081" i="13" s="1"/>
  <c r="BP3080" i="13"/>
  <c r="BO3080" i="13"/>
  <c r="BN3080" i="13"/>
  <c r="BC3080" i="13"/>
  <c r="BH3080" i="13" s="1"/>
  <c r="BB3080" i="13"/>
  <c r="BD3080" i="13" s="1"/>
  <c r="BP3079" i="13"/>
  <c r="BO3079" i="13"/>
  <c r="BN3079" i="13"/>
  <c r="BH3079" i="13"/>
  <c r="BB3079" i="13"/>
  <c r="BD3079" i="13" s="1"/>
  <c r="BI3079" i="13" s="1"/>
  <c r="BP3078" i="13"/>
  <c r="BO3078" i="13"/>
  <c r="BN3078" i="13"/>
  <c r="BC3078" i="13"/>
  <c r="BB3078" i="13"/>
  <c r="BD3078" i="13" s="1"/>
  <c r="BI3078" i="13" s="1"/>
  <c r="BP3077" i="13"/>
  <c r="BO3077" i="13"/>
  <c r="BN3077" i="13"/>
  <c r="BH3077" i="13"/>
  <c r="BB3077" i="13"/>
  <c r="BD3077" i="13" s="1"/>
  <c r="BI3077" i="13" s="1"/>
  <c r="BP3076" i="13"/>
  <c r="BO3076" i="13"/>
  <c r="BN3076" i="13"/>
  <c r="BH3076" i="13"/>
  <c r="BB3076" i="13"/>
  <c r="BD3076" i="13" s="1"/>
  <c r="BI3076" i="13" s="1"/>
  <c r="BP3075" i="13"/>
  <c r="BO3075" i="13"/>
  <c r="BN3075" i="13"/>
  <c r="BC3075" i="13"/>
  <c r="BP3074" i="13"/>
  <c r="BO3074" i="13"/>
  <c r="BN3074" i="13"/>
  <c r="BH3074" i="13"/>
  <c r="BB3074" i="13"/>
  <c r="BD3074" i="13" s="1"/>
  <c r="BI3074" i="13" s="1"/>
  <c r="BP3073" i="13"/>
  <c r="BO3073" i="13"/>
  <c r="BN3073" i="13"/>
  <c r="BH3073" i="13"/>
  <c r="BB3073" i="13"/>
  <c r="BD3073" i="13" s="1"/>
  <c r="BI3073" i="13" s="1"/>
  <c r="BP3072" i="13"/>
  <c r="BO3072" i="13"/>
  <c r="BN3072" i="13"/>
  <c r="BP3071" i="13"/>
  <c r="BO3071" i="13"/>
  <c r="BN3071" i="13"/>
  <c r="BH3070" i="13"/>
  <c r="BH3069" i="13" s="1"/>
  <c r="BD3070" i="13"/>
  <c r="BE3070" i="13" s="1"/>
  <c r="BE3069" i="13" s="1"/>
  <c r="BC3069" i="13"/>
  <c r="BB3069" i="13"/>
  <c r="BP3068" i="13"/>
  <c r="BO3068" i="13"/>
  <c r="BN3068" i="13"/>
  <c r="BH3068" i="13"/>
  <c r="BB3068" i="13"/>
  <c r="BD3068" i="13" s="1"/>
  <c r="BI3068" i="13" s="1"/>
  <c r="BP3067" i="13"/>
  <c r="BO3067" i="13"/>
  <c r="BN3067" i="13"/>
  <c r="BB3067" i="13"/>
  <c r="BD3067" i="13" s="1"/>
  <c r="BP3066" i="13"/>
  <c r="BO3066" i="13"/>
  <c r="BN3066" i="13"/>
  <c r="BH3066" i="13"/>
  <c r="BB3066" i="13"/>
  <c r="BD3066" i="13" s="1"/>
  <c r="BI3066" i="13" s="1"/>
  <c r="BP3065" i="13"/>
  <c r="BO3065" i="13"/>
  <c r="BN3065" i="13"/>
  <c r="BH3065" i="13"/>
  <c r="BB3065" i="13"/>
  <c r="BD3065" i="13" s="1"/>
  <c r="BI3065" i="13" s="1"/>
  <c r="BP3064" i="13"/>
  <c r="BO3064" i="13"/>
  <c r="BN3064" i="13"/>
  <c r="BP3063" i="13"/>
  <c r="BO3063" i="13"/>
  <c r="BN3063" i="13"/>
  <c r="BH3063" i="13"/>
  <c r="BD3063" i="13"/>
  <c r="BI3063" i="13" s="1"/>
  <c r="BP3062" i="13"/>
  <c r="BO3062" i="13"/>
  <c r="BN3062" i="13"/>
  <c r="BD3062" i="13"/>
  <c r="BC3062" i="13"/>
  <c r="BH3062" i="13" s="1"/>
  <c r="BP3061" i="13"/>
  <c r="BO3061" i="13"/>
  <c r="BN3061" i="13"/>
  <c r="BH3061" i="13"/>
  <c r="BB3061" i="13"/>
  <c r="BD3061" i="13" s="1"/>
  <c r="BI3061" i="13" s="1"/>
  <c r="BP3060" i="13"/>
  <c r="BO3060" i="13"/>
  <c r="BN3060" i="13"/>
  <c r="BH3060" i="13"/>
  <c r="BB3060" i="13"/>
  <c r="BD3060" i="13" s="1"/>
  <c r="BI3060" i="13" s="1"/>
  <c r="BP3059" i="13"/>
  <c r="BO3059" i="13"/>
  <c r="BN3059" i="13"/>
  <c r="BH3059" i="13"/>
  <c r="BB3059" i="13"/>
  <c r="BD3059" i="13" s="1"/>
  <c r="BI3059" i="13" s="1"/>
  <c r="BP3058" i="13"/>
  <c r="BO3058" i="13"/>
  <c r="BN3058" i="13"/>
  <c r="BH3058" i="13"/>
  <c r="BB3058" i="13"/>
  <c r="BD3058" i="13" s="1"/>
  <c r="BI3058" i="13" s="1"/>
  <c r="BP3057" i="13"/>
  <c r="BO3057" i="13"/>
  <c r="BN3057" i="13"/>
  <c r="BH3057" i="13"/>
  <c r="BB3057" i="13"/>
  <c r="BD3057" i="13" s="1"/>
  <c r="BI3057" i="13" s="1"/>
  <c r="BP3056" i="13"/>
  <c r="BO3056" i="13"/>
  <c r="BN3056" i="13"/>
  <c r="BH3056" i="13"/>
  <c r="BB3056" i="13"/>
  <c r="BD3056" i="13" s="1"/>
  <c r="BI3056" i="13" s="1"/>
  <c r="BP3055" i="13"/>
  <c r="BO3055" i="13"/>
  <c r="BN3055" i="13"/>
  <c r="BH3055" i="13"/>
  <c r="BB3055" i="13"/>
  <c r="BD3055" i="13" s="1"/>
  <c r="BI3055" i="13" s="1"/>
  <c r="BP3054" i="13"/>
  <c r="BO3054" i="13"/>
  <c r="BN3054" i="13"/>
  <c r="BH3054" i="13"/>
  <c r="BB3054" i="13"/>
  <c r="BD3054" i="13" s="1"/>
  <c r="BI3054" i="13" s="1"/>
  <c r="BP3053" i="13"/>
  <c r="BO3053" i="13"/>
  <c r="BN3053" i="13"/>
  <c r="BH3053" i="13"/>
  <c r="BB3053" i="13"/>
  <c r="BD3053" i="13" s="1"/>
  <c r="BI3053" i="13" s="1"/>
  <c r="BP3052" i="13"/>
  <c r="BO3052" i="13"/>
  <c r="BN3052" i="13"/>
  <c r="BP3051" i="13"/>
  <c r="BO3051" i="13"/>
  <c r="BN3051" i="13"/>
  <c r="BH3051" i="13"/>
  <c r="BB3051" i="13"/>
  <c r="BD3051" i="13" s="1"/>
  <c r="BI3051" i="13" s="1"/>
  <c r="BP3050" i="13"/>
  <c r="BO3050" i="13"/>
  <c r="BN3050" i="13"/>
  <c r="BH3050" i="13"/>
  <c r="BB3050" i="13"/>
  <c r="BD3050" i="13" s="1"/>
  <c r="BI3050" i="13" s="1"/>
  <c r="BP3049" i="13"/>
  <c r="BO3049" i="13"/>
  <c r="BN3049" i="13"/>
  <c r="BC3049" i="13"/>
  <c r="BH3049" i="13" s="1"/>
  <c r="BP3048" i="13"/>
  <c r="BO3048" i="13"/>
  <c r="BN3048" i="13"/>
  <c r="BD3047" i="13"/>
  <c r="BH3046" i="13"/>
  <c r="BD3046" i="13"/>
  <c r="BE3046" i="13" s="1"/>
  <c r="BD3045" i="13"/>
  <c r="BH3044" i="13"/>
  <c r="BD3044" i="13"/>
  <c r="BI3044" i="13" s="1"/>
  <c r="BH3043" i="13"/>
  <c r="BJ3043" i="13" s="1"/>
  <c r="BD3043" i="13"/>
  <c r="BE3043" i="13" s="1"/>
  <c r="BH3042" i="13"/>
  <c r="BJ3042" i="13" s="1"/>
  <c r="BD3042" i="13"/>
  <c r="BE3042" i="13" s="1"/>
  <c r="BH3040" i="13"/>
  <c r="BB3040" i="13"/>
  <c r="BD3040" i="13" s="1"/>
  <c r="BH3038" i="13"/>
  <c r="BB3038" i="13"/>
  <c r="BD3038" i="13" s="1"/>
  <c r="BP3037" i="13"/>
  <c r="BO3037" i="13"/>
  <c r="BN3037" i="13"/>
  <c r="BH3037" i="13"/>
  <c r="BB3037" i="13"/>
  <c r="BD3037" i="13" s="1"/>
  <c r="BI3037" i="13" s="1"/>
  <c r="BP3036" i="13"/>
  <c r="BO3036" i="13"/>
  <c r="BN3036" i="13"/>
  <c r="BH3036" i="13"/>
  <c r="BB3036" i="13"/>
  <c r="BP3035" i="13"/>
  <c r="BO3035" i="13"/>
  <c r="BN3035" i="13"/>
  <c r="BP3034" i="13"/>
  <c r="BO3034" i="13"/>
  <c r="BN3034" i="13"/>
  <c r="BH3034" i="13"/>
  <c r="BB3034" i="13"/>
  <c r="BD3034" i="13" s="1"/>
  <c r="BI3034" i="13" s="1"/>
  <c r="BP3033" i="13"/>
  <c r="BO3033" i="13"/>
  <c r="BN3033" i="13"/>
  <c r="BH3033" i="13"/>
  <c r="BB3033" i="13"/>
  <c r="BD3033" i="13" s="1"/>
  <c r="BI3033" i="13" s="1"/>
  <c r="BP3032" i="13"/>
  <c r="BO3032" i="13"/>
  <c r="BN3032" i="13"/>
  <c r="BH3032" i="13"/>
  <c r="BB3032" i="13"/>
  <c r="BD3032" i="13" s="1"/>
  <c r="BI3032" i="13" s="1"/>
  <c r="BP3031" i="13"/>
  <c r="BO3031" i="13"/>
  <c r="BN3031" i="13"/>
  <c r="BH3031" i="13"/>
  <c r="BB3031" i="13"/>
  <c r="BD3031" i="13" s="1"/>
  <c r="BI3031" i="13" s="1"/>
  <c r="BP3030" i="13"/>
  <c r="BO3030" i="13"/>
  <c r="BN3030" i="13"/>
  <c r="BH3030" i="13"/>
  <c r="BB3030" i="13"/>
  <c r="BD3030" i="13" s="1"/>
  <c r="BI3030" i="13" s="1"/>
  <c r="BP3029" i="13"/>
  <c r="BO3029" i="13"/>
  <c r="BN3029" i="13"/>
  <c r="BH3029" i="13"/>
  <c r="BB3029" i="13"/>
  <c r="BP3028" i="13"/>
  <c r="BO3028" i="13"/>
  <c r="BN3028" i="13"/>
  <c r="BH3028" i="13"/>
  <c r="BB3028" i="13"/>
  <c r="BD3028" i="13" s="1"/>
  <c r="BI3028" i="13" s="1"/>
  <c r="BP3027" i="13"/>
  <c r="BO3027" i="13"/>
  <c r="BN3027" i="13"/>
  <c r="BH3027" i="13"/>
  <c r="BB3027" i="13"/>
  <c r="BD3027" i="13" s="1"/>
  <c r="BI3027" i="13" s="1"/>
  <c r="BP3026" i="13"/>
  <c r="BO3026" i="13"/>
  <c r="BN3026" i="13"/>
  <c r="BP3025" i="13"/>
  <c r="BO3025" i="13"/>
  <c r="BN3025" i="13"/>
  <c r="BH3025" i="13"/>
  <c r="BB3025" i="13"/>
  <c r="BD3025" i="13" s="1"/>
  <c r="BI3025" i="13" s="1"/>
  <c r="BP3024" i="13"/>
  <c r="BO3024" i="13"/>
  <c r="BN3024" i="13"/>
  <c r="BH3024" i="13"/>
  <c r="BB3024" i="13"/>
  <c r="BD3024" i="13" s="1"/>
  <c r="BI3024" i="13" s="1"/>
  <c r="BP3023" i="13"/>
  <c r="BO3023" i="13"/>
  <c r="BN3023" i="13"/>
  <c r="BH3023" i="13"/>
  <c r="BB3023" i="13"/>
  <c r="BP3022" i="13"/>
  <c r="BO3022" i="13"/>
  <c r="BN3022" i="13"/>
  <c r="BH3022" i="13"/>
  <c r="BB3022" i="13"/>
  <c r="BD3022" i="13" s="1"/>
  <c r="BI3022" i="13" s="1"/>
  <c r="BP3021" i="13"/>
  <c r="BO3021" i="13"/>
  <c r="BN3021" i="13"/>
  <c r="BH3021" i="13"/>
  <c r="BB3021" i="13"/>
  <c r="BD3021" i="13" s="1"/>
  <c r="BI3021" i="13" s="1"/>
  <c r="BP3020" i="13"/>
  <c r="BO3020" i="13"/>
  <c r="BN3020" i="13"/>
  <c r="BP3019" i="13"/>
  <c r="BO3019" i="13"/>
  <c r="BN3019" i="13"/>
  <c r="BH3019" i="13"/>
  <c r="BB3019" i="13"/>
  <c r="BD3019" i="13" s="1"/>
  <c r="BI3019" i="13" s="1"/>
  <c r="BP3018" i="13"/>
  <c r="BO3018" i="13"/>
  <c r="BN3018" i="13"/>
  <c r="BH3018" i="13"/>
  <c r="BB3018" i="13"/>
  <c r="BD3018" i="13" s="1"/>
  <c r="BI3018" i="13" s="1"/>
  <c r="BP3017" i="13"/>
  <c r="BO3017" i="13"/>
  <c r="BN3017" i="13"/>
  <c r="BH3017" i="13"/>
  <c r="BB3017" i="13"/>
  <c r="BD3017" i="13" s="1"/>
  <c r="BI3017" i="13" s="1"/>
  <c r="BP3016" i="13"/>
  <c r="BO3016" i="13"/>
  <c r="BN3016" i="13"/>
  <c r="BC3016" i="13"/>
  <c r="BH3016" i="13" s="1"/>
  <c r="BP3015" i="13"/>
  <c r="BO3015" i="13"/>
  <c r="BN3015" i="13"/>
  <c r="BH3015" i="13"/>
  <c r="BB3015" i="13"/>
  <c r="BD3015" i="13" s="1"/>
  <c r="BI3015" i="13" s="1"/>
  <c r="BP3014" i="13"/>
  <c r="BO3014" i="13"/>
  <c r="BN3014" i="13"/>
  <c r="BB3014" i="13"/>
  <c r="BD3014" i="13" s="1"/>
  <c r="BI3014" i="13" s="1"/>
  <c r="BP3013" i="13"/>
  <c r="BO3013" i="13"/>
  <c r="BN3013" i="13"/>
  <c r="BH3013" i="13"/>
  <c r="BD3013" i="13"/>
  <c r="BI3013" i="13" s="1"/>
  <c r="BP3012" i="13"/>
  <c r="BO3012" i="13"/>
  <c r="BN3012" i="13"/>
  <c r="BD3012" i="13"/>
  <c r="BI3012" i="13" s="1"/>
  <c r="BC3012" i="13"/>
  <c r="BH3012" i="13" s="1"/>
  <c r="BP3011" i="13"/>
  <c r="BO3011" i="13"/>
  <c r="BN3011" i="13"/>
  <c r="BH3011" i="13"/>
  <c r="BB3011" i="13"/>
  <c r="BD3011" i="13" s="1"/>
  <c r="BI3011" i="13" s="1"/>
  <c r="BP3010" i="13"/>
  <c r="BO3010" i="13"/>
  <c r="BN3010" i="13"/>
  <c r="BB3010" i="13"/>
  <c r="BD3010" i="13" s="1"/>
  <c r="BC3010" i="13" s="1"/>
  <c r="BP3009" i="13"/>
  <c r="BO3009" i="13"/>
  <c r="BN3009" i="13"/>
  <c r="BH3009" i="13"/>
  <c r="BB3009" i="13"/>
  <c r="BD3009" i="13" s="1"/>
  <c r="BI3009" i="13" s="1"/>
  <c r="BP3008" i="13"/>
  <c r="BO3008" i="13"/>
  <c r="BN3008" i="13"/>
  <c r="BB3008" i="13"/>
  <c r="BD3008" i="13" s="1"/>
  <c r="BP3007" i="13"/>
  <c r="BO3007" i="13"/>
  <c r="BN3007" i="13"/>
  <c r="BH3007" i="13"/>
  <c r="BB3007" i="13"/>
  <c r="BD3007" i="13" s="1"/>
  <c r="BI3007" i="13" s="1"/>
  <c r="BP3006" i="13"/>
  <c r="BO3006" i="13"/>
  <c r="BN3006" i="13"/>
  <c r="BC3006" i="13"/>
  <c r="BH3006" i="13" s="1"/>
  <c r="BB3006" i="13"/>
  <c r="BD3006" i="13" s="1"/>
  <c r="BI3006" i="13" s="1"/>
  <c r="BP3005" i="13"/>
  <c r="BO3005" i="13"/>
  <c r="BN3005" i="13"/>
  <c r="BH3005" i="13"/>
  <c r="BB3005" i="13"/>
  <c r="BD3005" i="13" s="1"/>
  <c r="BI3005" i="13" s="1"/>
  <c r="BP3004" i="13"/>
  <c r="BO3004" i="13"/>
  <c r="BN3004" i="13"/>
  <c r="BB3004" i="13"/>
  <c r="BD3004" i="13" s="1"/>
  <c r="BP3003" i="13"/>
  <c r="BO3003" i="13"/>
  <c r="BN3003" i="13"/>
  <c r="BH3003" i="13"/>
  <c r="BB3003" i="13"/>
  <c r="BD3003" i="13" s="1"/>
  <c r="BI3003" i="13" s="1"/>
  <c r="BP3002" i="13"/>
  <c r="BO3002" i="13"/>
  <c r="BN3002" i="13"/>
  <c r="BH3002" i="13"/>
  <c r="BB3002" i="13"/>
  <c r="BD3002" i="13" s="1"/>
  <c r="BI3002" i="13" s="1"/>
  <c r="BP3001" i="13"/>
  <c r="BO3001" i="13"/>
  <c r="BN3001" i="13"/>
  <c r="BC3001" i="13"/>
  <c r="BH3001" i="13" s="1"/>
  <c r="BB3001" i="13"/>
  <c r="BD3001" i="13" s="1"/>
  <c r="BI3001" i="13" s="1"/>
  <c r="BP3000" i="13"/>
  <c r="BO3000" i="13"/>
  <c r="BN3000" i="13"/>
  <c r="BH3000" i="13"/>
  <c r="BB3000" i="13"/>
  <c r="BD3000" i="13" s="1"/>
  <c r="BI3000" i="13" s="1"/>
  <c r="BP2999" i="13"/>
  <c r="BO2999" i="13"/>
  <c r="BN2999" i="13"/>
  <c r="BC2999" i="13"/>
  <c r="BB2999" i="13"/>
  <c r="BD2999" i="13" s="1"/>
  <c r="BI2999" i="13" s="1"/>
  <c r="BP2998" i="13"/>
  <c r="BO2998" i="13"/>
  <c r="BN2998" i="13"/>
  <c r="BH2998" i="13"/>
  <c r="BB2998" i="13"/>
  <c r="BD2998" i="13" s="1"/>
  <c r="BI2998" i="13" s="1"/>
  <c r="BP2997" i="13"/>
  <c r="BO2997" i="13"/>
  <c r="BN2997" i="13"/>
  <c r="BH2997" i="13"/>
  <c r="BB2997" i="13"/>
  <c r="BD2997" i="13" s="1"/>
  <c r="BI2997" i="13" s="1"/>
  <c r="BH2996" i="13"/>
  <c r="BD2996" i="13"/>
  <c r="BI2996" i="13" s="1"/>
  <c r="BH2995" i="13"/>
  <c r="BD2995" i="13"/>
  <c r="BI2995" i="13" s="1"/>
  <c r="BP2994" i="13"/>
  <c r="BO2994" i="13"/>
  <c r="BN2994" i="13"/>
  <c r="BH2994" i="13"/>
  <c r="BB2994" i="13"/>
  <c r="BP2993" i="13"/>
  <c r="BO2993" i="13"/>
  <c r="BN2993" i="13"/>
  <c r="BF2993" i="13"/>
  <c r="BC2993" i="13" s="1"/>
  <c r="BH2993" i="13" s="1"/>
  <c r="BP2992" i="13"/>
  <c r="BO2992" i="13"/>
  <c r="BN2992" i="13"/>
  <c r="BH2992" i="13"/>
  <c r="BB2992" i="13"/>
  <c r="BD2992" i="13" s="1"/>
  <c r="BI2992" i="13" s="1"/>
  <c r="BP2991" i="13"/>
  <c r="BO2991" i="13"/>
  <c r="BN2991" i="13"/>
  <c r="BB2991" i="13"/>
  <c r="BP2990" i="13"/>
  <c r="BO2990" i="13"/>
  <c r="BN2990" i="13"/>
  <c r="BP2989" i="13"/>
  <c r="BO2989" i="13"/>
  <c r="BN2989" i="13"/>
  <c r="BH2989" i="13"/>
  <c r="BB2989" i="13"/>
  <c r="BD2989" i="13" s="1"/>
  <c r="BI2989" i="13" s="1"/>
  <c r="BP2988" i="13"/>
  <c r="BO2988" i="13"/>
  <c r="BN2988" i="13"/>
  <c r="BC2988" i="13"/>
  <c r="BH2988" i="13" s="1"/>
  <c r="BB2988" i="13"/>
  <c r="BD2988" i="13" s="1"/>
  <c r="BI2988" i="13" s="1"/>
  <c r="BP2987" i="13"/>
  <c r="BO2987" i="13"/>
  <c r="BN2987" i="13"/>
  <c r="BH2987" i="13"/>
  <c r="BB2987" i="13"/>
  <c r="BD2987" i="13" s="1"/>
  <c r="BI2987" i="13" s="1"/>
  <c r="BP2986" i="13"/>
  <c r="BO2986" i="13"/>
  <c r="BN2986" i="13"/>
  <c r="BH2986" i="13"/>
  <c r="BB2986" i="13"/>
  <c r="BD2986" i="13" s="1"/>
  <c r="BI2986" i="13" s="1"/>
  <c r="BP2985" i="13"/>
  <c r="BO2985" i="13"/>
  <c r="BN2985" i="13"/>
  <c r="BH2985" i="13"/>
  <c r="BB2985" i="13"/>
  <c r="BD2985" i="13" s="1"/>
  <c r="BI2985" i="13" s="1"/>
  <c r="BP2984" i="13"/>
  <c r="BO2984" i="13"/>
  <c r="BN2984" i="13"/>
  <c r="BH2984" i="13"/>
  <c r="BB2984" i="13"/>
  <c r="BD2984" i="13" s="1"/>
  <c r="BI2984" i="13" s="1"/>
  <c r="BP2983" i="13"/>
  <c r="BO2983" i="13"/>
  <c r="BN2983" i="13"/>
  <c r="BP2982" i="13"/>
  <c r="BO2982" i="13"/>
  <c r="BN2982" i="13"/>
  <c r="BH2982" i="13"/>
  <c r="BB2982" i="13"/>
  <c r="BD2982" i="13" s="1"/>
  <c r="BI2982" i="13" s="1"/>
  <c r="BP2981" i="13"/>
  <c r="BO2981" i="13"/>
  <c r="BN2981" i="13"/>
  <c r="BB2981" i="13"/>
  <c r="BD2981" i="13" s="1"/>
  <c r="BP2980" i="13"/>
  <c r="BO2980" i="13"/>
  <c r="BN2980" i="13"/>
  <c r="BH2980" i="13"/>
  <c r="BD2980" i="13"/>
  <c r="BI2980" i="13" s="1"/>
  <c r="BP2979" i="13"/>
  <c r="BO2979" i="13"/>
  <c r="BN2979" i="13"/>
  <c r="BD2979" i="13"/>
  <c r="BI2979" i="13" s="1"/>
  <c r="BC2979" i="13"/>
  <c r="BP2978" i="13"/>
  <c r="BO2978" i="13"/>
  <c r="BN2978" i="13"/>
  <c r="BH2978" i="13"/>
  <c r="BB2978" i="13"/>
  <c r="BP2977" i="13"/>
  <c r="BO2977" i="13"/>
  <c r="BN2977" i="13"/>
  <c r="BB2977" i="13"/>
  <c r="BD2977" i="13" s="1"/>
  <c r="BP2976" i="13"/>
  <c r="BO2976" i="13"/>
  <c r="BN2976" i="13"/>
  <c r="BH2976" i="13"/>
  <c r="BB2976" i="13"/>
  <c r="BD2976" i="13" s="1"/>
  <c r="BI2976" i="13" s="1"/>
  <c r="BP2975" i="13"/>
  <c r="BO2975" i="13"/>
  <c r="BN2975" i="13"/>
  <c r="BC2975" i="13"/>
  <c r="BB2975" i="13"/>
  <c r="BD2975" i="13" s="1"/>
  <c r="BI2975" i="13" s="1"/>
  <c r="BP2974" i="13"/>
  <c r="BO2974" i="13"/>
  <c r="BN2974" i="13"/>
  <c r="BP2973" i="13"/>
  <c r="BO2973" i="13"/>
  <c r="BN2973" i="13"/>
  <c r="BH2973" i="13"/>
  <c r="BB2973" i="13"/>
  <c r="BD2973" i="13" s="1"/>
  <c r="BI2973" i="13" s="1"/>
  <c r="BP2972" i="13"/>
  <c r="BO2972" i="13"/>
  <c r="BN2972" i="13"/>
  <c r="BC2972" i="13"/>
  <c r="BB2972" i="13"/>
  <c r="BD2972" i="13" s="1"/>
  <c r="BI2972" i="13" s="1"/>
  <c r="BP2971" i="13"/>
  <c r="BO2971" i="13"/>
  <c r="BN2971" i="13"/>
  <c r="BH2971" i="13"/>
  <c r="BD2971" i="13"/>
  <c r="BI2971" i="13" s="1"/>
  <c r="BP2970" i="13"/>
  <c r="BO2970" i="13"/>
  <c r="BN2970" i="13"/>
  <c r="BD2970" i="13"/>
  <c r="BI2970" i="13" s="1"/>
  <c r="BC2970" i="13"/>
  <c r="BP2969" i="13"/>
  <c r="BO2969" i="13"/>
  <c r="BN2969" i="13"/>
  <c r="BH2969" i="13"/>
  <c r="BB2969" i="13"/>
  <c r="BD2969" i="13" s="1"/>
  <c r="BI2969" i="13" s="1"/>
  <c r="BP2968" i="13"/>
  <c r="BO2968" i="13"/>
  <c r="BN2968" i="13"/>
  <c r="BC2968" i="13"/>
  <c r="BB2968" i="13"/>
  <c r="BD2968" i="13" s="1"/>
  <c r="BI2968" i="13" s="1"/>
  <c r="BP2967" i="13"/>
  <c r="BO2967" i="13"/>
  <c r="BN2967" i="13"/>
  <c r="BH2967" i="13"/>
  <c r="BB2967" i="13"/>
  <c r="BD2967" i="13" s="1"/>
  <c r="BI2967" i="13" s="1"/>
  <c r="BP2966" i="13"/>
  <c r="BO2966" i="13"/>
  <c r="BN2966" i="13"/>
  <c r="BB2966" i="13"/>
  <c r="BD2966" i="13" s="1"/>
  <c r="BP2965" i="13"/>
  <c r="BO2965" i="13"/>
  <c r="BN2965" i="13"/>
  <c r="BH2965" i="13"/>
  <c r="BB2965" i="13"/>
  <c r="BD2965" i="13" s="1"/>
  <c r="BI2965" i="13" s="1"/>
  <c r="BP2964" i="13"/>
  <c r="BO2964" i="13"/>
  <c r="BN2964" i="13"/>
  <c r="BH2964" i="13"/>
  <c r="BB2964" i="13"/>
  <c r="BP2963" i="13"/>
  <c r="BO2963" i="13"/>
  <c r="BN2963" i="13"/>
  <c r="BC2963" i="13"/>
  <c r="BH2963" i="13" s="1"/>
  <c r="BP2962" i="13"/>
  <c r="BO2962" i="13"/>
  <c r="BN2962" i="13"/>
  <c r="BH2962" i="13"/>
  <c r="BB2962" i="13"/>
  <c r="BD2962" i="13" s="1"/>
  <c r="BI2962" i="13" s="1"/>
  <c r="BP2961" i="13"/>
  <c r="BO2961" i="13"/>
  <c r="BN2961" i="13"/>
  <c r="BC2961" i="13"/>
  <c r="BH2961" i="13" s="1"/>
  <c r="BB2961" i="13"/>
  <c r="BP2960" i="13"/>
  <c r="BO2960" i="13"/>
  <c r="BN2960" i="13"/>
  <c r="BP2959" i="13"/>
  <c r="BO2959" i="13"/>
  <c r="BN2959" i="13"/>
  <c r="BH2959" i="13"/>
  <c r="BJ2959" i="13" s="1"/>
  <c r="BD2959" i="13"/>
  <c r="BE2959" i="13" s="1"/>
  <c r="BP2958" i="13"/>
  <c r="BO2958" i="13"/>
  <c r="BN2958" i="13"/>
  <c r="BH2958" i="13"/>
  <c r="BB2958" i="13"/>
  <c r="BD2958" i="13" s="1"/>
  <c r="BI2958" i="13" s="1"/>
  <c r="BP2957" i="13"/>
  <c r="BO2957" i="13"/>
  <c r="BN2957" i="13"/>
  <c r="BC2957" i="13"/>
  <c r="BB2957" i="13"/>
  <c r="BD2957" i="13" s="1"/>
  <c r="BI2957" i="13" s="1"/>
  <c r="BP2956" i="13"/>
  <c r="BO2956" i="13"/>
  <c r="BN2956" i="13"/>
  <c r="BH2956" i="13"/>
  <c r="BB2956" i="13"/>
  <c r="BD2956" i="13" s="1"/>
  <c r="BI2956" i="13" s="1"/>
  <c r="BP2955" i="13"/>
  <c r="BO2955" i="13"/>
  <c r="BN2955" i="13"/>
  <c r="BD2955" i="13"/>
  <c r="BI2955" i="13" s="1"/>
  <c r="BC2955" i="13"/>
  <c r="BH2955" i="13" s="1"/>
  <c r="BP2954" i="13"/>
  <c r="BO2954" i="13"/>
  <c r="BN2954" i="13"/>
  <c r="BH2954" i="13"/>
  <c r="BB2954" i="13"/>
  <c r="BD2954" i="13" s="1"/>
  <c r="BI2954" i="13" s="1"/>
  <c r="BP2953" i="13"/>
  <c r="BO2953" i="13"/>
  <c r="BN2953" i="13"/>
  <c r="BH2953" i="13"/>
  <c r="BB2953" i="13"/>
  <c r="BP2952" i="13"/>
  <c r="BO2952" i="13"/>
  <c r="BN2952" i="13"/>
  <c r="BP2951" i="13"/>
  <c r="BO2951" i="13"/>
  <c r="BN2951" i="13"/>
  <c r="BH2951" i="13"/>
  <c r="BB2951" i="13"/>
  <c r="BD2951" i="13" s="1"/>
  <c r="BI2951" i="13" s="1"/>
  <c r="BP2950" i="13"/>
  <c r="BO2950" i="13"/>
  <c r="BN2950" i="13"/>
  <c r="BB2950" i="13"/>
  <c r="BD2950" i="13" s="1"/>
  <c r="BP2949" i="13"/>
  <c r="BO2949" i="13"/>
  <c r="BN2949" i="13"/>
  <c r="BH2949" i="13"/>
  <c r="BB2949" i="13"/>
  <c r="BD2949" i="13" s="1"/>
  <c r="BI2949" i="13" s="1"/>
  <c r="BP2948" i="13"/>
  <c r="BO2948" i="13"/>
  <c r="BN2948" i="13"/>
  <c r="BB2948" i="13"/>
  <c r="BD2948" i="13" s="1"/>
  <c r="BP2947" i="13"/>
  <c r="BO2947" i="13"/>
  <c r="BN2947" i="13"/>
  <c r="BH2947" i="13"/>
  <c r="BB2947" i="13"/>
  <c r="BD2947" i="13" s="1"/>
  <c r="BI2947" i="13" s="1"/>
  <c r="BP2946" i="13"/>
  <c r="BO2946" i="13"/>
  <c r="BN2946" i="13"/>
  <c r="BB2946" i="13"/>
  <c r="BD2946" i="13" s="1"/>
  <c r="BC2946" i="13" s="1"/>
  <c r="BE2946" i="13" s="1"/>
  <c r="BP2945" i="13"/>
  <c r="BO2945" i="13"/>
  <c r="BN2945" i="13"/>
  <c r="BH2945" i="13"/>
  <c r="BB2945" i="13"/>
  <c r="BD2945" i="13" s="1"/>
  <c r="BI2945" i="13" s="1"/>
  <c r="BP2944" i="13"/>
  <c r="BO2944" i="13"/>
  <c r="BN2944" i="13"/>
  <c r="BB2944" i="13"/>
  <c r="BD2944" i="13" s="1"/>
  <c r="BI2944" i="13" s="1"/>
  <c r="BP2943" i="13"/>
  <c r="BO2943" i="13"/>
  <c r="BN2943" i="13"/>
  <c r="BH2943" i="13"/>
  <c r="BB2943" i="13"/>
  <c r="BD2943" i="13" s="1"/>
  <c r="BI2943" i="13" s="1"/>
  <c r="BP2942" i="13"/>
  <c r="BO2942" i="13"/>
  <c r="BN2942" i="13"/>
  <c r="BB2942" i="13"/>
  <c r="BD2942" i="13" s="1"/>
  <c r="BP2941" i="13"/>
  <c r="BO2941" i="13"/>
  <c r="BN2941" i="13"/>
  <c r="BH2941" i="13"/>
  <c r="BB2941" i="13"/>
  <c r="BD2941" i="13" s="1"/>
  <c r="BI2941" i="13" s="1"/>
  <c r="BP2940" i="13"/>
  <c r="BO2940" i="13"/>
  <c r="BN2940" i="13"/>
  <c r="BC2940" i="13"/>
  <c r="BH2940" i="13" s="1"/>
  <c r="BB2940" i="13"/>
  <c r="BD2940" i="13" s="1"/>
  <c r="BI2940" i="13" s="1"/>
  <c r="BP2939" i="13"/>
  <c r="BO2939" i="13"/>
  <c r="BN2939" i="13"/>
  <c r="BH2939" i="13"/>
  <c r="BB2939" i="13"/>
  <c r="BD2939" i="13" s="1"/>
  <c r="BI2939" i="13" s="1"/>
  <c r="BP2938" i="13"/>
  <c r="BO2938" i="13"/>
  <c r="BN2938" i="13"/>
  <c r="BC2938" i="13"/>
  <c r="BB2938" i="13"/>
  <c r="BP2937" i="13"/>
  <c r="BO2937" i="13"/>
  <c r="BN2937" i="13"/>
  <c r="BP2936" i="13"/>
  <c r="BO2936" i="13"/>
  <c r="BN2936" i="13"/>
  <c r="BH2936" i="13"/>
  <c r="BB2936" i="13"/>
  <c r="BD2936" i="13" s="1"/>
  <c r="BI2936" i="13" s="1"/>
  <c r="BP2935" i="13"/>
  <c r="BO2935" i="13"/>
  <c r="BN2935" i="13"/>
  <c r="BB2935" i="13"/>
  <c r="BD2935" i="13" s="1"/>
  <c r="BP2934" i="13"/>
  <c r="BO2934" i="13"/>
  <c r="BN2934" i="13"/>
  <c r="BH2934" i="13"/>
  <c r="BB2934" i="13"/>
  <c r="BD2934" i="13" s="1"/>
  <c r="BI2934" i="13" s="1"/>
  <c r="BP2933" i="13"/>
  <c r="BO2933" i="13"/>
  <c r="BN2933" i="13"/>
  <c r="BB2933" i="13"/>
  <c r="BD2933" i="13" s="1"/>
  <c r="BC2933" i="13" s="1"/>
  <c r="BE2933" i="13" s="1"/>
  <c r="BP2932" i="13"/>
  <c r="BO2932" i="13"/>
  <c r="BN2932" i="13"/>
  <c r="BH2932" i="13"/>
  <c r="BB2932" i="13"/>
  <c r="BD2932" i="13" s="1"/>
  <c r="BI2932" i="13" s="1"/>
  <c r="BP2931" i="13"/>
  <c r="BO2931" i="13"/>
  <c r="BN2931" i="13"/>
  <c r="BB2931" i="13"/>
  <c r="BD2931" i="13" s="1"/>
  <c r="BI2931" i="13" s="1"/>
  <c r="BP2930" i="13"/>
  <c r="BO2930" i="13"/>
  <c r="BN2930" i="13"/>
  <c r="BH2930" i="13"/>
  <c r="BD2930" i="13"/>
  <c r="BI2930" i="13" s="1"/>
  <c r="BP2929" i="13"/>
  <c r="BO2929" i="13"/>
  <c r="BN2929" i="13"/>
  <c r="BD2929" i="13"/>
  <c r="BI2929" i="13" s="1"/>
  <c r="BC2929" i="13"/>
  <c r="BP2928" i="13"/>
  <c r="BO2928" i="13"/>
  <c r="BN2928" i="13"/>
  <c r="BH2928" i="13"/>
  <c r="BB2928" i="13"/>
  <c r="BD2928" i="13" s="1"/>
  <c r="BI2928" i="13" s="1"/>
  <c r="BP2927" i="13"/>
  <c r="BO2927" i="13"/>
  <c r="BN2927" i="13"/>
  <c r="BH2927" i="13"/>
  <c r="BB2927" i="13"/>
  <c r="BD2927" i="13" s="1"/>
  <c r="BI2927" i="13" s="1"/>
  <c r="BP2926" i="13"/>
  <c r="BO2926" i="13"/>
  <c r="BN2926" i="13"/>
  <c r="BC2926" i="13"/>
  <c r="BP2925" i="13"/>
  <c r="BO2925" i="13"/>
  <c r="BN2925" i="13"/>
  <c r="BH2925" i="13"/>
  <c r="BB2925" i="13"/>
  <c r="BD2925" i="13" s="1"/>
  <c r="BI2925" i="13" s="1"/>
  <c r="BP2924" i="13"/>
  <c r="BO2924" i="13"/>
  <c r="BN2924" i="13"/>
  <c r="BB2924" i="13"/>
  <c r="BD2924" i="13" s="1"/>
  <c r="BP2923" i="13"/>
  <c r="BO2923" i="13"/>
  <c r="BN2923" i="13"/>
  <c r="BH2923" i="13"/>
  <c r="BB2923" i="13"/>
  <c r="BD2923" i="13" s="1"/>
  <c r="BI2923" i="13" s="1"/>
  <c r="BP2922" i="13"/>
  <c r="BO2922" i="13"/>
  <c r="BN2922" i="13"/>
  <c r="BC2922" i="13"/>
  <c r="BH2922" i="13" s="1"/>
  <c r="BB2922" i="13"/>
  <c r="BD2922" i="13" s="1"/>
  <c r="BI2922" i="13" s="1"/>
  <c r="BP2921" i="13"/>
  <c r="BO2921" i="13"/>
  <c r="BN2921" i="13"/>
  <c r="BP2920" i="13"/>
  <c r="BO2920" i="13"/>
  <c r="BN2920" i="13"/>
  <c r="BH2920" i="13"/>
  <c r="BD2920" i="13"/>
  <c r="BI2920" i="13" s="1"/>
  <c r="BP2919" i="13"/>
  <c r="BO2919" i="13"/>
  <c r="BN2919" i="13"/>
  <c r="BH2919" i="13"/>
  <c r="BD2919" i="13"/>
  <c r="BE2919" i="13" s="1"/>
  <c r="BP2918" i="13"/>
  <c r="BO2918" i="13"/>
  <c r="BN2918" i="13"/>
  <c r="BH2918" i="13"/>
  <c r="BB2918" i="13"/>
  <c r="BD2918" i="13" s="1"/>
  <c r="BI2918" i="13" s="1"/>
  <c r="BP2917" i="13"/>
  <c r="BO2917" i="13"/>
  <c r="BN2917" i="13"/>
  <c r="BC2917" i="13"/>
  <c r="BH2917" i="13" s="1"/>
  <c r="BB2917" i="13"/>
  <c r="BD2917" i="13" s="1"/>
  <c r="BP2916" i="13"/>
  <c r="BO2916" i="13"/>
  <c r="BN2916" i="13"/>
  <c r="BH2916" i="13"/>
  <c r="BB2916" i="13"/>
  <c r="BD2916" i="13" s="1"/>
  <c r="BI2916" i="13" s="1"/>
  <c r="BP2915" i="13"/>
  <c r="BO2915" i="13"/>
  <c r="BN2915" i="13"/>
  <c r="BB2915" i="13"/>
  <c r="BD2915" i="13" s="1"/>
  <c r="BI2915" i="13" s="1"/>
  <c r="BP2914" i="13"/>
  <c r="BO2914" i="13"/>
  <c r="BN2914" i="13"/>
  <c r="BH2914" i="13"/>
  <c r="BD2914" i="13"/>
  <c r="BI2914" i="13" s="1"/>
  <c r="BP2913" i="13"/>
  <c r="BO2913" i="13"/>
  <c r="BN2913" i="13"/>
  <c r="BD2913" i="13"/>
  <c r="BI2913" i="13" s="1"/>
  <c r="BC2913" i="13"/>
  <c r="BH2913" i="13" s="1"/>
  <c r="BP2912" i="13"/>
  <c r="BO2912" i="13"/>
  <c r="BN2912" i="13"/>
  <c r="BH2912" i="13"/>
  <c r="BB2912" i="13"/>
  <c r="BD2912" i="13" s="1"/>
  <c r="BI2912" i="13" s="1"/>
  <c r="BP2911" i="13"/>
  <c r="BO2911" i="13"/>
  <c r="BN2911" i="13"/>
  <c r="BC2911" i="13"/>
  <c r="BB2911" i="13"/>
  <c r="BD2911" i="13" s="1"/>
  <c r="BI2911" i="13" s="1"/>
  <c r="BP2910" i="13"/>
  <c r="BO2910" i="13"/>
  <c r="BN2910" i="13"/>
  <c r="BH2910" i="13"/>
  <c r="BB2910" i="13"/>
  <c r="BD2910" i="13" s="1"/>
  <c r="BI2910" i="13" s="1"/>
  <c r="BP2909" i="13"/>
  <c r="BO2909" i="13"/>
  <c r="BN2909" i="13"/>
  <c r="BB2909" i="13"/>
  <c r="BD2909" i="13" s="1"/>
  <c r="BI2909" i="13" s="1"/>
  <c r="BP2908" i="13"/>
  <c r="BO2908" i="13"/>
  <c r="BN2908" i="13"/>
  <c r="BH2908" i="13"/>
  <c r="BB2908" i="13"/>
  <c r="BD2908" i="13" s="1"/>
  <c r="BI2908" i="13" s="1"/>
  <c r="BP2907" i="13"/>
  <c r="BO2907" i="13"/>
  <c r="BN2907" i="13"/>
  <c r="BC2907" i="13"/>
  <c r="BH2907" i="13" s="1"/>
  <c r="BB2907" i="13"/>
  <c r="BD2907" i="13" s="1"/>
  <c r="BI2907" i="13" s="1"/>
  <c r="BP2906" i="13"/>
  <c r="BO2906" i="13"/>
  <c r="BN2906" i="13"/>
  <c r="BH2906" i="13"/>
  <c r="BB2906" i="13"/>
  <c r="BD2906" i="13" s="1"/>
  <c r="BI2906" i="13" s="1"/>
  <c r="BP2905" i="13"/>
  <c r="BO2905" i="13"/>
  <c r="BN2905" i="13"/>
  <c r="BB2905" i="13"/>
  <c r="BD2905" i="13" s="1"/>
  <c r="BP2904" i="13"/>
  <c r="BO2904" i="13"/>
  <c r="BN2904" i="13"/>
  <c r="BH2904" i="13"/>
  <c r="BB2904" i="13"/>
  <c r="BD2904" i="13" s="1"/>
  <c r="BI2904" i="13" s="1"/>
  <c r="BP2903" i="13"/>
  <c r="BO2903" i="13"/>
  <c r="BN2903" i="13"/>
  <c r="BH2903" i="13"/>
  <c r="BB2903" i="13"/>
  <c r="BD2903" i="13" s="1"/>
  <c r="BI2903" i="13" s="1"/>
  <c r="BP2902" i="13"/>
  <c r="BO2902" i="13"/>
  <c r="BN2902" i="13"/>
  <c r="BH2902" i="13"/>
  <c r="BB2902" i="13"/>
  <c r="BP2901" i="13"/>
  <c r="BO2901" i="13"/>
  <c r="BN2901" i="13"/>
  <c r="BP2900" i="13"/>
  <c r="BO2900" i="13"/>
  <c r="BN2900" i="13"/>
  <c r="BP2899" i="13"/>
  <c r="BO2899" i="13"/>
  <c r="BN2899" i="13"/>
  <c r="BH2899" i="13"/>
  <c r="BJ2899" i="13" s="1"/>
  <c r="BD2899" i="13"/>
  <c r="BE2899" i="13" s="1"/>
  <c r="BP2898" i="13"/>
  <c r="BO2898" i="13"/>
  <c r="BN2898" i="13"/>
  <c r="BH2898" i="13"/>
  <c r="BB2898" i="13"/>
  <c r="BD2898" i="13" s="1"/>
  <c r="BI2898" i="13" s="1"/>
  <c r="BP2897" i="13"/>
  <c r="BO2897" i="13"/>
  <c r="BN2897" i="13"/>
  <c r="BC2897" i="13"/>
  <c r="BH2897" i="13" s="1"/>
  <c r="BB2897" i="13"/>
  <c r="BD2897" i="13" s="1"/>
  <c r="BI2897" i="13" s="1"/>
  <c r="BP2896" i="13"/>
  <c r="BO2896" i="13"/>
  <c r="BN2896" i="13"/>
  <c r="BH2896" i="13"/>
  <c r="BD2896" i="13"/>
  <c r="BI2896" i="13" s="1"/>
  <c r="BP2895" i="13"/>
  <c r="BO2895" i="13"/>
  <c r="BN2895" i="13"/>
  <c r="BD2895" i="13"/>
  <c r="BI2895" i="13" s="1"/>
  <c r="BC2895" i="13"/>
  <c r="BP2894" i="13"/>
  <c r="BO2894" i="13"/>
  <c r="BN2894" i="13"/>
  <c r="BH2894" i="13"/>
  <c r="BB2894" i="13"/>
  <c r="BD2894" i="13" s="1"/>
  <c r="BI2894" i="13" s="1"/>
  <c r="BP2893" i="13"/>
  <c r="BO2893" i="13"/>
  <c r="BN2893" i="13"/>
  <c r="BH2893" i="13"/>
  <c r="BB2893" i="13"/>
  <c r="BD2893" i="13" s="1"/>
  <c r="BI2893" i="13" s="1"/>
  <c r="BP2892" i="13"/>
  <c r="BO2892" i="13"/>
  <c r="BN2892" i="13"/>
  <c r="BC2892" i="13"/>
  <c r="BH2892" i="13" s="1"/>
  <c r="BP2891" i="13"/>
  <c r="BO2891" i="13"/>
  <c r="BN2891" i="13"/>
  <c r="BH2891" i="13"/>
  <c r="BB2891" i="13"/>
  <c r="BD2891" i="13" s="1"/>
  <c r="BI2891" i="13" s="1"/>
  <c r="BP2890" i="13"/>
  <c r="BO2890" i="13"/>
  <c r="BN2890" i="13"/>
  <c r="BH2890" i="13"/>
  <c r="BB2890" i="13"/>
  <c r="BD2890" i="13" s="1"/>
  <c r="BI2890" i="13" s="1"/>
  <c r="BP2889" i="13"/>
  <c r="BO2889" i="13"/>
  <c r="BN2889" i="13"/>
  <c r="BP2888" i="13"/>
  <c r="BO2888" i="13"/>
  <c r="BN2888" i="13"/>
  <c r="BH2888" i="13"/>
  <c r="BB2888" i="13"/>
  <c r="BD2888" i="13" s="1"/>
  <c r="BI2888" i="13" s="1"/>
  <c r="BP2887" i="13"/>
  <c r="BO2887" i="13"/>
  <c r="BN2887" i="13"/>
  <c r="BH2887" i="13"/>
  <c r="BB2887" i="13"/>
  <c r="BD2887" i="13" s="1"/>
  <c r="BI2887" i="13" s="1"/>
  <c r="BP2886" i="13"/>
  <c r="BO2886" i="13"/>
  <c r="BN2886" i="13"/>
  <c r="BH2886" i="13"/>
  <c r="BB2886" i="13"/>
  <c r="BP2885" i="13"/>
  <c r="BO2885" i="13"/>
  <c r="BN2885" i="13"/>
  <c r="BP2884" i="13"/>
  <c r="BO2884" i="13"/>
  <c r="BN2884" i="13"/>
  <c r="BH2884" i="13"/>
  <c r="BB2884" i="13"/>
  <c r="BD2884" i="13" s="1"/>
  <c r="BI2884" i="13" s="1"/>
  <c r="BP2883" i="13"/>
  <c r="BO2883" i="13"/>
  <c r="BN2883" i="13"/>
  <c r="BB2883" i="13"/>
  <c r="BD2883" i="13" s="1"/>
  <c r="BP2882" i="13"/>
  <c r="BO2882" i="13"/>
  <c r="BN2882" i="13"/>
  <c r="BH2882" i="13"/>
  <c r="BB2882" i="13"/>
  <c r="BD2882" i="13" s="1"/>
  <c r="BI2882" i="13" s="1"/>
  <c r="BP2881" i="13"/>
  <c r="BO2881" i="13"/>
  <c r="BN2881" i="13"/>
  <c r="BH2881" i="13"/>
  <c r="BB2881" i="13"/>
  <c r="BD2881" i="13" s="1"/>
  <c r="BI2881" i="13" s="1"/>
  <c r="BP2880" i="13"/>
  <c r="BO2880" i="13"/>
  <c r="BN2880" i="13"/>
  <c r="BB2880" i="13"/>
  <c r="BD2880" i="13" s="1"/>
  <c r="BP2879" i="13"/>
  <c r="BO2879" i="13"/>
  <c r="BN2879" i="13"/>
  <c r="BH2879" i="13"/>
  <c r="BB2879" i="13"/>
  <c r="BD2879" i="13" s="1"/>
  <c r="BI2879" i="13" s="1"/>
  <c r="BP2878" i="13"/>
  <c r="BO2878" i="13"/>
  <c r="BN2878" i="13"/>
  <c r="BB2878" i="13"/>
  <c r="BP2877" i="13"/>
  <c r="BO2877" i="13"/>
  <c r="BN2877" i="13"/>
  <c r="BP2876" i="13"/>
  <c r="BO2876" i="13"/>
  <c r="BN2876" i="13"/>
  <c r="BH2876" i="13"/>
  <c r="BD2876" i="13"/>
  <c r="BI2876" i="13" s="1"/>
  <c r="BP2875" i="13"/>
  <c r="BO2875" i="13"/>
  <c r="BN2875" i="13"/>
  <c r="BH2875" i="13"/>
  <c r="BD2875" i="13"/>
  <c r="BI2875" i="13" s="1"/>
  <c r="BP2874" i="13"/>
  <c r="BO2874" i="13"/>
  <c r="BN2874" i="13"/>
  <c r="BH2874" i="13"/>
  <c r="BB2874" i="13"/>
  <c r="BD2874" i="13" s="1"/>
  <c r="BI2874" i="13" s="1"/>
  <c r="BP2873" i="13"/>
  <c r="BO2873" i="13"/>
  <c r="BN2873" i="13"/>
  <c r="BH2873" i="13"/>
  <c r="BB2873" i="13"/>
  <c r="BD2873" i="13" s="1"/>
  <c r="BE2873" i="13" s="1"/>
  <c r="BP2872" i="13"/>
  <c r="BO2872" i="13"/>
  <c r="BN2872" i="13"/>
  <c r="BH2872" i="13"/>
  <c r="BB2872" i="13"/>
  <c r="BD2872" i="13" s="1"/>
  <c r="BI2872" i="13" s="1"/>
  <c r="BP2871" i="13"/>
  <c r="BO2871" i="13"/>
  <c r="BN2871" i="13"/>
  <c r="BB2871" i="13"/>
  <c r="BD2871" i="13" s="1"/>
  <c r="BP2870" i="13"/>
  <c r="BO2870" i="13"/>
  <c r="BN2870" i="13"/>
  <c r="BH2870" i="13"/>
  <c r="BB2870" i="13"/>
  <c r="BD2870" i="13" s="1"/>
  <c r="BI2870" i="13" s="1"/>
  <c r="BP2869" i="13"/>
  <c r="BO2869" i="13"/>
  <c r="BN2869" i="13"/>
  <c r="BH2869" i="13"/>
  <c r="BB2869" i="13"/>
  <c r="BP2868" i="13"/>
  <c r="BO2868" i="13"/>
  <c r="BN2868" i="13"/>
  <c r="BC2868" i="13"/>
  <c r="BP2867" i="13"/>
  <c r="BO2867" i="13"/>
  <c r="BN2867" i="13"/>
  <c r="BH2867" i="13"/>
  <c r="BB2867" i="13"/>
  <c r="BD2867" i="13" s="1"/>
  <c r="BI2867" i="13" s="1"/>
  <c r="BP2866" i="13"/>
  <c r="BO2866" i="13"/>
  <c r="BN2866" i="13"/>
  <c r="BC2866" i="13"/>
  <c r="BB2866" i="13"/>
  <c r="BD2866" i="13" s="1"/>
  <c r="BI2866" i="13" s="1"/>
  <c r="BP2865" i="13"/>
  <c r="BO2865" i="13"/>
  <c r="BN2865" i="13"/>
  <c r="BH2865" i="13"/>
  <c r="BB2865" i="13"/>
  <c r="BD2865" i="13" s="1"/>
  <c r="BI2865" i="13" s="1"/>
  <c r="BP2864" i="13"/>
  <c r="BO2864" i="13"/>
  <c r="BN2864" i="13"/>
  <c r="BB2864" i="13"/>
  <c r="BD2864" i="13" s="1"/>
  <c r="BP2863" i="13"/>
  <c r="BO2863" i="13"/>
  <c r="BN2863" i="13"/>
  <c r="BH2863" i="13"/>
  <c r="BB2863" i="13"/>
  <c r="BD2863" i="13" s="1"/>
  <c r="BI2863" i="13" s="1"/>
  <c r="BP2862" i="13"/>
  <c r="BO2862" i="13"/>
  <c r="BN2862" i="13"/>
  <c r="BB2862" i="13"/>
  <c r="BD2862" i="13" s="1"/>
  <c r="BI2862" i="13" s="1"/>
  <c r="BP2861" i="13"/>
  <c r="BO2861" i="13"/>
  <c r="BN2861" i="13"/>
  <c r="BH2861" i="13"/>
  <c r="BB2861" i="13"/>
  <c r="BD2861" i="13" s="1"/>
  <c r="BI2861" i="13" s="1"/>
  <c r="BP2860" i="13"/>
  <c r="BO2860" i="13"/>
  <c r="BN2860" i="13"/>
  <c r="BC2860" i="13"/>
  <c r="BB2860" i="13"/>
  <c r="BD2860" i="13" s="1"/>
  <c r="BI2860" i="13" s="1"/>
  <c r="BP2859" i="13"/>
  <c r="BO2859" i="13"/>
  <c r="BN2859" i="13"/>
  <c r="BH2859" i="13"/>
  <c r="BD2859" i="13"/>
  <c r="BI2859" i="13" s="1"/>
  <c r="BP2858" i="13"/>
  <c r="BO2858" i="13"/>
  <c r="BN2858" i="13"/>
  <c r="BH2858" i="13"/>
  <c r="BD2858" i="13"/>
  <c r="BI2858" i="13" s="1"/>
  <c r="BP2857" i="13"/>
  <c r="BO2857" i="13"/>
  <c r="BN2857" i="13"/>
  <c r="BB2857" i="13"/>
  <c r="BD2857" i="13" s="1"/>
  <c r="BP2856" i="13"/>
  <c r="BO2856" i="13"/>
  <c r="BN2856" i="13"/>
  <c r="BH2856" i="13"/>
  <c r="BB2856" i="13"/>
  <c r="BD2856" i="13" s="1"/>
  <c r="BI2856" i="13" s="1"/>
  <c r="BP2855" i="13"/>
  <c r="BO2855" i="13"/>
  <c r="BN2855" i="13"/>
  <c r="BC2855" i="13"/>
  <c r="BB2855" i="13"/>
  <c r="BD2855" i="13" s="1"/>
  <c r="BI2855" i="13" s="1"/>
  <c r="BP2854" i="13"/>
  <c r="BO2854" i="13"/>
  <c r="BN2854" i="13"/>
  <c r="BH2854" i="13"/>
  <c r="BB2854" i="13"/>
  <c r="BD2854" i="13" s="1"/>
  <c r="BI2854" i="13" s="1"/>
  <c r="BP2853" i="13"/>
  <c r="BO2853" i="13"/>
  <c r="BN2853" i="13"/>
  <c r="BH2853" i="13"/>
  <c r="BB2853" i="13"/>
  <c r="BD2853" i="13" s="1"/>
  <c r="BI2853" i="13" s="1"/>
  <c r="BP2852" i="13"/>
  <c r="BO2852" i="13"/>
  <c r="BN2852" i="13"/>
  <c r="BH2852" i="13"/>
  <c r="BB2852" i="13"/>
  <c r="BD2852" i="13" s="1"/>
  <c r="BI2852" i="13" s="1"/>
  <c r="BP2851" i="13"/>
  <c r="BO2851" i="13"/>
  <c r="BN2851" i="13"/>
  <c r="BH2851" i="13"/>
  <c r="BB2851" i="13"/>
  <c r="BP2850" i="13"/>
  <c r="BO2850" i="13"/>
  <c r="BN2850" i="13"/>
  <c r="BP2849" i="13"/>
  <c r="BO2849" i="13"/>
  <c r="BN2849" i="13"/>
  <c r="BH2849" i="13"/>
  <c r="BD2849" i="13"/>
  <c r="BI2849" i="13" s="1"/>
  <c r="BP2848" i="13"/>
  <c r="BO2848" i="13"/>
  <c r="BN2848" i="13"/>
  <c r="BH2848" i="13"/>
  <c r="BD2848" i="13"/>
  <c r="BI2848" i="13" s="1"/>
  <c r="BP2847" i="13"/>
  <c r="BO2847" i="13"/>
  <c r="BN2847" i="13"/>
  <c r="BH2847" i="13"/>
  <c r="BB2847" i="13"/>
  <c r="BD2847" i="13" s="1"/>
  <c r="BI2847" i="13" s="1"/>
  <c r="BP2846" i="13"/>
  <c r="BO2846" i="13"/>
  <c r="BN2846" i="13"/>
  <c r="BH2846" i="13"/>
  <c r="BB2846" i="13"/>
  <c r="BD2846" i="13" s="1"/>
  <c r="BI2846" i="13" s="1"/>
  <c r="BP2845" i="13"/>
  <c r="BO2845" i="13"/>
  <c r="BN2845" i="13"/>
  <c r="BH2845" i="13"/>
  <c r="BB2845" i="13"/>
  <c r="BD2845" i="13" s="1"/>
  <c r="BI2845" i="13" s="1"/>
  <c r="BP2844" i="13"/>
  <c r="BO2844" i="13"/>
  <c r="BN2844" i="13"/>
  <c r="BH2844" i="13"/>
  <c r="BD2844" i="13"/>
  <c r="BI2844" i="13" s="1"/>
  <c r="BP2843" i="13"/>
  <c r="BO2843" i="13"/>
  <c r="BN2843" i="13"/>
  <c r="BC2843" i="13"/>
  <c r="BH2843" i="13" s="1"/>
  <c r="BP2842" i="13"/>
  <c r="BO2842" i="13"/>
  <c r="BN2842" i="13"/>
  <c r="BH2842" i="13"/>
  <c r="BD2842" i="13"/>
  <c r="BI2842" i="13" s="1"/>
  <c r="BP2841" i="13"/>
  <c r="BO2841" i="13"/>
  <c r="BN2841" i="13"/>
  <c r="BD2841" i="13"/>
  <c r="BI2841" i="13" s="1"/>
  <c r="BC2841" i="13"/>
  <c r="BH2841" i="13" s="1"/>
  <c r="BP2840" i="13"/>
  <c r="BO2840" i="13"/>
  <c r="BN2840" i="13"/>
  <c r="BH2840" i="13"/>
  <c r="BB2840" i="13"/>
  <c r="BD2840" i="13" s="1"/>
  <c r="BI2840" i="13" s="1"/>
  <c r="BP2839" i="13"/>
  <c r="BO2839" i="13"/>
  <c r="BN2839" i="13"/>
  <c r="BB2839" i="13"/>
  <c r="BD2839" i="13" s="1"/>
  <c r="BP2838" i="13"/>
  <c r="BO2838" i="13"/>
  <c r="BN2838" i="13"/>
  <c r="BH2838" i="13"/>
  <c r="BB2838" i="13"/>
  <c r="BD2838" i="13" s="1"/>
  <c r="BI2838" i="13" s="1"/>
  <c r="BP2837" i="13"/>
  <c r="BO2837" i="13"/>
  <c r="BN2837" i="13"/>
  <c r="BC2837" i="13"/>
  <c r="BB2837" i="13"/>
  <c r="BD2837" i="13" s="1"/>
  <c r="BI2837" i="13" s="1"/>
  <c r="BP2836" i="13"/>
  <c r="BO2836" i="13"/>
  <c r="BN2836" i="13"/>
  <c r="BH2836" i="13"/>
  <c r="BB2836" i="13"/>
  <c r="BD2836" i="13" s="1"/>
  <c r="BI2836" i="13" s="1"/>
  <c r="BP2835" i="13"/>
  <c r="BO2835" i="13"/>
  <c r="BN2835" i="13"/>
  <c r="BC2835" i="13"/>
  <c r="BB2835" i="13"/>
  <c r="BD2835" i="13" s="1"/>
  <c r="BI2835" i="13" s="1"/>
  <c r="BP2834" i="13"/>
  <c r="BO2834" i="13"/>
  <c r="BN2834" i="13"/>
  <c r="BH2834" i="13"/>
  <c r="BB2834" i="13"/>
  <c r="BD2834" i="13" s="1"/>
  <c r="BI2834" i="13" s="1"/>
  <c r="BP2833" i="13"/>
  <c r="BO2833" i="13"/>
  <c r="BN2833" i="13"/>
  <c r="BC2833" i="13"/>
  <c r="BH2833" i="13" s="1"/>
  <c r="BB2833" i="13"/>
  <c r="BD2833" i="13" s="1"/>
  <c r="BI2833" i="13" s="1"/>
  <c r="BP2832" i="13"/>
  <c r="BO2832" i="13"/>
  <c r="BN2832" i="13"/>
  <c r="BH2832" i="13"/>
  <c r="BB2832" i="13"/>
  <c r="BD2832" i="13" s="1"/>
  <c r="BI2832" i="13" s="1"/>
  <c r="BP2831" i="13"/>
  <c r="BO2831" i="13"/>
  <c r="BN2831" i="13"/>
  <c r="BH2831" i="13"/>
  <c r="BB2831" i="13"/>
  <c r="BD2831" i="13" s="1"/>
  <c r="BI2831" i="13" s="1"/>
  <c r="BP2830" i="13"/>
  <c r="BO2830" i="13"/>
  <c r="BN2830" i="13"/>
  <c r="BC2830" i="13"/>
  <c r="BH2830" i="13" s="1"/>
  <c r="BB2830" i="13"/>
  <c r="BD2830" i="13" s="1"/>
  <c r="BP2829" i="13"/>
  <c r="BO2829" i="13"/>
  <c r="BN2829" i="13"/>
  <c r="BH2829" i="13"/>
  <c r="BB2829" i="13"/>
  <c r="BD2829" i="13" s="1"/>
  <c r="BI2829" i="13" s="1"/>
  <c r="BP2828" i="13"/>
  <c r="BO2828" i="13"/>
  <c r="BN2828" i="13"/>
  <c r="BB2828" i="13"/>
  <c r="BD2828" i="13" s="1"/>
  <c r="BP2827" i="13"/>
  <c r="BO2827" i="13"/>
  <c r="BN2827" i="13"/>
  <c r="BH2827" i="13"/>
  <c r="BB2827" i="13"/>
  <c r="BD2827" i="13" s="1"/>
  <c r="BI2827" i="13" s="1"/>
  <c r="BP2826" i="13"/>
  <c r="BO2826" i="13"/>
  <c r="BN2826" i="13"/>
  <c r="BB2826" i="13"/>
  <c r="BD2826" i="13" s="1"/>
  <c r="BC2826" i="13" s="1"/>
  <c r="BE2826" i="13" s="1"/>
  <c r="BP2825" i="13"/>
  <c r="BO2825" i="13"/>
  <c r="BN2825" i="13"/>
  <c r="BH2825" i="13"/>
  <c r="BB2825" i="13"/>
  <c r="BD2825" i="13" s="1"/>
  <c r="BI2825" i="13" s="1"/>
  <c r="BP2824" i="13"/>
  <c r="BO2824" i="13"/>
  <c r="BN2824" i="13"/>
  <c r="BH2824" i="13"/>
  <c r="BB2824" i="13"/>
  <c r="BD2824" i="13" s="1"/>
  <c r="BI2824" i="13" s="1"/>
  <c r="BP2823" i="13"/>
  <c r="BO2823" i="13"/>
  <c r="BN2823" i="13"/>
  <c r="BH2823" i="13"/>
  <c r="BB2823" i="13"/>
  <c r="BD2823" i="13" s="1"/>
  <c r="BI2823" i="13" s="1"/>
  <c r="BP2822" i="13"/>
  <c r="BO2822" i="13"/>
  <c r="BN2822" i="13"/>
  <c r="BH2822" i="13"/>
  <c r="BB2822" i="13"/>
  <c r="BD2822" i="13" s="1"/>
  <c r="BI2822" i="13" s="1"/>
  <c r="BP2821" i="13"/>
  <c r="BO2821" i="13"/>
  <c r="BN2821" i="13"/>
  <c r="BH2821" i="13"/>
  <c r="BB2821" i="13"/>
  <c r="BP2820" i="13"/>
  <c r="BO2820" i="13"/>
  <c r="BN2820" i="13"/>
  <c r="BP2819" i="13"/>
  <c r="BO2819" i="13"/>
  <c r="BN2819" i="13"/>
  <c r="BH2819" i="13"/>
  <c r="BB2819" i="13"/>
  <c r="BD2819" i="13" s="1"/>
  <c r="BI2819" i="13" s="1"/>
  <c r="BP2818" i="13"/>
  <c r="BO2818" i="13"/>
  <c r="BN2818" i="13"/>
  <c r="BH2818" i="13"/>
  <c r="BB2818" i="13"/>
  <c r="BD2818" i="13" s="1"/>
  <c r="BI2818" i="13" s="1"/>
  <c r="BP2817" i="13"/>
  <c r="BO2817" i="13"/>
  <c r="BN2817" i="13"/>
  <c r="BH2817" i="13"/>
  <c r="BB2817" i="13"/>
  <c r="BD2817" i="13" s="1"/>
  <c r="BI2817" i="13" s="1"/>
  <c r="BP2816" i="13"/>
  <c r="BO2816" i="13"/>
  <c r="BN2816" i="13"/>
  <c r="BC2816" i="13"/>
  <c r="BP2815" i="13"/>
  <c r="BO2815" i="13"/>
  <c r="BN2815" i="13"/>
  <c r="BH2815" i="13"/>
  <c r="BB2815" i="13"/>
  <c r="BD2815" i="13" s="1"/>
  <c r="BI2815" i="13" s="1"/>
  <c r="BP2814" i="13"/>
  <c r="BO2814" i="13"/>
  <c r="BN2814" i="13"/>
  <c r="BB2814" i="13"/>
  <c r="BD2814" i="13" s="1"/>
  <c r="BP2813" i="13"/>
  <c r="BO2813" i="13"/>
  <c r="BN2813" i="13"/>
  <c r="BH2813" i="13"/>
  <c r="BB2813" i="13"/>
  <c r="BD2813" i="13" s="1"/>
  <c r="BI2813" i="13" s="1"/>
  <c r="BP2812" i="13"/>
  <c r="BO2812" i="13"/>
  <c r="BN2812" i="13"/>
  <c r="BC2812" i="13"/>
  <c r="BH2812" i="13" s="1"/>
  <c r="BB2812" i="13"/>
  <c r="BD2812" i="13" s="1"/>
  <c r="BP2811" i="13"/>
  <c r="BO2811" i="13"/>
  <c r="BN2811" i="13"/>
  <c r="BH2811" i="13"/>
  <c r="BB2811" i="13"/>
  <c r="BD2811" i="13" s="1"/>
  <c r="BI2811" i="13" s="1"/>
  <c r="BP2810" i="13"/>
  <c r="BO2810" i="13"/>
  <c r="BN2810" i="13"/>
  <c r="BH2810" i="13"/>
  <c r="BB2810" i="13"/>
  <c r="BD2810" i="13" s="1"/>
  <c r="BI2810" i="13" s="1"/>
  <c r="BP2809" i="13"/>
  <c r="BO2809" i="13"/>
  <c r="BN2809" i="13"/>
  <c r="BH2809" i="13"/>
  <c r="BB2809" i="13"/>
  <c r="BD2809" i="13" s="1"/>
  <c r="BI2809" i="13" s="1"/>
  <c r="BP2808" i="13"/>
  <c r="BO2808" i="13"/>
  <c r="BN2808" i="13"/>
  <c r="BH2808" i="13"/>
  <c r="BB2808" i="13"/>
  <c r="BD2808" i="13" s="1"/>
  <c r="BI2808" i="13" s="1"/>
  <c r="BP2807" i="13"/>
  <c r="BO2807" i="13"/>
  <c r="BN2807" i="13"/>
  <c r="BP2806" i="13"/>
  <c r="BO2806" i="13"/>
  <c r="BN2806" i="13"/>
  <c r="BH2806" i="13"/>
  <c r="BB2806" i="13"/>
  <c r="BD2806" i="13" s="1"/>
  <c r="BI2806" i="13" s="1"/>
  <c r="BP2805" i="13"/>
  <c r="BO2805" i="13"/>
  <c r="BN2805" i="13"/>
  <c r="BB2805" i="13"/>
  <c r="BD2805" i="13" s="1"/>
  <c r="BC2805" i="13" s="1"/>
  <c r="BP2804" i="13"/>
  <c r="BO2804" i="13"/>
  <c r="BN2804" i="13"/>
  <c r="BH2804" i="13"/>
  <c r="BB2804" i="13"/>
  <c r="BD2804" i="13" s="1"/>
  <c r="BI2804" i="13" s="1"/>
  <c r="BP2803" i="13"/>
  <c r="BO2803" i="13"/>
  <c r="BN2803" i="13"/>
  <c r="BH2803" i="13"/>
  <c r="BB2803" i="13"/>
  <c r="BP2802" i="13"/>
  <c r="BO2802" i="13"/>
  <c r="BN2802" i="13"/>
  <c r="BC2802" i="13"/>
  <c r="BP2801" i="13"/>
  <c r="BO2801" i="13"/>
  <c r="BN2801" i="13"/>
  <c r="BH2801" i="13"/>
  <c r="BB2801" i="13"/>
  <c r="BD2801" i="13" s="1"/>
  <c r="BI2801" i="13" s="1"/>
  <c r="BP2800" i="13"/>
  <c r="BO2800" i="13"/>
  <c r="BN2800" i="13"/>
  <c r="BH2800" i="13"/>
  <c r="BB2800" i="13"/>
  <c r="BD2800" i="13" s="1"/>
  <c r="BI2800" i="13" s="1"/>
  <c r="BP2799" i="13"/>
  <c r="BO2799" i="13"/>
  <c r="BN2799" i="13"/>
  <c r="BH2799" i="13"/>
  <c r="BB2799" i="13"/>
  <c r="BD2799" i="13" s="1"/>
  <c r="BI2799" i="13" s="1"/>
  <c r="BP2798" i="13"/>
  <c r="BO2798" i="13"/>
  <c r="BN2798" i="13"/>
  <c r="BH2798" i="13"/>
  <c r="BB2798" i="13"/>
  <c r="BD2798" i="13" s="1"/>
  <c r="BI2798" i="13" s="1"/>
  <c r="BP2797" i="13"/>
  <c r="BO2797" i="13"/>
  <c r="BN2797" i="13"/>
  <c r="BC2797" i="13"/>
  <c r="BH2797" i="13" s="1"/>
  <c r="BP2796" i="13"/>
  <c r="BO2796" i="13"/>
  <c r="BN2796" i="13"/>
  <c r="BP2795" i="13"/>
  <c r="BO2795" i="13"/>
  <c r="BN2795" i="13"/>
  <c r="BH2795" i="13"/>
  <c r="BB2795" i="13"/>
  <c r="BD2795" i="13" s="1"/>
  <c r="BI2795" i="13" s="1"/>
  <c r="BP2794" i="13"/>
  <c r="BO2794" i="13"/>
  <c r="BN2794" i="13"/>
  <c r="BB2794" i="13"/>
  <c r="BD2794" i="13" s="1"/>
  <c r="BP2793" i="13"/>
  <c r="BO2793" i="13"/>
  <c r="BN2793" i="13"/>
  <c r="BH2793" i="13"/>
  <c r="BB2793" i="13"/>
  <c r="BD2793" i="13" s="1"/>
  <c r="BI2793" i="13" s="1"/>
  <c r="BP2792" i="13"/>
  <c r="BO2792" i="13"/>
  <c r="BN2792" i="13"/>
  <c r="BH2792" i="13"/>
  <c r="BB2792" i="13"/>
  <c r="BP2791" i="13"/>
  <c r="BO2791" i="13"/>
  <c r="BN2791" i="13"/>
  <c r="BP2790" i="13"/>
  <c r="BO2790" i="13"/>
  <c r="BN2790" i="13"/>
  <c r="BH2790" i="13"/>
  <c r="BD2790" i="13"/>
  <c r="BI2790" i="13" s="1"/>
  <c r="BP2789" i="13"/>
  <c r="BO2789" i="13"/>
  <c r="BN2789" i="13"/>
  <c r="BD2789" i="13"/>
  <c r="BI2789" i="13" s="1"/>
  <c r="BC2789" i="13"/>
  <c r="BH2789" i="13" s="1"/>
  <c r="BP2788" i="13"/>
  <c r="BO2788" i="13"/>
  <c r="BN2788" i="13"/>
  <c r="BH2788" i="13"/>
  <c r="BB2788" i="13"/>
  <c r="BD2788" i="13" s="1"/>
  <c r="BI2788" i="13" s="1"/>
  <c r="BP2787" i="13"/>
  <c r="BO2787" i="13"/>
  <c r="BN2787" i="13"/>
  <c r="BH2787" i="13"/>
  <c r="BB2787" i="13"/>
  <c r="BP2786" i="13"/>
  <c r="BO2786" i="13"/>
  <c r="BN2786" i="13"/>
  <c r="BP2785" i="13"/>
  <c r="BO2785" i="13"/>
  <c r="BN2785" i="13"/>
  <c r="BH2785" i="13"/>
  <c r="BB2785" i="13"/>
  <c r="BD2785" i="13" s="1"/>
  <c r="BI2785" i="13" s="1"/>
  <c r="BP2784" i="13"/>
  <c r="BO2784" i="13"/>
  <c r="BN2784" i="13"/>
  <c r="BC2784" i="13"/>
  <c r="BH2784" i="13" s="1"/>
  <c r="BB2784" i="13"/>
  <c r="BD2784" i="13" s="1"/>
  <c r="BI2784" i="13" s="1"/>
  <c r="BP2783" i="13"/>
  <c r="BO2783" i="13"/>
  <c r="BN2783" i="13"/>
  <c r="BH2783" i="13"/>
  <c r="BB2783" i="13"/>
  <c r="BD2783" i="13" s="1"/>
  <c r="BI2783" i="13" s="1"/>
  <c r="BP2782" i="13"/>
  <c r="BO2782" i="13"/>
  <c r="BN2782" i="13"/>
  <c r="BB2782" i="13"/>
  <c r="BD2782" i="13" s="1"/>
  <c r="BP2781" i="13"/>
  <c r="BO2781" i="13"/>
  <c r="BN2781" i="13"/>
  <c r="BH2781" i="13"/>
  <c r="BB2781" i="13"/>
  <c r="BD2781" i="13" s="1"/>
  <c r="BI2781" i="13" s="1"/>
  <c r="BP2780" i="13"/>
  <c r="BO2780" i="13"/>
  <c r="BN2780" i="13"/>
  <c r="BB2780" i="13"/>
  <c r="BD2780" i="13" s="1"/>
  <c r="BC2780" i="13" s="1"/>
  <c r="BE2780" i="13" s="1"/>
  <c r="BP2779" i="13"/>
  <c r="BO2779" i="13"/>
  <c r="BN2779" i="13"/>
  <c r="BH2779" i="13"/>
  <c r="BB2779" i="13"/>
  <c r="BD2779" i="13" s="1"/>
  <c r="BI2779" i="13" s="1"/>
  <c r="BP2778" i="13"/>
  <c r="BO2778" i="13"/>
  <c r="BN2778" i="13"/>
  <c r="BH2778" i="13"/>
  <c r="BB2778" i="13"/>
  <c r="BD2778" i="13" s="1"/>
  <c r="BI2778" i="13" s="1"/>
  <c r="BP2777" i="13"/>
  <c r="BO2777" i="13"/>
  <c r="BN2777" i="13"/>
  <c r="BH2777" i="13"/>
  <c r="BB2777" i="13"/>
  <c r="BD2777" i="13" s="1"/>
  <c r="BI2777" i="13" s="1"/>
  <c r="BP2776" i="13"/>
  <c r="BO2776" i="13"/>
  <c r="BN2776" i="13"/>
  <c r="BC2776" i="13"/>
  <c r="BH2776" i="13" s="1"/>
  <c r="BP2775" i="13"/>
  <c r="BO2775" i="13"/>
  <c r="BN2775" i="13"/>
  <c r="BH2775" i="13"/>
  <c r="BB2775" i="13"/>
  <c r="BD2775" i="13" s="1"/>
  <c r="BI2775" i="13" s="1"/>
  <c r="BP2774" i="13"/>
  <c r="BO2774" i="13"/>
  <c r="BN2774" i="13"/>
  <c r="BB2774" i="13"/>
  <c r="BD2774" i="13" s="1"/>
  <c r="BI2774" i="13" s="1"/>
  <c r="BP2773" i="13"/>
  <c r="BO2773" i="13"/>
  <c r="BN2773" i="13"/>
  <c r="BH2773" i="13"/>
  <c r="BB2773" i="13"/>
  <c r="BD2773" i="13" s="1"/>
  <c r="BI2773" i="13" s="1"/>
  <c r="BP2772" i="13"/>
  <c r="BO2772" i="13"/>
  <c r="BN2772" i="13"/>
  <c r="BD2772" i="13"/>
  <c r="BC2772" i="13" s="1"/>
  <c r="BP2771" i="13"/>
  <c r="BO2771" i="13"/>
  <c r="BN2771" i="13"/>
  <c r="BH2771" i="13"/>
  <c r="BB2771" i="13"/>
  <c r="BP2770" i="13"/>
  <c r="BO2770" i="13"/>
  <c r="BN2770" i="13"/>
  <c r="BB2770" i="13"/>
  <c r="BD2770" i="13" s="1"/>
  <c r="BP2769" i="13"/>
  <c r="BO2769" i="13"/>
  <c r="BN2769" i="13"/>
  <c r="BP2768" i="13"/>
  <c r="BO2768" i="13"/>
  <c r="BN2768" i="13"/>
  <c r="BH2768" i="13"/>
  <c r="BB2768" i="13"/>
  <c r="BD2768" i="13" s="1"/>
  <c r="BI2768" i="13" s="1"/>
  <c r="BP2767" i="13"/>
  <c r="BO2767" i="13"/>
  <c r="BN2767" i="13"/>
  <c r="BB2767" i="13"/>
  <c r="BD2767" i="13" s="1"/>
  <c r="BC2767" i="13" s="1"/>
  <c r="BE2767" i="13" s="1"/>
  <c r="BP2766" i="13"/>
  <c r="BO2766" i="13"/>
  <c r="BN2766" i="13"/>
  <c r="BH2766" i="13"/>
  <c r="BB2766" i="13"/>
  <c r="BD2766" i="13" s="1"/>
  <c r="BI2766" i="13" s="1"/>
  <c r="BP2765" i="13"/>
  <c r="BO2765" i="13"/>
  <c r="BN2765" i="13"/>
  <c r="BH2765" i="13"/>
  <c r="BB2765" i="13"/>
  <c r="BD2765" i="13" s="1"/>
  <c r="BI2765" i="13" s="1"/>
  <c r="BP2764" i="13"/>
  <c r="BO2764" i="13"/>
  <c r="BN2764" i="13"/>
  <c r="BH2764" i="13"/>
  <c r="BB2764" i="13"/>
  <c r="BD2764" i="13" s="1"/>
  <c r="BI2764" i="13" s="1"/>
  <c r="BP2763" i="13"/>
  <c r="BO2763" i="13"/>
  <c r="BN2763" i="13"/>
  <c r="BH2763" i="13"/>
  <c r="BB2763" i="13"/>
  <c r="BP2762" i="13"/>
  <c r="BO2762" i="13"/>
  <c r="BN2762" i="13"/>
  <c r="BP2761" i="13"/>
  <c r="BO2761" i="13"/>
  <c r="BN2761" i="13"/>
  <c r="BH2761" i="13"/>
  <c r="BD2761" i="13"/>
  <c r="BI2761" i="13" s="1"/>
  <c r="BP2760" i="13"/>
  <c r="BO2760" i="13"/>
  <c r="BN2760" i="13"/>
  <c r="BD2760" i="13"/>
  <c r="BC2760" i="13"/>
  <c r="BH2760" i="13" s="1"/>
  <c r="BP2759" i="13"/>
  <c r="BO2759" i="13"/>
  <c r="BN2759" i="13"/>
  <c r="BH2759" i="13"/>
  <c r="BB2759" i="13"/>
  <c r="BD2759" i="13" s="1"/>
  <c r="BI2759" i="13" s="1"/>
  <c r="BP2758" i="13"/>
  <c r="BO2758" i="13"/>
  <c r="BN2758" i="13"/>
  <c r="BB2758" i="13"/>
  <c r="BD2758" i="13" s="1"/>
  <c r="BP2757" i="13"/>
  <c r="BO2757" i="13"/>
  <c r="BN2757" i="13"/>
  <c r="BH2757" i="13"/>
  <c r="BB2757" i="13"/>
  <c r="BD2757" i="13" s="1"/>
  <c r="BI2757" i="13" s="1"/>
  <c r="BP2756" i="13"/>
  <c r="BO2756" i="13"/>
  <c r="BN2756" i="13"/>
  <c r="BC2756" i="13"/>
  <c r="BH2756" i="13" s="1"/>
  <c r="BB2756" i="13"/>
  <c r="BD2756" i="13" s="1"/>
  <c r="BP2755" i="13"/>
  <c r="BO2755" i="13"/>
  <c r="BN2755" i="13"/>
  <c r="BH2755" i="13"/>
  <c r="BB2755" i="13"/>
  <c r="BD2755" i="13" s="1"/>
  <c r="BI2755" i="13" s="1"/>
  <c r="BP2754" i="13"/>
  <c r="BO2754" i="13"/>
  <c r="BN2754" i="13"/>
  <c r="BH2754" i="13"/>
  <c r="BB2754" i="13"/>
  <c r="BD2754" i="13" s="1"/>
  <c r="BI2754" i="13" s="1"/>
  <c r="BP2753" i="13"/>
  <c r="BO2753" i="13"/>
  <c r="BN2753" i="13"/>
  <c r="BP2752" i="13"/>
  <c r="BO2752" i="13"/>
  <c r="BN2752" i="13"/>
  <c r="BH2752" i="13"/>
  <c r="BB2752" i="13"/>
  <c r="BD2752" i="13" s="1"/>
  <c r="BI2752" i="13" s="1"/>
  <c r="BP2751" i="13"/>
  <c r="BO2751" i="13"/>
  <c r="BN2751" i="13"/>
  <c r="BB2751" i="13"/>
  <c r="BD2751" i="13" s="1"/>
  <c r="BI2751" i="13" s="1"/>
  <c r="BP2750" i="13"/>
  <c r="BO2750" i="13"/>
  <c r="BN2750" i="13"/>
  <c r="BH2750" i="13"/>
  <c r="BB2750" i="13"/>
  <c r="BD2750" i="13" s="1"/>
  <c r="BI2750" i="13" s="1"/>
  <c r="BP2749" i="13"/>
  <c r="BO2749" i="13"/>
  <c r="BN2749" i="13"/>
  <c r="BB2749" i="13"/>
  <c r="BD2749" i="13" s="1"/>
  <c r="BC2749" i="13" s="1"/>
  <c r="BP2748" i="13"/>
  <c r="BO2748" i="13"/>
  <c r="BN2748" i="13"/>
  <c r="BH2748" i="13"/>
  <c r="BB2748" i="13"/>
  <c r="BD2748" i="13" s="1"/>
  <c r="BI2748" i="13" s="1"/>
  <c r="BP2747" i="13"/>
  <c r="BO2747" i="13"/>
  <c r="BN2747" i="13"/>
  <c r="BB2747" i="13"/>
  <c r="BD2747" i="13" s="1"/>
  <c r="BP2746" i="13"/>
  <c r="BO2746" i="13"/>
  <c r="BN2746" i="13"/>
  <c r="BH2746" i="13"/>
  <c r="BB2746" i="13"/>
  <c r="BD2746" i="13" s="1"/>
  <c r="BI2746" i="13" s="1"/>
  <c r="BP2745" i="13"/>
  <c r="BO2745" i="13"/>
  <c r="BN2745" i="13"/>
  <c r="BH2745" i="13"/>
  <c r="BB2745" i="13"/>
  <c r="BD2745" i="13" s="1"/>
  <c r="BI2745" i="13" s="1"/>
  <c r="BP2744" i="13"/>
  <c r="BO2744" i="13"/>
  <c r="BN2744" i="13"/>
  <c r="BH2744" i="13"/>
  <c r="BB2744" i="13"/>
  <c r="BP2743" i="13"/>
  <c r="BO2743" i="13"/>
  <c r="BN2743" i="13"/>
  <c r="BC2743" i="13"/>
  <c r="BP2742" i="13"/>
  <c r="BO2742" i="13"/>
  <c r="BN2742" i="13"/>
  <c r="BH2742" i="13"/>
  <c r="BB2742" i="13"/>
  <c r="BP2741" i="13"/>
  <c r="BO2741" i="13"/>
  <c r="BN2741" i="13"/>
  <c r="BC2741" i="13"/>
  <c r="BH2741" i="13" s="1"/>
  <c r="BB2741" i="13"/>
  <c r="BD2741" i="13" s="1"/>
  <c r="BI2741" i="13" s="1"/>
  <c r="BP2740" i="13"/>
  <c r="BO2740" i="13"/>
  <c r="BN2740" i="13"/>
  <c r="BP2739" i="13"/>
  <c r="BO2739" i="13"/>
  <c r="BN2739" i="13"/>
  <c r="BH2739" i="13"/>
  <c r="BD2739" i="13"/>
  <c r="BI2739" i="13" s="1"/>
  <c r="BP2738" i="13"/>
  <c r="BO2738" i="13"/>
  <c r="BN2738" i="13"/>
  <c r="BH2738" i="13"/>
  <c r="BD2738" i="13"/>
  <c r="BE2738" i="13" s="1"/>
  <c r="BP2737" i="13"/>
  <c r="BO2737" i="13"/>
  <c r="BN2737" i="13"/>
  <c r="BH2737" i="13"/>
  <c r="BD2737" i="13"/>
  <c r="BI2737" i="13" s="1"/>
  <c r="BP2736" i="13"/>
  <c r="BO2736" i="13"/>
  <c r="BN2736" i="13"/>
  <c r="BC2736" i="13"/>
  <c r="BH2736" i="13" s="1"/>
  <c r="BB2736" i="13"/>
  <c r="BD2736" i="13" s="1"/>
  <c r="BI2736" i="13" s="1"/>
  <c r="BP2735" i="13"/>
  <c r="BO2735" i="13"/>
  <c r="BN2735" i="13"/>
  <c r="BH2735" i="13"/>
  <c r="BB2735" i="13"/>
  <c r="BD2735" i="13" s="1"/>
  <c r="BI2735" i="13" s="1"/>
  <c r="BP2734" i="13"/>
  <c r="BO2734" i="13"/>
  <c r="BN2734" i="13"/>
  <c r="BC2734" i="13"/>
  <c r="BH2734" i="13" s="1"/>
  <c r="BB2734" i="13"/>
  <c r="BD2734" i="13" s="1"/>
  <c r="BP2733" i="13"/>
  <c r="BO2733" i="13"/>
  <c r="BN2733" i="13"/>
  <c r="BH2733" i="13"/>
  <c r="BD2733" i="13"/>
  <c r="BI2733" i="13" s="1"/>
  <c r="BP2732" i="13"/>
  <c r="BO2732" i="13"/>
  <c r="BN2732" i="13"/>
  <c r="BD2732" i="13"/>
  <c r="BI2732" i="13" s="1"/>
  <c r="BC2732" i="13"/>
  <c r="BH2732" i="13" s="1"/>
  <c r="BP2731" i="13"/>
  <c r="BO2731" i="13"/>
  <c r="BN2731" i="13"/>
  <c r="BH2731" i="13"/>
  <c r="BD2731" i="13"/>
  <c r="BI2731" i="13" s="1"/>
  <c r="BP2730" i="13"/>
  <c r="BO2730" i="13"/>
  <c r="BN2730" i="13"/>
  <c r="BD2730" i="13"/>
  <c r="BI2730" i="13" s="1"/>
  <c r="BC2730" i="13"/>
  <c r="BH2730" i="13" s="1"/>
  <c r="BP2729" i="13"/>
  <c r="BO2729" i="13"/>
  <c r="BN2729" i="13"/>
  <c r="BP2728" i="13"/>
  <c r="BO2728" i="13"/>
  <c r="BN2728" i="13"/>
  <c r="BH2728" i="13"/>
  <c r="BB2728" i="13"/>
  <c r="BD2728" i="13" s="1"/>
  <c r="BI2728" i="13" s="1"/>
  <c r="BP2727" i="13"/>
  <c r="BO2727" i="13"/>
  <c r="BN2727" i="13"/>
  <c r="BH2727" i="13"/>
  <c r="BB2727" i="13"/>
  <c r="BP2726" i="13"/>
  <c r="BO2726" i="13"/>
  <c r="BN2726" i="13"/>
  <c r="BC2726" i="13"/>
  <c r="BH2726" i="13" s="1"/>
  <c r="BP2725" i="13"/>
  <c r="BO2725" i="13"/>
  <c r="BN2725" i="13"/>
  <c r="BH2725" i="13"/>
  <c r="BD2725" i="13"/>
  <c r="BI2725" i="13" s="1"/>
  <c r="BP2724" i="13"/>
  <c r="BO2724" i="13"/>
  <c r="BN2724" i="13"/>
  <c r="BD2724" i="13"/>
  <c r="BI2724" i="13" s="1"/>
  <c r="BC2724" i="13"/>
  <c r="BH2724" i="13" s="1"/>
  <c r="BP2723" i="13"/>
  <c r="BO2723" i="13"/>
  <c r="BN2723" i="13"/>
  <c r="BH2723" i="13"/>
  <c r="BB2723" i="13"/>
  <c r="BD2723" i="13" s="1"/>
  <c r="BI2723" i="13" s="1"/>
  <c r="BP2722" i="13"/>
  <c r="BO2722" i="13"/>
  <c r="BN2722" i="13"/>
  <c r="BB2722" i="13"/>
  <c r="BD2722" i="13" s="1"/>
  <c r="BP2721" i="13"/>
  <c r="BO2721" i="13"/>
  <c r="BN2721" i="13"/>
  <c r="BH2721" i="13"/>
  <c r="BB2721" i="13"/>
  <c r="BD2721" i="13" s="1"/>
  <c r="BI2721" i="13" s="1"/>
  <c r="BP2720" i="13"/>
  <c r="BO2720" i="13"/>
  <c r="BN2720" i="13"/>
  <c r="BB2720" i="13"/>
  <c r="BD2720" i="13" s="1"/>
  <c r="BC2720" i="13" s="1"/>
  <c r="BE2720" i="13" s="1"/>
  <c r="BP2719" i="13"/>
  <c r="BO2719" i="13"/>
  <c r="BN2719" i="13"/>
  <c r="BH2719" i="13"/>
  <c r="BB2719" i="13"/>
  <c r="BP2718" i="13"/>
  <c r="BO2718" i="13"/>
  <c r="BN2718" i="13"/>
  <c r="BB2718" i="13"/>
  <c r="BD2718" i="13" s="1"/>
  <c r="BP2717" i="13"/>
  <c r="BO2717" i="13"/>
  <c r="BN2717" i="13"/>
  <c r="BH2716" i="13"/>
  <c r="BH2715" i="13" s="1"/>
  <c r="BD2716" i="13"/>
  <c r="BE2716" i="13" s="1"/>
  <c r="BE2715" i="13" s="1"/>
  <c r="BC2715" i="13"/>
  <c r="BB2715" i="13"/>
  <c r="BP2714" i="13"/>
  <c r="BO2714" i="13"/>
  <c r="BN2714" i="13"/>
  <c r="BD2714" i="13"/>
  <c r="BP2713" i="13"/>
  <c r="BO2713" i="13"/>
  <c r="BN2713" i="13"/>
  <c r="BH2713" i="13"/>
  <c r="BD2713" i="13"/>
  <c r="BI2713" i="13" s="1"/>
  <c r="BP2712" i="13"/>
  <c r="BO2712" i="13"/>
  <c r="BN2712" i="13"/>
  <c r="BH2712" i="13"/>
  <c r="BB2712" i="13"/>
  <c r="BD2712" i="13" s="1"/>
  <c r="BI2712" i="13" s="1"/>
  <c r="BP2711" i="13"/>
  <c r="BO2711" i="13"/>
  <c r="BN2711" i="13"/>
  <c r="BC2711" i="13"/>
  <c r="BH2711" i="13" s="1"/>
  <c r="BB2711" i="13"/>
  <c r="BD2711" i="13" s="1"/>
  <c r="BI2711" i="13" s="1"/>
  <c r="BP2710" i="13"/>
  <c r="BO2710" i="13"/>
  <c r="BN2710" i="13"/>
  <c r="BH2710" i="13"/>
  <c r="BB2710" i="13"/>
  <c r="BD2710" i="13" s="1"/>
  <c r="BI2710" i="13" s="1"/>
  <c r="BP2709" i="13"/>
  <c r="BO2709" i="13"/>
  <c r="BN2709" i="13"/>
  <c r="BC2709" i="13"/>
  <c r="BH2709" i="13" s="1"/>
  <c r="BB2709" i="13"/>
  <c r="BD2709" i="13" s="1"/>
  <c r="BI2709" i="13" s="1"/>
  <c r="BP2708" i="13"/>
  <c r="BO2708" i="13"/>
  <c r="BN2708" i="13"/>
  <c r="BH2708" i="13"/>
  <c r="BB2708" i="13"/>
  <c r="BP2707" i="13"/>
  <c r="BO2707" i="13"/>
  <c r="BN2707" i="13"/>
  <c r="BH2707" i="13"/>
  <c r="BB2707" i="13"/>
  <c r="BD2707" i="13" s="1"/>
  <c r="BI2707" i="13" s="1"/>
  <c r="BP2706" i="13"/>
  <c r="BO2706" i="13"/>
  <c r="BN2706" i="13"/>
  <c r="BC2706" i="13"/>
  <c r="BH2706" i="13" s="1"/>
  <c r="BP2705" i="13"/>
  <c r="BO2705" i="13"/>
  <c r="BN2705" i="13"/>
  <c r="BH2705" i="13"/>
  <c r="BB2705" i="13"/>
  <c r="BP2704" i="13"/>
  <c r="BO2704" i="13"/>
  <c r="BN2704" i="13"/>
  <c r="BH2704" i="13"/>
  <c r="BB2704" i="13"/>
  <c r="BD2704" i="13" s="1"/>
  <c r="BI2704" i="13" s="1"/>
  <c r="BP2703" i="13"/>
  <c r="BO2703" i="13"/>
  <c r="BN2703" i="13"/>
  <c r="BH2703" i="13"/>
  <c r="BB2703" i="13"/>
  <c r="BD2703" i="13" s="1"/>
  <c r="BI2703" i="13" s="1"/>
  <c r="BP2702" i="13"/>
  <c r="BO2702" i="13"/>
  <c r="BN2702" i="13"/>
  <c r="BP2701" i="13"/>
  <c r="BO2701" i="13"/>
  <c r="BN2701" i="13"/>
  <c r="BH2701" i="13"/>
  <c r="BD2701" i="13"/>
  <c r="BI2701" i="13" s="1"/>
  <c r="BP2700" i="13"/>
  <c r="BO2700" i="13"/>
  <c r="BN2700" i="13"/>
  <c r="BD2700" i="13"/>
  <c r="BC2700" i="13"/>
  <c r="BH2700" i="13" s="1"/>
  <c r="BP2699" i="13"/>
  <c r="BO2699" i="13"/>
  <c r="BN2699" i="13"/>
  <c r="BH2699" i="13"/>
  <c r="BB2699" i="13"/>
  <c r="BD2699" i="13" s="1"/>
  <c r="BI2699" i="13" s="1"/>
  <c r="BP2698" i="13"/>
  <c r="BO2698" i="13"/>
  <c r="BN2698" i="13"/>
  <c r="BB2698" i="13"/>
  <c r="BD2698" i="13" s="1"/>
  <c r="BP2697" i="13"/>
  <c r="BO2697" i="13"/>
  <c r="BN2697" i="13"/>
  <c r="BH2697" i="13"/>
  <c r="BB2697" i="13"/>
  <c r="BD2697" i="13" s="1"/>
  <c r="BI2697" i="13" s="1"/>
  <c r="BP2696" i="13"/>
  <c r="BO2696" i="13"/>
  <c r="BN2696" i="13"/>
  <c r="BB2696" i="13"/>
  <c r="BP2695" i="13"/>
  <c r="BO2695" i="13"/>
  <c r="BN2695" i="13"/>
  <c r="BP2694" i="13"/>
  <c r="BO2694" i="13"/>
  <c r="BN2694" i="13"/>
  <c r="BH2694" i="13"/>
  <c r="BJ2694" i="13" s="1"/>
  <c r="BD2694" i="13"/>
  <c r="BE2694" i="13" s="1"/>
  <c r="BP2693" i="13"/>
  <c r="BO2693" i="13"/>
  <c r="BN2693" i="13"/>
  <c r="BH2693" i="13"/>
  <c r="BD2693" i="13"/>
  <c r="BI2693" i="13" s="1"/>
  <c r="BP2692" i="13"/>
  <c r="BO2692" i="13"/>
  <c r="BN2692" i="13"/>
  <c r="BB2692" i="13"/>
  <c r="BD2692" i="13" s="1"/>
  <c r="BI2692" i="13" s="1"/>
  <c r="BP2691" i="13"/>
  <c r="BO2691" i="13"/>
  <c r="BN2691" i="13"/>
  <c r="BH2691" i="13"/>
  <c r="BB2691" i="13"/>
  <c r="BD2691" i="13" s="1"/>
  <c r="BI2691" i="13" s="1"/>
  <c r="BP2690" i="13"/>
  <c r="BO2690" i="13"/>
  <c r="BN2690" i="13"/>
  <c r="BC2690" i="13"/>
  <c r="BH2690" i="13" s="1"/>
  <c r="BB2690" i="13"/>
  <c r="BD2690" i="13" s="1"/>
  <c r="BP2689" i="13"/>
  <c r="BO2689" i="13"/>
  <c r="BN2689" i="13"/>
  <c r="BH2689" i="13"/>
  <c r="BB2689" i="13"/>
  <c r="BD2689" i="13" s="1"/>
  <c r="BI2689" i="13" s="1"/>
  <c r="BP2688" i="13"/>
  <c r="BO2688" i="13"/>
  <c r="BN2688" i="13"/>
  <c r="BB2688" i="13"/>
  <c r="BD2688" i="13" s="1"/>
  <c r="BP2687" i="13"/>
  <c r="BO2687" i="13"/>
  <c r="BN2687" i="13"/>
  <c r="BH2687" i="13"/>
  <c r="BB2687" i="13"/>
  <c r="BD2687" i="13" s="1"/>
  <c r="BI2687" i="13" s="1"/>
  <c r="BP2686" i="13"/>
  <c r="BO2686" i="13"/>
  <c r="BN2686" i="13"/>
  <c r="BH2686" i="13"/>
  <c r="BB2686" i="13"/>
  <c r="BD2686" i="13" s="1"/>
  <c r="BI2686" i="13" s="1"/>
  <c r="BP2685" i="13"/>
  <c r="BO2685" i="13"/>
  <c r="BN2685" i="13"/>
  <c r="BH2685" i="13"/>
  <c r="BB2685" i="13"/>
  <c r="BP2684" i="13"/>
  <c r="BO2684" i="13"/>
  <c r="BN2684" i="13"/>
  <c r="BP2683" i="13"/>
  <c r="BO2683" i="13"/>
  <c r="BN2683" i="13"/>
  <c r="BH2683" i="13"/>
  <c r="BD2683" i="13"/>
  <c r="BI2683" i="13" s="1"/>
  <c r="BP2682" i="13"/>
  <c r="BO2682" i="13"/>
  <c r="BN2682" i="13"/>
  <c r="BD2682" i="13"/>
  <c r="BI2682" i="13" s="1"/>
  <c r="BC2682" i="13"/>
  <c r="BH2682" i="13" s="1"/>
  <c r="BP2681" i="13"/>
  <c r="BO2681" i="13"/>
  <c r="BN2681" i="13"/>
  <c r="BH2681" i="13"/>
  <c r="BB2681" i="13"/>
  <c r="BD2681" i="13" s="1"/>
  <c r="BI2681" i="13" s="1"/>
  <c r="BP2680" i="13"/>
  <c r="BO2680" i="13"/>
  <c r="BN2680" i="13"/>
  <c r="BC2680" i="13"/>
  <c r="BH2680" i="13" s="1"/>
  <c r="BB2680" i="13"/>
  <c r="BD2680" i="13" s="1"/>
  <c r="BP2679" i="13"/>
  <c r="BO2679" i="13"/>
  <c r="BN2679" i="13"/>
  <c r="BH2679" i="13"/>
  <c r="BB2679" i="13"/>
  <c r="BD2679" i="13" s="1"/>
  <c r="BI2679" i="13" s="1"/>
  <c r="BP2678" i="13"/>
  <c r="BO2678" i="13"/>
  <c r="BN2678" i="13"/>
  <c r="BB2678" i="13"/>
  <c r="BD2678" i="13" s="1"/>
  <c r="BP2677" i="13"/>
  <c r="BO2677" i="13"/>
  <c r="BN2677" i="13"/>
  <c r="BH2677" i="13"/>
  <c r="BB2677" i="13"/>
  <c r="BD2677" i="13" s="1"/>
  <c r="BI2677" i="13" s="1"/>
  <c r="BP2676" i="13"/>
  <c r="BO2676" i="13"/>
  <c r="BN2676" i="13"/>
  <c r="BC2676" i="13"/>
  <c r="BH2676" i="13" s="1"/>
  <c r="BB2676" i="13"/>
  <c r="BD2676" i="13" s="1"/>
  <c r="BI2676" i="13" s="1"/>
  <c r="BP2675" i="13"/>
  <c r="BO2675" i="13"/>
  <c r="BN2675" i="13"/>
  <c r="BH2675" i="13"/>
  <c r="BB2675" i="13"/>
  <c r="BD2675" i="13" s="1"/>
  <c r="BI2675" i="13" s="1"/>
  <c r="BP2674" i="13"/>
  <c r="BO2674" i="13"/>
  <c r="BN2674" i="13"/>
  <c r="BB2674" i="13"/>
  <c r="BD2674" i="13" s="1"/>
  <c r="BI2674" i="13" s="1"/>
  <c r="BP2673" i="13"/>
  <c r="BO2673" i="13"/>
  <c r="BN2673" i="13"/>
  <c r="BH2673" i="13"/>
  <c r="BB2673" i="13"/>
  <c r="BD2673" i="13" s="1"/>
  <c r="BI2673" i="13" s="1"/>
  <c r="BP2672" i="13"/>
  <c r="BO2672" i="13"/>
  <c r="BN2672" i="13"/>
  <c r="BC2672" i="13"/>
  <c r="BH2672" i="13" s="1"/>
  <c r="BB2672" i="13"/>
  <c r="BD2672" i="13" s="1"/>
  <c r="BI2672" i="13" s="1"/>
  <c r="BP2671" i="13"/>
  <c r="BO2671" i="13"/>
  <c r="BN2671" i="13"/>
  <c r="BH2671" i="13"/>
  <c r="BB2671" i="13"/>
  <c r="BD2671" i="13" s="1"/>
  <c r="BI2671" i="13" s="1"/>
  <c r="BP2670" i="13"/>
  <c r="BO2670" i="13"/>
  <c r="BN2670" i="13"/>
  <c r="BB2670" i="13"/>
  <c r="BD2670" i="13" s="1"/>
  <c r="BP2669" i="13"/>
  <c r="BO2669" i="13"/>
  <c r="BN2669" i="13"/>
  <c r="BH2669" i="13"/>
  <c r="BB2669" i="13"/>
  <c r="BD2669" i="13" s="1"/>
  <c r="BI2669" i="13" s="1"/>
  <c r="BP2668" i="13"/>
  <c r="BO2668" i="13"/>
  <c r="BN2668" i="13"/>
  <c r="BH2668" i="13"/>
  <c r="BB2668" i="13"/>
  <c r="BD2668" i="13" s="1"/>
  <c r="BI2668" i="13" s="1"/>
  <c r="BP2667" i="13"/>
  <c r="BO2667" i="13"/>
  <c r="BN2667" i="13"/>
  <c r="BH2667" i="13"/>
  <c r="BB2667" i="13"/>
  <c r="BD2667" i="13" s="1"/>
  <c r="BI2667" i="13" s="1"/>
  <c r="BP2666" i="13"/>
  <c r="BO2666" i="13"/>
  <c r="BN2666" i="13"/>
  <c r="BC2666" i="13"/>
  <c r="BH2666" i="13" s="1"/>
  <c r="BP2665" i="13"/>
  <c r="BO2665" i="13"/>
  <c r="BN2665" i="13"/>
  <c r="BH2665" i="13"/>
  <c r="BB2665" i="13"/>
  <c r="BD2665" i="13" s="1"/>
  <c r="BI2665" i="13" s="1"/>
  <c r="BP2664" i="13"/>
  <c r="BO2664" i="13"/>
  <c r="BN2664" i="13"/>
  <c r="BB2664" i="13"/>
  <c r="BD2664" i="13" s="1"/>
  <c r="BP2663" i="13"/>
  <c r="BO2663" i="13"/>
  <c r="BN2663" i="13"/>
  <c r="BH2663" i="13"/>
  <c r="BB2663" i="13"/>
  <c r="BD2663" i="13" s="1"/>
  <c r="BI2663" i="13" s="1"/>
  <c r="BP2662" i="13"/>
  <c r="BO2662" i="13"/>
  <c r="BN2662" i="13"/>
  <c r="BC2662" i="13"/>
  <c r="BB2662" i="13"/>
  <c r="BD2662" i="13" s="1"/>
  <c r="BI2662" i="13" s="1"/>
  <c r="BP2661" i="13"/>
  <c r="BO2661" i="13"/>
  <c r="BN2661" i="13"/>
  <c r="BH2661" i="13"/>
  <c r="BB2661" i="13"/>
  <c r="BD2661" i="13" s="1"/>
  <c r="BI2661" i="13" s="1"/>
  <c r="BP2660" i="13"/>
  <c r="BO2660" i="13"/>
  <c r="BN2660" i="13"/>
  <c r="BC2660" i="13"/>
  <c r="BB2660" i="13"/>
  <c r="BD2660" i="13" s="1"/>
  <c r="BI2660" i="13" s="1"/>
  <c r="BP2659" i="13"/>
  <c r="BO2659" i="13"/>
  <c r="BN2659" i="13"/>
  <c r="BH2659" i="13"/>
  <c r="BB2659" i="13"/>
  <c r="BD2659" i="13" s="1"/>
  <c r="BI2659" i="13" s="1"/>
  <c r="BP2658" i="13"/>
  <c r="BO2658" i="13"/>
  <c r="BN2658" i="13"/>
  <c r="BC2658" i="13"/>
  <c r="BH2658" i="13" s="1"/>
  <c r="BB2658" i="13"/>
  <c r="BD2658" i="13" s="1"/>
  <c r="BI2658" i="13" s="1"/>
  <c r="BP2657" i="13"/>
  <c r="BO2657" i="13"/>
  <c r="BN2657" i="13"/>
  <c r="BH2657" i="13"/>
  <c r="BB2657" i="13"/>
  <c r="BD2657" i="13" s="1"/>
  <c r="BI2657" i="13" s="1"/>
  <c r="BP2656" i="13"/>
  <c r="BO2656" i="13"/>
  <c r="BN2656" i="13"/>
  <c r="BB2656" i="13"/>
  <c r="BD2656" i="13" s="1"/>
  <c r="BP2655" i="13"/>
  <c r="BO2655" i="13"/>
  <c r="BN2655" i="13"/>
  <c r="BH2655" i="13"/>
  <c r="BB2655" i="13"/>
  <c r="BD2655" i="13" s="1"/>
  <c r="BI2655" i="13" s="1"/>
  <c r="BP2654" i="13"/>
  <c r="BO2654" i="13"/>
  <c r="BN2654" i="13"/>
  <c r="BH2654" i="13"/>
  <c r="BB2654" i="13"/>
  <c r="BD2654" i="13" s="1"/>
  <c r="BI2654" i="13" s="1"/>
  <c r="BP2653" i="13"/>
  <c r="BO2653" i="13"/>
  <c r="BN2653" i="13"/>
  <c r="BH2653" i="13"/>
  <c r="BB2653" i="13"/>
  <c r="BP2652" i="13"/>
  <c r="BO2652" i="13"/>
  <c r="BN2652" i="13"/>
  <c r="BP2651" i="13"/>
  <c r="BO2651" i="13"/>
  <c r="BN2651" i="13"/>
  <c r="BP2650" i="13"/>
  <c r="BO2650" i="13"/>
  <c r="BN2650" i="13"/>
  <c r="BH2650" i="13"/>
  <c r="BJ2650" i="13" s="1"/>
  <c r="BD2650" i="13"/>
  <c r="BE2650" i="13" s="1"/>
  <c r="BP2649" i="13"/>
  <c r="BO2649" i="13"/>
  <c r="BN2649" i="13"/>
  <c r="BH2649" i="13"/>
  <c r="BJ2649" i="13" s="1"/>
  <c r="BD2649" i="13"/>
  <c r="BE2649" i="13" s="1"/>
  <c r="BP2648" i="13"/>
  <c r="BO2648" i="13"/>
  <c r="BN2648" i="13"/>
  <c r="BH2648" i="13"/>
  <c r="BD2648" i="13"/>
  <c r="BI2648" i="13" s="1"/>
  <c r="BP2647" i="13"/>
  <c r="BO2647" i="13"/>
  <c r="BN2647" i="13"/>
  <c r="BB2647" i="13"/>
  <c r="BD2647" i="13" s="1"/>
  <c r="BP2646" i="13"/>
  <c r="BO2646" i="13"/>
  <c r="BN2646" i="13"/>
  <c r="BH2646" i="13"/>
  <c r="BD2646" i="13"/>
  <c r="BI2646" i="13" s="1"/>
  <c r="BP2645" i="13"/>
  <c r="BO2645" i="13"/>
  <c r="BN2645" i="13"/>
  <c r="BH2645" i="13"/>
  <c r="BB2645" i="13"/>
  <c r="BD2645" i="13" s="1"/>
  <c r="BP2644" i="13"/>
  <c r="BO2644" i="13"/>
  <c r="BN2644" i="13"/>
  <c r="BH2644" i="13"/>
  <c r="BB2644" i="13"/>
  <c r="BD2644" i="13" s="1"/>
  <c r="BI2644" i="13" s="1"/>
  <c r="BP2643" i="13"/>
  <c r="BO2643" i="13"/>
  <c r="BN2643" i="13"/>
  <c r="BH2643" i="13"/>
  <c r="BB2643" i="13"/>
  <c r="BD2643" i="13" s="1"/>
  <c r="BI2643" i="13" s="1"/>
  <c r="BP2642" i="13"/>
  <c r="BO2642" i="13"/>
  <c r="BN2642" i="13"/>
  <c r="BB2642" i="13"/>
  <c r="BD2642" i="13" s="1"/>
  <c r="BI2642" i="13" s="1"/>
  <c r="BP2641" i="13"/>
  <c r="BO2641" i="13"/>
  <c r="BN2641" i="13"/>
  <c r="BH2641" i="13"/>
  <c r="BB2641" i="13"/>
  <c r="BD2641" i="13" s="1"/>
  <c r="BI2641" i="13" s="1"/>
  <c r="BP2640" i="13"/>
  <c r="BO2640" i="13"/>
  <c r="BN2640" i="13"/>
  <c r="BH2640" i="13"/>
  <c r="BB2640" i="13"/>
  <c r="BP2639" i="13"/>
  <c r="BO2639" i="13"/>
  <c r="BN2639" i="13"/>
  <c r="BP2638" i="13"/>
  <c r="BO2638" i="13"/>
  <c r="BN2638" i="13"/>
  <c r="BH2638" i="13"/>
  <c r="BB2638" i="13"/>
  <c r="BD2638" i="13" s="1"/>
  <c r="BI2638" i="13" s="1"/>
  <c r="BP2637" i="13"/>
  <c r="BO2637" i="13"/>
  <c r="BN2637" i="13"/>
  <c r="BH2637" i="13"/>
  <c r="BB2637" i="13"/>
  <c r="BD2637" i="13" s="1"/>
  <c r="BI2637" i="13" s="1"/>
  <c r="BP2636" i="13"/>
  <c r="BO2636" i="13"/>
  <c r="BN2636" i="13"/>
  <c r="BB2636" i="13"/>
  <c r="BD2636" i="13" s="1"/>
  <c r="BP2635" i="13"/>
  <c r="BO2635" i="13"/>
  <c r="BN2635" i="13"/>
  <c r="BH2635" i="13"/>
  <c r="BB2635" i="13"/>
  <c r="BD2635" i="13" s="1"/>
  <c r="BI2635" i="13" s="1"/>
  <c r="BP2634" i="13"/>
  <c r="BO2634" i="13"/>
  <c r="BN2634" i="13"/>
  <c r="BH2634" i="13"/>
  <c r="BB2634" i="13"/>
  <c r="BP2633" i="13"/>
  <c r="BO2633" i="13"/>
  <c r="BN2633" i="13"/>
  <c r="BH2633" i="13"/>
  <c r="BB2633" i="13"/>
  <c r="BD2633" i="13" s="1"/>
  <c r="BI2633" i="13" s="1"/>
  <c r="BP2632" i="13"/>
  <c r="BO2632" i="13"/>
  <c r="BN2632" i="13"/>
  <c r="BH2632" i="13"/>
  <c r="BB2632" i="13"/>
  <c r="BD2632" i="13" s="1"/>
  <c r="BI2632" i="13" s="1"/>
  <c r="BP2631" i="13"/>
  <c r="BO2631" i="13"/>
  <c r="BN2631" i="13"/>
  <c r="BP2630" i="13"/>
  <c r="BO2630" i="13"/>
  <c r="BN2630" i="13"/>
  <c r="BH2630" i="13"/>
  <c r="BB2630" i="13"/>
  <c r="BD2630" i="13" s="1"/>
  <c r="BI2630" i="13" s="1"/>
  <c r="BP2629" i="13"/>
  <c r="BO2629" i="13"/>
  <c r="BN2629" i="13"/>
  <c r="BH2629" i="13"/>
  <c r="BB2629" i="13"/>
  <c r="BD2629" i="13" s="1"/>
  <c r="BI2629" i="13" s="1"/>
  <c r="BP2628" i="13"/>
  <c r="BO2628" i="13"/>
  <c r="BN2628" i="13"/>
  <c r="BH2628" i="13"/>
  <c r="BB2628" i="13"/>
  <c r="BP2627" i="13"/>
  <c r="BO2627" i="13"/>
  <c r="BN2627" i="13"/>
  <c r="BH2627" i="13"/>
  <c r="BB2627" i="13"/>
  <c r="BD2627" i="13" s="1"/>
  <c r="BI2627" i="13" s="1"/>
  <c r="BP2626" i="13"/>
  <c r="BO2626" i="13"/>
  <c r="BN2626" i="13"/>
  <c r="BH2626" i="13"/>
  <c r="BB2626" i="13"/>
  <c r="BD2626" i="13" s="1"/>
  <c r="BI2626" i="13" s="1"/>
  <c r="BP2625" i="13"/>
  <c r="BO2625" i="13"/>
  <c r="BN2625" i="13"/>
  <c r="BP2624" i="13"/>
  <c r="BO2624" i="13"/>
  <c r="BN2624" i="13"/>
  <c r="BH2624" i="13"/>
  <c r="BD2624" i="13"/>
  <c r="BI2624" i="13" s="1"/>
  <c r="BP2623" i="13"/>
  <c r="BO2623" i="13"/>
  <c r="BN2623" i="13"/>
  <c r="BD2623" i="13"/>
  <c r="BI2623" i="13" s="1"/>
  <c r="BC2623" i="13"/>
  <c r="BP2622" i="13"/>
  <c r="BO2622" i="13"/>
  <c r="BN2622" i="13"/>
  <c r="BH2622" i="13"/>
  <c r="BB2622" i="13"/>
  <c r="BD2622" i="13" s="1"/>
  <c r="BI2622" i="13" s="1"/>
  <c r="BP2621" i="13"/>
  <c r="BO2621" i="13"/>
  <c r="BN2621" i="13"/>
  <c r="BB2621" i="13"/>
  <c r="BD2621" i="13" s="1"/>
  <c r="BI2621" i="13" s="1"/>
  <c r="BP2620" i="13"/>
  <c r="BO2620" i="13"/>
  <c r="BN2620" i="13"/>
  <c r="BH2620" i="13"/>
  <c r="BB2620" i="13"/>
  <c r="BD2620" i="13" s="1"/>
  <c r="BI2620" i="13" s="1"/>
  <c r="BP2619" i="13"/>
  <c r="BO2619" i="13"/>
  <c r="BN2619" i="13"/>
  <c r="BH2619" i="13"/>
  <c r="BB2619" i="13"/>
  <c r="BD2619" i="13" s="1"/>
  <c r="BI2619" i="13" s="1"/>
  <c r="BP2618" i="13"/>
  <c r="BO2618" i="13"/>
  <c r="BN2618" i="13"/>
  <c r="BC2618" i="13"/>
  <c r="BP2617" i="13"/>
  <c r="BO2617" i="13"/>
  <c r="BN2617" i="13"/>
  <c r="BH2617" i="13"/>
  <c r="BB2617" i="13"/>
  <c r="BD2617" i="13" s="1"/>
  <c r="BI2617" i="13" s="1"/>
  <c r="BP2616" i="13"/>
  <c r="BO2616" i="13"/>
  <c r="BN2616" i="13"/>
  <c r="BH2616" i="13"/>
  <c r="BB2616" i="13"/>
  <c r="BD2616" i="13" s="1"/>
  <c r="BI2616" i="13" s="1"/>
  <c r="BP2615" i="13"/>
  <c r="BO2615" i="13"/>
  <c r="BN2615" i="13"/>
  <c r="BH2615" i="13"/>
  <c r="BB2615" i="13"/>
  <c r="BD2615" i="13" s="1"/>
  <c r="BI2615" i="13" s="1"/>
  <c r="BP2614" i="13"/>
  <c r="BO2614" i="13"/>
  <c r="BN2614" i="13"/>
  <c r="BP2613" i="13"/>
  <c r="BO2613" i="13"/>
  <c r="BN2613" i="13"/>
  <c r="BH2613" i="13"/>
  <c r="BB2613" i="13"/>
  <c r="BD2613" i="13" s="1"/>
  <c r="BI2613" i="13" s="1"/>
  <c r="BP2612" i="13"/>
  <c r="BO2612" i="13"/>
  <c r="BN2612" i="13"/>
  <c r="BH2612" i="13"/>
  <c r="BB2612" i="13"/>
  <c r="BD2612" i="13" s="1"/>
  <c r="BI2612" i="13" s="1"/>
  <c r="BP2611" i="13"/>
  <c r="BO2611" i="13"/>
  <c r="BN2611" i="13"/>
  <c r="BH2611" i="13"/>
  <c r="BB2611" i="13"/>
  <c r="BD2611" i="13" s="1"/>
  <c r="BI2611" i="13" s="1"/>
  <c r="BP2610" i="13"/>
  <c r="BO2610" i="13"/>
  <c r="BN2610" i="13"/>
  <c r="BH2610" i="13"/>
  <c r="BB2610" i="13"/>
  <c r="BD2610" i="13" s="1"/>
  <c r="BI2610" i="13" s="1"/>
  <c r="BP2609" i="13"/>
  <c r="BO2609" i="13"/>
  <c r="BN2609" i="13"/>
  <c r="BH2609" i="13"/>
  <c r="BB2609" i="13"/>
  <c r="BD2609" i="13" s="1"/>
  <c r="BI2609" i="13" s="1"/>
  <c r="BP2608" i="13"/>
  <c r="BO2608" i="13"/>
  <c r="BN2608" i="13"/>
  <c r="BP2607" i="13"/>
  <c r="BO2607" i="13"/>
  <c r="BN2607" i="13"/>
  <c r="BH2607" i="13"/>
  <c r="BB2607" i="13"/>
  <c r="BD2607" i="13" s="1"/>
  <c r="BI2607" i="13" s="1"/>
  <c r="BP2606" i="13"/>
  <c r="BO2606" i="13"/>
  <c r="BN2606" i="13"/>
  <c r="BB2606" i="13"/>
  <c r="BD2606" i="13" s="1"/>
  <c r="BC2606" i="13" s="1"/>
  <c r="BP2605" i="13"/>
  <c r="BO2605" i="13"/>
  <c r="BN2605" i="13"/>
  <c r="BH2605" i="13"/>
  <c r="BB2605" i="13"/>
  <c r="BD2605" i="13" s="1"/>
  <c r="BI2605" i="13" s="1"/>
  <c r="BP2604" i="13"/>
  <c r="BO2604" i="13"/>
  <c r="BN2604" i="13"/>
  <c r="BB2604" i="13"/>
  <c r="BD2604" i="13" s="1"/>
  <c r="BP2603" i="13"/>
  <c r="BO2603" i="13"/>
  <c r="BN2603" i="13"/>
  <c r="BH2603" i="13"/>
  <c r="BB2603" i="13"/>
  <c r="BD2603" i="13" s="1"/>
  <c r="BI2603" i="13" s="1"/>
  <c r="BP2602" i="13"/>
  <c r="BO2602" i="13"/>
  <c r="BN2602" i="13"/>
  <c r="BC2602" i="13"/>
  <c r="BH2602" i="13" s="1"/>
  <c r="BB2602" i="13"/>
  <c r="BD2602" i="13" s="1"/>
  <c r="BP2601" i="13"/>
  <c r="BO2601" i="13"/>
  <c r="BN2601" i="13"/>
  <c r="BH2601" i="13"/>
  <c r="BB2601" i="13"/>
  <c r="BD2601" i="13" s="1"/>
  <c r="BI2601" i="13" s="1"/>
  <c r="BP2600" i="13"/>
  <c r="BO2600" i="13"/>
  <c r="BN2600" i="13"/>
  <c r="BC2600" i="13"/>
  <c r="BB2600" i="13"/>
  <c r="BD2600" i="13" s="1"/>
  <c r="BI2600" i="13" s="1"/>
  <c r="BP2599" i="13"/>
  <c r="BO2599" i="13"/>
  <c r="BN2599" i="13"/>
  <c r="BH2599" i="13"/>
  <c r="BB2599" i="13"/>
  <c r="BD2599" i="13" s="1"/>
  <c r="BI2599" i="13" s="1"/>
  <c r="BP2598" i="13"/>
  <c r="BO2598" i="13"/>
  <c r="BN2598" i="13"/>
  <c r="BC2598" i="13"/>
  <c r="BB2598" i="13"/>
  <c r="BD2598" i="13" s="1"/>
  <c r="BI2598" i="13" s="1"/>
  <c r="BP2597" i="13"/>
  <c r="BO2597" i="13"/>
  <c r="BN2597" i="13"/>
  <c r="BH2597" i="13"/>
  <c r="BB2597" i="13"/>
  <c r="BD2597" i="13" s="1"/>
  <c r="BI2597" i="13" s="1"/>
  <c r="BP2596" i="13"/>
  <c r="BO2596" i="13"/>
  <c r="BN2596" i="13"/>
  <c r="BH2596" i="13"/>
  <c r="BB2596" i="13"/>
  <c r="BP2595" i="13"/>
  <c r="BO2595" i="13"/>
  <c r="BN2595" i="13"/>
  <c r="BH2595" i="13"/>
  <c r="BB2595" i="13"/>
  <c r="BD2595" i="13" s="1"/>
  <c r="BI2595" i="13" s="1"/>
  <c r="BP2594" i="13"/>
  <c r="BO2594" i="13"/>
  <c r="BN2594" i="13"/>
  <c r="BH2594" i="13"/>
  <c r="BB2594" i="13"/>
  <c r="BD2594" i="13" s="1"/>
  <c r="BI2594" i="13" s="1"/>
  <c r="BP2593" i="13"/>
  <c r="BO2593" i="13"/>
  <c r="BN2593" i="13"/>
  <c r="BC2593" i="13"/>
  <c r="BH2593" i="13" s="1"/>
  <c r="BP2592" i="13"/>
  <c r="BO2592" i="13"/>
  <c r="BN2592" i="13"/>
  <c r="BH2591" i="13"/>
  <c r="BD2591" i="13"/>
  <c r="BE2591" i="13" s="1"/>
  <c r="BE2590" i="13" s="1"/>
  <c r="BC2590" i="13"/>
  <c r="BB2590" i="13"/>
  <c r="BH2589" i="13"/>
  <c r="BD2589" i="13"/>
  <c r="BE2589" i="13" s="1"/>
  <c r="BE2588" i="13" s="1"/>
  <c r="BC2588" i="13"/>
  <c r="BB2588" i="13"/>
  <c r="BP2587" i="13"/>
  <c r="BO2587" i="13"/>
  <c r="BN2587" i="13"/>
  <c r="BH2587" i="13"/>
  <c r="BD2587" i="13"/>
  <c r="BI2587" i="13" s="1"/>
  <c r="BP2586" i="13"/>
  <c r="BO2586" i="13"/>
  <c r="BN2586" i="13"/>
  <c r="BH2586" i="13"/>
  <c r="BD2586" i="13"/>
  <c r="BE2586" i="13" s="1"/>
  <c r="BP2585" i="13"/>
  <c r="BO2585" i="13"/>
  <c r="BN2585" i="13"/>
  <c r="BH2585" i="13"/>
  <c r="BD2585" i="13"/>
  <c r="BP2584" i="13"/>
  <c r="BO2584" i="13"/>
  <c r="BN2584" i="13"/>
  <c r="BH2584" i="13"/>
  <c r="BB2584" i="13"/>
  <c r="BD2584" i="13" s="1"/>
  <c r="BI2584" i="13" s="1"/>
  <c r="BP2583" i="13"/>
  <c r="BO2583" i="13"/>
  <c r="BN2583" i="13"/>
  <c r="BH2583" i="13"/>
  <c r="BB2583" i="13"/>
  <c r="BD2583" i="13" s="1"/>
  <c r="BI2583" i="13" s="1"/>
  <c r="BP2582" i="13"/>
  <c r="BO2582" i="13"/>
  <c r="BN2582" i="13"/>
  <c r="BH2582" i="13"/>
  <c r="BB2582" i="13"/>
  <c r="BD2582" i="13" s="1"/>
  <c r="BI2582" i="13" s="1"/>
  <c r="BP2581" i="13"/>
  <c r="BO2581" i="13"/>
  <c r="BN2581" i="13"/>
  <c r="BH2581" i="13"/>
  <c r="BB2581" i="13"/>
  <c r="BD2581" i="13" s="1"/>
  <c r="BI2581" i="13" s="1"/>
  <c r="BP2580" i="13"/>
  <c r="BO2580" i="13"/>
  <c r="BN2580" i="13"/>
  <c r="BH2580" i="13"/>
  <c r="BB2580" i="13"/>
  <c r="BD2580" i="13" s="1"/>
  <c r="BI2580" i="13" s="1"/>
  <c r="BP2579" i="13"/>
  <c r="BO2579" i="13"/>
  <c r="BN2579" i="13"/>
  <c r="BH2579" i="13"/>
  <c r="BB2579" i="13"/>
  <c r="BD2579" i="13" s="1"/>
  <c r="BI2579" i="13" s="1"/>
  <c r="BP2578" i="13"/>
  <c r="BO2578" i="13"/>
  <c r="BN2578" i="13"/>
  <c r="BH2578" i="13"/>
  <c r="BB2578" i="13"/>
  <c r="BD2578" i="13" s="1"/>
  <c r="BI2578" i="13" s="1"/>
  <c r="BP2577" i="13"/>
  <c r="BO2577" i="13"/>
  <c r="BN2577" i="13"/>
  <c r="BH2577" i="13"/>
  <c r="BB2577" i="13"/>
  <c r="BD2577" i="13" s="1"/>
  <c r="BI2577" i="13" s="1"/>
  <c r="BP2576" i="13"/>
  <c r="BO2576" i="13"/>
  <c r="BN2576" i="13"/>
  <c r="BH2576" i="13"/>
  <c r="BB2576" i="13"/>
  <c r="BD2576" i="13" s="1"/>
  <c r="BI2576" i="13" s="1"/>
  <c r="BP2575" i="13"/>
  <c r="BO2575" i="13"/>
  <c r="BN2575" i="13"/>
  <c r="BH2575" i="13"/>
  <c r="BB2575" i="13"/>
  <c r="BD2575" i="13" s="1"/>
  <c r="BI2575" i="13" s="1"/>
  <c r="BP2574" i="13"/>
  <c r="BO2574" i="13"/>
  <c r="BN2574" i="13"/>
  <c r="BH2574" i="13"/>
  <c r="BB2574" i="13"/>
  <c r="BD2574" i="13" s="1"/>
  <c r="BI2574" i="13" s="1"/>
  <c r="BP2573" i="13"/>
  <c r="BO2573" i="13"/>
  <c r="BN2573" i="13"/>
  <c r="BH2573" i="13"/>
  <c r="BB2573" i="13"/>
  <c r="BD2573" i="13" s="1"/>
  <c r="BI2573" i="13" s="1"/>
  <c r="BP2572" i="13"/>
  <c r="BO2572" i="13"/>
  <c r="BN2572" i="13"/>
  <c r="BH2572" i="13"/>
  <c r="BB2572" i="13"/>
  <c r="BD2572" i="13" s="1"/>
  <c r="BI2572" i="13" s="1"/>
  <c r="BP2571" i="13"/>
  <c r="BO2571" i="13"/>
  <c r="BN2571" i="13"/>
  <c r="BH2571" i="13"/>
  <c r="BB2571" i="13"/>
  <c r="BD2571" i="13" s="1"/>
  <c r="BI2571" i="13" s="1"/>
  <c r="BP2570" i="13"/>
  <c r="BO2570" i="13"/>
  <c r="BN2570" i="13"/>
  <c r="BH2570" i="13"/>
  <c r="BB2570" i="13"/>
  <c r="BP2569" i="13"/>
  <c r="BO2569" i="13"/>
  <c r="BN2569" i="13"/>
  <c r="BP2568" i="13"/>
  <c r="BO2568" i="13"/>
  <c r="BN2568" i="13"/>
  <c r="BH2568" i="13"/>
  <c r="BB2568" i="13"/>
  <c r="BD2568" i="13" s="1"/>
  <c r="BI2568" i="13" s="1"/>
  <c r="BP2567" i="13"/>
  <c r="BO2567" i="13"/>
  <c r="BN2567" i="13"/>
  <c r="BC2567" i="13"/>
  <c r="BH2567" i="13" s="1"/>
  <c r="BB2567" i="13"/>
  <c r="BD2567" i="13" s="1"/>
  <c r="BI2567" i="13" s="1"/>
  <c r="BP2566" i="13"/>
  <c r="BO2566" i="13"/>
  <c r="BN2566" i="13"/>
  <c r="BH2566" i="13"/>
  <c r="BB2566" i="13"/>
  <c r="BD2566" i="13" s="1"/>
  <c r="BI2566" i="13" s="1"/>
  <c r="BP2565" i="13"/>
  <c r="BO2565" i="13"/>
  <c r="BN2565" i="13"/>
  <c r="BH2565" i="13"/>
  <c r="BB2565" i="13"/>
  <c r="BD2565" i="13" s="1"/>
  <c r="BI2565" i="13" s="1"/>
  <c r="BP2564" i="13"/>
  <c r="BO2564" i="13"/>
  <c r="BN2564" i="13"/>
  <c r="BH2564" i="13"/>
  <c r="BB2564" i="13"/>
  <c r="BP2563" i="13"/>
  <c r="BO2563" i="13"/>
  <c r="BN2563" i="13"/>
  <c r="BC2563" i="13"/>
  <c r="BH2563" i="13" s="1"/>
  <c r="BP2562" i="13"/>
  <c r="BO2562" i="13"/>
  <c r="BN2562" i="13"/>
  <c r="BH2562" i="13"/>
  <c r="BB2562" i="13"/>
  <c r="BD2562" i="13" s="1"/>
  <c r="BI2562" i="13" s="1"/>
  <c r="BP2561" i="13"/>
  <c r="BO2561" i="13"/>
  <c r="BN2561" i="13"/>
  <c r="BH2561" i="13"/>
  <c r="BB2561" i="13"/>
  <c r="BD2561" i="13" s="1"/>
  <c r="BI2561" i="13" s="1"/>
  <c r="BP2560" i="13"/>
  <c r="BO2560" i="13"/>
  <c r="BN2560" i="13"/>
  <c r="BH2560" i="13"/>
  <c r="BB2560" i="13"/>
  <c r="BP2559" i="13"/>
  <c r="BO2559" i="13"/>
  <c r="BN2559" i="13"/>
  <c r="BH2558" i="13"/>
  <c r="BD2558" i="13"/>
  <c r="BI2558" i="13" s="1"/>
  <c r="BP2557" i="13"/>
  <c r="BO2557" i="13"/>
  <c r="BN2557" i="13"/>
  <c r="BH2557" i="13"/>
  <c r="BB2557" i="13"/>
  <c r="BP2556" i="13"/>
  <c r="BO2556" i="13"/>
  <c r="BN2556" i="13"/>
  <c r="BH2556" i="13"/>
  <c r="BB2556" i="13"/>
  <c r="BD2556" i="13" s="1"/>
  <c r="BI2556" i="13" s="1"/>
  <c r="BP2555" i="13"/>
  <c r="BO2555" i="13"/>
  <c r="BN2555" i="13"/>
  <c r="BH2555" i="13"/>
  <c r="BB2555" i="13"/>
  <c r="BD2555" i="13" s="1"/>
  <c r="BI2555" i="13" s="1"/>
  <c r="BP2554" i="13"/>
  <c r="BO2554" i="13"/>
  <c r="BN2554" i="13"/>
  <c r="BP2553" i="13"/>
  <c r="BO2553" i="13"/>
  <c r="BN2553" i="13"/>
  <c r="BH2553" i="13"/>
  <c r="BB2553" i="13"/>
  <c r="BD2553" i="13" s="1"/>
  <c r="BI2553" i="13" s="1"/>
  <c r="BP2552" i="13"/>
  <c r="BO2552" i="13"/>
  <c r="BN2552" i="13"/>
  <c r="BC2552" i="13"/>
  <c r="BH2552" i="13" s="1"/>
  <c r="BB2552" i="13"/>
  <c r="BD2552" i="13" s="1"/>
  <c r="BI2552" i="13" s="1"/>
  <c r="BP2551" i="13"/>
  <c r="BO2551" i="13"/>
  <c r="BN2551" i="13"/>
  <c r="BH2551" i="13"/>
  <c r="BB2551" i="13"/>
  <c r="BD2551" i="13" s="1"/>
  <c r="BI2551" i="13" s="1"/>
  <c r="BP2550" i="13"/>
  <c r="BO2550" i="13"/>
  <c r="BN2550" i="13"/>
  <c r="BC2550" i="13"/>
  <c r="BB2550" i="13"/>
  <c r="BD2550" i="13" s="1"/>
  <c r="BI2550" i="13" s="1"/>
  <c r="BP2549" i="13"/>
  <c r="BO2549" i="13"/>
  <c r="BN2549" i="13"/>
  <c r="BH2549" i="13"/>
  <c r="BB2549" i="13"/>
  <c r="BD2549" i="13" s="1"/>
  <c r="BI2549" i="13" s="1"/>
  <c r="BP2548" i="13"/>
  <c r="BO2548" i="13"/>
  <c r="BN2548" i="13"/>
  <c r="BH2548" i="13"/>
  <c r="BB2548" i="13"/>
  <c r="BP2547" i="13"/>
  <c r="BO2547" i="13"/>
  <c r="BN2547" i="13"/>
  <c r="BH2547" i="13"/>
  <c r="BB2547" i="13"/>
  <c r="BD2547" i="13" s="1"/>
  <c r="BI2547" i="13" s="1"/>
  <c r="BP2546" i="13"/>
  <c r="BO2546" i="13"/>
  <c r="BN2546" i="13"/>
  <c r="BP2545" i="13"/>
  <c r="BO2545" i="13"/>
  <c r="BN2545" i="13"/>
  <c r="BH2545" i="13"/>
  <c r="BB2545" i="13"/>
  <c r="BD2545" i="13" s="1"/>
  <c r="BI2545" i="13" s="1"/>
  <c r="BP2544" i="13"/>
  <c r="BO2544" i="13"/>
  <c r="BN2544" i="13"/>
  <c r="BB2544" i="13"/>
  <c r="BD2544" i="13" s="1"/>
  <c r="BI2544" i="13" s="1"/>
  <c r="BP2543" i="13"/>
  <c r="BO2543" i="13"/>
  <c r="BN2543" i="13"/>
  <c r="BH2543" i="13"/>
  <c r="BB2543" i="13"/>
  <c r="BD2543" i="13" s="1"/>
  <c r="BI2543" i="13" s="1"/>
  <c r="BP2542" i="13"/>
  <c r="BO2542" i="13"/>
  <c r="BN2542" i="13"/>
  <c r="BH2542" i="13"/>
  <c r="BB2542" i="13"/>
  <c r="BP2541" i="13"/>
  <c r="BO2541" i="13"/>
  <c r="BN2541" i="13"/>
  <c r="BP2540" i="13"/>
  <c r="BO2540" i="13"/>
  <c r="BN2540" i="13"/>
  <c r="BH2540" i="13"/>
  <c r="BD2540" i="13"/>
  <c r="BI2540" i="13" s="1"/>
  <c r="BP2539" i="13"/>
  <c r="BO2539" i="13"/>
  <c r="BN2539" i="13"/>
  <c r="BD2539" i="13"/>
  <c r="BI2539" i="13" s="1"/>
  <c r="BC2539" i="13"/>
  <c r="BP2538" i="13"/>
  <c r="BO2538" i="13"/>
  <c r="BN2538" i="13"/>
  <c r="BH2538" i="13"/>
  <c r="BB2538" i="13"/>
  <c r="BD2538" i="13" s="1"/>
  <c r="BI2538" i="13" s="1"/>
  <c r="BP2537" i="13"/>
  <c r="BO2537" i="13"/>
  <c r="BN2537" i="13"/>
  <c r="BH2537" i="13"/>
  <c r="BB2537" i="13"/>
  <c r="BD2537" i="13" s="1"/>
  <c r="BI2537" i="13" s="1"/>
  <c r="BP2536" i="13"/>
  <c r="BO2536" i="13"/>
  <c r="BN2536" i="13"/>
  <c r="BP2535" i="13"/>
  <c r="BO2535" i="13"/>
  <c r="BN2535" i="13"/>
  <c r="BH2535" i="13"/>
  <c r="BB2535" i="13"/>
  <c r="BD2535" i="13" s="1"/>
  <c r="BI2535" i="13" s="1"/>
  <c r="BP2534" i="13"/>
  <c r="BO2534" i="13"/>
  <c r="BN2534" i="13"/>
  <c r="BB2534" i="13"/>
  <c r="BD2534" i="13" s="1"/>
  <c r="BP2533" i="13"/>
  <c r="BO2533" i="13"/>
  <c r="BN2533" i="13"/>
  <c r="BH2533" i="13"/>
  <c r="BB2533" i="13"/>
  <c r="BD2533" i="13" s="1"/>
  <c r="BI2533" i="13" s="1"/>
  <c r="BP2532" i="13"/>
  <c r="BO2532" i="13"/>
  <c r="BN2532" i="13"/>
  <c r="BB2532" i="13"/>
  <c r="BD2532" i="13" s="1"/>
  <c r="BP2531" i="13"/>
  <c r="BO2531" i="13"/>
  <c r="BN2531" i="13"/>
  <c r="BH2531" i="13"/>
  <c r="BB2531" i="13"/>
  <c r="BD2531" i="13" s="1"/>
  <c r="BI2531" i="13" s="1"/>
  <c r="BP2530" i="13"/>
  <c r="BO2530" i="13"/>
  <c r="BN2530" i="13"/>
  <c r="BC2530" i="13"/>
  <c r="BH2530" i="13" s="1"/>
  <c r="BB2530" i="13"/>
  <c r="BD2530" i="13" s="1"/>
  <c r="BI2530" i="13" s="1"/>
  <c r="BP2529" i="13"/>
  <c r="BO2529" i="13"/>
  <c r="BN2529" i="13"/>
  <c r="BH2529" i="13"/>
  <c r="BB2529" i="13"/>
  <c r="BD2529" i="13" s="1"/>
  <c r="BI2529" i="13" s="1"/>
  <c r="BP2528" i="13"/>
  <c r="BO2528" i="13"/>
  <c r="BN2528" i="13"/>
  <c r="BB2528" i="13"/>
  <c r="BD2528" i="13" s="1"/>
  <c r="BC2528" i="13" s="1"/>
  <c r="BP2527" i="13"/>
  <c r="BO2527" i="13"/>
  <c r="BN2527" i="13"/>
  <c r="BH2527" i="13"/>
  <c r="BB2527" i="13"/>
  <c r="BD2527" i="13" s="1"/>
  <c r="BI2527" i="13" s="1"/>
  <c r="BP2526" i="13"/>
  <c r="BO2526" i="13"/>
  <c r="BN2526" i="13"/>
  <c r="BB2526" i="13"/>
  <c r="BD2526" i="13" s="1"/>
  <c r="BP2525" i="13"/>
  <c r="BO2525" i="13"/>
  <c r="BN2525" i="13"/>
  <c r="BH2525" i="13"/>
  <c r="BB2525" i="13"/>
  <c r="BD2525" i="13" s="1"/>
  <c r="BI2525" i="13" s="1"/>
  <c r="BP2524" i="13"/>
  <c r="BO2524" i="13"/>
  <c r="BN2524" i="13"/>
  <c r="BC2524" i="13"/>
  <c r="BH2524" i="13" s="1"/>
  <c r="BB2524" i="13"/>
  <c r="BD2524" i="13" s="1"/>
  <c r="BI2524" i="13" s="1"/>
  <c r="BP2523" i="13"/>
  <c r="BO2523" i="13"/>
  <c r="BN2523" i="13"/>
  <c r="BH2523" i="13"/>
  <c r="BB2523" i="13"/>
  <c r="BD2523" i="13" s="1"/>
  <c r="BI2523" i="13" s="1"/>
  <c r="BP2522" i="13"/>
  <c r="BO2522" i="13"/>
  <c r="BN2522" i="13"/>
  <c r="BC2522" i="13"/>
  <c r="BH2522" i="13" s="1"/>
  <c r="BB2522" i="13"/>
  <c r="BD2522" i="13" s="1"/>
  <c r="BP2521" i="13"/>
  <c r="BO2521" i="13"/>
  <c r="BN2521" i="13"/>
  <c r="BH2521" i="13"/>
  <c r="BB2521" i="13"/>
  <c r="BD2521" i="13" s="1"/>
  <c r="BI2521" i="13" s="1"/>
  <c r="BP2520" i="13"/>
  <c r="BO2520" i="13"/>
  <c r="BN2520" i="13"/>
  <c r="BC2520" i="13"/>
  <c r="BB2520" i="13"/>
  <c r="BD2520" i="13" s="1"/>
  <c r="BI2520" i="13" s="1"/>
  <c r="BP2519" i="13"/>
  <c r="BO2519" i="13"/>
  <c r="BN2519" i="13"/>
  <c r="BH2519" i="13"/>
  <c r="BB2519" i="13"/>
  <c r="BD2519" i="13" s="1"/>
  <c r="BI2519" i="13" s="1"/>
  <c r="BP2518" i="13"/>
  <c r="BO2518" i="13"/>
  <c r="BN2518" i="13"/>
  <c r="BB2518" i="13"/>
  <c r="BD2518" i="13" s="1"/>
  <c r="BI2518" i="13" s="1"/>
  <c r="BP2517" i="13"/>
  <c r="BO2517" i="13"/>
  <c r="BN2517" i="13"/>
  <c r="BH2517" i="13"/>
  <c r="BB2517" i="13"/>
  <c r="BD2517" i="13" s="1"/>
  <c r="BI2517" i="13" s="1"/>
  <c r="BP2516" i="13"/>
  <c r="BO2516" i="13"/>
  <c r="BN2516" i="13"/>
  <c r="BB2516" i="13"/>
  <c r="BD2516" i="13" s="1"/>
  <c r="BP2515" i="13"/>
  <c r="BO2515" i="13"/>
  <c r="BN2515" i="13"/>
  <c r="BH2515" i="13"/>
  <c r="BB2515" i="13"/>
  <c r="BD2515" i="13" s="1"/>
  <c r="BI2515" i="13" s="1"/>
  <c r="BP2514" i="13"/>
  <c r="BO2514" i="13"/>
  <c r="BN2514" i="13"/>
  <c r="BB2514" i="13"/>
  <c r="BD2514" i="13" s="1"/>
  <c r="BP2513" i="13"/>
  <c r="BO2513" i="13"/>
  <c r="BN2513" i="13"/>
  <c r="BH2513" i="13"/>
  <c r="BB2513" i="13"/>
  <c r="BD2513" i="13" s="1"/>
  <c r="BI2513" i="13" s="1"/>
  <c r="BP2512" i="13"/>
  <c r="BO2512" i="13"/>
  <c r="BN2512" i="13"/>
  <c r="BC2512" i="13"/>
  <c r="BB2512" i="13"/>
  <c r="BD2512" i="13" s="1"/>
  <c r="BI2512" i="13" s="1"/>
  <c r="BP2511" i="13"/>
  <c r="BO2511" i="13"/>
  <c r="BN2511" i="13"/>
  <c r="BH2511" i="13"/>
  <c r="BB2511" i="13"/>
  <c r="BD2511" i="13" s="1"/>
  <c r="BI2511" i="13" s="1"/>
  <c r="BP2510" i="13"/>
  <c r="BO2510" i="13"/>
  <c r="BN2510" i="13"/>
  <c r="BB2510" i="13"/>
  <c r="BD2510" i="13" s="1"/>
  <c r="BP2509" i="13"/>
  <c r="BO2509" i="13"/>
  <c r="BN2509" i="13"/>
  <c r="BH2509" i="13"/>
  <c r="BB2509" i="13"/>
  <c r="BD2509" i="13" s="1"/>
  <c r="BI2509" i="13" s="1"/>
  <c r="BP2508" i="13"/>
  <c r="BO2508" i="13"/>
  <c r="BN2508" i="13"/>
  <c r="BC2508" i="13"/>
  <c r="BH2508" i="13" s="1"/>
  <c r="BB2508" i="13"/>
  <c r="BD2508" i="13" s="1"/>
  <c r="BP2507" i="13"/>
  <c r="BO2507" i="13"/>
  <c r="BN2507" i="13"/>
  <c r="BH2507" i="13"/>
  <c r="BB2507" i="13"/>
  <c r="BD2507" i="13" s="1"/>
  <c r="BI2507" i="13" s="1"/>
  <c r="BP2506" i="13"/>
  <c r="BO2506" i="13"/>
  <c r="BN2506" i="13"/>
  <c r="BC2506" i="13"/>
  <c r="BH2506" i="13" s="1"/>
  <c r="BB2506" i="13"/>
  <c r="BD2506" i="13" s="1"/>
  <c r="BI2506" i="13" s="1"/>
  <c r="BP2505" i="13"/>
  <c r="BO2505" i="13"/>
  <c r="BN2505" i="13"/>
  <c r="BH2505" i="13"/>
  <c r="BB2505" i="13"/>
  <c r="BD2505" i="13" s="1"/>
  <c r="BI2505" i="13" s="1"/>
  <c r="BP2504" i="13"/>
  <c r="BO2504" i="13"/>
  <c r="BN2504" i="13"/>
  <c r="BB2504" i="13"/>
  <c r="BD2504" i="13" s="1"/>
  <c r="BC2504" i="13" s="1"/>
  <c r="BP2503" i="13"/>
  <c r="BO2503" i="13"/>
  <c r="BN2503" i="13"/>
  <c r="BH2503" i="13"/>
  <c r="BB2503" i="13"/>
  <c r="BD2503" i="13" s="1"/>
  <c r="BI2503" i="13" s="1"/>
  <c r="BP2502" i="13"/>
  <c r="BO2502" i="13"/>
  <c r="BN2502" i="13"/>
  <c r="BH2502" i="13"/>
  <c r="BB2502" i="13"/>
  <c r="BD2502" i="13" s="1"/>
  <c r="BI2502" i="13" s="1"/>
  <c r="BP2501" i="13"/>
  <c r="BO2501" i="13"/>
  <c r="BN2501" i="13"/>
  <c r="BH2501" i="13"/>
  <c r="BB2501" i="13"/>
  <c r="BD2501" i="13" s="1"/>
  <c r="BI2501" i="13" s="1"/>
  <c r="BP2500" i="13"/>
  <c r="BO2500" i="13"/>
  <c r="BN2500" i="13"/>
  <c r="BH2500" i="13"/>
  <c r="BB2500" i="13"/>
  <c r="BP2499" i="13"/>
  <c r="BO2499" i="13"/>
  <c r="BN2499" i="13"/>
  <c r="BC2499" i="13"/>
  <c r="BH2499" i="13" s="1"/>
  <c r="BP2498" i="13"/>
  <c r="BO2498" i="13"/>
  <c r="BN2498" i="13"/>
  <c r="BH2498" i="13"/>
  <c r="BB2498" i="13"/>
  <c r="BD2498" i="13" s="1"/>
  <c r="BI2498" i="13" s="1"/>
  <c r="BP2497" i="13"/>
  <c r="BO2497" i="13"/>
  <c r="BN2497" i="13"/>
  <c r="BB2497" i="13"/>
  <c r="BD2497" i="13" s="1"/>
  <c r="BP2496" i="13"/>
  <c r="BO2496" i="13"/>
  <c r="BN2496" i="13"/>
  <c r="BH2496" i="13"/>
  <c r="BB2496" i="13"/>
  <c r="BD2496" i="13" s="1"/>
  <c r="BI2496" i="13" s="1"/>
  <c r="BP2495" i="13"/>
  <c r="BO2495" i="13"/>
  <c r="BN2495" i="13"/>
  <c r="BH2495" i="13"/>
  <c r="BB2495" i="13"/>
  <c r="BD2495" i="13" s="1"/>
  <c r="BI2495" i="13" s="1"/>
  <c r="BP2494" i="13"/>
  <c r="BO2494" i="13"/>
  <c r="BN2494" i="13"/>
  <c r="BH2494" i="13"/>
  <c r="BB2494" i="13"/>
  <c r="BD2494" i="13" s="1"/>
  <c r="BI2494" i="13" s="1"/>
  <c r="BP2493" i="13"/>
  <c r="BO2493" i="13"/>
  <c r="BN2493" i="13"/>
  <c r="BH2493" i="13"/>
  <c r="BB2493" i="13"/>
  <c r="BP2492" i="13"/>
  <c r="BO2492" i="13"/>
  <c r="BN2492" i="13"/>
  <c r="BH2492" i="13"/>
  <c r="BB2492" i="13"/>
  <c r="BD2492" i="13" s="1"/>
  <c r="BI2492" i="13" s="1"/>
  <c r="BP2491" i="13"/>
  <c r="BO2491" i="13"/>
  <c r="BN2491" i="13"/>
  <c r="BH2491" i="13"/>
  <c r="BB2491" i="13"/>
  <c r="BD2491" i="13" s="1"/>
  <c r="BI2491" i="13" s="1"/>
  <c r="BP2490" i="13"/>
  <c r="BO2490" i="13"/>
  <c r="BN2490" i="13"/>
  <c r="BH2490" i="13"/>
  <c r="BP2489" i="13"/>
  <c r="BO2489" i="13"/>
  <c r="BN2489" i="13"/>
  <c r="BH2486" i="13"/>
  <c r="BH2485" i="13" s="1"/>
  <c r="BD2486" i="13"/>
  <c r="BI2486" i="13" s="1"/>
  <c r="BI2485" i="13" s="1"/>
  <c r="BC2485" i="13"/>
  <c r="BB2485" i="13"/>
  <c r="BD2484" i="13"/>
  <c r="BH2483" i="13"/>
  <c r="BJ2483" i="13" s="1"/>
  <c r="BD2483" i="13"/>
  <c r="BD2482" i="13"/>
  <c r="BH2481" i="13"/>
  <c r="BJ2481" i="13" s="1"/>
  <c r="BD2481" i="13"/>
  <c r="BD2480" i="13"/>
  <c r="BH2479" i="13"/>
  <c r="BJ2479" i="13" s="1"/>
  <c r="BD2479" i="13"/>
  <c r="BP2478" i="13"/>
  <c r="BO2478" i="13"/>
  <c r="BN2478" i="13"/>
  <c r="BH2478" i="13"/>
  <c r="BJ2478" i="13" s="1"/>
  <c r="BD2478" i="13"/>
  <c r="BE2478" i="13" s="1"/>
  <c r="BP2477" i="13"/>
  <c r="BO2477" i="13"/>
  <c r="BN2477" i="13"/>
  <c r="BH2477" i="13"/>
  <c r="BJ2477" i="13" s="1"/>
  <c r="BD2477" i="13"/>
  <c r="BE2477" i="13" s="1"/>
  <c r="BP2476" i="13"/>
  <c r="BO2476" i="13"/>
  <c r="BN2476" i="13"/>
  <c r="BH2476" i="13"/>
  <c r="BJ2476" i="13" s="1"/>
  <c r="BD2476" i="13"/>
  <c r="BE2476" i="13" s="1"/>
  <c r="BP2475" i="13"/>
  <c r="BO2475" i="13"/>
  <c r="BN2475" i="13"/>
  <c r="BH2475" i="13"/>
  <c r="BJ2475" i="13" s="1"/>
  <c r="BD2475" i="13"/>
  <c r="BE2475" i="13" s="1"/>
  <c r="BH2474" i="13"/>
  <c r="BD2474" i="13"/>
  <c r="BI2474" i="13" s="1"/>
  <c r="BP2473" i="13"/>
  <c r="BO2473" i="13"/>
  <c r="BN2473" i="13"/>
  <c r="BH2473" i="13"/>
  <c r="BD2473" i="13"/>
  <c r="BI2473" i="13" s="1"/>
  <c r="BP2472" i="13"/>
  <c r="BO2472" i="13"/>
  <c r="BN2472" i="13"/>
  <c r="BH2472" i="13"/>
  <c r="BB2472" i="13"/>
  <c r="BD2472" i="13" s="1"/>
  <c r="BI2472" i="13" s="1"/>
  <c r="BP2471" i="13"/>
  <c r="BO2471" i="13"/>
  <c r="BN2471" i="13"/>
  <c r="BH2471" i="13"/>
  <c r="BD2471" i="13"/>
  <c r="BI2471" i="13" s="1"/>
  <c r="BP2470" i="13"/>
  <c r="BO2470" i="13"/>
  <c r="BN2470" i="13"/>
  <c r="BH2470" i="13"/>
  <c r="BD2470" i="13"/>
  <c r="BI2470" i="13" s="1"/>
  <c r="BA2470" i="13"/>
  <c r="BP2469" i="13"/>
  <c r="BO2469" i="13"/>
  <c r="BN2469" i="13"/>
  <c r="BH2469" i="13"/>
  <c r="BD2469" i="13"/>
  <c r="BI2469" i="13" s="1"/>
  <c r="BP2468" i="13"/>
  <c r="BO2468" i="13"/>
  <c r="BN2468" i="13"/>
  <c r="BH2468" i="13"/>
  <c r="BA2468" i="13"/>
  <c r="BB2468" i="13" s="1"/>
  <c r="BD2468" i="13" s="1"/>
  <c r="BP2467" i="13"/>
  <c r="BO2467" i="13"/>
  <c r="BN2467" i="13"/>
  <c r="BH2467" i="13"/>
  <c r="BD2467" i="13"/>
  <c r="BI2467" i="13" s="1"/>
  <c r="BP2466" i="13"/>
  <c r="BO2466" i="13"/>
  <c r="BN2466" i="13"/>
  <c r="BH2466" i="13"/>
  <c r="BD2466" i="13"/>
  <c r="BA2466" i="13"/>
  <c r="BP2465" i="13"/>
  <c r="BO2465" i="13"/>
  <c r="BN2465" i="13"/>
  <c r="BH2465" i="13"/>
  <c r="BB2465" i="13"/>
  <c r="BD2465" i="13" s="1"/>
  <c r="BI2465" i="13" s="1"/>
  <c r="BP2464" i="13"/>
  <c r="BO2464" i="13"/>
  <c r="BN2464" i="13"/>
  <c r="BB2464" i="13"/>
  <c r="BD2464" i="13" s="1"/>
  <c r="BP2463" i="13"/>
  <c r="BO2463" i="13"/>
  <c r="BN2463" i="13"/>
  <c r="BH2463" i="13"/>
  <c r="BB2463" i="13"/>
  <c r="BD2463" i="13" s="1"/>
  <c r="BI2463" i="13" s="1"/>
  <c r="BP2462" i="13"/>
  <c r="BO2462" i="13"/>
  <c r="BN2462" i="13"/>
  <c r="BB2462" i="13"/>
  <c r="BD2462" i="13" s="1"/>
  <c r="BP2461" i="13"/>
  <c r="BO2461" i="13"/>
  <c r="BN2461" i="13"/>
  <c r="BH2461" i="13"/>
  <c r="BB2461" i="13"/>
  <c r="BD2461" i="13" s="1"/>
  <c r="BI2461" i="13" s="1"/>
  <c r="BP2460" i="13"/>
  <c r="BO2460" i="13"/>
  <c r="BN2460" i="13"/>
  <c r="BB2460" i="13"/>
  <c r="BD2460" i="13" s="1"/>
  <c r="BP2459" i="13"/>
  <c r="BO2459" i="13"/>
  <c r="BN2459" i="13"/>
  <c r="BH2459" i="13"/>
  <c r="BB2459" i="13"/>
  <c r="BD2459" i="13" s="1"/>
  <c r="BI2459" i="13" s="1"/>
  <c r="BP2458" i="13"/>
  <c r="BO2458" i="13"/>
  <c r="BN2458" i="13"/>
  <c r="BB2458" i="13"/>
  <c r="BD2458" i="13" s="1"/>
  <c r="BI2458" i="13" s="1"/>
  <c r="BP2457" i="13"/>
  <c r="BO2457" i="13"/>
  <c r="BN2457" i="13"/>
  <c r="BH2457" i="13"/>
  <c r="BB2457" i="13"/>
  <c r="BD2457" i="13" s="1"/>
  <c r="BI2457" i="13" s="1"/>
  <c r="BP2456" i="13"/>
  <c r="BO2456" i="13"/>
  <c r="BN2456" i="13"/>
  <c r="BB2456" i="13"/>
  <c r="BD2456" i="13" s="1"/>
  <c r="BP2455" i="13"/>
  <c r="BO2455" i="13"/>
  <c r="BN2455" i="13"/>
  <c r="BH2455" i="13"/>
  <c r="BB2455" i="13"/>
  <c r="BD2455" i="13" s="1"/>
  <c r="BI2455" i="13" s="1"/>
  <c r="BP2454" i="13"/>
  <c r="BO2454" i="13"/>
  <c r="BN2454" i="13"/>
  <c r="BB2454" i="13"/>
  <c r="BD2454" i="13" s="1"/>
  <c r="BP2453" i="13"/>
  <c r="BO2453" i="13"/>
  <c r="BN2453" i="13"/>
  <c r="BH2453" i="13"/>
  <c r="BB2453" i="13"/>
  <c r="BD2453" i="13" s="1"/>
  <c r="BI2453" i="13" s="1"/>
  <c r="BP2452" i="13"/>
  <c r="BO2452" i="13"/>
  <c r="BN2452" i="13"/>
  <c r="BB2452" i="13"/>
  <c r="BD2452" i="13" s="1"/>
  <c r="BI2452" i="13" s="1"/>
  <c r="BP2451" i="13"/>
  <c r="BO2451" i="13"/>
  <c r="BN2451" i="13"/>
  <c r="BH2451" i="13"/>
  <c r="BB2451" i="13"/>
  <c r="BD2451" i="13" s="1"/>
  <c r="BI2451" i="13" s="1"/>
  <c r="BP2450" i="13"/>
  <c r="BO2450" i="13"/>
  <c r="BN2450" i="13"/>
  <c r="BH2450" i="13"/>
  <c r="BB2450" i="13"/>
  <c r="BD2450" i="13" s="1"/>
  <c r="BI2450" i="13" s="1"/>
  <c r="BP2449" i="13"/>
  <c r="BO2449" i="13"/>
  <c r="BN2449" i="13"/>
  <c r="BP2448" i="13"/>
  <c r="BO2448" i="13"/>
  <c r="BN2448" i="13"/>
  <c r="BH2448" i="13"/>
  <c r="BB2448" i="13"/>
  <c r="BD2448" i="13" s="1"/>
  <c r="BI2448" i="13" s="1"/>
  <c r="BP2447" i="13"/>
  <c r="BO2447" i="13"/>
  <c r="BN2447" i="13"/>
  <c r="BC2447" i="13"/>
  <c r="BB2447" i="13"/>
  <c r="BD2447" i="13" s="1"/>
  <c r="BI2447" i="13" s="1"/>
  <c r="BP2446" i="13"/>
  <c r="BO2446" i="13"/>
  <c r="BN2446" i="13"/>
  <c r="BH2446" i="13"/>
  <c r="BB2446" i="13"/>
  <c r="BD2446" i="13" s="1"/>
  <c r="BI2446" i="13" s="1"/>
  <c r="BP2445" i="13"/>
  <c r="BO2445" i="13"/>
  <c r="BN2445" i="13"/>
  <c r="BC2445" i="13"/>
  <c r="BB2445" i="13"/>
  <c r="BD2445" i="13" s="1"/>
  <c r="BI2445" i="13" s="1"/>
  <c r="BP2444" i="13"/>
  <c r="BO2444" i="13"/>
  <c r="BN2444" i="13"/>
  <c r="BH2444" i="13"/>
  <c r="BB2444" i="13"/>
  <c r="BD2444" i="13" s="1"/>
  <c r="BI2444" i="13" s="1"/>
  <c r="BP2443" i="13"/>
  <c r="BO2443" i="13"/>
  <c r="BN2443" i="13"/>
  <c r="BP2442" i="13"/>
  <c r="BO2442" i="13"/>
  <c r="BN2442" i="13"/>
  <c r="BH2442" i="13"/>
  <c r="BB2442" i="13"/>
  <c r="BD2442" i="13" s="1"/>
  <c r="BI2442" i="13" s="1"/>
  <c r="BP2441" i="13"/>
  <c r="BO2441" i="13"/>
  <c r="BN2441" i="13"/>
  <c r="BB2441" i="13"/>
  <c r="BD2441" i="13" s="1"/>
  <c r="BI2441" i="13" s="1"/>
  <c r="BP2440" i="13"/>
  <c r="BO2440" i="13"/>
  <c r="BN2440" i="13"/>
  <c r="BH2440" i="13"/>
  <c r="BB2440" i="13"/>
  <c r="BD2440" i="13" s="1"/>
  <c r="BI2440" i="13" s="1"/>
  <c r="BP2439" i="13"/>
  <c r="BO2439" i="13"/>
  <c r="BN2439" i="13"/>
  <c r="BC2439" i="13"/>
  <c r="BB2439" i="13"/>
  <c r="BD2439" i="13" s="1"/>
  <c r="BI2439" i="13" s="1"/>
  <c r="BP2438" i="13"/>
  <c r="BO2438" i="13"/>
  <c r="BN2438" i="13"/>
  <c r="BH2438" i="13"/>
  <c r="BB2438" i="13"/>
  <c r="BD2438" i="13" s="1"/>
  <c r="BI2438" i="13" s="1"/>
  <c r="BP2437" i="13"/>
  <c r="BO2437" i="13"/>
  <c r="BN2437" i="13"/>
  <c r="BC2437" i="13"/>
  <c r="BB2437" i="13"/>
  <c r="BD2437" i="13" s="1"/>
  <c r="BI2437" i="13" s="1"/>
  <c r="BP2436" i="13"/>
  <c r="BO2436" i="13"/>
  <c r="BN2436" i="13"/>
  <c r="BH2436" i="13"/>
  <c r="BB2436" i="13"/>
  <c r="BD2436" i="13" s="1"/>
  <c r="BI2436" i="13" s="1"/>
  <c r="BP2435" i="13"/>
  <c r="BO2435" i="13"/>
  <c r="BN2435" i="13"/>
  <c r="BC2435" i="13"/>
  <c r="BH2435" i="13" s="1"/>
  <c r="BB2435" i="13"/>
  <c r="BD2435" i="13" s="1"/>
  <c r="BI2435" i="13" s="1"/>
  <c r="BP2434" i="13"/>
  <c r="BO2434" i="13"/>
  <c r="BN2434" i="13"/>
  <c r="BH2434" i="13"/>
  <c r="BB2434" i="13"/>
  <c r="BD2434" i="13" s="1"/>
  <c r="BI2434" i="13" s="1"/>
  <c r="BP2433" i="13"/>
  <c r="BO2433" i="13"/>
  <c r="BN2433" i="13"/>
  <c r="BC2433" i="13"/>
  <c r="BH2433" i="13" s="1"/>
  <c r="BP2432" i="13"/>
  <c r="BO2432" i="13"/>
  <c r="BN2432" i="13"/>
  <c r="BH2432" i="13"/>
  <c r="BB2432" i="13"/>
  <c r="BD2432" i="13" s="1"/>
  <c r="BI2432" i="13" s="1"/>
  <c r="BP2431" i="13"/>
  <c r="BO2431" i="13"/>
  <c r="BN2431" i="13"/>
  <c r="BB2431" i="13"/>
  <c r="BD2431" i="13" s="1"/>
  <c r="BI2431" i="13" s="1"/>
  <c r="BP2430" i="13"/>
  <c r="BO2430" i="13"/>
  <c r="BN2430" i="13"/>
  <c r="BH2430" i="13"/>
  <c r="BB2430" i="13"/>
  <c r="BD2430" i="13" s="1"/>
  <c r="BI2430" i="13" s="1"/>
  <c r="BP2429" i="13"/>
  <c r="BO2429" i="13"/>
  <c r="BN2429" i="13"/>
  <c r="BC2429" i="13"/>
  <c r="BB2429" i="13"/>
  <c r="BD2429" i="13" s="1"/>
  <c r="BI2429" i="13" s="1"/>
  <c r="BP2428" i="13"/>
  <c r="BO2428" i="13"/>
  <c r="BN2428" i="13"/>
  <c r="BH2428" i="13"/>
  <c r="BB2428" i="13"/>
  <c r="BD2428" i="13" s="1"/>
  <c r="BI2428" i="13" s="1"/>
  <c r="BP2427" i="13"/>
  <c r="BO2427" i="13"/>
  <c r="BN2427" i="13"/>
  <c r="BB2427" i="13"/>
  <c r="BD2427" i="13" s="1"/>
  <c r="BP2426" i="13"/>
  <c r="BO2426" i="13"/>
  <c r="BN2426" i="13"/>
  <c r="BH2426" i="13"/>
  <c r="BB2426" i="13"/>
  <c r="BD2426" i="13" s="1"/>
  <c r="BI2426" i="13" s="1"/>
  <c r="BP2425" i="13"/>
  <c r="BO2425" i="13"/>
  <c r="BN2425" i="13"/>
  <c r="BH2425" i="13"/>
  <c r="BB2425" i="13"/>
  <c r="BD2425" i="13" s="1"/>
  <c r="BI2425" i="13" s="1"/>
  <c r="BP2424" i="13"/>
  <c r="BO2424" i="13"/>
  <c r="BN2424" i="13"/>
  <c r="BB2424" i="13"/>
  <c r="BD2424" i="13" s="1"/>
  <c r="BP2423" i="13"/>
  <c r="BO2423" i="13"/>
  <c r="BN2423" i="13"/>
  <c r="BH2423" i="13"/>
  <c r="BD2423" i="13"/>
  <c r="BI2423" i="13" s="1"/>
  <c r="BP2422" i="13"/>
  <c r="BO2422" i="13"/>
  <c r="BN2422" i="13"/>
  <c r="BD2422" i="13"/>
  <c r="BI2422" i="13" s="1"/>
  <c r="BC2422" i="13"/>
  <c r="BP2421" i="13"/>
  <c r="BO2421" i="13"/>
  <c r="BN2421" i="13"/>
  <c r="BH2421" i="13"/>
  <c r="BB2421" i="13"/>
  <c r="BD2421" i="13" s="1"/>
  <c r="BI2421" i="13" s="1"/>
  <c r="BP2420" i="13"/>
  <c r="BO2420" i="13"/>
  <c r="BN2420" i="13"/>
  <c r="BB2420" i="13"/>
  <c r="BD2420" i="13" s="1"/>
  <c r="BP2419" i="13"/>
  <c r="BO2419" i="13"/>
  <c r="BN2419" i="13"/>
  <c r="BH2419" i="13"/>
  <c r="BB2419" i="13"/>
  <c r="BD2419" i="13" s="1"/>
  <c r="BI2419" i="13" s="1"/>
  <c r="BP2418" i="13"/>
  <c r="BO2418" i="13"/>
  <c r="BN2418" i="13"/>
  <c r="BB2418" i="13"/>
  <c r="BD2418" i="13" s="1"/>
  <c r="BC2418" i="13" s="1"/>
  <c r="BE2418" i="13" s="1"/>
  <c r="BP2417" i="13"/>
  <c r="BO2417" i="13"/>
  <c r="BN2417" i="13"/>
  <c r="BH2417" i="13"/>
  <c r="BB2417" i="13"/>
  <c r="BD2417" i="13" s="1"/>
  <c r="BI2417" i="13" s="1"/>
  <c r="BD2416" i="13"/>
  <c r="BP2415" i="13"/>
  <c r="BO2415" i="13"/>
  <c r="BN2415" i="13"/>
  <c r="BH2415" i="13"/>
  <c r="BB2415" i="13"/>
  <c r="BP2414" i="13"/>
  <c r="BO2414" i="13"/>
  <c r="BN2414" i="13"/>
  <c r="BP2413" i="13"/>
  <c r="BO2413" i="13"/>
  <c r="BN2413" i="13"/>
  <c r="BH2413" i="13"/>
  <c r="BB2413" i="13"/>
  <c r="BD2413" i="13" s="1"/>
  <c r="BI2413" i="13" s="1"/>
  <c r="BP2412" i="13"/>
  <c r="BO2412" i="13"/>
  <c r="BN2412" i="13"/>
  <c r="BC2412" i="13"/>
  <c r="BB2412" i="13"/>
  <c r="BD2412" i="13" s="1"/>
  <c r="BI2412" i="13" s="1"/>
  <c r="BP2411" i="13"/>
  <c r="BO2411" i="13"/>
  <c r="BN2411" i="13"/>
  <c r="BH2411" i="13"/>
  <c r="BB2411" i="13"/>
  <c r="BD2411" i="13" s="1"/>
  <c r="BI2411" i="13" s="1"/>
  <c r="BP2410" i="13"/>
  <c r="BO2410" i="13"/>
  <c r="BN2410" i="13"/>
  <c r="BC2410" i="13"/>
  <c r="BH2410" i="13" s="1"/>
  <c r="BB2410" i="13"/>
  <c r="BD2410" i="13" s="1"/>
  <c r="BP2409" i="13"/>
  <c r="BO2409" i="13"/>
  <c r="BN2409" i="13"/>
  <c r="BH2409" i="13"/>
  <c r="BB2409" i="13"/>
  <c r="BD2409" i="13" s="1"/>
  <c r="BI2409" i="13" s="1"/>
  <c r="BP2408" i="13"/>
  <c r="BO2408" i="13"/>
  <c r="BN2408" i="13"/>
  <c r="BH2408" i="13"/>
  <c r="BB2408" i="13"/>
  <c r="BD2408" i="13" s="1"/>
  <c r="BI2408" i="13" s="1"/>
  <c r="BP2407" i="13"/>
  <c r="BO2407" i="13"/>
  <c r="BN2407" i="13"/>
  <c r="BH2407" i="13"/>
  <c r="BB2407" i="13"/>
  <c r="BD2407" i="13" s="1"/>
  <c r="BI2407" i="13" s="1"/>
  <c r="BP2406" i="13"/>
  <c r="BO2406" i="13"/>
  <c r="BN2406" i="13"/>
  <c r="BH2406" i="13"/>
  <c r="BB2406" i="13"/>
  <c r="BD2406" i="13" s="1"/>
  <c r="BI2406" i="13" s="1"/>
  <c r="BP2405" i="13"/>
  <c r="BO2405" i="13"/>
  <c r="BN2405" i="13"/>
  <c r="BH2405" i="13"/>
  <c r="BB2405" i="13"/>
  <c r="BD2405" i="13" s="1"/>
  <c r="BI2405" i="13" s="1"/>
  <c r="BP2404" i="13"/>
  <c r="BO2404" i="13"/>
  <c r="BN2404" i="13"/>
  <c r="BP2403" i="13"/>
  <c r="BO2403" i="13"/>
  <c r="BN2403" i="13"/>
  <c r="BH2403" i="13"/>
  <c r="BB2403" i="13"/>
  <c r="BD2403" i="13" s="1"/>
  <c r="BI2403" i="13" s="1"/>
  <c r="BP2402" i="13"/>
  <c r="BO2402" i="13"/>
  <c r="BN2402" i="13"/>
  <c r="BB2402" i="13"/>
  <c r="BD2402" i="13" s="1"/>
  <c r="BC2402" i="13" s="1"/>
  <c r="BP2401" i="13"/>
  <c r="BO2401" i="13"/>
  <c r="BN2401" i="13"/>
  <c r="BH2401" i="13"/>
  <c r="BB2401" i="13"/>
  <c r="BD2401" i="13" s="1"/>
  <c r="BI2401" i="13" s="1"/>
  <c r="BP2400" i="13"/>
  <c r="BO2400" i="13"/>
  <c r="BN2400" i="13"/>
  <c r="BB2400" i="13"/>
  <c r="BD2400" i="13" s="1"/>
  <c r="BI2400" i="13" s="1"/>
  <c r="BP2399" i="13"/>
  <c r="BO2399" i="13"/>
  <c r="BN2399" i="13"/>
  <c r="BH2399" i="13"/>
  <c r="BB2399" i="13"/>
  <c r="BD2399" i="13" s="1"/>
  <c r="BI2399" i="13" s="1"/>
  <c r="BP2398" i="13"/>
  <c r="BO2398" i="13"/>
  <c r="BN2398" i="13"/>
  <c r="BB2398" i="13"/>
  <c r="BD2398" i="13" s="1"/>
  <c r="BP2397" i="13"/>
  <c r="BO2397" i="13"/>
  <c r="BN2397" i="13"/>
  <c r="BH2397" i="13"/>
  <c r="BB2397" i="13"/>
  <c r="BD2397" i="13" s="1"/>
  <c r="BI2397" i="13" s="1"/>
  <c r="BP2396" i="13"/>
  <c r="BO2396" i="13"/>
  <c r="BN2396" i="13"/>
  <c r="BB2396" i="13"/>
  <c r="BD2396" i="13" s="1"/>
  <c r="BI2396" i="13" s="1"/>
  <c r="BP2395" i="13"/>
  <c r="BO2395" i="13"/>
  <c r="BN2395" i="13"/>
  <c r="BH2395" i="13"/>
  <c r="BB2395" i="13"/>
  <c r="BP2394" i="13"/>
  <c r="BO2394" i="13"/>
  <c r="BN2394" i="13"/>
  <c r="BH2394" i="13"/>
  <c r="BB2394" i="13"/>
  <c r="BD2394" i="13" s="1"/>
  <c r="BI2394" i="13" s="1"/>
  <c r="BP2393" i="13"/>
  <c r="BO2393" i="13"/>
  <c r="BN2393" i="13"/>
  <c r="BC2393" i="13"/>
  <c r="BH2393" i="13" s="1"/>
  <c r="BP2392" i="13"/>
  <c r="BO2392" i="13"/>
  <c r="BN2392" i="13"/>
  <c r="BH2392" i="13"/>
  <c r="BB2392" i="13"/>
  <c r="BD2392" i="13" s="1"/>
  <c r="BI2392" i="13" s="1"/>
  <c r="BP2391" i="13"/>
  <c r="BO2391" i="13"/>
  <c r="BN2391" i="13"/>
  <c r="BC2391" i="13"/>
  <c r="BB2391" i="13"/>
  <c r="BD2391" i="13" s="1"/>
  <c r="BI2391" i="13" s="1"/>
  <c r="BP2390" i="13"/>
  <c r="BO2390" i="13"/>
  <c r="BN2390" i="13"/>
  <c r="BH2390" i="13"/>
  <c r="BB2390" i="13"/>
  <c r="BD2390" i="13" s="1"/>
  <c r="BI2390" i="13" s="1"/>
  <c r="BP2389" i="13"/>
  <c r="BO2389" i="13"/>
  <c r="BN2389" i="13"/>
  <c r="BH2389" i="13"/>
  <c r="BB2389" i="13"/>
  <c r="BD2389" i="13" s="1"/>
  <c r="BI2389" i="13" s="1"/>
  <c r="BP2388" i="13"/>
  <c r="BO2388" i="13"/>
  <c r="BN2388" i="13"/>
  <c r="BH2388" i="13"/>
  <c r="BB2388" i="13"/>
  <c r="BD2388" i="13" s="1"/>
  <c r="BI2388" i="13" s="1"/>
  <c r="BP2387" i="13"/>
  <c r="BO2387" i="13"/>
  <c r="BN2387" i="13"/>
  <c r="BH2387" i="13"/>
  <c r="BB2387" i="13"/>
  <c r="BD2387" i="13" s="1"/>
  <c r="BI2387" i="13" s="1"/>
  <c r="BP2386" i="13"/>
  <c r="BO2386" i="13"/>
  <c r="BN2386" i="13"/>
  <c r="BH2386" i="13"/>
  <c r="BB2386" i="13"/>
  <c r="BD2386" i="13" s="1"/>
  <c r="BI2386" i="13" s="1"/>
  <c r="BP2385" i="13"/>
  <c r="BO2385" i="13"/>
  <c r="BN2385" i="13"/>
  <c r="BH2385" i="13"/>
  <c r="BB2385" i="13"/>
  <c r="BP2384" i="13"/>
  <c r="BO2384" i="13"/>
  <c r="BN2384" i="13"/>
  <c r="BP2383" i="13"/>
  <c r="BO2383" i="13"/>
  <c r="BN2383" i="13"/>
  <c r="BH2383" i="13"/>
  <c r="BB2383" i="13"/>
  <c r="BD2383" i="13" s="1"/>
  <c r="BI2383" i="13" s="1"/>
  <c r="BP2382" i="13"/>
  <c r="BO2382" i="13"/>
  <c r="BN2382" i="13"/>
  <c r="BH2382" i="13"/>
  <c r="BB2382" i="13"/>
  <c r="BD2382" i="13" s="1"/>
  <c r="BI2382" i="13" s="1"/>
  <c r="BP2381" i="13"/>
  <c r="BO2381" i="13"/>
  <c r="BN2381" i="13"/>
  <c r="BP2380" i="13"/>
  <c r="BO2380" i="13"/>
  <c r="BN2380" i="13"/>
  <c r="BH2380" i="13"/>
  <c r="BB2380" i="13"/>
  <c r="BD2380" i="13" s="1"/>
  <c r="BI2380" i="13" s="1"/>
  <c r="BP2379" i="13"/>
  <c r="BO2379" i="13"/>
  <c r="BN2379" i="13"/>
  <c r="BC2379" i="13"/>
  <c r="BH2379" i="13" s="1"/>
  <c r="BB2379" i="13"/>
  <c r="BD2379" i="13" s="1"/>
  <c r="BI2379" i="13" s="1"/>
  <c r="BP2378" i="13"/>
  <c r="BO2378" i="13"/>
  <c r="BN2378" i="13"/>
  <c r="BH2378" i="13"/>
  <c r="BB2378" i="13"/>
  <c r="BD2378" i="13" s="1"/>
  <c r="BI2378" i="13" s="1"/>
  <c r="BP2377" i="13"/>
  <c r="BO2377" i="13"/>
  <c r="BN2377" i="13"/>
  <c r="BH2377" i="13"/>
  <c r="BB2377" i="13"/>
  <c r="BD2377" i="13" s="1"/>
  <c r="BI2377" i="13" s="1"/>
  <c r="BP2376" i="13"/>
  <c r="BO2376" i="13"/>
  <c r="BN2376" i="13"/>
  <c r="BH2376" i="13"/>
  <c r="BB2376" i="13"/>
  <c r="BD2376" i="13" s="1"/>
  <c r="BI2376" i="13" s="1"/>
  <c r="BP2375" i="13"/>
  <c r="BO2375" i="13"/>
  <c r="BN2375" i="13"/>
  <c r="BH2375" i="13"/>
  <c r="BB2375" i="13"/>
  <c r="BD2375" i="13" s="1"/>
  <c r="BI2375" i="13" s="1"/>
  <c r="BP2374" i="13"/>
  <c r="BO2374" i="13"/>
  <c r="BN2374" i="13"/>
  <c r="BH2374" i="13"/>
  <c r="BB2374" i="13"/>
  <c r="BD2374" i="13" s="1"/>
  <c r="BI2374" i="13" s="1"/>
  <c r="BP2373" i="13"/>
  <c r="BO2373" i="13"/>
  <c r="BN2373" i="13"/>
  <c r="BH2373" i="13"/>
  <c r="BB2373" i="13"/>
  <c r="BD2373" i="13" s="1"/>
  <c r="BI2373" i="13" s="1"/>
  <c r="BP2372" i="13"/>
  <c r="BO2372" i="13"/>
  <c r="BN2372" i="13"/>
  <c r="BH2372" i="13"/>
  <c r="BB2372" i="13"/>
  <c r="BD2372" i="13" s="1"/>
  <c r="BI2372" i="13" s="1"/>
  <c r="BP2371" i="13"/>
  <c r="BO2371" i="13"/>
  <c r="BN2371" i="13"/>
  <c r="BH2371" i="13"/>
  <c r="BB2371" i="13"/>
  <c r="BD2371" i="13" s="1"/>
  <c r="BI2371" i="13" s="1"/>
  <c r="BP2370" i="13"/>
  <c r="BO2370" i="13"/>
  <c r="BN2370" i="13"/>
  <c r="BH2370" i="13"/>
  <c r="BB2370" i="13"/>
  <c r="BD2370" i="13" s="1"/>
  <c r="BI2370" i="13" s="1"/>
  <c r="BP2369" i="13"/>
  <c r="BO2369" i="13"/>
  <c r="BN2369" i="13"/>
  <c r="BH2369" i="13"/>
  <c r="BB2369" i="13"/>
  <c r="BP2368" i="13"/>
  <c r="BO2368" i="13"/>
  <c r="BN2368" i="13"/>
  <c r="BH2368" i="13"/>
  <c r="BD2368" i="13"/>
  <c r="BI2368" i="13" s="1"/>
  <c r="BP2367" i="13"/>
  <c r="BO2367" i="13"/>
  <c r="BN2367" i="13"/>
  <c r="BP2366" i="13"/>
  <c r="BO2366" i="13"/>
  <c r="BN2366" i="13"/>
  <c r="BH2366" i="13"/>
  <c r="BB2366" i="13"/>
  <c r="BD2366" i="13" s="1"/>
  <c r="BI2366" i="13" s="1"/>
  <c r="BP2365" i="13"/>
  <c r="BO2365" i="13"/>
  <c r="BN2365" i="13"/>
  <c r="BH2365" i="13"/>
  <c r="BB2365" i="13"/>
  <c r="BD2365" i="13" s="1"/>
  <c r="BI2365" i="13" s="1"/>
  <c r="BP2364" i="13"/>
  <c r="BO2364" i="13"/>
  <c r="BN2364" i="13"/>
  <c r="BP2363" i="13"/>
  <c r="BO2363" i="13"/>
  <c r="BN2363" i="13"/>
  <c r="BH2363" i="13"/>
  <c r="BB2363" i="13"/>
  <c r="BD2363" i="13" s="1"/>
  <c r="BI2363" i="13" s="1"/>
  <c r="BP2362" i="13"/>
  <c r="BO2362" i="13"/>
  <c r="BN2362" i="13"/>
  <c r="BH2362" i="13"/>
  <c r="BB2362" i="13"/>
  <c r="BD2362" i="13" s="1"/>
  <c r="BI2362" i="13" s="1"/>
  <c r="BP2361" i="13"/>
  <c r="BO2361" i="13"/>
  <c r="BN2361" i="13"/>
  <c r="BP2360" i="13"/>
  <c r="BO2360" i="13"/>
  <c r="BN2360" i="13"/>
  <c r="BH2360" i="13"/>
  <c r="BB2360" i="13"/>
  <c r="BD2360" i="13" s="1"/>
  <c r="BI2360" i="13" s="1"/>
  <c r="BP2359" i="13"/>
  <c r="BO2359" i="13"/>
  <c r="BN2359" i="13"/>
  <c r="BC2359" i="13"/>
  <c r="BH2359" i="13" s="1"/>
  <c r="BB2359" i="13"/>
  <c r="BD2359" i="13" s="1"/>
  <c r="BI2359" i="13" s="1"/>
  <c r="BP2358" i="13"/>
  <c r="BO2358" i="13"/>
  <c r="BN2358" i="13"/>
  <c r="BH2358" i="13"/>
  <c r="BB2358" i="13"/>
  <c r="BD2358" i="13" s="1"/>
  <c r="BI2358" i="13" s="1"/>
  <c r="BP2357" i="13"/>
  <c r="BO2357" i="13"/>
  <c r="BN2357" i="13"/>
  <c r="BC2357" i="13"/>
  <c r="BH2357" i="13" s="1"/>
  <c r="BB2357" i="13"/>
  <c r="BD2357" i="13" s="1"/>
  <c r="BP2356" i="13"/>
  <c r="BO2356" i="13"/>
  <c r="BN2356" i="13"/>
  <c r="BH2356" i="13"/>
  <c r="BB2356" i="13"/>
  <c r="BD2356" i="13" s="1"/>
  <c r="BI2356" i="13" s="1"/>
  <c r="BP2355" i="13"/>
  <c r="BO2355" i="13"/>
  <c r="BN2355" i="13"/>
  <c r="BH2355" i="13"/>
  <c r="BB2355" i="13"/>
  <c r="BD2355" i="13" s="1"/>
  <c r="BI2355" i="13" s="1"/>
  <c r="BP2354" i="13"/>
  <c r="BO2354" i="13"/>
  <c r="BN2354" i="13"/>
  <c r="BH2354" i="13"/>
  <c r="BB2354" i="13"/>
  <c r="BD2354" i="13" s="1"/>
  <c r="BI2354" i="13" s="1"/>
  <c r="BP2353" i="13"/>
  <c r="BO2353" i="13"/>
  <c r="BN2353" i="13"/>
  <c r="BH2353" i="13"/>
  <c r="BB2353" i="13"/>
  <c r="BD2353" i="13" s="1"/>
  <c r="BI2353" i="13" s="1"/>
  <c r="BP2352" i="13"/>
  <c r="BO2352" i="13"/>
  <c r="BN2352" i="13"/>
  <c r="BP2351" i="13"/>
  <c r="BO2351" i="13"/>
  <c r="BN2351" i="13"/>
  <c r="BH2351" i="13"/>
  <c r="BB2351" i="13"/>
  <c r="BD2351" i="13" s="1"/>
  <c r="BI2351" i="13" s="1"/>
  <c r="BP2350" i="13"/>
  <c r="BO2350" i="13"/>
  <c r="BN2350" i="13"/>
  <c r="BC2350" i="13"/>
  <c r="BB2350" i="13"/>
  <c r="BD2350" i="13" s="1"/>
  <c r="BI2350" i="13" s="1"/>
  <c r="BP2349" i="13"/>
  <c r="BO2349" i="13"/>
  <c r="BN2349" i="13"/>
  <c r="BH2349" i="13"/>
  <c r="BB2349" i="13"/>
  <c r="BD2349" i="13" s="1"/>
  <c r="BI2349" i="13" s="1"/>
  <c r="BP2348" i="13"/>
  <c r="BO2348" i="13"/>
  <c r="BN2348" i="13"/>
  <c r="BH2348" i="13"/>
  <c r="BB2348" i="13"/>
  <c r="BD2348" i="13" s="1"/>
  <c r="BI2348" i="13" s="1"/>
  <c r="BP2347" i="13"/>
  <c r="BO2347" i="13"/>
  <c r="BN2347" i="13"/>
  <c r="BH2347" i="13"/>
  <c r="BB2347" i="13"/>
  <c r="BD2347" i="13" s="1"/>
  <c r="BI2347" i="13" s="1"/>
  <c r="BP2346" i="13"/>
  <c r="BO2346" i="13"/>
  <c r="BN2346" i="13"/>
  <c r="BP2345" i="13"/>
  <c r="BO2345" i="13"/>
  <c r="BN2345" i="13"/>
  <c r="BH2345" i="13"/>
  <c r="BB2345" i="13"/>
  <c r="BD2345" i="13" s="1"/>
  <c r="BI2345" i="13" s="1"/>
  <c r="BP2344" i="13"/>
  <c r="BO2344" i="13"/>
  <c r="BN2344" i="13"/>
  <c r="BC2344" i="13"/>
  <c r="BH2344" i="13" s="1"/>
  <c r="BB2344" i="13"/>
  <c r="BD2344" i="13" s="1"/>
  <c r="BI2344" i="13" s="1"/>
  <c r="BP2343" i="13"/>
  <c r="BO2343" i="13"/>
  <c r="BN2343" i="13"/>
  <c r="BH2343" i="13"/>
  <c r="BB2343" i="13"/>
  <c r="BD2343" i="13" s="1"/>
  <c r="BI2343" i="13" s="1"/>
  <c r="BP2342" i="13"/>
  <c r="BO2342" i="13"/>
  <c r="BN2342" i="13"/>
  <c r="BB2342" i="13"/>
  <c r="BD2342" i="13" s="1"/>
  <c r="BP2341" i="13"/>
  <c r="BO2341" i="13"/>
  <c r="BN2341" i="13"/>
  <c r="BH2341" i="13"/>
  <c r="BB2341" i="13"/>
  <c r="BD2341" i="13" s="1"/>
  <c r="BI2341" i="13" s="1"/>
  <c r="BP2340" i="13"/>
  <c r="BO2340" i="13"/>
  <c r="BN2340" i="13"/>
  <c r="BH2340" i="13"/>
  <c r="BB2340" i="13"/>
  <c r="BD2340" i="13" s="1"/>
  <c r="BI2340" i="13" s="1"/>
  <c r="BP2339" i="13"/>
  <c r="BO2339" i="13"/>
  <c r="BN2339" i="13"/>
  <c r="BH2339" i="13"/>
  <c r="BB2339" i="13"/>
  <c r="BD2339" i="13" s="1"/>
  <c r="BI2339" i="13" s="1"/>
  <c r="BP2338" i="13"/>
  <c r="BO2338" i="13"/>
  <c r="BN2338" i="13"/>
  <c r="BH2338" i="13"/>
  <c r="BB2338" i="13"/>
  <c r="BD2338" i="13" s="1"/>
  <c r="BI2338" i="13" s="1"/>
  <c r="BP2337" i="13"/>
  <c r="BO2337" i="13"/>
  <c r="BN2337" i="13"/>
  <c r="BH2337" i="13"/>
  <c r="BB2337" i="13"/>
  <c r="BD2337" i="13" s="1"/>
  <c r="BI2337" i="13" s="1"/>
  <c r="BP2336" i="13"/>
  <c r="BO2336" i="13"/>
  <c r="BN2336" i="13"/>
  <c r="BC2336" i="13"/>
  <c r="BH2336" i="13" s="1"/>
  <c r="BP2335" i="13"/>
  <c r="BO2335" i="13"/>
  <c r="BN2335" i="13"/>
  <c r="BH2335" i="13"/>
  <c r="BB2335" i="13"/>
  <c r="BD2335" i="13" s="1"/>
  <c r="BI2335" i="13" s="1"/>
  <c r="BP2334" i="13"/>
  <c r="BO2334" i="13"/>
  <c r="BN2334" i="13"/>
  <c r="BH2334" i="13"/>
  <c r="BB2334" i="13"/>
  <c r="BD2334" i="13" s="1"/>
  <c r="BI2334" i="13" s="1"/>
  <c r="BP2333" i="13"/>
  <c r="BO2333" i="13"/>
  <c r="BN2333" i="13"/>
  <c r="BP2332" i="13"/>
  <c r="BO2332" i="13"/>
  <c r="BN2332" i="13"/>
  <c r="BH2332" i="13"/>
  <c r="BB2332" i="13"/>
  <c r="BD2332" i="13" s="1"/>
  <c r="BI2332" i="13" s="1"/>
  <c r="BP2331" i="13"/>
  <c r="BO2331" i="13"/>
  <c r="BN2331" i="13"/>
  <c r="BH2331" i="13"/>
  <c r="BB2331" i="13"/>
  <c r="BD2331" i="13" s="1"/>
  <c r="BI2331" i="13" s="1"/>
  <c r="BP2330" i="13"/>
  <c r="BO2330" i="13"/>
  <c r="BN2330" i="13"/>
  <c r="BB2330" i="13"/>
  <c r="BD2330" i="13" s="1"/>
  <c r="BP2329" i="13"/>
  <c r="BO2329" i="13"/>
  <c r="BN2329" i="13"/>
  <c r="BH2329" i="13"/>
  <c r="BB2329" i="13"/>
  <c r="BD2329" i="13" s="1"/>
  <c r="BI2329" i="13" s="1"/>
  <c r="BP2328" i="13"/>
  <c r="BO2328" i="13"/>
  <c r="BN2328" i="13"/>
  <c r="BB2328" i="13"/>
  <c r="BD2328" i="13" s="1"/>
  <c r="BI2328" i="13" s="1"/>
  <c r="BP2327" i="13"/>
  <c r="BO2327" i="13"/>
  <c r="BN2327" i="13"/>
  <c r="BH2327" i="13"/>
  <c r="BB2327" i="13"/>
  <c r="BD2327" i="13" s="1"/>
  <c r="BI2327" i="13" s="1"/>
  <c r="BP2326" i="13"/>
  <c r="BO2326" i="13"/>
  <c r="BN2326" i="13"/>
  <c r="BH2326" i="13"/>
  <c r="BB2326" i="13"/>
  <c r="BD2326" i="13" s="1"/>
  <c r="BI2326" i="13" s="1"/>
  <c r="BP2325" i="13"/>
  <c r="BO2325" i="13"/>
  <c r="BN2325" i="13"/>
  <c r="BH2325" i="13"/>
  <c r="BB2325" i="13"/>
  <c r="BD2325" i="13" s="1"/>
  <c r="BI2325" i="13" s="1"/>
  <c r="BP2324" i="13"/>
  <c r="BO2324" i="13"/>
  <c r="BN2324" i="13"/>
  <c r="BH2324" i="13"/>
  <c r="BB2324" i="13"/>
  <c r="BD2324" i="13" s="1"/>
  <c r="BI2324" i="13" s="1"/>
  <c r="BP2323" i="13"/>
  <c r="BO2323" i="13"/>
  <c r="BN2323" i="13"/>
  <c r="BH2323" i="13"/>
  <c r="BB2323" i="13"/>
  <c r="BD2323" i="13" s="1"/>
  <c r="BI2323" i="13" s="1"/>
  <c r="BP2322" i="13"/>
  <c r="BO2322" i="13"/>
  <c r="BN2322" i="13"/>
  <c r="BH2322" i="13"/>
  <c r="BB2322" i="13"/>
  <c r="BD2322" i="13" s="1"/>
  <c r="BI2322" i="13" s="1"/>
  <c r="BP2321" i="13"/>
  <c r="BO2321" i="13"/>
  <c r="BN2321" i="13"/>
  <c r="BP2320" i="13"/>
  <c r="BO2320" i="13"/>
  <c r="BN2320" i="13"/>
  <c r="BH2320" i="13"/>
  <c r="BB2320" i="13"/>
  <c r="BD2320" i="13" s="1"/>
  <c r="BI2320" i="13" s="1"/>
  <c r="BP2319" i="13"/>
  <c r="BO2319" i="13"/>
  <c r="BN2319" i="13"/>
  <c r="BB2319" i="13"/>
  <c r="BD2319" i="13" s="1"/>
  <c r="BC2319" i="13" s="1"/>
  <c r="BE2319" i="13" s="1"/>
  <c r="BP2318" i="13"/>
  <c r="BO2318" i="13"/>
  <c r="BN2318" i="13"/>
  <c r="BH2318" i="13"/>
  <c r="BB2318" i="13"/>
  <c r="BD2318" i="13" s="1"/>
  <c r="BI2318" i="13" s="1"/>
  <c r="BP2317" i="13"/>
  <c r="BO2317" i="13"/>
  <c r="BN2317" i="13"/>
  <c r="BB2317" i="13"/>
  <c r="BD2317" i="13" s="1"/>
  <c r="BP2316" i="13"/>
  <c r="BO2316" i="13"/>
  <c r="BN2316" i="13"/>
  <c r="BH2316" i="13"/>
  <c r="BB2316" i="13"/>
  <c r="BD2316" i="13" s="1"/>
  <c r="BI2316" i="13" s="1"/>
  <c r="BP2315" i="13"/>
  <c r="BO2315" i="13"/>
  <c r="BN2315" i="13"/>
  <c r="BH2315" i="13"/>
  <c r="BB2315" i="13"/>
  <c r="BD2315" i="13" s="1"/>
  <c r="BI2315" i="13" s="1"/>
  <c r="BP2314" i="13"/>
  <c r="BO2314" i="13"/>
  <c r="BN2314" i="13"/>
  <c r="BH2314" i="13"/>
  <c r="BB2314" i="13"/>
  <c r="BD2314" i="13" s="1"/>
  <c r="BI2314" i="13" s="1"/>
  <c r="BP2313" i="13"/>
  <c r="BO2313" i="13"/>
  <c r="BN2313" i="13"/>
  <c r="BH2313" i="13"/>
  <c r="BB2313" i="13"/>
  <c r="BD2313" i="13" s="1"/>
  <c r="BI2313" i="13" s="1"/>
  <c r="BP2312" i="13"/>
  <c r="BO2312" i="13"/>
  <c r="BN2312" i="13"/>
  <c r="BH2312" i="13"/>
  <c r="BB2312" i="13"/>
  <c r="BD2312" i="13" s="1"/>
  <c r="BI2312" i="13" s="1"/>
  <c r="BP2311" i="13"/>
  <c r="BO2311" i="13"/>
  <c r="BN2311" i="13"/>
  <c r="BH2311" i="13"/>
  <c r="BB2311" i="13"/>
  <c r="BP2310" i="13"/>
  <c r="BO2310" i="13"/>
  <c r="BN2310" i="13"/>
  <c r="BP2309" i="13"/>
  <c r="BO2309" i="13"/>
  <c r="BN2309" i="13"/>
  <c r="BH2309" i="13"/>
  <c r="BB2309" i="13"/>
  <c r="BD2309" i="13" s="1"/>
  <c r="BI2309" i="13" s="1"/>
  <c r="BP2308" i="13"/>
  <c r="BO2308" i="13"/>
  <c r="BN2308" i="13"/>
  <c r="BH2308" i="13"/>
  <c r="BB2308" i="13"/>
  <c r="BP2307" i="13"/>
  <c r="BO2307" i="13"/>
  <c r="BN2307" i="13"/>
  <c r="BH2307" i="13"/>
  <c r="BB2307" i="13"/>
  <c r="BD2307" i="13" s="1"/>
  <c r="BI2307" i="13" s="1"/>
  <c r="BP2306" i="13"/>
  <c r="BO2306" i="13"/>
  <c r="BN2306" i="13"/>
  <c r="BC2306" i="13"/>
  <c r="BH2306" i="13" s="1"/>
  <c r="BP2305" i="13"/>
  <c r="BO2305" i="13"/>
  <c r="BN2305" i="13"/>
  <c r="BH2305" i="13"/>
  <c r="BB2305" i="13"/>
  <c r="BP2304" i="13"/>
  <c r="BO2304" i="13"/>
  <c r="BN2304" i="13"/>
  <c r="BH2304" i="13"/>
  <c r="BB2304" i="13"/>
  <c r="BD2304" i="13" s="1"/>
  <c r="BI2304" i="13" s="1"/>
  <c r="BP2303" i="13"/>
  <c r="BO2303" i="13"/>
  <c r="BN2303" i="13"/>
  <c r="BP2302" i="13"/>
  <c r="BO2302" i="13"/>
  <c r="BN2302" i="13"/>
  <c r="BH2302" i="13"/>
  <c r="BB2302" i="13"/>
  <c r="BP2301" i="13"/>
  <c r="BO2301" i="13"/>
  <c r="BN2301" i="13"/>
  <c r="BH2301" i="13"/>
  <c r="BB2301" i="13"/>
  <c r="BD2301" i="13" s="1"/>
  <c r="BI2301" i="13" s="1"/>
  <c r="BP2300" i="13"/>
  <c r="BO2300" i="13"/>
  <c r="BN2300" i="13"/>
  <c r="BP2299" i="13"/>
  <c r="BO2299" i="13"/>
  <c r="BN2299" i="13"/>
  <c r="BH2299" i="13"/>
  <c r="BB2299" i="13"/>
  <c r="BD2299" i="13" s="1"/>
  <c r="BI2299" i="13" s="1"/>
  <c r="BP2298" i="13"/>
  <c r="BO2298" i="13"/>
  <c r="BN2298" i="13"/>
  <c r="BC2298" i="13"/>
  <c r="BH2298" i="13" s="1"/>
  <c r="BB2298" i="13"/>
  <c r="BD2298" i="13" s="1"/>
  <c r="BI2298" i="13" s="1"/>
  <c r="BP2297" i="13"/>
  <c r="BO2297" i="13"/>
  <c r="BN2297" i="13"/>
  <c r="BH2297" i="13"/>
  <c r="BB2297" i="13"/>
  <c r="BD2297" i="13" s="1"/>
  <c r="BI2297" i="13" s="1"/>
  <c r="BP2296" i="13"/>
  <c r="BO2296" i="13"/>
  <c r="BN2296" i="13"/>
  <c r="BB2296" i="13"/>
  <c r="BD2296" i="13" s="1"/>
  <c r="BP2295" i="13"/>
  <c r="BO2295" i="13"/>
  <c r="BN2295" i="13"/>
  <c r="BH2295" i="13"/>
  <c r="BB2295" i="13"/>
  <c r="BD2295" i="13" s="1"/>
  <c r="BI2295" i="13" s="1"/>
  <c r="BP2294" i="13"/>
  <c r="BO2294" i="13"/>
  <c r="BN2294" i="13"/>
  <c r="BH2294" i="13"/>
  <c r="BB2294" i="13"/>
  <c r="BD2294" i="13" s="1"/>
  <c r="BI2294" i="13" s="1"/>
  <c r="BP2293" i="13"/>
  <c r="BO2293" i="13"/>
  <c r="BN2293" i="13"/>
  <c r="BP2292" i="13"/>
  <c r="BO2292" i="13"/>
  <c r="BN2292" i="13"/>
  <c r="BH2292" i="13"/>
  <c r="BB2292" i="13"/>
  <c r="BD2292" i="13" s="1"/>
  <c r="BI2292" i="13" s="1"/>
  <c r="BP2291" i="13"/>
  <c r="BO2291" i="13"/>
  <c r="BN2291" i="13"/>
  <c r="BH2291" i="13"/>
  <c r="BB2291" i="13"/>
  <c r="BD2291" i="13" s="1"/>
  <c r="BI2291" i="13" s="1"/>
  <c r="BP2290" i="13"/>
  <c r="BO2290" i="13"/>
  <c r="BN2290" i="13"/>
  <c r="BH2290" i="13"/>
  <c r="BB2290" i="13"/>
  <c r="BD2290" i="13" s="1"/>
  <c r="BI2290" i="13" s="1"/>
  <c r="BP2289" i="13"/>
  <c r="BO2289" i="13"/>
  <c r="BN2289" i="13"/>
  <c r="BC2289" i="13"/>
  <c r="BH2289" i="13" s="1"/>
  <c r="BP2288" i="13"/>
  <c r="BO2288" i="13"/>
  <c r="BN2288" i="13"/>
  <c r="BH2288" i="13"/>
  <c r="BB2288" i="13"/>
  <c r="BD2288" i="13" s="1"/>
  <c r="BI2288" i="13" s="1"/>
  <c r="BP2287" i="13"/>
  <c r="BO2287" i="13"/>
  <c r="BN2287" i="13"/>
  <c r="BH2287" i="13"/>
  <c r="BB2287" i="13"/>
  <c r="BD2287" i="13" s="1"/>
  <c r="BI2287" i="13" s="1"/>
  <c r="BP2286" i="13"/>
  <c r="BO2286" i="13"/>
  <c r="BN2286" i="13"/>
  <c r="BH2286" i="13"/>
  <c r="BB2286" i="13"/>
  <c r="BP2285" i="13"/>
  <c r="BO2285" i="13"/>
  <c r="BN2285" i="13"/>
  <c r="BP2284" i="13"/>
  <c r="BO2284" i="13"/>
  <c r="BN2284" i="13"/>
  <c r="BH2284" i="13"/>
  <c r="BB2284" i="13"/>
  <c r="BD2284" i="13" s="1"/>
  <c r="BI2284" i="13" s="1"/>
  <c r="BP2283" i="13"/>
  <c r="BO2283" i="13"/>
  <c r="BN2283" i="13"/>
  <c r="BB2283" i="13"/>
  <c r="BD2283" i="13" s="1"/>
  <c r="BP2282" i="13"/>
  <c r="BO2282" i="13"/>
  <c r="BN2282" i="13"/>
  <c r="BH2282" i="13"/>
  <c r="BB2282" i="13"/>
  <c r="BD2282" i="13" s="1"/>
  <c r="BI2282" i="13" s="1"/>
  <c r="BP2281" i="13"/>
  <c r="BO2281" i="13"/>
  <c r="BN2281" i="13"/>
  <c r="BC2281" i="13"/>
  <c r="BH2281" i="13" s="1"/>
  <c r="BB2281" i="13"/>
  <c r="BD2281" i="13" s="1"/>
  <c r="BP2280" i="13"/>
  <c r="BO2280" i="13"/>
  <c r="BN2280" i="13"/>
  <c r="BH2280" i="13"/>
  <c r="BB2280" i="13"/>
  <c r="BD2280" i="13" s="1"/>
  <c r="BI2280" i="13" s="1"/>
  <c r="BP2279" i="13"/>
  <c r="BO2279" i="13"/>
  <c r="BN2279" i="13"/>
  <c r="BB2279" i="13"/>
  <c r="BD2279" i="13" s="1"/>
  <c r="BC2279" i="13" s="1"/>
  <c r="BE2279" i="13" s="1"/>
  <c r="BP2278" i="13"/>
  <c r="BO2278" i="13"/>
  <c r="BN2278" i="13"/>
  <c r="BH2278" i="13"/>
  <c r="BB2278" i="13"/>
  <c r="BD2278" i="13" s="1"/>
  <c r="BI2278" i="13" s="1"/>
  <c r="BP2277" i="13"/>
  <c r="BO2277" i="13"/>
  <c r="BN2277" i="13"/>
  <c r="BH2277" i="13"/>
  <c r="BB2277" i="13"/>
  <c r="BD2277" i="13" s="1"/>
  <c r="BI2277" i="13" s="1"/>
  <c r="BP2276" i="13"/>
  <c r="BO2276" i="13"/>
  <c r="BN2276" i="13"/>
  <c r="BH2276" i="13"/>
  <c r="BB2276" i="13"/>
  <c r="BD2276" i="13" s="1"/>
  <c r="BI2276" i="13" s="1"/>
  <c r="BP2275" i="13"/>
  <c r="BO2275" i="13"/>
  <c r="BN2275" i="13"/>
  <c r="BH2275" i="13"/>
  <c r="BB2275" i="13"/>
  <c r="BD2275" i="13" s="1"/>
  <c r="BI2275" i="13" s="1"/>
  <c r="BP2274" i="13"/>
  <c r="BO2274" i="13"/>
  <c r="BN2274" i="13"/>
  <c r="BH2274" i="13"/>
  <c r="BB2274" i="13"/>
  <c r="BD2274" i="13" s="1"/>
  <c r="BI2274" i="13" s="1"/>
  <c r="BP2273" i="13"/>
  <c r="BO2273" i="13"/>
  <c r="BN2273" i="13"/>
  <c r="BH2273" i="13"/>
  <c r="BB2273" i="13"/>
  <c r="BD2273" i="13" s="1"/>
  <c r="BI2273" i="13" s="1"/>
  <c r="BP2272" i="13"/>
  <c r="BO2272" i="13"/>
  <c r="BN2272" i="13"/>
  <c r="BH2272" i="13"/>
  <c r="BB2272" i="13"/>
  <c r="BD2272" i="13" s="1"/>
  <c r="BI2272" i="13" s="1"/>
  <c r="BP2271" i="13"/>
  <c r="BO2271" i="13"/>
  <c r="BN2271" i="13"/>
  <c r="BH2271" i="13"/>
  <c r="BB2271" i="13"/>
  <c r="BP2270" i="13"/>
  <c r="BO2270" i="13"/>
  <c r="BN2270" i="13"/>
  <c r="BP2269" i="13"/>
  <c r="BO2269" i="13"/>
  <c r="BN2269" i="13"/>
  <c r="BH2269" i="13"/>
  <c r="BB2269" i="13"/>
  <c r="BD2269" i="13" s="1"/>
  <c r="BI2269" i="13" s="1"/>
  <c r="BP2268" i="13"/>
  <c r="BO2268" i="13"/>
  <c r="BN2268" i="13"/>
  <c r="BH2268" i="13"/>
  <c r="BB2268" i="13"/>
  <c r="BD2268" i="13" s="1"/>
  <c r="BI2268" i="13" s="1"/>
  <c r="BP2267" i="13"/>
  <c r="BO2267" i="13"/>
  <c r="BN2267" i="13"/>
  <c r="BB2267" i="13"/>
  <c r="BD2267" i="13" s="1"/>
  <c r="BP2266" i="13"/>
  <c r="BO2266" i="13"/>
  <c r="BN2266" i="13"/>
  <c r="BH2266" i="13"/>
  <c r="BB2266" i="13"/>
  <c r="BD2266" i="13" s="1"/>
  <c r="BI2266" i="13" s="1"/>
  <c r="BP2265" i="13"/>
  <c r="BO2265" i="13"/>
  <c r="BN2265" i="13"/>
  <c r="BH2265" i="13"/>
  <c r="BB2265" i="13"/>
  <c r="BP2264" i="13"/>
  <c r="BO2264" i="13"/>
  <c r="BN2264" i="13"/>
  <c r="BP2263" i="13"/>
  <c r="BO2263" i="13"/>
  <c r="BN2263" i="13"/>
  <c r="BH2263" i="13"/>
  <c r="BB2263" i="13"/>
  <c r="BD2263" i="13" s="1"/>
  <c r="BI2263" i="13" s="1"/>
  <c r="BP2262" i="13"/>
  <c r="BO2262" i="13"/>
  <c r="BN2262" i="13"/>
  <c r="BB2262" i="13"/>
  <c r="BD2262" i="13" s="1"/>
  <c r="BP2261" i="13"/>
  <c r="BO2261" i="13"/>
  <c r="BN2261" i="13"/>
  <c r="BH2261" i="13"/>
  <c r="BB2261" i="13"/>
  <c r="BD2261" i="13" s="1"/>
  <c r="BI2261" i="13" s="1"/>
  <c r="BP2260" i="13"/>
  <c r="BO2260" i="13"/>
  <c r="BN2260" i="13"/>
  <c r="BH2260" i="13"/>
  <c r="BB2260" i="13"/>
  <c r="BD2260" i="13" s="1"/>
  <c r="BI2260" i="13" s="1"/>
  <c r="BP2259" i="13"/>
  <c r="BO2259" i="13"/>
  <c r="BN2259" i="13"/>
  <c r="BP2258" i="13"/>
  <c r="BO2258" i="13"/>
  <c r="BN2258" i="13"/>
  <c r="BH2258" i="13"/>
  <c r="BB2258" i="13"/>
  <c r="BD2258" i="13" s="1"/>
  <c r="BI2258" i="13" s="1"/>
  <c r="BP2257" i="13"/>
  <c r="BO2257" i="13"/>
  <c r="BN2257" i="13"/>
  <c r="BB2257" i="13"/>
  <c r="BD2257" i="13" s="1"/>
  <c r="BI2257" i="13" s="1"/>
  <c r="BP2256" i="13"/>
  <c r="BO2256" i="13"/>
  <c r="BN2256" i="13"/>
  <c r="BH2256" i="13"/>
  <c r="BB2256" i="13"/>
  <c r="BD2256" i="13" s="1"/>
  <c r="BI2256" i="13" s="1"/>
  <c r="BP2255" i="13"/>
  <c r="BO2255" i="13"/>
  <c r="BN2255" i="13"/>
  <c r="BC2255" i="13"/>
  <c r="BH2255" i="13" s="1"/>
  <c r="BB2255" i="13"/>
  <c r="BD2255" i="13" s="1"/>
  <c r="BI2255" i="13" s="1"/>
  <c r="BP2254" i="13"/>
  <c r="BO2254" i="13"/>
  <c r="BN2254" i="13"/>
  <c r="BH2254" i="13"/>
  <c r="BB2254" i="13"/>
  <c r="BD2254" i="13" s="1"/>
  <c r="BI2254" i="13" s="1"/>
  <c r="BP2253" i="13"/>
  <c r="BO2253" i="13"/>
  <c r="BN2253" i="13"/>
  <c r="BB2253" i="13"/>
  <c r="BD2253" i="13" s="1"/>
  <c r="BC2253" i="13" s="1"/>
  <c r="BH2253" i="13" s="1"/>
  <c r="BP2252" i="13"/>
  <c r="BO2252" i="13"/>
  <c r="BN2252" i="13"/>
  <c r="BH2252" i="13"/>
  <c r="BB2252" i="13"/>
  <c r="BD2252" i="13" s="1"/>
  <c r="BI2252" i="13" s="1"/>
  <c r="BP2251" i="13"/>
  <c r="BO2251" i="13"/>
  <c r="BN2251" i="13"/>
  <c r="BH2251" i="13"/>
  <c r="BB2251" i="13"/>
  <c r="BP2250" i="13"/>
  <c r="BO2250" i="13"/>
  <c r="BN2250" i="13"/>
  <c r="BC2250" i="13"/>
  <c r="BH2250" i="13" s="1"/>
  <c r="BP2249" i="13"/>
  <c r="BO2249" i="13"/>
  <c r="BN2249" i="13"/>
  <c r="BH2249" i="13"/>
  <c r="BB2249" i="13"/>
  <c r="BD2249" i="13" s="1"/>
  <c r="BI2249" i="13" s="1"/>
  <c r="BP2248" i="13"/>
  <c r="BO2248" i="13"/>
  <c r="BN2248" i="13"/>
  <c r="BC2248" i="13"/>
  <c r="BB2248" i="13"/>
  <c r="BD2248" i="13" s="1"/>
  <c r="BI2248" i="13" s="1"/>
  <c r="BP2247" i="13"/>
  <c r="BO2247" i="13"/>
  <c r="BN2247" i="13"/>
  <c r="BH2247" i="13"/>
  <c r="BB2247" i="13"/>
  <c r="BD2247" i="13" s="1"/>
  <c r="BI2247" i="13" s="1"/>
  <c r="BP2246" i="13"/>
  <c r="BO2246" i="13"/>
  <c r="BN2246" i="13"/>
  <c r="BH2246" i="13"/>
  <c r="BB2246" i="13"/>
  <c r="BD2246" i="13" s="1"/>
  <c r="BI2246" i="13" s="1"/>
  <c r="BP2245" i="13"/>
  <c r="BO2245" i="13"/>
  <c r="BN2245" i="13"/>
  <c r="BH2245" i="13"/>
  <c r="BB2245" i="13"/>
  <c r="BD2245" i="13" s="1"/>
  <c r="BI2245" i="13" s="1"/>
  <c r="BP2244" i="13"/>
  <c r="BO2244" i="13"/>
  <c r="BN2244" i="13"/>
  <c r="BP2243" i="13"/>
  <c r="BO2243" i="13"/>
  <c r="BN2243" i="13"/>
  <c r="BH2243" i="13"/>
  <c r="BB2243" i="13"/>
  <c r="BD2243" i="13" s="1"/>
  <c r="BI2243" i="13" s="1"/>
  <c r="BP2242" i="13"/>
  <c r="BO2242" i="13"/>
  <c r="BN2242" i="13"/>
  <c r="BH2242" i="13"/>
  <c r="BB2242" i="13"/>
  <c r="BD2242" i="13" s="1"/>
  <c r="BI2242" i="13" s="1"/>
  <c r="BP2241" i="13"/>
  <c r="BO2241" i="13"/>
  <c r="BN2241" i="13"/>
  <c r="BP2240" i="13"/>
  <c r="BO2240" i="13"/>
  <c r="BN2240" i="13"/>
  <c r="BH2240" i="13"/>
  <c r="BB2240" i="13"/>
  <c r="BD2240" i="13" s="1"/>
  <c r="BI2240" i="13" s="1"/>
  <c r="BP2239" i="13"/>
  <c r="BO2239" i="13"/>
  <c r="BN2239" i="13"/>
  <c r="BH2239" i="13"/>
  <c r="BB2239" i="13"/>
  <c r="BD2239" i="13" s="1"/>
  <c r="BI2239" i="13" s="1"/>
  <c r="BP2238" i="13"/>
  <c r="BO2238" i="13"/>
  <c r="BN2238" i="13"/>
  <c r="BP2237" i="13"/>
  <c r="BO2237" i="13"/>
  <c r="BN2237" i="13"/>
  <c r="BH2237" i="13"/>
  <c r="BB2237" i="13"/>
  <c r="BD2237" i="13" s="1"/>
  <c r="BI2237" i="13" s="1"/>
  <c r="BP2236" i="13"/>
  <c r="BO2236" i="13"/>
  <c r="BN2236" i="13"/>
  <c r="BB2236" i="13"/>
  <c r="BD2236" i="13" s="1"/>
  <c r="BI2236" i="13" s="1"/>
  <c r="BP2235" i="13"/>
  <c r="BO2235" i="13"/>
  <c r="BN2235" i="13"/>
  <c r="BH2235" i="13"/>
  <c r="BB2235" i="13"/>
  <c r="BD2235" i="13" s="1"/>
  <c r="BI2235" i="13" s="1"/>
  <c r="BP2234" i="13"/>
  <c r="BO2234" i="13"/>
  <c r="BN2234" i="13"/>
  <c r="BH2234" i="13"/>
  <c r="BB2234" i="13"/>
  <c r="BD2234" i="13" s="1"/>
  <c r="BI2234" i="13" s="1"/>
  <c r="BP2233" i="13"/>
  <c r="BO2233" i="13"/>
  <c r="BN2233" i="13"/>
  <c r="BP2232" i="13"/>
  <c r="BO2232" i="13"/>
  <c r="BN2232" i="13"/>
  <c r="BH2219" i="13"/>
  <c r="BH2218" i="13" s="1"/>
  <c r="BD2219" i="13"/>
  <c r="BE2219" i="13" s="1"/>
  <c r="BE2218" i="13" s="1"/>
  <c r="BC2218" i="13"/>
  <c r="BB2218" i="13"/>
  <c r="BH2217" i="13"/>
  <c r="BH2216" i="13" s="1"/>
  <c r="BD2217" i="13"/>
  <c r="BE2217" i="13" s="1"/>
  <c r="BE2216" i="13" s="1"/>
  <c r="BC2216" i="13"/>
  <c r="BB2216" i="13"/>
  <c r="BH2215" i="13"/>
  <c r="BH2214" i="13" s="1"/>
  <c r="BD2215" i="13"/>
  <c r="BE2215" i="13" s="1"/>
  <c r="BE2214" i="13" s="1"/>
  <c r="BC2214" i="13"/>
  <c r="BB2214" i="13"/>
  <c r="BH2213" i="13"/>
  <c r="BH2212" i="13" s="1"/>
  <c r="BD2213" i="13"/>
  <c r="BE2213" i="13" s="1"/>
  <c r="BE2212" i="13" s="1"/>
  <c r="BC2212" i="13"/>
  <c r="BB2212" i="13"/>
  <c r="BH2211" i="13"/>
  <c r="BH2210" i="13" s="1"/>
  <c r="BD2211" i="13"/>
  <c r="BE2211" i="13" s="1"/>
  <c r="BE2210" i="13" s="1"/>
  <c r="BC2210" i="13"/>
  <c r="BB2210" i="13"/>
  <c r="BP2209" i="13"/>
  <c r="BO2209" i="13"/>
  <c r="BN2209" i="13"/>
  <c r="BD2209" i="13"/>
  <c r="BP2208" i="13"/>
  <c r="BO2208" i="13"/>
  <c r="BN2208" i="13"/>
  <c r="BH2208" i="13"/>
  <c r="BJ2208" i="13" s="1"/>
  <c r="BP2207" i="13"/>
  <c r="BO2207" i="13"/>
  <c r="BN2207" i="13"/>
  <c r="BD2207" i="13"/>
  <c r="BP2206" i="13"/>
  <c r="BO2206" i="13"/>
  <c r="BN2206" i="13"/>
  <c r="BH2206" i="13"/>
  <c r="BJ2206" i="13" s="1"/>
  <c r="BP2205" i="13"/>
  <c r="BO2205" i="13"/>
  <c r="BN2205" i="13"/>
  <c r="BD2205" i="13"/>
  <c r="BP2204" i="13"/>
  <c r="BO2204" i="13"/>
  <c r="BN2204" i="13"/>
  <c r="BH2204" i="13"/>
  <c r="BJ2204" i="13" s="1"/>
  <c r="BD2204" i="13"/>
  <c r="BP2203" i="13"/>
  <c r="BO2203" i="13"/>
  <c r="BN2203" i="13"/>
  <c r="BD2203" i="13"/>
  <c r="BP2202" i="13"/>
  <c r="BO2202" i="13"/>
  <c r="BN2202" i="13"/>
  <c r="BH2202" i="13"/>
  <c r="BJ2202" i="13" s="1"/>
  <c r="BD2202" i="13"/>
  <c r="BP2201" i="13"/>
  <c r="BO2201" i="13"/>
  <c r="BN2201" i="13"/>
  <c r="BD2201" i="13"/>
  <c r="BP2200" i="13"/>
  <c r="BO2200" i="13"/>
  <c r="BN2200" i="13"/>
  <c r="BH2200" i="13"/>
  <c r="BJ2200" i="13" s="1"/>
  <c r="BD2200" i="13"/>
  <c r="BP2199" i="13"/>
  <c r="BO2199" i="13"/>
  <c r="BN2199" i="13"/>
  <c r="BD2199" i="13"/>
  <c r="BP2198" i="13"/>
  <c r="BO2198" i="13"/>
  <c r="BN2198" i="13"/>
  <c r="BH2198" i="13"/>
  <c r="BJ2198" i="13" s="1"/>
  <c r="BD2198" i="13"/>
  <c r="BP2197" i="13"/>
  <c r="BO2197" i="13"/>
  <c r="BN2197" i="13"/>
  <c r="BD2197" i="13"/>
  <c r="BP2196" i="13"/>
  <c r="BO2196" i="13"/>
  <c r="BN2196" i="13"/>
  <c r="BH2196" i="13"/>
  <c r="BJ2196" i="13" s="1"/>
  <c r="BD2196" i="13"/>
  <c r="BP2195" i="13"/>
  <c r="BO2195" i="13"/>
  <c r="BN2195" i="13"/>
  <c r="BD2195" i="13"/>
  <c r="BP2194" i="13"/>
  <c r="BO2194" i="13"/>
  <c r="BN2194" i="13"/>
  <c r="BH2194" i="13"/>
  <c r="BJ2194" i="13" s="1"/>
  <c r="BD2194" i="13"/>
  <c r="BD2193" i="13"/>
  <c r="BP2192" i="13"/>
  <c r="BO2192" i="13"/>
  <c r="BN2192" i="13"/>
  <c r="BH2192" i="13"/>
  <c r="BJ2192" i="13" s="1"/>
  <c r="BD2192" i="13"/>
  <c r="BP2191" i="13"/>
  <c r="BO2191" i="13"/>
  <c r="BN2191" i="13"/>
  <c r="BH2191" i="13"/>
  <c r="BJ2191" i="13" s="1"/>
  <c r="BD2191" i="13"/>
  <c r="BE2191" i="13" s="1"/>
  <c r="BP2190" i="13"/>
  <c r="BO2190" i="13"/>
  <c r="BN2190" i="13"/>
  <c r="BH2190" i="13"/>
  <c r="BJ2190" i="13" s="1"/>
  <c r="BD2190" i="13"/>
  <c r="BE2190" i="13" s="1"/>
  <c r="BP2189" i="13"/>
  <c r="BO2189" i="13"/>
  <c r="BN2189" i="13"/>
  <c r="BH2189" i="13"/>
  <c r="BJ2189" i="13" s="1"/>
  <c r="BD2189" i="13"/>
  <c r="BE2189" i="13" s="1"/>
  <c r="BP2188" i="13"/>
  <c r="BO2188" i="13"/>
  <c r="BN2188" i="13"/>
  <c r="BH2188" i="13"/>
  <c r="BJ2188" i="13" s="1"/>
  <c r="BD2188" i="13"/>
  <c r="BE2188" i="13" s="1"/>
  <c r="BP2187" i="13"/>
  <c r="BO2187" i="13"/>
  <c r="BN2187" i="13"/>
  <c r="BH2187" i="13"/>
  <c r="BD2187" i="13"/>
  <c r="BI2187" i="13" s="1"/>
  <c r="BP2186" i="13"/>
  <c r="BO2186" i="13"/>
  <c r="BN2186" i="13"/>
  <c r="BH2186" i="13"/>
  <c r="BB2186" i="13"/>
  <c r="BD2186" i="13" s="1"/>
  <c r="BI2186" i="13" s="1"/>
  <c r="BP2185" i="13"/>
  <c r="BO2185" i="13"/>
  <c r="BN2185" i="13"/>
  <c r="BH2185" i="13"/>
  <c r="BD2185" i="13"/>
  <c r="BI2185" i="13" s="1"/>
  <c r="BP2184" i="13"/>
  <c r="BO2184" i="13"/>
  <c r="BN2184" i="13"/>
  <c r="BH2184" i="13"/>
  <c r="BB2184" i="13"/>
  <c r="BD2184" i="13" s="1"/>
  <c r="BI2184" i="13" s="1"/>
  <c r="BP2183" i="13"/>
  <c r="BO2183" i="13"/>
  <c r="BN2183" i="13"/>
  <c r="BH2183" i="13"/>
  <c r="BD2183" i="13"/>
  <c r="BI2183" i="13" s="1"/>
  <c r="BP2182" i="13"/>
  <c r="BO2182" i="13"/>
  <c r="BN2182" i="13"/>
  <c r="BH2182" i="13"/>
  <c r="BB2182" i="13"/>
  <c r="BD2182" i="13" s="1"/>
  <c r="BP2181" i="13"/>
  <c r="BO2181" i="13"/>
  <c r="BN2181" i="13"/>
  <c r="BH2181" i="13"/>
  <c r="BB2181" i="13"/>
  <c r="BP2180" i="13"/>
  <c r="BO2180" i="13"/>
  <c r="BN2180" i="13"/>
  <c r="BP2179" i="13"/>
  <c r="BO2179" i="13"/>
  <c r="BN2179" i="13"/>
  <c r="BH2179" i="13"/>
  <c r="BB2179" i="13"/>
  <c r="BD2179" i="13" s="1"/>
  <c r="BI2179" i="13" s="1"/>
  <c r="BP2178" i="13"/>
  <c r="BO2178" i="13"/>
  <c r="BN2178" i="13"/>
  <c r="BH2178" i="13"/>
  <c r="BB2178" i="13"/>
  <c r="BD2178" i="13" s="1"/>
  <c r="BI2178" i="13" s="1"/>
  <c r="BP2177" i="13"/>
  <c r="BO2177" i="13"/>
  <c r="BN2177" i="13"/>
  <c r="BH2177" i="13"/>
  <c r="BP2176" i="13"/>
  <c r="BO2176" i="13"/>
  <c r="BN2176" i="13"/>
  <c r="BH2176" i="13"/>
  <c r="BB2176" i="13"/>
  <c r="BD2176" i="13" s="1"/>
  <c r="BI2176" i="13" s="1"/>
  <c r="BP2175" i="13"/>
  <c r="BO2175" i="13"/>
  <c r="BN2175" i="13"/>
  <c r="BH2175" i="13"/>
  <c r="BB2175" i="13"/>
  <c r="BD2175" i="13" s="1"/>
  <c r="BI2175" i="13" s="1"/>
  <c r="BP2174" i="13"/>
  <c r="BO2174" i="13"/>
  <c r="BN2174" i="13"/>
  <c r="BB2174" i="13"/>
  <c r="BD2174" i="13" s="1"/>
  <c r="BC2174" i="13" s="1"/>
  <c r="BP2173" i="13"/>
  <c r="BO2173" i="13"/>
  <c r="BN2173" i="13"/>
  <c r="BH2173" i="13"/>
  <c r="BB2173" i="13"/>
  <c r="BD2173" i="13" s="1"/>
  <c r="BI2173" i="13" s="1"/>
  <c r="BP2172" i="13"/>
  <c r="BO2172" i="13"/>
  <c r="BN2172" i="13"/>
  <c r="BH2172" i="13"/>
  <c r="BB2172" i="13"/>
  <c r="BD2172" i="13" s="1"/>
  <c r="BI2172" i="13" s="1"/>
  <c r="BP2171" i="13"/>
  <c r="BO2171" i="13"/>
  <c r="BN2171" i="13"/>
  <c r="BH2171" i="13"/>
  <c r="BB2171" i="13"/>
  <c r="BD2171" i="13" s="1"/>
  <c r="BI2171" i="13" s="1"/>
  <c r="BP2170" i="13"/>
  <c r="BO2170" i="13"/>
  <c r="BN2170" i="13"/>
  <c r="BH2170" i="13"/>
  <c r="BB2170" i="13"/>
  <c r="BD2170" i="13" s="1"/>
  <c r="BI2170" i="13" s="1"/>
  <c r="BP2169" i="13"/>
  <c r="BO2169" i="13"/>
  <c r="BN2169" i="13"/>
  <c r="BH2169" i="13"/>
  <c r="BB2169" i="13"/>
  <c r="BD2169" i="13" s="1"/>
  <c r="BI2169" i="13" s="1"/>
  <c r="BP2168" i="13"/>
  <c r="BO2168" i="13"/>
  <c r="BN2168" i="13"/>
  <c r="BH2168" i="13"/>
  <c r="BB2168" i="13"/>
  <c r="BD2168" i="13" s="1"/>
  <c r="BI2168" i="13" s="1"/>
  <c r="BP2167" i="13"/>
  <c r="BO2167" i="13"/>
  <c r="BN2167" i="13"/>
  <c r="BH2167" i="13"/>
  <c r="BB2167" i="13"/>
  <c r="BD2167" i="13" s="1"/>
  <c r="BI2167" i="13" s="1"/>
  <c r="BP2166" i="13"/>
  <c r="BO2166" i="13"/>
  <c r="BN2166" i="13"/>
  <c r="BH2166" i="13"/>
  <c r="BB2166" i="13"/>
  <c r="BD2166" i="13" s="1"/>
  <c r="BI2166" i="13" s="1"/>
  <c r="BP2165" i="13"/>
  <c r="BO2165" i="13"/>
  <c r="BN2165" i="13"/>
  <c r="BH2165" i="13"/>
  <c r="BB2165" i="13"/>
  <c r="BD2165" i="13" s="1"/>
  <c r="BI2165" i="13" s="1"/>
  <c r="BP2164" i="13"/>
  <c r="BO2164" i="13"/>
  <c r="BN2164" i="13"/>
  <c r="BH2164" i="13"/>
  <c r="BB2164" i="13"/>
  <c r="BD2164" i="13" s="1"/>
  <c r="BI2164" i="13" s="1"/>
  <c r="BP2163" i="13"/>
  <c r="BO2163" i="13"/>
  <c r="BN2163" i="13"/>
  <c r="BH2163" i="13"/>
  <c r="BB2163" i="13"/>
  <c r="BD2163" i="13" s="1"/>
  <c r="BI2163" i="13" s="1"/>
  <c r="BP2162" i="13"/>
  <c r="BO2162" i="13"/>
  <c r="BN2162" i="13"/>
  <c r="BH2162" i="13"/>
  <c r="BB2162" i="13"/>
  <c r="BP2161" i="13"/>
  <c r="BO2161" i="13"/>
  <c r="BN2161" i="13"/>
  <c r="BP2160" i="13"/>
  <c r="BO2160" i="13"/>
  <c r="BN2160" i="13"/>
  <c r="BH2160" i="13"/>
  <c r="BB2160" i="13"/>
  <c r="BD2160" i="13" s="1"/>
  <c r="BI2160" i="13" s="1"/>
  <c r="BP2159" i="13"/>
  <c r="BO2159" i="13"/>
  <c r="BN2159" i="13"/>
  <c r="BC2159" i="13"/>
  <c r="BH2159" i="13" s="1"/>
  <c r="BB2159" i="13"/>
  <c r="BD2159" i="13" s="1"/>
  <c r="BI2159" i="13" s="1"/>
  <c r="BP2158" i="13"/>
  <c r="BO2158" i="13"/>
  <c r="BN2158" i="13"/>
  <c r="BH2158" i="13"/>
  <c r="BB2158" i="13"/>
  <c r="BD2158" i="13" s="1"/>
  <c r="BI2158" i="13" s="1"/>
  <c r="BP2157" i="13"/>
  <c r="BO2157" i="13"/>
  <c r="BN2157" i="13"/>
  <c r="BB2157" i="13"/>
  <c r="BD2157" i="13" s="1"/>
  <c r="BC2157" i="13" s="1"/>
  <c r="BP2156" i="13"/>
  <c r="BO2156" i="13"/>
  <c r="BN2156" i="13"/>
  <c r="BH2156" i="13"/>
  <c r="BB2156" i="13"/>
  <c r="BD2156" i="13" s="1"/>
  <c r="BI2156" i="13" s="1"/>
  <c r="BP2155" i="13"/>
  <c r="BO2155" i="13"/>
  <c r="BN2155" i="13"/>
  <c r="BC2155" i="13"/>
  <c r="BB2155" i="13"/>
  <c r="BD2155" i="13" s="1"/>
  <c r="BI2155" i="13" s="1"/>
  <c r="BP2154" i="13"/>
  <c r="BO2154" i="13"/>
  <c r="BN2154" i="13"/>
  <c r="BH2154" i="13"/>
  <c r="BB2154" i="13"/>
  <c r="BD2154" i="13" s="1"/>
  <c r="BI2154" i="13" s="1"/>
  <c r="BP2153" i="13"/>
  <c r="BO2153" i="13"/>
  <c r="BN2153" i="13"/>
  <c r="BH2153" i="13"/>
  <c r="BB2153" i="13"/>
  <c r="BP2152" i="13"/>
  <c r="BO2152" i="13"/>
  <c r="BN2152" i="13"/>
  <c r="BP2151" i="13"/>
  <c r="BO2151" i="13"/>
  <c r="BN2151" i="13"/>
  <c r="BH2151" i="13"/>
  <c r="BB2151" i="13"/>
  <c r="BD2151" i="13" s="1"/>
  <c r="BI2151" i="13" s="1"/>
  <c r="BP2150" i="13"/>
  <c r="BO2150" i="13"/>
  <c r="BN2150" i="13"/>
  <c r="BC2150" i="13"/>
  <c r="BH2150" i="13" s="1"/>
  <c r="BB2150" i="13"/>
  <c r="BD2150" i="13" s="1"/>
  <c r="BI2150" i="13" s="1"/>
  <c r="BP2149" i="13"/>
  <c r="BO2149" i="13"/>
  <c r="BN2149" i="13"/>
  <c r="BH2149" i="13"/>
  <c r="BB2149" i="13"/>
  <c r="BD2149" i="13" s="1"/>
  <c r="BI2149" i="13" s="1"/>
  <c r="BP2148" i="13"/>
  <c r="BO2148" i="13"/>
  <c r="BN2148" i="13"/>
  <c r="BC2148" i="13"/>
  <c r="BH2148" i="13" s="1"/>
  <c r="BB2148" i="13"/>
  <c r="BD2148" i="13" s="1"/>
  <c r="BI2148" i="13" s="1"/>
  <c r="BP2147" i="13"/>
  <c r="BO2147" i="13"/>
  <c r="BN2147" i="13"/>
  <c r="BH2147" i="13"/>
  <c r="BB2147" i="13"/>
  <c r="BD2147" i="13" s="1"/>
  <c r="BI2147" i="13" s="1"/>
  <c r="BP2146" i="13"/>
  <c r="BO2146" i="13"/>
  <c r="BN2146" i="13"/>
  <c r="BB2146" i="13"/>
  <c r="BD2146" i="13" s="1"/>
  <c r="BI2146" i="13" s="1"/>
  <c r="BP2145" i="13"/>
  <c r="BO2145" i="13"/>
  <c r="BN2145" i="13"/>
  <c r="BH2145" i="13"/>
  <c r="BB2145" i="13"/>
  <c r="BD2145" i="13" s="1"/>
  <c r="BI2145" i="13" s="1"/>
  <c r="BP2144" i="13"/>
  <c r="BO2144" i="13"/>
  <c r="BN2144" i="13"/>
  <c r="BB2144" i="13"/>
  <c r="BD2144" i="13" s="1"/>
  <c r="BC2144" i="13" s="1"/>
  <c r="BP2143" i="13"/>
  <c r="BO2143" i="13"/>
  <c r="BN2143" i="13"/>
  <c r="BH2143" i="13"/>
  <c r="BB2143" i="13"/>
  <c r="BD2143" i="13" s="1"/>
  <c r="BI2143" i="13" s="1"/>
  <c r="BP2142" i="13"/>
  <c r="BO2142" i="13"/>
  <c r="BN2142" i="13"/>
  <c r="BB2142" i="13"/>
  <c r="BD2142" i="13" s="1"/>
  <c r="BP2141" i="13"/>
  <c r="BO2141" i="13"/>
  <c r="BN2141" i="13"/>
  <c r="BH2141" i="13"/>
  <c r="BB2141" i="13"/>
  <c r="BD2141" i="13" s="1"/>
  <c r="BI2141" i="13" s="1"/>
  <c r="BP2140" i="13"/>
  <c r="BO2140" i="13"/>
  <c r="BN2140" i="13"/>
  <c r="BB2140" i="13"/>
  <c r="BD2140" i="13" s="1"/>
  <c r="BP2139" i="13"/>
  <c r="BO2139" i="13"/>
  <c r="BN2139" i="13"/>
  <c r="BH2139" i="13"/>
  <c r="BB2139" i="13"/>
  <c r="BD2139" i="13" s="1"/>
  <c r="BI2139" i="13" s="1"/>
  <c r="BP2138" i="13"/>
  <c r="BO2138" i="13"/>
  <c r="BN2138" i="13"/>
  <c r="BH2138" i="13"/>
  <c r="BB2138" i="13"/>
  <c r="BD2138" i="13" s="1"/>
  <c r="BI2138" i="13" s="1"/>
  <c r="BP2137" i="13"/>
  <c r="BO2137" i="13"/>
  <c r="BN2137" i="13"/>
  <c r="BC2137" i="13"/>
  <c r="BH2137" i="13" s="1"/>
  <c r="BB2137" i="13"/>
  <c r="BD2137" i="13" s="1"/>
  <c r="BI2137" i="13" s="1"/>
  <c r="BP2136" i="13"/>
  <c r="BO2136" i="13"/>
  <c r="BN2136" i="13"/>
  <c r="BH2136" i="13"/>
  <c r="BB2136" i="13"/>
  <c r="BD2136" i="13" s="1"/>
  <c r="BI2136" i="13" s="1"/>
  <c r="BP2135" i="13"/>
  <c r="BO2135" i="13"/>
  <c r="BN2135" i="13"/>
  <c r="BB2135" i="13"/>
  <c r="BD2135" i="13" s="1"/>
  <c r="BC2135" i="13" s="1"/>
  <c r="BP2134" i="13"/>
  <c r="BO2134" i="13"/>
  <c r="BN2134" i="13"/>
  <c r="BH2134" i="13"/>
  <c r="BB2134" i="13"/>
  <c r="BD2134" i="13" s="1"/>
  <c r="BI2134" i="13" s="1"/>
  <c r="BP2133" i="13"/>
  <c r="BO2133" i="13"/>
  <c r="BN2133" i="13"/>
  <c r="BB2133" i="13"/>
  <c r="BD2133" i="13" s="1"/>
  <c r="BI2133" i="13" s="1"/>
  <c r="BP2132" i="13"/>
  <c r="BO2132" i="13"/>
  <c r="BN2132" i="13"/>
  <c r="BH2132" i="13"/>
  <c r="BB2132" i="13"/>
  <c r="BD2132" i="13" s="1"/>
  <c r="BI2132" i="13" s="1"/>
  <c r="BP2131" i="13"/>
  <c r="BO2131" i="13"/>
  <c r="BN2131" i="13"/>
  <c r="BH2131" i="13"/>
  <c r="BB2131" i="13"/>
  <c r="BD2131" i="13" s="1"/>
  <c r="BI2131" i="13" s="1"/>
  <c r="BP2130" i="13"/>
  <c r="BO2130" i="13"/>
  <c r="BN2130" i="13"/>
  <c r="BC2130" i="13"/>
  <c r="BB2130" i="13"/>
  <c r="BD2130" i="13" s="1"/>
  <c r="BI2130" i="13" s="1"/>
  <c r="BP2129" i="13"/>
  <c r="BO2129" i="13"/>
  <c r="BN2129" i="13"/>
  <c r="BH2129" i="13"/>
  <c r="BB2129" i="13"/>
  <c r="BD2129" i="13" s="1"/>
  <c r="BI2129" i="13" s="1"/>
  <c r="BP2128" i="13"/>
  <c r="BO2128" i="13"/>
  <c r="BN2128" i="13"/>
  <c r="BB2128" i="13"/>
  <c r="BD2128" i="13" s="1"/>
  <c r="BP2127" i="13"/>
  <c r="BO2127" i="13"/>
  <c r="BN2127" i="13"/>
  <c r="BH2127" i="13"/>
  <c r="BB2127" i="13"/>
  <c r="BD2127" i="13" s="1"/>
  <c r="BI2127" i="13" s="1"/>
  <c r="BP2126" i="13"/>
  <c r="BO2126" i="13"/>
  <c r="BN2126" i="13"/>
  <c r="BH2126" i="13"/>
  <c r="BB2126" i="13"/>
  <c r="BP2125" i="13"/>
  <c r="BO2125" i="13"/>
  <c r="BN2125" i="13"/>
  <c r="BC2125" i="13"/>
  <c r="BH2125" i="13" s="1"/>
  <c r="BP2124" i="13"/>
  <c r="BO2124" i="13"/>
  <c r="BN2124" i="13"/>
  <c r="BH2124" i="13"/>
  <c r="BB2124" i="13"/>
  <c r="BD2124" i="13" s="1"/>
  <c r="BI2124" i="13" s="1"/>
  <c r="BP2123" i="13"/>
  <c r="BO2123" i="13"/>
  <c r="BN2123" i="13"/>
  <c r="BB2123" i="13"/>
  <c r="BD2123" i="13" s="1"/>
  <c r="BH2122" i="13"/>
  <c r="BD2122" i="13"/>
  <c r="BI2122" i="13" s="1"/>
  <c r="BP2121" i="13"/>
  <c r="BO2121" i="13"/>
  <c r="BN2121" i="13"/>
  <c r="BH2121" i="13"/>
  <c r="BB2121" i="13"/>
  <c r="BD2121" i="13" s="1"/>
  <c r="BI2121" i="13" s="1"/>
  <c r="BP2120" i="13"/>
  <c r="BO2120" i="13"/>
  <c r="BN2120" i="13"/>
  <c r="BP2119" i="13"/>
  <c r="BO2119" i="13"/>
  <c r="BN2119" i="13"/>
  <c r="BH2119" i="13"/>
  <c r="BB2119" i="13"/>
  <c r="BD2119" i="13" s="1"/>
  <c r="BI2119" i="13" s="1"/>
  <c r="BP2118" i="13"/>
  <c r="BO2118" i="13"/>
  <c r="BN2118" i="13"/>
  <c r="BB2118" i="13"/>
  <c r="BD2118" i="13" s="1"/>
  <c r="BC2118" i="13" s="1"/>
  <c r="BP2117" i="13"/>
  <c r="BO2117" i="13"/>
  <c r="BN2117" i="13"/>
  <c r="BH2117" i="13"/>
  <c r="BB2117" i="13"/>
  <c r="BD2117" i="13" s="1"/>
  <c r="BI2117" i="13" s="1"/>
  <c r="BP2116" i="13"/>
  <c r="BO2116" i="13"/>
  <c r="BN2116" i="13"/>
  <c r="BH2116" i="13"/>
  <c r="BB2116" i="13"/>
  <c r="BD2116" i="13" s="1"/>
  <c r="BI2116" i="13" s="1"/>
  <c r="BP2115" i="13"/>
  <c r="BO2115" i="13"/>
  <c r="BN2115" i="13"/>
  <c r="BH2115" i="13"/>
  <c r="BB2115" i="13"/>
  <c r="BD2115" i="13" s="1"/>
  <c r="BI2115" i="13" s="1"/>
  <c r="BP2114" i="13"/>
  <c r="BO2114" i="13"/>
  <c r="BN2114" i="13"/>
  <c r="BH2114" i="13"/>
  <c r="BB2114" i="13"/>
  <c r="BD2114" i="13" s="1"/>
  <c r="BI2114" i="13" s="1"/>
  <c r="BP2113" i="13"/>
  <c r="BO2113" i="13"/>
  <c r="BN2113" i="13"/>
  <c r="BH2113" i="13"/>
  <c r="BB2113" i="13"/>
  <c r="BD2113" i="13" s="1"/>
  <c r="BI2113" i="13" s="1"/>
  <c r="BP2112" i="13"/>
  <c r="BO2112" i="13"/>
  <c r="BN2112" i="13"/>
  <c r="BH2112" i="13"/>
  <c r="BB2112" i="13"/>
  <c r="BD2112" i="13" s="1"/>
  <c r="BI2112" i="13" s="1"/>
  <c r="BP2111" i="13"/>
  <c r="BO2111" i="13"/>
  <c r="BN2111" i="13"/>
  <c r="BH2111" i="13"/>
  <c r="BB2111" i="13"/>
  <c r="BD2111" i="13" s="1"/>
  <c r="BI2111" i="13" s="1"/>
  <c r="BP2110" i="13"/>
  <c r="BO2110" i="13"/>
  <c r="BN2110" i="13"/>
  <c r="BH2110" i="13"/>
  <c r="BB2110" i="13"/>
  <c r="BD2110" i="13" s="1"/>
  <c r="BI2110" i="13" s="1"/>
  <c r="BP2109" i="13"/>
  <c r="BO2109" i="13"/>
  <c r="BN2109" i="13"/>
  <c r="BH2109" i="13"/>
  <c r="BB2109" i="13"/>
  <c r="BP2108" i="13"/>
  <c r="BO2108" i="13"/>
  <c r="BN2108" i="13"/>
  <c r="BP2107" i="13"/>
  <c r="BO2107" i="13"/>
  <c r="BN2107" i="13"/>
  <c r="BH2107" i="13"/>
  <c r="BB2107" i="13"/>
  <c r="BD2107" i="13" s="1"/>
  <c r="BI2107" i="13" s="1"/>
  <c r="BP2106" i="13"/>
  <c r="BO2106" i="13"/>
  <c r="BN2106" i="13"/>
  <c r="BB2106" i="13"/>
  <c r="BD2106" i="13" s="1"/>
  <c r="BP2105" i="13"/>
  <c r="BO2105" i="13"/>
  <c r="BN2105" i="13"/>
  <c r="BH2105" i="13"/>
  <c r="BB2105" i="13"/>
  <c r="BD2105" i="13" s="1"/>
  <c r="BI2105" i="13" s="1"/>
  <c r="BP2104" i="13"/>
  <c r="BO2104" i="13"/>
  <c r="BN2104" i="13"/>
  <c r="BB2104" i="13"/>
  <c r="BD2104" i="13" s="1"/>
  <c r="BP2103" i="13"/>
  <c r="BO2103" i="13"/>
  <c r="BN2103" i="13"/>
  <c r="BH2103" i="13"/>
  <c r="BB2103" i="13"/>
  <c r="BD2103" i="13" s="1"/>
  <c r="BI2103" i="13" s="1"/>
  <c r="BP2102" i="13"/>
  <c r="BO2102" i="13"/>
  <c r="BN2102" i="13"/>
  <c r="BH2102" i="13"/>
  <c r="BB2102" i="13"/>
  <c r="BD2102" i="13" s="1"/>
  <c r="BI2102" i="13" s="1"/>
  <c r="BP2101" i="13"/>
  <c r="BO2101" i="13"/>
  <c r="BN2101" i="13"/>
  <c r="BH2101" i="13"/>
  <c r="BB2101" i="13"/>
  <c r="BP2100" i="13"/>
  <c r="BO2100" i="13"/>
  <c r="BN2100" i="13"/>
  <c r="BP2099" i="13"/>
  <c r="BO2099" i="13"/>
  <c r="BN2099" i="13"/>
  <c r="BH2099" i="13"/>
  <c r="BB2099" i="13"/>
  <c r="BD2099" i="13" s="1"/>
  <c r="BI2099" i="13" s="1"/>
  <c r="BP2098" i="13"/>
  <c r="BO2098" i="13"/>
  <c r="BN2098" i="13"/>
  <c r="BB2098" i="13"/>
  <c r="BD2098" i="13" s="1"/>
  <c r="BP2097" i="13"/>
  <c r="BO2097" i="13"/>
  <c r="BN2097" i="13"/>
  <c r="BH2097" i="13"/>
  <c r="BB2097" i="13"/>
  <c r="BD2097" i="13" s="1"/>
  <c r="BI2097" i="13" s="1"/>
  <c r="BP2096" i="13"/>
  <c r="BO2096" i="13"/>
  <c r="BN2096" i="13"/>
  <c r="BB2096" i="13"/>
  <c r="BD2096" i="13" s="1"/>
  <c r="BI2096" i="13" s="1"/>
  <c r="BP2095" i="13"/>
  <c r="BO2095" i="13"/>
  <c r="BN2095" i="13"/>
  <c r="BH2095" i="13"/>
  <c r="BB2095" i="13"/>
  <c r="BD2095" i="13" s="1"/>
  <c r="BI2095" i="13" s="1"/>
  <c r="BP2094" i="13"/>
  <c r="BO2094" i="13"/>
  <c r="BN2094" i="13"/>
  <c r="BB2094" i="13"/>
  <c r="BD2094" i="13" s="1"/>
  <c r="BP2093" i="13"/>
  <c r="BO2093" i="13"/>
  <c r="BN2093" i="13"/>
  <c r="BH2093" i="13"/>
  <c r="BB2093" i="13"/>
  <c r="BD2093" i="13" s="1"/>
  <c r="BI2093" i="13" s="1"/>
  <c r="BP2092" i="13"/>
  <c r="BO2092" i="13"/>
  <c r="BN2092" i="13"/>
  <c r="BH2092" i="13"/>
  <c r="BB2092" i="13"/>
  <c r="BD2092" i="13" s="1"/>
  <c r="BI2092" i="13" s="1"/>
  <c r="BP2091" i="13"/>
  <c r="BO2091" i="13"/>
  <c r="BN2091" i="13"/>
  <c r="BB2091" i="13"/>
  <c r="BD2091" i="13" s="1"/>
  <c r="BC2091" i="13" s="1"/>
  <c r="BP2090" i="13"/>
  <c r="BO2090" i="13"/>
  <c r="BN2090" i="13"/>
  <c r="BH2090" i="13"/>
  <c r="BB2090" i="13"/>
  <c r="BD2090" i="13" s="1"/>
  <c r="BI2090" i="13" s="1"/>
  <c r="BP2089" i="13"/>
  <c r="BO2089" i="13"/>
  <c r="BN2089" i="13"/>
  <c r="BB2089" i="13"/>
  <c r="BD2089" i="13" s="1"/>
  <c r="BP2088" i="13"/>
  <c r="BO2088" i="13"/>
  <c r="BN2088" i="13"/>
  <c r="BB2088" i="13"/>
  <c r="BD2087" i="13" s="1"/>
  <c r="BP2087" i="13"/>
  <c r="BO2087" i="13"/>
  <c r="BN2087" i="13"/>
  <c r="BB2087" i="13"/>
  <c r="BP2086" i="13"/>
  <c r="BO2086" i="13"/>
  <c r="BN2086" i="13"/>
  <c r="BH2086" i="13"/>
  <c r="BB2086" i="13"/>
  <c r="BD2086" i="13" s="1"/>
  <c r="BI2086" i="13" s="1"/>
  <c r="BP2085" i="13"/>
  <c r="BO2085" i="13"/>
  <c r="BN2085" i="13"/>
  <c r="BC2085" i="13"/>
  <c r="BH2085" i="13" s="1"/>
  <c r="BB2085" i="13"/>
  <c r="BD2085" i="13" s="1"/>
  <c r="BI2085" i="13" s="1"/>
  <c r="BP2084" i="13"/>
  <c r="BO2084" i="13"/>
  <c r="BN2084" i="13"/>
  <c r="BH2084" i="13"/>
  <c r="BB2084" i="13"/>
  <c r="BD2084" i="13" s="1"/>
  <c r="BI2084" i="13" s="1"/>
  <c r="BP2083" i="13"/>
  <c r="BO2083" i="13"/>
  <c r="BN2083" i="13"/>
  <c r="BB2083" i="13"/>
  <c r="BD2083" i="13" s="1"/>
  <c r="BP2082" i="13"/>
  <c r="BO2082" i="13"/>
  <c r="BN2082" i="13"/>
  <c r="BH2082" i="13"/>
  <c r="BB2082" i="13"/>
  <c r="BD2082" i="13" s="1"/>
  <c r="BI2082" i="13" s="1"/>
  <c r="BP2081" i="13"/>
  <c r="BO2081" i="13"/>
  <c r="BN2081" i="13"/>
  <c r="BC2081" i="13"/>
  <c r="BB2081" i="13"/>
  <c r="BD2081" i="13" s="1"/>
  <c r="BI2081" i="13" s="1"/>
  <c r="BP2080" i="13"/>
  <c r="BO2080" i="13"/>
  <c r="BN2080" i="13"/>
  <c r="BH2080" i="13"/>
  <c r="BB2080" i="13"/>
  <c r="BD2080" i="13" s="1"/>
  <c r="BI2080" i="13" s="1"/>
  <c r="BP2079" i="13"/>
  <c r="BO2079" i="13"/>
  <c r="BN2079" i="13"/>
  <c r="BB2079" i="13"/>
  <c r="BD2079" i="13" s="1"/>
  <c r="BC2079" i="13" s="1"/>
  <c r="BP2078" i="13"/>
  <c r="BO2078" i="13"/>
  <c r="BN2078" i="13"/>
  <c r="BH2078" i="13"/>
  <c r="BB2078" i="13"/>
  <c r="BD2078" i="13" s="1"/>
  <c r="BI2078" i="13" s="1"/>
  <c r="BP2077" i="13"/>
  <c r="BO2077" i="13"/>
  <c r="BN2077" i="13"/>
  <c r="BH2077" i="13"/>
  <c r="BB2077" i="13"/>
  <c r="BD2077" i="13" s="1"/>
  <c r="BI2077" i="13" s="1"/>
  <c r="BP2076" i="13"/>
  <c r="BO2076" i="13"/>
  <c r="BN2076" i="13"/>
  <c r="BC2076" i="13"/>
  <c r="BB2076" i="13"/>
  <c r="BD2076" i="13" s="1"/>
  <c r="BI2076" i="13" s="1"/>
  <c r="BP2075" i="13"/>
  <c r="BO2075" i="13"/>
  <c r="BN2075" i="13"/>
  <c r="BH2075" i="13"/>
  <c r="BB2075" i="13"/>
  <c r="BD2075" i="13" s="1"/>
  <c r="BI2075" i="13" s="1"/>
  <c r="BP2074" i="13"/>
  <c r="BO2074" i="13"/>
  <c r="BN2074" i="13"/>
  <c r="BB2074" i="13"/>
  <c r="BD2074" i="13" s="1"/>
  <c r="BP2073" i="13"/>
  <c r="BO2073" i="13"/>
  <c r="BN2073" i="13"/>
  <c r="BH2073" i="13"/>
  <c r="BB2073" i="13"/>
  <c r="BD2073" i="13" s="1"/>
  <c r="BI2073" i="13" s="1"/>
  <c r="BP2072" i="13"/>
  <c r="BO2072" i="13"/>
  <c r="BN2072" i="13"/>
  <c r="BH2072" i="13"/>
  <c r="BB2072" i="13"/>
  <c r="BD2072" i="13" s="1"/>
  <c r="BI2072" i="13" s="1"/>
  <c r="BP2071" i="13"/>
  <c r="BO2071" i="13"/>
  <c r="BN2071" i="13"/>
  <c r="BH2071" i="13"/>
  <c r="BB2071" i="13"/>
  <c r="BD2071" i="13" s="1"/>
  <c r="BI2071" i="13" s="1"/>
  <c r="BP2070" i="13"/>
  <c r="BO2070" i="13"/>
  <c r="BN2070" i="13"/>
  <c r="BH2070" i="13"/>
  <c r="BB2070" i="13"/>
  <c r="BD2070" i="13" s="1"/>
  <c r="BI2070" i="13" s="1"/>
  <c r="BP2069" i="13"/>
  <c r="BO2069" i="13"/>
  <c r="BN2069" i="13"/>
  <c r="BH2069" i="13"/>
  <c r="BB2069" i="13"/>
  <c r="BD2069" i="13" s="1"/>
  <c r="BI2069" i="13" s="1"/>
  <c r="BP2068" i="13"/>
  <c r="BO2068" i="13"/>
  <c r="BN2068" i="13"/>
  <c r="BH2068" i="13"/>
  <c r="BB2068" i="13"/>
  <c r="BD2068" i="13" s="1"/>
  <c r="BI2068" i="13" s="1"/>
  <c r="BP2067" i="13"/>
  <c r="BO2067" i="13"/>
  <c r="BN2067" i="13"/>
  <c r="BH2067" i="13"/>
  <c r="BB2067" i="13"/>
  <c r="BD2067" i="13" s="1"/>
  <c r="BI2067" i="13" s="1"/>
  <c r="BP2066" i="13"/>
  <c r="BO2066" i="13"/>
  <c r="BN2066" i="13"/>
  <c r="BH2066" i="13"/>
  <c r="BB2066" i="13"/>
  <c r="BD2066" i="13" s="1"/>
  <c r="BI2066" i="13" s="1"/>
  <c r="BP2065" i="13"/>
  <c r="BO2065" i="13"/>
  <c r="BN2065" i="13"/>
  <c r="BP2064" i="13"/>
  <c r="BO2064" i="13"/>
  <c r="BN2064" i="13"/>
  <c r="BH2064" i="13"/>
  <c r="BB2064" i="13"/>
  <c r="BD2064" i="13" s="1"/>
  <c r="BI2064" i="13" s="1"/>
  <c r="BP2063" i="13"/>
  <c r="BO2063" i="13"/>
  <c r="BN2063" i="13"/>
  <c r="BB2063" i="13"/>
  <c r="BD2063" i="13" s="1"/>
  <c r="BI2063" i="13" s="1"/>
  <c r="BP2062" i="13"/>
  <c r="BO2062" i="13"/>
  <c r="BN2062" i="13"/>
  <c r="BH2062" i="13"/>
  <c r="BB2062" i="13"/>
  <c r="BD2062" i="13" s="1"/>
  <c r="BI2062" i="13" s="1"/>
  <c r="BP2061" i="13"/>
  <c r="BO2061" i="13"/>
  <c r="BN2061" i="13"/>
  <c r="BB2061" i="13"/>
  <c r="BD2061" i="13" s="1"/>
  <c r="BP2060" i="13"/>
  <c r="BO2060" i="13"/>
  <c r="BN2060" i="13"/>
  <c r="BH2060" i="13"/>
  <c r="BB2060" i="13"/>
  <c r="BD2060" i="13" s="1"/>
  <c r="BI2060" i="13" s="1"/>
  <c r="BP2059" i="13"/>
  <c r="BO2059" i="13"/>
  <c r="BN2059" i="13"/>
  <c r="BC2059" i="13"/>
  <c r="BH2059" i="13" s="1"/>
  <c r="BB2059" i="13"/>
  <c r="BD2059" i="13" s="1"/>
  <c r="BI2059" i="13" s="1"/>
  <c r="BP2058" i="13"/>
  <c r="BO2058" i="13"/>
  <c r="BN2058" i="13"/>
  <c r="BH2058" i="13"/>
  <c r="BB2058" i="13"/>
  <c r="BD2058" i="13" s="1"/>
  <c r="BI2058" i="13" s="1"/>
  <c r="BP2057" i="13"/>
  <c r="BO2057" i="13"/>
  <c r="BN2057" i="13"/>
  <c r="BH2057" i="13"/>
  <c r="BB2057" i="13"/>
  <c r="BD2057" i="13" s="1"/>
  <c r="BI2057" i="13" s="1"/>
  <c r="BP2056" i="13"/>
  <c r="BO2056" i="13"/>
  <c r="BN2056" i="13"/>
  <c r="BP2055" i="13"/>
  <c r="BO2055" i="13"/>
  <c r="BN2055" i="13"/>
  <c r="BH2055" i="13"/>
  <c r="BB2055" i="13"/>
  <c r="BD2055" i="13" s="1"/>
  <c r="BI2055" i="13" s="1"/>
  <c r="BP2054" i="13"/>
  <c r="BO2054" i="13"/>
  <c r="BN2054" i="13"/>
  <c r="BC2054" i="13"/>
  <c r="BB2054" i="13"/>
  <c r="BD2054" i="13" s="1"/>
  <c r="BI2054" i="13" s="1"/>
  <c r="BP2053" i="13"/>
  <c r="BO2053" i="13"/>
  <c r="BN2053" i="13"/>
  <c r="BH2053" i="13"/>
  <c r="BB2053" i="13"/>
  <c r="BD2053" i="13" s="1"/>
  <c r="BI2053" i="13" s="1"/>
  <c r="BP2052" i="13"/>
  <c r="BO2052" i="13"/>
  <c r="BN2052" i="13"/>
  <c r="BH2052" i="13"/>
  <c r="BB2052" i="13"/>
  <c r="BD2052" i="13" s="1"/>
  <c r="BI2052" i="13" s="1"/>
  <c r="BP2051" i="13"/>
  <c r="BO2051" i="13"/>
  <c r="BN2051" i="13"/>
  <c r="BP2050" i="13"/>
  <c r="BO2050" i="13"/>
  <c r="BN2050" i="13"/>
  <c r="BH2050" i="13"/>
  <c r="BB2050" i="13"/>
  <c r="BD2050" i="13" s="1"/>
  <c r="BI2050" i="13" s="1"/>
  <c r="BP2049" i="13"/>
  <c r="BO2049" i="13"/>
  <c r="BN2049" i="13"/>
  <c r="BB2049" i="13"/>
  <c r="BD2049" i="13" s="1"/>
  <c r="BP2048" i="13"/>
  <c r="BO2048" i="13"/>
  <c r="BN2048" i="13"/>
  <c r="BH2048" i="13"/>
  <c r="BB2048" i="13"/>
  <c r="BD2048" i="13" s="1"/>
  <c r="BI2048" i="13" s="1"/>
  <c r="BP2047" i="13"/>
  <c r="BO2047" i="13"/>
  <c r="BN2047" i="13"/>
  <c r="BH2047" i="13"/>
  <c r="BB2047" i="13"/>
  <c r="BP2046" i="13"/>
  <c r="BO2046" i="13"/>
  <c r="BN2046" i="13"/>
  <c r="BP2045" i="13"/>
  <c r="BO2045" i="13"/>
  <c r="BN2045" i="13"/>
  <c r="BH2045" i="13"/>
  <c r="BB2045" i="13"/>
  <c r="BD2045" i="13" s="1"/>
  <c r="BI2045" i="13" s="1"/>
  <c r="BP2044" i="13"/>
  <c r="BO2044" i="13"/>
  <c r="BN2044" i="13"/>
  <c r="BB2044" i="13"/>
  <c r="BD2044" i="13" s="1"/>
  <c r="BP2043" i="13"/>
  <c r="BO2043" i="13"/>
  <c r="BN2043" i="13"/>
  <c r="BH2043" i="13"/>
  <c r="BB2043" i="13"/>
  <c r="BD2043" i="13" s="1"/>
  <c r="BI2043" i="13" s="1"/>
  <c r="BP2042" i="13"/>
  <c r="BO2042" i="13"/>
  <c r="BN2042" i="13"/>
  <c r="BC2042" i="13"/>
  <c r="BH2042" i="13" s="1"/>
  <c r="BB2042" i="13"/>
  <c r="BD2042" i="13" s="1"/>
  <c r="BP2041" i="13"/>
  <c r="BO2041" i="13"/>
  <c r="BN2041" i="13"/>
  <c r="BH2041" i="13"/>
  <c r="BB2041" i="13"/>
  <c r="BD2041" i="13" s="1"/>
  <c r="BI2041" i="13" s="1"/>
  <c r="BP2040" i="13"/>
  <c r="BO2040" i="13"/>
  <c r="BN2040" i="13"/>
  <c r="BC2040" i="13"/>
  <c r="BB2040" i="13"/>
  <c r="BD2040" i="13" s="1"/>
  <c r="BI2040" i="13" s="1"/>
  <c r="BP2039" i="13"/>
  <c r="BO2039" i="13"/>
  <c r="BN2039" i="13"/>
  <c r="BH2039" i="13"/>
  <c r="BB2039" i="13"/>
  <c r="BD2039" i="13" s="1"/>
  <c r="BI2039" i="13" s="1"/>
  <c r="BP2038" i="13"/>
  <c r="BO2038" i="13"/>
  <c r="BN2038" i="13"/>
  <c r="BH2038" i="13"/>
  <c r="BB2038" i="13"/>
  <c r="BD2038" i="13" s="1"/>
  <c r="BI2038" i="13" s="1"/>
  <c r="BP2037" i="13"/>
  <c r="BO2037" i="13"/>
  <c r="BN2037" i="13"/>
  <c r="BH2037" i="13"/>
  <c r="BB2037" i="13"/>
  <c r="BD2037" i="13" s="1"/>
  <c r="BI2037" i="13" s="1"/>
  <c r="BP2036" i="13"/>
  <c r="BO2036" i="13"/>
  <c r="BN2036" i="13"/>
  <c r="BH2036" i="13"/>
  <c r="BB2036" i="13"/>
  <c r="BP2035" i="13"/>
  <c r="BO2035" i="13"/>
  <c r="BN2035" i="13"/>
  <c r="BC2035" i="13"/>
  <c r="BH2035" i="13" s="1"/>
  <c r="BP2034" i="13"/>
  <c r="BO2034" i="13"/>
  <c r="BN2034" i="13"/>
  <c r="BH2034" i="13"/>
  <c r="BB2034" i="13"/>
  <c r="BD2034" i="13" s="1"/>
  <c r="BI2034" i="13" s="1"/>
  <c r="BP2033" i="13"/>
  <c r="BO2033" i="13"/>
  <c r="BN2033" i="13"/>
  <c r="BC2033" i="13"/>
  <c r="BH2033" i="13" s="1"/>
  <c r="BB2033" i="13"/>
  <c r="BD2033" i="13" s="1"/>
  <c r="BI2033" i="13" s="1"/>
  <c r="BP2032" i="13"/>
  <c r="BO2032" i="13"/>
  <c r="BN2032" i="13"/>
  <c r="BH2032" i="13"/>
  <c r="BB2032" i="13"/>
  <c r="BD2032" i="13" s="1"/>
  <c r="BI2032" i="13" s="1"/>
  <c r="BP2031" i="13"/>
  <c r="BO2031" i="13"/>
  <c r="BN2031" i="13"/>
  <c r="BP2030" i="13"/>
  <c r="BO2030" i="13"/>
  <c r="BN2030" i="13"/>
  <c r="BH2030" i="13"/>
  <c r="BB2030" i="13"/>
  <c r="BP2029" i="13"/>
  <c r="BO2029" i="13"/>
  <c r="BN2029" i="13"/>
  <c r="BH2029" i="13"/>
  <c r="BB2029" i="13"/>
  <c r="BD2029" i="13" s="1"/>
  <c r="BI2029" i="13" s="1"/>
  <c r="BP2028" i="13"/>
  <c r="BO2028" i="13"/>
  <c r="BN2028" i="13"/>
  <c r="BH2028" i="13"/>
  <c r="BB2028" i="13"/>
  <c r="BD2028" i="13" s="1"/>
  <c r="BI2028" i="13" s="1"/>
  <c r="BP2027" i="13"/>
  <c r="BO2027" i="13"/>
  <c r="BN2027" i="13"/>
  <c r="BP2026" i="13"/>
  <c r="BO2026" i="13"/>
  <c r="BN2026" i="13"/>
  <c r="BH2026" i="13"/>
  <c r="BD2026" i="13"/>
  <c r="BI2026" i="13" s="1"/>
  <c r="BP2025" i="13"/>
  <c r="BO2025" i="13"/>
  <c r="BN2025" i="13"/>
  <c r="BH2025" i="13"/>
  <c r="BD2025" i="13"/>
  <c r="BE2025" i="13" s="1"/>
  <c r="BP2024" i="13"/>
  <c r="BO2024" i="13"/>
  <c r="BN2024" i="13"/>
  <c r="BH2024" i="13"/>
  <c r="BB2024" i="13"/>
  <c r="BD2024" i="13" s="1"/>
  <c r="BI2024" i="13" s="1"/>
  <c r="BP2023" i="13"/>
  <c r="BO2023" i="13"/>
  <c r="BN2023" i="13"/>
  <c r="BB2023" i="13"/>
  <c r="BD2023" i="13" s="1"/>
  <c r="BP2022" i="13"/>
  <c r="BO2022" i="13"/>
  <c r="BN2022" i="13"/>
  <c r="BH2022" i="13"/>
  <c r="BB2022" i="13"/>
  <c r="BD2022" i="13" s="1"/>
  <c r="BI2022" i="13" s="1"/>
  <c r="BP2021" i="13"/>
  <c r="BO2021" i="13"/>
  <c r="BN2021" i="13"/>
  <c r="BB2021" i="13"/>
  <c r="BD2021" i="13" s="1"/>
  <c r="BP2020" i="13"/>
  <c r="BO2020" i="13"/>
  <c r="BN2020" i="13"/>
  <c r="BH2020" i="13"/>
  <c r="BB2020" i="13"/>
  <c r="BD2020" i="13" s="1"/>
  <c r="BI2020" i="13" s="1"/>
  <c r="BP2019" i="13"/>
  <c r="BO2019" i="13"/>
  <c r="BN2019" i="13"/>
  <c r="BH2019" i="13"/>
  <c r="BB2019" i="13"/>
  <c r="BD2019" i="13" s="1"/>
  <c r="BI2019" i="13" s="1"/>
  <c r="BP2018" i="13"/>
  <c r="BO2018" i="13"/>
  <c r="BN2018" i="13"/>
  <c r="BH2018" i="13"/>
  <c r="BB2018" i="13"/>
  <c r="BD2018" i="13" s="1"/>
  <c r="BI2018" i="13" s="1"/>
  <c r="BP2017" i="13"/>
  <c r="BO2017" i="13"/>
  <c r="BN2017" i="13"/>
  <c r="BH2017" i="13"/>
  <c r="BB2017" i="13"/>
  <c r="BD2017" i="13" s="1"/>
  <c r="BI2017" i="13" s="1"/>
  <c r="BP2016" i="13"/>
  <c r="BO2016" i="13"/>
  <c r="BN2016" i="13"/>
  <c r="BH2016" i="13"/>
  <c r="BB2016" i="13"/>
  <c r="BD2016" i="13" s="1"/>
  <c r="BI2016" i="13" s="1"/>
  <c r="BP2015" i="13"/>
  <c r="BO2015" i="13"/>
  <c r="BN2015" i="13"/>
  <c r="BH2015" i="13"/>
  <c r="BB2015" i="13"/>
  <c r="BD2015" i="13" s="1"/>
  <c r="BI2015" i="13" s="1"/>
  <c r="BP2014" i="13"/>
  <c r="BO2014" i="13"/>
  <c r="BN2014" i="13"/>
  <c r="BH2014" i="13"/>
  <c r="BB2014" i="13"/>
  <c r="BD2014" i="13" s="1"/>
  <c r="BI2014" i="13" s="1"/>
  <c r="BP2013" i="13"/>
  <c r="BO2013" i="13"/>
  <c r="BN2013" i="13"/>
  <c r="BH2013" i="13"/>
  <c r="BB2013" i="13"/>
  <c r="BD2013" i="13" s="1"/>
  <c r="BI2013" i="13" s="1"/>
  <c r="BP2012" i="13"/>
  <c r="BO2012" i="13"/>
  <c r="BN2012" i="13"/>
  <c r="BH2012" i="13"/>
  <c r="BB2012" i="13"/>
  <c r="BD2012" i="13" s="1"/>
  <c r="BI2012" i="13" s="1"/>
  <c r="BP2011" i="13"/>
  <c r="BO2011" i="13"/>
  <c r="BN2011" i="13"/>
  <c r="BH2011" i="13"/>
  <c r="BB2011" i="13"/>
  <c r="BD2011" i="13" s="1"/>
  <c r="BI2011" i="13" s="1"/>
  <c r="BP2010" i="13"/>
  <c r="BO2010" i="13"/>
  <c r="BN2010" i="13"/>
  <c r="BH2010" i="13"/>
  <c r="BB2010" i="13"/>
  <c r="BD2010" i="13" s="1"/>
  <c r="BI2010" i="13" s="1"/>
  <c r="BP2009" i="13"/>
  <c r="BO2009" i="13"/>
  <c r="BN2009" i="13"/>
  <c r="BH2009" i="13"/>
  <c r="BB2009" i="13"/>
  <c r="BD2009" i="13" s="1"/>
  <c r="BI2009" i="13" s="1"/>
  <c r="BP2008" i="13"/>
  <c r="BO2008" i="13"/>
  <c r="BN2008" i="13"/>
  <c r="BH2008" i="13"/>
  <c r="BB2008" i="13"/>
  <c r="BD2008" i="13" s="1"/>
  <c r="BI2008" i="13" s="1"/>
  <c r="BP2007" i="13"/>
  <c r="BO2007" i="13"/>
  <c r="BN2007" i="13"/>
  <c r="BH2007" i="13"/>
  <c r="BB2007" i="13"/>
  <c r="BD2007" i="13" s="1"/>
  <c r="BI2007" i="13" s="1"/>
  <c r="BP2006" i="13"/>
  <c r="BO2006" i="13"/>
  <c r="BN2006" i="13"/>
  <c r="BH2006" i="13"/>
  <c r="BB2006" i="13"/>
  <c r="BD2006" i="13" s="1"/>
  <c r="BI2006" i="13" s="1"/>
  <c r="BP2005" i="13"/>
  <c r="BO2005" i="13"/>
  <c r="BN2005" i="13"/>
  <c r="BH2005" i="13"/>
  <c r="BB2005" i="13"/>
  <c r="BD2005" i="13" s="1"/>
  <c r="BI2005" i="13" s="1"/>
  <c r="BP2004" i="13"/>
  <c r="BO2004" i="13"/>
  <c r="BN2004" i="13"/>
  <c r="BH2004" i="13"/>
  <c r="BB2004" i="13"/>
  <c r="BD2004" i="13" s="1"/>
  <c r="BI2004" i="13" s="1"/>
  <c r="BP2003" i="13"/>
  <c r="BO2003" i="13"/>
  <c r="BN2003" i="13"/>
  <c r="BH2003" i="13"/>
  <c r="BB2003" i="13"/>
  <c r="BD2003" i="13" s="1"/>
  <c r="BI2003" i="13" s="1"/>
  <c r="BP2002" i="13"/>
  <c r="BO2002" i="13"/>
  <c r="BN2002" i="13"/>
  <c r="BH2002" i="13"/>
  <c r="BB2002" i="13"/>
  <c r="BD2002" i="13" s="1"/>
  <c r="BI2002" i="13" s="1"/>
  <c r="BP2001" i="13"/>
  <c r="BO2001" i="13"/>
  <c r="BN2001" i="13"/>
  <c r="BH2001" i="13"/>
  <c r="BB2001" i="13"/>
  <c r="BD2001" i="13" s="1"/>
  <c r="BI2001" i="13" s="1"/>
  <c r="BP2000" i="13"/>
  <c r="BO2000" i="13"/>
  <c r="BN2000" i="13"/>
  <c r="BH2000" i="13"/>
  <c r="BB2000" i="13"/>
  <c r="BD2000" i="13" s="1"/>
  <c r="BI2000" i="13" s="1"/>
  <c r="BP1999" i="13"/>
  <c r="BO1999" i="13"/>
  <c r="BN1999" i="13"/>
  <c r="BH1999" i="13"/>
  <c r="BB1999" i="13"/>
  <c r="BD1999" i="13" s="1"/>
  <c r="BI1999" i="13" s="1"/>
  <c r="BP1998" i="13"/>
  <c r="BO1998" i="13"/>
  <c r="BN1998" i="13"/>
  <c r="BH1998" i="13"/>
  <c r="BB1998" i="13"/>
  <c r="BD1998" i="13" s="1"/>
  <c r="BI1998" i="13" s="1"/>
  <c r="BP1997" i="13"/>
  <c r="BO1997" i="13"/>
  <c r="BN1997" i="13"/>
  <c r="BH1997" i="13"/>
  <c r="BB1997" i="13"/>
  <c r="BD1997" i="13" s="1"/>
  <c r="BI1997" i="13" s="1"/>
  <c r="BP1996" i="13"/>
  <c r="BO1996" i="13"/>
  <c r="BN1996" i="13"/>
  <c r="BH1996" i="13"/>
  <c r="BB1996" i="13"/>
  <c r="BD1996" i="13" s="1"/>
  <c r="BI1996" i="13" s="1"/>
  <c r="BP1995" i="13"/>
  <c r="BO1995" i="13"/>
  <c r="BN1995" i="13"/>
  <c r="BH1995" i="13"/>
  <c r="BB1995" i="13"/>
  <c r="BD1995" i="13" s="1"/>
  <c r="BI1995" i="13" s="1"/>
  <c r="BP1994" i="13"/>
  <c r="BO1994" i="13"/>
  <c r="BN1994" i="13"/>
  <c r="BH1994" i="13"/>
  <c r="BB1994" i="13"/>
  <c r="BD1994" i="13" s="1"/>
  <c r="BI1994" i="13" s="1"/>
  <c r="BP1993" i="13"/>
  <c r="BO1993" i="13"/>
  <c r="BN1993" i="13"/>
  <c r="BH1993" i="13"/>
  <c r="BB1993" i="13"/>
  <c r="BD1993" i="13" s="1"/>
  <c r="BI1993" i="13" s="1"/>
  <c r="BP1992" i="13"/>
  <c r="BO1992" i="13"/>
  <c r="BN1992" i="13"/>
  <c r="BH1992" i="13"/>
  <c r="BB1992" i="13"/>
  <c r="BD1992" i="13" s="1"/>
  <c r="BI1992" i="13" s="1"/>
  <c r="BP1991" i="13"/>
  <c r="BO1991" i="13"/>
  <c r="BN1991" i="13"/>
  <c r="BH1991" i="13"/>
  <c r="BB1991" i="13"/>
  <c r="BD1991" i="13" s="1"/>
  <c r="BI1991" i="13" s="1"/>
  <c r="BP1990" i="13"/>
  <c r="BO1990" i="13"/>
  <c r="BN1990" i="13"/>
  <c r="BH1990" i="13"/>
  <c r="BB1990" i="13"/>
  <c r="BD1990" i="13" s="1"/>
  <c r="BI1990" i="13" s="1"/>
  <c r="BP1989" i="13"/>
  <c r="BO1989" i="13"/>
  <c r="BN1989" i="13"/>
  <c r="BH1989" i="13"/>
  <c r="BB1989" i="13"/>
  <c r="BD1989" i="13" s="1"/>
  <c r="BI1989" i="13" s="1"/>
  <c r="BP1988" i="13"/>
  <c r="BO1988" i="13"/>
  <c r="BN1988" i="13"/>
  <c r="BH1988" i="13"/>
  <c r="BB1988" i="13"/>
  <c r="BD1988" i="13" s="1"/>
  <c r="BI1988" i="13" s="1"/>
  <c r="BP1987" i="13"/>
  <c r="BO1987" i="13"/>
  <c r="BN1987" i="13"/>
  <c r="BH1987" i="13"/>
  <c r="BB1987" i="13"/>
  <c r="BD1987" i="13" s="1"/>
  <c r="BI1987" i="13" s="1"/>
  <c r="BP1986" i="13"/>
  <c r="BO1986" i="13"/>
  <c r="BN1986" i="13"/>
  <c r="BH1986" i="13"/>
  <c r="BB1986" i="13"/>
  <c r="BD1986" i="13" s="1"/>
  <c r="BI1986" i="13" s="1"/>
  <c r="BP1985" i="13"/>
  <c r="BO1985" i="13"/>
  <c r="BN1985" i="13"/>
  <c r="BH1985" i="13"/>
  <c r="BB1985" i="13"/>
  <c r="BP1984" i="13"/>
  <c r="BO1984" i="13"/>
  <c r="BN1984" i="13"/>
  <c r="BH1984" i="13"/>
  <c r="BB1984" i="13"/>
  <c r="BD1984" i="13" s="1"/>
  <c r="BI1984" i="13" s="1"/>
  <c r="BP1983" i="13"/>
  <c r="BO1983" i="13"/>
  <c r="BN1983" i="13"/>
  <c r="BC1983" i="13"/>
  <c r="BH1983" i="13" s="1"/>
  <c r="BP1982" i="13"/>
  <c r="BO1982" i="13"/>
  <c r="BN1982" i="13"/>
  <c r="BH1982" i="13"/>
  <c r="BB1982" i="13"/>
  <c r="BD1982" i="13" s="1"/>
  <c r="BI1982" i="13" s="1"/>
  <c r="BP1981" i="13"/>
  <c r="BO1981" i="13"/>
  <c r="BN1981" i="13"/>
  <c r="BH1981" i="13"/>
  <c r="BB1981" i="13"/>
  <c r="BD1981" i="13" s="1"/>
  <c r="BI1981" i="13" s="1"/>
  <c r="BP1980" i="13"/>
  <c r="BO1980" i="13"/>
  <c r="BN1980" i="13"/>
  <c r="BH1980" i="13"/>
  <c r="BB1980" i="13"/>
  <c r="BD1980" i="13" s="1"/>
  <c r="BI1980" i="13" s="1"/>
  <c r="BP1979" i="13"/>
  <c r="BO1979" i="13"/>
  <c r="BN1979" i="13"/>
  <c r="BH1979" i="13"/>
  <c r="BB1979" i="13"/>
  <c r="BD1979" i="13" s="1"/>
  <c r="BI1979" i="13" s="1"/>
  <c r="BP1978" i="13"/>
  <c r="BO1978" i="13"/>
  <c r="BN1978" i="13"/>
  <c r="BH1978" i="13"/>
  <c r="BB1978" i="13"/>
  <c r="BP1977" i="13"/>
  <c r="BO1977" i="13"/>
  <c r="BN1977" i="13"/>
  <c r="BP1976" i="13"/>
  <c r="BO1976" i="13"/>
  <c r="BN1976" i="13"/>
  <c r="BH1976" i="13"/>
  <c r="BB1976" i="13"/>
  <c r="BD1976" i="13" s="1"/>
  <c r="BI1976" i="13" s="1"/>
  <c r="BP1975" i="13"/>
  <c r="BO1975" i="13"/>
  <c r="BN1975" i="13"/>
  <c r="BB1975" i="13"/>
  <c r="BD1975" i="13" s="1"/>
  <c r="BP1974" i="13"/>
  <c r="BO1974" i="13"/>
  <c r="BN1974" i="13"/>
  <c r="BH1974" i="13"/>
  <c r="BB1974" i="13"/>
  <c r="BD1974" i="13" s="1"/>
  <c r="BI1974" i="13" s="1"/>
  <c r="BP1973" i="13"/>
  <c r="BO1973" i="13"/>
  <c r="BN1973" i="13"/>
  <c r="BB1973" i="13"/>
  <c r="BD1973" i="13" s="1"/>
  <c r="BP1972" i="13"/>
  <c r="BO1972" i="13"/>
  <c r="BN1972" i="13"/>
  <c r="BH1972" i="13"/>
  <c r="BB1972" i="13"/>
  <c r="BD1972" i="13" s="1"/>
  <c r="BI1972" i="13" s="1"/>
  <c r="BP1971" i="13"/>
  <c r="BO1971" i="13"/>
  <c r="BN1971" i="13"/>
  <c r="BC1971" i="13"/>
  <c r="BB1971" i="13"/>
  <c r="BD1971" i="13" s="1"/>
  <c r="BI1971" i="13" s="1"/>
  <c r="BP1970" i="13"/>
  <c r="BO1970" i="13"/>
  <c r="BN1970" i="13"/>
  <c r="BH1970" i="13"/>
  <c r="BB1970" i="13"/>
  <c r="BD1970" i="13" s="1"/>
  <c r="BI1970" i="13" s="1"/>
  <c r="BP1969" i="13"/>
  <c r="BO1969" i="13"/>
  <c r="BN1969" i="13"/>
  <c r="BH1969" i="13"/>
  <c r="BB1969" i="13"/>
  <c r="BD1969" i="13" s="1"/>
  <c r="BI1969" i="13" s="1"/>
  <c r="BP1968" i="13"/>
  <c r="BO1968" i="13"/>
  <c r="BN1968" i="13"/>
  <c r="BP1967" i="13"/>
  <c r="BO1967" i="13"/>
  <c r="BN1967" i="13"/>
  <c r="BH1967" i="13"/>
  <c r="BB1967" i="13"/>
  <c r="BD1967" i="13" s="1"/>
  <c r="BI1967" i="13" s="1"/>
  <c r="BP1966" i="13"/>
  <c r="BO1966" i="13"/>
  <c r="BN1966" i="13"/>
  <c r="BB1966" i="13"/>
  <c r="BD1966" i="13" s="1"/>
  <c r="BP1965" i="13"/>
  <c r="BO1965" i="13"/>
  <c r="BN1965" i="13"/>
  <c r="BH1965" i="13"/>
  <c r="BB1965" i="13"/>
  <c r="BD1965" i="13" s="1"/>
  <c r="BI1965" i="13" s="1"/>
  <c r="BP1964" i="13"/>
  <c r="BO1964" i="13"/>
  <c r="BN1964" i="13"/>
  <c r="BB1964" i="13"/>
  <c r="BD1964" i="13" s="1"/>
  <c r="BP1963" i="13"/>
  <c r="BO1963" i="13"/>
  <c r="BN1963" i="13"/>
  <c r="BH1963" i="13"/>
  <c r="BB1963" i="13"/>
  <c r="BD1963" i="13" s="1"/>
  <c r="BI1963" i="13" s="1"/>
  <c r="BP1962" i="13"/>
  <c r="BO1962" i="13"/>
  <c r="BN1962" i="13"/>
  <c r="BB1962" i="13"/>
  <c r="BD1962" i="13" s="1"/>
  <c r="BP1961" i="13"/>
  <c r="BO1961" i="13"/>
  <c r="BN1961" i="13"/>
  <c r="BH1961" i="13"/>
  <c r="BB1961" i="13"/>
  <c r="BD1961" i="13" s="1"/>
  <c r="BI1961" i="13" s="1"/>
  <c r="BP1960" i="13"/>
  <c r="BO1960" i="13"/>
  <c r="BN1960" i="13"/>
  <c r="BC1960" i="13"/>
  <c r="BB1960" i="13"/>
  <c r="BD1960" i="13" s="1"/>
  <c r="BI1960" i="13" s="1"/>
  <c r="BP1959" i="13"/>
  <c r="BO1959" i="13"/>
  <c r="BN1959" i="13"/>
  <c r="BH1959" i="13"/>
  <c r="BB1959" i="13"/>
  <c r="BD1959" i="13" s="1"/>
  <c r="BI1959" i="13" s="1"/>
  <c r="BP1958" i="13"/>
  <c r="BO1958" i="13"/>
  <c r="BN1958" i="13"/>
  <c r="BH1958" i="13"/>
  <c r="BB1958" i="13"/>
  <c r="BD1958" i="13" s="1"/>
  <c r="BI1958" i="13" s="1"/>
  <c r="BP1957" i="13"/>
  <c r="BO1957" i="13"/>
  <c r="BN1957" i="13"/>
  <c r="BB1957" i="13"/>
  <c r="BD1957" i="13" s="1"/>
  <c r="BC1957" i="13" s="1"/>
  <c r="BE1957" i="13" s="1"/>
  <c r="BP1956" i="13"/>
  <c r="BO1956" i="13"/>
  <c r="BN1956" i="13"/>
  <c r="BH1956" i="13"/>
  <c r="BB1956" i="13"/>
  <c r="BD1956" i="13" s="1"/>
  <c r="BI1956" i="13" s="1"/>
  <c r="BP1955" i="13"/>
  <c r="BO1955" i="13"/>
  <c r="BN1955" i="13"/>
  <c r="BB1955" i="13"/>
  <c r="BD1955" i="13" s="1"/>
  <c r="BP1954" i="13"/>
  <c r="BO1954" i="13"/>
  <c r="BN1954" i="13"/>
  <c r="BH1954" i="13"/>
  <c r="BB1954" i="13"/>
  <c r="BD1954" i="13" s="1"/>
  <c r="BI1954" i="13" s="1"/>
  <c r="BP1953" i="13"/>
  <c r="BO1953" i="13"/>
  <c r="BN1953" i="13"/>
  <c r="BC1953" i="13"/>
  <c r="BH1953" i="13" s="1"/>
  <c r="BB1953" i="13"/>
  <c r="BD1953" i="13" s="1"/>
  <c r="BP1952" i="13"/>
  <c r="BO1952" i="13"/>
  <c r="BN1952" i="13"/>
  <c r="BH1952" i="13"/>
  <c r="BB1952" i="13"/>
  <c r="BD1952" i="13" s="1"/>
  <c r="BI1952" i="13" s="1"/>
  <c r="BP1951" i="13"/>
  <c r="BO1951" i="13"/>
  <c r="BN1951" i="13"/>
  <c r="BB1951" i="13"/>
  <c r="BD1951" i="13" s="1"/>
  <c r="BP1950" i="13"/>
  <c r="BO1950" i="13"/>
  <c r="BN1950" i="13"/>
  <c r="BH1950" i="13"/>
  <c r="BB1950" i="13"/>
  <c r="BD1950" i="13" s="1"/>
  <c r="BI1950" i="13" s="1"/>
  <c r="BP1949" i="13"/>
  <c r="BO1949" i="13"/>
  <c r="BN1949" i="13"/>
  <c r="BH1949" i="13"/>
  <c r="BB1949" i="13"/>
  <c r="BD1949" i="13" s="1"/>
  <c r="BI1949" i="13" s="1"/>
  <c r="BP1948" i="13"/>
  <c r="BO1948" i="13"/>
  <c r="BN1948" i="13"/>
  <c r="BP1947" i="13"/>
  <c r="BO1947" i="13"/>
  <c r="BN1947" i="13"/>
  <c r="BH1947" i="13"/>
  <c r="BB1947" i="13"/>
  <c r="BD1947" i="13" s="1"/>
  <c r="BI1947" i="13" s="1"/>
  <c r="BP1946" i="13"/>
  <c r="BO1946" i="13"/>
  <c r="BN1946" i="13"/>
  <c r="BH1946" i="13"/>
  <c r="BB1946" i="13"/>
  <c r="BD1946" i="13" s="1"/>
  <c r="BI1946" i="13" s="1"/>
  <c r="BP1945" i="13"/>
  <c r="BO1945" i="13"/>
  <c r="BN1945" i="13"/>
  <c r="BP1944" i="13"/>
  <c r="BO1944" i="13"/>
  <c r="BN1944" i="13"/>
  <c r="BH1944" i="13"/>
  <c r="BB1944" i="13"/>
  <c r="BD1944" i="13" s="1"/>
  <c r="BI1944" i="13" s="1"/>
  <c r="BP1943" i="13"/>
  <c r="BO1943" i="13"/>
  <c r="BN1943" i="13"/>
  <c r="BC1943" i="13"/>
  <c r="BH1943" i="13" s="1"/>
  <c r="BB1943" i="13"/>
  <c r="BD1943" i="13" s="1"/>
  <c r="BI1943" i="13" s="1"/>
  <c r="BP1942" i="13"/>
  <c r="BO1942" i="13"/>
  <c r="BN1942" i="13"/>
  <c r="BH1942" i="13"/>
  <c r="BB1942" i="13"/>
  <c r="BD1942" i="13" s="1"/>
  <c r="BI1942" i="13" s="1"/>
  <c r="BP1941" i="13"/>
  <c r="BO1941" i="13"/>
  <c r="BN1941" i="13"/>
  <c r="BB1941" i="13"/>
  <c r="BD1941" i="13" s="1"/>
  <c r="BC1941" i="13" s="1"/>
  <c r="BP1940" i="13"/>
  <c r="BO1940" i="13"/>
  <c r="BN1940" i="13"/>
  <c r="BH1940" i="13"/>
  <c r="BB1940" i="13"/>
  <c r="BD1940" i="13" s="1"/>
  <c r="BI1940" i="13" s="1"/>
  <c r="BP1939" i="13"/>
  <c r="BO1939" i="13"/>
  <c r="BN1939" i="13"/>
  <c r="BC1939" i="13"/>
  <c r="BH1939" i="13" s="1"/>
  <c r="BB1939" i="13"/>
  <c r="BD1939" i="13" s="1"/>
  <c r="BI1939" i="13" s="1"/>
  <c r="BP1938" i="13"/>
  <c r="BO1938" i="13"/>
  <c r="BN1938" i="13"/>
  <c r="BH1938" i="13"/>
  <c r="BB1938" i="13"/>
  <c r="BD1938" i="13" s="1"/>
  <c r="BI1938" i="13" s="1"/>
  <c r="BP1937" i="13"/>
  <c r="BO1937" i="13"/>
  <c r="BN1937" i="13"/>
  <c r="BC1937" i="13"/>
  <c r="BH1937" i="13" s="1"/>
  <c r="BB1937" i="13"/>
  <c r="BD1937" i="13" s="1"/>
  <c r="BI1937" i="13" s="1"/>
  <c r="BP1936" i="13"/>
  <c r="BO1936" i="13"/>
  <c r="BN1936" i="13"/>
  <c r="BH1936" i="13"/>
  <c r="BB1936" i="13"/>
  <c r="BD1936" i="13" s="1"/>
  <c r="BI1936" i="13" s="1"/>
  <c r="BP1935" i="13"/>
  <c r="BO1935" i="13"/>
  <c r="BN1935" i="13"/>
  <c r="BH1935" i="13"/>
  <c r="BB1935" i="13"/>
  <c r="BD1935" i="13" s="1"/>
  <c r="BI1935" i="13" s="1"/>
  <c r="BP1934" i="13"/>
  <c r="BO1934" i="13"/>
  <c r="BN1934" i="13"/>
  <c r="BP1933" i="13"/>
  <c r="BO1933" i="13"/>
  <c r="BN1933" i="13"/>
  <c r="BH1933" i="13"/>
  <c r="BB1933" i="13"/>
  <c r="BD1933" i="13" s="1"/>
  <c r="BI1933" i="13" s="1"/>
  <c r="BP1932" i="13"/>
  <c r="BO1932" i="13"/>
  <c r="BN1932" i="13"/>
  <c r="BB1932" i="13"/>
  <c r="BD1932" i="13" s="1"/>
  <c r="BI1932" i="13" s="1"/>
  <c r="BP1931" i="13"/>
  <c r="BO1931" i="13"/>
  <c r="BN1931" i="13"/>
  <c r="BH1931" i="13"/>
  <c r="BB1931" i="13"/>
  <c r="BD1931" i="13" s="1"/>
  <c r="BI1931" i="13" s="1"/>
  <c r="BP1930" i="13"/>
  <c r="BO1930" i="13"/>
  <c r="BN1930" i="13"/>
  <c r="BB1930" i="13"/>
  <c r="BD1930" i="13" s="1"/>
  <c r="BP1929" i="13"/>
  <c r="BO1929" i="13"/>
  <c r="BN1929" i="13"/>
  <c r="BH1929" i="13"/>
  <c r="BB1929" i="13"/>
  <c r="BD1929" i="13" s="1"/>
  <c r="BI1929" i="13" s="1"/>
  <c r="BP1928" i="13"/>
  <c r="BO1928" i="13"/>
  <c r="BN1928" i="13"/>
  <c r="BB1928" i="13"/>
  <c r="BD1928" i="13" s="1"/>
  <c r="BP1927" i="13"/>
  <c r="BO1927" i="13"/>
  <c r="BN1927" i="13"/>
  <c r="BH1927" i="13"/>
  <c r="BB1927" i="13"/>
  <c r="BD1927" i="13" s="1"/>
  <c r="BI1927" i="13" s="1"/>
  <c r="BP1926" i="13"/>
  <c r="BO1926" i="13"/>
  <c r="BN1926" i="13"/>
  <c r="BB1926" i="13"/>
  <c r="BD1926" i="13" s="1"/>
  <c r="BI1924" i="13"/>
  <c r="BH1924" i="13"/>
  <c r="BP1923" i="13"/>
  <c r="BO1923" i="13"/>
  <c r="BN1923" i="13"/>
  <c r="BH1923" i="13"/>
  <c r="BB1923" i="13"/>
  <c r="BD1923" i="13" s="1"/>
  <c r="BI1923" i="13" s="1"/>
  <c r="BP1922" i="13"/>
  <c r="BO1922" i="13"/>
  <c r="BN1922" i="13"/>
  <c r="BH1922" i="13"/>
  <c r="BB1922" i="13"/>
  <c r="BD1922" i="13" s="1"/>
  <c r="BI1922" i="13" s="1"/>
  <c r="BP1921" i="13"/>
  <c r="BO1921" i="13"/>
  <c r="BN1921" i="13"/>
  <c r="BC1921" i="13"/>
  <c r="BB1921" i="13"/>
  <c r="BD1921" i="13" s="1"/>
  <c r="BI1921" i="13" s="1"/>
  <c r="BP1920" i="13"/>
  <c r="BO1920" i="13"/>
  <c r="BN1920" i="13"/>
  <c r="BH1920" i="13"/>
  <c r="BB1920" i="13"/>
  <c r="BD1920" i="13" s="1"/>
  <c r="BI1920" i="13" s="1"/>
  <c r="BP1919" i="13"/>
  <c r="BO1919" i="13"/>
  <c r="BN1919" i="13"/>
  <c r="BC1919" i="13"/>
  <c r="BH1919" i="13" s="1"/>
  <c r="BB1919" i="13"/>
  <c r="BD1919" i="13" s="1"/>
  <c r="BI1919" i="13" s="1"/>
  <c r="BP1918" i="13"/>
  <c r="BO1918" i="13"/>
  <c r="BN1918" i="13"/>
  <c r="BH1918" i="13"/>
  <c r="BB1918" i="13"/>
  <c r="BD1918" i="13" s="1"/>
  <c r="BI1918" i="13" s="1"/>
  <c r="BP1917" i="13"/>
  <c r="BO1917" i="13"/>
  <c r="BN1917" i="13"/>
  <c r="BC1917" i="13"/>
  <c r="BH1917" i="13" s="1"/>
  <c r="BB1917" i="13"/>
  <c r="BD1917" i="13" s="1"/>
  <c r="BI1917" i="13" s="1"/>
  <c r="BP1916" i="13"/>
  <c r="BO1916" i="13"/>
  <c r="BN1916" i="13"/>
  <c r="BH1916" i="13"/>
  <c r="BB1916" i="13"/>
  <c r="BD1916" i="13" s="1"/>
  <c r="BI1916" i="13" s="1"/>
  <c r="BP1915" i="13"/>
  <c r="BO1915" i="13"/>
  <c r="BN1915" i="13"/>
  <c r="BC1915" i="13"/>
  <c r="BB1915" i="13"/>
  <c r="BD1915" i="13" s="1"/>
  <c r="BI1915" i="13" s="1"/>
  <c r="BP1914" i="13"/>
  <c r="BO1914" i="13"/>
  <c r="BN1914" i="13"/>
  <c r="BH1914" i="13"/>
  <c r="BB1914" i="13"/>
  <c r="BD1914" i="13" s="1"/>
  <c r="BI1914" i="13" s="1"/>
  <c r="BP1913" i="13"/>
  <c r="BO1913" i="13"/>
  <c r="BN1913" i="13"/>
  <c r="BH1913" i="13"/>
  <c r="BB1913" i="13"/>
  <c r="BP1912" i="13"/>
  <c r="BO1912" i="13"/>
  <c r="BN1912" i="13"/>
  <c r="BC1912" i="13"/>
  <c r="BP1911" i="13"/>
  <c r="BO1911" i="13"/>
  <c r="BN1911" i="13"/>
  <c r="BH1911" i="13"/>
  <c r="BB1911" i="13"/>
  <c r="BD1911" i="13" s="1"/>
  <c r="BI1911" i="13" s="1"/>
  <c r="BP1910" i="13"/>
  <c r="BO1910" i="13"/>
  <c r="BN1910" i="13"/>
  <c r="BC1910" i="13"/>
  <c r="BB1910" i="13"/>
  <c r="BD1910" i="13" s="1"/>
  <c r="BI1910" i="13" s="1"/>
  <c r="BP1909" i="13"/>
  <c r="BO1909" i="13"/>
  <c r="BN1909" i="13"/>
  <c r="BH1909" i="13"/>
  <c r="BB1909" i="13"/>
  <c r="BD1909" i="13" s="1"/>
  <c r="BI1909" i="13" s="1"/>
  <c r="BP1908" i="13"/>
  <c r="BO1908" i="13"/>
  <c r="BN1908" i="13"/>
  <c r="BH1908" i="13"/>
  <c r="BB1908" i="13"/>
  <c r="BP1907" i="13"/>
  <c r="BO1907" i="13"/>
  <c r="BN1907" i="13"/>
  <c r="BP1906" i="13"/>
  <c r="BO1906" i="13"/>
  <c r="BN1906" i="13"/>
  <c r="BH1906" i="13"/>
  <c r="BB1906" i="13"/>
  <c r="BD1906" i="13" s="1"/>
  <c r="BI1906" i="13" s="1"/>
  <c r="BP1905" i="13"/>
  <c r="BO1905" i="13"/>
  <c r="BN1905" i="13"/>
  <c r="BB1905" i="13"/>
  <c r="BD1905" i="13" s="1"/>
  <c r="BP1904" i="13"/>
  <c r="BO1904" i="13"/>
  <c r="BN1904" i="13"/>
  <c r="BH1904" i="13"/>
  <c r="BB1904" i="13"/>
  <c r="BD1904" i="13" s="1"/>
  <c r="BI1904" i="13" s="1"/>
  <c r="BP1903" i="13"/>
  <c r="BO1903" i="13"/>
  <c r="BN1903" i="13"/>
  <c r="BB1903" i="13"/>
  <c r="BD1903" i="13" s="1"/>
  <c r="BI1903" i="13" s="1"/>
  <c r="BP1902" i="13"/>
  <c r="BO1902" i="13"/>
  <c r="BN1902" i="13"/>
  <c r="BH1902" i="13"/>
  <c r="BB1902" i="13"/>
  <c r="BD1902" i="13" s="1"/>
  <c r="BI1902" i="13" s="1"/>
  <c r="BP1901" i="13"/>
  <c r="BO1901" i="13"/>
  <c r="BN1901" i="13"/>
  <c r="BC1901" i="13"/>
  <c r="BB1901" i="13"/>
  <c r="BD1901" i="13" s="1"/>
  <c r="BI1901" i="13" s="1"/>
  <c r="BP1900" i="13"/>
  <c r="BO1900" i="13"/>
  <c r="BN1900" i="13"/>
  <c r="BH1900" i="13"/>
  <c r="BB1900" i="13"/>
  <c r="BD1900" i="13" s="1"/>
  <c r="BI1900" i="13" s="1"/>
  <c r="BP1899" i="13"/>
  <c r="BO1899" i="13"/>
  <c r="BN1899" i="13"/>
  <c r="BC1899" i="13"/>
  <c r="BH1899" i="13" s="1"/>
  <c r="BB1899" i="13"/>
  <c r="BD1899" i="13" s="1"/>
  <c r="BI1899" i="13" s="1"/>
  <c r="BP1898" i="13"/>
  <c r="BO1898" i="13"/>
  <c r="BN1898" i="13"/>
  <c r="BH1898" i="13"/>
  <c r="BB1898" i="13"/>
  <c r="BD1898" i="13" s="1"/>
  <c r="BI1898" i="13" s="1"/>
  <c r="BP1897" i="13"/>
  <c r="BO1897" i="13"/>
  <c r="BN1897" i="13"/>
  <c r="BB1897" i="13"/>
  <c r="BD1897" i="13" s="1"/>
  <c r="BP1896" i="13"/>
  <c r="BO1896" i="13"/>
  <c r="BN1896" i="13"/>
  <c r="BH1896" i="13"/>
  <c r="BB1896" i="13"/>
  <c r="BD1896" i="13" s="1"/>
  <c r="BI1896" i="13" s="1"/>
  <c r="BP1895" i="13"/>
  <c r="BO1895" i="13"/>
  <c r="BN1895" i="13"/>
  <c r="BC1895" i="13"/>
  <c r="BH1895" i="13" s="1"/>
  <c r="BB1895" i="13"/>
  <c r="BD1895" i="13" s="1"/>
  <c r="BI1895" i="13" s="1"/>
  <c r="BP1894" i="13"/>
  <c r="BO1894" i="13"/>
  <c r="BN1894" i="13"/>
  <c r="BH1894" i="13"/>
  <c r="BB1894" i="13"/>
  <c r="BD1894" i="13" s="1"/>
  <c r="BI1894" i="13" s="1"/>
  <c r="BP1893" i="13"/>
  <c r="BO1893" i="13"/>
  <c r="BN1893" i="13"/>
  <c r="BB1893" i="13"/>
  <c r="BD1893" i="13" s="1"/>
  <c r="BI1893" i="13" s="1"/>
  <c r="BP1892" i="13"/>
  <c r="BO1892" i="13"/>
  <c r="BN1892" i="13"/>
  <c r="BH1892" i="13"/>
  <c r="BB1892" i="13"/>
  <c r="BD1892" i="13" s="1"/>
  <c r="BI1892" i="13" s="1"/>
  <c r="BP1891" i="13"/>
  <c r="BO1891" i="13"/>
  <c r="BN1891" i="13"/>
  <c r="BB1891" i="13"/>
  <c r="BD1891" i="13" s="1"/>
  <c r="BP1890" i="13"/>
  <c r="BO1890" i="13"/>
  <c r="BN1890" i="13"/>
  <c r="BH1890" i="13"/>
  <c r="BB1890" i="13"/>
  <c r="BD1890" i="13" s="1"/>
  <c r="BI1890" i="13" s="1"/>
  <c r="BP1889" i="13"/>
  <c r="BO1889" i="13"/>
  <c r="BN1889" i="13"/>
  <c r="BB1889" i="13"/>
  <c r="BD1889" i="13" s="1"/>
  <c r="BP1888" i="13"/>
  <c r="BO1888" i="13"/>
  <c r="BN1888" i="13"/>
  <c r="BH1888" i="13"/>
  <c r="BB1888" i="13"/>
  <c r="BD1888" i="13" s="1"/>
  <c r="BI1888" i="13" s="1"/>
  <c r="BP1887" i="13"/>
  <c r="BO1887" i="13"/>
  <c r="BN1887" i="13"/>
  <c r="BB1887" i="13"/>
  <c r="BD1887" i="13" s="1"/>
  <c r="BC1887" i="13" s="1"/>
  <c r="BP1886" i="13"/>
  <c r="BO1886" i="13"/>
  <c r="BN1886" i="13"/>
  <c r="BH1886" i="13"/>
  <c r="BB1886" i="13"/>
  <c r="BD1886" i="13" s="1"/>
  <c r="BI1886" i="13" s="1"/>
  <c r="BP1885" i="13"/>
  <c r="BO1885" i="13"/>
  <c r="BN1885" i="13"/>
  <c r="BH1885" i="13"/>
  <c r="BB1885" i="13"/>
  <c r="BD1885" i="13" s="1"/>
  <c r="BI1885" i="13" s="1"/>
  <c r="BP1884" i="13"/>
  <c r="BO1884" i="13"/>
  <c r="BN1884" i="13"/>
  <c r="BP1883" i="13"/>
  <c r="BO1883" i="13"/>
  <c r="BN1883" i="13"/>
  <c r="BH1883" i="13"/>
  <c r="BB1883" i="13"/>
  <c r="BD1883" i="13" s="1"/>
  <c r="BI1883" i="13" s="1"/>
  <c r="BP1882" i="13"/>
  <c r="BO1882" i="13"/>
  <c r="BN1882" i="13"/>
  <c r="BC1882" i="13"/>
  <c r="BB1882" i="13"/>
  <c r="BD1882" i="13" s="1"/>
  <c r="BI1882" i="13" s="1"/>
  <c r="BP1881" i="13"/>
  <c r="BO1881" i="13"/>
  <c r="BN1881" i="13"/>
  <c r="BH1881" i="13"/>
  <c r="BB1881" i="13"/>
  <c r="BD1881" i="13" s="1"/>
  <c r="BI1881" i="13" s="1"/>
  <c r="BP1880" i="13"/>
  <c r="BO1880" i="13"/>
  <c r="BN1880" i="13"/>
  <c r="BH1880" i="13"/>
  <c r="BB1880" i="13"/>
  <c r="BP1879" i="13"/>
  <c r="BO1879" i="13"/>
  <c r="BN1879" i="13"/>
  <c r="BP1878" i="13"/>
  <c r="BO1878" i="13"/>
  <c r="BN1878" i="13"/>
  <c r="BH1878" i="13"/>
  <c r="BB1878" i="13"/>
  <c r="BD1878" i="13" s="1"/>
  <c r="BI1878" i="13" s="1"/>
  <c r="BP1877" i="13"/>
  <c r="BO1877" i="13"/>
  <c r="BN1877" i="13"/>
  <c r="BB1877" i="13"/>
  <c r="BD1877" i="13" s="1"/>
  <c r="BI1876" i="13"/>
  <c r="BH1876" i="13"/>
  <c r="BP1875" i="13"/>
  <c r="BO1875" i="13"/>
  <c r="BN1875" i="13"/>
  <c r="BH1875" i="13"/>
  <c r="BB1875" i="13"/>
  <c r="BD1875" i="13" s="1"/>
  <c r="BI1875" i="13" s="1"/>
  <c r="BP1874" i="13"/>
  <c r="BO1874" i="13"/>
  <c r="BN1874" i="13"/>
  <c r="BH1874" i="13"/>
  <c r="BB1874" i="13"/>
  <c r="BD1874" i="13" s="1"/>
  <c r="BI1874" i="13" s="1"/>
  <c r="BP1873" i="13"/>
  <c r="BO1873" i="13"/>
  <c r="BN1873" i="13"/>
  <c r="BH1873" i="13"/>
  <c r="BP1872" i="13"/>
  <c r="BO1872" i="13"/>
  <c r="BN1872" i="13"/>
  <c r="BH1872" i="13"/>
  <c r="BB1872" i="13"/>
  <c r="BD1872" i="13" s="1"/>
  <c r="BI1872" i="13" s="1"/>
  <c r="BP1871" i="13"/>
  <c r="BO1871" i="13"/>
  <c r="BN1871" i="13"/>
  <c r="BB1871" i="13"/>
  <c r="BD1871" i="13" s="1"/>
  <c r="BI1871" i="13" s="1"/>
  <c r="BP1870" i="13"/>
  <c r="BO1870" i="13"/>
  <c r="BN1870" i="13"/>
  <c r="BH1870" i="13"/>
  <c r="BB1870" i="13"/>
  <c r="BD1870" i="13" s="1"/>
  <c r="BI1870" i="13" s="1"/>
  <c r="BP1869" i="13"/>
  <c r="BO1869" i="13"/>
  <c r="BN1869" i="13"/>
  <c r="BB1869" i="13"/>
  <c r="BD1869" i="13" s="1"/>
  <c r="BC1869" i="13" s="1"/>
  <c r="BP1868" i="13"/>
  <c r="BO1868" i="13"/>
  <c r="BN1868" i="13"/>
  <c r="BH1868" i="13"/>
  <c r="BB1868" i="13"/>
  <c r="BD1868" i="13" s="1"/>
  <c r="BI1868" i="13" s="1"/>
  <c r="BP1867" i="13"/>
  <c r="BO1867" i="13"/>
  <c r="BN1867" i="13"/>
  <c r="BH1867" i="13"/>
  <c r="BB1867" i="13"/>
  <c r="BD1867" i="13" s="1"/>
  <c r="BI1867" i="13" s="1"/>
  <c r="BP1866" i="13"/>
  <c r="BO1866" i="13"/>
  <c r="BN1866" i="13"/>
  <c r="BH1866" i="13"/>
  <c r="BB1866" i="13"/>
  <c r="BD1866" i="13" s="1"/>
  <c r="BI1866" i="13" s="1"/>
  <c r="BP1865" i="13"/>
  <c r="BO1865" i="13"/>
  <c r="BN1865" i="13"/>
  <c r="BH1865" i="13"/>
  <c r="BB1865" i="13"/>
  <c r="BD1865" i="13" s="1"/>
  <c r="BI1865" i="13" s="1"/>
  <c r="BP1864" i="13"/>
  <c r="BO1864" i="13"/>
  <c r="BN1864" i="13"/>
  <c r="BP1863" i="13"/>
  <c r="BO1863" i="13"/>
  <c r="BN1863" i="13"/>
  <c r="BH1863" i="13"/>
  <c r="BB1863" i="13"/>
  <c r="BD1863" i="13" s="1"/>
  <c r="BI1863" i="13" s="1"/>
  <c r="BP1862" i="13"/>
  <c r="BO1862" i="13"/>
  <c r="BN1862" i="13"/>
  <c r="BB1862" i="13"/>
  <c r="BD1862" i="13" s="1"/>
  <c r="BI1862" i="13" s="1"/>
  <c r="BP1861" i="13"/>
  <c r="BO1861" i="13"/>
  <c r="BN1861" i="13"/>
  <c r="BH1861" i="13"/>
  <c r="BB1861" i="13"/>
  <c r="BD1861" i="13" s="1"/>
  <c r="BI1861" i="13" s="1"/>
  <c r="BP1860" i="13"/>
  <c r="BO1860" i="13"/>
  <c r="BN1860" i="13"/>
  <c r="BH1860" i="13"/>
  <c r="BB1860" i="13"/>
  <c r="BD1860" i="13" s="1"/>
  <c r="BI1860" i="13" s="1"/>
  <c r="BP1859" i="13"/>
  <c r="BO1859" i="13"/>
  <c r="BN1859" i="13"/>
  <c r="BH1859" i="13"/>
  <c r="BB1859" i="13"/>
  <c r="BD1859" i="13" s="1"/>
  <c r="BI1859" i="13" s="1"/>
  <c r="BP1858" i="13"/>
  <c r="BO1858" i="13"/>
  <c r="BN1858" i="13"/>
  <c r="BP1857" i="13"/>
  <c r="BO1857" i="13"/>
  <c r="BN1857" i="13"/>
  <c r="BH1857" i="13"/>
  <c r="BB1857" i="13"/>
  <c r="BD1857" i="13" s="1"/>
  <c r="BI1857" i="13" s="1"/>
  <c r="BP1856" i="13"/>
  <c r="BO1856" i="13"/>
  <c r="BN1856" i="13"/>
  <c r="BC1856" i="13"/>
  <c r="BB1856" i="13"/>
  <c r="BD1856" i="13" s="1"/>
  <c r="BI1856" i="13" s="1"/>
  <c r="BP1855" i="13"/>
  <c r="BO1855" i="13"/>
  <c r="BN1855" i="13"/>
  <c r="BH1855" i="13"/>
  <c r="BB1855" i="13"/>
  <c r="BD1855" i="13" s="1"/>
  <c r="BI1855" i="13" s="1"/>
  <c r="BP1854" i="13"/>
  <c r="BO1854" i="13"/>
  <c r="BN1854" i="13"/>
  <c r="BC1854" i="13"/>
  <c r="BB1854" i="13"/>
  <c r="BD1854" i="13" s="1"/>
  <c r="BI1854" i="13" s="1"/>
  <c r="BP1853" i="13"/>
  <c r="BO1853" i="13"/>
  <c r="BN1853" i="13"/>
  <c r="BH1853" i="13"/>
  <c r="BB1853" i="13"/>
  <c r="BD1853" i="13" s="1"/>
  <c r="BI1853" i="13" s="1"/>
  <c r="BP1852" i="13"/>
  <c r="BO1852" i="13"/>
  <c r="BN1852" i="13"/>
  <c r="BC1852" i="13"/>
  <c r="BH1852" i="13" s="1"/>
  <c r="BB1852" i="13"/>
  <c r="BD1852" i="13" s="1"/>
  <c r="BI1852" i="13" s="1"/>
  <c r="BP1851" i="13"/>
  <c r="BO1851" i="13"/>
  <c r="BN1851" i="13"/>
  <c r="BH1851" i="13"/>
  <c r="BB1851" i="13"/>
  <c r="BD1851" i="13" s="1"/>
  <c r="BI1851" i="13" s="1"/>
  <c r="BP1850" i="13"/>
  <c r="BO1850" i="13"/>
  <c r="BN1850" i="13"/>
  <c r="BC1850" i="13"/>
  <c r="BH1850" i="13" s="1"/>
  <c r="BB1850" i="13"/>
  <c r="BD1850" i="13" s="1"/>
  <c r="BI1850" i="13" s="1"/>
  <c r="BP1849" i="13"/>
  <c r="BO1849" i="13"/>
  <c r="BN1849" i="13"/>
  <c r="BH1849" i="13"/>
  <c r="BB1849" i="13"/>
  <c r="BD1849" i="13" s="1"/>
  <c r="BI1849" i="13" s="1"/>
  <c r="BP1848" i="13"/>
  <c r="BO1848" i="13"/>
  <c r="BN1848" i="13"/>
  <c r="BH1848" i="13"/>
  <c r="BB1848" i="13"/>
  <c r="BD1848" i="13" s="1"/>
  <c r="BI1848" i="13" s="1"/>
  <c r="BP1847" i="13"/>
  <c r="BO1847" i="13"/>
  <c r="BN1847" i="13"/>
  <c r="BB1847" i="13"/>
  <c r="BD1847" i="13" s="1"/>
  <c r="BP1846" i="13"/>
  <c r="BO1846" i="13"/>
  <c r="BN1846" i="13"/>
  <c r="BH1846" i="13"/>
  <c r="BB1846" i="13"/>
  <c r="BD1846" i="13" s="1"/>
  <c r="BI1846" i="13" s="1"/>
  <c r="BP1845" i="13"/>
  <c r="BO1845" i="13"/>
  <c r="BN1845" i="13"/>
  <c r="BH1845" i="13"/>
  <c r="BB1845" i="13"/>
  <c r="BP1844" i="13"/>
  <c r="BO1844" i="13"/>
  <c r="BN1844" i="13"/>
  <c r="BC1844" i="13"/>
  <c r="BH1844" i="13" s="1"/>
  <c r="BP1843" i="13"/>
  <c r="BO1843" i="13"/>
  <c r="BN1843" i="13"/>
  <c r="BH1843" i="13"/>
  <c r="BB1843" i="13"/>
  <c r="BD1843" i="13" s="1"/>
  <c r="BI1843" i="13" s="1"/>
  <c r="BP1842" i="13"/>
  <c r="BO1842" i="13"/>
  <c r="BN1842" i="13"/>
  <c r="BH1842" i="13"/>
  <c r="BB1842" i="13"/>
  <c r="BP1841" i="13"/>
  <c r="BO1841" i="13"/>
  <c r="BN1841" i="13"/>
  <c r="BC1841" i="13"/>
  <c r="BH1841" i="13" s="1"/>
  <c r="BP1840" i="13"/>
  <c r="BO1840" i="13"/>
  <c r="BN1840" i="13"/>
  <c r="BH1840" i="13"/>
  <c r="BB1840" i="13"/>
  <c r="BD1840" i="13" s="1"/>
  <c r="BI1840" i="13" s="1"/>
  <c r="BP1839" i="13"/>
  <c r="BO1839" i="13"/>
  <c r="BN1839" i="13"/>
  <c r="BC1839" i="13"/>
  <c r="BH1839" i="13" s="1"/>
  <c r="BB1839" i="13"/>
  <c r="BD1839" i="13" s="1"/>
  <c r="BI1839" i="13" s="1"/>
  <c r="BP1838" i="13"/>
  <c r="BO1838" i="13"/>
  <c r="BN1838" i="13"/>
  <c r="BH1838" i="13"/>
  <c r="BB1838" i="13"/>
  <c r="BD1838" i="13" s="1"/>
  <c r="BI1838" i="13" s="1"/>
  <c r="BP1837" i="13"/>
  <c r="BO1837" i="13"/>
  <c r="BN1837" i="13"/>
  <c r="BC1837" i="13"/>
  <c r="BB1837" i="13"/>
  <c r="BD1837" i="13" s="1"/>
  <c r="BI1837" i="13" s="1"/>
  <c r="BP1836" i="13"/>
  <c r="BO1836" i="13"/>
  <c r="BN1836" i="13"/>
  <c r="BH1836" i="13"/>
  <c r="BB1836" i="13"/>
  <c r="BD1836" i="13" s="1"/>
  <c r="BI1836" i="13" s="1"/>
  <c r="BP1835" i="13"/>
  <c r="BO1835" i="13"/>
  <c r="BN1835" i="13"/>
  <c r="BB1835" i="13"/>
  <c r="BD1835" i="13" s="1"/>
  <c r="BP1834" i="13"/>
  <c r="BO1834" i="13"/>
  <c r="BN1834" i="13"/>
  <c r="BH1834" i="13"/>
  <c r="BB1834" i="13"/>
  <c r="BD1834" i="13" s="1"/>
  <c r="BI1834" i="13" s="1"/>
  <c r="BP1833" i="13"/>
  <c r="BO1833" i="13"/>
  <c r="BN1833" i="13"/>
  <c r="BH1833" i="13"/>
  <c r="BB1833" i="13"/>
  <c r="BD1833" i="13" s="1"/>
  <c r="BI1833" i="13" s="1"/>
  <c r="BP1832" i="13"/>
  <c r="BO1832" i="13"/>
  <c r="BN1832" i="13"/>
  <c r="BB1832" i="13"/>
  <c r="BD1832" i="13" s="1"/>
  <c r="BP1831" i="13"/>
  <c r="BO1831" i="13"/>
  <c r="BN1831" i="13"/>
  <c r="BH1831" i="13"/>
  <c r="BB1831" i="13"/>
  <c r="BD1831" i="13" s="1"/>
  <c r="BI1831" i="13" s="1"/>
  <c r="BP1830" i="13"/>
  <c r="BO1830" i="13"/>
  <c r="BN1830" i="13"/>
  <c r="BC1830" i="13"/>
  <c r="BH1830" i="13" s="1"/>
  <c r="BB1830" i="13"/>
  <c r="BD1830" i="13" s="1"/>
  <c r="BI1830" i="13" s="1"/>
  <c r="BP1829" i="13"/>
  <c r="BO1829" i="13"/>
  <c r="BN1829" i="13"/>
  <c r="BH1829" i="13"/>
  <c r="BB1829" i="13"/>
  <c r="BD1829" i="13" s="1"/>
  <c r="BI1829" i="13" s="1"/>
  <c r="BP1828" i="13"/>
  <c r="BO1828" i="13"/>
  <c r="BN1828" i="13"/>
  <c r="BH1828" i="13"/>
  <c r="BB1828" i="13"/>
  <c r="BP1827" i="13"/>
  <c r="BO1827" i="13"/>
  <c r="BN1827" i="13"/>
  <c r="BC1827" i="13"/>
  <c r="BH1827" i="13" s="1"/>
  <c r="BP1826" i="13"/>
  <c r="BO1826" i="13"/>
  <c r="BN1826" i="13"/>
  <c r="BH1826" i="13"/>
  <c r="BB1826" i="13"/>
  <c r="BD1826" i="13" s="1"/>
  <c r="BI1826" i="13" s="1"/>
  <c r="BP1825" i="13"/>
  <c r="BO1825" i="13"/>
  <c r="BN1825" i="13"/>
  <c r="BC1825" i="13"/>
  <c r="BB1825" i="13"/>
  <c r="BD1825" i="13" s="1"/>
  <c r="BI1825" i="13" s="1"/>
  <c r="BP1824" i="13"/>
  <c r="BO1824" i="13"/>
  <c r="BN1824" i="13"/>
  <c r="BH1824" i="13"/>
  <c r="BB1824" i="13"/>
  <c r="BD1824" i="13" s="1"/>
  <c r="BI1824" i="13" s="1"/>
  <c r="BP1823" i="13"/>
  <c r="BO1823" i="13"/>
  <c r="BN1823" i="13"/>
  <c r="BC1823" i="13"/>
  <c r="BB1823" i="13"/>
  <c r="BD1823" i="13" s="1"/>
  <c r="BI1823" i="13" s="1"/>
  <c r="BP1822" i="13"/>
  <c r="BO1822" i="13"/>
  <c r="BN1822" i="13"/>
  <c r="BH1822" i="13"/>
  <c r="BB1822" i="13"/>
  <c r="BD1822" i="13" s="1"/>
  <c r="BI1822" i="13" s="1"/>
  <c r="BP1821" i="13"/>
  <c r="BO1821" i="13"/>
  <c r="BN1821" i="13"/>
  <c r="BC1821" i="13"/>
  <c r="BH1821" i="13" s="1"/>
  <c r="BB1821" i="13"/>
  <c r="BD1821" i="13" s="1"/>
  <c r="BI1821" i="13" s="1"/>
  <c r="BP1820" i="13"/>
  <c r="BO1820" i="13"/>
  <c r="BN1820" i="13"/>
  <c r="BH1820" i="13"/>
  <c r="BB1820" i="13"/>
  <c r="BD1820" i="13" s="1"/>
  <c r="BI1820" i="13" s="1"/>
  <c r="BP1819" i="13"/>
  <c r="BO1819" i="13"/>
  <c r="BN1819" i="13"/>
  <c r="BC1819" i="13"/>
  <c r="BB1819" i="13"/>
  <c r="BD1819" i="13" s="1"/>
  <c r="BI1819" i="13" s="1"/>
  <c r="BP1818" i="13"/>
  <c r="BO1818" i="13"/>
  <c r="BN1818" i="13"/>
  <c r="BH1818" i="13"/>
  <c r="BB1818" i="13"/>
  <c r="BD1818" i="13" s="1"/>
  <c r="BI1818" i="13" s="1"/>
  <c r="BP1817" i="13"/>
  <c r="BO1817" i="13"/>
  <c r="BN1817" i="13"/>
  <c r="BB1817" i="13"/>
  <c r="BD1817" i="13" s="1"/>
  <c r="BC1817" i="13" s="1"/>
  <c r="BP1816" i="13"/>
  <c r="BO1816" i="13"/>
  <c r="BN1816" i="13"/>
  <c r="BH1816" i="13"/>
  <c r="BB1816" i="13"/>
  <c r="BD1816" i="13" s="1"/>
  <c r="BI1816" i="13" s="1"/>
  <c r="BP1815" i="13"/>
  <c r="BO1815" i="13"/>
  <c r="BN1815" i="13"/>
  <c r="BB1815" i="13"/>
  <c r="BD1815" i="13" s="1"/>
  <c r="BI1815" i="13" s="1"/>
  <c r="BP1814" i="13"/>
  <c r="BO1814" i="13"/>
  <c r="BN1814" i="13"/>
  <c r="BH1814" i="13"/>
  <c r="BB1814" i="13"/>
  <c r="BD1814" i="13" s="1"/>
  <c r="BI1814" i="13" s="1"/>
  <c r="BP1813" i="13"/>
  <c r="BO1813" i="13"/>
  <c r="BN1813" i="13"/>
  <c r="BC1813" i="13"/>
  <c r="BB1813" i="13"/>
  <c r="BD1813" i="13" s="1"/>
  <c r="BI1813" i="13" s="1"/>
  <c r="BP1812" i="13"/>
  <c r="BO1812" i="13"/>
  <c r="BN1812" i="13"/>
  <c r="BH1812" i="13"/>
  <c r="BB1812" i="13"/>
  <c r="BD1812" i="13" s="1"/>
  <c r="BI1812" i="13" s="1"/>
  <c r="BP1811" i="13"/>
  <c r="BO1811" i="13"/>
  <c r="BN1811" i="13"/>
  <c r="BC1811" i="13"/>
  <c r="BH1811" i="13" s="1"/>
  <c r="BB1811" i="13"/>
  <c r="BD1811" i="13" s="1"/>
  <c r="BI1811" i="13" s="1"/>
  <c r="BP1810" i="13"/>
  <c r="BO1810" i="13"/>
  <c r="BN1810" i="13"/>
  <c r="BH1810" i="13"/>
  <c r="BB1810" i="13"/>
  <c r="BD1810" i="13" s="1"/>
  <c r="BI1810" i="13" s="1"/>
  <c r="BP1809" i="13"/>
  <c r="BO1809" i="13"/>
  <c r="BN1809" i="13"/>
  <c r="BB1809" i="13"/>
  <c r="BD1809" i="13" s="1"/>
  <c r="BI1809" i="13" s="1"/>
  <c r="BP1808" i="13"/>
  <c r="BO1808" i="13"/>
  <c r="BN1808" i="13"/>
  <c r="BH1808" i="13"/>
  <c r="BB1808" i="13"/>
  <c r="BD1808" i="13" s="1"/>
  <c r="BI1808" i="13" s="1"/>
  <c r="BP1807" i="13"/>
  <c r="BO1807" i="13"/>
  <c r="BN1807" i="13"/>
  <c r="BH1807" i="13"/>
  <c r="BB1807" i="13"/>
  <c r="BD1807" i="13" s="1"/>
  <c r="BI1807" i="13" s="1"/>
  <c r="BP1806" i="13"/>
  <c r="BO1806" i="13"/>
  <c r="BN1806" i="13"/>
  <c r="BB1806" i="13"/>
  <c r="BD1806" i="13" s="1"/>
  <c r="BI1806" i="13" s="1"/>
  <c r="BP1805" i="13"/>
  <c r="BO1805" i="13"/>
  <c r="BN1805" i="13"/>
  <c r="BH1805" i="13"/>
  <c r="BB1805" i="13"/>
  <c r="BD1805" i="13" s="1"/>
  <c r="BI1805" i="13" s="1"/>
  <c r="BP1804" i="13"/>
  <c r="BO1804" i="13"/>
  <c r="BN1804" i="13"/>
  <c r="BB1804" i="13"/>
  <c r="BD1804" i="13" s="1"/>
  <c r="BC1804" i="13" s="1"/>
  <c r="BP1803" i="13"/>
  <c r="BO1803" i="13"/>
  <c r="BN1803" i="13"/>
  <c r="BH1803" i="13"/>
  <c r="BB1803" i="13"/>
  <c r="BD1803" i="13" s="1"/>
  <c r="BI1803" i="13" s="1"/>
  <c r="BP1802" i="13"/>
  <c r="BO1802" i="13"/>
  <c r="BN1802" i="13"/>
  <c r="BB1802" i="13"/>
  <c r="BD1802" i="13" s="1"/>
  <c r="BP1801" i="13"/>
  <c r="BO1801" i="13"/>
  <c r="BN1801" i="13"/>
  <c r="BH1801" i="13"/>
  <c r="BB1801" i="13"/>
  <c r="BD1801" i="13" s="1"/>
  <c r="BI1801" i="13" s="1"/>
  <c r="BP1800" i="13"/>
  <c r="BO1800" i="13"/>
  <c r="BN1800" i="13"/>
  <c r="BH1800" i="13"/>
  <c r="BB1800" i="13"/>
  <c r="BD1800" i="13" s="1"/>
  <c r="BI1800" i="13" s="1"/>
  <c r="BP1799" i="13"/>
  <c r="BO1799" i="13"/>
  <c r="BN1799" i="13"/>
  <c r="BH1799" i="13"/>
  <c r="BB1799" i="13"/>
  <c r="BP1798" i="13"/>
  <c r="BO1798" i="13"/>
  <c r="BN1798" i="13"/>
  <c r="BP1797" i="13"/>
  <c r="BO1797" i="13"/>
  <c r="BN1797" i="13"/>
  <c r="BH1797" i="13"/>
  <c r="BB1797" i="13"/>
  <c r="BD1797" i="13" s="1"/>
  <c r="BI1797" i="13" s="1"/>
  <c r="BP1796" i="13"/>
  <c r="BO1796" i="13"/>
  <c r="BN1796" i="13"/>
  <c r="BH1796" i="13"/>
  <c r="BB1796" i="13"/>
  <c r="BD1796" i="13" s="1"/>
  <c r="BI1796" i="13" s="1"/>
  <c r="BP1795" i="13"/>
  <c r="BO1795" i="13"/>
  <c r="BN1795" i="13"/>
  <c r="BH1795" i="13"/>
  <c r="BB1795" i="13"/>
  <c r="BD1795" i="13" s="1"/>
  <c r="BI1795" i="13" s="1"/>
  <c r="BP1794" i="13"/>
  <c r="BO1794" i="13"/>
  <c r="BN1794" i="13"/>
  <c r="BC1794" i="13"/>
  <c r="BH1794" i="13" s="1"/>
  <c r="BP1793" i="13"/>
  <c r="BO1793" i="13"/>
  <c r="BN1793" i="13"/>
  <c r="BH1793" i="13"/>
  <c r="BB1793" i="13"/>
  <c r="BD1793" i="13" s="1"/>
  <c r="BI1793" i="13" s="1"/>
  <c r="BP1792" i="13"/>
  <c r="BO1792" i="13"/>
  <c r="BN1792" i="13"/>
  <c r="BH1792" i="13"/>
  <c r="BB1792" i="13"/>
  <c r="BD1792" i="13" s="1"/>
  <c r="BI1792" i="13" s="1"/>
  <c r="BP1791" i="13"/>
  <c r="BO1791" i="13"/>
  <c r="BN1791" i="13"/>
  <c r="BP1790" i="13"/>
  <c r="BO1790" i="13"/>
  <c r="BN1790" i="13"/>
  <c r="BH1790" i="13"/>
  <c r="BB1790" i="13"/>
  <c r="BD1790" i="13" s="1"/>
  <c r="BI1790" i="13" s="1"/>
  <c r="BP1789" i="13"/>
  <c r="BO1789" i="13"/>
  <c r="BN1789" i="13"/>
  <c r="BH1789" i="13"/>
  <c r="BB1789" i="13"/>
  <c r="BD1789" i="13" s="1"/>
  <c r="BI1789" i="13" s="1"/>
  <c r="BP1788" i="13"/>
  <c r="BO1788" i="13"/>
  <c r="BN1788" i="13"/>
  <c r="BH1788" i="13"/>
  <c r="BB1788" i="13"/>
  <c r="BD1788" i="13" s="1"/>
  <c r="BI1788" i="13" s="1"/>
  <c r="BP1787" i="13"/>
  <c r="BO1787" i="13"/>
  <c r="BN1787" i="13"/>
  <c r="BP1786" i="13"/>
  <c r="BO1786" i="13"/>
  <c r="BN1786" i="13"/>
  <c r="BH1786" i="13"/>
  <c r="BB1786" i="13"/>
  <c r="BD1786" i="13" s="1"/>
  <c r="BI1786" i="13" s="1"/>
  <c r="BP1785" i="13"/>
  <c r="BO1785" i="13"/>
  <c r="BN1785" i="13"/>
  <c r="BB1785" i="13"/>
  <c r="BD1785" i="13" s="1"/>
  <c r="BI1785" i="13" s="1"/>
  <c r="BP1784" i="13"/>
  <c r="BO1784" i="13"/>
  <c r="BN1784" i="13"/>
  <c r="BH1784" i="13"/>
  <c r="BB1784" i="13"/>
  <c r="BD1784" i="13" s="1"/>
  <c r="BI1784" i="13" s="1"/>
  <c r="BP1783" i="13"/>
  <c r="BO1783" i="13"/>
  <c r="BN1783" i="13"/>
  <c r="BH1783" i="13"/>
  <c r="BB1783" i="13"/>
  <c r="BD1783" i="13" s="1"/>
  <c r="BI1783" i="13" s="1"/>
  <c r="BP1782" i="13"/>
  <c r="BO1782" i="13"/>
  <c r="BN1782" i="13"/>
  <c r="BB1782" i="13"/>
  <c r="BD1782" i="13" s="1"/>
  <c r="BI1782" i="13" s="1"/>
  <c r="BP1781" i="13"/>
  <c r="BO1781" i="13"/>
  <c r="BN1781" i="13"/>
  <c r="BH1781" i="13"/>
  <c r="BB1781" i="13"/>
  <c r="BD1781" i="13" s="1"/>
  <c r="BI1781" i="13" s="1"/>
  <c r="BP1780" i="13"/>
  <c r="BO1780" i="13"/>
  <c r="BN1780" i="13"/>
  <c r="BB1780" i="13"/>
  <c r="BD1780" i="13" s="1"/>
  <c r="BC1780" i="13" s="1"/>
  <c r="BP1779" i="13"/>
  <c r="BO1779" i="13"/>
  <c r="BN1779" i="13"/>
  <c r="BH1779" i="13"/>
  <c r="BB1779" i="13"/>
  <c r="BD1779" i="13" s="1"/>
  <c r="BI1779" i="13" s="1"/>
  <c r="BP1778" i="13"/>
  <c r="BO1778" i="13"/>
  <c r="BN1778" i="13"/>
  <c r="BB1778" i="13"/>
  <c r="BD1778" i="13" s="1"/>
  <c r="BP1777" i="13"/>
  <c r="BO1777" i="13"/>
  <c r="BN1777" i="13"/>
  <c r="BH1777" i="13"/>
  <c r="BB1777" i="13"/>
  <c r="BD1777" i="13" s="1"/>
  <c r="BI1777" i="13" s="1"/>
  <c r="BP1776" i="13"/>
  <c r="BO1776" i="13"/>
  <c r="BN1776" i="13"/>
  <c r="BB1776" i="13"/>
  <c r="BD1776" i="13" s="1"/>
  <c r="BP1775" i="13"/>
  <c r="BO1775" i="13"/>
  <c r="BN1775" i="13"/>
  <c r="BH1775" i="13"/>
  <c r="BB1775" i="13"/>
  <c r="BD1775" i="13" s="1"/>
  <c r="BI1775" i="13" s="1"/>
  <c r="BP1774" i="13"/>
  <c r="BO1774" i="13"/>
  <c r="BN1774" i="13"/>
  <c r="BH1774" i="13"/>
  <c r="BB1774" i="13"/>
  <c r="BD1774" i="13" s="1"/>
  <c r="BI1774" i="13" s="1"/>
  <c r="BP1773" i="13"/>
  <c r="BO1773" i="13"/>
  <c r="BN1773" i="13"/>
  <c r="BH1773" i="13"/>
  <c r="BB1773" i="13"/>
  <c r="BD1773" i="13" s="1"/>
  <c r="BI1773" i="13" s="1"/>
  <c r="BP1772" i="13"/>
  <c r="BO1772" i="13"/>
  <c r="BN1772" i="13"/>
  <c r="BH1772" i="13"/>
  <c r="BB1772" i="13"/>
  <c r="BP1771" i="13"/>
  <c r="BO1771" i="13"/>
  <c r="BN1771" i="13"/>
  <c r="BC1771" i="13"/>
  <c r="BP1770" i="13"/>
  <c r="BO1770" i="13"/>
  <c r="BN1770" i="13"/>
  <c r="BH1770" i="13"/>
  <c r="BB1770" i="13"/>
  <c r="BD1770" i="13" s="1"/>
  <c r="BI1770" i="13" s="1"/>
  <c r="BP1769" i="13"/>
  <c r="BO1769" i="13"/>
  <c r="BN1769" i="13"/>
  <c r="BH1769" i="13"/>
  <c r="BB1769" i="13"/>
  <c r="BD1769" i="13" s="1"/>
  <c r="BI1769" i="13" s="1"/>
  <c r="BP1768" i="13"/>
  <c r="BO1768" i="13"/>
  <c r="BN1768" i="13"/>
  <c r="BH1768" i="13"/>
  <c r="BB1768" i="13"/>
  <c r="BD1768" i="13" s="1"/>
  <c r="BI1768" i="13" s="1"/>
  <c r="BP1767" i="13"/>
  <c r="BO1767" i="13"/>
  <c r="BN1767" i="13"/>
  <c r="BH1767" i="13"/>
  <c r="BB1767" i="13"/>
  <c r="BD1767" i="13" s="1"/>
  <c r="BI1767" i="13" s="1"/>
  <c r="BP1766" i="13"/>
  <c r="BO1766" i="13"/>
  <c r="BN1766" i="13"/>
  <c r="BH1766" i="13"/>
  <c r="BB1766" i="13"/>
  <c r="BD1766" i="13" s="1"/>
  <c r="BI1766" i="13" s="1"/>
  <c r="BP1765" i="13"/>
  <c r="BO1765" i="13"/>
  <c r="BN1765" i="13"/>
  <c r="BH1765" i="13"/>
  <c r="BB1765" i="13"/>
  <c r="BP1764" i="13"/>
  <c r="BO1764" i="13"/>
  <c r="BN1764" i="13"/>
  <c r="BP1763" i="13"/>
  <c r="BO1763" i="13"/>
  <c r="BN1763" i="13"/>
  <c r="BH1763" i="13"/>
  <c r="BB1763" i="13"/>
  <c r="BD1763" i="13" s="1"/>
  <c r="BI1763" i="13" s="1"/>
  <c r="BP1762" i="13"/>
  <c r="BO1762" i="13"/>
  <c r="BN1762" i="13"/>
  <c r="BH1762" i="13"/>
  <c r="BB1762" i="13"/>
  <c r="BP1761" i="13"/>
  <c r="BO1761" i="13"/>
  <c r="BN1761" i="13"/>
  <c r="BP1760" i="13"/>
  <c r="BO1760" i="13"/>
  <c r="BN1760" i="13"/>
  <c r="BH1760" i="13"/>
  <c r="BB1760" i="13"/>
  <c r="BD1760" i="13" s="1"/>
  <c r="BI1760" i="13" s="1"/>
  <c r="BP1759" i="13"/>
  <c r="BO1759" i="13"/>
  <c r="BN1759" i="13"/>
  <c r="BB1759" i="13"/>
  <c r="BD1759" i="13" s="1"/>
  <c r="BP1758" i="13"/>
  <c r="BO1758" i="13"/>
  <c r="BN1758" i="13"/>
  <c r="BH1758" i="13"/>
  <c r="BB1758" i="13"/>
  <c r="BD1758" i="13" s="1"/>
  <c r="BI1758" i="13" s="1"/>
  <c r="BP1757" i="13"/>
  <c r="BO1757" i="13"/>
  <c r="BN1757" i="13"/>
  <c r="BB1757" i="13"/>
  <c r="BP1756" i="13"/>
  <c r="BO1756" i="13"/>
  <c r="BN1756" i="13"/>
  <c r="BP1755" i="13"/>
  <c r="BO1755" i="13"/>
  <c r="BN1755" i="13"/>
  <c r="BH1755" i="13"/>
  <c r="BB1755" i="13"/>
  <c r="BD1755" i="13" s="1"/>
  <c r="BI1755" i="13" s="1"/>
  <c r="BP1754" i="13"/>
  <c r="BO1754" i="13"/>
  <c r="BN1754" i="13"/>
  <c r="BB1754" i="13"/>
  <c r="BD1754" i="13" s="1"/>
  <c r="BP1753" i="13"/>
  <c r="BO1753" i="13"/>
  <c r="BN1753" i="13"/>
  <c r="BH1753" i="13"/>
  <c r="BD1753" i="13"/>
  <c r="BI1753" i="13" s="1"/>
  <c r="BP1752" i="13"/>
  <c r="BO1752" i="13"/>
  <c r="BN1752" i="13"/>
  <c r="BD1752" i="13"/>
  <c r="BI1752" i="13" s="1"/>
  <c r="BC1752" i="13"/>
  <c r="BH1752" i="13" s="1"/>
  <c r="BP1751" i="13"/>
  <c r="BO1751" i="13"/>
  <c r="BN1751" i="13"/>
  <c r="BH1751" i="13"/>
  <c r="BB1751" i="13"/>
  <c r="BD1751" i="13" s="1"/>
  <c r="BI1751" i="13" s="1"/>
  <c r="BP1750" i="13"/>
  <c r="BO1750" i="13"/>
  <c r="BN1750" i="13"/>
  <c r="BB1750" i="13"/>
  <c r="BD1750" i="13" s="1"/>
  <c r="BP1749" i="13"/>
  <c r="BO1749" i="13"/>
  <c r="BN1749" i="13"/>
  <c r="BH1749" i="13"/>
  <c r="BB1749" i="13"/>
  <c r="BD1749" i="13" s="1"/>
  <c r="BI1749" i="13" s="1"/>
  <c r="BP1748" i="13"/>
  <c r="BO1748" i="13"/>
  <c r="BN1748" i="13"/>
  <c r="BH1748" i="13"/>
  <c r="BB1748" i="13"/>
  <c r="BD1748" i="13" s="1"/>
  <c r="BI1748" i="13" s="1"/>
  <c r="BP1747" i="13"/>
  <c r="BO1747" i="13"/>
  <c r="BN1747" i="13"/>
  <c r="BH1747" i="13"/>
  <c r="BB1747" i="13"/>
  <c r="BP1746" i="13"/>
  <c r="BO1746" i="13"/>
  <c r="BN1746" i="13"/>
  <c r="BC1746" i="13"/>
  <c r="BP1745" i="13"/>
  <c r="BO1745" i="13"/>
  <c r="BN1745" i="13"/>
  <c r="BH1745" i="13"/>
  <c r="BB1745" i="13"/>
  <c r="BD1745" i="13" s="1"/>
  <c r="BI1745" i="13" s="1"/>
  <c r="BP1744" i="13"/>
  <c r="BO1744" i="13"/>
  <c r="BN1744" i="13"/>
  <c r="BB1744" i="13"/>
  <c r="BD1744" i="13" s="1"/>
  <c r="BP1743" i="13"/>
  <c r="BO1743" i="13"/>
  <c r="BN1743" i="13"/>
  <c r="BH1743" i="13"/>
  <c r="BB1743" i="13"/>
  <c r="BD1743" i="13" s="1"/>
  <c r="BI1743" i="13" s="1"/>
  <c r="BP1742" i="13"/>
  <c r="BO1742" i="13"/>
  <c r="BN1742" i="13"/>
  <c r="BC1742" i="13"/>
  <c r="BH1742" i="13" s="1"/>
  <c r="BB1742" i="13"/>
  <c r="BD1742" i="13" s="1"/>
  <c r="BI1742" i="13" s="1"/>
  <c r="BP1741" i="13"/>
  <c r="BO1741" i="13"/>
  <c r="BN1741" i="13"/>
  <c r="BH1741" i="13"/>
  <c r="BB1741" i="13"/>
  <c r="BD1741" i="13" s="1"/>
  <c r="BI1741" i="13" s="1"/>
  <c r="BP1740" i="13"/>
  <c r="BO1740" i="13"/>
  <c r="BN1740" i="13"/>
  <c r="BH1740" i="13"/>
  <c r="BB1740" i="13"/>
  <c r="BD1740" i="13" s="1"/>
  <c r="BI1740" i="13" s="1"/>
  <c r="BP1739" i="13"/>
  <c r="BO1739" i="13"/>
  <c r="BN1739" i="13"/>
  <c r="BB1739" i="13"/>
  <c r="BD1739" i="13" s="1"/>
  <c r="BP1738" i="13"/>
  <c r="BO1738" i="13"/>
  <c r="BN1738" i="13"/>
  <c r="BH1738" i="13"/>
  <c r="BB1738" i="13"/>
  <c r="BD1738" i="13" s="1"/>
  <c r="BI1738" i="13" s="1"/>
  <c r="BP1737" i="13"/>
  <c r="BO1737" i="13"/>
  <c r="BN1737" i="13"/>
  <c r="BC1737" i="13"/>
  <c r="BB1737" i="13"/>
  <c r="BD1737" i="13" s="1"/>
  <c r="BI1737" i="13" s="1"/>
  <c r="BP1736" i="13"/>
  <c r="BO1736" i="13"/>
  <c r="BN1736" i="13"/>
  <c r="BH1736" i="13"/>
  <c r="BB1736" i="13"/>
  <c r="BD1736" i="13" s="1"/>
  <c r="BI1736" i="13" s="1"/>
  <c r="BP1735" i="13"/>
  <c r="BO1735" i="13"/>
  <c r="BN1735" i="13"/>
  <c r="BH1735" i="13"/>
  <c r="BB1735" i="13"/>
  <c r="BD1735" i="13" s="1"/>
  <c r="BI1735" i="13" s="1"/>
  <c r="BP1734" i="13"/>
  <c r="BO1734" i="13"/>
  <c r="BN1734" i="13"/>
  <c r="BH1734" i="13"/>
  <c r="BB1734" i="13"/>
  <c r="BD1734" i="13" s="1"/>
  <c r="BI1734" i="13" s="1"/>
  <c r="BP1733" i="13"/>
  <c r="BO1733" i="13"/>
  <c r="BN1733" i="13"/>
  <c r="BH1733" i="13"/>
  <c r="BB1733" i="13"/>
  <c r="BP1732" i="13"/>
  <c r="BO1732" i="13"/>
  <c r="BN1732" i="13"/>
  <c r="BP1731" i="13"/>
  <c r="BO1731" i="13"/>
  <c r="BN1731" i="13"/>
  <c r="BP1729" i="13"/>
  <c r="BO1729" i="13"/>
  <c r="BN1729" i="13"/>
  <c r="BH1729" i="13"/>
  <c r="BB1729" i="13"/>
  <c r="BD1729" i="13" s="1"/>
  <c r="BI1729" i="13" s="1"/>
  <c r="BP1728" i="13"/>
  <c r="BO1728" i="13"/>
  <c r="BN1728" i="13"/>
  <c r="BB1728" i="13"/>
  <c r="BD1728" i="13" s="1"/>
  <c r="BI1728" i="13" s="1"/>
  <c r="BP1727" i="13"/>
  <c r="BO1727" i="13"/>
  <c r="BN1727" i="13"/>
  <c r="BH1727" i="13"/>
  <c r="BD1727" i="13"/>
  <c r="BI1727" i="13" s="1"/>
  <c r="BP1726" i="13"/>
  <c r="BO1726" i="13"/>
  <c r="BN1726" i="13"/>
  <c r="BD1726" i="13"/>
  <c r="BI1726" i="13" s="1"/>
  <c r="BC1726" i="13"/>
  <c r="BP1725" i="13"/>
  <c r="BO1725" i="13"/>
  <c r="BN1725" i="13"/>
  <c r="BH1725" i="13"/>
  <c r="BB1725" i="13"/>
  <c r="BD1725" i="13" s="1"/>
  <c r="BI1725" i="13" s="1"/>
  <c r="BP1724" i="13"/>
  <c r="BO1724" i="13"/>
  <c r="BN1724" i="13"/>
  <c r="BB1724" i="13"/>
  <c r="BD1724" i="13" s="1"/>
  <c r="BC1724" i="13" s="1"/>
  <c r="BP1723" i="13"/>
  <c r="BO1723" i="13"/>
  <c r="BN1723" i="13"/>
  <c r="BH1723" i="13"/>
  <c r="BB1723" i="13"/>
  <c r="BD1723" i="13" s="1"/>
  <c r="BI1723" i="13" s="1"/>
  <c r="BP1722" i="13"/>
  <c r="BO1722" i="13"/>
  <c r="BN1722" i="13"/>
  <c r="BC1722" i="13"/>
  <c r="BH1722" i="13" s="1"/>
  <c r="BB1722" i="13"/>
  <c r="BD1722" i="13" s="1"/>
  <c r="BI1722" i="13" s="1"/>
  <c r="BP1721" i="13"/>
  <c r="BO1721" i="13"/>
  <c r="BN1721" i="13"/>
  <c r="BH1721" i="13"/>
  <c r="BB1721" i="13"/>
  <c r="BD1721" i="13" s="1"/>
  <c r="BI1721" i="13" s="1"/>
  <c r="BP1720" i="13"/>
  <c r="BO1720" i="13"/>
  <c r="BN1720" i="13"/>
  <c r="BC1720" i="13"/>
  <c r="BH1720" i="13" s="1"/>
  <c r="BB1720" i="13"/>
  <c r="BD1720" i="13" s="1"/>
  <c r="BI1720" i="13" s="1"/>
  <c r="BP1719" i="13"/>
  <c r="BO1719" i="13"/>
  <c r="BN1719" i="13"/>
  <c r="BH1719" i="13"/>
  <c r="BB1719" i="13"/>
  <c r="BD1719" i="13" s="1"/>
  <c r="BI1719" i="13" s="1"/>
  <c r="BP1718" i="13"/>
  <c r="BO1718" i="13"/>
  <c r="BN1718" i="13"/>
  <c r="BB1718" i="13"/>
  <c r="BD1718" i="13" s="1"/>
  <c r="BI1718" i="13" s="1"/>
  <c r="BP1717" i="13"/>
  <c r="BO1717" i="13"/>
  <c r="BN1717" i="13"/>
  <c r="BH1717" i="13"/>
  <c r="BB1717" i="13"/>
  <c r="BD1717" i="13" s="1"/>
  <c r="BI1717" i="13" s="1"/>
  <c r="BP1716" i="13"/>
  <c r="BO1716" i="13"/>
  <c r="BN1716" i="13"/>
  <c r="BH1716" i="13"/>
  <c r="BB1716" i="13"/>
  <c r="BD1716" i="13" s="1"/>
  <c r="BI1716" i="13" s="1"/>
  <c r="BP1715" i="13"/>
  <c r="BO1715" i="13"/>
  <c r="BN1715" i="13"/>
  <c r="BH1715" i="13"/>
  <c r="BB1715" i="13"/>
  <c r="BD1715" i="13" s="1"/>
  <c r="BI1715" i="13" s="1"/>
  <c r="BP1714" i="13"/>
  <c r="BO1714" i="13"/>
  <c r="BN1714" i="13"/>
  <c r="BH1714" i="13"/>
  <c r="BB1714" i="13"/>
  <c r="BP1713" i="13"/>
  <c r="BO1713" i="13"/>
  <c r="BN1713" i="13"/>
  <c r="BP1712" i="13"/>
  <c r="BO1712" i="13"/>
  <c r="BN1712" i="13"/>
  <c r="BH1711" i="13"/>
  <c r="BD1711" i="13"/>
  <c r="BD1710" i="13" s="1"/>
  <c r="BC1710" i="13"/>
  <c r="BB1710" i="13"/>
  <c r="BP1709" i="13"/>
  <c r="BO1709" i="13"/>
  <c r="BN1709" i="13"/>
  <c r="BD1709" i="13"/>
  <c r="BP1708" i="13"/>
  <c r="BO1708" i="13"/>
  <c r="BN1708" i="13"/>
  <c r="BH1708" i="13"/>
  <c r="BJ1708" i="13" s="1"/>
  <c r="BD1708" i="13"/>
  <c r="BP1707" i="13"/>
  <c r="BO1707" i="13"/>
  <c r="BN1707" i="13"/>
  <c r="BD1707" i="13"/>
  <c r="BP1706" i="13"/>
  <c r="BO1706" i="13"/>
  <c r="BN1706" i="13"/>
  <c r="BH1706" i="13"/>
  <c r="BJ1706" i="13" s="1"/>
  <c r="BD1706" i="13"/>
  <c r="BP1705" i="13"/>
  <c r="BO1705" i="13"/>
  <c r="BN1705" i="13"/>
  <c r="BH1705" i="13"/>
  <c r="BJ1705" i="13" s="1"/>
  <c r="BD1705" i="13"/>
  <c r="BE1705" i="13" s="1"/>
  <c r="BP1704" i="13"/>
  <c r="BO1704" i="13"/>
  <c r="BN1704" i="13"/>
  <c r="BH1704" i="13"/>
  <c r="BJ1704" i="13" s="1"/>
  <c r="BD1704" i="13"/>
  <c r="BE1704" i="13" s="1"/>
  <c r="BP1703" i="13"/>
  <c r="BO1703" i="13"/>
  <c r="BN1703" i="13"/>
  <c r="BH1703" i="13"/>
  <c r="BJ1703" i="13" s="1"/>
  <c r="BD1703" i="13"/>
  <c r="BE1703" i="13" s="1"/>
  <c r="BP1702" i="13"/>
  <c r="BO1702" i="13"/>
  <c r="BN1702" i="13"/>
  <c r="BD1702" i="13"/>
  <c r="BP1701" i="13"/>
  <c r="BO1701" i="13"/>
  <c r="BN1701" i="13"/>
  <c r="BH1701" i="13"/>
  <c r="BB1701" i="13"/>
  <c r="BD1701" i="13" s="1"/>
  <c r="BI1701" i="13" s="1"/>
  <c r="BP1700" i="13"/>
  <c r="BO1700" i="13"/>
  <c r="BN1700" i="13"/>
  <c r="BP1699" i="13"/>
  <c r="BO1699" i="13"/>
  <c r="BN1699" i="13"/>
  <c r="BI1699" i="13"/>
  <c r="BH1699" i="13"/>
  <c r="BP1698" i="13"/>
  <c r="BO1698" i="13"/>
  <c r="BN1698" i="13"/>
  <c r="BB1698" i="13"/>
  <c r="BB1697" i="13" s="1"/>
  <c r="BD1697" i="13" s="1"/>
  <c r="BI1697" i="13" s="1"/>
  <c r="BP1697" i="13"/>
  <c r="BO1697" i="13"/>
  <c r="BN1697" i="13"/>
  <c r="BH1697" i="13"/>
  <c r="BP1696" i="13"/>
  <c r="BO1696" i="13"/>
  <c r="BN1696" i="13"/>
  <c r="BB1696" i="13"/>
  <c r="BD1696" i="13" s="1"/>
  <c r="BP1695" i="13"/>
  <c r="BO1695" i="13"/>
  <c r="BN1695" i="13"/>
  <c r="BH1695" i="13"/>
  <c r="BP1694" i="13"/>
  <c r="BO1694" i="13"/>
  <c r="BN1694" i="13"/>
  <c r="BB1694" i="13"/>
  <c r="BB1693" i="13" s="1"/>
  <c r="BD1693" i="13" s="1"/>
  <c r="BI1693" i="13" s="1"/>
  <c r="BP1693" i="13"/>
  <c r="BO1693" i="13"/>
  <c r="BN1693" i="13"/>
  <c r="BH1693" i="13"/>
  <c r="BP1692" i="13"/>
  <c r="BO1692" i="13"/>
  <c r="BN1692" i="13"/>
  <c r="BB1692" i="13"/>
  <c r="BD1692" i="13" s="1"/>
  <c r="BP1691" i="13"/>
  <c r="BO1691" i="13"/>
  <c r="BN1691" i="13"/>
  <c r="BH1691" i="13"/>
  <c r="BP1690" i="13"/>
  <c r="BO1690" i="13"/>
  <c r="BN1690" i="13"/>
  <c r="BH1690" i="13"/>
  <c r="BB1690" i="13"/>
  <c r="BD1690" i="13" s="1"/>
  <c r="BI1690" i="13" s="1"/>
  <c r="BP1689" i="13"/>
  <c r="BO1689" i="13"/>
  <c r="BN1689" i="13"/>
  <c r="BB1689" i="13"/>
  <c r="BD1689" i="13" s="1"/>
  <c r="BI1689" i="13" s="1"/>
  <c r="BP1688" i="13"/>
  <c r="BO1688" i="13"/>
  <c r="BN1688" i="13"/>
  <c r="BH1688" i="13"/>
  <c r="BB1688" i="13"/>
  <c r="BD1688" i="13" s="1"/>
  <c r="BI1688" i="13" s="1"/>
  <c r="BP1687" i="13"/>
  <c r="BO1687" i="13"/>
  <c r="BN1687" i="13"/>
  <c r="BB1687" i="13"/>
  <c r="BD1687" i="13" s="1"/>
  <c r="BC1687" i="13" s="1"/>
  <c r="BP1686" i="13"/>
  <c r="BO1686" i="13"/>
  <c r="BN1686" i="13"/>
  <c r="BH1686" i="13"/>
  <c r="BB1686" i="13"/>
  <c r="BD1686" i="13" s="1"/>
  <c r="BI1686" i="13" s="1"/>
  <c r="BP1685" i="13"/>
  <c r="BO1685" i="13"/>
  <c r="BN1685" i="13"/>
  <c r="BC1685" i="13"/>
  <c r="BH1685" i="13" s="1"/>
  <c r="BB1685" i="13"/>
  <c r="BD1685" i="13" s="1"/>
  <c r="BI1685" i="13" s="1"/>
  <c r="BP1684" i="13"/>
  <c r="BO1684" i="13"/>
  <c r="BN1684" i="13"/>
  <c r="BH1684" i="13"/>
  <c r="BB1684" i="13"/>
  <c r="BD1684" i="13" s="1"/>
  <c r="BI1684" i="13" s="1"/>
  <c r="BP1683" i="13"/>
  <c r="BO1683" i="13"/>
  <c r="BN1683" i="13"/>
  <c r="BB1683" i="13"/>
  <c r="BD1683" i="13" s="1"/>
  <c r="BP1682" i="13"/>
  <c r="BO1682" i="13"/>
  <c r="BN1682" i="13"/>
  <c r="BH1682" i="13"/>
  <c r="BB1682" i="13"/>
  <c r="BD1682" i="13" s="1"/>
  <c r="BI1682" i="13" s="1"/>
  <c r="BP1681" i="13"/>
  <c r="BO1681" i="13"/>
  <c r="BN1681" i="13"/>
  <c r="BB1681" i="13"/>
  <c r="BD1681" i="13" s="1"/>
  <c r="BC1681" i="13" s="1"/>
  <c r="BE1681" i="13" s="1"/>
  <c r="BP1680" i="13"/>
  <c r="BO1680" i="13"/>
  <c r="BN1680" i="13"/>
  <c r="BH1680" i="13"/>
  <c r="BB1680" i="13"/>
  <c r="BD1680" i="13" s="1"/>
  <c r="BI1680" i="13" s="1"/>
  <c r="BP1679" i="13"/>
  <c r="BO1679" i="13"/>
  <c r="BN1679" i="13"/>
  <c r="BB1679" i="13"/>
  <c r="BD1679" i="13" s="1"/>
  <c r="BP1678" i="13"/>
  <c r="BO1678" i="13"/>
  <c r="BN1678" i="13"/>
  <c r="BH1678" i="13"/>
  <c r="BD1678" i="13"/>
  <c r="BI1678" i="13" s="1"/>
  <c r="BP1677" i="13"/>
  <c r="BO1677" i="13"/>
  <c r="BN1677" i="13"/>
  <c r="BD1677" i="13"/>
  <c r="BI1677" i="13" s="1"/>
  <c r="BC1677" i="13"/>
  <c r="BP1676" i="13"/>
  <c r="BO1676" i="13"/>
  <c r="BN1676" i="13"/>
  <c r="BH1676" i="13"/>
  <c r="BB1676" i="13"/>
  <c r="BP1675" i="13"/>
  <c r="BO1675" i="13"/>
  <c r="BN1675" i="13"/>
  <c r="BH1675" i="13"/>
  <c r="BB1675" i="13"/>
  <c r="BD1675" i="13" s="1"/>
  <c r="BI1675" i="13" s="1"/>
  <c r="BP1674" i="13"/>
  <c r="BO1674" i="13"/>
  <c r="BN1674" i="13"/>
  <c r="BP1673" i="13"/>
  <c r="BO1673" i="13"/>
  <c r="BN1673" i="13"/>
  <c r="BH1673" i="13"/>
  <c r="BB1673" i="13"/>
  <c r="BD1673" i="13" s="1"/>
  <c r="BI1673" i="13" s="1"/>
  <c r="BP1672" i="13"/>
  <c r="BO1672" i="13"/>
  <c r="BN1672" i="13"/>
  <c r="BH1672" i="13"/>
  <c r="BB1672" i="13"/>
  <c r="BD1672" i="13" s="1"/>
  <c r="BI1672" i="13" s="1"/>
  <c r="BP1671" i="13"/>
  <c r="BO1671" i="13"/>
  <c r="BN1671" i="13"/>
  <c r="BP1670" i="13"/>
  <c r="BO1670" i="13"/>
  <c r="BN1670" i="13"/>
  <c r="BH1670" i="13"/>
  <c r="BB1670" i="13"/>
  <c r="BD1670" i="13" s="1"/>
  <c r="BI1670" i="13" s="1"/>
  <c r="BP1669" i="13"/>
  <c r="BO1669" i="13"/>
  <c r="BN1669" i="13"/>
  <c r="BC1669" i="13"/>
  <c r="BB1669" i="13"/>
  <c r="BD1669" i="13" s="1"/>
  <c r="BI1669" i="13" s="1"/>
  <c r="BP1668" i="13"/>
  <c r="BO1668" i="13"/>
  <c r="BN1668" i="13"/>
  <c r="BH1668" i="13"/>
  <c r="BB1668" i="13"/>
  <c r="BD1668" i="13" s="1"/>
  <c r="BI1668" i="13" s="1"/>
  <c r="BP1667" i="13"/>
  <c r="BO1667" i="13"/>
  <c r="BN1667" i="13"/>
  <c r="BB1667" i="13"/>
  <c r="BD1667" i="13" s="1"/>
  <c r="BP1666" i="13"/>
  <c r="BO1666" i="13"/>
  <c r="BN1666" i="13"/>
  <c r="BH1666" i="13"/>
  <c r="BB1666" i="13"/>
  <c r="BD1666" i="13" s="1"/>
  <c r="BI1666" i="13" s="1"/>
  <c r="BP1665" i="13"/>
  <c r="BO1665" i="13"/>
  <c r="BN1665" i="13"/>
  <c r="BC1665" i="13"/>
  <c r="BH1665" i="13" s="1"/>
  <c r="BB1665" i="13"/>
  <c r="BD1665" i="13" s="1"/>
  <c r="BI1665" i="13" s="1"/>
  <c r="BP1664" i="13"/>
  <c r="BO1664" i="13"/>
  <c r="BN1664" i="13"/>
  <c r="BH1664" i="13"/>
  <c r="BB1664" i="13"/>
  <c r="BD1664" i="13" s="1"/>
  <c r="BI1664" i="13" s="1"/>
  <c r="BP1663" i="13"/>
  <c r="BO1663" i="13"/>
  <c r="BN1663" i="13"/>
  <c r="BB1663" i="13"/>
  <c r="BD1663" i="13" s="1"/>
  <c r="BI1663" i="13" s="1"/>
  <c r="BP1662" i="13"/>
  <c r="BO1662" i="13"/>
  <c r="BN1662" i="13"/>
  <c r="BH1662" i="13"/>
  <c r="BB1662" i="13"/>
  <c r="BD1662" i="13" s="1"/>
  <c r="BI1662" i="13" s="1"/>
  <c r="BP1661" i="13"/>
  <c r="BO1661" i="13"/>
  <c r="BN1661" i="13"/>
  <c r="BB1661" i="13"/>
  <c r="BD1661" i="13" s="1"/>
  <c r="BC1661" i="13" s="1"/>
  <c r="BP1660" i="13"/>
  <c r="BO1660" i="13"/>
  <c r="BN1660" i="13"/>
  <c r="BH1660" i="13"/>
  <c r="BB1660" i="13"/>
  <c r="BD1660" i="13" s="1"/>
  <c r="BI1660" i="13" s="1"/>
  <c r="BP1659" i="13"/>
  <c r="BO1659" i="13"/>
  <c r="BN1659" i="13"/>
  <c r="BB1659" i="13"/>
  <c r="BD1659" i="13" s="1"/>
  <c r="BP1658" i="13"/>
  <c r="BO1658" i="13"/>
  <c r="BN1658" i="13"/>
  <c r="BH1658" i="13"/>
  <c r="BB1658" i="13"/>
  <c r="BD1658" i="13" s="1"/>
  <c r="BI1658" i="13" s="1"/>
  <c r="BP1657" i="13"/>
  <c r="BO1657" i="13"/>
  <c r="BN1657" i="13"/>
  <c r="BH1657" i="13"/>
  <c r="BB1657" i="13"/>
  <c r="BP1656" i="13"/>
  <c r="BO1656" i="13"/>
  <c r="BN1656" i="13"/>
  <c r="BC1656" i="13"/>
  <c r="BH1656" i="13" s="1"/>
  <c r="BP1655" i="13"/>
  <c r="BO1655" i="13"/>
  <c r="BN1655" i="13"/>
  <c r="BH1655" i="13"/>
  <c r="BB1655" i="13"/>
  <c r="BD1655" i="13" s="1"/>
  <c r="BI1655" i="13" s="1"/>
  <c r="BP1654" i="13"/>
  <c r="BO1654" i="13"/>
  <c r="BN1654" i="13"/>
  <c r="BH1654" i="13"/>
  <c r="BB1654" i="13"/>
  <c r="BD1654" i="13" s="1"/>
  <c r="BI1654" i="13" s="1"/>
  <c r="BP1653" i="13"/>
  <c r="BO1653" i="13"/>
  <c r="BN1653" i="13"/>
  <c r="BH1653" i="13"/>
  <c r="BB1653" i="13"/>
  <c r="BD1653" i="13" s="1"/>
  <c r="BI1653" i="13" s="1"/>
  <c r="BP1652" i="13"/>
  <c r="BO1652" i="13"/>
  <c r="BN1652" i="13"/>
  <c r="BH1652" i="13"/>
  <c r="BB1652" i="13"/>
  <c r="BD1652" i="13" s="1"/>
  <c r="BI1652" i="13" s="1"/>
  <c r="BP1651" i="13"/>
  <c r="BO1651" i="13"/>
  <c r="BN1651" i="13"/>
  <c r="BH1651" i="13"/>
  <c r="BB1651" i="13"/>
  <c r="BD1651" i="13" s="1"/>
  <c r="BI1651" i="13" s="1"/>
  <c r="BP1650" i="13"/>
  <c r="BO1650" i="13"/>
  <c r="BN1650" i="13"/>
  <c r="BP1649" i="13"/>
  <c r="BO1649" i="13"/>
  <c r="BN1649" i="13"/>
  <c r="BH1649" i="13"/>
  <c r="BB1649" i="13"/>
  <c r="BD1649" i="13" s="1"/>
  <c r="BI1649" i="13" s="1"/>
  <c r="BP1648" i="13"/>
  <c r="BO1648" i="13"/>
  <c r="BN1648" i="13"/>
  <c r="BH1648" i="13"/>
  <c r="BB1648" i="13"/>
  <c r="BD1648" i="13" s="1"/>
  <c r="BI1648" i="13" s="1"/>
  <c r="BP1647" i="13"/>
  <c r="BO1647" i="13"/>
  <c r="BN1647" i="13"/>
  <c r="BP1646" i="13"/>
  <c r="BO1646" i="13"/>
  <c r="BN1646" i="13"/>
  <c r="BH1646" i="13"/>
  <c r="BB1646" i="13"/>
  <c r="BD1646" i="13" s="1"/>
  <c r="BI1646" i="13" s="1"/>
  <c r="BP1645" i="13"/>
  <c r="BO1645" i="13"/>
  <c r="BN1645" i="13"/>
  <c r="BB1645" i="13"/>
  <c r="BD1645" i="13" s="1"/>
  <c r="BC1645" i="13" s="1"/>
  <c r="BP1644" i="13"/>
  <c r="BO1644" i="13"/>
  <c r="BN1644" i="13"/>
  <c r="BH1644" i="13"/>
  <c r="BB1644" i="13"/>
  <c r="BD1644" i="13" s="1"/>
  <c r="BI1644" i="13" s="1"/>
  <c r="BP1643" i="13"/>
  <c r="BO1643" i="13"/>
  <c r="BN1643" i="13"/>
  <c r="BB1643" i="13"/>
  <c r="BD1643" i="13" s="1"/>
  <c r="BI1643" i="13" s="1"/>
  <c r="BP1642" i="13"/>
  <c r="BO1642" i="13"/>
  <c r="BN1642" i="13"/>
  <c r="BH1642" i="13"/>
  <c r="BB1642" i="13"/>
  <c r="BD1642" i="13" s="1"/>
  <c r="BI1642" i="13" s="1"/>
  <c r="BP1641" i="13"/>
  <c r="BO1641" i="13"/>
  <c r="BN1641" i="13"/>
  <c r="BC1641" i="13"/>
  <c r="BB1641" i="13"/>
  <c r="BD1641" i="13" s="1"/>
  <c r="BI1641" i="13" s="1"/>
  <c r="BP1640" i="13"/>
  <c r="BO1640" i="13"/>
  <c r="BN1640" i="13"/>
  <c r="BH1640" i="13"/>
  <c r="BB1640" i="13"/>
  <c r="BD1640" i="13" s="1"/>
  <c r="BI1640" i="13" s="1"/>
  <c r="BP1639" i="13"/>
  <c r="BO1639" i="13"/>
  <c r="BN1639" i="13"/>
  <c r="BB1639" i="13"/>
  <c r="BD1639" i="13" s="1"/>
  <c r="BP1638" i="13"/>
  <c r="BO1638" i="13"/>
  <c r="BN1638" i="13"/>
  <c r="BH1638" i="13"/>
  <c r="BB1638" i="13"/>
  <c r="BD1638" i="13" s="1"/>
  <c r="BI1638" i="13" s="1"/>
  <c r="BP1637" i="13"/>
  <c r="BO1637" i="13"/>
  <c r="BN1637" i="13"/>
  <c r="BH1637" i="13"/>
  <c r="BB1637" i="13"/>
  <c r="BD1637" i="13" s="1"/>
  <c r="BI1637" i="13" s="1"/>
  <c r="BP1636" i="13"/>
  <c r="BO1636" i="13"/>
  <c r="BN1636" i="13"/>
  <c r="BH1636" i="13"/>
  <c r="BB1636" i="13"/>
  <c r="BP1635" i="13"/>
  <c r="BO1635" i="13"/>
  <c r="BN1635" i="13"/>
  <c r="BP1634" i="13"/>
  <c r="BO1634" i="13"/>
  <c r="BN1634" i="13"/>
  <c r="BH1634" i="13"/>
  <c r="BB1634" i="13"/>
  <c r="BD1634" i="13" s="1"/>
  <c r="BI1634" i="13" s="1"/>
  <c r="BP1633" i="13"/>
  <c r="BO1633" i="13"/>
  <c r="BN1633" i="13"/>
  <c r="BC1633" i="13"/>
  <c r="BH1633" i="13" s="1"/>
  <c r="BB1633" i="13"/>
  <c r="BD1633" i="13" s="1"/>
  <c r="BI1633" i="13" s="1"/>
  <c r="BP1632" i="13"/>
  <c r="BO1632" i="13"/>
  <c r="BN1632" i="13"/>
  <c r="BH1632" i="13"/>
  <c r="BB1632" i="13"/>
  <c r="BD1632" i="13" s="1"/>
  <c r="BI1632" i="13" s="1"/>
  <c r="BP1631" i="13"/>
  <c r="BO1631" i="13"/>
  <c r="BN1631" i="13"/>
  <c r="BB1631" i="13"/>
  <c r="BD1631" i="13" s="1"/>
  <c r="BC1631" i="13" s="1"/>
  <c r="BE1631" i="13" s="1"/>
  <c r="BP1630" i="13"/>
  <c r="BO1630" i="13"/>
  <c r="BN1630" i="13"/>
  <c r="BH1630" i="13"/>
  <c r="BB1630" i="13"/>
  <c r="BD1630" i="13" s="1"/>
  <c r="BI1630" i="13" s="1"/>
  <c r="BP1629" i="13"/>
  <c r="BO1629" i="13"/>
  <c r="BN1629" i="13"/>
  <c r="BB1629" i="13"/>
  <c r="BD1629" i="13" s="1"/>
  <c r="BP1628" i="13"/>
  <c r="BO1628" i="13"/>
  <c r="BN1628" i="13"/>
  <c r="BH1628" i="13"/>
  <c r="BD1628" i="13"/>
  <c r="BI1628" i="13" s="1"/>
  <c r="BP1627" i="13"/>
  <c r="BO1627" i="13"/>
  <c r="BN1627" i="13"/>
  <c r="BD1627" i="13"/>
  <c r="BI1627" i="13" s="1"/>
  <c r="BC1627" i="13"/>
  <c r="BP1626" i="13"/>
  <c r="BO1626" i="13"/>
  <c r="BN1626" i="13"/>
  <c r="BH1626" i="13"/>
  <c r="BB1626" i="13"/>
  <c r="BD1626" i="13" s="1"/>
  <c r="BI1626" i="13" s="1"/>
  <c r="BP1625" i="13"/>
  <c r="BO1625" i="13"/>
  <c r="BN1625" i="13"/>
  <c r="BB1625" i="13"/>
  <c r="BD1625" i="13" s="1"/>
  <c r="BP1624" i="13"/>
  <c r="BO1624" i="13"/>
  <c r="BN1624" i="13"/>
  <c r="BH1624" i="13"/>
  <c r="BB1624" i="13"/>
  <c r="BD1624" i="13" s="1"/>
  <c r="BI1624" i="13" s="1"/>
  <c r="BP1623" i="13"/>
  <c r="BO1623" i="13"/>
  <c r="BN1623" i="13"/>
  <c r="BH1623" i="13"/>
  <c r="BB1623" i="13"/>
  <c r="BP1622" i="13"/>
  <c r="BO1622" i="13"/>
  <c r="BN1622" i="13"/>
  <c r="BP1621" i="13"/>
  <c r="BO1621" i="13"/>
  <c r="BN1621" i="13"/>
  <c r="BH1621" i="13"/>
  <c r="BD1621" i="13"/>
  <c r="BI1621" i="13" s="1"/>
  <c r="BP1620" i="13"/>
  <c r="BO1620" i="13"/>
  <c r="BN1620" i="13"/>
  <c r="BD1620" i="13"/>
  <c r="BI1620" i="13" s="1"/>
  <c r="BP1619" i="13"/>
  <c r="BO1619" i="13"/>
  <c r="BN1619" i="13"/>
  <c r="BH1619" i="13"/>
  <c r="BB1619" i="13"/>
  <c r="BD1619" i="13" s="1"/>
  <c r="BI1619" i="13" s="1"/>
  <c r="BP1618" i="13"/>
  <c r="BO1618" i="13"/>
  <c r="BN1618" i="13"/>
  <c r="BB1618" i="13"/>
  <c r="BD1618" i="13" s="1"/>
  <c r="BC1618" i="13" s="1"/>
  <c r="BP1617" i="13"/>
  <c r="BO1617" i="13"/>
  <c r="BN1617" i="13"/>
  <c r="BH1617" i="13"/>
  <c r="BB1617" i="13"/>
  <c r="BD1617" i="13" s="1"/>
  <c r="BI1617" i="13" s="1"/>
  <c r="BP1616" i="13"/>
  <c r="BO1616" i="13"/>
  <c r="BN1616" i="13"/>
  <c r="BB1616" i="13"/>
  <c r="BD1616" i="13" s="1"/>
  <c r="BP1615" i="13"/>
  <c r="BO1615" i="13"/>
  <c r="BN1615" i="13"/>
  <c r="BH1615" i="13"/>
  <c r="BB1615" i="13"/>
  <c r="BD1615" i="13" s="1"/>
  <c r="BI1615" i="13" s="1"/>
  <c r="BP1614" i="13"/>
  <c r="BO1614" i="13"/>
  <c r="BN1614" i="13"/>
  <c r="BH1614" i="13"/>
  <c r="BB1614" i="13"/>
  <c r="BP1613" i="13"/>
  <c r="BO1613" i="13"/>
  <c r="BN1613" i="13"/>
  <c r="BP1612" i="13"/>
  <c r="BO1612" i="13"/>
  <c r="BN1612" i="13"/>
  <c r="BH1612" i="13"/>
  <c r="BB1612" i="13"/>
  <c r="BD1612" i="13" s="1"/>
  <c r="BI1612" i="13" s="1"/>
  <c r="BP1611" i="13"/>
  <c r="BO1611" i="13"/>
  <c r="BN1611" i="13"/>
  <c r="BB1611" i="13"/>
  <c r="BD1611" i="13" s="1"/>
  <c r="BP1610" i="13"/>
  <c r="BO1610" i="13"/>
  <c r="BN1610" i="13"/>
  <c r="BH1610" i="13"/>
  <c r="BB1610" i="13"/>
  <c r="BD1610" i="13" s="1"/>
  <c r="BI1610" i="13" s="1"/>
  <c r="BP1609" i="13"/>
  <c r="BO1609" i="13"/>
  <c r="BN1609" i="13"/>
  <c r="BC1609" i="13"/>
  <c r="BH1609" i="13" s="1"/>
  <c r="BB1609" i="13"/>
  <c r="BD1609" i="13" s="1"/>
  <c r="BI1609" i="13" s="1"/>
  <c r="BP1608" i="13"/>
  <c r="BO1608" i="13"/>
  <c r="BN1608" i="13"/>
  <c r="BH1608" i="13"/>
  <c r="BB1608" i="13"/>
  <c r="BD1608" i="13" s="1"/>
  <c r="BI1608" i="13" s="1"/>
  <c r="BP1607" i="13"/>
  <c r="BO1607" i="13"/>
  <c r="BN1607" i="13"/>
  <c r="BB1607" i="13"/>
  <c r="BD1607" i="13" s="1"/>
  <c r="BI1607" i="13" s="1"/>
  <c r="BP1606" i="13"/>
  <c r="BO1606" i="13"/>
  <c r="BN1606" i="13"/>
  <c r="BH1606" i="13"/>
  <c r="BB1606" i="13"/>
  <c r="BD1606" i="13" s="1"/>
  <c r="BI1606" i="13" s="1"/>
  <c r="BP1605" i="13"/>
  <c r="BO1605" i="13"/>
  <c r="BN1605" i="13"/>
  <c r="BC1605" i="13"/>
  <c r="BH1605" i="13" s="1"/>
  <c r="BB1605" i="13"/>
  <c r="BD1605" i="13" s="1"/>
  <c r="BI1605" i="13" s="1"/>
  <c r="BP1604" i="13"/>
  <c r="BO1604" i="13"/>
  <c r="BN1604" i="13"/>
  <c r="BH1604" i="13"/>
  <c r="BB1604" i="13"/>
  <c r="BD1604" i="13" s="1"/>
  <c r="BI1604" i="13" s="1"/>
  <c r="BP1603" i="13"/>
  <c r="BO1603" i="13"/>
  <c r="BN1603" i="13"/>
  <c r="BC1603" i="13"/>
  <c r="BB1603" i="13"/>
  <c r="BD1603" i="13" s="1"/>
  <c r="BI1603" i="13" s="1"/>
  <c r="BP1602" i="13"/>
  <c r="BO1602" i="13"/>
  <c r="BN1602" i="13"/>
  <c r="BH1602" i="13"/>
  <c r="BB1602" i="13"/>
  <c r="BD1602" i="13" s="1"/>
  <c r="BI1602" i="13" s="1"/>
  <c r="BP1601" i="13"/>
  <c r="BO1601" i="13"/>
  <c r="BN1601" i="13"/>
  <c r="BH1601" i="13"/>
  <c r="BB1601" i="13"/>
  <c r="BD1601" i="13" s="1"/>
  <c r="BI1601" i="13" s="1"/>
  <c r="BP1600" i="13"/>
  <c r="BO1600" i="13"/>
  <c r="BN1600" i="13"/>
  <c r="BH1600" i="13"/>
  <c r="BB1600" i="13"/>
  <c r="BD1600" i="13" s="1"/>
  <c r="BI1600" i="13" s="1"/>
  <c r="BP1599" i="13"/>
  <c r="BO1599" i="13"/>
  <c r="BN1599" i="13"/>
  <c r="BH1599" i="13"/>
  <c r="BB1599" i="13"/>
  <c r="BD1599" i="13" s="1"/>
  <c r="BI1599" i="13" s="1"/>
  <c r="BP1598" i="13"/>
  <c r="BO1598" i="13"/>
  <c r="BN1598" i="13"/>
  <c r="BH1598" i="13"/>
  <c r="BB1598" i="13"/>
  <c r="BD1598" i="13" s="1"/>
  <c r="BI1598" i="13" s="1"/>
  <c r="BP1597" i="13"/>
  <c r="BO1597" i="13"/>
  <c r="BN1597" i="13"/>
  <c r="BP1596" i="13"/>
  <c r="BO1596" i="13"/>
  <c r="BN1596" i="13"/>
  <c r="BH1596" i="13"/>
  <c r="BB1596" i="13"/>
  <c r="BD1596" i="13" s="1"/>
  <c r="BI1596" i="13" s="1"/>
  <c r="BP1595" i="13"/>
  <c r="BO1595" i="13"/>
  <c r="BN1595" i="13"/>
  <c r="BB1595" i="13"/>
  <c r="BD1595" i="13" s="1"/>
  <c r="BP1594" i="13"/>
  <c r="BO1594" i="13"/>
  <c r="BN1594" i="13"/>
  <c r="BH1594" i="13"/>
  <c r="BB1594" i="13"/>
  <c r="BD1594" i="13" s="1"/>
  <c r="BI1594" i="13" s="1"/>
  <c r="BP1593" i="13"/>
  <c r="BO1593" i="13"/>
  <c r="BN1593" i="13"/>
  <c r="BC1593" i="13"/>
  <c r="BH1593" i="13" s="1"/>
  <c r="BB1593" i="13"/>
  <c r="BD1593" i="13" s="1"/>
  <c r="BI1593" i="13" s="1"/>
  <c r="BP1592" i="13"/>
  <c r="BO1592" i="13"/>
  <c r="BN1592" i="13"/>
  <c r="BH1592" i="13"/>
  <c r="BB1592" i="13"/>
  <c r="BD1592" i="13" s="1"/>
  <c r="BI1592" i="13" s="1"/>
  <c r="BP1591" i="13"/>
  <c r="BO1591" i="13"/>
  <c r="BN1591" i="13"/>
  <c r="BH1591" i="13"/>
  <c r="BB1591" i="13"/>
  <c r="BP1590" i="13"/>
  <c r="BO1590" i="13"/>
  <c r="BN1590" i="13"/>
  <c r="BP1589" i="13"/>
  <c r="BO1589" i="13"/>
  <c r="BN1589" i="13"/>
  <c r="BH1589" i="13"/>
  <c r="BB1589" i="13"/>
  <c r="BD1589" i="13" s="1"/>
  <c r="BI1589" i="13" s="1"/>
  <c r="BP1588" i="13"/>
  <c r="BO1588" i="13"/>
  <c r="BN1588" i="13"/>
  <c r="BH1588" i="13"/>
  <c r="BB1588" i="13"/>
  <c r="BP1587" i="13"/>
  <c r="BO1587" i="13"/>
  <c r="BN1587" i="13"/>
  <c r="BP1586" i="13"/>
  <c r="BO1586" i="13"/>
  <c r="BN1586" i="13"/>
  <c r="BH1586" i="13"/>
  <c r="BB1586" i="13"/>
  <c r="BD1586" i="13" s="1"/>
  <c r="BI1586" i="13" s="1"/>
  <c r="BP1585" i="13"/>
  <c r="BO1585" i="13"/>
  <c r="BN1585" i="13"/>
  <c r="BB1585" i="13"/>
  <c r="BD1585" i="13" s="1"/>
  <c r="BP1584" i="13"/>
  <c r="BO1584" i="13"/>
  <c r="BN1584" i="13"/>
  <c r="BH1584" i="13"/>
  <c r="BB1584" i="13"/>
  <c r="BD1584" i="13" s="1"/>
  <c r="BI1584" i="13" s="1"/>
  <c r="BP1583" i="13"/>
  <c r="BO1583" i="13"/>
  <c r="BN1583" i="13"/>
  <c r="BC1583" i="13"/>
  <c r="BB1583" i="13"/>
  <c r="BD1583" i="13" s="1"/>
  <c r="BI1583" i="13" s="1"/>
  <c r="BP1582" i="13"/>
  <c r="BO1582" i="13"/>
  <c r="BN1582" i="13"/>
  <c r="BH1582" i="13"/>
  <c r="BB1582" i="13"/>
  <c r="BD1582" i="13" s="1"/>
  <c r="BI1582" i="13" s="1"/>
  <c r="BP1581" i="13"/>
  <c r="BO1581" i="13"/>
  <c r="BN1581" i="13"/>
  <c r="BC1581" i="13"/>
  <c r="BB1581" i="13"/>
  <c r="BD1581" i="13" s="1"/>
  <c r="BI1581" i="13" s="1"/>
  <c r="BP1580" i="13"/>
  <c r="BO1580" i="13"/>
  <c r="BN1580" i="13"/>
  <c r="BH1580" i="13"/>
  <c r="BB1580" i="13"/>
  <c r="BD1580" i="13" s="1"/>
  <c r="BI1580" i="13" s="1"/>
  <c r="BP1579" i="13"/>
  <c r="BO1579" i="13"/>
  <c r="BN1579" i="13"/>
  <c r="BC1579" i="13"/>
  <c r="BH1579" i="13" s="1"/>
  <c r="BB1579" i="13"/>
  <c r="BD1579" i="13" s="1"/>
  <c r="BI1579" i="13" s="1"/>
  <c r="BP1578" i="13"/>
  <c r="BO1578" i="13"/>
  <c r="BN1578" i="13"/>
  <c r="BH1578" i="13"/>
  <c r="BB1578" i="13"/>
  <c r="BD1578" i="13" s="1"/>
  <c r="BI1578" i="13" s="1"/>
  <c r="BP1577" i="13"/>
  <c r="BO1577" i="13"/>
  <c r="BN1577" i="13"/>
  <c r="BH1577" i="13"/>
  <c r="BB1577" i="13"/>
  <c r="BP1576" i="13"/>
  <c r="BO1576" i="13"/>
  <c r="BN1576" i="13"/>
  <c r="BP1575" i="13"/>
  <c r="BO1575" i="13"/>
  <c r="BN1575" i="13"/>
  <c r="BH1575" i="13"/>
  <c r="BB1575" i="13"/>
  <c r="BD1575" i="13" s="1"/>
  <c r="BI1575" i="13" s="1"/>
  <c r="BP1574" i="13"/>
  <c r="BO1574" i="13"/>
  <c r="BN1574" i="13"/>
  <c r="BH1574" i="13"/>
  <c r="BB1574" i="13"/>
  <c r="BP1573" i="13"/>
  <c r="BO1573" i="13"/>
  <c r="BN1573" i="13"/>
  <c r="BC1573" i="13"/>
  <c r="BH1573" i="13" s="1"/>
  <c r="BP1572" i="13"/>
  <c r="BO1572" i="13"/>
  <c r="BN1572" i="13"/>
  <c r="BH1572" i="13"/>
  <c r="BB1572" i="13"/>
  <c r="BD1572" i="13" s="1"/>
  <c r="BI1572" i="13" s="1"/>
  <c r="BP1571" i="13"/>
  <c r="BO1571" i="13"/>
  <c r="BN1571" i="13"/>
  <c r="BB1571" i="13"/>
  <c r="BD1571" i="13" s="1"/>
  <c r="BP1570" i="13"/>
  <c r="BO1570" i="13"/>
  <c r="BN1570" i="13"/>
  <c r="BH1570" i="13"/>
  <c r="BB1570" i="13"/>
  <c r="BD1570" i="13" s="1"/>
  <c r="BI1570" i="13" s="1"/>
  <c r="BP1569" i="13"/>
  <c r="BO1569" i="13"/>
  <c r="BN1569" i="13"/>
  <c r="BB1569" i="13"/>
  <c r="BD1569" i="13" s="1"/>
  <c r="BI1569" i="13" s="1"/>
  <c r="BP1568" i="13"/>
  <c r="BO1568" i="13"/>
  <c r="BN1568" i="13"/>
  <c r="BH1568" i="13"/>
  <c r="BB1568" i="13"/>
  <c r="BD1568" i="13" s="1"/>
  <c r="BI1568" i="13" s="1"/>
  <c r="BP1567" i="13"/>
  <c r="BO1567" i="13"/>
  <c r="BN1567" i="13"/>
  <c r="BH1567" i="13"/>
  <c r="BB1567" i="13"/>
  <c r="BD1567" i="13" s="1"/>
  <c r="BI1567" i="13" s="1"/>
  <c r="BP1566" i="13"/>
  <c r="BO1566" i="13"/>
  <c r="BN1566" i="13"/>
  <c r="BP1565" i="13"/>
  <c r="BO1565" i="13"/>
  <c r="BN1565" i="13"/>
  <c r="BH1565" i="13"/>
  <c r="BB1565" i="13"/>
  <c r="BD1565" i="13" s="1"/>
  <c r="BI1565" i="13" s="1"/>
  <c r="BP1564" i="13"/>
  <c r="BO1564" i="13"/>
  <c r="BN1564" i="13"/>
  <c r="BB1564" i="13"/>
  <c r="BD1564" i="13" s="1"/>
  <c r="BI1564" i="13" s="1"/>
  <c r="BP1563" i="13"/>
  <c r="BO1563" i="13"/>
  <c r="BN1563" i="13"/>
  <c r="BH1563" i="13"/>
  <c r="BB1563" i="13"/>
  <c r="BD1563" i="13" s="1"/>
  <c r="BI1563" i="13" s="1"/>
  <c r="BP1562" i="13"/>
  <c r="BO1562" i="13"/>
  <c r="BN1562" i="13"/>
  <c r="BC1562" i="13"/>
  <c r="BH1562" i="13" s="1"/>
  <c r="BB1562" i="13"/>
  <c r="BD1562" i="13" s="1"/>
  <c r="BI1562" i="13" s="1"/>
  <c r="BP1561" i="13"/>
  <c r="BO1561" i="13"/>
  <c r="BN1561" i="13"/>
  <c r="BH1561" i="13"/>
  <c r="BB1561" i="13"/>
  <c r="BD1561" i="13" s="1"/>
  <c r="BI1561" i="13" s="1"/>
  <c r="BP1560" i="13"/>
  <c r="BO1560" i="13"/>
  <c r="BN1560" i="13"/>
  <c r="BB1560" i="13"/>
  <c r="BD1560" i="13" s="1"/>
  <c r="BP1559" i="13"/>
  <c r="BO1559" i="13"/>
  <c r="BN1559" i="13"/>
  <c r="BH1559" i="13"/>
  <c r="BB1559" i="13"/>
  <c r="BD1559" i="13" s="1"/>
  <c r="BI1559" i="13" s="1"/>
  <c r="BP1558" i="13"/>
  <c r="BO1558" i="13"/>
  <c r="BN1558" i="13"/>
  <c r="BB1558" i="13"/>
  <c r="BD1558" i="13" s="1"/>
  <c r="BI1558" i="13" s="1"/>
  <c r="BP1557" i="13"/>
  <c r="BO1557" i="13"/>
  <c r="BN1557" i="13"/>
  <c r="BH1557" i="13"/>
  <c r="BB1557" i="13"/>
  <c r="BD1557" i="13" s="1"/>
  <c r="BI1557" i="13" s="1"/>
  <c r="BP1556" i="13"/>
  <c r="BO1556" i="13"/>
  <c r="BN1556" i="13"/>
  <c r="BH1556" i="13"/>
  <c r="BB1556" i="13"/>
  <c r="BD1556" i="13" s="1"/>
  <c r="BI1556" i="13" s="1"/>
  <c r="BP1555" i="13"/>
  <c r="BO1555" i="13"/>
  <c r="BN1555" i="13"/>
  <c r="BC1555" i="13"/>
  <c r="BP1554" i="13"/>
  <c r="BO1554" i="13"/>
  <c r="BN1554" i="13"/>
  <c r="BH1554" i="13"/>
  <c r="BB1554" i="13"/>
  <c r="BD1554" i="13" s="1"/>
  <c r="BI1554" i="13" s="1"/>
  <c r="BP1553" i="13"/>
  <c r="BO1553" i="13"/>
  <c r="BN1553" i="13"/>
  <c r="BH1553" i="13"/>
  <c r="BB1553" i="13"/>
  <c r="BD1553" i="13" s="1"/>
  <c r="BI1553" i="13" s="1"/>
  <c r="BP1552" i="13"/>
  <c r="BO1552" i="13"/>
  <c r="BN1552" i="13"/>
  <c r="BP1551" i="13"/>
  <c r="BO1551" i="13"/>
  <c r="BN1551" i="13"/>
  <c r="BH1551" i="13"/>
  <c r="BB1551" i="13"/>
  <c r="BD1551" i="13" s="1"/>
  <c r="BI1551" i="13" s="1"/>
  <c r="BP1550" i="13"/>
  <c r="BO1550" i="13"/>
  <c r="BN1550" i="13"/>
  <c r="BH1550" i="13"/>
  <c r="BB1550" i="13"/>
  <c r="BD1550" i="13" s="1"/>
  <c r="BI1550" i="13" s="1"/>
  <c r="BP1549" i="13"/>
  <c r="BO1549" i="13"/>
  <c r="BN1549" i="13"/>
  <c r="BB1549" i="13"/>
  <c r="BD1549" i="13" s="1"/>
  <c r="BI1549" i="13" s="1"/>
  <c r="BP1548" i="13"/>
  <c r="BO1548" i="13"/>
  <c r="BN1548" i="13"/>
  <c r="BH1548" i="13"/>
  <c r="BB1548" i="13"/>
  <c r="BD1548" i="13" s="1"/>
  <c r="BI1548" i="13" s="1"/>
  <c r="BP1547" i="13"/>
  <c r="BO1547" i="13"/>
  <c r="BN1547" i="13"/>
  <c r="BB1547" i="13"/>
  <c r="BD1547" i="13" s="1"/>
  <c r="BI1547" i="13" s="1"/>
  <c r="BP1546" i="13"/>
  <c r="BO1546" i="13"/>
  <c r="BN1546" i="13"/>
  <c r="BH1546" i="13"/>
  <c r="BB1546" i="13"/>
  <c r="BD1546" i="13" s="1"/>
  <c r="BI1546" i="13" s="1"/>
  <c r="BP1545" i="13"/>
  <c r="BO1545" i="13"/>
  <c r="BN1545" i="13"/>
  <c r="BB1545" i="13"/>
  <c r="BD1545" i="13" s="1"/>
  <c r="BP1544" i="13"/>
  <c r="BO1544" i="13"/>
  <c r="BN1544" i="13"/>
  <c r="BH1544" i="13"/>
  <c r="BB1544" i="13"/>
  <c r="BD1544" i="13" s="1"/>
  <c r="BI1544" i="13" s="1"/>
  <c r="BP1543" i="13"/>
  <c r="BO1543" i="13"/>
  <c r="BN1543" i="13"/>
  <c r="BH1543" i="13"/>
  <c r="BB1543" i="13"/>
  <c r="BD1543" i="13" s="1"/>
  <c r="BI1543" i="13" s="1"/>
  <c r="BP1542" i="13"/>
  <c r="BO1542" i="13"/>
  <c r="BN1542" i="13"/>
  <c r="BP1541" i="13"/>
  <c r="BO1541" i="13"/>
  <c r="BN1541" i="13"/>
  <c r="BH1541" i="13"/>
  <c r="BB1541" i="13"/>
  <c r="BD1541" i="13" s="1"/>
  <c r="BI1541" i="13" s="1"/>
  <c r="BP1540" i="13"/>
  <c r="BO1540" i="13"/>
  <c r="BN1540" i="13"/>
  <c r="BH1540" i="13"/>
  <c r="BB1540" i="13"/>
  <c r="BD1540" i="13" s="1"/>
  <c r="BI1540" i="13" s="1"/>
  <c r="BP1539" i="13"/>
  <c r="BO1539" i="13"/>
  <c r="BN1539" i="13"/>
  <c r="BP1538" i="13"/>
  <c r="BO1538" i="13"/>
  <c r="BN1538" i="13"/>
  <c r="BH1538" i="13"/>
  <c r="BB1538" i="13"/>
  <c r="BD1538" i="13" s="1"/>
  <c r="BI1538" i="13" s="1"/>
  <c r="BP1537" i="13"/>
  <c r="BO1537" i="13"/>
  <c r="BN1537" i="13"/>
  <c r="BB1537" i="13"/>
  <c r="BD1537" i="13" s="1"/>
  <c r="BI1537" i="13" s="1"/>
  <c r="BP1536" i="13"/>
  <c r="BO1536" i="13"/>
  <c r="BN1536" i="13"/>
  <c r="BH1536" i="13"/>
  <c r="BB1536" i="13"/>
  <c r="BD1536" i="13" s="1"/>
  <c r="BI1536" i="13" s="1"/>
  <c r="BP1535" i="13"/>
  <c r="BO1535" i="13"/>
  <c r="BN1535" i="13"/>
  <c r="BH1535" i="13"/>
  <c r="BB1535" i="13"/>
  <c r="BD1535" i="13" s="1"/>
  <c r="BI1535" i="13" s="1"/>
  <c r="BP1534" i="13"/>
  <c r="BO1534" i="13"/>
  <c r="BN1534" i="13"/>
  <c r="BP1533" i="13"/>
  <c r="BO1533" i="13"/>
  <c r="BN1533" i="13"/>
  <c r="BH1533" i="13"/>
  <c r="BB1533" i="13"/>
  <c r="BD1533" i="13" s="1"/>
  <c r="BI1533" i="13" s="1"/>
  <c r="BP1532" i="13"/>
  <c r="BO1532" i="13"/>
  <c r="BN1532" i="13"/>
  <c r="BH1532" i="13"/>
  <c r="BB1532" i="13"/>
  <c r="BD1532" i="13" s="1"/>
  <c r="BI1532" i="13" s="1"/>
  <c r="BP1531" i="13"/>
  <c r="BO1531" i="13"/>
  <c r="BN1531" i="13"/>
  <c r="BH1531" i="13"/>
  <c r="BB1531" i="13"/>
  <c r="BD1531" i="13" s="1"/>
  <c r="BI1531" i="13" s="1"/>
  <c r="BP1530" i="13"/>
  <c r="BO1530" i="13"/>
  <c r="BN1530" i="13"/>
  <c r="BH1530" i="13"/>
  <c r="BB1530" i="13"/>
  <c r="BP1529" i="13"/>
  <c r="BO1529" i="13"/>
  <c r="BN1529" i="13"/>
  <c r="BC1529" i="13"/>
  <c r="BH1529" i="13" s="1"/>
  <c r="BP1528" i="13"/>
  <c r="BO1528" i="13"/>
  <c r="BN1528" i="13"/>
  <c r="BH1528" i="13"/>
  <c r="BB1528" i="13"/>
  <c r="BD1528" i="13" s="1"/>
  <c r="BI1528" i="13" s="1"/>
  <c r="BP1527" i="13"/>
  <c r="BO1527" i="13"/>
  <c r="BN1527" i="13"/>
  <c r="BH1527" i="13"/>
  <c r="BB1527" i="13"/>
  <c r="BP1526" i="13"/>
  <c r="BO1526" i="13"/>
  <c r="BN1526" i="13"/>
  <c r="BC1526" i="13"/>
  <c r="BP1525" i="13"/>
  <c r="BO1525" i="13"/>
  <c r="BN1525" i="13"/>
  <c r="BH1525" i="13"/>
  <c r="BB1525" i="13"/>
  <c r="BD1525" i="13" s="1"/>
  <c r="BI1525" i="13" s="1"/>
  <c r="BP1524" i="13"/>
  <c r="BO1524" i="13"/>
  <c r="BN1524" i="13"/>
  <c r="BH1524" i="13"/>
  <c r="BB1524" i="13"/>
  <c r="BD1524" i="13" s="1"/>
  <c r="BI1524" i="13" s="1"/>
  <c r="BP1523" i="13"/>
  <c r="BO1523" i="13"/>
  <c r="BN1523" i="13"/>
  <c r="BP1522" i="13"/>
  <c r="BO1522" i="13"/>
  <c r="BN1522" i="13"/>
  <c r="BH1522" i="13"/>
  <c r="BB1522" i="13"/>
  <c r="BD1522" i="13" s="1"/>
  <c r="BI1522" i="13" s="1"/>
  <c r="BP1521" i="13"/>
  <c r="BO1521" i="13"/>
  <c r="BN1521" i="13"/>
  <c r="BH1521" i="13"/>
  <c r="BB1521" i="13"/>
  <c r="BD1521" i="13" s="1"/>
  <c r="BI1521" i="13" s="1"/>
  <c r="BP1520" i="13"/>
  <c r="BO1520" i="13"/>
  <c r="BN1520" i="13"/>
  <c r="BH1520" i="13"/>
  <c r="BB1520" i="13"/>
  <c r="BD1520" i="13" s="1"/>
  <c r="BI1520" i="13" s="1"/>
  <c r="BP1519" i="13"/>
  <c r="BO1519" i="13"/>
  <c r="BN1519" i="13"/>
  <c r="BH1519" i="13"/>
  <c r="BB1519" i="13"/>
  <c r="BD1519" i="13" s="1"/>
  <c r="BI1519" i="13" s="1"/>
  <c r="BP1518" i="13"/>
  <c r="BO1518" i="13"/>
  <c r="BN1518" i="13"/>
  <c r="BH1518" i="13"/>
  <c r="BB1518" i="13"/>
  <c r="BD1518" i="13" s="1"/>
  <c r="BI1518" i="13" s="1"/>
  <c r="BP1517" i="13"/>
  <c r="BO1517" i="13"/>
  <c r="BN1517" i="13"/>
  <c r="BH1517" i="13"/>
  <c r="BB1517" i="13"/>
  <c r="BD1517" i="13" s="1"/>
  <c r="BI1517" i="13" s="1"/>
  <c r="BP1516" i="13"/>
  <c r="BO1516" i="13"/>
  <c r="BN1516" i="13"/>
  <c r="BH1516" i="13"/>
  <c r="BB1516" i="13"/>
  <c r="BD1516" i="13" s="1"/>
  <c r="BI1516" i="13" s="1"/>
  <c r="BP1515" i="13"/>
  <c r="BO1515" i="13"/>
  <c r="BN1515" i="13"/>
  <c r="BH1515" i="13"/>
  <c r="BB1515" i="13"/>
  <c r="BD1515" i="13" s="1"/>
  <c r="BI1515" i="13" s="1"/>
  <c r="BP1514" i="13"/>
  <c r="BO1514" i="13"/>
  <c r="BN1514" i="13"/>
  <c r="BH1514" i="13"/>
  <c r="BB1514" i="13"/>
  <c r="BD1514" i="13" s="1"/>
  <c r="BI1514" i="13" s="1"/>
  <c r="BP1513" i="13"/>
  <c r="BO1513" i="13"/>
  <c r="BN1513" i="13"/>
  <c r="BH1513" i="13"/>
  <c r="BB1513" i="13"/>
  <c r="BD1513" i="13" s="1"/>
  <c r="BI1513" i="13" s="1"/>
  <c r="BP1512" i="13"/>
  <c r="BO1512" i="13"/>
  <c r="BN1512" i="13"/>
  <c r="BH1512" i="13"/>
  <c r="BB1512" i="13"/>
  <c r="BD1512" i="13" s="1"/>
  <c r="BI1512" i="13" s="1"/>
  <c r="BP1511" i="13"/>
  <c r="BO1511" i="13"/>
  <c r="BN1511" i="13"/>
  <c r="BH1511" i="13"/>
  <c r="BB1511" i="13"/>
  <c r="BD1511" i="13" s="1"/>
  <c r="BI1511" i="13" s="1"/>
  <c r="BP1510" i="13"/>
  <c r="BO1510" i="13"/>
  <c r="BN1510" i="13"/>
  <c r="BH1510" i="13"/>
  <c r="BB1510" i="13"/>
  <c r="BD1510" i="13" s="1"/>
  <c r="BI1510" i="13" s="1"/>
  <c r="BP1509" i="13"/>
  <c r="BO1509" i="13"/>
  <c r="BN1509" i="13"/>
  <c r="BH1509" i="13"/>
  <c r="BB1509" i="13"/>
  <c r="BP1508" i="13"/>
  <c r="BO1508" i="13"/>
  <c r="BN1508" i="13"/>
  <c r="BH1508" i="13"/>
  <c r="BB1508" i="13"/>
  <c r="BD1508" i="13" s="1"/>
  <c r="BI1508" i="13" s="1"/>
  <c r="BP1507" i="13"/>
  <c r="BO1507" i="13"/>
  <c r="BN1507" i="13"/>
  <c r="BC1507" i="13"/>
  <c r="BH1507" i="13" s="1"/>
  <c r="BP1506" i="13"/>
  <c r="BO1506" i="13"/>
  <c r="BN1506" i="13"/>
  <c r="BH1506" i="13"/>
  <c r="BB1506" i="13"/>
  <c r="BD1506" i="13" s="1"/>
  <c r="BI1506" i="13" s="1"/>
  <c r="BP1505" i="13"/>
  <c r="BO1505" i="13"/>
  <c r="BN1505" i="13"/>
  <c r="BB1505" i="13"/>
  <c r="BD1505" i="13" s="1"/>
  <c r="BP1504" i="13"/>
  <c r="BO1504" i="13"/>
  <c r="BN1504" i="13"/>
  <c r="BH1504" i="13"/>
  <c r="BB1504" i="13"/>
  <c r="BD1504" i="13" s="1"/>
  <c r="BI1504" i="13" s="1"/>
  <c r="BP1503" i="13"/>
  <c r="BO1503" i="13"/>
  <c r="BN1503" i="13"/>
  <c r="BB1503" i="13"/>
  <c r="BD1503" i="13" s="1"/>
  <c r="BP1502" i="13"/>
  <c r="BO1502" i="13"/>
  <c r="BN1502" i="13"/>
  <c r="BH1502" i="13"/>
  <c r="BB1502" i="13"/>
  <c r="BD1502" i="13" s="1"/>
  <c r="BI1502" i="13" s="1"/>
  <c r="BP1501" i="13"/>
  <c r="BO1501" i="13"/>
  <c r="BN1501" i="13"/>
  <c r="BB1501" i="13"/>
  <c r="BD1501" i="13" s="1"/>
  <c r="BC1501" i="13" s="1"/>
  <c r="BP1500" i="13"/>
  <c r="BO1500" i="13"/>
  <c r="BN1500" i="13"/>
  <c r="BH1500" i="13"/>
  <c r="BB1500" i="13"/>
  <c r="BD1500" i="13" s="1"/>
  <c r="BI1500" i="13" s="1"/>
  <c r="BP1499" i="13"/>
  <c r="BO1499" i="13"/>
  <c r="BN1499" i="13"/>
  <c r="BB1499" i="13"/>
  <c r="BD1499" i="13" s="1"/>
  <c r="BP1498" i="13"/>
  <c r="BO1498" i="13"/>
  <c r="BN1498" i="13"/>
  <c r="BH1498" i="13"/>
  <c r="BB1498" i="13"/>
  <c r="BD1498" i="13" s="1"/>
  <c r="BI1498" i="13" s="1"/>
  <c r="BP1497" i="13"/>
  <c r="BO1497" i="13"/>
  <c r="BN1497" i="13"/>
  <c r="BB1497" i="13"/>
  <c r="BD1497" i="13" s="1"/>
  <c r="BC1497" i="13" s="1"/>
  <c r="BH1497" i="13" s="1"/>
  <c r="BP1496" i="13"/>
  <c r="BO1496" i="13"/>
  <c r="BN1496" i="13"/>
  <c r="BH1496" i="13"/>
  <c r="BB1496" i="13"/>
  <c r="BD1496" i="13" s="1"/>
  <c r="BI1496" i="13" s="1"/>
  <c r="BP1495" i="13"/>
  <c r="BO1495" i="13"/>
  <c r="BN1495" i="13"/>
  <c r="BC1495" i="13"/>
  <c r="BH1495" i="13" s="1"/>
  <c r="BB1495" i="13"/>
  <c r="BD1495" i="13" s="1"/>
  <c r="BP1494" i="13"/>
  <c r="BO1494" i="13"/>
  <c r="BN1494" i="13"/>
  <c r="BH1494" i="13"/>
  <c r="BB1494" i="13"/>
  <c r="BD1494" i="13" s="1"/>
  <c r="BI1494" i="13" s="1"/>
  <c r="BP1493" i="13"/>
  <c r="BO1493" i="13"/>
  <c r="BN1493" i="13"/>
  <c r="BH1493" i="13"/>
  <c r="BB1493" i="13"/>
  <c r="BD1493" i="13" s="1"/>
  <c r="BI1493" i="13" s="1"/>
  <c r="BP1492" i="13"/>
  <c r="BO1492" i="13"/>
  <c r="BN1492" i="13"/>
  <c r="BH1492" i="13"/>
  <c r="BB1492" i="13"/>
  <c r="BD1492" i="13" s="1"/>
  <c r="BI1492" i="13" s="1"/>
  <c r="BP1491" i="13"/>
  <c r="BO1491" i="13"/>
  <c r="BN1491" i="13"/>
  <c r="BH1491" i="13"/>
  <c r="BB1491" i="13"/>
  <c r="BP1490" i="13"/>
  <c r="BO1490" i="13"/>
  <c r="BN1490" i="13"/>
  <c r="BP1489" i="13"/>
  <c r="BO1489" i="13"/>
  <c r="BN1489" i="13"/>
  <c r="BH1489" i="13"/>
  <c r="BB1489" i="13"/>
  <c r="BD1489" i="13" s="1"/>
  <c r="BI1489" i="13" s="1"/>
  <c r="BP1488" i="13"/>
  <c r="BO1488" i="13"/>
  <c r="BN1488" i="13"/>
  <c r="BB1488" i="13"/>
  <c r="BD1488" i="13" s="1"/>
  <c r="BP1487" i="13"/>
  <c r="BO1487" i="13"/>
  <c r="BN1487" i="13"/>
  <c r="BH1487" i="13"/>
  <c r="BB1487" i="13"/>
  <c r="BD1487" i="13" s="1"/>
  <c r="BI1487" i="13" s="1"/>
  <c r="BP1486" i="13"/>
  <c r="BO1486" i="13"/>
  <c r="BN1486" i="13"/>
  <c r="BB1486" i="13"/>
  <c r="BD1486" i="13" s="1"/>
  <c r="BP1485" i="13"/>
  <c r="BO1485" i="13"/>
  <c r="BN1485" i="13"/>
  <c r="BH1484" i="13"/>
  <c r="BH1483" i="13" s="1"/>
  <c r="BD1484" i="13"/>
  <c r="BD1483" i="13" s="1"/>
  <c r="BC1483" i="13"/>
  <c r="BB1483" i="13"/>
  <c r="BP1482" i="13"/>
  <c r="BO1482" i="13"/>
  <c r="BN1482" i="13"/>
  <c r="BH1482" i="13"/>
  <c r="BB1482" i="13"/>
  <c r="BD1482" i="13" s="1"/>
  <c r="BI1482" i="13" s="1"/>
  <c r="BP1481" i="13"/>
  <c r="BO1481" i="13"/>
  <c r="BN1481" i="13"/>
  <c r="BB1481" i="13"/>
  <c r="BD1481" i="13" s="1"/>
  <c r="BP1480" i="13"/>
  <c r="BO1480" i="13"/>
  <c r="BN1480" i="13"/>
  <c r="BH1480" i="13"/>
  <c r="BB1480" i="13"/>
  <c r="BD1480" i="13" s="1"/>
  <c r="BI1480" i="13" s="1"/>
  <c r="BP1479" i="13"/>
  <c r="BO1479" i="13"/>
  <c r="BN1479" i="13"/>
  <c r="BC1479" i="13"/>
  <c r="BH1479" i="13" s="1"/>
  <c r="BB1479" i="13"/>
  <c r="BD1479" i="13" s="1"/>
  <c r="BI1479" i="13" s="1"/>
  <c r="BP1478" i="13"/>
  <c r="BO1478" i="13"/>
  <c r="BN1478" i="13"/>
  <c r="BH1478" i="13"/>
  <c r="BB1478" i="13"/>
  <c r="BD1478" i="13" s="1"/>
  <c r="BI1478" i="13" s="1"/>
  <c r="BP1477" i="13"/>
  <c r="BO1477" i="13"/>
  <c r="BN1477" i="13"/>
  <c r="BB1477" i="13"/>
  <c r="BD1477" i="13" s="1"/>
  <c r="BC1477" i="13" s="1"/>
  <c r="BP1476" i="13"/>
  <c r="BO1476" i="13"/>
  <c r="BN1476" i="13"/>
  <c r="BH1476" i="13"/>
  <c r="BB1476" i="13"/>
  <c r="BD1476" i="13" s="1"/>
  <c r="BI1476" i="13" s="1"/>
  <c r="BP1475" i="13"/>
  <c r="BO1475" i="13"/>
  <c r="BN1475" i="13"/>
  <c r="BC1475" i="13"/>
  <c r="BH1475" i="13" s="1"/>
  <c r="BB1475" i="13"/>
  <c r="BD1475" i="13" s="1"/>
  <c r="BI1475" i="13" s="1"/>
  <c r="BP1474" i="13"/>
  <c r="BO1474" i="13"/>
  <c r="BN1474" i="13"/>
  <c r="BH1474" i="13"/>
  <c r="BD1474" i="13"/>
  <c r="BI1474" i="13" s="1"/>
  <c r="BP1473" i="13"/>
  <c r="BO1473" i="13"/>
  <c r="BN1473" i="13"/>
  <c r="BD1473" i="13"/>
  <c r="BI1473" i="13" s="1"/>
  <c r="BC1473" i="13"/>
  <c r="BH1473" i="13" s="1"/>
  <c r="BP1472" i="13"/>
  <c r="BO1472" i="13"/>
  <c r="BN1472" i="13"/>
  <c r="BH1472" i="13"/>
  <c r="BB1472" i="13"/>
  <c r="BD1472" i="13" s="1"/>
  <c r="BI1472" i="13" s="1"/>
  <c r="BP1471" i="13"/>
  <c r="BO1471" i="13"/>
  <c r="BN1471" i="13"/>
  <c r="BB1471" i="13"/>
  <c r="BD1471" i="13" s="1"/>
  <c r="BC1471" i="13" s="1"/>
  <c r="BP1470" i="13"/>
  <c r="BO1470" i="13"/>
  <c r="BN1470" i="13"/>
  <c r="BH1470" i="13"/>
  <c r="BB1470" i="13"/>
  <c r="BD1470" i="13" s="1"/>
  <c r="BI1470" i="13" s="1"/>
  <c r="BP1469" i="13"/>
  <c r="BO1469" i="13"/>
  <c r="BN1469" i="13"/>
  <c r="BH1469" i="13"/>
  <c r="BB1469" i="13"/>
  <c r="BD1469" i="13" s="1"/>
  <c r="BI1469" i="13" s="1"/>
  <c r="BP1468" i="13"/>
  <c r="BO1468" i="13"/>
  <c r="BN1468" i="13"/>
  <c r="BH1468" i="13"/>
  <c r="BB1468" i="13"/>
  <c r="BD1468" i="13" s="1"/>
  <c r="BI1468" i="13" s="1"/>
  <c r="BP1467" i="13"/>
  <c r="BO1467" i="13"/>
  <c r="BN1467" i="13"/>
  <c r="BP1466" i="13"/>
  <c r="BO1466" i="13"/>
  <c r="BN1466" i="13"/>
  <c r="BH1466" i="13"/>
  <c r="BB1466" i="13"/>
  <c r="BD1466" i="13" s="1"/>
  <c r="BI1466" i="13" s="1"/>
  <c r="BP1465" i="13"/>
  <c r="BO1465" i="13"/>
  <c r="BN1465" i="13"/>
  <c r="BB1465" i="13"/>
  <c r="BD1465" i="13" s="1"/>
  <c r="BP1464" i="13"/>
  <c r="BO1464" i="13"/>
  <c r="BN1464" i="13"/>
  <c r="BH1464" i="13"/>
  <c r="BB1464" i="13"/>
  <c r="BD1464" i="13" s="1"/>
  <c r="BI1464" i="13" s="1"/>
  <c r="BP1463" i="13"/>
  <c r="BO1463" i="13"/>
  <c r="BN1463" i="13"/>
  <c r="BB1463" i="13"/>
  <c r="BD1463" i="13" s="1"/>
  <c r="BP1462" i="13"/>
  <c r="BO1462" i="13"/>
  <c r="BN1462" i="13"/>
  <c r="BH1462" i="13"/>
  <c r="BB1462" i="13"/>
  <c r="BD1462" i="13" s="1"/>
  <c r="BI1462" i="13" s="1"/>
  <c r="BP1461" i="13"/>
  <c r="BO1461" i="13"/>
  <c r="BN1461" i="13"/>
  <c r="BC1461" i="13"/>
  <c r="BH1461" i="13" s="1"/>
  <c r="BB1461" i="13"/>
  <c r="BD1461" i="13" s="1"/>
  <c r="BP1460" i="13"/>
  <c r="BO1460" i="13"/>
  <c r="BN1460" i="13"/>
  <c r="BH1460" i="13"/>
  <c r="BB1460" i="13"/>
  <c r="BP1459" i="13"/>
  <c r="BO1459" i="13"/>
  <c r="BN1459" i="13"/>
  <c r="BH1459" i="13"/>
  <c r="BB1459" i="13"/>
  <c r="BD1459" i="13" s="1"/>
  <c r="BI1459" i="13" s="1"/>
  <c r="BP1458" i="13"/>
  <c r="BO1458" i="13"/>
  <c r="BN1458" i="13"/>
  <c r="BP1457" i="13"/>
  <c r="BO1457" i="13"/>
  <c r="BN1457" i="13"/>
  <c r="BH1457" i="13"/>
  <c r="BB1457" i="13"/>
  <c r="BD1457" i="13" s="1"/>
  <c r="BI1457" i="13" s="1"/>
  <c r="BP1456" i="13"/>
  <c r="BO1456" i="13"/>
  <c r="BN1456" i="13"/>
  <c r="BB1456" i="13"/>
  <c r="BD1456" i="13" s="1"/>
  <c r="BC1456" i="13" s="1"/>
  <c r="BH1456" i="13" s="1"/>
  <c r="BP1455" i="13"/>
  <c r="BO1455" i="13"/>
  <c r="BN1455" i="13"/>
  <c r="BH1455" i="13"/>
  <c r="BD1455" i="13"/>
  <c r="BI1455" i="13" s="1"/>
  <c r="BP1454" i="13"/>
  <c r="BO1454" i="13"/>
  <c r="BN1454" i="13"/>
  <c r="BH1454" i="13"/>
  <c r="BB1454" i="13"/>
  <c r="BD1454" i="13" s="1"/>
  <c r="BI1454" i="13" s="1"/>
  <c r="BP1453" i="13"/>
  <c r="BO1453" i="13"/>
  <c r="BN1453" i="13"/>
  <c r="BH1453" i="13"/>
  <c r="BD1453" i="13"/>
  <c r="BI1453" i="13" s="1"/>
  <c r="BP1452" i="13"/>
  <c r="BO1452" i="13"/>
  <c r="BN1452" i="13"/>
  <c r="BC1452" i="13"/>
  <c r="BP1451" i="13"/>
  <c r="BO1451" i="13"/>
  <c r="BN1451" i="13"/>
  <c r="BH1451" i="13"/>
  <c r="BB1451" i="13"/>
  <c r="BD1451" i="13" s="1"/>
  <c r="BI1451" i="13" s="1"/>
  <c r="BP1450" i="13"/>
  <c r="BO1450" i="13"/>
  <c r="BN1450" i="13"/>
  <c r="BC1450" i="13"/>
  <c r="BB1450" i="13"/>
  <c r="BD1450" i="13" s="1"/>
  <c r="BI1450" i="13" s="1"/>
  <c r="BP1449" i="13"/>
  <c r="BO1449" i="13"/>
  <c r="BN1449" i="13"/>
  <c r="BH1449" i="13"/>
  <c r="BB1449" i="13"/>
  <c r="BD1449" i="13" s="1"/>
  <c r="BI1449" i="13" s="1"/>
  <c r="BP1448" i="13"/>
  <c r="BO1448" i="13"/>
  <c r="BN1448" i="13"/>
  <c r="BB1448" i="13"/>
  <c r="BD1448" i="13" s="1"/>
  <c r="BP1447" i="13"/>
  <c r="BO1447" i="13"/>
  <c r="BN1447" i="13"/>
  <c r="BH1446" i="13"/>
  <c r="BH1445" i="13" s="1"/>
  <c r="BD1446" i="13"/>
  <c r="BI1446" i="13" s="1"/>
  <c r="BI1445" i="13" s="1"/>
  <c r="BC1445" i="13"/>
  <c r="BB1445" i="13"/>
  <c r="BH1444" i="13"/>
  <c r="BH1443" i="13" s="1"/>
  <c r="BD1444" i="13"/>
  <c r="BE1444" i="13" s="1"/>
  <c r="BE1443" i="13" s="1"/>
  <c r="BJ1443" i="13"/>
  <c r="BC1443" i="13"/>
  <c r="BB1443" i="13"/>
  <c r="BP1442" i="13"/>
  <c r="BO1442" i="13"/>
  <c r="BN1442" i="13"/>
  <c r="BH1442" i="13"/>
  <c r="BB1442" i="13"/>
  <c r="BD1442" i="13" s="1"/>
  <c r="BI1442" i="13" s="1"/>
  <c r="BP1441" i="13"/>
  <c r="BO1441" i="13"/>
  <c r="BN1441" i="13"/>
  <c r="BC1441" i="13"/>
  <c r="BH1441" i="13" s="1"/>
  <c r="BB1441" i="13"/>
  <c r="BD1441" i="13" s="1"/>
  <c r="BI1441" i="13" s="1"/>
  <c r="BP1440" i="13"/>
  <c r="BO1440" i="13"/>
  <c r="BN1440" i="13"/>
  <c r="BH1440" i="13"/>
  <c r="BD1440" i="13"/>
  <c r="BI1440" i="13" s="1"/>
  <c r="BP1439" i="13"/>
  <c r="BO1439" i="13"/>
  <c r="BN1439" i="13"/>
  <c r="BD1439" i="13"/>
  <c r="BI1439" i="13" s="1"/>
  <c r="BC1439" i="13"/>
  <c r="BP1438" i="13"/>
  <c r="BO1438" i="13"/>
  <c r="BN1438" i="13"/>
  <c r="BH1438" i="13"/>
  <c r="BB1438" i="13"/>
  <c r="BD1438" i="13" s="1"/>
  <c r="BI1438" i="13" s="1"/>
  <c r="BP1437" i="13"/>
  <c r="BO1437" i="13"/>
  <c r="BN1437" i="13"/>
  <c r="BC1437" i="13"/>
  <c r="BH1437" i="13" s="1"/>
  <c r="BB1437" i="13"/>
  <c r="BD1437" i="13" s="1"/>
  <c r="BI1437" i="13" s="1"/>
  <c r="BP1436" i="13"/>
  <c r="BO1436" i="13"/>
  <c r="BN1436" i="13"/>
  <c r="BH1436" i="13"/>
  <c r="BB1436" i="13"/>
  <c r="BD1436" i="13" s="1"/>
  <c r="BI1436" i="13" s="1"/>
  <c r="BP1435" i="13"/>
  <c r="BO1435" i="13"/>
  <c r="BN1435" i="13"/>
  <c r="BH1435" i="13"/>
  <c r="BB1435" i="13"/>
  <c r="BD1435" i="13" s="1"/>
  <c r="BI1435" i="13" s="1"/>
  <c r="BP1434" i="13"/>
  <c r="BO1434" i="13"/>
  <c r="BN1434" i="13"/>
  <c r="BH1434" i="13"/>
  <c r="BB1434" i="13"/>
  <c r="BD1434" i="13" s="1"/>
  <c r="BI1434" i="13" s="1"/>
  <c r="BP1433" i="13"/>
  <c r="BO1433" i="13"/>
  <c r="BN1433" i="13"/>
  <c r="BH1433" i="13"/>
  <c r="BB1433" i="13"/>
  <c r="BD1433" i="13" s="1"/>
  <c r="BI1433" i="13" s="1"/>
  <c r="BP1432" i="13"/>
  <c r="BO1432" i="13"/>
  <c r="BN1432" i="13"/>
  <c r="BH1432" i="13"/>
  <c r="BB1432" i="13"/>
  <c r="BP1431" i="13"/>
  <c r="BO1431" i="13"/>
  <c r="BN1431" i="13"/>
  <c r="BH1431" i="13"/>
  <c r="BB1431" i="13"/>
  <c r="BD1431" i="13" s="1"/>
  <c r="BI1431" i="13" s="1"/>
  <c r="BP1430" i="13"/>
  <c r="BO1430" i="13"/>
  <c r="BN1430" i="13"/>
  <c r="BP1429" i="13"/>
  <c r="BO1429" i="13"/>
  <c r="BN1429" i="13"/>
  <c r="BH1428" i="13"/>
  <c r="BH1427" i="13" s="1"/>
  <c r="BD1428" i="13"/>
  <c r="BD1427" i="13" s="1"/>
  <c r="BC1427" i="13"/>
  <c r="BB1427" i="13"/>
  <c r="BP1426" i="13"/>
  <c r="BO1426" i="13"/>
  <c r="BN1426" i="13"/>
  <c r="BH1426" i="13"/>
  <c r="BD1426" i="13"/>
  <c r="BI1426" i="13" s="1"/>
  <c r="BP1425" i="13"/>
  <c r="BO1425" i="13"/>
  <c r="BN1425" i="13"/>
  <c r="BD1425" i="13"/>
  <c r="BI1425" i="13" s="1"/>
  <c r="BC1425" i="13"/>
  <c r="BH1425" i="13" s="1"/>
  <c r="BP1424" i="13"/>
  <c r="BO1424" i="13"/>
  <c r="BN1424" i="13"/>
  <c r="BH1424" i="13"/>
  <c r="BB1424" i="13"/>
  <c r="BD1424" i="13" s="1"/>
  <c r="BI1424" i="13" s="1"/>
  <c r="BP1423" i="13"/>
  <c r="BO1423" i="13"/>
  <c r="BN1423" i="13"/>
  <c r="BB1423" i="13"/>
  <c r="BD1423" i="13" s="1"/>
  <c r="BP1422" i="13"/>
  <c r="BO1422" i="13"/>
  <c r="BN1422" i="13"/>
  <c r="BP1421" i="13"/>
  <c r="BO1421" i="13"/>
  <c r="BN1421" i="13"/>
  <c r="BH1421" i="13"/>
  <c r="BD1421" i="13"/>
  <c r="BI1421" i="13" s="1"/>
  <c r="BP1420" i="13"/>
  <c r="BO1420" i="13"/>
  <c r="BN1420" i="13"/>
  <c r="BD1420" i="13"/>
  <c r="BI1420" i="13" s="1"/>
  <c r="BC1420" i="13"/>
  <c r="BH1420" i="13" s="1"/>
  <c r="BP1419" i="13"/>
  <c r="BO1419" i="13"/>
  <c r="BN1419" i="13"/>
  <c r="BH1419" i="13"/>
  <c r="BB1419" i="13"/>
  <c r="BD1419" i="13" s="1"/>
  <c r="BI1419" i="13" s="1"/>
  <c r="BP1418" i="13"/>
  <c r="BO1418" i="13"/>
  <c r="BN1418" i="13"/>
  <c r="BC1418" i="13"/>
  <c r="BB1418" i="13"/>
  <c r="BP1417" i="13"/>
  <c r="BO1417" i="13"/>
  <c r="BN1417" i="13"/>
  <c r="BH1417" i="13"/>
  <c r="BB1417" i="13"/>
  <c r="BD1417" i="13" s="1"/>
  <c r="BI1417" i="13" s="1"/>
  <c r="BP1416" i="13"/>
  <c r="BO1416" i="13"/>
  <c r="BN1416" i="13"/>
  <c r="BC1416" i="13"/>
  <c r="BH1416" i="13" s="1"/>
  <c r="BB1416" i="13"/>
  <c r="BD1416" i="13" s="1"/>
  <c r="BI1416" i="13" s="1"/>
  <c r="BP1415" i="13"/>
  <c r="BO1415" i="13"/>
  <c r="BN1415" i="13"/>
  <c r="BH1415" i="13"/>
  <c r="BB1415" i="13"/>
  <c r="BD1415" i="13" s="1"/>
  <c r="BI1415" i="13" s="1"/>
  <c r="BP1414" i="13"/>
  <c r="BO1414" i="13"/>
  <c r="BN1414" i="13"/>
  <c r="BB1414" i="13"/>
  <c r="BD1414" i="13" s="1"/>
  <c r="BP1413" i="13"/>
  <c r="BO1413" i="13"/>
  <c r="BN1413" i="13"/>
  <c r="BP1412" i="13"/>
  <c r="BO1412" i="13"/>
  <c r="BN1412" i="13"/>
  <c r="BH1412" i="13"/>
  <c r="BB1412" i="13"/>
  <c r="BD1412" i="13" s="1"/>
  <c r="BI1412" i="13" s="1"/>
  <c r="BP1411" i="13"/>
  <c r="BO1411" i="13"/>
  <c r="BN1411" i="13"/>
  <c r="BC1411" i="13"/>
  <c r="BH1411" i="13" s="1"/>
  <c r="BB1411" i="13"/>
  <c r="BD1411" i="13" s="1"/>
  <c r="BI1411" i="13" s="1"/>
  <c r="BP1410" i="13"/>
  <c r="BO1410" i="13"/>
  <c r="BN1410" i="13"/>
  <c r="BH1410" i="13"/>
  <c r="BB1410" i="13"/>
  <c r="BD1410" i="13" s="1"/>
  <c r="BI1410" i="13" s="1"/>
  <c r="BP1409" i="13"/>
  <c r="BO1409" i="13"/>
  <c r="BN1409" i="13"/>
  <c r="BB1409" i="13"/>
  <c r="BD1409" i="13" s="1"/>
  <c r="BP1408" i="13"/>
  <c r="BO1408" i="13"/>
  <c r="BN1408" i="13"/>
  <c r="BH1408" i="13"/>
  <c r="BD1408" i="13"/>
  <c r="BI1408" i="13" s="1"/>
  <c r="BP1407" i="13"/>
  <c r="BO1407" i="13"/>
  <c r="BN1407" i="13"/>
  <c r="BD1407" i="13"/>
  <c r="BI1407" i="13" s="1"/>
  <c r="BC1407" i="13"/>
  <c r="BH1407" i="13" s="1"/>
  <c r="BP1406" i="13"/>
  <c r="BO1406" i="13"/>
  <c r="BN1406" i="13"/>
  <c r="BH1406" i="13"/>
  <c r="BB1406" i="13"/>
  <c r="BD1406" i="13" s="1"/>
  <c r="BI1406" i="13" s="1"/>
  <c r="BP1405" i="13"/>
  <c r="BO1405" i="13"/>
  <c r="BN1405" i="13"/>
  <c r="BC1405" i="13"/>
  <c r="BH1405" i="13" s="1"/>
  <c r="BB1405" i="13"/>
  <c r="BD1405" i="13" s="1"/>
  <c r="BP1404" i="13"/>
  <c r="BO1404" i="13"/>
  <c r="BN1404" i="13"/>
  <c r="BH1404" i="13"/>
  <c r="BB1404" i="13"/>
  <c r="BD1404" i="13" s="1"/>
  <c r="BI1404" i="13" s="1"/>
  <c r="BP1403" i="13"/>
  <c r="BO1403" i="13"/>
  <c r="BN1403" i="13"/>
  <c r="BC1403" i="13"/>
  <c r="BB1403" i="13"/>
  <c r="BD1403" i="13" s="1"/>
  <c r="BI1403" i="13" s="1"/>
  <c r="BP1402" i="13"/>
  <c r="BO1402" i="13"/>
  <c r="BN1402" i="13"/>
  <c r="BH1402" i="13"/>
  <c r="BB1402" i="13"/>
  <c r="BD1402" i="13" s="1"/>
  <c r="BI1402" i="13" s="1"/>
  <c r="BP1401" i="13"/>
  <c r="BO1401" i="13"/>
  <c r="BN1401" i="13"/>
  <c r="BC1401" i="13"/>
  <c r="BB1401" i="13"/>
  <c r="BD1401" i="13" s="1"/>
  <c r="BI1401" i="13" s="1"/>
  <c r="BP1400" i="13"/>
  <c r="BO1400" i="13"/>
  <c r="BN1400" i="13"/>
  <c r="BH1400" i="13"/>
  <c r="BB1400" i="13"/>
  <c r="BD1400" i="13" s="1"/>
  <c r="BI1400" i="13" s="1"/>
  <c r="BP1399" i="13"/>
  <c r="BO1399" i="13"/>
  <c r="BN1399" i="13"/>
  <c r="BB1399" i="13"/>
  <c r="BD1399" i="13" s="1"/>
  <c r="BI1399" i="13" s="1"/>
  <c r="BP1398" i="13"/>
  <c r="BO1398" i="13"/>
  <c r="BN1398" i="13"/>
  <c r="BP1397" i="13"/>
  <c r="BO1397" i="13"/>
  <c r="BN1397" i="13"/>
  <c r="BH1397" i="13"/>
  <c r="BB1397" i="13"/>
  <c r="BD1397" i="13" s="1"/>
  <c r="BI1397" i="13" s="1"/>
  <c r="BP1396" i="13"/>
  <c r="BO1396" i="13"/>
  <c r="BN1396" i="13"/>
  <c r="BH1396" i="13"/>
  <c r="BB1396" i="13"/>
  <c r="BD1396" i="13" s="1"/>
  <c r="BI1396" i="13" s="1"/>
  <c r="BP1395" i="13"/>
  <c r="BO1395" i="13"/>
  <c r="BN1395" i="13"/>
  <c r="BH1395" i="13"/>
  <c r="BB1395" i="13"/>
  <c r="BD1395" i="13" s="1"/>
  <c r="BI1395" i="13" s="1"/>
  <c r="BP1394" i="13"/>
  <c r="BO1394" i="13"/>
  <c r="BN1394" i="13"/>
  <c r="BH1394" i="13"/>
  <c r="BB1394" i="13"/>
  <c r="BD1394" i="13" s="1"/>
  <c r="BI1394" i="13" s="1"/>
  <c r="BP1393" i="13"/>
  <c r="BO1393" i="13"/>
  <c r="BN1393" i="13"/>
  <c r="BH1393" i="13"/>
  <c r="BB1393" i="13"/>
  <c r="BD1393" i="13" s="1"/>
  <c r="BI1393" i="13" s="1"/>
  <c r="BP1392" i="13"/>
  <c r="BO1392" i="13"/>
  <c r="BN1392" i="13"/>
  <c r="BH1392" i="13"/>
  <c r="BB1392" i="13"/>
  <c r="BD1392" i="13" s="1"/>
  <c r="BI1392" i="13" s="1"/>
  <c r="BP1391" i="13"/>
  <c r="BO1391" i="13"/>
  <c r="BN1391" i="13"/>
  <c r="BH1391" i="13"/>
  <c r="BB1391" i="13"/>
  <c r="BD1391" i="13" s="1"/>
  <c r="BI1391" i="13" s="1"/>
  <c r="BP1390" i="13"/>
  <c r="BO1390" i="13"/>
  <c r="BN1390" i="13"/>
  <c r="BH1390" i="13"/>
  <c r="BB1390" i="13"/>
  <c r="BP1389" i="13"/>
  <c r="BO1389" i="13"/>
  <c r="BN1389" i="13"/>
  <c r="BH1389" i="13"/>
  <c r="BB1389" i="13"/>
  <c r="BD1389" i="13" s="1"/>
  <c r="BI1389" i="13" s="1"/>
  <c r="BP1388" i="13"/>
  <c r="BO1388" i="13"/>
  <c r="BN1388" i="13"/>
  <c r="BH1388" i="13"/>
  <c r="BB1388" i="13"/>
  <c r="BD1388" i="13" s="1"/>
  <c r="BI1388" i="13" s="1"/>
  <c r="BP1387" i="13"/>
  <c r="BO1387" i="13"/>
  <c r="BN1387" i="13"/>
  <c r="BC1387" i="13"/>
  <c r="BP1386" i="13"/>
  <c r="BO1386" i="13"/>
  <c r="BN1386" i="13"/>
  <c r="BH1386" i="13"/>
  <c r="BB1386" i="13"/>
  <c r="BD1386" i="13" s="1"/>
  <c r="BI1386" i="13" s="1"/>
  <c r="BP1385" i="13"/>
  <c r="BO1385" i="13"/>
  <c r="BN1385" i="13"/>
  <c r="BB1385" i="13"/>
  <c r="BD1385" i="13" s="1"/>
  <c r="BC1385" i="13" s="1"/>
  <c r="BP1384" i="13"/>
  <c r="BO1384" i="13"/>
  <c r="BN1384" i="13"/>
  <c r="BH1384" i="13"/>
  <c r="BB1384" i="13"/>
  <c r="BD1384" i="13" s="1"/>
  <c r="BI1384" i="13" s="1"/>
  <c r="BP1383" i="13"/>
  <c r="BO1383" i="13"/>
  <c r="BN1383" i="13"/>
  <c r="BH1383" i="13"/>
  <c r="BB1383" i="13"/>
  <c r="BD1383" i="13" s="1"/>
  <c r="BI1383" i="13" s="1"/>
  <c r="BP1382" i="13"/>
  <c r="BO1382" i="13"/>
  <c r="BN1382" i="13"/>
  <c r="BP1381" i="13"/>
  <c r="BO1381" i="13"/>
  <c r="BN1381" i="13"/>
  <c r="BH1381" i="13"/>
  <c r="BB1381" i="13"/>
  <c r="BD1381" i="13" s="1"/>
  <c r="BI1381" i="13" s="1"/>
  <c r="BP1380" i="13"/>
  <c r="BO1380" i="13"/>
  <c r="BN1380" i="13"/>
  <c r="BC1380" i="13"/>
  <c r="BH1380" i="13" s="1"/>
  <c r="BB1380" i="13"/>
  <c r="BD1380" i="13" s="1"/>
  <c r="BP1379" i="13"/>
  <c r="BO1379" i="13"/>
  <c r="BN1379" i="13"/>
  <c r="BH1379" i="13"/>
  <c r="BB1379" i="13"/>
  <c r="BD1379" i="13" s="1"/>
  <c r="BI1379" i="13" s="1"/>
  <c r="BP1378" i="13"/>
  <c r="BO1378" i="13"/>
  <c r="BN1378" i="13"/>
  <c r="BB1378" i="13"/>
  <c r="BD1378" i="13" s="1"/>
  <c r="BP1377" i="13"/>
  <c r="BO1377" i="13"/>
  <c r="BN1377" i="13"/>
  <c r="BH1377" i="13"/>
  <c r="BB1377" i="13"/>
  <c r="BD1377" i="13" s="1"/>
  <c r="BI1377" i="13" s="1"/>
  <c r="BP1376" i="13"/>
  <c r="BO1376" i="13"/>
  <c r="BN1376" i="13"/>
  <c r="BH1376" i="13"/>
  <c r="BB1376" i="13"/>
  <c r="BD1376" i="13" s="1"/>
  <c r="BI1376" i="13" s="1"/>
  <c r="BP1375" i="13"/>
  <c r="BO1375" i="13"/>
  <c r="BN1375" i="13"/>
  <c r="BH1375" i="13"/>
  <c r="BB1375" i="13"/>
  <c r="BD1375" i="13" s="1"/>
  <c r="BI1375" i="13" s="1"/>
  <c r="BP1374" i="13"/>
  <c r="BO1374" i="13"/>
  <c r="BN1374" i="13"/>
  <c r="BH1374" i="13"/>
  <c r="BB1374" i="13"/>
  <c r="BD1374" i="13" s="1"/>
  <c r="BI1374" i="13" s="1"/>
  <c r="BP1373" i="13"/>
  <c r="BO1373" i="13"/>
  <c r="BN1373" i="13"/>
  <c r="BH1373" i="13"/>
  <c r="BB1373" i="13"/>
  <c r="BD1373" i="13" s="1"/>
  <c r="BI1373" i="13" s="1"/>
  <c r="BP1372" i="13"/>
  <c r="BO1372" i="13"/>
  <c r="BN1372" i="13"/>
  <c r="BH1372" i="13"/>
  <c r="BB1372" i="13"/>
  <c r="BD1372" i="13" s="1"/>
  <c r="BI1372" i="13" s="1"/>
  <c r="BP1371" i="13"/>
  <c r="BO1371" i="13"/>
  <c r="BN1371" i="13"/>
  <c r="BB1371" i="13"/>
  <c r="BP1370" i="13"/>
  <c r="BO1370" i="13"/>
  <c r="BN1370" i="13"/>
  <c r="BP1369" i="13"/>
  <c r="BO1369" i="13"/>
  <c r="BN1369" i="13"/>
  <c r="BH1369" i="13"/>
  <c r="BD1369" i="13"/>
  <c r="BI1369" i="13" s="1"/>
  <c r="BP1368" i="13"/>
  <c r="BO1368" i="13"/>
  <c r="BN1368" i="13"/>
  <c r="BD1368" i="13"/>
  <c r="BI1368" i="13" s="1"/>
  <c r="BC1368" i="13"/>
  <c r="BP1367" i="13"/>
  <c r="BO1367" i="13"/>
  <c r="BN1367" i="13"/>
  <c r="BH1367" i="13"/>
  <c r="BB1367" i="13"/>
  <c r="BD1367" i="13" s="1"/>
  <c r="BI1367" i="13" s="1"/>
  <c r="BP1366" i="13"/>
  <c r="BO1366" i="13"/>
  <c r="BN1366" i="13"/>
  <c r="BH1366" i="13"/>
  <c r="BB1366" i="13"/>
  <c r="BD1366" i="13" s="1"/>
  <c r="BI1366" i="13" s="1"/>
  <c r="BP1365" i="13"/>
  <c r="BO1365" i="13"/>
  <c r="BN1365" i="13"/>
  <c r="BP1364" i="13"/>
  <c r="BO1364" i="13"/>
  <c r="BN1364" i="13"/>
  <c r="BH1364" i="13"/>
  <c r="BB1364" i="13"/>
  <c r="BD1364" i="13" s="1"/>
  <c r="BI1364" i="13" s="1"/>
  <c r="BP1363" i="13"/>
  <c r="BO1363" i="13"/>
  <c r="BN1363" i="13"/>
  <c r="BH1363" i="13"/>
  <c r="BB1363" i="13"/>
  <c r="BD1363" i="13" s="1"/>
  <c r="BI1363" i="13" s="1"/>
  <c r="BP1362" i="13"/>
  <c r="BO1362" i="13"/>
  <c r="BN1362" i="13"/>
  <c r="BH1362" i="13"/>
  <c r="BB1362" i="13"/>
  <c r="BD1362" i="13" s="1"/>
  <c r="BI1362" i="13" s="1"/>
  <c r="BP1361" i="13"/>
  <c r="BO1361" i="13"/>
  <c r="BN1361" i="13"/>
  <c r="BC1361" i="13"/>
  <c r="BH1361" i="13" s="1"/>
  <c r="BP1360" i="13"/>
  <c r="BO1360" i="13"/>
  <c r="BN1360" i="13"/>
  <c r="BH1360" i="13"/>
  <c r="BB1360" i="13"/>
  <c r="BD1360" i="13" s="1"/>
  <c r="BI1360" i="13" s="1"/>
  <c r="BP1359" i="13"/>
  <c r="BO1359" i="13"/>
  <c r="BN1359" i="13"/>
  <c r="BB1359" i="13"/>
  <c r="BD1359" i="13" s="1"/>
  <c r="BC1359" i="13" s="1"/>
  <c r="BE1359" i="13" s="1"/>
  <c r="BP1358" i="13"/>
  <c r="BO1358" i="13"/>
  <c r="BN1358" i="13"/>
  <c r="BH1358" i="13"/>
  <c r="BB1358" i="13"/>
  <c r="BD1358" i="13" s="1"/>
  <c r="BI1358" i="13" s="1"/>
  <c r="BP1357" i="13"/>
  <c r="BO1357" i="13"/>
  <c r="BN1357" i="13"/>
  <c r="BH1357" i="13"/>
  <c r="BB1357" i="13"/>
  <c r="BP1356" i="13"/>
  <c r="BO1356" i="13"/>
  <c r="BN1356" i="13"/>
  <c r="BH1356" i="13"/>
  <c r="BB1356" i="13"/>
  <c r="BD1356" i="13" s="1"/>
  <c r="BI1356" i="13" s="1"/>
  <c r="BP1355" i="13"/>
  <c r="BO1355" i="13"/>
  <c r="BN1355" i="13"/>
  <c r="BF1355" i="13"/>
  <c r="BP1354" i="13"/>
  <c r="BO1354" i="13"/>
  <c r="BN1354" i="13"/>
  <c r="BH1354" i="13"/>
  <c r="BB1354" i="13"/>
  <c r="BD1354" i="13" s="1"/>
  <c r="BI1354" i="13" s="1"/>
  <c r="BP1353" i="13"/>
  <c r="BO1353" i="13"/>
  <c r="BN1353" i="13"/>
  <c r="BH1353" i="13"/>
  <c r="BB1353" i="13"/>
  <c r="BD1353" i="13" s="1"/>
  <c r="BI1353" i="13" s="1"/>
  <c r="BP1352" i="13"/>
  <c r="BO1352" i="13"/>
  <c r="BN1352" i="13"/>
  <c r="BB1352" i="13"/>
  <c r="BD1352" i="13" s="1"/>
  <c r="BC1352" i="13" s="1"/>
  <c r="BP1351" i="13"/>
  <c r="BO1351" i="13"/>
  <c r="BN1351" i="13"/>
  <c r="BB1351" i="13"/>
  <c r="BD1351" i="13" s="1"/>
  <c r="BP1350" i="13"/>
  <c r="BO1350" i="13"/>
  <c r="BN1350" i="13"/>
  <c r="BC1350" i="13"/>
  <c r="BH1350" i="13" s="1"/>
  <c r="BB1350" i="13"/>
  <c r="BD1350" i="13" s="1"/>
  <c r="BP1349" i="13"/>
  <c r="BO1349" i="13"/>
  <c r="BN1349" i="13"/>
  <c r="BH1349" i="13"/>
  <c r="BB1349" i="13"/>
  <c r="BD1349" i="13" s="1"/>
  <c r="BI1349" i="13" s="1"/>
  <c r="BP1348" i="13"/>
  <c r="BO1348" i="13"/>
  <c r="BN1348" i="13"/>
  <c r="BH1348" i="13"/>
  <c r="BB1348" i="13"/>
  <c r="BD1348" i="13" s="1"/>
  <c r="BI1348" i="13" s="1"/>
  <c r="BP1347" i="13"/>
  <c r="BO1347" i="13"/>
  <c r="BN1347" i="13"/>
  <c r="BC1347" i="13"/>
  <c r="BH1347" i="13" s="1"/>
  <c r="BB1347" i="13"/>
  <c r="BD1347" i="13" s="1"/>
  <c r="BP1346" i="13"/>
  <c r="BO1346" i="13"/>
  <c r="BN1346" i="13"/>
  <c r="BH1346" i="13"/>
  <c r="BB1346" i="13"/>
  <c r="BD1346" i="13" s="1"/>
  <c r="BI1346" i="13" s="1"/>
  <c r="BP1345" i="13"/>
  <c r="BO1345" i="13"/>
  <c r="BN1345" i="13"/>
  <c r="BB1345" i="13"/>
  <c r="BD1345" i="13" s="1"/>
  <c r="BC1345" i="13" s="1"/>
  <c r="BE1345" i="13" s="1"/>
  <c r="BP1344" i="13"/>
  <c r="BO1344" i="13"/>
  <c r="BN1344" i="13"/>
  <c r="BH1344" i="13"/>
  <c r="BB1344" i="13"/>
  <c r="BD1344" i="13" s="1"/>
  <c r="BI1344" i="13" s="1"/>
  <c r="BP1343" i="13"/>
  <c r="BO1343" i="13"/>
  <c r="BN1343" i="13"/>
  <c r="BB1343" i="13"/>
  <c r="BD1343" i="13" s="1"/>
  <c r="BP1342" i="13"/>
  <c r="BO1342" i="13"/>
  <c r="BN1342" i="13"/>
  <c r="BH1342" i="13"/>
  <c r="BB1342" i="13"/>
  <c r="BD1342" i="13" s="1"/>
  <c r="BI1342" i="13" s="1"/>
  <c r="BP1341" i="13"/>
  <c r="BO1341" i="13"/>
  <c r="BN1341" i="13"/>
  <c r="BB1341" i="13"/>
  <c r="BD1341" i="13" s="1"/>
  <c r="BP1340" i="13"/>
  <c r="BO1340" i="13"/>
  <c r="BN1340" i="13"/>
  <c r="BH1340" i="13"/>
  <c r="BB1340" i="13"/>
  <c r="BD1340" i="13" s="1"/>
  <c r="BI1340" i="13" s="1"/>
  <c r="BP1339" i="13"/>
  <c r="BO1339" i="13"/>
  <c r="BN1339" i="13"/>
  <c r="BH1339" i="13"/>
  <c r="BB1339" i="13"/>
  <c r="BP1338" i="13"/>
  <c r="BO1338" i="13"/>
  <c r="BN1338" i="13"/>
  <c r="BC1338" i="13"/>
  <c r="BH1338" i="13" s="1"/>
  <c r="BP1337" i="13"/>
  <c r="BO1337" i="13"/>
  <c r="BN1337" i="13"/>
  <c r="BH1337" i="13"/>
  <c r="BB1337" i="13"/>
  <c r="BD1337" i="13" s="1"/>
  <c r="BI1337" i="13" s="1"/>
  <c r="BP1336" i="13"/>
  <c r="BO1336" i="13"/>
  <c r="BN1336" i="13"/>
  <c r="BH1336" i="13"/>
  <c r="BB1336" i="13"/>
  <c r="BP1335" i="13"/>
  <c r="BO1335" i="13"/>
  <c r="BN1335" i="13"/>
  <c r="BP1334" i="13"/>
  <c r="BO1334" i="13"/>
  <c r="BN1334" i="13"/>
  <c r="BH1334" i="13"/>
  <c r="BB1334" i="13"/>
  <c r="BD1334" i="13" s="1"/>
  <c r="BI1334" i="13" s="1"/>
  <c r="BP1333" i="13"/>
  <c r="BO1333" i="13"/>
  <c r="BN1333" i="13"/>
  <c r="BH1333" i="13"/>
  <c r="BB1333" i="13"/>
  <c r="BP1332" i="13"/>
  <c r="BO1332" i="13"/>
  <c r="BN1332" i="13"/>
  <c r="BP1331" i="13"/>
  <c r="BO1331" i="13"/>
  <c r="BN1331" i="13"/>
  <c r="BH1331" i="13"/>
  <c r="BB1331" i="13"/>
  <c r="BD1331" i="13" s="1"/>
  <c r="BI1331" i="13" s="1"/>
  <c r="BP1330" i="13"/>
  <c r="BO1330" i="13"/>
  <c r="BN1330" i="13"/>
  <c r="BH1330" i="13"/>
  <c r="BB1330" i="13"/>
  <c r="BD1330" i="13" s="1"/>
  <c r="BI1330" i="13" s="1"/>
  <c r="BP1329" i="13"/>
  <c r="BO1329" i="13"/>
  <c r="BN1329" i="13"/>
  <c r="BH1329" i="13"/>
  <c r="BB1329" i="13"/>
  <c r="BD1329" i="13" s="1"/>
  <c r="BI1329" i="13" s="1"/>
  <c r="BP1328" i="13"/>
  <c r="BO1328" i="13"/>
  <c r="BN1328" i="13"/>
  <c r="BH1328" i="13"/>
  <c r="BB1328" i="13"/>
  <c r="BD1328" i="13" s="1"/>
  <c r="BI1328" i="13" s="1"/>
  <c r="BP1327" i="13"/>
  <c r="BO1327" i="13"/>
  <c r="BN1327" i="13"/>
  <c r="BH1327" i="13"/>
  <c r="BB1327" i="13"/>
  <c r="BD1327" i="13" s="1"/>
  <c r="BI1327" i="13" s="1"/>
  <c r="BP1326" i="13"/>
  <c r="BO1326" i="13"/>
  <c r="BN1326" i="13"/>
  <c r="BH1326" i="13"/>
  <c r="BB1326" i="13"/>
  <c r="BP1325" i="13"/>
  <c r="BO1325" i="13"/>
  <c r="BN1325" i="13"/>
  <c r="BC1325" i="13"/>
  <c r="BP1324" i="13"/>
  <c r="BO1324" i="13"/>
  <c r="BN1324" i="13"/>
  <c r="BH1324" i="13"/>
  <c r="BB1324" i="13"/>
  <c r="BD1324" i="13" s="1"/>
  <c r="BI1324" i="13" s="1"/>
  <c r="BP1323" i="13"/>
  <c r="BO1323" i="13"/>
  <c r="BN1323" i="13"/>
  <c r="BC1323" i="13"/>
  <c r="BH1323" i="13" s="1"/>
  <c r="BB1323" i="13"/>
  <c r="BD1323" i="13" s="1"/>
  <c r="BI1323" i="13" s="1"/>
  <c r="BP1322" i="13"/>
  <c r="BO1322" i="13"/>
  <c r="BN1322" i="13"/>
  <c r="BH1322" i="13"/>
  <c r="BB1322" i="13"/>
  <c r="BD1322" i="13" s="1"/>
  <c r="BI1322" i="13" s="1"/>
  <c r="BP1321" i="13"/>
  <c r="BO1321" i="13"/>
  <c r="BN1321" i="13"/>
  <c r="BH1321" i="13"/>
  <c r="BB1321" i="13"/>
  <c r="BD1321" i="13" s="1"/>
  <c r="BI1321" i="13" s="1"/>
  <c r="BP1320" i="13"/>
  <c r="BO1320" i="13"/>
  <c r="BN1320" i="13"/>
  <c r="BH1320" i="13"/>
  <c r="BB1320" i="13"/>
  <c r="BD1320" i="13" s="1"/>
  <c r="BI1320" i="13" s="1"/>
  <c r="BP1319" i="13"/>
  <c r="BO1319" i="13"/>
  <c r="BN1319" i="13"/>
  <c r="BB1319" i="13"/>
  <c r="BD1319" i="13" s="1"/>
  <c r="BE1319" i="13" s="1"/>
  <c r="BP1318" i="13"/>
  <c r="BO1318" i="13"/>
  <c r="BN1318" i="13"/>
  <c r="BH1318" i="13"/>
  <c r="BB1318" i="13"/>
  <c r="BD1318" i="13" s="1"/>
  <c r="BI1318" i="13" s="1"/>
  <c r="BP1317" i="13"/>
  <c r="BO1317" i="13"/>
  <c r="BN1317" i="13"/>
  <c r="BB1317" i="13"/>
  <c r="BD1317" i="13" s="1"/>
  <c r="BE1317" i="13" s="1"/>
  <c r="BP1316" i="13"/>
  <c r="BO1316" i="13"/>
  <c r="BN1316" i="13"/>
  <c r="BH1316" i="13"/>
  <c r="BB1316" i="13"/>
  <c r="BD1316" i="13" s="1"/>
  <c r="BI1316" i="13" s="1"/>
  <c r="BP1315" i="13"/>
  <c r="BO1315" i="13"/>
  <c r="BN1315" i="13"/>
  <c r="BB1315" i="13"/>
  <c r="BP1314" i="13"/>
  <c r="BO1314" i="13"/>
  <c r="BN1314" i="13"/>
  <c r="BH1314" i="13"/>
  <c r="BB1314" i="13"/>
  <c r="BD1314" i="13" s="1"/>
  <c r="BI1314" i="13" s="1"/>
  <c r="BP1313" i="13"/>
  <c r="BO1313" i="13"/>
  <c r="BN1313" i="13"/>
  <c r="BH1313" i="13"/>
  <c r="BB1313" i="13"/>
  <c r="BD1313" i="13" s="1"/>
  <c r="BI1313" i="13" s="1"/>
  <c r="BP1312" i="13"/>
  <c r="BO1312" i="13"/>
  <c r="BN1312" i="13"/>
  <c r="BP1311" i="13"/>
  <c r="BO1311" i="13"/>
  <c r="BN1311" i="13"/>
  <c r="BH1311" i="13"/>
  <c r="BB1311" i="13"/>
  <c r="BD1311" i="13" s="1"/>
  <c r="BI1311" i="13" s="1"/>
  <c r="BP1310" i="13"/>
  <c r="BO1310" i="13"/>
  <c r="BN1310" i="13"/>
  <c r="BH1310" i="13"/>
  <c r="BB1310" i="13"/>
  <c r="BD1310" i="13" s="1"/>
  <c r="BI1310" i="13" s="1"/>
  <c r="BP1309" i="13"/>
  <c r="BO1309" i="13"/>
  <c r="BN1309" i="13"/>
  <c r="BP1308" i="13"/>
  <c r="BO1308" i="13"/>
  <c r="BN1308" i="13"/>
  <c r="BP1307" i="13"/>
  <c r="BO1307" i="13"/>
  <c r="BN1307" i="13"/>
  <c r="BH1307" i="13"/>
  <c r="BB1307" i="13"/>
  <c r="BD1307" i="13" s="1"/>
  <c r="BI1307" i="13" s="1"/>
  <c r="BP1306" i="13"/>
  <c r="BO1306" i="13"/>
  <c r="BN1306" i="13"/>
  <c r="BC1306" i="13"/>
  <c r="BH1306" i="13" s="1"/>
  <c r="BB1306" i="13"/>
  <c r="BD1306" i="13" s="1"/>
  <c r="BI1306" i="13" s="1"/>
  <c r="BP1305" i="13"/>
  <c r="BO1305" i="13"/>
  <c r="BN1305" i="13"/>
  <c r="BH1305" i="13"/>
  <c r="BB1305" i="13"/>
  <c r="BD1305" i="13" s="1"/>
  <c r="BI1305" i="13" s="1"/>
  <c r="BP1304" i="13"/>
  <c r="BO1304" i="13"/>
  <c r="BN1304" i="13"/>
  <c r="BB1304" i="13"/>
  <c r="BD1304" i="13" s="1"/>
  <c r="BC1304" i="13" s="1"/>
  <c r="BP1303" i="13"/>
  <c r="BO1303" i="13"/>
  <c r="BN1303" i="13"/>
  <c r="BH1303" i="13"/>
  <c r="BB1303" i="13"/>
  <c r="BD1303" i="13" s="1"/>
  <c r="BI1303" i="13" s="1"/>
  <c r="BP1302" i="13"/>
  <c r="BO1302" i="13"/>
  <c r="BN1302" i="13"/>
  <c r="BB1302" i="13"/>
  <c r="BD1302" i="13" s="1"/>
  <c r="BP1301" i="13"/>
  <c r="BO1301" i="13"/>
  <c r="BN1301" i="13"/>
  <c r="BH1301" i="13"/>
  <c r="BB1301" i="13"/>
  <c r="BD1301" i="13" s="1"/>
  <c r="BI1301" i="13" s="1"/>
  <c r="BP1300" i="13"/>
  <c r="BO1300" i="13"/>
  <c r="BN1300" i="13"/>
  <c r="BH1300" i="13"/>
  <c r="BB1300" i="13"/>
  <c r="BP1299" i="13"/>
  <c r="BO1299" i="13"/>
  <c r="BN1299" i="13"/>
  <c r="BC1299" i="13"/>
  <c r="BP1298" i="13"/>
  <c r="BO1298" i="13"/>
  <c r="BN1298" i="13"/>
  <c r="BH1298" i="13"/>
  <c r="BB1298" i="13"/>
  <c r="BD1298" i="13" s="1"/>
  <c r="BI1298" i="13" s="1"/>
  <c r="BP1297" i="13"/>
  <c r="BO1297" i="13"/>
  <c r="BN1297" i="13"/>
  <c r="BB1297" i="13"/>
  <c r="BD1297" i="13" s="1"/>
  <c r="BI1297" i="13" s="1"/>
  <c r="BP1296" i="13"/>
  <c r="BO1296" i="13"/>
  <c r="BN1296" i="13"/>
  <c r="BH1296" i="13"/>
  <c r="BB1296" i="13"/>
  <c r="BD1296" i="13" s="1"/>
  <c r="BI1296" i="13" s="1"/>
  <c r="BP1295" i="13"/>
  <c r="BO1295" i="13"/>
  <c r="BN1295" i="13"/>
  <c r="BH1295" i="13"/>
  <c r="BB1295" i="13"/>
  <c r="BD1295" i="13" s="1"/>
  <c r="BI1295" i="13" s="1"/>
  <c r="BP1294" i="13"/>
  <c r="BO1294" i="13"/>
  <c r="BN1294" i="13"/>
  <c r="BH1294" i="13"/>
  <c r="BB1294" i="13"/>
  <c r="BP1293" i="13"/>
  <c r="BO1293" i="13"/>
  <c r="BN1293" i="13"/>
  <c r="BP1292" i="13"/>
  <c r="BO1292" i="13"/>
  <c r="BN1292" i="13"/>
  <c r="BH1292" i="13"/>
  <c r="BB1292" i="13"/>
  <c r="BP1291" i="13"/>
  <c r="BO1291" i="13"/>
  <c r="BN1291" i="13"/>
  <c r="BH1291" i="13"/>
  <c r="BB1291" i="13"/>
  <c r="BD1291" i="13" s="1"/>
  <c r="BI1291" i="13" s="1"/>
  <c r="BP1290" i="13"/>
  <c r="BO1290" i="13"/>
  <c r="BN1290" i="13"/>
  <c r="BP1289" i="13"/>
  <c r="BO1289" i="13"/>
  <c r="BN1289" i="13"/>
  <c r="BH1289" i="13"/>
  <c r="BD1289" i="13"/>
  <c r="BI1289" i="13" s="1"/>
  <c r="BP1288" i="13"/>
  <c r="BO1288" i="13"/>
  <c r="BN1288" i="13"/>
  <c r="BD1288" i="13"/>
  <c r="BI1288" i="13" s="1"/>
  <c r="BC1288" i="13"/>
  <c r="BH1288" i="13" s="1"/>
  <c r="BP1287" i="13"/>
  <c r="BO1287" i="13"/>
  <c r="BN1287" i="13"/>
  <c r="BH1287" i="13"/>
  <c r="BB1287" i="13"/>
  <c r="BD1287" i="13" s="1"/>
  <c r="BI1287" i="13" s="1"/>
  <c r="BP1286" i="13"/>
  <c r="BO1286" i="13"/>
  <c r="BN1286" i="13"/>
  <c r="BB1286" i="13"/>
  <c r="BD1286" i="13" s="1"/>
  <c r="BC1286" i="13" s="1"/>
  <c r="BP1285" i="13"/>
  <c r="BO1285" i="13"/>
  <c r="BN1285" i="13"/>
  <c r="BB1285" i="13"/>
  <c r="BD1285" i="13" s="1"/>
  <c r="BP1284" i="13"/>
  <c r="BO1284" i="13"/>
  <c r="BN1284" i="13"/>
  <c r="BH1284" i="13"/>
  <c r="BB1284" i="13"/>
  <c r="BD1284" i="13" s="1"/>
  <c r="BI1284" i="13" s="1"/>
  <c r="BP1283" i="13"/>
  <c r="BO1283" i="13"/>
  <c r="BN1283" i="13"/>
  <c r="BF1283" i="13"/>
  <c r="BC1283" i="13" s="1"/>
  <c r="BP1282" i="13"/>
  <c r="BO1282" i="13"/>
  <c r="BN1282" i="13"/>
  <c r="BH1282" i="13"/>
  <c r="BD1282" i="13"/>
  <c r="BI1282" i="13" s="1"/>
  <c r="BP1281" i="13"/>
  <c r="BO1281" i="13"/>
  <c r="BN1281" i="13"/>
  <c r="BH1281" i="13"/>
  <c r="BB1281" i="13"/>
  <c r="BD1281" i="13" s="1"/>
  <c r="BI1281" i="13" s="1"/>
  <c r="BP1280" i="13"/>
  <c r="BO1280" i="13"/>
  <c r="BN1280" i="13"/>
  <c r="BH1280" i="13"/>
  <c r="BB1280" i="13"/>
  <c r="BP1279" i="13"/>
  <c r="BO1279" i="13"/>
  <c r="BN1279" i="13"/>
  <c r="BH1279" i="13"/>
  <c r="BB1279" i="13"/>
  <c r="BD1279" i="13" s="1"/>
  <c r="BI1279" i="13" s="1"/>
  <c r="BP1278" i="13"/>
  <c r="BO1278" i="13"/>
  <c r="BN1278" i="13"/>
  <c r="BH1278" i="13"/>
  <c r="BB1278" i="13"/>
  <c r="BD1278" i="13" s="1"/>
  <c r="BI1278" i="13" s="1"/>
  <c r="BP1277" i="13"/>
  <c r="BO1277" i="13"/>
  <c r="BN1277" i="13"/>
  <c r="BH1277" i="13"/>
  <c r="BB1277" i="13"/>
  <c r="BD1277" i="13" s="1"/>
  <c r="BI1277" i="13" s="1"/>
  <c r="BP1276" i="13"/>
  <c r="BO1276" i="13"/>
  <c r="BN1276" i="13"/>
  <c r="BH1276" i="13"/>
  <c r="BD1276" i="13"/>
  <c r="BI1276" i="13" s="1"/>
  <c r="BP1275" i="13"/>
  <c r="BO1275" i="13"/>
  <c r="BN1275" i="13"/>
  <c r="BH1275" i="13"/>
  <c r="BB1275" i="13"/>
  <c r="BD1275" i="13" s="1"/>
  <c r="BI1275" i="13" s="1"/>
  <c r="BP1274" i="13"/>
  <c r="BO1274" i="13"/>
  <c r="BN1274" i="13"/>
  <c r="BH1274" i="13"/>
  <c r="BD1274" i="13"/>
  <c r="BI1274" i="13" s="1"/>
  <c r="BP1273" i="13"/>
  <c r="BO1273" i="13"/>
  <c r="BN1273" i="13"/>
  <c r="BF1273" i="13"/>
  <c r="BP1272" i="13"/>
  <c r="BO1272" i="13"/>
  <c r="BN1272" i="13"/>
  <c r="BH1272" i="13"/>
  <c r="BB1272" i="13"/>
  <c r="BD1272" i="13" s="1"/>
  <c r="BI1272" i="13" s="1"/>
  <c r="BP1271" i="13"/>
  <c r="BO1271" i="13"/>
  <c r="BN1271" i="13"/>
  <c r="BH1271" i="13"/>
  <c r="BB1271" i="13"/>
  <c r="BD1271" i="13" s="1"/>
  <c r="BI1271" i="13" s="1"/>
  <c r="BP1270" i="13"/>
  <c r="BO1270" i="13"/>
  <c r="BN1270" i="13"/>
  <c r="BF1270" i="13"/>
  <c r="BC1270" i="13" s="1"/>
  <c r="BP1269" i="13"/>
  <c r="BO1269" i="13"/>
  <c r="BN1269" i="13"/>
  <c r="BH1269" i="13"/>
  <c r="BB1269" i="13"/>
  <c r="BD1269" i="13" s="1"/>
  <c r="BI1269" i="13" s="1"/>
  <c r="BP1268" i="13"/>
  <c r="BO1268" i="13"/>
  <c r="BN1268" i="13"/>
  <c r="BH1268" i="13"/>
  <c r="BB1268" i="13"/>
  <c r="BD1268" i="13" s="1"/>
  <c r="BI1268" i="13" s="1"/>
  <c r="BP1267" i="13"/>
  <c r="BO1267" i="13"/>
  <c r="BN1267" i="13"/>
  <c r="BP1266" i="13"/>
  <c r="BO1266" i="13"/>
  <c r="BN1266" i="13"/>
  <c r="BH1266" i="13"/>
  <c r="BB1266" i="13"/>
  <c r="BD1266" i="13" s="1"/>
  <c r="BI1266" i="13" s="1"/>
  <c r="BP1265" i="13"/>
  <c r="BO1265" i="13"/>
  <c r="BN1265" i="13"/>
  <c r="BH1265" i="13"/>
  <c r="BB1265" i="13"/>
  <c r="BD1265" i="13" s="1"/>
  <c r="BI1265" i="13" s="1"/>
  <c r="BP1264" i="13"/>
  <c r="BO1264" i="13"/>
  <c r="BN1264" i="13"/>
  <c r="BH1264" i="13"/>
  <c r="BB1264" i="13"/>
  <c r="BD1264" i="13" s="1"/>
  <c r="BI1264" i="13" s="1"/>
  <c r="BP1263" i="13"/>
  <c r="BO1263" i="13"/>
  <c r="BN1263" i="13"/>
  <c r="BH1263" i="13"/>
  <c r="BB1263" i="13"/>
  <c r="BD1263" i="13" s="1"/>
  <c r="BI1263" i="13" s="1"/>
  <c r="BP1262" i="13"/>
  <c r="BO1262" i="13"/>
  <c r="BN1262" i="13"/>
  <c r="BH1262" i="13"/>
  <c r="BP1261" i="13"/>
  <c r="BO1261" i="13"/>
  <c r="BN1261" i="13"/>
  <c r="BH1261" i="13"/>
  <c r="BB1261" i="13"/>
  <c r="BD1261" i="13" s="1"/>
  <c r="BI1261" i="13" s="1"/>
  <c r="BP1260" i="13"/>
  <c r="BO1260" i="13"/>
  <c r="BN1260" i="13"/>
  <c r="BC1260" i="13"/>
  <c r="BH1260" i="13" s="1"/>
  <c r="BB1260" i="13"/>
  <c r="BD1260" i="13" s="1"/>
  <c r="BI1260" i="13" s="1"/>
  <c r="BP1259" i="13"/>
  <c r="BO1259" i="13"/>
  <c r="BN1259" i="13"/>
  <c r="BH1259" i="13"/>
  <c r="BB1259" i="13"/>
  <c r="BD1259" i="13" s="1"/>
  <c r="BI1259" i="13" s="1"/>
  <c r="BP1258" i="13"/>
  <c r="BO1258" i="13"/>
  <c r="BN1258" i="13"/>
  <c r="BH1258" i="13"/>
  <c r="BB1258" i="13"/>
  <c r="BD1258" i="13" s="1"/>
  <c r="BI1258" i="13" s="1"/>
  <c r="BP1257" i="13"/>
  <c r="BO1257" i="13"/>
  <c r="BN1257" i="13"/>
  <c r="BH1257" i="13"/>
  <c r="BB1257" i="13"/>
  <c r="BD1257" i="13" s="1"/>
  <c r="BI1257" i="13" s="1"/>
  <c r="BP1256" i="13"/>
  <c r="BO1256" i="13"/>
  <c r="BN1256" i="13"/>
  <c r="BH1256" i="13"/>
  <c r="BB1256" i="13"/>
  <c r="BD1256" i="13" s="1"/>
  <c r="BI1256" i="13" s="1"/>
  <c r="BP1255" i="13"/>
  <c r="BO1255" i="13"/>
  <c r="BN1255" i="13"/>
  <c r="BH1255" i="13"/>
  <c r="BB1255" i="13"/>
  <c r="BD1255" i="13" s="1"/>
  <c r="BI1255" i="13" s="1"/>
  <c r="BP1254" i="13"/>
  <c r="BO1254" i="13"/>
  <c r="BN1254" i="13"/>
  <c r="BH1254" i="13"/>
  <c r="BB1254" i="13"/>
  <c r="BD1254" i="13" s="1"/>
  <c r="BI1254" i="13" s="1"/>
  <c r="BP1253" i="13"/>
  <c r="BO1253" i="13"/>
  <c r="BN1253" i="13"/>
  <c r="BH1253" i="13"/>
  <c r="BB1253" i="13"/>
  <c r="BP1252" i="13"/>
  <c r="BO1252" i="13"/>
  <c r="BN1252" i="13"/>
  <c r="BH1252" i="13"/>
  <c r="BB1252" i="13"/>
  <c r="BD1252" i="13" s="1"/>
  <c r="BI1252" i="13" s="1"/>
  <c r="BP1251" i="13"/>
  <c r="BO1251" i="13"/>
  <c r="BN1251" i="13"/>
  <c r="BP1250" i="13"/>
  <c r="BO1250" i="13"/>
  <c r="BN1250" i="13"/>
  <c r="BH1250" i="13"/>
  <c r="BB1250" i="13"/>
  <c r="BD1250" i="13" s="1"/>
  <c r="BI1250" i="13" s="1"/>
  <c r="BP1249" i="13"/>
  <c r="BO1249" i="13"/>
  <c r="BN1249" i="13"/>
  <c r="BB1249" i="13"/>
  <c r="BD1249" i="13" s="1"/>
  <c r="BP1248" i="13"/>
  <c r="BO1248" i="13"/>
  <c r="BN1248" i="13"/>
  <c r="BH1248" i="13"/>
  <c r="BB1248" i="13"/>
  <c r="BD1248" i="13" s="1"/>
  <c r="BI1248" i="13" s="1"/>
  <c r="BP1247" i="13"/>
  <c r="BO1247" i="13"/>
  <c r="BN1247" i="13"/>
  <c r="BH1247" i="13"/>
  <c r="BB1247" i="13"/>
  <c r="BD1247" i="13" s="1"/>
  <c r="BI1247" i="13" s="1"/>
  <c r="BP1246" i="13"/>
  <c r="BO1246" i="13"/>
  <c r="BN1246" i="13"/>
  <c r="BF1246" i="13"/>
  <c r="BC1246" i="13" s="1"/>
  <c r="BH1246" i="13" s="1"/>
  <c r="BB1246" i="13"/>
  <c r="BD1246" i="13" s="1"/>
  <c r="BP1245" i="13"/>
  <c r="BO1245" i="13"/>
  <c r="BN1245" i="13"/>
  <c r="BH1245" i="13"/>
  <c r="BB1245" i="13"/>
  <c r="BD1245" i="13" s="1"/>
  <c r="BI1245" i="13" s="1"/>
  <c r="BP1244" i="13"/>
  <c r="BO1244" i="13"/>
  <c r="BN1244" i="13"/>
  <c r="BB1244" i="13"/>
  <c r="BD1244" i="13" s="1"/>
  <c r="BP1243" i="13"/>
  <c r="BO1243" i="13"/>
  <c r="BN1243" i="13"/>
  <c r="BH1243" i="13"/>
  <c r="BB1243" i="13"/>
  <c r="BP1242" i="13"/>
  <c r="BO1242" i="13"/>
  <c r="BN1242" i="13"/>
  <c r="BH1242" i="13"/>
  <c r="BB1242" i="13"/>
  <c r="BD1242" i="13" s="1"/>
  <c r="BI1242" i="13" s="1"/>
  <c r="BP1241" i="13"/>
  <c r="BO1241" i="13"/>
  <c r="BN1241" i="13"/>
  <c r="BP1240" i="13"/>
  <c r="BO1240" i="13"/>
  <c r="BN1240" i="13"/>
  <c r="BH1240" i="13"/>
  <c r="BB1240" i="13"/>
  <c r="BD1240" i="13" s="1"/>
  <c r="BI1240" i="13" s="1"/>
  <c r="BP1239" i="13"/>
  <c r="BO1239" i="13"/>
  <c r="BN1239" i="13"/>
  <c r="BC1239" i="13"/>
  <c r="BH1239" i="13" s="1"/>
  <c r="BB1239" i="13"/>
  <c r="BD1239" i="13" s="1"/>
  <c r="BI1239" i="13" s="1"/>
  <c r="BP1238" i="13"/>
  <c r="BO1238" i="13"/>
  <c r="BN1238" i="13"/>
  <c r="BH1238" i="13"/>
  <c r="BB1238" i="13"/>
  <c r="BD1238" i="13" s="1"/>
  <c r="BI1238" i="13" s="1"/>
  <c r="BP1237" i="13"/>
  <c r="BO1237" i="13"/>
  <c r="BN1237" i="13"/>
  <c r="BB1237" i="13"/>
  <c r="BD1237" i="13" s="1"/>
  <c r="BP1236" i="13"/>
  <c r="BO1236" i="13"/>
  <c r="BN1236" i="13"/>
  <c r="BH1236" i="13"/>
  <c r="BB1236" i="13"/>
  <c r="BD1236" i="13" s="1"/>
  <c r="BI1236" i="13" s="1"/>
  <c r="BP1235" i="13"/>
  <c r="BO1235" i="13"/>
  <c r="BN1235" i="13"/>
  <c r="BB1235" i="13"/>
  <c r="BD1235" i="13" s="1"/>
  <c r="BP1234" i="13"/>
  <c r="BO1234" i="13"/>
  <c r="BN1234" i="13"/>
  <c r="BH1234" i="13"/>
  <c r="BB1234" i="13"/>
  <c r="BD1234" i="13" s="1"/>
  <c r="BI1234" i="13" s="1"/>
  <c r="BP1233" i="13"/>
  <c r="BO1233" i="13"/>
  <c r="BN1233" i="13"/>
  <c r="BH1233" i="13"/>
  <c r="BB1233" i="13"/>
  <c r="BP1232" i="13"/>
  <c r="BO1232" i="13"/>
  <c r="BN1232" i="13"/>
  <c r="BP1231" i="13"/>
  <c r="BO1231" i="13"/>
  <c r="BN1231" i="13"/>
  <c r="BH1231" i="13"/>
  <c r="BB1231" i="13"/>
  <c r="BD1231" i="13" s="1"/>
  <c r="BI1231" i="13" s="1"/>
  <c r="BP1230" i="13"/>
  <c r="BO1230" i="13"/>
  <c r="BN1230" i="13"/>
  <c r="BC1230" i="13"/>
  <c r="BH1230" i="13" s="1"/>
  <c r="BB1230" i="13"/>
  <c r="BD1230" i="13" s="1"/>
  <c r="BI1230" i="13" s="1"/>
  <c r="BP1229" i="13"/>
  <c r="BO1229" i="13"/>
  <c r="BN1229" i="13"/>
  <c r="BH1229" i="13"/>
  <c r="BB1229" i="13"/>
  <c r="BD1229" i="13" s="1"/>
  <c r="BI1229" i="13" s="1"/>
  <c r="BP1228" i="13"/>
  <c r="BO1228" i="13"/>
  <c r="BN1228" i="13"/>
  <c r="BH1228" i="13"/>
  <c r="BB1228" i="13"/>
  <c r="BP1227" i="13"/>
  <c r="BO1227" i="13"/>
  <c r="BN1227" i="13"/>
  <c r="BH1227" i="13"/>
  <c r="BD1227" i="13"/>
  <c r="BI1227" i="13" s="1"/>
  <c r="BP1226" i="13"/>
  <c r="BO1226" i="13"/>
  <c r="BN1226" i="13"/>
  <c r="BP1225" i="13"/>
  <c r="BO1225" i="13"/>
  <c r="BN1225" i="13"/>
  <c r="BH1225" i="13"/>
  <c r="BB1225" i="13"/>
  <c r="BD1225" i="13" s="1"/>
  <c r="BI1225" i="13" s="1"/>
  <c r="BP1224" i="13"/>
  <c r="BO1224" i="13"/>
  <c r="BN1224" i="13"/>
  <c r="BB1224" i="13"/>
  <c r="BD1224" i="13" s="1"/>
  <c r="BP1223" i="13"/>
  <c r="BO1223" i="13"/>
  <c r="BN1223" i="13"/>
  <c r="BH1223" i="13"/>
  <c r="BB1223" i="13"/>
  <c r="BD1223" i="13" s="1"/>
  <c r="BI1223" i="13" s="1"/>
  <c r="BP1222" i="13"/>
  <c r="BO1222" i="13"/>
  <c r="BN1222" i="13"/>
  <c r="BH1222" i="13"/>
  <c r="BB1222" i="13"/>
  <c r="BD1222" i="13" s="1"/>
  <c r="BI1222" i="13" s="1"/>
  <c r="BP1221" i="13"/>
  <c r="BO1221" i="13"/>
  <c r="BN1221" i="13"/>
  <c r="BH1221" i="13"/>
  <c r="BB1221" i="13"/>
  <c r="BD1221" i="13" s="1"/>
  <c r="BI1221" i="13" s="1"/>
  <c r="BP1220" i="13"/>
  <c r="BO1220" i="13"/>
  <c r="BN1220" i="13"/>
  <c r="BH1220" i="13"/>
  <c r="BB1220" i="13"/>
  <c r="BD1220" i="13" s="1"/>
  <c r="BI1220" i="13" s="1"/>
  <c r="BP1219" i="13"/>
  <c r="BO1219" i="13"/>
  <c r="BN1219" i="13"/>
  <c r="BH1219" i="13"/>
  <c r="BB1219" i="13"/>
  <c r="BD1219" i="13" s="1"/>
  <c r="BI1219" i="13" s="1"/>
  <c r="BP1218" i="13"/>
  <c r="BO1218" i="13"/>
  <c r="BN1218" i="13"/>
  <c r="BC1218" i="13"/>
  <c r="BH1218" i="13" s="1"/>
  <c r="BP1217" i="13"/>
  <c r="BO1217" i="13"/>
  <c r="BN1217" i="13"/>
  <c r="BH1217" i="13"/>
  <c r="BB1217" i="13"/>
  <c r="BD1217" i="13" s="1"/>
  <c r="BI1217" i="13" s="1"/>
  <c r="BP1216" i="13"/>
  <c r="BO1216" i="13"/>
  <c r="BN1216" i="13"/>
  <c r="BC1216" i="13"/>
  <c r="BH1216" i="13" s="1"/>
  <c r="BB1216" i="13"/>
  <c r="BD1216" i="13" s="1"/>
  <c r="BI1216" i="13" s="1"/>
  <c r="BP1215" i="13"/>
  <c r="BO1215" i="13"/>
  <c r="BN1215" i="13"/>
  <c r="BH1215" i="13"/>
  <c r="BB1215" i="13"/>
  <c r="BD1215" i="13" s="1"/>
  <c r="BI1215" i="13" s="1"/>
  <c r="BP1214" i="13"/>
  <c r="BO1214" i="13"/>
  <c r="BN1214" i="13"/>
  <c r="BC1214" i="13"/>
  <c r="BH1214" i="13" s="1"/>
  <c r="BB1214" i="13"/>
  <c r="BD1214" i="13" s="1"/>
  <c r="BI1214" i="13" s="1"/>
  <c r="BP1213" i="13"/>
  <c r="BO1213" i="13"/>
  <c r="BN1213" i="13"/>
  <c r="BH1213" i="13"/>
  <c r="BB1213" i="13"/>
  <c r="BD1213" i="13" s="1"/>
  <c r="BI1213" i="13" s="1"/>
  <c r="BP1212" i="13"/>
  <c r="BO1212" i="13"/>
  <c r="BN1212" i="13"/>
  <c r="BH1212" i="13"/>
  <c r="BB1212" i="13"/>
  <c r="BD1212" i="13" s="1"/>
  <c r="BI1212" i="13" s="1"/>
  <c r="BP1211" i="13"/>
  <c r="BO1211" i="13"/>
  <c r="BN1211" i="13"/>
  <c r="BP1210" i="13"/>
  <c r="BO1210" i="13"/>
  <c r="BN1210" i="13"/>
  <c r="BH1210" i="13"/>
  <c r="BB1210" i="13"/>
  <c r="BD1210" i="13" s="1"/>
  <c r="BI1210" i="13" s="1"/>
  <c r="BP1209" i="13"/>
  <c r="BO1209" i="13"/>
  <c r="BN1209" i="13"/>
  <c r="BH1209" i="13"/>
  <c r="BB1209" i="13"/>
  <c r="BD1209" i="13" s="1"/>
  <c r="BE1209" i="13" s="1"/>
  <c r="BP1208" i="13"/>
  <c r="BO1208" i="13"/>
  <c r="BN1208" i="13"/>
  <c r="BH1208" i="13"/>
  <c r="BB1208" i="13"/>
  <c r="BP1207" i="13"/>
  <c r="BO1207" i="13"/>
  <c r="BN1207" i="13"/>
  <c r="BH1207" i="13"/>
  <c r="BB1207" i="13"/>
  <c r="BD1207" i="13" s="1"/>
  <c r="BI1207" i="13" s="1"/>
  <c r="BP1206" i="13"/>
  <c r="BO1206" i="13"/>
  <c r="BN1206" i="13"/>
  <c r="BH1206" i="13"/>
  <c r="BB1206" i="13"/>
  <c r="BD1206" i="13" s="1"/>
  <c r="BI1206" i="13" s="1"/>
  <c r="BP1205" i="13"/>
  <c r="BO1205" i="13"/>
  <c r="BN1205" i="13"/>
  <c r="BF1205" i="13"/>
  <c r="BC1205" i="13" s="1"/>
  <c r="BP1204" i="13"/>
  <c r="BO1204" i="13"/>
  <c r="BN1204" i="13"/>
  <c r="BP1203" i="13"/>
  <c r="BO1203" i="13"/>
  <c r="BN1203" i="13"/>
  <c r="BH1203" i="13"/>
  <c r="BB1203" i="13"/>
  <c r="BD1203" i="13" s="1"/>
  <c r="BI1203" i="13" s="1"/>
  <c r="BP1202" i="13"/>
  <c r="BO1202" i="13"/>
  <c r="BN1202" i="13"/>
  <c r="BH1202" i="13"/>
  <c r="BB1202" i="13"/>
  <c r="BD1202" i="13" s="1"/>
  <c r="BE1202" i="13" s="1"/>
  <c r="BP1201" i="13"/>
  <c r="BO1201" i="13"/>
  <c r="BN1201" i="13"/>
  <c r="BH1201" i="13"/>
  <c r="BB1201" i="13"/>
  <c r="BD1201" i="13" s="1"/>
  <c r="BI1201" i="13" s="1"/>
  <c r="BP1200" i="13"/>
  <c r="BO1200" i="13"/>
  <c r="BN1200" i="13"/>
  <c r="BB1200" i="13"/>
  <c r="BD1200" i="13" s="1"/>
  <c r="BC1200" i="13" s="1"/>
  <c r="BH1200" i="13" s="1"/>
  <c r="BP1199" i="13"/>
  <c r="BO1199" i="13"/>
  <c r="BN1199" i="13"/>
  <c r="BH1199" i="13"/>
  <c r="BD1199" i="13"/>
  <c r="BI1199" i="13" s="1"/>
  <c r="BP1198" i="13"/>
  <c r="BO1198" i="13"/>
  <c r="BN1198" i="13"/>
  <c r="BD1198" i="13"/>
  <c r="BI1198" i="13" s="1"/>
  <c r="BC1198" i="13"/>
  <c r="BP1197" i="13"/>
  <c r="BO1197" i="13"/>
  <c r="BN1197" i="13"/>
  <c r="BC1197" i="13"/>
  <c r="BH1197" i="13" s="1"/>
  <c r="BB1197" i="13"/>
  <c r="BD1197" i="13" s="1"/>
  <c r="BI1197" i="13" s="1"/>
  <c r="BP1196" i="13"/>
  <c r="BO1196" i="13"/>
  <c r="BN1196" i="13"/>
  <c r="BC1196" i="13"/>
  <c r="BB1196" i="13"/>
  <c r="BD1196" i="13" s="1"/>
  <c r="BI1196" i="13" s="1"/>
  <c r="BP1195" i="13"/>
  <c r="BO1195" i="13"/>
  <c r="BN1195" i="13"/>
  <c r="BH1195" i="13"/>
  <c r="BB1195" i="13"/>
  <c r="BD1195" i="13" s="1"/>
  <c r="BI1195" i="13" s="1"/>
  <c r="BP1194" i="13"/>
  <c r="BO1194" i="13"/>
  <c r="BN1194" i="13"/>
  <c r="BC1194" i="13"/>
  <c r="BB1194" i="13"/>
  <c r="BD1194" i="13" s="1"/>
  <c r="BI1194" i="13" s="1"/>
  <c r="BP1193" i="13"/>
  <c r="BO1193" i="13"/>
  <c r="BN1193" i="13"/>
  <c r="BH1188" i="13"/>
  <c r="BH1187" i="13" s="1"/>
  <c r="BD1188" i="13"/>
  <c r="BI1188" i="13" s="1"/>
  <c r="BI1187" i="13" s="1"/>
  <c r="BJ1187" i="13"/>
  <c r="BC1187" i="13"/>
  <c r="BB1187" i="13"/>
  <c r="BH1186" i="13"/>
  <c r="BJ1186" i="13" s="1"/>
  <c r="BD1186" i="13"/>
  <c r="BH1185" i="13"/>
  <c r="BJ1185" i="13" s="1"/>
  <c r="BD1185" i="13"/>
  <c r="BH1184" i="13"/>
  <c r="BJ1184" i="13" s="1"/>
  <c r="BD1184" i="13"/>
  <c r="BH1183" i="13"/>
  <c r="BJ1183" i="13" s="1"/>
  <c r="BD1183" i="13"/>
  <c r="BH1182" i="13"/>
  <c r="BJ1182" i="13" s="1"/>
  <c r="BD1182" i="13"/>
  <c r="BH1181" i="13"/>
  <c r="BJ1181" i="13" s="1"/>
  <c r="BD1181" i="13"/>
  <c r="BH1180" i="13"/>
  <c r="BJ1180" i="13" s="1"/>
  <c r="BD1180" i="13"/>
  <c r="BH1179" i="13"/>
  <c r="BJ1179" i="13" s="1"/>
  <c r="BD1179" i="13"/>
  <c r="BH1178" i="13"/>
  <c r="BJ1178" i="13" s="1"/>
  <c r="BD1178" i="13"/>
  <c r="BH1177" i="13"/>
  <c r="BJ1177" i="13" s="1"/>
  <c r="BD1177" i="13"/>
  <c r="BH1176" i="13"/>
  <c r="BJ1176" i="13" s="1"/>
  <c r="BD1176" i="13"/>
  <c r="BH1175" i="13"/>
  <c r="BJ1175" i="13" s="1"/>
  <c r="BD1175" i="13"/>
  <c r="BH1174" i="13"/>
  <c r="BJ1174" i="13" s="1"/>
  <c r="BD1174" i="13"/>
  <c r="BH1173" i="13"/>
  <c r="BJ1173" i="13" s="1"/>
  <c r="BD1173" i="13"/>
  <c r="BE1173" i="13" s="1"/>
  <c r="BP1172" i="13"/>
  <c r="BO1172" i="13"/>
  <c r="BN1172" i="13"/>
  <c r="BH1172" i="13"/>
  <c r="BJ1172" i="13" s="1"/>
  <c r="BD1172" i="13"/>
  <c r="BE1172" i="13" s="1"/>
  <c r="BP1171" i="13"/>
  <c r="BO1171" i="13"/>
  <c r="BN1171" i="13"/>
  <c r="BH1171" i="13"/>
  <c r="BJ1171" i="13" s="1"/>
  <c r="BD1171" i="13"/>
  <c r="BE1171" i="13" s="1"/>
  <c r="BP1170" i="13"/>
  <c r="BO1170" i="13"/>
  <c r="BN1170" i="13"/>
  <c r="BH1170" i="13"/>
  <c r="BJ1170" i="13" s="1"/>
  <c r="BD1170" i="13"/>
  <c r="BE1170" i="13" s="1"/>
  <c r="BP1169" i="13"/>
  <c r="BO1169" i="13"/>
  <c r="BN1169" i="13"/>
  <c r="BH1169" i="13"/>
  <c r="BJ1169" i="13" s="1"/>
  <c r="BD1169" i="13"/>
  <c r="BE1169" i="13" s="1"/>
  <c r="BP1168" i="13"/>
  <c r="BO1168" i="13"/>
  <c r="BN1168" i="13"/>
  <c r="BH1168" i="13"/>
  <c r="BJ1168" i="13" s="1"/>
  <c r="BD1168" i="13"/>
  <c r="BE1168" i="13" s="1"/>
  <c r="BP1167" i="13"/>
  <c r="BO1167" i="13"/>
  <c r="BN1167" i="13"/>
  <c r="BH1167" i="13"/>
  <c r="BD1167" i="13"/>
  <c r="BI1167" i="13" s="1"/>
  <c r="BP1166" i="13"/>
  <c r="BO1166" i="13"/>
  <c r="BN1166" i="13"/>
  <c r="BH1166" i="13"/>
  <c r="BD1166" i="13"/>
  <c r="BP1165" i="13"/>
  <c r="BO1165" i="13"/>
  <c r="BN1165" i="13"/>
  <c r="BH1165" i="13"/>
  <c r="BB1165" i="13"/>
  <c r="BD1165" i="13" s="1"/>
  <c r="BI1165" i="13" s="1"/>
  <c r="BP1164" i="13"/>
  <c r="BO1164" i="13"/>
  <c r="BN1164" i="13"/>
  <c r="BH1164" i="13"/>
  <c r="BP1163" i="13"/>
  <c r="BO1163" i="13"/>
  <c r="BN1163" i="13"/>
  <c r="BH1163" i="13"/>
  <c r="BB1163" i="13"/>
  <c r="BD1163" i="13" s="1"/>
  <c r="BI1163" i="13" s="1"/>
  <c r="BP1162" i="13"/>
  <c r="BO1162" i="13"/>
  <c r="BN1162" i="13"/>
  <c r="BH1162" i="13"/>
  <c r="BP1161" i="13"/>
  <c r="BO1161" i="13"/>
  <c r="BN1161" i="13"/>
  <c r="BH1161" i="13"/>
  <c r="BB1161" i="13"/>
  <c r="BD1161" i="13" s="1"/>
  <c r="BI1161" i="13" s="1"/>
  <c r="BP1160" i="13"/>
  <c r="BO1160" i="13"/>
  <c r="BN1160" i="13"/>
  <c r="BH1160" i="13"/>
  <c r="BB1160" i="13"/>
  <c r="BD1160" i="13" s="1"/>
  <c r="BI1160" i="13" s="1"/>
  <c r="BP1159" i="13"/>
  <c r="BO1159" i="13"/>
  <c r="BN1159" i="13"/>
  <c r="BH1159" i="13"/>
  <c r="BB1159" i="13"/>
  <c r="BP1158" i="13"/>
  <c r="BO1158" i="13"/>
  <c r="BN1158" i="13"/>
  <c r="BH1158" i="13"/>
  <c r="BP1157" i="13"/>
  <c r="BO1157" i="13"/>
  <c r="BN1157" i="13"/>
  <c r="BH1157" i="13"/>
  <c r="BB1157" i="13"/>
  <c r="BD1157" i="13" s="1"/>
  <c r="BI1157" i="13" s="1"/>
  <c r="BP1156" i="13"/>
  <c r="BO1156" i="13"/>
  <c r="BN1156" i="13"/>
  <c r="BH1156" i="13"/>
  <c r="BB1156" i="13"/>
  <c r="BD1156" i="13" s="1"/>
  <c r="BI1156" i="13" s="1"/>
  <c r="BP1155" i="13"/>
  <c r="BO1155" i="13"/>
  <c r="BN1155" i="13"/>
  <c r="BH1155" i="13"/>
  <c r="BB1155" i="13"/>
  <c r="BD1155" i="13" s="1"/>
  <c r="BI1155" i="13" s="1"/>
  <c r="BP1154" i="13"/>
  <c r="BO1154" i="13"/>
  <c r="BN1154" i="13"/>
  <c r="BH1154" i="13"/>
  <c r="BB1154" i="13"/>
  <c r="BD1154" i="13" s="1"/>
  <c r="BI1154" i="13" s="1"/>
  <c r="BP1153" i="13"/>
  <c r="BO1153" i="13"/>
  <c r="BN1153" i="13"/>
  <c r="BH1153" i="13"/>
  <c r="BB1153" i="13"/>
  <c r="BD1153" i="13" s="1"/>
  <c r="BI1153" i="13" s="1"/>
  <c r="BP1152" i="13"/>
  <c r="BO1152" i="13"/>
  <c r="BN1152" i="13"/>
  <c r="BH1152" i="13"/>
  <c r="BB1152" i="13"/>
  <c r="BD1152" i="13" s="1"/>
  <c r="BI1152" i="13" s="1"/>
  <c r="BP1151" i="13"/>
  <c r="BO1151" i="13"/>
  <c r="BN1151" i="13"/>
  <c r="BH1151" i="13"/>
  <c r="BB1151" i="13"/>
  <c r="BD1151" i="13" s="1"/>
  <c r="BI1151" i="13" s="1"/>
  <c r="BP1150" i="13"/>
  <c r="BO1150" i="13"/>
  <c r="BN1150" i="13"/>
  <c r="BH1150" i="13"/>
  <c r="BB1150" i="13"/>
  <c r="BD1150" i="13" s="1"/>
  <c r="BI1150" i="13" s="1"/>
  <c r="BP1149" i="13"/>
  <c r="BO1149" i="13"/>
  <c r="BN1149" i="13"/>
  <c r="BH1149" i="13"/>
  <c r="BB1149" i="13"/>
  <c r="BD1149" i="13" s="1"/>
  <c r="BI1149" i="13" s="1"/>
  <c r="BP1148" i="13"/>
  <c r="BO1148" i="13"/>
  <c r="BN1148" i="13"/>
  <c r="BH1148" i="13"/>
  <c r="BB1148" i="13"/>
  <c r="BD1148" i="13" s="1"/>
  <c r="BI1148" i="13" s="1"/>
  <c r="BP1147" i="13"/>
  <c r="BO1147" i="13"/>
  <c r="BN1147" i="13"/>
  <c r="BH1147" i="13"/>
  <c r="BB1147" i="13"/>
  <c r="BD1147" i="13" s="1"/>
  <c r="BI1147" i="13" s="1"/>
  <c r="BP1146" i="13"/>
  <c r="BO1146" i="13"/>
  <c r="BN1146" i="13"/>
  <c r="BH1146" i="13"/>
  <c r="BB1146" i="13"/>
  <c r="BD1146" i="13" s="1"/>
  <c r="BI1146" i="13" s="1"/>
  <c r="BP1145" i="13"/>
  <c r="BO1145" i="13"/>
  <c r="BN1145" i="13"/>
  <c r="BH1145" i="13"/>
  <c r="BB1145" i="13"/>
  <c r="BP1144" i="13"/>
  <c r="BO1144" i="13"/>
  <c r="BN1144" i="13"/>
  <c r="BP1143" i="13"/>
  <c r="BO1143" i="13"/>
  <c r="BN1143" i="13"/>
  <c r="BH1143" i="13"/>
  <c r="BB1143" i="13"/>
  <c r="BD1143" i="13" s="1"/>
  <c r="BI1143" i="13" s="1"/>
  <c r="BP1142" i="13"/>
  <c r="BO1142" i="13"/>
  <c r="BN1142" i="13"/>
  <c r="BH1142" i="13"/>
  <c r="BB1142" i="13"/>
  <c r="BD1142" i="13" s="1"/>
  <c r="BI1142" i="13" s="1"/>
  <c r="BP1141" i="13"/>
  <c r="BO1141" i="13"/>
  <c r="BN1141" i="13"/>
  <c r="BH1141" i="13"/>
  <c r="BB1141" i="13"/>
  <c r="BD1141" i="13" s="1"/>
  <c r="BI1141" i="13" s="1"/>
  <c r="BP1140" i="13"/>
  <c r="BO1140" i="13"/>
  <c r="BN1140" i="13"/>
  <c r="BB1140" i="13"/>
  <c r="BD1140" i="13" s="1"/>
  <c r="BP1139" i="13"/>
  <c r="BO1139" i="13"/>
  <c r="BN1139" i="13"/>
  <c r="BH1139" i="13"/>
  <c r="BB1139" i="13"/>
  <c r="BD1139" i="13" s="1"/>
  <c r="BI1139" i="13" s="1"/>
  <c r="BP1138" i="13"/>
  <c r="BO1138" i="13"/>
  <c r="BN1138" i="13"/>
  <c r="BB1138" i="13"/>
  <c r="BD1138" i="13" s="1"/>
  <c r="BI1138" i="13" s="1"/>
  <c r="BP1137" i="13"/>
  <c r="BO1137" i="13"/>
  <c r="BN1137" i="13"/>
  <c r="BH1137" i="13"/>
  <c r="BB1137" i="13"/>
  <c r="BD1137" i="13" s="1"/>
  <c r="BI1137" i="13" s="1"/>
  <c r="BP1136" i="13"/>
  <c r="BO1136" i="13"/>
  <c r="BN1136" i="13"/>
  <c r="BH1136" i="13"/>
  <c r="BB1136" i="13"/>
  <c r="BD1136" i="13" s="1"/>
  <c r="BI1136" i="13" s="1"/>
  <c r="BP1135" i="13"/>
  <c r="BO1135" i="13"/>
  <c r="BN1135" i="13"/>
  <c r="BH1135" i="13"/>
  <c r="BB1135" i="13"/>
  <c r="BD1135" i="13" s="1"/>
  <c r="BI1135" i="13" s="1"/>
  <c r="BP1134" i="13"/>
  <c r="BO1134" i="13"/>
  <c r="BN1134" i="13"/>
  <c r="BH1134" i="13"/>
  <c r="BB1134" i="13"/>
  <c r="BD1134" i="13" s="1"/>
  <c r="BI1134" i="13" s="1"/>
  <c r="BP1133" i="13"/>
  <c r="BO1133" i="13"/>
  <c r="BN1133" i="13"/>
  <c r="BH1133" i="13"/>
  <c r="BP1132" i="13"/>
  <c r="BO1132" i="13"/>
  <c r="BN1132" i="13"/>
  <c r="BH1132" i="13"/>
  <c r="BB1132" i="13"/>
  <c r="BP1131" i="13"/>
  <c r="BO1131" i="13"/>
  <c r="BN1131" i="13"/>
  <c r="BH1131" i="13"/>
  <c r="BB1131" i="13"/>
  <c r="BD1131" i="13" s="1"/>
  <c r="BI1131" i="13" s="1"/>
  <c r="BP1130" i="13"/>
  <c r="BO1130" i="13"/>
  <c r="BN1130" i="13"/>
  <c r="BH1130" i="13"/>
  <c r="BP1129" i="13"/>
  <c r="BO1129" i="13"/>
  <c r="BN1129" i="13"/>
  <c r="BH1129" i="13"/>
  <c r="BB1129" i="13"/>
  <c r="BD1129" i="13" s="1"/>
  <c r="BI1129" i="13" s="1"/>
  <c r="BP1128" i="13"/>
  <c r="BO1128" i="13"/>
  <c r="BN1128" i="13"/>
  <c r="BH1128" i="13"/>
  <c r="BB1128" i="13"/>
  <c r="BD1128" i="13" s="1"/>
  <c r="BE1128" i="13" s="1"/>
  <c r="BP1127" i="13"/>
  <c r="BO1127" i="13"/>
  <c r="BN1127" i="13"/>
  <c r="BH1127" i="13"/>
  <c r="BB1127" i="13"/>
  <c r="BD1127" i="13" s="1"/>
  <c r="BI1127" i="13" s="1"/>
  <c r="BP1126" i="13"/>
  <c r="BO1126" i="13"/>
  <c r="BN1126" i="13"/>
  <c r="BB1126" i="13"/>
  <c r="BD1126" i="13" s="1"/>
  <c r="BP1125" i="13"/>
  <c r="BO1125" i="13"/>
  <c r="BN1125" i="13"/>
  <c r="BH1125" i="13"/>
  <c r="BB1125" i="13"/>
  <c r="BD1125" i="13" s="1"/>
  <c r="BI1125" i="13" s="1"/>
  <c r="BP1124" i="13"/>
  <c r="BO1124" i="13"/>
  <c r="BN1124" i="13"/>
  <c r="BH1124" i="13"/>
  <c r="BB1124" i="13"/>
  <c r="BD1124" i="13" s="1"/>
  <c r="BI1124" i="13" s="1"/>
  <c r="BP1123" i="13"/>
  <c r="BO1123" i="13"/>
  <c r="BN1123" i="13"/>
  <c r="BH1123" i="13"/>
  <c r="BB1123" i="13"/>
  <c r="BD1123" i="13" s="1"/>
  <c r="BI1123" i="13" s="1"/>
  <c r="BP1122" i="13"/>
  <c r="BO1122" i="13"/>
  <c r="BN1122" i="13"/>
  <c r="BH1122" i="13"/>
  <c r="BB1122" i="13"/>
  <c r="BD1122" i="13" s="1"/>
  <c r="BI1122" i="13" s="1"/>
  <c r="BP1121" i="13"/>
  <c r="BO1121" i="13"/>
  <c r="BN1121" i="13"/>
  <c r="BB1121" i="13"/>
  <c r="BD1121" i="13" s="1"/>
  <c r="BC1121" i="13" s="1"/>
  <c r="BP1120" i="13"/>
  <c r="BO1120" i="13"/>
  <c r="BN1120" i="13"/>
  <c r="BH1120" i="13"/>
  <c r="BB1120" i="13"/>
  <c r="BD1120" i="13" s="1"/>
  <c r="BI1120" i="13" s="1"/>
  <c r="BP1119" i="13"/>
  <c r="BO1119" i="13"/>
  <c r="BN1119" i="13"/>
  <c r="BH1119" i="13"/>
  <c r="BB1119" i="13"/>
  <c r="BD1119" i="13" s="1"/>
  <c r="BE1119" i="13" s="1"/>
  <c r="BP1118" i="13"/>
  <c r="BO1118" i="13"/>
  <c r="BN1118" i="13"/>
  <c r="BH1118" i="13"/>
  <c r="BB1118" i="13"/>
  <c r="BD1118" i="13" s="1"/>
  <c r="BI1118" i="13" s="1"/>
  <c r="BP1117" i="13"/>
  <c r="BO1117" i="13"/>
  <c r="BN1117" i="13"/>
  <c r="BH1117" i="13"/>
  <c r="BB1117" i="13"/>
  <c r="BD1117" i="13" s="1"/>
  <c r="BI1117" i="13" s="1"/>
  <c r="BP1116" i="13"/>
  <c r="BO1116" i="13"/>
  <c r="BN1116" i="13"/>
  <c r="BH1116" i="13"/>
  <c r="BB1116" i="13"/>
  <c r="BD1116" i="13" s="1"/>
  <c r="BI1116" i="13" s="1"/>
  <c r="BP1115" i="13"/>
  <c r="BO1115" i="13"/>
  <c r="BN1115" i="13"/>
  <c r="BH1115" i="13"/>
  <c r="BB1115" i="13"/>
  <c r="BD1115" i="13" s="1"/>
  <c r="BI1115" i="13" s="1"/>
  <c r="BP1114" i="13"/>
  <c r="BO1114" i="13"/>
  <c r="BN1114" i="13"/>
  <c r="BH1114" i="13"/>
  <c r="BB1114" i="13"/>
  <c r="BD1114" i="13" s="1"/>
  <c r="BI1114" i="13" s="1"/>
  <c r="BP1113" i="13"/>
  <c r="BO1113" i="13"/>
  <c r="BN1113" i="13"/>
  <c r="BH1113" i="13"/>
  <c r="BB1113" i="13"/>
  <c r="BD1113" i="13" s="1"/>
  <c r="BI1113" i="13" s="1"/>
  <c r="BP1112" i="13"/>
  <c r="BO1112" i="13"/>
  <c r="BN1112" i="13"/>
  <c r="BH1112" i="13"/>
  <c r="BB1112" i="13"/>
  <c r="BD1112" i="13" s="1"/>
  <c r="BI1112" i="13" s="1"/>
  <c r="BP1111" i="13"/>
  <c r="BO1111" i="13"/>
  <c r="BN1111" i="13"/>
  <c r="BH1111" i="13"/>
  <c r="BB1111" i="13"/>
  <c r="BD1111" i="13" s="1"/>
  <c r="BI1111" i="13" s="1"/>
  <c r="BP1110" i="13"/>
  <c r="BO1110" i="13"/>
  <c r="BN1110" i="13"/>
  <c r="BH1110" i="13"/>
  <c r="BB1110" i="13"/>
  <c r="BD1110" i="13" s="1"/>
  <c r="BI1110" i="13" s="1"/>
  <c r="BP1109" i="13"/>
  <c r="BO1109" i="13"/>
  <c r="BN1109" i="13"/>
  <c r="BH1109" i="13"/>
  <c r="BB1109" i="13"/>
  <c r="BD1109" i="13" s="1"/>
  <c r="BI1109" i="13" s="1"/>
  <c r="BP1108" i="13"/>
  <c r="BO1108" i="13"/>
  <c r="BN1108" i="13"/>
  <c r="BH1108" i="13"/>
  <c r="BB1108" i="13"/>
  <c r="BD1108" i="13" s="1"/>
  <c r="BI1108" i="13" s="1"/>
  <c r="BP1107" i="13"/>
  <c r="BO1107" i="13"/>
  <c r="BN1107" i="13"/>
  <c r="BH1107" i="13"/>
  <c r="BB1107" i="13"/>
  <c r="BD1107" i="13" s="1"/>
  <c r="BI1107" i="13" s="1"/>
  <c r="BP1106" i="13"/>
  <c r="BO1106" i="13"/>
  <c r="BN1106" i="13"/>
  <c r="BH1106" i="13"/>
  <c r="BB1106" i="13"/>
  <c r="BD1106" i="13" s="1"/>
  <c r="BI1106" i="13" s="1"/>
  <c r="BP1105" i="13"/>
  <c r="BO1105" i="13"/>
  <c r="BN1105" i="13"/>
  <c r="BH1105" i="13"/>
  <c r="BB1105" i="13"/>
  <c r="BD1105" i="13" s="1"/>
  <c r="BI1105" i="13" s="1"/>
  <c r="BP1104" i="13"/>
  <c r="BO1104" i="13"/>
  <c r="BN1104" i="13"/>
  <c r="BH1104" i="13"/>
  <c r="BB1104" i="13"/>
  <c r="BD1104" i="13" s="1"/>
  <c r="BI1104" i="13" s="1"/>
  <c r="BP1103" i="13"/>
  <c r="BO1103" i="13"/>
  <c r="BN1103" i="13"/>
  <c r="BH1103" i="13"/>
  <c r="BB1103" i="13"/>
  <c r="BD1103" i="13" s="1"/>
  <c r="BI1103" i="13" s="1"/>
  <c r="BP1102" i="13"/>
  <c r="BO1102" i="13"/>
  <c r="BN1102" i="13"/>
  <c r="BH1102" i="13"/>
  <c r="BB1102" i="13"/>
  <c r="BP1101" i="13"/>
  <c r="BO1101" i="13"/>
  <c r="BN1101" i="13"/>
  <c r="BH1101" i="13"/>
  <c r="BB1101" i="13"/>
  <c r="BD1101" i="13" s="1"/>
  <c r="BI1101" i="13" s="1"/>
  <c r="BP1100" i="13"/>
  <c r="BO1100" i="13"/>
  <c r="BN1100" i="13"/>
  <c r="BH1100" i="13"/>
  <c r="BP1099" i="13"/>
  <c r="BO1099" i="13"/>
  <c r="BN1099" i="13"/>
  <c r="BH1099" i="13"/>
  <c r="BB1099" i="13"/>
  <c r="BD1099" i="13" s="1"/>
  <c r="BI1099" i="13" s="1"/>
  <c r="BP1098" i="13"/>
  <c r="BO1098" i="13"/>
  <c r="BN1098" i="13"/>
  <c r="BH1098" i="13"/>
  <c r="BB1098" i="13"/>
  <c r="BD1098" i="13" s="1"/>
  <c r="BI1098" i="13" s="1"/>
  <c r="BP1097" i="13"/>
  <c r="BO1097" i="13"/>
  <c r="BN1097" i="13"/>
  <c r="BP1096" i="13"/>
  <c r="BO1096" i="13"/>
  <c r="BN1096" i="13"/>
  <c r="BH1096" i="13"/>
  <c r="BB1096" i="13"/>
  <c r="BD1096" i="13" s="1"/>
  <c r="BI1096" i="13" s="1"/>
  <c r="BP1095" i="13"/>
  <c r="BO1095" i="13"/>
  <c r="BN1095" i="13"/>
  <c r="BB1095" i="13"/>
  <c r="BD1095" i="13" s="1"/>
  <c r="BI1095" i="13" s="1"/>
  <c r="BP1094" i="13"/>
  <c r="BO1094" i="13"/>
  <c r="BN1094" i="13"/>
  <c r="BH1094" i="13"/>
  <c r="BB1094" i="13"/>
  <c r="BD1094" i="13" s="1"/>
  <c r="BI1094" i="13" s="1"/>
  <c r="BP1093" i="13"/>
  <c r="BO1093" i="13"/>
  <c r="BN1093" i="13"/>
  <c r="BB1093" i="13"/>
  <c r="BD1093" i="13" s="1"/>
  <c r="BP1092" i="13"/>
  <c r="BO1092" i="13"/>
  <c r="BN1092" i="13"/>
  <c r="BH1092" i="13"/>
  <c r="BB1092" i="13"/>
  <c r="BD1092" i="13" s="1"/>
  <c r="BI1092" i="13" s="1"/>
  <c r="BP1091" i="13"/>
  <c r="BO1091" i="13"/>
  <c r="BN1091" i="13"/>
  <c r="BB1091" i="13"/>
  <c r="BD1091" i="13" s="1"/>
  <c r="BP1090" i="13"/>
  <c r="BO1090" i="13"/>
  <c r="BN1090" i="13"/>
  <c r="BH1090" i="13"/>
  <c r="BB1090" i="13"/>
  <c r="BD1090" i="13" s="1"/>
  <c r="BI1090" i="13" s="1"/>
  <c r="BP1089" i="13"/>
  <c r="BO1089" i="13"/>
  <c r="BN1089" i="13"/>
  <c r="BB1089" i="13"/>
  <c r="BD1089" i="13" s="1"/>
  <c r="BI1089" i="13" s="1"/>
  <c r="BP1088" i="13"/>
  <c r="BO1088" i="13"/>
  <c r="BN1088" i="13"/>
  <c r="BH1088" i="13"/>
  <c r="BB1088" i="13"/>
  <c r="BD1088" i="13" s="1"/>
  <c r="BI1088" i="13" s="1"/>
  <c r="BP1087" i="13"/>
  <c r="BO1087" i="13"/>
  <c r="BN1087" i="13"/>
  <c r="BB1087" i="13"/>
  <c r="BD1087" i="13" s="1"/>
  <c r="BP1086" i="13"/>
  <c r="BO1086" i="13"/>
  <c r="BN1086" i="13"/>
  <c r="BH1086" i="13"/>
  <c r="BB1086" i="13"/>
  <c r="BP1085" i="13"/>
  <c r="BO1085" i="13"/>
  <c r="BN1085" i="13"/>
  <c r="BP1084" i="13"/>
  <c r="BO1084" i="13"/>
  <c r="BN1084" i="13"/>
  <c r="BH1084" i="13"/>
  <c r="BB1084" i="13"/>
  <c r="BD1084" i="13" s="1"/>
  <c r="BI1084" i="13" s="1"/>
  <c r="BP1083" i="13"/>
  <c r="BO1083" i="13"/>
  <c r="BN1083" i="13"/>
  <c r="BB1083" i="13"/>
  <c r="BD1083" i="13" s="1"/>
  <c r="BP1082" i="13"/>
  <c r="BO1082" i="13"/>
  <c r="BN1082" i="13"/>
  <c r="BH1082" i="13"/>
  <c r="BB1082" i="13"/>
  <c r="BD1082" i="13" s="1"/>
  <c r="BI1082" i="13" s="1"/>
  <c r="BP1081" i="13"/>
  <c r="BO1081" i="13"/>
  <c r="BN1081" i="13"/>
  <c r="BH1081" i="13"/>
  <c r="BB1081" i="13"/>
  <c r="BD1081" i="13" s="1"/>
  <c r="BI1081" i="13" s="1"/>
  <c r="BP1080" i="13"/>
  <c r="BO1080" i="13"/>
  <c r="BN1080" i="13"/>
  <c r="BH1080" i="13"/>
  <c r="BB1080" i="13"/>
  <c r="BP1079" i="13"/>
  <c r="BO1079" i="13"/>
  <c r="BN1079" i="13"/>
  <c r="BP1078" i="13"/>
  <c r="BO1078" i="13"/>
  <c r="BN1078" i="13"/>
  <c r="BH1078" i="13"/>
  <c r="BB1078" i="13"/>
  <c r="BD1078" i="13" s="1"/>
  <c r="BI1078" i="13" s="1"/>
  <c r="BP1077" i="13"/>
  <c r="BO1077" i="13"/>
  <c r="BN1077" i="13"/>
  <c r="BH1077" i="13"/>
  <c r="BB1077" i="13"/>
  <c r="BP1076" i="13"/>
  <c r="BO1076" i="13"/>
  <c r="BN1076" i="13"/>
  <c r="BP1075" i="13"/>
  <c r="BO1075" i="13"/>
  <c r="BN1075" i="13"/>
  <c r="BH1075" i="13"/>
  <c r="BB1075" i="13"/>
  <c r="BD1075" i="13" s="1"/>
  <c r="BI1075" i="13" s="1"/>
  <c r="BP1074" i="13"/>
  <c r="BO1074" i="13"/>
  <c r="BN1074" i="13"/>
  <c r="BB1074" i="13"/>
  <c r="BD1074" i="13" s="1"/>
  <c r="BP1073" i="13"/>
  <c r="BO1073" i="13"/>
  <c r="BN1073" i="13"/>
  <c r="BH1073" i="13"/>
  <c r="BB1073" i="13"/>
  <c r="BD1073" i="13" s="1"/>
  <c r="BI1073" i="13" s="1"/>
  <c r="BP1072" i="13"/>
  <c r="BO1072" i="13"/>
  <c r="BN1072" i="13"/>
  <c r="BB1072" i="13"/>
  <c r="BD1072" i="13" s="1"/>
  <c r="BC1072" i="13" s="1"/>
  <c r="BP1071" i="13"/>
  <c r="BO1071" i="13"/>
  <c r="BN1071" i="13"/>
  <c r="BH1071" i="13"/>
  <c r="BB1071" i="13"/>
  <c r="BD1071" i="13" s="1"/>
  <c r="BI1071" i="13" s="1"/>
  <c r="BP1070" i="13"/>
  <c r="BO1070" i="13"/>
  <c r="BN1070" i="13"/>
  <c r="BB1070" i="13"/>
  <c r="BD1070" i="13" s="1"/>
  <c r="BP1069" i="13"/>
  <c r="BO1069" i="13"/>
  <c r="BN1069" i="13"/>
  <c r="BH1069" i="13"/>
  <c r="BB1069" i="13"/>
  <c r="BD1069" i="13" s="1"/>
  <c r="BI1069" i="13" s="1"/>
  <c r="BP1068" i="13"/>
  <c r="BO1068" i="13"/>
  <c r="BN1068" i="13"/>
  <c r="BB1068" i="13"/>
  <c r="BD1068" i="13" s="1"/>
  <c r="BP1067" i="13"/>
  <c r="BO1067" i="13"/>
  <c r="BN1067" i="13"/>
  <c r="BH1067" i="13"/>
  <c r="BB1067" i="13"/>
  <c r="BD1067" i="13" s="1"/>
  <c r="BI1067" i="13" s="1"/>
  <c r="BP1066" i="13"/>
  <c r="BO1066" i="13"/>
  <c r="BN1066" i="13"/>
  <c r="BH1066" i="13"/>
  <c r="BB1066" i="13"/>
  <c r="BD1066" i="13" s="1"/>
  <c r="BP1065" i="13"/>
  <c r="BO1065" i="13"/>
  <c r="BN1065" i="13"/>
  <c r="BH1065" i="13"/>
  <c r="BB1065" i="13"/>
  <c r="BD1065" i="13" s="1"/>
  <c r="BI1065" i="13" s="1"/>
  <c r="BP1064" i="13"/>
  <c r="BO1064" i="13"/>
  <c r="BN1064" i="13"/>
  <c r="BH1064" i="13"/>
  <c r="BB1064" i="13"/>
  <c r="BP1063" i="13"/>
  <c r="BO1063" i="13"/>
  <c r="BN1063" i="13"/>
  <c r="BP1062" i="13"/>
  <c r="BO1062" i="13"/>
  <c r="BN1062" i="13"/>
  <c r="BH1062" i="13"/>
  <c r="BB1062" i="13"/>
  <c r="BD1062" i="13" s="1"/>
  <c r="BI1062" i="13" s="1"/>
  <c r="BP1061" i="13"/>
  <c r="BO1061" i="13"/>
  <c r="BN1061" i="13"/>
  <c r="BB1061" i="13"/>
  <c r="BD1061" i="13" s="1"/>
  <c r="BP1060" i="13"/>
  <c r="BO1060" i="13"/>
  <c r="BN1060" i="13"/>
  <c r="BB1060" i="13"/>
  <c r="BD1060" i="13" s="1"/>
  <c r="BE1060" i="13" s="1"/>
  <c r="BP1059" i="13"/>
  <c r="BO1059" i="13"/>
  <c r="BN1059" i="13"/>
  <c r="BH1059" i="13"/>
  <c r="BB1059" i="13"/>
  <c r="BD1059" i="13" s="1"/>
  <c r="BI1059" i="13" s="1"/>
  <c r="BP1058" i="13"/>
  <c r="BO1058" i="13"/>
  <c r="BN1058" i="13"/>
  <c r="BP1057" i="13"/>
  <c r="BO1057" i="13"/>
  <c r="BN1057" i="13"/>
  <c r="BH1057" i="13"/>
  <c r="BB1057" i="13"/>
  <c r="BD1057" i="13" s="1"/>
  <c r="BI1057" i="13" s="1"/>
  <c r="BP1056" i="13"/>
  <c r="BO1056" i="13"/>
  <c r="BN1056" i="13"/>
  <c r="BB1056" i="13"/>
  <c r="BD1056" i="13" s="1"/>
  <c r="BP1055" i="13"/>
  <c r="BO1055" i="13"/>
  <c r="BN1055" i="13"/>
  <c r="BH1055" i="13"/>
  <c r="BB1055" i="13"/>
  <c r="BD1055" i="13" s="1"/>
  <c r="BI1055" i="13" s="1"/>
  <c r="BP1054" i="13"/>
  <c r="BO1054" i="13"/>
  <c r="BN1054" i="13"/>
  <c r="BB1054" i="13"/>
  <c r="BD1054" i="13" s="1"/>
  <c r="BC1054" i="13" s="1"/>
  <c r="BH1054" i="13" s="1"/>
  <c r="BP1053" i="13"/>
  <c r="BO1053" i="13"/>
  <c r="BN1053" i="13"/>
  <c r="BH1053" i="13"/>
  <c r="BB1053" i="13"/>
  <c r="BD1053" i="13" s="1"/>
  <c r="BI1053" i="13" s="1"/>
  <c r="BP1052" i="13"/>
  <c r="BO1052" i="13"/>
  <c r="BN1052" i="13"/>
  <c r="BH1052" i="13"/>
  <c r="BB1052" i="13"/>
  <c r="BD1052" i="13" s="1"/>
  <c r="BP1051" i="13"/>
  <c r="BO1051" i="13"/>
  <c r="BN1051" i="13"/>
  <c r="BH1051" i="13"/>
  <c r="BB1051" i="13"/>
  <c r="BD1051" i="13" s="1"/>
  <c r="BI1051" i="13" s="1"/>
  <c r="BP1050" i="13"/>
  <c r="BO1050" i="13"/>
  <c r="BN1050" i="13"/>
  <c r="BH1050" i="13"/>
  <c r="BB1050" i="13"/>
  <c r="BD1050" i="13" s="1"/>
  <c r="BI1050" i="13" s="1"/>
  <c r="BP1049" i="13"/>
  <c r="BO1049" i="13"/>
  <c r="BN1049" i="13"/>
  <c r="BH1049" i="13"/>
  <c r="BB1049" i="13"/>
  <c r="BD1049" i="13" s="1"/>
  <c r="BI1049" i="13" s="1"/>
  <c r="BP1048" i="13"/>
  <c r="BO1048" i="13"/>
  <c r="BN1048" i="13"/>
  <c r="BH1048" i="13"/>
  <c r="BB1048" i="13"/>
  <c r="BD1048" i="13" s="1"/>
  <c r="BI1048" i="13" s="1"/>
  <c r="BP1047" i="13"/>
  <c r="BO1047" i="13"/>
  <c r="BN1047" i="13"/>
  <c r="BH1047" i="13"/>
  <c r="BJ1047" i="13" s="1"/>
  <c r="BP1046" i="13"/>
  <c r="BO1046" i="13"/>
  <c r="BN1046" i="13"/>
  <c r="BH1046" i="13"/>
  <c r="BB1046" i="13"/>
  <c r="BD1046" i="13" s="1"/>
  <c r="BI1046" i="13" s="1"/>
  <c r="BP1045" i="13"/>
  <c r="BO1045" i="13"/>
  <c r="BN1045" i="13"/>
  <c r="BB1045" i="13"/>
  <c r="BD1045" i="13" s="1"/>
  <c r="BC1045" i="13" s="1"/>
  <c r="BP1044" i="13"/>
  <c r="BO1044" i="13"/>
  <c r="BN1044" i="13"/>
  <c r="BH1044" i="13"/>
  <c r="BB1044" i="13"/>
  <c r="BD1044" i="13" s="1"/>
  <c r="BI1044" i="13" s="1"/>
  <c r="BP1043" i="13"/>
  <c r="BO1043" i="13"/>
  <c r="BN1043" i="13"/>
  <c r="BB1043" i="13"/>
  <c r="BD1043" i="13" s="1"/>
  <c r="BP1042" i="13"/>
  <c r="BO1042" i="13"/>
  <c r="BN1042" i="13"/>
  <c r="BH1042" i="13"/>
  <c r="BB1042" i="13"/>
  <c r="BD1042" i="13" s="1"/>
  <c r="BI1042" i="13" s="1"/>
  <c r="BP1041" i="13"/>
  <c r="BO1041" i="13"/>
  <c r="BN1041" i="13"/>
  <c r="BH1041" i="13"/>
  <c r="BB1041" i="13"/>
  <c r="BD1041" i="13" s="1"/>
  <c r="BP1040" i="13"/>
  <c r="BO1040" i="13"/>
  <c r="BN1040" i="13"/>
  <c r="BH1040" i="13"/>
  <c r="BB1040" i="13"/>
  <c r="BD1040" i="13" s="1"/>
  <c r="BI1040" i="13" s="1"/>
  <c r="BP1039" i="13"/>
  <c r="BO1039" i="13"/>
  <c r="BN1039" i="13"/>
  <c r="BH1039" i="13"/>
  <c r="BB1039" i="13"/>
  <c r="BD1039" i="13" s="1"/>
  <c r="BI1039" i="13" s="1"/>
  <c r="BP1038" i="13"/>
  <c r="BO1038" i="13"/>
  <c r="BN1038" i="13"/>
  <c r="BH1038" i="13"/>
  <c r="BB1038" i="13"/>
  <c r="BD1038" i="13" s="1"/>
  <c r="BI1038" i="13" s="1"/>
  <c r="BP1037" i="13"/>
  <c r="BO1037" i="13"/>
  <c r="BN1037" i="13"/>
  <c r="BH1037" i="13"/>
  <c r="BB1037" i="13"/>
  <c r="BD1037" i="13" s="1"/>
  <c r="BI1037" i="13" s="1"/>
  <c r="BP1036" i="13"/>
  <c r="BO1036" i="13"/>
  <c r="BN1036" i="13"/>
  <c r="BH1036" i="13"/>
  <c r="BB1036" i="13"/>
  <c r="BP1035" i="13"/>
  <c r="BO1035" i="13"/>
  <c r="BN1035" i="13"/>
  <c r="BH1035" i="13"/>
  <c r="BP1034" i="13"/>
  <c r="BO1034" i="13"/>
  <c r="BN1034" i="13"/>
  <c r="BH1034" i="13"/>
  <c r="BB1034" i="13"/>
  <c r="BD1034" i="13" s="1"/>
  <c r="BI1034" i="13" s="1"/>
  <c r="BP1033" i="13"/>
  <c r="BO1033" i="13"/>
  <c r="BN1033" i="13"/>
  <c r="BB1033" i="13"/>
  <c r="BD1033" i="13" s="1"/>
  <c r="BP1032" i="13"/>
  <c r="BO1032" i="13"/>
  <c r="BN1032" i="13"/>
  <c r="BH1032" i="13"/>
  <c r="BB1032" i="13"/>
  <c r="BD1032" i="13" s="1"/>
  <c r="BI1032" i="13" s="1"/>
  <c r="BP1031" i="13"/>
  <c r="BO1031" i="13"/>
  <c r="BN1031" i="13"/>
  <c r="BH1031" i="13"/>
  <c r="BB1031" i="13"/>
  <c r="BD1031" i="13" s="1"/>
  <c r="BI1031" i="13" s="1"/>
  <c r="BP1030" i="13"/>
  <c r="BO1030" i="13"/>
  <c r="BN1030" i="13"/>
  <c r="BH1030" i="13"/>
  <c r="BB1030" i="13"/>
  <c r="BD1030" i="13" s="1"/>
  <c r="BI1030" i="13" s="1"/>
  <c r="BP1029" i="13"/>
  <c r="BO1029" i="13"/>
  <c r="BN1029" i="13"/>
  <c r="BB1029" i="13"/>
  <c r="BD1029" i="13" s="1"/>
  <c r="BC1029" i="13" s="1"/>
  <c r="BP1028" i="13"/>
  <c r="BO1028" i="13"/>
  <c r="BN1028" i="13"/>
  <c r="BH1028" i="13"/>
  <c r="BB1028" i="13"/>
  <c r="BD1028" i="13" s="1"/>
  <c r="BI1028" i="13" s="1"/>
  <c r="BP1027" i="13"/>
  <c r="BO1027" i="13"/>
  <c r="BN1027" i="13"/>
  <c r="BP1026" i="13"/>
  <c r="BO1026" i="13"/>
  <c r="BN1026" i="13"/>
  <c r="BH1026" i="13"/>
  <c r="BB1026" i="13"/>
  <c r="BD1026" i="13" s="1"/>
  <c r="BI1026" i="13" s="1"/>
  <c r="BP1025" i="13"/>
  <c r="BO1025" i="13"/>
  <c r="BN1025" i="13"/>
  <c r="BH1025" i="13"/>
  <c r="BB1025" i="13"/>
  <c r="BD1025" i="13" s="1"/>
  <c r="BP1024" i="13"/>
  <c r="BO1024" i="13"/>
  <c r="BN1024" i="13"/>
  <c r="BH1024" i="13"/>
  <c r="BB1024" i="13"/>
  <c r="BD1024" i="13" s="1"/>
  <c r="BI1024" i="13" s="1"/>
  <c r="BP1023" i="13"/>
  <c r="BO1023" i="13"/>
  <c r="BN1023" i="13"/>
  <c r="BH1023" i="13"/>
  <c r="BB1023" i="13"/>
  <c r="BP1022" i="13"/>
  <c r="BO1022" i="13"/>
  <c r="BN1022" i="13"/>
  <c r="BH1022" i="13"/>
  <c r="BB1022" i="13"/>
  <c r="BD1022" i="13" s="1"/>
  <c r="BI1022" i="13" s="1"/>
  <c r="BP1021" i="13"/>
  <c r="BO1021" i="13"/>
  <c r="BN1021" i="13"/>
  <c r="BP1020" i="13"/>
  <c r="BO1020" i="13"/>
  <c r="BN1020" i="13"/>
  <c r="BH1020" i="13"/>
  <c r="BB1020" i="13"/>
  <c r="BD1020" i="13" s="1"/>
  <c r="BI1020" i="13" s="1"/>
  <c r="BP1019" i="13"/>
  <c r="BO1019" i="13"/>
  <c r="BN1019" i="13"/>
  <c r="BH1019" i="13"/>
  <c r="BB1019" i="13"/>
  <c r="BD1019" i="13" s="1"/>
  <c r="BI1019" i="13" s="1"/>
  <c r="BP1018" i="13"/>
  <c r="BO1018" i="13"/>
  <c r="BN1018" i="13"/>
  <c r="BP1017" i="13"/>
  <c r="BO1017" i="13"/>
  <c r="BN1017" i="13"/>
  <c r="BH1017" i="13"/>
  <c r="BD1017" i="13"/>
  <c r="BI1017" i="13" s="1"/>
  <c r="BP1016" i="13"/>
  <c r="BO1016" i="13"/>
  <c r="BN1016" i="13"/>
  <c r="BD1016" i="13"/>
  <c r="BI1016" i="13" s="1"/>
  <c r="BC1016" i="13"/>
  <c r="BP1015" i="13"/>
  <c r="BO1015" i="13"/>
  <c r="BN1015" i="13"/>
  <c r="BH1015" i="13"/>
  <c r="BB1015" i="13"/>
  <c r="BD1015" i="13" s="1"/>
  <c r="BI1015" i="13" s="1"/>
  <c r="BP1014" i="13"/>
  <c r="BO1014" i="13"/>
  <c r="BN1014" i="13"/>
  <c r="BB1014" i="13"/>
  <c r="BD1014" i="13" s="1"/>
  <c r="BI1014" i="13" s="1"/>
  <c r="BP1013" i="13"/>
  <c r="BO1013" i="13"/>
  <c r="BN1013" i="13"/>
  <c r="BH1013" i="13"/>
  <c r="BB1013" i="13"/>
  <c r="BD1013" i="13" s="1"/>
  <c r="BI1013" i="13" s="1"/>
  <c r="BP1012" i="13"/>
  <c r="BO1012" i="13"/>
  <c r="BN1012" i="13"/>
  <c r="BB1012" i="13"/>
  <c r="BD1012" i="13" s="1"/>
  <c r="BC1012" i="13" s="1"/>
  <c r="BP1011" i="13"/>
  <c r="BO1011" i="13"/>
  <c r="BN1011" i="13"/>
  <c r="BH1011" i="13"/>
  <c r="BB1011" i="13"/>
  <c r="BD1011" i="13" s="1"/>
  <c r="BI1011" i="13" s="1"/>
  <c r="BP1010" i="13"/>
  <c r="BO1010" i="13"/>
  <c r="BN1010" i="13"/>
  <c r="BB1010" i="13"/>
  <c r="BD1010" i="13" s="1"/>
  <c r="BP1009" i="13"/>
  <c r="BO1009" i="13"/>
  <c r="BN1009" i="13"/>
  <c r="BH1009" i="13"/>
  <c r="BB1009" i="13"/>
  <c r="BD1009" i="13" s="1"/>
  <c r="BI1009" i="13" s="1"/>
  <c r="BP1008" i="13"/>
  <c r="BO1008" i="13"/>
  <c r="BN1008" i="13"/>
  <c r="BB1008" i="13"/>
  <c r="BD1008" i="13" s="1"/>
  <c r="BP1007" i="13"/>
  <c r="BO1007" i="13"/>
  <c r="BN1007" i="13"/>
  <c r="BH1007" i="13"/>
  <c r="BB1007" i="13"/>
  <c r="BD1007" i="13" s="1"/>
  <c r="BI1007" i="13" s="1"/>
  <c r="BP1006" i="13"/>
  <c r="BO1006" i="13"/>
  <c r="BN1006" i="13"/>
  <c r="BH1006" i="13"/>
  <c r="BB1006" i="13"/>
  <c r="BD1006" i="13" s="1"/>
  <c r="BI1006" i="13" s="1"/>
  <c r="BP1005" i="13"/>
  <c r="BO1005" i="13"/>
  <c r="BN1005" i="13"/>
  <c r="BH1005" i="13"/>
  <c r="BB1005" i="13"/>
  <c r="BD1005" i="13" s="1"/>
  <c r="BI1005" i="13" s="1"/>
  <c r="BP1004" i="13"/>
  <c r="BO1004" i="13"/>
  <c r="BN1004" i="13"/>
  <c r="BH1004" i="13"/>
  <c r="BB1004" i="13"/>
  <c r="BP1003" i="13"/>
  <c r="BO1003" i="13"/>
  <c r="BN1003" i="13"/>
  <c r="BP1002" i="13"/>
  <c r="BO1002" i="13"/>
  <c r="BN1002" i="13"/>
  <c r="BH1002" i="13"/>
  <c r="BB1002" i="13"/>
  <c r="BD1002" i="13" s="1"/>
  <c r="BI1002" i="13" s="1"/>
  <c r="BP1001" i="13"/>
  <c r="BO1001" i="13"/>
  <c r="BN1001" i="13"/>
  <c r="BB1001" i="13"/>
  <c r="BD1001" i="13" s="1"/>
  <c r="BP1000" i="13"/>
  <c r="BO1000" i="13"/>
  <c r="BN1000" i="13"/>
  <c r="BH1000" i="13"/>
  <c r="BB1000" i="13"/>
  <c r="BD1000" i="13" s="1"/>
  <c r="BI1000" i="13" s="1"/>
  <c r="BP999" i="13"/>
  <c r="BO999" i="13"/>
  <c r="BN999" i="13"/>
  <c r="BB999" i="13"/>
  <c r="BD999" i="13" s="1"/>
  <c r="BP998" i="13"/>
  <c r="BO998" i="13"/>
  <c r="BN998" i="13"/>
  <c r="BH998" i="13"/>
  <c r="BB998" i="13"/>
  <c r="BD998" i="13" s="1"/>
  <c r="BI998" i="13" s="1"/>
  <c r="BP997" i="13"/>
  <c r="BO997" i="13"/>
  <c r="BN997" i="13"/>
  <c r="BH997" i="13"/>
  <c r="BB997" i="13"/>
  <c r="BD997" i="13" s="1"/>
  <c r="BI997" i="13" s="1"/>
  <c r="BP996" i="13"/>
  <c r="BO996" i="13"/>
  <c r="BN996" i="13"/>
  <c r="BH996" i="13"/>
  <c r="BB996" i="13"/>
  <c r="BD996" i="13" s="1"/>
  <c r="BI996" i="13" s="1"/>
  <c r="BP995" i="13"/>
  <c r="BO995" i="13"/>
  <c r="BN995" i="13"/>
  <c r="BB995" i="13"/>
  <c r="BD995" i="13" s="1"/>
  <c r="BC995" i="13" s="1"/>
  <c r="BP994" i="13"/>
  <c r="BO994" i="13"/>
  <c r="BN994" i="13"/>
  <c r="BH994" i="13"/>
  <c r="BB994" i="13"/>
  <c r="BD994" i="13" s="1"/>
  <c r="BI994" i="13" s="1"/>
  <c r="BP993" i="13"/>
  <c r="BO993" i="13"/>
  <c r="BN993" i="13"/>
  <c r="BH993" i="13"/>
  <c r="BB993" i="13"/>
  <c r="BD993" i="13" s="1"/>
  <c r="BP992" i="13"/>
  <c r="BO992" i="13"/>
  <c r="BN992" i="13"/>
  <c r="BH992" i="13"/>
  <c r="BB992" i="13"/>
  <c r="BP991" i="13"/>
  <c r="BO991" i="13"/>
  <c r="BN991" i="13"/>
  <c r="BH991" i="13"/>
  <c r="BB991" i="13"/>
  <c r="BD991" i="13" s="1"/>
  <c r="BI991" i="13" s="1"/>
  <c r="BP990" i="13"/>
  <c r="BO990" i="13"/>
  <c r="BN990" i="13"/>
  <c r="BP989" i="13"/>
  <c r="BO989" i="13"/>
  <c r="BN989" i="13"/>
  <c r="BH989" i="13"/>
  <c r="BB989" i="13"/>
  <c r="BD989" i="13" s="1"/>
  <c r="BI989" i="13" s="1"/>
  <c r="BP988" i="13"/>
  <c r="BO988" i="13"/>
  <c r="BN988" i="13"/>
  <c r="BH988" i="13"/>
  <c r="BB988" i="13"/>
  <c r="BD988" i="13" s="1"/>
  <c r="BP987" i="13"/>
  <c r="BO987" i="13"/>
  <c r="BN987" i="13"/>
  <c r="BH987" i="13"/>
  <c r="BB987" i="13"/>
  <c r="BD987" i="13" s="1"/>
  <c r="BI987" i="13" s="1"/>
  <c r="BP986" i="13"/>
  <c r="BO986" i="13"/>
  <c r="BN986" i="13"/>
  <c r="BH986" i="13"/>
  <c r="BB986" i="13"/>
  <c r="BD986" i="13" s="1"/>
  <c r="BE986" i="13" s="1"/>
  <c r="BP985" i="13"/>
  <c r="BO985" i="13"/>
  <c r="BN985" i="13"/>
  <c r="BH985" i="13"/>
  <c r="BB985" i="13"/>
  <c r="BD985" i="13" s="1"/>
  <c r="BI985" i="13" s="1"/>
  <c r="BP984" i="13"/>
  <c r="BO984" i="13"/>
  <c r="BN984" i="13"/>
  <c r="BH984" i="13"/>
  <c r="BB984" i="13"/>
  <c r="BD984" i="13" s="1"/>
  <c r="BP983" i="13"/>
  <c r="BO983" i="13"/>
  <c r="BN983" i="13"/>
  <c r="BH983" i="13"/>
  <c r="BB983" i="13"/>
  <c r="BD983" i="13" s="1"/>
  <c r="BI983" i="13" s="1"/>
  <c r="BP982" i="13"/>
  <c r="BO982" i="13"/>
  <c r="BN982" i="13"/>
  <c r="BH982" i="13"/>
  <c r="BB982" i="13"/>
  <c r="BD982" i="13" s="1"/>
  <c r="BE982" i="13" s="1"/>
  <c r="BP981" i="13"/>
  <c r="BO981" i="13"/>
  <c r="BN981" i="13"/>
  <c r="BH981" i="13"/>
  <c r="BB981" i="13"/>
  <c r="BD981" i="13" s="1"/>
  <c r="BI981" i="13" s="1"/>
  <c r="BP980" i="13"/>
  <c r="BO980" i="13"/>
  <c r="BN980" i="13"/>
  <c r="BH980" i="13"/>
  <c r="BB980" i="13"/>
  <c r="BD980" i="13" s="1"/>
  <c r="BP979" i="13"/>
  <c r="BO979" i="13"/>
  <c r="BN979" i="13"/>
  <c r="BH979" i="13"/>
  <c r="BB979" i="13"/>
  <c r="BD979" i="13" s="1"/>
  <c r="BI979" i="13" s="1"/>
  <c r="BP978" i="13"/>
  <c r="BO978" i="13"/>
  <c r="BN978" i="13"/>
  <c r="BH978" i="13"/>
  <c r="BB978" i="13"/>
  <c r="BD978" i="13" s="1"/>
  <c r="BP977" i="13"/>
  <c r="BO977" i="13"/>
  <c r="BN977" i="13"/>
  <c r="BH977" i="13"/>
  <c r="BB977" i="13"/>
  <c r="BD977" i="13" s="1"/>
  <c r="BI977" i="13" s="1"/>
  <c r="BP976" i="13"/>
  <c r="BO976" i="13"/>
  <c r="BN976" i="13"/>
  <c r="BH976" i="13"/>
  <c r="BB976" i="13"/>
  <c r="BD976" i="13" s="1"/>
  <c r="BP975" i="13"/>
  <c r="BO975" i="13"/>
  <c r="BN975" i="13"/>
  <c r="BH975" i="13"/>
  <c r="BB975" i="13"/>
  <c r="BD975" i="13" s="1"/>
  <c r="BI975" i="13" s="1"/>
  <c r="BP974" i="13"/>
  <c r="BO974" i="13"/>
  <c r="BN974" i="13"/>
  <c r="BB974" i="13"/>
  <c r="BD974" i="13" s="1"/>
  <c r="BC974" i="13" s="1"/>
  <c r="BP973" i="13"/>
  <c r="BO973" i="13"/>
  <c r="BN973" i="13"/>
  <c r="BH973" i="13"/>
  <c r="BB973" i="13"/>
  <c r="BD973" i="13" s="1"/>
  <c r="BI973" i="13" s="1"/>
  <c r="BP972" i="13"/>
  <c r="BO972" i="13"/>
  <c r="BN972" i="13"/>
  <c r="BB972" i="13"/>
  <c r="BD972" i="13" s="1"/>
  <c r="BP971" i="13"/>
  <c r="BO971" i="13"/>
  <c r="BN971" i="13"/>
  <c r="BH971" i="13"/>
  <c r="BB971" i="13"/>
  <c r="BD971" i="13" s="1"/>
  <c r="BI971" i="13" s="1"/>
  <c r="BP970" i="13"/>
  <c r="BO970" i="13"/>
  <c r="BN970" i="13"/>
  <c r="BB970" i="13"/>
  <c r="BD970" i="13" s="1"/>
  <c r="BP969" i="13"/>
  <c r="BO969" i="13"/>
  <c r="BN969" i="13"/>
  <c r="BH969" i="13"/>
  <c r="BB969" i="13"/>
  <c r="BD969" i="13" s="1"/>
  <c r="BI969" i="13" s="1"/>
  <c r="BP968" i="13"/>
  <c r="BO968" i="13"/>
  <c r="BN968" i="13"/>
  <c r="BH968" i="13"/>
  <c r="BB968" i="13"/>
  <c r="BD968" i="13" s="1"/>
  <c r="BI968" i="13" s="1"/>
  <c r="BP967" i="13"/>
  <c r="BO967" i="13"/>
  <c r="BN967" i="13"/>
  <c r="BH967" i="13"/>
  <c r="BB967" i="13"/>
  <c r="BD967" i="13" s="1"/>
  <c r="BI967" i="13" s="1"/>
  <c r="BP966" i="13"/>
  <c r="BO966" i="13"/>
  <c r="BN966" i="13"/>
  <c r="BH966" i="13"/>
  <c r="BP965" i="13"/>
  <c r="BO965" i="13"/>
  <c r="BN965" i="13"/>
  <c r="BH965" i="13"/>
  <c r="BB965" i="13"/>
  <c r="BD965" i="13" s="1"/>
  <c r="BI965" i="13" s="1"/>
  <c r="BP964" i="13"/>
  <c r="BO964" i="13"/>
  <c r="BN964" i="13"/>
  <c r="BB964" i="13"/>
  <c r="BD964" i="13" s="1"/>
  <c r="BP963" i="13"/>
  <c r="BO963" i="13"/>
  <c r="BN963" i="13"/>
  <c r="BH963" i="13"/>
  <c r="BB963" i="13"/>
  <c r="BD963" i="13" s="1"/>
  <c r="BI963" i="13" s="1"/>
  <c r="BP962" i="13"/>
  <c r="BO962" i="13"/>
  <c r="BN962" i="13"/>
  <c r="BH962" i="13"/>
  <c r="BB962" i="13"/>
  <c r="BD962" i="13" s="1"/>
  <c r="BI962" i="13" s="1"/>
  <c r="BP961" i="13"/>
  <c r="BO961" i="13"/>
  <c r="BN961" i="13"/>
  <c r="BH961" i="13"/>
  <c r="BB961" i="13"/>
  <c r="BD961" i="13" s="1"/>
  <c r="BP960" i="13"/>
  <c r="BO960" i="13"/>
  <c r="BN960" i="13"/>
  <c r="BH960" i="13"/>
  <c r="BB960" i="13"/>
  <c r="BP959" i="13"/>
  <c r="BO959" i="13"/>
  <c r="BN959" i="13"/>
  <c r="BH959" i="13"/>
  <c r="BP958" i="13"/>
  <c r="BO958" i="13"/>
  <c r="BN958" i="13"/>
  <c r="BH958" i="13"/>
  <c r="BB958" i="13"/>
  <c r="BD958" i="13" s="1"/>
  <c r="BI958" i="13" s="1"/>
  <c r="BP957" i="13"/>
  <c r="BO957" i="13"/>
  <c r="BN957" i="13"/>
  <c r="BH957" i="13"/>
  <c r="BB957" i="13"/>
  <c r="BD957" i="13" s="1"/>
  <c r="BP956" i="13"/>
  <c r="BO956" i="13"/>
  <c r="BN956" i="13"/>
  <c r="BH956" i="13"/>
  <c r="BB956" i="13"/>
  <c r="BD956" i="13" s="1"/>
  <c r="BI956" i="13" s="1"/>
  <c r="BP955" i="13"/>
  <c r="BO955" i="13"/>
  <c r="BN955" i="13"/>
  <c r="BH955" i="13"/>
  <c r="BB955" i="13"/>
  <c r="BD955" i="13" s="1"/>
  <c r="BP954" i="13"/>
  <c r="BO954" i="13"/>
  <c r="BN954" i="13"/>
  <c r="BH954" i="13"/>
  <c r="BD954" i="13"/>
  <c r="BI954" i="13" s="1"/>
  <c r="BP953" i="13"/>
  <c r="BO953" i="13"/>
  <c r="BN953" i="13"/>
  <c r="BD953" i="13"/>
  <c r="BI953" i="13" s="1"/>
  <c r="BP952" i="13"/>
  <c r="BO952" i="13"/>
  <c r="BN952" i="13"/>
  <c r="BH952" i="13"/>
  <c r="BB952" i="13"/>
  <c r="BD952" i="13" s="1"/>
  <c r="BI952" i="13" s="1"/>
  <c r="BP951" i="13"/>
  <c r="BO951" i="13"/>
  <c r="BN951" i="13"/>
  <c r="BB951" i="13"/>
  <c r="BD951" i="13" s="1"/>
  <c r="BP950" i="13"/>
  <c r="BO950" i="13"/>
  <c r="BN950" i="13"/>
  <c r="BH950" i="13"/>
  <c r="BB950" i="13"/>
  <c r="BD950" i="13" s="1"/>
  <c r="BI950" i="13" s="1"/>
  <c r="BP949" i="13"/>
  <c r="BO949" i="13"/>
  <c r="BN949" i="13"/>
  <c r="BH949" i="13"/>
  <c r="BB949" i="13"/>
  <c r="BD949" i="13" s="1"/>
  <c r="BP948" i="13"/>
  <c r="BO948" i="13"/>
  <c r="BN948" i="13"/>
  <c r="BH948" i="13"/>
  <c r="BB948" i="13"/>
  <c r="BD948" i="13" s="1"/>
  <c r="BI948" i="13" s="1"/>
  <c r="BP947" i="13"/>
  <c r="BO947" i="13"/>
  <c r="BN947" i="13"/>
  <c r="BH947" i="13"/>
  <c r="BB947" i="13"/>
  <c r="BD947" i="13" s="1"/>
  <c r="BI947" i="13" s="1"/>
  <c r="BP946" i="13"/>
  <c r="BO946" i="13"/>
  <c r="BN946" i="13"/>
  <c r="BH946" i="13"/>
  <c r="BP945" i="13"/>
  <c r="BO945" i="13"/>
  <c r="BN945" i="13"/>
  <c r="BH945" i="13"/>
  <c r="BB945" i="13"/>
  <c r="BD945" i="13" s="1"/>
  <c r="BI945" i="13" s="1"/>
  <c r="BP944" i="13"/>
  <c r="BO944" i="13"/>
  <c r="BN944" i="13"/>
  <c r="BB944" i="13"/>
  <c r="BD944" i="13" s="1"/>
  <c r="BP943" i="13"/>
  <c r="BO943" i="13"/>
  <c r="BN943" i="13"/>
  <c r="BH943" i="13"/>
  <c r="BB943" i="13"/>
  <c r="BD943" i="13" s="1"/>
  <c r="BI943" i="13" s="1"/>
  <c r="BP942" i="13"/>
  <c r="BO942" i="13"/>
  <c r="BN942" i="13"/>
  <c r="BB942" i="13"/>
  <c r="BD942" i="13" s="1"/>
  <c r="BP941" i="13"/>
  <c r="BO941" i="13"/>
  <c r="BN941" i="13"/>
  <c r="BH941" i="13"/>
  <c r="BB941" i="13"/>
  <c r="BD941" i="13" s="1"/>
  <c r="BI941" i="13" s="1"/>
  <c r="BP940" i="13"/>
  <c r="BO940" i="13"/>
  <c r="BN940" i="13"/>
  <c r="BH940" i="13"/>
  <c r="BB940" i="13"/>
  <c r="BD940" i="13" s="1"/>
  <c r="BI940" i="13" s="1"/>
  <c r="BP939" i="13"/>
  <c r="BO939" i="13"/>
  <c r="BN939" i="13"/>
  <c r="BH939" i="13"/>
  <c r="BB939" i="13"/>
  <c r="BD939" i="13" s="1"/>
  <c r="BI939" i="13" s="1"/>
  <c r="BP938" i="13"/>
  <c r="BO938" i="13"/>
  <c r="BN938" i="13"/>
  <c r="BP937" i="13"/>
  <c r="BO937" i="13"/>
  <c r="BN937" i="13"/>
  <c r="BH937" i="13"/>
  <c r="BB937" i="13"/>
  <c r="BD937" i="13" s="1"/>
  <c r="BI937" i="13" s="1"/>
  <c r="BP936" i="13"/>
  <c r="BO936" i="13"/>
  <c r="BN936" i="13"/>
  <c r="BH936" i="13"/>
  <c r="BB936" i="13"/>
  <c r="BD936" i="13" s="1"/>
  <c r="BI936" i="13" s="1"/>
  <c r="BP935" i="13"/>
  <c r="BO935" i="13"/>
  <c r="BN935" i="13"/>
  <c r="BH935" i="13"/>
  <c r="BB935" i="13"/>
  <c r="BD935" i="13" s="1"/>
  <c r="BI935" i="13" s="1"/>
  <c r="BP934" i="13"/>
  <c r="BO934" i="13"/>
  <c r="BN934" i="13"/>
  <c r="BP933" i="13"/>
  <c r="BO933" i="13"/>
  <c r="BN933" i="13"/>
  <c r="BH933" i="13"/>
  <c r="BB933" i="13"/>
  <c r="BD933" i="13" s="1"/>
  <c r="BI933" i="13" s="1"/>
  <c r="BP932" i="13"/>
  <c r="BO932" i="13"/>
  <c r="BN932" i="13"/>
  <c r="BB932" i="13"/>
  <c r="BD932" i="13" s="1"/>
  <c r="BP931" i="13"/>
  <c r="BO931" i="13"/>
  <c r="BN931" i="13"/>
  <c r="BH931" i="13"/>
  <c r="BB931" i="13"/>
  <c r="BD931" i="13" s="1"/>
  <c r="BI931" i="13" s="1"/>
  <c r="BP930" i="13"/>
  <c r="BO930" i="13"/>
  <c r="BN930" i="13"/>
  <c r="BB930" i="13"/>
  <c r="BD930" i="13" s="1"/>
  <c r="BP929" i="13"/>
  <c r="BO929" i="13"/>
  <c r="BN929" i="13"/>
  <c r="BH929" i="13"/>
  <c r="BB929" i="13"/>
  <c r="BD929" i="13" s="1"/>
  <c r="BI929" i="13" s="1"/>
  <c r="BP928" i="13"/>
  <c r="BO928" i="13"/>
  <c r="BN928" i="13"/>
  <c r="BH928" i="13"/>
  <c r="BB928" i="13"/>
  <c r="BD928" i="13" s="1"/>
  <c r="BI928" i="13" s="1"/>
  <c r="BP927" i="13"/>
  <c r="BO927" i="13"/>
  <c r="BN927" i="13"/>
  <c r="BH927" i="13"/>
  <c r="BP926" i="13"/>
  <c r="BO926" i="13"/>
  <c r="BN926" i="13"/>
  <c r="BH926" i="13"/>
  <c r="BB926" i="13"/>
  <c r="BD926" i="13" s="1"/>
  <c r="BI926" i="13" s="1"/>
  <c r="BP925" i="13"/>
  <c r="BO925" i="13"/>
  <c r="BN925" i="13"/>
  <c r="BH925" i="13"/>
  <c r="BB925" i="13"/>
  <c r="BP924" i="13"/>
  <c r="BO924" i="13"/>
  <c r="BN924" i="13"/>
  <c r="BH924" i="13"/>
  <c r="BB924" i="13"/>
  <c r="BD924" i="13" s="1"/>
  <c r="BI924" i="13" s="1"/>
  <c r="BP923" i="13"/>
  <c r="BO923" i="13"/>
  <c r="BN923" i="13"/>
  <c r="BH923" i="13"/>
  <c r="BP922" i="13"/>
  <c r="BO922" i="13"/>
  <c r="BN922" i="13"/>
  <c r="BH922" i="13"/>
  <c r="BB922" i="13"/>
  <c r="BD922" i="13" s="1"/>
  <c r="BI922" i="13" s="1"/>
  <c r="BP921" i="13"/>
  <c r="BO921" i="13"/>
  <c r="BN921" i="13"/>
  <c r="BH921" i="13"/>
  <c r="BB921" i="13"/>
  <c r="BD921" i="13" s="1"/>
  <c r="BP920" i="13"/>
  <c r="BO920" i="13"/>
  <c r="BN920" i="13"/>
  <c r="BH920" i="13"/>
  <c r="BB920" i="13"/>
  <c r="BD920" i="13" s="1"/>
  <c r="BI920" i="13" s="1"/>
  <c r="BP919" i="13"/>
  <c r="BO919" i="13"/>
  <c r="BN919" i="13"/>
  <c r="BH919" i="13"/>
  <c r="BB919" i="13"/>
  <c r="BD919" i="13" s="1"/>
  <c r="BE919" i="13" s="1"/>
  <c r="BP918" i="13"/>
  <c r="BO918" i="13"/>
  <c r="BN918" i="13"/>
  <c r="BH918" i="13"/>
  <c r="BB918" i="13"/>
  <c r="BD918" i="13" s="1"/>
  <c r="BI918" i="13" s="1"/>
  <c r="BP917" i="13"/>
  <c r="BO917" i="13"/>
  <c r="BN917" i="13"/>
  <c r="BH917" i="13"/>
  <c r="BB917" i="13"/>
  <c r="BD917" i="13" s="1"/>
  <c r="BP916" i="13"/>
  <c r="BO916" i="13"/>
  <c r="BN916" i="13"/>
  <c r="BH916" i="13"/>
  <c r="BB916" i="13"/>
  <c r="BD916" i="13" s="1"/>
  <c r="BI916" i="13" s="1"/>
  <c r="BP915" i="13"/>
  <c r="BO915" i="13"/>
  <c r="BN915" i="13"/>
  <c r="BH915" i="13"/>
  <c r="BB915" i="13"/>
  <c r="BD915" i="13" s="1"/>
  <c r="BE915" i="13" s="1"/>
  <c r="BP914" i="13"/>
  <c r="BO914" i="13"/>
  <c r="BN914" i="13"/>
  <c r="BH914" i="13"/>
  <c r="BB914" i="13"/>
  <c r="BD914" i="13" s="1"/>
  <c r="BI914" i="13" s="1"/>
  <c r="BP913" i="13"/>
  <c r="BO913" i="13"/>
  <c r="BN913" i="13"/>
  <c r="BH913" i="13"/>
  <c r="BB913" i="13"/>
  <c r="BD913" i="13" s="1"/>
  <c r="BP912" i="13"/>
  <c r="BO912" i="13"/>
  <c r="BN912" i="13"/>
  <c r="BH912" i="13"/>
  <c r="BB912" i="13"/>
  <c r="BD912" i="13" s="1"/>
  <c r="BI912" i="13" s="1"/>
  <c r="BP911" i="13"/>
  <c r="BO911" i="13"/>
  <c r="BN911" i="13"/>
  <c r="BH911" i="13"/>
  <c r="BB911" i="13"/>
  <c r="BD911" i="13" s="1"/>
  <c r="BI911" i="13" s="1"/>
  <c r="BP910" i="13"/>
  <c r="BO910" i="13"/>
  <c r="BN910" i="13"/>
  <c r="BH910" i="13"/>
  <c r="BB910" i="13"/>
  <c r="BD910" i="13" s="1"/>
  <c r="BP909" i="13"/>
  <c r="BO909" i="13"/>
  <c r="BN909" i="13"/>
  <c r="BH909" i="13"/>
  <c r="BB909" i="13"/>
  <c r="BD909" i="13" s="1"/>
  <c r="BI909" i="13" s="1"/>
  <c r="BP908" i="13"/>
  <c r="BO908" i="13"/>
  <c r="BN908" i="13"/>
  <c r="BH908" i="13"/>
  <c r="BB908" i="13"/>
  <c r="BD908" i="13" s="1"/>
  <c r="BI908" i="13" s="1"/>
  <c r="BP907" i="13"/>
  <c r="BO907" i="13"/>
  <c r="BN907" i="13"/>
  <c r="BH907" i="13"/>
  <c r="BB907" i="13"/>
  <c r="BD907" i="13" s="1"/>
  <c r="BI907" i="13" s="1"/>
  <c r="BP906" i="13"/>
  <c r="BO906" i="13"/>
  <c r="BN906" i="13"/>
  <c r="BH906" i="13"/>
  <c r="BB906" i="13"/>
  <c r="BD906" i="13" s="1"/>
  <c r="BP905" i="13"/>
  <c r="BO905" i="13"/>
  <c r="BN905" i="13"/>
  <c r="BH905" i="13"/>
  <c r="BB905" i="13"/>
  <c r="BD905" i="13" s="1"/>
  <c r="BI905" i="13" s="1"/>
  <c r="BP904" i="13"/>
  <c r="BO904" i="13"/>
  <c r="BN904" i="13"/>
  <c r="BH904" i="13"/>
  <c r="BB904" i="13"/>
  <c r="BD904" i="13" s="1"/>
  <c r="BI904" i="13" s="1"/>
  <c r="BP903" i="13"/>
  <c r="BO903" i="13"/>
  <c r="BN903" i="13"/>
  <c r="BH903" i="13"/>
  <c r="BP902" i="13"/>
  <c r="BO902" i="13"/>
  <c r="BN902" i="13"/>
  <c r="BH902" i="13"/>
  <c r="BB902" i="13"/>
  <c r="BD902" i="13" s="1"/>
  <c r="BI902" i="13" s="1"/>
  <c r="BP901" i="13"/>
  <c r="BO901" i="13"/>
  <c r="BN901" i="13"/>
  <c r="BB901" i="13"/>
  <c r="BD901" i="13" s="1"/>
  <c r="BP900" i="13"/>
  <c r="BO900" i="13"/>
  <c r="BN900" i="13"/>
  <c r="BH900" i="13"/>
  <c r="BB900" i="13"/>
  <c r="BD900" i="13" s="1"/>
  <c r="BI900" i="13" s="1"/>
  <c r="BP899" i="13"/>
  <c r="BO899" i="13"/>
  <c r="BN899" i="13"/>
  <c r="BB899" i="13"/>
  <c r="BD899" i="13" s="1"/>
  <c r="BP898" i="13"/>
  <c r="BO898" i="13"/>
  <c r="BN898" i="13"/>
  <c r="BH898" i="13"/>
  <c r="BB898" i="13"/>
  <c r="BD898" i="13" s="1"/>
  <c r="BI898" i="13" s="1"/>
  <c r="BP897" i="13"/>
  <c r="BO897" i="13"/>
  <c r="BN897" i="13"/>
  <c r="BH897" i="13"/>
  <c r="BB897" i="13"/>
  <c r="BD897" i="13" s="1"/>
  <c r="BP896" i="13"/>
  <c r="BO896" i="13"/>
  <c r="BN896" i="13"/>
  <c r="BH896" i="13"/>
  <c r="BB896" i="13"/>
  <c r="BD896" i="13" s="1"/>
  <c r="BI896" i="13" s="1"/>
  <c r="BP895" i="13"/>
  <c r="BO895" i="13"/>
  <c r="BN895" i="13"/>
  <c r="BB895" i="13"/>
  <c r="BD895" i="13" s="1"/>
  <c r="BC895" i="13" s="1"/>
  <c r="BH895" i="13" s="1"/>
  <c r="BP894" i="13"/>
  <c r="BO894" i="13"/>
  <c r="BN894" i="13"/>
  <c r="BH894" i="13"/>
  <c r="BB894" i="13"/>
  <c r="BD894" i="13" s="1"/>
  <c r="BI894" i="13" s="1"/>
  <c r="BP893" i="13"/>
  <c r="BO893" i="13"/>
  <c r="BN893" i="13"/>
  <c r="BH893" i="13"/>
  <c r="BB893" i="13"/>
  <c r="BD893" i="13" s="1"/>
  <c r="BP892" i="13"/>
  <c r="BO892" i="13"/>
  <c r="BN892" i="13"/>
  <c r="BH892" i="13"/>
  <c r="BB892" i="13"/>
  <c r="BD892" i="13" s="1"/>
  <c r="BI892" i="13" s="1"/>
  <c r="BP891" i="13"/>
  <c r="BO891" i="13"/>
  <c r="BN891" i="13"/>
  <c r="BP890" i="13"/>
  <c r="BO890" i="13"/>
  <c r="BN890" i="13"/>
  <c r="BH890" i="13"/>
  <c r="BB890" i="13"/>
  <c r="BD890" i="13" s="1"/>
  <c r="BI890" i="13" s="1"/>
  <c r="BP889" i="13"/>
  <c r="BO889" i="13"/>
  <c r="BN889" i="13"/>
  <c r="BH889" i="13"/>
  <c r="BB889" i="13"/>
  <c r="BD889" i="13" s="1"/>
  <c r="BE889" i="13" s="1"/>
  <c r="BP888" i="13"/>
  <c r="BO888" i="13"/>
  <c r="BN888" i="13"/>
  <c r="BH888" i="13"/>
  <c r="BB888" i="13"/>
  <c r="BD888" i="13" s="1"/>
  <c r="BI888" i="13" s="1"/>
  <c r="BP887" i="13"/>
  <c r="BO887" i="13"/>
  <c r="BN887" i="13"/>
  <c r="BB887" i="13"/>
  <c r="BD887" i="13" s="1"/>
  <c r="BI887" i="13" s="1"/>
  <c r="BP886" i="13"/>
  <c r="BO886" i="13"/>
  <c r="BN886" i="13"/>
  <c r="BH886" i="13"/>
  <c r="BB886" i="13"/>
  <c r="BD886" i="13" s="1"/>
  <c r="BI886" i="13" s="1"/>
  <c r="BP885" i="13"/>
  <c r="BO885" i="13"/>
  <c r="BN885" i="13"/>
  <c r="BB885" i="13"/>
  <c r="BD885" i="13" s="1"/>
  <c r="BP884" i="13"/>
  <c r="BO884" i="13"/>
  <c r="BN884" i="13"/>
  <c r="BH884" i="13"/>
  <c r="BB884" i="13"/>
  <c r="BD884" i="13" s="1"/>
  <c r="BI884" i="13" s="1"/>
  <c r="BP883" i="13"/>
  <c r="BO883" i="13"/>
  <c r="BN883" i="13"/>
  <c r="BH883" i="13"/>
  <c r="BB883" i="13"/>
  <c r="BD883" i="13" s="1"/>
  <c r="BI883" i="13" s="1"/>
  <c r="BP882" i="13"/>
  <c r="BO882" i="13"/>
  <c r="BN882" i="13"/>
  <c r="BH882" i="13"/>
  <c r="BB882" i="13"/>
  <c r="BD882" i="13" s="1"/>
  <c r="BI882" i="13" s="1"/>
  <c r="BP881" i="13"/>
  <c r="BO881" i="13"/>
  <c r="BN881" i="13"/>
  <c r="BP880" i="13"/>
  <c r="BO880" i="13"/>
  <c r="BN880" i="13"/>
  <c r="BH880" i="13"/>
  <c r="BB880" i="13"/>
  <c r="BD880" i="13" s="1"/>
  <c r="BI880" i="13" s="1"/>
  <c r="BP879" i="13"/>
  <c r="BO879" i="13"/>
  <c r="BN879" i="13"/>
  <c r="BH879" i="13"/>
  <c r="BB879" i="13"/>
  <c r="BD879" i="13" s="1"/>
  <c r="BI879" i="13" s="1"/>
  <c r="BP878" i="13"/>
  <c r="BO878" i="13"/>
  <c r="BN878" i="13"/>
  <c r="BH878" i="13"/>
  <c r="BB878" i="13"/>
  <c r="BD878" i="13" s="1"/>
  <c r="BI878" i="13" s="1"/>
  <c r="BP877" i="13"/>
  <c r="BO877" i="13"/>
  <c r="BN877" i="13"/>
  <c r="BH877" i="13"/>
  <c r="BB877" i="13"/>
  <c r="BD877" i="13" s="1"/>
  <c r="BI877" i="13" s="1"/>
  <c r="BP876" i="13"/>
  <c r="BO876" i="13"/>
  <c r="BN876" i="13"/>
  <c r="BH876" i="13"/>
  <c r="BB876" i="13"/>
  <c r="BD876" i="13" s="1"/>
  <c r="BI876" i="13" s="1"/>
  <c r="BP875" i="13"/>
  <c r="BO875" i="13"/>
  <c r="BN875" i="13"/>
  <c r="BH875" i="13"/>
  <c r="BP874" i="13"/>
  <c r="BO874" i="13"/>
  <c r="BN874" i="13"/>
  <c r="BH874" i="13"/>
  <c r="BB874" i="13"/>
  <c r="BD874" i="13" s="1"/>
  <c r="BI874" i="13" s="1"/>
  <c r="BP873" i="13"/>
  <c r="BO873" i="13"/>
  <c r="BN873" i="13"/>
  <c r="BH873" i="13"/>
  <c r="BB873" i="13"/>
  <c r="BD873" i="13" s="1"/>
  <c r="BP872" i="13"/>
  <c r="BO872" i="13"/>
  <c r="BN872" i="13"/>
  <c r="BH872" i="13"/>
  <c r="BB872" i="13"/>
  <c r="BD872" i="13" s="1"/>
  <c r="BI872" i="13" s="1"/>
  <c r="BP871" i="13"/>
  <c r="BO871" i="13"/>
  <c r="BN871" i="13"/>
  <c r="BB871" i="13"/>
  <c r="BD871" i="13" s="1"/>
  <c r="BP870" i="13"/>
  <c r="BO870" i="13"/>
  <c r="BN870" i="13"/>
  <c r="BH870" i="13"/>
  <c r="BB870" i="13"/>
  <c r="BD870" i="13" s="1"/>
  <c r="BI870" i="13" s="1"/>
  <c r="BP869" i="13"/>
  <c r="BO869" i="13"/>
  <c r="BN869" i="13"/>
  <c r="BB869" i="13"/>
  <c r="BD869" i="13" s="1"/>
  <c r="BI869" i="13" s="1"/>
  <c r="BP868" i="13"/>
  <c r="BO868" i="13"/>
  <c r="BN868" i="13"/>
  <c r="BH868" i="13"/>
  <c r="BB868" i="13"/>
  <c r="BD868" i="13" s="1"/>
  <c r="BI868" i="13" s="1"/>
  <c r="BP867" i="13"/>
  <c r="BO867" i="13"/>
  <c r="BN867" i="13"/>
  <c r="BH867" i="13"/>
  <c r="BB867" i="13"/>
  <c r="BD867" i="13" s="1"/>
  <c r="BP866" i="13"/>
  <c r="BO866" i="13"/>
  <c r="BN866" i="13"/>
  <c r="BH866" i="13"/>
  <c r="BB866" i="13"/>
  <c r="BD866" i="13" s="1"/>
  <c r="BI866" i="13" s="1"/>
  <c r="BP865" i="13"/>
  <c r="BO865" i="13"/>
  <c r="BN865" i="13"/>
  <c r="BH865" i="13"/>
  <c r="BB865" i="13"/>
  <c r="BD865" i="13" s="1"/>
  <c r="BP864" i="13"/>
  <c r="BO864" i="13"/>
  <c r="BN864" i="13"/>
  <c r="BH864" i="13"/>
  <c r="BB864" i="13"/>
  <c r="BD864" i="13" s="1"/>
  <c r="BI864" i="13" s="1"/>
  <c r="BP863" i="13"/>
  <c r="BO863" i="13"/>
  <c r="BN863" i="13"/>
  <c r="BH863" i="13"/>
  <c r="BB863" i="13"/>
  <c r="BD863" i="13" s="1"/>
  <c r="BP862" i="13"/>
  <c r="BO862" i="13"/>
  <c r="BN862" i="13"/>
  <c r="BH862" i="13"/>
  <c r="BB862" i="13"/>
  <c r="BD862" i="13" s="1"/>
  <c r="BI862" i="13" s="1"/>
  <c r="BP861" i="13"/>
  <c r="BO861" i="13"/>
  <c r="BN861" i="13"/>
  <c r="BH861" i="13"/>
  <c r="BB861" i="13"/>
  <c r="BD861" i="13" s="1"/>
  <c r="BE861" i="13" s="1"/>
  <c r="BP860" i="13"/>
  <c r="BO860" i="13"/>
  <c r="BN860" i="13"/>
  <c r="BH860" i="13"/>
  <c r="BB860" i="13"/>
  <c r="BD860" i="13" s="1"/>
  <c r="BI860" i="13" s="1"/>
  <c r="BP859" i="13"/>
  <c r="BO859" i="13"/>
  <c r="BN859" i="13"/>
  <c r="BB859" i="13"/>
  <c r="BD859" i="13" s="1"/>
  <c r="BP858" i="13"/>
  <c r="BO858" i="13"/>
  <c r="BN858" i="13"/>
  <c r="BH858" i="13"/>
  <c r="BB858" i="13"/>
  <c r="BP857" i="13"/>
  <c r="BO857" i="13"/>
  <c r="BN857" i="13"/>
  <c r="BH857" i="13"/>
  <c r="BB857" i="13"/>
  <c r="BD857" i="13" s="1"/>
  <c r="BI857" i="13" s="1"/>
  <c r="BP856" i="13"/>
  <c r="BO856" i="13"/>
  <c r="BN856" i="13"/>
  <c r="BP855" i="13"/>
  <c r="BO855" i="13"/>
  <c r="BN855" i="13"/>
  <c r="BH855" i="13"/>
  <c r="BB855" i="13"/>
  <c r="BD855" i="13" s="1"/>
  <c r="BI855" i="13" s="1"/>
  <c r="BP854" i="13"/>
  <c r="BO854" i="13"/>
  <c r="BN854" i="13"/>
  <c r="BH854" i="13"/>
  <c r="BB854" i="13"/>
  <c r="BD854" i="13" s="1"/>
  <c r="BI854" i="13" s="1"/>
  <c r="BP853" i="13"/>
  <c r="BO853" i="13"/>
  <c r="BN853" i="13"/>
  <c r="BH853" i="13"/>
  <c r="BB853" i="13"/>
  <c r="BD853" i="13" s="1"/>
  <c r="BI853" i="13" s="1"/>
  <c r="BP852" i="13"/>
  <c r="BO852" i="13"/>
  <c r="BN852" i="13"/>
  <c r="BH852" i="13"/>
  <c r="BB852" i="13"/>
  <c r="BD852" i="13" s="1"/>
  <c r="BI852" i="13" s="1"/>
  <c r="BP851" i="13"/>
  <c r="BO851" i="13"/>
  <c r="BN851" i="13"/>
  <c r="BH851" i="13"/>
  <c r="BB851" i="13"/>
  <c r="BD851" i="13" s="1"/>
  <c r="BI851" i="13" s="1"/>
  <c r="BP850" i="13"/>
  <c r="BO850" i="13"/>
  <c r="BN850" i="13"/>
  <c r="BH850" i="13"/>
  <c r="BB850" i="13"/>
  <c r="BD850" i="13" s="1"/>
  <c r="BI850" i="13" s="1"/>
  <c r="BP849" i="13"/>
  <c r="BO849" i="13"/>
  <c r="BN849" i="13"/>
  <c r="BH849" i="13"/>
  <c r="BB849" i="13"/>
  <c r="BD849" i="13" s="1"/>
  <c r="BI849" i="13" s="1"/>
  <c r="BP848" i="13"/>
  <c r="BO848" i="13"/>
  <c r="BN848" i="13"/>
  <c r="BH848" i="13"/>
  <c r="BB848" i="13"/>
  <c r="BD848" i="13" s="1"/>
  <c r="BI848" i="13" s="1"/>
  <c r="BP847" i="13"/>
  <c r="BO847" i="13"/>
  <c r="BN847" i="13"/>
  <c r="BH847" i="13"/>
  <c r="BB847" i="13"/>
  <c r="BD847" i="13" s="1"/>
  <c r="BI847" i="13" s="1"/>
  <c r="BP846" i="13"/>
  <c r="BO846" i="13"/>
  <c r="BN846" i="13"/>
  <c r="BH846" i="13"/>
  <c r="BB846" i="13"/>
  <c r="BD846" i="13" s="1"/>
  <c r="BI846" i="13" s="1"/>
  <c r="BP845" i="13"/>
  <c r="BO845" i="13"/>
  <c r="BN845" i="13"/>
  <c r="BH845" i="13"/>
  <c r="BB845" i="13"/>
  <c r="BD845" i="13" s="1"/>
  <c r="BI845" i="13" s="1"/>
  <c r="BP844" i="13"/>
  <c r="BO844" i="13"/>
  <c r="BN844" i="13"/>
  <c r="BH844" i="13"/>
  <c r="BB844" i="13"/>
  <c r="BD844" i="13" s="1"/>
  <c r="BI844" i="13" s="1"/>
  <c r="BP843" i="13"/>
  <c r="BO843" i="13"/>
  <c r="BN843" i="13"/>
  <c r="BH843" i="13"/>
  <c r="BB843" i="13"/>
  <c r="BD843" i="13" s="1"/>
  <c r="BI843" i="13" s="1"/>
  <c r="BP842" i="13"/>
  <c r="BO842" i="13"/>
  <c r="BN842" i="13"/>
  <c r="BH842" i="13"/>
  <c r="BB842" i="13"/>
  <c r="BD842" i="13" s="1"/>
  <c r="BI842" i="13" s="1"/>
  <c r="BP841" i="13"/>
  <c r="BO841" i="13"/>
  <c r="BN841" i="13"/>
  <c r="BH841" i="13"/>
  <c r="BB841" i="13"/>
  <c r="BD841" i="13" s="1"/>
  <c r="BI841" i="13" s="1"/>
  <c r="BP840" i="13"/>
  <c r="BO840" i="13"/>
  <c r="BN840" i="13"/>
  <c r="BH840" i="13"/>
  <c r="BB840" i="13"/>
  <c r="BD840" i="13" s="1"/>
  <c r="BI840" i="13" s="1"/>
  <c r="BP839" i="13"/>
  <c r="BO839" i="13"/>
  <c r="BN839" i="13"/>
  <c r="BH839" i="13"/>
  <c r="BB839" i="13"/>
  <c r="BD839" i="13" s="1"/>
  <c r="BI839" i="13" s="1"/>
  <c r="BP838" i="13"/>
  <c r="BO838" i="13"/>
  <c r="BN838" i="13"/>
  <c r="BH838" i="13"/>
  <c r="BB838" i="13"/>
  <c r="BD838" i="13" s="1"/>
  <c r="BI838" i="13" s="1"/>
  <c r="BP837" i="13"/>
  <c r="BO837" i="13"/>
  <c r="BN837" i="13"/>
  <c r="BH837" i="13"/>
  <c r="BB837" i="13"/>
  <c r="BD837" i="13" s="1"/>
  <c r="BI837" i="13" s="1"/>
  <c r="BP836" i="13"/>
  <c r="BO836" i="13"/>
  <c r="BN836" i="13"/>
  <c r="BH836" i="13"/>
  <c r="BB836" i="13"/>
  <c r="BD836" i="13" s="1"/>
  <c r="BI836" i="13" s="1"/>
  <c r="BP835" i="13"/>
  <c r="BO835" i="13"/>
  <c r="BN835" i="13"/>
  <c r="BH835" i="13"/>
  <c r="BB835" i="13"/>
  <c r="BD835" i="13" s="1"/>
  <c r="BI835" i="13" s="1"/>
  <c r="BP834" i="13"/>
  <c r="BO834" i="13"/>
  <c r="BN834" i="13"/>
  <c r="BH834" i="13"/>
  <c r="BB834" i="13"/>
  <c r="BD834" i="13" s="1"/>
  <c r="BI834" i="13" s="1"/>
  <c r="BP833" i="13"/>
  <c r="BO833" i="13"/>
  <c r="BN833" i="13"/>
  <c r="BH833" i="13"/>
  <c r="BB833" i="13"/>
  <c r="BD833" i="13" s="1"/>
  <c r="BI833" i="13" s="1"/>
  <c r="BP832" i="13"/>
  <c r="BO832" i="13"/>
  <c r="BN832" i="13"/>
  <c r="BH832" i="13"/>
  <c r="BP831" i="13"/>
  <c r="BO831" i="13"/>
  <c r="BN831" i="13"/>
  <c r="BH831" i="13"/>
  <c r="BB831" i="13"/>
  <c r="BD831" i="13" s="1"/>
  <c r="BI831" i="13" s="1"/>
  <c r="BP830" i="13"/>
  <c r="BO830" i="13"/>
  <c r="BN830" i="13"/>
  <c r="BB830" i="13"/>
  <c r="BD830" i="13" s="1"/>
  <c r="BC830" i="13" s="1"/>
  <c r="BP829" i="13"/>
  <c r="BO829" i="13"/>
  <c r="BN829" i="13"/>
  <c r="BH829" i="13"/>
  <c r="BB829" i="13"/>
  <c r="BD829" i="13" s="1"/>
  <c r="BI829" i="13" s="1"/>
  <c r="BP828" i="13"/>
  <c r="BO828" i="13"/>
  <c r="BN828" i="13"/>
  <c r="BB828" i="13"/>
  <c r="BD828" i="13" s="1"/>
  <c r="BP827" i="13"/>
  <c r="BO827" i="13"/>
  <c r="BN827" i="13"/>
  <c r="BH827" i="13"/>
  <c r="BB827" i="13"/>
  <c r="BD827" i="13" s="1"/>
  <c r="BI827" i="13" s="1"/>
  <c r="BP826" i="13"/>
  <c r="BO826" i="13"/>
  <c r="BN826" i="13"/>
  <c r="BB826" i="13"/>
  <c r="BD826" i="13" s="1"/>
  <c r="BI826" i="13" s="1"/>
  <c r="BP825" i="13"/>
  <c r="BO825" i="13"/>
  <c r="BN825" i="13"/>
  <c r="BH825" i="13"/>
  <c r="BB825" i="13"/>
  <c r="BD825" i="13" s="1"/>
  <c r="BI825" i="13" s="1"/>
  <c r="BP824" i="13"/>
  <c r="BO824" i="13"/>
  <c r="BN824" i="13"/>
  <c r="BB824" i="13"/>
  <c r="BD824" i="13" s="1"/>
  <c r="BP823" i="13"/>
  <c r="BO823" i="13"/>
  <c r="BN823" i="13"/>
  <c r="BH823" i="13"/>
  <c r="BB823" i="13"/>
  <c r="BD823" i="13" s="1"/>
  <c r="BI823" i="13" s="1"/>
  <c r="BP822" i="13"/>
  <c r="BO822" i="13"/>
  <c r="BN822" i="13"/>
  <c r="BH822" i="13"/>
  <c r="BB822" i="13"/>
  <c r="BP821" i="13"/>
  <c r="BO821" i="13"/>
  <c r="BN821" i="13"/>
  <c r="BH821" i="13"/>
  <c r="BP820" i="13"/>
  <c r="BO820" i="13"/>
  <c r="BN820" i="13"/>
  <c r="BH820" i="13"/>
  <c r="BB820" i="13"/>
  <c r="BD820" i="13" s="1"/>
  <c r="BI820" i="13" s="1"/>
  <c r="BP819" i="13"/>
  <c r="BO819" i="13"/>
  <c r="BN819" i="13"/>
  <c r="BB819" i="13"/>
  <c r="BD819" i="13" s="1"/>
  <c r="BP818" i="13"/>
  <c r="BO818" i="13"/>
  <c r="BN818" i="13"/>
  <c r="BH818" i="13"/>
  <c r="BB818" i="13"/>
  <c r="BD818" i="13" s="1"/>
  <c r="BI818" i="13" s="1"/>
  <c r="BP817" i="13"/>
  <c r="BO817" i="13"/>
  <c r="BN817" i="13"/>
  <c r="BH817" i="13"/>
  <c r="BB817" i="13"/>
  <c r="BD817" i="13" s="1"/>
  <c r="BI817" i="13" s="1"/>
  <c r="BP816" i="13"/>
  <c r="BO816" i="13"/>
  <c r="BN816" i="13"/>
  <c r="BP815" i="13"/>
  <c r="BO815" i="13"/>
  <c r="BN815" i="13"/>
  <c r="BH815" i="13"/>
  <c r="BB815" i="13"/>
  <c r="BD815" i="13" s="1"/>
  <c r="BI815" i="13" s="1"/>
  <c r="BP814" i="13"/>
  <c r="BO814" i="13"/>
  <c r="BN814" i="13"/>
  <c r="BB814" i="13"/>
  <c r="BD814" i="13" s="1"/>
  <c r="BI814" i="13" s="1"/>
  <c r="BP813" i="13"/>
  <c r="BO813" i="13"/>
  <c r="BN813" i="13"/>
  <c r="BH813" i="13"/>
  <c r="BB813" i="13"/>
  <c r="BD813" i="13" s="1"/>
  <c r="BI813" i="13" s="1"/>
  <c r="BP812" i="13"/>
  <c r="BO812" i="13"/>
  <c r="BN812" i="13"/>
  <c r="BB812" i="13"/>
  <c r="BD812" i="13" s="1"/>
  <c r="BP811" i="13"/>
  <c r="BO811" i="13"/>
  <c r="BN811" i="13"/>
  <c r="BH811" i="13"/>
  <c r="BB811" i="13"/>
  <c r="BD811" i="13" s="1"/>
  <c r="BI811" i="13" s="1"/>
  <c r="BP810" i="13"/>
  <c r="BO810" i="13"/>
  <c r="BN810" i="13"/>
  <c r="BH810" i="13"/>
  <c r="BB810" i="13"/>
  <c r="BP809" i="13"/>
  <c r="BO809" i="13"/>
  <c r="BN809" i="13"/>
  <c r="BH809" i="13"/>
  <c r="BP808" i="13"/>
  <c r="BO808" i="13"/>
  <c r="BN808" i="13"/>
  <c r="BH808" i="13"/>
  <c r="BB808" i="13"/>
  <c r="BD808" i="13" s="1"/>
  <c r="BI808" i="13" s="1"/>
  <c r="BP807" i="13"/>
  <c r="BO807" i="13"/>
  <c r="BN807" i="13"/>
  <c r="BH807" i="13"/>
  <c r="BB807" i="13"/>
  <c r="BD807" i="13" s="1"/>
  <c r="BP806" i="13"/>
  <c r="BO806" i="13"/>
  <c r="BN806" i="13"/>
  <c r="BH806" i="13"/>
  <c r="BB806" i="13"/>
  <c r="BD806" i="13" s="1"/>
  <c r="BI806" i="13" s="1"/>
  <c r="BP805" i="13"/>
  <c r="BO805" i="13"/>
  <c r="BN805" i="13"/>
  <c r="BH805" i="13"/>
  <c r="BB805" i="13"/>
  <c r="BD805" i="13" s="1"/>
  <c r="BI805" i="13" s="1"/>
  <c r="BP804" i="13"/>
  <c r="BO804" i="13"/>
  <c r="BN804" i="13"/>
  <c r="BP803" i="13"/>
  <c r="BO803" i="13"/>
  <c r="BN803" i="13"/>
  <c r="BH803" i="13"/>
  <c r="BB803" i="13"/>
  <c r="BD803" i="13" s="1"/>
  <c r="BI803" i="13" s="1"/>
  <c r="BP802" i="13"/>
  <c r="BO802" i="13"/>
  <c r="BN802" i="13"/>
  <c r="BB802" i="13"/>
  <c r="BD802" i="13" s="1"/>
  <c r="BI802" i="13" s="1"/>
  <c r="BP801" i="13"/>
  <c r="BO801" i="13"/>
  <c r="BN801" i="13"/>
  <c r="BH801" i="13"/>
  <c r="BB801" i="13"/>
  <c r="BD801" i="13" s="1"/>
  <c r="BI801" i="13" s="1"/>
  <c r="BP800" i="13"/>
  <c r="BO800" i="13"/>
  <c r="BN800" i="13"/>
  <c r="BH800" i="13"/>
  <c r="BB800" i="13"/>
  <c r="BD800" i="13" s="1"/>
  <c r="BI800" i="13" s="1"/>
  <c r="BP799" i="13"/>
  <c r="BO799" i="13"/>
  <c r="BN799" i="13"/>
  <c r="BB799" i="13"/>
  <c r="BD799" i="13" s="1"/>
  <c r="BP798" i="13"/>
  <c r="BO798" i="13"/>
  <c r="BN798" i="13"/>
  <c r="BH798" i="13"/>
  <c r="BB798" i="13"/>
  <c r="BD798" i="13" s="1"/>
  <c r="BI798" i="13" s="1"/>
  <c r="BP797" i="13"/>
  <c r="BO797" i="13"/>
  <c r="BN797" i="13"/>
  <c r="BH797" i="13"/>
  <c r="BB797" i="13"/>
  <c r="BD797" i="13" s="1"/>
  <c r="BI797" i="13" s="1"/>
  <c r="BP796" i="13"/>
  <c r="BO796" i="13"/>
  <c r="BN796" i="13"/>
  <c r="BH796" i="13"/>
  <c r="BB796" i="13"/>
  <c r="BD796" i="13" s="1"/>
  <c r="BP795" i="13"/>
  <c r="BO795" i="13"/>
  <c r="BN795" i="13"/>
  <c r="BH795" i="13"/>
  <c r="BB795" i="13"/>
  <c r="BD795" i="13" s="1"/>
  <c r="BI795" i="13" s="1"/>
  <c r="BP794" i="13"/>
  <c r="BO794" i="13"/>
  <c r="BN794" i="13"/>
  <c r="BB794" i="13"/>
  <c r="BD794" i="13" s="1"/>
  <c r="BP793" i="13"/>
  <c r="BO793" i="13"/>
  <c r="BN793" i="13"/>
  <c r="BH793" i="13"/>
  <c r="BB793" i="13"/>
  <c r="BD793" i="13" s="1"/>
  <c r="BI793" i="13" s="1"/>
  <c r="BP792" i="13"/>
  <c r="BO792" i="13"/>
  <c r="BN792" i="13"/>
  <c r="BB792" i="13"/>
  <c r="BD792" i="13" s="1"/>
  <c r="BP791" i="13"/>
  <c r="BO791" i="13"/>
  <c r="BN791" i="13"/>
  <c r="BH791" i="13"/>
  <c r="BB791" i="13"/>
  <c r="BD791" i="13" s="1"/>
  <c r="BI791" i="13" s="1"/>
  <c r="BP790" i="13"/>
  <c r="BO790" i="13"/>
  <c r="BN790" i="13"/>
  <c r="BH790" i="13"/>
  <c r="BB790" i="13"/>
  <c r="BD790" i="13" s="1"/>
  <c r="BP789" i="13"/>
  <c r="BO789" i="13"/>
  <c r="BN789" i="13"/>
  <c r="BD788" i="13"/>
  <c r="BH787" i="13"/>
  <c r="BD787" i="13"/>
  <c r="BP786" i="13"/>
  <c r="BO786" i="13"/>
  <c r="BN786" i="13"/>
  <c r="BB786" i="13"/>
  <c r="BD786" i="13" s="1"/>
  <c r="BP785" i="13"/>
  <c r="BO785" i="13"/>
  <c r="BN785" i="13"/>
  <c r="BB785" i="13"/>
  <c r="BD785" i="13" s="1"/>
  <c r="BP784" i="13"/>
  <c r="BO784" i="13"/>
  <c r="BN784" i="13"/>
  <c r="BH784" i="13"/>
  <c r="BP783" i="13"/>
  <c r="BO783" i="13"/>
  <c r="BN783" i="13"/>
  <c r="BB783" i="13"/>
  <c r="BD783" i="13" s="1"/>
  <c r="BP782" i="13"/>
  <c r="BO782" i="13"/>
  <c r="BN782" i="13"/>
  <c r="BB782" i="13"/>
  <c r="BD782" i="13" s="1"/>
  <c r="BI782" i="13" s="1"/>
  <c r="BP781" i="13"/>
  <c r="BO781" i="13"/>
  <c r="BN781" i="13"/>
  <c r="BD781" i="13"/>
  <c r="BP780" i="13"/>
  <c r="BO780" i="13"/>
  <c r="BN780" i="13"/>
  <c r="BJ780" i="13"/>
  <c r="BD780" i="13"/>
  <c r="BC780" i="13"/>
  <c r="BP779" i="13"/>
  <c r="BO779" i="13"/>
  <c r="BN779" i="13"/>
  <c r="BB779" i="13"/>
  <c r="BD779" i="13" s="1"/>
  <c r="BP778" i="13"/>
  <c r="BO778" i="13"/>
  <c r="BN778" i="13"/>
  <c r="BH778" i="13"/>
  <c r="BB778" i="13"/>
  <c r="BD778" i="13" s="1"/>
  <c r="BI778" i="13" s="1"/>
  <c r="BP777" i="13"/>
  <c r="BO777" i="13"/>
  <c r="BN777" i="13"/>
  <c r="BB777" i="13"/>
  <c r="BD777" i="13" s="1"/>
  <c r="BP776" i="13"/>
  <c r="BO776" i="13"/>
  <c r="BN776" i="13"/>
  <c r="BH776" i="13"/>
  <c r="BB776" i="13"/>
  <c r="BD776" i="13" s="1"/>
  <c r="BE776" i="13" s="1"/>
  <c r="BP775" i="13"/>
  <c r="BO775" i="13"/>
  <c r="BN775" i="13"/>
  <c r="BB775" i="13"/>
  <c r="BD775" i="13" s="1"/>
  <c r="BP774" i="13"/>
  <c r="BO774" i="13"/>
  <c r="BN774" i="13"/>
  <c r="BH774" i="13"/>
  <c r="BB774" i="13"/>
  <c r="BD774" i="13" s="1"/>
  <c r="BE774" i="13" s="1"/>
  <c r="BP773" i="13"/>
  <c r="BO773" i="13"/>
  <c r="BN773" i="13"/>
  <c r="BB773" i="13"/>
  <c r="BD773" i="13" s="1"/>
  <c r="BP772" i="13"/>
  <c r="BO772" i="13"/>
  <c r="BN772" i="13"/>
  <c r="BH772" i="13"/>
  <c r="BB772" i="13"/>
  <c r="BD772" i="13" s="1"/>
  <c r="BP771" i="13"/>
  <c r="BO771" i="13"/>
  <c r="BN771" i="13"/>
  <c r="BB771" i="13"/>
  <c r="BD771" i="13" s="1"/>
  <c r="BP770" i="13"/>
  <c r="BO770" i="13"/>
  <c r="BN770" i="13"/>
  <c r="BB770" i="13"/>
  <c r="BD770" i="13" s="1"/>
  <c r="BP769" i="13"/>
  <c r="BO769" i="13"/>
  <c r="BN769" i="13"/>
  <c r="BB769" i="13"/>
  <c r="BD769" i="13" s="1"/>
  <c r="BP768" i="13"/>
  <c r="BO768" i="13"/>
  <c r="BN768" i="13"/>
  <c r="BP767" i="13"/>
  <c r="BO767" i="13"/>
  <c r="BN767" i="13"/>
  <c r="BB767" i="13"/>
  <c r="BP766" i="13"/>
  <c r="BO766" i="13"/>
  <c r="BN766" i="13"/>
  <c r="BB766" i="13"/>
  <c r="BD766" i="13" s="1"/>
  <c r="BP765" i="13"/>
  <c r="BO765" i="13"/>
  <c r="BN765" i="13"/>
  <c r="BP764" i="13"/>
  <c r="BO764" i="13"/>
  <c r="BN764" i="13"/>
  <c r="BB764" i="13"/>
  <c r="BD764" i="13" s="1"/>
  <c r="BP763" i="13"/>
  <c r="BO763" i="13"/>
  <c r="BN763" i="13"/>
  <c r="BB763" i="13"/>
  <c r="BD763" i="13" s="1"/>
  <c r="BP762" i="13"/>
  <c r="BO762" i="13"/>
  <c r="BN762" i="13"/>
  <c r="BP761" i="13"/>
  <c r="BO761" i="13"/>
  <c r="BN761" i="13"/>
  <c r="BB761" i="13"/>
  <c r="BP760" i="13"/>
  <c r="BO760" i="13"/>
  <c r="BN760" i="13"/>
  <c r="BB760" i="13"/>
  <c r="BD760" i="13" s="1"/>
  <c r="BP759" i="13"/>
  <c r="BO759" i="13"/>
  <c r="BN759" i="13"/>
  <c r="BB759" i="13"/>
  <c r="BD759" i="13" s="1"/>
  <c r="BP758" i="13"/>
  <c r="BO758" i="13"/>
  <c r="BN758" i="13"/>
  <c r="BP757" i="13"/>
  <c r="BO757" i="13"/>
  <c r="BN757" i="13"/>
  <c r="BB757" i="13"/>
  <c r="BD757" i="13" s="1"/>
  <c r="BP756" i="13"/>
  <c r="BO756" i="13"/>
  <c r="BN756" i="13"/>
  <c r="BB756" i="13"/>
  <c r="BD756" i="13" s="1"/>
  <c r="BP755" i="13"/>
  <c r="BO755" i="13"/>
  <c r="BN755" i="13"/>
  <c r="BB755" i="13"/>
  <c r="BP754" i="13"/>
  <c r="BO754" i="13"/>
  <c r="BN754" i="13"/>
  <c r="BP753" i="13"/>
  <c r="BO753" i="13"/>
  <c r="BN753" i="13"/>
  <c r="BH753" i="13"/>
  <c r="BB753" i="13"/>
  <c r="BD753" i="13" s="1"/>
  <c r="BI753" i="13" s="1"/>
  <c r="BP752" i="13"/>
  <c r="BO752" i="13"/>
  <c r="BN752" i="13"/>
  <c r="BP751" i="13"/>
  <c r="BO751" i="13"/>
  <c r="BN751" i="13"/>
  <c r="BH751" i="13"/>
  <c r="BJ751" i="13" s="1"/>
  <c r="BP750" i="13"/>
  <c r="BO750" i="13"/>
  <c r="BN750" i="13"/>
  <c r="BD750" i="13"/>
  <c r="BP749" i="13"/>
  <c r="BO749" i="13"/>
  <c r="BN749" i="13"/>
  <c r="BC749" i="13"/>
  <c r="BH749" i="13" s="1"/>
  <c r="BB749" i="13"/>
  <c r="BD749" i="13" s="1"/>
  <c r="BI749" i="13" s="1"/>
  <c r="BP748" i="13"/>
  <c r="BO748" i="13"/>
  <c r="BN748" i="13"/>
  <c r="BD748" i="13"/>
  <c r="BP747" i="13"/>
  <c r="BO747" i="13"/>
  <c r="BN747" i="13"/>
  <c r="BB747" i="13"/>
  <c r="BD747" i="13" s="1"/>
  <c r="BC747" i="13" s="1"/>
  <c r="BP746" i="13"/>
  <c r="BO746" i="13"/>
  <c r="BN746" i="13"/>
  <c r="BB746" i="13"/>
  <c r="BD746" i="13" s="1"/>
  <c r="BP745" i="13"/>
  <c r="BO745" i="13"/>
  <c r="BN745" i="13"/>
  <c r="BC745" i="13"/>
  <c r="BH745" i="13" s="1"/>
  <c r="BP744" i="13"/>
  <c r="BO744" i="13"/>
  <c r="BN744" i="13"/>
  <c r="BB744" i="13"/>
  <c r="BB743" i="13" s="1"/>
  <c r="BD743" i="13" s="1"/>
  <c r="BI743" i="13" s="1"/>
  <c r="BP743" i="13"/>
  <c r="BO743" i="13"/>
  <c r="BN743" i="13"/>
  <c r="BC743" i="13"/>
  <c r="BH743" i="13" s="1"/>
  <c r="BP742" i="13"/>
  <c r="BO742" i="13"/>
  <c r="BN742" i="13"/>
  <c r="BD742" i="13"/>
  <c r="BP741" i="13"/>
  <c r="BO741" i="13"/>
  <c r="BN741" i="13"/>
  <c r="BD741" i="13"/>
  <c r="BI741" i="13" s="1"/>
  <c r="BC741" i="13"/>
  <c r="BP740" i="13"/>
  <c r="BO740" i="13"/>
  <c r="BN740" i="13"/>
  <c r="BB740" i="13"/>
  <c r="BP739" i="13"/>
  <c r="BO739" i="13"/>
  <c r="BN739" i="13"/>
  <c r="BC739" i="13"/>
  <c r="BD738" i="13"/>
  <c r="BE738" i="13" s="1"/>
  <c r="BH737" i="13"/>
  <c r="BD737" i="13"/>
  <c r="BI737" i="13" s="1"/>
  <c r="BP736" i="13"/>
  <c r="BO736" i="13"/>
  <c r="BN736" i="13"/>
  <c r="BH735" i="13"/>
  <c r="BH734" i="13" s="1"/>
  <c r="BD735" i="13"/>
  <c r="BI735" i="13" s="1"/>
  <c r="BC734" i="13"/>
  <c r="BB734" i="13"/>
  <c r="BH733" i="13"/>
  <c r="BH732" i="13" s="1"/>
  <c r="BD733" i="13"/>
  <c r="BD732" i="13" s="1"/>
  <c r="BJ732" i="13"/>
  <c r="BC732" i="13"/>
  <c r="BB732" i="13"/>
  <c r="BD731" i="13"/>
  <c r="BH730" i="13"/>
  <c r="BD730" i="13"/>
  <c r="BI730" i="13" s="1"/>
  <c r="BD729" i="13"/>
  <c r="BH728" i="13"/>
  <c r="BD728" i="13"/>
  <c r="BI728" i="13" s="1"/>
  <c r="BD727" i="13"/>
  <c r="BH726" i="13"/>
  <c r="BD726" i="13"/>
  <c r="BI726" i="13" s="1"/>
  <c r="BD725" i="13"/>
  <c r="BH724" i="13"/>
  <c r="BD724" i="13"/>
  <c r="BI724" i="13" s="1"/>
  <c r="BD723" i="13"/>
  <c r="BH722" i="13"/>
  <c r="BD722" i="13"/>
  <c r="BI722" i="13" s="1"/>
  <c r="BP721" i="13"/>
  <c r="BP720" i="13" s="1"/>
  <c r="BO721" i="13"/>
  <c r="BO720" i="13" s="1"/>
  <c r="BN721" i="13"/>
  <c r="BN720" i="13" s="1"/>
  <c r="BM721" i="13"/>
  <c r="BM720" i="13" s="1"/>
  <c r="BL721" i="13"/>
  <c r="BL720" i="13" s="1"/>
  <c r="BK721" i="13"/>
  <c r="BK720" i="13" s="1"/>
  <c r="BH721" i="13"/>
  <c r="BD721" i="13"/>
  <c r="BI721" i="13" s="1"/>
  <c r="BA721" i="13"/>
  <c r="BA720" i="13" s="1"/>
  <c r="BH720" i="13"/>
  <c r="BD720" i="13"/>
  <c r="BI720" i="13" s="1"/>
  <c r="BP719" i="13"/>
  <c r="BP718" i="13" s="1"/>
  <c r="BO719" i="13"/>
  <c r="BO718" i="13" s="1"/>
  <c r="BN719" i="13"/>
  <c r="BN718" i="13" s="1"/>
  <c r="BE719" i="13"/>
  <c r="BE718" i="13" s="1"/>
  <c r="BD719" i="13"/>
  <c r="BD718" i="13" s="1"/>
  <c r="BI718" i="13" s="1"/>
  <c r="BM718" i="13"/>
  <c r="BL718" i="13"/>
  <c r="BK718" i="13"/>
  <c r="BH718" i="13"/>
  <c r="BA718" i="13"/>
  <c r="BP717" i="13"/>
  <c r="BP716" i="13" s="1"/>
  <c r="BO717" i="13"/>
  <c r="BO716" i="13" s="1"/>
  <c r="BN717" i="13"/>
  <c r="BN716" i="13" s="1"/>
  <c r="BE717" i="13"/>
  <c r="BE716" i="13" s="1"/>
  <c r="BB717" i="13"/>
  <c r="BB716" i="13" s="1"/>
  <c r="BM716" i="13"/>
  <c r="BL716" i="13"/>
  <c r="BK716" i="13"/>
  <c r="BH716" i="13"/>
  <c r="BF716" i="13"/>
  <c r="BA716" i="13"/>
  <c r="BP715" i="13"/>
  <c r="BP714" i="13" s="1"/>
  <c r="BO715" i="13"/>
  <c r="BO714" i="13" s="1"/>
  <c r="BN715" i="13"/>
  <c r="BN714" i="13" s="1"/>
  <c r="BE715" i="13"/>
  <c r="BE714" i="13" s="1"/>
  <c r="BB715" i="13"/>
  <c r="BM714" i="13"/>
  <c r="BL714" i="13"/>
  <c r="BK714" i="13"/>
  <c r="BH714" i="13"/>
  <c r="BF714" i="13"/>
  <c r="BA714" i="13"/>
  <c r="BP713" i="13"/>
  <c r="BO713" i="13"/>
  <c r="BN713" i="13"/>
  <c r="BB713" i="13"/>
  <c r="BD713" i="13" s="1"/>
  <c r="BP712" i="13"/>
  <c r="BO712" i="13"/>
  <c r="BN712" i="13"/>
  <c r="BJ712" i="13"/>
  <c r="BB712" i="13"/>
  <c r="BD712" i="13" s="1"/>
  <c r="BE712" i="13" s="1"/>
  <c r="BP711" i="13"/>
  <c r="BO711" i="13"/>
  <c r="BN711" i="13"/>
  <c r="BB711" i="13"/>
  <c r="BD711" i="13" s="1"/>
  <c r="BP710" i="13"/>
  <c r="BO710" i="13"/>
  <c r="BN710" i="13"/>
  <c r="BH710" i="13"/>
  <c r="BB710" i="13"/>
  <c r="BD710" i="13" s="1"/>
  <c r="BE710" i="13" s="1"/>
  <c r="BP709" i="13"/>
  <c r="BO709" i="13"/>
  <c r="BN709" i="13"/>
  <c r="BB709" i="13"/>
  <c r="BD709" i="13" s="1"/>
  <c r="BP708" i="13"/>
  <c r="BO708" i="13"/>
  <c r="BN708" i="13"/>
  <c r="BH708" i="13"/>
  <c r="BB708" i="13"/>
  <c r="BD708" i="13" s="1"/>
  <c r="BP707" i="13"/>
  <c r="BO707" i="13"/>
  <c r="BN707" i="13"/>
  <c r="BB707" i="13"/>
  <c r="BD707" i="13" s="1"/>
  <c r="BP706" i="13"/>
  <c r="BO706" i="13"/>
  <c r="BN706" i="13"/>
  <c r="BH706" i="13"/>
  <c r="BB706" i="13"/>
  <c r="BD706" i="13" s="1"/>
  <c r="BI706" i="13" s="1"/>
  <c r="BP705" i="13"/>
  <c r="BO705" i="13"/>
  <c r="BN705" i="13"/>
  <c r="BB705" i="13"/>
  <c r="BD705" i="13" s="1"/>
  <c r="BP704" i="13"/>
  <c r="BO704" i="13"/>
  <c r="BN704" i="13"/>
  <c r="BB704" i="13"/>
  <c r="BD704" i="13" s="1"/>
  <c r="BI704" i="13" s="1"/>
  <c r="BP703" i="13"/>
  <c r="BO703" i="13"/>
  <c r="BN703" i="13"/>
  <c r="BB703" i="13"/>
  <c r="BD703" i="13" s="1"/>
  <c r="BP702" i="13"/>
  <c r="BO702" i="13"/>
  <c r="BN702" i="13"/>
  <c r="BB702" i="13"/>
  <c r="BD702" i="13" s="1"/>
  <c r="BP701" i="13"/>
  <c r="BO701" i="13"/>
  <c r="BN701" i="13"/>
  <c r="BB701" i="13"/>
  <c r="BD701" i="13" s="1"/>
  <c r="BP700" i="13"/>
  <c r="BO700" i="13"/>
  <c r="BN700" i="13"/>
  <c r="BH700" i="13"/>
  <c r="BB700" i="13"/>
  <c r="BD700" i="13" s="1"/>
  <c r="BI700" i="13" s="1"/>
  <c r="BP699" i="13"/>
  <c r="BO699" i="13"/>
  <c r="BN699" i="13"/>
  <c r="BB699" i="13"/>
  <c r="BD699" i="13" s="1"/>
  <c r="BP698" i="13"/>
  <c r="BO698" i="13"/>
  <c r="BN698" i="13"/>
  <c r="BB698" i="13"/>
  <c r="BD698" i="13" s="1"/>
  <c r="BP697" i="13"/>
  <c r="BO697" i="13"/>
  <c r="BN697" i="13"/>
  <c r="BP696" i="13"/>
  <c r="BO696" i="13"/>
  <c r="BN696" i="13"/>
  <c r="BB696" i="13"/>
  <c r="BD696" i="13" s="1"/>
  <c r="BP695" i="13"/>
  <c r="BO695" i="13"/>
  <c r="BN695" i="13"/>
  <c r="BB695" i="13"/>
  <c r="BD695" i="13" s="1"/>
  <c r="BP694" i="13"/>
  <c r="BO694" i="13"/>
  <c r="BN694" i="13"/>
  <c r="BP693" i="13"/>
  <c r="BO693" i="13"/>
  <c r="BN693" i="13"/>
  <c r="BB693" i="13"/>
  <c r="BD693" i="13" s="1"/>
  <c r="BP692" i="13"/>
  <c r="BO692" i="13"/>
  <c r="BN692" i="13"/>
  <c r="BB692" i="13"/>
  <c r="BD692" i="13" s="1"/>
  <c r="BI692" i="13" s="1"/>
  <c r="BP691" i="13"/>
  <c r="BO691" i="13"/>
  <c r="BN691" i="13"/>
  <c r="BB691" i="13"/>
  <c r="BP690" i="13"/>
  <c r="BO690" i="13"/>
  <c r="BN690" i="13"/>
  <c r="BB690" i="13"/>
  <c r="BD690" i="13" s="1"/>
  <c r="BP689" i="13"/>
  <c r="BO689" i="13"/>
  <c r="BN689" i="13"/>
  <c r="BP688" i="13"/>
  <c r="BO688" i="13"/>
  <c r="BN688" i="13"/>
  <c r="BB688" i="13"/>
  <c r="BD688" i="13" s="1"/>
  <c r="BP687" i="13"/>
  <c r="BO687" i="13"/>
  <c r="BN687" i="13"/>
  <c r="BB687" i="13"/>
  <c r="BD687" i="13" s="1"/>
  <c r="BP686" i="13"/>
  <c r="BO686" i="13"/>
  <c r="BN686" i="13"/>
  <c r="BB686" i="13"/>
  <c r="BD686" i="13" s="1"/>
  <c r="BP685" i="13"/>
  <c r="BO685" i="13"/>
  <c r="BN685" i="13"/>
  <c r="BB685" i="13"/>
  <c r="BP684" i="13"/>
  <c r="BO684" i="13"/>
  <c r="BN684" i="13"/>
  <c r="BB684" i="13"/>
  <c r="BD684" i="13" s="1"/>
  <c r="BP683" i="13"/>
  <c r="BO683" i="13"/>
  <c r="BN683" i="13"/>
  <c r="BD683" i="13"/>
  <c r="BP682" i="13"/>
  <c r="BO682" i="13"/>
  <c r="BN682" i="13"/>
  <c r="BB682" i="13"/>
  <c r="BD682" i="13" s="1"/>
  <c r="BP681" i="13"/>
  <c r="BO681" i="13"/>
  <c r="BN681" i="13"/>
  <c r="BP680" i="13"/>
  <c r="BO680" i="13"/>
  <c r="BN680" i="13"/>
  <c r="BB680" i="13"/>
  <c r="BD680" i="13" s="1"/>
  <c r="BP679" i="13"/>
  <c r="BO679" i="13"/>
  <c r="BN679" i="13"/>
  <c r="BB679" i="13"/>
  <c r="BD679" i="13" s="1"/>
  <c r="BP678" i="13"/>
  <c r="BO678" i="13"/>
  <c r="BN678" i="13"/>
  <c r="BB678" i="13"/>
  <c r="BP677" i="13"/>
  <c r="BO677" i="13"/>
  <c r="BN677" i="13"/>
  <c r="BB677" i="13"/>
  <c r="BD677" i="13" s="1"/>
  <c r="BP676" i="13"/>
  <c r="BO676" i="13"/>
  <c r="BN676" i="13"/>
  <c r="BB676" i="13"/>
  <c r="BD676" i="13" s="1"/>
  <c r="BP675" i="13"/>
  <c r="BO675" i="13"/>
  <c r="BN675" i="13"/>
  <c r="BH675" i="13"/>
  <c r="BP674" i="13"/>
  <c r="BO674" i="13"/>
  <c r="BN674" i="13"/>
  <c r="BB674" i="13"/>
  <c r="BD674" i="13" s="1"/>
  <c r="BP673" i="13"/>
  <c r="BO673" i="13"/>
  <c r="BN673" i="13"/>
  <c r="BB673" i="13"/>
  <c r="BD673" i="13" s="1"/>
  <c r="BI673" i="13" s="1"/>
  <c r="BP672" i="13"/>
  <c r="BO672" i="13"/>
  <c r="BN672" i="13"/>
  <c r="BB672" i="13"/>
  <c r="BD672" i="13" s="1"/>
  <c r="BP671" i="13"/>
  <c r="BO671" i="13"/>
  <c r="BN671" i="13"/>
  <c r="BB671" i="13"/>
  <c r="BD671" i="13" s="1"/>
  <c r="BP670" i="13"/>
  <c r="BO670" i="13"/>
  <c r="BN670" i="13"/>
  <c r="BH670" i="13"/>
  <c r="BB670" i="13"/>
  <c r="BD670" i="13" s="1"/>
  <c r="BP669" i="13"/>
  <c r="BO669" i="13"/>
  <c r="BN669" i="13"/>
  <c r="BB669" i="13"/>
  <c r="BD669" i="13" s="1"/>
  <c r="BP668" i="13"/>
  <c r="BO668" i="13"/>
  <c r="BN668" i="13"/>
  <c r="BP667" i="13"/>
  <c r="BO667" i="13"/>
  <c r="BN667" i="13"/>
  <c r="BB667" i="13"/>
  <c r="BD667" i="13" s="1"/>
  <c r="BP666" i="13"/>
  <c r="BO666" i="13"/>
  <c r="BN666" i="13"/>
  <c r="BB666" i="13"/>
  <c r="BD666" i="13" s="1"/>
  <c r="BP665" i="13"/>
  <c r="BO665" i="13"/>
  <c r="BN665" i="13"/>
  <c r="BJ665" i="13"/>
  <c r="BB665" i="13"/>
  <c r="BD665" i="13" s="1"/>
  <c r="BP664" i="13"/>
  <c r="BO664" i="13"/>
  <c r="BN664" i="13"/>
  <c r="BB664" i="13"/>
  <c r="BD664" i="13" s="1"/>
  <c r="BP663" i="13"/>
  <c r="BO663" i="13"/>
  <c r="BN663" i="13"/>
  <c r="BB663" i="13"/>
  <c r="BD663" i="13" s="1"/>
  <c r="BC663" i="13" s="1"/>
  <c r="BH663" i="13" s="1"/>
  <c r="BP662" i="13"/>
  <c r="BO662" i="13"/>
  <c r="BN662" i="13"/>
  <c r="BB662" i="13"/>
  <c r="BP661" i="13"/>
  <c r="BO661" i="13"/>
  <c r="BN661" i="13"/>
  <c r="BB661" i="13"/>
  <c r="BD661" i="13" s="1"/>
  <c r="BP660" i="13"/>
  <c r="BO660" i="13"/>
  <c r="BN660" i="13"/>
  <c r="BH660" i="13"/>
  <c r="BJ660" i="13" s="1"/>
  <c r="BP659" i="13"/>
  <c r="BO659" i="13"/>
  <c r="BN659" i="13"/>
  <c r="BB659" i="13"/>
  <c r="BD659" i="13" s="1"/>
  <c r="BP658" i="13"/>
  <c r="BO658" i="13"/>
  <c r="BN658" i="13"/>
  <c r="BH658" i="13"/>
  <c r="BB658" i="13"/>
  <c r="BD658" i="13" s="1"/>
  <c r="BP657" i="13"/>
  <c r="BO657" i="13"/>
  <c r="BN657" i="13"/>
  <c r="BB657" i="13"/>
  <c r="BD657" i="13" s="1"/>
  <c r="BP656" i="13"/>
  <c r="BO656" i="13"/>
  <c r="BN656" i="13"/>
  <c r="BB656" i="13"/>
  <c r="BP655" i="13"/>
  <c r="BO655" i="13"/>
  <c r="BN655" i="13"/>
  <c r="BH655" i="13"/>
  <c r="BP654" i="13"/>
  <c r="BO654" i="13"/>
  <c r="BN654" i="13"/>
  <c r="BB654" i="13"/>
  <c r="BD654" i="13" s="1"/>
  <c r="BP653" i="13"/>
  <c r="BO653" i="13"/>
  <c r="BN653" i="13"/>
  <c r="BH653" i="13"/>
  <c r="BB653" i="13"/>
  <c r="BD653" i="13" s="1"/>
  <c r="BP652" i="13"/>
  <c r="BO652" i="13"/>
  <c r="BN652" i="13"/>
  <c r="BD652" i="13"/>
  <c r="BP651" i="13"/>
  <c r="BO651" i="13"/>
  <c r="BN651" i="13"/>
  <c r="BJ651" i="13"/>
  <c r="BD651" i="13"/>
  <c r="BE651" i="13" s="1"/>
  <c r="BP650" i="13"/>
  <c r="BO650" i="13"/>
  <c r="BN650" i="13"/>
  <c r="BB650" i="13"/>
  <c r="BD650" i="13" s="1"/>
  <c r="BP649" i="13"/>
  <c r="BO649" i="13"/>
  <c r="BN649" i="13"/>
  <c r="BB649" i="13"/>
  <c r="BD649" i="13" s="1"/>
  <c r="BP648" i="13"/>
  <c r="BO648" i="13"/>
  <c r="BN648" i="13"/>
  <c r="BB648" i="13"/>
  <c r="BD648" i="13" s="1"/>
  <c r="BP647" i="13"/>
  <c r="BO647" i="13"/>
  <c r="BN647" i="13"/>
  <c r="BB647" i="13"/>
  <c r="BD647" i="13" s="1"/>
  <c r="BP646" i="13"/>
  <c r="BO646" i="13"/>
  <c r="BN646" i="13"/>
  <c r="BB646" i="13"/>
  <c r="BD646" i="13" s="1"/>
  <c r="BP645" i="13"/>
  <c r="BO645" i="13"/>
  <c r="BN645" i="13"/>
  <c r="BH645" i="13"/>
  <c r="BB645" i="13"/>
  <c r="BD645" i="13" s="1"/>
  <c r="BE645" i="13" s="1"/>
  <c r="BP644" i="13"/>
  <c r="BO644" i="13"/>
  <c r="BN644" i="13"/>
  <c r="BB644" i="13"/>
  <c r="BD644" i="13" s="1"/>
  <c r="BP643" i="13"/>
  <c r="BO643" i="13"/>
  <c r="BN643" i="13"/>
  <c r="BH643" i="13"/>
  <c r="BB643" i="13"/>
  <c r="BD643" i="13" s="1"/>
  <c r="BE643" i="13" s="1"/>
  <c r="BP642" i="13"/>
  <c r="BO642" i="13"/>
  <c r="BN642" i="13"/>
  <c r="BB642" i="13"/>
  <c r="BD642" i="13" s="1"/>
  <c r="BP641" i="13"/>
  <c r="BO641" i="13"/>
  <c r="BN641" i="13"/>
  <c r="BH641" i="13"/>
  <c r="BB641" i="13"/>
  <c r="BD641" i="13" s="1"/>
  <c r="BI641" i="13" s="1"/>
  <c r="BP640" i="13"/>
  <c r="BO640" i="13"/>
  <c r="BN640" i="13"/>
  <c r="BB640" i="13"/>
  <c r="BD640" i="13" s="1"/>
  <c r="BP639" i="13"/>
  <c r="BO639" i="13"/>
  <c r="BN639" i="13"/>
  <c r="BB639" i="13"/>
  <c r="BD639" i="13" s="1"/>
  <c r="BP638" i="13"/>
  <c r="BO638" i="13"/>
  <c r="BN638" i="13"/>
  <c r="BB638" i="13"/>
  <c r="BD638" i="13" s="1"/>
  <c r="BP637" i="13"/>
  <c r="BO637" i="13"/>
  <c r="BN637" i="13"/>
  <c r="BB637" i="13"/>
  <c r="BD637" i="13" s="1"/>
  <c r="BP636" i="13"/>
  <c r="BO636" i="13"/>
  <c r="BN636" i="13"/>
  <c r="BB636" i="13"/>
  <c r="BD636" i="13" s="1"/>
  <c r="BP635" i="13"/>
  <c r="BO635" i="13"/>
  <c r="BN635" i="13"/>
  <c r="BB635" i="13"/>
  <c r="BP634" i="13"/>
  <c r="BO634" i="13"/>
  <c r="BN634" i="13"/>
  <c r="BB634" i="13"/>
  <c r="BD634" i="13" s="1"/>
  <c r="BP633" i="13"/>
  <c r="BO633" i="13"/>
  <c r="BN633" i="13"/>
  <c r="BB633" i="13"/>
  <c r="BD633" i="13" s="1"/>
  <c r="BP632" i="13"/>
  <c r="BO632" i="13"/>
  <c r="BN632" i="13"/>
  <c r="BP631" i="13"/>
  <c r="BO631" i="13"/>
  <c r="BN631" i="13"/>
  <c r="BB631" i="13"/>
  <c r="BD631" i="13" s="1"/>
  <c r="BP630" i="13"/>
  <c r="BO630" i="13"/>
  <c r="BN630" i="13"/>
  <c r="BB630" i="13"/>
  <c r="BD630" i="13" s="1"/>
  <c r="BI630" i="13" s="1"/>
  <c r="BP629" i="13"/>
  <c r="BO629" i="13"/>
  <c r="BN629" i="13"/>
  <c r="BB629" i="13"/>
  <c r="BD629" i="13" s="1"/>
  <c r="BP628" i="13"/>
  <c r="BO628" i="13"/>
  <c r="BN628" i="13"/>
  <c r="BB628" i="13"/>
  <c r="BD628" i="13" s="1"/>
  <c r="BP627" i="13"/>
  <c r="BO627" i="13"/>
  <c r="BN627" i="13"/>
  <c r="BB627" i="13"/>
  <c r="BD627" i="13" s="1"/>
  <c r="BP626" i="13"/>
  <c r="BO626" i="13"/>
  <c r="BN626" i="13"/>
  <c r="BB626" i="13"/>
  <c r="BD626" i="13" s="1"/>
  <c r="BP625" i="13"/>
  <c r="BO625" i="13"/>
  <c r="BN625" i="13"/>
  <c r="BB625" i="13"/>
  <c r="BD625" i="13" s="1"/>
  <c r="BP624" i="13"/>
  <c r="BO624" i="13"/>
  <c r="BN624" i="13"/>
  <c r="BB624" i="13"/>
  <c r="BD624" i="13" s="1"/>
  <c r="BP623" i="13"/>
  <c r="BO623" i="13"/>
  <c r="BN623" i="13"/>
  <c r="BB623" i="13"/>
  <c r="BD623" i="13" s="1"/>
  <c r="BP622" i="13"/>
  <c r="BO622" i="13"/>
  <c r="BN622" i="13"/>
  <c r="BP621" i="13"/>
  <c r="BO621" i="13"/>
  <c r="BN621" i="13"/>
  <c r="BB621" i="13"/>
  <c r="BD621" i="13" s="1"/>
  <c r="BP620" i="13"/>
  <c r="BO620" i="13"/>
  <c r="BN620" i="13"/>
  <c r="BH620" i="13"/>
  <c r="BB620" i="13"/>
  <c r="BD620" i="13" s="1"/>
  <c r="BI620" i="13" s="1"/>
  <c r="BP619" i="13"/>
  <c r="BO619" i="13"/>
  <c r="BN619" i="13"/>
  <c r="BB619" i="13"/>
  <c r="BD619" i="13" s="1"/>
  <c r="BP618" i="13"/>
  <c r="BO618" i="13"/>
  <c r="BN618" i="13"/>
  <c r="BH618" i="13"/>
  <c r="BB618" i="13"/>
  <c r="BD618" i="13" s="1"/>
  <c r="BE618" i="13" s="1"/>
  <c r="BP617" i="13"/>
  <c r="BO617" i="13"/>
  <c r="BN617" i="13"/>
  <c r="BB617" i="13"/>
  <c r="BD617" i="13" s="1"/>
  <c r="BP616" i="13"/>
  <c r="BO616" i="13"/>
  <c r="BN616" i="13"/>
  <c r="BB616" i="13"/>
  <c r="BD616" i="13" s="1"/>
  <c r="BC616" i="13" s="1"/>
  <c r="BP615" i="13"/>
  <c r="BO615" i="13"/>
  <c r="BN615" i="13"/>
  <c r="BB615" i="13"/>
  <c r="BD615" i="13" s="1"/>
  <c r="BP614" i="13"/>
  <c r="BO614" i="13"/>
  <c r="BN614" i="13"/>
  <c r="BB614" i="13"/>
  <c r="BD614" i="13" s="1"/>
  <c r="BP613" i="13"/>
  <c r="BO613" i="13"/>
  <c r="BN613" i="13"/>
  <c r="BP612" i="13"/>
  <c r="BO612" i="13"/>
  <c r="BN612" i="13"/>
  <c r="BB612" i="13"/>
  <c r="BD612" i="13" s="1"/>
  <c r="BP611" i="13"/>
  <c r="BO611" i="13"/>
  <c r="BN611" i="13"/>
  <c r="BH611" i="13"/>
  <c r="BB611" i="13"/>
  <c r="BD611" i="13" s="1"/>
  <c r="BP610" i="13"/>
  <c r="BO610" i="13"/>
  <c r="BN610" i="13"/>
  <c r="BB610" i="13"/>
  <c r="BD610" i="13" s="1"/>
  <c r="BP609" i="13"/>
  <c r="BO609" i="13"/>
  <c r="BN609" i="13"/>
  <c r="BH609" i="13"/>
  <c r="BB609" i="13"/>
  <c r="BD609" i="13" s="1"/>
  <c r="BI609" i="13" s="1"/>
  <c r="BP608" i="13"/>
  <c r="BO608" i="13"/>
  <c r="BN608" i="13"/>
  <c r="BB608" i="13"/>
  <c r="BD608" i="13" s="1"/>
  <c r="BP607" i="13"/>
  <c r="BO607" i="13"/>
  <c r="BN607" i="13"/>
  <c r="BH607" i="13"/>
  <c r="BB607" i="13"/>
  <c r="BD607" i="13" s="1"/>
  <c r="BP606" i="13"/>
  <c r="BO606" i="13"/>
  <c r="BN606" i="13"/>
  <c r="BB606" i="13"/>
  <c r="BD606" i="13" s="1"/>
  <c r="BP605" i="13"/>
  <c r="BO605" i="13"/>
  <c r="BN605" i="13"/>
  <c r="BB605" i="13"/>
  <c r="BD605" i="13" s="1"/>
  <c r="BP604" i="13"/>
  <c r="BO604" i="13"/>
  <c r="BN604" i="13"/>
  <c r="BB604" i="13"/>
  <c r="BD604" i="13" s="1"/>
  <c r="BP603" i="13"/>
  <c r="BO603" i="13"/>
  <c r="BN603" i="13"/>
  <c r="BB603" i="13"/>
  <c r="BD603" i="13" s="1"/>
  <c r="BP602" i="13"/>
  <c r="BO602" i="13"/>
  <c r="BN602" i="13"/>
  <c r="BB602" i="13"/>
  <c r="BD602" i="13" s="1"/>
  <c r="BP601" i="13"/>
  <c r="BO601" i="13"/>
  <c r="BN601" i="13"/>
  <c r="BH601" i="13"/>
  <c r="BB601" i="13"/>
  <c r="BD601" i="13" s="1"/>
  <c r="BP600" i="13"/>
  <c r="BO600" i="13"/>
  <c r="BN600" i="13"/>
  <c r="BB600" i="13"/>
  <c r="BD600" i="13" s="1"/>
  <c r="BP599" i="13"/>
  <c r="BO599" i="13"/>
  <c r="BN599" i="13"/>
  <c r="BH599" i="13"/>
  <c r="BB599" i="13"/>
  <c r="BD599" i="13" s="1"/>
  <c r="BI599" i="13" s="1"/>
  <c r="BP598" i="13"/>
  <c r="BO598" i="13"/>
  <c r="BN598" i="13"/>
  <c r="BB598" i="13"/>
  <c r="BD598" i="13" s="1"/>
  <c r="BP597" i="13"/>
  <c r="BO597" i="13"/>
  <c r="BN597" i="13"/>
  <c r="BB597" i="13"/>
  <c r="BD597" i="13" s="1"/>
  <c r="BP596" i="13"/>
  <c r="BO596" i="13"/>
  <c r="BN596" i="13"/>
  <c r="BB596" i="13"/>
  <c r="BP595" i="13"/>
  <c r="BO595" i="13"/>
  <c r="BN595" i="13"/>
  <c r="BB595" i="13"/>
  <c r="BD595" i="13" s="1"/>
  <c r="BP594" i="13"/>
  <c r="BO594" i="13"/>
  <c r="BN594" i="13"/>
  <c r="BB594" i="13"/>
  <c r="BD594" i="13" s="1"/>
  <c r="BP593" i="13"/>
  <c r="BO593" i="13"/>
  <c r="BN593" i="13"/>
  <c r="BB593" i="13"/>
  <c r="BD593" i="13" s="1"/>
  <c r="BP592" i="13"/>
  <c r="BO592" i="13"/>
  <c r="BN592" i="13"/>
  <c r="BB592" i="13"/>
  <c r="BD592" i="13" s="1"/>
  <c r="BP591" i="13"/>
  <c r="BO591" i="13"/>
  <c r="BN591" i="13"/>
  <c r="BB591" i="13"/>
  <c r="BD591" i="13" s="1"/>
  <c r="BP590" i="13"/>
  <c r="BO590" i="13"/>
  <c r="BN590" i="13"/>
  <c r="BH590" i="13"/>
  <c r="BP589" i="13"/>
  <c r="BO589" i="13"/>
  <c r="BN589" i="13"/>
  <c r="BB589" i="13"/>
  <c r="BP588" i="13"/>
  <c r="BO588" i="13"/>
  <c r="BN588" i="13"/>
  <c r="BB588" i="13"/>
  <c r="BD588" i="13" s="1"/>
  <c r="BP587" i="13"/>
  <c r="BO587" i="13"/>
  <c r="BN587" i="13"/>
  <c r="BH587" i="13"/>
  <c r="BJ587" i="13" s="1"/>
  <c r="BP586" i="13"/>
  <c r="BO586" i="13"/>
  <c r="BN586" i="13"/>
  <c r="BB586" i="13"/>
  <c r="BD586" i="13" s="1"/>
  <c r="BP585" i="13"/>
  <c r="BO585" i="13"/>
  <c r="BN585" i="13"/>
  <c r="BB585" i="13"/>
  <c r="BD585" i="13" s="1"/>
  <c r="BI585" i="13" s="1"/>
  <c r="BP584" i="13"/>
  <c r="BO584" i="13"/>
  <c r="BN584" i="13"/>
  <c r="BB584" i="13"/>
  <c r="BD584" i="13" s="1"/>
  <c r="BP583" i="13"/>
  <c r="BO583" i="13"/>
  <c r="BN583" i="13"/>
  <c r="BH583" i="13"/>
  <c r="BB583" i="13"/>
  <c r="BD583" i="13" s="1"/>
  <c r="BI583" i="13" s="1"/>
  <c r="BP582" i="13"/>
  <c r="BO582" i="13"/>
  <c r="BN582" i="13"/>
  <c r="BB582" i="13"/>
  <c r="BD582" i="13" s="1"/>
  <c r="BP581" i="13"/>
  <c r="BO581" i="13"/>
  <c r="BN581" i="13"/>
  <c r="BH581" i="13"/>
  <c r="BB581" i="13"/>
  <c r="BD581" i="13" s="1"/>
  <c r="BE581" i="13" s="1"/>
  <c r="BP580" i="13"/>
  <c r="BO580" i="13"/>
  <c r="BN580" i="13"/>
  <c r="BB580" i="13"/>
  <c r="BD580" i="13" s="1"/>
  <c r="BP579" i="13"/>
  <c r="BO579" i="13"/>
  <c r="BN579" i="13"/>
  <c r="BB579" i="13"/>
  <c r="BD579" i="13" s="1"/>
  <c r="BP578" i="13"/>
  <c r="BO578" i="13"/>
  <c r="BN578" i="13"/>
  <c r="BB578" i="13"/>
  <c r="BD578" i="13" s="1"/>
  <c r="BP577" i="13"/>
  <c r="BO577" i="13"/>
  <c r="BN577" i="13"/>
  <c r="BH577" i="13"/>
  <c r="BB577" i="13"/>
  <c r="BD577" i="13" s="1"/>
  <c r="BP576" i="13"/>
  <c r="BO576" i="13"/>
  <c r="BN576" i="13"/>
  <c r="BB576" i="13"/>
  <c r="BD576" i="13" s="1"/>
  <c r="BP575" i="13"/>
  <c r="BO575" i="13"/>
  <c r="BN575" i="13"/>
  <c r="BH575" i="13"/>
  <c r="BB575" i="13"/>
  <c r="BD575" i="13" s="1"/>
  <c r="BE575" i="13" s="1"/>
  <c r="BP574" i="13"/>
  <c r="BO574" i="13"/>
  <c r="BN574" i="13"/>
  <c r="BB574" i="13"/>
  <c r="BD574" i="13" s="1"/>
  <c r="BP573" i="13"/>
  <c r="BO573" i="13"/>
  <c r="BN573" i="13"/>
  <c r="BB573" i="13"/>
  <c r="BD573" i="13" s="1"/>
  <c r="BP572" i="13"/>
  <c r="BO572" i="13"/>
  <c r="BN572" i="13"/>
  <c r="BB572" i="13"/>
  <c r="BD572" i="13" s="1"/>
  <c r="BP571" i="13"/>
  <c r="BO571" i="13"/>
  <c r="BN571" i="13"/>
  <c r="BH571" i="13"/>
  <c r="BB571" i="13"/>
  <c r="BD571" i="13" s="1"/>
  <c r="BP570" i="13"/>
  <c r="BO570" i="13"/>
  <c r="BN570" i="13"/>
  <c r="BB570" i="13"/>
  <c r="BD570" i="13" s="1"/>
  <c r="BP569" i="13"/>
  <c r="BO569" i="13"/>
  <c r="BN569" i="13"/>
  <c r="BH569" i="13"/>
  <c r="BB569" i="13"/>
  <c r="BD569" i="13" s="1"/>
  <c r="BP568" i="13"/>
  <c r="BO568" i="13"/>
  <c r="BN568" i="13"/>
  <c r="BB568" i="13"/>
  <c r="BD568" i="13" s="1"/>
  <c r="BP567" i="13"/>
  <c r="BO567" i="13"/>
  <c r="BN567" i="13"/>
  <c r="BH567" i="13"/>
  <c r="BB567" i="13"/>
  <c r="BD567" i="13" s="1"/>
  <c r="BP566" i="13"/>
  <c r="BO566" i="13"/>
  <c r="BN566" i="13"/>
  <c r="BB566" i="13"/>
  <c r="BP565" i="13"/>
  <c r="BO565" i="13"/>
  <c r="BN565" i="13"/>
  <c r="BB565" i="13"/>
  <c r="BD565" i="13" s="1"/>
  <c r="BP564" i="13"/>
  <c r="BO564" i="13"/>
  <c r="BN564" i="13"/>
  <c r="BB564" i="13"/>
  <c r="BD564" i="13" s="1"/>
  <c r="BP563" i="13"/>
  <c r="BO563" i="13"/>
  <c r="BN563" i="13"/>
  <c r="BP562" i="13"/>
  <c r="BO562" i="13"/>
  <c r="BN562" i="13"/>
  <c r="BB562" i="13"/>
  <c r="BD562" i="13" s="1"/>
  <c r="BP561" i="13"/>
  <c r="BO561" i="13"/>
  <c r="BN561" i="13"/>
  <c r="BB561" i="13"/>
  <c r="BD561" i="13" s="1"/>
  <c r="BP560" i="13"/>
  <c r="BO560" i="13"/>
  <c r="BN560" i="13"/>
  <c r="BB560" i="13"/>
  <c r="BD560" i="13" s="1"/>
  <c r="BP559" i="13"/>
  <c r="BO559" i="13"/>
  <c r="BN559" i="13"/>
  <c r="BB559" i="13"/>
  <c r="BD559" i="13" s="1"/>
  <c r="BP558" i="13"/>
  <c r="BO558" i="13"/>
  <c r="BN558" i="13"/>
  <c r="BP557" i="13"/>
  <c r="BO557" i="13"/>
  <c r="BN557" i="13"/>
  <c r="BB557" i="13"/>
  <c r="BD557" i="13" s="1"/>
  <c r="BP556" i="13"/>
  <c r="BO556" i="13"/>
  <c r="BN556" i="13"/>
  <c r="BH556" i="13"/>
  <c r="BB556" i="13"/>
  <c r="BD556" i="13" s="1"/>
  <c r="BP555" i="13"/>
  <c r="BO555" i="13"/>
  <c r="BN555" i="13"/>
  <c r="BB555" i="13"/>
  <c r="BD555" i="13" s="1"/>
  <c r="BP554" i="13"/>
  <c r="BO554" i="13"/>
  <c r="BN554" i="13"/>
  <c r="BB554" i="13"/>
  <c r="BD554" i="13" s="1"/>
  <c r="BP553" i="13"/>
  <c r="BO553" i="13"/>
  <c r="BN553" i="13"/>
  <c r="BB553" i="13"/>
  <c r="BD553" i="13" s="1"/>
  <c r="BP552" i="13"/>
  <c r="BO552" i="13"/>
  <c r="BN552" i="13"/>
  <c r="BB552" i="13"/>
  <c r="BD552" i="13" s="1"/>
  <c r="BP551" i="13"/>
  <c r="BO551" i="13"/>
  <c r="BN551" i="13"/>
  <c r="BB551" i="13"/>
  <c r="BD551" i="13" s="1"/>
  <c r="BP550" i="13"/>
  <c r="BO550" i="13"/>
  <c r="BN550" i="13"/>
  <c r="BH550" i="13"/>
  <c r="BP549" i="13"/>
  <c r="BO549" i="13"/>
  <c r="BN549" i="13"/>
  <c r="BB549" i="13"/>
  <c r="BD549" i="13" s="1"/>
  <c r="BP548" i="13"/>
  <c r="BO548" i="13"/>
  <c r="BN548" i="13"/>
  <c r="BB548" i="13"/>
  <c r="BD548" i="13" s="1"/>
  <c r="BP547" i="13"/>
  <c r="BO547" i="13"/>
  <c r="BN547" i="13"/>
  <c r="BB547" i="13"/>
  <c r="BD547" i="13" s="1"/>
  <c r="BP546" i="13"/>
  <c r="BO546" i="13"/>
  <c r="BN546" i="13"/>
  <c r="BB546" i="13"/>
  <c r="BD546" i="13" s="1"/>
  <c r="BP545" i="13"/>
  <c r="BO545" i="13"/>
  <c r="BN545" i="13"/>
  <c r="BB545" i="13"/>
  <c r="BD545" i="13" s="1"/>
  <c r="BP544" i="13"/>
  <c r="BO544" i="13"/>
  <c r="BN544" i="13"/>
  <c r="BB544" i="13"/>
  <c r="BD544" i="13" s="1"/>
  <c r="BP543" i="13"/>
  <c r="BO543" i="13"/>
  <c r="BN543" i="13"/>
  <c r="BB543" i="13"/>
  <c r="BD543" i="13" s="1"/>
  <c r="BP542" i="13"/>
  <c r="BO542" i="13"/>
  <c r="BN542" i="13"/>
  <c r="BB542" i="13"/>
  <c r="BD542" i="13" s="1"/>
  <c r="BP541" i="13"/>
  <c r="BO541" i="13"/>
  <c r="BN541" i="13"/>
  <c r="BB541" i="13"/>
  <c r="BD541" i="13" s="1"/>
  <c r="BP540" i="13"/>
  <c r="BO540" i="13"/>
  <c r="BN540" i="13"/>
  <c r="BB540" i="13"/>
  <c r="BP539" i="13"/>
  <c r="BO539" i="13"/>
  <c r="BN539" i="13"/>
  <c r="BH539" i="13"/>
  <c r="BP538" i="13"/>
  <c r="BO538" i="13"/>
  <c r="BN538" i="13"/>
  <c r="BB538" i="13"/>
  <c r="BD538" i="13" s="1"/>
  <c r="BP537" i="13"/>
  <c r="BO537" i="13"/>
  <c r="BN537" i="13"/>
  <c r="BB537" i="13"/>
  <c r="BP536" i="13"/>
  <c r="BO536" i="13"/>
  <c r="BN536" i="13"/>
  <c r="BP535" i="13"/>
  <c r="BO535" i="13"/>
  <c r="BN535" i="13"/>
  <c r="BB535" i="13"/>
  <c r="BD535" i="13" s="1"/>
  <c r="BP534" i="13"/>
  <c r="BO534" i="13"/>
  <c r="BN534" i="13"/>
  <c r="BB534" i="13"/>
  <c r="BD534" i="13" s="1"/>
  <c r="BP533" i="13"/>
  <c r="BO533" i="13"/>
  <c r="BN533" i="13"/>
  <c r="BB533" i="13"/>
  <c r="BD533" i="13" s="1"/>
  <c r="BP532" i="13"/>
  <c r="BO532" i="13"/>
  <c r="BN532" i="13"/>
  <c r="BH532" i="13"/>
  <c r="BP531" i="13"/>
  <c r="BO531" i="13"/>
  <c r="BN531" i="13"/>
  <c r="BB531" i="13"/>
  <c r="BD531" i="13" s="1"/>
  <c r="BP530" i="13"/>
  <c r="BO530" i="13"/>
  <c r="BN530" i="13"/>
  <c r="BB530" i="13"/>
  <c r="BD530" i="13" s="1"/>
  <c r="BP529" i="13"/>
  <c r="BO529" i="13"/>
  <c r="BN529" i="13"/>
  <c r="BB529" i="13"/>
  <c r="BD529" i="13" s="1"/>
  <c r="BP528" i="13"/>
  <c r="BO528" i="13"/>
  <c r="BN528" i="13"/>
  <c r="BB528" i="13"/>
  <c r="BD528" i="13" s="1"/>
  <c r="BP527" i="13"/>
  <c r="BO527" i="13"/>
  <c r="BN527" i="13"/>
  <c r="BB527" i="13"/>
  <c r="BD527" i="13" s="1"/>
  <c r="BP526" i="13"/>
  <c r="BO526" i="13"/>
  <c r="BN526" i="13"/>
  <c r="BB526" i="13"/>
  <c r="BD526" i="13" s="1"/>
  <c r="BP525" i="13"/>
  <c r="BO525" i="13"/>
  <c r="BN525" i="13"/>
  <c r="BB525" i="13"/>
  <c r="BD525" i="13" s="1"/>
  <c r="BP524" i="13"/>
  <c r="BO524" i="13"/>
  <c r="BN524" i="13"/>
  <c r="BB524" i="13"/>
  <c r="BD524" i="13" s="1"/>
  <c r="BP523" i="13"/>
  <c r="BO523" i="13"/>
  <c r="BN523" i="13"/>
  <c r="BB523" i="13"/>
  <c r="BD523" i="13" s="1"/>
  <c r="BP522" i="13"/>
  <c r="BO522" i="13"/>
  <c r="BN522" i="13"/>
  <c r="BB522" i="13"/>
  <c r="BD522" i="13" s="1"/>
  <c r="BP521" i="13"/>
  <c r="BO521" i="13"/>
  <c r="BN521" i="13"/>
  <c r="BB521" i="13"/>
  <c r="BD521" i="13" s="1"/>
  <c r="BP520" i="13"/>
  <c r="BO520" i="13"/>
  <c r="BN520" i="13"/>
  <c r="BB520" i="13"/>
  <c r="BD520" i="13" s="1"/>
  <c r="BP519" i="13"/>
  <c r="BO519" i="13"/>
  <c r="BN519" i="13"/>
  <c r="BB519" i="13"/>
  <c r="BD519" i="13" s="1"/>
  <c r="BP518" i="13"/>
  <c r="BO518" i="13"/>
  <c r="BN518" i="13"/>
  <c r="BB518" i="13"/>
  <c r="BD518" i="13" s="1"/>
  <c r="BP517" i="13"/>
  <c r="BO517" i="13"/>
  <c r="BN517" i="13"/>
  <c r="BB517" i="13"/>
  <c r="BD517" i="13" s="1"/>
  <c r="BP516" i="13"/>
  <c r="BO516" i="13"/>
  <c r="BN516" i="13"/>
  <c r="BB516" i="13"/>
  <c r="BD516" i="13" s="1"/>
  <c r="BP515" i="13"/>
  <c r="BO515" i="13"/>
  <c r="BN515" i="13"/>
  <c r="BB515" i="13"/>
  <c r="BD515" i="13" s="1"/>
  <c r="BP514" i="13"/>
  <c r="BO514" i="13"/>
  <c r="BN514" i="13"/>
  <c r="BB514" i="13"/>
  <c r="BD514" i="13" s="1"/>
  <c r="BP513" i="13"/>
  <c r="BO513" i="13"/>
  <c r="BN513" i="13"/>
  <c r="BB513" i="13"/>
  <c r="BD513" i="13" s="1"/>
  <c r="BP512" i="13"/>
  <c r="BO512" i="13"/>
  <c r="BN512" i="13"/>
  <c r="BB512" i="13"/>
  <c r="BD512" i="13" s="1"/>
  <c r="BP511" i="13"/>
  <c r="BO511" i="13"/>
  <c r="BN511" i="13"/>
  <c r="BB511" i="13"/>
  <c r="BD511" i="13" s="1"/>
  <c r="BP510" i="13"/>
  <c r="BO510" i="13"/>
  <c r="BN510" i="13"/>
  <c r="BB510" i="13"/>
  <c r="BD510" i="13" s="1"/>
  <c r="BP509" i="13"/>
  <c r="BO509" i="13"/>
  <c r="BN509" i="13"/>
  <c r="BH509" i="13"/>
  <c r="BP508" i="13"/>
  <c r="BO508" i="13"/>
  <c r="BN508" i="13"/>
  <c r="BB508" i="13"/>
  <c r="BD508" i="13" s="1"/>
  <c r="BP507" i="13"/>
  <c r="BO507" i="13"/>
  <c r="BN507" i="13"/>
  <c r="BB507" i="13"/>
  <c r="BD507" i="13" s="1"/>
  <c r="BP506" i="13"/>
  <c r="BO506" i="13"/>
  <c r="BN506" i="13"/>
  <c r="BD506" i="13"/>
  <c r="BP505" i="13"/>
  <c r="BO505" i="13"/>
  <c r="BN505" i="13"/>
  <c r="BP504" i="13"/>
  <c r="BO504" i="13"/>
  <c r="BN504" i="13"/>
  <c r="BB504" i="13"/>
  <c r="BD504" i="13" s="1"/>
  <c r="BP503" i="13"/>
  <c r="BO503" i="13"/>
  <c r="BN503" i="13"/>
  <c r="BH503" i="13"/>
  <c r="BB503" i="13"/>
  <c r="BD503" i="13" s="1"/>
  <c r="BP502" i="13"/>
  <c r="BO502" i="13"/>
  <c r="BN502" i="13"/>
  <c r="BB502" i="13"/>
  <c r="BD502" i="13" s="1"/>
  <c r="BP501" i="13"/>
  <c r="BO501" i="13"/>
  <c r="BN501" i="13"/>
  <c r="BB501" i="13"/>
  <c r="BD501" i="13" s="1"/>
  <c r="BP500" i="13"/>
  <c r="BO500" i="13"/>
  <c r="BN500" i="13"/>
  <c r="BB500" i="13"/>
  <c r="BD500" i="13" s="1"/>
  <c r="BP499" i="13"/>
  <c r="BO499" i="13"/>
  <c r="BN499" i="13"/>
  <c r="BB499" i="13"/>
  <c r="BD499" i="13" s="1"/>
  <c r="BC499" i="13" s="1"/>
  <c r="BP498" i="13"/>
  <c r="BO498" i="13"/>
  <c r="BN498" i="13"/>
  <c r="BB498" i="13"/>
  <c r="BD498" i="13" s="1"/>
  <c r="BP497" i="13"/>
  <c r="BO497" i="13"/>
  <c r="BN497" i="13"/>
  <c r="BH497" i="13"/>
  <c r="BB497" i="13"/>
  <c r="BD497" i="13" s="1"/>
  <c r="BP496" i="13"/>
  <c r="BO496" i="13"/>
  <c r="BN496" i="13"/>
  <c r="BB496" i="13"/>
  <c r="BD496" i="13" s="1"/>
  <c r="BP495" i="13"/>
  <c r="BO495" i="13"/>
  <c r="BN495" i="13"/>
  <c r="BB495" i="13"/>
  <c r="BD495" i="13" s="1"/>
  <c r="BP494" i="13"/>
  <c r="BO494" i="13"/>
  <c r="BN494" i="13"/>
  <c r="BP493" i="13"/>
  <c r="BO493" i="13"/>
  <c r="BN493" i="13"/>
  <c r="BB493" i="13"/>
  <c r="BD493" i="13" s="1"/>
  <c r="BP492" i="13"/>
  <c r="BO492" i="13"/>
  <c r="BN492" i="13"/>
  <c r="BB492" i="13"/>
  <c r="BD492" i="13" s="1"/>
  <c r="BP491" i="13"/>
  <c r="BO491" i="13"/>
  <c r="BN491" i="13"/>
  <c r="BB491" i="13"/>
  <c r="BD491" i="13" s="1"/>
  <c r="BP490" i="13"/>
  <c r="BO490" i="13"/>
  <c r="BN490" i="13"/>
  <c r="BH490" i="13"/>
  <c r="BB490" i="13"/>
  <c r="BD490" i="13" s="1"/>
  <c r="BP489" i="13"/>
  <c r="BO489" i="13"/>
  <c r="BN489" i="13"/>
  <c r="BB489" i="13"/>
  <c r="BD489" i="13" s="1"/>
  <c r="BP488" i="13"/>
  <c r="BO488" i="13"/>
  <c r="BN488" i="13"/>
  <c r="BB488" i="13"/>
  <c r="BD488" i="13" s="1"/>
  <c r="BP487" i="13"/>
  <c r="BO487" i="13"/>
  <c r="BN487" i="13"/>
  <c r="BB487" i="13"/>
  <c r="BD487" i="13" s="1"/>
  <c r="BP486" i="13"/>
  <c r="BO486" i="13"/>
  <c r="BN486" i="13"/>
  <c r="BB486" i="13"/>
  <c r="BP485" i="13"/>
  <c r="BO485" i="13"/>
  <c r="BN485" i="13"/>
  <c r="BB485" i="13"/>
  <c r="BD485" i="13" s="1"/>
  <c r="BP484" i="13"/>
  <c r="BO484" i="13"/>
  <c r="BN484" i="13"/>
  <c r="BB484" i="13"/>
  <c r="BD484" i="13" s="1"/>
  <c r="BP483" i="13"/>
  <c r="BO483" i="13"/>
  <c r="BN483" i="13"/>
  <c r="BP482" i="13"/>
  <c r="BO482" i="13"/>
  <c r="BN482" i="13"/>
  <c r="BB482" i="13"/>
  <c r="BD482" i="13" s="1"/>
  <c r="BP481" i="13"/>
  <c r="BO481" i="13"/>
  <c r="BN481" i="13"/>
  <c r="BH481" i="13"/>
  <c r="BB481" i="13"/>
  <c r="BD481" i="13" s="1"/>
  <c r="BE481" i="13" s="1"/>
  <c r="BP480" i="13"/>
  <c r="BO480" i="13"/>
  <c r="BN480" i="13"/>
  <c r="BB480" i="13"/>
  <c r="BD480" i="13" s="1"/>
  <c r="BP479" i="13"/>
  <c r="BO479" i="13"/>
  <c r="BN479" i="13"/>
  <c r="BH479" i="13"/>
  <c r="BB479" i="13"/>
  <c r="BD479" i="13" s="1"/>
  <c r="BE479" i="13" s="1"/>
  <c r="BP478" i="13"/>
  <c r="BO478" i="13"/>
  <c r="BN478" i="13"/>
  <c r="BB478" i="13"/>
  <c r="BD478" i="13" s="1"/>
  <c r="BP477" i="13"/>
  <c r="BO477" i="13"/>
  <c r="BN477" i="13"/>
  <c r="BH477" i="13"/>
  <c r="BB477" i="13"/>
  <c r="BD477" i="13" s="1"/>
  <c r="BP476" i="13"/>
  <c r="BO476" i="13"/>
  <c r="BN476" i="13"/>
  <c r="BB476" i="13"/>
  <c r="BD476" i="13" s="1"/>
  <c r="BP475" i="13"/>
  <c r="BO475" i="13"/>
  <c r="BN475" i="13"/>
  <c r="BB475" i="13"/>
  <c r="BD475" i="13" s="1"/>
  <c r="BP474" i="13"/>
  <c r="BO474" i="13"/>
  <c r="BN474" i="13"/>
  <c r="BB474" i="13"/>
  <c r="BD474" i="13" s="1"/>
  <c r="BP473" i="13"/>
  <c r="BO473" i="13"/>
  <c r="BN473" i="13"/>
  <c r="BB473" i="13"/>
  <c r="BD473" i="13" s="1"/>
  <c r="BP472" i="13"/>
  <c r="BO472" i="13"/>
  <c r="BN472" i="13"/>
  <c r="BB472" i="13"/>
  <c r="BD472" i="13" s="1"/>
  <c r="BP471" i="13"/>
  <c r="BO471" i="13"/>
  <c r="BN471" i="13"/>
  <c r="BH471" i="13"/>
  <c r="BB471" i="13"/>
  <c r="BD471" i="13" s="1"/>
  <c r="BE471" i="13" s="1"/>
  <c r="BP470" i="13"/>
  <c r="BO470" i="13"/>
  <c r="BN470" i="13"/>
  <c r="BD470" i="13"/>
  <c r="BP469" i="13"/>
  <c r="BO469" i="13"/>
  <c r="BN469" i="13"/>
  <c r="BH469" i="13"/>
  <c r="BD469" i="13"/>
  <c r="BE469" i="13" s="1"/>
  <c r="BP468" i="13"/>
  <c r="BO468" i="13"/>
  <c r="BN468" i="13"/>
  <c r="BB468" i="13"/>
  <c r="BD468" i="13" s="1"/>
  <c r="BP467" i="13"/>
  <c r="BO467" i="13"/>
  <c r="BN467" i="13"/>
  <c r="BB467" i="13"/>
  <c r="BD467" i="13" s="1"/>
  <c r="BP466" i="13"/>
  <c r="BO466" i="13"/>
  <c r="BN466" i="13"/>
  <c r="BP465" i="13"/>
  <c r="BO465" i="13"/>
  <c r="BN465" i="13"/>
  <c r="BH464" i="13"/>
  <c r="BH463" i="13" s="1"/>
  <c r="BD464" i="13"/>
  <c r="BJ463" i="13"/>
  <c r="BC463" i="13"/>
  <c r="BB463" i="13"/>
  <c r="BH462" i="13"/>
  <c r="BD462" i="13"/>
  <c r="BC461" i="13"/>
  <c r="BB461" i="13"/>
  <c r="BH460" i="13"/>
  <c r="BH459" i="13" s="1"/>
  <c r="BD460" i="13"/>
  <c r="BI460" i="13" s="1"/>
  <c r="BI459" i="13" s="1"/>
  <c r="BJ459" i="13"/>
  <c r="BC459" i="13"/>
  <c r="BB459" i="13"/>
  <c r="BD458" i="13"/>
  <c r="BH457" i="13"/>
  <c r="BJ457" i="13" s="1"/>
  <c r="BD457" i="13"/>
  <c r="BD456" i="13"/>
  <c r="BH455" i="13"/>
  <c r="BJ455" i="13" s="1"/>
  <c r="BD455" i="13"/>
  <c r="BD454" i="13"/>
  <c r="BH453" i="13"/>
  <c r="BJ453" i="13" s="1"/>
  <c r="BD453" i="13"/>
  <c r="BD452" i="13"/>
  <c r="BH451" i="13"/>
  <c r="BJ451" i="13" s="1"/>
  <c r="BD451" i="13"/>
  <c r="BP450" i="13"/>
  <c r="BO450" i="13"/>
  <c r="BN450" i="13"/>
  <c r="BH450" i="13"/>
  <c r="BJ450" i="13" s="1"/>
  <c r="BD450" i="13"/>
  <c r="BE450" i="13" s="1"/>
  <c r="BP449" i="13"/>
  <c r="BO449" i="13"/>
  <c r="BN449" i="13"/>
  <c r="BH449" i="13"/>
  <c r="BJ449" i="13" s="1"/>
  <c r="BD449" i="13"/>
  <c r="BE449" i="13" s="1"/>
  <c r="BP448" i="13"/>
  <c r="BO448" i="13"/>
  <c r="BN448" i="13"/>
  <c r="BH448" i="13"/>
  <c r="BJ448" i="13" s="1"/>
  <c r="BD448" i="13"/>
  <c r="BE448" i="13" s="1"/>
  <c r="BP447" i="13"/>
  <c r="BO447" i="13"/>
  <c r="BN447" i="13"/>
  <c r="BH447" i="13"/>
  <c r="BJ447" i="13" s="1"/>
  <c r="BD447" i="13"/>
  <c r="BE447" i="13" s="1"/>
  <c r="BP446" i="13"/>
  <c r="BO446" i="13"/>
  <c r="BN446" i="13"/>
  <c r="BH446" i="13"/>
  <c r="BJ446" i="13" s="1"/>
  <c r="BD446" i="13"/>
  <c r="BE446" i="13" s="1"/>
  <c r="BP445" i="13"/>
  <c r="BO445" i="13"/>
  <c r="BN445" i="13"/>
  <c r="BB445" i="13"/>
  <c r="BD445" i="13" s="1"/>
  <c r="BP444" i="13"/>
  <c r="BO444" i="13"/>
  <c r="BN444" i="13"/>
  <c r="BH444" i="13"/>
  <c r="BJ444" i="13" s="1"/>
  <c r="BP443" i="13"/>
  <c r="BO443" i="13"/>
  <c r="BN443" i="13"/>
  <c r="BB443" i="13"/>
  <c r="BD443" i="13" s="1"/>
  <c r="BP442" i="13"/>
  <c r="BO442" i="13"/>
  <c r="BN442" i="13"/>
  <c r="BH442" i="13"/>
  <c r="BP441" i="13"/>
  <c r="BO441" i="13"/>
  <c r="BN441" i="13"/>
  <c r="BB441" i="13"/>
  <c r="BD441" i="13" s="1"/>
  <c r="BP440" i="13"/>
  <c r="BO440" i="13"/>
  <c r="BN440" i="13"/>
  <c r="BH440" i="13"/>
  <c r="BB440" i="13"/>
  <c r="BD440" i="13" s="1"/>
  <c r="BE440" i="13" s="1"/>
  <c r="BP439" i="13"/>
  <c r="BO439" i="13"/>
  <c r="BN439" i="13"/>
  <c r="BB439" i="13"/>
  <c r="BD439" i="13" s="1"/>
  <c r="BP438" i="13"/>
  <c r="BO438" i="13"/>
  <c r="BN438" i="13"/>
  <c r="BH438" i="13"/>
  <c r="BB438" i="13"/>
  <c r="BD438" i="13" s="1"/>
  <c r="BP437" i="13"/>
  <c r="BO437" i="13"/>
  <c r="BN437" i="13"/>
  <c r="BB437" i="13"/>
  <c r="BD437" i="13" s="1"/>
  <c r="BP436" i="13"/>
  <c r="BO436" i="13"/>
  <c r="BN436" i="13"/>
  <c r="BB436" i="13"/>
  <c r="BD436" i="13" s="1"/>
  <c r="BD435" i="13"/>
  <c r="BP434" i="13"/>
  <c r="BO434" i="13"/>
  <c r="BN434" i="13"/>
  <c r="BB434" i="13"/>
  <c r="BP433" i="13"/>
  <c r="BO433" i="13"/>
  <c r="BN433" i="13"/>
  <c r="BH433" i="13"/>
  <c r="BP432" i="13"/>
  <c r="BO432" i="13"/>
  <c r="BN432" i="13"/>
  <c r="BB432" i="13"/>
  <c r="BD432" i="13" s="1"/>
  <c r="BP431" i="13"/>
  <c r="BO431" i="13"/>
  <c r="BN431" i="13"/>
  <c r="BB431" i="13"/>
  <c r="BP430" i="13"/>
  <c r="BO430" i="13"/>
  <c r="BN430" i="13"/>
  <c r="BB430" i="13"/>
  <c r="BD430" i="13" s="1"/>
  <c r="BP429" i="13"/>
  <c r="BO429" i="13"/>
  <c r="BN429" i="13"/>
  <c r="BP428" i="13"/>
  <c r="BO428" i="13"/>
  <c r="BN428" i="13"/>
  <c r="BB428" i="13"/>
  <c r="BD428" i="13" s="1"/>
  <c r="BP427" i="13"/>
  <c r="BO427" i="13"/>
  <c r="BN427" i="13"/>
  <c r="BB427" i="13"/>
  <c r="BD427" i="13" s="1"/>
  <c r="BP426" i="13"/>
  <c r="BO426" i="13"/>
  <c r="BN426" i="13"/>
  <c r="BB426" i="13"/>
  <c r="BD426" i="13" s="1"/>
  <c r="BP425" i="13"/>
  <c r="BO425" i="13"/>
  <c r="BN425" i="13"/>
  <c r="BH425" i="13"/>
  <c r="BP424" i="13"/>
  <c r="BO424" i="13"/>
  <c r="BN424" i="13"/>
  <c r="BB424" i="13"/>
  <c r="BD424" i="13" s="1"/>
  <c r="BP423" i="13"/>
  <c r="BO423" i="13"/>
  <c r="BN423" i="13"/>
  <c r="BB423" i="13"/>
  <c r="BD423" i="13" s="1"/>
  <c r="BI423" i="13" s="1"/>
  <c r="BP422" i="13"/>
  <c r="BO422" i="13"/>
  <c r="BN422" i="13"/>
  <c r="BB422" i="13"/>
  <c r="BD422" i="13" s="1"/>
  <c r="BP421" i="13"/>
  <c r="BO421" i="13"/>
  <c r="BN421" i="13"/>
  <c r="BH421" i="13"/>
  <c r="BB421" i="13"/>
  <c r="BD421" i="13" s="1"/>
  <c r="BP420" i="13"/>
  <c r="BO420" i="13"/>
  <c r="BN420" i="13"/>
  <c r="BB420" i="13"/>
  <c r="BD420" i="13" s="1"/>
  <c r="BP419" i="13"/>
  <c r="BO419" i="13"/>
  <c r="BN419" i="13"/>
  <c r="BH419" i="13"/>
  <c r="BB419" i="13"/>
  <c r="BD419" i="13" s="1"/>
  <c r="BP418" i="13"/>
  <c r="BO418" i="13"/>
  <c r="BN418" i="13"/>
  <c r="BB418" i="13"/>
  <c r="BD418" i="13" s="1"/>
  <c r="BP417" i="13"/>
  <c r="BO417" i="13"/>
  <c r="BN417" i="13"/>
  <c r="BH417" i="13"/>
  <c r="BB417" i="13"/>
  <c r="BD417" i="13" s="1"/>
  <c r="BP416" i="13"/>
  <c r="BO416" i="13"/>
  <c r="BN416" i="13"/>
  <c r="BB416" i="13"/>
  <c r="BD416" i="13" s="1"/>
  <c r="BP415" i="13"/>
  <c r="BO415" i="13"/>
  <c r="BN415" i="13"/>
  <c r="BH415" i="13"/>
  <c r="BB415" i="13"/>
  <c r="BD415" i="13" s="1"/>
  <c r="BI415" i="13" s="1"/>
  <c r="BP414" i="13"/>
  <c r="BO414" i="13"/>
  <c r="BN414" i="13"/>
  <c r="BD414" i="13"/>
  <c r="BP413" i="13"/>
  <c r="BO413" i="13"/>
  <c r="BN413" i="13"/>
  <c r="BJ413" i="13"/>
  <c r="BD413" i="13"/>
  <c r="BC413" i="13"/>
  <c r="BP412" i="13"/>
  <c r="BO412" i="13"/>
  <c r="BN412" i="13"/>
  <c r="BB412" i="13"/>
  <c r="BD412" i="13" s="1"/>
  <c r="BP411" i="13"/>
  <c r="BO411" i="13"/>
  <c r="BN411" i="13"/>
  <c r="BB411" i="13"/>
  <c r="BD411" i="13" s="1"/>
  <c r="BI411" i="13" s="1"/>
  <c r="BP410" i="13"/>
  <c r="BO410" i="13"/>
  <c r="BN410" i="13"/>
  <c r="BD410" i="13"/>
  <c r="BP409" i="13"/>
  <c r="BO409" i="13"/>
  <c r="BN409" i="13"/>
  <c r="BH409" i="13"/>
  <c r="BD409" i="13"/>
  <c r="BI409" i="13" s="1"/>
  <c r="BP408" i="13"/>
  <c r="BO408" i="13"/>
  <c r="BN408" i="13"/>
  <c r="BB408" i="13"/>
  <c r="BD408" i="13" s="1"/>
  <c r="BP407" i="13"/>
  <c r="BO407" i="13"/>
  <c r="BN407" i="13"/>
  <c r="BB407" i="13"/>
  <c r="BD407" i="13" s="1"/>
  <c r="BP406" i="13"/>
  <c r="BO406" i="13"/>
  <c r="BN406" i="13"/>
  <c r="BB406" i="13"/>
  <c r="BD406" i="13" s="1"/>
  <c r="BP405" i="13"/>
  <c r="BO405" i="13"/>
  <c r="BN405" i="13"/>
  <c r="BB405" i="13"/>
  <c r="BD405" i="13" s="1"/>
  <c r="BP404" i="13"/>
  <c r="BO404" i="13"/>
  <c r="BN404" i="13"/>
  <c r="BB404" i="13"/>
  <c r="BD404" i="13" s="1"/>
  <c r="BP403" i="13"/>
  <c r="BO403" i="13"/>
  <c r="BN403" i="13"/>
  <c r="BB403" i="13"/>
  <c r="BD403" i="13" s="1"/>
  <c r="BP402" i="13"/>
  <c r="BO402" i="13"/>
  <c r="BN402" i="13"/>
  <c r="BB402" i="13"/>
  <c r="BD402" i="13" s="1"/>
  <c r="BP401" i="13"/>
  <c r="BO401" i="13"/>
  <c r="BN401" i="13"/>
  <c r="BP400" i="13"/>
  <c r="BO400" i="13"/>
  <c r="BN400" i="13"/>
  <c r="BB400" i="13"/>
  <c r="BP399" i="13"/>
  <c r="BO399" i="13"/>
  <c r="BN399" i="13"/>
  <c r="BB399" i="13"/>
  <c r="BD399" i="13" s="1"/>
  <c r="BP398" i="13"/>
  <c r="BO398" i="13"/>
  <c r="BN398" i="13"/>
  <c r="BP397" i="13"/>
  <c r="BO397" i="13"/>
  <c r="BN397" i="13"/>
  <c r="BB397" i="13"/>
  <c r="BD397" i="13" s="1"/>
  <c r="BP396" i="13"/>
  <c r="BO396" i="13"/>
  <c r="BN396" i="13"/>
  <c r="BB396" i="13"/>
  <c r="BD396" i="13" s="1"/>
  <c r="BP395" i="13"/>
  <c r="BO395" i="13"/>
  <c r="BN395" i="13"/>
  <c r="BB395" i="13"/>
  <c r="BD395" i="13" s="1"/>
  <c r="BP394" i="13"/>
  <c r="BO394" i="13"/>
  <c r="BN394" i="13"/>
  <c r="BB394" i="13"/>
  <c r="BD394" i="13" s="1"/>
  <c r="BP393" i="13"/>
  <c r="BO393" i="13"/>
  <c r="BN393" i="13"/>
  <c r="BB393" i="13"/>
  <c r="BD393" i="13" s="1"/>
  <c r="BP392" i="13"/>
  <c r="BO392" i="13"/>
  <c r="BN392" i="13"/>
  <c r="BB392" i="13"/>
  <c r="BD392" i="13" s="1"/>
  <c r="BP391" i="13"/>
  <c r="BO391" i="13"/>
  <c r="BN391" i="13"/>
  <c r="BP390" i="13"/>
  <c r="BO390" i="13"/>
  <c r="BN390" i="13"/>
  <c r="BB390" i="13"/>
  <c r="BD390" i="13" s="1"/>
  <c r="BP389" i="13"/>
  <c r="BO389" i="13"/>
  <c r="BN389" i="13"/>
  <c r="BB389" i="13"/>
  <c r="BD389" i="13" s="1"/>
  <c r="BC389" i="13" s="1"/>
  <c r="BP388" i="13"/>
  <c r="BO388" i="13"/>
  <c r="BN388" i="13"/>
  <c r="BB388" i="13"/>
  <c r="BD388" i="13" s="1"/>
  <c r="BP387" i="13"/>
  <c r="BO387" i="13"/>
  <c r="BN387" i="13"/>
  <c r="BB387" i="13"/>
  <c r="BD387" i="13" s="1"/>
  <c r="BP386" i="13"/>
  <c r="BO386" i="13"/>
  <c r="BN386" i="13"/>
  <c r="BP385" i="13"/>
  <c r="BO385" i="13"/>
  <c r="BN385" i="13"/>
  <c r="BB385" i="13"/>
  <c r="BD385" i="13" s="1"/>
  <c r="BP384" i="13"/>
  <c r="BO384" i="13"/>
  <c r="BN384" i="13"/>
  <c r="BH384" i="13"/>
  <c r="BB384" i="13"/>
  <c r="BD384" i="13" s="1"/>
  <c r="BI384" i="13" s="1"/>
  <c r="BP383" i="13"/>
  <c r="BO383" i="13"/>
  <c r="BN383" i="13"/>
  <c r="BB383" i="13"/>
  <c r="BD383" i="13" s="1"/>
  <c r="BP382" i="13"/>
  <c r="BO382" i="13"/>
  <c r="BN382" i="13"/>
  <c r="BH382" i="13"/>
  <c r="BB382" i="13"/>
  <c r="BD382" i="13" s="1"/>
  <c r="BP381" i="13"/>
  <c r="BO381" i="13"/>
  <c r="BN381" i="13"/>
  <c r="BB381" i="13"/>
  <c r="BP380" i="13"/>
  <c r="BO380" i="13"/>
  <c r="BN380" i="13"/>
  <c r="BB380" i="13"/>
  <c r="BD380" i="13" s="1"/>
  <c r="BP379" i="13"/>
  <c r="BO379" i="13"/>
  <c r="BN379" i="13"/>
  <c r="BP378" i="13"/>
  <c r="BO378" i="13"/>
  <c r="BN378" i="13"/>
  <c r="BB378" i="13"/>
  <c r="BD378" i="13" s="1"/>
  <c r="BP377" i="13"/>
  <c r="BO377" i="13"/>
  <c r="BN377" i="13"/>
  <c r="BB377" i="13"/>
  <c r="BD377" i="13" s="1"/>
  <c r="BP376" i="13"/>
  <c r="BO376" i="13"/>
  <c r="BN376" i="13"/>
  <c r="BB376" i="13"/>
  <c r="BD376" i="13" s="1"/>
  <c r="BP375" i="13"/>
  <c r="BO375" i="13"/>
  <c r="BN375" i="13"/>
  <c r="BH375" i="13"/>
  <c r="BB375" i="13"/>
  <c r="BD375" i="13" s="1"/>
  <c r="BE375" i="13" s="1"/>
  <c r="BP374" i="13"/>
  <c r="BO374" i="13"/>
  <c r="BN374" i="13"/>
  <c r="BB374" i="13"/>
  <c r="BD374" i="13" s="1"/>
  <c r="BP373" i="13"/>
  <c r="BO373" i="13"/>
  <c r="BN373" i="13"/>
  <c r="BH373" i="13"/>
  <c r="BB373" i="13"/>
  <c r="BD373" i="13" s="1"/>
  <c r="BP372" i="13"/>
  <c r="BO372" i="13"/>
  <c r="BN372" i="13"/>
  <c r="BB372" i="13"/>
  <c r="BD372" i="13" s="1"/>
  <c r="BP371" i="13"/>
  <c r="BO371" i="13"/>
  <c r="BN371" i="13"/>
  <c r="BH371" i="13"/>
  <c r="BB371" i="13"/>
  <c r="BD371" i="13" s="1"/>
  <c r="BI371" i="13" s="1"/>
  <c r="BP370" i="13"/>
  <c r="BO370" i="13"/>
  <c r="BN370" i="13"/>
  <c r="BB370" i="13"/>
  <c r="BD370" i="13" s="1"/>
  <c r="BP369" i="13"/>
  <c r="BO369" i="13"/>
  <c r="BN369" i="13"/>
  <c r="BH369" i="13"/>
  <c r="BB369" i="13"/>
  <c r="BD369" i="13" s="1"/>
  <c r="BE369" i="13" s="1"/>
  <c r="BP368" i="13"/>
  <c r="BO368" i="13"/>
  <c r="BN368" i="13"/>
  <c r="BB368" i="13"/>
  <c r="BD368" i="13" s="1"/>
  <c r="BP367" i="13"/>
  <c r="BO367" i="13"/>
  <c r="BN367" i="13"/>
  <c r="BB367" i="13"/>
  <c r="BD367" i="13" s="1"/>
  <c r="BP366" i="13"/>
  <c r="BO366" i="13"/>
  <c r="BN366" i="13"/>
  <c r="BB366" i="13"/>
  <c r="BD366" i="13" s="1"/>
  <c r="BP365" i="13"/>
  <c r="BO365" i="13"/>
  <c r="BN365" i="13"/>
  <c r="BH365" i="13"/>
  <c r="BB365" i="13"/>
  <c r="BD365" i="13" s="1"/>
  <c r="BP364" i="13"/>
  <c r="BO364" i="13"/>
  <c r="BN364" i="13"/>
  <c r="BB364" i="13"/>
  <c r="BD364" i="13" s="1"/>
  <c r="BP363" i="13"/>
  <c r="BO363" i="13"/>
  <c r="BN363" i="13"/>
  <c r="BB363" i="13"/>
  <c r="BD363" i="13" s="1"/>
  <c r="BP362" i="13"/>
  <c r="BO362" i="13"/>
  <c r="BN362" i="13"/>
  <c r="BB362" i="13"/>
  <c r="BD362" i="13" s="1"/>
  <c r="BP361" i="13"/>
  <c r="BO361" i="13"/>
  <c r="BN361" i="13"/>
  <c r="BB361" i="13"/>
  <c r="BD361" i="13" s="1"/>
  <c r="BI361" i="13" s="1"/>
  <c r="BP360" i="13"/>
  <c r="BO360" i="13"/>
  <c r="BN360" i="13"/>
  <c r="BB360" i="13"/>
  <c r="BD360" i="13" s="1"/>
  <c r="BP359" i="13"/>
  <c r="BO359" i="13"/>
  <c r="BN359" i="13"/>
  <c r="BH359" i="13"/>
  <c r="BB359" i="13"/>
  <c r="BD359" i="13" s="1"/>
  <c r="BE359" i="13" s="1"/>
  <c r="BP358" i="13"/>
  <c r="BO358" i="13"/>
  <c r="BN358" i="13"/>
  <c r="BB358" i="13"/>
  <c r="BD358" i="13" s="1"/>
  <c r="BP357" i="13"/>
  <c r="BO357" i="13"/>
  <c r="BN357" i="13"/>
  <c r="BH357" i="13"/>
  <c r="BB357" i="13"/>
  <c r="BD357" i="13" s="1"/>
  <c r="BI357" i="13" s="1"/>
  <c r="BP356" i="13"/>
  <c r="BO356" i="13"/>
  <c r="BN356" i="13"/>
  <c r="BB356" i="13"/>
  <c r="BD356" i="13" s="1"/>
  <c r="BP355" i="13"/>
  <c r="BO355" i="13"/>
  <c r="BN355" i="13"/>
  <c r="BH355" i="13"/>
  <c r="BB355" i="13"/>
  <c r="BD355" i="13" s="1"/>
  <c r="BP354" i="13"/>
  <c r="BO354" i="13"/>
  <c r="BN354" i="13"/>
  <c r="BB354" i="13"/>
  <c r="BD354" i="13" s="1"/>
  <c r="BP353" i="13"/>
  <c r="BO353" i="13"/>
  <c r="BN353" i="13"/>
  <c r="BH353" i="13"/>
  <c r="BB353" i="13"/>
  <c r="BD353" i="13" s="1"/>
  <c r="BP352" i="13"/>
  <c r="BO352" i="13"/>
  <c r="BN352" i="13"/>
  <c r="BB352" i="13"/>
  <c r="BD352" i="13" s="1"/>
  <c r="BP351" i="13"/>
  <c r="BO351" i="13"/>
  <c r="BN351" i="13"/>
  <c r="BH351" i="13"/>
  <c r="BB351" i="13"/>
  <c r="BD351" i="13" s="1"/>
  <c r="BP350" i="13"/>
  <c r="BO350" i="13"/>
  <c r="BN350" i="13"/>
  <c r="BB350" i="13"/>
  <c r="BD350" i="13" s="1"/>
  <c r="BP349" i="13"/>
  <c r="BO349" i="13"/>
  <c r="BN349" i="13"/>
  <c r="BH349" i="13"/>
  <c r="BB349" i="13"/>
  <c r="BD349" i="13" s="1"/>
  <c r="BP348" i="13"/>
  <c r="BO348" i="13"/>
  <c r="BN348" i="13"/>
  <c r="BB348" i="13"/>
  <c r="BD348" i="13" s="1"/>
  <c r="BP347" i="13"/>
  <c r="BO347" i="13"/>
  <c r="BN347" i="13"/>
  <c r="BH347" i="13"/>
  <c r="BB347" i="13"/>
  <c r="BD347" i="13" s="1"/>
  <c r="BP346" i="13"/>
  <c r="BO346" i="13"/>
  <c r="BN346" i="13"/>
  <c r="BB346" i="13"/>
  <c r="BD346" i="13" s="1"/>
  <c r="BP345" i="13"/>
  <c r="BO345" i="13"/>
  <c r="BN345" i="13"/>
  <c r="BH345" i="13"/>
  <c r="BB345" i="13"/>
  <c r="BD345" i="13" s="1"/>
  <c r="BP344" i="13"/>
  <c r="BO344" i="13"/>
  <c r="BN344" i="13"/>
  <c r="BB344" i="13"/>
  <c r="BD344" i="13" s="1"/>
  <c r="BP343" i="13"/>
  <c r="BO343" i="13"/>
  <c r="BN343" i="13"/>
  <c r="BB343" i="13"/>
  <c r="BP342" i="13"/>
  <c r="BO342" i="13"/>
  <c r="BN342" i="13"/>
  <c r="BH342" i="13"/>
  <c r="BP341" i="13"/>
  <c r="BO341" i="13"/>
  <c r="BN341" i="13"/>
  <c r="BB341" i="13"/>
  <c r="BD341" i="13" s="1"/>
  <c r="BP340" i="13"/>
  <c r="BO340" i="13"/>
  <c r="BN340" i="13"/>
  <c r="BH340" i="13"/>
  <c r="BB340" i="13"/>
  <c r="BD340" i="13" s="1"/>
  <c r="BE340" i="13" s="1"/>
  <c r="BP339" i="13"/>
  <c r="BO339" i="13"/>
  <c r="BN339" i="13"/>
  <c r="BB339" i="13"/>
  <c r="BD339" i="13" s="1"/>
  <c r="BP338" i="13"/>
  <c r="BO338" i="13"/>
  <c r="BN338" i="13"/>
  <c r="BB338" i="13"/>
  <c r="BD338" i="13" s="1"/>
  <c r="BI338" i="13" s="1"/>
  <c r="BP337" i="13"/>
  <c r="BO337" i="13"/>
  <c r="BN337" i="13"/>
  <c r="BB337" i="13"/>
  <c r="BD337" i="13" s="1"/>
  <c r="BP336" i="13"/>
  <c r="BO336" i="13"/>
  <c r="BN336" i="13"/>
  <c r="BH336" i="13"/>
  <c r="BB336" i="13"/>
  <c r="BD336" i="13" s="1"/>
  <c r="BE336" i="13" s="1"/>
  <c r="BP335" i="13"/>
  <c r="BO335" i="13"/>
  <c r="BN335" i="13"/>
  <c r="BB335" i="13"/>
  <c r="BD335" i="13" s="1"/>
  <c r="BP334" i="13"/>
  <c r="BO334" i="13"/>
  <c r="BN334" i="13"/>
  <c r="BB334" i="13"/>
  <c r="BD334" i="13" s="1"/>
  <c r="BP333" i="13"/>
  <c r="BO333" i="13"/>
  <c r="BN333" i="13"/>
  <c r="BB333" i="13"/>
  <c r="BD333" i="13" s="1"/>
  <c r="BP332" i="13"/>
  <c r="BO332" i="13"/>
  <c r="BN332" i="13"/>
  <c r="BB332" i="13"/>
  <c r="BD332" i="13" s="1"/>
  <c r="BC332" i="13" s="1"/>
  <c r="BP331" i="13"/>
  <c r="BO331" i="13"/>
  <c r="BN331" i="13"/>
  <c r="BB331" i="13"/>
  <c r="BD331" i="13" s="1"/>
  <c r="BP330" i="13"/>
  <c r="BO330" i="13"/>
  <c r="BN330" i="13"/>
  <c r="BB330" i="13"/>
  <c r="BD330" i="13" s="1"/>
  <c r="BP329" i="13"/>
  <c r="BO329" i="13"/>
  <c r="BN329" i="13"/>
  <c r="BB329" i="13"/>
  <c r="BD329" i="13" s="1"/>
  <c r="BP328" i="13"/>
  <c r="BO328" i="13"/>
  <c r="BN328" i="13"/>
  <c r="BB328" i="13"/>
  <c r="BD328" i="13" s="1"/>
  <c r="BP327" i="13"/>
  <c r="BO327" i="13"/>
  <c r="BN327" i="13"/>
  <c r="BH327" i="13"/>
  <c r="BB327" i="13"/>
  <c r="BD327" i="13" s="1"/>
  <c r="BP326" i="13"/>
  <c r="BO326" i="13"/>
  <c r="BN326" i="13"/>
  <c r="BB326" i="13"/>
  <c r="BD326" i="13" s="1"/>
  <c r="BP325" i="13"/>
  <c r="BO325" i="13"/>
  <c r="BN325" i="13"/>
  <c r="BB325" i="13"/>
  <c r="BD325" i="13" s="1"/>
  <c r="BP324" i="13"/>
  <c r="BO324" i="13"/>
  <c r="BN324" i="13"/>
  <c r="BB324" i="13"/>
  <c r="BD324" i="13" s="1"/>
  <c r="BP323" i="13"/>
  <c r="BO323" i="13"/>
  <c r="BN323" i="13"/>
  <c r="BB323" i="13"/>
  <c r="BD323" i="13" s="1"/>
  <c r="BP322" i="13"/>
  <c r="BO322" i="13"/>
  <c r="BN322" i="13"/>
  <c r="BH322" i="13"/>
  <c r="BP321" i="13"/>
  <c r="BO321" i="13"/>
  <c r="BN321" i="13"/>
  <c r="BB321" i="13"/>
  <c r="BD321" i="13" s="1"/>
  <c r="BP320" i="13"/>
  <c r="BO320" i="13"/>
  <c r="BN320" i="13"/>
  <c r="BB320" i="13"/>
  <c r="BD320" i="13" s="1"/>
  <c r="BP319" i="13"/>
  <c r="BO319" i="13"/>
  <c r="BN319" i="13"/>
  <c r="BB319" i="13"/>
  <c r="BD319" i="13" s="1"/>
  <c r="BP318" i="13"/>
  <c r="BO318" i="13"/>
  <c r="BN318" i="13"/>
  <c r="BB318" i="13"/>
  <c r="BD318" i="13" s="1"/>
  <c r="BP317" i="13"/>
  <c r="BO317" i="13"/>
  <c r="BN317" i="13"/>
  <c r="BB317" i="13"/>
  <c r="BD317" i="13" s="1"/>
  <c r="BP316" i="13"/>
  <c r="BO316" i="13"/>
  <c r="BN316" i="13"/>
  <c r="BB316" i="13"/>
  <c r="BD316" i="13" s="1"/>
  <c r="BP315" i="13"/>
  <c r="BO315" i="13"/>
  <c r="BN315" i="13"/>
  <c r="BB315" i="13"/>
  <c r="BD315" i="13" s="1"/>
  <c r="BP314" i="13"/>
  <c r="BO314" i="13"/>
  <c r="BN314" i="13"/>
  <c r="BB314" i="13"/>
  <c r="BD314" i="13" s="1"/>
  <c r="BP313" i="13"/>
  <c r="BO313" i="13"/>
  <c r="BN313" i="13"/>
  <c r="BB313" i="13"/>
  <c r="BD313" i="13" s="1"/>
  <c r="BP312" i="13"/>
  <c r="BO312" i="13"/>
  <c r="BN312" i="13"/>
  <c r="BB312" i="13"/>
  <c r="BD312" i="13" s="1"/>
  <c r="BP311" i="13"/>
  <c r="BO311" i="13"/>
  <c r="BN311" i="13"/>
  <c r="BB311" i="13"/>
  <c r="BD311" i="13" s="1"/>
  <c r="BP310" i="13"/>
  <c r="BO310" i="13"/>
  <c r="BN310" i="13"/>
  <c r="BB310" i="13"/>
  <c r="BD310" i="13" s="1"/>
  <c r="BP309" i="13"/>
  <c r="BO309" i="13"/>
  <c r="BN309" i="13"/>
  <c r="BB309" i="13"/>
  <c r="BD309" i="13" s="1"/>
  <c r="BP308" i="13"/>
  <c r="BO308" i="13"/>
  <c r="BN308" i="13"/>
  <c r="BB308" i="13"/>
  <c r="BD308" i="13" s="1"/>
  <c r="BP307" i="13"/>
  <c r="BO307" i="13"/>
  <c r="BN307" i="13"/>
  <c r="BB307" i="13"/>
  <c r="BD307" i="13" s="1"/>
  <c r="BP306" i="13"/>
  <c r="BO306" i="13"/>
  <c r="BN306" i="13"/>
  <c r="BB306" i="13"/>
  <c r="BD306" i="13" s="1"/>
  <c r="BP305" i="13"/>
  <c r="BO305" i="13"/>
  <c r="BN305" i="13"/>
  <c r="BB305" i="13"/>
  <c r="BD305" i="13" s="1"/>
  <c r="BP304" i="13"/>
  <c r="BO304" i="13"/>
  <c r="BN304" i="13"/>
  <c r="BB304" i="13"/>
  <c r="BD304" i="13" s="1"/>
  <c r="BP303" i="13"/>
  <c r="BO303" i="13"/>
  <c r="BN303" i="13"/>
  <c r="BP302" i="13"/>
  <c r="BO302" i="13"/>
  <c r="BN302" i="13"/>
  <c r="BB302" i="13"/>
  <c r="BD302" i="13" s="1"/>
  <c r="BP301" i="13"/>
  <c r="BO301" i="13"/>
  <c r="BN301" i="13"/>
  <c r="BH301" i="13"/>
  <c r="BB301" i="13"/>
  <c r="BD301" i="13" s="1"/>
  <c r="BE301" i="13" s="1"/>
  <c r="BP300" i="13"/>
  <c r="BO300" i="13"/>
  <c r="BN300" i="13"/>
  <c r="BB300" i="13"/>
  <c r="BD300" i="13" s="1"/>
  <c r="BP299" i="13"/>
  <c r="BO299" i="13"/>
  <c r="BN299" i="13"/>
  <c r="BH299" i="13"/>
  <c r="BB299" i="13"/>
  <c r="BD299" i="13" s="1"/>
  <c r="BI299" i="13" s="1"/>
  <c r="BP298" i="13"/>
  <c r="BO298" i="13"/>
  <c r="BN298" i="13"/>
  <c r="BB298" i="13"/>
  <c r="BD298" i="13" s="1"/>
  <c r="BP297" i="13"/>
  <c r="BO297" i="13"/>
  <c r="BN297" i="13"/>
  <c r="BB297" i="13"/>
  <c r="BD297" i="13" s="1"/>
  <c r="BP296" i="13"/>
  <c r="BO296" i="13"/>
  <c r="BN296" i="13"/>
  <c r="BH296" i="13"/>
  <c r="BP295" i="13"/>
  <c r="BO295" i="13"/>
  <c r="BN295" i="13"/>
  <c r="BD295" i="13"/>
  <c r="BP294" i="13"/>
  <c r="BO294" i="13"/>
  <c r="BN294" i="13"/>
  <c r="BH294" i="13"/>
  <c r="BD294" i="13"/>
  <c r="BI294" i="13" s="1"/>
  <c r="BP293" i="13"/>
  <c r="BO293" i="13"/>
  <c r="BN293" i="13"/>
  <c r="BB293" i="13"/>
  <c r="BD293" i="13" s="1"/>
  <c r="BP292" i="13"/>
  <c r="BO292" i="13"/>
  <c r="BN292" i="13"/>
  <c r="BH292" i="13"/>
  <c r="BB292" i="13"/>
  <c r="BD292" i="13" s="1"/>
  <c r="BE292" i="13" s="1"/>
  <c r="BP291" i="13"/>
  <c r="BO291" i="13"/>
  <c r="BN291" i="13"/>
  <c r="BB291" i="13"/>
  <c r="BD291" i="13" s="1"/>
  <c r="BP290" i="13"/>
  <c r="BO290" i="13"/>
  <c r="BN290" i="13"/>
  <c r="BB290" i="13"/>
  <c r="BD290" i="13" s="1"/>
  <c r="BP289" i="13"/>
  <c r="BO289" i="13"/>
  <c r="BN289" i="13"/>
  <c r="BB289" i="13"/>
  <c r="BD289" i="13" s="1"/>
  <c r="BP288" i="13"/>
  <c r="BO288" i="13"/>
  <c r="BN288" i="13"/>
  <c r="BH288" i="13"/>
  <c r="BB288" i="13"/>
  <c r="BD288" i="13" s="1"/>
  <c r="BE288" i="13" s="1"/>
  <c r="BP287" i="13"/>
  <c r="BO287" i="13"/>
  <c r="BN287" i="13"/>
  <c r="BB287" i="13"/>
  <c r="BD287" i="13" s="1"/>
  <c r="BD286" i="13"/>
  <c r="BP285" i="13"/>
  <c r="BO285" i="13"/>
  <c r="BN285" i="13"/>
  <c r="BB285" i="13"/>
  <c r="BP284" i="13"/>
  <c r="BO284" i="13"/>
  <c r="BN284" i="13"/>
  <c r="BF284" i="13"/>
  <c r="BC284" i="13" s="1"/>
  <c r="BP283" i="13"/>
  <c r="BO283" i="13"/>
  <c r="BN283" i="13"/>
  <c r="BB283" i="13"/>
  <c r="BD283" i="13" s="1"/>
  <c r="BP282" i="13"/>
  <c r="BO282" i="13"/>
  <c r="BN282" i="13"/>
  <c r="BB282" i="13"/>
  <c r="BD282" i="13" s="1"/>
  <c r="BP281" i="13"/>
  <c r="BO281" i="13"/>
  <c r="BN281" i="13"/>
  <c r="BB281" i="13"/>
  <c r="BD281" i="13" s="1"/>
  <c r="BP280" i="13"/>
  <c r="BO280" i="13"/>
  <c r="BN280" i="13"/>
  <c r="BB280" i="13"/>
  <c r="BD280" i="13" s="1"/>
  <c r="BP279" i="13"/>
  <c r="BO279" i="13"/>
  <c r="BN279" i="13"/>
  <c r="BB279" i="13"/>
  <c r="BD279" i="13" s="1"/>
  <c r="BP278" i="13"/>
  <c r="BO278" i="13"/>
  <c r="BN278" i="13"/>
  <c r="BB278" i="13"/>
  <c r="BD278" i="13" s="1"/>
  <c r="BP277" i="13"/>
  <c r="BO277" i="13"/>
  <c r="BN277" i="13"/>
  <c r="BB277" i="13"/>
  <c r="BP276" i="13"/>
  <c r="BO276" i="13"/>
  <c r="BN276" i="13"/>
  <c r="BH276" i="13"/>
  <c r="BP275" i="13"/>
  <c r="BO275" i="13"/>
  <c r="BN275" i="13"/>
  <c r="BB275" i="13"/>
  <c r="BD275" i="13" s="1"/>
  <c r="BP274" i="13"/>
  <c r="BO274" i="13"/>
  <c r="BN274" i="13"/>
  <c r="BH274" i="13"/>
  <c r="BB274" i="13"/>
  <c r="BD274" i="13" s="1"/>
  <c r="BE274" i="13" s="1"/>
  <c r="BP273" i="13"/>
  <c r="BO273" i="13"/>
  <c r="BN273" i="13"/>
  <c r="BB273" i="13"/>
  <c r="BD273" i="13" s="1"/>
  <c r="BP272" i="13"/>
  <c r="BO272" i="13"/>
  <c r="BN272" i="13"/>
  <c r="BB272" i="13"/>
  <c r="BD272" i="13" s="1"/>
  <c r="BP271" i="13"/>
  <c r="BO271" i="13"/>
  <c r="BN271" i="13"/>
  <c r="BB271" i="13"/>
  <c r="BD271" i="13" s="1"/>
  <c r="BP270" i="13"/>
  <c r="BO270" i="13"/>
  <c r="BN270" i="13"/>
  <c r="BB270" i="13"/>
  <c r="BD270" i="13" s="1"/>
  <c r="BD269" i="13"/>
  <c r="BP268" i="13"/>
  <c r="BO268" i="13"/>
  <c r="BN268" i="13"/>
  <c r="BB268" i="13"/>
  <c r="BD268" i="13" s="1"/>
  <c r="BP267" i="13"/>
  <c r="BO267" i="13"/>
  <c r="BN267" i="13"/>
  <c r="BB267" i="13"/>
  <c r="BD267" i="13" s="1"/>
  <c r="BP266" i="13"/>
  <c r="BO266" i="13"/>
  <c r="BN266" i="13"/>
  <c r="BB266" i="13"/>
  <c r="BD266" i="13" s="1"/>
  <c r="BP265" i="13"/>
  <c r="BO265" i="13"/>
  <c r="BN265" i="13"/>
  <c r="BB265" i="13"/>
  <c r="BD265" i="13" s="1"/>
  <c r="BP264" i="13"/>
  <c r="BO264" i="13"/>
  <c r="BN264" i="13"/>
  <c r="BP263" i="13"/>
  <c r="BO263" i="13"/>
  <c r="BN263" i="13"/>
  <c r="BB263" i="13"/>
  <c r="BD263" i="13" s="1"/>
  <c r="BP262" i="13"/>
  <c r="BO262" i="13"/>
  <c r="BN262" i="13"/>
  <c r="BB262" i="13"/>
  <c r="BP261" i="13"/>
  <c r="BO261" i="13"/>
  <c r="BN261" i="13"/>
  <c r="BH261" i="13"/>
  <c r="BP260" i="13"/>
  <c r="BO260" i="13"/>
  <c r="BN260" i="13"/>
  <c r="BB260" i="13"/>
  <c r="BD260" i="13" s="1"/>
  <c r="BP259" i="13"/>
  <c r="BO259" i="13"/>
  <c r="BN259" i="13"/>
  <c r="BH259" i="13"/>
  <c r="BB259" i="13"/>
  <c r="BD259" i="13" s="1"/>
  <c r="BE259" i="13" s="1"/>
  <c r="BP258" i="13"/>
  <c r="BO258" i="13"/>
  <c r="BN258" i="13"/>
  <c r="BB258" i="13"/>
  <c r="BD258" i="13" s="1"/>
  <c r="BP257" i="13"/>
  <c r="BO257" i="13"/>
  <c r="BN257" i="13"/>
  <c r="BH257" i="13"/>
  <c r="BB257" i="13"/>
  <c r="BD257" i="13" s="1"/>
  <c r="BP256" i="13"/>
  <c r="BO256" i="13"/>
  <c r="BN256" i="13"/>
  <c r="BB256" i="13"/>
  <c r="BD256" i="13" s="1"/>
  <c r="BP255" i="13"/>
  <c r="BO255" i="13"/>
  <c r="BN255" i="13"/>
  <c r="BH255" i="13"/>
  <c r="BB255" i="13"/>
  <c r="BD255" i="13" s="1"/>
  <c r="BP254" i="13"/>
  <c r="BO254" i="13"/>
  <c r="BN254" i="13"/>
  <c r="BB254" i="13"/>
  <c r="BD254" i="13" s="1"/>
  <c r="BP253" i="13"/>
  <c r="BO253" i="13"/>
  <c r="BN253" i="13"/>
  <c r="BB253" i="13"/>
  <c r="BD253" i="13" s="1"/>
  <c r="BP252" i="13"/>
  <c r="BO252" i="13"/>
  <c r="BN252" i="13"/>
  <c r="BB252" i="13"/>
  <c r="BD252" i="13" s="1"/>
  <c r="BP251" i="13"/>
  <c r="BO251" i="13"/>
  <c r="BN251" i="13"/>
  <c r="BH251" i="13"/>
  <c r="BP250" i="13"/>
  <c r="BO250" i="13"/>
  <c r="BN250" i="13"/>
  <c r="BB250" i="13"/>
  <c r="BD250" i="13" s="1"/>
  <c r="BP249" i="13"/>
  <c r="BO249" i="13"/>
  <c r="BN249" i="13"/>
  <c r="BB249" i="13"/>
  <c r="BD249" i="13" s="1"/>
  <c r="BP248" i="13"/>
  <c r="BO248" i="13"/>
  <c r="BN248" i="13"/>
  <c r="BH248" i="13"/>
  <c r="BP247" i="13"/>
  <c r="BO247" i="13"/>
  <c r="BN247" i="13"/>
  <c r="BP246" i="13"/>
  <c r="BO246" i="13"/>
  <c r="BN246" i="13"/>
  <c r="BH246" i="13"/>
  <c r="BJ246" i="13" s="1"/>
  <c r="BD246" i="13"/>
  <c r="BE246" i="13" s="1"/>
  <c r="BP245" i="13"/>
  <c r="BN245" i="13"/>
  <c r="BP244" i="13"/>
  <c r="BO244" i="13"/>
  <c r="BN244" i="13"/>
  <c r="BH244" i="13"/>
  <c r="BD244" i="13"/>
  <c r="BE244" i="13" s="1"/>
  <c r="BF243" i="13"/>
  <c r="BB243" i="13"/>
  <c r="BD243" i="13" s="1"/>
  <c r="BF242" i="13"/>
  <c r="BB242" i="13"/>
  <c r="BD242" i="13" s="1"/>
  <c r="BF241" i="13"/>
  <c r="BB241" i="13"/>
  <c r="BC240" i="13"/>
  <c r="BH240" i="13" s="1"/>
  <c r="BP239" i="13"/>
  <c r="BO239" i="13"/>
  <c r="BN239" i="13"/>
  <c r="BD239" i="13"/>
  <c r="BE239" i="13" s="1"/>
  <c r="BP238" i="13"/>
  <c r="BO238" i="13"/>
  <c r="BN238" i="13"/>
  <c r="BC238" i="13"/>
  <c r="BH238" i="13" s="1"/>
  <c r="BB238" i="13"/>
  <c r="BD238" i="13" s="1"/>
  <c r="BI238" i="13" s="1"/>
  <c r="BP236" i="13"/>
  <c r="BO236" i="13"/>
  <c r="BN236" i="13"/>
  <c r="BP235" i="13"/>
  <c r="BO235" i="13"/>
  <c r="BN235" i="13"/>
  <c r="BD235" i="13"/>
  <c r="BI235" i="13" s="1"/>
  <c r="BC235" i="13"/>
  <c r="BH235" i="13" s="1"/>
  <c r="BD234" i="13"/>
  <c r="BH233" i="13"/>
  <c r="BD233" i="13"/>
  <c r="BE233" i="13" s="1"/>
  <c r="BP232" i="13"/>
  <c r="BO232" i="13"/>
  <c r="BN232" i="13"/>
  <c r="BB232" i="13"/>
  <c r="BD232" i="13" s="1"/>
  <c r="BP231" i="13"/>
  <c r="BO231" i="13"/>
  <c r="BN231" i="13"/>
  <c r="BH231" i="13"/>
  <c r="BB231" i="13"/>
  <c r="BD231" i="13" s="1"/>
  <c r="BP230" i="13"/>
  <c r="BO230" i="13"/>
  <c r="BN230" i="13"/>
  <c r="BB230" i="13"/>
  <c r="BD230" i="13" s="1"/>
  <c r="BP229" i="13"/>
  <c r="BO229" i="13"/>
  <c r="BN229" i="13"/>
  <c r="BH229" i="13"/>
  <c r="BB229" i="13"/>
  <c r="BD229" i="13" s="1"/>
  <c r="BI229" i="13" s="1"/>
  <c r="BP228" i="13"/>
  <c r="BO228" i="13"/>
  <c r="BN228" i="13"/>
  <c r="BB228" i="13"/>
  <c r="BD228" i="13" s="1"/>
  <c r="BP227" i="13"/>
  <c r="BO227" i="13"/>
  <c r="BN227" i="13"/>
  <c r="BB227" i="13"/>
  <c r="BD227" i="13" s="1"/>
  <c r="BP226" i="13"/>
  <c r="BO226" i="13"/>
  <c r="BN226" i="13"/>
  <c r="BH226" i="13"/>
  <c r="BP225" i="13"/>
  <c r="BO225" i="13"/>
  <c r="BN225" i="13"/>
  <c r="BB225" i="13"/>
  <c r="BD225" i="13" s="1"/>
  <c r="BP224" i="13"/>
  <c r="BO224" i="13"/>
  <c r="BN224" i="13"/>
  <c r="BB224" i="13"/>
  <c r="BD224" i="13" s="1"/>
  <c r="BP223" i="13"/>
  <c r="BO223" i="13"/>
  <c r="BN223" i="13"/>
  <c r="BH223" i="13"/>
  <c r="BP222" i="13"/>
  <c r="BO222" i="13"/>
  <c r="BN222" i="13"/>
  <c r="BB222" i="13"/>
  <c r="BD222" i="13" s="1"/>
  <c r="BP221" i="13"/>
  <c r="BO221" i="13"/>
  <c r="BN221" i="13"/>
  <c r="BB221" i="13"/>
  <c r="BD221" i="13" s="1"/>
  <c r="BP220" i="13"/>
  <c r="BO220" i="13"/>
  <c r="BN220" i="13"/>
  <c r="BH220" i="13"/>
  <c r="BP219" i="13"/>
  <c r="BO219" i="13"/>
  <c r="BN219" i="13"/>
  <c r="BB219" i="13"/>
  <c r="BD219" i="13" s="1"/>
  <c r="BP218" i="13"/>
  <c r="BO218" i="13"/>
  <c r="BN218" i="13"/>
  <c r="BH218" i="13"/>
  <c r="BB218" i="13"/>
  <c r="BD218" i="13" s="1"/>
  <c r="BI218" i="13" s="1"/>
  <c r="BP217" i="13"/>
  <c r="BO217" i="13"/>
  <c r="BN217" i="13"/>
  <c r="BB217" i="13"/>
  <c r="BD217" i="13" s="1"/>
  <c r="BP216" i="13"/>
  <c r="BO216" i="13"/>
  <c r="BN216" i="13"/>
  <c r="BB216" i="13"/>
  <c r="BD216" i="13" s="1"/>
  <c r="BP215" i="13"/>
  <c r="BO215" i="13"/>
  <c r="BN215" i="13"/>
  <c r="BB215" i="13"/>
  <c r="BP214" i="13"/>
  <c r="BO214" i="13"/>
  <c r="BN214" i="13"/>
  <c r="BH214" i="13"/>
  <c r="BP213" i="13"/>
  <c r="BO213" i="13"/>
  <c r="BN213" i="13"/>
  <c r="BP211" i="13"/>
  <c r="BO211" i="13"/>
  <c r="BN211" i="13"/>
  <c r="BH211" i="13"/>
  <c r="BJ211" i="13" s="1"/>
  <c r="BB211" i="13"/>
  <c r="BD211" i="13" s="1"/>
  <c r="BE211" i="13" s="1"/>
  <c r="BP210" i="13"/>
  <c r="BO210" i="13"/>
  <c r="BN210" i="13"/>
  <c r="BB210" i="13"/>
  <c r="BD210" i="13" s="1"/>
  <c r="BP209" i="13"/>
  <c r="BO209" i="13"/>
  <c r="BN209" i="13"/>
  <c r="BH209" i="13"/>
  <c r="BB209" i="13"/>
  <c r="BD209" i="13" s="1"/>
  <c r="BP208" i="13"/>
  <c r="BO208" i="13"/>
  <c r="BN208" i="13"/>
  <c r="BB208" i="13"/>
  <c r="BD208" i="13" s="1"/>
  <c r="BP207" i="13"/>
  <c r="BO207" i="13"/>
  <c r="BN207" i="13"/>
  <c r="BH207" i="13"/>
  <c r="BB207" i="13"/>
  <c r="BD207" i="13" s="1"/>
  <c r="BP206" i="13"/>
  <c r="BO206" i="13"/>
  <c r="BN206" i="13"/>
  <c r="BB206" i="13"/>
  <c r="BD206" i="13" s="1"/>
  <c r="BP205" i="13"/>
  <c r="BO205" i="13"/>
  <c r="BN205" i="13"/>
  <c r="BH205" i="13"/>
  <c r="BB205" i="13"/>
  <c r="BD205" i="13" s="1"/>
  <c r="BP204" i="13"/>
  <c r="BO204" i="13"/>
  <c r="BN204" i="13"/>
  <c r="BB204" i="13"/>
  <c r="BD204" i="13" s="1"/>
  <c r="BP203" i="13"/>
  <c r="BO203" i="13"/>
  <c r="BN203" i="13"/>
  <c r="BH203" i="13"/>
  <c r="BB203" i="13"/>
  <c r="BD203" i="13" s="1"/>
  <c r="BP202" i="13"/>
  <c r="BO202" i="13"/>
  <c r="BN202" i="13"/>
  <c r="BB202" i="13"/>
  <c r="BD202" i="13" s="1"/>
  <c r="BP201" i="13"/>
  <c r="BO201" i="13"/>
  <c r="BN201" i="13"/>
  <c r="BH201" i="13"/>
  <c r="BB201" i="13"/>
  <c r="BD201" i="13" s="1"/>
  <c r="BP200" i="13"/>
  <c r="BO200" i="13"/>
  <c r="BN200" i="13"/>
  <c r="BB200" i="13"/>
  <c r="BD200" i="13" s="1"/>
  <c r="BP199" i="13"/>
  <c r="BO199" i="13"/>
  <c r="BN199" i="13"/>
  <c r="BH199" i="13"/>
  <c r="BB199" i="13"/>
  <c r="BD199" i="13" s="1"/>
  <c r="BE199" i="13" s="1"/>
  <c r="BP198" i="13"/>
  <c r="BO198" i="13"/>
  <c r="BN198" i="13"/>
  <c r="BD198" i="13"/>
  <c r="BP197" i="13"/>
  <c r="BO197" i="13"/>
  <c r="BN197" i="13"/>
  <c r="BJ197" i="13"/>
  <c r="BD197" i="13"/>
  <c r="BC197" i="13"/>
  <c r="BC174" i="13" s="1"/>
  <c r="BP196" i="13"/>
  <c r="BO196" i="13"/>
  <c r="BN196" i="13"/>
  <c r="BB196" i="13"/>
  <c r="BD196" i="13" s="1"/>
  <c r="BP195" i="13"/>
  <c r="BO195" i="13"/>
  <c r="BN195" i="13"/>
  <c r="BB195" i="13"/>
  <c r="BD195" i="13" s="1"/>
  <c r="BP194" i="13"/>
  <c r="BO194" i="13"/>
  <c r="BN194" i="13"/>
  <c r="BB194" i="13"/>
  <c r="BD194" i="13" s="1"/>
  <c r="BP193" i="13"/>
  <c r="BO193" i="13"/>
  <c r="BN193" i="13"/>
  <c r="BH193" i="13"/>
  <c r="BP192" i="13"/>
  <c r="BO192" i="13"/>
  <c r="BN192" i="13"/>
  <c r="BB192" i="13"/>
  <c r="BB191" i="13" s="1"/>
  <c r="BD191" i="13" s="1"/>
  <c r="BE191" i="13" s="1"/>
  <c r="BP191" i="13"/>
  <c r="BO191" i="13"/>
  <c r="BN191" i="13"/>
  <c r="BH191" i="13"/>
  <c r="BP190" i="13"/>
  <c r="BO190" i="13"/>
  <c r="BN190" i="13"/>
  <c r="BB190" i="13"/>
  <c r="BD190" i="13" s="1"/>
  <c r="BP189" i="13"/>
  <c r="BO189" i="13"/>
  <c r="BN189" i="13"/>
  <c r="BH189" i="13"/>
  <c r="BB189" i="13"/>
  <c r="BD189" i="13" s="1"/>
  <c r="BP188" i="13"/>
  <c r="BO188" i="13"/>
  <c r="BN188" i="13"/>
  <c r="BB188" i="13"/>
  <c r="BD188" i="13" s="1"/>
  <c r="BP187" i="13"/>
  <c r="BO187" i="13"/>
  <c r="BN187" i="13"/>
  <c r="BH187" i="13"/>
  <c r="BB187" i="13"/>
  <c r="BD187" i="13" s="1"/>
  <c r="BI187" i="13" s="1"/>
  <c r="BP186" i="13"/>
  <c r="BO186" i="13"/>
  <c r="BN186" i="13"/>
  <c r="BB186" i="13"/>
  <c r="BD186" i="13" s="1"/>
  <c r="BP185" i="13"/>
  <c r="BO185" i="13"/>
  <c r="BN185" i="13"/>
  <c r="BH185" i="13"/>
  <c r="BB185" i="13"/>
  <c r="BD185" i="13" s="1"/>
  <c r="BP184" i="13"/>
  <c r="BO184" i="13"/>
  <c r="BN184" i="13"/>
  <c r="BB184" i="13"/>
  <c r="BD184" i="13" s="1"/>
  <c r="BP183" i="13"/>
  <c r="BO183" i="13"/>
  <c r="BN183" i="13"/>
  <c r="BH183" i="13"/>
  <c r="BB183" i="13"/>
  <c r="BD183" i="13" s="1"/>
  <c r="BE183" i="13" s="1"/>
  <c r="BP182" i="13"/>
  <c r="BO182" i="13"/>
  <c r="BN182" i="13"/>
  <c r="BB182" i="13"/>
  <c r="BD182" i="13" s="1"/>
  <c r="BP181" i="13"/>
  <c r="BO181" i="13"/>
  <c r="BN181" i="13"/>
  <c r="BB181" i="13"/>
  <c r="BD181" i="13" s="1"/>
  <c r="BP180" i="13"/>
  <c r="BO180" i="13"/>
  <c r="BN180" i="13"/>
  <c r="BB180" i="13"/>
  <c r="BP179" i="13"/>
  <c r="BO179" i="13"/>
  <c r="BN179" i="13"/>
  <c r="BB179" i="13"/>
  <c r="BD179" i="13" s="1"/>
  <c r="BP178" i="13"/>
  <c r="BO178" i="13"/>
  <c r="BN178" i="13"/>
  <c r="BB178" i="13"/>
  <c r="BD178" i="13" s="1"/>
  <c r="BP177" i="13"/>
  <c r="BO177" i="13"/>
  <c r="BN177" i="13"/>
  <c r="BH177" i="13"/>
  <c r="BP176" i="13"/>
  <c r="BO176" i="13"/>
  <c r="BN176" i="13"/>
  <c r="BB176" i="13"/>
  <c r="BD176" i="13" s="1"/>
  <c r="BP175" i="13"/>
  <c r="BO175" i="13"/>
  <c r="BN175" i="13"/>
  <c r="BH175" i="13"/>
  <c r="BB175" i="13"/>
  <c r="BD175" i="13" s="1"/>
  <c r="BP174" i="13"/>
  <c r="BO174" i="13"/>
  <c r="BN174" i="13"/>
  <c r="BP173" i="13"/>
  <c r="BO173" i="13"/>
  <c r="BN173" i="13"/>
  <c r="BD173" i="13"/>
  <c r="BP172" i="13"/>
  <c r="BO172" i="13"/>
  <c r="BN172" i="13"/>
  <c r="BH172" i="13"/>
  <c r="BD172" i="13"/>
  <c r="BE172" i="13" s="1"/>
  <c r="BJ170" i="13"/>
  <c r="BP169" i="13"/>
  <c r="BO169" i="13"/>
  <c r="BN169" i="13"/>
  <c r="BH169" i="13"/>
  <c r="BJ169" i="13" s="1"/>
  <c r="BD169" i="13"/>
  <c r="BE169" i="13" s="1"/>
  <c r="BP168" i="13"/>
  <c r="BO168" i="13"/>
  <c r="BN168" i="13"/>
  <c r="BB168" i="13"/>
  <c r="BD168" i="13" s="1"/>
  <c r="BP167" i="13"/>
  <c r="BO167" i="13"/>
  <c r="BN167" i="13"/>
  <c r="BH167" i="13"/>
  <c r="BB167" i="13"/>
  <c r="BD167" i="13" s="1"/>
  <c r="BP166" i="13"/>
  <c r="BO166" i="13"/>
  <c r="BN166" i="13"/>
  <c r="BB166" i="13"/>
  <c r="BD166" i="13" s="1"/>
  <c r="BP165" i="13"/>
  <c r="BO165" i="13"/>
  <c r="BN165" i="13"/>
  <c r="BB165" i="13"/>
  <c r="BD165" i="13" s="1"/>
  <c r="BP164" i="13"/>
  <c r="BO164" i="13"/>
  <c r="BN164" i="13"/>
  <c r="BH164" i="13"/>
  <c r="BB164" i="13"/>
  <c r="BD164" i="13" s="1"/>
  <c r="BP163" i="13"/>
  <c r="BO163" i="13"/>
  <c r="BN163" i="13"/>
  <c r="BB163" i="13"/>
  <c r="BD163" i="13" s="1"/>
  <c r="BP162" i="13"/>
  <c r="BO162" i="13"/>
  <c r="BN162" i="13"/>
  <c r="BH162" i="13"/>
  <c r="BB162" i="13"/>
  <c r="BD162" i="13" s="1"/>
  <c r="BP161" i="13"/>
  <c r="BO161" i="13"/>
  <c r="BN161" i="13"/>
  <c r="BJ161" i="13"/>
  <c r="BE161" i="13"/>
  <c r="BB161" i="13"/>
  <c r="BB159" i="13" s="1"/>
  <c r="BD159" i="13" s="1"/>
  <c r="BI159" i="13" s="1"/>
  <c r="BP160" i="13"/>
  <c r="BO160" i="13"/>
  <c r="BN160" i="13"/>
  <c r="BJ160" i="13"/>
  <c r="BE160" i="13"/>
  <c r="BP159" i="13"/>
  <c r="BO159" i="13"/>
  <c r="BN159" i="13"/>
  <c r="BH159" i="13"/>
  <c r="BP158" i="13"/>
  <c r="BO158" i="13"/>
  <c r="BN158" i="13"/>
  <c r="BJ158" i="13"/>
  <c r="BE158" i="13"/>
  <c r="BB158" i="13"/>
  <c r="BP157" i="13"/>
  <c r="BO157" i="13"/>
  <c r="BN157" i="13"/>
  <c r="BH157" i="13"/>
  <c r="BB157" i="13"/>
  <c r="BD157" i="13" s="1"/>
  <c r="BI157" i="13" s="1"/>
  <c r="BP156" i="13"/>
  <c r="BO156" i="13"/>
  <c r="BN156" i="13"/>
  <c r="BI156" i="13"/>
  <c r="BH156" i="13"/>
  <c r="BE156" i="13"/>
  <c r="BB156" i="13"/>
  <c r="BP155" i="13"/>
  <c r="BO155" i="13"/>
  <c r="BN155" i="13"/>
  <c r="BH155" i="13"/>
  <c r="BB155" i="13"/>
  <c r="BD155" i="13" s="1"/>
  <c r="BI155" i="13" s="1"/>
  <c r="BP154" i="13"/>
  <c r="BO154" i="13"/>
  <c r="BN154" i="13"/>
  <c r="BI154" i="13"/>
  <c r="BH154" i="13"/>
  <c r="BE154" i="13"/>
  <c r="BP153" i="13"/>
  <c r="BO153" i="13"/>
  <c r="BN153" i="13"/>
  <c r="BD153" i="13"/>
  <c r="BI153" i="13" s="1"/>
  <c r="BC153" i="13"/>
  <c r="BH153" i="13" s="1"/>
  <c r="BP152" i="13"/>
  <c r="BO152" i="13"/>
  <c r="BN152" i="13"/>
  <c r="BI152" i="13"/>
  <c r="BH152" i="13"/>
  <c r="BE152" i="13"/>
  <c r="BB152" i="13"/>
  <c r="BP151" i="13"/>
  <c r="BO151" i="13"/>
  <c r="BN151" i="13"/>
  <c r="BI151" i="13"/>
  <c r="BH151" i="13"/>
  <c r="BE151" i="13"/>
  <c r="BB151" i="13"/>
  <c r="BP150" i="13"/>
  <c r="BO150" i="13"/>
  <c r="BN150" i="13"/>
  <c r="BI150" i="13"/>
  <c r="BH150" i="13"/>
  <c r="BE150" i="13"/>
  <c r="BB150" i="13"/>
  <c r="BP149" i="13"/>
  <c r="BO149" i="13"/>
  <c r="BN149" i="13"/>
  <c r="BH149" i="13"/>
  <c r="BP148" i="13"/>
  <c r="BO148" i="13"/>
  <c r="BN148" i="13"/>
  <c r="BI148" i="13"/>
  <c r="BH148" i="13"/>
  <c r="BE148" i="13"/>
  <c r="BB148" i="13"/>
  <c r="BP147" i="13"/>
  <c r="BO147" i="13"/>
  <c r="BN147" i="13"/>
  <c r="BH147" i="13"/>
  <c r="BB147" i="13"/>
  <c r="BP146" i="13"/>
  <c r="BO146" i="13"/>
  <c r="BN146" i="13"/>
  <c r="BI146" i="13"/>
  <c r="BH146" i="13"/>
  <c r="BE146" i="13"/>
  <c r="BB146" i="13"/>
  <c r="BP145" i="13"/>
  <c r="BO145" i="13"/>
  <c r="BN145" i="13"/>
  <c r="BH145" i="13"/>
  <c r="BB145" i="13"/>
  <c r="BD145" i="13" s="1"/>
  <c r="BP144" i="13"/>
  <c r="BO144" i="13"/>
  <c r="BN144" i="13"/>
  <c r="BI144" i="13"/>
  <c r="BH144" i="13"/>
  <c r="BE144" i="13"/>
  <c r="BB144" i="13"/>
  <c r="BP143" i="13"/>
  <c r="BO143" i="13"/>
  <c r="BN143" i="13"/>
  <c r="BH143" i="13"/>
  <c r="BB143" i="13"/>
  <c r="BD143" i="13" s="1"/>
  <c r="BP142" i="13"/>
  <c r="BO142" i="13"/>
  <c r="BN142" i="13"/>
  <c r="BH139" i="13"/>
  <c r="BH138" i="13" s="1"/>
  <c r="BD139" i="13"/>
  <c r="BE139" i="13" s="1"/>
  <c r="BE138" i="13" s="1"/>
  <c r="BC138" i="13"/>
  <c r="BB138" i="13"/>
  <c r="BH137" i="13"/>
  <c r="BH136" i="13" s="1"/>
  <c r="BD137" i="13"/>
  <c r="BD136" i="13" s="1"/>
  <c r="BJ136" i="13"/>
  <c r="BC136" i="13"/>
  <c r="BB136" i="13"/>
  <c r="BH135" i="13"/>
  <c r="BH134" i="13" s="1"/>
  <c r="BD135" i="13"/>
  <c r="BE135" i="13" s="1"/>
  <c r="BE134" i="13" s="1"/>
  <c r="BJ134" i="13"/>
  <c r="BC134" i="13"/>
  <c r="BB134" i="13"/>
  <c r="BJ132" i="13"/>
  <c r="BJ130" i="13"/>
  <c r="BJ128" i="13"/>
  <c r="BJ126" i="13"/>
  <c r="BH124" i="13"/>
  <c r="BJ124" i="13" s="1"/>
  <c r="BJ122" i="13"/>
  <c r="BJ120" i="13"/>
  <c r="BD119" i="13"/>
  <c r="BE119" i="13" s="1"/>
  <c r="BP118" i="13"/>
  <c r="BO118" i="13"/>
  <c r="BN118" i="13"/>
  <c r="BD118" i="13"/>
  <c r="BP117" i="13"/>
  <c r="BO117" i="13"/>
  <c r="BN117" i="13"/>
  <c r="BC117" i="13"/>
  <c r="BH117" i="13" s="1"/>
  <c r="BB117" i="13"/>
  <c r="BP115" i="13"/>
  <c r="BO115" i="13"/>
  <c r="BN115" i="13"/>
  <c r="BI115" i="13"/>
  <c r="BH115" i="13"/>
  <c r="BE115" i="13"/>
  <c r="BB115" i="13"/>
  <c r="BP114" i="13"/>
  <c r="BO114" i="13"/>
  <c r="BN114" i="13"/>
  <c r="BI114" i="13"/>
  <c r="BH114" i="13"/>
  <c r="BE114" i="13"/>
  <c r="BB114" i="13"/>
  <c r="BP113" i="13"/>
  <c r="BO113" i="13"/>
  <c r="BN113" i="13"/>
  <c r="BH113" i="13"/>
  <c r="BP112" i="13"/>
  <c r="BO112" i="13"/>
  <c r="BN112" i="13"/>
  <c r="BI112" i="13"/>
  <c r="BH112" i="13"/>
  <c r="BE112" i="13"/>
  <c r="BB112" i="13"/>
  <c r="BP111" i="13"/>
  <c r="BO111" i="13"/>
  <c r="BN111" i="13"/>
  <c r="BI111" i="13"/>
  <c r="BH111" i="13"/>
  <c r="BE111" i="13"/>
  <c r="BB111" i="13"/>
  <c r="BP110" i="13"/>
  <c r="BO110" i="13"/>
  <c r="BN110" i="13"/>
  <c r="BH110" i="13"/>
  <c r="BP109" i="13"/>
  <c r="BO109" i="13"/>
  <c r="BN109" i="13"/>
  <c r="BI109" i="13"/>
  <c r="BH109" i="13"/>
  <c r="BE109" i="13"/>
  <c r="BB109" i="13"/>
  <c r="BP108" i="13"/>
  <c r="BO108" i="13"/>
  <c r="BN108" i="13"/>
  <c r="BH108" i="13"/>
  <c r="BB108" i="13"/>
  <c r="BD108" i="13" s="1"/>
  <c r="BE108" i="13" s="1"/>
  <c r="BP107" i="13"/>
  <c r="BO107" i="13"/>
  <c r="BN107" i="13"/>
  <c r="BI107" i="13"/>
  <c r="BH107" i="13"/>
  <c r="BE107" i="13"/>
  <c r="BP106" i="13"/>
  <c r="BO106" i="13"/>
  <c r="BN106" i="13"/>
  <c r="BH106" i="13"/>
  <c r="BD106" i="13"/>
  <c r="BE106" i="13" s="1"/>
  <c r="BP105" i="13"/>
  <c r="BO105" i="13"/>
  <c r="BN105" i="13"/>
  <c r="BI105" i="13"/>
  <c r="BH105" i="13"/>
  <c r="BE105" i="13"/>
  <c r="BB105" i="13"/>
  <c r="BP104" i="13"/>
  <c r="BO104" i="13"/>
  <c r="BN104" i="13"/>
  <c r="BI104" i="13"/>
  <c r="BH104" i="13"/>
  <c r="BE104" i="13"/>
  <c r="BB104" i="13"/>
  <c r="BP103" i="13"/>
  <c r="BO103" i="13"/>
  <c r="BN103" i="13"/>
  <c r="BH103" i="13"/>
  <c r="BP102" i="13"/>
  <c r="BO102" i="13"/>
  <c r="BN102" i="13"/>
  <c r="BI102" i="13"/>
  <c r="BH102" i="13"/>
  <c r="BE102" i="13"/>
  <c r="BB102" i="13"/>
  <c r="BP101" i="13"/>
  <c r="BO101" i="13"/>
  <c r="BN101" i="13"/>
  <c r="BH101" i="13"/>
  <c r="BB101" i="13"/>
  <c r="BD101" i="13" s="1"/>
  <c r="BP100" i="13"/>
  <c r="BO100" i="13"/>
  <c r="BN100" i="13"/>
  <c r="BI100" i="13"/>
  <c r="BH100" i="13"/>
  <c r="BE100" i="13"/>
  <c r="BB100" i="13"/>
  <c r="BP99" i="13"/>
  <c r="BO99" i="13"/>
  <c r="BN99" i="13"/>
  <c r="BH99" i="13"/>
  <c r="BB99" i="13"/>
  <c r="BD99" i="13" s="1"/>
  <c r="BE99" i="13" s="1"/>
  <c r="BP98" i="13"/>
  <c r="BO98" i="13"/>
  <c r="BN98" i="13"/>
  <c r="BI98" i="13"/>
  <c r="BH98" i="13"/>
  <c r="BE98" i="13"/>
  <c r="BB98" i="13"/>
  <c r="BP97" i="13"/>
  <c r="BO97" i="13"/>
  <c r="BN97" i="13"/>
  <c r="BH97" i="13"/>
  <c r="BB97" i="13"/>
  <c r="BD97" i="13" s="1"/>
  <c r="BE97" i="13" s="1"/>
  <c r="BP96" i="13"/>
  <c r="BO96" i="13"/>
  <c r="BN96" i="13"/>
  <c r="BI96" i="13"/>
  <c r="BH96" i="13"/>
  <c r="BE96" i="13"/>
  <c r="BB96" i="13"/>
  <c r="BP95" i="13"/>
  <c r="BO95" i="13"/>
  <c r="BN95" i="13"/>
  <c r="BH95" i="13"/>
  <c r="BB95" i="13"/>
  <c r="BD95" i="13" s="1"/>
  <c r="BE95" i="13" s="1"/>
  <c r="BP94" i="13"/>
  <c r="BO94" i="13"/>
  <c r="BN94" i="13"/>
  <c r="BI94" i="13"/>
  <c r="BH94" i="13"/>
  <c r="BE94" i="13"/>
  <c r="BB94" i="13"/>
  <c r="BP93" i="13"/>
  <c r="BO93" i="13"/>
  <c r="BN93" i="13"/>
  <c r="BH93" i="13"/>
  <c r="BB93" i="13"/>
  <c r="BD93" i="13" s="1"/>
  <c r="BP92" i="13"/>
  <c r="BO92" i="13"/>
  <c r="BN92" i="13"/>
  <c r="BI92" i="13"/>
  <c r="BH92" i="13"/>
  <c r="BE92" i="13"/>
  <c r="BB92" i="13"/>
  <c r="BP91" i="13"/>
  <c r="BO91" i="13"/>
  <c r="BN91" i="13"/>
  <c r="BH91" i="13"/>
  <c r="BB91" i="13"/>
  <c r="BD91" i="13" s="1"/>
  <c r="BI91" i="13" s="1"/>
  <c r="BP90" i="13"/>
  <c r="BO90" i="13"/>
  <c r="BN90" i="13"/>
  <c r="BI90" i="13"/>
  <c r="BH90" i="13"/>
  <c r="BE90" i="13"/>
  <c r="BB90" i="13"/>
  <c r="BP89" i="13"/>
  <c r="BO89" i="13"/>
  <c r="BN89" i="13"/>
  <c r="BH89" i="13"/>
  <c r="BB89" i="13"/>
  <c r="BD89" i="13" s="1"/>
  <c r="BP88" i="13"/>
  <c r="BO88" i="13"/>
  <c r="BN88" i="13"/>
  <c r="BC88" i="13"/>
  <c r="BH88" i="13" s="1"/>
  <c r="BP87" i="13"/>
  <c r="BO87" i="13"/>
  <c r="BN87" i="13"/>
  <c r="BH87" i="13"/>
  <c r="BJ87" i="13" s="1"/>
  <c r="BD87" i="13"/>
  <c r="BE87" i="13" s="1"/>
  <c r="BP86" i="13"/>
  <c r="BO86" i="13"/>
  <c r="BN86" i="13"/>
  <c r="BH86" i="13"/>
  <c r="BJ86" i="13" s="1"/>
  <c r="BD86" i="13"/>
  <c r="BE86" i="13" s="1"/>
  <c r="BP85" i="13"/>
  <c r="BO85" i="13"/>
  <c r="BN85" i="13"/>
  <c r="BH85" i="13"/>
  <c r="BD85" i="13"/>
  <c r="BE85" i="13" s="1"/>
  <c r="BE84" i="13" s="1"/>
  <c r="BP84" i="13"/>
  <c r="BO84" i="13"/>
  <c r="BN84" i="13"/>
  <c r="BC84" i="13"/>
  <c r="BB84" i="13"/>
  <c r="BD84" i="13" s="1"/>
  <c r="BI84" i="13" s="1"/>
  <c r="BJ82" i="13"/>
  <c r="BH80" i="13"/>
  <c r="BD80" i="13"/>
  <c r="BE80" i="13" s="1"/>
  <c r="BP79" i="13"/>
  <c r="BO79" i="13"/>
  <c r="BN79" i="13"/>
  <c r="BE79" i="13"/>
  <c r="BB79" i="13"/>
  <c r="BB78" i="13" s="1"/>
  <c r="BD78" i="13" s="1"/>
  <c r="BI78" i="13" s="1"/>
  <c r="BP78" i="13"/>
  <c r="BO78" i="13"/>
  <c r="BN78" i="13"/>
  <c r="BH78" i="13"/>
  <c r="BH76" i="13"/>
  <c r="BD76" i="13"/>
  <c r="BE76" i="13" s="1"/>
  <c r="BP75" i="13"/>
  <c r="BO75" i="13"/>
  <c r="BN75" i="13"/>
  <c r="BH75" i="13"/>
  <c r="BB75" i="13"/>
  <c r="BD75" i="13" s="1"/>
  <c r="BP74" i="13"/>
  <c r="BO74" i="13"/>
  <c r="BN74" i="13"/>
  <c r="BE74" i="13"/>
  <c r="BB74" i="13"/>
  <c r="BP73" i="13"/>
  <c r="BO73" i="13"/>
  <c r="BN73" i="13"/>
  <c r="BH73" i="13"/>
  <c r="BB73" i="13"/>
  <c r="BD73" i="13" s="1"/>
  <c r="BI73" i="13" s="1"/>
  <c r="BP72" i="13"/>
  <c r="BO72" i="13"/>
  <c r="BN72" i="13"/>
  <c r="BE72" i="13"/>
  <c r="BB72" i="13"/>
  <c r="BP71" i="13"/>
  <c r="BO71" i="13"/>
  <c r="BN71" i="13"/>
  <c r="BE71" i="13"/>
  <c r="BB71" i="13"/>
  <c r="BP70" i="13"/>
  <c r="BO70" i="13"/>
  <c r="BN70" i="13"/>
  <c r="BH70" i="13"/>
  <c r="BP69" i="13"/>
  <c r="BO69" i="13"/>
  <c r="BN69" i="13"/>
  <c r="BC69" i="13"/>
  <c r="BH68" i="13"/>
  <c r="BH67" i="13" s="1"/>
  <c r="BD68" i="13"/>
  <c r="BE68" i="13" s="1"/>
  <c r="BE67" i="13" s="1"/>
  <c r="BJ67" i="13"/>
  <c r="BC67" i="13"/>
  <c r="BB67" i="13"/>
  <c r="BP66" i="13"/>
  <c r="BO66" i="13"/>
  <c r="BN66" i="13"/>
  <c r="BI66" i="13"/>
  <c r="BH66" i="13"/>
  <c r="BP65" i="13"/>
  <c r="BO65" i="13"/>
  <c r="BN65" i="13"/>
  <c r="BJ65" i="13"/>
  <c r="BP64" i="13"/>
  <c r="BO64" i="13"/>
  <c r="BN64" i="13"/>
  <c r="BI64" i="13"/>
  <c r="BH64" i="13"/>
  <c r="BE64" i="13"/>
  <c r="BP63" i="13"/>
  <c r="BO63" i="13"/>
  <c r="BN63" i="13"/>
  <c r="BD63" i="13"/>
  <c r="BI63" i="13" s="1"/>
  <c r="BC63" i="13"/>
  <c r="BI62" i="13"/>
  <c r="BH62" i="13"/>
  <c r="BI61" i="13"/>
  <c r="BH61" i="13"/>
  <c r="BC60" i="13"/>
  <c r="BH60" i="13" s="1"/>
  <c r="BB60" i="13"/>
  <c r="BD60" i="13" s="1"/>
  <c r="BI60" i="13" s="1"/>
  <c r="BC58" i="13"/>
  <c r="BB58" i="13"/>
  <c r="BD58" i="13" s="1"/>
  <c r="BI58" i="13" s="1"/>
  <c r="BC56" i="13"/>
  <c r="BH56" i="13" s="1"/>
  <c r="BB56" i="13"/>
  <c r="BD56" i="13" s="1"/>
  <c r="BP55" i="13"/>
  <c r="BO55" i="13"/>
  <c r="BN55" i="13"/>
  <c r="BI55" i="13"/>
  <c r="BH55" i="13"/>
  <c r="BE55" i="13"/>
  <c r="BB55" i="13"/>
  <c r="BP54" i="13"/>
  <c r="BO54" i="13"/>
  <c r="BN54" i="13"/>
  <c r="BH54" i="13"/>
  <c r="BB54" i="13"/>
  <c r="BD54" i="13" s="1"/>
  <c r="BP53" i="13"/>
  <c r="BO53" i="13"/>
  <c r="BN53" i="13"/>
  <c r="BI53" i="13"/>
  <c r="BH53" i="13"/>
  <c r="BE53" i="13"/>
  <c r="BB53" i="13"/>
  <c r="BP52" i="13"/>
  <c r="BO52" i="13"/>
  <c r="BN52" i="13"/>
  <c r="BH52" i="13"/>
  <c r="BB52" i="13"/>
  <c r="BP51" i="13"/>
  <c r="BO51" i="13"/>
  <c r="BN51" i="13"/>
  <c r="BP50" i="13"/>
  <c r="BO50" i="13"/>
  <c r="BN50" i="13"/>
  <c r="BH50" i="13"/>
  <c r="BJ50" i="13" s="1"/>
  <c r="BB50" i="13"/>
  <c r="BD50" i="13" s="1"/>
  <c r="BE50" i="13" s="1"/>
  <c r="BP49" i="13"/>
  <c r="BO49" i="13"/>
  <c r="BN49" i="13"/>
  <c r="BH49" i="13"/>
  <c r="BB49" i="13"/>
  <c r="BD49" i="13" s="1"/>
  <c r="BP48" i="13"/>
  <c r="BO48" i="13"/>
  <c r="BN48" i="13"/>
  <c r="BI48" i="13"/>
  <c r="BH48" i="13"/>
  <c r="BE48" i="13"/>
  <c r="BP47" i="13"/>
  <c r="BO47" i="13"/>
  <c r="BN47" i="13"/>
  <c r="BH47" i="13"/>
  <c r="BD47" i="13"/>
  <c r="BE47" i="13" s="1"/>
  <c r="BP46" i="13"/>
  <c r="BO46" i="13"/>
  <c r="BN46" i="13"/>
  <c r="BI46" i="13"/>
  <c r="BH46" i="13"/>
  <c r="BE46" i="13"/>
  <c r="BB46" i="13"/>
  <c r="BP45" i="13"/>
  <c r="BO45" i="13"/>
  <c r="BN45" i="13"/>
  <c r="BH45" i="13"/>
  <c r="BB45" i="13"/>
  <c r="BD45" i="13" s="1"/>
  <c r="BE45" i="13" s="1"/>
  <c r="BP44" i="13"/>
  <c r="BO44" i="13"/>
  <c r="BN44" i="13"/>
  <c r="BI44" i="13"/>
  <c r="BH44" i="13"/>
  <c r="BE44" i="13"/>
  <c r="BB44" i="13"/>
  <c r="BP43" i="13"/>
  <c r="BO43" i="13"/>
  <c r="BN43" i="13"/>
  <c r="BH43" i="13"/>
  <c r="BB43" i="13"/>
  <c r="BD43" i="13" s="1"/>
  <c r="BP42" i="13"/>
  <c r="BO42" i="13"/>
  <c r="BN42" i="13"/>
  <c r="BI42" i="13"/>
  <c r="BH42" i="13"/>
  <c r="BE42" i="13"/>
  <c r="BB42" i="13"/>
  <c r="BP41" i="13"/>
  <c r="BO41" i="13"/>
  <c r="BN41" i="13"/>
  <c r="BH41" i="13"/>
  <c r="BB41" i="13"/>
  <c r="BD41" i="13" s="1"/>
  <c r="BI41" i="13" s="1"/>
  <c r="BP40" i="13"/>
  <c r="BO40" i="13"/>
  <c r="BN40" i="13"/>
  <c r="BI40" i="13"/>
  <c r="BH40" i="13"/>
  <c r="BE40" i="13"/>
  <c r="BB40" i="13"/>
  <c r="BP39" i="13"/>
  <c r="BO39" i="13"/>
  <c r="BN39" i="13"/>
  <c r="BH39" i="13"/>
  <c r="BB39" i="13"/>
  <c r="BD39" i="13" s="1"/>
  <c r="BI39" i="13" s="1"/>
  <c r="BP38" i="13"/>
  <c r="BO38" i="13"/>
  <c r="BN38" i="13"/>
  <c r="BI38" i="13"/>
  <c r="BH38" i="13"/>
  <c r="BE38" i="13"/>
  <c r="BB38" i="13"/>
  <c r="BP37" i="13"/>
  <c r="BO37" i="13"/>
  <c r="BN37" i="13"/>
  <c r="BI37" i="13"/>
  <c r="BH37" i="13"/>
  <c r="BE37" i="13"/>
  <c r="BB37" i="13"/>
  <c r="BP36" i="13"/>
  <c r="BO36" i="13"/>
  <c r="BN36" i="13"/>
  <c r="BH36" i="13"/>
  <c r="BP35" i="13"/>
  <c r="BO35" i="13"/>
  <c r="BN35" i="13"/>
  <c r="BC35" i="13"/>
  <c r="BP34" i="13"/>
  <c r="BO34" i="13"/>
  <c r="BN34" i="13"/>
  <c r="BH34" i="13"/>
  <c r="BD34" i="13"/>
  <c r="BI34" i="13" s="1"/>
  <c r="BI33" i="13"/>
  <c r="BH33" i="13"/>
  <c r="BP32" i="13"/>
  <c r="BO32" i="13"/>
  <c r="BN32" i="13"/>
  <c r="BH32" i="13"/>
  <c r="BD32" i="13"/>
  <c r="BI32" i="13" s="1"/>
  <c r="BP31" i="13"/>
  <c r="BO31" i="13"/>
  <c r="BN31" i="13"/>
  <c r="BH31" i="13"/>
  <c r="BD31" i="13"/>
  <c r="BI31" i="13" s="1"/>
  <c r="BP30" i="13"/>
  <c r="BO30" i="13"/>
  <c r="BN30" i="13"/>
  <c r="BH30" i="13"/>
  <c r="BB30" i="13"/>
  <c r="BD30" i="13" s="1"/>
  <c r="BI30" i="13" s="1"/>
  <c r="BP29" i="13"/>
  <c r="BO29" i="13"/>
  <c r="BN29" i="13"/>
  <c r="BH29" i="13"/>
  <c r="BB29" i="13"/>
  <c r="BD29" i="13" s="1"/>
  <c r="BI29" i="13" s="1"/>
  <c r="BP28" i="13"/>
  <c r="BO28" i="13"/>
  <c r="BN28" i="13"/>
  <c r="BH28" i="13"/>
  <c r="BB28" i="13"/>
  <c r="BD28" i="13" s="1"/>
  <c r="BI28" i="13" s="1"/>
  <c r="BP27" i="13"/>
  <c r="BO27" i="13"/>
  <c r="BN27" i="13"/>
  <c r="BH27" i="13"/>
  <c r="BB27" i="13"/>
  <c r="BD27" i="13" s="1"/>
  <c r="BI27" i="13" s="1"/>
  <c r="BP26" i="13"/>
  <c r="BO26" i="13"/>
  <c r="BN26" i="13"/>
  <c r="BH26" i="13"/>
  <c r="BB26" i="13"/>
  <c r="BD26" i="13" s="1"/>
  <c r="BP25" i="13"/>
  <c r="BO25" i="13"/>
  <c r="BN25" i="13"/>
  <c r="BI25" i="13"/>
  <c r="BH25" i="13"/>
  <c r="BE25" i="13"/>
  <c r="BB25" i="13"/>
  <c r="BP24" i="13"/>
  <c r="BO24" i="13"/>
  <c r="BN24" i="13"/>
  <c r="BH24" i="13"/>
  <c r="BB24" i="13"/>
  <c r="BD24" i="13" s="1"/>
  <c r="BP23" i="13"/>
  <c r="BO23" i="13"/>
  <c r="BN23" i="13"/>
  <c r="BI23" i="13"/>
  <c r="BH23" i="13"/>
  <c r="BE23" i="13"/>
  <c r="BB23" i="13"/>
  <c r="BP22" i="13"/>
  <c r="BO22" i="13"/>
  <c r="BN22" i="13"/>
  <c r="BH22" i="13"/>
  <c r="BB22" i="13"/>
  <c r="BD22" i="13" s="1"/>
  <c r="BE22" i="13" s="1"/>
  <c r="BP21" i="13"/>
  <c r="BO21" i="13"/>
  <c r="BN21" i="13"/>
  <c r="BI21" i="13"/>
  <c r="BH21" i="13"/>
  <c r="BE21" i="13"/>
  <c r="BB21" i="13"/>
  <c r="BP20" i="13"/>
  <c r="BO20" i="13"/>
  <c r="BN20" i="13"/>
  <c r="BH20" i="13"/>
  <c r="BB20" i="13"/>
  <c r="BD20" i="13" s="1"/>
  <c r="BI20" i="13" s="1"/>
  <c r="BP19" i="13"/>
  <c r="BO19" i="13"/>
  <c r="BN19" i="13"/>
  <c r="BC19" i="13"/>
  <c r="BP17" i="13"/>
  <c r="BO17" i="13"/>
  <c r="BN17" i="13"/>
  <c r="BH17" i="13"/>
  <c r="BD17" i="13"/>
  <c r="BE17" i="13" s="1"/>
  <c r="BP16" i="13"/>
  <c r="BO16" i="13"/>
  <c r="BN16" i="13"/>
  <c r="BC16" i="13"/>
  <c r="BB16" i="13"/>
  <c r="BD16" i="13" s="1"/>
  <c r="BI16" i="13" s="1"/>
  <c r="BP15" i="13"/>
  <c r="BO15" i="13"/>
  <c r="BN15" i="13"/>
  <c r="BH15" i="13"/>
  <c r="BB15" i="13"/>
  <c r="BD15" i="13" s="1"/>
  <c r="BI15" i="13" s="1"/>
  <c r="BP14" i="13"/>
  <c r="BO14" i="13"/>
  <c r="BN14" i="13"/>
  <c r="BH14" i="13"/>
  <c r="BB14" i="13"/>
  <c r="BD14" i="13" s="1"/>
  <c r="BI14" i="13" s="1"/>
  <c r="BP13" i="13"/>
  <c r="BO13" i="13"/>
  <c r="BN13" i="13"/>
  <c r="BH13" i="13"/>
  <c r="BB13" i="13"/>
  <c r="BD13" i="13" s="1"/>
  <c r="BP12" i="13"/>
  <c r="BO12" i="13"/>
  <c r="BN12" i="13"/>
  <c r="G9" i="17" l="1"/>
  <c r="BB2443" i="13"/>
  <c r="BD2443" i="13" s="1"/>
  <c r="BB2120" i="13"/>
  <c r="BD2120" i="13" s="1"/>
  <c r="BH3327" i="13"/>
  <c r="BE3329" i="13"/>
  <c r="BI3329" i="13"/>
  <c r="BJ3329" i="13" s="1"/>
  <c r="BD3328" i="13"/>
  <c r="BB2031" i="13"/>
  <c r="BD2031" i="13" s="1"/>
  <c r="BC2031" i="13" s="1"/>
  <c r="BE2031" i="13" s="1"/>
  <c r="BB697" i="13"/>
  <c r="BD697" i="13" s="1"/>
  <c r="BC697" i="13" s="1"/>
  <c r="BB2333" i="13"/>
  <c r="BD2333" i="13" s="1"/>
  <c r="BB2303" i="13"/>
  <c r="BD2303" i="13" s="1"/>
  <c r="BI2303" i="13" s="1"/>
  <c r="BE3062" i="13"/>
  <c r="BE3297" i="13"/>
  <c r="BB5937" i="13"/>
  <c r="BD5937" i="13" s="1"/>
  <c r="BI5937" i="13" s="1"/>
  <c r="BD6696" i="13"/>
  <c r="BJ3873" i="13"/>
  <c r="BE6432" i="13"/>
  <c r="BB668" i="13"/>
  <c r="BD668" i="13" s="1"/>
  <c r="BC668" i="13" s="1"/>
  <c r="BH668" i="13" s="1"/>
  <c r="BB386" i="13"/>
  <c r="BD386" i="13" s="1"/>
  <c r="BC386" i="13" s="1"/>
  <c r="BH386" i="13" s="1"/>
  <c r="BB494" i="13"/>
  <c r="BD494" i="13" s="1"/>
  <c r="BC494" i="13" s="1"/>
  <c r="BH494" i="13" s="1"/>
  <c r="BE31" i="13"/>
  <c r="BB1027" i="13"/>
  <c r="BD1027" i="13" s="1"/>
  <c r="BJ599" i="13"/>
  <c r="BB1948" i="13"/>
  <c r="BD1948" i="13" s="1"/>
  <c r="BC1948" i="13" s="1"/>
  <c r="BD2214" i="13"/>
  <c r="BB2259" i="13"/>
  <c r="BD2259" i="13" s="1"/>
  <c r="BJ31" i="13"/>
  <c r="BJ4648" i="13"/>
  <c r="BI5049" i="13"/>
  <c r="BJ61" i="13"/>
  <c r="BB110" i="13"/>
  <c r="BD110" i="13" s="1"/>
  <c r="BE110" i="13" s="1"/>
  <c r="BE5446" i="13"/>
  <c r="BB1844" i="13"/>
  <c r="BD1844" i="13" s="1"/>
  <c r="BI1844" i="13" s="1"/>
  <c r="BJ1844" i="13" s="1"/>
  <c r="BJ3500" i="13"/>
  <c r="BD192" i="13"/>
  <c r="BE1484" i="13"/>
  <c r="BE1483" i="13" s="1"/>
  <c r="BJ1830" i="13"/>
  <c r="BB2125" i="13"/>
  <c r="BD2125" i="13" s="1"/>
  <c r="BE2512" i="13"/>
  <c r="BE3201" i="13"/>
  <c r="BJ3793" i="13"/>
  <c r="BJ3885" i="13"/>
  <c r="BE4581" i="13"/>
  <c r="BB4801" i="13"/>
  <c r="BD4801" i="13" s="1"/>
  <c r="BI4801" i="13" s="1"/>
  <c r="BB4996" i="13"/>
  <c r="BD4996" i="13" s="1"/>
  <c r="BF240" i="13"/>
  <c r="BJ38" i="13"/>
  <c r="BB1241" i="13"/>
  <c r="BD1241" i="13" s="1"/>
  <c r="BI1241" i="13" s="1"/>
  <c r="BB1365" i="13"/>
  <c r="BD1365" i="13" s="1"/>
  <c r="BC1365" i="13" s="1"/>
  <c r="BB1467" i="13"/>
  <c r="BD1467" i="13" s="1"/>
  <c r="BC1467" i="13" s="1"/>
  <c r="BI1484" i="13"/>
  <c r="BI1483" i="13" s="1"/>
  <c r="BI3237" i="13"/>
  <c r="BJ3351" i="13"/>
  <c r="BJ4323" i="13"/>
  <c r="BJ2150" i="13"/>
  <c r="BI3288" i="13"/>
  <c r="BI4373" i="13"/>
  <c r="BB4445" i="13"/>
  <c r="BD4445" i="13" s="1"/>
  <c r="BI4445" i="13" s="1"/>
  <c r="BB6338" i="13"/>
  <c r="BD6338" i="13" s="1"/>
  <c r="BI1209" i="13"/>
  <c r="BJ1209" i="13" s="1"/>
  <c r="BJ1437" i="13"/>
  <c r="BE1813" i="13"/>
  <c r="BI3184" i="13"/>
  <c r="BJ3184" i="13" s="1"/>
  <c r="BJ3384" i="13"/>
  <c r="BJ4955" i="13"/>
  <c r="BI6557" i="13"/>
  <c r="BJ6607" i="13"/>
  <c r="BD6670" i="13"/>
  <c r="BE6671" i="13"/>
  <c r="BE6670" i="13" s="1"/>
  <c r="BB36" i="13"/>
  <c r="BB113" i="13"/>
  <c r="BD113" i="13" s="1"/>
  <c r="BE113" i="13" s="1"/>
  <c r="BE1603" i="13"/>
  <c r="BI1681" i="13"/>
  <c r="BC1903" i="13"/>
  <c r="BE1903" i="13" s="1"/>
  <c r="BJ2530" i="13"/>
  <c r="BI2720" i="13"/>
  <c r="BI3365" i="13"/>
  <c r="BJ3464" i="13"/>
  <c r="BJ3999" i="13"/>
  <c r="BI6308" i="13"/>
  <c r="BJ6308" i="13" s="1"/>
  <c r="BB1332" i="13"/>
  <c r="BD1332" i="13" s="1"/>
  <c r="BB1539" i="13"/>
  <c r="BD1539" i="13" s="1"/>
  <c r="BJ1752" i="13"/>
  <c r="BB2035" i="13"/>
  <c r="BD2035" i="13" s="1"/>
  <c r="BI2035" i="13" s="1"/>
  <c r="BJ2035" i="13" s="1"/>
  <c r="BB3064" i="13"/>
  <c r="BD3064" i="13" s="1"/>
  <c r="BJ4645" i="13"/>
  <c r="BJ4984" i="13"/>
  <c r="BJ5236" i="13"/>
  <c r="BJ5707" i="13"/>
  <c r="BI6173" i="13"/>
  <c r="BE6650" i="13"/>
  <c r="BE6649" i="13" s="1"/>
  <c r="BJ187" i="13"/>
  <c r="BJ156" i="13"/>
  <c r="BJ409" i="13"/>
  <c r="BC953" i="13"/>
  <c r="BE953" i="13" s="1"/>
  <c r="BJ1142" i="13"/>
  <c r="BB1164" i="13"/>
  <c r="BD1164" i="13" s="1"/>
  <c r="BE1164" i="13" s="1"/>
  <c r="BD1243" i="13"/>
  <c r="BI1243" i="13" s="1"/>
  <c r="BJ1288" i="13"/>
  <c r="BB1534" i="13"/>
  <c r="BD1534" i="13" s="1"/>
  <c r="BI1534" i="13" s="1"/>
  <c r="BI1631" i="13"/>
  <c r="BB1827" i="13"/>
  <c r="BD1827" i="13" s="1"/>
  <c r="BI1827" i="13" s="1"/>
  <c r="BD2305" i="13"/>
  <c r="BI2305" i="13" s="1"/>
  <c r="BI3271" i="13"/>
  <c r="BE3271" i="13"/>
  <c r="BD459" i="13"/>
  <c r="BJ2711" i="13"/>
  <c r="BC2751" i="13"/>
  <c r="BE2751" i="13" s="1"/>
  <c r="BC3447" i="13"/>
  <c r="BI17" i="13"/>
  <c r="BJ17" i="13" s="1"/>
  <c r="BH237" i="13"/>
  <c r="BJ294" i="13"/>
  <c r="BI469" i="13"/>
  <c r="BJ620" i="13"/>
  <c r="BC1138" i="13"/>
  <c r="BB1162" i="13"/>
  <c r="BD1162" i="13" s="1"/>
  <c r="BI1162" i="13" s="1"/>
  <c r="BJ1162" i="13" s="1"/>
  <c r="BB1355" i="13"/>
  <c r="BD1355" i="13" s="1"/>
  <c r="BI1355" i="13" s="1"/>
  <c r="BB1566" i="13"/>
  <c r="BD1566" i="13" s="1"/>
  <c r="BC1566" i="13" s="1"/>
  <c r="BH1603" i="13"/>
  <c r="BE1737" i="13"/>
  <c r="BE1921" i="13"/>
  <c r="BJ2159" i="13"/>
  <c r="BD2218" i="13"/>
  <c r="BB2666" i="13"/>
  <c r="BD2666" i="13" s="1"/>
  <c r="BI2666" i="13" s="1"/>
  <c r="BJ2666" i="13" s="1"/>
  <c r="BB2753" i="13"/>
  <c r="BD2753" i="13" s="1"/>
  <c r="BH2933" i="13"/>
  <c r="BJ2940" i="13"/>
  <c r="BD1187" i="13"/>
  <c r="BJ2658" i="13"/>
  <c r="BJ2672" i="13"/>
  <c r="BE2975" i="13"/>
  <c r="BE3082" i="13"/>
  <c r="BB3167" i="13"/>
  <c r="BD3167" i="13" s="1"/>
  <c r="BJ3297" i="13"/>
  <c r="BJ3303" i="13"/>
  <c r="BE3353" i="13"/>
  <c r="BE3367" i="13"/>
  <c r="BB3682" i="13"/>
  <c r="BD3682" i="13" s="1"/>
  <c r="BB3687" i="13"/>
  <c r="BD3687" i="13" s="1"/>
  <c r="BJ3696" i="13"/>
  <c r="BE3782" i="13"/>
  <c r="BI3961" i="13"/>
  <c r="BJ3969" i="13"/>
  <c r="BE4098" i="13"/>
  <c r="BE4403" i="13"/>
  <c r="BE4460" i="13"/>
  <c r="BD4802" i="13"/>
  <c r="BI4802" i="13" s="1"/>
  <c r="BE5369" i="13"/>
  <c r="BC5437" i="13"/>
  <c r="BE6196" i="13"/>
  <c r="BJ6288" i="13"/>
  <c r="BE6430" i="13"/>
  <c r="BE6638" i="13"/>
  <c r="BE6637" i="13" s="1"/>
  <c r="BD6649" i="13"/>
  <c r="BB3244" i="13"/>
  <c r="BD3244" i="13" s="1"/>
  <c r="BI3244" i="13" s="1"/>
  <c r="BJ3454" i="13"/>
  <c r="BE3784" i="13"/>
  <c r="BJ3847" i="13"/>
  <c r="BB4052" i="13"/>
  <c r="BD4052" i="13" s="1"/>
  <c r="BB5149" i="13"/>
  <c r="BD5149" i="13" s="1"/>
  <c r="BI5149" i="13" s="1"/>
  <c r="BJ5429" i="13"/>
  <c r="BJ5634" i="13"/>
  <c r="BJ6430" i="13"/>
  <c r="BJ6621" i="13"/>
  <c r="BJ6623" i="13"/>
  <c r="BJ6625" i="13"/>
  <c r="BD6661" i="13"/>
  <c r="BB3386" i="13"/>
  <c r="BD3386" i="13" s="1"/>
  <c r="BE3386" i="13" s="1"/>
  <c r="BB3525" i="13"/>
  <c r="BD3525" i="13" s="1"/>
  <c r="BJ3864" i="13"/>
  <c r="BB4212" i="13"/>
  <c r="BD4212" i="13" s="1"/>
  <c r="BE4258" i="13"/>
  <c r="BE4787" i="13"/>
  <c r="BJ4811" i="13"/>
  <c r="BE5659" i="13"/>
  <c r="BB5699" i="13"/>
  <c r="BD5699" i="13" s="1"/>
  <c r="BI5699" i="13" s="1"/>
  <c r="BJ6273" i="13"/>
  <c r="BD6668" i="13"/>
  <c r="BJ153" i="13"/>
  <c r="BJ157" i="13"/>
  <c r="BI1488" i="13"/>
  <c r="BC1488" i="13"/>
  <c r="BJ27" i="13"/>
  <c r="BJ46" i="13"/>
  <c r="BI85" i="13"/>
  <c r="BJ85" i="13" s="1"/>
  <c r="BJ84" i="13" s="1"/>
  <c r="BI106" i="13"/>
  <c r="BJ106" i="13" s="1"/>
  <c r="BJ144" i="13"/>
  <c r="BE229" i="13"/>
  <c r="BE409" i="13"/>
  <c r="BI471" i="13"/>
  <c r="BC782" i="13"/>
  <c r="BB804" i="13"/>
  <c r="BD804" i="13" s="1"/>
  <c r="BC804" i="13" s="1"/>
  <c r="BH804" i="13" s="1"/>
  <c r="BI1045" i="13"/>
  <c r="BB1211" i="13"/>
  <c r="BD1211" i="13" s="1"/>
  <c r="BC1211" i="13" s="1"/>
  <c r="BJ1323" i="13"/>
  <c r="BJ1420" i="13"/>
  <c r="BE1633" i="13"/>
  <c r="BJ1665" i="13"/>
  <c r="BC142" i="13"/>
  <c r="BB1542" i="13"/>
  <c r="BD1542" i="13" s="1"/>
  <c r="BI1542" i="13" s="1"/>
  <c r="BB1635" i="13"/>
  <c r="BD1635" i="13" s="1"/>
  <c r="BJ23" i="13"/>
  <c r="BJ62" i="13"/>
  <c r="BJ94" i="13"/>
  <c r="BJ98" i="13"/>
  <c r="BJ104" i="13"/>
  <c r="BB103" i="13"/>
  <c r="BD103" i="13" s="1"/>
  <c r="BI103" i="13" s="1"/>
  <c r="BJ103" i="13" s="1"/>
  <c r="BJ109" i="13"/>
  <c r="BJ146" i="13"/>
  <c r="BE413" i="13"/>
  <c r="BJ706" i="13"/>
  <c r="BB927" i="13"/>
  <c r="BD927" i="13" s="1"/>
  <c r="BE927" i="13" s="1"/>
  <c r="BE997" i="13"/>
  <c r="BJ1124" i="13"/>
  <c r="BI1304" i="13"/>
  <c r="BB1452" i="13"/>
  <c r="BD1452" i="13" s="1"/>
  <c r="BI1452" i="13" s="1"/>
  <c r="BB1573" i="13"/>
  <c r="BD1573" i="13" s="1"/>
  <c r="BB1656" i="13"/>
  <c r="BD1656" i="13" s="1"/>
  <c r="BI1656" i="13" s="1"/>
  <c r="BJ1656" i="13" s="1"/>
  <c r="BD1676" i="13"/>
  <c r="BI1676" i="13" s="1"/>
  <c r="BB1674" i="13"/>
  <c r="BD1674" i="13" s="1"/>
  <c r="BI1674" i="13" s="1"/>
  <c r="BJ1693" i="13"/>
  <c r="BJ3721" i="13"/>
  <c r="BH3782" i="13"/>
  <c r="BJ3782" i="13" s="1"/>
  <c r="BJ4018" i="13"/>
  <c r="BE4035" i="13"/>
  <c r="BE4285" i="13"/>
  <c r="BI4448" i="13"/>
  <c r="BB4450" i="13"/>
  <c r="BD4450" i="13" s="1"/>
  <c r="BI4450" i="13" s="1"/>
  <c r="BJ5013" i="13"/>
  <c r="BE1819" i="13"/>
  <c r="BB1841" i="13"/>
  <c r="BD1841" i="13" s="1"/>
  <c r="BI1841" i="13" s="1"/>
  <c r="BJ1841" i="13" s="1"/>
  <c r="BC2236" i="13"/>
  <c r="BE2236" i="13" s="1"/>
  <c r="BB2321" i="13"/>
  <c r="BD2321" i="13" s="1"/>
  <c r="BI2321" i="13" s="1"/>
  <c r="BJ2472" i="13"/>
  <c r="BB2618" i="13"/>
  <c r="BD2618" i="13" s="1"/>
  <c r="BI2618" i="13" s="1"/>
  <c r="BJ2730" i="13"/>
  <c r="BB2729" i="13"/>
  <c r="BD2729" i="13" s="1"/>
  <c r="BI2729" i="13" s="1"/>
  <c r="BE2736" i="13"/>
  <c r="BI2826" i="13"/>
  <c r="BH2975" i="13"/>
  <c r="BJ2975" i="13" s="1"/>
  <c r="BB3016" i="13"/>
  <c r="BD3016" i="13" s="1"/>
  <c r="BB3072" i="13"/>
  <c r="BE3265" i="13"/>
  <c r="BJ3273" i="13"/>
  <c r="BB3358" i="13"/>
  <c r="BD3358" i="13" s="1"/>
  <c r="BJ3415" i="13"/>
  <c r="BE4118" i="13"/>
  <c r="BB4215" i="13"/>
  <c r="BD4215" i="13" s="1"/>
  <c r="BB4732" i="13"/>
  <c r="BD4732" i="13" s="1"/>
  <c r="BI4732" i="13" s="1"/>
  <c r="BC1785" i="13"/>
  <c r="BE1785" i="13" s="1"/>
  <c r="BH1819" i="13"/>
  <c r="BJ1819" i="13" s="1"/>
  <c r="BD1842" i="13"/>
  <c r="BI1842" i="13" s="1"/>
  <c r="BB1884" i="13"/>
  <c r="BD1884" i="13" s="1"/>
  <c r="BC1884" i="13" s="1"/>
  <c r="BB1907" i="13"/>
  <c r="BD1907" i="13" s="1"/>
  <c r="BJ1937" i="13"/>
  <c r="BB2056" i="13"/>
  <c r="BD2056" i="13" s="1"/>
  <c r="BC2056" i="13" s="1"/>
  <c r="BJ2085" i="13"/>
  <c r="BD2088" i="13"/>
  <c r="BC2087" i="13" s="1"/>
  <c r="BI2157" i="13"/>
  <c r="BJ2713" i="13"/>
  <c r="BB2726" i="13"/>
  <c r="BD2726" i="13" s="1"/>
  <c r="BI2726" i="13" s="1"/>
  <c r="BJ2875" i="13"/>
  <c r="BH3353" i="13"/>
  <c r="BJ3404" i="13"/>
  <c r="BJ3685" i="13"/>
  <c r="BJ3890" i="13"/>
  <c r="BE4116" i="13"/>
  <c r="BB4170" i="13"/>
  <c r="BD4170" i="13" s="1"/>
  <c r="BI4170" i="13" s="1"/>
  <c r="BB4194" i="13"/>
  <c r="BD4194" i="13" s="1"/>
  <c r="BE4352" i="13"/>
  <c r="BH4460" i="13"/>
  <c r="BJ4460" i="13" s="1"/>
  <c r="BI4598" i="13"/>
  <c r="BJ4598" i="13" s="1"/>
  <c r="BE4598" i="13"/>
  <c r="BC4701" i="13"/>
  <c r="BE4701" i="13" s="1"/>
  <c r="BI4701" i="13"/>
  <c r="BB5227" i="13"/>
  <c r="BD5227" i="13" s="1"/>
  <c r="BI5227" i="13" s="1"/>
  <c r="BD5228" i="13"/>
  <c r="BI5228" i="13" s="1"/>
  <c r="BH5264" i="13"/>
  <c r="BE5264" i="13"/>
  <c r="BC5450" i="13"/>
  <c r="BH5450" i="13" s="1"/>
  <c r="BI5450" i="13"/>
  <c r="BJ1852" i="13"/>
  <c r="BJ2184" i="13"/>
  <c r="BE2422" i="13"/>
  <c r="BB2433" i="13"/>
  <c r="BD2433" i="13" s="1"/>
  <c r="BI2433" i="13" s="1"/>
  <c r="BJ2433" i="13" s="1"/>
  <c r="BJ2470" i="13"/>
  <c r="BD2727" i="13"/>
  <c r="BI2727" i="13" s="1"/>
  <c r="BI2767" i="13"/>
  <c r="BE2875" i="13"/>
  <c r="BH2946" i="13"/>
  <c r="BB3118" i="13"/>
  <c r="BD3118" i="13" s="1"/>
  <c r="BB3150" i="13"/>
  <c r="BD3150" i="13" s="1"/>
  <c r="BI3150" i="13" s="1"/>
  <c r="BJ3150" i="13" s="1"/>
  <c r="BB3210" i="13"/>
  <c r="BB3215" i="13"/>
  <c r="BD3215" i="13" s="1"/>
  <c r="BJ3269" i="13"/>
  <c r="BE3292" i="13"/>
  <c r="BE3303" i="13"/>
  <c r="BJ3369" i="13"/>
  <c r="BJ3523" i="13"/>
  <c r="BJ3993" i="13"/>
  <c r="BI4403" i="13"/>
  <c r="BB4559" i="13"/>
  <c r="BD4559" i="13" s="1"/>
  <c r="BI4559" i="13" s="1"/>
  <c r="BJ4553" i="13"/>
  <c r="BJ4929" i="13"/>
  <c r="BI5398" i="13"/>
  <c r="BJ5414" i="13"/>
  <c r="BE5507" i="13"/>
  <c r="BJ5620" i="13"/>
  <c r="BI5667" i="13"/>
  <c r="BI5799" i="13"/>
  <c r="BD6339" i="13"/>
  <c r="BI6339" i="13" s="1"/>
  <c r="BE6422" i="13"/>
  <c r="BE6644" i="13"/>
  <c r="BE6643" i="13" s="1"/>
  <c r="BI6666" i="13"/>
  <c r="BE6719" i="13"/>
  <c r="BE6718" i="13" s="1"/>
  <c r="BD6722" i="13"/>
  <c r="BH5105" i="13"/>
  <c r="BE5402" i="13"/>
  <c r="BC5652" i="13"/>
  <c r="BC5655" i="13"/>
  <c r="BE5655" i="13" s="1"/>
  <c r="BB5702" i="13"/>
  <c r="BD5702" i="13" s="1"/>
  <c r="BJ6030" i="13"/>
  <c r="BB6039" i="13"/>
  <c r="BD6039" i="13" s="1"/>
  <c r="BI6128" i="13"/>
  <c r="BJ6128" i="13" s="1"/>
  <c r="BI6567" i="13"/>
  <c r="BI6581" i="13"/>
  <c r="BB4695" i="13"/>
  <c r="BD4695" i="13" s="1"/>
  <c r="BI4695" i="13" s="1"/>
  <c r="BE4773" i="13"/>
  <c r="BE4882" i="13"/>
  <c r="BC4894" i="13"/>
  <c r="BE4894" i="13" s="1"/>
  <c r="BE4904" i="13"/>
  <c r="BC5073" i="13"/>
  <c r="BE5073" i="13" s="1"/>
  <c r="BJ5232" i="13"/>
  <c r="BB5422" i="13"/>
  <c r="BD5422" i="13" s="1"/>
  <c r="BI6217" i="13"/>
  <c r="BJ6217" i="13" s="1"/>
  <c r="BE6241" i="13"/>
  <c r="BJ6298" i="13"/>
  <c r="BB6386" i="13"/>
  <c r="BD6386" i="13" s="1"/>
  <c r="BJ6442" i="13"/>
  <c r="BJ6577" i="13"/>
  <c r="BI6589" i="13"/>
  <c r="BJ6589" i="13" s="1"/>
  <c r="BJ6599" i="13"/>
  <c r="BJ6605" i="13"/>
  <c r="BD6692" i="13"/>
  <c r="BE6693" i="13"/>
  <c r="BE6692" i="13" s="1"/>
  <c r="BE6715" i="13"/>
  <c r="BE6714" i="13" s="1"/>
  <c r="BE6723" i="13"/>
  <c r="BE6722" i="13" s="1"/>
  <c r="BE49" i="13"/>
  <c r="BI49" i="13"/>
  <c r="BJ49" i="13" s="1"/>
  <c r="BJ218" i="13"/>
  <c r="BJ41" i="13"/>
  <c r="BB694" i="13"/>
  <c r="BD694" i="13" s="1"/>
  <c r="BC694" i="13" s="1"/>
  <c r="BJ33" i="13"/>
  <c r="BJ53" i="13"/>
  <c r="BJ112" i="13"/>
  <c r="BJ148" i="13"/>
  <c r="BJ155" i="13"/>
  <c r="BE157" i="13"/>
  <c r="BI172" i="13"/>
  <c r="BJ172" i="13" s="1"/>
  <c r="BB223" i="13"/>
  <c r="BD223" i="13" s="1"/>
  <c r="BE223" i="13" s="1"/>
  <c r="BB398" i="13"/>
  <c r="BD398" i="13" s="1"/>
  <c r="BC398" i="13" s="1"/>
  <c r="BH398" i="13" s="1"/>
  <c r="BI440" i="13"/>
  <c r="BE460" i="13"/>
  <c r="BE459" i="13" s="1"/>
  <c r="BB714" i="13"/>
  <c r="BD715" i="13"/>
  <c r="BD714" i="13" s="1"/>
  <c r="BI714" i="13" s="1"/>
  <c r="BJ714" i="13" s="1"/>
  <c r="BI787" i="13"/>
  <c r="BE787" i="13"/>
  <c r="BD810" i="13"/>
  <c r="BI810" i="13" s="1"/>
  <c r="BB809" i="13"/>
  <c r="BD809" i="13" s="1"/>
  <c r="BE809" i="13" s="1"/>
  <c r="BI1087" i="13"/>
  <c r="BC1087" i="13"/>
  <c r="BE1087" i="13" s="1"/>
  <c r="BI1966" i="13"/>
  <c r="BC1966" i="13"/>
  <c r="BH19" i="13"/>
  <c r="BI897" i="13"/>
  <c r="BJ897" i="13" s="1"/>
  <c r="BE897" i="13"/>
  <c r="BI76" i="13"/>
  <c r="BJ76" i="13" s="1"/>
  <c r="BB149" i="13"/>
  <c r="BD149" i="13" s="1"/>
  <c r="BE149" i="13" s="1"/>
  <c r="BJ159" i="13"/>
  <c r="BH174" i="13"/>
  <c r="BB251" i="13"/>
  <c r="BD251" i="13" s="1"/>
  <c r="BI251" i="13" s="1"/>
  <c r="BJ251" i="13" s="1"/>
  <c r="BJ609" i="13"/>
  <c r="BJ299" i="13"/>
  <c r="BJ357" i="13"/>
  <c r="BJ29" i="13"/>
  <c r="BJ37" i="13"/>
  <c r="BJ44" i="13"/>
  <c r="BB563" i="13"/>
  <c r="BD563" i="13" s="1"/>
  <c r="BC563" i="13" s="1"/>
  <c r="BE563" i="13" s="1"/>
  <c r="BB655" i="13"/>
  <c r="BD655" i="13" s="1"/>
  <c r="BE655" i="13" s="1"/>
  <c r="BD656" i="13"/>
  <c r="BB856" i="13"/>
  <c r="BD856" i="13" s="1"/>
  <c r="BC856" i="13" s="1"/>
  <c r="BE856" i="13" s="1"/>
  <c r="BD858" i="13"/>
  <c r="BI858" i="13" s="1"/>
  <c r="BI930" i="13"/>
  <c r="BC930" i="13"/>
  <c r="BH930" i="13" s="1"/>
  <c r="BE978" i="13"/>
  <c r="BI978" i="13"/>
  <c r="BJ978" i="13" s="1"/>
  <c r="BC1595" i="13"/>
  <c r="BI1595" i="13"/>
  <c r="BJ2922" i="13"/>
  <c r="BJ3140" i="13"/>
  <c r="BJ3235" i="13"/>
  <c r="BE3255" i="13"/>
  <c r="BI3572" i="13"/>
  <c r="BC3572" i="13"/>
  <c r="BH3572" i="13" s="1"/>
  <c r="BJ722" i="13"/>
  <c r="BJ730" i="13"/>
  <c r="BJ737" i="13"/>
  <c r="BC1014" i="13"/>
  <c r="BH1014" i="13" s="1"/>
  <c r="BJ1014" i="13" s="1"/>
  <c r="BB1018" i="13"/>
  <c r="BD1018" i="13" s="1"/>
  <c r="BC1018" i="13" s="1"/>
  <c r="BE1018" i="13" s="1"/>
  <c r="BE1031" i="13"/>
  <c r="BE1054" i="13"/>
  <c r="BJ1230" i="13"/>
  <c r="BB1422" i="13"/>
  <c r="BD1422" i="13" s="1"/>
  <c r="BI1422" i="13" s="1"/>
  <c r="BD1445" i="13"/>
  <c r="BE1446" i="13"/>
  <c r="BE1445" i="13" s="1"/>
  <c r="BJ1593" i="13"/>
  <c r="BC1620" i="13"/>
  <c r="BD1636" i="13"/>
  <c r="BI1636" i="13" s="1"/>
  <c r="BC1689" i="13"/>
  <c r="BE1689" i="13" s="1"/>
  <c r="BD1694" i="13"/>
  <c r="BB1695" i="13"/>
  <c r="BD1695" i="13" s="1"/>
  <c r="BE1695" i="13" s="1"/>
  <c r="BH1813" i="13"/>
  <c r="BJ1813" i="13" s="1"/>
  <c r="BE1825" i="13"/>
  <c r="BD1828" i="13"/>
  <c r="BI1828" i="13" s="1"/>
  <c r="BD1845" i="13"/>
  <c r="BI1845" i="13" s="1"/>
  <c r="BJ1895" i="13"/>
  <c r="BE1919" i="13"/>
  <c r="BB1934" i="13"/>
  <c r="BD1934" i="13" s="1"/>
  <c r="BI1934" i="13" s="1"/>
  <c r="BJ1939" i="13"/>
  <c r="BI2025" i="13"/>
  <c r="BJ2025" i="13" s="1"/>
  <c r="BB2051" i="13"/>
  <c r="BD2051" i="13" s="1"/>
  <c r="BI2051" i="13" s="1"/>
  <c r="BJ2059" i="13"/>
  <c r="BC2096" i="13"/>
  <c r="BE2096" i="13" s="1"/>
  <c r="BB2250" i="13"/>
  <c r="BD2250" i="13" s="1"/>
  <c r="BI2250" i="13" s="1"/>
  <c r="BJ2250" i="13" s="1"/>
  <c r="BC2328" i="13"/>
  <c r="BH2328" i="13" s="1"/>
  <c r="BJ2524" i="13"/>
  <c r="BI2528" i="13"/>
  <c r="BE2567" i="13"/>
  <c r="BD2590" i="13"/>
  <c r="BI2591" i="13"/>
  <c r="BI2590" i="13" s="1"/>
  <c r="BJ2784" i="13"/>
  <c r="BE2866" i="13"/>
  <c r="BJ2988" i="13"/>
  <c r="BJ3255" i="13"/>
  <c r="BJ3259" i="13"/>
  <c r="BI3973" i="13"/>
  <c r="BC3973" i="13"/>
  <c r="BH3973" i="13" s="1"/>
  <c r="BD744" i="13"/>
  <c r="BB745" i="13"/>
  <c r="BD745" i="13" s="1"/>
  <c r="BI745" i="13" s="1"/>
  <c r="BJ745" i="13" s="1"/>
  <c r="BC814" i="13"/>
  <c r="BE814" i="13" s="1"/>
  <c r="BE1016" i="13"/>
  <c r="BB1130" i="13"/>
  <c r="BD1130" i="13" s="1"/>
  <c r="BE1246" i="13"/>
  <c r="BB1270" i="13"/>
  <c r="BD1270" i="13" s="1"/>
  <c r="BI1270" i="13" s="1"/>
  <c r="BJ1306" i="13"/>
  <c r="BB1458" i="13"/>
  <c r="BD1458" i="13" s="1"/>
  <c r="BJ1473" i="13"/>
  <c r="BJ1685" i="13"/>
  <c r="BJ1697" i="13"/>
  <c r="BC1718" i="13"/>
  <c r="BE1718" i="13" s="1"/>
  <c r="BB1787" i="13"/>
  <c r="BD1787" i="13" s="1"/>
  <c r="BI1787" i="13" s="1"/>
  <c r="BE1856" i="13"/>
  <c r="BC1893" i="13"/>
  <c r="BH1893" i="13" s="1"/>
  <c r="BJ1893" i="13" s="1"/>
  <c r="BC1932" i="13"/>
  <c r="BE1932" i="13" s="1"/>
  <c r="BE2059" i="13"/>
  <c r="BE2085" i="13"/>
  <c r="BB2361" i="13"/>
  <c r="BD2361" i="13" s="1"/>
  <c r="BI2361" i="13" s="1"/>
  <c r="BJ2567" i="13"/>
  <c r="BI2586" i="13"/>
  <c r="BJ2586" i="13" s="1"/>
  <c r="BE2600" i="13"/>
  <c r="BJ2682" i="13"/>
  <c r="BE2711" i="13"/>
  <c r="BC2774" i="13"/>
  <c r="BJ2789" i="13"/>
  <c r="BB2889" i="13"/>
  <c r="BD2889" i="13" s="1"/>
  <c r="BI2889" i="13" s="1"/>
  <c r="BI3010" i="13"/>
  <c r="BJ3203" i="13"/>
  <c r="BJ3207" i="13"/>
  <c r="BJ3271" i="13"/>
  <c r="BI3698" i="13"/>
  <c r="BC3698" i="13"/>
  <c r="BI3770" i="13"/>
  <c r="BC3770" i="13"/>
  <c r="BH3770" i="13" s="1"/>
  <c r="BB660" i="13"/>
  <c r="BD660" i="13" s="1"/>
  <c r="BE660" i="13" s="1"/>
  <c r="BC692" i="13"/>
  <c r="BE692" i="13" s="1"/>
  <c r="BC704" i="13"/>
  <c r="BE704" i="13" s="1"/>
  <c r="BE741" i="13"/>
  <c r="BB1133" i="13"/>
  <c r="BD1133" i="13" s="1"/>
  <c r="BE1133" i="13" s="1"/>
  <c r="BC1193" i="13"/>
  <c r="BH1193" i="13" s="1"/>
  <c r="BI1202" i="13"/>
  <c r="BB1267" i="13"/>
  <c r="BD1267" i="13" s="1"/>
  <c r="BC1267" i="13" s="1"/>
  <c r="BE1267" i="13" s="1"/>
  <c r="BJ1425" i="13"/>
  <c r="BJ1479" i="13"/>
  <c r="BB1523" i="13"/>
  <c r="BD1523" i="13" s="1"/>
  <c r="BB1552" i="13"/>
  <c r="BD1552" i="13" s="1"/>
  <c r="BC1552" i="13" s="1"/>
  <c r="BE1552" i="13" s="1"/>
  <c r="BB1576" i="13"/>
  <c r="BD1576" i="13" s="1"/>
  <c r="BJ1605" i="13"/>
  <c r="BB1613" i="13"/>
  <c r="BD1613" i="13" s="1"/>
  <c r="BI1687" i="13"/>
  <c r="BJ1701" i="13"/>
  <c r="BJ1722" i="13"/>
  <c r="BJ1924" i="13"/>
  <c r="BB1945" i="13"/>
  <c r="BD1945" i="13" s="1"/>
  <c r="BI1945" i="13" s="1"/>
  <c r="BC2063" i="13"/>
  <c r="BB2100" i="13"/>
  <c r="BD2100" i="13" s="1"/>
  <c r="BI2100" i="13" s="1"/>
  <c r="BI2174" i="13"/>
  <c r="BI2219" i="13"/>
  <c r="BI2218" i="13" s="1"/>
  <c r="BB2233" i="13"/>
  <c r="BB2238" i="13"/>
  <c r="BD2238" i="13" s="1"/>
  <c r="BC2238" i="13" s="1"/>
  <c r="BB2346" i="13"/>
  <c r="BD2346" i="13" s="1"/>
  <c r="BI2346" i="13" s="1"/>
  <c r="BC2396" i="13"/>
  <c r="BH2396" i="13" s="1"/>
  <c r="BJ2396" i="13" s="1"/>
  <c r="BJ2506" i="13"/>
  <c r="BE2530" i="13"/>
  <c r="BC2692" i="13"/>
  <c r="BB2791" i="13"/>
  <c r="BD2791" i="13" s="1"/>
  <c r="BI2791" i="13" s="1"/>
  <c r="BJ2833" i="13"/>
  <c r="BB2850" i="13"/>
  <c r="BD2850" i="13" s="1"/>
  <c r="BB3052" i="13"/>
  <c r="BD3052" i="13" s="1"/>
  <c r="BE3207" i="13"/>
  <c r="BJ3253" i="13"/>
  <c r="BI4028" i="13"/>
  <c r="BC4028" i="13"/>
  <c r="BC4230" i="13"/>
  <c r="BH4230" i="13" s="1"/>
  <c r="BI4230" i="13"/>
  <c r="BE3351" i="13"/>
  <c r="BB4568" i="13"/>
  <c r="BD4568" i="13" s="1"/>
  <c r="BB4593" i="13"/>
  <c r="BD4593" i="13" s="1"/>
  <c r="BI4593" i="13" s="1"/>
  <c r="BJ4593" i="13" s="1"/>
  <c r="BB4972" i="13"/>
  <c r="BD4972" i="13" s="1"/>
  <c r="BE4972" i="13" s="1"/>
  <c r="BH4975" i="13"/>
  <c r="BE4975" i="13"/>
  <c r="BH5077" i="13"/>
  <c r="BJ5077" i="13" s="1"/>
  <c r="BE5077" i="13"/>
  <c r="BJ5088" i="13"/>
  <c r="BJ3349" i="13"/>
  <c r="BJ3429" i="13"/>
  <c r="BI3433" i="13"/>
  <c r="BB3449" i="13"/>
  <c r="BD3449" i="13" s="1"/>
  <c r="BE3464" i="13"/>
  <c r="BB3550" i="13"/>
  <c r="BD3550" i="13" s="1"/>
  <c r="BI3550" i="13" s="1"/>
  <c r="BE3644" i="13"/>
  <c r="BI3780" i="13"/>
  <c r="BJ3816" i="13"/>
  <c r="BB3843" i="13"/>
  <c r="BD3843" i="13" s="1"/>
  <c r="BI3843" i="13" s="1"/>
  <c r="BI3935" i="13"/>
  <c r="BJ3943" i="13"/>
  <c r="BE3993" i="13"/>
  <c r="BJ4076" i="13"/>
  <c r="BD4112" i="13"/>
  <c r="BI4112" i="13" s="1"/>
  <c r="BE4114" i="13"/>
  <c r="BH4258" i="13"/>
  <c r="BJ4258" i="13" s="1"/>
  <c r="BH4285" i="13"/>
  <c r="BJ4285" i="13" s="1"/>
  <c r="BH4352" i="13"/>
  <c r="BC4502" i="13"/>
  <c r="BH4502" i="13" s="1"/>
  <c r="BJ4502" i="13" s="1"/>
  <c r="BB4534" i="13"/>
  <c r="BD4534" i="13" s="1"/>
  <c r="BC4685" i="13"/>
  <c r="BH4685" i="13" s="1"/>
  <c r="BJ4685" i="13" s="1"/>
  <c r="BD4696" i="13"/>
  <c r="BI4696" i="13" s="1"/>
  <c r="BB4698" i="13"/>
  <c r="BD4698" i="13" s="1"/>
  <c r="BI4698" i="13" s="1"/>
  <c r="BD5094" i="13"/>
  <c r="BI5094" i="13" s="1"/>
  <c r="BB5090" i="13"/>
  <c r="BD5090" i="13" s="1"/>
  <c r="BI5090" i="13" s="1"/>
  <c r="BJ3343" i="13"/>
  <c r="BE3500" i="13"/>
  <c r="BJ3626" i="13"/>
  <c r="BB3635" i="13"/>
  <c r="BD3635" i="13" s="1"/>
  <c r="BI3635" i="13" s="1"/>
  <c r="BH3644" i="13"/>
  <c r="BJ3644" i="13" s="1"/>
  <c r="BJ3750" i="13"/>
  <c r="BJ3754" i="13"/>
  <c r="BJ3825" i="13"/>
  <c r="BI4080" i="13"/>
  <c r="BJ4321" i="13"/>
  <c r="BB4337" i="13"/>
  <c r="BD4337" i="13" s="1"/>
  <c r="BJ4388" i="13"/>
  <c r="BJ4668" i="13"/>
  <c r="BB4709" i="13"/>
  <c r="BD4709" i="13" s="1"/>
  <c r="BI4709" i="13" s="1"/>
  <c r="BH4819" i="13"/>
  <c r="BJ4819" i="13" s="1"/>
  <c r="BE4819" i="13"/>
  <c r="BC4865" i="13"/>
  <c r="BI4865" i="13"/>
  <c r="BI4880" i="13"/>
  <c r="BH4906" i="13"/>
  <c r="BJ4906" i="13" s="1"/>
  <c r="BE4906" i="13"/>
  <c r="BJ4911" i="13"/>
  <c r="BJ3286" i="13"/>
  <c r="BI3307" i="13"/>
  <c r="BJ3307" i="13" s="1"/>
  <c r="BI3332" i="13"/>
  <c r="BJ3332" i="13" s="1"/>
  <c r="BH3367" i="13"/>
  <c r="BJ3367" i="13" s="1"/>
  <c r="BE3384" i="13"/>
  <c r="BE3427" i="13"/>
  <c r="BB3491" i="13"/>
  <c r="BD3491" i="13" s="1"/>
  <c r="BJ3621" i="13"/>
  <c r="BB3630" i="13"/>
  <c r="BD3630" i="13" s="1"/>
  <c r="BI3630" i="13" s="1"/>
  <c r="BB3652" i="13"/>
  <c r="BD3652" i="13" s="1"/>
  <c r="BI3652" i="13" s="1"/>
  <c r="BJ3652" i="13" s="1"/>
  <c r="BJ3667" i="13"/>
  <c r="BJ3715" i="13"/>
  <c r="BJ3760" i="13"/>
  <c r="BJ3896" i="13"/>
  <c r="BI3908" i="13"/>
  <c r="BB4304" i="13"/>
  <c r="BD4304" i="13" s="1"/>
  <c r="BE4354" i="13"/>
  <c r="BC4418" i="13"/>
  <c r="BH4418" i="13" s="1"/>
  <c r="BJ4418" i="13" s="1"/>
  <c r="BJ4516" i="13"/>
  <c r="BC4677" i="13"/>
  <c r="BE4677" i="13" s="1"/>
  <c r="BE4761" i="13"/>
  <c r="BB4765" i="13"/>
  <c r="BD4765" i="13" s="1"/>
  <c r="BI4765" i="13" s="1"/>
  <c r="BJ4809" i="13"/>
  <c r="BC4939" i="13"/>
  <c r="BC5388" i="13"/>
  <c r="BE5388" i="13" s="1"/>
  <c r="BI5388" i="13"/>
  <c r="BD5626" i="13"/>
  <c r="BI5626" i="13" s="1"/>
  <c r="BB5624" i="13"/>
  <c r="BD5624" i="13" s="1"/>
  <c r="BC5624" i="13" s="1"/>
  <c r="BH5650" i="13"/>
  <c r="BJ5650" i="13" s="1"/>
  <c r="BE5650" i="13"/>
  <c r="BE5764" i="13"/>
  <c r="BH5764" i="13"/>
  <c r="BJ5764" i="13" s="1"/>
  <c r="BB5895" i="13"/>
  <c r="BD5895" i="13" s="1"/>
  <c r="BI5895" i="13" s="1"/>
  <c r="BJ5895" i="13" s="1"/>
  <c r="BD5896" i="13"/>
  <c r="BI5896" i="13" s="1"/>
  <c r="BD5942" i="13"/>
  <c r="BI5942" i="13" s="1"/>
  <c r="BB5940" i="13"/>
  <c r="BD5940" i="13" s="1"/>
  <c r="BC5940" i="13" s="1"/>
  <c r="BI6436" i="13"/>
  <c r="BJ6436" i="13" s="1"/>
  <c r="BE6436" i="13"/>
  <c r="BI6717" i="13"/>
  <c r="BI6716" i="13" s="1"/>
  <c r="BE6717" i="13"/>
  <c r="BE6716" i="13" s="1"/>
  <c r="BE5097" i="13"/>
  <c r="BE5171" i="13"/>
  <c r="BI5266" i="13"/>
  <c r="BE5305" i="13"/>
  <c r="BB5314" i="13"/>
  <c r="BD5314" i="13" s="1"/>
  <c r="BI5314" i="13" s="1"/>
  <c r="BJ5314" i="13" s="1"/>
  <c r="BD5647" i="13"/>
  <c r="BI5647" i="13" s="1"/>
  <c r="BB5645" i="13"/>
  <c r="BD5645" i="13" s="1"/>
  <c r="BI5645" i="13" s="1"/>
  <c r="BJ5645" i="13" s="1"/>
  <c r="BD5888" i="13"/>
  <c r="BI5888" i="13" s="1"/>
  <c r="BB5886" i="13"/>
  <c r="BD5886" i="13" s="1"/>
  <c r="BI5886" i="13" s="1"/>
  <c r="BJ5886" i="13" s="1"/>
  <c r="BE6090" i="13"/>
  <c r="BI6090" i="13"/>
  <c r="BJ6090" i="13" s="1"/>
  <c r="BD6393" i="13"/>
  <c r="BI6393" i="13" s="1"/>
  <c r="BB6392" i="13"/>
  <c r="BD6392" i="13" s="1"/>
  <c r="BE6392" i="13" s="1"/>
  <c r="BB6408" i="13"/>
  <c r="BD6408" i="13" s="1"/>
  <c r="BD6409" i="13"/>
  <c r="BI6409" i="13" s="1"/>
  <c r="BD6413" i="13"/>
  <c r="BI6413" i="13" s="1"/>
  <c r="BB6412" i="13"/>
  <c r="BD6412" i="13" s="1"/>
  <c r="BE6412" i="13" s="1"/>
  <c r="BE6575" i="13"/>
  <c r="BI6575" i="13"/>
  <c r="BI6646" i="13"/>
  <c r="BI6645" i="13" s="1"/>
  <c r="BE6646" i="13"/>
  <c r="BE6645" i="13" s="1"/>
  <c r="BI6721" i="13"/>
  <c r="BI6720" i="13" s="1"/>
  <c r="BD6720" i="13"/>
  <c r="BJ4797" i="13"/>
  <c r="BB4852" i="13"/>
  <c r="BD4852" i="13" s="1"/>
  <c r="BC4852" i="13" s="1"/>
  <c r="BJ4966" i="13"/>
  <c r="BJ4977" i="13"/>
  <c r="BE4994" i="13"/>
  <c r="BJ5043" i="13"/>
  <c r="BI5124" i="13"/>
  <c r="BH5171" i="13"/>
  <c r="BJ5171" i="13" s="1"/>
  <c r="BE5284" i="13"/>
  <c r="BE5414" i="13"/>
  <c r="BD5423" i="13"/>
  <c r="BI5423" i="13" s="1"/>
  <c r="BI5697" i="13"/>
  <c r="BC5697" i="13"/>
  <c r="BI5903" i="13"/>
  <c r="BC5903" i="13"/>
  <c r="BH5903" i="13" s="1"/>
  <c r="BE6157" i="13"/>
  <c r="BI6157" i="13"/>
  <c r="BB6300" i="13"/>
  <c r="BD6300" i="13" s="1"/>
  <c r="BE6300" i="13" s="1"/>
  <c r="BD6301" i="13"/>
  <c r="BI6301" i="13" s="1"/>
  <c r="BI6713" i="13"/>
  <c r="BI6712" i="13" s="1"/>
  <c r="BE6713" i="13"/>
  <c r="BE6712" i="13" s="1"/>
  <c r="BJ4917" i="13"/>
  <c r="BJ4992" i="13"/>
  <c r="BJ4994" i="13"/>
  <c r="BJ5086" i="13"/>
  <c r="BB5307" i="13"/>
  <c r="BD5307" i="13" s="1"/>
  <c r="BE5307" i="13" s="1"/>
  <c r="BJ5404" i="13"/>
  <c r="BI5610" i="13"/>
  <c r="BC5610" i="13"/>
  <c r="BJ5794" i="13"/>
  <c r="BD6384" i="13"/>
  <c r="BI6384" i="13" s="1"/>
  <c r="BB6382" i="13"/>
  <c r="BD6382" i="13" s="1"/>
  <c r="BE5532" i="13"/>
  <c r="BE5730" i="13"/>
  <c r="BB5838" i="13"/>
  <c r="BD5838" i="13" s="1"/>
  <c r="BC5872" i="13"/>
  <c r="BH5872" i="13" s="1"/>
  <c r="BJ5872" i="13" s="1"/>
  <c r="BB5883" i="13"/>
  <c r="BD5883" i="13" s="1"/>
  <c r="BI6223" i="13"/>
  <c r="BJ6223" i="13" s="1"/>
  <c r="BB6410" i="13"/>
  <c r="BD6410" i="13" s="1"/>
  <c r="BJ6424" i="13"/>
  <c r="BJ6601" i="13"/>
  <c r="BD6647" i="13"/>
  <c r="BI6658" i="13"/>
  <c r="BI6657" i="13" s="1"/>
  <c r="BH5532" i="13"/>
  <c r="BI5669" i="13"/>
  <c r="BJ5736" i="13"/>
  <c r="BJ6463" i="13"/>
  <c r="BJ5568" i="13"/>
  <c r="BC6013" i="13"/>
  <c r="BH6013" i="13" s="1"/>
  <c r="BJ6013" i="13" s="1"/>
  <c r="BJ6149" i="13"/>
  <c r="BJ6153" i="13"/>
  <c r="BJ6155" i="13"/>
  <c r="BI6182" i="13"/>
  <c r="BJ6182" i="13" s="1"/>
  <c r="BI6184" i="13"/>
  <c r="BJ6184" i="13" s="1"/>
  <c r="BJ6196" i="13"/>
  <c r="BE6298" i="13"/>
  <c r="BE6577" i="13"/>
  <c r="BJ6581" i="13"/>
  <c r="BE6593" i="13"/>
  <c r="BE6640" i="13"/>
  <c r="BE6639" i="13" s="1"/>
  <c r="BE6648" i="13"/>
  <c r="BE6647" i="13" s="1"/>
  <c r="BE6652" i="13"/>
  <c r="BE6651" i="13" s="1"/>
  <c r="BD6653" i="13"/>
  <c r="BE6654" i="13"/>
  <c r="BE6653" i="13" s="1"/>
  <c r="BI6662" i="13"/>
  <c r="BI6661" i="13" s="1"/>
  <c r="BI6669" i="13"/>
  <c r="BI6668" i="13" s="1"/>
  <c r="BE54" i="13"/>
  <c r="BI54" i="13"/>
  <c r="BJ54" i="13" s="1"/>
  <c r="BI56" i="13"/>
  <c r="BJ56" i="13" s="1"/>
  <c r="BE56" i="13"/>
  <c r="BI205" i="13"/>
  <c r="BJ205" i="13" s="1"/>
  <c r="BE205" i="13"/>
  <c r="BI257" i="13"/>
  <c r="BJ257" i="13" s="1"/>
  <c r="BE257" i="13"/>
  <c r="BE351" i="13"/>
  <c r="BI351" i="13"/>
  <c r="BJ351" i="13" s="1"/>
  <c r="BC367" i="13"/>
  <c r="BE367" i="13" s="1"/>
  <c r="BI367" i="13"/>
  <c r="BC573" i="13"/>
  <c r="BH573" i="13" s="1"/>
  <c r="BI573" i="13"/>
  <c r="BE865" i="13"/>
  <c r="BI865" i="13"/>
  <c r="BJ865" i="13" s="1"/>
  <c r="BC901" i="13"/>
  <c r="BI901" i="13"/>
  <c r="BC1010" i="13"/>
  <c r="BH1010" i="13" s="1"/>
  <c r="BI1010" i="13"/>
  <c r="BC1043" i="13"/>
  <c r="BH1043" i="13" s="1"/>
  <c r="BI1043" i="13"/>
  <c r="BC1463" i="13"/>
  <c r="BI1463" i="13"/>
  <c r="BC1625" i="13"/>
  <c r="BH1625" i="13" s="1"/>
  <c r="BI1625" i="13"/>
  <c r="BC1679" i="13"/>
  <c r="BI1679" i="13"/>
  <c r="BE207" i="13"/>
  <c r="BI207" i="13"/>
  <c r="BJ207" i="13" s="1"/>
  <c r="BE382" i="13"/>
  <c r="BI382" i="13"/>
  <c r="BJ382" i="13" s="1"/>
  <c r="BI603" i="13"/>
  <c r="BC603" i="13"/>
  <c r="BI809" i="13"/>
  <c r="BI949" i="13"/>
  <c r="BJ949" i="13" s="1"/>
  <c r="BE949" i="13"/>
  <c r="BC972" i="13"/>
  <c r="BH972" i="13" s="1"/>
  <c r="BI972" i="13"/>
  <c r="BJ1562" i="13"/>
  <c r="BE1641" i="13"/>
  <c r="BE89" i="13"/>
  <c r="BI89" i="13"/>
  <c r="BJ89" i="13" s="1"/>
  <c r="BI101" i="13"/>
  <c r="BJ101" i="13" s="1"/>
  <c r="BE101" i="13"/>
  <c r="BC290" i="13"/>
  <c r="BI290" i="13"/>
  <c r="BI577" i="13"/>
  <c r="BJ577" i="13" s="1"/>
  <c r="BE577" i="13"/>
  <c r="BI792" i="13"/>
  <c r="BC792" i="13"/>
  <c r="BI1001" i="13"/>
  <c r="BC1001" i="13"/>
  <c r="BE1001" i="13" s="1"/>
  <c r="BI1041" i="13"/>
  <c r="BJ1041" i="13" s="1"/>
  <c r="BE1041" i="13"/>
  <c r="BC1224" i="13"/>
  <c r="BI1224" i="13"/>
  <c r="BC1235" i="13"/>
  <c r="BI1235" i="13"/>
  <c r="BC1505" i="13"/>
  <c r="BI1505" i="13"/>
  <c r="BI330" i="13"/>
  <c r="BC330" i="13"/>
  <c r="BE330" i="13" s="1"/>
  <c r="BI349" i="13"/>
  <c r="BJ349" i="13" s="1"/>
  <c r="BE349" i="13"/>
  <c r="BI419" i="13"/>
  <c r="BJ419" i="13" s="1"/>
  <c r="BE419" i="13"/>
  <c r="BI647" i="13"/>
  <c r="BC647" i="13"/>
  <c r="BE647" i="13" s="1"/>
  <c r="BC649" i="13"/>
  <c r="BI649" i="13"/>
  <c r="BI873" i="13"/>
  <c r="BJ873" i="13" s="1"/>
  <c r="BE873" i="13"/>
  <c r="BI932" i="13"/>
  <c r="BC932" i="13"/>
  <c r="BH932" i="13" s="1"/>
  <c r="BC964" i="13"/>
  <c r="BI964" i="13"/>
  <c r="BC1068" i="13"/>
  <c r="BI1068" i="13"/>
  <c r="BI1093" i="13"/>
  <c r="BC1093" i="13"/>
  <c r="BH1093" i="13" s="1"/>
  <c r="BJ1579" i="13"/>
  <c r="BI1629" i="13"/>
  <c r="BC1629" i="13"/>
  <c r="BH1629" i="13" s="1"/>
  <c r="BB12" i="13"/>
  <c r="BD12" i="13" s="1"/>
  <c r="BI12" i="13" s="1"/>
  <c r="BB19" i="13"/>
  <c r="BD19" i="13" s="1"/>
  <c r="BE19" i="13" s="1"/>
  <c r="BJ21" i="13"/>
  <c r="BE41" i="13"/>
  <c r="BJ42" i="13"/>
  <c r="BI47" i="13"/>
  <c r="BJ47" i="13" s="1"/>
  <c r="BJ55" i="13"/>
  <c r="BC51" i="13"/>
  <c r="BI68" i="13"/>
  <c r="BI67" i="13" s="1"/>
  <c r="BH84" i="13"/>
  <c r="BE91" i="13"/>
  <c r="BJ96" i="13"/>
  <c r="BJ105" i="13"/>
  <c r="BJ107" i="13"/>
  <c r="BD134" i="13"/>
  <c r="BJ151" i="13"/>
  <c r="BE155" i="13"/>
  <c r="BE159" i="13"/>
  <c r="BE218" i="13"/>
  <c r="BC237" i="13"/>
  <c r="BI244" i="13"/>
  <c r="BJ244" i="13" s="1"/>
  <c r="BB248" i="13"/>
  <c r="BD248" i="13" s="1"/>
  <c r="BB264" i="13"/>
  <c r="BD264" i="13" s="1"/>
  <c r="BC264" i="13" s="1"/>
  <c r="BI292" i="13"/>
  <c r="BJ292" i="13" s="1"/>
  <c r="BB296" i="13"/>
  <c r="BD296" i="13" s="1"/>
  <c r="BI332" i="13"/>
  <c r="BC338" i="13"/>
  <c r="BH338" i="13" s="1"/>
  <c r="BJ338" i="13" s="1"/>
  <c r="BI340" i="13"/>
  <c r="BJ340" i="13" s="1"/>
  <c r="BC361" i="13"/>
  <c r="BI375" i="13"/>
  <c r="BJ375" i="13" s="1"/>
  <c r="BD400" i="13"/>
  <c r="BB401" i="13"/>
  <c r="BD401" i="13" s="1"/>
  <c r="BC411" i="13"/>
  <c r="BC423" i="13"/>
  <c r="BH423" i="13" s="1"/>
  <c r="BJ423" i="13" s="1"/>
  <c r="BI479" i="13"/>
  <c r="BJ479" i="13" s="1"/>
  <c r="BB558" i="13"/>
  <c r="BD558" i="13" s="1"/>
  <c r="BI558" i="13" s="1"/>
  <c r="BD566" i="13"/>
  <c r="BC585" i="13"/>
  <c r="BE609" i="13"/>
  <c r="BE641" i="13"/>
  <c r="BI645" i="13"/>
  <c r="BJ645" i="13" s="1"/>
  <c r="BC673" i="13"/>
  <c r="BJ700" i="13"/>
  <c r="BI710" i="13"/>
  <c r="BJ710" i="13" s="1"/>
  <c r="BD717" i="13"/>
  <c r="BD716" i="13" s="1"/>
  <c r="BI716" i="13" s="1"/>
  <c r="BJ716" i="13" s="1"/>
  <c r="BI719" i="13"/>
  <c r="BD734" i="13"/>
  <c r="BE735" i="13"/>
  <c r="BE734" i="13" s="1"/>
  <c r="BE780" i="13"/>
  <c r="BB784" i="13"/>
  <c r="BD784" i="13" s="1"/>
  <c r="BE784" i="13" s="1"/>
  <c r="BJ787" i="13"/>
  <c r="BB821" i="13"/>
  <c r="BD821" i="13" s="1"/>
  <c r="BC826" i="13"/>
  <c r="BC869" i="13"/>
  <c r="BC887" i="13"/>
  <c r="BI919" i="13"/>
  <c r="BJ919" i="13" s="1"/>
  <c r="BJ997" i="13"/>
  <c r="BH1016" i="13"/>
  <c r="BJ1016" i="13" s="1"/>
  <c r="BJ1031" i="13"/>
  <c r="BC1095" i="13"/>
  <c r="BE1095" i="13" s="1"/>
  <c r="BE1216" i="13"/>
  <c r="BB1218" i="13"/>
  <c r="BD1218" i="13" s="1"/>
  <c r="BE1218" i="13" s="1"/>
  <c r="BE1260" i="13"/>
  <c r="BB1273" i="13"/>
  <c r="BD1273" i="13" s="1"/>
  <c r="BI1273" i="13" s="1"/>
  <c r="BB1283" i="13"/>
  <c r="BD1283" i="13" s="1"/>
  <c r="BI1283" i="13" s="1"/>
  <c r="BC1297" i="13"/>
  <c r="BH1297" i="13" s="1"/>
  <c r="BJ1297" i="13" s="1"/>
  <c r="BB1361" i="13"/>
  <c r="BD1361" i="13" s="1"/>
  <c r="BI1365" i="13"/>
  <c r="BE1368" i="13"/>
  <c r="BC1399" i="13"/>
  <c r="BH1399" i="13" s="1"/>
  <c r="BJ1399" i="13" s="1"/>
  <c r="BJ1407" i="13"/>
  <c r="BJ1441" i="13"/>
  <c r="BJ1446" i="13"/>
  <c r="BJ1445" i="13" s="1"/>
  <c r="BD1460" i="13"/>
  <c r="BI1460" i="13" s="1"/>
  <c r="BB1526" i="13"/>
  <c r="BD1526" i="13" s="1"/>
  <c r="BI1526" i="13" s="1"/>
  <c r="BE1562" i="13"/>
  <c r="BE1583" i="13"/>
  <c r="BH1641" i="13"/>
  <c r="BJ1641" i="13" s="1"/>
  <c r="BB1732" i="13"/>
  <c r="BD1732" i="13" s="1"/>
  <c r="BD1733" i="13"/>
  <c r="BI1733" i="13" s="1"/>
  <c r="BI2357" i="13"/>
  <c r="BJ2357" i="13" s="1"/>
  <c r="BE2357" i="13"/>
  <c r="BC2456" i="13"/>
  <c r="BI2456" i="13"/>
  <c r="BI2526" i="13"/>
  <c r="BC2526" i="13"/>
  <c r="BH2526" i="13" s="1"/>
  <c r="BI2534" i="13"/>
  <c r="BC2534" i="13"/>
  <c r="BJ1411" i="13"/>
  <c r="BB1587" i="13"/>
  <c r="BD1587" i="13" s="1"/>
  <c r="BC1587" i="13" s="1"/>
  <c r="BD1698" i="13"/>
  <c r="BJ1699" i="13"/>
  <c r="BI1953" i="13"/>
  <c r="BJ1953" i="13" s="1"/>
  <c r="BE1953" i="13"/>
  <c r="BC2094" i="13"/>
  <c r="BI2094" i="13"/>
  <c r="BI2267" i="13"/>
  <c r="BC2267" i="13"/>
  <c r="BE2267" i="13" s="1"/>
  <c r="BI2283" i="13"/>
  <c r="BC2283" i="13"/>
  <c r="BH2283" i="13" s="1"/>
  <c r="BJ73" i="13"/>
  <c r="BJ91" i="13"/>
  <c r="BJ20" i="13"/>
  <c r="BJ25" i="13"/>
  <c r="BH35" i="13"/>
  <c r="BJ48" i="13"/>
  <c r="BE63" i="13"/>
  <c r="BJ64" i="13"/>
  <c r="BB70" i="13"/>
  <c r="BD70" i="13" s="1"/>
  <c r="BI99" i="13"/>
  <c r="BJ99" i="13" s="1"/>
  <c r="BJ102" i="13"/>
  <c r="BJ111" i="13"/>
  <c r="BJ114" i="13"/>
  <c r="BE153" i="13"/>
  <c r="BB220" i="13"/>
  <c r="BD220" i="13" s="1"/>
  <c r="BE220" i="13" s="1"/>
  <c r="BE294" i="13"/>
  <c r="BE299" i="13"/>
  <c r="BE357" i="13"/>
  <c r="BJ371" i="13"/>
  <c r="BJ384" i="13"/>
  <c r="BI389" i="13"/>
  <c r="BJ469" i="13"/>
  <c r="BI499" i="13"/>
  <c r="BE583" i="13"/>
  <c r="BE599" i="13"/>
  <c r="BI616" i="13"/>
  <c r="BC630" i="13"/>
  <c r="BD662" i="13"/>
  <c r="BE706" i="13"/>
  <c r="BJ720" i="13"/>
  <c r="BJ728" i="13"/>
  <c r="BJ778" i="13"/>
  <c r="BB946" i="13"/>
  <c r="BD946" i="13" s="1"/>
  <c r="BC1089" i="13"/>
  <c r="BI1164" i="13"/>
  <c r="BJ1164" i="13" s="1"/>
  <c r="BE1188" i="13"/>
  <c r="BE1187" i="13" s="1"/>
  <c r="BE1230" i="13"/>
  <c r="BJ1260" i="13"/>
  <c r="BB1262" i="13"/>
  <c r="BD1262" i="13" s="1"/>
  <c r="BE1262" i="13" s="1"/>
  <c r="BI1286" i="13"/>
  <c r="BD1333" i="13"/>
  <c r="BI1333" i="13" s="1"/>
  <c r="BD1357" i="13"/>
  <c r="BI1357" i="13" s="1"/>
  <c r="BJ1416" i="13"/>
  <c r="BI1467" i="13"/>
  <c r="BB1529" i="13"/>
  <c r="BD1529" i="13" s="1"/>
  <c r="BI1529" i="13" s="1"/>
  <c r="BJ1529" i="13" s="1"/>
  <c r="BC1537" i="13"/>
  <c r="BH1537" i="13" s="1"/>
  <c r="BJ1537" i="13" s="1"/>
  <c r="BC1569" i="13"/>
  <c r="BE1569" i="13" s="1"/>
  <c r="BE1605" i="13"/>
  <c r="BD1614" i="13"/>
  <c r="BI1614" i="13" s="1"/>
  <c r="BB1647" i="13"/>
  <c r="BD1647" i="13" s="1"/>
  <c r="BI1647" i="13" s="1"/>
  <c r="BB1650" i="13"/>
  <c r="BD1650" i="13" s="1"/>
  <c r="BD1657" i="13"/>
  <c r="BI1657" i="13" s="1"/>
  <c r="BB1691" i="13"/>
  <c r="BD1691" i="13" s="1"/>
  <c r="BH1710" i="13"/>
  <c r="BI1930" i="13"/>
  <c r="BC1930" i="13"/>
  <c r="BC2342" i="13"/>
  <c r="BI2342" i="13"/>
  <c r="BC2464" i="13"/>
  <c r="BI2464" i="13"/>
  <c r="BE2468" i="13"/>
  <c r="BI2468" i="13"/>
  <c r="BJ2468" i="13" s="1"/>
  <c r="BC2510" i="13"/>
  <c r="BI2510" i="13"/>
  <c r="BI2690" i="13"/>
  <c r="BJ2690" i="13" s="1"/>
  <c r="BE2690" i="13"/>
  <c r="BB51" i="13"/>
  <c r="BD51" i="13" s="1"/>
  <c r="BJ78" i="13"/>
  <c r="BC116" i="13"/>
  <c r="BH142" i="13"/>
  <c r="BE197" i="13"/>
  <c r="BI199" i="13"/>
  <c r="BJ199" i="13" s="1"/>
  <c r="BJ235" i="13"/>
  <c r="BI301" i="13"/>
  <c r="BJ301" i="13" s="1"/>
  <c r="BI359" i="13"/>
  <c r="BJ359" i="13" s="1"/>
  <c r="BJ415" i="13"/>
  <c r="BB550" i="13"/>
  <c r="BD550" i="13" s="1"/>
  <c r="BE550" i="13" s="1"/>
  <c r="BJ583" i="13"/>
  <c r="BJ724" i="13"/>
  <c r="BH741" i="13"/>
  <c r="BJ741" i="13" s="1"/>
  <c r="BI861" i="13"/>
  <c r="BJ861" i="13" s="1"/>
  <c r="BJ908" i="13"/>
  <c r="BB966" i="13"/>
  <c r="BD966" i="13" s="1"/>
  <c r="BE966" i="13" s="1"/>
  <c r="BB1205" i="13"/>
  <c r="BD1205" i="13" s="1"/>
  <c r="BI1205" i="13" s="1"/>
  <c r="BH1283" i="13"/>
  <c r="BB1398" i="13"/>
  <c r="BD1398" i="13" s="1"/>
  <c r="BI1398" i="13" s="1"/>
  <c r="BE1411" i="13"/>
  <c r="BJ1475" i="13"/>
  <c r="BI1497" i="13"/>
  <c r="BJ1497" i="13" s="1"/>
  <c r="BB1590" i="13"/>
  <c r="BD1590" i="13" s="1"/>
  <c r="BC1590" i="13" s="1"/>
  <c r="BI1711" i="13"/>
  <c r="BI1710" i="13" s="1"/>
  <c r="BE1711" i="13"/>
  <c r="BE1710" i="13" s="1"/>
  <c r="BB1713" i="13"/>
  <c r="BD1713" i="13" s="1"/>
  <c r="BI1713" i="13" s="1"/>
  <c r="BD1714" i="13"/>
  <c r="BI1714" i="13" s="1"/>
  <c r="BE1722" i="13"/>
  <c r="BE1910" i="13"/>
  <c r="BI1955" i="13"/>
  <c r="BC1955" i="13"/>
  <c r="BH1955" i="13" s="1"/>
  <c r="BC2317" i="13"/>
  <c r="BI2317" i="13"/>
  <c r="BI2636" i="13"/>
  <c r="BC2636" i="13"/>
  <c r="BE1752" i="13"/>
  <c r="BI1869" i="13"/>
  <c r="BB1873" i="13"/>
  <c r="BD1873" i="13" s="1"/>
  <c r="BE1873" i="13" s="1"/>
  <c r="BH1910" i="13"/>
  <c r="BJ1910" i="13" s="1"/>
  <c r="BH1921" i="13"/>
  <c r="BJ1921" i="13" s="1"/>
  <c r="BI1941" i="13"/>
  <c r="BI1957" i="13"/>
  <c r="BI2031" i="13"/>
  <c r="BI2118" i="13"/>
  <c r="BC2133" i="13"/>
  <c r="BI2135" i="13"/>
  <c r="BJ2137" i="13"/>
  <c r="BI2215" i="13"/>
  <c r="BI2214" i="13" s="1"/>
  <c r="BB2293" i="13"/>
  <c r="BD2293" i="13" s="1"/>
  <c r="BB2367" i="13"/>
  <c r="BD2367" i="13" s="1"/>
  <c r="BI2367" i="13" s="1"/>
  <c r="BE2379" i="13"/>
  <c r="BC2400" i="13"/>
  <c r="BE2400" i="13" s="1"/>
  <c r="BI2402" i="13"/>
  <c r="BH2422" i="13"/>
  <c r="BJ2422" i="13" s="1"/>
  <c r="BE2470" i="13"/>
  <c r="BE2472" i="13"/>
  <c r="BI2504" i="13"/>
  <c r="BC2518" i="13"/>
  <c r="BH2518" i="13" s="1"/>
  <c r="BJ2518" i="13" s="1"/>
  <c r="BE2520" i="13"/>
  <c r="BB2536" i="13"/>
  <c r="BD2536" i="13" s="1"/>
  <c r="BC2544" i="13"/>
  <c r="BB2614" i="13"/>
  <c r="BD2614" i="13" s="1"/>
  <c r="BI2614" i="13" s="1"/>
  <c r="BC2642" i="13"/>
  <c r="BH2642" i="13" s="1"/>
  <c r="BJ2642" i="13" s="1"/>
  <c r="BE2672" i="13"/>
  <c r="BE2700" i="13"/>
  <c r="BI2700" i="13"/>
  <c r="BJ2700" i="13" s="1"/>
  <c r="BJ2724" i="13"/>
  <c r="BJ2736" i="13"/>
  <c r="BI2738" i="13"/>
  <c r="BI2756" i="13"/>
  <c r="BJ2756" i="13" s="1"/>
  <c r="BE2756" i="13"/>
  <c r="BC2770" i="13"/>
  <c r="BI2770" i="13"/>
  <c r="BJ2907" i="13"/>
  <c r="BI2924" i="13"/>
  <c r="BC2924" i="13"/>
  <c r="BJ3006" i="13"/>
  <c r="BJ1899" i="13"/>
  <c r="BC2814" i="13"/>
  <c r="BH2814" i="13" s="1"/>
  <c r="BI2814" i="13"/>
  <c r="BI3008" i="13"/>
  <c r="BC3008" i="13"/>
  <c r="BH3008" i="13" s="1"/>
  <c r="BC1809" i="13"/>
  <c r="BE1809" i="13" s="1"/>
  <c r="BE1811" i="13"/>
  <c r="BJ1821" i="13"/>
  <c r="BC1871" i="13"/>
  <c r="BE1871" i="13" s="1"/>
  <c r="BI1884" i="13"/>
  <c r="BE1937" i="13"/>
  <c r="BE1943" i="13"/>
  <c r="BB1968" i="13"/>
  <c r="BD1968" i="13" s="1"/>
  <c r="BI2091" i="13"/>
  <c r="BE2159" i="13"/>
  <c r="BB2177" i="13"/>
  <c r="BD2177" i="13" s="1"/>
  <c r="BD2212" i="13"/>
  <c r="BD2251" i="13"/>
  <c r="BI2251" i="13" s="1"/>
  <c r="BJ2379" i="13"/>
  <c r="BC2441" i="13"/>
  <c r="BC2458" i="13"/>
  <c r="BE2458" i="13" s="1"/>
  <c r="BD2485" i="13"/>
  <c r="BE2486" i="13"/>
  <c r="BE2485" i="13" s="1"/>
  <c r="BE2524" i="13"/>
  <c r="BB2652" i="13"/>
  <c r="BD2652" i="13" s="1"/>
  <c r="BI2652" i="13" s="1"/>
  <c r="BC2674" i="13"/>
  <c r="BE2724" i="13"/>
  <c r="BJ2741" i="13"/>
  <c r="BI2749" i="13"/>
  <c r="BI2871" i="13"/>
  <c r="BC2871" i="13"/>
  <c r="BI3172" i="13"/>
  <c r="BC3172" i="13"/>
  <c r="BH3172" i="13" s="1"/>
  <c r="BB1791" i="13"/>
  <c r="BD1791" i="13" s="1"/>
  <c r="BI1791" i="13" s="1"/>
  <c r="BJ1850" i="13"/>
  <c r="BB1864" i="13"/>
  <c r="BD1864" i="13" s="1"/>
  <c r="BI1864" i="13" s="1"/>
  <c r="BJ1943" i="13"/>
  <c r="BE2033" i="13"/>
  <c r="BE2137" i="13"/>
  <c r="BJ2148" i="13"/>
  <c r="BD2210" i="13"/>
  <c r="BI2211" i="13"/>
  <c r="BI2210" i="13" s="1"/>
  <c r="BD2216" i="13"/>
  <c r="BB2241" i="13"/>
  <c r="BD2241" i="13" s="1"/>
  <c r="BI2241" i="13" s="1"/>
  <c r="BB2244" i="13"/>
  <c r="BD2244" i="13" s="1"/>
  <c r="BI2244" i="13" s="1"/>
  <c r="BB2381" i="13"/>
  <c r="BD2381" i="13" s="1"/>
  <c r="BC2381" i="13" s="1"/>
  <c r="BE2381" i="13" s="1"/>
  <c r="BE2433" i="13"/>
  <c r="BJ2486" i="13"/>
  <c r="BJ2485" i="13" s="1"/>
  <c r="BE2506" i="13"/>
  <c r="BD2588" i="13"/>
  <c r="BI2589" i="13"/>
  <c r="BI2588" i="13" s="1"/>
  <c r="BB2608" i="13"/>
  <c r="BD2608" i="13" s="1"/>
  <c r="BI2608" i="13" s="1"/>
  <c r="BB2684" i="13"/>
  <c r="BD2684" i="13" s="1"/>
  <c r="BI2684" i="13" s="1"/>
  <c r="BD2685" i="13"/>
  <c r="BI2685" i="13" s="1"/>
  <c r="BI2718" i="13"/>
  <c r="BC2718" i="13"/>
  <c r="BH2718" i="13" s="1"/>
  <c r="BE2726" i="13"/>
  <c r="BE2732" i="13"/>
  <c r="BE2741" i="13"/>
  <c r="BI2977" i="13"/>
  <c r="BC2977" i="13"/>
  <c r="BH2977" i="13" s="1"/>
  <c r="BE2730" i="13"/>
  <c r="BH2767" i="13"/>
  <c r="BB2807" i="13"/>
  <c r="BD2807" i="13" s="1"/>
  <c r="BI2807" i="13" s="1"/>
  <c r="BE2841" i="13"/>
  <c r="BB2843" i="13"/>
  <c r="BD2843" i="13" s="1"/>
  <c r="BH2866" i="13"/>
  <c r="BJ2866" i="13" s="1"/>
  <c r="BB2885" i="13"/>
  <c r="BD2885" i="13" s="1"/>
  <c r="BI2885" i="13" s="1"/>
  <c r="BB2892" i="13"/>
  <c r="BD2892" i="13" s="1"/>
  <c r="BI2892" i="13" s="1"/>
  <c r="BJ2892" i="13" s="1"/>
  <c r="BB2901" i="13"/>
  <c r="BD2901" i="13" s="1"/>
  <c r="BC2915" i="13"/>
  <c r="BB2926" i="13"/>
  <c r="BD2926" i="13" s="1"/>
  <c r="BI2926" i="13" s="1"/>
  <c r="BB3049" i="13"/>
  <c r="BI3062" i="13"/>
  <c r="BJ3062" i="13" s="1"/>
  <c r="BC3093" i="13"/>
  <c r="BJ3095" i="13"/>
  <c r="BI3107" i="13"/>
  <c r="BE3133" i="13"/>
  <c r="BI3163" i="13"/>
  <c r="BH3201" i="13"/>
  <c r="BJ3201" i="13" s="1"/>
  <c r="BE3203" i="13"/>
  <c r="BJ3494" i="13"/>
  <c r="BI3933" i="13"/>
  <c r="BC3933" i="13"/>
  <c r="BI3981" i="13"/>
  <c r="BC3981" i="13"/>
  <c r="BJ2841" i="13"/>
  <c r="BE2940" i="13"/>
  <c r="BJ3012" i="13"/>
  <c r="BC3014" i="13"/>
  <c r="BE3044" i="13"/>
  <c r="BJ3082" i="13"/>
  <c r="BB3123" i="13"/>
  <c r="BD3123" i="13" s="1"/>
  <c r="BI3123" i="13" s="1"/>
  <c r="BJ3133" i="13"/>
  <c r="BJ3148" i="13"/>
  <c r="BE3161" i="13"/>
  <c r="BB3174" i="13"/>
  <c r="BD3174" i="13" s="1"/>
  <c r="BB3196" i="13"/>
  <c r="BD3196" i="13" s="1"/>
  <c r="BC3538" i="13"/>
  <c r="BI3538" i="13"/>
  <c r="BI3583" i="13"/>
  <c r="BC3583" i="13"/>
  <c r="BH3583" i="13" s="1"/>
  <c r="BI3661" i="13"/>
  <c r="BC3661" i="13"/>
  <c r="BC3804" i="13"/>
  <c r="BH3804" i="13" s="1"/>
  <c r="BI3804" i="13"/>
  <c r="BJ2726" i="13"/>
  <c r="BI2772" i="13"/>
  <c r="BI2780" i="13"/>
  <c r="BD2792" i="13"/>
  <c r="BI2792" i="13" s="1"/>
  <c r="BE2913" i="13"/>
  <c r="BI2919" i="13"/>
  <c r="BJ2919" i="13" s="1"/>
  <c r="BJ2955" i="13"/>
  <c r="BJ3001" i="13"/>
  <c r="BJ3044" i="13"/>
  <c r="BD3069" i="13"/>
  <c r="BB3075" i="13"/>
  <c r="BD3075" i="13" s="1"/>
  <c r="BI3075" i="13" s="1"/>
  <c r="BJ3128" i="13"/>
  <c r="BI3408" i="13"/>
  <c r="BC3408" i="13"/>
  <c r="BI3439" i="13"/>
  <c r="BC3439" i="13"/>
  <c r="BC3449" i="13"/>
  <c r="BI3449" i="13"/>
  <c r="BC2931" i="13"/>
  <c r="BE2931" i="13" s="1"/>
  <c r="BI2933" i="13"/>
  <c r="BC2944" i="13"/>
  <c r="BI2946" i="13"/>
  <c r="BB2983" i="13"/>
  <c r="BD2983" i="13" s="1"/>
  <c r="BI2983" i="13" s="1"/>
  <c r="BE3012" i="13"/>
  <c r="BI3046" i="13"/>
  <c r="BJ3046" i="13" s="1"/>
  <c r="BI3070" i="13"/>
  <c r="BI3069" i="13" s="1"/>
  <c r="BH3161" i="13"/>
  <c r="BJ3161" i="13" s="1"/>
  <c r="BI3182" i="13"/>
  <c r="BB3198" i="13"/>
  <c r="BD3198" i="13" s="1"/>
  <c r="BI3198" i="13" s="1"/>
  <c r="BJ3198" i="13" s="1"/>
  <c r="BI3284" i="13"/>
  <c r="BJ3284" i="13" s="1"/>
  <c r="BE3284" i="13"/>
  <c r="BC3504" i="13"/>
  <c r="BI3504" i="13"/>
  <c r="BC3597" i="13"/>
  <c r="BI3597" i="13"/>
  <c r="BJ3427" i="13"/>
  <c r="BC3431" i="13"/>
  <c r="BC3906" i="13"/>
  <c r="BD4042" i="13"/>
  <c r="BI4042" i="13" s="1"/>
  <c r="BB4041" i="13"/>
  <c r="BD4041" i="13" s="1"/>
  <c r="BI4041" i="13" s="1"/>
  <c r="BJ4041" i="13" s="1"/>
  <c r="BC4050" i="13"/>
  <c r="BE4050" i="13" s="1"/>
  <c r="BI4050" i="13"/>
  <c r="BH4173" i="13"/>
  <c r="BB4255" i="13"/>
  <c r="BD4255" i="13" s="1"/>
  <c r="BI4271" i="13"/>
  <c r="BC4271" i="13"/>
  <c r="BH4277" i="13"/>
  <c r="BB4282" i="13"/>
  <c r="BD4282" i="13" s="1"/>
  <c r="BI4393" i="13"/>
  <c r="BE4393" i="13"/>
  <c r="BI4541" i="13"/>
  <c r="BC4541" i="13"/>
  <c r="BI4683" i="13"/>
  <c r="BC4683" i="13"/>
  <c r="BI4737" i="13"/>
  <c r="BJ4737" i="13" s="1"/>
  <c r="BE4737" i="13"/>
  <c r="BD3245" i="13"/>
  <c r="BI3245" i="13" s="1"/>
  <c r="BE3257" i="13"/>
  <c r="BJ3288" i="13"/>
  <c r="BE3294" i="13"/>
  <c r="BE3299" i="13"/>
  <c r="BE3305" i="13"/>
  <c r="BD3387" i="13"/>
  <c r="BI3387" i="13" s="1"/>
  <c r="BD3450" i="13"/>
  <c r="BI3450" i="13" s="1"/>
  <c r="BD3492" i="13"/>
  <c r="BI3492" i="13" s="1"/>
  <c r="BI3507" i="13"/>
  <c r="BI3663" i="13"/>
  <c r="BD3683" i="13"/>
  <c r="BI3683" i="13" s="1"/>
  <c r="BE3685" i="13"/>
  <c r="BE3696" i="13"/>
  <c r="BE3721" i="13"/>
  <c r="BJ3723" i="13"/>
  <c r="BB3797" i="13"/>
  <c r="BD3797" i="13" s="1"/>
  <c r="BI3797" i="13" s="1"/>
  <c r="BE3864" i="13"/>
  <c r="BE3873" i="13"/>
  <c r="BI3918" i="13"/>
  <c r="BI4122" i="13"/>
  <c r="BD4175" i="13"/>
  <c r="BI4175" i="13" s="1"/>
  <c r="BB4173" i="13"/>
  <c r="BD4173" i="13" s="1"/>
  <c r="BI4173" i="13" s="1"/>
  <c r="BC4192" i="13"/>
  <c r="BD4279" i="13"/>
  <c r="BI4279" i="13" s="1"/>
  <c r="BB4277" i="13"/>
  <c r="BD4277" i="13" s="1"/>
  <c r="BI4277" i="13" s="1"/>
  <c r="BD4364" i="13"/>
  <c r="BI4364" i="13" s="1"/>
  <c r="BB4363" i="13"/>
  <c r="BD4363" i="13" s="1"/>
  <c r="BI4363" i="13" s="1"/>
  <c r="BE4514" i="13"/>
  <c r="BI4514" i="13"/>
  <c r="BJ4514" i="13" s="1"/>
  <c r="BI4530" i="13"/>
  <c r="BJ4530" i="13" s="1"/>
  <c r="BE4530" i="13"/>
  <c r="BI4833" i="13"/>
  <c r="BJ4833" i="13" s="1"/>
  <c r="BE4833" i="13"/>
  <c r="BE3253" i="13"/>
  <c r="BI3263" i="13"/>
  <c r="BE3274" i="13"/>
  <c r="BJ3278" i="13"/>
  <c r="BJ3299" i="13"/>
  <c r="BE3335" i="13"/>
  <c r="BC3337" i="13"/>
  <c r="BH3337" i="13" s="1"/>
  <c r="BB3399" i="13"/>
  <c r="BD3399" i="13" s="1"/>
  <c r="BI3399" i="13" s="1"/>
  <c r="BE3415" i="13"/>
  <c r="BB3424" i="13"/>
  <c r="BD3424" i="13" s="1"/>
  <c r="BI3441" i="13"/>
  <c r="BB3478" i="13"/>
  <c r="BD3478" i="13" s="1"/>
  <c r="BB3520" i="13"/>
  <c r="BD3520" i="13" s="1"/>
  <c r="BE3520" i="13" s="1"/>
  <c r="BB3534" i="13"/>
  <c r="BD3534" i="13" s="1"/>
  <c r="BB3540" i="13"/>
  <c r="BD3540" i="13" s="1"/>
  <c r="BB3587" i="13"/>
  <c r="BD3587" i="13" s="1"/>
  <c r="BE3626" i="13"/>
  <c r="BE3715" i="13"/>
  <c r="BJ3802" i="13"/>
  <c r="BC3806" i="13"/>
  <c r="BE3816" i="13"/>
  <c r="BB3820" i="13"/>
  <c r="BD3820" i="13" s="1"/>
  <c r="BI3829" i="13"/>
  <c r="BJ4024" i="13"/>
  <c r="BB4030" i="13"/>
  <c r="BD4030" i="13" s="1"/>
  <c r="BH4035" i="13"/>
  <c r="BJ4035" i="13" s="1"/>
  <c r="BB4082" i="13"/>
  <c r="BD4082" i="13" s="1"/>
  <c r="BD4094" i="13"/>
  <c r="BI4094" i="13" s="1"/>
  <c r="BB4092" i="13"/>
  <c r="BD4092" i="13" s="1"/>
  <c r="BI4092" i="13" s="1"/>
  <c r="BJ4092" i="13" s="1"/>
  <c r="BB4206" i="13"/>
  <c r="BD4206" i="13" s="1"/>
  <c r="BI4206" i="13" s="1"/>
  <c r="BI4506" i="13"/>
  <c r="BC4506" i="13"/>
  <c r="BC4522" i="13"/>
  <c r="BH4522" i="13" s="1"/>
  <c r="BI4522" i="13"/>
  <c r="BI4618" i="13"/>
  <c r="BJ4618" i="13" s="1"/>
  <c r="BE4618" i="13"/>
  <c r="BI4675" i="13"/>
  <c r="BC4675" i="13"/>
  <c r="BI4705" i="13"/>
  <c r="BJ4705" i="13" s="1"/>
  <c r="BE4705" i="13"/>
  <c r="BE3259" i="13"/>
  <c r="BH3265" i="13"/>
  <c r="BJ3265" i="13" s="1"/>
  <c r="BJ3274" i="13"/>
  <c r="BC3280" i="13"/>
  <c r="BB3338" i="13"/>
  <c r="BD3338" i="13" s="1"/>
  <c r="BC3347" i="13"/>
  <c r="BB3421" i="13"/>
  <c r="BD3421" i="13" s="1"/>
  <c r="BI3421" i="13" s="1"/>
  <c r="BJ3421" i="13" s="1"/>
  <c r="BE3454" i="13"/>
  <c r="BB3509" i="13"/>
  <c r="BD3509" i="13" s="1"/>
  <c r="BC3509" i="13" s="1"/>
  <c r="BB3576" i="13"/>
  <c r="BD3576" i="13" s="1"/>
  <c r="BC3611" i="13"/>
  <c r="BC3640" i="13"/>
  <c r="BI3655" i="13"/>
  <c r="BE3667" i="13"/>
  <c r="BC3672" i="13"/>
  <c r="BB3677" i="13"/>
  <c r="BD3677" i="13" s="1"/>
  <c r="BC3706" i="13"/>
  <c r="BH3706" i="13" s="1"/>
  <c r="BJ3706" i="13" s="1"/>
  <c r="BB3711" i="13"/>
  <c r="BD3711" i="13" s="1"/>
  <c r="BI3711" i="13" s="1"/>
  <c r="BJ3711" i="13" s="1"/>
  <c r="BJ3726" i="13"/>
  <c r="BC3740" i="13"/>
  <c r="BC3748" i="13"/>
  <c r="BH3748" i="13" s="1"/>
  <c r="BJ3748" i="13" s="1"/>
  <c r="BH3780" i="13"/>
  <c r="BJ3780" i="13" s="1"/>
  <c r="BE3825" i="13"/>
  <c r="BB3861" i="13"/>
  <c r="BD3861" i="13" s="1"/>
  <c r="BI3861" i="13" s="1"/>
  <c r="BJ3861" i="13" s="1"/>
  <c r="BB3875" i="13"/>
  <c r="BD3875" i="13" s="1"/>
  <c r="BI3875" i="13" s="1"/>
  <c r="BE4024" i="13"/>
  <c r="BJ4064" i="13"/>
  <c r="BE4076" i="13"/>
  <c r="BB4100" i="13"/>
  <c r="BD4100" i="13" s="1"/>
  <c r="BJ4118" i="13"/>
  <c r="BB4124" i="13"/>
  <c r="BD4124" i="13" s="1"/>
  <c r="BD4143" i="13"/>
  <c r="BI4143" i="13" s="1"/>
  <c r="BB4142" i="13"/>
  <c r="BD4142" i="13" s="1"/>
  <c r="BC4142" i="13" s="1"/>
  <c r="BD4178" i="13"/>
  <c r="BI4178" i="13" s="1"/>
  <c r="BB4176" i="13"/>
  <c r="BD4176" i="13" s="1"/>
  <c r="BI4176" i="13" s="1"/>
  <c r="BJ4176" i="13" s="1"/>
  <c r="BE4280" i="13"/>
  <c r="BH4280" i="13"/>
  <c r="BJ4280" i="13" s="1"/>
  <c r="BJ4319" i="13"/>
  <c r="BI4470" i="13"/>
  <c r="BJ4470" i="13" s="1"/>
  <c r="BE4470" i="13"/>
  <c r="BI4512" i="13"/>
  <c r="BJ4512" i="13" s="1"/>
  <c r="BE4512" i="13"/>
  <c r="BI4585" i="13"/>
  <c r="BC4585" i="13"/>
  <c r="BI4775" i="13"/>
  <c r="BJ4775" i="13" s="1"/>
  <c r="BE4775" i="13"/>
  <c r="BJ4829" i="13"/>
  <c r="BE4855" i="13"/>
  <c r="BJ4870" i="13"/>
  <c r="BE4927" i="13"/>
  <c r="BJ4948" i="13"/>
  <c r="BJ4999" i="13"/>
  <c r="BH5107" i="13"/>
  <c r="BJ5107" i="13" s="1"/>
  <c r="BE5107" i="13"/>
  <c r="BE5203" i="13"/>
  <c r="BJ5264" i="13"/>
  <c r="BH5296" i="13"/>
  <c r="BE5296" i="13"/>
  <c r="BE4299" i="13"/>
  <c r="BE4321" i="13"/>
  <c r="BE4335" i="13"/>
  <c r="BE4388" i="13"/>
  <c r="BJ4403" i="13"/>
  <c r="BD4451" i="13"/>
  <c r="BI4451" i="13" s="1"/>
  <c r="BC4487" i="13"/>
  <c r="BH4487" i="13" s="1"/>
  <c r="BJ4487" i="13" s="1"/>
  <c r="BE4544" i="13"/>
  <c r="BE4553" i="13"/>
  <c r="BI4555" i="13"/>
  <c r="BE4562" i="13"/>
  <c r="BD4570" i="13"/>
  <c r="BI4570" i="13" s="1"/>
  <c r="BH4581" i="13"/>
  <c r="BD4594" i="13"/>
  <c r="BI4594" i="13" s="1"/>
  <c r="BI4627" i="13"/>
  <c r="BE4654" i="13"/>
  <c r="BJ4656" i="13"/>
  <c r="BE4673" i="13"/>
  <c r="BE4681" i="13"/>
  <c r="BD4710" i="13"/>
  <c r="BI4710" i="13" s="1"/>
  <c r="BJ4724" i="13"/>
  <c r="BD4733" i="13"/>
  <c r="BI4733" i="13" s="1"/>
  <c r="BB4768" i="13"/>
  <c r="BD4768" i="13" s="1"/>
  <c r="BI4768" i="13" s="1"/>
  <c r="BJ4768" i="13" s="1"/>
  <c r="BH4773" i="13"/>
  <c r="BB4806" i="13"/>
  <c r="BD4806" i="13" s="1"/>
  <c r="BI4876" i="13"/>
  <c r="BJ4876" i="13" s="1"/>
  <c r="BE4876" i="13"/>
  <c r="BI4889" i="13"/>
  <c r="BI4972" i="13"/>
  <c r="BJ4972" i="13" s="1"/>
  <c r="BH5055" i="13"/>
  <c r="BE5055" i="13"/>
  <c r="BI5116" i="13"/>
  <c r="BJ5116" i="13" s="1"/>
  <c r="BE5116" i="13"/>
  <c r="BI5216" i="13"/>
  <c r="BC5216" i="13"/>
  <c r="BH5216" i="13" s="1"/>
  <c r="BI5220" i="13"/>
  <c r="BE5220" i="13"/>
  <c r="BB5298" i="13"/>
  <c r="BD5298" i="13" s="1"/>
  <c r="BD5299" i="13"/>
  <c r="BI5299" i="13" s="1"/>
  <c r="BI5334" i="13"/>
  <c r="BC5334" i="13"/>
  <c r="BE5334" i="13" s="1"/>
  <c r="BI5410" i="13"/>
  <c r="BC5410" i="13"/>
  <c r="BH5410" i="13" s="1"/>
  <c r="BB4455" i="13"/>
  <c r="BD4455" i="13" s="1"/>
  <c r="BI4455" i="13" s="1"/>
  <c r="BJ4455" i="13" s="1"/>
  <c r="BJ4577" i="13"/>
  <c r="BE4668" i="13"/>
  <c r="BE4698" i="13"/>
  <c r="BJ4755" i="13"/>
  <c r="BI4857" i="13"/>
  <c r="BC4857" i="13"/>
  <c r="BI4874" i="13"/>
  <c r="BJ4874" i="13" s="1"/>
  <c r="BE4874" i="13"/>
  <c r="BC4886" i="13"/>
  <c r="BI4886" i="13"/>
  <c r="BI4921" i="13"/>
  <c r="BJ4921" i="13" s="1"/>
  <c r="BE4921" i="13"/>
  <c r="BC5031" i="13"/>
  <c r="BI5031" i="13"/>
  <c r="BI5205" i="13"/>
  <c r="BJ5205" i="13" s="1"/>
  <c r="BE5205" i="13"/>
  <c r="BC5234" i="13"/>
  <c r="BI5234" i="13"/>
  <c r="BH5248" i="13"/>
  <c r="BJ5248" i="13" s="1"/>
  <c r="BE5248" i="13"/>
  <c r="BH5390" i="13"/>
  <c r="BE3999" i="13"/>
  <c r="BE4018" i="13"/>
  <c r="BB4057" i="13"/>
  <c r="BD4057" i="13" s="1"/>
  <c r="BJ4356" i="13"/>
  <c r="BC4445" i="13"/>
  <c r="BD4456" i="13"/>
  <c r="BI4456" i="13" s="1"/>
  <c r="BE4468" i="13"/>
  <c r="BC4489" i="13"/>
  <c r="BB4493" i="13"/>
  <c r="BD4493" i="13" s="1"/>
  <c r="BI4493" i="13" s="1"/>
  <c r="BC4496" i="13"/>
  <c r="BB4498" i="13"/>
  <c r="BD4498" i="13" s="1"/>
  <c r="BI4498" i="13" s="1"/>
  <c r="BJ4498" i="13" s="1"/>
  <c r="BE4502" i="13"/>
  <c r="BE4510" i="13"/>
  <c r="BC4537" i="13"/>
  <c r="BJ4544" i="13"/>
  <c r="BC4551" i="13"/>
  <c r="BJ4566" i="13"/>
  <c r="BE4614" i="13"/>
  <c r="BE4656" i="13"/>
  <c r="BJ4673" i="13"/>
  <c r="BJ4681" i="13"/>
  <c r="BE4724" i="13"/>
  <c r="BE4732" i="13"/>
  <c r="BB4778" i="13"/>
  <c r="BD4778" i="13" s="1"/>
  <c r="BD4779" i="13"/>
  <c r="BI4779" i="13" s="1"/>
  <c r="BH4787" i="13"/>
  <c r="BE4815" i="13"/>
  <c r="BH4815" i="13"/>
  <c r="BJ4815" i="13" s="1"/>
  <c r="BJ4855" i="13"/>
  <c r="BH4904" i="13"/>
  <c r="BJ4904" i="13" s="1"/>
  <c r="BB4950" i="13"/>
  <c r="BD4950" i="13" s="1"/>
  <c r="BI4950" i="13" s="1"/>
  <c r="BC4957" i="13"/>
  <c r="BJ5007" i="13"/>
  <c r="BI5079" i="13"/>
  <c r="BJ5079" i="13" s="1"/>
  <c r="BE5079" i="13"/>
  <c r="BJ5187" i="13"/>
  <c r="BE5199" i="13"/>
  <c r="BH5199" i="13"/>
  <c r="BJ5203" i="13"/>
  <c r="BI5214" i="13"/>
  <c r="BJ5214" i="13" s="1"/>
  <c r="BE5214" i="13"/>
  <c r="BE5232" i="13"/>
  <c r="BD5272" i="13"/>
  <c r="BI5272" i="13" s="1"/>
  <c r="BB5271" i="13"/>
  <c r="BD5271" i="13" s="1"/>
  <c r="BJ5301" i="13"/>
  <c r="BB5317" i="13"/>
  <c r="BD5317" i="13" s="1"/>
  <c r="BD5318" i="13"/>
  <c r="BI5318" i="13" s="1"/>
  <c r="BI5337" i="13"/>
  <c r="BC5337" i="13"/>
  <c r="BH5618" i="13"/>
  <c r="BE5618" i="13"/>
  <c r="BI5622" i="13"/>
  <c r="BC5622" i="13"/>
  <c r="BC5807" i="13"/>
  <c r="BH5807" i="13" s="1"/>
  <c r="BI5807" i="13"/>
  <c r="BE5907" i="13"/>
  <c r="BH5907" i="13"/>
  <c r="BI6200" i="13"/>
  <c r="BJ6200" i="13" s="1"/>
  <c r="BE6200" i="13"/>
  <c r="BI6204" i="13"/>
  <c r="BE6204" i="13"/>
  <c r="BI6569" i="13"/>
  <c r="BE6569" i="13"/>
  <c r="BE6591" i="13"/>
  <c r="BI6591" i="13"/>
  <c r="BJ6591" i="13" s="1"/>
  <c r="BE6660" i="13"/>
  <c r="BE6659" i="13" s="1"/>
  <c r="BD6659" i="13"/>
  <c r="BI6660" i="13"/>
  <c r="BI6659" i="13" s="1"/>
  <c r="BE6695" i="13"/>
  <c r="BE6694" i="13" s="1"/>
  <c r="BD6694" i="13"/>
  <c r="BE4870" i="13"/>
  <c r="BJ4975" i="13"/>
  <c r="BB5035" i="13"/>
  <c r="BD5035" i="13" s="1"/>
  <c r="BE5177" i="13"/>
  <c r="BE5218" i="13"/>
  <c r="BE5254" i="13"/>
  <c r="BC5406" i="13"/>
  <c r="BI5406" i="13"/>
  <c r="BB5583" i="13"/>
  <c r="BD5583" i="13" s="1"/>
  <c r="BI5583" i="13" s="1"/>
  <c r="BC5608" i="13"/>
  <c r="BI5608" i="13"/>
  <c r="BE5669" i="13"/>
  <c r="BH5669" i="13"/>
  <c r="BJ5669" i="13" s="1"/>
  <c r="BJ5673" i="13"/>
  <c r="BH5690" i="13"/>
  <c r="BJ5690" i="13" s="1"/>
  <c r="BE5690" i="13"/>
  <c r="BE5697" i="13"/>
  <c r="BH5697" i="13"/>
  <c r="BJ5697" i="13" s="1"/>
  <c r="BC5788" i="13"/>
  <c r="BI5788" i="13"/>
  <c r="BD5837" i="13"/>
  <c r="BI5837" i="13" s="1"/>
  <c r="BB5834" i="13"/>
  <c r="BD5834" i="13" s="1"/>
  <c r="BD5876" i="13"/>
  <c r="BI5876" i="13" s="1"/>
  <c r="BB5874" i="13"/>
  <c r="BD5874" i="13" s="1"/>
  <c r="BI5874" i="13" s="1"/>
  <c r="BE6161" i="13"/>
  <c r="BI6161" i="13"/>
  <c r="BJ5027" i="13"/>
  <c r="BB5156" i="13"/>
  <c r="BD5156" i="13" s="1"/>
  <c r="BJ5218" i="13"/>
  <c r="BC5435" i="13"/>
  <c r="BI5435" i="13"/>
  <c r="BI5509" i="13"/>
  <c r="BJ5509" i="13" s="1"/>
  <c r="BE5509" i="13"/>
  <c r="BD5629" i="13"/>
  <c r="BI5629" i="13" s="1"/>
  <c r="BB5627" i="13"/>
  <c r="BD5627" i="13" s="1"/>
  <c r="BI5726" i="13"/>
  <c r="BC5726" i="13"/>
  <c r="BE5726" i="13" s="1"/>
  <c r="BD5748" i="13"/>
  <c r="BI5748" i="13" s="1"/>
  <c r="BB5747" i="13"/>
  <c r="BD5747" i="13" s="1"/>
  <c r="BI5747" i="13" s="1"/>
  <c r="BD5832" i="13"/>
  <c r="BI5832" i="13" s="1"/>
  <c r="BB5830" i="13"/>
  <c r="BD5830" i="13" s="1"/>
  <c r="BC5830" i="13" s="1"/>
  <c r="BE4829" i="13"/>
  <c r="BE4917" i="13"/>
  <c r="BE4948" i="13"/>
  <c r="BI4970" i="13"/>
  <c r="BE5003" i="13"/>
  <c r="BB5015" i="13"/>
  <c r="BD5015" i="13" s="1"/>
  <c r="BI5033" i="13"/>
  <c r="BE5047" i="13"/>
  <c r="BH5097" i="13"/>
  <c r="BB5118" i="13"/>
  <c r="BD5118" i="13" s="1"/>
  <c r="BE5152" i="13"/>
  <c r="BD5157" i="13"/>
  <c r="BI5157" i="13" s="1"/>
  <c r="BI5175" i="13"/>
  <c r="BB5181" i="13"/>
  <c r="BD5181" i="13" s="1"/>
  <c r="BC5191" i="13"/>
  <c r="BB5222" i="13"/>
  <c r="BD5222" i="13" s="1"/>
  <c r="BI5222" i="13" s="1"/>
  <c r="BJ5222" i="13" s="1"/>
  <c r="BE5236" i="13"/>
  <c r="BB5256" i="13"/>
  <c r="BD5256" i="13" s="1"/>
  <c r="BH5305" i="13"/>
  <c r="BJ5305" i="13" s="1"/>
  <c r="BI5332" i="13"/>
  <c r="BB5359" i="13"/>
  <c r="BD5359" i="13" s="1"/>
  <c r="BB5379" i="13"/>
  <c r="BD5379" i="13" s="1"/>
  <c r="BI5379" i="13" s="1"/>
  <c r="BJ5379" i="13" s="1"/>
  <c r="BD5391" i="13"/>
  <c r="BI5391" i="13" s="1"/>
  <c r="BB5390" i="13"/>
  <c r="BD5390" i="13" s="1"/>
  <c r="BI5390" i="13" s="1"/>
  <c r="BB5417" i="13"/>
  <c r="BD5417" i="13" s="1"/>
  <c r="BI5417" i="13" s="1"/>
  <c r="BE5456" i="13"/>
  <c r="BH5456" i="13"/>
  <c r="BJ5456" i="13" s="1"/>
  <c r="BJ5532" i="13"/>
  <c r="BE5634" i="13"/>
  <c r="BJ5679" i="13"/>
  <c r="BH5699" i="13"/>
  <c r="BI5734" i="13"/>
  <c r="BC5734" i="13"/>
  <c r="BC5796" i="13"/>
  <c r="BH5796" i="13" s="1"/>
  <c r="BI5796" i="13"/>
  <c r="BE5602" i="13"/>
  <c r="BB5844" i="13"/>
  <c r="BD5844" i="13" s="1"/>
  <c r="BD5912" i="13"/>
  <c r="BI5912" i="13" s="1"/>
  <c r="BB5911" i="13"/>
  <c r="BD5911" i="13" s="1"/>
  <c r="BI5911" i="13" s="1"/>
  <c r="BJ5911" i="13" s="1"/>
  <c r="BC6026" i="13"/>
  <c r="BI6026" i="13"/>
  <c r="BJ6147" i="13"/>
  <c r="BJ6151" i="13"/>
  <c r="BE6213" i="13"/>
  <c r="BI6213" i="13"/>
  <c r="BJ6213" i="13" s="1"/>
  <c r="BB5383" i="13"/>
  <c r="BD5383" i="13" s="1"/>
  <c r="BE5383" i="13" s="1"/>
  <c r="BJ5470" i="13"/>
  <c r="BC5548" i="13"/>
  <c r="BH5548" i="13" s="1"/>
  <c r="BJ5548" i="13" s="1"/>
  <c r="BE5568" i="13"/>
  <c r="BH5602" i="13"/>
  <c r="BJ5602" i="13" s="1"/>
  <c r="BE5604" i="13"/>
  <c r="BI5624" i="13"/>
  <c r="BE5645" i="13"/>
  <c r="BE5679" i="13"/>
  <c r="BH5730" i="13"/>
  <c r="BJ5730" i="13" s="1"/>
  <c r="BJ5775" i="13"/>
  <c r="BJ5786" i="13"/>
  <c r="BB5855" i="13"/>
  <c r="BD5855" i="13" s="1"/>
  <c r="BC5855" i="13" s="1"/>
  <c r="BD5924" i="13"/>
  <c r="BI5924" i="13" s="1"/>
  <c r="BB5920" i="13"/>
  <c r="BD5920" i="13" s="1"/>
  <c r="BC5920" i="13" s="1"/>
  <c r="BH6079" i="13"/>
  <c r="BE6079" i="13"/>
  <c r="BE6098" i="13"/>
  <c r="BI6098" i="13"/>
  <c r="BJ6098" i="13" s="1"/>
  <c r="BE6135" i="13"/>
  <c r="BI6145" i="13"/>
  <c r="BJ6145" i="13" s="1"/>
  <c r="BE6145" i="13"/>
  <c r="BD6167" i="13"/>
  <c r="BI6167" i="13" s="1"/>
  <c r="BB6166" i="13"/>
  <c r="BD6166" i="13" s="1"/>
  <c r="BE6198" i="13"/>
  <c r="BI6198" i="13"/>
  <c r="BI5551" i="13"/>
  <c r="BE5671" i="13"/>
  <c r="BB5681" i="13"/>
  <c r="BD5681" i="13" s="1"/>
  <c r="BE5681" i="13" s="1"/>
  <c r="BI5711" i="13"/>
  <c r="BC5711" i="13"/>
  <c r="BH5711" i="13" s="1"/>
  <c r="BE5775" i="13"/>
  <c r="BJ5799" i="13"/>
  <c r="BB5809" i="13"/>
  <c r="BD5809" i="13" s="1"/>
  <c r="BI5809" i="13" s="1"/>
  <c r="BJ5812" i="13"/>
  <c r="BJ5818" i="13"/>
  <c r="BB5822" i="13"/>
  <c r="BD5822" i="13" s="1"/>
  <c r="BI5822" i="13" s="1"/>
  <c r="BJ5826" i="13"/>
  <c r="BJ5881" i="13"/>
  <c r="BB6076" i="13"/>
  <c r="BD6076" i="13" s="1"/>
  <c r="BD6077" i="13"/>
  <c r="BI6077" i="13" s="1"/>
  <c r="BE6120" i="13"/>
  <c r="BI6120" i="13"/>
  <c r="BJ6120" i="13" s="1"/>
  <c r="BJ6135" i="13"/>
  <c r="BE6177" i="13"/>
  <c r="BI6177" i="13"/>
  <c r="BJ6177" i="13" s="1"/>
  <c r="BB6190" i="13"/>
  <c r="BD6190" i="13" s="1"/>
  <c r="BH6388" i="13"/>
  <c r="BJ6388" i="13" s="1"/>
  <c r="BE6388" i="13"/>
  <c r="BE5736" i="13"/>
  <c r="BB5754" i="13"/>
  <c r="BD5754" i="13" s="1"/>
  <c r="BJ5820" i="13"/>
  <c r="BB5851" i="13"/>
  <c r="BD5851" i="13" s="1"/>
  <c r="BI5851" i="13" s="1"/>
  <c r="BJ5851" i="13" s="1"/>
  <c r="BE5905" i="13"/>
  <c r="BE5909" i="13"/>
  <c r="BE5932" i="13"/>
  <c r="BE6024" i="13"/>
  <c r="BB6106" i="13"/>
  <c r="BD6106" i="13" s="1"/>
  <c r="BJ6247" i="13"/>
  <c r="BE6304" i="13"/>
  <c r="BH6304" i="13"/>
  <c r="BI6444" i="13"/>
  <c r="BJ6444" i="13" s="1"/>
  <c r="BE6444" i="13"/>
  <c r="BI6636" i="13"/>
  <c r="BI6635" i="13" s="1"/>
  <c r="BE6636" i="13"/>
  <c r="BE6635" i="13" s="1"/>
  <c r="BH6720" i="13"/>
  <c r="BD6191" i="13"/>
  <c r="BI6191" i="13" s="1"/>
  <c r="BJ6219" i="13"/>
  <c r="BE6221" i="13"/>
  <c r="BI6271" i="13"/>
  <c r="BJ6271" i="13" s="1"/>
  <c r="BE6271" i="13"/>
  <c r="BB6404" i="13"/>
  <c r="BD6404" i="13" s="1"/>
  <c r="BD6405" i="13"/>
  <c r="BI6405" i="13" s="1"/>
  <c r="BE6428" i="13"/>
  <c r="BI6428" i="13"/>
  <c r="BE6555" i="13"/>
  <c r="BI6555" i="13"/>
  <c r="BJ6555" i="13" s="1"/>
  <c r="BE6664" i="13"/>
  <c r="BE6663" i="13" s="1"/>
  <c r="BD6663" i="13"/>
  <c r="BI6664" i="13"/>
  <c r="BI6663" i="13" s="1"/>
  <c r="BE5707" i="13"/>
  <c r="BH5909" i="13"/>
  <c r="BJ5909" i="13" s="1"/>
  <c r="BB5928" i="13"/>
  <c r="BD5928" i="13" s="1"/>
  <c r="BI5928" i="13" s="1"/>
  <c r="BJ6024" i="13"/>
  <c r="BJ6028" i="13"/>
  <c r="BI6132" i="13"/>
  <c r="BJ6132" i="13" s="1"/>
  <c r="BB6193" i="13"/>
  <c r="BD6193" i="13" s="1"/>
  <c r="BE6219" i="13"/>
  <c r="BB6325" i="13"/>
  <c r="BD6325" i="13" s="1"/>
  <c r="BD6326" i="13"/>
  <c r="BI6326" i="13" s="1"/>
  <c r="BD6399" i="13"/>
  <c r="BI6399" i="13" s="1"/>
  <c r="BB6398" i="13"/>
  <c r="BD6398" i="13" s="1"/>
  <c r="BE6398" i="13" s="1"/>
  <c r="BD6415" i="13"/>
  <c r="BI6415" i="13" s="1"/>
  <c r="BB6414" i="13"/>
  <c r="BD6414" i="13" s="1"/>
  <c r="BI6414" i="13" s="1"/>
  <c r="BI6416" i="13"/>
  <c r="BJ6416" i="13" s="1"/>
  <c r="BE6416" i="13"/>
  <c r="BJ6459" i="13"/>
  <c r="BI6470" i="13"/>
  <c r="BE6470" i="13"/>
  <c r="BI6551" i="13"/>
  <c r="BJ6551" i="13" s="1"/>
  <c r="BE6551" i="13"/>
  <c r="BE6573" i="13"/>
  <c r="BI6573" i="13"/>
  <c r="BJ6573" i="13" s="1"/>
  <c r="BI6642" i="13"/>
  <c r="BI6641" i="13" s="1"/>
  <c r="BE6642" i="13"/>
  <c r="BE6641" i="13" s="1"/>
  <c r="BE6656" i="13"/>
  <c r="BE6655" i="13" s="1"/>
  <c r="BD6655" i="13"/>
  <c r="BI6656" i="13"/>
  <c r="BI6655" i="13" s="1"/>
  <c r="BE6699" i="13"/>
  <c r="BE6698" i="13" s="1"/>
  <c r="BI6699" i="13"/>
  <c r="BI6698" i="13" s="1"/>
  <c r="BD6698" i="13"/>
  <c r="BJ6221" i="13"/>
  <c r="BB6341" i="13"/>
  <c r="BD6341" i="13" s="1"/>
  <c r="BI6420" i="13"/>
  <c r="BJ6428" i="13"/>
  <c r="BE6450" i="13"/>
  <c r="BJ6452" i="13"/>
  <c r="BI6547" i="13"/>
  <c r="BJ6547" i="13" s="1"/>
  <c r="BI6565" i="13"/>
  <c r="BJ6565" i="13" s="1"/>
  <c r="BI6583" i="13"/>
  <c r="BJ6583" i="13" s="1"/>
  <c r="BJ6593" i="13"/>
  <c r="BI6597" i="13"/>
  <c r="BJ6597" i="13" s="1"/>
  <c r="BD6657" i="13"/>
  <c r="BJ6715" i="13"/>
  <c r="BJ6714" i="13" s="1"/>
  <c r="BJ6719" i="13"/>
  <c r="BJ6718" i="13" s="1"/>
  <c r="BD6342" i="13"/>
  <c r="BI6342" i="13" s="1"/>
  <c r="BD6389" i="13"/>
  <c r="BI6389" i="13" s="1"/>
  <c r="BE6424" i="13"/>
  <c r="BJ6432" i="13"/>
  <c r="BE6559" i="13"/>
  <c r="BJ6567" i="13"/>
  <c r="BJ6629" i="13"/>
  <c r="BD6391" i="13"/>
  <c r="BI6391" i="13" s="1"/>
  <c r="BB6396" i="13"/>
  <c r="BD6396" i="13" s="1"/>
  <c r="BH6450" i="13"/>
  <c r="BJ6450" i="13" s="1"/>
  <c r="BE6452" i="13"/>
  <c r="BE6463" i="13"/>
  <c r="BI6549" i="13"/>
  <c r="BJ6549" i="13" s="1"/>
  <c r="BJ6557" i="13"/>
  <c r="BJ6575" i="13"/>
  <c r="BE6585" i="13"/>
  <c r="BJ6603" i="13"/>
  <c r="BJ6619" i="13"/>
  <c r="BE6634" i="13"/>
  <c r="BE6633" i="13" s="1"/>
  <c r="BE6721" i="13"/>
  <c r="BE6720" i="13" s="1"/>
  <c r="BI13" i="13"/>
  <c r="BJ13" i="13" s="1"/>
  <c r="BE13" i="13"/>
  <c r="BI43" i="13"/>
  <c r="BJ43" i="13" s="1"/>
  <c r="BE43" i="13"/>
  <c r="BB35" i="13"/>
  <c r="BD35" i="13" s="1"/>
  <c r="BI35" i="13" s="1"/>
  <c r="BD36" i="13"/>
  <c r="BE24" i="13"/>
  <c r="BI24" i="13"/>
  <c r="BJ24" i="13" s="1"/>
  <c r="BJ60" i="13"/>
  <c r="BE75" i="13"/>
  <c r="BI75" i="13"/>
  <c r="BJ75" i="13" s="1"/>
  <c r="BI189" i="13"/>
  <c r="BJ189" i="13" s="1"/>
  <c r="BE189" i="13"/>
  <c r="BE251" i="13"/>
  <c r="BB342" i="13"/>
  <c r="BD342" i="13" s="1"/>
  <c r="BD343" i="13"/>
  <c r="BE567" i="13"/>
  <c r="BI567" i="13"/>
  <c r="BJ567" i="13" s="1"/>
  <c r="BH616" i="13"/>
  <c r="BE616" i="13"/>
  <c r="BB632" i="13"/>
  <c r="BD632" i="13" s="1"/>
  <c r="BD635" i="13"/>
  <c r="BE697" i="13"/>
  <c r="BH697" i="13"/>
  <c r="BH830" i="13"/>
  <c r="BE830" i="13"/>
  <c r="BD925" i="13"/>
  <c r="BI925" i="13" s="1"/>
  <c r="BB923" i="13"/>
  <c r="BD923" i="13" s="1"/>
  <c r="BE974" i="13"/>
  <c r="BH974" i="13"/>
  <c r="BE988" i="13"/>
  <c r="BI988" i="13"/>
  <c r="BJ988" i="13" s="1"/>
  <c r="BH1087" i="13"/>
  <c r="BI1414" i="13"/>
  <c r="BC1414" i="13"/>
  <c r="BI1458" i="13"/>
  <c r="BC1458" i="13"/>
  <c r="BE1645" i="13"/>
  <c r="BH1645" i="13"/>
  <c r="BH16" i="13"/>
  <c r="BJ16" i="13" s="1"/>
  <c r="BC12" i="13"/>
  <c r="BI22" i="13"/>
  <c r="BJ22" i="13" s="1"/>
  <c r="BE27" i="13"/>
  <c r="BE29" i="13"/>
  <c r="BE39" i="13"/>
  <c r="BJ40" i="13"/>
  <c r="BD52" i="13"/>
  <c r="BE58" i="13"/>
  <c r="BE60" i="13"/>
  <c r="BH69" i="13"/>
  <c r="BI80" i="13"/>
  <c r="BJ80" i="13" s="1"/>
  <c r="BJ90" i="13"/>
  <c r="BI93" i="13"/>
  <c r="BJ93" i="13" s="1"/>
  <c r="BE93" i="13"/>
  <c r="BI97" i="13"/>
  <c r="BJ97" i="13" s="1"/>
  <c r="BI108" i="13"/>
  <c r="BJ108" i="13" s="1"/>
  <c r="BE118" i="13"/>
  <c r="BD117" i="13"/>
  <c r="BE145" i="13"/>
  <c r="BI145" i="13"/>
  <c r="BJ145" i="13" s="1"/>
  <c r="BI162" i="13"/>
  <c r="BJ162" i="13" s="1"/>
  <c r="BE162" i="13"/>
  <c r="BD180" i="13"/>
  <c r="BB177" i="13"/>
  <c r="BI183" i="13"/>
  <c r="BJ183" i="13" s="1"/>
  <c r="BE187" i="13"/>
  <c r="BI191" i="13"/>
  <c r="BJ191" i="13" s="1"/>
  <c r="BE238" i="13"/>
  <c r="BI259" i="13"/>
  <c r="BJ259" i="13" s="1"/>
  <c r="BI274" i="13"/>
  <c r="BJ274" i="13" s="1"/>
  <c r="BI288" i="13"/>
  <c r="BJ288" i="13" s="1"/>
  <c r="BI325" i="13"/>
  <c r="BC325" i="13"/>
  <c r="BI334" i="13"/>
  <c r="BC334" i="13"/>
  <c r="BI345" i="13"/>
  <c r="BJ345" i="13" s="1"/>
  <c r="BE345" i="13"/>
  <c r="BI353" i="13"/>
  <c r="BJ353" i="13" s="1"/>
  <c r="BE353" i="13"/>
  <c r="BE365" i="13"/>
  <c r="BI365" i="13"/>
  <c r="BJ365" i="13" s="1"/>
  <c r="BE371" i="13"/>
  <c r="BE386" i="13"/>
  <c r="BC405" i="13"/>
  <c r="BI405" i="13"/>
  <c r="BE421" i="13"/>
  <c r="BI421" i="13"/>
  <c r="BJ421" i="13" s="1"/>
  <c r="BB466" i="13"/>
  <c r="BC473" i="13"/>
  <c r="BI473" i="13"/>
  <c r="BE611" i="13"/>
  <c r="BI611" i="13"/>
  <c r="BJ611" i="13" s="1"/>
  <c r="BE620" i="13"/>
  <c r="BH649" i="13"/>
  <c r="BE649" i="13"/>
  <c r="BI653" i="13"/>
  <c r="BJ653" i="13" s="1"/>
  <c r="BE653" i="13"/>
  <c r="BE663" i="13"/>
  <c r="BI687" i="13"/>
  <c r="BC687" i="13"/>
  <c r="BI697" i="13"/>
  <c r="BI702" i="13"/>
  <c r="BC702" i="13"/>
  <c r="BI734" i="13"/>
  <c r="BJ735" i="13"/>
  <c r="BJ734" i="13" s="1"/>
  <c r="BH739" i="13"/>
  <c r="BC736" i="13"/>
  <c r="BJ743" i="13"/>
  <c r="BI747" i="13"/>
  <c r="BB758" i="13"/>
  <c r="BD758" i="13" s="1"/>
  <c r="BD761" i="13"/>
  <c r="BI772" i="13"/>
  <c r="BJ772" i="13" s="1"/>
  <c r="BE772" i="13"/>
  <c r="BI774" i="13"/>
  <c r="BJ774" i="13" s="1"/>
  <c r="BE778" i="13"/>
  <c r="BC812" i="13"/>
  <c r="BI812" i="13"/>
  <c r="BC828" i="13"/>
  <c r="BI828" i="13"/>
  <c r="BI830" i="13"/>
  <c r="BI871" i="13"/>
  <c r="BC871" i="13"/>
  <c r="BI885" i="13"/>
  <c r="BC885" i="13"/>
  <c r="BE893" i="13"/>
  <c r="BI893" i="13"/>
  <c r="BJ893" i="13" s="1"/>
  <c r="BE895" i="13"/>
  <c r="BI906" i="13"/>
  <c r="BJ906" i="13" s="1"/>
  <c r="BE906" i="13"/>
  <c r="BI910" i="13"/>
  <c r="BJ910" i="13" s="1"/>
  <c r="BE910" i="13"/>
  <c r="BC942" i="13"/>
  <c r="BI942" i="13"/>
  <c r="BC951" i="13"/>
  <c r="BI951" i="13"/>
  <c r="BI970" i="13"/>
  <c r="BC970" i="13"/>
  <c r="BI974" i="13"/>
  <c r="BE984" i="13"/>
  <c r="BI984" i="13"/>
  <c r="BJ984" i="13" s="1"/>
  <c r="BE1014" i="13"/>
  <c r="BD1023" i="13"/>
  <c r="BI1023" i="13" s="1"/>
  <c r="BB1021" i="13"/>
  <c r="BD1021" i="13" s="1"/>
  <c r="BC1027" i="13"/>
  <c r="BI1027" i="13"/>
  <c r="BI1029" i="13"/>
  <c r="BI1033" i="13"/>
  <c r="BC1033" i="13"/>
  <c r="BE1045" i="13"/>
  <c r="BH1045" i="13"/>
  <c r="BJ1045" i="13" s="1"/>
  <c r="BI1056" i="13"/>
  <c r="BC1056" i="13"/>
  <c r="BI1091" i="13"/>
  <c r="BC1091" i="13"/>
  <c r="BI1121" i="13"/>
  <c r="BE1124" i="13"/>
  <c r="BC1126" i="13"/>
  <c r="BI1126" i="13"/>
  <c r="BI1128" i="13"/>
  <c r="BJ1128" i="13" s="1"/>
  <c r="BI1133" i="13"/>
  <c r="BJ1133" i="13" s="1"/>
  <c r="BH1138" i="13"/>
  <c r="BJ1138" i="13" s="1"/>
  <c r="BE1138" i="13"/>
  <c r="BE1162" i="13"/>
  <c r="BE1166" i="13"/>
  <c r="BI1166" i="13"/>
  <c r="BJ1166" i="13" s="1"/>
  <c r="BH1194" i="13"/>
  <c r="BJ1194" i="13" s="1"/>
  <c r="BE1194" i="13"/>
  <c r="BE1196" i="13"/>
  <c r="BH1196" i="13"/>
  <c r="BJ1196" i="13" s="1"/>
  <c r="BJ1214" i="13"/>
  <c r="BJ1216" i="13"/>
  <c r="BD1228" i="13"/>
  <c r="BI1228" i="13" s="1"/>
  <c r="BB1226" i="13"/>
  <c r="BD1226" i="13" s="1"/>
  <c r="BI1246" i="13"/>
  <c r="BJ1246" i="13" s="1"/>
  <c r="BC1249" i="13"/>
  <c r="BI1249" i="13"/>
  <c r="BD1294" i="13"/>
  <c r="BI1294" i="13" s="1"/>
  <c r="BB1293" i="13"/>
  <c r="BD1293" i="13" s="1"/>
  <c r="BD1300" i="13"/>
  <c r="BI1300" i="13" s="1"/>
  <c r="BB1299" i="13"/>
  <c r="BD1299" i="13" s="1"/>
  <c r="BI1299" i="13" s="1"/>
  <c r="BH1345" i="13"/>
  <c r="BH1352" i="13"/>
  <c r="BE1352" i="13"/>
  <c r="BH1359" i="13"/>
  <c r="BE1385" i="13"/>
  <c r="BH1385" i="13"/>
  <c r="BI1409" i="13"/>
  <c r="BC1409" i="13"/>
  <c r="BI1428" i="13"/>
  <c r="BE1428" i="13"/>
  <c r="BE1427" i="13" s="1"/>
  <c r="BE1456" i="13"/>
  <c r="BH1467" i="13"/>
  <c r="BE1467" i="13"/>
  <c r="BI1471" i="13"/>
  <c r="BH1488" i="13"/>
  <c r="BJ1488" i="13" s="1"/>
  <c r="BE1488" i="13"/>
  <c r="BD1491" i="13"/>
  <c r="BI1491" i="13" s="1"/>
  <c r="BB1490" i="13"/>
  <c r="BD1490" i="13" s="1"/>
  <c r="BD1509" i="13"/>
  <c r="BI1509" i="13" s="1"/>
  <c r="BB1507" i="13"/>
  <c r="BD1507" i="13" s="1"/>
  <c r="BI1507" i="13" s="1"/>
  <c r="BJ1507" i="13" s="1"/>
  <c r="BI1545" i="13"/>
  <c r="BC1545" i="13"/>
  <c r="BE1566" i="13"/>
  <c r="BH1566" i="13"/>
  <c r="BH1780" i="13"/>
  <c r="BE1780" i="13"/>
  <c r="BH1804" i="13"/>
  <c r="BE1804" i="13"/>
  <c r="BE1884" i="13"/>
  <c r="BH1884" i="13"/>
  <c r="BE1887" i="13"/>
  <c r="BH1887" i="13"/>
  <c r="BI201" i="13"/>
  <c r="BJ201" i="13" s="1"/>
  <c r="BE201" i="13"/>
  <c r="BE255" i="13"/>
  <c r="BI255" i="13"/>
  <c r="BJ255" i="13" s="1"/>
  <c r="BI363" i="13"/>
  <c r="BC363" i="13"/>
  <c r="BI377" i="13"/>
  <c r="BC377" i="13"/>
  <c r="BI477" i="13"/>
  <c r="BJ477" i="13" s="1"/>
  <c r="BE477" i="13"/>
  <c r="BB483" i="13"/>
  <c r="BD483" i="13" s="1"/>
  <c r="BD486" i="13"/>
  <c r="BI501" i="13"/>
  <c r="BC501" i="13"/>
  <c r="BE571" i="13"/>
  <c r="BI571" i="13"/>
  <c r="BJ571" i="13" s="1"/>
  <c r="BE601" i="13"/>
  <c r="BI601" i="13"/>
  <c r="BJ601" i="13" s="1"/>
  <c r="BE658" i="13"/>
  <c r="BI658" i="13"/>
  <c r="BJ658" i="13" s="1"/>
  <c r="BB681" i="13"/>
  <c r="BD681" i="13" s="1"/>
  <c r="BD685" i="13"/>
  <c r="BI708" i="13"/>
  <c r="BJ708" i="13" s="1"/>
  <c r="BE708" i="13"/>
  <c r="BH747" i="13"/>
  <c r="BE747" i="13"/>
  <c r="BI790" i="13"/>
  <c r="BJ790" i="13" s="1"/>
  <c r="BE790" i="13"/>
  <c r="BC944" i="13"/>
  <c r="BI944" i="13"/>
  <c r="BH1029" i="13"/>
  <c r="BE1029" i="13"/>
  <c r="BI1218" i="13"/>
  <c r="BJ1218" i="13" s="1"/>
  <c r="BI1361" i="13"/>
  <c r="BJ1361" i="13" s="1"/>
  <c r="BE1361" i="13"/>
  <c r="BE1471" i="13"/>
  <c r="BH1471" i="13"/>
  <c r="BI1613" i="13"/>
  <c r="BC1613" i="13"/>
  <c r="BJ39" i="13"/>
  <c r="BD67" i="13"/>
  <c r="BI95" i="13"/>
  <c r="BJ95" i="13" s="1"/>
  <c r="BE203" i="13"/>
  <c r="BI203" i="13"/>
  <c r="BJ203" i="13" s="1"/>
  <c r="BB214" i="13"/>
  <c r="BD215" i="13"/>
  <c r="BI231" i="13"/>
  <c r="BJ231" i="13" s="1"/>
  <c r="BE231" i="13"/>
  <c r="BD241" i="13"/>
  <c r="BB240" i="13"/>
  <c r="BI336" i="13"/>
  <c r="BJ336" i="13" s="1"/>
  <c r="BB379" i="13"/>
  <c r="BD379" i="13" s="1"/>
  <c r="BD381" i="13"/>
  <c r="BI407" i="13"/>
  <c r="BC407" i="13"/>
  <c r="BB429" i="13"/>
  <c r="BD429" i="13" s="1"/>
  <c r="BD431" i="13"/>
  <c r="BI438" i="13"/>
  <c r="BJ438" i="13" s="1"/>
  <c r="BE438" i="13"/>
  <c r="BI464" i="13"/>
  <c r="BI463" i="13" s="1"/>
  <c r="BD463" i="13"/>
  <c r="BE464" i="13"/>
  <c r="BE463" i="13" s="1"/>
  <c r="BH499" i="13"/>
  <c r="BE499" i="13"/>
  <c r="BE503" i="13"/>
  <c r="BI503" i="13"/>
  <c r="BJ503" i="13" s="1"/>
  <c r="BC530" i="13"/>
  <c r="BI530" i="13"/>
  <c r="BB536" i="13"/>
  <c r="BD536" i="13" s="1"/>
  <c r="BD537" i="13"/>
  <c r="BI569" i="13"/>
  <c r="BJ569" i="13" s="1"/>
  <c r="BE569" i="13"/>
  <c r="BI581" i="13"/>
  <c r="BJ581" i="13" s="1"/>
  <c r="BH603" i="13"/>
  <c r="BE603" i="13"/>
  <c r="BC626" i="13"/>
  <c r="BI626" i="13"/>
  <c r="BI670" i="13"/>
  <c r="BJ670" i="13" s="1"/>
  <c r="BE670" i="13"/>
  <c r="BB675" i="13"/>
  <c r="BD675" i="13" s="1"/>
  <c r="BD678" i="13"/>
  <c r="BE733" i="13"/>
  <c r="BE732" i="13" s="1"/>
  <c r="BI733" i="13"/>
  <c r="BI732" i="13" s="1"/>
  <c r="BB739" i="13"/>
  <c r="BD740" i="13"/>
  <c r="BE745" i="13"/>
  <c r="BJ749" i="13"/>
  <c r="BH782" i="13"/>
  <c r="BJ782" i="13" s="1"/>
  <c r="BE782" i="13"/>
  <c r="BE796" i="13"/>
  <c r="BI796" i="13"/>
  <c r="BJ796" i="13" s="1"/>
  <c r="BC799" i="13"/>
  <c r="BI799" i="13"/>
  <c r="BI824" i="13"/>
  <c r="BC824" i="13"/>
  <c r="BE863" i="13"/>
  <c r="BI863" i="13"/>
  <c r="BJ863" i="13" s="1"/>
  <c r="BE867" i="13"/>
  <c r="BI867" i="13"/>
  <c r="BJ867" i="13" s="1"/>
  <c r="BI899" i="13"/>
  <c r="BC899" i="13"/>
  <c r="BI917" i="13"/>
  <c r="BJ917" i="13" s="1"/>
  <c r="BE917" i="13"/>
  <c r="BI921" i="13"/>
  <c r="BJ921" i="13" s="1"/>
  <c r="BE921" i="13"/>
  <c r="BE930" i="13"/>
  <c r="BI961" i="13"/>
  <c r="BJ961" i="13" s="1"/>
  <c r="BE961" i="13"/>
  <c r="BE980" i="13"/>
  <c r="BI980" i="13"/>
  <c r="BJ980" i="13" s="1"/>
  <c r="BI986" i="13"/>
  <c r="BJ986" i="13" s="1"/>
  <c r="BD992" i="13"/>
  <c r="BI992" i="13" s="1"/>
  <c r="BB990" i="13"/>
  <c r="BD990" i="13" s="1"/>
  <c r="BH995" i="13"/>
  <c r="BE995" i="13"/>
  <c r="BH1001" i="13"/>
  <c r="BD1004" i="13"/>
  <c r="BI1004" i="13" s="1"/>
  <c r="BB1003" i="13"/>
  <c r="BD1003" i="13" s="1"/>
  <c r="BE1012" i="13"/>
  <c r="BH1012" i="13"/>
  <c r="BE1052" i="13"/>
  <c r="BI1052" i="13"/>
  <c r="BJ1052" i="13" s="1"/>
  <c r="BI1061" i="13"/>
  <c r="BC1061" i="13"/>
  <c r="BH1072" i="13"/>
  <c r="BE1072" i="13"/>
  <c r="BI1074" i="13"/>
  <c r="BC1074" i="13"/>
  <c r="BB1085" i="13"/>
  <c r="BD1085" i="13" s="1"/>
  <c r="BD1086" i="13"/>
  <c r="BI1086" i="13" s="1"/>
  <c r="BB1100" i="13"/>
  <c r="BD1100" i="13" s="1"/>
  <c r="BI1119" i="13"/>
  <c r="BJ1119" i="13" s="1"/>
  <c r="BE1130" i="13"/>
  <c r="BI1130" i="13"/>
  <c r="BJ1130" i="13" s="1"/>
  <c r="BH1198" i="13"/>
  <c r="BJ1198" i="13" s="1"/>
  <c r="BE1198" i="13"/>
  <c r="BH1205" i="13"/>
  <c r="BE1211" i="13"/>
  <c r="BH1211" i="13"/>
  <c r="BB1232" i="13"/>
  <c r="BD1232" i="13" s="1"/>
  <c r="BD1233" i="13"/>
  <c r="BI1233" i="13" s="1"/>
  <c r="BC1237" i="13"/>
  <c r="BI1237" i="13"/>
  <c r="BJ1239" i="13"/>
  <c r="BC1241" i="13"/>
  <c r="BD1253" i="13"/>
  <c r="BI1253" i="13" s="1"/>
  <c r="BB1251" i="13"/>
  <c r="BD1251" i="13" s="1"/>
  <c r="BE1270" i="13"/>
  <c r="BH1270" i="13"/>
  <c r="BJ1270" i="13" s="1"/>
  <c r="BH1304" i="13"/>
  <c r="BJ1304" i="13" s="1"/>
  <c r="BE1304" i="13"/>
  <c r="BB1312" i="13"/>
  <c r="BD1312" i="13" s="1"/>
  <c r="BD1315" i="13"/>
  <c r="BE1315" i="13" s="1"/>
  <c r="BH1325" i="13"/>
  <c r="BC1332" i="13"/>
  <c r="BI1332" i="13"/>
  <c r="BC1343" i="13"/>
  <c r="BI1343" i="13"/>
  <c r="BI1352" i="13"/>
  <c r="BI1385" i="13"/>
  <c r="BH1403" i="13"/>
  <c r="BJ1403" i="13" s="1"/>
  <c r="BE1403" i="13"/>
  <c r="BI1405" i="13"/>
  <c r="BJ1405" i="13" s="1"/>
  <c r="BE1405" i="13"/>
  <c r="BD1432" i="13"/>
  <c r="BI1432" i="13" s="1"/>
  <c r="BB1430" i="13"/>
  <c r="BE1439" i="13"/>
  <c r="BH1439" i="13"/>
  <c r="BJ1439" i="13" s="1"/>
  <c r="BH1450" i="13"/>
  <c r="BJ1450" i="13" s="1"/>
  <c r="BE1450" i="13"/>
  <c r="BH1452" i="13"/>
  <c r="BI1461" i="13"/>
  <c r="BJ1461" i="13" s="1"/>
  <c r="BE1461" i="13"/>
  <c r="BC1465" i="13"/>
  <c r="BI1465" i="13"/>
  <c r="BH1477" i="13"/>
  <c r="BE1477" i="13"/>
  <c r="BI1486" i="13"/>
  <c r="BC1486" i="13"/>
  <c r="BI1495" i="13"/>
  <c r="BJ1495" i="13" s="1"/>
  <c r="BE1495" i="13"/>
  <c r="BH1501" i="13"/>
  <c r="BE1501" i="13"/>
  <c r="BI1503" i="13"/>
  <c r="BC1503" i="13"/>
  <c r="BI1590" i="13"/>
  <c r="BE1817" i="13"/>
  <c r="BH1817" i="13"/>
  <c r="BI143" i="13"/>
  <c r="BJ143" i="13" s="1"/>
  <c r="BE143" i="13"/>
  <c r="BI209" i="13"/>
  <c r="BJ209" i="13" s="1"/>
  <c r="BE209" i="13"/>
  <c r="BH367" i="13"/>
  <c r="BC859" i="13"/>
  <c r="BI859" i="13"/>
  <c r="BB959" i="13"/>
  <c r="BD959" i="13" s="1"/>
  <c r="BD960" i="13"/>
  <c r="BI960" i="13" s="1"/>
  <c r="BE1121" i="13"/>
  <c r="BH1121" i="13"/>
  <c r="BH1299" i="13"/>
  <c r="BI1347" i="13"/>
  <c r="BJ1347" i="13" s="1"/>
  <c r="BE1347" i="13"/>
  <c r="BD1371" i="13"/>
  <c r="BE1371" i="13" s="1"/>
  <c r="BB1370" i="13"/>
  <c r="BD1370" i="13" s="1"/>
  <c r="BI45" i="13"/>
  <c r="BJ45" i="13" s="1"/>
  <c r="BH58" i="13"/>
  <c r="BH63" i="13"/>
  <c r="BJ63" i="13" s="1"/>
  <c r="BE185" i="13"/>
  <c r="BI185" i="13"/>
  <c r="BJ185" i="13" s="1"/>
  <c r="BB193" i="13"/>
  <c r="BD193" i="13" s="1"/>
  <c r="BE235" i="13"/>
  <c r="BJ238" i="13"/>
  <c r="BE16" i="13"/>
  <c r="BE20" i="13"/>
  <c r="BJ66" i="13"/>
  <c r="BE73" i="13"/>
  <c r="BE78" i="13"/>
  <c r="BJ92" i="13"/>
  <c r="BI110" i="13"/>
  <c r="BJ110" i="13" s="1"/>
  <c r="BI137" i="13"/>
  <c r="BI136" i="13" s="1"/>
  <c r="BE137" i="13"/>
  <c r="BE136" i="13" s="1"/>
  <c r="BD147" i="13"/>
  <c r="BE164" i="13"/>
  <c r="BI164" i="13"/>
  <c r="BJ164" i="13" s="1"/>
  <c r="BI167" i="13"/>
  <c r="BJ167" i="13" s="1"/>
  <c r="BE167" i="13"/>
  <c r="BI175" i="13"/>
  <c r="BE175" i="13"/>
  <c r="BC213" i="13"/>
  <c r="BH213" i="13" s="1"/>
  <c r="BB261" i="13"/>
  <c r="BD261" i="13" s="1"/>
  <c r="BD262" i="13"/>
  <c r="BB276" i="13"/>
  <c r="BD276" i="13" s="1"/>
  <c r="BD277" i="13"/>
  <c r="BE327" i="13"/>
  <c r="BI327" i="13"/>
  <c r="BJ327" i="13" s="1"/>
  <c r="BH332" i="13"/>
  <c r="BE332" i="13"/>
  <c r="BE347" i="13"/>
  <c r="BI347" i="13"/>
  <c r="BJ347" i="13" s="1"/>
  <c r="BE355" i="13"/>
  <c r="BI355" i="13"/>
  <c r="BJ355" i="13" s="1"/>
  <c r="BI373" i="13"/>
  <c r="BJ373" i="13" s="1"/>
  <c r="BE373" i="13"/>
  <c r="BH389" i="13"/>
  <c r="BE389" i="13"/>
  <c r="BE398" i="13"/>
  <c r="BC403" i="13"/>
  <c r="BI403" i="13"/>
  <c r="BE417" i="13"/>
  <c r="BI417" i="13"/>
  <c r="BJ417" i="13" s="1"/>
  <c r="BE423" i="13"/>
  <c r="BB433" i="13"/>
  <c r="BD433" i="13" s="1"/>
  <c r="BD434" i="13"/>
  <c r="BH461" i="13"/>
  <c r="BC475" i="13"/>
  <c r="BI475" i="13"/>
  <c r="BI490" i="13"/>
  <c r="BJ490" i="13" s="1"/>
  <c r="BE490" i="13"/>
  <c r="BE497" i="13"/>
  <c r="BI497" i="13"/>
  <c r="BJ497" i="13" s="1"/>
  <c r="BB539" i="13"/>
  <c r="BD539" i="13" s="1"/>
  <c r="BD540" i="13"/>
  <c r="BI556" i="13"/>
  <c r="BJ556" i="13" s="1"/>
  <c r="BE556" i="13"/>
  <c r="BI579" i="13"/>
  <c r="BC579" i="13"/>
  <c r="BB587" i="13"/>
  <c r="BD587" i="13" s="1"/>
  <c r="BE587" i="13" s="1"/>
  <c r="BD589" i="13"/>
  <c r="BD596" i="13"/>
  <c r="BB590" i="13"/>
  <c r="BD590" i="13" s="1"/>
  <c r="BE607" i="13"/>
  <c r="BI607" i="13"/>
  <c r="BJ607" i="13" s="1"/>
  <c r="BB622" i="13"/>
  <c r="BD622" i="13" s="1"/>
  <c r="BI628" i="13"/>
  <c r="BC628" i="13"/>
  <c r="BB689" i="13"/>
  <c r="BD689" i="13" s="1"/>
  <c r="BD691" i="13"/>
  <c r="BE700" i="13"/>
  <c r="BB754" i="13"/>
  <c r="BD755" i="13"/>
  <c r="BB765" i="13"/>
  <c r="BD765" i="13" s="1"/>
  <c r="BD767" i="13"/>
  <c r="BC794" i="13"/>
  <c r="BI794" i="13"/>
  <c r="BC802" i="13"/>
  <c r="BE807" i="13"/>
  <c r="BI807" i="13"/>
  <c r="BJ807" i="13" s="1"/>
  <c r="BJ809" i="13"/>
  <c r="BB816" i="13"/>
  <c r="BD816" i="13" s="1"/>
  <c r="BI913" i="13"/>
  <c r="BJ913" i="13" s="1"/>
  <c r="BE913" i="13"/>
  <c r="BI955" i="13"/>
  <c r="BJ955" i="13" s="1"/>
  <c r="BE955" i="13"/>
  <c r="BI957" i="13"/>
  <c r="BJ957" i="13" s="1"/>
  <c r="BE957" i="13"/>
  <c r="BE976" i="13"/>
  <c r="BI976" i="13"/>
  <c r="BJ976" i="13" s="1"/>
  <c r="BI982" i="13"/>
  <c r="BJ982" i="13" s="1"/>
  <c r="BE993" i="13"/>
  <c r="BI993" i="13"/>
  <c r="BJ993" i="13" s="1"/>
  <c r="BI995" i="13"/>
  <c r="BI999" i="13"/>
  <c r="BC999" i="13"/>
  <c r="BI1008" i="13"/>
  <c r="BC1008" i="13"/>
  <c r="BI1012" i="13"/>
  <c r="BE1025" i="13"/>
  <c r="BI1025" i="13"/>
  <c r="BJ1025" i="13" s="1"/>
  <c r="BI1066" i="13"/>
  <c r="BJ1066" i="13" s="1"/>
  <c r="BE1066" i="13"/>
  <c r="BC1070" i="13"/>
  <c r="BI1070" i="13"/>
  <c r="BI1072" i="13"/>
  <c r="BI1083" i="13"/>
  <c r="BC1083" i="13"/>
  <c r="BI1140" i="13"/>
  <c r="BC1140" i="13"/>
  <c r="BB1158" i="13"/>
  <c r="BD1158" i="13" s="1"/>
  <c r="BD1159" i="13"/>
  <c r="BI1159" i="13" s="1"/>
  <c r="BE1200" i="13"/>
  <c r="BI1211" i="13"/>
  <c r="BI1244" i="13"/>
  <c r="BC1244" i="13"/>
  <c r="BE1286" i="13"/>
  <c r="BH1286" i="13"/>
  <c r="BJ1286" i="13" s="1"/>
  <c r="BD1292" i="13"/>
  <c r="BI1292" i="13" s="1"/>
  <c r="BB1290" i="13"/>
  <c r="BD1290" i="13" s="1"/>
  <c r="BC1302" i="13"/>
  <c r="BI1302" i="13"/>
  <c r="BE1323" i="13"/>
  <c r="BB1325" i="13"/>
  <c r="BD1325" i="13" s="1"/>
  <c r="BI1325" i="13" s="1"/>
  <c r="BD1326" i="13"/>
  <c r="BI1326" i="13" s="1"/>
  <c r="BB1335" i="13"/>
  <c r="BD1335" i="13" s="1"/>
  <c r="BD1336" i="13"/>
  <c r="BI1336" i="13" s="1"/>
  <c r="BC1341" i="13"/>
  <c r="BI1341" i="13"/>
  <c r="BI1350" i="13"/>
  <c r="BJ1350" i="13" s="1"/>
  <c r="BE1350" i="13"/>
  <c r="BH1365" i="13"/>
  <c r="BJ1365" i="13" s="1"/>
  <c r="BE1365" i="13"/>
  <c r="BI1378" i="13"/>
  <c r="BC1378" i="13"/>
  <c r="BI1380" i="13"/>
  <c r="BJ1380" i="13" s="1"/>
  <c r="BE1380" i="13"/>
  <c r="BH1387" i="13"/>
  <c r="BB1387" i="13"/>
  <c r="BD1387" i="13" s="1"/>
  <c r="BI1387" i="13" s="1"/>
  <c r="BD1390" i="13"/>
  <c r="BI1390" i="13" s="1"/>
  <c r="BD1418" i="13"/>
  <c r="BI1418" i="13" s="1"/>
  <c r="BB1413" i="13"/>
  <c r="BD1413" i="13" s="1"/>
  <c r="BI1413" i="13" s="1"/>
  <c r="BI1423" i="13"/>
  <c r="BC1423" i="13"/>
  <c r="BI1448" i="13"/>
  <c r="BC1448" i="13"/>
  <c r="BI1477" i="13"/>
  <c r="BC1481" i="13"/>
  <c r="BI1481" i="13"/>
  <c r="BE1497" i="13"/>
  <c r="BC1499" i="13"/>
  <c r="BI1499" i="13"/>
  <c r="BI1501" i="13"/>
  <c r="BC1523" i="13"/>
  <c r="BI1523" i="13"/>
  <c r="BH1526" i="13"/>
  <c r="BJ1526" i="13" s="1"/>
  <c r="BE1526" i="13"/>
  <c r="BI1539" i="13"/>
  <c r="BC1539" i="13"/>
  <c r="BI1573" i="13"/>
  <c r="BJ1573" i="13" s="1"/>
  <c r="BE1573" i="13"/>
  <c r="BH1618" i="13"/>
  <c r="BE1618" i="13"/>
  <c r="BH1661" i="13"/>
  <c r="BE1661" i="13"/>
  <c r="BH1724" i="13"/>
  <c r="BE1724" i="13"/>
  <c r="BI1732" i="13"/>
  <c r="BC1732" i="13"/>
  <c r="BH1869" i="13"/>
  <c r="BJ1869" i="13" s="1"/>
  <c r="BE1869" i="13"/>
  <c r="BC1547" i="13"/>
  <c r="BC1549" i="13"/>
  <c r="BB1555" i="13"/>
  <c r="BD1555" i="13" s="1"/>
  <c r="BI1555" i="13" s="1"/>
  <c r="BC1558" i="13"/>
  <c r="BI1560" i="13"/>
  <c r="BC1560" i="13"/>
  <c r="BC1564" i="13"/>
  <c r="BI1566" i="13"/>
  <c r="BD1577" i="13"/>
  <c r="BI1577" i="13" s="1"/>
  <c r="BD1588" i="13"/>
  <c r="BI1588" i="13" s="1"/>
  <c r="BE1593" i="13"/>
  <c r="BC1607" i="13"/>
  <c r="BI1618" i="13"/>
  <c r="BH1627" i="13"/>
  <c r="BJ1627" i="13" s="1"/>
  <c r="BE1627" i="13"/>
  <c r="BH1631" i="13"/>
  <c r="BJ1631" i="13" s="1"/>
  <c r="BI1635" i="13"/>
  <c r="BC1635" i="13"/>
  <c r="BI1639" i="13"/>
  <c r="BC1639" i="13"/>
  <c r="BC1643" i="13"/>
  <c r="BI1645" i="13"/>
  <c r="BI1650" i="13"/>
  <c r="BC1650" i="13"/>
  <c r="BI1661" i="13"/>
  <c r="BC1663" i="13"/>
  <c r="BB1671" i="13"/>
  <c r="BD1671" i="13" s="1"/>
  <c r="BE1685" i="13"/>
  <c r="BE1697" i="13"/>
  <c r="BE1701" i="13"/>
  <c r="BJ1720" i="13"/>
  <c r="BI1724" i="13"/>
  <c r="BC1728" i="13"/>
  <c r="BH1737" i="13"/>
  <c r="BJ1737" i="13" s="1"/>
  <c r="BJ1742" i="13"/>
  <c r="BB1771" i="13"/>
  <c r="BD1771" i="13" s="1"/>
  <c r="BI1771" i="13" s="1"/>
  <c r="BD1772" i="13"/>
  <c r="BI1772" i="13" s="1"/>
  <c r="BI1776" i="13"/>
  <c r="BC1776" i="13"/>
  <c r="BI1780" i="13"/>
  <c r="BC1782" i="13"/>
  <c r="BH1785" i="13"/>
  <c r="BJ1785" i="13" s="1"/>
  <c r="BC1791" i="13"/>
  <c r="BI1804" i="13"/>
  <c r="BC1806" i="13"/>
  <c r="BC1815" i="13"/>
  <c r="BI1817" i="13"/>
  <c r="BJ1827" i="13"/>
  <c r="BE1839" i="13"/>
  <c r="BE1852" i="13"/>
  <c r="BH1856" i="13"/>
  <c r="BJ1856" i="13" s="1"/>
  <c r="BC1862" i="13"/>
  <c r="BI1891" i="13"/>
  <c r="BC1891" i="13"/>
  <c r="BD1908" i="13"/>
  <c r="BI1908" i="13" s="1"/>
  <c r="BE1917" i="13"/>
  <c r="BH1941" i="13"/>
  <c r="BE1941" i="13"/>
  <c r="BI1973" i="13"/>
  <c r="BC1973" i="13"/>
  <c r="BI2021" i="13"/>
  <c r="BC2021" i="13"/>
  <c r="BI2023" i="13"/>
  <c r="BC2023" i="13"/>
  <c r="BD2036" i="13"/>
  <c r="BI2036" i="13" s="1"/>
  <c r="BC2051" i="13"/>
  <c r="BE2054" i="13"/>
  <c r="BH2054" i="13"/>
  <c r="BJ2054" i="13" s="1"/>
  <c r="BH2079" i="13"/>
  <c r="BE2079" i="13"/>
  <c r="BB88" i="13"/>
  <c r="BD88" i="13" s="1"/>
  <c r="BI88" i="13" s="1"/>
  <c r="BJ100" i="13"/>
  <c r="BB116" i="13"/>
  <c r="BD116" i="13" s="1"/>
  <c r="BH116" i="13"/>
  <c r="BI135" i="13"/>
  <c r="BI134" i="13" s="1"/>
  <c r="BI139" i="13"/>
  <c r="BD138" i="13"/>
  <c r="BJ152" i="13"/>
  <c r="BB226" i="13"/>
  <c r="BD226" i="13" s="1"/>
  <c r="BJ229" i="13"/>
  <c r="BH284" i="13"/>
  <c r="BB303" i="13"/>
  <c r="BD303" i="13" s="1"/>
  <c r="BB322" i="13"/>
  <c r="BD322" i="13" s="1"/>
  <c r="BI369" i="13"/>
  <c r="BJ369" i="13" s="1"/>
  <c r="BB391" i="13"/>
  <c r="BD391" i="13" s="1"/>
  <c r="BB425" i="13"/>
  <c r="BD425" i="13" s="1"/>
  <c r="BB442" i="13"/>
  <c r="BD442" i="13" s="1"/>
  <c r="BI481" i="13"/>
  <c r="BJ481" i="13" s="1"/>
  <c r="BI575" i="13"/>
  <c r="BJ575" i="13" s="1"/>
  <c r="BI618" i="13"/>
  <c r="BJ618" i="13" s="1"/>
  <c r="BI643" i="13"/>
  <c r="BJ643" i="13" s="1"/>
  <c r="BB762" i="13"/>
  <c r="BD762" i="13" s="1"/>
  <c r="BB768" i="13"/>
  <c r="BD768" i="13" s="1"/>
  <c r="BI776" i="13"/>
  <c r="BJ776" i="13" s="1"/>
  <c r="BI889" i="13"/>
  <c r="BJ889" i="13" s="1"/>
  <c r="BB891" i="13"/>
  <c r="BD891" i="13" s="1"/>
  <c r="BB903" i="13"/>
  <c r="BD903" i="13" s="1"/>
  <c r="BI915" i="13"/>
  <c r="BJ915" i="13" s="1"/>
  <c r="BB1076" i="13"/>
  <c r="BD1076" i="13" s="1"/>
  <c r="BB1338" i="13"/>
  <c r="BD1338" i="13" s="1"/>
  <c r="BI1338" i="13" s="1"/>
  <c r="BJ1338" i="13" s="1"/>
  <c r="BI1345" i="13"/>
  <c r="BI1359" i="13"/>
  <c r="BE1401" i="13"/>
  <c r="BD1527" i="13"/>
  <c r="BI1527" i="13" s="1"/>
  <c r="BC1571" i="13"/>
  <c r="BI1571" i="13"/>
  <c r="BI1576" i="13"/>
  <c r="BC1576" i="13"/>
  <c r="BI1585" i="13"/>
  <c r="BC1585" i="13"/>
  <c r="BI1587" i="13"/>
  <c r="BH1595" i="13"/>
  <c r="BJ1595" i="13" s="1"/>
  <c r="BE1595" i="13"/>
  <c r="BI1616" i="13"/>
  <c r="BC1616" i="13"/>
  <c r="BI1659" i="13"/>
  <c r="BC1659" i="13"/>
  <c r="BI1683" i="13"/>
  <c r="BC1683" i="13"/>
  <c r="BH1687" i="13"/>
  <c r="BJ1687" i="13" s="1"/>
  <c r="BE1687" i="13"/>
  <c r="BI1750" i="13"/>
  <c r="BC1750" i="13"/>
  <c r="BB1764" i="13"/>
  <c r="BD1764" i="13" s="1"/>
  <c r="BD1765" i="13"/>
  <c r="BI1765" i="13" s="1"/>
  <c r="BH1771" i="13"/>
  <c r="BI1778" i="13"/>
  <c r="BC1778" i="13"/>
  <c r="BI1802" i="13"/>
  <c r="BC1802" i="13"/>
  <c r="BI1835" i="13"/>
  <c r="BC1835" i="13"/>
  <c r="BJ1839" i="13"/>
  <c r="BH1854" i="13"/>
  <c r="BJ1854" i="13" s="1"/>
  <c r="BE1854" i="13"/>
  <c r="BB1879" i="13"/>
  <c r="BD1879" i="13" s="1"/>
  <c r="BD1880" i="13"/>
  <c r="BI1880" i="13" s="1"/>
  <c r="BI1887" i="13"/>
  <c r="BI1905" i="13"/>
  <c r="BC1905" i="13"/>
  <c r="BI1907" i="13"/>
  <c r="BC1907" i="13"/>
  <c r="BB1912" i="13"/>
  <c r="BD1912" i="13" s="1"/>
  <c r="BI1912" i="13" s="1"/>
  <c r="BD1913" i="13"/>
  <c r="BI1913" i="13" s="1"/>
  <c r="BJ1917" i="13"/>
  <c r="BI1926" i="13"/>
  <c r="BC1926" i="13"/>
  <c r="BH2031" i="13"/>
  <c r="BJ2031" i="13" s="1"/>
  <c r="BI2042" i="13"/>
  <c r="BJ2042" i="13" s="1"/>
  <c r="BE2042" i="13"/>
  <c r="BH2091" i="13"/>
  <c r="BJ2091" i="13" s="1"/>
  <c r="BE2091" i="13"/>
  <c r="BI2125" i="13"/>
  <c r="BJ2125" i="13" s="1"/>
  <c r="BE2125" i="13"/>
  <c r="BH2144" i="13"/>
  <c r="BE2144" i="13"/>
  <c r="BI386" i="13"/>
  <c r="BJ386" i="13" s="1"/>
  <c r="BI396" i="13"/>
  <c r="BC396" i="13"/>
  <c r="BI398" i="13"/>
  <c r="BJ398" i="13" s="1"/>
  <c r="BI462" i="13"/>
  <c r="BI461" i="13" s="1"/>
  <c r="BD461" i="13"/>
  <c r="BI492" i="13"/>
  <c r="BC492" i="13"/>
  <c r="BB532" i="13"/>
  <c r="BD532" i="13" s="1"/>
  <c r="BI605" i="13"/>
  <c r="BC605" i="13"/>
  <c r="BI663" i="13"/>
  <c r="BJ663" i="13" s="1"/>
  <c r="BI666" i="13"/>
  <c r="BC666" i="13"/>
  <c r="BI668" i="13"/>
  <c r="BJ668" i="13" s="1"/>
  <c r="BJ726" i="13"/>
  <c r="BI819" i="13"/>
  <c r="BC819" i="13"/>
  <c r="BI895" i="13"/>
  <c r="BJ895" i="13" s="1"/>
  <c r="BB934" i="13"/>
  <c r="BD934" i="13" s="1"/>
  <c r="BB938" i="13"/>
  <c r="BD938" i="13" s="1"/>
  <c r="BB1035" i="13"/>
  <c r="BD1035" i="13" s="1"/>
  <c r="BI1054" i="13"/>
  <c r="BJ1054" i="13" s="1"/>
  <c r="BB1063" i="13"/>
  <c r="BD1063" i="13" s="1"/>
  <c r="BD1077" i="13"/>
  <c r="BI1077" i="13" s="1"/>
  <c r="BB1079" i="13"/>
  <c r="BD1079" i="13" s="1"/>
  <c r="BB1097" i="13"/>
  <c r="BD1097" i="13" s="1"/>
  <c r="BD1102" i="13"/>
  <c r="BI1102" i="13" s="1"/>
  <c r="BD1132" i="13"/>
  <c r="BI1132" i="13" s="1"/>
  <c r="BE1142" i="13"/>
  <c r="BB1144" i="13"/>
  <c r="BD1144" i="13" s="1"/>
  <c r="BI1200" i="13"/>
  <c r="BJ1200" i="13" s="1"/>
  <c r="BD1208" i="13"/>
  <c r="BI1208" i="13" s="1"/>
  <c r="BE1239" i="13"/>
  <c r="BD1280" i="13"/>
  <c r="BI1280" i="13" s="1"/>
  <c r="BE1306" i="13"/>
  <c r="BB1309" i="13"/>
  <c r="BD1339" i="13"/>
  <c r="BI1339" i="13" s="1"/>
  <c r="BC1355" i="13"/>
  <c r="BB1382" i="13"/>
  <c r="BD1382" i="13" s="1"/>
  <c r="BE1425" i="13"/>
  <c r="BE1437" i="13"/>
  <c r="BI1456" i="13"/>
  <c r="BJ1456" i="13" s="1"/>
  <c r="BE1475" i="13"/>
  <c r="BE1479" i="13"/>
  <c r="BJ1484" i="13"/>
  <c r="BJ1483" i="13" s="1"/>
  <c r="BE1507" i="13"/>
  <c r="BD1530" i="13"/>
  <c r="BI1530" i="13" s="1"/>
  <c r="BH1555" i="13"/>
  <c r="BH1569" i="13"/>
  <c r="BJ1569" i="13" s="1"/>
  <c r="BD1574" i="13"/>
  <c r="BI1574" i="13" s="1"/>
  <c r="BE1579" i="13"/>
  <c r="BH1583" i="13"/>
  <c r="BJ1583" i="13" s="1"/>
  <c r="BD1591" i="13"/>
  <c r="BI1591" i="13" s="1"/>
  <c r="BB1597" i="13"/>
  <c r="BD1597" i="13" s="1"/>
  <c r="BJ1603" i="13"/>
  <c r="BE1609" i="13"/>
  <c r="BI1611" i="13"/>
  <c r="BC1611" i="13"/>
  <c r="BB1622" i="13"/>
  <c r="BD1622" i="13" s="1"/>
  <c r="BD1623" i="13"/>
  <c r="BI1623" i="13" s="1"/>
  <c r="BJ1633" i="13"/>
  <c r="BE1656" i="13"/>
  <c r="BE1665" i="13"/>
  <c r="BI1667" i="13"/>
  <c r="BC1667" i="13"/>
  <c r="BH1677" i="13"/>
  <c r="BJ1677" i="13" s="1"/>
  <c r="BE1677" i="13"/>
  <c r="BH1681" i="13"/>
  <c r="BJ1681" i="13" s="1"/>
  <c r="BE1693" i="13"/>
  <c r="BH1718" i="13"/>
  <c r="BJ1718" i="13" s="1"/>
  <c r="BB1746" i="13"/>
  <c r="BD1747" i="13"/>
  <c r="BI1747" i="13" s="1"/>
  <c r="BD1757" i="13"/>
  <c r="BB1761" i="13"/>
  <c r="BD1761" i="13" s="1"/>
  <c r="BD1762" i="13"/>
  <c r="BI1762" i="13" s="1"/>
  <c r="BB1794" i="13"/>
  <c r="BD1794" i="13" s="1"/>
  <c r="BI1794" i="13" s="1"/>
  <c r="BJ1794" i="13" s="1"/>
  <c r="BB1798" i="13"/>
  <c r="BD1798" i="13" s="1"/>
  <c r="BD1799" i="13"/>
  <c r="BI1799" i="13" s="1"/>
  <c r="BJ1811" i="13"/>
  <c r="BE1821" i="13"/>
  <c r="BH1825" i="13"/>
  <c r="BJ1825" i="13" s="1"/>
  <c r="BE1830" i="13"/>
  <c r="BI1832" i="13"/>
  <c r="BC1832" i="13"/>
  <c r="BH1837" i="13"/>
  <c r="BJ1837" i="13" s="1"/>
  <c r="BE1837" i="13"/>
  <c r="BE1841" i="13"/>
  <c r="BI1847" i="13"/>
  <c r="BC1847" i="13"/>
  <c r="BE1850" i="13"/>
  <c r="BI1877" i="13"/>
  <c r="BC1877" i="13"/>
  <c r="BH1882" i="13"/>
  <c r="BJ1882" i="13" s="1"/>
  <c r="BE1882" i="13"/>
  <c r="BE1899" i="13"/>
  <c r="BH1903" i="13"/>
  <c r="BJ1903" i="13" s="1"/>
  <c r="BH1912" i="13"/>
  <c r="BE1912" i="13"/>
  <c r="BH1915" i="13"/>
  <c r="BJ1915" i="13" s="1"/>
  <c r="BE1915" i="13"/>
  <c r="BI1928" i="13"/>
  <c r="BC1928" i="13"/>
  <c r="BI1951" i="13"/>
  <c r="BC1951" i="13"/>
  <c r="BH1966" i="13"/>
  <c r="BJ1966" i="13" s="1"/>
  <c r="BE1966" i="13"/>
  <c r="BE1971" i="13"/>
  <c r="BH1971" i="13"/>
  <c r="BJ1971" i="13" s="1"/>
  <c r="BD1985" i="13"/>
  <c r="BI1985" i="13" s="1"/>
  <c r="BB1983" i="13"/>
  <c r="BD1983" i="13" s="1"/>
  <c r="BI1983" i="13" s="1"/>
  <c r="BJ1983" i="13" s="1"/>
  <c r="BC2049" i="13"/>
  <c r="BI2049" i="13"/>
  <c r="BI2056" i="13"/>
  <c r="BH2094" i="13"/>
  <c r="BE2094" i="13"/>
  <c r="BE2157" i="13"/>
  <c r="BH2157" i="13"/>
  <c r="BJ2157" i="13" s="1"/>
  <c r="BE2174" i="13"/>
  <c r="BH2174" i="13"/>
  <c r="BJ2174" i="13" s="1"/>
  <c r="BE2177" i="13"/>
  <c r="BI2177" i="13"/>
  <c r="BJ2177" i="13" s="1"/>
  <c r="BE2182" i="13"/>
  <c r="BI2182" i="13"/>
  <c r="BJ2182" i="13" s="1"/>
  <c r="BI2296" i="13"/>
  <c r="BC2296" i="13"/>
  <c r="BJ115" i="13"/>
  <c r="BJ150" i="13"/>
  <c r="BJ154" i="13"/>
  <c r="BI233" i="13"/>
  <c r="BJ233" i="13" s="1"/>
  <c r="BD285" i="13"/>
  <c r="BB284" i="13"/>
  <c r="BD284" i="13" s="1"/>
  <c r="BI284" i="13" s="1"/>
  <c r="BE384" i="13"/>
  <c r="BE415" i="13"/>
  <c r="BJ440" i="13"/>
  <c r="BB444" i="13"/>
  <c r="BD444" i="13" s="1"/>
  <c r="BE444" i="13" s="1"/>
  <c r="BE462" i="13"/>
  <c r="BE461" i="13" s="1"/>
  <c r="BJ471" i="13"/>
  <c r="BB505" i="13"/>
  <c r="BD505" i="13" s="1"/>
  <c r="BB509" i="13"/>
  <c r="BD509" i="13" s="1"/>
  <c r="BB613" i="13"/>
  <c r="BD613" i="13" s="1"/>
  <c r="BJ641" i="13"/>
  <c r="BJ718" i="13"/>
  <c r="BJ721" i="13"/>
  <c r="BE737" i="13"/>
  <c r="BE743" i="13"/>
  <c r="BE749" i="13"/>
  <c r="BD822" i="13"/>
  <c r="BI822" i="13" s="1"/>
  <c r="BB832" i="13"/>
  <c r="BD832" i="13" s="1"/>
  <c r="BB875" i="13"/>
  <c r="BD875" i="13" s="1"/>
  <c r="BB881" i="13"/>
  <c r="BD881" i="13" s="1"/>
  <c r="BE908" i="13"/>
  <c r="BH953" i="13"/>
  <c r="BJ953" i="13" s="1"/>
  <c r="BE972" i="13"/>
  <c r="BE1010" i="13"/>
  <c r="BD1036" i="13"/>
  <c r="BI1036" i="13" s="1"/>
  <c r="BB1047" i="13"/>
  <c r="BD1047" i="13" s="1"/>
  <c r="BE1047" i="13" s="1"/>
  <c r="BB1058" i="13"/>
  <c r="BD1058" i="13" s="1"/>
  <c r="BD1064" i="13"/>
  <c r="BI1064" i="13" s="1"/>
  <c r="BD1080" i="13"/>
  <c r="BI1080" i="13" s="1"/>
  <c r="BD1145" i="13"/>
  <c r="BI1145" i="13" s="1"/>
  <c r="BB1193" i="13"/>
  <c r="BD1193" i="13" s="1"/>
  <c r="BI1193" i="13" s="1"/>
  <c r="BJ1202" i="13"/>
  <c r="BE1214" i="13"/>
  <c r="BE1288" i="13"/>
  <c r="BH1368" i="13"/>
  <c r="BJ1368" i="13" s="1"/>
  <c r="BE1399" i="13"/>
  <c r="BH1401" i="13"/>
  <c r="BJ1401" i="13" s="1"/>
  <c r="BE1407" i="13"/>
  <c r="BE1416" i="13"/>
  <c r="BH1418" i="13"/>
  <c r="BJ1418" i="13" s="1"/>
  <c r="BE1420" i="13"/>
  <c r="BE1441" i="13"/>
  <c r="BI1444" i="13"/>
  <c r="BI1443" i="13" s="1"/>
  <c r="BD1443" i="13"/>
  <c r="BE1473" i="13"/>
  <c r="BH1581" i="13"/>
  <c r="BJ1581" i="13" s="1"/>
  <c r="BE1581" i="13"/>
  <c r="BJ1609" i="13"/>
  <c r="BH1620" i="13"/>
  <c r="BJ1620" i="13" s="1"/>
  <c r="BE1620" i="13"/>
  <c r="BH1669" i="13"/>
  <c r="BJ1669" i="13" s="1"/>
  <c r="BE1669" i="13"/>
  <c r="BH1679" i="13"/>
  <c r="BE1679" i="13"/>
  <c r="BI1695" i="13"/>
  <c r="BJ1695" i="13" s="1"/>
  <c r="BE1720" i="13"/>
  <c r="BH1726" i="13"/>
  <c r="BJ1726" i="13" s="1"/>
  <c r="BE1726" i="13"/>
  <c r="BI1739" i="13"/>
  <c r="BC1739" i="13"/>
  <c r="BE1742" i="13"/>
  <c r="BI1744" i="13"/>
  <c r="BC1744" i="13"/>
  <c r="BH1746" i="13"/>
  <c r="BI1754" i="13"/>
  <c r="BC1754" i="13"/>
  <c r="BI1759" i="13"/>
  <c r="BC1759" i="13"/>
  <c r="BC1787" i="13"/>
  <c r="BH1823" i="13"/>
  <c r="BJ1823" i="13" s="1"/>
  <c r="BE1823" i="13"/>
  <c r="BE1827" i="13"/>
  <c r="BB1858" i="13"/>
  <c r="BD1858" i="13" s="1"/>
  <c r="BI1889" i="13"/>
  <c r="BC1889" i="13"/>
  <c r="BE1895" i="13"/>
  <c r="BI1897" i="13"/>
  <c r="BC1897" i="13"/>
  <c r="BH1901" i="13"/>
  <c r="BJ1901" i="13" s="1"/>
  <c r="BE1901" i="13"/>
  <c r="BJ1919" i="13"/>
  <c r="BH1930" i="13"/>
  <c r="BJ1930" i="13" s="1"/>
  <c r="BE1930" i="13"/>
  <c r="BE1939" i="13"/>
  <c r="BH1957" i="13"/>
  <c r="BB1977" i="13"/>
  <c r="BD1977" i="13" s="1"/>
  <c r="BD1978" i="13"/>
  <c r="BI1978" i="13" s="1"/>
  <c r="BD2030" i="13"/>
  <c r="BI2030" i="13" s="1"/>
  <c r="BB2027" i="13"/>
  <c r="BD2027" i="13" s="1"/>
  <c r="BE2040" i="13"/>
  <c r="BH2040" i="13"/>
  <c r="BJ2040" i="13" s="1"/>
  <c r="BI2061" i="13"/>
  <c r="BC2061" i="13"/>
  <c r="BE2118" i="13"/>
  <c r="BH2118" i="13"/>
  <c r="BE2135" i="13"/>
  <c r="BH2135" i="13"/>
  <c r="BI2262" i="13"/>
  <c r="BC2262" i="13"/>
  <c r="BE2402" i="13"/>
  <c r="BH2402" i="13"/>
  <c r="BJ2402" i="13" s="1"/>
  <c r="BH2063" i="13"/>
  <c r="BJ2063" i="13" s="1"/>
  <c r="BE2063" i="13"/>
  <c r="BI2079" i="13"/>
  <c r="BE2081" i="13"/>
  <c r="BI2083" i="13"/>
  <c r="BC2083" i="13"/>
  <c r="BI2089" i="13"/>
  <c r="BC2089" i="13"/>
  <c r="BH2096" i="13"/>
  <c r="BJ2096" i="13" s="1"/>
  <c r="BI2106" i="13"/>
  <c r="BC2106" i="13"/>
  <c r="BI2140" i="13"/>
  <c r="BC2140" i="13"/>
  <c r="BI2144" i="13"/>
  <c r="BC2146" i="13"/>
  <c r="BE2150" i="13"/>
  <c r="BH2155" i="13"/>
  <c r="BJ2155" i="13" s="1"/>
  <c r="BE2155" i="13"/>
  <c r="BE2184" i="13"/>
  <c r="BE2186" i="13"/>
  <c r="BJ2211" i="13"/>
  <c r="BJ2210" i="13" s="1"/>
  <c r="BE2248" i="13"/>
  <c r="BE2253" i="13"/>
  <c r="BH2267" i="13"/>
  <c r="BB2270" i="13"/>
  <c r="BD2270" i="13" s="1"/>
  <c r="BD2271" i="13"/>
  <c r="BI2271" i="13" s="1"/>
  <c r="BH2279" i="13"/>
  <c r="BI2281" i="13"/>
  <c r="BJ2281" i="13" s="1"/>
  <c r="BE2281" i="13"/>
  <c r="BE2298" i="13"/>
  <c r="BC2303" i="13"/>
  <c r="BH2319" i="13"/>
  <c r="BC2321" i="13"/>
  <c r="BD2369" i="13"/>
  <c r="BI2369" i="13" s="1"/>
  <c r="BD2385" i="13"/>
  <c r="BI2385" i="13" s="1"/>
  <c r="BB2384" i="13"/>
  <c r="BD2384" i="13" s="1"/>
  <c r="BI2398" i="13"/>
  <c r="BC2398" i="13"/>
  <c r="BH2400" i="13"/>
  <c r="BJ2400" i="13" s="1"/>
  <c r="BD2415" i="13"/>
  <c r="BI2415" i="13" s="1"/>
  <c r="BB2414" i="13"/>
  <c r="BD2414" i="13" s="1"/>
  <c r="BH2437" i="13"/>
  <c r="BJ2437" i="13" s="1"/>
  <c r="BE2437" i="13"/>
  <c r="BC2452" i="13"/>
  <c r="BI2454" i="13"/>
  <c r="BC2454" i="13"/>
  <c r="BD2548" i="13"/>
  <c r="BI2548" i="13" s="1"/>
  <c r="BB2546" i="13"/>
  <c r="BD2546" i="13" s="1"/>
  <c r="BJ2552" i="13"/>
  <c r="BI2602" i="13"/>
  <c r="BE2602" i="13"/>
  <c r="BD2634" i="13"/>
  <c r="BI2634" i="13" s="1"/>
  <c r="BB2631" i="13"/>
  <c r="BD2631" i="13" s="1"/>
  <c r="BJ2676" i="13"/>
  <c r="BI2680" i="13"/>
  <c r="BJ2680" i="13" s="1"/>
  <c r="BE2680" i="13"/>
  <c r="BH2805" i="13"/>
  <c r="BE2805" i="13"/>
  <c r="BC2807" i="13"/>
  <c r="BB2820" i="13"/>
  <c r="BD2820" i="13" s="1"/>
  <c r="BD2821" i="13"/>
  <c r="BI2821" i="13" s="1"/>
  <c r="BH2826" i="13"/>
  <c r="BJ2826" i="13" s="1"/>
  <c r="BI2830" i="13"/>
  <c r="BJ2830" i="13" s="1"/>
  <c r="BE2830" i="13"/>
  <c r="BH2835" i="13"/>
  <c r="BJ2835" i="13" s="1"/>
  <c r="BE2835" i="13"/>
  <c r="BD2851" i="13"/>
  <c r="BI2851" i="13" s="1"/>
  <c r="BI2864" i="13"/>
  <c r="BC2864" i="13"/>
  <c r="BH2868" i="13"/>
  <c r="BI2883" i="13"/>
  <c r="BC2883" i="13"/>
  <c r="BE2895" i="13"/>
  <c r="BH2895" i="13"/>
  <c r="BJ2895" i="13" s="1"/>
  <c r="BI2942" i="13"/>
  <c r="BC2942" i="13"/>
  <c r="BC2981" i="13"/>
  <c r="BI2981" i="13"/>
  <c r="BE3040" i="13"/>
  <c r="BI3040" i="13"/>
  <c r="BJ3040" i="13" s="1"/>
  <c r="BE3078" i="13"/>
  <c r="BH3078" i="13"/>
  <c r="BJ3078" i="13" s="1"/>
  <c r="BE3109" i="13"/>
  <c r="BH3109" i="13"/>
  <c r="BJ3109" i="13" s="1"/>
  <c r="BD3114" i="13"/>
  <c r="BI3114" i="13" s="1"/>
  <c r="BB3111" i="13"/>
  <c r="BD3111" i="13" s="1"/>
  <c r="BI3111" i="13" s="1"/>
  <c r="BI3118" i="13"/>
  <c r="BC3118" i="13"/>
  <c r="BB3153" i="13"/>
  <c r="BD3154" i="13"/>
  <c r="BI3154" i="13" s="1"/>
  <c r="BE3163" i="13"/>
  <c r="BH3163" i="13"/>
  <c r="BE3182" i="13"/>
  <c r="BH3182" i="13"/>
  <c r="BJ3182" i="13" s="1"/>
  <c r="BI3215" i="13"/>
  <c r="BJ3215" i="13" s="1"/>
  <c r="BE3215" i="13"/>
  <c r="BI3221" i="13"/>
  <c r="BC3221" i="13"/>
  <c r="BB3239" i="13"/>
  <c r="BD3239" i="13" s="1"/>
  <c r="BI3239" i="13" s="1"/>
  <c r="BD3241" i="13"/>
  <c r="BI3241" i="13" s="1"/>
  <c r="BH3261" i="13"/>
  <c r="BJ3261" i="13" s="1"/>
  <c r="BE3261" i="13"/>
  <c r="BI3267" i="13"/>
  <c r="BC3267" i="13"/>
  <c r="BI3314" i="13"/>
  <c r="BD3313" i="13"/>
  <c r="BE3314" i="13"/>
  <c r="BE3313" i="13" s="1"/>
  <c r="BI3322" i="13"/>
  <c r="BD3321" i="13"/>
  <c r="BE3322" i="13"/>
  <c r="BE3321" i="13" s="1"/>
  <c r="BD3341" i="13"/>
  <c r="BI3345" i="13"/>
  <c r="BJ3345" i="13" s="1"/>
  <c r="BE3345" i="13"/>
  <c r="BB3355" i="13"/>
  <c r="BD3355" i="13" s="1"/>
  <c r="BD3356" i="13"/>
  <c r="BI3356" i="13" s="1"/>
  <c r="BI3361" i="13"/>
  <c r="BJ3361" i="13" s="1"/>
  <c r="BE3361" i="13"/>
  <c r="BH3431" i="13"/>
  <c r="BJ3431" i="13" s="1"/>
  <c r="BE3431" i="13"/>
  <c r="BH3439" i="13"/>
  <c r="BE3439" i="13"/>
  <c r="BH3447" i="13"/>
  <c r="BJ3447" i="13" s="1"/>
  <c r="BE3447" i="13"/>
  <c r="BH3468" i="13"/>
  <c r="BB3516" i="13"/>
  <c r="BD3516" i="13" s="1"/>
  <c r="BD3517" i="13"/>
  <c r="BI3517" i="13" s="1"/>
  <c r="BI3546" i="13"/>
  <c r="BJ3546" i="13" s="1"/>
  <c r="BE3546" i="13"/>
  <c r="BH3556" i="13"/>
  <c r="BJ3556" i="13" s="1"/>
  <c r="BE3556" i="13"/>
  <c r="BI3576" i="13"/>
  <c r="BC3576" i="13"/>
  <c r="BI3762" i="13"/>
  <c r="BJ3762" i="13" s="1"/>
  <c r="BE3762" i="13"/>
  <c r="BE3920" i="13"/>
  <c r="BH3920" i="13"/>
  <c r="BJ3920" i="13" s="1"/>
  <c r="BB3945" i="13"/>
  <c r="BD3945" i="13" s="1"/>
  <c r="BD3946" i="13"/>
  <c r="BI3946" i="13" s="1"/>
  <c r="BI4153" i="13"/>
  <c r="BC4153" i="13"/>
  <c r="BI4309" i="13"/>
  <c r="BJ4309" i="13" s="1"/>
  <c r="BE4309" i="13"/>
  <c r="BI4778" i="13"/>
  <c r="BC4778" i="13"/>
  <c r="BE4793" i="13"/>
  <c r="BH4793" i="13"/>
  <c r="BH4886" i="13"/>
  <c r="BJ4886" i="13" s="1"/>
  <c r="BE4886" i="13"/>
  <c r="BH4962" i="13"/>
  <c r="BE4962" i="13"/>
  <c r="BE4970" i="13"/>
  <c r="BH4970" i="13"/>
  <c r="BE1960" i="13"/>
  <c r="BI1962" i="13"/>
  <c r="BC1962" i="13"/>
  <c r="BI1975" i="13"/>
  <c r="BC1975" i="13"/>
  <c r="BJ2033" i="13"/>
  <c r="BB2046" i="13"/>
  <c r="BD2046" i="13" s="1"/>
  <c r="BD2047" i="13"/>
  <c r="BI2047" i="13" s="1"/>
  <c r="BB2065" i="13"/>
  <c r="BD2065" i="13" s="1"/>
  <c r="BI2074" i="13"/>
  <c r="BC2074" i="13"/>
  <c r="BH2081" i="13"/>
  <c r="BJ2081" i="13" s="1"/>
  <c r="BI2123" i="13"/>
  <c r="BC2123" i="13"/>
  <c r="BI2142" i="13"/>
  <c r="BC2142" i="13"/>
  <c r="BB2161" i="13"/>
  <c r="BD2161" i="13" s="1"/>
  <c r="BJ2186" i="13"/>
  <c r="BI2213" i="13"/>
  <c r="BI2217" i="13"/>
  <c r="BH2248" i="13"/>
  <c r="BJ2248" i="13" s="1"/>
  <c r="BI2253" i="13"/>
  <c r="BJ2253" i="13" s="1"/>
  <c r="BJ2255" i="13"/>
  <c r="BC2257" i="13"/>
  <c r="BI2259" i="13"/>
  <c r="BC2259" i="13"/>
  <c r="BI2279" i="13"/>
  <c r="BD2302" i="13"/>
  <c r="BI2302" i="13" s="1"/>
  <c r="BB2300" i="13"/>
  <c r="BD2300" i="13" s="1"/>
  <c r="BB2306" i="13"/>
  <c r="BD2306" i="13" s="1"/>
  <c r="BI2306" i="13" s="1"/>
  <c r="BD2308" i="13"/>
  <c r="BI2308" i="13" s="1"/>
  <c r="BI2319" i="13"/>
  <c r="BI2330" i="13"/>
  <c r="BC2330" i="13"/>
  <c r="BB2336" i="13"/>
  <c r="BD2336" i="13" s="1"/>
  <c r="BJ2344" i="13"/>
  <c r="BC2346" i="13"/>
  <c r="BE2350" i="13"/>
  <c r="BH2350" i="13"/>
  <c r="BJ2350" i="13" s="1"/>
  <c r="BJ2359" i="13"/>
  <c r="BC2361" i="13"/>
  <c r="BH2381" i="13"/>
  <c r="BI2410" i="13"/>
  <c r="BJ2410" i="13" s="1"/>
  <c r="BE2410" i="13"/>
  <c r="BH2418" i="13"/>
  <c r="BI2427" i="13"/>
  <c r="BC2427" i="13"/>
  <c r="BH2429" i="13"/>
  <c r="BJ2429" i="13" s="1"/>
  <c r="BE2429" i="13"/>
  <c r="BE2435" i="13"/>
  <c r="BI2443" i="13"/>
  <c r="BC2443" i="13"/>
  <c r="BH2445" i="13"/>
  <c r="BJ2445" i="13" s="1"/>
  <c r="BE2445" i="13"/>
  <c r="BI2460" i="13"/>
  <c r="BC2460" i="13"/>
  <c r="BI2462" i="13"/>
  <c r="BC2462" i="13"/>
  <c r="BE2466" i="13"/>
  <c r="BI2466" i="13"/>
  <c r="BJ2466" i="13" s="1"/>
  <c r="BE2504" i="13"/>
  <c r="BH2504" i="13"/>
  <c r="BJ2504" i="13" s="1"/>
  <c r="BH2544" i="13"/>
  <c r="BJ2544" i="13" s="1"/>
  <c r="BE2544" i="13"/>
  <c r="BB2563" i="13"/>
  <c r="BD2563" i="13" s="1"/>
  <c r="BD2564" i="13"/>
  <c r="BI2564" i="13" s="1"/>
  <c r="BH2600" i="13"/>
  <c r="BJ2600" i="13" s="1"/>
  <c r="BH2606" i="13"/>
  <c r="BE2606" i="13"/>
  <c r="BC2621" i="13"/>
  <c r="BE2662" i="13"/>
  <c r="BH2662" i="13"/>
  <c r="BJ2662" i="13" s="1"/>
  <c r="BI2722" i="13"/>
  <c r="BC2722" i="13"/>
  <c r="BI2734" i="13"/>
  <c r="BJ2734" i="13" s="1"/>
  <c r="BE2734" i="13"/>
  <c r="BE2729" i="13" s="1"/>
  <c r="BI2747" i="13"/>
  <c r="BC2747" i="13"/>
  <c r="BI2753" i="13"/>
  <c r="BC2753" i="13"/>
  <c r="BB2776" i="13"/>
  <c r="BD2776" i="13" s="1"/>
  <c r="BH2780" i="13"/>
  <c r="BI2782" i="13"/>
  <c r="BC2782" i="13"/>
  <c r="BB2797" i="13"/>
  <c r="BI2805" i="13"/>
  <c r="BI2812" i="13"/>
  <c r="BJ2812" i="13" s="1"/>
  <c r="BE2812" i="13"/>
  <c r="BB2816" i="13"/>
  <c r="BD2816" i="13" s="1"/>
  <c r="BI2816" i="13" s="1"/>
  <c r="BI2857" i="13"/>
  <c r="BC2857" i="13"/>
  <c r="BH2871" i="13"/>
  <c r="BJ2871" i="13" s="1"/>
  <c r="BE2871" i="13"/>
  <c r="BD2878" i="13"/>
  <c r="BC2889" i="13"/>
  <c r="BI2905" i="13"/>
  <c r="BC2905" i="13"/>
  <c r="BH2924" i="13"/>
  <c r="BE2924" i="13"/>
  <c r="BH2929" i="13"/>
  <c r="BJ2929" i="13" s="1"/>
  <c r="BE2929" i="13"/>
  <c r="BD2961" i="13"/>
  <c r="BI3016" i="13"/>
  <c r="BJ3016" i="13" s="1"/>
  <c r="BE3016" i="13"/>
  <c r="BI3091" i="13"/>
  <c r="BC3091" i="13"/>
  <c r="BE3107" i="13"/>
  <c r="BH3107" i="13"/>
  <c r="BB3130" i="13"/>
  <c r="BD3131" i="13"/>
  <c r="BI3131" i="13" s="1"/>
  <c r="BI3146" i="13"/>
  <c r="BC3146" i="13"/>
  <c r="BI3167" i="13"/>
  <c r="BC3167" i="13"/>
  <c r="BH3180" i="13"/>
  <c r="BJ3180" i="13" s="1"/>
  <c r="BE3180" i="13"/>
  <c r="BD3188" i="13"/>
  <c r="BI3188" i="13" s="1"/>
  <c r="BB3179" i="13"/>
  <c r="BD3179" i="13" s="1"/>
  <c r="BI3179" i="13" s="1"/>
  <c r="BI3316" i="13"/>
  <c r="BD3315" i="13"/>
  <c r="BE3316" i="13"/>
  <c r="BE3315" i="13" s="1"/>
  <c r="BI3324" i="13"/>
  <c r="BD3323" i="13"/>
  <c r="BE3324" i="13"/>
  <c r="BE3323" i="13" s="1"/>
  <c r="BB3374" i="13"/>
  <c r="BD3374" i="13" s="1"/>
  <c r="BI3374" i="13" s="1"/>
  <c r="BD3375" i="13"/>
  <c r="BI3375" i="13" s="1"/>
  <c r="BH3380" i="13"/>
  <c r="BJ3380" i="13" s="1"/>
  <c r="BE3380" i="13"/>
  <c r="BI3386" i="13"/>
  <c r="BJ3386" i="13" s="1"/>
  <c r="BH3417" i="13"/>
  <c r="BJ3417" i="13" s="1"/>
  <c r="BE3417" i="13"/>
  <c r="BI3487" i="13"/>
  <c r="BC3487" i="13"/>
  <c r="BI3502" i="13"/>
  <c r="BC3502" i="13"/>
  <c r="BH3538" i="13"/>
  <c r="BJ3538" i="13" s="1"/>
  <c r="BE3538" i="13"/>
  <c r="BI3540" i="13"/>
  <c r="BC3540" i="13"/>
  <c r="BI3554" i="13"/>
  <c r="BJ3554" i="13" s="1"/>
  <c r="BE3554" i="13"/>
  <c r="BH3597" i="13"/>
  <c r="BE3597" i="13"/>
  <c r="BC3599" i="13"/>
  <c r="BI3599" i="13"/>
  <c r="BH3628" i="13"/>
  <c r="BJ3628" i="13" s="1"/>
  <c r="BE3628" i="13"/>
  <c r="BI3690" i="13"/>
  <c r="BJ3690" i="13" s="1"/>
  <c r="BE3690" i="13"/>
  <c r="BH3835" i="13"/>
  <c r="BJ3835" i="13" s="1"/>
  <c r="BE3835" i="13"/>
  <c r="BE3935" i="13"/>
  <c r="BH3935" i="13"/>
  <c r="BJ3935" i="13" s="1"/>
  <c r="BD4049" i="13"/>
  <c r="BI4049" i="13" s="1"/>
  <c r="BB4046" i="13"/>
  <c r="BD4046" i="13" s="1"/>
  <c r="BI1948" i="13"/>
  <c r="BH1960" i="13"/>
  <c r="BJ1960" i="13" s="1"/>
  <c r="BI1964" i="13"/>
  <c r="BC1964" i="13"/>
  <c r="BI2044" i="13"/>
  <c r="BC2044" i="13"/>
  <c r="BH2076" i="13"/>
  <c r="BJ2076" i="13" s="1"/>
  <c r="BE2076" i="13"/>
  <c r="BD2101" i="13"/>
  <c r="BI2101" i="13" s="1"/>
  <c r="BI2120" i="13"/>
  <c r="BC2120" i="13"/>
  <c r="BD2126" i="13"/>
  <c r="BI2126" i="13" s="1"/>
  <c r="BI2128" i="13"/>
  <c r="BC2128" i="13"/>
  <c r="BE2148" i="13"/>
  <c r="BD2162" i="13"/>
  <c r="BI2162" i="13" s="1"/>
  <c r="BJ2298" i="13"/>
  <c r="BJ2328" i="13"/>
  <c r="BB2364" i="13"/>
  <c r="BD2364" i="13" s="1"/>
  <c r="BI2381" i="13"/>
  <c r="BH2412" i="13"/>
  <c r="BJ2412" i="13" s="1"/>
  <c r="BE2412" i="13"/>
  <c r="BI2418" i="13"/>
  <c r="BI2420" i="13"/>
  <c r="BC2420" i="13"/>
  <c r="BC2431" i="13"/>
  <c r="BJ2435" i="13"/>
  <c r="BE2439" i="13"/>
  <c r="BH2439" i="13"/>
  <c r="BJ2439" i="13" s="1"/>
  <c r="BI2508" i="13"/>
  <c r="BJ2508" i="13" s="1"/>
  <c r="BE2508" i="13"/>
  <c r="BI2514" i="13"/>
  <c r="BC2514" i="13"/>
  <c r="BI2516" i="13"/>
  <c r="BC2516" i="13"/>
  <c r="BI2522" i="13"/>
  <c r="BE2522" i="13"/>
  <c r="BH2534" i="13"/>
  <c r="BJ2534" i="13" s="1"/>
  <c r="BE2534" i="13"/>
  <c r="BH2539" i="13"/>
  <c r="BJ2539" i="13" s="1"/>
  <c r="BE2539" i="13"/>
  <c r="BB2541" i="13"/>
  <c r="BD2541" i="13" s="1"/>
  <c r="BD2542" i="13"/>
  <c r="BI2542" i="13" s="1"/>
  <c r="BE2585" i="13"/>
  <c r="BI2585" i="13"/>
  <c r="BJ2585" i="13" s="1"/>
  <c r="BH2590" i="13"/>
  <c r="BI2606" i="13"/>
  <c r="BE2666" i="13"/>
  <c r="BI2698" i="13"/>
  <c r="BC2698" i="13"/>
  <c r="BJ2709" i="13"/>
  <c r="BH2720" i="13"/>
  <c r="BJ2720" i="13" s="1"/>
  <c r="BI2760" i="13"/>
  <c r="BJ2760" i="13" s="1"/>
  <c r="BE2760" i="13"/>
  <c r="BD2771" i="13"/>
  <c r="BI2771" i="13" s="1"/>
  <c r="BB2786" i="13"/>
  <c r="BD2786" i="13" s="1"/>
  <c r="BD2787" i="13"/>
  <c r="BI2787" i="13" s="1"/>
  <c r="BI2794" i="13"/>
  <c r="BC2794" i="13"/>
  <c r="BH2816" i="13"/>
  <c r="BC2862" i="13"/>
  <c r="BI2873" i="13"/>
  <c r="BJ2873" i="13" s="1"/>
  <c r="BJ2897" i="13"/>
  <c r="BB2900" i="13"/>
  <c r="BD2900" i="13" s="1"/>
  <c r="BI2900" i="13" s="1"/>
  <c r="BC2909" i="13"/>
  <c r="BJ2913" i="13"/>
  <c r="BI2917" i="13"/>
  <c r="BJ2917" i="13" s="1"/>
  <c r="BE2917" i="13"/>
  <c r="BB2921" i="13"/>
  <c r="BD2921" i="13" s="1"/>
  <c r="BI2921" i="13" s="1"/>
  <c r="BI2950" i="13"/>
  <c r="BC2950" i="13"/>
  <c r="BE2955" i="13"/>
  <c r="BH2972" i="13"/>
  <c r="BJ2972" i="13" s="1"/>
  <c r="BE2972" i="13"/>
  <c r="BE3010" i="13"/>
  <c r="BH3010" i="13"/>
  <c r="BJ3010" i="13" s="1"/>
  <c r="BE3014" i="13"/>
  <c r="BH3014" i="13"/>
  <c r="BJ3014" i="13" s="1"/>
  <c r="BI3038" i="13"/>
  <c r="BJ3038" i="13" s="1"/>
  <c r="BE3038" i="13"/>
  <c r="BC3088" i="13"/>
  <c r="BI3088" i="13"/>
  <c r="BC3115" i="13"/>
  <c r="BI3115" i="13"/>
  <c r="BI3231" i="13"/>
  <c r="BC3231" i="13"/>
  <c r="BC3242" i="13"/>
  <c r="BI3242" i="13"/>
  <c r="BI3251" i="13"/>
  <c r="BJ3251" i="13" s="1"/>
  <c r="BE3251" i="13"/>
  <c r="BE3276" i="13"/>
  <c r="BI3276" i="13"/>
  <c r="BJ3276" i="13" s="1"/>
  <c r="BI3295" i="13"/>
  <c r="BJ3295" i="13" s="1"/>
  <c r="BE3295" i="13"/>
  <c r="BI3310" i="13"/>
  <c r="BD3309" i="13"/>
  <c r="BE3310" i="13"/>
  <c r="BE3309" i="13" s="1"/>
  <c r="BI3318" i="13"/>
  <c r="BD3317" i="13"/>
  <c r="BE3318" i="13"/>
  <c r="BE3317" i="13" s="1"/>
  <c r="BH3365" i="13"/>
  <c r="BJ3365" i="13" s="1"/>
  <c r="BH3397" i="13"/>
  <c r="BJ3397" i="13" s="1"/>
  <c r="BE3397" i="13"/>
  <c r="BI3498" i="13"/>
  <c r="BC3498" i="13"/>
  <c r="BI3514" i="13"/>
  <c r="BJ3514" i="13" s="1"/>
  <c r="BE3514" i="13"/>
  <c r="BH3550" i="13"/>
  <c r="BI3568" i="13"/>
  <c r="BC3568" i="13"/>
  <c r="BI3595" i="13"/>
  <c r="BJ3595" i="13" s="1"/>
  <c r="BE3595" i="13"/>
  <c r="BH3611" i="13"/>
  <c r="BJ3611" i="13" s="1"/>
  <c r="BE3611" i="13"/>
  <c r="BB3898" i="13"/>
  <c r="BD3898" i="13" s="1"/>
  <c r="BD3899" i="13"/>
  <c r="BI3899" i="13" s="1"/>
  <c r="BI3957" i="13"/>
  <c r="BJ3957" i="13" s="1"/>
  <c r="BE3957" i="13"/>
  <c r="BD3986" i="13"/>
  <c r="BI3986" i="13" s="1"/>
  <c r="BB3983" i="13"/>
  <c r="BD3983" i="13" s="1"/>
  <c r="BI4060" i="13"/>
  <c r="BJ4060" i="13" s="1"/>
  <c r="BE4060" i="13"/>
  <c r="BI4204" i="13"/>
  <c r="BJ4204" i="13" s="1"/>
  <c r="BE4204" i="13"/>
  <c r="BI2087" i="13"/>
  <c r="BI2088" i="13"/>
  <c r="BJ2087" i="13" s="1"/>
  <c r="BE2087" i="13"/>
  <c r="BC2098" i="13"/>
  <c r="BI2098" i="13"/>
  <c r="BI2104" i="13"/>
  <c r="BC2104" i="13"/>
  <c r="BB2108" i="13"/>
  <c r="BD2108" i="13" s="1"/>
  <c r="BD2109" i="13"/>
  <c r="BI2109" i="13" s="1"/>
  <c r="BH2130" i="13"/>
  <c r="BJ2130" i="13" s="1"/>
  <c r="BE2130" i="13"/>
  <c r="BH2133" i="13"/>
  <c r="BJ2133" i="13" s="1"/>
  <c r="BE2133" i="13"/>
  <c r="BB2152" i="13"/>
  <c r="BD2152" i="13" s="1"/>
  <c r="BD2153" i="13"/>
  <c r="BI2153" i="13" s="1"/>
  <c r="BB2180" i="13"/>
  <c r="BD2180" i="13" s="1"/>
  <c r="BD2181" i="13"/>
  <c r="BI2181" i="13" s="1"/>
  <c r="BD2233" i="13"/>
  <c r="BC2244" i="13"/>
  <c r="BD2286" i="13"/>
  <c r="BI2286" i="13" s="1"/>
  <c r="BB2285" i="13"/>
  <c r="BD2285" i="13" s="1"/>
  <c r="BI2293" i="13"/>
  <c r="BC2293" i="13"/>
  <c r="BJ2306" i="13"/>
  <c r="BI2333" i="13"/>
  <c r="BC2333" i="13"/>
  <c r="BC2367" i="13"/>
  <c r="BE2391" i="13"/>
  <c r="BH2391" i="13"/>
  <c r="BJ2391" i="13" s="1"/>
  <c r="BD2395" i="13"/>
  <c r="BI2395" i="13" s="1"/>
  <c r="BB2393" i="13"/>
  <c r="BD2393" i="13" s="1"/>
  <c r="BI2424" i="13"/>
  <c r="BC2424" i="13"/>
  <c r="BE2447" i="13"/>
  <c r="BH2447" i="13"/>
  <c r="BJ2447" i="13" s="1"/>
  <c r="BB2499" i="13"/>
  <c r="BD2499" i="13" s="1"/>
  <c r="BD2500" i="13"/>
  <c r="BI2500" i="13" s="1"/>
  <c r="BH2512" i="13"/>
  <c r="BJ2512" i="13" s="1"/>
  <c r="BH2520" i="13"/>
  <c r="BJ2520" i="13" s="1"/>
  <c r="BE2528" i="13"/>
  <c r="BH2528" i="13"/>
  <c r="BJ2528" i="13" s="1"/>
  <c r="BI2532" i="13"/>
  <c r="BC2532" i="13"/>
  <c r="BH2550" i="13"/>
  <c r="BJ2550" i="13" s="1"/>
  <c r="BE2550" i="13"/>
  <c r="BD2557" i="13"/>
  <c r="BI2557" i="13" s="1"/>
  <c r="BB2554" i="13"/>
  <c r="BD2554" i="13" s="1"/>
  <c r="BB2559" i="13"/>
  <c r="BD2559" i="13" s="1"/>
  <c r="BD2560" i="13"/>
  <c r="BI2560" i="13" s="1"/>
  <c r="BH2588" i="13"/>
  <c r="BJ2589" i="13"/>
  <c r="BJ2588" i="13" s="1"/>
  <c r="BD2596" i="13"/>
  <c r="BI2596" i="13" s="1"/>
  <c r="BB2593" i="13"/>
  <c r="BE2623" i="13"/>
  <c r="BH2623" i="13"/>
  <c r="BJ2623" i="13" s="1"/>
  <c r="BD2628" i="13"/>
  <c r="BI2628" i="13" s="1"/>
  <c r="BB2625" i="13"/>
  <c r="BD2625" i="13" s="1"/>
  <c r="BB2639" i="13"/>
  <c r="BD2639" i="13" s="1"/>
  <c r="BD2640" i="13"/>
  <c r="BI2640" i="13" s="1"/>
  <c r="BI2645" i="13"/>
  <c r="BJ2645" i="13" s="1"/>
  <c r="BE2645" i="13"/>
  <c r="BI2656" i="13"/>
  <c r="BC2656" i="13"/>
  <c r="BI2664" i="13"/>
  <c r="BC2664" i="13"/>
  <c r="BH2674" i="13"/>
  <c r="BJ2674" i="13" s="1"/>
  <c r="BE2674" i="13"/>
  <c r="BI2688" i="13"/>
  <c r="BC2688" i="13"/>
  <c r="BH2692" i="13"/>
  <c r="BJ2692" i="13" s="1"/>
  <c r="BE2692" i="13"/>
  <c r="BD2696" i="13"/>
  <c r="BD2705" i="13"/>
  <c r="BI2705" i="13" s="1"/>
  <c r="BB2702" i="13"/>
  <c r="BD2702" i="13" s="1"/>
  <c r="BD2708" i="13"/>
  <c r="BI2708" i="13" s="1"/>
  <c r="BB2706" i="13"/>
  <c r="BD2706" i="13" s="1"/>
  <c r="BI2706" i="13" s="1"/>
  <c r="BJ2706" i="13" s="1"/>
  <c r="BD2719" i="13"/>
  <c r="BI2719" i="13" s="1"/>
  <c r="BB2717" i="13"/>
  <c r="BD2717" i="13" s="1"/>
  <c r="BI2717" i="13" s="1"/>
  <c r="BD2742" i="13"/>
  <c r="BI2742" i="13" s="1"/>
  <c r="BI2758" i="13"/>
  <c r="BC2758" i="13"/>
  <c r="BJ2767" i="13"/>
  <c r="BH2772" i="13"/>
  <c r="BJ2772" i="13" s="1"/>
  <c r="BE2772" i="13"/>
  <c r="BE2774" i="13"/>
  <c r="BH2774" i="13"/>
  <c r="BJ2774" i="13" s="1"/>
  <c r="BI2843" i="13"/>
  <c r="BE2843" i="13"/>
  <c r="BI2850" i="13"/>
  <c r="BC2850" i="13"/>
  <c r="BE2855" i="13"/>
  <c r="BH2855" i="13"/>
  <c r="BJ2855" i="13" s="1"/>
  <c r="BC2885" i="13"/>
  <c r="BI2901" i="13"/>
  <c r="BC2901" i="13"/>
  <c r="BD2938" i="13"/>
  <c r="BI2938" i="13" s="1"/>
  <c r="BH2944" i="13"/>
  <c r="BJ2944" i="13" s="1"/>
  <c r="BE2944" i="13"/>
  <c r="BJ2946" i="13"/>
  <c r="BB2963" i="13"/>
  <c r="BD2963" i="13" s="1"/>
  <c r="BD2964" i="13"/>
  <c r="BI2964" i="13" s="1"/>
  <c r="BH2970" i="13"/>
  <c r="BJ2970" i="13" s="1"/>
  <c r="BE2970" i="13"/>
  <c r="BD2978" i="13"/>
  <c r="BI2978" i="13" s="1"/>
  <c r="BI3004" i="13"/>
  <c r="BC3004" i="13"/>
  <c r="BD3023" i="13"/>
  <c r="BI3023" i="13" s="1"/>
  <c r="BB3020" i="13"/>
  <c r="BD3020" i="13" s="1"/>
  <c r="BD3029" i="13"/>
  <c r="BI3029" i="13" s="1"/>
  <c r="BB3026" i="13"/>
  <c r="BD3026" i="13" s="1"/>
  <c r="BI3080" i="13"/>
  <c r="BE3080" i="13"/>
  <c r="BI3126" i="13"/>
  <c r="BC3126" i="13"/>
  <c r="BI3165" i="13"/>
  <c r="BC3165" i="13"/>
  <c r="BI3177" i="13"/>
  <c r="BC3177" i="13"/>
  <c r="BD3195" i="13"/>
  <c r="BI3195" i="13" s="1"/>
  <c r="BB3193" i="13"/>
  <c r="BE3263" i="13"/>
  <c r="BH3263" i="13"/>
  <c r="BJ3263" i="13" s="1"/>
  <c r="BE3282" i="13"/>
  <c r="BI3282" i="13"/>
  <c r="BJ3282" i="13" s="1"/>
  <c r="BI3312" i="13"/>
  <c r="BD3311" i="13"/>
  <c r="BE3312" i="13"/>
  <c r="BE3311" i="13" s="1"/>
  <c r="BI3320" i="13"/>
  <c r="BD3319" i="13"/>
  <c r="BE3320" i="13"/>
  <c r="BE3319" i="13" s="1"/>
  <c r="BI3358" i="13"/>
  <c r="BC3358" i="13"/>
  <c r="BI3389" i="13"/>
  <c r="BC3389" i="13"/>
  <c r="BI3406" i="13"/>
  <c r="BJ3406" i="13" s="1"/>
  <c r="BE3406" i="13"/>
  <c r="BE3433" i="13"/>
  <c r="BH3433" i="13"/>
  <c r="BJ3433" i="13" s="1"/>
  <c r="BE3441" i="13"/>
  <c r="BH3441" i="13"/>
  <c r="BJ3441" i="13" s="1"/>
  <c r="BE3449" i="13"/>
  <c r="BH3449" i="13"/>
  <c r="BJ3449" i="13" s="1"/>
  <c r="BI3466" i="13"/>
  <c r="BC3466" i="13"/>
  <c r="BI3476" i="13"/>
  <c r="BC3476" i="13"/>
  <c r="BC3485" i="13"/>
  <c r="BI3485" i="13"/>
  <c r="BI3579" i="13"/>
  <c r="BE3579" i="13"/>
  <c r="BH3728" i="13"/>
  <c r="BJ3728" i="13" s="1"/>
  <c r="BH3827" i="13"/>
  <c r="BJ3827" i="13" s="1"/>
  <c r="BE3827" i="13"/>
  <c r="BH3855" i="13"/>
  <c r="BJ3855" i="13" s="1"/>
  <c r="BE3855" i="13"/>
  <c r="BD3926" i="13"/>
  <c r="BI3926" i="13" s="1"/>
  <c r="BB3922" i="13"/>
  <c r="BD3922" i="13" s="1"/>
  <c r="BE4122" i="13"/>
  <c r="BH4122" i="13"/>
  <c r="BJ4122" i="13" s="1"/>
  <c r="BI4340" i="13"/>
  <c r="BJ4340" i="13" s="1"/>
  <c r="BE4340" i="13"/>
  <c r="BD2991" i="13"/>
  <c r="BD2994" i="13"/>
  <c r="BI2994" i="13" s="1"/>
  <c r="BB2993" i="13"/>
  <c r="BD2993" i="13" s="1"/>
  <c r="BE2999" i="13"/>
  <c r="BI3052" i="13"/>
  <c r="BC3052" i="13"/>
  <c r="BI3067" i="13"/>
  <c r="BC3067" i="13"/>
  <c r="BD3072" i="13"/>
  <c r="BH3093" i="13"/>
  <c r="BJ3093" i="13" s="1"/>
  <c r="BE3093" i="13"/>
  <c r="BI3190" i="13"/>
  <c r="BC3190" i="13"/>
  <c r="BC3179" i="13" s="1"/>
  <c r="BH3179" i="13" s="1"/>
  <c r="BI3205" i="13"/>
  <c r="BC3205" i="13"/>
  <c r="BI3213" i="13"/>
  <c r="BC3213" i="13"/>
  <c r="BH3223" i="13"/>
  <c r="BJ3223" i="13" s="1"/>
  <c r="BE3223" i="13"/>
  <c r="BB3227" i="13"/>
  <c r="BD3227" i="13" s="1"/>
  <c r="BD3228" i="13"/>
  <c r="BI3228" i="13" s="1"/>
  <c r="BH3233" i="13"/>
  <c r="BJ3233" i="13" s="1"/>
  <c r="BE3233" i="13"/>
  <c r="BE3244" i="13"/>
  <c r="BH3280" i="13"/>
  <c r="BJ3280" i="13" s="1"/>
  <c r="BE3280" i="13"/>
  <c r="BE3334" i="13"/>
  <c r="BH3347" i="13"/>
  <c r="BJ3347" i="13" s="1"/>
  <c r="BE3347" i="13"/>
  <c r="BH3363" i="13"/>
  <c r="BJ3363" i="13" s="1"/>
  <c r="BE3363" i="13"/>
  <c r="BB3371" i="13"/>
  <c r="BD3371" i="13" s="1"/>
  <c r="BD3372" i="13"/>
  <c r="BI3372" i="13" s="1"/>
  <c r="BH3374" i="13"/>
  <c r="BH3391" i="13"/>
  <c r="BJ3391" i="13" s="1"/>
  <c r="BE3391" i="13"/>
  <c r="BE3402" i="13"/>
  <c r="BH3408" i="13"/>
  <c r="BJ3408" i="13" s="1"/>
  <c r="BE3408" i="13"/>
  <c r="BI3424" i="13"/>
  <c r="BC3424" i="13"/>
  <c r="BB3459" i="13"/>
  <c r="BD3459" i="13" s="1"/>
  <c r="BD3460" i="13"/>
  <c r="BI3460" i="13" s="1"/>
  <c r="BI3481" i="13"/>
  <c r="BC3481" i="13"/>
  <c r="BI3489" i="13"/>
  <c r="BC3489" i="13"/>
  <c r="BI3491" i="13"/>
  <c r="BC3491" i="13"/>
  <c r="BH3507" i="13"/>
  <c r="BJ3507" i="13" s="1"/>
  <c r="BE3507" i="13"/>
  <c r="BI3525" i="13"/>
  <c r="BC3525" i="13"/>
  <c r="BI3528" i="13"/>
  <c r="BC3528" i="13"/>
  <c r="BE3558" i="13"/>
  <c r="BI3570" i="13"/>
  <c r="BJ3570" i="13" s="1"/>
  <c r="BE3570" i="13"/>
  <c r="BE3583" i="13"/>
  <c r="BI3585" i="13"/>
  <c r="BC3585" i="13"/>
  <c r="BH3608" i="13"/>
  <c r="BC3617" i="13"/>
  <c r="BI3617" i="13"/>
  <c r="BI3659" i="13"/>
  <c r="BJ3659" i="13" s="1"/>
  <c r="BE3659" i="13"/>
  <c r="BH3669" i="13"/>
  <c r="BJ3669" i="13" s="1"/>
  <c r="BE3669" i="13"/>
  <c r="BI3682" i="13"/>
  <c r="BJ3682" i="13" s="1"/>
  <c r="BE3682" i="13"/>
  <c r="BH3692" i="13"/>
  <c r="BH3709" i="13"/>
  <c r="BJ3709" i="13" s="1"/>
  <c r="BE3709" i="13"/>
  <c r="BH3732" i="13"/>
  <c r="BJ3732" i="13" s="1"/>
  <c r="BE3732" i="13"/>
  <c r="BI3746" i="13"/>
  <c r="BJ3746" i="13" s="1"/>
  <c r="BE3746" i="13"/>
  <c r="BE3806" i="13"/>
  <c r="BH3806" i="13"/>
  <c r="BJ3806" i="13" s="1"/>
  <c r="BI3814" i="13"/>
  <c r="BC3814" i="13"/>
  <c r="BI3845" i="13"/>
  <c r="BC3845" i="13"/>
  <c r="BI3871" i="13"/>
  <c r="BC3871" i="13"/>
  <c r="BI3989" i="13"/>
  <c r="BC3989" i="13"/>
  <c r="BH4001" i="13"/>
  <c r="BJ4001" i="13" s="1"/>
  <c r="BE4001" i="13"/>
  <c r="BH4096" i="13"/>
  <c r="BJ4096" i="13" s="1"/>
  <c r="BE4096" i="13"/>
  <c r="BI4232" i="13"/>
  <c r="BC4232" i="13"/>
  <c r="BI4337" i="13"/>
  <c r="BC4337" i="13"/>
  <c r="BI4348" i="13"/>
  <c r="BJ4348" i="13" s="1"/>
  <c r="BE4348" i="13"/>
  <c r="BH4369" i="13"/>
  <c r="BJ4369" i="13" s="1"/>
  <c r="BE4369" i="13"/>
  <c r="BI4371" i="13"/>
  <c r="BJ4371" i="13" s="1"/>
  <c r="BE4371" i="13"/>
  <c r="BH4373" i="13"/>
  <c r="BJ4373" i="13" s="1"/>
  <c r="BE4373" i="13"/>
  <c r="BI4564" i="13"/>
  <c r="BJ4564" i="13" s="1"/>
  <c r="BE4564" i="13"/>
  <c r="BE2359" i="13"/>
  <c r="BI2497" i="13"/>
  <c r="BC2497" i="13"/>
  <c r="BH2510" i="13"/>
  <c r="BJ2510" i="13" s="1"/>
  <c r="BE2510" i="13"/>
  <c r="BE2518" i="13"/>
  <c r="BB2569" i="13"/>
  <c r="BD2569" i="13" s="1"/>
  <c r="BH2598" i="13"/>
  <c r="BJ2598" i="13" s="1"/>
  <c r="BE2598" i="13"/>
  <c r="BI2604" i="13"/>
  <c r="BC2604" i="13"/>
  <c r="BE2618" i="13"/>
  <c r="BH2636" i="13"/>
  <c r="BE2636" i="13"/>
  <c r="BI2647" i="13"/>
  <c r="BC2647" i="13"/>
  <c r="BJ2732" i="13"/>
  <c r="BB2743" i="13"/>
  <c r="BD2743" i="13" s="1"/>
  <c r="BI2743" i="13" s="1"/>
  <c r="BD2744" i="13"/>
  <c r="BI2744" i="13" s="1"/>
  <c r="BH2749" i="13"/>
  <c r="BE2749" i="13"/>
  <c r="BH2770" i="13"/>
  <c r="BJ2770" i="13" s="1"/>
  <c r="BE2770" i="13"/>
  <c r="BI2839" i="13"/>
  <c r="BC2839" i="13"/>
  <c r="BH2957" i="13"/>
  <c r="BJ2957" i="13" s="1"/>
  <c r="BE2957" i="13"/>
  <c r="BJ3292" i="13"/>
  <c r="BH3334" i="13"/>
  <c r="BJ3334" i="13" s="1"/>
  <c r="BJ3335" i="13"/>
  <c r="BE3382" i="13"/>
  <c r="BB3393" i="13"/>
  <c r="BD3393" i="13" s="1"/>
  <c r="BI3393" i="13" s="1"/>
  <c r="BJ3393" i="13" s="1"/>
  <c r="BE3399" i="13"/>
  <c r="BH3402" i="13"/>
  <c r="BJ3402" i="13" s="1"/>
  <c r="BB3410" i="13"/>
  <c r="BD3410" i="13" s="1"/>
  <c r="BI3410" i="13" s="1"/>
  <c r="BJ3410" i="13" s="1"/>
  <c r="BE3419" i="13"/>
  <c r="BI3435" i="13"/>
  <c r="BC3435" i="13"/>
  <c r="BI3443" i="13"/>
  <c r="BC3443" i="13"/>
  <c r="BB3456" i="13"/>
  <c r="BD3456" i="13" s="1"/>
  <c r="BI3456" i="13" s="1"/>
  <c r="BD3457" i="13"/>
  <c r="BI3457" i="13" s="1"/>
  <c r="BI3472" i="13"/>
  <c r="BC3472" i="13"/>
  <c r="BI3483" i="13"/>
  <c r="BC3483" i="13"/>
  <c r="BE3494" i="13"/>
  <c r="BE3512" i="13"/>
  <c r="BI3530" i="13"/>
  <c r="BJ3530" i="13" s="1"/>
  <c r="BE3530" i="13"/>
  <c r="BH3532" i="13"/>
  <c r="BJ3532" i="13" s="1"/>
  <c r="BE3532" i="13"/>
  <c r="BI3534" i="13"/>
  <c r="BC3534" i="13"/>
  <c r="BI3548" i="13"/>
  <c r="BC3548" i="13"/>
  <c r="BJ3558" i="13"/>
  <c r="BH3564" i="13"/>
  <c r="BJ3564" i="13" s="1"/>
  <c r="BE3564" i="13"/>
  <c r="BI3566" i="13"/>
  <c r="BC3566" i="13"/>
  <c r="BE3574" i="13"/>
  <c r="BI3581" i="13"/>
  <c r="BC3581" i="13"/>
  <c r="BH3640" i="13"/>
  <c r="BJ3640" i="13" s="1"/>
  <c r="BE3640" i="13"/>
  <c r="BI3646" i="13"/>
  <c r="BC3646" i="13"/>
  <c r="BE3655" i="13"/>
  <c r="BH3655" i="13"/>
  <c r="BH3672" i="13"/>
  <c r="BJ3672" i="13" s="1"/>
  <c r="BE3672" i="13"/>
  <c r="BI3677" i="13"/>
  <c r="BC3677" i="13"/>
  <c r="BE3680" i="13"/>
  <c r="BH3680" i="13"/>
  <c r="BJ3680" i="13" s="1"/>
  <c r="BH3717" i="13"/>
  <c r="BJ3717" i="13" s="1"/>
  <c r="BE3717" i="13"/>
  <c r="BH3740" i="13"/>
  <c r="BJ3740" i="13" s="1"/>
  <c r="BE3740" i="13"/>
  <c r="BE3758" i="13"/>
  <c r="BH3758" i="13"/>
  <c r="BJ3758" i="13" s="1"/>
  <c r="BI3776" i="13"/>
  <c r="BJ3776" i="13" s="1"/>
  <c r="BE3776" i="13"/>
  <c r="BC3795" i="13"/>
  <c r="BI3795" i="13"/>
  <c r="BH3843" i="13"/>
  <c r="BC3881" i="13"/>
  <c r="BI3881" i="13"/>
  <c r="BH3908" i="13"/>
  <c r="BJ3908" i="13" s="1"/>
  <c r="BH3961" i="13"/>
  <c r="BJ3961" i="13" s="1"/>
  <c r="BH3981" i="13"/>
  <c r="BE3981" i="13"/>
  <c r="BI4037" i="13"/>
  <c r="BC4037" i="13"/>
  <c r="BH4050" i="13"/>
  <c r="BJ4050" i="13" s="1"/>
  <c r="BI4082" i="13"/>
  <c r="BJ4082" i="13" s="1"/>
  <c r="BE4082" i="13"/>
  <c r="BB4105" i="13"/>
  <c r="BD4105" i="13" s="1"/>
  <c r="BD4106" i="13"/>
  <c r="BI4106" i="13" s="1"/>
  <c r="BE4111" i="13"/>
  <c r="BH4111" i="13"/>
  <c r="BJ4111" i="13" s="1"/>
  <c r="BD4141" i="13"/>
  <c r="BI4141" i="13" s="1"/>
  <c r="BB4139" i="13"/>
  <c r="BD4139" i="13" s="1"/>
  <c r="BH4170" i="13"/>
  <c r="BI4317" i="13"/>
  <c r="BJ4317" i="13" s="1"/>
  <c r="BE4317" i="13"/>
  <c r="BI4331" i="13"/>
  <c r="BJ4331" i="13" s="1"/>
  <c r="BE4331" i="13"/>
  <c r="BE4534" i="13"/>
  <c r="BI4534" i="13"/>
  <c r="BE2255" i="13"/>
  <c r="BB2264" i="13"/>
  <c r="BD2264" i="13" s="1"/>
  <c r="BB2310" i="13"/>
  <c r="BD2310" i="13" s="1"/>
  <c r="BE2344" i="13"/>
  <c r="BH2456" i="13"/>
  <c r="BJ2456" i="13" s="1"/>
  <c r="BE2456" i="13"/>
  <c r="BH2464" i="13"/>
  <c r="BJ2464" i="13" s="1"/>
  <c r="BE2464" i="13"/>
  <c r="BD2493" i="13"/>
  <c r="BI2493" i="13" s="1"/>
  <c r="BB2490" i="13"/>
  <c r="BI2670" i="13"/>
  <c r="BC2670" i="13"/>
  <c r="BB2762" i="13"/>
  <c r="BD2762" i="13" s="1"/>
  <c r="BB2802" i="13"/>
  <c r="BD2802" i="13" s="1"/>
  <c r="BI2802" i="13" s="1"/>
  <c r="BD2803" i="13"/>
  <c r="BI2803" i="13" s="1"/>
  <c r="BE2837" i="13"/>
  <c r="BI2880" i="13"/>
  <c r="BC2880" i="13"/>
  <c r="BE2911" i="13"/>
  <c r="BE2926" i="13"/>
  <c r="BI2966" i="13"/>
  <c r="BC2966" i="13"/>
  <c r="BH2979" i="13"/>
  <c r="BJ2979" i="13" s="1"/>
  <c r="BE2979" i="13"/>
  <c r="BE2988" i="13"/>
  <c r="BH2999" i="13"/>
  <c r="BJ2999" i="13" s="1"/>
  <c r="BD3049" i="13"/>
  <c r="BJ3070" i="13"/>
  <c r="BJ3069" i="13" s="1"/>
  <c r="BH3075" i="13"/>
  <c r="BH3105" i="13"/>
  <c r="BJ3105" i="13" s="1"/>
  <c r="BE3105" i="13"/>
  <c r="BE3111" i="13"/>
  <c r="BD3119" i="13"/>
  <c r="BI3119" i="13" s="1"/>
  <c r="BE3123" i="13"/>
  <c r="BB3135" i="13"/>
  <c r="BD3135" i="13" s="1"/>
  <c r="BH3188" i="13"/>
  <c r="BD3216" i="13"/>
  <c r="BI3216" i="13" s="1"/>
  <c r="BH3225" i="13"/>
  <c r="BJ3225" i="13" s="1"/>
  <c r="BE3225" i="13"/>
  <c r="BI3240" i="13"/>
  <c r="BC3240" i="13"/>
  <c r="BD2265" i="13"/>
  <c r="BI2265" i="13" s="1"/>
  <c r="BB2289" i="13"/>
  <c r="BD2289" i="13" s="1"/>
  <c r="BE2306" i="13"/>
  <c r="BD2311" i="13"/>
  <c r="BI2311" i="13" s="1"/>
  <c r="BB2352" i="13"/>
  <c r="BD2352" i="13" s="1"/>
  <c r="BB2404" i="13"/>
  <c r="BD2404" i="13" s="1"/>
  <c r="BB2449" i="13"/>
  <c r="BD2449" i="13" s="1"/>
  <c r="BJ2522" i="13"/>
  <c r="BE2552" i="13"/>
  <c r="BD2570" i="13"/>
  <c r="BI2570" i="13" s="1"/>
  <c r="BJ2602" i="13"/>
  <c r="BH2618" i="13"/>
  <c r="BJ2618" i="13" s="1"/>
  <c r="BD2653" i="13"/>
  <c r="BI2653" i="13" s="1"/>
  <c r="BE2658" i="13"/>
  <c r="BH2660" i="13"/>
  <c r="BJ2660" i="13" s="1"/>
  <c r="BE2660" i="13"/>
  <c r="BE2676" i="13"/>
  <c r="BI2678" i="13"/>
  <c r="BC2678" i="13"/>
  <c r="BE2682" i="13"/>
  <c r="BE2709" i="13"/>
  <c r="BI2716" i="13"/>
  <c r="BD2715" i="13"/>
  <c r="BJ2738" i="13"/>
  <c r="BH2743" i="13"/>
  <c r="BJ2743" i="13" s="1"/>
  <c r="BD2763" i="13"/>
  <c r="BI2763" i="13" s="1"/>
  <c r="BE2784" i="13"/>
  <c r="BE2789" i="13"/>
  <c r="BH2802" i="13"/>
  <c r="BI2828" i="13"/>
  <c r="BC2828" i="13"/>
  <c r="BE2833" i="13"/>
  <c r="BH2837" i="13"/>
  <c r="BJ2837" i="13" s="1"/>
  <c r="BJ2843" i="13"/>
  <c r="BH2860" i="13"/>
  <c r="BJ2860" i="13" s="1"/>
  <c r="BE2860" i="13"/>
  <c r="BB2868" i="13"/>
  <c r="BD2868" i="13" s="1"/>
  <c r="BI2868" i="13" s="1"/>
  <c r="BD2869" i="13"/>
  <c r="BI2869" i="13" s="1"/>
  <c r="BD2886" i="13"/>
  <c r="BI2886" i="13" s="1"/>
  <c r="BE2897" i="13"/>
  <c r="BD2902" i="13"/>
  <c r="BI2902" i="13" s="1"/>
  <c r="BE2907" i="13"/>
  <c r="BH2911" i="13"/>
  <c r="BJ2911" i="13" s="1"/>
  <c r="BE2922" i="13"/>
  <c r="BH2926" i="13"/>
  <c r="BI2935" i="13"/>
  <c r="BC2935" i="13"/>
  <c r="BH2938" i="13"/>
  <c r="BI2948" i="13"/>
  <c r="BC2948" i="13"/>
  <c r="BB2952" i="13"/>
  <c r="BD2952" i="13" s="1"/>
  <c r="BD2953" i="13"/>
  <c r="BI2953" i="13" s="1"/>
  <c r="BH2968" i="13"/>
  <c r="BJ2968" i="13" s="1"/>
  <c r="BE2968" i="13"/>
  <c r="BE3001" i="13"/>
  <c r="BE3006" i="13"/>
  <c r="BB3035" i="13"/>
  <c r="BD3035" i="13" s="1"/>
  <c r="BD3036" i="13"/>
  <c r="BI3036" i="13" s="1"/>
  <c r="BI3064" i="13"/>
  <c r="BC3064" i="13"/>
  <c r="BJ3080" i="13"/>
  <c r="BB3084" i="13"/>
  <c r="BD3084" i="13" s="1"/>
  <c r="BE3095" i="13"/>
  <c r="BI3097" i="13"/>
  <c r="BC3097" i="13"/>
  <c r="BB3099" i="13"/>
  <c r="BH3111" i="13"/>
  <c r="BJ3111" i="13" s="1"/>
  <c r="BH3123" i="13"/>
  <c r="BE3128" i="13"/>
  <c r="BE3140" i="13"/>
  <c r="BH3144" i="13"/>
  <c r="BJ3144" i="13" s="1"/>
  <c r="BE3144" i="13"/>
  <c r="BE3148" i="13"/>
  <c r="BD3151" i="13"/>
  <c r="BI3151" i="13" s="1"/>
  <c r="BD3168" i="13"/>
  <c r="BI3168" i="13" s="1"/>
  <c r="BI3170" i="13"/>
  <c r="BC3170" i="13"/>
  <c r="BH3186" i="13"/>
  <c r="BJ3186" i="13" s="1"/>
  <c r="BE3186" i="13"/>
  <c r="BD3210" i="13"/>
  <c r="BI3219" i="13"/>
  <c r="BC3219" i="13"/>
  <c r="BE3235" i="13"/>
  <c r="BJ3237" i="13"/>
  <c r="BH3244" i="13"/>
  <c r="BJ3244" i="13" s="1"/>
  <c r="BJ3257" i="13"/>
  <c r="BE3278" i="13"/>
  <c r="BE3286" i="13"/>
  <c r="BI3290" i="13"/>
  <c r="BJ3290" i="13" s="1"/>
  <c r="BJ3294" i="13"/>
  <c r="BI3301" i="13"/>
  <c r="BJ3301" i="13" s="1"/>
  <c r="BJ3305" i="13"/>
  <c r="BD3331" i="13"/>
  <c r="BE3343" i="13"/>
  <c r="BE3349" i="13"/>
  <c r="BJ3353" i="13"/>
  <c r="BD3359" i="13"/>
  <c r="BI3359" i="13" s="1"/>
  <c r="BE3369" i="13"/>
  <c r="BI3378" i="13"/>
  <c r="BC3378" i="13"/>
  <c r="BH3382" i="13"/>
  <c r="BJ3382" i="13" s="1"/>
  <c r="BH3399" i="13"/>
  <c r="BJ3399" i="13" s="1"/>
  <c r="BE3404" i="13"/>
  <c r="BH3419" i="13"/>
  <c r="BJ3419" i="13" s="1"/>
  <c r="BE3429" i="13"/>
  <c r="BI3437" i="13"/>
  <c r="BC3437" i="13"/>
  <c r="BI3445" i="13"/>
  <c r="BC3445" i="13"/>
  <c r="BH3456" i="13"/>
  <c r="BB3468" i="13"/>
  <c r="BD3468" i="13" s="1"/>
  <c r="BI3468" i="13" s="1"/>
  <c r="BD3469" i="13"/>
  <c r="BI3469" i="13" s="1"/>
  <c r="BH3474" i="13"/>
  <c r="BJ3474" i="13" s="1"/>
  <c r="BE3474" i="13"/>
  <c r="BH3496" i="13"/>
  <c r="BJ3496" i="13" s="1"/>
  <c r="BE3496" i="13"/>
  <c r="BH3504" i="13"/>
  <c r="BJ3504" i="13" s="1"/>
  <c r="BE3504" i="13"/>
  <c r="BJ3512" i="13"/>
  <c r="BE3523" i="13"/>
  <c r="BI3560" i="13"/>
  <c r="BC3560" i="13"/>
  <c r="BI3562" i="13"/>
  <c r="BC3562" i="13"/>
  <c r="BJ3574" i="13"/>
  <c r="BJ3579" i="13"/>
  <c r="BI3587" i="13"/>
  <c r="BC3587" i="13"/>
  <c r="BI3590" i="13"/>
  <c r="BC3590" i="13"/>
  <c r="BB3592" i="13"/>
  <c r="BD3592" i="13" s="1"/>
  <c r="BD3593" i="13"/>
  <c r="BI3593" i="13" s="1"/>
  <c r="BI3603" i="13"/>
  <c r="BJ3603" i="13" s="1"/>
  <c r="BE3603" i="13"/>
  <c r="BD3616" i="13"/>
  <c r="BI3616" i="13" s="1"/>
  <c r="BB3613" i="13"/>
  <c r="BD3613" i="13" s="1"/>
  <c r="BI3613" i="13" s="1"/>
  <c r="BI3619" i="13"/>
  <c r="BC3619" i="13"/>
  <c r="BI3648" i="13"/>
  <c r="BC3648" i="13"/>
  <c r="BH3663" i="13"/>
  <c r="BI3665" i="13"/>
  <c r="BJ3665" i="13" s="1"/>
  <c r="BE3665" i="13"/>
  <c r="BI3687" i="13"/>
  <c r="BC3687" i="13"/>
  <c r="BH3698" i="13"/>
  <c r="BJ3698" i="13" s="1"/>
  <c r="BE3698" i="13"/>
  <c r="BC3812" i="13"/>
  <c r="BI3812" i="13"/>
  <c r="BE3829" i="13"/>
  <c r="BH3829" i="13"/>
  <c r="BJ3829" i="13" s="1"/>
  <c r="BB3887" i="13"/>
  <c r="BD3887" i="13" s="1"/>
  <c r="BD3888" i="13"/>
  <c r="BI3888" i="13" s="1"/>
  <c r="BC3892" i="13"/>
  <c r="BI3892" i="13"/>
  <c r="BB3903" i="13"/>
  <c r="BD3903" i="13" s="1"/>
  <c r="BI3903" i="13" s="1"/>
  <c r="BD3904" i="13"/>
  <c r="BI3904" i="13" s="1"/>
  <c r="BI3931" i="13"/>
  <c r="BC3931" i="13"/>
  <c r="BB3951" i="13"/>
  <c r="BD3951" i="13" s="1"/>
  <c r="BD3952" i="13"/>
  <c r="BI3952" i="13" s="1"/>
  <c r="BD4006" i="13"/>
  <c r="BI4006" i="13" s="1"/>
  <c r="BB4003" i="13"/>
  <c r="BD4003" i="13" s="1"/>
  <c r="BH4020" i="13"/>
  <c r="BJ4020" i="13" s="1"/>
  <c r="BE4020" i="13"/>
  <c r="BI4026" i="13"/>
  <c r="BC4026" i="13"/>
  <c r="BE4080" i="13"/>
  <c r="BH4080" i="13"/>
  <c r="BJ4080" i="13" s="1"/>
  <c r="BI4124" i="13"/>
  <c r="BC4124" i="13"/>
  <c r="BH4221" i="13"/>
  <c r="BJ4221" i="13" s="1"/>
  <c r="BE4221" i="13"/>
  <c r="BB4223" i="13"/>
  <c r="BD4223" i="13" s="1"/>
  <c r="BD4246" i="13"/>
  <c r="BI4246" i="13" s="1"/>
  <c r="BB4242" i="13"/>
  <c r="BD4242" i="13" s="1"/>
  <c r="BI4263" i="13"/>
  <c r="BJ4263" i="13" s="1"/>
  <c r="BE4263" i="13"/>
  <c r="BH4360" i="13"/>
  <c r="BJ4360" i="13" s="1"/>
  <c r="BE4360" i="13"/>
  <c r="BD4482" i="13"/>
  <c r="BI4482" i="13" s="1"/>
  <c r="BB4481" i="13"/>
  <c r="BD4481" i="13" s="1"/>
  <c r="BE4487" i="13"/>
  <c r="BH3605" i="13"/>
  <c r="BJ3605" i="13" s="1"/>
  <c r="BE3605" i="13"/>
  <c r="BE3633" i="13"/>
  <c r="BH3650" i="13"/>
  <c r="BJ3650" i="13" s="1"/>
  <c r="BE3650" i="13"/>
  <c r="BH3661" i="13"/>
  <c r="BJ3661" i="13" s="1"/>
  <c r="BE3661" i="13"/>
  <c r="BE3748" i="13"/>
  <c r="BH3764" i="13"/>
  <c r="BJ3764" i="13" s="1"/>
  <c r="BE3764" i="13"/>
  <c r="BH3778" i="13"/>
  <c r="BJ3778" i="13" s="1"/>
  <c r="BE3778" i="13"/>
  <c r="BE3797" i="13"/>
  <c r="BI3808" i="13"/>
  <c r="BC3808" i="13"/>
  <c r="BH3818" i="13"/>
  <c r="BJ3818" i="13" s="1"/>
  <c r="BE3818" i="13"/>
  <c r="BI3823" i="13"/>
  <c r="BC3823" i="13"/>
  <c r="BB3849" i="13"/>
  <c r="BD3849" i="13" s="1"/>
  <c r="BD3850" i="13"/>
  <c r="BI3850" i="13" s="1"/>
  <c r="BE3883" i="13"/>
  <c r="BE3894" i="13"/>
  <c r="BI3901" i="13"/>
  <c r="BC3901" i="13"/>
  <c r="BH3903" i="13"/>
  <c r="BH3906" i="13"/>
  <c r="BJ3906" i="13" s="1"/>
  <c r="BE3906" i="13"/>
  <c r="BB3915" i="13"/>
  <c r="BD3915" i="13" s="1"/>
  <c r="BI3915" i="13" s="1"/>
  <c r="BD3916" i="13"/>
  <c r="BI3916" i="13" s="1"/>
  <c r="BB3927" i="13"/>
  <c r="BD3927" i="13" s="1"/>
  <c r="BD3928" i="13"/>
  <c r="BI3928" i="13" s="1"/>
  <c r="BH3933" i="13"/>
  <c r="BE3933" i="13"/>
  <c r="BE3941" i="13"/>
  <c r="BH3959" i="13"/>
  <c r="BJ3959" i="13" s="1"/>
  <c r="BE3959" i="13"/>
  <c r="BI3991" i="13"/>
  <c r="BC3991" i="13"/>
  <c r="BB4007" i="13"/>
  <c r="BD4007" i="13" s="1"/>
  <c r="BI4007" i="13" s="1"/>
  <c r="BD4008" i="13"/>
  <c r="BI4008" i="13" s="1"/>
  <c r="BI4016" i="13"/>
  <c r="BC4016" i="13"/>
  <c r="BH4028" i="13"/>
  <c r="BJ4028" i="13" s="1"/>
  <c r="BE4028" i="13"/>
  <c r="BH4039" i="13"/>
  <c r="BJ4039" i="13" s="1"/>
  <c r="BE4039" i="13"/>
  <c r="BH4062" i="13"/>
  <c r="BJ4062" i="13" s="1"/>
  <c r="BE4062" i="13"/>
  <c r="BJ4116" i="13"/>
  <c r="BE4128" i="13"/>
  <c r="BI4130" i="13"/>
  <c r="BC4130" i="13"/>
  <c r="BB4134" i="13"/>
  <c r="BD4134" i="13" s="1"/>
  <c r="BD4135" i="13"/>
  <c r="BI4135" i="13" s="1"/>
  <c r="BI4142" i="13"/>
  <c r="BB4149" i="13"/>
  <c r="BD4149" i="13" s="1"/>
  <c r="BD4150" i="13"/>
  <c r="BI4150" i="13" s="1"/>
  <c r="BB4161" i="13"/>
  <c r="BD4161" i="13" s="1"/>
  <c r="BI4161" i="13" s="1"/>
  <c r="BB4165" i="13"/>
  <c r="BD4165" i="13" s="1"/>
  <c r="BD4166" i="13"/>
  <c r="BI4166" i="13" s="1"/>
  <c r="BI4181" i="13"/>
  <c r="BC4181" i="13"/>
  <c r="BB4183" i="13"/>
  <c r="BD4183" i="13" s="1"/>
  <c r="BD4184" i="13"/>
  <c r="BI4184" i="13" s="1"/>
  <c r="BH4192" i="13"/>
  <c r="BJ4192" i="13" s="1"/>
  <c r="BE4192" i="13"/>
  <c r="BI4194" i="13"/>
  <c r="BC4194" i="13"/>
  <c r="BI4197" i="13"/>
  <c r="BC4197" i="13"/>
  <c r="BI4210" i="13"/>
  <c r="BC4210" i="13"/>
  <c r="BI4228" i="13"/>
  <c r="BJ4228" i="13" s="1"/>
  <c r="BE4228" i="13"/>
  <c r="BH4238" i="13"/>
  <c r="BJ4238" i="13" s="1"/>
  <c r="BE4238" i="13"/>
  <c r="BI4240" i="13"/>
  <c r="BC4240" i="13"/>
  <c r="BB4248" i="13"/>
  <c r="BD4248" i="13" s="1"/>
  <c r="BD4249" i="13"/>
  <c r="BI4249" i="13" s="1"/>
  <c r="BI4255" i="13"/>
  <c r="BC4255" i="13"/>
  <c r="BI4269" i="13"/>
  <c r="BC4269" i="13"/>
  <c r="BJ4299" i="13"/>
  <c r="BH4313" i="13"/>
  <c r="BJ4313" i="13" s="1"/>
  <c r="BE4313" i="13"/>
  <c r="BJ4335" i="13"/>
  <c r="BE4358" i="13"/>
  <c r="BH4358" i="13"/>
  <c r="BJ4363" i="13"/>
  <c r="BI4384" i="13"/>
  <c r="BC4384" i="13"/>
  <c r="BI4395" i="13"/>
  <c r="BC4395" i="13"/>
  <c r="BI4462" i="13"/>
  <c r="BJ4462" i="13" s="1"/>
  <c r="BE4462" i="13"/>
  <c r="BH4506" i="13"/>
  <c r="BJ4506" i="13" s="1"/>
  <c r="BE4506" i="13"/>
  <c r="BH4555" i="13"/>
  <c r="BJ4555" i="13" s="1"/>
  <c r="BE4555" i="13"/>
  <c r="BI4602" i="13"/>
  <c r="BC4602" i="13"/>
  <c r="BE4685" i="13"/>
  <c r="BC2729" i="13"/>
  <c r="BH2729" i="13" s="1"/>
  <c r="BD3551" i="13"/>
  <c r="BI3551" i="13" s="1"/>
  <c r="BI3601" i="13"/>
  <c r="BC3601" i="13"/>
  <c r="BE3630" i="13"/>
  <c r="BH3633" i="13"/>
  <c r="BJ3633" i="13" s="1"/>
  <c r="BE3642" i="13"/>
  <c r="BI3657" i="13"/>
  <c r="BC3657" i="13"/>
  <c r="BE3674" i="13"/>
  <c r="BE3700" i="13"/>
  <c r="BI3702" i="13"/>
  <c r="BC3702" i="13"/>
  <c r="BE3711" i="13"/>
  <c r="BE3719" i="13"/>
  <c r="BE3723" i="13"/>
  <c r="BE3726" i="13"/>
  <c r="BB3728" i="13"/>
  <c r="BD3728" i="13" s="1"/>
  <c r="BE3728" i="13" s="1"/>
  <c r="BE3734" i="13"/>
  <c r="BI3736" i="13"/>
  <c r="BC3736" i="13"/>
  <c r="BE3742" i="13"/>
  <c r="BI3744" i="13"/>
  <c r="BC3744" i="13"/>
  <c r="BE3754" i="13"/>
  <c r="BH3756" i="13"/>
  <c r="BJ3756" i="13" s="1"/>
  <c r="BE3756" i="13"/>
  <c r="BB3766" i="13"/>
  <c r="BD3766" i="13" s="1"/>
  <c r="BI3766" i="13" s="1"/>
  <c r="BJ3766" i="13" s="1"/>
  <c r="BE3772" i="13"/>
  <c r="BI3774" i="13"/>
  <c r="BC3774" i="13"/>
  <c r="BB3789" i="13"/>
  <c r="BD3789" i="13" s="1"/>
  <c r="BD3790" i="13"/>
  <c r="BI3790" i="13" s="1"/>
  <c r="BH3797" i="13"/>
  <c r="BJ3797" i="13" s="1"/>
  <c r="BE3802" i="13"/>
  <c r="BI3810" i="13"/>
  <c r="BC3810" i="13"/>
  <c r="BI3831" i="13"/>
  <c r="BC3831" i="13"/>
  <c r="BE3837" i="13"/>
  <c r="BB3839" i="13"/>
  <c r="BD3839" i="13" s="1"/>
  <c r="BE3857" i="13"/>
  <c r="BI3859" i="13"/>
  <c r="BC3859" i="13"/>
  <c r="BD3862" i="13"/>
  <c r="BI3862" i="13" s="1"/>
  <c r="BB3866" i="13"/>
  <c r="BD3866" i="13" s="1"/>
  <c r="BD3867" i="13"/>
  <c r="BI3867" i="13" s="1"/>
  <c r="BD3876" i="13"/>
  <c r="BI3876" i="13" s="1"/>
  <c r="BD3879" i="13"/>
  <c r="BI3879" i="13" s="1"/>
  <c r="BB3878" i="13"/>
  <c r="BD3878" i="13" s="1"/>
  <c r="BH3883" i="13"/>
  <c r="BJ3883" i="13" s="1"/>
  <c r="BH3894" i="13"/>
  <c r="BJ3894" i="13" s="1"/>
  <c r="BH3915" i="13"/>
  <c r="BJ3915" i="13" s="1"/>
  <c r="BH3918" i="13"/>
  <c r="BJ3918" i="13" s="1"/>
  <c r="BE3918" i="13"/>
  <c r="BH3941" i="13"/>
  <c r="BJ3941" i="13" s="1"/>
  <c r="BI3949" i="13"/>
  <c r="BC3949" i="13"/>
  <c r="BI3955" i="13"/>
  <c r="BC3955" i="13"/>
  <c r="BE3975" i="13"/>
  <c r="BI3977" i="13"/>
  <c r="BC3977" i="13"/>
  <c r="BH4007" i="13"/>
  <c r="BE4022" i="13"/>
  <c r="BE4033" i="13"/>
  <c r="BE4044" i="13"/>
  <c r="BI4055" i="13"/>
  <c r="BC4055" i="13"/>
  <c r="BH4078" i="13"/>
  <c r="BJ4078" i="13" s="1"/>
  <c r="BE4078" i="13"/>
  <c r="BB4087" i="13"/>
  <c r="BD4087" i="13" s="1"/>
  <c r="BH4120" i="13"/>
  <c r="BJ4120" i="13" s="1"/>
  <c r="BE4120" i="13"/>
  <c r="BJ4128" i="13"/>
  <c r="BI4132" i="13"/>
  <c r="BC4132" i="13"/>
  <c r="BH4137" i="13"/>
  <c r="BJ4137" i="13" s="1"/>
  <c r="BE4137" i="13"/>
  <c r="BI4147" i="13"/>
  <c r="BC4147" i="13"/>
  <c r="BH4168" i="13"/>
  <c r="BJ4168" i="13" s="1"/>
  <c r="BE4168" i="13"/>
  <c r="BI4190" i="13"/>
  <c r="BJ4190" i="13" s="1"/>
  <c r="BE4190" i="13"/>
  <c r="BH4206" i="13"/>
  <c r="BJ4206" i="13" s="1"/>
  <c r="BE4206" i="13"/>
  <c r="BB4219" i="13"/>
  <c r="BD4219" i="13" s="1"/>
  <c r="BD4220" i="13"/>
  <c r="BI4220" i="13" s="1"/>
  <c r="BI4234" i="13"/>
  <c r="BC4234" i="13"/>
  <c r="BI4236" i="13"/>
  <c r="BC4236" i="13"/>
  <c r="BH4275" i="13"/>
  <c r="BJ4275" i="13" s="1"/>
  <c r="BE4275" i="13"/>
  <c r="BI4282" i="13"/>
  <c r="BC4282" i="13"/>
  <c r="BE4301" i="13"/>
  <c r="BI4301" i="13"/>
  <c r="BJ4301" i="13" s="1"/>
  <c r="BI4304" i="13"/>
  <c r="BC4304" i="13"/>
  <c r="BI4307" i="13"/>
  <c r="BC4307" i="13"/>
  <c r="BI4311" i="13"/>
  <c r="BC4311" i="13"/>
  <c r="BE4315" i="13"/>
  <c r="BH4344" i="13"/>
  <c r="BJ4344" i="13" s="1"/>
  <c r="BE4344" i="13"/>
  <c r="BI4346" i="13"/>
  <c r="BC4346" i="13"/>
  <c r="BJ4354" i="13"/>
  <c r="BI4358" i="13"/>
  <c r="BE4549" i="13"/>
  <c r="BH4549" i="13"/>
  <c r="BJ4549" i="13" s="1"/>
  <c r="BB3608" i="13"/>
  <c r="BD3608" i="13" s="1"/>
  <c r="BI3608" i="13" s="1"/>
  <c r="BD3609" i="13"/>
  <c r="BI3609" i="13" s="1"/>
  <c r="BH3613" i="13"/>
  <c r="BJ3613" i="13" s="1"/>
  <c r="BE3621" i="13"/>
  <c r="BI3623" i="13"/>
  <c r="BC3623" i="13"/>
  <c r="BH3630" i="13"/>
  <c r="BJ3630" i="13" s="1"/>
  <c r="BH3642" i="13"/>
  <c r="BJ3642" i="13" s="1"/>
  <c r="BH3674" i="13"/>
  <c r="BJ3674" i="13" s="1"/>
  <c r="BD3688" i="13"/>
  <c r="BI3688" i="13" s="1"/>
  <c r="BB3692" i="13"/>
  <c r="BD3692" i="13" s="1"/>
  <c r="BI3692" i="13" s="1"/>
  <c r="BD3693" i="13"/>
  <c r="BI3693" i="13" s="1"/>
  <c r="BH3700" i="13"/>
  <c r="BJ3700" i="13" s="1"/>
  <c r="BI3704" i="13"/>
  <c r="BC3704" i="13"/>
  <c r="BH3719" i="13"/>
  <c r="BJ3719" i="13" s="1"/>
  <c r="BH3734" i="13"/>
  <c r="BJ3734" i="13" s="1"/>
  <c r="BI3738" i="13"/>
  <c r="BC3738" i="13"/>
  <c r="BH3742" i="13"/>
  <c r="BJ3742" i="13" s="1"/>
  <c r="BE3750" i="13"/>
  <c r="BI3752" i="13"/>
  <c r="BC3752" i="13"/>
  <c r="BE3760" i="13"/>
  <c r="BH3772" i="13"/>
  <c r="BJ3772" i="13" s="1"/>
  <c r="BJ3784" i="13"/>
  <c r="BE3793" i="13"/>
  <c r="BI3820" i="13"/>
  <c r="BC3820" i="13"/>
  <c r="BI3833" i="13"/>
  <c r="BC3833" i="13"/>
  <c r="BH3837" i="13"/>
  <c r="BJ3837" i="13" s="1"/>
  <c r="BE3847" i="13"/>
  <c r="BH3857" i="13"/>
  <c r="BJ3857" i="13" s="1"/>
  <c r="BH3869" i="13"/>
  <c r="BJ3869" i="13" s="1"/>
  <c r="BE3869" i="13"/>
  <c r="BE3885" i="13"/>
  <c r="BE3890" i="13"/>
  <c r="BE3896" i="13"/>
  <c r="BB3910" i="13"/>
  <c r="BD3910" i="13" s="1"/>
  <c r="BB3937" i="13"/>
  <c r="BD3937" i="13" s="1"/>
  <c r="BE3943" i="13"/>
  <c r="BI3963" i="13"/>
  <c r="BC3963" i="13"/>
  <c r="BE3969" i="13"/>
  <c r="BI3971" i="13"/>
  <c r="BC3971" i="13"/>
  <c r="BH3975" i="13"/>
  <c r="BJ3975" i="13" s="1"/>
  <c r="BI3979" i="13"/>
  <c r="BC3979" i="13"/>
  <c r="BH3987" i="13"/>
  <c r="BJ3987" i="13" s="1"/>
  <c r="BE3987" i="13"/>
  <c r="BB3995" i="13"/>
  <c r="BD3995" i="13" s="1"/>
  <c r="BD3996" i="13"/>
  <c r="BI3996" i="13" s="1"/>
  <c r="BH4022" i="13"/>
  <c r="BJ4022" i="13" s="1"/>
  <c r="BH4033" i="13"/>
  <c r="BJ4033" i="13" s="1"/>
  <c r="BE4041" i="13"/>
  <c r="BH4044" i="13"/>
  <c r="BJ4044" i="13" s="1"/>
  <c r="BI4052" i="13"/>
  <c r="BC4052" i="13"/>
  <c r="BD4058" i="13"/>
  <c r="BI4058" i="13" s="1"/>
  <c r="BE4064" i="13"/>
  <c r="BB4066" i="13"/>
  <c r="BD4066" i="13" s="1"/>
  <c r="BI4085" i="13"/>
  <c r="BC4085" i="13"/>
  <c r="BD4088" i="13"/>
  <c r="BI4088" i="13" s="1"/>
  <c r="BH4098" i="13"/>
  <c r="BJ4098" i="13" s="1"/>
  <c r="BH4114" i="13"/>
  <c r="BJ4114" i="13" s="1"/>
  <c r="BB4155" i="13"/>
  <c r="BD4155" i="13" s="1"/>
  <c r="BD4156" i="13"/>
  <c r="BI4156" i="13" s="1"/>
  <c r="BH4161" i="13"/>
  <c r="BE4176" i="13"/>
  <c r="BI4179" i="13"/>
  <c r="BC4179" i="13"/>
  <c r="BI4199" i="13"/>
  <c r="BC4199" i="13"/>
  <c r="BB4201" i="13"/>
  <c r="BD4201" i="13" s="1"/>
  <c r="BD4202" i="13"/>
  <c r="BI4202" i="13" s="1"/>
  <c r="BI4253" i="13"/>
  <c r="BC4253" i="13"/>
  <c r="BB4260" i="13"/>
  <c r="BD4260" i="13" s="1"/>
  <c r="BD4261" i="13"/>
  <c r="BI4261" i="13" s="1"/>
  <c r="BH4265" i="13"/>
  <c r="BJ4265" i="13" s="1"/>
  <c r="BE4265" i="13"/>
  <c r="BI4267" i="13"/>
  <c r="BC4267" i="13"/>
  <c r="BI4273" i="13"/>
  <c r="BJ4273" i="13" s="1"/>
  <c r="BE4273" i="13"/>
  <c r="BH4294" i="13"/>
  <c r="BJ4294" i="13" s="1"/>
  <c r="BE4294" i="13"/>
  <c r="BI4296" i="13"/>
  <c r="BC4296" i="13"/>
  <c r="BJ4315" i="13"/>
  <c r="BE4323" i="13"/>
  <c r="BB4325" i="13"/>
  <c r="BD4325" i="13" s="1"/>
  <c r="BD4326" i="13"/>
  <c r="BI4326" i="13" s="1"/>
  <c r="BI4329" i="13"/>
  <c r="BC4329" i="13"/>
  <c r="BH4333" i="13"/>
  <c r="BJ4333" i="13" s="1"/>
  <c r="BE4333" i="13"/>
  <c r="BI4342" i="13"/>
  <c r="BJ4342" i="13" s="1"/>
  <c r="BE4342" i="13"/>
  <c r="BI4350" i="13"/>
  <c r="BJ4350" i="13" s="1"/>
  <c r="BE4350" i="13"/>
  <c r="BD4377" i="13"/>
  <c r="BI4377" i="13" s="1"/>
  <c r="BB4375" i="13"/>
  <c r="BD4375" i="13" s="1"/>
  <c r="BH4390" i="13"/>
  <c r="BD4406" i="13"/>
  <c r="BI4406" i="13" s="1"/>
  <c r="BB4405" i="13"/>
  <c r="BD4405" i="13" s="1"/>
  <c r="BI4414" i="13"/>
  <c r="BC4414" i="13"/>
  <c r="BB4424" i="13"/>
  <c r="BD4424" i="13" s="1"/>
  <c r="BI4424" i="13" s="1"/>
  <c r="BJ4424" i="13" s="1"/>
  <c r="BD4425" i="13"/>
  <c r="BI4425" i="13" s="1"/>
  <c r="BB4439" i="13"/>
  <c r="BD4439" i="13" s="1"/>
  <c r="BD4441" i="13"/>
  <c r="BI4441" i="13" s="1"/>
  <c r="BH4518" i="13"/>
  <c r="BJ4518" i="13" s="1"/>
  <c r="BE4518" i="13"/>
  <c r="BC4579" i="13"/>
  <c r="BI4579" i="13"/>
  <c r="BJ4352" i="13"/>
  <c r="BE4367" i="13"/>
  <c r="BJ4386" i="13"/>
  <c r="BB4390" i="13"/>
  <c r="BD4390" i="13" s="1"/>
  <c r="BI4390" i="13" s="1"/>
  <c r="BD4392" i="13"/>
  <c r="BI4392" i="13" s="1"/>
  <c r="BE4398" i="13"/>
  <c r="BI4398" i="13"/>
  <c r="BJ4398" i="13" s="1"/>
  <c r="BJ4416" i="13"/>
  <c r="BB4427" i="13"/>
  <c r="BD4427" i="13" s="1"/>
  <c r="BI4427" i="13" s="1"/>
  <c r="BJ4427" i="13" s="1"/>
  <c r="BD4428" i="13"/>
  <c r="BI4428" i="13" s="1"/>
  <c r="BB4442" i="13"/>
  <c r="BD4442" i="13" s="1"/>
  <c r="BD4444" i="13"/>
  <c r="BI4444" i="13" s="1"/>
  <c r="BI4453" i="13"/>
  <c r="BJ4453" i="13" s="1"/>
  <c r="BE4453" i="13"/>
  <c r="BH4464" i="13"/>
  <c r="BJ4464" i="13" s="1"/>
  <c r="BE4464" i="13"/>
  <c r="BJ4468" i="13"/>
  <c r="BH4496" i="13"/>
  <c r="BJ4496" i="13" s="1"/>
  <c r="BE4496" i="13"/>
  <c r="BE4508" i="13"/>
  <c r="BH4508" i="13"/>
  <c r="BJ4508" i="13" s="1"/>
  <c r="BE4524" i="13"/>
  <c r="BH4524" i="13"/>
  <c r="BH4526" i="13"/>
  <c r="BJ4526" i="13" s="1"/>
  <c r="BE4526" i="13"/>
  <c r="BI4528" i="13"/>
  <c r="BJ4528" i="13" s="1"/>
  <c r="BE4528" i="13"/>
  <c r="BI4539" i="13"/>
  <c r="BJ4539" i="13" s="1"/>
  <c r="BE4539" i="13"/>
  <c r="BC4568" i="13"/>
  <c r="BI4568" i="13"/>
  <c r="BB4606" i="13"/>
  <c r="BD4606" i="13" s="1"/>
  <c r="BD4607" i="13"/>
  <c r="BI4607" i="13" s="1"/>
  <c r="BI4662" i="13"/>
  <c r="BJ4662" i="13" s="1"/>
  <c r="BE4662" i="13"/>
  <c r="BE4709" i="13"/>
  <c r="BH4709" i="13"/>
  <c r="BJ4709" i="13" s="1"/>
  <c r="BH4757" i="13"/>
  <c r="BE4757" i="13"/>
  <c r="BH4889" i="13"/>
  <c r="BJ4889" i="13" s="1"/>
  <c r="BE4889" i="13"/>
  <c r="BI5015" i="13"/>
  <c r="BJ5015" i="13" s="1"/>
  <c r="BE5015" i="13"/>
  <c r="BI5040" i="13"/>
  <c r="BC5040" i="13"/>
  <c r="BI5118" i="13"/>
  <c r="BC5118" i="13"/>
  <c r="BD4207" i="13"/>
  <c r="BI4207" i="13" s="1"/>
  <c r="BD4213" i="13"/>
  <c r="BI4213" i="13" s="1"/>
  <c r="BD4216" i="13"/>
  <c r="BI4216" i="13" s="1"/>
  <c r="BB4287" i="13"/>
  <c r="BD4287" i="13" s="1"/>
  <c r="BE4363" i="13"/>
  <c r="BB4400" i="13"/>
  <c r="BD4400" i="13" s="1"/>
  <c r="BB4433" i="13"/>
  <c r="BD4433" i="13" s="1"/>
  <c r="BD4435" i="13"/>
  <c r="BI4435" i="13" s="1"/>
  <c r="BC4466" i="13"/>
  <c r="BH4472" i="13"/>
  <c r="BJ4493" i="13"/>
  <c r="BI4520" i="13"/>
  <c r="BC4520" i="13"/>
  <c r="BI4524" i="13"/>
  <c r="BH4532" i="13"/>
  <c r="BH4541" i="13"/>
  <c r="BE4541" i="13"/>
  <c r="BJ4557" i="13"/>
  <c r="BH4559" i="13"/>
  <c r="BJ4559" i="13" s="1"/>
  <c r="BE4559" i="13"/>
  <c r="BC4573" i="13"/>
  <c r="BI4573" i="13"/>
  <c r="BI4583" i="13"/>
  <c r="BJ4583" i="13" s="1"/>
  <c r="BE4583" i="13"/>
  <c r="BH4612" i="13"/>
  <c r="BJ4612" i="13" s="1"/>
  <c r="BE4612" i="13"/>
  <c r="BI4638" i="13"/>
  <c r="BE4638" i="13"/>
  <c r="BC4650" i="13"/>
  <c r="BI4650" i="13"/>
  <c r="BH4664" i="13"/>
  <c r="BC4691" i="13"/>
  <c r="BI4691" i="13"/>
  <c r="BH4720" i="13"/>
  <c r="BE4720" i="13"/>
  <c r="BH4799" i="13"/>
  <c r="BE4799" i="13"/>
  <c r="BI4852" i="13"/>
  <c r="BE4356" i="13"/>
  <c r="BH4367" i="13"/>
  <c r="BJ4367" i="13" s="1"/>
  <c r="BE4386" i="13"/>
  <c r="BJ4393" i="13"/>
  <c r="BE4416" i="13"/>
  <c r="BD4422" i="13"/>
  <c r="BI4422" i="13" s="1"/>
  <c r="BB4421" i="13"/>
  <c r="BD4421" i="13" s="1"/>
  <c r="BH4436" i="13"/>
  <c r="BB4436" i="13"/>
  <c r="BD4436" i="13" s="1"/>
  <c r="BI4436" i="13" s="1"/>
  <c r="BD4438" i="13"/>
  <c r="BI4438" i="13" s="1"/>
  <c r="BH4445" i="13"/>
  <c r="BJ4445" i="13" s="1"/>
  <c r="BE4445" i="13"/>
  <c r="BH4448" i="13"/>
  <c r="BJ4448" i="13" s="1"/>
  <c r="BE4448" i="13"/>
  <c r="BB4472" i="13"/>
  <c r="BD4472" i="13" s="1"/>
  <c r="BI4472" i="13" s="1"/>
  <c r="BD4473" i="13"/>
  <c r="BI4473" i="13" s="1"/>
  <c r="BH4479" i="13"/>
  <c r="BJ4479" i="13" s="1"/>
  <c r="BE4479" i="13"/>
  <c r="BJ4571" i="13"/>
  <c r="BJ4581" i="13"/>
  <c r="BH4585" i="13"/>
  <c r="BJ4585" i="13" s="1"/>
  <c r="BE4585" i="13"/>
  <c r="BJ4587" i="13"/>
  <c r="BI4623" i="13"/>
  <c r="BC4623" i="13"/>
  <c r="BD4632" i="13"/>
  <c r="BI4632" i="13" s="1"/>
  <c r="BB4631" i="13"/>
  <c r="BD4631" i="13" s="1"/>
  <c r="BJ4636" i="13"/>
  <c r="BB4658" i="13"/>
  <c r="BD4658" i="13" s="1"/>
  <c r="BD4659" i="13"/>
  <c r="BI4659" i="13" s="1"/>
  <c r="BH4675" i="13"/>
  <c r="BJ4675" i="13" s="1"/>
  <c r="BE4675" i="13"/>
  <c r="BE4880" i="13"/>
  <c r="BH4880" i="13"/>
  <c r="BJ4880" i="13" s="1"/>
  <c r="BH4900" i="13"/>
  <c r="BE4900" i="13"/>
  <c r="BH5009" i="13"/>
  <c r="BE5009" i="13"/>
  <c r="BI4726" i="13"/>
  <c r="BC4726" i="13"/>
  <c r="BI4789" i="13"/>
  <c r="BC4789" i="13"/>
  <c r="BI4795" i="13"/>
  <c r="BC4795" i="13"/>
  <c r="BI4817" i="13"/>
  <c r="BC4817" i="13"/>
  <c r="BB4824" i="13"/>
  <c r="BD4824" i="13" s="1"/>
  <c r="BD4825" i="13"/>
  <c r="BI4825" i="13" s="1"/>
  <c r="BH4846" i="13"/>
  <c r="BJ4846" i="13" s="1"/>
  <c r="BE4846" i="13"/>
  <c r="BH4857" i="13"/>
  <c r="BJ4857" i="13" s="1"/>
  <c r="BE4857" i="13"/>
  <c r="BI4863" i="13"/>
  <c r="BC4863" i="13"/>
  <c r="BI4872" i="13"/>
  <c r="BC4872" i="13"/>
  <c r="BH4878" i="13"/>
  <c r="BJ4878" i="13" s="1"/>
  <c r="BE4878" i="13"/>
  <c r="BI4913" i="13"/>
  <c r="BC4913" i="13"/>
  <c r="BH4923" i="13"/>
  <c r="BJ4923" i="13" s="1"/>
  <c r="BE4923" i="13"/>
  <c r="BH4939" i="13"/>
  <c r="BJ4939" i="13" s="1"/>
  <c r="BE4939" i="13"/>
  <c r="BI4988" i="13"/>
  <c r="BC4988" i="13"/>
  <c r="BI4996" i="13"/>
  <c r="BC4996" i="13"/>
  <c r="BI5005" i="13"/>
  <c r="BC5005" i="13"/>
  <c r="BC5063" i="13"/>
  <c r="BI5063" i="13"/>
  <c r="BE5067" i="13"/>
  <c r="BH5067" i="13"/>
  <c r="BJ5067" i="13" s="1"/>
  <c r="BI5071" i="13"/>
  <c r="BC5071" i="13"/>
  <c r="BH5073" i="13"/>
  <c r="BJ5073" i="13" s="1"/>
  <c r="BI5143" i="13"/>
  <c r="BC5143" i="13"/>
  <c r="BI5154" i="13"/>
  <c r="BE5154" i="13"/>
  <c r="BI5156" i="13"/>
  <c r="BC5156" i="13"/>
  <c r="BH5234" i="13"/>
  <c r="BJ5234" i="13" s="1"/>
  <c r="BE5234" i="13"/>
  <c r="BH5250" i="13"/>
  <c r="BJ5250" i="13" s="1"/>
  <c r="BE5250" i="13"/>
  <c r="BI5256" i="13"/>
  <c r="BC5256" i="13"/>
  <c r="BE5312" i="13"/>
  <c r="BH5312" i="13"/>
  <c r="BJ5312" i="13" s="1"/>
  <c r="BI5317" i="13"/>
  <c r="BE5317" i="13"/>
  <c r="BI5359" i="13"/>
  <c r="BC5359" i="13"/>
  <c r="BI5386" i="13"/>
  <c r="BE5386" i="13"/>
  <c r="BH5388" i="13"/>
  <c r="BJ5388" i="13" s="1"/>
  <c r="BI5425" i="13"/>
  <c r="BC5425" i="13"/>
  <c r="BD5460" i="13"/>
  <c r="BI5460" i="13" s="1"/>
  <c r="BB5458" i="13"/>
  <c r="BD5458" i="13" s="1"/>
  <c r="BH5525" i="13"/>
  <c r="BJ5525" i="13" s="1"/>
  <c r="BE5525" i="13"/>
  <c r="BD5539" i="13"/>
  <c r="BI5539" i="13" s="1"/>
  <c r="BB5536" i="13"/>
  <c r="BD5536" i="13" s="1"/>
  <c r="BE5545" i="13"/>
  <c r="BH5545" i="13"/>
  <c r="BJ5545" i="13" s="1"/>
  <c r="BE5548" i="13"/>
  <c r="BH5622" i="13"/>
  <c r="BJ5622" i="13" s="1"/>
  <c r="BE5622" i="13"/>
  <c r="BE5630" i="13"/>
  <c r="BH5630" i="13"/>
  <c r="BJ5630" i="13" s="1"/>
  <c r="BI5684" i="13"/>
  <c r="BJ5684" i="13" s="1"/>
  <c r="BE5684" i="13"/>
  <c r="BE5711" i="13"/>
  <c r="BC5728" i="13"/>
  <c r="BI5728" i="13"/>
  <c r="BI5740" i="13"/>
  <c r="BC5740" i="13"/>
  <c r="BI5816" i="13"/>
  <c r="BE5816" i="13"/>
  <c r="BI5830" i="13"/>
  <c r="BI5834" i="13"/>
  <c r="BC5834" i="13"/>
  <c r="BI5844" i="13"/>
  <c r="BC5844" i="13"/>
  <c r="BE4455" i="13"/>
  <c r="BB4484" i="13"/>
  <c r="BD4484" i="13" s="1"/>
  <c r="BI4484" i="13" s="1"/>
  <c r="BJ4484" i="13" s="1"/>
  <c r="BE4493" i="13"/>
  <c r="BE4516" i="13"/>
  <c r="BI4532" i="13"/>
  <c r="BB4546" i="13"/>
  <c r="BD4546" i="13" s="1"/>
  <c r="BE4557" i="13"/>
  <c r="BE4566" i="13"/>
  <c r="BE4571" i="13"/>
  <c r="BE4577" i="13"/>
  <c r="BE4587" i="13"/>
  <c r="BI4604" i="13"/>
  <c r="BC4604" i="13"/>
  <c r="BI4620" i="13"/>
  <c r="BC4620" i="13"/>
  <c r="BH4625" i="13"/>
  <c r="BJ4625" i="13" s="1"/>
  <c r="BE4625" i="13"/>
  <c r="BC4634" i="13"/>
  <c r="BB4642" i="13"/>
  <c r="BD4642" i="13" s="1"/>
  <c r="BD4643" i="13"/>
  <c r="BI4643" i="13" s="1"/>
  <c r="BE4652" i="13"/>
  <c r="BJ4654" i="13"/>
  <c r="BI4671" i="13"/>
  <c r="BC4671" i="13"/>
  <c r="BI4687" i="13"/>
  <c r="BC4687" i="13"/>
  <c r="BE4693" i="13"/>
  <c r="BJ4695" i="13"/>
  <c r="BJ4698" i="13"/>
  <c r="BI4720" i="13"/>
  <c r="BE4722" i="13"/>
  <c r="BI4728" i="13"/>
  <c r="BC4728" i="13"/>
  <c r="BH4732" i="13"/>
  <c r="BJ4732" i="13" s="1"/>
  <c r="BI4757" i="13"/>
  <c r="BE4759" i="13"/>
  <c r="BJ4761" i="13"/>
  <c r="BC4765" i="13"/>
  <c r="BC4771" i="13"/>
  <c r="BJ4773" i="13"/>
  <c r="BE4785" i="13"/>
  <c r="BJ4787" i="13"/>
  <c r="BC4791" i="13"/>
  <c r="BI4793" i="13"/>
  <c r="BI4799" i="13"/>
  <c r="BE4804" i="13"/>
  <c r="BE4811" i="13"/>
  <c r="BH4813" i="13"/>
  <c r="BJ4813" i="13" s="1"/>
  <c r="BE4813" i="13"/>
  <c r="BB4821" i="13"/>
  <c r="BD4821" i="13" s="1"/>
  <c r="BI4821" i="13" s="1"/>
  <c r="BD4822" i="13"/>
  <c r="BI4822" i="13" s="1"/>
  <c r="BH4827" i="13"/>
  <c r="BJ4827" i="13" s="1"/>
  <c r="BE4827" i="13"/>
  <c r="BC4840" i="13"/>
  <c r="BH4865" i="13"/>
  <c r="BJ4865" i="13" s="1"/>
  <c r="BE4865" i="13"/>
  <c r="BI4884" i="13"/>
  <c r="BC4884" i="13"/>
  <c r="BH4894" i="13"/>
  <c r="BJ4894" i="13" s="1"/>
  <c r="BI4896" i="13"/>
  <c r="BC4896" i="13"/>
  <c r="BI4900" i="13"/>
  <c r="BE4902" i="13"/>
  <c r="BE4911" i="13"/>
  <c r="BH4915" i="13"/>
  <c r="BJ4915" i="13" s="1"/>
  <c r="BE4915" i="13"/>
  <c r="BE4933" i="13"/>
  <c r="BB4941" i="13"/>
  <c r="BD4941" i="13" s="1"/>
  <c r="BI4962" i="13"/>
  <c r="BE4966" i="13"/>
  <c r="BH4968" i="13"/>
  <c r="BJ4968" i="13" s="1"/>
  <c r="BE4968" i="13"/>
  <c r="BH4981" i="13"/>
  <c r="BH4990" i="13"/>
  <c r="BJ4990" i="13" s="1"/>
  <c r="BE4990" i="13"/>
  <c r="BE4999" i="13"/>
  <c r="BH5003" i="13"/>
  <c r="BJ5003" i="13" s="1"/>
  <c r="BI5009" i="13"/>
  <c r="BE5011" i="13"/>
  <c r="BC5025" i="13"/>
  <c r="BE5029" i="13"/>
  <c r="BE5038" i="13"/>
  <c r="BI5045" i="13"/>
  <c r="BC5045" i="13"/>
  <c r="BJ5047" i="13"/>
  <c r="BJ5069" i="13"/>
  <c r="BB5081" i="13"/>
  <c r="BD5081" i="13" s="1"/>
  <c r="BD5082" i="13"/>
  <c r="BI5082" i="13" s="1"/>
  <c r="BJ5095" i="13"/>
  <c r="BJ5097" i="13"/>
  <c r="BI5099" i="13"/>
  <c r="BJ5099" i="13" s="1"/>
  <c r="BE5099" i="13"/>
  <c r="BD5119" i="13"/>
  <c r="BI5119" i="13" s="1"/>
  <c r="BI5137" i="13"/>
  <c r="BJ5137" i="13" s="1"/>
  <c r="BE5137" i="13"/>
  <c r="BH5152" i="13"/>
  <c r="BJ5152" i="13" s="1"/>
  <c r="BI5179" i="13"/>
  <c r="BJ5179" i="13" s="1"/>
  <c r="BE5179" i="13"/>
  <c r="BI5181" i="13"/>
  <c r="BC5181" i="13"/>
  <c r="BI5201" i="13"/>
  <c r="BC5201" i="13"/>
  <c r="BB5211" i="13"/>
  <c r="BD5211" i="13" s="1"/>
  <c r="BD5212" i="13"/>
  <c r="BI5212" i="13" s="1"/>
  <c r="BI5230" i="13"/>
  <c r="BJ5230" i="13" s="1"/>
  <c r="BE5230" i="13"/>
  <c r="BI5240" i="13"/>
  <c r="BC5240" i="13"/>
  <c r="BI5262" i="13"/>
  <c r="BC5262" i="13"/>
  <c r="BI5286" i="13"/>
  <c r="BJ5286" i="13" s="1"/>
  <c r="BE5286" i="13"/>
  <c r="BC5355" i="13"/>
  <c r="BI5355" i="13"/>
  <c r="BD5360" i="13"/>
  <c r="BI5360" i="13" s="1"/>
  <c r="BC5364" i="13"/>
  <c r="BI5364" i="13"/>
  <c r="BI5400" i="13"/>
  <c r="BJ5400" i="13" s="1"/>
  <c r="BE5400" i="13"/>
  <c r="BH5417" i="13"/>
  <c r="BJ5417" i="13" s="1"/>
  <c r="BE5417" i="13"/>
  <c r="BH5454" i="13"/>
  <c r="BJ5454" i="13" s="1"/>
  <c r="BE5454" i="13"/>
  <c r="BH5522" i="13"/>
  <c r="BD5562" i="13"/>
  <c r="BI5562" i="13" s="1"/>
  <c r="BB5559" i="13"/>
  <c r="BD5559" i="13" s="1"/>
  <c r="BI5559" i="13" s="1"/>
  <c r="BJ5559" i="13" s="1"/>
  <c r="BI5570" i="13"/>
  <c r="BJ5570" i="13" s="1"/>
  <c r="BE5570" i="13"/>
  <c r="BH5596" i="13"/>
  <c r="BI5681" i="13"/>
  <c r="BJ5681" i="13" s="1"/>
  <c r="BC5709" i="13"/>
  <c r="BI5709" i="13"/>
  <c r="BI5752" i="13"/>
  <c r="BJ5752" i="13" s="1"/>
  <c r="BE5752" i="13"/>
  <c r="BI4491" i="13"/>
  <c r="BC4491" i="13"/>
  <c r="BI4504" i="13"/>
  <c r="BC4504" i="13"/>
  <c r="BI4510" i="13"/>
  <c r="BJ4510" i="13" s="1"/>
  <c r="BI4591" i="13"/>
  <c r="BC4591" i="13"/>
  <c r="BI4596" i="13"/>
  <c r="BC4596" i="13"/>
  <c r="BH4627" i="13"/>
  <c r="BE4627" i="13"/>
  <c r="BI4640" i="13"/>
  <c r="BC4640" i="13"/>
  <c r="BJ4652" i="13"/>
  <c r="BH4683" i="13"/>
  <c r="BJ4683" i="13" s="1"/>
  <c r="BE4683" i="13"/>
  <c r="BI4689" i="13"/>
  <c r="BC4689" i="13"/>
  <c r="BJ4693" i="13"/>
  <c r="BH4707" i="13"/>
  <c r="BJ4707" i="13" s="1"/>
  <c r="BE4707" i="13"/>
  <c r="BJ4722" i="13"/>
  <c r="BH4730" i="13"/>
  <c r="BJ4730" i="13" s="1"/>
  <c r="BE4730" i="13"/>
  <c r="BH4739" i="13"/>
  <c r="BJ4739" i="13" s="1"/>
  <c r="BE4739" i="13"/>
  <c r="BH4741" i="13"/>
  <c r="BJ4759" i="13"/>
  <c r="BI4781" i="13"/>
  <c r="BC4781" i="13"/>
  <c r="BJ4785" i="13"/>
  <c r="BH4801" i="13"/>
  <c r="BH4804" i="13"/>
  <c r="BJ4804" i="13" s="1"/>
  <c r="BI4806" i="13"/>
  <c r="BC4806" i="13"/>
  <c r="BH4821" i="13"/>
  <c r="BE4831" i="13"/>
  <c r="BB4835" i="13"/>
  <c r="BD4835" i="13" s="1"/>
  <c r="BD4836" i="13"/>
  <c r="BI4836" i="13" s="1"/>
  <c r="BI4842" i="13"/>
  <c r="BC4842" i="13"/>
  <c r="BE4848" i="13"/>
  <c r="BD4853" i="13"/>
  <c r="BI4853" i="13" s="1"/>
  <c r="BE4859" i="13"/>
  <c r="BB4867" i="13"/>
  <c r="BD4867" i="13" s="1"/>
  <c r="BI4867" i="13" s="1"/>
  <c r="BJ4867" i="13" s="1"/>
  <c r="BJ4882" i="13"/>
  <c r="BH4892" i="13"/>
  <c r="BJ4892" i="13" s="1"/>
  <c r="BE4892" i="13"/>
  <c r="BI4898" i="13"/>
  <c r="BC4898" i="13"/>
  <c r="BH4902" i="13"/>
  <c r="BJ4902" i="13" s="1"/>
  <c r="BE4919" i="13"/>
  <c r="BE4925" i="13"/>
  <c r="BJ4927" i="13"/>
  <c r="BH4933" i="13"/>
  <c r="BJ4933" i="13" s="1"/>
  <c r="BI4935" i="13"/>
  <c r="BC4935" i="13"/>
  <c r="BE4955" i="13"/>
  <c r="BH4957" i="13"/>
  <c r="BJ4957" i="13" s="1"/>
  <c r="BE4957" i="13"/>
  <c r="BE4977" i="13"/>
  <c r="BH4979" i="13"/>
  <c r="BJ4979" i="13" s="1"/>
  <c r="BE4979" i="13"/>
  <c r="BH5001" i="13"/>
  <c r="BJ5001" i="13" s="1"/>
  <c r="BE5001" i="13"/>
  <c r="BH5011" i="13"/>
  <c r="BJ5011" i="13" s="1"/>
  <c r="BB5020" i="13"/>
  <c r="BD5020" i="13" s="1"/>
  <c r="BI5020" i="13" s="1"/>
  <c r="BD5021" i="13"/>
  <c r="BI5021" i="13" s="1"/>
  <c r="BJ5029" i="13"/>
  <c r="BJ5038" i="13"/>
  <c r="BJ5057" i="13"/>
  <c r="BH5059" i="13"/>
  <c r="BJ5059" i="13" s="1"/>
  <c r="BE5059" i="13"/>
  <c r="BJ5065" i="13"/>
  <c r="BE5069" i="13"/>
  <c r="BE5075" i="13"/>
  <c r="BH5075" i="13"/>
  <c r="BJ5075" i="13" s="1"/>
  <c r="BC5084" i="13"/>
  <c r="BI5084" i="13"/>
  <c r="BC5101" i="13"/>
  <c r="BI5110" i="13"/>
  <c r="BC5110" i="13"/>
  <c r="BB5133" i="13"/>
  <c r="BD5133" i="13" s="1"/>
  <c r="BI5133" i="13" s="1"/>
  <c r="BD5134" i="13"/>
  <c r="BI5134" i="13" s="1"/>
  <c r="BH5139" i="13"/>
  <c r="BE5139" i="13"/>
  <c r="BE5141" i="13"/>
  <c r="BH5141" i="13"/>
  <c r="BJ5141" i="13" s="1"/>
  <c r="BI5159" i="13"/>
  <c r="BJ5159" i="13" s="1"/>
  <c r="BE5159" i="13"/>
  <c r="BH5164" i="13"/>
  <c r="BH5167" i="13"/>
  <c r="BJ5167" i="13" s="1"/>
  <c r="BE5167" i="13"/>
  <c r="BH5175" i="13"/>
  <c r="BJ5175" i="13" s="1"/>
  <c r="BE5175" i="13"/>
  <c r="BE5187" i="13"/>
  <c r="BI5193" i="13"/>
  <c r="BC5193" i="13"/>
  <c r="BI5195" i="13"/>
  <c r="BC5195" i="13"/>
  <c r="BB5245" i="13"/>
  <c r="BD5245" i="13" s="1"/>
  <c r="BE5245" i="13" s="1"/>
  <c r="BD5246" i="13"/>
  <c r="BI5246" i="13" s="1"/>
  <c r="BH5254" i="13"/>
  <c r="BJ5254" i="13" s="1"/>
  <c r="BH5266" i="13"/>
  <c r="BJ5266" i="13" s="1"/>
  <c r="BE5266" i="13"/>
  <c r="BB5278" i="13"/>
  <c r="BD5278" i="13" s="1"/>
  <c r="BI5278" i="13" s="1"/>
  <c r="BH5290" i="13"/>
  <c r="BE5290" i="13"/>
  <c r="BI5298" i="13"/>
  <c r="BC5298" i="13"/>
  <c r="BE5301" i="13"/>
  <c r="BH5332" i="13"/>
  <c r="BE5332" i="13"/>
  <c r="BH5343" i="13"/>
  <c r="BI5351" i="13"/>
  <c r="BC5351" i="13"/>
  <c r="BI5353" i="13"/>
  <c r="BJ5353" i="13" s="1"/>
  <c r="BE5353" i="13"/>
  <c r="BD5376" i="13"/>
  <c r="BI5376" i="13" s="1"/>
  <c r="BB5375" i="13"/>
  <c r="BD5375" i="13" s="1"/>
  <c r="BI5375" i="13" s="1"/>
  <c r="BI5383" i="13"/>
  <c r="BJ5383" i="13" s="1"/>
  <c r="BH5437" i="13"/>
  <c r="BJ5437" i="13" s="1"/>
  <c r="BE5437" i="13"/>
  <c r="BE5516" i="13"/>
  <c r="BH5516" i="13"/>
  <c r="BJ5516" i="13" s="1"/>
  <c r="BI5520" i="13"/>
  <c r="BJ5520" i="13" s="1"/>
  <c r="BE5520" i="13"/>
  <c r="BE5610" i="13"/>
  <c r="BH5610" i="13"/>
  <c r="BJ5610" i="13" s="1"/>
  <c r="BC5677" i="13"/>
  <c r="BI5677" i="13"/>
  <c r="BJ4534" i="13"/>
  <c r="BJ4562" i="13"/>
  <c r="BI4610" i="13"/>
  <c r="BC4610" i="13"/>
  <c r="BH4614" i="13"/>
  <c r="BJ4614" i="13" s="1"/>
  <c r="BI4616" i="13"/>
  <c r="BC4616" i="13"/>
  <c r="BE4636" i="13"/>
  <c r="BJ4638" i="13"/>
  <c r="BE4645" i="13"/>
  <c r="BE4648" i="13"/>
  <c r="BB4664" i="13"/>
  <c r="BD4664" i="13" s="1"/>
  <c r="BI4664" i="13" s="1"/>
  <c r="BD4665" i="13"/>
  <c r="BI4665" i="13" s="1"/>
  <c r="BH4677" i="13"/>
  <c r="BJ4677" i="13" s="1"/>
  <c r="BI4679" i="13"/>
  <c r="BC4679" i="13"/>
  <c r="BH4701" i="13"/>
  <c r="BJ4701" i="13" s="1"/>
  <c r="BI4703" i="13"/>
  <c r="BC4703" i="13"/>
  <c r="BB4712" i="13"/>
  <c r="BD4712" i="13" s="1"/>
  <c r="BB4741" i="13"/>
  <c r="BD4741" i="13" s="1"/>
  <c r="BI4741" i="13" s="1"/>
  <c r="BE4755" i="13"/>
  <c r="BH4783" i="13"/>
  <c r="BJ4783" i="13" s="1"/>
  <c r="BE4783" i="13"/>
  <c r="BE4797" i="13"/>
  <c r="BE4809" i="13"/>
  <c r="BJ4831" i="13"/>
  <c r="BH4838" i="13"/>
  <c r="BJ4838" i="13" s="1"/>
  <c r="BE4838" i="13"/>
  <c r="BI4844" i="13"/>
  <c r="BC4844" i="13"/>
  <c r="BJ4848" i="13"/>
  <c r="BI4850" i="13"/>
  <c r="BC4850" i="13"/>
  <c r="BJ4859" i="13"/>
  <c r="BI4861" i="13"/>
  <c r="BC4861" i="13"/>
  <c r="BJ4919" i="13"/>
  <c r="BH4925" i="13"/>
  <c r="BJ4925" i="13" s="1"/>
  <c r="BE4929" i="13"/>
  <c r="BH4931" i="13"/>
  <c r="BJ4931" i="13" s="1"/>
  <c r="BE4931" i="13"/>
  <c r="BI4937" i="13"/>
  <c r="BC4937" i="13"/>
  <c r="BI4953" i="13"/>
  <c r="BC4953" i="13"/>
  <c r="BB4959" i="13"/>
  <c r="BD4959" i="13" s="1"/>
  <c r="BI4964" i="13"/>
  <c r="BC4964" i="13"/>
  <c r="BB4981" i="13"/>
  <c r="BD4981" i="13" s="1"/>
  <c r="BI4981" i="13" s="1"/>
  <c r="BE4984" i="13"/>
  <c r="BI4986" i="13"/>
  <c r="BC4986" i="13"/>
  <c r="BE4992" i="13"/>
  <c r="BD4997" i="13"/>
  <c r="BI4997" i="13" s="1"/>
  <c r="BE5007" i="13"/>
  <c r="BE5013" i="13"/>
  <c r="BD5016" i="13"/>
  <c r="BI5016" i="13" s="1"/>
  <c r="BI5018" i="13"/>
  <c r="BC5018" i="13"/>
  <c r="BH5020" i="13"/>
  <c r="BH5023" i="13"/>
  <c r="BJ5023" i="13" s="1"/>
  <c r="BE5023" i="13"/>
  <c r="BE5027" i="13"/>
  <c r="BH5033" i="13"/>
  <c r="BJ5033" i="13" s="1"/>
  <c r="BE5043" i="13"/>
  <c r="BH5049" i="13"/>
  <c r="BJ5049" i="13" s="1"/>
  <c r="BH5051" i="13"/>
  <c r="BJ5051" i="13" s="1"/>
  <c r="BE5051" i="13"/>
  <c r="BI5053" i="13"/>
  <c r="BC5053" i="13"/>
  <c r="BJ5055" i="13"/>
  <c r="BI5061" i="13"/>
  <c r="BJ5061" i="13" s="1"/>
  <c r="BE5061" i="13"/>
  <c r="BE5088" i="13"/>
  <c r="BE5103" i="13"/>
  <c r="BH5103" i="13"/>
  <c r="BJ5103" i="13" s="1"/>
  <c r="BB5112" i="13"/>
  <c r="BD5112" i="13" s="1"/>
  <c r="BD5113" i="13"/>
  <c r="BI5113" i="13" s="1"/>
  <c r="BH5124" i="13"/>
  <c r="BJ5124" i="13" s="1"/>
  <c r="BH5126" i="13"/>
  <c r="BJ5126" i="13" s="1"/>
  <c r="BE5126" i="13"/>
  <c r="BI5139" i="13"/>
  <c r="BB5161" i="13"/>
  <c r="BD5161" i="13" s="1"/>
  <c r="BD5162" i="13"/>
  <c r="BI5162" i="13" s="1"/>
  <c r="BB5164" i="13"/>
  <c r="BD5164" i="13" s="1"/>
  <c r="BI5164" i="13" s="1"/>
  <c r="BD5165" i="13"/>
  <c r="BI5165" i="13" s="1"/>
  <c r="BJ5169" i="13"/>
  <c r="BI5173" i="13"/>
  <c r="BC5173" i="13"/>
  <c r="BH5177" i="13"/>
  <c r="BJ5177" i="13" s="1"/>
  <c r="BI5185" i="13"/>
  <c r="BJ5185" i="13" s="1"/>
  <c r="BE5185" i="13"/>
  <c r="BJ5199" i="13"/>
  <c r="BC5227" i="13"/>
  <c r="BE5260" i="13"/>
  <c r="BH5260" i="13"/>
  <c r="BJ5260" i="13" s="1"/>
  <c r="BH5278" i="13"/>
  <c r="BH5284" i="13"/>
  <c r="BJ5284" i="13" s="1"/>
  <c r="BI5290" i="13"/>
  <c r="BI5330" i="13"/>
  <c r="BJ5330" i="13" s="1"/>
  <c r="BE5330" i="13"/>
  <c r="BH5334" i="13"/>
  <c r="BJ5334" i="13" s="1"/>
  <c r="BI5341" i="13"/>
  <c r="BC5341" i="13"/>
  <c r="BE5357" i="13"/>
  <c r="BI5357" i="13"/>
  <c r="BJ5357" i="13" s="1"/>
  <c r="BC5366" i="13"/>
  <c r="BI5366" i="13"/>
  <c r="BJ5390" i="13"/>
  <c r="BI5408" i="13"/>
  <c r="BJ5408" i="13" s="1"/>
  <c r="BE5408" i="13"/>
  <c r="BD5433" i="13"/>
  <c r="BI5433" i="13" s="1"/>
  <c r="BB5431" i="13"/>
  <c r="BD5431" i="13" s="1"/>
  <c r="BI5431" i="13" s="1"/>
  <c r="BJ5431" i="13" s="1"/>
  <c r="BI5439" i="13"/>
  <c r="BJ5439" i="13" s="1"/>
  <c r="BE5439" i="13"/>
  <c r="BB5511" i="13"/>
  <c r="BD5511" i="13" s="1"/>
  <c r="BD5512" i="13"/>
  <c r="BI5512" i="13" s="1"/>
  <c r="BH5557" i="13"/>
  <c r="BJ5557" i="13" s="1"/>
  <c r="BE5557" i="13"/>
  <c r="BH5608" i="13"/>
  <c r="BJ5608" i="13" s="1"/>
  <c r="BE5608" i="13"/>
  <c r="BI5632" i="13"/>
  <c r="BE5632" i="13"/>
  <c r="BH5652" i="13"/>
  <c r="BJ5652" i="13" s="1"/>
  <c r="BE5652" i="13"/>
  <c r="BI5732" i="13"/>
  <c r="BC5732" i="13"/>
  <c r="BI6022" i="13"/>
  <c r="BJ6022" i="13" s="1"/>
  <c r="BE6022" i="13"/>
  <c r="BE6118" i="13"/>
  <c r="BI6118" i="13"/>
  <c r="BJ6118" i="13" s="1"/>
  <c r="BB5522" i="13"/>
  <c r="BD5522" i="13" s="1"/>
  <c r="BI5522" i="13" s="1"/>
  <c r="BD5523" i="13"/>
  <c r="BI5523" i="13" s="1"/>
  <c r="BH5534" i="13"/>
  <c r="BJ5534" i="13" s="1"/>
  <c r="BE5534" i="13"/>
  <c r="BI5555" i="13"/>
  <c r="BC5555" i="13"/>
  <c r="BH5572" i="13"/>
  <c r="BE5572" i="13"/>
  <c r="BE5574" i="13"/>
  <c r="BH5574" i="13"/>
  <c r="BJ5574" i="13" s="1"/>
  <c r="BE5593" i="13"/>
  <c r="BH5593" i="13"/>
  <c r="BJ5593" i="13" s="1"/>
  <c r="BI5606" i="13"/>
  <c r="BC5606" i="13"/>
  <c r="BB5614" i="13"/>
  <c r="BD5614" i="13" s="1"/>
  <c r="BD5615" i="13"/>
  <c r="BI5615" i="13" s="1"/>
  <c r="BH5655" i="13"/>
  <c r="BJ5655" i="13" s="1"/>
  <c r="BH5675" i="13"/>
  <c r="BJ5675" i="13" s="1"/>
  <c r="BE5675" i="13"/>
  <c r="BH5726" i="13"/>
  <c r="BJ5726" i="13" s="1"/>
  <c r="BI5792" i="13"/>
  <c r="BJ5792" i="13" s="1"/>
  <c r="BE5792" i="13"/>
  <c r="BI5801" i="13"/>
  <c r="BC5801" i="13"/>
  <c r="BE5809" i="13"/>
  <c r="BJ5816" i="13"/>
  <c r="BI5883" i="13"/>
  <c r="BJ5883" i="13" s="1"/>
  <c r="BE5883" i="13"/>
  <c r="BH5920" i="13"/>
  <c r="BE5920" i="13"/>
  <c r="BH5928" i="13"/>
  <c r="BJ5937" i="13"/>
  <c r="BH5940" i="13"/>
  <c r="BE5940" i="13"/>
  <c r="BE6104" i="13"/>
  <c r="BI6104" i="13"/>
  <c r="BJ6104" i="13" s="1"/>
  <c r="BE6130" i="13"/>
  <c r="BI6130" i="13"/>
  <c r="BJ6130" i="13" s="1"/>
  <c r="BE5057" i="13"/>
  <c r="BI5105" i="13"/>
  <c r="BJ5105" i="13" s="1"/>
  <c r="BB5130" i="13"/>
  <c r="BD5130" i="13" s="1"/>
  <c r="BI5130" i="13" s="1"/>
  <c r="BD5131" i="13"/>
  <c r="BI5131" i="13" s="1"/>
  <c r="BH5133" i="13"/>
  <c r="BI5145" i="13"/>
  <c r="BC5145" i="13"/>
  <c r="BH5189" i="13"/>
  <c r="BJ5189" i="13" s="1"/>
  <c r="BE5189" i="13"/>
  <c r="BH5197" i="13"/>
  <c r="BJ5197" i="13" s="1"/>
  <c r="BE5197" i="13"/>
  <c r="BH5207" i="13"/>
  <c r="BJ5207" i="13" s="1"/>
  <c r="BE5207" i="13"/>
  <c r="BJ5220" i="13"/>
  <c r="BH5252" i="13"/>
  <c r="BJ5252" i="13" s="1"/>
  <c r="BE5252" i="13"/>
  <c r="BB5268" i="13"/>
  <c r="BD5268" i="13" s="1"/>
  <c r="BI5268" i="13" s="1"/>
  <c r="BJ5268" i="13" s="1"/>
  <c r="BH5282" i="13"/>
  <c r="BJ5282" i="13" s="1"/>
  <c r="BE5282" i="13"/>
  <c r="BI5288" i="13"/>
  <c r="BC5288" i="13"/>
  <c r="BJ5296" i="13"/>
  <c r="BH5303" i="13"/>
  <c r="BJ5303" i="13" s="1"/>
  <c r="BE5303" i="13"/>
  <c r="BE5349" i="13"/>
  <c r="BC5394" i="13"/>
  <c r="BI5394" i="13"/>
  <c r="BE5396" i="13"/>
  <c r="BJ5402" i="13"/>
  <c r="BC5412" i="13"/>
  <c r="BC5427" i="13"/>
  <c r="BI5427" i="13"/>
  <c r="BH5452" i="13"/>
  <c r="BJ5452" i="13" s="1"/>
  <c r="BE5452" i="13"/>
  <c r="BD5464" i="13"/>
  <c r="BI5464" i="13" s="1"/>
  <c r="BB5461" i="13"/>
  <c r="BD5461" i="13" s="1"/>
  <c r="BI5518" i="13"/>
  <c r="BJ5518" i="13" s="1"/>
  <c r="BE5518" i="13"/>
  <c r="BH5551" i="13"/>
  <c r="BJ5551" i="13" s="1"/>
  <c r="BI5572" i="13"/>
  <c r="BH5636" i="13"/>
  <c r="BH5641" i="13"/>
  <c r="BJ5641" i="13" s="1"/>
  <c r="BE5641" i="13"/>
  <c r="BJ5657" i="13"/>
  <c r="BH5667" i="13"/>
  <c r="BJ5667" i="13" s="1"/>
  <c r="BE5667" i="13"/>
  <c r="BE5688" i="13"/>
  <c r="BH5688" i="13"/>
  <c r="BJ5688" i="13" s="1"/>
  <c r="BI5705" i="13"/>
  <c r="BC5705" i="13"/>
  <c r="BI5713" i="13"/>
  <c r="BC5713" i="13"/>
  <c r="BB5717" i="13"/>
  <c r="BD5717" i="13" s="1"/>
  <c r="BI5717" i="13" s="1"/>
  <c r="BD5718" i="13"/>
  <c r="BI5718" i="13" s="1"/>
  <c r="BB5720" i="13"/>
  <c r="BD5720" i="13" s="1"/>
  <c r="BD5721" i="13"/>
  <c r="BI5721" i="13" s="1"/>
  <c r="BE5065" i="13"/>
  <c r="BE5086" i="13"/>
  <c r="BE5095" i="13"/>
  <c r="BI5128" i="13"/>
  <c r="BC5128" i="13"/>
  <c r="BH5130" i="13"/>
  <c r="BH5147" i="13"/>
  <c r="BJ5147" i="13" s="1"/>
  <c r="BE5147" i="13"/>
  <c r="BJ5154" i="13"/>
  <c r="BE5169" i="13"/>
  <c r="BI5238" i="13"/>
  <c r="BC5238" i="13"/>
  <c r="BB5242" i="13"/>
  <c r="BD5242" i="13" s="1"/>
  <c r="BD5243" i="13"/>
  <c r="BI5243" i="13" s="1"/>
  <c r="BH5245" i="13"/>
  <c r="BJ5245" i="13" s="1"/>
  <c r="BH5310" i="13"/>
  <c r="BJ5310" i="13" s="1"/>
  <c r="BE5310" i="13"/>
  <c r="BJ5317" i="13"/>
  <c r="BI5328" i="13"/>
  <c r="BC5328" i="13"/>
  <c r="BI5339" i="13"/>
  <c r="BC5339" i="13"/>
  <c r="BB5343" i="13"/>
  <c r="BD5343" i="13" s="1"/>
  <c r="BI5343" i="13" s="1"/>
  <c r="BD5344" i="13"/>
  <c r="BI5344" i="13" s="1"/>
  <c r="BJ5349" i="13"/>
  <c r="BI5371" i="13"/>
  <c r="BC5371" i="13"/>
  <c r="BH5373" i="13"/>
  <c r="BJ5373" i="13" s="1"/>
  <c r="BE5373" i="13"/>
  <c r="BH5375" i="13"/>
  <c r="BJ5386" i="13"/>
  <c r="BJ5396" i="13"/>
  <c r="BH5398" i="13"/>
  <c r="BJ5398" i="13" s="1"/>
  <c r="BE5398" i="13"/>
  <c r="BH5420" i="13"/>
  <c r="BJ5420" i="13" s="1"/>
  <c r="BE5420" i="13"/>
  <c r="BI5422" i="13"/>
  <c r="BC5422" i="13"/>
  <c r="BD5445" i="13"/>
  <c r="BI5445" i="13" s="1"/>
  <c r="BB5441" i="13"/>
  <c r="BD5441" i="13" s="1"/>
  <c r="BJ5446" i="13"/>
  <c r="BE5450" i="13"/>
  <c r="BD5530" i="13"/>
  <c r="BI5530" i="13" s="1"/>
  <c r="BB5527" i="13"/>
  <c r="BD5527" i="13" s="1"/>
  <c r="BI5576" i="13"/>
  <c r="BC5576" i="13"/>
  <c r="BB5578" i="13"/>
  <c r="BD5578" i="13" s="1"/>
  <c r="BD5579" i="13"/>
  <c r="BI5579" i="13" s="1"/>
  <c r="BD5598" i="13"/>
  <c r="BI5598" i="13" s="1"/>
  <c r="BB5596" i="13"/>
  <c r="BD5596" i="13" s="1"/>
  <c r="BI5596" i="13" s="1"/>
  <c r="BH5600" i="13"/>
  <c r="BJ5600" i="13" s="1"/>
  <c r="BE5600" i="13"/>
  <c r="BI5612" i="13"/>
  <c r="BJ5612" i="13" s="1"/>
  <c r="BE5612" i="13"/>
  <c r="BE5624" i="13"/>
  <c r="BH5624" i="13"/>
  <c r="BJ5624" i="13" s="1"/>
  <c r="BI5648" i="13"/>
  <c r="BC5648" i="13"/>
  <c r="BH5734" i="13"/>
  <c r="BJ5734" i="13" s="1"/>
  <c r="BE5734" i="13"/>
  <c r="BB5757" i="13"/>
  <c r="BD5757" i="13" s="1"/>
  <c r="BD5758" i="13"/>
  <c r="BI5758" i="13" s="1"/>
  <c r="BI5767" i="13"/>
  <c r="BJ5767" i="13" s="1"/>
  <c r="BE5767" i="13"/>
  <c r="BI5369" i="13"/>
  <c r="BJ5369" i="13" s="1"/>
  <c r="BI5448" i="13"/>
  <c r="BC5448" i="13"/>
  <c r="BE5470" i="13"/>
  <c r="BJ5507" i="13"/>
  <c r="BB5540" i="13"/>
  <c r="BD5540" i="13" s="1"/>
  <c r="BD5541" i="13"/>
  <c r="BI5541" i="13" s="1"/>
  <c r="BE5566" i="13"/>
  <c r="BE5583" i="13"/>
  <c r="BJ5604" i="13"/>
  <c r="BJ5618" i="13"/>
  <c r="BE5643" i="13"/>
  <c r="BJ5659" i="13"/>
  <c r="BB5661" i="13"/>
  <c r="BD5661" i="13" s="1"/>
  <c r="BJ5671" i="13"/>
  <c r="BB5692" i="13"/>
  <c r="BD5692" i="13" s="1"/>
  <c r="BJ5699" i="13"/>
  <c r="BI5702" i="13"/>
  <c r="BC5702" i="13"/>
  <c r="BI5715" i="13"/>
  <c r="BC5715" i="13"/>
  <c r="BH5717" i="13"/>
  <c r="BJ5747" i="13"/>
  <c r="BH5771" i="13"/>
  <c r="BJ5771" i="13" s="1"/>
  <c r="BE5771" i="13"/>
  <c r="BB5777" i="13"/>
  <c r="BD5777" i="13" s="1"/>
  <c r="BD5778" i="13"/>
  <c r="BI5778" i="13" s="1"/>
  <c r="BH5782" i="13"/>
  <c r="BE5782" i="13"/>
  <c r="BB5293" i="13"/>
  <c r="BD5293" i="13" s="1"/>
  <c r="BI5293" i="13" s="1"/>
  <c r="BJ5293" i="13" s="1"/>
  <c r="BE5404" i="13"/>
  <c r="BE5429" i="13"/>
  <c r="BI5467" i="13"/>
  <c r="BC5467" i="13"/>
  <c r="BH5543" i="13"/>
  <c r="BJ5543" i="13" s="1"/>
  <c r="BE5543" i="13"/>
  <c r="BI5553" i="13"/>
  <c r="BC5553" i="13"/>
  <c r="BH5566" i="13"/>
  <c r="BJ5566" i="13" s="1"/>
  <c r="BH5583" i="13"/>
  <c r="BJ5583" i="13" s="1"/>
  <c r="BH5591" i="13"/>
  <c r="BJ5591" i="13" s="1"/>
  <c r="BE5591" i="13"/>
  <c r="BE5620" i="13"/>
  <c r="BJ5632" i="13"/>
  <c r="BB5636" i="13"/>
  <c r="BD5636" i="13" s="1"/>
  <c r="BI5636" i="13" s="1"/>
  <c r="BD5637" i="13"/>
  <c r="BI5637" i="13" s="1"/>
  <c r="BI5639" i="13"/>
  <c r="BC5639" i="13"/>
  <c r="BH5643" i="13"/>
  <c r="BJ5643" i="13" s="1"/>
  <c r="BE5657" i="13"/>
  <c r="BD5662" i="13"/>
  <c r="BI5662" i="13" s="1"/>
  <c r="BE5673" i="13"/>
  <c r="BH5686" i="13"/>
  <c r="BJ5686" i="13" s="1"/>
  <c r="BE5686" i="13"/>
  <c r="BB5723" i="13"/>
  <c r="BD5723" i="13" s="1"/>
  <c r="BD5724" i="13"/>
  <c r="BI5724" i="13" s="1"/>
  <c r="BI5738" i="13"/>
  <c r="BC5738" i="13"/>
  <c r="BB5742" i="13"/>
  <c r="BD5742" i="13" s="1"/>
  <c r="BD5743" i="13"/>
  <c r="BI5743" i="13" s="1"/>
  <c r="BI5750" i="13"/>
  <c r="BJ5750" i="13" s="1"/>
  <c r="BE5750" i="13"/>
  <c r="BH5754" i="13"/>
  <c r="BJ5754" i="13" s="1"/>
  <c r="BE5754" i="13"/>
  <c r="BI5782" i="13"/>
  <c r="BH5788" i="13"/>
  <c r="BJ5788" i="13" s="1"/>
  <c r="BE5788" i="13"/>
  <c r="BE5790" i="13"/>
  <c r="BH5790" i="13"/>
  <c r="BJ5790" i="13" s="1"/>
  <c r="BE5762" i="13"/>
  <c r="BE5773" i="13"/>
  <c r="BI5780" i="13"/>
  <c r="BC5780" i="13"/>
  <c r="BI5803" i="13"/>
  <c r="BJ5803" i="13" s="1"/>
  <c r="BE5803" i="13"/>
  <c r="BJ5805" i="13"/>
  <c r="BJ5809" i="13"/>
  <c r="BC5822" i="13"/>
  <c r="BE5828" i="13"/>
  <c r="BI5838" i="13"/>
  <c r="BC5838" i="13"/>
  <c r="BI5855" i="13"/>
  <c r="BE5874" i="13"/>
  <c r="BE5886" i="13"/>
  <c r="BI5898" i="13"/>
  <c r="BC5898" i="13"/>
  <c r="BE6026" i="13"/>
  <c r="BH6026" i="13"/>
  <c r="BJ6026" i="13" s="1"/>
  <c r="BE6122" i="13"/>
  <c r="BI6122" i="13"/>
  <c r="BJ6122" i="13" s="1"/>
  <c r="BD5755" i="13"/>
  <c r="BI5755" i="13" s="1"/>
  <c r="BH5762" i="13"/>
  <c r="BJ5762" i="13" s="1"/>
  <c r="BI5769" i="13"/>
  <c r="BC5769" i="13"/>
  <c r="BH5773" i="13"/>
  <c r="BJ5773" i="13" s="1"/>
  <c r="BE5786" i="13"/>
  <c r="BI5814" i="13"/>
  <c r="BC5814" i="13"/>
  <c r="BJ5828" i="13"/>
  <c r="BJ5842" i="13"/>
  <c r="BJ5874" i="13"/>
  <c r="BE5881" i="13"/>
  <c r="BJ5918" i="13"/>
  <c r="BE6096" i="13"/>
  <c r="BI6096" i="13"/>
  <c r="BJ6096" i="13" s="1"/>
  <c r="BE6126" i="13"/>
  <c r="BI6126" i="13"/>
  <c r="BJ6126" i="13" s="1"/>
  <c r="BI5920" i="13"/>
  <c r="BI5940" i="13"/>
  <c r="BE6011" i="13"/>
  <c r="BH6011" i="13"/>
  <c r="BJ6011" i="13" s="1"/>
  <c r="BI6076" i="13"/>
  <c r="BJ6076" i="13" s="1"/>
  <c r="BE6076" i="13"/>
  <c r="BE6166" i="13"/>
  <c r="BI6166" i="13"/>
  <c r="BJ6166" i="13" s="1"/>
  <c r="BE6171" i="13"/>
  <c r="BI6171" i="13"/>
  <c r="BJ6171" i="13" s="1"/>
  <c r="BE6175" i="13"/>
  <c r="BI6175" i="13"/>
  <c r="BJ6175" i="13" s="1"/>
  <c r="BI6711" i="13"/>
  <c r="BI6710" i="13" s="1"/>
  <c r="BD6710" i="13"/>
  <c r="BE6711" i="13"/>
  <c r="BE6710" i="13" s="1"/>
  <c r="BE5794" i="13"/>
  <c r="BE5805" i="13"/>
  <c r="BE5818" i="13"/>
  <c r="BE5842" i="13"/>
  <c r="BD5856" i="13"/>
  <c r="BI5856" i="13" s="1"/>
  <c r="BB5889" i="13"/>
  <c r="BD5889" i="13" s="1"/>
  <c r="BJ5907" i="13"/>
  <c r="BD5931" i="13"/>
  <c r="BI5931" i="13" s="1"/>
  <c r="BE5937" i="13"/>
  <c r="BB5943" i="13"/>
  <c r="BD5943" i="13" s="1"/>
  <c r="BH6009" i="13"/>
  <c r="BJ6009" i="13" s="1"/>
  <c r="BE6009" i="13"/>
  <c r="BE6028" i="13"/>
  <c r="BI6039" i="13"/>
  <c r="BJ6039" i="13" s="1"/>
  <c r="BE6039" i="13"/>
  <c r="BE6149" i="13"/>
  <c r="BE6159" i="13"/>
  <c r="BI6159" i="13"/>
  <c r="BJ6159" i="13" s="1"/>
  <c r="BD6164" i="13"/>
  <c r="BI6164" i="13" s="1"/>
  <c r="BB6163" i="13"/>
  <c r="BD6163" i="13" s="1"/>
  <c r="BE6202" i="13"/>
  <c r="BI6202" i="13"/>
  <c r="BJ6202" i="13" s="1"/>
  <c r="BE6206" i="13"/>
  <c r="BI6206" i="13"/>
  <c r="BJ6206" i="13" s="1"/>
  <c r="BB6293" i="13"/>
  <c r="BD6293" i="13" s="1"/>
  <c r="BI6293" i="13" s="1"/>
  <c r="BJ6293" i="13" s="1"/>
  <c r="BD6295" i="13"/>
  <c r="BI6295" i="13" s="1"/>
  <c r="BE6325" i="13"/>
  <c r="BI6325" i="13"/>
  <c r="BJ6325" i="13" s="1"/>
  <c r="BH6357" i="13"/>
  <c r="BJ6357" i="13" s="1"/>
  <c r="BE6357" i="13"/>
  <c r="BI6408" i="13"/>
  <c r="BJ6408" i="13" s="1"/>
  <c r="BE6408" i="13"/>
  <c r="BE5796" i="13"/>
  <c r="BE5799" i="13"/>
  <c r="BE5807" i="13"/>
  <c r="BE5812" i="13"/>
  <c r="BE5820" i="13"/>
  <c r="BE5826" i="13"/>
  <c r="BD5839" i="13"/>
  <c r="BI5839" i="13" s="1"/>
  <c r="BD5845" i="13"/>
  <c r="BI5845" i="13" s="1"/>
  <c r="BE5851" i="13"/>
  <c r="BD5852" i="13"/>
  <c r="BI5852" i="13" s="1"/>
  <c r="BE5872" i="13"/>
  <c r="BB5900" i="13"/>
  <c r="BD5900" i="13" s="1"/>
  <c r="BE5903" i="13"/>
  <c r="BH5905" i="13"/>
  <c r="BJ5905" i="13" s="1"/>
  <c r="BE5911" i="13"/>
  <c r="BE5918" i="13"/>
  <c r="BH5932" i="13"/>
  <c r="BJ5932" i="13" s="1"/>
  <c r="BB5934" i="13"/>
  <c r="BD5934" i="13" s="1"/>
  <c r="BB5946" i="13"/>
  <c r="BD5946" i="13" s="1"/>
  <c r="BB6006" i="13"/>
  <c r="BD6006" i="13" s="1"/>
  <c r="BE6013" i="13"/>
  <c r="BB6015" i="13"/>
  <c r="BD6015" i="13" s="1"/>
  <c r="BE6037" i="13"/>
  <c r="BI6092" i="13"/>
  <c r="BJ6092" i="13" s="1"/>
  <c r="BI6100" i="13"/>
  <c r="BJ6100" i="13" s="1"/>
  <c r="BB6109" i="13"/>
  <c r="BD6109" i="13" s="1"/>
  <c r="BD6110" i="13"/>
  <c r="BI6110" i="13" s="1"/>
  <c r="BI6137" i="13"/>
  <c r="BJ6137" i="13" s="1"/>
  <c r="BE6137" i="13"/>
  <c r="BE6153" i="13"/>
  <c r="BH6249" i="13"/>
  <c r="BI6269" i="13"/>
  <c r="BJ6269" i="13" s="1"/>
  <c r="BE6269" i="13"/>
  <c r="BE6341" i="13"/>
  <c r="BI6341" i="13"/>
  <c r="BJ6341" i="13" s="1"/>
  <c r="BE6030" i="13"/>
  <c r="BH6037" i="13"/>
  <c r="BJ6037" i="13" s="1"/>
  <c r="BB6042" i="13"/>
  <c r="BD6042" i="13" s="1"/>
  <c r="BI6094" i="13"/>
  <c r="BJ6094" i="13" s="1"/>
  <c r="BI6102" i="13"/>
  <c r="BJ6102" i="13" s="1"/>
  <c r="BD6108" i="13"/>
  <c r="BI6108" i="13" s="1"/>
  <c r="BI6116" i="13"/>
  <c r="BJ6116" i="13" s="1"/>
  <c r="BI6124" i="13"/>
  <c r="BJ6124" i="13" s="1"/>
  <c r="BB6139" i="13"/>
  <c r="BD6139" i="13" s="1"/>
  <c r="BD6140" i="13"/>
  <c r="BI6140" i="13" s="1"/>
  <c r="BE6186" i="13"/>
  <c r="BI6186" i="13"/>
  <c r="BJ6186" i="13" s="1"/>
  <c r="BE6188" i="13"/>
  <c r="BI6188" i="13"/>
  <c r="BJ6188" i="13" s="1"/>
  <c r="BB6275" i="13"/>
  <c r="BD6275" i="13" s="1"/>
  <c r="BD6276" i="13"/>
  <c r="BI6276" i="13" s="1"/>
  <c r="BH6306" i="13"/>
  <c r="BJ6306" i="13" s="1"/>
  <c r="BE6306" i="13"/>
  <c r="BD6210" i="13"/>
  <c r="BI6210" i="13" s="1"/>
  <c r="BB6208" i="13"/>
  <c r="BD6208" i="13" s="1"/>
  <c r="BH6225" i="13"/>
  <c r="BJ6225" i="13" s="1"/>
  <c r="BE6225" i="13"/>
  <c r="BH6258" i="13"/>
  <c r="BJ6258" i="13" s="1"/>
  <c r="BE6258" i="13"/>
  <c r="BB6262" i="13"/>
  <c r="BD6262" i="13" s="1"/>
  <c r="BD6264" i="13"/>
  <c r="BI6264" i="13" s="1"/>
  <c r="BH6290" i="13"/>
  <c r="BH6474" i="13"/>
  <c r="BJ6474" i="13" s="1"/>
  <c r="BE6474" i="13"/>
  <c r="BI6478" i="13"/>
  <c r="BJ6478" i="13" s="1"/>
  <c r="BE6478" i="13"/>
  <c r="BJ6204" i="13"/>
  <c r="BB6227" i="13"/>
  <c r="BD6227" i="13" s="1"/>
  <c r="BI6227" i="13" s="1"/>
  <c r="BE6237" i="13"/>
  <c r="BI6237" i="13"/>
  <c r="BJ6237" i="13" s="1"/>
  <c r="BE6239" i="13"/>
  <c r="BJ6304" i="13"/>
  <c r="BI6334" i="13"/>
  <c r="BJ6334" i="13" s="1"/>
  <c r="BE6334" i="13"/>
  <c r="BH6032" i="13"/>
  <c r="BJ6032" i="13" s="1"/>
  <c r="BE6032" i="13"/>
  <c r="BH6035" i="13"/>
  <c r="BJ6035" i="13" s="1"/>
  <c r="BE6035" i="13"/>
  <c r="BB6060" i="13"/>
  <c r="BD6060" i="13" s="1"/>
  <c r="BJ6079" i="13"/>
  <c r="BB6081" i="13"/>
  <c r="BD6081" i="13" s="1"/>
  <c r="BB6112" i="13"/>
  <c r="BD6112" i="13" s="1"/>
  <c r="BE6147" i="13"/>
  <c r="BE6151" i="13"/>
  <c r="BE6155" i="13"/>
  <c r="BJ6157" i="13"/>
  <c r="BJ6161" i="13"/>
  <c r="BJ6173" i="13"/>
  <c r="BB6179" i="13"/>
  <c r="BD6179" i="13" s="1"/>
  <c r="BE6211" i="13"/>
  <c r="BI6211" i="13"/>
  <c r="BJ6211" i="13" s="1"/>
  <c r="BE6215" i="13"/>
  <c r="BI6215" i="13"/>
  <c r="BJ6215" i="13" s="1"/>
  <c r="BH6227" i="13"/>
  <c r="BJ6239" i="13"/>
  <c r="BD6245" i="13"/>
  <c r="BI6245" i="13" s="1"/>
  <c r="BB6243" i="13"/>
  <c r="BD6243" i="13" s="1"/>
  <c r="BB6249" i="13"/>
  <c r="BD6249" i="13" s="1"/>
  <c r="BI6249" i="13" s="1"/>
  <c r="BE6260" i="13"/>
  <c r="BH6260" i="13"/>
  <c r="BJ6260" i="13" s="1"/>
  <c r="BE6273" i="13"/>
  <c r="BD6291" i="13"/>
  <c r="BI6291" i="13" s="1"/>
  <c r="BB6290" i="13"/>
  <c r="BD6290" i="13" s="1"/>
  <c r="BI6290" i="13" s="1"/>
  <c r="BE6296" i="13"/>
  <c r="BH6296" i="13"/>
  <c r="BJ6296" i="13" s="1"/>
  <c r="BE6310" i="13"/>
  <c r="BI6310" i="13"/>
  <c r="BJ6310" i="13" s="1"/>
  <c r="BD6324" i="13"/>
  <c r="BI6324" i="13" s="1"/>
  <c r="BB6322" i="13"/>
  <c r="BD6322" i="13" s="1"/>
  <c r="BE6322" i="13" s="1"/>
  <c r="BD6363" i="13"/>
  <c r="BI6363" i="13" s="1"/>
  <c r="BB6359" i="13"/>
  <c r="BD6359" i="13" s="1"/>
  <c r="BI6359" i="13" s="1"/>
  <c r="BJ6241" i="13"/>
  <c r="BE6247" i="13"/>
  <c r="BB6266" i="13"/>
  <c r="BD6266" i="13" s="1"/>
  <c r="BB6328" i="13"/>
  <c r="BD6328" i="13" s="1"/>
  <c r="BD6329" i="13"/>
  <c r="BI6329" i="13" s="1"/>
  <c r="BD6378" i="13"/>
  <c r="BI6378" i="13" s="1"/>
  <c r="BB6375" i="13"/>
  <c r="BD6375" i="13" s="1"/>
  <c r="BE6382" i="13"/>
  <c r="BI6382" i="13"/>
  <c r="BJ6382" i="13" s="1"/>
  <c r="BE6386" i="13"/>
  <c r="BI6386" i="13"/>
  <c r="BJ6386" i="13" s="1"/>
  <c r="BJ6198" i="13"/>
  <c r="BD6286" i="13"/>
  <c r="BI6286" i="13" s="1"/>
  <c r="BB6285" i="13"/>
  <c r="BD6285" i="13" s="1"/>
  <c r="BI6285" i="13" s="1"/>
  <c r="BJ6285" i="13" s="1"/>
  <c r="BI6336" i="13"/>
  <c r="BJ6336" i="13" s="1"/>
  <c r="BE6336" i="13"/>
  <c r="BH6359" i="13"/>
  <c r="BI6404" i="13"/>
  <c r="BJ6404" i="13" s="1"/>
  <c r="BE6404" i="13"/>
  <c r="BE6438" i="13"/>
  <c r="BI6438" i="13"/>
  <c r="BJ6438" i="13" s="1"/>
  <c r="BH6440" i="13"/>
  <c r="BJ6440" i="13" s="1"/>
  <c r="BE6440" i="13"/>
  <c r="BH6457" i="13"/>
  <c r="BJ6457" i="13" s="1"/>
  <c r="BE6457" i="13"/>
  <c r="BI6571" i="13"/>
  <c r="BJ6571" i="13" s="1"/>
  <c r="BE6571" i="13"/>
  <c r="BI6332" i="13"/>
  <c r="BJ6332" i="13" s="1"/>
  <c r="BI6346" i="13"/>
  <c r="BJ6346" i="13" s="1"/>
  <c r="BI6348" i="13"/>
  <c r="BJ6348" i="13" s="1"/>
  <c r="BI6350" i="13"/>
  <c r="BJ6350" i="13" s="1"/>
  <c r="BB6352" i="13"/>
  <c r="BD6352" i="13" s="1"/>
  <c r="BE6410" i="13"/>
  <c r="BI6410" i="13"/>
  <c r="BJ6410" i="13" s="1"/>
  <c r="BI6426" i="13"/>
  <c r="BJ6426" i="13" s="1"/>
  <c r="BE6426" i="13"/>
  <c r="BE6454" i="13"/>
  <c r="BH6454" i="13"/>
  <c r="BJ6454" i="13" s="1"/>
  <c r="BE6472" i="13"/>
  <c r="BI6561" i="13"/>
  <c r="BJ6561" i="13" s="1"/>
  <c r="BE6561" i="13"/>
  <c r="BE6390" i="13"/>
  <c r="BI6390" i="13"/>
  <c r="BJ6390" i="13" s="1"/>
  <c r="BB6400" i="13"/>
  <c r="BD6400" i="13" s="1"/>
  <c r="BD6401" i="13"/>
  <c r="BI6401" i="13" s="1"/>
  <c r="BJ6420" i="13"/>
  <c r="BJ6422" i="13"/>
  <c r="BE6459" i="13"/>
  <c r="BJ6461" i="13"/>
  <c r="BH6467" i="13"/>
  <c r="BJ6467" i="13" s="1"/>
  <c r="BE6467" i="13"/>
  <c r="BJ6472" i="13"/>
  <c r="BI6701" i="13"/>
  <c r="BD6700" i="13"/>
  <c r="BE6701" i="13"/>
  <c r="BE6700" i="13" s="1"/>
  <c r="BI6394" i="13"/>
  <c r="BJ6394" i="13" s="1"/>
  <c r="BE6394" i="13"/>
  <c r="BI6398" i="13"/>
  <c r="BJ6398" i="13" s="1"/>
  <c r="BB6402" i="13"/>
  <c r="BD6402" i="13" s="1"/>
  <c r="BD6403" i="13"/>
  <c r="BI6403" i="13" s="1"/>
  <c r="BD6407" i="13"/>
  <c r="BI6407" i="13" s="1"/>
  <c r="BB6406" i="13"/>
  <c r="BD6406" i="13" s="1"/>
  <c r="BH6414" i="13"/>
  <c r="BJ6414" i="13" s="1"/>
  <c r="BE6414" i="13"/>
  <c r="BI6418" i="13"/>
  <c r="BJ6418" i="13" s="1"/>
  <c r="BE6418" i="13"/>
  <c r="BI6434" i="13"/>
  <c r="BJ6434" i="13" s="1"/>
  <c r="BE6434" i="13"/>
  <c r="BE6446" i="13"/>
  <c r="BI6446" i="13"/>
  <c r="BJ6446" i="13" s="1"/>
  <c r="BH6448" i="13"/>
  <c r="BJ6448" i="13" s="1"/>
  <c r="BE6448" i="13"/>
  <c r="BE6461" i="13"/>
  <c r="BH6465" i="13"/>
  <c r="BJ6465" i="13" s="1"/>
  <c r="BE6465" i="13"/>
  <c r="BJ6470" i="13"/>
  <c r="BI6476" i="13"/>
  <c r="BC6476" i="13"/>
  <c r="BI6587" i="13"/>
  <c r="BJ6587" i="13" s="1"/>
  <c r="BE6587" i="13"/>
  <c r="BE6442" i="13"/>
  <c r="BH6647" i="13"/>
  <c r="BJ6648" i="13"/>
  <c r="BJ6647" i="13" s="1"/>
  <c r="BI6553" i="13"/>
  <c r="BJ6553" i="13" s="1"/>
  <c r="BE6553" i="13"/>
  <c r="BI6579" i="13"/>
  <c r="BJ6579" i="13" s="1"/>
  <c r="BE6579" i="13"/>
  <c r="BI6595" i="13"/>
  <c r="BJ6595" i="13" s="1"/>
  <c r="BE6595" i="13"/>
  <c r="BI6709" i="13"/>
  <c r="BD6708" i="13"/>
  <c r="BE6709" i="13"/>
  <c r="BE6708" i="13" s="1"/>
  <c r="BJ6559" i="13"/>
  <c r="BJ6569" i="13"/>
  <c r="BJ6585" i="13"/>
  <c r="BJ6613" i="13"/>
  <c r="BI6675" i="13"/>
  <c r="BD6674" i="13"/>
  <c r="BE6675" i="13"/>
  <c r="BE6674" i="13" s="1"/>
  <c r="BH6633" i="13"/>
  <c r="BJ6634" i="13"/>
  <c r="BJ6633" i="13" s="1"/>
  <c r="BH6637" i="13"/>
  <c r="BJ6638" i="13"/>
  <c r="BJ6637" i="13" s="1"/>
  <c r="BH6641" i="13"/>
  <c r="BJ6642" i="13"/>
  <c r="BJ6641" i="13" s="1"/>
  <c r="BH6645" i="13"/>
  <c r="BJ6646" i="13"/>
  <c r="BJ6645" i="13" s="1"/>
  <c r="BH6651" i="13"/>
  <c r="BJ6652" i="13"/>
  <c r="BJ6651" i="13" s="1"/>
  <c r="BI6679" i="13"/>
  <c r="BD6678" i="13"/>
  <c r="BE6679" i="13"/>
  <c r="BE6678" i="13" s="1"/>
  <c r="BI6683" i="13"/>
  <c r="BD6682" i="13"/>
  <c r="BE6683" i="13"/>
  <c r="BE6682" i="13" s="1"/>
  <c r="BI6687" i="13"/>
  <c r="BD6686" i="13"/>
  <c r="BE6687" i="13"/>
  <c r="BE6686" i="13" s="1"/>
  <c r="BH6694" i="13"/>
  <c r="BI6707" i="13"/>
  <c r="BD6706" i="13"/>
  <c r="BE6707" i="13"/>
  <c r="BE6706" i="13" s="1"/>
  <c r="C26" i="14"/>
  <c r="BJ6627" i="13"/>
  <c r="BI6673" i="13"/>
  <c r="BD6672" i="13"/>
  <c r="BE6673" i="13"/>
  <c r="BE6672" i="13" s="1"/>
  <c r="BI6691" i="13"/>
  <c r="BI6690" i="13" s="1"/>
  <c r="BD6690" i="13"/>
  <c r="BE6691" i="13"/>
  <c r="BE6690" i="13" s="1"/>
  <c r="BI6705" i="13"/>
  <c r="BD6704" i="13"/>
  <c r="BE6705" i="13"/>
  <c r="BE6704" i="13" s="1"/>
  <c r="BH6635" i="13"/>
  <c r="BH6639" i="13"/>
  <c r="BJ6640" i="13"/>
  <c r="BJ6639" i="13" s="1"/>
  <c r="BH6643" i="13"/>
  <c r="BJ6644" i="13"/>
  <c r="BJ6643" i="13" s="1"/>
  <c r="BH6649" i="13"/>
  <c r="BJ6650" i="13"/>
  <c r="BJ6649" i="13" s="1"/>
  <c r="BI6677" i="13"/>
  <c r="BD6676" i="13"/>
  <c r="BE6677" i="13"/>
  <c r="BE6676" i="13" s="1"/>
  <c r="BI6681" i="13"/>
  <c r="BD6680" i="13"/>
  <c r="BE6681" i="13"/>
  <c r="BE6680" i="13" s="1"/>
  <c r="BI6685" i="13"/>
  <c r="BD6684" i="13"/>
  <c r="BE6685" i="13"/>
  <c r="BE6684" i="13" s="1"/>
  <c r="BI6689" i="13"/>
  <c r="BD6688" i="13"/>
  <c r="BE6689" i="13"/>
  <c r="BE6688" i="13" s="1"/>
  <c r="BI6703" i="13"/>
  <c r="BD6702" i="13"/>
  <c r="BE6703" i="13"/>
  <c r="BE6702" i="13" s="1"/>
  <c r="BJ6713" i="13"/>
  <c r="BJ6712" i="13" s="1"/>
  <c r="BJ6717" i="13"/>
  <c r="BJ6716" i="13" s="1"/>
  <c r="BJ6723" i="13"/>
  <c r="BJ6722" i="13" s="1"/>
  <c r="BD6633" i="13"/>
  <c r="BD6635" i="13"/>
  <c r="BD6637" i="13"/>
  <c r="BD6639" i="13"/>
  <c r="BD6641" i="13"/>
  <c r="BD6643" i="13"/>
  <c r="BD6645" i="13"/>
  <c r="BD6651" i="13"/>
  <c r="BJ6656" i="13"/>
  <c r="BJ6655" i="13" s="1"/>
  <c r="BJ6660" i="13"/>
  <c r="BJ6659" i="13" s="1"/>
  <c r="BJ6662" i="13"/>
  <c r="BJ6661" i="13" s="1"/>
  <c r="BJ6664" i="13"/>
  <c r="BJ6663" i="13" s="1"/>
  <c r="BJ6666" i="13"/>
  <c r="BJ6669" i="13"/>
  <c r="BJ6668" i="13" s="1"/>
  <c r="BI6695" i="13"/>
  <c r="BI6694" i="13" s="1"/>
  <c r="BI6697" i="13"/>
  <c r="BI6696" i="13" s="1"/>
  <c r="BD6712" i="13"/>
  <c r="BD6714" i="13"/>
  <c r="BD6716" i="13"/>
  <c r="BD6718" i="13"/>
  <c r="BJ5375" i="13" l="1"/>
  <c r="BE4424" i="13"/>
  <c r="BE3410" i="13"/>
  <c r="BJ1467" i="13"/>
  <c r="BC1273" i="13"/>
  <c r="BB3048" i="13"/>
  <c r="BD3048" i="13" s="1"/>
  <c r="BI3048" i="13" s="1"/>
  <c r="BE1418" i="13"/>
  <c r="BJ5711" i="13"/>
  <c r="BJ3172" i="13"/>
  <c r="BJ3008" i="13"/>
  <c r="BJ2977" i="13"/>
  <c r="BE5222" i="13"/>
  <c r="BJ4007" i="13"/>
  <c r="BJ3123" i="13"/>
  <c r="BJ2636" i="13"/>
  <c r="BE3008" i="13"/>
  <c r="BB2974" i="13"/>
  <c r="BD2974" i="13" s="1"/>
  <c r="BI2974" i="13" s="1"/>
  <c r="BC2614" i="13"/>
  <c r="BH2458" i="13"/>
  <c r="BJ2458" i="13" s="1"/>
  <c r="BE2977" i="13"/>
  <c r="BC2684" i="13"/>
  <c r="BC2652" i="13"/>
  <c r="BH2652" i="13" s="1"/>
  <c r="BJ2652" i="13" s="1"/>
  <c r="BE3172" i="13"/>
  <c r="BE1893" i="13"/>
  <c r="BJ389" i="13"/>
  <c r="BJ1299" i="13"/>
  <c r="BH1552" i="13"/>
  <c r="BH856" i="13"/>
  <c r="BH647" i="13"/>
  <c r="BJ647" i="13" s="1"/>
  <c r="BE4522" i="13"/>
  <c r="BE3804" i="13"/>
  <c r="BJ3981" i="13"/>
  <c r="BJ2749" i="13"/>
  <c r="BI3509" i="13"/>
  <c r="BJ2219" i="13"/>
  <c r="BJ2218" i="13" s="1"/>
  <c r="BB1712" i="13"/>
  <c r="BD1712" i="13" s="1"/>
  <c r="BI1712" i="13" s="1"/>
  <c r="BE573" i="13"/>
  <c r="BE1299" i="13"/>
  <c r="BE1093" i="13"/>
  <c r="BJ5020" i="13"/>
  <c r="BJ5332" i="13"/>
  <c r="BC3875" i="13"/>
  <c r="BE3875" i="13" s="1"/>
  <c r="BJ3107" i="13"/>
  <c r="BJ2780" i="13"/>
  <c r="BJ2267" i="13"/>
  <c r="BH1689" i="13"/>
  <c r="BJ1689" i="13" s="1"/>
  <c r="BI856" i="13"/>
  <c r="BH1267" i="13"/>
  <c r="BE4695" i="13"/>
  <c r="BJ5450" i="13"/>
  <c r="BJ6721" i="13"/>
  <c r="BJ6720" i="13" s="1"/>
  <c r="BJ6658" i="13"/>
  <c r="BJ6657" i="13" s="1"/>
  <c r="BJ3770" i="13"/>
  <c r="BJ3973" i="13"/>
  <c r="BJ4230" i="13"/>
  <c r="BH2931" i="13"/>
  <c r="BJ2931" i="13" s="1"/>
  <c r="BJ2135" i="13"/>
  <c r="BJ1957" i="13"/>
  <c r="BI1873" i="13"/>
  <c r="BJ1873" i="13" s="1"/>
  <c r="BE3613" i="13"/>
  <c r="BE5431" i="13"/>
  <c r="BJ3583" i="13"/>
  <c r="BJ3572" i="13"/>
  <c r="BI220" i="13"/>
  <c r="BJ220" i="13" s="1"/>
  <c r="BH1018" i="13"/>
  <c r="BJ499" i="13"/>
  <c r="BE3328" i="13"/>
  <c r="BI3328" i="13"/>
  <c r="BJ3328" i="13" s="1"/>
  <c r="BD3327" i="13"/>
  <c r="BH3326" i="13"/>
  <c r="BC3325" i="13"/>
  <c r="BJ2718" i="13"/>
  <c r="BE2328" i="13"/>
  <c r="BH814" i="13"/>
  <c r="BJ814" i="13" s="1"/>
  <c r="BI550" i="13"/>
  <c r="BJ550" i="13" s="1"/>
  <c r="BJ1884" i="13"/>
  <c r="BI784" i="13"/>
  <c r="BJ784" i="13" s="1"/>
  <c r="BI149" i="13"/>
  <c r="BJ149" i="13" s="1"/>
  <c r="BJ1087" i="13"/>
  <c r="BI264" i="13"/>
  <c r="BJ1629" i="13"/>
  <c r="BC1713" i="13"/>
  <c r="BC1712" i="13" s="1"/>
  <c r="BH1712" i="13" s="1"/>
  <c r="BE668" i="13"/>
  <c r="BJ2933" i="13"/>
  <c r="BE2892" i="13"/>
  <c r="BJ1010" i="13"/>
  <c r="BJ5410" i="13"/>
  <c r="BJ5216" i="13"/>
  <c r="BJ4522" i="13"/>
  <c r="BJ4173" i="13"/>
  <c r="BE3766" i="13"/>
  <c r="BJ2814" i="13"/>
  <c r="BJ2526" i="13"/>
  <c r="BJ5133" i="13"/>
  <c r="BJ5928" i="13"/>
  <c r="BE5895" i="13"/>
  <c r="BE5410" i="13"/>
  <c r="BE5216" i="13"/>
  <c r="BJ4627" i="13"/>
  <c r="BC4950" i="13"/>
  <c r="BE4950" i="13" s="1"/>
  <c r="BC5090" i="13"/>
  <c r="BH5090" i="13" s="1"/>
  <c r="BJ5090" i="13" s="1"/>
  <c r="BC4450" i="13"/>
  <c r="BH4450" i="13" s="1"/>
  <c r="BJ4450" i="13" s="1"/>
  <c r="BE3770" i="13"/>
  <c r="BJ3663" i="13"/>
  <c r="BJ3843" i="13"/>
  <c r="BE2718" i="13"/>
  <c r="BB3337" i="13"/>
  <c r="BE3075" i="13"/>
  <c r="BC2983" i="13"/>
  <c r="BH2983" i="13" s="1"/>
  <c r="BJ2983" i="13" s="1"/>
  <c r="BJ2924" i="13"/>
  <c r="BC2791" i="13"/>
  <c r="BH2791" i="13" s="1"/>
  <c r="BJ2791" i="13" s="1"/>
  <c r="BC2717" i="13"/>
  <c r="BH2717" i="13" s="1"/>
  <c r="BC2241" i="13"/>
  <c r="BH2241" i="13" s="1"/>
  <c r="BJ2241" i="13" s="1"/>
  <c r="BJ3163" i="13"/>
  <c r="BJ2215" i="13"/>
  <c r="BJ2214" i="13" s="1"/>
  <c r="BJ2118" i="13"/>
  <c r="BC1934" i="13"/>
  <c r="BH1934" i="13" s="1"/>
  <c r="BJ1934" i="13" s="1"/>
  <c r="BE1629" i="13"/>
  <c r="BJ1941" i="13"/>
  <c r="BJ1093" i="13"/>
  <c r="BC1398" i="13"/>
  <c r="BH1398" i="13" s="1"/>
  <c r="BE1297" i="13"/>
  <c r="BI563" i="13"/>
  <c r="BH563" i="13"/>
  <c r="BC5149" i="13"/>
  <c r="BE3150" i="13"/>
  <c r="BE494" i="13"/>
  <c r="BE5559" i="13"/>
  <c r="BE5928" i="13"/>
  <c r="BE5314" i="13"/>
  <c r="BJ4801" i="13"/>
  <c r="BJ4541" i="13"/>
  <c r="BE4498" i="13"/>
  <c r="BJ3804" i="13"/>
  <c r="BC3635" i="13"/>
  <c r="BJ3075" i="13"/>
  <c r="BJ4170" i="13"/>
  <c r="BE3843" i="13"/>
  <c r="BE4230" i="13"/>
  <c r="BE3973" i="13"/>
  <c r="BE3572" i="13"/>
  <c r="BJ3374" i="13"/>
  <c r="BE3706" i="13"/>
  <c r="BE3550" i="13"/>
  <c r="BE2814" i="13"/>
  <c r="BE2642" i="13"/>
  <c r="BJ3597" i="13"/>
  <c r="BB2877" i="13"/>
  <c r="BD2877" i="13" s="1"/>
  <c r="BI2877" i="13" s="1"/>
  <c r="BC2608" i="13"/>
  <c r="BE2608" i="13" s="1"/>
  <c r="BB2651" i="13"/>
  <c r="BD2651" i="13" s="1"/>
  <c r="BI2651" i="13" s="1"/>
  <c r="BE2526" i="13"/>
  <c r="BJ1679" i="13"/>
  <c r="BE1529" i="13"/>
  <c r="BE1338" i="13"/>
  <c r="BI494" i="13"/>
  <c r="BJ494" i="13" s="1"/>
  <c r="BE116" i="13"/>
  <c r="BC1945" i="13"/>
  <c r="BC1864" i="13"/>
  <c r="BH1864" i="13" s="1"/>
  <c r="BJ1864" i="13" s="1"/>
  <c r="BC1534" i="13"/>
  <c r="BH1534" i="13" s="1"/>
  <c r="BJ1534" i="13" s="1"/>
  <c r="BJ1121" i="13"/>
  <c r="BI1267" i="13"/>
  <c r="BC558" i="13"/>
  <c r="BE558" i="13" s="1"/>
  <c r="BJ616" i="13"/>
  <c r="BJ6636" i="13"/>
  <c r="BJ6635" i="13" s="1"/>
  <c r="BE4801" i="13"/>
  <c r="BE4768" i="13"/>
  <c r="BE4092" i="13"/>
  <c r="BE3652" i="13"/>
  <c r="BJ3933" i="13"/>
  <c r="BJ2926" i="13"/>
  <c r="BJ3188" i="13"/>
  <c r="BE4170" i="13"/>
  <c r="BJ3655" i="13"/>
  <c r="BJ3550" i="13"/>
  <c r="BH2751" i="13"/>
  <c r="BJ2751" i="13" s="1"/>
  <c r="BJ2591" i="13"/>
  <c r="BJ2590" i="13" s="1"/>
  <c r="BJ4970" i="13"/>
  <c r="BJ3439" i="13"/>
  <c r="BH2236" i="13"/>
  <c r="BJ2236" i="13" s="1"/>
  <c r="BI1552" i="13"/>
  <c r="BJ367" i="13"/>
  <c r="BJ1001" i="13"/>
  <c r="BE5699" i="13"/>
  <c r="BE804" i="13"/>
  <c r="BE2802" i="13"/>
  <c r="BE1844" i="13"/>
  <c r="BJ2802" i="13"/>
  <c r="BE2938" i="13"/>
  <c r="BE5375" i="13"/>
  <c r="BE3456" i="13"/>
  <c r="BE4484" i="13"/>
  <c r="BJ3456" i="13"/>
  <c r="BJ2938" i="13"/>
  <c r="BE4007" i="13"/>
  <c r="BE2743" i="13"/>
  <c r="BE5747" i="13"/>
  <c r="BE6293" i="13"/>
  <c r="BE5130" i="13"/>
  <c r="BI1018" i="13"/>
  <c r="BE5133" i="13"/>
  <c r="BE5020" i="13"/>
  <c r="BH1932" i="13"/>
  <c r="BJ1932" i="13" s="1"/>
  <c r="BJ930" i="13"/>
  <c r="BJ1955" i="13"/>
  <c r="BJ1625" i="13"/>
  <c r="BJ2283" i="13"/>
  <c r="BC2100" i="13"/>
  <c r="BH2100" i="13" s="1"/>
  <c r="BJ2100" i="13" s="1"/>
  <c r="BE2283" i="13"/>
  <c r="BE1625" i="13"/>
  <c r="BI804" i="13"/>
  <c r="BJ804" i="13" s="1"/>
  <c r="BC1542" i="13"/>
  <c r="BE1542" i="13" s="1"/>
  <c r="BE2035" i="13"/>
  <c r="BJ332" i="13"/>
  <c r="BI2238" i="13"/>
  <c r="BE2250" i="13"/>
  <c r="BE1955" i="13"/>
  <c r="BE1043" i="13"/>
  <c r="BJ2094" i="13"/>
  <c r="BC1647" i="13"/>
  <c r="BE1647" i="13" s="1"/>
  <c r="BE1537" i="13"/>
  <c r="BI694" i="13"/>
  <c r="BJ1452" i="13"/>
  <c r="BB1447" i="13"/>
  <c r="BD1447" i="13" s="1"/>
  <c r="BI1447" i="13" s="1"/>
  <c r="BI966" i="13"/>
  <c r="BJ966" i="13" s="1"/>
  <c r="BI927" i="13"/>
  <c r="BJ927" i="13" s="1"/>
  <c r="BJ649" i="13"/>
  <c r="BH692" i="13"/>
  <c r="BJ692" i="13" s="1"/>
  <c r="BH1871" i="13"/>
  <c r="BJ1871" i="13" s="1"/>
  <c r="BH1809" i="13"/>
  <c r="BJ1809" i="13" s="1"/>
  <c r="BC1674" i="13"/>
  <c r="BE1674" i="13" s="1"/>
  <c r="BB142" i="13"/>
  <c r="BD142" i="13" s="1"/>
  <c r="BE1452" i="13"/>
  <c r="BE932" i="13"/>
  <c r="BI223" i="13"/>
  <c r="BJ223" i="13" s="1"/>
  <c r="BH704" i="13"/>
  <c r="BJ704" i="13" s="1"/>
  <c r="BJ932" i="13"/>
  <c r="BE1283" i="13"/>
  <c r="BE4427" i="13"/>
  <c r="BJ1029" i="13"/>
  <c r="BJ747" i="13"/>
  <c r="BJ972" i="13"/>
  <c r="BE6338" i="13"/>
  <c r="BI6338" i="13"/>
  <c r="BJ6338" i="13" s="1"/>
  <c r="BJ4161" i="13"/>
  <c r="BJ603" i="13"/>
  <c r="BE4593" i="13"/>
  <c r="BE2396" i="13"/>
  <c r="BI655" i="13"/>
  <c r="BJ655" i="13" s="1"/>
  <c r="BE103" i="13"/>
  <c r="BE88" i="13" s="1"/>
  <c r="BE1983" i="13"/>
  <c r="BJ1771" i="13"/>
  <c r="BH1095" i="13"/>
  <c r="BJ1095" i="13" s="1"/>
  <c r="BI1262" i="13"/>
  <c r="BJ1262" i="13" s="1"/>
  <c r="BH330" i="13"/>
  <c r="BJ330" i="13" s="1"/>
  <c r="BB69" i="13"/>
  <c r="BD69" i="13" s="1"/>
  <c r="BI6392" i="13"/>
  <c r="BJ6392" i="13" s="1"/>
  <c r="BI6412" i="13"/>
  <c r="BJ6412" i="13" s="1"/>
  <c r="BJ5717" i="13"/>
  <c r="BE338" i="13"/>
  <c r="BE4418" i="13"/>
  <c r="BI113" i="13"/>
  <c r="BJ113" i="13" s="1"/>
  <c r="BE5268" i="13"/>
  <c r="BJ5278" i="13"/>
  <c r="BE4161" i="13"/>
  <c r="BC4212" i="13"/>
  <c r="BI4212" i="13"/>
  <c r="BJ4821" i="13"/>
  <c r="BE3915" i="13"/>
  <c r="BB3209" i="13"/>
  <c r="BD3209" i="13" s="1"/>
  <c r="BI3209" i="13" s="1"/>
  <c r="BE3188" i="13"/>
  <c r="BJ1471" i="13"/>
  <c r="BJ1043" i="13"/>
  <c r="BJ573" i="13"/>
  <c r="BJ6359" i="13"/>
  <c r="BE3393" i="13"/>
  <c r="BE3374" i="13"/>
  <c r="BE5379" i="13"/>
  <c r="BJ5903" i="13"/>
  <c r="BC4215" i="13"/>
  <c r="BI4215" i="13"/>
  <c r="BE3903" i="13"/>
  <c r="BE4173" i="13"/>
  <c r="BJ3903" i="13"/>
  <c r="BJ1711" i="13"/>
  <c r="BJ1710" i="13" s="1"/>
  <c r="BE6359" i="13"/>
  <c r="BJ5130" i="13"/>
  <c r="BE4867" i="13"/>
  <c r="BE2816" i="13"/>
  <c r="BE1794" i="13"/>
  <c r="BJ1555" i="13"/>
  <c r="BE6106" i="13"/>
  <c r="BI6106" i="13"/>
  <c r="BJ6106" i="13" s="1"/>
  <c r="BE6190" i="13"/>
  <c r="BI6190" i="13"/>
  <c r="BJ6190" i="13" s="1"/>
  <c r="BE5191" i="13"/>
  <c r="BH5191" i="13"/>
  <c r="BJ5191" i="13" s="1"/>
  <c r="BE5435" i="13"/>
  <c r="BH5435" i="13"/>
  <c r="BJ5435" i="13" s="1"/>
  <c r="BJ5807" i="13"/>
  <c r="BH4537" i="13"/>
  <c r="BJ4537" i="13" s="1"/>
  <c r="BE4537" i="13"/>
  <c r="BE3861" i="13"/>
  <c r="BE4277" i="13"/>
  <c r="BE2915" i="13"/>
  <c r="BH2915" i="13"/>
  <c r="BJ2915" i="13" s="1"/>
  <c r="BJ1283" i="13"/>
  <c r="BE1691" i="13"/>
  <c r="BI1691" i="13"/>
  <c r="BJ1691" i="13" s="1"/>
  <c r="BE869" i="13"/>
  <c r="BH869" i="13"/>
  <c r="BJ869" i="13" s="1"/>
  <c r="BH964" i="13"/>
  <c r="BJ964" i="13" s="1"/>
  <c r="BE964" i="13"/>
  <c r="BH1505" i="13"/>
  <c r="BJ1505" i="13" s="1"/>
  <c r="BE1505" i="13"/>
  <c r="BH1224" i="13"/>
  <c r="BJ1224" i="13" s="1"/>
  <c r="BE1224" i="13"/>
  <c r="BJ6290" i="13"/>
  <c r="BJ6249" i="13"/>
  <c r="BJ5522" i="13"/>
  <c r="BE1771" i="13"/>
  <c r="BJ88" i="13"/>
  <c r="BE5406" i="13"/>
  <c r="BH5406" i="13"/>
  <c r="BJ5406" i="13" s="1"/>
  <c r="BE5337" i="13"/>
  <c r="BH5337" i="13"/>
  <c r="BJ5337" i="13" s="1"/>
  <c r="BE4142" i="13"/>
  <c r="BH4142" i="13"/>
  <c r="BJ4142" i="13" s="1"/>
  <c r="BI4100" i="13"/>
  <c r="BJ4100" i="13" s="1"/>
  <c r="BE4100" i="13"/>
  <c r="BC4030" i="13"/>
  <c r="BI4030" i="13"/>
  <c r="BE3421" i="13"/>
  <c r="BE4271" i="13"/>
  <c r="BH4271" i="13"/>
  <c r="BJ4271" i="13" s="1"/>
  <c r="BC3196" i="13"/>
  <c r="BI3196" i="13"/>
  <c r="BH2441" i="13"/>
  <c r="BJ2441" i="13" s="1"/>
  <c r="BE2441" i="13"/>
  <c r="BC1968" i="13"/>
  <c r="BI1968" i="13"/>
  <c r="BH2317" i="13"/>
  <c r="BJ2317" i="13" s="1"/>
  <c r="BE2317" i="13"/>
  <c r="BH826" i="13"/>
  <c r="BJ826" i="13" s="1"/>
  <c r="BE826" i="13"/>
  <c r="BH585" i="13"/>
  <c r="BJ585" i="13" s="1"/>
  <c r="BE585" i="13"/>
  <c r="BI248" i="13"/>
  <c r="BJ248" i="13" s="1"/>
  <c r="BE248" i="13"/>
  <c r="BH792" i="13"/>
  <c r="BJ792" i="13" s="1"/>
  <c r="BE792" i="13"/>
  <c r="BH1463" i="13"/>
  <c r="BJ1463" i="13" s="1"/>
  <c r="BE1463" i="13"/>
  <c r="BE5717" i="13"/>
  <c r="BE5278" i="13"/>
  <c r="BE4472" i="13"/>
  <c r="BJ2729" i="13"/>
  <c r="BI6396" i="13"/>
  <c r="BJ6396" i="13" s="1"/>
  <c r="BE6396" i="13"/>
  <c r="BI6193" i="13"/>
  <c r="BJ6193" i="13" s="1"/>
  <c r="BE6193" i="13"/>
  <c r="BC5271" i="13"/>
  <c r="BI5271" i="13"/>
  <c r="BH4551" i="13"/>
  <c r="BJ4551" i="13" s="1"/>
  <c r="BE4551" i="13"/>
  <c r="BH4489" i="13"/>
  <c r="BJ4489" i="13" s="1"/>
  <c r="BE4489" i="13"/>
  <c r="BC3174" i="13"/>
  <c r="BI3174" i="13"/>
  <c r="BE3198" i="13"/>
  <c r="BC2536" i="13"/>
  <c r="BI2536" i="13"/>
  <c r="BH2342" i="13"/>
  <c r="BJ2342" i="13" s="1"/>
  <c r="BE2342" i="13"/>
  <c r="BE1089" i="13"/>
  <c r="BH1089" i="13"/>
  <c r="BJ1089" i="13" s="1"/>
  <c r="BE630" i="13"/>
  <c r="BH630" i="13"/>
  <c r="BJ630" i="13" s="1"/>
  <c r="BI821" i="13"/>
  <c r="BJ821" i="13" s="1"/>
  <c r="BE821" i="13"/>
  <c r="BE411" i="13"/>
  <c r="BH411" i="13"/>
  <c r="BJ411" i="13" s="1"/>
  <c r="BH361" i="13"/>
  <c r="BJ361" i="13" s="1"/>
  <c r="BE361" i="13"/>
  <c r="BI296" i="13"/>
  <c r="BJ296" i="13" s="1"/>
  <c r="BE296" i="13"/>
  <c r="BH1068" i="13"/>
  <c r="BJ1068" i="13" s="1"/>
  <c r="BE1068" i="13"/>
  <c r="BH1235" i="13"/>
  <c r="BJ1235" i="13" s="1"/>
  <c r="BE1235" i="13"/>
  <c r="BH290" i="13"/>
  <c r="BJ290" i="13" s="1"/>
  <c r="BE290" i="13"/>
  <c r="BJ2816" i="13"/>
  <c r="BB2769" i="13"/>
  <c r="BD2769" i="13" s="1"/>
  <c r="BI2769" i="13" s="1"/>
  <c r="BJ1912" i="13"/>
  <c r="BE1555" i="13"/>
  <c r="BJ5796" i="13"/>
  <c r="BI5627" i="13"/>
  <c r="BC5627" i="13"/>
  <c r="BC5035" i="13"/>
  <c r="BI5035" i="13"/>
  <c r="BI4057" i="13"/>
  <c r="BJ4057" i="13" s="1"/>
  <c r="BE4057" i="13"/>
  <c r="BE5390" i="13"/>
  <c r="BH5031" i="13"/>
  <c r="BJ5031" i="13" s="1"/>
  <c r="BE5031" i="13"/>
  <c r="BI3478" i="13"/>
  <c r="BJ3478" i="13" s="1"/>
  <c r="BE3478" i="13"/>
  <c r="BJ4277" i="13"/>
  <c r="BE946" i="13"/>
  <c r="BI946" i="13"/>
  <c r="BJ946" i="13" s="1"/>
  <c r="BH887" i="13"/>
  <c r="BJ887" i="13" s="1"/>
  <c r="BE887" i="13"/>
  <c r="BH673" i="13"/>
  <c r="BJ673" i="13" s="1"/>
  <c r="BE673" i="13"/>
  <c r="BC401" i="13"/>
  <c r="BI401" i="13"/>
  <c r="BH901" i="13"/>
  <c r="BJ901" i="13" s="1"/>
  <c r="BE901" i="13"/>
  <c r="BI6706" i="13"/>
  <c r="BJ6707" i="13"/>
  <c r="BJ6706" i="13" s="1"/>
  <c r="BJ4524" i="13"/>
  <c r="BI4405" i="13"/>
  <c r="BC4405" i="13"/>
  <c r="BC4375" i="13"/>
  <c r="BI4375" i="13"/>
  <c r="BE4253" i="13"/>
  <c r="BH4253" i="13"/>
  <c r="BJ4253" i="13" s="1"/>
  <c r="BH4199" i="13"/>
  <c r="BJ4199" i="13" s="1"/>
  <c r="BE4199" i="13"/>
  <c r="BI4155" i="13"/>
  <c r="BC4155" i="13"/>
  <c r="BI4066" i="13"/>
  <c r="BC4066" i="13"/>
  <c r="BH3971" i="13"/>
  <c r="BJ3971" i="13" s="1"/>
  <c r="BE3971" i="13"/>
  <c r="BH3833" i="13"/>
  <c r="BJ3833" i="13" s="1"/>
  <c r="BE3833" i="13"/>
  <c r="BE4307" i="13"/>
  <c r="BH4307" i="13"/>
  <c r="BJ4307" i="13" s="1"/>
  <c r="BH4234" i="13"/>
  <c r="BJ4234" i="13" s="1"/>
  <c r="BE4234" i="13"/>
  <c r="BI4087" i="13"/>
  <c r="BJ4087" i="13" s="1"/>
  <c r="BE4087" i="13"/>
  <c r="BE3859" i="13"/>
  <c r="BH3859" i="13"/>
  <c r="BJ3859" i="13" s="1"/>
  <c r="BJ4358" i="13"/>
  <c r="BI4248" i="13"/>
  <c r="BJ4248" i="13" s="1"/>
  <c r="BE4248" i="13"/>
  <c r="BI4183" i="13"/>
  <c r="BC4183" i="13"/>
  <c r="BC4165" i="13"/>
  <c r="BI4165" i="13"/>
  <c r="BH3823" i="13"/>
  <c r="BJ3823" i="13" s="1"/>
  <c r="BE3823" i="13"/>
  <c r="BH3808" i="13"/>
  <c r="BJ3808" i="13" s="1"/>
  <c r="BE3808" i="13"/>
  <c r="BH4124" i="13"/>
  <c r="BJ4124" i="13" s="1"/>
  <c r="BE4124" i="13"/>
  <c r="BI3951" i="13"/>
  <c r="BC3951" i="13"/>
  <c r="BI3887" i="13"/>
  <c r="BC3887" i="13"/>
  <c r="BH3812" i="13"/>
  <c r="BJ3812" i="13" s="1"/>
  <c r="BE3812" i="13"/>
  <c r="BE3619" i="13"/>
  <c r="BH3619" i="13"/>
  <c r="BJ3619" i="13" s="1"/>
  <c r="BH3590" i="13"/>
  <c r="BJ3590" i="13" s="1"/>
  <c r="BE3590" i="13"/>
  <c r="BH3560" i="13"/>
  <c r="BJ3560" i="13" s="1"/>
  <c r="BE3560" i="13"/>
  <c r="BH3445" i="13"/>
  <c r="BJ3445" i="13" s="1"/>
  <c r="BE3445" i="13"/>
  <c r="BH3170" i="13"/>
  <c r="BJ3170" i="13" s="1"/>
  <c r="BE3170" i="13"/>
  <c r="BD3099" i="13"/>
  <c r="BB3090" i="13"/>
  <c r="BD3090" i="13" s="1"/>
  <c r="BI3090" i="13" s="1"/>
  <c r="BI3084" i="13"/>
  <c r="BC3084" i="13"/>
  <c r="BI2404" i="13"/>
  <c r="BC2404" i="13"/>
  <c r="BI2289" i="13"/>
  <c r="BJ2289" i="13" s="1"/>
  <c r="BE2289" i="13"/>
  <c r="BI3135" i="13"/>
  <c r="BJ3135" i="13" s="1"/>
  <c r="BE3135" i="13"/>
  <c r="BE2670" i="13"/>
  <c r="BH2670" i="13"/>
  <c r="BJ2670" i="13" s="1"/>
  <c r="BI4105" i="13"/>
  <c r="BC4105" i="13"/>
  <c r="BH4037" i="13"/>
  <c r="BJ4037" i="13" s="1"/>
  <c r="BE4037" i="13"/>
  <c r="BE3566" i="13"/>
  <c r="BH3566" i="13"/>
  <c r="BJ3566" i="13" s="1"/>
  <c r="BE2839" i="13"/>
  <c r="BH2839" i="13"/>
  <c r="BJ2839" i="13" s="1"/>
  <c r="BH4337" i="13"/>
  <c r="BJ4337" i="13" s="1"/>
  <c r="BE4337" i="13"/>
  <c r="BE3871" i="13"/>
  <c r="BH3871" i="13"/>
  <c r="BJ3871" i="13" s="1"/>
  <c r="BE3814" i="13"/>
  <c r="BH3814" i="13"/>
  <c r="BJ3814" i="13" s="1"/>
  <c r="BE3608" i="13"/>
  <c r="BC3227" i="13"/>
  <c r="BI3227" i="13"/>
  <c r="BH3067" i="13"/>
  <c r="BJ3067" i="13" s="1"/>
  <c r="BE3067" i="13"/>
  <c r="BI3311" i="13"/>
  <c r="BJ3312" i="13"/>
  <c r="BJ3311" i="13" s="1"/>
  <c r="BH2656" i="13"/>
  <c r="BJ2656" i="13" s="1"/>
  <c r="BE2656" i="13"/>
  <c r="BH2424" i="13"/>
  <c r="BJ2424" i="13" s="1"/>
  <c r="BE2424" i="13"/>
  <c r="BH2333" i="13"/>
  <c r="BJ2333" i="13" s="1"/>
  <c r="BE2333" i="13"/>
  <c r="BH2238" i="13"/>
  <c r="BJ2238" i="13" s="1"/>
  <c r="BE2238" i="13"/>
  <c r="BI2180" i="13"/>
  <c r="BC2180" i="13"/>
  <c r="BI2108" i="13"/>
  <c r="BC2108" i="13"/>
  <c r="BI3317" i="13"/>
  <c r="BJ3318" i="13"/>
  <c r="BJ3317" i="13" s="1"/>
  <c r="BH3231" i="13"/>
  <c r="BJ3231" i="13" s="1"/>
  <c r="BE3231" i="13"/>
  <c r="BH2794" i="13"/>
  <c r="BJ2794" i="13" s="1"/>
  <c r="BE2794" i="13"/>
  <c r="BH1964" i="13"/>
  <c r="BJ1964" i="13" s="1"/>
  <c r="BE1964" i="13"/>
  <c r="BE3599" i="13"/>
  <c r="BH3599" i="13"/>
  <c r="BJ3599" i="13" s="1"/>
  <c r="BI3315" i="13"/>
  <c r="BJ3316" i="13"/>
  <c r="BJ3315" i="13" s="1"/>
  <c r="BD3130" i="13"/>
  <c r="BB3117" i="13"/>
  <c r="BD3117" i="13" s="1"/>
  <c r="BI3117" i="13" s="1"/>
  <c r="BI2961" i="13"/>
  <c r="BJ2961" i="13" s="1"/>
  <c r="BE2961" i="13"/>
  <c r="BH2889" i="13"/>
  <c r="BJ2889" i="13" s="1"/>
  <c r="BE2889" i="13"/>
  <c r="BD2797" i="13"/>
  <c r="BB2796" i="13"/>
  <c r="BD2796" i="13" s="1"/>
  <c r="BI2796" i="13" s="1"/>
  <c r="BH2753" i="13"/>
  <c r="BJ2753" i="13" s="1"/>
  <c r="BE2753" i="13"/>
  <c r="BE2427" i="13"/>
  <c r="BH2427" i="13"/>
  <c r="BJ2427" i="13" s="1"/>
  <c r="BH2259" i="13"/>
  <c r="BJ2259" i="13" s="1"/>
  <c r="BE2259" i="13"/>
  <c r="BI2216" i="13"/>
  <c r="BJ2217" i="13"/>
  <c r="BJ2216" i="13" s="1"/>
  <c r="BH2142" i="13"/>
  <c r="BJ2142" i="13" s="1"/>
  <c r="BE2142" i="13"/>
  <c r="BH4778" i="13"/>
  <c r="BJ4778" i="13" s="1"/>
  <c r="BE4778" i="13"/>
  <c r="BH4153" i="13"/>
  <c r="BJ4153" i="13" s="1"/>
  <c r="BE4153" i="13"/>
  <c r="BI3516" i="13"/>
  <c r="BJ3516" i="13" s="1"/>
  <c r="BE3516" i="13"/>
  <c r="BI3355" i="13"/>
  <c r="BJ3355" i="13" s="1"/>
  <c r="BE3355" i="13"/>
  <c r="BI3341" i="13"/>
  <c r="BC3341" i="13"/>
  <c r="BD3153" i="13"/>
  <c r="BB3143" i="13"/>
  <c r="BD3143" i="13" s="1"/>
  <c r="BI3143" i="13" s="1"/>
  <c r="BH2981" i="13"/>
  <c r="BJ2981" i="13" s="1"/>
  <c r="BE2981" i="13"/>
  <c r="BI2820" i="13"/>
  <c r="BC2820" i="13"/>
  <c r="BC2796" i="13" s="1"/>
  <c r="BH2796" i="13" s="1"/>
  <c r="BE2706" i="13"/>
  <c r="BH2452" i="13"/>
  <c r="BJ2452" i="13" s="1"/>
  <c r="BE2452" i="13"/>
  <c r="BH2083" i="13"/>
  <c r="BJ2083" i="13" s="1"/>
  <c r="BE2083" i="13"/>
  <c r="BH2262" i="13"/>
  <c r="BJ2262" i="13" s="1"/>
  <c r="BE2262" i="13"/>
  <c r="BH1889" i="13"/>
  <c r="BJ1889" i="13" s="1"/>
  <c r="BE1889" i="13"/>
  <c r="BH1787" i="13"/>
  <c r="BJ1787" i="13" s="1"/>
  <c r="BE1787" i="13"/>
  <c r="BH1754" i="13"/>
  <c r="BJ1754" i="13" s="1"/>
  <c r="BE1754" i="13"/>
  <c r="BH1744" i="13"/>
  <c r="BJ1744" i="13" s="1"/>
  <c r="BE1744" i="13"/>
  <c r="BI832" i="13"/>
  <c r="BJ832" i="13" s="1"/>
  <c r="BE832" i="13"/>
  <c r="BH2296" i="13"/>
  <c r="BJ2296" i="13" s="1"/>
  <c r="BE2296" i="13"/>
  <c r="BH2056" i="13"/>
  <c r="BJ2056" i="13" s="1"/>
  <c r="BE2056" i="13"/>
  <c r="BH1928" i="13"/>
  <c r="BJ1928" i="13" s="1"/>
  <c r="BE1928" i="13"/>
  <c r="BC1798" i="13"/>
  <c r="BI1798" i="13"/>
  <c r="BB1756" i="13"/>
  <c r="BD1756" i="13" s="1"/>
  <c r="BI1756" i="13" s="1"/>
  <c r="BC1382" i="13"/>
  <c r="BI1382" i="13"/>
  <c r="BC938" i="13"/>
  <c r="BI938" i="13"/>
  <c r="BE605" i="13"/>
  <c r="BH605" i="13"/>
  <c r="BJ605" i="13" s="1"/>
  <c r="BH1905" i="13"/>
  <c r="BJ1905" i="13" s="1"/>
  <c r="BE1905" i="13"/>
  <c r="BH1802" i="13"/>
  <c r="BJ1802" i="13" s="1"/>
  <c r="BE1802" i="13"/>
  <c r="BH1750" i="13"/>
  <c r="BJ1750" i="13" s="1"/>
  <c r="BE1750" i="13"/>
  <c r="BH1683" i="13"/>
  <c r="BJ1683" i="13" s="1"/>
  <c r="BE1683" i="13"/>
  <c r="BH1585" i="13"/>
  <c r="BJ1585" i="13" s="1"/>
  <c r="BE1585" i="13"/>
  <c r="BC1076" i="13"/>
  <c r="BI1076" i="13"/>
  <c r="BC762" i="13"/>
  <c r="BI762" i="13"/>
  <c r="BE425" i="13"/>
  <c r="BI425" i="13"/>
  <c r="BJ425" i="13" s="1"/>
  <c r="BI322" i="13"/>
  <c r="BJ322" i="13" s="1"/>
  <c r="BE322" i="13"/>
  <c r="BJ139" i="13"/>
  <c r="BJ138" i="13" s="1"/>
  <c r="BI138" i="13"/>
  <c r="BJ2079" i="13"/>
  <c r="BH2021" i="13"/>
  <c r="BJ2021" i="13" s="1"/>
  <c r="BE2021" i="13"/>
  <c r="BI1671" i="13"/>
  <c r="BC1671" i="13"/>
  <c r="BH1564" i="13"/>
  <c r="BJ1564" i="13" s="1"/>
  <c r="BE1564" i="13"/>
  <c r="BJ1724" i="13"/>
  <c r="BJ1618" i="13"/>
  <c r="BH1523" i="13"/>
  <c r="BJ1523" i="13" s="1"/>
  <c r="BE1523" i="13"/>
  <c r="BE1499" i="13"/>
  <c r="BH1499" i="13"/>
  <c r="BJ1499" i="13" s="1"/>
  <c r="BC1422" i="13"/>
  <c r="BH1422" i="13" s="1"/>
  <c r="BH1423" i="13"/>
  <c r="BJ1423" i="13" s="1"/>
  <c r="BJ1422" i="13" s="1"/>
  <c r="BE1423" i="13"/>
  <c r="BE1422" i="13" s="1"/>
  <c r="BJ1387" i="13"/>
  <c r="BI1335" i="13"/>
  <c r="BC1335" i="13"/>
  <c r="BH1140" i="13"/>
  <c r="BJ1140" i="13" s="1"/>
  <c r="BE1140" i="13"/>
  <c r="BB752" i="13"/>
  <c r="BD752" i="13" s="1"/>
  <c r="BI752" i="13" s="1"/>
  <c r="BD754" i="13"/>
  <c r="BE694" i="13"/>
  <c r="BH694" i="13"/>
  <c r="BH628" i="13"/>
  <c r="BJ628" i="13" s="1"/>
  <c r="BE628" i="13"/>
  <c r="BH475" i="13"/>
  <c r="BJ475" i="13" s="1"/>
  <c r="BE475" i="13"/>
  <c r="BB1204" i="13"/>
  <c r="BD1204" i="13" s="1"/>
  <c r="BI1204" i="13" s="1"/>
  <c r="BJ1817" i="13"/>
  <c r="BJ1477" i="13"/>
  <c r="BD1430" i="13"/>
  <c r="BB1429" i="13"/>
  <c r="BD1429" i="13" s="1"/>
  <c r="BI1429" i="13" s="1"/>
  <c r="BH1074" i="13"/>
  <c r="BJ1074" i="13" s="1"/>
  <c r="BE1074" i="13"/>
  <c r="BH1061" i="13"/>
  <c r="BJ1061" i="13" s="1"/>
  <c r="BE1061" i="13"/>
  <c r="BJ1012" i="13"/>
  <c r="BJ995" i="13"/>
  <c r="BH824" i="13"/>
  <c r="BJ824" i="13" s="1"/>
  <c r="BE824" i="13"/>
  <c r="BB736" i="13"/>
  <c r="BD736" i="13" s="1"/>
  <c r="BI736" i="13" s="1"/>
  <c r="BD739" i="13"/>
  <c r="BI675" i="13"/>
  <c r="BJ675" i="13" s="1"/>
  <c r="BE675" i="13"/>
  <c r="BI536" i="13"/>
  <c r="BC536" i="13"/>
  <c r="BD214" i="13"/>
  <c r="BB213" i="13"/>
  <c r="BD213" i="13" s="1"/>
  <c r="BI213" i="13" s="1"/>
  <c r="BC681" i="13"/>
  <c r="BI681" i="13"/>
  <c r="BH501" i="13"/>
  <c r="BJ501" i="13" s="1"/>
  <c r="BE501" i="13"/>
  <c r="BJ1887" i="13"/>
  <c r="BE1713" i="13"/>
  <c r="BE1545" i="13"/>
  <c r="BH1545" i="13"/>
  <c r="BJ1545" i="13" s="1"/>
  <c r="BH1409" i="13"/>
  <c r="BJ1409" i="13" s="1"/>
  <c r="BJ1398" i="13" s="1"/>
  <c r="BE1409" i="13"/>
  <c r="BJ1359" i="13"/>
  <c r="BI1293" i="13"/>
  <c r="BC1293" i="13"/>
  <c r="BE1249" i="13"/>
  <c r="BH1249" i="13"/>
  <c r="BJ1249" i="13" s="1"/>
  <c r="BE1193" i="13"/>
  <c r="BE1056" i="13"/>
  <c r="BH1056" i="13"/>
  <c r="BJ1056" i="13" s="1"/>
  <c r="BH970" i="13"/>
  <c r="BJ970" i="13" s="1"/>
  <c r="BE970" i="13"/>
  <c r="BC758" i="13"/>
  <c r="BI758" i="13"/>
  <c r="BH736" i="13"/>
  <c r="BH702" i="13"/>
  <c r="BJ702" i="13" s="1"/>
  <c r="BE702" i="13"/>
  <c r="BJ462" i="13"/>
  <c r="BJ461" i="13" s="1"/>
  <c r="BH405" i="13"/>
  <c r="BJ405" i="13" s="1"/>
  <c r="BE405" i="13"/>
  <c r="BD177" i="13"/>
  <c r="BB174" i="13"/>
  <c r="BD174" i="13" s="1"/>
  <c r="BH264" i="13"/>
  <c r="BE264" i="13"/>
  <c r="BI6400" i="13"/>
  <c r="BJ6400" i="13" s="1"/>
  <c r="BE6400" i="13"/>
  <c r="BI6015" i="13"/>
  <c r="BJ6015" i="13" s="1"/>
  <c r="BE6015" i="13"/>
  <c r="BH5005" i="13"/>
  <c r="BJ5005" i="13" s="1"/>
  <c r="BE5005" i="13"/>
  <c r="BH4789" i="13"/>
  <c r="BJ4789" i="13" s="1"/>
  <c r="BE4789" i="13"/>
  <c r="BI4658" i="13"/>
  <c r="BC4658" i="13"/>
  <c r="BH4623" i="13"/>
  <c r="BJ4623" i="13" s="1"/>
  <c r="BE4623" i="13"/>
  <c r="BH5118" i="13"/>
  <c r="BJ5118" i="13" s="1"/>
  <c r="BE5118" i="13"/>
  <c r="BI6688" i="13"/>
  <c r="BJ6689" i="13"/>
  <c r="BJ6688" i="13" s="1"/>
  <c r="BI6704" i="13"/>
  <c r="BJ6705" i="13"/>
  <c r="BJ6704" i="13" s="1"/>
  <c r="BJ6695" i="13"/>
  <c r="BJ6694" i="13" s="1"/>
  <c r="BI6686" i="13"/>
  <c r="BJ6687" i="13"/>
  <c r="BJ6686" i="13" s="1"/>
  <c r="BI6328" i="13"/>
  <c r="BJ6328" i="13" s="1"/>
  <c r="BE6328" i="13"/>
  <c r="BJ6227" i="13"/>
  <c r="BE6290" i="13"/>
  <c r="BI6208" i="13"/>
  <c r="BJ6208" i="13" s="1"/>
  <c r="BE6208" i="13"/>
  <c r="BI6139" i="13"/>
  <c r="BJ6139" i="13" s="1"/>
  <c r="BE6139" i="13"/>
  <c r="BE5814" i="13"/>
  <c r="BH5814" i="13"/>
  <c r="BJ5814" i="13" s="1"/>
  <c r="BH5838" i="13"/>
  <c r="BJ5838" i="13" s="1"/>
  <c r="BE5838" i="13"/>
  <c r="BH5639" i="13"/>
  <c r="BJ5639" i="13" s="1"/>
  <c r="BE5639" i="13"/>
  <c r="BH5553" i="13"/>
  <c r="BJ5553" i="13" s="1"/>
  <c r="BE5553" i="13"/>
  <c r="BE5467" i="13"/>
  <c r="BH5467" i="13"/>
  <c r="BJ5467" i="13" s="1"/>
  <c r="BI5777" i="13"/>
  <c r="BC5777" i="13"/>
  <c r="BE5702" i="13"/>
  <c r="BH5702" i="13"/>
  <c r="BJ5702" i="13" s="1"/>
  <c r="BC5527" i="13"/>
  <c r="BI5527" i="13"/>
  <c r="BH5328" i="13"/>
  <c r="BJ5328" i="13" s="1"/>
  <c r="BE5328" i="13"/>
  <c r="BH5705" i="13"/>
  <c r="BJ5705" i="13" s="1"/>
  <c r="BE5705" i="13"/>
  <c r="BC5461" i="13"/>
  <c r="BI5461" i="13"/>
  <c r="BE5293" i="13"/>
  <c r="BJ5940" i="13"/>
  <c r="BI5614" i="13"/>
  <c r="BJ5614" i="13" s="1"/>
  <c r="BE5614" i="13"/>
  <c r="BJ5572" i="13"/>
  <c r="BE5227" i="13"/>
  <c r="BH5227" i="13"/>
  <c r="BJ5227" i="13" s="1"/>
  <c r="BH4953" i="13"/>
  <c r="BJ4953" i="13" s="1"/>
  <c r="BE4953" i="13"/>
  <c r="BH4844" i="13"/>
  <c r="BJ4844" i="13" s="1"/>
  <c r="BE4844" i="13"/>
  <c r="BH4703" i="13"/>
  <c r="BJ4703" i="13" s="1"/>
  <c r="BE4703" i="13"/>
  <c r="BH4616" i="13"/>
  <c r="BJ4616" i="13" s="1"/>
  <c r="BE4616" i="13"/>
  <c r="BE5677" i="13"/>
  <c r="BH5677" i="13"/>
  <c r="BJ5677" i="13" s="1"/>
  <c r="BE5343" i="13"/>
  <c r="BH5298" i="13"/>
  <c r="BJ5298" i="13" s="1"/>
  <c r="BE5298" i="13"/>
  <c r="BH5193" i="13"/>
  <c r="BJ5193" i="13" s="1"/>
  <c r="BE5193" i="13"/>
  <c r="BJ5164" i="13"/>
  <c r="BH5101" i="13"/>
  <c r="BJ5101" i="13" s="1"/>
  <c r="BE5101" i="13"/>
  <c r="BE4935" i="13"/>
  <c r="BH4935" i="13"/>
  <c r="BJ4935" i="13" s="1"/>
  <c r="BH4898" i="13"/>
  <c r="BJ4898" i="13" s="1"/>
  <c r="BE4898" i="13"/>
  <c r="BC4835" i="13"/>
  <c r="BI4835" i="13"/>
  <c r="BE4806" i="13"/>
  <c r="BH4806" i="13"/>
  <c r="BJ4806" i="13" s="1"/>
  <c r="BE4504" i="13"/>
  <c r="BH4504" i="13"/>
  <c r="BJ4504" i="13" s="1"/>
  <c r="BJ5596" i="13"/>
  <c r="BI5211" i="13"/>
  <c r="BC5211" i="13"/>
  <c r="BH5181" i="13"/>
  <c r="BJ5181" i="13" s="1"/>
  <c r="BE5181" i="13"/>
  <c r="BH5045" i="13"/>
  <c r="BJ5045" i="13" s="1"/>
  <c r="BE5045" i="13"/>
  <c r="BJ4981" i="13"/>
  <c r="BH4896" i="13"/>
  <c r="BJ4896" i="13" s="1"/>
  <c r="BE4896" i="13"/>
  <c r="BC4642" i="13"/>
  <c r="BI4642" i="13"/>
  <c r="BH4620" i="13"/>
  <c r="BJ4620" i="13" s="1"/>
  <c r="BE4620" i="13"/>
  <c r="BH5256" i="13"/>
  <c r="BJ5256" i="13" s="1"/>
  <c r="BE5256" i="13"/>
  <c r="BH5143" i="13"/>
  <c r="BJ5143" i="13" s="1"/>
  <c r="BE5143" i="13"/>
  <c r="BH4913" i="13"/>
  <c r="BJ4913" i="13" s="1"/>
  <c r="BE4913" i="13"/>
  <c r="BH4872" i="13"/>
  <c r="BJ4872" i="13" s="1"/>
  <c r="BE4872" i="13"/>
  <c r="BJ4799" i="13"/>
  <c r="BH4691" i="13"/>
  <c r="BJ4691" i="13" s="1"/>
  <c r="BE4691" i="13"/>
  <c r="BH4650" i="13"/>
  <c r="BJ4650" i="13" s="1"/>
  <c r="BE4650" i="13"/>
  <c r="BE4573" i="13"/>
  <c r="BH4573" i="13"/>
  <c r="BJ4573" i="13" s="1"/>
  <c r="BH4520" i="13"/>
  <c r="BJ4520" i="13" s="1"/>
  <c r="BE4520" i="13"/>
  <c r="BJ4472" i="13"/>
  <c r="BI4433" i="13"/>
  <c r="BC4433" i="13"/>
  <c r="BJ4757" i="13"/>
  <c r="BE4568" i="13"/>
  <c r="BH4568" i="13"/>
  <c r="BJ4568" i="13" s="1"/>
  <c r="BI4325" i="13"/>
  <c r="BC4325" i="13"/>
  <c r="BH4085" i="13"/>
  <c r="BJ4085" i="13" s="1"/>
  <c r="BE4085" i="13"/>
  <c r="BH3979" i="13"/>
  <c r="BJ3979" i="13" s="1"/>
  <c r="BE3979" i="13"/>
  <c r="BH3752" i="13"/>
  <c r="BJ3752" i="13" s="1"/>
  <c r="BE3752" i="13"/>
  <c r="BH3738" i="13"/>
  <c r="BJ3738" i="13" s="1"/>
  <c r="BE3738" i="13"/>
  <c r="BH3704" i="13"/>
  <c r="BJ3704" i="13" s="1"/>
  <c r="BE3704" i="13"/>
  <c r="BH3623" i="13"/>
  <c r="BJ3623" i="13" s="1"/>
  <c r="BE3623" i="13"/>
  <c r="BE4346" i="13"/>
  <c r="BH4346" i="13"/>
  <c r="BJ4346" i="13" s="1"/>
  <c r="BE3955" i="13"/>
  <c r="BH3955" i="13"/>
  <c r="BJ3955" i="13" s="1"/>
  <c r="BE3831" i="13"/>
  <c r="BH3831" i="13"/>
  <c r="BJ3831" i="13" s="1"/>
  <c r="BE3736" i="13"/>
  <c r="BH3736" i="13"/>
  <c r="BJ3736" i="13" s="1"/>
  <c r="BE3702" i="13"/>
  <c r="BH3702" i="13"/>
  <c r="BJ3702" i="13" s="1"/>
  <c r="BE3657" i="13"/>
  <c r="BH3657" i="13"/>
  <c r="BJ3657" i="13" s="1"/>
  <c r="BH4602" i="13"/>
  <c r="BJ4602" i="13" s="1"/>
  <c r="BE4602" i="13"/>
  <c r="BE4450" i="13"/>
  <c r="BE4384" i="13"/>
  <c r="BH4384" i="13"/>
  <c r="BJ4384" i="13" s="1"/>
  <c r="BH4255" i="13"/>
  <c r="BJ4255" i="13" s="1"/>
  <c r="BE4255" i="13"/>
  <c r="BE4240" i="13"/>
  <c r="BH4240" i="13"/>
  <c r="BJ4240" i="13" s="1"/>
  <c r="BE4197" i="13"/>
  <c r="BH4197" i="13"/>
  <c r="BJ4197" i="13" s="1"/>
  <c r="BH4181" i="13"/>
  <c r="BJ4181" i="13" s="1"/>
  <c r="BE4181" i="13"/>
  <c r="BH3901" i="13"/>
  <c r="BJ3901" i="13" s="1"/>
  <c r="BE3901" i="13"/>
  <c r="BH3635" i="13"/>
  <c r="BJ3635" i="13" s="1"/>
  <c r="BE3635" i="13"/>
  <c r="BI4481" i="13"/>
  <c r="BC4481" i="13"/>
  <c r="BI4223" i="13"/>
  <c r="BC4223" i="13"/>
  <c r="BH4026" i="13"/>
  <c r="BJ4026" i="13" s="1"/>
  <c r="BE4026" i="13"/>
  <c r="BC4003" i="13"/>
  <c r="BI4003" i="13"/>
  <c r="BH3931" i="13"/>
  <c r="BJ3931" i="13" s="1"/>
  <c r="BE3931" i="13"/>
  <c r="BH3687" i="13"/>
  <c r="BJ3687" i="13" s="1"/>
  <c r="BE3687" i="13"/>
  <c r="BI3210" i="13"/>
  <c r="BC3210" i="13"/>
  <c r="BH3097" i="13"/>
  <c r="BJ3097" i="13" s="1"/>
  <c r="BE3097" i="13"/>
  <c r="BI3035" i="13"/>
  <c r="BC3035" i="13"/>
  <c r="BI2952" i="13"/>
  <c r="BC2952" i="13"/>
  <c r="BC2937" i="13" s="1"/>
  <c r="BH2937" i="13" s="1"/>
  <c r="BE2935" i="13"/>
  <c r="BE2921" i="13" s="1"/>
  <c r="BH2935" i="13"/>
  <c r="BJ2935" i="13" s="1"/>
  <c r="BI2352" i="13"/>
  <c r="BC2352" i="13"/>
  <c r="BI3049" i="13"/>
  <c r="BJ3049" i="13" s="1"/>
  <c r="BE3049" i="13"/>
  <c r="BH3646" i="13"/>
  <c r="BJ3646" i="13" s="1"/>
  <c r="BE3646" i="13"/>
  <c r="BH3581" i="13"/>
  <c r="BJ3581" i="13" s="1"/>
  <c r="BE3581" i="13"/>
  <c r="BH3548" i="13"/>
  <c r="BJ3548" i="13" s="1"/>
  <c r="BE3548" i="13"/>
  <c r="BH3472" i="13"/>
  <c r="BJ3472" i="13" s="1"/>
  <c r="BE3472" i="13"/>
  <c r="BE3443" i="13"/>
  <c r="BH3443" i="13"/>
  <c r="BJ3443" i="13" s="1"/>
  <c r="BH2647" i="13"/>
  <c r="BJ2647" i="13" s="1"/>
  <c r="BE2647" i="13"/>
  <c r="BJ3608" i="13"/>
  <c r="BH3525" i="13"/>
  <c r="BJ3525" i="13" s="1"/>
  <c r="BE3525" i="13"/>
  <c r="BH3489" i="13"/>
  <c r="BJ3489" i="13" s="1"/>
  <c r="BE3489" i="13"/>
  <c r="BC3371" i="13"/>
  <c r="BI3371" i="13"/>
  <c r="BH3205" i="13"/>
  <c r="BJ3205" i="13" s="1"/>
  <c r="BE3205" i="13"/>
  <c r="BB2990" i="13"/>
  <c r="BD2990" i="13" s="1"/>
  <c r="BI2990" i="13" s="1"/>
  <c r="BI3922" i="13"/>
  <c r="BC3922" i="13"/>
  <c r="BH3466" i="13"/>
  <c r="BJ3466" i="13" s="1"/>
  <c r="BE3466" i="13"/>
  <c r="BH3358" i="13"/>
  <c r="BJ3358" i="13" s="1"/>
  <c r="BE3358" i="13"/>
  <c r="BI3319" i="13"/>
  <c r="BJ3320" i="13"/>
  <c r="BJ3319" i="13" s="1"/>
  <c r="BD3193" i="13"/>
  <c r="BB3192" i="13"/>
  <c r="BD3192" i="13" s="1"/>
  <c r="BI3192" i="13" s="1"/>
  <c r="BE3126" i="13"/>
  <c r="BH3126" i="13"/>
  <c r="BJ3126" i="13" s="1"/>
  <c r="BI3026" i="13"/>
  <c r="BC3026" i="13"/>
  <c r="BH2901" i="13"/>
  <c r="BJ2901" i="13" s="1"/>
  <c r="BC2900" i="13"/>
  <c r="BH2900" i="13" s="1"/>
  <c r="BE2901" i="13"/>
  <c r="BH2758" i="13"/>
  <c r="BJ2758" i="13" s="1"/>
  <c r="BE2758" i="13"/>
  <c r="BB2695" i="13"/>
  <c r="BD2695" i="13" s="1"/>
  <c r="BI2695" i="13" s="1"/>
  <c r="BH2688" i="13"/>
  <c r="BJ2688" i="13" s="1"/>
  <c r="BE2688" i="13"/>
  <c r="BI2639" i="13"/>
  <c r="BC2639" i="13"/>
  <c r="BI2559" i="13"/>
  <c r="BC2559" i="13"/>
  <c r="BI2499" i="13"/>
  <c r="BJ2499" i="13" s="1"/>
  <c r="BE2499" i="13"/>
  <c r="BH2244" i="13"/>
  <c r="BJ2244" i="13" s="1"/>
  <c r="BE2244" i="13"/>
  <c r="BB2232" i="13"/>
  <c r="BD2232" i="13" s="1"/>
  <c r="BI2232" i="13" s="1"/>
  <c r="BH2104" i="13"/>
  <c r="BJ2104" i="13" s="1"/>
  <c r="BE2104" i="13"/>
  <c r="BC3983" i="13"/>
  <c r="BI3983" i="13"/>
  <c r="BE3498" i="13"/>
  <c r="BH3498" i="13"/>
  <c r="BJ3498" i="13" s="1"/>
  <c r="BH3088" i="13"/>
  <c r="BJ3088" i="13" s="1"/>
  <c r="BE3088" i="13"/>
  <c r="BH2950" i="13"/>
  <c r="BJ2950" i="13" s="1"/>
  <c r="BE2950" i="13"/>
  <c r="BH2698" i="13"/>
  <c r="BJ2698" i="13" s="1"/>
  <c r="BE2698" i="13"/>
  <c r="BH2514" i="13"/>
  <c r="BJ2514" i="13" s="1"/>
  <c r="BE2514" i="13"/>
  <c r="BC2364" i="13"/>
  <c r="BI2364" i="13"/>
  <c r="BE2120" i="13"/>
  <c r="BH2120" i="13"/>
  <c r="BJ2120" i="13" s="1"/>
  <c r="BI4046" i="13"/>
  <c r="BC4046" i="13"/>
  <c r="BE3540" i="13"/>
  <c r="BH3540" i="13"/>
  <c r="BJ3540" i="13" s="1"/>
  <c r="BH3502" i="13"/>
  <c r="BJ3502" i="13" s="1"/>
  <c r="BE3502" i="13"/>
  <c r="BI3323" i="13"/>
  <c r="BJ3324" i="13"/>
  <c r="BJ3323" i="13" s="1"/>
  <c r="BE3146" i="13"/>
  <c r="BH3146" i="13"/>
  <c r="BJ3146" i="13" s="1"/>
  <c r="BE2791" i="13"/>
  <c r="BH2684" i="13"/>
  <c r="BJ2684" i="13" s="1"/>
  <c r="BE2684" i="13"/>
  <c r="BI2563" i="13"/>
  <c r="BJ2563" i="13" s="1"/>
  <c r="BE2563" i="13"/>
  <c r="BH2462" i="13"/>
  <c r="BJ2462" i="13" s="1"/>
  <c r="BE2462" i="13"/>
  <c r="BI2336" i="13"/>
  <c r="BJ2336" i="13" s="1"/>
  <c r="BE2336" i="13"/>
  <c r="BI2212" i="13"/>
  <c r="BJ2213" i="13"/>
  <c r="BJ2212" i="13" s="1"/>
  <c r="BH2074" i="13"/>
  <c r="BJ2074" i="13" s="1"/>
  <c r="BE2074" i="13"/>
  <c r="BC2046" i="13"/>
  <c r="BI2046" i="13"/>
  <c r="BE1962" i="13"/>
  <c r="BH1962" i="13"/>
  <c r="BJ1962" i="13" s="1"/>
  <c r="BH3576" i="13"/>
  <c r="BJ3576" i="13" s="1"/>
  <c r="BE3576" i="13"/>
  <c r="BE3468" i="13"/>
  <c r="BH3221" i="13"/>
  <c r="BJ3221" i="13" s="1"/>
  <c r="BE3221" i="13"/>
  <c r="BH3118" i="13"/>
  <c r="BJ3118" i="13" s="1"/>
  <c r="BE3118" i="13"/>
  <c r="BH2942" i="13"/>
  <c r="BJ2942" i="13" s="1"/>
  <c r="BE2942" i="13"/>
  <c r="BE2868" i="13"/>
  <c r="BE2807" i="13"/>
  <c r="BH2807" i="13"/>
  <c r="BJ2807" i="13" s="1"/>
  <c r="BI2631" i="13"/>
  <c r="BC2631" i="13"/>
  <c r="BH2321" i="13"/>
  <c r="BJ2321" i="13" s="1"/>
  <c r="BE2321" i="13"/>
  <c r="BI2270" i="13"/>
  <c r="BC2270" i="13"/>
  <c r="BH2140" i="13"/>
  <c r="BJ2140" i="13" s="1"/>
  <c r="BE2140" i="13"/>
  <c r="BH1897" i="13"/>
  <c r="BJ1897" i="13" s="1"/>
  <c r="BE1897" i="13"/>
  <c r="BC1058" i="13"/>
  <c r="BI1058" i="13"/>
  <c r="BI509" i="13"/>
  <c r="BJ509" i="13" s="1"/>
  <c r="BE509" i="13"/>
  <c r="BH1832" i="13"/>
  <c r="BJ1832" i="13" s="1"/>
  <c r="BE1832" i="13"/>
  <c r="BI1757" i="13"/>
  <c r="BC1757" i="13"/>
  <c r="BE1355" i="13"/>
  <c r="BH1355" i="13"/>
  <c r="BJ1355" i="13" s="1"/>
  <c r="BC1063" i="13"/>
  <c r="BI1063" i="13"/>
  <c r="BC934" i="13"/>
  <c r="BI934" i="13"/>
  <c r="BE666" i="13"/>
  <c r="BH666" i="13"/>
  <c r="BJ666" i="13" s="1"/>
  <c r="BE492" i="13"/>
  <c r="BH492" i="13"/>
  <c r="BJ492" i="13" s="1"/>
  <c r="BJ2144" i="13"/>
  <c r="BH1926" i="13"/>
  <c r="BJ1926" i="13" s="1"/>
  <c r="BE1926" i="13"/>
  <c r="BH1571" i="13"/>
  <c r="BJ1571" i="13" s="1"/>
  <c r="BE1571" i="13"/>
  <c r="BC391" i="13"/>
  <c r="BI391" i="13"/>
  <c r="BC303" i="13"/>
  <c r="BI303" i="13"/>
  <c r="BI226" i="13"/>
  <c r="BJ226" i="13" s="1"/>
  <c r="BE226" i="13"/>
  <c r="BH1945" i="13"/>
  <c r="BJ1945" i="13" s="1"/>
  <c r="BE1945" i="13"/>
  <c r="BH1815" i="13"/>
  <c r="BJ1815" i="13" s="1"/>
  <c r="BE1815" i="13"/>
  <c r="BE1791" i="13"/>
  <c r="BH1791" i="13"/>
  <c r="BJ1791" i="13" s="1"/>
  <c r="BH1776" i="13"/>
  <c r="BJ1776" i="13" s="1"/>
  <c r="BE1776" i="13"/>
  <c r="BE1663" i="13"/>
  <c r="BH1663" i="13"/>
  <c r="BJ1663" i="13" s="1"/>
  <c r="BH1635" i="13"/>
  <c r="BJ1635" i="13" s="1"/>
  <c r="BE1635" i="13"/>
  <c r="BH1560" i="13"/>
  <c r="BJ1560" i="13" s="1"/>
  <c r="BE1560" i="13"/>
  <c r="BH1732" i="13"/>
  <c r="BJ1732" i="13" s="1"/>
  <c r="BC1731" i="13"/>
  <c r="BH1731" i="13" s="1"/>
  <c r="BE1732" i="13"/>
  <c r="BE1302" i="13"/>
  <c r="BH1302" i="13"/>
  <c r="BJ1302" i="13" s="1"/>
  <c r="BH1008" i="13"/>
  <c r="BJ1008" i="13" s="1"/>
  <c r="BE1008" i="13"/>
  <c r="BI816" i="13"/>
  <c r="BC816" i="13"/>
  <c r="BE802" i="13"/>
  <c r="BH802" i="13"/>
  <c r="BJ802" i="13" s="1"/>
  <c r="BI539" i="13"/>
  <c r="BJ539" i="13" s="1"/>
  <c r="BE539" i="13"/>
  <c r="BE403" i="13"/>
  <c r="BH403" i="13"/>
  <c r="BJ403" i="13" s="1"/>
  <c r="BI261" i="13"/>
  <c r="BJ261" i="13" s="1"/>
  <c r="BE261" i="13"/>
  <c r="BE147" i="13"/>
  <c r="BE142" i="13" s="1"/>
  <c r="BI147" i="13"/>
  <c r="BJ147" i="13" s="1"/>
  <c r="BJ58" i="13"/>
  <c r="BH51" i="13"/>
  <c r="BE859" i="13"/>
  <c r="BH859" i="13"/>
  <c r="BJ859" i="13" s="1"/>
  <c r="BE1486" i="13"/>
  <c r="BH1486" i="13"/>
  <c r="BJ1486" i="13" s="1"/>
  <c r="BH1332" i="13"/>
  <c r="BJ1332" i="13" s="1"/>
  <c r="BE1332" i="13"/>
  <c r="BI1312" i="13"/>
  <c r="BC1312" i="13"/>
  <c r="BH1241" i="13"/>
  <c r="BJ1241" i="13" s="1"/>
  <c r="BE1241" i="13"/>
  <c r="BE1237" i="13"/>
  <c r="BH1237" i="13"/>
  <c r="BJ1237" i="13" s="1"/>
  <c r="BJ1211" i="13"/>
  <c r="BE1205" i="13"/>
  <c r="BE1100" i="13"/>
  <c r="BI1100" i="13"/>
  <c r="BJ1100" i="13" s="1"/>
  <c r="BC990" i="13"/>
  <c r="BI990" i="13"/>
  <c r="BH407" i="13"/>
  <c r="BJ407" i="13" s="1"/>
  <c r="BE407" i="13"/>
  <c r="BI379" i="13"/>
  <c r="BC379" i="13"/>
  <c r="BE284" i="13"/>
  <c r="BH363" i="13"/>
  <c r="BJ363" i="13" s="1"/>
  <c r="BE363" i="13"/>
  <c r="BJ1804" i="13"/>
  <c r="BI1490" i="13"/>
  <c r="BC1490" i="13"/>
  <c r="BB1485" i="13"/>
  <c r="BD1485" i="13" s="1"/>
  <c r="BI1485" i="13" s="1"/>
  <c r="BJ1193" i="13"/>
  <c r="BE1033" i="13"/>
  <c r="BH1033" i="13"/>
  <c r="BJ1033" i="13" s="1"/>
  <c r="BE1027" i="13"/>
  <c r="BH1027" i="13"/>
  <c r="BJ1027" i="13" s="1"/>
  <c r="BH942" i="13"/>
  <c r="BJ942" i="13" s="1"/>
  <c r="BE942" i="13"/>
  <c r="BH871" i="13"/>
  <c r="BJ871" i="13" s="1"/>
  <c r="BE871" i="13"/>
  <c r="BE828" i="13"/>
  <c r="BH828" i="13"/>
  <c r="BJ828" i="13" s="1"/>
  <c r="BE325" i="13"/>
  <c r="BH325" i="13"/>
  <c r="BJ325" i="13" s="1"/>
  <c r="BE52" i="13"/>
  <c r="BE51" i="13" s="1"/>
  <c r="BI52" i="13"/>
  <c r="BJ1645" i="13"/>
  <c r="BC1413" i="13"/>
  <c r="BH1413" i="13" s="1"/>
  <c r="BH1414" i="13"/>
  <c r="BJ1414" i="13" s="1"/>
  <c r="BJ1413" i="13" s="1"/>
  <c r="BE1414" i="13"/>
  <c r="BE1413" i="13" s="1"/>
  <c r="BJ974" i="13"/>
  <c r="BI70" i="13"/>
  <c r="BE70" i="13"/>
  <c r="BE69" i="13" s="1"/>
  <c r="BI19" i="13"/>
  <c r="BJ19" i="13" s="1"/>
  <c r="BI6682" i="13"/>
  <c r="BJ6683" i="13"/>
  <c r="BJ6682" i="13" s="1"/>
  <c r="BI6674" i="13"/>
  <c r="BJ6675" i="13"/>
  <c r="BJ6674" i="13" s="1"/>
  <c r="BI6081" i="13"/>
  <c r="BC6081" i="13"/>
  <c r="BC5934" i="13"/>
  <c r="BI5934" i="13"/>
  <c r="BE6163" i="13"/>
  <c r="BI6163" i="13"/>
  <c r="BJ6163" i="13" s="1"/>
  <c r="BI5692" i="13"/>
  <c r="BJ5692" i="13" s="1"/>
  <c r="BE5692" i="13"/>
  <c r="BI5757" i="13"/>
  <c r="BJ5757" i="13" s="1"/>
  <c r="BE5757" i="13"/>
  <c r="BH5238" i="13"/>
  <c r="BJ5238" i="13" s="1"/>
  <c r="BE5238" i="13"/>
  <c r="BI5720" i="13"/>
  <c r="BC5720" i="13"/>
  <c r="BH5145" i="13"/>
  <c r="BJ5145" i="13" s="1"/>
  <c r="BE5145" i="13"/>
  <c r="BH5173" i="13"/>
  <c r="BJ5173" i="13" s="1"/>
  <c r="BE5173" i="13"/>
  <c r="BI5112" i="13"/>
  <c r="BC5112" i="13"/>
  <c r="BI4959" i="13"/>
  <c r="BC4959" i="13"/>
  <c r="BI4712" i="13"/>
  <c r="BC4712" i="13"/>
  <c r="BH4679" i="13"/>
  <c r="BJ4679" i="13" s="1"/>
  <c r="BE4679" i="13"/>
  <c r="BE5164" i="13"/>
  <c r="BH4640" i="13"/>
  <c r="BJ4640" i="13" s="1"/>
  <c r="BE4640" i="13"/>
  <c r="BH4596" i="13"/>
  <c r="BJ4596" i="13" s="1"/>
  <c r="BE4596" i="13"/>
  <c r="BE5364" i="13"/>
  <c r="BH5364" i="13"/>
  <c r="BJ5364" i="13" s="1"/>
  <c r="BH5262" i="13"/>
  <c r="BJ5262" i="13" s="1"/>
  <c r="BE5262" i="13"/>
  <c r="BH4884" i="13"/>
  <c r="BJ4884" i="13" s="1"/>
  <c r="BE4884" i="13"/>
  <c r="BE4840" i="13"/>
  <c r="BH4840" i="13"/>
  <c r="BJ4840" i="13" s="1"/>
  <c r="BH4791" i="13"/>
  <c r="BJ4791" i="13" s="1"/>
  <c r="BE4791" i="13"/>
  <c r="BE4771" i="13"/>
  <c r="BH4771" i="13"/>
  <c r="BJ4771" i="13" s="1"/>
  <c r="BH4671" i="13"/>
  <c r="BJ4671" i="13" s="1"/>
  <c r="BE4671" i="13"/>
  <c r="BH5844" i="13"/>
  <c r="BJ5844" i="13" s="1"/>
  <c r="BE5844" i="13"/>
  <c r="BH5830" i="13"/>
  <c r="BJ5830" i="13" s="1"/>
  <c r="BE5830" i="13"/>
  <c r="BH5740" i="13"/>
  <c r="BJ5740" i="13" s="1"/>
  <c r="BE5740" i="13"/>
  <c r="BH5425" i="13"/>
  <c r="BJ5425" i="13" s="1"/>
  <c r="BE5425" i="13"/>
  <c r="BH4988" i="13"/>
  <c r="BJ4988" i="13" s="1"/>
  <c r="BE4988" i="13"/>
  <c r="BH4863" i="13"/>
  <c r="BJ4863" i="13" s="1"/>
  <c r="BE4863" i="13"/>
  <c r="BH4817" i="13"/>
  <c r="BJ4817" i="13" s="1"/>
  <c r="BE4817" i="13"/>
  <c r="BJ5009" i="13"/>
  <c r="BI4421" i="13"/>
  <c r="BC4421" i="13"/>
  <c r="BE4287" i="13"/>
  <c r="BI4287" i="13"/>
  <c r="BJ4287" i="13" s="1"/>
  <c r="BI6702" i="13"/>
  <c r="BJ6703" i="13"/>
  <c r="BJ6702" i="13" s="1"/>
  <c r="BI6676" i="13"/>
  <c r="BJ6677" i="13"/>
  <c r="BJ6676" i="13" s="1"/>
  <c r="BI6402" i="13"/>
  <c r="BC6402" i="13"/>
  <c r="BI6352" i="13"/>
  <c r="BJ6352" i="13" s="1"/>
  <c r="BE6352" i="13"/>
  <c r="BE6227" i="13"/>
  <c r="BI6112" i="13"/>
  <c r="BJ6112" i="13" s="1"/>
  <c r="BE6112" i="13"/>
  <c r="BI6060" i="13"/>
  <c r="BC6060" i="13"/>
  <c r="BI6109" i="13"/>
  <c r="BJ6109" i="13" s="1"/>
  <c r="BE6109" i="13"/>
  <c r="BC6006" i="13"/>
  <c r="BI6006" i="13"/>
  <c r="BI5900" i="13"/>
  <c r="BJ5900" i="13" s="1"/>
  <c r="BE5900" i="13"/>
  <c r="BH5769" i="13"/>
  <c r="BJ5769" i="13" s="1"/>
  <c r="BE5769" i="13"/>
  <c r="BH5898" i="13"/>
  <c r="BJ5898" i="13" s="1"/>
  <c r="BE5898" i="13"/>
  <c r="BI5742" i="13"/>
  <c r="BC5742" i="13"/>
  <c r="BI5723" i="13"/>
  <c r="BC5723" i="13"/>
  <c r="BI5661" i="13"/>
  <c r="BC5661" i="13"/>
  <c r="BC5540" i="13"/>
  <c r="BI5540" i="13"/>
  <c r="BH5448" i="13"/>
  <c r="BJ5448" i="13" s="1"/>
  <c r="BE5448" i="13"/>
  <c r="BI5578" i="13"/>
  <c r="BJ5578" i="13" s="1"/>
  <c r="BE5578" i="13"/>
  <c r="BH5422" i="13"/>
  <c r="BJ5422" i="13" s="1"/>
  <c r="BE5422" i="13"/>
  <c r="BE5371" i="13"/>
  <c r="BH5371" i="13"/>
  <c r="BJ5371" i="13" s="1"/>
  <c r="BH5128" i="13"/>
  <c r="BJ5128" i="13" s="1"/>
  <c r="BE5128" i="13"/>
  <c r="BH5427" i="13"/>
  <c r="BJ5427" i="13" s="1"/>
  <c r="BE5427" i="13"/>
  <c r="BH5288" i="13"/>
  <c r="BJ5288" i="13" s="1"/>
  <c r="BE5288" i="13"/>
  <c r="BJ5920" i="13"/>
  <c r="BE5801" i="13"/>
  <c r="BH5801" i="13"/>
  <c r="BJ5801" i="13" s="1"/>
  <c r="BH5606" i="13"/>
  <c r="BJ5606" i="13" s="1"/>
  <c r="BE5606" i="13"/>
  <c r="BH5555" i="13"/>
  <c r="BJ5555" i="13" s="1"/>
  <c r="BE5555" i="13"/>
  <c r="BC5161" i="13"/>
  <c r="BI5161" i="13"/>
  <c r="BH4986" i="13"/>
  <c r="BJ4986" i="13" s="1"/>
  <c r="BE4986" i="13"/>
  <c r="BH4964" i="13"/>
  <c r="BJ4964" i="13" s="1"/>
  <c r="BE4964" i="13"/>
  <c r="BH4850" i="13"/>
  <c r="BJ4850" i="13" s="1"/>
  <c r="BE4850" i="13"/>
  <c r="BJ5343" i="13"/>
  <c r="BH5110" i="13"/>
  <c r="BJ5110" i="13" s="1"/>
  <c r="BE5110" i="13"/>
  <c r="BE4842" i="13"/>
  <c r="BH4842" i="13"/>
  <c r="BJ4842" i="13" s="1"/>
  <c r="BH4781" i="13"/>
  <c r="BJ4781" i="13" s="1"/>
  <c r="BE4781" i="13"/>
  <c r="BJ4741" i="13"/>
  <c r="BE4591" i="13"/>
  <c r="BH4591" i="13"/>
  <c r="BJ4591" i="13" s="1"/>
  <c r="BH5709" i="13"/>
  <c r="BJ5709" i="13" s="1"/>
  <c r="BE5709" i="13"/>
  <c r="BE5596" i="13"/>
  <c r="BH5240" i="13"/>
  <c r="BJ5240" i="13" s="1"/>
  <c r="BE5240" i="13"/>
  <c r="BH5201" i="13"/>
  <c r="BJ5201" i="13" s="1"/>
  <c r="BE5201" i="13"/>
  <c r="BC5081" i="13"/>
  <c r="BI5081" i="13"/>
  <c r="BE5025" i="13"/>
  <c r="BH5025" i="13"/>
  <c r="BJ5025" i="13" s="1"/>
  <c r="BC4941" i="13"/>
  <c r="BI4941" i="13"/>
  <c r="BE4765" i="13"/>
  <c r="BH4765" i="13"/>
  <c r="BJ4765" i="13" s="1"/>
  <c r="BH4687" i="13"/>
  <c r="BJ4687" i="13" s="1"/>
  <c r="BE4687" i="13"/>
  <c r="BH4634" i="13"/>
  <c r="BJ4634" i="13" s="1"/>
  <c r="BE4634" i="13"/>
  <c r="BC4546" i="13"/>
  <c r="BI4546" i="13"/>
  <c r="BE5834" i="13"/>
  <c r="BH5834" i="13"/>
  <c r="BJ5834" i="13" s="1"/>
  <c r="BC5536" i="13"/>
  <c r="BI5536" i="13"/>
  <c r="BI5458" i="13"/>
  <c r="BJ5458" i="13" s="1"/>
  <c r="BE5458" i="13"/>
  <c r="BH5359" i="13"/>
  <c r="BJ5359" i="13" s="1"/>
  <c r="BE5359" i="13"/>
  <c r="BH5071" i="13"/>
  <c r="BJ5071" i="13" s="1"/>
  <c r="BE5071" i="13"/>
  <c r="BH4996" i="13"/>
  <c r="BJ4996" i="13" s="1"/>
  <c r="BE4996" i="13"/>
  <c r="BE4981" i="13"/>
  <c r="BH4795" i="13"/>
  <c r="BJ4795" i="13" s="1"/>
  <c r="BE4795" i="13"/>
  <c r="BE4741" i="13"/>
  <c r="BJ4900" i="13"/>
  <c r="BI4631" i="13"/>
  <c r="BJ4631" i="13" s="1"/>
  <c r="BE4631" i="13"/>
  <c r="BE4436" i="13"/>
  <c r="BH4852" i="13"/>
  <c r="BJ4852" i="13" s="1"/>
  <c r="BE4852" i="13"/>
  <c r="BE4664" i="13"/>
  <c r="BE4466" i="13"/>
  <c r="BH4466" i="13"/>
  <c r="BJ4466" i="13" s="1"/>
  <c r="BI4400" i="13"/>
  <c r="BC4400" i="13"/>
  <c r="BH5040" i="13"/>
  <c r="BJ5040" i="13" s="1"/>
  <c r="BE5040" i="13"/>
  <c r="BI4442" i="13"/>
  <c r="BC4442" i="13"/>
  <c r="BE4414" i="13"/>
  <c r="BH4414" i="13"/>
  <c r="BJ4414" i="13" s="1"/>
  <c r="BE4390" i="13"/>
  <c r="BH4329" i="13"/>
  <c r="BJ4329" i="13" s="1"/>
  <c r="BE4329" i="13"/>
  <c r="BE4267" i="13"/>
  <c r="BH4267" i="13"/>
  <c r="BJ4267" i="13" s="1"/>
  <c r="BE4179" i="13"/>
  <c r="BH4179" i="13"/>
  <c r="BJ4179" i="13" s="1"/>
  <c r="BI3995" i="13"/>
  <c r="BC3995" i="13"/>
  <c r="BI3937" i="13"/>
  <c r="BJ3937" i="13" s="1"/>
  <c r="BE3937" i="13"/>
  <c r="BH3820" i="13"/>
  <c r="BJ3820" i="13" s="1"/>
  <c r="BE3820" i="13"/>
  <c r="BH4311" i="13"/>
  <c r="BJ4311" i="13" s="1"/>
  <c r="BE4311" i="13"/>
  <c r="BE4304" i="13"/>
  <c r="BH4304" i="13"/>
  <c r="BJ4304" i="13" s="1"/>
  <c r="BH4282" i="13"/>
  <c r="BJ4282" i="13" s="1"/>
  <c r="BE4282" i="13"/>
  <c r="BH4236" i="13"/>
  <c r="BJ4236" i="13" s="1"/>
  <c r="BE4236" i="13"/>
  <c r="BE3977" i="13"/>
  <c r="BH3977" i="13"/>
  <c r="BJ3977" i="13" s="1"/>
  <c r="BE3878" i="13"/>
  <c r="BI3878" i="13"/>
  <c r="BJ3878" i="13" s="1"/>
  <c r="BC3866" i="13"/>
  <c r="BI3866" i="13"/>
  <c r="BC3789" i="13"/>
  <c r="BI3789" i="13"/>
  <c r="BE3744" i="13"/>
  <c r="BH3744" i="13"/>
  <c r="BJ3744" i="13" s="1"/>
  <c r="BC4134" i="13"/>
  <c r="BI4134" i="13"/>
  <c r="BH4016" i="13"/>
  <c r="BJ4016" i="13" s="1"/>
  <c r="BE4016" i="13"/>
  <c r="BH3991" i="13"/>
  <c r="BJ3991" i="13" s="1"/>
  <c r="BE3991" i="13"/>
  <c r="BC3927" i="13"/>
  <c r="BI3927" i="13"/>
  <c r="BC3849" i="13"/>
  <c r="BI3849" i="13"/>
  <c r="BH3892" i="13"/>
  <c r="BJ3892" i="13" s="1"/>
  <c r="BE3892" i="13"/>
  <c r="BH3648" i="13"/>
  <c r="BJ3648" i="13" s="1"/>
  <c r="BE3648" i="13"/>
  <c r="BH3587" i="13"/>
  <c r="BJ3587" i="13" s="1"/>
  <c r="BE3587" i="13"/>
  <c r="BH3562" i="13"/>
  <c r="BJ3562" i="13" s="1"/>
  <c r="BE3562" i="13"/>
  <c r="BH3437" i="13"/>
  <c r="BJ3437" i="13" s="1"/>
  <c r="BE3437" i="13"/>
  <c r="BI3331" i="13"/>
  <c r="BJ3331" i="13" s="1"/>
  <c r="BE3331" i="13"/>
  <c r="BH3219" i="13"/>
  <c r="BJ3219" i="13" s="1"/>
  <c r="BE3219" i="13"/>
  <c r="BH3064" i="13"/>
  <c r="BJ3064" i="13" s="1"/>
  <c r="BE3064" i="13"/>
  <c r="BH2948" i="13"/>
  <c r="BJ2948" i="13" s="1"/>
  <c r="BE2948" i="13"/>
  <c r="BE2828" i="13"/>
  <c r="BH2828" i="13"/>
  <c r="BJ2828" i="13" s="1"/>
  <c r="BE2678" i="13"/>
  <c r="BH2678" i="13"/>
  <c r="BJ2678" i="13" s="1"/>
  <c r="BH3240" i="13"/>
  <c r="BJ3240" i="13" s="1"/>
  <c r="BE3240" i="13"/>
  <c r="BC3239" i="13"/>
  <c r="BH2966" i="13"/>
  <c r="BJ2966" i="13" s="1"/>
  <c r="BE2966" i="13"/>
  <c r="BC2960" i="13"/>
  <c r="BH2960" i="13" s="1"/>
  <c r="BE2880" i="13"/>
  <c r="BH2880" i="13"/>
  <c r="BJ2880" i="13" s="1"/>
  <c r="BD2490" i="13"/>
  <c r="BB2489" i="13"/>
  <c r="BD2489" i="13" s="1"/>
  <c r="BI2489" i="13" s="1"/>
  <c r="BC2310" i="13"/>
  <c r="BI2310" i="13"/>
  <c r="BH2604" i="13"/>
  <c r="BJ2604" i="13" s="1"/>
  <c r="BE2604" i="13"/>
  <c r="BI2569" i="13"/>
  <c r="BC2569" i="13"/>
  <c r="BE4232" i="13"/>
  <c r="BH4232" i="13"/>
  <c r="BJ4232" i="13" s="1"/>
  <c r="BE3989" i="13"/>
  <c r="BH3989" i="13"/>
  <c r="BJ3989" i="13" s="1"/>
  <c r="BH3875" i="13"/>
  <c r="BJ3875" i="13" s="1"/>
  <c r="BH3845" i="13"/>
  <c r="BJ3845" i="13" s="1"/>
  <c r="BE3845" i="13"/>
  <c r="BE3692" i="13"/>
  <c r="BE3585" i="13"/>
  <c r="BH3585" i="13"/>
  <c r="BJ3585" i="13" s="1"/>
  <c r="BC3459" i="13"/>
  <c r="BI3459" i="13"/>
  <c r="BB3071" i="13"/>
  <c r="BD3071" i="13" s="1"/>
  <c r="BI3071" i="13" s="1"/>
  <c r="BH3052" i="13"/>
  <c r="BJ3052" i="13" s="1"/>
  <c r="BC3048" i="13"/>
  <c r="BH3048" i="13" s="1"/>
  <c r="BE3052" i="13"/>
  <c r="BI2991" i="13"/>
  <c r="BC2991" i="13"/>
  <c r="BH3485" i="13"/>
  <c r="BJ3485" i="13" s="1"/>
  <c r="BE3485" i="13"/>
  <c r="BI2963" i="13"/>
  <c r="BJ2963" i="13" s="1"/>
  <c r="BE2963" i="13"/>
  <c r="BB2937" i="13"/>
  <c r="BD2937" i="13" s="1"/>
  <c r="BI2937" i="13" s="1"/>
  <c r="BI2696" i="13"/>
  <c r="BC2696" i="13"/>
  <c r="BH2664" i="13"/>
  <c r="BJ2664" i="13" s="1"/>
  <c r="BE2664" i="13"/>
  <c r="BC2625" i="13"/>
  <c r="BI2625" i="13"/>
  <c r="BD2593" i="13"/>
  <c r="BB2592" i="13"/>
  <c r="BD2592" i="13" s="1"/>
  <c r="BI2592" i="13" s="1"/>
  <c r="BI2554" i="13"/>
  <c r="BC2554" i="13"/>
  <c r="BH2532" i="13"/>
  <c r="BJ2532" i="13" s="1"/>
  <c r="BE2532" i="13"/>
  <c r="BI2393" i="13"/>
  <c r="BJ2393" i="13" s="1"/>
  <c r="BE2393" i="13"/>
  <c r="BI2285" i="13"/>
  <c r="BC2285" i="13"/>
  <c r="BI2233" i="13"/>
  <c r="BC2233" i="13"/>
  <c r="BI2152" i="13"/>
  <c r="BC2152" i="13"/>
  <c r="BH2098" i="13"/>
  <c r="BJ2098" i="13" s="1"/>
  <c r="BE2098" i="13"/>
  <c r="BI3898" i="13"/>
  <c r="BC3898" i="13"/>
  <c r="BE2431" i="13"/>
  <c r="BH2431" i="13"/>
  <c r="BJ2431" i="13" s="1"/>
  <c r="BH2128" i="13"/>
  <c r="BJ2128" i="13" s="1"/>
  <c r="BE2128" i="13"/>
  <c r="BH2044" i="13"/>
  <c r="BJ2044" i="13" s="1"/>
  <c r="BE2044" i="13"/>
  <c r="BH2905" i="13"/>
  <c r="BJ2905" i="13" s="1"/>
  <c r="BE2905" i="13"/>
  <c r="BH2857" i="13"/>
  <c r="BJ2857" i="13" s="1"/>
  <c r="BE2857" i="13"/>
  <c r="BI2776" i="13"/>
  <c r="BJ2776" i="13" s="1"/>
  <c r="BE2776" i="13"/>
  <c r="BH2747" i="13"/>
  <c r="BJ2747" i="13" s="1"/>
  <c r="BE2747" i="13"/>
  <c r="BH2722" i="13"/>
  <c r="BJ2722" i="13" s="1"/>
  <c r="BE2722" i="13"/>
  <c r="BJ2606" i="13"/>
  <c r="BJ2418" i="13"/>
  <c r="BJ2381" i="13"/>
  <c r="BH2330" i="13"/>
  <c r="BJ2330" i="13" s="1"/>
  <c r="BE2330" i="13"/>
  <c r="BH2257" i="13"/>
  <c r="BJ2257" i="13" s="1"/>
  <c r="BE2257" i="13"/>
  <c r="BH2123" i="13"/>
  <c r="BJ2123" i="13" s="1"/>
  <c r="BE2123" i="13"/>
  <c r="BJ4793" i="13"/>
  <c r="BJ3468" i="13"/>
  <c r="BI3313" i="13"/>
  <c r="BJ3314" i="13"/>
  <c r="BJ3313" i="13" s="1"/>
  <c r="BJ2868" i="13"/>
  <c r="BC2546" i="13"/>
  <c r="BI2546" i="13"/>
  <c r="BH2454" i="13"/>
  <c r="BJ2454" i="13" s="1"/>
  <c r="BE2454" i="13"/>
  <c r="BI2384" i="13"/>
  <c r="BC2384" i="13"/>
  <c r="BJ2319" i="13"/>
  <c r="BH2089" i="13"/>
  <c r="BJ2089" i="13" s="1"/>
  <c r="BE2089" i="13"/>
  <c r="BH2061" i="13"/>
  <c r="BJ2061" i="13" s="1"/>
  <c r="BE2061" i="13"/>
  <c r="BH1759" i="13"/>
  <c r="BJ1759" i="13" s="1"/>
  <c r="BE1759" i="13"/>
  <c r="BC881" i="13"/>
  <c r="BI881" i="13"/>
  <c r="BB789" i="13"/>
  <c r="BD789" i="13" s="1"/>
  <c r="BI789" i="13" s="1"/>
  <c r="BC613" i="13"/>
  <c r="BI613" i="13"/>
  <c r="BC505" i="13"/>
  <c r="BI505" i="13"/>
  <c r="BH1951" i="13"/>
  <c r="BJ1951" i="13" s="1"/>
  <c r="BE1951" i="13"/>
  <c r="BH1877" i="13"/>
  <c r="BJ1877" i="13" s="1"/>
  <c r="BE1877" i="13"/>
  <c r="BH1667" i="13"/>
  <c r="BJ1667" i="13" s="1"/>
  <c r="BE1667" i="13"/>
  <c r="BC1622" i="13"/>
  <c r="BI1622" i="13"/>
  <c r="BC1144" i="13"/>
  <c r="BI1144" i="13"/>
  <c r="BC1097" i="13"/>
  <c r="BI1097" i="13"/>
  <c r="BE819" i="13"/>
  <c r="BH819" i="13"/>
  <c r="BJ819" i="13" s="1"/>
  <c r="BH1907" i="13"/>
  <c r="BJ1907" i="13" s="1"/>
  <c r="BE1907" i="13"/>
  <c r="BC1879" i="13"/>
  <c r="BI1879" i="13"/>
  <c r="BH1835" i="13"/>
  <c r="BJ1835" i="13" s="1"/>
  <c r="BE1835" i="13"/>
  <c r="BH1778" i="13"/>
  <c r="BJ1778" i="13" s="1"/>
  <c r="BE1778" i="13"/>
  <c r="BH1659" i="13"/>
  <c r="BJ1659" i="13" s="1"/>
  <c r="BE1659" i="13"/>
  <c r="BH1616" i="13"/>
  <c r="BJ1616" i="13" s="1"/>
  <c r="BE1616" i="13"/>
  <c r="BH1587" i="13"/>
  <c r="BJ1587" i="13" s="1"/>
  <c r="BE1587" i="13"/>
  <c r="BH1576" i="13"/>
  <c r="BJ1576" i="13" s="1"/>
  <c r="BE1576" i="13"/>
  <c r="BE903" i="13"/>
  <c r="BI903" i="13"/>
  <c r="BJ903" i="13" s="1"/>
  <c r="BH2023" i="13"/>
  <c r="BJ2023" i="13" s="1"/>
  <c r="BE2023" i="13"/>
  <c r="BH1643" i="13"/>
  <c r="BJ1643" i="13" s="1"/>
  <c r="BE1643" i="13"/>
  <c r="BE1549" i="13"/>
  <c r="BH1549" i="13"/>
  <c r="BJ1549" i="13" s="1"/>
  <c r="BJ1661" i="13"/>
  <c r="BE1448" i="13"/>
  <c r="BC1447" i="13"/>
  <c r="BH1447" i="13" s="1"/>
  <c r="BH1448" i="13"/>
  <c r="BJ1448" i="13" s="1"/>
  <c r="BH1341" i="13"/>
  <c r="BJ1341" i="13" s="1"/>
  <c r="BE1341" i="13"/>
  <c r="BC1290" i="13"/>
  <c r="BI1290" i="13"/>
  <c r="BH1244" i="13"/>
  <c r="BJ1244" i="13" s="1"/>
  <c r="BE1244" i="13"/>
  <c r="BI765" i="13"/>
  <c r="BC765" i="13"/>
  <c r="BI689" i="13"/>
  <c r="BC689" i="13"/>
  <c r="BI622" i="13"/>
  <c r="BC622" i="13"/>
  <c r="BE590" i="13"/>
  <c r="BI590" i="13"/>
  <c r="BJ590" i="13" s="1"/>
  <c r="BH579" i="13"/>
  <c r="BJ579" i="13" s="1"/>
  <c r="BE579" i="13"/>
  <c r="BI959" i="13"/>
  <c r="BJ959" i="13" s="1"/>
  <c r="BE959" i="13"/>
  <c r="BJ1501" i="13"/>
  <c r="BE1465" i="13"/>
  <c r="BH1465" i="13"/>
  <c r="BJ1465" i="13" s="1"/>
  <c r="BE1343" i="13"/>
  <c r="BH1343" i="13"/>
  <c r="BJ1343" i="13" s="1"/>
  <c r="BE1325" i="13"/>
  <c r="BC1251" i="13"/>
  <c r="BI1251" i="13"/>
  <c r="BJ856" i="13"/>
  <c r="BE530" i="13"/>
  <c r="BH530" i="13"/>
  <c r="BJ530" i="13" s="1"/>
  <c r="BD240" i="13"/>
  <c r="BB237" i="13"/>
  <c r="BD237" i="13" s="1"/>
  <c r="BE237" i="13" s="1"/>
  <c r="BE944" i="13"/>
  <c r="BH944" i="13"/>
  <c r="BJ944" i="13" s="1"/>
  <c r="BJ1566" i="13"/>
  <c r="BJ1385" i="13"/>
  <c r="BJ1352" i="13"/>
  <c r="BC1226" i="13"/>
  <c r="BI1226" i="13"/>
  <c r="BE1091" i="13"/>
  <c r="BH1091" i="13"/>
  <c r="BJ1091" i="13" s="1"/>
  <c r="BC1021" i="13"/>
  <c r="BI1021" i="13"/>
  <c r="BH885" i="13"/>
  <c r="BJ885" i="13" s="1"/>
  <c r="BE885" i="13"/>
  <c r="BE473" i="13"/>
  <c r="BH473" i="13"/>
  <c r="BJ473" i="13" s="1"/>
  <c r="BH334" i="13"/>
  <c r="BJ334" i="13" s="1"/>
  <c r="BE334" i="13"/>
  <c r="BI117" i="13"/>
  <c r="BE117" i="13"/>
  <c r="BJ830" i="13"/>
  <c r="BC632" i="13"/>
  <c r="BI632" i="13"/>
  <c r="BE36" i="13"/>
  <c r="BE35" i="13" s="1"/>
  <c r="BI36" i="13"/>
  <c r="BJ36" i="13" s="1"/>
  <c r="BJ35" i="13" s="1"/>
  <c r="BI6684" i="13"/>
  <c r="BJ6685" i="13"/>
  <c r="BJ6684" i="13" s="1"/>
  <c r="BI6700" i="13"/>
  <c r="BJ6701" i="13"/>
  <c r="BJ6700" i="13" s="1"/>
  <c r="BE6375" i="13"/>
  <c r="BI6375" i="13"/>
  <c r="BJ6375" i="13" s="1"/>
  <c r="BE6243" i="13"/>
  <c r="BI6243" i="13"/>
  <c r="BJ6243" i="13" s="1"/>
  <c r="BE6262" i="13"/>
  <c r="BI6262" i="13"/>
  <c r="BJ6262" i="13" s="1"/>
  <c r="BE5822" i="13"/>
  <c r="BH5822" i="13"/>
  <c r="BJ5822" i="13" s="1"/>
  <c r="BJ5636" i="13"/>
  <c r="BH5732" i="13"/>
  <c r="BJ5732" i="13" s="1"/>
  <c r="BE5732" i="13"/>
  <c r="BE5366" i="13"/>
  <c r="BH5366" i="13"/>
  <c r="BJ5366" i="13" s="1"/>
  <c r="BH4610" i="13"/>
  <c r="BJ4610" i="13" s="1"/>
  <c r="BE4610" i="13"/>
  <c r="BJ5290" i="13"/>
  <c r="BI6680" i="13"/>
  <c r="BJ6681" i="13"/>
  <c r="BJ6680" i="13" s="1"/>
  <c r="BI6672" i="13"/>
  <c r="BJ6673" i="13"/>
  <c r="BJ6672" i="13" s="1"/>
  <c r="BI6678" i="13"/>
  <c r="BJ6679" i="13"/>
  <c r="BJ6678" i="13" s="1"/>
  <c r="BI6708" i="13"/>
  <c r="BJ6709" i="13"/>
  <c r="BJ6708" i="13" s="1"/>
  <c r="BH6476" i="13"/>
  <c r="BJ6476" i="13" s="1"/>
  <c r="BE6476" i="13"/>
  <c r="BI6406" i="13"/>
  <c r="BJ6406" i="13" s="1"/>
  <c r="BE6406" i="13"/>
  <c r="BI6266" i="13"/>
  <c r="BJ6266" i="13" s="1"/>
  <c r="BE6266" i="13"/>
  <c r="BE6179" i="13"/>
  <c r="BI6179" i="13"/>
  <c r="BJ6179" i="13" s="1"/>
  <c r="BE6285" i="13"/>
  <c r="BI6275" i="13"/>
  <c r="BJ6275" i="13" s="1"/>
  <c r="BE6275" i="13"/>
  <c r="BI6042" i="13"/>
  <c r="BJ6042" i="13" s="1"/>
  <c r="BE6042" i="13"/>
  <c r="BE6249" i="13"/>
  <c r="BI5946" i="13"/>
  <c r="BJ5946" i="13" s="1"/>
  <c r="BE5946" i="13"/>
  <c r="BE5943" i="13"/>
  <c r="BI5943" i="13"/>
  <c r="BJ5943" i="13" s="1"/>
  <c r="BI5889" i="13"/>
  <c r="BJ5889" i="13" s="1"/>
  <c r="BE5889" i="13"/>
  <c r="BH5855" i="13"/>
  <c r="BJ5855" i="13" s="1"/>
  <c r="BE5855" i="13"/>
  <c r="BH5780" i="13"/>
  <c r="BJ5780" i="13" s="1"/>
  <c r="BE5780" i="13"/>
  <c r="BH5738" i="13"/>
  <c r="BJ5738" i="13" s="1"/>
  <c r="BE5738" i="13"/>
  <c r="BJ5782" i="13"/>
  <c r="BH5715" i="13"/>
  <c r="BJ5715" i="13" s="1"/>
  <c r="BE5715" i="13"/>
  <c r="BH5648" i="13"/>
  <c r="BJ5648" i="13" s="1"/>
  <c r="BE5648" i="13"/>
  <c r="BH5576" i="13"/>
  <c r="BJ5576" i="13" s="1"/>
  <c r="BE5576" i="13"/>
  <c r="BI5441" i="13"/>
  <c r="BJ5441" i="13" s="1"/>
  <c r="BE5441" i="13"/>
  <c r="BE5339" i="13"/>
  <c r="BH5339" i="13"/>
  <c r="BJ5339" i="13" s="1"/>
  <c r="BI5242" i="13"/>
  <c r="BC5242" i="13"/>
  <c r="BH5713" i="13"/>
  <c r="BJ5713" i="13" s="1"/>
  <c r="BE5713" i="13"/>
  <c r="BE5636" i="13"/>
  <c r="BE5412" i="13"/>
  <c r="BH5412" i="13"/>
  <c r="BJ5412" i="13" s="1"/>
  <c r="BE5394" i="13"/>
  <c r="BH5394" i="13"/>
  <c r="BJ5394" i="13" s="1"/>
  <c r="BI5511" i="13"/>
  <c r="BC5511" i="13"/>
  <c r="BH5341" i="13"/>
  <c r="BJ5341" i="13" s="1"/>
  <c r="BE5341" i="13"/>
  <c r="BH5053" i="13"/>
  <c r="BJ5053" i="13" s="1"/>
  <c r="BE5053" i="13"/>
  <c r="BH5018" i="13"/>
  <c r="BJ5018" i="13" s="1"/>
  <c r="BE5018" i="13"/>
  <c r="BH4937" i="13"/>
  <c r="BJ4937" i="13" s="1"/>
  <c r="BE4937" i="13"/>
  <c r="BH4861" i="13"/>
  <c r="BJ4861" i="13" s="1"/>
  <c r="BE4861" i="13"/>
  <c r="BH5351" i="13"/>
  <c r="BJ5351" i="13" s="1"/>
  <c r="BE5351" i="13"/>
  <c r="BH5195" i="13"/>
  <c r="BJ5195" i="13" s="1"/>
  <c r="BE5195" i="13"/>
  <c r="BJ5139" i="13"/>
  <c r="BH5084" i="13"/>
  <c r="BJ5084" i="13" s="1"/>
  <c r="BE5084" i="13"/>
  <c r="BE4821" i="13"/>
  <c r="BH4689" i="13"/>
  <c r="BJ4689" i="13" s="1"/>
  <c r="BE4689" i="13"/>
  <c r="BE4491" i="13"/>
  <c r="BH4491" i="13"/>
  <c r="BJ4491" i="13" s="1"/>
  <c r="BE5522" i="13"/>
  <c r="BE5355" i="13"/>
  <c r="BH5355" i="13"/>
  <c r="BJ5355" i="13" s="1"/>
  <c r="BH4728" i="13"/>
  <c r="BJ4728" i="13" s="1"/>
  <c r="BE4728" i="13"/>
  <c r="BH4604" i="13"/>
  <c r="BJ4604" i="13" s="1"/>
  <c r="BE4604" i="13"/>
  <c r="BE5728" i="13"/>
  <c r="BH5728" i="13"/>
  <c r="BJ5728" i="13" s="1"/>
  <c r="BH5156" i="13"/>
  <c r="BJ5156" i="13" s="1"/>
  <c r="BE5156" i="13"/>
  <c r="BH5063" i="13"/>
  <c r="BJ5063" i="13" s="1"/>
  <c r="BE5063" i="13"/>
  <c r="BH4950" i="13"/>
  <c r="BJ4950" i="13" s="1"/>
  <c r="BI4824" i="13"/>
  <c r="BC4824" i="13"/>
  <c r="BH4726" i="13"/>
  <c r="BJ4726" i="13" s="1"/>
  <c r="BE4726" i="13"/>
  <c r="BJ4436" i="13"/>
  <c r="BJ4720" i="13"/>
  <c r="BJ4664" i="13"/>
  <c r="BJ4532" i="13"/>
  <c r="BI4606" i="13"/>
  <c r="BC4606" i="13"/>
  <c r="BE4579" i="13"/>
  <c r="BH4579" i="13"/>
  <c r="BJ4579" i="13" s="1"/>
  <c r="BI4439" i="13"/>
  <c r="BC4439" i="13"/>
  <c r="BJ4390" i="13"/>
  <c r="BE4296" i="13"/>
  <c r="BH4296" i="13"/>
  <c r="BJ4296" i="13" s="1"/>
  <c r="BI4260" i="13"/>
  <c r="BC4260" i="13"/>
  <c r="BI4201" i="13"/>
  <c r="BC4201" i="13"/>
  <c r="BH4052" i="13"/>
  <c r="BJ4052" i="13" s="1"/>
  <c r="BE4052" i="13"/>
  <c r="BH3963" i="13"/>
  <c r="BJ3963" i="13" s="1"/>
  <c r="BE3963" i="13"/>
  <c r="BI3910" i="13"/>
  <c r="BJ3910" i="13" s="1"/>
  <c r="BE3910" i="13"/>
  <c r="BI4219" i="13"/>
  <c r="BC4219" i="13"/>
  <c r="BH4147" i="13"/>
  <c r="BJ4147" i="13" s="1"/>
  <c r="BE4147" i="13"/>
  <c r="BH4132" i="13"/>
  <c r="BJ4132" i="13" s="1"/>
  <c r="BE4132" i="13"/>
  <c r="BE4055" i="13"/>
  <c r="BH4055" i="13"/>
  <c r="BJ4055" i="13" s="1"/>
  <c r="BE3949" i="13"/>
  <c r="BH3949" i="13"/>
  <c r="BJ3949" i="13" s="1"/>
  <c r="BI3839" i="13"/>
  <c r="BJ3839" i="13" s="1"/>
  <c r="BE3839" i="13"/>
  <c r="BH3810" i="13"/>
  <c r="BJ3810" i="13" s="1"/>
  <c r="BE3810" i="13"/>
  <c r="BE3774" i="13"/>
  <c r="BH3774" i="13"/>
  <c r="BJ3774" i="13" s="1"/>
  <c r="BE3601" i="13"/>
  <c r="BH3601" i="13"/>
  <c r="BJ3601" i="13" s="1"/>
  <c r="BE4395" i="13"/>
  <c r="BH4395" i="13"/>
  <c r="BJ4395" i="13" s="1"/>
  <c r="BH4269" i="13"/>
  <c r="BJ4269" i="13" s="1"/>
  <c r="BE4269" i="13"/>
  <c r="BH4210" i="13"/>
  <c r="BJ4210" i="13" s="1"/>
  <c r="BE4210" i="13"/>
  <c r="BE4194" i="13"/>
  <c r="BH4194" i="13"/>
  <c r="BJ4194" i="13" s="1"/>
  <c r="BC4149" i="13"/>
  <c r="BI4149" i="13"/>
  <c r="BH4130" i="13"/>
  <c r="BJ4130" i="13" s="1"/>
  <c r="BE4130" i="13"/>
  <c r="BI4242" i="13"/>
  <c r="BC4242" i="13"/>
  <c r="BI3592" i="13"/>
  <c r="BC3592" i="13"/>
  <c r="BH3378" i="13"/>
  <c r="BJ3378" i="13" s="1"/>
  <c r="BE3378" i="13"/>
  <c r="BI2715" i="13"/>
  <c r="BJ2716" i="13"/>
  <c r="BJ2715" i="13" s="1"/>
  <c r="BI2449" i="13"/>
  <c r="BC2449" i="13"/>
  <c r="BI2762" i="13"/>
  <c r="BC2762" i="13"/>
  <c r="BC2740" i="13" s="1"/>
  <c r="BH2740" i="13" s="1"/>
  <c r="BC2264" i="13"/>
  <c r="BI2264" i="13"/>
  <c r="BI4139" i="13"/>
  <c r="BC4139" i="13"/>
  <c r="BH3881" i="13"/>
  <c r="BJ3881" i="13" s="1"/>
  <c r="BE3881" i="13"/>
  <c r="BH3795" i="13"/>
  <c r="BJ3795" i="13" s="1"/>
  <c r="BE3795" i="13"/>
  <c r="BE3677" i="13"/>
  <c r="BH3677" i="13"/>
  <c r="BJ3677" i="13" s="1"/>
  <c r="BE3534" i="13"/>
  <c r="BH3534" i="13"/>
  <c r="BJ3534" i="13" s="1"/>
  <c r="BH3483" i="13"/>
  <c r="BJ3483" i="13" s="1"/>
  <c r="BE3483" i="13"/>
  <c r="BE3435" i="13"/>
  <c r="BH3435" i="13"/>
  <c r="BJ3435" i="13" s="1"/>
  <c r="BE2497" i="13"/>
  <c r="BH2497" i="13"/>
  <c r="BJ2497" i="13" s="1"/>
  <c r="BJ3692" i="13"/>
  <c r="BH3617" i="13"/>
  <c r="BJ3617" i="13" s="1"/>
  <c r="BE3617" i="13"/>
  <c r="BH3528" i="13"/>
  <c r="BJ3528" i="13" s="1"/>
  <c r="BE3528" i="13"/>
  <c r="BE3509" i="13"/>
  <c r="BH3509" i="13"/>
  <c r="BH3491" i="13"/>
  <c r="BJ3491" i="13" s="1"/>
  <c r="BE3491" i="13"/>
  <c r="BH3481" i="13"/>
  <c r="BJ3481" i="13" s="1"/>
  <c r="BE3481" i="13"/>
  <c r="BH3424" i="13"/>
  <c r="BJ3424" i="13" s="1"/>
  <c r="BE3424" i="13"/>
  <c r="BI3338" i="13"/>
  <c r="BJ3338" i="13" s="1"/>
  <c r="BE3338" i="13"/>
  <c r="BD3337" i="13"/>
  <c r="BH3213" i="13"/>
  <c r="BJ3213" i="13" s="1"/>
  <c r="BE3213" i="13"/>
  <c r="BH3190" i="13"/>
  <c r="BJ3190" i="13" s="1"/>
  <c r="BJ3179" i="13" s="1"/>
  <c r="BE3190" i="13"/>
  <c r="BC3072" i="13"/>
  <c r="BI3072" i="13"/>
  <c r="BE2993" i="13"/>
  <c r="BI2993" i="13"/>
  <c r="BJ2993" i="13" s="1"/>
  <c r="BE3476" i="13"/>
  <c r="BH3476" i="13"/>
  <c r="BJ3476" i="13" s="1"/>
  <c r="BH3389" i="13"/>
  <c r="BJ3389" i="13" s="1"/>
  <c r="BE3389" i="13"/>
  <c r="BE3177" i="13"/>
  <c r="BH3177" i="13"/>
  <c r="BJ3177" i="13" s="1"/>
  <c r="BH3165" i="13"/>
  <c r="BJ3165" i="13" s="1"/>
  <c r="BE3165" i="13"/>
  <c r="BC3020" i="13"/>
  <c r="BI3020" i="13"/>
  <c r="BH3004" i="13"/>
  <c r="BJ3004" i="13" s="1"/>
  <c r="BE3004" i="13"/>
  <c r="BH2885" i="13"/>
  <c r="BJ2885" i="13" s="1"/>
  <c r="BE2885" i="13"/>
  <c r="BH2850" i="13"/>
  <c r="BJ2850" i="13" s="1"/>
  <c r="BE2850" i="13"/>
  <c r="BB2740" i="13"/>
  <c r="BD2740" i="13" s="1"/>
  <c r="BI2740" i="13" s="1"/>
  <c r="BI2702" i="13"/>
  <c r="BC2702" i="13"/>
  <c r="BH2367" i="13"/>
  <c r="BJ2367" i="13" s="1"/>
  <c r="BE2367" i="13"/>
  <c r="BH2293" i="13"/>
  <c r="BJ2293" i="13" s="1"/>
  <c r="BE2293" i="13"/>
  <c r="BH3568" i="13"/>
  <c r="BJ3568" i="13" s="1"/>
  <c r="BE3568" i="13"/>
  <c r="BI3309" i="13"/>
  <c r="BJ3310" i="13"/>
  <c r="BJ3309" i="13" s="1"/>
  <c r="BH3242" i="13"/>
  <c r="BJ3242" i="13" s="1"/>
  <c r="BE3242" i="13"/>
  <c r="BH3115" i="13"/>
  <c r="BJ3115" i="13" s="1"/>
  <c r="BE3115" i="13"/>
  <c r="BH2909" i="13"/>
  <c r="BJ2909" i="13" s="1"/>
  <c r="BE2909" i="13"/>
  <c r="BE2862" i="13"/>
  <c r="BH2862" i="13"/>
  <c r="BJ2862" i="13" s="1"/>
  <c r="BC2786" i="13"/>
  <c r="BI2786" i="13"/>
  <c r="BH2614" i="13"/>
  <c r="BJ2614" i="13" s="1"/>
  <c r="BE2614" i="13"/>
  <c r="BI2541" i="13"/>
  <c r="BC2541" i="13"/>
  <c r="BH2516" i="13"/>
  <c r="BJ2516" i="13" s="1"/>
  <c r="BE2516" i="13"/>
  <c r="BH2420" i="13"/>
  <c r="BJ2420" i="13" s="1"/>
  <c r="BE2420" i="13"/>
  <c r="BH1948" i="13"/>
  <c r="BJ1948" i="13" s="1"/>
  <c r="BE1948" i="13"/>
  <c r="BE3487" i="13"/>
  <c r="BH3487" i="13"/>
  <c r="BJ3487" i="13" s="1"/>
  <c r="BH3167" i="13"/>
  <c r="BJ3167" i="13" s="1"/>
  <c r="BE3167" i="13"/>
  <c r="BH3091" i="13"/>
  <c r="BJ3091" i="13" s="1"/>
  <c r="BE3091" i="13"/>
  <c r="BC3090" i="13"/>
  <c r="BH3090" i="13" s="1"/>
  <c r="BB2960" i="13"/>
  <c r="BD2960" i="13" s="1"/>
  <c r="BI2960" i="13" s="1"/>
  <c r="BC2921" i="13"/>
  <c r="BH2921" i="13" s="1"/>
  <c r="BC2878" i="13"/>
  <c r="BI2878" i="13"/>
  <c r="BH2782" i="13"/>
  <c r="BJ2782" i="13" s="1"/>
  <c r="BE2782" i="13"/>
  <c r="BE2621" i="13"/>
  <c r="BH2621" i="13"/>
  <c r="BJ2621" i="13" s="1"/>
  <c r="BH2460" i="13"/>
  <c r="BJ2460" i="13" s="1"/>
  <c r="BE2460" i="13"/>
  <c r="BH2443" i="13"/>
  <c r="BJ2443" i="13" s="1"/>
  <c r="BE2443" i="13"/>
  <c r="BH2361" i="13"/>
  <c r="BJ2361" i="13" s="1"/>
  <c r="BE2361" i="13"/>
  <c r="BH2346" i="13"/>
  <c r="BJ2346" i="13" s="1"/>
  <c r="BE2346" i="13"/>
  <c r="BC2300" i="13"/>
  <c r="BI2300" i="13"/>
  <c r="BI2161" i="13"/>
  <c r="BC2161" i="13"/>
  <c r="BC2065" i="13"/>
  <c r="BI2065" i="13"/>
  <c r="BH1975" i="13"/>
  <c r="BJ1975" i="13" s="1"/>
  <c r="BE1975" i="13"/>
  <c r="BJ4962" i="13"/>
  <c r="BI3945" i="13"/>
  <c r="BC3945" i="13"/>
  <c r="BB3340" i="13"/>
  <c r="BD3340" i="13" s="1"/>
  <c r="BI3340" i="13" s="1"/>
  <c r="BI3321" i="13"/>
  <c r="BJ3322" i="13"/>
  <c r="BJ3321" i="13" s="1"/>
  <c r="BE3267" i="13"/>
  <c r="BH3267" i="13"/>
  <c r="BJ3267" i="13" s="1"/>
  <c r="BH2883" i="13"/>
  <c r="BJ2883" i="13" s="1"/>
  <c r="BE2883" i="13"/>
  <c r="BH2864" i="13"/>
  <c r="BJ2864" i="13" s="1"/>
  <c r="BE2864" i="13"/>
  <c r="BJ2805" i="13"/>
  <c r="BI2414" i="13"/>
  <c r="BC2414" i="13"/>
  <c r="BH2398" i="13"/>
  <c r="BJ2398" i="13" s="1"/>
  <c r="BE2398" i="13"/>
  <c r="BE2303" i="13"/>
  <c r="BH2303" i="13"/>
  <c r="BJ2303" i="13" s="1"/>
  <c r="BJ2279" i="13"/>
  <c r="BE2146" i="13"/>
  <c r="BH2146" i="13"/>
  <c r="BJ2146" i="13" s="1"/>
  <c r="BH2106" i="13"/>
  <c r="BJ2106" i="13" s="1"/>
  <c r="BE2106" i="13"/>
  <c r="BI2027" i="13"/>
  <c r="BC2027" i="13"/>
  <c r="BC1977" i="13"/>
  <c r="BI1977" i="13"/>
  <c r="BI1858" i="13"/>
  <c r="BC1858" i="13"/>
  <c r="BH1739" i="13"/>
  <c r="BJ1739" i="13" s="1"/>
  <c r="BE1739" i="13"/>
  <c r="BE1398" i="13"/>
  <c r="BI875" i="13"/>
  <c r="BJ875" i="13" s="1"/>
  <c r="BE875" i="13"/>
  <c r="BH2049" i="13"/>
  <c r="BJ2049" i="13" s="1"/>
  <c r="BE2049" i="13"/>
  <c r="BE1847" i="13"/>
  <c r="BH1847" i="13"/>
  <c r="BJ1847" i="13" s="1"/>
  <c r="BC1761" i="13"/>
  <c r="BI1761" i="13"/>
  <c r="BB1731" i="13"/>
  <c r="BD1731" i="13" s="1"/>
  <c r="BI1731" i="13" s="1"/>
  <c r="BD1746" i="13"/>
  <c r="BE1611" i="13"/>
  <c r="BH1611" i="13"/>
  <c r="BJ1611" i="13" s="1"/>
  <c r="BC1597" i="13"/>
  <c r="BI1597" i="13"/>
  <c r="BD1309" i="13"/>
  <c r="BB1308" i="13"/>
  <c r="BD1308" i="13" s="1"/>
  <c r="BI1308" i="13" s="1"/>
  <c r="BC1079" i="13"/>
  <c r="BI1079" i="13"/>
  <c r="BI1035" i="13"/>
  <c r="BJ1035" i="13" s="1"/>
  <c r="BE1035" i="13"/>
  <c r="BI532" i="13"/>
  <c r="BJ532" i="13" s="1"/>
  <c r="BE532" i="13"/>
  <c r="BE396" i="13"/>
  <c r="BH396" i="13"/>
  <c r="BJ396" i="13" s="1"/>
  <c r="BE1934" i="13"/>
  <c r="BC1764" i="13"/>
  <c r="BI1764" i="13"/>
  <c r="BH1542" i="13"/>
  <c r="BJ1542" i="13" s="1"/>
  <c r="BC891" i="13"/>
  <c r="BI891" i="13"/>
  <c r="BC768" i="13"/>
  <c r="BI768" i="13"/>
  <c r="BE442" i="13"/>
  <c r="BI442" i="13"/>
  <c r="BJ442" i="13" s="1"/>
  <c r="BJ284" i="13"/>
  <c r="BE2051" i="13"/>
  <c r="BH2051" i="13"/>
  <c r="BJ2051" i="13" s="1"/>
  <c r="BH1973" i="13"/>
  <c r="BJ1973" i="13" s="1"/>
  <c r="BE1973" i="13"/>
  <c r="BH1891" i="13"/>
  <c r="BJ1891" i="13" s="1"/>
  <c r="BE1891" i="13"/>
  <c r="BE1862" i="13"/>
  <c r="BH1862" i="13"/>
  <c r="BJ1862" i="13" s="1"/>
  <c r="BE1806" i="13"/>
  <c r="BH1806" i="13"/>
  <c r="BJ1806" i="13" s="1"/>
  <c r="BE1782" i="13"/>
  <c r="BH1782" i="13"/>
  <c r="BJ1782" i="13" s="1"/>
  <c r="BH1728" i="13"/>
  <c r="BJ1728" i="13" s="1"/>
  <c r="BE1728" i="13"/>
  <c r="BH1650" i="13"/>
  <c r="BJ1650" i="13" s="1"/>
  <c r="BE1650" i="13"/>
  <c r="BH1639" i="13"/>
  <c r="BJ1639" i="13" s="1"/>
  <c r="BE1639" i="13"/>
  <c r="BH1607" i="13"/>
  <c r="BJ1607" i="13" s="1"/>
  <c r="BE1607" i="13"/>
  <c r="BE1558" i="13"/>
  <c r="BH1558" i="13"/>
  <c r="BJ1558" i="13" s="1"/>
  <c r="BH1547" i="13"/>
  <c r="BJ1547" i="13" s="1"/>
  <c r="BE1547" i="13"/>
  <c r="BH1539" i="13"/>
  <c r="BJ1539" i="13" s="1"/>
  <c r="BE1539" i="13"/>
  <c r="BH1481" i="13"/>
  <c r="BJ1481" i="13" s="1"/>
  <c r="BE1481" i="13"/>
  <c r="BE1387" i="13"/>
  <c r="BH1378" i="13"/>
  <c r="BJ1378" i="13" s="1"/>
  <c r="BE1378" i="13"/>
  <c r="BI1158" i="13"/>
  <c r="BJ1158" i="13" s="1"/>
  <c r="BE1158" i="13"/>
  <c r="BH1083" i="13"/>
  <c r="BJ1083" i="13" s="1"/>
  <c r="BE1083" i="13"/>
  <c r="BE1070" i="13"/>
  <c r="BH1070" i="13"/>
  <c r="BJ1070" i="13" s="1"/>
  <c r="BE999" i="13"/>
  <c r="BH999" i="13"/>
  <c r="BJ999" i="13" s="1"/>
  <c r="BE794" i="13"/>
  <c r="BH794" i="13"/>
  <c r="BJ794" i="13" s="1"/>
  <c r="BI433" i="13"/>
  <c r="BJ433" i="13" s="1"/>
  <c r="BE433" i="13"/>
  <c r="BI276" i="13"/>
  <c r="BJ276" i="13" s="1"/>
  <c r="BE276" i="13"/>
  <c r="BJ175" i="13"/>
  <c r="BE193" i="13"/>
  <c r="BI193" i="13"/>
  <c r="BJ193" i="13" s="1"/>
  <c r="BI1370" i="13"/>
  <c r="BC1370" i="13"/>
  <c r="BH1590" i="13"/>
  <c r="BJ1590" i="13" s="1"/>
  <c r="BE1590" i="13"/>
  <c r="BH1503" i="13"/>
  <c r="BJ1503" i="13" s="1"/>
  <c r="BE1503" i="13"/>
  <c r="BJ1325" i="13"/>
  <c r="BI1232" i="13"/>
  <c r="BC1232" i="13"/>
  <c r="BJ1205" i="13"/>
  <c r="BI1085" i="13"/>
  <c r="BC1085" i="13"/>
  <c r="BJ1072" i="13"/>
  <c r="BI1003" i="13"/>
  <c r="BC1003" i="13"/>
  <c r="BH899" i="13"/>
  <c r="BJ899" i="13" s="1"/>
  <c r="BE899" i="13"/>
  <c r="BE799" i="13"/>
  <c r="BH799" i="13"/>
  <c r="BJ799" i="13" s="1"/>
  <c r="BH626" i="13"/>
  <c r="BJ626" i="13" s="1"/>
  <c r="BE626" i="13"/>
  <c r="BI429" i="13"/>
  <c r="BC429" i="13"/>
  <c r="BH1613" i="13"/>
  <c r="BJ1613" i="13" s="1"/>
  <c r="BE1613" i="13"/>
  <c r="BC483" i="13"/>
  <c r="BI483" i="13"/>
  <c r="BH377" i="13"/>
  <c r="BJ377" i="13" s="1"/>
  <c r="BE377" i="13"/>
  <c r="BJ1780" i="13"/>
  <c r="BI1427" i="13"/>
  <c r="BJ1428" i="13"/>
  <c r="BJ1427" i="13" s="1"/>
  <c r="BJ1345" i="13"/>
  <c r="BH1273" i="13"/>
  <c r="BJ1273" i="13" s="1"/>
  <c r="BE1273" i="13"/>
  <c r="BE1126" i="13"/>
  <c r="BH1126" i="13"/>
  <c r="BJ1126" i="13" s="1"/>
  <c r="BE951" i="13"/>
  <c r="BH951" i="13"/>
  <c r="BJ951" i="13" s="1"/>
  <c r="BE812" i="13"/>
  <c r="BH812" i="13"/>
  <c r="BJ812" i="13" s="1"/>
  <c r="BH687" i="13"/>
  <c r="BJ687" i="13" s="1"/>
  <c r="BE687" i="13"/>
  <c r="BB465" i="13"/>
  <c r="BD465" i="13" s="1"/>
  <c r="BI465" i="13" s="1"/>
  <c r="BD466" i="13"/>
  <c r="BB247" i="13"/>
  <c r="BD247" i="13" s="1"/>
  <c r="BE12" i="13"/>
  <c r="BH12" i="13"/>
  <c r="BJ12" i="13" s="1"/>
  <c r="BE1458" i="13"/>
  <c r="BH1458" i="13"/>
  <c r="BJ1458" i="13" s="1"/>
  <c r="BE923" i="13"/>
  <c r="BI923" i="13"/>
  <c r="BJ923" i="13" s="1"/>
  <c r="BJ697" i="13"/>
  <c r="BJ563" i="13"/>
  <c r="BI342" i="13"/>
  <c r="BJ342" i="13" s="1"/>
  <c r="BE342" i="13"/>
  <c r="BJ736" i="13" l="1"/>
  <c r="BJ1552" i="13"/>
  <c r="BH1674" i="13"/>
  <c r="BJ1674" i="13" s="1"/>
  <c r="BE2717" i="13"/>
  <c r="BE1864" i="13"/>
  <c r="BE2652" i="13"/>
  <c r="BH1713" i="13"/>
  <c r="BJ1713" i="13" s="1"/>
  <c r="BE3179" i="13"/>
  <c r="BC2651" i="13"/>
  <c r="BH2651" i="13" s="1"/>
  <c r="BJ3509" i="13"/>
  <c r="BJ2796" i="13"/>
  <c r="BJ1267" i="13"/>
  <c r="BH2608" i="13"/>
  <c r="BJ2608" i="13" s="1"/>
  <c r="BE2983" i="13"/>
  <c r="BE2974" i="13" s="1"/>
  <c r="BJ1018" i="13"/>
  <c r="BE736" i="13"/>
  <c r="BJ142" i="13"/>
  <c r="BH3325" i="13"/>
  <c r="BB3325" i="13"/>
  <c r="BD3325" i="13" s="1"/>
  <c r="BI3325" i="13" s="1"/>
  <c r="BD3326" i="13"/>
  <c r="BI3327" i="13"/>
  <c r="BJ3327" i="13" s="1"/>
  <c r="BE3327" i="13"/>
  <c r="BJ2921" i="13"/>
  <c r="BJ2717" i="13"/>
  <c r="BE1534" i="13"/>
  <c r="BH558" i="13"/>
  <c r="BJ558" i="13" s="1"/>
  <c r="BH5149" i="13"/>
  <c r="BJ5149" i="13" s="1"/>
  <c r="BE5149" i="13"/>
  <c r="BE5090" i="13"/>
  <c r="BE2241" i="13"/>
  <c r="BC2974" i="13"/>
  <c r="BH2974" i="13" s="1"/>
  <c r="BE2100" i="13"/>
  <c r="BH1647" i="13"/>
  <c r="BJ1647" i="13" s="1"/>
  <c r="BJ694" i="13"/>
  <c r="BI142" i="13"/>
  <c r="BH4212" i="13"/>
  <c r="BJ4212" i="13" s="1"/>
  <c r="BE4212" i="13"/>
  <c r="BE4215" i="13"/>
  <c r="BH4215" i="13"/>
  <c r="BJ4215" i="13" s="1"/>
  <c r="BJ2974" i="13"/>
  <c r="BH401" i="13"/>
  <c r="BJ401" i="13" s="1"/>
  <c r="BE401" i="13"/>
  <c r="BH5035" i="13"/>
  <c r="BJ5035" i="13" s="1"/>
  <c r="BE5035" i="13"/>
  <c r="BH3174" i="13"/>
  <c r="BJ3174" i="13" s="1"/>
  <c r="BE3174" i="13"/>
  <c r="BE1968" i="13"/>
  <c r="BH1968" i="13"/>
  <c r="BJ1968" i="13" s="1"/>
  <c r="BE3196" i="13"/>
  <c r="BH3196" i="13"/>
  <c r="BJ3196" i="13" s="1"/>
  <c r="BE5627" i="13"/>
  <c r="BH5627" i="13"/>
  <c r="BJ5627" i="13" s="1"/>
  <c r="BE2536" i="13"/>
  <c r="BH2536" i="13"/>
  <c r="BJ2536" i="13" s="1"/>
  <c r="BE4030" i="13"/>
  <c r="BH4030" i="13"/>
  <c r="BJ4030" i="13" s="1"/>
  <c r="BH5271" i="13"/>
  <c r="BJ5271" i="13" s="1"/>
  <c r="BE5271" i="13"/>
  <c r="BE1003" i="13"/>
  <c r="BH1003" i="13"/>
  <c r="BJ1003" i="13" s="1"/>
  <c r="BE483" i="13"/>
  <c r="BH483" i="13"/>
  <c r="BJ483" i="13" s="1"/>
  <c r="BE768" i="13"/>
  <c r="BH768" i="13"/>
  <c r="BJ768" i="13" s="1"/>
  <c r="BH1079" i="13"/>
  <c r="BJ1079" i="13" s="1"/>
  <c r="BE1079" i="13"/>
  <c r="BE1597" i="13"/>
  <c r="BH1597" i="13"/>
  <c r="BJ1597" i="13" s="1"/>
  <c r="BH1977" i="13"/>
  <c r="BJ1977" i="13" s="1"/>
  <c r="BE1977" i="13"/>
  <c r="BE2414" i="13"/>
  <c r="BH2414" i="13"/>
  <c r="BJ2414" i="13" s="1"/>
  <c r="BH3945" i="13"/>
  <c r="BJ3945" i="13" s="1"/>
  <c r="BE3945" i="13"/>
  <c r="BE2878" i="13"/>
  <c r="BE2877" i="13" s="1"/>
  <c r="BC2877" i="13"/>
  <c r="BH2877" i="13" s="1"/>
  <c r="BH2878" i="13"/>
  <c r="BJ2878" i="13" s="1"/>
  <c r="BJ2877" i="13" s="1"/>
  <c r="BE3020" i="13"/>
  <c r="BH3020" i="13"/>
  <c r="BJ3020" i="13" s="1"/>
  <c r="BE3072" i="13"/>
  <c r="BC3071" i="13"/>
  <c r="BH3071" i="13" s="1"/>
  <c r="BH3072" i="13"/>
  <c r="BJ3072" i="13" s="1"/>
  <c r="BH2449" i="13"/>
  <c r="BJ2449" i="13" s="1"/>
  <c r="BE2449" i="13"/>
  <c r="BE632" i="13"/>
  <c r="BH632" i="13"/>
  <c r="BJ632" i="13" s="1"/>
  <c r="BH689" i="13"/>
  <c r="BJ689" i="13" s="1"/>
  <c r="BE689" i="13"/>
  <c r="BE1447" i="13"/>
  <c r="BH881" i="13"/>
  <c r="BJ881" i="13" s="1"/>
  <c r="BE881" i="13"/>
  <c r="BE2384" i="13"/>
  <c r="BH2384" i="13"/>
  <c r="BJ2384" i="13" s="1"/>
  <c r="BH3898" i="13"/>
  <c r="BJ3898" i="13" s="1"/>
  <c r="BE3898" i="13"/>
  <c r="BH2152" i="13"/>
  <c r="BJ2152" i="13" s="1"/>
  <c r="BE2152" i="13"/>
  <c r="BE2285" i="13"/>
  <c r="BH2285" i="13"/>
  <c r="BJ2285" i="13" s="1"/>
  <c r="BH3459" i="13"/>
  <c r="BJ3459" i="13" s="1"/>
  <c r="BE3459" i="13"/>
  <c r="BH2569" i="13"/>
  <c r="BJ2569" i="13" s="1"/>
  <c r="BE2569" i="13"/>
  <c r="BI2490" i="13"/>
  <c r="BJ2490" i="13" s="1"/>
  <c r="BE2490" i="13"/>
  <c r="BH3995" i="13"/>
  <c r="BJ3995" i="13" s="1"/>
  <c r="BE3995" i="13"/>
  <c r="BH5161" i="13"/>
  <c r="BJ5161" i="13" s="1"/>
  <c r="BE5161" i="13"/>
  <c r="BH5661" i="13"/>
  <c r="BJ5661" i="13" s="1"/>
  <c r="BE5661" i="13"/>
  <c r="BH5742" i="13"/>
  <c r="BJ5742" i="13" s="1"/>
  <c r="BE5742" i="13"/>
  <c r="BH6060" i="13"/>
  <c r="BJ6060" i="13" s="1"/>
  <c r="BE6060" i="13"/>
  <c r="BH5934" i="13"/>
  <c r="BJ5934" i="13" s="1"/>
  <c r="BE5934" i="13"/>
  <c r="BH379" i="13"/>
  <c r="BJ379" i="13" s="1"/>
  <c r="BE379" i="13"/>
  <c r="BH1063" i="13"/>
  <c r="BJ1063" i="13" s="1"/>
  <c r="BE1063" i="13"/>
  <c r="BH2639" i="13"/>
  <c r="BJ2639" i="13" s="1"/>
  <c r="BE2639" i="13"/>
  <c r="BH3371" i="13"/>
  <c r="BJ3371" i="13" s="1"/>
  <c r="BE3371" i="13"/>
  <c r="BH2352" i="13"/>
  <c r="BJ2352" i="13" s="1"/>
  <c r="BE2352" i="13"/>
  <c r="BH2952" i="13"/>
  <c r="BJ2952" i="13" s="1"/>
  <c r="BJ2937" i="13" s="1"/>
  <c r="BE2952" i="13"/>
  <c r="BE2937" i="13" s="1"/>
  <c r="BE4223" i="13"/>
  <c r="BH4223" i="13"/>
  <c r="BJ4223" i="13" s="1"/>
  <c r="BE758" i="13"/>
  <c r="BH758" i="13"/>
  <c r="BJ758" i="13" s="1"/>
  <c r="BE1293" i="13"/>
  <c r="BH1293" i="13"/>
  <c r="BJ1293" i="13" s="1"/>
  <c r="BE1712" i="13"/>
  <c r="BI214" i="13"/>
  <c r="BJ214" i="13" s="1"/>
  <c r="BJ213" i="13" s="1"/>
  <c r="BE214" i="13"/>
  <c r="BE213" i="13" s="1"/>
  <c r="BC1430" i="13"/>
  <c r="BI1430" i="13"/>
  <c r="BH1076" i="13"/>
  <c r="BJ1076" i="13" s="1"/>
  <c r="BE1076" i="13"/>
  <c r="BE1382" i="13"/>
  <c r="BH1382" i="13"/>
  <c r="BJ1382" i="13" s="1"/>
  <c r="BH2820" i="13"/>
  <c r="BJ2820" i="13" s="1"/>
  <c r="BE2820" i="13"/>
  <c r="BE2960" i="13"/>
  <c r="BH2180" i="13"/>
  <c r="BJ2180" i="13" s="1"/>
  <c r="BE2180" i="13"/>
  <c r="BH3951" i="13"/>
  <c r="BJ3951" i="13" s="1"/>
  <c r="BE3951" i="13"/>
  <c r="BE4375" i="13"/>
  <c r="BH4375" i="13"/>
  <c r="BJ4375" i="13" s="1"/>
  <c r="BI1746" i="13"/>
  <c r="BJ1746" i="13" s="1"/>
  <c r="BJ1731" i="13" s="1"/>
  <c r="BE1746" i="13"/>
  <c r="BI466" i="13"/>
  <c r="BC466" i="13"/>
  <c r="BH1232" i="13"/>
  <c r="BJ1232" i="13" s="1"/>
  <c r="BE1232" i="13"/>
  <c r="BC789" i="13"/>
  <c r="BH1858" i="13"/>
  <c r="BJ1858" i="13" s="1"/>
  <c r="BE1858" i="13"/>
  <c r="BE2027" i="13"/>
  <c r="BH2027" i="13"/>
  <c r="BJ2027" i="13" s="1"/>
  <c r="BH2541" i="13"/>
  <c r="BJ2541" i="13" s="1"/>
  <c r="BE2541" i="13"/>
  <c r="BC2489" i="13"/>
  <c r="BH2489" i="13" s="1"/>
  <c r="BJ2489" i="13" s="1"/>
  <c r="BI3337" i="13"/>
  <c r="BJ3337" i="13" s="1"/>
  <c r="BE3337" i="13"/>
  <c r="BH2264" i="13"/>
  <c r="BJ2264" i="13" s="1"/>
  <c r="BE2264" i="13"/>
  <c r="BH4242" i="13"/>
  <c r="BJ4242" i="13" s="1"/>
  <c r="BE4242" i="13"/>
  <c r="BH4260" i="13"/>
  <c r="BJ4260" i="13" s="1"/>
  <c r="BE4260" i="13"/>
  <c r="BH5511" i="13"/>
  <c r="BJ5511" i="13" s="1"/>
  <c r="BE5511" i="13"/>
  <c r="BH1097" i="13"/>
  <c r="BJ1097" i="13" s="1"/>
  <c r="BE1097" i="13"/>
  <c r="BH1622" i="13"/>
  <c r="BJ1622" i="13" s="1"/>
  <c r="BE1622" i="13"/>
  <c r="BH613" i="13"/>
  <c r="BJ613" i="13" s="1"/>
  <c r="BE613" i="13"/>
  <c r="BE2546" i="13"/>
  <c r="BH2546" i="13"/>
  <c r="BJ2546" i="13" s="1"/>
  <c r="BI2593" i="13"/>
  <c r="BJ2593" i="13" s="1"/>
  <c r="BE2593" i="13"/>
  <c r="BH2991" i="13"/>
  <c r="BJ2991" i="13" s="1"/>
  <c r="BE2991" i="13"/>
  <c r="BC2990" i="13"/>
  <c r="BH2990" i="13" s="1"/>
  <c r="BJ2990" i="13" s="1"/>
  <c r="BH3849" i="13"/>
  <c r="BJ3849" i="13" s="1"/>
  <c r="BE3849" i="13"/>
  <c r="BH4134" i="13"/>
  <c r="BJ4134" i="13" s="1"/>
  <c r="BE4134" i="13"/>
  <c r="BH3789" i="13"/>
  <c r="BJ3789" i="13" s="1"/>
  <c r="BE3789" i="13"/>
  <c r="BE6006" i="13"/>
  <c r="BH6006" i="13"/>
  <c r="BJ6006" i="13" s="1"/>
  <c r="BH4421" i="13"/>
  <c r="BJ4421" i="13" s="1"/>
  <c r="BE4421" i="13"/>
  <c r="BE4959" i="13"/>
  <c r="BH4959" i="13"/>
  <c r="BJ4959" i="13" s="1"/>
  <c r="BH5720" i="13"/>
  <c r="BJ5720" i="13" s="1"/>
  <c r="BE5720" i="13"/>
  <c r="BH6081" i="13"/>
  <c r="BJ6081" i="13" s="1"/>
  <c r="BE6081" i="13"/>
  <c r="BI69" i="13"/>
  <c r="BJ70" i="13"/>
  <c r="BJ69" i="13" s="1"/>
  <c r="BE990" i="13"/>
  <c r="BH990" i="13"/>
  <c r="BJ990" i="13" s="1"/>
  <c r="BH816" i="13"/>
  <c r="BJ816" i="13" s="1"/>
  <c r="BE816" i="13"/>
  <c r="BH303" i="13"/>
  <c r="BJ303" i="13" s="1"/>
  <c r="BE303" i="13"/>
  <c r="BC247" i="13"/>
  <c r="BE247" i="13" s="1"/>
  <c r="BE2651" i="13"/>
  <c r="BE4046" i="13"/>
  <c r="BH4046" i="13"/>
  <c r="BJ4046" i="13" s="1"/>
  <c r="BJ2900" i="13"/>
  <c r="BE4003" i="13"/>
  <c r="BH4003" i="13"/>
  <c r="BJ4003" i="13" s="1"/>
  <c r="BE5461" i="13"/>
  <c r="BH5461" i="13"/>
  <c r="BJ5461" i="13" s="1"/>
  <c r="BH4658" i="13"/>
  <c r="BJ4658" i="13" s="1"/>
  <c r="BE4658" i="13"/>
  <c r="BJ264" i="13"/>
  <c r="BJ1712" i="13"/>
  <c r="BH536" i="13"/>
  <c r="BJ536" i="13" s="1"/>
  <c r="BE536" i="13"/>
  <c r="BI739" i="13"/>
  <c r="BJ739" i="13" s="1"/>
  <c r="BE739" i="13"/>
  <c r="BI3153" i="13"/>
  <c r="BC3153" i="13"/>
  <c r="BI2797" i="13"/>
  <c r="BJ2797" i="13" s="1"/>
  <c r="BE2797" i="13"/>
  <c r="BJ2960" i="13"/>
  <c r="BI3099" i="13"/>
  <c r="BJ3099" i="13" s="1"/>
  <c r="BJ3090" i="13" s="1"/>
  <c r="BE3099" i="13"/>
  <c r="BE3090" i="13" s="1"/>
  <c r="BH4165" i="13"/>
  <c r="BJ4165" i="13" s="1"/>
  <c r="BE4165" i="13"/>
  <c r="BH4155" i="13"/>
  <c r="BJ4155" i="13" s="1"/>
  <c r="BE4155" i="13"/>
  <c r="BE4405" i="13"/>
  <c r="BH4405" i="13"/>
  <c r="BJ4405" i="13" s="1"/>
  <c r="BH429" i="13"/>
  <c r="BJ429" i="13" s="1"/>
  <c r="BE429" i="13"/>
  <c r="BH1085" i="13"/>
  <c r="BJ1085" i="13" s="1"/>
  <c r="BE1085" i="13"/>
  <c r="BE1370" i="13"/>
  <c r="BH1370" i="13"/>
  <c r="BJ1370" i="13" s="1"/>
  <c r="BE891" i="13"/>
  <c r="BH891" i="13"/>
  <c r="BJ891" i="13" s="1"/>
  <c r="BH1764" i="13"/>
  <c r="BJ1764" i="13" s="1"/>
  <c r="BE1764" i="13"/>
  <c r="BC1309" i="13"/>
  <c r="BI1309" i="13"/>
  <c r="BH1761" i="13"/>
  <c r="BJ1761" i="13" s="1"/>
  <c r="BE1761" i="13"/>
  <c r="BE2065" i="13"/>
  <c r="BH2065" i="13"/>
  <c r="BJ2065" i="13" s="1"/>
  <c r="BE2300" i="13"/>
  <c r="BH2300" i="13"/>
  <c r="BJ2300" i="13" s="1"/>
  <c r="BH2786" i="13"/>
  <c r="BJ2786" i="13" s="1"/>
  <c r="BE2786" i="13"/>
  <c r="BE2769" i="13" s="1"/>
  <c r="BC2769" i="13"/>
  <c r="BH2769" i="13" s="1"/>
  <c r="BJ2769" i="13" s="1"/>
  <c r="BH2702" i="13"/>
  <c r="BJ2702" i="13" s="1"/>
  <c r="BE2702" i="13"/>
  <c r="BE4139" i="13"/>
  <c r="BH4139" i="13"/>
  <c r="BJ4139" i="13" s="1"/>
  <c r="BH2762" i="13"/>
  <c r="BJ2762" i="13" s="1"/>
  <c r="BJ2740" i="13" s="1"/>
  <c r="BE2762" i="13"/>
  <c r="BE2740" i="13" s="1"/>
  <c r="BH4149" i="13"/>
  <c r="BJ4149" i="13" s="1"/>
  <c r="BE4149" i="13"/>
  <c r="BH4439" i="13"/>
  <c r="BJ4439" i="13" s="1"/>
  <c r="BE4439" i="13"/>
  <c r="BH4606" i="13"/>
  <c r="BJ4606" i="13" s="1"/>
  <c r="BE4606" i="13"/>
  <c r="BH4824" i="13"/>
  <c r="BJ4824" i="13" s="1"/>
  <c r="BE4824" i="13"/>
  <c r="BH5242" i="13"/>
  <c r="BJ5242" i="13" s="1"/>
  <c r="BE5242" i="13"/>
  <c r="BE240" i="13"/>
  <c r="BI240" i="13"/>
  <c r="BH622" i="13"/>
  <c r="BJ622" i="13" s="1"/>
  <c r="BE622" i="13"/>
  <c r="BH765" i="13"/>
  <c r="BJ765" i="13" s="1"/>
  <c r="BE765" i="13"/>
  <c r="BJ1447" i="13"/>
  <c r="BE2233" i="13"/>
  <c r="BC2232" i="13"/>
  <c r="BH2232" i="13" s="1"/>
  <c r="BJ2232" i="13" s="1"/>
  <c r="BH2233" i="13"/>
  <c r="BJ2233" i="13" s="1"/>
  <c r="BH2554" i="13"/>
  <c r="BJ2554" i="13" s="1"/>
  <c r="BE2554" i="13"/>
  <c r="BE2696" i="13"/>
  <c r="BC2695" i="13"/>
  <c r="BH2695" i="13" s="1"/>
  <c r="BH2696" i="13"/>
  <c r="BJ2696" i="13" s="1"/>
  <c r="BH2310" i="13"/>
  <c r="BJ2310" i="13" s="1"/>
  <c r="BE2310" i="13"/>
  <c r="BE3239" i="13"/>
  <c r="BH3239" i="13"/>
  <c r="BJ3239" i="13" s="1"/>
  <c r="BH5723" i="13"/>
  <c r="BJ5723" i="13" s="1"/>
  <c r="BE5723" i="13"/>
  <c r="BE1490" i="13"/>
  <c r="BH1490" i="13"/>
  <c r="BJ1490" i="13" s="1"/>
  <c r="BH1312" i="13"/>
  <c r="BJ1312" i="13" s="1"/>
  <c r="BE1312" i="13"/>
  <c r="BH934" i="13"/>
  <c r="BJ934" i="13" s="1"/>
  <c r="BE934" i="13"/>
  <c r="BH1058" i="13"/>
  <c r="BJ1058" i="13" s="1"/>
  <c r="BE1058" i="13"/>
  <c r="BH2046" i="13"/>
  <c r="BJ2046" i="13" s="1"/>
  <c r="BE2046" i="13"/>
  <c r="BE2364" i="13"/>
  <c r="BH2364" i="13"/>
  <c r="BJ2364" i="13" s="1"/>
  <c r="BE3983" i="13"/>
  <c r="BH3983" i="13"/>
  <c r="BJ3983" i="13" s="1"/>
  <c r="BH2559" i="13"/>
  <c r="BJ2559" i="13" s="1"/>
  <c r="BE2559" i="13"/>
  <c r="BE3026" i="13"/>
  <c r="BH3026" i="13"/>
  <c r="BJ3026" i="13" s="1"/>
  <c r="BH3922" i="13"/>
  <c r="BJ3922" i="13" s="1"/>
  <c r="BE3922" i="13"/>
  <c r="BE3048" i="13"/>
  <c r="BH3035" i="13"/>
  <c r="BJ3035" i="13" s="1"/>
  <c r="BE3035" i="13"/>
  <c r="BH3210" i="13"/>
  <c r="BJ3210" i="13" s="1"/>
  <c r="BE3210" i="13"/>
  <c r="BC3209" i="13"/>
  <c r="BH3209" i="13" s="1"/>
  <c r="BE4481" i="13"/>
  <c r="BH4481" i="13"/>
  <c r="BJ4481" i="13" s="1"/>
  <c r="BH4325" i="13"/>
  <c r="BJ4325" i="13" s="1"/>
  <c r="BE4325" i="13"/>
  <c r="BH4642" i="13"/>
  <c r="BJ4642" i="13" s="1"/>
  <c r="BE4642" i="13"/>
  <c r="BH5211" i="13"/>
  <c r="BJ5211" i="13" s="1"/>
  <c r="BE5211" i="13"/>
  <c r="BH4835" i="13"/>
  <c r="BJ4835" i="13" s="1"/>
  <c r="BE4835" i="13"/>
  <c r="BH5777" i="13"/>
  <c r="BJ5777" i="13" s="1"/>
  <c r="BE5777" i="13"/>
  <c r="BE681" i="13"/>
  <c r="BH681" i="13"/>
  <c r="BJ681" i="13" s="1"/>
  <c r="BI754" i="13"/>
  <c r="BC754" i="13"/>
  <c r="BH1335" i="13"/>
  <c r="BJ1335" i="13" s="1"/>
  <c r="BE1335" i="13"/>
  <c r="BE1671" i="13"/>
  <c r="BH1671" i="13"/>
  <c r="BJ1671" i="13" s="1"/>
  <c r="BE762" i="13"/>
  <c r="BH762" i="13"/>
  <c r="BJ762" i="13" s="1"/>
  <c r="BE938" i="13"/>
  <c r="BH938" i="13"/>
  <c r="BJ938" i="13" s="1"/>
  <c r="BE3341" i="13"/>
  <c r="BC3340" i="13"/>
  <c r="BH3341" i="13"/>
  <c r="BJ3341" i="13" s="1"/>
  <c r="BH2108" i="13"/>
  <c r="BJ2108" i="13" s="1"/>
  <c r="BE2108" i="13"/>
  <c r="BH4105" i="13"/>
  <c r="BJ4105" i="13" s="1"/>
  <c r="BE4105" i="13"/>
  <c r="BH2404" i="13"/>
  <c r="BJ2404" i="13" s="1"/>
  <c r="BE2404" i="13"/>
  <c r="BH3084" i="13"/>
  <c r="BJ3084" i="13" s="1"/>
  <c r="BE3084" i="13"/>
  <c r="BH3887" i="13"/>
  <c r="BJ3887" i="13" s="1"/>
  <c r="BE3887" i="13"/>
  <c r="BH4183" i="13"/>
  <c r="BJ4183" i="13" s="1"/>
  <c r="BE4183" i="13"/>
  <c r="BH2161" i="13"/>
  <c r="BJ2161" i="13" s="1"/>
  <c r="BE2161" i="13"/>
  <c r="BH3592" i="13"/>
  <c r="BJ3592" i="13" s="1"/>
  <c r="BE3592" i="13"/>
  <c r="BH4219" i="13"/>
  <c r="BJ4219" i="13" s="1"/>
  <c r="BE4219" i="13"/>
  <c r="BH4201" i="13"/>
  <c r="BJ4201" i="13" s="1"/>
  <c r="BE4201" i="13"/>
  <c r="BI116" i="13"/>
  <c r="BJ117" i="13"/>
  <c r="BJ116" i="13" s="1"/>
  <c r="BE1021" i="13"/>
  <c r="BH1021" i="13"/>
  <c r="BJ1021" i="13" s="1"/>
  <c r="BE1226" i="13"/>
  <c r="BH1226" i="13"/>
  <c r="BJ1226" i="13" s="1"/>
  <c r="BC1204" i="13"/>
  <c r="BE1251" i="13"/>
  <c r="BH1251" i="13"/>
  <c r="BJ1251" i="13" s="1"/>
  <c r="BE1290" i="13"/>
  <c r="BH1290" i="13"/>
  <c r="BJ1290" i="13" s="1"/>
  <c r="BH1879" i="13"/>
  <c r="BJ1879" i="13" s="1"/>
  <c r="BE1879" i="13"/>
  <c r="BH1144" i="13"/>
  <c r="BJ1144" i="13" s="1"/>
  <c r="BE1144" i="13"/>
  <c r="BH505" i="13"/>
  <c r="BJ505" i="13" s="1"/>
  <c r="BE505" i="13"/>
  <c r="BE2625" i="13"/>
  <c r="BH2625" i="13"/>
  <c r="BJ2625" i="13" s="1"/>
  <c r="BC2592" i="13"/>
  <c r="BH2592" i="13" s="1"/>
  <c r="BJ2592" i="13" s="1"/>
  <c r="BH3927" i="13"/>
  <c r="BJ3927" i="13" s="1"/>
  <c r="BE3927" i="13"/>
  <c r="BH3866" i="13"/>
  <c r="BJ3866" i="13" s="1"/>
  <c r="BE3866" i="13"/>
  <c r="BH4442" i="13"/>
  <c r="BJ4442" i="13" s="1"/>
  <c r="BE4442" i="13"/>
  <c r="BH4400" i="13"/>
  <c r="BJ4400" i="13" s="1"/>
  <c r="BE4400" i="13"/>
  <c r="BE5536" i="13"/>
  <c r="BH5536" i="13"/>
  <c r="BJ5536" i="13" s="1"/>
  <c r="BE4546" i="13"/>
  <c r="BH4546" i="13"/>
  <c r="BJ4546" i="13" s="1"/>
  <c r="BE4941" i="13"/>
  <c r="BH4941" i="13"/>
  <c r="BJ4941" i="13" s="1"/>
  <c r="BH5081" i="13"/>
  <c r="BJ5081" i="13" s="1"/>
  <c r="BE5081" i="13"/>
  <c r="BH5540" i="13"/>
  <c r="BJ5540" i="13" s="1"/>
  <c r="BE5540" i="13"/>
  <c r="BH6402" i="13"/>
  <c r="BJ6402" i="13" s="1"/>
  <c r="BE6402" i="13"/>
  <c r="BE4712" i="13"/>
  <c r="BH4712" i="13"/>
  <c r="BJ4712" i="13" s="1"/>
  <c r="BH5112" i="13"/>
  <c r="BJ5112" i="13" s="1"/>
  <c r="BE5112" i="13"/>
  <c r="BI51" i="13"/>
  <c r="BJ52" i="13"/>
  <c r="BJ51" i="13" s="1"/>
  <c r="BC1485" i="13"/>
  <c r="BE1731" i="13"/>
  <c r="BE391" i="13"/>
  <c r="BH391" i="13"/>
  <c r="BJ391" i="13" s="1"/>
  <c r="BE1757" i="13"/>
  <c r="BC1756" i="13"/>
  <c r="BH1757" i="13"/>
  <c r="BJ1757" i="13" s="1"/>
  <c r="BH2270" i="13"/>
  <c r="BJ2270" i="13" s="1"/>
  <c r="BE2270" i="13"/>
  <c r="BE2631" i="13"/>
  <c r="BH2631" i="13"/>
  <c r="BJ2631" i="13" s="1"/>
  <c r="BJ2651" i="13"/>
  <c r="BE2900" i="13"/>
  <c r="BI3193" i="13"/>
  <c r="BC3193" i="13"/>
  <c r="BJ3048" i="13"/>
  <c r="BH4433" i="13"/>
  <c r="BJ4433" i="13" s="1"/>
  <c r="BE4433" i="13"/>
  <c r="BE5527" i="13"/>
  <c r="BH5527" i="13"/>
  <c r="BJ5527" i="13" s="1"/>
  <c r="BI247" i="13"/>
  <c r="BI177" i="13"/>
  <c r="BE177" i="13"/>
  <c r="BE174" i="13" s="1"/>
  <c r="BH1798" i="13"/>
  <c r="BJ1798" i="13" s="1"/>
  <c r="BE1798" i="13"/>
  <c r="BI3130" i="13"/>
  <c r="BC3130" i="13"/>
  <c r="BH3227" i="13"/>
  <c r="BJ3227" i="13" s="1"/>
  <c r="BE3227" i="13"/>
  <c r="BH4066" i="13"/>
  <c r="BJ4066" i="13" s="1"/>
  <c r="BE4066" i="13"/>
  <c r="BI3326" i="13" l="1"/>
  <c r="BJ3326" i="13" s="1"/>
  <c r="BE3326" i="13"/>
  <c r="BE3325" i="13"/>
  <c r="BJ3325" i="13"/>
  <c r="BE2796" i="13"/>
  <c r="BJ247" i="13"/>
  <c r="BH1756" i="13"/>
  <c r="BJ1756" i="13" s="1"/>
  <c r="BE1756" i="13"/>
  <c r="BI237" i="13"/>
  <c r="BJ240" i="13"/>
  <c r="BJ237" i="13" s="1"/>
  <c r="BH3153" i="13"/>
  <c r="BJ3153" i="13" s="1"/>
  <c r="BJ3143" i="13" s="1"/>
  <c r="BE3153" i="13"/>
  <c r="BE3143" i="13" s="1"/>
  <c r="BC3143" i="13"/>
  <c r="BH3143" i="13" s="1"/>
  <c r="BH466" i="13"/>
  <c r="BJ466" i="13" s="1"/>
  <c r="BE466" i="13"/>
  <c r="BC465" i="13"/>
  <c r="BE2489" i="13"/>
  <c r="BE1485" i="13"/>
  <c r="BH1485" i="13"/>
  <c r="BJ1485" i="13" s="1"/>
  <c r="BC1308" i="13"/>
  <c r="BH1308" i="13" s="1"/>
  <c r="BJ1308" i="13" s="1"/>
  <c r="BH1309" i="13"/>
  <c r="BJ1309" i="13" s="1"/>
  <c r="BE1309" i="13"/>
  <c r="BE1308" i="13" s="1"/>
  <c r="BE2592" i="13"/>
  <c r="BH789" i="13"/>
  <c r="BJ789" i="13" s="1"/>
  <c r="BE789" i="13"/>
  <c r="BE3071" i="13"/>
  <c r="BE3209" i="13"/>
  <c r="BH1204" i="13"/>
  <c r="BJ1204" i="13" s="1"/>
  <c r="BE1204" i="13"/>
  <c r="BJ3209" i="13"/>
  <c r="BE2695" i="13"/>
  <c r="BH3130" i="13"/>
  <c r="BJ3130" i="13" s="1"/>
  <c r="BJ3117" i="13" s="1"/>
  <c r="BE3130" i="13"/>
  <c r="BE3117" i="13" s="1"/>
  <c r="BC3117" i="13"/>
  <c r="BH3117" i="13" s="1"/>
  <c r="BE2232" i="13"/>
  <c r="BE1430" i="13"/>
  <c r="BE1429" i="13" s="1"/>
  <c r="BH1430" i="13"/>
  <c r="BJ1430" i="13" s="1"/>
  <c r="BJ1429" i="13" s="1"/>
  <c r="BC1429" i="13"/>
  <c r="BH1429" i="13" s="1"/>
  <c r="BH3340" i="13"/>
  <c r="BJ3340" i="13" s="1"/>
  <c r="BE3340" i="13"/>
  <c r="BE3193" i="13"/>
  <c r="BE3192" i="13" s="1"/>
  <c r="BC3192" i="13"/>
  <c r="BH3192" i="13" s="1"/>
  <c r="BH3193" i="13"/>
  <c r="BJ3193" i="13" s="1"/>
  <c r="BJ3192" i="13" s="1"/>
  <c r="BJ177" i="13"/>
  <c r="BJ174" i="13" s="1"/>
  <c r="BI174" i="13"/>
  <c r="BH754" i="13"/>
  <c r="BJ754" i="13" s="1"/>
  <c r="BC752" i="13"/>
  <c r="BH752" i="13" s="1"/>
  <c r="BJ752" i="13" s="1"/>
  <c r="BE754" i="13"/>
  <c r="BE752" i="13" s="1"/>
  <c r="BJ2695" i="13"/>
  <c r="BH247" i="13"/>
  <c r="BE2990" i="13"/>
  <c r="BJ3071" i="13"/>
  <c r="BE465" i="13" l="1"/>
  <c r="BH465" i="13"/>
  <c r="BJ465" i="13" s="1"/>
</calcChain>
</file>

<file path=xl/sharedStrings.xml><?xml version="1.0" encoding="utf-8"?>
<sst xmlns="http://schemas.openxmlformats.org/spreadsheetml/2006/main" count="6742" uniqueCount="6066">
  <si>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</si>
  <si>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</si>
  <si>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</si>
  <si>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</si>
  <si>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</si>
  <si>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</si>
  <si>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</si>
  <si>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</si>
  <si>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</si>
  <si>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</si>
  <si>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</si>
  <si>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</si>
  <si>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</si>
  <si>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</si>
  <si>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</si>
  <si>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</si>
  <si>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</si>
  <si>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</si>
  <si>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</si>
  <si>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</si>
  <si>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</si>
  <si>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</si>
  <si>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</si>
  <si>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</si>
  <si>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</si>
  <si>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</si>
  <si>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</si>
  <si>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</si>
  <si>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</si>
  <si>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</si>
  <si>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</si>
  <si>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</si>
  <si>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</si>
  <si>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</si>
  <si>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</si>
  <si>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</si>
  <si>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</si>
  <si>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</si>
  <si>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</si>
  <si>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</si>
  <si>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</si>
  <si>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</si>
  <si>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</si>
  <si>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</si>
  <si>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</si>
  <si>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</si>
  <si>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</si>
  <si>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</si>
  <si>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</si>
  <si>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</si>
  <si>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</si>
  <si>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</si>
  <si>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</si>
  <si>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</si>
  <si>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</si>
  <si>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</si>
  <si>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</si>
  <si>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</si>
  <si>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</si>
  <si>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</si>
  <si>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</si>
  <si>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</si>
  <si>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</si>
  <si>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</si>
  <si>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</si>
  <si>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</si>
  <si>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</si>
  <si>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</si>
  <si>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</si>
  <si>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</si>
  <si>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</si>
  <si>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</si>
  <si>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</si>
  <si>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</si>
  <si>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</si>
  <si>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</si>
  <si>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</si>
  <si>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</si>
  <si>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</si>
  <si>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</si>
  <si>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</si>
  <si>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</si>
  <si>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</si>
  <si>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</si>
  <si>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</si>
  <si>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</si>
  <si>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</si>
  <si>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</si>
  <si>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</si>
  <si>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</si>
  <si>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</si>
  <si>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</si>
  <si>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</si>
  <si>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</si>
  <si>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</si>
  <si>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</si>
  <si>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</si>
  <si>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</si>
  <si>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</si>
  <si>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</si>
  <si>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</si>
  <si>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</si>
  <si>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</si>
  <si>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</si>
  <si>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</si>
  <si>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</si>
  <si>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</si>
  <si>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</si>
  <si>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</si>
  <si>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</si>
  <si>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</si>
  <si>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</si>
  <si>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</si>
  <si>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</si>
  <si>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</si>
  <si>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</si>
  <si>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</si>
  <si>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</si>
  <si>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</si>
  <si>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</si>
  <si>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</si>
  <si>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</si>
  <si>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</si>
  <si>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</si>
  <si>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</si>
  <si>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</si>
  <si>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</si>
  <si>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</si>
  <si>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</si>
  <si>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</si>
  <si>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</si>
  <si>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</si>
  <si>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</si>
  <si>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</si>
  <si>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</si>
  <si>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</si>
  <si>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</si>
  <si>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</si>
  <si>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</si>
  <si>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</si>
  <si>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</si>
  <si>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</si>
  <si>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</si>
  <si>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</si>
  <si>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</si>
  <si>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</si>
  <si>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</si>
  <si>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</si>
  <si>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</si>
  <si>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</si>
  <si>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</si>
  <si>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</si>
  <si>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</si>
  <si>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</si>
  <si>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</si>
  <si>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</si>
  <si>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</si>
  <si>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</si>
  <si>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</si>
  <si>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</si>
  <si>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</si>
  <si>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</si>
  <si>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</si>
  <si>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</si>
  <si>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</si>
  <si>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</si>
  <si>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</si>
  <si>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</si>
  <si>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</si>
  <si>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</si>
  <si>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</si>
  <si>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</si>
  <si>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</si>
  <si>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</si>
  <si>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</si>
  <si>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</si>
  <si>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</si>
  <si>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</si>
  <si>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</si>
  <si>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</si>
  <si>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</si>
  <si>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</si>
  <si>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</si>
  <si>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</si>
  <si>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</si>
  <si>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</si>
  <si>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</si>
  <si>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</si>
  <si>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</si>
  <si>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</si>
  <si>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</si>
  <si>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</si>
  <si>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</si>
  <si>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</si>
  <si>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</si>
  <si>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</si>
  <si>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</si>
  <si>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</si>
  <si>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</si>
  <si>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</si>
  <si>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</si>
  <si>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</si>
  <si>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</si>
  <si>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</si>
  <si>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</si>
  <si>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</si>
  <si>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</si>
  <si>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</si>
  <si>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</si>
  <si>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</si>
  <si>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</si>
  <si>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</si>
  <si>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</si>
  <si>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</si>
  <si>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</si>
  <si>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</si>
  <si>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</si>
  <si>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</si>
  <si>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</si>
  <si>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</si>
  <si>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</si>
  <si>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</si>
  <si>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</si>
  <si>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</si>
  <si>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</si>
  <si>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</si>
  <si>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</si>
  <si>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</si>
  <si>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</si>
  <si>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</si>
  <si>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</si>
  <si>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</si>
  <si>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</si>
  <si>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</si>
  <si>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</si>
  <si>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</si>
  <si>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</si>
  <si>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</si>
  <si>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</si>
  <si>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</si>
  <si>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</si>
  <si>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</si>
  <si>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</si>
  <si>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</si>
  <si>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</si>
  <si>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</si>
  <si>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</si>
  <si>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</si>
  <si>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</si>
  <si>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</si>
  <si>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</si>
  <si>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</si>
  <si>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</si>
  <si>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</si>
  <si>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</si>
  <si>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</si>
  <si>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</si>
  <si>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</si>
  <si>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</si>
  <si>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</si>
  <si>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</si>
  <si>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</si>
  <si>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</si>
  <si>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</si>
  <si>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</si>
  <si>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</si>
  <si>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</si>
  <si>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</si>
  <si>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</si>
  <si>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</si>
  <si>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</si>
  <si>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</si>
  <si>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</si>
  <si>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</si>
  <si>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</si>
  <si>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</si>
  <si>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</si>
  <si>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</si>
  <si>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</si>
  <si>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</si>
  <si>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</si>
  <si>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</si>
  <si>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</si>
  <si>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</si>
  <si>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</si>
  <si>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</si>
  <si>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</si>
  <si>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</si>
  <si>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</si>
  <si>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</si>
  <si>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</si>
  <si>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</si>
  <si>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</si>
  <si>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</si>
  <si>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</si>
  <si>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</si>
  <si>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</si>
  <si>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</si>
  <si>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</si>
  <si>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</si>
  <si>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</si>
  <si>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</si>
  <si>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</si>
  <si>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</si>
  <si>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</si>
  <si>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</si>
  <si>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</si>
  <si>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</si>
  <si>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</si>
  <si>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</si>
  <si>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</si>
  <si>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</si>
  <si>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</si>
  <si>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</si>
  <si>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</si>
  <si>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</si>
  <si>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</si>
  <si>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</si>
  <si>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</si>
  <si>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</si>
  <si>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</si>
  <si>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</si>
  <si>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</si>
  <si>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</si>
  <si>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</si>
  <si>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</si>
  <si>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</si>
  <si>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</si>
  <si>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</si>
  <si>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</si>
  <si>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</si>
  <si>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</si>
  <si>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</si>
  <si>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</si>
  <si>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</si>
  <si>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</si>
  <si>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</si>
  <si>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</si>
  <si>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</si>
  <si>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</si>
  <si>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</si>
  <si>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</si>
  <si>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</si>
  <si>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</si>
  <si>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</si>
  <si>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</si>
  <si>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</si>
  <si>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</si>
  <si>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</si>
  <si>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</si>
  <si>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</si>
  <si>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</si>
  <si>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</si>
  <si>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</si>
  <si>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</si>
  <si>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</si>
  <si>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</si>
  <si>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</si>
  <si>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</si>
  <si>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</si>
  <si>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</si>
  <si>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</si>
  <si>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</si>
  <si>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</si>
  <si>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</si>
  <si>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</si>
  <si>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</si>
  <si>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</si>
  <si>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</si>
  <si>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</si>
  <si>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</si>
  <si>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</si>
  <si>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</si>
  <si>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</si>
  <si>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</si>
  <si>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</si>
  <si>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</si>
  <si>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</si>
  <si>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</si>
  <si>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</si>
  <si>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</si>
  <si>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</si>
  <si>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</si>
  <si>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</si>
  <si>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</si>
  <si>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</si>
  <si>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</si>
  <si>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</si>
  <si>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</si>
  <si>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</si>
  <si>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</si>
  <si>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</si>
  <si>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</si>
  <si>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</si>
  <si>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</si>
  <si>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</si>
  <si>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</si>
  <si>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</si>
  <si>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</si>
  <si>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</si>
  <si>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</si>
  <si>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</si>
  <si>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</si>
  <si>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</si>
  <si>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</si>
  <si>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</si>
  <si>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</si>
  <si>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</si>
  <si>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</si>
  <si>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</si>
  <si>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</si>
  <si>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</si>
  <si>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</si>
  <si>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</si>
  <si>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</si>
  <si>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</si>
  <si>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</si>
  <si>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</si>
  <si>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</si>
  <si>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</si>
  <si>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</si>
  <si>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</si>
  <si>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</si>
  <si>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</si>
  <si>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</si>
  <si>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</si>
  <si>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</si>
  <si>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</si>
  <si>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</si>
  <si>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</si>
  <si>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</si>
  <si>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</si>
  <si>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</si>
  <si>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</si>
  <si>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</si>
  <si>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</si>
  <si>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</si>
  <si>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</si>
  <si>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</si>
  <si>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</si>
  <si>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</si>
  <si>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</si>
  <si>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</si>
  <si>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</si>
  <si>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</si>
  <si>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</si>
  <si>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</si>
  <si>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</si>
  <si>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</si>
  <si>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</si>
  <si>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</si>
  <si>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</si>
  <si>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</si>
  <si>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</si>
  <si>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</si>
  <si>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</si>
  <si>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</si>
  <si>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</si>
  <si>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</si>
  <si>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</si>
  <si>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</si>
  <si>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</si>
  <si>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</si>
  <si>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</si>
  <si>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</si>
  <si>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</si>
  <si>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</si>
  <si>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</si>
  <si>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</si>
  <si>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</si>
  <si>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</si>
  <si>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</si>
  <si>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</si>
  <si>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</si>
  <si>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</si>
  <si>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</si>
  <si>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</si>
  <si>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</si>
  <si>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</si>
  <si>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</si>
  <si>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</si>
  <si>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</si>
  <si>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</si>
  <si>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</si>
  <si>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</si>
  <si>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</si>
  <si>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</si>
  <si>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</si>
  <si>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</si>
  <si>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</si>
  <si>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</si>
  <si>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</si>
  <si>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</si>
  <si>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</si>
  <si>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</si>
  <si>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</si>
  <si>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</si>
  <si>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</si>
  <si>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</si>
  <si>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</si>
  <si>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</si>
  <si>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</si>
  <si>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</si>
  <si>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</si>
  <si>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</si>
  <si>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</si>
  <si>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</si>
  <si>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</si>
  <si>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</si>
  <si>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</si>
  <si>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</si>
  <si>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</si>
  <si>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</si>
  <si>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</si>
  <si>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</si>
  <si>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</si>
  <si>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</si>
  <si>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</si>
  <si>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</si>
  <si>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</si>
  <si>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</si>
  <si>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</si>
  <si>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</si>
  <si>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</si>
  <si>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</si>
  <si>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</si>
  <si>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</si>
  <si>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</si>
  <si>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</si>
  <si>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</si>
  <si>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</si>
  <si>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</si>
  <si>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</si>
  <si>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</si>
  <si>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</si>
  <si>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</si>
  <si>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</si>
  <si>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</si>
  <si>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</si>
  <si>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</si>
  <si>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</si>
  <si>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</si>
  <si>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</si>
  <si>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</si>
  <si>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</si>
  <si>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</si>
  <si>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</si>
  <si>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</si>
  <si>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</si>
  <si>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</si>
  <si>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</si>
  <si>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</si>
  <si>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</si>
  <si>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</si>
  <si>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</si>
  <si>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</si>
  <si>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</si>
  <si>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</si>
  <si>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</si>
  <si>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</si>
  <si>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</si>
  <si>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</si>
  <si>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</si>
  <si>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</si>
  <si>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</si>
  <si>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</si>
  <si>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</si>
  <si>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</si>
  <si>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</si>
  <si>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</si>
  <si>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</si>
  <si>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</si>
  <si>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</si>
  <si>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</si>
  <si>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</si>
  <si>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</si>
  <si>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</si>
  <si>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</si>
  <si>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</si>
  <si>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</si>
  <si>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</si>
  <si>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</si>
  <si>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</si>
  <si>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</si>
  <si>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</si>
  <si>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</si>
  <si>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</si>
  <si>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</si>
  <si>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</si>
  <si>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</si>
  <si>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</si>
  <si>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</si>
  <si>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</si>
  <si>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</si>
  <si>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</si>
  <si>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</si>
  <si>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</si>
  <si>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</si>
  <si>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</si>
  <si>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</si>
  <si>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</si>
  <si>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</si>
  <si>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</si>
  <si>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</si>
  <si>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</si>
  <si>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</si>
  <si>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</si>
  <si>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</si>
  <si>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</si>
  <si>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</si>
  <si>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</si>
  <si>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</si>
  <si>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</si>
  <si>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</si>
  <si>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</si>
  <si>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</si>
  <si>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</si>
  <si>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</si>
  <si>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</si>
  <si>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</si>
  <si>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</si>
  <si>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</si>
  <si>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</si>
  <si>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</si>
  <si>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</si>
  <si>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</si>
  <si>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</si>
  <si>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</si>
  <si>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</si>
  <si>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</si>
  <si>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</si>
  <si>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</si>
  <si>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</si>
  <si>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</si>
  <si>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</si>
  <si>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</si>
  <si>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</si>
  <si>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</si>
  <si>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</si>
  <si>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</si>
  <si>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</si>
  <si>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</si>
  <si>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</si>
  <si>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</si>
  <si>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</si>
  <si>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</si>
  <si>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</si>
  <si>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</si>
  <si>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</si>
  <si>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</si>
  <si>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</si>
  <si>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</si>
  <si>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</si>
  <si>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</si>
  <si>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</si>
  <si>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</si>
  <si>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</si>
  <si>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</si>
  <si>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</si>
  <si>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</si>
  <si>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</si>
  <si>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</si>
  <si>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</si>
  <si>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</si>
  <si>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</si>
  <si>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</si>
  <si>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</si>
  <si>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</si>
  <si>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</si>
  <si>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</si>
  <si>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</si>
  <si>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</si>
  <si>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</si>
  <si>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</si>
  <si>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</si>
  <si>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</si>
  <si>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</si>
  <si>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</si>
  <si>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</si>
  <si>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</si>
  <si>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</si>
  <si>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</si>
  <si>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</si>
  <si>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</si>
  <si>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</si>
  <si>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</si>
  <si>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</si>
  <si>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</si>
  <si>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</si>
  <si>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</si>
  <si>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</si>
  <si>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</si>
  <si>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</si>
  <si>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</si>
  <si>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</si>
  <si>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</si>
  <si>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</si>
  <si>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</si>
  <si>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</si>
  <si>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</si>
  <si>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</si>
  <si>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</si>
  <si>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</si>
  <si>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</si>
  <si>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</si>
  <si>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</si>
  <si>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</si>
  <si>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</si>
  <si>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</si>
  <si>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</si>
  <si>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</si>
  <si>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</si>
  <si>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</si>
  <si>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</si>
  <si>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</si>
  <si>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</si>
  <si>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</si>
  <si>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</si>
  <si>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</si>
  <si>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</si>
  <si>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</si>
  <si>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</si>
  <si>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</si>
  <si>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</si>
  <si>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</si>
  <si>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</si>
  <si>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</si>
  <si>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</si>
  <si>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</si>
  <si>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</si>
  <si>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</si>
  <si>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</si>
  <si>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</si>
  <si>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</si>
  <si>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</si>
  <si>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</si>
  <si>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</si>
  <si>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</si>
  <si>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</si>
  <si>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</si>
  <si>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</si>
  <si>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</si>
  <si>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</si>
  <si>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</si>
  <si>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</si>
  <si>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</si>
  <si>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</si>
  <si>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</si>
  <si>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</si>
  <si>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</si>
  <si>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</si>
  <si>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</si>
  <si>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</si>
  <si>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</si>
  <si>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</si>
  <si>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</si>
  <si>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</si>
  <si>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</si>
  <si>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</si>
  <si>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</si>
  <si>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</si>
  <si>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</si>
  <si>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</si>
  <si>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</si>
  <si>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</si>
  <si>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</si>
  <si>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</si>
  <si>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</si>
  <si>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</si>
  <si>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</si>
  <si>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</si>
  <si>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</si>
  <si>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</si>
  <si>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</si>
  <si>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</si>
  <si>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</si>
  <si>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</si>
  <si>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</si>
  <si>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</si>
  <si>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</si>
  <si>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</si>
  <si>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</si>
  <si>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</si>
  <si>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</si>
  <si>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</si>
  <si>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</si>
  <si>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</si>
  <si>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</si>
  <si>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</si>
  <si>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</si>
  <si>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</si>
  <si>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</si>
  <si>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</si>
  <si>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</si>
  <si>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</si>
  <si>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</si>
  <si>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</si>
  <si>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</si>
  <si>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</si>
  <si>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</si>
  <si>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</si>
  <si>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</si>
  <si>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</si>
  <si>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</si>
  <si>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</si>
  <si>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</si>
  <si>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</si>
  <si>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</si>
  <si>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</si>
  <si>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</si>
  <si>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</si>
  <si>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</si>
  <si>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</si>
  <si>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</si>
  <si>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</si>
  <si>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</si>
  <si>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</si>
  <si>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</si>
  <si>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</si>
  <si>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</si>
  <si>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</si>
  <si>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</si>
  <si>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</si>
  <si>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</si>
  <si>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</si>
  <si>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</si>
  <si>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</si>
  <si>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</si>
  <si>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</si>
  <si>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</si>
  <si>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</si>
  <si>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</si>
  <si>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</si>
  <si>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</si>
  <si>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</si>
  <si>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</si>
  <si>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</si>
  <si>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</si>
  <si>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</si>
  <si>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</si>
  <si>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</si>
  <si>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</si>
  <si>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</si>
  <si>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</si>
  <si>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</si>
  <si>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</si>
  <si>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</si>
  <si>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</si>
  <si>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</si>
  <si>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</si>
  <si>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</si>
  <si>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</si>
  <si>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</si>
  <si>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</si>
  <si>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</si>
  <si>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</si>
  <si>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</si>
  <si>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</si>
  <si>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</si>
  <si>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</si>
  <si>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</si>
  <si>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</si>
  <si>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</si>
  <si>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</si>
  <si>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</si>
  <si>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</si>
  <si>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</si>
  <si>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</si>
  <si>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</si>
  <si>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</si>
  <si>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</si>
  <si>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</si>
  <si>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</si>
  <si>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</si>
  <si>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</si>
  <si>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</si>
  <si>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</si>
  <si>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</si>
  <si>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</si>
  <si>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</si>
  <si>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</si>
  <si>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</si>
  <si>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</si>
  <si>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</si>
  <si>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</si>
  <si>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</si>
  <si>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</si>
  <si>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</si>
  <si>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</si>
  <si>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</si>
  <si>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</si>
  <si>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</si>
  <si>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</si>
  <si>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</si>
  <si>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</si>
  <si>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</si>
  <si>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</si>
  <si>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</si>
  <si>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</si>
  <si>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</si>
  <si>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</si>
  <si>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</si>
  <si>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</si>
  <si>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</si>
  <si>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</si>
  <si>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</si>
  <si>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</si>
  <si>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</si>
  <si>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</si>
  <si>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</si>
  <si>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</si>
  <si>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</si>
  <si>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</si>
  <si>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</si>
  <si>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</si>
  <si>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</si>
  <si>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</si>
  <si>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</si>
  <si>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</si>
  <si>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</si>
  <si>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</si>
  <si>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</si>
  <si>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</si>
  <si>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</si>
  <si>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</si>
  <si>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</si>
  <si>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</si>
  <si>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</si>
  <si>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</si>
  <si>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</si>
  <si>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</si>
  <si>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</si>
  <si>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</si>
  <si>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</si>
  <si>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</si>
  <si>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</si>
  <si>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</si>
  <si>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</si>
  <si>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</si>
  <si>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</si>
  <si>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</si>
  <si>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</si>
  <si>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</si>
  <si>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</si>
  <si>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</si>
  <si>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</si>
  <si>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</si>
  <si>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</si>
  <si>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</si>
  <si>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</si>
  <si>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</si>
  <si>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</si>
  <si>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</si>
  <si>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</si>
  <si>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</si>
  <si>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</si>
  <si>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</si>
  <si>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</si>
  <si>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</si>
  <si>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</si>
  <si>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</si>
  <si>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</si>
  <si>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</si>
  <si>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</si>
  <si>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</si>
  <si>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</si>
  <si>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</si>
  <si>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</si>
  <si>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</si>
  <si>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</si>
  <si>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</si>
  <si>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</si>
  <si>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</si>
  <si>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</si>
  <si>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</si>
  <si>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</si>
  <si>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</si>
  <si>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</si>
  <si>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</si>
  <si>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</si>
  <si>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</si>
  <si>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</si>
  <si>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</si>
  <si>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</si>
  <si>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</si>
  <si>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</si>
  <si>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</si>
  <si>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</si>
  <si>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</si>
  <si>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</si>
  <si>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</si>
  <si>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</si>
  <si>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</si>
  <si>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</si>
  <si>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</si>
  <si>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</si>
  <si>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</si>
  <si>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</si>
  <si>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</si>
  <si>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</si>
  <si>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</si>
  <si>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</si>
  <si>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</si>
  <si>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</si>
  <si>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</si>
  <si>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</si>
  <si>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</si>
  <si>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</si>
  <si>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</si>
  <si>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</si>
  <si>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</si>
  <si>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</si>
  <si>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</si>
  <si>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</si>
  <si>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</si>
  <si>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</si>
  <si>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</si>
  <si>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</si>
  <si>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</si>
  <si>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</si>
  <si>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</si>
  <si>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</si>
  <si>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</si>
  <si>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</si>
  <si>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</si>
  <si>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</si>
  <si>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</si>
  <si>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</si>
  <si>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</si>
  <si>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</si>
  <si>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</si>
  <si>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</si>
  <si>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</si>
  <si>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</si>
  <si>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</si>
  <si>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</si>
  <si>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</si>
  <si>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</si>
  <si>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</si>
  <si>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</si>
  <si>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</si>
  <si>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</si>
  <si>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</si>
  <si>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</si>
  <si>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</si>
  <si>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</si>
  <si>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</si>
  <si>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</si>
  <si>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</si>
  <si>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</si>
  <si>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</si>
  <si>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</si>
  <si>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</si>
  <si>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</si>
  <si>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</si>
  <si>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</si>
  <si>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</si>
  <si>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</si>
  <si>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</si>
  <si>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</si>
  <si>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</si>
  <si>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</si>
  <si>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</si>
  <si>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</si>
  <si>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</si>
  <si>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</si>
  <si>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</si>
  <si>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</si>
  <si>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</si>
  <si>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</si>
  <si>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</si>
  <si>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</si>
  <si>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</si>
  <si>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</si>
  <si>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</si>
  <si>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</si>
  <si>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</si>
  <si>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</si>
  <si>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</si>
  <si>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</si>
  <si>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</si>
  <si>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</si>
  <si>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</si>
  <si>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</si>
  <si>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</si>
  <si>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</si>
  <si>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</si>
  <si>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</si>
  <si>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</si>
  <si>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</si>
  <si>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</si>
  <si>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</si>
  <si>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</si>
  <si>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</si>
  <si>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</si>
  <si>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</si>
  <si>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</si>
  <si>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</si>
  <si>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</si>
  <si>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</si>
  <si>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</si>
  <si>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</si>
  <si>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</si>
  <si>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</si>
  <si>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</si>
  <si>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</si>
  <si>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</si>
  <si>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</si>
  <si>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</si>
  <si>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</si>
  <si>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</si>
  <si>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</si>
  <si>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</si>
  <si>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</si>
  <si>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</si>
  <si>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</si>
  <si>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</si>
  <si>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</si>
  <si>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</si>
  <si>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</si>
  <si>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</si>
  <si>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</si>
  <si>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</si>
  <si>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</si>
  <si>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</si>
  <si>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</si>
  <si>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</si>
  <si>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</si>
  <si>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</si>
  <si>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</si>
  <si>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</si>
  <si>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</si>
  <si>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</si>
  <si>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</si>
  <si>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</si>
  <si>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</si>
  <si>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</si>
  <si>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</si>
  <si>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</si>
  <si>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</si>
  <si>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</si>
  <si>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</si>
  <si>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</si>
  <si>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</si>
  <si>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</si>
  <si>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</si>
  <si>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</si>
  <si>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</si>
  <si>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</si>
  <si>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</si>
  <si>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</si>
  <si>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</si>
  <si>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</si>
  <si>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</si>
  <si>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</si>
  <si>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</si>
  <si>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</si>
  <si>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</si>
  <si>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</si>
  <si>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</si>
  <si>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</si>
  <si>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</si>
  <si>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</si>
  <si>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</si>
  <si>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</si>
  <si>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</si>
  <si>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</si>
  <si>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</si>
  <si>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</si>
  <si>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</si>
  <si>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</si>
  <si>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</si>
  <si>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</si>
  <si>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</si>
  <si>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</si>
  <si>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</si>
  <si>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</si>
  <si>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</si>
  <si>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</si>
  <si>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</si>
  <si>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</si>
  <si>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</si>
  <si>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</si>
  <si>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</si>
  <si>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</si>
  <si>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</si>
  <si>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</si>
  <si>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</si>
  <si>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</si>
  <si>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</si>
  <si>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</si>
  <si>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</si>
  <si>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</si>
  <si>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</si>
  <si>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</si>
  <si>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</si>
  <si>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</si>
  <si>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</si>
  <si>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</si>
  <si>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</si>
  <si>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</si>
  <si>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</si>
  <si>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</si>
  <si>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</si>
  <si>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</si>
  <si>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</si>
  <si>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</si>
  <si>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</si>
  <si>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</si>
  <si>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</si>
  <si>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</si>
  <si>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</si>
  <si>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</si>
  <si>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</si>
  <si>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</si>
  <si>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</si>
  <si>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</si>
  <si>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</si>
  <si>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</si>
  <si>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</si>
  <si>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</si>
  <si>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</si>
  <si>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</si>
  <si>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</si>
  <si>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</si>
  <si>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</si>
  <si>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</si>
  <si>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</si>
  <si>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</si>
  <si>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</si>
  <si>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</si>
  <si>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</si>
  <si>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</si>
  <si>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</si>
  <si>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</si>
  <si>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</si>
  <si>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</si>
  <si>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</si>
  <si>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</si>
  <si>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</si>
  <si>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</si>
  <si>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</si>
  <si>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</si>
  <si>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</si>
  <si>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</si>
  <si>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</si>
  <si>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</si>
  <si>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</si>
  <si>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</si>
  <si>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</si>
  <si>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</si>
  <si>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</si>
  <si>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</si>
  <si>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</si>
  <si>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</si>
  <si>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</si>
  <si>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</si>
  <si>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</si>
  <si>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</si>
  <si>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</si>
  <si>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</si>
  <si>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</si>
  <si>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</si>
  <si>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</si>
  <si>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</si>
  <si>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</si>
  <si>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</si>
  <si>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</si>
  <si>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</si>
  <si>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</si>
  <si>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</si>
  <si>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</si>
  <si>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</si>
  <si>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</si>
  <si>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</si>
  <si>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</si>
  <si>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</si>
  <si>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</si>
  <si>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</si>
  <si>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</si>
  <si>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</si>
  <si>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</si>
  <si>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</si>
  <si>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</si>
  <si>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</si>
  <si>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</si>
  <si>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</si>
  <si>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</si>
  <si>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</si>
  <si>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</si>
  <si>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</si>
  <si>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</si>
  <si>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</si>
  <si>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</si>
  <si>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</si>
  <si>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</si>
  <si>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</si>
  <si>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</si>
  <si>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</si>
  <si>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</si>
  <si>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</si>
  <si>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</si>
  <si>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</si>
  <si>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</si>
  <si>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</si>
  <si>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</si>
  <si>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</si>
  <si>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</si>
  <si>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</si>
  <si>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</si>
  <si>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</si>
  <si>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</si>
  <si>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</si>
  <si>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</si>
  <si>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</si>
  <si>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</si>
  <si>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</si>
  <si>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</si>
  <si>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</si>
  <si>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</si>
  <si>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</si>
  <si>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</si>
  <si>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</si>
  <si>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</si>
  <si>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</si>
  <si>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</si>
  <si>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</si>
  <si>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</si>
  <si>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</si>
  <si>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</si>
  <si>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</si>
  <si>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</si>
  <si>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</si>
  <si>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</si>
  <si>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</si>
  <si>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</si>
  <si>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</si>
  <si>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</si>
  <si>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</si>
  <si>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</si>
  <si>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</si>
  <si>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</si>
  <si>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</si>
  <si>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</si>
  <si>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</si>
  <si>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</si>
  <si>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</si>
  <si>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</si>
  <si>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</si>
  <si>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</si>
  <si>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</si>
  <si>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</si>
  <si>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</si>
  <si>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</si>
  <si>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</si>
  <si>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</si>
  <si>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</si>
  <si>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</si>
  <si>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</si>
  <si>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</si>
  <si>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</si>
  <si>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</si>
  <si>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</si>
  <si>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</si>
  <si>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</si>
  <si>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</si>
  <si>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</si>
  <si>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</si>
  <si>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</si>
  <si>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</si>
  <si>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</si>
  <si>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</si>
  <si>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</si>
  <si>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</si>
  <si>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</si>
  <si>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</si>
  <si>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</si>
  <si>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</si>
  <si>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</si>
  <si>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</si>
  <si>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</si>
  <si>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</si>
  <si>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</si>
  <si>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</si>
  <si>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</si>
  <si>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</si>
  <si>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</si>
  <si>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</si>
  <si>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</si>
  <si>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</si>
  <si>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</si>
  <si>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</si>
  <si>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</si>
  <si>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</si>
  <si>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</si>
  <si>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</si>
  <si>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</si>
  <si>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</si>
  <si>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</si>
  <si>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</si>
  <si>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</si>
  <si>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</si>
  <si>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</si>
  <si>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</si>
  <si>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</si>
  <si>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</si>
  <si>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</si>
  <si>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</si>
  <si>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</si>
  <si>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</si>
  <si>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</si>
  <si>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</si>
  <si>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</si>
  <si>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</si>
  <si>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</si>
  <si>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</si>
  <si>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</si>
  <si>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</si>
  <si>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</si>
  <si>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</si>
  <si>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</si>
  <si>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</si>
  <si>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</si>
  <si>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</si>
  <si>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</si>
  <si>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</si>
  <si>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</si>
  <si>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</si>
  <si>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</si>
  <si>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</si>
  <si>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</si>
  <si>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</si>
  <si>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</si>
  <si>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</si>
  <si>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</si>
  <si>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</si>
  <si>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</si>
  <si>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</si>
  <si>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</si>
  <si>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</si>
  <si>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</si>
  <si>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</si>
  <si>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</si>
  <si>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</si>
  <si>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</si>
  <si>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</si>
  <si>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</si>
  <si>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</si>
  <si>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</si>
  <si>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</si>
  <si>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</si>
  <si>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</si>
  <si>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</si>
  <si>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</si>
  <si>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</si>
  <si>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</si>
  <si>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</si>
  <si>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</si>
  <si>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</si>
  <si>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</si>
  <si>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</si>
  <si>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</si>
  <si>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</si>
  <si>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</si>
  <si>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</si>
  <si>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</si>
  <si>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</si>
  <si>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</si>
  <si>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</si>
  <si>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</si>
  <si>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</si>
  <si>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</si>
  <si>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</si>
  <si>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</si>
  <si>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</si>
  <si>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</si>
  <si>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</si>
  <si>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</si>
  <si>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</si>
  <si>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</si>
  <si>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</si>
  <si>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</si>
  <si>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</si>
  <si>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</si>
  <si>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</si>
  <si>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</si>
  <si>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</si>
  <si>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</si>
  <si>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</si>
  <si>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</si>
  <si>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</si>
  <si>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</si>
  <si>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</si>
  <si>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</si>
  <si>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</si>
  <si>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</si>
  <si>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</si>
  <si>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</si>
  <si>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</si>
  <si>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</si>
  <si>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</si>
  <si>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</si>
  <si>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</si>
  <si>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</si>
  <si>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</si>
  <si>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</si>
  <si>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</si>
  <si>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</si>
  <si>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</si>
  <si>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</si>
  <si>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</si>
  <si>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</si>
  <si>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</si>
  <si>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</si>
  <si>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</si>
  <si>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</si>
  <si>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</si>
  <si>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</si>
  <si>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</si>
  <si>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</si>
  <si>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</si>
  <si>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</si>
  <si>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</si>
  <si>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</si>
  <si>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</si>
  <si>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</si>
  <si>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</si>
  <si>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</si>
  <si>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</si>
  <si>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</si>
  <si>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</si>
  <si>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</si>
  <si>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</si>
  <si>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</si>
  <si>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</si>
  <si>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</si>
  <si>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</si>
  <si>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</si>
  <si>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</si>
  <si>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</si>
  <si>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</si>
  <si>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</si>
  <si>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</si>
  <si>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</si>
  <si>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</si>
  <si>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</si>
  <si>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</si>
  <si>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</si>
  <si>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</si>
  <si>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</si>
  <si>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</si>
  <si>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</si>
  <si>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</si>
  <si>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</si>
  <si>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</si>
  <si>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</si>
  <si>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</si>
  <si>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</si>
  <si>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</si>
  <si>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</si>
  <si>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</si>
  <si>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</si>
  <si>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</si>
  <si>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</si>
  <si>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</si>
  <si>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</si>
  <si>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</si>
  <si>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</si>
  <si>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</si>
  <si>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</si>
  <si>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</si>
  <si>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</si>
  <si>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</si>
  <si>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</si>
  <si>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</si>
  <si>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</si>
  <si>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</si>
  <si>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</si>
  <si>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</si>
  <si>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</si>
  <si>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</si>
  <si>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</si>
  <si>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</si>
  <si>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</si>
  <si>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</si>
  <si>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</si>
  <si>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</si>
  <si>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</si>
  <si>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</si>
  <si>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</si>
  <si>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</si>
  <si>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</si>
  <si>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</si>
  <si>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</si>
  <si>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</si>
  <si>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</si>
  <si>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</si>
  <si>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</si>
  <si>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</si>
  <si>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</si>
  <si>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</si>
  <si>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</si>
  <si>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</si>
  <si>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</si>
  <si>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</si>
  <si>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</si>
  <si>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</si>
  <si>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</si>
  <si>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</si>
  <si>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</si>
  <si>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</si>
  <si>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</si>
  <si>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</si>
  <si>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</si>
  <si>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</si>
  <si>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</si>
  <si>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</si>
  <si>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</si>
  <si>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</si>
  <si>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</si>
  <si>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</si>
  <si>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</si>
  <si>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</si>
  <si>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</si>
  <si>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</si>
  <si>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</si>
  <si>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</si>
  <si>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</si>
  <si>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</si>
  <si>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</si>
  <si>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</si>
  <si>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</si>
  <si>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</si>
  <si>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</si>
  <si>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</si>
  <si>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</si>
  <si>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</si>
  <si>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</si>
  <si>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</si>
  <si>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</si>
  <si>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</si>
  <si>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</si>
  <si>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</si>
  <si>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</si>
  <si>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</si>
  <si>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</si>
  <si>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</si>
  <si>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</si>
  <si>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</si>
  <si>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</si>
  <si>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</si>
  <si>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</si>
  <si>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</si>
  <si>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</si>
  <si>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</si>
  <si>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</si>
  <si>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</si>
  <si>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</si>
  <si>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</si>
  <si>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</si>
  <si>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</si>
  <si>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</si>
  <si>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</si>
  <si>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</si>
  <si>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</si>
  <si>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</si>
  <si>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</si>
  <si>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</si>
  <si>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</si>
  <si>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</si>
  <si>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</si>
  <si>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</si>
  <si>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</si>
  <si>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</si>
  <si>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</si>
  <si>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</si>
  <si>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</si>
  <si>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</si>
  <si>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</si>
  <si>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</si>
  <si>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</si>
  <si>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</si>
  <si>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</si>
  <si>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</si>
  <si>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</si>
  <si>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</si>
  <si>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</si>
  <si>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</si>
  <si>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</si>
  <si>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</si>
  <si>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</si>
  <si>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</si>
  <si>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</si>
  <si>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</si>
  <si>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</si>
  <si>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</si>
  <si>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</si>
  <si>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</si>
  <si>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</si>
  <si>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</si>
  <si>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</si>
  <si>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</si>
  <si>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</si>
  <si>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</si>
  <si>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</si>
  <si>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</si>
  <si>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</si>
  <si>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</si>
  <si>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</si>
  <si>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</si>
  <si>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</si>
  <si>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</si>
  <si>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</si>
  <si>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</si>
  <si>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</si>
  <si>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</si>
  <si>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</si>
  <si>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</si>
  <si>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</si>
  <si>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</si>
  <si>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</si>
  <si>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</si>
  <si>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</si>
  <si>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</si>
  <si>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</si>
  <si>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</si>
  <si>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</si>
  <si>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</si>
  <si>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</si>
  <si>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</si>
  <si>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</si>
  <si>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</si>
  <si>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</si>
  <si>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</si>
  <si>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</si>
  <si>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</si>
  <si>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</si>
  <si>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</si>
  <si>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</si>
  <si>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</si>
  <si>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</si>
  <si>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</si>
  <si>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</si>
  <si>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</si>
  <si>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</si>
  <si>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</si>
  <si>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</si>
  <si>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</si>
  <si>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</si>
  <si>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</si>
  <si>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</si>
  <si>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</si>
  <si>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</si>
  <si>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</si>
  <si>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</si>
  <si>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</si>
  <si>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</si>
  <si>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</si>
  <si>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</si>
  <si>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</si>
  <si>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</si>
  <si>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</si>
  <si>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</si>
  <si>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</si>
  <si>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</si>
  <si>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</si>
  <si>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</si>
  <si>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</si>
  <si>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</si>
  <si>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</si>
  <si>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</si>
  <si>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</si>
  <si>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</si>
  <si>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</si>
  <si>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</si>
  <si>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</si>
  <si>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</si>
  <si>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</si>
  <si>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</si>
  <si>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</si>
  <si>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</si>
  <si>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</si>
  <si>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</si>
  <si>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</si>
  <si>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</si>
  <si>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</si>
  <si>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</si>
  <si>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</si>
  <si>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</si>
  <si>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</si>
  <si>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</si>
  <si>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</si>
  <si>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</si>
  <si>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</si>
  <si>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</si>
  <si>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</si>
  <si>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</si>
  <si>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</si>
  <si>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</si>
  <si>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</si>
  <si>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</si>
  <si>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</si>
  <si>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</si>
  <si>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</si>
  <si>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</si>
  <si>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</si>
  <si>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</si>
  <si>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</si>
  <si>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</si>
  <si>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</si>
  <si>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</si>
  <si>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</si>
  <si>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</si>
  <si>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</si>
  <si>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</si>
  <si>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</si>
  <si>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</si>
  <si>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</si>
  <si>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</si>
  <si>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</si>
  <si>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</si>
  <si>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</si>
  <si>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</si>
  <si>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</si>
  <si>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</si>
  <si>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</si>
  <si>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</si>
  <si>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</si>
  <si>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</si>
  <si>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</si>
  <si>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</si>
  <si>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</si>
  <si>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</si>
  <si>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</si>
  <si>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</si>
  <si>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</si>
  <si>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</si>
  <si>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</si>
  <si>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</si>
  <si>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</si>
  <si>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</si>
  <si>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</si>
  <si>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</si>
  <si>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</si>
  <si>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</si>
  <si>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</si>
  <si>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</si>
  <si>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</si>
  <si>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</si>
  <si>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</si>
  <si>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</si>
  <si>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</si>
  <si>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</si>
  <si>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</si>
  <si>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</si>
  <si>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</si>
  <si>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</si>
  <si>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</si>
  <si>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</si>
  <si>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</si>
  <si>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</si>
  <si>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</si>
  <si>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</si>
  <si>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</si>
  <si>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</si>
  <si>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</si>
  <si>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</si>
  <si>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</si>
  <si>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</si>
  <si>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</si>
  <si>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</si>
  <si>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</si>
  <si>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</si>
  <si>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</si>
  <si>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</si>
  <si>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</si>
  <si>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</si>
  <si>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</si>
  <si>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</si>
  <si>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</si>
  <si>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</si>
  <si>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</si>
  <si>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</si>
  <si>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</si>
  <si>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</si>
  <si>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</si>
  <si>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</si>
  <si>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</si>
  <si>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</si>
  <si>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</si>
  <si>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</si>
  <si>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</si>
  <si>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</si>
  <si>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</si>
  <si>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</si>
  <si>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</si>
  <si>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</si>
  <si>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</si>
  <si>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</si>
  <si>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</si>
  <si>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</si>
  <si>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</si>
  <si>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</si>
  <si>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</si>
  <si>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</si>
  <si>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</si>
  <si>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</si>
  <si>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</si>
  <si>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</si>
  <si>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</si>
  <si>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</si>
  <si>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</si>
  <si>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</si>
  <si>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</si>
  <si>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</si>
  <si>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</si>
  <si>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</si>
  <si>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</si>
  <si>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</si>
  <si>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</si>
  <si>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</si>
  <si>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</si>
  <si>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</si>
  <si>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</si>
  <si>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</si>
  <si>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</si>
  <si>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</si>
  <si>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</si>
  <si>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</si>
  <si>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</si>
  <si>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</si>
  <si>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</si>
  <si>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</si>
  <si>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</si>
  <si>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</si>
  <si>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</si>
  <si>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</si>
  <si>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</si>
  <si>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</si>
  <si>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</si>
  <si>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</si>
  <si>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</si>
  <si>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</si>
  <si>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</si>
  <si>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</si>
  <si>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</si>
  <si>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</si>
  <si>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</si>
  <si>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</si>
  <si>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</si>
  <si>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</si>
  <si>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</si>
  <si>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</si>
  <si>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</si>
  <si>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</si>
  <si>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</si>
  <si>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</si>
  <si>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</si>
  <si>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</si>
  <si>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</si>
  <si>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</si>
  <si>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</si>
  <si>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</si>
  <si>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</si>
  <si>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</si>
  <si>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</si>
  <si>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</si>
  <si>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</si>
  <si>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</si>
  <si>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</si>
  <si>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</si>
  <si>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</si>
  <si>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</si>
  <si>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</si>
  <si>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</si>
  <si>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</si>
  <si>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</si>
  <si>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</si>
  <si>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</si>
  <si>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</si>
  <si>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</si>
  <si>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</si>
  <si>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</si>
  <si>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</si>
  <si>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</si>
  <si>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</si>
  <si>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</si>
  <si>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</si>
  <si>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</si>
  <si>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</si>
  <si>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</si>
  <si>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</si>
  <si>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</si>
  <si>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</si>
  <si>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</si>
  <si>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</si>
  <si>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</si>
  <si>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</si>
  <si>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</si>
  <si>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</si>
  <si>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</si>
  <si>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</si>
  <si>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</si>
  <si>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</si>
  <si>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</si>
  <si>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</si>
  <si>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</si>
  <si>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</si>
  <si>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</si>
  <si>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</si>
  <si>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</si>
  <si>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</si>
  <si>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</si>
  <si>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</si>
  <si>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</si>
  <si>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</si>
  <si>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</si>
  <si>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</si>
  <si>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</si>
  <si>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</si>
  <si>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</si>
  <si>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</si>
  <si>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</si>
  <si>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</si>
  <si>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</si>
  <si>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</si>
  <si>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</si>
  <si>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</si>
  <si>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</si>
  <si>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</si>
  <si>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</si>
  <si>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</si>
  <si>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</si>
  <si>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</si>
  <si>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</si>
  <si>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</si>
  <si>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</si>
  <si>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</si>
  <si>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</si>
  <si>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</si>
  <si>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</si>
  <si>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</si>
  <si>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</si>
  <si>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</si>
  <si>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</si>
  <si>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</si>
  <si>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</si>
  <si>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</si>
  <si>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</si>
  <si>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</si>
  <si>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</si>
  <si>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</si>
  <si>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</si>
  <si>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</si>
  <si>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</si>
  <si>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</si>
  <si>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</si>
  <si>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</si>
  <si>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</si>
  <si>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</si>
  <si>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</si>
  <si>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</si>
  <si>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</si>
  <si>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</si>
  <si>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</si>
  <si>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</si>
  <si>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</si>
  <si>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</si>
  <si>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</si>
  <si>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</si>
  <si>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</si>
  <si>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</si>
  <si>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</si>
  <si>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</si>
  <si>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</si>
  <si>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</si>
  <si>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</si>
  <si>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</si>
  <si>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</si>
  <si>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</si>
  <si>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</si>
  <si>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</si>
  <si>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</si>
  <si>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</si>
  <si>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</si>
  <si>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</si>
  <si>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</si>
  <si>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</si>
  <si>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</si>
  <si>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</si>
  <si>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</si>
  <si>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</si>
  <si>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</si>
  <si>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</si>
  <si>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</si>
  <si>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</si>
  <si>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</si>
  <si>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</si>
  <si>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</si>
  <si>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</si>
  <si>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</si>
  <si>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</si>
  <si>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</si>
  <si>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</si>
  <si>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</si>
  <si>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</si>
  <si>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</si>
  <si>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</si>
  <si>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</si>
  <si>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</si>
  <si>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</si>
  <si>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</si>
  <si>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</si>
  <si>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</si>
  <si>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</si>
  <si>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</si>
  <si>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</si>
  <si>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</si>
  <si>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</si>
  <si>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</si>
  <si>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</si>
  <si>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</si>
  <si>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</si>
  <si>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</si>
  <si>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</si>
  <si>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</si>
  <si>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</si>
  <si>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</si>
  <si>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</si>
  <si>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</si>
  <si>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</si>
  <si>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</si>
  <si>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</si>
  <si>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</si>
  <si>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</si>
  <si>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</si>
  <si>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</si>
  <si>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</si>
  <si>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</si>
  <si>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</si>
  <si>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</si>
  <si>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</si>
  <si>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</si>
  <si>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</si>
  <si>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</si>
  <si>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</si>
  <si>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</si>
  <si>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</si>
  <si>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</si>
  <si>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</si>
  <si>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</si>
  <si>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</si>
  <si>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</si>
  <si>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</si>
  <si>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</si>
  <si>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</si>
  <si>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</si>
  <si>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</si>
  <si>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</si>
  <si>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</si>
  <si>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</si>
  <si>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</si>
  <si>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</si>
  <si>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</si>
  <si>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</si>
  <si>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</si>
  <si>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</si>
  <si>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</si>
  <si>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</si>
  <si>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</si>
  <si>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</si>
  <si>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</si>
  <si>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</si>
  <si>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</si>
  <si>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</si>
  <si>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</si>
  <si>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</si>
  <si>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</si>
  <si>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</si>
  <si>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</si>
  <si>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</si>
  <si>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</si>
  <si>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</si>
  <si>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</si>
  <si>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</si>
  <si>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</si>
  <si>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</si>
  <si>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</si>
  <si>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</si>
  <si>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</si>
  <si>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</si>
  <si>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</si>
  <si>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</si>
  <si>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</si>
  <si>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</si>
  <si>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</si>
  <si>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</si>
  <si>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</si>
  <si>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</si>
  <si>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</si>
  <si>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</si>
  <si>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</si>
  <si>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</si>
  <si>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</si>
  <si>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</si>
  <si>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</si>
  <si>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</si>
  <si>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</si>
  <si>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</si>
  <si>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</si>
  <si>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</si>
  <si>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</si>
  <si>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</si>
  <si>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</si>
  <si>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</si>
  <si>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</si>
  <si>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</si>
  <si>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</si>
  <si>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</si>
  <si>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</si>
  <si>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</si>
  <si>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</si>
  <si>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</si>
  <si>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</si>
  <si>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</si>
  <si>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</si>
  <si>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</si>
  <si>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</si>
  <si>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</si>
  <si>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</si>
  <si>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</si>
  <si>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</si>
  <si>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</si>
  <si>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</si>
  <si>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</si>
  <si>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</si>
  <si>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</si>
  <si>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</si>
  <si>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</si>
  <si>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</si>
  <si>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</si>
  <si>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</si>
  <si>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</si>
  <si>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</si>
  <si>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</si>
  <si>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</si>
  <si>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</si>
  <si>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</si>
  <si>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</si>
  <si>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</si>
  <si>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</si>
  <si>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</si>
  <si>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</si>
  <si>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</si>
  <si>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</si>
  <si>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</si>
  <si>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</si>
  <si>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</si>
  <si>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</si>
  <si>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</si>
  <si>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</si>
  <si>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</si>
  <si>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</si>
  <si>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</si>
  <si>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</si>
  <si>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</si>
  <si>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</si>
  <si>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</si>
  <si>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</si>
  <si>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</si>
  <si>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</si>
  <si>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</si>
  <si>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</si>
  <si>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</si>
  <si>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</si>
  <si>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</si>
  <si>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</si>
  <si>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</si>
  <si>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</si>
  <si>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</si>
  <si>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</si>
  <si>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</si>
  <si>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</si>
  <si>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</si>
  <si>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</si>
  <si>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</si>
  <si>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</si>
  <si>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</si>
  <si>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</si>
  <si>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</si>
  <si>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</si>
  <si>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</si>
  <si>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</si>
  <si>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</si>
  <si>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</si>
  <si>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</si>
  <si>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</si>
  <si>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</si>
  <si>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</si>
  <si>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</si>
  <si>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</si>
  <si>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</si>
  <si>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</si>
  <si>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</si>
  <si>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</si>
  <si>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</si>
  <si>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</si>
  <si>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</si>
  <si>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</si>
  <si>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</si>
  <si>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</si>
  <si>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</si>
  <si>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</si>
  <si>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</si>
  <si>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</si>
  <si>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</si>
  <si>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</si>
  <si>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</si>
  <si>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</si>
  <si>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</si>
  <si>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</si>
  <si>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</si>
  <si>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</si>
  <si>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</si>
  <si>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</si>
  <si>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</si>
  <si>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</si>
  <si>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</si>
  <si>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</si>
  <si>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</si>
  <si>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</si>
  <si>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</si>
  <si>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</si>
  <si>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</si>
  <si>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</si>
  <si>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</si>
  <si>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</si>
  <si>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</si>
  <si>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</si>
  <si>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</si>
  <si>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</si>
  <si>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</si>
  <si>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</si>
  <si>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</si>
  <si>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</si>
  <si>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</si>
  <si>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</si>
  <si>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</si>
  <si>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</si>
  <si>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</si>
  <si>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</si>
  <si>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</si>
  <si>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</si>
  <si>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</si>
  <si>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</si>
  <si>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</si>
  <si>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</si>
  <si>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</si>
  <si>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</si>
  <si>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</si>
  <si>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</si>
  <si>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</si>
  <si>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</si>
  <si>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</si>
  <si>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</si>
  <si>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</si>
  <si>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</si>
  <si>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</si>
  <si>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</si>
  <si>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</si>
  <si>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</si>
  <si>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</si>
  <si>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</si>
  <si>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</si>
  <si>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</si>
  <si>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</si>
  <si>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</si>
  <si>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</si>
  <si>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</si>
  <si>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</si>
  <si>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</si>
  <si>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</si>
  <si>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</si>
  <si>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</si>
  <si>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</si>
  <si>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</si>
  <si>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</si>
  <si>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</si>
  <si>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</si>
  <si>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</si>
  <si>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</si>
  <si>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</si>
  <si>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</si>
  <si>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</si>
  <si>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</si>
  <si>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</si>
  <si>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</si>
  <si>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</si>
  <si>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</si>
  <si>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</si>
  <si>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</si>
  <si>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</si>
  <si>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</si>
  <si>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</si>
  <si>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</si>
  <si>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</si>
  <si>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</si>
  <si>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</si>
  <si>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</si>
  <si>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</si>
  <si>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</si>
  <si>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</si>
  <si>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</si>
  <si>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</si>
  <si>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</si>
  <si>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</si>
  <si>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</si>
  <si>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</si>
  <si>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</si>
  <si>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</si>
  <si>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</si>
  <si>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</si>
  <si>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</si>
  <si>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</si>
  <si>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</si>
  <si>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</si>
  <si>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</si>
  <si>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</si>
  <si>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</si>
  <si>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</si>
  <si>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</si>
  <si>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</si>
  <si>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</si>
  <si>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</si>
  <si>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</si>
  <si>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</si>
  <si>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</si>
  <si>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</si>
  <si>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</si>
  <si>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</si>
  <si>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</si>
  <si>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</si>
  <si>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</si>
  <si>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</si>
  <si>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</si>
  <si>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</si>
  <si>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</si>
  <si>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</si>
  <si>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</si>
  <si>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</si>
  <si>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</si>
  <si>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</si>
  <si>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</si>
  <si>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</si>
  <si>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</si>
  <si>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</si>
  <si>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</si>
  <si>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</si>
  <si>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</si>
  <si>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</si>
  <si>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</si>
  <si>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</si>
  <si>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</si>
  <si>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</si>
  <si>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</si>
  <si>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</si>
  <si>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</si>
  <si>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</si>
  <si>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</si>
  <si>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</si>
  <si>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</si>
  <si>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</si>
  <si>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</si>
  <si>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</si>
  <si>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</si>
  <si>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</si>
  <si>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</si>
  <si>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</si>
  <si>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</si>
  <si>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</si>
  <si>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</si>
  <si>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</si>
  <si>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</si>
  <si>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</si>
  <si>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</si>
  <si>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</si>
  <si>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</si>
  <si>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</si>
  <si>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</si>
  <si>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</si>
  <si>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</si>
  <si>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</si>
  <si>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</si>
  <si>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</si>
  <si>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</si>
  <si>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</si>
  <si>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</si>
  <si>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</si>
  <si>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</si>
  <si>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</si>
  <si>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</si>
  <si>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</si>
  <si>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</si>
  <si>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</si>
  <si>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</si>
  <si>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</si>
  <si>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</si>
  <si>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</si>
  <si>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</si>
  <si>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</si>
  <si>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</si>
  <si>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</si>
  <si>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</si>
  <si>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</si>
  <si>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</si>
  <si>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</si>
  <si>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</si>
  <si>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</si>
  <si>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</si>
  <si>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</si>
  <si>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</si>
  <si>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</si>
  <si>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</si>
  <si>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</si>
  <si>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</si>
  <si>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</si>
  <si>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</si>
  <si>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</si>
  <si>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</si>
  <si>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</si>
  <si>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</si>
  <si>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</si>
  <si>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</si>
  <si>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</si>
  <si>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</si>
  <si>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</si>
  <si>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</si>
  <si>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</si>
  <si>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</si>
  <si>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</si>
  <si>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</si>
  <si>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</si>
  <si>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</si>
  <si>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</si>
  <si>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</si>
  <si>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</si>
  <si>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</si>
  <si>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</si>
  <si>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</si>
  <si>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</si>
  <si>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</si>
  <si>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</si>
  <si>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</si>
  <si>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</si>
  <si>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</si>
  <si>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</si>
  <si>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</si>
  <si>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</si>
  <si>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</si>
  <si>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</si>
  <si>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</si>
  <si>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</si>
  <si>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</si>
  <si>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</si>
  <si>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</si>
  <si>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</si>
  <si>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</si>
  <si>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</si>
  <si>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</si>
  <si>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</si>
  <si>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</si>
  <si>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</si>
  <si>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</si>
  <si>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</si>
  <si>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</si>
  <si>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</si>
  <si>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</si>
  <si>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</si>
  <si>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</si>
  <si>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</si>
  <si>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</si>
  <si>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</si>
  <si>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</si>
  <si>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</si>
  <si>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</si>
  <si>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</si>
  <si>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</si>
  <si>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</si>
  <si>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</si>
  <si>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</si>
  <si>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</si>
  <si>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</si>
  <si>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</si>
  <si>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</si>
  <si>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</si>
  <si>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</si>
  <si>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</si>
  <si>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</si>
  <si>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</si>
  <si>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</si>
  <si>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</si>
  <si>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</si>
  <si>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</si>
  <si>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</si>
  <si>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</si>
  <si>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</si>
  <si>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</si>
  <si>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</si>
  <si>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</si>
  <si>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</si>
  <si>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</si>
  <si>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</si>
  <si>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</si>
  <si>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</si>
  <si>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</si>
  <si>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</si>
  <si>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</si>
  <si>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</si>
  <si>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</si>
  <si>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</si>
  <si>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</si>
  <si>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</si>
  <si>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</si>
  <si>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</si>
  <si>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</si>
  <si>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</si>
  <si>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</si>
  <si>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</si>
  <si>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</si>
  <si>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</si>
  <si>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</si>
  <si>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</si>
  <si>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</si>
  <si>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</si>
  <si>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</si>
  <si>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</si>
  <si>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</si>
  <si>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</si>
  <si>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</si>
  <si>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</si>
  <si>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</si>
  <si>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</si>
  <si>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</si>
  <si>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</si>
  <si>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</si>
  <si>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</si>
  <si>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</si>
  <si>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</si>
  <si>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</si>
  <si>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</si>
  <si>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</si>
  <si>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</si>
  <si>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</si>
  <si>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</si>
  <si>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</si>
  <si>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</si>
  <si>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</si>
  <si>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</si>
  <si>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</si>
  <si>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</si>
  <si>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</si>
  <si>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</si>
  <si>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</si>
  <si>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</si>
  <si>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</si>
  <si>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</si>
  <si>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</si>
  <si>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</si>
  <si>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</si>
  <si>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</si>
  <si>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</si>
  <si>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</si>
  <si>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</si>
  <si>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</si>
  <si>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</si>
  <si>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</si>
  <si>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</si>
  <si>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</si>
  <si>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</si>
  <si>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</si>
  <si>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</si>
  <si>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</si>
  <si>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</si>
  <si>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</si>
  <si>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</si>
  <si>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</si>
  <si>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</si>
  <si>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</si>
  <si>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</si>
  <si>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</si>
  <si>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</si>
  <si>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</si>
  <si>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</si>
  <si>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</si>
  <si>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</si>
  <si>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</si>
  <si>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</si>
  <si>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</si>
  <si>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</si>
  <si>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</si>
  <si>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</si>
  <si>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</si>
  <si>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</si>
  <si>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</si>
  <si>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</si>
  <si>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</si>
  <si>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</si>
  <si>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</si>
  <si>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</si>
  <si>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</si>
  <si>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</si>
  <si>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</si>
  <si>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</si>
  <si>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</si>
  <si>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</si>
  <si>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</si>
  <si>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</si>
  <si>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</si>
  <si>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</si>
  <si>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</si>
  <si>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</si>
  <si>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</si>
  <si>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</si>
  <si>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</si>
  <si>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</si>
  <si>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</si>
  <si>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</si>
  <si>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</si>
  <si>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</si>
  <si>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</si>
  <si>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</si>
  <si>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</si>
  <si>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</si>
  <si>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</si>
  <si>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</si>
  <si>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</si>
  <si>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</si>
  <si>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</si>
  <si>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</si>
  <si>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</si>
  <si>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</si>
  <si>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</si>
  <si>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</si>
  <si>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</si>
  <si>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</si>
  <si>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</si>
  <si>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</si>
  <si>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</si>
  <si>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</si>
  <si>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</si>
  <si>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</si>
  <si>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</si>
  <si>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</si>
  <si>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</si>
  <si>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</si>
  <si>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</si>
  <si>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</si>
  <si>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</si>
  <si>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</si>
  <si>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</si>
  <si>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</si>
  <si>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</si>
  <si>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</si>
  <si>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</si>
  <si>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</si>
  <si>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</si>
  <si>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</si>
  <si>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</si>
  <si>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</si>
  <si>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</si>
  <si>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</si>
  <si>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</si>
  <si>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</si>
  <si>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</si>
  <si>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</si>
  <si>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</si>
  <si>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</si>
  <si>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</si>
  <si>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</si>
  <si>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</si>
  <si>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</si>
  <si>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</si>
  <si>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</si>
  <si>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</si>
  <si>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</si>
  <si>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</si>
  <si>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</si>
  <si>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</si>
  <si>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</si>
  <si>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</si>
  <si>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</si>
  <si>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</si>
  <si>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</si>
  <si>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</si>
  <si>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</si>
  <si>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</si>
  <si>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</si>
  <si>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</si>
  <si>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</si>
  <si>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</si>
  <si>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</si>
  <si>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</si>
  <si>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</si>
  <si>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</si>
  <si>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</si>
  <si>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</si>
  <si>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</si>
  <si>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</si>
  <si>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</si>
  <si>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</si>
  <si>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</si>
  <si>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</si>
  <si>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</si>
  <si>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</si>
  <si>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</si>
  <si>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</si>
  <si>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</si>
  <si>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</si>
  <si>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</si>
  <si>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</si>
  <si>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</si>
  <si>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</si>
  <si>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</si>
  <si>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</si>
  <si>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</si>
  <si>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</si>
  <si>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</si>
  <si>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</si>
  <si>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</si>
  <si>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</si>
  <si>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</si>
  <si>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</si>
  <si>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</si>
  <si>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</si>
  <si>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</si>
  <si>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</si>
  <si>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</si>
  <si>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</si>
  <si>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</si>
  <si>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</si>
  <si>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</si>
  <si>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</si>
  <si>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</si>
  <si>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</si>
  <si>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</si>
  <si>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</si>
  <si>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</si>
  <si>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</si>
  <si>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</si>
  <si>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</si>
  <si>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</si>
  <si>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</si>
  <si>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</si>
  <si>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</si>
  <si>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</si>
  <si>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</si>
  <si>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</si>
  <si>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</si>
  <si>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</si>
  <si>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</si>
  <si>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</si>
  <si>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</si>
  <si>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</si>
  <si>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</si>
  <si>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</si>
  <si>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</si>
  <si>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</si>
  <si>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</si>
  <si>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</si>
  <si>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</si>
  <si>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</si>
  <si>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</si>
  <si>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</si>
  <si>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</si>
  <si>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</si>
  <si>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</si>
  <si>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</si>
  <si>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</si>
  <si>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</si>
  <si>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</si>
  <si>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</si>
  <si>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</si>
  <si>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</si>
  <si>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</si>
  <si>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</si>
  <si>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</si>
  <si>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</si>
  <si>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</si>
  <si>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</si>
  <si>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</si>
  <si>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</si>
  <si>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</si>
  <si>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</si>
  <si>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</si>
  <si>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</si>
  <si>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</si>
  <si>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</si>
  <si>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</si>
  <si>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</si>
  <si>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</si>
  <si>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</si>
  <si>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</si>
  <si>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</si>
  <si>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</si>
  <si>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</si>
  <si>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</si>
  <si>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</si>
  <si>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</si>
  <si>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</si>
  <si>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</si>
  <si>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</si>
  <si>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</si>
  <si>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</si>
  <si>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</si>
  <si>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</si>
  <si>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</si>
  <si>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</si>
  <si>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</si>
  <si>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</si>
  <si>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</si>
  <si>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</si>
  <si>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</si>
  <si>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</si>
  <si>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</si>
  <si>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</si>
  <si>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</si>
  <si>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</si>
  <si>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</si>
  <si>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</si>
  <si>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</si>
  <si>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</si>
  <si>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</si>
  <si>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</si>
  <si>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</si>
  <si>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</si>
  <si>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</si>
  <si>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</si>
  <si>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</si>
  <si>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</si>
  <si>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</si>
  <si>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</si>
  <si>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</si>
  <si>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</si>
  <si>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</si>
  <si>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</si>
  <si>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</si>
  <si>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</si>
  <si>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</si>
  <si>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</si>
  <si>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</si>
  <si>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</si>
  <si>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</si>
  <si>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</si>
  <si>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</si>
  <si>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</si>
  <si>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</si>
  <si>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</si>
  <si>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</si>
  <si>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</si>
  <si>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</si>
  <si>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</si>
  <si>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</si>
  <si>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</si>
  <si>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</si>
  <si>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</si>
  <si>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</si>
  <si>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</si>
  <si>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</si>
  <si>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</si>
  <si>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</si>
  <si>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</si>
  <si>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</si>
  <si>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</si>
  <si>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</si>
  <si>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</si>
  <si>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</si>
  <si>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</si>
  <si>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</si>
  <si>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</si>
  <si>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</si>
  <si>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</si>
  <si>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</si>
  <si>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</si>
  <si>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</si>
  <si>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</si>
  <si>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</si>
  <si>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</si>
  <si>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</si>
  <si>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</si>
  <si>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</si>
  <si>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</si>
  <si>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</si>
  <si>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</si>
  <si>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</si>
  <si>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</si>
  <si>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</si>
  <si>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</si>
  <si>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</si>
  <si>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</si>
  <si>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</si>
  <si>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</si>
  <si>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</si>
  <si>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</si>
  <si>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</si>
  <si>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</si>
  <si>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</si>
  <si>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</si>
  <si>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</si>
  <si>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</si>
  <si>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</si>
  <si>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</si>
  <si>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</si>
  <si>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</si>
  <si>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</si>
  <si>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</si>
  <si>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</si>
  <si>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</si>
  <si>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</si>
  <si>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</si>
  <si>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</si>
  <si>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</si>
  <si>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</si>
  <si>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</si>
  <si>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</si>
  <si>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</si>
  <si>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</si>
  <si>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</si>
  <si>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</si>
  <si>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</si>
  <si>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</si>
  <si>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</si>
  <si>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</si>
  <si>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</si>
  <si>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</si>
  <si>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</si>
  <si>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</si>
  <si>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</si>
  <si>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</si>
  <si>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</si>
  <si>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</si>
  <si>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</si>
  <si>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</si>
  <si>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</si>
  <si>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</si>
  <si>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</si>
  <si>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</si>
  <si>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</si>
  <si>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</si>
  <si>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</si>
  <si>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</si>
  <si>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</si>
  <si>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</si>
  <si>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</si>
  <si>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</si>
  <si>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</si>
  <si>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</si>
  <si>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</si>
  <si>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</si>
  <si>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</si>
  <si>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</si>
  <si>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</si>
  <si>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</si>
  <si>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</si>
  <si>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</si>
  <si>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</si>
  <si>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</si>
  <si>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</si>
  <si>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</si>
  <si>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</si>
  <si>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</si>
  <si>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</si>
  <si>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</si>
  <si>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</si>
  <si>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</si>
  <si>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</si>
  <si>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</si>
  <si>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</si>
  <si>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</si>
  <si>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</si>
  <si>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</si>
  <si>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</si>
  <si>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</si>
  <si>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</si>
  <si>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</si>
  <si>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</si>
  <si>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</si>
  <si>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</si>
  <si>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</si>
  <si>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</si>
  <si>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</si>
  <si>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</si>
  <si>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</si>
  <si>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</si>
  <si>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</si>
  <si>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</si>
  <si>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</si>
  <si>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</si>
  <si>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</si>
  <si>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</si>
  <si>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</si>
  <si>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</si>
  <si>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</si>
  <si>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</si>
  <si>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</si>
  <si>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</si>
  <si>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</si>
  <si>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</si>
  <si>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</si>
  <si>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</si>
  <si>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</si>
  <si>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</si>
  <si>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</si>
  <si>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</si>
  <si>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</si>
  <si>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</si>
  <si>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</si>
  <si>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</si>
  <si>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</si>
  <si>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</si>
  <si>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</si>
  <si>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</si>
  <si>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</si>
  <si>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</si>
  <si>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</si>
  <si>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</si>
  <si>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</si>
  <si>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</si>
  <si>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</si>
  <si>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</si>
  <si>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</si>
  <si>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</si>
  <si>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</si>
  <si>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</si>
  <si>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</si>
  <si>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</si>
  <si>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</si>
  <si>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</si>
  <si>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</si>
  <si>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</si>
  <si>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</si>
  <si>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</si>
  <si>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</si>
  <si>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</si>
  <si>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</si>
  <si>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</si>
  <si>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</si>
  <si>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</si>
  <si>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</si>
  <si>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</si>
  <si>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</si>
  <si>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</si>
  <si>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</si>
  <si>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</si>
  <si>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</si>
  <si>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</si>
  <si>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</si>
  <si>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</si>
  <si>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</si>
  <si>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</si>
  <si>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</si>
  <si>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</si>
  <si>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</si>
  <si>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</si>
  <si>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</si>
  <si>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</si>
  <si>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</si>
  <si>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</si>
  <si>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</si>
  <si>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</si>
  <si>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</si>
  <si>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</si>
  <si>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</si>
  <si>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</si>
  <si>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</si>
  <si>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</si>
  <si>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</si>
  <si>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</si>
  <si>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</si>
  <si>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</si>
  <si>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</si>
  <si>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</si>
  <si>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</si>
  <si>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</si>
  <si>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</si>
  <si>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</si>
  <si>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</si>
  <si>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</si>
  <si>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</si>
  <si>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</si>
  <si>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</si>
  <si>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</si>
  <si>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</si>
  <si>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</si>
  <si>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</si>
  <si>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</si>
  <si>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</si>
  <si>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</si>
  <si>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</si>
  <si>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</si>
  <si>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</si>
  <si>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</si>
  <si>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</si>
  <si>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</si>
  <si>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</si>
  <si>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</si>
  <si>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</si>
  <si>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</si>
  <si>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</si>
  <si>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</si>
  <si>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</si>
  <si>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</si>
  <si>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</si>
  <si>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</si>
  <si>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</si>
  <si>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</si>
  <si>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</si>
  <si>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</si>
  <si>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</si>
  <si>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</si>
  <si>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</si>
  <si>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</si>
  <si>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</si>
  <si>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</si>
  <si>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</si>
  <si>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</si>
  <si>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</si>
  <si>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</si>
  <si>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</si>
  <si>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</si>
  <si>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</si>
  <si>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</si>
  <si>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</si>
  <si>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</si>
  <si>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</si>
  <si>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</si>
  <si>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</si>
  <si>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</si>
  <si>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</si>
  <si>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</si>
  <si>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</si>
  <si>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</si>
  <si>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</si>
  <si>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</si>
  <si>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</si>
  <si>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</si>
  <si>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</si>
  <si>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</si>
  <si>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</si>
  <si>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</si>
  <si>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</si>
  <si>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</si>
  <si>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</si>
  <si>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</si>
  <si>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</si>
  <si>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</si>
  <si>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</si>
  <si>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</si>
  <si>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</si>
  <si>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</si>
  <si>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</si>
  <si>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</si>
  <si>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</si>
  <si>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</si>
  <si>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</si>
  <si>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</si>
  <si>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</si>
  <si>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</si>
  <si>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</si>
  <si>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</si>
  <si>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</si>
  <si>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</si>
  <si>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</si>
  <si>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</si>
  <si>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</si>
  <si>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</si>
  <si>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</si>
  <si>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</si>
  <si>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</si>
  <si>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</si>
  <si>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</si>
  <si>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</si>
  <si>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</si>
  <si>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</si>
  <si>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</si>
  <si>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</si>
  <si>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</si>
  <si>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</si>
  <si>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</si>
  <si>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</si>
  <si>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</si>
  <si>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</si>
  <si>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</si>
  <si>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</si>
  <si>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</si>
  <si>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</si>
  <si>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</si>
  <si>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</si>
  <si>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</si>
  <si>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</si>
  <si>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</si>
  <si>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</si>
  <si>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</si>
  <si>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</si>
  <si>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</si>
  <si>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</si>
  <si>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</si>
  <si>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</si>
  <si>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</si>
  <si>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</si>
  <si>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</si>
  <si>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</si>
  <si>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</si>
  <si>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</si>
  <si>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</si>
  <si>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</si>
  <si>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</si>
  <si>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</si>
  <si>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</si>
  <si>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</si>
  <si>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</si>
  <si>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</si>
  <si>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</si>
  <si>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</si>
  <si>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</si>
  <si>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</si>
  <si>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</si>
  <si>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</si>
  <si>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</si>
  <si>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</si>
  <si>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</si>
  <si>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</si>
  <si>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</si>
  <si>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</si>
  <si>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</si>
  <si>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</si>
  <si>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</si>
  <si>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</si>
  <si>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</si>
  <si>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</si>
  <si>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</si>
  <si>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</si>
  <si>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</si>
  <si>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</si>
  <si>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</si>
  <si>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</si>
  <si>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</si>
  <si>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</si>
  <si>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</si>
  <si>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</si>
  <si>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</si>
  <si>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</si>
  <si>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</si>
  <si>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</si>
  <si>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</si>
  <si>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</si>
  <si>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</si>
  <si>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</si>
  <si>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</si>
  <si>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</si>
  <si>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</si>
  <si>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</si>
  <si>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</si>
  <si>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</si>
  <si>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</si>
  <si>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</si>
  <si>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</si>
  <si>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</si>
  <si>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</si>
  <si>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</si>
  <si>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</si>
  <si>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</si>
  <si>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</si>
  <si>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</si>
  <si>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</si>
  <si>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</si>
  <si>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</si>
  <si>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</si>
  <si>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</si>
  <si>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</si>
  <si>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</si>
  <si>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</si>
  <si>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</si>
  <si>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</si>
  <si>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</si>
  <si>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</si>
  <si>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</si>
  <si>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</si>
  <si>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</si>
  <si>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</si>
  <si>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</si>
  <si>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</si>
  <si>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</si>
  <si>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</si>
  <si>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</si>
  <si>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</si>
  <si>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</si>
  <si>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</si>
  <si>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</si>
  <si>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</si>
  <si>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</si>
  <si>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</si>
  <si>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</si>
  <si>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</si>
  <si>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</si>
  <si>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</si>
  <si>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</si>
  <si>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</si>
  <si>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</si>
  <si>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</si>
  <si>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</si>
  <si>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</si>
  <si>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</si>
  <si>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</si>
  <si>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</si>
  <si>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</si>
  <si>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</si>
  <si>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</si>
  <si>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</si>
  <si>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</si>
  <si>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</si>
  <si>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</si>
  <si>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</si>
  <si>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</si>
  <si>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</si>
  <si>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</si>
  <si>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</si>
  <si>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</si>
  <si>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</si>
  <si>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</si>
  <si>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</si>
  <si>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</si>
  <si>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</si>
  <si>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</si>
  <si>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</si>
  <si>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</si>
  <si>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</si>
  <si>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</si>
  <si>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</si>
  <si>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</si>
  <si>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</si>
  <si>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</si>
  <si>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</si>
  <si>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</si>
  <si>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</si>
  <si>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</si>
  <si>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</si>
  <si>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</si>
  <si>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</si>
  <si>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</si>
  <si>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</si>
  <si>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</si>
  <si>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</si>
  <si>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</si>
  <si>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</si>
  <si>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</si>
  <si>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</si>
  <si>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</si>
  <si>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</si>
  <si>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</si>
  <si>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</si>
  <si>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</si>
  <si>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</si>
  <si>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</si>
  <si>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</si>
  <si>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</si>
  <si>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</si>
  <si>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</si>
  <si>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</si>
  <si>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</si>
  <si>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</si>
  <si>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</si>
  <si>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</si>
  <si>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</si>
  <si>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</si>
  <si>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</si>
  <si>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</si>
  <si>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</si>
  <si>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</si>
  <si>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</si>
  <si>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</si>
  <si>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</si>
  <si>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</si>
  <si>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</si>
  <si>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</si>
  <si>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</si>
  <si>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</si>
  <si>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</si>
  <si>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</si>
  <si>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</si>
  <si>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</si>
  <si>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</si>
  <si>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</si>
  <si>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</si>
  <si>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</si>
  <si>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</si>
  <si>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</si>
  <si>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</si>
  <si>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</si>
  <si>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</si>
  <si>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</si>
  <si>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</si>
  <si>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</si>
  <si>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</si>
  <si>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</si>
  <si>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</si>
  <si>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</si>
  <si>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</si>
  <si>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</si>
  <si>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</si>
  <si>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</si>
  <si>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</si>
  <si>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</si>
  <si>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</si>
  <si>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</si>
  <si>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</si>
  <si>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</si>
  <si>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</si>
  <si>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</si>
  <si>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</si>
  <si>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</si>
  <si>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</si>
  <si>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</si>
  <si>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</si>
  <si>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</si>
  <si>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</si>
  <si>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</si>
  <si>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</si>
  <si>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</si>
  <si>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</si>
  <si>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</si>
  <si>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</si>
  <si>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</si>
  <si>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</si>
  <si>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</si>
  <si>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</si>
  <si>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</si>
  <si>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</si>
  <si>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</si>
  <si>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</si>
  <si>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</si>
  <si>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</si>
  <si>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</si>
  <si>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</si>
  <si>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</si>
  <si>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</si>
  <si>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</si>
  <si>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</si>
  <si>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</si>
  <si>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</si>
  <si>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</si>
  <si>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</si>
  <si>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</si>
  <si>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</si>
  <si>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</si>
  <si>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</si>
  <si>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</si>
  <si>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</si>
  <si>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</si>
  <si>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</si>
  <si>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</si>
  <si>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</si>
  <si>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</si>
  <si>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</si>
  <si>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</si>
  <si>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</si>
  <si>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</si>
  <si>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</si>
  <si>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</si>
  <si>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</si>
  <si>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</si>
  <si>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</si>
  <si>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</si>
  <si>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</si>
  <si>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</si>
  <si>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</si>
  <si>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</si>
  <si>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</si>
  <si>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</si>
  <si>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</si>
  <si>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</si>
  <si>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</si>
  <si>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</si>
  <si>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</si>
  <si>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</si>
  <si>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</si>
  <si>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</si>
  <si>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</si>
  <si>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</si>
  <si>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</si>
  <si>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</si>
  <si>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</si>
  <si>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</si>
  <si>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</si>
  <si>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</si>
  <si>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</si>
  <si>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</si>
  <si>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</si>
  <si>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</si>
  <si>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</si>
  <si>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</si>
  <si>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</si>
  <si>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</si>
  <si>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</si>
  <si>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</si>
  <si>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</si>
  <si>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</si>
  <si>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</si>
  <si>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</si>
  <si>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</si>
  <si>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</si>
  <si>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</si>
  <si>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</si>
  <si>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</si>
  <si>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</si>
  <si>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</si>
  <si>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</si>
  <si>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</si>
  <si>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</si>
  <si>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</si>
  <si>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</si>
  <si>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</si>
  <si>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</si>
  <si>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</si>
  <si>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</si>
  <si>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</si>
  <si>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</si>
  <si>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</si>
  <si>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</si>
  <si>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</si>
  <si>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</si>
  <si>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</si>
  <si>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</si>
  <si>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</si>
  <si>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</si>
  <si>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</si>
  <si>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</si>
  <si>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</si>
  <si>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</si>
  <si>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</si>
  <si>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</si>
  <si>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</si>
  <si>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</si>
  <si>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</si>
  <si>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</si>
  <si>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</si>
  <si>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</si>
  <si>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</si>
  <si>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</si>
  <si>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</si>
  <si>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</si>
  <si>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</si>
  <si>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</si>
  <si>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</si>
  <si>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</si>
  <si>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</si>
  <si>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</si>
  <si>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</si>
  <si>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</si>
  <si>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</si>
  <si>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</si>
  <si>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</si>
  <si>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</si>
  <si>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</si>
  <si>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</si>
  <si>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</si>
  <si>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</si>
  <si>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</si>
  <si>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</si>
  <si>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</si>
  <si>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</si>
  <si>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</si>
  <si>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</si>
  <si>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</si>
  <si>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</si>
  <si>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</si>
  <si>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</si>
  <si>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</si>
  <si>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</si>
  <si>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</si>
  <si>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</si>
  <si>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</si>
  <si>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</si>
  <si>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</si>
  <si>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</si>
  <si>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</si>
  <si>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</si>
  <si>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</si>
  <si>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</si>
  <si>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</si>
  <si>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</si>
  <si>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</si>
  <si>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</si>
  <si>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</si>
  <si>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</si>
  <si>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</si>
  <si>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</si>
  <si>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</si>
  <si>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</si>
  <si>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</si>
  <si>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</si>
  <si>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</si>
  <si>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</si>
  <si>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</si>
  <si>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</si>
  <si>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</si>
  <si>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</si>
  <si>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</si>
  <si>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</si>
  <si>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</si>
  <si>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</si>
  <si>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</si>
  <si>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</si>
  <si>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</si>
  <si>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</si>
  <si>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</si>
  <si>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</si>
  <si>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</si>
  <si>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</si>
  <si>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</si>
  <si>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</si>
  <si>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</si>
  <si>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</si>
  <si>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</si>
  <si>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</si>
  <si>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</si>
  <si>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</si>
  <si>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</si>
  <si>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</si>
  <si>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</si>
  <si>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</si>
  <si>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</si>
  <si>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</si>
  <si>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</si>
  <si>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</si>
  <si>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</si>
  <si>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</si>
  <si>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</si>
  <si>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</si>
  <si>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</si>
  <si>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</si>
  <si>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</si>
  <si>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</si>
  <si>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</si>
  <si>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</si>
  <si>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</si>
  <si>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</si>
  <si>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</si>
  <si>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</si>
  <si>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</si>
  <si>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</si>
  <si>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</si>
  <si>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</si>
  <si>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</si>
  <si>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</si>
  <si>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</si>
  <si>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</si>
  <si>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</si>
  <si>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</si>
  <si>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</si>
  <si>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</si>
  <si>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</si>
  <si>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</si>
  <si>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</si>
  <si>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</si>
  <si>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</si>
  <si>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</si>
  <si>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</si>
  <si>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</si>
  <si>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</si>
  <si>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</si>
  <si>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</si>
  <si>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</si>
  <si>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</si>
  <si>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</si>
  <si>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</si>
  <si>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</si>
  <si>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</si>
  <si>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</si>
  <si>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</si>
  <si>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</si>
  <si>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</si>
  <si>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</si>
  <si>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</si>
  <si>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</si>
  <si>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</si>
  <si>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</si>
  <si>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</si>
  <si>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</si>
  <si>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</si>
  <si>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</si>
  <si>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</si>
  <si>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</si>
  <si>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</si>
  <si>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</si>
  <si>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</si>
  <si>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</si>
  <si>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</si>
  <si>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</si>
  <si>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</si>
  <si>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</si>
  <si>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</si>
  <si>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</si>
  <si>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</si>
  <si>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</si>
  <si>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</si>
  <si>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</si>
  <si>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</si>
  <si>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</si>
  <si>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</si>
  <si>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</si>
  <si>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</si>
  <si>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</si>
  <si>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</si>
  <si>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</si>
  <si>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</si>
  <si>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</si>
  <si>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</si>
  <si>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</si>
  <si>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</si>
  <si>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</si>
  <si>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</si>
  <si>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</si>
  <si>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</si>
  <si>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</si>
  <si>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</si>
  <si>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</si>
  <si>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</si>
  <si>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</si>
  <si>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</si>
  <si>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</si>
  <si>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</si>
  <si>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</si>
  <si>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</si>
  <si>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</si>
  <si>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</si>
  <si>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</si>
  <si>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</si>
  <si>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</si>
  <si>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</si>
  <si>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</si>
  <si>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</si>
  <si>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</si>
  <si>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</si>
  <si>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</si>
  <si>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</si>
  <si>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</si>
  <si>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</si>
  <si>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</si>
  <si>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</si>
  <si>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</si>
  <si>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</si>
  <si>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</si>
  <si>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</si>
  <si>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</si>
  <si>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</si>
  <si>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</si>
  <si>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</si>
  <si>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</si>
  <si>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</si>
  <si>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</si>
  <si>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</si>
  <si>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</si>
  <si>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</si>
  <si>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</si>
  <si>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</si>
  <si>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</si>
  <si>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</si>
  <si>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</si>
  <si>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</si>
  <si>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</si>
  <si>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</si>
  <si>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</si>
  <si>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</si>
  <si>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</si>
  <si>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</si>
  <si>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</si>
  <si>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</si>
  <si>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</si>
  <si>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</si>
  <si>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</si>
  <si>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</si>
  <si>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</si>
  <si>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</si>
  <si>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</si>
  <si>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</si>
  <si>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</si>
  <si>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</si>
  <si>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</si>
  <si>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</si>
  <si>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</si>
  <si>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</si>
  <si>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</si>
  <si>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</si>
  <si>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</si>
  <si>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</si>
  <si>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</si>
  <si>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</si>
  <si>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</si>
  <si>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</si>
  <si>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</si>
  <si>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</si>
  <si>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</si>
  <si>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</si>
  <si>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</si>
  <si>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</si>
  <si>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</si>
  <si>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</si>
  <si>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</si>
  <si>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</si>
  <si>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</si>
  <si>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</si>
  <si>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</si>
  <si>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</si>
  <si>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</si>
  <si>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</si>
  <si>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</si>
  <si>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</si>
  <si>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</si>
  <si>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</si>
  <si>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</si>
  <si>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</si>
  <si>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</si>
  <si>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</si>
  <si>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</si>
  <si>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</si>
  <si>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</si>
  <si>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</si>
  <si>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</si>
  <si>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</si>
  <si>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</si>
  <si>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</si>
  <si>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</si>
  <si>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</si>
  <si>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</si>
  <si>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</si>
  <si>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</si>
  <si>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</si>
  <si>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</si>
  <si>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</si>
  <si>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</si>
  <si>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</si>
  <si>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</si>
  <si>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</si>
  <si>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</si>
  <si>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</si>
  <si>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</si>
  <si>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</si>
  <si>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</si>
  <si>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</si>
  <si>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</si>
  <si>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</si>
  <si>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</si>
  <si>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</si>
  <si>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</si>
  <si>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</si>
  <si>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</si>
  <si>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</si>
  <si>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</si>
  <si>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</si>
  <si>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</si>
  <si>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</si>
  <si>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</si>
  <si>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</si>
  <si>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</si>
  <si>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</si>
  <si>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</si>
  <si>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</si>
  <si>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</si>
  <si>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</si>
  <si>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</si>
  <si>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</si>
  <si>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</si>
  <si>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</si>
  <si>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</si>
  <si>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</si>
  <si>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</si>
  <si>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</si>
  <si>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</si>
  <si>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</si>
  <si>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</si>
  <si>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</si>
  <si>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</si>
  <si>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</si>
  <si>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</si>
  <si>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</si>
  <si>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</si>
  <si>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</si>
  <si>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</si>
  <si>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</si>
  <si>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</si>
  <si>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</si>
  <si>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</si>
  <si>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</si>
  <si>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</si>
  <si>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</si>
  <si>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</si>
  <si>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</si>
  <si>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</si>
  <si>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</si>
  <si>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</si>
  <si>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</si>
  <si>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</si>
  <si>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</si>
  <si>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</si>
  <si>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</si>
  <si>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</si>
  <si>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</si>
  <si>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</si>
  <si>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</si>
  <si>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</si>
  <si>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</si>
  <si>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</si>
  <si>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</si>
  <si>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</si>
  <si>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</si>
  <si>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</si>
  <si>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</si>
  <si>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</si>
  <si>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</si>
  <si>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</si>
  <si>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</si>
  <si>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</si>
  <si>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</si>
  <si>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</si>
  <si>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</si>
  <si>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</si>
  <si>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</si>
  <si>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</si>
  <si>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</si>
  <si>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</si>
  <si>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</si>
  <si>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</si>
  <si>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</si>
  <si>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</si>
  <si>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</si>
  <si>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</si>
  <si>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</si>
  <si>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</si>
  <si>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</si>
  <si>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</si>
  <si>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</si>
  <si>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</si>
  <si>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</si>
  <si>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</si>
  <si>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</si>
  <si>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</si>
  <si>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</si>
  <si>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</si>
  <si>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</si>
  <si>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</si>
  <si>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</si>
  <si>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</si>
  <si>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</si>
  <si>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</si>
  <si>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</si>
  <si>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</si>
  <si>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</si>
  <si>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</si>
  <si>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</si>
  <si>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</si>
  <si>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</si>
  <si>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</si>
  <si>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</si>
  <si>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</si>
  <si>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</si>
  <si>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</si>
  <si>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</si>
  <si>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</si>
  <si>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</si>
  <si>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</si>
  <si>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</si>
  <si>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</si>
  <si>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</si>
  <si>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</si>
  <si>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</si>
  <si>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</si>
  <si>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</si>
  <si>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</si>
  <si>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</si>
  <si>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</si>
  <si>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</si>
  <si>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</si>
  <si>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</si>
  <si>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</si>
  <si>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</si>
  <si>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</si>
  <si>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</si>
  <si>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</si>
  <si>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</si>
  <si>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</si>
  <si>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</si>
  <si>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</si>
  <si>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</si>
  <si>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</si>
  <si>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</si>
  <si>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</si>
  <si>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</si>
  <si>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</si>
  <si>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</si>
  <si>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</si>
  <si>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</si>
  <si>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</si>
  <si>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</si>
  <si>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</si>
  <si>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</si>
  <si>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</si>
  <si>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</si>
  <si>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</si>
  <si>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</si>
  <si>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</si>
  <si>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</si>
  <si>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</si>
  <si>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</si>
  <si>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</si>
  <si>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</si>
  <si>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</si>
  <si>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</si>
  <si>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</si>
  <si>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</si>
  <si>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</si>
  <si>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</si>
  <si>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</si>
  <si>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</si>
  <si>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</si>
  <si>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</si>
  <si>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</si>
  <si>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</si>
  <si>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</si>
  <si>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</si>
  <si>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</si>
  <si>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</si>
  <si>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</si>
  <si>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</si>
  <si>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</si>
  <si>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</si>
  <si>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</si>
  <si>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</si>
  <si>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</si>
  <si>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</si>
  <si>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</si>
  <si>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</si>
  <si>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</si>
  <si>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</si>
  <si>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</si>
  <si>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</si>
  <si>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</si>
  <si>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</si>
  <si>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</si>
  <si>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</si>
  <si>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</si>
  <si>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</si>
  <si>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</si>
  <si>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</si>
  <si>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</si>
  <si>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</si>
  <si>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</si>
  <si>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</si>
  <si>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</si>
  <si>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</si>
  <si>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</si>
  <si>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</si>
  <si>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</si>
  <si>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</si>
  <si>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</si>
  <si>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</si>
  <si>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</si>
  <si>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</si>
  <si>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</si>
  <si>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</si>
  <si>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</si>
  <si>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</si>
  <si>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</si>
  <si>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</si>
  <si>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</si>
  <si>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</si>
  <si>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</si>
  <si>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</si>
  <si>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</si>
  <si>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</si>
  <si>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</si>
  <si>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</si>
  <si>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</si>
  <si>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</si>
  <si>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</si>
  <si>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</si>
  <si>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</si>
  <si>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</si>
  <si>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</si>
  <si>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</si>
  <si>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</si>
  <si>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</si>
  <si>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</si>
  <si>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</si>
  <si>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</si>
  <si>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</si>
  <si>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</si>
  <si>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</si>
  <si>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</si>
  <si>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</si>
  <si>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</si>
  <si>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</si>
  <si>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</si>
  <si>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</si>
  <si>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</si>
  <si>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</si>
  <si>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</si>
  <si>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</si>
  <si>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</si>
  <si>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</si>
  <si>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</si>
  <si>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</si>
  <si>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</si>
  <si>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</si>
  <si>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</si>
  <si>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</si>
  <si>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</si>
  <si>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</si>
  <si>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</si>
  <si>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</si>
  <si>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</si>
  <si>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</si>
  <si>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</si>
  <si>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</si>
  <si>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</si>
  <si>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</si>
  <si>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</si>
  <si>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</si>
  <si>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</si>
  <si>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</si>
  <si>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</si>
  <si>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</si>
  <si>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</si>
  <si>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</si>
  <si>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</si>
  <si>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</si>
  <si>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</si>
  <si>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</si>
  <si>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</si>
  <si>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</si>
  <si>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</si>
  <si>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</si>
  <si>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</si>
  <si>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</si>
  <si>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</si>
  <si>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</si>
  <si>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</si>
  <si>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</si>
  <si>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</si>
  <si>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</si>
  <si>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</si>
  <si>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</si>
  <si>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</si>
  <si>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</si>
  <si>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</si>
  <si>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</si>
  <si>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</si>
  <si>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</si>
  <si>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</si>
  <si>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</si>
  <si>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</si>
  <si>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</si>
  <si>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</si>
  <si>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</si>
  <si>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</si>
  <si>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</si>
  <si>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</si>
  <si>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</si>
  <si>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</si>
  <si>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</si>
  <si>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</si>
  <si>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</si>
  <si>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</si>
  <si>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</si>
  <si>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</si>
  <si>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</si>
  <si>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</si>
  <si>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</si>
  <si>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</si>
  <si>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</si>
  <si>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</si>
  <si>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</si>
  <si>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</si>
  <si>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</si>
  <si>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</si>
  <si>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</si>
  <si>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</si>
  <si>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</si>
  <si>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</si>
  <si>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</si>
  <si>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</si>
  <si>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</si>
  <si>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</si>
  <si>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</si>
  <si>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</si>
  <si>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</si>
  <si>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</si>
  <si>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</si>
  <si>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</si>
  <si>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</si>
  <si>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</si>
  <si>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</si>
  <si>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</si>
  <si>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</si>
  <si>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</si>
  <si>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</si>
  <si>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</si>
  <si>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</si>
  <si>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</si>
  <si>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</si>
  <si>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</si>
  <si>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</si>
  <si>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</si>
  <si>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</si>
  <si>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</si>
  <si>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</si>
  <si>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</si>
  <si>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</si>
  <si>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</si>
  <si>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</si>
  <si>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</si>
  <si>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</si>
  <si>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</si>
  <si>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</si>
  <si>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</si>
  <si>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</si>
  <si>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</si>
  <si>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</si>
  <si>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</si>
  <si>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</si>
  <si>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</si>
  <si>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</si>
  <si>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</si>
  <si>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</si>
  <si>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</si>
  <si>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</si>
  <si>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</si>
  <si>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</si>
  <si>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</si>
  <si>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</si>
  <si>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</si>
  <si>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</si>
  <si>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</si>
  <si>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</si>
  <si>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</si>
  <si>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</si>
  <si>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</si>
  <si>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</si>
  <si>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</si>
  <si>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</si>
  <si>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</si>
  <si>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</si>
  <si>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</si>
  <si>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</si>
  <si>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</si>
  <si>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</si>
  <si>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</si>
  <si>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</si>
  <si>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</si>
  <si>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</si>
  <si>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</si>
  <si>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</si>
  <si>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</si>
  <si>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</si>
  <si>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</si>
  <si>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</si>
  <si>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</si>
  <si>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</si>
  <si>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</si>
  <si>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</si>
  <si>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</si>
  <si>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</si>
  <si>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</si>
  <si>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</si>
  <si>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</si>
  <si>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</si>
  <si>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</si>
  <si>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</si>
  <si>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</si>
  <si>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</si>
  <si>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</si>
  <si>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</si>
  <si>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</si>
  <si>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</si>
  <si>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</si>
  <si>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</si>
  <si>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</si>
  <si>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</si>
  <si>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</si>
  <si>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</si>
  <si>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</si>
  <si>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</si>
  <si>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</si>
  <si>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</si>
  <si>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</si>
  <si>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</si>
  <si>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</si>
  <si>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</si>
  <si>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</si>
  <si>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</si>
  <si>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</si>
  <si>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</si>
  <si>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</si>
  <si>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</si>
  <si>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</si>
  <si>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</si>
  <si>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</si>
  <si>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</si>
  <si>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</si>
  <si>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</si>
  <si>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</si>
  <si>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</si>
  <si>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</si>
  <si>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</si>
  <si>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</si>
  <si>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</si>
  <si>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</si>
  <si>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</si>
  <si>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</si>
  <si>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</si>
  <si>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</si>
  <si>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</si>
  <si>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</si>
  <si>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</si>
  <si>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</si>
  <si>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</si>
  <si>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</si>
  <si>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</si>
  <si>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</si>
  <si>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</si>
  <si>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</si>
  <si>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</si>
  <si>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</si>
  <si>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</si>
  <si>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</si>
  <si>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</si>
  <si>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</si>
  <si>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</si>
  <si>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</si>
  <si>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</si>
  <si>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</si>
  <si>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</si>
  <si>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</si>
  <si>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</si>
  <si>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</si>
  <si>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</si>
  <si>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</si>
  <si>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</si>
  <si>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</si>
  <si>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</si>
  <si>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</si>
  <si>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</si>
  <si>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</si>
  <si>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</si>
  <si>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</si>
  <si>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</si>
  <si>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</si>
  <si>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</si>
  <si>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</si>
  <si>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</si>
  <si>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</si>
  <si>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</si>
  <si>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</si>
  <si>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</si>
  <si>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</si>
  <si>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</si>
  <si>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</si>
  <si>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</si>
  <si>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</si>
  <si>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</si>
  <si>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</si>
  <si>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</si>
  <si>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</si>
  <si>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</si>
  <si>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</si>
  <si>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</si>
  <si>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</si>
  <si>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</si>
  <si>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</si>
  <si>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</si>
  <si>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</si>
  <si>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</si>
  <si>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</si>
  <si>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</si>
  <si>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</si>
  <si>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</si>
  <si>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</si>
  <si>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</si>
  <si>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</si>
  <si>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</si>
  <si>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</si>
  <si>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</si>
  <si>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</si>
  <si>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</si>
  <si>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</si>
  <si>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</si>
  <si>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</si>
  <si>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</si>
  <si>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</si>
  <si>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</si>
  <si>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</si>
  <si>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</si>
  <si>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</si>
  <si>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</si>
  <si>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</si>
  <si>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</si>
  <si>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</si>
  <si>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</si>
  <si>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</si>
  <si>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</si>
  <si>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</si>
  <si>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</si>
  <si>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</si>
  <si>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</si>
  <si>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</si>
  <si>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</si>
  <si>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</si>
  <si>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</si>
  <si>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</si>
  <si>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</si>
  <si>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</si>
  <si>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</si>
  <si>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</si>
  <si>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</si>
  <si>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</si>
  <si>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</si>
  <si>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</si>
  <si>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</si>
  <si>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</si>
  <si>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</si>
  <si>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</si>
  <si>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</si>
  <si>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</si>
  <si>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</si>
  <si>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</si>
  <si>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</si>
  <si>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</si>
  <si>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</si>
  <si>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</si>
  <si>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</si>
  <si>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</si>
  <si>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</si>
  <si>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</si>
  <si>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</si>
  <si>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</si>
  <si>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</si>
  <si>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</si>
  <si>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</si>
  <si>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</si>
  <si>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</si>
  <si>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</si>
  <si>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</si>
  <si>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</si>
  <si>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</si>
  <si>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</si>
  <si>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</si>
  <si>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</si>
  <si>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</si>
  <si>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</si>
  <si>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</si>
  <si>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</si>
  <si>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</si>
  <si>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</si>
  <si>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</si>
  <si>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</si>
  <si>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</si>
  <si>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</si>
  <si>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</si>
  <si>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</si>
  <si>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</si>
  <si>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</si>
  <si>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</si>
  <si>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</si>
  <si>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</si>
  <si>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</si>
  <si>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</si>
  <si>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</si>
  <si>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</si>
  <si>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</si>
  <si>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</si>
  <si>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</si>
  <si>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</si>
  <si>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</si>
  <si>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</si>
  <si>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</si>
  <si>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</si>
  <si>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</si>
  <si>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</si>
  <si>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</si>
  <si>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</si>
  <si>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</si>
  <si>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</si>
  <si>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</si>
  <si>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</si>
  <si>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</si>
  <si>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</si>
  <si>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</si>
  <si>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</si>
  <si>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</si>
  <si>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</si>
  <si>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</si>
  <si>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</si>
  <si>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</si>
  <si>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</si>
  <si>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</si>
  <si>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</si>
  <si>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</si>
  <si>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</si>
  <si>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</si>
  <si>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</si>
  <si>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</si>
  <si>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</si>
  <si>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</si>
  <si>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</si>
  <si>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</si>
  <si>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</si>
  <si>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</si>
  <si>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</si>
  <si>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</si>
  <si>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</si>
  <si>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</si>
  <si>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</si>
  <si>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</si>
  <si>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</si>
  <si>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</si>
  <si>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</si>
  <si>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</si>
  <si>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</si>
  <si>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</si>
  <si>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</si>
  <si>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</si>
  <si>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</si>
  <si>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</si>
  <si>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</si>
  <si>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</si>
  <si>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</si>
  <si>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</si>
  <si>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</si>
  <si>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</si>
  <si>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</si>
  <si>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</si>
  <si>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</si>
  <si>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</si>
  <si>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</si>
  <si>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</si>
  <si>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</si>
  <si>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</si>
  <si>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</si>
  <si>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</si>
  <si>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</si>
  <si>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</si>
  <si>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</si>
  <si>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</si>
  <si>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</si>
  <si>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</si>
  <si>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</si>
  <si>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</si>
  <si>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</si>
  <si>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</si>
  <si>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</si>
  <si>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</si>
  <si>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</si>
  <si>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</si>
  <si>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</si>
  <si>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</si>
  <si>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</si>
  <si>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</si>
  <si>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</si>
  <si>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</si>
  <si>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</si>
  <si>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</si>
  <si>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</si>
  <si>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</si>
  <si>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</si>
  <si>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</si>
  <si>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</si>
  <si>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</si>
  <si>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</si>
  <si>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</si>
  <si>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</si>
  <si>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</si>
  <si>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</si>
  <si>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</si>
  <si>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</si>
  <si>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</si>
  <si>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</si>
  <si>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</si>
  <si>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</si>
  <si>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</si>
  <si>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</si>
  <si>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</si>
  <si>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</si>
  <si>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</si>
  <si>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</si>
  <si>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</si>
  <si>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</si>
  <si>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</si>
  <si>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</si>
  <si>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</si>
  <si>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</si>
  <si>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</si>
  <si>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</si>
  <si>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</si>
  <si>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</si>
  <si>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</si>
  <si>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</si>
  <si>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</si>
  <si>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</si>
  <si>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</si>
  <si>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</si>
  <si>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</si>
  <si>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</si>
  <si>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</si>
  <si>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</si>
  <si>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</si>
  <si>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</si>
  <si>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</si>
  <si>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</si>
  <si>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</si>
  <si>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</si>
  <si>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</si>
  <si>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</si>
  <si>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</si>
  <si>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</si>
  <si>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</si>
  <si>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</si>
  <si>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</si>
  <si>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</si>
  <si>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</si>
  <si>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</si>
  <si>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</si>
  <si>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</si>
  <si>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</si>
  <si>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</si>
  <si>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</si>
  <si>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</si>
  <si>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</si>
  <si>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</si>
  <si>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</si>
  <si>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</si>
  <si>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</si>
  <si>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</si>
  <si>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</si>
  <si>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</si>
  <si>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</si>
  <si>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</si>
  <si>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</si>
  <si>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</si>
  <si>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</si>
  <si>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</si>
  <si>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</si>
  <si>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</si>
  <si>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</si>
  <si>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</si>
  <si>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</si>
  <si>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</si>
  <si>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</si>
  <si>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</si>
  <si>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</si>
  <si>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</si>
  <si>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</si>
  <si>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</si>
  <si>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</si>
  <si>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</si>
  <si>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</si>
  <si>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</si>
  <si>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</si>
  <si>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</si>
  <si>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</si>
  <si>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</si>
  <si>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</si>
  <si>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</si>
  <si>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</si>
  <si>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</si>
  <si>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</si>
  <si>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</si>
  <si>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</si>
  <si>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</si>
  <si>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</si>
  <si>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</si>
  <si>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</si>
  <si>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</si>
  <si>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</si>
  <si>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</si>
  <si>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</si>
  <si>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</si>
  <si>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</si>
  <si>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</si>
  <si>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</si>
  <si>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</si>
  <si>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</si>
  <si>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</si>
  <si>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</si>
  <si>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</si>
  <si>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</si>
  <si>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</si>
  <si>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</si>
  <si>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</si>
  <si>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</si>
  <si>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</si>
  <si>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</si>
  <si>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</si>
  <si>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</si>
  <si>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</si>
  <si>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</si>
  <si>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</si>
  <si>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</si>
  <si>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</si>
  <si>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</si>
  <si>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</si>
  <si>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</si>
  <si>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</si>
  <si>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</si>
  <si>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</si>
  <si>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</si>
  <si>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</si>
  <si>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</si>
  <si>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</si>
  <si>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</si>
  <si>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</si>
  <si>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</si>
  <si>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</si>
  <si>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</si>
  <si>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</si>
  <si>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</si>
  <si>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</si>
  <si>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</si>
  <si>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</si>
  <si>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</si>
  <si>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</si>
  <si>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</si>
  <si>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</si>
  <si>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</si>
  <si>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</si>
  <si>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</si>
  <si>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</si>
  <si>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</si>
  <si>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</si>
  <si>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</si>
  <si>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</si>
  <si>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</si>
  <si>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</si>
  <si>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</si>
  <si>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</si>
  <si>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</si>
  <si>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</si>
  <si>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</si>
  <si>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</si>
  <si>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</si>
  <si>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</si>
  <si>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</si>
  <si>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</si>
  <si>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</si>
  <si>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</si>
  <si>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</si>
  <si>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</si>
  <si>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</si>
  <si>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</si>
  <si>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</si>
  <si>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</si>
  <si>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</si>
  <si>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</si>
  <si>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</si>
  <si>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</si>
  <si>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</si>
  <si>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</si>
  <si>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</si>
  <si>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</si>
  <si>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</si>
  <si>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</si>
  <si>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</si>
  <si>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</si>
  <si>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</si>
  <si>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</si>
  <si>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</si>
  <si>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</si>
  <si>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</si>
  <si>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</si>
  <si>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</si>
  <si>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</si>
  <si>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</si>
  <si>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</si>
  <si>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</si>
  <si>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</si>
  <si>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</si>
  <si>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</si>
  <si>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</si>
  <si>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</si>
  <si>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</si>
  <si>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</si>
  <si>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</si>
  <si>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</si>
  <si>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</si>
  <si>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</si>
  <si>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</si>
  <si>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</si>
  <si>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</si>
  <si>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</si>
  <si>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</si>
  <si>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</si>
  <si>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</si>
  <si>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</si>
  <si>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</si>
  <si>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</si>
  <si>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</si>
  <si>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</si>
  <si>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</si>
  <si>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</si>
  <si>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</si>
  <si>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</si>
  <si>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</si>
  <si>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</si>
  <si>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</si>
  <si>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</si>
  <si>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</si>
  <si>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</si>
  <si>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</si>
  <si>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</si>
  <si>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</si>
  <si>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</si>
  <si>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</si>
  <si>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</si>
  <si>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</si>
  <si>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</si>
  <si>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</si>
  <si>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</si>
  <si>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</si>
  <si>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</si>
  <si>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</si>
  <si>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</si>
  <si>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</si>
  <si>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</si>
  <si>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</si>
  <si>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</si>
  <si>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</si>
  <si>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</si>
  <si>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</si>
  <si>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</si>
  <si>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</si>
  <si>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</si>
  <si>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</si>
  <si>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</si>
  <si>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</si>
  <si>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</si>
  <si>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</si>
  <si>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</si>
  <si>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</si>
  <si>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</si>
  <si>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</si>
  <si>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</si>
  <si>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</si>
  <si>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</si>
  <si>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</si>
  <si>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</si>
  <si>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</si>
  <si>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</si>
  <si>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</si>
  <si>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</si>
  <si>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</si>
  <si>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</si>
  <si>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</si>
  <si>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</si>
  <si>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</si>
  <si>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</si>
  <si>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</si>
  <si>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</si>
  <si>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</si>
  <si>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</si>
  <si>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</si>
  <si>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</si>
  <si>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</si>
  <si>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</si>
  <si>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</si>
  <si>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</si>
  <si>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</si>
  <si>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</si>
  <si>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</si>
  <si>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</si>
  <si>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</si>
  <si>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</si>
  <si>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</si>
  <si>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</si>
  <si>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</si>
  <si>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</si>
  <si>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</si>
  <si>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</si>
  <si>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</si>
  <si>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</si>
  <si>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</si>
  <si>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</si>
  <si>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</si>
  <si>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</si>
  <si>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</si>
  <si>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</si>
  <si>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</si>
  <si>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</si>
  <si>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</si>
  <si>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</si>
  <si>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</si>
  <si>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</si>
  <si>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</si>
  <si>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</si>
  <si>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</si>
  <si>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</si>
  <si>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</si>
  <si>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</si>
  <si>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</si>
  <si>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</si>
  <si>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</si>
  <si>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</si>
  <si>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</si>
  <si>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</si>
  <si>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</si>
  <si>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</si>
  <si>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</si>
  <si>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</si>
  <si>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</si>
  <si>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</si>
  <si>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</si>
  <si>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</si>
  <si>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</si>
  <si>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</si>
  <si>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</si>
  <si>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</si>
  <si>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</si>
  <si>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</si>
  <si>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</si>
  <si>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</si>
  <si>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</si>
  <si>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</si>
  <si>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</si>
  <si>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</si>
  <si>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</si>
  <si>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</si>
  <si>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</si>
  <si>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</si>
  <si>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</si>
  <si>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</si>
  <si>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</si>
  <si>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</si>
  <si>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</si>
  <si>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</si>
  <si>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</si>
  <si>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</si>
  <si>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</si>
  <si>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</si>
  <si>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</si>
  <si>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</si>
  <si>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</si>
  <si>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</si>
  <si>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</si>
  <si>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</si>
  <si>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</si>
  <si>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</si>
  <si>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</si>
  <si>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</si>
  <si>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</si>
  <si>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</si>
  <si>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</si>
  <si>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</si>
  <si>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</si>
  <si>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</si>
  <si>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</si>
  <si>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</si>
  <si>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</si>
  <si>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</si>
  <si>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</si>
  <si>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</si>
  <si>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</si>
  <si>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</si>
  <si>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</si>
  <si>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</si>
  <si>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</si>
  <si>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</si>
  <si>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</si>
  <si>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</si>
  <si>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</si>
  <si>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</si>
  <si>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</si>
  <si>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</si>
  <si>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</si>
  <si>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</si>
  <si>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</si>
  <si>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</si>
  <si>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</si>
  <si>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</si>
  <si>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</si>
  <si>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</si>
  <si>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</si>
  <si>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</si>
  <si>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</si>
  <si>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</si>
  <si>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</si>
  <si>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</si>
  <si>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</si>
  <si>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</si>
  <si>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</si>
  <si>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</si>
  <si>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</si>
  <si>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</si>
  <si>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</si>
  <si>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</si>
  <si>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</si>
  <si>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</si>
  <si>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</si>
  <si>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</si>
  <si>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</si>
  <si>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</si>
  <si>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</si>
  <si>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</si>
  <si>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</si>
  <si>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</si>
  <si>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</si>
  <si>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</si>
  <si>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</si>
  <si>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</si>
  <si>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</si>
  <si>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</si>
  <si>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</si>
  <si>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</si>
  <si>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</si>
  <si>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</si>
  <si>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</si>
  <si>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</si>
  <si>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</si>
  <si>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</si>
  <si>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</si>
  <si>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</si>
  <si>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</si>
  <si>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</si>
  <si>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</si>
  <si>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</si>
  <si>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</si>
  <si>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</si>
  <si>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</si>
  <si>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</si>
  <si>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</si>
  <si>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</si>
  <si>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</si>
  <si>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</si>
  <si>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</si>
  <si>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</si>
  <si>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</si>
  <si>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</si>
  <si>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</si>
  <si>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</si>
  <si>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</si>
  <si>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</si>
  <si>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</si>
  <si>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</si>
  <si>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</si>
  <si>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</si>
  <si>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</si>
  <si>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</si>
  <si>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</si>
  <si>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</si>
  <si>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</si>
  <si>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</si>
  <si>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</si>
  <si>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</si>
  <si>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</si>
  <si>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</si>
  <si>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</si>
  <si>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</si>
  <si>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</si>
  <si>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</si>
  <si>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</si>
  <si>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</si>
  <si>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</si>
  <si>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</si>
  <si>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</si>
  <si>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</si>
  <si>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</si>
  <si>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</si>
  <si>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</si>
  <si>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</si>
  <si>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</si>
  <si>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</si>
  <si>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</si>
  <si>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</si>
  <si>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</si>
  <si>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</si>
  <si>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</si>
  <si>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</si>
  <si>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</si>
  <si>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</si>
  <si>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</si>
  <si>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</si>
  <si>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</si>
  <si>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</si>
  <si>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</si>
  <si>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</si>
  <si>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</si>
  <si>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</si>
  <si>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</si>
  <si>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</si>
  <si>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</si>
  <si>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</si>
  <si>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</si>
  <si>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</si>
  <si>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</si>
  <si>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</si>
  <si>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</si>
  <si>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</si>
  <si>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</si>
  <si>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</si>
  <si>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</si>
  <si>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</si>
  <si>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</si>
  <si>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</si>
  <si>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</si>
  <si>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</si>
  <si>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</si>
  <si>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</si>
  <si>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</si>
  <si>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</si>
  <si>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</si>
  <si>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</si>
  <si>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</si>
  <si>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</si>
  <si>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</si>
  <si>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</si>
  <si>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</si>
  <si>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</si>
  <si>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</si>
  <si>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</si>
  <si>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</si>
  <si>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</si>
  <si>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</si>
  <si>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</si>
  <si>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</si>
  <si>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</si>
  <si>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</si>
  <si>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</si>
  <si>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</si>
  <si>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</si>
  <si>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</si>
  <si>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</si>
  <si>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</si>
  <si>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</si>
  <si>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</si>
  <si>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</si>
  <si>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</si>
  <si>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</si>
  <si>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</si>
  <si>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</si>
  <si>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</si>
  <si>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</si>
  <si>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</si>
  <si>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</si>
  <si>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</si>
  <si>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</si>
  <si>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</si>
  <si>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</si>
  <si>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</si>
  <si>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</si>
  <si>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</si>
  <si>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</si>
  <si>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</si>
  <si>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</si>
  <si>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</si>
  <si>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</si>
  <si>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</si>
  <si>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</si>
  <si>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</si>
  <si>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</si>
  <si>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</si>
  <si>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</si>
  <si>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</si>
  <si>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</si>
  <si>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</si>
  <si>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</si>
  <si>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</si>
  <si>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</si>
  <si>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</si>
  <si>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</si>
  <si>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</si>
  <si>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</si>
  <si>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</si>
  <si>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</si>
  <si>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</si>
  <si>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</si>
  <si>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</si>
  <si>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</si>
  <si>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</si>
  <si>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</si>
  <si>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</si>
  <si>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</si>
  <si>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</si>
  <si>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</si>
  <si>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</si>
  <si>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</si>
  <si>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</si>
  <si>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</si>
  <si>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</si>
  <si>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</si>
  <si>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</si>
  <si>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</si>
  <si>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</si>
  <si>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</si>
  <si>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</si>
  <si>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</si>
  <si>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</si>
  <si>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</si>
  <si>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</si>
  <si>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</si>
  <si>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</si>
  <si>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</si>
  <si>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</si>
  <si>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</si>
  <si>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</si>
  <si>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</si>
  <si>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</si>
  <si>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</si>
  <si>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</si>
  <si>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</si>
  <si>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</si>
  <si>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</si>
  <si>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</si>
  <si>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</si>
  <si>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</si>
  <si>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</si>
  <si>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</si>
  <si>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</si>
  <si>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</si>
  <si>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</si>
  <si>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</si>
  <si>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</si>
  <si>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</si>
  <si>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</si>
  <si>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</si>
  <si>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</si>
  <si>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</si>
  <si>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</si>
  <si>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</si>
  <si>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</si>
  <si>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</si>
  <si>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</si>
  <si>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</si>
  <si>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</si>
  <si>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</si>
  <si>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</si>
  <si>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</si>
  <si>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</si>
  <si>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</si>
  <si>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</si>
  <si>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</si>
  <si>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</si>
  <si>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</si>
  <si>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</si>
  <si>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</si>
  <si>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</si>
  <si>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</si>
  <si>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</si>
  <si>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</si>
  <si>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</si>
  <si>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</si>
  <si>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</si>
  <si>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</si>
  <si>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</si>
  <si>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</si>
  <si>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</si>
  <si>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</si>
  <si>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</si>
  <si>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</si>
  <si>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</si>
  <si>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</si>
  <si>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</si>
  <si>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</si>
  <si>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</si>
  <si>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</si>
  <si>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</si>
  <si>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</si>
  <si>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</si>
  <si>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</si>
  <si>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</si>
  <si>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</si>
  <si>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</si>
  <si>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</si>
  <si>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</si>
  <si>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</si>
  <si>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</si>
  <si>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</si>
  <si>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</si>
  <si>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</si>
  <si>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</si>
  <si>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</si>
  <si>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</si>
  <si>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</si>
  <si>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</si>
  <si>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</si>
  <si>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</si>
  <si>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</si>
  <si>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</si>
  <si>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</si>
  <si>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</si>
  <si>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</si>
  <si>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</si>
  <si>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</si>
  <si>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</si>
  <si>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</si>
  <si>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</si>
  <si>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</si>
  <si>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</si>
  <si>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</si>
  <si>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</si>
  <si>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</si>
  <si>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</si>
  <si>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</si>
  <si>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</si>
  <si>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</si>
  <si>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</si>
  <si>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</si>
  <si>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</si>
  <si>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</si>
  <si>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</si>
  <si>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</si>
  <si>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</si>
  <si>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</si>
  <si>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</si>
  <si>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</si>
  <si>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</si>
  <si>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</si>
  <si>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</si>
  <si>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</si>
  <si>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</si>
  <si>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</si>
  <si>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</si>
  <si>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</si>
  <si>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</si>
  <si>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</si>
  <si>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</si>
  <si>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</si>
  <si>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</si>
  <si>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</si>
  <si>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</si>
  <si>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</si>
  <si>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</si>
  <si>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</si>
  <si>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</si>
  <si>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</si>
  <si>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</si>
  <si>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</si>
  <si>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</si>
  <si>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</si>
  <si>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</si>
  <si>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</si>
  <si>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</si>
  <si>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</si>
  <si>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</si>
  <si>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</si>
  <si>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</si>
  <si>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</si>
  <si>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</si>
  <si>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</si>
  <si>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</si>
  <si>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</si>
  <si>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</si>
  <si>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</si>
  <si>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</si>
  <si>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</si>
  <si>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</si>
  <si>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</si>
  <si>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</si>
  <si>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</si>
  <si>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</si>
  <si>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</si>
  <si>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</si>
  <si>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</si>
  <si>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</si>
  <si>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</si>
  <si>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</si>
  <si>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</si>
  <si>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</si>
  <si>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</si>
  <si>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</si>
  <si>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</si>
  <si>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</si>
  <si>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</si>
  <si>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</si>
  <si>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</si>
  <si>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</si>
  <si>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</si>
  <si>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</si>
  <si>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</si>
  <si>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</si>
  <si>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</si>
  <si>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</si>
  <si>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</si>
  <si>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</si>
  <si>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</si>
  <si>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</si>
  <si>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</si>
  <si>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</si>
  <si>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</si>
  <si>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</si>
  <si>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</si>
  <si>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</si>
  <si>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</si>
  <si>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</si>
  <si>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</si>
  <si>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</si>
  <si>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</si>
  <si>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</si>
  <si>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</si>
  <si>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</si>
  <si>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</si>
  <si>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</si>
  <si>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</si>
  <si>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</si>
  <si>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</si>
  <si>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</si>
  <si>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</si>
  <si>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</si>
  <si>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</si>
  <si>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</si>
  <si>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</si>
  <si>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</si>
  <si>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</si>
  <si>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</si>
  <si>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</si>
  <si>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</si>
  <si>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</si>
  <si>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</si>
  <si>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</si>
  <si>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</si>
  <si>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</si>
  <si>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</si>
  <si>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</si>
  <si>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</si>
  <si>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</si>
  <si>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</si>
  <si>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</si>
  <si>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</si>
  <si>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</si>
  <si>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</si>
  <si>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</si>
  <si>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</si>
  <si>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</si>
  <si>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</si>
  <si>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</si>
  <si>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</si>
  <si>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</si>
  <si>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</si>
  <si>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</si>
  <si>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</si>
  <si>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</si>
  <si>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</si>
  <si>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</si>
  <si>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</si>
  <si>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</si>
  <si>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</si>
  <si>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</si>
  <si>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</si>
  <si>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</si>
  <si>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</si>
  <si>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</si>
  <si>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</si>
  <si>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</si>
  <si>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</si>
  <si>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</si>
  <si>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</si>
  <si>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</si>
  <si>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</si>
  <si>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</si>
  <si>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</si>
  <si>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</si>
  <si>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</si>
  <si>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</si>
  <si>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</si>
  <si>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</si>
  <si>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</si>
  <si>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</si>
  <si>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</si>
  <si>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</si>
  <si>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</si>
  <si>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</si>
  <si>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</si>
  <si>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</si>
  <si>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</si>
  <si>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</si>
  <si>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</si>
  <si>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</si>
  <si>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</si>
  <si>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</si>
  <si>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</si>
  <si>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</si>
  <si>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</si>
  <si>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</si>
  <si>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</si>
  <si>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</si>
  <si>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</si>
  <si>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</si>
  <si>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</si>
  <si>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</si>
  <si>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</si>
  <si>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</si>
  <si>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</si>
  <si>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</si>
  <si>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</si>
  <si>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</si>
  <si>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</si>
  <si>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</si>
  <si>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</si>
  <si>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</si>
  <si>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</si>
  <si>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</si>
  <si>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</si>
  <si>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</si>
  <si>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</si>
  <si>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</si>
  <si>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</si>
  <si>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</si>
  <si>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</si>
  <si>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</si>
  <si>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</si>
  <si>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</si>
  <si>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</si>
  <si>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</si>
  <si>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</si>
  <si>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</si>
  <si>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</si>
  <si>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</si>
  <si>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</si>
  <si>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</si>
  <si>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</si>
  <si>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</si>
  <si>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</si>
  <si>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</si>
  <si>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</si>
  <si>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</si>
  <si>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</si>
  <si>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</si>
  <si>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</si>
  <si>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</si>
  <si>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</si>
  <si>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</si>
  <si>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</si>
  <si>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</si>
  <si>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</si>
  <si>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</si>
  <si>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</si>
  <si>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</si>
  <si>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</si>
  <si>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</si>
  <si>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</si>
  <si>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</si>
  <si>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</si>
  <si>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</si>
  <si>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</si>
  <si>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</si>
  <si>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</si>
  <si>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</si>
  <si>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</si>
  <si>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</si>
  <si>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</si>
  <si>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</si>
  <si>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</si>
  <si>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</si>
  <si>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</si>
  <si>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</si>
  <si>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</si>
  <si>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</si>
  <si>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</si>
  <si>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</si>
  <si>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</si>
  <si>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</si>
  <si>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</si>
  <si>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</si>
  <si>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</si>
  <si>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</si>
  <si>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</si>
  <si>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</si>
  <si>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</si>
  <si>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</si>
  <si>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</si>
  <si>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</si>
  <si>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</si>
  <si>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</si>
  <si>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</si>
  <si>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</si>
  <si>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</si>
  <si>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</si>
  <si>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</si>
  <si>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</si>
  <si>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</si>
  <si>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</si>
  <si>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</si>
  <si>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</si>
  <si>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</si>
  <si>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</si>
  <si>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</si>
  <si>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</si>
  <si>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</si>
  <si>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</si>
  <si>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</si>
  <si>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</si>
  <si>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</si>
  <si>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</si>
  <si>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</si>
  <si>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</si>
  <si>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</si>
  <si>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</si>
  <si>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</si>
  <si>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</si>
  <si>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</si>
  <si>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</si>
  <si>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</si>
  <si>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</si>
  <si>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</si>
  <si>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</si>
  <si>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</si>
  <si>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</si>
  <si>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</si>
  <si>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</si>
  <si>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</si>
  <si>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</si>
  <si>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</si>
  <si>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</si>
  <si>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</si>
  <si>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</si>
  <si>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</si>
  <si>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</si>
  <si>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</si>
  <si>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</si>
  <si>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</si>
  <si>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</si>
  <si>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</si>
  <si>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</si>
  <si>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</si>
  <si>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</si>
  <si>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</si>
  <si>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</si>
  <si>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</si>
  <si>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</si>
  <si>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</si>
  <si>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</si>
  <si>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</si>
  <si>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</si>
  <si>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</si>
  <si>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</si>
  <si>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</si>
  <si>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</si>
  <si>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</si>
  <si>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</si>
  <si>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</si>
  <si>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</si>
  <si>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</si>
  <si>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</si>
  <si>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</si>
  <si>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</si>
  <si>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</si>
  <si>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</si>
  <si>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</si>
  <si>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</si>
  <si>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</si>
  <si>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</si>
  <si>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</si>
  <si>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</si>
  <si>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</si>
  <si>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</si>
  <si>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</si>
  <si>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</si>
  <si>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</si>
  <si>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</si>
  <si>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</si>
  <si>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</si>
  <si>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</si>
  <si>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</si>
  <si>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</si>
  <si>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</si>
  <si>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</si>
  <si>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</si>
  <si>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</si>
  <si>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</si>
  <si>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</si>
  <si>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</si>
  <si>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</si>
  <si>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</si>
  <si>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</si>
  <si>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</si>
  <si>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</si>
  <si>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</si>
  <si>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</si>
  <si>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</si>
  <si>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</si>
  <si>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</si>
  <si>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</si>
  <si>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</si>
  <si>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</si>
  <si>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</si>
  <si>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</si>
  <si>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</si>
  <si>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</si>
  <si>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</si>
  <si>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</si>
  <si>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</si>
  <si>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</si>
  <si>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</si>
  <si>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</si>
  <si>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</si>
  <si>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</si>
  <si>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</si>
  <si>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</si>
  <si>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</si>
  <si>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</si>
  <si>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</si>
  <si>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</si>
  <si>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</si>
  <si>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</si>
  <si>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</si>
  <si>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</si>
  <si>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</si>
  <si>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</si>
  <si>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</si>
  <si>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</si>
  <si>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</si>
  <si>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</si>
  <si>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</si>
  <si>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</si>
  <si>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</si>
  <si>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</si>
  <si>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</si>
  <si>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</si>
  <si>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</si>
  <si>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</si>
  <si>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</si>
  <si>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</si>
  <si>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</si>
  <si>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</si>
  <si>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</si>
  <si>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</si>
  <si>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</si>
  <si>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</si>
  <si>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</si>
  <si>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</si>
  <si>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</si>
  <si>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</si>
  <si>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</si>
  <si>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</si>
  <si>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</si>
  <si>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</si>
  <si>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</si>
  <si>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</si>
  <si>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</si>
  <si>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</si>
  <si>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</si>
  <si>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</si>
  <si>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</si>
  <si>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</si>
  <si>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</si>
  <si>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</si>
  <si>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</si>
  <si>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</si>
  <si>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</si>
  <si>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</si>
  <si>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</si>
  <si>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</si>
  <si>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</si>
  <si>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</si>
  <si>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</si>
  <si>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</si>
  <si>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</si>
  <si>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</si>
  <si>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</si>
  <si>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</si>
  <si>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</si>
  <si>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</si>
  <si>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</si>
  <si>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</si>
  <si>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</si>
  <si>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</si>
  <si>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</si>
  <si>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</si>
  <si>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</si>
  <si>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</si>
  <si>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</si>
  <si>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</si>
  <si>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</si>
  <si>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</si>
  <si>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</si>
  <si>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</si>
  <si>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</si>
  <si>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</si>
  <si>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</si>
  <si>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</si>
  <si>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</si>
  <si>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</si>
  <si>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</si>
  <si>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</si>
  <si>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</si>
  <si>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</si>
  <si>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</si>
  <si>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</si>
  <si>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</si>
  <si>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</si>
  <si>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</si>
  <si>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РС(Я), Горный улус, с. Асыма, ул. Чээмпи, д. 2</t>
  </si>
  <si>
    <t>Андреев Петр Николаевич ИП</t>
  </si>
  <si>
    <t>Кривошапкина Марина Альбертовна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</si>
  <si>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</si>
  <si>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</si>
  <si>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РС(Я), Горный улус, с. Бердигестях, ул. Коврова, д. 9 а</t>
  </si>
  <si>
    <t>БАЛАГАННАХСКАЯ ООШ МБОУ</t>
  </si>
  <si>
    <t>РС(Я), Верхневилюйский улус, с. Верхневилюйск, ул. Курдьэгэлэхская</t>
  </si>
  <si>
    <t>РС(Я), Верхневилюйский у., наслег Балаганнахский, с. Балаганнах, ул. Руфа Кардашевского, д.1 к. А</t>
  </si>
  <si>
    <t>Буслаев Александр Ильич ИП</t>
  </si>
  <si>
    <t>РС(Я), Вилюйский у., г.Вилюйск, местность "Эмник" АБЗ</t>
  </si>
  <si>
    <t>Республика Саха (Якутия), г. Вилюйск, ул. Аммосова, 2б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</si>
  <si>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</si>
  <si>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</si>
  <si>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ИП Николаева Людмила Кимовна</t>
  </si>
  <si>
    <t>РС(Я), Верхневилюйский улус, с. Кюль, ул. И. Барахова, д. 6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</si>
  <si>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</si>
  <si>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</si>
  <si>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</si>
  <si>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Богданов Виктор Викторович ИП</t>
  </si>
  <si>
    <t>РС(Я), г. Якутск, Маганский тракт 2км, д. 3/3</t>
  </si>
  <si>
    <t>ИП Сергеева Наталья Николаевна</t>
  </si>
  <si>
    <t>РС(Я), Мегино-Кангаласский улус, с.Майя, ул.Комсомольская, д.11</t>
  </si>
  <si>
    <t>РЕКАВЕРИ ГРУПП ООО</t>
  </si>
  <si>
    <t>Воронин Евгений Михайлович ИП</t>
  </si>
  <si>
    <t>Гаврильева Евдокия Степановна ИП</t>
  </si>
  <si>
    <t>МБУ "ДНТ "КЮНДЮЛ" ИМ. Е.И. БУБЯКИНОЙ" МО "НИКОЛЬСКИЙ НАСЛЕГ"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</si>
  <si>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</si>
  <si>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</si>
  <si>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РС(Я), с. Намцы, ул. Чернышевского, 31/1 (магазин)</t>
  </si>
  <si>
    <t>РС(Я) Намский у., с. Намцы, ул. Таллан-Бюрэ, з/у.1/4</t>
  </si>
  <si>
    <t>РС(Я), Намский улус, с.Никольцы, ул.Протопопова, д.14/1</t>
  </si>
  <si>
    <t>ИП Жороев Умиджон Машрапжонович</t>
  </si>
  <si>
    <t>РС(Я), Мегино-Кангаласский улус, п. Нижний Бестях, ул. Ленина, 18</t>
  </si>
  <si>
    <t>УВ С ВИЛ ХАНГАЛАССКОГО УЛУСА (РАЙОНА) С ФИЛИАЛОМ В АЛЛАИХОВСКОМ УЛУСЕ (РАЙОНЕ) ГБУ РС (Я)</t>
  </si>
  <si>
    <t>Сысоев Константин Николаевич ИП</t>
  </si>
  <si>
    <t>с. Улах-Ан, ул. Ленская, д.43 сч.№2</t>
  </si>
  <si>
    <t>РС(Я), Хангаласский улус, с. Октемцы, ул. Ярославского д.14</t>
  </si>
  <si>
    <t>ЭЙГЭ ИМ. КРИВОШАПКИНА Г.И. МБУ ЦНТ</t>
  </si>
  <si>
    <t>РС(Я), Намский улус, с Хонгор-Бие, ул. В. А. Жирковой, 1</t>
  </si>
  <si>
    <t>РС(Я), Хангаласский улус, с. Улахан-Ан, мкр. Чэчир (детский сад на 90 мест)</t>
  </si>
  <si>
    <t>Филиппов Николай Васильевич ИП</t>
  </si>
  <si>
    <t>Корякин Николай Николаевич ИП</t>
  </si>
  <si>
    <t>ЧУРАПЧА-ПРОЕКТ МУП</t>
  </si>
  <si>
    <t>Яковлев Дмитрий Дмитриевич ИП</t>
  </si>
  <si>
    <t xml:space="preserve">РС(Я), Чурапчинский улус, с. Чурапча, ул.К.Маркса,20 </t>
  </si>
  <si>
    <t xml:space="preserve">РС(Я), Чурапчинский улус, с. Чурапча, ул. Карла Маркса, 22 </t>
  </si>
  <si>
    <t>РС(Я), Чурапчинский улус, с. Чурапча, ул.Ярославского д. 16/6</t>
  </si>
  <si>
    <t>РС(Я), Чурапчинский у.,с.Чурапча,  ул.Ленина, д.19</t>
  </si>
  <si>
    <t>РС (Я), у. Чурапчинский, с. Чурапча, ул. К. Маркса д. 17</t>
  </si>
  <si>
    <t>Алексеева Татьяна Владимировна ИП</t>
  </si>
  <si>
    <t>БИЗНЕС-ПАРТНЕР ООО</t>
  </si>
  <si>
    <t>Бурнашов Борис Борисович ИП</t>
  </si>
  <si>
    <t>Галкин Иван Владимирович ИП</t>
  </si>
  <si>
    <t>ЖСК Медик</t>
  </si>
  <si>
    <t>Иванов Павел Алексеевич ИП</t>
  </si>
  <si>
    <t xml:space="preserve">ИП Борисов Василий Александрович </t>
  </si>
  <si>
    <t>ИП Черкасов Роман Андреевич</t>
  </si>
  <si>
    <t>КАЙМАН ООО</t>
  </si>
  <si>
    <t>Калинин Александр Иосифович ИП</t>
  </si>
  <si>
    <t>КВАРТАЛ ТРУДА ООО</t>
  </si>
  <si>
    <t>Кирюшкин Алексей Васильевич ИП</t>
  </si>
  <si>
    <t>Кукуянцев Денис Сергеевич ИП</t>
  </si>
  <si>
    <t>Лазарева Тамара Корнеевна ИП</t>
  </si>
  <si>
    <t>Манькова Марина Евгеньевна ИП</t>
  </si>
  <si>
    <t>НОРДВЕНТСТРОЙ ООО</t>
  </si>
  <si>
    <t>ООО Емеян</t>
  </si>
  <si>
    <t xml:space="preserve">Платонова Надежда Викторовна </t>
  </si>
  <si>
    <t>Попов Иннокентий Николаевич ИП</t>
  </si>
  <si>
    <t>СЕРВИС-КРАНСПЕЦАВТОМАТИКА ООО</t>
  </si>
  <si>
    <t>СиС ООО</t>
  </si>
  <si>
    <t>Тихонов Сарыал Владиславович ИП</t>
  </si>
  <si>
    <t>ФАРМБАЗА ООО</t>
  </si>
  <si>
    <t>ЦЕНТР СЕВЕРНЫЙ ООО</t>
  </si>
  <si>
    <t>ЭЛПРОМГАЗСТРОЙ ООО</t>
  </si>
  <si>
    <t>ЭНЕРГО-ПРОМ АВТОМАТИКА ООО</t>
  </si>
  <si>
    <t>Юдин Артур Александрович ИП</t>
  </si>
  <si>
    <t xml:space="preserve">Бястинова Нина Константиновна                               </t>
  </si>
  <si>
    <t>Кочнева Елена Амировна ИП</t>
  </si>
  <si>
    <t>ТЕПЛЫЙ КРАЙ ООО</t>
  </si>
  <si>
    <t>Иванова Татьяна Еремеевна ИП</t>
  </si>
  <si>
    <t>Караев Содик Бойкобилович ИП</t>
  </si>
  <si>
    <t>КАРАТ ООО</t>
  </si>
  <si>
    <t>Лиханди Андрей Владимирович ИП</t>
  </si>
  <si>
    <t>МОНТАЖСЕРВИС ООО</t>
  </si>
  <si>
    <t>ЦРО ДВ РС (Я) ГКУ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</si>
  <si>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</si>
  <si>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</si>
  <si>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</si>
  <si>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 xml:space="preserve">РС(Я), г.Якутск, ул. Ильменская, д.3 </t>
  </si>
  <si>
    <t>РС(Я), г.Якутск, ул. Халтурина, д.51</t>
  </si>
  <si>
    <t xml:space="preserve">РС(Я), г.Якутск, ул. Курнатовского, д.32, корп.1 </t>
  </si>
  <si>
    <t>РС(Я), г.Якутск, ул. Пилотов, д.11 (гараж)</t>
  </si>
  <si>
    <t>РС(Я), г.Якутск, ул.Ойунского, д.8 Г (2-х уровневые гаражи)</t>
  </si>
  <si>
    <t>РС(Я), г.Якутск, ул.Кальвица, д.12 (склад-гараж)</t>
  </si>
  <si>
    <t>РС(Я), г. Якутск, ул. Чайковского, д. 81</t>
  </si>
  <si>
    <t>РС(Я), г.Якутск, ул.Чернышевского, д.11</t>
  </si>
  <si>
    <t xml:space="preserve">РС(Я), г.Якутск, ул. 50 лет Советской Армии, д.122 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</si>
  <si>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</si>
  <si>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</si>
  <si>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</si>
  <si>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РС(Я) г. Якутск ул. Труда д. 1</t>
  </si>
  <si>
    <t>РС(Я), г. Якутск, ул. Окружная дорога, д. 78А</t>
  </si>
  <si>
    <t xml:space="preserve">РС(Я), г.Якутск, ул.Окружная дорога, д.106/4 </t>
  </si>
  <si>
    <t>РС(Я), г.Якутск, ул.Степанова, д.10 (гараж)</t>
  </si>
  <si>
    <t>РС(Я), г.Якутск, Хатын-Юряхское шоссе 5км  д.18/1 Магазин</t>
  </si>
  <si>
    <t>РС(Я), г.Якутск, ул. Б.Марлинского, д.23 "а"</t>
  </si>
  <si>
    <t xml:space="preserve">РС(Я), г.Якутск, ул. Ю.Калашникова, д.6 корп. 2 </t>
  </si>
  <si>
    <t>РС(Я), г. Якутск, ул. Лонгинова, д. 24/20</t>
  </si>
  <si>
    <t xml:space="preserve">РС(Я), г.Якутск, ул.Кулаковского, д. 44 Г </t>
  </si>
  <si>
    <t>РС(Я), г. Якутск, ул. Энергетиков, 51/4 (сч. 1)</t>
  </si>
  <si>
    <t>РС(Я) г. Якутск ул. 50 лет Советской Армии д. 69</t>
  </si>
  <si>
    <t>РС(Я), г. Якутск, ул. Кирова, д. 29/1</t>
  </si>
  <si>
    <t>РС(Я), г. Якутск, ул. Чайковского, 14/1 (сч. 1)</t>
  </si>
  <si>
    <t>РС(Я), г. Якутск, ул. Чайковского, 14/1 (сч.2)</t>
  </si>
  <si>
    <t>РС(Я), г. Якутск, ул. Автодорожная, д. 38/1 Б</t>
  </si>
  <si>
    <t>Республика Саха (Якутия), г. Якутск, ул. Мординова, д. 1</t>
  </si>
  <si>
    <t>РС(Я), г. Якутск, ул. Автодорожная, 7/8 А</t>
  </si>
  <si>
    <t>РС(Я), г. Якутск, ул. Курнатовского, 50</t>
  </si>
  <si>
    <t>РС(Я), г. Якутск, пер космонавта Германа Титова, д 2</t>
  </si>
  <si>
    <t>РС(Я), г.Якутск, ул.Автодорожная, д.4 корп.7 (здание мастерской)</t>
  </si>
  <si>
    <t>РС(Я), г.Якутск, ул.Чернышевского, д.101, корп.1  (склад №6)</t>
  </si>
  <si>
    <t>РС(Я), г. Якутск, с. Капитоновка, ул. Семенова д. 26/6</t>
  </si>
  <si>
    <t xml:space="preserve">РС(Я), г. Якутск, мкр. Марха, ул.2-я Набережная, д.65 </t>
  </si>
  <si>
    <t>РС(Я), г. Якутск, п.Жатай, ул.Шараборова, д.2/1</t>
  </si>
  <si>
    <t>РС(Я), г. Якутск, ул. Мархинская, 72 (гараж №2)</t>
  </si>
  <si>
    <t>РС(Я), г. Якутск, ул. Мархинская, 72 (ж/д)</t>
  </si>
  <si>
    <t>РС(Я), г. Якутск, мкр. Марха, ул. Советская, д. 17</t>
  </si>
  <si>
    <t>РС(Я), г. Якутк, с. Капитоновка, ул. Подгорная, д. 6Г</t>
  </si>
  <si>
    <t>РС(Я), п. Жатай, ул. Комсомольская, д. 71</t>
  </si>
  <si>
    <t>ПОЛЮС ГАЗ МОНТАЖ ООО</t>
  </si>
  <si>
    <t>РС(Я) Горный у., с.Бердигестях ул. А.Парфенова д.20 (котельная школы)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</si>
  <si>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</si>
  <si>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</si>
  <si>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</si>
  <si>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</si>
  <si>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</si>
  <si>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</si>
  <si>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</si>
  <si>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</si>
  <si>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</si>
  <si>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</si>
  <si>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</si>
  <si>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</si>
  <si>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</si>
  <si>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</si>
  <si>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</si>
  <si>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</si>
  <si>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</si>
  <si>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</si>
  <si>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</si>
  <si>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</si>
  <si>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</si>
  <si>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</si>
  <si>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</si>
  <si>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</si>
  <si>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</si>
  <si>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</si>
  <si>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</si>
  <si>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</si>
  <si>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</si>
  <si>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</si>
  <si>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</si>
  <si>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</si>
  <si>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</si>
  <si>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</si>
  <si>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</si>
  <si>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ИП Уварова Алеся Андреевна</t>
  </si>
  <si>
    <t>РС(Я), г. Якутск, ул. Набережная, 83/1</t>
  </si>
  <si>
    <t>на Февраль 2023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</si>
</sst>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57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4" fontId="2" fillId="0" borderId="1" xfId="0" applyNumberFormat="1" applyFont="1" applyBorder="1"/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top" wrapText="1" indent="4"/>
    </xf>
    <xf numFmtId="0" fontId="17" fillId="0" borderId="1" xfId="0" applyFont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165" fontId="2" fillId="0" borderId="2" xfId="0" applyNumberFormat="1" applyFont="1" applyBorder="1" applyAlignment="1">
      <alignment horizontal="right" vertical="top"/>
    </xf>
    <xf numFmtId="165" fontId="2" fillId="0" borderId="3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center"/>
    </xf>
    <xf numFmtId="165" fontId="2" fillId="0" borderId="4" xfId="0" applyNumberFormat="1" applyFont="1" applyBorder="1" applyAlignment="1">
      <alignment horizontal="right" vertical="top"/>
    </xf>
    <xf numFmtId="164" fontId="2" fillId="4" borderId="0" xfId="1" applyNumberFormat="1" applyFont="1" applyFill="1" applyBorder="1" applyAlignment="1"/>
    <xf numFmtId="0" fontId="17" fillId="8" borderId="1" xfId="0" applyFont="1" applyFill="1" applyBorder="1" applyAlignment="1">
      <alignment horizontal="left" vertical="center" wrapText="1"/>
    </xf>
    <xf numFmtId="0" fontId="17" fillId="8" borderId="1" xfId="0" applyFont="1" applyFill="1" applyBorder="1" applyAlignment="1">
      <alignment horizontal="left"/>
    </xf>
    <xf numFmtId="165" fontId="2" fillId="4" borderId="1" xfId="0" applyNumberFormat="1" applyFont="1" applyFill="1" applyBorder="1"/>
    <xf numFmtId="165" fontId="0" fillId="4" borderId="0" xfId="0" applyNumberFormat="1" applyFill="1" applyBorder="1" applyAlignment="1">
      <alignment horizontal="right" vertical="top"/>
    </xf>
    <xf numFmtId="0" fontId="2" fillId="4" borderId="1" xfId="0" applyFont="1" applyFill="1" applyBorder="1" applyAlignment="1">
      <alignment horizontal="center"/>
    </xf>
    <xf numFmtId="165" fontId="17" fillId="4" borderId="1" xfId="0" applyNumberFormat="1" applyFont="1" applyFill="1" applyBorder="1" applyAlignment="1">
      <alignment horizontal="right" vertical="top"/>
    </xf>
    <xf numFmtId="0" fontId="2" fillId="4" borderId="0" xfId="0" applyFont="1" applyFill="1"/>
    <xf numFmtId="0" fontId="2" fillId="4" borderId="1" xfId="0" applyFont="1" applyFill="1" applyBorder="1"/>
    <xf numFmtId="0" fontId="2" fillId="0" borderId="4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/>
    </xf>
    <xf numFmtId="0" fontId="0" fillId="8" borderId="14" xfId="0" applyFill="1" applyBorder="1" applyAlignment="1">
      <alignment horizontal="center" vertical="center" wrapText="1"/>
    </xf>
    <xf numFmtId="0" fontId="2" fillId="0" borderId="4" xfId="0" applyFont="1" applyFill="1" applyBorder="1"/>
    <xf numFmtId="0" fontId="0" fillId="0" borderId="4" xfId="0" applyFill="1" applyBorder="1"/>
    <xf numFmtId="0" fontId="3" fillId="2" borderId="15" xfId="0" applyFont="1" applyFill="1" applyBorder="1"/>
    <xf numFmtId="165" fontId="2" fillId="2" borderId="16" xfId="0" applyNumberFormat="1" applyFont="1" applyFill="1" applyBorder="1"/>
    <xf numFmtId="165" fontId="2" fillId="0" borderId="16" xfId="0" applyNumberFormat="1" applyFont="1" applyFill="1" applyBorder="1"/>
    <xf numFmtId="165" fontId="2" fillId="2" borderId="15" xfId="0" applyNumberFormat="1" applyFont="1" applyFill="1" applyBorder="1"/>
    <xf numFmtId="164" fontId="2" fillId="2" borderId="15" xfId="1" applyNumberFormat="1" applyFont="1" applyFill="1" applyBorder="1" applyAlignment="1"/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0" fontId="0" fillId="4" borderId="0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0" xfId="0" applyFont="1" applyAlignment="1">
      <alignment horizontal="center" vertical="center"/>
    </xf>
    <xf numFmtId="0" fontId="2" fillId="0" borderId="15" xfId="0" applyFont="1" applyBorder="1"/>
    <xf numFmtId="0" fontId="2" fillId="0" borderId="0" xfId="0" applyFont="1" applyBorder="1" applyAlignment="1">
      <alignment horizontal="left" vertical="top"/>
    </xf>
    <xf numFmtId="165" fontId="2" fillId="0" borderId="0" xfId="0" applyNumberFormat="1" applyFont="1" applyBorder="1" applyAlignment="1">
      <alignment horizontal="right" vertical="top"/>
    </xf>
    <xf numFmtId="165" fontId="2" fillId="0" borderId="16" xfId="0" applyNumberFormat="1" applyFont="1" applyBorder="1" applyAlignment="1">
      <alignment horizontal="right" vertical="top"/>
    </xf>
    <xf numFmtId="0" fontId="19" fillId="8" borderId="1" xfId="0" applyFont="1" applyFill="1" applyBorder="1" applyAlignment="1">
      <alignment horizontal="left"/>
    </xf>
    <xf numFmtId="167" fontId="3" fillId="7" borderId="4" xfId="0" applyNumberFormat="1" applyFont="1" applyFill="1" applyBorder="1" applyAlignment="1">
      <alignment horizontal="right" vertical="top"/>
    </xf>
    <xf numFmtId="167" fontId="3" fillId="7" borderId="1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8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/>
  </sheetPr>
  <dimension ref="A1:GQ6741"/>
  <sheetViews>
    <sheetView topLeftCell="C4" zoomScale="115" zoomScaleNormal="115" workbookViewId="0">
      <pane ySplit="8" topLeftCell="A12" activePane="bottomLeft" state="frozen"/>
      <selection sqref="A1:G1"/>
      <selection pane="bottomLeft" activeCell="E162" sqref="E162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8" width="12.7109375" style="2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66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48" t="s">
        <v>0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L4" s="2"/>
      <c r="BO4" s="2"/>
    </row>
    <row r="5" spans="1:68" ht="14.25" customHeight="1" x14ac:dyDescent="0.2">
      <c r="A5" s="248" t="s">
        <v>1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L5" s="2"/>
      <c r="BO5" s="2"/>
    </row>
    <row r="6" spans="1:68" ht="14.25" customHeight="1" x14ac:dyDescent="0.2">
      <c r="A6" s="248" t="s">
        <v>2</v>
      </c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8"/>
      <c r="U6" s="248"/>
      <c r="V6" s="248"/>
      <c r="W6" s="248"/>
      <c r="X6" s="248"/>
      <c r="Y6" s="248"/>
      <c r="Z6" s="248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  <c r="AM6" s="248"/>
      <c r="AN6" s="248"/>
      <c r="AO6" s="248"/>
      <c r="AP6" s="248"/>
      <c r="AQ6" s="248"/>
      <c r="AR6" s="248"/>
      <c r="AS6" s="248"/>
      <c r="AT6" s="248"/>
      <c r="AU6" s="248"/>
      <c r="AV6" s="248"/>
      <c r="AW6" s="248"/>
      <c r="AX6" s="248"/>
      <c r="AY6" s="248"/>
      <c r="AZ6" s="248"/>
      <c r="BA6" s="248"/>
      <c r="BB6" s="248"/>
      <c r="BC6" s="248"/>
      <c r="BD6" s="248"/>
      <c r="BE6" s="248"/>
      <c r="BF6" s="248"/>
      <c r="BG6" s="248"/>
      <c r="BH6" s="248"/>
      <c r="BI6" s="248"/>
      <c r="BJ6" s="248"/>
      <c r="BL6" s="2"/>
      <c r="BO6" s="2"/>
    </row>
    <row r="7" spans="1:68" ht="14.25" customHeight="1" x14ac:dyDescent="0.2">
      <c r="A7" s="213"/>
      <c r="B7" s="213"/>
      <c r="C7" s="249" t="s">
        <v>3</v>
      </c>
      <c r="D7" s="249"/>
      <c r="E7" s="249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  <c r="AO7" s="248"/>
      <c r="AP7" s="248"/>
      <c r="AQ7" s="248"/>
      <c r="AR7" s="248"/>
      <c r="AS7" s="248"/>
      <c r="AT7" s="248"/>
      <c r="AU7" s="248"/>
      <c r="AV7" s="248"/>
      <c r="AW7" s="248"/>
      <c r="AX7" s="248"/>
      <c r="AY7" s="248"/>
      <c r="AZ7" s="248"/>
      <c r="BA7" s="248"/>
      <c r="BB7" s="248"/>
      <c r="BC7" s="248"/>
      <c r="BD7" s="248"/>
      <c r="BE7" s="248"/>
      <c r="BF7" s="248"/>
      <c r="BG7" s="249"/>
      <c r="BH7" s="249"/>
      <c r="BI7" s="249"/>
      <c r="BJ7" s="249"/>
      <c r="BL7" s="2"/>
      <c r="BO7" s="2"/>
    </row>
    <row r="8" spans="1:68" ht="14.25" customHeight="1" x14ac:dyDescent="0.2">
      <c r="A8" s="248" t="s">
        <v>6065</v>
      </c>
      <c r="B8" s="248"/>
      <c r="C8" s="248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248"/>
      <c r="BG8" s="248"/>
      <c r="BH8" s="248"/>
      <c r="BI8" s="248"/>
      <c r="BJ8" s="248"/>
      <c r="BL8" s="2"/>
      <c r="BO8" s="2"/>
    </row>
    <row r="9" spans="1:68" ht="16.5" customHeight="1" x14ac:dyDescent="0.2"/>
    <row r="10" spans="1:68" ht="78.75" customHeight="1" x14ac:dyDescent="0.2">
      <c r="A10" s="5" t="s">
        <v>4</v>
      </c>
      <c r="B10" s="5" t="s">
        <v>5</v>
      </c>
      <c r="C10" s="5" t="s">
        <v>6</v>
      </c>
      <c r="D10" s="5" t="s">
        <v>7</v>
      </c>
      <c r="E10" s="5" t="s">
        <v>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7" t="s">
        <v>9</v>
      </c>
      <c r="BC10" s="5" t="s">
        <v>10</v>
      </c>
      <c r="BD10" s="5" t="s">
        <v>11</v>
      </c>
      <c r="BE10" s="5" t="s">
        <v>12</v>
      </c>
      <c r="BG10" s="5" t="s">
        <v>13</v>
      </c>
      <c r="BH10" s="5" t="s">
        <v>14</v>
      </c>
      <c r="BI10" s="5" t="s">
        <v>15</v>
      </c>
      <c r="BJ10" s="5" t="s">
        <v>16</v>
      </c>
      <c r="BK10" s="5" t="s">
        <v>14</v>
      </c>
      <c r="BL10" s="5" t="s">
        <v>15</v>
      </c>
      <c r="BM10" s="5" t="s">
        <v>16</v>
      </c>
      <c r="BN10" s="5" t="s">
        <v>14</v>
      </c>
      <c r="BO10" s="5" t="s">
        <v>15</v>
      </c>
      <c r="BP10" s="5" t="s">
        <v>16</v>
      </c>
    </row>
    <row r="11" spans="1:68" ht="18.75" customHeight="1" x14ac:dyDescent="0.2">
      <c r="A11" s="8">
        <v>1</v>
      </c>
      <c r="B11" s="8">
        <v>2</v>
      </c>
      <c r="C11" s="8">
        <v>1</v>
      </c>
      <c r="D11" s="8">
        <v>2</v>
      </c>
      <c r="E11" s="8">
        <v>3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>
        <v>8</v>
      </c>
      <c r="BD11" s="9" t="s">
        <v>17</v>
      </c>
      <c r="BE11" s="8">
        <v>10</v>
      </c>
      <c r="BG11" s="8">
        <v>4</v>
      </c>
      <c r="BH11" s="8">
        <v>5</v>
      </c>
      <c r="BI11" s="175">
        <v>6</v>
      </c>
      <c r="BJ11" s="8">
        <v>7</v>
      </c>
      <c r="BK11" s="8">
        <v>8</v>
      </c>
      <c r="BL11" s="9" t="s">
        <v>17</v>
      </c>
      <c r="BM11" s="8">
        <v>10</v>
      </c>
      <c r="BN11" s="8">
        <v>8</v>
      </c>
      <c r="BO11" s="9" t="s">
        <v>17</v>
      </c>
      <c r="BP11" s="8">
        <v>10</v>
      </c>
    </row>
    <row r="12" spans="1:68" ht="20.25" hidden="1" customHeight="1" x14ac:dyDescent="0.2">
      <c r="A12" s="10">
        <v>1</v>
      </c>
      <c r="B12" s="11" t="s">
        <v>18</v>
      </c>
      <c r="C12" s="11" t="s">
        <v>18</v>
      </c>
      <c r="D12" s="11" t="s">
        <v>18</v>
      </c>
      <c r="E12" s="1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211">
        <v>10.082000000000001</v>
      </c>
      <c r="AR12" s="211">
        <v>3.85</v>
      </c>
      <c r="AS12" s="211">
        <v>27.366</v>
      </c>
      <c r="AT12" s="211">
        <v>3.5</v>
      </c>
      <c r="AU12" s="211">
        <v>2.6139999999999999</v>
      </c>
      <c r="AV12" s="211">
        <v>-1.3069999999999999</v>
      </c>
      <c r="AW12" s="13"/>
      <c r="AX12" s="13"/>
      <c r="AY12" s="211">
        <v>16.756</v>
      </c>
      <c r="AZ12" s="211">
        <v>28.402999999999999</v>
      </c>
      <c r="BA12" s="211">
        <v>38.194000000000003</v>
      </c>
      <c r="BB12" s="14">
        <f>BB13+BB16</f>
        <v>65.852000000000004</v>
      </c>
      <c r="BC12" s="14">
        <f>BC13+BC16</f>
        <v>249.11</v>
      </c>
      <c r="BD12" s="15">
        <f t="shared" ref="BD12:BD17" si="0">(BB12/31/24)*1000</f>
        <v>88.510752688172047</v>
      </c>
      <c r="BE12" s="14">
        <f>BC12-BD12</f>
        <v>160.59924731182798</v>
      </c>
      <c r="BG12" s="16"/>
      <c r="BH12" s="17">
        <f t="shared" ref="BH12:BI103" si="1">(BC12*24*31/1000000)</f>
        <v>0.18533784</v>
      </c>
      <c r="BI12" s="15">
        <f t="shared" si="1"/>
        <v>6.5851999999999994E-2</v>
      </c>
      <c r="BJ12" s="14">
        <f>BH12-BI12</f>
        <v>0.11948584000000001</v>
      </c>
      <c r="BK12" s="17">
        <v>0.29486952000000005</v>
      </c>
      <c r="BL12" s="15">
        <v>0.11458200000000002</v>
      </c>
      <c r="BM12" s="14">
        <v>0.18028752000000003</v>
      </c>
      <c r="BN12" s="17">
        <f t="shared" ref="BN12:BP30" si="2">BK12*4</f>
        <v>1.1794780800000002</v>
      </c>
      <c r="BO12" s="15">
        <f t="shared" si="2"/>
        <v>0.45832800000000007</v>
      </c>
      <c r="BP12" s="17">
        <f t="shared" si="2"/>
        <v>0.72115008000000014</v>
      </c>
    </row>
    <row r="13" spans="1:68" ht="11.1" hidden="1" customHeight="1" outlineLevel="1" collapsed="1" x14ac:dyDescent="0.2">
      <c r="A13" s="10"/>
      <c r="B13" s="18"/>
      <c r="C13" s="18"/>
      <c r="D13" s="18"/>
      <c r="E13" s="19" t="s">
        <v>19</v>
      </c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9">
        <v>10.082000000000001</v>
      </c>
      <c r="AR13" s="209">
        <v>3.85</v>
      </c>
      <c r="AS13" s="209">
        <v>27.366</v>
      </c>
      <c r="AT13" s="209">
        <v>3.5</v>
      </c>
      <c r="AU13" s="209">
        <v>2.6139999999999999</v>
      </c>
      <c r="AV13" s="209">
        <v>-1.3069999999999999</v>
      </c>
      <c r="AW13" s="20"/>
      <c r="AX13" s="20"/>
      <c r="AY13" s="209">
        <v>16.756</v>
      </c>
      <c r="AZ13" s="209">
        <v>28.402999999999999</v>
      </c>
      <c r="BA13" s="209">
        <v>38.194000000000003</v>
      </c>
      <c r="BB13" s="21">
        <f t="shared" ref="BB13:BB100" si="3">MAX(F13:BA13)</f>
        <v>38.194000000000003</v>
      </c>
      <c r="BC13" s="18">
        <v>132.11000000000001</v>
      </c>
      <c r="BD13" s="22">
        <f t="shared" si="0"/>
        <v>51.336021505376351</v>
      </c>
      <c r="BE13" s="21">
        <f>BC13-BD13</f>
        <v>80.773978494623663</v>
      </c>
      <c r="BF13" s="2">
        <v>132.11000000000001</v>
      </c>
      <c r="BG13" s="10">
        <v>6</v>
      </c>
      <c r="BH13" s="21">
        <f>(BC13*24*31/1000000)</f>
        <v>9.8289840000000017E-2</v>
      </c>
      <c r="BI13" s="22">
        <f t="shared" si="1"/>
        <v>3.8194000000000006E-2</v>
      </c>
      <c r="BJ13" s="21">
        <f>BH13-BI13</f>
        <v>6.0095840000000011E-2</v>
      </c>
      <c r="BK13" s="21">
        <v>0.29486952000000005</v>
      </c>
      <c r="BL13" s="22">
        <v>0.11458200000000002</v>
      </c>
      <c r="BM13" s="21">
        <v>0.18028752000000003</v>
      </c>
      <c r="BN13" s="21">
        <f t="shared" si="2"/>
        <v>1.1794780800000002</v>
      </c>
      <c r="BO13" s="22">
        <f t="shared" si="2"/>
        <v>0.45832800000000007</v>
      </c>
      <c r="BP13" s="21">
        <f t="shared" si="2"/>
        <v>0.72115008000000014</v>
      </c>
    </row>
    <row r="14" spans="1:68" ht="11.1" hidden="1" customHeight="1" outlineLevel="2" x14ac:dyDescent="0.2">
      <c r="A14" s="10"/>
      <c r="B14" s="18"/>
      <c r="C14" s="18"/>
      <c r="D14" s="18"/>
      <c r="E14" s="23" t="s">
        <v>20</v>
      </c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08">
        <v>10.082000000000001</v>
      </c>
      <c r="AR14" s="24"/>
      <c r="AS14" s="208">
        <v>15.388</v>
      </c>
      <c r="AT14" s="208">
        <v>0.5</v>
      </c>
      <c r="AU14" s="24"/>
      <c r="AV14" s="24"/>
      <c r="AW14" s="24"/>
      <c r="AX14" s="24"/>
      <c r="AY14" s="208">
        <v>8.141</v>
      </c>
      <c r="AZ14" s="208">
        <v>16.45</v>
      </c>
      <c r="BA14" s="208">
        <v>15.919</v>
      </c>
      <c r="BB14" s="21">
        <f t="shared" si="3"/>
        <v>16.45</v>
      </c>
      <c r="BC14" s="18"/>
      <c r="BD14" s="22">
        <f t="shared" si="0"/>
        <v>22.11021505376344</v>
      </c>
      <c r="BE14" s="21"/>
      <c r="BG14" s="10"/>
      <c r="BH14" s="21">
        <f t="shared" si="1"/>
        <v>0</v>
      </c>
      <c r="BI14" s="22">
        <f t="shared" si="1"/>
        <v>1.6449999999999999E-2</v>
      </c>
      <c r="BJ14" s="21"/>
      <c r="BK14" s="21">
        <v>0</v>
      </c>
      <c r="BL14" s="22">
        <v>0</v>
      </c>
      <c r="BM14" s="21">
        <v>0</v>
      </c>
      <c r="BN14" s="21">
        <f t="shared" si="2"/>
        <v>0</v>
      </c>
      <c r="BO14" s="22">
        <f t="shared" si="2"/>
        <v>0</v>
      </c>
      <c r="BP14" s="21">
        <f t="shared" si="2"/>
        <v>0</v>
      </c>
    </row>
    <row r="15" spans="1:68" ht="11.1" hidden="1" customHeight="1" outlineLevel="2" x14ac:dyDescent="0.2">
      <c r="A15" s="10"/>
      <c r="B15" s="18"/>
      <c r="C15" s="18"/>
      <c r="D15" s="18"/>
      <c r="E15" s="23" t="s">
        <v>21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08">
        <v>3.85</v>
      </c>
      <c r="AS15" s="208">
        <v>11.978</v>
      </c>
      <c r="AT15" s="208">
        <v>3</v>
      </c>
      <c r="AU15" s="208">
        <v>2.6139999999999999</v>
      </c>
      <c r="AV15" s="208">
        <v>-1.3069999999999999</v>
      </c>
      <c r="AW15" s="24"/>
      <c r="AX15" s="24"/>
      <c r="AY15" s="208">
        <v>8.6150000000000002</v>
      </c>
      <c r="AZ15" s="208">
        <v>11.952999999999999</v>
      </c>
      <c r="BA15" s="208">
        <v>22.274999999999999</v>
      </c>
      <c r="BB15" s="21">
        <f t="shared" si="3"/>
        <v>22.274999999999999</v>
      </c>
      <c r="BC15" s="18"/>
      <c r="BD15" s="22">
        <f t="shared" si="0"/>
        <v>29.939516129032256</v>
      </c>
      <c r="BE15" s="21"/>
      <c r="BG15" s="10"/>
      <c r="BH15" s="21">
        <f t="shared" si="1"/>
        <v>0</v>
      </c>
      <c r="BI15" s="22">
        <f t="shared" si="1"/>
        <v>2.2275E-2</v>
      </c>
      <c r="BJ15" s="21"/>
      <c r="BK15" s="21">
        <v>0</v>
      </c>
      <c r="BL15" s="22">
        <v>0</v>
      </c>
      <c r="BM15" s="21">
        <v>0</v>
      </c>
      <c r="BN15" s="21">
        <f t="shared" si="2"/>
        <v>0</v>
      </c>
      <c r="BO15" s="22">
        <f t="shared" si="2"/>
        <v>0</v>
      </c>
      <c r="BP15" s="21">
        <f t="shared" si="2"/>
        <v>0</v>
      </c>
    </row>
    <row r="16" spans="1:68" ht="11.1" hidden="1" customHeight="1" outlineLevel="1" collapsed="1" x14ac:dyDescent="0.2">
      <c r="A16" s="10"/>
      <c r="B16" s="18"/>
      <c r="C16" s="18"/>
      <c r="D16" s="18"/>
      <c r="E16" s="19" t="s">
        <v>22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9">
        <v>0.23599999999999999</v>
      </c>
      <c r="BA16" s="209">
        <v>2.2589999999999999</v>
      </c>
      <c r="BB16" s="21">
        <f>SUM(BB17:BB18)</f>
        <v>27.658000000000001</v>
      </c>
      <c r="BC16" s="18">
        <f>SUM(BC17:BC18)</f>
        <v>117</v>
      </c>
      <c r="BD16" s="22">
        <f t="shared" si="0"/>
        <v>37.174731182795703</v>
      </c>
      <c r="BE16" s="21">
        <f>BC16-BD16</f>
        <v>79.825268817204289</v>
      </c>
      <c r="BF16" s="2">
        <v>6.8</v>
      </c>
      <c r="BG16" s="10">
        <v>6</v>
      </c>
      <c r="BH16" s="21">
        <f>(BC16*24*31/1000000)</f>
        <v>8.7048E-2</v>
      </c>
      <c r="BI16" s="22">
        <f>(BD16*24*31/1000000)</f>
        <v>2.7657999999999999E-2</v>
      </c>
      <c r="BJ16" s="21">
        <f>BH16-BI16</f>
        <v>5.9389999999999998E-2</v>
      </c>
      <c r="BK16" s="21">
        <v>1.5177599999999999E-2</v>
      </c>
      <c r="BL16" s="22">
        <v>6.777E-3</v>
      </c>
      <c r="BM16" s="21">
        <v>8.4005999999999994E-3</v>
      </c>
      <c r="BN16" s="21">
        <f t="shared" si="2"/>
        <v>6.0710399999999998E-2</v>
      </c>
      <c r="BO16" s="22">
        <f t="shared" si="2"/>
        <v>2.7108E-2</v>
      </c>
      <c r="BP16" s="21">
        <f t="shared" si="2"/>
        <v>3.3602399999999998E-2</v>
      </c>
    </row>
    <row r="17" spans="1:68" ht="11.1" hidden="1" customHeight="1" outlineLevel="2" x14ac:dyDescent="0.2">
      <c r="A17" s="10"/>
      <c r="B17" s="18"/>
      <c r="C17" s="18"/>
      <c r="D17" s="18"/>
      <c r="E17" s="23" t="s">
        <v>23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08"/>
      <c r="BA17" s="208"/>
      <c r="BB17" s="21">
        <v>16.015000000000001</v>
      </c>
      <c r="BC17" s="25">
        <v>117</v>
      </c>
      <c r="BD17" s="22">
        <f t="shared" si="0"/>
        <v>21.525537634408604</v>
      </c>
      <c r="BE17" s="21">
        <f>BC17-BD17</f>
        <v>95.474462365591393</v>
      </c>
      <c r="BF17" s="2">
        <v>6.8</v>
      </c>
      <c r="BG17" s="10"/>
      <c r="BH17" s="21">
        <f>(BC17*24*31/1000000)</f>
        <v>8.7048E-2</v>
      </c>
      <c r="BI17" s="22">
        <f>(BD17*24*31/1000000)</f>
        <v>1.6015000000000001E-2</v>
      </c>
      <c r="BJ17" s="21">
        <f>BH17-BI17</f>
        <v>7.1032999999999999E-2</v>
      </c>
      <c r="BK17" s="21">
        <v>0</v>
      </c>
      <c r="BL17" s="22">
        <v>0</v>
      </c>
      <c r="BM17" s="21">
        <v>0</v>
      </c>
      <c r="BN17" s="21">
        <f t="shared" si="2"/>
        <v>0</v>
      </c>
      <c r="BO17" s="22">
        <f t="shared" si="2"/>
        <v>0</v>
      </c>
      <c r="BP17" s="21">
        <f t="shared" si="2"/>
        <v>0</v>
      </c>
    </row>
    <row r="18" spans="1:68" ht="11.1" hidden="1" customHeight="1" outlineLevel="2" x14ac:dyDescent="0.2">
      <c r="A18" s="10"/>
      <c r="B18" s="18"/>
      <c r="C18" s="18"/>
      <c r="D18" s="18"/>
      <c r="E18" s="26" t="s">
        <v>24</v>
      </c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08"/>
      <c r="AS18" s="208"/>
      <c r="AT18" s="208"/>
      <c r="AU18" s="208"/>
      <c r="AV18" s="208"/>
      <c r="AW18" s="24"/>
      <c r="AX18" s="24"/>
      <c r="AY18" s="208"/>
      <c r="AZ18" s="208"/>
      <c r="BA18" s="208"/>
      <c r="BB18" s="21">
        <v>11.643000000000001</v>
      </c>
      <c r="BC18" s="18"/>
      <c r="BD18" s="22"/>
      <c r="BE18" s="21"/>
      <c r="BG18" s="10"/>
      <c r="BH18" s="21"/>
      <c r="BI18" s="22"/>
      <c r="BJ18" s="21"/>
      <c r="BK18" s="21"/>
      <c r="BL18" s="22"/>
      <c r="BM18" s="21"/>
      <c r="BN18" s="21"/>
      <c r="BO18" s="22"/>
      <c r="BP18" s="21"/>
    </row>
    <row r="19" spans="1:68" ht="17.25" hidden="1" customHeight="1" x14ac:dyDescent="0.2">
      <c r="A19" s="10">
        <v>2</v>
      </c>
      <c r="B19" s="11" t="s">
        <v>25</v>
      </c>
      <c r="C19" s="11" t="s">
        <v>25</v>
      </c>
      <c r="D19" s="11" t="s">
        <v>25</v>
      </c>
      <c r="E19" s="12"/>
      <c r="F19" s="211">
        <v>72.626999999999995</v>
      </c>
      <c r="G19" s="211">
        <v>93.44</v>
      </c>
      <c r="H19" s="211">
        <v>117.58799999999999</v>
      </c>
      <c r="I19" s="242">
        <v>71.727999999999994</v>
      </c>
      <c r="J19" s="242"/>
      <c r="K19" s="211">
        <v>46.984000000000002</v>
      </c>
      <c r="L19" s="211">
        <v>21.686</v>
      </c>
      <c r="M19" s="211">
        <v>-30.988</v>
      </c>
      <c r="N19" s="211">
        <v>11.746</v>
      </c>
      <c r="O19" s="211">
        <v>44.616999999999997</v>
      </c>
      <c r="P19" s="211">
        <v>56.491999999999997</v>
      </c>
      <c r="Q19" s="211">
        <v>90.201999999999998</v>
      </c>
      <c r="R19" s="211">
        <v>99.597999999999999</v>
      </c>
      <c r="S19" s="211">
        <v>126.503</v>
      </c>
      <c r="T19" s="211">
        <v>131.374</v>
      </c>
      <c r="U19" s="211">
        <v>83.947999999999993</v>
      </c>
      <c r="V19" s="211">
        <v>59.63</v>
      </c>
      <c r="W19" s="211">
        <v>40.786000000000001</v>
      </c>
      <c r="X19" s="211">
        <v>10.35</v>
      </c>
      <c r="Y19" s="211">
        <v>3.9660000000000002</v>
      </c>
      <c r="Z19" s="211">
        <v>8.9760000000000009</v>
      </c>
      <c r="AA19" s="211">
        <v>-87.802999999999997</v>
      </c>
      <c r="AB19" s="211">
        <v>35.39</v>
      </c>
      <c r="AC19" s="211">
        <v>88.869</v>
      </c>
      <c r="AD19" s="211">
        <v>106.83799999999999</v>
      </c>
      <c r="AE19" s="211">
        <v>112.86499999999999</v>
      </c>
      <c r="AF19" s="211">
        <v>94.311000000000007</v>
      </c>
      <c r="AG19" s="211">
        <v>80.39</v>
      </c>
      <c r="AH19" s="211">
        <v>49.365000000000002</v>
      </c>
      <c r="AI19" s="211">
        <v>42.533999999999999</v>
      </c>
      <c r="AJ19" s="211">
        <v>11.379</v>
      </c>
      <c r="AK19" s="211">
        <v>4.6050000000000004</v>
      </c>
      <c r="AL19" s="211">
        <v>6.2960000000000003</v>
      </c>
      <c r="AM19" s="211">
        <v>22.379000000000001</v>
      </c>
      <c r="AN19" s="211">
        <v>47.316000000000003</v>
      </c>
      <c r="AO19" s="211">
        <v>86.096999999999994</v>
      </c>
      <c r="AP19" s="211">
        <v>113.065</v>
      </c>
      <c r="AQ19" s="211">
        <v>125.04</v>
      </c>
      <c r="AR19" s="211">
        <v>102.515</v>
      </c>
      <c r="AS19" s="211">
        <v>85.498999999999995</v>
      </c>
      <c r="AT19" s="211">
        <v>60.066000000000003</v>
      </c>
      <c r="AU19" s="211">
        <v>33.773000000000003</v>
      </c>
      <c r="AV19" s="211">
        <v>12.036</v>
      </c>
      <c r="AW19" s="211">
        <v>5.0339999999999998</v>
      </c>
      <c r="AX19" s="211">
        <v>12.8</v>
      </c>
      <c r="AY19" s="211">
        <v>20.7</v>
      </c>
      <c r="AZ19" s="211">
        <v>48.197000000000003</v>
      </c>
      <c r="BA19" s="211">
        <v>74.447999999999993</v>
      </c>
      <c r="BB19" s="14">
        <f>SUM(BB20:BB34)/2</f>
        <v>147.22180000000003</v>
      </c>
      <c r="BC19" s="14">
        <f>SUM(BC20:BC34)</f>
        <v>474.21199999999999</v>
      </c>
      <c r="BD19" s="15">
        <f>(BB19/31/24)*1000</f>
        <v>197.87876344086027</v>
      </c>
      <c r="BE19" s="14">
        <f>BC19-BD19</f>
        <v>276.33323655913972</v>
      </c>
      <c r="BG19" s="16"/>
      <c r="BH19" s="17">
        <f>BH20+BH22+BH24+BH27+BH29+BH31+BH33</f>
        <v>0.35281372799999999</v>
      </c>
      <c r="BI19" s="15">
        <f>BI20+BI22+BI24+BI27+BI29+BI31+BI33</f>
        <v>0.14636399999999999</v>
      </c>
      <c r="BJ19" s="14">
        <f>BH19-BI19</f>
        <v>0.206449728</v>
      </c>
      <c r="BK19" s="17">
        <v>1.0557627840000001</v>
      </c>
      <c r="BL19" s="15">
        <v>0.45091799999999999</v>
      </c>
      <c r="BM19" s="14">
        <v>0.60484478400000008</v>
      </c>
      <c r="BN19" s="17">
        <f t="shared" si="2"/>
        <v>4.2230511360000005</v>
      </c>
      <c r="BO19" s="15">
        <f t="shared" si="2"/>
        <v>1.8036719999999999</v>
      </c>
      <c r="BP19" s="17">
        <f t="shared" si="2"/>
        <v>2.4193791360000003</v>
      </c>
    </row>
    <row r="20" spans="1:68" ht="11.1" hidden="1" customHeight="1" outlineLevel="1" collapsed="1" x14ac:dyDescent="0.2">
      <c r="A20" s="10"/>
      <c r="B20" s="18"/>
      <c r="C20" s="18"/>
      <c r="D20" s="18"/>
      <c r="E20" s="19" t="s">
        <v>26</v>
      </c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9">
        <v>0.23599999999999999</v>
      </c>
      <c r="BA20" s="209">
        <v>2.2589999999999999</v>
      </c>
      <c r="BB20" s="21">
        <f t="shared" si="3"/>
        <v>2.2589999999999999</v>
      </c>
      <c r="BC20" s="18">
        <v>6.8</v>
      </c>
      <c r="BD20" s="22">
        <f>(BB20/31/24)*1000</f>
        <v>3.036290322580645</v>
      </c>
      <c r="BE20" s="21">
        <f t="shared" ref="BE20:BE25" si="4">BC20-BD20</f>
        <v>3.7637096774193548</v>
      </c>
      <c r="BF20" s="2">
        <v>6.8</v>
      </c>
      <c r="BG20" s="10">
        <v>6</v>
      </c>
      <c r="BH20" s="21">
        <f t="shared" si="1"/>
        <v>5.0591999999999998E-3</v>
      </c>
      <c r="BI20" s="22">
        <f t="shared" si="1"/>
        <v>2.2590000000000002E-3</v>
      </c>
      <c r="BJ20" s="21">
        <f t="shared" ref="BJ20:BJ25" si="5">BH20-BI20</f>
        <v>2.8001999999999997E-3</v>
      </c>
      <c r="BK20" s="21">
        <v>1.5177599999999999E-2</v>
      </c>
      <c r="BL20" s="22">
        <v>6.777E-3</v>
      </c>
      <c r="BM20" s="21">
        <v>8.4005999999999994E-3</v>
      </c>
      <c r="BN20" s="21">
        <f t="shared" si="2"/>
        <v>6.0710399999999998E-2</v>
      </c>
      <c r="BO20" s="22">
        <f t="shared" si="2"/>
        <v>2.7108E-2</v>
      </c>
      <c r="BP20" s="21">
        <f t="shared" si="2"/>
        <v>3.3602399999999998E-2</v>
      </c>
    </row>
    <row r="21" spans="1:68" ht="11.1" hidden="1" customHeight="1" outlineLevel="2" x14ac:dyDescent="0.2">
      <c r="A21" s="10"/>
      <c r="B21" s="18"/>
      <c r="C21" s="18"/>
      <c r="D21" s="18"/>
      <c r="E21" s="23" t="s">
        <v>27</v>
      </c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08">
        <v>0.23599999999999999</v>
      </c>
      <c r="BA21" s="208">
        <v>2.2589999999999999</v>
      </c>
      <c r="BB21" s="21">
        <f t="shared" si="3"/>
        <v>2.2589999999999999</v>
      </c>
      <c r="BC21" s="18"/>
      <c r="BD21" s="22"/>
      <c r="BE21" s="21">
        <f t="shared" si="4"/>
        <v>0</v>
      </c>
      <c r="BF21" s="2">
        <v>6.8</v>
      </c>
      <c r="BG21" s="10"/>
      <c r="BH21" s="21">
        <f t="shared" si="1"/>
        <v>0</v>
      </c>
      <c r="BI21" s="22">
        <f t="shared" si="1"/>
        <v>0</v>
      </c>
      <c r="BJ21" s="21">
        <f t="shared" si="5"/>
        <v>0</v>
      </c>
      <c r="BK21" s="21">
        <v>0</v>
      </c>
      <c r="BL21" s="22">
        <v>0</v>
      </c>
      <c r="BM21" s="21">
        <v>0</v>
      </c>
      <c r="BN21" s="21">
        <f t="shared" si="2"/>
        <v>0</v>
      </c>
      <c r="BO21" s="22">
        <f t="shared" si="2"/>
        <v>0</v>
      </c>
      <c r="BP21" s="21">
        <f t="shared" si="2"/>
        <v>0</v>
      </c>
    </row>
    <row r="22" spans="1:68" ht="11.1" hidden="1" customHeight="1" outlineLevel="1" collapsed="1" x14ac:dyDescent="0.2">
      <c r="A22" s="10"/>
      <c r="B22" s="18"/>
      <c r="C22" s="18"/>
      <c r="D22" s="18"/>
      <c r="E22" s="19" t="s">
        <v>28</v>
      </c>
      <c r="F22" s="209">
        <v>2.8490000000000002</v>
      </c>
      <c r="G22" s="209">
        <v>2.59</v>
      </c>
      <c r="H22" s="209">
        <v>1.5569999999999999</v>
      </c>
      <c r="I22" s="240">
        <v>1.5549999999999999</v>
      </c>
      <c r="J22" s="240"/>
      <c r="K22" s="209">
        <v>0.66700000000000004</v>
      </c>
      <c r="L22" s="20"/>
      <c r="M22" s="20"/>
      <c r="N22" s="20"/>
      <c r="O22" s="209">
        <v>0.748</v>
      </c>
      <c r="P22" s="209">
        <v>1.141</v>
      </c>
      <c r="Q22" s="209">
        <v>2.0590000000000002</v>
      </c>
      <c r="R22" s="209">
        <v>2.238</v>
      </c>
      <c r="S22" s="209">
        <v>3.7</v>
      </c>
      <c r="T22" s="209">
        <v>1.7809999999999999</v>
      </c>
      <c r="U22" s="209">
        <v>1.738</v>
      </c>
      <c r="V22" s="209">
        <v>1.3380000000000001</v>
      </c>
      <c r="W22" s="209">
        <v>0.67500000000000004</v>
      </c>
      <c r="X22" s="20"/>
      <c r="Y22" s="20"/>
      <c r="Z22" s="20"/>
      <c r="AA22" s="209">
        <v>0.31900000000000001</v>
      </c>
      <c r="AB22" s="20"/>
      <c r="AC22" s="209">
        <v>3.7759999999999998</v>
      </c>
      <c r="AD22" s="209">
        <v>3.1739999999999999</v>
      </c>
      <c r="AE22" s="209">
        <v>3.12</v>
      </c>
      <c r="AF22" s="209">
        <v>2.383</v>
      </c>
      <c r="AG22" s="209">
        <v>2.2549999999999999</v>
      </c>
      <c r="AH22" s="209">
        <v>0.86</v>
      </c>
      <c r="AI22" s="209">
        <v>0.67800000000000005</v>
      </c>
      <c r="AJ22" s="20"/>
      <c r="AK22" s="20"/>
      <c r="AL22" s="20"/>
      <c r="AM22" s="20"/>
      <c r="AN22" s="209">
        <v>1.125</v>
      </c>
      <c r="AO22" s="209">
        <v>1.863</v>
      </c>
      <c r="AP22" s="209">
        <v>2.6459999999999999</v>
      </c>
      <c r="AQ22" s="209">
        <v>2.66</v>
      </c>
      <c r="AR22" s="209">
        <v>2.5579999999999998</v>
      </c>
      <c r="AS22" s="209">
        <v>1.677</v>
      </c>
      <c r="AT22" s="209">
        <v>1.2290000000000001</v>
      </c>
      <c r="AU22" s="209">
        <v>0.81499999999999995</v>
      </c>
      <c r="AV22" s="20"/>
      <c r="AW22" s="20"/>
      <c r="AX22" s="20"/>
      <c r="AY22" s="209">
        <v>0.32100000000000001</v>
      </c>
      <c r="AZ22" s="209">
        <v>0.77500000000000002</v>
      </c>
      <c r="BA22" s="209">
        <v>1.6950000000000001</v>
      </c>
      <c r="BB22" s="21">
        <f t="shared" si="3"/>
        <v>3.7759999999999998</v>
      </c>
      <c r="BC22" s="18">
        <v>5.0750000000000002</v>
      </c>
      <c r="BD22" s="22">
        <f>(BB22/31/24)*1000</f>
        <v>5.075268817204301</v>
      </c>
      <c r="BE22" s="21">
        <f t="shared" si="4"/>
        <v>-2.6881720430083078E-4</v>
      </c>
      <c r="BF22" s="2">
        <v>4.24</v>
      </c>
      <c r="BG22" s="10">
        <v>6</v>
      </c>
      <c r="BH22" s="21">
        <f t="shared" si="1"/>
        <v>3.7758000000000002E-3</v>
      </c>
      <c r="BI22" s="22">
        <f t="shared" si="1"/>
        <v>3.7759999999999998E-3</v>
      </c>
      <c r="BJ22" s="21">
        <f t="shared" si="5"/>
        <v>-1.999999999996796E-7</v>
      </c>
      <c r="BK22" s="21">
        <v>1.1327400000000001E-2</v>
      </c>
      <c r="BL22" s="22">
        <v>1.1328E-2</v>
      </c>
      <c r="BM22" s="21">
        <v>-5.9999999999817144E-7</v>
      </c>
      <c r="BN22" s="21">
        <f t="shared" si="2"/>
        <v>4.5309600000000005E-2</v>
      </c>
      <c r="BO22" s="22">
        <f t="shared" si="2"/>
        <v>4.5311999999999998E-2</v>
      </c>
      <c r="BP22" s="21">
        <f t="shared" si="2"/>
        <v>-2.3999999999926858E-6</v>
      </c>
    </row>
    <row r="23" spans="1:68" ht="11.1" hidden="1" customHeight="1" outlineLevel="2" x14ac:dyDescent="0.2">
      <c r="A23" s="10"/>
      <c r="B23" s="18"/>
      <c r="C23" s="18"/>
      <c r="D23" s="18"/>
      <c r="E23" s="23" t="s">
        <v>29</v>
      </c>
      <c r="F23" s="208">
        <v>2.8490000000000002</v>
      </c>
      <c r="G23" s="208">
        <v>2.59</v>
      </c>
      <c r="H23" s="208">
        <v>1.5569999999999999</v>
      </c>
      <c r="I23" s="239">
        <v>1.5549999999999999</v>
      </c>
      <c r="J23" s="239"/>
      <c r="K23" s="208">
        <v>0.66700000000000004</v>
      </c>
      <c r="L23" s="24"/>
      <c r="M23" s="24"/>
      <c r="N23" s="24"/>
      <c r="O23" s="208">
        <v>0.748</v>
      </c>
      <c r="P23" s="208">
        <v>1.141</v>
      </c>
      <c r="Q23" s="208">
        <v>2.0590000000000002</v>
      </c>
      <c r="R23" s="208">
        <v>2.238</v>
      </c>
      <c r="S23" s="208">
        <v>3.7</v>
      </c>
      <c r="T23" s="208">
        <v>1.7809999999999999</v>
      </c>
      <c r="U23" s="208">
        <v>1.738</v>
      </c>
      <c r="V23" s="208">
        <v>1.3380000000000001</v>
      </c>
      <c r="W23" s="208">
        <v>0.67500000000000004</v>
      </c>
      <c r="X23" s="24"/>
      <c r="Y23" s="24"/>
      <c r="Z23" s="24"/>
      <c r="AA23" s="208">
        <v>0.31900000000000001</v>
      </c>
      <c r="AB23" s="24"/>
      <c r="AC23" s="208">
        <v>3.7759999999999998</v>
      </c>
      <c r="AD23" s="208">
        <v>3.1739999999999999</v>
      </c>
      <c r="AE23" s="208">
        <v>3.12</v>
      </c>
      <c r="AF23" s="208">
        <v>2.383</v>
      </c>
      <c r="AG23" s="208">
        <v>2.2549999999999999</v>
      </c>
      <c r="AH23" s="208">
        <v>0.86</v>
      </c>
      <c r="AI23" s="208">
        <v>0.67800000000000005</v>
      </c>
      <c r="AJ23" s="24"/>
      <c r="AK23" s="24"/>
      <c r="AL23" s="24"/>
      <c r="AM23" s="24"/>
      <c r="AN23" s="208">
        <v>1.125</v>
      </c>
      <c r="AO23" s="208">
        <v>1.863</v>
      </c>
      <c r="AP23" s="208">
        <v>2.6459999999999999</v>
      </c>
      <c r="AQ23" s="208">
        <v>2.66</v>
      </c>
      <c r="AR23" s="208">
        <v>2.5579999999999998</v>
      </c>
      <c r="AS23" s="208">
        <v>1.677</v>
      </c>
      <c r="AT23" s="208">
        <v>1.2290000000000001</v>
      </c>
      <c r="AU23" s="208">
        <v>0.81499999999999995</v>
      </c>
      <c r="AV23" s="24"/>
      <c r="AW23" s="24"/>
      <c r="AX23" s="24"/>
      <c r="AY23" s="208">
        <v>0.32100000000000001</v>
      </c>
      <c r="AZ23" s="208">
        <v>0.77500000000000002</v>
      </c>
      <c r="BA23" s="208">
        <v>1.6950000000000001</v>
      </c>
      <c r="BB23" s="21">
        <f t="shared" si="3"/>
        <v>3.7759999999999998</v>
      </c>
      <c r="BC23" s="18"/>
      <c r="BD23" s="22"/>
      <c r="BE23" s="21">
        <f t="shared" si="4"/>
        <v>0</v>
      </c>
      <c r="BF23" s="2">
        <v>4.24</v>
      </c>
      <c r="BG23" s="10"/>
      <c r="BH23" s="21">
        <f t="shared" si="1"/>
        <v>0</v>
      </c>
      <c r="BI23" s="22">
        <f t="shared" si="1"/>
        <v>0</v>
      </c>
      <c r="BJ23" s="21">
        <f t="shared" si="5"/>
        <v>0</v>
      </c>
      <c r="BK23" s="21">
        <v>0</v>
      </c>
      <c r="BL23" s="22">
        <v>0</v>
      </c>
      <c r="BM23" s="21">
        <v>0</v>
      </c>
      <c r="BN23" s="21">
        <f t="shared" si="2"/>
        <v>0</v>
      </c>
      <c r="BO23" s="22">
        <f t="shared" si="2"/>
        <v>0</v>
      </c>
      <c r="BP23" s="21">
        <f t="shared" si="2"/>
        <v>0</v>
      </c>
    </row>
    <row r="24" spans="1:68" ht="11.1" hidden="1" customHeight="1" outlineLevel="1" collapsed="1" x14ac:dyDescent="0.2">
      <c r="A24" s="10"/>
      <c r="B24" s="18"/>
      <c r="C24" s="18"/>
      <c r="D24" s="18"/>
      <c r="E24" s="19" t="s">
        <v>30</v>
      </c>
      <c r="F24" s="209">
        <v>43.3</v>
      </c>
      <c r="G24" s="209">
        <v>35</v>
      </c>
      <c r="H24" s="209">
        <v>31.4</v>
      </c>
      <c r="I24" s="240">
        <v>22.248999999999999</v>
      </c>
      <c r="J24" s="240"/>
      <c r="K24" s="209">
        <v>11.657999999999999</v>
      </c>
      <c r="L24" s="20"/>
      <c r="M24" s="20"/>
      <c r="N24" s="20"/>
      <c r="O24" s="209">
        <v>13.144</v>
      </c>
      <c r="P24" s="209">
        <v>27.405999999999999</v>
      </c>
      <c r="Q24" s="209">
        <v>42.856999999999999</v>
      </c>
      <c r="R24" s="209">
        <v>44.604999999999997</v>
      </c>
      <c r="S24" s="209">
        <v>52.395000000000003</v>
      </c>
      <c r="T24" s="209">
        <v>48.084000000000003</v>
      </c>
      <c r="U24" s="209">
        <v>36.034999999999997</v>
      </c>
      <c r="V24" s="209">
        <v>20.088000000000001</v>
      </c>
      <c r="W24" s="209">
        <v>13.032999999999999</v>
      </c>
      <c r="X24" s="20"/>
      <c r="Y24" s="20"/>
      <c r="Z24" s="20"/>
      <c r="AA24" s="209">
        <v>-99.427000000000007</v>
      </c>
      <c r="AB24" s="209">
        <v>19.314</v>
      </c>
      <c r="AC24" s="209">
        <v>31.437999999999999</v>
      </c>
      <c r="AD24" s="209">
        <v>36.805999999999997</v>
      </c>
      <c r="AE24" s="209">
        <v>36.411000000000001</v>
      </c>
      <c r="AF24" s="209">
        <v>30.658000000000001</v>
      </c>
      <c r="AG24" s="209">
        <v>22.832999999999998</v>
      </c>
      <c r="AH24" s="209">
        <v>15.151999999999999</v>
      </c>
      <c r="AI24" s="209">
        <v>11.88</v>
      </c>
      <c r="AJ24" s="20"/>
      <c r="AK24" s="20"/>
      <c r="AL24" s="20"/>
      <c r="AM24" s="209">
        <v>8.859</v>
      </c>
      <c r="AN24" s="209">
        <v>20.408000000000001</v>
      </c>
      <c r="AO24" s="209">
        <v>30.652000000000001</v>
      </c>
      <c r="AP24" s="209">
        <v>38.533999999999999</v>
      </c>
      <c r="AQ24" s="209">
        <v>38.247999999999998</v>
      </c>
      <c r="AR24" s="209">
        <v>32.216000000000001</v>
      </c>
      <c r="AS24" s="209">
        <v>28.196000000000002</v>
      </c>
      <c r="AT24" s="209">
        <v>17.978000000000002</v>
      </c>
      <c r="AU24" s="209">
        <v>10.097</v>
      </c>
      <c r="AV24" s="20"/>
      <c r="AW24" s="20"/>
      <c r="AX24" s="20"/>
      <c r="AY24" s="209">
        <v>8.4260000000000002</v>
      </c>
      <c r="AZ24" s="209">
        <v>16.187999999999999</v>
      </c>
      <c r="BA24" s="209">
        <v>28.902999999999999</v>
      </c>
      <c r="BB24" s="21">
        <f t="shared" si="3"/>
        <v>52.395000000000003</v>
      </c>
      <c r="BC24" s="18">
        <v>118.56</v>
      </c>
      <c r="BD24" s="22">
        <f>(BB24/31/24)*1000</f>
        <v>70.423387096774192</v>
      </c>
      <c r="BE24" s="21">
        <f t="shared" si="4"/>
        <v>48.13661290322581</v>
      </c>
      <c r="BF24" s="2">
        <v>118.56</v>
      </c>
      <c r="BG24" s="10">
        <v>6</v>
      </c>
      <c r="BH24" s="21">
        <f t="shared" si="1"/>
        <v>8.8208640000000005E-2</v>
      </c>
      <c r="BI24" s="22">
        <f t="shared" si="1"/>
        <v>5.239499999999999E-2</v>
      </c>
      <c r="BJ24" s="21">
        <f t="shared" si="5"/>
        <v>3.5813640000000015E-2</v>
      </c>
      <c r="BK24" s="21">
        <v>0.26462592000000001</v>
      </c>
      <c r="BL24" s="22">
        <v>0.15718499999999996</v>
      </c>
      <c r="BM24" s="21">
        <v>0.10744092000000005</v>
      </c>
      <c r="BN24" s="21">
        <f t="shared" si="2"/>
        <v>1.0585036800000001</v>
      </c>
      <c r="BO24" s="22">
        <f t="shared" si="2"/>
        <v>0.62873999999999985</v>
      </c>
      <c r="BP24" s="21">
        <f t="shared" si="2"/>
        <v>0.4297636800000002</v>
      </c>
    </row>
    <row r="25" spans="1:68" ht="11.1" hidden="1" customHeight="1" outlineLevel="2" x14ac:dyDescent="0.2">
      <c r="A25" s="10"/>
      <c r="B25" s="18"/>
      <c r="C25" s="18"/>
      <c r="D25" s="18"/>
      <c r="E25" s="23" t="s">
        <v>31</v>
      </c>
      <c r="F25" s="208">
        <v>19.2</v>
      </c>
      <c r="G25" s="208">
        <v>15</v>
      </c>
      <c r="H25" s="208">
        <v>13.3</v>
      </c>
      <c r="I25" s="239">
        <v>8.8409999999999993</v>
      </c>
      <c r="J25" s="239"/>
      <c r="K25" s="208">
        <v>4.7359999999999998</v>
      </c>
      <c r="L25" s="24"/>
      <c r="M25" s="24"/>
      <c r="N25" s="24"/>
      <c r="O25" s="208">
        <v>6.032</v>
      </c>
      <c r="P25" s="208">
        <v>11.789</v>
      </c>
      <c r="Q25" s="208">
        <v>18.702000000000002</v>
      </c>
      <c r="R25" s="208">
        <v>20.565999999999999</v>
      </c>
      <c r="S25" s="208">
        <v>23.925999999999998</v>
      </c>
      <c r="T25" s="208">
        <v>21.744</v>
      </c>
      <c r="U25" s="208">
        <v>16.721</v>
      </c>
      <c r="V25" s="208">
        <v>9.4830000000000005</v>
      </c>
      <c r="W25" s="208">
        <v>5.58</v>
      </c>
      <c r="X25" s="24"/>
      <c r="Y25" s="24"/>
      <c r="Z25" s="24"/>
      <c r="AA25" s="208">
        <v>-74.918000000000006</v>
      </c>
      <c r="AB25" s="208">
        <v>6.1550000000000002</v>
      </c>
      <c r="AC25" s="208">
        <v>9.2989999999999995</v>
      </c>
      <c r="AD25" s="208">
        <v>11.361000000000001</v>
      </c>
      <c r="AE25" s="208">
        <v>11.135</v>
      </c>
      <c r="AF25" s="208">
        <v>9.7759999999999998</v>
      </c>
      <c r="AG25" s="208">
        <v>7.6059999999999999</v>
      </c>
      <c r="AH25" s="208">
        <v>5.391</v>
      </c>
      <c r="AI25" s="208">
        <v>3.7069999999999999</v>
      </c>
      <c r="AJ25" s="24"/>
      <c r="AK25" s="24"/>
      <c r="AL25" s="24"/>
      <c r="AM25" s="208">
        <v>3.16</v>
      </c>
      <c r="AN25" s="208">
        <v>7.5010000000000003</v>
      </c>
      <c r="AO25" s="208">
        <v>10.186</v>
      </c>
      <c r="AP25" s="208">
        <v>12.590999999999999</v>
      </c>
      <c r="AQ25" s="208">
        <v>12.396000000000001</v>
      </c>
      <c r="AR25" s="208">
        <v>10.786</v>
      </c>
      <c r="AS25" s="208">
        <v>9.5410000000000004</v>
      </c>
      <c r="AT25" s="208">
        <v>6.5609999999999999</v>
      </c>
      <c r="AU25" s="208">
        <v>3.9540000000000002</v>
      </c>
      <c r="AV25" s="24"/>
      <c r="AW25" s="24"/>
      <c r="AX25" s="24"/>
      <c r="AY25" s="208">
        <v>3.181</v>
      </c>
      <c r="AZ25" s="208">
        <v>6.048</v>
      </c>
      <c r="BA25" s="208">
        <v>9.7629999999999999</v>
      </c>
      <c r="BB25" s="21">
        <f t="shared" si="3"/>
        <v>23.925999999999998</v>
      </c>
      <c r="BC25" s="18"/>
      <c r="BD25" s="22"/>
      <c r="BE25" s="21">
        <f t="shared" si="4"/>
        <v>0</v>
      </c>
      <c r="BF25" s="2">
        <v>41</v>
      </c>
      <c r="BG25" s="10"/>
      <c r="BH25" s="21">
        <f t="shared" si="1"/>
        <v>0</v>
      </c>
      <c r="BI25" s="22">
        <f t="shared" si="1"/>
        <v>0</v>
      </c>
      <c r="BJ25" s="21">
        <f t="shared" si="5"/>
        <v>0</v>
      </c>
      <c r="BK25" s="21">
        <v>0</v>
      </c>
      <c r="BL25" s="22">
        <v>0</v>
      </c>
      <c r="BM25" s="21">
        <v>0</v>
      </c>
      <c r="BN25" s="21">
        <f t="shared" si="2"/>
        <v>0</v>
      </c>
      <c r="BO25" s="22">
        <f t="shared" si="2"/>
        <v>0</v>
      </c>
      <c r="BP25" s="21">
        <f t="shared" si="2"/>
        <v>0</v>
      </c>
    </row>
    <row r="26" spans="1:68" ht="11.1" hidden="1" customHeight="1" outlineLevel="2" x14ac:dyDescent="0.2">
      <c r="A26" s="10"/>
      <c r="B26" s="18"/>
      <c r="C26" s="18"/>
      <c r="D26" s="18"/>
      <c r="E26" s="23" t="s">
        <v>32</v>
      </c>
      <c r="F26" s="208">
        <v>24.1</v>
      </c>
      <c r="G26" s="208">
        <v>20</v>
      </c>
      <c r="H26" s="208">
        <v>18.100000000000001</v>
      </c>
      <c r="I26" s="239">
        <v>13.407999999999999</v>
      </c>
      <c r="J26" s="239"/>
      <c r="K26" s="208">
        <v>6.9219999999999997</v>
      </c>
      <c r="L26" s="24"/>
      <c r="M26" s="24"/>
      <c r="N26" s="24"/>
      <c r="O26" s="208">
        <v>7.1120000000000001</v>
      </c>
      <c r="P26" s="208">
        <v>15.617000000000001</v>
      </c>
      <c r="Q26" s="208">
        <v>24.155000000000001</v>
      </c>
      <c r="R26" s="208">
        <v>24.039000000000001</v>
      </c>
      <c r="S26" s="208">
        <v>28.469000000000001</v>
      </c>
      <c r="T26" s="208">
        <v>26.34</v>
      </c>
      <c r="U26" s="208">
        <v>19.314</v>
      </c>
      <c r="V26" s="208">
        <v>10.605</v>
      </c>
      <c r="W26" s="208">
        <v>7.4530000000000003</v>
      </c>
      <c r="X26" s="24"/>
      <c r="Y26" s="24"/>
      <c r="Z26" s="24"/>
      <c r="AA26" s="208">
        <v>-24.509</v>
      </c>
      <c r="AB26" s="208">
        <v>13.159000000000001</v>
      </c>
      <c r="AC26" s="208">
        <v>22.138999999999999</v>
      </c>
      <c r="AD26" s="208">
        <v>25.445</v>
      </c>
      <c r="AE26" s="208">
        <v>25.276</v>
      </c>
      <c r="AF26" s="208">
        <v>20.882000000000001</v>
      </c>
      <c r="AG26" s="208">
        <v>15.227</v>
      </c>
      <c r="AH26" s="208">
        <v>9.7609999999999992</v>
      </c>
      <c r="AI26" s="208">
        <v>8.173</v>
      </c>
      <c r="AJ26" s="24"/>
      <c r="AK26" s="24"/>
      <c r="AL26" s="24"/>
      <c r="AM26" s="208">
        <v>5.6989999999999998</v>
      </c>
      <c r="AN26" s="208">
        <v>12.907</v>
      </c>
      <c r="AO26" s="208">
        <v>20.466000000000001</v>
      </c>
      <c r="AP26" s="208">
        <v>25.943000000000001</v>
      </c>
      <c r="AQ26" s="208">
        <v>25.852</v>
      </c>
      <c r="AR26" s="208">
        <v>21.43</v>
      </c>
      <c r="AS26" s="208">
        <v>18.655000000000001</v>
      </c>
      <c r="AT26" s="208">
        <v>11.417</v>
      </c>
      <c r="AU26" s="208">
        <v>6.1429999999999998</v>
      </c>
      <c r="AV26" s="24"/>
      <c r="AW26" s="24"/>
      <c r="AX26" s="24"/>
      <c r="AY26" s="208">
        <v>5.2450000000000001</v>
      </c>
      <c r="AZ26" s="208">
        <v>10.14</v>
      </c>
      <c r="BA26" s="208">
        <v>19.14</v>
      </c>
      <c r="BB26" s="21">
        <f t="shared" si="3"/>
        <v>28.469000000000001</v>
      </c>
      <c r="BC26" s="18"/>
      <c r="BD26" s="22">
        <f t="shared" ref="BD26:BD32" si="6">(BB26/31/24)*1000</f>
        <v>38.264784946236567</v>
      </c>
      <c r="BE26" s="21"/>
      <c r="BF26" s="2">
        <v>77.56</v>
      </c>
      <c r="BG26" s="10"/>
      <c r="BH26" s="21">
        <f t="shared" si="1"/>
        <v>0</v>
      </c>
      <c r="BI26" s="22"/>
      <c r="BJ26" s="21"/>
      <c r="BK26" s="21">
        <v>0</v>
      </c>
      <c r="BL26" s="22">
        <v>8.5407000000000011E-2</v>
      </c>
      <c r="BM26" s="21"/>
      <c r="BN26" s="21">
        <f t="shared" si="2"/>
        <v>0</v>
      </c>
      <c r="BO26" s="22">
        <f t="shared" si="2"/>
        <v>0.34162800000000004</v>
      </c>
      <c r="BP26" s="21">
        <f t="shared" si="2"/>
        <v>0</v>
      </c>
    </row>
    <row r="27" spans="1:68" ht="11.1" hidden="1" customHeight="1" outlineLevel="1" collapsed="1" x14ac:dyDescent="0.2">
      <c r="A27" s="10"/>
      <c r="B27" s="18"/>
      <c r="C27" s="18"/>
      <c r="D27" s="18"/>
      <c r="E27" s="19" t="s">
        <v>33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9">
        <v>4.298</v>
      </c>
      <c r="AU27" s="209">
        <v>3.6880000000000002</v>
      </c>
      <c r="AV27" s="209">
        <v>2.1520000000000001</v>
      </c>
      <c r="AW27" s="20"/>
      <c r="AX27" s="20"/>
      <c r="AY27" s="209">
        <v>0.13200000000000001</v>
      </c>
      <c r="AZ27" s="209">
        <v>0.68700000000000006</v>
      </c>
      <c r="BA27" s="209">
        <v>1.204</v>
      </c>
      <c r="BB27" s="21">
        <f t="shared" si="3"/>
        <v>4.298</v>
      </c>
      <c r="BC27" s="18">
        <v>5.7770000000000001</v>
      </c>
      <c r="BD27" s="22">
        <f t="shared" si="6"/>
        <v>5.7768817204301079</v>
      </c>
      <c r="BE27" s="21">
        <f>BC27-BD27</f>
        <v>1.1827956989218791E-4</v>
      </c>
      <c r="BF27" s="2">
        <v>5.6</v>
      </c>
      <c r="BG27" s="10">
        <v>6</v>
      </c>
      <c r="BH27" s="21">
        <f t="shared" si="1"/>
        <v>4.2980879999999994E-3</v>
      </c>
      <c r="BI27" s="22">
        <f t="shared" si="1"/>
        <v>4.2979999999999997E-3</v>
      </c>
      <c r="BJ27" s="21">
        <f>BH27-BI27</f>
        <v>8.7999999999650858E-8</v>
      </c>
      <c r="BK27" s="21">
        <v>1.2894263999999999E-2</v>
      </c>
      <c r="BL27" s="22">
        <v>1.2893999999999999E-2</v>
      </c>
      <c r="BM27" s="21">
        <v>2.6399999999981993E-7</v>
      </c>
      <c r="BN27" s="21">
        <f t="shared" si="2"/>
        <v>5.1577055999999996E-2</v>
      </c>
      <c r="BO27" s="22">
        <f t="shared" si="2"/>
        <v>5.1575999999999997E-2</v>
      </c>
      <c r="BP27" s="21">
        <f t="shared" si="2"/>
        <v>1.0559999999992797E-6</v>
      </c>
    </row>
    <row r="28" spans="1:68" ht="10.5" hidden="1" customHeight="1" outlineLevel="2" x14ac:dyDescent="0.2">
      <c r="A28" s="10"/>
      <c r="B28" s="18"/>
      <c r="C28" s="18"/>
      <c r="D28" s="18"/>
      <c r="E28" s="23" t="s">
        <v>34</v>
      </c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08">
        <v>4.298</v>
      </c>
      <c r="AU28" s="208">
        <v>3.6880000000000002</v>
      </c>
      <c r="AV28" s="208">
        <v>2.1520000000000001</v>
      </c>
      <c r="AW28" s="24"/>
      <c r="AX28" s="24"/>
      <c r="AY28" s="208">
        <v>0.13200000000000001</v>
      </c>
      <c r="AZ28" s="208">
        <v>0.68700000000000006</v>
      </c>
      <c r="BA28" s="208">
        <v>1.204</v>
      </c>
      <c r="BB28" s="21">
        <f t="shared" si="3"/>
        <v>4.298</v>
      </c>
      <c r="BC28" s="18"/>
      <c r="BD28" s="22">
        <f t="shared" si="6"/>
        <v>5.7768817204301079</v>
      </c>
      <c r="BE28" s="21"/>
      <c r="BF28" s="2">
        <v>5.6</v>
      </c>
      <c r="BG28" s="10"/>
      <c r="BH28" s="21">
        <f t="shared" si="1"/>
        <v>0</v>
      </c>
      <c r="BI28" s="22">
        <f t="shared" si="1"/>
        <v>4.2979999999999997E-3</v>
      </c>
      <c r="BJ28" s="21"/>
      <c r="BK28" s="21">
        <v>0</v>
      </c>
      <c r="BL28" s="22">
        <v>1.2893999999999999E-2</v>
      </c>
      <c r="BM28" s="21"/>
      <c r="BN28" s="21">
        <f t="shared" si="2"/>
        <v>0</v>
      </c>
      <c r="BO28" s="22">
        <f t="shared" si="2"/>
        <v>5.1575999999999997E-2</v>
      </c>
      <c r="BP28" s="21">
        <f t="shared" si="2"/>
        <v>0</v>
      </c>
    </row>
    <row r="29" spans="1:68" ht="11.1" hidden="1" customHeight="1" outlineLevel="1" collapsed="1" x14ac:dyDescent="0.2">
      <c r="A29" s="10"/>
      <c r="B29" s="18"/>
      <c r="C29" s="18"/>
      <c r="D29" s="18"/>
      <c r="E29" s="19" t="s">
        <v>35</v>
      </c>
      <c r="F29" s="209">
        <v>2.1230000000000002</v>
      </c>
      <c r="G29" s="209">
        <v>2.0249999999999999</v>
      </c>
      <c r="H29" s="209">
        <v>1.4670000000000001</v>
      </c>
      <c r="I29" s="240">
        <v>1.248</v>
      </c>
      <c r="J29" s="240"/>
      <c r="K29" s="209">
        <v>0.13200000000000001</v>
      </c>
      <c r="L29" s="20"/>
      <c r="M29" s="20"/>
      <c r="N29" s="20"/>
      <c r="O29" s="20"/>
      <c r="P29" s="209">
        <v>1.421</v>
      </c>
      <c r="Q29" s="209">
        <v>0.95</v>
      </c>
      <c r="R29" s="209">
        <v>2.113</v>
      </c>
      <c r="S29" s="209">
        <v>2.25</v>
      </c>
      <c r="T29" s="209">
        <v>1.19</v>
      </c>
      <c r="U29" s="209">
        <v>2.8130000000000002</v>
      </c>
      <c r="V29" s="209">
        <v>1.581</v>
      </c>
      <c r="W29" s="209">
        <v>0.33600000000000002</v>
      </c>
      <c r="X29" s="20"/>
      <c r="Y29" s="20"/>
      <c r="Z29" s="20"/>
      <c r="AA29" s="20"/>
      <c r="AB29" s="209">
        <v>1.0209999999999999</v>
      </c>
      <c r="AC29" s="209">
        <v>2.919</v>
      </c>
      <c r="AD29" s="209">
        <v>3.4460000000000002</v>
      </c>
      <c r="AE29" s="209">
        <v>2.7490000000000001</v>
      </c>
      <c r="AF29" s="209">
        <v>2.3260000000000001</v>
      </c>
      <c r="AG29" s="209">
        <v>1.956</v>
      </c>
      <c r="AH29" s="209">
        <v>1.206</v>
      </c>
      <c r="AI29" s="209">
        <v>0.35099999999999998</v>
      </c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1">
        <f>MAX(F29:BA29)</f>
        <v>3.4460000000000002</v>
      </c>
      <c r="BC29" s="18">
        <v>6.8</v>
      </c>
      <c r="BD29" s="22">
        <f t="shared" si="6"/>
        <v>4.6317204301075279</v>
      </c>
      <c r="BE29" s="21">
        <f>BC29-BD29</f>
        <v>2.1682795698924719</v>
      </c>
      <c r="BF29" s="2">
        <v>6.8</v>
      </c>
      <c r="BG29" s="10">
        <v>6</v>
      </c>
      <c r="BH29" s="21">
        <f t="shared" si="1"/>
        <v>5.0591999999999998E-3</v>
      </c>
      <c r="BI29" s="22">
        <f t="shared" si="1"/>
        <v>3.4460000000000007E-3</v>
      </c>
      <c r="BJ29" s="21">
        <f>BH29-BI29</f>
        <v>1.6131999999999991E-3</v>
      </c>
      <c r="BK29" s="21">
        <v>1.5177599999999999E-2</v>
      </c>
      <c r="BL29" s="22">
        <v>1.0338000000000002E-2</v>
      </c>
      <c r="BM29" s="21">
        <v>4.8395999999999977E-3</v>
      </c>
      <c r="BN29" s="21">
        <f t="shared" si="2"/>
        <v>6.0710399999999998E-2</v>
      </c>
      <c r="BO29" s="22">
        <f t="shared" si="2"/>
        <v>4.1352000000000007E-2</v>
      </c>
      <c r="BP29" s="21">
        <f t="shared" si="2"/>
        <v>1.9358399999999991E-2</v>
      </c>
    </row>
    <row r="30" spans="1:68" ht="11.1" hidden="1" customHeight="1" outlineLevel="2" x14ac:dyDescent="0.2">
      <c r="A30" s="10"/>
      <c r="B30" s="18"/>
      <c r="C30" s="18"/>
      <c r="D30" s="18"/>
      <c r="E30" s="23" t="s">
        <v>27</v>
      </c>
      <c r="F30" s="208">
        <v>2.1230000000000002</v>
      </c>
      <c r="G30" s="208">
        <v>2.0249999999999999</v>
      </c>
      <c r="H30" s="208">
        <v>1.4670000000000001</v>
      </c>
      <c r="I30" s="239">
        <v>1.248</v>
      </c>
      <c r="J30" s="239"/>
      <c r="K30" s="208">
        <v>0.13200000000000001</v>
      </c>
      <c r="L30" s="24"/>
      <c r="M30" s="24"/>
      <c r="N30" s="24"/>
      <c r="O30" s="24"/>
      <c r="P30" s="208">
        <v>1.421</v>
      </c>
      <c r="Q30" s="208">
        <v>0.95</v>
      </c>
      <c r="R30" s="208">
        <v>2.113</v>
      </c>
      <c r="S30" s="208">
        <v>2.25</v>
      </c>
      <c r="T30" s="208">
        <v>1.19</v>
      </c>
      <c r="U30" s="208">
        <v>2.8130000000000002</v>
      </c>
      <c r="V30" s="208">
        <v>1.581</v>
      </c>
      <c r="W30" s="208">
        <v>0.33600000000000002</v>
      </c>
      <c r="X30" s="24"/>
      <c r="Y30" s="24"/>
      <c r="Z30" s="24"/>
      <c r="AA30" s="24"/>
      <c r="AB30" s="208">
        <v>1.0209999999999999</v>
      </c>
      <c r="AC30" s="208">
        <v>2.919</v>
      </c>
      <c r="AD30" s="208">
        <v>3.4460000000000002</v>
      </c>
      <c r="AE30" s="208">
        <v>2.7490000000000001</v>
      </c>
      <c r="AF30" s="208">
        <v>2.3260000000000001</v>
      </c>
      <c r="AG30" s="208">
        <v>1.956</v>
      </c>
      <c r="AH30" s="208">
        <v>1.206</v>
      </c>
      <c r="AI30" s="208">
        <v>0.35099999999999998</v>
      </c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1">
        <f>MAX(F30:BA30)</f>
        <v>3.4460000000000002</v>
      </c>
      <c r="BC30" s="18"/>
      <c r="BD30" s="22">
        <f t="shared" si="6"/>
        <v>4.6317204301075279</v>
      </c>
      <c r="BE30" s="21"/>
      <c r="BF30" s="2">
        <v>6.8</v>
      </c>
      <c r="BG30" s="10"/>
      <c r="BH30" s="21">
        <f t="shared" si="1"/>
        <v>0</v>
      </c>
      <c r="BI30" s="22">
        <f t="shared" si="1"/>
        <v>3.4460000000000007E-3</v>
      </c>
      <c r="BJ30" s="21"/>
      <c r="BK30" s="21">
        <v>0</v>
      </c>
      <c r="BL30" s="22">
        <v>1.0338000000000002E-2</v>
      </c>
      <c r="BM30" s="21"/>
      <c r="BN30" s="21">
        <f t="shared" si="2"/>
        <v>0</v>
      </c>
      <c r="BO30" s="22">
        <f t="shared" si="2"/>
        <v>4.1352000000000007E-2</v>
      </c>
      <c r="BP30" s="21">
        <f t="shared" si="2"/>
        <v>0</v>
      </c>
    </row>
    <row r="31" spans="1:68" ht="11.1" hidden="1" customHeight="1" outlineLevel="1" collapsed="1" x14ac:dyDescent="0.2">
      <c r="A31" s="10"/>
      <c r="B31" s="18"/>
      <c r="C31" s="18"/>
      <c r="D31" s="25"/>
      <c r="E31" s="19" t="s">
        <v>36</v>
      </c>
      <c r="F31" s="209">
        <v>24.355</v>
      </c>
      <c r="G31" s="209">
        <v>53.825000000000003</v>
      </c>
      <c r="H31" s="209">
        <v>83.164000000000001</v>
      </c>
      <c r="I31" s="250">
        <v>46.676000000000002</v>
      </c>
      <c r="J31" s="251"/>
      <c r="K31" s="209">
        <v>34.527000000000001</v>
      </c>
      <c r="L31" s="209">
        <v>21.686</v>
      </c>
      <c r="M31" s="209">
        <v>-30.988</v>
      </c>
      <c r="N31" s="209">
        <v>11.746</v>
      </c>
      <c r="O31" s="209">
        <v>30.725000000000001</v>
      </c>
      <c r="P31" s="209">
        <v>26.524000000000001</v>
      </c>
      <c r="Q31" s="209">
        <v>44.335999999999999</v>
      </c>
      <c r="R31" s="209">
        <v>50.642000000000003</v>
      </c>
      <c r="S31" s="209">
        <v>68.158000000000001</v>
      </c>
      <c r="T31" s="209">
        <v>80.319000000000003</v>
      </c>
      <c r="U31" s="209">
        <v>43.362000000000002</v>
      </c>
      <c r="V31" s="209">
        <v>36.622999999999998</v>
      </c>
      <c r="W31" s="209">
        <v>26.742000000000001</v>
      </c>
      <c r="X31" s="209">
        <v>10.35</v>
      </c>
      <c r="Y31" s="209">
        <v>3.9660000000000002</v>
      </c>
      <c r="Z31" s="209">
        <v>8.9760000000000009</v>
      </c>
      <c r="AA31" s="209">
        <v>11.305</v>
      </c>
      <c r="AB31" s="209">
        <v>15.055</v>
      </c>
      <c r="AC31" s="209">
        <v>50.735999999999997</v>
      </c>
      <c r="AD31" s="209">
        <v>63.411999999999999</v>
      </c>
      <c r="AE31" s="209">
        <v>70.584999999999994</v>
      </c>
      <c r="AF31" s="209">
        <v>58.944000000000003</v>
      </c>
      <c r="AG31" s="209">
        <v>53.345999999999997</v>
      </c>
      <c r="AH31" s="209">
        <v>32.146999999999998</v>
      </c>
      <c r="AI31" s="209">
        <v>29.625</v>
      </c>
      <c r="AJ31" s="209">
        <v>11.379</v>
      </c>
      <c r="AK31" s="209">
        <v>4.6050000000000004</v>
      </c>
      <c r="AL31" s="209">
        <v>6.2960000000000003</v>
      </c>
      <c r="AM31" s="209">
        <v>13.52</v>
      </c>
      <c r="AN31" s="209">
        <v>25.783000000000001</v>
      </c>
      <c r="AO31" s="209">
        <v>53.582000000000001</v>
      </c>
      <c r="AP31" s="209">
        <v>71.885000000000005</v>
      </c>
      <c r="AQ31" s="209">
        <v>84.132000000000005</v>
      </c>
      <c r="AR31" s="209">
        <v>67.741</v>
      </c>
      <c r="AS31" s="209">
        <v>55.625999999999998</v>
      </c>
      <c r="AT31" s="209">
        <v>40.859000000000002</v>
      </c>
      <c r="AU31" s="209">
        <v>22.861000000000001</v>
      </c>
      <c r="AV31" s="209">
        <v>12.036</v>
      </c>
      <c r="AW31" s="209">
        <v>5.0339999999999998</v>
      </c>
      <c r="AX31" s="209">
        <v>12.8</v>
      </c>
      <c r="AY31" s="209">
        <v>11.952999999999999</v>
      </c>
      <c r="AZ31" s="209">
        <v>30.998000000000001</v>
      </c>
      <c r="BA31" s="209">
        <v>41.591000000000001</v>
      </c>
      <c r="BB31" s="27">
        <v>80.155000000000001</v>
      </c>
      <c r="BC31" s="18">
        <v>330</v>
      </c>
      <c r="BD31" s="22">
        <f t="shared" si="6"/>
        <v>107.73521505376344</v>
      </c>
      <c r="BE31" s="21">
        <f>BC31-BD31</f>
        <v>222.26478494623655</v>
      </c>
      <c r="BF31" s="2">
        <v>330</v>
      </c>
      <c r="BG31" s="10"/>
      <c r="BH31" s="21">
        <f t="shared" si="1"/>
        <v>0.24551999999999999</v>
      </c>
      <c r="BI31" s="22">
        <f t="shared" si="1"/>
        <v>8.0155000000000004E-2</v>
      </c>
      <c r="BJ31" s="21">
        <f>BH31-BI31</f>
        <v>0.16536499999999998</v>
      </c>
      <c r="BK31" s="21">
        <v>0.73655999999999999</v>
      </c>
      <c r="BL31" s="22">
        <v>0.25239600000000001</v>
      </c>
      <c r="BM31" s="21">
        <v>0.48416399999999998</v>
      </c>
      <c r="BN31" s="21">
        <f t="shared" ref="BN31:BP32" si="7">BK31*4</f>
        <v>2.94624</v>
      </c>
      <c r="BO31" s="22">
        <f t="shared" si="7"/>
        <v>1.009584</v>
      </c>
      <c r="BP31" s="21">
        <f t="shared" si="7"/>
        <v>1.9366559999999999</v>
      </c>
    </row>
    <row r="32" spans="1:68" ht="11.1" hidden="1" customHeight="1" outlineLevel="2" x14ac:dyDescent="0.2">
      <c r="A32" s="10"/>
      <c r="B32" s="18"/>
      <c r="C32" s="18"/>
      <c r="D32" s="25"/>
      <c r="E32" s="23"/>
      <c r="F32" s="208">
        <v>2.1230000000000002</v>
      </c>
      <c r="G32" s="208">
        <v>2.0249999999999999</v>
      </c>
      <c r="H32" s="208">
        <v>1.4670000000000001</v>
      </c>
      <c r="I32" s="239">
        <v>1.248</v>
      </c>
      <c r="J32" s="239"/>
      <c r="K32" s="208">
        <v>0.13200000000000001</v>
      </c>
      <c r="L32" s="24"/>
      <c r="M32" s="24"/>
      <c r="N32" s="24"/>
      <c r="O32" s="24"/>
      <c r="P32" s="208">
        <v>1.421</v>
      </c>
      <c r="Q32" s="208">
        <v>0.95</v>
      </c>
      <c r="R32" s="208">
        <v>2.113</v>
      </c>
      <c r="S32" s="208">
        <v>2.25</v>
      </c>
      <c r="T32" s="208">
        <v>1.19</v>
      </c>
      <c r="U32" s="208">
        <v>2.8130000000000002</v>
      </c>
      <c r="V32" s="208">
        <v>1.581</v>
      </c>
      <c r="W32" s="208">
        <v>0.33600000000000002</v>
      </c>
      <c r="X32" s="24"/>
      <c r="Y32" s="24"/>
      <c r="Z32" s="24"/>
      <c r="AA32" s="24"/>
      <c r="AB32" s="208">
        <v>1.0209999999999999</v>
      </c>
      <c r="AC32" s="208">
        <v>2.919</v>
      </c>
      <c r="AD32" s="208">
        <v>3.4460000000000002</v>
      </c>
      <c r="AE32" s="208">
        <v>2.7490000000000001</v>
      </c>
      <c r="AF32" s="208">
        <v>2.3260000000000001</v>
      </c>
      <c r="AG32" s="208">
        <v>1.956</v>
      </c>
      <c r="AH32" s="208">
        <v>1.206</v>
      </c>
      <c r="AI32" s="208">
        <v>0.35099999999999998</v>
      </c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7">
        <v>80.155000000000001</v>
      </c>
      <c r="BC32" s="18"/>
      <c r="BD32" s="22">
        <f t="shared" si="6"/>
        <v>107.73521505376344</v>
      </c>
      <c r="BE32" s="21"/>
      <c r="BG32" s="10"/>
      <c r="BH32" s="21">
        <f t="shared" si="1"/>
        <v>0</v>
      </c>
      <c r="BI32" s="22">
        <f t="shared" si="1"/>
        <v>8.0155000000000004E-2</v>
      </c>
      <c r="BJ32" s="21"/>
      <c r="BK32" s="21">
        <v>0</v>
      </c>
      <c r="BL32" s="22">
        <v>1.0338000000000002E-2</v>
      </c>
      <c r="BM32" s="21"/>
      <c r="BN32" s="21">
        <f t="shared" si="7"/>
        <v>0</v>
      </c>
      <c r="BO32" s="22">
        <f t="shared" si="7"/>
        <v>4.1352000000000007E-2</v>
      </c>
      <c r="BP32" s="21">
        <f t="shared" si="7"/>
        <v>0</v>
      </c>
    </row>
    <row r="33" spans="1:68" ht="11.1" customHeight="1" outlineLevel="1" collapsed="1" x14ac:dyDescent="0.2">
      <c r="A33" s="10"/>
      <c r="B33" s="18"/>
      <c r="C33" s="18"/>
      <c r="D33" s="18"/>
      <c r="E33" s="19" t="s">
        <v>37</v>
      </c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1">
        <v>0.89279999999999993</v>
      </c>
      <c r="BC33" s="18">
        <v>1.2</v>
      </c>
      <c r="BD33" s="22">
        <v>4.7043010752688179E-2</v>
      </c>
      <c r="BE33" s="21"/>
      <c r="BF33" s="2">
        <v>1.2</v>
      </c>
      <c r="BG33" s="10">
        <v>7</v>
      </c>
      <c r="BH33" s="21">
        <f t="shared" si="1"/>
        <v>8.9279999999999991E-4</v>
      </c>
      <c r="BI33" s="22">
        <f t="shared" si="1"/>
        <v>3.4999999999999997E-5</v>
      </c>
      <c r="BJ33" s="21">
        <f>BH33-BI33</f>
        <v>8.5779999999999993E-4</v>
      </c>
      <c r="BK33" s="21"/>
      <c r="BL33" s="22"/>
      <c r="BM33" s="21"/>
      <c r="BN33" s="21"/>
      <c r="BO33" s="22"/>
      <c r="BP33" s="21"/>
    </row>
    <row r="34" spans="1:68" ht="11.1" hidden="1" customHeight="1" outlineLevel="2" x14ac:dyDescent="0.2">
      <c r="A34" s="10"/>
      <c r="B34" s="18"/>
      <c r="C34" s="18"/>
      <c r="D34" s="18"/>
      <c r="E34" s="23" t="s">
        <v>38</v>
      </c>
      <c r="F34" s="208">
        <v>2.1230000000000002</v>
      </c>
      <c r="G34" s="208">
        <v>2.0249999999999999</v>
      </c>
      <c r="H34" s="208">
        <v>1.4670000000000001</v>
      </c>
      <c r="I34" s="239">
        <v>1.248</v>
      </c>
      <c r="J34" s="239"/>
      <c r="K34" s="208">
        <v>0.13200000000000001</v>
      </c>
      <c r="L34" s="24"/>
      <c r="M34" s="24"/>
      <c r="N34" s="24"/>
      <c r="O34" s="24"/>
      <c r="P34" s="208">
        <v>1.421</v>
      </c>
      <c r="Q34" s="208">
        <v>0.95</v>
      </c>
      <c r="R34" s="208">
        <v>2.113</v>
      </c>
      <c r="S34" s="208">
        <v>2.25</v>
      </c>
      <c r="T34" s="208">
        <v>1.19</v>
      </c>
      <c r="U34" s="208">
        <v>2.8130000000000002</v>
      </c>
      <c r="V34" s="208">
        <v>1.581</v>
      </c>
      <c r="W34" s="208">
        <v>0.33600000000000002</v>
      </c>
      <c r="X34" s="24"/>
      <c r="Y34" s="24"/>
      <c r="Z34" s="24"/>
      <c r="AA34" s="24"/>
      <c r="AB34" s="208">
        <v>1.0209999999999999</v>
      </c>
      <c r="AC34" s="208">
        <v>2.919</v>
      </c>
      <c r="AD34" s="208">
        <v>3.4460000000000002</v>
      </c>
      <c r="AE34" s="208">
        <v>2.7490000000000001</v>
      </c>
      <c r="AF34" s="208">
        <v>2.3260000000000001</v>
      </c>
      <c r="AG34" s="208">
        <v>1.956</v>
      </c>
      <c r="AH34" s="208">
        <v>1.206</v>
      </c>
      <c r="AI34" s="208">
        <v>0.35099999999999998</v>
      </c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1">
        <v>0.89279999999999993</v>
      </c>
      <c r="BC34" s="18"/>
      <c r="BD34" s="22">
        <f>(BB34/31/24)*1000</f>
        <v>1.2</v>
      </c>
      <c r="BE34" s="21"/>
      <c r="BG34" s="10"/>
      <c r="BH34" s="21">
        <f t="shared" si="1"/>
        <v>0</v>
      </c>
      <c r="BI34" s="22">
        <f t="shared" si="1"/>
        <v>8.9279999999999991E-4</v>
      </c>
      <c r="BJ34" s="21"/>
      <c r="BK34" s="21">
        <v>0</v>
      </c>
      <c r="BL34" s="22">
        <v>1.0338000000000002E-2</v>
      </c>
      <c r="BM34" s="21"/>
      <c r="BN34" s="21">
        <f>BK34*4</f>
        <v>0</v>
      </c>
      <c r="BO34" s="22">
        <f>BL34*4</f>
        <v>4.1352000000000007E-2</v>
      </c>
      <c r="BP34" s="21">
        <f>BM34*4</f>
        <v>0</v>
      </c>
    </row>
    <row r="35" spans="1:68" ht="15.75" hidden="1" customHeight="1" x14ac:dyDescent="0.2">
      <c r="A35" s="10">
        <v>3</v>
      </c>
      <c r="B35" s="11" t="s">
        <v>39</v>
      </c>
      <c r="C35" s="11" t="s">
        <v>39</v>
      </c>
      <c r="D35" s="11" t="s">
        <v>39</v>
      </c>
      <c r="E35" s="12"/>
      <c r="F35" s="211">
        <v>101.386</v>
      </c>
      <c r="G35" s="211">
        <v>87.123999999999995</v>
      </c>
      <c r="H35" s="211">
        <v>60.436</v>
      </c>
      <c r="I35" s="242">
        <v>82.480999999999995</v>
      </c>
      <c r="J35" s="242"/>
      <c r="K35" s="211">
        <v>37.033999999999999</v>
      </c>
      <c r="L35" s="211">
        <v>26.36</v>
      </c>
      <c r="M35" s="211">
        <v>13.686999999999999</v>
      </c>
      <c r="N35" s="211">
        <v>24.045000000000002</v>
      </c>
      <c r="O35" s="211">
        <v>20.37</v>
      </c>
      <c r="P35" s="211">
        <v>54.026000000000003</v>
      </c>
      <c r="Q35" s="211">
        <v>66.828000000000003</v>
      </c>
      <c r="R35" s="211">
        <v>94.138000000000005</v>
      </c>
      <c r="S35" s="211">
        <v>119.08</v>
      </c>
      <c r="T35" s="211">
        <v>86.804000000000002</v>
      </c>
      <c r="U35" s="211">
        <v>93.8</v>
      </c>
      <c r="V35" s="211">
        <v>61.667000000000002</v>
      </c>
      <c r="W35" s="211">
        <v>44.677</v>
      </c>
      <c r="X35" s="211">
        <v>28.105</v>
      </c>
      <c r="Y35" s="211">
        <v>21.599</v>
      </c>
      <c r="Z35" s="211">
        <v>23.346</v>
      </c>
      <c r="AA35" s="211">
        <v>63.917000000000002</v>
      </c>
      <c r="AB35" s="211">
        <v>61.747999999999998</v>
      </c>
      <c r="AC35" s="211">
        <v>90.040999999999997</v>
      </c>
      <c r="AD35" s="211">
        <v>117.85</v>
      </c>
      <c r="AE35" s="211">
        <v>119.82</v>
      </c>
      <c r="AF35" s="211">
        <v>105.40300000000001</v>
      </c>
      <c r="AG35" s="211">
        <v>91.293000000000006</v>
      </c>
      <c r="AH35" s="211">
        <v>119.652</v>
      </c>
      <c r="AI35" s="211">
        <v>1.0920000000000001</v>
      </c>
      <c r="AJ35" s="211">
        <v>21.367000000000001</v>
      </c>
      <c r="AK35" s="211">
        <v>16.716000000000001</v>
      </c>
      <c r="AL35" s="211">
        <v>17.122</v>
      </c>
      <c r="AM35" s="211">
        <v>32.540999999999997</v>
      </c>
      <c r="AN35" s="211">
        <v>58.841000000000001</v>
      </c>
      <c r="AO35" s="211">
        <v>95.284000000000006</v>
      </c>
      <c r="AP35" s="211">
        <v>115.60899999999999</v>
      </c>
      <c r="AQ35" s="211">
        <v>141.13300000000001</v>
      </c>
      <c r="AR35" s="211">
        <v>115.872</v>
      </c>
      <c r="AS35" s="211">
        <v>85.436000000000007</v>
      </c>
      <c r="AT35" s="211">
        <v>83.948999999999998</v>
      </c>
      <c r="AU35" s="211">
        <v>47.554000000000002</v>
      </c>
      <c r="AV35" s="211">
        <v>26.094999999999999</v>
      </c>
      <c r="AW35" s="211">
        <v>15.867000000000001</v>
      </c>
      <c r="AX35" s="211">
        <v>21.728000000000002</v>
      </c>
      <c r="AY35" s="211">
        <v>33.555999999999997</v>
      </c>
      <c r="AZ35" s="211">
        <v>46.56</v>
      </c>
      <c r="BA35" s="211">
        <v>85.852000000000004</v>
      </c>
      <c r="BB35" s="14">
        <f>BB36+BB39+BB41+BB43+BB45+BB47+BB49</f>
        <v>166.92099999999999</v>
      </c>
      <c r="BC35" s="14">
        <f>SUM(BC36:BC49)</f>
        <v>536.04899999999998</v>
      </c>
      <c r="BD35" s="15">
        <f>(BB35/31/24)*1000</f>
        <v>224.35618279569891</v>
      </c>
      <c r="BE35" s="14">
        <f>SUM(BE36:BE49)</f>
        <v>311.69281720430109</v>
      </c>
      <c r="BG35" s="16"/>
      <c r="BH35" s="17">
        <f>(BC35*24*31/1000000)+BH50</f>
        <v>0.40254045599999999</v>
      </c>
      <c r="BI35" s="15">
        <f>(BD35*24*31/1000000)+BI50</f>
        <v>0.16758315999999995</v>
      </c>
      <c r="BJ35" s="14">
        <f>SUM(BJ36:BJ50)</f>
        <v>0.23495729600000004</v>
      </c>
      <c r="BK35" s="17">
        <v>1.196461368</v>
      </c>
      <c r="BL35" s="15">
        <v>0.55220399999999992</v>
      </c>
      <c r="BM35" s="14">
        <v>0.644257368</v>
      </c>
      <c r="BN35" s="17">
        <f t="shared" ref="BN35:BP115" si="8">BK35*4</f>
        <v>4.7858454720000001</v>
      </c>
      <c r="BO35" s="15">
        <f t="shared" si="8"/>
        <v>2.2088159999999997</v>
      </c>
      <c r="BP35" s="17">
        <f t="shared" si="8"/>
        <v>2.577029472</v>
      </c>
    </row>
    <row r="36" spans="1:68" ht="11.1" hidden="1" customHeight="1" outlineLevel="1" collapsed="1" x14ac:dyDescent="0.2">
      <c r="A36" s="10"/>
      <c r="B36" s="18"/>
      <c r="C36" s="18"/>
      <c r="D36" s="18"/>
      <c r="E36" s="19" t="s">
        <v>40</v>
      </c>
      <c r="F36" s="209">
        <v>11.593</v>
      </c>
      <c r="G36" s="209">
        <v>1.218</v>
      </c>
      <c r="H36" s="209">
        <v>5.5960000000000001</v>
      </c>
      <c r="I36" s="240">
        <v>5.6980000000000004</v>
      </c>
      <c r="J36" s="240"/>
      <c r="K36" s="209">
        <v>3.226</v>
      </c>
      <c r="L36" s="20"/>
      <c r="M36" s="20"/>
      <c r="N36" s="20"/>
      <c r="O36" s="209">
        <v>0.224</v>
      </c>
      <c r="P36" s="209">
        <v>7.4039999999999999</v>
      </c>
      <c r="Q36" s="209">
        <v>6.9409999999999998</v>
      </c>
      <c r="R36" s="209">
        <v>1.153</v>
      </c>
      <c r="S36" s="209">
        <v>11.458</v>
      </c>
      <c r="T36" s="209">
        <v>8.3529999999999998</v>
      </c>
      <c r="U36" s="209">
        <v>6.85</v>
      </c>
      <c r="V36" s="209">
        <v>0.53300000000000003</v>
      </c>
      <c r="W36" s="209">
        <v>0.27600000000000002</v>
      </c>
      <c r="X36" s="20"/>
      <c r="Y36" s="20"/>
      <c r="Z36" s="209">
        <v>0.28299999999999997</v>
      </c>
      <c r="AA36" s="20"/>
      <c r="AB36" s="209">
        <v>2.1349999999999998</v>
      </c>
      <c r="AC36" s="209">
        <v>5.508</v>
      </c>
      <c r="AD36" s="209">
        <v>6.8019999999999996</v>
      </c>
      <c r="AE36" s="209">
        <v>6.9960000000000004</v>
      </c>
      <c r="AF36" s="209">
        <v>7.077</v>
      </c>
      <c r="AG36" s="209">
        <v>3.5230000000000001</v>
      </c>
      <c r="AH36" s="209">
        <v>2.4790000000000001</v>
      </c>
      <c r="AI36" s="209">
        <v>2.1070000000000002</v>
      </c>
      <c r="AJ36" s="209">
        <v>0.38</v>
      </c>
      <c r="AK36" s="20"/>
      <c r="AL36" s="20"/>
      <c r="AM36" s="209">
        <v>0.20499999999999999</v>
      </c>
      <c r="AN36" s="209">
        <v>2.52</v>
      </c>
      <c r="AO36" s="209">
        <v>5.91</v>
      </c>
      <c r="AP36" s="209">
        <v>7.5389999999999997</v>
      </c>
      <c r="AQ36" s="209">
        <v>7.1639999999999997</v>
      </c>
      <c r="AR36" s="209">
        <v>6.2460000000000004</v>
      </c>
      <c r="AS36" s="209">
        <v>6.7590000000000003</v>
      </c>
      <c r="AT36" s="209">
        <v>2.9430000000000001</v>
      </c>
      <c r="AU36" s="209">
        <v>1.5620000000000001</v>
      </c>
      <c r="AV36" s="20"/>
      <c r="AW36" s="20"/>
      <c r="AX36" s="20"/>
      <c r="AY36" s="209">
        <v>0.71199999999999997</v>
      </c>
      <c r="AZ36" s="209">
        <v>2.8690000000000002</v>
      </c>
      <c r="BA36" s="209">
        <v>6.327</v>
      </c>
      <c r="BB36" s="21">
        <f>BB37+BB38</f>
        <v>11.788</v>
      </c>
      <c r="BC36" s="18">
        <v>15.843999999999999</v>
      </c>
      <c r="BD36" s="22">
        <f>(BB36/31/24)*1000</f>
        <v>15.844086021505378</v>
      </c>
      <c r="BE36" s="21">
        <f t="shared" ref="BE36:BE49" si="9">BC36-BD36</f>
        <v>-8.6021505378397478E-5</v>
      </c>
      <c r="BF36" s="2">
        <v>10.32</v>
      </c>
      <c r="BG36" s="10">
        <v>6</v>
      </c>
      <c r="BH36" s="21">
        <f t="shared" si="1"/>
        <v>1.1787935999999999E-2</v>
      </c>
      <c r="BI36" s="22">
        <f t="shared" si="1"/>
        <v>1.1788000000000002E-2</v>
      </c>
      <c r="BJ36" s="21">
        <f t="shared" ref="BJ36:BJ49" si="10">BH36-BI36</f>
        <v>-6.4000000002742419E-8</v>
      </c>
      <c r="BK36" s="21">
        <v>3.5363807999999997E-2</v>
      </c>
      <c r="BL36" s="22">
        <v>3.5364000000000007E-2</v>
      </c>
      <c r="BM36" s="21">
        <v>-1.9200000000996198E-7</v>
      </c>
      <c r="BN36" s="21">
        <f t="shared" si="8"/>
        <v>0.14145523199999999</v>
      </c>
      <c r="BO36" s="22">
        <f t="shared" si="8"/>
        <v>0.14145600000000003</v>
      </c>
      <c r="BP36" s="21">
        <f t="shared" si="8"/>
        <v>-7.6800000003984792E-7</v>
      </c>
    </row>
    <row r="37" spans="1:68" ht="11.1" hidden="1" customHeight="1" outlineLevel="2" x14ac:dyDescent="0.2">
      <c r="A37" s="10"/>
      <c r="B37" s="18"/>
      <c r="C37" s="18"/>
      <c r="D37" s="18"/>
      <c r="E37" s="23" t="s">
        <v>41</v>
      </c>
      <c r="F37" s="208">
        <v>10</v>
      </c>
      <c r="G37" s="24"/>
      <c r="H37" s="208">
        <v>5</v>
      </c>
      <c r="I37" s="239">
        <v>5</v>
      </c>
      <c r="J37" s="239"/>
      <c r="K37" s="208">
        <v>3</v>
      </c>
      <c r="L37" s="24"/>
      <c r="M37" s="24"/>
      <c r="N37" s="24"/>
      <c r="O37" s="24"/>
      <c r="P37" s="208">
        <v>7</v>
      </c>
      <c r="Q37" s="208">
        <v>6</v>
      </c>
      <c r="R37" s="24"/>
      <c r="S37" s="208">
        <v>10</v>
      </c>
      <c r="T37" s="208">
        <v>7</v>
      </c>
      <c r="U37" s="208">
        <v>6</v>
      </c>
      <c r="V37" s="24"/>
      <c r="W37" s="24"/>
      <c r="X37" s="24"/>
      <c r="Y37" s="24"/>
      <c r="Z37" s="24"/>
      <c r="AA37" s="24"/>
      <c r="AB37" s="208">
        <v>1.43</v>
      </c>
      <c r="AC37" s="208">
        <v>4.6040000000000001</v>
      </c>
      <c r="AD37" s="208">
        <v>5.5229999999999997</v>
      </c>
      <c r="AE37" s="208">
        <v>5.9539999999999997</v>
      </c>
      <c r="AF37" s="208">
        <v>5.9169999999999998</v>
      </c>
      <c r="AG37" s="208">
        <v>2.9780000000000002</v>
      </c>
      <c r="AH37" s="208">
        <v>2.085</v>
      </c>
      <c r="AI37" s="208">
        <v>1.782</v>
      </c>
      <c r="AJ37" s="208">
        <v>0.24099999999999999</v>
      </c>
      <c r="AK37" s="24"/>
      <c r="AL37" s="24"/>
      <c r="AM37" s="24"/>
      <c r="AN37" s="208">
        <v>1.915</v>
      </c>
      <c r="AO37" s="208">
        <v>4.6189999999999998</v>
      </c>
      <c r="AP37" s="208">
        <v>5.7510000000000003</v>
      </c>
      <c r="AQ37" s="208">
        <v>5.3940000000000001</v>
      </c>
      <c r="AR37" s="208">
        <v>4.718</v>
      </c>
      <c r="AS37" s="208">
        <v>5.1470000000000002</v>
      </c>
      <c r="AT37" s="208">
        <v>2.1920000000000002</v>
      </c>
      <c r="AU37" s="208">
        <v>1.0880000000000001</v>
      </c>
      <c r="AV37" s="24"/>
      <c r="AW37" s="24"/>
      <c r="AX37" s="24"/>
      <c r="AY37" s="208">
        <v>0.26500000000000001</v>
      </c>
      <c r="AZ37" s="208">
        <v>2.149</v>
      </c>
      <c r="BA37" s="208">
        <v>4.8040000000000003</v>
      </c>
      <c r="BB37" s="21">
        <f t="shared" si="3"/>
        <v>10</v>
      </c>
      <c r="BC37" s="18"/>
      <c r="BD37" s="22"/>
      <c r="BE37" s="21">
        <f t="shared" si="9"/>
        <v>0</v>
      </c>
      <c r="BF37" s="2">
        <v>8.1999999999999993</v>
      </c>
      <c r="BG37" s="10"/>
      <c r="BH37" s="21">
        <f t="shared" si="1"/>
        <v>0</v>
      </c>
      <c r="BI37" s="22">
        <f t="shared" si="1"/>
        <v>0</v>
      </c>
      <c r="BJ37" s="21">
        <f t="shared" si="10"/>
        <v>0</v>
      </c>
      <c r="BK37" s="21">
        <v>0</v>
      </c>
      <c r="BL37" s="22">
        <v>0</v>
      </c>
      <c r="BM37" s="21">
        <v>0</v>
      </c>
      <c r="BN37" s="21">
        <f t="shared" si="8"/>
        <v>0</v>
      </c>
      <c r="BO37" s="22">
        <f t="shared" si="8"/>
        <v>0</v>
      </c>
      <c r="BP37" s="21">
        <f t="shared" si="8"/>
        <v>0</v>
      </c>
    </row>
    <row r="38" spans="1:68" ht="11.1" hidden="1" customHeight="1" outlineLevel="2" x14ac:dyDescent="0.2">
      <c r="A38" s="10"/>
      <c r="B38" s="18"/>
      <c r="C38" s="18"/>
      <c r="D38" s="18"/>
      <c r="E38" s="23" t="s">
        <v>42</v>
      </c>
      <c r="F38" s="208">
        <v>1.593</v>
      </c>
      <c r="G38" s="208">
        <v>1.218</v>
      </c>
      <c r="H38" s="208">
        <v>0.59599999999999997</v>
      </c>
      <c r="I38" s="239">
        <v>0.69799999999999995</v>
      </c>
      <c r="J38" s="239"/>
      <c r="K38" s="208">
        <v>0.22600000000000001</v>
      </c>
      <c r="L38" s="24"/>
      <c r="M38" s="24"/>
      <c r="N38" s="24"/>
      <c r="O38" s="208">
        <v>0.224</v>
      </c>
      <c r="P38" s="208">
        <v>0.40400000000000003</v>
      </c>
      <c r="Q38" s="208">
        <v>0.94099999999999995</v>
      </c>
      <c r="R38" s="208">
        <v>1.153</v>
      </c>
      <c r="S38" s="208">
        <v>1.458</v>
      </c>
      <c r="T38" s="208">
        <v>1.353</v>
      </c>
      <c r="U38" s="208">
        <v>0.85</v>
      </c>
      <c r="V38" s="208">
        <v>0.53300000000000003</v>
      </c>
      <c r="W38" s="208">
        <v>0.27600000000000002</v>
      </c>
      <c r="X38" s="24"/>
      <c r="Y38" s="24"/>
      <c r="Z38" s="208">
        <v>0.28299999999999997</v>
      </c>
      <c r="AA38" s="24"/>
      <c r="AB38" s="208">
        <v>0.70499999999999996</v>
      </c>
      <c r="AC38" s="208">
        <v>0.90400000000000003</v>
      </c>
      <c r="AD38" s="208">
        <v>1.2789999999999999</v>
      </c>
      <c r="AE38" s="208">
        <v>1.042</v>
      </c>
      <c r="AF38" s="208">
        <v>1.1599999999999999</v>
      </c>
      <c r="AG38" s="208">
        <v>0.54500000000000004</v>
      </c>
      <c r="AH38" s="208">
        <v>0.39400000000000002</v>
      </c>
      <c r="AI38" s="208">
        <v>0.32500000000000001</v>
      </c>
      <c r="AJ38" s="208">
        <v>0.13900000000000001</v>
      </c>
      <c r="AK38" s="24"/>
      <c r="AL38" s="24"/>
      <c r="AM38" s="208">
        <v>0.20499999999999999</v>
      </c>
      <c r="AN38" s="208">
        <v>0.60499999999999998</v>
      </c>
      <c r="AO38" s="208">
        <v>1.2909999999999999</v>
      </c>
      <c r="AP38" s="208">
        <v>1.788</v>
      </c>
      <c r="AQ38" s="208">
        <v>1.77</v>
      </c>
      <c r="AR38" s="208">
        <v>1.528</v>
      </c>
      <c r="AS38" s="208">
        <v>1.6120000000000001</v>
      </c>
      <c r="AT38" s="208">
        <v>0.751</v>
      </c>
      <c r="AU38" s="208">
        <v>0.47399999999999998</v>
      </c>
      <c r="AV38" s="24"/>
      <c r="AW38" s="24"/>
      <c r="AX38" s="24"/>
      <c r="AY38" s="208">
        <v>0.44700000000000001</v>
      </c>
      <c r="AZ38" s="208">
        <v>0.72</v>
      </c>
      <c r="BA38" s="208">
        <v>1.5229999999999999</v>
      </c>
      <c r="BB38" s="21">
        <f t="shared" si="3"/>
        <v>1.788</v>
      </c>
      <c r="BC38" s="18"/>
      <c r="BD38" s="22"/>
      <c r="BE38" s="21">
        <f t="shared" si="9"/>
        <v>0</v>
      </c>
      <c r="BF38" s="2">
        <v>2.12</v>
      </c>
      <c r="BG38" s="10"/>
      <c r="BH38" s="21">
        <f t="shared" si="1"/>
        <v>0</v>
      </c>
      <c r="BI38" s="22">
        <f t="shared" si="1"/>
        <v>0</v>
      </c>
      <c r="BJ38" s="21">
        <f t="shared" si="10"/>
        <v>0</v>
      </c>
      <c r="BK38" s="21">
        <v>0</v>
      </c>
      <c r="BL38" s="22">
        <v>0</v>
      </c>
      <c r="BM38" s="21">
        <v>0</v>
      </c>
      <c r="BN38" s="21">
        <f t="shared" si="8"/>
        <v>0</v>
      </c>
      <c r="BO38" s="22">
        <f t="shared" si="8"/>
        <v>0</v>
      </c>
      <c r="BP38" s="21">
        <f t="shared" si="8"/>
        <v>0</v>
      </c>
    </row>
    <row r="39" spans="1:68" ht="11.1" hidden="1" customHeight="1" outlineLevel="1" collapsed="1" x14ac:dyDescent="0.2">
      <c r="A39" s="10"/>
      <c r="B39" s="18"/>
      <c r="C39" s="18"/>
      <c r="D39" s="18"/>
      <c r="E39" s="19" t="s">
        <v>30</v>
      </c>
      <c r="F39" s="209">
        <v>9.5</v>
      </c>
      <c r="G39" s="209">
        <v>8.6</v>
      </c>
      <c r="H39" s="209">
        <v>7.6</v>
      </c>
      <c r="I39" s="240">
        <v>5.8259999999999996</v>
      </c>
      <c r="J39" s="240"/>
      <c r="K39" s="209">
        <v>3.8250000000000002</v>
      </c>
      <c r="L39" s="20"/>
      <c r="M39" s="20"/>
      <c r="N39" s="20"/>
      <c r="O39" s="209">
        <v>4.2359999999999998</v>
      </c>
      <c r="P39" s="209">
        <v>8.19</v>
      </c>
      <c r="Q39" s="209">
        <v>11.147</v>
      </c>
      <c r="R39" s="209">
        <v>11.137</v>
      </c>
      <c r="S39" s="209">
        <v>12.784000000000001</v>
      </c>
      <c r="T39" s="209">
        <v>12.173999999999999</v>
      </c>
      <c r="U39" s="209">
        <v>9.7530000000000001</v>
      </c>
      <c r="V39" s="209">
        <v>5.6449999999999996</v>
      </c>
      <c r="W39" s="209">
        <v>3.8639999999999999</v>
      </c>
      <c r="X39" s="20"/>
      <c r="Y39" s="20"/>
      <c r="Z39" s="20"/>
      <c r="AA39" s="209">
        <v>42.628999999999998</v>
      </c>
      <c r="AB39" s="209">
        <v>9.0120000000000005</v>
      </c>
      <c r="AC39" s="209">
        <v>14.936</v>
      </c>
      <c r="AD39" s="209">
        <v>19.532</v>
      </c>
      <c r="AE39" s="209">
        <v>19.155999999999999</v>
      </c>
      <c r="AF39" s="209">
        <v>16.440999999999999</v>
      </c>
      <c r="AG39" s="209">
        <v>10.577</v>
      </c>
      <c r="AH39" s="209">
        <v>57.375999999999998</v>
      </c>
      <c r="AI39" s="209">
        <v>-45.86</v>
      </c>
      <c r="AJ39" s="20"/>
      <c r="AK39" s="20"/>
      <c r="AL39" s="20"/>
      <c r="AM39" s="209">
        <v>4.2229999999999999</v>
      </c>
      <c r="AN39" s="209">
        <v>8.0090000000000003</v>
      </c>
      <c r="AO39" s="209">
        <v>15.204000000000001</v>
      </c>
      <c r="AP39" s="209">
        <v>20.547999999999998</v>
      </c>
      <c r="AQ39" s="209">
        <v>20.07</v>
      </c>
      <c r="AR39" s="209">
        <v>15.379</v>
      </c>
      <c r="AS39" s="209">
        <v>13.709</v>
      </c>
      <c r="AT39" s="209">
        <v>8.1389999999999993</v>
      </c>
      <c r="AU39" s="209">
        <v>4.2300000000000004</v>
      </c>
      <c r="AV39" s="20"/>
      <c r="AW39" s="20"/>
      <c r="AX39" s="20"/>
      <c r="AY39" s="209">
        <v>4.1100000000000003</v>
      </c>
      <c r="AZ39" s="209">
        <v>7.282</v>
      </c>
      <c r="BA39" s="209">
        <v>12.265000000000001</v>
      </c>
      <c r="BB39" s="21">
        <f t="shared" si="3"/>
        <v>57.375999999999998</v>
      </c>
      <c r="BC39" s="18">
        <v>186</v>
      </c>
      <c r="BD39" s="22">
        <f>(BB39/31/24)*1000</f>
        <v>77.118279569892465</v>
      </c>
      <c r="BE39" s="21">
        <f t="shared" si="9"/>
        <v>108.88172043010753</v>
      </c>
      <c r="BF39" s="2">
        <v>186</v>
      </c>
      <c r="BG39" s="10">
        <v>5</v>
      </c>
      <c r="BH39" s="21">
        <f t="shared" si="1"/>
        <v>0.13838400000000001</v>
      </c>
      <c r="BI39" s="22">
        <f t="shared" si="1"/>
        <v>5.737599999999999E-2</v>
      </c>
      <c r="BJ39" s="21">
        <f t="shared" si="10"/>
        <v>8.1008000000000024E-2</v>
      </c>
      <c r="BK39" s="21">
        <v>0.41515200000000002</v>
      </c>
      <c r="BL39" s="22">
        <v>0.17212799999999998</v>
      </c>
      <c r="BM39" s="21">
        <v>0.24302400000000005</v>
      </c>
      <c r="BN39" s="21">
        <f t="shared" si="8"/>
        <v>1.6606080000000001</v>
      </c>
      <c r="BO39" s="22">
        <f t="shared" si="8"/>
        <v>0.6885119999999999</v>
      </c>
      <c r="BP39" s="21">
        <f t="shared" si="8"/>
        <v>0.97209600000000018</v>
      </c>
    </row>
    <row r="40" spans="1:68" ht="11.1" hidden="1" customHeight="1" outlineLevel="2" x14ac:dyDescent="0.2">
      <c r="A40" s="10"/>
      <c r="B40" s="18"/>
      <c r="C40" s="18"/>
      <c r="D40" s="18"/>
      <c r="E40" s="23" t="s">
        <v>43</v>
      </c>
      <c r="F40" s="208">
        <v>9.5</v>
      </c>
      <c r="G40" s="208">
        <v>8.6</v>
      </c>
      <c r="H40" s="208">
        <v>7.6</v>
      </c>
      <c r="I40" s="239">
        <v>5.8259999999999996</v>
      </c>
      <c r="J40" s="239"/>
      <c r="K40" s="208">
        <v>3.8250000000000002</v>
      </c>
      <c r="L40" s="24"/>
      <c r="M40" s="24"/>
      <c r="N40" s="24"/>
      <c r="O40" s="208">
        <v>4.2359999999999998</v>
      </c>
      <c r="P40" s="208">
        <v>8.19</v>
      </c>
      <c r="Q40" s="208">
        <v>11.147</v>
      </c>
      <c r="R40" s="208">
        <v>11.137</v>
      </c>
      <c r="S40" s="208">
        <v>12.784000000000001</v>
      </c>
      <c r="T40" s="208">
        <v>12.173999999999999</v>
      </c>
      <c r="U40" s="208">
        <v>9.7530000000000001</v>
      </c>
      <c r="V40" s="208">
        <v>5.6449999999999996</v>
      </c>
      <c r="W40" s="208">
        <v>3.8639999999999999</v>
      </c>
      <c r="X40" s="24"/>
      <c r="Y40" s="24"/>
      <c r="Z40" s="24"/>
      <c r="AA40" s="208">
        <v>42.628999999999998</v>
      </c>
      <c r="AB40" s="208">
        <v>9.0120000000000005</v>
      </c>
      <c r="AC40" s="208">
        <v>14.936</v>
      </c>
      <c r="AD40" s="208">
        <v>19.532</v>
      </c>
      <c r="AE40" s="208">
        <v>19.155999999999999</v>
      </c>
      <c r="AF40" s="208">
        <v>16.440999999999999</v>
      </c>
      <c r="AG40" s="208">
        <v>10.577</v>
      </c>
      <c r="AH40" s="208">
        <v>57.375999999999998</v>
      </c>
      <c r="AI40" s="208">
        <v>-45.86</v>
      </c>
      <c r="AJ40" s="24"/>
      <c r="AK40" s="24"/>
      <c r="AL40" s="24"/>
      <c r="AM40" s="208">
        <v>4.2229999999999999</v>
      </c>
      <c r="AN40" s="208">
        <v>8.0090000000000003</v>
      </c>
      <c r="AO40" s="208">
        <v>15.204000000000001</v>
      </c>
      <c r="AP40" s="208">
        <v>20.547999999999998</v>
      </c>
      <c r="AQ40" s="208">
        <v>20.07</v>
      </c>
      <c r="AR40" s="208">
        <v>15.379</v>
      </c>
      <c r="AS40" s="208">
        <v>13.709</v>
      </c>
      <c r="AT40" s="208">
        <v>8.1389999999999993</v>
      </c>
      <c r="AU40" s="208">
        <v>4.2300000000000004</v>
      </c>
      <c r="AV40" s="24"/>
      <c r="AW40" s="24"/>
      <c r="AX40" s="24"/>
      <c r="AY40" s="208">
        <v>4.1100000000000003</v>
      </c>
      <c r="AZ40" s="208">
        <v>7.282</v>
      </c>
      <c r="BA40" s="208">
        <v>12.265000000000001</v>
      </c>
      <c r="BB40" s="21">
        <f t="shared" si="3"/>
        <v>57.375999999999998</v>
      </c>
      <c r="BC40" s="18"/>
      <c r="BD40" s="22"/>
      <c r="BE40" s="21">
        <f t="shared" si="9"/>
        <v>0</v>
      </c>
      <c r="BF40" s="2">
        <v>186</v>
      </c>
      <c r="BG40" s="10"/>
      <c r="BH40" s="21">
        <f t="shared" si="1"/>
        <v>0</v>
      </c>
      <c r="BI40" s="22">
        <f t="shared" si="1"/>
        <v>0</v>
      </c>
      <c r="BJ40" s="21">
        <f t="shared" si="10"/>
        <v>0</v>
      </c>
      <c r="BK40" s="21">
        <v>0</v>
      </c>
      <c r="BL40" s="22">
        <v>0</v>
      </c>
      <c r="BM40" s="21">
        <v>0</v>
      </c>
      <c r="BN40" s="21">
        <f t="shared" si="8"/>
        <v>0</v>
      </c>
      <c r="BO40" s="22">
        <f t="shared" si="8"/>
        <v>0</v>
      </c>
      <c r="BP40" s="21">
        <f t="shared" si="8"/>
        <v>0</v>
      </c>
    </row>
    <row r="41" spans="1:68" ht="11.1" hidden="1" customHeight="1" outlineLevel="1" collapsed="1" x14ac:dyDescent="0.2">
      <c r="A41" s="10"/>
      <c r="B41" s="18"/>
      <c r="C41" s="18"/>
      <c r="D41" s="18"/>
      <c r="E41" s="19" t="s">
        <v>44</v>
      </c>
      <c r="F41" s="209">
        <v>0.55300000000000005</v>
      </c>
      <c r="G41" s="209">
        <v>0.45400000000000001</v>
      </c>
      <c r="H41" s="209">
        <v>0.27900000000000003</v>
      </c>
      <c r="I41" s="240">
        <v>0.21099999999999999</v>
      </c>
      <c r="J41" s="240"/>
      <c r="K41" s="20"/>
      <c r="L41" s="20"/>
      <c r="M41" s="20"/>
      <c r="N41" s="20"/>
      <c r="O41" s="20"/>
      <c r="P41" s="209">
        <v>0.105</v>
      </c>
      <c r="Q41" s="209">
        <v>0.40300000000000002</v>
      </c>
      <c r="R41" s="209">
        <v>0.33200000000000002</v>
      </c>
      <c r="S41" s="209">
        <v>0.4</v>
      </c>
      <c r="T41" s="209">
        <v>0.378</v>
      </c>
      <c r="U41" s="209">
        <v>0.254</v>
      </c>
      <c r="V41" s="209">
        <v>0.161</v>
      </c>
      <c r="W41" s="209">
        <v>3.9E-2</v>
      </c>
      <c r="X41" s="20"/>
      <c r="Y41" s="209">
        <v>6.0000000000000001E-3</v>
      </c>
      <c r="Z41" s="20"/>
      <c r="AA41" s="20"/>
      <c r="AB41" s="209">
        <v>0.153</v>
      </c>
      <c r="AC41" s="209">
        <v>0.30599999999999999</v>
      </c>
      <c r="AD41" s="209">
        <v>0.44500000000000001</v>
      </c>
      <c r="AE41" s="209">
        <v>0.46200000000000002</v>
      </c>
      <c r="AF41" s="209">
        <v>0.3</v>
      </c>
      <c r="AG41" s="209">
        <v>0.28299999999999997</v>
      </c>
      <c r="AH41" s="209">
        <v>0.13300000000000001</v>
      </c>
      <c r="AI41" s="209">
        <v>8.3000000000000004E-2</v>
      </c>
      <c r="AJ41" s="20"/>
      <c r="AK41" s="20"/>
      <c r="AL41" s="20"/>
      <c r="AM41" s="209">
        <v>2.9000000000000001E-2</v>
      </c>
      <c r="AN41" s="20"/>
      <c r="AO41" s="209">
        <v>0.42399999999999999</v>
      </c>
      <c r="AP41" s="209">
        <v>0.441</v>
      </c>
      <c r="AQ41" s="209">
        <v>0.434</v>
      </c>
      <c r="AR41" s="209">
        <v>0.35299999999999998</v>
      </c>
      <c r="AS41" s="209">
        <v>0.34100000000000003</v>
      </c>
      <c r="AT41" s="209">
        <v>0.152</v>
      </c>
      <c r="AU41" s="209">
        <v>5.6000000000000001E-2</v>
      </c>
      <c r="AV41" s="20"/>
      <c r="AW41" s="20"/>
      <c r="AX41" s="20"/>
      <c r="AY41" s="20"/>
      <c r="AZ41" s="209">
        <v>0.11</v>
      </c>
      <c r="BA41" s="209">
        <v>0.23899999999999999</v>
      </c>
      <c r="BB41" s="21">
        <f t="shared" si="3"/>
        <v>0.55300000000000005</v>
      </c>
      <c r="BC41" s="18">
        <v>0.9</v>
      </c>
      <c r="BD41" s="22">
        <f>(BB41/31/24)*1000</f>
        <v>0.74327956989247324</v>
      </c>
      <c r="BE41" s="21">
        <f t="shared" si="9"/>
        <v>0.15672043010752679</v>
      </c>
      <c r="BF41" s="2">
        <v>0.9</v>
      </c>
      <c r="BG41" s="10">
        <v>6</v>
      </c>
      <c r="BH41" s="21">
        <f t="shared" si="1"/>
        <v>6.6960000000000001E-4</v>
      </c>
      <c r="BI41" s="22">
        <f t="shared" si="1"/>
        <v>5.5300000000000011E-4</v>
      </c>
      <c r="BJ41" s="21">
        <f t="shared" si="10"/>
        <v>1.1659999999999991E-4</v>
      </c>
      <c r="BK41" s="21">
        <v>2.0087999999999998E-3</v>
      </c>
      <c r="BL41" s="22">
        <v>1.6590000000000003E-3</v>
      </c>
      <c r="BM41" s="21">
        <v>3.497999999999995E-4</v>
      </c>
      <c r="BN41" s="21">
        <f t="shared" si="8"/>
        <v>8.0351999999999993E-3</v>
      </c>
      <c r="BO41" s="22">
        <f t="shared" si="8"/>
        <v>6.6360000000000013E-3</v>
      </c>
      <c r="BP41" s="21">
        <f t="shared" si="8"/>
        <v>1.399199999999998E-3</v>
      </c>
    </row>
    <row r="42" spans="1:68" ht="11.1" hidden="1" customHeight="1" outlineLevel="2" x14ac:dyDescent="0.2">
      <c r="A42" s="10"/>
      <c r="B42" s="18"/>
      <c r="C42" s="18"/>
      <c r="D42" s="18"/>
      <c r="E42" s="23" t="s">
        <v>45</v>
      </c>
      <c r="F42" s="208">
        <v>0.55300000000000005</v>
      </c>
      <c r="G42" s="208">
        <v>0.45400000000000001</v>
      </c>
      <c r="H42" s="208">
        <v>0.27900000000000003</v>
      </c>
      <c r="I42" s="239">
        <v>0.21099999999999999</v>
      </c>
      <c r="J42" s="239"/>
      <c r="K42" s="24"/>
      <c r="L42" s="24"/>
      <c r="M42" s="24"/>
      <c r="N42" s="24"/>
      <c r="O42" s="24"/>
      <c r="P42" s="208">
        <v>0.105</v>
      </c>
      <c r="Q42" s="208">
        <v>0.40300000000000002</v>
      </c>
      <c r="R42" s="208">
        <v>0.33200000000000002</v>
      </c>
      <c r="S42" s="208">
        <v>0.4</v>
      </c>
      <c r="T42" s="208">
        <v>0.378</v>
      </c>
      <c r="U42" s="208">
        <v>0.254</v>
      </c>
      <c r="V42" s="208">
        <v>0.161</v>
      </c>
      <c r="W42" s="208">
        <v>3.9E-2</v>
      </c>
      <c r="X42" s="24"/>
      <c r="Y42" s="208">
        <v>6.0000000000000001E-3</v>
      </c>
      <c r="Z42" s="24"/>
      <c r="AA42" s="24"/>
      <c r="AB42" s="208">
        <v>0.153</v>
      </c>
      <c r="AC42" s="208">
        <v>0.30599999999999999</v>
      </c>
      <c r="AD42" s="208">
        <v>0.44500000000000001</v>
      </c>
      <c r="AE42" s="208">
        <v>0.46200000000000002</v>
      </c>
      <c r="AF42" s="208">
        <v>0.3</v>
      </c>
      <c r="AG42" s="208">
        <v>0.28299999999999997</v>
      </c>
      <c r="AH42" s="208">
        <v>0.13300000000000001</v>
      </c>
      <c r="AI42" s="208">
        <v>8.3000000000000004E-2</v>
      </c>
      <c r="AJ42" s="24"/>
      <c r="AK42" s="24"/>
      <c r="AL42" s="24"/>
      <c r="AM42" s="208">
        <v>2.9000000000000001E-2</v>
      </c>
      <c r="AN42" s="24"/>
      <c r="AO42" s="208">
        <v>0.42399999999999999</v>
      </c>
      <c r="AP42" s="208">
        <v>0.441</v>
      </c>
      <c r="AQ42" s="208">
        <v>0.434</v>
      </c>
      <c r="AR42" s="208">
        <v>0.35299999999999998</v>
      </c>
      <c r="AS42" s="208">
        <v>0.34100000000000003</v>
      </c>
      <c r="AT42" s="208">
        <v>0.152</v>
      </c>
      <c r="AU42" s="208">
        <v>5.6000000000000001E-2</v>
      </c>
      <c r="AV42" s="24"/>
      <c r="AW42" s="24"/>
      <c r="AX42" s="24"/>
      <c r="AY42" s="24"/>
      <c r="AZ42" s="208">
        <v>0.11</v>
      </c>
      <c r="BA42" s="208">
        <v>0.23899999999999999</v>
      </c>
      <c r="BB42" s="21">
        <f t="shared" si="3"/>
        <v>0.55300000000000005</v>
      </c>
      <c r="BC42" s="18"/>
      <c r="BD42" s="22"/>
      <c r="BE42" s="21">
        <f t="shared" si="9"/>
        <v>0</v>
      </c>
      <c r="BF42" s="2">
        <v>0.9</v>
      </c>
      <c r="BG42" s="10"/>
      <c r="BH42" s="21">
        <f t="shared" si="1"/>
        <v>0</v>
      </c>
      <c r="BI42" s="22">
        <f t="shared" si="1"/>
        <v>0</v>
      </c>
      <c r="BJ42" s="21">
        <f t="shared" si="10"/>
        <v>0</v>
      </c>
      <c r="BK42" s="21">
        <v>0</v>
      </c>
      <c r="BL42" s="22">
        <v>0</v>
      </c>
      <c r="BM42" s="21">
        <v>0</v>
      </c>
      <c r="BN42" s="21">
        <f t="shared" si="8"/>
        <v>0</v>
      </c>
      <c r="BO42" s="22">
        <f t="shared" si="8"/>
        <v>0</v>
      </c>
      <c r="BP42" s="21">
        <f t="shared" si="8"/>
        <v>0</v>
      </c>
    </row>
    <row r="43" spans="1:68" ht="11.1" hidden="1" customHeight="1" outlineLevel="1" collapsed="1" x14ac:dyDescent="0.2">
      <c r="A43" s="10"/>
      <c r="B43" s="18"/>
      <c r="C43" s="18"/>
      <c r="D43" s="18"/>
      <c r="E43" s="19" t="s">
        <v>46</v>
      </c>
      <c r="F43" s="209">
        <v>1.498</v>
      </c>
      <c r="G43" s="209">
        <v>1.1419999999999999</v>
      </c>
      <c r="H43" s="209">
        <v>0.59499999999999997</v>
      </c>
      <c r="I43" s="240">
        <v>0.67</v>
      </c>
      <c r="J43" s="240"/>
      <c r="K43" s="209">
        <v>0.251</v>
      </c>
      <c r="L43" s="209">
        <v>2.9000000000000001E-2</v>
      </c>
      <c r="M43" s="20"/>
      <c r="N43" s="20"/>
      <c r="O43" s="209">
        <v>0.104</v>
      </c>
      <c r="P43" s="209">
        <v>0.41099999999999998</v>
      </c>
      <c r="Q43" s="209">
        <v>0.85</v>
      </c>
      <c r="R43" s="209">
        <v>1.052</v>
      </c>
      <c r="S43" s="209">
        <v>1.34</v>
      </c>
      <c r="T43" s="209">
        <v>1.2949999999999999</v>
      </c>
      <c r="U43" s="209">
        <v>0.93600000000000005</v>
      </c>
      <c r="V43" s="209">
        <v>0.71799999999999997</v>
      </c>
      <c r="W43" s="209">
        <v>0.24099999999999999</v>
      </c>
      <c r="X43" s="20"/>
      <c r="Y43" s="20"/>
      <c r="Z43" s="20"/>
      <c r="AA43" s="20"/>
      <c r="AB43" s="209">
        <v>0.58799999999999997</v>
      </c>
      <c r="AC43" s="209">
        <v>1.0089999999999999</v>
      </c>
      <c r="AD43" s="209">
        <v>1.5049999999999999</v>
      </c>
      <c r="AE43" s="209">
        <v>1.5660000000000001</v>
      </c>
      <c r="AF43" s="209">
        <v>1.256</v>
      </c>
      <c r="AG43" s="209">
        <v>0.82599999999999996</v>
      </c>
      <c r="AH43" s="209">
        <v>0.54600000000000004</v>
      </c>
      <c r="AI43" s="209">
        <v>0.35899999999999999</v>
      </c>
      <c r="AJ43" s="209">
        <v>8.1000000000000003E-2</v>
      </c>
      <c r="AK43" s="20"/>
      <c r="AL43" s="20"/>
      <c r="AM43" s="20"/>
      <c r="AN43" s="209">
        <v>0.36799999999999999</v>
      </c>
      <c r="AO43" s="20"/>
      <c r="AP43" s="209">
        <v>1.379</v>
      </c>
      <c r="AQ43" s="209">
        <v>0.92700000000000005</v>
      </c>
      <c r="AR43" s="209">
        <v>0.82799999999999996</v>
      </c>
      <c r="AS43" s="209">
        <v>0.81899999999999995</v>
      </c>
      <c r="AT43" s="209">
        <v>0.54200000000000004</v>
      </c>
      <c r="AU43" s="209">
        <v>0.29199999999999998</v>
      </c>
      <c r="AV43" s="20"/>
      <c r="AW43" s="20"/>
      <c r="AX43" s="20"/>
      <c r="AY43" s="209">
        <v>0.14000000000000001</v>
      </c>
      <c r="AZ43" s="209">
        <v>0.311</v>
      </c>
      <c r="BA43" s="209">
        <v>0.68200000000000005</v>
      </c>
      <c r="BB43" s="21">
        <f t="shared" si="3"/>
        <v>1.5660000000000001</v>
      </c>
      <c r="BC43" s="18">
        <v>2.105</v>
      </c>
      <c r="BD43" s="22">
        <f>(BB43/31/24)*1000</f>
        <v>2.104838709677419</v>
      </c>
      <c r="BE43" s="21">
        <f t="shared" si="9"/>
        <v>1.6129032258094256E-4</v>
      </c>
      <c r="BF43" s="2">
        <v>1.85</v>
      </c>
      <c r="BG43" s="10">
        <v>6</v>
      </c>
      <c r="BH43" s="21">
        <f t="shared" si="1"/>
        <v>1.5661199999999998E-3</v>
      </c>
      <c r="BI43" s="22">
        <f t="shared" si="1"/>
        <v>1.5659999999999997E-3</v>
      </c>
      <c r="BJ43" s="21">
        <f t="shared" si="10"/>
        <v>1.2000000000015471E-7</v>
      </c>
      <c r="BK43" s="21">
        <v>4.6983599999999995E-3</v>
      </c>
      <c r="BL43" s="22">
        <v>4.6979999999999991E-3</v>
      </c>
      <c r="BM43" s="21">
        <v>3.6000000000046412E-7</v>
      </c>
      <c r="BN43" s="21">
        <f t="shared" si="8"/>
        <v>1.8793439999999998E-2</v>
      </c>
      <c r="BO43" s="22">
        <f t="shared" si="8"/>
        <v>1.8791999999999996E-2</v>
      </c>
      <c r="BP43" s="21">
        <f t="shared" si="8"/>
        <v>1.4400000000018565E-6</v>
      </c>
    </row>
    <row r="44" spans="1:68" ht="11.1" hidden="1" customHeight="1" outlineLevel="2" x14ac:dyDescent="0.2">
      <c r="A44" s="10"/>
      <c r="B44" s="18"/>
      <c r="C44" s="18"/>
      <c r="D44" s="18"/>
      <c r="E44" s="23" t="s">
        <v>47</v>
      </c>
      <c r="F44" s="208">
        <v>1.498</v>
      </c>
      <c r="G44" s="208">
        <v>1.1419999999999999</v>
      </c>
      <c r="H44" s="208">
        <v>0.59499999999999997</v>
      </c>
      <c r="I44" s="239">
        <v>0.67</v>
      </c>
      <c r="J44" s="239"/>
      <c r="K44" s="208">
        <v>0.251</v>
      </c>
      <c r="L44" s="208">
        <v>2.9000000000000001E-2</v>
      </c>
      <c r="M44" s="24"/>
      <c r="N44" s="24"/>
      <c r="O44" s="208">
        <v>0.104</v>
      </c>
      <c r="P44" s="208">
        <v>0.41099999999999998</v>
      </c>
      <c r="Q44" s="208">
        <v>0.85</v>
      </c>
      <c r="R44" s="208">
        <v>1.052</v>
      </c>
      <c r="S44" s="208">
        <v>1.34</v>
      </c>
      <c r="T44" s="208">
        <v>1.2949999999999999</v>
      </c>
      <c r="U44" s="208">
        <v>0.93600000000000005</v>
      </c>
      <c r="V44" s="208">
        <v>0.71799999999999997</v>
      </c>
      <c r="W44" s="208">
        <v>0.24099999999999999</v>
      </c>
      <c r="X44" s="24"/>
      <c r="Y44" s="24"/>
      <c r="Z44" s="24"/>
      <c r="AA44" s="24"/>
      <c r="AB44" s="208">
        <v>0.58799999999999997</v>
      </c>
      <c r="AC44" s="208">
        <v>1.0089999999999999</v>
      </c>
      <c r="AD44" s="208">
        <v>1.5049999999999999</v>
      </c>
      <c r="AE44" s="208">
        <v>1.5660000000000001</v>
      </c>
      <c r="AF44" s="208">
        <v>1.256</v>
      </c>
      <c r="AG44" s="208">
        <v>0.82599999999999996</v>
      </c>
      <c r="AH44" s="208">
        <v>0.54600000000000004</v>
      </c>
      <c r="AI44" s="208">
        <v>0.35899999999999999</v>
      </c>
      <c r="AJ44" s="208">
        <v>8.1000000000000003E-2</v>
      </c>
      <c r="AK44" s="24"/>
      <c r="AL44" s="24"/>
      <c r="AM44" s="24"/>
      <c r="AN44" s="208">
        <v>0.36799999999999999</v>
      </c>
      <c r="AO44" s="24"/>
      <c r="AP44" s="208">
        <v>1.379</v>
      </c>
      <c r="AQ44" s="208">
        <v>0.92700000000000005</v>
      </c>
      <c r="AR44" s="208">
        <v>0.82799999999999996</v>
      </c>
      <c r="AS44" s="208">
        <v>0.81899999999999995</v>
      </c>
      <c r="AT44" s="208">
        <v>0.54200000000000004</v>
      </c>
      <c r="AU44" s="208">
        <v>0.29199999999999998</v>
      </c>
      <c r="AV44" s="24"/>
      <c r="AW44" s="24"/>
      <c r="AX44" s="24"/>
      <c r="AY44" s="208">
        <v>0.14000000000000001</v>
      </c>
      <c r="AZ44" s="208">
        <v>0.311</v>
      </c>
      <c r="BA44" s="208">
        <v>0.68200000000000005</v>
      </c>
      <c r="BB44" s="21">
        <f t="shared" si="3"/>
        <v>1.5660000000000001</v>
      </c>
      <c r="BC44" s="18"/>
      <c r="BD44" s="22"/>
      <c r="BE44" s="21">
        <f t="shared" si="9"/>
        <v>0</v>
      </c>
      <c r="BF44" s="2">
        <v>1.85</v>
      </c>
      <c r="BG44" s="10"/>
      <c r="BH44" s="21">
        <f t="shared" si="1"/>
        <v>0</v>
      </c>
      <c r="BI44" s="22">
        <f t="shared" si="1"/>
        <v>0</v>
      </c>
      <c r="BJ44" s="21">
        <f t="shared" si="10"/>
        <v>0</v>
      </c>
      <c r="BK44" s="21">
        <v>0</v>
      </c>
      <c r="BL44" s="22">
        <v>0</v>
      </c>
      <c r="BM44" s="21">
        <v>0</v>
      </c>
      <c r="BN44" s="21">
        <f t="shared" si="8"/>
        <v>0</v>
      </c>
      <c r="BO44" s="22">
        <f t="shared" si="8"/>
        <v>0</v>
      </c>
      <c r="BP44" s="21">
        <f t="shared" si="8"/>
        <v>0</v>
      </c>
    </row>
    <row r="45" spans="1:68" ht="11.1" customHeight="1" outlineLevel="1" collapsed="1" x14ac:dyDescent="0.2">
      <c r="A45" s="10"/>
      <c r="B45" s="18"/>
      <c r="C45" s="18"/>
      <c r="D45" s="18"/>
      <c r="E45" s="19" t="s">
        <v>48</v>
      </c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9">
        <v>0.247</v>
      </c>
      <c r="AT45" s="209">
        <v>2.8000000000000001E-2</v>
      </c>
      <c r="AU45" s="209">
        <v>2.1999999999999999E-2</v>
      </c>
      <c r="AV45" s="20"/>
      <c r="AW45" s="20"/>
      <c r="AX45" s="20"/>
      <c r="AY45" s="209">
        <v>1.4E-2</v>
      </c>
      <c r="AZ45" s="209">
        <v>2.9000000000000001E-2</v>
      </c>
      <c r="BA45" s="209">
        <v>2.7E-2</v>
      </c>
      <c r="BB45" s="21">
        <f t="shared" si="3"/>
        <v>0.247</v>
      </c>
      <c r="BC45" s="18">
        <v>1.2</v>
      </c>
      <c r="BD45" s="22">
        <f>(BB45/31/24)*1000</f>
        <v>0.33198924731182794</v>
      </c>
      <c r="BE45" s="21">
        <f t="shared" si="9"/>
        <v>0.86801075268817196</v>
      </c>
      <c r="BF45" s="2">
        <v>1.2</v>
      </c>
      <c r="BG45" s="10">
        <v>7</v>
      </c>
      <c r="BH45" s="21">
        <f t="shared" si="1"/>
        <v>8.9279999999999991E-4</v>
      </c>
      <c r="BI45" s="22">
        <f t="shared" si="1"/>
        <v>2.4699999999999999E-4</v>
      </c>
      <c r="BJ45" s="21">
        <f t="shared" si="10"/>
        <v>6.4579999999999998E-4</v>
      </c>
      <c r="BK45" s="21">
        <v>2.6783999999999996E-3</v>
      </c>
      <c r="BL45" s="22">
        <v>7.4099999999999991E-4</v>
      </c>
      <c r="BM45" s="21">
        <v>1.9373999999999997E-3</v>
      </c>
      <c r="BN45" s="21">
        <f t="shared" si="8"/>
        <v>1.0713599999999998E-2</v>
      </c>
      <c r="BO45" s="22">
        <f t="shared" si="8"/>
        <v>2.9639999999999996E-3</v>
      </c>
      <c r="BP45" s="21">
        <f t="shared" si="8"/>
        <v>7.7495999999999989E-3</v>
      </c>
    </row>
    <row r="46" spans="1:68" ht="11.1" hidden="1" customHeight="1" outlineLevel="2" x14ac:dyDescent="0.2">
      <c r="A46" s="10"/>
      <c r="B46" s="18"/>
      <c r="C46" s="18"/>
      <c r="D46" s="18"/>
      <c r="E46" s="23" t="s">
        <v>49</v>
      </c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08">
        <v>0.247</v>
      </c>
      <c r="AT46" s="208">
        <v>2.8000000000000001E-2</v>
      </c>
      <c r="AU46" s="208">
        <v>2.1999999999999999E-2</v>
      </c>
      <c r="AV46" s="24"/>
      <c r="AW46" s="24"/>
      <c r="AX46" s="24"/>
      <c r="AY46" s="208">
        <v>1.4E-2</v>
      </c>
      <c r="AZ46" s="208">
        <v>2.9000000000000001E-2</v>
      </c>
      <c r="BA46" s="208">
        <v>2.7E-2</v>
      </c>
      <c r="BB46" s="21">
        <f t="shared" si="3"/>
        <v>0.247</v>
      </c>
      <c r="BC46" s="18"/>
      <c r="BD46" s="22"/>
      <c r="BE46" s="21">
        <f t="shared" si="9"/>
        <v>0</v>
      </c>
      <c r="BF46" s="2">
        <v>1.2</v>
      </c>
      <c r="BG46" s="10"/>
      <c r="BH46" s="21">
        <f t="shared" si="1"/>
        <v>0</v>
      </c>
      <c r="BI46" s="22">
        <f t="shared" si="1"/>
        <v>0</v>
      </c>
      <c r="BJ46" s="21">
        <f t="shared" si="10"/>
        <v>0</v>
      </c>
      <c r="BK46" s="21">
        <v>0</v>
      </c>
      <c r="BL46" s="22">
        <v>0</v>
      </c>
      <c r="BM46" s="21">
        <v>0</v>
      </c>
      <c r="BN46" s="21">
        <f t="shared" si="8"/>
        <v>0</v>
      </c>
      <c r="BO46" s="22">
        <f t="shared" si="8"/>
        <v>0</v>
      </c>
      <c r="BP46" s="21">
        <f t="shared" si="8"/>
        <v>0</v>
      </c>
    </row>
    <row r="47" spans="1:68" ht="11.1" hidden="1" customHeight="1" outlineLevel="1" collapsed="1" x14ac:dyDescent="0.2">
      <c r="A47" s="10"/>
      <c r="B47" s="18"/>
      <c r="C47" s="18"/>
      <c r="D47" s="25"/>
      <c r="E47" s="19" t="s">
        <v>50</v>
      </c>
      <c r="F47" s="209">
        <v>59.838999999999999</v>
      </c>
      <c r="G47" s="209">
        <v>58.415999999999997</v>
      </c>
      <c r="H47" s="209">
        <v>35.155000000000001</v>
      </c>
      <c r="I47" s="240">
        <v>51.243000000000002</v>
      </c>
      <c r="J47" s="240"/>
      <c r="K47" s="209">
        <v>14.212999999999999</v>
      </c>
      <c r="L47" s="209">
        <v>16.048999999999999</v>
      </c>
      <c r="M47" s="209">
        <v>4.0590000000000002</v>
      </c>
      <c r="N47" s="209">
        <v>14.539</v>
      </c>
      <c r="O47" s="209">
        <v>-3.0760000000000001</v>
      </c>
      <c r="P47" s="209">
        <v>30.835999999999999</v>
      </c>
      <c r="Q47" s="209">
        <v>37.365000000000002</v>
      </c>
      <c r="R47" s="209">
        <v>64.864000000000004</v>
      </c>
      <c r="S47" s="209">
        <v>76.977999999999994</v>
      </c>
      <c r="T47" s="209">
        <v>48.484000000000002</v>
      </c>
      <c r="U47" s="209">
        <v>60.927</v>
      </c>
      <c r="V47" s="209">
        <v>38.49</v>
      </c>
      <c r="W47" s="209">
        <v>24.137</v>
      </c>
      <c r="X47" s="209">
        <v>11.984999999999999</v>
      </c>
      <c r="Y47" s="209">
        <v>5.9930000000000003</v>
      </c>
      <c r="Z47" s="209">
        <v>6.9429999999999996</v>
      </c>
      <c r="AA47" s="209">
        <v>7.391</v>
      </c>
      <c r="AB47" s="209">
        <v>35.402000000000001</v>
      </c>
      <c r="AC47" s="209">
        <v>52.161999999999999</v>
      </c>
      <c r="AD47" s="209">
        <v>73.965999999999994</v>
      </c>
      <c r="AE47" s="209">
        <v>75.52</v>
      </c>
      <c r="AF47" s="209">
        <v>64.209000000000003</v>
      </c>
      <c r="AG47" s="209">
        <v>55.66</v>
      </c>
      <c r="AH47" s="209">
        <v>41.741</v>
      </c>
      <c r="AI47" s="209">
        <v>27.396999999999998</v>
      </c>
      <c r="AJ47" s="209">
        <v>6.4509999999999996</v>
      </c>
      <c r="AK47" s="209">
        <v>3.8559999999999999</v>
      </c>
      <c r="AL47" s="209">
        <v>4.0179999999999998</v>
      </c>
      <c r="AM47" s="209">
        <v>12.702999999999999</v>
      </c>
      <c r="AN47" s="209">
        <v>28.988</v>
      </c>
      <c r="AO47" s="209">
        <v>53.668999999999997</v>
      </c>
      <c r="AP47" s="209">
        <v>67.992999999999995</v>
      </c>
      <c r="AQ47" s="209">
        <v>91.311999999999998</v>
      </c>
      <c r="AR47" s="209">
        <v>73.658000000000001</v>
      </c>
      <c r="AS47" s="209">
        <v>47.162999999999997</v>
      </c>
      <c r="AT47" s="209">
        <v>54.478999999999999</v>
      </c>
      <c r="AU47" s="209">
        <v>24.518000000000001</v>
      </c>
      <c r="AV47" s="209">
        <v>11.385</v>
      </c>
      <c r="AW47" s="209">
        <v>3.157</v>
      </c>
      <c r="AX47" s="209">
        <v>8.7080000000000002</v>
      </c>
      <c r="AY47" s="209">
        <v>12.74</v>
      </c>
      <c r="AZ47" s="209">
        <v>19.591000000000001</v>
      </c>
      <c r="BA47" s="209">
        <v>50.472000000000001</v>
      </c>
      <c r="BB47" s="27">
        <v>74.165000000000006</v>
      </c>
      <c r="BC47" s="18">
        <v>284</v>
      </c>
      <c r="BD47" s="22">
        <f>(BB47/31/24)*1000</f>
        <v>99.68413978494624</v>
      </c>
      <c r="BE47" s="21">
        <f t="shared" si="9"/>
        <v>184.31586021505376</v>
      </c>
      <c r="BF47" s="2">
        <v>284</v>
      </c>
      <c r="BG47" s="10"/>
      <c r="BH47" s="21">
        <f t="shared" si="1"/>
        <v>0.21129600000000001</v>
      </c>
      <c r="BI47" s="22">
        <f t="shared" si="1"/>
        <v>7.4164999999999995E-2</v>
      </c>
      <c r="BJ47" s="21">
        <f t="shared" si="10"/>
        <v>0.137131</v>
      </c>
      <c r="BK47" s="21">
        <v>0.63388800000000001</v>
      </c>
      <c r="BL47" s="22">
        <v>0.27393600000000001</v>
      </c>
      <c r="BM47" s="21">
        <v>0.35995199999999999</v>
      </c>
      <c r="BN47" s="21">
        <f t="shared" si="8"/>
        <v>2.535552</v>
      </c>
      <c r="BO47" s="22">
        <f t="shared" si="8"/>
        <v>1.0957440000000001</v>
      </c>
      <c r="BP47" s="21">
        <f t="shared" si="8"/>
        <v>1.439808</v>
      </c>
    </row>
    <row r="48" spans="1:68" ht="11.1" hidden="1" customHeight="1" outlineLevel="2" x14ac:dyDescent="0.2">
      <c r="A48" s="10"/>
      <c r="B48" s="18"/>
      <c r="C48" s="18"/>
      <c r="D48" s="25"/>
      <c r="E48" s="23"/>
      <c r="F48" s="208">
        <v>59.838999999999999</v>
      </c>
      <c r="G48" s="208">
        <v>58.415999999999997</v>
      </c>
      <c r="H48" s="208">
        <v>35.155000000000001</v>
      </c>
      <c r="I48" s="239">
        <v>51.243000000000002</v>
      </c>
      <c r="J48" s="239"/>
      <c r="K48" s="208">
        <v>14.212999999999999</v>
      </c>
      <c r="L48" s="208">
        <v>16.048999999999999</v>
      </c>
      <c r="M48" s="208">
        <v>4.0590000000000002</v>
      </c>
      <c r="N48" s="208">
        <v>14.539</v>
      </c>
      <c r="O48" s="208">
        <v>-3.0760000000000001</v>
      </c>
      <c r="P48" s="208">
        <v>30.835999999999999</v>
      </c>
      <c r="Q48" s="208">
        <v>37.365000000000002</v>
      </c>
      <c r="R48" s="208">
        <v>64.864000000000004</v>
      </c>
      <c r="S48" s="208">
        <v>76.977999999999994</v>
      </c>
      <c r="T48" s="208">
        <v>48.484000000000002</v>
      </c>
      <c r="U48" s="208">
        <v>60.927</v>
      </c>
      <c r="V48" s="208">
        <v>38.49</v>
      </c>
      <c r="W48" s="208">
        <v>24.137</v>
      </c>
      <c r="X48" s="208">
        <v>11.984999999999999</v>
      </c>
      <c r="Y48" s="208">
        <v>5.9930000000000003</v>
      </c>
      <c r="Z48" s="208">
        <v>6.9429999999999996</v>
      </c>
      <c r="AA48" s="208">
        <v>7.391</v>
      </c>
      <c r="AB48" s="208">
        <v>35.402000000000001</v>
      </c>
      <c r="AC48" s="208">
        <v>52.161999999999999</v>
      </c>
      <c r="AD48" s="208">
        <v>73.965999999999994</v>
      </c>
      <c r="AE48" s="208">
        <v>75.52</v>
      </c>
      <c r="AF48" s="208">
        <v>64.209000000000003</v>
      </c>
      <c r="AG48" s="208">
        <v>55.66</v>
      </c>
      <c r="AH48" s="208">
        <v>41.741</v>
      </c>
      <c r="AI48" s="208">
        <v>27.396999999999998</v>
      </c>
      <c r="AJ48" s="208">
        <v>6.4509999999999996</v>
      </c>
      <c r="AK48" s="208">
        <v>3.8559999999999999</v>
      </c>
      <c r="AL48" s="208">
        <v>4.0179999999999998</v>
      </c>
      <c r="AM48" s="208">
        <v>12.702999999999999</v>
      </c>
      <c r="AN48" s="208">
        <v>28.988</v>
      </c>
      <c r="AO48" s="208">
        <v>53.668999999999997</v>
      </c>
      <c r="AP48" s="208">
        <v>67.992999999999995</v>
      </c>
      <c r="AQ48" s="208">
        <v>91.311999999999998</v>
      </c>
      <c r="AR48" s="208">
        <v>73.658000000000001</v>
      </c>
      <c r="AS48" s="208">
        <v>47.162999999999997</v>
      </c>
      <c r="AT48" s="208">
        <v>54.478999999999999</v>
      </c>
      <c r="AU48" s="208">
        <v>24.518000000000001</v>
      </c>
      <c r="AV48" s="208">
        <v>11.385</v>
      </c>
      <c r="AW48" s="208">
        <v>3.157</v>
      </c>
      <c r="AX48" s="208">
        <v>8.7080000000000002</v>
      </c>
      <c r="AY48" s="208">
        <v>12.74</v>
      </c>
      <c r="AZ48" s="208">
        <v>19.591000000000001</v>
      </c>
      <c r="BA48" s="208">
        <v>50.472000000000001</v>
      </c>
      <c r="BB48" s="27">
        <v>74.165000000000006</v>
      </c>
      <c r="BC48" s="18"/>
      <c r="BD48" s="22"/>
      <c r="BE48" s="21">
        <f t="shared" si="9"/>
        <v>0</v>
      </c>
      <c r="BF48" s="2">
        <v>284</v>
      </c>
      <c r="BG48" s="10"/>
      <c r="BH48" s="21">
        <f t="shared" si="1"/>
        <v>0</v>
      </c>
      <c r="BI48" s="22">
        <f t="shared" si="1"/>
        <v>0</v>
      </c>
      <c r="BJ48" s="21">
        <f t="shared" si="10"/>
        <v>0</v>
      </c>
      <c r="BK48" s="21">
        <v>0</v>
      </c>
      <c r="BL48" s="22">
        <v>0</v>
      </c>
      <c r="BM48" s="21">
        <v>0</v>
      </c>
      <c r="BN48" s="21">
        <f t="shared" si="8"/>
        <v>0</v>
      </c>
      <c r="BO48" s="22">
        <f t="shared" si="8"/>
        <v>0</v>
      </c>
      <c r="BP48" s="21">
        <f t="shared" si="8"/>
        <v>0</v>
      </c>
    </row>
    <row r="49" spans="1:68" ht="11.1" hidden="1" customHeight="1" outlineLevel="1" collapsed="1" x14ac:dyDescent="0.2">
      <c r="A49" s="10"/>
      <c r="B49" s="18"/>
      <c r="C49" s="18"/>
      <c r="D49" s="18"/>
      <c r="E49" s="19" t="s">
        <v>51</v>
      </c>
      <c r="F49" s="209">
        <v>18.402999999999999</v>
      </c>
      <c r="G49" s="209">
        <v>17.294</v>
      </c>
      <c r="H49" s="209">
        <v>11.211</v>
      </c>
      <c r="I49" s="240">
        <v>18.832999999999998</v>
      </c>
      <c r="J49" s="240"/>
      <c r="K49" s="209">
        <v>15.519</v>
      </c>
      <c r="L49" s="209">
        <v>10.282</v>
      </c>
      <c r="M49" s="209">
        <v>9.6280000000000001</v>
      </c>
      <c r="N49" s="209">
        <v>9.5060000000000002</v>
      </c>
      <c r="O49" s="209">
        <v>18.882000000000001</v>
      </c>
      <c r="P49" s="209">
        <v>7.08</v>
      </c>
      <c r="Q49" s="209">
        <v>10.122</v>
      </c>
      <c r="R49" s="209">
        <v>15.6</v>
      </c>
      <c r="S49" s="209">
        <v>16.12</v>
      </c>
      <c r="T49" s="209">
        <v>16.12</v>
      </c>
      <c r="U49" s="209">
        <v>15.08</v>
      </c>
      <c r="V49" s="209">
        <v>16.12</v>
      </c>
      <c r="W49" s="209">
        <v>16.12</v>
      </c>
      <c r="X49" s="209">
        <v>16.12</v>
      </c>
      <c r="Y49" s="209">
        <v>15.6</v>
      </c>
      <c r="Z49" s="209">
        <v>16.12</v>
      </c>
      <c r="AA49" s="209">
        <v>13.897</v>
      </c>
      <c r="AB49" s="209">
        <v>14.458</v>
      </c>
      <c r="AC49" s="209">
        <v>16.12</v>
      </c>
      <c r="AD49" s="209">
        <v>15.6</v>
      </c>
      <c r="AE49" s="209">
        <v>16.12</v>
      </c>
      <c r="AF49" s="209">
        <v>16.12</v>
      </c>
      <c r="AG49" s="209">
        <v>20.423999999999999</v>
      </c>
      <c r="AH49" s="209">
        <v>17.376999999999999</v>
      </c>
      <c r="AI49" s="209">
        <v>17.006</v>
      </c>
      <c r="AJ49" s="209">
        <v>14.455</v>
      </c>
      <c r="AK49" s="209">
        <v>12.86</v>
      </c>
      <c r="AL49" s="209">
        <v>13.103999999999999</v>
      </c>
      <c r="AM49" s="209">
        <v>15.381</v>
      </c>
      <c r="AN49" s="209">
        <v>18.956</v>
      </c>
      <c r="AO49" s="209">
        <v>20.077000000000002</v>
      </c>
      <c r="AP49" s="209">
        <v>17.709</v>
      </c>
      <c r="AQ49" s="209">
        <v>21.225999999999999</v>
      </c>
      <c r="AR49" s="209">
        <v>19.408000000000001</v>
      </c>
      <c r="AS49" s="209">
        <v>16.398</v>
      </c>
      <c r="AT49" s="209">
        <v>17.666</v>
      </c>
      <c r="AU49" s="209">
        <v>16.873999999999999</v>
      </c>
      <c r="AV49" s="209">
        <v>14.71</v>
      </c>
      <c r="AW49" s="209">
        <v>12.71</v>
      </c>
      <c r="AX49" s="209">
        <v>13.02</v>
      </c>
      <c r="AY49" s="209">
        <v>15.84</v>
      </c>
      <c r="AZ49" s="209">
        <v>16.367999999999999</v>
      </c>
      <c r="BA49" s="209">
        <v>15.84</v>
      </c>
      <c r="BB49" s="21">
        <f t="shared" si="3"/>
        <v>21.225999999999999</v>
      </c>
      <c r="BC49" s="18">
        <v>46</v>
      </c>
      <c r="BD49" s="22">
        <f>(BB49/31/24)*1000</f>
        <v>28.529569892473116</v>
      </c>
      <c r="BE49" s="21">
        <f t="shared" si="9"/>
        <v>17.470430107526884</v>
      </c>
      <c r="BF49" s="2">
        <v>46</v>
      </c>
      <c r="BG49" s="10">
        <v>5</v>
      </c>
      <c r="BH49" s="21">
        <f t="shared" si="1"/>
        <v>3.4223999999999997E-2</v>
      </c>
      <c r="BI49" s="22">
        <f t="shared" si="1"/>
        <v>2.1225999999999995E-2</v>
      </c>
      <c r="BJ49" s="21">
        <f t="shared" si="10"/>
        <v>1.2998000000000003E-2</v>
      </c>
      <c r="BK49" s="21">
        <v>0.10267199999999999</v>
      </c>
      <c r="BL49" s="22">
        <v>6.3677999999999985E-2</v>
      </c>
      <c r="BM49" s="21">
        <v>3.8994000000000001E-2</v>
      </c>
      <c r="BN49" s="21">
        <f t="shared" si="8"/>
        <v>0.41068799999999994</v>
      </c>
      <c r="BO49" s="22">
        <f t="shared" si="8"/>
        <v>0.25471199999999994</v>
      </c>
      <c r="BP49" s="21">
        <f t="shared" si="8"/>
        <v>0.155976</v>
      </c>
    </row>
    <row r="50" spans="1:68" ht="11.1" customHeight="1" outlineLevel="1" collapsed="1" x14ac:dyDescent="0.2">
      <c r="A50" s="10"/>
      <c r="B50" s="18"/>
      <c r="C50" s="18"/>
      <c r="D50" s="18"/>
      <c r="E50" s="19" t="s">
        <v>52</v>
      </c>
      <c r="F50" s="209">
        <v>18.402999999999999</v>
      </c>
      <c r="G50" s="209">
        <v>17.294</v>
      </c>
      <c r="H50" s="209">
        <v>11.211</v>
      </c>
      <c r="I50" s="240">
        <v>18.832999999999998</v>
      </c>
      <c r="J50" s="240"/>
      <c r="K50" s="209">
        <v>15.519</v>
      </c>
      <c r="L50" s="209">
        <v>10.282</v>
      </c>
      <c r="M50" s="209">
        <v>9.6280000000000001</v>
      </c>
      <c r="N50" s="209">
        <v>9.5060000000000002</v>
      </c>
      <c r="O50" s="209">
        <v>18.882000000000001</v>
      </c>
      <c r="P50" s="209">
        <v>7.08</v>
      </c>
      <c r="Q50" s="209">
        <v>10.122</v>
      </c>
      <c r="R50" s="209">
        <v>15.6</v>
      </c>
      <c r="S50" s="209">
        <v>16.12</v>
      </c>
      <c r="T50" s="209">
        <v>16.12</v>
      </c>
      <c r="U50" s="209">
        <v>15.08</v>
      </c>
      <c r="V50" s="209">
        <v>16.12</v>
      </c>
      <c r="W50" s="209">
        <v>16.12</v>
      </c>
      <c r="X50" s="209">
        <v>16.12</v>
      </c>
      <c r="Y50" s="209">
        <v>15.6</v>
      </c>
      <c r="Z50" s="209">
        <v>16.12</v>
      </c>
      <c r="AA50" s="209">
        <v>13.897</v>
      </c>
      <c r="AB50" s="209">
        <v>14.458</v>
      </c>
      <c r="AC50" s="209">
        <v>16.12</v>
      </c>
      <c r="AD50" s="209">
        <v>15.6</v>
      </c>
      <c r="AE50" s="209">
        <v>16.12</v>
      </c>
      <c r="AF50" s="209">
        <v>16.12</v>
      </c>
      <c r="AG50" s="209">
        <v>20.423999999999999</v>
      </c>
      <c r="AH50" s="209">
        <v>17.376999999999999</v>
      </c>
      <c r="AI50" s="209">
        <v>17.006</v>
      </c>
      <c r="AJ50" s="209">
        <v>14.455</v>
      </c>
      <c r="AK50" s="209">
        <v>12.86</v>
      </c>
      <c r="AL50" s="209">
        <v>13.103999999999999</v>
      </c>
      <c r="AM50" s="209">
        <v>15.381</v>
      </c>
      <c r="AN50" s="209">
        <v>18.956</v>
      </c>
      <c r="AO50" s="209">
        <v>20.077000000000002</v>
      </c>
      <c r="AP50" s="209">
        <v>17.709</v>
      </c>
      <c r="AQ50" s="209">
        <v>21.225999999999999</v>
      </c>
      <c r="AR50" s="209">
        <v>19.408000000000001</v>
      </c>
      <c r="AS50" s="209">
        <v>16.398</v>
      </c>
      <c r="AT50" s="209">
        <v>17.666</v>
      </c>
      <c r="AU50" s="209">
        <v>16.873999999999999</v>
      </c>
      <c r="AV50" s="209">
        <v>14.71</v>
      </c>
      <c r="AW50" s="209">
        <v>12.71</v>
      </c>
      <c r="AX50" s="209">
        <v>13.02</v>
      </c>
      <c r="AY50" s="209">
        <v>15.84</v>
      </c>
      <c r="AZ50" s="209">
        <v>16.367999999999999</v>
      </c>
      <c r="BA50" s="209">
        <v>15.84</v>
      </c>
      <c r="BB50" s="21">
        <f>MAX(F50:BA50)</f>
        <v>21.225999999999999</v>
      </c>
      <c r="BC50" s="18">
        <v>5</v>
      </c>
      <c r="BD50" s="22">
        <f>(BB50/31/24)*1000</f>
        <v>28.529569892473116</v>
      </c>
      <c r="BE50" s="21">
        <f>BC50-BD50</f>
        <v>-23.529569892473116</v>
      </c>
      <c r="BF50" s="2">
        <v>46</v>
      </c>
      <c r="BG50" s="10">
        <v>7</v>
      </c>
      <c r="BH50" s="28">
        <f>(BC50*24*31/1000000)</f>
        <v>3.7200000000000002E-3</v>
      </c>
      <c r="BI50" s="29">
        <v>6.6215999999999996E-4</v>
      </c>
      <c r="BJ50" s="21">
        <f>BH50-BI50</f>
        <v>3.05784E-3</v>
      </c>
      <c r="BK50" s="21">
        <v>0.10267199999999999</v>
      </c>
      <c r="BL50" s="22">
        <v>6.3677999999999985E-2</v>
      </c>
      <c r="BM50" s="21">
        <v>3.8994000000000001E-2</v>
      </c>
      <c r="BN50" s="21">
        <f>BK50*4</f>
        <v>0.41068799999999994</v>
      </c>
      <c r="BO50" s="22">
        <f>BL50*4</f>
        <v>0.25471199999999994</v>
      </c>
      <c r="BP50" s="21">
        <f>BM50*4</f>
        <v>0.155976</v>
      </c>
    </row>
    <row r="51" spans="1:68" ht="16.5" hidden="1" customHeight="1" x14ac:dyDescent="0.2">
      <c r="A51" s="10">
        <v>4</v>
      </c>
      <c r="B51" s="11" t="s">
        <v>53</v>
      </c>
      <c r="C51" s="11" t="s">
        <v>53</v>
      </c>
      <c r="D51" s="11" t="s">
        <v>53</v>
      </c>
      <c r="E51" s="12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211">
        <v>13.788</v>
      </c>
      <c r="AQ51" s="211">
        <v>40.506</v>
      </c>
      <c r="AR51" s="211">
        <v>49.225000000000001</v>
      </c>
      <c r="AS51" s="211">
        <v>38.465000000000003</v>
      </c>
      <c r="AT51" s="211">
        <v>27.344999999999999</v>
      </c>
      <c r="AU51" s="211">
        <v>15.59</v>
      </c>
      <c r="AV51" s="211">
        <v>7.335</v>
      </c>
      <c r="AW51" s="211">
        <v>4.1070000000000002</v>
      </c>
      <c r="AX51" s="211">
        <v>7.4909999999999997</v>
      </c>
      <c r="AY51" s="211">
        <v>8.266</v>
      </c>
      <c r="AZ51" s="211">
        <v>25.052</v>
      </c>
      <c r="BA51" s="211">
        <v>31.542000000000002</v>
      </c>
      <c r="BB51" s="14">
        <f>BB52+BB54+BB56+BB58+BB60+BB63+BB67</f>
        <v>177.35499999999999</v>
      </c>
      <c r="BC51" s="14">
        <f>SUM(BC52:BC67)</f>
        <v>878.4</v>
      </c>
      <c r="BD51" s="15">
        <f>(BB51/31/24)*1000</f>
        <v>238.38037634408602</v>
      </c>
      <c r="BE51" s="14">
        <f>SUM(BE52:BE63)</f>
        <v>695.99139784946237</v>
      </c>
      <c r="BG51" s="16"/>
      <c r="BH51" s="14">
        <f t="shared" ref="BH51:BI51" si="11">SUM(BH52:BH66)</f>
        <v>0.64229760000000002</v>
      </c>
      <c r="BI51" s="14">
        <f t="shared" si="11"/>
        <v>0.12381999999999999</v>
      </c>
      <c r="BJ51" s="14">
        <f>SUM(BJ52:BJ66)</f>
        <v>0.51847759999999998</v>
      </c>
      <c r="BK51" s="17">
        <v>1.0898855999999999</v>
      </c>
      <c r="BL51" s="15">
        <v>0.15252299999999999</v>
      </c>
      <c r="BM51" s="14">
        <v>0.93736260000000005</v>
      </c>
      <c r="BN51" s="17">
        <f t="shared" si="8"/>
        <v>4.3595423999999996</v>
      </c>
      <c r="BO51" s="15">
        <f t="shared" si="8"/>
        <v>0.61009199999999997</v>
      </c>
      <c r="BP51" s="17">
        <f t="shared" si="8"/>
        <v>3.7494504000000002</v>
      </c>
    </row>
    <row r="52" spans="1:68" ht="11.25" hidden="1" customHeight="1" outlineLevel="1" collapsed="1" x14ac:dyDescent="0.2">
      <c r="A52" s="10"/>
      <c r="B52" s="18"/>
      <c r="C52" s="18"/>
      <c r="D52" s="18"/>
      <c r="E52" s="19" t="s">
        <v>54</v>
      </c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9">
        <v>1.6160000000000001</v>
      </c>
      <c r="BA52" s="209">
        <v>0.90400000000000003</v>
      </c>
      <c r="BB52" s="21">
        <f t="shared" si="3"/>
        <v>1.6160000000000001</v>
      </c>
      <c r="BC52" s="30">
        <v>3.3</v>
      </c>
      <c r="BD52" s="22">
        <f>(BB52/31/24)*1000</f>
        <v>2.1720430107526885</v>
      </c>
      <c r="BE52" s="21">
        <f t="shared" ref="BE52:BE64" si="12">BC52-BD52</f>
        <v>1.1279569892473114</v>
      </c>
      <c r="BF52" s="31">
        <v>3.3</v>
      </c>
      <c r="BG52" s="10">
        <v>6</v>
      </c>
      <c r="BH52" s="21">
        <f t="shared" si="1"/>
        <v>2.4551999999999998E-3</v>
      </c>
      <c r="BI52" s="22">
        <f t="shared" si="1"/>
        <v>1.6160000000000002E-3</v>
      </c>
      <c r="BJ52" s="21">
        <f t="shared" ref="BJ52:BJ66" si="13">BH52-BI52</f>
        <v>8.3919999999999958E-4</v>
      </c>
      <c r="BK52" s="21">
        <v>7.3655999999999999E-3</v>
      </c>
      <c r="BL52" s="22">
        <v>4.8480000000000007E-3</v>
      </c>
      <c r="BM52" s="21">
        <v>2.5175999999999992E-3</v>
      </c>
      <c r="BN52" s="21">
        <f t="shared" si="8"/>
        <v>2.94624E-2</v>
      </c>
      <c r="BO52" s="22">
        <f t="shared" si="8"/>
        <v>1.9392000000000003E-2</v>
      </c>
      <c r="BP52" s="21">
        <f t="shared" si="8"/>
        <v>1.0070399999999997E-2</v>
      </c>
    </row>
    <row r="53" spans="1:68" ht="11.1" hidden="1" customHeight="1" outlineLevel="2" x14ac:dyDescent="0.2">
      <c r="A53" s="10"/>
      <c r="B53" s="18"/>
      <c r="C53" s="18"/>
      <c r="D53" s="18"/>
      <c r="E53" s="23" t="s">
        <v>55</v>
      </c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08">
        <v>1.6160000000000001</v>
      </c>
      <c r="BA53" s="208">
        <v>0.90400000000000003</v>
      </c>
      <c r="BB53" s="21">
        <f t="shared" si="3"/>
        <v>1.6160000000000001</v>
      </c>
      <c r="BC53" s="30"/>
      <c r="BD53" s="22"/>
      <c r="BE53" s="21">
        <f t="shared" si="12"/>
        <v>0</v>
      </c>
      <c r="BF53" s="31">
        <v>3.3</v>
      </c>
      <c r="BG53" s="10"/>
      <c r="BH53" s="21">
        <f t="shared" si="1"/>
        <v>0</v>
      </c>
      <c r="BI53" s="22">
        <f t="shared" si="1"/>
        <v>0</v>
      </c>
      <c r="BJ53" s="21">
        <f t="shared" si="13"/>
        <v>0</v>
      </c>
      <c r="BK53" s="21">
        <v>0</v>
      </c>
      <c r="BL53" s="22">
        <v>0</v>
      </c>
      <c r="BM53" s="21">
        <v>0</v>
      </c>
      <c r="BN53" s="21">
        <f t="shared" si="8"/>
        <v>0</v>
      </c>
      <c r="BO53" s="22">
        <f t="shared" si="8"/>
        <v>0</v>
      </c>
      <c r="BP53" s="21">
        <f t="shared" si="8"/>
        <v>0</v>
      </c>
    </row>
    <row r="54" spans="1:68" ht="11.1" hidden="1" customHeight="1" outlineLevel="1" collapsed="1" x14ac:dyDescent="0.2">
      <c r="A54" s="10"/>
      <c r="B54" s="18"/>
      <c r="C54" s="18"/>
      <c r="D54" s="18"/>
      <c r="E54" s="19" t="s">
        <v>56</v>
      </c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9">
        <v>4.9240000000000004</v>
      </c>
      <c r="AQ54" s="209">
        <v>5.91</v>
      </c>
      <c r="AR54" s="209">
        <v>6.2350000000000003</v>
      </c>
      <c r="AS54" s="209">
        <v>4.2789999999999999</v>
      </c>
      <c r="AT54" s="209">
        <v>2.2930000000000001</v>
      </c>
      <c r="AU54" s="20"/>
      <c r="AV54" s="20"/>
      <c r="AW54" s="20"/>
      <c r="AX54" s="20"/>
      <c r="AY54" s="20"/>
      <c r="AZ54" s="20"/>
      <c r="BA54" s="20"/>
      <c r="BB54" s="21">
        <f t="shared" si="3"/>
        <v>6.2350000000000003</v>
      </c>
      <c r="BC54" s="30">
        <v>10</v>
      </c>
      <c r="BD54" s="22">
        <f>(BB54/31/24)*1000</f>
        <v>8.3803763440860219</v>
      </c>
      <c r="BE54" s="21">
        <f t="shared" si="12"/>
        <v>1.6196236559139781</v>
      </c>
      <c r="BF54" s="31">
        <v>10</v>
      </c>
      <c r="BG54" s="10">
        <v>6</v>
      </c>
      <c r="BH54" s="21">
        <f t="shared" si="1"/>
        <v>7.4400000000000004E-3</v>
      </c>
      <c r="BI54" s="22">
        <f t="shared" si="1"/>
        <v>6.2350000000000001E-3</v>
      </c>
      <c r="BJ54" s="21">
        <f t="shared" si="13"/>
        <v>1.2050000000000003E-3</v>
      </c>
      <c r="BK54" s="21">
        <v>2.232E-2</v>
      </c>
      <c r="BL54" s="22">
        <v>1.8704999999999999E-2</v>
      </c>
      <c r="BM54" s="21">
        <v>3.6150000000000002E-3</v>
      </c>
      <c r="BN54" s="21">
        <f t="shared" si="8"/>
        <v>8.9279999999999998E-2</v>
      </c>
      <c r="BO54" s="22">
        <f t="shared" si="8"/>
        <v>7.4819999999999998E-2</v>
      </c>
      <c r="BP54" s="21">
        <f t="shared" si="8"/>
        <v>1.4460000000000001E-2</v>
      </c>
    </row>
    <row r="55" spans="1:68" ht="11.1" hidden="1" customHeight="1" outlineLevel="2" x14ac:dyDescent="0.2">
      <c r="A55" s="10"/>
      <c r="B55" s="18"/>
      <c r="C55" s="18"/>
      <c r="D55" s="18"/>
      <c r="E55" s="23" t="s">
        <v>57</v>
      </c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08">
        <v>4.9240000000000004</v>
      </c>
      <c r="AQ55" s="208">
        <v>5.91</v>
      </c>
      <c r="AR55" s="208">
        <v>6.2350000000000003</v>
      </c>
      <c r="AS55" s="208">
        <v>4.2789999999999999</v>
      </c>
      <c r="AT55" s="208">
        <v>2.2930000000000001</v>
      </c>
      <c r="AU55" s="24"/>
      <c r="AV55" s="24"/>
      <c r="AW55" s="24"/>
      <c r="AX55" s="24"/>
      <c r="AY55" s="24"/>
      <c r="AZ55" s="24"/>
      <c r="BA55" s="24"/>
      <c r="BB55" s="21">
        <f t="shared" si="3"/>
        <v>6.2350000000000003</v>
      </c>
      <c r="BC55" s="30"/>
      <c r="BD55" s="22"/>
      <c r="BE55" s="21">
        <f t="shared" si="12"/>
        <v>0</v>
      </c>
      <c r="BF55" s="31">
        <v>3.3</v>
      </c>
      <c r="BG55" s="10"/>
      <c r="BH55" s="21">
        <f t="shared" si="1"/>
        <v>0</v>
      </c>
      <c r="BI55" s="22">
        <f t="shared" si="1"/>
        <v>0</v>
      </c>
      <c r="BJ55" s="21">
        <f t="shared" si="13"/>
        <v>0</v>
      </c>
      <c r="BK55" s="21">
        <v>0</v>
      </c>
      <c r="BL55" s="22">
        <v>0</v>
      </c>
      <c r="BM55" s="21">
        <v>0</v>
      </c>
      <c r="BN55" s="21">
        <f t="shared" si="8"/>
        <v>0</v>
      </c>
      <c r="BO55" s="22">
        <f t="shared" si="8"/>
        <v>0</v>
      </c>
      <c r="BP55" s="21">
        <f t="shared" si="8"/>
        <v>0</v>
      </c>
    </row>
    <row r="56" spans="1:68" ht="11.25" hidden="1" customHeight="1" outlineLevel="1" collapsed="1" x14ac:dyDescent="0.2">
      <c r="A56" s="10"/>
      <c r="B56" s="18"/>
      <c r="C56" s="18"/>
      <c r="D56" s="18"/>
      <c r="E56" s="19" t="s">
        <v>58</v>
      </c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9"/>
      <c r="BA56" s="209"/>
      <c r="BB56" s="21">
        <f>SUM(BB57)</f>
        <v>7.0330000000000004</v>
      </c>
      <c r="BC56" s="21">
        <f>BF56</f>
        <v>125.6</v>
      </c>
      <c r="BD56" s="22">
        <f>(BB56/31/24)*1000</f>
        <v>9.452956989247312</v>
      </c>
      <c r="BE56" s="21">
        <f t="shared" si="12"/>
        <v>116.14704301075268</v>
      </c>
      <c r="BF56" s="21">
        <v>125.6</v>
      </c>
      <c r="BG56" s="10">
        <v>5</v>
      </c>
      <c r="BH56" s="21">
        <f>(BC56*24*31/1000000)</f>
        <v>9.3446399999999999E-2</v>
      </c>
      <c r="BI56" s="22">
        <f>(BD56*24*31/1000000)</f>
        <v>7.0330000000000002E-3</v>
      </c>
      <c r="BJ56" s="21">
        <f>BH56-BI56</f>
        <v>8.6413400000000001E-2</v>
      </c>
      <c r="BK56" s="21"/>
      <c r="BL56" s="22"/>
      <c r="BM56" s="21"/>
      <c r="BN56" s="21"/>
      <c r="BO56" s="22"/>
      <c r="BP56" s="21"/>
    </row>
    <row r="57" spans="1:68" ht="11.1" hidden="1" customHeight="1" outlineLevel="2" x14ac:dyDescent="0.2">
      <c r="A57" s="10"/>
      <c r="B57" s="18"/>
      <c r="C57" s="18"/>
      <c r="D57" s="18"/>
      <c r="E57" s="23" t="s">
        <v>59</v>
      </c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08"/>
      <c r="BA57" s="208"/>
      <c r="BB57" s="21">
        <v>7.0330000000000004</v>
      </c>
      <c r="BC57" s="30"/>
      <c r="BD57" s="22"/>
      <c r="BE57" s="21"/>
      <c r="BF57" s="31"/>
      <c r="BG57" s="10"/>
      <c r="BH57" s="21"/>
      <c r="BI57" s="22"/>
      <c r="BJ57" s="21"/>
      <c r="BK57" s="21"/>
      <c r="BL57" s="22"/>
      <c r="BM57" s="21"/>
      <c r="BN57" s="21"/>
      <c r="BO57" s="22"/>
      <c r="BP57" s="21"/>
    </row>
    <row r="58" spans="1:68" ht="11.25" hidden="1" customHeight="1" outlineLevel="1" collapsed="1" x14ac:dyDescent="0.2">
      <c r="A58" s="10"/>
      <c r="B58" s="18"/>
      <c r="C58" s="18"/>
      <c r="D58" s="18"/>
      <c r="E58" s="19" t="s">
        <v>60</v>
      </c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9"/>
      <c r="BA58" s="209"/>
      <c r="BB58" s="21">
        <f>SUM(BB59)</f>
        <v>0.58099999999999996</v>
      </c>
      <c r="BC58" s="21">
        <f>BF59</f>
        <v>4.5</v>
      </c>
      <c r="BD58" s="22">
        <f>(BB58/31/24)*1000</f>
        <v>0.78091397849462363</v>
      </c>
      <c r="BE58" s="21">
        <f t="shared" si="12"/>
        <v>3.7190860215053765</v>
      </c>
      <c r="BF58" s="31"/>
      <c r="BG58" s="10">
        <v>6</v>
      </c>
      <c r="BH58" s="21">
        <f>(BC58*24*31/1000000)</f>
        <v>3.3479999999999998E-3</v>
      </c>
      <c r="BI58" s="22">
        <f>(BD58*24*31/1000000)</f>
        <v>5.8100000000000003E-4</v>
      </c>
      <c r="BJ58" s="21">
        <f>BH58-BI58</f>
        <v>2.7669999999999999E-3</v>
      </c>
      <c r="BK58" s="21"/>
      <c r="BL58" s="22"/>
      <c r="BM58" s="21"/>
      <c r="BN58" s="21"/>
      <c r="BO58" s="22"/>
      <c r="BP58" s="21"/>
    </row>
    <row r="59" spans="1:68" ht="11.1" hidden="1" customHeight="1" outlineLevel="2" x14ac:dyDescent="0.2">
      <c r="A59" s="10"/>
      <c r="B59" s="18"/>
      <c r="C59" s="18"/>
      <c r="D59" s="18"/>
      <c r="E59" s="23" t="s">
        <v>61</v>
      </c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08"/>
      <c r="BA59" s="208"/>
      <c r="BB59" s="21">
        <v>0.58099999999999996</v>
      </c>
      <c r="BC59" s="30"/>
      <c r="BD59" s="22"/>
      <c r="BE59" s="21"/>
      <c r="BF59" s="31">
        <v>4.5</v>
      </c>
      <c r="BG59" s="10"/>
      <c r="BH59" s="21"/>
      <c r="BI59" s="22"/>
      <c r="BJ59" s="21"/>
      <c r="BK59" s="21"/>
      <c r="BL59" s="22"/>
      <c r="BM59" s="21"/>
      <c r="BN59" s="21"/>
      <c r="BO59" s="22"/>
      <c r="BP59" s="21"/>
    </row>
    <row r="60" spans="1:68" ht="11.25" hidden="1" customHeight="1" outlineLevel="1" collapsed="1" x14ac:dyDescent="0.2">
      <c r="A60" s="10"/>
      <c r="B60" s="18"/>
      <c r="C60" s="18"/>
      <c r="D60" s="18"/>
      <c r="E60" s="19" t="s">
        <v>62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9"/>
      <c r="BA60" s="209"/>
      <c r="BB60" s="21">
        <f>BB61+BB62</f>
        <v>9.0080000000000009</v>
      </c>
      <c r="BC60" s="21">
        <f>BF61+BF62</f>
        <v>22</v>
      </c>
      <c r="BD60" s="22">
        <f>(BB60/31/24)*1000</f>
        <v>12.107526881720432</v>
      </c>
      <c r="BE60" s="21">
        <f>BC60-BD60</f>
        <v>9.8924731182795682</v>
      </c>
      <c r="BF60" s="31"/>
      <c r="BG60" s="10">
        <v>6</v>
      </c>
      <c r="BH60" s="21">
        <f t="shared" ref="BH60:BI62" si="14">(BC60*24*31/1000000)</f>
        <v>1.6368000000000001E-2</v>
      </c>
      <c r="BI60" s="22">
        <f t="shared" si="14"/>
        <v>9.0080000000000021E-3</v>
      </c>
      <c r="BJ60" s="21">
        <f>BH60-BI60</f>
        <v>7.3599999999999985E-3</v>
      </c>
      <c r="BK60" s="21"/>
      <c r="BL60" s="22"/>
      <c r="BM60" s="21"/>
      <c r="BN60" s="21"/>
      <c r="BO60" s="22"/>
      <c r="BP60" s="21"/>
    </row>
    <row r="61" spans="1:68" ht="11.25" hidden="1" customHeight="1" outlineLevel="2" x14ac:dyDescent="0.2">
      <c r="A61" s="10"/>
      <c r="B61" s="18"/>
      <c r="C61" s="18"/>
      <c r="D61" s="18"/>
      <c r="E61" s="26" t="s">
        <v>63</v>
      </c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08"/>
      <c r="AQ61" s="208"/>
      <c r="AR61" s="208"/>
      <c r="AS61" s="208"/>
      <c r="AT61" s="208"/>
      <c r="AU61" s="24"/>
      <c r="AV61" s="24"/>
      <c r="AW61" s="24"/>
      <c r="AX61" s="24"/>
      <c r="AY61" s="24"/>
      <c r="AZ61" s="24"/>
      <c r="BA61" s="24"/>
      <c r="BB61" s="32">
        <v>1.8979999999999999</v>
      </c>
      <c r="BC61" s="21"/>
      <c r="BD61" s="21"/>
      <c r="BE61" s="21"/>
      <c r="BF61" s="31">
        <v>11</v>
      </c>
      <c r="BG61" s="10"/>
      <c r="BH61" s="21">
        <f t="shared" si="14"/>
        <v>0</v>
      </c>
      <c r="BI61" s="22">
        <f t="shared" si="14"/>
        <v>0</v>
      </c>
      <c r="BJ61" s="21">
        <f>BH61-BI61</f>
        <v>0</v>
      </c>
      <c r="BK61" s="21"/>
      <c r="BL61" s="22"/>
      <c r="BM61" s="21"/>
      <c r="BN61" s="21"/>
      <c r="BO61" s="22"/>
      <c r="BP61" s="21"/>
    </row>
    <row r="62" spans="1:68" ht="11.25" hidden="1" customHeight="1" outlineLevel="2" x14ac:dyDescent="0.25">
      <c r="A62" s="10"/>
      <c r="B62" s="18"/>
      <c r="C62" s="18"/>
      <c r="D62" s="18"/>
      <c r="E62" s="26" t="s">
        <v>64</v>
      </c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08"/>
      <c r="AQ62" s="208"/>
      <c r="AR62" s="208"/>
      <c r="AS62" s="208"/>
      <c r="AT62" s="208"/>
      <c r="AU62" s="24"/>
      <c r="AV62" s="24"/>
      <c r="AW62" s="24"/>
      <c r="AX62" s="24"/>
      <c r="AY62" s="24"/>
      <c r="AZ62" s="24"/>
      <c r="BA62" s="24"/>
      <c r="BB62" s="33">
        <v>7.11</v>
      </c>
      <c r="BC62" s="21"/>
      <c r="BD62" s="21"/>
      <c r="BE62" s="21"/>
      <c r="BF62" s="31">
        <v>11</v>
      </c>
      <c r="BG62" s="10"/>
      <c r="BH62" s="21">
        <f t="shared" si="14"/>
        <v>0</v>
      </c>
      <c r="BI62" s="22">
        <f t="shared" si="14"/>
        <v>0</v>
      </c>
      <c r="BJ62" s="21">
        <f>BH62-BI62</f>
        <v>0</v>
      </c>
      <c r="BK62" s="21"/>
      <c r="BL62" s="22"/>
      <c r="BM62" s="21"/>
      <c r="BN62" s="21"/>
      <c r="BO62" s="22"/>
      <c r="BP62" s="21"/>
    </row>
    <row r="63" spans="1:68" ht="11.1" hidden="1" customHeight="1" outlineLevel="1" collapsed="1" x14ac:dyDescent="0.25">
      <c r="A63" s="10"/>
      <c r="B63" s="18"/>
      <c r="C63" s="18"/>
      <c r="D63" s="25"/>
      <c r="E63" s="19" t="s">
        <v>65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9">
        <v>8.8640000000000008</v>
      </c>
      <c r="AQ63" s="209">
        <v>34.595999999999997</v>
      </c>
      <c r="AR63" s="209">
        <v>42.99</v>
      </c>
      <c r="AS63" s="209">
        <v>34.186</v>
      </c>
      <c r="AT63" s="209">
        <v>25.052</v>
      </c>
      <c r="AU63" s="209">
        <v>15.59</v>
      </c>
      <c r="AV63" s="209">
        <v>7.335</v>
      </c>
      <c r="AW63" s="209">
        <v>4.1070000000000002</v>
      </c>
      <c r="AX63" s="209">
        <v>7.4909999999999997</v>
      </c>
      <c r="AY63" s="209">
        <v>8.266</v>
      </c>
      <c r="AZ63" s="209">
        <v>23.436</v>
      </c>
      <c r="BA63" s="209">
        <v>30.638000000000002</v>
      </c>
      <c r="BB63" s="27">
        <v>97.846999999999994</v>
      </c>
      <c r="BC63" s="30">
        <f>BF63</f>
        <v>695</v>
      </c>
      <c r="BD63" s="22">
        <f>(BB63/31/24)*1000</f>
        <v>131.51478494623655</v>
      </c>
      <c r="BE63" s="21">
        <f t="shared" si="12"/>
        <v>563.48521505376345</v>
      </c>
      <c r="BF63" s="34">
        <v>695</v>
      </c>
      <c r="BG63" s="10"/>
      <c r="BH63" s="21">
        <f t="shared" si="1"/>
        <v>0.51707999999999998</v>
      </c>
      <c r="BI63" s="22">
        <f t="shared" si="1"/>
        <v>9.784699999999999E-2</v>
      </c>
      <c r="BJ63" s="21">
        <f t="shared" si="13"/>
        <v>0.41923299999999997</v>
      </c>
      <c r="BK63" s="21">
        <v>1.0602</v>
      </c>
      <c r="BL63" s="22">
        <v>0.12897000000000003</v>
      </c>
      <c r="BM63" s="21">
        <v>0.93123</v>
      </c>
      <c r="BN63" s="21">
        <f t="shared" si="8"/>
        <v>4.2408000000000001</v>
      </c>
      <c r="BO63" s="22">
        <f t="shared" si="8"/>
        <v>0.51588000000000012</v>
      </c>
      <c r="BP63" s="21">
        <f t="shared" si="8"/>
        <v>3.72492</v>
      </c>
    </row>
    <row r="64" spans="1:68" ht="10.5" hidden="1" customHeight="1" outlineLevel="2" x14ac:dyDescent="0.2">
      <c r="A64" s="10"/>
      <c r="B64" s="18"/>
      <c r="C64" s="18"/>
      <c r="D64" s="25"/>
      <c r="E64" s="23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08">
        <v>8.8640000000000008</v>
      </c>
      <c r="AQ64" s="208">
        <v>34.595999999999997</v>
      </c>
      <c r="AR64" s="208">
        <v>42.99</v>
      </c>
      <c r="AS64" s="208">
        <v>34.186</v>
      </c>
      <c r="AT64" s="208">
        <v>25.052</v>
      </c>
      <c r="AU64" s="208">
        <v>15.59</v>
      </c>
      <c r="AV64" s="208">
        <v>7.335</v>
      </c>
      <c r="AW64" s="208">
        <v>4.1070000000000002</v>
      </c>
      <c r="AX64" s="208">
        <v>7.4909999999999997</v>
      </c>
      <c r="AY64" s="208">
        <v>8.266</v>
      </c>
      <c r="AZ64" s="208">
        <v>23.436</v>
      </c>
      <c r="BA64" s="208">
        <v>30.638000000000002</v>
      </c>
      <c r="BB64" s="27">
        <v>97.846999999999994</v>
      </c>
      <c r="BC64" s="30"/>
      <c r="BD64" s="22"/>
      <c r="BE64" s="21">
        <f t="shared" si="12"/>
        <v>0</v>
      </c>
      <c r="BF64" s="31">
        <v>3.3</v>
      </c>
      <c r="BG64" s="10"/>
      <c r="BH64" s="21">
        <f t="shared" si="1"/>
        <v>0</v>
      </c>
      <c r="BI64" s="22">
        <f t="shared" si="1"/>
        <v>0</v>
      </c>
      <c r="BJ64" s="21">
        <f t="shared" si="13"/>
        <v>0</v>
      </c>
      <c r="BK64" s="21">
        <v>0</v>
      </c>
      <c r="BL64" s="22">
        <v>0</v>
      </c>
      <c r="BM64" s="21">
        <v>0</v>
      </c>
      <c r="BN64" s="21">
        <f t="shared" si="8"/>
        <v>0</v>
      </c>
      <c r="BO64" s="22">
        <f t="shared" si="8"/>
        <v>0</v>
      </c>
      <c r="BP64" s="21">
        <f t="shared" si="8"/>
        <v>0</v>
      </c>
    </row>
    <row r="65" spans="1:68" ht="11.1" customHeight="1" outlineLevel="1" collapsed="1" x14ac:dyDescent="0.25">
      <c r="A65" s="10"/>
      <c r="B65" s="18"/>
      <c r="C65" s="18"/>
      <c r="D65" s="25"/>
      <c r="E65" s="19" t="s">
        <v>66</v>
      </c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9">
        <v>8.8640000000000008</v>
      </c>
      <c r="AQ65" s="209">
        <v>34.595999999999997</v>
      </c>
      <c r="AR65" s="209">
        <v>42.99</v>
      </c>
      <c r="AS65" s="209">
        <v>34.186</v>
      </c>
      <c r="AT65" s="209">
        <v>25.052</v>
      </c>
      <c r="AU65" s="209">
        <v>15.59</v>
      </c>
      <c r="AV65" s="209">
        <v>7.335</v>
      </c>
      <c r="AW65" s="209">
        <v>4.1070000000000002</v>
      </c>
      <c r="AX65" s="209">
        <v>7.4909999999999997</v>
      </c>
      <c r="AY65" s="209">
        <v>8.266</v>
      </c>
      <c r="AZ65" s="209">
        <v>23.436</v>
      </c>
      <c r="BA65" s="209">
        <v>30.638000000000002</v>
      </c>
      <c r="BB65" s="27"/>
      <c r="BC65" s="30"/>
      <c r="BD65" s="22"/>
      <c r="BE65" s="21"/>
      <c r="BF65" s="34"/>
      <c r="BG65" s="10">
        <v>7</v>
      </c>
      <c r="BH65" s="21">
        <v>2.16E-3</v>
      </c>
      <c r="BI65" s="22">
        <v>1.5E-3</v>
      </c>
      <c r="BJ65" s="21">
        <f t="shared" si="13"/>
        <v>6.6E-4</v>
      </c>
      <c r="BK65" s="21">
        <v>1.0602</v>
      </c>
      <c r="BL65" s="22">
        <v>0.12897000000000003</v>
      </c>
      <c r="BM65" s="21">
        <v>0.93123</v>
      </c>
      <c r="BN65" s="21">
        <f t="shared" si="8"/>
        <v>4.2408000000000001</v>
      </c>
      <c r="BO65" s="22">
        <f t="shared" si="8"/>
        <v>0.51588000000000012</v>
      </c>
      <c r="BP65" s="21">
        <f t="shared" si="8"/>
        <v>3.72492</v>
      </c>
    </row>
    <row r="66" spans="1:68" ht="10.5" hidden="1" customHeight="1" outlineLevel="2" x14ac:dyDescent="0.2">
      <c r="A66" s="10"/>
      <c r="B66" s="18"/>
      <c r="C66" s="18"/>
      <c r="D66" s="25"/>
      <c r="E66" s="23" t="s">
        <v>5781</v>
      </c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08">
        <v>8.8640000000000008</v>
      </c>
      <c r="AQ66" s="208">
        <v>34.595999999999997</v>
      </c>
      <c r="AR66" s="208">
        <v>42.99</v>
      </c>
      <c r="AS66" s="208">
        <v>34.186</v>
      </c>
      <c r="AT66" s="208">
        <v>25.052</v>
      </c>
      <c r="AU66" s="208">
        <v>15.59</v>
      </c>
      <c r="AV66" s="208">
        <v>7.335</v>
      </c>
      <c r="AW66" s="208">
        <v>4.1070000000000002</v>
      </c>
      <c r="AX66" s="208">
        <v>7.4909999999999997</v>
      </c>
      <c r="AY66" s="208">
        <v>8.266</v>
      </c>
      <c r="AZ66" s="208">
        <v>23.436</v>
      </c>
      <c r="BA66" s="208">
        <v>30.638000000000002</v>
      </c>
      <c r="BB66" s="27"/>
      <c r="BC66" s="30"/>
      <c r="BD66" s="22"/>
      <c r="BE66" s="21"/>
      <c r="BF66" s="31"/>
      <c r="BG66" s="10"/>
      <c r="BH66" s="21">
        <f t="shared" ref="BH66:BI66" si="15">(BC66*24*31/1000000)</f>
        <v>0</v>
      </c>
      <c r="BI66" s="22">
        <f t="shared" si="15"/>
        <v>0</v>
      </c>
      <c r="BJ66" s="21">
        <f t="shared" si="13"/>
        <v>0</v>
      </c>
      <c r="BK66" s="21">
        <v>0</v>
      </c>
      <c r="BL66" s="22">
        <v>0</v>
      </c>
      <c r="BM66" s="21">
        <v>0</v>
      </c>
      <c r="BN66" s="21">
        <f t="shared" si="8"/>
        <v>0</v>
      </c>
      <c r="BO66" s="22">
        <f t="shared" si="8"/>
        <v>0</v>
      </c>
      <c r="BP66" s="21">
        <f t="shared" si="8"/>
        <v>0</v>
      </c>
    </row>
    <row r="67" spans="1:68" ht="10.5" hidden="1" customHeight="1" outlineLevel="1" collapsed="1" x14ac:dyDescent="0.2">
      <c r="A67" s="10"/>
      <c r="B67" s="18"/>
      <c r="C67" s="18"/>
      <c r="D67" s="25"/>
      <c r="E67" s="176" t="s">
        <v>597</v>
      </c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186">
        <f>BB68</f>
        <v>55.034999999999997</v>
      </c>
      <c r="BC67" s="186">
        <f t="shared" ref="BC67:BE67" si="16">BC68</f>
        <v>18</v>
      </c>
      <c r="BD67" s="186">
        <f t="shared" si="16"/>
        <v>73.97177419354837</v>
      </c>
      <c r="BE67" s="186">
        <f t="shared" si="16"/>
        <v>-55.97177419354837</v>
      </c>
      <c r="BF67" s="187"/>
      <c r="BG67" s="188">
        <v>6</v>
      </c>
      <c r="BH67" s="186">
        <f>BH68</f>
        <v>1.3391999999999999E-2</v>
      </c>
      <c r="BI67" s="186">
        <f t="shared" ref="BI67:BJ67" si="17">BI68</f>
        <v>5.5034999999999994E-2</v>
      </c>
      <c r="BJ67" s="186">
        <f t="shared" si="17"/>
        <v>0</v>
      </c>
      <c r="BK67" s="21"/>
      <c r="BL67" s="22"/>
      <c r="BM67" s="21"/>
      <c r="BN67" s="21"/>
      <c r="BO67" s="22"/>
      <c r="BP67" s="21"/>
    </row>
    <row r="68" spans="1:68" ht="10.5" hidden="1" customHeight="1" outlineLevel="2" x14ac:dyDescent="0.2">
      <c r="A68" s="10"/>
      <c r="B68" s="18"/>
      <c r="C68" s="18"/>
      <c r="D68" s="25"/>
      <c r="E68" s="23" t="s">
        <v>5896</v>
      </c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186">
        <v>55.034999999999997</v>
      </c>
      <c r="BC68" s="189">
        <v>18</v>
      </c>
      <c r="BD68" s="22">
        <f>(BB68/31/24)*1000</f>
        <v>73.97177419354837</v>
      </c>
      <c r="BE68" s="186">
        <f t="shared" ref="BE68" si="18">BC68-BD68</f>
        <v>-55.97177419354837</v>
      </c>
      <c r="BF68" s="187"/>
      <c r="BG68" s="188"/>
      <c r="BH68" s="186">
        <f t="shared" ref="BH68:BI68" si="19">(BC68*24*31/1000000)</f>
        <v>1.3391999999999999E-2</v>
      </c>
      <c r="BI68" s="22">
        <f t="shared" si="19"/>
        <v>5.5034999999999994E-2</v>
      </c>
      <c r="BJ68" s="186">
        <v>0</v>
      </c>
      <c r="BK68" s="21"/>
      <c r="BL68" s="22"/>
      <c r="BM68" s="21"/>
      <c r="BN68" s="21"/>
      <c r="BO68" s="22"/>
      <c r="BP68" s="21"/>
    </row>
    <row r="69" spans="1:68" ht="18" hidden="1" customHeight="1" x14ac:dyDescent="0.2">
      <c r="A69" s="10">
        <v>5</v>
      </c>
      <c r="B69" s="11" t="s">
        <v>67</v>
      </c>
      <c r="C69" s="11" t="s">
        <v>67</v>
      </c>
      <c r="D69" s="11" t="s">
        <v>67</v>
      </c>
      <c r="E69" s="12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211">
        <v>0.35099999999999998</v>
      </c>
      <c r="AH69" s="211">
        <v>3.548</v>
      </c>
      <c r="AI69" s="211">
        <v>1.194</v>
      </c>
      <c r="AJ69" s="211">
        <v>0.16700000000000001</v>
      </c>
      <c r="AK69" s="13"/>
      <c r="AL69" s="13"/>
      <c r="AM69" s="211">
        <v>19.786000000000001</v>
      </c>
      <c r="AN69" s="211">
        <v>408.649</v>
      </c>
      <c r="AO69" s="211">
        <v>65.515000000000001</v>
      </c>
      <c r="AP69" s="211">
        <v>152.917</v>
      </c>
      <c r="AQ69" s="211">
        <v>96.015000000000001</v>
      </c>
      <c r="AR69" s="211">
        <v>79.006</v>
      </c>
      <c r="AS69" s="211">
        <v>69.734999999999999</v>
      </c>
      <c r="AT69" s="211">
        <v>41.145000000000003</v>
      </c>
      <c r="AU69" s="211">
        <v>17.68</v>
      </c>
      <c r="AV69" s="13"/>
      <c r="AW69" s="13"/>
      <c r="AX69" s="13"/>
      <c r="AY69" s="211">
        <v>21.103000000000002</v>
      </c>
      <c r="AZ69" s="211">
        <v>56.424999999999997</v>
      </c>
      <c r="BA69" s="211">
        <v>83.600999999999999</v>
      </c>
      <c r="BB69" s="14">
        <f>BB70+BB73+BB75+BB78+BB80</f>
        <v>504.50199999999995</v>
      </c>
      <c r="BC69" s="14">
        <f>SUM(BC70:BC81)</f>
        <v>1214.328</v>
      </c>
      <c r="BD69" s="15">
        <f>(BB69/31/24)*1000</f>
        <v>678.09408602150529</v>
      </c>
      <c r="BE69" s="14">
        <f>SUM(BE70:BE79)</f>
        <v>78.342784946236549</v>
      </c>
      <c r="BF69" s="31"/>
      <c r="BG69" s="16"/>
      <c r="BH69" s="14">
        <f>SUM(BH70:BH83)</f>
        <v>0.90472723199999994</v>
      </c>
      <c r="BI69" s="14">
        <f>SUM(BI70:BI83)</f>
        <v>0.50597200000000009</v>
      </c>
      <c r="BJ69" s="14">
        <f>SUM(BJ70:BJ83)</f>
        <v>0.39875523199999996</v>
      </c>
      <c r="BK69" s="17">
        <v>1.4048832960000002</v>
      </c>
      <c r="BL69" s="15">
        <v>1.2386249999999999</v>
      </c>
      <c r="BM69" s="14">
        <v>0.16625829599999994</v>
      </c>
      <c r="BN69" s="17">
        <f t="shared" si="8"/>
        <v>5.6195331840000007</v>
      </c>
      <c r="BO69" s="15">
        <f t="shared" si="8"/>
        <v>4.9544999999999995</v>
      </c>
      <c r="BP69" s="17">
        <f t="shared" si="8"/>
        <v>0.66503318399999978</v>
      </c>
    </row>
    <row r="70" spans="1:68" ht="11.1" hidden="1" customHeight="1" outlineLevel="1" collapsed="1" x14ac:dyDescent="0.2">
      <c r="A70" s="10"/>
      <c r="B70" s="18"/>
      <c r="C70" s="18"/>
      <c r="D70" s="18"/>
      <c r="E70" s="19" t="s">
        <v>30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9">
        <v>408.16800000000001</v>
      </c>
      <c r="AO70" s="209">
        <v>63.906999999999996</v>
      </c>
      <c r="AP70" s="209">
        <v>150.471</v>
      </c>
      <c r="AQ70" s="209">
        <v>93.775999999999996</v>
      </c>
      <c r="AR70" s="209">
        <v>77.257000000000005</v>
      </c>
      <c r="AS70" s="209">
        <v>68.081000000000003</v>
      </c>
      <c r="AT70" s="209">
        <v>39.926000000000002</v>
      </c>
      <c r="AU70" s="209">
        <v>17.419</v>
      </c>
      <c r="AV70" s="20"/>
      <c r="AW70" s="20"/>
      <c r="AX70" s="20"/>
      <c r="AY70" s="209">
        <v>20.978000000000002</v>
      </c>
      <c r="AZ70" s="209">
        <v>55.610999999999997</v>
      </c>
      <c r="BA70" s="209">
        <v>82.078000000000003</v>
      </c>
      <c r="BB70" s="21">
        <f>BB71+BB72</f>
        <v>408.16800000000001</v>
      </c>
      <c r="BC70" s="30">
        <v>621</v>
      </c>
      <c r="BD70" s="22">
        <f>(BB70/31/24)*1000</f>
        <v>548.61290322580646</v>
      </c>
      <c r="BE70" s="21">
        <f t="shared" ref="BE70:BE76" si="20">BC70-BD70</f>
        <v>72.387096774193537</v>
      </c>
      <c r="BF70" s="31">
        <v>621</v>
      </c>
      <c r="BG70" s="10">
        <v>5</v>
      </c>
      <c r="BH70" s="21">
        <f t="shared" si="1"/>
        <v>0.46202399999999999</v>
      </c>
      <c r="BI70" s="22">
        <f t="shared" si="1"/>
        <v>0.40816800000000003</v>
      </c>
      <c r="BJ70" s="21">
        <f t="shared" ref="BJ70:BJ75" si="21">BH70-BI70</f>
        <v>5.3855999999999959E-2</v>
      </c>
      <c r="BK70" s="21">
        <v>1.386072</v>
      </c>
      <c r="BL70" s="22">
        <v>1.224504</v>
      </c>
      <c r="BM70" s="21">
        <v>0.16156799999999993</v>
      </c>
      <c r="BN70" s="21">
        <f t="shared" si="8"/>
        <v>5.5442879999999999</v>
      </c>
      <c r="BO70" s="22">
        <f t="shared" si="8"/>
        <v>4.8980160000000001</v>
      </c>
      <c r="BP70" s="21">
        <f t="shared" si="8"/>
        <v>0.64627199999999974</v>
      </c>
    </row>
    <row r="71" spans="1:68" ht="11.1" hidden="1" customHeight="1" outlineLevel="2" x14ac:dyDescent="0.2">
      <c r="A71" s="10"/>
      <c r="B71" s="18"/>
      <c r="C71" s="18"/>
      <c r="D71" s="18"/>
      <c r="E71" s="23" t="s">
        <v>68</v>
      </c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08">
        <v>266.976</v>
      </c>
      <c r="AO71" s="24"/>
      <c r="AP71" s="208">
        <v>99.822999999999993</v>
      </c>
      <c r="AQ71" s="208">
        <v>45.103000000000002</v>
      </c>
      <c r="AR71" s="208">
        <v>37.006</v>
      </c>
      <c r="AS71" s="208">
        <v>32.710999999999999</v>
      </c>
      <c r="AT71" s="208">
        <v>18.2</v>
      </c>
      <c r="AU71" s="208">
        <v>7.2549999999999999</v>
      </c>
      <c r="AV71" s="24"/>
      <c r="AW71" s="24"/>
      <c r="AX71" s="24"/>
      <c r="AY71" s="208">
        <v>8.6969999999999992</v>
      </c>
      <c r="AZ71" s="208">
        <v>17.977</v>
      </c>
      <c r="BA71" s="208">
        <v>32.188000000000002</v>
      </c>
      <c r="BB71" s="21">
        <f t="shared" si="3"/>
        <v>266.976</v>
      </c>
      <c r="BC71" s="30"/>
      <c r="BD71" s="22"/>
      <c r="BE71" s="21">
        <f t="shared" si="20"/>
        <v>0</v>
      </c>
      <c r="BF71" s="31">
        <v>475</v>
      </c>
      <c r="BG71" s="10"/>
      <c r="BH71" s="21"/>
      <c r="BI71" s="22"/>
      <c r="BJ71" s="21"/>
      <c r="BK71" s="21">
        <v>0</v>
      </c>
      <c r="BL71" s="22">
        <v>0</v>
      </c>
      <c r="BM71" s="21">
        <v>0</v>
      </c>
      <c r="BN71" s="21">
        <f t="shared" si="8"/>
        <v>0</v>
      </c>
      <c r="BO71" s="22">
        <f t="shared" si="8"/>
        <v>0</v>
      </c>
      <c r="BP71" s="21">
        <f t="shared" si="8"/>
        <v>0</v>
      </c>
    </row>
    <row r="72" spans="1:68" ht="11.1" hidden="1" customHeight="1" outlineLevel="2" x14ac:dyDescent="0.2">
      <c r="A72" s="10"/>
      <c r="B72" s="18"/>
      <c r="C72" s="18"/>
      <c r="D72" s="18"/>
      <c r="E72" s="23" t="s">
        <v>69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08">
        <v>141.19200000000001</v>
      </c>
      <c r="AO72" s="208">
        <v>63.906999999999996</v>
      </c>
      <c r="AP72" s="208">
        <v>50.648000000000003</v>
      </c>
      <c r="AQ72" s="208">
        <v>48.673000000000002</v>
      </c>
      <c r="AR72" s="208">
        <v>40.250999999999998</v>
      </c>
      <c r="AS72" s="208">
        <v>35.369999999999997</v>
      </c>
      <c r="AT72" s="208">
        <v>21.725999999999999</v>
      </c>
      <c r="AU72" s="208">
        <v>10.164</v>
      </c>
      <c r="AV72" s="24"/>
      <c r="AW72" s="24"/>
      <c r="AX72" s="24"/>
      <c r="AY72" s="208">
        <v>12.281000000000001</v>
      </c>
      <c r="AZ72" s="208">
        <v>37.634</v>
      </c>
      <c r="BA72" s="208">
        <v>49.89</v>
      </c>
      <c r="BB72" s="21">
        <f t="shared" si="3"/>
        <v>141.19200000000001</v>
      </c>
      <c r="BC72" s="18"/>
      <c r="BD72" s="22"/>
      <c r="BE72" s="21">
        <f t="shared" si="20"/>
        <v>0</v>
      </c>
      <c r="BG72" s="10"/>
      <c r="BH72" s="21"/>
      <c r="BI72" s="22"/>
      <c r="BJ72" s="21"/>
      <c r="BK72" s="21">
        <v>0</v>
      </c>
      <c r="BL72" s="22">
        <v>0</v>
      </c>
      <c r="BM72" s="21">
        <v>0</v>
      </c>
      <c r="BN72" s="21">
        <f t="shared" si="8"/>
        <v>0</v>
      </c>
      <c r="BO72" s="22">
        <f t="shared" si="8"/>
        <v>0</v>
      </c>
      <c r="BP72" s="21">
        <f t="shared" si="8"/>
        <v>0</v>
      </c>
    </row>
    <row r="73" spans="1:68" ht="11.1" hidden="1" customHeight="1" outlineLevel="1" collapsed="1" x14ac:dyDescent="0.2">
      <c r="A73" s="10"/>
      <c r="B73" s="18"/>
      <c r="C73" s="18"/>
      <c r="D73" s="18"/>
      <c r="E73" s="19" t="s">
        <v>70</v>
      </c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9">
        <v>0.75800000000000001</v>
      </c>
      <c r="AP73" s="209">
        <v>1.095</v>
      </c>
      <c r="AQ73" s="209">
        <v>1.159</v>
      </c>
      <c r="AR73" s="209">
        <v>0.92600000000000005</v>
      </c>
      <c r="AS73" s="209">
        <v>0.81100000000000005</v>
      </c>
      <c r="AT73" s="209">
        <v>0.60099999999999998</v>
      </c>
      <c r="AU73" s="209">
        <v>0.129</v>
      </c>
      <c r="AV73" s="20"/>
      <c r="AW73" s="20"/>
      <c r="AX73" s="20"/>
      <c r="AY73" s="20"/>
      <c r="AZ73" s="209">
        <v>0.39600000000000002</v>
      </c>
      <c r="BA73" s="209">
        <v>0.73499999999999999</v>
      </c>
      <c r="BB73" s="21">
        <f t="shared" si="3"/>
        <v>1.159</v>
      </c>
      <c r="BC73" s="18">
        <v>3.5</v>
      </c>
      <c r="BD73" s="22">
        <f>(BB73/31/24)*1000</f>
        <v>1.5577956989247312</v>
      </c>
      <c r="BE73" s="21">
        <f t="shared" si="20"/>
        <v>1.9422043010752688</v>
      </c>
      <c r="BF73" s="2">
        <v>3.5</v>
      </c>
      <c r="BG73" s="10">
        <v>6</v>
      </c>
      <c r="BH73" s="21">
        <f t="shared" si="1"/>
        <v>2.604E-3</v>
      </c>
      <c r="BI73" s="22">
        <f t="shared" si="1"/>
        <v>1.1590000000000001E-3</v>
      </c>
      <c r="BJ73" s="21">
        <f t="shared" si="21"/>
        <v>1.4449999999999999E-3</v>
      </c>
      <c r="BK73" s="21">
        <v>7.8119999999999995E-3</v>
      </c>
      <c r="BL73" s="22">
        <v>3.4770000000000001E-3</v>
      </c>
      <c r="BM73" s="21">
        <v>4.3349999999999994E-3</v>
      </c>
      <c r="BN73" s="21">
        <f t="shared" si="8"/>
        <v>3.1247999999999998E-2</v>
      </c>
      <c r="BO73" s="22">
        <f t="shared" si="8"/>
        <v>1.3908E-2</v>
      </c>
      <c r="BP73" s="21">
        <f t="shared" si="8"/>
        <v>1.7339999999999998E-2</v>
      </c>
    </row>
    <row r="74" spans="1:68" ht="11.1" hidden="1" customHeight="1" outlineLevel="2" x14ac:dyDescent="0.2">
      <c r="A74" s="10"/>
      <c r="B74" s="18"/>
      <c r="C74" s="18"/>
      <c r="D74" s="18"/>
      <c r="E74" s="23" t="s">
        <v>71</v>
      </c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08">
        <v>0.75800000000000001</v>
      </c>
      <c r="AP74" s="208">
        <v>1.095</v>
      </c>
      <c r="AQ74" s="208">
        <v>1.159</v>
      </c>
      <c r="AR74" s="208">
        <v>0.92600000000000005</v>
      </c>
      <c r="AS74" s="208">
        <v>0.81100000000000005</v>
      </c>
      <c r="AT74" s="208">
        <v>0.60099999999999998</v>
      </c>
      <c r="AU74" s="208">
        <v>0.129</v>
      </c>
      <c r="AV74" s="24"/>
      <c r="AW74" s="24"/>
      <c r="AX74" s="24"/>
      <c r="AY74" s="24"/>
      <c r="AZ74" s="208">
        <v>0.39600000000000002</v>
      </c>
      <c r="BA74" s="208">
        <v>0.73499999999999999</v>
      </c>
      <c r="BB74" s="21">
        <f t="shared" si="3"/>
        <v>1.159</v>
      </c>
      <c r="BC74" s="18"/>
      <c r="BD74" s="22"/>
      <c r="BE74" s="21">
        <f t="shared" si="20"/>
        <v>0</v>
      </c>
      <c r="BG74" s="10"/>
      <c r="BH74" s="21"/>
      <c r="BI74" s="22"/>
      <c r="BJ74" s="21"/>
      <c r="BK74" s="21">
        <v>0</v>
      </c>
      <c r="BL74" s="22">
        <v>0</v>
      </c>
      <c r="BM74" s="21">
        <v>0</v>
      </c>
      <c r="BN74" s="21">
        <f t="shared" si="8"/>
        <v>0</v>
      </c>
      <c r="BO74" s="22">
        <f t="shared" si="8"/>
        <v>0</v>
      </c>
      <c r="BP74" s="21">
        <f t="shared" si="8"/>
        <v>0</v>
      </c>
    </row>
    <row r="75" spans="1:68" ht="21.95" hidden="1" customHeight="1" outlineLevel="1" collapsed="1" x14ac:dyDescent="0.2">
      <c r="A75" s="10"/>
      <c r="B75" s="18"/>
      <c r="C75" s="18"/>
      <c r="D75" s="18"/>
      <c r="E75" s="19" t="s">
        <v>72</v>
      </c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9">
        <v>0.35099999999999998</v>
      </c>
      <c r="AH75" s="209">
        <v>3.548</v>
      </c>
      <c r="AI75" s="209">
        <v>1.194</v>
      </c>
      <c r="AJ75" s="209">
        <v>0.16700000000000001</v>
      </c>
      <c r="AK75" s="20"/>
      <c r="AL75" s="20"/>
      <c r="AM75" s="209">
        <v>0.126</v>
      </c>
      <c r="AN75" s="209">
        <v>0.48099999999999998</v>
      </c>
      <c r="AO75" s="209">
        <v>0.85</v>
      </c>
      <c r="AP75" s="209">
        <v>1.351</v>
      </c>
      <c r="AQ75" s="209">
        <v>1.08</v>
      </c>
      <c r="AR75" s="209">
        <v>0.82299999999999995</v>
      </c>
      <c r="AS75" s="209">
        <v>0.84299999999999997</v>
      </c>
      <c r="AT75" s="209">
        <v>0.61799999999999999</v>
      </c>
      <c r="AU75" s="209">
        <v>0.13200000000000001</v>
      </c>
      <c r="AV75" s="20"/>
      <c r="AW75" s="20"/>
      <c r="AX75" s="20"/>
      <c r="AY75" s="209">
        <v>0.125</v>
      </c>
      <c r="AZ75" s="209">
        <v>0.41799999999999998</v>
      </c>
      <c r="BA75" s="209">
        <v>0.78800000000000003</v>
      </c>
      <c r="BB75" s="21">
        <f t="shared" si="3"/>
        <v>3.548</v>
      </c>
      <c r="BC75" s="18">
        <v>4.9279999999999999</v>
      </c>
      <c r="BD75" s="22">
        <f>(BB75/31/24)*1000</f>
        <v>4.768817204301075</v>
      </c>
      <c r="BE75" s="21">
        <f t="shared" si="20"/>
        <v>0.15918279569892491</v>
      </c>
      <c r="BF75" s="2">
        <v>2.12</v>
      </c>
      <c r="BG75" s="10">
        <v>6</v>
      </c>
      <c r="BH75" s="21">
        <f t="shared" si="1"/>
        <v>3.6664319999999999E-3</v>
      </c>
      <c r="BI75" s="22">
        <f t="shared" si="1"/>
        <v>3.5479999999999995E-3</v>
      </c>
      <c r="BJ75" s="21">
        <f t="shared" si="21"/>
        <v>1.1843200000000035E-4</v>
      </c>
      <c r="BK75" s="21">
        <v>1.0999295999999999E-2</v>
      </c>
      <c r="BL75" s="22">
        <v>1.0643999999999999E-2</v>
      </c>
      <c r="BM75" s="21">
        <v>3.5529599999999974E-4</v>
      </c>
      <c r="BN75" s="21">
        <f t="shared" si="8"/>
        <v>4.3997183999999995E-2</v>
      </c>
      <c r="BO75" s="22">
        <f t="shared" si="8"/>
        <v>4.2575999999999996E-2</v>
      </c>
      <c r="BP75" s="21">
        <f t="shared" si="8"/>
        <v>1.4211839999999989E-3</v>
      </c>
    </row>
    <row r="76" spans="1:68" ht="11.1" hidden="1" customHeight="1" outlineLevel="1" collapsed="1" x14ac:dyDescent="0.2">
      <c r="A76" s="10"/>
      <c r="B76" s="18"/>
      <c r="C76" s="18"/>
      <c r="D76" s="18"/>
      <c r="E76" s="19" t="s">
        <v>73</v>
      </c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9"/>
      <c r="AP76" s="209"/>
      <c r="AQ76" s="209"/>
      <c r="AR76" s="209"/>
      <c r="AS76" s="209"/>
      <c r="AT76" s="209"/>
      <c r="AU76" s="209"/>
      <c r="AV76" s="20"/>
      <c r="AW76" s="20"/>
      <c r="AX76" s="20"/>
      <c r="AY76" s="20"/>
      <c r="AZ76" s="209"/>
      <c r="BA76" s="209"/>
      <c r="BB76" s="21">
        <v>0.67</v>
      </c>
      <c r="BC76" s="18">
        <v>4.4000000000000004</v>
      </c>
      <c r="BD76" s="22">
        <f>(BB76/31/24)*1000</f>
        <v>0.90053763440860224</v>
      </c>
      <c r="BE76" s="21">
        <f t="shared" si="20"/>
        <v>3.4994623655913983</v>
      </c>
      <c r="BG76" s="10">
        <v>6</v>
      </c>
      <c r="BH76" s="21">
        <f>(BC76*24*31/1000000)</f>
        <v>3.2736000000000002E-3</v>
      </c>
      <c r="BI76" s="22">
        <f>(BD76*24*31/1000000)</f>
        <v>6.7000000000000013E-4</v>
      </c>
      <c r="BJ76" s="21">
        <f>BH76-BI76</f>
        <v>2.6036000000000002E-3</v>
      </c>
      <c r="BK76" s="21"/>
      <c r="BL76" s="22"/>
      <c r="BM76" s="21"/>
      <c r="BN76" s="21"/>
      <c r="BO76" s="22"/>
      <c r="BP76" s="21"/>
    </row>
    <row r="77" spans="1:68" ht="11.1" hidden="1" customHeight="1" outlineLevel="2" x14ac:dyDescent="0.2">
      <c r="A77" s="10"/>
      <c r="B77" s="18"/>
      <c r="C77" s="18"/>
      <c r="D77" s="18"/>
      <c r="E77" s="23" t="s">
        <v>74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08"/>
      <c r="AP77" s="208"/>
      <c r="AQ77" s="208"/>
      <c r="AR77" s="208"/>
      <c r="AS77" s="208"/>
      <c r="AT77" s="208"/>
      <c r="AU77" s="208"/>
      <c r="AV77" s="24"/>
      <c r="AW77" s="24"/>
      <c r="AX77" s="24"/>
      <c r="AY77" s="24"/>
      <c r="AZ77" s="208"/>
      <c r="BA77" s="208"/>
      <c r="BB77" s="21"/>
      <c r="BC77" s="18"/>
      <c r="BD77" s="22"/>
      <c r="BE77" s="21"/>
      <c r="BG77" s="10"/>
      <c r="BH77" s="21"/>
      <c r="BI77" s="22"/>
      <c r="BJ77" s="21"/>
      <c r="BK77" s="21"/>
      <c r="BL77" s="22"/>
      <c r="BM77" s="21"/>
      <c r="BN77" s="21"/>
      <c r="BO77" s="22"/>
      <c r="BP77" s="21"/>
    </row>
    <row r="78" spans="1:68" ht="11.1" hidden="1" customHeight="1" outlineLevel="1" collapsed="1" x14ac:dyDescent="0.2">
      <c r="A78" s="10"/>
      <c r="B78" s="18"/>
      <c r="C78" s="18"/>
      <c r="D78" s="18"/>
      <c r="E78" s="19" t="s">
        <v>75</v>
      </c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9"/>
      <c r="AP78" s="209"/>
      <c r="AQ78" s="209"/>
      <c r="AR78" s="209"/>
      <c r="AS78" s="209"/>
      <c r="AT78" s="209"/>
      <c r="AU78" s="209"/>
      <c r="AV78" s="20"/>
      <c r="AW78" s="20"/>
      <c r="AX78" s="20"/>
      <c r="AY78" s="20"/>
      <c r="AZ78" s="209"/>
      <c r="BA78" s="209"/>
      <c r="BB78" s="21">
        <f>BB79</f>
        <v>3.8279999999999998</v>
      </c>
      <c r="BC78" s="18">
        <v>5.5</v>
      </c>
      <c r="BD78" s="22">
        <f>(BB78/31/24)*1000</f>
        <v>5.1451612903225801</v>
      </c>
      <c r="BE78" s="21">
        <f>BC78-BD78</f>
        <v>0.35483870967741993</v>
      </c>
      <c r="BF78" s="2">
        <v>3.5</v>
      </c>
      <c r="BG78" s="10">
        <v>6</v>
      </c>
      <c r="BH78" s="21">
        <f t="shared" ref="BH78:BI80" si="22">(BC78*24*31/1000000)</f>
        <v>4.0920000000000002E-3</v>
      </c>
      <c r="BI78" s="22">
        <f t="shared" si="22"/>
        <v>3.8279999999999994E-3</v>
      </c>
      <c r="BJ78" s="21">
        <f>BH78-BI78</f>
        <v>2.6400000000000078E-4</v>
      </c>
      <c r="BK78" s="21">
        <v>7.8119999999999995E-3</v>
      </c>
      <c r="BL78" s="22">
        <v>3.4770000000000001E-3</v>
      </c>
      <c r="BM78" s="21">
        <v>4.3349999999999994E-3</v>
      </c>
      <c r="BN78" s="21">
        <f t="shared" ref="BN78:BP79" si="23">BK78*4</f>
        <v>3.1247999999999998E-2</v>
      </c>
      <c r="BO78" s="22">
        <f t="shared" si="23"/>
        <v>1.3908E-2</v>
      </c>
      <c r="BP78" s="21">
        <f t="shared" si="23"/>
        <v>1.7339999999999998E-2</v>
      </c>
    </row>
    <row r="79" spans="1:68" ht="11.1" hidden="1" customHeight="1" outlineLevel="2" x14ac:dyDescent="0.2">
      <c r="A79" s="10"/>
      <c r="B79" s="18"/>
      <c r="C79" s="18"/>
      <c r="D79" s="18"/>
      <c r="E79" s="23" t="s">
        <v>76</v>
      </c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08"/>
      <c r="AP79" s="208"/>
      <c r="AQ79" s="208"/>
      <c r="AR79" s="208"/>
      <c r="AS79" s="208"/>
      <c r="AT79" s="208"/>
      <c r="AU79" s="208"/>
      <c r="AV79" s="24"/>
      <c r="AW79" s="24"/>
      <c r="AX79" s="24"/>
      <c r="AY79" s="24"/>
      <c r="AZ79" s="208"/>
      <c r="BA79" s="208">
        <v>3.8279999999999998</v>
      </c>
      <c r="BB79" s="21">
        <f>MAX(F79:BA79)</f>
        <v>3.8279999999999998</v>
      </c>
      <c r="BC79" s="18"/>
      <c r="BD79" s="22"/>
      <c r="BE79" s="21">
        <f>BC79-BD79</f>
        <v>0</v>
      </c>
      <c r="BG79" s="10"/>
      <c r="BH79" s="21"/>
      <c r="BI79" s="22"/>
      <c r="BJ79" s="21"/>
      <c r="BK79" s="21">
        <v>0</v>
      </c>
      <c r="BL79" s="22">
        <v>0</v>
      </c>
      <c r="BM79" s="21">
        <v>0</v>
      </c>
      <c r="BN79" s="21">
        <f t="shared" si="23"/>
        <v>0</v>
      </c>
      <c r="BO79" s="22">
        <f t="shared" si="23"/>
        <v>0</v>
      </c>
      <c r="BP79" s="21">
        <f t="shared" si="23"/>
        <v>0</v>
      </c>
    </row>
    <row r="80" spans="1:68" ht="11.1" hidden="1" customHeight="1" outlineLevel="1" collapsed="1" x14ac:dyDescent="0.2">
      <c r="A80" s="10"/>
      <c r="B80" s="18"/>
      <c r="C80" s="18"/>
      <c r="D80" s="25"/>
      <c r="E80" s="19" t="s">
        <v>77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9"/>
      <c r="AP80" s="209"/>
      <c r="AQ80" s="209"/>
      <c r="AR80" s="209"/>
      <c r="AS80" s="209"/>
      <c r="AT80" s="209"/>
      <c r="AU80" s="209"/>
      <c r="AV80" s="20"/>
      <c r="AW80" s="20"/>
      <c r="AX80" s="20"/>
      <c r="AY80" s="20"/>
      <c r="AZ80" s="209"/>
      <c r="BA80" s="209"/>
      <c r="BB80" s="27">
        <v>87.799000000000007</v>
      </c>
      <c r="BC80" s="18">
        <v>575</v>
      </c>
      <c r="BD80" s="22">
        <f>(BB80/31/24)*1000</f>
        <v>118.00940860215054</v>
      </c>
      <c r="BE80" s="21">
        <f>BC80-BD80</f>
        <v>456.99059139784947</v>
      </c>
      <c r="BG80" s="10"/>
      <c r="BH80" s="21">
        <f t="shared" si="22"/>
        <v>0.42780000000000001</v>
      </c>
      <c r="BI80" s="22">
        <f t="shared" si="22"/>
        <v>8.7799000000000016E-2</v>
      </c>
      <c r="BJ80" s="21">
        <f>BH80-BI80</f>
        <v>0.340001</v>
      </c>
      <c r="BK80" s="21"/>
      <c r="BL80" s="22"/>
      <c r="BM80" s="21"/>
      <c r="BN80" s="21"/>
      <c r="BO80" s="22"/>
      <c r="BP80" s="21"/>
    </row>
    <row r="81" spans="1:68" ht="11.1" hidden="1" customHeight="1" outlineLevel="2" x14ac:dyDescent="0.2">
      <c r="A81" s="10"/>
      <c r="B81" s="18"/>
      <c r="C81" s="18"/>
      <c r="D81" s="25"/>
      <c r="E81" s="23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08"/>
      <c r="AP81" s="208"/>
      <c r="AQ81" s="208"/>
      <c r="AR81" s="208"/>
      <c r="AS81" s="208"/>
      <c r="AT81" s="208"/>
      <c r="AU81" s="208"/>
      <c r="AV81" s="24"/>
      <c r="AW81" s="24"/>
      <c r="AX81" s="24"/>
      <c r="AY81" s="24"/>
      <c r="AZ81" s="208"/>
      <c r="BA81" s="208"/>
      <c r="BB81" s="27">
        <v>87.799000000000007</v>
      </c>
      <c r="BC81" s="18"/>
      <c r="BD81" s="22"/>
      <c r="BE81" s="21"/>
      <c r="BG81" s="10"/>
      <c r="BH81" s="21"/>
      <c r="BI81" s="22"/>
      <c r="BJ81" s="21"/>
      <c r="BK81" s="21"/>
      <c r="BL81" s="22"/>
      <c r="BM81" s="21"/>
      <c r="BN81" s="21"/>
      <c r="BO81" s="22"/>
      <c r="BP81" s="21"/>
    </row>
    <row r="82" spans="1:68" ht="11.1" customHeight="1" outlineLevel="1" collapsed="1" x14ac:dyDescent="0.2">
      <c r="A82" s="10"/>
      <c r="B82" s="18"/>
      <c r="C82" s="18"/>
      <c r="D82" s="25"/>
      <c r="E82" s="19" t="s">
        <v>78</v>
      </c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9"/>
      <c r="AP82" s="209"/>
      <c r="AQ82" s="209"/>
      <c r="AR82" s="209"/>
      <c r="AS82" s="209"/>
      <c r="AT82" s="209"/>
      <c r="AU82" s="209"/>
      <c r="AV82" s="20"/>
      <c r="AW82" s="20"/>
      <c r="AX82" s="20"/>
      <c r="AY82" s="20"/>
      <c r="AZ82" s="209"/>
      <c r="BA82" s="209"/>
      <c r="BB82" s="27"/>
      <c r="BC82" s="18"/>
      <c r="BD82" s="22"/>
      <c r="BE82" s="21"/>
      <c r="BG82" s="10">
        <v>7</v>
      </c>
      <c r="BH82" s="21">
        <v>1.2672E-3</v>
      </c>
      <c r="BI82" s="22">
        <v>8.0000000000000004E-4</v>
      </c>
      <c r="BJ82" s="21">
        <f>BH82-BI82</f>
        <v>4.6719999999999997E-4</v>
      </c>
      <c r="BK82" s="21"/>
      <c r="BL82" s="22"/>
      <c r="BM82" s="21"/>
      <c r="BN82" s="21"/>
      <c r="BO82" s="22"/>
      <c r="BP82" s="21"/>
    </row>
    <row r="83" spans="1:68" ht="11.1" hidden="1" customHeight="1" outlineLevel="2" x14ac:dyDescent="0.2">
      <c r="A83" s="10"/>
      <c r="B83" s="18"/>
      <c r="C83" s="18"/>
      <c r="D83" s="25"/>
      <c r="E83" s="23" t="s">
        <v>5782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08"/>
      <c r="AP83" s="208"/>
      <c r="AQ83" s="208"/>
      <c r="AR83" s="208"/>
      <c r="AS83" s="208"/>
      <c r="AT83" s="208"/>
      <c r="AU83" s="208"/>
      <c r="AV83" s="24"/>
      <c r="AW83" s="24"/>
      <c r="AX83" s="24"/>
      <c r="AY83" s="24"/>
      <c r="AZ83" s="208"/>
      <c r="BA83" s="208"/>
      <c r="BB83" s="27"/>
      <c r="BC83" s="18"/>
      <c r="BD83" s="22"/>
      <c r="BE83" s="21"/>
      <c r="BG83" s="10"/>
      <c r="BH83" s="21"/>
      <c r="BI83" s="22"/>
      <c r="BJ83" s="21"/>
      <c r="BK83" s="21"/>
      <c r="BL83" s="22"/>
      <c r="BM83" s="21"/>
      <c r="BN83" s="21"/>
      <c r="BO83" s="22"/>
      <c r="BP83" s="21"/>
    </row>
    <row r="84" spans="1:68" ht="12.95" hidden="1" customHeight="1" x14ac:dyDescent="0.2">
      <c r="A84" s="10">
        <v>6</v>
      </c>
      <c r="B84" s="11" t="s">
        <v>79</v>
      </c>
      <c r="C84" s="11" t="s">
        <v>79</v>
      </c>
      <c r="D84" s="11" t="s">
        <v>79</v>
      </c>
      <c r="E84" s="12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211">
        <v>8.6340000000000003</v>
      </c>
      <c r="AD84" s="211">
        <v>22.291</v>
      </c>
      <c r="AE84" s="211">
        <v>19.015000000000001</v>
      </c>
      <c r="AF84" s="211">
        <v>17.513999999999999</v>
      </c>
      <c r="AG84" s="211">
        <v>18.681000000000001</v>
      </c>
      <c r="AH84" s="211">
        <v>7.1109999999999998</v>
      </c>
      <c r="AI84" s="211">
        <v>5.641</v>
      </c>
      <c r="AJ84" s="211">
        <v>3.8919999999999999</v>
      </c>
      <c r="AK84" s="211">
        <v>0.86099999999999999</v>
      </c>
      <c r="AL84" s="211">
        <v>2.1640000000000001</v>
      </c>
      <c r="AM84" s="211">
        <v>4.2709999999999999</v>
      </c>
      <c r="AN84" s="211">
        <v>6.9340000000000002</v>
      </c>
      <c r="AO84" s="211">
        <v>15.433</v>
      </c>
      <c r="AP84" s="211">
        <v>27.614000000000001</v>
      </c>
      <c r="AQ84" s="211">
        <v>31.75</v>
      </c>
      <c r="AR84" s="211">
        <v>25.558</v>
      </c>
      <c r="AS84" s="211">
        <v>19.518999999999998</v>
      </c>
      <c r="AT84" s="211">
        <v>15.52</v>
      </c>
      <c r="AU84" s="211">
        <v>6.3029999999999999</v>
      </c>
      <c r="AV84" s="211">
        <v>6.3040000000000003</v>
      </c>
      <c r="AW84" s="211">
        <v>0.91500000000000004</v>
      </c>
      <c r="AX84" s="211">
        <v>4.3330000000000002</v>
      </c>
      <c r="AY84" s="211">
        <v>5.8879999999999999</v>
      </c>
      <c r="AZ84" s="211">
        <v>10.871</v>
      </c>
      <c r="BA84" s="211">
        <v>14.502000000000001</v>
      </c>
      <c r="BB84" s="14">
        <f>BB85</f>
        <v>35.64</v>
      </c>
      <c r="BC84" s="14">
        <f>SUM(BC85)</f>
        <v>268.39999999999998</v>
      </c>
      <c r="BD84" s="15">
        <f t="shared" ref="BD84:BD89" si="24">(BB84/31/24)*1000</f>
        <v>47.903225806451616</v>
      </c>
      <c r="BE84" s="14">
        <f>SUM(BE85)</f>
        <v>220.49677419354836</v>
      </c>
      <c r="BG84" s="16"/>
      <c r="BH84" s="17">
        <f>(BC84*24*31/1000000)+BH86+BH87</f>
        <v>0.32758319999999996</v>
      </c>
      <c r="BI84" s="15">
        <f>(BD84*24*31/1000000)+BI86+BI87</f>
        <v>3.6328199999999998E-2</v>
      </c>
      <c r="BJ84" s="14">
        <f>SUM(BJ85:BJ87)</f>
        <v>0.29125499999999999</v>
      </c>
      <c r="BK84" s="17">
        <v>9.8424503999999996E-2</v>
      </c>
      <c r="BL84" s="15">
        <v>9.5249999999999974E-2</v>
      </c>
      <c r="BM84" s="14">
        <v>3.1745040000000224E-3</v>
      </c>
      <c r="BN84" s="17">
        <f t="shared" si="8"/>
        <v>0.39369801599999998</v>
      </c>
      <c r="BO84" s="15">
        <f t="shared" si="8"/>
        <v>0.38099999999999989</v>
      </c>
      <c r="BP84" s="17">
        <f t="shared" si="8"/>
        <v>1.269801600000009E-2</v>
      </c>
    </row>
    <row r="85" spans="1:68" ht="11.1" hidden="1" customHeight="1" outlineLevel="1" collapsed="1" x14ac:dyDescent="0.2">
      <c r="A85" s="10"/>
      <c r="B85" s="18"/>
      <c r="C85" s="18"/>
      <c r="D85" s="25"/>
      <c r="E85" s="19" t="s">
        <v>77</v>
      </c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9">
        <v>8.6340000000000003</v>
      </c>
      <c r="AD85" s="209">
        <v>22.291</v>
      </c>
      <c r="AE85" s="209">
        <v>19.015000000000001</v>
      </c>
      <c r="AF85" s="209">
        <v>17.513999999999999</v>
      </c>
      <c r="AG85" s="209">
        <v>18.681000000000001</v>
      </c>
      <c r="AH85" s="209">
        <v>7.1109999999999998</v>
      </c>
      <c r="AI85" s="209">
        <v>5.641</v>
      </c>
      <c r="AJ85" s="209">
        <v>3.8919999999999999</v>
      </c>
      <c r="AK85" s="209">
        <v>0.86099999999999999</v>
      </c>
      <c r="AL85" s="209">
        <v>2.1640000000000001</v>
      </c>
      <c r="AM85" s="209">
        <v>4.2709999999999999</v>
      </c>
      <c r="AN85" s="209">
        <v>6.9340000000000002</v>
      </c>
      <c r="AO85" s="209">
        <v>15.433</v>
      </c>
      <c r="AP85" s="209">
        <v>27.614000000000001</v>
      </c>
      <c r="AQ85" s="209">
        <v>31.75</v>
      </c>
      <c r="AR85" s="209">
        <v>25.558</v>
      </c>
      <c r="AS85" s="209">
        <v>19.518999999999998</v>
      </c>
      <c r="AT85" s="209">
        <v>15.52</v>
      </c>
      <c r="AU85" s="209">
        <v>6.3029999999999999</v>
      </c>
      <c r="AV85" s="209">
        <v>6.3040000000000003</v>
      </c>
      <c r="AW85" s="209">
        <v>0.91500000000000004</v>
      </c>
      <c r="AX85" s="209">
        <v>4.3330000000000002</v>
      </c>
      <c r="AY85" s="209">
        <v>5.8879999999999999</v>
      </c>
      <c r="AZ85" s="209">
        <v>10.871</v>
      </c>
      <c r="BA85" s="209">
        <v>14.502000000000001</v>
      </c>
      <c r="BB85" s="27">
        <v>35.64</v>
      </c>
      <c r="BC85" s="18">
        <v>268.39999999999998</v>
      </c>
      <c r="BD85" s="22">
        <f t="shared" si="24"/>
        <v>47.903225806451616</v>
      </c>
      <c r="BE85" s="21">
        <f>BC85-BD85</f>
        <v>220.49677419354836</v>
      </c>
      <c r="BF85" s="2">
        <v>268.39999999999998</v>
      </c>
      <c r="BG85" s="10"/>
      <c r="BH85" s="21">
        <f t="shared" si="1"/>
        <v>0.19968959999999997</v>
      </c>
      <c r="BI85" s="22">
        <f t="shared" si="1"/>
        <v>3.5639999999999998E-2</v>
      </c>
      <c r="BJ85" s="21">
        <f>BH85-BI85</f>
        <v>0.16404959999999996</v>
      </c>
      <c r="BK85" s="21">
        <v>9.8424503999999996E-2</v>
      </c>
      <c r="BL85" s="22">
        <v>9.5249999999999974E-2</v>
      </c>
      <c r="BM85" s="21">
        <v>3.1745040000000224E-3</v>
      </c>
      <c r="BN85" s="21">
        <f t="shared" si="8"/>
        <v>0.39369801599999998</v>
      </c>
      <c r="BO85" s="22">
        <f t="shared" si="8"/>
        <v>0.38099999999999989</v>
      </c>
      <c r="BP85" s="21">
        <f t="shared" si="8"/>
        <v>1.269801600000009E-2</v>
      </c>
    </row>
    <row r="86" spans="1:68" ht="11.1" customHeight="1" outlineLevel="1" collapsed="1" x14ac:dyDescent="0.2">
      <c r="A86" s="10"/>
      <c r="B86" s="18"/>
      <c r="C86" s="18"/>
      <c r="D86" s="25"/>
      <c r="E86" s="19" t="s">
        <v>80</v>
      </c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9">
        <v>8.6340000000000003</v>
      </c>
      <c r="AD86" s="209">
        <v>22.291</v>
      </c>
      <c r="AE86" s="209">
        <v>19.015000000000001</v>
      </c>
      <c r="AF86" s="209">
        <v>17.513999999999999</v>
      </c>
      <c r="AG86" s="209">
        <v>18.681000000000001</v>
      </c>
      <c r="AH86" s="209">
        <v>7.1109999999999998</v>
      </c>
      <c r="AI86" s="209">
        <v>5.641</v>
      </c>
      <c r="AJ86" s="209">
        <v>3.8919999999999999</v>
      </c>
      <c r="AK86" s="209">
        <v>0.86099999999999999</v>
      </c>
      <c r="AL86" s="209">
        <v>2.1640000000000001</v>
      </c>
      <c r="AM86" s="209">
        <v>4.2709999999999999</v>
      </c>
      <c r="AN86" s="209">
        <v>6.9340000000000002</v>
      </c>
      <c r="AO86" s="209">
        <v>15.433</v>
      </c>
      <c r="AP86" s="209">
        <v>27.614000000000001</v>
      </c>
      <c r="AQ86" s="209">
        <v>31.75</v>
      </c>
      <c r="AR86" s="209">
        <v>25.558</v>
      </c>
      <c r="AS86" s="209">
        <v>19.518999999999998</v>
      </c>
      <c r="AT86" s="209">
        <v>15.52</v>
      </c>
      <c r="AU86" s="209">
        <v>6.3029999999999999</v>
      </c>
      <c r="AV86" s="209">
        <v>6.3040000000000003</v>
      </c>
      <c r="AW86" s="209">
        <v>0.91500000000000004</v>
      </c>
      <c r="AX86" s="209">
        <v>4.3330000000000002</v>
      </c>
      <c r="AY86" s="209">
        <v>5.8879999999999999</v>
      </c>
      <c r="AZ86" s="209">
        <v>10.871</v>
      </c>
      <c r="BA86" s="209">
        <v>14.502000000000001</v>
      </c>
      <c r="BB86" s="27">
        <v>35.64</v>
      </c>
      <c r="BC86" s="18">
        <v>5</v>
      </c>
      <c r="BD86" s="22">
        <f t="shared" si="24"/>
        <v>47.903225806451616</v>
      </c>
      <c r="BE86" s="21">
        <f>BC86-BD86</f>
        <v>-42.903225806451616</v>
      </c>
      <c r="BF86" s="2">
        <v>268.39999999999998</v>
      </c>
      <c r="BG86" s="10">
        <v>7</v>
      </c>
      <c r="BH86" s="28">
        <f>(BC86*24*31/1000000)</f>
        <v>3.7200000000000002E-3</v>
      </c>
      <c r="BI86" s="29">
        <v>6.8820000000000003E-4</v>
      </c>
      <c r="BJ86" s="21">
        <f>BH86-BI86</f>
        <v>3.0318000000000003E-3</v>
      </c>
      <c r="BK86" s="21">
        <v>9.8424503999999996E-2</v>
      </c>
      <c r="BL86" s="22">
        <v>9.5249999999999974E-2</v>
      </c>
      <c r="BM86" s="21">
        <v>3.1745040000000224E-3</v>
      </c>
      <c r="BN86" s="21">
        <f t="shared" si="8"/>
        <v>0.39369801599999998</v>
      </c>
      <c r="BO86" s="22">
        <f t="shared" si="8"/>
        <v>0.38099999999999989</v>
      </c>
      <c r="BP86" s="21">
        <f t="shared" si="8"/>
        <v>1.269801600000009E-2</v>
      </c>
    </row>
    <row r="87" spans="1:68" ht="11.1" hidden="1" customHeight="1" outlineLevel="1" x14ac:dyDescent="0.2">
      <c r="A87" s="10"/>
      <c r="B87" s="18"/>
      <c r="C87" s="18"/>
      <c r="D87" s="18"/>
      <c r="E87" s="19" t="s">
        <v>30</v>
      </c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9">
        <v>9.2439999999999998</v>
      </c>
      <c r="BA87" s="209">
        <v>0.86799999999999999</v>
      </c>
      <c r="BB87" s="21"/>
      <c r="BC87" s="35">
        <v>166.9</v>
      </c>
      <c r="BD87" s="22">
        <f t="shared" si="24"/>
        <v>0</v>
      </c>
      <c r="BE87" s="21">
        <f>BC87-BD87</f>
        <v>166.9</v>
      </c>
      <c r="BF87" s="2">
        <v>2.4</v>
      </c>
      <c r="BG87" s="10">
        <v>6</v>
      </c>
      <c r="BH87" s="28">
        <f>(BC87*24*31/1000000)</f>
        <v>0.12417360000000001</v>
      </c>
      <c r="BI87" s="29">
        <v>0</v>
      </c>
      <c r="BJ87" s="21">
        <f>BH87-BI87</f>
        <v>0.12417360000000001</v>
      </c>
      <c r="BK87" s="21">
        <v>2.8656648E-2</v>
      </c>
      <c r="BL87" s="22">
        <v>2.7732E-2</v>
      </c>
      <c r="BM87" s="21">
        <v>9.2464800000000014E-4</v>
      </c>
      <c r="BN87" s="21">
        <f t="shared" si="8"/>
        <v>0.114626592</v>
      </c>
      <c r="BO87" s="22">
        <f t="shared" si="8"/>
        <v>0.110928</v>
      </c>
      <c r="BP87" s="21">
        <f t="shared" si="8"/>
        <v>3.6985920000000005E-3</v>
      </c>
    </row>
    <row r="88" spans="1:68" ht="15" hidden="1" customHeight="1" x14ac:dyDescent="0.2">
      <c r="A88" s="10">
        <v>7</v>
      </c>
      <c r="B88" s="11" t="s">
        <v>81</v>
      </c>
      <c r="C88" s="11" t="s">
        <v>82</v>
      </c>
      <c r="D88" s="11" t="s">
        <v>82</v>
      </c>
      <c r="E88" s="12"/>
      <c r="F88" s="211">
        <v>232.21700000000001</v>
      </c>
      <c r="G88" s="211">
        <v>183.035</v>
      </c>
      <c r="H88" s="211">
        <v>171.08799999999999</v>
      </c>
      <c r="I88" s="242">
        <v>180.35499999999999</v>
      </c>
      <c r="J88" s="242"/>
      <c r="K88" s="211">
        <v>74.492999999999995</v>
      </c>
      <c r="L88" s="211">
        <v>48.822000000000003</v>
      </c>
      <c r="M88" s="211">
        <v>28.277000000000001</v>
      </c>
      <c r="N88" s="211">
        <v>43.155999999999999</v>
      </c>
      <c r="O88" s="211">
        <v>76.718999999999994</v>
      </c>
      <c r="P88" s="211">
        <v>121.542</v>
      </c>
      <c r="Q88" s="211">
        <v>186.06200000000001</v>
      </c>
      <c r="R88" s="211">
        <v>239.578</v>
      </c>
      <c r="S88" s="211">
        <v>276.88400000000001</v>
      </c>
      <c r="T88" s="211">
        <v>247.322</v>
      </c>
      <c r="U88" s="211">
        <v>211.61199999999999</v>
      </c>
      <c r="V88" s="211">
        <v>160.74100000000001</v>
      </c>
      <c r="W88" s="211">
        <v>117.996</v>
      </c>
      <c r="X88" s="211">
        <v>39.084000000000003</v>
      </c>
      <c r="Y88" s="211">
        <v>35.851999999999997</v>
      </c>
      <c r="Z88" s="211">
        <v>46.838000000000001</v>
      </c>
      <c r="AA88" s="211">
        <v>32.165999999999997</v>
      </c>
      <c r="AB88" s="211">
        <v>112.83499999999999</v>
      </c>
      <c r="AC88" s="211">
        <v>196.65100000000001</v>
      </c>
      <c r="AD88" s="211">
        <v>217.542</v>
      </c>
      <c r="AE88" s="211">
        <v>273.18299999999999</v>
      </c>
      <c r="AF88" s="211">
        <v>222.98400000000001</v>
      </c>
      <c r="AG88" s="211">
        <v>176.19800000000001</v>
      </c>
      <c r="AH88" s="211">
        <v>127.858</v>
      </c>
      <c r="AI88" s="211">
        <v>88.881</v>
      </c>
      <c r="AJ88" s="211">
        <v>52.563000000000002</v>
      </c>
      <c r="AK88" s="211">
        <v>26.652999999999999</v>
      </c>
      <c r="AL88" s="211">
        <v>35.631</v>
      </c>
      <c r="AM88" s="211">
        <v>69.094999999999999</v>
      </c>
      <c r="AN88" s="211">
        <v>116.07899999999999</v>
      </c>
      <c r="AO88" s="211">
        <v>164.36699999999999</v>
      </c>
      <c r="AP88" s="211">
        <v>211.816</v>
      </c>
      <c r="AQ88" s="211">
        <v>255.249</v>
      </c>
      <c r="AR88" s="211">
        <v>217.19900000000001</v>
      </c>
      <c r="AS88" s="211">
        <v>162.964</v>
      </c>
      <c r="AT88" s="211">
        <v>156.35300000000001</v>
      </c>
      <c r="AU88" s="211">
        <v>84.397999999999996</v>
      </c>
      <c r="AV88" s="211">
        <v>47.405999999999999</v>
      </c>
      <c r="AW88" s="211">
        <v>30.763999999999999</v>
      </c>
      <c r="AX88" s="211">
        <v>30.629000000000001</v>
      </c>
      <c r="AY88" s="211">
        <v>74.605999999999995</v>
      </c>
      <c r="AZ88" s="211">
        <v>106.20399999999999</v>
      </c>
      <c r="BA88" s="211">
        <v>170.601</v>
      </c>
      <c r="BB88" s="14">
        <f>BB89+BB91+BB93+BB97+BB95+BB99+BB101+BB103+BB106+BB108+BB110+BB113</f>
        <v>328.83599999999996</v>
      </c>
      <c r="BC88" s="14">
        <f>SUM(BC89:BC113)</f>
        <v>806.39300000000003</v>
      </c>
      <c r="BD88" s="15">
        <f t="shared" si="24"/>
        <v>441.98387096774189</v>
      </c>
      <c r="BE88" s="14">
        <f>SUM(BE89:BE113)</f>
        <v>364.40912903225808</v>
      </c>
      <c r="BG88" s="16"/>
      <c r="BH88" s="17">
        <f t="shared" si="1"/>
        <v>0.59995639199999995</v>
      </c>
      <c r="BI88" s="15">
        <f t="shared" si="1"/>
        <v>0.32883599999999996</v>
      </c>
      <c r="BJ88" s="14">
        <f>SUM(BJ89:BJ115)</f>
        <v>0.27112039199999999</v>
      </c>
      <c r="BK88" s="17">
        <v>1.7998691759999998</v>
      </c>
      <c r="BL88" s="15">
        <v>1.0371989999999998</v>
      </c>
      <c r="BM88" s="14">
        <v>0.76267017600000009</v>
      </c>
      <c r="BN88" s="17">
        <f t="shared" si="8"/>
        <v>7.1994767039999994</v>
      </c>
      <c r="BO88" s="15">
        <f t="shared" si="8"/>
        <v>4.148795999999999</v>
      </c>
      <c r="BP88" s="17">
        <f t="shared" si="8"/>
        <v>3.0506807040000004</v>
      </c>
    </row>
    <row r="89" spans="1:68" ht="11.1" hidden="1" customHeight="1" outlineLevel="1" collapsed="1" x14ac:dyDescent="0.2">
      <c r="A89" s="10"/>
      <c r="B89" s="18"/>
      <c r="C89" s="18"/>
      <c r="D89" s="18"/>
      <c r="E89" s="19" t="s">
        <v>83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9">
        <v>9.2439999999999998</v>
      </c>
      <c r="BA89" s="209">
        <v>0.86799999999999999</v>
      </c>
      <c r="BB89" s="21">
        <f t="shared" si="3"/>
        <v>9.2439999999999998</v>
      </c>
      <c r="BC89" s="18">
        <v>12.839</v>
      </c>
      <c r="BD89" s="22">
        <f t="shared" si="24"/>
        <v>12.424731182795698</v>
      </c>
      <c r="BE89" s="21">
        <f t="shared" ref="BE89:BE115" si="25">BC89-BD89</f>
        <v>0.41426881720430231</v>
      </c>
      <c r="BF89" s="2">
        <v>2.4</v>
      </c>
      <c r="BG89" s="10">
        <v>6</v>
      </c>
      <c r="BH89" s="21">
        <f t="shared" si="1"/>
        <v>9.5522160000000005E-3</v>
      </c>
      <c r="BI89" s="22">
        <f t="shared" si="1"/>
        <v>9.2440000000000005E-3</v>
      </c>
      <c r="BJ89" s="21">
        <f t="shared" ref="BJ89:BJ115" si="26">BH89-BI89</f>
        <v>3.0821600000000005E-4</v>
      </c>
      <c r="BK89" s="21">
        <v>2.8656648E-2</v>
      </c>
      <c r="BL89" s="22">
        <v>2.7732E-2</v>
      </c>
      <c r="BM89" s="21">
        <v>9.2464800000000014E-4</v>
      </c>
      <c r="BN89" s="21">
        <f t="shared" si="8"/>
        <v>0.114626592</v>
      </c>
      <c r="BO89" s="22">
        <f t="shared" si="8"/>
        <v>0.110928</v>
      </c>
      <c r="BP89" s="21">
        <f t="shared" si="8"/>
        <v>3.6985920000000005E-3</v>
      </c>
    </row>
    <row r="90" spans="1:68" ht="11.1" hidden="1" customHeight="1" outlineLevel="2" x14ac:dyDescent="0.2">
      <c r="A90" s="10"/>
      <c r="B90" s="18"/>
      <c r="C90" s="18"/>
      <c r="D90" s="18"/>
      <c r="E90" s="23" t="s">
        <v>84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08">
        <v>9.2439999999999998</v>
      </c>
      <c r="BA90" s="208">
        <v>0.86799999999999999</v>
      </c>
      <c r="BB90" s="21">
        <f t="shared" si="3"/>
        <v>9.2439999999999998</v>
      </c>
      <c r="BC90" s="18"/>
      <c r="BD90" s="22"/>
      <c r="BE90" s="21">
        <f t="shared" si="25"/>
        <v>0</v>
      </c>
      <c r="BF90" s="2">
        <v>2.4</v>
      </c>
      <c r="BG90" s="10"/>
      <c r="BH90" s="21">
        <f t="shared" si="1"/>
        <v>0</v>
      </c>
      <c r="BI90" s="22">
        <f t="shared" si="1"/>
        <v>0</v>
      </c>
      <c r="BJ90" s="21">
        <f t="shared" si="26"/>
        <v>0</v>
      </c>
      <c r="BK90" s="21">
        <v>0</v>
      </c>
      <c r="BL90" s="22">
        <v>0</v>
      </c>
      <c r="BM90" s="21">
        <v>0</v>
      </c>
      <c r="BN90" s="21">
        <f t="shared" si="8"/>
        <v>0</v>
      </c>
      <c r="BO90" s="22">
        <f t="shared" si="8"/>
        <v>0</v>
      </c>
      <c r="BP90" s="21">
        <f t="shared" si="8"/>
        <v>0</v>
      </c>
    </row>
    <row r="91" spans="1:68" ht="11.1" hidden="1" customHeight="1" outlineLevel="1" collapsed="1" x14ac:dyDescent="0.2">
      <c r="A91" s="10"/>
      <c r="B91" s="18"/>
      <c r="C91" s="18"/>
      <c r="D91" s="18"/>
      <c r="E91" s="19" t="s">
        <v>85</v>
      </c>
      <c r="F91" s="209">
        <v>3.0129999999999999</v>
      </c>
      <c r="G91" s="209">
        <v>2.794</v>
      </c>
      <c r="H91" s="209">
        <v>1.911</v>
      </c>
      <c r="I91" s="240">
        <v>1.742</v>
      </c>
      <c r="J91" s="240"/>
      <c r="K91" s="209">
        <v>0.54400000000000004</v>
      </c>
      <c r="L91" s="20"/>
      <c r="M91" s="20"/>
      <c r="N91" s="20"/>
      <c r="O91" s="209">
        <v>0.73899999999999999</v>
      </c>
      <c r="P91" s="209">
        <v>1.18</v>
      </c>
      <c r="Q91" s="209">
        <v>3.1429999999999998</v>
      </c>
      <c r="R91" s="209">
        <v>2.3759999999999999</v>
      </c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9">
        <v>2.2490000000000001</v>
      </c>
      <c r="AD91" s="209">
        <v>0.95</v>
      </c>
      <c r="AE91" s="209">
        <v>1.2809999999999999</v>
      </c>
      <c r="AF91" s="209">
        <v>1.2110000000000001</v>
      </c>
      <c r="AG91" s="209">
        <v>0.69499999999999995</v>
      </c>
      <c r="AH91" s="209">
        <v>0.53600000000000003</v>
      </c>
      <c r="AI91" s="209">
        <v>0.375</v>
      </c>
      <c r="AJ91" s="209">
        <v>0.22900000000000001</v>
      </c>
      <c r="AK91" s="20"/>
      <c r="AL91" s="20"/>
      <c r="AM91" s="20"/>
      <c r="AN91" s="209">
        <v>0.51800000000000002</v>
      </c>
      <c r="AO91" s="209">
        <v>0.81399999999999995</v>
      </c>
      <c r="AP91" s="209">
        <v>1.38</v>
      </c>
      <c r="AQ91" s="209">
        <v>1.853</v>
      </c>
      <c r="AR91" s="209">
        <v>1.288</v>
      </c>
      <c r="AS91" s="209">
        <v>1.1140000000000001</v>
      </c>
      <c r="AT91" s="209">
        <v>0.89100000000000001</v>
      </c>
      <c r="AU91" s="209">
        <v>0.495</v>
      </c>
      <c r="AV91" s="209">
        <v>7.4999999999999997E-2</v>
      </c>
      <c r="AW91" s="209">
        <v>8.9999999999999993E-3</v>
      </c>
      <c r="AX91" s="20"/>
      <c r="AY91" s="209">
        <v>0.27600000000000002</v>
      </c>
      <c r="AZ91" s="209">
        <v>0.49099999999999999</v>
      </c>
      <c r="BA91" s="209">
        <v>0.83899999999999997</v>
      </c>
      <c r="BB91" s="21">
        <f t="shared" si="3"/>
        <v>3.1429999999999998</v>
      </c>
      <c r="BC91" s="18">
        <v>4.3650000000000002</v>
      </c>
      <c r="BD91" s="22">
        <f>(BB91/31/24)*1000</f>
        <v>4.2244623655913971</v>
      </c>
      <c r="BE91" s="21">
        <f t="shared" si="25"/>
        <v>0.14053763440860312</v>
      </c>
      <c r="BF91" s="2">
        <v>3</v>
      </c>
      <c r="BG91" s="10">
        <v>6</v>
      </c>
      <c r="BH91" s="21">
        <f t="shared" si="1"/>
        <v>3.24756E-3</v>
      </c>
      <c r="BI91" s="22">
        <f t="shared" si="1"/>
        <v>3.1429999999999995E-3</v>
      </c>
      <c r="BJ91" s="21">
        <f t="shared" si="26"/>
        <v>1.045600000000005E-4</v>
      </c>
      <c r="BK91" s="21">
        <v>9.7426800000000001E-3</v>
      </c>
      <c r="BL91" s="22">
        <v>9.4289999999999981E-3</v>
      </c>
      <c r="BM91" s="21">
        <v>3.1368000000000194E-4</v>
      </c>
      <c r="BN91" s="21">
        <f t="shared" si="8"/>
        <v>3.897072E-2</v>
      </c>
      <c r="BO91" s="22">
        <f t="shared" si="8"/>
        <v>3.7715999999999993E-2</v>
      </c>
      <c r="BP91" s="21">
        <f t="shared" si="8"/>
        <v>1.2547200000000078E-3</v>
      </c>
    </row>
    <row r="92" spans="1:68" ht="11.1" hidden="1" customHeight="1" outlineLevel="2" x14ac:dyDescent="0.2">
      <c r="A92" s="10"/>
      <c r="B92" s="18"/>
      <c r="C92" s="18"/>
      <c r="D92" s="18"/>
      <c r="E92" s="23" t="s">
        <v>86</v>
      </c>
      <c r="F92" s="208">
        <v>3.0129999999999999</v>
      </c>
      <c r="G92" s="208">
        <v>2.794</v>
      </c>
      <c r="H92" s="208">
        <v>1.911</v>
      </c>
      <c r="I92" s="239">
        <v>1.742</v>
      </c>
      <c r="J92" s="239"/>
      <c r="K92" s="208">
        <v>0.54400000000000004</v>
      </c>
      <c r="L92" s="24"/>
      <c r="M92" s="24"/>
      <c r="N92" s="24"/>
      <c r="O92" s="208">
        <v>0.73899999999999999</v>
      </c>
      <c r="P92" s="208">
        <v>1.18</v>
      </c>
      <c r="Q92" s="208">
        <v>3.1429999999999998</v>
      </c>
      <c r="R92" s="208">
        <v>2.3759999999999999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08">
        <v>2.2490000000000001</v>
      </c>
      <c r="AD92" s="208">
        <v>0.95</v>
      </c>
      <c r="AE92" s="208">
        <v>1.2809999999999999</v>
      </c>
      <c r="AF92" s="208">
        <v>1.2110000000000001</v>
      </c>
      <c r="AG92" s="208">
        <v>0.69499999999999995</v>
      </c>
      <c r="AH92" s="208">
        <v>0.53600000000000003</v>
      </c>
      <c r="AI92" s="208">
        <v>0.375</v>
      </c>
      <c r="AJ92" s="208">
        <v>0.22900000000000001</v>
      </c>
      <c r="AK92" s="24"/>
      <c r="AL92" s="24"/>
      <c r="AM92" s="24"/>
      <c r="AN92" s="208">
        <v>0.51800000000000002</v>
      </c>
      <c r="AO92" s="208">
        <v>0.81399999999999995</v>
      </c>
      <c r="AP92" s="208">
        <v>1.38</v>
      </c>
      <c r="AQ92" s="208">
        <v>1.853</v>
      </c>
      <c r="AR92" s="208">
        <v>1.288</v>
      </c>
      <c r="AS92" s="208">
        <v>1.1140000000000001</v>
      </c>
      <c r="AT92" s="208">
        <v>0.89100000000000001</v>
      </c>
      <c r="AU92" s="208">
        <v>0.495</v>
      </c>
      <c r="AV92" s="208">
        <v>7.4999999999999997E-2</v>
      </c>
      <c r="AW92" s="208">
        <v>8.9999999999999993E-3</v>
      </c>
      <c r="AX92" s="24"/>
      <c r="AY92" s="208">
        <v>0.27600000000000002</v>
      </c>
      <c r="AZ92" s="208">
        <v>0.49099999999999999</v>
      </c>
      <c r="BA92" s="208">
        <v>0.83899999999999997</v>
      </c>
      <c r="BB92" s="21">
        <f t="shared" si="3"/>
        <v>3.1429999999999998</v>
      </c>
      <c r="BC92" s="18"/>
      <c r="BD92" s="22"/>
      <c r="BE92" s="21">
        <f t="shared" si="25"/>
        <v>0</v>
      </c>
      <c r="BF92" s="2">
        <v>3</v>
      </c>
      <c r="BG92" s="10"/>
      <c r="BH92" s="21">
        <f t="shared" si="1"/>
        <v>0</v>
      </c>
      <c r="BI92" s="22">
        <f t="shared" si="1"/>
        <v>0</v>
      </c>
      <c r="BJ92" s="21">
        <f t="shared" si="26"/>
        <v>0</v>
      </c>
      <c r="BK92" s="21">
        <v>0</v>
      </c>
      <c r="BL92" s="22">
        <v>0</v>
      </c>
      <c r="BM92" s="21">
        <v>0</v>
      </c>
      <c r="BN92" s="21">
        <f t="shared" si="8"/>
        <v>0</v>
      </c>
      <c r="BO92" s="22">
        <f t="shared" si="8"/>
        <v>0</v>
      </c>
      <c r="BP92" s="21">
        <f t="shared" si="8"/>
        <v>0</v>
      </c>
    </row>
    <row r="93" spans="1:68" ht="11.1" hidden="1" customHeight="1" outlineLevel="1" collapsed="1" x14ac:dyDescent="0.2">
      <c r="A93" s="10"/>
      <c r="B93" s="18"/>
      <c r="C93" s="18"/>
      <c r="D93" s="18"/>
      <c r="E93" s="19" t="s">
        <v>28</v>
      </c>
      <c r="F93" s="209">
        <v>2.29</v>
      </c>
      <c r="G93" s="209">
        <v>2.109</v>
      </c>
      <c r="H93" s="209">
        <v>1.4510000000000001</v>
      </c>
      <c r="I93" s="240">
        <v>1.5589999999999999</v>
      </c>
      <c r="J93" s="240"/>
      <c r="K93" s="209">
        <v>0.872</v>
      </c>
      <c r="L93" s="209">
        <v>0.187</v>
      </c>
      <c r="M93" s="20"/>
      <c r="N93" s="20"/>
      <c r="O93" s="209">
        <v>0.13</v>
      </c>
      <c r="P93" s="209">
        <v>1.0860000000000001</v>
      </c>
      <c r="Q93" s="209">
        <v>1.84</v>
      </c>
      <c r="R93" s="209">
        <v>2.2010000000000001</v>
      </c>
      <c r="S93" s="209">
        <v>3.3660000000000001</v>
      </c>
      <c r="T93" s="209">
        <v>3.0910000000000002</v>
      </c>
      <c r="U93" s="209">
        <v>1.96</v>
      </c>
      <c r="V93" s="209">
        <v>1.345</v>
      </c>
      <c r="W93" s="209">
        <v>0.76400000000000001</v>
      </c>
      <c r="X93" s="20"/>
      <c r="Y93" s="20"/>
      <c r="Z93" s="20"/>
      <c r="AA93" s="20"/>
      <c r="AB93" s="209">
        <v>2.08</v>
      </c>
      <c r="AC93" s="209">
        <v>2.4489999999999998</v>
      </c>
      <c r="AD93" s="209">
        <v>2.8109999999999999</v>
      </c>
      <c r="AE93" s="209">
        <v>3.8250000000000002</v>
      </c>
      <c r="AF93" s="209">
        <v>3.25</v>
      </c>
      <c r="AG93" s="209">
        <v>1.68</v>
      </c>
      <c r="AH93" s="209">
        <v>1.6679999999999999</v>
      </c>
      <c r="AI93" s="209">
        <v>1.1930000000000001</v>
      </c>
      <c r="AJ93" s="20"/>
      <c r="AK93" s="20"/>
      <c r="AL93" s="20"/>
      <c r="AM93" s="20"/>
      <c r="AN93" s="209">
        <v>1.6950000000000001</v>
      </c>
      <c r="AO93" s="209">
        <v>2.9550000000000001</v>
      </c>
      <c r="AP93" s="209">
        <v>4.1050000000000004</v>
      </c>
      <c r="AQ93" s="209">
        <v>4.7629999999999999</v>
      </c>
      <c r="AR93" s="209">
        <v>2.8929999999999998</v>
      </c>
      <c r="AS93" s="209">
        <v>2.6669999999999998</v>
      </c>
      <c r="AT93" s="209">
        <v>1.3029999999999999</v>
      </c>
      <c r="AU93" s="209">
        <v>0.93200000000000005</v>
      </c>
      <c r="AV93" s="209">
        <v>5.8000000000000003E-2</v>
      </c>
      <c r="AW93" s="20"/>
      <c r="AX93" s="20"/>
      <c r="AY93" s="209">
        <v>0.29799999999999999</v>
      </c>
      <c r="AZ93" s="209">
        <v>0.95099999999999996</v>
      </c>
      <c r="BA93" s="209">
        <v>1.6739999999999999</v>
      </c>
      <c r="BB93" s="21">
        <f t="shared" si="3"/>
        <v>4.7629999999999999</v>
      </c>
      <c r="BC93" s="18">
        <v>6.6150000000000002</v>
      </c>
      <c r="BD93" s="22">
        <f>(BB93/31/24)*1000</f>
        <v>6.4018817204301071</v>
      </c>
      <c r="BE93" s="21">
        <f t="shared" si="25"/>
        <v>0.21311827956989315</v>
      </c>
      <c r="BF93" s="2">
        <v>2.4300000000000002</v>
      </c>
      <c r="BG93" s="10">
        <v>6</v>
      </c>
      <c r="BH93" s="21">
        <f t="shared" si="1"/>
        <v>4.9215599999999993E-3</v>
      </c>
      <c r="BI93" s="22">
        <f t="shared" si="1"/>
        <v>4.762999999999999E-3</v>
      </c>
      <c r="BJ93" s="21">
        <f t="shared" si="26"/>
        <v>1.585600000000003E-4</v>
      </c>
      <c r="BK93" s="21">
        <v>1.4764679999999999E-2</v>
      </c>
      <c r="BL93" s="22">
        <v>1.4288999999999996E-2</v>
      </c>
      <c r="BM93" s="21">
        <v>4.7568000000000263E-4</v>
      </c>
      <c r="BN93" s="21">
        <f t="shared" si="8"/>
        <v>5.9058719999999995E-2</v>
      </c>
      <c r="BO93" s="22">
        <f t="shared" si="8"/>
        <v>5.7155999999999985E-2</v>
      </c>
      <c r="BP93" s="21">
        <f t="shared" si="8"/>
        <v>1.9027200000000105E-3</v>
      </c>
    </row>
    <row r="94" spans="1:68" ht="11.1" hidden="1" customHeight="1" outlineLevel="2" x14ac:dyDescent="0.2">
      <c r="A94" s="10"/>
      <c r="B94" s="18"/>
      <c r="C94" s="18"/>
      <c r="D94" s="18"/>
      <c r="E94" s="23" t="s">
        <v>87</v>
      </c>
      <c r="F94" s="208">
        <v>2.29</v>
      </c>
      <c r="G94" s="208">
        <v>2.109</v>
      </c>
      <c r="H94" s="208">
        <v>1.4510000000000001</v>
      </c>
      <c r="I94" s="239">
        <v>1.5589999999999999</v>
      </c>
      <c r="J94" s="239"/>
      <c r="K94" s="208">
        <v>0.872</v>
      </c>
      <c r="L94" s="208">
        <v>0.187</v>
      </c>
      <c r="M94" s="24"/>
      <c r="N94" s="24"/>
      <c r="O94" s="208">
        <v>0.13</v>
      </c>
      <c r="P94" s="208">
        <v>1.0860000000000001</v>
      </c>
      <c r="Q94" s="208">
        <v>1.84</v>
      </c>
      <c r="R94" s="208">
        <v>2.2010000000000001</v>
      </c>
      <c r="S94" s="208">
        <v>3.3660000000000001</v>
      </c>
      <c r="T94" s="208">
        <v>3.0910000000000002</v>
      </c>
      <c r="U94" s="208">
        <v>1.96</v>
      </c>
      <c r="V94" s="208">
        <v>1.345</v>
      </c>
      <c r="W94" s="208">
        <v>0.76400000000000001</v>
      </c>
      <c r="X94" s="24"/>
      <c r="Y94" s="24"/>
      <c r="Z94" s="24"/>
      <c r="AA94" s="24"/>
      <c r="AB94" s="208">
        <v>2.08</v>
      </c>
      <c r="AC94" s="208">
        <v>2.4489999999999998</v>
      </c>
      <c r="AD94" s="208">
        <v>2.8109999999999999</v>
      </c>
      <c r="AE94" s="208">
        <v>3.8250000000000002</v>
      </c>
      <c r="AF94" s="208">
        <v>3.25</v>
      </c>
      <c r="AG94" s="208">
        <v>1.68</v>
      </c>
      <c r="AH94" s="208">
        <v>1.6679999999999999</v>
      </c>
      <c r="AI94" s="208">
        <v>1.1930000000000001</v>
      </c>
      <c r="AJ94" s="24"/>
      <c r="AK94" s="24"/>
      <c r="AL94" s="24"/>
      <c r="AM94" s="24"/>
      <c r="AN94" s="208">
        <v>1.6950000000000001</v>
      </c>
      <c r="AO94" s="208">
        <v>2.9550000000000001</v>
      </c>
      <c r="AP94" s="208">
        <v>4.1050000000000004</v>
      </c>
      <c r="AQ94" s="208">
        <v>4.7629999999999999</v>
      </c>
      <c r="AR94" s="208">
        <v>2.8929999999999998</v>
      </c>
      <c r="AS94" s="208">
        <v>2.6669999999999998</v>
      </c>
      <c r="AT94" s="208">
        <v>1.3029999999999999</v>
      </c>
      <c r="AU94" s="208">
        <v>0.93200000000000005</v>
      </c>
      <c r="AV94" s="208">
        <v>5.8000000000000003E-2</v>
      </c>
      <c r="AW94" s="24"/>
      <c r="AX94" s="24"/>
      <c r="AY94" s="208">
        <v>0.29799999999999999</v>
      </c>
      <c r="AZ94" s="208">
        <v>0.95099999999999996</v>
      </c>
      <c r="BA94" s="208">
        <v>1.6739999999999999</v>
      </c>
      <c r="BB94" s="21">
        <f t="shared" si="3"/>
        <v>4.7629999999999999</v>
      </c>
      <c r="BC94" s="18"/>
      <c r="BD94" s="22"/>
      <c r="BE94" s="21">
        <f t="shared" si="25"/>
        <v>0</v>
      </c>
      <c r="BF94" s="2">
        <v>2.4300000000000002</v>
      </c>
      <c r="BG94" s="10"/>
      <c r="BH94" s="21">
        <f t="shared" si="1"/>
        <v>0</v>
      </c>
      <c r="BI94" s="22">
        <f t="shared" si="1"/>
        <v>0</v>
      </c>
      <c r="BJ94" s="21">
        <f t="shared" si="26"/>
        <v>0</v>
      </c>
      <c r="BK94" s="21">
        <v>0</v>
      </c>
      <c r="BL94" s="22">
        <v>0</v>
      </c>
      <c r="BM94" s="21">
        <v>0</v>
      </c>
      <c r="BN94" s="21">
        <f t="shared" si="8"/>
        <v>0</v>
      </c>
      <c r="BO94" s="22">
        <f t="shared" si="8"/>
        <v>0</v>
      </c>
      <c r="BP94" s="21">
        <f t="shared" si="8"/>
        <v>0</v>
      </c>
    </row>
    <row r="95" spans="1:68" ht="11.1" hidden="1" customHeight="1" outlineLevel="1" collapsed="1" x14ac:dyDescent="0.2">
      <c r="A95" s="10"/>
      <c r="B95" s="18"/>
      <c r="C95" s="18"/>
      <c r="D95" s="18"/>
      <c r="E95" s="19" t="s">
        <v>88</v>
      </c>
      <c r="F95" s="209">
        <v>2</v>
      </c>
      <c r="G95" s="209">
        <v>2</v>
      </c>
      <c r="H95" s="209">
        <v>1</v>
      </c>
      <c r="I95" s="20"/>
      <c r="J95" s="20"/>
      <c r="K95" s="20"/>
      <c r="L95" s="20"/>
      <c r="M95" s="20"/>
      <c r="N95" s="20"/>
      <c r="O95" s="209">
        <v>1</v>
      </c>
      <c r="P95" s="20"/>
      <c r="Q95" s="20"/>
      <c r="R95" s="20"/>
      <c r="S95" s="20"/>
      <c r="T95" s="20"/>
      <c r="U95" s="209">
        <v>1</v>
      </c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9">
        <v>7.4989999999999997</v>
      </c>
      <c r="AN95" s="209">
        <v>1.25</v>
      </c>
      <c r="AO95" s="209">
        <v>1.25</v>
      </c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1">
        <f t="shared" si="3"/>
        <v>7.4989999999999997</v>
      </c>
      <c r="BC95" s="18">
        <v>10.414999999999999</v>
      </c>
      <c r="BD95" s="22">
        <f>(BB95/31/24)*1000</f>
        <v>10.079301075268816</v>
      </c>
      <c r="BE95" s="21">
        <f t="shared" si="25"/>
        <v>0.33569892473118301</v>
      </c>
      <c r="BG95" s="10">
        <v>6</v>
      </c>
      <c r="BH95" s="21">
        <f t="shared" si="1"/>
        <v>7.7487599999999995E-3</v>
      </c>
      <c r="BI95" s="22">
        <f t="shared" si="1"/>
        <v>7.4989999999999987E-3</v>
      </c>
      <c r="BJ95" s="21">
        <f t="shared" si="26"/>
        <v>2.4976000000000078E-4</v>
      </c>
      <c r="BK95" s="21">
        <v>2.3246279999999998E-2</v>
      </c>
      <c r="BL95" s="22">
        <v>2.2496999999999996E-2</v>
      </c>
      <c r="BM95" s="21">
        <v>7.4928000000000147E-4</v>
      </c>
      <c r="BN95" s="21">
        <f t="shared" si="8"/>
        <v>9.2985119999999991E-2</v>
      </c>
      <c r="BO95" s="22">
        <f t="shared" si="8"/>
        <v>8.9987999999999985E-2</v>
      </c>
      <c r="BP95" s="21">
        <f t="shared" si="8"/>
        <v>2.9971200000000059E-3</v>
      </c>
    </row>
    <row r="96" spans="1:68" ht="11.1" hidden="1" customHeight="1" outlineLevel="2" x14ac:dyDescent="0.2">
      <c r="A96" s="10"/>
      <c r="B96" s="18"/>
      <c r="C96" s="18"/>
      <c r="D96" s="18"/>
      <c r="E96" s="23" t="s">
        <v>89</v>
      </c>
      <c r="F96" s="208">
        <v>2</v>
      </c>
      <c r="G96" s="208">
        <v>2</v>
      </c>
      <c r="H96" s="208">
        <v>1</v>
      </c>
      <c r="I96" s="24"/>
      <c r="J96" s="24"/>
      <c r="K96" s="24"/>
      <c r="L96" s="24"/>
      <c r="M96" s="24"/>
      <c r="N96" s="24"/>
      <c r="O96" s="208">
        <v>1</v>
      </c>
      <c r="P96" s="24"/>
      <c r="Q96" s="24"/>
      <c r="R96" s="24"/>
      <c r="S96" s="24"/>
      <c r="T96" s="24"/>
      <c r="U96" s="208">
        <v>1</v>
      </c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08">
        <v>7.4989999999999997</v>
      </c>
      <c r="AN96" s="208">
        <v>1.25</v>
      </c>
      <c r="AO96" s="208">
        <v>1.25</v>
      </c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1">
        <f t="shared" si="3"/>
        <v>7.4989999999999997</v>
      </c>
      <c r="BC96" s="18"/>
      <c r="BD96" s="22"/>
      <c r="BE96" s="21">
        <f t="shared" si="25"/>
        <v>0</v>
      </c>
      <c r="BG96" s="10"/>
      <c r="BH96" s="21">
        <f t="shared" si="1"/>
        <v>0</v>
      </c>
      <c r="BI96" s="22">
        <f t="shared" si="1"/>
        <v>0</v>
      </c>
      <c r="BJ96" s="21">
        <f t="shared" si="26"/>
        <v>0</v>
      </c>
      <c r="BK96" s="21">
        <v>0</v>
      </c>
      <c r="BL96" s="22">
        <v>0</v>
      </c>
      <c r="BM96" s="21">
        <v>0</v>
      </c>
      <c r="BN96" s="21">
        <f t="shared" si="8"/>
        <v>0</v>
      </c>
      <c r="BO96" s="22">
        <f t="shared" si="8"/>
        <v>0</v>
      </c>
      <c r="BP96" s="21">
        <f t="shared" si="8"/>
        <v>0</v>
      </c>
    </row>
    <row r="97" spans="1:68" ht="11.1" hidden="1" customHeight="1" outlineLevel="1" collapsed="1" x14ac:dyDescent="0.2">
      <c r="A97" s="10"/>
      <c r="B97" s="18"/>
      <c r="C97" s="18"/>
      <c r="D97" s="18"/>
      <c r="E97" s="19" t="s">
        <v>30</v>
      </c>
      <c r="F97" s="209">
        <v>29.4</v>
      </c>
      <c r="G97" s="209">
        <v>22.9</v>
      </c>
      <c r="H97" s="209">
        <v>18.3</v>
      </c>
      <c r="I97" s="240">
        <v>11.882</v>
      </c>
      <c r="J97" s="240"/>
      <c r="K97" s="209">
        <v>7.3739999999999997</v>
      </c>
      <c r="L97" s="20"/>
      <c r="M97" s="20"/>
      <c r="N97" s="20"/>
      <c r="O97" s="209">
        <v>8.3940000000000001</v>
      </c>
      <c r="P97" s="209">
        <v>18.434000000000001</v>
      </c>
      <c r="Q97" s="209">
        <v>29.869</v>
      </c>
      <c r="R97" s="209">
        <v>38.21</v>
      </c>
      <c r="S97" s="209">
        <v>42.024999999999999</v>
      </c>
      <c r="T97" s="209">
        <v>38</v>
      </c>
      <c r="U97" s="209">
        <v>23.766999999999999</v>
      </c>
      <c r="V97" s="209">
        <v>12.535</v>
      </c>
      <c r="W97" s="209">
        <v>7.9089999999999998</v>
      </c>
      <c r="X97" s="20"/>
      <c r="Y97" s="20"/>
      <c r="Z97" s="20"/>
      <c r="AA97" s="209">
        <v>-32.076999999999998</v>
      </c>
      <c r="AB97" s="209">
        <v>19.047999999999998</v>
      </c>
      <c r="AC97" s="209">
        <v>28.632999999999999</v>
      </c>
      <c r="AD97" s="209">
        <v>35.121000000000002</v>
      </c>
      <c r="AE97" s="209">
        <v>34.768000000000001</v>
      </c>
      <c r="AF97" s="209">
        <v>28.681000000000001</v>
      </c>
      <c r="AG97" s="209">
        <v>19.869</v>
      </c>
      <c r="AH97" s="209">
        <v>13.349</v>
      </c>
      <c r="AI97" s="209">
        <v>9.9649999999999999</v>
      </c>
      <c r="AJ97" s="20"/>
      <c r="AK97" s="20"/>
      <c r="AL97" s="20"/>
      <c r="AM97" s="209">
        <v>6.5670000000000002</v>
      </c>
      <c r="AN97" s="209">
        <v>17.573</v>
      </c>
      <c r="AO97" s="209">
        <v>31.584</v>
      </c>
      <c r="AP97" s="209">
        <v>37.886000000000003</v>
      </c>
      <c r="AQ97" s="209">
        <v>35.384</v>
      </c>
      <c r="AR97" s="209">
        <v>30.081</v>
      </c>
      <c r="AS97" s="209">
        <v>25.006</v>
      </c>
      <c r="AT97" s="209">
        <v>14.87</v>
      </c>
      <c r="AU97" s="209">
        <v>7.4260000000000002</v>
      </c>
      <c r="AV97" s="20"/>
      <c r="AW97" s="20"/>
      <c r="AX97" s="20"/>
      <c r="AY97" s="209">
        <v>7.4820000000000002</v>
      </c>
      <c r="AZ97" s="209">
        <v>13.358000000000001</v>
      </c>
      <c r="BA97" s="209">
        <v>24.995999999999999</v>
      </c>
      <c r="BB97" s="21">
        <f t="shared" si="3"/>
        <v>42.024999999999999</v>
      </c>
      <c r="BC97" s="18">
        <v>100</v>
      </c>
      <c r="BD97" s="22">
        <f>(BB97/31/24)*1000</f>
        <v>56.48521505376344</v>
      </c>
      <c r="BE97" s="21">
        <f t="shared" si="25"/>
        <v>43.51478494623656</v>
      </c>
      <c r="BF97" s="2">
        <v>100</v>
      </c>
      <c r="BG97" s="10">
        <v>5</v>
      </c>
      <c r="BH97" s="21">
        <f t="shared" si="1"/>
        <v>7.4399999999999994E-2</v>
      </c>
      <c r="BI97" s="22">
        <f t="shared" si="1"/>
        <v>4.2024999999999993E-2</v>
      </c>
      <c r="BJ97" s="21">
        <f t="shared" si="26"/>
        <v>3.2375000000000001E-2</v>
      </c>
      <c r="BK97" s="21">
        <v>0.22319999999999998</v>
      </c>
      <c r="BL97" s="22">
        <v>0.12607499999999999</v>
      </c>
      <c r="BM97" s="21">
        <v>9.7124999999999989E-2</v>
      </c>
      <c r="BN97" s="21">
        <f t="shared" si="8"/>
        <v>0.89279999999999993</v>
      </c>
      <c r="BO97" s="22">
        <f t="shared" si="8"/>
        <v>0.50429999999999997</v>
      </c>
      <c r="BP97" s="21">
        <f t="shared" si="8"/>
        <v>0.38849999999999996</v>
      </c>
    </row>
    <row r="98" spans="1:68" ht="11.1" hidden="1" customHeight="1" outlineLevel="2" x14ac:dyDescent="0.2">
      <c r="A98" s="10"/>
      <c r="B98" s="18"/>
      <c r="C98" s="18"/>
      <c r="D98" s="18"/>
      <c r="E98" s="23" t="s">
        <v>90</v>
      </c>
      <c r="F98" s="208">
        <v>29.4</v>
      </c>
      <c r="G98" s="208">
        <v>22.9</v>
      </c>
      <c r="H98" s="208">
        <v>18.3</v>
      </c>
      <c r="I98" s="239">
        <v>11.882</v>
      </c>
      <c r="J98" s="239"/>
      <c r="K98" s="208">
        <v>7.3739999999999997</v>
      </c>
      <c r="L98" s="24"/>
      <c r="M98" s="24"/>
      <c r="N98" s="24"/>
      <c r="O98" s="208">
        <v>8.3940000000000001</v>
      </c>
      <c r="P98" s="208">
        <v>18.434000000000001</v>
      </c>
      <c r="Q98" s="208">
        <v>29.869</v>
      </c>
      <c r="R98" s="208">
        <v>38.21</v>
      </c>
      <c r="S98" s="208">
        <v>42.024999999999999</v>
      </c>
      <c r="T98" s="208">
        <v>38</v>
      </c>
      <c r="U98" s="208">
        <v>23.766999999999999</v>
      </c>
      <c r="V98" s="208">
        <v>12.535</v>
      </c>
      <c r="W98" s="208">
        <v>7.9089999999999998</v>
      </c>
      <c r="X98" s="24"/>
      <c r="Y98" s="24"/>
      <c r="Z98" s="24"/>
      <c r="AA98" s="208">
        <v>-32.076999999999998</v>
      </c>
      <c r="AB98" s="208">
        <v>19.047999999999998</v>
      </c>
      <c r="AC98" s="208">
        <v>28.632999999999999</v>
      </c>
      <c r="AD98" s="208">
        <v>35.121000000000002</v>
      </c>
      <c r="AE98" s="208">
        <v>34.768000000000001</v>
      </c>
      <c r="AF98" s="208">
        <v>28.681000000000001</v>
      </c>
      <c r="AG98" s="208">
        <v>19.869</v>
      </c>
      <c r="AH98" s="208">
        <v>13.349</v>
      </c>
      <c r="AI98" s="208">
        <v>9.9649999999999999</v>
      </c>
      <c r="AJ98" s="24"/>
      <c r="AK98" s="24"/>
      <c r="AL98" s="24"/>
      <c r="AM98" s="208">
        <v>6.5670000000000002</v>
      </c>
      <c r="AN98" s="208">
        <v>17.573</v>
      </c>
      <c r="AO98" s="208">
        <v>31.584</v>
      </c>
      <c r="AP98" s="208">
        <v>37.886000000000003</v>
      </c>
      <c r="AQ98" s="208">
        <v>35.384</v>
      </c>
      <c r="AR98" s="208">
        <v>30.081</v>
      </c>
      <c r="AS98" s="208">
        <v>25.006</v>
      </c>
      <c r="AT98" s="208">
        <v>14.87</v>
      </c>
      <c r="AU98" s="208">
        <v>7.4260000000000002</v>
      </c>
      <c r="AV98" s="24"/>
      <c r="AW98" s="24"/>
      <c r="AX98" s="24"/>
      <c r="AY98" s="208">
        <v>7.4820000000000002</v>
      </c>
      <c r="AZ98" s="208">
        <v>13.358000000000001</v>
      </c>
      <c r="BA98" s="208">
        <v>24.995999999999999</v>
      </c>
      <c r="BB98" s="21">
        <f t="shared" si="3"/>
        <v>42.024999999999999</v>
      </c>
      <c r="BC98" s="18"/>
      <c r="BD98" s="22"/>
      <c r="BE98" s="21">
        <f t="shared" si="25"/>
        <v>0</v>
      </c>
      <c r="BF98" s="2">
        <v>100</v>
      </c>
      <c r="BG98" s="10"/>
      <c r="BH98" s="21">
        <f t="shared" si="1"/>
        <v>0</v>
      </c>
      <c r="BI98" s="22">
        <f t="shared" si="1"/>
        <v>0</v>
      </c>
      <c r="BJ98" s="21">
        <f t="shared" si="26"/>
        <v>0</v>
      </c>
      <c r="BK98" s="21">
        <v>0</v>
      </c>
      <c r="BL98" s="22">
        <v>0</v>
      </c>
      <c r="BM98" s="21">
        <v>0</v>
      </c>
      <c r="BN98" s="21">
        <f t="shared" si="8"/>
        <v>0</v>
      </c>
      <c r="BO98" s="22">
        <f t="shared" si="8"/>
        <v>0</v>
      </c>
      <c r="BP98" s="21">
        <f t="shared" si="8"/>
        <v>0</v>
      </c>
    </row>
    <row r="99" spans="1:68" ht="11.1" customHeight="1" outlineLevel="1" collapsed="1" x14ac:dyDescent="0.2">
      <c r="A99" s="10"/>
      <c r="B99" s="18"/>
      <c r="C99" s="18"/>
      <c r="D99" s="18"/>
      <c r="E99" s="19" t="s">
        <v>91</v>
      </c>
      <c r="F99" s="209">
        <v>1.4339999999999999</v>
      </c>
      <c r="G99" s="209">
        <v>1.24</v>
      </c>
      <c r="H99" s="209">
        <v>0.82099999999999995</v>
      </c>
      <c r="I99" s="240">
        <v>0.751</v>
      </c>
      <c r="J99" s="240"/>
      <c r="K99" s="209">
        <v>0.47499999999999998</v>
      </c>
      <c r="L99" s="209">
        <v>0.14099999999999999</v>
      </c>
      <c r="M99" s="20"/>
      <c r="N99" s="20"/>
      <c r="O99" s="209">
        <v>0.34899999999999998</v>
      </c>
      <c r="P99" s="209">
        <v>0.65</v>
      </c>
      <c r="Q99" s="209">
        <v>1.335</v>
      </c>
      <c r="R99" s="209">
        <v>1.4990000000000001</v>
      </c>
      <c r="S99" s="209">
        <v>1.603</v>
      </c>
      <c r="T99" s="209">
        <v>1.946</v>
      </c>
      <c r="U99" s="209">
        <v>1.161</v>
      </c>
      <c r="V99" s="209">
        <v>0.75600000000000001</v>
      </c>
      <c r="W99" s="209">
        <v>0.48399999999999999</v>
      </c>
      <c r="X99" s="20"/>
      <c r="Y99" s="20"/>
      <c r="Z99" s="20"/>
      <c r="AA99" s="209">
        <v>0.50800000000000001</v>
      </c>
      <c r="AB99" s="209">
        <v>0.71399999999999997</v>
      </c>
      <c r="AC99" s="209">
        <v>1.3759999999999999</v>
      </c>
      <c r="AD99" s="209">
        <v>1.6060000000000001</v>
      </c>
      <c r="AE99" s="209">
        <v>1.823</v>
      </c>
      <c r="AF99" s="209">
        <v>1.7230000000000001</v>
      </c>
      <c r="AG99" s="209">
        <v>0.88800000000000001</v>
      </c>
      <c r="AH99" s="209">
        <v>0.74</v>
      </c>
      <c r="AI99" s="209">
        <v>0.56000000000000005</v>
      </c>
      <c r="AJ99" s="209">
        <v>0.11799999999999999</v>
      </c>
      <c r="AK99" s="20"/>
      <c r="AL99" s="20"/>
      <c r="AM99" s="20"/>
      <c r="AN99" s="209">
        <v>1.1559999999999999</v>
      </c>
      <c r="AO99" s="209">
        <v>1.264</v>
      </c>
      <c r="AP99" s="209">
        <v>1.778</v>
      </c>
      <c r="AQ99" s="209">
        <v>1.55</v>
      </c>
      <c r="AR99" s="209">
        <v>1.1930000000000001</v>
      </c>
      <c r="AS99" s="209">
        <v>1.1870000000000001</v>
      </c>
      <c r="AT99" s="209">
        <v>0.64200000000000002</v>
      </c>
      <c r="AU99" s="209">
        <v>0.438</v>
      </c>
      <c r="AV99" s="209">
        <v>3.5999999999999997E-2</v>
      </c>
      <c r="AW99" s="20"/>
      <c r="AX99" s="20"/>
      <c r="AY99" s="209">
        <v>0.315</v>
      </c>
      <c r="AZ99" s="209">
        <v>0.52900000000000003</v>
      </c>
      <c r="BA99" s="209">
        <v>0.81699999999999995</v>
      </c>
      <c r="BB99" s="21">
        <f t="shared" si="3"/>
        <v>1.946</v>
      </c>
      <c r="BC99" s="18">
        <v>2.7029999999999998</v>
      </c>
      <c r="BD99" s="22">
        <f>(BB99/31/24)*1000</f>
        <v>2.615591397849462</v>
      </c>
      <c r="BE99" s="21">
        <f t="shared" si="25"/>
        <v>8.7408602150537806E-2</v>
      </c>
      <c r="BF99" s="2">
        <v>1.85</v>
      </c>
      <c r="BG99" s="10">
        <v>7</v>
      </c>
      <c r="BH99" s="21">
        <f t="shared" si="1"/>
        <v>2.0110319999999998E-3</v>
      </c>
      <c r="BI99" s="22">
        <f t="shared" si="1"/>
        <v>1.9459999999999998E-3</v>
      </c>
      <c r="BJ99" s="21">
        <f t="shared" si="26"/>
        <v>6.5032000000000024E-5</v>
      </c>
      <c r="BK99" s="21">
        <v>6.0330959999999999E-3</v>
      </c>
      <c r="BL99" s="22">
        <v>5.8379999999999994E-3</v>
      </c>
      <c r="BM99" s="21">
        <v>1.9509600000000051E-4</v>
      </c>
      <c r="BN99" s="21">
        <f t="shared" si="8"/>
        <v>2.4132384E-2</v>
      </c>
      <c r="BO99" s="22">
        <f t="shared" si="8"/>
        <v>2.3351999999999998E-2</v>
      </c>
      <c r="BP99" s="21">
        <f t="shared" si="8"/>
        <v>7.8038400000000202E-4</v>
      </c>
    </row>
    <row r="100" spans="1:68" ht="11.1" hidden="1" customHeight="1" outlineLevel="2" x14ac:dyDescent="0.2">
      <c r="A100" s="10"/>
      <c r="B100" s="18"/>
      <c r="C100" s="18"/>
      <c r="D100" s="18"/>
      <c r="E100" s="23" t="s">
        <v>92</v>
      </c>
      <c r="F100" s="208">
        <v>1.4339999999999999</v>
      </c>
      <c r="G100" s="208">
        <v>1.24</v>
      </c>
      <c r="H100" s="208">
        <v>0.82099999999999995</v>
      </c>
      <c r="I100" s="239">
        <v>0.751</v>
      </c>
      <c r="J100" s="239"/>
      <c r="K100" s="208">
        <v>0.47499999999999998</v>
      </c>
      <c r="L100" s="208">
        <v>0.14099999999999999</v>
      </c>
      <c r="M100" s="24"/>
      <c r="N100" s="24"/>
      <c r="O100" s="208">
        <v>0.34899999999999998</v>
      </c>
      <c r="P100" s="208">
        <v>0.65</v>
      </c>
      <c r="Q100" s="208">
        <v>1.335</v>
      </c>
      <c r="R100" s="208">
        <v>1.4990000000000001</v>
      </c>
      <c r="S100" s="208">
        <v>1.603</v>
      </c>
      <c r="T100" s="208">
        <v>1.946</v>
      </c>
      <c r="U100" s="208">
        <v>1.161</v>
      </c>
      <c r="V100" s="208">
        <v>0.75600000000000001</v>
      </c>
      <c r="W100" s="208">
        <v>0.48399999999999999</v>
      </c>
      <c r="X100" s="24"/>
      <c r="Y100" s="24"/>
      <c r="Z100" s="24"/>
      <c r="AA100" s="208">
        <v>0.50800000000000001</v>
      </c>
      <c r="AB100" s="208">
        <v>0.71399999999999997</v>
      </c>
      <c r="AC100" s="208">
        <v>1.3759999999999999</v>
      </c>
      <c r="AD100" s="208">
        <v>1.6060000000000001</v>
      </c>
      <c r="AE100" s="208">
        <v>1.823</v>
      </c>
      <c r="AF100" s="208">
        <v>1.7230000000000001</v>
      </c>
      <c r="AG100" s="208">
        <v>0.88800000000000001</v>
      </c>
      <c r="AH100" s="208">
        <v>0.74</v>
      </c>
      <c r="AI100" s="208">
        <v>0.56000000000000005</v>
      </c>
      <c r="AJ100" s="208">
        <v>0.11799999999999999</v>
      </c>
      <c r="AK100" s="24"/>
      <c r="AL100" s="24"/>
      <c r="AM100" s="24"/>
      <c r="AN100" s="208">
        <v>1.1559999999999999</v>
      </c>
      <c r="AO100" s="208">
        <v>1.264</v>
      </c>
      <c r="AP100" s="208">
        <v>1.778</v>
      </c>
      <c r="AQ100" s="208">
        <v>1.55</v>
      </c>
      <c r="AR100" s="208">
        <v>1.1930000000000001</v>
      </c>
      <c r="AS100" s="208">
        <v>1.1870000000000001</v>
      </c>
      <c r="AT100" s="208">
        <v>0.64200000000000002</v>
      </c>
      <c r="AU100" s="208">
        <v>0.438</v>
      </c>
      <c r="AV100" s="208">
        <v>3.5999999999999997E-2</v>
      </c>
      <c r="AW100" s="24"/>
      <c r="AX100" s="24"/>
      <c r="AY100" s="208">
        <v>0.315</v>
      </c>
      <c r="AZ100" s="208">
        <v>0.52900000000000003</v>
      </c>
      <c r="BA100" s="208">
        <v>0.81699999999999995</v>
      </c>
      <c r="BB100" s="21">
        <f t="shared" si="3"/>
        <v>1.946</v>
      </c>
      <c r="BC100" s="18"/>
      <c r="BD100" s="22"/>
      <c r="BE100" s="21">
        <f t="shared" si="25"/>
        <v>0</v>
      </c>
      <c r="BF100" s="2">
        <v>1.85</v>
      </c>
      <c r="BG100" s="10"/>
      <c r="BH100" s="21">
        <f t="shared" si="1"/>
        <v>0</v>
      </c>
      <c r="BI100" s="22">
        <f t="shared" si="1"/>
        <v>0</v>
      </c>
      <c r="BJ100" s="21">
        <f t="shared" si="26"/>
        <v>0</v>
      </c>
      <c r="BK100" s="21">
        <v>0</v>
      </c>
      <c r="BL100" s="22">
        <v>0</v>
      </c>
      <c r="BM100" s="21">
        <v>0</v>
      </c>
      <c r="BN100" s="21">
        <f t="shared" si="8"/>
        <v>0</v>
      </c>
      <c r="BO100" s="22">
        <f t="shared" si="8"/>
        <v>0</v>
      </c>
      <c r="BP100" s="21">
        <f t="shared" si="8"/>
        <v>0</v>
      </c>
    </row>
    <row r="101" spans="1:68" ht="11.1" hidden="1" customHeight="1" outlineLevel="1" collapsed="1" x14ac:dyDescent="0.2">
      <c r="A101" s="10"/>
      <c r="B101" s="18"/>
      <c r="C101" s="18"/>
      <c r="D101" s="18"/>
      <c r="E101" s="19" t="s">
        <v>93</v>
      </c>
      <c r="F101" s="209">
        <v>1.5409999999999999</v>
      </c>
      <c r="G101" s="209">
        <v>1.5489999999999999</v>
      </c>
      <c r="H101" s="209">
        <v>0.93300000000000005</v>
      </c>
      <c r="I101" s="240">
        <v>0.83099999999999996</v>
      </c>
      <c r="J101" s="240"/>
      <c r="K101" s="209">
        <v>0.432</v>
      </c>
      <c r="L101" s="209">
        <v>0.11799999999999999</v>
      </c>
      <c r="M101" s="20"/>
      <c r="N101" s="20"/>
      <c r="O101" s="20"/>
      <c r="P101" s="209">
        <v>0.77400000000000002</v>
      </c>
      <c r="Q101" s="209">
        <v>1.3680000000000001</v>
      </c>
      <c r="R101" s="209">
        <v>1.98</v>
      </c>
      <c r="S101" s="209">
        <v>1.3979999999999999</v>
      </c>
      <c r="T101" s="209">
        <v>1.516</v>
      </c>
      <c r="U101" s="209">
        <v>1.143</v>
      </c>
      <c r="V101" s="209">
        <v>0.76300000000000001</v>
      </c>
      <c r="W101" s="209">
        <v>0.49</v>
      </c>
      <c r="X101" s="20"/>
      <c r="Y101" s="209">
        <v>0.111</v>
      </c>
      <c r="Z101" s="20"/>
      <c r="AA101" s="20"/>
      <c r="AB101" s="209">
        <v>0.85299999999999998</v>
      </c>
      <c r="AC101" s="209">
        <v>1.3759999999999999</v>
      </c>
      <c r="AD101" s="209">
        <v>1.5960000000000001</v>
      </c>
      <c r="AE101" s="209">
        <v>1.63</v>
      </c>
      <c r="AF101" s="209">
        <v>1.351</v>
      </c>
      <c r="AG101" s="209">
        <v>0.80500000000000005</v>
      </c>
      <c r="AH101" s="209">
        <v>0.79</v>
      </c>
      <c r="AI101" s="209">
        <v>0.48299999999999998</v>
      </c>
      <c r="AJ101" s="209">
        <v>0.188</v>
      </c>
      <c r="AK101" s="20"/>
      <c r="AL101" s="20"/>
      <c r="AM101" s="20"/>
      <c r="AN101" s="209">
        <v>0.48799999999999999</v>
      </c>
      <c r="AO101" s="209">
        <v>1.0369999999999999</v>
      </c>
      <c r="AP101" s="209">
        <v>0.48399999999999999</v>
      </c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9">
        <v>1.6020000000000001</v>
      </c>
      <c r="BB101" s="21">
        <f t="shared" ref="BB101:BB176" si="27">MAX(F101:BA101)</f>
        <v>1.98</v>
      </c>
      <c r="BC101" s="18">
        <v>8.5</v>
      </c>
      <c r="BD101" s="22">
        <f>(BB101/31/24)*1000</f>
        <v>2.661290322580645</v>
      </c>
      <c r="BE101" s="21">
        <f t="shared" si="25"/>
        <v>5.838709677419355</v>
      </c>
      <c r="BF101" s="2">
        <v>8.5</v>
      </c>
      <c r="BG101" s="10">
        <v>6</v>
      </c>
      <c r="BH101" s="21">
        <f t="shared" si="1"/>
        <v>6.3239999999999998E-3</v>
      </c>
      <c r="BI101" s="22">
        <f t="shared" si="1"/>
        <v>1.98E-3</v>
      </c>
      <c r="BJ101" s="21">
        <f t="shared" si="26"/>
        <v>4.3439999999999998E-3</v>
      </c>
      <c r="BK101" s="21">
        <v>1.8971999999999999E-2</v>
      </c>
      <c r="BL101" s="22">
        <v>5.94E-3</v>
      </c>
      <c r="BM101" s="21">
        <v>1.3031999999999998E-2</v>
      </c>
      <c r="BN101" s="21">
        <f t="shared" si="8"/>
        <v>7.5887999999999997E-2</v>
      </c>
      <c r="BO101" s="22">
        <f t="shared" si="8"/>
        <v>2.376E-2</v>
      </c>
      <c r="BP101" s="21">
        <f t="shared" si="8"/>
        <v>5.2127999999999994E-2</v>
      </c>
    </row>
    <row r="102" spans="1:68" ht="11.1" hidden="1" customHeight="1" outlineLevel="2" x14ac:dyDescent="0.2">
      <c r="A102" s="10"/>
      <c r="B102" s="18"/>
      <c r="C102" s="18"/>
      <c r="D102" s="18"/>
      <c r="E102" s="23" t="s">
        <v>94</v>
      </c>
      <c r="F102" s="208">
        <v>1.5409999999999999</v>
      </c>
      <c r="G102" s="208">
        <v>1.5489999999999999</v>
      </c>
      <c r="H102" s="208">
        <v>0.93300000000000005</v>
      </c>
      <c r="I102" s="239">
        <v>0.83099999999999996</v>
      </c>
      <c r="J102" s="239"/>
      <c r="K102" s="208">
        <v>0.432</v>
      </c>
      <c r="L102" s="208">
        <v>0.11799999999999999</v>
      </c>
      <c r="M102" s="24"/>
      <c r="N102" s="24"/>
      <c r="O102" s="24"/>
      <c r="P102" s="208">
        <v>0.77400000000000002</v>
      </c>
      <c r="Q102" s="208">
        <v>1.3680000000000001</v>
      </c>
      <c r="R102" s="208">
        <v>1.98</v>
      </c>
      <c r="S102" s="208">
        <v>1.3979999999999999</v>
      </c>
      <c r="T102" s="208">
        <v>1.516</v>
      </c>
      <c r="U102" s="208">
        <v>1.143</v>
      </c>
      <c r="V102" s="208">
        <v>0.76300000000000001</v>
      </c>
      <c r="W102" s="208">
        <v>0.49</v>
      </c>
      <c r="X102" s="24"/>
      <c r="Y102" s="208">
        <v>0.111</v>
      </c>
      <c r="Z102" s="24"/>
      <c r="AA102" s="24"/>
      <c r="AB102" s="208">
        <v>0.85299999999999998</v>
      </c>
      <c r="AC102" s="208">
        <v>1.3759999999999999</v>
      </c>
      <c r="AD102" s="208">
        <v>1.5960000000000001</v>
      </c>
      <c r="AE102" s="208">
        <v>1.63</v>
      </c>
      <c r="AF102" s="208">
        <v>1.351</v>
      </c>
      <c r="AG102" s="208">
        <v>0.80500000000000005</v>
      </c>
      <c r="AH102" s="208">
        <v>0.79</v>
      </c>
      <c r="AI102" s="208">
        <v>0.48299999999999998</v>
      </c>
      <c r="AJ102" s="208">
        <v>0.188</v>
      </c>
      <c r="AK102" s="24"/>
      <c r="AL102" s="24"/>
      <c r="AM102" s="24"/>
      <c r="AN102" s="208">
        <v>0.48799999999999999</v>
      </c>
      <c r="AO102" s="208">
        <v>1.0369999999999999</v>
      </c>
      <c r="AP102" s="208">
        <v>0.48399999999999999</v>
      </c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08">
        <v>1.6020000000000001</v>
      </c>
      <c r="BB102" s="21">
        <f t="shared" si="27"/>
        <v>1.98</v>
      </c>
      <c r="BC102" s="18"/>
      <c r="BD102" s="22"/>
      <c r="BE102" s="21">
        <f t="shared" si="25"/>
        <v>0</v>
      </c>
      <c r="BF102" s="2">
        <v>8.5</v>
      </c>
      <c r="BG102" s="10"/>
      <c r="BH102" s="21">
        <f t="shared" si="1"/>
        <v>0</v>
      </c>
      <c r="BI102" s="22">
        <f t="shared" si="1"/>
        <v>0</v>
      </c>
      <c r="BJ102" s="21">
        <f t="shared" si="26"/>
        <v>0</v>
      </c>
      <c r="BK102" s="21">
        <v>0</v>
      </c>
      <c r="BL102" s="22">
        <v>0</v>
      </c>
      <c r="BM102" s="21">
        <v>0</v>
      </c>
      <c r="BN102" s="21">
        <f t="shared" si="8"/>
        <v>0</v>
      </c>
      <c r="BO102" s="22">
        <f t="shared" si="8"/>
        <v>0</v>
      </c>
      <c r="BP102" s="21">
        <f t="shared" si="8"/>
        <v>0</v>
      </c>
    </row>
    <row r="103" spans="1:68" ht="11.1" hidden="1" customHeight="1" outlineLevel="1" collapsed="1" x14ac:dyDescent="0.2">
      <c r="A103" s="10"/>
      <c r="B103" s="18"/>
      <c r="C103" s="18"/>
      <c r="D103" s="18"/>
      <c r="E103" s="19" t="s">
        <v>46</v>
      </c>
      <c r="F103" s="209">
        <v>5.4530000000000003</v>
      </c>
      <c r="G103" s="209">
        <v>3.5550000000000002</v>
      </c>
      <c r="H103" s="209">
        <v>2.0720000000000001</v>
      </c>
      <c r="I103" s="240">
        <v>1.752</v>
      </c>
      <c r="J103" s="240"/>
      <c r="K103" s="209">
        <v>0.79300000000000004</v>
      </c>
      <c r="L103" s="209">
        <v>0.53</v>
      </c>
      <c r="M103" s="20"/>
      <c r="N103" s="20"/>
      <c r="O103" s="209">
        <v>1.4999999999999999E-2</v>
      </c>
      <c r="P103" s="209">
        <v>0.98199999999999998</v>
      </c>
      <c r="Q103" s="209">
        <v>2.1539999999999999</v>
      </c>
      <c r="R103" s="209">
        <v>2.714</v>
      </c>
      <c r="S103" s="209">
        <v>3.0840000000000001</v>
      </c>
      <c r="T103" s="209">
        <v>2.8679999999999999</v>
      </c>
      <c r="U103" s="209">
        <v>2.754</v>
      </c>
      <c r="V103" s="209">
        <v>1.2250000000000001</v>
      </c>
      <c r="W103" s="209">
        <v>1.448</v>
      </c>
      <c r="X103" s="20"/>
      <c r="Y103" s="209">
        <v>0.10299999999999999</v>
      </c>
      <c r="Z103" s="20"/>
      <c r="AA103" s="209">
        <v>0.29399999999999998</v>
      </c>
      <c r="AB103" s="209">
        <v>0.754</v>
      </c>
      <c r="AC103" s="209">
        <v>1.641</v>
      </c>
      <c r="AD103" s="209">
        <v>1.9990000000000001</v>
      </c>
      <c r="AE103" s="209">
        <v>2.3620000000000001</v>
      </c>
      <c r="AF103" s="209">
        <v>2.1989999999999998</v>
      </c>
      <c r="AG103" s="209">
        <v>1.0549999999999999</v>
      </c>
      <c r="AH103" s="209">
        <v>1.014</v>
      </c>
      <c r="AI103" s="209">
        <v>0.46100000000000002</v>
      </c>
      <c r="AJ103" s="20"/>
      <c r="AK103" s="20"/>
      <c r="AL103" s="20"/>
      <c r="AM103" s="20"/>
      <c r="AN103" s="209">
        <v>0.73199999999999998</v>
      </c>
      <c r="AO103" s="20"/>
      <c r="AP103" s="209">
        <v>2.9449999999999998</v>
      </c>
      <c r="AQ103" s="20"/>
      <c r="AR103" s="209">
        <v>3.2360000000000002</v>
      </c>
      <c r="AS103" s="209">
        <v>1.2170000000000001</v>
      </c>
      <c r="AT103" s="209">
        <v>1.125</v>
      </c>
      <c r="AU103" s="209">
        <v>0.71</v>
      </c>
      <c r="AV103" s="209">
        <v>0.17</v>
      </c>
      <c r="AW103" s="20"/>
      <c r="AX103" s="20"/>
      <c r="AY103" s="209">
        <v>0.309</v>
      </c>
      <c r="AZ103" s="209">
        <v>0.72199999999999998</v>
      </c>
      <c r="BA103" s="209">
        <v>1.171</v>
      </c>
      <c r="BB103" s="21">
        <f>BB104+BB105</f>
        <v>5.9560000000000004</v>
      </c>
      <c r="BC103" s="18">
        <v>8.2720000000000002</v>
      </c>
      <c r="BD103" s="22">
        <f>(BB103/31/24)*1000</f>
        <v>8.0053763440860219</v>
      </c>
      <c r="BE103" s="21">
        <f t="shared" si="25"/>
        <v>0.2666236559139783</v>
      </c>
      <c r="BF103" s="2">
        <v>5.17</v>
      </c>
      <c r="BG103" s="10">
        <v>6</v>
      </c>
      <c r="BH103" s="21">
        <f t="shared" si="1"/>
        <v>6.1543680000000003E-3</v>
      </c>
      <c r="BI103" s="22">
        <f t="shared" si="1"/>
        <v>5.9560000000000004E-3</v>
      </c>
      <c r="BJ103" s="21">
        <f t="shared" si="26"/>
        <v>1.9836799999999998E-4</v>
      </c>
      <c r="BK103" s="21">
        <v>1.8463104000000001E-2</v>
      </c>
      <c r="BL103" s="22">
        <v>1.7868000000000002E-2</v>
      </c>
      <c r="BM103" s="21">
        <v>5.9510399999999908E-4</v>
      </c>
      <c r="BN103" s="21">
        <f t="shared" si="8"/>
        <v>7.3852416000000004E-2</v>
      </c>
      <c r="BO103" s="22">
        <f t="shared" si="8"/>
        <v>7.1472000000000008E-2</v>
      </c>
      <c r="BP103" s="21">
        <f t="shared" si="8"/>
        <v>2.3804159999999963E-3</v>
      </c>
    </row>
    <row r="104" spans="1:68" ht="11.1" hidden="1" customHeight="1" outlineLevel="2" x14ac:dyDescent="0.2">
      <c r="A104" s="10"/>
      <c r="B104" s="18"/>
      <c r="C104" s="18"/>
      <c r="D104" s="18"/>
      <c r="E104" s="23" t="s">
        <v>95</v>
      </c>
      <c r="F104" s="208">
        <v>2.72</v>
      </c>
      <c r="G104" s="208">
        <v>1.8260000000000001</v>
      </c>
      <c r="H104" s="208">
        <v>0.77700000000000002</v>
      </c>
      <c r="I104" s="239">
        <v>0.47899999999999998</v>
      </c>
      <c r="J104" s="239"/>
      <c r="K104" s="208">
        <v>0.35799999999999998</v>
      </c>
      <c r="L104" s="208">
        <v>0.42399999999999999</v>
      </c>
      <c r="M104" s="24"/>
      <c r="N104" s="24"/>
      <c r="O104" s="208">
        <v>1.4999999999999999E-2</v>
      </c>
      <c r="P104" s="24"/>
      <c r="Q104" s="208">
        <v>0.8</v>
      </c>
      <c r="R104" s="208">
        <v>1.1000000000000001</v>
      </c>
      <c r="S104" s="208">
        <v>1.1000000000000001</v>
      </c>
      <c r="T104" s="208">
        <v>1</v>
      </c>
      <c r="U104" s="208">
        <v>1</v>
      </c>
      <c r="V104" s="24"/>
      <c r="W104" s="208">
        <v>1.1000000000000001</v>
      </c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1">
        <f t="shared" si="27"/>
        <v>2.72</v>
      </c>
      <c r="BC104" s="18"/>
      <c r="BD104" s="22"/>
      <c r="BE104" s="21">
        <f t="shared" si="25"/>
        <v>0</v>
      </c>
      <c r="BF104" s="2">
        <v>3.32</v>
      </c>
      <c r="BG104" s="10"/>
      <c r="BH104" s="21">
        <f t="shared" ref="BH104:BI193" si="28">(BC104*24*31/1000000)</f>
        <v>0</v>
      </c>
      <c r="BI104" s="22">
        <f t="shared" si="28"/>
        <v>0</v>
      </c>
      <c r="BJ104" s="21">
        <f t="shared" si="26"/>
        <v>0</v>
      </c>
      <c r="BK104" s="21">
        <v>0</v>
      </c>
      <c r="BL104" s="22">
        <v>0</v>
      </c>
      <c r="BM104" s="21">
        <v>0</v>
      </c>
      <c r="BN104" s="21">
        <f t="shared" si="8"/>
        <v>0</v>
      </c>
      <c r="BO104" s="22">
        <f t="shared" si="8"/>
        <v>0</v>
      </c>
      <c r="BP104" s="21">
        <f t="shared" si="8"/>
        <v>0</v>
      </c>
    </row>
    <row r="105" spans="1:68" ht="11.1" hidden="1" customHeight="1" outlineLevel="2" x14ac:dyDescent="0.2">
      <c r="A105" s="10"/>
      <c r="B105" s="18"/>
      <c r="C105" s="18"/>
      <c r="D105" s="18"/>
      <c r="E105" s="23" t="s">
        <v>96</v>
      </c>
      <c r="F105" s="208">
        <v>2.7330000000000001</v>
      </c>
      <c r="G105" s="208">
        <v>1.7290000000000001</v>
      </c>
      <c r="H105" s="208">
        <v>1.2949999999999999</v>
      </c>
      <c r="I105" s="239">
        <v>1.2729999999999999</v>
      </c>
      <c r="J105" s="239"/>
      <c r="K105" s="208">
        <v>0.435</v>
      </c>
      <c r="L105" s="208">
        <v>0.106</v>
      </c>
      <c r="M105" s="24"/>
      <c r="N105" s="24"/>
      <c r="O105" s="24"/>
      <c r="P105" s="208">
        <v>0.98199999999999998</v>
      </c>
      <c r="Q105" s="208">
        <v>1.3540000000000001</v>
      </c>
      <c r="R105" s="208">
        <v>1.6140000000000001</v>
      </c>
      <c r="S105" s="208">
        <v>1.984</v>
      </c>
      <c r="T105" s="208">
        <v>1.8680000000000001</v>
      </c>
      <c r="U105" s="208">
        <v>1.754</v>
      </c>
      <c r="V105" s="208">
        <v>1.2250000000000001</v>
      </c>
      <c r="W105" s="208">
        <v>0.34799999999999998</v>
      </c>
      <c r="X105" s="24"/>
      <c r="Y105" s="208">
        <v>0.10299999999999999</v>
      </c>
      <c r="Z105" s="24"/>
      <c r="AA105" s="208">
        <v>0.29399999999999998</v>
      </c>
      <c r="AB105" s="208">
        <v>0.754</v>
      </c>
      <c r="AC105" s="208">
        <v>1.641</v>
      </c>
      <c r="AD105" s="208">
        <v>1.9990000000000001</v>
      </c>
      <c r="AE105" s="208">
        <v>2.3620000000000001</v>
      </c>
      <c r="AF105" s="208">
        <v>2.1989999999999998</v>
      </c>
      <c r="AG105" s="208">
        <v>1.0549999999999999</v>
      </c>
      <c r="AH105" s="208">
        <v>1.014</v>
      </c>
      <c r="AI105" s="208">
        <v>0.46100000000000002</v>
      </c>
      <c r="AJ105" s="24"/>
      <c r="AK105" s="24"/>
      <c r="AL105" s="24"/>
      <c r="AM105" s="24"/>
      <c r="AN105" s="208">
        <v>0.73199999999999998</v>
      </c>
      <c r="AO105" s="24"/>
      <c r="AP105" s="208">
        <v>2.9449999999999998</v>
      </c>
      <c r="AQ105" s="24"/>
      <c r="AR105" s="208">
        <v>3.2360000000000002</v>
      </c>
      <c r="AS105" s="208">
        <v>1.2170000000000001</v>
      </c>
      <c r="AT105" s="208">
        <v>1.125</v>
      </c>
      <c r="AU105" s="208">
        <v>0.71</v>
      </c>
      <c r="AV105" s="208">
        <v>0.17</v>
      </c>
      <c r="AW105" s="24"/>
      <c r="AX105" s="24"/>
      <c r="AY105" s="208">
        <v>0.309</v>
      </c>
      <c r="AZ105" s="208">
        <v>0.72199999999999998</v>
      </c>
      <c r="BA105" s="208">
        <v>1.171</v>
      </c>
      <c r="BB105" s="21">
        <f t="shared" si="27"/>
        <v>3.2360000000000002</v>
      </c>
      <c r="BC105" s="18"/>
      <c r="BD105" s="22"/>
      <c r="BE105" s="21">
        <f t="shared" si="25"/>
        <v>0</v>
      </c>
      <c r="BF105" s="2">
        <v>1.85</v>
      </c>
      <c r="BG105" s="10"/>
      <c r="BH105" s="21">
        <f t="shared" si="28"/>
        <v>0</v>
      </c>
      <c r="BI105" s="22">
        <f t="shared" si="28"/>
        <v>0</v>
      </c>
      <c r="BJ105" s="21">
        <f t="shared" si="26"/>
        <v>0</v>
      </c>
      <c r="BK105" s="21">
        <v>0</v>
      </c>
      <c r="BL105" s="22">
        <v>0</v>
      </c>
      <c r="BM105" s="21">
        <v>0</v>
      </c>
      <c r="BN105" s="21">
        <f t="shared" si="8"/>
        <v>0</v>
      </c>
      <c r="BO105" s="22">
        <f t="shared" si="8"/>
        <v>0</v>
      </c>
      <c r="BP105" s="21">
        <f t="shared" si="8"/>
        <v>0</v>
      </c>
    </row>
    <row r="106" spans="1:68" ht="11.1" hidden="1" customHeight="1" outlineLevel="1" collapsed="1" x14ac:dyDescent="0.2">
      <c r="A106" s="10"/>
      <c r="B106" s="18"/>
      <c r="C106" s="18"/>
      <c r="D106" s="25"/>
      <c r="E106" s="19" t="s">
        <v>50</v>
      </c>
      <c r="F106" s="209">
        <v>162.554</v>
      </c>
      <c r="G106" s="209">
        <v>124.414</v>
      </c>
      <c r="H106" s="209">
        <v>127.547</v>
      </c>
      <c r="I106" s="240">
        <v>144.19200000000001</v>
      </c>
      <c r="J106" s="240"/>
      <c r="K106" s="209">
        <v>48.65</v>
      </c>
      <c r="L106" s="209">
        <v>30.378</v>
      </c>
      <c r="M106" s="209">
        <v>15.327</v>
      </c>
      <c r="N106" s="209">
        <v>29.786000000000001</v>
      </c>
      <c r="O106" s="209">
        <v>32.587000000000003</v>
      </c>
      <c r="P106" s="209">
        <v>65.433000000000007</v>
      </c>
      <c r="Q106" s="209">
        <v>101.08199999999999</v>
      </c>
      <c r="R106" s="209">
        <v>143.43</v>
      </c>
      <c r="S106" s="209">
        <v>172.953</v>
      </c>
      <c r="T106" s="209">
        <v>154.911</v>
      </c>
      <c r="U106" s="209">
        <v>142.506</v>
      </c>
      <c r="V106" s="209">
        <v>106.364</v>
      </c>
      <c r="W106" s="209">
        <v>78.013999999999996</v>
      </c>
      <c r="X106" s="209">
        <v>15.250999999999999</v>
      </c>
      <c r="Y106" s="209">
        <v>12.39</v>
      </c>
      <c r="Z106" s="209">
        <v>20.024000000000001</v>
      </c>
      <c r="AA106" s="209">
        <v>34.709000000000003</v>
      </c>
      <c r="AB106" s="209">
        <v>55.749000000000002</v>
      </c>
      <c r="AC106" s="209">
        <v>120.819</v>
      </c>
      <c r="AD106" s="209">
        <v>134.572</v>
      </c>
      <c r="AE106" s="209">
        <v>181.90199999999999</v>
      </c>
      <c r="AF106" s="209">
        <v>146.16</v>
      </c>
      <c r="AG106" s="209">
        <v>120.806</v>
      </c>
      <c r="AH106" s="209">
        <v>81.418999999999997</v>
      </c>
      <c r="AI106" s="209">
        <v>57.268000000000001</v>
      </c>
      <c r="AJ106" s="209">
        <v>36.631999999999998</v>
      </c>
      <c r="AK106" s="209">
        <v>11.486000000000001</v>
      </c>
      <c r="AL106" s="209">
        <v>18.782</v>
      </c>
      <c r="AM106" s="209">
        <v>35.781999999999996</v>
      </c>
      <c r="AN106" s="209">
        <v>71.301000000000002</v>
      </c>
      <c r="AO106" s="209">
        <v>98.671000000000006</v>
      </c>
      <c r="AP106" s="209">
        <v>132.511</v>
      </c>
      <c r="AQ106" s="209">
        <v>182.28399999999999</v>
      </c>
      <c r="AR106" s="209">
        <v>154.07900000000001</v>
      </c>
      <c r="AS106" s="209">
        <v>102.71299999999999</v>
      </c>
      <c r="AT106" s="209">
        <v>113.87</v>
      </c>
      <c r="AU106" s="209">
        <v>53.804000000000002</v>
      </c>
      <c r="AV106" s="209">
        <v>28.082999999999998</v>
      </c>
      <c r="AW106" s="209">
        <v>12.023</v>
      </c>
      <c r="AX106" s="209">
        <v>16.657</v>
      </c>
      <c r="AY106" s="209">
        <v>38.426000000000002</v>
      </c>
      <c r="AZ106" s="209">
        <v>50.774000000000001</v>
      </c>
      <c r="BA106" s="209">
        <v>101.218</v>
      </c>
      <c r="BB106" s="27">
        <v>165.387</v>
      </c>
      <c r="BC106" s="18">
        <v>532</v>
      </c>
      <c r="BD106" s="22">
        <f>(BB106/31/24)*1000</f>
        <v>222.29435483870967</v>
      </c>
      <c r="BE106" s="21">
        <f t="shared" si="25"/>
        <v>309.70564516129036</v>
      </c>
      <c r="BF106" s="2">
        <v>532</v>
      </c>
      <c r="BG106" s="10"/>
      <c r="BH106" s="21">
        <f t="shared" si="28"/>
        <v>0.39580799999999999</v>
      </c>
      <c r="BI106" s="22">
        <f t="shared" si="28"/>
        <v>0.16538700000000001</v>
      </c>
      <c r="BJ106" s="21">
        <f t="shared" si="26"/>
        <v>0.23042099999999999</v>
      </c>
      <c r="BK106" s="21">
        <v>1.187424</v>
      </c>
      <c r="BL106" s="22">
        <v>0.546852</v>
      </c>
      <c r="BM106" s="21">
        <v>0.64057200000000003</v>
      </c>
      <c r="BN106" s="21">
        <f t="shared" si="8"/>
        <v>4.7496960000000001</v>
      </c>
      <c r="BO106" s="22">
        <f t="shared" si="8"/>
        <v>2.187408</v>
      </c>
      <c r="BP106" s="21">
        <f t="shared" si="8"/>
        <v>2.5622880000000001</v>
      </c>
    </row>
    <row r="107" spans="1:68" ht="11.1" hidden="1" customHeight="1" outlineLevel="2" x14ac:dyDescent="0.2">
      <c r="A107" s="10"/>
      <c r="B107" s="18"/>
      <c r="C107" s="18"/>
      <c r="D107" s="25"/>
      <c r="E107" s="23"/>
      <c r="F107" s="208">
        <v>162.554</v>
      </c>
      <c r="G107" s="208">
        <v>124.414</v>
      </c>
      <c r="H107" s="208">
        <v>127.547</v>
      </c>
      <c r="I107" s="239">
        <v>144.19200000000001</v>
      </c>
      <c r="J107" s="239"/>
      <c r="K107" s="208">
        <v>48.65</v>
      </c>
      <c r="L107" s="208">
        <v>30.378</v>
      </c>
      <c r="M107" s="208">
        <v>15.327</v>
      </c>
      <c r="N107" s="208">
        <v>29.786000000000001</v>
      </c>
      <c r="O107" s="208">
        <v>32.587000000000003</v>
      </c>
      <c r="P107" s="208">
        <v>65.433000000000007</v>
      </c>
      <c r="Q107" s="208">
        <v>101.08199999999999</v>
      </c>
      <c r="R107" s="208">
        <v>143.43</v>
      </c>
      <c r="S107" s="208">
        <v>172.953</v>
      </c>
      <c r="T107" s="208">
        <v>154.911</v>
      </c>
      <c r="U107" s="208">
        <v>142.506</v>
      </c>
      <c r="V107" s="208">
        <v>106.364</v>
      </c>
      <c r="W107" s="208">
        <v>78.013999999999996</v>
      </c>
      <c r="X107" s="208">
        <v>15.250999999999999</v>
      </c>
      <c r="Y107" s="208">
        <v>12.39</v>
      </c>
      <c r="Z107" s="208">
        <v>20.024000000000001</v>
      </c>
      <c r="AA107" s="208">
        <v>34.709000000000003</v>
      </c>
      <c r="AB107" s="208">
        <v>55.749000000000002</v>
      </c>
      <c r="AC107" s="208">
        <v>120.819</v>
      </c>
      <c r="AD107" s="208">
        <v>134.572</v>
      </c>
      <c r="AE107" s="208">
        <v>181.90199999999999</v>
      </c>
      <c r="AF107" s="208">
        <v>146.16</v>
      </c>
      <c r="AG107" s="208">
        <v>120.806</v>
      </c>
      <c r="AH107" s="208">
        <v>81.418999999999997</v>
      </c>
      <c r="AI107" s="208">
        <v>57.268000000000001</v>
      </c>
      <c r="AJ107" s="208">
        <v>36.631999999999998</v>
      </c>
      <c r="AK107" s="208">
        <v>11.486000000000001</v>
      </c>
      <c r="AL107" s="208">
        <v>18.782</v>
      </c>
      <c r="AM107" s="208">
        <v>35.781999999999996</v>
      </c>
      <c r="AN107" s="208">
        <v>71.301000000000002</v>
      </c>
      <c r="AO107" s="208">
        <v>98.671000000000006</v>
      </c>
      <c r="AP107" s="208">
        <v>132.511</v>
      </c>
      <c r="AQ107" s="208">
        <v>182.28399999999999</v>
      </c>
      <c r="AR107" s="208">
        <v>154.07900000000001</v>
      </c>
      <c r="AS107" s="208">
        <v>102.71299999999999</v>
      </c>
      <c r="AT107" s="208">
        <v>113.87</v>
      </c>
      <c r="AU107" s="208">
        <v>53.804000000000002</v>
      </c>
      <c r="AV107" s="208">
        <v>28.082999999999998</v>
      </c>
      <c r="AW107" s="208">
        <v>12.023</v>
      </c>
      <c r="AX107" s="208">
        <v>16.657</v>
      </c>
      <c r="AY107" s="208">
        <v>38.426000000000002</v>
      </c>
      <c r="AZ107" s="208">
        <v>50.774000000000001</v>
      </c>
      <c r="BA107" s="208">
        <v>101.218</v>
      </c>
      <c r="BB107" s="27">
        <v>165.387</v>
      </c>
      <c r="BC107" s="18"/>
      <c r="BD107" s="22"/>
      <c r="BE107" s="21">
        <f t="shared" si="25"/>
        <v>0</v>
      </c>
      <c r="BF107" s="2">
        <v>532</v>
      </c>
      <c r="BG107" s="10"/>
      <c r="BH107" s="21">
        <f t="shared" si="28"/>
        <v>0</v>
      </c>
      <c r="BI107" s="22">
        <f t="shared" si="28"/>
        <v>0</v>
      </c>
      <c r="BJ107" s="21">
        <f t="shared" si="26"/>
        <v>0</v>
      </c>
      <c r="BK107" s="21">
        <v>0</v>
      </c>
      <c r="BL107" s="22">
        <v>0</v>
      </c>
      <c r="BM107" s="21">
        <v>0</v>
      </c>
      <c r="BN107" s="21">
        <f t="shared" si="8"/>
        <v>0</v>
      </c>
      <c r="BO107" s="22">
        <f t="shared" si="8"/>
        <v>0</v>
      </c>
      <c r="BP107" s="21">
        <f t="shared" si="8"/>
        <v>0</v>
      </c>
    </row>
    <row r="108" spans="1:68" ht="11.1" customHeight="1" outlineLevel="1" collapsed="1" x14ac:dyDescent="0.2">
      <c r="A108" s="10"/>
      <c r="B108" s="18"/>
      <c r="C108" s="18"/>
      <c r="D108" s="18"/>
      <c r="E108" s="19" t="s">
        <v>97</v>
      </c>
      <c r="F108" s="20"/>
      <c r="G108" s="20"/>
      <c r="H108" s="20"/>
      <c r="I108" s="20"/>
      <c r="J108" s="20"/>
      <c r="K108" s="209">
        <v>0.71199999999999997</v>
      </c>
      <c r="L108" s="209">
        <v>0.20399999999999999</v>
      </c>
      <c r="M108" s="20"/>
      <c r="N108" s="209">
        <v>0.16200000000000001</v>
      </c>
      <c r="O108" s="209">
        <v>0.55100000000000005</v>
      </c>
      <c r="P108" s="209">
        <v>1.105</v>
      </c>
      <c r="Q108" s="209">
        <v>2.5489999999999999</v>
      </c>
      <c r="R108" s="20"/>
      <c r="S108" s="20"/>
      <c r="T108" s="20"/>
      <c r="U108" s="20"/>
      <c r="V108" s="20"/>
      <c r="W108" s="209">
        <v>1.0489999999999999</v>
      </c>
      <c r="X108" s="209">
        <v>0.45900000000000002</v>
      </c>
      <c r="Y108" s="20"/>
      <c r="Z108" s="20"/>
      <c r="AA108" s="209">
        <v>0.73</v>
      </c>
      <c r="AB108" s="209">
        <v>1.0049999999999999</v>
      </c>
      <c r="AC108" s="20"/>
      <c r="AD108" s="20"/>
      <c r="AE108" s="20"/>
      <c r="AF108" s="20"/>
      <c r="AG108" s="20"/>
      <c r="AH108" s="20"/>
      <c r="AI108" s="209">
        <v>1.244</v>
      </c>
      <c r="AJ108" s="209">
        <v>0.22900000000000001</v>
      </c>
      <c r="AK108" s="20"/>
      <c r="AL108" s="20"/>
      <c r="AM108" s="20"/>
      <c r="AN108" s="209">
        <v>1.242</v>
      </c>
      <c r="AO108" s="209">
        <v>0.63400000000000001</v>
      </c>
      <c r="AP108" s="20"/>
      <c r="AQ108" s="20"/>
      <c r="AR108" s="20"/>
      <c r="AS108" s="20"/>
      <c r="AT108" s="20"/>
      <c r="AU108" s="20"/>
      <c r="AV108" s="20"/>
      <c r="AW108" s="20"/>
      <c r="AX108" s="20"/>
      <c r="AY108" s="209">
        <v>0.23799999999999999</v>
      </c>
      <c r="AZ108" s="209">
        <v>0.79200000000000004</v>
      </c>
      <c r="BA108" s="209">
        <v>0.41899999999999998</v>
      </c>
      <c r="BB108" s="21">
        <f t="shared" si="27"/>
        <v>2.5489999999999999</v>
      </c>
      <c r="BC108" s="18">
        <v>3.54</v>
      </c>
      <c r="BD108" s="22">
        <f>(BB108/31/24)*1000</f>
        <v>3.426075268817204</v>
      </c>
      <c r="BE108" s="21">
        <f t="shared" si="25"/>
        <v>0.113924731182796</v>
      </c>
      <c r="BF108" s="2">
        <v>3.04</v>
      </c>
      <c r="BG108" s="10">
        <v>7</v>
      </c>
      <c r="BH108" s="21">
        <f t="shared" si="28"/>
        <v>2.6337600000000002E-3</v>
      </c>
      <c r="BI108" s="22">
        <f t="shared" si="28"/>
        <v>2.5490000000000001E-3</v>
      </c>
      <c r="BJ108" s="21">
        <f t="shared" si="26"/>
        <v>8.476000000000013E-5</v>
      </c>
      <c r="BK108" s="21">
        <v>7.9012800000000001E-3</v>
      </c>
      <c r="BL108" s="22">
        <v>7.6470000000000002E-3</v>
      </c>
      <c r="BM108" s="21">
        <v>2.5427999999999996E-4</v>
      </c>
      <c r="BN108" s="21">
        <f t="shared" si="8"/>
        <v>3.160512E-2</v>
      </c>
      <c r="BO108" s="22">
        <f t="shared" si="8"/>
        <v>3.0588000000000001E-2</v>
      </c>
      <c r="BP108" s="21">
        <f t="shared" si="8"/>
        <v>1.0171199999999998E-3</v>
      </c>
    </row>
    <row r="109" spans="1:68" ht="11.1" hidden="1" customHeight="1" outlineLevel="2" x14ac:dyDescent="0.2">
      <c r="A109" s="10"/>
      <c r="B109" s="18"/>
      <c r="C109" s="18"/>
      <c r="D109" s="18"/>
      <c r="E109" s="23" t="s">
        <v>98</v>
      </c>
      <c r="F109" s="24"/>
      <c r="G109" s="24"/>
      <c r="H109" s="24"/>
      <c r="I109" s="24"/>
      <c r="J109" s="24"/>
      <c r="K109" s="208">
        <v>0.71199999999999997</v>
      </c>
      <c r="L109" s="208">
        <v>0.20399999999999999</v>
      </c>
      <c r="M109" s="24"/>
      <c r="N109" s="208">
        <v>0.16200000000000001</v>
      </c>
      <c r="O109" s="208">
        <v>0.55100000000000005</v>
      </c>
      <c r="P109" s="208">
        <v>1.105</v>
      </c>
      <c r="Q109" s="208">
        <v>2.5489999999999999</v>
      </c>
      <c r="R109" s="24"/>
      <c r="S109" s="24"/>
      <c r="T109" s="24"/>
      <c r="U109" s="24"/>
      <c r="V109" s="24"/>
      <c r="W109" s="208">
        <v>1.0489999999999999</v>
      </c>
      <c r="X109" s="208">
        <v>0.45900000000000002</v>
      </c>
      <c r="Y109" s="24"/>
      <c r="Z109" s="24"/>
      <c r="AA109" s="208">
        <v>0.73</v>
      </c>
      <c r="AB109" s="208">
        <v>1.0049999999999999</v>
      </c>
      <c r="AC109" s="24"/>
      <c r="AD109" s="24"/>
      <c r="AE109" s="24"/>
      <c r="AF109" s="24"/>
      <c r="AG109" s="24"/>
      <c r="AH109" s="24"/>
      <c r="AI109" s="208">
        <v>1.244</v>
      </c>
      <c r="AJ109" s="208">
        <v>0.22900000000000001</v>
      </c>
      <c r="AK109" s="24"/>
      <c r="AL109" s="24"/>
      <c r="AM109" s="24"/>
      <c r="AN109" s="208">
        <v>1.242</v>
      </c>
      <c r="AO109" s="208">
        <v>0.63400000000000001</v>
      </c>
      <c r="AP109" s="24"/>
      <c r="AQ109" s="24"/>
      <c r="AR109" s="24"/>
      <c r="AS109" s="24"/>
      <c r="AT109" s="24"/>
      <c r="AU109" s="24"/>
      <c r="AV109" s="24"/>
      <c r="AW109" s="24"/>
      <c r="AX109" s="24"/>
      <c r="AY109" s="208">
        <v>0.23799999999999999</v>
      </c>
      <c r="AZ109" s="208">
        <v>0.79200000000000004</v>
      </c>
      <c r="BA109" s="208">
        <v>0.41899999999999998</v>
      </c>
      <c r="BB109" s="21">
        <f t="shared" si="27"/>
        <v>2.5489999999999999</v>
      </c>
      <c r="BC109" s="18"/>
      <c r="BD109" s="22"/>
      <c r="BE109" s="21">
        <f t="shared" si="25"/>
        <v>0</v>
      </c>
      <c r="BG109" s="10"/>
      <c r="BH109" s="21">
        <f t="shared" si="28"/>
        <v>0</v>
      </c>
      <c r="BI109" s="22">
        <f t="shared" si="28"/>
        <v>0</v>
      </c>
      <c r="BJ109" s="21">
        <f t="shared" si="26"/>
        <v>0</v>
      </c>
      <c r="BK109" s="21">
        <v>0</v>
      </c>
      <c r="BL109" s="22">
        <v>0</v>
      </c>
      <c r="BM109" s="21">
        <v>0</v>
      </c>
      <c r="BN109" s="21">
        <f t="shared" si="8"/>
        <v>0</v>
      </c>
      <c r="BO109" s="22">
        <f t="shared" si="8"/>
        <v>0</v>
      </c>
      <c r="BP109" s="21">
        <f t="shared" si="8"/>
        <v>0</v>
      </c>
    </row>
    <row r="110" spans="1:68" ht="9.75" hidden="1" customHeight="1" outlineLevel="1" collapsed="1" x14ac:dyDescent="0.2">
      <c r="A110" s="10"/>
      <c r="B110" s="18"/>
      <c r="C110" s="18"/>
      <c r="D110" s="18"/>
      <c r="E110" s="19" t="s">
        <v>51</v>
      </c>
      <c r="F110" s="209">
        <v>24.532</v>
      </c>
      <c r="G110" s="209">
        <v>22.474</v>
      </c>
      <c r="H110" s="209">
        <v>17.053000000000001</v>
      </c>
      <c r="I110" s="240">
        <v>17.646000000000001</v>
      </c>
      <c r="J110" s="240"/>
      <c r="K110" s="209">
        <v>14.641</v>
      </c>
      <c r="L110" s="209">
        <v>17.263999999999999</v>
      </c>
      <c r="M110" s="209">
        <v>12.95</v>
      </c>
      <c r="N110" s="209">
        <v>13.208</v>
      </c>
      <c r="O110" s="209">
        <v>32.954000000000001</v>
      </c>
      <c r="P110" s="209">
        <v>31.898</v>
      </c>
      <c r="Q110" s="209">
        <v>42.722000000000001</v>
      </c>
      <c r="R110" s="209">
        <v>47.167999999999999</v>
      </c>
      <c r="S110" s="209">
        <v>52.454999999999998</v>
      </c>
      <c r="T110" s="209">
        <v>44.99</v>
      </c>
      <c r="U110" s="209">
        <v>37.320999999999998</v>
      </c>
      <c r="V110" s="209">
        <v>37.753</v>
      </c>
      <c r="W110" s="209">
        <v>27.838000000000001</v>
      </c>
      <c r="X110" s="209">
        <v>23.373999999999999</v>
      </c>
      <c r="Y110" s="209">
        <v>23.248000000000001</v>
      </c>
      <c r="Z110" s="209">
        <v>26.814</v>
      </c>
      <c r="AA110" s="209">
        <v>28.001999999999999</v>
      </c>
      <c r="AB110" s="209">
        <v>32.631999999999998</v>
      </c>
      <c r="AC110" s="209">
        <v>38.107999999999997</v>
      </c>
      <c r="AD110" s="209">
        <v>38.887</v>
      </c>
      <c r="AE110" s="209">
        <v>45.591999999999999</v>
      </c>
      <c r="AF110" s="209">
        <v>38.408999999999999</v>
      </c>
      <c r="AG110" s="209">
        <v>30.4</v>
      </c>
      <c r="AH110" s="209">
        <v>28.341999999999999</v>
      </c>
      <c r="AI110" s="209">
        <v>17.332000000000001</v>
      </c>
      <c r="AJ110" s="209">
        <v>15.167</v>
      </c>
      <c r="AK110" s="209">
        <v>15.167</v>
      </c>
      <c r="AL110" s="209">
        <v>16.849</v>
      </c>
      <c r="AM110" s="209">
        <v>19.247</v>
      </c>
      <c r="AN110" s="209">
        <v>20.123999999999999</v>
      </c>
      <c r="AO110" s="209">
        <v>26.158000000000001</v>
      </c>
      <c r="AP110" s="209">
        <v>30.727</v>
      </c>
      <c r="AQ110" s="209">
        <v>29.414999999999999</v>
      </c>
      <c r="AR110" s="209">
        <v>24.428999999999998</v>
      </c>
      <c r="AS110" s="209">
        <v>29.06</v>
      </c>
      <c r="AT110" s="209">
        <v>23.652000000000001</v>
      </c>
      <c r="AU110" s="209">
        <v>20.593</v>
      </c>
      <c r="AV110" s="209">
        <v>18.984000000000002</v>
      </c>
      <c r="AW110" s="209">
        <v>18.731999999999999</v>
      </c>
      <c r="AX110" s="209">
        <v>13.972</v>
      </c>
      <c r="AY110" s="209">
        <v>27.262</v>
      </c>
      <c r="AZ110" s="209">
        <v>29.343</v>
      </c>
      <c r="BA110" s="209">
        <v>36.997</v>
      </c>
      <c r="BB110" s="21">
        <f>BB111+BB112</f>
        <v>38.603000000000002</v>
      </c>
      <c r="BC110" s="18">
        <v>53.615000000000002</v>
      </c>
      <c r="BD110" s="22">
        <f>(BB110/31/24)*1000</f>
        <v>51.885752688172047</v>
      </c>
      <c r="BE110" s="21">
        <f t="shared" si="25"/>
        <v>1.7292473118279545</v>
      </c>
      <c r="BG110" s="10">
        <v>5</v>
      </c>
      <c r="BH110" s="21">
        <f t="shared" si="28"/>
        <v>3.9889559999999998E-2</v>
      </c>
      <c r="BI110" s="22">
        <f t="shared" si="28"/>
        <v>3.8603000000000005E-2</v>
      </c>
      <c r="BJ110" s="21">
        <f t="shared" si="26"/>
        <v>1.2865599999999922E-3</v>
      </c>
      <c r="BK110" s="21">
        <v>0.11966868</v>
      </c>
      <c r="BL110" s="22">
        <v>0.11580900000000002</v>
      </c>
      <c r="BM110" s="21">
        <v>3.8596799999999765E-3</v>
      </c>
      <c r="BN110" s="21">
        <f t="shared" si="8"/>
        <v>0.47867472</v>
      </c>
      <c r="BO110" s="22">
        <f t="shared" si="8"/>
        <v>0.46323600000000009</v>
      </c>
      <c r="BP110" s="21">
        <f t="shared" si="8"/>
        <v>1.5438719999999906E-2</v>
      </c>
    </row>
    <row r="111" spans="1:68" ht="11.1" hidden="1" customHeight="1" outlineLevel="2" x14ac:dyDescent="0.2">
      <c r="A111" s="10"/>
      <c r="B111" s="18"/>
      <c r="C111" s="18"/>
      <c r="D111" s="18"/>
      <c r="E111" s="23" t="s">
        <v>99</v>
      </c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08">
        <v>12.253</v>
      </c>
      <c r="AI111" s="208">
        <v>16.067</v>
      </c>
      <c r="AJ111" s="208">
        <v>15.167</v>
      </c>
      <c r="AK111" s="208">
        <v>15.167</v>
      </c>
      <c r="AL111" s="208">
        <v>16.849</v>
      </c>
      <c r="AM111" s="208">
        <v>18.687000000000001</v>
      </c>
      <c r="AN111" s="208">
        <v>18.001999999999999</v>
      </c>
      <c r="AO111" s="208">
        <v>22.832999999999998</v>
      </c>
      <c r="AP111" s="208">
        <v>26.963000000000001</v>
      </c>
      <c r="AQ111" s="208">
        <v>25.728000000000002</v>
      </c>
      <c r="AR111" s="208">
        <v>20.731999999999999</v>
      </c>
      <c r="AS111" s="208">
        <v>25.728999999999999</v>
      </c>
      <c r="AT111" s="208">
        <v>21.102</v>
      </c>
      <c r="AU111" s="208">
        <v>18.972999999999999</v>
      </c>
      <c r="AV111" s="208">
        <v>18.984000000000002</v>
      </c>
      <c r="AW111" s="208">
        <v>18.731999999999999</v>
      </c>
      <c r="AX111" s="208">
        <v>13.972</v>
      </c>
      <c r="AY111" s="208">
        <v>27.262</v>
      </c>
      <c r="AZ111" s="208">
        <v>27.893000000000001</v>
      </c>
      <c r="BA111" s="208">
        <v>34.045000000000002</v>
      </c>
      <c r="BB111" s="21">
        <f t="shared" si="27"/>
        <v>34.045000000000002</v>
      </c>
      <c r="BC111" s="18"/>
      <c r="BD111" s="22"/>
      <c r="BE111" s="21">
        <f t="shared" si="25"/>
        <v>0</v>
      </c>
      <c r="BG111" s="10"/>
      <c r="BH111" s="21">
        <f t="shared" si="28"/>
        <v>0</v>
      </c>
      <c r="BI111" s="22">
        <f t="shared" si="28"/>
        <v>0</v>
      </c>
      <c r="BJ111" s="21">
        <f t="shared" si="26"/>
        <v>0</v>
      </c>
      <c r="BK111" s="21">
        <v>0</v>
      </c>
      <c r="BL111" s="22">
        <v>0</v>
      </c>
      <c r="BM111" s="21">
        <v>0</v>
      </c>
      <c r="BN111" s="21">
        <f t="shared" si="8"/>
        <v>0</v>
      </c>
      <c r="BO111" s="22">
        <f t="shared" si="8"/>
        <v>0</v>
      </c>
      <c r="BP111" s="21">
        <f t="shared" si="8"/>
        <v>0</v>
      </c>
    </row>
    <row r="112" spans="1:68" ht="11.1" hidden="1" customHeight="1" outlineLevel="2" x14ac:dyDescent="0.2">
      <c r="A112" s="10"/>
      <c r="B112" s="18"/>
      <c r="C112" s="18"/>
      <c r="D112" s="18"/>
      <c r="E112" s="23" t="s">
        <v>100</v>
      </c>
      <c r="F112" s="208">
        <v>3.6640000000000001</v>
      </c>
      <c r="G112" s="208">
        <v>3.71</v>
      </c>
      <c r="H112" s="208">
        <v>2.7919999999999998</v>
      </c>
      <c r="I112" s="239">
        <v>2.4489999999999998</v>
      </c>
      <c r="J112" s="239"/>
      <c r="K112" s="208">
        <v>1.081</v>
      </c>
      <c r="L112" s="208">
        <v>4.5579999999999998</v>
      </c>
      <c r="M112" s="24"/>
      <c r="N112" s="24"/>
      <c r="O112" s="208">
        <v>0.81399999999999995</v>
      </c>
      <c r="P112" s="208">
        <v>2.5249999999999999</v>
      </c>
      <c r="Q112" s="208">
        <v>3.4489999999999998</v>
      </c>
      <c r="R112" s="208">
        <v>3.86</v>
      </c>
      <c r="S112" s="208">
        <v>4.4080000000000004</v>
      </c>
      <c r="T112" s="208">
        <v>4.165</v>
      </c>
      <c r="U112" s="208">
        <v>3.0659999999999998</v>
      </c>
      <c r="V112" s="208">
        <v>2.5430000000000001</v>
      </c>
      <c r="W112" s="208">
        <v>1.274</v>
      </c>
      <c r="X112" s="208">
        <v>0.24399999999999999</v>
      </c>
      <c r="Y112" s="24"/>
      <c r="Z112" s="24"/>
      <c r="AA112" s="24"/>
      <c r="AB112" s="208">
        <v>2.7290000000000001</v>
      </c>
      <c r="AC112" s="208">
        <v>3.778</v>
      </c>
      <c r="AD112" s="208">
        <v>3.5110000000000001</v>
      </c>
      <c r="AE112" s="208">
        <v>3.996</v>
      </c>
      <c r="AF112" s="208">
        <v>3.677</v>
      </c>
      <c r="AG112" s="208">
        <v>2.786</v>
      </c>
      <c r="AH112" s="208">
        <v>2.3719999999999999</v>
      </c>
      <c r="AI112" s="208">
        <v>1.2649999999999999</v>
      </c>
      <c r="AJ112" s="24"/>
      <c r="AK112" s="24"/>
      <c r="AL112" s="24"/>
      <c r="AM112" s="208">
        <v>0.56000000000000005</v>
      </c>
      <c r="AN112" s="208">
        <v>2.1219999999999999</v>
      </c>
      <c r="AO112" s="208">
        <v>3.3250000000000002</v>
      </c>
      <c r="AP112" s="208">
        <v>3.7639999999999998</v>
      </c>
      <c r="AQ112" s="208">
        <v>3.6869999999999998</v>
      </c>
      <c r="AR112" s="208">
        <v>3.6970000000000001</v>
      </c>
      <c r="AS112" s="208">
        <v>3.331</v>
      </c>
      <c r="AT112" s="208">
        <v>2.5499999999999998</v>
      </c>
      <c r="AU112" s="208">
        <v>1.62</v>
      </c>
      <c r="AV112" s="24"/>
      <c r="AW112" s="24"/>
      <c r="AX112" s="24"/>
      <c r="AY112" s="24"/>
      <c r="AZ112" s="208">
        <v>1.45</v>
      </c>
      <c r="BA112" s="208">
        <v>2.952</v>
      </c>
      <c r="BB112" s="21">
        <f t="shared" si="27"/>
        <v>4.5579999999999998</v>
      </c>
      <c r="BC112" s="18"/>
      <c r="BD112" s="22"/>
      <c r="BE112" s="21">
        <f t="shared" si="25"/>
        <v>0</v>
      </c>
      <c r="BG112" s="10"/>
      <c r="BH112" s="21">
        <f t="shared" si="28"/>
        <v>0</v>
      </c>
      <c r="BI112" s="22">
        <f t="shared" si="28"/>
        <v>0</v>
      </c>
      <c r="BJ112" s="21">
        <f t="shared" si="26"/>
        <v>0</v>
      </c>
      <c r="BK112" s="21">
        <v>0</v>
      </c>
      <c r="BL112" s="22">
        <v>0</v>
      </c>
      <c r="BM112" s="21">
        <v>0</v>
      </c>
      <c r="BN112" s="21">
        <f t="shared" si="8"/>
        <v>0</v>
      </c>
      <c r="BO112" s="22">
        <f t="shared" si="8"/>
        <v>0</v>
      </c>
      <c r="BP112" s="21">
        <f t="shared" si="8"/>
        <v>0</v>
      </c>
    </row>
    <row r="113" spans="1:199" ht="11.1" hidden="1" customHeight="1" outlineLevel="1" collapsed="1" x14ac:dyDescent="0.2">
      <c r="A113" s="10"/>
      <c r="B113" s="18"/>
      <c r="C113" s="18"/>
      <c r="D113" s="18"/>
      <c r="E113" s="19" t="s">
        <v>101</v>
      </c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9">
        <v>14.996</v>
      </c>
      <c r="AO113" s="209">
        <v>33.119999999999997</v>
      </c>
      <c r="AP113" s="209">
        <v>34.223999999999997</v>
      </c>
      <c r="AQ113" s="209">
        <v>34.223999999999997</v>
      </c>
      <c r="AR113" s="209">
        <v>23.196000000000002</v>
      </c>
      <c r="AS113" s="209">
        <v>13.448</v>
      </c>
      <c r="AT113" s="209">
        <v>12.695</v>
      </c>
      <c r="AU113" s="209">
        <v>11.885999999999999</v>
      </c>
      <c r="AV113" s="209">
        <v>11.832000000000001</v>
      </c>
      <c r="AW113" s="209">
        <v>9.4209999999999994</v>
      </c>
      <c r="AX113" s="209">
        <v>11.718999999999999</v>
      </c>
      <c r="AY113" s="209">
        <v>12.433999999999999</v>
      </c>
      <c r="AZ113" s="209">
        <v>15.928000000000001</v>
      </c>
      <c r="BA113" s="209">
        <v>28.390999999999998</v>
      </c>
      <c r="BB113" s="21">
        <f>BB114+BB115</f>
        <v>45.741</v>
      </c>
      <c r="BC113" s="18">
        <v>63.529000000000003</v>
      </c>
      <c r="BD113" s="22">
        <f>(BB113/31/24)*1000</f>
        <v>61.479838709677416</v>
      </c>
      <c r="BE113" s="21">
        <f t="shared" si="25"/>
        <v>2.0491612903225871</v>
      </c>
      <c r="BG113" s="10">
        <v>5</v>
      </c>
      <c r="BH113" s="21">
        <f t="shared" si="28"/>
        <v>4.7265576000000004E-2</v>
      </c>
      <c r="BI113" s="22">
        <f t="shared" si="28"/>
        <v>4.5740999999999997E-2</v>
      </c>
      <c r="BJ113" s="21">
        <f>BH113-BI113</f>
        <v>1.5245760000000066E-3</v>
      </c>
      <c r="BK113" s="21">
        <v>0.14179672800000001</v>
      </c>
      <c r="BL113" s="22">
        <v>0.13722299999999998</v>
      </c>
      <c r="BM113" s="21">
        <v>4.5737280000000269E-3</v>
      </c>
      <c r="BN113" s="21">
        <f t="shared" si="8"/>
        <v>0.56718691200000004</v>
      </c>
      <c r="BO113" s="22">
        <f t="shared" si="8"/>
        <v>0.54889199999999994</v>
      </c>
      <c r="BP113" s="21">
        <f t="shared" si="8"/>
        <v>1.8294912000000108E-2</v>
      </c>
    </row>
    <row r="114" spans="1:199" ht="11.1" hidden="1" customHeight="1" outlineLevel="2" x14ac:dyDescent="0.2">
      <c r="A114" s="10"/>
      <c r="B114" s="18"/>
      <c r="C114" s="18"/>
      <c r="D114" s="18"/>
      <c r="E114" s="23" t="s">
        <v>102</v>
      </c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08">
        <v>11.516999999999999</v>
      </c>
      <c r="BB114" s="21">
        <f>MAX(F114:BA114)</f>
        <v>11.516999999999999</v>
      </c>
      <c r="BC114" s="18"/>
      <c r="BD114" s="22"/>
      <c r="BE114" s="21">
        <f t="shared" si="25"/>
        <v>0</v>
      </c>
      <c r="BG114" s="10"/>
      <c r="BH114" s="21">
        <f t="shared" si="28"/>
        <v>0</v>
      </c>
      <c r="BI114" s="22">
        <f t="shared" si="28"/>
        <v>0</v>
      </c>
      <c r="BJ114" s="21">
        <f t="shared" si="26"/>
        <v>0</v>
      </c>
      <c r="BK114" s="21">
        <v>0</v>
      </c>
      <c r="BL114" s="22">
        <v>0</v>
      </c>
      <c r="BM114" s="21">
        <v>0</v>
      </c>
      <c r="BN114" s="21">
        <f t="shared" si="8"/>
        <v>0</v>
      </c>
      <c r="BO114" s="22">
        <f t="shared" si="8"/>
        <v>0</v>
      </c>
      <c r="BP114" s="21">
        <f t="shared" si="8"/>
        <v>0</v>
      </c>
    </row>
    <row r="115" spans="1:199" ht="11.1" hidden="1" customHeight="1" outlineLevel="2" x14ac:dyDescent="0.2">
      <c r="A115" s="10"/>
      <c r="B115" s="18"/>
      <c r="C115" s="18"/>
      <c r="D115" s="18"/>
      <c r="E115" s="23" t="s">
        <v>103</v>
      </c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08">
        <v>14.996</v>
      </c>
      <c r="AO115" s="208">
        <v>33.119999999999997</v>
      </c>
      <c r="AP115" s="208">
        <v>34.223999999999997</v>
      </c>
      <c r="AQ115" s="208">
        <v>34.223999999999997</v>
      </c>
      <c r="AR115" s="208">
        <v>23.196000000000002</v>
      </c>
      <c r="AS115" s="208">
        <v>13.448</v>
      </c>
      <c r="AT115" s="208">
        <v>12.695</v>
      </c>
      <c r="AU115" s="208">
        <v>11.885999999999999</v>
      </c>
      <c r="AV115" s="208">
        <v>11.832000000000001</v>
      </c>
      <c r="AW115" s="208">
        <v>9.4209999999999994</v>
      </c>
      <c r="AX115" s="208">
        <v>11.718999999999999</v>
      </c>
      <c r="AY115" s="208">
        <v>12.433999999999999</v>
      </c>
      <c r="AZ115" s="208">
        <v>15.928000000000001</v>
      </c>
      <c r="BA115" s="208">
        <v>16.873999999999999</v>
      </c>
      <c r="BB115" s="21">
        <f>MAX(F115:BA115)</f>
        <v>34.223999999999997</v>
      </c>
      <c r="BC115" s="18"/>
      <c r="BD115" s="22"/>
      <c r="BE115" s="21">
        <f t="shared" si="25"/>
        <v>0</v>
      </c>
      <c r="BG115" s="10"/>
      <c r="BH115" s="21">
        <f t="shared" si="28"/>
        <v>0</v>
      </c>
      <c r="BI115" s="22">
        <f t="shared" si="28"/>
        <v>0</v>
      </c>
      <c r="BJ115" s="21">
        <f t="shared" si="26"/>
        <v>0</v>
      </c>
      <c r="BK115" s="21">
        <v>0</v>
      </c>
      <c r="BL115" s="22">
        <v>0</v>
      </c>
      <c r="BM115" s="21">
        <v>0</v>
      </c>
      <c r="BN115" s="21">
        <f t="shared" si="8"/>
        <v>0</v>
      </c>
      <c r="BO115" s="22">
        <f t="shared" si="8"/>
        <v>0</v>
      </c>
      <c r="BP115" s="21">
        <f t="shared" si="8"/>
        <v>0</v>
      </c>
    </row>
    <row r="116" spans="1:199" s="46" customFormat="1" ht="11.1" hidden="1" customHeight="1" x14ac:dyDescent="0.2">
      <c r="A116" s="36"/>
      <c r="B116" s="37"/>
      <c r="C116" s="38" t="s">
        <v>104</v>
      </c>
      <c r="D116" s="38" t="s">
        <v>104</v>
      </c>
      <c r="E116" s="39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211"/>
      <c r="AO116" s="211"/>
      <c r="AP116" s="211"/>
      <c r="AQ116" s="211"/>
      <c r="AR116" s="211"/>
      <c r="AS116" s="211"/>
      <c r="AT116" s="211"/>
      <c r="AU116" s="211"/>
      <c r="AV116" s="211"/>
      <c r="AW116" s="211"/>
      <c r="AX116" s="211"/>
      <c r="AY116" s="211"/>
      <c r="AZ116" s="211"/>
      <c r="BA116" s="211"/>
      <c r="BB116" s="14">
        <f>BB117+BB120+BB134+BB136+BB138</f>
        <v>499.24900000000002</v>
      </c>
      <c r="BC116" s="40">
        <f>BC117+BC120+BC134+BC136+BC138</f>
        <v>800.21999999999991</v>
      </c>
      <c r="BD116" s="41">
        <f>(BB116/31/24)*1000</f>
        <v>671.03360215053772</v>
      </c>
      <c r="BE116" s="14">
        <f>BC116-BD116</f>
        <v>129.1863978494622</v>
      </c>
      <c r="BF116" s="42"/>
      <c r="BG116" s="43"/>
      <c r="BH116" s="14">
        <f>SUM(BH117:BH133)</f>
        <v>2.1510652800000001</v>
      </c>
      <c r="BI116" s="14">
        <f>SUM(BI117:BI133)</f>
        <v>1.2502680000000002</v>
      </c>
      <c r="BJ116" s="14">
        <f>SUM(BJ117:BJ133)</f>
        <v>0.9007972799999997</v>
      </c>
      <c r="BK116" s="44"/>
      <c r="BL116" s="45"/>
      <c r="BM116" s="44"/>
      <c r="BN116" s="44"/>
      <c r="BO116" s="45"/>
      <c r="BP116" s="44"/>
      <c r="BQ116" s="160"/>
      <c r="BR116" s="160"/>
      <c r="BS116" s="160"/>
      <c r="BT116" s="160"/>
      <c r="BU116" s="160"/>
      <c r="BV116" s="160"/>
      <c r="BW116" s="160"/>
      <c r="BX116" s="160"/>
      <c r="BY116" s="160"/>
      <c r="BZ116" s="160"/>
      <c r="CA116" s="160"/>
      <c r="CB116" s="160"/>
      <c r="CC116" s="160"/>
      <c r="CD116" s="160"/>
      <c r="CE116" s="160"/>
      <c r="CF116" s="160"/>
      <c r="CG116" s="160"/>
      <c r="CH116" s="160"/>
      <c r="CI116" s="160"/>
      <c r="CJ116" s="160"/>
      <c r="CK116" s="160"/>
      <c r="CL116" s="160"/>
      <c r="CM116" s="160"/>
      <c r="CN116" s="160"/>
      <c r="CO116" s="160"/>
      <c r="CP116" s="160"/>
      <c r="CQ116" s="160"/>
      <c r="CR116" s="160"/>
      <c r="CS116" s="160"/>
      <c r="CT116" s="160"/>
      <c r="CU116" s="160"/>
      <c r="CV116" s="160"/>
      <c r="CW116" s="160"/>
      <c r="CX116" s="160"/>
      <c r="CY116" s="160"/>
      <c r="CZ116" s="160"/>
      <c r="DA116" s="160"/>
      <c r="DB116" s="160"/>
      <c r="DC116" s="160"/>
      <c r="DD116" s="160"/>
      <c r="DE116" s="160"/>
      <c r="DF116" s="160"/>
      <c r="DG116" s="160"/>
      <c r="DH116" s="160"/>
      <c r="DI116" s="160"/>
      <c r="DJ116" s="160"/>
      <c r="DK116" s="160"/>
      <c r="DL116" s="160"/>
      <c r="DM116" s="160"/>
      <c r="DN116" s="160"/>
      <c r="DO116" s="160"/>
      <c r="DP116" s="160"/>
      <c r="DQ116" s="160"/>
      <c r="DR116" s="160"/>
      <c r="DS116" s="160"/>
      <c r="DT116" s="160"/>
      <c r="DU116" s="160"/>
      <c r="DV116" s="160"/>
      <c r="DW116" s="160"/>
      <c r="DX116" s="160"/>
      <c r="DY116" s="160"/>
      <c r="DZ116" s="160"/>
      <c r="EA116" s="160"/>
      <c r="EB116" s="160"/>
      <c r="EC116" s="160"/>
      <c r="ED116" s="160"/>
      <c r="EE116" s="160"/>
      <c r="EF116" s="160"/>
      <c r="EG116" s="160"/>
      <c r="EH116" s="160"/>
      <c r="EI116" s="160"/>
      <c r="EJ116" s="160"/>
      <c r="EK116" s="160"/>
      <c r="EL116" s="160"/>
      <c r="EM116" s="160"/>
      <c r="EN116" s="160"/>
      <c r="EO116" s="160"/>
      <c r="EP116" s="160"/>
      <c r="EQ116" s="160"/>
      <c r="ER116" s="160"/>
      <c r="ES116" s="160"/>
      <c r="ET116" s="160"/>
      <c r="EU116" s="160"/>
      <c r="EV116" s="160"/>
      <c r="EW116" s="160"/>
      <c r="EX116" s="160"/>
      <c r="EY116" s="160"/>
      <c r="EZ116" s="160"/>
      <c r="FA116" s="160"/>
      <c r="FB116" s="160"/>
      <c r="FC116" s="160"/>
      <c r="FD116" s="160"/>
      <c r="FE116" s="160"/>
      <c r="FF116" s="160"/>
      <c r="FG116" s="160"/>
      <c r="FH116" s="160"/>
      <c r="FI116" s="160"/>
      <c r="FJ116" s="160"/>
      <c r="FK116" s="160"/>
      <c r="FL116" s="160"/>
      <c r="FM116" s="160"/>
      <c r="FN116" s="160"/>
      <c r="FO116" s="160"/>
      <c r="FP116" s="160"/>
      <c r="FQ116" s="160"/>
      <c r="FR116" s="160"/>
      <c r="FS116" s="160"/>
      <c r="FT116" s="160"/>
      <c r="FU116" s="160"/>
      <c r="FV116" s="160"/>
      <c r="FW116" s="160"/>
      <c r="FX116" s="160"/>
      <c r="FY116" s="160"/>
      <c r="FZ116" s="160"/>
      <c r="GA116" s="160"/>
      <c r="GB116" s="160"/>
      <c r="GC116" s="160"/>
      <c r="GD116" s="160"/>
      <c r="GE116" s="160"/>
      <c r="GF116" s="160"/>
      <c r="GG116" s="160"/>
      <c r="GH116" s="160"/>
      <c r="GI116" s="160"/>
      <c r="GJ116" s="160"/>
      <c r="GK116" s="160"/>
      <c r="GL116" s="160"/>
      <c r="GM116" s="160"/>
      <c r="GN116" s="160"/>
      <c r="GO116" s="160"/>
      <c r="GP116" s="160"/>
      <c r="GQ116" s="160"/>
    </row>
    <row r="117" spans="1:199" ht="11.1" hidden="1" customHeight="1" outlineLevel="1" collapsed="1" x14ac:dyDescent="0.2">
      <c r="A117" s="10"/>
      <c r="B117" s="18"/>
      <c r="C117" s="18"/>
      <c r="D117" s="18"/>
      <c r="E117" s="19" t="s">
        <v>58</v>
      </c>
      <c r="F117" s="20"/>
      <c r="G117" s="20"/>
      <c r="H117" s="20"/>
      <c r="I117" s="20"/>
      <c r="J117" s="20"/>
      <c r="K117" s="209"/>
      <c r="L117" s="209"/>
      <c r="M117" s="20"/>
      <c r="N117" s="209"/>
      <c r="O117" s="209"/>
      <c r="P117" s="209"/>
      <c r="Q117" s="209"/>
      <c r="R117" s="20"/>
      <c r="S117" s="20"/>
      <c r="T117" s="20"/>
      <c r="U117" s="20"/>
      <c r="V117" s="20"/>
      <c r="W117" s="209"/>
      <c r="X117" s="209"/>
      <c r="Y117" s="20"/>
      <c r="Z117" s="20"/>
      <c r="AA117" s="209"/>
      <c r="AB117" s="209"/>
      <c r="AC117" s="20"/>
      <c r="AD117" s="20"/>
      <c r="AE117" s="20"/>
      <c r="AF117" s="20"/>
      <c r="AG117" s="20"/>
      <c r="AH117" s="20"/>
      <c r="AI117" s="209"/>
      <c r="AJ117" s="209"/>
      <c r="AK117" s="20"/>
      <c r="AL117" s="20"/>
      <c r="AM117" s="20"/>
      <c r="AN117" s="209"/>
      <c r="AO117" s="209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9"/>
      <c r="AZ117" s="209"/>
      <c r="BA117" s="209"/>
      <c r="BB117" s="21">
        <f>BB118+BB119</f>
        <v>459.66300000000001</v>
      </c>
      <c r="BC117" s="22">
        <f>SUM(BC118:BC119)</f>
        <v>769.81999999999994</v>
      </c>
      <c r="BD117" s="22">
        <f>SUM(BD118:BD119)</f>
        <v>617.82661290322585</v>
      </c>
      <c r="BE117" s="21">
        <f>BC117-BD117</f>
        <v>151.99338709677409</v>
      </c>
      <c r="BF117" s="2">
        <v>3.04</v>
      </c>
      <c r="BG117" s="10">
        <v>6</v>
      </c>
      <c r="BH117" s="21">
        <f t="shared" ref="BH117:BI117" si="29">(BC117*24*31/1000000)</f>
        <v>0.57274607999999994</v>
      </c>
      <c r="BI117" s="22">
        <f t="shared" si="29"/>
        <v>0.45966300000000004</v>
      </c>
      <c r="BJ117" s="21">
        <f>BH117-BI117</f>
        <v>0.11308307999999989</v>
      </c>
      <c r="BK117" s="21">
        <v>7.9012800000000001E-3</v>
      </c>
      <c r="BL117" s="22">
        <v>7.6470000000000002E-3</v>
      </c>
      <c r="BM117" s="21">
        <v>2.5427999999999996E-4</v>
      </c>
      <c r="BN117" s="21">
        <f t="shared" ref="BN117:BP118" si="30">BK117*4</f>
        <v>3.160512E-2</v>
      </c>
      <c r="BO117" s="22">
        <f t="shared" si="30"/>
        <v>3.0588000000000001E-2</v>
      </c>
      <c r="BP117" s="21">
        <f t="shared" si="30"/>
        <v>1.0171199999999998E-3</v>
      </c>
    </row>
    <row r="118" spans="1:199" ht="11.1" hidden="1" customHeight="1" outlineLevel="2" x14ac:dyDescent="0.2">
      <c r="A118" s="10"/>
      <c r="B118" s="18"/>
      <c r="C118" s="18"/>
      <c r="D118" s="18"/>
      <c r="E118" s="23" t="s">
        <v>105</v>
      </c>
      <c r="F118" s="24"/>
      <c r="G118" s="24"/>
      <c r="H118" s="24"/>
      <c r="I118" s="24"/>
      <c r="J118" s="24"/>
      <c r="K118" s="208"/>
      <c r="L118" s="208"/>
      <c r="M118" s="24"/>
      <c r="N118" s="208"/>
      <c r="O118" s="208"/>
      <c r="P118" s="208"/>
      <c r="Q118" s="208"/>
      <c r="R118" s="24"/>
      <c r="S118" s="24"/>
      <c r="T118" s="24"/>
      <c r="U118" s="24"/>
      <c r="V118" s="24"/>
      <c r="W118" s="208"/>
      <c r="X118" s="208"/>
      <c r="Y118" s="24"/>
      <c r="Z118" s="24"/>
      <c r="AA118" s="208"/>
      <c r="AB118" s="208"/>
      <c r="AC118" s="24"/>
      <c r="AD118" s="24"/>
      <c r="AE118" s="24"/>
      <c r="AF118" s="24"/>
      <c r="AG118" s="24"/>
      <c r="AH118" s="24"/>
      <c r="AI118" s="208"/>
      <c r="AJ118" s="208"/>
      <c r="AK118" s="24"/>
      <c r="AL118" s="24"/>
      <c r="AM118" s="24"/>
      <c r="AN118" s="208"/>
      <c r="AO118" s="208"/>
      <c r="AP118" s="24"/>
      <c r="AQ118" s="24"/>
      <c r="AR118" s="24"/>
      <c r="AS118" s="24"/>
      <c r="AT118" s="24"/>
      <c r="AU118" s="24"/>
      <c r="AV118" s="24"/>
      <c r="AW118" s="24"/>
      <c r="AX118" s="24"/>
      <c r="AY118" s="208"/>
      <c r="AZ118" s="208"/>
      <c r="BA118" s="21"/>
      <c r="BB118" s="21">
        <v>280.13400000000001</v>
      </c>
      <c r="BC118" s="25">
        <v>439.9</v>
      </c>
      <c r="BD118" s="22">
        <f>(BB118/31/24)*1000</f>
        <v>376.52419354838713</v>
      </c>
      <c r="BE118" s="21">
        <f>BC118-BD118</f>
        <v>63.375806451612846</v>
      </c>
      <c r="BG118" s="10"/>
      <c r="BH118" s="21"/>
      <c r="BI118" s="22"/>
      <c r="BJ118" s="21"/>
      <c r="BK118" s="21">
        <v>0</v>
      </c>
      <c r="BL118" s="22">
        <v>0</v>
      </c>
      <c r="BM118" s="21">
        <v>0</v>
      </c>
      <c r="BN118" s="21">
        <f t="shared" si="30"/>
        <v>0</v>
      </c>
      <c r="BO118" s="22">
        <f t="shared" si="30"/>
        <v>0</v>
      </c>
      <c r="BP118" s="21">
        <f t="shared" si="30"/>
        <v>0</v>
      </c>
    </row>
    <row r="119" spans="1:199" ht="14.25" hidden="1" customHeight="1" outlineLevel="2" x14ac:dyDescent="0.2">
      <c r="A119" s="10"/>
      <c r="B119" s="18"/>
      <c r="C119" s="18"/>
      <c r="D119" s="18"/>
      <c r="E119" s="23" t="s">
        <v>106</v>
      </c>
      <c r="F119" s="24"/>
      <c r="G119" s="24"/>
      <c r="H119" s="24"/>
      <c r="I119" s="24"/>
      <c r="J119" s="24"/>
      <c r="K119" s="208"/>
      <c r="L119" s="208"/>
      <c r="M119" s="24"/>
      <c r="N119" s="208"/>
      <c r="O119" s="208"/>
      <c r="P119" s="208"/>
      <c r="Q119" s="208"/>
      <c r="R119" s="24"/>
      <c r="S119" s="24"/>
      <c r="T119" s="24"/>
      <c r="U119" s="24"/>
      <c r="V119" s="24"/>
      <c r="W119" s="208"/>
      <c r="X119" s="208"/>
      <c r="Y119" s="24"/>
      <c r="Z119" s="24"/>
      <c r="AA119" s="208"/>
      <c r="AB119" s="208"/>
      <c r="AC119" s="24"/>
      <c r="AD119" s="24"/>
      <c r="AE119" s="24"/>
      <c r="AF119" s="24"/>
      <c r="AG119" s="24"/>
      <c r="AH119" s="24"/>
      <c r="AI119" s="208"/>
      <c r="AJ119" s="208"/>
      <c r="AK119" s="24"/>
      <c r="AL119" s="24"/>
      <c r="AM119" s="24"/>
      <c r="AN119" s="208"/>
      <c r="AO119" s="208"/>
      <c r="AP119" s="24"/>
      <c r="AQ119" s="24"/>
      <c r="AR119" s="24"/>
      <c r="AS119" s="24"/>
      <c r="AT119" s="24"/>
      <c r="AU119" s="24"/>
      <c r="AV119" s="24"/>
      <c r="AW119" s="24"/>
      <c r="AX119" s="24"/>
      <c r="AY119" s="208"/>
      <c r="AZ119" s="208"/>
      <c r="BA119" s="21"/>
      <c r="BB119" s="21">
        <v>179.529</v>
      </c>
      <c r="BC119" s="25">
        <v>329.92</v>
      </c>
      <c r="BD119" s="22">
        <f>(BB119/31/24)*1000</f>
        <v>241.30241935483872</v>
      </c>
      <c r="BE119" s="21">
        <f>BC119-BD119</f>
        <v>88.617580645161297</v>
      </c>
      <c r="BG119" s="10"/>
      <c r="BH119" s="21"/>
      <c r="BI119" s="21"/>
      <c r="BJ119" s="21"/>
      <c r="BK119" s="21"/>
      <c r="BL119" s="22"/>
      <c r="BM119" s="21"/>
      <c r="BN119" s="21"/>
      <c r="BO119" s="22"/>
      <c r="BP119" s="21"/>
    </row>
    <row r="120" spans="1:199" ht="11.1" hidden="1" customHeight="1" outlineLevel="1" collapsed="1" x14ac:dyDescent="0.2">
      <c r="A120" s="10"/>
      <c r="B120" s="18"/>
      <c r="C120" s="18"/>
      <c r="D120" s="18"/>
      <c r="E120" s="19" t="s">
        <v>107</v>
      </c>
      <c r="F120" s="20"/>
      <c r="G120" s="20"/>
      <c r="H120" s="20"/>
      <c r="I120" s="20"/>
      <c r="J120" s="20"/>
      <c r="K120" s="209"/>
      <c r="L120" s="209"/>
      <c r="M120" s="20"/>
      <c r="N120" s="209"/>
      <c r="O120" s="209"/>
      <c r="P120" s="209"/>
      <c r="Q120" s="209"/>
      <c r="R120" s="20"/>
      <c r="S120" s="20"/>
      <c r="T120" s="20"/>
      <c r="U120" s="20"/>
      <c r="V120" s="20"/>
      <c r="W120" s="209"/>
      <c r="X120" s="209"/>
      <c r="Y120" s="20"/>
      <c r="Z120" s="20"/>
      <c r="AA120" s="209"/>
      <c r="AB120" s="209"/>
      <c r="AC120" s="20"/>
      <c r="AD120" s="20"/>
      <c r="AE120" s="20"/>
      <c r="AF120" s="20"/>
      <c r="AG120" s="20"/>
      <c r="AH120" s="20"/>
      <c r="AI120" s="209"/>
      <c r="AJ120" s="209"/>
      <c r="AK120" s="20"/>
      <c r="AL120" s="20"/>
      <c r="AM120" s="20"/>
      <c r="AN120" s="209"/>
      <c r="AO120" s="209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9"/>
      <c r="AZ120" s="209"/>
      <c r="BA120" s="209"/>
      <c r="BB120" s="21"/>
      <c r="BC120" s="18"/>
      <c r="BD120" s="22"/>
      <c r="BE120" s="21"/>
      <c r="BG120" s="10">
        <v>4</v>
      </c>
      <c r="BH120" s="21">
        <v>0.23544000000000001</v>
      </c>
      <c r="BI120" s="21">
        <v>0.15243999999999999</v>
      </c>
      <c r="BJ120" s="21">
        <f>BH120-BI120</f>
        <v>8.3000000000000018E-2</v>
      </c>
      <c r="BK120" s="152"/>
      <c r="BL120" s="22"/>
      <c r="BM120" s="21"/>
      <c r="BN120" s="21"/>
      <c r="BO120" s="22"/>
      <c r="BP120" s="21"/>
    </row>
    <row r="121" spans="1:199" ht="11.1" hidden="1" customHeight="1" outlineLevel="2" x14ac:dyDescent="0.2">
      <c r="A121" s="10"/>
      <c r="B121" s="18"/>
      <c r="C121" s="18"/>
      <c r="D121" s="18"/>
      <c r="E121" s="23" t="s">
        <v>106</v>
      </c>
      <c r="F121" s="24"/>
      <c r="G121" s="24"/>
      <c r="H121" s="24"/>
      <c r="I121" s="24"/>
      <c r="J121" s="24"/>
      <c r="K121" s="208"/>
      <c r="L121" s="208"/>
      <c r="M121" s="24"/>
      <c r="N121" s="208"/>
      <c r="O121" s="208"/>
      <c r="P121" s="208"/>
      <c r="Q121" s="208"/>
      <c r="R121" s="24"/>
      <c r="S121" s="24"/>
      <c r="T121" s="24"/>
      <c r="U121" s="24"/>
      <c r="V121" s="24"/>
      <c r="W121" s="208"/>
      <c r="X121" s="208"/>
      <c r="Y121" s="24"/>
      <c r="Z121" s="24"/>
      <c r="AA121" s="208"/>
      <c r="AB121" s="208"/>
      <c r="AC121" s="24"/>
      <c r="AD121" s="24"/>
      <c r="AE121" s="24"/>
      <c r="AF121" s="24"/>
      <c r="AG121" s="24"/>
      <c r="AH121" s="24"/>
      <c r="AI121" s="208"/>
      <c r="AJ121" s="208"/>
      <c r="AK121" s="24"/>
      <c r="AL121" s="24"/>
      <c r="AM121" s="24"/>
      <c r="AN121" s="208"/>
      <c r="AO121" s="208"/>
      <c r="AP121" s="24"/>
      <c r="AQ121" s="24"/>
      <c r="AR121" s="24"/>
      <c r="AS121" s="24"/>
      <c r="AT121" s="24"/>
      <c r="AU121" s="24"/>
      <c r="AV121" s="24"/>
      <c r="AW121" s="24"/>
      <c r="AX121" s="24"/>
      <c r="AY121" s="208"/>
      <c r="AZ121" s="208"/>
      <c r="BA121" s="208"/>
      <c r="BB121" s="21"/>
      <c r="BC121" s="18"/>
      <c r="BD121" s="22"/>
      <c r="BE121" s="21"/>
      <c r="BG121" s="10"/>
      <c r="BH121" s="21"/>
      <c r="BI121" s="21"/>
      <c r="BJ121" s="21"/>
      <c r="BK121" s="21"/>
      <c r="BL121" s="22"/>
      <c r="BM121" s="21"/>
      <c r="BN121" s="21"/>
      <c r="BO121" s="22"/>
      <c r="BP121" s="21"/>
    </row>
    <row r="122" spans="1:199" ht="11.1" hidden="1" customHeight="1" outlineLevel="1" collapsed="1" x14ac:dyDescent="0.2">
      <c r="A122" s="10"/>
      <c r="B122" s="18"/>
      <c r="C122" s="18"/>
      <c r="D122" s="18"/>
      <c r="E122" s="19" t="s">
        <v>108</v>
      </c>
      <c r="F122" s="20"/>
      <c r="G122" s="20"/>
      <c r="H122" s="20"/>
      <c r="I122" s="20"/>
      <c r="J122" s="20"/>
      <c r="K122" s="209"/>
      <c r="L122" s="209"/>
      <c r="M122" s="20"/>
      <c r="N122" s="209"/>
      <c r="O122" s="209"/>
      <c r="P122" s="209"/>
      <c r="Q122" s="209"/>
      <c r="R122" s="20"/>
      <c r="S122" s="20"/>
      <c r="T122" s="20"/>
      <c r="U122" s="20"/>
      <c r="V122" s="20"/>
      <c r="W122" s="209"/>
      <c r="X122" s="209"/>
      <c r="Y122" s="20"/>
      <c r="Z122" s="20"/>
      <c r="AA122" s="209"/>
      <c r="AB122" s="209"/>
      <c r="AC122" s="20"/>
      <c r="AD122" s="20"/>
      <c r="AE122" s="20"/>
      <c r="AF122" s="20"/>
      <c r="AG122" s="20"/>
      <c r="AH122" s="20"/>
      <c r="AI122" s="209"/>
      <c r="AJ122" s="209"/>
      <c r="AK122" s="20"/>
      <c r="AL122" s="20"/>
      <c r="AM122" s="20"/>
      <c r="AN122" s="209"/>
      <c r="AO122" s="209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9"/>
      <c r="AZ122" s="209"/>
      <c r="BA122" s="209"/>
      <c r="BB122" s="21"/>
      <c r="BC122" s="18"/>
      <c r="BD122" s="22"/>
      <c r="BE122" s="21"/>
      <c r="BG122" s="10">
        <v>4</v>
      </c>
      <c r="BH122" s="21">
        <v>0.2058624</v>
      </c>
      <c r="BI122" s="21">
        <v>0.1123</v>
      </c>
      <c r="BJ122" s="21">
        <f>BH122-BI122</f>
        <v>9.3562400000000004E-2</v>
      </c>
      <c r="BK122" s="152"/>
      <c r="BL122" s="22"/>
      <c r="BM122" s="21"/>
      <c r="BN122" s="21"/>
      <c r="BO122" s="22"/>
      <c r="BP122" s="21"/>
    </row>
    <row r="123" spans="1:199" ht="11.1" hidden="1" customHeight="1" outlineLevel="2" x14ac:dyDescent="0.2">
      <c r="A123" s="10"/>
      <c r="B123" s="18"/>
      <c r="C123" s="18"/>
      <c r="D123" s="18"/>
      <c r="E123" s="23" t="s">
        <v>5783</v>
      </c>
      <c r="F123" s="24"/>
      <c r="G123" s="24"/>
      <c r="H123" s="24"/>
      <c r="I123" s="24"/>
      <c r="J123" s="24"/>
      <c r="K123" s="208"/>
      <c r="L123" s="208"/>
      <c r="M123" s="24"/>
      <c r="N123" s="208"/>
      <c r="O123" s="208"/>
      <c r="P123" s="208"/>
      <c r="Q123" s="208"/>
      <c r="R123" s="24"/>
      <c r="S123" s="24"/>
      <c r="T123" s="24"/>
      <c r="U123" s="24"/>
      <c r="V123" s="24"/>
      <c r="W123" s="208"/>
      <c r="X123" s="208"/>
      <c r="Y123" s="24"/>
      <c r="Z123" s="24"/>
      <c r="AA123" s="208"/>
      <c r="AB123" s="208"/>
      <c r="AC123" s="24"/>
      <c r="AD123" s="24"/>
      <c r="AE123" s="24"/>
      <c r="AF123" s="24"/>
      <c r="AG123" s="24"/>
      <c r="AH123" s="24"/>
      <c r="AI123" s="208"/>
      <c r="AJ123" s="208"/>
      <c r="AK123" s="24"/>
      <c r="AL123" s="24"/>
      <c r="AM123" s="24"/>
      <c r="AN123" s="208"/>
      <c r="AO123" s="208"/>
      <c r="AP123" s="24"/>
      <c r="AQ123" s="24"/>
      <c r="AR123" s="24"/>
      <c r="AS123" s="24"/>
      <c r="AT123" s="24"/>
      <c r="AU123" s="24"/>
      <c r="AV123" s="24"/>
      <c r="AW123" s="24"/>
      <c r="AX123" s="24"/>
      <c r="AY123" s="208"/>
      <c r="AZ123" s="208"/>
      <c r="BA123" s="208"/>
      <c r="BB123" s="21"/>
      <c r="BC123" s="18"/>
      <c r="BD123" s="22"/>
      <c r="BE123" s="21"/>
      <c r="BG123" s="10"/>
      <c r="BH123" s="21"/>
      <c r="BI123" s="21"/>
      <c r="BJ123" s="21"/>
      <c r="BK123" s="21"/>
      <c r="BL123" s="22"/>
      <c r="BM123" s="21"/>
      <c r="BN123" s="21"/>
      <c r="BO123" s="22"/>
      <c r="BP123" s="21"/>
    </row>
    <row r="124" spans="1:199" ht="11.1" hidden="1" customHeight="1" outlineLevel="1" collapsed="1" x14ac:dyDescent="0.2">
      <c r="A124" s="10"/>
      <c r="B124" s="18"/>
      <c r="C124" s="18"/>
      <c r="D124" s="18"/>
      <c r="E124" s="19" t="s">
        <v>109</v>
      </c>
      <c r="F124" s="20"/>
      <c r="G124" s="20"/>
      <c r="H124" s="20"/>
      <c r="I124" s="20"/>
      <c r="J124" s="20"/>
      <c r="K124" s="209"/>
      <c r="L124" s="209"/>
      <c r="M124" s="20"/>
      <c r="N124" s="209"/>
      <c r="O124" s="209"/>
      <c r="P124" s="209"/>
      <c r="Q124" s="209"/>
      <c r="R124" s="20"/>
      <c r="S124" s="20"/>
      <c r="T124" s="20"/>
      <c r="U124" s="20"/>
      <c r="V124" s="20"/>
      <c r="W124" s="209"/>
      <c r="X124" s="209"/>
      <c r="Y124" s="20"/>
      <c r="Z124" s="20"/>
      <c r="AA124" s="209"/>
      <c r="AB124" s="209"/>
      <c r="AC124" s="20"/>
      <c r="AD124" s="20"/>
      <c r="AE124" s="20"/>
      <c r="AF124" s="20"/>
      <c r="AG124" s="20"/>
      <c r="AH124" s="20"/>
      <c r="AI124" s="209"/>
      <c r="AJ124" s="209"/>
      <c r="AK124" s="20"/>
      <c r="AL124" s="20"/>
      <c r="AM124" s="20"/>
      <c r="AN124" s="209"/>
      <c r="AO124" s="209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9"/>
      <c r="AZ124" s="209"/>
      <c r="BA124" s="209"/>
      <c r="BB124" s="21"/>
      <c r="BC124" s="18"/>
      <c r="BD124" s="22"/>
      <c r="BE124" s="21"/>
      <c r="BG124" s="10">
        <v>6</v>
      </c>
      <c r="BH124" s="21">
        <f>0.00468+0.002592</f>
        <v>7.2720000000000007E-3</v>
      </c>
      <c r="BI124" s="21">
        <v>4.4000000000000003E-3</v>
      </c>
      <c r="BJ124" s="21">
        <f>BH124-BI124</f>
        <v>2.8720000000000004E-3</v>
      </c>
      <c r="BK124" s="152"/>
      <c r="BL124" s="22"/>
      <c r="BM124" s="21"/>
      <c r="BN124" s="21"/>
      <c r="BO124" s="22"/>
      <c r="BP124" s="21"/>
    </row>
    <row r="125" spans="1:199" ht="11.1" hidden="1" customHeight="1" outlineLevel="2" x14ac:dyDescent="0.2">
      <c r="A125" s="10"/>
      <c r="B125" s="18"/>
      <c r="C125" s="18"/>
      <c r="D125" s="18"/>
      <c r="E125" s="23" t="s">
        <v>5784</v>
      </c>
      <c r="F125" s="24"/>
      <c r="G125" s="24"/>
      <c r="H125" s="24"/>
      <c r="I125" s="24"/>
      <c r="J125" s="24"/>
      <c r="K125" s="208"/>
      <c r="L125" s="208"/>
      <c r="M125" s="24"/>
      <c r="N125" s="208"/>
      <c r="O125" s="208"/>
      <c r="P125" s="208"/>
      <c r="Q125" s="208"/>
      <c r="R125" s="24"/>
      <c r="S125" s="24"/>
      <c r="T125" s="24"/>
      <c r="U125" s="24"/>
      <c r="V125" s="24"/>
      <c r="W125" s="208"/>
      <c r="X125" s="208"/>
      <c r="Y125" s="24"/>
      <c r="Z125" s="24"/>
      <c r="AA125" s="208"/>
      <c r="AB125" s="208"/>
      <c r="AC125" s="24"/>
      <c r="AD125" s="24"/>
      <c r="AE125" s="24"/>
      <c r="AF125" s="24"/>
      <c r="AG125" s="24"/>
      <c r="AH125" s="24"/>
      <c r="AI125" s="208"/>
      <c r="AJ125" s="208"/>
      <c r="AK125" s="24"/>
      <c r="AL125" s="24"/>
      <c r="AM125" s="24"/>
      <c r="AN125" s="208"/>
      <c r="AO125" s="208"/>
      <c r="AP125" s="24"/>
      <c r="AQ125" s="24"/>
      <c r="AR125" s="24"/>
      <c r="AS125" s="24"/>
      <c r="AT125" s="24"/>
      <c r="AU125" s="24"/>
      <c r="AV125" s="24"/>
      <c r="AW125" s="24"/>
      <c r="AX125" s="24"/>
      <c r="AY125" s="208"/>
      <c r="AZ125" s="208"/>
      <c r="BA125" s="208"/>
      <c r="BB125" s="21"/>
      <c r="BC125" s="18"/>
      <c r="BD125" s="22"/>
      <c r="BE125" s="21"/>
      <c r="BG125" s="10"/>
      <c r="BH125" s="21"/>
      <c r="BI125" s="21"/>
      <c r="BJ125" s="21"/>
      <c r="BK125" s="21"/>
      <c r="BL125" s="22"/>
      <c r="BM125" s="21"/>
      <c r="BN125" s="21"/>
      <c r="BO125" s="22"/>
      <c r="BP125" s="21"/>
    </row>
    <row r="126" spans="1:199" ht="11.1" hidden="1" customHeight="1" outlineLevel="1" collapsed="1" x14ac:dyDescent="0.2">
      <c r="A126" s="10"/>
      <c r="B126" s="18"/>
      <c r="C126" s="18"/>
      <c r="D126" s="18"/>
      <c r="E126" s="19" t="s">
        <v>110</v>
      </c>
      <c r="F126" s="20"/>
      <c r="G126" s="20"/>
      <c r="H126" s="20"/>
      <c r="I126" s="20"/>
      <c r="J126" s="20"/>
      <c r="K126" s="209"/>
      <c r="L126" s="209"/>
      <c r="M126" s="20"/>
      <c r="N126" s="209"/>
      <c r="O126" s="209"/>
      <c r="P126" s="209"/>
      <c r="Q126" s="209"/>
      <c r="R126" s="20"/>
      <c r="S126" s="20"/>
      <c r="T126" s="20"/>
      <c r="U126" s="20"/>
      <c r="V126" s="20"/>
      <c r="W126" s="209"/>
      <c r="X126" s="209"/>
      <c r="Y126" s="20"/>
      <c r="Z126" s="20"/>
      <c r="AA126" s="209"/>
      <c r="AB126" s="209"/>
      <c r="AC126" s="20"/>
      <c r="AD126" s="20"/>
      <c r="AE126" s="20"/>
      <c r="AF126" s="20"/>
      <c r="AG126" s="20"/>
      <c r="AH126" s="20"/>
      <c r="AI126" s="209"/>
      <c r="AJ126" s="209"/>
      <c r="AK126" s="20"/>
      <c r="AL126" s="20"/>
      <c r="AM126" s="20"/>
      <c r="AN126" s="209"/>
      <c r="AO126" s="209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9"/>
      <c r="AZ126" s="209"/>
      <c r="BA126" s="209"/>
      <c r="BB126" s="21"/>
      <c r="BC126" s="18"/>
      <c r="BD126" s="22"/>
      <c r="BE126" s="21"/>
      <c r="BG126" s="10">
        <v>6</v>
      </c>
      <c r="BH126" s="21">
        <v>7.92E-3</v>
      </c>
      <c r="BI126" s="21">
        <v>4.7999999999999996E-3</v>
      </c>
      <c r="BJ126" s="21">
        <f>BH126-BI126</f>
        <v>3.1200000000000004E-3</v>
      </c>
      <c r="BK126" s="152"/>
      <c r="BL126" s="22"/>
      <c r="BM126" s="21"/>
      <c r="BN126" s="21"/>
      <c r="BO126" s="22"/>
      <c r="BP126" s="21"/>
    </row>
    <row r="127" spans="1:199" ht="11.1" hidden="1" customHeight="1" outlineLevel="2" x14ac:dyDescent="0.2">
      <c r="A127" s="10"/>
      <c r="B127" s="18"/>
      <c r="C127" s="18"/>
      <c r="D127" s="18"/>
      <c r="E127" s="23" t="s">
        <v>5785</v>
      </c>
      <c r="F127" s="24"/>
      <c r="G127" s="24"/>
      <c r="H127" s="24"/>
      <c r="I127" s="24"/>
      <c r="J127" s="24"/>
      <c r="K127" s="208"/>
      <c r="L127" s="208"/>
      <c r="M127" s="24"/>
      <c r="N127" s="208"/>
      <c r="O127" s="208"/>
      <c r="P127" s="208"/>
      <c r="Q127" s="208"/>
      <c r="R127" s="24"/>
      <c r="S127" s="24"/>
      <c r="T127" s="24"/>
      <c r="U127" s="24"/>
      <c r="V127" s="24"/>
      <c r="W127" s="208"/>
      <c r="X127" s="208"/>
      <c r="Y127" s="24"/>
      <c r="Z127" s="24"/>
      <c r="AA127" s="208"/>
      <c r="AB127" s="208"/>
      <c r="AC127" s="24"/>
      <c r="AD127" s="24"/>
      <c r="AE127" s="24"/>
      <c r="AF127" s="24"/>
      <c r="AG127" s="24"/>
      <c r="AH127" s="24"/>
      <c r="AI127" s="208"/>
      <c r="AJ127" s="208"/>
      <c r="AK127" s="24"/>
      <c r="AL127" s="24"/>
      <c r="AM127" s="24"/>
      <c r="AN127" s="208"/>
      <c r="AO127" s="208"/>
      <c r="AP127" s="24"/>
      <c r="AQ127" s="24"/>
      <c r="AR127" s="24"/>
      <c r="AS127" s="24"/>
      <c r="AT127" s="24"/>
      <c r="AU127" s="24"/>
      <c r="AV127" s="24"/>
      <c r="AW127" s="24"/>
      <c r="AX127" s="24"/>
      <c r="AY127" s="208"/>
      <c r="AZ127" s="208"/>
      <c r="BA127" s="208"/>
      <c r="BB127" s="21"/>
      <c r="BC127" s="18"/>
      <c r="BD127" s="22"/>
      <c r="BE127" s="21"/>
      <c r="BG127" s="10"/>
      <c r="BH127" s="21"/>
      <c r="BI127" s="21"/>
      <c r="BJ127" s="21"/>
      <c r="BK127" s="21"/>
      <c r="BL127" s="22"/>
      <c r="BM127" s="21"/>
      <c r="BN127" s="21"/>
      <c r="BO127" s="22"/>
      <c r="BP127" s="21"/>
    </row>
    <row r="128" spans="1:199" ht="11.1" customHeight="1" outlineLevel="1" collapsed="1" x14ac:dyDescent="0.2">
      <c r="A128" s="10"/>
      <c r="B128" s="18"/>
      <c r="C128" s="18"/>
      <c r="D128" s="18"/>
      <c r="E128" s="19" t="s">
        <v>111</v>
      </c>
      <c r="F128" s="20"/>
      <c r="G128" s="20"/>
      <c r="H128" s="20"/>
      <c r="I128" s="20"/>
      <c r="J128" s="20"/>
      <c r="K128" s="209"/>
      <c r="L128" s="209"/>
      <c r="M128" s="20"/>
      <c r="N128" s="209"/>
      <c r="O128" s="209"/>
      <c r="P128" s="209"/>
      <c r="Q128" s="209"/>
      <c r="R128" s="20"/>
      <c r="S128" s="20"/>
      <c r="T128" s="20"/>
      <c r="U128" s="20"/>
      <c r="V128" s="20"/>
      <c r="W128" s="209"/>
      <c r="X128" s="209"/>
      <c r="Y128" s="20"/>
      <c r="Z128" s="20"/>
      <c r="AA128" s="209"/>
      <c r="AB128" s="209"/>
      <c r="AC128" s="20"/>
      <c r="AD128" s="20"/>
      <c r="AE128" s="20"/>
      <c r="AF128" s="20"/>
      <c r="AG128" s="20"/>
      <c r="AH128" s="20"/>
      <c r="AI128" s="209"/>
      <c r="AJ128" s="209"/>
      <c r="AK128" s="20"/>
      <c r="AL128" s="20"/>
      <c r="AM128" s="20"/>
      <c r="AN128" s="209"/>
      <c r="AO128" s="209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9"/>
      <c r="AZ128" s="209"/>
      <c r="BA128" s="209"/>
      <c r="BB128" s="21"/>
      <c r="BC128" s="18"/>
      <c r="BD128" s="22"/>
      <c r="BE128" s="21"/>
      <c r="BG128" s="10">
        <v>7</v>
      </c>
      <c r="BH128" s="21">
        <v>8.2799999999999992E-3</v>
      </c>
      <c r="BI128" s="22">
        <v>5.0000000000000001E-3</v>
      </c>
      <c r="BJ128" s="21">
        <f>BH128-BI128</f>
        <v>3.2799999999999991E-3</v>
      </c>
      <c r="BK128" s="164"/>
      <c r="BL128" s="22"/>
      <c r="BM128" s="21"/>
      <c r="BN128" s="21"/>
      <c r="BO128" s="22"/>
      <c r="BP128" s="21"/>
    </row>
    <row r="129" spans="1:68" ht="11.1" hidden="1" customHeight="1" outlineLevel="2" x14ac:dyDescent="0.2">
      <c r="A129" s="10"/>
      <c r="B129" s="18"/>
      <c r="C129" s="18"/>
      <c r="D129" s="18"/>
      <c r="E129" s="23" t="s">
        <v>5786</v>
      </c>
      <c r="F129" s="24"/>
      <c r="G129" s="24"/>
      <c r="H129" s="24"/>
      <c r="I129" s="24"/>
      <c r="J129" s="24"/>
      <c r="K129" s="208"/>
      <c r="L129" s="208"/>
      <c r="M129" s="24"/>
      <c r="N129" s="208"/>
      <c r="O129" s="208"/>
      <c r="P129" s="208"/>
      <c r="Q129" s="208"/>
      <c r="R129" s="24"/>
      <c r="S129" s="24"/>
      <c r="T129" s="24"/>
      <c r="U129" s="24"/>
      <c r="V129" s="24"/>
      <c r="W129" s="208"/>
      <c r="X129" s="208"/>
      <c r="Y129" s="24"/>
      <c r="Z129" s="24"/>
      <c r="AA129" s="208"/>
      <c r="AB129" s="208"/>
      <c r="AC129" s="24"/>
      <c r="AD129" s="24"/>
      <c r="AE129" s="24"/>
      <c r="AF129" s="24"/>
      <c r="AG129" s="24"/>
      <c r="AH129" s="24"/>
      <c r="AI129" s="208"/>
      <c r="AJ129" s="208"/>
      <c r="AK129" s="24"/>
      <c r="AL129" s="24"/>
      <c r="AM129" s="24"/>
      <c r="AN129" s="208"/>
      <c r="AO129" s="208"/>
      <c r="AP129" s="24"/>
      <c r="AQ129" s="24"/>
      <c r="AR129" s="24"/>
      <c r="AS129" s="24"/>
      <c r="AT129" s="24"/>
      <c r="AU129" s="24"/>
      <c r="AV129" s="24"/>
      <c r="AW129" s="24"/>
      <c r="AX129" s="24"/>
      <c r="AY129" s="208"/>
      <c r="AZ129" s="208"/>
      <c r="BA129" s="208"/>
      <c r="BB129" s="21"/>
      <c r="BC129" s="18"/>
      <c r="BD129" s="22"/>
      <c r="BE129" s="21"/>
      <c r="BG129" s="10"/>
      <c r="BH129" s="21"/>
      <c r="BI129" s="21"/>
      <c r="BJ129" s="21"/>
      <c r="BK129" s="21"/>
      <c r="BL129" s="22"/>
      <c r="BM129" s="21"/>
      <c r="BN129" s="21"/>
      <c r="BO129" s="22"/>
      <c r="BP129" s="21"/>
    </row>
    <row r="130" spans="1:68" ht="11.1" hidden="1" customHeight="1" outlineLevel="1" collapsed="1" x14ac:dyDescent="0.2">
      <c r="A130" s="10"/>
      <c r="B130" s="18"/>
      <c r="C130" s="18"/>
      <c r="D130" s="18"/>
      <c r="E130" s="19" t="s">
        <v>107</v>
      </c>
      <c r="F130" s="20"/>
      <c r="G130" s="20"/>
      <c r="H130" s="20"/>
      <c r="I130" s="20"/>
      <c r="J130" s="20"/>
      <c r="K130" s="209"/>
      <c r="L130" s="209"/>
      <c r="M130" s="20"/>
      <c r="N130" s="209"/>
      <c r="O130" s="209"/>
      <c r="P130" s="209"/>
      <c r="Q130" s="209"/>
      <c r="R130" s="20"/>
      <c r="S130" s="20"/>
      <c r="T130" s="20"/>
      <c r="U130" s="20"/>
      <c r="V130" s="20"/>
      <c r="W130" s="209"/>
      <c r="X130" s="209"/>
      <c r="Y130" s="20"/>
      <c r="Z130" s="20"/>
      <c r="AA130" s="209"/>
      <c r="AB130" s="209"/>
      <c r="AC130" s="20"/>
      <c r="AD130" s="20"/>
      <c r="AE130" s="20"/>
      <c r="AF130" s="20"/>
      <c r="AG130" s="20"/>
      <c r="AH130" s="20"/>
      <c r="AI130" s="209"/>
      <c r="AJ130" s="209"/>
      <c r="AK130" s="20"/>
      <c r="AL130" s="20"/>
      <c r="AM130" s="20"/>
      <c r="AN130" s="209"/>
      <c r="AO130" s="209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9"/>
      <c r="AZ130" s="209"/>
      <c r="BA130" s="209"/>
      <c r="BB130" s="21"/>
      <c r="BC130" s="18"/>
      <c r="BD130" s="22"/>
      <c r="BE130" s="21"/>
      <c r="BG130" s="10">
        <v>4</v>
      </c>
      <c r="BH130" s="21">
        <v>0.49996800000000002</v>
      </c>
      <c r="BI130" s="21">
        <v>0.26221100000000003</v>
      </c>
      <c r="BJ130" s="21">
        <f>BH130-BI130</f>
        <v>0.237757</v>
      </c>
      <c r="BK130" s="21"/>
      <c r="BL130" s="22"/>
      <c r="BM130" s="21"/>
      <c r="BN130" s="21"/>
      <c r="BO130" s="22"/>
      <c r="BP130" s="21"/>
    </row>
    <row r="131" spans="1:68" ht="11.1" hidden="1" customHeight="1" outlineLevel="2" x14ac:dyDescent="0.2">
      <c r="A131" s="10"/>
      <c r="B131" s="18"/>
      <c r="C131" s="18"/>
      <c r="D131" s="18"/>
      <c r="E131" s="23" t="s">
        <v>5854</v>
      </c>
      <c r="F131" s="24"/>
      <c r="G131" s="24"/>
      <c r="H131" s="24"/>
      <c r="I131" s="24"/>
      <c r="J131" s="24"/>
      <c r="K131" s="208"/>
      <c r="L131" s="208"/>
      <c r="M131" s="24"/>
      <c r="N131" s="208"/>
      <c r="O131" s="208"/>
      <c r="P131" s="208"/>
      <c r="Q131" s="208"/>
      <c r="R131" s="24"/>
      <c r="S131" s="24"/>
      <c r="T131" s="24"/>
      <c r="U131" s="24"/>
      <c r="V131" s="24"/>
      <c r="W131" s="208"/>
      <c r="X131" s="208"/>
      <c r="Y131" s="24"/>
      <c r="Z131" s="24"/>
      <c r="AA131" s="208"/>
      <c r="AB131" s="208"/>
      <c r="AC131" s="24"/>
      <c r="AD131" s="24"/>
      <c r="AE131" s="24"/>
      <c r="AF131" s="24"/>
      <c r="AG131" s="24"/>
      <c r="AH131" s="24"/>
      <c r="AI131" s="208"/>
      <c r="AJ131" s="208"/>
      <c r="AK131" s="24"/>
      <c r="AL131" s="24"/>
      <c r="AM131" s="24"/>
      <c r="AN131" s="208"/>
      <c r="AO131" s="208"/>
      <c r="AP131" s="24"/>
      <c r="AQ131" s="24"/>
      <c r="AR131" s="24"/>
      <c r="AS131" s="24"/>
      <c r="AT131" s="24"/>
      <c r="AU131" s="24"/>
      <c r="AV131" s="24"/>
      <c r="AW131" s="24"/>
      <c r="AX131" s="24"/>
      <c r="AY131" s="208"/>
      <c r="AZ131" s="208"/>
      <c r="BA131" s="208"/>
      <c r="BB131" s="21"/>
      <c r="BC131" s="18"/>
      <c r="BD131" s="22"/>
      <c r="BE131" s="21"/>
      <c r="BG131" s="10"/>
      <c r="BH131" s="21"/>
      <c r="BI131" s="21"/>
      <c r="BJ131" s="21"/>
      <c r="BK131" s="21"/>
      <c r="BL131" s="22"/>
      <c r="BM131" s="21"/>
      <c r="BN131" s="21"/>
      <c r="BO131" s="22"/>
      <c r="BP131" s="21"/>
    </row>
    <row r="132" spans="1:68" ht="11.1" hidden="1" customHeight="1" outlineLevel="1" collapsed="1" x14ac:dyDescent="0.2">
      <c r="A132" s="10"/>
      <c r="B132" s="18"/>
      <c r="C132" s="18"/>
      <c r="D132" s="18"/>
      <c r="E132" s="19" t="s">
        <v>107</v>
      </c>
      <c r="F132" s="20"/>
      <c r="G132" s="20"/>
      <c r="H132" s="20"/>
      <c r="I132" s="20"/>
      <c r="J132" s="20"/>
      <c r="K132" s="209"/>
      <c r="L132" s="209"/>
      <c r="M132" s="20"/>
      <c r="N132" s="209"/>
      <c r="O132" s="209"/>
      <c r="P132" s="209"/>
      <c r="Q132" s="209"/>
      <c r="R132" s="20"/>
      <c r="S132" s="20"/>
      <c r="T132" s="20"/>
      <c r="U132" s="20"/>
      <c r="V132" s="20"/>
      <c r="W132" s="209"/>
      <c r="X132" s="209"/>
      <c r="Y132" s="20"/>
      <c r="Z132" s="20"/>
      <c r="AA132" s="209"/>
      <c r="AB132" s="209"/>
      <c r="AC132" s="20"/>
      <c r="AD132" s="20"/>
      <c r="AE132" s="20"/>
      <c r="AF132" s="20"/>
      <c r="AG132" s="20"/>
      <c r="AH132" s="20"/>
      <c r="AI132" s="209"/>
      <c r="AJ132" s="209"/>
      <c r="AK132" s="20"/>
      <c r="AL132" s="20"/>
      <c r="AM132" s="20"/>
      <c r="AN132" s="209"/>
      <c r="AO132" s="209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9"/>
      <c r="AZ132" s="209"/>
      <c r="BA132" s="209"/>
      <c r="BB132" s="21"/>
      <c r="BC132" s="18"/>
      <c r="BD132" s="22"/>
      <c r="BE132" s="21"/>
      <c r="BG132" s="10">
        <v>4</v>
      </c>
      <c r="BH132" s="21">
        <v>0.61357679999999992</v>
      </c>
      <c r="BI132" s="22">
        <v>0.24945400000000001</v>
      </c>
      <c r="BJ132" s="21">
        <f>BH132-BI132</f>
        <v>0.36412279999999991</v>
      </c>
      <c r="BK132" s="21"/>
      <c r="BL132" s="22"/>
      <c r="BM132" s="21"/>
      <c r="BN132" s="21"/>
      <c r="BO132" s="22"/>
      <c r="BP132" s="21"/>
    </row>
    <row r="133" spans="1:68" ht="11.1" hidden="1" customHeight="1" outlineLevel="2" x14ac:dyDescent="0.2">
      <c r="A133" s="10"/>
      <c r="B133" s="18"/>
      <c r="C133" s="18"/>
      <c r="D133" s="18"/>
      <c r="E133" s="23" t="s">
        <v>5855</v>
      </c>
      <c r="F133" s="24"/>
      <c r="G133" s="24"/>
      <c r="H133" s="24"/>
      <c r="I133" s="24"/>
      <c r="J133" s="24"/>
      <c r="K133" s="208"/>
      <c r="L133" s="208"/>
      <c r="M133" s="24"/>
      <c r="N133" s="208"/>
      <c r="O133" s="208"/>
      <c r="P133" s="208"/>
      <c r="Q133" s="208"/>
      <c r="R133" s="24"/>
      <c r="S133" s="24"/>
      <c r="T133" s="24"/>
      <c r="U133" s="24"/>
      <c r="V133" s="24"/>
      <c r="W133" s="208"/>
      <c r="X133" s="208"/>
      <c r="Y133" s="24"/>
      <c r="Z133" s="24"/>
      <c r="AA133" s="208"/>
      <c r="AB133" s="208"/>
      <c r="AC133" s="24"/>
      <c r="AD133" s="24"/>
      <c r="AE133" s="24"/>
      <c r="AF133" s="24"/>
      <c r="AG133" s="24"/>
      <c r="AH133" s="24"/>
      <c r="AI133" s="208"/>
      <c r="AJ133" s="208"/>
      <c r="AK133" s="24"/>
      <c r="AL133" s="24"/>
      <c r="AM133" s="24"/>
      <c r="AN133" s="208"/>
      <c r="AO133" s="208"/>
      <c r="AP133" s="24"/>
      <c r="AQ133" s="24"/>
      <c r="AR133" s="24"/>
      <c r="AS133" s="24"/>
      <c r="AT133" s="24"/>
      <c r="AU133" s="24"/>
      <c r="AV133" s="24"/>
      <c r="AW133" s="24"/>
      <c r="AX133" s="24"/>
      <c r="AY133" s="208"/>
      <c r="AZ133" s="208"/>
      <c r="BA133" s="208"/>
      <c r="BB133" s="21"/>
      <c r="BC133" s="18"/>
      <c r="BD133" s="22"/>
      <c r="BE133" s="21"/>
      <c r="BG133" s="10"/>
      <c r="BH133" s="21"/>
      <c r="BI133" s="22"/>
      <c r="BJ133" s="21"/>
      <c r="BK133" s="21"/>
      <c r="BL133" s="22"/>
      <c r="BM133" s="21"/>
      <c r="BN133" s="21"/>
      <c r="BO133" s="22"/>
      <c r="BP133" s="21"/>
    </row>
    <row r="134" spans="1:68" ht="11.1" hidden="1" customHeight="1" outlineLevel="1" collapsed="1" x14ac:dyDescent="0.2">
      <c r="A134" s="10"/>
      <c r="B134" s="18"/>
      <c r="C134" s="18"/>
      <c r="D134" s="18"/>
      <c r="E134" s="176" t="s">
        <v>5897</v>
      </c>
      <c r="F134" s="24"/>
      <c r="G134" s="24"/>
      <c r="H134" s="24"/>
      <c r="I134" s="24"/>
      <c r="J134" s="24"/>
      <c r="K134" s="208"/>
      <c r="L134" s="208"/>
      <c r="M134" s="24"/>
      <c r="N134" s="208"/>
      <c r="O134" s="208"/>
      <c r="P134" s="208"/>
      <c r="Q134" s="208"/>
      <c r="R134" s="24"/>
      <c r="S134" s="24"/>
      <c r="T134" s="24"/>
      <c r="U134" s="24"/>
      <c r="V134" s="24"/>
      <c r="W134" s="208"/>
      <c r="X134" s="208"/>
      <c r="Y134" s="24"/>
      <c r="Z134" s="24"/>
      <c r="AA134" s="208"/>
      <c r="AB134" s="208"/>
      <c r="AC134" s="24"/>
      <c r="AD134" s="24"/>
      <c r="AE134" s="24"/>
      <c r="AF134" s="24"/>
      <c r="AG134" s="24"/>
      <c r="AH134" s="24"/>
      <c r="AI134" s="208"/>
      <c r="AJ134" s="208"/>
      <c r="AK134" s="24"/>
      <c r="AL134" s="24"/>
      <c r="AM134" s="24"/>
      <c r="AN134" s="208"/>
      <c r="AO134" s="208"/>
      <c r="AP134" s="24"/>
      <c r="AQ134" s="24"/>
      <c r="AR134" s="24"/>
      <c r="AS134" s="24"/>
      <c r="AT134" s="24"/>
      <c r="AU134" s="24"/>
      <c r="AV134" s="24"/>
      <c r="AW134" s="24"/>
      <c r="AX134" s="24"/>
      <c r="AY134" s="208"/>
      <c r="AZ134" s="208"/>
      <c r="BA134" s="208"/>
      <c r="BB134" s="186">
        <f>BB135</f>
        <v>18.314</v>
      </c>
      <c r="BC134" s="186">
        <f t="shared" ref="BC134:BE134" si="31">BC135</f>
        <v>11.5</v>
      </c>
      <c r="BD134" s="186">
        <f t="shared" si="31"/>
        <v>24.615591397849464</v>
      </c>
      <c r="BE134" s="186">
        <f t="shared" si="31"/>
        <v>-13.115591397849464</v>
      </c>
      <c r="BF134" s="190"/>
      <c r="BG134" s="188">
        <v>6</v>
      </c>
      <c r="BH134" s="186">
        <f>BH135</f>
        <v>8.5559999999999994E-3</v>
      </c>
      <c r="BI134" s="186">
        <f t="shared" ref="BI134:BJ134" si="32">BI135</f>
        <v>1.8314E-2</v>
      </c>
      <c r="BJ134" s="186">
        <f t="shared" si="32"/>
        <v>0</v>
      </c>
      <c r="BK134" s="21"/>
      <c r="BL134" s="22"/>
      <c r="BM134" s="21"/>
      <c r="BN134" s="21"/>
      <c r="BO134" s="22"/>
      <c r="BP134" s="21"/>
    </row>
    <row r="135" spans="1:68" ht="11.1" hidden="1" customHeight="1" outlineLevel="2" x14ac:dyDescent="0.2">
      <c r="A135" s="10"/>
      <c r="B135" s="18"/>
      <c r="C135" s="18"/>
      <c r="D135" s="18"/>
      <c r="E135" s="177" t="s">
        <v>5899</v>
      </c>
      <c r="F135" s="24"/>
      <c r="G135" s="24"/>
      <c r="H135" s="24"/>
      <c r="I135" s="24"/>
      <c r="J135" s="24"/>
      <c r="K135" s="208"/>
      <c r="L135" s="208"/>
      <c r="M135" s="24"/>
      <c r="N135" s="208"/>
      <c r="O135" s="208"/>
      <c r="P135" s="208"/>
      <c r="Q135" s="208"/>
      <c r="R135" s="24"/>
      <c r="S135" s="24"/>
      <c r="T135" s="24"/>
      <c r="U135" s="24"/>
      <c r="V135" s="24"/>
      <c r="W135" s="208"/>
      <c r="X135" s="208"/>
      <c r="Y135" s="24"/>
      <c r="Z135" s="24"/>
      <c r="AA135" s="208"/>
      <c r="AB135" s="208"/>
      <c r="AC135" s="24"/>
      <c r="AD135" s="24"/>
      <c r="AE135" s="24"/>
      <c r="AF135" s="24"/>
      <c r="AG135" s="24"/>
      <c r="AH135" s="24"/>
      <c r="AI135" s="208"/>
      <c r="AJ135" s="208"/>
      <c r="AK135" s="24"/>
      <c r="AL135" s="24"/>
      <c r="AM135" s="24"/>
      <c r="AN135" s="208"/>
      <c r="AO135" s="208"/>
      <c r="AP135" s="24"/>
      <c r="AQ135" s="24"/>
      <c r="AR135" s="24"/>
      <c r="AS135" s="24"/>
      <c r="AT135" s="24"/>
      <c r="AU135" s="24"/>
      <c r="AV135" s="24"/>
      <c r="AW135" s="24"/>
      <c r="AX135" s="24"/>
      <c r="AY135" s="208"/>
      <c r="AZ135" s="208"/>
      <c r="BA135" s="208"/>
      <c r="BB135" s="186">
        <v>18.314</v>
      </c>
      <c r="BC135" s="191">
        <v>11.5</v>
      </c>
      <c r="BD135" s="22">
        <f t="shared" ref="BD135:BD139" si="33">(BB135/31/24)*1000</f>
        <v>24.615591397849464</v>
      </c>
      <c r="BE135" s="186">
        <f t="shared" ref="BE135:BE139" si="34">BC135-BD135</f>
        <v>-13.115591397849464</v>
      </c>
      <c r="BF135" s="190"/>
      <c r="BG135" s="188"/>
      <c r="BH135" s="186">
        <f t="shared" ref="BH135:BI139" si="35">(BC135*24*31/1000000)</f>
        <v>8.5559999999999994E-3</v>
      </c>
      <c r="BI135" s="22">
        <f t="shared" si="35"/>
        <v>1.8314E-2</v>
      </c>
      <c r="BJ135" s="186">
        <v>0</v>
      </c>
      <c r="BK135" s="21"/>
      <c r="BL135" s="22"/>
      <c r="BM135" s="21"/>
      <c r="BN135" s="21"/>
      <c r="BO135" s="22"/>
      <c r="BP135" s="21"/>
    </row>
    <row r="136" spans="1:68" ht="11.1" hidden="1" customHeight="1" outlineLevel="1" collapsed="1" x14ac:dyDescent="0.2">
      <c r="A136" s="10"/>
      <c r="B136" s="18"/>
      <c r="C136" s="18"/>
      <c r="D136" s="18"/>
      <c r="E136" s="176" t="s">
        <v>5897</v>
      </c>
      <c r="F136" s="24"/>
      <c r="G136" s="24"/>
      <c r="H136" s="24"/>
      <c r="I136" s="24"/>
      <c r="J136" s="24"/>
      <c r="K136" s="208"/>
      <c r="L136" s="208"/>
      <c r="M136" s="24"/>
      <c r="N136" s="208"/>
      <c r="O136" s="208"/>
      <c r="P136" s="208"/>
      <c r="Q136" s="208"/>
      <c r="R136" s="24"/>
      <c r="S136" s="24"/>
      <c r="T136" s="24"/>
      <c r="U136" s="24"/>
      <c r="V136" s="24"/>
      <c r="W136" s="208"/>
      <c r="X136" s="208"/>
      <c r="Y136" s="24"/>
      <c r="Z136" s="24"/>
      <c r="AA136" s="208"/>
      <c r="AB136" s="208"/>
      <c r="AC136" s="24"/>
      <c r="AD136" s="24"/>
      <c r="AE136" s="24"/>
      <c r="AF136" s="24"/>
      <c r="AG136" s="24"/>
      <c r="AH136" s="24"/>
      <c r="AI136" s="208"/>
      <c r="AJ136" s="208"/>
      <c r="AK136" s="24"/>
      <c r="AL136" s="24"/>
      <c r="AM136" s="24"/>
      <c r="AN136" s="208"/>
      <c r="AO136" s="208"/>
      <c r="AP136" s="24"/>
      <c r="AQ136" s="24"/>
      <c r="AR136" s="24"/>
      <c r="AS136" s="24"/>
      <c r="AT136" s="24"/>
      <c r="AU136" s="24"/>
      <c r="AV136" s="24"/>
      <c r="AW136" s="24"/>
      <c r="AX136" s="24"/>
      <c r="AY136" s="208"/>
      <c r="AZ136" s="208"/>
      <c r="BA136" s="208"/>
      <c r="BB136" s="186">
        <f>BB137</f>
        <v>12.78</v>
      </c>
      <c r="BC136" s="186">
        <f t="shared" ref="BC136:BE136" si="36">BC137</f>
        <v>6.5</v>
      </c>
      <c r="BD136" s="186">
        <f t="shared" si="36"/>
        <v>17.177419354838708</v>
      </c>
      <c r="BE136" s="186">
        <f t="shared" si="36"/>
        <v>-10.677419354838708</v>
      </c>
      <c r="BF136" s="190"/>
      <c r="BG136" s="188">
        <v>6</v>
      </c>
      <c r="BH136" s="186">
        <f>BH137</f>
        <v>4.836E-3</v>
      </c>
      <c r="BI136" s="186">
        <f t="shared" ref="BI136:BJ136" si="37">BI137</f>
        <v>1.278E-2</v>
      </c>
      <c r="BJ136" s="186">
        <f t="shared" si="37"/>
        <v>0</v>
      </c>
      <c r="BK136" s="21"/>
      <c r="BL136" s="22"/>
      <c r="BM136" s="21"/>
      <c r="BN136" s="21"/>
      <c r="BO136" s="22"/>
      <c r="BP136" s="21"/>
    </row>
    <row r="137" spans="1:68" ht="11.1" hidden="1" customHeight="1" outlineLevel="2" x14ac:dyDescent="0.2">
      <c r="A137" s="10"/>
      <c r="B137" s="18"/>
      <c r="C137" s="18"/>
      <c r="D137" s="18"/>
      <c r="E137" s="178" t="s">
        <v>5900</v>
      </c>
      <c r="F137" s="24"/>
      <c r="G137" s="24"/>
      <c r="H137" s="24"/>
      <c r="I137" s="24"/>
      <c r="J137" s="24"/>
      <c r="K137" s="208"/>
      <c r="L137" s="208"/>
      <c r="M137" s="24"/>
      <c r="N137" s="208"/>
      <c r="O137" s="208"/>
      <c r="P137" s="208"/>
      <c r="Q137" s="208"/>
      <c r="R137" s="24"/>
      <c r="S137" s="24"/>
      <c r="T137" s="24"/>
      <c r="U137" s="24"/>
      <c r="V137" s="24"/>
      <c r="W137" s="208"/>
      <c r="X137" s="208"/>
      <c r="Y137" s="24"/>
      <c r="Z137" s="24"/>
      <c r="AA137" s="208"/>
      <c r="AB137" s="208"/>
      <c r="AC137" s="24"/>
      <c r="AD137" s="24"/>
      <c r="AE137" s="24"/>
      <c r="AF137" s="24"/>
      <c r="AG137" s="24"/>
      <c r="AH137" s="24"/>
      <c r="AI137" s="208"/>
      <c r="AJ137" s="208"/>
      <c r="AK137" s="24"/>
      <c r="AL137" s="24"/>
      <c r="AM137" s="24"/>
      <c r="AN137" s="208"/>
      <c r="AO137" s="208"/>
      <c r="AP137" s="24"/>
      <c r="AQ137" s="24"/>
      <c r="AR137" s="24"/>
      <c r="AS137" s="24"/>
      <c r="AT137" s="24"/>
      <c r="AU137" s="24"/>
      <c r="AV137" s="24"/>
      <c r="AW137" s="24"/>
      <c r="AX137" s="24"/>
      <c r="AY137" s="208"/>
      <c r="AZ137" s="208"/>
      <c r="BA137" s="208"/>
      <c r="BB137" s="186">
        <v>12.78</v>
      </c>
      <c r="BC137" s="191">
        <v>6.5</v>
      </c>
      <c r="BD137" s="22">
        <f t="shared" si="33"/>
        <v>17.177419354838708</v>
      </c>
      <c r="BE137" s="186">
        <f t="shared" si="34"/>
        <v>-10.677419354838708</v>
      </c>
      <c r="BF137" s="190"/>
      <c r="BG137" s="188"/>
      <c r="BH137" s="186">
        <f t="shared" si="35"/>
        <v>4.836E-3</v>
      </c>
      <c r="BI137" s="22">
        <f t="shared" si="35"/>
        <v>1.278E-2</v>
      </c>
      <c r="BJ137" s="186">
        <v>0</v>
      </c>
      <c r="BK137" s="21"/>
      <c r="BL137" s="22"/>
      <c r="BM137" s="21"/>
      <c r="BN137" s="21"/>
      <c r="BO137" s="22"/>
      <c r="BP137" s="21"/>
    </row>
    <row r="138" spans="1:68" ht="11.1" hidden="1" customHeight="1" outlineLevel="1" collapsed="1" x14ac:dyDescent="0.2">
      <c r="A138" s="10"/>
      <c r="B138" s="18"/>
      <c r="C138" s="18"/>
      <c r="D138" s="18"/>
      <c r="E138" s="176" t="s">
        <v>5898</v>
      </c>
      <c r="F138" s="24"/>
      <c r="G138" s="24"/>
      <c r="H138" s="24"/>
      <c r="I138" s="24"/>
      <c r="J138" s="24"/>
      <c r="K138" s="208"/>
      <c r="L138" s="208"/>
      <c r="M138" s="24"/>
      <c r="N138" s="208"/>
      <c r="O138" s="208"/>
      <c r="P138" s="208"/>
      <c r="Q138" s="208"/>
      <c r="R138" s="24"/>
      <c r="S138" s="24"/>
      <c r="T138" s="24"/>
      <c r="U138" s="24"/>
      <c r="V138" s="24"/>
      <c r="W138" s="208"/>
      <c r="X138" s="208"/>
      <c r="Y138" s="24"/>
      <c r="Z138" s="24"/>
      <c r="AA138" s="208"/>
      <c r="AB138" s="208"/>
      <c r="AC138" s="24"/>
      <c r="AD138" s="24"/>
      <c r="AE138" s="24"/>
      <c r="AF138" s="24"/>
      <c r="AG138" s="24"/>
      <c r="AH138" s="24"/>
      <c r="AI138" s="208"/>
      <c r="AJ138" s="208"/>
      <c r="AK138" s="24"/>
      <c r="AL138" s="24"/>
      <c r="AM138" s="24"/>
      <c r="AN138" s="208"/>
      <c r="AO138" s="208"/>
      <c r="AP138" s="24"/>
      <c r="AQ138" s="24"/>
      <c r="AR138" s="24"/>
      <c r="AS138" s="24"/>
      <c r="AT138" s="24"/>
      <c r="AU138" s="24"/>
      <c r="AV138" s="24"/>
      <c r="AW138" s="24"/>
      <c r="AX138" s="24"/>
      <c r="AY138" s="208"/>
      <c r="AZ138" s="208"/>
      <c r="BA138" s="208"/>
      <c r="BB138" s="186">
        <f>BB139</f>
        <v>8.4920000000000009</v>
      </c>
      <c r="BC138" s="186">
        <f t="shared" ref="BC138:BE138" si="38">BC139</f>
        <v>12.4</v>
      </c>
      <c r="BD138" s="186">
        <f t="shared" si="38"/>
        <v>11.413978494623658</v>
      </c>
      <c r="BE138" s="186">
        <f t="shared" si="38"/>
        <v>0.98602150537634259</v>
      </c>
      <c r="BF138" s="190"/>
      <c r="BG138" s="188">
        <v>6</v>
      </c>
      <c r="BH138" s="186">
        <f>BH139</f>
        <v>9.2256000000000005E-3</v>
      </c>
      <c r="BI138" s="186">
        <f t="shared" ref="BI138:BJ138" si="39">BI139</f>
        <v>8.4920000000000013E-3</v>
      </c>
      <c r="BJ138" s="186">
        <f t="shared" si="39"/>
        <v>7.3359999999999918E-4</v>
      </c>
      <c r="BK138" s="21"/>
      <c r="BL138" s="22"/>
      <c r="BM138" s="21"/>
      <c r="BN138" s="21"/>
      <c r="BO138" s="22"/>
      <c r="BP138" s="21"/>
    </row>
    <row r="139" spans="1:68" ht="11.1" hidden="1" customHeight="1" outlineLevel="2" x14ac:dyDescent="0.2">
      <c r="A139" s="10"/>
      <c r="B139" s="18"/>
      <c r="C139" s="18"/>
      <c r="D139" s="18"/>
      <c r="E139" s="177" t="s">
        <v>5901</v>
      </c>
      <c r="F139" s="24"/>
      <c r="G139" s="24"/>
      <c r="H139" s="24"/>
      <c r="I139" s="24"/>
      <c r="J139" s="24"/>
      <c r="K139" s="208"/>
      <c r="L139" s="208"/>
      <c r="M139" s="24"/>
      <c r="N139" s="208"/>
      <c r="O139" s="208"/>
      <c r="P139" s="208"/>
      <c r="Q139" s="208"/>
      <c r="R139" s="24"/>
      <c r="S139" s="24"/>
      <c r="T139" s="24"/>
      <c r="U139" s="24"/>
      <c r="V139" s="24"/>
      <c r="W139" s="208"/>
      <c r="X139" s="208"/>
      <c r="Y139" s="24"/>
      <c r="Z139" s="24"/>
      <c r="AA139" s="208"/>
      <c r="AB139" s="208"/>
      <c r="AC139" s="24"/>
      <c r="AD139" s="24"/>
      <c r="AE139" s="24"/>
      <c r="AF139" s="24"/>
      <c r="AG139" s="24"/>
      <c r="AH139" s="24"/>
      <c r="AI139" s="208"/>
      <c r="AJ139" s="208"/>
      <c r="AK139" s="24"/>
      <c r="AL139" s="24"/>
      <c r="AM139" s="24"/>
      <c r="AN139" s="208"/>
      <c r="AO139" s="208"/>
      <c r="AP139" s="24"/>
      <c r="AQ139" s="24"/>
      <c r="AR139" s="24"/>
      <c r="AS139" s="24"/>
      <c r="AT139" s="24"/>
      <c r="AU139" s="24"/>
      <c r="AV139" s="24"/>
      <c r="AW139" s="24"/>
      <c r="AX139" s="24"/>
      <c r="AY139" s="208"/>
      <c r="AZ139" s="208"/>
      <c r="BA139" s="208"/>
      <c r="BB139" s="186">
        <v>8.4920000000000009</v>
      </c>
      <c r="BC139" s="191">
        <v>12.4</v>
      </c>
      <c r="BD139" s="22">
        <f t="shared" si="33"/>
        <v>11.413978494623658</v>
      </c>
      <c r="BE139" s="186">
        <f t="shared" si="34"/>
        <v>0.98602150537634259</v>
      </c>
      <c r="BF139" s="190"/>
      <c r="BG139" s="188"/>
      <c r="BH139" s="186">
        <f t="shared" si="35"/>
        <v>9.2256000000000005E-3</v>
      </c>
      <c r="BI139" s="22">
        <f t="shared" si="35"/>
        <v>8.4920000000000013E-3</v>
      </c>
      <c r="BJ139" s="186">
        <f t="shared" ref="BJ139" si="40">BH139-BI139</f>
        <v>7.3359999999999918E-4</v>
      </c>
      <c r="BK139" s="21"/>
      <c r="BL139" s="22"/>
      <c r="BM139" s="21"/>
      <c r="BN139" s="21"/>
      <c r="BO139" s="22"/>
      <c r="BP139" s="21"/>
    </row>
    <row r="140" spans="1:68" ht="11.1" hidden="1" customHeight="1" outlineLevel="1" collapsed="1" x14ac:dyDescent="0.2">
      <c r="A140" s="10"/>
      <c r="B140" s="18"/>
      <c r="C140" s="18"/>
      <c r="D140" s="18"/>
      <c r="E140" s="176" t="s">
        <v>6026</v>
      </c>
      <c r="F140" s="24"/>
      <c r="G140" s="24"/>
      <c r="H140" s="24"/>
      <c r="I140" s="24"/>
      <c r="J140" s="24"/>
      <c r="K140" s="216"/>
      <c r="L140" s="216"/>
      <c r="M140" s="24"/>
      <c r="N140" s="216"/>
      <c r="O140" s="216"/>
      <c r="P140" s="216"/>
      <c r="Q140" s="216"/>
      <c r="R140" s="24"/>
      <c r="S140" s="24"/>
      <c r="T140" s="24"/>
      <c r="U140" s="24"/>
      <c r="V140" s="24"/>
      <c r="W140" s="216"/>
      <c r="X140" s="216"/>
      <c r="Y140" s="24"/>
      <c r="Z140" s="24"/>
      <c r="AA140" s="216"/>
      <c r="AB140" s="216"/>
      <c r="AC140" s="24"/>
      <c r="AD140" s="24"/>
      <c r="AE140" s="24"/>
      <c r="AF140" s="24"/>
      <c r="AG140" s="24"/>
      <c r="AH140" s="24"/>
      <c r="AI140" s="216"/>
      <c r="AJ140" s="216"/>
      <c r="AK140" s="24"/>
      <c r="AL140" s="24"/>
      <c r="AM140" s="24"/>
      <c r="AN140" s="216"/>
      <c r="AO140" s="216"/>
      <c r="AP140" s="24"/>
      <c r="AQ140" s="24"/>
      <c r="AR140" s="24"/>
      <c r="AS140" s="24"/>
      <c r="AT140" s="24"/>
      <c r="AU140" s="24"/>
      <c r="AV140" s="24"/>
      <c r="AW140" s="24"/>
      <c r="AX140" s="24"/>
      <c r="AY140" s="216"/>
      <c r="AZ140" s="216"/>
      <c r="BA140" s="216"/>
      <c r="BB140" s="186">
        <f>BB141</f>
        <v>40.710999999999999</v>
      </c>
      <c r="BC140" s="186">
        <f t="shared" ref="BC140" si="41">BC141</f>
        <v>264</v>
      </c>
      <c r="BD140" s="22">
        <f t="shared" ref="BD140:BD141" si="42">(BB140/31/24)*1000</f>
        <v>54.719086021505376</v>
      </c>
      <c r="BE140" s="186">
        <f t="shared" ref="BE140:BE141" si="43">BC140-BD140</f>
        <v>209.28091397849462</v>
      </c>
      <c r="BF140" s="190"/>
      <c r="BG140" s="188">
        <v>5</v>
      </c>
      <c r="BH140" s="186">
        <f t="shared" ref="BH140:BH141" si="44">(BC140*24*31/1000000)</f>
        <v>0.19641600000000001</v>
      </c>
      <c r="BI140" s="22">
        <f t="shared" ref="BI140:BI141" si="45">(BD140*24*31/1000000)</f>
        <v>4.0710999999999997E-2</v>
      </c>
      <c r="BJ140" s="186">
        <f t="shared" ref="BJ140:BJ141" si="46">BH140-BI140</f>
        <v>0.15570500000000001</v>
      </c>
      <c r="BK140" s="21"/>
      <c r="BL140" s="22"/>
      <c r="BM140" s="21"/>
      <c r="BN140" s="21"/>
      <c r="BO140" s="22"/>
      <c r="BP140" s="21"/>
    </row>
    <row r="141" spans="1:68" ht="11.1" hidden="1" customHeight="1" outlineLevel="2" x14ac:dyDescent="0.2">
      <c r="A141" s="10"/>
      <c r="B141" s="18"/>
      <c r="C141" s="18"/>
      <c r="D141" s="18"/>
      <c r="E141" s="177" t="s">
        <v>6027</v>
      </c>
      <c r="F141" s="24"/>
      <c r="G141" s="24"/>
      <c r="H141" s="24"/>
      <c r="I141" s="24"/>
      <c r="J141" s="24"/>
      <c r="K141" s="216"/>
      <c r="L141" s="216"/>
      <c r="M141" s="24"/>
      <c r="N141" s="216"/>
      <c r="O141" s="216"/>
      <c r="P141" s="216"/>
      <c r="Q141" s="216"/>
      <c r="R141" s="24"/>
      <c r="S141" s="24"/>
      <c r="T141" s="24"/>
      <c r="U141" s="24"/>
      <c r="V141" s="24"/>
      <c r="W141" s="216"/>
      <c r="X141" s="216"/>
      <c r="Y141" s="24"/>
      <c r="Z141" s="24"/>
      <c r="AA141" s="216"/>
      <c r="AB141" s="216"/>
      <c r="AC141" s="24"/>
      <c r="AD141" s="24"/>
      <c r="AE141" s="24"/>
      <c r="AF141" s="24"/>
      <c r="AG141" s="24"/>
      <c r="AH141" s="24"/>
      <c r="AI141" s="216"/>
      <c r="AJ141" s="216"/>
      <c r="AK141" s="24"/>
      <c r="AL141" s="24"/>
      <c r="AM141" s="24"/>
      <c r="AN141" s="216"/>
      <c r="AO141" s="216"/>
      <c r="AP141" s="24"/>
      <c r="AQ141" s="24"/>
      <c r="AR141" s="24"/>
      <c r="AS141" s="24"/>
      <c r="AT141" s="24"/>
      <c r="AU141" s="24"/>
      <c r="AV141" s="24"/>
      <c r="AW141" s="24"/>
      <c r="AX141" s="24"/>
      <c r="AY141" s="216"/>
      <c r="AZ141" s="216"/>
      <c r="BA141" s="216"/>
      <c r="BB141" s="186">
        <v>40.710999999999999</v>
      </c>
      <c r="BC141" s="191">
        <v>264</v>
      </c>
      <c r="BD141" s="22">
        <f t="shared" si="42"/>
        <v>54.719086021505376</v>
      </c>
      <c r="BE141" s="186">
        <f t="shared" si="43"/>
        <v>209.28091397849462</v>
      </c>
      <c r="BF141" s="190"/>
      <c r="BG141" s="188"/>
      <c r="BH141" s="186">
        <f t="shared" si="44"/>
        <v>0.19641600000000001</v>
      </c>
      <c r="BI141" s="22">
        <f t="shared" si="45"/>
        <v>4.0710999999999997E-2</v>
      </c>
      <c r="BJ141" s="186">
        <f t="shared" si="46"/>
        <v>0.15570500000000001</v>
      </c>
      <c r="BK141" s="21"/>
      <c r="BL141" s="22"/>
      <c r="BM141" s="21"/>
      <c r="BN141" s="21"/>
      <c r="BO141" s="22"/>
      <c r="BP141" s="21"/>
    </row>
    <row r="142" spans="1:68" ht="15.75" hidden="1" customHeight="1" x14ac:dyDescent="0.2">
      <c r="A142" s="10">
        <v>8</v>
      </c>
      <c r="B142" s="11" t="s">
        <v>112</v>
      </c>
      <c r="C142" s="11" t="s">
        <v>113</v>
      </c>
      <c r="D142" s="11" t="s">
        <v>113</v>
      </c>
      <c r="E142" s="12"/>
      <c r="F142" s="211">
        <v>403.58</v>
      </c>
      <c r="G142" s="211">
        <v>383.1</v>
      </c>
      <c r="H142" s="211">
        <v>277.91800000000001</v>
      </c>
      <c r="I142" s="242">
        <v>169.13399999999999</v>
      </c>
      <c r="J142" s="242"/>
      <c r="K142" s="211">
        <v>108.86499999999999</v>
      </c>
      <c r="L142" s="211">
        <v>55.914999999999999</v>
      </c>
      <c r="M142" s="211">
        <v>34.915999999999997</v>
      </c>
      <c r="N142" s="211">
        <v>47.459000000000003</v>
      </c>
      <c r="O142" s="211">
        <v>109.03400000000001</v>
      </c>
      <c r="P142" s="211">
        <v>61.567999999999998</v>
      </c>
      <c r="Q142" s="211">
        <v>272.24200000000002</v>
      </c>
      <c r="R142" s="211">
        <v>368.78899999999999</v>
      </c>
      <c r="S142" s="211">
        <v>401.416</v>
      </c>
      <c r="T142" s="211">
        <v>363.23500000000001</v>
      </c>
      <c r="U142" s="211">
        <v>358.447</v>
      </c>
      <c r="V142" s="211">
        <v>162.40899999999999</v>
      </c>
      <c r="W142" s="211">
        <v>130.82</v>
      </c>
      <c r="X142" s="211">
        <v>53.325000000000003</v>
      </c>
      <c r="Y142" s="211">
        <v>18.701000000000001</v>
      </c>
      <c r="Z142" s="211">
        <v>30.794</v>
      </c>
      <c r="AA142" s="211">
        <v>85.411000000000001</v>
      </c>
      <c r="AB142" s="211">
        <v>145.137</v>
      </c>
      <c r="AC142" s="211">
        <v>271.53899999999999</v>
      </c>
      <c r="AD142" s="211">
        <v>389.553</v>
      </c>
      <c r="AE142" s="211">
        <v>369.84199999999998</v>
      </c>
      <c r="AF142" s="211">
        <v>356.98899999999998</v>
      </c>
      <c r="AG142" s="211">
        <v>317.01100000000002</v>
      </c>
      <c r="AH142" s="211">
        <v>183.87299999999999</v>
      </c>
      <c r="AI142" s="211">
        <v>126.187</v>
      </c>
      <c r="AJ142" s="211">
        <v>68.980999999999995</v>
      </c>
      <c r="AK142" s="211">
        <v>21.31</v>
      </c>
      <c r="AL142" s="211">
        <v>35.176000000000002</v>
      </c>
      <c r="AM142" s="211">
        <v>91.003</v>
      </c>
      <c r="AN142" s="211">
        <v>140.142</v>
      </c>
      <c r="AO142" s="211">
        <v>231.96899999999999</v>
      </c>
      <c r="AP142" s="211">
        <v>388.976</v>
      </c>
      <c r="AQ142" s="211">
        <v>402.73599999999999</v>
      </c>
      <c r="AR142" s="211">
        <v>367.87799999999999</v>
      </c>
      <c r="AS142" s="211">
        <v>306.83100000000002</v>
      </c>
      <c r="AT142" s="211">
        <v>230.37200000000001</v>
      </c>
      <c r="AU142" s="211">
        <v>121.557</v>
      </c>
      <c r="AV142" s="211">
        <v>50.505000000000003</v>
      </c>
      <c r="AW142" s="211">
        <v>25.145</v>
      </c>
      <c r="AX142" s="211">
        <v>47.655999999999999</v>
      </c>
      <c r="AY142" s="211">
        <v>94.366</v>
      </c>
      <c r="AZ142" s="211">
        <v>112.958</v>
      </c>
      <c r="BA142" s="211">
        <v>226.167</v>
      </c>
      <c r="BB142" s="14">
        <f>BB143+BB145+BB147+BB149+BB153+BB155+BB157+BB159+BB162+BB164+BB167+BB172</f>
        <v>454.904</v>
      </c>
      <c r="BC142" s="14">
        <f>SUM(BC143:BC173)</f>
        <v>2325.4789999999998</v>
      </c>
      <c r="BD142" s="41">
        <f>(BB142/31/24)*1000</f>
        <v>611.43010752688167</v>
      </c>
      <c r="BE142" s="14">
        <f>SUM(BE143:BE168)</f>
        <v>1680.9452903225808</v>
      </c>
      <c r="BG142" s="16"/>
      <c r="BH142" s="14">
        <f>SUM(BH143:BH173)</f>
        <v>1.7356542959999999</v>
      </c>
      <c r="BI142" s="14">
        <f>SUM(BI143:BI173)</f>
        <v>0.45909964000000003</v>
      </c>
      <c r="BJ142" s="14">
        <f>SUM(BJ143:BJ173)</f>
        <v>1.2765546560000001</v>
      </c>
      <c r="BK142" s="17">
        <v>4.1525891279999998</v>
      </c>
      <c r="BL142" s="15">
        <v>1.2814530000000002</v>
      </c>
      <c r="BM142" s="14">
        <v>2.8681898880000007</v>
      </c>
      <c r="BN142" s="17">
        <f t="shared" ref="BN142:BP210" si="47">BK142*4</f>
        <v>16.610356511999999</v>
      </c>
      <c r="BO142" s="15">
        <f t="shared" si="47"/>
        <v>5.1258120000000007</v>
      </c>
      <c r="BP142" s="17">
        <f t="shared" si="47"/>
        <v>11.472759552000003</v>
      </c>
    </row>
    <row r="143" spans="1:68" ht="11.1" hidden="1" customHeight="1" outlineLevel="1" collapsed="1" x14ac:dyDescent="0.2">
      <c r="A143" s="10"/>
      <c r="B143" s="18"/>
      <c r="C143" s="18"/>
      <c r="D143" s="18"/>
      <c r="E143" s="19" t="s">
        <v>114</v>
      </c>
      <c r="F143" s="209">
        <v>1.454</v>
      </c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1">
        <f t="shared" si="27"/>
        <v>1.454</v>
      </c>
      <c r="BC143" s="18">
        <v>5.75</v>
      </c>
      <c r="BD143" s="22">
        <f>(BB143/31/24)*1000</f>
        <v>1.954301075268817</v>
      </c>
      <c r="BE143" s="21">
        <f t="shared" ref="BE143:BE162" si="48">BC143-BD143</f>
        <v>3.795698924731183</v>
      </c>
      <c r="BF143" s="2">
        <v>5.75</v>
      </c>
      <c r="BG143" s="10">
        <v>6</v>
      </c>
      <c r="BH143" s="21">
        <f>(BC143*24*31/1000000)</f>
        <v>4.2779999999999997E-3</v>
      </c>
      <c r="BI143" s="22">
        <f>(BD143*24*31/1000000)</f>
        <v>1.4539999999999998E-3</v>
      </c>
      <c r="BJ143" s="21">
        <f t="shared" ref="BJ143:BJ162" si="49">BH143-BI143</f>
        <v>2.8240000000000001E-3</v>
      </c>
      <c r="BK143" s="21">
        <v>1.2833999999999998E-2</v>
      </c>
      <c r="BL143" s="22">
        <v>4.3619999999999996E-3</v>
      </c>
      <c r="BM143" s="21">
        <v>8.4719999999999986E-3</v>
      </c>
      <c r="BN143" s="21">
        <f t="shared" si="47"/>
        <v>5.1335999999999993E-2</v>
      </c>
      <c r="BO143" s="22">
        <f t="shared" si="47"/>
        <v>1.7447999999999998E-2</v>
      </c>
      <c r="BP143" s="21">
        <f t="shared" si="47"/>
        <v>3.3887999999999995E-2</v>
      </c>
    </row>
    <row r="144" spans="1:68" ht="11.1" hidden="1" customHeight="1" outlineLevel="2" x14ac:dyDescent="0.2">
      <c r="A144" s="10"/>
      <c r="B144" s="18"/>
      <c r="C144" s="18"/>
      <c r="D144" s="18"/>
      <c r="E144" s="23" t="s">
        <v>115</v>
      </c>
      <c r="F144" s="208">
        <v>1.454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1">
        <f t="shared" si="27"/>
        <v>1.454</v>
      </c>
      <c r="BC144" s="18"/>
      <c r="BD144" s="22"/>
      <c r="BE144" s="21">
        <f t="shared" si="48"/>
        <v>0</v>
      </c>
      <c r="BF144" s="2">
        <v>5.75</v>
      </c>
      <c r="BG144" s="10"/>
      <c r="BH144" s="21">
        <f t="shared" si="28"/>
        <v>0</v>
      </c>
      <c r="BI144" s="22">
        <f t="shared" si="28"/>
        <v>0</v>
      </c>
      <c r="BJ144" s="21">
        <f t="shared" si="49"/>
        <v>0</v>
      </c>
      <c r="BK144" s="21">
        <v>0</v>
      </c>
      <c r="BL144" s="22">
        <v>0</v>
      </c>
      <c r="BM144" s="21">
        <v>0</v>
      </c>
      <c r="BN144" s="21">
        <f t="shared" si="47"/>
        <v>0</v>
      </c>
      <c r="BO144" s="22">
        <f t="shared" si="47"/>
        <v>0</v>
      </c>
      <c r="BP144" s="21">
        <f t="shared" si="47"/>
        <v>0</v>
      </c>
    </row>
    <row r="145" spans="1:68" ht="11.1" hidden="1" customHeight="1" outlineLevel="1" collapsed="1" x14ac:dyDescent="0.2">
      <c r="A145" s="10"/>
      <c r="B145" s="18"/>
      <c r="C145" s="18"/>
      <c r="D145" s="18"/>
      <c r="E145" s="19" t="s">
        <v>116</v>
      </c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9">
        <v>3.2690000000000001</v>
      </c>
      <c r="R145" s="209">
        <v>4.4109999999999996</v>
      </c>
      <c r="S145" s="209">
        <v>5.016</v>
      </c>
      <c r="T145" s="209">
        <v>3.7770000000000001</v>
      </c>
      <c r="U145" s="209">
        <v>3.95</v>
      </c>
      <c r="V145" s="209">
        <v>2.109</v>
      </c>
      <c r="W145" s="209">
        <v>1.163</v>
      </c>
      <c r="X145" s="209">
        <v>0.22900000000000001</v>
      </c>
      <c r="Y145" s="20"/>
      <c r="Z145" s="20"/>
      <c r="AA145" s="20"/>
      <c r="AB145" s="209">
        <v>1.9750000000000001</v>
      </c>
      <c r="AC145" s="209">
        <v>3.2290000000000001</v>
      </c>
      <c r="AD145" s="209">
        <v>4.3540000000000001</v>
      </c>
      <c r="AE145" s="209">
        <v>4.5030000000000001</v>
      </c>
      <c r="AF145" s="209">
        <v>4.2939999999999996</v>
      </c>
      <c r="AG145" s="209">
        <v>3.2410000000000001</v>
      </c>
      <c r="AH145" s="209">
        <v>1.958</v>
      </c>
      <c r="AI145" s="209">
        <v>1.1919999999999999</v>
      </c>
      <c r="AJ145" s="20"/>
      <c r="AK145" s="20"/>
      <c r="AL145" s="20"/>
      <c r="AM145" s="20"/>
      <c r="AN145" s="209">
        <v>2.3809999999999998</v>
      </c>
      <c r="AO145" s="209">
        <v>3.37</v>
      </c>
      <c r="AP145" s="209">
        <v>4.1589999999999998</v>
      </c>
      <c r="AQ145" s="209">
        <v>5.2640000000000002</v>
      </c>
      <c r="AR145" s="209">
        <v>5.0019999999999998</v>
      </c>
      <c r="AS145" s="209">
        <v>3.2120000000000002</v>
      </c>
      <c r="AT145" s="209">
        <v>2.052</v>
      </c>
      <c r="AU145" s="209">
        <v>0.99399999999999999</v>
      </c>
      <c r="AV145" s="209">
        <v>0.16500000000000001</v>
      </c>
      <c r="AW145" s="20"/>
      <c r="AX145" s="20"/>
      <c r="AY145" s="209">
        <v>0.78800000000000003</v>
      </c>
      <c r="AZ145" s="209">
        <v>1.212</v>
      </c>
      <c r="BA145" s="209">
        <v>2.8860000000000001</v>
      </c>
      <c r="BB145" s="21">
        <f t="shared" si="27"/>
        <v>5.2640000000000002</v>
      </c>
      <c r="BC145" s="18">
        <v>7.3109999999999999</v>
      </c>
      <c r="BD145" s="22">
        <f>(BB145/31/24)*1000</f>
        <v>7.075268817204301</v>
      </c>
      <c r="BE145" s="21">
        <f t="shared" si="48"/>
        <v>0.23573118279569893</v>
      </c>
      <c r="BF145" s="2">
        <v>5.6</v>
      </c>
      <c r="BG145" s="10">
        <v>6</v>
      </c>
      <c r="BH145" s="21">
        <f t="shared" si="28"/>
        <v>5.4393840000000002E-3</v>
      </c>
      <c r="BI145" s="22">
        <f t="shared" si="28"/>
        <v>5.2639999999999996E-3</v>
      </c>
      <c r="BJ145" s="21">
        <f t="shared" si="49"/>
        <v>1.7538400000000065E-4</v>
      </c>
      <c r="BK145" s="21">
        <v>1.6318152000000002E-2</v>
      </c>
      <c r="BL145" s="22">
        <v>1.5792E-2</v>
      </c>
      <c r="BM145" s="21">
        <v>5.2615200000000195E-4</v>
      </c>
      <c r="BN145" s="21">
        <f t="shared" si="47"/>
        <v>6.527260800000001E-2</v>
      </c>
      <c r="BO145" s="22">
        <f t="shared" si="47"/>
        <v>6.3168000000000002E-2</v>
      </c>
      <c r="BP145" s="21">
        <f t="shared" si="47"/>
        <v>2.1046080000000078E-3</v>
      </c>
    </row>
    <row r="146" spans="1:68" ht="11.1" hidden="1" customHeight="1" outlineLevel="2" x14ac:dyDescent="0.2">
      <c r="A146" s="10"/>
      <c r="B146" s="18"/>
      <c r="C146" s="18"/>
      <c r="D146" s="18"/>
      <c r="E146" s="23" t="s">
        <v>117</v>
      </c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08">
        <v>3.2690000000000001</v>
      </c>
      <c r="R146" s="208">
        <v>4.4109999999999996</v>
      </c>
      <c r="S146" s="208">
        <v>5.016</v>
      </c>
      <c r="T146" s="208">
        <v>3.7770000000000001</v>
      </c>
      <c r="U146" s="208">
        <v>3.95</v>
      </c>
      <c r="V146" s="208">
        <v>2.109</v>
      </c>
      <c r="W146" s="208">
        <v>1.163</v>
      </c>
      <c r="X146" s="208">
        <v>0.22900000000000001</v>
      </c>
      <c r="Y146" s="24"/>
      <c r="Z146" s="24"/>
      <c r="AA146" s="24"/>
      <c r="AB146" s="208">
        <v>1.9750000000000001</v>
      </c>
      <c r="AC146" s="208">
        <v>3.2290000000000001</v>
      </c>
      <c r="AD146" s="208">
        <v>4.3540000000000001</v>
      </c>
      <c r="AE146" s="208">
        <v>4.5030000000000001</v>
      </c>
      <c r="AF146" s="208">
        <v>4.2939999999999996</v>
      </c>
      <c r="AG146" s="208">
        <v>3.2410000000000001</v>
      </c>
      <c r="AH146" s="208">
        <v>1.958</v>
      </c>
      <c r="AI146" s="208">
        <v>1.1919999999999999</v>
      </c>
      <c r="AJ146" s="24"/>
      <c r="AK146" s="24"/>
      <c r="AL146" s="24"/>
      <c r="AM146" s="24"/>
      <c r="AN146" s="208">
        <v>2.3809999999999998</v>
      </c>
      <c r="AO146" s="208">
        <v>3.37</v>
      </c>
      <c r="AP146" s="208">
        <v>4.1589999999999998</v>
      </c>
      <c r="AQ146" s="208">
        <v>5.2640000000000002</v>
      </c>
      <c r="AR146" s="208">
        <v>5.0019999999999998</v>
      </c>
      <c r="AS146" s="208">
        <v>3.2120000000000002</v>
      </c>
      <c r="AT146" s="208">
        <v>2.052</v>
      </c>
      <c r="AU146" s="208">
        <v>0.99399999999999999</v>
      </c>
      <c r="AV146" s="208">
        <v>0.16500000000000001</v>
      </c>
      <c r="AW146" s="24"/>
      <c r="AX146" s="24"/>
      <c r="AY146" s="208">
        <v>0.78800000000000003</v>
      </c>
      <c r="AZ146" s="208">
        <v>1.212</v>
      </c>
      <c r="BA146" s="208">
        <v>2.8860000000000001</v>
      </c>
      <c r="BB146" s="21">
        <f t="shared" si="27"/>
        <v>5.2640000000000002</v>
      </c>
      <c r="BC146" s="18"/>
      <c r="BD146" s="22"/>
      <c r="BE146" s="21">
        <f t="shared" si="48"/>
        <v>0</v>
      </c>
      <c r="BF146" s="2">
        <v>5.6</v>
      </c>
      <c r="BG146" s="10"/>
      <c r="BH146" s="21">
        <f t="shared" si="28"/>
        <v>0</v>
      </c>
      <c r="BI146" s="22">
        <f t="shared" si="28"/>
        <v>0</v>
      </c>
      <c r="BJ146" s="21">
        <f t="shared" si="49"/>
        <v>0</v>
      </c>
      <c r="BK146" s="21">
        <v>0</v>
      </c>
      <c r="BL146" s="22">
        <v>0</v>
      </c>
      <c r="BM146" s="21">
        <v>0</v>
      </c>
      <c r="BN146" s="21">
        <f t="shared" si="47"/>
        <v>0</v>
      </c>
      <c r="BO146" s="22">
        <f t="shared" si="47"/>
        <v>0</v>
      </c>
      <c r="BP146" s="21">
        <f t="shared" si="47"/>
        <v>0</v>
      </c>
    </row>
    <row r="147" spans="1:68" ht="11.1" customHeight="1" outlineLevel="1" collapsed="1" x14ac:dyDescent="0.2">
      <c r="A147" s="10"/>
      <c r="B147" s="18"/>
      <c r="C147" s="18"/>
      <c r="D147" s="18"/>
      <c r="E147" s="19" t="s">
        <v>118</v>
      </c>
      <c r="F147" s="20"/>
      <c r="G147" s="209">
        <v>0.36299999999999999</v>
      </c>
      <c r="H147" s="20"/>
      <c r="I147" s="20"/>
      <c r="J147" s="20"/>
      <c r="K147" s="209">
        <v>0.12</v>
      </c>
      <c r="L147" s="20"/>
      <c r="M147" s="20"/>
      <c r="N147" s="20"/>
      <c r="O147" s="20"/>
      <c r="P147" s="209">
        <v>0.06</v>
      </c>
      <c r="Q147" s="20"/>
      <c r="R147" s="209">
        <v>4.4999999999999998E-2</v>
      </c>
      <c r="S147" s="209">
        <v>6.9000000000000006E-2</v>
      </c>
      <c r="T147" s="20"/>
      <c r="U147" s="209">
        <v>6.7000000000000004E-2</v>
      </c>
      <c r="V147" s="209">
        <v>4.3999999999999997E-2</v>
      </c>
      <c r="W147" s="209">
        <v>3.2000000000000001E-2</v>
      </c>
      <c r="X147" s="209">
        <v>1E-3</v>
      </c>
      <c r="Y147" s="20"/>
      <c r="Z147" s="20"/>
      <c r="AA147" s="209">
        <v>1.0999999999999999E-2</v>
      </c>
      <c r="AB147" s="209">
        <v>3.9E-2</v>
      </c>
      <c r="AC147" s="209">
        <v>4.8000000000000001E-2</v>
      </c>
      <c r="AD147" s="209">
        <v>4.2999999999999997E-2</v>
      </c>
      <c r="AE147" s="209">
        <v>3.4000000000000002E-2</v>
      </c>
      <c r="AF147" s="209">
        <v>4.5999999999999999E-2</v>
      </c>
      <c r="AG147" s="209">
        <v>3.7999999999999999E-2</v>
      </c>
      <c r="AH147" s="209">
        <v>0.04</v>
      </c>
      <c r="AI147" s="209">
        <v>3.2000000000000001E-2</v>
      </c>
      <c r="AJ147" s="20"/>
      <c r="AK147" s="20"/>
      <c r="AL147" s="20"/>
      <c r="AM147" s="209">
        <v>7.0000000000000001E-3</v>
      </c>
      <c r="AN147" s="209">
        <v>4.2000000000000003E-2</v>
      </c>
      <c r="AO147" s="209">
        <v>4.5999999999999999E-2</v>
      </c>
      <c r="AP147" s="209">
        <v>4.7E-2</v>
      </c>
      <c r="AQ147" s="209">
        <v>2.5999999999999999E-2</v>
      </c>
      <c r="AR147" s="209">
        <v>7.1999999999999995E-2</v>
      </c>
      <c r="AS147" s="209">
        <v>6.0000000000000001E-3</v>
      </c>
      <c r="AT147" s="209">
        <v>3.5999999999999997E-2</v>
      </c>
      <c r="AU147" s="209">
        <v>3.3000000000000002E-2</v>
      </c>
      <c r="AV147" s="20"/>
      <c r="AW147" s="20"/>
      <c r="AX147" s="20"/>
      <c r="AY147" s="209">
        <v>0.01</v>
      </c>
      <c r="AZ147" s="209">
        <v>3.5999999999999997E-2</v>
      </c>
      <c r="BA147" s="209">
        <v>4.9000000000000002E-2</v>
      </c>
      <c r="BB147" s="21">
        <f t="shared" si="27"/>
        <v>0.36299999999999999</v>
      </c>
      <c r="BC147" s="18">
        <v>2.4</v>
      </c>
      <c r="BD147" s="22">
        <f>(BB147/31/24)*1000</f>
        <v>0.48790322580645162</v>
      </c>
      <c r="BE147" s="21">
        <f t="shared" si="48"/>
        <v>1.9120967741935484</v>
      </c>
      <c r="BF147" s="2">
        <v>2.4</v>
      </c>
      <c r="BG147" s="10">
        <v>7</v>
      </c>
      <c r="BH147" s="21">
        <f t="shared" si="28"/>
        <v>1.7855999999999998E-3</v>
      </c>
      <c r="BI147" s="22">
        <f t="shared" si="28"/>
        <v>3.6300000000000004E-4</v>
      </c>
      <c r="BJ147" s="21">
        <f t="shared" si="49"/>
        <v>1.4225999999999998E-3</v>
      </c>
      <c r="BK147" s="21">
        <v>5.3567999999999992E-3</v>
      </c>
      <c r="BL147" s="22">
        <v>1.0890000000000001E-3</v>
      </c>
      <c r="BM147" s="21">
        <v>4.2677999999999987E-3</v>
      </c>
      <c r="BN147" s="21">
        <f t="shared" si="47"/>
        <v>2.1427199999999997E-2</v>
      </c>
      <c r="BO147" s="22">
        <f t="shared" si="47"/>
        <v>4.3560000000000005E-3</v>
      </c>
      <c r="BP147" s="21">
        <f t="shared" si="47"/>
        <v>1.7071199999999995E-2</v>
      </c>
    </row>
    <row r="148" spans="1:68" ht="11.1" hidden="1" customHeight="1" outlineLevel="2" x14ac:dyDescent="0.2">
      <c r="A148" s="10"/>
      <c r="B148" s="18"/>
      <c r="C148" s="18"/>
      <c r="D148" s="18"/>
      <c r="E148" s="23" t="s">
        <v>119</v>
      </c>
      <c r="F148" s="24"/>
      <c r="G148" s="208">
        <v>0.36299999999999999</v>
      </c>
      <c r="H148" s="24"/>
      <c r="I148" s="24"/>
      <c r="J148" s="24"/>
      <c r="K148" s="208">
        <v>0.12</v>
      </c>
      <c r="L148" s="24"/>
      <c r="M148" s="24"/>
      <c r="N148" s="24"/>
      <c r="O148" s="24"/>
      <c r="P148" s="208">
        <v>0.06</v>
      </c>
      <c r="Q148" s="24"/>
      <c r="R148" s="208">
        <v>4.4999999999999998E-2</v>
      </c>
      <c r="S148" s="208">
        <v>6.9000000000000006E-2</v>
      </c>
      <c r="T148" s="24"/>
      <c r="U148" s="208">
        <v>6.7000000000000004E-2</v>
      </c>
      <c r="V148" s="208">
        <v>4.3999999999999997E-2</v>
      </c>
      <c r="W148" s="208">
        <v>3.2000000000000001E-2</v>
      </c>
      <c r="X148" s="208">
        <v>1E-3</v>
      </c>
      <c r="Y148" s="24"/>
      <c r="Z148" s="24"/>
      <c r="AA148" s="208">
        <v>1.0999999999999999E-2</v>
      </c>
      <c r="AB148" s="208">
        <v>3.9E-2</v>
      </c>
      <c r="AC148" s="208">
        <v>4.8000000000000001E-2</v>
      </c>
      <c r="AD148" s="208">
        <v>4.2999999999999997E-2</v>
      </c>
      <c r="AE148" s="208">
        <v>3.4000000000000002E-2</v>
      </c>
      <c r="AF148" s="208">
        <v>4.5999999999999999E-2</v>
      </c>
      <c r="AG148" s="208">
        <v>3.7999999999999999E-2</v>
      </c>
      <c r="AH148" s="208">
        <v>0.04</v>
      </c>
      <c r="AI148" s="208">
        <v>3.2000000000000001E-2</v>
      </c>
      <c r="AJ148" s="24"/>
      <c r="AK148" s="24"/>
      <c r="AL148" s="24"/>
      <c r="AM148" s="208">
        <v>7.0000000000000001E-3</v>
      </c>
      <c r="AN148" s="208">
        <v>4.2000000000000003E-2</v>
      </c>
      <c r="AO148" s="208">
        <v>4.5999999999999999E-2</v>
      </c>
      <c r="AP148" s="208">
        <v>4.7E-2</v>
      </c>
      <c r="AQ148" s="208">
        <v>2.5999999999999999E-2</v>
      </c>
      <c r="AR148" s="208">
        <v>7.1999999999999995E-2</v>
      </c>
      <c r="AS148" s="208">
        <v>6.0000000000000001E-3</v>
      </c>
      <c r="AT148" s="208">
        <v>3.5999999999999997E-2</v>
      </c>
      <c r="AU148" s="208">
        <v>3.3000000000000002E-2</v>
      </c>
      <c r="AV148" s="24"/>
      <c r="AW148" s="24"/>
      <c r="AX148" s="24"/>
      <c r="AY148" s="208">
        <v>0.01</v>
      </c>
      <c r="AZ148" s="208">
        <v>3.5999999999999997E-2</v>
      </c>
      <c r="BA148" s="208">
        <v>4.9000000000000002E-2</v>
      </c>
      <c r="BB148" s="21">
        <f t="shared" si="27"/>
        <v>0.36299999999999999</v>
      </c>
      <c r="BC148" s="18"/>
      <c r="BD148" s="22"/>
      <c r="BE148" s="21">
        <f t="shared" si="48"/>
        <v>0</v>
      </c>
      <c r="BF148" s="2">
        <v>2.4</v>
      </c>
      <c r="BG148" s="10"/>
      <c r="BH148" s="21">
        <f t="shared" si="28"/>
        <v>0</v>
      </c>
      <c r="BI148" s="22">
        <f t="shared" si="28"/>
        <v>0</v>
      </c>
      <c r="BJ148" s="21">
        <f t="shared" si="49"/>
        <v>0</v>
      </c>
      <c r="BK148" s="21">
        <v>0</v>
      </c>
      <c r="BL148" s="22">
        <v>0</v>
      </c>
      <c r="BM148" s="21">
        <v>0</v>
      </c>
      <c r="BN148" s="21">
        <f t="shared" si="47"/>
        <v>0</v>
      </c>
      <c r="BO148" s="22">
        <f t="shared" si="47"/>
        <v>0</v>
      </c>
      <c r="BP148" s="21">
        <f t="shared" si="47"/>
        <v>0</v>
      </c>
    </row>
    <row r="149" spans="1:68" ht="11.1" hidden="1" customHeight="1" outlineLevel="1" collapsed="1" x14ac:dyDescent="0.2">
      <c r="A149" s="10"/>
      <c r="B149" s="18"/>
      <c r="C149" s="18"/>
      <c r="D149" s="18"/>
      <c r="E149" s="19" t="s">
        <v>120</v>
      </c>
      <c r="F149" s="209">
        <v>68.3</v>
      </c>
      <c r="G149" s="209">
        <v>56.6</v>
      </c>
      <c r="H149" s="209">
        <v>45.3</v>
      </c>
      <c r="I149" s="240">
        <v>34.652999999999999</v>
      </c>
      <c r="J149" s="240"/>
      <c r="K149" s="209">
        <v>8.2010000000000005</v>
      </c>
      <c r="L149" s="20"/>
      <c r="M149" s="20"/>
      <c r="N149" s="20"/>
      <c r="O149" s="209">
        <v>18.361000000000001</v>
      </c>
      <c r="P149" s="209">
        <v>38.658999999999999</v>
      </c>
      <c r="Q149" s="209">
        <v>56.738</v>
      </c>
      <c r="R149" s="209">
        <v>69.441999999999993</v>
      </c>
      <c r="S149" s="209">
        <v>72.22</v>
      </c>
      <c r="T149" s="209">
        <v>64.486999999999995</v>
      </c>
      <c r="U149" s="209">
        <v>43.59</v>
      </c>
      <c r="V149" s="209">
        <v>30.091999999999999</v>
      </c>
      <c r="W149" s="209">
        <v>15.148999999999999</v>
      </c>
      <c r="X149" s="20"/>
      <c r="Y149" s="20"/>
      <c r="Z149" s="20"/>
      <c r="AA149" s="209">
        <v>14.391</v>
      </c>
      <c r="AB149" s="209">
        <v>35.648000000000003</v>
      </c>
      <c r="AC149" s="209">
        <v>55.081000000000003</v>
      </c>
      <c r="AD149" s="209">
        <v>69.515000000000001</v>
      </c>
      <c r="AE149" s="209">
        <v>66.947000000000003</v>
      </c>
      <c r="AF149" s="209">
        <v>54.393999999999998</v>
      </c>
      <c r="AG149" s="209">
        <v>39.670999999999999</v>
      </c>
      <c r="AH149" s="209">
        <v>25.402000000000001</v>
      </c>
      <c r="AI149" s="209">
        <v>14.345000000000001</v>
      </c>
      <c r="AJ149" s="20"/>
      <c r="AK149" s="20"/>
      <c r="AL149" s="20"/>
      <c r="AM149" s="209">
        <v>11.651999999999999</v>
      </c>
      <c r="AN149" s="209">
        <v>25.864999999999998</v>
      </c>
      <c r="AO149" s="209">
        <v>48.524000000000001</v>
      </c>
      <c r="AP149" s="209">
        <v>61.67</v>
      </c>
      <c r="AQ149" s="209">
        <v>59.375999999999998</v>
      </c>
      <c r="AR149" s="209">
        <v>49.643999999999998</v>
      </c>
      <c r="AS149" s="209">
        <v>42.396000000000001</v>
      </c>
      <c r="AT149" s="209">
        <v>22.649000000000001</v>
      </c>
      <c r="AU149" s="209">
        <v>10.092000000000001</v>
      </c>
      <c r="AV149" s="20"/>
      <c r="AW149" s="20"/>
      <c r="AX149" s="20"/>
      <c r="AY149" s="209">
        <v>13.145</v>
      </c>
      <c r="AZ149" s="209">
        <v>22.718</v>
      </c>
      <c r="BA149" s="209">
        <v>45.540999999999997</v>
      </c>
      <c r="BB149" s="21">
        <f>BB150+BB151+BB152</f>
        <v>73.207999999999998</v>
      </c>
      <c r="BC149" s="18">
        <v>260.5</v>
      </c>
      <c r="BD149" s="22">
        <f>(BB149/31/24)*1000</f>
        <v>98.397849462365585</v>
      </c>
      <c r="BE149" s="21">
        <f t="shared" si="48"/>
        <v>162.10215053763443</v>
      </c>
      <c r="BF149" s="2">
        <v>260.5</v>
      </c>
      <c r="BG149" s="10">
        <v>3</v>
      </c>
      <c r="BH149" s="21">
        <f t="shared" si="28"/>
        <v>0.19381200000000001</v>
      </c>
      <c r="BI149" s="22">
        <f t="shared" si="28"/>
        <v>7.3207999999999995E-2</v>
      </c>
      <c r="BJ149" s="21">
        <f t="shared" si="49"/>
        <v>0.12060400000000002</v>
      </c>
      <c r="BK149" s="21">
        <v>0.58143600000000006</v>
      </c>
      <c r="BL149" s="22">
        <v>0.21962399999999999</v>
      </c>
      <c r="BM149" s="21">
        <v>0.36181200000000008</v>
      </c>
      <c r="BN149" s="21">
        <f t="shared" si="47"/>
        <v>2.3257440000000003</v>
      </c>
      <c r="BO149" s="22">
        <f t="shared" si="47"/>
        <v>0.87849599999999994</v>
      </c>
      <c r="BP149" s="21">
        <f t="shared" si="47"/>
        <v>1.4472480000000003</v>
      </c>
    </row>
    <row r="150" spans="1:68" ht="11.1" hidden="1" customHeight="1" outlineLevel="2" x14ac:dyDescent="0.2">
      <c r="A150" s="10"/>
      <c r="B150" s="18"/>
      <c r="C150" s="18"/>
      <c r="D150" s="18"/>
      <c r="E150" s="23" t="s">
        <v>121</v>
      </c>
      <c r="F150" s="208">
        <v>21.5</v>
      </c>
      <c r="G150" s="208">
        <v>19</v>
      </c>
      <c r="H150" s="208">
        <v>14.6</v>
      </c>
      <c r="I150" s="239">
        <v>11.000999999999999</v>
      </c>
      <c r="J150" s="239"/>
      <c r="K150" s="208">
        <v>2.31</v>
      </c>
      <c r="L150" s="24"/>
      <c r="M150" s="24"/>
      <c r="N150" s="24"/>
      <c r="O150" s="208">
        <v>5.2110000000000003</v>
      </c>
      <c r="P150" s="208">
        <v>12.840999999999999</v>
      </c>
      <c r="Q150" s="208">
        <v>20.754000000000001</v>
      </c>
      <c r="R150" s="208">
        <v>25.847999999999999</v>
      </c>
      <c r="S150" s="208">
        <v>26.19</v>
      </c>
      <c r="T150" s="208">
        <v>24.010999999999999</v>
      </c>
      <c r="U150" s="208">
        <v>16.334</v>
      </c>
      <c r="V150" s="208">
        <v>7.0460000000000003</v>
      </c>
      <c r="W150" s="208">
        <v>4.6749999999999998</v>
      </c>
      <c r="X150" s="24"/>
      <c r="Y150" s="24"/>
      <c r="Z150" s="24"/>
      <c r="AA150" s="208">
        <v>4.8600000000000003</v>
      </c>
      <c r="AB150" s="208">
        <v>14.28</v>
      </c>
      <c r="AC150" s="208">
        <v>24.038</v>
      </c>
      <c r="AD150" s="208">
        <v>32.822000000000003</v>
      </c>
      <c r="AE150" s="208">
        <v>32.630000000000003</v>
      </c>
      <c r="AF150" s="208">
        <v>26.241</v>
      </c>
      <c r="AG150" s="208">
        <v>18.303999999999998</v>
      </c>
      <c r="AH150" s="208">
        <v>10.744999999999999</v>
      </c>
      <c r="AI150" s="208">
        <v>6.2389999999999999</v>
      </c>
      <c r="AJ150" s="24"/>
      <c r="AK150" s="24"/>
      <c r="AL150" s="24"/>
      <c r="AM150" s="208">
        <v>4.585</v>
      </c>
      <c r="AN150" s="208">
        <v>11.24</v>
      </c>
      <c r="AO150" s="208">
        <v>22.651</v>
      </c>
      <c r="AP150" s="208">
        <v>28.82</v>
      </c>
      <c r="AQ150" s="208">
        <v>27.861999999999998</v>
      </c>
      <c r="AR150" s="208">
        <v>23.466999999999999</v>
      </c>
      <c r="AS150" s="208">
        <v>19.623999999999999</v>
      </c>
      <c r="AT150" s="208">
        <v>9.907</v>
      </c>
      <c r="AU150" s="208">
        <v>4.3760000000000003</v>
      </c>
      <c r="AV150" s="24"/>
      <c r="AW150" s="24"/>
      <c r="AX150" s="24"/>
      <c r="AY150" s="208">
        <v>5.202</v>
      </c>
      <c r="AZ150" s="208">
        <v>10.023</v>
      </c>
      <c r="BA150" s="208">
        <v>20.695</v>
      </c>
      <c r="BB150" s="21">
        <f t="shared" si="27"/>
        <v>32.822000000000003</v>
      </c>
      <c r="BC150" s="18"/>
      <c r="BD150" s="22"/>
      <c r="BE150" s="21">
        <f t="shared" si="48"/>
        <v>0</v>
      </c>
      <c r="BF150" s="2">
        <v>126</v>
      </c>
      <c r="BG150" s="10"/>
      <c r="BH150" s="21">
        <f t="shared" si="28"/>
        <v>0</v>
      </c>
      <c r="BI150" s="22">
        <f t="shared" si="28"/>
        <v>0</v>
      </c>
      <c r="BJ150" s="21">
        <f t="shared" si="49"/>
        <v>0</v>
      </c>
      <c r="BK150" s="21">
        <v>0</v>
      </c>
      <c r="BL150" s="22">
        <v>0</v>
      </c>
      <c r="BM150" s="21">
        <v>0</v>
      </c>
      <c r="BN150" s="21">
        <f t="shared" si="47"/>
        <v>0</v>
      </c>
      <c r="BO150" s="22">
        <f t="shared" si="47"/>
        <v>0</v>
      </c>
      <c r="BP150" s="21">
        <f t="shared" si="47"/>
        <v>0</v>
      </c>
    </row>
    <row r="151" spans="1:68" ht="11.1" hidden="1" customHeight="1" outlineLevel="2" x14ac:dyDescent="0.2">
      <c r="A151" s="10"/>
      <c r="B151" s="18"/>
      <c r="C151" s="18"/>
      <c r="D151" s="18"/>
      <c r="E151" s="23" t="s">
        <v>122</v>
      </c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08">
        <v>6.4790000000000001</v>
      </c>
      <c r="W151" s="208">
        <v>0.61899999999999999</v>
      </c>
      <c r="X151" s="24"/>
      <c r="Y151" s="24"/>
      <c r="Z151" s="24"/>
      <c r="AA151" s="208">
        <v>0.48699999999999999</v>
      </c>
      <c r="AB151" s="208">
        <v>1.2350000000000001</v>
      </c>
      <c r="AC151" s="208">
        <v>1.9970000000000001</v>
      </c>
      <c r="AD151" s="208">
        <v>2.786</v>
      </c>
      <c r="AE151" s="208">
        <v>2.9159999999999999</v>
      </c>
      <c r="AF151" s="208">
        <v>2.2480000000000002</v>
      </c>
      <c r="AG151" s="208">
        <v>1.4159999999999999</v>
      </c>
      <c r="AH151" s="208">
        <v>0.68300000000000005</v>
      </c>
      <c r="AI151" s="208">
        <v>0.48599999999999999</v>
      </c>
      <c r="AJ151" s="24"/>
      <c r="AK151" s="24"/>
      <c r="AL151" s="24"/>
      <c r="AM151" s="208">
        <v>0.53800000000000003</v>
      </c>
      <c r="AN151" s="208">
        <v>1.2390000000000001</v>
      </c>
      <c r="AO151" s="208">
        <v>2.5259999999999998</v>
      </c>
      <c r="AP151" s="208">
        <v>3.1389999999999998</v>
      </c>
      <c r="AQ151" s="208">
        <v>3.077</v>
      </c>
      <c r="AR151" s="208">
        <v>2.4809999999999999</v>
      </c>
      <c r="AS151" s="208">
        <v>2.1920000000000002</v>
      </c>
      <c r="AT151" s="208">
        <v>1.0269999999999999</v>
      </c>
      <c r="AU151" s="208">
        <v>0.45700000000000002</v>
      </c>
      <c r="AV151" s="24"/>
      <c r="AW151" s="24"/>
      <c r="AX151" s="24"/>
      <c r="AY151" s="208">
        <v>0.66900000000000004</v>
      </c>
      <c r="AZ151" s="208">
        <v>1.127</v>
      </c>
      <c r="BA151" s="208">
        <v>2.323</v>
      </c>
      <c r="BB151" s="21">
        <f t="shared" si="27"/>
        <v>6.4790000000000001</v>
      </c>
      <c r="BC151" s="18"/>
      <c r="BD151" s="22"/>
      <c r="BE151" s="21">
        <f t="shared" si="48"/>
        <v>0</v>
      </c>
      <c r="BF151" s="2">
        <v>8.5</v>
      </c>
      <c r="BG151" s="10"/>
      <c r="BH151" s="21">
        <f t="shared" si="28"/>
        <v>0</v>
      </c>
      <c r="BI151" s="22">
        <f t="shared" si="28"/>
        <v>0</v>
      </c>
      <c r="BJ151" s="21">
        <f t="shared" si="49"/>
        <v>0</v>
      </c>
      <c r="BK151" s="21">
        <v>0</v>
      </c>
      <c r="BL151" s="22">
        <v>0</v>
      </c>
      <c r="BM151" s="21">
        <v>0</v>
      </c>
      <c r="BN151" s="21">
        <f t="shared" si="47"/>
        <v>0</v>
      </c>
      <c r="BO151" s="22">
        <f t="shared" si="47"/>
        <v>0</v>
      </c>
      <c r="BP151" s="21">
        <f t="shared" si="47"/>
        <v>0</v>
      </c>
    </row>
    <row r="152" spans="1:68" ht="11.1" hidden="1" customHeight="1" outlineLevel="2" x14ac:dyDescent="0.2">
      <c r="A152" s="10"/>
      <c r="B152" s="18"/>
      <c r="C152" s="18"/>
      <c r="D152" s="18"/>
      <c r="E152" s="23" t="s">
        <v>123</v>
      </c>
      <c r="F152" s="208">
        <v>19</v>
      </c>
      <c r="G152" s="208">
        <v>14.2</v>
      </c>
      <c r="H152" s="208">
        <v>11.9</v>
      </c>
      <c r="I152" s="239">
        <v>9.2319999999999993</v>
      </c>
      <c r="J152" s="239"/>
      <c r="K152" s="208">
        <v>2.452</v>
      </c>
      <c r="L152" s="24"/>
      <c r="M152" s="24"/>
      <c r="N152" s="24"/>
      <c r="O152" s="208">
        <v>6.3739999999999997</v>
      </c>
      <c r="P152" s="208">
        <v>12.019</v>
      </c>
      <c r="Q152" s="208">
        <v>16.29</v>
      </c>
      <c r="R152" s="208">
        <v>19.565999999999999</v>
      </c>
      <c r="S152" s="208">
        <v>20.105</v>
      </c>
      <c r="T152" s="208">
        <v>16.47</v>
      </c>
      <c r="U152" s="208">
        <v>11.234999999999999</v>
      </c>
      <c r="V152" s="208">
        <v>7.3019999999999996</v>
      </c>
      <c r="W152" s="208">
        <v>4.141</v>
      </c>
      <c r="X152" s="24"/>
      <c r="Y152" s="24"/>
      <c r="Z152" s="24"/>
      <c r="AA152" s="208">
        <v>9.0440000000000005</v>
      </c>
      <c r="AB152" s="208">
        <v>20.132999999999999</v>
      </c>
      <c r="AC152" s="208">
        <v>29.045999999999999</v>
      </c>
      <c r="AD152" s="208">
        <v>33.906999999999996</v>
      </c>
      <c r="AE152" s="208">
        <v>31.401</v>
      </c>
      <c r="AF152" s="208">
        <v>25.905000000000001</v>
      </c>
      <c r="AG152" s="208">
        <v>19.951000000000001</v>
      </c>
      <c r="AH152" s="208">
        <v>13.974</v>
      </c>
      <c r="AI152" s="208">
        <v>7.62</v>
      </c>
      <c r="AJ152" s="24"/>
      <c r="AK152" s="24"/>
      <c r="AL152" s="24"/>
      <c r="AM152" s="208">
        <v>6.5289999999999999</v>
      </c>
      <c r="AN152" s="208">
        <v>13.385999999999999</v>
      </c>
      <c r="AO152" s="208">
        <v>23.347000000000001</v>
      </c>
      <c r="AP152" s="208">
        <v>29.710999999999999</v>
      </c>
      <c r="AQ152" s="208">
        <v>28.437000000000001</v>
      </c>
      <c r="AR152" s="208">
        <v>23.696000000000002</v>
      </c>
      <c r="AS152" s="208">
        <v>20.58</v>
      </c>
      <c r="AT152" s="208">
        <v>11.715</v>
      </c>
      <c r="AU152" s="208">
        <v>5.2590000000000003</v>
      </c>
      <c r="AV152" s="24"/>
      <c r="AW152" s="24"/>
      <c r="AX152" s="24"/>
      <c r="AY152" s="208">
        <v>7.274</v>
      </c>
      <c r="AZ152" s="208">
        <v>11.568</v>
      </c>
      <c r="BA152" s="208">
        <v>22.523</v>
      </c>
      <c r="BB152" s="21">
        <f t="shared" si="27"/>
        <v>33.906999999999996</v>
      </c>
      <c r="BC152" s="18"/>
      <c r="BD152" s="22"/>
      <c r="BE152" s="21">
        <f t="shared" si="48"/>
        <v>0</v>
      </c>
      <c r="BF152" s="2">
        <v>126</v>
      </c>
      <c r="BG152" s="10"/>
      <c r="BH152" s="21">
        <f t="shared" si="28"/>
        <v>0</v>
      </c>
      <c r="BI152" s="22">
        <f t="shared" si="28"/>
        <v>0</v>
      </c>
      <c r="BJ152" s="21">
        <f t="shared" si="49"/>
        <v>0</v>
      </c>
      <c r="BK152" s="21">
        <v>0</v>
      </c>
      <c r="BL152" s="22">
        <v>0</v>
      </c>
      <c r="BM152" s="21">
        <v>0</v>
      </c>
      <c r="BN152" s="21">
        <f t="shared" si="47"/>
        <v>0</v>
      </c>
      <c r="BO152" s="22">
        <f t="shared" si="47"/>
        <v>0</v>
      </c>
      <c r="BP152" s="21">
        <f t="shared" si="47"/>
        <v>0</v>
      </c>
    </row>
    <row r="153" spans="1:68" ht="11.1" hidden="1" customHeight="1" outlineLevel="1" collapsed="1" x14ac:dyDescent="0.2">
      <c r="A153" s="10"/>
      <c r="B153" s="18"/>
      <c r="C153" s="18"/>
      <c r="D153" s="25"/>
      <c r="E153" s="19" t="s">
        <v>124</v>
      </c>
      <c r="F153" s="209">
        <v>318.44</v>
      </c>
      <c r="G153" s="209">
        <v>310.31</v>
      </c>
      <c r="H153" s="209">
        <v>218.51400000000001</v>
      </c>
      <c r="I153" s="240">
        <v>127.087</v>
      </c>
      <c r="J153" s="240"/>
      <c r="K153" s="209">
        <v>97.308000000000007</v>
      </c>
      <c r="L153" s="209">
        <v>55.234000000000002</v>
      </c>
      <c r="M153" s="209">
        <v>34.915999999999997</v>
      </c>
      <c r="N153" s="209">
        <v>47.459000000000003</v>
      </c>
      <c r="O153" s="209">
        <v>90.344999999999999</v>
      </c>
      <c r="P153" s="209">
        <v>16.986999999999998</v>
      </c>
      <c r="Q153" s="209">
        <v>202.24100000000001</v>
      </c>
      <c r="R153" s="209">
        <v>281.37900000000002</v>
      </c>
      <c r="S153" s="209">
        <v>307.55799999999999</v>
      </c>
      <c r="T153" s="209">
        <v>280.78199999999998</v>
      </c>
      <c r="U153" s="209">
        <v>297.529</v>
      </c>
      <c r="V153" s="209">
        <v>123.544</v>
      </c>
      <c r="W153" s="209">
        <v>110.86199999999999</v>
      </c>
      <c r="X153" s="209">
        <v>52.235999999999997</v>
      </c>
      <c r="Y153" s="209">
        <v>18.577000000000002</v>
      </c>
      <c r="Z153" s="209">
        <v>30.734000000000002</v>
      </c>
      <c r="AA153" s="209">
        <v>69.968000000000004</v>
      </c>
      <c r="AB153" s="209">
        <v>100.61199999999999</v>
      </c>
      <c r="AC153" s="209">
        <v>200.636</v>
      </c>
      <c r="AD153" s="209">
        <v>300.37200000000001</v>
      </c>
      <c r="AE153" s="209">
        <v>291.113</v>
      </c>
      <c r="AF153" s="209">
        <v>274.19799999999998</v>
      </c>
      <c r="AG153" s="209">
        <v>263.005</v>
      </c>
      <c r="AH153" s="209">
        <v>149.81299999999999</v>
      </c>
      <c r="AI153" s="209">
        <v>106.304</v>
      </c>
      <c r="AJ153" s="209">
        <v>68.844999999999999</v>
      </c>
      <c r="AK153" s="209">
        <v>21.076000000000001</v>
      </c>
      <c r="AL153" s="209">
        <v>34.432000000000002</v>
      </c>
      <c r="AM153" s="209">
        <v>77.266000000000005</v>
      </c>
      <c r="AN153" s="209">
        <v>105.587</v>
      </c>
      <c r="AO153" s="209">
        <v>167.72499999999999</v>
      </c>
      <c r="AP153" s="209">
        <v>306.642</v>
      </c>
      <c r="AQ153" s="209">
        <v>319.91800000000001</v>
      </c>
      <c r="AR153" s="209">
        <v>294.83800000000002</v>
      </c>
      <c r="AS153" s="209">
        <v>249.69</v>
      </c>
      <c r="AT153" s="209">
        <v>198.03</v>
      </c>
      <c r="AU153" s="209">
        <v>106.42400000000001</v>
      </c>
      <c r="AV153" s="209">
        <v>49.936999999999998</v>
      </c>
      <c r="AW153" s="209">
        <v>25.145</v>
      </c>
      <c r="AX153" s="209">
        <v>47.655999999999999</v>
      </c>
      <c r="AY153" s="209">
        <v>77.135000000000005</v>
      </c>
      <c r="AZ153" s="209">
        <v>83.667000000000002</v>
      </c>
      <c r="BA153" s="209">
        <v>167.77199999999999</v>
      </c>
      <c r="BB153" s="27">
        <v>343.04599999999999</v>
      </c>
      <c r="BC153" s="18">
        <f>BF153</f>
        <v>1971</v>
      </c>
      <c r="BD153" s="22">
        <f>(BB153/31/24)*1000</f>
        <v>461.08333333333331</v>
      </c>
      <c r="BE153" s="21">
        <f t="shared" si="48"/>
        <v>1509.9166666666667</v>
      </c>
      <c r="BF153" s="2">
        <v>1971</v>
      </c>
      <c r="BG153" s="10"/>
      <c r="BH153" s="21">
        <f t="shared" si="28"/>
        <v>1.4664239999999999</v>
      </c>
      <c r="BI153" s="22">
        <f t="shared" si="28"/>
        <v>0.34304600000000002</v>
      </c>
      <c r="BJ153" s="21">
        <f t="shared" si="49"/>
        <v>1.123378</v>
      </c>
      <c r="BK153" s="21">
        <v>3.4462079999999999</v>
      </c>
      <c r="BL153" s="22">
        <v>0.959754</v>
      </c>
      <c r="BM153" s="21">
        <v>2.4864540000000002</v>
      </c>
      <c r="BN153" s="21">
        <f t="shared" si="47"/>
        <v>13.784832</v>
      </c>
      <c r="BO153" s="22">
        <f t="shared" si="47"/>
        <v>3.839016</v>
      </c>
      <c r="BP153" s="21">
        <f t="shared" si="47"/>
        <v>9.9458160000000007</v>
      </c>
    </row>
    <row r="154" spans="1:68" ht="11.1" hidden="1" customHeight="1" outlineLevel="2" x14ac:dyDescent="0.2">
      <c r="A154" s="10"/>
      <c r="B154" s="18"/>
      <c r="C154" s="18"/>
      <c r="D154" s="25"/>
      <c r="E154" s="23"/>
      <c r="F154" s="208">
        <v>318.44</v>
      </c>
      <c r="G154" s="208">
        <v>310.31</v>
      </c>
      <c r="H154" s="208">
        <v>218.51400000000001</v>
      </c>
      <c r="I154" s="239">
        <v>127.087</v>
      </c>
      <c r="J154" s="239"/>
      <c r="K154" s="208">
        <v>97.308000000000007</v>
      </c>
      <c r="L154" s="208">
        <v>55.234000000000002</v>
      </c>
      <c r="M154" s="208">
        <v>34.915999999999997</v>
      </c>
      <c r="N154" s="208">
        <v>47.459000000000003</v>
      </c>
      <c r="O154" s="208">
        <v>90.344999999999999</v>
      </c>
      <c r="P154" s="208">
        <v>16.986999999999998</v>
      </c>
      <c r="Q154" s="208">
        <v>202.24100000000001</v>
      </c>
      <c r="R154" s="208">
        <v>281.37900000000002</v>
      </c>
      <c r="S154" s="208">
        <v>307.55799999999999</v>
      </c>
      <c r="T154" s="208">
        <v>280.78199999999998</v>
      </c>
      <c r="U154" s="208">
        <v>297.529</v>
      </c>
      <c r="V154" s="208">
        <v>123.544</v>
      </c>
      <c r="W154" s="208">
        <v>110.86199999999999</v>
      </c>
      <c r="X154" s="208">
        <v>52.235999999999997</v>
      </c>
      <c r="Y154" s="208">
        <v>18.577000000000002</v>
      </c>
      <c r="Z154" s="208">
        <v>30.734000000000002</v>
      </c>
      <c r="AA154" s="208">
        <v>69.968000000000004</v>
      </c>
      <c r="AB154" s="208">
        <v>100.61199999999999</v>
      </c>
      <c r="AC154" s="208">
        <v>200.636</v>
      </c>
      <c r="AD154" s="208">
        <v>300.37200000000001</v>
      </c>
      <c r="AE154" s="208">
        <v>291.113</v>
      </c>
      <c r="AF154" s="208">
        <v>274.19799999999998</v>
      </c>
      <c r="AG154" s="208">
        <v>263.005</v>
      </c>
      <c r="AH154" s="208">
        <v>149.81299999999999</v>
      </c>
      <c r="AI154" s="208">
        <v>106.304</v>
      </c>
      <c r="AJ154" s="208">
        <v>68.844999999999999</v>
      </c>
      <c r="AK154" s="208">
        <v>21.076000000000001</v>
      </c>
      <c r="AL154" s="208">
        <v>34.432000000000002</v>
      </c>
      <c r="AM154" s="208">
        <v>77.266000000000005</v>
      </c>
      <c r="AN154" s="208">
        <v>105.587</v>
      </c>
      <c r="AO154" s="208">
        <v>167.72499999999999</v>
      </c>
      <c r="AP154" s="208">
        <v>306.642</v>
      </c>
      <c r="AQ154" s="208">
        <v>319.91800000000001</v>
      </c>
      <c r="AR154" s="208">
        <v>294.83800000000002</v>
      </c>
      <c r="AS154" s="208">
        <v>249.69</v>
      </c>
      <c r="AT154" s="208">
        <v>198.03</v>
      </c>
      <c r="AU154" s="208">
        <v>106.42400000000001</v>
      </c>
      <c r="AV154" s="208">
        <v>49.936999999999998</v>
      </c>
      <c r="AW154" s="208">
        <v>25.145</v>
      </c>
      <c r="AX154" s="208">
        <v>47.655999999999999</v>
      </c>
      <c r="AY154" s="208">
        <v>77.135000000000005</v>
      </c>
      <c r="AZ154" s="208">
        <v>83.667000000000002</v>
      </c>
      <c r="BA154" s="208">
        <v>167.77199999999999</v>
      </c>
      <c r="BB154" s="27">
        <v>343.04599999999999</v>
      </c>
      <c r="BC154" s="18"/>
      <c r="BD154" s="22"/>
      <c r="BE154" s="21">
        <f t="shared" si="48"/>
        <v>0</v>
      </c>
      <c r="BF154" s="2">
        <v>1544</v>
      </c>
      <c r="BG154" s="10"/>
      <c r="BH154" s="21">
        <f t="shared" si="28"/>
        <v>0</v>
      </c>
      <c r="BI154" s="22">
        <f t="shared" si="28"/>
        <v>0</v>
      </c>
      <c r="BJ154" s="21">
        <f t="shared" si="49"/>
        <v>0</v>
      </c>
      <c r="BK154" s="21">
        <v>0</v>
      </c>
      <c r="BL154" s="22">
        <v>0</v>
      </c>
      <c r="BM154" s="21">
        <v>0</v>
      </c>
      <c r="BN154" s="21">
        <f t="shared" si="47"/>
        <v>0</v>
      </c>
      <c r="BO154" s="22">
        <f t="shared" si="47"/>
        <v>0</v>
      </c>
      <c r="BP154" s="21">
        <f t="shared" si="47"/>
        <v>0</v>
      </c>
    </row>
    <row r="155" spans="1:68" ht="21.95" customHeight="1" outlineLevel="1" collapsed="1" x14ac:dyDescent="0.2">
      <c r="A155" s="10"/>
      <c r="B155" s="18"/>
      <c r="C155" s="18"/>
      <c r="D155" s="18"/>
      <c r="E155" s="19" t="s">
        <v>125</v>
      </c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9">
        <v>0.129</v>
      </c>
      <c r="AB155" s="209">
        <v>0.95599999999999996</v>
      </c>
      <c r="AC155" s="209">
        <v>1.6379999999999999</v>
      </c>
      <c r="AD155" s="209">
        <v>1.87</v>
      </c>
      <c r="AE155" s="209">
        <v>1.754</v>
      </c>
      <c r="AF155" s="209">
        <v>1.518</v>
      </c>
      <c r="AG155" s="209">
        <v>1.0589999999999999</v>
      </c>
      <c r="AH155" s="209">
        <v>0.54100000000000004</v>
      </c>
      <c r="AI155" s="209">
        <v>0.39</v>
      </c>
      <c r="AJ155" s="20"/>
      <c r="AK155" s="20"/>
      <c r="AL155" s="20"/>
      <c r="AM155" s="209">
        <v>0.28000000000000003</v>
      </c>
      <c r="AN155" s="209">
        <v>0.65500000000000003</v>
      </c>
      <c r="AO155" s="209">
        <v>1.2769999999999999</v>
      </c>
      <c r="AP155" s="209">
        <v>1.7390000000000001</v>
      </c>
      <c r="AQ155" s="209">
        <v>2.1070000000000002</v>
      </c>
      <c r="AR155" s="209">
        <v>2.1840000000000002</v>
      </c>
      <c r="AS155" s="209">
        <v>1.137</v>
      </c>
      <c r="AT155" s="209">
        <v>0.79800000000000004</v>
      </c>
      <c r="AU155" s="209">
        <v>0.434</v>
      </c>
      <c r="AV155" s="20"/>
      <c r="AW155" s="20"/>
      <c r="AX155" s="20"/>
      <c r="AY155" s="209">
        <v>0.32800000000000001</v>
      </c>
      <c r="AZ155" s="209">
        <v>0.441</v>
      </c>
      <c r="BA155" s="209">
        <v>1.014</v>
      </c>
      <c r="BB155" s="21">
        <f t="shared" si="27"/>
        <v>2.1840000000000002</v>
      </c>
      <c r="BC155" s="18">
        <v>3.0329999999999999</v>
      </c>
      <c r="BD155" s="22">
        <f>(BB155/31/24)*1000</f>
        <v>2.935483870967742</v>
      </c>
      <c r="BE155" s="21">
        <f t="shared" si="48"/>
        <v>9.7516129032257926E-2</v>
      </c>
      <c r="BF155" s="2">
        <v>2.4300000000000002</v>
      </c>
      <c r="BG155" s="10">
        <v>7</v>
      </c>
      <c r="BH155" s="21">
        <f t="shared" si="28"/>
        <v>2.2565520000000002E-3</v>
      </c>
      <c r="BI155" s="22">
        <f t="shared" si="28"/>
        <v>2.1840000000000002E-3</v>
      </c>
      <c r="BJ155" s="21">
        <f t="shared" si="49"/>
        <v>7.2552000000000033E-5</v>
      </c>
      <c r="BK155" s="21">
        <v>6.7696560000000006E-3</v>
      </c>
      <c r="BL155" s="22">
        <v>6.5520000000000005E-3</v>
      </c>
      <c r="BM155" s="21">
        <v>2.176560000000001E-4</v>
      </c>
      <c r="BN155" s="21">
        <f t="shared" si="47"/>
        <v>2.7078624000000003E-2</v>
      </c>
      <c r="BO155" s="22">
        <f t="shared" si="47"/>
        <v>2.6208000000000002E-2</v>
      </c>
      <c r="BP155" s="21">
        <f t="shared" si="47"/>
        <v>8.706240000000004E-4</v>
      </c>
    </row>
    <row r="156" spans="1:68" ht="11.1" hidden="1" customHeight="1" outlineLevel="2" x14ac:dyDescent="0.2">
      <c r="A156" s="10"/>
      <c r="B156" s="18"/>
      <c r="C156" s="18"/>
      <c r="D156" s="18"/>
      <c r="E156" s="23" t="s">
        <v>126</v>
      </c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08">
        <v>0.129</v>
      </c>
      <c r="AB156" s="208">
        <v>0.95599999999999996</v>
      </c>
      <c r="AC156" s="208">
        <v>1.6379999999999999</v>
      </c>
      <c r="AD156" s="208">
        <v>1.87</v>
      </c>
      <c r="AE156" s="208">
        <v>1.754</v>
      </c>
      <c r="AF156" s="208">
        <v>1.518</v>
      </c>
      <c r="AG156" s="208">
        <v>1.0589999999999999</v>
      </c>
      <c r="AH156" s="208">
        <v>0.54100000000000004</v>
      </c>
      <c r="AI156" s="208">
        <v>0.39</v>
      </c>
      <c r="AJ156" s="24"/>
      <c r="AK156" s="24"/>
      <c r="AL156" s="24"/>
      <c r="AM156" s="208">
        <v>0.28000000000000003</v>
      </c>
      <c r="AN156" s="208">
        <v>0.65500000000000003</v>
      </c>
      <c r="AO156" s="208">
        <v>1.2769999999999999</v>
      </c>
      <c r="AP156" s="208">
        <v>1.7390000000000001</v>
      </c>
      <c r="AQ156" s="208">
        <v>2.1070000000000002</v>
      </c>
      <c r="AR156" s="208">
        <v>2.1840000000000002</v>
      </c>
      <c r="AS156" s="208">
        <v>1.137</v>
      </c>
      <c r="AT156" s="208">
        <v>0.79800000000000004</v>
      </c>
      <c r="AU156" s="208">
        <v>0.434</v>
      </c>
      <c r="AV156" s="24"/>
      <c r="AW156" s="24"/>
      <c r="AX156" s="24"/>
      <c r="AY156" s="208">
        <v>0.32800000000000001</v>
      </c>
      <c r="AZ156" s="208">
        <v>0.441</v>
      </c>
      <c r="BA156" s="208">
        <v>1.014</v>
      </c>
      <c r="BB156" s="21">
        <f t="shared" si="27"/>
        <v>2.1840000000000002</v>
      </c>
      <c r="BC156" s="18"/>
      <c r="BD156" s="22"/>
      <c r="BE156" s="21">
        <f t="shared" si="48"/>
        <v>0</v>
      </c>
      <c r="BF156" s="2">
        <v>2.4300000000000002</v>
      </c>
      <c r="BG156" s="10"/>
      <c r="BH156" s="21">
        <f t="shared" si="28"/>
        <v>0</v>
      </c>
      <c r="BI156" s="22">
        <f t="shared" si="28"/>
        <v>0</v>
      </c>
      <c r="BJ156" s="21">
        <f t="shared" si="49"/>
        <v>0</v>
      </c>
      <c r="BK156" s="21">
        <v>0</v>
      </c>
      <c r="BL156" s="22">
        <v>0</v>
      </c>
      <c r="BM156" s="21">
        <v>0</v>
      </c>
      <c r="BN156" s="21">
        <f t="shared" si="47"/>
        <v>0</v>
      </c>
      <c r="BO156" s="22">
        <f t="shared" si="47"/>
        <v>0</v>
      </c>
      <c r="BP156" s="21">
        <f t="shared" si="47"/>
        <v>0</v>
      </c>
    </row>
    <row r="157" spans="1:68" ht="21.95" hidden="1" customHeight="1" outlineLevel="1" collapsed="1" x14ac:dyDescent="0.2">
      <c r="A157" s="10"/>
      <c r="B157" s="18"/>
      <c r="C157" s="18"/>
      <c r="D157" s="18"/>
      <c r="E157" s="19" t="s">
        <v>127</v>
      </c>
      <c r="F157" s="209">
        <v>8.5510000000000002</v>
      </c>
      <c r="G157" s="209">
        <v>6.6950000000000003</v>
      </c>
      <c r="H157" s="209">
        <v>5.0140000000000002</v>
      </c>
      <c r="I157" s="240">
        <v>3.956</v>
      </c>
      <c r="J157" s="240"/>
      <c r="K157" s="209">
        <v>1.881</v>
      </c>
      <c r="L157" s="209">
        <v>0.39300000000000002</v>
      </c>
      <c r="M157" s="20"/>
      <c r="N157" s="20"/>
      <c r="O157" s="20"/>
      <c r="P157" s="209">
        <v>3.7029999999999998</v>
      </c>
      <c r="Q157" s="209">
        <v>6.2050000000000001</v>
      </c>
      <c r="R157" s="209">
        <v>7.2939999999999996</v>
      </c>
      <c r="S157" s="209">
        <v>9.0649999999999995</v>
      </c>
      <c r="T157" s="209">
        <v>6.7050000000000001</v>
      </c>
      <c r="U157" s="209">
        <v>6.548</v>
      </c>
      <c r="V157" s="209">
        <v>3.6579999999999999</v>
      </c>
      <c r="W157" s="209">
        <v>2.073</v>
      </c>
      <c r="X157" s="209">
        <v>0.42599999999999999</v>
      </c>
      <c r="Y157" s="20"/>
      <c r="Z157" s="20"/>
      <c r="AA157" s="209">
        <v>0.41899999999999998</v>
      </c>
      <c r="AB157" s="209">
        <v>3.3580000000000001</v>
      </c>
      <c r="AC157" s="209">
        <v>5.1479999999999997</v>
      </c>
      <c r="AD157" s="209">
        <v>6.7590000000000003</v>
      </c>
      <c r="AE157" s="20"/>
      <c r="AF157" s="209">
        <v>13.637</v>
      </c>
      <c r="AG157" s="209">
        <v>4.7750000000000004</v>
      </c>
      <c r="AH157" s="209">
        <v>2.9969999999999999</v>
      </c>
      <c r="AI157" s="209">
        <v>2.0350000000000001</v>
      </c>
      <c r="AJ157" s="20"/>
      <c r="AK157" s="20"/>
      <c r="AL157" s="209">
        <v>0.68899999999999995</v>
      </c>
      <c r="AM157" s="209">
        <v>1.038</v>
      </c>
      <c r="AN157" s="209">
        <v>2.827</v>
      </c>
      <c r="AO157" s="209">
        <v>5.4139999999999997</v>
      </c>
      <c r="AP157" s="209">
        <v>7.1429999999999998</v>
      </c>
      <c r="AQ157" s="209">
        <v>7.9530000000000003</v>
      </c>
      <c r="AR157" s="209">
        <v>7.968</v>
      </c>
      <c r="AS157" s="209">
        <v>4.7729999999999997</v>
      </c>
      <c r="AT157" s="209">
        <v>3.4689999999999999</v>
      </c>
      <c r="AU157" s="209">
        <v>2.0030000000000001</v>
      </c>
      <c r="AV157" s="209">
        <v>0.35</v>
      </c>
      <c r="AW157" s="20"/>
      <c r="AX157" s="20"/>
      <c r="AY157" s="209">
        <v>1.7330000000000001</v>
      </c>
      <c r="AZ157" s="209">
        <v>2.5670000000000002</v>
      </c>
      <c r="BA157" s="209">
        <v>4.4450000000000003</v>
      </c>
      <c r="BB157" s="21">
        <f t="shared" si="27"/>
        <v>13.637</v>
      </c>
      <c r="BC157" s="18">
        <v>18.940000000000001</v>
      </c>
      <c r="BD157" s="22">
        <f>(BB157/31/24)*1000</f>
        <v>18.32930107526882</v>
      </c>
      <c r="BE157" s="21">
        <f t="shared" si="48"/>
        <v>0.61069892473118159</v>
      </c>
      <c r="BF157" s="2">
        <v>11.2</v>
      </c>
      <c r="BG157" s="10">
        <v>6</v>
      </c>
      <c r="BH157" s="21">
        <f t="shared" si="28"/>
        <v>1.4091360000000002E-2</v>
      </c>
      <c r="BI157" s="22">
        <f t="shared" si="28"/>
        <v>1.3637000000000003E-2</v>
      </c>
      <c r="BJ157" s="21">
        <f t="shared" si="49"/>
        <v>4.5435999999999914E-4</v>
      </c>
      <c r="BK157" s="21">
        <v>4.2274080000000006E-2</v>
      </c>
      <c r="BL157" s="22">
        <v>4.091100000000001E-2</v>
      </c>
      <c r="BM157" s="21">
        <v>1.3630799999999957E-3</v>
      </c>
      <c r="BN157" s="21">
        <f t="shared" si="47"/>
        <v>0.16909632000000002</v>
      </c>
      <c r="BO157" s="22">
        <f t="shared" si="47"/>
        <v>0.16364400000000004</v>
      </c>
      <c r="BP157" s="21">
        <f t="shared" si="47"/>
        <v>5.4523199999999827E-3</v>
      </c>
    </row>
    <row r="158" spans="1:68" ht="11.1" hidden="1" customHeight="1" outlineLevel="2" x14ac:dyDescent="0.2">
      <c r="A158" s="10"/>
      <c r="B158" s="18"/>
      <c r="C158" s="18"/>
      <c r="D158" s="18"/>
      <c r="E158" s="23" t="s">
        <v>128</v>
      </c>
      <c r="F158" s="208">
        <v>8.5510000000000002</v>
      </c>
      <c r="G158" s="208">
        <v>6.6950000000000003</v>
      </c>
      <c r="H158" s="208">
        <v>5.0140000000000002</v>
      </c>
      <c r="I158" s="239">
        <v>3.956</v>
      </c>
      <c r="J158" s="239"/>
      <c r="K158" s="208">
        <v>1.881</v>
      </c>
      <c r="L158" s="208">
        <v>0.39300000000000002</v>
      </c>
      <c r="M158" s="24"/>
      <c r="N158" s="24"/>
      <c r="O158" s="24"/>
      <c r="P158" s="208">
        <v>3.7029999999999998</v>
      </c>
      <c r="Q158" s="208">
        <v>6.2050000000000001</v>
      </c>
      <c r="R158" s="208">
        <v>7.2939999999999996</v>
      </c>
      <c r="S158" s="208">
        <v>9.0649999999999995</v>
      </c>
      <c r="T158" s="208">
        <v>6.7050000000000001</v>
      </c>
      <c r="U158" s="208">
        <v>6.548</v>
      </c>
      <c r="V158" s="208">
        <v>3.6579999999999999</v>
      </c>
      <c r="W158" s="208">
        <v>2.073</v>
      </c>
      <c r="X158" s="208">
        <v>0.42599999999999999</v>
      </c>
      <c r="Y158" s="24"/>
      <c r="Z158" s="24"/>
      <c r="AA158" s="208">
        <v>0.41899999999999998</v>
      </c>
      <c r="AB158" s="208">
        <v>3.3580000000000001</v>
      </c>
      <c r="AC158" s="208">
        <v>5.1479999999999997</v>
      </c>
      <c r="AD158" s="208">
        <v>6.7590000000000003</v>
      </c>
      <c r="AE158" s="24"/>
      <c r="AF158" s="208">
        <v>13.637</v>
      </c>
      <c r="AG158" s="208">
        <v>4.7750000000000004</v>
      </c>
      <c r="AH158" s="208">
        <v>2.9969999999999999</v>
      </c>
      <c r="AI158" s="208">
        <v>2.0350000000000001</v>
      </c>
      <c r="AJ158" s="24"/>
      <c r="AK158" s="24"/>
      <c r="AL158" s="208">
        <v>0.68899999999999995</v>
      </c>
      <c r="AM158" s="208">
        <v>1.038</v>
      </c>
      <c r="AN158" s="208">
        <v>2.827</v>
      </c>
      <c r="AO158" s="208">
        <v>5.4139999999999997</v>
      </c>
      <c r="AP158" s="208">
        <v>7.1429999999999998</v>
      </c>
      <c r="AQ158" s="208">
        <v>7.9530000000000003</v>
      </c>
      <c r="AR158" s="208">
        <v>7.968</v>
      </c>
      <c r="AS158" s="208">
        <v>4.7729999999999997</v>
      </c>
      <c r="AT158" s="208">
        <v>3.4689999999999999</v>
      </c>
      <c r="AU158" s="208">
        <v>2.0030000000000001</v>
      </c>
      <c r="AV158" s="208">
        <v>0.35</v>
      </c>
      <c r="AW158" s="24"/>
      <c r="AX158" s="24"/>
      <c r="AY158" s="208">
        <v>1.7330000000000001</v>
      </c>
      <c r="AZ158" s="208">
        <v>2.5670000000000002</v>
      </c>
      <c r="BA158" s="208">
        <v>4.4450000000000003</v>
      </c>
      <c r="BB158" s="21">
        <f t="shared" si="27"/>
        <v>13.637</v>
      </c>
      <c r="BC158" s="18"/>
      <c r="BD158" s="22"/>
      <c r="BE158" s="21">
        <f t="shared" si="48"/>
        <v>0</v>
      </c>
      <c r="BF158" s="2">
        <v>11.2</v>
      </c>
      <c r="BG158" s="10"/>
      <c r="BH158" s="21"/>
      <c r="BI158" s="22"/>
      <c r="BJ158" s="21">
        <f t="shared" si="49"/>
        <v>0</v>
      </c>
      <c r="BK158" s="21">
        <v>0</v>
      </c>
      <c r="BL158" s="22">
        <v>0</v>
      </c>
      <c r="BM158" s="21">
        <v>0</v>
      </c>
      <c r="BN158" s="21">
        <f t="shared" si="47"/>
        <v>0</v>
      </c>
      <c r="BO158" s="22">
        <f t="shared" si="47"/>
        <v>0</v>
      </c>
      <c r="BP158" s="21">
        <f t="shared" si="47"/>
        <v>0</v>
      </c>
    </row>
    <row r="159" spans="1:68" ht="11.1" hidden="1" customHeight="1" outlineLevel="1" collapsed="1" x14ac:dyDescent="0.2">
      <c r="A159" s="10"/>
      <c r="B159" s="18"/>
      <c r="C159" s="18"/>
      <c r="D159" s="18"/>
      <c r="E159" s="19" t="s">
        <v>129</v>
      </c>
      <c r="F159" s="209">
        <v>3.87</v>
      </c>
      <c r="G159" s="209">
        <v>3.6019999999999999</v>
      </c>
      <c r="H159" s="209">
        <v>2.6970000000000001</v>
      </c>
      <c r="I159" s="240">
        <v>2.1949999999999998</v>
      </c>
      <c r="J159" s="240"/>
      <c r="K159" s="209">
        <v>0.75</v>
      </c>
      <c r="L159" s="209">
        <v>8.1000000000000003E-2</v>
      </c>
      <c r="M159" s="20"/>
      <c r="N159" s="20"/>
      <c r="O159" s="209">
        <v>0.16300000000000001</v>
      </c>
      <c r="P159" s="209">
        <v>1.0740000000000001</v>
      </c>
      <c r="Q159" s="209">
        <v>2.141</v>
      </c>
      <c r="R159" s="209">
        <v>3.0219999999999998</v>
      </c>
      <c r="S159" s="209">
        <v>2.84</v>
      </c>
      <c r="T159" s="209">
        <v>4.3620000000000001</v>
      </c>
      <c r="U159" s="209">
        <v>2.6</v>
      </c>
      <c r="V159" s="209">
        <v>1.173</v>
      </c>
      <c r="W159" s="209">
        <v>0.73</v>
      </c>
      <c r="X159" s="209">
        <v>0.247</v>
      </c>
      <c r="Y159" s="209">
        <v>6.6000000000000003E-2</v>
      </c>
      <c r="Z159" s="209">
        <v>1.4E-2</v>
      </c>
      <c r="AA159" s="209">
        <v>0.26700000000000002</v>
      </c>
      <c r="AB159" s="209">
        <v>1.042</v>
      </c>
      <c r="AC159" s="209">
        <v>2.5190000000000001</v>
      </c>
      <c r="AD159" s="209">
        <v>3.0390000000000001</v>
      </c>
      <c r="AE159" s="209">
        <v>3.6219999999999999</v>
      </c>
      <c r="AF159" s="209">
        <v>3.456</v>
      </c>
      <c r="AG159" s="209">
        <v>2.2709999999999999</v>
      </c>
      <c r="AH159" s="209">
        <v>1.375</v>
      </c>
      <c r="AI159" s="209">
        <v>0.95499999999999996</v>
      </c>
      <c r="AJ159" s="20"/>
      <c r="AK159" s="209">
        <v>0.23400000000000001</v>
      </c>
      <c r="AL159" s="209">
        <v>0.02</v>
      </c>
      <c r="AM159" s="209">
        <v>0.38500000000000001</v>
      </c>
      <c r="AN159" s="209">
        <v>1.175</v>
      </c>
      <c r="AO159" s="209">
        <v>2.41</v>
      </c>
      <c r="AP159" s="209">
        <v>3.3370000000000002</v>
      </c>
      <c r="AQ159" s="209">
        <v>3.7069999999999999</v>
      </c>
      <c r="AR159" s="209">
        <v>3.573</v>
      </c>
      <c r="AS159" s="209">
        <v>2.7810000000000001</v>
      </c>
      <c r="AT159" s="209">
        <v>1.4410000000000001</v>
      </c>
      <c r="AU159" s="209">
        <v>0.86299999999999999</v>
      </c>
      <c r="AV159" s="20"/>
      <c r="AW159" s="20"/>
      <c r="AX159" s="20"/>
      <c r="AY159" s="209">
        <v>0.39500000000000002</v>
      </c>
      <c r="AZ159" s="209">
        <v>0.82499999999999996</v>
      </c>
      <c r="BA159" s="209">
        <v>1.73</v>
      </c>
      <c r="BB159" s="21">
        <f>BB160+BB161</f>
        <v>4.3179999999999996</v>
      </c>
      <c r="BC159" s="18">
        <v>5.9969999999999999</v>
      </c>
      <c r="BD159" s="22">
        <f>(BB159/31/24)*1000</f>
        <v>5.8037634408602141</v>
      </c>
      <c r="BE159" s="21">
        <f t="shared" si="48"/>
        <v>0.19323655913978577</v>
      </c>
      <c r="BF159" s="2">
        <v>4.8600000000000003</v>
      </c>
      <c r="BG159" s="10">
        <v>5</v>
      </c>
      <c r="BH159" s="21">
        <f t="shared" si="28"/>
        <v>4.4617679999999996E-3</v>
      </c>
      <c r="BI159" s="22">
        <f t="shared" si="28"/>
        <v>4.3179999999999989E-3</v>
      </c>
      <c r="BJ159" s="21">
        <f t="shared" si="49"/>
        <v>1.4376800000000071E-4</v>
      </c>
      <c r="BK159" s="21">
        <v>1.3385303999999999E-2</v>
      </c>
      <c r="BL159" s="22">
        <v>1.2953999999999997E-2</v>
      </c>
      <c r="BM159" s="21">
        <v>4.3130400000000214E-4</v>
      </c>
      <c r="BN159" s="21">
        <f t="shared" si="47"/>
        <v>5.3541215999999996E-2</v>
      </c>
      <c r="BO159" s="22">
        <f t="shared" si="47"/>
        <v>5.1815999999999987E-2</v>
      </c>
      <c r="BP159" s="21">
        <f t="shared" si="47"/>
        <v>1.7252160000000086E-3</v>
      </c>
    </row>
    <row r="160" spans="1:68" ht="11.1" hidden="1" customHeight="1" outlineLevel="2" x14ac:dyDescent="0.2">
      <c r="A160" s="10"/>
      <c r="B160" s="18"/>
      <c r="C160" s="18"/>
      <c r="D160" s="18"/>
      <c r="E160" s="23" t="s">
        <v>130</v>
      </c>
      <c r="F160" s="208">
        <v>1.7110000000000001</v>
      </c>
      <c r="G160" s="208">
        <v>1.6</v>
      </c>
      <c r="H160" s="208">
        <v>1.2649999999999999</v>
      </c>
      <c r="I160" s="239">
        <v>1.07</v>
      </c>
      <c r="J160" s="239"/>
      <c r="K160" s="208">
        <v>0.36</v>
      </c>
      <c r="L160" s="208">
        <v>8.1000000000000003E-2</v>
      </c>
      <c r="M160" s="24"/>
      <c r="N160" s="24"/>
      <c r="O160" s="208">
        <v>0.107</v>
      </c>
      <c r="P160" s="208">
        <v>0.52700000000000002</v>
      </c>
      <c r="Q160" s="208">
        <v>0.97199999999999998</v>
      </c>
      <c r="R160" s="208">
        <v>1.4379999999999999</v>
      </c>
      <c r="S160" s="208">
        <v>0.82199999999999995</v>
      </c>
      <c r="T160" s="208">
        <v>2.3340000000000001</v>
      </c>
      <c r="U160" s="208">
        <v>1.19</v>
      </c>
      <c r="V160" s="208">
        <v>0.55300000000000005</v>
      </c>
      <c r="W160" s="208">
        <v>0.316</v>
      </c>
      <c r="X160" s="208">
        <v>8.4000000000000005E-2</v>
      </c>
      <c r="Y160" s="24"/>
      <c r="Z160" s="24"/>
      <c r="AA160" s="208">
        <v>0.01</v>
      </c>
      <c r="AB160" s="208">
        <v>0.497</v>
      </c>
      <c r="AC160" s="208">
        <v>1.1990000000000001</v>
      </c>
      <c r="AD160" s="208">
        <v>1.395</v>
      </c>
      <c r="AE160" s="208">
        <v>1.67</v>
      </c>
      <c r="AF160" s="208">
        <v>1.667</v>
      </c>
      <c r="AG160" s="208">
        <v>1.159</v>
      </c>
      <c r="AH160" s="208">
        <v>0.70399999999999996</v>
      </c>
      <c r="AI160" s="208">
        <v>0.53900000000000003</v>
      </c>
      <c r="AJ160" s="24"/>
      <c r="AK160" s="24"/>
      <c r="AL160" s="24"/>
      <c r="AM160" s="208">
        <v>0.26400000000000001</v>
      </c>
      <c r="AN160" s="208">
        <v>0.57599999999999996</v>
      </c>
      <c r="AO160" s="208">
        <v>1.032</v>
      </c>
      <c r="AP160" s="208">
        <v>1.411</v>
      </c>
      <c r="AQ160" s="208">
        <v>1.6160000000000001</v>
      </c>
      <c r="AR160" s="208">
        <v>1.5580000000000001</v>
      </c>
      <c r="AS160" s="208">
        <v>1.153</v>
      </c>
      <c r="AT160" s="208">
        <v>0.75800000000000001</v>
      </c>
      <c r="AU160" s="208">
        <v>0.41199999999999998</v>
      </c>
      <c r="AV160" s="24"/>
      <c r="AW160" s="24"/>
      <c r="AX160" s="24"/>
      <c r="AY160" s="208">
        <v>0.14399999999999999</v>
      </c>
      <c r="AZ160" s="208">
        <v>0.35499999999999998</v>
      </c>
      <c r="BA160" s="208">
        <v>0.73799999999999999</v>
      </c>
      <c r="BB160" s="21">
        <v>2.1589999999999998</v>
      </c>
      <c r="BC160" s="18"/>
      <c r="BD160" s="22"/>
      <c r="BE160" s="21">
        <f t="shared" si="48"/>
        <v>0</v>
      </c>
      <c r="BF160" s="2">
        <v>2.4300000000000002</v>
      </c>
      <c r="BG160" s="10"/>
      <c r="BH160" s="21"/>
      <c r="BI160" s="22"/>
      <c r="BJ160" s="21">
        <f t="shared" si="49"/>
        <v>0</v>
      </c>
      <c r="BK160" s="21">
        <v>0</v>
      </c>
      <c r="BL160" s="22">
        <v>0</v>
      </c>
      <c r="BM160" s="21">
        <v>0</v>
      </c>
      <c r="BN160" s="21">
        <f t="shared" si="47"/>
        <v>0</v>
      </c>
      <c r="BO160" s="22">
        <f t="shared" si="47"/>
        <v>0</v>
      </c>
      <c r="BP160" s="21">
        <f t="shared" si="47"/>
        <v>0</v>
      </c>
    </row>
    <row r="161" spans="1:68" ht="11.1" hidden="1" customHeight="1" outlineLevel="2" x14ac:dyDescent="0.2">
      <c r="A161" s="10"/>
      <c r="B161" s="18"/>
      <c r="C161" s="18"/>
      <c r="D161" s="18"/>
      <c r="E161" s="23" t="s">
        <v>131</v>
      </c>
      <c r="F161" s="208">
        <v>2.1589999999999998</v>
      </c>
      <c r="G161" s="208">
        <v>2.0019999999999998</v>
      </c>
      <c r="H161" s="208">
        <v>1.4319999999999999</v>
      </c>
      <c r="I161" s="239">
        <v>1.125</v>
      </c>
      <c r="J161" s="239"/>
      <c r="K161" s="208">
        <v>0.39</v>
      </c>
      <c r="L161" s="24"/>
      <c r="M161" s="24"/>
      <c r="N161" s="24"/>
      <c r="O161" s="208">
        <v>5.6000000000000001E-2</v>
      </c>
      <c r="P161" s="208">
        <v>0.54700000000000004</v>
      </c>
      <c r="Q161" s="208">
        <v>1.169</v>
      </c>
      <c r="R161" s="208">
        <v>1.5840000000000001</v>
      </c>
      <c r="S161" s="208">
        <v>2.0179999999999998</v>
      </c>
      <c r="T161" s="208">
        <v>2.028</v>
      </c>
      <c r="U161" s="208">
        <v>1.41</v>
      </c>
      <c r="V161" s="208">
        <v>0.62</v>
      </c>
      <c r="W161" s="208">
        <v>0.41399999999999998</v>
      </c>
      <c r="X161" s="208">
        <v>0.16300000000000001</v>
      </c>
      <c r="Y161" s="208">
        <v>6.6000000000000003E-2</v>
      </c>
      <c r="Z161" s="208">
        <v>1.4E-2</v>
      </c>
      <c r="AA161" s="208">
        <v>0.25700000000000001</v>
      </c>
      <c r="AB161" s="208">
        <v>0.54500000000000004</v>
      </c>
      <c r="AC161" s="208">
        <v>1.32</v>
      </c>
      <c r="AD161" s="208">
        <v>1.6439999999999999</v>
      </c>
      <c r="AE161" s="208">
        <v>1.952</v>
      </c>
      <c r="AF161" s="208">
        <v>1.7889999999999999</v>
      </c>
      <c r="AG161" s="208">
        <v>1.1120000000000001</v>
      </c>
      <c r="AH161" s="208">
        <v>0.67100000000000004</v>
      </c>
      <c r="AI161" s="208">
        <v>0.41599999999999998</v>
      </c>
      <c r="AJ161" s="24"/>
      <c r="AK161" s="208">
        <v>0.23400000000000001</v>
      </c>
      <c r="AL161" s="208">
        <v>0.02</v>
      </c>
      <c r="AM161" s="208">
        <v>0.121</v>
      </c>
      <c r="AN161" s="208">
        <v>0.59899999999999998</v>
      </c>
      <c r="AO161" s="208">
        <v>1.3779999999999999</v>
      </c>
      <c r="AP161" s="208">
        <v>1.9259999999999999</v>
      </c>
      <c r="AQ161" s="208">
        <v>2.0910000000000002</v>
      </c>
      <c r="AR161" s="208">
        <v>2.0150000000000001</v>
      </c>
      <c r="AS161" s="208">
        <v>1.6279999999999999</v>
      </c>
      <c r="AT161" s="208">
        <v>0.68300000000000005</v>
      </c>
      <c r="AU161" s="208">
        <v>0.45100000000000001</v>
      </c>
      <c r="AV161" s="24"/>
      <c r="AW161" s="24"/>
      <c r="AX161" s="24"/>
      <c r="AY161" s="208">
        <v>0.251</v>
      </c>
      <c r="AZ161" s="208">
        <v>0.47</v>
      </c>
      <c r="BA161" s="208">
        <v>0.99199999999999999</v>
      </c>
      <c r="BB161" s="21">
        <f t="shared" si="27"/>
        <v>2.1589999999999998</v>
      </c>
      <c r="BC161" s="18"/>
      <c r="BD161" s="22"/>
      <c r="BE161" s="21">
        <f t="shared" si="48"/>
        <v>0</v>
      </c>
      <c r="BF161" s="2">
        <v>2.4300000000000002</v>
      </c>
      <c r="BG161" s="10"/>
      <c r="BH161" s="21"/>
      <c r="BI161" s="22"/>
      <c r="BJ161" s="21">
        <f t="shared" si="49"/>
        <v>0</v>
      </c>
      <c r="BK161" s="21">
        <v>0</v>
      </c>
      <c r="BL161" s="22">
        <v>0</v>
      </c>
      <c r="BM161" s="21">
        <v>0</v>
      </c>
      <c r="BN161" s="21">
        <f t="shared" si="47"/>
        <v>0</v>
      </c>
      <c r="BO161" s="22">
        <f t="shared" si="47"/>
        <v>0</v>
      </c>
      <c r="BP161" s="21">
        <f t="shared" si="47"/>
        <v>0</v>
      </c>
    </row>
    <row r="162" spans="1:68" ht="11.1" customHeight="1" outlineLevel="1" collapsed="1" x14ac:dyDescent="0.2">
      <c r="A162" s="10"/>
      <c r="B162" s="18"/>
      <c r="C162" s="18"/>
      <c r="D162" s="18"/>
      <c r="E162" s="19" t="s">
        <v>132</v>
      </c>
      <c r="F162" s="209">
        <v>1.7130000000000001</v>
      </c>
      <c r="G162" s="209">
        <v>1.2929999999999999</v>
      </c>
      <c r="H162" s="209">
        <v>0.93200000000000005</v>
      </c>
      <c r="I162" s="240">
        <v>0.73599999999999999</v>
      </c>
      <c r="J162" s="240"/>
      <c r="K162" s="209">
        <v>0.316</v>
      </c>
      <c r="L162" s="209">
        <v>0.158</v>
      </c>
      <c r="M162" s="20"/>
      <c r="N162" s="20"/>
      <c r="O162" s="209">
        <v>0.16500000000000001</v>
      </c>
      <c r="P162" s="209">
        <v>0.64200000000000002</v>
      </c>
      <c r="Q162" s="209">
        <v>1.339</v>
      </c>
      <c r="R162" s="209">
        <v>1.7210000000000001</v>
      </c>
      <c r="S162" s="209">
        <v>2.2349999999999999</v>
      </c>
      <c r="T162" s="209">
        <v>1.677</v>
      </c>
      <c r="U162" s="209">
        <v>1.4390000000000001</v>
      </c>
      <c r="V162" s="209">
        <v>0.68</v>
      </c>
      <c r="W162" s="209">
        <v>0.255</v>
      </c>
      <c r="X162" s="209">
        <v>4.5999999999999999E-2</v>
      </c>
      <c r="Y162" s="209">
        <v>4.0000000000000001E-3</v>
      </c>
      <c r="Z162" s="20"/>
      <c r="AA162" s="20"/>
      <c r="AB162" s="209">
        <v>0.58399999999999996</v>
      </c>
      <c r="AC162" s="209">
        <v>1.2989999999999999</v>
      </c>
      <c r="AD162" s="209">
        <v>1.6779999999999999</v>
      </c>
      <c r="AE162" s="20"/>
      <c r="AF162" s="209">
        <v>3.51</v>
      </c>
      <c r="AG162" s="209">
        <v>1.1240000000000001</v>
      </c>
      <c r="AH162" s="209">
        <v>0.56299999999999994</v>
      </c>
      <c r="AI162" s="209">
        <v>0.377</v>
      </c>
      <c r="AJ162" s="20"/>
      <c r="AK162" s="20"/>
      <c r="AL162" s="20"/>
      <c r="AM162" s="209">
        <v>0.16700000000000001</v>
      </c>
      <c r="AN162" s="209">
        <v>0.64900000000000002</v>
      </c>
      <c r="AO162" s="209">
        <v>1.413</v>
      </c>
      <c r="AP162" s="209">
        <v>1.911</v>
      </c>
      <c r="AQ162" s="209">
        <v>1.7669999999999999</v>
      </c>
      <c r="AR162" s="209">
        <v>2.3170000000000002</v>
      </c>
      <c r="AS162" s="209">
        <v>1.1439999999999999</v>
      </c>
      <c r="AT162" s="209">
        <v>0.66700000000000004</v>
      </c>
      <c r="AU162" s="209">
        <v>0.26800000000000002</v>
      </c>
      <c r="AV162" s="20"/>
      <c r="AW162" s="20"/>
      <c r="AX162" s="20"/>
      <c r="AY162" s="209">
        <v>0.19</v>
      </c>
      <c r="AZ162" s="209">
        <v>0.374</v>
      </c>
      <c r="BA162" s="209">
        <v>1.1739999999999999</v>
      </c>
      <c r="BB162" s="21">
        <f t="shared" si="27"/>
        <v>3.51</v>
      </c>
      <c r="BC162" s="18">
        <v>4.875</v>
      </c>
      <c r="BD162" s="22">
        <f t="shared" ref="BD162:BD209" si="50">(BB162/31/24)*1000</f>
        <v>4.717741935483871</v>
      </c>
      <c r="BE162" s="21">
        <f t="shared" si="48"/>
        <v>0.157258064516129</v>
      </c>
      <c r="BF162" s="2">
        <v>1.32</v>
      </c>
      <c r="BG162" s="10">
        <v>7</v>
      </c>
      <c r="BH162" s="21">
        <f t="shared" si="28"/>
        <v>3.627E-3</v>
      </c>
      <c r="BI162" s="22">
        <f t="shared" si="28"/>
        <v>3.5100000000000001E-3</v>
      </c>
      <c r="BJ162" s="21">
        <f t="shared" si="49"/>
        <v>1.1699999999999992E-4</v>
      </c>
      <c r="BK162" s="21">
        <v>1.0881E-2</v>
      </c>
      <c r="BL162" s="22">
        <v>1.0530000000000001E-2</v>
      </c>
      <c r="BM162" s="21">
        <v>3.5099999999999888E-4</v>
      </c>
      <c r="BN162" s="21">
        <f t="shared" si="47"/>
        <v>4.3524E-2</v>
      </c>
      <c r="BO162" s="22">
        <f t="shared" si="47"/>
        <v>4.2120000000000005E-2</v>
      </c>
      <c r="BP162" s="21">
        <f t="shared" si="47"/>
        <v>1.4039999999999955E-3</v>
      </c>
    </row>
    <row r="163" spans="1:68" ht="11.1" hidden="1" customHeight="1" outlineLevel="2" x14ac:dyDescent="0.2">
      <c r="A163" s="10"/>
      <c r="B163" s="18"/>
      <c r="C163" s="18"/>
      <c r="D163" s="18"/>
      <c r="E163" s="23" t="s">
        <v>133</v>
      </c>
      <c r="F163" s="208">
        <v>1.7130000000000001</v>
      </c>
      <c r="G163" s="208">
        <v>1.2929999999999999</v>
      </c>
      <c r="H163" s="208">
        <v>0.93200000000000005</v>
      </c>
      <c r="I163" s="239">
        <v>0.73599999999999999</v>
      </c>
      <c r="J163" s="239"/>
      <c r="K163" s="208">
        <v>0.316</v>
      </c>
      <c r="L163" s="208">
        <v>0.158</v>
      </c>
      <c r="M163" s="24"/>
      <c r="N163" s="24"/>
      <c r="O163" s="208">
        <v>0.16500000000000001</v>
      </c>
      <c r="P163" s="208">
        <v>0.64200000000000002</v>
      </c>
      <c r="Q163" s="208">
        <v>1.339</v>
      </c>
      <c r="R163" s="208">
        <v>1.7210000000000001</v>
      </c>
      <c r="S163" s="208">
        <v>2.2349999999999999</v>
      </c>
      <c r="T163" s="208">
        <v>1.677</v>
      </c>
      <c r="U163" s="208">
        <v>1.4390000000000001</v>
      </c>
      <c r="V163" s="208">
        <v>0.68</v>
      </c>
      <c r="W163" s="208">
        <v>0.255</v>
      </c>
      <c r="X163" s="208">
        <v>4.5999999999999999E-2</v>
      </c>
      <c r="Y163" s="208">
        <v>4.0000000000000001E-3</v>
      </c>
      <c r="Z163" s="24"/>
      <c r="AA163" s="24"/>
      <c r="AB163" s="208">
        <v>0.58399999999999996</v>
      </c>
      <c r="AC163" s="208">
        <v>1.2989999999999999</v>
      </c>
      <c r="AD163" s="208">
        <v>1.6779999999999999</v>
      </c>
      <c r="AE163" s="24"/>
      <c r="AF163" s="208">
        <v>3.51</v>
      </c>
      <c r="AG163" s="208">
        <v>1.1240000000000001</v>
      </c>
      <c r="AH163" s="208">
        <v>0.56299999999999994</v>
      </c>
      <c r="AI163" s="208">
        <v>0.377</v>
      </c>
      <c r="AJ163" s="24"/>
      <c r="AK163" s="24"/>
      <c r="AL163" s="24"/>
      <c r="AM163" s="208">
        <v>0.16700000000000001</v>
      </c>
      <c r="AN163" s="208">
        <v>0.64900000000000002</v>
      </c>
      <c r="AO163" s="208">
        <v>1.413</v>
      </c>
      <c r="AP163" s="208">
        <v>1.911</v>
      </c>
      <c r="AQ163" s="208">
        <v>1.7669999999999999</v>
      </c>
      <c r="AR163" s="208">
        <v>2.3170000000000002</v>
      </c>
      <c r="AS163" s="208">
        <v>1.1439999999999999</v>
      </c>
      <c r="AT163" s="208">
        <v>0.66700000000000004</v>
      </c>
      <c r="AU163" s="208">
        <v>0.26800000000000002</v>
      </c>
      <c r="AV163" s="24"/>
      <c r="AW163" s="24"/>
      <c r="AX163" s="24"/>
      <c r="AY163" s="208">
        <v>0.19</v>
      </c>
      <c r="AZ163" s="208">
        <v>0.374</v>
      </c>
      <c r="BA163" s="208">
        <v>1.1739999999999999</v>
      </c>
      <c r="BB163" s="21">
        <f t="shared" si="27"/>
        <v>3.51</v>
      </c>
      <c r="BC163" s="25">
        <v>1.32</v>
      </c>
      <c r="BD163" s="22">
        <f t="shared" si="50"/>
        <v>4.717741935483871</v>
      </c>
      <c r="BE163" s="21"/>
      <c r="BF163" s="2">
        <v>1.32</v>
      </c>
      <c r="BG163" s="10"/>
      <c r="BH163" s="21"/>
      <c r="BI163" s="22"/>
      <c r="BJ163" s="21"/>
      <c r="BK163" s="21">
        <v>2.9462400000000001E-3</v>
      </c>
      <c r="BL163" s="22">
        <v>1.0530000000000001E-2</v>
      </c>
      <c r="BM163" s="21"/>
      <c r="BN163" s="21">
        <f t="shared" si="47"/>
        <v>1.1784960000000001E-2</v>
      </c>
      <c r="BO163" s="22">
        <f t="shared" si="47"/>
        <v>4.2120000000000005E-2</v>
      </c>
      <c r="BP163" s="21">
        <f t="shared" si="47"/>
        <v>0</v>
      </c>
    </row>
    <row r="164" spans="1:68" ht="21.95" hidden="1" customHeight="1" outlineLevel="1" collapsed="1" x14ac:dyDescent="0.2">
      <c r="A164" s="10"/>
      <c r="B164" s="18"/>
      <c r="C164" s="18"/>
      <c r="D164" s="18"/>
      <c r="E164" s="19" t="s">
        <v>134</v>
      </c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9">
        <v>1.141</v>
      </c>
      <c r="T164" s="209">
        <v>0.501</v>
      </c>
      <c r="U164" s="209">
        <v>1.7450000000000001</v>
      </c>
      <c r="V164" s="209">
        <v>0.45300000000000001</v>
      </c>
      <c r="W164" s="209">
        <v>0.35399999999999998</v>
      </c>
      <c r="X164" s="209">
        <v>0.09</v>
      </c>
      <c r="Y164" s="209">
        <v>5.3999999999999999E-2</v>
      </c>
      <c r="Z164" s="209">
        <v>4.5999999999999999E-2</v>
      </c>
      <c r="AA164" s="209">
        <v>0.221</v>
      </c>
      <c r="AB164" s="209">
        <v>0.433</v>
      </c>
      <c r="AC164" s="209">
        <v>1.0960000000000001</v>
      </c>
      <c r="AD164" s="209">
        <v>0.84199999999999997</v>
      </c>
      <c r="AE164" s="209">
        <v>0.5</v>
      </c>
      <c r="AF164" s="209">
        <v>0.85</v>
      </c>
      <c r="AG164" s="209">
        <v>0.93</v>
      </c>
      <c r="AH164" s="209">
        <v>0.61</v>
      </c>
      <c r="AI164" s="209">
        <v>0.3</v>
      </c>
      <c r="AJ164" s="209">
        <v>0.111</v>
      </c>
      <c r="AK164" s="20"/>
      <c r="AL164" s="209">
        <v>3.5000000000000003E-2</v>
      </c>
      <c r="AM164" s="209">
        <v>0.19900000000000001</v>
      </c>
      <c r="AN164" s="209">
        <v>0.50700000000000001</v>
      </c>
      <c r="AO164" s="209">
        <v>0.92700000000000005</v>
      </c>
      <c r="AP164" s="209">
        <v>1.1020000000000001</v>
      </c>
      <c r="AQ164" s="209">
        <v>1.42</v>
      </c>
      <c r="AR164" s="209">
        <v>0.99</v>
      </c>
      <c r="AS164" s="209">
        <v>1.0009999999999999</v>
      </c>
      <c r="AT164" s="209">
        <v>0.61499999999999999</v>
      </c>
      <c r="AU164" s="209">
        <v>0.28899999999999998</v>
      </c>
      <c r="AV164" s="209">
        <v>5.2999999999999999E-2</v>
      </c>
      <c r="AW164" s="20"/>
      <c r="AX164" s="20"/>
      <c r="AY164" s="209">
        <v>0.32800000000000001</v>
      </c>
      <c r="AZ164" s="209">
        <v>0.505</v>
      </c>
      <c r="BA164" s="209">
        <v>0.752</v>
      </c>
      <c r="BB164" s="21">
        <f t="shared" si="27"/>
        <v>1.7450000000000001</v>
      </c>
      <c r="BC164" s="18">
        <v>4.2</v>
      </c>
      <c r="BD164" s="22">
        <f t="shared" si="50"/>
        <v>2.345430107526882</v>
      </c>
      <c r="BE164" s="21">
        <f>BC164-BD164</f>
        <v>1.8545698924731182</v>
      </c>
      <c r="BF164" s="2">
        <v>4.2</v>
      </c>
      <c r="BG164" s="10">
        <v>5</v>
      </c>
      <c r="BH164" s="21">
        <f t="shared" si="28"/>
        <v>3.1248000000000001E-3</v>
      </c>
      <c r="BI164" s="22">
        <f t="shared" si="28"/>
        <v>1.7450000000000002E-3</v>
      </c>
      <c r="BJ164" s="21">
        <f>BH164-BI164</f>
        <v>1.3797999999999998E-3</v>
      </c>
      <c r="BK164" s="21">
        <v>9.3743999999999997E-3</v>
      </c>
      <c r="BL164" s="22">
        <v>5.2350000000000009E-3</v>
      </c>
      <c r="BM164" s="21">
        <v>4.1393999999999988E-3</v>
      </c>
      <c r="BN164" s="21">
        <f t="shared" si="47"/>
        <v>3.7497599999999999E-2</v>
      </c>
      <c r="BO164" s="22">
        <f t="shared" si="47"/>
        <v>2.0940000000000004E-2</v>
      </c>
      <c r="BP164" s="21">
        <f t="shared" si="47"/>
        <v>1.6557599999999995E-2</v>
      </c>
    </row>
    <row r="165" spans="1:68" ht="11.1" hidden="1" customHeight="1" outlineLevel="2" x14ac:dyDescent="0.2">
      <c r="A165" s="10"/>
      <c r="B165" s="18"/>
      <c r="C165" s="18"/>
      <c r="D165" s="18"/>
      <c r="E165" s="23" t="s">
        <v>135</v>
      </c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08">
        <v>0.61899999999999999</v>
      </c>
      <c r="T165" s="24"/>
      <c r="U165" s="208">
        <v>1.018</v>
      </c>
      <c r="V165" s="208">
        <v>0.376</v>
      </c>
      <c r="W165" s="208">
        <v>0.19</v>
      </c>
      <c r="X165" s="208">
        <v>5.6000000000000001E-2</v>
      </c>
      <c r="Y165" s="208">
        <v>5.3999999999999999E-2</v>
      </c>
      <c r="Z165" s="208">
        <v>1.4E-2</v>
      </c>
      <c r="AA165" s="208">
        <v>0.19600000000000001</v>
      </c>
      <c r="AB165" s="208">
        <v>0.29499999999999998</v>
      </c>
      <c r="AC165" s="208">
        <v>0.66600000000000004</v>
      </c>
      <c r="AD165" s="208">
        <v>0.59499999999999997</v>
      </c>
      <c r="AE165" s="208">
        <v>0.5</v>
      </c>
      <c r="AF165" s="208">
        <v>0.81</v>
      </c>
      <c r="AG165" s="208">
        <v>0.41</v>
      </c>
      <c r="AH165" s="208">
        <v>0.35</v>
      </c>
      <c r="AI165" s="208">
        <v>0.22900000000000001</v>
      </c>
      <c r="AJ165" s="208">
        <v>6.8000000000000005E-2</v>
      </c>
      <c r="AK165" s="24"/>
      <c r="AL165" s="208">
        <v>2.8000000000000001E-2</v>
      </c>
      <c r="AM165" s="208">
        <v>0.124</v>
      </c>
      <c r="AN165" s="208">
        <v>0.29299999999999998</v>
      </c>
      <c r="AO165" s="208">
        <v>0.51900000000000002</v>
      </c>
      <c r="AP165" s="208">
        <v>0.69</v>
      </c>
      <c r="AQ165" s="208">
        <v>0.71599999999999997</v>
      </c>
      <c r="AR165" s="208">
        <v>0.47599999999999998</v>
      </c>
      <c r="AS165" s="208">
        <v>0.52400000000000002</v>
      </c>
      <c r="AT165" s="208">
        <v>0.37</v>
      </c>
      <c r="AU165" s="208">
        <v>0.182</v>
      </c>
      <c r="AV165" s="208">
        <v>3.1E-2</v>
      </c>
      <c r="AW165" s="24"/>
      <c r="AX165" s="24"/>
      <c r="AY165" s="208">
        <v>0.16800000000000001</v>
      </c>
      <c r="AZ165" s="208">
        <v>0.30199999999999999</v>
      </c>
      <c r="BA165" s="208">
        <v>0.45</v>
      </c>
      <c r="BB165" s="21">
        <f t="shared" si="27"/>
        <v>1.018</v>
      </c>
      <c r="BC165" s="18"/>
      <c r="BD165" s="22">
        <f t="shared" si="50"/>
        <v>1.3682795698924732</v>
      </c>
      <c r="BE165" s="21"/>
      <c r="BF165" s="2">
        <v>3</v>
      </c>
      <c r="BG165" s="10"/>
      <c r="BH165" s="21"/>
      <c r="BI165" s="22"/>
      <c r="BJ165" s="21"/>
      <c r="BK165" s="21">
        <v>0</v>
      </c>
      <c r="BL165" s="22">
        <v>3.0540000000000003E-3</v>
      </c>
      <c r="BM165" s="21"/>
      <c r="BN165" s="21">
        <f t="shared" si="47"/>
        <v>0</v>
      </c>
      <c r="BO165" s="22">
        <f t="shared" si="47"/>
        <v>1.2216000000000001E-2</v>
      </c>
      <c r="BP165" s="21">
        <f t="shared" si="47"/>
        <v>0</v>
      </c>
    </row>
    <row r="166" spans="1:68" ht="11.1" hidden="1" customHeight="1" outlineLevel="2" x14ac:dyDescent="0.2">
      <c r="A166" s="10"/>
      <c r="B166" s="18"/>
      <c r="C166" s="18"/>
      <c r="D166" s="18"/>
      <c r="E166" s="23" t="s">
        <v>136</v>
      </c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08">
        <v>0.52200000000000002</v>
      </c>
      <c r="T166" s="208">
        <v>0.501</v>
      </c>
      <c r="U166" s="208">
        <v>0.72699999999999998</v>
      </c>
      <c r="V166" s="208">
        <v>7.6999999999999999E-2</v>
      </c>
      <c r="W166" s="208">
        <v>0.16400000000000001</v>
      </c>
      <c r="X166" s="208">
        <v>3.4000000000000002E-2</v>
      </c>
      <c r="Y166" s="24"/>
      <c r="Z166" s="208">
        <v>3.2000000000000001E-2</v>
      </c>
      <c r="AA166" s="208">
        <v>2.5000000000000001E-2</v>
      </c>
      <c r="AB166" s="208">
        <v>0.13800000000000001</v>
      </c>
      <c r="AC166" s="208">
        <v>0.43</v>
      </c>
      <c r="AD166" s="208">
        <v>0.247</v>
      </c>
      <c r="AE166" s="24"/>
      <c r="AF166" s="208">
        <v>0.04</v>
      </c>
      <c r="AG166" s="208">
        <v>0.52</v>
      </c>
      <c r="AH166" s="208">
        <v>0.26</v>
      </c>
      <c r="AI166" s="208">
        <v>7.0999999999999994E-2</v>
      </c>
      <c r="AJ166" s="208">
        <v>4.2999999999999997E-2</v>
      </c>
      <c r="AK166" s="24"/>
      <c r="AL166" s="208">
        <v>7.0000000000000001E-3</v>
      </c>
      <c r="AM166" s="208">
        <v>7.4999999999999997E-2</v>
      </c>
      <c r="AN166" s="208">
        <v>0.214</v>
      </c>
      <c r="AO166" s="208">
        <v>0.40799999999999997</v>
      </c>
      <c r="AP166" s="208">
        <v>0.41199999999999998</v>
      </c>
      <c r="AQ166" s="208">
        <v>0.70399999999999996</v>
      </c>
      <c r="AR166" s="208">
        <v>0.51400000000000001</v>
      </c>
      <c r="AS166" s="208">
        <v>0.47699999999999998</v>
      </c>
      <c r="AT166" s="208">
        <v>0.245</v>
      </c>
      <c r="AU166" s="208">
        <v>0.107</v>
      </c>
      <c r="AV166" s="208">
        <v>2.1999999999999999E-2</v>
      </c>
      <c r="AW166" s="24"/>
      <c r="AX166" s="24"/>
      <c r="AY166" s="208">
        <v>0.16</v>
      </c>
      <c r="AZ166" s="208">
        <v>0.20300000000000001</v>
      </c>
      <c r="BA166" s="208">
        <v>0.30199999999999999</v>
      </c>
      <c r="BB166" s="21">
        <f t="shared" si="27"/>
        <v>0.72699999999999998</v>
      </c>
      <c r="BC166" s="18"/>
      <c r="BD166" s="22">
        <f t="shared" si="50"/>
        <v>0.97715053763440851</v>
      </c>
      <c r="BE166" s="21"/>
      <c r="BF166" s="2">
        <v>1.2</v>
      </c>
      <c r="BG166" s="10"/>
      <c r="BH166" s="21"/>
      <c r="BI166" s="22"/>
      <c r="BJ166" s="21"/>
      <c r="BK166" s="21">
        <v>0</v>
      </c>
      <c r="BL166" s="22">
        <v>2.1809999999999998E-3</v>
      </c>
      <c r="BM166" s="21"/>
      <c r="BN166" s="21">
        <f t="shared" si="47"/>
        <v>0</v>
      </c>
      <c r="BO166" s="22">
        <f t="shared" si="47"/>
        <v>8.7239999999999991E-3</v>
      </c>
      <c r="BP166" s="21">
        <f t="shared" si="47"/>
        <v>0</v>
      </c>
    </row>
    <row r="167" spans="1:68" ht="11.1" hidden="1" customHeight="1" outlineLevel="1" collapsed="1" x14ac:dyDescent="0.2">
      <c r="A167" s="10"/>
      <c r="B167" s="18"/>
      <c r="C167" s="18"/>
      <c r="D167" s="18"/>
      <c r="E167" s="19" t="s">
        <v>137</v>
      </c>
      <c r="F167" s="209">
        <v>1.252</v>
      </c>
      <c r="G167" s="20"/>
      <c r="H167" s="209">
        <v>1.55</v>
      </c>
      <c r="I167" s="240">
        <v>0.50700000000000001</v>
      </c>
      <c r="J167" s="240"/>
      <c r="K167" s="209">
        <v>0.28899999999999998</v>
      </c>
      <c r="L167" s="209">
        <v>4.9000000000000002E-2</v>
      </c>
      <c r="M167" s="20"/>
      <c r="N167" s="20"/>
      <c r="O167" s="20"/>
      <c r="P167" s="209">
        <v>0.443</v>
      </c>
      <c r="Q167" s="209">
        <v>0.309</v>
      </c>
      <c r="R167" s="209">
        <v>1.4750000000000001</v>
      </c>
      <c r="S167" s="209">
        <v>1.272</v>
      </c>
      <c r="T167" s="209">
        <v>0.94399999999999995</v>
      </c>
      <c r="U167" s="209">
        <v>0.97899999999999998</v>
      </c>
      <c r="V167" s="209">
        <v>0.65600000000000003</v>
      </c>
      <c r="W167" s="209">
        <v>0.20200000000000001</v>
      </c>
      <c r="X167" s="209">
        <v>0.05</v>
      </c>
      <c r="Y167" s="20"/>
      <c r="Z167" s="20"/>
      <c r="AA167" s="209">
        <v>5.0000000000000001E-3</v>
      </c>
      <c r="AB167" s="209">
        <v>0.49</v>
      </c>
      <c r="AC167" s="209">
        <v>0.84499999999999997</v>
      </c>
      <c r="AD167" s="209">
        <v>1.081</v>
      </c>
      <c r="AE167" s="209">
        <v>1.369</v>
      </c>
      <c r="AF167" s="209">
        <v>1.0860000000000001</v>
      </c>
      <c r="AG167" s="209">
        <v>0.89700000000000002</v>
      </c>
      <c r="AH167" s="209">
        <v>0.57399999999999995</v>
      </c>
      <c r="AI167" s="209">
        <v>0.25700000000000001</v>
      </c>
      <c r="AJ167" s="209">
        <v>2.5000000000000001E-2</v>
      </c>
      <c r="AK167" s="20"/>
      <c r="AL167" s="20"/>
      <c r="AM167" s="209">
        <v>8.9999999999999993E-3</v>
      </c>
      <c r="AN167" s="209">
        <v>0.45400000000000001</v>
      </c>
      <c r="AO167" s="209">
        <v>0.86299999999999999</v>
      </c>
      <c r="AP167" s="209">
        <v>1.226</v>
      </c>
      <c r="AQ167" s="209">
        <v>1.198</v>
      </c>
      <c r="AR167" s="209">
        <v>1.29</v>
      </c>
      <c r="AS167" s="209">
        <v>0.69099999999999995</v>
      </c>
      <c r="AT167" s="209">
        <v>0.61499999999999999</v>
      </c>
      <c r="AU167" s="209">
        <v>0.157</v>
      </c>
      <c r="AV167" s="20"/>
      <c r="AW167" s="20"/>
      <c r="AX167" s="20"/>
      <c r="AY167" s="209">
        <v>0.314</v>
      </c>
      <c r="AZ167" s="209">
        <v>0.61299999999999999</v>
      </c>
      <c r="BA167" s="209">
        <v>0.80400000000000005</v>
      </c>
      <c r="BB167" s="21">
        <f t="shared" si="27"/>
        <v>1.55</v>
      </c>
      <c r="BC167" s="18">
        <v>2.153</v>
      </c>
      <c r="BD167" s="22">
        <f t="shared" si="50"/>
        <v>2.0833333333333335</v>
      </c>
      <c r="BE167" s="21">
        <f>BC167-BD167</f>
        <v>6.9666666666666544E-2</v>
      </c>
      <c r="BF167" s="2">
        <v>0.95</v>
      </c>
      <c r="BG167" s="10">
        <v>5</v>
      </c>
      <c r="BH167" s="21">
        <f t="shared" si="28"/>
        <v>1.6018319999999999E-3</v>
      </c>
      <c r="BI167" s="22">
        <f t="shared" si="28"/>
        <v>1.5499999999999999E-3</v>
      </c>
      <c r="BJ167" s="21">
        <f>BH167-BI167</f>
        <v>5.183199999999992E-5</v>
      </c>
      <c r="BK167" s="21">
        <v>4.8054959999999994E-3</v>
      </c>
      <c r="BL167" s="22">
        <v>4.6499999999999996E-3</v>
      </c>
      <c r="BM167" s="21">
        <v>1.5549599999999976E-4</v>
      </c>
      <c r="BN167" s="21">
        <f t="shared" si="47"/>
        <v>1.9221983999999998E-2</v>
      </c>
      <c r="BO167" s="22">
        <f t="shared" si="47"/>
        <v>1.8599999999999998E-2</v>
      </c>
      <c r="BP167" s="21">
        <f t="shared" si="47"/>
        <v>6.2198399999999904E-4</v>
      </c>
    </row>
    <row r="168" spans="1:68" ht="11.1" hidden="1" customHeight="1" outlineLevel="2" x14ac:dyDescent="0.2">
      <c r="A168" s="10"/>
      <c r="B168" s="18"/>
      <c r="C168" s="18"/>
      <c r="D168" s="18"/>
      <c r="E168" s="23" t="s">
        <v>138</v>
      </c>
      <c r="F168" s="208">
        <v>1.252</v>
      </c>
      <c r="G168" s="24"/>
      <c r="H168" s="208">
        <v>1.55</v>
      </c>
      <c r="I168" s="239">
        <v>0.50700000000000001</v>
      </c>
      <c r="J168" s="239"/>
      <c r="K168" s="208">
        <v>0.28899999999999998</v>
      </c>
      <c r="L168" s="208">
        <v>4.9000000000000002E-2</v>
      </c>
      <c r="M168" s="24"/>
      <c r="N168" s="24"/>
      <c r="O168" s="24"/>
      <c r="P168" s="208">
        <v>0.443</v>
      </c>
      <c r="Q168" s="208">
        <v>0.309</v>
      </c>
      <c r="R168" s="208">
        <v>1.4750000000000001</v>
      </c>
      <c r="S168" s="208">
        <v>1.272</v>
      </c>
      <c r="T168" s="208">
        <v>0.94399999999999995</v>
      </c>
      <c r="U168" s="208">
        <v>0.97899999999999998</v>
      </c>
      <c r="V168" s="208">
        <v>0.65600000000000003</v>
      </c>
      <c r="W168" s="208">
        <v>0.20200000000000001</v>
      </c>
      <c r="X168" s="208">
        <v>0.05</v>
      </c>
      <c r="Y168" s="24"/>
      <c r="Z168" s="24"/>
      <c r="AA168" s="208">
        <v>5.0000000000000001E-3</v>
      </c>
      <c r="AB168" s="208">
        <v>0.49</v>
      </c>
      <c r="AC168" s="208">
        <v>0.84499999999999997</v>
      </c>
      <c r="AD168" s="208">
        <v>1.081</v>
      </c>
      <c r="AE168" s="208">
        <v>1.369</v>
      </c>
      <c r="AF168" s="208">
        <v>1.0860000000000001</v>
      </c>
      <c r="AG168" s="208">
        <v>0.89700000000000002</v>
      </c>
      <c r="AH168" s="208">
        <v>0.57399999999999995</v>
      </c>
      <c r="AI168" s="208">
        <v>0.25700000000000001</v>
      </c>
      <c r="AJ168" s="208">
        <v>2.5000000000000001E-2</v>
      </c>
      <c r="AK168" s="24"/>
      <c r="AL168" s="24"/>
      <c r="AM168" s="208">
        <v>8.9999999999999993E-3</v>
      </c>
      <c r="AN168" s="208">
        <v>0.45400000000000001</v>
      </c>
      <c r="AO168" s="208">
        <v>0.86299999999999999</v>
      </c>
      <c r="AP168" s="208">
        <v>1.226</v>
      </c>
      <c r="AQ168" s="208">
        <v>1.198</v>
      </c>
      <c r="AR168" s="208">
        <v>1.29</v>
      </c>
      <c r="AS168" s="208">
        <v>0.69099999999999995</v>
      </c>
      <c r="AT168" s="208">
        <v>0.61499999999999999</v>
      </c>
      <c r="AU168" s="208">
        <v>0.157</v>
      </c>
      <c r="AV168" s="24"/>
      <c r="AW168" s="24"/>
      <c r="AX168" s="24"/>
      <c r="AY168" s="208">
        <v>0.314</v>
      </c>
      <c r="AZ168" s="208">
        <v>0.61299999999999999</v>
      </c>
      <c r="BA168" s="208">
        <v>0.80400000000000005</v>
      </c>
      <c r="BB168" s="21">
        <f t="shared" si="27"/>
        <v>1.55</v>
      </c>
      <c r="BC168" s="18"/>
      <c r="BD168" s="22">
        <f t="shared" si="50"/>
        <v>2.0833333333333335</v>
      </c>
      <c r="BE168" s="21"/>
      <c r="BG168" s="10"/>
      <c r="BH168" s="21"/>
      <c r="BI168" s="22"/>
      <c r="BJ168" s="21"/>
      <c r="BK168" s="21">
        <v>0</v>
      </c>
      <c r="BL168" s="22">
        <v>4.6499999999999996E-3</v>
      </c>
      <c r="BM168" s="21"/>
      <c r="BN168" s="21">
        <f t="shared" si="47"/>
        <v>0</v>
      </c>
      <c r="BO168" s="22">
        <f t="shared" si="47"/>
        <v>1.8599999999999998E-2</v>
      </c>
      <c r="BP168" s="21">
        <f t="shared" si="47"/>
        <v>0</v>
      </c>
    </row>
    <row r="169" spans="1:68" ht="11.1" customHeight="1" outlineLevel="1" x14ac:dyDescent="0.2">
      <c r="A169" s="10"/>
      <c r="B169" s="18"/>
      <c r="C169" s="18"/>
      <c r="D169" s="18"/>
      <c r="E169" s="19" t="s">
        <v>139</v>
      </c>
      <c r="F169" s="209">
        <v>1.252</v>
      </c>
      <c r="G169" s="20"/>
      <c r="H169" s="209">
        <v>1.55</v>
      </c>
      <c r="I169" s="240">
        <v>0.50700000000000001</v>
      </c>
      <c r="J169" s="240"/>
      <c r="K169" s="209">
        <v>0.28899999999999998</v>
      </c>
      <c r="L169" s="209">
        <v>4.9000000000000002E-2</v>
      </c>
      <c r="M169" s="20"/>
      <c r="N169" s="20"/>
      <c r="O169" s="20"/>
      <c r="P169" s="209">
        <v>0.443</v>
      </c>
      <c r="Q169" s="209">
        <v>0.309</v>
      </c>
      <c r="R169" s="209">
        <v>1.4750000000000001</v>
      </c>
      <c r="S169" s="209">
        <v>1.272</v>
      </c>
      <c r="T169" s="209">
        <v>0.94399999999999995</v>
      </c>
      <c r="U169" s="209">
        <v>0.97899999999999998</v>
      </c>
      <c r="V169" s="209">
        <v>0.65600000000000003</v>
      </c>
      <c r="W169" s="209">
        <v>0.20200000000000001</v>
      </c>
      <c r="X169" s="209">
        <v>0.05</v>
      </c>
      <c r="Y169" s="20"/>
      <c r="Z169" s="20"/>
      <c r="AA169" s="209">
        <v>5.0000000000000001E-3</v>
      </c>
      <c r="AB169" s="209">
        <v>0.49</v>
      </c>
      <c r="AC169" s="209">
        <v>0.84499999999999997</v>
      </c>
      <c r="AD169" s="209">
        <v>1.081</v>
      </c>
      <c r="AE169" s="209">
        <v>1.369</v>
      </c>
      <c r="AF169" s="209">
        <v>1.0860000000000001</v>
      </c>
      <c r="AG169" s="209">
        <v>0.89700000000000002</v>
      </c>
      <c r="AH169" s="209">
        <v>0.57399999999999995</v>
      </c>
      <c r="AI169" s="209">
        <v>0.25700000000000001</v>
      </c>
      <c r="AJ169" s="209">
        <v>2.5000000000000001E-2</v>
      </c>
      <c r="AK169" s="20"/>
      <c r="AL169" s="20"/>
      <c r="AM169" s="209">
        <v>8.9999999999999993E-3</v>
      </c>
      <c r="AN169" s="209">
        <v>0.45400000000000001</v>
      </c>
      <c r="AO169" s="209">
        <v>0.86299999999999999</v>
      </c>
      <c r="AP169" s="209">
        <v>1.226</v>
      </c>
      <c r="AQ169" s="209">
        <v>1.198</v>
      </c>
      <c r="AR169" s="209">
        <v>1.29</v>
      </c>
      <c r="AS169" s="209">
        <v>0.69099999999999995</v>
      </c>
      <c r="AT169" s="209">
        <v>0.61499999999999999</v>
      </c>
      <c r="AU169" s="209">
        <v>0.157</v>
      </c>
      <c r="AV169" s="20"/>
      <c r="AW169" s="20"/>
      <c r="AX169" s="20"/>
      <c r="AY169" s="209">
        <v>0.314</v>
      </c>
      <c r="AZ169" s="209">
        <v>0.61299999999999999</v>
      </c>
      <c r="BA169" s="209">
        <v>0.80400000000000005</v>
      </c>
      <c r="BB169" s="21"/>
      <c r="BC169" s="18">
        <v>5</v>
      </c>
      <c r="BD169" s="22">
        <f>(BB169/31/24)*1000</f>
        <v>0</v>
      </c>
      <c r="BE169" s="21">
        <f>BC169-BD169</f>
        <v>5</v>
      </c>
      <c r="BF169" s="2">
        <v>0.95</v>
      </c>
      <c r="BG169" s="10">
        <v>7</v>
      </c>
      <c r="BH169" s="28">
        <f>(BC169*24*31/1000000)</f>
        <v>3.7200000000000002E-3</v>
      </c>
      <c r="BI169" s="29">
        <v>6.9564000000000008E-4</v>
      </c>
      <c r="BJ169" s="21">
        <f>BH169-BI169</f>
        <v>3.0243600000000002E-3</v>
      </c>
      <c r="BK169" s="21">
        <v>4.8054959999999994E-3</v>
      </c>
      <c r="BL169" s="22">
        <v>4.6499999999999996E-3</v>
      </c>
      <c r="BM169" s="21">
        <v>1.5549599999999976E-4</v>
      </c>
      <c r="BN169" s="21">
        <f>BK169*4</f>
        <v>1.9221983999999998E-2</v>
      </c>
      <c r="BO169" s="22">
        <f>BL169*4</f>
        <v>1.8599999999999998E-2</v>
      </c>
      <c r="BP169" s="21">
        <f>BM169*4</f>
        <v>6.2198399999999904E-4</v>
      </c>
    </row>
    <row r="170" spans="1:68" ht="11.1" hidden="1" customHeight="1" outlineLevel="1" collapsed="1" x14ac:dyDescent="0.2">
      <c r="A170" s="10"/>
      <c r="B170" s="18"/>
      <c r="C170" s="18"/>
      <c r="D170" s="18"/>
      <c r="E170" s="19" t="s">
        <v>140</v>
      </c>
      <c r="F170" s="209"/>
      <c r="G170" s="20"/>
      <c r="H170" s="209"/>
      <c r="I170" s="240"/>
      <c r="J170" s="240"/>
      <c r="K170" s="209"/>
      <c r="L170" s="209"/>
      <c r="M170" s="20"/>
      <c r="N170" s="20"/>
      <c r="O170" s="20"/>
      <c r="P170" s="209"/>
      <c r="Q170" s="209"/>
      <c r="R170" s="209"/>
      <c r="S170" s="209"/>
      <c r="T170" s="209"/>
      <c r="U170" s="209"/>
      <c r="V170" s="209"/>
      <c r="W170" s="209"/>
      <c r="X170" s="209"/>
      <c r="Y170" s="20"/>
      <c r="Z170" s="20"/>
      <c r="AA170" s="209"/>
      <c r="AB170" s="209"/>
      <c r="AC170" s="209"/>
      <c r="AD170" s="209"/>
      <c r="AE170" s="209"/>
      <c r="AF170" s="209"/>
      <c r="AG170" s="209"/>
      <c r="AH170" s="209"/>
      <c r="AI170" s="209"/>
      <c r="AJ170" s="209"/>
      <c r="AK170" s="20"/>
      <c r="AL170" s="20"/>
      <c r="AM170" s="209"/>
      <c r="AN170" s="209"/>
      <c r="AO170" s="209"/>
      <c r="AP170" s="209"/>
      <c r="AQ170" s="209"/>
      <c r="AR170" s="209"/>
      <c r="AS170" s="209"/>
      <c r="AT170" s="209"/>
      <c r="AU170" s="209"/>
      <c r="AV170" s="20"/>
      <c r="AW170" s="20"/>
      <c r="AX170" s="20"/>
      <c r="AY170" s="209"/>
      <c r="AZ170" s="209"/>
      <c r="BA170" s="209"/>
      <c r="BB170" s="21"/>
      <c r="BC170" s="18"/>
      <c r="BD170" s="22"/>
      <c r="BE170" s="21"/>
      <c r="BG170" s="10">
        <v>6</v>
      </c>
      <c r="BH170" s="21">
        <v>6.4800000000000005E-3</v>
      </c>
      <c r="BI170" s="21">
        <v>3.5000000000000001E-3</v>
      </c>
      <c r="BJ170" s="21">
        <f>BH170-BI170</f>
        <v>2.9800000000000004E-3</v>
      </c>
      <c r="BK170" s="21"/>
      <c r="BL170" s="22"/>
      <c r="BM170" s="21"/>
      <c r="BN170" s="21"/>
      <c r="BO170" s="22"/>
      <c r="BP170" s="21"/>
    </row>
    <row r="171" spans="1:68" ht="11.1" hidden="1" customHeight="1" outlineLevel="2" x14ac:dyDescent="0.2">
      <c r="A171" s="10"/>
      <c r="B171" s="18"/>
      <c r="C171" s="18"/>
      <c r="D171" s="18"/>
      <c r="E171" s="23" t="s">
        <v>5787</v>
      </c>
      <c r="F171" s="208"/>
      <c r="G171" s="24"/>
      <c r="H171" s="208"/>
      <c r="I171" s="239"/>
      <c r="J171" s="239"/>
      <c r="K171" s="208"/>
      <c r="L171" s="208"/>
      <c r="M171" s="24"/>
      <c r="N171" s="24"/>
      <c r="O171" s="24"/>
      <c r="P171" s="208"/>
      <c r="Q171" s="208"/>
      <c r="R171" s="208"/>
      <c r="S171" s="208"/>
      <c r="T171" s="208"/>
      <c r="U171" s="208"/>
      <c r="V171" s="208"/>
      <c r="W171" s="208"/>
      <c r="X171" s="208"/>
      <c r="Y171" s="24"/>
      <c r="Z171" s="24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4"/>
      <c r="AL171" s="24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4"/>
      <c r="AW171" s="24"/>
      <c r="AX171" s="24"/>
      <c r="AY171" s="208"/>
      <c r="AZ171" s="208"/>
      <c r="BA171" s="208"/>
      <c r="BB171" s="21"/>
      <c r="BC171" s="18"/>
      <c r="BD171" s="22"/>
      <c r="BE171" s="21"/>
      <c r="BG171" s="10"/>
      <c r="BH171" s="21"/>
      <c r="BI171" s="22"/>
      <c r="BJ171" s="21"/>
      <c r="BK171" s="21"/>
      <c r="BL171" s="22"/>
      <c r="BM171" s="21"/>
      <c r="BN171" s="21"/>
      <c r="BO171" s="22"/>
      <c r="BP171" s="21"/>
    </row>
    <row r="172" spans="1:68" ht="11.1" hidden="1" customHeight="1" outlineLevel="1" collapsed="1" x14ac:dyDescent="0.2">
      <c r="A172" s="10"/>
      <c r="B172" s="18"/>
      <c r="C172" s="18"/>
      <c r="D172" s="18"/>
      <c r="E172" s="19" t="s">
        <v>120</v>
      </c>
      <c r="F172" s="209">
        <v>1.7130000000000001</v>
      </c>
      <c r="G172" s="209">
        <v>1.2929999999999999</v>
      </c>
      <c r="H172" s="209">
        <v>0.93200000000000005</v>
      </c>
      <c r="I172" s="240">
        <v>0.73599999999999999</v>
      </c>
      <c r="J172" s="240"/>
      <c r="K172" s="209">
        <v>0.316</v>
      </c>
      <c r="L172" s="209">
        <v>0.158</v>
      </c>
      <c r="M172" s="20"/>
      <c r="N172" s="20"/>
      <c r="O172" s="209">
        <v>0.16500000000000001</v>
      </c>
      <c r="P172" s="209">
        <v>0.64200000000000002</v>
      </c>
      <c r="Q172" s="209">
        <v>1.339</v>
      </c>
      <c r="R172" s="209">
        <v>1.7210000000000001</v>
      </c>
      <c r="S172" s="209">
        <v>2.2349999999999999</v>
      </c>
      <c r="T172" s="209">
        <v>1.677</v>
      </c>
      <c r="U172" s="209">
        <v>1.4390000000000001</v>
      </c>
      <c r="V172" s="209">
        <v>0.68</v>
      </c>
      <c r="W172" s="209">
        <v>0.255</v>
      </c>
      <c r="X172" s="209">
        <v>4.5999999999999999E-2</v>
      </c>
      <c r="Y172" s="209">
        <v>4.0000000000000001E-3</v>
      </c>
      <c r="Z172" s="20"/>
      <c r="AA172" s="20"/>
      <c r="AB172" s="209">
        <v>0.58399999999999996</v>
      </c>
      <c r="AC172" s="209">
        <v>1.2989999999999999</v>
      </c>
      <c r="AD172" s="209">
        <v>1.6779999999999999</v>
      </c>
      <c r="AE172" s="20"/>
      <c r="AF172" s="209">
        <v>3.51</v>
      </c>
      <c r="AG172" s="209">
        <v>1.1240000000000001</v>
      </c>
      <c r="AH172" s="209">
        <v>0.56299999999999994</v>
      </c>
      <c r="AI172" s="209">
        <v>0.377</v>
      </c>
      <c r="AJ172" s="20"/>
      <c r="AK172" s="20"/>
      <c r="AL172" s="20"/>
      <c r="AM172" s="209">
        <v>0.16700000000000001</v>
      </c>
      <c r="AN172" s="209">
        <v>0.64900000000000002</v>
      </c>
      <c r="AO172" s="209">
        <v>1.413</v>
      </c>
      <c r="AP172" s="209">
        <v>1.911</v>
      </c>
      <c r="AQ172" s="209">
        <v>1.7669999999999999</v>
      </c>
      <c r="AR172" s="209">
        <v>2.3170000000000002</v>
      </c>
      <c r="AS172" s="209">
        <v>1.1439999999999999</v>
      </c>
      <c r="AT172" s="209">
        <v>0.66700000000000004</v>
      </c>
      <c r="AU172" s="209">
        <v>0.26800000000000002</v>
      </c>
      <c r="AV172" s="20"/>
      <c r="AW172" s="20"/>
      <c r="AX172" s="20"/>
      <c r="AY172" s="209">
        <v>0.19</v>
      </c>
      <c r="AZ172" s="209">
        <v>0.374</v>
      </c>
      <c r="BA172" s="209">
        <v>1.1739999999999999</v>
      </c>
      <c r="BB172" s="154">
        <v>4.625</v>
      </c>
      <c r="BC172" s="18">
        <v>33</v>
      </c>
      <c r="BD172" s="22">
        <f t="shared" ref="BD172:BD173" si="51">(BB172/31/24)*1000</f>
        <v>6.216397849462366</v>
      </c>
      <c r="BE172" s="21">
        <f t="shared" ref="BE172" si="52">BC172-BD172</f>
        <v>26.783602150537632</v>
      </c>
      <c r="BG172" s="10">
        <v>5</v>
      </c>
      <c r="BH172" s="21">
        <f t="shared" ref="BH172:BI172" si="53">(BC172*24*31/1000000)</f>
        <v>2.4552000000000001E-2</v>
      </c>
      <c r="BI172" s="22">
        <f t="shared" si="53"/>
        <v>4.6249999999999998E-3</v>
      </c>
      <c r="BJ172" s="21">
        <f t="shared" ref="BJ172" si="54">BH172-BI172</f>
        <v>1.9927E-2</v>
      </c>
      <c r="BK172" s="21">
        <v>1.0881E-2</v>
      </c>
      <c r="BL172" s="22">
        <v>1.0530000000000001E-2</v>
      </c>
      <c r="BM172" s="21">
        <v>3.5099999999999888E-4</v>
      </c>
      <c r="BN172" s="21">
        <f t="shared" ref="BN172:BP173" si="55">BK172*4</f>
        <v>4.3524E-2</v>
      </c>
      <c r="BO172" s="22">
        <f t="shared" si="55"/>
        <v>4.2120000000000005E-2</v>
      </c>
      <c r="BP172" s="21">
        <f t="shared" si="55"/>
        <v>1.4039999999999955E-3</v>
      </c>
    </row>
    <row r="173" spans="1:68" ht="11.1" hidden="1" customHeight="1" outlineLevel="2" x14ac:dyDescent="0.2">
      <c r="A173" s="10"/>
      <c r="B173" s="18"/>
      <c r="C173" s="18"/>
      <c r="D173" s="18"/>
      <c r="E173" s="23" t="s">
        <v>5856</v>
      </c>
      <c r="F173" s="208">
        <v>1.7130000000000001</v>
      </c>
      <c r="G173" s="208">
        <v>1.2929999999999999</v>
      </c>
      <c r="H173" s="208">
        <v>0.93200000000000005</v>
      </c>
      <c r="I173" s="239">
        <v>0.73599999999999999</v>
      </c>
      <c r="J173" s="239"/>
      <c r="K173" s="208">
        <v>0.316</v>
      </c>
      <c r="L173" s="208">
        <v>0.158</v>
      </c>
      <c r="M173" s="24"/>
      <c r="N173" s="24"/>
      <c r="O173" s="208">
        <v>0.16500000000000001</v>
      </c>
      <c r="P173" s="208">
        <v>0.64200000000000002</v>
      </c>
      <c r="Q173" s="208">
        <v>1.339</v>
      </c>
      <c r="R173" s="208">
        <v>1.7210000000000001</v>
      </c>
      <c r="S173" s="208">
        <v>2.2349999999999999</v>
      </c>
      <c r="T173" s="208">
        <v>1.677</v>
      </c>
      <c r="U173" s="208">
        <v>1.4390000000000001</v>
      </c>
      <c r="V173" s="208">
        <v>0.68</v>
      </c>
      <c r="W173" s="208">
        <v>0.255</v>
      </c>
      <c r="X173" s="208">
        <v>4.5999999999999999E-2</v>
      </c>
      <c r="Y173" s="208">
        <v>4.0000000000000001E-3</v>
      </c>
      <c r="Z173" s="24"/>
      <c r="AA173" s="24"/>
      <c r="AB173" s="208">
        <v>0.58399999999999996</v>
      </c>
      <c r="AC173" s="208">
        <v>1.2989999999999999</v>
      </c>
      <c r="AD173" s="208">
        <v>1.6779999999999999</v>
      </c>
      <c r="AE173" s="24"/>
      <c r="AF173" s="208">
        <v>3.51</v>
      </c>
      <c r="AG173" s="208">
        <v>1.1240000000000001</v>
      </c>
      <c r="AH173" s="208">
        <v>0.56299999999999994</v>
      </c>
      <c r="AI173" s="208">
        <v>0.377</v>
      </c>
      <c r="AJ173" s="24"/>
      <c r="AK173" s="24"/>
      <c r="AL173" s="24"/>
      <c r="AM173" s="208">
        <v>0.16700000000000001</v>
      </c>
      <c r="AN173" s="208">
        <v>0.64900000000000002</v>
      </c>
      <c r="AO173" s="208">
        <v>1.413</v>
      </c>
      <c r="AP173" s="208">
        <v>1.911</v>
      </c>
      <c r="AQ173" s="208">
        <v>1.7669999999999999</v>
      </c>
      <c r="AR173" s="208">
        <v>2.3170000000000002</v>
      </c>
      <c r="AS173" s="208">
        <v>1.1439999999999999</v>
      </c>
      <c r="AT173" s="208">
        <v>0.66700000000000004</v>
      </c>
      <c r="AU173" s="208">
        <v>0.26800000000000002</v>
      </c>
      <c r="AV173" s="24"/>
      <c r="AW173" s="24"/>
      <c r="AX173" s="24"/>
      <c r="AY173" s="208">
        <v>0.19</v>
      </c>
      <c r="AZ173" s="208">
        <v>0.374</v>
      </c>
      <c r="BA173" s="208">
        <v>1.1739999999999999</v>
      </c>
      <c r="BB173" s="154">
        <v>4.625</v>
      </c>
      <c r="BC173" s="25"/>
      <c r="BD173" s="22">
        <f t="shared" si="51"/>
        <v>6.216397849462366</v>
      </c>
      <c r="BE173" s="21"/>
      <c r="BG173" s="10"/>
      <c r="BH173" s="21"/>
      <c r="BI173" s="22"/>
      <c r="BJ173" s="21"/>
      <c r="BK173" s="21">
        <v>2.9462400000000001E-3</v>
      </c>
      <c r="BL173" s="22">
        <v>1.0530000000000001E-2</v>
      </c>
      <c r="BM173" s="21"/>
      <c r="BN173" s="21">
        <f t="shared" si="55"/>
        <v>1.1784960000000001E-2</v>
      </c>
      <c r="BO173" s="22">
        <f t="shared" si="55"/>
        <v>4.2120000000000005E-2</v>
      </c>
      <c r="BP173" s="21">
        <f t="shared" si="55"/>
        <v>0</v>
      </c>
    </row>
    <row r="174" spans="1:68" ht="17.25" hidden="1" customHeight="1" x14ac:dyDescent="0.2">
      <c r="A174" s="10">
        <v>9</v>
      </c>
      <c r="B174" s="11" t="s">
        <v>141</v>
      </c>
      <c r="C174" s="11" t="s">
        <v>141</v>
      </c>
      <c r="D174" s="11" t="s">
        <v>141</v>
      </c>
      <c r="E174" s="12"/>
      <c r="F174" s="211">
        <v>499.25700000000001</v>
      </c>
      <c r="G174" s="211">
        <v>396.24900000000002</v>
      </c>
      <c r="H174" s="211">
        <v>338.72800000000001</v>
      </c>
      <c r="I174" s="242">
        <v>255.11600000000001</v>
      </c>
      <c r="J174" s="242"/>
      <c r="K174" s="211">
        <v>162.06700000000001</v>
      </c>
      <c r="L174" s="211">
        <v>129.69300000000001</v>
      </c>
      <c r="M174" s="211">
        <v>20.722000000000001</v>
      </c>
      <c r="N174" s="211">
        <v>54.884999999999998</v>
      </c>
      <c r="O174" s="211">
        <v>106.709</v>
      </c>
      <c r="P174" s="211">
        <v>206.72499999999999</v>
      </c>
      <c r="Q174" s="211">
        <v>299.07600000000002</v>
      </c>
      <c r="R174" s="211">
        <v>384.55700000000002</v>
      </c>
      <c r="S174" s="211">
        <v>462.09800000000001</v>
      </c>
      <c r="T174" s="211">
        <v>399.565</v>
      </c>
      <c r="U174" s="211">
        <v>393.02</v>
      </c>
      <c r="V174" s="211">
        <v>242.3</v>
      </c>
      <c r="W174" s="211">
        <v>149.798</v>
      </c>
      <c r="X174" s="211">
        <v>86.451999999999998</v>
      </c>
      <c r="Y174" s="211">
        <v>45.481999999999999</v>
      </c>
      <c r="Z174" s="211">
        <v>67.873999999999995</v>
      </c>
      <c r="AA174" s="211">
        <v>34.034999999999997</v>
      </c>
      <c r="AB174" s="211">
        <v>178.49199999999999</v>
      </c>
      <c r="AC174" s="211">
        <v>334.47699999999998</v>
      </c>
      <c r="AD174" s="211">
        <v>477.86</v>
      </c>
      <c r="AE174" s="211">
        <v>476.42599999999999</v>
      </c>
      <c r="AF174" s="211">
        <v>367.31599999999997</v>
      </c>
      <c r="AG174" s="211">
        <v>296.03199999999998</v>
      </c>
      <c r="AH174" s="211">
        <v>231.08</v>
      </c>
      <c r="AI174" s="211">
        <v>160.054</v>
      </c>
      <c r="AJ174" s="211">
        <v>100.006</v>
      </c>
      <c r="AK174" s="211">
        <v>37.908999999999999</v>
      </c>
      <c r="AL174" s="211">
        <v>69.108000000000004</v>
      </c>
      <c r="AM174" s="211">
        <v>124.224</v>
      </c>
      <c r="AN174" s="211">
        <v>183.26300000000001</v>
      </c>
      <c r="AO174" s="211">
        <v>325.27300000000002</v>
      </c>
      <c r="AP174" s="211">
        <v>453.63099999999997</v>
      </c>
      <c r="AQ174" s="211">
        <v>461.79399999999998</v>
      </c>
      <c r="AR174" s="211">
        <v>428.77199999999999</v>
      </c>
      <c r="AS174" s="211">
        <v>373.31299999999999</v>
      </c>
      <c r="AT174" s="211">
        <v>261.86599999999999</v>
      </c>
      <c r="AU174" s="211">
        <v>161.88999999999999</v>
      </c>
      <c r="AV174" s="211">
        <v>101.357</v>
      </c>
      <c r="AW174" s="211">
        <v>51.622</v>
      </c>
      <c r="AX174" s="211">
        <v>76.637</v>
      </c>
      <c r="AY174" s="211">
        <v>137.68700000000001</v>
      </c>
      <c r="AZ174" s="211">
        <v>163.24299999999999</v>
      </c>
      <c r="BA174" s="211">
        <v>301.755</v>
      </c>
      <c r="BB174" s="14">
        <f>BB175+BB177+BB183+BB185+BB187+BB189+BB191+BB193+BB197+BB199+BB201+BB203+BB205+BB207+BB209</f>
        <v>491.74200000000002</v>
      </c>
      <c r="BC174" s="14">
        <f>SUM(BC175:BC209)</f>
        <v>2653.0210000000002</v>
      </c>
      <c r="BD174" s="15">
        <f t="shared" si="50"/>
        <v>660.94354838709683</v>
      </c>
      <c r="BE174" s="14">
        <f>SUM(BE175:BE209)</f>
        <v>1992.0774516129031</v>
      </c>
      <c r="BG174" s="16"/>
      <c r="BH174" s="14">
        <f t="shared" ref="BH174:BI174" si="56">SUM(BH175:BH212)</f>
        <v>0.22767962399999997</v>
      </c>
      <c r="BI174" s="14">
        <f t="shared" si="56"/>
        <v>0.13750564000000004</v>
      </c>
      <c r="BJ174" s="14">
        <f>SUM(BJ175:BJ212)</f>
        <v>9.0173983999999985E-2</v>
      </c>
      <c r="BK174" s="17">
        <v>5.7273588719999999</v>
      </c>
      <c r="BL174" s="15">
        <v>1.6277430000000002</v>
      </c>
      <c r="BM174" s="14">
        <v>4.0996158720000002</v>
      </c>
      <c r="BN174" s="17">
        <f t="shared" si="47"/>
        <v>22.909435488</v>
      </c>
      <c r="BO174" s="15">
        <f t="shared" si="47"/>
        <v>6.5109720000000006</v>
      </c>
      <c r="BP174" s="17">
        <f t="shared" si="47"/>
        <v>16.398463488000001</v>
      </c>
    </row>
    <row r="175" spans="1:68" ht="11.1" hidden="1" customHeight="1" outlineLevel="1" collapsed="1" x14ac:dyDescent="0.2">
      <c r="A175" s="10"/>
      <c r="B175" s="18"/>
      <c r="C175" s="18"/>
      <c r="D175" s="18"/>
      <c r="E175" s="19" t="s">
        <v>142</v>
      </c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9">
        <v>0.745</v>
      </c>
      <c r="X175" s="20"/>
      <c r="Y175" s="20"/>
      <c r="Z175" s="20"/>
      <c r="AA175" s="20"/>
      <c r="AB175" s="209">
        <v>0.78300000000000003</v>
      </c>
      <c r="AC175" s="209">
        <v>2.1309999999999998</v>
      </c>
      <c r="AD175" s="209">
        <v>2.9020000000000001</v>
      </c>
      <c r="AE175" s="209">
        <v>3.4569999999999999</v>
      </c>
      <c r="AF175" s="209">
        <v>2.5830000000000002</v>
      </c>
      <c r="AG175" s="209">
        <v>2.1389999999999998</v>
      </c>
      <c r="AH175" s="209">
        <v>1.0209999999999999</v>
      </c>
      <c r="AI175" s="209">
        <v>0.76700000000000002</v>
      </c>
      <c r="AJ175" s="209">
        <v>0.11700000000000001</v>
      </c>
      <c r="AK175" s="20"/>
      <c r="AL175" s="209">
        <v>1.4999999999999999E-2</v>
      </c>
      <c r="AM175" s="209">
        <v>9.5000000000000001E-2</v>
      </c>
      <c r="AN175" s="209">
        <v>1.2949999999999999</v>
      </c>
      <c r="AO175" s="209">
        <v>2.2949999999999999</v>
      </c>
      <c r="AP175" s="209">
        <v>2.7679999999999998</v>
      </c>
      <c r="AQ175" s="209">
        <v>3.9990000000000001</v>
      </c>
      <c r="AR175" s="209">
        <v>3.1179999999999999</v>
      </c>
      <c r="AS175" s="209">
        <v>2.9009999999999998</v>
      </c>
      <c r="AT175" s="209">
        <v>1.3560000000000001</v>
      </c>
      <c r="AU175" s="209">
        <v>0.79800000000000004</v>
      </c>
      <c r="AV175" s="209">
        <v>0.27</v>
      </c>
      <c r="AW175" s="20"/>
      <c r="AX175" s="20"/>
      <c r="AY175" s="209">
        <v>1.1759999999999999</v>
      </c>
      <c r="AZ175" s="209">
        <v>0.998</v>
      </c>
      <c r="BA175" s="209">
        <v>1.39</v>
      </c>
      <c r="BB175" s="21">
        <f t="shared" si="27"/>
        <v>3.9990000000000001</v>
      </c>
      <c r="BC175" s="18">
        <v>7</v>
      </c>
      <c r="BD175" s="22">
        <f t="shared" si="50"/>
        <v>5.375</v>
      </c>
      <c r="BE175" s="21">
        <f>BC175-BD175</f>
        <v>1.625</v>
      </c>
      <c r="BF175" s="2">
        <v>7</v>
      </c>
      <c r="BG175" s="10">
        <v>6</v>
      </c>
      <c r="BH175" s="21">
        <f t="shared" si="28"/>
        <v>5.208E-3</v>
      </c>
      <c r="BI175" s="22">
        <f t="shared" si="28"/>
        <v>3.999E-3</v>
      </c>
      <c r="BJ175" s="21">
        <f>BH175-BI175</f>
        <v>1.209E-3</v>
      </c>
      <c r="BK175" s="21">
        <v>1.5623999999999999E-2</v>
      </c>
      <c r="BL175" s="22">
        <v>1.1997000000000001E-2</v>
      </c>
      <c r="BM175" s="21">
        <v>3.6269999999999983E-3</v>
      </c>
      <c r="BN175" s="21">
        <f t="shared" si="47"/>
        <v>6.2495999999999996E-2</v>
      </c>
      <c r="BO175" s="22">
        <f t="shared" si="47"/>
        <v>4.7988000000000003E-2</v>
      </c>
      <c r="BP175" s="21">
        <f t="shared" si="47"/>
        <v>1.4507999999999993E-2</v>
      </c>
    </row>
    <row r="176" spans="1:68" ht="11.1" hidden="1" customHeight="1" outlineLevel="2" x14ac:dyDescent="0.2">
      <c r="A176" s="10"/>
      <c r="B176" s="18"/>
      <c r="C176" s="18"/>
      <c r="D176" s="18"/>
      <c r="E176" s="23" t="s">
        <v>143</v>
      </c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08">
        <v>0.745</v>
      </c>
      <c r="X176" s="24"/>
      <c r="Y176" s="24"/>
      <c r="Z176" s="24"/>
      <c r="AA176" s="24"/>
      <c r="AB176" s="208">
        <v>0.78300000000000003</v>
      </c>
      <c r="AC176" s="208">
        <v>2.1309999999999998</v>
      </c>
      <c r="AD176" s="208">
        <v>2.9020000000000001</v>
      </c>
      <c r="AE176" s="208">
        <v>3.4569999999999999</v>
      </c>
      <c r="AF176" s="208">
        <v>2.5830000000000002</v>
      </c>
      <c r="AG176" s="208">
        <v>2.1389999999999998</v>
      </c>
      <c r="AH176" s="208">
        <v>1.0209999999999999</v>
      </c>
      <c r="AI176" s="208">
        <v>0.76700000000000002</v>
      </c>
      <c r="AJ176" s="208">
        <v>0.11700000000000001</v>
      </c>
      <c r="AK176" s="24"/>
      <c r="AL176" s="208">
        <v>1.4999999999999999E-2</v>
      </c>
      <c r="AM176" s="208">
        <v>9.5000000000000001E-2</v>
      </c>
      <c r="AN176" s="208">
        <v>1.2949999999999999</v>
      </c>
      <c r="AO176" s="208">
        <v>2.2949999999999999</v>
      </c>
      <c r="AP176" s="208">
        <v>2.7679999999999998</v>
      </c>
      <c r="AQ176" s="208">
        <v>3.9990000000000001</v>
      </c>
      <c r="AR176" s="208">
        <v>3.1179999999999999</v>
      </c>
      <c r="AS176" s="208">
        <v>2.9009999999999998</v>
      </c>
      <c r="AT176" s="208">
        <v>1.3560000000000001</v>
      </c>
      <c r="AU176" s="208">
        <v>0.79800000000000004</v>
      </c>
      <c r="AV176" s="208">
        <v>0.27</v>
      </c>
      <c r="AW176" s="24"/>
      <c r="AX176" s="24"/>
      <c r="AY176" s="208">
        <v>1.1759999999999999</v>
      </c>
      <c r="AZ176" s="208">
        <v>0.998</v>
      </c>
      <c r="BA176" s="208">
        <v>1.39</v>
      </c>
      <c r="BB176" s="21">
        <f t="shared" si="27"/>
        <v>3.9990000000000001</v>
      </c>
      <c r="BC176" s="18"/>
      <c r="BD176" s="22">
        <f t="shared" si="50"/>
        <v>5.375</v>
      </c>
      <c r="BE176" s="21"/>
      <c r="BF176" s="2">
        <v>7</v>
      </c>
      <c r="BG176" s="10"/>
      <c r="BH176" s="21"/>
      <c r="BI176" s="22"/>
      <c r="BJ176" s="21"/>
      <c r="BK176" s="21">
        <v>0</v>
      </c>
      <c r="BL176" s="22">
        <v>1.1997000000000001E-2</v>
      </c>
      <c r="BM176" s="21"/>
      <c r="BN176" s="21">
        <f t="shared" si="47"/>
        <v>0</v>
      </c>
      <c r="BO176" s="22">
        <f t="shared" si="47"/>
        <v>4.7988000000000003E-2</v>
      </c>
      <c r="BP176" s="21">
        <f t="shared" si="47"/>
        <v>0</v>
      </c>
    </row>
    <row r="177" spans="1:68" ht="11.1" hidden="1" customHeight="1" outlineLevel="1" collapsed="1" x14ac:dyDescent="0.2">
      <c r="A177" s="10"/>
      <c r="B177" s="18"/>
      <c r="C177" s="18"/>
      <c r="D177" s="18"/>
      <c r="E177" s="19" t="s">
        <v>30</v>
      </c>
      <c r="F177" s="209">
        <v>69.5</v>
      </c>
      <c r="G177" s="209">
        <v>54</v>
      </c>
      <c r="H177" s="209">
        <v>46</v>
      </c>
      <c r="I177" s="240">
        <v>31.513000000000002</v>
      </c>
      <c r="J177" s="240"/>
      <c r="K177" s="209">
        <v>13.625</v>
      </c>
      <c r="L177" s="209">
        <v>0.16900000000000001</v>
      </c>
      <c r="M177" s="20"/>
      <c r="N177" s="20"/>
      <c r="O177" s="209">
        <v>21.616</v>
      </c>
      <c r="P177" s="209">
        <v>40.496000000000002</v>
      </c>
      <c r="Q177" s="209">
        <v>55.246000000000002</v>
      </c>
      <c r="R177" s="209">
        <v>54.515999999999998</v>
      </c>
      <c r="S177" s="209">
        <v>94.338999999999999</v>
      </c>
      <c r="T177" s="209">
        <v>73.016000000000005</v>
      </c>
      <c r="U177" s="209">
        <v>53.792999999999999</v>
      </c>
      <c r="V177" s="209">
        <v>28.838999999999999</v>
      </c>
      <c r="W177" s="209">
        <v>16.922000000000001</v>
      </c>
      <c r="X177" s="20"/>
      <c r="Y177" s="20"/>
      <c r="Z177" s="20"/>
      <c r="AA177" s="209">
        <v>-64.584000000000003</v>
      </c>
      <c r="AB177" s="209">
        <v>36.295000000000002</v>
      </c>
      <c r="AC177" s="209">
        <v>56.851999999999997</v>
      </c>
      <c r="AD177" s="209">
        <v>73.753</v>
      </c>
      <c r="AE177" s="209">
        <v>68.965000000000003</v>
      </c>
      <c r="AF177" s="209">
        <v>56.268999999999998</v>
      </c>
      <c r="AG177" s="209">
        <v>41.609000000000002</v>
      </c>
      <c r="AH177" s="209">
        <v>26.887</v>
      </c>
      <c r="AI177" s="209">
        <v>15.525</v>
      </c>
      <c r="AJ177" s="20"/>
      <c r="AK177" s="20"/>
      <c r="AL177" s="20"/>
      <c r="AM177" s="209">
        <v>17.695</v>
      </c>
      <c r="AN177" s="209">
        <v>34.692999999999998</v>
      </c>
      <c r="AO177" s="209">
        <v>58.283000000000001</v>
      </c>
      <c r="AP177" s="209">
        <v>78.525000000000006</v>
      </c>
      <c r="AQ177" s="209">
        <v>75.194000000000003</v>
      </c>
      <c r="AR177" s="209">
        <v>61.091999999999999</v>
      </c>
      <c r="AS177" s="209">
        <v>51.338999999999999</v>
      </c>
      <c r="AT177" s="209">
        <v>27.419</v>
      </c>
      <c r="AU177" s="209">
        <v>12.958</v>
      </c>
      <c r="AV177" s="20"/>
      <c r="AW177" s="20"/>
      <c r="AX177" s="20"/>
      <c r="AY177" s="209">
        <v>16.811</v>
      </c>
      <c r="AZ177" s="209">
        <v>26.251000000000001</v>
      </c>
      <c r="BA177" s="209">
        <v>48.558</v>
      </c>
      <c r="BB177" s="21">
        <f>BB178+BB179+BB180+BB181+BB182</f>
        <v>98.813000000000002</v>
      </c>
      <c r="BC177" s="18">
        <v>190.6</v>
      </c>
      <c r="BD177" s="22">
        <f t="shared" si="50"/>
        <v>132.81317204301078</v>
      </c>
      <c r="BE177" s="21">
        <f>BC177-BD177</f>
        <v>57.786827956989214</v>
      </c>
      <c r="BF177" s="2">
        <v>190.6</v>
      </c>
      <c r="BG177" s="10">
        <v>5</v>
      </c>
      <c r="BH177" s="21">
        <f t="shared" si="28"/>
        <v>0.1418064</v>
      </c>
      <c r="BI177" s="22">
        <f t="shared" si="28"/>
        <v>9.8813000000000012E-2</v>
      </c>
      <c r="BJ177" s="21">
        <f>BH177-BI177</f>
        <v>4.2993399999999987E-2</v>
      </c>
      <c r="BK177" s="21">
        <v>0.4254192</v>
      </c>
      <c r="BL177" s="22">
        <v>0.29643900000000001</v>
      </c>
      <c r="BM177" s="21">
        <v>0.12898019999999999</v>
      </c>
      <c r="BN177" s="21">
        <f t="shared" si="47"/>
        <v>1.7016768</v>
      </c>
      <c r="BO177" s="22">
        <f t="shared" si="47"/>
        <v>1.185756</v>
      </c>
      <c r="BP177" s="21">
        <f t="shared" si="47"/>
        <v>0.51592079999999996</v>
      </c>
    </row>
    <row r="178" spans="1:68" ht="11.1" hidden="1" customHeight="1" outlineLevel="2" x14ac:dyDescent="0.2">
      <c r="A178" s="10"/>
      <c r="B178" s="18"/>
      <c r="C178" s="18"/>
      <c r="D178" s="18"/>
      <c r="E178" s="23" t="s">
        <v>144</v>
      </c>
      <c r="F178" s="208">
        <v>7.7</v>
      </c>
      <c r="G178" s="208">
        <v>6.2</v>
      </c>
      <c r="H178" s="208">
        <v>5</v>
      </c>
      <c r="I178" s="239">
        <v>3.1139999999999999</v>
      </c>
      <c r="J178" s="239"/>
      <c r="K178" s="208">
        <v>1.4470000000000001</v>
      </c>
      <c r="L178" s="208">
        <v>9.9000000000000005E-2</v>
      </c>
      <c r="M178" s="24"/>
      <c r="N178" s="24"/>
      <c r="O178" s="208">
        <v>1.8220000000000001</v>
      </c>
      <c r="P178" s="208">
        <v>4.0179999999999998</v>
      </c>
      <c r="Q178" s="208">
        <v>6.3719999999999999</v>
      </c>
      <c r="R178" s="208">
        <v>5.6479999999999997</v>
      </c>
      <c r="S178" s="208">
        <v>10.561</v>
      </c>
      <c r="T178" s="208">
        <v>8.35</v>
      </c>
      <c r="U178" s="208">
        <v>6.6029999999999998</v>
      </c>
      <c r="V178" s="208">
        <v>2.9649999999999999</v>
      </c>
      <c r="W178" s="208">
        <v>1.865</v>
      </c>
      <c r="X178" s="24"/>
      <c r="Y178" s="24"/>
      <c r="Z178" s="24"/>
      <c r="AA178" s="208">
        <v>-2.59</v>
      </c>
      <c r="AB178" s="208">
        <v>3.9060000000000001</v>
      </c>
      <c r="AC178" s="208">
        <v>7.0709999999999997</v>
      </c>
      <c r="AD178" s="208">
        <v>8.77</v>
      </c>
      <c r="AE178" s="208">
        <v>8.4390000000000001</v>
      </c>
      <c r="AF178" s="208">
        <v>7.2839999999999998</v>
      </c>
      <c r="AG178" s="208">
        <v>4.944</v>
      </c>
      <c r="AH178" s="208">
        <v>2.839</v>
      </c>
      <c r="AI178" s="208">
        <v>1.4910000000000001</v>
      </c>
      <c r="AJ178" s="24"/>
      <c r="AK178" s="24"/>
      <c r="AL178" s="24"/>
      <c r="AM178" s="208">
        <v>1.9079999999999999</v>
      </c>
      <c r="AN178" s="208">
        <v>3.5379999999999998</v>
      </c>
      <c r="AO178" s="208">
        <v>7.157</v>
      </c>
      <c r="AP178" s="208">
        <v>9.8689999999999998</v>
      </c>
      <c r="AQ178" s="208">
        <v>9.7420000000000009</v>
      </c>
      <c r="AR178" s="208">
        <v>7.8289999999999997</v>
      </c>
      <c r="AS178" s="208">
        <v>7.3929999999999998</v>
      </c>
      <c r="AT178" s="208">
        <v>3.61</v>
      </c>
      <c r="AU178" s="208">
        <v>1.643</v>
      </c>
      <c r="AV178" s="24"/>
      <c r="AW178" s="24"/>
      <c r="AX178" s="24"/>
      <c r="AY178" s="208">
        <v>1.829</v>
      </c>
      <c r="AZ178" s="208">
        <v>3.2330000000000001</v>
      </c>
      <c r="BA178" s="208">
        <v>6.2229999999999999</v>
      </c>
      <c r="BB178" s="21">
        <f t="shared" ref="BB178:BB255" si="57">MAX(F178:BA178)</f>
        <v>10.561</v>
      </c>
      <c r="BC178" s="18"/>
      <c r="BD178" s="22">
        <f t="shared" si="50"/>
        <v>14.19489247311828</v>
      </c>
      <c r="BE178" s="21"/>
      <c r="BF178" s="2">
        <v>20.190000000000001</v>
      </c>
      <c r="BG178" s="10"/>
      <c r="BH178" s="21"/>
      <c r="BI178" s="22"/>
      <c r="BJ178" s="21"/>
      <c r="BK178" s="21">
        <v>0</v>
      </c>
      <c r="BL178" s="22">
        <v>3.1682999999999996E-2</v>
      </c>
      <c r="BM178" s="21"/>
      <c r="BN178" s="21">
        <f t="shared" si="47"/>
        <v>0</v>
      </c>
      <c r="BO178" s="22">
        <f t="shared" si="47"/>
        <v>0.12673199999999998</v>
      </c>
      <c r="BP178" s="21">
        <f t="shared" si="47"/>
        <v>0</v>
      </c>
    </row>
    <row r="179" spans="1:68" ht="11.1" hidden="1" customHeight="1" outlineLevel="2" x14ac:dyDescent="0.2">
      <c r="A179" s="10"/>
      <c r="B179" s="18"/>
      <c r="C179" s="18"/>
      <c r="D179" s="18"/>
      <c r="E179" s="23" t="s">
        <v>145</v>
      </c>
      <c r="F179" s="208">
        <v>5</v>
      </c>
      <c r="G179" s="208">
        <v>4</v>
      </c>
      <c r="H179" s="208">
        <v>3.4</v>
      </c>
      <c r="I179" s="239">
        <v>2.161</v>
      </c>
      <c r="J179" s="239"/>
      <c r="K179" s="208">
        <v>1.131</v>
      </c>
      <c r="L179" s="208">
        <v>7.0000000000000007E-2</v>
      </c>
      <c r="M179" s="24"/>
      <c r="N179" s="24"/>
      <c r="O179" s="208">
        <v>1.6639999999999999</v>
      </c>
      <c r="P179" s="208">
        <v>3.3540000000000001</v>
      </c>
      <c r="Q179" s="208">
        <v>4.9189999999999996</v>
      </c>
      <c r="R179" s="208">
        <v>5.1669999999999998</v>
      </c>
      <c r="S179" s="208">
        <v>8.5760000000000005</v>
      </c>
      <c r="T179" s="208">
        <v>6.6390000000000002</v>
      </c>
      <c r="U179" s="208">
        <v>4.6890000000000001</v>
      </c>
      <c r="V179" s="208">
        <v>2.4159999999999999</v>
      </c>
      <c r="W179" s="208">
        <v>1.419</v>
      </c>
      <c r="X179" s="24"/>
      <c r="Y179" s="24"/>
      <c r="Z179" s="24"/>
      <c r="AA179" s="208">
        <v>-12.487</v>
      </c>
      <c r="AB179" s="208">
        <v>2.7490000000000001</v>
      </c>
      <c r="AC179" s="208">
        <v>4.431</v>
      </c>
      <c r="AD179" s="208">
        <v>6.1779999999999999</v>
      </c>
      <c r="AE179" s="208">
        <v>5.6520000000000001</v>
      </c>
      <c r="AF179" s="208">
        <v>4.149</v>
      </c>
      <c r="AG179" s="208">
        <v>2.7749999999999999</v>
      </c>
      <c r="AH179" s="208">
        <v>1.714</v>
      </c>
      <c r="AI179" s="208">
        <v>1.075</v>
      </c>
      <c r="AJ179" s="24"/>
      <c r="AK179" s="24"/>
      <c r="AL179" s="24"/>
      <c r="AM179" s="208">
        <v>0.61299999999999999</v>
      </c>
      <c r="AN179" s="208">
        <v>1.952</v>
      </c>
      <c r="AO179" s="208">
        <v>3.3159999999999998</v>
      </c>
      <c r="AP179" s="208">
        <v>4.4800000000000004</v>
      </c>
      <c r="AQ179" s="208">
        <v>4.3730000000000002</v>
      </c>
      <c r="AR179" s="208">
        <v>3.15</v>
      </c>
      <c r="AS179" s="208">
        <v>2.698</v>
      </c>
      <c r="AT179" s="208">
        <v>1.429</v>
      </c>
      <c r="AU179" s="208">
        <v>0.58499999999999996</v>
      </c>
      <c r="AV179" s="24"/>
      <c r="AW179" s="24"/>
      <c r="AX179" s="24"/>
      <c r="AY179" s="208">
        <v>0.88300000000000001</v>
      </c>
      <c r="AZ179" s="208">
        <v>1.405</v>
      </c>
      <c r="BA179" s="208">
        <v>2.5329999999999999</v>
      </c>
      <c r="BB179" s="21">
        <f t="shared" si="57"/>
        <v>8.5760000000000005</v>
      </c>
      <c r="BC179" s="18"/>
      <c r="BD179" s="22">
        <f t="shared" si="50"/>
        <v>11.526881720430108</v>
      </c>
      <c r="BE179" s="21"/>
      <c r="BF179" s="2">
        <v>11.9</v>
      </c>
      <c r="BG179" s="10"/>
      <c r="BH179" s="21"/>
      <c r="BI179" s="22"/>
      <c r="BJ179" s="21"/>
      <c r="BK179" s="21">
        <v>0</v>
      </c>
      <c r="BL179" s="22">
        <v>2.5728000000000001E-2</v>
      </c>
      <c r="BM179" s="21"/>
      <c r="BN179" s="21">
        <f t="shared" si="47"/>
        <v>0</v>
      </c>
      <c r="BO179" s="22">
        <f t="shared" si="47"/>
        <v>0.102912</v>
      </c>
      <c r="BP179" s="21">
        <f t="shared" si="47"/>
        <v>0</v>
      </c>
    </row>
    <row r="180" spans="1:68" ht="11.1" hidden="1" customHeight="1" outlineLevel="2" x14ac:dyDescent="0.2">
      <c r="A180" s="10"/>
      <c r="B180" s="18"/>
      <c r="C180" s="18"/>
      <c r="D180" s="18"/>
      <c r="E180" s="23" t="s">
        <v>146</v>
      </c>
      <c r="F180" s="208">
        <v>5.5</v>
      </c>
      <c r="G180" s="208">
        <v>2.2999999999999998</v>
      </c>
      <c r="H180" s="208">
        <v>2.9</v>
      </c>
      <c r="I180" s="239">
        <v>1.546</v>
      </c>
      <c r="J180" s="239"/>
      <c r="K180" s="208">
        <v>0.435</v>
      </c>
      <c r="L180" s="24"/>
      <c r="M180" s="24"/>
      <c r="N180" s="24"/>
      <c r="O180" s="208">
        <v>1.133</v>
      </c>
      <c r="P180" s="208">
        <v>2.488</v>
      </c>
      <c r="Q180" s="208">
        <v>3.3170000000000002</v>
      </c>
      <c r="R180" s="208">
        <v>3.399</v>
      </c>
      <c r="S180" s="208">
        <v>6.556</v>
      </c>
      <c r="T180" s="208">
        <v>4.7560000000000002</v>
      </c>
      <c r="U180" s="208">
        <v>3.145</v>
      </c>
      <c r="V180" s="208">
        <v>1.641</v>
      </c>
      <c r="W180" s="208">
        <v>0.84699999999999998</v>
      </c>
      <c r="X180" s="24"/>
      <c r="Y180" s="24"/>
      <c r="Z180" s="24"/>
      <c r="AA180" s="208">
        <v>-1.486</v>
      </c>
      <c r="AB180" s="208">
        <v>2.2290000000000001</v>
      </c>
      <c r="AC180" s="208">
        <v>3.6890000000000001</v>
      </c>
      <c r="AD180" s="208">
        <v>4.2699999999999996</v>
      </c>
      <c r="AE180" s="208">
        <v>3.6850000000000001</v>
      </c>
      <c r="AF180" s="208">
        <v>3.21</v>
      </c>
      <c r="AG180" s="208">
        <v>2.3650000000000002</v>
      </c>
      <c r="AH180" s="208">
        <v>1.5489999999999999</v>
      </c>
      <c r="AI180" s="208">
        <v>0.97199999999999998</v>
      </c>
      <c r="AJ180" s="24"/>
      <c r="AK180" s="24"/>
      <c r="AL180" s="24"/>
      <c r="AM180" s="208">
        <v>2.1659999999999999</v>
      </c>
      <c r="AN180" s="208">
        <v>4.5430000000000001</v>
      </c>
      <c r="AO180" s="208">
        <v>7.81</v>
      </c>
      <c r="AP180" s="208">
        <v>11.03</v>
      </c>
      <c r="AQ180" s="208">
        <v>9.3699999999999992</v>
      </c>
      <c r="AR180" s="208">
        <v>7.2629999999999999</v>
      </c>
      <c r="AS180" s="208">
        <v>5.6349999999999998</v>
      </c>
      <c r="AT180" s="208">
        <v>3.177</v>
      </c>
      <c r="AU180" s="208">
        <v>2.6909999999999998</v>
      </c>
      <c r="AV180" s="24"/>
      <c r="AW180" s="24"/>
      <c r="AX180" s="24"/>
      <c r="AY180" s="208">
        <v>2.6779999999999999</v>
      </c>
      <c r="AZ180" s="208">
        <v>3.2360000000000002</v>
      </c>
      <c r="BA180" s="208">
        <v>5.4669999999999996</v>
      </c>
      <c r="BB180" s="21">
        <f t="shared" si="57"/>
        <v>11.03</v>
      </c>
      <c r="BC180" s="18"/>
      <c r="BD180" s="22">
        <f t="shared" si="50"/>
        <v>14.8252688172043</v>
      </c>
      <c r="BE180" s="21"/>
      <c r="BF180" s="2">
        <v>23.73</v>
      </c>
      <c r="BG180" s="10"/>
      <c r="BH180" s="21"/>
      <c r="BI180" s="22"/>
      <c r="BJ180" s="21"/>
      <c r="BK180" s="21">
        <v>0</v>
      </c>
      <c r="BL180" s="22">
        <v>3.3089999999999994E-2</v>
      </c>
      <c r="BM180" s="21"/>
      <c r="BN180" s="21">
        <f t="shared" si="47"/>
        <v>0</v>
      </c>
      <c r="BO180" s="22">
        <f t="shared" si="47"/>
        <v>0.13235999999999998</v>
      </c>
      <c r="BP180" s="21">
        <f t="shared" si="47"/>
        <v>0</v>
      </c>
    </row>
    <row r="181" spans="1:68" ht="11.1" hidden="1" customHeight="1" outlineLevel="2" x14ac:dyDescent="0.2">
      <c r="A181" s="10"/>
      <c r="B181" s="18"/>
      <c r="C181" s="18"/>
      <c r="D181" s="18"/>
      <c r="E181" s="23" t="s">
        <v>147</v>
      </c>
      <c r="F181" s="208">
        <v>8.6</v>
      </c>
      <c r="G181" s="208">
        <v>7</v>
      </c>
      <c r="H181" s="208">
        <v>5.9</v>
      </c>
      <c r="I181" s="239">
        <v>4.0350000000000001</v>
      </c>
      <c r="J181" s="239"/>
      <c r="K181" s="208">
        <v>2.1859999999999999</v>
      </c>
      <c r="L181" s="24"/>
      <c r="M181" s="24"/>
      <c r="N181" s="24"/>
      <c r="O181" s="208">
        <v>2.5270000000000001</v>
      </c>
      <c r="P181" s="208">
        <v>5.375</v>
      </c>
      <c r="Q181" s="208">
        <v>6.952</v>
      </c>
      <c r="R181" s="208">
        <v>6.931</v>
      </c>
      <c r="S181" s="208">
        <v>11.975</v>
      </c>
      <c r="T181" s="208">
        <v>9.8019999999999996</v>
      </c>
      <c r="U181" s="208">
        <v>7.0890000000000004</v>
      </c>
      <c r="V181" s="208">
        <v>3.2829999999999999</v>
      </c>
      <c r="W181" s="208">
        <v>2.0459999999999998</v>
      </c>
      <c r="X181" s="24"/>
      <c r="Y181" s="24"/>
      <c r="Z181" s="24"/>
      <c r="AA181" s="208">
        <v>-34.551000000000002</v>
      </c>
      <c r="AB181" s="208">
        <v>4.9889999999999999</v>
      </c>
      <c r="AC181" s="208">
        <v>7.8179999999999996</v>
      </c>
      <c r="AD181" s="208">
        <v>9.984</v>
      </c>
      <c r="AE181" s="208">
        <v>9.0990000000000002</v>
      </c>
      <c r="AF181" s="208">
        <v>7.4359999999999999</v>
      </c>
      <c r="AG181" s="208">
        <v>5.4909999999999997</v>
      </c>
      <c r="AH181" s="208">
        <v>3.2970000000000002</v>
      </c>
      <c r="AI181" s="208">
        <v>1.84</v>
      </c>
      <c r="AJ181" s="24"/>
      <c r="AK181" s="24"/>
      <c r="AL181" s="24"/>
      <c r="AM181" s="208">
        <v>2.1190000000000002</v>
      </c>
      <c r="AN181" s="208">
        <v>4.33</v>
      </c>
      <c r="AO181" s="208">
        <v>7.9930000000000003</v>
      </c>
      <c r="AP181" s="208">
        <v>10.504</v>
      </c>
      <c r="AQ181" s="208">
        <v>10.273</v>
      </c>
      <c r="AR181" s="208">
        <v>8.3010000000000002</v>
      </c>
      <c r="AS181" s="208">
        <v>6.3949999999999996</v>
      </c>
      <c r="AT181" s="208">
        <v>3.6629999999999998</v>
      </c>
      <c r="AU181" s="208">
        <v>1.7589999999999999</v>
      </c>
      <c r="AV181" s="24"/>
      <c r="AW181" s="24"/>
      <c r="AX181" s="24"/>
      <c r="AY181" s="208">
        <v>3.4359999999999999</v>
      </c>
      <c r="AZ181" s="208">
        <v>3.871</v>
      </c>
      <c r="BA181" s="208">
        <v>7.7880000000000003</v>
      </c>
      <c r="BB181" s="21">
        <f t="shared" si="57"/>
        <v>11.975</v>
      </c>
      <c r="BC181" s="18"/>
      <c r="BD181" s="22">
        <f t="shared" si="50"/>
        <v>16.09543010752688</v>
      </c>
      <c r="BE181" s="21"/>
      <c r="BF181" s="2">
        <v>9.49</v>
      </c>
      <c r="BG181" s="10"/>
      <c r="BH181" s="21"/>
      <c r="BI181" s="22"/>
      <c r="BJ181" s="21"/>
      <c r="BK181" s="21">
        <v>0</v>
      </c>
      <c r="BL181" s="22">
        <v>3.5924999999999992E-2</v>
      </c>
      <c r="BM181" s="21"/>
      <c r="BN181" s="21">
        <f t="shared" si="47"/>
        <v>0</v>
      </c>
      <c r="BO181" s="22">
        <f t="shared" si="47"/>
        <v>0.14369999999999997</v>
      </c>
      <c r="BP181" s="21">
        <f t="shared" si="47"/>
        <v>0</v>
      </c>
    </row>
    <row r="182" spans="1:68" ht="11.1" hidden="1" customHeight="1" outlineLevel="2" x14ac:dyDescent="0.2">
      <c r="A182" s="10"/>
      <c r="B182" s="18"/>
      <c r="C182" s="18"/>
      <c r="D182" s="18"/>
      <c r="E182" s="23" t="s">
        <v>148</v>
      </c>
      <c r="F182" s="208">
        <v>42.7</v>
      </c>
      <c r="G182" s="208">
        <v>34.5</v>
      </c>
      <c r="H182" s="208">
        <v>28.8</v>
      </c>
      <c r="I182" s="239">
        <v>20.657</v>
      </c>
      <c r="J182" s="239"/>
      <c r="K182" s="208">
        <v>8.4260000000000002</v>
      </c>
      <c r="L182" s="24"/>
      <c r="M182" s="24"/>
      <c r="N182" s="24"/>
      <c r="O182" s="208">
        <v>14.47</v>
      </c>
      <c r="P182" s="208">
        <v>25.260999999999999</v>
      </c>
      <c r="Q182" s="208">
        <v>33.686</v>
      </c>
      <c r="R182" s="208">
        <v>33.371000000000002</v>
      </c>
      <c r="S182" s="208">
        <v>56.670999999999999</v>
      </c>
      <c r="T182" s="208">
        <v>43.469000000000001</v>
      </c>
      <c r="U182" s="208">
        <v>32.267000000000003</v>
      </c>
      <c r="V182" s="208">
        <v>18.533999999999999</v>
      </c>
      <c r="W182" s="208">
        <v>10.744999999999999</v>
      </c>
      <c r="X182" s="24"/>
      <c r="Y182" s="24"/>
      <c r="Z182" s="24"/>
      <c r="AA182" s="208">
        <v>-13.47</v>
      </c>
      <c r="AB182" s="208">
        <v>22.422000000000001</v>
      </c>
      <c r="AC182" s="208">
        <v>33.843000000000004</v>
      </c>
      <c r="AD182" s="208">
        <v>44.551000000000002</v>
      </c>
      <c r="AE182" s="208">
        <v>42.09</v>
      </c>
      <c r="AF182" s="208">
        <v>34.19</v>
      </c>
      <c r="AG182" s="208">
        <v>26.033999999999999</v>
      </c>
      <c r="AH182" s="208">
        <v>17.488</v>
      </c>
      <c r="AI182" s="208">
        <v>10.147</v>
      </c>
      <c r="AJ182" s="24"/>
      <c r="AK182" s="24"/>
      <c r="AL182" s="24"/>
      <c r="AM182" s="208">
        <v>10.888999999999999</v>
      </c>
      <c r="AN182" s="208">
        <v>20.329999999999998</v>
      </c>
      <c r="AO182" s="208">
        <v>32.006999999999998</v>
      </c>
      <c r="AP182" s="208">
        <v>42.642000000000003</v>
      </c>
      <c r="AQ182" s="208">
        <v>41.436</v>
      </c>
      <c r="AR182" s="208">
        <v>34.548999999999999</v>
      </c>
      <c r="AS182" s="208">
        <v>29.218</v>
      </c>
      <c r="AT182" s="208">
        <v>15.54</v>
      </c>
      <c r="AU182" s="208">
        <v>6.28</v>
      </c>
      <c r="AV182" s="24"/>
      <c r="AW182" s="24"/>
      <c r="AX182" s="24"/>
      <c r="AY182" s="208">
        <v>7.9850000000000003</v>
      </c>
      <c r="AZ182" s="208">
        <v>14.506</v>
      </c>
      <c r="BA182" s="208">
        <v>26.547000000000001</v>
      </c>
      <c r="BB182" s="21">
        <f t="shared" si="57"/>
        <v>56.670999999999999</v>
      </c>
      <c r="BC182" s="18"/>
      <c r="BD182" s="22">
        <f t="shared" si="50"/>
        <v>76.17069892473117</v>
      </c>
      <c r="BE182" s="21"/>
      <c r="BF182" s="2">
        <v>125.29</v>
      </c>
      <c r="BG182" s="10"/>
      <c r="BH182" s="21"/>
      <c r="BI182" s="22"/>
      <c r="BJ182" s="21"/>
      <c r="BK182" s="21">
        <v>0</v>
      </c>
      <c r="BL182" s="22">
        <v>0.17001299999999997</v>
      </c>
      <c r="BM182" s="21"/>
      <c r="BN182" s="21">
        <f t="shared" si="47"/>
        <v>0</v>
      </c>
      <c r="BO182" s="22">
        <f t="shared" si="47"/>
        <v>0.68005199999999988</v>
      </c>
      <c r="BP182" s="21">
        <f t="shared" si="47"/>
        <v>0</v>
      </c>
    </row>
    <row r="183" spans="1:68" ht="11.1" hidden="1" customHeight="1" outlineLevel="1" collapsed="1" x14ac:dyDescent="0.2">
      <c r="A183" s="10"/>
      <c r="B183" s="18"/>
      <c r="C183" s="18"/>
      <c r="D183" s="18"/>
      <c r="E183" s="19" t="s">
        <v>149</v>
      </c>
      <c r="F183" s="20"/>
      <c r="G183" s="20"/>
      <c r="H183" s="20"/>
      <c r="I183" s="20"/>
      <c r="J183" s="20"/>
      <c r="K183" s="20"/>
      <c r="L183" s="209">
        <v>1.2170000000000001</v>
      </c>
      <c r="M183" s="20"/>
      <c r="N183" s="20"/>
      <c r="O183" s="209">
        <v>3.2090000000000001</v>
      </c>
      <c r="P183" s="209">
        <v>1.5449999999999999</v>
      </c>
      <c r="Q183" s="209">
        <v>1.7569999999999999</v>
      </c>
      <c r="R183" s="209">
        <v>1.829</v>
      </c>
      <c r="S183" s="209">
        <v>2.2839999999999998</v>
      </c>
      <c r="T183" s="209">
        <v>2.0760000000000001</v>
      </c>
      <c r="U183" s="209">
        <v>1.9390000000000001</v>
      </c>
      <c r="V183" s="209">
        <v>1.4350000000000001</v>
      </c>
      <c r="W183" s="209">
        <v>1.117</v>
      </c>
      <c r="X183" s="209">
        <v>1.0760000000000001</v>
      </c>
      <c r="Y183" s="209">
        <v>1.036</v>
      </c>
      <c r="Z183" s="209">
        <v>1.496</v>
      </c>
      <c r="AA183" s="209">
        <v>1.0209999999999999</v>
      </c>
      <c r="AB183" s="209">
        <v>1.593</v>
      </c>
      <c r="AC183" s="209">
        <v>1.8080000000000001</v>
      </c>
      <c r="AD183" s="209">
        <v>1.9319999999999999</v>
      </c>
      <c r="AE183" s="209">
        <v>2.3199999999999998</v>
      </c>
      <c r="AF183" s="209">
        <v>1.9390000000000001</v>
      </c>
      <c r="AG183" s="209">
        <v>1.841</v>
      </c>
      <c r="AH183" s="209">
        <v>1.3460000000000001</v>
      </c>
      <c r="AI183" s="209">
        <v>1.506</v>
      </c>
      <c r="AJ183" s="209">
        <v>1.204</v>
      </c>
      <c r="AK183" s="209">
        <v>1.292</v>
      </c>
      <c r="AL183" s="209">
        <v>1.2030000000000001</v>
      </c>
      <c r="AM183" s="209">
        <v>1.587</v>
      </c>
      <c r="AN183" s="20"/>
      <c r="AO183" s="209">
        <v>3.819</v>
      </c>
      <c r="AP183" s="209">
        <v>1.7649999999999999</v>
      </c>
      <c r="AQ183" s="209">
        <v>2.0979999999999999</v>
      </c>
      <c r="AR183" s="209">
        <v>2.444</v>
      </c>
      <c r="AS183" s="209">
        <v>2.2250000000000001</v>
      </c>
      <c r="AT183" s="209">
        <v>1.639</v>
      </c>
      <c r="AU183" s="209">
        <v>1.373</v>
      </c>
      <c r="AV183" s="209">
        <v>1.171</v>
      </c>
      <c r="AW183" s="209">
        <v>1.4059999999999999</v>
      </c>
      <c r="AX183" s="209">
        <v>1.4179999999999999</v>
      </c>
      <c r="AY183" s="20"/>
      <c r="AZ183" s="209">
        <v>3.1909999999999998</v>
      </c>
      <c r="BA183" s="209">
        <v>1.548</v>
      </c>
      <c r="BB183" s="21">
        <f t="shared" si="57"/>
        <v>3.819</v>
      </c>
      <c r="BC183" s="18">
        <v>5.3040000000000003</v>
      </c>
      <c r="BD183" s="22">
        <f t="shared" si="50"/>
        <v>5.133064516129032</v>
      </c>
      <c r="BE183" s="21">
        <f>BC183-BD183</f>
        <v>0.17093548387096824</v>
      </c>
      <c r="BF183" s="2">
        <v>2.4300000000000002</v>
      </c>
      <c r="BG183" s="10">
        <v>6</v>
      </c>
      <c r="BH183" s="21">
        <f t="shared" si="28"/>
        <v>3.946176E-3</v>
      </c>
      <c r="BI183" s="22">
        <f t="shared" si="28"/>
        <v>3.8189999999999999E-3</v>
      </c>
      <c r="BJ183" s="21">
        <f>BH183-BI183</f>
        <v>1.2717600000000011E-4</v>
      </c>
      <c r="BK183" s="21">
        <v>1.1838528000000001E-2</v>
      </c>
      <c r="BL183" s="22">
        <v>1.1457E-2</v>
      </c>
      <c r="BM183" s="21">
        <v>3.8152800000000077E-4</v>
      </c>
      <c r="BN183" s="21">
        <f t="shared" si="47"/>
        <v>4.7354112000000004E-2</v>
      </c>
      <c r="BO183" s="22">
        <f t="shared" si="47"/>
        <v>4.5828000000000001E-2</v>
      </c>
      <c r="BP183" s="21">
        <f t="shared" si="47"/>
        <v>1.5261120000000031E-3</v>
      </c>
    </row>
    <row r="184" spans="1:68" ht="11.1" hidden="1" customHeight="1" outlineLevel="2" x14ac:dyDescent="0.2">
      <c r="A184" s="10"/>
      <c r="B184" s="18"/>
      <c r="C184" s="18"/>
      <c r="D184" s="18"/>
      <c r="E184" s="23" t="s">
        <v>150</v>
      </c>
      <c r="F184" s="24"/>
      <c r="G184" s="24"/>
      <c r="H184" s="24"/>
      <c r="I184" s="24"/>
      <c r="J184" s="24"/>
      <c r="K184" s="24"/>
      <c r="L184" s="208">
        <v>1.2170000000000001</v>
      </c>
      <c r="M184" s="24"/>
      <c r="N184" s="24"/>
      <c r="O184" s="208">
        <v>3.2090000000000001</v>
      </c>
      <c r="P184" s="208">
        <v>1.5449999999999999</v>
      </c>
      <c r="Q184" s="208">
        <v>1.7569999999999999</v>
      </c>
      <c r="R184" s="208">
        <v>1.829</v>
      </c>
      <c r="S184" s="208">
        <v>2.2839999999999998</v>
      </c>
      <c r="T184" s="208">
        <v>2.0760000000000001</v>
      </c>
      <c r="U184" s="208">
        <v>1.9390000000000001</v>
      </c>
      <c r="V184" s="208">
        <v>1.4350000000000001</v>
      </c>
      <c r="W184" s="208">
        <v>1.117</v>
      </c>
      <c r="X184" s="208">
        <v>1.0760000000000001</v>
      </c>
      <c r="Y184" s="208">
        <v>1.036</v>
      </c>
      <c r="Z184" s="208">
        <v>1.496</v>
      </c>
      <c r="AA184" s="208">
        <v>1.0209999999999999</v>
      </c>
      <c r="AB184" s="208">
        <v>1.593</v>
      </c>
      <c r="AC184" s="208">
        <v>1.8080000000000001</v>
      </c>
      <c r="AD184" s="208">
        <v>1.9319999999999999</v>
      </c>
      <c r="AE184" s="208">
        <v>2.3199999999999998</v>
      </c>
      <c r="AF184" s="208">
        <v>1.9390000000000001</v>
      </c>
      <c r="AG184" s="208">
        <v>1.841</v>
      </c>
      <c r="AH184" s="208">
        <v>1.3460000000000001</v>
      </c>
      <c r="AI184" s="208">
        <v>1.506</v>
      </c>
      <c r="AJ184" s="208">
        <v>1.204</v>
      </c>
      <c r="AK184" s="208">
        <v>1.292</v>
      </c>
      <c r="AL184" s="208">
        <v>1.2030000000000001</v>
      </c>
      <c r="AM184" s="208">
        <v>1.587</v>
      </c>
      <c r="AN184" s="24"/>
      <c r="AO184" s="208">
        <v>3.819</v>
      </c>
      <c r="AP184" s="208">
        <v>1.7649999999999999</v>
      </c>
      <c r="AQ184" s="208">
        <v>2.0979999999999999</v>
      </c>
      <c r="AR184" s="208">
        <v>2.444</v>
      </c>
      <c r="AS184" s="208">
        <v>2.2250000000000001</v>
      </c>
      <c r="AT184" s="208">
        <v>1.639</v>
      </c>
      <c r="AU184" s="208">
        <v>1.373</v>
      </c>
      <c r="AV184" s="208">
        <v>1.171</v>
      </c>
      <c r="AW184" s="208">
        <v>1.4059999999999999</v>
      </c>
      <c r="AX184" s="208">
        <v>1.4179999999999999</v>
      </c>
      <c r="AY184" s="24"/>
      <c r="AZ184" s="208">
        <v>3.1909999999999998</v>
      </c>
      <c r="BA184" s="208">
        <v>1.548</v>
      </c>
      <c r="BB184" s="21">
        <f t="shared" si="57"/>
        <v>3.819</v>
      </c>
      <c r="BC184" s="18"/>
      <c r="BD184" s="22">
        <f t="shared" si="50"/>
        <v>5.133064516129032</v>
      </c>
      <c r="BE184" s="21"/>
      <c r="BF184" s="2">
        <v>2.4300000000000002</v>
      </c>
      <c r="BG184" s="10"/>
      <c r="BH184" s="21"/>
      <c r="BI184" s="22"/>
      <c r="BJ184" s="21"/>
      <c r="BK184" s="21">
        <v>0</v>
      </c>
      <c r="BL184" s="22">
        <v>1.1457E-2</v>
      </c>
      <c r="BM184" s="21"/>
      <c r="BN184" s="21">
        <f t="shared" si="47"/>
        <v>0</v>
      </c>
      <c r="BO184" s="22">
        <f t="shared" si="47"/>
        <v>4.5828000000000001E-2</v>
      </c>
      <c r="BP184" s="21">
        <f t="shared" si="47"/>
        <v>0</v>
      </c>
    </row>
    <row r="185" spans="1:68" ht="11.1" hidden="1" customHeight="1" outlineLevel="1" collapsed="1" x14ac:dyDescent="0.2">
      <c r="A185" s="10"/>
      <c r="B185" s="18"/>
      <c r="C185" s="18"/>
      <c r="D185" s="18"/>
      <c r="E185" s="19" t="s">
        <v>151</v>
      </c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9">
        <v>3.6509999999999998</v>
      </c>
      <c r="AQ185" s="209">
        <v>2.3719999999999999</v>
      </c>
      <c r="AR185" s="209">
        <v>2.0339999999999998</v>
      </c>
      <c r="AS185" s="209">
        <v>2.1539999999999999</v>
      </c>
      <c r="AT185" s="209">
        <v>1.137</v>
      </c>
      <c r="AU185" s="209">
        <v>0.433</v>
      </c>
      <c r="AV185" s="20"/>
      <c r="AW185" s="20"/>
      <c r="AX185" s="20"/>
      <c r="AY185" s="20"/>
      <c r="AZ185" s="20"/>
      <c r="BA185" s="20"/>
      <c r="BB185" s="21">
        <f t="shared" si="57"/>
        <v>3.6509999999999998</v>
      </c>
      <c r="BC185" s="18">
        <v>8.06</v>
      </c>
      <c r="BD185" s="22">
        <f t="shared" si="50"/>
        <v>4.907258064516129</v>
      </c>
      <c r="BE185" s="21">
        <f>BC185-BD185</f>
        <v>3.1527419354838715</v>
      </c>
      <c r="BF185" s="2">
        <v>8.06</v>
      </c>
      <c r="BG185" s="10">
        <v>6</v>
      </c>
      <c r="BH185" s="21">
        <f t="shared" si="28"/>
        <v>5.9966400000000001E-3</v>
      </c>
      <c r="BI185" s="22">
        <f t="shared" si="28"/>
        <v>3.6510000000000002E-3</v>
      </c>
      <c r="BJ185" s="21">
        <f>BH185-BI185</f>
        <v>2.34564E-3</v>
      </c>
      <c r="BK185" s="21">
        <v>1.798992E-2</v>
      </c>
      <c r="BL185" s="22">
        <v>1.0953000000000001E-2</v>
      </c>
      <c r="BM185" s="21">
        <v>7.0369199999999986E-3</v>
      </c>
      <c r="BN185" s="21">
        <f t="shared" si="47"/>
        <v>7.1959679999999998E-2</v>
      </c>
      <c r="BO185" s="22">
        <f t="shared" si="47"/>
        <v>4.3812000000000004E-2</v>
      </c>
      <c r="BP185" s="21">
        <f t="shared" si="47"/>
        <v>2.8147679999999994E-2</v>
      </c>
    </row>
    <row r="186" spans="1:68" ht="21.95" hidden="1" customHeight="1" outlineLevel="2" x14ac:dyDescent="0.2">
      <c r="A186" s="10"/>
      <c r="B186" s="18"/>
      <c r="C186" s="18"/>
      <c r="D186" s="18"/>
      <c r="E186" s="23" t="s">
        <v>152</v>
      </c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08">
        <v>3.6509999999999998</v>
      </c>
      <c r="AQ186" s="208">
        <v>2.3719999999999999</v>
      </c>
      <c r="AR186" s="208">
        <v>2.0339999999999998</v>
      </c>
      <c r="AS186" s="208">
        <v>2.1539999999999999</v>
      </c>
      <c r="AT186" s="208">
        <v>1.137</v>
      </c>
      <c r="AU186" s="208">
        <v>0.433</v>
      </c>
      <c r="AV186" s="24"/>
      <c r="AW186" s="24"/>
      <c r="AX186" s="24"/>
      <c r="AY186" s="24"/>
      <c r="AZ186" s="24"/>
      <c r="BA186" s="24"/>
      <c r="BB186" s="21">
        <f t="shared" si="57"/>
        <v>3.6509999999999998</v>
      </c>
      <c r="BC186" s="18"/>
      <c r="BD186" s="22">
        <f t="shared" si="50"/>
        <v>4.907258064516129</v>
      </c>
      <c r="BE186" s="21"/>
      <c r="BF186" s="2">
        <v>8.06</v>
      </c>
      <c r="BG186" s="10"/>
      <c r="BH186" s="21"/>
      <c r="BI186" s="22"/>
      <c r="BJ186" s="21"/>
      <c r="BK186" s="21">
        <v>0</v>
      </c>
      <c r="BL186" s="22">
        <v>1.0953000000000001E-2</v>
      </c>
      <c r="BM186" s="21"/>
      <c r="BN186" s="21">
        <f t="shared" si="47"/>
        <v>0</v>
      </c>
      <c r="BO186" s="22">
        <f t="shared" si="47"/>
        <v>4.3812000000000004E-2</v>
      </c>
      <c r="BP186" s="21">
        <f t="shared" si="47"/>
        <v>0</v>
      </c>
    </row>
    <row r="187" spans="1:68" ht="11.1" customHeight="1" outlineLevel="1" collapsed="1" x14ac:dyDescent="0.2">
      <c r="A187" s="10"/>
      <c r="B187" s="18"/>
      <c r="C187" s="18"/>
      <c r="D187" s="18"/>
      <c r="E187" s="19" t="s">
        <v>153</v>
      </c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9">
        <v>3.1E-2</v>
      </c>
      <c r="AV187" s="20"/>
      <c r="AW187" s="20"/>
      <c r="AX187" s="20"/>
      <c r="AY187" s="209">
        <v>3.7999999999999999E-2</v>
      </c>
      <c r="AZ187" s="209">
        <v>9.8000000000000004E-2</v>
      </c>
      <c r="BA187" s="209">
        <v>0.26600000000000001</v>
      </c>
      <c r="BB187" s="21">
        <f t="shared" si="57"/>
        <v>0.26600000000000001</v>
      </c>
      <c r="BC187" s="18">
        <v>1.1100000000000001</v>
      </c>
      <c r="BD187" s="22">
        <f t="shared" si="50"/>
        <v>0.35752688172043012</v>
      </c>
      <c r="BE187" s="21">
        <f>BC187-BD187</f>
        <v>0.75247311827956997</v>
      </c>
      <c r="BF187" s="2">
        <v>1.1100000000000001</v>
      </c>
      <c r="BG187" s="10">
        <v>7</v>
      </c>
      <c r="BH187" s="21">
        <f t="shared" si="28"/>
        <v>8.2583999999999999E-4</v>
      </c>
      <c r="BI187" s="22">
        <f t="shared" si="28"/>
        <v>2.6600000000000007E-4</v>
      </c>
      <c r="BJ187" s="21">
        <f>BH187-BI187</f>
        <v>5.5983999999999993E-4</v>
      </c>
      <c r="BK187" s="21">
        <v>2.47752E-3</v>
      </c>
      <c r="BL187" s="22">
        <v>7.9800000000000021E-4</v>
      </c>
      <c r="BM187" s="21">
        <v>1.6795199999999999E-3</v>
      </c>
      <c r="BN187" s="21">
        <f t="shared" si="47"/>
        <v>9.9100799999999999E-3</v>
      </c>
      <c r="BO187" s="22">
        <f t="shared" si="47"/>
        <v>3.1920000000000008E-3</v>
      </c>
      <c r="BP187" s="21">
        <f t="shared" si="47"/>
        <v>6.7180799999999995E-3</v>
      </c>
    </row>
    <row r="188" spans="1:68" ht="11.1" hidden="1" customHeight="1" outlineLevel="2" x14ac:dyDescent="0.2">
      <c r="A188" s="10"/>
      <c r="B188" s="18"/>
      <c r="C188" s="18"/>
      <c r="D188" s="18"/>
      <c r="E188" s="23" t="s">
        <v>154</v>
      </c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08">
        <v>3.1E-2</v>
      </c>
      <c r="AV188" s="24"/>
      <c r="AW188" s="24"/>
      <c r="AX188" s="24"/>
      <c r="AY188" s="208">
        <v>3.7999999999999999E-2</v>
      </c>
      <c r="AZ188" s="208">
        <v>9.8000000000000004E-2</v>
      </c>
      <c r="BA188" s="208">
        <v>0.26600000000000001</v>
      </c>
      <c r="BB188" s="21">
        <f t="shared" si="57"/>
        <v>0.26600000000000001</v>
      </c>
      <c r="BC188" s="18"/>
      <c r="BD188" s="22">
        <f t="shared" si="50"/>
        <v>0.35752688172043012</v>
      </c>
      <c r="BE188" s="21"/>
      <c r="BF188" s="2">
        <v>1.1100000000000001</v>
      </c>
      <c r="BG188" s="10"/>
      <c r="BH188" s="21"/>
      <c r="BI188" s="22"/>
      <c r="BJ188" s="21"/>
      <c r="BK188" s="21">
        <v>0</v>
      </c>
      <c r="BL188" s="22">
        <v>7.9800000000000021E-4</v>
      </c>
      <c r="BM188" s="21"/>
      <c r="BN188" s="21">
        <f t="shared" si="47"/>
        <v>0</v>
      </c>
      <c r="BO188" s="22">
        <f t="shared" si="47"/>
        <v>3.1920000000000008E-3</v>
      </c>
      <c r="BP188" s="21">
        <f t="shared" si="47"/>
        <v>0</v>
      </c>
    </row>
    <row r="189" spans="1:68" ht="11.1" customHeight="1" outlineLevel="1" collapsed="1" x14ac:dyDescent="0.2">
      <c r="A189" s="10"/>
      <c r="B189" s="18"/>
      <c r="C189" s="18"/>
      <c r="D189" s="18"/>
      <c r="E189" s="19" t="s">
        <v>155</v>
      </c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9">
        <v>0.65600000000000003</v>
      </c>
      <c r="AQ189" s="209">
        <v>1.012</v>
      </c>
      <c r="AR189" s="209">
        <v>0.81200000000000006</v>
      </c>
      <c r="AS189" s="209">
        <v>0.745</v>
      </c>
      <c r="AT189" s="209">
        <v>0.34100000000000003</v>
      </c>
      <c r="AU189" s="209">
        <v>0.19400000000000001</v>
      </c>
      <c r="AV189" s="20"/>
      <c r="AW189" s="20"/>
      <c r="AX189" s="20"/>
      <c r="AY189" s="20"/>
      <c r="AZ189" s="20"/>
      <c r="BA189" s="20"/>
      <c r="BB189" s="21">
        <f t="shared" si="57"/>
        <v>1.012</v>
      </c>
      <c r="BC189" s="18">
        <v>3.03</v>
      </c>
      <c r="BD189" s="22">
        <f t="shared" si="50"/>
        <v>1.360215053763441</v>
      </c>
      <c r="BE189" s="21">
        <f>BC189-BD189</f>
        <v>1.6697849462365588</v>
      </c>
      <c r="BF189" s="2">
        <v>3.03</v>
      </c>
      <c r="BG189" s="10">
        <v>7</v>
      </c>
      <c r="BH189" s="21">
        <f t="shared" si="28"/>
        <v>2.2543200000000002E-3</v>
      </c>
      <c r="BI189" s="22">
        <f t="shared" si="28"/>
        <v>1.0120000000000001E-3</v>
      </c>
      <c r="BJ189" s="21">
        <f>BH189-BI189</f>
        <v>1.2423200000000001E-3</v>
      </c>
      <c r="BK189" s="21">
        <v>6.7629600000000002E-3</v>
      </c>
      <c r="BL189" s="22">
        <v>3.0360000000000005E-3</v>
      </c>
      <c r="BM189" s="21">
        <v>3.7269599999999996E-3</v>
      </c>
      <c r="BN189" s="21">
        <f t="shared" si="47"/>
        <v>2.7051840000000001E-2</v>
      </c>
      <c r="BO189" s="22">
        <f t="shared" si="47"/>
        <v>1.2144000000000002E-2</v>
      </c>
      <c r="BP189" s="21">
        <f t="shared" si="47"/>
        <v>1.4907839999999999E-2</v>
      </c>
    </row>
    <row r="190" spans="1:68" ht="11.1" hidden="1" customHeight="1" outlineLevel="2" x14ac:dyDescent="0.2">
      <c r="A190" s="10"/>
      <c r="B190" s="18"/>
      <c r="C190" s="18"/>
      <c r="D190" s="18"/>
      <c r="E190" s="23" t="s">
        <v>156</v>
      </c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08">
        <v>0.65600000000000003</v>
      </c>
      <c r="AQ190" s="208">
        <v>1.012</v>
      </c>
      <c r="AR190" s="208">
        <v>0.81200000000000006</v>
      </c>
      <c r="AS190" s="208">
        <v>0.745</v>
      </c>
      <c r="AT190" s="208">
        <v>0.34100000000000003</v>
      </c>
      <c r="AU190" s="208">
        <v>0.19400000000000001</v>
      </c>
      <c r="AV190" s="24"/>
      <c r="AW190" s="24"/>
      <c r="AX190" s="24"/>
      <c r="AY190" s="24"/>
      <c r="AZ190" s="24"/>
      <c r="BA190" s="24"/>
      <c r="BB190" s="21">
        <f t="shared" si="57"/>
        <v>1.012</v>
      </c>
      <c r="BC190" s="18"/>
      <c r="BD190" s="22">
        <f t="shared" si="50"/>
        <v>1.360215053763441</v>
      </c>
      <c r="BE190" s="21"/>
      <c r="BF190" s="2">
        <v>3.03</v>
      </c>
      <c r="BG190" s="10"/>
      <c r="BH190" s="21"/>
      <c r="BI190" s="22"/>
      <c r="BJ190" s="21"/>
      <c r="BK190" s="21">
        <v>0</v>
      </c>
      <c r="BL190" s="22">
        <v>3.0360000000000005E-3</v>
      </c>
      <c r="BM190" s="21"/>
      <c r="BN190" s="21">
        <f t="shared" si="47"/>
        <v>0</v>
      </c>
      <c r="BO190" s="22">
        <f t="shared" si="47"/>
        <v>1.2144000000000002E-2</v>
      </c>
      <c r="BP190" s="21">
        <f t="shared" si="47"/>
        <v>0</v>
      </c>
    </row>
    <row r="191" spans="1:68" ht="11.1" customHeight="1" outlineLevel="1" collapsed="1" x14ac:dyDescent="0.2">
      <c r="A191" s="10"/>
      <c r="B191" s="18"/>
      <c r="C191" s="18"/>
      <c r="D191" s="18"/>
      <c r="E191" s="19" t="s">
        <v>157</v>
      </c>
      <c r="F191" s="20"/>
      <c r="G191" s="209">
        <v>0.12</v>
      </c>
      <c r="H191" s="209">
        <v>5.0999999999999997E-2</v>
      </c>
      <c r="I191" s="20"/>
      <c r="J191" s="20"/>
      <c r="K191" s="209">
        <v>0.109</v>
      </c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9">
        <v>0.40300000000000002</v>
      </c>
      <c r="AU191" s="209">
        <v>8.5999999999999993E-2</v>
      </c>
      <c r="AV191" s="209">
        <v>1.4999999999999999E-2</v>
      </c>
      <c r="AW191" s="20"/>
      <c r="AX191" s="20"/>
      <c r="AY191" s="209">
        <v>2.1999999999999999E-2</v>
      </c>
      <c r="AZ191" s="209">
        <v>7.1999999999999995E-2</v>
      </c>
      <c r="BA191" s="209">
        <v>7.4999999999999997E-2</v>
      </c>
      <c r="BB191" s="21">
        <f>BB192</f>
        <v>0.40300000000000002</v>
      </c>
      <c r="BC191" s="18">
        <v>2.4</v>
      </c>
      <c r="BD191" s="22">
        <f t="shared" si="50"/>
        <v>0.54166666666666674</v>
      </c>
      <c r="BE191" s="21">
        <f>BC191-BD191</f>
        <v>1.8583333333333332</v>
      </c>
      <c r="BF191" s="2">
        <v>2.4</v>
      </c>
      <c r="BG191" s="10">
        <v>7</v>
      </c>
      <c r="BH191" s="21">
        <f t="shared" si="28"/>
        <v>1.7855999999999998E-3</v>
      </c>
      <c r="BI191" s="22">
        <f t="shared" si="28"/>
        <v>4.0300000000000004E-4</v>
      </c>
      <c r="BJ191" s="21">
        <f>BH191-BI191</f>
        <v>1.3825999999999999E-3</v>
      </c>
      <c r="BK191" s="21">
        <v>5.3567999999999992E-3</v>
      </c>
      <c r="BL191" s="22">
        <v>1.209E-3</v>
      </c>
      <c r="BM191" s="21">
        <v>4.1477999999999992E-3</v>
      </c>
      <c r="BN191" s="21">
        <f t="shared" si="47"/>
        <v>2.1427199999999997E-2</v>
      </c>
      <c r="BO191" s="22">
        <f t="shared" si="47"/>
        <v>4.836E-3</v>
      </c>
      <c r="BP191" s="21">
        <f t="shared" si="47"/>
        <v>1.6591199999999997E-2</v>
      </c>
    </row>
    <row r="192" spans="1:68" ht="11.1" hidden="1" customHeight="1" outlineLevel="2" x14ac:dyDescent="0.2">
      <c r="A192" s="10"/>
      <c r="B192" s="18"/>
      <c r="C192" s="18"/>
      <c r="D192" s="18"/>
      <c r="E192" s="23" t="s">
        <v>158</v>
      </c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08">
        <v>0.40300000000000002</v>
      </c>
      <c r="AU192" s="208">
        <v>8.5999999999999993E-2</v>
      </c>
      <c r="AV192" s="208">
        <v>1.4999999999999999E-2</v>
      </c>
      <c r="AW192" s="24"/>
      <c r="AX192" s="24"/>
      <c r="AY192" s="208">
        <v>2.1999999999999999E-2</v>
      </c>
      <c r="AZ192" s="208">
        <v>7.1999999999999995E-2</v>
      </c>
      <c r="BA192" s="208">
        <v>7.4999999999999997E-2</v>
      </c>
      <c r="BB192" s="21">
        <f t="shared" si="57"/>
        <v>0.40300000000000002</v>
      </c>
      <c r="BC192" s="18"/>
      <c r="BD192" s="22">
        <f t="shared" si="50"/>
        <v>0.54166666666666674</v>
      </c>
      <c r="BE192" s="21"/>
      <c r="BF192" s="2">
        <v>2.4</v>
      </c>
      <c r="BG192" s="10"/>
      <c r="BH192" s="21"/>
      <c r="BI192" s="22"/>
      <c r="BJ192" s="21"/>
      <c r="BK192" s="21">
        <v>0</v>
      </c>
      <c r="BL192" s="22">
        <v>1.209E-3</v>
      </c>
      <c r="BM192" s="21"/>
      <c r="BN192" s="21">
        <f t="shared" si="47"/>
        <v>0</v>
      </c>
      <c r="BO192" s="22">
        <f t="shared" si="47"/>
        <v>4.836E-3</v>
      </c>
      <c r="BP192" s="21">
        <f t="shared" si="47"/>
        <v>0</v>
      </c>
    </row>
    <row r="193" spans="1:68" ht="11.1" hidden="1" customHeight="1" outlineLevel="1" collapsed="1" x14ac:dyDescent="0.2">
      <c r="A193" s="10"/>
      <c r="B193" s="18"/>
      <c r="C193" s="18"/>
      <c r="D193" s="18"/>
      <c r="E193" s="19" t="s">
        <v>159</v>
      </c>
      <c r="F193" s="209">
        <v>9.8070000000000004</v>
      </c>
      <c r="G193" s="209">
        <v>7.8390000000000004</v>
      </c>
      <c r="H193" s="209">
        <v>4.9969999999999999</v>
      </c>
      <c r="I193" s="240">
        <v>4.5789999999999997</v>
      </c>
      <c r="J193" s="240"/>
      <c r="K193" s="209">
        <v>1.847</v>
      </c>
      <c r="L193" s="209">
        <v>1.4319999999999999</v>
      </c>
      <c r="M193" s="20"/>
      <c r="N193" s="20"/>
      <c r="O193" s="209">
        <v>2.0019999999999998</v>
      </c>
      <c r="P193" s="209">
        <v>3.0489999999999999</v>
      </c>
      <c r="Q193" s="209">
        <v>7.0369999999999999</v>
      </c>
      <c r="R193" s="209">
        <v>7.407</v>
      </c>
      <c r="S193" s="209">
        <v>6.0780000000000003</v>
      </c>
      <c r="T193" s="209">
        <v>5.5190000000000001</v>
      </c>
      <c r="U193" s="209">
        <v>4.97</v>
      </c>
      <c r="V193" s="209">
        <v>2.6339999999999999</v>
      </c>
      <c r="W193" s="209">
        <v>1.696</v>
      </c>
      <c r="X193" s="209">
        <v>0.69199999999999995</v>
      </c>
      <c r="Y193" s="209">
        <v>0.26300000000000001</v>
      </c>
      <c r="Z193" s="209">
        <v>0.65200000000000002</v>
      </c>
      <c r="AA193" s="209">
        <v>0.879</v>
      </c>
      <c r="AB193" s="209">
        <v>2.3690000000000002</v>
      </c>
      <c r="AC193" s="209">
        <v>3.617</v>
      </c>
      <c r="AD193" s="209">
        <v>4.2130000000000001</v>
      </c>
      <c r="AE193" s="209">
        <v>5.3630000000000004</v>
      </c>
      <c r="AF193" s="209">
        <v>3.931</v>
      </c>
      <c r="AG193" s="209">
        <v>3.3439999999999999</v>
      </c>
      <c r="AH193" s="209">
        <v>1.897</v>
      </c>
      <c r="AI193" s="209">
        <v>1.6319999999999999</v>
      </c>
      <c r="AJ193" s="209">
        <v>0.746</v>
      </c>
      <c r="AK193" s="20"/>
      <c r="AL193" s="209">
        <v>8.6999999999999994E-2</v>
      </c>
      <c r="AM193" s="209">
        <v>1.5529999999999999</v>
      </c>
      <c r="AN193" s="209">
        <v>2.25</v>
      </c>
      <c r="AO193" s="209">
        <v>3.472</v>
      </c>
      <c r="AP193" s="209">
        <v>4.4020000000000001</v>
      </c>
      <c r="AQ193" s="209">
        <v>5.4169999999999998</v>
      </c>
      <c r="AR193" s="209">
        <v>2.0230000000000001</v>
      </c>
      <c r="AS193" s="209">
        <v>1.869</v>
      </c>
      <c r="AT193" s="209">
        <v>0.879</v>
      </c>
      <c r="AU193" s="209">
        <v>1.2509999999999999</v>
      </c>
      <c r="AV193" s="209">
        <v>6.343</v>
      </c>
      <c r="AW193" s="20"/>
      <c r="AX193" s="20"/>
      <c r="AY193" s="209">
        <v>0.53</v>
      </c>
      <c r="AZ193" s="209">
        <v>1.32</v>
      </c>
      <c r="BA193" s="209">
        <v>2.8050000000000002</v>
      </c>
      <c r="BB193" s="21">
        <f>BB194+BB195+BB196</f>
        <v>10.225999999999999</v>
      </c>
      <c r="BC193" s="18">
        <v>14.202999999999999</v>
      </c>
      <c r="BD193" s="22">
        <f t="shared" si="50"/>
        <v>13.744623655913978</v>
      </c>
      <c r="BE193" s="21">
        <f>BC193-BD193</f>
        <v>0.45837634408602135</v>
      </c>
      <c r="BF193" s="2">
        <v>7.66</v>
      </c>
      <c r="BG193" s="10">
        <v>6</v>
      </c>
      <c r="BH193" s="21">
        <f t="shared" si="28"/>
        <v>1.0567031999999999E-2</v>
      </c>
      <c r="BI193" s="22">
        <f t="shared" si="28"/>
        <v>1.0226000000000001E-2</v>
      </c>
      <c r="BJ193" s="21">
        <f>BH193-BI193</f>
        <v>3.4103199999999806E-4</v>
      </c>
      <c r="BK193" s="21">
        <v>3.1701095999999998E-2</v>
      </c>
      <c r="BL193" s="22">
        <v>3.0678000000000004E-2</v>
      </c>
      <c r="BM193" s="21">
        <v>1.0230959999999942E-3</v>
      </c>
      <c r="BN193" s="21">
        <f t="shared" si="47"/>
        <v>0.12680438399999999</v>
      </c>
      <c r="BO193" s="22">
        <f t="shared" si="47"/>
        <v>0.12271200000000002</v>
      </c>
      <c r="BP193" s="21">
        <f t="shared" si="47"/>
        <v>4.0923839999999767E-3</v>
      </c>
    </row>
    <row r="194" spans="1:68" ht="11.1" hidden="1" customHeight="1" outlineLevel="2" x14ac:dyDescent="0.2">
      <c r="A194" s="10"/>
      <c r="B194" s="18"/>
      <c r="C194" s="18"/>
      <c r="D194" s="18"/>
      <c r="E194" s="23" t="s">
        <v>160</v>
      </c>
      <c r="F194" s="208">
        <v>3.1080000000000001</v>
      </c>
      <c r="G194" s="208">
        <v>2.431</v>
      </c>
      <c r="H194" s="208">
        <v>1.4590000000000001</v>
      </c>
      <c r="I194" s="239">
        <v>1.33</v>
      </c>
      <c r="J194" s="239"/>
      <c r="K194" s="208">
        <v>0.52200000000000002</v>
      </c>
      <c r="L194" s="208">
        <v>0.376</v>
      </c>
      <c r="M194" s="24"/>
      <c r="N194" s="24"/>
      <c r="O194" s="208">
        <v>0.871</v>
      </c>
      <c r="P194" s="208">
        <v>1.006</v>
      </c>
      <c r="Q194" s="208">
        <v>1.538</v>
      </c>
      <c r="R194" s="208">
        <v>2.1850000000000001</v>
      </c>
      <c r="S194" s="208">
        <v>2.9630000000000001</v>
      </c>
      <c r="T194" s="208">
        <v>2.625</v>
      </c>
      <c r="U194" s="208">
        <v>2.3650000000000002</v>
      </c>
      <c r="V194" s="208">
        <v>1.3149999999999999</v>
      </c>
      <c r="W194" s="208">
        <v>0.80400000000000005</v>
      </c>
      <c r="X194" s="208">
        <v>0.215</v>
      </c>
      <c r="Y194" s="208">
        <v>0.18</v>
      </c>
      <c r="Z194" s="208">
        <v>0.29399999999999998</v>
      </c>
      <c r="AA194" s="208">
        <v>0.41499999999999998</v>
      </c>
      <c r="AB194" s="208">
        <v>0.97599999999999998</v>
      </c>
      <c r="AC194" s="208">
        <v>1.5640000000000001</v>
      </c>
      <c r="AD194" s="208">
        <v>1.9810000000000001</v>
      </c>
      <c r="AE194" s="208">
        <v>2.476</v>
      </c>
      <c r="AF194" s="208">
        <v>1.7889999999999999</v>
      </c>
      <c r="AG194" s="208">
        <v>1.4810000000000001</v>
      </c>
      <c r="AH194" s="208">
        <v>0.69</v>
      </c>
      <c r="AI194" s="208">
        <v>0.60699999999999998</v>
      </c>
      <c r="AJ194" s="208">
        <v>0.215</v>
      </c>
      <c r="AK194" s="24"/>
      <c r="AL194" s="208">
        <v>8.6999999999999994E-2</v>
      </c>
      <c r="AM194" s="208">
        <v>0.54200000000000004</v>
      </c>
      <c r="AN194" s="208">
        <v>0.874</v>
      </c>
      <c r="AO194" s="208">
        <v>1.42</v>
      </c>
      <c r="AP194" s="208">
        <v>1.8819999999999999</v>
      </c>
      <c r="AQ194" s="208">
        <v>2.5640000000000001</v>
      </c>
      <c r="AR194" s="208">
        <v>2.0230000000000001</v>
      </c>
      <c r="AS194" s="208">
        <v>1.869</v>
      </c>
      <c r="AT194" s="208">
        <v>0.879</v>
      </c>
      <c r="AU194" s="208">
        <v>0.504</v>
      </c>
      <c r="AV194" s="208">
        <v>0.13100000000000001</v>
      </c>
      <c r="AW194" s="24"/>
      <c r="AX194" s="24"/>
      <c r="AY194" s="208">
        <v>0.33400000000000002</v>
      </c>
      <c r="AZ194" s="208">
        <v>0.753</v>
      </c>
      <c r="BA194" s="208">
        <v>1.2669999999999999</v>
      </c>
      <c r="BB194" s="21">
        <f t="shared" si="57"/>
        <v>3.1080000000000001</v>
      </c>
      <c r="BC194" s="18"/>
      <c r="BD194" s="22">
        <f t="shared" si="50"/>
        <v>4.17741935483871</v>
      </c>
      <c r="BE194" s="21"/>
      <c r="BF194" s="2">
        <v>2.4300000000000002</v>
      </c>
      <c r="BG194" s="10"/>
      <c r="BH194" s="21"/>
      <c r="BI194" s="22"/>
      <c r="BJ194" s="21"/>
      <c r="BK194" s="21">
        <v>0</v>
      </c>
      <c r="BL194" s="22">
        <v>9.3240000000000007E-3</v>
      </c>
      <c r="BM194" s="21"/>
      <c r="BN194" s="21">
        <f t="shared" si="47"/>
        <v>0</v>
      </c>
      <c r="BO194" s="22">
        <f t="shared" si="47"/>
        <v>3.7296000000000003E-2</v>
      </c>
      <c r="BP194" s="21">
        <f t="shared" si="47"/>
        <v>0</v>
      </c>
    </row>
    <row r="195" spans="1:68" ht="11.1" hidden="1" customHeight="1" outlineLevel="2" x14ac:dyDescent="0.2">
      <c r="A195" s="10"/>
      <c r="B195" s="18"/>
      <c r="C195" s="18"/>
      <c r="D195" s="18"/>
      <c r="E195" s="23" t="s">
        <v>161</v>
      </c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08">
        <v>0.747</v>
      </c>
      <c r="AV195" s="24"/>
      <c r="AW195" s="24"/>
      <c r="AX195" s="24"/>
      <c r="AY195" s="24"/>
      <c r="AZ195" s="208">
        <v>0.20499999999999999</v>
      </c>
      <c r="BA195" s="208">
        <v>0.90600000000000003</v>
      </c>
      <c r="BB195" s="21">
        <f t="shared" si="57"/>
        <v>0.90600000000000003</v>
      </c>
      <c r="BC195" s="18"/>
      <c r="BD195" s="22">
        <f t="shared" si="50"/>
        <v>1.217741935483871</v>
      </c>
      <c r="BE195" s="21"/>
      <c r="BF195" s="2">
        <v>2.4300000000000002</v>
      </c>
      <c r="BG195" s="10"/>
      <c r="BH195" s="21"/>
      <c r="BI195" s="22"/>
      <c r="BJ195" s="21"/>
      <c r="BK195" s="21">
        <v>0</v>
      </c>
      <c r="BL195" s="22">
        <v>2.7179999999999999E-3</v>
      </c>
      <c r="BM195" s="21"/>
      <c r="BN195" s="21">
        <f t="shared" si="47"/>
        <v>0</v>
      </c>
      <c r="BO195" s="22">
        <f t="shared" si="47"/>
        <v>1.0872E-2</v>
      </c>
      <c r="BP195" s="21">
        <f t="shared" si="47"/>
        <v>0</v>
      </c>
    </row>
    <row r="196" spans="1:68" ht="11.1" hidden="1" customHeight="1" outlineLevel="2" x14ac:dyDescent="0.2">
      <c r="A196" s="10"/>
      <c r="B196" s="18"/>
      <c r="C196" s="18"/>
      <c r="D196" s="18"/>
      <c r="E196" s="23" t="s">
        <v>162</v>
      </c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08">
        <v>6.2119999999999997</v>
      </c>
      <c r="AW196" s="24"/>
      <c r="AX196" s="24"/>
      <c r="AY196" s="208">
        <v>0.19600000000000001</v>
      </c>
      <c r="AZ196" s="208">
        <v>0.36199999999999999</v>
      </c>
      <c r="BA196" s="208">
        <v>0.63200000000000001</v>
      </c>
      <c r="BB196" s="21">
        <f t="shared" si="57"/>
        <v>6.2119999999999997</v>
      </c>
      <c r="BC196" s="18"/>
      <c r="BD196" s="22">
        <f t="shared" si="50"/>
        <v>8.349462365591398</v>
      </c>
      <c r="BE196" s="21"/>
      <c r="BF196" s="2">
        <v>2.8</v>
      </c>
      <c r="BG196" s="10"/>
      <c r="BH196" s="21"/>
      <c r="BI196" s="22"/>
      <c r="BJ196" s="21"/>
      <c r="BK196" s="21">
        <v>0</v>
      </c>
      <c r="BL196" s="22">
        <v>1.8636E-2</v>
      </c>
      <c r="BM196" s="21"/>
      <c r="BN196" s="21">
        <f t="shared" si="47"/>
        <v>0</v>
      </c>
      <c r="BO196" s="22">
        <f t="shared" si="47"/>
        <v>7.4543999999999999E-2</v>
      </c>
      <c r="BP196" s="21">
        <f t="shared" si="47"/>
        <v>0</v>
      </c>
    </row>
    <row r="197" spans="1:68" ht="11.1" hidden="1" customHeight="1" outlineLevel="1" collapsed="1" x14ac:dyDescent="0.2">
      <c r="A197" s="10"/>
      <c r="B197" s="18"/>
      <c r="C197" s="18"/>
      <c r="D197" s="25"/>
      <c r="E197" s="19" t="s">
        <v>163</v>
      </c>
      <c r="F197" s="209">
        <v>405.77100000000002</v>
      </c>
      <c r="G197" s="209">
        <v>302.55</v>
      </c>
      <c r="H197" s="209">
        <v>274.53300000000002</v>
      </c>
      <c r="I197" s="240">
        <v>212.16900000000001</v>
      </c>
      <c r="J197" s="240"/>
      <c r="K197" s="209">
        <v>142.35400000000001</v>
      </c>
      <c r="L197" s="209">
        <v>126.875</v>
      </c>
      <c r="M197" s="209">
        <v>20.722000000000001</v>
      </c>
      <c r="N197" s="209">
        <v>54.884999999999998</v>
      </c>
      <c r="O197" s="209">
        <v>79.378</v>
      </c>
      <c r="P197" s="209">
        <v>159.12200000000001</v>
      </c>
      <c r="Q197" s="209">
        <v>227.143</v>
      </c>
      <c r="R197" s="209">
        <v>311.04000000000002</v>
      </c>
      <c r="S197" s="209">
        <v>348.70400000000001</v>
      </c>
      <c r="T197" s="209">
        <v>309.00099999999998</v>
      </c>
      <c r="U197" s="209">
        <v>324.10500000000002</v>
      </c>
      <c r="V197" s="209">
        <v>205.26499999999999</v>
      </c>
      <c r="W197" s="209">
        <v>127.19799999999999</v>
      </c>
      <c r="X197" s="209">
        <v>84.41</v>
      </c>
      <c r="Y197" s="209">
        <v>43.835999999999999</v>
      </c>
      <c r="Z197" s="209">
        <v>65.725999999999999</v>
      </c>
      <c r="AA197" s="209">
        <v>95.59</v>
      </c>
      <c r="AB197" s="209">
        <v>133.80000000000001</v>
      </c>
      <c r="AC197" s="209">
        <v>263.69499999999999</v>
      </c>
      <c r="AD197" s="209">
        <v>382.21499999999997</v>
      </c>
      <c r="AE197" s="209">
        <v>385.29</v>
      </c>
      <c r="AF197" s="209">
        <v>293.899</v>
      </c>
      <c r="AG197" s="209">
        <v>240.58199999999999</v>
      </c>
      <c r="AH197" s="209">
        <v>196.25800000000001</v>
      </c>
      <c r="AI197" s="209">
        <v>138.25200000000001</v>
      </c>
      <c r="AJ197" s="209">
        <v>97.302999999999997</v>
      </c>
      <c r="AK197" s="209">
        <v>36.616999999999997</v>
      </c>
      <c r="AL197" s="209">
        <v>67.787000000000006</v>
      </c>
      <c r="AM197" s="209">
        <v>101.979</v>
      </c>
      <c r="AN197" s="209">
        <v>142.30699999999999</v>
      </c>
      <c r="AO197" s="209">
        <v>250.38300000000001</v>
      </c>
      <c r="AP197" s="209">
        <v>354.31299999999999</v>
      </c>
      <c r="AQ197" s="209">
        <v>361.55399999999997</v>
      </c>
      <c r="AR197" s="209">
        <v>349.464</v>
      </c>
      <c r="AS197" s="209">
        <v>305.59199999999998</v>
      </c>
      <c r="AT197" s="209">
        <v>225.90600000000001</v>
      </c>
      <c r="AU197" s="209">
        <v>143.21700000000001</v>
      </c>
      <c r="AV197" s="209">
        <v>93.489000000000004</v>
      </c>
      <c r="AW197" s="209">
        <v>50.173000000000002</v>
      </c>
      <c r="AX197" s="209">
        <v>75.218999999999994</v>
      </c>
      <c r="AY197" s="209">
        <v>117.292</v>
      </c>
      <c r="AZ197" s="209">
        <v>128.09899999999999</v>
      </c>
      <c r="BA197" s="209">
        <v>242.13499999999999</v>
      </c>
      <c r="BB197" s="27">
        <v>354.93200000000002</v>
      </c>
      <c r="BC197" s="18">
        <f>BF197</f>
        <v>2387</v>
      </c>
      <c r="BD197" s="22">
        <f t="shared" si="50"/>
        <v>477.05913978494624</v>
      </c>
      <c r="BE197" s="21">
        <f>BC197-BD197</f>
        <v>1909.9408602150538</v>
      </c>
      <c r="BF197" s="2">
        <v>2387</v>
      </c>
      <c r="BG197" s="10"/>
      <c r="BH197" s="21"/>
      <c r="BI197" s="22"/>
      <c r="BJ197" s="21">
        <f>BH197-BI197</f>
        <v>0</v>
      </c>
      <c r="BK197" s="21">
        <v>5.1336000000000004</v>
      </c>
      <c r="BL197" s="22">
        <v>1.2173129999999999</v>
      </c>
      <c r="BM197" s="21">
        <v>3.9162870000000005</v>
      </c>
      <c r="BN197" s="21">
        <f t="shared" si="47"/>
        <v>20.534400000000002</v>
      </c>
      <c r="BO197" s="22">
        <f t="shared" si="47"/>
        <v>4.8692519999999995</v>
      </c>
      <c r="BP197" s="21">
        <f t="shared" si="47"/>
        <v>15.665148000000002</v>
      </c>
    </row>
    <row r="198" spans="1:68" ht="11.1" hidden="1" customHeight="1" outlineLevel="2" x14ac:dyDescent="0.2">
      <c r="A198" s="10"/>
      <c r="B198" s="18"/>
      <c r="C198" s="18"/>
      <c r="D198" s="25"/>
      <c r="E198" s="23"/>
      <c r="F198" s="208">
        <v>405.77100000000002</v>
      </c>
      <c r="G198" s="208">
        <v>302.55</v>
      </c>
      <c r="H198" s="208">
        <v>274.53300000000002</v>
      </c>
      <c r="I198" s="239">
        <v>212.16900000000001</v>
      </c>
      <c r="J198" s="239"/>
      <c r="K198" s="208">
        <v>142.35400000000001</v>
      </c>
      <c r="L198" s="208">
        <v>126.875</v>
      </c>
      <c r="M198" s="208">
        <v>20.722000000000001</v>
      </c>
      <c r="N198" s="208">
        <v>54.884999999999998</v>
      </c>
      <c r="O198" s="208">
        <v>79.378</v>
      </c>
      <c r="P198" s="208">
        <v>159.12200000000001</v>
      </c>
      <c r="Q198" s="208">
        <v>227.143</v>
      </c>
      <c r="R198" s="208">
        <v>311.04000000000002</v>
      </c>
      <c r="S198" s="208">
        <v>348.70400000000001</v>
      </c>
      <c r="T198" s="208">
        <v>309.00099999999998</v>
      </c>
      <c r="U198" s="208">
        <v>324.10500000000002</v>
      </c>
      <c r="V198" s="208">
        <v>205.26499999999999</v>
      </c>
      <c r="W198" s="208">
        <v>127.19799999999999</v>
      </c>
      <c r="X198" s="208">
        <v>84.41</v>
      </c>
      <c r="Y198" s="208">
        <v>43.835999999999999</v>
      </c>
      <c r="Z198" s="208">
        <v>65.725999999999999</v>
      </c>
      <c r="AA198" s="208">
        <v>95.59</v>
      </c>
      <c r="AB198" s="208">
        <v>133.80000000000001</v>
      </c>
      <c r="AC198" s="208">
        <v>263.69499999999999</v>
      </c>
      <c r="AD198" s="208">
        <v>382.21499999999997</v>
      </c>
      <c r="AE198" s="208">
        <v>385.29</v>
      </c>
      <c r="AF198" s="208">
        <v>293.899</v>
      </c>
      <c r="AG198" s="208">
        <v>240.58199999999999</v>
      </c>
      <c r="AH198" s="208">
        <v>196.25800000000001</v>
      </c>
      <c r="AI198" s="208">
        <v>138.25200000000001</v>
      </c>
      <c r="AJ198" s="208">
        <v>97.302999999999997</v>
      </c>
      <c r="AK198" s="208">
        <v>36.616999999999997</v>
      </c>
      <c r="AL198" s="208">
        <v>67.787000000000006</v>
      </c>
      <c r="AM198" s="208">
        <v>101.979</v>
      </c>
      <c r="AN198" s="208">
        <v>142.30699999999999</v>
      </c>
      <c r="AO198" s="208">
        <v>250.38300000000001</v>
      </c>
      <c r="AP198" s="208">
        <v>354.31299999999999</v>
      </c>
      <c r="AQ198" s="208">
        <v>361.55399999999997</v>
      </c>
      <c r="AR198" s="208">
        <v>349.464</v>
      </c>
      <c r="AS198" s="208">
        <v>305.59199999999998</v>
      </c>
      <c r="AT198" s="208">
        <v>225.90600000000001</v>
      </c>
      <c r="AU198" s="208">
        <v>143.21700000000001</v>
      </c>
      <c r="AV198" s="208">
        <v>93.489000000000004</v>
      </c>
      <c r="AW198" s="208">
        <v>50.173000000000002</v>
      </c>
      <c r="AX198" s="208">
        <v>75.218999999999994</v>
      </c>
      <c r="AY198" s="208">
        <v>117.292</v>
      </c>
      <c r="AZ198" s="208">
        <v>128.09899999999999</v>
      </c>
      <c r="BA198" s="208">
        <v>242.13499999999999</v>
      </c>
      <c r="BB198" s="27">
        <v>354.93200000000002</v>
      </c>
      <c r="BC198" s="18"/>
      <c r="BD198" s="22">
        <f t="shared" si="50"/>
        <v>477.05913978494624</v>
      </c>
      <c r="BE198" s="21"/>
      <c r="BF198" s="2">
        <v>2300</v>
      </c>
      <c r="BG198" s="10"/>
      <c r="BH198" s="21"/>
      <c r="BI198" s="22"/>
      <c r="BJ198" s="21"/>
      <c r="BK198" s="21">
        <v>0</v>
      </c>
      <c r="BL198" s="22">
        <v>1.2173129999999999</v>
      </c>
      <c r="BM198" s="21"/>
      <c r="BN198" s="21">
        <f t="shared" si="47"/>
        <v>0</v>
      </c>
      <c r="BO198" s="22">
        <f t="shared" si="47"/>
        <v>4.8692519999999995</v>
      </c>
      <c r="BP198" s="21">
        <f t="shared" si="47"/>
        <v>0</v>
      </c>
    </row>
    <row r="199" spans="1:68" ht="11.1" hidden="1" customHeight="1" outlineLevel="1" collapsed="1" x14ac:dyDescent="0.2">
      <c r="A199" s="10"/>
      <c r="B199" s="18"/>
      <c r="C199" s="18"/>
      <c r="D199" s="18"/>
      <c r="E199" s="19" t="s">
        <v>164</v>
      </c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9">
        <v>0.59599999999999997</v>
      </c>
      <c r="AZ199" s="209">
        <v>0.71399999999999997</v>
      </c>
      <c r="BA199" s="209">
        <v>0.53400000000000003</v>
      </c>
      <c r="BB199" s="21">
        <f t="shared" si="57"/>
        <v>0.71399999999999997</v>
      </c>
      <c r="BC199" s="18">
        <v>1.8</v>
      </c>
      <c r="BD199" s="22">
        <f t="shared" si="50"/>
        <v>0.95967741935483863</v>
      </c>
      <c r="BE199" s="21">
        <f>BC199-BD199</f>
        <v>0.84032258064516141</v>
      </c>
      <c r="BF199" s="2">
        <v>1.8</v>
      </c>
      <c r="BG199" s="10">
        <v>6</v>
      </c>
      <c r="BH199" s="21">
        <f t="shared" ref="BH199:BI276" si="58">(BC199*24*31/1000000)</f>
        <v>1.3392E-3</v>
      </c>
      <c r="BI199" s="22">
        <f t="shared" si="58"/>
        <v>7.1400000000000001E-4</v>
      </c>
      <c r="BJ199" s="21">
        <f>BH199-BI199</f>
        <v>6.2520000000000002E-4</v>
      </c>
      <c r="BK199" s="21">
        <v>4.0175999999999996E-3</v>
      </c>
      <c r="BL199" s="22">
        <v>2.1419999999999998E-3</v>
      </c>
      <c r="BM199" s="21">
        <v>1.8755999999999998E-3</v>
      </c>
      <c r="BN199" s="21">
        <f t="shared" si="47"/>
        <v>1.6070399999999999E-2</v>
      </c>
      <c r="BO199" s="22">
        <f t="shared" si="47"/>
        <v>8.5679999999999992E-3</v>
      </c>
      <c r="BP199" s="21">
        <f t="shared" si="47"/>
        <v>7.5023999999999993E-3</v>
      </c>
    </row>
    <row r="200" spans="1:68" ht="11.1" hidden="1" customHeight="1" outlineLevel="2" x14ac:dyDescent="0.2">
      <c r="A200" s="10"/>
      <c r="B200" s="18"/>
      <c r="C200" s="18"/>
      <c r="D200" s="18"/>
      <c r="E200" s="23" t="s">
        <v>165</v>
      </c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08">
        <v>0.59599999999999997</v>
      </c>
      <c r="AZ200" s="208">
        <v>0.71399999999999997</v>
      </c>
      <c r="BA200" s="208">
        <v>0.53400000000000003</v>
      </c>
      <c r="BB200" s="21">
        <f t="shared" si="57"/>
        <v>0.71399999999999997</v>
      </c>
      <c r="BC200" s="18"/>
      <c r="BD200" s="22">
        <f t="shared" si="50"/>
        <v>0.95967741935483863</v>
      </c>
      <c r="BE200" s="21"/>
      <c r="BF200" s="2">
        <v>1.8</v>
      </c>
      <c r="BG200" s="10"/>
      <c r="BH200" s="21"/>
      <c r="BI200" s="22"/>
      <c r="BJ200" s="21"/>
      <c r="BK200" s="21">
        <v>0</v>
      </c>
      <c r="BL200" s="22">
        <v>2.1419999999999998E-3</v>
      </c>
      <c r="BM200" s="21"/>
      <c r="BN200" s="21">
        <f t="shared" si="47"/>
        <v>0</v>
      </c>
      <c r="BO200" s="22">
        <f t="shared" si="47"/>
        <v>8.5679999999999992E-3</v>
      </c>
      <c r="BP200" s="21">
        <f t="shared" si="47"/>
        <v>0</v>
      </c>
    </row>
    <row r="201" spans="1:68" ht="11.1" customHeight="1" outlineLevel="1" collapsed="1" x14ac:dyDescent="0.2">
      <c r="A201" s="10"/>
      <c r="B201" s="18"/>
      <c r="C201" s="18"/>
      <c r="D201" s="18"/>
      <c r="E201" s="19" t="s">
        <v>166</v>
      </c>
      <c r="F201" s="20"/>
      <c r="G201" s="20"/>
      <c r="H201" s="209">
        <v>0.13300000000000001</v>
      </c>
      <c r="I201" s="20"/>
      <c r="J201" s="20"/>
      <c r="K201" s="209">
        <v>0.09</v>
      </c>
      <c r="L201" s="20"/>
      <c r="M201" s="20"/>
      <c r="N201" s="20"/>
      <c r="O201" s="20"/>
      <c r="P201" s="209">
        <v>0.08</v>
      </c>
      <c r="Q201" s="20"/>
      <c r="R201" s="209">
        <v>0.104</v>
      </c>
      <c r="S201" s="20"/>
      <c r="T201" s="209">
        <v>0.09</v>
      </c>
      <c r="U201" s="209">
        <v>5.2999999999999999E-2</v>
      </c>
      <c r="V201" s="209">
        <v>6.3E-2</v>
      </c>
      <c r="W201" s="209">
        <v>4.9000000000000002E-2</v>
      </c>
      <c r="X201" s="20"/>
      <c r="Y201" s="20"/>
      <c r="Z201" s="20"/>
      <c r="AA201" s="20"/>
      <c r="AB201" s="209">
        <v>6.6000000000000003E-2</v>
      </c>
      <c r="AC201" s="209">
        <v>5.6000000000000001E-2</v>
      </c>
      <c r="AD201" s="209">
        <v>5.0999999999999997E-2</v>
      </c>
      <c r="AE201" s="209">
        <v>5.5E-2</v>
      </c>
      <c r="AF201" s="209">
        <v>0.05</v>
      </c>
      <c r="AG201" s="209">
        <v>5.5E-2</v>
      </c>
      <c r="AH201" s="209">
        <v>5.8999999999999997E-2</v>
      </c>
      <c r="AI201" s="209">
        <v>4.4999999999999998E-2</v>
      </c>
      <c r="AJ201" s="20"/>
      <c r="AK201" s="20"/>
      <c r="AL201" s="20"/>
      <c r="AM201" s="209">
        <v>0.03</v>
      </c>
      <c r="AN201" s="209">
        <v>6.3E-2</v>
      </c>
      <c r="AO201" s="209">
        <v>8.9999999999999993E-3</v>
      </c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1">
        <f t="shared" si="57"/>
        <v>0.13300000000000001</v>
      </c>
      <c r="BC201" s="18">
        <v>2.4</v>
      </c>
      <c r="BD201" s="22">
        <f t="shared" si="50"/>
        <v>0.17876344086021506</v>
      </c>
      <c r="BE201" s="21">
        <f>BC201-BD201</f>
        <v>2.2212365591397849</v>
      </c>
      <c r="BF201" s="2">
        <v>2.4</v>
      </c>
      <c r="BG201" s="10">
        <v>7</v>
      </c>
      <c r="BH201" s="21">
        <f t="shared" si="58"/>
        <v>1.7855999999999998E-3</v>
      </c>
      <c r="BI201" s="22">
        <f t="shared" si="58"/>
        <v>1.3300000000000003E-4</v>
      </c>
      <c r="BJ201" s="21">
        <f>BH201-BI201</f>
        <v>1.6525999999999997E-3</v>
      </c>
      <c r="BK201" s="21">
        <v>5.3567999999999992E-3</v>
      </c>
      <c r="BL201" s="22">
        <v>3.990000000000001E-4</v>
      </c>
      <c r="BM201" s="21">
        <v>4.9577999999999992E-3</v>
      </c>
      <c r="BN201" s="21">
        <f t="shared" si="47"/>
        <v>2.1427199999999997E-2</v>
      </c>
      <c r="BO201" s="22">
        <f t="shared" si="47"/>
        <v>1.5960000000000004E-3</v>
      </c>
      <c r="BP201" s="21">
        <f t="shared" si="47"/>
        <v>1.9831199999999997E-2</v>
      </c>
    </row>
    <row r="202" spans="1:68" ht="11.1" hidden="1" customHeight="1" outlineLevel="2" x14ac:dyDescent="0.2">
      <c r="A202" s="10"/>
      <c r="B202" s="18"/>
      <c r="C202" s="18"/>
      <c r="D202" s="18"/>
      <c r="E202" s="23" t="s">
        <v>158</v>
      </c>
      <c r="F202" s="24"/>
      <c r="G202" s="24"/>
      <c r="H202" s="208">
        <v>0.13300000000000001</v>
      </c>
      <c r="I202" s="24"/>
      <c r="J202" s="24"/>
      <c r="K202" s="208">
        <v>0.09</v>
      </c>
      <c r="L202" s="24"/>
      <c r="M202" s="24"/>
      <c r="N202" s="24"/>
      <c r="O202" s="24"/>
      <c r="P202" s="208">
        <v>0.08</v>
      </c>
      <c r="Q202" s="24"/>
      <c r="R202" s="208">
        <v>0.104</v>
      </c>
      <c r="S202" s="24"/>
      <c r="T202" s="208">
        <v>0.09</v>
      </c>
      <c r="U202" s="208">
        <v>5.2999999999999999E-2</v>
      </c>
      <c r="V202" s="208">
        <v>6.3E-2</v>
      </c>
      <c r="W202" s="208">
        <v>4.9000000000000002E-2</v>
      </c>
      <c r="X202" s="24"/>
      <c r="Y202" s="24"/>
      <c r="Z202" s="24"/>
      <c r="AA202" s="24"/>
      <c r="AB202" s="208">
        <v>6.6000000000000003E-2</v>
      </c>
      <c r="AC202" s="208">
        <v>5.6000000000000001E-2</v>
      </c>
      <c r="AD202" s="208">
        <v>5.0999999999999997E-2</v>
      </c>
      <c r="AE202" s="208">
        <v>5.5E-2</v>
      </c>
      <c r="AF202" s="208">
        <v>0.05</v>
      </c>
      <c r="AG202" s="208">
        <v>5.5E-2</v>
      </c>
      <c r="AH202" s="208">
        <v>5.8999999999999997E-2</v>
      </c>
      <c r="AI202" s="208">
        <v>4.4999999999999998E-2</v>
      </c>
      <c r="AJ202" s="24"/>
      <c r="AK202" s="24"/>
      <c r="AL202" s="24"/>
      <c r="AM202" s="208">
        <v>0.03</v>
      </c>
      <c r="AN202" s="208">
        <v>6.3E-2</v>
      </c>
      <c r="AO202" s="208">
        <v>8.9999999999999993E-3</v>
      </c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1">
        <f t="shared" si="57"/>
        <v>0.13300000000000001</v>
      </c>
      <c r="BC202" s="18"/>
      <c r="BD202" s="22">
        <f t="shared" si="50"/>
        <v>0.17876344086021506</v>
      </c>
      <c r="BE202" s="21"/>
      <c r="BF202" s="2">
        <v>2.4</v>
      </c>
      <c r="BG202" s="10"/>
      <c r="BH202" s="21"/>
      <c r="BI202" s="22"/>
      <c r="BJ202" s="21"/>
      <c r="BK202" s="21">
        <v>0</v>
      </c>
      <c r="BL202" s="22">
        <v>3.990000000000001E-4</v>
      </c>
      <c r="BM202" s="21"/>
      <c r="BN202" s="21">
        <f t="shared" si="47"/>
        <v>0</v>
      </c>
      <c r="BO202" s="22">
        <f t="shared" si="47"/>
        <v>1.5960000000000004E-3</v>
      </c>
      <c r="BP202" s="21">
        <f t="shared" si="47"/>
        <v>0</v>
      </c>
    </row>
    <row r="203" spans="1:68" ht="11.1" customHeight="1" outlineLevel="1" collapsed="1" x14ac:dyDescent="0.2">
      <c r="A203" s="10"/>
      <c r="B203" s="18"/>
      <c r="C203" s="18"/>
      <c r="D203" s="18"/>
      <c r="E203" s="19" t="s">
        <v>167</v>
      </c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9">
        <v>1.1619999999999999</v>
      </c>
      <c r="AQ203" s="209">
        <v>1.776</v>
      </c>
      <c r="AR203" s="209">
        <v>1.3520000000000001</v>
      </c>
      <c r="AS203" s="209">
        <v>1.2370000000000001</v>
      </c>
      <c r="AT203" s="20"/>
      <c r="AU203" s="20"/>
      <c r="AV203" s="20"/>
      <c r="AW203" s="20"/>
      <c r="AX203" s="20"/>
      <c r="AY203" s="20"/>
      <c r="AZ203" s="20"/>
      <c r="BA203" s="20"/>
      <c r="BB203" s="21">
        <f t="shared" si="57"/>
        <v>1.776</v>
      </c>
      <c r="BC203" s="18">
        <v>3.63</v>
      </c>
      <c r="BD203" s="22">
        <f t="shared" si="50"/>
        <v>2.387096774193548</v>
      </c>
      <c r="BE203" s="21">
        <f>BC203-BD203</f>
        <v>1.2429032258064519</v>
      </c>
      <c r="BF203" s="2">
        <v>3.63</v>
      </c>
      <c r="BG203" s="10">
        <v>7</v>
      </c>
      <c r="BH203" s="21">
        <f t="shared" si="58"/>
        <v>2.7007200000000002E-3</v>
      </c>
      <c r="BI203" s="22">
        <f t="shared" si="58"/>
        <v>1.7759999999999998E-3</v>
      </c>
      <c r="BJ203" s="21">
        <f>BH203-BI203</f>
        <v>9.247200000000004E-4</v>
      </c>
      <c r="BK203" s="21">
        <v>8.1021600000000006E-3</v>
      </c>
      <c r="BL203" s="22">
        <v>5.3279999999999994E-3</v>
      </c>
      <c r="BM203" s="21">
        <v>2.7741600000000012E-3</v>
      </c>
      <c r="BN203" s="21">
        <f t="shared" si="47"/>
        <v>3.2408640000000002E-2</v>
      </c>
      <c r="BO203" s="22">
        <f t="shared" si="47"/>
        <v>2.1311999999999998E-2</v>
      </c>
      <c r="BP203" s="21">
        <f t="shared" si="47"/>
        <v>1.1096640000000005E-2</v>
      </c>
    </row>
    <row r="204" spans="1:68" ht="8.25" hidden="1" customHeight="1" outlineLevel="2" x14ac:dyDescent="0.2">
      <c r="A204" s="10"/>
      <c r="B204" s="18"/>
      <c r="C204" s="18"/>
      <c r="D204" s="18"/>
      <c r="E204" s="23" t="s">
        <v>161</v>
      </c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08">
        <v>1.1619999999999999</v>
      </c>
      <c r="AQ204" s="208">
        <v>1.776</v>
      </c>
      <c r="AR204" s="208">
        <v>1.3520000000000001</v>
      </c>
      <c r="AS204" s="208">
        <v>1.2370000000000001</v>
      </c>
      <c r="AT204" s="24"/>
      <c r="AU204" s="24"/>
      <c r="AV204" s="24"/>
      <c r="AW204" s="24"/>
      <c r="AX204" s="24"/>
      <c r="AY204" s="24"/>
      <c r="AZ204" s="24"/>
      <c r="BA204" s="24"/>
      <c r="BB204" s="21">
        <f t="shared" si="57"/>
        <v>1.776</v>
      </c>
      <c r="BC204" s="18"/>
      <c r="BD204" s="22">
        <f t="shared" si="50"/>
        <v>2.387096774193548</v>
      </c>
      <c r="BE204" s="21"/>
      <c r="BF204" s="2">
        <v>3.63</v>
      </c>
      <c r="BG204" s="10"/>
      <c r="BH204" s="21"/>
      <c r="BI204" s="22"/>
      <c r="BJ204" s="21"/>
      <c r="BK204" s="21">
        <v>0</v>
      </c>
      <c r="BL204" s="22">
        <v>5.3279999999999994E-3</v>
      </c>
      <c r="BM204" s="21"/>
      <c r="BN204" s="21">
        <f t="shared" si="47"/>
        <v>0</v>
      </c>
      <c r="BO204" s="22">
        <f t="shared" si="47"/>
        <v>2.1311999999999998E-2</v>
      </c>
      <c r="BP204" s="21">
        <f t="shared" si="47"/>
        <v>0</v>
      </c>
    </row>
    <row r="205" spans="1:68" ht="21.95" hidden="1" customHeight="1" outlineLevel="1" collapsed="1" x14ac:dyDescent="0.2">
      <c r="A205" s="10"/>
      <c r="B205" s="18"/>
      <c r="C205" s="18"/>
      <c r="D205" s="18"/>
      <c r="E205" s="19" t="s">
        <v>168</v>
      </c>
      <c r="F205" s="209">
        <v>1.129</v>
      </c>
      <c r="G205" s="209">
        <v>0.90100000000000002</v>
      </c>
      <c r="H205" s="209">
        <v>0.57199999999999995</v>
      </c>
      <c r="I205" s="240">
        <v>0.50700000000000001</v>
      </c>
      <c r="J205" s="240"/>
      <c r="K205" s="209">
        <v>0.20399999999999999</v>
      </c>
      <c r="L205" s="20"/>
      <c r="M205" s="20"/>
      <c r="N205" s="20"/>
      <c r="O205" s="20"/>
      <c r="P205" s="209">
        <v>0.60599999999999998</v>
      </c>
      <c r="Q205" s="209">
        <v>0.64800000000000002</v>
      </c>
      <c r="R205" s="209">
        <v>0.79</v>
      </c>
      <c r="S205" s="209">
        <v>1.075</v>
      </c>
      <c r="T205" s="209">
        <v>0.86399999999999999</v>
      </c>
      <c r="U205" s="209">
        <v>0.9</v>
      </c>
      <c r="V205" s="209">
        <v>0.40300000000000002</v>
      </c>
      <c r="W205" s="209">
        <v>0.20899999999999999</v>
      </c>
      <c r="X205" s="209">
        <v>7.6999999999999999E-2</v>
      </c>
      <c r="Y205" s="209">
        <v>6.7000000000000004E-2</v>
      </c>
      <c r="Z205" s="20"/>
      <c r="AA205" s="20"/>
      <c r="AB205" s="209">
        <v>0.49</v>
      </c>
      <c r="AC205" s="209">
        <v>0.74199999999999999</v>
      </c>
      <c r="AD205" s="209">
        <v>0.93100000000000005</v>
      </c>
      <c r="AE205" s="209">
        <v>1.1830000000000001</v>
      </c>
      <c r="AF205" s="209">
        <v>0.82899999999999996</v>
      </c>
      <c r="AG205" s="209">
        <v>0.68799999999999994</v>
      </c>
      <c r="AH205" s="209">
        <v>0.32600000000000001</v>
      </c>
      <c r="AI205" s="209">
        <v>0.25700000000000001</v>
      </c>
      <c r="AJ205" s="209">
        <v>0.09</v>
      </c>
      <c r="AK205" s="20"/>
      <c r="AL205" s="209">
        <v>1.6E-2</v>
      </c>
      <c r="AM205" s="209">
        <v>0.16200000000000001</v>
      </c>
      <c r="AN205" s="209">
        <v>0.371</v>
      </c>
      <c r="AO205" s="209">
        <v>0.64700000000000002</v>
      </c>
      <c r="AP205" s="209">
        <v>0.83899999999999997</v>
      </c>
      <c r="AQ205" s="209">
        <v>1.141</v>
      </c>
      <c r="AR205" s="209">
        <v>0.90700000000000003</v>
      </c>
      <c r="AS205" s="209">
        <v>0.87</v>
      </c>
      <c r="AT205" s="209">
        <v>0.4</v>
      </c>
      <c r="AU205" s="209">
        <v>0.312</v>
      </c>
      <c r="AV205" s="209">
        <v>6.9000000000000006E-2</v>
      </c>
      <c r="AW205" s="209">
        <v>4.2999999999999997E-2</v>
      </c>
      <c r="AX205" s="20"/>
      <c r="AY205" s="209">
        <v>0.14199999999999999</v>
      </c>
      <c r="AZ205" s="209">
        <v>0.33400000000000002</v>
      </c>
      <c r="BA205" s="209">
        <v>0.57599999999999996</v>
      </c>
      <c r="BB205" s="21">
        <f t="shared" si="57"/>
        <v>1.1830000000000001</v>
      </c>
      <c r="BC205" s="18">
        <v>2.4300000000000002</v>
      </c>
      <c r="BD205" s="22">
        <f t="shared" si="50"/>
        <v>1.5900537634408602</v>
      </c>
      <c r="BE205" s="21">
        <f>BC205-BD205</f>
        <v>0.83994623655913991</v>
      </c>
      <c r="BF205" s="2">
        <v>2.4300000000000002</v>
      </c>
      <c r="BG205" s="10">
        <v>5</v>
      </c>
      <c r="BH205" s="21">
        <f t="shared" si="58"/>
        <v>1.8079200000000004E-3</v>
      </c>
      <c r="BI205" s="22">
        <f t="shared" si="58"/>
        <v>1.183E-3</v>
      </c>
      <c r="BJ205" s="21">
        <f>BH205-BI205</f>
        <v>6.2492000000000038E-4</v>
      </c>
      <c r="BK205" s="21">
        <v>5.4237600000000014E-3</v>
      </c>
      <c r="BL205" s="22">
        <v>3.5490000000000001E-3</v>
      </c>
      <c r="BM205" s="21">
        <v>1.8747600000000014E-3</v>
      </c>
      <c r="BN205" s="21">
        <f t="shared" si="47"/>
        <v>2.1695040000000006E-2</v>
      </c>
      <c r="BO205" s="22">
        <f t="shared" si="47"/>
        <v>1.4196E-2</v>
      </c>
      <c r="BP205" s="21">
        <f t="shared" si="47"/>
        <v>7.4990400000000054E-3</v>
      </c>
    </row>
    <row r="206" spans="1:68" ht="11.1" hidden="1" customHeight="1" outlineLevel="2" x14ac:dyDescent="0.2">
      <c r="A206" s="10"/>
      <c r="B206" s="18"/>
      <c r="C206" s="18"/>
      <c r="D206" s="18"/>
      <c r="E206" s="23" t="s">
        <v>169</v>
      </c>
      <c r="F206" s="208">
        <v>1.129</v>
      </c>
      <c r="G206" s="208">
        <v>0.90100000000000002</v>
      </c>
      <c r="H206" s="208">
        <v>0.57199999999999995</v>
      </c>
      <c r="I206" s="239">
        <v>0.50700000000000001</v>
      </c>
      <c r="J206" s="239"/>
      <c r="K206" s="208">
        <v>0.20399999999999999</v>
      </c>
      <c r="L206" s="24"/>
      <c r="M206" s="24"/>
      <c r="N206" s="24"/>
      <c r="O206" s="24"/>
      <c r="P206" s="208">
        <v>0.60599999999999998</v>
      </c>
      <c r="Q206" s="208">
        <v>0.64800000000000002</v>
      </c>
      <c r="R206" s="208">
        <v>0.79</v>
      </c>
      <c r="S206" s="208">
        <v>1.075</v>
      </c>
      <c r="T206" s="208">
        <v>0.86399999999999999</v>
      </c>
      <c r="U206" s="208">
        <v>0.9</v>
      </c>
      <c r="V206" s="208">
        <v>0.40300000000000002</v>
      </c>
      <c r="W206" s="208">
        <v>0.20899999999999999</v>
      </c>
      <c r="X206" s="208">
        <v>7.6999999999999999E-2</v>
      </c>
      <c r="Y206" s="208">
        <v>6.7000000000000004E-2</v>
      </c>
      <c r="Z206" s="24"/>
      <c r="AA206" s="24"/>
      <c r="AB206" s="208">
        <v>0.49</v>
      </c>
      <c r="AC206" s="208">
        <v>0.74199999999999999</v>
      </c>
      <c r="AD206" s="208">
        <v>0.93100000000000005</v>
      </c>
      <c r="AE206" s="208">
        <v>1.1830000000000001</v>
      </c>
      <c r="AF206" s="208">
        <v>0.82899999999999996</v>
      </c>
      <c r="AG206" s="208">
        <v>0.68799999999999994</v>
      </c>
      <c r="AH206" s="208">
        <v>0.32600000000000001</v>
      </c>
      <c r="AI206" s="208">
        <v>0.25700000000000001</v>
      </c>
      <c r="AJ206" s="208">
        <v>0.09</v>
      </c>
      <c r="AK206" s="24"/>
      <c r="AL206" s="208">
        <v>1.6E-2</v>
      </c>
      <c r="AM206" s="208">
        <v>0.16200000000000001</v>
      </c>
      <c r="AN206" s="208">
        <v>0.371</v>
      </c>
      <c r="AO206" s="208">
        <v>0.64700000000000002</v>
      </c>
      <c r="AP206" s="208">
        <v>0.83899999999999997</v>
      </c>
      <c r="AQ206" s="208">
        <v>1.141</v>
      </c>
      <c r="AR206" s="208">
        <v>0.90700000000000003</v>
      </c>
      <c r="AS206" s="208">
        <v>0.87</v>
      </c>
      <c r="AT206" s="208">
        <v>0.4</v>
      </c>
      <c r="AU206" s="208">
        <v>0.312</v>
      </c>
      <c r="AV206" s="208">
        <v>6.9000000000000006E-2</v>
      </c>
      <c r="AW206" s="208">
        <v>4.2999999999999997E-2</v>
      </c>
      <c r="AX206" s="24"/>
      <c r="AY206" s="208">
        <v>0.14199999999999999</v>
      </c>
      <c r="AZ206" s="208">
        <v>0.33400000000000002</v>
      </c>
      <c r="BA206" s="208">
        <v>0.57599999999999996</v>
      </c>
      <c r="BB206" s="21">
        <f t="shared" si="57"/>
        <v>1.1830000000000001</v>
      </c>
      <c r="BC206" s="18"/>
      <c r="BD206" s="22">
        <f t="shared" si="50"/>
        <v>1.5900537634408602</v>
      </c>
      <c r="BE206" s="21"/>
      <c r="BF206" s="2">
        <v>2.4300000000000002</v>
      </c>
      <c r="BG206" s="10"/>
      <c r="BH206" s="21"/>
      <c r="BI206" s="22"/>
      <c r="BJ206" s="21"/>
      <c r="BK206" s="21">
        <v>0</v>
      </c>
      <c r="BL206" s="22">
        <v>3.5490000000000001E-3</v>
      </c>
      <c r="BM206" s="21"/>
      <c r="BN206" s="21">
        <f t="shared" si="47"/>
        <v>0</v>
      </c>
      <c r="BO206" s="22">
        <f t="shared" si="47"/>
        <v>1.4196E-2</v>
      </c>
      <c r="BP206" s="21">
        <f t="shared" si="47"/>
        <v>0</v>
      </c>
    </row>
    <row r="207" spans="1:68" ht="11.1" hidden="1" customHeight="1" outlineLevel="1" collapsed="1" x14ac:dyDescent="0.2">
      <c r="A207" s="10"/>
      <c r="B207" s="18"/>
      <c r="C207" s="18"/>
      <c r="D207" s="18"/>
      <c r="E207" s="19" t="s">
        <v>170</v>
      </c>
      <c r="F207" s="209">
        <v>4.0350000000000001</v>
      </c>
      <c r="G207" s="209">
        <v>1.365</v>
      </c>
      <c r="H207" s="209">
        <v>2.2000000000000002</v>
      </c>
      <c r="I207" s="240">
        <v>1.39</v>
      </c>
      <c r="J207" s="240"/>
      <c r="K207" s="209">
        <v>0.72599999999999998</v>
      </c>
      <c r="L207" s="20"/>
      <c r="M207" s="20"/>
      <c r="N207" s="20"/>
      <c r="O207" s="209">
        <v>0.504</v>
      </c>
      <c r="P207" s="209">
        <v>1.6779999999999999</v>
      </c>
      <c r="Q207" s="209">
        <v>2.1040000000000001</v>
      </c>
      <c r="R207" s="209">
        <v>5.1920000000000002</v>
      </c>
      <c r="S207" s="209">
        <v>5.3730000000000002</v>
      </c>
      <c r="T207" s="209">
        <v>5.0860000000000003</v>
      </c>
      <c r="U207" s="209">
        <v>3.3039999999999998</v>
      </c>
      <c r="V207" s="209">
        <v>1.6950000000000001</v>
      </c>
      <c r="W207" s="209">
        <v>0.877</v>
      </c>
      <c r="X207" s="20"/>
      <c r="Y207" s="20"/>
      <c r="Z207" s="20"/>
      <c r="AA207" s="209">
        <v>0.86199999999999999</v>
      </c>
      <c r="AB207" s="209">
        <v>2.246</v>
      </c>
      <c r="AC207" s="209">
        <v>4.0880000000000001</v>
      </c>
      <c r="AD207" s="209">
        <v>5.3380000000000001</v>
      </c>
      <c r="AE207" s="209">
        <v>5.1529999999999996</v>
      </c>
      <c r="AF207" s="209">
        <v>4.3680000000000003</v>
      </c>
      <c r="AG207" s="209">
        <v>2.6819999999999999</v>
      </c>
      <c r="AH207" s="209">
        <v>1.728</v>
      </c>
      <c r="AI207" s="209">
        <v>1.0389999999999999</v>
      </c>
      <c r="AJ207" s="20"/>
      <c r="AK207" s="20"/>
      <c r="AL207" s="20"/>
      <c r="AM207" s="209">
        <v>1.111</v>
      </c>
      <c r="AN207" s="209">
        <v>2.1560000000000001</v>
      </c>
      <c r="AO207" s="209">
        <v>4.3890000000000002</v>
      </c>
      <c r="AP207" s="209">
        <v>5.1520000000000001</v>
      </c>
      <c r="AQ207" s="209">
        <v>6.6719999999999997</v>
      </c>
      <c r="AR207" s="209">
        <v>5.0970000000000004</v>
      </c>
      <c r="AS207" s="209">
        <v>4.0259999999999998</v>
      </c>
      <c r="AT207" s="209">
        <v>2.2509999999999999</v>
      </c>
      <c r="AU207" s="209">
        <v>1.2370000000000001</v>
      </c>
      <c r="AV207" s="20"/>
      <c r="AW207" s="20"/>
      <c r="AX207" s="20"/>
      <c r="AY207" s="209">
        <v>1.08</v>
      </c>
      <c r="AZ207" s="209">
        <v>2.1659999999999999</v>
      </c>
      <c r="BA207" s="209">
        <v>3.8679999999999999</v>
      </c>
      <c r="BB207" s="21">
        <f t="shared" si="57"/>
        <v>6.6719999999999997</v>
      </c>
      <c r="BC207" s="18">
        <v>18.3</v>
      </c>
      <c r="BD207" s="22">
        <f t="shared" si="50"/>
        <v>8.9677419354838701</v>
      </c>
      <c r="BE207" s="21">
        <f>BC207-BD207</f>
        <v>9.3322580645161306</v>
      </c>
      <c r="BF207" s="2">
        <v>18.3</v>
      </c>
      <c r="BG207" s="10">
        <v>6</v>
      </c>
      <c r="BH207" s="21">
        <f t="shared" si="58"/>
        <v>1.3615200000000001E-2</v>
      </c>
      <c r="BI207" s="22">
        <f t="shared" si="58"/>
        <v>6.6719999999999991E-3</v>
      </c>
      <c r="BJ207" s="21">
        <f>BH207-BI207</f>
        <v>6.9432000000000018E-3</v>
      </c>
      <c r="BK207" s="21">
        <v>4.0845600000000003E-2</v>
      </c>
      <c r="BL207" s="22">
        <v>2.0015999999999999E-2</v>
      </c>
      <c r="BM207" s="21">
        <v>2.0829600000000004E-2</v>
      </c>
      <c r="BN207" s="21">
        <f t="shared" si="47"/>
        <v>0.16338240000000001</v>
      </c>
      <c r="BO207" s="22">
        <f t="shared" si="47"/>
        <v>8.0063999999999996E-2</v>
      </c>
      <c r="BP207" s="21">
        <f t="shared" si="47"/>
        <v>8.3318400000000015E-2</v>
      </c>
    </row>
    <row r="208" spans="1:68" ht="11.1" hidden="1" customHeight="1" outlineLevel="2" x14ac:dyDescent="0.2">
      <c r="A208" s="10"/>
      <c r="B208" s="18"/>
      <c r="C208" s="18"/>
      <c r="D208" s="18"/>
      <c r="E208" s="23" t="s">
        <v>171</v>
      </c>
      <c r="F208" s="208">
        <v>4.0350000000000001</v>
      </c>
      <c r="G208" s="208">
        <v>1.365</v>
      </c>
      <c r="H208" s="208">
        <v>2.2000000000000002</v>
      </c>
      <c r="I208" s="239">
        <v>1.39</v>
      </c>
      <c r="J208" s="239"/>
      <c r="K208" s="208">
        <v>0.72599999999999998</v>
      </c>
      <c r="L208" s="24"/>
      <c r="M208" s="24"/>
      <c r="N208" s="24"/>
      <c r="O208" s="208">
        <v>0.504</v>
      </c>
      <c r="P208" s="208">
        <v>1.6779999999999999</v>
      </c>
      <c r="Q208" s="208">
        <v>2.1040000000000001</v>
      </c>
      <c r="R208" s="208">
        <v>5.1920000000000002</v>
      </c>
      <c r="S208" s="208">
        <v>5.3730000000000002</v>
      </c>
      <c r="T208" s="208">
        <v>5.0860000000000003</v>
      </c>
      <c r="U208" s="208">
        <v>3.3039999999999998</v>
      </c>
      <c r="V208" s="208">
        <v>1.6950000000000001</v>
      </c>
      <c r="W208" s="208">
        <v>0.877</v>
      </c>
      <c r="X208" s="24"/>
      <c r="Y208" s="24"/>
      <c r="Z208" s="24"/>
      <c r="AA208" s="208">
        <v>0.86199999999999999</v>
      </c>
      <c r="AB208" s="208">
        <v>2.246</v>
      </c>
      <c r="AC208" s="208">
        <v>4.0880000000000001</v>
      </c>
      <c r="AD208" s="208">
        <v>5.3380000000000001</v>
      </c>
      <c r="AE208" s="208">
        <v>5.1529999999999996</v>
      </c>
      <c r="AF208" s="208">
        <v>4.3680000000000003</v>
      </c>
      <c r="AG208" s="208">
        <v>2.6819999999999999</v>
      </c>
      <c r="AH208" s="208">
        <v>1.728</v>
      </c>
      <c r="AI208" s="208">
        <v>1.0389999999999999</v>
      </c>
      <c r="AJ208" s="24"/>
      <c r="AK208" s="24"/>
      <c r="AL208" s="24"/>
      <c r="AM208" s="208">
        <v>1.111</v>
      </c>
      <c r="AN208" s="208">
        <v>2.1560000000000001</v>
      </c>
      <c r="AO208" s="208">
        <v>4.3890000000000002</v>
      </c>
      <c r="AP208" s="208">
        <v>5.1520000000000001</v>
      </c>
      <c r="AQ208" s="208">
        <v>6.6719999999999997</v>
      </c>
      <c r="AR208" s="208">
        <v>5.0970000000000004</v>
      </c>
      <c r="AS208" s="208">
        <v>4.0259999999999998</v>
      </c>
      <c r="AT208" s="208">
        <v>2.2509999999999999</v>
      </c>
      <c r="AU208" s="208">
        <v>1.2370000000000001</v>
      </c>
      <c r="AV208" s="24"/>
      <c r="AW208" s="24"/>
      <c r="AX208" s="24"/>
      <c r="AY208" s="208">
        <v>1.08</v>
      </c>
      <c r="AZ208" s="208">
        <v>2.1659999999999999</v>
      </c>
      <c r="BA208" s="208">
        <v>3.8679999999999999</v>
      </c>
      <c r="BB208" s="21">
        <f t="shared" si="57"/>
        <v>6.6719999999999997</v>
      </c>
      <c r="BC208" s="18"/>
      <c r="BD208" s="22">
        <f t="shared" si="50"/>
        <v>8.9677419354838701</v>
      </c>
      <c r="BE208" s="21"/>
      <c r="BF208" s="2">
        <v>18.3</v>
      </c>
      <c r="BG208" s="10"/>
      <c r="BH208" s="21"/>
      <c r="BI208" s="22"/>
      <c r="BJ208" s="21"/>
      <c r="BK208" s="21">
        <v>0</v>
      </c>
      <c r="BL208" s="22">
        <v>2.0015999999999999E-2</v>
      </c>
      <c r="BM208" s="21"/>
      <c r="BN208" s="21">
        <f t="shared" si="47"/>
        <v>0</v>
      </c>
      <c r="BO208" s="22">
        <f t="shared" si="47"/>
        <v>8.0063999999999996E-2</v>
      </c>
      <c r="BP208" s="21">
        <f t="shared" si="47"/>
        <v>0</v>
      </c>
    </row>
    <row r="209" spans="1:68" ht="11.1" hidden="1" customHeight="1" outlineLevel="1" collapsed="1" x14ac:dyDescent="0.2">
      <c r="A209" s="10"/>
      <c r="B209" s="18"/>
      <c r="C209" s="18"/>
      <c r="D209" s="18"/>
      <c r="E209" s="19" t="s">
        <v>172</v>
      </c>
      <c r="F209" s="20"/>
      <c r="G209" s="20"/>
      <c r="H209" s="209">
        <v>4.1429999999999998</v>
      </c>
      <c r="I209" s="240">
        <v>1.0960000000000001</v>
      </c>
      <c r="J209" s="240"/>
      <c r="K209" s="209">
        <v>0.47599999999999998</v>
      </c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1">
        <f t="shared" si="57"/>
        <v>4.1429999999999998</v>
      </c>
      <c r="BC209" s="18">
        <v>5.7539999999999996</v>
      </c>
      <c r="BD209" s="22">
        <f t="shared" si="50"/>
        <v>5.568548387096774</v>
      </c>
      <c r="BE209" s="21">
        <f>BC209-BD209</f>
        <v>0.18545161290322554</v>
      </c>
      <c r="BG209" s="10">
        <v>6</v>
      </c>
      <c r="BH209" s="21">
        <f t="shared" si="58"/>
        <v>4.2809760000000006E-3</v>
      </c>
      <c r="BI209" s="22">
        <f t="shared" si="58"/>
        <v>4.1429999999999991E-3</v>
      </c>
      <c r="BJ209" s="21">
        <f>BH209-BI209</f>
        <v>1.3797600000000146E-4</v>
      </c>
      <c r="BK209" s="21">
        <v>1.2842928000000002E-2</v>
      </c>
      <c r="BL209" s="22">
        <v>1.2428999999999997E-2</v>
      </c>
      <c r="BM209" s="21">
        <v>4.1392800000000438E-4</v>
      </c>
      <c r="BN209" s="21">
        <f t="shared" si="47"/>
        <v>5.1371712000000007E-2</v>
      </c>
      <c r="BO209" s="22">
        <f t="shared" si="47"/>
        <v>4.9715999999999989E-2</v>
      </c>
      <c r="BP209" s="21">
        <f t="shared" si="47"/>
        <v>1.6557120000000175E-3</v>
      </c>
    </row>
    <row r="210" spans="1:68" ht="11.1" hidden="1" customHeight="1" outlineLevel="2" x14ac:dyDescent="0.2">
      <c r="A210" s="10"/>
      <c r="B210" s="18"/>
      <c r="C210" s="18"/>
      <c r="D210" s="18"/>
      <c r="E210" s="23" t="s">
        <v>173</v>
      </c>
      <c r="F210" s="24"/>
      <c r="G210" s="24"/>
      <c r="H210" s="208">
        <v>4.1429999999999998</v>
      </c>
      <c r="I210" s="239">
        <v>1.0960000000000001</v>
      </c>
      <c r="J210" s="239"/>
      <c r="K210" s="208">
        <v>0.47599999999999998</v>
      </c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1">
        <f t="shared" si="57"/>
        <v>4.1429999999999998</v>
      </c>
      <c r="BC210" s="18"/>
      <c r="BD210" s="22">
        <f>(BB210/30/24)*1000</f>
        <v>5.7541666666666673</v>
      </c>
      <c r="BE210" s="21"/>
      <c r="BG210" s="10"/>
      <c r="BH210" s="21"/>
      <c r="BI210" s="22"/>
      <c r="BJ210" s="21"/>
      <c r="BK210" s="21">
        <v>0</v>
      </c>
      <c r="BL210" s="22">
        <v>1.2843300000000002E-2</v>
      </c>
      <c r="BM210" s="21"/>
      <c r="BN210" s="21">
        <f t="shared" si="47"/>
        <v>0</v>
      </c>
      <c r="BO210" s="22">
        <f t="shared" si="47"/>
        <v>5.1373200000000008E-2</v>
      </c>
      <c r="BP210" s="21">
        <f t="shared" si="47"/>
        <v>0</v>
      </c>
    </row>
    <row r="211" spans="1:68" ht="11.1" customHeight="1" outlineLevel="1" collapsed="1" x14ac:dyDescent="0.2">
      <c r="A211" s="10"/>
      <c r="B211" s="18"/>
      <c r="C211" s="18"/>
      <c r="D211" s="18"/>
      <c r="E211" s="19" t="s">
        <v>159</v>
      </c>
      <c r="F211" s="20"/>
      <c r="G211" s="20"/>
      <c r="H211" s="209">
        <v>4.1429999999999998</v>
      </c>
      <c r="I211" s="240">
        <v>1.0960000000000001</v>
      </c>
      <c r="J211" s="240"/>
      <c r="K211" s="209">
        <v>0.47599999999999998</v>
      </c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1">
        <f>MAX(F211:BA211)</f>
        <v>4.1429999999999998</v>
      </c>
      <c r="BC211" s="47">
        <v>40</v>
      </c>
      <c r="BD211" s="22">
        <f>(BB211/31/24)*1000</f>
        <v>5.568548387096774</v>
      </c>
      <c r="BE211" s="21">
        <f>BC211-BD211</f>
        <v>34.431451612903224</v>
      </c>
      <c r="BG211" s="10">
        <v>7</v>
      </c>
      <c r="BH211" s="28">
        <f>(BC211*24*31/1000000)</f>
        <v>2.9760000000000002E-2</v>
      </c>
      <c r="BI211" s="22">
        <v>6.9564000000000008E-4</v>
      </c>
      <c r="BJ211" s="21">
        <f>BH211-BI211</f>
        <v>2.9064360000000001E-2</v>
      </c>
      <c r="BK211" s="21">
        <v>1.2842928000000002E-2</v>
      </c>
      <c r="BL211" s="22">
        <v>1.2428999999999997E-2</v>
      </c>
      <c r="BM211" s="21">
        <v>4.1392800000000438E-4</v>
      </c>
      <c r="BN211" s="21">
        <f>BK211*4</f>
        <v>5.1371712000000007E-2</v>
      </c>
      <c r="BO211" s="22">
        <f>BL211*4</f>
        <v>4.9715999999999989E-2</v>
      </c>
      <c r="BP211" s="21">
        <f>BM211*4</f>
        <v>1.6557120000000175E-3</v>
      </c>
    </row>
    <row r="212" spans="1:68" ht="11.1" hidden="1" customHeight="1" outlineLevel="2" x14ac:dyDescent="0.2">
      <c r="A212" s="10"/>
      <c r="B212" s="18"/>
      <c r="C212" s="18"/>
      <c r="D212" s="18"/>
      <c r="E212" s="23"/>
      <c r="F212" s="24"/>
      <c r="G212" s="24"/>
      <c r="H212" s="208"/>
      <c r="I212" s="208"/>
      <c r="J212" s="208"/>
      <c r="K212" s="208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1"/>
      <c r="BC212" s="18"/>
      <c r="BD212" s="22"/>
      <c r="BE212" s="21"/>
      <c r="BG212" s="10"/>
      <c r="BH212" s="21"/>
      <c r="BI212" s="22"/>
      <c r="BJ212" s="21"/>
      <c r="BK212" s="21"/>
      <c r="BL212" s="22"/>
      <c r="BM212" s="21"/>
      <c r="BN212" s="21"/>
      <c r="BO212" s="22"/>
      <c r="BP212" s="21"/>
    </row>
    <row r="213" spans="1:68" ht="15" hidden="1" customHeight="1" x14ac:dyDescent="0.2">
      <c r="A213" s="10">
        <v>10</v>
      </c>
      <c r="B213" s="11" t="s">
        <v>174</v>
      </c>
      <c r="C213" s="11" t="s">
        <v>174</v>
      </c>
      <c r="D213" s="11" t="s">
        <v>174</v>
      </c>
      <c r="E213" s="12"/>
      <c r="F213" s="211">
        <v>202.32</v>
      </c>
      <c r="G213" s="211">
        <v>184.29</v>
      </c>
      <c r="H213" s="211">
        <v>272.798</v>
      </c>
      <c r="I213" s="242">
        <v>131.53299999999999</v>
      </c>
      <c r="J213" s="242"/>
      <c r="K213" s="211">
        <v>101.595</v>
      </c>
      <c r="L213" s="211">
        <v>36.956000000000003</v>
      </c>
      <c r="M213" s="211">
        <v>16.352</v>
      </c>
      <c r="N213" s="211">
        <v>23.832999999999998</v>
      </c>
      <c r="O213" s="211">
        <v>58.125</v>
      </c>
      <c r="P213" s="211">
        <v>101.15300000000001</v>
      </c>
      <c r="Q213" s="211">
        <v>139.875</v>
      </c>
      <c r="R213" s="211">
        <v>149.80600000000001</v>
      </c>
      <c r="S213" s="211">
        <v>259.36399999999998</v>
      </c>
      <c r="T213" s="211">
        <v>203.16499999999999</v>
      </c>
      <c r="U213" s="211">
        <v>191.54</v>
      </c>
      <c r="V213" s="211">
        <v>104.119</v>
      </c>
      <c r="W213" s="211">
        <v>71.558000000000007</v>
      </c>
      <c r="X213" s="211">
        <v>33.987000000000002</v>
      </c>
      <c r="Y213" s="211">
        <v>14.843999999999999</v>
      </c>
      <c r="Z213" s="211">
        <v>23.109000000000002</v>
      </c>
      <c r="AA213" s="211">
        <v>4.3760000000000003</v>
      </c>
      <c r="AB213" s="211">
        <v>90.614999999999995</v>
      </c>
      <c r="AC213" s="211">
        <v>151.43299999999999</v>
      </c>
      <c r="AD213" s="211">
        <v>203.261</v>
      </c>
      <c r="AE213" s="211">
        <v>211.44499999999999</v>
      </c>
      <c r="AF213" s="211">
        <v>210.43799999999999</v>
      </c>
      <c r="AG213" s="211">
        <v>154.33199999999999</v>
      </c>
      <c r="AH213" s="211">
        <v>89.164000000000001</v>
      </c>
      <c r="AI213" s="211">
        <v>65.302000000000007</v>
      </c>
      <c r="AJ213" s="211">
        <v>35.207000000000001</v>
      </c>
      <c r="AK213" s="211">
        <v>13.433</v>
      </c>
      <c r="AL213" s="211">
        <v>22.870999999999999</v>
      </c>
      <c r="AM213" s="211">
        <v>13.208</v>
      </c>
      <c r="AN213" s="211">
        <v>94.463999999999999</v>
      </c>
      <c r="AO213" s="211">
        <v>160.46600000000001</v>
      </c>
      <c r="AP213" s="211">
        <v>211.255</v>
      </c>
      <c r="AQ213" s="211">
        <v>219.01599999999999</v>
      </c>
      <c r="AR213" s="211">
        <v>197.602</v>
      </c>
      <c r="AS213" s="211">
        <v>164.65100000000001</v>
      </c>
      <c r="AT213" s="211">
        <v>124.262</v>
      </c>
      <c r="AU213" s="211">
        <v>71.692999999999998</v>
      </c>
      <c r="AV213" s="211">
        <v>41.334000000000003</v>
      </c>
      <c r="AW213" s="211">
        <v>14.031000000000001</v>
      </c>
      <c r="AX213" s="211">
        <v>24.2</v>
      </c>
      <c r="AY213" s="211">
        <v>50.140999999999998</v>
      </c>
      <c r="AZ213" s="211">
        <v>95.076999999999998</v>
      </c>
      <c r="BA213" s="211">
        <v>136.68799999999999</v>
      </c>
      <c r="BB213" s="14">
        <f>SUM(BB214:BB236)/2</f>
        <v>296.00199999999995</v>
      </c>
      <c r="BC213" s="14">
        <f>SUM(BC214:BC236)</f>
        <v>1118.415</v>
      </c>
      <c r="BD213" s="15">
        <f t="shared" ref="BD213:BD235" si="59">(BB213/31/24)*1000</f>
        <v>397.85215053763437</v>
      </c>
      <c r="BE213" s="14">
        <f>SUM(BE214:BE236)</f>
        <v>720.56284946236565</v>
      </c>
      <c r="BG213" s="16"/>
      <c r="BH213" s="17">
        <f t="shared" si="58"/>
        <v>0.83210075999999999</v>
      </c>
      <c r="BI213" s="15">
        <f t="shared" si="58"/>
        <v>0.29600199999999999</v>
      </c>
      <c r="BJ213" s="14">
        <f>SUM(BJ214:BJ236)</f>
        <v>0.53609876000000001</v>
      </c>
      <c r="BK213" s="17">
        <v>2.4070222800000001</v>
      </c>
      <c r="BL213" s="15">
        <v>1.0948739999999999</v>
      </c>
      <c r="BM213" s="14">
        <v>1.3121482800000002</v>
      </c>
      <c r="BN213" s="17">
        <f t="shared" ref="BN213:BP290" si="60">BK213*4</f>
        <v>9.6280891200000003</v>
      </c>
      <c r="BO213" s="15">
        <f t="shared" si="60"/>
        <v>4.3794959999999996</v>
      </c>
      <c r="BP213" s="17">
        <f t="shared" si="60"/>
        <v>5.2485931200000007</v>
      </c>
    </row>
    <row r="214" spans="1:68" ht="11.1" hidden="1" customHeight="1" outlineLevel="1" collapsed="1" x14ac:dyDescent="0.2">
      <c r="A214" s="10"/>
      <c r="B214" s="18"/>
      <c r="C214" s="18"/>
      <c r="D214" s="18"/>
      <c r="E214" s="19" t="s">
        <v>175</v>
      </c>
      <c r="F214" s="209">
        <v>1.304</v>
      </c>
      <c r="G214" s="20"/>
      <c r="H214" s="209">
        <v>2.649</v>
      </c>
      <c r="I214" s="240">
        <v>1.728</v>
      </c>
      <c r="J214" s="240"/>
      <c r="K214" s="209">
        <v>0.98</v>
      </c>
      <c r="L214" s="20"/>
      <c r="M214" s="20"/>
      <c r="N214" s="20"/>
      <c r="O214" s="20"/>
      <c r="P214" s="20"/>
      <c r="Q214" s="20"/>
      <c r="R214" s="20"/>
      <c r="S214" s="209">
        <v>9.5579999999999998</v>
      </c>
      <c r="T214" s="209">
        <v>6.3369999999999997</v>
      </c>
      <c r="U214" s="209">
        <v>6.7750000000000004</v>
      </c>
      <c r="V214" s="209">
        <v>5.3979999999999997</v>
      </c>
      <c r="W214" s="209">
        <v>2.5990000000000002</v>
      </c>
      <c r="X214" s="209">
        <v>0.27500000000000002</v>
      </c>
      <c r="Y214" s="209">
        <v>0.4</v>
      </c>
      <c r="Z214" s="209">
        <v>0.115</v>
      </c>
      <c r="AA214" s="209">
        <v>1.5029999999999999</v>
      </c>
      <c r="AB214" s="209">
        <v>4.47</v>
      </c>
      <c r="AC214" s="209">
        <v>9.0939999999999994</v>
      </c>
      <c r="AD214" s="209">
        <v>11.926</v>
      </c>
      <c r="AE214" s="209">
        <v>8.5839999999999996</v>
      </c>
      <c r="AF214" s="209">
        <v>8.6720000000000006</v>
      </c>
      <c r="AG214" s="209">
        <v>10.242000000000001</v>
      </c>
      <c r="AH214" s="209">
        <v>4.2640000000000002</v>
      </c>
      <c r="AI214" s="209">
        <v>2.3690000000000002</v>
      </c>
      <c r="AJ214" s="209">
        <v>0.497</v>
      </c>
      <c r="AK214" s="20"/>
      <c r="AL214" s="209">
        <v>1.2709999999999999</v>
      </c>
      <c r="AM214" s="209">
        <v>1.2749999999999999</v>
      </c>
      <c r="AN214" s="209">
        <v>3.8860000000000001</v>
      </c>
      <c r="AO214" s="209">
        <v>11.696999999999999</v>
      </c>
      <c r="AP214" s="209">
        <v>13.074</v>
      </c>
      <c r="AQ214" s="209">
        <v>12.532</v>
      </c>
      <c r="AR214" s="209">
        <v>13.997999999999999</v>
      </c>
      <c r="AS214" s="209">
        <v>9.74</v>
      </c>
      <c r="AT214" s="209">
        <v>5.6130000000000004</v>
      </c>
      <c r="AU214" s="209">
        <v>3.9249999999999998</v>
      </c>
      <c r="AV214" s="209">
        <v>1.5669999999999999</v>
      </c>
      <c r="AW214" s="20"/>
      <c r="AX214" s="20"/>
      <c r="AY214" s="209">
        <v>1.5940000000000001</v>
      </c>
      <c r="AZ214" s="209">
        <v>2.99</v>
      </c>
      <c r="BA214" s="209">
        <v>6.7149999999999999</v>
      </c>
      <c r="BB214" s="21">
        <f>BB215+BB216+BB217</f>
        <v>17.463999999999999</v>
      </c>
      <c r="BC214" s="18">
        <v>28</v>
      </c>
      <c r="BD214" s="22">
        <f t="shared" si="59"/>
        <v>23.473118279569892</v>
      </c>
      <c r="BE214" s="21">
        <f>BC214-BD214</f>
        <v>4.5268817204301079</v>
      </c>
      <c r="BF214" s="2">
        <v>28</v>
      </c>
      <c r="BG214" s="10">
        <v>6</v>
      </c>
      <c r="BH214" s="21">
        <f t="shared" si="58"/>
        <v>2.0832E-2</v>
      </c>
      <c r="BI214" s="22">
        <f t="shared" si="58"/>
        <v>1.7464E-2</v>
      </c>
      <c r="BJ214" s="21">
        <f>BH214-BI214</f>
        <v>3.3679999999999995E-3</v>
      </c>
      <c r="BK214" s="21">
        <v>6.2495999999999996E-2</v>
      </c>
      <c r="BL214" s="22">
        <v>5.2392000000000001E-2</v>
      </c>
      <c r="BM214" s="21">
        <v>1.0103999999999995E-2</v>
      </c>
      <c r="BN214" s="21">
        <f t="shared" si="60"/>
        <v>0.24998399999999998</v>
      </c>
      <c r="BO214" s="22">
        <f t="shared" si="60"/>
        <v>0.209568</v>
      </c>
      <c r="BP214" s="21">
        <f t="shared" si="60"/>
        <v>4.041599999999998E-2</v>
      </c>
    </row>
    <row r="215" spans="1:68" ht="11.1" hidden="1" customHeight="1" outlineLevel="2" x14ac:dyDescent="0.2">
      <c r="A215" s="10"/>
      <c r="B215" s="18"/>
      <c r="C215" s="18"/>
      <c r="D215" s="18"/>
      <c r="E215" s="23" t="s">
        <v>176</v>
      </c>
      <c r="F215" s="208">
        <v>1.304</v>
      </c>
      <c r="G215" s="24"/>
      <c r="H215" s="208">
        <v>2.649</v>
      </c>
      <c r="I215" s="239">
        <v>1.728</v>
      </c>
      <c r="J215" s="239"/>
      <c r="K215" s="208">
        <v>0.98</v>
      </c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08">
        <v>9.8000000000000004E-2</v>
      </c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08">
        <v>1.2709999999999999</v>
      </c>
      <c r="AM215" s="24"/>
      <c r="AN215" s="24"/>
      <c r="AO215" s="208">
        <v>2.7669999999999999</v>
      </c>
      <c r="AP215" s="208">
        <v>1.446</v>
      </c>
      <c r="AQ215" s="208">
        <v>1.345</v>
      </c>
      <c r="AR215" s="208">
        <v>1.5649999999999999</v>
      </c>
      <c r="AS215" s="208">
        <v>1.2789999999999999</v>
      </c>
      <c r="AT215" s="208">
        <v>1.2649999999999999</v>
      </c>
      <c r="AU215" s="208">
        <v>1.3680000000000001</v>
      </c>
      <c r="AV215" s="208">
        <v>1.39</v>
      </c>
      <c r="AW215" s="24"/>
      <c r="AX215" s="24"/>
      <c r="AY215" s="24"/>
      <c r="AZ215" s="24"/>
      <c r="BA215" s="24"/>
      <c r="BB215" s="21">
        <f t="shared" si="57"/>
        <v>2.7669999999999999</v>
      </c>
      <c r="BC215" s="18"/>
      <c r="BD215" s="22">
        <f t="shared" si="59"/>
        <v>3.719086021505376</v>
      </c>
      <c r="BE215" s="21"/>
      <c r="BF215" s="2">
        <v>5</v>
      </c>
      <c r="BG215" s="10"/>
      <c r="BH215" s="21"/>
      <c r="BI215" s="22"/>
      <c r="BJ215" s="21"/>
      <c r="BK215" s="21">
        <v>0</v>
      </c>
      <c r="BL215" s="22">
        <v>8.3009999999999994E-3</v>
      </c>
      <c r="BM215" s="21"/>
      <c r="BN215" s="21">
        <f t="shared" si="60"/>
        <v>0</v>
      </c>
      <c r="BO215" s="22">
        <f t="shared" si="60"/>
        <v>3.3203999999999997E-2</v>
      </c>
      <c r="BP215" s="21">
        <f t="shared" si="60"/>
        <v>0</v>
      </c>
    </row>
    <row r="216" spans="1:68" ht="11.1" hidden="1" customHeight="1" outlineLevel="2" x14ac:dyDescent="0.2">
      <c r="A216" s="10"/>
      <c r="B216" s="18"/>
      <c r="C216" s="18"/>
      <c r="D216" s="18"/>
      <c r="E216" s="23" t="s">
        <v>177</v>
      </c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08">
        <v>2.9729999999999999</v>
      </c>
      <c r="V216" s="208">
        <v>1.84</v>
      </c>
      <c r="W216" s="208">
        <v>1.1160000000000001</v>
      </c>
      <c r="X216" s="208">
        <v>5.8000000000000003E-2</v>
      </c>
      <c r="Y216" s="208">
        <v>0.4</v>
      </c>
      <c r="Z216" s="208">
        <v>0.115</v>
      </c>
      <c r="AA216" s="208">
        <v>0.59499999999999997</v>
      </c>
      <c r="AB216" s="208">
        <v>1.2609999999999999</v>
      </c>
      <c r="AC216" s="208">
        <v>2.823</v>
      </c>
      <c r="AD216" s="208">
        <v>4.3680000000000003</v>
      </c>
      <c r="AE216" s="208">
        <v>3.2090000000000001</v>
      </c>
      <c r="AF216" s="208">
        <v>4.84</v>
      </c>
      <c r="AG216" s="208">
        <v>1.919</v>
      </c>
      <c r="AH216" s="208">
        <v>1.597</v>
      </c>
      <c r="AI216" s="208">
        <v>0.94099999999999995</v>
      </c>
      <c r="AJ216" s="208">
        <v>0.24</v>
      </c>
      <c r="AK216" s="24"/>
      <c r="AL216" s="24"/>
      <c r="AM216" s="208">
        <v>0.55900000000000005</v>
      </c>
      <c r="AN216" s="208">
        <v>1.407</v>
      </c>
      <c r="AO216" s="208">
        <v>2.976</v>
      </c>
      <c r="AP216" s="208">
        <v>4.4889999999999999</v>
      </c>
      <c r="AQ216" s="208">
        <v>4.5339999999999998</v>
      </c>
      <c r="AR216" s="208">
        <v>5.1390000000000002</v>
      </c>
      <c r="AS216" s="208">
        <v>3.2170000000000001</v>
      </c>
      <c r="AT216" s="208">
        <v>1.726</v>
      </c>
      <c r="AU216" s="208">
        <v>1.1000000000000001</v>
      </c>
      <c r="AV216" s="208">
        <v>0.122</v>
      </c>
      <c r="AW216" s="24"/>
      <c r="AX216" s="24"/>
      <c r="AY216" s="208">
        <v>0.877</v>
      </c>
      <c r="AZ216" s="208">
        <v>1.228</v>
      </c>
      <c r="BA216" s="208">
        <v>2.6749999999999998</v>
      </c>
      <c r="BB216" s="21">
        <f t="shared" si="57"/>
        <v>5.1390000000000002</v>
      </c>
      <c r="BC216" s="18"/>
      <c r="BD216" s="22">
        <f t="shared" si="59"/>
        <v>6.907258064516129</v>
      </c>
      <c r="BE216" s="21"/>
      <c r="BF216" s="2">
        <v>8</v>
      </c>
      <c r="BG216" s="10"/>
      <c r="BH216" s="21"/>
      <c r="BI216" s="22"/>
      <c r="BJ216" s="21"/>
      <c r="BK216" s="21">
        <v>0</v>
      </c>
      <c r="BL216" s="22">
        <v>1.5417E-2</v>
      </c>
      <c r="BM216" s="21"/>
      <c r="BN216" s="21">
        <f t="shared" si="60"/>
        <v>0</v>
      </c>
      <c r="BO216" s="22">
        <f t="shared" si="60"/>
        <v>6.1668000000000001E-2</v>
      </c>
      <c r="BP216" s="21">
        <f t="shared" si="60"/>
        <v>0</v>
      </c>
    </row>
    <row r="217" spans="1:68" ht="11.1" hidden="1" customHeight="1" outlineLevel="2" x14ac:dyDescent="0.2">
      <c r="A217" s="10"/>
      <c r="B217" s="18"/>
      <c r="C217" s="18"/>
      <c r="D217" s="18"/>
      <c r="E217" s="23" t="s">
        <v>178</v>
      </c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08">
        <v>9.5579999999999998</v>
      </c>
      <c r="T217" s="208">
        <v>6.3369999999999997</v>
      </c>
      <c r="U217" s="208">
        <v>3.802</v>
      </c>
      <c r="V217" s="208">
        <v>3.5579999999999998</v>
      </c>
      <c r="W217" s="208">
        <v>1.385</v>
      </c>
      <c r="X217" s="208">
        <v>0.217</v>
      </c>
      <c r="Y217" s="24"/>
      <c r="Z217" s="24"/>
      <c r="AA217" s="208">
        <v>0.90800000000000003</v>
      </c>
      <c r="AB217" s="208">
        <v>3.2090000000000001</v>
      </c>
      <c r="AC217" s="208">
        <v>6.2709999999999999</v>
      </c>
      <c r="AD217" s="208">
        <v>7.5579999999999998</v>
      </c>
      <c r="AE217" s="208">
        <v>5.375</v>
      </c>
      <c r="AF217" s="208">
        <v>3.8319999999999999</v>
      </c>
      <c r="AG217" s="208">
        <v>8.3230000000000004</v>
      </c>
      <c r="AH217" s="208">
        <v>2.6669999999999998</v>
      </c>
      <c r="AI217" s="208">
        <v>1.4279999999999999</v>
      </c>
      <c r="AJ217" s="208">
        <v>0.25700000000000001</v>
      </c>
      <c r="AK217" s="24"/>
      <c r="AL217" s="24"/>
      <c r="AM217" s="208">
        <v>0.71599999999999997</v>
      </c>
      <c r="AN217" s="208">
        <v>2.4790000000000001</v>
      </c>
      <c r="AO217" s="208">
        <v>5.9539999999999997</v>
      </c>
      <c r="AP217" s="208">
        <v>7.1390000000000002</v>
      </c>
      <c r="AQ217" s="208">
        <v>6.6529999999999996</v>
      </c>
      <c r="AR217" s="208">
        <v>7.2939999999999996</v>
      </c>
      <c r="AS217" s="208">
        <v>5.2439999999999998</v>
      </c>
      <c r="AT217" s="208">
        <v>2.6219999999999999</v>
      </c>
      <c r="AU217" s="208">
        <v>1.4570000000000001</v>
      </c>
      <c r="AV217" s="208">
        <v>5.5E-2</v>
      </c>
      <c r="AW217" s="24"/>
      <c r="AX217" s="24"/>
      <c r="AY217" s="208">
        <v>0.71699999999999997</v>
      </c>
      <c r="AZ217" s="208">
        <v>1.762</v>
      </c>
      <c r="BA217" s="208">
        <v>4.04</v>
      </c>
      <c r="BB217" s="21">
        <f t="shared" si="57"/>
        <v>9.5579999999999998</v>
      </c>
      <c r="BC217" s="18"/>
      <c r="BD217" s="22">
        <f t="shared" si="59"/>
        <v>12.846774193548386</v>
      </c>
      <c r="BE217" s="21"/>
      <c r="BF217" s="2">
        <v>15</v>
      </c>
      <c r="BG217" s="10"/>
      <c r="BH217" s="21"/>
      <c r="BI217" s="22"/>
      <c r="BJ217" s="21"/>
      <c r="BK217" s="21">
        <v>0</v>
      </c>
      <c r="BL217" s="22">
        <v>2.8674000000000002E-2</v>
      </c>
      <c r="BM217" s="21"/>
      <c r="BN217" s="21">
        <f t="shared" si="60"/>
        <v>0</v>
      </c>
      <c r="BO217" s="22">
        <f t="shared" si="60"/>
        <v>0.11469600000000001</v>
      </c>
      <c r="BP217" s="21">
        <f t="shared" si="60"/>
        <v>0</v>
      </c>
    </row>
    <row r="218" spans="1:68" ht="11.1" hidden="1" customHeight="1" outlineLevel="1" collapsed="1" x14ac:dyDescent="0.2">
      <c r="A218" s="10"/>
      <c r="B218" s="18"/>
      <c r="C218" s="18"/>
      <c r="D218" s="18"/>
      <c r="E218" s="19" t="s">
        <v>54</v>
      </c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9">
        <v>9.9090000000000007</v>
      </c>
      <c r="BA218" s="209">
        <v>3.25</v>
      </c>
      <c r="BB218" s="21">
        <f t="shared" si="57"/>
        <v>9.9090000000000007</v>
      </c>
      <c r="BC218" s="18">
        <v>13.763</v>
      </c>
      <c r="BD218" s="22">
        <f t="shared" si="59"/>
        <v>13.318548387096776</v>
      </c>
      <c r="BE218" s="21">
        <f>BC218-BD218</f>
        <v>0.4444516129032241</v>
      </c>
      <c r="BF218" s="2">
        <v>4.5</v>
      </c>
      <c r="BG218" s="10">
        <v>6</v>
      </c>
      <c r="BH218" s="21">
        <f t="shared" si="58"/>
        <v>1.0239672E-2</v>
      </c>
      <c r="BI218" s="22">
        <f t="shared" si="58"/>
        <v>9.9090000000000011E-3</v>
      </c>
      <c r="BJ218" s="21">
        <f>BH218-BI218</f>
        <v>3.3067199999999887E-4</v>
      </c>
      <c r="BK218" s="21">
        <v>3.0719016000000002E-2</v>
      </c>
      <c r="BL218" s="22">
        <v>2.9727000000000003E-2</v>
      </c>
      <c r="BM218" s="21">
        <v>9.9201599999999834E-4</v>
      </c>
      <c r="BN218" s="21">
        <f t="shared" si="60"/>
        <v>0.12287606400000001</v>
      </c>
      <c r="BO218" s="22">
        <f t="shared" si="60"/>
        <v>0.11890800000000001</v>
      </c>
      <c r="BP218" s="21">
        <f t="shared" si="60"/>
        <v>3.9680639999999934E-3</v>
      </c>
    </row>
    <row r="219" spans="1:68" ht="11.1" hidden="1" customHeight="1" outlineLevel="2" x14ac:dyDescent="0.2">
      <c r="A219" s="10"/>
      <c r="B219" s="18"/>
      <c r="C219" s="18"/>
      <c r="D219" s="18"/>
      <c r="E219" s="23" t="s">
        <v>179</v>
      </c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08">
        <v>9.9090000000000007</v>
      </c>
      <c r="BA219" s="208">
        <v>3.25</v>
      </c>
      <c r="BB219" s="21">
        <f t="shared" si="57"/>
        <v>9.9090000000000007</v>
      </c>
      <c r="BC219" s="18"/>
      <c r="BD219" s="22">
        <f t="shared" si="59"/>
        <v>13.318548387096776</v>
      </c>
      <c r="BE219" s="21"/>
      <c r="BF219" s="2">
        <v>4.5</v>
      </c>
      <c r="BG219" s="10"/>
      <c r="BH219" s="21"/>
      <c r="BI219" s="22"/>
      <c r="BJ219" s="21"/>
      <c r="BK219" s="21">
        <v>0</v>
      </c>
      <c r="BL219" s="22">
        <v>2.9727000000000003E-2</v>
      </c>
      <c r="BM219" s="21"/>
      <c r="BN219" s="21">
        <f t="shared" si="60"/>
        <v>0</v>
      </c>
      <c r="BO219" s="22">
        <f t="shared" si="60"/>
        <v>0.11890800000000001</v>
      </c>
      <c r="BP219" s="21">
        <f t="shared" si="60"/>
        <v>0</v>
      </c>
    </row>
    <row r="220" spans="1:68" ht="11.1" hidden="1" customHeight="1" outlineLevel="1" collapsed="1" x14ac:dyDescent="0.2">
      <c r="A220" s="10"/>
      <c r="B220" s="18"/>
      <c r="C220" s="18"/>
      <c r="D220" s="18"/>
      <c r="E220" s="19" t="s">
        <v>180</v>
      </c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9">
        <v>0.3</v>
      </c>
      <c r="AN220" s="209">
        <v>0.66300000000000003</v>
      </c>
      <c r="AO220" s="209">
        <v>2.4929999999999999</v>
      </c>
      <c r="AP220" s="209">
        <v>3.1429999999999998</v>
      </c>
      <c r="AQ220" s="209">
        <v>2.8839999999999999</v>
      </c>
      <c r="AR220" s="209">
        <v>3.0350000000000001</v>
      </c>
      <c r="AS220" s="209">
        <v>1.9510000000000001</v>
      </c>
      <c r="AT220" s="209">
        <v>1.1080000000000001</v>
      </c>
      <c r="AU220" s="209">
        <v>0.71599999999999997</v>
      </c>
      <c r="AV220" s="20"/>
      <c r="AW220" s="20"/>
      <c r="AX220" s="20"/>
      <c r="AY220" s="20"/>
      <c r="AZ220" s="20"/>
      <c r="BA220" s="20"/>
      <c r="BB220" s="21">
        <f>BB221+BB222</f>
        <v>3.2039999999999997</v>
      </c>
      <c r="BC220" s="18">
        <v>10</v>
      </c>
      <c r="BD220" s="22">
        <f t="shared" si="59"/>
        <v>4.3064516129032251</v>
      </c>
      <c r="BE220" s="21">
        <f>BC220-BD220</f>
        <v>5.6935483870967749</v>
      </c>
      <c r="BF220" s="2">
        <v>10</v>
      </c>
      <c r="BG220" s="10">
        <v>6</v>
      </c>
      <c r="BH220" s="21">
        <f t="shared" si="58"/>
        <v>7.4400000000000004E-3</v>
      </c>
      <c r="BI220" s="22">
        <f t="shared" si="58"/>
        <v>3.2039999999999994E-3</v>
      </c>
      <c r="BJ220" s="21">
        <f>BH220-BI220</f>
        <v>4.236000000000001E-3</v>
      </c>
      <c r="BK220" s="21">
        <v>2.232E-2</v>
      </c>
      <c r="BL220" s="22">
        <v>9.611999999999999E-3</v>
      </c>
      <c r="BM220" s="21">
        <v>1.2708000000000001E-2</v>
      </c>
      <c r="BN220" s="21">
        <f t="shared" si="60"/>
        <v>8.9279999999999998E-2</v>
      </c>
      <c r="BO220" s="22">
        <f t="shared" si="60"/>
        <v>3.8447999999999996E-2</v>
      </c>
      <c r="BP220" s="21">
        <f t="shared" si="60"/>
        <v>5.0832000000000002E-2</v>
      </c>
    </row>
    <row r="221" spans="1:68" ht="21.95" hidden="1" customHeight="1" outlineLevel="2" x14ac:dyDescent="0.2">
      <c r="A221" s="10"/>
      <c r="B221" s="18"/>
      <c r="C221" s="18"/>
      <c r="D221" s="18"/>
      <c r="E221" s="23" t="s">
        <v>181</v>
      </c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08">
        <v>6.0000000000000001E-3</v>
      </c>
      <c r="AN221" s="24"/>
      <c r="AO221" s="208">
        <v>1.1479999999999999</v>
      </c>
      <c r="AP221" s="208">
        <v>1.31</v>
      </c>
      <c r="AQ221" s="208">
        <v>1.371</v>
      </c>
      <c r="AR221" s="208">
        <v>1.238</v>
      </c>
      <c r="AS221" s="208">
        <v>0.79800000000000004</v>
      </c>
      <c r="AT221" s="208">
        <v>0.373</v>
      </c>
      <c r="AU221" s="208">
        <v>0.33200000000000002</v>
      </c>
      <c r="AV221" s="24"/>
      <c r="AW221" s="24"/>
      <c r="AX221" s="24"/>
      <c r="AY221" s="24"/>
      <c r="AZ221" s="24"/>
      <c r="BA221" s="24"/>
      <c r="BB221" s="21">
        <f t="shared" si="57"/>
        <v>1.371</v>
      </c>
      <c r="BC221" s="18"/>
      <c r="BD221" s="22">
        <f t="shared" si="59"/>
        <v>1.842741935483871</v>
      </c>
      <c r="BE221" s="21"/>
      <c r="BF221" s="2">
        <v>5</v>
      </c>
      <c r="BG221" s="10"/>
      <c r="BH221" s="21"/>
      <c r="BI221" s="22"/>
      <c r="BJ221" s="21"/>
      <c r="BK221" s="21">
        <v>0</v>
      </c>
      <c r="BL221" s="22">
        <v>4.1130000000000003E-3</v>
      </c>
      <c r="BM221" s="21"/>
      <c r="BN221" s="21">
        <f t="shared" si="60"/>
        <v>0</v>
      </c>
      <c r="BO221" s="22">
        <f t="shared" si="60"/>
        <v>1.6452000000000001E-2</v>
      </c>
      <c r="BP221" s="21">
        <f t="shared" si="60"/>
        <v>0</v>
      </c>
    </row>
    <row r="222" spans="1:68" ht="11.1" hidden="1" customHeight="1" outlineLevel="2" x14ac:dyDescent="0.2">
      <c r="A222" s="10"/>
      <c r="B222" s="18"/>
      <c r="C222" s="18"/>
      <c r="D222" s="18"/>
      <c r="E222" s="23" t="s">
        <v>182</v>
      </c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08">
        <v>0.29399999999999998</v>
      </c>
      <c r="AN222" s="208">
        <v>0.66300000000000003</v>
      </c>
      <c r="AO222" s="208">
        <v>1.345</v>
      </c>
      <c r="AP222" s="208">
        <v>1.833</v>
      </c>
      <c r="AQ222" s="208">
        <v>1.5129999999999999</v>
      </c>
      <c r="AR222" s="208">
        <v>1.7969999999999999</v>
      </c>
      <c r="AS222" s="208">
        <v>1.153</v>
      </c>
      <c r="AT222" s="208">
        <v>0.73499999999999999</v>
      </c>
      <c r="AU222" s="208">
        <v>0.38400000000000001</v>
      </c>
      <c r="AV222" s="24"/>
      <c r="AW222" s="24"/>
      <c r="AX222" s="24"/>
      <c r="AY222" s="24"/>
      <c r="AZ222" s="24"/>
      <c r="BA222" s="24"/>
      <c r="BB222" s="21">
        <f t="shared" si="57"/>
        <v>1.833</v>
      </c>
      <c r="BC222" s="18"/>
      <c r="BD222" s="22">
        <f t="shared" si="59"/>
        <v>2.4637096774193545</v>
      </c>
      <c r="BE222" s="21"/>
      <c r="BF222" s="2">
        <v>5</v>
      </c>
      <c r="BG222" s="10"/>
      <c r="BH222" s="21"/>
      <c r="BI222" s="22"/>
      <c r="BJ222" s="21"/>
      <c r="BK222" s="21">
        <v>0</v>
      </c>
      <c r="BL222" s="22">
        <v>5.4990000000000004E-3</v>
      </c>
      <c r="BM222" s="21"/>
      <c r="BN222" s="21">
        <f t="shared" si="60"/>
        <v>0</v>
      </c>
      <c r="BO222" s="22">
        <f t="shared" si="60"/>
        <v>2.1996000000000002E-2</v>
      </c>
      <c r="BP222" s="21">
        <f t="shared" si="60"/>
        <v>0</v>
      </c>
    </row>
    <row r="223" spans="1:68" ht="11.1" hidden="1" customHeight="1" outlineLevel="1" collapsed="1" x14ac:dyDescent="0.2">
      <c r="A223" s="10"/>
      <c r="B223" s="18"/>
      <c r="C223" s="18"/>
      <c r="D223" s="18"/>
      <c r="E223" s="19" t="s">
        <v>30</v>
      </c>
      <c r="F223" s="209">
        <v>90</v>
      </c>
      <c r="G223" s="209">
        <v>57.18</v>
      </c>
      <c r="H223" s="209">
        <v>40.9</v>
      </c>
      <c r="I223" s="240">
        <v>30.638999999999999</v>
      </c>
      <c r="J223" s="240"/>
      <c r="K223" s="209">
        <v>13.827999999999999</v>
      </c>
      <c r="L223" s="20"/>
      <c r="M223" s="20"/>
      <c r="N223" s="20"/>
      <c r="O223" s="209">
        <v>12.943</v>
      </c>
      <c r="P223" s="209">
        <v>41.915999999999997</v>
      </c>
      <c r="Q223" s="209">
        <v>49.308999999999997</v>
      </c>
      <c r="R223" s="209">
        <v>23.824999999999999</v>
      </c>
      <c r="S223" s="209">
        <v>77.015000000000001</v>
      </c>
      <c r="T223" s="209">
        <v>59.723999999999997</v>
      </c>
      <c r="U223" s="209">
        <v>33.823999999999998</v>
      </c>
      <c r="V223" s="209">
        <v>17.808</v>
      </c>
      <c r="W223" s="209">
        <v>11.596</v>
      </c>
      <c r="X223" s="209">
        <v>1.704</v>
      </c>
      <c r="Y223" s="20"/>
      <c r="Z223" s="20"/>
      <c r="AA223" s="209">
        <v>-34.959000000000003</v>
      </c>
      <c r="AB223" s="209">
        <v>22.960999999999999</v>
      </c>
      <c r="AC223" s="209">
        <v>40.194000000000003</v>
      </c>
      <c r="AD223" s="209">
        <v>54.232999999999997</v>
      </c>
      <c r="AE223" s="209">
        <v>51.566000000000003</v>
      </c>
      <c r="AF223" s="209">
        <v>40.448999999999998</v>
      </c>
      <c r="AG223" s="209">
        <v>26.42</v>
      </c>
      <c r="AH223" s="209">
        <v>17.442</v>
      </c>
      <c r="AI223" s="209">
        <v>12.637</v>
      </c>
      <c r="AJ223" s="20"/>
      <c r="AK223" s="209">
        <v>1.008</v>
      </c>
      <c r="AL223" s="20"/>
      <c r="AM223" s="209">
        <v>12.956</v>
      </c>
      <c r="AN223" s="209">
        <v>24.145</v>
      </c>
      <c r="AO223" s="209">
        <v>45.938000000000002</v>
      </c>
      <c r="AP223" s="209">
        <v>57.113</v>
      </c>
      <c r="AQ223" s="209">
        <v>55.863999999999997</v>
      </c>
      <c r="AR223" s="209">
        <v>44.402999999999999</v>
      </c>
      <c r="AS223" s="209">
        <v>34.890999999999998</v>
      </c>
      <c r="AT223" s="209">
        <v>20.018999999999998</v>
      </c>
      <c r="AU223" s="209">
        <v>11.566000000000001</v>
      </c>
      <c r="AV223" s="20"/>
      <c r="AW223" s="20"/>
      <c r="AX223" s="20"/>
      <c r="AY223" s="209">
        <v>10.874000000000001</v>
      </c>
      <c r="AZ223" s="209">
        <v>21.555</v>
      </c>
      <c r="BA223" s="209">
        <v>45.624000000000002</v>
      </c>
      <c r="BB223" s="21">
        <f>BB224+BB225</f>
        <v>92.551999999999992</v>
      </c>
      <c r="BC223" s="18">
        <v>128.54400000000001</v>
      </c>
      <c r="BD223" s="22">
        <f t="shared" si="59"/>
        <v>124.39784946236558</v>
      </c>
      <c r="BE223" s="21">
        <f>BC223-BD223</f>
        <v>4.1461505376344263</v>
      </c>
      <c r="BF223" s="2">
        <v>97.6</v>
      </c>
      <c r="BG223" s="10">
        <v>5</v>
      </c>
      <c r="BH223" s="21">
        <f t="shared" si="58"/>
        <v>9.5636736000000014E-2</v>
      </c>
      <c r="BI223" s="22">
        <f t="shared" si="58"/>
        <v>9.2551999999999995E-2</v>
      </c>
      <c r="BJ223" s="21">
        <f>BH223-BI223</f>
        <v>3.0847360000000185E-3</v>
      </c>
      <c r="BK223" s="21">
        <v>0.28691020800000006</v>
      </c>
      <c r="BL223" s="22">
        <v>0.27765600000000001</v>
      </c>
      <c r="BM223" s="21">
        <v>9.2542080000000415E-3</v>
      </c>
      <c r="BN223" s="21">
        <f t="shared" si="60"/>
        <v>1.1476408320000002</v>
      </c>
      <c r="BO223" s="22">
        <f t="shared" si="60"/>
        <v>1.1106240000000001</v>
      </c>
      <c r="BP223" s="21">
        <f t="shared" si="60"/>
        <v>3.7016832000000166E-2</v>
      </c>
    </row>
    <row r="224" spans="1:68" ht="11.1" hidden="1" customHeight="1" outlineLevel="2" x14ac:dyDescent="0.2">
      <c r="A224" s="10"/>
      <c r="B224" s="18"/>
      <c r="C224" s="18"/>
      <c r="D224" s="18"/>
      <c r="E224" s="23" t="s">
        <v>183</v>
      </c>
      <c r="F224" s="208">
        <v>37.1</v>
      </c>
      <c r="G224" s="208">
        <v>31</v>
      </c>
      <c r="H224" s="208">
        <v>18.899999999999999</v>
      </c>
      <c r="I224" s="239">
        <v>13.593</v>
      </c>
      <c r="J224" s="239"/>
      <c r="K224" s="208">
        <v>5.7190000000000003</v>
      </c>
      <c r="L224" s="24"/>
      <c r="M224" s="24"/>
      <c r="N224" s="24"/>
      <c r="O224" s="208">
        <v>5.82</v>
      </c>
      <c r="P224" s="208">
        <v>19.725999999999999</v>
      </c>
      <c r="Q224" s="208">
        <v>22.343</v>
      </c>
      <c r="R224" s="208">
        <v>5.7409999999999997</v>
      </c>
      <c r="S224" s="208">
        <v>21.562999999999999</v>
      </c>
      <c r="T224" s="208">
        <v>19.172999999999998</v>
      </c>
      <c r="U224" s="208">
        <v>12.675000000000001</v>
      </c>
      <c r="V224" s="208">
        <v>7.3029999999999999</v>
      </c>
      <c r="W224" s="208">
        <v>4.6459999999999999</v>
      </c>
      <c r="X224" s="208">
        <v>0.51700000000000002</v>
      </c>
      <c r="Y224" s="24"/>
      <c r="Z224" s="24"/>
      <c r="AA224" s="208">
        <v>9.7260000000000009</v>
      </c>
      <c r="AB224" s="208">
        <v>10.151</v>
      </c>
      <c r="AC224" s="208">
        <v>14.631</v>
      </c>
      <c r="AD224" s="208">
        <v>18.573</v>
      </c>
      <c r="AE224" s="208">
        <v>17.323</v>
      </c>
      <c r="AF224" s="208">
        <v>14.773</v>
      </c>
      <c r="AG224" s="208">
        <v>11.661</v>
      </c>
      <c r="AH224" s="208">
        <v>8.2889999999999997</v>
      </c>
      <c r="AI224" s="208">
        <v>5.5579999999999998</v>
      </c>
      <c r="AJ224" s="24"/>
      <c r="AK224" s="24"/>
      <c r="AL224" s="24"/>
      <c r="AM224" s="208">
        <v>5.6470000000000002</v>
      </c>
      <c r="AN224" s="208">
        <v>10.598000000000001</v>
      </c>
      <c r="AO224" s="208">
        <v>15.885999999999999</v>
      </c>
      <c r="AP224" s="208">
        <v>19.494</v>
      </c>
      <c r="AQ224" s="208">
        <v>19.355</v>
      </c>
      <c r="AR224" s="208">
        <v>16.504000000000001</v>
      </c>
      <c r="AS224" s="208">
        <v>14.859</v>
      </c>
      <c r="AT224" s="208">
        <v>7.7839999999999998</v>
      </c>
      <c r="AU224" s="208">
        <v>4.1870000000000003</v>
      </c>
      <c r="AV224" s="24"/>
      <c r="AW224" s="24"/>
      <c r="AX224" s="24"/>
      <c r="AY224" s="208">
        <v>5.46</v>
      </c>
      <c r="AZ224" s="208">
        <v>8.9380000000000006</v>
      </c>
      <c r="BA224" s="208">
        <v>17.448</v>
      </c>
      <c r="BB224" s="21">
        <f t="shared" si="57"/>
        <v>37.1</v>
      </c>
      <c r="BC224" s="18"/>
      <c r="BD224" s="22">
        <f t="shared" si="59"/>
        <v>49.865591397849464</v>
      </c>
      <c r="BE224" s="21"/>
      <c r="BF224" s="2">
        <v>54</v>
      </c>
      <c r="BG224" s="10"/>
      <c r="BH224" s="21"/>
      <c r="BI224" s="22"/>
      <c r="BJ224" s="21"/>
      <c r="BK224" s="21">
        <v>0</v>
      </c>
      <c r="BL224" s="22">
        <v>0.11130000000000001</v>
      </c>
      <c r="BM224" s="21"/>
      <c r="BN224" s="21">
        <f t="shared" si="60"/>
        <v>0</v>
      </c>
      <c r="BO224" s="22">
        <f t="shared" si="60"/>
        <v>0.44520000000000004</v>
      </c>
      <c r="BP224" s="21">
        <f t="shared" si="60"/>
        <v>0</v>
      </c>
    </row>
    <row r="225" spans="1:199" ht="11.1" hidden="1" customHeight="1" outlineLevel="2" x14ac:dyDescent="0.2">
      <c r="A225" s="10"/>
      <c r="B225" s="18"/>
      <c r="C225" s="18"/>
      <c r="D225" s="18"/>
      <c r="E225" s="23" t="s">
        <v>184</v>
      </c>
      <c r="F225" s="208">
        <v>52.9</v>
      </c>
      <c r="G225" s="208">
        <v>26.18</v>
      </c>
      <c r="H225" s="208">
        <v>22</v>
      </c>
      <c r="I225" s="239">
        <v>17.045999999999999</v>
      </c>
      <c r="J225" s="239"/>
      <c r="K225" s="208">
        <v>8.109</v>
      </c>
      <c r="L225" s="24"/>
      <c r="M225" s="24"/>
      <c r="N225" s="24"/>
      <c r="O225" s="208">
        <v>7.1230000000000002</v>
      </c>
      <c r="P225" s="208">
        <v>22.19</v>
      </c>
      <c r="Q225" s="208">
        <v>26.966000000000001</v>
      </c>
      <c r="R225" s="208">
        <v>18.084</v>
      </c>
      <c r="S225" s="208">
        <v>55.451999999999998</v>
      </c>
      <c r="T225" s="208">
        <v>40.551000000000002</v>
      </c>
      <c r="U225" s="208">
        <v>21.149000000000001</v>
      </c>
      <c r="V225" s="208">
        <v>10.505000000000001</v>
      </c>
      <c r="W225" s="208">
        <v>6.95</v>
      </c>
      <c r="X225" s="208">
        <v>1.1870000000000001</v>
      </c>
      <c r="Y225" s="24"/>
      <c r="Z225" s="24"/>
      <c r="AA225" s="208">
        <v>-44.685000000000002</v>
      </c>
      <c r="AB225" s="208">
        <v>12.81</v>
      </c>
      <c r="AC225" s="208">
        <v>25.562999999999999</v>
      </c>
      <c r="AD225" s="208">
        <v>35.659999999999997</v>
      </c>
      <c r="AE225" s="208">
        <v>34.243000000000002</v>
      </c>
      <c r="AF225" s="208">
        <v>25.675999999999998</v>
      </c>
      <c r="AG225" s="208">
        <v>14.759</v>
      </c>
      <c r="AH225" s="208">
        <v>9.1530000000000005</v>
      </c>
      <c r="AI225" s="208">
        <v>7.0789999999999997</v>
      </c>
      <c r="AJ225" s="24"/>
      <c r="AK225" s="208">
        <v>1.008</v>
      </c>
      <c r="AL225" s="24"/>
      <c r="AM225" s="208">
        <v>7.3090000000000002</v>
      </c>
      <c r="AN225" s="208">
        <v>13.547000000000001</v>
      </c>
      <c r="AO225" s="208">
        <v>30.052</v>
      </c>
      <c r="AP225" s="208">
        <v>37.619</v>
      </c>
      <c r="AQ225" s="208">
        <v>36.509</v>
      </c>
      <c r="AR225" s="208">
        <v>27.899000000000001</v>
      </c>
      <c r="AS225" s="208">
        <v>20.032</v>
      </c>
      <c r="AT225" s="208">
        <v>12.234999999999999</v>
      </c>
      <c r="AU225" s="208">
        <v>7.3789999999999996</v>
      </c>
      <c r="AV225" s="24"/>
      <c r="AW225" s="24"/>
      <c r="AX225" s="24"/>
      <c r="AY225" s="208">
        <v>5.4139999999999997</v>
      </c>
      <c r="AZ225" s="208">
        <v>12.617000000000001</v>
      </c>
      <c r="BA225" s="208">
        <v>28.175999999999998</v>
      </c>
      <c r="BB225" s="21">
        <f t="shared" si="57"/>
        <v>55.451999999999998</v>
      </c>
      <c r="BC225" s="18"/>
      <c r="BD225" s="22">
        <f t="shared" si="59"/>
        <v>74.532258064516114</v>
      </c>
      <c r="BE225" s="21"/>
      <c r="BF225" s="2">
        <v>43.6</v>
      </c>
      <c r="BG225" s="10"/>
      <c r="BH225" s="21"/>
      <c r="BI225" s="22"/>
      <c r="BJ225" s="21"/>
      <c r="BK225" s="21">
        <v>0</v>
      </c>
      <c r="BL225" s="22">
        <v>0.16635599999999998</v>
      </c>
      <c r="BM225" s="21"/>
      <c r="BN225" s="21">
        <f t="shared" si="60"/>
        <v>0</v>
      </c>
      <c r="BO225" s="22">
        <f t="shared" si="60"/>
        <v>0.6654239999999999</v>
      </c>
      <c r="BP225" s="21">
        <f t="shared" si="60"/>
        <v>0</v>
      </c>
    </row>
    <row r="226" spans="1:199" ht="11.1" hidden="1" customHeight="1" outlineLevel="1" collapsed="1" x14ac:dyDescent="0.2">
      <c r="A226" s="10"/>
      <c r="B226" s="18"/>
      <c r="C226" s="18"/>
      <c r="D226" s="18"/>
      <c r="E226" s="19" t="s">
        <v>185</v>
      </c>
      <c r="F226" s="209">
        <v>2.2160000000000002</v>
      </c>
      <c r="G226" s="209">
        <v>2.1269999999999998</v>
      </c>
      <c r="H226" s="209">
        <v>1.982</v>
      </c>
      <c r="I226" s="240">
        <v>12.162000000000001</v>
      </c>
      <c r="J226" s="240"/>
      <c r="K226" s="209">
        <v>1.05</v>
      </c>
      <c r="L226" s="20"/>
      <c r="M226" s="20"/>
      <c r="N226" s="20"/>
      <c r="O226" s="20"/>
      <c r="P226" s="209">
        <v>1.2170000000000001</v>
      </c>
      <c r="Q226" s="209">
        <v>2.9460000000000002</v>
      </c>
      <c r="R226" s="209">
        <v>3.4409999999999998</v>
      </c>
      <c r="S226" s="209">
        <v>4.657</v>
      </c>
      <c r="T226" s="209">
        <v>3.996</v>
      </c>
      <c r="U226" s="209">
        <v>2.798</v>
      </c>
      <c r="V226" s="209">
        <v>2.359</v>
      </c>
      <c r="W226" s="209">
        <v>0.84499999999999997</v>
      </c>
      <c r="X226" s="209">
        <v>0.14399999999999999</v>
      </c>
      <c r="Y226" s="20"/>
      <c r="Z226" s="20"/>
      <c r="AA226" s="20"/>
      <c r="AB226" s="209">
        <v>0.94199999999999995</v>
      </c>
      <c r="AC226" s="209">
        <v>1.3160000000000001</v>
      </c>
      <c r="AD226" s="209">
        <v>1.601</v>
      </c>
      <c r="AE226" s="209">
        <v>4.3460000000000001</v>
      </c>
      <c r="AF226" s="209">
        <v>4.351</v>
      </c>
      <c r="AG226" s="209">
        <v>2.036</v>
      </c>
      <c r="AH226" s="209">
        <v>2.7650000000000001</v>
      </c>
      <c r="AI226" s="209">
        <v>0.64600000000000002</v>
      </c>
      <c r="AJ226" s="209">
        <v>0.17799999999999999</v>
      </c>
      <c r="AK226" s="20"/>
      <c r="AL226" s="20"/>
      <c r="AM226" s="20"/>
      <c r="AN226" s="209">
        <v>0.67900000000000005</v>
      </c>
      <c r="AO226" s="209">
        <v>2.472</v>
      </c>
      <c r="AP226" s="209">
        <v>3.5110000000000001</v>
      </c>
      <c r="AQ226" s="209">
        <v>3.403</v>
      </c>
      <c r="AR226" s="209">
        <v>3.8119999999999998</v>
      </c>
      <c r="AS226" s="209">
        <v>3.032</v>
      </c>
      <c r="AT226" s="209">
        <v>2.2610000000000001</v>
      </c>
      <c r="AU226" s="209">
        <v>0.56799999999999995</v>
      </c>
      <c r="AV226" s="20"/>
      <c r="AW226" s="20"/>
      <c r="AX226" s="20"/>
      <c r="AY226" s="20"/>
      <c r="AZ226" s="209">
        <v>0.50700000000000001</v>
      </c>
      <c r="BA226" s="209">
        <v>1.7370000000000001</v>
      </c>
      <c r="BB226" s="21">
        <f>BB227+BB228</f>
        <v>13.647</v>
      </c>
      <c r="BC226" s="18">
        <v>35</v>
      </c>
      <c r="BD226" s="22">
        <f t="shared" si="59"/>
        <v>18.342741935483872</v>
      </c>
      <c r="BE226" s="21">
        <f>BC226-BD226</f>
        <v>16.657258064516128</v>
      </c>
      <c r="BF226" s="2">
        <v>35</v>
      </c>
      <c r="BG226" s="10">
        <v>6</v>
      </c>
      <c r="BH226" s="21">
        <f t="shared" si="58"/>
        <v>2.6040000000000001E-2</v>
      </c>
      <c r="BI226" s="22">
        <f t="shared" si="58"/>
        <v>1.3646999999999999E-2</v>
      </c>
      <c r="BJ226" s="21">
        <f>BH226-BI226</f>
        <v>1.2393000000000001E-2</v>
      </c>
      <c r="BK226" s="21">
        <v>7.8119999999999995E-2</v>
      </c>
      <c r="BL226" s="22">
        <v>4.0940999999999998E-2</v>
      </c>
      <c r="BM226" s="21">
        <v>3.7178999999999997E-2</v>
      </c>
      <c r="BN226" s="21">
        <f t="shared" si="60"/>
        <v>0.31247999999999998</v>
      </c>
      <c r="BO226" s="22">
        <f t="shared" si="60"/>
        <v>0.16376399999999999</v>
      </c>
      <c r="BP226" s="21">
        <f t="shared" si="60"/>
        <v>0.14871599999999999</v>
      </c>
    </row>
    <row r="227" spans="1:199" ht="11.1" hidden="1" customHeight="1" outlineLevel="2" x14ac:dyDescent="0.2">
      <c r="A227" s="10"/>
      <c r="B227" s="18"/>
      <c r="C227" s="18"/>
      <c r="D227" s="18"/>
      <c r="E227" s="23" t="s">
        <v>186</v>
      </c>
      <c r="F227" s="24"/>
      <c r="G227" s="24"/>
      <c r="H227" s="24"/>
      <c r="I227" s="239">
        <v>10.462</v>
      </c>
      <c r="J227" s="239"/>
      <c r="K227" s="208">
        <v>0.52500000000000002</v>
      </c>
      <c r="L227" s="24"/>
      <c r="M227" s="24"/>
      <c r="N227" s="24"/>
      <c r="O227" s="24"/>
      <c r="P227" s="208">
        <v>0.69599999999999995</v>
      </c>
      <c r="Q227" s="208">
        <v>1.2450000000000001</v>
      </c>
      <c r="R227" s="208">
        <v>1.327</v>
      </c>
      <c r="S227" s="208">
        <v>1.8580000000000001</v>
      </c>
      <c r="T227" s="208">
        <v>1.6020000000000001</v>
      </c>
      <c r="U227" s="208">
        <v>1.2490000000000001</v>
      </c>
      <c r="V227" s="208">
        <v>1.0549999999999999</v>
      </c>
      <c r="W227" s="208">
        <v>0.84499999999999997</v>
      </c>
      <c r="X227" s="208">
        <v>0.14399999999999999</v>
      </c>
      <c r="Y227" s="24"/>
      <c r="Z227" s="24"/>
      <c r="AA227" s="24"/>
      <c r="AB227" s="208">
        <v>0.94199999999999995</v>
      </c>
      <c r="AC227" s="208">
        <v>1.3160000000000001</v>
      </c>
      <c r="AD227" s="208">
        <v>1.601</v>
      </c>
      <c r="AE227" s="208">
        <v>1.161</v>
      </c>
      <c r="AF227" s="208">
        <v>1.93</v>
      </c>
      <c r="AG227" s="208">
        <v>0.92200000000000004</v>
      </c>
      <c r="AH227" s="208">
        <v>1.113</v>
      </c>
      <c r="AI227" s="208">
        <v>0.55400000000000005</v>
      </c>
      <c r="AJ227" s="208">
        <v>0.17799999999999999</v>
      </c>
      <c r="AK227" s="24"/>
      <c r="AL227" s="24"/>
      <c r="AM227" s="24"/>
      <c r="AN227" s="208">
        <v>0.67900000000000005</v>
      </c>
      <c r="AO227" s="208">
        <v>1.488</v>
      </c>
      <c r="AP227" s="208">
        <v>1.8839999999999999</v>
      </c>
      <c r="AQ227" s="208">
        <v>1.837</v>
      </c>
      <c r="AR227" s="208">
        <v>2.0979999999999999</v>
      </c>
      <c r="AS227" s="208">
        <v>1.6890000000000001</v>
      </c>
      <c r="AT227" s="208">
        <v>0.95099999999999996</v>
      </c>
      <c r="AU227" s="208">
        <v>0.56799999999999995</v>
      </c>
      <c r="AV227" s="24"/>
      <c r="AW227" s="24"/>
      <c r="AX227" s="24"/>
      <c r="AY227" s="24"/>
      <c r="AZ227" s="208">
        <v>0.50700000000000001</v>
      </c>
      <c r="BA227" s="208">
        <v>1.1819999999999999</v>
      </c>
      <c r="BB227" s="21">
        <f t="shared" si="57"/>
        <v>10.462</v>
      </c>
      <c r="BC227" s="18"/>
      <c r="BD227" s="22">
        <f t="shared" si="59"/>
        <v>14.061827956989246</v>
      </c>
      <c r="BE227" s="21"/>
      <c r="BF227" s="2">
        <v>30</v>
      </c>
      <c r="BG227" s="10"/>
      <c r="BH227" s="21"/>
      <c r="BI227" s="22"/>
      <c r="BJ227" s="21"/>
      <c r="BK227" s="21">
        <v>0</v>
      </c>
      <c r="BL227" s="22">
        <v>3.138599999999999E-2</v>
      </c>
      <c r="BM227" s="21"/>
      <c r="BN227" s="21">
        <f t="shared" si="60"/>
        <v>0</v>
      </c>
      <c r="BO227" s="22">
        <f t="shared" si="60"/>
        <v>0.12554399999999996</v>
      </c>
      <c r="BP227" s="21">
        <f t="shared" si="60"/>
        <v>0</v>
      </c>
    </row>
    <row r="228" spans="1:199" ht="11.1" hidden="1" customHeight="1" outlineLevel="2" x14ac:dyDescent="0.2">
      <c r="A228" s="10"/>
      <c r="B228" s="18"/>
      <c r="C228" s="18"/>
      <c r="D228" s="18"/>
      <c r="E228" s="23" t="s">
        <v>187</v>
      </c>
      <c r="F228" s="208">
        <v>2.2160000000000002</v>
      </c>
      <c r="G228" s="208">
        <v>2.1269999999999998</v>
      </c>
      <c r="H228" s="208">
        <v>1.982</v>
      </c>
      <c r="I228" s="239">
        <v>1.7</v>
      </c>
      <c r="J228" s="239"/>
      <c r="K228" s="208">
        <v>0.52500000000000002</v>
      </c>
      <c r="L228" s="24"/>
      <c r="M228" s="24"/>
      <c r="N228" s="24"/>
      <c r="O228" s="24"/>
      <c r="P228" s="208">
        <v>0.52100000000000002</v>
      </c>
      <c r="Q228" s="208">
        <v>1.7010000000000001</v>
      </c>
      <c r="R228" s="208">
        <v>2.1139999999999999</v>
      </c>
      <c r="S228" s="208">
        <v>2.7989999999999999</v>
      </c>
      <c r="T228" s="208">
        <v>2.3940000000000001</v>
      </c>
      <c r="U228" s="208">
        <v>1.5489999999999999</v>
      </c>
      <c r="V228" s="208">
        <v>1.304</v>
      </c>
      <c r="W228" s="24"/>
      <c r="X228" s="24"/>
      <c r="Y228" s="24"/>
      <c r="Z228" s="24"/>
      <c r="AA228" s="24"/>
      <c r="AB228" s="24"/>
      <c r="AC228" s="24"/>
      <c r="AD228" s="24"/>
      <c r="AE228" s="208">
        <v>3.1850000000000001</v>
      </c>
      <c r="AF228" s="208">
        <v>2.4209999999999998</v>
      </c>
      <c r="AG228" s="208">
        <v>1.1140000000000001</v>
      </c>
      <c r="AH228" s="208">
        <v>1.6519999999999999</v>
      </c>
      <c r="AI228" s="208">
        <v>9.1999999999999998E-2</v>
      </c>
      <c r="AJ228" s="24"/>
      <c r="AK228" s="24"/>
      <c r="AL228" s="24"/>
      <c r="AM228" s="24"/>
      <c r="AN228" s="24"/>
      <c r="AO228" s="208">
        <v>0.98399999999999999</v>
      </c>
      <c r="AP228" s="208">
        <v>1.627</v>
      </c>
      <c r="AQ228" s="208">
        <v>1.5660000000000001</v>
      </c>
      <c r="AR228" s="208">
        <v>1.714</v>
      </c>
      <c r="AS228" s="208">
        <v>1.343</v>
      </c>
      <c r="AT228" s="208">
        <v>1.31</v>
      </c>
      <c r="AU228" s="24"/>
      <c r="AV228" s="24"/>
      <c r="AW228" s="24"/>
      <c r="AX228" s="24"/>
      <c r="AY228" s="24"/>
      <c r="AZ228" s="24"/>
      <c r="BA228" s="208">
        <v>0.55500000000000005</v>
      </c>
      <c r="BB228" s="21">
        <f t="shared" si="57"/>
        <v>3.1850000000000001</v>
      </c>
      <c r="BC228" s="18"/>
      <c r="BD228" s="22">
        <f t="shared" si="59"/>
        <v>4.280913978494624</v>
      </c>
      <c r="BE228" s="21"/>
      <c r="BF228" s="2">
        <v>5</v>
      </c>
      <c r="BG228" s="10"/>
      <c r="BH228" s="21"/>
      <c r="BI228" s="22"/>
      <c r="BJ228" s="21"/>
      <c r="BK228" s="21">
        <v>0</v>
      </c>
      <c r="BL228" s="22">
        <v>9.5549999999999993E-3</v>
      </c>
      <c r="BM228" s="21"/>
      <c r="BN228" s="21">
        <f t="shared" si="60"/>
        <v>0</v>
      </c>
      <c r="BO228" s="22">
        <f t="shared" si="60"/>
        <v>3.8219999999999997E-2</v>
      </c>
      <c r="BP228" s="21">
        <f t="shared" si="60"/>
        <v>0</v>
      </c>
    </row>
    <row r="229" spans="1:199" ht="11.1" hidden="1" customHeight="1" outlineLevel="1" collapsed="1" x14ac:dyDescent="0.2">
      <c r="A229" s="10"/>
      <c r="B229" s="18"/>
      <c r="C229" s="18"/>
      <c r="D229" s="18"/>
      <c r="E229" s="19" t="s">
        <v>188</v>
      </c>
      <c r="F229" s="209">
        <v>1.7949999999999999</v>
      </c>
      <c r="G229" s="209">
        <v>1.494</v>
      </c>
      <c r="H229" s="209">
        <v>0.95799999999999996</v>
      </c>
      <c r="I229" s="240">
        <v>0.747</v>
      </c>
      <c r="J229" s="240"/>
      <c r="K229" s="209">
        <v>0.35299999999999998</v>
      </c>
      <c r="L229" s="20"/>
      <c r="M229" s="20"/>
      <c r="N229" s="20"/>
      <c r="O229" s="209">
        <v>0.32900000000000001</v>
      </c>
      <c r="P229" s="209">
        <v>0.52600000000000002</v>
      </c>
      <c r="Q229" s="209">
        <v>0.89300000000000002</v>
      </c>
      <c r="R229" s="209">
        <v>1.1140000000000001</v>
      </c>
      <c r="S229" s="209">
        <v>1.6259999999999999</v>
      </c>
      <c r="T229" s="20"/>
      <c r="U229" s="209">
        <v>2.2530000000000001</v>
      </c>
      <c r="V229" s="209">
        <v>0.54600000000000004</v>
      </c>
      <c r="W229" s="209">
        <v>0.28199999999999997</v>
      </c>
      <c r="X229" s="20"/>
      <c r="Y229" s="209">
        <v>0.13</v>
      </c>
      <c r="Z229" s="20"/>
      <c r="AA229" s="209">
        <v>0.31</v>
      </c>
      <c r="AB229" s="209">
        <v>0.57099999999999995</v>
      </c>
      <c r="AC229" s="209">
        <v>1.196</v>
      </c>
      <c r="AD229" s="209">
        <v>1.6950000000000001</v>
      </c>
      <c r="AE229" s="209">
        <v>1.2849999999999999</v>
      </c>
      <c r="AF229" s="209">
        <v>2.0699999999999998</v>
      </c>
      <c r="AG229" s="209">
        <v>0.53800000000000003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1">
        <f t="shared" si="57"/>
        <v>2.2530000000000001</v>
      </c>
      <c r="BC229" s="18">
        <v>5.9</v>
      </c>
      <c r="BD229" s="22">
        <f t="shared" si="59"/>
        <v>3.028225806451613</v>
      </c>
      <c r="BE229" s="21">
        <f>BC229-BD229</f>
        <v>2.8717741935483874</v>
      </c>
      <c r="BF229" s="2">
        <v>5.9</v>
      </c>
      <c r="BG229" s="10">
        <v>6</v>
      </c>
      <c r="BH229" s="21">
        <f t="shared" si="58"/>
        <v>4.3896000000000004E-3</v>
      </c>
      <c r="BI229" s="22">
        <f t="shared" si="58"/>
        <v>2.2530000000000007E-3</v>
      </c>
      <c r="BJ229" s="21">
        <f>BH229-BI229</f>
        <v>2.1365999999999998E-3</v>
      </c>
      <c r="BK229" s="21">
        <v>1.3168800000000001E-2</v>
      </c>
      <c r="BL229" s="22">
        <v>6.759000000000002E-3</v>
      </c>
      <c r="BM229" s="21">
        <v>6.4097999999999994E-3</v>
      </c>
      <c r="BN229" s="21">
        <f t="shared" si="60"/>
        <v>5.2675200000000005E-2</v>
      </c>
      <c r="BO229" s="22">
        <f t="shared" si="60"/>
        <v>2.7036000000000008E-2</v>
      </c>
      <c r="BP229" s="21">
        <f t="shared" si="60"/>
        <v>2.5639199999999997E-2</v>
      </c>
    </row>
    <row r="230" spans="1:199" ht="11.1" hidden="1" customHeight="1" outlineLevel="2" x14ac:dyDescent="0.2">
      <c r="A230" s="10"/>
      <c r="B230" s="18"/>
      <c r="C230" s="18"/>
      <c r="D230" s="18"/>
      <c r="E230" s="23" t="s">
        <v>189</v>
      </c>
      <c r="F230" s="208">
        <v>1.7949999999999999</v>
      </c>
      <c r="G230" s="208">
        <v>1.494</v>
      </c>
      <c r="H230" s="208">
        <v>0.95799999999999996</v>
      </c>
      <c r="I230" s="239">
        <v>0.747</v>
      </c>
      <c r="J230" s="239"/>
      <c r="K230" s="208">
        <v>0.35299999999999998</v>
      </c>
      <c r="L230" s="24"/>
      <c r="M230" s="24"/>
      <c r="N230" s="24"/>
      <c r="O230" s="208">
        <v>0.32900000000000001</v>
      </c>
      <c r="P230" s="208">
        <v>0.52600000000000002</v>
      </c>
      <c r="Q230" s="208">
        <v>0.89300000000000002</v>
      </c>
      <c r="R230" s="208">
        <v>1.1140000000000001</v>
      </c>
      <c r="S230" s="208">
        <v>1.6259999999999999</v>
      </c>
      <c r="T230" s="24"/>
      <c r="U230" s="208">
        <v>2.2530000000000001</v>
      </c>
      <c r="V230" s="208">
        <v>0.54600000000000004</v>
      </c>
      <c r="W230" s="208">
        <v>0.28199999999999997</v>
      </c>
      <c r="X230" s="24"/>
      <c r="Y230" s="208">
        <v>0.13</v>
      </c>
      <c r="Z230" s="24"/>
      <c r="AA230" s="208">
        <v>0.31</v>
      </c>
      <c r="AB230" s="208">
        <v>0.57099999999999995</v>
      </c>
      <c r="AC230" s="208">
        <v>1.196</v>
      </c>
      <c r="AD230" s="208">
        <v>1.6950000000000001</v>
      </c>
      <c r="AE230" s="208">
        <v>1.2849999999999999</v>
      </c>
      <c r="AF230" s="208">
        <v>2.0699999999999998</v>
      </c>
      <c r="AG230" s="208">
        <v>0.53800000000000003</v>
      </c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1">
        <f t="shared" si="57"/>
        <v>2.2530000000000001</v>
      </c>
      <c r="BC230" s="18"/>
      <c r="BD230" s="22">
        <f t="shared" si="59"/>
        <v>3.028225806451613</v>
      </c>
      <c r="BE230" s="21"/>
      <c r="BF230" s="2">
        <v>5.9</v>
      </c>
      <c r="BG230" s="10"/>
      <c r="BH230" s="21"/>
      <c r="BI230" s="22"/>
      <c r="BJ230" s="21"/>
      <c r="BK230" s="21">
        <v>0</v>
      </c>
      <c r="BL230" s="22">
        <v>6.759000000000002E-3</v>
      </c>
      <c r="BM230" s="21"/>
      <c r="BN230" s="21">
        <f t="shared" si="60"/>
        <v>0</v>
      </c>
      <c r="BO230" s="22">
        <f t="shared" si="60"/>
        <v>2.7036000000000008E-2</v>
      </c>
      <c r="BP230" s="21">
        <f t="shared" si="60"/>
        <v>0</v>
      </c>
    </row>
    <row r="231" spans="1:199" ht="11.1" hidden="1" customHeight="1" outlineLevel="1" collapsed="1" x14ac:dyDescent="0.2">
      <c r="A231" s="10"/>
      <c r="B231" s="18"/>
      <c r="C231" s="18"/>
      <c r="D231" s="18"/>
      <c r="E231" s="19" t="s">
        <v>190</v>
      </c>
      <c r="F231" s="209">
        <v>1.59</v>
      </c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1">
        <f t="shared" si="57"/>
        <v>1.59</v>
      </c>
      <c r="BC231" s="18">
        <v>2.2080000000000002</v>
      </c>
      <c r="BD231" s="22">
        <f t="shared" si="59"/>
        <v>2.1370967741935485</v>
      </c>
      <c r="BE231" s="21">
        <f>BC231-BD231</f>
        <v>7.0903225806451697E-2</v>
      </c>
      <c r="BG231" s="10">
        <v>6</v>
      </c>
      <c r="BH231" s="21">
        <f t="shared" si="58"/>
        <v>1.6427520000000001E-3</v>
      </c>
      <c r="BI231" s="22">
        <f t="shared" si="58"/>
        <v>1.5900000000000003E-3</v>
      </c>
      <c r="BJ231" s="21">
        <f>BH231-BI231</f>
        <v>5.2751999999999877E-5</v>
      </c>
      <c r="BK231" s="21">
        <v>4.9282560000000007E-3</v>
      </c>
      <c r="BL231" s="22">
        <v>4.7700000000000008E-3</v>
      </c>
      <c r="BM231" s="21">
        <v>1.5825599999999985E-4</v>
      </c>
      <c r="BN231" s="21">
        <f t="shared" si="60"/>
        <v>1.9713024000000003E-2</v>
      </c>
      <c r="BO231" s="22">
        <f t="shared" si="60"/>
        <v>1.9080000000000003E-2</v>
      </c>
      <c r="BP231" s="21">
        <f t="shared" si="60"/>
        <v>6.3302399999999939E-4</v>
      </c>
    </row>
    <row r="232" spans="1:199" ht="11.1" hidden="1" customHeight="1" outlineLevel="2" x14ac:dyDescent="0.2">
      <c r="A232" s="10"/>
      <c r="B232" s="18"/>
      <c r="C232" s="18"/>
      <c r="D232" s="18"/>
      <c r="E232" s="23" t="s">
        <v>191</v>
      </c>
      <c r="F232" s="208">
        <v>1.59</v>
      </c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1">
        <f t="shared" si="57"/>
        <v>1.59</v>
      </c>
      <c r="BC232" s="18"/>
      <c r="BD232" s="22">
        <f t="shared" si="59"/>
        <v>2.1370967741935485</v>
      </c>
      <c r="BE232" s="21"/>
      <c r="BG232" s="10"/>
      <c r="BH232" s="21"/>
      <c r="BI232" s="22"/>
      <c r="BJ232" s="21"/>
      <c r="BK232" s="21">
        <v>0</v>
      </c>
      <c r="BL232" s="22">
        <v>4.7700000000000008E-3</v>
      </c>
      <c r="BM232" s="21"/>
      <c r="BN232" s="21">
        <f t="shared" si="60"/>
        <v>0</v>
      </c>
      <c r="BO232" s="22">
        <f t="shared" si="60"/>
        <v>1.9080000000000003E-2</v>
      </c>
      <c r="BP232" s="21">
        <f t="shared" si="60"/>
        <v>0</v>
      </c>
    </row>
    <row r="233" spans="1:199" ht="11.1" customHeight="1" outlineLevel="1" collapsed="1" x14ac:dyDescent="0.2">
      <c r="A233" s="10"/>
      <c r="B233" s="18"/>
      <c r="C233" s="18"/>
      <c r="D233" s="18"/>
      <c r="E233" s="19" t="s">
        <v>192</v>
      </c>
      <c r="F233" s="209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1">
        <v>1.133</v>
      </c>
      <c r="BC233" s="18">
        <v>3</v>
      </c>
      <c r="BD233" s="22">
        <f t="shared" si="59"/>
        <v>1.5228494623655915</v>
      </c>
      <c r="BE233" s="21">
        <f>BC233-BD233</f>
        <v>1.4771505376344085</v>
      </c>
      <c r="BG233" s="10">
        <v>7</v>
      </c>
      <c r="BH233" s="21">
        <f>(BC233*24*31/1000000)</f>
        <v>2.232E-3</v>
      </c>
      <c r="BI233" s="22">
        <f>(BD233*24*31/1000000)</f>
        <v>1.1329999999999999E-3</v>
      </c>
      <c r="BJ233" s="21">
        <f>BH233-BI233</f>
        <v>1.0990000000000002E-3</v>
      </c>
      <c r="BK233" s="21"/>
      <c r="BL233" s="22"/>
      <c r="BM233" s="21"/>
      <c r="BN233" s="21"/>
      <c r="BO233" s="22"/>
      <c r="BP233" s="21"/>
    </row>
    <row r="234" spans="1:199" ht="11.1" hidden="1" customHeight="1" outlineLevel="2" x14ac:dyDescent="0.2">
      <c r="A234" s="10"/>
      <c r="B234" s="18"/>
      <c r="C234" s="18"/>
      <c r="D234" s="18"/>
      <c r="E234" s="23" t="s">
        <v>193</v>
      </c>
      <c r="F234" s="208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1">
        <v>1.133</v>
      </c>
      <c r="BC234" s="18"/>
      <c r="BD234" s="22">
        <f t="shared" si="59"/>
        <v>1.5228494623655915</v>
      </c>
      <c r="BE234" s="21"/>
      <c r="BG234" s="10"/>
      <c r="BH234" s="21"/>
      <c r="BI234" s="22"/>
      <c r="BJ234" s="21"/>
      <c r="BK234" s="21"/>
      <c r="BL234" s="22"/>
      <c r="BM234" s="21"/>
      <c r="BN234" s="21"/>
      <c r="BO234" s="22"/>
      <c r="BP234" s="21"/>
    </row>
    <row r="235" spans="1:199" ht="11.1" hidden="1" customHeight="1" outlineLevel="1" collapsed="1" x14ac:dyDescent="0.2">
      <c r="A235" s="10"/>
      <c r="B235" s="18"/>
      <c r="C235" s="18"/>
      <c r="D235" s="25"/>
      <c r="E235" s="19" t="s">
        <v>65</v>
      </c>
      <c r="F235" s="209">
        <v>101.32599999999999</v>
      </c>
      <c r="G235" s="209">
        <v>120.553</v>
      </c>
      <c r="H235" s="209">
        <v>224.339</v>
      </c>
      <c r="I235" s="240">
        <v>84.64</v>
      </c>
      <c r="J235" s="240"/>
      <c r="K235" s="209">
        <v>84.888999999999996</v>
      </c>
      <c r="L235" s="209">
        <v>36.956000000000003</v>
      </c>
      <c r="M235" s="209">
        <v>16.352</v>
      </c>
      <c r="N235" s="209">
        <v>23.832999999999998</v>
      </c>
      <c r="O235" s="209">
        <v>44.51</v>
      </c>
      <c r="P235" s="209">
        <v>56.11</v>
      </c>
      <c r="Q235" s="209">
        <v>84.563999999999993</v>
      </c>
      <c r="R235" s="209">
        <v>118.348</v>
      </c>
      <c r="S235" s="209">
        <v>163.267</v>
      </c>
      <c r="T235" s="209">
        <v>130.209</v>
      </c>
      <c r="U235" s="209">
        <v>143.76400000000001</v>
      </c>
      <c r="V235" s="209">
        <v>77.05</v>
      </c>
      <c r="W235" s="209">
        <v>55.71</v>
      </c>
      <c r="X235" s="209">
        <v>31.774000000000001</v>
      </c>
      <c r="Y235" s="209">
        <v>14.314</v>
      </c>
      <c r="Z235" s="209">
        <v>22.994</v>
      </c>
      <c r="AA235" s="209">
        <v>37.286000000000001</v>
      </c>
      <c r="AB235" s="209">
        <v>61.670999999999999</v>
      </c>
      <c r="AC235" s="209">
        <v>96.427000000000007</v>
      </c>
      <c r="AD235" s="209">
        <v>130.94399999999999</v>
      </c>
      <c r="AE235" s="209">
        <v>143.48500000000001</v>
      </c>
      <c r="AF235" s="209">
        <v>152.06100000000001</v>
      </c>
      <c r="AG235" s="209">
        <v>114.045</v>
      </c>
      <c r="AH235" s="209">
        <v>63.363</v>
      </c>
      <c r="AI235" s="209">
        <v>49.033000000000001</v>
      </c>
      <c r="AJ235" s="209">
        <v>34.508000000000003</v>
      </c>
      <c r="AK235" s="209">
        <v>12.425000000000001</v>
      </c>
      <c r="AL235" s="209">
        <v>21.6</v>
      </c>
      <c r="AM235" s="209">
        <v>-1.323</v>
      </c>
      <c r="AN235" s="209">
        <v>65.090999999999994</v>
      </c>
      <c r="AO235" s="209">
        <v>97.866</v>
      </c>
      <c r="AP235" s="209">
        <v>134.41399999999999</v>
      </c>
      <c r="AQ235" s="209">
        <v>144.333</v>
      </c>
      <c r="AR235" s="209">
        <v>132.35400000000001</v>
      </c>
      <c r="AS235" s="209">
        <v>115.03700000000001</v>
      </c>
      <c r="AT235" s="209">
        <v>95.260999999999996</v>
      </c>
      <c r="AU235" s="209">
        <v>54.917999999999999</v>
      </c>
      <c r="AV235" s="209">
        <v>39.767000000000003</v>
      </c>
      <c r="AW235" s="209">
        <v>14.031000000000001</v>
      </c>
      <c r="AX235" s="209">
        <v>24.2</v>
      </c>
      <c r="AY235" s="209">
        <v>37.673000000000002</v>
      </c>
      <c r="AZ235" s="209">
        <v>60.116</v>
      </c>
      <c r="BA235" s="209">
        <v>79.361999999999995</v>
      </c>
      <c r="BB235" s="27">
        <v>154.25</v>
      </c>
      <c r="BC235" s="18">
        <f>BF235</f>
        <v>892</v>
      </c>
      <c r="BD235" s="22">
        <f t="shared" si="59"/>
        <v>207.32526881720429</v>
      </c>
      <c r="BE235" s="21">
        <f>BC235-BD235</f>
        <v>684.67473118279577</v>
      </c>
      <c r="BF235" s="2">
        <v>892</v>
      </c>
      <c r="BG235" s="10"/>
      <c r="BH235" s="21">
        <f t="shared" si="58"/>
        <v>0.66364800000000002</v>
      </c>
      <c r="BI235" s="22">
        <f t="shared" si="58"/>
        <v>0.15425</v>
      </c>
      <c r="BJ235" s="21">
        <f>BH235-BI235</f>
        <v>0.50939800000000002</v>
      </c>
      <c r="BK235" s="21">
        <v>1.9083600000000001</v>
      </c>
      <c r="BL235" s="22">
        <v>0.67301699999999998</v>
      </c>
      <c r="BM235" s="21">
        <v>1.2353430000000001</v>
      </c>
      <c r="BN235" s="21">
        <f t="shared" si="60"/>
        <v>7.6334400000000002</v>
      </c>
      <c r="BO235" s="22">
        <f t="shared" si="60"/>
        <v>2.6920679999999999</v>
      </c>
      <c r="BP235" s="21">
        <f t="shared" si="60"/>
        <v>4.9413720000000003</v>
      </c>
    </row>
    <row r="236" spans="1:199" ht="11.1" hidden="1" customHeight="1" outlineLevel="2" x14ac:dyDescent="0.2">
      <c r="A236" s="10"/>
      <c r="B236" s="18"/>
      <c r="C236" s="18"/>
      <c r="D236" s="25"/>
      <c r="E236" s="23"/>
      <c r="F236" s="208">
        <v>101.32599999999999</v>
      </c>
      <c r="G236" s="208">
        <v>120.553</v>
      </c>
      <c r="H236" s="208">
        <v>224.339</v>
      </c>
      <c r="I236" s="239">
        <v>84.64</v>
      </c>
      <c r="J236" s="239"/>
      <c r="K236" s="208">
        <v>84.888999999999996</v>
      </c>
      <c r="L236" s="208">
        <v>36.956000000000003</v>
      </c>
      <c r="M236" s="208">
        <v>16.352</v>
      </c>
      <c r="N236" s="208">
        <v>23.832999999999998</v>
      </c>
      <c r="O236" s="208">
        <v>44.51</v>
      </c>
      <c r="P236" s="208">
        <v>56.11</v>
      </c>
      <c r="Q236" s="208">
        <v>84.563999999999993</v>
      </c>
      <c r="R236" s="208">
        <v>118.348</v>
      </c>
      <c r="S236" s="208">
        <v>163.267</v>
      </c>
      <c r="T236" s="208">
        <v>130.209</v>
      </c>
      <c r="U236" s="208">
        <v>143.76400000000001</v>
      </c>
      <c r="V236" s="208">
        <v>77.05</v>
      </c>
      <c r="W236" s="208">
        <v>55.71</v>
      </c>
      <c r="X236" s="208">
        <v>31.774000000000001</v>
      </c>
      <c r="Y236" s="208">
        <v>14.314</v>
      </c>
      <c r="Z236" s="208">
        <v>22.994</v>
      </c>
      <c r="AA236" s="208">
        <v>37.286000000000001</v>
      </c>
      <c r="AB236" s="208">
        <v>61.670999999999999</v>
      </c>
      <c r="AC236" s="208">
        <v>96.427000000000007</v>
      </c>
      <c r="AD236" s="208">
        <v>130.94399999999999</v>
      </c>
      <c r="AE236" s="208">
        <v>143.48500000000001</v>
      </c>
      <c r="AF236" s="208">
        <v>152.06100000000001</v>
      </c>
      <c r="AG236" s="208">
        <v>114.045</v>
      </c>
      <c r="AH236" s="208">
        <v>63.363</v>
      </c>
      <c r="AI236" s="208">
        <v>49.033000000000001</v>
      </c>
      <c r="AJ236" s="208">
        <v>34.508000000000003</v>
      </c>
      <c r="AK236" s="208">
        <v>12.425000000000001</v>
      </c>
      <c r="AL236" s="208">
        <v>21.6</v>
      </c>
      <c r="AM236" s="208">
        <v>-1.323</v>
      </c>
      <c r="AN236" s="208">
        <v>65.090999999999994</v>
      </c>
      <c r="AO236" s="208">
        <v>97.866</v>
      </c>
      <c r="AP236" s="208">
        <v>134.41399999999999</v>
      </c>
      <c r="AQ236" s="208">
        <v>144.333</v>
      </c>
      <c r="AR236" s="208">
        <v>132.35400000000001</v>
      </c>
      <c r="AS236" s="208">
        <v>115.03700000000001</v>
      </c>
      <c r="AT236" s="208">
        <v>95.260999999999996</v>
      </c>
      <c r="AU236" s="208">
        <v>54.917999999999999</v>
      </c>
      <c r="AV236" s="208">
        <v>39.767000000000003</v>
      </c>
      <c r="AW236" s="208">
        <v>14.031000000000001</v>
      </c>
      <c r="AX236" s="208">
        <v>24.2</v>
      </c>
      <c r="AY236" s="208">
        <v>37.673000000000002</v>
      </c>
      <c r="AZ236" s="208">
        <v>60.116</v>
      </c>
      <c r="BA236" s="208">
        <v>79.361999999999995</v>
      </c>
      <c r="BB236" s="27">
        <v>154.25</v>
      </c>
      <c r="BC236" s="18"/>
      <c r="BD236" s="22"/>
      <c r="BE236" s="21"/>
      <c r="BG236" s="10"/>
      <c r="BH236" s="21"/>
      <c r="BI236" s="22"/>
      <c r="BJ236" s="21"/>
      <c r="BK236" s="21">
        <v>0</v>
      </c>
      <c r="BL236" s="22">
        <v>0.69545089999999998</v>
      </c>
      <c r="BM236" s="21"/>
      <c r="BN236" s="21">
        <f t="shared" si="60"/>
        <v>0</v>
      </c>
      <c r="BO236" s="22">
        <f t="shared" si="60"/>
        <v>2.7818035999999999</v>
      </c>
      <c r="BP236" s="21">
        <f t="shared" si="60"/>
        <v>0</v>
      </c>
    </row>
    <row r="237" spans="1:199" s="46" customFormat="1" ht="11.1" hidden="1" customHeight="1" x14ac:dyDescent="0.2">
      <c r="A237" s="36"/>
      <c r="B237" s="37"/>
      <c r="C237" s="38" t="s">
        <v>194</v>
      </c>
      <c r="D237" s="38" t="s">
        <v>194</v>
      </c>
      <c r="E237" s="39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211"/>
      <c r="AO237" s="211"/>
      <c r="AP237" s="211"/>
      <c r="AQ237" s="211"/>
      <c r="AR237" s="211"/>
      <c r="AS237" s="211"/>
      <c r="AT237" s="211"/>
      <c r="AU237" s="211"/>
      <c r="AV237" s="211"/>
      <c r="AW237" s="211"/>
      <c r="AX237" s="211"/>
      <c r="AY237" s="211"/>
      <c r="AZ237" s="211"/>
      <c r="BA237" s="211"/>
      <c r="BB237" s="14">
        <f>SUM(BB238:BB245)/2</f>
        <v>61.669000000000004</v>
      </c>
      <c r="BC237" s="40">
        <f>BC238+BC240+BC244+BC246</f>
        <v>451.7</v>
      </c>
      <c r="BD237" s="15">
        <f t="shared" ref="BD237:BD244" si="61">(BB237/31/24)*1000</f>
        <v>82.888440860215056</v>
      </c>
      <c r="BE237" s="14">
        <f>BC237-BD237</f>
        <v>368.81155913978495</v>
      </c>
      <c r="BF237" s="42"/>
      <c r="BG237" s="43"/>
      <c r="BH237" s="14">
        <f t="shared" ref="BH237:BI237" si="62">SUM(BH238:BH246)</f>
        <v>0.3360648</v>
      </c>
      <c r="BI237" s="14">
        <f t="shared" si="62"/>
        <v>6.3183039999999996E-2</v>
      </c>
      <c r="BJ237" s="14">
        <f>SUM(BJ238:BJ246)</f>
        <v>0.27288175999999997</v>
      </c>
      <c r="BK237" s="44"/>
      <c r="BL237" s="45"/>
      <c r="BM237" s="44"/>
      <c r="BN237" s="44"/>
      <c r="BO237" s="45"/>
      <c r="BP237" s="44"/>
      <c r="BQ237" s="160"/>
      <c r="BR237" s="160"/>
      <c r="BS237" s="160"/>
      <c r="BT237" s="160"/>
      <c r="BU237" s="160"/>
      <c r="BV237" s="160"/>
      <c r="BW237" s="160"/>
      <c r="BX237" s="160"/>
      <c r="BY237" s="160"/>
      <c r="BZ237" s="160"/>
      <c r="CA237" s="160"/>
      <c r="CB237" s="160"/>
      <c r="CC237" s="160"/>
      <c r="CD237" s="160"/>
      <c r="CE237" s="160"/>
      <c r="CF237" s="160"/>
      <c r="CG237" s="160"/>
      <c r="CH237" s="160"/>
      <c r="CI237" s="160"/>
      <c r="CJ237" s="160"/>
      <c r="CK237" s="160"/>
      <c r="CL237" s="160"/>
      <c r="CM237" s="160"/>
      <c r="CN237" s="160"/>
      <c r="CO237" s="160"/>
      <c r="CP237" s="160"/>
      <c r="CQ237" s="160"/>
      <c r="CR237" s="160"/>
      <c r="CS237" s="160"/>
      <c r="CT237" s="160"/>
      <c r="CU237" s="160"/>
      <c r="CV237" s="160"/>
      <c r="CW237" s="160"/>
      <c r="CX237" s="160"/>
      <c r="CY237" s="160"/>
      <c r="CZ237" s="160"/>
      <c r="DA237" s="160"/>
      <c r="DB237" s="160"/>
      <c r="DC237" s="160"/>
      <c r="DD237" s="160"/>
      <c r="DE237" s="160"/>
      <c r="DF237" s="160"/>
      <c r="DG237" s="160"/>
      <c r="DH237" s="160"/>
      <c r="DI237" s="160"/>
      <c r="DJ237" s="160"/>
      <c r="DK237" s="160"/>
      <c r="DL237" s="160"/>
      <c r="DM237" s="160"/>
      <c r="DN237" s="160"/>
      <c r="DO237" s="160"/>
      <c r="DP237" s="160"/>
      <c r="DQ237" s="160"/>
      <c r="DR237" s="160"/>
      <c r="DS237" s="160"/>
      <c r="DT237" s="160"/>
      <c r="DU237" s="160"/>
      <c r="DV237" s="160"/>
      <c r="DW237" s="160"/>
      <c r="DX237" s="160"/>
      <c r="DY237" s="160"/>
      <c r="DZ237" s="160"/>
      <c r="EA237" s="160"/>
      <c r="EB237" s="160"/>
      <c r="EC237" s="160"/>
      <c r="ED237" s="160"/>
      <c r="EE237" s="160"/>
      <c r="EF237" s="160"/>
      <c r="EG237" s="160"/>
      <c r="EH237" s="160"/>
      <c r="EI237" s="160"/>
      <c r="EJ237" s="160"/>
      <c r="EK237" s="160"/>
      <c r="EL237" s="160"/>
      <c r="EM237" s="160"/>
      <c r="EN237" s="160"/>
      <c r="EO237" s="160"/>
      <c r="EP237" s="160"/>
      <c r="EQ237" s="160"/>
      <c r="ER237" s="160"/>
      <c r="ES237" s="160"/>
      <c r="ET237" s="160"/>
      <c r="EU237" s="160"/>
      <c r="EV237" s="160"/>
      <c r="EW237" s="160"/>
      <c r="EX237" s="160"/>
      <c r="EY237" s="160"/>
      <c r="EZ237" s="160"/>
      <c r="FA237" s="160"/>
      <c r="FB237" s="160"/>
      <c r="FC237" s="160"/>
      <c r="FD237" s="160"/>
      <c r="FE237" s="160"/>
      <c r="FF237" s="160"/>
      <c r="FG237" s="160"/>
      <c r="FH237" s="160"/>
      <c r="FI237" s="160"/>
      <c r="FJ237" s="160"/>
      <c r="FK237" s="160"/>
      <c r="FL237" s="160"/>
      <c r="FM237" s="160"/>
      <c r="FN237" s="160"/>
      <c r="FO237" s="160"/>
      <c r="FP237" s="160"/>
      <c r="FQ237" s="160"/>
      <c r="FR237" s="160"/>
      <c r="FS237" s="160"/>
      <c r="FT237" s="160"/>
      <c r="FU237" s="160"/>
      <c r="FV237" s="160"/>
      <c r="FW237" s="160"/>
      <c r="FX237" s="160"/>
      <c r="FY237" s="160"/>
      <c r="FZ237" s="160"/>
      <c r="GA237" s="160"/>
      <c r="GB237" s="160"/>
      <c r="GC237" s="160"/>
      <c r="GD237" s="160"/>
      <c r="GE237" s="160"/>
      <c r="GF237" s="160"/>
      <c r="GG237" s="160"/>
      <c r="GH237" s="160"/>
      <c r="GI237" s="160"/>
      <c r="GJ237" s="160"/>
      <c r="GK237" s="160"/>
      <c r="GL237" s="160"/>
      <c r="GM237" s="160"/>
      <c r="GN237" s="160"/>
      <c r="GO237" s="160"/>
      <c r="GP237" s="160"/>
      <c r="GQ237" s="160"/>
    </row>
    <row r="238" spans="1:199" ht="11.1" hidden="1" customHeight="1" outlineLevel="1" collapsed="1" x14ac:dyDescent="0.2">
      <c r="A238" s="10"/>
      <c r="B238" s="18"/>
      <c r="C238" s="18"/>
      <c r="D238" s="18"/>
      <c r="E238" s="19" t="s">
        <v>195</v>
      </c>
      <c r="F238" s="20"/>
      <c r="G238" s="20"/>
      <c r="H238" s="20"/>
      <c r="I238" s="20"/>
      <c r="J238" s="20"/>
      <c r="K238" s="209"/>
      <c r="L238" s="209"/>
      <c r="M238" s="20"/>
      <c r="N238" s="209"/>
      <c r="O238" s="209"/>
      <c r="P238" s="209"/>
      <c r="Q238" s="209"/>
      <c r="R238" s="20"/>
      <c r="S238" s="20"/>
      <c r="T238" s="20"/>
      <c r="U238" s="20"/>
      <c r="V238" s="20"/>
      <c r="W238" s="209"/>
      <c r="X238" s="209"/>
      <c r="Y238" s="20"/>
      <c r="Z238" s="20"/>
      <c r="AA238" s="209"/>
      <c r="AB238" s="209"/>
      <c r="AC238" s="20"/>
      <c r="AD238" s="20"/>
      <c r="AE238" s="20"/>
      <c r="AF238" s="20"/>
      <c r="AG238" s="20"/>
      <c r="AH238" s="20"/>
      <c r="AI238" s="209"/>
      <c r="AJ238" s="209"/>
      <c r="AK238" s="20"/>
      <c r="AL238" s="20"/>
      <c r="AM238" s="20"/>
      <c r="AN238" s="209"/>
      <c r="AO238" s="209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9"/>
      <c r="AZ238" s="209"/>
      <c r="BA238" s="209"/>
      <c r="BB238" s="21">
        <f>SUM(BB239)</f>
        <v>5.8739999999999997</v>
      </c>
      <c r="BC238" s="22">
        <f>SUM(BC239:BC239)</f>
        <v>10</v>
      </c>
      <c r="BD238" s="22">
        <f t="shared" si="61"/>
        <v>7.8951612903225801</v>
      </c>
      <c r="BE238" s="21">
        <f>BC238-BD238</f>
        <v>2.1048387096774199</v>
      </c>
      <c r="BF238" s="2">
        <v>10</v>
      </c>
      <c r="BG238" s="10">
        <v>6</v>
      </c>
      <c r="BH238" s="21">
        <f t="shared" si="58"/>
        <v>7.4400000000000004E-3</v>
      </c>
      <c r="BI238" s="22">
        <f t="shared" si="58"/>
        <v>5.8739999999999999E-3</v>
      </c>
      <c r="BJ238" s="21">
        <f>BH238-BI238</f>
        <v>1.5660000000000006E-3</v>
      </c>
      <c r="BK238" s="21">
        <v>7.9012800000000001E-3</v>
      </c>
      <c r="BL238" s="22">
        <v>7.6470000000000002E-3</v>
      </c>
      <c r="BM238" s="21">
        <v>2.5427999999999996E-4</v>
      </c>
      <c r="BN238" s="21">
        <f t="shared" ref="BN238:BP239" si="63">BK238*4</f>
        <v>3.160512E-2</v>
      </c>
      <c r="BO238" s="22">
        <f t="shared" si="63"/>
        <v>3.0588000000000001E-2</v>
      </c>
      <c r="BP238" s="21">
        <f t="shared" si="63"/>
        <v>1.0171199999999998E-3</v>
      </c>
    </row>
    <row r="239" spans="1:199" ht="11.1" hidden="1" customHeight="1" outlineLevel="2" x14ac:dyDescent="0.2">
      <c r="A239" s="10"/>
      <c r="B239" s="18"/>
      <c r="C239" s="18"/>
      <c r="D239" s="18"/>
      <c r="E239" s="23" t="s">
        <v>196</v>
      </c>
      <c r="F239" s="24"/>
      <c r="G239" s="24"/>
      <c r="H239" s="24"/>
      <c r="I239" s="24"/>
      <c r="J239" s="24"/>
      <c r="K239" s="208"/>
      <c r="L239" s="208"/>
      <c r="M239" s="24"/>
      <c r="N239" s="208"/>
      <c r="O239" s="208"/>
      <c r="P239" s="208"/>
      <c r="Q239" s="208"/>
      <c r="R239" s="24"/>
      <c r="S239" s="24"/>
      <c r="T239" s="24"/>
      <c r="U239" s="24"/>
      <c r="V239" s="24"/>
      <c r="W239" s="208"/>
      <c r="X239" s="208"/>
      <c r="Y239" s="24"/>
      <c r="Z239" s="24"/>
      <c r="AA239" s="208"/>
      <c r="AB239" s="208"/>
      <c r="AC239" s="24"/>
      <c r="AD239" s="24"/>
      <c r="AE239" s="24"/>
      <c r="AF239" s="24"/>
      <c r="AG239" s="24"/>
      <c r="AH239" s="24"/>
      <c r="AI239" s="208"/>
      <c r="AJ239" s="208"/>
      <c r="AK239" s="24"/>
      <c r="AL239" s="24"/>
      <c r="AM239" s="24"/>
      <c r="AN239" s="208"/>
      <c r="AO239" s="208"/>
      <c r="AP239" s="24"/>
      <c r="AQ239" s="24"/>
      <c r="AR239" s="24"/>
      <c r="AS239" s="24"/>
      <c r="AT239" s="24"/>
      <c r="AU239" s="24"/>
      <c r="AV239" s="24"/>
      <c r="AW239" s="24"/>
      <c r="AX239" s="24"/>
      <c r="AY239" s="208"/>
      <c r="AZ239" s="208"/>
      <c r="BA239" s="21"/>
      <c r="BB239" s="21">
        <v>5.8739999999999997</v>
      </c>
      <c r="BC239" s="25">
        <v>10</v>
      </c>
      <c r="BD239" s="22">
        <f t="shared" si="61"/>
        <v>7.8951612903225801</v>
      </c>
      <c r="BE239" s="21">
        <f>BC239-BD239</f>
        <v>2.1048387096774199</v>
      </c>
      <c r="BG239" s="10"/>
      <c r="BH239" s="21"/>
      <c r="BI239" s="22"/>
      <c r="BJ239" s="21"/>
      <c r="BK239" s="21">
        <v>0</v>
      </c>
      <c r="BL239" s="22">
        <v>0</v>
      </c>
      <c r="BM239" s="21">
        <v>0</v>
      </c>
      <c r="BN239" s="21">
        <f t="shared" si="63"/>
        <v>0</v>
      </c>
      <c r="BO239" s="22">
        <f t="shared" si="63"/>
        <v>0</v>
      </c>
      <c r="BP239" s="21">
        <f t="shared" si="63"/>
        <v>0</v>
      </c>
    </row>
    <row r="240" spans="1:199" ht="11.25" hidden="1" customHeight="1" outlineLevel="1" collapsed="1" x14ac:dyDescent="0.2">
      <c r="C240" s="48"/>
      <c r="D240" s="48"/>
      <c r="E240" s="19" t="s">
        <v>197</v>
      </c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B240" s="50">
        <f>BB241+BB242+BB243</f>
        <v>26.656999999999996</v>
      </c>
      <c r="BC240" s="51">
        <f>SUM(BC241:BC243)</f>
        <v>189.7</v>
      </c>
      <c r="BD240" s="22">
        <f t="shared" si="61"/>
        <v>35.829301075268816</v>
      </c>
      <c r="BE240" s="50">
        <f>BC240-BD240</f>
        <v>153.87069892473119</v>
      </c>
      <c r="BF240" s="51">
        <f>SUM(BF241:BF243)</f>
        <v>189.7</v>
      </c>
      <c r="BG240" s="52">
        <v>5</v>
      </c>
      <c r="BH240" s="50">
        <f t="shared" si="58"/>
        <v>0.14113679999999998</v>
      </c>
      <c r="BI240" s="53">
        <f t="shared" si="58"/>
        <v>2.6657E-2</v>
      </c>
      <c r="BJ240" s="50">
        <f>BH240-BI240</f>
        <v>0.11447979999999998</v>
      </c>
    </row>
    <row r="241" spans="1:68" ht="22.5" hidden="1" customHeight="1" outlineLevel="2" x14ac:dyDescent="0.2">
      <c r="C241" s="18"/>
      <c r="D241" s="18"/>
      <c r="E241" s="54" t="s">
        <v>198</v>
      </c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>
        <v>6.1189999999999998</v>
      </c>
      <c r="BB241" s="21">
        <f>MAX(F241:BA241)</f>
        <v>6.1189999999999998</v>
      </c>
      <c r="BC241" s="56">
        <v>28.2</v>
      </c>
      <c r="BD241" s="22">
        <f t="shared" si="61"/>
        <v>8.224462365591398</v>
      </c>
      <c r="BE241" s="21"/>
      <c r="BF241" s="21">
        <f>BC241</f>
        <v>28.2</v>
      </c>
      <c r="BG241" s="10"/>
      <c r="BH241" s="21"/>
      <c r="BI241" s="22"/>
      <c r="BJ241" s="21"/>
    </row>
    <row r="242" spans="1:68" ht="11.25" hidden="1" customHeight="1" outlineLevel="2" x14ac:dyDescent="0.2">
      <c r="C242" s="18" t="s">
        <v>199</v>
      </c>
      <c r="D242" s="18"/>
      <c r="E242" s="54" t="s">
        <v>200</v>
      </c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>
        <v>14.278</v>
      </c>
      <c r="BB242" s="21">
        <f>MAX(F242:BA242)</f>
        <v>14.278</v>
      </c>
      <c r="BC242" s="56">
        <v>133.30000000000001</v>
      </c>
      <c r="BD242" s="22">
        <f t="shared" si="61"/>
        <v>19.190860215053764</v>
      </c>
      <c r="BE242" s="21"/>
      <c r="BF242" s="21">
        <f>BC242</f>
        <v>133.30000000000001</v>
      </c>
      <c r="BG242" s="10"/>
      <c r="BH242" s="21"/>
      <c r="BI242" s="22"/>
      <c r="BJ242" s="21"/>
    </row>
    <row r="243" spans="1:68" ht="22.5" hidden="1" customHeight="1" outlineLevel="2" x14ac:dyDescent="0.2">
      <c r="C243" s="18"/>
      <c r="D243" s="18"/>
      <c r="E243" s="54" t="s">
        <v>201</v>
      </c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>
        <v>6.26</v>
      </c>
      <c r="BB243" s="21">
        <f>MAX(F243:BA243)</f>
        <v>6.26</v>
      </c>
      <c r="BC243" s="56">
        <v>28.2</v>
      </c>
      <c r="BD243" s="22">
        <f t="shared" si="61"/>
        <v>8.413978494623656</v>
      </c>
      <c r="BE243" s="21"/>
      <c r="BF243" s="21">
        <f>BC243</f>
        <v>28.2</v>
      </c>
      <c r="BG243" s="10"/>
      <c r="BH243" s="21"/>
      <c r="BI243" s="22"/>
      <c r="BJ243" s="21"/>
    </row>
    <row r="244" spans="1:68" ht="12" hidden="1" customHeight="1" outlineLevel="1" collapsed="1" x14ac:dyDescent="0.25">
      <c r="A244" s="10"/>
      <c r="B244" s="18"/>
      <c r="C244" s="18"/>
      <c r="D244" s="18"/>
      <c r="E244" s="19" t="s">
        <v>202</v>
      </c>
      <c r="F244" s="207"/>
      <c r="G244" s="207"/>
      <c r="H244" s="207"/>
      <c r="I244" s="236"/>
      <c r="J244" s="236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  <c r="AA244" s="207"/>
      <c r="AB244" s="207"/>
      <c r="AC244" s="207"/>
      <c r="AD244" s="207"/>
      <c r="AE244" s="207"/>
      <c r="AF244" s="207"/>
      <c r="AG244" s="207"/>
      <c r="AH244" s="207"/>
      <c r="AI244" s="207"/>
      <c r="AJ244" s="207"/>
      <c r="AK244" s="207"/>
      <c r="AL244" s="207"/>
      <c r="AM244" s="207"/>
      <c r="AN244" s="207"/>
      <c r="AO244" s="207"/>
      <c r="AP244" s="207"/>
      <c r="AQ244" s="207"/>
      <c r="AR244" s="207"/>
      <c r="AS244" s="207"/>
      <c r="AT244" s="207"/>
      <c r="AU244" s="207"/>
      <c r="AV244" s="207"/>
      <c r="AW244" s="207"/>
      <c r="AX244" s="207"/>
      <c r="AY244" s="207"/>
      <c r="AZ244" s="207"/>
      <c r="BA244" s="207"/>
      <c r="BB244" s="21">
        <v>29.138000000000002</v>
      </c>
      <c r="BC244" s="57">
        <v>240</v>
      </c>
      <c r="BD244" s="22">
        <f t="shared" si="61"/>
        <v>39.163978494623656</v>
      </c>
      <c r="BE244" s="21">
        <f>BC244-BD244</f>
        <v>200.83602150537635</v>
      </c>
      <c r="BF244">
        <v>240</v>
      </c>
      <c r="BG244" s="10"/>
      <c r="BH244" s="21">
        <f t="shared" si="58"/>
        <v>0.17856</v>
      </c>
      <c r="BI244" s="22">
        <f t="shared" si="58"/>
        <v>2.9138000000000001E-2</v>
      </c>
      <c r="BJ244" s="21">
        <f>BH244-BI244</f>
        <v>0.149422</v>
      </c>
      <c r="BK244" s="21">
        <v>419.41065600000002</v>
      </c>
      <c r="BL244" s="22">
        <v>416.91900000000004</v>
      </c>
      <c r="BM244" s="21">
        <v>2.4916559999999777</v>
      </c>
      <c r="BN244" s="21">
        <f>BK244*4</f>
        <v>1677.6426240000001</v>
      </c>
      <c r="BO244" s="22">
        <f>BL244*4</f>
        <v>1667.6760000000002</v>
      </c>
      <c r="BP244" s="21">
        <f>BM244*4</f>
        <v>9.9666239999999107</v>
      </c>
    </row>
    <row r="245" spans="1:68" ht="12" hidden="1" customHeight="1" outlineLevel="2" x14ac:dyDescent="0.25">
      <c r="E245" s="58"/>
      <c r="F245" s="204"/>
      <c r="G245" s="204"/>
      <c r="H245" s="204"/>
      <c r="I245" s="235"/>
      <c r="J245" s="235"/>
      <c r="K245" s="204"/>
      <c r="L245" s="204"/>
      <c r="M245" s="204"/>
      <c r="N245" s="204"/>
      <c r="O245" s="204"/>
      <c r="P245" s="204"/>
      <c r="Q245" s="204"/>
      <c r="R245" s="204"/>
      <c r="S245" s="204"/>
      <c r="T245" s="204"/>
      <c r="U245" s="204"/>
      <c r="V245" s="204"/>
      <c r="W245" s="204"/>
      <c r="X245" s="204"/>
      <c r="Y245" s="204"/>
      <c r="Z245" s="204"/>
      <c r="AA245" s="204"/>
      <c r="AB245" s="204"/>
      <c r="AC245" s="204"/>
      <c r="AD245" s="204"/>
      <c r="AE245" s="204"/>
      <c r="AF245" s="204"/>
      <c r="AG245" s="204"/>
      <c r="AH245" s="204"/>
      <c r="AI245" s="204"/>
      <c r="AJ245" s="204"/>
      <c r="AK245" s="204"/>
      <c r="AL245" s="204"/>
      <c r="AM245" s="204"/>
      <c r="AN245" s="204"/>
      <c r="AO245" s="204"/>
      <c r="AP245" s="204"/>
      <c r="AQ245" s="204"/>
      <c r="AR245" s="204"/>
      <c r="AS245" s="204"/>
      <c r="AT245" s="204"/>
      <c r="AU245" s="204"/>
      <c r="AV245" s="204"/>
      <c r="AW245" s="204"/>
      <c r="AX245" s="204"/>
      <c r="AY245" s="204"/>
      <c r="AZ245" s="204"/>
      <c r="BA245" s="59">
        <v>6.4450000000000003</v>
      </c>
      <c r="BB245" s="21">
        <v>29.138000000000002</v>
      </c>
      <c r="BC245" s="60"/>
      <c r="BE245" s="51"/>
      <c r="BF245" s="51"/>
      <c r="BH245" s="21"/>
      <c r="BK245" s="21"/>
      <c r="BN245" s="21">
        <f>BK245*4</f>
        <v>0</v>
      </c>
      <c r="BP245" s="21">
        <f>BM245*4</f>
        <v>0</v>
      </c>
    </row>
    <row r="246" spans="1:68" ht="12" customHeight="1" outlineLevel="1" x14ac:dyDescent="0.25">
      <c r="A246" s="10"/>
      <c r="B246" s="18"/>
      <c r="C246" s="18"/>
      <c r="D246" s="18"/>
      <c r="E246" s="19" t="s">
        <v>195</v>
      </c>
      <c r="F246" s="207"/>
      <c r="G246" s="207"/>
      <c r="H246" s="207"/>
      <c r="I246" s="236"/>
      <c r="J246" s="236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  <c r="AA246" s="207"/>
      <c r="AB246" s="207"/>
      <c r="AC246" s="207"/>
      <c r="AD246" s="207"/>
      <c r="AE246" s="207"/>
      <c r="AF246" s="207"/>
      <c r="AG246" s="207"/>
      <c r="AH246" s="207"/>
      <c r="AI246" s="207"/>
      <c r="AJ246" s="207"/>
      <c r="AK246" s="207"/>
      <c r="AL246" s="207"/>
      <c r="AM246" s="207"/>
      <c r="AN246" s="207"/>
      <c r="AO246" s="207"/>
      <c r="AP246" s="207"/>
      <c r="AQ246" s="207"/>
      <c r="AR246" s="207"/>
      <c r="AS246" s="207"/>
      <c r="AT246" s="207"/>
      <c r="AU246" s="207"/>
      <c r="AV246" s="207"/>
      <c r="AW246" s="207"/>
      <c r="AX246" s="207"/>
      <c r="AY246" s="207"/>
      <c r="AZ246" s="207"/>
      <c r="BA246" s="207"/>
      <c r="BB246" s="21"/>
      <c r="BC246" s="57">
        <v>12</v>
      </c>
      <c r="BD246" s="22">
        <f>(BB246/31/24)*1000</f>
        <v>0</v>
      </c>
      <c r="BE246" s="21">
        <f>BC246-BD246</f>
        <v>12</v>
      </c>
      <c r="BF246">
        <v>240</v>
      </c>
      <c r="BG246" s="10">
        <v>7</v>
      </c>
      <c r="BH246" s="28">
        <f>(BC246*24*31/1000000)</f>
        <v>8.9280000000000002E-3</v>
      </c>
      <c r="BI246" s="29">
        <v>1.5140400000000001E-3</v>
      </c>
      <c r="BJ246" s="21">
        <f>BH246-BI246</f>
        <v>7.4139599999999998E-3</v>
      </c>
      <c r="BK246" s="21">
        <v>419.41065600000002</v>
      </c>
      <c r="BL246" s="22">
        <v>416.91900000000004</v>
      </c>
      <c r="BM246" s="21">
        <v>2.4916559999999777</v>
      </c>
      <c r="BN246" s="21">
        <f>BK246*4</f>
        <v>1677.6426240000001</v>
      </c>
      <c r="BO246" s="22">
        <f>BL246*4</f>
        <v>1667.6760000000002</v>
      </c>
      <c r="BP246" s="21">
        <f>BM246*4</f>
        <v>9.9666239999999107</v>
      </c>
    </row>
    <row r="247" spans="1:68" ht="22.5" hidden="1" customHeight="1" x14ac:dyDescent="0.2">
      <c r="A247" s="10">
        <v>11</v>
      </c>
      <c r="B247" s="11" t="s">
        <v>203</v>
      </c>
      <c r="C247" s="11" t="s">
        <v>204</v>
      </c>
      <c r="D247" s="11" t="s">
        <v>204</v>
      </c>
      <c r="E247" s="12"/>
      <c r="F247" s="210">
        <v>3387.7739999999999</v>
      </c>
      <c r="G247" s="210">
        <v>2434.2069999999999</v>
      </c>
      <c r="H247" s="210">
        <v>2126.2829999999999</v>
      </c>
      <c r="I247" s="246">
        <v>1343.431</v>
      </c>
      <c r="J247" s="247"/>
      <c r="K247" s="211">
        <v>981.52200000000005</v>
      </c>
      <c r="L247" s="211">
        <v>386.37400000000002</v>
      </c>
      <c r="M247" s="211">
        <v>168.83600000000001</v>
      </c>
      <c r="N247" s="211">
        <v>304.70100000000002</v>
      </c>
      <c r="O247" s="211">
        <v>856.97400000000005</v>
      </c>
      <c r="P247" s="210">
        <v>1625.6</v>
      </c>
      <c r="Q247" s="210">
        <v>2252.46</v>
      </c>
      <c r="R247" s="210">
        <v>2084.1170000000002</v>
      </c>
      <c r="S247" s="210">
        <v>3411.0880000000002</v>
      </c>
      <c r="T247" s="210">
        <v>3083.43</v>
      </c>
      <c r="U247" s="210">
        <v>2851.9679999999998</v>
      </c>
      <c r="V247" s="210">
        <v>1626.683</v>
      </c>
      <c r="W247" s="210">
        <v>1080.9839999999999</v>
      </c>
      <c r="X247" s="211">
        <v>266.36</v>
      </c>
      <c r="Y247" s="211">
        <v>180.37899999999999</v>
      </c>
      <c r="Z247" s="211">
        <v>288.73399999999998</v>
      </c>
      <c r="AA247" s="211">
        <v>-556.20600000000002</v>
      </c>
      <c r="AB247" s="210">
        <v>1541.922</v>
      </c>
      <c r="AC247" s="210">
        <v>2229.5790000000002</v>
      </c>
      <c r="AD247" s="210">
        <v>3289.7930000000001</v>
      </c>
      <c r="AE247" s="210">
        <v>3348.8589999999999</v>
      </c>
      <c r="AF247" s="210">
        <v>2602.0300000000002</v>
      </c>
      <c r="AG247" s="210">
        <v>2134.54</v>
      </c>
      <c r="AH247" s="210">
        <v>1397.4069999999999</v>
      </c>
      <c r="AI247" s="211">
        <v>994.16200000000003</v>
      </c>
      <c r="AJ247" s="211">
        <v>313.70299999999997</v>
      </c>
      <c r="AK247" s="211">
        <v>171.32599999999999</v>
      </c>
      <c r="AL247" s="211">
        <v>321.50400000000002</v>
      </c>
      <c r="AM247" s="211">
        <v>933.67399999999998</v>
      </c>
      <c r="AN247" s="210">
        <v>1374.4870000000001</v>
      </c>
      <c r="AO247" s="210">
        <v>2350.2060000000001</v>
      </c>
      <c r="AP247" s="210">
        <v>3156.942</v>
      </c>
      <c r="AQ247" s="210">
        <v>3373.1619999999998</v>
      </c>
      <c r="AR247" s="210">
        <v>2998.002</v>
      </c>
      <c r="AS247" s="210">
        <v>2477.3510000000001</v>
      </c>
      <c r="AT247" s="210">
        <v>1671.78</v>
      </c>
      <c r="AU247" s="210">
        <v>1028.5060000000001</v>
      </c>
      <c r="AV247" s="211">
        <v>393.774</v>
      </c>
      <c r="AW247" s="211">
        <v>216.304</v>
      </c>
      <c r="AX247" s="211">
        <v>319.14800000000002</v>
      </c>
      <c r="AY247" s="211">
        <v>914.30700000000002</v>
      </c>
      <c r="AZ247" s="210">
        <v>1183.1469999999999</v>
      </c>
      <c r="BA247" s="210">
        <v>2083.0459999999998</v>
      </c>
      <c r="BB247" s="14">
        <f>SUM(BB248:BB463)/2</f>
        <v>4239.2850000000044</v>
      </c>
      <c r="BC247" s="14">
        <f>SUM(BC248:BC456)+BC457+BC459+BC461+BC463</f>
        <v>15334.928010752687</v>
      </c>
      <c r="BD247" s="15">
        <f t="shared" ref="BD247:BD314" si="64">(BB247/31/24)*1000</f>
        <v>5697.963709677425</v>
      </c>
      <c r="BE247" s="14">
        <f>BC247-BD247</f>
        <v>9636.9643010752625</v>
      </c>
      <c r="BG247" s="43"/>
      <c r="BH247" s="14">
        <f>SUM(BH248:BH458)</f>
        <v>2.9726728400000004</v>
      </c>
      <c r="BI247" s="14">
        <f t="shared" ref="BI247:BJ247" si="65">SUM(BI248:BI458)</f>
        <v>2.5413387000000003</v>
      </c>
      <c r="BJ247" s="14">
        <f t="shared" si="65"/>
        <v>0.43133413999999998</v>
      </c>
      <c r="BK247" s="17">
        <v>29.462292792000003</v>
      </c>
      <c r="BL247" s="15">
        <v>12.221782499999996</v>
      </c>
      <c r="BM247" s="14">
        <v>17.253267792000003</v>
      </c>
      <c r="BN247" s="17">
        <f t="shared" si="60"/>
        <v>117.84917116800001</v>
      </c>
      <c r="BO247" s="15">
        <f t="shared" si="60"/>
        <v>48.887129999999985</v>
      </c>
      <c r="BP247" s="17">
        <f t="shared" si="60"/>
        <v>69.01307116800001</v>
      </c>
    </row>
    <row r="248" spans="1:68" ht="11.1" hidden="1" customHeight="1" outlineLevel="1" collapsed="1" x14ac:dyDescent="0.2">
      <c r="A248" s="10"/>
      <c r="B248" s="18"/>
      <c r="C248" s="18"/>
      <c r="D248" s="18"/>
      <c r="E248" s="19" t="s">
        <v>205</v>
      </c>
      <c r="F248" s="209">
        <v>6.8789999999999996</v>
      </c>
      <c r="G248" s="209">
        <v>6.5739999999999998</v>
      </c>
      <c r="H248" s="209">
        <v>7.266</v>
      </c>
      <c r="I248" s="240">
        <v>5.641</v>
      </c>
      <c r="J248" s="240"/>
      <c r="K248" s="209">
        <v>3.1850000000000001</v>
      </c>
      <c r="L248" s="209">
        <v>1.3260000000000001</v>
      </c>
      <c r="M248" s="20"/>
      <c r="N248" s="20"/>
      <c r="O248" s="209">
        <v>2.411</v>
      </c>
      <c r="P248" s="209">
        <v>4.0430000000000001</v>
      </c>
      <c r="Q248" s="209">
        <v>2.6509999999999998</v>
      </c>
      <c r="R248" s="209">
        <v>13.24</v>
      </c>
      <c r="S248" s="209">
        <v>6.8840000000000003</v>
      </c>
      <c r="T248" s="209">
        <v>8.6289999999999996</v>
      </c>
      <c r="U248" s="209">
        <v>5.7240000000000002</v>
      </c>
      <c r="V248" s="209">
        <v>6.5359999999999996</v>
      </c>
      <c r="W248" s="209">
        <v>5.68</v>
      </c>
      <c r="X248" s="20"/>
      <c r="Y248" s="20"/>
      <c r="Z248" s="209">
        <v>2.8929999999999998</v>
      </c>
      <c r="AA248" s="209">
        <v>3.544</v>
      </c>
      <c r="AB248" s="209">
        <v>6.86</v>
      </c>
      <c r="AC248" s="209">
        <v>8.5229999999999997</v>
      </c>
      <c r="AD248" s="209">
        <v>9.4670000000000005</v>
      </c>
      <c r="AE248" s="209">
        <v>8.6880000000000006</v>
      </c>
      <c r="AF248" s="209">
        <v>7.4589999999999996</v>
      </c>
      <c r="AG248" s="209">
        <v>5.9960000000000004</v>
      </c>
      <c r="AH248" s="209">
        <v>6.3380000000000001</v>
      </c>
      <c r="AI248" s="209">
        <v>1.2689999999999999</v>
      </c>
      <c r="AJ248" s="20"/>
      <c r="AK248" s="209">
        <v>4.8780000000000001</v>
      </c>
      <c r="AL248" s="20"/>
      <c r="AM248" s="20"/>
      <c r="AN248" s="209">
        <v>8.9469999999999992</v>
      </c>
      <c r="AO248" s="209">
        <v>6.7389999999999999</v>
      </c>
      <c r="AP248" s="209">
        <v>7.9210000000000003</v>
      </c>
      <c r="AQ248" s="209">
        <v>8.4610000000000003</v>
      </c>
      <c r="AR248" s="209">
        <v>7.83</v>
      </c>
      <c r="AS248" s="209">
        <v>6.2809999999999997</v>
      </c>
      <c r="AT248" s="209">
        <v>6.0380000000000003</v>
      </c>
      <c r="AU248" s="209">
        <v>3.8290000000000002</v>
      </c>
      <c r="AV248" s="209">
        <v>1.831</v>
      </c>
      <c r="AW248" s="20"/>
      <c r="AX248" s="20"/>
      <c r="AY248" s="209">
        <v>2</v>
      </c>
      <c r="AZ248" s="209">
        <v>3.911</v>
      </c>
      <c r="BA248" s="209">
        <v>7.0359999999999996</v>
      </c>
      <c r="BB248" s="21">
        <f>BB249+BB250</f>
        <v>14.004000000000001</v>
      </c>
      <c r="BC248" s="18">
        <v>19.45</v>
      </c>
      <c r="BD248" s="22">
        <f t="shared" si="64"/>
        <v>18.822580645161295</v>
      </c>
      <c r="BE248" s="21">
        <f>BC248-BD248</f>
        <v>0.62741935483870392</v>
      </c>
      <c r="BF248" s="2">
        <v>9.4</v>
      </c>
      <c r="BG248" s="10">
        <v>6</v>
      </c>
      <c r="BH248" s="21">
        <f t="shared" si="58"/>
        <v>1.4470799999999999E-2</v>
      </c>
      <c r="BI248" s="22">
        <f t="shared" si="58"/>
        <v>1.4004000000000004E-2</v>
      </c>
      <c r="BJ248" s="21">
        <f>BH248-BI248</f>
        <v>4.6679999999999465E-4</v>
      </c>
      <c r="BK248" s="21">
        <v>4.3412399999999997E-2</v>
      </c>
      <c r="BL248" s="22">
        <v>4.2012000000000015E-2</v>
      </c>
      <c r="BM248" s="21">
        <v>1.4003999999999822E-3</v>
      </c>
      <c r="BN248" s="21">
        <f t="shared" si="60"/>
        <v>0.17364959999999999</v>
      </c>
      <c r="BO248" s="22">
        <f t="shared" si="60"/>
        <v>0.16804800000000006</v>
      </c>
      <c r="BP248" s="21">
        <f t="shared" si="60"/>
        <v>5.6015999999999289E-3</v>
      </c>
    </row>
    <row r="249" spans="1:68" ht="11.1" hidden="1" customHeight="1" outlineLevel="2" x14ac:dyDescent="0.2">
      <c r="A249" s="10"/>
      <c r="B249" s="18"/>
      <c r="C249" s="18"/>
      <c r="D249" s="18"/>
      <c r="E249" s="23" t="s">
        <v>206</v>
      </c>
      <c r="F249" s="208">
        <v>3.6419999999999999</v>
      </c>
      <c r="G249" s="208">
        <v>3.544</v>
      </c>
      <c r="H249" s="208">
        <v>3.6549999999999998</v>
      </c>
      <c r="I249" s="239">
        <v>2.5670000000000002</v>
      </c>
      <c r="J249" s="239"/>
      <c r="K249" s="208">
        <v>2.331</v>
      </c>
      <c r="L249" s="208">
        <v>1.3260000000000001</v>
      </c>
      <c r="M249" s="24"/>
      <c r="N249" s="24"/>
      <c r="O249" s="208">
        <v>1.675</v>
      </c>
      <c r="P249" s="24"/>
      <c r="Q249" s="24"/>
      <c r="R249" s="208">
        <v>9.9610000000000003</v>
      </c>
      <c r="S249" s="208">
        <v>3.6680000000000001</v>
      </c>
      <c r="T249" s="208">
        <v>5.0359999999999996</v>
      </c>
      <c r="U249" s="208">
        <v>2.8279999999999998</v>
      </c>
      <c r="V249" s="208">
        <v>3.4409999999999998</v>
      </c>
      <c r="W249" s="208">
        <v>4.516</v>
      </c>
      <c r="X249" s="24"/>
      <c r="Y249" s="24"/>
      <c r="Z249" s="208">
        <v>2.8929999999999998</v>
      </c>
      <c r="AA249" s="208">
        <v>2.867</v>
      </c>
      <c r="AB249" s="208">
        <v>4.1719999999999997</v>
      </c>
      <c r="AC249" s="208">
        <v>5.4480000000000004</v>
      </c>
      <c r="AD249" s="208">
        <v>6.1</v>
      </c>
      <c r="AE249" s="208">
        <v>4.931</v>
      </c>
      <c r="AF249" s="208">
        <v>4.8659999999999997</v>
      </c>
      <c r="AG249" s="208">
        <v>2.835</v>
      </c>
      <c r="AH249" s="208">
        <v>3.4</v>
      </c>
      <c r="AI249" s="24"/>
      <c r="AJ249" s="24"/>
      <c r="AK249" s="208">
        <v>4.8780000000000001</v>
      </c>
      <c r="AL249" s="24"/>
      <c r="AM249" s="24"/>
      <c r="AN249" s="208">
        <v>5.1289999999999996</v>
      </c>
      <c r="AO249" s="208">
        <v>3.6219999999999999</v>
      </c>
      <c r="AP249" s="208">
        <v>4.7119999999999997</v>
      </c>
      <c r="AQ249" s="208">
        <v>4.8529999999999998</v>
      </c>
      <c r="AR249" s="208">
        <v>4.6230000000000002</v>
      </c>
      <c r="AS249" s="208">
        <v>3.1339999999999999</v>
      </c>
      <c r="AT249" s="208">
        <v>2.8</v>
      </c>
      <c r="AU249" s="208">
        <v>3.0049999999999999</v>
      </c>
      <c r="AV249" s="208">
        <v>1.831</v>
      </c>
      <c r="AW249" s="24"/>
      <c r="AX249" s="24"/>
      <c r="AY249" s="208">
        <v>1.5</v>
      </c>
      <c r="AZ249" s="208">
        <v>2.4550000000000001</v>
      </c>
      <c r="BA249" s="208">
        <v>4.1689999999999996</v>
      </c>
      <c r="BB249" s="21">
        <f t="shared" si="57"/>
        <v>9.9610000000000003</v>
      </c>
      <c r="BC249" s="18"/>
      <c r="BD249" s="22">
        <f t="shared" si="64"/>
        <v>13.388440860215054</v>
      </c>
      <c r="BE249" s="21"/>
      <c r="BF249" s="2">
        <v>3.7</v>
      </c>
      <c r="BG249" s="10"/>
      <c r="BH249" s="21"/>
      <c r="BI249" s="22"/>
      <c r="BJ249" s="21"/>
      <c r="BK249" s="21">
        <v>0</v>
      </c>
      <c r="BL249" s="22">
        <v>2.9883E-2</v>
      </c>
      <c r="BM249" s="21"/>
      <c r="BN249" s="21">
        <f t="shared" si="60"/>
        <v>0</v>
      </c>
      <c r="BO249" s="22">
        <f t="shared" si="60"/>
        <v>0.119532</v>
      </c>
      <c r="BP249" s="21">
        <f t="shared" si="60"/>
        <v>0</v>
      </c>
    </row>
    <row r="250" spans="1:68" ht="11.1" hidden="1" customHeight="1" outlineLevel="2" x14ac:dyDescent="0.2">
      <c r="A250" s="10"/>
      <c r="B250" s="18"/>
      <c r="C250" s="18"/>
      <c r="D250" s="18"/>
      <c r="E250" s="23" t="s">
        <v>207</v>
      </c>
      <c r="F250" s="208">
        <v>3.2370000000000001</v>
      </c>
      <c r="G250" s="208">
        <v>3.03</v>
      </c>
      <c r="H250" s="208">
        <v>3.6110000000000002</v>
      </c>
      <c r="I250" s="239">
        <v>3.0739999999999998</v>
      </c>
      <c r="J250" s="239"/>
      <c r="K250" s="208">
        <v>0.85399999999999998</v>
      </c>
      <c r="L250" s="24"/>
      <c r="M250" s="24"/>
      <c r="N250" s="24"/>
      <c r="O250" s="208">
        <v>0.73599999999999999</v>
      </c>
      <c r="P250" s="208">
        <v>4.0430000000000001</v>
      </c>
      <c r="Q250" s="208">
        <v>2.6509999999999998</v>
      </c>
      <c r="R250" s="208">
        <v>3.2789999999999999</v>
      </c>
      <c r="S250" s="208">
        <v>3.2160000000000002</v>
      </c>
      <c r="T250" s="208">
        <v>3.593</v>
      </c>
      <c r="U250" s="208">
        <v>2.8959999999999999</v>
      </c>
      <c r="V250" s="208">
        <v>3.0950000000000002</v>
      </c>
      <c r="W250" s="208">
        <v>1.1639999999999999</v>
      </c>
      <c r="X250" s="24"/>
      <c r="Y250" s="24"/>
      <c r="Z250" s="24"/>
      <c r="AA250" s="208">
        <v>0.67700000000000005</v>
      </c>
      <c r="AB250" s="208">
        <v>2.6880000000000002</v>
      </c>
      <c r="AC250" s="208">
        <v>3.0750000000000002</v>
      </c>
      <c r="AD250" s="208">
        <v>3.367</v>
      </c>
      <c r="AE250" s="208">
        <v>3.7570000000000001</v>
      </c>
      <c r="AF250" s="208">
        <v>2.593</v>
      </c>
      <c r="AG250" s="208">
        <v>3.161</v>
      </c>
      <c r="AH250" s="208">
        <v>2.9380000000000002</v>
      </c>
      <c r="AI250" s="208">
        <v>1.2689999999999999</v>
      </c>
      <c r="AJ250" s="24"/>
      <c r="AK250" s="24"/>
      <c r="AL250" s="24"/>
      <c r="AM250" s="24"/>
      <c r="AN250" s="208">
        <v>3.8180000000000001</v>
      </c>
      <c r="AO250" s="208">
        <v>3.117</v>
      </c>
      <c r="AP250" s="208">
        <v>3.2090000000000001</v>
      </c>
      <c r="AQ250" s="208">
        <v>3.6080000000000001</v>
      </c>
      <c r="AR250" s="208">
        <v>3.2069999999999999</v>
      </c>
      <c r="AS250" s="208">
        <v>3.1469999999999998</v>
      </c>
      <c r="AT250" s="208">
        <v>3.238</v>
      </c>
      <c r="AU250" s="208">
        <v>0.82399999999999995</v>
      </c>
      <c r="AV250" s="24"/>
      <c r="AW250" s="24"/>
      <c r="AX250" s="24"/>
      <c r="AY250" s="208">
        <v>0.5</v>
      </c>
      <c r="AZ250" s="208">
        <v>1.456</v>
      </c>
      <c r="BA250" s="208">
        <v>2.867</v>
      </c>
      <c r="BB250" s="21">
        <f t="shared" si="57"/>
        <v>4.0430000000000001</v>
      </c>
      <c r="BC250" s="18"/>
      <c r="BD250" s="22">
        <f t="shared" si="64"/>
        <v>5.434139784946237</v>
      </c>
      <c r="BE250" s="21"/>
      <c r="BF250" s="2">
        <v>5.7</v>
      </c>
      <c r="BG250" s="10"/>
      <c r="BH250" s="21"/>
      <c r="BI250" s="22"/>
      <c r="BJ250" s="21"/>
      <c r="BK250" s="21">
        <v>0</v>
      </c>
      <c r="BL250" s="22">
        <v>1.2129000000000001E-2</v>
      </c>
      <c r="BM250" s="21"/>
      <c r="BN250" s="21">
        <f t="shared" si="60"/>
        <v>0</v>
      </c>
      <c r="BO250" s="22">
        <f t="shared" si="60"/>
        <v>4.8516000000000004E-2</v>
      </c>
      <c r="BP250" s="21">
        <f t="shared" si="60"/>
        <v>0</v>
      </c>
    </row>
    <row r="251" spans="1:68" ht="11.1" hidden="1" customHeight="1" outlineLevel="1" collapsed="1" x14ac:dyDescent="0.2">
      <c r="A251" s="10"/>
      <c r="B251" s="18"/>
      <c r="C251" s="18"/>
      <c r="D251" s="18"/>
      <c r="E251" s="19" t="s">
        <v>208</v>
      </c>
      <c r="F251" s="209">
        <v>9.8569999999999993</v>
      </c>
      <c r="G251" s="209">
        <v>8.2590000000000003</v>
      </c>
      <c r="H251" s="209">
        <v>7.6609999999999996</v>
      </c>
      <c r="I251" s="240">
        <v>4.6500000000000004</v>
      </c>
      <c r="J251" s="240"/>
      <c r="K251" s="209">
        <v>2.4009999999999998</v>
      </c>
      <c r="L251" s="209">
        <v>0.48199999999999998</v>
      </c>
      <c r="M251" s="20"/>
      <c r="N251" s="20"/>
      <c r="O251" s="209">
        <v>1.5680000000000001</v>
      </c>
      <c r="P251" s="209">
        <v>4.6550000000000002</v>
      </c>
      <c r="Q251" s="209">
        <v>6.8689999999999998</v>
      </c>
      <c r="R251" s="209">
        <v>8.9149999999999991</v>
      </c>
      <c r="S251" s="209">
        <v>10.417</v>
      </c>
      <c r="T251" s="209">
        <v>11.722</v>
      </c>
      <c r="U251" s="209">
        <v>7.2679999999999998</v>
      </c>
      <c r="V251" s="209">
        <v>4.2130000000000001</v>
      </c>
      <c r="W251" s="209">
        <v>3.3730000000000002</v>
      </c>
      <c r="X251" s="209">
        <v>7.1559999999999997</v>
      </c>
      <c r="Y251" s="209">
        <v>0.29499999999999998</v>
      </c>
      <c r="Z251" s="209">
        <v>0.318</v>
      </c>
      <c r="AA251" s="209">
        <v>2.206</v>
      </c>
      <c r="AB251" s="209">
        <v>5.2830000000000004</v>
      </c>
      <c r="AC251" s="209">
        <v>7.2089999999999996</v>
      </c>
      <c r="AD251" s="209">
        <v>8.8219999999999992</v>
      </c>
      <c r="AE251" s="209">
        <v>11.192</v>
      </c>
      <c r="AF251" s="209">
        <v>6.8070000000000004</v>
      </c>
      <c r="AG251" s="209">
        <v>6.367</v>
      </c>
      <c r="AH251" s="209">
        <v>3.552</v>
      </c>
      <c r="AI251" s="209">
        <v>2.254</v>
      </c>
      <c r="AJ251" s="20"/>
      <c r="AK251" s="209">
        <v>0.82599999999999996</v>
      </c>
      <c r="AL251" s="209">
        <v>9.7000000000000003E-2</v>
      </c>
      <c r="AM251" s="209">
        <v>2.1829999999999998</v>
      </c>
      <c r="AN251" s="209">
        <v>4.3289999999999997</v>
      </c>
      <c r="AO251" s="209">
        <v>8.0579999999999998</v>
      </c>
      <c r="AP251" s="209">
        <v>10.718999999999999</v>
      </c>
      <c r="AQ251" s="209">
        <v>10.656000000000001</v>
      </c>
      <c r="AR251" s="209">
        <v>10.287000000000001</v>
      </c>
      <c r="AS251" s="209">
        <v>6.415</v>
      </c>
      <c r="AT251" s="209">
        <v>4.085</v>
      </c>
      <c r="AU251" s="209">
        <v>1.97</v>
      </c>
      <c r="AV251" s="209">
        <v>0.17699999999999999</v>
      </c>
      <c r="AW251" s="20"/>
      <c r="AX251" s="20"/>
      <c r="AY251" s="209">
        <v>1.65</v>
      </c>
      <c r="AZ251" s="209">
        <v>2.7280000000000002</v>
      </c>
      <c r="BA251" s="209">
        <v>5.3179999999999996</v>
      </c>
      <c r="BB251" s="21">
        <f>BB252+BB253+BB254</f>
        <v>17.54</v>
      </c>
      <c r="BC251" s="18">
        <v>24.361000000000001</v>
      </c>
      <c r="BD251" s="22">
        <f t="shared" si="64"/>
        <v>23.5752688172043</v>
      </c>
      <c r="BE251" s="21">
        <f>BC251-BD251</f>
        <v>0.78573118279570053</v>
      </c>
      <c r="BF251" s="2">
        <v>10.5</v>
      </c>
      <c r="BG251" s="10">
        <v>6</v>
      </c>
      <c r="BH251" s="21">
        <f t="shared" si="58"/>
        <v>1.8124583999999999E-2</v>
      </c>
      <c r="BI251" s="22">
        <f t="shared" si="58"/>
        <v>1.754E-2</v>
      </c>
      <c r="BJ251" s="21">
        <f t="shared" ref="BJ251:BJ303" si="66">BH251-BI251</f>
        <v>5.845839999999991E-4</v>
      </c>
      <c r="BK251" s="21">
        <v>5.4373751999999997E-2</v>
      </c>
      <c r="BL251" s="22">
        <v>5.262E-2</v>
      </c>
      <c r="BM251" s="21">
        <v>1.7537519999999973E-3</v>
      </c>
      <c r="BN251" s="21">
        <f t="shared" si="60"/>
        <v>0.21749500799999999</v>
      </c>
      <c r="BO251" s="22">
        <f t="shared" si="60"/>
        <v>0.21048</v>
      </c>
      <c r="BP251" s="21">
        <f t="shared" si="60"/>
        <v>7.0150079999999893E-3</v>
      </c>
    </row>
    <row r="252" spans="1:68" ht="11.1" hidden="1" customHeight="1" outlineLevel="2" x14ac:dyDescent="0.2">
      <c r="A252" s="10"/>
      <c r="B252" s="18"/>
      <c r="C252" s="18"/>
      <c r="D252" s="18"/>
      <c r="E252" s="23" t="s">
        <v>209</v>
      </c>
      <c r="F252" s="208">
        <v>1.105</v>
      </c>
      <c r="G252" s="208">
        <v>0.94699999999999995</v>
      </c>
      <c r="H252" s="208">
        <v>0.92800000000000005</v>
      </c>
      <c r="I252" s="239">
        <v>0.56200000000000006</v>
      </c>
      <c r="J252" s="239"/>
      <c r="K252" s="208">
        <v>0.312</v>
      </c>
      <c r="L252" s="208">
        <v>8.3000000000000004E-2</v>
      </c>
      <c r="M252" s="24"/>
      <c r="N252" s="24"/>
      <c r="O252" s="208">
        <v>0.27100000000000002</v>
      </c>
      <c r="P252" s="208">
        <v>0.42</v>
      </c>
      <c r="Q252" s="208">
        <v>0.66800000000000004</v>
      </c>
      <c r="R252" s="208">
        <v>0.88800000000000001</v>
      </c>
      <c r="S252" s="208">
        <v>1.3240000000000001</v>
      </c>
      <c r="T252" s="208">
        <v>1.431</v>
      </c>
      <c r="U252" s="208">
        <v>0.87</v>
      </c>
      <c r="V252" s="208">
        <v>0.46300000000000002</v>
      </c>
      <c r="W252" s="208">
        <v>0.41099999999999998</v>
      </c>
      <c r="X252" s="208">
        <v>0.14299999999999999</v>
      </c>
      <c r="Y252" s="208">
        <v>8.1000000000000003E-2</v>
      </c>
      <c r="Z252" s="208">
        <v>0.105</v>
      </c>
      <c r="AA252" s="208">
        <v>0.314</v>
      </c>
      <c r="AB252" s="208">
        <v>0.39400000000000002</v>
      </c>
      <c r="AC252" s="208">
        <v>0.98399999999999999</v>
      </c>
      <c r="AD252" s="208">
        <v>1.585</v>
      </c>
      <c r="AE252" s="208">
        <v>1.5880000000000001</v>
      </c>
      <c r="AF252" s="208">
        <v>0.88200000000000001</v>
      </c>
      <c r="AG252" s="208">
        <v>0.751</v>
      </c>
      <c r="AH252" s="208">
        <v>0.48</v>
      </c>
      <c r="AI252" s="208">
        <v>0.316</v>
      </c>
      <c r="AJ252" s="24"/>
      <c r="AK252" s="208">
        <v>0.105</v>
      </c>
      <c r="AL252" s="208">
        <v>4.2999999999999997E-2</v>
      </c>
      <c r="AM252" s="208">
        <v>0.27800000000000002</v>
      </c>
      <c r="AN252" s="208">
        <v>0.41299999999999998</v>
      </c>
      <c r="AO252" s="208">
        <v>0.78700000000000003</v>
      </c>
      <c r="AP252" s="208">
        <v>1.196</v>
      </c>
      <c r="AQ252" s="208">
        <v>1.393</v>
      </c>
      <c r="AR252" s="208">
        <v>1.351</v>
      </c>
      <c r="AS252" s="208">
        <v>0.74399999999999999</v>
      </c>
      <c r="AT252" s="208">
        <v>0.49299999999999999</v>
      </c>
      <c r="AU252" s="208">
        <v>0.253</v>
      </c>
      <c r="AV252" s="208">
        <v>3.5000000000000003E-2</v>
      </c>
      <c r="AW252" s="24"/>
      <c r="AX252" s="24"/>
      <c r="AY252" s="208">
        <v>0.21099999999999999</v>
      </c>
      <c r="AZ252" s="208">
        <v>0.32</v>
      </c>
      <c r="BA252" s="208">
        <v>0.64800000000000002</v>
      </c>
      <c r="BB252" s="21">
        <f t="shared" si="57"/>
        <v>1.5880000000000001</v>
      </c>
      <c r="BC252" s="18"/>
      <c r="BD252" s="22">
        <f t="shared" si="64"/>
        <v>2.1344086021505375</v>
      </c>
      <c r="BE252" s="21"/>
      <c r="BF252" s="2">
        <v>2.4</v>
      </c>
      <c r="BG252" s="10"/>
      <c r="BH252" s="21"/>
      <c r="BI252" s="22"/>
      <c r="BJ252" s="21"/>
      <c r="BK252" s="21">
        <v>0</v>
      </c>
      <c r="BL252" s="22">
        <v>4.7639999999999991E-3</v>
      </c>
      <c r="BM252" s="21"/>
      <c r="BN252" s="21">
        <f t="shared" si="60"/>
        <v>0</v>
      </c>
      <c r="BO252" s="22">
        <f t="shared" si="60"/>
        <v>1.9055999999999997E-2</v>
      </c>
      <c r="BP252" s="21">
        <f t="shared" si="60"/>
        <v>0</v>
      </c>
    </row>
    <row r="253" spans="1:68" ht="11.1" hidden="1" customHeight="1" outlineLevel="2" x14ac:dyDescent="0.2">
      <c r="A253" s="10"/>
      <c r="B253" s="18"/>
      <c r="C253" s="18"/>
      <c r="D253" s="18"/>
      <c r="E253" s="23" t="s">
        <v>210</v>
      </c>
      <c r="F253" s="208">
        <v>1.738</v>
      </c>
      <c r="G253" s="208">
        <v>1.5409999999999999</v>
      </c>
      <c r="H253" s="208">
        <v>1.3280000000000001</v>
      </c>
      <c r="I253" s="239">
        <v>0.85799999999999998</v>
      </c>
      <c r="J253" s="239"/>
      <c r="K253" s="208">
        <v>0.48399999999999999</v>
      </c>
      <c r="L253" s="208">
        <v>8.2000000000000003E-2</v>
      </c>
      <c r="M253" s="24"/>
      <c r="N253" s="24"/>
      <c r="O253" s="208">
        <v>0.126</v>
      </c>
      <c r="P253" s="208">
        <v>0.73499999999999999</v>
      </c>
      <c r="Q253" s="208">
        <v>1.23</v>
      </c>
      <c r="R253" s="208">
        <v>1.587</v>
      </c>
      <c r="S253" s="208">
        <v>2.089</v>
      </c>
      <c r="T253" s="208">
        <v>2.226</v>
      </c>
      <c r="U253" s="208">
        <v>1.375</v>
      </c>
      <c r="V253" s="208">
        <v>0.90400000000000003</v>
      </c>
      <c r="W253" s="208">
        <v>0.61799999999999999</v>
      </c>
      <c r="X253" s="208">
        <v>6.3479999999999999</v>
      </c>
      <c r="Y253" s="24"/>
      <c r="Z253" s="24"/>
      <c r="AA253" s="208">
        <v>0.249</v>
      </c>
      <c r="AB253" s="208">
        <v>2.093</v>
      </c>
      <c r="AC253" s="24"/>
      <c r="AD253" s="24"/>
      <c r="AE253" s="24"/>
      <c r="AF253" s="208">
        <v>0.88600000000000001</v>
      </c>
      <c r="AG253" s="208">
        <v>1.3109999999999999</v>
      </c>
      <c r="AH253" s="208">
        <v>0.79300000000000004</v>
      </c>
      <c r="AI253" s="208">
        <v>0.53700000000000003</v>
      </c>
      <c r="AJ253" s="24"/>
      <c r="AK253" s="24"/>
      <c r="AL253" s="24"/>
      <c r="AM253" s="208">
        <v>0.53700000000000003</v>
      </c>
      <c r="AN253" s="208">
        <v>1.131</v>
      </c>
      <c r="AO253" s="208">
        <v>2.2069999999999999</v>
      </c>
      <c r="AP253" s="208">
        <v>2.6749999999999998</v>
      </c>
      <c r="AQ253" s="208">
        <v>2.7589999999999999</v>
      </c>
      <c r="AR253" s="208">
        <v>2.6509999999999998</v>
      </c>
      <c r="AS253" s="208">
        <v>1.7809999999999999</v>
      </c>
      <c r="AT253" s="208">
        <v>1.0720000000000001</v>
      </c>
      <c r="AU253" s="208">
        <v>0.497</v>
      </c>
      <c r="AV253" s="208">
        <v>3.6999999999999998E-2</v>
      </c>
      <c r="AW253" s="24"/>
      <c r="AX253" s="24"/>
      <c r="AY253" s="208">
        <v>0.26300000000000001</v>
      </c>
      <c r="AZ253" s="208">
        <v>0.59899999999999998</v>
      </c>
      <c r="BA253" s="208">
        <v>1.194</v>
      </c>
      <c r="BB253" s="21">
        <f t="shared" si="57"/>
        <v>6.3479999999999999</v>
      </c>
      <c r="BC253" s="18"/>
      <c r="BD253" s="22">
        <f t="shared" si="64"/>
        <v>8.5322580645161281</v>
      </c>
      <c r="BE253" s="21"/>
      <c r="BF253" s="2">
        <v>4.7</v>
      </c>
      <c r="BG253" s="10"/>
      <c r="BH253" s="21"/>
      <c r="BI253" s="22"/>
      <c r="BJ253" s="21"/>
      <c r="BK253" s="21">
        <v>0</v>
      </c>
      <c r="BL253" s="22">
        <v>1.9043999999999998E-2</v>
      </c>
      <c r="BM253" s="21"/>
      <c r="BN253" s="21">
        <f t="shared" si="60"/>
        <v>0</v>
      </c>
      <c r="BO253" s="22">
        <f t="shared" si="60"/>
        <v>7.6175999999999994E-2</v>
      </c>
      <c r="BP253" s="21">
        <f t="shared" si="60"/>
        <v>0</v>
      </c>
    </row>
    <row r="254" spans="1:68" ht="11.1" hidden="1" customHeight="1" outlineLevel="2" x14ac:dyDescent="0.2">
      <c r="A254" s="10"/>
      <c r="B254" s="18"/>
      <c r="C254" s="18"/>
      <c r="D254" s="18"/>
      <c r="E254" s="23" t="s">
        <v>211</v>
      </c>
      <c r="F254" s="208">
        <v>7.0140000000000002</v>
      </c>
      <c r="G254" s="208">
        <v>5.7709999999999999</v>
      </c>
      <c r="H254" s="208">
        <v>5.4050000000000002</v>
      </c>
      <c r="I254" s="239">
        <v>3.23</v>
      </c>
      <c r="J254" s="239"/>
      <c r="K254" s="208">
        <v>1.605</v>
      </c>
      <c r="L254" s="208">
        <v>0.317</v>
      </c>
      <c r="M254" s="24"/>
      <c r="N254" s="24"/>
      <c r="O254" s="208">
        <v>1.171</v>
      </c>
      <c r="P254" s="208">
        <v>3.5</v>
      </c>
      <c r="Q254" s="208">
        <v>4.9710000000000001</v>
      </c>
      <c r="R254" s="208">
        <v>6.44</v>
      </c>
      <c r="S254" s="208">
        <v>7.0039999999999996</v>
      </c>
      <c r="T254" s="208">
        <v>8.0649999999999995</v>
      </c>
      <c r="U254" s="208">
        <v>5.0229999999999997</v>
      </c>
      <c r="V254" s="208">
        <v>2.8460000000000001</v>
      </c>
      <c r="W254" s="208">
        <v>2.3439999999999999</v>
      </c>
      <c r="X254" s="208">
        <v>0.66500000000000004</v>
      </c>
      <c r="Y254" s="208">
        <v>0.214</v>
      </c>
      <c r="Z254" s="208">
        <v>0.21299999999999999</v>
      </c>
      <c r="AA254" s="208">
        <v>1.643</v>
      </c>
      <c r="AB254" s="208">
        <v>2.7959999999999998</v>
      </c>
      <c r="AC254" s="208">
        <v>6.2249999999999996</v>
      </c>
      <c r="AD254" s="208">
        <v>7.2370000000000001</v>
      </c>
      <c r="AE254" s="208">
        <v>9.6039999999999992</v>
      </c>
      <c r="AF254" s="208">
        <v>5.0389999999999997</v>
      </c>
      <c r="AG254" s="208">
        <v>4.3049999999999997</v>
      </c>
      <c r="AH254" s="208">
        <v>2.2789999999999999</v>
      </c>
      <c r="AI254" s="208">
        <v>1.401</v>
      </c>
      <c r="AJ254" s="24"/>
      <c r="AK254" s="208">
        <v>0.72099999999999997</v>
      </c>
      <c r="AL254" s="208">
        <v>5.3999999999999999E-2</v>
      </c>
      <c r="AM254" s="208">
        <v>1.3680000000000001</v>
      </c>
      <c r="AN254" s="208">
        <v>2.7850000000000001</v>
      </c>
      <c r="AO254" s="208">
        <v>5.0640000000000001</v>
      </c>
      <c r="AP254" s="208">
        <v>6.8479999999999999</v>
      </c>
      <c r="AQ254" s="208">
        <v>6.5039999999999996</v>
      </c>
      <c r="AR254" s="208">
        <v>6.2850000000000001</v>
      </c>
      <c r="AS254" s="208">
        <v>3.89</v>
      </c>
      <c r="AT254" s="208">
        <v>2.52</v>
      </c>
      <c r="AU254" s="208">
        <v>1.22</v>
      </c>
      <c r="AV254" s="208">
        <v>0.105</v>
      </c>
      <c r="AW254" s="24"/>
      <c r="AX254" s="24"/>
      <c r="AY254" s="208">
        <v>1.1759999999999999</v>
      </c>
      <c r="AZ254" s="208">
        <v>1.8089999999999999</v>
      </c>
      <c r="BA254" s="208">
        <v>3.476</v>
      </c>
      <c r="BB254" s="21">
        <f t="shared" si="57"/>
        <v>9.6039999999999992</v>
      </c>
      <c r="BC254" s="18"/>
      <c r="BD254" s="22">
        <f t="shared" si="64"/>
        <v>12.908602150537634</v>
      </c>
      <c r="BE254" s="21"/>
      <c r="BF254" s="2">
        <v>5.7</v>
      </c>
      <c r="BG254" s="10"/>
      <c r="BH254" s="21"/>
      <c r="BI254" s="22"/>
      <c r="BJ254" s="21"/>
      <c r="BK254" s="21">
        <v>0</v>
      </c>
      <c r="BL254" s="22">
        <v>2.8811999999999997E-2</v>
      </c>
      <c r="BM254" s="21"/>
      <c r="BN254" s="21">
        <f t="shared" si="60"/>
        <v>0</v>
      </c>
      <c r="BO254" s="22">
        <f t="shared" si="60"/>
        <v>0.11524799999999999</v>
      </c>
      <c r="BP254" s="21">
        <f t="shared" si="60"/>
        <v>0</v>
      </c>
    </row>
    <row r="255" spans="1:68" ht="11.1" hidden="1" customHeight="1" outlineLevel="1" collapsed="1" x14ac:dyDescent="0.2">
      <c r="A255" s="10"/>
      <c r="B255" s="18"/>
      <c r="C255" s="18"/>
      <c r="D255" s="18"/>
      <c r="E255" s="19" t="s">
        <v>212</v>
      </c>
      <c r="F255" s="209">
        <v>2.2130000000000001</v>
      </c>
      <c r="G255" s="209">
        <v>1.835</v>
      </c>
      <c r="H255" s="209">
        <v>1.657</v>
      </c>
      <c r="I255" s="240">
        <v>0.97599999999999998</v>
      </c>
      <c r="J255" s="240"/>
      <c r="K255" s="209">
        <v>0.48299999999999998</v>
      </c>
      <c r="L255" s="20"/>
      <c r="M255" s="20"/>
      <c r="N255" s="20"/>
      <c r="O255" s="20"/>
      <c r="P255" s="209">
        <v>1.2310000000000001</v>
      </c>
      <c r="Q255" s="209">
        <v>1.6950000000000001</v>
      </c>
      <c r="R255" s="209">
        <v>2.032</v>
      </c>
      <c r="S255" s="209">
        <v>2.302</v>
      </c>
      <c r="T255" s="209">
        <v>2.7170000000000001</v>
      </c>
      <c r="U255" s="209">
        <v>1.522</v>
      </c>
      <c r="V255" s="20"/>
      <c r="W255" s="20"/>
      <c r="X255" s="209">
        <v>1.6459999999999999</v>
      </c>
      <c r="Y255" s="20"/>
      <c r="Z255" s="209">
        <v>8.1000000000000003E-2</v>
      </c>
      <c r="AA255" s="209">
        <v>0.35599999999999998</v>
      </c>
      <c r="AB255" s="209">
        <v>0.75</v>
      </c>
      <c r="AC255" s="209">
        <v>1.9379999999999999</v>
      </c>
      <c r="AD255" s="209">
        <v>2.835</v>
      </c>
      <c r="AE255" s="209">
        <v>2.8090000000000002</v>
      </c>
      <c r="AF255" s="209">
        <v>2.6680000000000001</v>
      </c>
      <c r="AG255" s="209">
        <v>1.2729999999999999</v>
      </c>
      <c r="AH255" s="209">
        <v>0.8</v>
      </c>
      <c r="AI255" s="209">
        <v>0.87</v>
      </c>
      <c r="AJ255" s="20"/>
      <c r="AK255" s="20"/>
      <c r="AL255" s="20"/>
      <c r="AM255" s="20"/>
      <c r="AN255" s="209">
        <v>1.7150000000000001</v>
      </c>
      <c r="AO255" s="209">
        <v>2.0049999999999999</v>
      </c>
      <c r="AP255" s="209">
        <v>2.8780000000000001</v>
      </c>
      <c r="AQ255" s="209">
        <v>2.8130000000000002</v>
      </c>
      <c r="AR255" s="209">
        <v>2.9790000000000001</v>
      </c>
      <c r="AS255" s="209">
        <v>1.8580000000000001</v>
      </c>
      <c r="AT255" s="209">
        <v>1.2869999999999999</v>
      </c>
      <c r="AU255" s="209">
        <v>0.61299999999999999</v>
      </c>
      <c r="AV255" s="20"/>
      <c r="AW255" s="20"/>
      <c r="AX255" s="20"/>
      <c r="AY255" s="20"/>
      <c r="AZ255" s="209">
        <v>1.49</v>
      </c>
      <c r="BA255" s="209">
        <v>1.6020000000000001</v>
      </c>
      <c r="BB255" s="21">
        <f t="shared" si="57"/>
        <v>2.9790000000000001</v>
      </c>
      <c r="BC255" s="18">
        <v>5.7</v>
      </c>
      <c r="BD255" s="22">
        <f t="shared" si="64"/>
        <v>4.004032258064516</v>
      </c>
      <c r="BE255" s="21">
        <f>BC255-BD255</f>
        <v>1.6959677419354842</v>
      </c>
      <c r="BF255" s="2">
        <v>5.7</v>
      </c>
      <c r="BG255" s="10">
        <v>6</v>
      </c>
      <c r="BH255" s="21">
        <f t="shared" si="58"/>
        <v>4.2408000000000003E-3</v>
      </c>
      <c r="BI255" s="22">
        <f t="shared" si="58"/>
        <v>2.9789999999999999E-3</v>
      </c>
      <c r="BJ255" s="21">
        <f t="shared" si="66"/>
        <v>1.2618000000000004E-3</v>
      </c>
      <c r="BK255" s="21">
        <v>1.2722400000000002E-2</v>
      </c>
      <c r="BL255" s="22">
        <v>8.9370000000000005E-3</v>
      </c>
      <c r="BM255" s="21">
        <v>3.7854000000000013E-3</v>
      </c>
      <c r="BN255" s="21">
        <f t="shared" si="60"/>
        <v>5.0889600000000007E-2</v>
      </c>
      <c r="BO255" s="22">
        <f t="shared" si="60"/>
        <v>3.5748000000000002E-2</v>
      </c>
      <c r="BP255" s="21">
        <f t="shared" si="60"/>
        <v>1.5141600000000005E-2</v>
      </c>
    </row>
    <row r="256" spans="1:68" ht="11.1" hidden="1" customHeight="1" outlineLevel="2" x14ac:dyDescent="0.2">
      <c r="A256" s="10"/>
      <c r="B256" s="18"/>
      <c r="C256" s="18"/>
      <c r="D256" s="18"/>
      <c r="E256" s="23" t="s">
        <v>213</v>
      </c>
      <c r="F256" s="208">
        <v>2.2130000000000001</v>
      </c>
      <c r="G256" s="208">
        <v>1.835</v>
      </c>
      <c r="H256" s="208">
        <v>1.657</v>
      </c>
      <c r="I256" s="239">
        <v>0.97599999999999998</v>
      </c>
      <c r="J256" s="239"/>
      <c r="K256" s="208">
        <v>0.48299999999999998</v>
      </c>
      <c r="L256" s="24"/>
      <c r="M256" s="24"/>
      <c r="N256" s="24"/>
      <c r="O256" s="24"/>
      <c r="P256" s="208">
        <v>1.2310000000000001</v>
      </c>
      <c r="Q256" s="208">
        <v>1.6950000000000001</v>
      </c>
      <c r="R256" s="208">
        <v>2.032</v>
      </c>
      <c r="S256" s="208">
        <v>2.302</v>
      </c>
      <c r="T256" s="208">
        <v>2.7170000000000001</v>
      </c>
      <c r="U256" s="208">
        <v>1.522</v>
      </c>
      <c r="V256" s="24"/>
      <c r="W256" s="24"/>
      <c r="X256" s="208">
        <v>1.6459999999999999</v>
      </c>
      <c r="Y256" s="24"/>
      <c r="Z256" s="208">
        <v>8.1000000000000003E-2</v>
      </c>
      <c r="AA256" s="208">
        <v>0.35599999999999998</v>
      </c>
      <c r="AB256" s="208">
        <v>0.75</v>
      </c>
      <c r="AC256" s="208">
        <v>1.9379999999999999</v>
      </c>
      <c r="AD256" s="208">
        <v>2.835</v>
      </c>
      <c r="AE256" s="208">
        <v>2.8090000000000002</v>
      </c>
      <c r="AF256" s="208">
        <v>2.6680000000000001</v>
      </c>
      <c r="AG256" s="208">
        <v>1.2729999999999999</v>
      </c>
      <c r="AH256" s="208">
        <v>0.8</v>
      </c>
      <c r="AI256" s="208">
        <v>0.87</v>
      </c>
      <c r="AJ256" s="24"/>
      <c r="AK256" s="24"/>
      <c r="AL256" s="24"/>
      <c r="AM256" s="24"/>
      <c r="AN256" s="208">
        <v>1.7150000000000001</v>
      </c>
      <c r="AO256" s="208">
        <v>2.0049999999999999</v>
      </c>
      <c r="AP256" s="208">
        <v>2.8780000000000001</v>
      </c>
      <c r="AQ256" s="208">
        <v>2.8130000000000002</v>
      </c>
      <c r="AR256" s="208">
        <v>2.9790000000000001</v>
      </c>
      <c r="AS256" s="208">
        <v>1.8580000000000001</v>
      </c>
      <c r="AT256" s="208">
        <v>1.2869999999999999</v>
      </c>
      <c r="AU256" s="208">
        <v>0.61299999999999999</v>
      </c>
      <c r="AV256" s="24"/>
      <c r="AW256" s="24"/>
      <c r="AX256" s="24"/>
      <c r="AY256" s="24"/>
      <c r="AZ256" s="208">
        <v>1.49</v>
      </c>
      <c r="BA256" s="208">
        <v>1.6020000000000001</v>
      </c>
      <c r="BB256" s="21">
        <f t="shared" ref="BB256:BB302" si="67">MAX(F256:BA256)</f>
        <v>2.9790000000000001</v>
      </c>
      <c r="BC256" s="18"/>
      <c r="BD256" s="22">
        <f t="shared" si="64"/>
        <v>4.004032258064516</v>
      </c>
      <c r="BE256" s="21"/>
      <c r="BF256" s="2">
        <v>5.7</v>
      </c>
      <c r="BG256" s="10"/>
      <c r="BH256" s="21"/>
      <c r="BI256" s="22"/>
      <c r="BJ256" s="21"/>
      <c r="BK256" s="21">
        <v>0</v>
      </c>
      <c r="BL256" s="22">
        <v>8.9370000000000005E-3</v>
      </c>
      <c r="BM256" s="21"/>
      <c r="BN256" s="21">
        <f t="shared" si="60"/>
        <v>0</v>
      </c>
      <c r="BO256" s="22">
        <f t="shared" si="60"/>
        <v>3.5748000000000002E-2</v>
      </c>
      <c r="BP256" s="21">
        <f t="shared" si="60"/>
        <v>0</v>
      </c>
    </row>
    <row r="257" spans="1:68" ht="11.1" hidden="1" customHeight="1" outlineLevel="1" collapsed="1" x14ac:dyDescent="0.2">
      <c r="A257" s="10"/>
      <c r="B257" s="18"/>
      <c r="C257" s="18"/>
      <c r="D257" s="18"/>
      <c r="E257" s="19" t="s">
        <v>214</v>
      </c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9">
        <v>1.385</v>
      </c>
      <c r="AS257" s="209">
        <v>2.37</v>
      </c>
      <c r="AT257" s="209">
        <v>1.3360000000000001</v>
      </c>
      <c r="AU257" s="209">
        <v>0.64200000000000002</v>
      </c>
      <c r="AV257" s="20"/>
      <c r="AW257" s="209">
        <v>6.4000000000000001E-2</v>
      </c>
      <c r="AX257" s="20"/>
      <c r="AY257" s="20"/>
      <c r="AZ257" s="209">
        <v>1.6140000000000001</v>
      </c>
      <c r="BA257" s="209">
        <v>2.2589999999999999</v>
      </c>
      <c r="BB257" s="21">
        <f t="shared" si="67"/>
        <v>2.37</v>
      </c>
      <c r="BC257" s="18">
        <v>3.7</v>
      </c>
      <c r="BD257" s="22">
        <f t="shared" si="64"/>
        <v>3.185483870967742</v>
      </c>
      <c r="BE257" s="21">
        <f>BC257-BD257</f>
        <v>0.51451612903225818</v>
      </c>
      <c r="BF257" s="2">
        <v>3.7</v>
      </c>
      <c r="BG257" s="10">
        <v>6</v>
      </c>
      <c r="BH257" s="21">
        <f t="shared" si="58"/>
        <v>2.7528000000000001E-3</v>
      </c>
      <c r="BI257" s="22">
        <f t="shared" si="58"/>
        <v>2.3700000000000001E-3</v>
      </c>
      <c r="BJ257" s="21">
        <f t="shared" si="66"/>
        <v>3.8279999999999998E-4</v>
      </c>
      <c r="BK257" s="21">
        <v>8.2584000000000008E-3</v>
      </c>
      <c r="BL257" s="22">
        <v>7.11E-3</v>
      </c>
      <c r="BM257" s="21">
        <v>1.1484000000000008E-3</v>
      </c>
      <c r="BN257" s="21">
        <f t="shared" si="60"/>
        <v>3.3033600000000003E-2</v>
      </c>
      <c r="BO257" s="22">
        <f t="shared" si="60"/>
        <v>2.844E-2</v>
      </c>
      <c r="BP257" s="21">
        <f t="shared" si="60"/>
        <v>4.5936000000000032E-3</v>
      </c>
    </row>
    <row r="258" spans="1:68" ht="11.1" hidden="1" customHeight="1" outlineLevel="2" x14ac:dyDescent="0.2">
      <c r="A258" s="10"/>
      <c r="B258" s="18"/>
      <c r="C258" s="18"/>
      <c r="D258" s="18"/>
      <c r="E258" s="23" t="s">
        <v>215</v>
      </c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08">
        <v>1.385</v>
      </c>
      <c r="AS258" s="208">
        <v>2.37</v>
      </c>
      <c r="AT258" s="208">
        <v>1.3360000000000001</v>
      </c>
      <c r="AU258" s="208">
        <v>0.64200000000000002</v>
      </c>
      <c r="AV258" s="24"/>
      <c r="AW258" s="208">
        <v>6.4000000000000001E-2</v>
      </c>
      <c r="AX258" s="24"/>
      <c r="AY258" s="24"/>
      <c r="AZ258" s="208">
        <v>1.6140000000000001</v>
      </c>
      <c r="BA258" s="208">
        <v>2.2589999999999999</v>
      </c>
      <c r="BB258" s="21">
        <f t="shared" si="67"/>
        <v>2.37</v>
      </c>
      <c r="BC258" s="18"/>
      <c r="BD258" s="22">
        <f t="shared" si="64"/>
        <v>3.185483870967742</v>
      </c>
      <c r="BE258" s="21"/>
      <c r="BF258" s="2">
        <v>3.7</v>
      </c>
      <c r="BG258" s="10"/>
      <c r="BH258" s="21"/>
      <c r="BI258" s="22"/>
      <c r="BJ258" s="21"/>
      <c r="BK258" s="21">
        <v>0</v>
      </c>
      <c r="BL258" s="22">
        <v>7.11E-3</v>
      </c>
      <c r="BM258" s="21"/>
      <c r="BN258" s="21">
        <f t="shared" si="60"/>
        <v>0</v>
      </c>
      <c r="BO258" s="22">
        <f t="shared" si="60"/>
        <v>2.844E-2</v>
      </c>
      <c r="BP258" s="21">
        <f t="shared" si="60"/>
        <v>0</v>
      </c>
    </row>
    <row r="259" spans="1:68" ht="11.1" customHeight="1" outlineLevel="1" collapsed="1" x14ac:dyDescent="0.2">
      <c r="A259" s="10"/>
      <c r="B259" s="18"/>
      <c r="C259" s="18"/>
      <c r="D259" s="18"/>
      <c r="E259" s="19" t="s">
        <v>216</v>
      </c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9">
        <v>1.7649999999999999</v>
      </c>
      <c r="AR259" s="209">
        <v>0.61899999999999999</v>
      </c>
      <c r="AS259" s="209">
        <v>0.443</v>
      </c>
      <c r="AT259" s="209">
        <v>0.3</v>
      </c>
      <c r="AU259" s="209">
        <v>0.153</v>
      </c>
      <c r="AV259" s="20"/>
      <c r="AW259" s="20"/>
      <c r="AX259" s="20"/>
      <c r="AY259" s="209">
        <v>7.9000000000000001E-2</v>
      </c>
      <c r="AZ259" s="209">
        <v>0.23699999999999999</v>
      </c>
      <c r="BA259" s="209">
        <v>0.35</v>
      </c>
      <c r="BB259" s="21">
        <f t="shared" si="67"/>
        <v>1.7649999999999999</v>
      </c>
      <c r="BC259" s="18">
        <v>2.4510000000000001</v>
      </c>
      <c r="BD259" s="22">
        <f t="shared" si="64"/>
        <v>2.372311827956989</v>
      </c>
      <c r="BE259" s="21">
        <f>BC259-BD259</f>
        <v>7.868817204301104E-2</v>
      </c>
      <c r="BF259" s="2">
        <v>1.6</v>
      </c>
      <c r="BG259" s="10">
        <v>7</v>
      </c>
      <c r="BH259" s="21">
        <f t="shared" si="58"/>
        <v>1.8235439999999999E-3</v>
      </c>
      <c r="BI259" s="22">
        <f t="shared" si="58"/>
        <v>1.7649999999999999E-3</v>
      </c>
      <c r="BJ259" s="21">
        <f t="shared" si="66"/>
        <v>5.8544000000000001E-5</v>
      </c>
      <c r="BK259" s="21">
        <v>5.4706319999999996E-3</v>
      </c>
      <c r="BL259" s="22">
        <v>5.2949999999999994E-3</v>
      </c>
      <c r="BM259" s="21">
        <v>1.7563200000000022E-4</v>
      </c>
      <c r="BN259" s="21">
        <f t="shared" si="60"/>
        <v>2.1882527999999998E-2</v>
      </c>
      <c r="BO259" s="22">
        <f t="shared" si="60"/>
        <v>2.1179999999999997E-2</v>
      </c>
      <c r="BP259" s="21">
        <f t="shared" si="60"/>
        <v>7.0252800000000087E-4</v>
      </c>
    </row>
    <row r="260" spans="1:68" ht="11.1" hidden="1" customHeight="1" outlineLevel="2" x14ac:dyDescent="0.2">
      <c r="A260" s="10"/>
      <c r="B260" s="18"/>
      <c r="C260" s="18"/>
      <c r="D260" s="18"/>
      <c r="E260" s="23" t="s">
        <v>217</v>
      </c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08">
        <v>1.7649999999999999</v>
      </c>
      <c r="AR260" s="208">
        <v>0.61899999999999999</v>
      </c>
      <c r="AS260" s="208">
        <v>0.443</v>
      </c>
      <c r="AT260" s="208">
        <v>0.3</v>
      </c>
      <c r="AU260" s="208">
        <v>0.153</v>
      </c>
      <c r="AV260" s="24"/>
      <c r="AW260" s="24"/>
      <c r="AX260" s="24"/>
      <c r="AY260" s="208">
        <v>7.9000000000000001E-2</v>
      </c>
      <c r="AZ260" s="208">
        <v>0.23699999999999999</v>
      </c>
      <c r="BA260" s="208">
        <v>0.35</v>
      </c>
      <c r="BB260" s="21">
        <f t="shared" si="67"/>
        <v>1.7649999999999999</v>
      </c>
      <c r="BC260" s="18"/>
      <c r="BD260" s="22">
        <f t="shared" si="64"/>
        <v>2.372311827956989</v>
      </c>
      <c r="BE260" s="21"/>
      <c r="BF260" s="2">
        <v>1.6</v>
      </c>
      <c r="BG260" s="10"/>
      <c r="BH260" s="21"/>
      <c r="BI260" s="22"/>
      <c r="BJ260" s="21"/>
      <c r="BK260" s="21">
        <v>0</v>
      </c>
      <c r="BL260" s="22">
        <v>5.2949999999999994E-3</v>
      </c>
      <c r="BM260" s="21"/>
      <c r="BN260" s="21">
        <f t="shared" si="60"/>
        <v>0</v>
      </c>
      <c r="BO260" s="22">
        <f t="shared" si="60"/>
        <v>2.1179999999999997E-2</v>
      </c>
      <c r="BP260" s="21">
        <f t="shared" si="60"/>
        <v>0</v>
      </c>
    </row>
    <row r="261" spans="1:68" ht="11.1" hidden="1" customHeight="1" outlineLevel="1" collapsed="1" x14ac:dyDescent="0.2">
      <c r="A261" s="10"/>
      <c r="B261" s="18"/>
      <c r="C261" s="18"/>
      <c r="D261" s="18"/>
      <c r="E261" s="19" t="s">
        <v>218</v>
      </c>
      <c r="F261" s="209">
        <v>3.5249999999999999</v>
      </c>
      <c r="G261" s="209">
        <v>3.0489999999999999</v>
      </c>
      <c r="H261" s="209">
        <v>3.03</v>
      </c>
      <c r="I261" s="240">
        <v>1.94</v>
      </c>
      <c r="J261" s="240"/>
      <c r="K261" s="209">
        <v>1.073</v>
      </c>
      <c r="L261" s="209">
        <v>0.34899999999999998</v>
      </c>
      <c r="M261" s="20"/>
      <c r="N261" s="20"/>
      <c r="O261" s="209">
        <v>1.121</v>
      </c>
      <c r="P261" s="209">
        <v>1.631</v>
      </c>
      <c r="Q261" s="209">
        <v>2.649</v>
      </c>
      <c r="R261" s="209">
        <v>3.2320000000000002</v>
      </c>
      <c r="S261" s="209">
        <v>3.5270000000000001</v>
      </c>
      <c r="T261" s="209">
        <v>3.9910000000000001</v>
      </c>
      <c r="U261" s="209">
        <v>2.472</v>
      </c>
      <c r="V261" s="209">
        <v>1.5149999999999999</v>
      </c>
      <c r="W261" s="209">
        <v>1.2869999999999999</v>
      </c>
      <c r="X261" s="209">
        <v>0.46100000000000002</v>
      </c>
      <c r="Y261" s="209">
        <v>0.183</v>
      </c>
      <c r="Z261" s="209">
        <v>0.38900000000000001</v>
      </c>
      <c r="AA261" s="209">
        <v>0.89900000000000002</v>
      </c>
      <c r="AB261" s="209">
        <v>1.2869999999999999</v>
      </c>
      <c r="AC261" s="209">
        <v>2.835</v>
      </c>
      <c r="AD261" s="209">
        <v>4.4359999999999999</v>
      </c>
      <c r="AE261" s="209">
        <v>3.7490000000000001</v>
      </c>
      <c r="AF261" s="209">
        <v>3.2029999999999998</v>
      </c>
      <c r="AG261" s="209">
        <v>2.6429999999999998</v>
      </c>
      <c r="AH261" s="209">
        <v>1.627</v>
      </c>
      <c r="AI261" s="209">
        <v>0.91700000000000004</v>
      </c>
      <c r="AJ261" s="20"/>
      <c r="AK261" s="209">
        <v>0.81599999999999995</v>
      </c>
      <c r="AL261" s="209">
        <v>0.188</v>
      </c>
      <c r="AM261" s="209">
        <v>0.96899999999999997</v>
      </c>
      <c r="AN261" s="209">
        <v>1.474</v>
      </c>
      <c r="AO261" s="209">
        <v>2.4710000000000001</v>
      </c>
      <c r="AP261" s="209">
        <v>3.58</v>
      </c>
      <c r="AQ261" s="209">
        <v>4.1360000000000001</v>
      </c>
      <c r="AR261" s="209">
        <v>4.0309999999999997</v>
      </c>
      <c r="AS261" s="209">
        <v>2.5470000000000002</v>
      </c>
      <c r="AT261" s="209">
        <v>1.7330000000000001</v>
      </c>
      <c r="AU261" s="209">
        <v>0.9</v>
      </c>
      <c r="AV261" s="209">
        <v>0.17</v>
      </c>
      <c r="AW261" s="209">
        <v>6.4000000000000001E-2</v>
      </c>
      <c r="AX261" s="20"/>
      <c r="AY261" s="209">
        <v>0.91500000000000004</v>
      </c>
      <c r="AZ261" s="209">
        <v>1.099</v>
      </c>
      <c r="BA261" s="209">
        <v>1.8109999999999999</v>
      </c>
      <c r="BB261" s="21">
        <f>BB262+BB263</f>
        <v>4.4400000000000004</v>
      </c>
      <c r="BC261" s="18">
        <v>6.1669999999999998</v>
      </c>
      <c r="BD261" s="22">
        <f t="shared" si="64"/>
        <v>5.9677419354838719</v>
      </c>
      <c r="BE261" s="21">
        <f>BC261-BD261</f>
        <v>0.19925806451612793</v>
      </c>
      <c r="BF261" s="2">
        <v>5.7</v>
      </c>
      <c r="BG261" s="10">
        <v>6</v>
      </c>
      <c r="BH261" s="21">
        <f t="shared" si="58"/>
        <v>4.5882479999999996E-3</v>
      </c>
      <c r="BI261" s="22">
        <f t="shared" si="58"/>
        <v>4.4400000000000012E-3</v>
      </c>
      <c r="BJ261" s="21">
        <f t="shared" si="66"/>
        <v>1.4824799999999839E-4</v>
      </c>
      <c r="BK261" s="21">
        <v>1.3764743999999999E-2</v>
      </c>
      <c r="BL261" s="22">
        <v>1.3320000000000004E-2</v>
      </c>
      <c r="BM261" s="21">
        <v>4.4474399999999518E-4</v>
      </c>
      <c r="BN261" s="21">
        <f t="shared" si="60"/>
        <v>5.5058975999999996E-2</v>
      </c>
      <c r="BO261" s="22">
        <f t="shared" si="60"/>
        <v>5.3280000000000015E-2</v>
      </c>
      <c r="BP261" s="21">
        <f t="shared" si="60"/>
        <v>1.7789759999999807E-3</v>
      </c>
    </row>
    <row r="262" spans="1:68" ht="11.1" hidden="1" customHeight="1" outlineLevel="2" x14ac:dyDescent="0.2">
      <c r="A262" s="10"/>
      <c r="B262" s="18"/>
      <c r="C262" s="18"/>
      <c r="D262" s="18"/>
      <c r="E262" s="23" t="s">
        <v>219</v>
      </c>
      <c r="F262" s="208">
        <v>2.5230000000000001</v>
      </c>
      <c r="G262" s="208">
        <v>2.1850000000000001</v>
      </c>
      <c r="H262" s="208">
        <v>2.2109999999999999</v>
      </c>
      <c r="I262" s="239">
        <v>1.43</v>
      </c>
      <c r="J262" s="239"/>
      <c r="K262" s="208">
        <v>0.78800000000000003</v>
      </c>
      <c r="L262" s="208">
        <v>0.247</v>
      </c>
      <c r="M262" s="24"/>
      <c r="N262" s="24"/>
      <c r="O262" s="208">
        <v>0.77700000000000002</v>
      </c>
      <c r="P262" s="208">
        <v>1.2</v>
      </c>
      <c r="Q262" s="208">
        <v>1.8959999999999999</v>
      </c>
      <c r="R262" s="208">
        <v>2.3679999999999999</v>
      </c>
      <c r="S262" s="208">
        <v>2.59</v>
      </c>
      <c r="T262" s="208">
        <v>2.9540000000000002</v>
      </c>
      <c r="U262" s="208">
        <v>1.8939999999999999</v>
      </c>
      <c r="V262" s="208">
        <v>1.1870000000000001</v>
      </c>
      <c r="W262" s="208">
        <v>0.997</v>
      </c>
      <c r="X262" s="208">
        <v>0.34799999999999998</v>
      </c>
      <c r="Y262" s="208">
        <v>0.183</v>
      </c>
      <c r="Z262" s="208">
        <v>0.25600000000000001</v>
      </c>
      <c r="AA262" s="208">
        <v>0.71499999999999997</v>
      </c>
      <c r="AB262" s="208">
        <v>0.98899999999999999</v>
      </c>
      <c r="AC262" s="208">
        <v>2.149</v>
      </c>
      <c r="AD262" s="208">
        <v>3.3260000000000001</v>
      </c>
      <c r="AE262" s="208">
        <v>2.6349999999999998</v>
      </c>
      <c r="AF262" s="208">
        <v>2.4</v>
      </c>
      <c r="AG262" s="208">
        <v>1.944</v>
      </c>
      <c r="AH262" s="208">
        <v>1.234</v>
      </c>
      <c r="AI262" s="208">
        <v>0.91700000000000004</v>
      </c>
      <c r="AJ262" s="24"/>
      <c r="AK262" s="208">
        <v>0.41199999999999998</v>
      </c>
      <c r="AL262" s="208">
        <v>0.188</v>
      </c>
      <c r="AM262" s="208">
        <v>0.71599999999999997</v>
      </c>
      <c r="AN262" s="208">
        <v>1.139</v>
      </c>
      <c r="AO262" s="208">
        <v>1.8720000000000001</v>
      </c>
      <c r="AP262" s="208">
        <v>2.6680000000000001</v>
      </c>
      <c r="AQ262" s="208">
        <v>3.0449999999999999</v>
      </c>
      <c r="AR262" s="208">
        <v>3.0049999999999999</v>
      </c>
      <c r="AS262" s="208">
        <v>1.91</v>
      </c>
      <c r="AT262" s="208">
        <v>1.3360000000000001</v>
      </c>
      <c r="AU262" s="208">
        <v>0.69199999999999995</v>
      </c>
      <c r="AV262" s="208">
        <v>0.107</v>
      </c>
      <c r="AW262" s="208">
        <v>4.4999999999999998E-2</v>
      </c>
      <c r="AX262" s="24"/>
      <c r="AY262" s="208">
        <v>0.71899999999999997</v>
      </c>
      <c r="AZ262" s="208">
        <v>0.83199999999999996</v>
      </c>
      <c r="BA262" s="208">
        <v>1.3420000000000001</v>
      </c>
      <c r="BB262" s="21">
        <f t="shared" si="67"/>
        <v>3.3260000000000001</v>
      </c>
      <c r="BC262" s="18"/>
      <c r="BD262" s="22">
        <f t="shared" si="64"/>
        <v>4.470430107526882</v>
      </c>
      <c r="BE262" s="21"/>
      <c r="BF262" s="2">
        <v>3.7</v>
      </c>
      <c r="BG262" s="10"/>
      <c r="BH262" s="21"/>
      <c r="BI262" s="22"/>
      <c r="BJ262" s="21"/>
      <c r="BK262" s="21">
        <v>0</v>
      </c>
      <c r="BL262" s="22">
        <v>9.9780000000000008E-3</v>
      </c>
      <c r="BM262" s="21"/>
      <c r="BN262" s="21">
        <f t="shared" si="60"/>
        <v>0</v>
      </c>
      <c r="BO262" s="22">
        <f t="shared" si="60"/>
        <v>3.9912000000000003E-2</v>
      </c>
      <c r="BP262" s="21">
        <f t="shared" si="60"/>
        <v>0</v>
      </c>
    </row>
    <row r="263" spans="1:68" ht="11.1" hidden="1" customHeight="1" outlineLevel="2" x14ac:dyDescent="0.2">
      <c r="A263" s="10"/>
      <c r="B263" s="18"/>
      <c r="C263" s="18"/>
      <c r="D263" s="18"/>
      <c r="E263" s="23" t="s">
        <v>220</v>
      </c>
      <c r="F263" s="208">
        <v>1.002</v>
      </c>
      <c r="G263" s="208">
        <v>0.86399999999999999</v>
      </c>
      <c r="H263" s="208">
        <v>0.81899999999999995</v>
      </c>
      <c r="I263" s="239">
        <v>0.51</v>
      </c>
      <c r="J263" s="239"/>
      <c r="K263" s="208">
        <v>0.28499999999999998</v>
      </c>
      <c r="L263" s="208">
        <v>0.10199999999999999</v>
      </c>
      <c r="M263" s="24"/>
      <c r="N263" s="24"/>
      <c r="O263" s="208">
        <v>0.34399999999999997</v>
      </c>
      <c r="P263" s="208">
        <v>0.43099999999999999</v>
      </c>
      <c r="Q263" s="208">
        <v>0.753</v>
      </c>
      <c r="R263" s="208">
        <v>0.86399999999999999</v>
      </c>
      <c r="S263" s="208">
        <v>0.93700000000000006</v>
      </c>
      <c r="T263" s="208">
        <v>1.0369999999999999</v>
      </c>
      <c r="U263" s="208">
        <v>0.57799999999999996</v>
      </c>
      <c r="V263" s="208">
        <v>0.32800000000000001</v>
      </c>
      <c r="W263" s="208">
        <v>0.28999999999999998</v>
      </c>
      <c r="X263" s="208">
        <v>0.113</v>
      </c>
      <c r="Y263" s="24"/>
      <c r="Z263" s="208">
        <v>0.13300000000000001</v>
      </c>
      <c r="AA263" s="208">
        <v>0.184</v>
      </c>
      <c r="AB263" s="208">
        <v>0.29799999999999999</v>
      </c>
      <c r="AC263" s="208">
        <v>0.68600000000000005</v>
      </c>
      <c r="AD263" s="208">
        <v>1.1100000000000001</v>
      </c>
      <c r="AE263" s="208">
        <v>1.1140000000000001</v>
      </c>
      <c r="AF263" s="208">
        <v>0.80300000000000005</v>
      </c>
      <c r="AG263" s="208">
        <v>0.69899999999999995</v>
      </c>
      <c r="AH263" s="208">
        <v>0.39300000000000002</v>
      </c>
      <c r="AI263" s="24"/>
      <c r="AJ263" s="24"/>
      <c r="AK263" s="208">
        <v>0.40400000000000003</v>
      </c>
      <c r="AL263" s="24"/>
      <c r="AM263" s="208">
        <v>0.253</v>
      </c>
      <c r="AN263" s="208">
        <v>0.33500000000000002</v>
      </c>
      <c r="AO263" s="208">
        <v>0.59899999999999998</v>
      </c>
      <c r="AP263" s="208">
        <v>0.91200000000000003</v>
      </c>
      <c r="AQ263" s="208">
        <v>1.091</v>
      </c>
      <c r="AR263" s="208">
        <v>1.026</v>
      </c>
      <c r="AS263" s="208">
        <v>0.63700000000000001</v>
      </c>
      <c r="AT263" s="208">
        <v>0.39700000000000002</v>
      </c>
      <c r="AU263" s="208">
        <v>0.20799999999999999</v>
      </c>
      <c r="AV263" s="208">
        <v>6.3E-2</v>
      </c>
      <c r="AW263" s="208">
        <v>1.9E-2</v>
      </c>
      <c r="AX263" s="24"/>
      <c r="AY263" s="208">
        <v>0.19600000000000001</v>
      </c>
      <c r="AZ263" s="208">
        <v>0.26700000000000002</v>
      </c>
      <c r="BA263" s="208">
        <v>0.46899999999999997</v>
      </c>
      <c r="BB263" s="21">
        <f t="shared" si="67"/>
        <v>1.1140000000000001</v>
      </c>
      <c r="BC263" s="18"/>
      <c r="BD263" s="22">
        <f t="shared" si="64"/>
        <v>1.4973118279569895</v>
      </c>
      <c r="BE263" s="21"/>
      <c r="BF263" s="2">
        <v>2</v>
      </c>
      <c r="BG263" s="10"/>
      <c r="BH263" s="21"/>
      <c r="BI263" s="22"/>
      <c r="BJ263" s="21"/>
      <c r="BK263" s="21">
        <v>0</v>
      </c>
      <c r="BL263" s="22">
        <v>3.3419999999999999E-3</v>
      </c>
      <c r="BM263" s="21"/>
      <c r="BN263" s="21">
        <f t="shared" si="60"/>
        <v>0</v>
      </c>
      <c r="BO263" s="22">
        <f t="shared" si="60"/>
        <v>1.3368E-2</v>
      </c>
      <c r="BP263" s="21">
        <f t="shared" si="60"/>
        <v>0</v>
      </c>
    </row>
    <row r="264" spans="1:68" ht="11.1" hidden="1" customHeight="1" outlineLevel="1" collapsed="1" x14ac:dyDescent="0.2">
      <c r="A264" s="10"/>
      <c r="B264" s="18"/>
      <c r="C264" s="18"/>
      <c r="D264" s="18"/>
      <c r="E264" s="19" t="s">
        <v>221</v>
      </c>
      <c r="F264" s="209">
        <v>11.726000000000001</v>
      </c>
      <c r="G264" s="209">
        <v>10.063000000000001</v>
      </c>
      <c r="H264" s="209">
        <v>9.6690000000000005</v>
      </c>
      <c r="I264" s="240">
        <v>6.0620000000000003</v>
      </c>
      <c r="J264" s="240"/>
      <c r="K264" s="209">
        <v>3.3450000000000002</v>
      </c>
      <c r="L264" s="209">
        <v>0.60299999999999998</v>
      </c>
      <c r="M264" s="20"/>
      <c r="N264" s="20"/>
      <c r="O264" s="209">
        <v>2.9870000000000001</v>
      </c>
      <c r="P264" s="209">
        <v>4.6310000000000002</v>
      </c>
      <c r="Q264" s="209">
        <v>9.1890000000000001</v>
      </c>
      <c r="R264" s="209">
        <v>10.196</v>
      </c>
      <c r="S264" s="209">
        <v>12.513999999999999</v>
      </c>
      <c r="T264" s="209">
        <v>13.958</v>
      </c>
      <c r="U264" s="209">
        <v>8.7409999999999997</v>
      </c>
      <c r="V264" s="209">
        <v>5.5579999999999998</v>
      </c>
      <c r="W264" s="209">
        <v>3.4950000000000001</v>
      </c>
      <c r="X264" s="209">
        <v>1.768</v>
      </c>
      <c r="Y264" s="209">
        <v>0.36899999999999999</v>
      </c>
      <c r="Z264" s="209">
        <v>0.624</v>
      </c>
      <c r="AA264" s="209">
        <v>1.9650000000000001</v>
      </c>
      <c r="AB264" s="209">
        <v>5.1239999999999997</v>
      </c>
      <c r="AC264" s="209">
        <v>8.2249999999999996</v>
      </c>
      <c r="AD264" s="209">
        <v>11.680999999999999</v>
      </c>
      <c r="AE264" s="209">
        <v>12.621</v>
      </c>
      <c r="AF264" s="209">
        <v>13.79</v>
      </c>
      <c r="AG264" s="209">
        <v>5.5389999999999997</v>
      </c>
      <c r="AH264" s="209">
        <v>4.2229999999999999</v>
      </c>
      <c r="AI264" s="209">
        <v>1.9710000000000001</v>
      </c>
      <c r="AJ264" s="20"/>
      <c r="AK264" s="209">
        <v>0.44500000000000001</v>
      </c>
      <c r="AL264" s="209">
        <v>7.0000000000000001E-3</v>
      </c>
      <c r="AM264" s="209">
        <v>1.7669999999999999</v>
      </c>
      <c r="AN264" s="209">
        <v>6.2640000000000002</v>
      </c>
      <c r="AO264" s="209">
        <v>12.567</v>
      </c>
      <c r="AP264" s="209">
        <v>24.373000000000001</v>
      </c>
      <c r="AQ264" s="209">
        <v>14.939</v>
      </c>
      <c r="AR264" s="209">
        <v>14.593</v>
      </c>
      <c r="AS264" s="209">
        <v>8.9009999999999998</v>
      </c>
      <c r="AT264" s="209">
        <v>6.5369999999999999</v>
      </c>
      <c r="AU264" s="209">
        <v>2.8410000000000002</v>
      </c>
      <c r="AV264" s="209">
        <v>0.17</v>
      </c>
      <c r="AW264" s="209">
        <v>2.1999999999999999E-2</v>
      </c>
      <c r="AX264" s="20"/>
      <c r="AY264" s="209">
        <v>1.71</v>
      </c>
      <c r="AZ264" s="209">
        <v>2.859</v>
      </c>
      <c r="BA264" s="209">
        <v>5.6159999999999997</v>
      </c>
      <c r="BB264" s="21">
        <f>SUM(BB265:BB273)</f>
        <v>30.824000000000002</v>
      </c>
      <c r="BC264" s="61">
        <f>BD264</f>
        <v>41.43010752688172</v>
      </c>
      <c r="BD264" s="22">
        <f t="shared" si="64"/>
        <v>41.43010752688172</v>
      </c>
      <c r="BE264" s="21">
        <f>BC264-BD264</f>
        <v>0</v>
      </c>
      <c r="BF264" s="2">
        <v>24</v>
      </c>
      <c r="BG264" s="10">
        <v>6</v>
      </c>
      <c r="BH264" s="21">
        <f t="shared" si="58"/>
        <v>3.0823999999999997E-2</v>
      </c>
      <c r="BI264" s="22">
        <f t="shared" si="58"/>
        <v>3.0823999999999997E-2</v>
      </c>
      <c r="BJ264" s="21">
        <f t="shared" si="66"/>
        <v>0</v>
      </c>
      <c r="BK264" s="21">
        <v>9.3478392000000007E-2</v>
      </c>
      <c r="BL264" s="22">
        <v>9.0462000000000001E-2</v>
      </c>
      <c r="BM264" s="21">
        <v>3.0163920000000066E-3</v>
      </c>
      <c r="BN264" s="21">
        <f t="shared" si="60"/>
        <v>0.37391356800000003</v>
      </c>
      <c r="BO264" s="22">
        <f t="shared" si="60"/>
        <v>0.361848</v>
      </c>
      <c r="BP264" s="21">
        <f t="shared" si="60"/>
        <v>1.2065568000000026E-2</v>
      </c>
    </row>
    <row r="265" spans="1:68" ht="11.1" hidden="1" customHeight="1" outlineLevel="2" x14ac:dyDescent="0.2">
      <c r="A265" s="10"/>
      <c r="B265" s="18"/>
      <c r="C265" s="18"/>
      <c r="D265" s="18"/>
      <c r="E265" s="23" t="s">
        <v>222</v>
      </c>
      <c r="F265" s="208">
        <v>1.125</v>
      </c>
      <c r="G265" s="208">
        <v>0.97299999999999998</v>
      </c>
      <c r="H265" s="208">
        <v>0.96299999999999997</v>
      </c>
      <c r="I265" s="239">
        <v>0.65100000000000002</v>
      </c>
      <c r="J265" s="239"/>
      <c r="K265" s="208">
        <v>0.32</v>
      </c>
      <c r="L265" s="208">
        <v>5.0999999999999997E-2</v>
      </c>
      <c r="M265" s="24"/>
      <c r="N265" s="24"/>
      <c r="O265" s="208">
        <v>0.22700000000000001</v>
      </c>
      <c r="P265" s="208">
        <v>0.51400000000000001</v>
      </c>
      <c r="Q265" s="208">
        <v>0.749</v>
      </c>
      <c r="R265" s="208">
        <v>1.111</v>
      </c>
      <c r="S265" s="208">
        <v>1.321</v>
      </c>
      <c r="T265" s="208">
        <v>1.361</v>
      </c>
      <c r="U265" s="208">
        <v>1.0660000000000001</v>
      </c>
      <c r="V265" s="208">
        <v>0.68600000000000005</v>
      </c>
      <c r="W265" s="24"/>
      <c r="X265" s="208">
        <v>0.78</v>
      </c>
      <c r="Y265" s="24"/>
      <c r="Z265" s="24"/>
      <c r="AA265" s="24"/>
      <c r="AB265" s="208">
        <v>1.175</v>
      </c>
      <c r="AC265" s="208">
        <v>0.94</v>
      </c>
      <c r="AD265" s="208">
        <v>1.24</v>
      </c>
      <c r="AE265" s="208">
        <v>3.109</v>
      </c>
      <c r="AF265" s="208">
        <v>1.6160000000000001</v>
      </c>
      <c r="AG265" s="24"/>
      <c r="AH265" s="24"/>
      <c r="AI265" s="24"/>
      <c r="AJ265" s="24"/>
      <c r="AK265" s="24"/>
      <c r="AL265" s="24"/>
      <c r="AM265" s="24"/>
      <c r="AN265" s="208">
        <v>0.13200000000000001</v>
      </c>
      <c r="AO265" s="208">
        <v>0.85799999999999998</v>
      </c>
      <c r="AP265" s="208">
        <v>1.2050000000000001</v>
      </c>
      <c r="AQ265" s="208">
        <v>1.145</v>
      </c>
      <c r="AR265" s="208">
        <v>1.3029999999999999</v>
      </c>
      <c r="AS265" s="208">
        <v>0.748</v>
      </c>
      <c r="AT265" s="208">
        <v>0.57499999999999996</v>
      </c>
      <c r="AU265" s="208">
        <v>7.0000000000000007E-2</v>
      </c>
      <c r="AV265" s="24"/>
      <c r="AW265" s="24"/>
      <c r="AX265" s="24"/>
      <c r="AY265" s="208">
        <v>1.2999999999999999E-2</v>
      </c>
      <c r="AZ265" s="208">
        <v>3.0000000000000001E-3</v>
      </c>
      <c r="BA265" s="24"/>
      <c r="BB265" s="21">
        <f t="shared" si="67"/>
        <v>3.109</v>
      </c>
      <c r="BC265" s="18"/>
      <c r="BD265" s="22">
        <f t="shared" si="64"/>
        <v>4.178763440860215</v>
      </c>
      <c r="BE265" s="21"/>
      <c r="BF265" s="2">
        <v>3.2</v>
      </c>
      <c r="BG265" s="10"/>
      <c r="BH265" s="21"/>
      <c r="BI265" s="22"/>
      <c r="BJ265" s="21"/>
      <c r="BK265" s="21">
        <v>0</v>
      </c>
      <c r="BL265" s="22">
        <v>9.3269999999999985E-3</v>
      </c>
      <c r="BM265" s="21"/>
      <c r="BN265" s="21">
        <f t="shared" si="60"/>
        <v>0</v>
      </c>
      <c r="BO265" s="22">
        <f t="shared" si="60"/>
        <v>3.7307999999999994E-2</v>
      </c>
      <c r="BP265" s="21">
        <f t="shared" si="60"/>
        <v>0</v>
      </c>
    </row>
    <row r="266" spans="1:68" ht="11.1" hidden="1" customHeight="1" outlineLevel="2" x14ac:dyDescent="0.2">
      <c r="A266" s="10"/>
      <c r="B266" s="18"/>
      <c r="C266" s="18"/>
      <c r="D266" s="18"/>
      <c r="E266" s="23" t="s">
        <v>223</v>
      </c>
      <c r="F266" s="208">
        <v>1.7709999999999999</v>
      </c>
      <c r="G266" s="208">
        <v>1.5089999999999999</v>
      </c>
      <c r="H266" s="208">
        <v>1.421</v>
      </c>
      <c r="I266" s="239">
        <v>0.85099999999999998</v>
      </c>
      <c r="J266" s="239"/>
      <c r="K266" s="208">
        <v>0.49299999999999999</v>
      </c>
      <c r="L266" s="24"/>
      <c r="M266" s="24"/>
      <c r="N266" s="24"/>
      <c r="O266" s="208">
        <v>0.74</v>
      </c>
      <c r="P266" s="208">
        <v>0.74299999999999999</v>
      </c>
      <c r="Q266" s="208">
        <v>1.0940000000000001</v>
      </c>
      <c r="R266" s="208">
        <v>1.359</v>
      </c>
      <c r="S266" s="208">
        <v>1.9590000000000001</v>
      </c>
      <c r="T266" s="208">
        <v>2.16</v>
      </c>
      <c r="U266" s="208">
        <v>1.3260000000000001</v>
      </c>
      <c r="V266" s="208">
        <v>0.68899999999999995</v>
      </c>
      <c r="W266" s="208">
        <v>0.67</v>
      </c>
      <c r="X266" s="208">
        <v>0.189</v>
      </c>
      <c r="Y266" s="24"/>
      <c r="Z266" s="208">
        <v>0.11799999999999999</v>
      </c>
      <c r="AA266" s="208">
        <v>0.34</v>
      </c>
      <c r="AB266" s="208">
        <v>0.21299999999999999</v>
      </c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08">
        <v>0.64500000000000002</v>
      </c>
      <c r="AO266" s="208">
        <v>1.389</v>
      </c>
      <c r="AP266" s="208">
        <v>1.704</v>
      </c>
      <c r="AQ266" s="208">
        <v>2.0499999999999998</v>
      </c>
      <c r="AR266" s="208">
        <v>1.968</v>
      </c>
      <c r="AS266" s="208">
        <v>1.163</v>
      </c>
      <c r="AT266" s="208">
        <v>0.88800000000000001</v>
      </c>
      <c r="AU266" s="208">
        <v>0.43099999999999999</v>
      </c>
      <c r="AV266" s="208">
        <v>1.4999999999999999E-2</v>
      </c>
      <c r="AW266" s="24"/>
      <c r="AX266" s="24"/>
      <c r="AY266" s="208">
        <v>0.66800000000000004</v>
      </c>
      <c r="AZ266" s="208">
        <v>1.181</v>
      </c>
      <c r="BA266" s="208">
        <v>1.2450000000000001</v>
      </c>
      <c r="BB266" s="21">
        <f t="shared" si="67"/>
        <v>2.16</v>
      </c>
      <c r="BC266" s="18"/>
      <c r="BD266" s="22">
        <f t="shared" si="64"/>
        <v>2.903225806451613</v>
      </c>
      <c r="BE266" s="21"/>
      <c r="BF266" s="2">
        <v>2.4</v>
      </c>
      <c r="BG266" s="10"/>
      <c r="BH266" s="21"/>
      <c r="BI266" s="22"/>
      <c r="BJ266" s="21"/>
      <c r="BK266" s="21">
        <v>0</v>
      </c>
      <c r="BL266" s="22">
        <v>6.4800000000000014E-3</v>
      </c>
      <c r="BM266" s="21"/>
      <c r="BN266" s="21">
        <f t="shared" si="60"/>
        <v>0</v>
      </c>
      <c r="BO266" s="22">
        <f t="shared" si="60"/>
        <v>2.5920000000000006E-2</v>
      </c>
      <c r="BP266" s="21">
        <f t="shared" si="60"/>
        <v>0</v>
      </c>
    </row>
    <row r="267" spans="1:68" ht="11.1" hidden="1" customHeight="1" outlineLevel="2" x14ac:dyDescent="0.2">
      <c r="A267" s="10"/>
      <c r="B267" s="18"/>
      <c r="C267" s="18"/>
      <c r="D267" s="18"/>
      <c r="E267" s="23" t="s">
        <v>224</v>
      </c>
      <c r="F267" s="208">
        <v>2.8650000000000002</v>
      </c>
      <c r="G267" s="208">
        <v>2.472</v>
      </c>
      <c r="H267" s="208">
        <v>2.5019999999999998</v>
      </c>
      <c r="I267" s="239">
        <v>1.5760000000000001</v>
      </c>
      <c r="J267" s="239"/>
      <c r="K267" s="208">
        <v>0.84499999999999997</v>
      </c>
      <c r="L267" s="208">
        <v>0.19900000000000001</v>
      </c>
      <c r="M267" s="24"/>
      <c r="N267" s="24"/>
      <c r="O267" s="208">
        <v>0.877</v>
      </c>
      <c r="P267" s="208">
        <v>1.2250000000000001</v>
      </c>
      <c r="Q267" s="208">
        <v>1.9419999999999999</v>
      </c>
      <c r="R267" s="208">
        <v>2.4289999999999998</v>
      </c>
      <c r="S267" s="208">
        <v>2.6709999999999998</v>
      </c>
      <c r="T267" s="208">
        <v>3.0110000000000001</v>
      </c>
      <c r="U267" s="208">
        <v>1.962</v>
      </c>
      <c r="V267" s="208">
        <v>1.248</v>
      </c>
      <c r="W267" s="208">
        <v>1.0780000000000001</v>
      </c>
      <c r="X267" s="208">
        <v>0.40500000000000003</v>
      </c>
      <c r="Y267" s="208">
        <v>0.20899999999999999</v>
      </c>
      <c r="Z267" s="208">
        <v>0.26600000000000001</v>
      </c>
      <c r="AA267" s="208">
        <v>0.6</v>
      </c>
      <c r="AB267" s="208">
        <v>1.0529999999999999</v>
      </c>
      <c r="AC267" s="208">
        <v>2.145</v>
      </c>
      <c r="AD267" s="208">
        <v>3.06</v>
      </c>
      <c r="AE267" s="208">
        <v>2.9260000000000002</v>
      </c>
      <c r="AF267" s="208">
        <v>2.3759999999999999</v>
      </c>
      <c r="AG267" s="208">
        <v>1.99</v>
      </c>
      <c r="AH267" s="208">
        <v>1.2969999999999999</v>
      </c>
      <c r="AI267" s="208">
        <v>1.05</v>
      </c>
      <c r="AJ267" s="24"/>
      <c r="AK267" s="208">
        <v>0.44500000000000001</v>
      </c>
      <c r="AL267" s="208">
        <v>7.0000000000000001E-3</v>
      </c>
      <c r="AM267" s="208">
        <v>0.96199999999999997</v>
      </c>
      <c r="AN267" s="208">
        <v>0.96899999999999997</v>
      </c>
      <c r="AO267" s="208">
        <v>2.78</v>
      </c>
      <c r="AP267" s="208">
        <v>5.7149999999999999</v>
      </c>
      <c r="AQ267" s="208">
        <v>2.218</v>
      </c>
      <c r="AR267" s="208">
        <v>2.081</v>
      </c>
      <c r="AS267" s="208">
        <v>1.21</v>
      </c>
      <c r="AT267" s="208">
        <v>0.81299999999999994</v>
      </c>
      <c r="AU267" s="208">
        <v>0.32800000000000001</v>
      </c>
      <c r="AV267" s="208">
        <v>4.2999999999999997E-2</v>
      </c>
      <c r="AW267" s="208">
        <v>1.9E-2</v>
      </c>
      <c r="AX267" s="24"/>
      <c r="AY267" s="208">
        <v>0.248</v>
      </c>
      <c r="AZ267" s="208">
        <v>0.51700000000000002</v>
      </c>
      <c r="BA267" s="208">
        <v>1.181</v>
      </c>
      <c r="BB267" s="21">
        <f t="shared" si="67"/>
        <v>5.7149999999999999</v>
      </c>
      <c r="BC267" s="18"/>
      <c r="BD267" s="22">
        <f t="shared" si="64"/>
        <v>7.681451612903226</v>
      </c>
      <c r="BE267" s="21"/>
      <c r="BF267" s="2">
        <v>4.7</v>
      </c>
      <c r="BG267" s="10"/>
      <c r="BH267" s="21"/>
      <c r="BI267" s="22"/>
      <c r="BJ267" s="21"/>
      <c r="BK267" s="21">
        <v>0</v>
      </c>
      <c r="BL267" s="22">
        <v>1.7145000000000004E-2</v>
      </c>
      <c r="BM267" s="21"/>
      <c r="BN267" s="21">
        <f t="shared" si="60"/>
        <v>0</v>
      </c>
      <c r="BO267" s="22">
        <f t="shared" si="60"/>
        <v>6.8580000000000016E-2</v>
      </c>
      <c r="BP267" s="21">
        <f t="shared" si="60"/>
        <v>0</v>
      </c>
    </row>
    <row r="268" spans="1:68" ht="11.1" hidden="1" customHeight="1" outlineLevel="2" x14ac:dyDescent="0.2">
      <c r="A268" s="10"/>
      <c r="B268" s="18"/>
      <c r="C268" s="18"/>
      <c r="D268" s="18"/>
      <c r="E268" s="23" t="s">
        <v>225</v>
      </c>
      <c r="F268" s="208">
        <v>1.7809999999999999</v>
      </c>
      <c r="G268" s="208">
        <v>1.5049999999999999</v>
      </c>
      <c r="H268" s="208">
        <v>1.4059999999999999</v>
      </c>
      <c r="I268" s="239">
        <v>0.84899999999999998</v>
      </c>
      <c r="J268" s="239"/>
      <c r="K268" s="208">
        <v>0.57399999999999995</v>
      </c>
      <c r="L268" s="208">
        <v>0.23</v>
      </c>
      <c r="M268" s="24"/>
      <c r="N268" s="24"/>
      <c r="O268" s="208">
        <v>0.66900000000000004</v>
      </c>
      <c r="P268" s="208">
        <v>0.86499999999999999</v>
      </c>
      <c r="Q268" s="208">
        <v>1.286</v>
      </c>
      <c r="R268" s="208">
        <v>1.609</v>
      </c>
      <c r="S268" s="208">
        <v>1.7849999999999999</v>
      </c>
      <c r="T268" s="208">
        <v>2.0659999999999998</v>
      </c>
      <c r="U268" s="208">
        <v>1.1990000000000001</v>
      </c>
      <c r="V268" s="208">
        <v>0.88100000000000001</v>
      </c>
      <c r="W268" s="208">
        <v>0.624</v>
      </c>
      <c r="X268" s="208">
        <v>0.30199999999999999</v>
      </c>
      <c r="Y268" s="208">
        <v>0.16</v>
      </c>
      <c r="Z268" s="208">
        <v>0.23100000000000001</v>
      </c>
      <c r="AA268" s="208">
        <v>0.437</v>
      </c>
      <c r="AB268" s="208">
        <v>0.60899999999999999</v>
      </c>
      <c r="AC268" s="208">
        <v>1.351</v>
      </c>
      <c r="AD268" s="208">
        <v>1.9850000000000001</v>
      </c>
      <c r="AE268" s="208">
        <v>2.004</v>
      </c>
      <c r="AF268" s="208">
        <v>4.484</v>
      </c>
      <c r="AG268" s="24"/>
      <c r="AH268" s="208">
        <v>0.5</v>
      </c>
      <c r="AI268" s="24"/>
      <c r="AJ268" s="24"/>
      <c r="AK268" s="24"/>
      <c r="AL268" s="24"/>
      <c r="AM268" s="24"/>
      <c r="AN268" s="208">
        <v>1.282</v>
      </c>
      <c r="AO268" s="208">
        <v>1.917</v>
      </c>
      <c r="AP268" s="208">
        <v>3</v>
      </c>
      <c r="AQ268" s="208">
        <v>3.3410000000000002</v>
      </c>
      <c r="AR268" s="208">
        <v>3.036</v>
      </c>
      <c r="AS268" s="208">
        <v>1.95</v>
      </c>
      <c r="AT268" s="208">
        <v>1.5589999999999999</v>
      </c>
      <c r="AU268" s="208">
        <v>0.90400000000000003</v>
      </c>
      <c r="AV268" s="24"/>
      <c r="AW268" s="24"/>
      <c r="AX268" s="24"/>
      <c r="AY268" s="24"/>
      <c r="AZ268" s="24"/>
      <c r="BA268" s="24"/>
      <c r="BB268" s="21">
        <f t="shared" si="67"/>
        <v>4.484</v>
      </c>
      <c r="BC268" s="18"/>
      <c r="BD268" s="22">
        <f t="shared" si="64"/>
        <v>6.0268817204301079</v>
      </c>
      <c r="BE268" s="21"/>
      <c r="BF268" s="2">
        <v>4</v>
      </c>
      <c r="BG268" s="10"/>
      <c r="BH268" s="21"/>
      <c r="BI268" s="22"/>
      <c r="BJ268" s="21"/>
      <c r="BK268" s="21">
        <v>0</v>
      </c>
      <c r="BL268" s="22">
        <v>1.3452E-2</v>
      </c>
      <c r="BM268" s="21"/>
      <c r="BN268" s="21">
        <f t="shared" si="60"/>
        <v>0</v>
      </c>
      <c r="BO268" s="22">
        <f t="shared" si="60"/>
        <v>5.3808000000000002E-2</v>
      </c>
      <c r="BP268" s="21">
        <f t="shared" si="60"/>
        <v>0</v>
      </c>
    </row>
    <row r="269" spans="1:68" ht="11.1" hidden="1" customHeight="1" outlineLevel="2" x14ac:dyDescent="0.2">
      <c r="A269" s="10"/>
      <c r="B269" s="18"/>
      <c r="C269" s="18"/>
      <c r="D269" s="18"/>
      <c r="E269" s="23" t="s">
        <v>226</v>
      </c>
      <c r="F269" s="208"/>
      <c r="G269" s="208"/>
      <c r="H269" s="208"/>
      <c r="I269" s="208"/>
      <c r="J269" s="208"/>
      <c r="K269" s="208"/>
      <c r="L269" s="208"/>
      <c r="M269" s="24"/>
      <c r="N269" s="24"/>
      <c r="O269" s="208"/>
      <c r="P269" s="208"/>
      <c r="Q269" s="208"/>
      <c r="R269" s="208"/>
      <c r="S269" s="208"/>
      <c r="T269" s="208"/>
      <c r="U269" s="208"/>
      <c r="V269" s="208"/>
      <c r="W269" s="208"/>
      <c r="X269" s="208"/>
      <c r="Y269" s="208"/>
      <c r="Z269" s="208"/>
      <c r="AA269" s="208"/>
      <c r="AB269" s="208"/>
      <c r="AC269" s="208"/>
      <c r="AD269" s="208"/>
      <c r="AE269" s="208"/>
      <c r="AF269" s="208"/>
      <c r="AG269" s="24"/>
      <c r="AH269" s="208"/>
      <c r="AI269" s="24"/>
      <c r="AJ269" s="24"/>
      <c r="AK269" s="24"/>
      <c r="AL269" s="24"/>
      <c r="AM269" s="24"/>
      <c r="AN269" s="208"/>
      <c r="AO269" s="208"/>
      <c r="AP269" s="208"/>
      <c r="AQ269" s="208"/>
      <c r="AR269" s="208"/>
      <c r="AS269" s="208"/>
      <c r="AT269" s="208"/>
      <c r="AU269" s="208"/>
      <c r="AV269" s="24"/>
      <c r="AW269" s="24"/>
      <c r="AX269" s="24"/>
      <c r="AY269" s="24"/>
      <c r="AZ269" s="24"/>
      <c r="BA269" s="24"/>
      <c r="BB269" s="21">
        <v>0.67</v>
      </c>
      <c r="BC269" s="18"/>
      <c r="BD269" s="22">
        <f t="shared" si="64"/>
        <v>0.90053763440860224</v>
      </c>
      <c r="BE269" s="21"/>
      <c r="BF269" s="2">
        <v>3</v>
      </c>
      <c r="BG269" s="10"/>
      <c r="BH269" s="21"/>
      <c r="BI269" s="22"/>
      <c r="BJ269" s="21"/>
      <c r="BK269" s="21"/>
      <c r="BL269" s="22"/>
      <c r="BM269" s="21"/>
      <c r="BN269" s="21"/>
      <c r="BO269" s="22"/>
      <c r="BP269" s="21"/>
    </row>
    <row r="270" spans="1:68" ht="11.1" hidden="1" customHeight="1" outlineLevel="2" x14ac:dyDescent="0.2">
      <c r="A270" s="10"/>
      <c r="B270" s="18"/>
      <c r="C270" s="18"/>
      <c r="D270" s="18"/>
      <c r="E270" s="23" t="s">
        <v>227</v>
      </c>
      <c r="F270" s="208">
        <v>0.89800000000000002</v>
      </c>
      <c r="G270" s="208">
        <v>0.78700000000000003</v>
      </c>
      <c r="H270" s="208">
        <v>0.72799999999999998</v>
      </c>
      <c r="I270" s="239">
        <v>0.43</v>
      </c>
      <c r="J270" s="239"/>
      <c r="K270" s="208">
        <v>0.16700000000000001</v>
      </c>
      <c r="L270" s="208">
        <v>1.0999999999999999E-2</v>
      </c>
      <c r="M270" s="24"/>
      <c r="N270" s="24"/>
      <c r="O270" s="208">
        <v>0.16800000000000001</v>
      </c>
      <c r="P270" s="208">
        <v>0.42299999999999999</v>
      </c>
      <c r="Q270" s="208">
        <v>0.66800000000000004</v>
      </c>
      <c r="R270" s="208">
        <v>0.83299999999999996</v>
      </c>
      <c r="S270" s="208">
        <v>0.94299999999999995</v>
      </c>
      <c r="T270" s="208">
        <v>1.038</v>
      </c>
      <c r="U270" s="208">
        <v>0.58199999999999996</v>
      </c>
      <c r="V270" s="208">
        <v>0.35399999999999998</v>
      </c>
      <c r="W270" s="208">
        <v>0.28699999999999998</v>
      </c>
      <c r="X270" s="208">
        <v>4.7E-2</v>
      </c>
      <c r="Y270" s="24"/>
      <c r="Z270" s="208">
        <v>1E-3</v>
      </c>
      <c r="AA270" s="208">
        <v>0.223</v>
      </c>
      <c r="AB270" s="208">
        <v>0.41099999999999998</v>
      </c>
      <c r="AC270" s="208">
        <v>0.88600000000000001</v>
      </c>
      <c r="AD270" s="208">
        <v>1.3140000000000001</v>
      </c>
      <c r="AE270" s="208">
        <v>1.286</v>
      </c>
      <c r="AF270" s="208">
        <v>0.92600000000000005</v>
      </c>
      <c r="AG270" s="208">
        <v>0.76500000000000001</v>
      </c>
      <c r="AH270" s="208">
        <v>0.39500000000000002</v>
      </c>
      <c r="AI270" s="208">
        <v>0.21299999999999999</v>
      </c>
      <c r="AJ270" s="24"/>
      <c r="AK270" s="24"/>
      <c r="AL270" s="24"/>
      <c r="AM270" s="208">
        <v>0.25</v>
      </c>
      <c r="AN270" s="208">
        <v>0.48499999999999999</v>
      </c>
      <c r="AO270" s="208">
        <v>0.92700000000000005</v>
      </c>
      <c r="AP270" s="208">
        <v>1.19</v>
      </c>
      <c r="AQ270" s="208">
        <v>1.3580000000000001</v>
      </c>
      <c r="AR270" s="208">
        <v>1.252</v>
      </c>
      <c r="AS270" s="208">
        <v>0.71599999999999997</v>
      </c>
      <c r="AT270" s="208">
        <v>0.52800000000000002</v>
      </c>
      <c r="AU270" s="208">
        <v>0.159</v>
      </c>
      <c r="AV270" s="208">
        <v>4.5999999999999999E-2</v>
      </c>
      <c r="AW270" s="24"/>
      <c r="AX270" s="24"/>
      <c r="AY270" s="208">
        <v>0.14899999999999999</v>
      </c>
      <c r="AZ270" s="208">
        <v>0.32800000000000001</v>
      </c>
      <c r="BA270" s="208">
        <v>0.61799999999999999</v>
      </c>
      <c r="BB270" s="21">
        <f t="shared" si="67"/>
        <v>1.3580000000000001</v>
      </c>
      <c r="BC270" s="18"/>
      <c r="BD270" s="22">
        <f t="shared" si="64"/>
        <v>1.8252688172043012</v>
      </c>
      <c r="BE270" s="21"/>
      <c r="BF270" s="2">
        <v>2</v>
      </c>
      <c r="BG270" s="10"/>
      <c r="BH270" s="21"/>
      <c r="BI270" s="22"/>
      <c r="BJ270" s="21"/>
      <c r="BK270" s="21">
        <v>0</v>
      </c>
      <c r="BL270" s="22">
        <v>4.0740000000000012E-3</v>
      </c>
      <c r="BM270" s="21"/>
      <c r="BN270" s="21">
        <f t="shared" si="60"/>
        <v>0</v>
      </c>
      <c r="BO270" s="22">
        <f t="shared" si="60"/>
        <v>1.6296000000000005E-2</v>
      </c>
      <c r="BP270" s="21">
        <f t="shared" si="60"/>
        <v>0</v>
      </c>
    </row>
    <row r="271" spans="1:68" ht="11.1" hidden="1" customHeight="1" outlineLevel="2" x14ac:dyDescent="0.2">
      <c r="A271" s="10"/>
      <c r="B271" s="18"/>
      <c r="C271" s="18"/>
      <c r="D271" s="18"/>
      <c r="E271" s="23" t="s">
        <v>228</v>
      </c>
      <c r="F271" s="208">
        <v>1.861</v>
      </c>
      <c r="G271" s="208">
        <v>1.589</v>
      </c>
      <c r="H271" s="208">
        <v>1.3660000000000001</v>
      </c>
      <c r="I271" s="239">
        <v>0.84799999999999998</v>
      </c>
      <c r="J271" s="239"/>
      <c r="K271" s="208">
        <v>0.38700000000000001</v>
      </c>
      <c r="L271" s="208">
        <v>4.8000000000000001E-2</v>
      </c>
      <c r="M271" s="24"/>
      <c r="N271" s="24"/>
      <c r="O271" s="208">
        <v>0.22800000000000001</v>
      </c>
      <c r="P271" s="208">
        <v>0.86099999999999999</v>
      </c>
      <c r="Q271" s="208">
        <v>1.581</v>
      </c>
      <c r="R271" s="208">
        <v>1.4830000000000001</v>
      </c>
      <c r="S271" s="208">
        <v>1.53</v>
      </c>
      <c r="T271" s="208">
        <v>1.7090000000000001</v>
      </c>
      <c r="U271" s="208">
        <v>0.86799999999999999</v>
      </c>
      <c r="V271" s="208">
        <v>0.5</v>
      </c>
      <c r="W271" s="208">
        <v>0.32100000000000001</v>
      </c>
      <c r="X271" s="208">
        <v>4.1000000000000002E-2</v>
      </c>
      <c r="Y271" s="24"/>
      <c r="Z271" s="208">
        <v>8.0000000000000002E-3</v>
      </c>
      <c r="AA271" s="208">
        <v>0.21</v>
      </c>
      <c r="AB271" s="208">
        <v>0.51800000000000002</v>
      </c>
      <c r="AC271" s="208">
        <v>1.0629999999999999</v>
      </c>
      <c r="AD271" s="208">
        <v>1.631</v>
      </c>
      <c r="AE271" s="208">
        <v>1.671</v>
      </c>
      <c r="AF271" s="208">
        <v>1.218</v>
      </c>
      <c r="AG271" s="208">
        <v>0.95599999999999996</v>
      </c>
      <c r="AH271" s="208">
        <v>0.75</v>
      </c>
      <c r="AI271" s="208">
        <v>4.3999999999999997E-2</v>
      </c>
      <c r="AJ271" s="24"/>
      <c r="AK271" s="24"/>
      <c r="AL271" s="24"/>
      <c r="AM271" s="24"/>
      <c r="AN271" s="208">
        <v>0.69399999999999995</v>
      </c>
      <c r="AO271" s="208">
        <v>0.85199999999999998</v>
      </c>
      <c r="AP271" s="208">
        <v>1.3839999999999999</v>
      </c>
      <c r="AQ271" s="208">
        <v>1.351</v>
      </c>
      <c r="AR271" s="208">
        <v>1.47</v>
      </c>
      <c r="AS271" s="208">
        <v>0.93500000000000005</v>
      </c>
      <c r="AT271" s="208">
        <v>0.59899999999999998</v>
      </c>
      <c r="AU271" s="208">
        <v>0.22700000000000001</v>
      </c>
      <c r="AV271" s="208">
        <v>1.9E-2</v>
      </c>
      <c r="AW271" s="24"/>
      <c r="AX271" s="24"/>
      <c r="AY271" s="208">
        <v>0.17</v>
      </c>
      <c r="AZ271" s="24"/>
      <c r="BA271" s="208">
        <v>0.96599999999999997</v>
      </c>
      <c r="BB271" s="21">
        <f t="shared" si="67"/>
        <v>1.861</v>
      </c>
      <c r="BC271" s="18"/>
      <c r="BD271" s="22">
        <f t="shared" si="64"/>
        <v>2.5013440860215055</v>
      </c>
      <c r="BE271" s="21"/>
      <c r="BF271" s="2">
        <v>2.4</v>
      </c>
      <c r="BG271" s="10"/>
      <c r="BH271" s="21"/>
      <c r="BI271" s="22"/>
      <c r="BJ271" s="21"/>
      <c r="BK271" s="21">
        <v>0</v>
      </c>
      <c r="BL271" s="22">
        <v>5.5830000000000003E-3</v>
      </c>
      <c r="BM271" s="21"/>
      <c r="BN271" s="21">
        <f t="shared" si="60"/>
        <v>0</v>
      </c>
      <c r="BO271" s="22">
        <f t="shared" si="60"/>
        <v>2.2332000000000001E-2</v>
      </c>
      <c r="BP271" s="21">
        <f t="shared" si="60"/>
        <v>0</v>
      </c>
    </row>
    <row r="272" spans="1:68" ht="11.1" hidden="1" customHeight="1" outlineLevel="2" x14ac:dyDescent="0.2">
      <c r="A272" s="10"/>
      <c r="B272" s="18"/>
      <c r="C272" s="18"/>
      <c r="D272" s="18"/>
      <c r="E272" s="23" t="s">
        <v>229</v>
      </c>
      <c r="F272" s="208">
        <v>1.425</v>
      </c>
      <c r="G272" s="208">
        <v>1.228</v>
      </c>
      <c r="H272" s="208">
        <v>1.2829999999999999</v>
      </c>
      <c r="I272" s="239">
        <v>0.85699999999999998</v>
      </c>
      <c r="J272" s="239"/>
      <c r="K272" s="208">
        <v>0.55900000000000005</v>
      </c>
      <c r="L272" s="208">
        <v>6.4000000000000001E-2</v>
      </c>
      <c r="M272" s="24"/>
      <c r="N272" s="24"/>
      <c r="O272" s="208">
        <v>7.8E-2</v>
      </c>
      <c r="P272" s="24"/>
      <c r="Q272" s="208">
        <v>1.869</v>
      </c>
      <c r="R272" s="208">
        <v>1.3720000000000001</v>
      </c>
      <c r="S272" s="208">
        <v>2.3050000000000002</v>
      </c>
      <c r="T272" s="208">
        <v>2.613</v>
      </c>
      <c r="U272" s="208">
        <v>1.738</v>
      </c>
      <c r="V272" s="208">
        <v>1.2</v>
      </c>
      <c r="W272" s="208">
        <v>0.51500000000000001</v>
      </c>
      <c r="X272" s="208">
        <v>4.0000000000000001E-3</v>
      </c>
      <c r="Y272" s="24"/>
      <c r="Z272" s="24"/>
      <c r="AA272" s="208">
        <v>0.155</v>
      </c>
      <c r="AB272" s="208">
        <v>1.145</v>
      </c>
      <c r="AC272" s="208">
        <v>1.84</v>
      </c>
      <c r="AD272" s="208">
        <v>2.4510000000000001</v>
      </c>
      <c r="AE272" s="208">
        <v>1.625</v>
      </c>
      <c r="AF272" s="208">
        <v>3.17</v>
      </c>
      <c r="AG272" s="208">
        <v>1.8280000000000001</v>
      </c>
      <c r="AH272" s="208">
        <v>1.2809999999999999</v>
      </c>
      <c r="AI272" s="208">
        <v>0.66400000000000003</v>
      </c>
      <c r="AJ272" s="24"/>
      <c r="AK272" s="24"/>
      <c r="AL272" s="24"/>
      <c r="AM272" s="208">
        <v>0.55500000000000005</v>
      </c>
      <c r="AN272" s="208">
        <v>0.85799999999999998</v>
      </c>
      <c r="AO272" s="208">
        <v>1.444</v>
      </c>
      <c r="AP272" s="208">
        <v>1.8779999999999999</v>
      </c>
      <c r="AQ272" s="208">
        <v>2.3210000000000002</v>
      </c>
      <c r="AR272" s="208">
        <v>2.27</v>
      </c>
      <c r="AS272" s="208">
        <v>1.3759999999999999</v>
      </c>
      <c r="AT272" s="208">
        <v>1.214</v>
      </c>
      <c r="AU272" s="208">
        <v>0.57299999999999995</v>
      </c>
      <c r="AV272" s="208">
        <v>4.7E-2</v>
      </c>
      <c r="AW272" s="24"/>
      <c r="AX272" s="24"/>
      <c r="AY272" s="208">
        <v>0.33900000000000002</v>
      </c>
      <c r="AZ272" s="208">
        <v>0.623</v>
      </c>
      <c r="BA272" s="208">
        <v>1.1379999999999999</v>
      </c>
      <c r="BB272" s="21">
        <f t="shared" si="67"/>
        <v>3.17</v>
      </c>
      <c r="BC272" s="18"/>
      <c r="BD272" s="22">
        <f t="shared" si="64"/>
        <v>4.2607526881720421</v>
      </c>
      <c r="BE272" s="21"/>
      <c r="BF272" s="2">
        <v>2.4</v>
      </c>
      <c r="BG272" s="10"/>
      <c r="BH272" s="21"/>
      <c r="BI272" s="22"/>
      <c r="BJ272" s="21"/>
      <c r="BK272" s="21">
        <v>0</v>
      </c>
      <c r="BL272" s="22">
        <v>9.5099999999999994E-3</v>
      </c>
      <c r="BM272" s="21"/>
      <c r="BN272" s="21">
        <f t="shared" si="60"/>
        <v>0</v>
      </c>
      <c r="BO272" s="22">
        <f t="shared" si="60"/>
        <v>3.8039999999999997E-2</v>
      </c>
      <c r="BP272" s="21">
        <f t="shared" si="60"/>
        <v>0</v>
      </c>
    </row>
    <row r="273" spans="1:68" ht="11.1" hidden="1" customHeight="1" outlineLevel="2" x14ac:dyDescent="0.2">
      <c r="A273" s="10"/>
      <c r="B273" s="18"/>
      <c r="C273" s="18"/>
      <c r="D273" s="18"/>
      <c r="E273" s="23" t="s">
        <v>230</v>
      </c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08">
        <v>1.1990000000000001</v>
      </c>
      <c r="AO273" s="208">
        <v>2.4</v>
      </c>
      <c r="AP273" s="208">
        <v>8.2970000000000006</v>
      </c>
      <c r="AQ273" s="208">
        <v>1.155</v>
      </c>
      <c r="AR273" s="208">
        <v>1.2130000000000001</v>
      </c>
      <c r="AS273" s="208">
        <v>0.80300000000000005</v>
      </c>
      <c r="AT273" s="208">
        <v>0.36099999999999999</v>
      </c>
      <c r="AU273" s="208">
        <v>0.14899999999999999</v>
      </c>
      <c r="AV273" s="24"/>
      <c r="AW273" s="208">
        <v>3.0000000000000001E-3</v>
      </c>
      <c r="AX273" s="24"/>
      <c r="AY273" s="208">
        <v>0.123</v>
      </c>
      <c r="AZ273" s="208">
        <v>0.20699999999999999</v>
      </c>
      <c r="BA273" s="208">
        <v>0.46800000000000003</v>
      </c>
      <c r="BB273" s="21">
        <f t="shared" si="67"/>
        <v>8.2970000000000006</v>
      </c>
      <c r="BC273" s="18"/>
      <c r="BD273" s="22">
        <f t="shared" si="64"/>
        <v>11.151881720430108</v>
      </c>
      <c r="BE273" s="21"/>
      <c r="BF273" s="2">
        <v>2.9</v>
      </c>
      <c r="BG273" s="10"/>
      <c r="BH273" s="21"/>
      <c r="BI273" s="22"/>
      <c r="BJ273" s="21"/>
      <c r="BK273" s="21">
        <v>0</v>
      </c>
      <c r="BL273" s="22">
        <v>2.4891000000000003E-2</v>
      </c>
      <c r="BM273" s="21"/>
      <c r="BN273" s="21">
        <f t="shared" si="60"/>
        <v>0</v>
      </c>
      <c r="BO273" s="22">
        <f t="shared" si="60"/>
        <v>9.9564000000000014E-2</v>
      </c>
      <c r="BP273" s="21">
        <f t="shared" si="60"/>
        <v>0</v>
      </c>
    </row>
    <row r="274" spans="1:68" ht="11.1" customHeight="1" outlineLevel="1" collapsed="1" x14ac:dyDescent="0.2">
      <c r="A274" s="10"/>
      <c r="B274" s="18"/>
      <c r="C274" s="18"/>
      <c r="D274" s="18"/>
      <c r="E274" s="19" t="s">
        <v>231</v>
      </c>
      <c r="F274" s="209">
        <v>1.1000000000000001</v>
      </c>
      <c r="G274" s="209">
        <v>0.95499999999999996</v>
      </c>
      <c r="H274" s="209">
        <v>0.94399999999999995</v>
      </c>
      <c r="I274" s="20"/>
      <c r="J274" s="20"/>
      <c r="K274" s="209">
        <v>1.107</v>
      </c>
      <c r="L274" s="20"/>
      <c r="M274" s="20"/>
      <c r="N274" s="20"/>
      <c r="O274" s="20"/>
      <c r="P274" s="20"/>
      <c r="Q274" s="209">
        <v>1.288</v>
      </c>
      <c r="R274" s="209">
        <v>1.3009999999999999</v>
      </c>
      <c r="S274" s="209">
        <v>1.7629999999999999</v>
      </c>
      <c r="T274" s="209">
        <v>2.5179999999999998</v>
      </c>
      <c r="U274" s="209">
        <v>1.143</v>
      </c>
      <c r="V274" s="209">
        <v>1.06</v>
      </c>
      <c r="W274" s="209">
        <v>0.84899999999999998</v>
      </c>
      <c r="X274" s="209">
        <v>0.505</v>
      </c>
      <c r="Y274" s="209">
        <v>0.19800000000000001</v>
      </c>
      <c r="Z274" s="209">
        <v>0.24</v>
      </c>
      <c r="AA274" s="209">
        <v>0.77800000000000002</v>
      </c>
      <c r="AB274" s="209">
        <v>0.86299999999999999</v>
      </c>
      <c r="AC274" s="209">
        <v>1.7</v>
      </c>
      <c r="AD274" s="209">
        <v>2.3260000000000001</v>
      </c>
      <c r="AE274" s="209">
        <v>2.38</v>
      </c>
      <c r="AF274" s="209">
        <v>1.704</v>
      </c>
      <c r="AG274" s="209">
        <v>1.143</v>
      </c>
      <c r="AH274" s="209">
        <v>0.67500000000000004</v>
      </c>
      <c r="AI274" s="209">
        <v>0.41899999999999998</v>
      </c>
      <c r="AJ274" s="20"/>
      <c r="AK274" s="209">
        <v>0.26500000000000001</v>
      </c>
      <c r="AL274" s="20"/>
      <c r="AM274" s="209">
        <v>0.185</v>
      </c>
      <c r="AN274" s="209">
        <v>0.77</v>
      </c>
      <c r="AO274" s="209">
        <v>1.4430000000000001</v>
      </c>
      <c r="AP274" s="209">
        <v>2.0939999999999999</v>
      </c>
      <c r="AQ274" s="209">
        <v>2.16</v>
      </c>
      <c r="AR274" s="209">
        <v>2.2930000000000001</v>
      </c>
      <c r="AS274" s="209">
        <v>1.4530000000000001</v>
      </c>
      <c r="AT274" s="209">
        <v>0.998</v>
      </c>
      <c r="AU274" s="20"/>
      <c r="AV274" s="20"/>
      <c r="AW274" s="20"/>
      <c r="AX274" s="20"/>
      <c r="AY274" s="209">
        <v>0.71599999999999997</v>
      </c>
      <c r="AZ274" s="209">
        <v>0.59799999999999998</v>
      </c>
      <c r="BA274" s="209">
        <v>1.1140000000000001</v>
      </c>
      <c r="BB274" s="21">
        <f t="shared" si="67"/>
        <v>2.5179999999999998</v>
      </c>
      <c r="BC274" s="18">
        <v>3.4969999999999999</v>
      </c>
      <c r="BD274" s="22">
        <f t="shared" si="64"/>
        <v>3.3844086021505375</v>
      </c>
      <c r="BE274" s="21">
        <f>BC274-BD274</f>
        <v>0.11259139784946237</v>
      </c>
      <c r="BF274" s="2">
        <v>3</v>
      </c>
      <c r="BG274" s="10">
        <v>7</v>
      </c>
      <c r="BH274" s="21">
        <f t="shared" si="58"/>
        <v>2.601768E-3</v>
      </c>
      <c r="BI274" s="22">
        <f t="shared" si="58"/>
        <v>2.5179999999999998E-3</v>
      </c>
      <c r="BJ274" s="21">
        <f t="shared" si="66"/>
        <v>8.3768000000000124E-5</v>
      </c>
      <c r="BK274" s="21">
        <v>7.8053039999999999E-3</v>
      </c>
      <c r="BL274" s="22">
        <v>7.554E-3</v>
      </c>
      <c r="BM274" s="21">
        <v>2.5130399999999994E-4</v>
      </c>
      <c r="BN274" s="21">
        <f t="shared" si="60"/>
        <v>3.1221216E-2</v>
      </c>
      <c r="BO274" s="22">
        <f t="shared" si="60"/>
        <v>3.0216E-2</v>
      </c>
      <c r="BP274" s="21">
        <f t="shared" si="60"/>
        <v>1.0052159999999997E-3</v>
      </c>
    </row>
    <row r="275" spans="1:68" ht="11.1" hidden="1" customHeight="1" outlineLevel="2" x14ac:dyDescent="0.2">
      <c r="A275" s="10"/>
      <c r="B275" s="18"/>
      <c r="C275" s="18"/>
      <c r="D275" s="18"/>
      <c r="E275" s="23" t="s">
        <v>232</v>
      </c>
      <c r="F275" s="208">
        <v>1.1000000000000001</v>
      </c>
      <c r="G275" s="208">
        <v>0.95499999999999996</v>
      </c>
      <c r="H275" s="208">
        <v>0.94399999999999995</v>
      </c>
      <c r="I275" s="24"/>
      <c r="J275" s="24"/>
      <c r="K275" s="208">
        <v>1.107</v>
      </c>
      <c r="L275" s="24"/>
      <c r="M275" s="24"/>
      <c r="N275" s="24"/>
      <c r="O275" s="24"/>
      <c r="P275" s="24"/>
      <c r="Q275" s="208">
        <v>1.288</v>
      </c>
      <c r="R275" s="208">
        <v>1.3009999999999999</v>
      </c>
      <c r="S275" s="208">
        <v>1.7629999999999999</v>
      </c>
      <c r="T275" s="208">
        <v>2.5179999999999998</v>
      </c>
      <c r="U275" s="208">
        <v>1.143</v>
      </c>
      <c r="V275" s="208">
        <v>1.06</v>
      </c>
      <c r="W275" s="208">
        <v>0.84899999999999998</v>
      </c>
      <c r="X275" s="208">
        <v>0.505</v>
      </c>
      <c r="Y275" s="208">
        <v>0.19800000000000001</v>
      </c>
      <c r="Z275" s="208">
        <v>0.24</v>
      </c>
      <c r="AA275" s="208">
        <v>0.77800000000000002</v>
      </c>
      <c r="AB275" s="208">
        <v>0.86299999999999999</v>
      </c>
      <c r="AC275" s="208">
        <v>1.7</v>
      </c>
      <c r="AD275" s="208">
        <v>2.3260000000000001</v>
      </c>
      <c r="AE275" s="208">
        <v>2.38</v>
      </c>
      <c r="AF275" s="208">
        <v>1.704</v>
      </c>
      <c r="AG275" s="208">
        <v>1.143</v>
      </c>
      <c r="AH275" s="208">
        <v>0.67500000000000004</v>
      </c>
      <c r="AI275" s="208">
        <v>0.41899999999999998</v>
      </c>
      <c r="AJ275" s="24"/>
      <c r="AK275" s="208">
        <v>0.26500000000000001</v>
      </c>
      <c r="AL275" s="24"/>
      <c r="AM275" s="208">
        <v>0.185</v>
      </c>
      <c r="AN275" s="208">
        <v>0.77</v>
      </c>
      <c r="AO275" s="208">
        <v>1.4430000000000001</v>
      </c>
      <c r="AP275" s="208">
        <v>2.0939999999999999</v>
      </c>
      <c r="AQ275" s="208">
        <v>2.16</v>
      </c>
      <c r="AR275" s="208">
        <v>2.2930000000000001</v>
      </c>
      <c r="AS275" s="208">
        <v>1.4530000000000001</v>
      </c>
      <c r="AT275" s="208">
        <v>0.998</v>
      </c>
      <c r="AU275" s="24"/>
      <c r="AV275" s="24"/>
      <c r="AW275" s="24"/>
      <c r="AX275" s="24"/>
      <c r="AY275" s="208">
        <v>0.71599999999999997</v>
      </c>
      <c r="AZ275" s="208">
        <v>0.59799999999999998</v>
      </c>
      <c r="BA275" s="208">
        <v>1.1140000000000001</v>
      </c>
      <c r="BB275" s="21">
        <f t="shared" si="67"/>
        <v>2.5179999999999998</v>
      </c>
      <c r="BC275" s="18"/>
      <c r="BD275" s="22">
        <f t="shared" si="64"/>
        <v>3.3844086021505375</v>
      </c>
      <c r="BE275" s="21"/>
      <c r="BF275" s="2">
        <v>3</v>
      </c>
      <c r="BG275" s="10"/>
      <c r="BH275" s="21"/>
      <c r="BI275" s="22"/>
      <c r="BJ275" s="21"/>
      <c r="BK275" s="21">
        <v>0</v>
      </c>
      <c r="BL275" s="22">
        <v>7.554E-3</v>
      </c>
      <c r="BM275" s="21"/>
      <c r="BN275" s="21">
        <f t="shared" si="60"/>
        <v>0</v>
      </c>
      <c r="BO275" s="22">
        <f t="shared" si="60"/>
        <v>3.0216E-2</v>
      </c>
      <c r="BP275" s="21">
        <f t="shared" si="60"/>
        <v>0</v>
      </c>
    </row>
    <row r="276" spans="1:68" ht="11.1" hidden="1" customHeight="1" outlineLevel="1" collapsed="1" x14ac:dyDescent="0.2">
      <c r="A276" s="10"/>
      <c r="B276" s="18"/>
      <c r="C276" s="18"/>
      <c r="D276" s="18"/>
      <c r="E276" s="19" t="s">
        <v>233</v>
      </c>
      <c r="F276" s="209">
        <v>24.128</v>
      </c>
      <c r="G276" s="209">
        <v>21.074999999999999</v>
      </c>
      <c r="H276" s="209">
        <v>20.02</v>
      </c>
      <c r="I276" s="240">
        <v>12.731999999999999</v>
      </c>
      <c r="J276" s="240"/>
      <c r="K276" s="209">
        <v>5.9429999999999996</v>
      </c>
      <c r="L276" s="209">
        <v>0.67500000000000004</v>
      </c>
      <c r="M276" s="20"/>
      <c r="N276" s="20"/>
      <c r="O276" s="209">
        <v>3.1150000000000002</v>
      </c>
      <c r="P276" s="209">
        <v>10.567</v>
      </c>
      <c r="Q276" s="209">
        <v>17.355</v>
      </c>
      <c r="R276" s="209">
        <v>21.832999999999998</v>
      </c>
      <c r="S276" s="209">
        <v>29.361000000000001</v>
      </c>
      <c r="T276" s="209">
        <v>32.624000000000002</v>
      </c>
      <c r="U276" s="209">
        <v>21.045000000000002</v>
      </c>
      <c r="V276" s="209">
        <v>12.228999999999999</v>
      </c>
      <c r="W276" s="209">
        <v>9.3320000000000007</v>
      </c>
      <c r="X276" s="209">
        <v>1.7629999999999999</v>
      </c>
      <c r="Y276" s="20"/>
      <c r="Z276" s="209">
        <v>0.314</v>
      </c>
      <c r="AA276" s="209">
        <v>5.4880000000000004</v>
      </c>
      <c r="AB276" s="209">
        <v>11.023999999999999</v>
      </c>
      <c r="AC276" s="209">
        <v>22.85</v>
      </c>
      <c r="AD276" s="209">
        <v>29.693000000000001</v>
      </c>
      <c r="AE276" s="209">
        <v>35.119999999999997</v>
      </c>
      <c r="AF276" s="209">
        <v>29.202000000000002</v>
      </c>
      <c r="AG276" s="209">
        <v>21.908000000000001</v>
      </c>
      <c r="AH276" s="209">
        <v>12.987</v>
      </c>
      <c r="AI276" s="209">
        <v>8.61</v>
      </c>
      <c r="AJ276" s="20"/>
      <c r="AK276" s="209">
        <v>0.65700000000000003</v>
      </c>
      <c r="AL276" s="209">
        <v>0.58899999999999997</v>
      </c>
      <c r="AM276" s="209">
        <v>6.9370000000000003</v>
      </c>
      <c r="AN276" s="209">
        <v>10.637</v>
      </c>
      <c r="AO276" s="209">
        <v>13.715999999999999</v>
      </c>
      <c r="AP276" s="209">
        <v>32.392000000000003</v>
      </c>
      <c r="AQ276" s="209">
        <v>30.54</v>
      </c>
      <c r="AR276" s="209">
        <v>33.368000000000002</v>
      </c>
      <c r="AS276" s="209">
        <v>21.879000000000001</v>
      </c>
      <c r="AT276" s="209">
        <v>12.412000000000001</v>
      </c>
      <c r="AU276" s="209">
        <v>5.6790000000000003</v>
      </c>
      <c r="AV276" s="209">
        <v>0.92400000000000004</v>
      </c>
      <c r="AW276" s="20"/>
      <c r="AX276" s="20"/>
      <c r="AY276" s="209">
        <v>4.4880000000000004</v>
      </c>
      <c r="AZ276" s="209">
        <v>4.8179999999999996</v>
      </c>
      <c r="BA276" s="209">
        <v>18.021000000000001</v>
      </c>
      <c r="BB276" s="21">
        <f>BB277+BB278+BB279+BB280+BB281+BB282+BB283</f>
        <v>45.78</v>
      </c>
      <c r="BC276" s="18">
        <v>63.582999999999998</v>
      </c>
      <c r="BD276" s="22">
        <f t="shared" si="64"/>
        <v>61.532258064516128</v>
      </c>
      <c r="BE276" s="21">
        <f>BC276-BD276</f>
        <v>2.0507419354838703</v>
      </c>
      <c r="BF276" s="2">
        <v>33.6</v>
      </c>
      <c r="BG276" s="10">
        <v>5</v>
      </c>
      <c r="BH276" s="21">
        <f t="shared" si="58"/>
        <v>4.7305752E-2</v>
      </c>
      <c r="BI276" s="22">
        <f t="shared" si="58"/>
        <v>4.5780000000000001E-2</v>
      </c>
      <c r="BJ276" s="21">
        <f t="shared" si="66"/>
        <v>1.5257519999999983E-3</v>
      </c>
      <c r="BK276" s="21">
        <v>0.14191725599999999</v>
      </c>
      <c r="BL276" s="22">
        <v>0.13734000000000002</v>
      </c>
      <c r="BM276" s="21">
        <v>4.577255999999974E-3</v>
      </c>
      <c r="BN276" s="21">
        <f t="shared" si="60"/>
        <v>0.56766902399999997</v>
      </c>
      <c r="BO276" s="22">
        <f t="shared" si="60"/>
        <v>0.54936000000000007</v>
      </c>
      <c r="BP276" s="21">
        <f t="shared" si="60"/>
        <v>1.8309023999999896E-2</v>
      </c>
    </row>
    <row r="277" spans="1:68" ht="11.1" hidden="1" customHeight="1" outlineLevel="2" x14ac:dyDescent="0.2">
      <c r="A277" s="10"/>
      <c r="B277" s="18"/>
      <c r="C277" s="18"/>
      <c r="D277" s="18"/>
      <c r="E277" s="23" t="s">
        <v>234</v>
      </c>
      <c r="F277" s="208">
        <v>0.57799999999999996</v>
      </c>
      <c r="G277" s="208">
        <v>0.48899999999999999</v>
      </c>
      <c r="H277" s="208">
        <v>0.41299999999999998</v>
      </c>
      <c r="I277" s="239">
        <v>0.28599999999999998</v>
      </c>
      <c r="J277" s="239"/>
      <c r="K277" s="208">
        <v>0.13100000000000001</v>
      </c>
      <c r="L277" s="208">
        <v>1.0999999999999999E-2</v>
      </c>
      <c r="M277" s="24"/>
      <c r="N277" s="24"/>
      <c r="O277" s="208">
        <v>7.1999999999999995E-2</v>
      </c>
      <c r="P277" s="208">
        <v>0.24199999999999999</v>
      </c>
      <c r="Q277" s="208">
        <v>0.39900000000000002</v>
      </c>
      <c r="R277" s="208">
        <v>0.56499999999999995</v>
      </c>
      <c r="S277" s="208">
        <v>0.878</v>
      </c>
      <c r="T277" s="208">
        <v>0.94899999999999995</v>
      </c>
      <c r="U277" s="208">
        <v>0.61399999999999999</v>
      </c>
      <c r="V277" s="208">
        <v>0.29799999999999999</v>
      </c>
      <c r="W277" s="208">
        <v>0.249</v>
      </c>
      <c r="X277" s="208">
        <v>6.4000000000000001E-2</v>
      </c>
      <c r="Y277" s="24"/>
      <c r="Z277" s="208">
        <v>6.0000000000000001E-3</v>
      </c>
      <c r="AA277" s="208">
        <v>0.123</v>
      </c>
      <c r="AB277" s="208">
        <v>0.245</v>
      </c>
      <c r="AC277" s="208">
        <v>0.66400000000000003</v>
      </c>
      <c r="AD277" s="208">
        <v>0.92400000000000004</v>
      </c>
      <c r="AE277" s="208">
        <v>0.995</v>
      </c>
      <c r="AF277" s="208">
        <v>0.748</v>
      </c>
      <c r="AG277" s="208">
        <v>0.60399999999999998</v>
      </c>
      <c r="AH277" s="208">
        <v>0.33100000000000002</v>
      </c>
      <c r="AI277" s="208">
        <v>0.248</v>
      </c>
      <c r="AJ277" s="24"/>
      <c r="AK277" s="24"/>
      <c r="AL277" s="24"/>
      <c r="AM277" s="208">
        <v>0.19</v>
      </c>
      <c r="AN277" s="208">
        <v>0.255</v>
      </c>
      <c r="AO277" s="208">
        <v>0.45300000000000001</v>
      </c>
      <c r="AP277" s="208">
        <v>0.82799999999999996</v>
      </c>
      <c r="AQ277" s="208">
        <v>0.71199999999999997</v>
      </c>
      <c r="AR277" s="208">
        <v>0.84099999999999997</v>
      </c>
      <c r="AS277" s="208">
        <v>0.52500000000000002</v>
      </c>
      <c r="AT277" s="208">
        <v>0.32800000000000001</v>
      </c>
      <c r="AU277" s="208">
        <v>0.129</v>
      </c>
      <c r="AV277" s="208">
        <v>1.4999999999999999E-2</v>
      </c>
      <c r="AW277" s="24"/>
      <c r="AX277" s="24"/>
      <c r="AY277" s="208">
        <v>9.2999999999999999E-2</v>
      </c>
      <c r="AZ277" s="208">
        <v>0.16</v>
      </c>
      <c r="BA277" s="208">
        <v>0.36699999999999999</v>
      </c>
      <c r="BB277" s="21">
        <f t="shared" si="67"/>
        <v>0.995</v>
      </c>
      <c r="BC277" s="18"/>
      <c r="BD277" s="22">
        <f t="shared" si="64"/>
        <v>1.3373655913978495</v>
      </c>
      <c r="BE277" s="21"/>
      <c r="BG277" s="10"/>
      <c r="BH277" s="21"/>
      <c r="BI277" s="22"/>
      <c r="BJ277" s="21"/>
      <c r="BK277" s="21">
        <v>0</v>
      </c>
      <c r="BL277" s="22">
        <v>2.9849999999999994E-3</v>
      </c>
      <c r="BM277" s="21"/>
      <c r="BN277" s="21">
        <f t="shared" si="60"/>
        <v>0</v>
      </c>
      <c r="BO277" s="22">
        <f t="shared" si="60"/>
        <v>1.1939999999999997E-2</v>
      </c>
      <c r="BP277" s="21">
        <f t="shared" si="60"/>
        <v>0</v>
      </c>
    </row>
    <row r="278" spans="1:68" ht="11.1" hidden="1" customHeight="1" outlineLevel="2" x14ac:dyDescent="0.2">
      <c r="A278" s="10"/>
      <c r="B278" s="18"/>
      <c r="C278" s="18"/>
      <c r="D278" s="18"/>
      <c r="E278" s="23" t="s">
        <v>235</v>
      </c>
      <c r="F278" s="208">
        <v>2.9409999999999998</v>
      </c>
      <c r="G278" s="208">
        <v>2.7250000000000001</v>
      </c>
      <c r="H278" s="208">
        <v>2.7160000000000002</v>
      </c>
      <c r="I278" s="239">
        <v>1.657</v>
      </c>
      <c r="J278" s="239"/>
      <c r="K278" s="208">
        <v>0.97499999999999998</v>
      </c>
      <c r="L278" s="24"/>
      <c r="M278" s="24"/>
      <c r="N278" s="24"/>
      <c r="O278" s="24"/>
      <c r="P278" s="208">
        <v>1.133</v>
      </c>
      <c r="Q278" s="208">
        <v>2.1190000000000002</v>
      </c>
      <c r="R278" s="208">
        <v>2.7440000000000002</v>
      </c>
      <c r="S278" s="208">
        <v>2.9140000000000001</v>
      </c>
      <c r="T278" s="208">
        <v>3.4</v>
      </c>
      <c r="U278" s="208">
        <v>2.1739999999999999</v>
      </c>
      <c r="V278" s="208">
        <v>1.468</v>
      </c>
      <c r="W278" s="208">
        <v>1.05</v>
      </c>
      <c r="X278" s="208">
        <v>0.36899999999999999</v>
      </c>
      <c r="Y278" s="24"/>
      <c r="Z278" s="208">
        <v>3.5999999999999997E-2</v>
      </c>
      <c r="AA278" s="208">
        <v>0.61199999999999999</v>
      </c>
      <c r="AB278" s="208">
        <v>1.101</v>
      </c>
      <c r="AC278" s="208">
        <v>2.282</v>
      </c>
      <c r="AD278" s="24"/>
      <c r="AE278" s="208">
        <v>6.9980000000000002</v>
      </c>
      <c r="AF278" s="208">
        <v>2.7080000000000002</v>
      </c>
      <c r="AG278" s="208">
        <v>2.3969999999999998</v>
      </c>
      <c r="AH278" s="208">
        <v>1.5489999999999999</v>
      </c>
      <c r="AI278" s="208">
        <v>0.91200000000000003</v>
      </c>
      <c r="AJ278" s="24"/>
      <c r="AK278" s="24"/>
      <c r="AL278" s="24"/>
      <c r="AM278" s="208">
        <v>0.98099999999999998</v>
      </c>
      <c r="AN278" s="208">
        <v>1.177</v>
      </c>
      <c r="AO278" s="208">
        <v>2.3780000000000001</v>
      </c>
      <c r="AP278" s="208">
        <v>3.4620000000000002</v>
      </c>
      <c r="AQ278" s="208">
        <v>4.0759999999999996</v>
      </c>
      <c r="AR278" s="208">
        <v>4.0469999999999997</v>
      </c>
      <c r="AS278" s="208">
        <v>2.9569999999999999</v>
      </c>
      <c r="AT278" s="208">
        <v>1.6259999999999999</v>
      </c>
      <c r="AU278" s="208">
        <v>0.73099999999999998</v>
      </c>
      <c r="AV278" s="208">
        <v>0.28699999999999998</v>
      </c>
      <c r="AW278" s="24"/>
      <c r="AX278" s="24"/>
      <c r="AY278" s="24"/>
      <c r="AZ278" s="24"/>
      <c r="BA278" s="208">
        <v>3.911</v>
      </c>
      <c r="BB278" s="21">
        <f t="shared" si="67"/>
        <v>6.9980000000000002</v>
      </c>
      <c r="BC278" s="18"/>
      <c r="BD278" s="22">
        <f t="shared" si="64"/>
        <v>9.405913978494624</v>
      </c>
      <c r="BE278" s="21"/>
      <c r="BG278" s="10"/>
      <c r="BH278" s="21"/>
      <c r="BI278" s="22"/>
      <c r="BJ278" s="21"/>
      <c r="BK278" s="21">
        <v>0</v>
      </c>
      <c r="BL278" s="22">
        <v>2.0993999999999999E-2</v>
      </c>
      <c r="BM278" s="21"/>
      <c r="BN278" s="21">
        <f t="shared" si="60"/>
        <v>0</v>
      </c>
      <c r="BO278" s="22">
        <f t="shared" si="60"/>
        <v>8.3975999999999995E-2</v>
      </c>
      <c r="BP278" s="21">
        <f t="shared" si="60"/>
        <v>0</v>
      </c>
    </row>
    <row r="279" spans="1:68" ht="11.1" hidden="1" customHeight="1" outlineLevel="2" x14ac:dyDescent="0.2">
      <c r="A279" s="10"/>
      <c r="B279" s="18"/>
      <c r="C279" s="18"/>
      <c r="D279" s="18"/>
      <c r="E279" s="23" t="s">
        <v>236</v>
      </c>
      <c r="F279" s="208">
        <v>6.5039999999999996</v>
      </c>
      <c r="G279" s="208">
        <v>5.6529999999999996</v>
      </c>
      <c r="H279" s="208">
        <v>5.1920000000000002</v>
      </c>
      <c r="I279" s="239">
        <v>3.5129999999999999</v>
      </c>
      <c r="J279" s="239"/>
      <c r="K279" s="208">
        <v>1.7809999999999999</v>
      </c>
      <c r="L279" s="208">
        <v>0.121</v>
      </c>
      <c r="M279" s="24"/>
      <c r="N279" s="24"/>
      <c r="O279" s="24"/>
      <c r="P279" s="208">
        <v>2.8679999999999999</v>
      </c>
      <c r="Q279" s="208">
        <v>4.6399999999999997</v>
      </c>
      <c r="R279" s="208">
        <v>6.0789999999999997</v>
      </c>
      <c r="S279" s="208">
        <v>8.3879999999999999</v>
      </c>
      <c r="T279" s="208">
        <v>9.0459999999999994</v>
      </c>
      <c r="U279" s="208">
        <v>5.9889999999999999</v>
      </c>
      <c r="V279" s="208">
        <v>2.9390000000000001</v>
      </c>
      <c r="W279" s="208">
        <v>2.968</v>
      </c>
      <c r="X279" s="208">
        <v>0.29599999999999999</v>
      </c>
      <c r="Y279" s="24"/>
      <c r="Z279" s="24"/>
      <c r="AA279" s="208">
        <v>1.518</v>
      </c>
      <c r="AB279" s="208">
        <v>3.0710000000000002</v>
      </c>
      <c r="AC279" s="208">
        <v>6.64</v>
      </c>
      <c r="AD279" s="208">
        <v>8.6980000000000004</v>
      </c>
      <c r="AE279" s="208">
        <v>8.9149999999999991</v>
      </c>
      <c r="AF279" s="208">
        <v>7.3959999999999999</v>
      </c>
      <c r="AG279" s="208">
        <v>5.8840000000000003</v>
      </c>
      <c r="AH279" s="208">
        <v>3.4740000000000002</v>
      </c>
      <c r="AI279" s="208">
        <v>2.3759999999999999</v>
      </c>
      <c r="AJ279" s="24"/>
      <c r="AK279" s="24"/>
      <c r="AL279" s="24"/>
      <c r="AM279" s="208">
        <v>1.64</v>
      </c>
      <c r="AN279" s="208">
        <v>3.0510000000000002</v>
      </c>
      <c r="AO279" s="24"/>
      <c r="AP279" s="208">
        <v>12.27</v>
      </c>
      <c r="AQ279" s="208">
        <v>7.484</v>
      </c>
      <c r="AR279" s="208">
        <v>7.4509999999999996</v>
      </c>
      <c r="AS279" s="208">
        <v>4.9980000000000002</v>
      </c>
      <c r="AT279" s="208">
        <v>3.9049999999999998</v>
      </c>
      <c r="AU279" s="208">
        <v>1.748</v>
      </c>
      <c r="AV279" s="208">
        <v>0.2</v>
      </c>
      <c r="AW279" s="24"/>
      <c r="AX279" s="24"/>
      <c r="AY279" s="208">
        <v>1.335</v>
      </c>
      <c r="AZ279" s="24"/>
      <c r="BA279" s="208">
        <v>6.8529999999999998</v>
      </c>
      <c r="BB279" s="21">
        <f t="shared" si="67"/>
        <v>12.27</v>
      </c>
      <c r="BC279" s="18"/>
      <c r="BD279" s="22">
        <f t="shared" si="64"/>
        <v>16.491935483870968</v>
      </c>
      <c r="BE279" s="21"/>
      <c r="BG279" s="10"/>
      <c r="BH279" s="21"/>
      <c r="BI279" s="22"/>
      <c r="BJ279" s="21"/>
      <c r="BK279" s="21">
        <v>0</v>
      </c>
      <c r="BL279" s="22">
        <v>3.6809999999999996E-2</v>
      </c>
      <c r="BM279" s="21"/>
      <c r="BN279" s="21">
        <f t="shared" si="60"/>
        <v>0</v>
      </c>
      <c r="BO279" s="22">
        <f t="shared" si="60"/>
        <v>0.14723999999999998</v>
      </c>
      <c r="BP279" s="21">
        <f t="shared" si="60"/>
        <v>0</v>
      </c>
    </row>
    <row r="280" spans="1:68" ht="11.1" hidden="1" customHeight="1" outlineLevel="2" x14ac:dyDescent="0.2">
      <c r="A280" s="10"/>
      <c r="B280" s="18"/>
      <c r="C280" s="18"/>
      <c r="D280" s="18"/>
      <c r="E280" s="23" t="s">
        <v>237</v>
      </c>
      <c r="F280" s="208">
        <v>2.2320000000000002</v>
      </c>
      <c r="G280" s="208">
        <v>1.859</v>
      </c>
      <c r="H280" s="208">
        <v>1.7669999999999999</v>
      </c>
      <c r="I280" s="239">
        <v>1.036</v>
      </c>
      <c r="J280" s="239"/>
      <c r="K280" s="208">
        <v>0.36799999999999999</v>
      </c>
      <c r="L280" s="208">
        <v>0.03</v>
      </c>
      <c r="M280" s="24"/>
      <c r="N280" s="24"/>
      <c r="O280" s="208">
        <v>8.1000000000000003E-2</v>
      </c>
      <c r="P280" s="208">
        <v>0.83</v>
      </c>
      <c r="Q280" s="208">
        <v>1.516</v>
      </c>
      <c r="R280" s="208">
        <v>2.0179999999999998</v>
      </c>
      <c r="S280" s="208">
        <v>2.8439999999999999</v>
      </c>
      <c r="T280" s="208">
        <v>3.1459999999999999</v>
      </c>
      <c r="U280" s="208">
        <v>1.9059999999999999</v>
      </c>
      <c r="V280" s="208">
        <v>1.0389999999999999</v>
      </c>
      <c r="W280" s="208">
        <v>0.51500000000000001</v>
      </c>
      <c r="X280" s="208">
        <v>6.5000000000000002E-2</v>
      </c>
      <c r="Y280" s="24"/>
      <c r="Z280" s="208">
        <v>1E-3</v>
      </c>
      <c r="AA280" s="208">
        <v>0.26400000000000001</v>
      </c>
      <c r="AB280" s="208">
        <v>0.73399999999999999</v>
      </c>
      <c r="AC280" s="208">
        <v>1.9650000000000001</v>
      </c>
      <c r="AD280" s="208">
        <v>3.0339999999999998</v>
      </c>
      <c r="AE280" s="208">
        <v>3.0310000000000001</v>
      </c>
      <c r="AF280" s="208">
        <v>2.1840000000000002</v>
      </c>
      <c r="AG280" s="208">
        <v>1.9379999999999999</v>
      </c>
      <c r="AH280" s="208">
        <v>0.98299999999999998</v>
      </c>
      <c r="AI280" s="208">
        <v>0.50800000000000001</v>
      </c>
      <c r="AJ280" s="24"/>
      <c r="AK280" s="24"/>
      <c r="AL280" s="24"/>
      <c r="AM280" s="208">
        <v>0.308</v>
      </c>
      <c r="AN280" s="208">
        <v>0.63100000000000001</v>
      </c>
      <c r="AO280" s="208">
        <v>1.3149999999999999</v>
      </c>
      <c r="AP280" s="208">
        <v>2.1739999999999999</v>
      </c>
      <c r="AQ280" s="208">
        <v>2.6509999999999998</v>
      </c>
      <c r="AR280" s="208">
        <v>5.9509999999999996</v>
      </c>
      <c r="AS280" s="208">
        <v>3.5990000000000002</v>
      </c>
      <c r="AT280" s="24"/>
      <c r="AU280" s="24"/>
      <c r="AV280" s="24"/>
      <c r="AW280" s="24"/>
      <c r="AX280" s="24"/>
      <c r="AY280" s="24"/>
      <c r="AZ280" s="24"/>
      <c r="BA280" s="24"/>
      <c r="BB280" s="21">
        <f t="shared" si="67"/>
        <v>5.9509999999999996</v>
      </c>
      <c r="BC280" s="18"/>
      <c r="BD280" s="22">
        <f t="shared" si="64"/>
        <v>7.9986559139784941</v>
      </c>
      <c r="BE280" s="21"/>
      <c r="BG280" s="10"/>
      <c r="BH280" s="21"/>
      <c r="BI280" s="22"/>
      <c r="BJ280" s="21"/>
      <c r="BK280" s="21">
        <v>0</v>
      </c>
      <c r="BL280" s="22">
        <v>1.7852999999999997E-2</v>
      </c>
      <c r="BM280" s="21"/>
      <c r="BN280" s="21">
        <f t="shared" si="60"/>
        <v>0</v>
      </c>
      <c r="BO280" s="22">
        <f t="shared" si="60"/>
        <v>7.1411999999999989E-2</v>
      </c>
      <c r="BP280" s="21">
        <f t="shared" si="60"/>
        <v>0</v>
      </c>
    </row>
    <row r="281" spans="1:68" ht="11.1" hidden="1" customHeight="1" outlineLevel="2" x14ac:dyDescent="0.2">
      <c r="A281" s="10"/>
      <c r="B281" s="18"/>
      <c r="C281" s="18"/>
      <c r="D281" s="18"/>
      <c r="E281" s="23" t="s">
        <v>238</v>
      </c>
      <c r="F281" s="208">
        <v>5.343</v>
      </c>
      <c r="G281" s="208">
        <v>4.6509999999999998</v>
      </c>
      <c r="H281" s="208">
        <v>4.2329999999999997</v>
      </c>
      <c r="I281" s="239">
        <v>2.6429999999999998</v>
      </c>
      <c r="J281" s="239"/>
      <c r="K281" s="208">
        <v>1.446</v>
      </c>
      <c r="L281" s="208">
        <v>0.16700000000000001</v>
      </c>
      <c r="M281" s="24"/>
      <c r="N281" s="24"/>
      <c r="O281" s="208">
        <v>0.83199999999999996</v>
      </c>
      <c r="P281" s="208">
        <v>2.2349999999999999</v>
      </c>
      <c r="Q281" s="208">
        <v>3.6040000000000001</v>
      </c>
      <c r="R281" s="208">
        <v>4.1500000000000004</v>
      </c>
      <c r="S281" s="208">
        <v>6.2930000000000001</v>
      </c>
      <c r="T281" s="208">
        <v>6.78</v>
      </c>
      <c r="U281" s="208">
        <v>4.2750000000000004</v>
      </c>
      <c r="V281" s="208">
        <v>2.4460000000000002</v>
      </c>
      <c r="W281" s="208">
        <v>1.593</v>
      </c>
      <c r="X281" s="208">
        <v>0.24399999999999999</v>
      </c>
      <c r="Y281" s="24"/>
      <c r="Z281" s="208">
        <v>7.4999999999999997E-2</v>
      </c>
      <c r="AA281" s="208">
        <v>1.016</v>
      </c>
      <c r="AB281" s="208">
        <v>2.391</v>
      </c>
      <c r="AC281" s="208">
        <v>4.8879999999999999</v>
      </c>
      <c r="AD281" s="208">
        <v>7.4749999999999996</v>
      </c>
      <c r="AE281" s="208">
        <v>7.7039999999999997</v>
      </c>
      <c r="AF281" s="208">
        <v>5.6239999999999997</v>
      </c>
      <c r="AG281" s="208">
        <v>4.3239999999999998</v>
      </c>
      <c r="AH281" s="208">
        <v>2.27</v>
      </c>
      <c r="AI281" s="208">
        <v>1.573</v>
      </c>
      <c r="AJ281" s="24"/>
      <c r="AK281" s="24"/>
      <c r="AL281" s="24"/>
      <c r="AM281" s="208">
        <v>1.323</v>
      </c>
      <c r="AN281" s="208">
        <v>2.0339999999999998</v>
      </c>
      <c r="AO281" s="208">
        <v>3.7709999999999999</v>
      </c>
      <c r="AP281" s="208">
        <v>5.431</v>
      </c>
      <c r="AQ281" s="208">
        <v>6.3840000000000003</v>
      </c>
      <c r="AR281" s="208">
        <v>5.9740000000000002</v>
      </c>
      <c r="AS281" s="208">
        <v>3.7160000000000002</v>
      </c>
      <c r="AT281" s="208">
        <v>2.1680000000000001</v>
      </c>
      <c r="AU281" s="208">
        <v>0.98499999999999999</v>
      </c>
      <c r="AV281" s="208">
        <v>5.7000000000000002E-2</v>
      </c>
      <c r="AW281" s="24"/>
      <c r="AX281" s="24"/>
      <c r="AY281" s="208">
        <v>0.96899999999999997</v>
      </c>
      <c r="AZ281" s="208">
        <v>1.59</v>
      </c>
      <c r="BA281" s="208">
        <v>2.8959999999999999</v>
      </c>
      <c r="BB281" s="21">
        <f t="shared" si="67"/>
        <v>7.7039999999999997</v>
      </c>
      <c r="BC281" s="18"/>
      <c r="BD281" s="22">
        <f t="shared" si="64"/>
        <v>10.35483870967742</v>
      </c>
      <c r="BE281" s="21"/>
      <c r="BG281" s="10"/>
      <c r="BH281" s="21"/>
      <c r="BI281" s="22"/>
      <c r="BJ281" s="21"/>
      <c r="BK281" s="21">
        <v>0</v>
      </c>
      <c r="BL281" s="22">
        <v>2.3112000000000001E-2</v>
      </c>
      <c r="BM281" s="21"/>
      <c r="BN281" s="21">
        <f t="shared" si="60"/>
        <v>0</v>
      </c>
      <c r="BO281" s="22">
        <f t="shared" si="60"/>
        <v>9.2448000000000002E-2</v>
      </c>
      <c r="BP281" s="21">
        <f t="shared" si="60"/>
        <v>0</v>
      </c>
    </row>
    <row r="282" spans="1:68" ht="11.1" hidden="1" customHeight="1" outlineLevel="2" x14ac:dyDescent="0.2">
      <c r="A282" s="10"/>
      <c r="B282" s="18"/>
      <c r="C282" s="18"/>
      <c r="D282" s="18"/>
      <c r="E282" s="23" t="s">
        <v>239</v>
      </c>
      <c r="F282" s="208">
        <v>4.3730000000000002</v>
      </c>
      <c r="G282" s="208">
        <v>3.7370000000000001</v>
      </c>
      <c r="H282" s="208">
        <v>3.6179999999999999</v>
      </c>
      <c r="I282" s="239">
        <v>2.2559999999999998</v>
      </c>
      <c r="J282" s="239"/>
      <c r="K282" s="208">
        <v>1.242</v>
      </c>
      <c r="L282" s="208">
        <v>0.34599999999999997</v>
      </c>
      <c r="M282" s="24"/>
      <c r="N282" s="24"/>
      <c r="O282" s="208">
        <v>0.65</v>
      </c>
      <c r="P282" s="208">
        <v>2.0779999999999998</v>
      </c>
      <c r="Q282" s="208">
        <v>3.0409999999999999</v>
      </c>
      <c r="R282" s="208">
        <v>3.9420000000000002</v>
      </c>
      <c r="S282" s="208">
        <v>5.3040000000000003</v>
      </c>
      <c r="T282" s="208">
        <v>6.1189999999999998</v>
      </c>
      <c r="U282" s="208">
        <v>3.8530000000000002</v>
      </c>
      <c r="V282" s="208">
        <v>2.661</v>
      </c>
      <c r="W282" s="208">
        <v>1.903</v>
      </c>
      <c r="X282" s="208">
        <v>0.54500000000000004</v>
      </c>
      <c r="Y282" s="24"/>
      <c r="Z282" s="208">
        <v>0.13800000000000001</v>
      </c>
      <c r="AA282" s="208">
        <v>1.2889999999999999</v>
      </c>
      <c r="AB282" s="208">
        <v>2.1659999999999999</v>
      </c>
      <c r="AC282" s="208">
        <v>4.0810000000000004</v>
      </c>
      <c r="AD282" s="208">
        <v>6.3479999999999999</v>
      </c>
      <c r="AE282" s="208">
        <v>6.7439999999999998</v>
      </c>
      <c r="AF282" s="208">
        <v>5.4240000000000004</v>
      </c>
      <c r="AG282" s="208">
        <v>4.4249999999999998</v>
      </c>
      <c r="AH282" s="208">
        <v>2.72</v>
      </c>
      <c r="AI282" s="208">
        <v>1.849</v>
      </c>
      <c r="AJ282" s="24"/>
      <c r="AK282" s="208">
        <v>0.65700000000000003</v>
      </c>
      <c r="AL282" s="208">
        <v>0.23400000000000001</v>
      </c>
      <c r="AM282" s="208">
        <v>1.7090000000000001</v>
      </c>
      <c r="AN282" s="208">
        <v>1.956</v>
      </c>
      <c r="AO282" s="208">
        <v>3.48</v>
      </c>
      <c r="AP282" s="208">
        <v>5.1059999999999999</v>
      </c>
      <c r="AQ282" s="208">
        <v>6.0750000000000002</v>
      </c>
      <c r="AR282" s="208">
        <v>5.7560000000000002</v>
      </c>
      <c r="AS282" s="208">
        <v>3.5990000000000002</v>
      </c>
      <c r="AT282" s="208">
        <v>2.617</v>
      </c>
      <c r="AU282" s="208">
        <v>1.0680000000000001</v>
      </c>
      <c r="AV282" s="208">
        <v>0.25700000000000001</v>
      </c>
      <c r="AW282" s="24"/>
      <c r="AX282" s="24"/>
      <c r="AY282" s="208">
        <v>1.3180000000000001</v>
      </c>
      <c r="AZ282" s="208">
        <v>1.823</v>
      </c>
      <c r="BA282" s="208">
        <v>2.41</v>
      </c>
      <c r="BB282" s="21">
        <f t="shared" si="67"/>
        <v>6.7439999999999998</v>
      </c>
      <c r="BC282" s="18"/>
      <c r="BD282" s="22">
        <f t="shared" si="64"/>
        <v>9.0645161290322562</v>
      </c>
      <c r="BE282" s="21"/>
      <c r="BG282" s="10"/>
      <c r="BH282" s="21"/>
      <c r="BI282" s="22"/>
      <c r="BJ282" s="21"/>
      <c r="BK282" s="21">
        <v>0</v>
      </c>
      <c r="BL282" s="22">
        <v>2.0231999999999993E-2</v>
      </c>
      <c r="BM282" s="21"/>
      <c r="BN282" s="21">
        <f t="shared" si="60"/>
        <v>0</v>
      </c>
      <c r="BO282" s="22">
        <f t="shared" si="60"/>
        <v>8.0927999999999972E-2</v>
      </c>
      <c r="BP282" s="21">
        <f t="shared" si="60"/>
        <v>0</v>
      </c>
    </row>
    <row r="283" spans="1:68" ht="11.1" hidden="1" customHeight="1" outlineLevel="2" x14ac:dyDescent="0.2">
      <c r="A283" s="10"/>
      <c r="B283" s="18"/>
      <c r="C283" s="18"/>
      <c r="D283" s="18"/>
      <c r="E283" s="23" t="s">
        <v>240</v>
      </c>
      <c r="F283" s="208">
        <v>2.157</v>
      </c>
      <c r="G283" s="208">
        <v>1.9610000000000001</v>
      </c>
      <c r="H283" s="208">
        <v>2.081</v>
      </c>
      <c r="I283" s="239">
        <v>1.341</v>
      </c>
      <c r="J283" s="239"/>
      <c r="K283" s="24"/>
      <c r="L283" s="24"/>
      <c r="M283" s="24"/>
      <c r="N283" s="24"/>
      <c r="O283" s="208">
        <v>1.48</v>
      </c>
      <c r="P283" s="208">
        <v>1.181</v>
      </c>
      <c r="Q283" s="208">
        <v>2.036</v>
      </c>
      <c r="R283" s="208">
        <v>2.335</v>
      </c>
      <c r="S283" s="208">
        <v>2.74</v>
      </c>
      <c r="T283" s="208">
        <v>3.1840000000000002</v>
      </c>
      <c r="U283" s="208">
        <v>2.234</v>
      </c>
      <c r="V283" s="208">
        <v>1.3779999999999999</v>
      </c>
      <c r="W283" s="208">
        <v>1.054</v>
      </c>
      <c r="X283" s="208">
        <v>0.18</v>
      </c>
      <c r="Y283" s="24"/>
      <c r="Z283" s="208">
        <v>5.8000000000000003E-2</v>
      </c>
      <c r="AA283" s="208">
        <v>0.66600000000000004</v>
      </c>
      <c r="AB283" s="208">
        <v>1.3160000000000001</v>
      </c>
      <c r="AC283" s="208">
        <v>2.33</v>
      </c>
      <c r="AD283" s="208">
        <v>3.214</v>
      </c>
      <c r="AE283" s="208">
        <v>0.73299999999999998</v>
      </c>
      <c r="AF283" s="208">
        <v>5.1180000000000003</v>
      </c>
      <c r="AG283" s="208">
        <v>2.3359999999999999</v>
      </c>
      <c r="AH283" s="208">
        <v>1.66</v>
      </c>
      <c r="AI283" s="208">
        <v>1.1439999999999999</v>
      </c>
      <c r="AJ283" s="24"/>
      <c r="AK283" s="24"/>
      <c r="AL283" s="208">
        <v>0.35499999999999998</v>
      </c>
      <c r="AM283" s="208">
        <v>0.78600000000000003</v>
      </c>
      <c r="AN283" s="208">
        <v>1.5329999999999999</v>
      </c>
      <c r="AO283" s="208">
        <v>2.319</v>
      </c>
      <c r="AP283" s="208">
        <v>3.121</v>
      </c>
      <c r="AQ283" s="208">
        <v>3.1579999999999999</v>
      </c>
      <c r="AR283" s="208">
        <v>3.3479999999999999</v>
      </c>
      <c r="AS283" s="208">
        <v>2.4849999999999999</v>
      </c>
      <c r="AT283" s="208">
        <v>1.768</v>
      </c>
      <c r="AU283" s="208">
        <v>1.018</v>
      </c>
      <c r="AV283" s="208">
        <v>0.108</v>
      </c>
      <c r="AW283" s="24"/>
      <c r="AX283" s="24"/>
      <c r="AY283" s="208">
        <v>0.77300000000000002</v>
      </c>
      <c r="AZ283" s="208">
        <v>1.2450000000000001</v>
      </c>
      <c r="BA283" s="208">
        <v>1.5840000000000001</v>
      </c>
      <c r="BB283" s="21">
        <f t="shared" si="67"/>
        <v>5.1180000000000003</v>
      </c>
      <c r="BC283" s="18"/>
      <c r="BD283" s="22">
        <f t="shared" si="64"/>
        <v>6.8790322580645169</v>
      </c>
      <c r="BE283" s="21"/>
      <c r="BG283" s="10"/>
      <c r="BH283" s="21"/>
      <c r="BI283" s="22"/>
      <c r="BJ283" s="21"/>
      <c r="BK283" s="21">
        <v>0</v>
      </c>
      <c r="BL283" s="22">
        <v>1.5354000000000003E-2</v>
      </c>
      <c r="BM283" s="21"/>
      <c r="BN283" s="21">
        <f t="shared" si="60"/>
        <v>0</v>
      </c>
      <c r="BO283" s="22">
        <f t="shared" si="60"/>
        <v>6.1416000000000012E-2</v>
      </c>
      <c r="BP283" s="21">
        <f t="shared" si="60"/>
        <v>0</v>
      </c>
    </row>
    <row r="284" spans="1:68" ht="11.1" hidden="1" customHeight="1" outlineLevel="1" collapsed="1" x14ac:dyDescent="0.2">
      <c r="A284" s="10"/>
      <c r="B284" s="18"/>
      <c r="C284" s="18"/>
      <c r="D284" s="18"/>
      <c r="E284" s="19" t="s">
        <v>241</v>
      </c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9">
        <v>4.4939999999999998</v>
      </c>
      <c r="BA284" s="20"/>
      <c r="BB284" s="21">
        <f>SUM(BB285:BB287)</f>
        <v>6.9290000000000003</v>
      </c>
      <c r="BC284" s="18">
        <f>BF284</f>
        <v>13.66</v>
      </c>
      <c r="BD284" s="22">
        <f t="shared" si="64"/>
        <v>9.3131720430107521</v>
      </c>
      <c r="BE284" s="21">
        <f>BC284-BD284</f>
        <v>4.3468279569892481</v>
      </c>
      <c r="BF284" s="2">
        <f>SUM(BF285:BF287)</f>
        <v>13.66</v>
      </c>
      <c r="BG284" s="10">
        <v>6</v>
      </c>
      <c r="BH284" s="21">
        <f t="shared" ref="BH284:BI342" si="68">(BC284*24*31/1000000)</f>
        <v>1.0163040000000002E-2</v>
      </c>
      <c r="BI284" s="22">
        <f t="shared" si="68"/>
        <v>6.9290000000000003E-3</v>
      </c>
      <c r="BJ284" s="21">
        <f t="shared" si="66"/>
        <v>3.2340400000000014E-3</v>
      </c>
      <c r="BK284" s="21">
        <v>2.3793120000000001E-2</v>
      </c>
      <c r="BL284" s="22">
        <v>1.3481999999999999E-2</v>
      </c>
      <c r="BM284" s="21">
        <v>1.0311120000000002E-2</v>
      </c>
      <c r="BN284" s="21">
        <f t="shared" si="60"/>
        <v>9.5172480000000004E-2</v>
      </c>
      <c r="BO284" s="22">
        <f t="shared" si="60"/>
        <v>5.3927999999999997E-2</v>
      </c>
      <c r="BP284" s="21">
        <f t="shared" si="60"/>
        <v>4.1244480000000007E-2</v>
      </c>
    </row>
    <row r="285" spans="1:68" ht="11.1" hidden="1" customHeight="1" outlineLevel="2" x14ac:dyDescent="0.2">
      <c r="A285" s="10"/>
      <c r="B285" s="18"/>
      <c r="C285" s="18"/>
      <c r="D285" s="18"/>
      <c r="E285" s="23" t="s">
        <v>242</v>
      </c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08">
        <v>2.6829999999999998</v>
      </c>
      <c r="BA285" s="24"/>
      <c r="BB285" s="21">
        <f t="shared" si="67"/>
        <v>2.6829999999999998</v>
      </c>
      <c r="BC285" s="18"/>
      <c r="BD285" s="22">
        <f t="shared" si="64"/>
        <v>3.6061827956989245</v>
      </c>
      <c r="BE285" s="21"/>
      <c r="BF285" s="2">
        <v>5.9</v>
      </c>
      <c r="BG285" s="10"/>
      <c r="BH285" s="21"/>
      <c r="BI285" s="22"/>
      <c r="BJ285" s="21"/>
      <c r="BK285" s="21">
        <v>0</v>
      </c>
      <c r="BL285" s="22">
        <v>8.0490000000000006E-3</v>
      </c>
      <c r="BM285" s="21"/>
      <c r="BN285" s="21">
        <f t="shared" si="60"/>
        <v>0</v>
      </c>
      <c r="BO285" s="22">
        <f t="shared" si="60"/>
        <v>3.2196000000000002E-2</v>
      </c>
      <c r="BP285" s="21">
        <f t="shared" si="60"/>
        <v>0</v>
      </c>
    </row>
    <row r="286" spans="1:68" ht="11.1" hidden="1" customHeight="1" outlineLevel="2" x14ac:dyDescent="0.2">
      <c r="A286" s="10"/>
      <c r="B286" s="18"/>
      <c r="C286" s="18"/>
      <c r="D286" s="18"/>
      <c r="E286" s="23" t="s">
        <v>243</v>
      </c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08"/>
      <c r="BA286" s="24"/>
      <c r="BB286" s="21">
        <v>2.4350000000000001</v>
      </c>
      <c r="BC286" s="18"/>
      <c r="BD286" s="22">
        <f t="shared" si="64"/>
        <v>3.2728494623655915</v>
      </c>
      <c r="BE286" s="21"/>
      <c r="BF286" s="2">
        <v>3</v>
      </c>
      <c r="BG286" s="10"/>
      <c r="BH286" s="21"/>
      <c r="BI286" s="22"/>
      <c r="BJ286" s="21"/>
      <c r="BK286" s="21"/>
      <c r="BL286" s="22"/>
      <c r="BM286" s="21"/>
      <c r="BN286" s="21"/>
      <c r="BO286" s="22"/>
      <c r="BP286" s="21"/>
    </row>
    <row r="287" spans="1:68" ht="11.1" hidden="1" customHeight="1" outlineLevel="2" x14ac:dyDescent="0.2">
      <c r="A287" s="10"/>
      <c r="B287" s="18"/>
      <c r="C287" s="18"/>
      <c r="D287" s="18"/>
      <c r="E287" s="23" t="s">
        <v>244</v>
      </c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08">
        <v>1.8109999999999999</v>
      </c>
      <c r="BA287" s="24"/>
      <c r="BB287" s="21">
        <f t="shared" si="67"/>
        <v>1.8109999999999999</v>
      </c>
      <c r="BC287" s="18"/>
      <c r="BD287" s="22">
        <f t="shared" si="64"/>
        <v>2.4341397849462365</v>
      </c>
      <c r="BE287" s="21"/>
      <c r="BF287" s="2">
        <v>4.76</v>
      </c>
      <c r="BG287" s="10"/>
      <c r="BH287" s="21"/>
      <c r="BI287" s="22"/>
      <c r="BJ287" s="21"/>
      <c r="BK287" s="21">
        <v>0</v>
      </c>
      <c r="BL287" s="22">
        <v>5.4329999999999995E-3</v>
      </c>
      <c r="BM287" s="21"/>
      <c r="BN287" s="21">
        <f t="shared" si="60"/>
        <v>0</v>
      </c>
      <c r="BO287" s="22">
        <f t="shared" si="60"/>
        <v>2.1731999999999998E-2</v>
      </c>
      <c r="BP287" s="21">
        <f t="shared" si="60"/>
        <v>0</v>
      </c>
    </row>
    <row r="288" spans="1:68" ht="11.1" hidden="1" customHeight="1" outlineLevel="1" collapsed="1" x14ac:dyDescent="0.2">
      <c r="A288" s="10"/>
      <c r="B288" s="18"/>
      <c r="C288" s="18"/>
      <c r="D288" s="18"/>
      <c r="E288" s="19" t="s">
        <v>245</v>
      </c>
      <c r="F288" s="209">
        <v>7.4379999999999997</v>
      </c>
      <c r="G288" s="209">
        <v>6.3719999999999999</v>
      </c>
      <c r="H288" s="209">
        <v>6.2480000000000002</v>
      </c>
      <c r="I288" s="240">
        <v>4.3099999999999996</v>
      </c>
      <c r="J288" s="240"/>
      <c r="K288" s="209">
        <v>2.577</v>
      </c>
      <c r="L288" s="209">
        <v>0.29199999999999998</v>
      </c>
      <c r="M288" s="20"/>
      <c r="N288" s="20"/>
      <c r="O288" s="209">
        <v>1.35</v>
      </c>
      <c r="P288" s="209">
        <v>3.8849999999999998</v>
      </c>
      <c r="Q288" s="209">
        <v>5.7080000000000002</v>
      </c>
      <c r="R288" s="209">
        <v>6.875</v>
      </c>
      <c r="S288" s="209">
        <v>7.4909999999999997</v>
      </c>
      <c r="T288" s="209">
        <v>8.4190000000000005</v>
      </c>
      <c r="U288" s="209">
        <v>5.7759999999999998</v>
      </c>
      <c r="V288" s="209">
        <v>4.3540000000000001</v>
      </c>
      <c r="W288" s="209">
        <v>3.1139999999999999</v>
      </c>
      <c r="X288" s="209">
        <v>0.53300000000000003</v>
      </c>
      <c r="Y288" s="209">
        <v>0.16500000000000001</v>
      </c>
      <c r="Z288" s="209">
        <v>0.22</v>
      </c>
      <c r="AA288" s="209">
        <v>2.3039999999999998</v>
      </c>
      <c r="AB288" s="209">
        <v>3.444</v>
      </c>
      <c r="AC288" s="209">
        <v>6.0810000000000004</v>
      </c>
      <c r="AD288" s="209">
        <v>7.9809999999999999</v>
      </c>
      <c r="AE288" s="209">
        <v>7.8460000000000001</v>
      </c>
      <c r="AF288" s="209">
        <v>6.4290000000000003</v>
      </c>
      <c r="AG288" s="209">
        <v>5.8730000000000002</v>
      </c>
      <c r="AH288" s="209">
        <v>4.3550000000000004</v>
      </c>
      <c r="AI288" s="209">
        <v>3.3660000000000001</v>
      </c>
      <c r="AJ288" s="20"/>
      <c r="AK288" s="209">
        <v>0.69699999999999995</v>
      </c>
      <c r="AL288" s="209">
        <v>5.8000000000000003E-2</v>
      </c>
      <c r="AM288" s="209">
        <v>2.2210000000000001</v>
      </c>
      <c r="AN288" s="209">
        <v>4.2</v>
      </c>
      <c r="AO288" s="209">
        <v>5.8339999999999996</v>
      </c>
      <c r="AP288" s="209">
        <v>8.02</v>
      </c>
      <c r="AQ288" s="209">
        <v>8.5530000000000008</v>
      </c>
      <c r="AR288" s="209">
        <v>8.7560000000000002</v>
      </c>
      <c r="AS288" s="209">
        <v>6.3090000000000002</v>
      </c>
      <c r="AT288" s="209">
        <v>4.649</v>
      </c>
      <c r="AU288" s="209">
        <v>2.02</v>
      </c>
      <c r="AV288" s="209">
        <v>0.23599999999999999</v>
      </c>
      <c r="AW288" s="20"/>
      <c r="AX288" s="20"/>
      <c r="AY288" s="209">
        <v>0.56499999999999995</v>
      </c>
      <c r="AZ288" s="209">
        <v>1.145</v>
      </c>
      <c r="BA288" s="209">
        <v>4.5839999999999996</v>
      </c>
      <c r="BB288" s="21">
        <f t="shared" si="67"/>
        <v>8.7560000000000002</v>
      </c>
      <c r="BC288" s="18">
        <v>12.161</v>
      </c>
      <c r="BD288" s="22">
        <f t="shared" si="64"/>
        <v>11.768817204301076</v>
      </c>
      <c r="BE288" s="21">
        <f>BC288-BD288</f>
        <v>0.39218279569892367</v>
      </c>
      <c r="BF288" s="2">
        <v>9.4</v>
      </c>
      <c r="BG288" s="10">
        <v>6</v>
      </c>
      <c r="BH288" s="21">
        <f t="shared" si="68"/>
        <v>9.0477839999999997E-3</v>
      </c>
      <c r="BI288" s="22">
        <f t="shared" si="68"/>
        <v>8.7560000000000016E-3</v>
      </c>
      <c r="BJ288" s="21">
        <f t="shared" si="66"/>
        <v>2.9178399999999806E-4</v>
      </c>
      <c r="BK288" s="21">
        <v>2.7143351999999999E-2</v>
      </c>
      <c r="BL288" s="22">
        <v>2.6268000000000007E-2</v>
      </c>
      <c r="BM288" s="21">
        <v>8.7535199999999244E-4</v>
      </c>
      <c r="BN288" s="21">
        <f t="shared" si="60"/>
        <v>0.108573408</v>
      </c>
      <c r="BO288" s="22">
        <f t="shared" si="60"/>
        <v>0.10507200000000003</v>
      </c>
      <c r="BP288" s="21">
        <f t="shared" si="60"/>
        <v>3.5014079999999698E-3</v>
      </c>
    </row>
    <row r="289" spans="1:68" ht="11.1" hidden="1" customHeight="1" outlineLevel="2" x14ac:dyDescent="0.2">
      <c r="A289" s="10"/>
      <c r="B289" s="18"/>
      <c r="C289" s="18"/>
      <c r="D289" s="18"/>
      <c r="E289" s="23" t="s">
        <v>246</v>
      </c>
      <c r="F289" s="208">
        <v>7.4379999999999997</v>
      </c>
      <c r="G289" s="208">
        <v>6.3719999999999999</v>
      </c>
      <c r="H289" s="208">
        <v>6.2480000000000002</v>
      </c>
      <c r="I289" s="239">
        <v>4.3099999999999996</v>
      </c>
      <c r="J289" s="239"/>
      <c r="K289" s="208">
        <v>2.577</v>
      </c>
      <c r="L289" s="208">
        <v>0.29199999999999998</v>
      </c>
      <c r="M289" s="24"/>
      <c r="N289" s="24"/>
      <c r="O289" s="208">
        <v>1.35</v>
      </c>
      <c r="P289" s="208">
        <v>3.8849999999999998</v>
      </c>
      <c r="Q289" s="208">
        <v>5.7080000000000002</v>
      </c>
      <c r="R289" s="208">
        <v>6.875</v>
      </c>
      <c r="S289" s="208">
        <v>7.4909999999999997</v>
      </c>
      <c r="T289" s="208">
        <v>8.4190000000000005</v>
      </c>
      <c r="U289" s="208">
        <v>5.7759999999999998</v>
      </c>
      <c r="V289" s="208">
        <v>4.3540000000000001</v>
      </c>
      <c r="W289" s="208">
        <v>3.1139999999999999</v>
      </c>
      <c r="X289" s="208">
        <v>0.53300000000000003</v>
      </c>
      <c r="Y289" s="208">
        <v>0.16500000000000001</v>
      </c>
      <c r="Z289" s="208">
        <v>0.22</v>
      </c>
      <c r="AA289" s="208">
        <v>2.3039999999999998</v>
      </c>
      <c r="AB289" s="208">
        <v>3.444</v>
      </c>
      <c r="AC289" s="208">
        <v>6.0810000000000004</v>
      </c>
      <c r="AD289" s="208">
        <v>7.9809999999999999</v>
      </c>
      <c r="AE289" s="208">
        <v>7.8460000000000001</v>
      </c>
      <c r="AF289" s="208">
        <v>6.4290000000000003</v>
      </c>
      <c r="AG289" s="208">
        <v>5.8730000000000002</v>
      </c>
      <c r="AH289" s="208">
        <v>4.3550000000000004</v>
      </c>
      <c r="AI289" s="208">
        <v>3.3660000000000001</v>
      </c>
      <c r="AJ289" s="24"/>
      <c r="AK289" s="208">
        <v>0.69699999999999995</v>
      </c>
      <c r="AL289" s="208">
        <v>5.8000000000000003E-2</v>
      </c>
      <c r="AM289" s="208">
        <v>2.2210000000000001</v>
      </c>
      <c r="AN289" s="208">
        <v>4.2</v>
      </c>
      <c r="AO289" s="208">
        <v>5.8339999999999996</v>
      </c>
      <c r="AP289" s="208">
        <v>8.02</v>
      </c>
      <c r="AQ289" s="208">
        <v>8.5530000000000008</v>
      </c>
      <c r="AR289" s="208">
        <v>8.7560000000000002</v>
      </c>
      <c r="AS289" s="208">
        <v>6.3090000000000002</v>
      </c>
      <c r="AT289" s="208">
        <v>4.649</v>
      </c>
      <c r="AU289" s="208">
        <v>2.02</v>
      </c>
      <c r="AV289" s="208">
        <v>0.23599999999999999</v>
      </c>
      <c r="AW289" s="24"/>
      <c r="AX289" s="24"/>
      <c r="AY289" s="208">
        <v>0.56499999999999995</v>
      </c>
      <c r="AZ289" s="208">
        <v>1.145</v>
      </c>
      <c r="BA289" s="208">
        <v>4.5839999999999996</v>
      </c>
      <c r="BB289" s="21">
        <f t="shared" si="67"/>
        <v>8.7560000000000002</v>
      </c>
      <c r="BC289" s="18"/>
      <c r="BD289" s="22">
        <f t="shared" si="64"/>
        <v>11.768817204301076</v>
      </c>
      <c r="BE289" s="21"/>
      <c r="BG289" s="10"/>
      <c r="BH289" s="21"/>
      <c r="BI289" s="22"/>
      <c r="BJ289" s="21"/>
      <c r="BK289" s="21">
        <v>0</v>
      </c>
      <c r="BL289" s="22">
        <v>2.6268000000000007E-2</v>
      </c>
      <c r="BM289" s="21"/>
      <c r="BN289" s="21">
        <f t="shared" si="60"/>
        <v>0</v>
      </c>
      <c r="BO289" s="22">
        <f t="shared" si="60"/>
        <v>0.10507200000000003</v>
      </c>
      <c r="BP289" s="21">
        <f t="shared" si="60"/>
        <v>0</v>
      </c>
    </row>
    <row r="290" spans="1:68" ht="11.1" hidden="1" customHeight="1" outlineLevel="1" collapsed="1" x14ac:dyDescent="0.2">
      <c r="A290" s="10"/>
      <c r="B290" s="18"/>
      <c r="C290" s="18"/>
      <c r="D290" s="18"/>
      <c r="E290" s="19" t="s">
        <v>247</v>
      </c>
      <c r="F290" s="209">
        <v>2.702</v>
      </c>
      <c r="G290" s="209">
        <v>2.1829999999999998</v>
      </c>
      <c r="H290" s="209">
        <v>2.0169999999999999</v>
      </c>
      <c r="I290" s="240">
        <v>1.171</v>
      </c>
      <c r="J290" s="240"/>
      <c r="K290" s="209">
        <v>0.624</v>
      </c>
      <c r="L290" s="209">
        <v>0.127</v>
      </c>
      <c r="M290" s="20"/>
      <c r="N290" s="20"/>
      <c r="O290" s="209">
        <v>0.63600000000000001</v>
      </c>
      <c r="P290" s="209">
        <v>1.3160000000000001</v>
      </c>
      <c r="Q290" s="209">
        <v>2.0859999999999999</v>
      </c>
      <c r="R290" s="209">
        <v>2.6160000000000001</v>
      </c>
      <c r="S290" s="209">
        <v>2.7080000000000002</v>
      </c>
      <c r="T290" s="209">
        <v>2.5329999999999999</v>
      </c>
      <c r="U290" s="209">
        <v>1.472</v>
      </c>
      <c r="V290" s="209">
        <v>0.90200000000000002</v>
      </c>
      <c r="W290" s="209">
        <v>0.57399999999999995</v>
      </c>
      <c r="X290" s="209">
        <v>0.17599999999999999</v>
      </c>
      <c r="Y290" s="20"/>
      <c r="Z290" s="20"/>
      <c r="AA290" s="209">
        <v>0.33600000000000002</v>
      </c>
      <c r="AB290" s="209">
        <v>0.71799999999999997</v>
      </c>
      <c r="AC290" s="209">
        <v>1.61</v>
      </c>
      <c r="AD290" s="209">
        <v>2.5110000000000001</v>
      </c>
      <c r="AE290" s="209">
        <v>2.4790000000000001</v>
      </c>
      <c r="AF290" s="209">
        <v>1.7290000000000001</v>
      </c>
      <c r="AG290" s="209">
        <v>1.329</v>
      </c>
      <c r="AH290" s="209">
        <v>0.81699999999999995</v>
      </c>
      <c r="AI290" s="209">
        <v>0.56799999999999995</v>
      </c>
      <c r="AJ290" s="20"/>
      <c r="AK290" s="20"/>
      <c r="AL290" s="20"/>
      <c r="AM290" s="209">
        <v>0.376</v>
      </c>
      <c r="AN290" s="209">
        <v>0.84699999999999998</v>
      </c>
      <c r="AO290" s="209">
        <v>1.5229999999999999</v>
      </c>
      <c r="AP290" s="209">
        <v>2.2669999999999999</v>
      </c>
      <c r="AQ290" s="209">
        <v>2.4180000000000001</v>
      </c>
      <c r="AR290" s="209">
        <v>2.403</v>
      </c>
      <c r="AS290" s="209">
        <v>1.4830000000000001</v>
      </c>
      <c r="AT290" s="209">
        <v>1.006</v>
      </c>
      <c r="AU290" s="209">
        <v>0.56999999999999995</v>
      </c>
      <c r="AV290" s="209">
        <v>2.3E-2</v>
      </c>
      <c r="AW290" s="20"/>
      <c r="AX290" s="20"/>
      <c r="AY290" s="209">
        <v>0.35799999999999998</v>
      </c>
      <c r="AZ290" s="209">
        <v>0.64600000000000002</v>
      </c>
      <c r="BA290" s="209">
        <v>1.214</v>
      </c>
      <c r="BB290" s="21">
        <f t="shared" si="67"/>
        <v>2.7080000000000002</v>
      </c>
      <c r="BC290" s="61">
        <f>BD290</f>
        <v>3.6397849462365595</v>
      </c>
      <c r="BD290" s="22">
        <f t="shared" si="64"/>
        <v>3.6397849462365595</v>
      </c>
      <c r="BE290" s="21">
        <f>BC290-BD290</f>
        <v>0</v>
      </c>
      <c r="BF290" s="2">
        <v>3.7</v>
      </c>
      <c r="BG290" s="10">
        <v>6</v>
      </c>
      <c r="BH290" s="21">
        <f t="shared" si="68"/>
        <v>2.7079999999999999E-3</v>
      </c>
      <c r="BI290" s="22">
        <f t="shared" si="68"/>
        <v>2.7079999999999999E-3</v>
      </c>
      <c r="BJ290" s="21">
        <f t="shared" si="66"/>
        <v>0</v>
      </c>
      <c r="BK290" s="21">
        <v>8.1239999999999993E-3</v>
      </c>
      <c r="BL290" s="22">
        <v>8.1239999999999993E-3</v>
      </c>
      <c r="BM290" s="21">
        <v>0</v>
      </c>
      <c r="BN290" s="21">
        <f t="shared" si="60"/>
        <v>3.2495999999999997E-2</v>
      </c>
      <c r="BO290" s="22">
        <f t="shared" si="60"/>
        <v>3.2495999999999997E-2</v>
      </c>
      <c r="BP290" s="21">
        <f t="shared" si="60"/>
        <v>0</v>
      </c>
    </row>
    <row r="291" spans="1:68" ht="11.1" hidden="1" customHeight="1" outlineLevel="2" x14ac:dyDescent="0.2">
      <c r="A291" s="10"/>
      <c r="B291" s="18"/>
      <c r="C291" s="18"/>
      <c r="D291" s="18"/>
      <c r="E291" s="23" t="s">
        <v>248</v>
      </c>
      <c r="F291" s="208">
        <v>2.702</v>
      </c>
      <c r="G291" s="208">
        <v>2.1829999999999998</v>
      </c>
      <c r="H291" s="208">
        <v>2.0169999999999999</v>
      </c>
      <c r="I291" s="239">
        <v>1.171</v>
      </c>
      <c r="J291" s="239"/>
      <c r="K291" s="208">
        <v>0.624</v>
      </c>
      <c r="L291" s="208">
        <v>0.127</v>
      </c>
      <c r="M291" s="24"/>
      <c r="N291" s="24"/>
      <c r="O291" s="208">
        <v>0.63600000000000001</v>
      </c>
      <c r="P291" s="208">
        <v>1.3160000000000001</v>
      </c>
      <c r="Q291" s="208">
        <v>2.0859999999999999</v>
      </c>
      <c r="R291" s="208">
        <v>2.6160000000000001</v>
      </c>
      <c r="S291" s="208">
        <v>2.7080000000000002</v>
      </c>
      <c r="T291" s="208">
        <v>2.5329999999999999</v>
      </c>
      <c r="U291" s="208">
        <v>1.472</v>
      </c>
      <c r="V291" s="208">
        <v>0.90200000000000002</v>
      </c>
      <c r="W291" s="208">
        <v>0.57399999999999995</v>
      </c>
      <c r="X291" s="208">
        <v>0.17599999999999999</v>
      </c>
      <c r="Y291" s="24"/>
      <c r="Z291" s="24"/>
      <c r="AA291" s="208">
        <v>0.33600000000000002</v>
      </c>
      <c r="AB291" s="208">
        <v>0.71799999999999997</v>
      </c>
      <c r="AC291" s="208">
        <v>1.61</v>
      </c>
      <c r="AD291" s="208">
        <v>2.5110000000000001</v>
      </c>
      <c r="AE291" s="208">
        <v>2.4790000000000001</v>
      </c>
      <c r="AF291" s="208">
        <v>1.7290000000000001</v>
      </c>
      <c r="AG291" s="208">
        <v>1.329</v>
      </c>
      <c r="AH291" s="208">
        <v>0.81699999999999995</v>
      </c>
      <c r="AI291" s="208">
        <v>0.56799999999999995</v>
      </c>
      <c r="AJ291" s="24"/>
      <c r="AK291" s="24"/>
      <c r="AL291" s="24"/>
      <c r="AM291" s="208">
        <v>0.376</v>
      </c>
      <c r="AN291" s="208">
        <v>0.84699999999999998</v>
      </c>
      <c r="AO291" s="208">
        <v>1.5229999999999999</v>
      </c>
      <c r="AP291" s="208">
        <v>2.2669999999999999</v>
      </c>
      <c r="AQ291" s="208">
        <v>2.4180000000000001</v>
      </c>
      <c r="AR291" s="208">
        <v>2.403</v>
      </c>
      <c r="AS291" s="208">
        <v>1.4830000000000001</v>
      </c>
      <c r="AT291" s="208">
        <v>1.006</v>
      </c>
      <c r="AU291" s="208">
        <v>0.56999999999999995</v>
      </c>
      <c r="AV291" s="208">
        <v>2.3E-2</v>
      </c>
      <c r="AW291" s="24"/>
      <c r="AX291" s="24"/>
      <c r="AY291" s="208">
        <v>0.35799999999999998</v>
      </c>
      <c r="AZ291" s="208">
        <v>0.64600000000000002</v>
      </c>
      <c r="BA291" s="208">
        <v>1.214</v>
      </c>
      <c r="BB291" s="21">
        <f t="shared" si="67"/>
        <v>2.7080000000000002</v>
      </c>
      <c r="BC291" s="18"/>
      <c r="BD291" s="22">
        <f t="shared" si="64"/>
        <v>3.6397849462365595</v>
      </c>
      <c r="BE291" s="21"/>
      <c r="BG291" s="10"/>
      <c r="BH291" s="21"/>
      <c r="BI291" s="22"/>
      <c r="BJ291" s="21"/>
      <c r="BK291" s="21">
        <v>0</v>
      </c>
      <c r="BL291" s="22">
        <v>8.1239999999999993E-3</v>
      </c>
      <c r="BM291" s="21"/>
      <c r="BN291" s="21">
        <f t="shared" ref="BN291:BP356" si="69">BK291*4</f>
        <v>0</v>
      </c>
      <c r="BO291" s="22">
        <f t="shared" si="69"/>
        <v>3.2495999999999997E-2</v>
      </c>
      <c r="BP291" s="21">
        <f t="shared" si="69"/>
        <v>0</v>
      </c>
    </row>
    <row r="292" spans="1:68" ht="11.1" customHeight="1" outlineLevel="1" collapsed="1" x14ac:dyDescent="0.2">
      <c r="A292" s="10"/>
      <c r="B292" s="18"/>
      <c r="C292" s="18"/>
      <c r="D292" s="18"/>
      <c r="E292" s="19" t="s">
        <v>249</v>
      </c>
      <c r="F292" s="209">
        <v>1.2509999999999999</v>
      </c>
      <c r="G292" s="209">
        <v>1.1539999999999999</v>
      </c>
      <c r="H292" s="209">
        <v>1.069</v>
      </c>
      <c r="I292" s="240">
        <v>0.71199999999999997</v>
      </c>
      <c r="J292" s="240"/>
      <c r="K292" s="209">
        <v>0.52200000000000002</v>
      </c>
      <c r="L292" s="209">
        <v>0.17799999999999999</v>
      </c>
      <c r="M292" s="20"/>
      <c r="N292" s="20"/>
      <c r="O292" s="20"/>
      <c r="P292" s="209">
        <v>0.81399999999999995</v>
      </c>
      <c r="Q292" s="209">
        <v>0.88300000000000001</v>
      </c>
      <c r="R292" s="209">
        <v>1.0449999999999999</v>
      </c>
      <c r="S292" s="209">
        <v>1.296</v>
      </c>
      <c r="T292" s="209">
        <v>1.2749999999999999</v>
      </c>
      <c r="U292" s="209">
        <v>0.98199999999999998</v>
      </c>
      <c r="V292" s="209">
        <v>0.73699999999999999</v>
      </c>
      <c r="W292" s="209">
        <v>0.55600000000000005</v>
      </c>
      <c r="X292" s="209">
        <v>0.28199999999999997</v>
      </c>
      <c r="Y292" s="209">
        <v>0.14399999999999999</v>
      </c>
      <c r="Z292" s="209">
        <v>0.20499999999999999</v>
      </c>
      <c r="AA292" s="209">
        <v>0.38100000000000001</v>
      </c>
      <c r="AB292" s="209">
        <v>1.044</v>
      </c>
      <c r="AC292" s="209">
        <v>0.56699999999999995</v>
      </c>
      <c r="AD292" s="209">
        <v>1.585</v>
      </c>
      <c r="AE292" s="209">
        <v>1.528</v>
      </c>
      <c r="AF292" s="209">
        <v>1.29</v>
      </c>
      <c r="AG292" s="209">
        <v>0.99</v>
      </c>
      <c r="AH292" s="209">
        <v>0.67400000000000004</v>
      </c>
      <c r="AI292" s="209">
        <v>0.55300000000000005</v>
      </c>
      <c r="AJ292" s="20"/>
      <c r="AK292" s="20"/>
      <c r="AL292" s="209">
        <v>0.628</v>
      </c>
      <c r="AM292" s="20"/>
      <c r="AN292" s="209">
        <v>0.99399999999999999</v>
      </c>
      <c r="AO292" s="209">
        <v>0.94299999999999995</v>
      </c>
      <c r="AP292" s="209">
        <v>1.579</v>
      </c>
      <c r="AQ292" s="209">
        <v>1.4570000000000001</v>
      </c>
      <c r="AR292" s="209">
        <v>1.6830000000000001</v>
      </c>
      <c r="AS292" s="209">
        <v>1.079</v>
      </c>
      <c r="AT292" s="209">
        <v>0.67200000000000004</v>
      </c>
      <c r="AU292" s="209">
        <v>0.51500000000000001</v>
      </c>
      <c r="AV292" s="209">
        <v>0.19400000000000001</v>
      </c>
      <c r="AW292" s="20"/>
      <c r="AX292" s="20"/>
      <c r="AY292" s="209">
        <v>0.49099999999999999</v>
      </c>
      <c r="AZ292" s="209">
        <v>0.64100000000000001</v>
      </c>
      <c r="BA292" s="209">
        <v>0.67300000000000004</v>
      </c>
      <c r="BB292" s="21">
        <f t="shared" si="67"/>
        <v>1.6830000000000001</v>
      </c>
      <c r="BC292" s="18">
        <v>2.4</v>
      </c>
      <c r="BD292" s="22">
        <f t="shared" si="64"/>
        <v>2.2620967741935485</v>
      </c>
      <c r="BE292" s="21">
        <f>BC292-BD292</f>
        <v>0.13790322580645142</v>
      </c>
      <c r="BF292" s="2">
        <v>2.4</v>
      </c>
      <c r="BG292" s="10">
        <v>7</v>
      </c>
      <c r="BH292" s="21">
        <f t="shared" si="68"/>
        <v>1.7855999999999998E-3</v>
      </c>
      <c r="BI292" s="22">
        <f t="shared" si="68"/>
        <v>1.6830000000000003E-3</v>
      </c>
      <c r="BJ292" s="21">
        <f t="shared" si="66"/>
        <v>1.0259999999999957E-4</v>
      </c>
      <c r="BK292" s="21">
        <v>5.3567999999999992E-3</v>
      </c>
      <c r="BL292" s="22">
        <v>5.0490000000000005E-3</v>
      </c>
      <c r="BM292" s="21">
        <v>3.077999999999987E-4</v>
      </c>
      <c r="BN292" s="21">
        <f t="shared" si="69"/>
        <v>2.1427199999999997E-2</v>
      </c>
      <c r="BO292" s="22">
        <f t="shared" si="69"/>
        <v>2.0196000000000002E-2</v>
      </c>
      <c r="BP292" s="21">
        <f t="shared" si="69"/>
        <v>1.2311999999999948E-3</v>
      </c>
    </row>
    <row r="293" spans="1:68" ht="11.1" hidden="1" customHeight="1" outlineLevel="2" x14ac:dyDescent="0.2">
      <c r="A293" s="10"/>
      <c r="B293" s="18"/>
      <c r="C293" s="18"/>
      <c r="D293" s="18"/>
      <c r="E293" s="23" t="s">
        <v>250</v>
      </c>
      <c r="F293" s="208">
        <v>1.2509999999999999</v>
      </c>
      <c r="G293" s="208">
        <v>1.1539999999999999</v>
      </c>
      <c r="H293" s="208">
        <v>1.069</v>
      </c>
      <c r="I293" s="239">
        <v>0.71199999999999997</v>
      </c>
      <c r="J293" s="239"/>
      <c r="K293" s="208">
        <v>0.52200000000000002</v>
      </c>
      <c r="L293" s="208">
        <v>0.17799999999999999</v>
      </c>
      <c r="M293" s="24"/>
      <c r="N293" s="24"/>
      <c r="O293" s="24"/>
      <c r="P293" s="208">
        <v>0.81399999999999995</v>
      </c>
      <c r="Q293" s="208">
        <v>0.88300000000000001</v>
      </c>
      <c r="R293" s="208">
        <v>1.0449999999999999</v>
      </c>
      <c r="S293" s="208">
        <v>1.296</v>
      </c>
      <c r="T293" s="208">
        <v>1.2749999999999999</v>
      </c>
      <c r="U293" s="208">
        <v>0.98199999999999998</v>
      </c>
      <c r="V293" s="208">
        <v>0.73699999999999999</v>
      </c>
      <c r="W293" s="208">
        <v>0.55600000000000005</v>
      </c>
      <c r="X293" s="208">
        <v>0.28199999999999997</v>
      </c>
      <c r="Y293" s="208">
        <v>0.14399999999999999</v>
      </c>
      <c r="Z293" s="208">
        <v>0.20499999999999999</v>
      </c>
      <c r="AA293" s="208">
        <v>0.38100000000000001</v>
      </c>
      <c r="AB293" s="208">
        <v>1.044</v>
      </c>
      <c r="AC293" s="208">
        <v>0.56699999999999995</v>
      </c>
      <c r="AD293" s="208">
        <v>1.585</v>
      </c>
      <c r="AE293" s="208">
        <v>1.528</v>
      </c>
      <c r="AF293" s="208">
        <v>1.29</v>
      </c>
      <c r="AG293" s="208">
        <v>0.99</v>
      </c>
      <c r="AH293" s="208">
        <v>0.67400000000000004</v>
      </c>
      <c r="AI293" s="208">
        <v>0.55300000000000005</v>
      </c>
      <c r="AJ293" s="24"/>
      <c r="AK293" s="24"/>
      <c r="AL293" s="208">
        <v>0.628</v>
      </c>
      <c r="AM293" s="24"/>
      <c r="AN293" s="208">
        <v>0.99399999999999999</v>
      </c>
      <c r="AO293" s="208">
        <v>0.94299999999999995</v>
      </c>
      <c r="AP293" s="208">
        <v>1.579</v>
      </c>
      <c r="AQ293" s="208">
        <v>1.4570000000000001</v>
      </c>
      <c r="AR293" s="208">
        <v>1.6830000000000001</v>
      </c>
      <c r="AS293" s="208">
        <v>1.079</v>
      </c>
      <c r="AT293" s="208">
        <v>0.67200000000000004</v>
      </c>
      <c r="AU293" s="208">
        <v>0.51500000000000001</v>
      </c>
      <c r="AV293" s="208">
        <v>0.19400000000000001</v>
      </c>
      <c r="AW293" s="24"/>
      <c r="AX293" s="24"/>
      <c r="AY293" s="208">
        <v>0.49099999999999999</v>
      </c>
      <c r="AZ293" s="208">
        <v>0.64100000000000001</v>
      </c>
      <c r="BA293" s="208">
        <v>0.67300000000000004</v>
      </c>
      <c r="BB293" s="21">
        <f t="shared" si="67"/>
        <v>1.6830000000000001</v>
      </c>
      <c r="BC293" s="18"/>
      <c r="BD293" s="22">
        <f t="shared" si="64"/>
        <v>2.2620967741935485</v>
      </c>
      <c r="BE293" s="21"/>
      <c r="BG293" s="10"/>
      <c r="BH293" s="21"/>
      <c r="BI293" s="22"/>
      <c r="BJ293" s="21"/>
      <c r="BK293" s="21">
        <v>0</v>
      </c>
      <c r="BL293" s="22">
        <v>5.0490000000000005E-3</v>
      </c>
      <c r="BM293" s="21"/>
      <c r="BN293" s="21">
        <f t="shared" si="69"/>
        <v>0</v>
      </c>
      <c r="BO293" s="22">
        <f t="shared" si="69"/>
        <v>2.0196000000000002E-2</v>
      </c>
      <c r="BP293" s="21">
        <f t="shared" si="69"/>
        <v>0</v>
      </c>
    </row>
    <row r="294" spans="1:68" ht="11.1" customHeight="1" outlineLevel="1" collapsed="1" x14ac:dyDescent="0.2">
      <c r="A294" s="10"/>
      <c r="B294" s="18"/>
      <c r="C294" s="18"/>
      <c r="D294" s="18"/>
      <c r="E294" s="19" t="s">
        <v>251</v>
      </c>
      <c r="F294" s="209"/>
      <c r="G294" s="209"/>
      <c r="H294" s="209"/>
      <c r="I294" s="240"/>
      <c r="J294" s="240"/>
      <c r="K294" s="209"/>
      <c r="L294" s="209"/>
      <c r="M294" s="20"/>
      <c r="N294" s="20"/>
      <c r="O294" s="20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  <c r="AA294" s="209"/>
      <c r="AB294" s="209"/>
      <c r="AC294" s="209"/>
      <c r="AD294" s="209"/>
      <c r="AE294" s="209"/>
      <c r="AF294" s="209"/>
      <c r="AG294" s="209"/>
      <c r="AH294" s="209"/>
      <c r="AI294" s="209"/>
      <c r="AJ294" s="20"/>
      <c r="AK294" s="20"/>
      <c r="AL294" s="209"/>
      <c r="AM294" s="20"/>
      <c r="AN294" s="209"/>
      <c r="AO294" s="209"/>
      <c r="AP294" s="209"/>
      <c r="AQ294" s="209"/>
      <c r="AR294" s="209"/>
      <c r="AS294" s="209"/>
      <c r="AT294" s="209"/>
      <c r="AU294" s="209"/>
      <c r="AV294" s="209"/>
      <c r="AW294" s="20"/>
      <c r="AX294" s="20"/>
      <c r="AY294" s="209"/>
      <c r="AZ294" s="209"/>
      <c r="BA294" s="209"/>
      <c r="BB294" s="21">
        <v>0.7</v>
      </c>
      <c r="BC294" s="18">
        <v>2.4</v>
      </c>
      <c r="BD294" s="22">
        <f>(BB294/31/24)*1000</f>
        <v>0.94086021505376338</v>
      </c>
      <c r="BE294" s="21">
        <f>BC294-BD294</f>
        <v>1.4591397849462364</v>
      </c>
      <c r="BF294" s="2">
        <v>2.4</v>
      </c>
      <c r="BG294" s="10">
        <v>7</v>
      </c>
      <c r="BH294" s="21">
        <f>(BC294*24*31/1000000)</f>
        <v>1.7855999999999998E-3</v>
      </c>
      <c r="BI294" s="22">
        <f>(BD294*24*31/1000000)</f>
        <v>6.9999999999999988E-4</v>
      </c>
      <c r="BJ294" s="21">
        <f t="shared" si="66"/>
        <v>1.0855999999999999E-3</v>
      </c>
      <c r="BK294" s="21">
        <v>5.3567999999999992E-3</v>
      </c>
      <c r="BL294" s="22">
        <v>5.0490000000000005E-3</v>
      </c>
      <c r="BM294" s="21">
        <v>3.077999999999987E-4</v>
      </c>
      <c r="BN294" s="21">
        <f t="shared" si="69"/>
        <v>2.1427199999999997E-2</v>
      </c>
      <c r="BO294" s="22">
        <f t="shared" si="69"/>
        <v>2.0196000000000002E-2</v>
      </c>
      <c r="BP294" s="21">
        <f t="shared" si="69"/>
        <v>1.2311999999999948E-3</v>
      </c>
    </row>
    <row r="295" spans="1:68" ht="11.1" hidden="1" customHeight="1" outlineLevel="2" x14ac:dyDescent="0.2">
      <c r="A295" s="10"/>
      <c r="B295" s="18"/>
      <c r="C295" s="18"/>
      <c r="D295" s="18"/>
      <c r="E295" s="23" t="s">
        <v>252</v>
      </c>
      <c r="F295" s="208"/>
      <c r="G295" s="208"/>
      <c r="H295" s="208"/>
      <c r="I295" s="239"/>
      <c r="J295" s="239"/>
      <c r="K295" s="208"/>
      <c r="L295" s="208"/>
      <c r="M295" s="24"/>
      <c r="N295" s="24"/>
      <c r="O295" s="24"/>
      <c r="P295" s="208"/>
      <c r="Q295" s="208"/>
      <c r="R295" s="208"/>
      <c r="S295" s="208"/>
      <c r="T295" s="208"/>
      <c r="U295" s="208"/>
      <c r="V295" s="208"/>
      <c r="W295" s="208"/>
      <c r="X295" s="208"/>
      <c r="Y295" s="208"/>
      <c r="Z295" s="208"/>
      <c r="AA295" s="208"/>
      <c r="AB295" s="208"/>
      <c r="AC295" s="208"/>
      <c r="AD295" s="208"/>
      <c r="AE295" s="208"/>
      <c r="AF295" s="208"/>
      <c r="AG295" s="208"/>
      <c r="AH295" s="208"/>
      <c r="AI295" s="208"/>
      <c r="AJ295" s="24"/>
      <c r="AK295" s="24"/>
      <c r="AL295" s="208"/>
      <c r="AM295" s="24"/>
      <c r="AN295" s="208"/>
      <c r="AO295" s="208"/>
      <c r="AP295" s="208"/>
      <c r="AQ295" s="208"/>
      <c r="AR295" s="208"/>
      <c r="AS295" s="208"/>
      <c r="AT295" s="208"/>
      <c r="AU295" s="208"/>
      <c r="AV295" s="208"/>
      <c r="AW295" s="24"/>
      <c r="AX295" s="24"/>
      <c r="AY295" s="208"/>
      <c r="AZ295" s="208"/>
      <c r="BA295" s="208"/>
      <c r="BB295" s="21">
        <v>0.7</v>
      </c>
      <c r="BC295" s="18"/>
      <c r="BD295" s="22">
        <f>(BB295/31/24)*1000</f>
        <v>0.94086021505376338</v>
      </c>
      <c r="BE295" s="21"/>
      <c r="BG295" s="10"/>
      <c r="BH295" s="21"/>
      <c r="BI295" s="22"/>
      <c r="BJ295" s="21"/>
      <c r="BK295" s="21">
        <v>0</v>
      </c>
      <c r="BL295" s="22">
        <v>5.0490000000000005E-3</v>
      </c>
      <c r="BM295" s="21"/>
      <c r="BN295" s="21">
        <f t="shared" si="69"/>
        <v>0</v>
      </c>
      <c r="BO295" s="22">
        <f t="shared" si="69"/>
        <v>2.0196000000000002E-2</v>
      </c>
      <c r="BP295" s="21">
        <f t="shared" si="69"/>
        <v>0</v>
      </c>
    </row>
    <row r="296" spans="1:68" ht="11.1" hidden="1" customHeight="1" outlineLevel="1" collapsed="1" x14ac:dyDescent="0.2">
      <c r="A296" s="10"/>
      <c r="B296" s="18"/>
      <c r="C296" s="18"/>
      <c r="D296" s="18"/>
      <c r="E296" s="19" t="s">
        <v>253</v>
      </c>
      <c r="F296" s="209">
        <v>0.59499999999999997</v>
      </c>
      <c r="G296" s="209">
        <v>0.90200000000000002</v>
      </c>
      <c r="H296" s="209">
        <v>0.751</v>
      </c>
      <c r="I296" s="240">
        <v>0.51</v>
      </c>
      <c r="J296" s="240"/>
      <c r="K296" s="209">
        <v>0.29899999999999999</v>
      </c>
      <c r="L296" s="20"/>
      <c r="M296" s="20"/>
      <c r="N296" s="20"/>
      <c r="O296" s="209">
        <v>0.21099999999999999</v>
      </c>
      <c r="P296" s="209">
        <v>0.49099999999999999</v>
      </c>
      <c r="Q296" s="209">
        <v>0.66400000000000003</v>
      </c>
      <c r="R296" s="209">
        <v>0.84699999999999998</v>
      </c>
      <c r="S296" s="209">
        <v>0.98399999999999999</v>
      </c>
      <c r="T296" s="209">
        <v>1.022</v>
      </c>
      <c r="U296" s="209">
        <v>0.64</v>
      </c>
      <c r="V296" s="209">
        <v>0.38500000000000001</v>
      </c>
      <c r="W296" s="209">
        <v>0.34599999999999997</v>
      </c>
      <c r="X296" s="20"/>
      <c r="Y296" s="20"/>
      <c r="Z296" s="209">
        <v>5.3999999999999999E-2</v>
      </c>
      <c r="AA296" s="209">
        <v>0.217</v>
      </c>
      <c r="AB296" s="209">
        <v>0.313</v>
      </c>
      <c r="AC296" s="209">
        <v>0.71899999999999997</v>
      </c>
      <c r="AD296" s="209">
        <v>1.0449999999999999</v>
      </c>
      <c r="AE296" s="209">
        <v>1.0589999999999999</v>
      </c>
      <c r="AF296" s="209">
        <v>0.73299999999999998</v>
      </c>
      <c r="AG296" s="209">
        <v>0.628</v>
      </c>
      <c r="AH296" s="209">
        <v>0.36199999999999999</v>
      </c>
      <c r="AI296" s="209">
        <v>0.23200000000000001</v>
      </c>
      <c r="AJ296" s="20"/>
      <c r="AK296" s="20"/>
      <c r="AL296" s="20"/>
      <c r="AM296" s="209">
        <v>0.26</v>
      </c>
      <c r="AN296" s="209">
        <v>0.43</v>
      </c>
      <c r="AO296" s="209">
        <v>0.58499999999999996</v>
      </c>
      <c r="AP296" s="209">
        <v>0.79900000000000004</v>
      </c>
      <c r="AQ296" s="209">
        <v>0.82599999999999996</v>
      </c>
      <c r="AR296" s="209">
        <v>2.1230000000000002</v>
      </c>
      <c r="AS296" s="209">
        <v>3.1880000000000002</v>
      </c>
      <c r="AT296" s="209">
        <v>0.84699999999999998</v>
      </c>
      <c r="AU296" s="209">
        <v>0.35899999999999999</v>
      </c>
      <c r="AV296" s="209">
        <v>2.8000000000000001E-2</v>
      </c>
      <c r="AW296" s="20"/>
      <c r="AX296" s="20"/>
      <c r="AY296" s="209">
        <v>0.23400000000000001</v>
      </c>
      <c r="AZ296" s="209">
        <v>0.501</v>
      </c>
      <c r="BA296" s="209">
        <v>0.98399999999999999</v>
      </c>
      <c r="BB296" s="21">
        <f>BB297+BB298</f>
        <v>3.6239999999999997</v>
      </c>
      <c r="BC296" s="18">
        <v>8.4</v>
      </c>
      <c r="BD296" s="22">
        <f t="shared" si="64"/>
        <v>4.8709677419354831</v>
      </c>
      <c r="BE296" s="21">
        <f>BC296-BD296</f>
        <v>3.5290322580645173</v>
      </c>
      <c r="BF296" s="2">
        <v>8.4</v>
      </c>
      <c r="BG296" s="10">
        <v>6</v>
      </c>
      <c r="BH296" s="21">
        <f t="shared" si="68"/>
        <v>6.2496000000000001E-3</v>
      </c>
      <c r="BI296" s="22">
        <f t="shared" si="68"/>
        <v>3.6239999999999992E-3</v>
      </c>
      <c r="BJ296" s="21">
        <f t="shared" si="66"/>
        <v>2.6256000000000009E-3</v>
      </c>
      <c r="BK296" s="21">
        <v>1.8748799999999999E-2</v>
      </c>
      <c r="BL296" s="22">
        <v>1.0871999999999998E-2</v>
      </c>
      <c r="BM296" s="21">
        <v>7.8768000000000015E-3</v>
      </c>
      <c r="BN296" s="21">
        <f t="shared" si="69"/>
        <v>7.4995199999999998E-2</v>
      </c>
      <c r="BO296" s="22">
        <f t="shared" si="69"/>
        <v>4.3487999999999992E-2</v>
      </c>
      <c r="BP296" s="21">
        <f t="shared" si="69"/>
        <v>3.1507200000000006E-2</v>
      </c>
    </row>
    <row r="297" spans="1:68" ht="11.1" hidden="1" customHeight="1" outlineLevel="2" x14ac:dyDescent="0.2">
      <c r="A297" s="10"/>
      <c r="B297" s="18"/>
      <c r="C297" s="18"/>
      <c r="D297" s="18"/>
      <c r="E297" s="23" t="s">
        <v>254</v>
      </c>
      <c r="F297" s="208">
        <v>0.59499999999999997</v>
      </c>
      <c r="G297" s="208">
        <v>0.90200000000000002</v>
      </c>
      <c r="H297" s="208">
        <v>0.751</v>
      </c>
      <c r="I297" s="239">
        <v>0.51</v>
      </c>
      <c r="J297" s="239"/>
      <c r="K297" s="208">
        <v>0.29899999999999999</v>
      </c>
      <c r="L297" s="24"/>
      <c r="M297" s="24"/>
      <c r="N297" s="24"/>
      <c r="O297" s="208">
        <v>0.21099999999999999</v>
      </c>
      <c r="P297" s="208">
        <v>0.49099999999999999</v>
      </c>
      <c r="Q297" s="208">
        <v>0.66400000000000003</v>
      </c>
      <c r="R297" s="208">
        <v>0.84699999999999998</v>
      </c>
      <c r="S297" s="208">
        <v>0.98399999999999999</v>
      </c>
      <c r="T297" s="208">
        <v>1.022</v>
      </c>
      <c r="U297" s="208">
        <v>0.64</v>
      </c>
      <c r="V297" s="208">
        <v>0.38500000000000001</v>
      </c>
      <c r="W297" s="208">
        <v>0.34599999999999997</v>
      </c>
      <c r="X297" s="24"/>
      <c r="Y297" s="24"/>
      <c r="Z297" s="208">
        <v>5.3999999999999999E-2</v>
      </c>
      <c r="AA297" s="208">
        <v>0.217</v>
      </c>
      <c r="AB297" s="208">
        <v>0.313</v>
      </c>
      <c r="AC297" s="208">
        <v>0.71899999999999997</v>
      </c>
      <c r="AD297" s="208">
        <v>1.0449999999999999</v>
      </c>
      <c r="AE297" s="208">
        <v>1.0589999999999999</v>
      </c>
      <c r="AF297" s="208">
        <v>0.73299999999999998</v>
      </c>
      <c r="AG297" s="208">
        <v>0.628</v>
      </c>
      <c r="AH297" s="208">
        <v>0.36199999999999999</v>
      </c>
      <c r="AI297" s="208">
        <v>0.23200000000000001</v>
      </c>
      <c r="AJ297" s="24"/>
      <c r="AK297" s="24"/>
      <c r="AL297" s="24"/>
      <c r="AM297" s="208">
        <v>0.26</v>
      </c>
      <c r="AN297" s="208">
        <v>0.43</v>
      </c>
      <c r="AO297" s="208">
        <v>0.58499999999999996</v>
      </c>
      <c r="AP297" s="208">
        <v>0.79900000000000004</v>
      </c>
      <c r="AQ297" s="208">
        <v>0.82599999999999996</v>
      </c>
      <c r="AR297" s="208">
        <v>0.95499999999999996</v>
      </c>
      <c r="AS297" s="208">
        <v>0.623</v>
      </c>
      <c r="AT297" s="208">
        <v>0.40899999999999997</v>
      </c>
      <c r="AU297" s="208">
        <v>0.17599999999999999</v>
      </c>
      <c r="AV297" s="208">
        <v>2.1000000000000001E-2</v>
      </c>
      <c r="AW297" s="24"/>
      <c r="AX297" s="24"/>
      <c r="AY297" s="208">
        <v>0.153</v>
      </c>
      <c r="AZ297" s="208">
        <v>0.29099999999999998</v>
      </c>
      <c r="BA297" s="208">
        <v>0.52400000000000002</v>
      </c>
      <c r="BB297" s="21">
        <f t="shared" si="67"/>
        <v>1.0589999999999999</v>
      </c>
      <c r="BC297" s="18"/>
      <c r="BD297" s="22">
        <f t="shared" si="64"/>
        <v>1.4233870967741935</v>
      </c>
      <c r="BE297" s="21"/>
      <c r="BG297" s="10"/>
      <c r="BH297" s="21"/>
      <c r="BI297" s="22"/>
      <c r="BJ297" s="21"/>
      <c r="BK297" s="21">
        <v>0</v>
      </c>
      <c r="BL297" s="22">
        <v>3.1769999999999993E-3</v>
      </c>
      <c r="BM297" s="21"/>
      <c r="BN297" s="21">
        <f t="shared" si="69"/>
        <v>0</v>
      </c>
      <c r="BO297" s="22">
        <f t="shared" si="69"/>
        <v>1.2707999999999997E-2</v>
      </c>
      <c r="BP297" s="21">
        <f t="shared" si="69"/>
        <v>0</v>
      </c>
    </row>
    <row r="298" spans="1:68" ht="11.1" hidden="1" customHeight="1" outlineLevel="2" x14ac:dyDescent="0.2">
      <c r="A298" s="10"/>
      <c r="B298" s="18"/>
      <c r="C298" s="18"/>
      <c r="D298" s="18"/>
      <c r="E298" s="23" t="s">
        <v>255</v>
      </c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08">
        <v>1.1679999999999999</v>
      </c>
      <c r="AS298" s="208">
        <v>2.5649999999999999</v>
      </c>
      <c r="AT298" s="208">
        <v>0.438</v>
      </c>
      <c r="AU298" s="208">
        <v>0.183</v>
      </c>
      <c r="AV298" s="208">
        <v>7.0000000000000001E-3</v>
      </c>
      <c r="AW298" s="24"/>
      <c r="AX298" s="24"/>
      <c r="AY298" s="208">
        <v>8.1000000000000003E-2</v>
      </c>
      <c r="AZ298" s="208">
        <v>0.21</v>
      </c>
      <c r="BA298" s="208">
        <v>0.46</v>
      </c>
      <c r="BB298" s="21">
        <f t="shared" si="67"/>
        <v>2.5649999999999999</v>
      </c>
      <c r="BC298" s="18"/>
      <c r="BD298" s="22">
        <f t="shared" si="64"/>
        <v>3.44758064516129</v>
      </c>
      <c r="BE298" s="21"/>
      <c r="BG298" s="10"/>
      <c r="BH298" s="21"/>
      <c r="BI298" s="22"/>
      <c r="BJ298" s="21"/>
      <c r="BK298" s="21">
        <v>0</v>
      </c>
      <c r="BL298" s="22">
        <v>7.6950000000000005E-3</v>
      </c>
      <c r="BM298" s="21"/>
      <c r="BN298" s="21">
        <f t="shared" si="69"/>
        <v>0</v>
      </c>
      <c r="BO298" s="22">
        <f t="shared" si="69"/>
        <v>3.0780000000000002E-2</v>
      </c>
      <c r="BP298" s="21">
        <f t="shared" si="69"/>
        <v>0</v>
      </c>
    </row>
    <row r="299" spans="1:68" ht="11.1" customHeight="1" outlineLevel="1" collapsed="1" x14ac:dyDescent="0.2">
      <c r="A299" s="10"/>
      <c r="B299" s="18"/>
      <c r="C299" s="18"/>
      <c r="D299" s="18"/>
      <c r="E299" s="19" t="s">
        <v>256</v>
      </c>
      <c r="F299" s="20"/>
      <c r="G299" s="20"/>
      <c r="H299" s="20"/>
      <c r="I299" s="240">
        <v>0.09</v>
      </c>
      <c r="J299" s="240"/>
      <c r="K299" s="20"/>
      <c r="L299" s="20"/>
      <c r="M299" s="20"/>
      <c r="N299" s="20"/>
      <c r="O299" s="20"/>
      <c r="P299" s="20"/>
      <c r="Q299" s="209">
        <v>6.4000000000000001E-2</v>
      </c>
      <c r="R299" s="20"/>
      <c r="S299" s="20"/>
      <c r="T299" s="20"/>
      <c r="U299" s="209">
        <v>4.2999999999999997E-2</v>
      </c>
      <c r="V299" s="209">
        <v>2.8000000000000001E-2</v>
      </c>
      <c r="W299" s="20"/>
      <c r="X299" s="20"/>
      <c r="Y299" s="20"/>
      <c r="Z299" s="20"/>
      <c r="AA299" s="20"/>
      <c r="AB299" s="209">
        <v>4.8000000000000001E-2</v>
      </c>
      <c r="AC299" s="209">
        <v>2.1000000000000001E-2</v>
      </c>
      <c r="AD299" s="209">
        <v>2.1000000000000001E-2</v>
      </c>
      <c r="AE299" s="209">
        <v>1.9E-2</v>
      </c>
      <c r="AF299" s="209">
        <v>0.02</v>
      </c>
      <c r="AG299" s="209">
        <v>1.7999999999999999E-2</v>
      </c>
      <c r="AH299" s="209">
        <v>2.8000000000000001E-2</v>
      </c>
      <c r="AI299" s="209">
        <v>1.7999999999999999E-2</v>
      </c>
      <c r="AJ299" s="20"/>
      <c r="AK299" s="20"/>
      <c r="AL299" s="20"/>
      <c r="AM299" s="20"/>
      <c r="AN299" s="209">
        <v>2.8000000000000001E-2</v>
      </c>
      <c r="AO299" s="209">
        <v>2.1000000000000001E-2</v>
      </c>
      <c r="AP299" s="209">
        <v>2.1000000000000001E-2</v>
      </c>
      <c r="AQ299" s="209">
        <v>1.4E-2</v>
      </c>
      <c r="AR299" s="209">
        <v>2.1000000000000001E-2</v>
      </c>
      <c r="AS299" s="209">
        <v>0.02</v>
      </c>
      <c r="AT299" s="209">
        <v>0.02</v>
      </c>
      <c r="AU299" s="209">
        <v>1.0999999999999999E-2</v>
      </c>
      <c r="AV299" s="209">
        <v>5.0000000000000001E-3</v>
      </c>
      <c r="AW299" s="20"/>
      <c r="AX299" s="20"/>
      <c r="AY299" s="209">
        <v>4.0000000000000001E-3</v>
      </c>
      <c r="AZ299" s="209">
        <v>6.0000000000000001E-3</v>
      </c>
      <c r="BA299" s="209">
        <v>5.0000000000000001E-3</v>
      </c>
      <c r="BB299" s="21">
        <f t="shared" si="67"/>
        <v>0.09</v>
      </c>
      <c r="BC299" s="18">
        <v>1.2</v>
      </c>
      <c r="BD299" s="22">
        <f t="shared" si="64"/>
        <v>0.12096774193548386</v>
      </c>
      <c r="BE299" s="21">
        <f>BC299-BD299</f>
        <v>1.0790322580645162</v>
      </c>
      <c r="BF299" s="2">
        <v>1.2</v>
      </c>
      <c r="BG299" s="10">
        <v>7</v>
      </c>
      <c r="BH299" s="21">
        <f t="shared" si="68"/>
        <v>8.9279999999999991E-4</v>
      </c>
      <c r="BI299" s="22">
        <f t="shared" si="68"/>
        <v>8.9999999999999992E-5</v>
      </c>
      <c r="BJ299" s="21">
        <f t="shared" si="66"/>
        <v>8.0279999999999989E-4</v>
      </c>
      <c r="BK299" s="21">
        <v>2.6783999999999996E-3</v>
      </c>
      <c r="BL299" s="22">
        <v>2.6999999999999995E-4</v>
      </c>
      <c r="BM299" s="21">
        <v>2.4083999999999998E-3</v>
      </c>
      <c r="BN299" s="21">
        <f t="shared" si="69"/>
        <v>1.0713599999999998E-2</v>
      </c>
      <c r="BO299" s="22">
        <f t="shared" si="69"/>
        <v>1.0799999999999998E-3</v>
      </c>
      <c r="BP299" s="21">
        <f t="shared" si="69"/>
        <v>9.6335999999999991E-3</v>
      </c>
    </row>
    <row r="300" spans="1:68" ht="11.1" hidden="1" customHeight="1" outlineLevel="2" x14ac:dyDescent="0.2">
      <c r="A300" s="10"/>
      <c r="B300" s="18"/>
      <c r="C300" s="18"/>
      <c r="D300" s="18"/>
      <c r="E300" s="23" t="s">
        <v>257</v>
      </c>
      <c r="F300" s="24"/>
      <c r="G300" s="24"/>
      <c r="H300" s="24"/>
      <c r="I300" s="239">
        <v>0.09</v>
      </c>
      <c r="J300" s="239"/>
      <c r="K300" s="24"/>
      <c r="L300" s="24"/>
      <c r="M300" s="24"/>
      <c r="N300" s="24"/>
      <c r="O300" s="24"/>
      <c r="P300" s="24"/>
      <c r="Q300" s="208">
        <v>6.4000000000000001E-2</v>
      </c>
      <c r="R300" s="24"/>
      <c r="S300" s="24"/>
      <c r="T300" s="24"/>
      <c r="U300" s="208">
        <v>4.2999999999999997E-2</v>
      </c>
      <c r="V300" s="208">
        <v>2.8000000000000001E-2</v>
      </c>
      <c r="W300" s="24"/>
      <c r="X300" s="24"/>
      <c r="Y300" s="24"/>
      <c r="Z300" s="24"/>
      <c r="AA300" s="24"/>
      <c r="AB300" s="208">
        <v>4.8000000000000001E-2</v>
      </c>
      <c r="AC300" s="208">
        <v>2.1000000000000001E-2</v>
      </c>
      <c r="AD300" s="208">
        <v>2.1000000000000001E-2</v>
      </c>
      <c r="AE300" s="208">
        <v>1.9E-2</v>
      </c>
      <c r="AF300" s="208">
        <v>0.02</v>
      </c>
      <c r="AG300" s="208">
        <v>1.7999999999999999E-2</v>
      </c>
      <c r="AH300" s="208">
        <v>2.8000000000000001E-2</v>
      </c>
      <c r="AI300" s="208">
        <v>1.7999999999999999E-2</v>
      </c>
      <c r="AJ300" s="24"/>
      <c r="AK300" s="24"/>
      <c r="AL300" s="24"/>
      <c r="AM300" s="24"/>
      <c r="AN300" s="208">
        <v>2.8000000000000001E-2</v>
      </c>
      <c r="AO300" s="208">
        <v>2.1000000000000001E-2</v>
      </c>
      <c r="AP300" s="208">
        <v>2.1000000000000001E-2</v>
      </c>
      <c r="AQ300" s="208">
        <v>1.4E-2</v>
      </c>
      <c r="AR300" s="208">
        <v>2.1000000000000001E-2</v>
      </c>
      <c r="AS300" s="208">
        <v>0.02</v>
      </c>
      <c r="AT300" s="208">
        <v>0.02</v>
      </c>
      <c r="AU300" s="208">
        <v>1.0999999999999999E-2</v>
      </c>
      <c r="AV300" s="208">
        <v>5.0000000000000001E-3</v>
      </c>
      <c r="AW300" s="24"/>
      <c r="AX300" s="24"/>
      <c r="AY300" s="208">
        <v>4.0000000000000001E-3</v>
      </c>
      <c r="AZ300" s="208">
        <v>6.0000000000000001E-3</v>
      </c>
      <c r="BA300" s="208">
        <v>5.0000000000000001E-3</v>
      </c>
      <c r="BB300" s="21">
        <f t="shared" si="67"/>
        <v>0.09</v>
      </c>
      <c r="BC300" s="18"/>
      <c r="BD300" s="22">
        <f t="shared" si="64"/>
        <v>0.12096774193548386</v>
      </c>
      <c r="BE300" s="21"/>
      <c r="BG300" s="10"/>
      <c r="BH300" s="21"/>
      <c r="BI300" s="22"/>
      <c r="BJ300" s="21"/>
      <c r="BK300" s="21">
        <v>0</v>
      </c>
      <c r="BL300" s="22">
        <v>2.6999999999999995E-4</v>
      </c>
      <c r="BM300" s="21"/>
      <c r="BN300" s="21">
        <f t="shared" si="69"/>
        <v>0</v>
      </c>
      <c r="BO300" s="22">
        <f t="shared" si="69"/>
        <v>1.0799999999999998E-3</v>
      </c>
      <c r="BP300" s="21">
        <f t="shared" si="69"/>
        <v>0</v>
      </c>
    </row>
    <row r="301" spans="1:68" ht="11.1" customHeight="1" outlineLevel="1" collapsed="1" x14ac:dyDescent="0.2">
      <c r="A301" s="10"/>
      <c r="B301" s="18"/>
      <c r="C301" s="18"/>
      <c r="D301" s="18"/>
      <c r="E301" s="19" t="s">
        <v>258</v>
      </c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9">
        <v>1.3080000000000001</v>
      </c>
      <c r="AQ301" s="209">
        <v>0.69399999999999995</v>
      </c>
      <c r="AR301" s="209">
        <v>0.71199999999999997</v>
      </c>
      <c r="AS301" s="209">
        <v>0.39700000000000002</v>
      </c>
      <c r="AT301" s="209">
        <v>0.187</v>
      </c>
      <c r="AU301" s="209">
        <v>6.6000000000000003E-2</v>
      </c>
      <c r="AV301" s="20"/>
      <c r="AW301" s="20"/>
      <c r="AX301" s="20"/>
      <c r="AY301" s="20"/>
      <c r="AZ301" s="209">
        <v>8.5999999999999993E-2</v>
      </c>
      <c r="BA301" s="209">
        <v>0.28399999999999997</v>
      </c>
      <c r="BB301" s="21">
        <f t="shared" si="67"/>
        <v>1.3080000000000001</v>
      </c>
      <c r="BC301" s="18">
        <v>2.9</v>
      </c>
      <c r="BD301" s="22">
        <f t="shared" si="64"/>
        <v>1.7580645161290323</v>
      </c>
      <c r="BE301" s="21">
        <f>BC301-BD301</f>
        <v>1.1419354838709677</v>
      </c>
      <c r="BF301" s="2">
        <v>2.9</v>
      </c>
      <c r="BG301" s="10">
        <v>7</v>
      </c>
      <c r="BH301" s="21">
        <f t="shared" si="68"/>
        <v>2.1576E-3</v>
      </c>
      <c r="BI301" s="22">
        <f t="shared" si="68"/>
        <v>1.3079999999999999E-3</v>
      </c>
      <c r="BJ301" s="21">
        <f t="shared" si="66"/>
        <v>8.4960000000000005E-4</v>
      </c>
      <c r="BK301" s="21">
        <v>6.4727999999999999E-3</v>
      </c>
      <c r="BL301" s="22">
        <v>3.9239999999999995E-3</v>
      </c>
      <c r="BM301" s="21">
        <v>2.5488000000000004E-3</v>
      </c>
      <c r="BN301" s="21">
        <f t="shared" si="69"/>
        <v>2.58912E-2</v>
      </c>
      <c r="BO301" s="22">
        <f t="shared" si="69"/>
        <v>1.5695999999999998E-2</v>
      </c>
      <c r="BP301" s="21">
        <f t="shared" si="69"/>
        <v>1.0195200000000001E-2</v>
      </c>
    </row>
    <row r="302" spans="1:68" ht="11.1" hidden="1" customHeight="1" outlineLevel="2" x14ac:dyDescent="0.2">
      <c r="A302" s="10"/>
      <c r="B302" s="18"/>
      <c r="C302" s="18"/>
      <c r="D302" s="18"/>
      <c r="E302" s="23" t="s">
        <v>259</v>
      </c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08">
        <v>1.3080000000000001</v>
      </c>
      <c r="AQ302" s="208">
        <v>0.69399999999999995</v>
      </c>
      <c r="AR302" s="208">
        <v>0.71199999999999997</v>
      </c>
      <c r="AS302" s="208">
        <v>0.39700000000000002</v>
      </c>
      <c r="AT302" s="208">
        <v>0.187</v>
      </c>
      <c r="AU302" s="208">
        <v>6.6000000000000003E-2</v>
      </c>
      <c r="AV302" s="24"/>
      <c r="AW302" s="24"/>
      <c r="AX302" s="24"/>
      <c r="AY302" s="24"/>
      <c r="AZ302" s="208">
        <v>8.5999999999999993E-2</v>
      </c>
      <c r="BA302" s="208">
        <v>0.28399999999999997</v>
      </c>
      <c r="BB302" s="21">
        <f t="shared" si="67"/>
        <v>1.3080000000000001</v>
      </c>
      <c r="BC302" s="18"/>
      <c r="BD302" s="22">
        <f t="shared" si="64"/>
        <v>1.7580645161290323</v>
      </c>
      <c r="BE302" s="21"/>
      <c r="BG302" s="10"/>
      <c r="BH302" s="21"/>
      <c r="BI302" s="22"/>
      <c r="BJ302" s="21"/>
      <c r="BK302" s="21">
        <v>0</v>
      </c>
      <c r="BL302" s="22">
        <v>3.9239999999999995E-3</v>
      </c>
      <c r="BM302" s="21"/>
      <c r="BN302" s="21">
        <f t="shared" si="69"/>
        <v>0</v>
      </c>
      <c r="BO302" s="22">
        <f t="shared" si="69"/>
        <v>1.5695999999999998E-2</v>
      </c>
      <c r="BP302" s="21">
        <f t="shared" si="69"/>
        <v>0</v>
      </c>
    </row>
    <row r="303" spans="1:68" ht="11.1" hidden="1" customHeight="1" outlineLevel="1" collapsed="1" x14ac:dyDescent="0.2">
      <c r="A303" s="10"/>
      <c r="B303" s="18"/>
      <c r="C303" s="18"/>
      <c r="D303" s="18"/>
      <c r="E303" s="19" t="s">
        <v>30</v>
      </c>
      <c r="F303" s="207">
        <v>1423.5</v>
      </c>
      <c r="G303" s="209">
        <v>991.9</v>
      </c>
      <c r="H303" s="209">
        <v>859.6</v>
      </c>
      <c r="I303" s="240">
        <v>631.56500000000005</v>
      </c>
      <c r="J303" s="240"/>
      <c r="K303" s="209">
        <v>399.71699999999998</v>
      </c>
      <c r="L303" s="20"/>
      <c r="M303" s="20"/>
      <c r="N303" s="20"/>
      <c r="O303" s="209">
        <v>270.41399999999999</v>
      </c>
      <c r="P303" s="209">
        <v>814.32799999999997</v>
      </c>
      <c r="Q303" s="207">
        <v>1111.482</v>
      </c>
      <c r="R303" s="209">
        <v>735.34299999999996</v>
      </c>
      <c r="S303" s="207">
        <v>1598.9680000000001</v>
      </c>
      <c r="T303" s="207">
        <v>1310.5909999999999</v>
      </c>
      <c r="U303" s="207">
        <v>1300.0229999999999</v>
      </c>
      <c r="V303" s="209">
        <v>619.11300000000006</v>
      </c>
      <c r="W303" s="209">
        <v>412.73899999999998</v>
      </c>
      <c r="X303" s="209">
        <v>0.76100000000000001</v>
      </c>
      <c r="Y303" s="20"/>
      <c r="Z303" s="20"/>
      <c r="AA303" s="207">
        <v>-1127.787</v>
      </c>
      <c r="AB303" s="209">
        <v>661.26400000000001</v>
      </c>
      <c r="AC303" s="209">
        <v>923.21900000000005</v>
      </c>
      <c r="AD303" s="207">
        <v>1431.7940000000001</v>
      </c>
      <c r="AE303" s="207">
        <v>1321.184</v>
      </c>
      <c r="AF303" s="207">
        <v>1091.2190000000001</v>
      </c>
      <c r="AG303" s="209">
        <v>723.10199999999998</v>
      </c>
      <c r="AH303" s="209">
        <v>457.43599999999998</v>
      </c>
      <c r="AI303" s="209">
        <v>335.74700000000001</v>
      </c>
      <c r="AJ303" s="20"/>
      <c r="AK303" s="20"/>
      <c r="AL303" s="20"/>
      <c r="AM303" s="209">
        <v>301.58</v>
      </c>
      <c r="AN303" s="209">
        <v>642.73500000000001</v>
      </c>
      <c r="AO303" s="207">
        <v>1013.519</v>
      </c>
      <c r="AP303" s="207">
        <v>1379.6890000000001</v>
      </c>
      <c r="AQ303" s="207">
        <v>1209.0509999999999</v>
      </c>
      <c r="AR303" s="207">
        <v>1095.1400000000001</v>
      </c>
      <c r="AS303" s="209">
        <v>878.66700000000003</v>
      </c>
      <c r="AT303" s="209">
        <v>499.89400000000001</v>
      </c>
      <c r="AU303" s="209">
        <v>251.09299999999999</v>
      </c>
      <c r="AV303" s="209">
        <v>0.96599999999999997</v>
      </c>
      <c r="AW303" s="20"/>
      <c r="AX303" s="20"/>
      <c r="AY303" s="209">
        <v>277.72399999999999</v>
      </c>
      <c r="AZ303" s="209">
        <v>445.65899999999999</v>
      </c>
      <c r="BA303" s="209">
        <v>948.63099999999997</v>
      </c>
      <c r="BB303" s="21">
        <f>BB304+BB305+BB306+BB307+BB308+BB309+BB310+BB311+BB312+BB313+BB314+BB315+BB316+BB317+BB318+BB319+BB320+BB321</f>
        <v>1670.008</v>
      </c>
      <c r="BC303" s="61">
        <f>BD303</f>
        <v>2244.6344086021504</v>
      </c>
      <c r="BD303" s="22">
        <f t="shared" si="64"/>
        <v>2244.6344086021504</v>
      </c>
      <c r="BE303" s="21">
        <f>BC303-BD303</f>
        <v>0</v>
      </c>
      <c r="BF303" s="2">
        <v>1146.81</v>
      </c>
      <c r="BG303" s="10">
        <v>4</v>
      </c>
      <c r="BH303" s="21">
        <f t="shared" si="68"/>
        <v>1.6700079999999997</v>
      </c>
      <c r="BI303" s="22">
        <f t="shared" si="68"/>
        <v>1.6700079999999997</v>
      </c>
      <c r="BJ303" s="21">
        <f t="shared" si="66"/>
        <v>0</v>
      </c>
      <c r="BK303" s="21">
        <v>5.0100239999999996</v>
      </c>
      <c r="BL303" s="22">
        <v>5.0100239999999996</v>
      </c>
      <c r="BM303" s="21">
        <v>0</v>
      </c>
      <c r="BN303" s="21">
        <f t="shared" si="69"/>
        <v>20.040095999999998</v>
      </c>
      <c r="BO303" s="22">
        <f t="shared" si="69"/>
        <v>20.040095999999998</v>
      </c>
      <c r="BP303" s="21">
        <f t="shared" si="69"/>
        <v>0</v>
      </c>
    </row>
    <row r="304" spans="1:68" ht="11.1" hidden="1" customHeight="1" outlineLevel="2" x14ac:dyDescent="0.2">
      <c r="A304" s="10"/>
      <c r="B304" s="18"/>
      <c r="C304" s="18"/>
      <c r="D304" s="18"/>
      <c r="E304" s="23" t="s">
        <v>260</v>
      </c>
      <c r="F304" s="208">
        <v>35.299999999999997</v>
      </c>
      <c r="G304" s="208">
        <v>25.4</v>
      </c>
      <c r="H304" s="208">
        <v>22.5</v>
      </c>
      <c r="I304" s="239">
        <v>17.503</v>
      </c>
      <c r="J304" s="239"/>
      <c r="K304" s="208">
        <v>11.173</v>
      </c>
      <c r="L304" s="24"/>
      <c r="M304" s="24"/>
      <c r="N304" s="24"/>
      <c r="O304" s="208">
        <v>7.3140000000000001</v>
      </c>
      <c r="P304" s="208">
        <v>20.792000000000002</v>
      </c>
      <c r="Q304" s="208">
        <v>27.888999999999999</v>
      </c>
      <c r="R304" s="208">
        <v>21.382000000000001</v>
      </c>
      <c r="S304" s="208">
        <v>43.56</v>
      </c>
      <c r="T304" s="208">
        <v>35.795000000000002</v>
      </c>
      <c r="U304" s="208">
        <v>34.610999999999997</v>
      </c>
      <c r="V304" s="208">
        <v>16.533000000000001</v>
      </c>
      <c r="W304" s="208">
        <v>10.798</v>
      </c>
      <c r="X304" s="24"/>
      <c r="Y304" s="24"/>
      <c r="Z304" s="24"/>
      <c r="AA304" s="208">
        <v>-15.907</v>
      </c>
      <c r="AB304" s="208">
        <v>18.257999999999999</v>
      </c>
      <c r="AC304" s="208">
        <v>29.364999999999998</v>
      </c>
      <c r="AD304" s="208">
        <v>40.945</v>
      </c>
      <c r="AE304" s="208">
        <v>38.630000000000003</v>
      </c>
      <c r="AF304" s="208">
        <v>31.734000000000002</v>
      </c>
      <c r="AG304" s="208">
        <v>22.62</v>
      </c>
      <c r="AH304" s="208">
        <v>15.555</v>
      </c>
      <c r="AI304" s="208">
        <v>10.91</v>
      </c>
      <c r="AJ304" s="24"/>
      <c r="AK304" s="24"/>
      <c r="AL304" s="24"/>
      <c r="AM304" s="208">
        <v>9.1980000000000004</v>
      </c>
      <c r="AN304" s="208">
        <v>19.056999999999999</v>
      </c>
      <c r="AO304" s="208">
        <v>29.881</v>
      </c>
      <c r="AP304" s="208">
        <v>38.414000000000001</v>
      </c>
      <c r="AQ304" s="208">
        <v>36.146000000000001</v>
      </c>
      <c r="AR304" s="208">
        <v>31.413</v>
      </c>
      <c r="AS304" s="208">
        <v>25.856000000000002</v>
      </c>
      <c r="AT304" s="208">
        <v>15.276</v>
      </c>
      <c r="AU304" s="208">
        <v>7.532</v>
      </c>
      <c r="AV304" s="24"/>
      <c r="AW304" s="24"/>
      <c r="AX304" s="24"/>
      <c r="AY304" s="208">
        <v>8.1449999999999996</v>
      </c>
      <c r="AZ304" s="208">
        <v>14.488</v>
      </c>
      <c r="BA304" s="208">
        <v>28.488</v>
      </c>
      <c r="BB304" s="21">
        <f t="shared" ref="BB304:BB367" si="70">MAX(F304:BA304)</f>
        <v>43.56</v>
      </c>
      <c r="BC304" s="18"/>
      <c r="BD304" s="22">
        <f t="shared" si="64"/>
        <v>58.548387096774199</v>
      </c>
      <c r="BE304" s="21"/>
      <c r="BG304" s="10"/>
      <c r="BH304" s="21"/>
      <c r="BI304" s="22"/>
      <c r="BJ304" s="21"/>
      <c r="BK304" s="21">
        <v>0</v>
      </c>
      <c r="BL304" s="22">
        <v>0.13068000000000002</v>
      </c>
      <c r="BM304" s="21"/>
      <c r="BN304" s="21">
        <f t="shared" si="69"/>
        <v>0</v>
      </c>
      <c r="BO304" s="22">
        <f t="shared" si="69"/>
        <v>0.52272000000000007</v>
      </c>
      <c r="BP304" s="21">
        <f t="shared" si="69"/>
        <v>0</v>
      </c>
    </row>
    <row r="305" spans="1:68" ht="11.1" hidden="1" customHeight="1" outlineLevel="2" x14ac:dyDescent="0.2">
      <c r="A305" s="10"/>
      <c r="B305" s="18"/>
      <c r="C305" s="18"/>
      <c r="D305" s="18"/>
      <c r="E305" s="23" t="s">
        <v>261</v>
      </c>
      <c r="F305" s="208">
        <v>20.7</v>
      </c>
      <c r="G305" s="208">
        <v>14.2</v>
      </c>
      <c r="H305" s="208">
        <v>10.8</v>
      </c>
      <c r="I305" s="239">
        <v>8.0690000000000008</v>
      </c>
      <c r="J305" s="239"/>
      <c r="K305" s="208">
        <v>5.0419999999999998</v>
      </c>
      <c r="L305" s="24"/>
      <c r="M305" s="24"/>
      <c r="N305" s="24"/>
      <c r="O305" s="208">
        <v>3.069</v>
      </c>
      <c r="P305" s="208">
        <v>10.467000000000001</v>
      </c>
      <c r="Q305" s="208">
        <v>15.646000000000001</v>
      </c>
      <c r="R305" s="208">
        <v>8.5079999999999991</v>
      </c>
      <c r="S305" s="208">
        <v>24.186</v>
      </c>
      <c r="T305" s="208">
        <v>19.099</v>
      </c>
      <c r="U305" s="208">
        <v>19.282</v>
      </c>
      <c r="V305" s="208">
        <v>9.5150000000000006</v>
      </c>
      <c r="W305" s="208">
        <v>6.9630000000000001</v>
      </c>
      <c r="X305" s="24"/>
      <c r="Y305" s="24"/>
      <c r="Z305" s="24"/>
      <c r="AA305" s="208">
        <v>-479.04500000000002</v>
      </c>
      <c r="AB305" s="208">
        <v>9.2249999999999996</v>
      </c>
      <c r="AC305" s="208">
        <v>15.429</v>
      </c>
      <c r="AD305" s="208">
        <v>22.611999999999998</v>
      </c>
      <c r="AE305" s="208">
        <v>21.931000000000001</v>
      </c>
      <c r="AF305" s="208">
        <v>17.907</v>
      </c>
      <c r="AG305" s="208">
        <v>11.973000000000001</v>
      </c>
      <c r="AH305" s="208">
        <v>6.9130000000000003</v>
      </c>
      <c r="AI305" s="208">
        <v>4.952</v>
      </c>
      <c r="AJ305" s="24"/>
      <c r="AK305" s="24"/>
      <c r="AL305" s="24"/>
      <c r="AM305" s="208">
        <v>4.5839999999999996</v>
      </c>
      <c r="AN305" s="208">
        <v>9.5329999999999995</v>
      </c>
      <c r="AO305" s="208">
        <v>16.597000000000001</v>
      </c>
      <c r="AP305" s="208">
        <v>21.131</v>
      </c>
      <c r="AQ305" s="208">
        <v>20.280999999999999</v>
      </c>
      <c r="AR305" s="208">
        <v>17.969000000000001</v>
      </c>
      <c r="AS305" s="208">
        <v>14.55</v>
      </c>
      <c r="AT305" s="208">
        <v>8.1069999999999993</v>
      </c>
      <c r="AU305" s="208">
        <v>4.4690000000000003</v>
      </c>
      <c r="AV305" s="24"/>
      <c r="AW305" s="24"/>
      <c r="AX305" s="24"/>
      <c r="AY305" s="208">
        <v>4.54</v>
      </c>
      <c r="AZ305" s="208">
        <v>7.407</v>
      </c>
      <c r="BA305" s="208">
        <v>17.247</v>
      </c>
      <c r="BB305" s="21">
        <f t="shared" si="70"/>
        <v>24.186</v>
      </c>
      <c r="BC305" s="18"/>
      <c r="BD305" s="22">
        <f t="shared" si="64"/>
        <v>32.508064516129032</v>
      </c>
      <c r="BE305" s="21"/>
      <c r="BG305" s="10"/>
      <c r="BH305" s="21"/>
      <c r="BI305" s="22"/>
      <c r="BJ305" s="21"/>
      <c r="BK305" s="21">
        <v>0</v>
      </c>
      <c r="BL305" s="22">
        <v>7.2557999999999997E-2</v>
      </c>
      <c r="BM305" s="21"/>
      <c r="BN305" s="21">
        <f t="shared" si="69"/>
        <v>0</v>
      </c>
      <c r="BO305" s="22">
        <f t="shared" si="69"/>
        <v>0.29023199999999999</v>
      </c>
      <c r="BP305" s="21">
        <f t="shared" si="69"/>
        <v>0</v>
      </c>
    </row>
    <row r="306" spans="1:68" ht="11.1" hidden="1" customHeight="1" outlineLevel="2" x14ac:dyDescent="0.2">
      <c r="A306" s="10"/>
      <c r="B306" s="18"/>
      <c r="C306" s="18"/>
      <c r="D306" s="18"/>
      <c r="E306" s="23" t="s">
        <v>262</v>
      </c>
      <c r="F306" s="208">
        <v>73.2</v>
      </c>
      <c r="G306" s="208">
        <v>53.4</v>
      </c>
      <c r="H306" s="208">
        <v>45.7</v>
      </c>
      <c r="I306" s="239">
        <v>35.524000000000001</v>
      </c>
      <c r="J306" s="239"/>
      <c r="K306" s="208">
        <v>22.98</v>
      </c>
      <c r="L306" s="24"/>
      <c r="M306" s="24"/>
      <c r="N306" s="24"/>
      <c r="O306" s="208">
        <v>16.263000000000002</v>
      </c>
      <c r="P306" s="208">
        <v>44.21</v>
      </c>
      <c r="Q306" s="208">
        <v>63.209000000000003</v>
      </c>
      <c r="R306" s="208">
        <v>21.413</v>
      </c>
      <c r="S306" s="208">
        <v>69.614000000000004</v>
      </c>
      <c r="T306" s="208">
        <v>55.978000000000002</v>
      </c>
      <c r="U306" s="208">
        <v>50.941000000000003</v>
      </c>
      <c r="V306" s="208">
        <v>27.419</v>
      </c>
      <c r="W306" s="208">
        <v>20.765000000000001</v>
      </c>
      <c r="X306" s="24"/>
      <c r="Y306" s="24"/>
      <c r="Z306" s="24"/>
      <c r="AA306" s="208">
        <v>-102.07299999999999</v>
      </c>
      <c r="AB306" s="208">
        <v>33.447000000000003</v>
      </c>
      <c r="AC306" s="208">
        <v>49.665999999999997</v>
      </c>
      <c r="AD306" s="208">
        <v>71.665000000000006</v>
      </c>
      <c r="AE306" s="208">
        <v>63.835999999999999</v>
      </c>
      <c r="AF306" s="208">
        <v>50.753999999999998</v>
      </c>
      <c r="AG306" s="208">
        <v>36.404000000000003</v>
      </c>
      <c r="AH306" s="208">
        <v>24.309000000000001</v>
      </c>
      <c r="AI306" s="208">
        <v>18.72</v>
      </c>
      <c r="AJ306" s="24"/>
      <c r="AK306" s="24"/>
      <c r="AL306" s="24"/>
      <c r="AM306" s="208">
        <v>11.244999999999999</v>
      </c>
      <c r="AN306" s="208">
        <v>30.286999999999999</v>
      </c>
      <c r="AO306" s="208">
        <v>50.317999999999998</v>
      </c>
      <c r="AP306" s="208">
        <v>64.328000000000003</v>
      </c>
      <c r="AQ306" s="208">
        <v>62.424999999999997</v>
      </c>
      <c r="AR306" s="208">
        <v>52.518000000000001</v>
      </c>
      <c r="AS306" s="208">
        <v>42.009</v>
      </c>
      <c r="AT306" s="208">
        <v>21.114000000000001</v>
      </c>
      <c r="AU306" s="208">
        <v>12.695</v>
      </c>
      <c r="AV306" s="24"/>
      <c r="AW306" s="24"/>
      <c r="AX306" s="24"/>
      <c r="AY306" s="208">
        <v>11.8</v>
      </c>
      <c r="AZ306" s="208">
        <v>18.754000000000001</v>
      </c>
      <c r="BA306" s="208">
        <v>37.57</v>
      </c>
      <c r="BB306" s="21">
        <f t="shared" si="70"/>
        <v>73.2</v>
      </c>
      <c r="BC306" s="18"/>
      <c r="BD306" s="22">
        <f t="shared" si="64"/>
        <v>98.387096774193552</v>
      </c>
      <c r="BE306" s="21"/>
      <c r="BG306" s="10"/>
      <c r="BH306" s="21"/>
      <c r="BI306" s="22"/>
      <c r="BJ306" s="21"/>
      <c r="BK306" s="21">
        <v>0</v>
      </c>
      <c r="BL306" s="22">
        <v>0.21960000000000002</v>
      </c>
      <c r="BM306" s="21"/>
      <c r="BN306" s="21">
        <f t="shared" si="69"/>
        <v>0</v>
      </c>
      <c r="BO306" s="22">
        <f t="shared" si="69"/>
        <v>0.87840000000000007</v>
      </c>
      <c r="BP306" s="21">
        <f t="shared" si="69"/>
        <v>0</v>
      </c>
    </row>
    <row r="307" spans="1:68" ht="11.1" hidden="1" customHeight="1" outlineLevel="2" x14ac:dyDescent="0.2">
      <c r="A307" s="10"/>
      <c r="B307" s="18"/>
      <c r="C307" s="18"/>
      <c r="D307" s="18"/>
      <c r="E307" s="23" t="s">
        <v>263</v>
      </c>
      <c r="F307" s="24"/>
      <c r="G307" s="208">
        <v>21.3</v>
      </c>
      <c r="H307" s="208">
        <v>7.3</v>
      </c>
      <c r="I307" s="239">
        <v>6.19</v>
      </c>
      <c r="J307" s="239"/>
      <c r="K307" s="208">
        <v>3.5219999999999998</v>
      </c>
      <c r="L307" s="24"/>
      <c r="M307" s="24"/>
      <c r="N307" s="24"/>
      <c r="O307" s="208">
        <v>1.51</v>
      </c>
      <c r="P307" s="208">
        <v>6.9219999999999997</v>
      </c>
      <c r="Q307" s="208">
        <v>9.157</v>
      </c>
      <c r="R307" s="208">
        <v>4.0890000000000004</v>
      </c>
      <c r="S307" s="208">
        <v>12.618</v>
      </c>
      <c r="T307" s="208">
        <v>10.617000000000001</v>
      </c>
      <c r="U307" s="208">
        <v>10.492000000000001</v>
      </c>
      <c r="V307" s="208">
        <v>4.8090000000000002</v>
      </c>
      <c r="W307" s="208">
        <v>3.286</v>
      </c>
      <c r="X307" s="24"/>
      <c r="Y307" s="24"/>
      <c r="Z307" s="24"/>
      <c r="AA307" s="208">
        <v>-219.95699999999999</v>
      </c>
      <c r="AB307" s="208">
        <v>5.3410000000000002</v>
      </c>
      <c r="AC307" s="208">
        <v>7.3680000000000003</v>
      </c>
      <c r="AD307" s="208">
        <v>10.896000000000001</v>
      </c>
      <c r="AE307" s="208">
        <v>9.7240000000000002</v>
      </c>
      <c r="AF307" s="208">
        <v>7.9169999999999998</v>
      </c>
      <c r="AG307" s="208">
        <v>5.2919999999999998</v>
      </c>
      <c r="AH307" s="208">
        <v>3.7130000000000001</v>
      </c>
      <c r="AI307" s="208">
        <v>2.395</v>
      </c>
      <c r="AJ307" s="24"/>
      <c r="AK307" s="24"/>
      <c r="AL307" s="24"/>
      <c r="AM307" s="208">
        <v>2.3479999999999999</v>
      </c>
      <c r="AN307" s="208">
        <v>4.8259999999999996</v>
      </c>
      <c r="AO307" s="208">
        <v>7.5259999999999998</v>
      </c>
      <c r="AP307" s="208">
        <v>9.9529999999999994</v>
      </c>
      <c r="AQ307" s="208">
        <v>8.923</v>
      </c>
      <c r="AR307" s="208">
        <v>8.0039999999999996</v>
      </c>
      <c r="AS307" s="208">
        <v>6.6790000000000003</v>
      </c>
      <c r="AT307" s="208">
        <v>4.4630000000000001</v>
      </c>
      <c r="AU307" s="208">
        <v>1.863</v>
      </c>
      <c r="AV307" s="24"/>
      <c r="AW307" s="24"/>
      <c r="AX307" s="24"/>
      <c r="AY307" s="208">
        <v>1.946</v>
      </c>
      <c r="AZ307" s="208">
        <v>4.0819999999999999</v>
      </c>
      <c r="BA307" s="208">
        <v>9.6280000000000001</v>
      </c>
      <c r="BB307" s="21">
        <f t="shared" si="70"/>
        <v>21.3</v>
      </c>
      <c r="BC307" s="18"/>
      <c r="BD307" s="22">
        <f t="shared" si="64"/>
        <v>28.629032258064516</v>
      </c>
      <c r="BE307" s="21"/>
      <c r="BG307" s="10"/>
      <c r="BH307" s="21"/>
      <c r="BI307" s="22"/>
      <c r="BJ307" s="21"/>
      <c r="BK307" s="21">
        <v>0</v>
      </c>
      <c r="BL307" s="22">
        <v>6.3899999999999998E-2</v>
      </c>
      <c r="BM307" s="21"/>
      <c r="BN307" s="21">
        <f t="shared" si="69"/>
        <v>0</v>
      </c>
      <c r="BO307" s="22">
        <f t="shared" si="69"/>
        <v>0.25559999999999999</v>
      </c>
      <c r="BP307" s="21">
        <f t="shared" si="69"/>
        <v>0</v>
      </c>
    </row>
    <row r="308" spans="1:68" ht="11.1" hidden="1" customHeight="1" outlineLevel="2" x14ac:dyDescent="0.2">
      <c r="A308" s="10"/>
      <c r="B308" s="18"/>
      <c r="C308" s="18"/>
      <c r="D308" s="18"/>
      <c r="E308" s="23" t="s">
        <v>264</v>
      </c>
      <c r="F308" s="208">
        <v>51.6</v>
      </c>
      <c r="G308" s="208">
        <v>35</v>
      </c>
      <c r="H308" s="208">
        <v>29.8</v>
      </c>
      <c r="I308" s="239">
        <v>21.295000000000002</v>
      </c>
      <c r="J308" s="239"/>
      <c r="K308" s="208">
        <v>14.4</v>
      </c>
      <c r="L308" s="24"/>
      <c r="M308" s="24"/>
      <c r="N308" s="24"/>
      <c r="O308" s="208">
        <v>10.75</v>
      </c>
      <c r="P308" s="208">
        <v>31.891999999999999</v>
      </c>
      <c r="Q308" s="208">
        <v>42.05</v>
      </c>
      <c r="R308" s="208">
        <v>17.562000000000001</v>
      </c>
      <c r="S308" s="208">
        <v>60.247999999999998</v>
      </c>
      <c r="T308" s="208">
        <v>48.939</v>
      </c>
      <c r="U308" s="208">
        <v>49.798000000000002</v>
      </c>
      <c r="V308" s="208">
        <v>23.544</v>
      </c>
      <c r="W308" s="208">
        <v>15.709</v>
      </c>
      <c r="X308" s="24"/>
      <c r="Y308" s="24"/>
      <c r="Z308" s="24"/>
      <c r="AA308" s="208">
        <v>-27.094000000000001</v>
      </c>
      <c r="AB308" s="208">
        <v>22.991</v>
      </c>
      <c r="AC308" s="208">
        <v>38.613</v>
      </c>
      <c r="AD308" s="208">
        <v>50.966000000000001</v>
      </c>
      <c r="AE308" s="208">
        <v>46.46</v>
      </c>
      <c r="AF308" s="208">
        <v>39.395000000000003</v>
      </c>
      <c r="AG308" s="208">
        <v>23.016999999999999</v>
      </c>
      <c r="AH308" s="208">
        <v>16.887</v>
      </c>
      <c r="AI308" s="208">
        <v>12.271000000000001</v>
      </c>
      <c r="AJ308" s="24"/>
      <c r="AK308" s="24"/>
      <c r="AL308" s="24"/>
      <c r="AM308" s="208">
        <v>10.304</v>
      </c>
      <c r="AN308" s="208">
        <v>21.263000000000002</v>
      </c>
      <c r="AO308" s="208">
        <v>34.491999999999997</v>
      </c>
      <c r="AP308" s="208">
        <v>44.192999999999998</v>
      </c>
      <c r="AQ308" s="208">
        <v>42.795999999999999</v>
      </c>
      <c r="AR308" s="208">
        <v>37.719000000000001</v>
      </c>
      <c r="AS308" s="208">
        <v>30.637</v>
      </c>
      <c r="AT308" s="208">
        <v>18.411999999999999</v>
      </c>
      <c r="AU308" s="208">
        <v>8.5820000000000007</v>
      </c>
      <c r="AV308" s="24"/>
      <c r="AW308" s="24"/>
      <c r="AX308" s="24"/>
      <c r="AY308" s="208">
        <v>11.241</v>
      </c>
      <c r="AZ308" s="208">
        <v>17.928000000000001</v>
      </c>
      <c r="BA308" s="208">
        <v>35.371000000000002</v>
      </c>
      <c r="BB308" s="21">
        <f t="shared" si="70"/>
        <v>60.247999999999998</v>
      </c>
      <c r="BC308" s="18"/>
      <c r="BD308" s="22">
        <f t="shared" si="64"/>
        <v>80.978494623655905</v>
      </c>
      <c r="BE308" s="21"/>
      <c r="BG308" s="10"/>
      <c r="BH308" s="21"/>
      <c r="BI308" s="22"/>
      <c r="BJ308" s="21"/>
      <c r="BK308" s="21">
        <v>0</v>
      </c>
      <c r="BL308" s="22">
        <v>0.18074399999999999</v>
      </c>
      <c r="BM308" s="21"/>
      <c r="BN308" s="21">
        <f t="shared" si="69"/>
        <v>0</v>
      </c>
      <c r="BO308" s="22">
        <f t="shared" si="69"/>
        <v>0.72297599999999995</v>
      </c>
      <c r="BP308" s="21">
        <f t="shared" si="69"/>
        <v>0</v>
      </c>
    </row>
    <row r="309" spans="1:68" ht="11.1" hidden="1" customHeight="1" outlineLevel="2" x14ac:dyDescent="0.2">
      <c r="A309" s="10"/>
      <c r="B309" s="18"/>
      <c r="C309" s="18"/>
      <c r="D309" s="18"/>
      <c r="E309" s="23" t="s">
        <v>265</v>
      </c>
      <c r="F309" s="208">
        <v>14.5</v>
      </c>
      <c r="G309" s="208">
        <v>8.1</v>
      </c>
      <c r="H309" s="208">
        <v>6.9</v>
      </c>
      <c r="I309" s="239">
        <v>4.7709999999999999</v>
      </c>
      <c r="J309" s="239"/>
      <c r="K309" s="208">
        <v>3.06</v>
      </c>
      <c r="L309" s="24"/>
      <c r="M309" s="24"/>
      <c r="N309" s="24"/>
      <c r="O309" s="208">
        <v>1.23</v>
      </c>
      <c r="P309" s="208">
        <v>4.8250000000000002</v>
      </c>
      <c r="Q309" s="208">
        <v>6.61</v>
      </c>
      <c r="R309" s="208">
        <v>4.8780000000000001</v>
      </c>
      <c r="S309" s="208">
        <v>4.8099999999999996</v>
      </c>
      <c r="T309" s="208">
        <v>0.82099999999999995</v>
      </c>
      <c r="U309" s="208">
        <v>17.135999999999999</v>
      </c>
      <c r="V309" s="208">
        <v>6.12</v>
      </c>
      <c r="W309" s="208">
        <v>5.508</v>
      </c>
      <c r="X309" s="24"/>
      <c r="Y309" s="24"/>
      <c r="Z309" s="24"/>
      <c r="AA309" s="208">
        <v>-0.59</v>
      </c>
      <c r="AB309" s="208">
        <v>11.628</v>
      </c>
      <c r="AC309" s="208">
        <v>6.12</v>
      </c>
      <c r="AD309" s="208">
        <v>12.829000000000001</v>
      </c>
      <c r="AE309" s="208">
        <v>17.213000000000001</v>
      </c>
      <c r="AF309" s="208">
        <v>13.837999999999999</v>
      </c>
      <c r="AG309" s="208">
        <v>9.6549999999999994</v>
      </c>
      <c r="AH309" s="208">
        <v>6.6879999999999997</v>
      </c>
      <c r="AI309" s="208">
        <v>4.508</v>
      </c>
      <c r="AJ309" s="24"/>
      <c r="AK309" s="24"/>
      <c r="AL309" s="24"/>
      <c r="AM309" s="208">
        <v>3.9159999999999999</v>
      </c>
      <c r="AN309" s="208">
        <v>7.5540000000000003</v>
      </c>
      <c r="AO309" s="208">
        <v>12.396000000000001</v>
      </c>
      <c r="AP309" s="208">
        <v>15.545</v>
      </c>
      <c r="AQ309" s="208">
        <v>15.539</v>
      </c>
      <c r="AR309" s="208">
        <v>14.003</v>
      </c>
      <c r="AS309" s="208">
        <v>11.532999999999999</v>
      </c>
      <c r="AT309" s="208">
        <v>6.93</v>
      </c>
      <c r="AU309" s="208">
        <v>3.915</v>
      </c>
      <c r="AV309" s="24"/>
      <c r="AW309" s="24"/>
      <c r="AX309" s="24"/>
      <c r="AY309" s="208">
        <v>4.2380000000000004</v>
      </c>
      <c r="AZ309" s="208">
        <v>5.6369999999999996</v>
      </c>
      <c r="BA309" s="208">
        <v>11.711</v>
      </c>
      <c r="BB309" s="21">
        <f t="shared" si="70"/>
        <v>17.213000000000001</v>
      </c>
      <c r="BC309" s="18"/>
      <c r="BD309" s="22">
        <f t="shared" si="64"/>
        <v>23.135752688172044</v>
      </c>
      <c r="BE309" s="21"/>
      <c r="BG309" s="10"/>
      <c r="BH309" s="21"/>
      <c r="BI309" s="22"/>
      <c r="BJ309" s="21"/>
      <c r="BK309" s="21">
        <v>0</v>
      </c>
      <c r="BL309" s="22">
        <v>5.1638999999999997E-2</v>
      </c>
      <c r="BM309" s="21"/>
      <c r="BN309" s="21">
        <f t="shared" si="69"/>
        <v>0</v>
      </c>
      <c r="BO309" s="22">
        <f t="shared" si="69"/>
        <v>0.20655599999999999</v>
      </c>
      <c r="BP309" s="21">
        <f t="shared" si="69"/>
        <v>0</v>
      </c>
    </row>
    <row r="310" spans="1:68" ht="11.1" hidden="1" customHeight="1" outlineLevel="2" x14ac:dyDescent="0.2">
      <c r="A310" s="10"/>
      <c r="B310" s="18"/>
      <c r="C310" s="18"/>
      <c r="D310" s="18"/>
      <c r="E310" s="23" t="s">
        <v>266</v>
      </c>
      <c r="F310" s="208">
        <v>19.899999999999999</v>
      </c>
      <c r="G310" s="24"/>
      <c r="H310" s="208">
        <v>4.9000000000000004</v>
      </c>
      <c r="I310" s="239">
        <v>6.3650000000000002</v>
      </c>
      <c r="J310" s="239"/>
      <c r="K310" s="208">
        <v>4.3540000000000001</v>
      </c>
      <c r="L310" s="24"/>
      <c r="M310" s="24"/>
      <c r="N310" s="24"/>
      <c r="O310" s="208">
        <v>1.96</v>
      </c>
      <c r="P310" s="208">
        <v>27.521999999999998</v>
      </c>
      <c r="Q310" s="208">
        <v>32.216999999999999</v>
      </c>
      <c r="R310" s="208">
        <v>23.164999999999999</v>
      </c>
      <c r="S310" s="208">
        <v>47.595999999999997</v>
      </c>
      <c r="T310" s="208">
        <v>39.79</v>
      </c>
      <c r="U310" s="208">
        <v>37.814</v>
      </c>
      <c r="V310" s="208">
        <v>21.76</v>
      </c>
      <c r="W310" s="208">
        <v>10.016</v>
      </c>
      <c r="X310" s="24"/>
      <c r="Y310" s="24"/>
      <c r="Z310" s="24"/>
      <c r="AA310" s="208">
        <v>-47.515000000000001</v>
      </c>
      <c r="AB310" s="208">
        <v>20.416</v>
      </c>
      <c r="AC310" s="208">
        <v>31.981999999999999</v>
      </c>
      <c r="AD310" s="208">
        <v>48.29</v>
      </c>
      <c r="AE310" s="208">
        <v>43.283999999999999</v>
      </c>
      <c r="AF310" s="208">
        <v>34.932000000000002</v>
      </c>
      <c r="AG310" s="208">
        <v>22.268000000000001</v>
      </c>
      <c r="AH310" s="208">
        <v>13.79</v>
      </c>
      <c r="AI310" s="208">
        <v>8.7680000000000007</v>
      </c>
      <c r="AJ310" s="24"/>
      <c r="AK310" s="24"/>
      <c r="AL310" s="24"/>
      <c r="AM310" s="208">
        <v>8.282</v>
      </c>
      <c r="AN310" s="208">
        <v>19.696000000000002</v>
      </c>
      <c r="AO310" s="208">
        <v>33.744</v>
      </c>
      <c r="AP310" s="208">
        <v>38.164000000000001</v>
      </c>
      <c r="AQ310" s="208">
        <v>33.862000000000002</v>
      </c>
      <c r="AR310" s="208">
        <v>28.591999999999999</v>
      </c>
      <c r="AS310" s="208">
        <v>22.968</v>
      </c>
      <c r="AT310" s="208">
        <v>13.101000000000001</v>
      </c>
      <c r="AU310" s="208">
        <v>6.3470000000000004</v>
      </c>
      <c r="AV310" s="24"/>
      <c r="AW310" s="24"/>
      <c r="AX310" s="24"/>
      <c r="AY310" s="208">
        <v>6.8410000000000002</v>
      </c>
      <c r="AZ310" s="208">
        <v>12.234</v>
      </c>
      <c r="BA310" s="208">
        <v>29.102</v>
      </c>
      <c r="BB310" s="21">
        <f t="shared" si="70"/>
        <v>48.29</v>
      </c>
      <c r="BC310" s="18"/>
      <c r="BD310" s="22">
        <f t="shared" si="64"/>
        <v>64.90591397849461</v>
      </c>
      <c r="BE310" s="21"/>
      <c r="BG310" s="10"/>
      <c r="BH310" s="21"/>
      <c r="BI310" s="22"/>
      <c r="BJ310" s="21"/>
      <c r="BK310" s="21">
        <v>0</v>
      </c>
      <c r="BL310" s="22">
        <v>0.14486999999999997</v>
      </c>
      <c r="BM310" s="21"/>
      <c r="BN310" s="21">
        <f t="shared" si="69"/>
        <v>0</v>
      </c>
      <c r="BO310" s="22">
        <f t="shared" si="69"/>
        <v>0.57947999999999988</v>
      </c>
      <c r="BP310" s="21">
        <f t="shared" si="69"/>
        <v>0</v>
      </c>
    </row>
    <row r="311" spans="1:68" ht="11.1" hidden="1" customHeight="1" outlineLevel="2" x14ac:dyDescent="0.2">
      <c r="A311" s="10"/>
      <c r="B311" s="18"/>
      <c r="C311" s="18"/>
      <c r="D311" s="18"/>
      <c r="E311" s="23" t="s">
        <v>267</v>
      </c>
      <c r="F311" s="208">
        <v>23.9</v>
      </c>
      <c r="G311" s="208">
        <v>15.9</v>
      </c>
      <c r="H311" s="208">
        <v>15.2</v>
      </c>
      <c r="I311" s="239">
        <v>8.9260000000000002</v>
      </c>
      <c r="J311" s="239"/>
      <c r="K311" s="208">
        <v>4.88</v>
      </c>
      <c r="L311" s="24"/>
      <c r="M311" s="24"/>
      <c r="N311" s="24"/>
      <c r="O311" s="208">
        <v>4.2279999999999998</v>
      </c>
      <c r="P311" s="208">
        <v>12.468</v>
      </c>
      <c r="Q311" s="208">
        <v>16.105</v>
      </c>
      <c r="R311" s="208">
        <v>10.465999999999999</v>
      </c>
      <c r="S311" s="208">
        <v>23.643999999999998</v>
      </c>
      <c r="T311" s="208">
        <v>20.283000000000001</v>
      </c>
      <c r="U311" s="208">
        <v>19.940999999999999</v>
      </c>
      <c r="V311" s="208">
        <v>10.249000000000001</v>
      </c>
      <c r="W311" s="208">
        <v>7.4909999999999997</v>
      </c>
      <c r="X311" s="24"/>
      <c r="Y311" s="24"/>
      <c r="Z311" s="24"/>
      <c r="AA311" s="208">
        <v>-8.5269999999999992</v>
      </c>
      <c r="AB311" s="208">
        <v>10.833</v>
      </c>
      <c r="AC311" s="208">
        <v>15.21</v>
      </c>
      <c r="AD311" s="208">
        <v>22.542999999999999</v>
      </c>
      <c r="AE311" s="208">
        <v>20.225999999999999</v>
      </c>
      <c r="AF311" s="208">
        <v>16.55</v>
      </c>
      <c r="AG311" s="208">
        <v>11.661</v>
      </c>
      <c r="AH311" s="208">
        <v>7.883</v>
      </c>
      <c r="AI311" s="208">
        <v>6.0730000000000004</v>
      </c>
      <c r="AJ311" s="24"/>
      <c r="AK311" s="24"/>
      <c r="AL311" s="24"/>
      <c r="AM311" s="208">
        <v>3.6640000000000001</v>
      </c>
      <c r="AN311" s="208">
        <v>10.127000000000001</v>
      </c>
      <c r="AO311" s="208">
        <v>15.119</v>
      </c>
      <c r="AP311" s="208">
        <v>20.059999999999999</v>
      </c>
      <c r="AQ311" s="208">
        <v>19.68</v>
      </c>
      <c r="AR311" s="208">
        <v>16.475000000000001</v>
      </c>
      <c r="AS311" s="208">
        <v>12.977</v>
      </c>
      <c r="AT311" s="208">
        <v>7.9269999999999996</v>
      </c>
      <c r="AU311" s="208">
        <v>4.6689999999999996</v>
      </c>
      <c r="AV311" s="24"/>
      <c r="AW311" s="24"/>
      <c r="AX311" s="24"/>
      <c r="AY311" s="208">
        <v>5.0350000000000001</v>
      </c>
      <c r="AZ311" s="208">
        <v>8.0250000000000004</v>
      </c>
      <c r="BA311" s="208">
        <v>15.347</v>
      </c>
      <c r="BB311" s="21">
        <f t="shared" si="70"/>
        <v>23.9</v>
      </c>
      <c r="BC311" s="18"/>
      <c r="BD311" s="22">
        <f t="shared" si="64"/>
        <v>32.123655913978489</v>
      </c>
      <c r="BE311" s="21"/>
      <c r="BG311" s="10"/>
      <c r="BH311" s="21"/>
      <c r="BI311" s="22"/>
      <c r="BJ311" s="21"/>
      <c r="BK311" s="21">
        <v>0</v>
      </c>
      <c r="BL311" s="22">
        <v>7.1699999999999986E-2</v>
      </c>
      <c r="BM311" s="21"/>
      <c r="BN311" s="21">
        <f t="shared" si="69"/>
        <v>0</v>
      </c>
      <c r="BO311" s="22">
        <f t="shared" si="69"/>
        <v>0.28679999999999994</v>
      </c>
      <c r="BP311" s="21">
        <f t="shared" si="69"/>
        <v>0</v>
      </c>
    </row>
    <row r="312" spans="1:68" ht="11.1" hidden="1" customHeight="1" outlineLevel="2" x14ac:dyDescent="0.2">
      <c r="A312" s="10"/>
      <c r="B312" s="18"/>
      <c r="C312" s="18"/>
      <c r="D312" s="18"/>
      <c r="E312" s="23" t="s">
        <v>268</v>
      </c>
      <c r="F312" s="208">
        <v>98.6</v>
      </c>
      <c r="G312" s="208">
        <v>67.900000000000006</v>
      </c>
      <c r="H312" s="208">
        <v>54</v>
      </c>
      <c r="I312" s="239">
        <v>40.762</v>
      </c>
      <c r="J312" s="239"/>
      <c r="K312" s="208">
        <v>26.547999999999998</v>
      </c>
      <c r="L312" s="24"/>
      <c r="M312" s="24"/>
      <c r="N312" s="24"/>
      <c r="O312" s="208">
        <v>16.788</v>
      </c>
      <c r="P312" s="208">
        <v>53.158999999999999</v>
      </c>
      <c r="Q312" s="208">
        <v>74.225999999999999</v>
      </c>
      <c r="R312" s="208">
        <v>45.61</v>
      </c>
      <c r="S312" s="208">
        <v>108.73699999999999</v>
      </c>
      <c r="T312" s="208">
        <v>87.795000000000002</v>
      </c>
      <c r="U312" s="208">
        <v>77.712000000000003</v>
      </c>
      <c r="V312" s="208">
        <v>38.978999999999999</v>
      </c>
      <c r="W312" s="208">
        <v>26.48</v>
      </c>
      <c r="X312" s="24"/>
      <c r="Y312" s="24"/>
      <c r="Z312" s="24"/>
      <c r="AA312" s="208">
        <v>-37.780999999999999</v>
      </c>
      <c r="AB312" s="208">
        <v>41.280999999999999</v>
      </c>
      <c r="AC312" s="208">
        <v>66.841999999999999</v>
      </c>
      <c r="AD312" s="208">
        <v>83.695999999999998</v>
      </c>
      <c r="AE312" s="208">
        <v>77.731999999999999</v>
      </c>
      <c r="AF312" s="208">
        <v>63.191000000000003</v>
      </c>
      <c r="AG312" s="208">
        <v>42.097000000000001</v>
      </c>
      <c r="AH312" s="208">
        <v>27.948</v>
      </c>
      <c r="AI312" s="208">
        <v>20.936</v>
      </c>
      <c r="AJ312" s="24"/>
      <c r="AK312" s="24"/>
      <c r="AL312" s="24"/>
      <c r="AM312" s="208">
        <v>19.984999999999999</v>
      </c>
      <c r="AN312" s="208">
        <v>39.82</v>
      </c>
      <c r="AO312" s="208">
        <v>61.125999999999998</v>
      </c>
      <c r="AP312" s="208">
        <v>144.39599999999999</v>
      </c>
      <c r="AQ312" s="208">
        <v>9.3490000000000002</v>
      </c>
      <c r="AR312" s="208">
        <v>65.188000000000002</v>
      </c>
      <c r="AS312" s="208">
        <v>53.957000000000001</v>
      </c>
      <c r="AT312" s="208">
        <v>30.984999999999999</v>
      </c>
      <c r="AU312" s="208">
        <v>15.27</v>
      </c>
      <c r="AV312" s="24"/>
      <c r="AW312" s="24"/>
      <c r="AX312" s="24"/>
      <c r="AY312" s="208">
        <v>21.446000000000002</v>
      </c>
      <c r="AZ312" s="208">
        <v>29.327999999999999</v>
      </c>
      <c r="BA312" s="208">
        <v>62.042000000000002</v>
      </c>
      <c r="BB312" s="21">
        <f t="shared" si="70"/>
        <v>144.39599999999999</v>
      </c>
      <c r="BC312" s="18"/>
      <c r="BD312" s="22">
        <f t="shared" si="64"/>
        <v>194.08064516129031</v>
      </c>
      <c r="BE312" s="21"/>
      <c r="BG312" s="10"/>
      <c r="BH312" s="21"/>
      <c r="BI312" s="22"/>
      <c r="BJ312" s="21"/>
      <c r="BK312" s="21">
        <v>0</v>
      </c>
      <c r="BL312" s="22">
        <v>0.43318800000000002</v>
      </c>
      <c r="BM312" s="21"/>
      <c r="BN312" s="21">
        <f t="shared" si="69"/>
        <v>0</v>
      </c>
      <c r="BO312" s="22">
        <f t="shared" si="69"/>
        <v>1.7327520000000001</v>
      </c>
      <c r="BP312" s="21">
        <f t="shared" si="69"/>
        <v>0</v>
      </c>
    </row>
    <row r="313" spans="1:68" ht="11.1" hidden="1" customHeight="1" outlineLevel="2" x14ac:dyDescent="0.2">
      <c r="A313" s="10"/>
      <c r="B313" s="18"/>
      <c r="C313" s="18"/>
      <c r="D313" s="18"/>
      <c r="E313" s="23" t="s">
        <v>269</v>
      </c>
      <c r="F313" s="208">
        <v>200.3</v>
      </c>
      <c r="G313" s="208">
        <v>142.1</v>
      </c>
      <c r="H313" s="208">
        <v>129.5</v>
      </c>
      <c r="I313" s="239">
        <v>95.272000000000006</v>
      </c>
      <c r="J313" s="239"/>
      <c r="K313" s="208">
        <v>63.265999999999998</v>
      </c>
      <c r="L313" s="24"/>
      <c r="M313" s="24"/>
      <c r="N313" s="24"/>
      <c r="O313" s="208">
        <v>35.837000000000003</v>
      </c>
      <c r="P313" s="208">
        <v>117.38500000000001</v>
      </c>
      <c r="Q313" s="208">
        <v>158.46</v>
      </c>
      <c r="R313" s="208">
        <v>88.394999999999996</v>
      </c>
      <c r="S313" s="208">
        <v>233.77</v>
      </c>
      <c r="T313" s="208">
        <v>193.596</v>
      </c>
      <c r="U313" s="208">
        <v>188.55099999999999</v>
      </c>
      <c r="V313" s="208">
        <v>84.694000000000003</v>
      </c>
      <c r="W313" s="208">
        <v>53.411999999999999</v>
      </c>
      <c r="X313" s="24"/>
      <c r="Y313" s="24"/>
      <c r="Z313" s="24"/>
      <c r="AA313" s="208">
        <v>-67.34</v>
      </c>
      <c r="AB313" s="208">
        <v>96.363</v>
      </c>
      <c r="AC313" s="208">
        <v>153.81100000000001</v>
      </c>
      <c r="AD313" s="208">
        <v>211.375</v>
      </c>
      <c r="AE313" s="208">
        <v>188.88399999999999</v>
      </c>
      <c r="AF313" s="208">
        <v>155.92400000000001</v>
      </c>
      <c r="AG313" s="208">
        <v>106.29900000000001</v>
      </c>
      <c r="AH313" s="208">
        <v>64.271000000000001</v>
      </c>
      <c r="AI313" s="208">
        <v>48.180999999999997</v>
      </c>
      <c r="AJ313" s="24"/>
      <c r="AK313" s="24"/>
      <c r="AL313" s="24"/>
      <c r="AM313" s="208">
        <v>48.491</v>
      </c>
      <c r="AN313" s="208">
        <v>94.08</v>
      </c>
      <c r="AO313" s="208">
        <v>149.00800000000001</v>
      </c>
      <c r="AP313" s="208">
        <v>184.44300000000001</v>
      </c>
      <c r="AQ313" s="208">
        <v>173.839</v>
      </c>
      <c r="AR313" s="208">
        <v>150.428</v>
      </c>
      <c r="AS313" s="208">
        <v>119.14700000000001</v>
      </c>
      <c r="AT313" s="208">
        <v>68.863</v>
      </c>
      <c r="AU313" s="208">
        <v>37.018999999999998</v>
      </c>
      <c r="AV313" s="24"/>
      <c r="AW313" s="24"/>
      <c r="AX313" s="24"/>
      <c r="AY313" s="208">
        <v>44.8</v>
      </c>
      <c r="AZ313" s="208">
        <v>66.62</v>
      </c>
      <c r="BA313" s="208">
        <v>137.46100000000001</v>
      </c>
      <c r="BB313" s="21">
        <f t="shared" si="70"/>
        <v>233.77</v>
      </c>
      <c r="BC313" s="18"/>
      <c r="BD313" s="22">
        <f t="shared" si="64"/>
        <v>314.20698924731181</v>
      </c>
      <c r="BE313" s="21"/>
      <c r="BG313" s="10"/>
      <c r="BH313" s="21"/>
      <c r="BI313" s="22"/>
      <c r="BJ313" s="21"/>
      <c r="BK313" s="21">
        <v>0</v>
      </c>
      <c r="BL313" s="22">
        <v>0.70130999999999988</v>
      </c>
      <c r="BM313" s="21"/>
      <c r="BN313" s="21">
        <f t="shared" si="69"/>
        <v>0</v>
      </c>
      <c r="BO313" s="22">
        <f t="shared" si="69"/>
        <v>2.8052399999999995</v>
      </c>
      <c r="BP313" s="21">
        <f t="shared" si="69"/>
        <v>0</v>
      </c>
    </row>
    <row r="314" spans="1:68" ht="11.1" hidden="1" customHeight="1" outlineLevel="2" x14ac:dyDescent="0.2">
      <c r="A314" s="10"/>
      <c r="B314" s="18"/>
      <c r="C314" s="18"/>
      <c r="D314" s="18"/>
      <c r="E314" s="23" t="s">
        <v>270</v>
      </c>
      <c r="F314" s="208">
        <v>230.8</v>
      </c>
      <c r="G314" s="208">
        <v>158.6</v>
      </c>
      <c r="H314" s="208">
        <v>143.5</v>
      </c>
      <c r="I314" s="239">
        <v>98.635999999999996</v>
      </c>
      <c r="J314" s="239"/>
      <c r="K314" s="208">
        <v>64.721999999999994</v>
      </c>
      <c r="L314" s="24"/>
      <c r="M314" s="24"/>
      <c r="N314" s="24"/>
      <c r="O314" s="208">
        <v>31.378</v>
      </c>
      <c r="P314" s="208">
        <v>121.94499999999999</v>
      </c>
      <c r="Q314" s="208">
        <v>165.52500000000001</v>
      </c>
      <c r="R314" s="208">
        <v>134.68199999999999</v>
      </c>
      <c r="S314" s="208">
        <v>229.99600000000001</v>
      </c>
      <c r="T314" s="208">
        <v>191.499</v>
      </c>
      <c r="U314" s="208">
        <v>200.12</v>
      </c>
      <c r="V314" s="208">
        <v>100.45399999999999</v>
      </c>
      <c r="W314" s="208">
        <v>68.94</v>
      </c>
      <c r="X314" s="24"/>
      <c r="Y314" s="24"/>
      <c r="Z314" s="24"/>
      <c r="AA314" s="208">
        <v>96.905000000000001</v>
      </c>
      <c r="AB314" s="208">
        <v>99.149000000000001</v>
      </c>
      <c r="AC314" s="208">
        <v>25.733000000000001</v>
      </c>
      <c r="AD314" s="208">
        <v>206.45500000000001</v>
      </c>
      <c r="AE314" s="208">
        <v>191.941</v>
      </c>
      <c r="AF314" s="208">
        <v>162.21199999999999</v>
      </c>
      <c r="AG314" s="208">
        <v>113.379</v>
      </c>
      <c r="AH314" s="208">
        <v>73.165999999999997</v>
      </c>
      <c r="AI314" s="208">
        <v>53.87</v>
      </c>
      <c r="AJ314" s="24"/>
      <c r="AK314" s="24"/>
      <c r="AL314" s="24"/>
      <c r="AM314" s="208">
        <v>44.448999999999998</v>
      </c>
      <c r="AN314" s="208">
        <v>105.473</v>
      </c>
      <c r="AO314" s="208">
        <v>164.06399999999999</v>
      </c>
      <c r="AP314" s="208">
        <v>208.078</v>
      </c>
      <c r="AQ314" s="208">
        <v>208.227</v>
      </c>
      <c r="AR314" s="208">
        <v>180.68199999999999</v>
      </c>
      <c r="AS314" s="208">
        <v>150.99799999999999</v>
      </c>
      <c r="AT314" s="208">
        <v>93.552999999999997</v>
      </c>
      <c r="AU314" s="208">
        <v>46.244999999999997</v>
      </c>
      <c r="AV314" s="24"/>
      <c r="AW314" s="24"/>
      <c r="AX314" s="24"/>
      <c r="AY314" s="208">
        <v>44.853999999999999</v>
      </c>
      <c r="AZ314" s="208">
        <v>74.718999999999994</v>
      </c>
      <c r="BA314" s="208">
        <v>147.62200000000001</v>
      </c>
      <c r="BB314" s="21">
        <f t="shared" si="70"/>
        <v>230.8</v>
      </c>
      <c r="BC314" s="18"/>
      <c r="BD314" s="22">
        <f t="shared" si="64"/>
        <v>310.21505376344089</v>
      </c>
      <c r="BE314" s="21"/>
      <c r="BG314" s="10"/>
      <c r="BH314" s="21"/>
      <c r="BI314" s="22"/>
      <c r="BJ314" s="21"/>
      <c r="BK314" s="21">
        <v>0</v>
      </c>
      <c r="BL314" s="22">
        <v>0.69240000000000013</v>
      </c>
      <c r="BM314" s="21"/>
      <c r="BN314" s="21">
        <f t="shared" si="69"/>
        <v>0</v>
      </c>
      <c r="BO314" s="22">
        <f t="shared" si="69"/>
        <v>2.7696000000000005</v>
      </c>
      <c r="BP314" s="21">
        <f t="shared" si="69"/>
        <v>0</v>
      </c>
    </row>
    <row r="315" spans="1:68" ht="11.1" hidden="1" customHeight="1" outlineLevel="2" x14ac:dyDescent="0.2">
      <c r="A315" s="10"/>
      <c r="B315" s="18"/>
      <c r="C315" s="18"/>
      <c r="D315" s="18"/>
      <c r="E315" s="23" t="s">
        <v>271</v>
      </c>
      <c r="F315" s="208">
        <v>27.4</v>
      </c>
      <c r="G315" s="208">
        <v>16.899999999999999</v>
      </c>
      <c r="H315" s="208">
        <v>14.3</v>
      </c>
      <c r="I315" s="239">
        <v>11.667999999999999</v>
      </c>
      <c r="J315" s="239"/>
      <c r="K315" s="208">
        <v>6.8730000000000002</v>
      </c>
      <c r="L315" s="24"/>
      <c r="M315" s="24"/>
      <c r="N315" s="24"/>
      <c r="O315" s="208">
        <v>6.5</v>
      </c>
      <c r="P315" s="208">
        <v>18.881</v>
      </c>
      <c r="Q315" s="208">
        <v>24.640999999999998</v>
      </c>
      <c r="R315" s="208">
        <v>21.713999999999999</v>
      </c>
      <c r="S315" s="208">
        <v>33.113999999999997</v>
      </c>
      <c r="T315" s="208">
        <v>27.925000000000001</v>
      </c>
      <c r="U315" s="208">
        <v>29.620999999999999</v>
      </c>
      <c r="V315" s="208">
        <v>14.332000000000001</v>
      </c>
      <c r="W315" s="208">
        <v>10.393000000000001</v>
      </c>
      <c r="X315" s="24"/>
      <c r="Y315" s="24"/>
      <c r="Z315" s="24"/>
      <c r="AA315" s="208">
        <v>-3.121</v>
      </c>
      <c r="AB315" s="208">
        <v>17.11</v>
      </c>
      <c r="AC315" s="208">
        <v>26.346</v>
      </c>
      <c r="AD315" s="208">
        <v>36.311999999999998</v>
      </c>
      <c r="AE315" s="208">
        <v>32.924999999999997</v>
      </c>
      <c r="AF315" s="208">
        <v>28.109000000000002</v>
      </c>
      <c r="AG315" s="208">
        <v>18.669</v>
      </c>
      <c r="AH315" s="208">
        <v>11.769</v>
      </c>
      <c r="AI315" s="208">
        <v>7.9859999999999998</v>
      </c>
      <c r="AJ315" s="24"/>
      <c r="AK315" s="24"/>
      <c r="AL315" s="24"/>
      <c r="AM315" s="208">
        <v>5.0999999999999996</v>
      </c>
      <c r="AN315" s="208">
        <v>16.393999999999998</v>
      </c>
      <c r="AO315" s="208">
        <v>23.756</v>
      </c>
      <c r="AP315" s="208">
        <v>31.067</v>
      </c>
      <c r="AQ315" s="208">
        <v>30.327999999999999</v>
      </c>
      <c r="AR315" s="208">
        <v>26.327999999999999</v>
      </c>
      <c r="AS315" s="208">
        <v>21.19</v>
      </c>
      <c r="AT315" s="208">
        <v>13.205</v>
      </c>
      <c r="AU315" s="208">
        <v>4.7850000000000001</v>
      </c>
      <c r="AV315" s="24"/>
      <c r="AW315" s="24"/>
      <c r="AX315" s="24"/>
      <c r="AY315" s="208">
        <v>6.6959999999999997</v>
      </c>
      <c r="AZ315" s="208">
        <v>11</v>
      </c>
      <c r="BA315" s="208">
        <v>23.097999999999999</v>
      </c>
      <c r="BB315" s="21">
        <f t="shared" si="70"/>
        <v>36.311999999999998</v>
      </c>
      <c r="BC315" s="18"/>
      <c r="BD315" s="22">
        <f t="shared" ref="BD315:BD378" si="71">(BB315/31/24)*1000</f>
        <v>48.806451612903224</v>
      </c>
      <c r="BE315" s="21"/>
      <c r="BG315" s="10"/>
      <c r="BH315" s="21"/>
      <c r="BI315" s="22"/>
      <c r="BJ315" s="21"/>
      <c r="BK315" s="21">
        <v>0</v>
      </c>
      <c r="BL315" s="22">
        <v>0.10893599999999999</v>
      </c>
      <c r="BM315" s="21"/>
      <c r="BN315" s="21">
        <f t="shared" si="69"/>
        <v>0</v>
      </c>
      <c r="BO315" s="22">
        <f t="shared" si="69"/>
        <v>0.43574399999999996</v>
      </c>
      <c r="BP315" s="21">
        <f t="shared" si="69"/>
        <v>0</v>
      </c>
    </row>
    <row r="316" spans="1:68" ht="11.1" hidden="1" customHeight="1" outlineLevel="2" x14ac:dyDescent="0.2">
      <c r="A316" s="10"/>
      <c r="B316" s="18"/>
      <c r="C316" s="18"/>
      <c r="D316" s="18"/>
      <c r="E316" s="23" t="s">
        <v>272</v>
      </c>
      <c r="F316" s="208">
        <v>133.1</v>
      </c>
      <c r="G316" s="208">
        <v>90.2</v>
      </c>
      <c r="H316" s="208">
        <v>76.099999999999994</v>
      </c>
      <c r="I316" s="239">
        <v>51.218000000000004</v>
      </c>
      <c r="J316" s="239"/>
      <c r="K316" s="208">
        <v>35.109000000000002</v>
      </c>
      <c r="L316" s="24"/>
      <c r="M316" s="24"/>
      <c r="N316" s="24"/>
      <c r="O316" s="208">
        <v>26</v>
      </c>
      <c r="P316" s="208">
        <v>73.195999999999998</v>
      </c>
      <c r="Q316" s="208">
        <v>100.063</v>
      </c>
      <c r="R316" s="208">
        <v>69.867999999999995</v>
      </c>
      <c r="S316" s="208">
        <v>140.95400000000001</v>
      </c>
      <c r="T316" s="208">
        <v>118.32</v>
      </c>
      <c r="U316" s="208">
        <v>113.991</v>
      </c>
      <c r="V316" s="208">
        <v>54.201000000000001</v>
      </c>
      <c r="W316" s="208">
        <v>35.988</v>
      </c>
      <c r="X316" s="24"/>
      <c r="Y316" s="24"/>
      <c r="Z316" s="24"/>
      <c r="AA316" s="208">
        <v>-47.238</v>
      </c>
      <c r="AB316" s="208">
        <v>58.851999999999997</v>
      </c>
      <c r="AC316" s="208">
        <v>92.423000000000002</v>
      </c>
      <c r="AD316" s="208">
        <v>123.51</v>
      </c>
      <c r="AE316" s="208">
        <v>117.027</v>
      </c>
      <c r="AF316" s="208">
        <v>87.54</v>
      </c>
      <c r="AG316" s="208">
        <v>60.780999999999999</v>
      </c>
      <c r="AH316" s="208">
        <v>38.177999999999997</v>
      </c>
      <c r="AI316" s="208">
        <v>26.92</v>
      </c>
      <c r="AJ316" s="24"/>
      <c r="AK316" s="24"/>
      <c r="AL316" s="24"/>
      <c r="AM316" s="208">
        <v>22.986999999999998</v>
      </c>
      <c r="AN316" s="208">
        <v>50.81</v>
      </c>
      <c r="AO316" s="208">
        <v>86.647000000000006</v>
      </c>
      <c r="AP316" s="208">
        <v>112.83799999999999</v>
      </c>
      <c r="AQ316" s="208">
        <v>107.36499999999999</v>
      </c>
      <c r="AR316" s="208">
        <v>91.087000000000003</v>
      </c>
      <c r="AS316" s="208">
        <v>70.341999999999999</v>
      </c>
      <c r="AT316" s="208">
        <v>37.298999999999999</v>
      </c>
      <c r="AU316" s="208">
        <v>19.353000000000002</v>
      </c>
      <c r="AV316" s="24"/>
      <c r="AW316" s="24"/>
      <c r="AX316" s="24"/>
      <c r="AY316" s="208">
        <v>18.756</v>
      </c>
      <c r="AZ316" s="208">
        <v>31.023</v>
      </c>
      <c r="BA316" s="208">
        <v>76.522999999999996</v>
      </c>
      <c r="BB316" s="21">
        <f t="shared" si="70"/>
        <v>140.95400000000001</v>
      </c>
      <c r="BC316" s="18"/>
      <c r="BD316" s="22">
        <f t="shared" si="71"/>
        <v>189.45430107526883</v>
      </c>
      <c r="BE316" s="21"/>
      <c r="BG316" s="10"/>
      <c r="BH316" s="21"/>
      <c r="BI316" s="22"/>
      <c r="BJ316" s="21"/>
      <c r="BK316" s="21">
        <v>0</v>
      </c>
      <c r="BL316" s="22">
        <v>0.42286199999999996</v>
      </c>
      <c r="BM316" s="21"/>
      <c r="BN316" s="21">
        <f t="shared" si="69"/>
        <v>0</v>
      </c>
      <c r="BO316" s="22">
        <f t="shared" si="69"/>
        <v>1.6914479999999998</v>
      </c>
      <c r="BP316" s="21">
        <f t="shared" si="69"/>
        <v>0</v>
      </c>
    </row>
    <row r="317" spans="1:68" ht="11.1" hidden="1" customHeight="1" outlineLevel="2" x14ac:dyDescent="0.2">
      <c r="A317" s="10"/>
      <c r="B317" s="18"/>
      <c r="C317" s="18"/>
      <c r="D317" s="18"/>
      <c r="E317" s="23" t="s">
        <v>273</v>
      </c>
      <c r="F317" s="208">
        <v>32.9</v>
      </c>
      <c r="G317" s="208">
        <v>24.1</v>
      </c>
      <c r="H317" s="208">
        <v>16.7</v>
      </c>
      <c r="I317" s="239">
        <v>7.9610000000000003</v>
      </c>
      <c r="J317" s="239"/>
      <c r="K317" s="208">
        <v>4.4139999999999997</v>
      </c>
      <c r="L317" s="24"/>
      <c r="M317" s="24"/>
      <c r="N317" s="24"/>
      <c r="O317" s="208">
        <v>17</v>
      </c>
      <c r="P317" s="208">
        <v>23.497</v>
      </c>
      <c r="Q317" s="208">
        <v>25.178000000000001</v>
      </c>
      <c r="R317" s="208">
        <v>20.67</v>
      </c>
      <c r="S317" s="208">
        <v>28.047000000000001</v>
      </c>
      <c r="T317" s="208">
        <v>33.067999999999998</v>
      </c>
      <c r="U317" s="208">
        <v>26.488</v>
      </c>
      <c r="V317" s="208">
        <v>8.5749999999999993</v>
      </c>
      <c r="W317" s="208">
        <v>3.56</v>
      </c>
      <c r="X317" s="24"/>
      <c r="Y317" s="24"/>
      <c r="Z317" s="24"/>
      <c r="AA317" s="208">
        <v>-12.991</v>
      </c>
      <c r="AB317" s="208">
        <v>8.3689999999999998</v>
      </c>
      <c r="AC317" s="208">
        <v>23.628</v>
      </c>
      <c r="AD317" s="208">
        <v>33.805</v>
      </c>
      <c r="AE317" s="208">
        <v>32.643000000000001</v>
      </c>
      <c r="AF317" s="208">
        <v>27.79</v>
      </c>
      <c r="AG317" s="208">
        <v>11.366</v>
      </c>
      <c r="AH317" s="208">
        <v>10.552</v>
      </c>
      <c r="AI317" s="208">
        <v>7.21</v>
      </c>
      <c r="AJ317" s="24"/>
      <c r="AK317" s="24"/>
      <c r="AL317" s="24"/>
      <c r="AM317" s="208">
        <v>4.7149999999999999</v>
      </c>
      <c r="AN317" s="208">
        <v>9.4420000000000002</v>
      </c>
      <c r="AO317" s="208">
        <v>15.281000000000001</v>
      </c>
      <c r="AP317" s="208">
        <v>19.850999999999999</v>
      </c>
      <c r="AQ317" s="208">
        <v>17.492000000000001</v>
      </c>
      <c r="AR317" s="208">
        <v>14.18</v>
      </c>
      <c r="AS317" s="208">
        <v>12.362</v>
      </c>
      <c r="AT317" s="208">
        <v>7.0650000000000004</v>
      </c>
      <c r="AU317" s="208">
        <v>2.9510000000000001</v>
      </c>
      <c r="AV317" s="24"/>
      <c r="AW317" s="24"/>
      <c r="AX317" s="24"/>
      <c r="AY317" s="208">
        <v>4.1020000000000003</v>
      </c>
      <c r="AZ317" s="208">
        <v>8.3000000000000007</v>
      </c>
      <c r="BA317" s="208">
        <v>20.268999999999998</v>
      </c>
      <c r="BB317" s="21">
        <f t="shared" si="70"/>
        <v>33.805</v>
      </c>
      <c r="BC317" s="18"/>
      <c r="BD317" s="22">
        <f t="shared" si="71"/>
        <v>45.436827956989248</v>
      </c>
      <c r="BE317" s="21"/>
      <c r="BG317" s="10"/>
      <c r="BH317" s="21"/>
      <c r="BI317" s="22"/>
      <c r="BJ317" s="21"/>
      <c r="BK317" s="21">
        <v>0</v>
      </c>
      <c r="BL317" s="22">
        <v>0.10141500000000001</v>
      </c>
      <c r="BM317" s="21"/>
      <c r="BN317" s="21">
        <f t="shared" si="69"/>
        <v>0</v>
      </c>
      <c r="BO317" s="22">
        <f t="shared" si="69"/>
        <v>0.40566000000000002</v>
      </c>
      <c r="BP317" s="21">
        <f t="shared" si="69"/>
        <v>0</v>
      </c>
    </row>
    <row r="318" spans="1:68" ht="11.1" hidden="1" customHeight="1" outlineLevel="2" x14ac:dyDescent="0.2">
      <c r="A318" s="10"/>
      <c r="B318" s="18"/>
      <c r="C318" s="18"/>
      <c r="D318" s="18"/>
      <c r="E318" s="23" t="s">
        <v>274</v>
      </c>
      <c r="F318" s="208">
        <v>49</v>
      </c>
      <c r="G318" s="208">
        <v>36.200000000000003</v>
      </c>
      <c r="H318" s="208">
        <v>28.4</v>
      </c>
      <c r="I318" s="239">
        <v>27.34</v>
      </c>
      <c r="J318" s="239"/>
      <c r="K318" s="208">
        <v>15.818</v>
      </c>
      <c r="L318" s="24"/>
      <c r="M318" s="24"/>
      <c r="N318" s="24"/>
      <c r="O318" s="208">
        <v>9.2409999999999997</v>
      </c>
      <c r="P318" s="208">
        <v>34.793999999999997</v>
      </c>
      <c r="Q318" s="208">
        <v>48.472000000000001</v>
      </c>
      <c r="R318" s="208">
        <v>24.946999999999999</v>
      </c>
      <c r="S318" s="208">
        <v>86.869</v>
      </c>
      <c r="T318" s="208">
        <v>47.88</v>
      </c>
      <c r="U318" s="208">
        <v>55.744999999999997</v>
      </c>
      <c r="V318" s="208">
        <v>24.928999999999998</v>
      </c>
      <c r="W318" s="208">
        <v>16.161999999999999</v>
      </c>
      <c r="X318" s="208">
        <v>0.76100000000000001</v>
      </c>
      <c r="Y318" s="24"/>
      <c r="Z318" s="24"/>
      <c r="AA318" s="208">
        <v>-21.681999999999999</v>
      </c>
      <c r="AB318" s="208">
        <v>30.103999999999999</v>
      </c>
      <c r="AC318" s="208">
        <v>51.142000000000003</v>
      </c>
      <c r="AD318" s="208">
        <v>73.400999999999996</v>
      </c>
      <c r="AE318" s="208">
        <v>67.022999999999996</v>
      </c>
      <c r="AF318" s="208">
        <v>52.015000000000001</v>
      </c>
      <c r="AG318" s="208">
        <v>33.350999999999999</v>
      </c>
      <c r="AH318" s="208">
        <v>20.484000000000002</v>
      </c>
      <c r="AI318" s="208">
        <v>14.175000000000001</v>
      </c>
      <c r="AJ318" s="24"/>
      <c r="AK318" s="24"/>
      <c r="AL318" s="24"/>
      <c r="AM318" s="208">
        <v>14.202</v>
      </c>
      <c r="AN318" s="208">
        <v>28.1</v>
      </c>
      <c r="AO318" s="208">
        <v>48.558999999999997</v>
      </c>
      <c r="AP318" s="208">
        <v>59.658999999999999</v>
      </c>
      <c r="AQ318" s="208">
        <v>61.933999999999997</v>
      </c>
      <c r="AR318" s="208">
        <v>53.207999999999998</v>
      </c>
      <c r="AS318" s="208">
        <v>40.206000000000003</v>
      </c>
      <c r="AT318" s="208">
        <v>20.916</v>
      </c>
      <c r="AU318" s="208">
        <v>9.2100000000000009</v>
      </c>
      <c r="AV318" s="208">
        <v>0.96599999999999997</v>
      </c>
      <c r="AW318" s="24"/>
      <c r="AX318" s="24"/>
      <c r="AY318" s="208">
        <v>8.7929999999999993</v>
      </c>
      <c r="AZ318" s="208">
        <v>15.545</v>
      </c>
      <c r="BA318" s="208">
        <v>39.156999999999996</v>
      </c>
      <c r="BB318" s="21">
        <f t="shared" si="70"/>
        <v>86.869</v>
      </c>
      <c r="BC318" s="18"/>
      <c r="BD318" s="22">
        <f t="shared" si="71"/>
        <v>116.75940860215054</v>
      </c>
      <c r="BE318" s="21"/>
      <c r="BG318" s="10"/>
      <c r="BH318" s="21"/>
      <c r="BI318" s="22"/>
      <c r="BJ318" s="21"/>
      <c r="BK318" s="21">
        <v>0</v>
      </c>
      <c r="BL318" s="22">
        <v>0.26060700000000003</v>
      </c>
      <c r="BM318" s="21"/>
      <c r="BN318" s="21">
        <f t="shared" si="69"/>
        <v>0</v>
      </c>
      <c r="BO318" s="22">
        <f t="shared" si="69"/>
        <v>1.0424280000000001</v>
      </c>
      <c r="BP318" s="21">
        <f t="shared" si="69"/>
        <v>0</v>
      </c>
    </row>
    <row r="319" spans="1:68" ht="11.1" hidden="1" customHeight="1" outlineLevel="2" x14ac:dyDescent="0.2">
      <c r="A319" s="10"/>
      <c r="B319" s="18"/>
      <c r="C319" s="18"/>
      <c r="D319" s="18"/>
      <c r="E319" s="23" t="s">
        <v>275</v>
      </c>
      <c r="F319" s="208">
        <v>351.4</v>
      </c>
      <c r="G319" s="208">
        <v>241.8</v>
      </c>
      <c r="H319" s="208">
        <v>210.2</v>
      </c>
      <c r="I319" s="239">
        <v>153.31899999999999</v>
      </c>
      <c r="J319" s="239"/>
      <c r="K319" s="208">
        <v>92.323999999999998</v>
      </c>
      <c r="L319" s="24"/>
      <c r="M319" s="24"/>
      <c r="N319" s="24"/>
      <c r="O319" s="208">
        <v>66.495000000000005</v>
      </c>
      <c r="P319" s="208">
        <v>176.041</v>
      </c>
      <c r="Q319" s="208">
        <v>264.036</v>
      </c>
      <c r="R319" s="208">
        <v>166.92099999999999</v>
      </c>
      <c r="S319" s="208">
        <v>377.75200000000001</v>
      </c>
      <c r="T319" s="208">
        <v>323.53399999999999</v>
      </c>
      <c r="U319" s="208">
        <v>310.68200000000002</v>
      </c>
      <c r="V319" s="208">
        <v>145.61000000000001</v>
      </c>
      <c r="W319" s="208">
        <v>97.370999999999995</v>
      </c>
      <c r="X319" s="24"/>
      <c r="Y319" s="24"/>
      <c r="Z319" s="24"/>
      <c r="AA319" s="208">
        <v>-91.831000000000003</v>
      </c>
      <c r="AB319" s="208">
        <v>147.185</v>
      </c>
      <c r="AC319" s="208">
        <v>240.845</v>
      </c>
      <c r="AD319" s="208">
        <v>321.52600000000001</v>
      </c>
      <c r="AE319" s="208">
        <v>293.50900000000001</v>
      </c>
      <c r="AF319" s="208">
        <v>255.15799999999999</v>
      </c>
      <c r="AG319" s="208">
        <v>160.334</v>
      </c>
      <c r="AH319" s="208">
        <v>94.921999999999997</v>
      </c>
      <c r="AI319" s="208">
        <v>72.632999999999996</v>
      </c>
      <c r="AJ319" s="24"/>
      <c r="AK319" s="24"/>
      <c r="AL319" s="24"/>
      <c r="AM319" s="208">
        <v>74.284999999999997</v>
      </c>
      <c r="AN319" s="208">
        <v>150.672</v>
      </c>
      <c r="AO319" s="208">
        <v>222.55799999999999</v>
      </c>
      <c r="AP319" s="208">
        <v>310.69400000000002</v>
      </c>
      <c r="AQ319" s="208">
        <v>307.68400000000003</v>
      </c>
      <c r="AR319" s="208">
        <v>258.18</v>
      </c>
      <c r="AS319" s="208">
        <v>199.93299999999999</v>
      </c>
      <c r="AT319" s="208">
        <v>106.19</v>
      </c>
      <c r="AU319" s="208">
        <v>53.037999999999997</v>
      </c>
      <c r="AV319" s="24"/>
      <c r="AW319" s="24"/>
      <c r="AX319" s="24"/>
      <c r="AY319" s="208">
        <v>61.679000000000002</v>
      </c>
      <c r="AZ319" s="208">
        <v>98.816000000000003</v>
      </c>
      <c r="BA319" s="208">
        <v>215.566</v>
      </c>
      <c r="BB319" s="21">
        <f t="shared" si="70"/>
        <v>377.75200000000001</v>
      </c>
      <c r="BC319" s="18"/>
      <c r="BD319" s="22">
        <f t="shared" si="71"/>
        <v>507.73118279569894</v>
      </c>
      <c r="BE319" s="21"/>
      <c r="BG319" s="10"/>
      <c r="BH319" s="21"/>
      <c r="BI319" s="22"/>
      <c r="BJ319" s="21"/>
      <c r="BK319" s="21">
        <v>0</v>
      </c>
      <c r="BL319" s="22">
        <v>1.1332559999999998</v>
      </c>
      <c r="BM319" s="21"/>
      <c r="BN319" s="21">
        <f t="shared" si="69"/>
        <v>0</v>
      </c>
      <c r="BO319" s="22">
        <f t="shared" si="69"/>
        <v>4.5330239999999993</v>
      </c>
      <c r="BP319" s="21">
        <f t="shared" si="69"/>
        <v>0</v>
      </c>
    </row>
    <row r="320" spans="1:68" ht="11.1" hidden="1" customHeight="1" outlineLevel="2" x14ac:dyDescent="0.2">
      <c r="A320" s="10"/>
      <c r="B320" s="18"/>
      <c r="C320" s="18"/>
      <c r="D320" s="18"/>
      <c r="E320" s="23" t="s">
        <v>276</v>
      </c>
      <c r="F320" s="208">
        <v>13</v>
      </c>
      <c r="G320" s="208">
        <v>8.6999999999999993</v>
      </c>
      <c r="H320" s="208">
        <v>9.6999999999999993</v>
      </c>
      <c r="I320" s="239">
        <v>6.1109999999999998</v>
      </c>
      <c r="J320" s="239"/>
      <c r="K320" s="208">
        <v>3.2789999999999999</v>
      </c>
      <c r="L320" s="24"/>
      <c r="M320" s="24"/>
      <c r="N320" s="24"/>
      <c r="O320" s="208">
        <v>6.5</v>
      </c>
      <c r="P320" s="208">
        <v>12.013</v>
      </c>
      <c r="Q320" s="208">
        <v>9.4079999999999995</v>
      </c>
      <c r="R320" s="208">
        <v>7.7320000000000002</v>
      </c>
      <c r="S320" s="208">
        <v>17.071999999999999</v>
      </c>
      <c r="T320" s="208">
        <v>9.7490000000000006</v>
      </c>
      <c r="U320" s="208">
        <v>8.94</v>
      </c>
      <c r="V320" s="208">
        <v>4.5759999999999996</v>
      </c>
      <c r="W320" s="208">
        <v>3.1619999999999999</v>
      </c>
      <c r="X320" s="24"/>
      <c r="Y320" s="24"/>
      <c r="Z320" s="24"/>
      <c r="AA320" s="208">
        <v>-35.869999999999997</v>
      </c>
      <c r="AB320" s="208">
        <v>5.9939999999999998</v>
      </c>
      <c r="AC320" s="208">
        <v>8.8409999999999993</v>
      </c>
      <c r="AD320" s="208">
        <v>11.726000000000001</v>
      </c>
      <c r="AE320" s="208">
        <v>10.069000000000001</v>
      </c>
      <c r="AF320" s="208">
        <v>9.01</v>
      </c>
      <c r="AG320" s="208">
        <v>6.63</v>
      </c>
      <c r="AH320" s="208">
        <v>4.2430000000000003</v>
      </c>
      <c r="AI320" s="208">
        <v>2.988</v>
      </c>
      <c r="AJ320" s="24"/>
      <c r="AK320" s="24"/>
      <c r="AL320" s="24"/>
      <c r="AM320" s="208">
        <v>2.48</v>
      </c>
      <c r="AN320" s="208">
        <v>5.0990000000000002</v>
      </c>
      <c r="AO320" s="208">
        <v>8.1760000000000002</v>
      </c>
      <c r="AP320" s="208">
        <v>10.106</v>
      </c>
      <c r="AQ320" s="208">
        <v>11.403</v>
      </c>
      <c r="AR320" s="208">
        <v>10.727</v>
      </c>
      <c r="AS320" s="208">
        <v>8.8819999999999997</v>
      </c>
      <c r="AT320" s="208">
        <v>5.9649999999999999</v>
      </c>
      <c r="AU320" s="208">
        <v>3.2469999999999999</v>
      </c>
      <c r="AV320" s="24"/>
      <c r="AW320" s="24"/>
      <c r="AX320" s="24"/>
      <c r="AY320" s="208">
        <v>2.6669999999999998</v>
      </c>
      <c r="AZ320" s="208">
        <v>4.3540000000000001</v>
      </c>
      <c r="BA320" s="208">
        <v>9.0739999999999998</v>
      </c>
      <c r="BB320" s="21">
        <f t="shared" si="70"/>
        <v>17.071999999999999</v>
      </c>
      <c r="BC320" s="18"/>
      <c r="BD320" s="22">
        <f t="shared" si="71"/>
        <v>22.946236559139784</v>
      </c>
      <c r="BE320" s="21"/>
      <c r="BG320" s="10"/>
      <c r="BH320" s="21"/>
      <c r="BI320" s="22"/>
      <c r="BJ320" s="21"/>
      <c r="BK320" s="21">
        <v>0</v>
      </c>
      <c r="BL320" s="22">
        <v>5.1215999999999998E-2</v>
      </c>
      <c r="BM320" s="21"/>
      <c r="BN320" s="21">
        <f t="shared" si="69"/>
        <v>0</v>
      </c>
      <c r="BO320" s="22">
        <f t="shared" si="69"/>
        <v>0.20486399999999999</v>
      </c>
      <c r="BP320" s="21">
        <f t="shared" si="69"/>
        <v>0</v>
      </c>
    </row>
    <row r="321" spans="1:68" ht="11.1" hidden="1" customHeight="1" outlineLevel="2" x14ac:dyDescent="0.2">
      <c r="A321" s="10"/>
      <c r="B321" s="18"/>
      <c r="C321" s="18"/>
      <c r="D321" s="18"/>
      <c r="E321" s="23" t="s">
        <v>277</v>
      </c>
      <c r="F321" s="208">
        <v>47.9</v>
      </c>
      <c r="G321" s="208">
        <v>32.1</v>
      </c>
      <c r="H321" s="208">
        <v>34.1</v>
      </c>
      <c r="I321" s="239">
        <v>30.635000000000002</v>
      </c>
      <c r="J321" s="239"/>
      <c r="K321" s="208">
        <v>17.952999999999999</v>
      </c>
      <c r="L321" s="24"/>
      <c r="M321" s="24"/>
      <c r="N321" s="24"/>
      <c r="O321" s="208">
        <v>8.3510000000000009</v>
      </c>
      <c r="P321" s="208">
        <v>24.318999999999999</v>
      </c>
      <c r="Q321" s="208">
        <v>28.59</v>
      </c>
      <c r="R321" s="208">
        <v>43.341000000000001</v>
      </c>
      <c r="S321" s="208">
        <v>56.381</v>
      </c>
      <c r="T321" s="208">
        <v>45.902999999999999</v>
      </c>
      <c r="U321" s="208">
        <v>48.158000000000001</v>
      </c>
      <c r="V321" s="208">
        <v>22.814</v>
      </c>
      <c r="W321" s="208">
        <v>16.734999999999999</v>
      </c>
      <c r="X321" s="24"/>
      <c r="Y321" s="24"/>
      <c r="Z321" s="24"/>
      <c r="AA321" s="208">
        <v>-6.13</v>
      </c>
      <c r="AB321" s="208">
        <v>24.718</v>
      </c>
      <c r="AC321" s="208">
        <v>39.854999999999997</v>
      </c>
      <c r="AD321" s="208">
        <v>49.241999999999997</v>
      </c>
      <c r="AE321" s="208">
        <v>48.127000000000002</v>
      </c>
      <c r="AF321" s="208">
        <v>37.243000000000002</v>
      </c>
      <c r="AG321" s="208">
        <v>27.306000000000001</v>
      </c>
      <c r="AH321" s="208">
        <v>16.164999999999999</v>
      </c>
      <c r="AI321" s="208">
        <v>12.250999999999999</v>
      </c>
      <c r="AJ321" s="24"/>
      <c r="AK321" s="24"/>
      <c r="AL321" s="24"/>
      <c r="AM321" s="208">
        <v>11.345000000000001</v>
      </c>
      <c r="AN321" s="208">
        <v>20.501999999999999</v>
      </c>
      <c r="AO321" s="208">
        <v>34.271000000000001</v>
      </c>
      <c r="AP321" s="208">
        <v>46.768999999999998</v>
      </c>
      <c r="AQ321" s="208">
        <v>41.777999999999999</v>
      </c>
      <c r="AR321" s="208">
        <v>38.439</v>
      </c>
      <c r="AS321" s="208">
        <v>34.441000000000003</v>
      </c>
      <c r="AT321" s="208">
        <v>20.523</v>
      </c>
      <c r="AU321" s="208">
        <v>9.9030000000000005</v>
      </c>
      <c r="AV321" s="24"/>
      <c r="AW321" s="24"/>
      <c r="AX321" s="24"/>
      <c r="AY321" s="208">
        <v>10.145</v>
      </c>
      <c r="AZ321" s="208">
        <v>17.399000000000001</v>
      </c>
      <c r="BA321" s="208">
        <v>33.354999999999997</v>
      </c>
      <c r="BB321" s="21">
        <f t="shared" si="70"/>
        <v>56.381</v>
      </c>
      <c r="BC321" s="18"/>
      <c r="BD321" s="22">
        <f t="shared" si="71"/>
        <v>75.780913978494624</v>
      </c>
      <c r="BE321" s="21"/>
      <c r="BG321" s="10"/>
      <c r="BH321" s="21"/>
      <c r="BI321" s="22"/>
      <c r="BJ321" s="21"/>
      <c r="BK321" s="21">
        <v>0</v>
      </c>
      <c r="BL321" s="22">
        <v>0.16914299999999999</v>
      </c>
      <c r="BM321" s="21"/>
      <c r="BN321" s="21">
        <f t="shared" si="69"/>
        <v>0</v>
      </c>
      <c r="BO321" s="22">
        <f t="shared" si="69"/>
        <v>0.67657199999999995</v>
      </c>
      <c r="BP321" s="21">
        <f t="shared" si="69"/>
        <v>0</v>
      </c>
    </row>
    <row r="322" spans="1:68" ht="11.1" hidden="1" customHeight="1" outlineLevel="1" collapsed="1" x14ac:dyDescent="0.2">
      <c r="A322" s="10"/>
      <c r="B322" s="18"/>
      <c r="C322" s="18"/>
      <c r="D322" s="18"/>
      <c r="E322" s="19" t="s">
        <v>278</v>
      </c>
      <c r="F322" s="209">
        <v>2.4809999999999999</v>
      </c>
      <c r="G322" s="209">
        <v>2.097</v>
      </c>
      <c r="H322" s="209">
        <v>1.998</v>
      </c>
      <c r="I322" s="240">
        <v>1.2290000000000001</v>
      </c>
      <c r="J322" s="240"/>
      <c r="K322" s="209">
        <v>0.71499999999999997</v>
      </c>
      <c r="L322" s="20"/>
      <c r="M322" s="20"/>
      <c r="N322" s="20"/>
      <c r="O322" s="20"/>
      <c r="P322" s="209">
        <v>1.337</v>
      </c>
      <c r="Q322" s="209">
        <v>1.716</v>
      </c>
      <c r="R322" s="209">
        <v>2.13</v>
      </c>
      <c r="S322" s="209">
        <v>2.3260000000000001</v>
      </c>
      <c r="T322" s="209">
        <v>2.7429999999999999</v>
      </c>
      <c r="U322" s="209">
        <v>1.7390000000000001</v>
      </c>
      <c r="V322" s="209">
        <v>1.3140000000000001</v>
      </c>
      <c r="W322" s="209">
        <v>0.98899999999999999</v>
      </c>
      <c r="X322" s="209">
        <v>0.314</v>
      </c>
      <c r="Y322" s="20"/>
      <c r="Z322" s="209">
        <v>0.23599999999999999</v>
      </c>
      <c r="AA322" s="209">
        <v>0.61299999999999999</v>
      </c>
      <c r="AB322" s="209">
        <v>1.1579999999999999</v>
      </c>
      <c r="AC322" s="209">
        <v>1.5089999999999999</v>
      </c>
      <c r="AD322" s="209">
        <v>2.8260000000000001</v>
      </c>
      <c r="AE322" s="209">
        <v>2.992</v>
      </c>
      <c r="AF322" s="209">
        <v>2.3069999999999999</v>
      </c>
      <c r="AG322" s="209">
        <v>2.137</v>
      </c>
      <c r="AH322" s="209">
        <v>1.629</v>
      </c>
      <c r="AI322" s="209">
        <v>1.083</v>
      </c>
      <c r="AJ322" s="20"/>
      <c r="AK322" s="209">
        <v>0.49199999999999999</v>
      </c>
      <c r="AL322" s="209">
        <v>7.0999999999999994E-2</v>
      </c>
      <c r="AM322" s="209">
        <v>0.65400000000000003</v>
      </c>
      <c r="AN322" s="209">
        <v>1.03</v>
      </c>
      <c r="AO322" s="209">
        <v>1.593</v>
      </c>
      <c r="AP322" s="209">
        <v>2.3490000000000002</v>
      </c>
      <c r="AQ322" s="209">
        <v>2.754</v>
      </c>
      <c r="AR322" s="209">
        <v>2.6920000000000002</v>
      </c>
      <c r="AS322" s="209">
        <v>1.8360000000000001</v>
      </c>
      <c r="AT322" s="209">
        <v>1.4159999999999999</v>
      </c>
      <c r="AU322" s="209">
        <v>0.69399999999999995</v>
      </c>
      <c r="AV322" s="209">
        <v>0.17</v>
      </c>
      <c r="AW322" s="209">
        <v>0.10100000000000001</v>
      </c>
      <c r="AX322" s="20"/>
      <c r="AY322" s="209">
        <v>0.61099999999999999</v>
      </c>
      <c r="AZ322" s="209">
        <v>1.0369999999999999</v>
      </c>
      <c r="BA322" s="209">
        <v>1.4279999999999999</v>
      </c>
      <c r="BB322" s="21">
        <f>BB323+BB324</f>
        <v>3.04</v>
      </c>
      <c r="BC322" s="18">
        <v>8.5</v>
      </c>
      <c r="BD322" s="22">
        <f t="shared" si="71"/>
        <v>4.0860215053763449</v>
      </c>
      <c r="BE322" s="21">
        <f>BC322-BD322</f>
        <v>4.4139784946236551</v>
      </c>
      <c r="BF322" s="2">
        <v>8.5</v>
      </c>
      <c r="BG322" s="10">
        <v>6</v>
      </c>
      <c r="BH322" s="21">
        <f t="shared" si="68"/>
        <v>6.3239999999999998E-3</v>
      </c>
      <c r="BI322" s="22">
        <f t="shared" si="68"/>
        <v>3.040000000000001E-3</v>
      </c>
      <c r="BJ322" s="21">
        <f t="shared" ref="BJ322:BJ375" si="72">BH322-BI322</f>
        <v>3.2839999999999987E-3</v>
      </c>
      <c r="BK322" s="21">
        <v>1.8971999999999999E-2</v>
      </c>
      <c r="BL322" s="22">
        <v>8.9759999999999996E-3</v>
      </c>
      <c r="BM322" s="21">
        <v>9.9959999999999997E-3</v>
      </c>
      <c r="BN322" s="21">
        <f t="shared" si="69"/>
        <v>7.5887999999999997E-2</v>
      </c>
      <c r="BO322" s="22">
        <f t="shared" si="69"/>
        <v>3.5903999999999998E-2</v>
      </c>
      <c r="BP322" s="21">
        <f t="shared" si="69"/>
        <v>3.9983999999999999E-2</v>
      </c>
    </row>
    <row r="323" spans="1:68" ht="11.1" hidden="1" customHeight="1" outlineLevel="2" x14ac:dyDescent="0.2">
      <c r="A323" s="10"/>
      <c r="B323" s="18"/>
      <c r="C323" s="18"/>
      <c r="D323" s="18"/>
      <c r="E323" s="23" t="s">
        <v>279</v>
      </c>
      <c r="F323" s="208">
        <v>1.327</v>
      </c>
      <c r="G323" s="208">
        <v>1.0740000000000001</v>
      </c>
      <c r="H323" s="208">
        <v>1.0009999999999999</v>
      </c>
      <c r="I323" s="239">
        <v>0.61</v>
      </c>
      <c r="J323" s="239"/>
      <c r="K323" s="208">
        <v>0.40500000000000003</v>
      </c>
      <c r="L323" s="24"/>
      <c r="M323" s="24"/>
      <c r="N323" s="24"/>
      <c r="O323" s="24"/>
      <c r="P323" s="208">
        <v>0.72599999999999998</v>
      </c>
      <c r="Q323" s="208">
        <v>0.89800000000000002</v>
      </c>
      <c r="R323" s="208">
        <v>1.141</v>
      </c>
      <c r="S323" s="208">
        <v>1.2649999999999999</v>
      </c>
      <c r="T323" s="208">
        <v>1.498</v>
      </c>
      <c r="U323" s="208">
        <v>0.91400000000000003</v>
      </c>
      <c r="V323" s="208">
        <v>0.68100000000000005</v>
      </c>
      <c r="W323" s="208">
        <v>0.54500000000000004</v>
      </c>
      <c r="X323" s="208">
        <v>0.20100000000000001</v>
      </c>
      <c r="Y323" s="24"/>
      <c r="Z323" s="208">
        <v>0.18</v>
      </c>
      <c r="AA323" s="208">
        <v>0.35799999999999998</v>
      </c>
      <c r="AB323" s="208">
        <v>0.66100000000000003</v>
      </c>
      <c r="AC323" s="208">
        <v>0.98799999999999999</v>
      </c>
      <c r="AD323" s="208">
        <v>1.629</v>
      </c>
      <c r="AE323" s="208">
        <v>1.623</v>
      </c>
      <c r="AF323" s="208">
        <v>1.2050000000000001</v>
      </c>
      <c r="AG323" s="208">
        <v>1.095</v>
      </c>
      <c r="AH323" s="208">
        <v>0.77500000000000002</v>
      </c>
      <c r="AI323" s="208">
        <v>0.53900000000000003</v>
      </c>
      <c r="AJ323" s="24"/>
      <c r="AK323" s="208">
        <v>0.29499999999999998</v>
      </c>
      <c r="AL323" s="208">
        <v>5.2999999999999999E-2</v>
      </c>
      <c r="AM323" s="208">
        <v>0.34200000000000003</v>
      </c>
      <c r="AN323" s="208">
        <v>0.52300000000000002</v>
      </c>
      <c r="AO323" s="208">
        <v>0.75800000000000001</v>
      </c>
      <c r="AP323" s="208">
        <v>1.1359999999999999</v>
      </c>
      <c r="AQ323" s="208">
        <v>1.343</v>
      </c>
      <c r="AR323" s="208">
        <v>1.2989999999999999</v>
      </c>
      <c r="AS323" s="208">
        <v>0.86199999999999999</v>
      </c>
      <c r="AT323" s="208">
        <v>0.65100000000000002</v>
      </c>
      <c r="AU323" s="208">
        <v>0.35599999999999998</v>
      </c>
      <c r="AV323" s="208">
        <v>0.106</v>
      </c>
      <c r="AW323" s="208">
        <v>6.7000000000000004E-2</v>
      </c>
      <c r="AX323" s="24"/>
      <c r="AY323" s="208">
        <v>0.41099999999999998</v>
      </c>
      <c r="AZ323" s="208">
        <v>0.45600000000000002</v>
      </c>
      <c r="BA323" s="208">
        <v>0.68400000000000005</v>
      </c>
      <c r="BB323" s="21">
        <f t="shared" si="70"/>
        <v>1.629</v>
      </c>
      <c r="BC323" s="18"/>
      <c r="BD323" s="22">
        <f t="shared" si="71"/>
        <v>2.1895161290322585</v>
      </c>
      <c r="BE323" s="21"/>
      <c r="BG323" s="10"/>
      <c r="BH323" s="21"/>
      <c r="BI323" s="22"/>
      <c r="BJ323" s="21"/>
      <c r="BK323" s="21">
        <v>0</v>
      </c>
      <c r="BL323" s="22">
        <v>4.8870000000000016E-3</v>
      </c>
      <c r="BM323" s="21"/>
      <c r="BN323" s="21">
        <f t="shared" si="69"/>
        <v>0</v>
      </c>
      <c r="BO323" s="22">
        <f t="shared" si="69"/>
        <v>1.9548000000000006E-2</v>
      </c>
      <c r="BP323" s="21">
        <f t="shared" si="69"/>
        <v>0</v>
      </c>
    </row>
    <row r="324" spans="1:68" ht="11.1" hidden="1" customHeight="1" outlineLevel="2" x14ac:dyDescent="0.2">
      <c r="A324" s="10"/>
      <c r="B324" s="18"/>
      <c r="C324" s="18"/>
      <c r="D324" s="18"/>
      <c r="E324" s="23" t="s">
        <v>280</v>
      </c>
      <c r="F324" s="208">
        <v>1.1539999999999999</v>
      </c>
      <c r="G324" s="208">
        <v>1.0229999999999999</v>
      </c>
      <c r="H324" s="208">
        <v>0.997</v>
      </c>
      <c r="I324" s="239">
        <v>0.61899999999999999</v>
      </c>
      <c r="J324" s="239"/>
      <c r="K324" s="208">
        <v>0.31</v>
      </c>
      <c r="L324" s="24"/>
      <c r="M324" s="24"/>
      <c r="N324" s="24"/>
      <c r="O324" s="24"/>
      <c r="P324" s="208">
        <v>0.61099999999999999</v>
      </c>
      <c r="Q324" s="208">
        <v>0.81799999999999995</v>
      </c>
      <c r="R324" s="208">
        <v>0.98899999999999999</v>
      </c>
      <c r="S324" s="208">
        <v>1.0609999999999999</v>
      </c>
      <c r="T324" s="208">
        <v>1.2450000000000001</v>
      </c>
      <c r="U324" s="208">
        <v>0.82499999999999996</v>
      </c>
      <c r="V324" s="208">
        <v>0.63300000000000001</v>
      </c>
      <c r="W324" s="208">
        <v>0.44400000000000001</v>
      </c>
      <c r="X324" s="208">
        <v>0.113</v>
      </c>
      <c r="Y324" s="24"/>
      <c r="Z324" s="208">
        <v>5.6000000000000001E-2</v>
      </c>
      <c r="AA324" s="208">
        <v>0.255</v>
      </c>
      <c r="AB324" s="208">
        <v>0.497</v>
      </c>
      <c r="AC324" s="208">
        <v>0.52100000000000002</v>
      </c>
      <c r="AD324" s="208">
        <v>1.1970000000000001</v>
      </c>
      <c r="AE324" s="208">
        <v>1.369</v>
      </c>
      <c r="AF324" s="208">
        <v>1.1020000000000001</v>
      </c>
      <c r="AG324" s="208">
        <v>1.042</v>
      </c>
      <c r="AH324" s="208">
        <v>0.85399999999999998</v>
      </c>
      <c r="AI324" s="208">
        <v>0.54400000000000004</v>
      </c>
      <c r="AJ324" s="24"/>
      <c r="AK324" s="208">
        <v>0.19700000000000001</v>
      </c>
      <c r="AL324" s="208">
        <v>1.7999999999999999E-2</v>
      </c>
      <c r="AM324" s="208">
        <v>0.312</v>
      </c>
      <c r="AN324" s="208">
        <v>0.50700000000000001</v>
      </c>
      <c r="AO324" s="208">
        <v>0.83499999999999996</v>
      </c>
      <c r="AP324" s="208">
        <v>1.2130000000000001</v>
      </c>
      <c r="AQ324" s="208">
        <v>1.411</v>
      </c>
      <c r="AR324" s="208">
        <v>1.393</v>
      </c>
      <c r="AS324" s="208">
        <v>0.97399999999999998</v>
      </c>
      <c r="AT324" s="208">
        <v>0.76500000000000001</v>
      </c>
      <c r="AU324" s="208">
        <v>0.33800000000000002</v>
      </c>
      <c r="AV324" s="208">
        <v>6.4000000000000001E-2</v>
      </c>
      <c r="AW324" s="208">
        <v>3.4000000000000002E-2</v>
      </c>
      <c r="AX324" s="24"/>
      <c r="AY324" s="208">
        <v>0.2</v>
      </c>
      <c r="AZ324" s="208">
        <v>0.58099999999999996</v>
      </c>
      <c r="BA324" s="208">
        <v>0.74399999999999999</v>
      </c>
      <c r="BB324" s="21">
        <f t="shared" si="70"/>
        <v>1.411</v>
      </c>
      <c r="BC324" s="18"/>
      <c r="BD324" s="22">
        <f t="shared" si="71"/>
        <v>1.896505376344086</v>
      </c>
      <c r="BE324" s="21"/>
      <c r="BG324" s="10"/>
      <c r="BH324" s="21"/>
      <c r="BI324" s="22"/>
      <c r="BJ324" s="21"/>
      <c r="BK324" s="21">
        <v>0</v>
      </c>
      <c r="BL324" s="22">
        <v>4.2329999999999998E-3</v>
      </c>
      <c r="BM324" s="21"/>
      <c r="BN324" s="21">
        <f t="shared" si="69"/>
        <v>0</v>
      </c>
      <c r="BO324" s="22">
        <f t="shared" si="69"/>
        <v>1.6931999999999999E-2</v>
      </c>
      <c r="BP324" s="21">
        <f t="shared" si="69"/>
        <v>0</v>
      </c>
    </row>
    <row r="325" spans="1:68" ht="11.1" hidden="1" customHeight="1" outlineLevel="1" collapsed="1" x14ac:dyDescent="0.2">
      <c r="A325" s="10"/>
      <c r="B325" s="18"/>
      <c r="C325" s="18"/>
      <c r="D325" s="18"/>
      <c r="E325" s="19" t="s">
        <v>281</v>
      </c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9">
        <v>42.683</v>
      </c>
      <c r="AZ325" s="20"/>
      <c r="BA325" s="20"/>
      <c r="BB325" s="21">
        <f t="shared" si="70"/>
        <v>42.683</v>
      </c>
      <c r="BC325" s="61">
        <f>BD325</f>
        <v>57.369623655913976</v>
      </c>
      <c r="BD325" s="22">
        <f t="shared" si="71"/>
        <v>57.369623655913976</v>
      </c>
      <c r="BE325" s="21">
        <f>BC325-BD325</f>
        <v>0</v>
      </c>
      <c r="BG325" s="10">
        <v>6</v>
      </c>
      <c r="BH325" s="21">
        <f t="shared" si="68"/>
        <v>4.2682999999999999E-2</v>
      </c>
      <c r="BI325" s="22">
        <f t="shared" si="68"/>
        <v>4.2682999999999999E-2</v>
      </c>
      <c r="BJ325" s="21">
        <f t="shared" si="72"/>
        <v>0</v>
      </c>
      <c r="BK325" s="21">
        <v>0.128049</v>
      </c>
      <c r="BL325" s="22">
        <v>0.128049</v>
      </c>
      <c r="BM325" s="21">
        <v>0</v>
      </c>
      <c r="BN325" s="21">
        <f t="shared" si="69"/>
        <v>0.51219599999999998</v>
      </c>
      <c r="BO325" s="22">
        <f t="shared" si="69"/>
        <v>0.51219599999999998</v>
      </c>
      <c r="BP325" s="21">
        <f t="shared" si="69"/>
        <v>0</v>
      </c>
    </row>
    <row r="326" spans="1:68" ht="11.1" hidden="1" customHeight="1" outlineLevel="2" x14ac:dyDescent="0.2">
      <c r="A326" s="10"/>
      <c r="B326" s="18"/>
      <c r="C326" s="18"/>
      <c r="D326" s="18"/>
      <c r="E326" s="23" t="s">
        <v>282</v>
      </c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08">
        <v>42.683</v>
      </c>
      <c r="AZ326" s="24"/>
      <c r="BA326" s="24"/>
      <c r="BB326" s="21">
        <f t="shared" si="70"/>
        <v>42.683</v>
      </c>
      <c r="BC326" s="18"/>
      <c r="BD326" s="22">
        <f t="shared" si="71"/>
        <v>57.369623655913976</v>
      </c>
      <c r="BE326" s="21"/>
      <c r="BG326" s="10"/>
      <c r="BH326" s="21"/>
      <c r="BI326" s="22"/>
      <c r="BJ326" s="21"/>
      <c r="BK326" s="21">
        <v>0</v>
      </c>
      <c r="BL326" s="22">
        <v>0.128049</v>
      </c>
      <c r="BM326" s="21"/>
      <c r="BN326" s="21">
        <f t="shared" si="69"/>
        <v>0</v>
      </c>
      <c r="BO326" s="22">
        <f t="shared" si="69"/>
        <v>0.51219599999999998</v>
      </c>
      <c r="BP326" s="21">
        <f t="shared" si="69"/>
        <v>0</v>
      </c>
    </row>
    <row r="327" spans="1:68" ht="11.1" hidden="1" customHeight="1" outlineLevel="1" collapsed="1" x14ac:dyDescent="0.2">
      <c r="A327" s="10"/>
      <c r="B327" s="18"/>
      <c r="C327" s="18"/>
      <c r="D327" s="18"/>
      <c r="E327" s="19" t="s">
        <v>283</v>
      </c>
      <c r="F327" s="209">
        <v>2.855</v>
      </c>
      <c r="G327" s="209">
        <v>2.4249999999999998</v>
      </c>
      <c r="H327" s="209">
        <v>2.1659999999999999</v>
      </c>
      <c r="I327" s="240">
        <v>1.397</v>
      </c>
      <c r="J327" s="240"/>
      <c r="K327" s="209">
        <v>0.75</v>
      </c>
      <c r="L327" s="20"/>
      <c r="M327" s="20"/>
      <c r="N327" s="20"/>
      <c r="O327" s="209">
        <v>0.33200000000000002</v>
      </c>
      <c r="P327" s="209">
        <v>1.2130000000000001</v>
      </c>
      <c r="Q327" s="209">
        <v>1.9990000000000001</v>
      </c>
      <c r="R327" s="209">
        <v>2.665</v>
      </c>
      <c r="S327" s="209">
        <v>2.9449999999999998</v>
      </c>
      <c r="T327" s="209">
        <v>3.4089999999999998</v>
      </c>
      <c r="U327" s="209">
        <v>2.0459999999999998</v>
      </c>
      <c r="V327" s="209">
        <v>1.2170000000000001</v>
      </c>
      <c r="W327" s="209">
        <v>0.89600000000000002</v>
      </c>
      <c r="X327" s="209">
        <v>0.157</v>
      </c>
      <c r="Y327" s="20"/>
      <c r="Z327" s="209">
        <v>9.7000000000000003E-2</v>
      </c>
      <c r="AA327" s="209">
        <v>0.57899999999999996</v>
      </c>
      <c r="AB327" s="209">
        <v>1.052</v>
      </c>
      <c r="AC327" s="209">
        <v>2.165</v>
      </c>
      <c r="AD327" s="209">
        <v>3.5430000000000001</v>
      </c>
      <c r="AE327" s="209">
        <v>3.609</v>
      </c>
      <c r="AF327" s="209">
        <v>2.6680000000000001</v>
      </c>
      <c r="AG327" s="209">
        <v>2.3479999999999999</v>
      </c>
      <c r="AH327" s="209">
        <v>1.355</v>
      </c>
      <c r="AI327" s="209">
        <v>1.018</v>
      </c>
      <c r="AJ327" s="20"/>
      <c r="AK327" s="209">
        <v>0.4</v>
      </c>
      <c r="AL327" s="209">
        <v>0.107</v>
      </c>
      <c r="AM327" s="209">
        <v>0.747</v>
      </c>
      <c r="AN327" s="209">
        <v>1.2150000000000001</v>
      </c>
      <c r="AO327" s="209">
        <v>2.3530000000000002</v>
      </c>
      <c r="AP327" s="209">
        <v>3.36</v>
      </c>
      <c r="AQ327" s="209">
        <v>6.4640000000000004</v>
      </c>
      <c r="AR327" s="209">
        <v>6.109</v>
      </c>
      <c r="AS327" s="209">
        <v>4.79</v>
      </c>
      <c r="AT327" s="209">
        <v>2.9889999999999999</v>
      </c>
      <c r="AU327" s="209">
        <v>1.3979999999999999</v>
      </c>
      <c r="AV327" s="209">
        <v>0.21099999999999999</v>
      </c>
      <c r="AW327" s="20"/>
      <c r="AX327" s="20"/>
      <c r="AY327" s="209">
        <v>1.1439999999999999</v>
      </c>
      <c r="AZ327" s="209">
        <v>1.845</v>
      </c>
      <c r="BA327" s="209">
        <v>3.649</v>
      </c>
      <c r="BB327" s="21">
        <f t="shared" si="70"/>
        <v>6.4640000000000004</v>
      </c>
      <c r="BC327" s="18">
        <v>23.4</v>
      </c>
      <c r="BD327" s="22">
        <f t="shared" si="71"/>
        <v>8.6881720430107539</v>
      </c>
      <c r="BE327" s="21">
        <f>BC327-BD327</f>
        <v>14.711827956989245</v>
      </c>
      <c r="BF327" s="2">
        <v>23.4</v>
      </c>
      <c r="BG327" s="10">
        <v>6</v>
      </c>
      <c r="BH327" s="21">
        <f t="shared" si="68"/>
        <v>1.7409599999999997E-2</v>
      </c>
      <c r="BI327" s="22">
        <f t="shared" si="68"/>
        <v>6.464000000000001E-3</v>
      </c>
      <c r="BJ327" s="21">
        <f t="shared" si="72"/>
        <v>1.0945599999999996E-2</v>
      </c>
      <c r="BK327" s="21">
        <v>5.2228799999999992E-2</v>
      </c>
      <c r="BL327" s="22">
        <v>1.9392000000000003E-2</v>
      </c>
      <c r="BM327" s="21">
        <v>3.2836799999999985E-2</v>
      </c>
      <c r="BN327" s="21">
        <f t="shared" si="69"/>
        <v>0.20891519999999997</v>
      </c>
      <c r="BO327" s="22">
        <f t="shared" si="69"/>
        <v>7.7568000000000012E-2</v>
      </c>
      <c r="BP327" s="21">
        <f t="shared" si="69"/>
        <v>0.13134719999999994</v>
      </c>
    </row>
    <row r="328" spans="1:68" ht="11.1" hidden="1" customHeight="1" outlineLevel="2" x14ac:dyDescent="0.2">
      <c r="A328" s="10"/>
      <c r="B328" s="18"/>
      <c r="C328" s="18"/>
      <c r="D328" s="18"/>
      <c r="E328" s="23" t="s">
        <v>284</v>
      </c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08">
        <v>2.5830000000000002</v>
      </c>
      <c r="AR328" s="208">
        <v>2.3849999999999998</v>
      </c>
      <c r="AS328" s="208">
        <v>2.5139999999999998</v>
      </c>
      <c r="AT328" s="208">
        <v>1.4379999999999999</v>
      </c>
      <c r="AU328" s="208">
        <v>0.65300000000000002</v>
      </c>
      <c r="AV328" s="208">
        <v>0.104</v>
      </c>
      <c r="AW328" s="24"/>
      <c r="AX328" s="24"/>
      <c r="AY328" s="208">
        <v>0.67900000000000005</v>
      </c>
      <c r="AZ328" s="208">
        <v>0.97199999999999998</v>
      </c>
      <c r="BA328" s="208">
        <v>1.4330000000000001</v>
      </c>
      <c r="BB328" s="21">
        <f t="shared" si="70"/>
        <v>2.5830000000000002</v>
      </c>
      <c r="BC328" s="18"/>
      <c r="BD328" s="22">
        <f t="shared" si="71"/>
        <v>3.4717741935483875</v>
      </c>
      <c r="BE328" s="21"/>
      <c r="BG328" s="10"/>
      <c r="BH328" s="21"/>
      <c r="BI328" s="22"/>
      <c r="BJ328" s="21"/>
      <c r="BK328" s="21">
        <v>0</v>
      </c>
      <c r="BL328" s="22">
        <v>7.7489999999999989E-3</v>
      </c>
      <c r="BM328" s="21"/>
      <c r="BN328" s="21">
        <f t="shared" si="69"/>
        <v>0</v>
      </c>
      <c r="BO328" s="22">
        <f t="shared" si="69"/>
        <v>3.0995999999999996E-2</v>
      </c>
      <c r="BP328" s="21">
        <f t="shared" si="69"/>
        <v>0</v>
      </c>
    </row>
    <row r="329" spans="1:68" ht="11.1" hidden="1" customHeight="1" outlineLevel="2" x14ac:dyDescent="0.2">
      <c r="A329" s="10"/>
      <c r="B329" s="18"/>
      <c r="C329" s="18"/>
      <c r="D329" s="18"/>
      <c r="E329" s="23" t="s">
        <v>285</v>
      </c>
      <c r="F329" s="208">
        <v>2.855</v>
      </c>
      <c r="G329" s="208">
        <v>2.4249999999999998</v>
      </c>
      <c r="H329" s="208">
        <v>2.1659999999999999</v>
      </c>
      <c r="I329" s="239">
        <v>1.397</v>
      </c>
      <c r="J329" s="239"/>
      <c r="K329" s="208">
        <v>0.75</v>
      </c>
      <c r="L329" s="24"/>
      <c r="M329" s="24"/>
      <c r="N329" s="24"/>
      <c r="O329" s="208">
        <v>0.33200000000000002</v>
      </c>
      <c r="P329" s="208">
        <v>1.2130000000000001</v>
      </c>
      <c r="Q329" s="208">
        <v>1.9990000000000001</v>
      </c>
      <c r="R329" s="208">
        <v>2.665</v>
      </c>
      <c r="S329" s="208">
        <v>2.9449999999999998</v>
      </c>
      <c r="T329" s="208">
        <v>3.4089999999999998</v>
      </c>
      <c r="U329" s="208">
        <v>2.0459999999999998</v>
      </c>
      <c r="V329" s="208">
        <v>1.2170000000000001</v>
      </c>
      <c r="W329" s="208">
        <v>0.89600000000000002</v>
      </c>
      <c r="X329" s="208">
        <v>0.157</v>
      </c>
      <c r="Y329" s="24"/>
      <c r="Z329" s="208">
        <v>9.7000000000000003E-2</v>
      </c>
      <c r="AA329" s="208">
        <v>0.57899999999999996</v>
      </c>
      <c r="AB329" s="208">
        <v>1.052</v>
      </c>
      <c r="AC329" s="208">
        <v>2.165</v>
      </c>
      <c r="AD329" s="208">
        <v>3.5430000000000001</v>
      </c>
      <c r="AE329" s="208">
        <v>3.609</v>
      </c>
      <c r="AF329" s="208">
        <v>2.6680000000000001</v>
      </c>
      <c r="AG329" s="208">
        <v>2.3479999999999999</v>
      </c>
      <c r="AH329" s="208">
        <v>1.355</v>
      </c>
      <c r="AI329" s="208">
        <v>1.018</v>
      </c>
      <c r="AJ329" s="24"/>
      <c r="AK329" s="208">
        <v>0.4</v>
      </c>
      <c r="AL329" s="208">
        <v>0.107</v>
      </c>
      <c r="AM329" s="208">
        <v>0.747</v>
      </c>
      <c r="AN329" s="208">
        <v>1.2150000000000001</v>
      </c>
      <c r="AO329" s="208">
        <v>2.3530000000000002</v>
      </c>
      <c r="AP329" s="208">
        <v>3.36</v>
      </c>
      <c r="AQ329" s="208">
        <v>3.8809999999999998</v>
      </c>
      <c r="AR329" s="208">
        <v>3.7240000000000002</v>
      </c>
      <c r="AS329" s="208">
        <v>2.2759999999999998</v>
      </c>
      <c r="AT329" s="208">
        <v>1.5509999999999999</v>
      </c>
      <c r="AU329" s="208">
        <v>0.745</v>
      </c>
      <c r="AV329" s="208">
        <v>0.107</v>
      </c>
      <c r="AW329" s="24"/>
      <c r="AX329" s="24"/>
      <c r="AY329" s="208">
        <v>0.46500000000000002</v>
      </c>
      <c r="AZ329" s="208">
        <v>0.873</v>
      </c>
      <c r="BA329" s="208">
        <v>2.2160000000000002</v>
      </c>
      <c r="BB329" s="21">
        <f t="shared" si="70"/>
        <v>3.8809999999999998</v>
      </c>
      <c r="BC329" s="18"/>
      <c r="BD329" s="22">
        <f t="shared" si="71"/>
        <v>5.2163978494623651</v>
      </c>
      <c r="BE329" s="21"/>
      <c r="BG329" s="10"/>
      <c r="BH329" s="21"/>
      <c r="BI329" s="22"/>
      <c r="BJ329" s="21"/>
      <c r="BK329" s="21">
        <v>0</v>
      </c>
      <c r="BL329" s="22">
        <v>1.1643000000000001E-2</v>
      </c>
      <c r="BM329" s="21"/>
      <c r="BN329" s="21">
        <f t="shared" si="69"/>
        <v>0</v>
      </c>
      <c r="BO329" s="22">
        <f t="shared" si="69"/>
        <v>4.6572000000000002E-2</v>
      </c>
      <c r="BP329" s="21">
        <f t="shared" si="69"/>
        <v>0</v>
      </c>
    </row>
    <row r="330" spans="1:68" ht="11.1" hidden="1" customHeight="1" outlineLevel="1" collapsed="1" x14ac:dyDescent="0.2">
      <c r="A330" s="10"/>
      <c r="B330" s="18"/>
      <c r="C330" s="18"/>
      <c r="D330" s="18"/>
      <c r="E330" s="19" t="s">
        <v>286</v>
      </c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9">
        <v>0.56599999999999995</v>
      </c>
      <c r="AN330" s="209">
        <v>1.5329999999999999</v>
      </c>
      <c r="AO330" s="209">
        <v>3.6</v>
      </c>
      <c r="AP330" s="209">
        <v>3.851</v>
      </c>
      <c r="AQ330" s="209">
        <v>2.9</v>
      </c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1">
        <f t="shared" si="70"/>
        <v>3.851</v>
      </c>
      <c r="BC330" s="61">
        <f>BD330</f>
        <v>5.176075268817204</v>
      </c>
      <c r="BD330" s="22">
        <f t="shared" si="71"/>
        <v>5.176075268817204</v>
      </c>
      <c r="BE330" s="21">
        <f>BC330-BD330</f>
        <v>0</v>
      </c>
      <c r="BF330" s="2">
        <v>3.7</v>
      </c>
      <c r="BG330" s="10">
        <v>6</v>
      </c>
      <c r="BH330" s="21">
        <f t="shared" si="68"/>
        <v>3.8509999999999998E-3</v>
      </c>
      <c r="BI330" s="22">
        <f t="shared" si="68"/>
        <v>3.8509999999999998E-3</v>
      </c>
      <c r="BJ330" s="21">
        <f t="shared" si="72"/>
        <v>0</v>
      </c>
      <c r="BK330" s="21">
        <v>1.1552999999999999E-2</v>
      </c>
      <c r="BL330" s="22">
        <v>1.1552999999999999E-2</v>
      </c>
      <c r="BM330" s="21">
        <v>0</v>
      </c>
      <c r="BN330" s="21">
        <f t="shared" si="69"/>
        <v>4.6211999999999996E-2</v>
      </c>
      <c r="BO330" s="22">
        <f t="shared" si="69"/>
        <v>4.6211999999999996E-2</v>
      </c>
      <c r="BP330" s="21">
        <f t="shared" si="69"/>
        <v>0</v>
      </c>
    </row>
    <row r="331" spans="1:68" ht="11.1" hidden="1" customHeight="1" outlineLevel="2" x14ac:dyDescent="0.2">
      <c r="A331" s="10"/>
      <c r="B331" s="18"/>
      <c r="C331" s="18"/>
      <c r="D331" s="18"/>
      <c r="E331" s="23" t="s">
        <v>287</v>
      </c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08">
        <v>0.56599999999999995</v>
      </c>
      <c r="AN331" s="208">
        <v>1.5329999999999999</v>
      </c>
      <c r="AO331" s="208">
        <v>3.6</v>
      </c>
      <c r="AP331" s="208">
        <v>3.851</v>
      </c>
      <c r="AQ331" s="208">
        <v>2.9</v>
      </c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1">
        <f t="shared" si="70"/>
        <v>3.851</v>
      </c>
      <c r="BC331" s="18"/>
      <c r="BD331" s="22">
        <f t="shared" si="71"/>
        <v>5.176075268817204</v>
      </c>
      <c r="BE331" s="21"/>
      <c r="BF331" s="2">
        <v>3.7</v>
      </c>
      <c r="BG331" s="10"/>
      <c r="BH331" s="21"/>
      <c r="BI331" s="22"/>
      <c r="BJ331" s="21"/>
      <c r="BK331" s="21">
        <v>0</v>
      </c>
      <c r="BL331" s="22">
        <v>1.1552999999999999E-2</v>
      </c>
      <c r="BM331" s="21"/>
      <c r="BN331" s="21">
        <f t="shared" si="69"/>
        <v>0</v>
      </c>
      <c r="BO331" s="22">
        <f t="shared" si="69"/>
        <v>4.6211999999999996E-2</v>
      </c>
      <c r="BP331" s="21">
        <f t="shared" si="69"/>
        <v>0</v>
      </c>
    </row>
    <row r="332" spans="1:68" ht="11.1" hidden="1" customHeight="1" outlineLevel="1" collapsed="1" x14ac:dyDescent="0.2">
      <c r="A332" s="10"/>
      <c r="B332" s="18"/>
      <c r="C332" s="18"/>
      <c r="D332" s="18"/>
      <c r="E332" s="19" t="s">
        <v>288</v>
      </c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9">
        <v>34.085000000000001</v>
      </c>
      <c r="U332" s="209">
        <v>3.71</v>
      </c>
      <c r="V332" s="209">
        <v>2.4750000000000001</v>
      </c>
      <c r="W332" s="20"/>
      <c r="X332" s="20"/>
      <c r="Y332" s="20"/>
      <c r="Z332" s="20"/>
      <c r="AA332" s="209">
        <v>1.3180000000000001</v>
      </c>
      <c r="AB332" s="209">
        <v>2.1789999999999998</v>
      </c>
      <c r="AC332" s="209">
        <v>3.5350000000000001</v>
      </c>
      <c r="AD332" s="209">
        <v>5</v>
      </c>
      <c r="AE332" s="209">
        <v>4.2460000000000004</v>
      </c>
      <c r="AF332" s="209">
        <v>3.7909999999999999</v>
      </c>
      <c r="AG332" s="209">
        <v>3.1469999999999998</v>
      </c>
      <c r="AH332" s="209">
        <v>2.33</v>
      </c>
      <c r="AI332" s="20"/>
      <c r="AJ332" s="20"/>
      <c r="AK332" s="20"/>
      <c r="AL332" s="20"/>
      <c r="AM332" s="20"/>
      <c r="AN332" s="209">
        <v>4.2720000000000002</v>
      </c>
      <c r="AO332" s="209">
        <v>3.2210000000000001</v>
      </c>
      <c r="AP332" s="209">
        <v>4.8769999999999998</v>
      </c>
      <c r="AQ332" s="209">
        <v>4.6399999999999997</v>
      </c>
      <c r="AR332" s="209">
        <v>4.6390000000000002</v>
      </c>
      <c r="AS332" s="209">
        <v>3.0870000000000002</v>
      </c>
      <c r="AT332" s="209">
        <v>3.1469999999999998</v>
      </c>
      <c r="AU332" s="209">
        <v>4.3999999999999997E-2</v>
      </c>
      <c r="AV332" s="20"/>
      <c r="AW332" s="20"/>
      <c r="AX332" s="20"/>
      <c r="AY332" s="20"/>
      <c r="AZ332" s="20"/>
      <c r="BA332" s="209">
        <v>5.117</v>
      </c>
      <c r="BB332" s="21">
        <f t="shared" si="70"/>
        <v>34.085000000000001</v>
      </c>
      <c r="BC332" s="61">
        <f>BD332</f>
        <v>45.813172043010752</v>
      </c>
      <c r="BD332" s="22">
        <f t="shared" si="71"/>
        <v>45.813172043010752</v>
      </c>
      <c r="BE332" s="21">
        <f>BC332-BD332</f>
        <v>0</v>
      </c>
      <c r="BF332" s="2">
        <v>3.7</v>
      </c>
      <c r="BG332" s="10">
        <v>6</v>
      </c>
      <c r="BH332" s="21">
        <f t="shared" si="68"/>
        <v>3.4084999999999997E-2</v>
      </c>
      <c r="BI332" s="22">
        <f t="shared" si="68"/>
        <v>3.4084999999999997E-2</v>
      </c>
      <c r="BJ332" s="21">
        <f t="shared" si="72"/>
        <v>0</v>
      </c>
      <c r="BK332" s="21">
        <v>0.10225499999999998</v>
      </c>
      <c r="BL332" s="22">
        <v>0.10225499999999998</v>
      </c>
      <c r="BM332" s="21">
        <v>0</v>
      </c>
      <c r="BN332" s="21">
        <f t="shared" si="69"/>
        <v>0.40901999999999994</v>
      </c>
      <c r="BO332" s="22">
        <f t="shared" si="69"/>
        <v>0.40901999999999994</v>
      </c>
      <c r="BP332" s="21">
        <f t="shared" si="69"/>
        <v>0</v>
      </c>
    </row>
    <row r="333" spans="1:68" ht="11.1" hidden="1" customHeight="1" outlineLevel="2" x14ac:dyDescent="0.2">
      <c r="A333" s="10"/>
      <c r="B333" s="18"/>
      <c r="C333" s="18"/>
      <c r="D333" s="18"/>
      <c r="E333" s="23" t="s">
        <v>289</v>
      </c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08">
        <v>34.085000000000001</v>
      </c>
      <c r="U333" s="208">
        <v>3.71</v>
      </c>
      <c r="V333" s="208">
        <v>2.4750000000000001</v>
      </c>
      <c r="W333" s="24"/>
      <c r="X333" s="24"/>
      <c r="Y333" s="24"/>
      <c r="Z333" s="24"/>
      <c r="AA333" s="208">
        <v>1.3180000000000001</v>
      </c>
      <c r="AB333" s="208">
        <v>2.1789999999999998</v>
      </c>
      <c r="AC333" s="208">
        <v>3.5350000000000001</v>
      </c>
      <c r="AD333" s="208">
        <v>5</v>
      </c>
      <c r="AE333" s="208">
        <v>4.2460000000000004</v>
      </c>
      <c r="AF333" s="208">
        <v>3.7909999999999999</v>
      </c>
      <c r="AG333" s="208">
        <v>3.1469999999999998</v>
      </c>
      <c r="AH333" s="208">
        <v>2.33</v>
      </c>
      <c r="AI333" s="24"/>
      <c r="AJ333" s="24"/>
      <c r="AK333" s="24"/>
      <c r="AL333" s="24"/>
      <c r="AM333" s="24"/>
      <c r="AN333" s="208">
        <v>4.2720000000000002</v>
      </c>
      <c r="AO333" s="208">
        <v>3.2210000000000001</v>
      </c>
      <c r="AP333" s="208">
        <v>4.8769999999999998</v>
      </c>
      <c r="AQ333" s="208">
        <v>4.6399999999999997</v>
      </c>
      <c r="AR333" s="208">
        <v>4.6390000000000002</v>
      </c>
      <c r="AS333" s="208">
        <v>3.0870000000000002</v>
      </c>
      <c r="AT333" s="208">
        <v>3.1469999999999998</v>
      </c>
      <c r="AU333" s="208">
        <v>4.3999999999999997E-2</v>
      </c>
      <c r="AV333" s="24"/>
      <c r="AW333" s="24"/>
      <c r="AX333" s="24"/>
      <c r="AY333" s="24"/>
      <c r="AZ333" s="24"/>
      <c r="BA333" s="208">
        <v>5.117</v>
      </c>
      <c r="BB333" s="21">
        <f t="shared" si="70"/>
        <v>34.085000000000001</v>
      </c>
      <c r="BC333" s="18"/>
      <c r="BD333" s="22">
        <f t="shared" si="71"/>
        <v>45.813172043010752</v>
      </c>
      <c r="BE333" s="21"/>
      <c r="BG333" s="10"/>
      <c r="BH333" s="21"/>
      <c r="BI333" s="22"/>
      <c r="BJ333" s="21"/>
      <c r="BK333" s="21">
        <v>0</v>
      </c>
      <c r="BL333" s="22">
        <v>0.10225499999999998</v>
      </c>
      <c r="BM333" s="21"/>
      <c r="BN333" s="21">
        <f t="shared" si="69"/>
        <v>0</v>
      </c>
      <c r="BO333" s="22">
        <f t="shared" si="69"/>
        <v>0.40901999999999994</v>
      </c>
      <c r="BP333" s="21">
        <f t="shared" si="69"/>
        <v>0</v>
      </c>
    </row>
    <row r="334" spans="1:68" ht="11.1" hidden="1" customHeight="1" outlineLevel="1" collapsed="1" x14ac:dyDescent="0.2">
      <c r="A334" s="10"/>
      <c r="B334" s="18"/>
      <c r="C334" s="18"/>
      <c r="D334" s="18"/>
      <c r="E334" s="19" t="s">
        <v>290</v>
      </c>
      <c r="F334" s="209">
        <v>1.65</v>
      </c>
      <c r="G334" s="209">
        <v>1.45</v>
      </c>
      <c r="H334" s="209">
        <v>1.4530000000000001</v>
      </c>
      <c r="I334" s="240">
        <v>0.98699999999999999</v>
      </c>
      <c r="J334" s="240"/>
      <c r="K334" s="20"/>
      <c r="L334" s="20"/>
      <c r="M334" s="20"/>
      <c r="N334" s="20"/>
      <c r="O334" s="209">
        <v>0.29299999999999998</v>
      </c>
      <c r="P334" s="20"/>
      <c r="Q334" s="209">
        <v>1.706</v>
      </c>
      <c r="R334" s="20"/>
      <c r="S334" s="209">
        <v>3.2109999999999999</v>
      </c>
      <c r="T334" s="209">
        <v>1.821</v>
      </c>
      <c r="U334" s="209">
        <v>1.2689999999999999</v>
      </c>
      <c r="V334" s="209">
        <v>0.62</v>
      </c>
      <c r="W334" s="20"/>
      <c r="X334" s="20"/>
      <c r="Y334" s="20"/>
      <c r="Z334" s="209">
        <v>6.2E-2</v>
      </c>
      <c r="AA334" s="20"/>
      <c r="AB334" s="209">
        <v>0.629</v>
      </c>
      <c r="AC334" s="209">
        <v>1.123</v>
      </c>
      <c r="AD334" s="209">
        <v>1.988</v>
      </c>
      <c r="AE334" s="209">
        <v>1.6879999999999999</v>
      </c>
      <c r="AF334" s="209">
        <v>1.4470000000000001</v>
      </c>
      <c r="AG334" s="209">
        <v>1.2170000000000001</v>
      </c>
      <c r="AH334" s="209">
        <v>0.72099999999999997</v>
      </c>
      <c r="AI334" s="20"/>
      <c r="AJ334" s="20"/>
      <c r="AK334" s="20"/>
      <c r="AL334" s="20"/>
      <c r="AM334" s="209">
        <v>0.35</v>
      </c>
      <c r="AN334" s="209">
        <v>0.78600000000000003</v>
      </c>
      <c r="AO334" s="209">
        <v>1.319</v>
      </c>
      <c r="AP334" s="209">
        <v>1.8740000000000001</v>
      </c>
      <c r="AQ334" s="209">
        <v>1.968</v>
      </c>
      <c r="AR334" s="209">
        <v>1.8420000000000001</v>
      </c>
      <c r="AS334" s="209">
        <v>1.1950000000000001</v>
      </c>
      <c r="AT334" s="209">
        <v>0.83299999999999996</v>
      </c>
      <c r="AU334" s="209">
        <v>0.40400000000000003</v>
      </c>
      <c r="AV334" s="209">
        <v>6.4000000000000001E-2</v>
      </c>
      <c r="AW334" s="20"/>
      <c r="AX334" s="20"/>
      <c r="AY334" s="20"/>
      <c r="AZ334" s="20"/>
      <c r="BA334" s="20"/>
      <c r="BB334" s="21">
        <f t="shared" si="70"/>
        <v>3.2109999999999999</v>
      </c>
      <c r="BC334" s="61">
        <f>BD334</f>
        <v>4.315860215053763</v>
      </c>
      <c r="BD334" s="22">
        <f t="shared" si="71"/>
        <v>4.315860215053763</v>
      </c>
      <c r="BE334" s="21">
        <f>BC334-BD334</f>
        <v>0</v>
      </c>
      <c r="BF334" s="2">
        <v>3.7</v>
      </c>
      <c r="BG334" s="10">
        <v>6</v>
      </c>
      <c r="BH334" s="21">
        <f t="shared" si="68"/>
        <v>3.2109999999999994E-3</v>
      </c>
      <c r="BI334" s="22">
        <f t="shared" si="68"/>
        <v>3.2109999999999994E-3</v>
      </c>
      <c r="BJ334" s="21">
        <f t="shared" si="72"/>
        <v>0</v>
      </c>
      <c r="BK334" s="21">
        <v>9.6329999999999992E-3</v>
      </c>
      <c r="BL334" s="22">
        <v>9.6329999999999992E-3</v>
      </c>
      <c r="BM334" s="21">
        <v>0</v>
      </c>
      <c r="BN334" s="21">
        <f t="shared" si="69"/>
        <v>3.8531999999999997E-2</v>
      </c>
      <c r="BO334" s="22">
        <f t="shared" si="69"/>
        <v>3.8531999999999997E-2</v>
      </c>
      <c r="BP334" s="21">
        <f t="shared" si="69"/>
        <v>0</v>
      </c>
    </row>
    <row r="335" spans="1:68" ht="11.1" hidden="1" customHeight="1" outlineLevel="2" x14ac:dyDescent="0.2">
      <c r="A335" s="10"/>
      <c r="B335" s="18"/>
      <c r="C335" s="18"/>
      <c r="D335" s="18"/>
      <c r="E335" s="23" t="s">
        <v>291</v>
      </c>
      <c r="F335" s="208">
        <v>1.65</v>
      </c>
      <c r="G335" s="208">
        <v>1.45</v>
      </c>
      <c r="H335" s="208">
        <v>1.4530000000000001</v>
      </c>
      <c r="I335" s="239">
        <v>0.98699999999999999</v>
      </c>
      <c r="J335" s="239"/>
      <c r="K335" s="24"/>
      <c r="L335" s="24"/>
      <c r="M335" s="24"/>
      <c r="N335" s="24"/>
      <c r="O335" s="208">
        <v>0.29299999999999998</v>
      </c>
      <c r="P335" s="24"/>
      <c r="Q335" s="208">
        <v>1.706</v>
      </c>
      <c r="R335" s="24"/>
      <c r="S335" s="208">
        <v>3.2109999999999999</v>
      </c>
      <c r="T335" s="208">
        <v>1.821</v>
      </c>
      <c r="U335" s="208">
        <v>1.2689999999999999</v>
      </c>
      <c r="V335" s="208">
        <v>0.62</v>
      </c>
      <c r="W335" s="24"/>
      <c r="X335" s="24"/>
      <c r="Y335" s="24"/>
      <c r="Z335" s="208">
        <v>6.2E-2</v>
      </c>
      <c r="AA335" s="24"/>
      <c r="AB335" s="208">
        <v>0.629</v>
      </c>
      <c r="AC335" s="208">
        <v>1.123</v>
      </c>
      <c r="AD335" s="208">
        <v>1.988</v>
      </c>
      <c r="AE335" s="208">
        <v>1.6879999999999999</v>
      </c>
      <c r="AF335" s="208">
        <v>1.4470000000000001</v>
      </c>
      <c r="AG335" s="208">
        <v>1.2170000000000001</v>
      </c>
      <c r="AH335" s="208">
        <v>0.72099999999999997</v>
      </c>
      <c r="AI335" s="24"/>
      <c r="AJ335" s="24"/>
      <c r="AK335" s="24"/>
      <c r="AL335" s="24"/>
      <c r="AM335" s="208">
        <v>0.35</v>
      </c>
      <c r="AN335" s="208">
        <v>0.78600000000000003</v>
      </c>
      <c r="AO335" s="208">
        <v>1.319</v>
      </c>
      <c r="AP335" s="208">
        <v>1.8740000000000001</v>
      </c>
      <c r="AQ335" s="208">
        <v>1.968</v>
      </c>
      <c r="AR335" s="208">
        <v>1.8420000000000001</v>
      </c>
      <c r="AS335" s="208">
        <v>1.1950000000000001</v>
      </c>
      <c r="AT335" s="208">
        <v>0.83299999999999996</v>
      </c>
      <c r="AU335" s="208">
        <v>0.40400000000000003</v>
      </c>
      <c r="AV335" s="208">
        <v>6.4000000000000001E-2</v>
      </c>
      <c r="AW335" s="24"/>
      <c r="AX335" s="24"/>
      <c r="AY335" s="24"/>
      <c r="AZ335" s="24"/>
      <c r="BA335" s="24"/>
      <c r="BB335" s="21">
        <f t="shared" si="70"/>
        <v>3.2109999999999999</v>
      </c>
      <c r="BC335" s="18"/>
      <c r="BD335" s="22">
        <f t="shared" si="71"/>
        <v>4.315860215053763</v>
      </c>
      <c r="BE335" s="21"/>
      <c r="BG335" s="10"/>
      <c r="BH335" s="21"/>
      <c r="BI335" s="22"/>
      <c r="BJ335" s="21"/>
      <c r="BK335" s="21">
        <v>0</v>
      </c>
      <c r="BL335" s="22">
        <v>9.6329999999999992E-3</v>
      </c>
      <c r="BM335" s="21"/>
      <c r="BN335" s="21">
        <f t="shared" si="69"/>
        <v>0</v>
      </c>
      <c r="BO335" s="22">
        <f t="shared" si="69"/>
        <v>3.8531999999999997E-2</v>
      </c>
      <c r="BP335" s="21">
        <f t="shared" si="69"/>
        <v>0</v>
      </c>
    </row>
    <row r="336" spans="1:68" ht="11.1" hidden="1" customHeight="1" outlineLevel="1" collapsed="1" x14ac:dyDescent="0.2">
      <c r="A336" s="10"/>
      <c r="B336" s="18"/>
      <c r="C336" s="18"/>
      <c r="D336" s="18"/>
      <c r="E336" s="19" t="s">
        <v>292</v>
      </c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9">
        <v>0.161</v>
      </c>
      <c r="AB336" s="209">
        <v>0.45100000000000001</v>
      </c>
      <c r="AC336" s="209">
        <v>0.92200000000000004</v>
      </c>
      <c r="AD336" s="20"/>
      <c r="AE336" s="20"/>
      <c r="AF336" s="209">
        <v>0.72299999999999998</v>
      </c>
      <c r="AG336" s="209">
        <v>0.63400000000000001</v>
      </c>
      <c r="AH336" s="209">
        <v>0.40600000000000003</v>
      </c>
      <c r="AI336" s="209">
        <v>0.27900000000000003</v>
      </c>
      <c r="AJ336" s="20"/>
      <c r="AK336" s="20"/>
      <c r="AL336" s="209">
        <v>1.4999999999999999E-2</v>
      </c>
      <c r="AM336" s="209">
        <v>0.18</v>
      </c>
      <c r="AN336" s="209">
        <v>0.48</v>
      </c>
      <c r="AO336" s="209">
        <v>0.876</v>
      </c>
      <c r="AP336" s="209">
        <v>1.3220000000000001</v>
      </c>
      <c r="AQ336" s="209">
        <v>1.629</v>
      </c>
      <c r="AR336" s="209">
        <v>1.522</v>
      </c>
      <c r="AS336" s="209">
        <v>0.95099999999999996</v>
      </c>
      <c r="AT336" s="209">
        <v>0.63300000000000001</v>
      </c>
      <c r="AU336" s="209">
        <v>0.33200000000000002</v>
      </c>
      <c r="AV336" s="209">
        <v>3.9E-2</v>
      </c>
      <c r="AW336" s="20"/>
      <c r="AX336" s="20"/>
      <c r="AY336" s="209">
        <v>0.223</v>
      </c>
      <c r="AZ336" s="209">
        <v>0.42199999999999999</v>
      </c>
      <c r="BA336" s="209">
        <v>0.70299999999999996</v>
      </c>
      <c r="BB336" s="21">
        <f t="shared" si="70"/>
        <v>1.629</v>
      </c>
      <c r="BC336" s="18">
        <v>2.2999999999999998</v>
      </c>
      <c r="BD336" s="22">
        <f t="shared" si="71"/>
        <v>2.1895161290322585</v>
      </c>
      <c r="BE336" s="21">
        <f>BC336-BD336</f>
        <v>0.11048387096774137</v>
      </c>
      <c r="BF336" s="2">
        <v>2.2999999999999998</v>
      </c>
      <c r="BG336" s="10">
        <v>6</v>
      </c>
      <c r="BH336" s="21">
        <f t="shared" si="68"/>
        <v>1.7111999999999997E-3</v>
      </c>
      <c r="BI336" s="22">
        <f t="shared" si="68"/>
        <v>1.6290000000000005E-3</v>
      </c>
      <c r="BJ336" s="21">
        <f t="shared" si="72"/>
        <v>8.2199999999999288E-5</v>
      </c>
      <c r="BK336" s="21">
        <v>5.1335999999999994E-3</v>
      </c>
      <c r="BL336" s="22">
        <v>4.8870000000000016E-3</v>
      </c>
      <c r="BM336" s="21">
        <v>2.4659999999999786E-4</v>
      </c>
      <c r="BN336" s="21">
        <f t="shared" si="69"/>
        <v>2.0534399999999998E-2</v>
      </c>
      <c r="BO336" s="22">
        <f t="shared" si="69"/>
        <v>1.9548000000000006E-2</v>
      </c>
      <c r="BP336" s="21">
        <f t="shared" si="69"/>
        <v>9.8639999999999145E-4</v>
      </c>
    </row>
    <row r="337" spans="1:68" ht="11.1" hidden="1" customHeight="1" outlineLevel="2" x14ac:dyDescent="0.2">
      <c r="A337" s="10"/>
      <c r="B337" s="18"/>
      <c r="C337" s="18"/>
      <c r="D337" s="18"/>
      <c r="E337" s="23" t="s">
        <v>293</v>
      </c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08">
        <v>0.161</v>
      </c>
      <c r="AB337" s="208">
        <v>0.45100000000000001</v>
      </c>
      <c r="AC337" s="208">
        <v>0.92200000000000004</v>
      </c>
      <c r="AD337" s="24"/>
      <c r="AE337" s="24"/>
      <c r="AF337" s="208">
        <v>0.72299999999999998</v>
      </c>
      <c r="AG337" s="208">
        <v>0.63400000000000001</v>
      </c>
      <c r="AH337" s="208">
        <v>0.40600000000000003</v>
      </c>
      <c r="AI337" s="208">
        <v>0.27900000000000003</v>
      </c>
      <c r="AJ337" s="24"/>
      <c r="AK337" s="24"/>
      <c r="AL337" s="208">
        <v>1.4999999999999999E-2</v>
      </c>
      <c r="AM337" s="208">
        <v>0.18</v>
      </c>
      <c r="AN337" s="208">
        <v>0.48</v>
      </c>
      <c r="AO337" s="208">
        <v>0.876</v>
      </c>
      <c r="AP337" s="208">
        <v>1.3220000000000001</v>
      </c>
      <c r="AQ337" s="208">
        <v>1.629</v>
      </c>
      <c r="AR337" s="208">
        <v>1.522</v>
      </c>
      <c r="AS337" s="208">
        <v>0.95099999999999996</v>
      </c>
      <c r="AT337" s="208">
        <v>0.63300000000000001</v>
      </c>
      <c r="AU337" s="208">
        <v>0.33200000000000002</v>
      </c>
      <c r="AV337" s="208">
        <v>3.9E-2</v>
      </c>
      <c r="AW337" s="24"/>
      <c r="AX337" s="24"/>
      <c r="AY337" s="208">
        <v>0.223</v>
      </c>
      <c r="AZ337" s="208">
        <v>0.42199999999999999</v>
      </c>
      <c r="BA337" s="208">
        <v>0.70299999999999996</v>
      </c>
      <c r="BB337" s="21">
        <f t="shared" si="70"/>
        <v>1.629</v>
      </c>
      <c r="BC337" s="18"/>
      <c r="BD337" s="22">
        <f t="shared" si="71"/>
        <v>2.1895161290322585</v>
      </c>
      <c r="BE337" s="21"/>
      <c r="BG337" s="10"/>
      <c r="BH337" s="21"/>
      <c r="BI337" s="22"/>
      <c r="BJ337" s="21"/>
      <c r="BK337" s="21">
        <v>0</v>
      </c>
      <c r="BL337" s="22">
        <v>4.8870000000000016E-3</v>
      </c>
      <c r="BM337" s="21"/>
      <c r="BN337" s="21">
        <f t="shared" si="69"/>
        <v>0</v>
      </c>
      <c r="BO337" s="22">
        <f t="shared" si="69"/>
        <v>1.9548000000000006E-2</v>
      </c>
      <c r="BP337" s="21">
        <f t="shared" si="69"/>
        <v>0</v>
      </c>
    </row>
    <row r="338" spans="1:68" ht="11.1" hidden="1" customHeight="1" outlineLevel="1" collapsed="1" x14ac:dyDescent="0.2">
      <c r="A338" s="10"/>
      <c r="B338" s="18"/>
      <c r="C338" s="18"/>
      <c r="D338" s="18"/>
      <c r="E338" s="19" t="s">
        <v>294</v>
      </c>
      <c r="F338" s="209">
        <v>0.91300000000000003</v>
      </c>
      <c r="G338" s="209">
        <v>0.69499999999999995</v>
      </c>
      <c r="H338" s="209">
        <v>0.63700000000000001</v>
      </c>
      <c r="I338" s="240">
        <v>0.38200000000000001</v>
      </c>
      <c r="J338" s="240"/>
      <c r="K338" s="209">
        <v>0.249</v>
      </c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1">
        <f t="shared" si="70"/>
        <v>0.91300000000000003</v>
      </c>
      <c r="BC338" s="61">
        <f>BD338</f>
        <v>1.2271505376344087</v>
      </c>
      <c r="BD338" s="22">
        <f t="shared" si="71"/>
        <v>1.2271505376344087</v>
      </c>
      <c r="BE338" s="21">
        <f>BC338-BD338</f>
        <v>0</v>
      </c>
      <c r="BG338" s="10">
        <v>6</v>
      </c>
      <c r="BH338" s="21">
        <f t="shared" si="68"/>
        <v>9.1299999999999997E-4</v>
      </c>
      <c r="BI338" s="22">
        <f t="shared" si="68"/>
        <v>9.1299999999999997E-4</v>
      </c>
      <c r="BJ338" s="21">
        <f t="shared" si="72"/>
        <v>0</v>
      </c>
      <c r="BK338" s="21">
        <v>2.7390000000000001E-3</v>
      </c>
      <c r="BL338" s="22">
        <v>2.7390000000000001E-3</v>
      </c>
      <c r="BM338" s="21">
        <v>0</v>
      </c>
      <c r="BN338" s="21">
        <f t="shared" si="69"/>
        <v>1.0956E-2</v>
      </c>
      <c r="BO338" s="22">
        <f t="shared" si="69"/>
        <v>1.0956E-2</v>
      </c>
      <c r="BP338" s="21">
        <f t="shared" si="69"/>
        <v>0</v>
      </c>
    </row>
    <row r="339" spans="1:68" ht="11.1" hidden="1" customHeight="1" outlineLevel="2" x14ac:dyDescent="0.2">
      <c r="A339" s="10"/>
      <c r="B339" s="18"/>
      <c r="C339" s="18"/>
      <c r="D339" s="18"/>
      <c r="E339" s="23" t="s">
        <v>295</v>
      </c>
      <c r="F339" s="208">
        <v>0.91300000000000003</v>
      </c>
      <c r="G339" s="208">
        <v>0.69499999999999995</v>
      </c>
      <c r="H339" s="208">
        <v>0.63700000000000001</v>
      </c>
      <c r="I339" s="239">
        <v>0.38200000000000001</v>
      </c>
      <c r="J339" s="239"/>
      <c r="K339" s="208">
        <v>0.249</v>
      </c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1">
        <f t="shared" si="70"/>
        <v>0.91300000000000003</v>
      </c>
      <c r="BC339" s="18"/>
      <c r="BD339" s="22">
        <f t="shared" si="71"/>
        <v>1.2271505376344087</v>
      </c>
      <c r="BE339" s="21"/>
      <c r="BG339" s="10"/>
      <c r="BH339" s="21"/>
      <c r="BI339" s="22"/>
      <c r="BJ339" s="21"/>
      <c r="BK339" s="21">
        <v>0</v>
      </c>
      <c r="BL339" s="22">
        <v>2.7390000000000001E-3</v>
      </c>
      <c r="BM339" s="21"/>
      <c r="BN339" s="21">
        <f t="shared" si="69"/>
        <v>0</v>
      </c>
      <c r="BO339" s="22">
        <f t="shared" si="69"/>
        <v>1.0956E-2</v>
      </c>
      <c r="BP339" s="21">
        <f t="shared" si="69"/>
        <v>0</v>
      </c>
    </row>
    <row r="340" spans="1:68" ht="11.1" hidden="1" customHeight="1" outlineLevel="1" collapsed="1" x14ac:dyDescent="0.2">
      <c r="A340" s="10"/>
      <c r="B340" s="18"/>
      <c r="C340" s="18"/>
      <c r="D340" s="18"/>
      <c r="E340" s="19" t="s">
        <v>296</v>
      </c>
      <c r="F340" s="209">
        <v>4.1609999999999996</v>
      </c>
      <c r="G340" s="209">
        <v>3.5550000000000002</v>
      </c>
      <c r="H340" s="209">
        <v>3.4609999999999999</v>
      </c>
      <c r="I340" s="240">
        <v>2.359</v>
      </c>
      <c r="J340" s="240"/>
      <c r="K340" s="209">
        <v>1.3620000000000001</v>
      </c>
      <c r="L340" s="209">
        <v>0.308</v>
      </c>
      <c r="M340" s="20"/>
      <c r="N340" s="20"/>
      <c r="O340" s="209">
        <v>0.84699999999999998</v>
      </c>
      <c r="P340" s="209">
        <v>1.2769999999999999</v>
      </c>
      <c r="Q340" s="209">
        <v>2.1459999999999999</v>
      </c>
      <c r="R340" s="209">
        <v>2.698</v>
      </c>
      <c r="S340" s="209">
        <v>3.028</v>
      </c>
      <c r="T340" s="209">
        <v>3.347</v>
      </c>
      <c r="U340" s="209">
        <v>2.0219999999999998</v>
      </c>
      <c r="V340" s="209">
        <v>1.3129999999999999</v>
      </c>
      <c r="W340" s="209">
        <v>0.97299999999999998</v>
      </c>
      <c r="X340" s="209">
        <v>0.29499999999999998</v>
      </c>
      <c r="Y340" s="209">
        <v>0.13600000000000001</v>
      </c>
      <c r="Z340" s="209">
        <v>0.21099999999999999</v>
      </c>
      <c r="AA340" s="209">
        <v>0.77900000000000003</v>
      </c>
      <c r="AB340" s="20"/>
      <c r="AC340" s="209">
        <v>3.177</v>
      </c>
      <c r="AD340" s="209">
        <v>4.4870000000000001</v>
      </c>
      <c r="AE340" s="209">
        <v>3.754</v>
      </c>
      <c r="AF340" s="209">
        <v>3.1339999999999999</v>
      </c>
      <c r="AG340" s="209">
        <v>2.734</v>
      </c>
      <c r="AH340" s="209">
        <v>1.667</v>
      </c>
      <c r="AI340" s="209">
        <v>1.071</v>
      </c>
      <c r="AJ340" s="20"/>
      <c r="AK340" s="209">
        <v>0.376</v>
      </c>
      <c r="AL340" s="20"/>
      <c r="AM340" s="209">
        <v>0.995</v>
      </c>
      <c r="AN340" s="209">
        <v>1.5740000000000001</v>
      </c>
      <c r="AO340" s="209">
        <v>2.8180000000000001</v>
      </c>
      <c r="AP340" s="209">
        <v>4.0510000000000002</v>
      </c>
      <c r="AQ340" s="209">
        <v>4.827</v>
      </c>
      <c r="AR340" s="209">
        <v>4.6929999999999996</v>
      </c>
      <c r="AS340" s="209">
        <v>2.9209999999999998</v>
      </c>
      <c r="AT340" s="209">
        <v>2.1160000000000001</v>
      </c>
      <c r="AU340" s="209">
        <v>1.022</v>
      </c>
      <c r="AV340" s="209">
        <v>0.23</v>
      </c>
      <c r="AW340" s="20"/>
      <c r="AX340" s="20"/>
      <c r="AY340" s="209">
        <v>1.133</v>
      </c>
      <c r="AZ340" s="209">
        <v>1.294</v>
      </c>
      <c r="BA340" s="209">
        <v>2.16</v>
      </c>
      <c r="BB340" s="21">
        <f t="shared" si="70"/>
        <v>4.827</v>
      </c>
      <c r="BC340" s="18">
        <v>10.4</v>
      </c>
      <c r="BD340" s="22">
        <f t="shared" si="71"/>
        <v>6.487903225806452</v>
      </c>
      <c r="BE340" s="21">
        <f>BC340-BD340</f>
        <v>3.9120967741935484</v>
      </c>
      <c r="BF340" s="2">
        <v>10.4</v>
      </c>
      <c r="BG340" s="10">
        <v>6</v>
      </c>
      <c r="BH340" s="21">
        <f t="shared" si="68"/>
        <v>7.7376000000000007E-3</v>
      </c>
      <c r="BI340" s="22">
        <f t="shared" si="68"/>
        <v>4.8269999999999997E-3</v>
      </c>
      <c r="BJ340" s="21">
        <f t="shared" si="72"/>
        <v>2.910600000000001E-3</v>
      </c>
      <c r="BK340" s="21">
        <v>2.3212800000000002E-2</v>
      </c>
      <c r="BL340" s="22">
        <v>1.4480999999999999E-2</v>
      </c>
      <c r="BM340" s="21">
        <v>8.7318000000000031E-3</v>
      </c>
      <c r="BN340" s="21">
        <f t="shared" si="69"/>
        <v>9.2851200000000009E-2</v>
      </c>
      <c r="BO340" s="22">
        <f t="shared" si="69"/>
        <v>5.7923999999999996E-2</v>
      </c>
      <c r="BP340" s="21">
        <f t="shared" si="69"/>
        <v>3.4927200000000012E-2</v>
      </c>
    </row>
    <row r="341" spans="1:68" ht="11.1" hidden="1" customHeight="1" outlineLevel="2" x14ac:dyDescent="0.2">
      <c r="A341" s="10"/>
      <c r="B341" s="18"/>
      <c r="C341" s="18"/>
      <c r="D341" s="18"/>
      <c r="E341" s="23" t="s">
        <v>297</v>
      </c>
      <c r="F341" s="208">
        <v>4.1609999999999996</v>
      </c>
      <c r="G341" s="208">
        <v>3.5550000000000002</v>
      </c>
      <c r="H341" s="208">
        <v>3.4609999999999999</v>
      </c>
      <c r="I341" s="239">
        <v>2.359</v>
      </c>
      <c r="J341" s="239"/>
      <c r="K341" s="208">
        <v>1.3620000000000001</v>
      </c>
      <c r="L341" s="208">
        <v>0.308</v>
      </c>
      <c r="M341" s="24"/>
      <c r="N341" s="24"/>
      <c r="O341" s="208">
        <v>0.84699999999999998</v>
      </c>
      <c r="P341" s="208">
        <v>1.2769999999999999</v>
      </c>
      <c r="Q341" s="208">
        <v>2.1459999999999999</v>
      </c>
      <c r="R341" s="208">
        <v>2.698</v>
      </c>
      <c r="S341" s="208">
        <v>3.028</v>
      </c>
      <c r="T341" s="208">
        <v>3.347</v>
      </c>
      <c r="U341" s="208">
        <v>2.0219999999999998</v>
      </c>
      <c r="V341" s="208">
        <v>1.3129999999999999</v>
      </c>
      <c r="W341" s="208">
        <v>0.97299999999999998</v>
      </c>
      <c r="X341" s="208">
        <v>0.29499999999999998</v>
      </c>
      <c r="Y341" s="208">
        <v>0.13600000000000001</v>
      </c>
      <c r="Z341" s="208">
        <v>0.21099999999999999</v>
      </c>
      <c r="AA341" s="208">
        <v>0.77900000000000003</v>
      </c>
      <c r="AB341" s="24"/>
      <c r="AC341" s="208">
        <v>3.177</v>
      </c>
      <c r="AD341" s="208">
        <v>4.4870000000000001</v>
      </c>
      <c r="AE341" s="208">
        <v>3.754</v>
      </c>
      <c r="AF341" s="208">
        <v>3.1339999999999999</v>
      </c>
      <c r="AG341" s="208">
        <v>2.734</v>
      </c>
      <c r="AH341" s="208">
        <v>1.667</v>
      </c>
      <c r="AI341" s="208">
        <v>1.071</v>
      </c>
      <c r="AJ341" s="24"/>
      <c r="AK341" s="208">
        <v>0.376</v>
      </c>
      <c r="AL341" s="24"/>
      <c r="AM341" s="208">
        <v>0.995</v>
      </c>
      <c r="AN341" s="208">
        <v>1.5740000000000001</v>
      </c>
      <c r="AO341" s="208">
        <v>2.8180000000000001</v>
      </c>
      <c r="AP341" s="208">
        <v>4.0510000000000002</v>
      </c>
      <c r="AQ341" s="208">
        <v>4.827</v>
      </c>
      <c r="AR341" s="208">
        <v>4.6929999999999996</v>
      </c>
      <c r="AS341" s="208">
        <v>2.9209999999999998</v>
      </c>
      <c r="AT341" s="208">
        <v>2.1160000000000001</v>
      </c>
      <c r="AU341" s="208">
        <v>1.022</v>
      </c>
      <c r="AV341" s="208">
        <v>0.23</v>
      </c>
      <c r="AW341" s="24"/>
      <c r="AX341" s="24"/>
      <c r="AY341" s="208">
        <v>1.133</v>
      </c>
      <c r="AZ341" s="208">
        <v>1.294</v>
      </c>
      <c r="BA341" s="208">
        <v>2.16</v>
      </c>
      <c r="BB341" s="21">
        <f t="shared" si="70"/>
        <v>4.827</v>
      </c>
      <c r="BC341" s="18"/>
      <c r="BD341" s="22">
        <f t="shared" si="71"/>
        <v>6.487903225806452</v>
      </c>
      <c r="BE341" s="21"/>
      <c r="BG341" s="10"/>
      <c r="BH341" s="21"/>
      <c r="BI341" s="22"/>
      <c r="BJ341" s="21"/>
      <c r="BK341" s="21">
        <v>0</v>
      </c>
      <c r="BL341" s="22">
        <v>1.4480999999999999E-2</v>
      </c>
      <c r="BM341" s="21"/>
      <c r="BN341" s="21">
        <f t="shared" si="69"/>
        <v>0</v>
      </c>
      <c r="BO341" s="22">
        <f t="shared" si="69"/>
        <v>5.7923999999999996E-2</v>
      </c>
      <c r="BP341" s="21">
        <f t="shared" si="69"/>
        <v>0</v>
      </c>
    </row>
    <row r="342" spans="1:68" ht="11.1" hidden="1" customHeight="1" outlineLevel="1" collapsed="1" x14ac:dyDescent="0.2">
      <c r="A342" s="10"/>
      <c r="B342" s="18"/>
      <c r="C342" s="18"/>
      <c r="D342" s="18"/>
      <c r="E342" s="19" t="s">
        <v>298</v>
      </c>
      <c r="F342" s="209">
        <v>1.6259999999999999</v>
      </c>
      <c r="G342" s="209">
        <v>1.4319999999999999</v>
      </c>
      <c r="H342" s="209">
        <v>1.417</v>
      </c>
      <c r="I342" s="240">
        <v>0.80800000000000005</v>
      </c>
      <c r="J342" s="240"/>
      <c r="K342" s="209">
        <v>0.47799999999999998</v>
      </c>
      <c r="L342" s="20"/>
      <c r="M342" s="20"/>
      <c r="N342" s="20"/>
      <c r="O342" s="209">
        <v>0.26400000000000001</v>
      </c>
      <c r="P342" s="209">
        <v>0.27700000000000002</v>
      </c>
      <c r="Q342" s="209">
        <v>1.772</v>
      </c>
      <c r="R342" s="209">
        <v>1.56</v>
      </c>
      <c r="S342" s="209">
        <v>1.667</v>
      </c>
      <c r="T342" s="209">
        <v>1.87</v>
      </c>
      <c r="U342" s="209">
        <v>1.1120000000000001</v>
      </c>
      <c r="V342" s="209">
        <v>0.26700000000000002</v>
      </c>
      <c r="W342" s="209">
        <v>0.86599999999999999</v>
      </c>
      <c r="X342" s="209">
        <v>0.11600000000000001</v>
      </c>
      <c r="Y342" s="20"/>
      <c r="Z342" s="209">
        <v>6.7000000000000004E-2</v>
      </c>
      <c r="AA342" s="209">
        <v>0.36199999999999999</v>
      </c>
      <c r="AB342" s="209">
        <v>0.65900000000000003</v>
      </c>
      <c r="AC342" s="209">
        <v>1.369</v>
      </c>
      <c r="AD342" s="209">
        <v>2.1539999999999999</v>
      </c>
      <c r="AE342" s="209">
        <v>2.0470000000000002</v>
      </c>
      <c r="AF342" s="209">
        <v>1.595</v>
      </c>
      <c r="AG342" s="209">
        <v>1.298</v>
      </c>
      <c r="AH342" s="209">
        <v>0.73399999999999999</v>
      </c>
      <c r="AI342" s="209">
        <v>0.44</v>
      </c>
      <c r="AJ342" s="20"/>
      <c r="AK342" s="209">
        <v>0.11600000000000001</v>
      </c>
      <c r="AL342" s="20"/>
      <c r="AM342" s="209">
        <v>0.377</v>
      </c>
      <c r="AN342" s="209">
        <v>0.66700000000000004</v>
      </c>
      <c r="AO342" s="209">
        <v>1.286</v>
      </c>
      <c r="AP342" s="209">
        <v>2.0739999999999998</v>
      </c>
      <c r="AQ342" s="209">
        <v>2.1739999999999999</v>
      </c>
      <c r="AR342" s="209">
        <v>2.2770000000000001</v>
      </c>
      <c r="AS342" s="209">
        <v>1.37</v>
      </c>
      <c r="AT342" s="209">
        <v>0.95099999999999996</v>
      </c>
      <c r="AU342" s="209">
        <v>0.38500000000000001</v>
      </c>
      <c r="AV342" s="209">
        <v>5.0999999999999997E-2</v>
      </c>
      <c r="AW342" s="20"/>
      <c r="AX342" s="20"/>
      <c r="AY342" s="209">
        <v>0.223</v>
      </c>
      <c r="AZ342" s="209">
        <v>0.48799999999999999</v>
      </c>
      <c r="BA342" s="209">
        <v>0.89500000000000002</v>
      </c>
      <c r="BB342" s="21">
        <f>BB343+BB344</f>
        <v>2.294</v>
      </c>
      <c r="BC342" s="18">
        <v>4.4000000000000004</v>
      </c>
      <c r="BD342" s="22">
        <f t="shared" si="71"/>
        <v>3.0833333333333335</v>
      </c>
      <c r="BE342" s="21">
        <f>BC342-BD342</f>
        <v>1.3166666666666669</v>
      </c>
      <c r="BF342" s="2">
        <v>4.4000000000000004</v>
      </c>
      <c r="BG342" s="10">
        <v>6</v>
      </c>
      <c r="BH342" s="21">
        <f t="shared" si="68"/>
        <v>3.2736000000000002E-3</v>
      </c>
      <c r="BI342" s="22">
        <f t="shared" si="68"/>
        <v>2.294E-3</v>
      </c>
      <c r="BJ342" s="21">
        <f t="shared" si="72"/>
        <v>9.7960000000000018E-4</v>
      </c>
      <c r="BK342" s="21">
        <v>9.8208000000000011E-3</v>
      </c>
      <c r="BL342" s="22">
        <v>6.8820000000000001E-3</v>
      </c>
      <c r="BM342" s="21">
        <v>2.938800000000001E-3</v>
      </c>
      <c r="BN342" s="21">
        <f t="shared" si="69"/>
        <v>3.9283200000000004E-2</v>
      </c>
      <c r="BO342" s="22">
        <f t="shared" si="69"/>
        <v>2.7528E-2</v>
      </c>
      <c r="BP342" s="21">
        <f t="shared" si="69"/>
        <v>1.1755200000000004E-2</v>
      </c>
    </row>
    <row r="343" spans="1:68" ht="11.1" hidden="1" customHeight="1" outlineLevel="2" x14ac:dyDescent="0.2">
      <c r="A343" s="10"/>
      <c r="B343" s="18"/>
      <c r="C343" s="18"/>
      <c r="D343" s="18"/>
      <c r="E343" s="23" t="s">
        <v>299</v>
      </c>
      <c r="F343" s="208">
        <v>0.91800000000000004</v>
      </c>
      <c r="G343" s="208">
        <v>0.87</v>
      </c>
      <c r="H343" s="208">
        <v>0.88400000000000001</v>
      </c>
      <c r="I343" s="239">
        <v>0.48799999999999999</v>
      </c>
      <c r="J343" s="239"/>
      <c r="K343" s="208">
        <v>0.309</v>
      </c>
      <c r="L343" s="24"/>
      <c r="M343" s="24"/>
      <c r="N343" s="24"/>
      <c r="O343" s="208">
        <v>0.218</v>
      </c>
      <c r="P343" s="24"/>
      <c r="Q343" s="208">
        <v>1.236</v>
      </c>
      <c r="R343" s="208">
        <v>0.89900000000000002</v>
      </c>
      <c r="S343" s="208">
        <v>0.95899999999999996</v>
      </c>
      <c r="T343" s="208">
        <v>1.0860000000000001</v>
      </c>
      <c r="U343" s="208">
        <v>0.64200000000000002</v>
      </c>
      <c r="V343" s="24"/>
      <c r="W343" s="208">
        <v>0.69699999999999995</v>
      </c>
      <c r="X343" s="208">
        <v>7.8E-2</v>
      </c>
      <c r="Y343" s="24"/>
      <c r="Z343" s="208">
        <v>6.3E-2</v>
      </c>
      <c r="AA343" s="208">
        <v>0.222</v>
      </c>
      <c r="AB343" s="208">
        <v>0.39500000000000002</v>
      </c>
      <c r="AC343" s="208">
        <v>0.84499999999999997</v>
      </c>
      <c r="AD343" s="208">
        <v>1.28</v>
      </c>
      <c r="AE343" s="208">
        <v>1.206</v>
      </c>
      <c r="AF343" s="208">
        <v>1.008</v>
      </c>
      <c r="AG343" s="208">
        <v>0.81399999999999995</v>
      </c>
      <c r="AH343" s="208">
        <v>0.443</v>
      </c>
      <c r="AI343" s="208">
        <v>0.26900000000000002</v>
      </c>
      <c r="AJ343" s="24"/>
      <c r="AK343" s="208">
        <v>0.11600000000000001</v>
      </c>
      <c r="AL343" s="24"/>
      <c r="AM343" s="208">
        <v>0.22</v>
      </c>
      <c r="AN343" s="208">
        <v>0.34899999999999998</v>
      </c>
      <c r="AO343" s="208">
        <v>0.74299999999999999</v>
      </c>
      <c r="AP343" s="208">
        <v>1.1200000000000001</v>
      </c>
      <c r="AQ343" s="208">
        <v>1.2170000000000001</v>
      </c>
      <c r="AR343" s="208">
        <v>1.337</v>
      </c>
      <c r="AS343" s="208">
        <v>0.80800000000000005</v>
      </c>
      <c r="AT343" s="208">
        <v>0.56799999999999995</v>
      </c>
      <c r="AU343" s="208">
        <v>0.218</v>
      </c>
      <c r="AV343" s="208">
        <v>0.04</v>
      </c>
      <c r="AW343" s="24"/>
      <c r="AX343" s="24"/>
      <c r="AY343" s="208">
        <v>0.16</v>
      </c>
      <c r="AZ343" s="208">
        <v>0.27600000000000002</v>
      </c>
      <c r="BA343" s="208">
        <v>0.54100000000000004</v>
      </c>
      <c r="BB343" s="21">
        <f t="shared" si="70"/>
        <v>1.337</v>
      </c>
      <c r="BC343" s="18"/>
      <c r="BD343" s="22">
        <f t="shared" si="71"/>
        <v>1.797043010752688</v>
      </c>
      <c r="BE343" s="21"/>
      <c r="BG343" s="10"/>
      <c r="BH343" s="21"/>
      <c r="BI343" s="22"/>
      <c r="BJ343" s="21"/>
      <c r="BK343" s="21">
        <v>0</v>
      </c>
      <c r="BL343" s="22">
        <v>4.0110000000000007E-3</v>
      </c>
      <c r="BM343" s="21"/>
      <c r="BN343" s="21">
        <f t="shared" si="69"/>
        <v>0</v>
      </c>
      <c r="BO343" s="22">
        <f t="shared" si="69"/>
        <v>1.6044000000000003E-2</v>
      </c>
      <c r="BP343" s="21">
        <f t="shared" si="69"/>
        <v>0</v>
      </c>
    </row>
    <row r="344" spans="1:68" ht="11.1" hidden="1" customHeight="1" outlineLevel="2" x14ac:dyDescent="0.2">
      <c r="A344" s="10"/>
      <c r="B344" s="18"/>
      <c r="C344" s="18"/>
      <c r="D344" s="18"/>
      <c r="E344" s="23" t="s">
        <v>300</v>
      </c>
      <c r="F344" s="208">
        <v>0.70799999999999996</v>
      </c>
      <c r="G344" s="208">
        <v>0.56200000000000006</v>
      </c>
      <c r="H344" s="208">
        <v>0.53300000000000003</v>
      </c>
      <c r="I344" s="239">
        <v>0.32</v>
      </c>
      <c r="J344" s="239"/>
      <c r="K344" s="208">
        <v>0.16900000000000001</v>
      </c>
      <c r="L344" s="24"/>
      <c r="M344" s="24"/>
      <c r="N344" s="24"/>
      <c r="O344" s="208">
        <v>4.5999999999999999E-2</v>
      </c>
      <c r="P344" s="208">
        <v>0.27700000000000002</v>
      </c>
      <c r="Q344" s="208">
        <v>0.53600000000000003</v>
      </c>
      <c r="R344" s="208">
        <v>0.66100000000000003</v>
      </c>
      <c r="S344" s="208">
        <v>0.70799999999999996</v>
      </c>
      <c r="T344" s="208">
        <v>0.78400000000000003</v>
      </c>
      <c r="U344" s="208">
        <v>0.47</v>
      </c>
      <c r="V344" s="208">
        <v>0.26700000000000002</v>
      </c>
      <c r="W344" s="208">
        <v>0.16900000000000001</v>
      </c>
      <c r="X344" s="208">
        <v>3.7999999999999999E-2</v>
      </c>
      <c r="Y344" s="24"/>
      <c r="Z344" s="208">
        <v>4.0000000000000001E-3</v>
      </c>
      <c r="AA344" s="208">
        <v>0.14000000000000001</v>
      </c>
      <c r="AB344" s="208">
        <v>0.26400000000000001</v>
      </c>
      <c r="AC344" s="208">
        <v>0.52400000000000002</v>
      </c>
      <c r="AD344" s="208">
        <v>0.874</v>
      </c>
      <c r="AE344" s="208">
        <v>0.84099999999999997</v>
      </c>
      <c r="AF344" s="208">
        <v>0.58699999999999997</v>
      </c>
      <c r="AG344" s="208">
        <v>0.48399999999999999</v>
      </c>
      <c r="AH344" s="208">
        <v>0.29099999999999998</v>
      </c>
      <c r="AI344" s="208">
        <v>0.17100000000000001</v>
      </c>
      <c r="AJ344" s="24"/>
      <c r="AK344" s="24"/>
      <c r="AL344" s="24"/>
      <c r="AM344" s="208">
        <v>0.157</v>
      </c>
      <c r="AN344" s="208">
        <v>0.318</v>
      </c>
      <c r="AO344" s="208">
        <v>0.54300000000000004</v>
      </c>
      <c r="AP344" s="208">
        <v>0.95399999999999996</v>
      </c>
      <c r="AQ344" s="208">
        <v>0.95699999999999996</v>
      </c>
      <c r="AR344" s="208">
        <v>0.94</v>
      </c>
      <c r="AS344" s="208">
        <v>0.56200000000000006</v>
      </c>
      <c r="AT344" s="208">
        <v>0.38300000000000001</v>
      </c>
      <c r="AU344" s="208">
        <v>0.16700000000000001</v>
      </c>
      <c r="AV344" s="208">
        <v>1.0999999999999999E-2</v>
      </c>
      <c r="AW344" s="24"/>
      <c r="AX344" s="24"/>
      <c r="AY344" s="208">
        <v>6.3E-2</v>
      </c>
      <c r="AZ344" s="208">
        <v>0.21199999999999999</v>
      </c>
      <c r="BA344" s="208">
        <v>0.35399999999999998</v>
      </c>
      <c r="BB344" s="21">
        <f t="shared" si="70"/>
        <v>0.95699999999999996</v>
      </c>
      <c r="BC344" s="18"/>
      <c r="BD344" s="22">
        <f t="shared" si="71"/>
        <v>1.286290322580645</v>
      </c>
      <c r="BE344" s="21"/>
      <c r="BG344" s="10"/>
      <c r="BH344" s="21"/>
      <c r="BI344" s="22"/>
      <c r="BJ344" s="21"/>
      <c r="BK344" s="21">
        <v>0</v>
      </c>
      <c r="BL344" s="22">
        <v>2.8709999999999994E-3</v>
      </c>
      <c r="BM344" s="21"/>
      <c r="BN344" s="21">
        <f t="shared" si="69"/>
        <v>0</v>
      </c>
      <c r="BO344" s="22">
        <f t="shared" si="69"/>
        <v>1.1483999999999998E-2</v>
      </c>
      <c r="BP344" s="21">
        <f t="shared" si="69"/>
        <v>0</v>
      </c>
    </row>
    <row r="345" spans="1:68" ht="11.1" customHeight="1" outlineLevel="1" collapsed="1" x14ac:dyDescent="0.2">
      <c r="A345" s="10"/>
      <c r="B345" s="18"/>
      <c r="C345" s="18"/>
      <c r="D345" s="18"/>
      <c r="E345" s="19" t="s">
        <v>301</v>
      </c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9">
        <v>0.124</v>
      </c>
      <c r="AB345" s="209">
        <v>0.29499999999999998</v>
      </c>
      <c r="AC345" s="209">
        <v>0.61699999999999999</v>
      </c>
      <c r="AD345" s="20"/>
      <c r="AE345" s="20"/>
      <c r="AF345" s="209">
        <v>1.1200000000000001</v>
      </c>
      <c r="AG345" s="209">
        <v>0.94899999999999995</v>
      </c>
      <c r="AH345" s="209">
        <v>0.66100000000000003</v>
      </c>
      <c r="AI345" s="209">
        <v>0.49</v>
      </c>
      <c r="AJ345" s="20"/>
      <c r="AK345" s="20"/>
      <c r="AL345" s="20"/>
      <c r="AM345" s="209">
        <v>0.36699999999999999</v>
      </c>
      <c r="AN345" s="209">
        <v>0.33500000000000002</v>
      </c>
      <c r="AO345" s="209">
        <v>0.64600000000000002</v>
      </c>
      <c r="AP345" s="209">
        <v>0.874</v>
      </c>
      <c r="AQ345" s="209">
        <v>1.0860000000000001</v>
      </c>
      <c r="AR345" s="209">
        <v>1.0129999999999999</v>
      </c>
      <c r="AS345" s="209">
        <v>0.623</v>
      </c>
      <c r="AT345" s="209">
        <v>0.48199999999999998</v>
      </c>
      <c r="AU345" s="209">
        <v>0.219</v>
      </c>
      <c r="AV345" s="209">
        <v>4.2999999999999997E-2</v>
      </c>
      <c r="AW345" s="20"/>
      <c r="AX345" s="20"/>
      <c r="AY345" s="209">
        <v>0.191</v>
      </c>
      <c r="AZ345" s="209">
        <v>0.24299999999999999</v>
      </c>
      <c r="BA345" s="209">
        <v>0.47699999999999998</v>
      </c>
      <c r="BB345" s="21">
        <f t="shared" si="70"/>
        <v>1.1200000000000001</v>
      </c>
      <c r="BC345" s="18">
        <v>4.3</v>
      </c>
      <c r="BD345" s="22">
        <f t="shared" si="71"/>
        <v>1.5053763440860217</v>
      </c>
      <c r="BE345" s="21">
        <f>BC345-BD345</f>
        <v>2.7946236559139779</v>
      </c>
      <c r="BF345" s="2">
        <v>4.3</v>
      </c>
      <c r="BG345" s="10">
        <v>7</v>
      </c>
      <c r="BH345" s="21">
        <f t="shared" ref="BH345:BI407" si="73">(BC345*24*31/1000000)</f>
        <v>3.1991999999999997E-3</v>
      </c>
      <c r="BI345" s="22">
        <f t="shared" si="73"/>
        <v>1.1199999999999999E-3</v>
      </c>
      <c r="BJ345" s="21">
        <f t="shared" si="72"/>
        <v>2.0791999999999998E-3</v>
      </c>
      <c r="BK345" s="21">
        <v>9.5975999999999995E-3</v>
      </c>
      <c r="BL345" s="22">
        <v>3.3599999999999997E-3</v>
      </c>
      <c r="BM345" s="21">
        <v>6.2375999999999994E-3</v>
      </c>
      <c r="BN345" s="21">
        <f t="shared" si="69"/>
        <v>3.8390399999999998E-2</v>
      </c>
      <c r="BO345" s="22">
        <f t="shared" si="69"/>
        <v>1.3439999999999999E-2</v>
      </c>
      <c r="BP345" s="21">
        <f t="shared" si="69"/>
        <v>2.4950399999999998E-2</v>
      </c>
    </row>
    <row r="346" spans="1:68" ht="11.1" hidden="1" customHeight="1" outlineLevel="2" x14ac:dyDescent="0.2">
      <c r="A346" s="10"/>
      <c r="B346" s="18"/>
      <c r="C346" s="18"/>
      <c r="D346" s="18"/>
      <c r="E346" s="23" t="s">
        <v>302</v>
      </c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08">
        <v>0.124</v>
      </c>
      <c r="AB346" s="208">
        <v>0.29499999999999998</v>
      </c>
      <c r="AC346" s="208">
        <v>0.61699999999999999</v>
      </c>
      <c r="AD346" s="24"/>
      <c r="AE346" s="24"/>
      <c r="AF346" s="208">
        <v>1.1200000000000001</v>
      </c>
      <c r="AG346" s="208">
        <v>0.94899999999999995</v>
      </c>
      <c r="AH346" s="208">
        <v>0.66100000000000003</v>
      </c>
      <c r="AI346" s="208">
        <v>0.49</v>
      </c>
      <c r="AJ346" s="24"/>
      <c r="AK346" s="24"/>
      <c r="AL346" s="24"/>
      <c r="AM346" s="208">
        <v>0.36699999999999999</v>
      </c>
      <c r="AN346" s="208">
        <v>0.33500000000000002</v>
      </c>
      <c r="AO346" s="208">
        <v>0.64600000000000002</v>
      </c>
      <c r="AP346" s="208">
        <v>0.874</v>
      </c>
      <c r="AQ346" s="208">
        <v>1.0860000000000001</v>
      </c>
      <c r="AR346" s="208">
        <v>1.0129999999999999</v>
      </c>
      <c r="AS346" s="208">
        <v>0.623</v>
      </c>
      <c r="AT346" s="208">
        <v>0.48199999999999998</v>
      </c>
      <c r="AU346" s="208">
        <v>0.219</v>
      </c>
      <c r="AV346" s="208">
        <v>4.2999999999999997E-2</v>
      </c>
      <c r="AW346" s="24"/>
      <c r="AX346" s="24"/>
      <c r="AY346" s="208">
        <v>0.191</v>
      </c>
      <c r="AZ346" s="208">
        <v>0.24299999999999999</v>
      </c>
      <c r="BA346" s="208">
        <v>0.47699999999999998</v>
      </c>
      <c r="BB346" s="21">
        <f t="shared" si="70"/>
        <v>1.1200000000000001</v>
      </c>
      <c r="BC346" s="18"/>
      <c r="BD346" s="22">
        <f t="shared" si="71"/>
        <v>1.5053763440860217</v>
      </c>
      <c r="BE346" s="21"/>
      <c r="BG346" s="10"/>
      <c r="BH346" s="21"/>
      <c r="BI346" s="22"/>
      <c r="BJ346" s="21"/>
      <c r="BK346" s="21">
        <v>0</v>
      </c>
      <c r="BL346" s="22">
        <v>3.3599999999999997E-3</v>
      </c>
      <c r="BM346" s="21"/>
      <c r="BN346" s="21">
        <f t="shared" si="69"/>
        <v>0</v>
      </c>
      <c r="BO346" s="22">
        <f t="shared" si="69"/>
        <v>1.3439999999999999E-2</v>
      </c>
      <c r="BP346" s="21">
        <f t="shared" si="69"/>
        <v>0</v>
      </c>
    </row>
    <row r="347" spans="1:68" ht="11.1" hidden="1" customHeight="1" outlineLevel="1" collapsed="1" x14ac:dyDescent="0.2">
      <c r="A347" s="10"/>
      <c r="B347" s="18"/>
      <c r="C347" s="18"/>
      <c r="D347" s="18"/>
      <c r="E347" s="19" t="s">
        <v>303</v>
      </c>
      <c r="F347" s="209">
        <v>2.2120000000000002</v>
      </c>
      <c r="G347" s="209">
        <v>1.887</v>
      </c>
      <c r="H347" s="209">
        <v>2.1869999999999998</v>
      </c>
      <c r="I347" s="240">
        <v>1.5229999999999999</v>
      </c>
      <c r="J347" s="240"/>
      <c r="K347" s="209">
        <v>0.94399999999999995</v>
      </c>
      <c r="L347" s="209">
        <v>0.3</v>
      </c>
      <c r="M347" s="20"/>
      <c r="N347" s="209">
        <v>0.45100000000000001</v>
      </c>
      <c r="O347" s="209">
        <v>0.46</v>
      </c>
      <c r="P347" s="209">
        <v>1.38</v>
      </c>
      <c r="Q347" s="209">
        <v>1.716</v>
      </c>
      <c r="R347" s="209">
        <v>2.355</v>
      </c>
      <c r="S347" s="209">
        <v>2.3889999999999998</v>
      </c>
      <c r="T347" s="209">
        <v>2.7</v>
      </c>
      <c r="U347" s="209">
        <v>1.7</v>
      </c>
      <c r="V347" s="209">
        <v>1.33</v>
      </c>
      <c r="W347" s="209">
        <v>1.198</v>
      </c>
      <c r="X347" s="209">
        <v>0.53600000000000003</v>
      </c>
      <c r="Y347" s="209">
        <v>0.26900000000000002</v>
      </c>
      <c r="Z347" s="209">
        <v>0.28000000000000003</v>
      </c>
      <c r="AA347" s="209">
        <v>0.96699999999999997</v>
      </c>
      <c r="AB347" s="209">
        <v>1.3089999999999999</v>
      </c>
      <c r="AC347" s="209">
        <v>2.1880000000000002</v>
      </c>
      <c r="AD347" s="209">
        <v>2.802</v>
      </c>
      <c r="AE347" s="209">
        <v>2.6459999999999999</v>
      </c>
      <c r="AF347" s="209">
        <v>1.95</v>
      </c>
      <c r="AG347" s="209">
        <v>2.1150000000000002</v>
      </c>
      <c r="AH347" s="209">
        <v>1.593</v>
      </c>
      <c r="AI347" s="209">
        <v>1.2010000000000001</v>
      </c>
      <c r="AJ347" s="20"/>
      <c r="AK347" s="209">
        <v>1.1399999999999999</v>
      </c>
      <c r="AL347" s="209">
        <v>0.29299999999999998</v>
      </c>
      <c r="AM347" s="209">
        <v>1.173</v>
      </c>
      <c r="AN347" s="209">
        <v>1.913</v>
      </c>
      <c r="AO347" s="209">
        <v>2.6970000000000001</v>
      </c>
      <c r="AP347" s="209">
        <v>3.3929999999999998</v>
      </c>
      <c r="AQ347" s="209">
        <v>4</v>
      </c>
      <c r="AR347" s="209">
        <v>3.7959999999999998</v>
      </c>
      <c r="AS347" s="209">
        <v>2.9950000000000001</v>
      </c>
      <c r="AT347" s="209">
        <v>2.6030000000000002</v>
      </c>
      <c r="AU347" s="209">
        <v>2.024</v>
      </c>
      <c r="AV347" s="209">
        <v>0.73299999999999998</v>
      </c>
      <c r="AW347" s="209">
        <v>0.629</v>
      </c>
      <c r="AX347" s="20"/>
      <c r="AY347" s="20"/>
      <c r="AZ347" s="20"/>
      <c r="BA347" s="20"/>
      <c r="BB347" s="21">
        <f t="shared" si="70"/>
        <v>4</v>
      </c>
      <c r="BC347" s="18">
        <v>5.7</v>
      </c>
      <c r="BD347" s="22">
        <f t="shared" si="71"/>
        <v>5.376344086021505</v>
      </c>
      <c r="BE347" s="21">
        <f>BC347-BD347</f>
        <v>0.32365591397849514</v>
      </c>
      <c r="BF347" s="2">
        <v>5.7</v>
      </c>
      <c r="BG347" s="10">
        <v>6</v>
      </c>
      <c r="BH347" s="21">
        <f t="shared" si="73"/>
        <v>4.2408000000000003E-3</v>
      </c>
      <c r="BI347" s="22">
        <f t="shared" si="73"/>
        <v>4.0000000000000001E-3</v>
      </c>
      <c r="BJ347" s="21">
        <f t="shared" si="72"/>
        <v>2.4080000000000022E-4</v>
      </c>
      <c r="BK347" s="21">
        <v>1.2722400000000002E-2</v>
      </c>
      <c r="BL347" s="22">
        <v>1.2E-2</v>
      </c>
      <c r="BM347" s="21">
        <v>7.2240000000000151E-4</v>
      </c>
      <c r="BN347" s="21">
        <f t="shared" si="69"/>
        <v>5.0889600000000007E-2</v>
      </c>
      <c r="BO347" s="22">
        <f t="shared" si="69"/>
        <v>4.8000000000000001E-2</v>
      </c>
      <c r="BP347" s="21">
        <f t="shared" si="69"/>
        <v>2.8896000000000061E-3</v>
      </c>
    </row>
    <row r="348" spans="1:68" ht="11.1" hidden="1" customHeight="1" outlineLevel="2" x14ac:dyDescent="0.2">
      <c r="A348" s="10"/>
      <c r="B348" s="18"/>
      <c r="C348" s="18"/>
      <c r="D348" s="18"/>
      <c r="E348" s="23" t="s">
        <v>304</v>
      </c>
      <c r="F348" s="208">
        <v>2.2120000000000002</v>
      </c>
      <c r="G348" s="208">
        <v>1.887</v>
      </c>
      <c r="H348" s="208">
        <v>2.1869999999999998</v>
      </c>
      <c r="I348" s="239">
        <v>1.5229999999999999</v>
      </c>
      <c r="J348" s="239"/>
      <c r="K348" s="208">
        <v>0.94399999999999995</v>
      </c>
      <c r="L348" s="208">
        <v>0.3</v>
      </c>
      <c r="M348" s="24"/>
      <c r="N348" s="208">
        <v>0.45100000000000001</v>
      </c>
      <c r="O348" s="208">
        <v>0.46</v>
      </c>
      <c r="P348" s="208">
        <v>1.38</v>
      </c>
      <c r="Q348" s="208">
        <v>1.716</v>
      </c>
      <c r="R348" s="208">
        <v>2.355</v>
      </c>
      <c r="S348" s="208">
        <v>2.3889999999999998</v>
      </c>
      <c r="T348" s="208">
        <v>2.7</v>
      </c>
      <c r="U348" s="208">
        <v>1.7</v>
      </c>
      <c r="V348" s="208">
        <v>1.33</v>
      </c>
      <c r="W348" s="208">
        <v>1.198</v>
      </c>
      <c r="X348" s="208">
        <v>0.53600000000000003</v>
      </c>
      <c r="Y348" s="208">
        <v>0.26900000000000002</v>
      </c>
      <c r="Z348" s="208">
        <v>0.28000000000000003</v>
      </c>
      <c r="AA348" s="208">
        <v>0.96699999999999997</v>
      </c>
      <c r="AB348" s="208">
        <v>1.3089999999999999</v>
      </c>
      <c r="AC348" s="208">
        <v>2.1880000000000002</v>
      </c>
      <c r="AD348" s="208">
        <v>2.802</v>
      </c>
      <c r="AE348" s="208">
        <v>2.6459999999999999</v>
      </c>
      <c r="AF348" s="208">
        <v>1.95</v>
      </c>
      <c r="AG348" s="208">
        <v>2.1150000000000002</v>
      </c>
      <c r="AH348" s="208">
        <v>1.593</v>
      </c>
      <c r="AI348" s="208">
        <v>1.2010000000000001</v>
      </c>
      <c r="AJ348" s="24"/>
      <c r="AK348" s="208">
        <v>1.1399999999999999</v>
      </c>
      <c r="AL348" s="208">
        <v>0.29299999999999998</v>
      </c>
      <c r="AM348" s="208">
        <v>1.173</v>
      </c>
      <c r="AN348" s="208">
        <v>1.913</v>
      </c>
      <c r="AO348" s="208">
        <v>2.6970000000000001</v>
      </c>
      <c r="AP348" s="208">
        <v>3.3929999999999998</v>
      </c>
      <c r="AQ348" s="208">
        <v>4</v>
      </c>
      <c r="AR348" s="208">
        <v>3.7959999999999998</v>
      </c>
      <c r="AS348" s="208">
        <v>2.9950000000000001</v>
      </c>
      <c r="AT348" s="208">
        <v>2.6030000000000002</v>
      </c>
      <c r="AU348" s="208">
        <v>2.024</v>
      </c>
      <c r="AV348" s="208">
        <v>0.73299999999999998</v>
      </c>
      <c r="AW348" s="208">
        <v>0.629</v>
      </c>
      <c r="AX348" s="24"/>
      <c r="AY348" s="24"/>
      <c r="AZ348" s="24"/>
      <c r="BA348" s="24"/>
      <c r="BB348" s="21">
        <f t="shared" si="70"/>
        <v>4</v>
      </c>
      <c r="BC348" s="18"/>
      <c r="BD348" s="22">
        <f t="shared" si="71"/>
        <v>5.376344086021505</v>
      </c>
      <c r="BE348" s="21"/>
      <c r="BG348" s="10"/>
      <c r="BH348" s="21"/>
      <c r="BI348" s="22"/>
      <c r="BJ348" s="21"/>
      <c r="BK348" s="21">
        <v>0</v>
      </c>
      <c r="BL348" s="22">
        <v>1.2E-2</v>
      </c>
      <c r="BM348" s="21"/>
      <c r="BN348" s="21">
        <f t="shared" si="69"/>
        <v>0</v>
      </c>
      <c r="BO348" s="22">
        <f t="shared" si="69"/>
        <v>4.8000000000000001E-2</v>
      </c>
      <c r="BP348" s="21">
        <f t="shared" si="69"/>
        <v>0</v>
      </c>
    </row>
    <row r="349" spans="1:68" ht="11.1" hidden="1" customHeight="1" outlineLevel="1" collapsed="1" x14ac:dyDescent="0.2">
      <c r="A349" s="10"/>
      <c r="B349" s="18"/>
      <c r="C349" s="18"/>
      <c r="D349" s="18"/>
      <c r="E349" s="19" t="s">
        <v>305</v>
      </c>
      <c r="F349" s="209">
        <v>2.6509999999999998</v>
      </c>
      <c r="G349" s="209">
        <v>2.1509999999999998</v>
      </c>
      <c r="H349" s="209">
        <v>1.9259999999999999</v>
      </c>
      <c r="I349" s="240">
        <v>1.1399999999999999</v>
      </c>
      <c r="J349" s="240"/>
      <c r="K349" s="209">
        <v>0.52200000000000002</v>
      </c>
      <c r="L349" s="20"/>
      <c r="M349" s="20"/>
      <c r="N349" s="20"/>
      <c r="O349" s="209">
        <v>0.17599999999999999</v>
      </c>
      <c r="P349" s="209">
        <v>0.95499999999999996</v>
      </c>
      <c r="Q349" s="209">
        <v>1.573</v>
      </c>
      <c r="R349" s="209">
        <v>2.0249999999999999</v>
      </c>
      <c r="S349" s="209">
        <v>2.3159999999999998</v>
      </c>
      <c r="T349" s="209">
        <v>2.37</v>
      </c>
      <c r="U349" s="209">
        <v>1.4770000000000001</v>
      </c>
      <c r="V349" s="209">
        <v>0.81799999999999995</v>
      </c>
      <c r="W349" s="209">
        <v>0.59799999999999998</v>
      </c>
      <c r="X349" s="20"/>
      <c r="Y349" s="20"/>
      <c r="Z349" s="20"/>
      <c r="AA349" s="209">
        <v>1.2E-2</v>
      </c>
      <c r="AB349" s="209">
        <v>0.75900000000000001</v>
      </c>
      <c r="AC349" s="209">
        <v>1.6879999999999999</v>
      </c>
      <c r="AD349" s="209">
        <v>2.6749999999999998</v>
      </c>
      <c r="AE349" s="209">
        <v>2.5870000000000002</v>
      </c>
      <c r="AF349" s="209">
        <v>1.7709999999999999</v>
      </c>
      <c r="AG349" s="209">
        <v>1.4710000000000001</v>
      </c>
      <c r="AH349" s="209">
        <v>0.75600000000000001</v>
      </c>
      <c r="AI349" s="209">
        <v>0.34499999999999997</v>
      </c>
      <c r="AJ349" s="20"/>
      <c r="AK349" s="20"/>
      <c r="AL349" s="20"/>
      <c r="AM349" s="209">
        <v>0.38700000000000001</v>
      </c>
      <c r="AN349" s="209">
        <v>1.05</v>
      </c>
      <c r="AO349" s="209">
        <v>1.96</v>
      </c>
      <c r="AP349" s="209">
        <v>3.0339999999999998</v>
      </c>
      <c r="AQ349" s="209">
        <v>3.2</v>
      </c>
      <c r="AR349" s="209">
        <v>2.9609999999999999</v>
      </c>
      <c r="AS349" s="209">
        <v>1.837</v>
      </c>
      <c r="AT349" s="209">
        <v>1.036</v>
      </c>
      <c r="AU349" s="209">
        <v>0.35599999999999998</v>
      </c>
      <c r="AV349" s="209">
        <v>4.8000000000000001E-2</v>
      </c>
      <c r="AW349" s="20"/>
      <c r="AX349" s="20"/>
      <c r="AY349" s="209">
        <v>0.16900000000000001</v>
      </c>
      <c r="AZ349" s="209">
        <v>0.63100000000000001</v>
      </c>
      <c r="BA349" s="209">
        <v>1.329</v>
      </c>
      <c r="BB349" s="21">
        <f t="shared" si="70"/>
        <v>3.2</v>
      </c>
      <c r="BC349" s="18">
        <v>8.4</v>
      </c>
      <c r="BD349" s="22">
        <f t="shared" si="71"/>
        <v>4.301075268817204</v>
      </c>
      <c r="BE349" s="21">
        <f>BC349-BD349</f>
        <v>4.0989247311827963</v>
      </c>
      <c r="BF349" s="2">
        <v>8.4</v>
      </c>
      <c r="BG349" s="10">
        <v>6</v>
      </c>
      <c r="BH349" s="21">
        <f t="shared" si="73"/>
        <v>6.2496000000000001E-3</v>
      </c>
      <c r="BI349" s="22">
        <f t="shared" si="73"/>
        <v>3.2000000000000002E-3</v>
      </c>
      <c r="BJ349" s="21">
        <f t="shared" si="72"/>
        <v>3.0496E-3</v>
      </c>
      <c r="BK349" s="21">
        <v>1.8748799999999999E-2</v>
      </c>
      <c r="BL349" s="22">
        <v>9.6000000000000009E-3</v>
      </c>
      <c r="BM349" s="21">
        <v>9.1487999999999986E-3</v>
      </c>
      <c r="BN349" s="21">
        <f t="shared" si="69"/>
        <v>7.4995199999999998E-2</v>
      </c>
      <c r="BO349" s="22">
        <f t="shared" si="69"/>
        <v>3.8400000000000004E-2</v>
      </c>
      <c r="BP349" s="21">
        <f t="shared" si="69"/>
        <v>3.6595199999999994E-2</v>
      </c>
    </row>
    <row r="350" spans="1:68" ht="11.1" hidden="1" customHeight="1" outlineLevel="2" x14ac:dyDescent="0.2">
      <c r="A350" s="10"/>
      <c r="B350" s="18"/>
      <c r="C350" s="18"/>
      <c r="D350" s="18"/>
      <c r="E350" s="23" t="s">
        <v>306</v>
      </c>
      <c r="F350" s="208">
        <v>2.6509999999999998</v>
      </c>
      <c r="G350" s="208">
        <v>2.1509999999999998</v>
      </c>
      <c r="H350" s="208">
        <v>1.9259999999999999</v>
      </c>
      <c r="I350" s="239">
        <v>1.1399999999999999</v>
      </c>
      <c r="J350" s="239"/>
      <c r="K350" s="208">
        <v>0.52200000000000002</v>
      </c>
      <c r="L350" s="24"/>
      <c r="M350" s="24"/>
      <c r="N350" s="24"/>
      <c r="O350" s="208">
        <v>0.17599999999999999</v>
      </c>
      <c r="P350" s="208">
        <v>0.95499999999999996</v>
      </c>
      <c r="Q350" s="208">
        <v>1.573</v>
      </c>
      <c r="R350" s="208">
        <v>2.0249999999999999</v>
      </c>
      <c r="S350" s="208">
        <v>2.3159999999999998</v>
      </c>
      <c r="T350" s="208">
        <v>2.37</v>
      </c>
      <c r="U350" s="208">
        <v>1.4770000000000001</v>
      </c>
      <c r="V350" s="208">
        <v>0.81799999999999995</v>
      </c>
      <c r="W350" s="208">
        <v>0.59799999999999998</v>
      </c>
      <c r="X350" s="24"/>
      <c r="Y350" s="24"/>
      <c r="Z350" s="24"/>
      <c r="AA350" s="208">
        <v>1.2E-2</v>
      </c>
      <c r="AB350" s="208">
        <v>0.75900000000000001</v>
      </c>
      <c r="AC350" s="208">
        <v>1.6879999999999999</v>
      </c>
      <c r="AD350" s="208">
        <v>2.6749999999999998</v>
      </c>
      <c r="AE350" s="208">
        <v>2.5870000000000002</v>
      </c>
      <c r="AF350" s="208">
        <v>1.7709999999999999</v>
      </c>
      <c r="AG350" s="208">
        <v>1.4710000000000001</v>
      </c>
      <c r="AH350" s="208">
        <v>0.75600000000000001</v>
      </c>
      <c r="AI350" s="208">
        <v>0.34499999999999997</v>
      </c>
      <c r="AJ350" s="24"/>
      <c r="AK350" s="24"/>
      <c r="AL350" s="24"/>
      <c r="AM350" s="208">
        <v>0.38700000000000001</v>
      </c>
      <c r="AN350" s="208">
        <v>1.05</v>
      </c>
      <c r="AO350" s="208">
        <v>1.96</v>
      </c>
      <c r="AP350" s="208">
        <v>3.0339999999999998</v>
      </c>
      <c r="AQ350" s="208">
        <v>3.2</v>
      </c>
      <c r="AR350" s="208">
        <v>2.9609999999999999</v>
      </c>
      <c r="AS350" s="208">
        <v>1.837</v>
      </c>
      <c r="AT350" s="208">
        <v>1.036</v>
      </c>
      <c r="AU350" s="208">
        <v>0.35599999999999998</v>
      </c>
      <c r="AV350" s="208">
        <v>4.8000000000000001E-2</v>
      </c>
      <c r="AW350" s="24"/>
      <c r="AX350" s="24"/>
      <c r="AY350" s="208">
        <v>0.16900000000000001</v>
      </c>
      <c r="AZ350" s="208">
        <v>0.63100000000000001</v>
      </c>
      <c r="BA350" s="208">
        <v>1.329</v>
      </c>
      <c r="BB350" s="21">
        <f t="shared" si="70"/>
        <v>3.2</v>
      </c>
      <c r="BC350" s="18"/>
      <c r="BD350" s="22">
        <f t="shared" si="71"/>
        <v>4.301075268817204</v>
      </c>
      <c r="BE350" s="21"/>
      <c r="BG350" s="10"/>
      <c r="BH350" s="21"/>
      <c r="BI350" s="22"/>
      <c r="BJ350" s="21"/>
      <c r="BK350" s="21">
        <v>0</v>
      </c>
      <c r="BL350" s="22">
        <v>9.6000000000000009E-3</v>
      </c>
      <c r="BM350" s="21"/>
      <c r="BN350" s="21">
        <f t="shared" si="69"/>
        <v>0</v>
      </c>
      <c r="BO350" s="22">
        <f t="shared" si="69"/>
        <v>3.8400000000000004E-2</v>
      </c>
      <c r="BP350" s="21">
        <f t="shared" si="69"/>
        <v>0</v>
      </c>
    </row>
    <row r="351" spans="1:68" ht="11.1" hidden="1" customHeight="1" outlineLevel="1" collapsed="1" x14ac:dyDescent="0.2">
      <c r="A351" s="10"/>
      <c r="B351" s="18"/>
      <c r="C351" s="18"/>
      <c r="D351" s="18"/>
      <c r="E351" s="19" t="s">
        <v>307</v>
      </c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9">
        <v>0.32900000000000001</v>
      </c>
      <c r="T351" s="20"/>
      <c r="U351" s="20"/>
      <c r="V351" s="20"/>
      <c r="W351" s="20"/>
      <c r="X351" s="20"/>
      <c r="Y351" s="20"/>
      <c r="Z351" s="20"/>
      <c r="AA351" s="209">
        <v>0.22500000000000001</v>
      </c>
      <c r="AB351" s="209">
        <v>0.19500000000000001</v>
      </c>
      <c r="AC351" s="209">
        <v>0.36499999999999999</v>
      </c>
      <c r="AD351" s="209">
        <v>0.53900000000000003</v>
      </c>
      <c r="AE351" s="209">
        <v>0.52200000000000002</v>
      </c>
      <c r="AF351" s="209">
        <v>0.38800000000000001</v>
      </c>
      <c r="AG351" s="209">
        <v>0.32400000000000001</v>
      </c>
      <c r="AH351" s="209">
        <v>1</v>
      </c>
      <c r="AI351" s="20"/>
      <c r="AJ351" s="20"/>
      <c r="AK351" s="20"/>
      <c r="AL351" s="20"/>
      <c r="AM351" s="20"/>
      <c r="AN351" s="209">
        <v>1</v>
      </c>
      <c r="AO351" s="20"/>
      <c r="AP351" s="20"/>
      <c r="AQ351" s="20"/>
      <c r="AR351" s="209">
        <v>0.38500000000000001</v>
      </c>
      <c r="AS351" s="209">
        <v>0.29399999999999998</v>
      </c>
      <c r="AT351" s="209">
        <v>0.21</v>
      </c>
      <c r="AU351" s="209">
        <v>0.10199999999999999</v>
      </c>
      <c r="AV351" s="20"/>
      <c r="AW351" s="20"/>
      <c r="AX351" s="20"/>
      <c r="AY351" s="209">
        <v>8.7999999999999995E-2</v>
      </c>
      <c r="AZ351" s="209">
        <v>0.124</v>
      </c>
      <c r="BA351" s="209">
        <v>0.30199999999999999</v>
      </c>
      <c r="BB351" s="21">
        <f t="shared" si="70"/>
        <v>1</v>
      </c>
      <c r="BC351" s="18">
        <v>4.2</v>
      </c>
      <c r="BD351" s="22">
        <f t="shared" si="71"/>
        <v>1.3440860215053763</v>
      </c>
      <c r="BE351" s="21">
        <f>BC351-BD351</f>
        <v>2.8559139784946241</v>
      </c>
      <c r="BF351" s="2">
        <v>4.2</v>
      </c>
      <c r="BG351" s="10">
        <v>6</v>
      </c>
      <c r="BH351" s="21">
        <f t="shared" si="73"/>
        <v>3.1248000000000001E-3</v>
      </c>
      <c r="BI351" s="22">
        <f t="shared" si="73"/>
        <v>1E-3</v>
      </c>
      <c r="BJ351" s="21">
        <f t="shared" si="72"/>
        <v>2.1248E-3</v>
      </c>
      <c r="BK351" s="21">
        <v>9.3743999999999997E-3</v>
      </c>
      <c r="BL351" s="22">
        <v>3.0000000000000001E-3</v>
      </c>
      <c r="BM351" s="21">
        <v>6.3743999999999997E-3</v>
      </c>
      <c r="BN351" s="21">
        <f t="shared" si="69"/>
        <v>3.7497599999999999E-2</v>
      </c>
      <c r="BO351" s="22">
        <f t="shared" si="69"/>
        <v>1.2E-2</v>
      </c>
      <c r="BP351" s="21">
        <f t="shared" si="69"/>
        <v>2.5497599999999999E-2</v>
      </c>
    </row>
    <row r="352" spans="1:68" ht="11.1" hidden="1" customHeight="1" outlineLevel="2" x14ac:dyDescent="0.2">
      <c r="A352" s="10"/>
      <c r="B352" s="18"/>
      <c r="C352" s="18"/>
      <c r="D352" s="18"/>
      <c r="E352" s="23" t="s">
        <v>308</v>
      </c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08">
        <v>0.32900000000000001</v>
      </c>
      <c r="T352" s="24"/>
      <c r="U352" s="24"/>
      <c r="V352" s="24"/>
      <c r="W352" s="24"/>
      <c r="X352" s="24"/>
      <c r="Y352" s="24"/>
      <c r="Z352" s="24"/>
      <c r="AA352" s="208">
        <v>0.22500000000000001</v>
      </c>
      <c r="AB352" s="208">
        <v>0.19500000000000001</v>
      </c>
      <c r="AC352" s="208">
        <v>0.36499999999999999</v>
      </c>
      <c r="AD352" s="208">
        <v>0.53900000000000003</v>
      </c>
      <c r="AE352" s="208">
        <v>0.52200000000000002</v>
      </c>
      <c r="AF352" s="208">
        <v>0.38800000000000001</v>
      </c>
      <c r="AG352" s="208">
        <v>0.32400000000000001</v>
      </c>
      <c r="AH352" s="208">
        <v>1</v>
      </c>
      <c r="AI352" s="24"/>
      <c r="AJ352" s="24"/>
      <c r="AK352" s="24"/>
      <c r="AL352" s="24"/>
      <c r="AM352" s="24"/>
      <c r="AN352" s="208">
        <v>1</v>
      </c>
      <c r="AO352" s="24"/>
      <c r="AP352" s="24"/>
      <c r="AQ352" s="24"/>
      <c r="AR352" s="208">
        <v>0.38500000000000001</v>
      </c>
      <c r="AS352" s="208">
        <v>0.29399999999999998</v>
      </c>
      <c r="AT352" s="208">
        <v>0.21</v>
      </c>
      <c r="AU352" s="208">
        <v>0.10199999999999999</v>
      </c>
      <c r="AV352" s="24"/>
      <c r="AW352" s="24"/>
      <c r="AX352" s="24"/>
      <c r="AY352" s="208">
        <v>8.7999999999999995E-2</v>
      </c>
      <c r="AZ352" s="208">
        <v>0.124</v>
      </c>
      <c r="BA352" s="208">
        <v>0.30199999999999999</v>
      </c>
      <c r="BB352" s="21">
        <f t="shared" si="70"/>
        <v>1</v>
      </c>
      <c r="BC352" s="18"/>
      <c r="BD352" s="22">
        <f t="shared" si="71"/>
        <v>1.3440860215053763</v>
      </c>
      <c r="BE352" s="21"/>
      <c r="BG352" s="10"/>
      <c r="BH352" s="21"/>
      <c r="BI352" s="22"/>
      <c r="BJ352" s="21"/>
      <c r="BK352" s="21">
        <v>0</v>
      </c>
      <c r="BL352" s="22">
        <v>3.0000000000000001E-3</v>
      </c>
      <c r="BM352" s="21"/>
      <c r="BN352" s="21">
        <f t="shared" si="69"/>
        <v>0</v>
      </c>
      <c r="BO352" s="22">
        <f t="shared" si="69"/>
        <v>1.2E-2</v>
      </c>
      <c r="BP352" s="21">
        <f t="shared" si="69"/>
        <v>0</v>
      </c>
    </row>
    <row r="353" spans="1:68" ht="11.1" customHeight="1" outlineLevel="1" collapsed="1" x14ac:dyDescent="0.2">
      <c r="A353" s="10"/>
      <c r="B353" s="18"/>
      <c r="C353" s="18"/>
      <c r="D353" s="18"/>
      <c r="E353" s="19" t="s">
        <v>309</v>
      </c>
      <c r="F353" s="209">
        <v>1.5329999999999999</v>
      </c>
      <c r="G353" s="209">
        <v>1.31</v>
      </c>
      <c r="H353" s="209">
        <v>1.268</v>
      </c>
      <c r="I353" s="240">
        <v>0.84399999999999997</v>
      </c>
      <c r="J353" s="240"/>
      <c r="K353" s="209">
        <v>0.42799999999999999</v>
      </c>
      <c r="L353" s="209">
        <v>0.112</v>
      </c>
      <c r="M353" s="20"/>
      <c r="N353" s="20"/>
      <c r="O353" s="209">
        <v>0.61399999999999999</v>
      </c>
      <c r="P353" s="209">
        <v>0.86799999999999999</v>
      </c>
      <c r="Q353" s="209">
        <v>1.256</v>
      </c>
      <c r="R353" s="209">
        <v>1.456</v>
      </c>
      <c r="S353" s="209">
        <v>1.65</v>
      </c>
      <c r="T353" s="209">
        <v>1.879</v>
      </c>
      <c r="U353" s="209">
        <v>1.2849999999999999</v>
      </c>
      <c r="V353" s="209">
        <v>0.79300000000000004</v>
      </c>
      <c r="W353" s="209">
        <v>0.62</v>
      </c>
      <c r="X353" s="209">
        <v>0.23400000000000001</v>
      </c>
      <c r="Y353" s="20"/>
      <c r="Z353" s="209">
        <v>0.36499999999999999</v>
      </c>
      <c r="AA353" s="209">
        <v>0.48799999999999999</v>
      </c>
      <c r="AB353" s="209">
        <v>0.73499999999999999</v>
      </c>
      <c r="AC353" s="209">
        <v>1.35</v>
      </c>
      <c r="AD353" s="209">
        <v>2.1989999999999998</v>
      </c>
      <c r="AE353" s="209">
        <v>2.2749999999999999</v>
      </c>
      <c r="AF353" s="209">
        <v>2.0350000000000001</v>
      </c>
      <c r="AG353" s="209">
        <v>0.93400000000000005</v>
      </c>
      <c r="AH353" s="209">
        <v>0.78</v>
      </c>
      <c r="AI353" s="20"/>
      <c r="AJ353" s="20"/>
      <c r="AK353" s="209">
        <v>0.89300000000000002</v>
      </c>
      <c r="AL353" s="20"/>
      <c r="AM353" s="209">
        <v>0.69</v>
      </c>
      <c r="AN353" s="209">
        <v>0.58699999999999997</v>
      </c>
      <c r="AO353" s="209">
        <v>1.0620000000000001</v>
      </c>
      <c r="AP353" s="209">
        <v>1.3260000000000001</v>
      </c>
      <c r="AQ353" s="209">
        <v>1.581</v>
      </c>
      <c r="AR353" s="209">
        <v>1.5329999999999999</v>
      </c>
      <c r="AS353" s="209">
        <v>0.96099999999999997</v>
      </c>
      <c r="AT353" s="209">
        <v>0.76200000000000001</v>
      </c>
      <c r="AU353" s="209">
        <v>0.40799999999999997</v>
      </c>
      <c r="AV353" s="209">
        <v>0.113</v>
      </c>
      <c r="AW353" s="209">
        <v>3.2000000000000001E-2</v>
      </c>
      <c r="AX353" s="20"/>
      <c r="AY353" s="209">
        <v>0.53100000000000003</v>
      </c>
      <c r="AZ353" s="209">
        <v>0.52200000000000002</v>
      </c>
      <c r="BA353" s="209">
        <v>0.82699999999999996</v>
      </c>
      <c r="BB353" s="21">
        <f t="shared" si="70"/>
        <v>2.2749999999999999</v>
      </c>
      <c r="BC353" s="18">
        <v>3.7</v>
      </c>
      <c r="BD353" s="22">
        <f t="shared" si="71"/>
        <v>3.057795698924731</v>
      </c>
      <c r="BE353" s="21">
        <f>BC353-BD353</f>
        <v>0.64220430107526916</v>
      </c>
      <c r="BF353" s="2">
        <v>3.7</v>
      </c>
      <c r="BG353" s="10">
        <v>7</v>
      </c>
      <c r="BH353" s="21">
        <f t="shared" si="73"/>
        <v>2.7528000000000001E-3</v>
      </c>
      <c r="BI353" s="22">
        <f t="shared" si="73"/>
        <v>2.2749999999999997E-3</v>
      </c>
      <c r="BJ353" s="21">
        <f t="shared" si="72"/>
        <v>4.7780000000000045E-4</v>
      </c>
      <c r="BK353" s="21">
        <v>8.2584000000000008E-3</v>
      </c>
      <c r="BL353" s="22">
        <v>6.8249999999999995E-3</v>
      </c>
      <c r="BM353" s="21">
        <v>1.4334000000000013E-3</v>
      </c>
      <c r="BN353" s="21">
        <f t="shared" si="69"/>
        <v>3.3033600000000003E-2</v>
      </c>
      <c r="BO353" s="22">
        <f t="shared" si="69"/>
        <v>2.7299999999999998E-2</v>
      </c>
      <c r="BP353" s="21">
        <f t="shared" si="69"/>
        <v>5.7336000000000054E-3</v>
      </c>
    </row>
    <row r="354" spans="1:68" ht="11.1" hidden="1" customHeight="1" outlineLevel="2" x14ac:dyDescent="0.2">
      <c r="A354" s="10"/>
      <c r="B354" s="18"/>
      <c r="C354" s="18"/>
      <c r="D354" s="18"/>
      <c r="E354" s="23" t="s">
        <v>310</v>
      </c>
      <c r="F354" s="208">
        <v>1.5329999999999999</v>
      </c>
      <c r="G354" s="208">
        <v>1.31</v>
      </c>
      <c r="H354" s="208">
        <v>1.268</v>
      </c>
      <c r="I354" s="239">
        <v>0.84399999999999997</v>
      </c>
      <c r="J354" s="239"/>
      <c r="K354" s="208">
        <v>0.42799999999999999</v>
      </c>
      <c r="L354" s="208">
        <v>0.112</v>
      </c>
      <c r="M354" s="24"/>
      <c r="N354" s="24"/>
      <c r="O354" s="208">
        <v>0.61399999999999999</v>
      </c>
      <c r="P354" s="208">
        <v>0.86799999999999999</v>
      </c>
      <c r="Q354" s="208">
        <v>1.256</v>
      </c>
      <c r="R354" s="208">
        <v>1.456</v>
      </c>
      <c r="S354" s="208">
        <v>1.65</v>
      </c>
      <c r="T354" s="208">
        <v>1.879</v>
      </c>
      <c r="U354" s="208">
        <v>1.2849999999999999</v>
      </c>
      <c r="V354" s="208">
        <v>0.79300000000000004</v>
      </c>
      <c r="W354" s="208">
        <v>0.62</v>
      </c>
      <c r="X354" s="208">
        <v>0.23400000000000001</v>
      </c>
      <c r="Y354" s="24"/>
      <c r="Z354" s="208">
        <v>0.36499999999999999</v>
      </c>
      <c r="AA354" s="208">
        <v>0.48799999999999999</v>
      </c>
      <c r="AB354" s="208">
        <v>0.73499999999999999</v>
      </c>
      <c r="AC354" s="208">
        <v>1.35</v>
      </c>
      <c r="AD354" s="208">
        <v>2.1989999999999998</v>
      </c>
      <c r="AE354" s="208">
        <v>2.2749999999999999</v>
      </c>
      <c r="AF354" s="208">
        <v>2.0350000000000001</v>
      </c>
      <c r="AG354" s="208">
        <v>0.93400000000000005</v>
      </c>
      <c r="AH354" s="208">
        <v>0.78</v>
      </c>
      <c r="AI354" s="24"/>
      <c r="AJ354" s="24"/>
      <c r="AK354" s="208">
        <v>0.89300000000000002</v>
      </c>
      <c r="AL354" s="24"/>
      <c r="AM354" s="208">
        <v>0.69</v>
      </c>
      <c r="AN354" s="208">
        <v>0.58699999999999997</v>
      </c>
      <c r="AO354" s="208">
        <v>1.0620000000000001</v>
      </c>
      <c r="AP354" s="208">
        <v>1.3260000000000001</v>
      </c>
      <c r="AQ354" s="208">
        <v>1.581</v>
      </c>
      <c r="AR354" s="208">
        <v>1.5329999999999999</v>
      </c>
      <c r="AS354" s="208">
        <v>0.96099999999999997</v>
      </c>
      <c r="AT354" s="208">
        <v>0.76200000000000001</v>
      </c>
      <c r="AU354" s="208">
        <v>0.40799999999999997</v>
      </c>
      <c r="AV354" s="208">
        <v>0.113</v>
      </c>
      <c r="AW354" s="208">
        <v>3.2000000000000001E-2</v>
      </c>
      <c r="AX354" s="24"/>
      <c r="AY354" s="208">
        <v>0.53100000000000003</v>
      </c>
      <c r="AZ354" s="208">
        <v>0.52200000000000002</v>
      </c>
      <c r="BA354" s="208">
        <v>0.82699999999999996</v>
      </c>
      <c r="BB354" s="21">
        <f t="shared" si="70"/>
        <v>2.2749999999999999</v>
      </c>
      <c r="BC354" s="18"/>
      <c r="BD354" s="22">
        <f t="shared" si="71"/>
        <v>3.057795698924731</v>
      </c>
      <c r="BE354" s="21"/>
      <c r="BG354" s="10"/>
      <c r="BH354" s="21"/>
      <c r="BI354" s="22"/>
      <c r="BJ354" s="21"/>
      <c r="BK354" s="21">
        <v>0</v>
      </c>
      <c r="BL354" s="22">
        <v>6.8249999999999995E-3</v>
      </c>
      <c r="BM354" s="21"/>
      <c r="BN354" s="21">
        <f t="shared" si="69"/>
        <v>0</v>
      </c>
      <c r="BO354" s="22">
        <f t="shared" si="69"/>
        <v>2.7299999999999998E-2</v>
      </c>
      <c r="BP354" s="21">
        <f t="shared" si="69"/>
        <v>0</v>
      </c>
    </row>
    <row r="355" spans="1:68" ht="11.1" hidden="1" customHeight="1" outlineLevel="1" collapsed="1" x14ac:dyDescent="0.2">
      <c r="A355" s="10"/>
      <c r="B355" s="18"/>
      <c r="C355" s="18"/>
      <c r="D355" s="18"/>
      <c r="E355" s="19" t="s">
        <v>311</v>
      </c>
      <c r="F355" s="209">
        <v>2.294</v>
      </c>
      <c r="G355" s="209">
        <v>1.925</v>
      </c>
      <c r="H355" s="20"/>
      <c r="I355" s="20"/>
      <c r="J355" s="20"/>
      <c r="K355" s="209">
        <v>3.0379999999999998</v>
      </c>
      <c r="L355" s="209">
        <v>0.113</v>
      </c>
      <c r="M355" s="20"/>
      <c r="N355" s="20"/>
      <c r="O355" s="209">
        <v>0.32800000000000001</v>
      </c>
      <c r="P355" s="20"/>
      <c r="Q355" s="209">
        <v>0.224</v>
      </c>
      <c r="R355" s="209">
        <v>1.468</v>
      </c>
      <c r="S355" s="209">
        <v>1.7450000000000001</v>
      </c>
      <c r="T355" s="209">
        <v>1.72</v>
      </c>
      <c r="U355" s="209">
        <v>1.1000000000000001</v>
      </c>
      <c r="V355" s="209">
        <v>0.78200000000000003</v>
      </c>
      <c r="W355" s="20"/>
      <c r="X355" s="20"/>
      <c r="Y355" s="20"/>
      <c r="Z355" s="209">
        <v>0.875</v>
      </c>
      <c r="AA355" s="209">
        <v>0.434</v>
      </c>
      <c r="AB355" s="209">
        <v>0.57799999999999996</v>
      </c>
      <c r="AC355" s="209">
        <v>1.347</v>
      </c>
      <c r="AD355" s="209">
        <v>2.0409999999999999</v>
      </c>
      <c r="AE355" s="209">
        <v>2.1230000000000002</v>
      </c>
      <c r="AF355" s="209">
        <v>1.4370000000000001</v>
      </c>
      <c r="AG355" s="209">
        <v>1.3680000000000001</v>
      </c>
      <c r="AH355" s="209">
        <v>0.7</v>
      </c>
      <c r="AI355" s="20"/>
      <c r="AJ355" s="20"/>
      <c r="AK355" s="20"/>
      <c r="AL355" s="20"/>
      <c r="AM355" s="20"/>
      <c r="AN355" s="209">
        <v>1.9370000000000001</v>
      </c>
      <c r="AO355" s="209">
        <v>1.347</v>
      </c>
      <c r="AP355" s="209">
        <v>1.913</v>
      </c>
      <c r="AQ355" s="209">
        <v>2.694</v>
      </c>
      <c r="AR355" s="209">
        <v>2.2959999999999998</v>
      </c>
      <c r="AS355" s="209">
        <v>1.4330000000000001</v>
      </c>
      <c r="AT355" s="209">
        <v>0.78400000000000003</v>
      </c>
      <c r="AU355" s="209">
        <v>0.40100000000000002</v>
      </c>
      <c r="AV355" s="20"/>
      <c r="AW355" s="20"/>
      <c r="AX355" s="20"/>
      <c r="AY355" s="209">
        <v>0.5</v>
      </c>
      <c r="AZ355" s="20"/>
      <c r="BA355" s="209">
        <v>0.93</v>
      </c>
      <c r="BB355" s="21">
        <f t="shared" si="70"/>
        <v>3.0379999999999998</v>
      </c>
      <c r="BC355" s="18">
        <v>5.7</v>
      </c>
      <c r="BD355" s="22">
        <f t="shared" si="71"/>
        <v>4.083333333333333</v>
      </c>
      <c r="BE355" s="21">
        <f>BC355-BD355</f>
        <v>1.6166666666666671</v>
      </c>
      <c r="BF355" s="2">
        <v>5.7</v>
      </c>
      <c r="BG355" s="10">
        <v>6</v>
      </c>
      <c r="BH355" s="21">
        <f t="shared" si="73"/>
        <v>4.2408000000000003E-3</v>
      </c>
      <c r="BI355" s="22">
        <f t="shared" si="73"/>
        <v>3.0379999999999999E-3</v>
      </c>
      <c r="BJ355" s="21">
        <f t="shared" si="72"/>
        <v>1.2028000000000004E-3</v>
      </c>
      <c r="BK355" s="21">
        <v>1.2722400000000002E-2</v>
      </c>
      <c r="BL355" s="22">
        <v>9.1140000000000006E-3</v>
      </c>
      <c r="BM355" s="21">
        <v>3.6084000000000012E-3</v>
      </c>
      <c r="BN355" s="21">
        <f t="shared" si="69"/>
        <v>5.0889600000000007E-2</v>
      </c>
      <c r="BO355" s="22">
        <f t="shared" si="69"/>
        <v>3.6456000000000002E-2</v>
      </c>
      <c r="BP355" s="21">
        <f t="shared" si="69"/>
        <v>1.4433600000000005E-2</v>
      </c>
    </row>
    <row r="356" spans="1:68" ht="11.1" hidden="1" customHeight="1" outlineLevel="2" x14ac:dyDescent="0.2">
      <c r="A356" s="10"/>
      <c r="B356" s="18"/>
      <c r="C356" s="18"/>
      <c r="D356" s="18"/>
      <c r="E356" s="23" t="s">
        <v>312</v>
      </c>
      <c r="F356" s="208">
        <v>2.294</v>
      </c>
      <c r="G356" s="208">
        <v>1.925</v>
      </c>
      <c r="H356" s="24"/>
      <c r="I356" s="24"/>
      <c r="J356" s="24"/>
      <c r="K356" s="208">
        <v>3.0379999999999998</v>
      </c>
      <c r="L356" s="208">
        <v>0.113</v>
      </c>
      <c r="M356" s="24"/>
      <c r="N356" s="24"/>
      <c r="O356" s="208">
        <v>0.32800000000000001</v>
      </c>
      <c r="P356" s="24"/>
      <c r="Q356" s="208">
        <v>0.224</v>
      </c>
      <c r="R356" s="208">
        <v>1.468</v>
      </c>
      <c r="S356" s="208">
        <v>1.7450000000000001</v>
      </c>
      <c r="T356" s="208">
        <v>1.72</v>
      </c>
      <c r="U356" s="208">
        <v>1.1000000000000001</v>
      </c>
      <c r="V356" s="208">
        <v>0.78200000000000003</v>
      </c>
      <c r="W356" s="24"/>
      <c r="X356" s="24"/>
      <c r="Y356" s="24"/>
      <c r="Z356" s="208">
        <v>0.875</v>
      </c>
      <c r="AA356" s="208">
        <v>0.434</v>
      </c>
      <c r="AB356" s="208">
        <v>0.57799999999999996</v>
      </c>
      <c r="AC356" s="208">
        <v>1.347</v>
      </c>
      <c r="AD356" s="208">
        <v>2.0409999999999999</v>
      </c>
      <c r="AE356" s="208">
        <v>2.1230000000000002</v>
      </c>
      <c r="AF356" s="208">
        <v>1.4370000000000001</v>
      </c>
      <c r="AG356" s="208">
        <v>1.3680000000000001</v>
      </c>
      <c r="AH356" s="208">
        <v>0.7</v>
      </c>
      <c r="AI356" s="24"/>
      <c r="AJ356" s="24"/>
      <c r="AK356" s="24"/>
      <c r="AL356" s="24"/>
      <c r="AM356" s="24"/>
      <c r="AN356" s="208">
        <v>1.9370000000000001</v>
      </c>
      <c r="AO356" s="208">
        <v>1.347</v>
      </c>
      <c r="AP356" s="208">
        <v>1.913</v>
      </c>
      <c r="AQ356" s="208">
        <v>2.694</v>
      </c>
      <c r="AR356" s="208">
        <v>2.2959999999999998</v>
      </c>
      <c r="AS356" s="208">
        <v>1.4330000000000001</v>
      </c>
      <c r="AT356" s="208">
        <v>0.78400000000000003</v>
      </c>
      <c r="AU356" s="208">
        <v>0.40100000000000002</v>
      </c>
      <c r="AV356" s="24"/>
      <c r="AW356" s="24"/>
      <c r="AX356" s="24"/>
      <c r="AY356" s="208">
        <v>0.5</v>
      </c>
      <c r="AZ356" s="24"/>
      <c r="BA356" s="208">
        <v>0.93</v>
      </c>
      <c r="BB356" s="21">
        <f t="shared" si="70"/>
        <v>3.0379999999999998</v>
      </c>
      <c r="BC356" s="18"/>
      <c r="BD356" s="22">
        <f t="shared" si="71"/>
        <v>4.083333333333333</v>
      </c>
      <c r="BE356" s="21"/>
      <c r="BG356" s="10"/>
      <c r="BH356" s="21"/>
      <c r="BI356" s="22"/>
      <c r="BJ356" s="21"/>
      <c r="BK356" s="21">
        <v>0</v>
      </c>
      <c r="BL356" s="22">
        <v>9.1140000000000006E-3</v>
      </c>
      <c r="BM356" s="21"/>
      <c r="BN356" s="21">
        <f t="shared" si="69"/>
        <v>0</v>
      </c>
      <c r="BO356" s="22">
        <f t="shared" si="69"/>
        <v>3.6456000000000002E-2</v>
      </c>
      <c r="BP356" s="21">
        <f t="shared" si="69"/>
        <v>0</v>
      </c>
    </row>
    <row r="357" spans="1:68" ht="11.1" customHeight="1" outlineLevel="1" collapsed="1" x14ac:dyDescent="0.2">
      <c r="A357" s="10"/>
      <c r="B357" s="18"/>
      <c r="C357" s="18"/>
      <c r="D357" s="18"/>
      <c r="E357" s="19" t="s">
        <v>313</v>
      </c>
      <c r="F357" s="209">
        <v>1.1659999999999999</v>
      </c>
      <c r="G357" s="209">
        <v>0.91100000000000003</v>
      </c>
      <c r="H357" s="209">
        <v>0.79800000000000004</v>
      </c>
      <c r="I357" s="240">
        <v>0.55800000000000005</v>
      </c>
      <c r="J357" s="240"/>
      <c r="K357" s="209">
        <v>0.20599999999999999</v>
      </c>
      <c r="L357" s="20"/>
      <c r="M357" s="20"/>
      <c r="N357" s="20"/>
      <c r="O357" s="209">
        <v>7.3999999999999996E-2</v>
      </c>
      <c r="P357" s="209">
        <v>0.38800000000000001</v>
      </c>
      <c r="Q357" s="209">
        <v>0.8</v>
      </c>
      <c r="R357" s="209">
        <v>1.081</v>
      </c>
      <c r="S357" s="209">
        <v>1.2010000000000001</v>
      </c>
      <c r="T357" s="209">
        <v>1.288</v>
      </c>
      <c r="U357" s="209">
        <v>0.79300000000000004</v>
      </c>
      <c r="V357" s="209">
        <v>0.38100000000000001</v>
      </c>
      <c r="W357" s="209">
        <v>0.28499999999999998</v>
      </c>
      <c r="X357" s="20"/>
      <c r="Y357" s="20"/>
      <c r="Z357" s="20"/>
      <c r="AA357" s="209">
        <v>0.17599999999999999</v>
      </c>
      <c r="AB357" s="209">
        <v>0.32700000000000001</v>
      </c>
      <c r="AC357" s="209">
        <v>0.871</v>
      </c>
      <c r="AD357" s="209">
        <v>1.4510000000000001</v>
      </c>
      <c r="AE357" s="209">
        <v>1.325</v>
      </c>
      <c r="AF357" s="209">
        <v>0.90300000000000002</v>
      </c>
      <c r="AG357" s="209">
        <v>0.74399999999999999</v>
      </c>
      <c r="AH357" s="209">
        <v>0.32200000000000001</v>
      </c>
      <c r="AI357" s="209">
        <v>0.17</v>
      </c>
      <c r="AJ357" s="20"/>
      <c r="AK357" s="20"/>
      <c r="AL357" s="20"/>
      <c r="AM357" s="209">
        <v>0.23200000000000001</v>
      </c>
      <c r="AN357" s="209">
        <v>0.44400000000000001</v>
      </c>
      <c r="AO357" s="209">
        <v>0.91400000000000003</v>
      </c>
      <c r="AP357" s="209">
        <v>1.341</v>
      </c>
      <c r="AQ357" s="209">
        <v>1.6240000000000001</v>
      </c>
      <c r="AR357" s="209">
        <v>1.5409999999999999</v>
      </c>
      <c r="AS357" s="209">
        <v>0.90700000000000003</v>
      </c>
      <c r="AT357" s="209">
        <v>0.55900000000000005</v>
      </c>
      <c r="AU357" s="209">
        <v>0.23699999999999999</v>
      </c>
      <c r="AV357" s="209">
        <v>1.7999999999999999E-2</v>
      </c>
      <c r="AW357" s="20"/>
      <c r="AX357" s="20"/>
      <c r="AY357" s="209">
        <v>0.14799999999999999</v>
      </c>
      <c r="AZ357" s="209">
        <v>0.247</v>
      </c>
      <c r="BA357" s="209">
        <v>0.64500000000000002</v>
      </c>
      <c r="BB357" s="21">
        <f t="shared" si="70"/>
        <v>1.6240000000000001</v>
      </c>
      <c r="BC357" s="18">
        <v>3.7</v>
      </c>
      <c r="BD357" s="22">
        <f t="shared" si="71"/>
        <v>2.1827956989247315</v>
      </c>
      <c r="BE357" s="21">
        <f>BC357-BD357</f>
        <v>1.5172043010752687</v>
      </c>
      <c r="BF357" s="2">
        <v>3.7</v>
      </c>
      <c r="BG357" s="10">
        <v>7</v>
      </c>
      <c r="BH357" s="21">
        <f t="shared" si="73"/>
        <v>2.7528000000000001E-3</v>
      </c>
      <c r="BI357" s="22">
        <f t="shared" si="73"/>
        <v>1.624E-3</v>
      </c>
      <c r="BJ357" s="21">
        <f t="shared" si="72"/>
        <v>1.1288000000000001E-3</v>
      </c>
      <c r="BK357" s="21">
        <v>8.2584000000000008E-3</v>
      </c>
      <c r="BL357" s="22">
        <v>4.8719999999999996E-3</v>
      </c>
      <c r="BM357" s="21">
        <v>3.3864000000000012E-3</v>
      </c>
      <c r="BN357" s="21">
        <f t="shared" ref="BN357:BP422" si="74">BK357*4</f>
        <v>3.3033600000000003E-2</v>
      </c>
      <c r="BO357" s="22">
        <f t="shared" si="74"/>
        <v>1.9487999999999998E-2</v>
      </c>
      <c r="BP357" s="21">
        <f t="shared" si="74"/>
        <v>1.3545600000000005E-2</v>
      </c>
    </row>
    <row r="358" spans="1:68" ht="11.1" hidden="1" customHeight="1" outlineLevel="2" x14ac:dyDescent="0.2">
      <c r="A358" s="10"/>
      <c r="B358" s="18"/>
      <c r="C358" s="18"/>
      <c r="D358" s="18"/>
      <c r="E358" s="23" t="s">
        <v>314</v>
      </c>
      <c r="F358" s="208">
        <v>1.1659999999999999</v>
      </c>
      <c r="G358" s="208">
        <v>0.91100000000000003</v>
      </c>
      <c r="H358" s="208">
        <v>0.79800000000000004</v>
      </c>
      <c r="I358" s="239">
        <v>0.55800000000000005</v>
      </c>
      <c r="J358" s="239"/>
      <c r="K358" s="208">
        <v>0.20599999999999999</v>
      </c>
      <c r="L358" s="24"/>
      <c r="M358" s="24"/>
      <c r="N358" s="24"/>
      <c r="O358" s="208">
        <v>7.3999999999999996E-2</v>
      </c>
      <c r="P358" s="208">
        <v>0.38800000000000001</v>
      </c>
      <c r="Q358" s="208">
        <v>0.8</v>
      </c>
      <c r="R358" s="208">
        <v>1.081</v>
      </c>
      <c r="S358" s="208">
        <v>1.2010000000000001</v>
      </c>
      <c r="T358" s="208">
        <v>1.288</v>
      </c>
      <c r="U358" s="208">
        <v>0.79300000000000004</v>
      </c>
      <c r="V358" s="208">
        <v>0.38100000000000001</v>
      </c>
      <c r="W358" s="208">
        <v>0.28499999999999998</v>
      </c>
      <c r="X358" s="24"/>
      <c r="Y358" s="24"/>
      <c r="Z358" s="24"/>
      <c r="AA358" s="208">
        <v>0.17599999999999999</v>
      </c>
      <c r="AB358" s="208">
        <v>0.32700000000000001</v>
      </c>
      <c r="AC358" s="208">
        <v>0.871</v>
      </c>
      <c r="AD358" s="208">
        <v>1.4510000000000001</v>
      </c>
      <c r="AE358" s="208">
        <v>1.325</v>
      </c>
      <c r="AF358" s="208">
        <v>0.90300000000000002</v>
      </c>
      <c r="AG358" s="208">
        <v>0.74399999999999999</v>
      </c>
      <c r="AH358" s="208">
        <v>0.32200000000000001</v>
      </c>
      <c r="AI358" s="208">
        <v>0.17</v>
      </c>
      <c r="AJ358" s="24"/>
      <c r="AK358" s="24"/>
      <c r="AL358" s="24"/>
      <c r="AM358" s="208">
        <v>0.23200000000000001</v>
      </c>
      <c r="AN358" s="208">
        <v>0.44400000000000001</v>
      </c>
      <c r="AO358" s="208">
        <v>0.91400000000000003</v>
      </c>
      <c r="AP358" s="208">
        <v>1.341</v>
      </c>
      <c r="AQ358" s="208">
        <v>1.6240000000000001</v>
      </c>
      <c r="AR358" s="208">
        <v>1.5409999999999999</v>
      </c>
      <c r="AS358" s="208">
        <v>0.90700000000000003</v>
      </c>
      <c r="AT358" s="208">
        <v>0.55900000000000005</v>
      </c>
      <c r="AU358" s="208">
        <v>0.23699999999999999</v>
      </c>
      <c r="AV358" s="208">
        <v>1.7999999999999999E-2</v>
      </c>
      <c r="AW358" s="24"/>
      <c r="AX358" s="24"/>
      <c r="AY358" s="208">
        <v>0.14799999999999999</v>
      </c>
      <c r="AZ358" s="208">
        <v>0.247</v>
      </c>
      <c r="BA358" s="208">
        <v>0.64500000000000002</v>
      </c>
      <c r="BB358" s="21">
        <f t="shared" si="70"/>
        <v>1.6240000000000001</v>
      </c>
      <c r="BC358" s="18"/>
      <c r="BD358" s="22">
        <f t="shared" si="71"/>
        <v>2.1827956989247315</v>
      </c>
      <c r="BE358" s="21"/>
      <c r="BG358" s="10"/>
      <c r="BH358" s="21"/>
      <c r="BI358" s="22"/>
      <c r="BJ358" s="21"/>
      <c r="BK358" s="21">
        <v>0</v>
      </c>
      <c r="BL358" s="22">
        <v>4.8719999999999996E-3</v>
      </c>
      <c r="BM358" s="21"/>
      <c r="BN358" s="21">
        <f t="shared" si="74"/>
        <v>0</v>
      </c>
      <c r="BO358" s="22">
        <f t="shared" si="74"/>
        <v>1.9487999999999998E-2</v>
      </c>
      <c r="BP358" s="21">
        <f t="shared" si="74"/>
        <v>0</v>
      </c>
    </row>
    <row r="359" spans="1:68" ht="11.1" hidden="1" customHeight="1" outlineLevel="1" collapsed="1" x14ac:dyDescent="0.2">
      <c r="A359" s="10"/>
      <c r="B359" s="18"/>
      <c r="C359" s="18"/>
      <c r="D359" s="18"/>
      <c r="E359" s="19" t="s">
        <v>315</v>
      </c>
      <c r="F359" s="209">
        <v>2.5230000000000001</v>
      </c>
      <c r="G359" s="209">
        <v>2.2189999999999999</v>
      </c>
      <c r="H359" s="209">
        <v>2.012</v>
      </c>
      <c r="I359" s="240">
        <v>1.256</v>
      </c>
      <c r="J359" s="240"/>
      <c r="K359" s="209">
        <v>0.76100000000000001</v>
      </c>
      <c r="L359" s="209">
        <v>0.24399999999999999</v>
      </c>
      <c r="M359" s="20"/>
      <c r="N359" s="20"/>
      <c r="O359" s="209">
        <v>0.64900000000000002</v>
      </c>
      <c r="P359" s="209">
        <v>0.94499999999999995</v>
      </c>
      <c r="Q359" s="209">
        <v>1.583</v>
      </c>
      <c r="R359" s="209">
        <v>2.1589999999999998</v>
      </c>
      <c r="S359" s="209">
        <v>2.4430000000000001</v>
      </c>
      <c r="T359" s="209">
        <v>2.81</v>
      </c>
      <c r="U359" s="209">
        <v>1.698</v>
      </c>
      <c r="V359" s="209">
        <v>0.995</v>
      </c>
      <c r="W359" s="209">
        <v>0.93300000000000005</v>
      </c>
      <c r="X359" s="209">
        <v>0.42299999999999999</v>
      </c>
      <c r="Y359" s="209">
        <v>0.158</v>
      </c>
      <c r="Z359" s="209">
        <v>0.14000000000000001</v>
      </c>
      <c r="AA359" s="209">
        <v>0.66700000000000004</v>
      </c>
      <c r="AB359" s="209">
        <v>0.83299999999999996</v>
      </c>
      <c r="AC359" s="209">
        <v>1.6180000000000001</v>
      </c>
      <c r="AD359" s="209">
        <v>2.589</v>
      </c>
      <c r="AE359" s="209">
        <v>2.61</v>
      </c>
      <c r="AF359" s="209">
        <v>1.7689999999999999</v>
      </c>
      <c r="AG359" s="209">
        <v>1.5149999999999999</v>
      </c>
      <c r="AH359" s="209">
        <v>0.88400000000000001</v>
      </c>
      <c r="AI359" s="209">
        <v>0.624</v>
      </c>
      <c r="AJ359" s="20"/>
      <c r="AK359" s="209">
        <v>0.27100000000000002</v>
      </c>
      <c r="AL359" s="20"/>
      <c r="AM359" s="209">
        <v>0.53500000000000003</v>
      </c>
      <c r="AN359" s="209">
        <v>0.85499999999999998</v>
      </c>
      <c r="AO359" s="209">
        <v>1.5549999999999999</v>
      </c>
      <c r="AP359" s="209">
        <v>2.3340000000000001</v>
      </c>
      <c r="AQ359" s="209">
        <v>2.7229999999999999</v>
      </c>
      <c r="AR359" s="209">
        <v>2.6</v>
      </c>
      <c r="AS359" s="209">
        <v>1.599</v>
      </c>
      <c r="AT359" s="209">
        <v>1.0840000000000001</v>
      </c>
      <c r="AU359" s="209">
        <v>0.501</v>
      </c>
      <c r="AV359" s="209">
        <v>0.126</v>
      </c>
      <c r="AW359" s="209">
        <v>4.5999999999999999E-2</v>
      </c>
      <c r="AX359" s="20"/>
      <c r="AY359" s="209">
        <v>0.53500000000000003</v>
      </c>
      <c r="AZ359" s="209">
        <v>0.76200000000000001</v>
      </c>
      <c r="BA359" s="209">
        <v>1.74</v>
      </c>
      <c r="BB359" s="21">
        <f t="shared" si="70"/>
        <v>2.81</v>
      </c>
      <c r="BC359" s="18">
        <v>5.7</v>
      </c>
      <c r="BD359" s="22">
        <f t="shared" si="71"/>
        <v>3.7768817204301075</v>
      </c>
      <c r="BE359" s="21">
        <f>BC359-BD359</f>
        <v>1.9231182795698927</v>
      </c>
      <c r="BF359" s="2">
        <v>5.7</v>
      </c>
      <c r="BG359" s="10">
        <v>6</v>
      </c>
      <c r="BH359" s="21">
        <f t="shared" si="73"/>
        <v>4.2408000000000003E-3</v>
      </c>
      <c r="BI359" s="22">
        <f t="shared" si="73"/>
        <v>2.81E-3</v>
      </c>
      <c r="BJ359" s="21">
        <f t="shared" si="72"/>
        <v>1.4308000000000003E-3</v>
      </c>
      <c r="BK359" s="21">
        <v>1.2722400000000002E-2</v>
      </c>
      <c r="BL359" s="22">
        <v>8.43E-3</v>
      </c>
      <c r="BM359" s="21">
        <v>4.2924000000000018E-3</v>
      </c>
      <c r="BN359" s="21">
        <f t="shared" si="74"/>
        <v>5.0889600000000007E-2</v>
      </c>
      <c r="BO359" s="22">
        <f t="shared" si="74"/>
        <v>3.372E-2</v>
      </c>
      <c r="BP359" s="21">
        <f t="shared" si="74"/>
        <v>1.7169600000000007E-2</v>
      </c>
    </row>
    <row r="360" spans="1:68" ht="11.1" hidden="1" customHeight="1" outlineLevel="2" x14ac:dyDescent="0.2">
      <c r="A360" s="10"/>
      <c r="B360" s="18"/>
      <c r="C360" s="18"/>
      <c r="D360" s="18"/>
      <c r="E360" s="23" t="s">
        <v>316</v>
      </c>
      <c r="F360" s="208">
        <v>2.5230000000000001</v>
      </c>
      <c r="G360" s="208">
        <v>2.2189999999999999</v>
      </c>
      <c r="H360" s="208">
        <v>2.012</v>
      </c>
      <c r="I360" s="239">
        <v>1.256</v>
      </c>
      <c r="J360" s="239"/>
      <c r="K360" s="208">
        <v>0.76100000000000001</v>
      </c>
      <c r="L360" s="208">
        <v>0.24399999999999999</v>
      </c>
      <c r="M360" s="24"/>
      <c r="N360" s="24"/>
      <c r="O360" s="208">
        <v>0.64900000000000002</v>
      </c>
      <c r="P360" s="208">
        <v>0.94499999999999995</v>
      </c>
      <c r="Q360" s="208">
        <v>1.583</v>
      </c>
      <c r="R360" s="208">
        <v>2.1589999999999998</v>
      </c>
      <c r="S360" s="208">
        <v>2.4430000000000001</v>
      </c>
      <c r="T360" s="208">
        <v>2.81</v>
      </c>
      <c r="U360" s="208">
        <v>1.698</v>
      </c>
      <c r="V360" s="208">
        <v>0.995</v>
      </c>
      <c r="W360" s="208">
        <v>0.93300000000000005</v>
      </c>
      <c r="X360" s="208">
        <v>0.42299999999999999</v>
      </c>
      <c r="Y360" s="208">
        <v>0.158</v>
      </c>
      <c r="Z360" s="208">
        <v>0.14000000000000001</v>
      </c>
      <c r="AA360" s="208">
        <v>0.66700000000000004</v>
      </c>
      <c r="AB360" s="208">
        <v>0.83299999999999996</v>
      </c>
      <c r="AC360" s="208">
        <v>1.6180000000000001</v>
      </c>
      <c r="AD360" s="208">
        <v>2.589</v>
      </c>
      <c r="AE360" s="208">
        <v>2.61</v>
      </c>
      <c r="AF360" s="208">
        <v>1.7689999999999999</v>
      </c>
      <c r="AG360" s="208">
        <v>1.5149999999999999</v>
      </c>
      <c r="AH360" s="208">
        <v>0.88400000000000001</v>
      </c>
      <c r="AI360" s="208">
        <v>0.624</v>
      </c>
      <c r="AJ360" s="24"/>
      <c r="AK360" s="208">
        <v>0.27100000000000002</v>
      </c>
      <c r="AL360" s="24"/>
      <c r="AM360" s="208">
        <v>0.53500000000000003</v>
      </c>
      <c r="AN360" s="208">
        <v>0.85499999999999998</v>
      </c>
      <c r="AO360" s="208">
        <v>1.5549999999999999</v>
      </c>
      <c r="AP360" s="208">
        <v>2.3340000000000001</v>
      </c>
      <c r="AQ360" s="208">
        <v>2.7229999999999999</v>
      </c>
      <c r="AR360" s="208">
        <v>2.6</v>
      </c>
      <c r="AS360" s="208">
        <v>1.599</v>
      </c>
      <c r="AT360" s="208">
        <v>1.0840000000000001</v>
      </c>
      <c r="AU360" s="208">
        <v>0.501</v>
      </c>
      <c r="AV360" s="208">
        <v>0.126</v>
      </c>
      <c r="AW360" s="208">
        <v>4.5999999999999999E-2</v>
      </c>
      <c r="AX360" s="24"/>
      <c r="AY360" s="208">
        <v>0.53500000000000003</v>
      </c>
      <c r="AZ360" s="208">
        <v>0.76200000000000001</v>
      </c>
      <c r="BA360" s="208">
        <v>1.74</v>
      </c>
      <c r="BB360" s="21">
        <f t="shared" si="70"/>
        <v>2.81</v>
      </c>
      <c r="BC360" s="18"/>
      <c r="BD360" s="22">
        <f t="shared" si="71"/>
        <v>3.7768817204301075</v>
      </c>
      <c r="BE360" s="21"/>
      <c r="BG360" s="10"/>
      <c r="BH360" s="21"/>
      <c r="BI360" s="22"/>
      <c r="BJ360" s="21"/>
      <c r="BK360" s="21">
        <v>0</v>
      </c>
      <c r="BL360" s="22">
        <v>8.43E-3</v>
      </c>
      <c r="BM360" s="21"/>
      <c r="BN360" s="21">
        <f t="shared" si="74"/>
        <v>0</v>
      </c>
      <c r="BO360" s="22">
        <f t="shared" si="74"/>
        <v>3.372E-2</v>
      </c>
      <c r="BP360" s="21">
        <f t="shared" si="74"/>
        <v>0</v>
      </c>
    </row>
    <row r="361" spans="1:68" ht="11.1" customHeight="1" outlineLevel="1" collapsed="1" x14ac:dyDescent="0.2">
      <c r="A361" s="10"/>
      <c r="B361" s="18"/>
      <c r="C361" s="18"/>
      <c r="D361" s="18"/>
      <c r="E361" s="19" t="s">
        <v>317</v>
      </c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9">
        <v>0.749</v>
      </c>
      <c r="AN361" s="209">
        <v>1.8149999999999999</v>
      </c>
      <c r="AO361" s="209">
        <v>0.372</v>
      </c>
      <c r="AP361" s="209">
        <v>0.51200000000000001</v>
      </c>
      <c r="AQ361" s="209">
        <v>0.497</v>
      </c>
      <c r="AR361" s="209">
        <v>0.48499999999999999</v>
      </c>
      <c r="AS361" s="209">
        <v>0.28100000000000003</v>
      </c>
      <c r="AT361" s="209">
        <v>0.24</v>
      </c>
      <c r="AU361" s="209">
        <v>7.5999999999999998E-2</v>
      </c>
      <c r="AV361" s="20"/>
      <c r="AW361" s="20"/>
      <c r="AX361" s="20"/>
      <c r="AY361" s="20"/>
      <c r="AZ361" s="209">
        <v>0.13400000000000001</v>
      </c>
      <c r="BA361" s="209">
        <v>0.3</v>
      </c>
      <c r="BB361" s="21">
        <f t="shared" si="70"/>
        <v>1.8149999999999999</v>
      </c>
      <c r="BC361" s="61">
        <f>BD361</f>
        <v>2.439516129032258</v>
      </c>
      <c r="BD361" s="22">
        <f t="shared" si="71"/>
        <v>2.439516129032258</v>
      </c>
      <c r="BE361" s="21">
        <f>BC361-BD361</f>
        <v>0</v>
      </c>
      <c r="BF361" s="2">
        <v>1.3</v>
      </c>
      <c r="BG361" s="10">
        <v>7</v>
      </c>
      <c r="BH361" s="21">
        <f t="shared" si="73"/>
        <v>1.815E-3</v>
      </c>
      <c r="BI361" s="22">
        <f t="shared" si="73"/>
        <v>1.815E-3</v>
      </c>
      <c r="BJ361" s="21">
        <f t="shared" si="72"/>
        <v>0</v>
      </c>
      <c r="BK361" s="21">
        <v>5.4450000000000002E-3</v>
      </c>
      <c r="BL361" s="22">
        <v>5.4450000000000002E-3</v>
      </c>
      <c r="BM361" s="21">
        <v>0</v>
      </c>
      <c r="BN361" s="21">
        <f t="shared" si="74"/>
        <v>2.1780000000000001E-2</v>
      </c>
      <c r="BO361" s="22">
        <f t="shared" si="74"/>
        <v>2.1780000000000001E-2</v>
      </c>
      <c r="BP361" s="21">
        <f t="shared" si="74"/>
        <v>0</v>
      </c>
    </row>
    <row r="362" spans="1:68" ht="11.1" hidden="1" customHeight="1" outlineLevel="2" x14ac:dyDescent="0.2">
      <c r="A362" s="10"/>
      <c r="B362" s="18"/>
      <c r="C362" s="18"/>
      <c r="D362" s="18"/>
      <c r="E362" s="23" t="s">
        <v>318</v>
      </c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08">
        <v>0.749</v>
      </c>
      <c r="AN362" s="208">
        <v>1.8149999999999999</v>
      </c>
      <c r="AO362" s="208">
        <v>0.372</v>
      </c>
      <c r="AP362" s="208">
        <v>0.51200000000000001</v>
      </c>
      <c r="AQ362" s="208">
        <v>0.497</v>
      </c>
      <c r="AR362" s="208">
        <v>0.48499999999999999</v>
      </c>
      <c r="AS362" s="208">
        <v>0.28100000000000003</v>
      </c>
      <c r="AT362" s="208">
        <v>0.24</v>
      </c>
      <c r="AU362" s="208">
        <v>7.5999999999999998E-2</v>
      </c>
      <c r="AV362" s="24"/>
      <c r="AW362" s="24"/>
      <c r="AX362" s="24"/>
      <c r="AY362" s="24"/>
      <c r="AZ362" s="208">
        <v>0.13400000000000001</v>
      </c>
      <c r="BA362" s="208">
        <v>0.3</v>
      </c>
      <c r="BB362" s="21">
        <f t="shared" si="70"/>
        <v>1.8149999999999999</v>
      </c>
      <c r="BC362" s="18"/>
      <c r="BD362" s="22">
        <f t="shared" si="71"/>
        <v>2.439516129032258</v>
      </c>
      <c r="BE362" s="21"/>
      <c r="BG362" s="10"/>
      <c r="BH362" s="21"/>
      <c r="BI362" s="22"/>
      <c r="BJ362" s="21"/>
      <c r="BK362" s="21">
        <v>0</v>
      </c>
      <c r="BL362" s="22">
        <v>5.4450000000000002E-3</v>
      </c>
      <c r="BM362" s="21"/>
      <c r="BN362" s="21">
        <f t="shared" si="74"/>
        <v>0</v>
      </c>
      <c r="BO362" s="22">
        <f t="shared" si="74"/>
        <v>2.1780000000000001E-2</v>
      </c>
      <c r="BP362" s="21">
        <f t="shared" si="74"/>
        <v>0</v>
      </c>
    </row>
    <row r="363" spans="1:68" ht="11.1" hidden="1" customHeight="1" outlineLevel="1" collapsed="1" x14ac:dyDescent="0.2">
      <c r="A363" s="10"/>
      <c r="B363" s="18"/>
      <c r="C363" s="18"/>
      <c r="D363" s="18"/>
      <c r="E363" s="19" t="s">
        <v>319</v>
      </c>
      <c r="F363" s="209">
        <v>2.0979999999999999</v>
      </c>
      <c r="G363" s="209">
        <v>1.68</v>
      </c>
      <c r="H363" s="209">
        <v>1.4550000000000001</v>
      </c>
      <c r="I363" s="240">
        <v>0.77100000000000002</v>
      </c>
      <c r="J363" s="240"/>
      <c r="K363" s="209">
        <v>0.26700000000000002</v>
      </c>
      <c r="L363" s="20"/>
      <c r="M363" s="20"/>
      <c r="N363" s="20"/>
      <c r="O363" s="209">
        <v>0.12</v>
      </c>
      <c r="P363" s="209">
        <v>0.84299999999999997</v>
      </c>
      <c r="Q363" s="209">
        <v>1.466</v>
      </c>
      <c r="R363" s="209">
        <v>1.8779999999999999</v>
      </c>
      <c r="S363" s="209">
        <v>2.0030000000000001</v>
      </c>
      <c r="T363" s="209">
        <v>2.218</v>
      </c>
      <c r="U363" s="209">
        <v>1.214</v>
      </c>
      <c r="V363" s="209">
        <v>0.49199999999999999</v>
      </c>
      <c r="W363" s="209">
        <v>0.33800000000000002</v>
      </c>
      <c r="X363" s="209">
        <v>0.108</v>
      </c>
      <c r="Y363" s="20"/>
      <c r="Z363" s="20"/>
      <c r="AA363" s="209">
        <v>0.17899999999999999</v>
      </c>
      <c r="AB363" s="209">
        <v>0.60499999999999998</v>
      </c>
      <c r="AC363" s="209">
        <v>1.6950000000000001</v>
      </c>
      <c r="AD363" s="209">
        <v>2.4489999999999998</v>
      </c>
      <c r="AE363" s="209">
        <v>2.2919999999999998</v>
      </c>
      <c r="AF363" s="209">
        <v>1.6459999999999999</v>
      </c>
      <c r="AG363" s="209">
        <v>1.29</v>
      </c>
      <c r="AH363" s="209">
        <v>0.51100000000000001</v>
      </c>
      <c r="AI363" s="209">
        <v>0.26700000000000002</v>
      </c>
      <c r="AJ363" s="20"/>
      <c r="AK363" s="209">
        <v>0.16</v>
      </c>
      <c r="AL363" s="209">
        <v>0.03</v>
      </c>
      <c r="AM363" s="209">
        <v>7.4999999999999997E-2</v>
      </c>
      <c r="AN363" s="209">
        <v>0.66100000000000003</v>
      </c>
      <c r="AO363" s="209">
        <v>1.496</v>
      </c>
      <c r="AP363" s="209">
        <v>2.7330000000000001</v>
      </c>
      <c r="AQ363" s="209">
        <v>3.0870000000000002</v>
      </c>
      <c r="AR363" s="209">
        <v>2.9249999999999998</v>
      </c>
      <c r="AS363" s="209">
        <v>1.867</v>
      </c>
      <c r="AT363" s="209">
        <v>1.3</v>
      </c>
      <c r="AU363" s="209">
        <v>0.51300000000000001</v>
      </c>
      <c r="AV363" s="209">
        <v>0.36599999999999999</v>
      </c>
      <c r="AW363" s="209">
        <v>0.29799999999999999</v>
      </c>
      <c r="AX363" s="209">
        <v>0.32200000000000001</v>
      </c>
      <c r="AY363" s="209">
        <v>0.98699999999999999</v>
      </c>
      <c r="AZ363" s="209">
        <v>0.42599999999999999</v>
      </c>
      <c r="BA363" s="209">
        <v>1.095</v>
      </c>
      <c r="BB363" s="21">
        <f t="shared" si="70"/>
        <v>3.0870000000000002</v>
      </c>
      <c r="BC363" s="61">
        <f>BD363</f>
        <v>4.149193548387097</v>
      </c>
      <c r="BD363" s="22">
        <f t="shared" si="71"/>
        <v>4.149193548387097</v>
      </c>
      <c r="BE363" s="21">
        <f>BC363-BD363</f>
        <v>0</v>
      </c>
      <c r="BF363" s="2">
        <v>3.7</v>
      </c>
      <c r="BG363" s="10">
        <v>6</v>
      </c>
      <c r="BH363" s="21">
        <f t="shared" si="73"/>
        <v>3.0870000000000003E-3</v>
      </c>
      <c r="BI363" s="22">
        <f t="shared" si="73"/>
        <v>3.0870000000000003E-3</v>
      </c>
      <c r="BJ363" s="21">
        <f t="shared" si="72"/>
        <v>0</v>
      </c>
      <c r="BK363" s="21">
        <v>9.2610000000000019E-3</v>
      </c>
      <c r="BL363" s="22">
        <v>9.2610000000000019E-3</v>
      </c>
      <c r="BM363" s="21">
        <v>0</v>
      </c>
      <c r="BN363" s="21">
        <f t="shared" si="74"/>
        <v>3.7044000000000007E-2</v>
      </c>
      <c r="BO363" s="22">
        <f t="shared" si="74"/>
        <v>3.7044000000000007E-2</v>
      </c>
      <c r="BP363" s="21">
        <f t="shared" si="74"/>
        <v>0</v>
      </c>
    </row>
    <row r="364" spans="1:68" ht="11.1" hidden="1" customHeight="1" outlineLevel="2" x14ac:dyDescent="0.2">
      <c r="A364" s="10"/>
      <c r="B364" s="18"/>
      <c r="C364" s="18"/>
      <c r="D364" s="18"/>
      <c r="E364" s="23" t="s">
        <v>320</v>
      </c>
      <c r="F364" s="208">
        <v>2.0979999999999999</v>
      </c>
      <c r="G364" s="208">
        <v>1.68</v>
      </c>
      <c r="H364" s="208">
        <v>1.4550000000000001</v>
      </c>
      <c r="I364" s="239">
        <v>0.77100000000000002</v>
      </c>
      <c r="J364" s="239"/>
      <c r="K364" s="208">
        <v>0.26700000000000002</v>
      </c>
      <c r="L364" s="24"/>
      <c r="M364" s="24"/>
      <c r="N364" s="24"/>
      <c r="O364" s="208">
        <v>0.12</v>
      </c>
      <c r="P364" s="208">
        <v>0.84299999999999997</v>
      </c>
      <c r="Q364" s="208">
        <v>1.466</v>
      </c>
      <c r="R364" s="208">
        <v>1.8779999999999999</v>
      </c>
      <c r="S364" s="208">
        <v>2.0030000000000001</v>
      </c>
      <c r="T364" s="208">
        <v>2.218</v>
      </c>
      <c r="U364" s="208">
        <v>1.214</v>
      </c>
      <c r="V364" s="208">
        <v>0.49199999999999999</v>
      </c>
      <c r="W364" s="208">
        <v>0.33800000000000002</v>
      </c>
      <c r="X364" s="208">
        <v>0.108</v>
      </c>
      <c r="Y364" s="24"/>
      <c r="Z364" s="24"/>
      <c r="AA364" s="208">
        <v>0.17899999999999999</v>
      </c>
      <c r="AB364" s="208">
        <v>0.60499999999999998</v>
      </c>
      <c r="AC364" s="208">
        <v>1.6950000000000001</v>
      </c>
      <c r="AD364" s="208">
        <v>2.4489999999999998</v>
      </c>
      <c r="AE364" s="208">
        <v>2.2919999999999998</v>
      </c>
      <c r="AF364" s="208">
        <v>1.6459999999999999</v>
      </c>
      <c r="AG364" s="208">
        <v>1.29</v>
      </c>
      <c r="AH364" s="208">
        <v>0.51100000000000001</v>
      </c>
      <c r="AI364" s="208">
        <v>0.26700000000000002</v>
      </c>
      <c r="AJ364" s="24"/>
      <c r="AK364" s="208">
        <v>0.16</v>
      </c>
      <c r="AL364" s="208">
        <v>0.03</v>
      </c>
      <c r="AM364" s="208">
        <v>7.4999999999999997E-2</v>
      </c>
      <c r="AN364" s="208">
        <v>0.66100000000000003</v>
      </c>
      <c r="AO364" s="208">
        <v>1.496</v>
      </c>
      <c r="AP364" s="208">
        <v>2.7330000000000001</v>
      </c>
      <c r="AQ364" s="208">
        <v>3.0870000000000002</v>
      </c>
      <c r="AR364" s="208">
        <v>2.9249999999999998</v>
      </c>
      <c r="AS364" s="208">
        <v>1.867</v>
      </c>
      <c r="AT364" s="208">
        <v>1.3</v>
      </c>
      <c r="AU364" s="208">
        <v>0.51300000000000001</v>
      </c>
      <c r="AV364" s="208">
        <v>0.36599999999999999</v>
      </c>
      <c r="AW364" s="208">
        <v>0.29799999999999999</v>
      </c>
      <c r="AX364" s="208">
        <v>0.32200000000000001</v>
      </c>
      <c r="AY364" s="208">
        <v>0.98699999999999999</v>
      </c>
      <c r="AZ364" s="208">
        <v>0.42599999999999999</v>
      </c>
      <c r="BA364" s="208">
        <v>1.095</v>
      </c>
      <c r="BB364" s="21">
        <f t="shared" si="70"/>
        <v>3.0870000000000002</v>
      </c>
      <c r="BC364" s="18"/>
      <c r="BD364" s="22">
        <f t="shared" si="71"/>
        <v>4.149193548387097</v>
      </c>
      <c r="BE364" s="21"/>
      <c r="BG364" s="10"/>
      <c r="BH364" s="21"/>
      <c r="BI364" s="22"/>
      <c r="BJ364" s="21"/>
      <c r="BK364" s="21">
        <v>0</v>
      </c>
      <c r="BL364" s="22">
        <v>9.2610000000000019E-3</v>
      </c>
      <c r="BM364" s="21"/>
      <c r="BN364" s="21">
        <f t="shared" si="74"/>
        <v>0</v>
      </c>
      <c r="BO364" s="22">
        <f t="shared" si="74"/>
        <v>3.7044000000000007E-2</v>
      </c>
      <c r="BP364" s="21">
        <f t="shared" si="74"/>
        <v>0</v>
      </c>
    </row>
    <row r="365" spans="1:68" ht="11.1" customHeight="1" outlineLevel="1" collapsed="1" x14ac:dyDescent="0.2">
      <c r="A365" s="10"/>
      <c r="B365" s="18"/>
      <c r="C365" s="18"/>
      <c r="D365" s="18"/>
      <c r="E365" s="19" t="s">
        <v>321</v>
      </c>
      <c r="F365" s="209">
        <v>0.96699999999999997</v>
      </c>
      <c r="G365" s="209">
        <v>0.86</v>
      </c>
      <c r="H365" s="209">
        <v>0.86199999999999999</v>
      </c>
      <c r="I365" s="240">
        <v>0.58799999999999997</v>
      </c>
      <c r="J365" s="240"/>
      <c r="K365" s="209">
        <v>0.48499999999999999</v>
      </c>
      <c r="L365" s="209">
        <v>0.18</v>
      </c>
      <c r="M365" s="20"/>
      <c r="N365" s="20"/>
      <c r="O365" s="209">
        <v>0.17199999999999999</v>
      </c>
      <c r="P365" s="209">
        <v>0.627</v>
      </c>
      <c r="Q365" s="209">
        <v>0.80100000000000005</v>
      </c>
      <c r="R365" s="209">
        <v>0.85899999999999999</v>
      </c>
      <c r="S365" s="209">
        <v>0.996</v>
      </c>
      <c r="T365" s="209">
        <v>1.1639999999999999</v>
      </c>
      <c r="U365" s="209">
        <v>0.73799999999999999</v>
      </c>
      <c r="V365" s="209">
        <v>0.39100000000000001</v>
      </c>
      <c r="W365" s="209">
        <v>0.42199999999999999</v>
      </c>
      <c r="X365" s="209">
        <v>0.14000000000000001</v>
      </c>
      <c r="Y365" s="20"/>
      <c r="Z365" s="20"/>
      <c r="AA365" s="209">
        <v>0.34</v>
      </c>
      <c r="AB365" s="209">
        <v>0.436</v>
      </c>
      <c r="AC365" s="209">
        <v>0.82399999999999995</v>
      </c>
      <c r="AD365" s="209">
        <v>1.26</v>
      </c>
      <c r="AE365" s="209">
        <v>0.996</v>
      </c>
      <c r="AF365" s="209">
        <v>0.89900000000000002</v>
      </c>
      <c r="AG365" s="209">
        <v>0.747</v>
      </c>
      <c r="AH365" s="209">
        <v>0.56499999999999995</v>
      </c>
      <c r="AI365" s="209">
        <v>0.316</v>
      </c>
      <c r="AJ365" s="20"/>
      <c r="AK365" s="209">
        <v>0.129</v>
      </c>
      <c r="AL365" s="20"/>
      <c r="AM365" s="209">
        <v>0.377</v>
      </c>
      <c r="AN365" s="209">
        <v>0.49299999999999999</v>
      </c>
      <c r="AO365" s="209">
        <v>0.75900000000000001</v>
      </c>
      <c r="AP365" s="209">
        <v>1.0649999999999999</v>
      </c>
      <c r="AQ365" s="209">
        <v>1.2569999999999999</v>
      </c>
      <c r="AR365" s="209">
        <v>1.232</v>
      </c>
      <c r="AS365" s="209">
        <v>0.75900000000000001</v>
      </c>
      <c r="AT365" s="209">
        <v>0.68500000000000005</v>
      </c>
      <c r="AU365" s="209">
        <v>0.26100000000000001</v>
      </c>
      <c r="AV365" s="209">
        <v>7.5999999999999998E-2</v>
      </c>
      <c r="AW365" s="20"/>
      <c r="AX365" s="20"/>
      <c r="AY365" s="209">
        <v>0.13900000000000001</v>
      </c>
      <c r="AZ365" s="209">
        <v>0.36399999999999999</v>
      </c>
      <c r="BA365" s="209">
        <v>0.55600000000000005</v>
      </c>
      <c r="BB365" s="21">
        <f t="shared" si="70"/>
        <v>1.26</v>
      </c>
      <c r="BC365" s="18">
        <v>3.7</v>
      </c>
      <c r="BD365" s="22">
        <f t="shared" si="71"/>
        <v>1.6935483870967742</v>
      </c>
      <c r="BE365" s="21">
        <f>BC365-BD365</f>
        <v>2.0064516129032262</v>
      </c>
      <c r="BF365" s="2">
        <v>3.7</v>
      </c>
      <c r="BG365" s="10">
        <v>7</v>
      </c>
      <c r="BH365" s="21">
        <f t="shared" si="73"/>
        <v>2.7528000000000001E-3</v>
      </c>
      <c r="BI365" s="22">
        <f t="shared" si="73"/>
        <v>1.2600000000000001E-3</v>
      </c>
      <c r="BJ365" s="21">
        <f t="shared" si="72"/>
        <v>1.4928000000000001E-3</v>
      </c>
      <c r="BK365" s="21">
        <v>8.2584000000000008E-3</v>
      </c>
      <c r="BL365" s="22">
        <v>3.7800000000000004E-3</v>
      </c>
      <c r="BM365" s="21">
        <v>4.4784000000000004E-3</v>
      </c>
      <c r="BN365" s="21">
        <f t="shared" si="74"/>
        <v>3.3033600000000003E-2</v>
      </c>
      <c r="BO365" s="22">
        <f t="shared" si="74"/>
        <v>1.5120000000000001E-2</v>
      </c>
      <c r="BP365" s="21">
        <f t="shared" si="74"/>
        <v>1.7913600000000002E-2</v>
      </c>
    </row>
    <row r="366" spans="1:68" ht="11.1" hidden="1" customHeight="1" outlineLevel="2" x14ac:dyDescent="0.2">
      <c r="A366" s="10"/>
      <c r="B366" s="18"/>
      <c r="C366" s="18"/>
      <c r="D366" s="18"/>
      <c r="E366" s="23" t="s">
        <v>322</v>
      </c>
      <c r="F366" s="208">
        <v>0.96699999999999997</v>
      </c>
      <c r="G366" s="208">
        <v>0.86</v>
      </c>
      <c r="H366" s="208">
        <v>0.86199999999999999</v>
      </c>
      <c r="I366" s="239">
        <v>0.58799999999999997</v>
      </c>
      <c r="J366" s="239"/>
      <c r="K366" s="208">
        <v>0.48499999999999999</v>
      </c>
      <c r="L366" s="208">
        <v>0.18</v>
      </c>
      <c r="M366" s="24"/>
      <c r="N366" s="24"/>
      <c r="O366" s="208">
        <v>0.17199999999999999</v>
      </c>
      <c r="P366" s="208">
        <v>0.627</v>
      </c>
      <c r="Q366" s="208">
        <v>0.80100000000000005</v>
      </c>
      <c r="R366" s="208">
        <v>0.85899999999999999</v>
      </c>
      <c r="S366" s="208">
        <v>0.996</v>
      </c>
      <c r="T366" s="208">
        <v>1.1639999999999999</v>
      </c>
      <c r="U366" s="208">
        <v>0.73799999999999999</v>
      </c>
      <c r="V366" s="208">
        <v>0.39100000000000001</v>
      </c>
      <c r="W366" s="208">
        <v>0.42199999999999999</v>
      </c>
      <c r="X366" s="208">
        <v>0.14000000000000001</v>
      </c>
      <c r="Y366" s="24"/>
      <c r="Z366" s="24"/>
      <c r="AA366" s="208">
        <v>0.34</v>
      </c>
      <c r="AB366" s="208">
        <v>0.436</v>
      </c>
      <c r="AC366" s="208">
        <v>0.82399999999999995</v>
      </c>
      <c r="AD366" s="208">
        <v>1.26</v>
      </c>
      <c r="AE366" s="208">
        <v>0.996</v>
      </c>
      <c r="AF366" s="208">
        <v>0.89900000000000002</v>
      </c>
      <c r="AG366" s="208">
        <v>0.747</v>
      </c>
      <c r="AH366" s="208">
        <v>0.56499999999999995</v>
      </c>
      <c r="AI366" s="208">
        <v>0.316</v>
      </c>
      <c r="AJ366" s="24"/>
      <c r="AK366" s="208">
        <v>0.129</v>
      </c>
      <c r="AL366" s="24"/>
      <c r="AM366" s="208">
        <v>0.377</v>
      </c>
      <c r="AN366" s="208">
        <v>0.49299999999999999</v>
      </c>
      <c r="AO366" s="208">
        <v>0.75900000000000001</v>
      </c>
      <c r="AP366" s="208">
        <v>1.0649999999999999</v>
      </c>
      <c r="AQ366" s="208">
        <v>1.2569999999999999</v>
      </c>
      <c r="AR366" s="208">
        <v>1.232</v>
      </c>
      <c r="AS366" s="208">
        <v>0.75900000000000001</v>
      </c>
      <c r="AT366" s="208">
        <v>0.68500000000000005</v>
      </c>
      <c r="AU366" s="208">
        <v>0.26100000000000001</v>
      </c>
      <c r="AV366" s="208">
        <v>7.5999999999999998E-2</v>
      </c>
      <c r="AW366" s="24"/>
      <c r="AX366" s="24"/>
      <c r="AY366" s="208">
        <v>0.13900000000000001</v>
      </c>
      <c r="AZ366" s="208">
        <v>0.36399999999999999</v>
      </c>
      <c r="BA366" s="208">
        <v>0.55600000000000005</v>
      </c>
      <c r="BB366" s="21">
        <f t="shared" si="70"/>
        <v>1.26</v>
      </c>
      <c r="BC366" s="18"/>
      <c r="BD366" s="22">
        <f t="shared" si="71"/>
        <v>1.6935483870967742</v>
      </c>
      <c r="BE366" s="21"/>
      <c r="BG366" s="10"/>
      <c r="BH366" s="21"/>
      <c r="BI366" s="22"/>
      <c r="BJ366" s="21"/>
      <c r="BK366" s="21">
        <v>0</v>
      </c>
      <c r="BL366" s="22">
        <v>3.7800000000000004E-3</v>
      </c>
      <c r="BM366" s="21"/>
      <c r="BN366" s="21">
        <f t="shared" si="74"/>
        <v>0</v>
      </c>
      <c r="BO366" s="22">
        <f t="shared" si="74"/>
        <v>1.5120000000000001E-2</v>
      </c>
      <c r="BP366" s="21">
        <f t="shared" si="74"/>
        <v>0</v>
      </c>
    </row>
    <row r="367" spans="1:68" ht="11.1" hidden="1" customHeight="1" outlineLevel="1" collapsed="1" x14ac:dyDescent="0.2">
      <c r="A367" s="10"/>
      <c r="B367" s="18"/>
      <c r="C367" s="18"/>
      <c r="D367" s="18"/>
      <c r="E367" s="19" t="s">
        <v>323</v>
      </c>
      <c r="F367" s="209">
        <v>1.3720000000000001</v>
      </c>
      <c r="G367" s="209">
        <v>1.1479999999999999</v>
      </c>
      <c r="H367" s="209">
        <v>1.1180000000000001</v>
      </c>
      <c r="I367" s="240">
        <v>0.73</v>
      </c>
      <c r="J367" s="240"/>
      <c r="K367" s="209">
        <v>0.44800000000000001</v>
      </c>
      <c r="L367" s="209">
        <v>0.12</v>
      </c>
      <c r="M367" s="20"/>
      <c r="N367" s="20"/>
      <c r="O367" s="209">
        <v>0.40600000000000003</v>
      </c>
      <c r="P367" s="209">
        <v>0.77300000000000002</v>
      </c>
      <c r="Q367" s="209">
        <v>1.1080000000000001</v>
      </c>
      <c r="R367" s="209">
        <v>1.34</v>
      </c>
      <c r="S367" s="209">
        <v>1.4790000000000001</v>
      </c>
      <c r="T367" s="209">
        <v>1.679</v>
      </c>
      <c r="U367" s="209">
        <v>1.044</v>
      </c>
      <c r="V367" s="209">
        <v>0.64300000000000002</v>
      </c>
      <c r="W367" s="209">
        <v>0.52500000000000002</v>
      </c>
      <c r="X367" s="209">
        <v>0.16400000000000001</v>
      </c>
      <c r="Y367" s="20"/>
      <c r="Z367" s="209">
        <v>0.35499999999999998</v>
      </c>
      <c r="AA367" s="209">
        <v>0.121</v>
      </c>
      <c r="AB367" s="209">
        <v>0.64200000000000002</v>
      </c>
      <c r="AC367" s="209">
        <v>1.2090000000000001</v>
      </c>
      <c r="AD367" s="209">
        <v>1.7609999999999999</v>
      </c>
      <c r="AE367" s="209">
        <v>1.6930000000000001</v>
      </c>
      <c r="AF367" s="209">
        <v>1.177</v>
      </c>
      <c r="AG367" s="209">
        <v>1.071</v>
      </c>
      <c r="AH367" s="209">
        <v>0.66700000000000004</v>
      </c>
      <c r="AI367" s="209">
        <v>0.45600000000000002</v>
      </c>
      <c r="AJ367" s="20"/>
      <c r="AK367" s="209">
        <v>0.24</v>
      </c>
      <c r="AL367" s="209">
        <v>9.1999999999999998E-2</v>
      </c>
      <c r="AM367" s="209">
        <v>0.436</v>
      </c>
      <c r="AN367" s="209">
        <v>0.73599999999999999</v>
      </c>
      <c r="AO367" s="209">
        <v>1.1000000000000001</v>
      </c>
      <c r="AP367" s="209">
        <v>1.5329999999999999</v>
      </c>
      <c r="AQ367" s="20"/>
      <c r="AR367" s="209">
        <v>3.694</v>
      </c>
      <c r="AS367" s="209">
        <v>1.157</v>
      </c>
      <c r="AT367" s="209">
        <v>0.75700000000000001</v>
      </c>
      <c r="AU367" s="209">
        <v>0.38</v>
      </c>
      <c r="AV367" s="209">
        <v>8.4000000000000005E-2</v>
      </c>
      <c r="AW367" s="209">
        <v>1.4E-2</v>
      </c>
      <c r="AX367" s="20"/>
      <c r="AY367" s="209">
        <v>0.39700000000000002</v>
      </c>
      <c r="AZ367" s="209">
        <v>0.51900000000000002</v>
      </c>
      <c r="BA367" s="209">
        <v>0.90600000000000003</v>
      </c>
      <c r="BB367" s="21">
        <f t="shared" si="70"/>
        <v>3.694</v>
      </c>
      <c r="BC367" s="61">
        <f>BD367</f>
        <v>4.9650537634408609</v>
      </c>
      <c r="BD367" s="22">
        <f t="shared" si="71"/>
        <v>4.9650537634408609</v>
      </c>
      <c r="BE367" s="21">
        <f>BC367-BD367</f>
        <v>0</v>
      </c>
      <c r="BF367" s="2">
        <v>3.7</v>
      </c>
      <c r="BG367" s="10">
        <v>6</v>
      </c>
      <c r="BH367" s="21">
        <f t="shared" si="73"/>
        <v>3.6940000000000011E-3</v>
      </c>
      <c r="BI367" s="22">
        <f t="shared" si="73"/>
        <v>3.6940000000000011E-3</v>
      </c>
      <c r="BJ367" s="21">
        <f t="shared" si="72"/>
        <v>0</v>
      </c>
      <c r="BK367" s="21">
        <v>1.1082000000000003E-2</v>
      </c>
      <c r="BL367" s="22">
        <v>1.1082000000000003E-2</v>
      </c>
      <c r="BM367" s="21">
        <v>0</v>
      </c>
      <c r="BN367" s="21">
        <f t="shared" si="74"/>
        <v>4.4328000000000013E-2</v>
      </c>
      <c r="BO367" s="22">
        <f t="shared" si="74"/>
        <v>4.4328000000000013E-2</v>
      </c>
      <c r="BP367" s="21">
        <f t="shared" si="74"/>
        <v>0</v>
      </c>
    </row>
    <row r="368" spans="1:68" ht="11.1" hidden="1" customHeight="1" outlineLevel="2" x14ac:dyDescent="0.2">
      <c r="A368" s="10"/>
      <c r="B368" s="18"/>
      <c r="C368" s="18"/>
      <c r="D368" s="18"/>
      <c r="E368" s="23" t="s">
        <v>324</v>
      </c>
      <c r="F368" s="208">
        <v>1.3720000000000001</v>
      </c>
      <c r="G368" s="208">
        <v>1.1479999999999999</v>
      </c>
      <c r="H368" s="208">
        <v>1.1180000000000001</v>
      </c>
      <c r="I368" s="239">
        <v>0.73</v>
      </c>
      <c r="J368" s="239"/>
      <c r="K368" s="208">
        <v>0.44800000000000001</v>
      </c>
      <c r="L368" s="208">
        <v>0.12</v>
      </c>
      <c r="M368" s="24"/>
      <c r="N368" s="24"/>
      <c r="O368" s="208">
        <v>0.40600000000000003</v>
      </c>
      <c r="P368" s="208">
        <v>0.77300000000000002</v>
      </c>
      <c r="Q368" s="208">
        <v>1.1080000000000001</v>
      </c>
      <c r="R368" s="208">
        <v>1.34</v>
      </c>
      <c r="S368" s="208">
        <v>1.4790000000000001</v>
      </c>
      <c r="T368" s="208">
        <v>1.679</v>
      </c>
      <c r="U368" s="208">
        <v>1.044</v>
      </c>
      <c r="V368" s="208">
        <v>0.64300000000000002</v>
      </c>
      <c r="W368" s="208">
        <v>0.52500000000000002</v>
      </c>
      <c r="X368" s="208">
        <v>0.16400000000000001</v>
      </c>
      <c r="Y368" s="24"/>
      <c r="Z368" s="208">
        <v>0.35499999999999998</v>
      </c>
      <c r="AA368" s="208">
        <v>0.121</v>
      </c>
      <c r="AB368" s="208">
        <v>0.64200000000000002</v>
      </c>
      <c r="AC368" s="208">
        <v>1.2090000000000001</v>
      </c>
      <c r="AD368" s="208">
        <v>1.7609999999999999</v>
      </c>
      <c r="AE368" s="208">
        <v>1.6930000000000001</v>
      </c>
      <c r="AF368" s="208">
        <v>1.177</v>
      </c>
      <c r="AG368" s="208">
        <v>1.071</v>
      </c>
      <c r="AH368" s="208">
        <v>0.66700000000000004</v>
      </c>
      <c r="AI368" s="208">
        <v>0.45600000000000002</v>
      </c>
      <c r="AJ368" s="24"/>
      <c r="AK368" s="208">
        <v>0.24</v>
      </c>
      <c r="AL368" s="208">
        <v>9.1999999999999998E-2</v>
      </c>
      <c r="AM368" s="208">
        <v>0.436</v>
      </c>
      <c r="AN368" s="208">
        <v>0.73599999999999999</v>
      </c>
      <c r="AO368" s="208">
        <v>1.1000000000000001</v>
      </c>
      <c r="AP368" s="208">
        <v>1.5329999999999999</v>
      </c>
      <c r="AQ368" s="24"/>
      <c r="AR368" s="208">
        <v>3.694</v>
      </c>
      <c r="AS368" s="208">
        <v>1.157</v>
      </c>
      <c r="AT368" s="208">
        <v>0.75700000000000001</v>
      </c>
      <c r="AU368" s="208">
        <v>0.38</v>
      </c>
      <c r="AV368" s="208">
        <v>8.4000000000000005E-2</v>
      </c>
      <c r="AW368" s="208">
        <v>1.4E-2</v>
      </c>
      <c r="AX368" s="24"/>
      <c r="AY368" s="208">
        <v>0.39700000000000002</v>
      </c>
      <c r="AZ368" s="208">
        <v>0.51900000000000002</v>
      </c>
      <c r="BA368" s="208">
        <v>0.90600000000000003</v>
      </c>
      <c r="BB368" s="21">
        <f t="shared" ref="BB368:BB432" si="75">MAX(F368:BA368)</f>
        <v>3.694</v>
      </c>
      <c r="BC368" s="18"/>
      <c r="BD368" s="22">
        <f t="shared" si="71"/>
        <v>4.9650537634408609</v>
      </c>
      <c r="BE368" s="21"/>
      <c r="BG368" s="10"/>
      <c r="BH368" s="21"/>
      <c r="BI368" s="22"/>
      <c r="BJ368" s="21"/>
      <c r="BK368" s="21">
        <v>0</v>
      </c>
      <c r="BL368" s="22">
        <v>1.1082000000000003E-2</v>
      </c>
      <c r="BM368" s="21"/>
      <c r="BN368" s="21">
        <f t="shared" si="74"/>
        <v>0</v>
      </c>
      <c r="BO368" s="22">
        <f t="shared" si="74"/>
        <v>4.4328000000000013E-2</v>
      </c>
      <c r="BP368" s="21">
        <f t="shared" si="74"/>
        <v>0</v>
      </c>
    </row>
    <row r="369" spans="1:68" ht="11.1" customHeight="1" outlineLevel="1" collapsed="1" x14ac:dyDescent="0.2">
      <c r="A369" s="10"/>
      <c r="B369" s="18"/>
      <c r="C369" s="18"/>
      <c r="D369" s="18"/>
      <c r="E369" s="19" t="s">
        <v>325</v>
      </c>
      <c r="F369" s="209">
        <v>0.498</v>
      </c>
      <c r="G369" s="209">
        <v>0.44600000000000001</v>
      </c>
      <c r="H369" s="209">
        <v>0.432</v>
      </c>
      <c r="I369" s="240">
        <v>0.27700000000000002</v>
      </c>
      <c r="J369" s="240"/>
      <c r="K369" s="209">
        <v>6.4000000000000001E-2</v>
      </c>
      <c r="L369" s="20"/>
      <c r="M369" s="20"/>
      <c r="N369" s="20"/>
      <c r="O369" s="20"/>
      <c r="P369" s="209">
        <v>0.19</v>
      </c>
      <c r="Q369" s="209">
        <v>0.22500000000000001</v>
      </c>
      <c r="R369" s="209">
        <v>0.253</v>
      </c>
      <c r="S369" s="209">
        <v>0.28899999999999998</v>
      </c>
      <c r="T369" s="209">
        <v>0.315</v>
      </c>
      <c r="U369" s="209">
        <v>0.20100000000000001</v>
      </c>
      <c r="V369" s="209">
        <v>0.1</v>
      </c>
      <c r="W369" s="209">
        <v>7.0999999999999994E-2</v>
      </c>
      <c r="X369" s="20"/>
      <c r="Y369" s="20"/>
      <c r="Z369" s="20"/>
      <c r="AA369" s="209">
        <v>6.4000000000000001E-2</v>
      </c>
      <c r="AB369" s="209">
        <v>0.121</v>
      </c>
      <c r="AC369" s="209">
        <v>0.22600000000000001</v>
      </c>
      <c r="AD369" s="209">
        <v>0.39</v>
      </c>
      <c r="AE369" s="209">
        <v>0.27200000000000002</v>
      </c>
      <c r="AF369" s="209">
        <v>0.246</v>
      </c>
      <c r="AG369" s="209">
        <v>0.19900000000000001</v>
      </c>
      <c r="AH369" s="209">
        <v>0.122</v>
      </c>
      <c r="AI369" s="20"/>
      <c r="AJ369" s="20"/>
      <c r="AK369" s="20"/>
      <c r="AL369" s="20"/>
      <c r="AM369" s="209">
        <v>0.14699999999999999</v>
      </c>
      <c r="AN369" s="209">
        <v>9.6000000000000002E-2</v>
      </c>
      <c r="AO369" s="209">
        <v>0.17199999999999999</v>
      </c>
      <c r="AP369" s="209">
        <v>0.30099999999999999</v>
      </c>
      <c r="AQ369" s="209">
        <v>0.33</v>
      </c>
      <c r="AR369" s="209">
        <v>0.315</v>
      </c>
      <c r="AS369" s="209">
        <v>0.20599999999999999</v>
      </c>
      <c r="AT369" s="209">
        <v>0.126</v>
      </c>
      <c r="AU369" s="209">
        <v>6.8000000000000005E-2</v>
      </c>
      <c r="AV369" s="20"/>
      <c r="AW369" s="20"/>
      <c r="AX369" s="20"/>
      <c r="AY369" s="209">
        <v>4.2999999999999997E-2</v>
      </c>
      <c r="AZ369" s="209">
        <v>8.2000000000000003E-2</v>
      </c>
      <c r="BA369" s="209">
        <v>0.14799999999999999</v>
      </c>
      <c r="BB369" s="21">
        <f t="shared" si="75"/>
        <v>0.498</v>
      </c>
      <c r="BC369" s="18">
        <v>2.2000000000000002</v>
      </c>
      <c r="BD369" s="22">
        <f t="shared" si="71"/>
        <v>0.66935483870967738</v>
      </c>
      <c r="BE369" s="21">
        <f>BC369-BD369</f>
        <v>1.5306451612903227</v>
      </c>
      <c r="BF369" s="2">
        <v>2.2000000000000002</v>
      </c>
      <c r="BG369" s="10">
        <v>7</v>
      </c>
      <c r="BH369" s="21">
        <f t="shared" si="73"/>
        <v>1.6368000000000001E-3</v>
      </c>
      <c r="BI369" s="22">
        <f t="shared" si="73"/>
        <v>4.9799999999999996E-4</v>
      </c>
      <c r="BJ369" s="21">
        <f t="shared" si="72"/>
        <v>1.1388000000000001E-3</v>
      </c>
      <c r="BK369" s="21">
        <v>4.9104000000000005E-3</v>
      </c>
      <c r="BL369" s="22">
        <v>1.4939999999999999E-3</v>
      </c>
      <c r="BM369" s="21">
        <v>3.4164000000000009E-3</v>
      </c>
      <c r="BN369" s="21">
        <f t="shared" si="74"/>
        <v>1.9641600000000002E-2</v>
      </c>
      <c r="BO369" s="22">
        <f t="shared" si="74"/>
        <v>5.9759999999999995E-3</v>
      </c>
      <c r="BP369" s="21">
        <f t="shared" si="74"/>
        <v>1.3665600000000003E-2</v>
      </c>
    </row>
    <row r="370" spans="1:68" ht="11.1" hidden="1" customHeight="1" outlineLevel="2" x14ac:dyDescent="0.2">
      <c r="A370" s="10"/>
      <c r="B370" s="18"/>
      <c r="C370" s="18"/>
      <c r="D370" s="18"/>
      <c r="E370" s="23" t="s">
        <v>326</v>
      </c>
      <c r="F370" s="208">
        <v>0.498</v>
      </c>
      <c r="G370" s="208">
        <v>0.44600000000000001</v>
      </c>
      <c r="H370" s="208">
        <v>0.432</v>
      </c>
      <c r="I370" s="239">
        <v>0.27700000000000002</v>
      </c>
      <c r="J370" s="239"/>
      <c r="K370" s="208">
        <v>6.4000000000000001E-2</v>
      </c>
      <c r="L370" s="24"/>
      <c r="M370" s="24"/>
      <c r="N370" s="24"/>
      <c r="O370" s="24"/>
      <c r="P370" s="208">
        <v>0.19</v>
      </c>
      <c r="Q370" s="208">
        <v>0.22500000000000001</v>
      </c>
      <c r="R370" s="208">
        <v>0.253</v>
      </c>
      <c r="S370" s="208">
        <v>0.28899999999999998</v>
      </c>
      <c r="T370" s="208">
        <v>0.315</v>
      </c>
      <c r="U370" s="208">
        <v>0.20100000000000001</v>
      </c>
      <c r="V370" s="208">
        <v>0.1</v>
      </c>
      <c r="W370" s="208">
        <v>7.0999999999999994E-2</v>
      </c>
      <c r="X370" s="24"/>
      <c r="Y370" s="24"/>
      <c r="Z370" s="24"/>
      <c r="AA370" s="208">
        <v>6.4000000000000001E-2</v>
      </c>
      <c r="AB370" s="208">
        <v>0.121</v>
      </c>
      <c r="AC370" s="208">
        <v>0.22600000000000001</v>
      </c>
      <c r="AD370" s="208">
        <v>0.39</v>
      </c>
      <c r="AE370" s="208">
        <v>0.27200000000000002</v>
      </c>
      <c r="AF370" s="208">
        <v>0.246</v>
      </c>
      <c r="AG370" s="208">
        <v>0.19900000000000001</v>
      </c>
      <c r="AH370" s="208">
        <v>0.122</v>
      </c>
      <c r="AI370" s="24"/>
      <c r="AJ370" s="24"/>
      <c r="AK370" s="24"/>
      <c r="AL370" s="24"/>
      <c r="AM370" s="208">
        <v>0.14699999999999999</v>
      </c>
      <c r="AN370" s="208">
        <v>9.6000000000000002E-2</v>
      </c>
      <c r="AO370" s="208">
        <v>0.17199999999999999</v>
      </c>
      <c r="AP370" s="208">
        <v>0.30099999999999999</v>
      </c>
      <c r="AQ370" s="208">
        <v>0.33</v>
      </c>
      <c r="AR370" s="208">
        <v>0.315</v>
      </c>
      <c r="AS370" s="208">
        <v>0.20599999999999999</v>
      </c>
      <c r="AT370" s="208">
        <v>0.126</v>
      </c>
      <c r="AU370" s="208">
        <v>6.8000000000000005E-2</v>
      </c>
      <c r="AV370" s="24"/>
      <c r="AW370" s="24"/>
      <c r="AX370" s="24"/>
      <c r="AY370" s="208">
        <v>4.2999999999999997E-2</v>
      </c>
      <c r="AZ370" s="208">
        <v>8.2000000000000003E-2</v>
      </c>
      <c r="BA370" s="208">
        <v>0.14799999999999999</v>
      </c>
      <c r="BB370" s="21">
        <f t="shared" si="75"/>
        <v>0.498</v>
      </c>
      <c r="BC370" s="18"/>
      <c r="BD370" s="22">
        <f t="shared" si="71"/>
        <v>0.66935483870967738</v>
      </c>
      <c r="BE370" s="21"/>
      <c r="BG370" s="10"/>
      <c r="BH370" s="21"/>
      <c r="BI370" s="22"/>
      <c r="BJ370" s="21"/>
      <c r="BK370" s="21">
        <v>0</v>
      </c>
      <c r="BL370" s="22">
        <v>1.4939999999999999E-3</v>
      </c>
      <c r="BM370" s="21"/>
      <c r="BN370" s="21">
        <f t="shared" si="74"/>
        <v>0</v>
      </c>
      <c r="BO370" s="22">
        <f t="shared" si="74"/>
        <v>5.9759999999999995E-3</v>
      </c>
      <c r="BP370" s="21">
        <f t="shared" si="74"/>
        <v>0</v>
      </c>
    </row>
    <row r="371" spans="1:68" ht="11.1" customHeight="1" outlineLevel="1" collapsed="1" x14ac:dyDescent="0.2">
      <c r="A371" s="10"/>
      <c r="B371" s="18"/>
      <c r="C371" s="18"/>
      <c r="D371" s="18"/>
      <c r="E371" s="19" t="s">
        <v>327</v>
      </c>
      <c r="F371" s="209">
        <v>2.11</v>
      </c>
      <c r="G371" s="209">
        <v>1.552</v>
      </c>
      <c r="H371" s="209">
        <v>1.417</v>
      </c>
      <c r="I371" s="240">
        <v>0.77800000000000002</v>
      </c>
      <c r="J371" s="240"/>
      <c r="K371" s="209">
        <v>0.33900000000000002</v>
      </c>
      <c r="L371" s="20"/>
      <c r="M371" s="20"/>
      <c r="N371" s="20"/>
      <c r="O371" s="209">
        <v>0.115</v>
      </c>
      <c r="P371" s="209">
        <v>0.83599999999999997</v>
      </c>
      <c r="Q371" s="209">
        <v>1.21</v>
      </c>
      <c r="R371" s="209">
        <v>1.64</v>
      </c>
      <c r="S371" s="209">
        <v>1.956</v>
      </c>
      <c r="T371" s="209">
        <v>1.827</v>
      </c>
      <c r="U371" s="209">
        <v>1.1890000000000001</v>
      </c>
      <c r="V371" s="209">
        <v>0.72199999999999998</v>
      </c>
      <c r="W371" s="209">
        <v>0.46300000000000002</v>
      </c>
      <c r="X371" s="20"/>
      <c r="Y371" s="20"/>
      <c r="Z371" s="20"/>
      <c r="AA371" s="209">
        <v>0.33600000000000002</v>
      </c>
      <c r="AB371" s="209">
        <v>1.2310000000000001</v>
      </c>
      <c r="AC371" s="209">
        <v>0.73799999999999999</v>
      </c>
      <c r="AD371" s="209">
        <v>2.3170000000000002</v>
      </c>
      <c r="AE371" s="209">
        <v>2.17</v>
      </c>
      <c r="AF371" s="209">
        <v>1.782</v>
      </c>
      <c r="AG371" s="209">
        <v>1.2110000000000001</v>
      </c>
      <c r="AH371" s="209">
        <v>0.58199999999999996</v>
      </c>
      <c r="AI371" s="209">
        <v>0.44500000000000001</v>
      </c>
      <c r="AJ371" s="20"/>
      <c r="AK371" s="20"/>
      <c r="AL371" s="209">
        <v>0.125</v>
      </c>
      <c r="AM371" s="209">
        <v>0.159</v>
      </c>
      <c r="AN371" s="209">
        <v>0.624</v>
      </c>
      <c r="AO371" s="209">
        <v>1.306</v>
      </c>
      <c r="AP371" s="209">
        <v>2.2789999999999999</v>
      </c>
      <c r="AQ371" s="209">
        <v>2.052</v>
      </c>
      <c r="AR371" s="209">
        <v>2.2069999999999999</v>
      </c>
      <c r="AS371" s="209">
        <v>1.276</v>
      </c>
      <c r="AT371" s="209">
        <v>0.66</v>
      </c>
      <c r="AU371" s="209">
        <v>0.38</v>
      </c>
      <c r="AV371" s="20"/>
      <c r="AW371" s="20"/>
      <c r="AX371" s="20"/>
      <c r="AY371" s="209">
        <v>0.28899999999999998</v>
      </c>
      <c r="AZ371" s="209">
        <v>0.59299999999999997</v>
      </c>
      <c r="BA371" s="209">
        <v>0.97799999999999998</v>
      </c>
      <c r="BB371" s="21">
        <f t="shared" si="75"/>
        <v>2.3170000000000002</v>
      </c>
      <c r="BC371" s="18">
        <v>5.7</v>
      </c>
      <c r="BD371" s="22">
        <f t="shared" si="71"/>
        <v>3.114247311827957</v>
      </c>
      <c r="BE371" s="21">
        <f>BC371-BD371</f>
        <v>2.5857526881720432</v>
      </c>
      <c r="BF371" s="2">
        <v>5.7</v>
      </c>
      <c r="BG371" s="10">
        <v>7</v>
      </c>
      <c r="BH371" s="21">
        <f t="shared" si="73"/>
        <v>4.2408000000000003E-3</v>
      </c>
      <c r="BI371" s="22">
        <f t="shared" si="73"/>
        <v>2.317E-3</v>
      </c>
      <c r="BJ371" s="21">
        <f t="shared" si="72"/>
        <v>1.9238000000000002E-3</v>
      </c>
      <c r="BK371" s="21">
        <v>1.2722400000000002E-2</v>
      </c>
      <c r="BL371" s="22">
        <v>6.9510000000000006E-3</v>
      </c>
      <c r="BM371" s="21">
        <v>5.7714000000000012E-3</v>
      </c>
      <c r="BN371" s="21">
        <f t="shared" si="74"/>
        <v>5.0889600000000007E-2</v>
      </c>
      <c r="BO371" s="22">
        <f t="shared" si="74"/>
        <v>2.7804000000000002E-2</v>
      </c>
      <c r="BP371" s="21">
        <f t="shared" si="74"/>
        <v>2.3085600000000005E-2</v>
      </c>
    </row>
    <row r="372" spans="1:68" ht="11.1" hidden="1" customHeight="1" outlineLevel="2" x14ac:dyDescent="0.2">
      <c r="A372" s="10"/>
      <c r="B372" s="18"/>
      <c r="C372" s="18"/>
      <c r="D372" s="18"/>
      <c r="E372" s="23" t="s">
        <v>328</v>
      </c>
      <c r="F372" s="208">
        <v>2.11</v>
      </c>
      <c r="G372" s="208">
        <v>1.552</v>
      </c>
      <c r="H372" s="208">
        <v>1.417</v>
      </c>
      <c r="I372" s="239">
        <v>0.77800000000000002</v>
      </c>
      <c r="J372" s="239"/>
      <c r="K372" s="208">
        <v>0.33900000000000002</v>
      </c>
      <c r="L372" s="24"/>
      <c r="M372" s="24"/>
      <c r="N372" s="24"/>
      <c r="O372" s="208">
        <v>0.115</v>
      </c>
      <c r="P372" s="208">
        <v>0.83599999999999997</v>
      </c>
      <c r="Q372" s="208">
        <v>1.21</v>
      </c>
      <c r="R372" s="208">
        <v>1.64</v>
      </c>
      <c r="S372" s="208">
        <v>1.956</v>
      </c>
      <c r="T372" s="208">
        <v>1.827</v>
      </c>
      <c r="U372" s="208">
        <v>1.1890000000000001</v>
      </c>
      <c r="V372" s="208">
        <v>0.72199999999999998</v>
      </c>
      <c r="W372" s="208">
        <v>0.46300000000000002</v>
      </c>
      <c r="X372" s="24"/>
      <c r="Y372" s="24"/>
      <c r="Z372" s="24"/>
      <c r="AA372" s="208">
        <v>0.33600000000000002</v>
      </c>
      <c r="AB372" s="208">
        <v>1.2310000000000001</v>
      </c>
      <c r="AC372" s="208">
        <v>0.73799999999999999</v>
      </c>
      <c r="AD372" s="208">
        <v>2.3170000000000002</v>
      </c>
      <c r="AE372" s="208">
        <v>2.17</v>
      </c>
      <c r="AF372" s="208">
        <v>1.782</v>
      </c>
      <c r="AG372" s="208">
        <v>1.2110000000000001</v>
      </c>
      <c r="AH372" s="208">
        <v>0.58199999999999996</v>
      </c>
      <c r="AI372" s="208">
        <v>0.44500000000000001</v>
      </c>
      <c r="AJ372" s="24"/>
      <c r="AK372" s="24"/>
      <c r="AL372" s="208">
        <v>0.125</v>
      </c>
      <c r="AM372" s="208">
        <v>0.159</v>
      </c>
      <c r="AN372" s="208">
        <v>0.624</v>
      </c>
      <c r="AO372" s="208">
        <v>1.306</v>
      </c>
      <c r="AP372" s="208">
        <v>2.2789999999999999</v>
      </c>
      <c r="AQ372" s="208">
        <v>2.052</v>
      </c>
      <c r="AR372" s="208">
        <v>2.2069999999999999</v>
      </c>
      <c r="AS372" s="208">
        <v>1.276</v>
      </c>
      <c r="AT372" s="208">
        <v>0.66</v>
      </c>
      <c r="AU372" s="208">
        <v>0.38</v>
      </c>
      <c r="AV372" s="24"/>
      <c r="AW372" s="24"/>
      <c r="AX372" s="24"/>
      <c r="AY372" s="208">
        <v>0.28899999999999998</v>
      </c>
      <c r="AZ372" s="208">
        <v>0.59299999999999997</v>
      </c>
      <c r="BA372" s="208">
        <v>0.97799999999999998</v>
      </c>
      <c r="BB372" s="21">
        <f t="shared" si="75"/>
        <v>2.3170000000000002</v>
      </c>
      <c r="BC372" s="18"/>
      <c r="BD372" s="22">
        <f t="shared" si="71"/>
        <v>3.114247311827957</v>
      </c>
      <c r="BE372" s="21"/>
      <c r="BG372" s="10"/>
      <c r="BH372" s="21"/>
      <c r="BI372" s="22"/>
      <c r="BJ372" s="21"/>
      <c r="BK372" s="21">
        <v>0</v>
      </c>
      <c r="BL372" s="22">
        <v>6.9510000000000006E-3</v>
      </c>
      <c r="BM372" s="21"/>
      <c r="BN372" s="21">
        <f t="shared" si="74"/>
        <v>0</v>
      </c>
      <c r="BO372" s="22">
        <f t="shared" si="74"/>
        <v>2.7804000000000002E-2</v>
      </c>
      <c r="BP372" s="21">
        <f t="shared" si="74"/>
        <v>0</v>
      </c>
    </row>
    <row r="373" spans="1:68" ht="11.1" hidden="1" customHeight="1" outlineLevel="1" collapsed="1" x14ac:dyDescent="0.2">
      <c r="A373" s="10"/>
      <c r="B373" s="18"/>
      <c r="C373" s="18"/>
      <c r="D373" s="18"/>
      <c r="E373" s="19" t="s">
        <v>329</v>
      </c>
      <c r="F373" s="20"/>
      <c r="G373" s="20"/>
      <c r="H373" s="20"/>
      <c r="I373" s="20"/>
      <c r="J373" s="20"/>
      <c r="K373" s="20"/>
      <c r="L373" s="20"/>
      <c r="M373" s="20"/>
      <c r="N373" s="20"/>
      <c r="O373" s="209">
        <v>0.35499999999999998</v>
      </c>
      <c r="P373" s="209">
        <v>2.1040000000000001</v>
      </c>
      <c r="Q373" s="209">
        <v>2.3029999999999999</v>
      </c>
      <c r="R373" s="209">
        <v>3.0840000000000001</v>
      </c>
      <c r="S373" s="209">
        <v>3.589</v>
      </c>
      <c r="T373" s="209">
        <v>4.1159999999999997</v>
      </c>
      <c r="U373" s="209">
        <v>2.472</v>
      </c>
      <c r="V373" s="209">
        <v>1.649</v>
      </c>
      <c r="W373" s="209">
        <v>1.1200000000000001</v>
      </c>
      <c r="X373" s="209">
        <v>0.215</v>
      </c>
      <c r="Y373" s="20"/>
      <c r="Z373" s="209">
        <v>8.5999999999999993E-2</v>
      </c>
      <c r="AA373" s="209">
        <v>0.83299999999999996</v>
      </c>
      <c r="AB373" s="209">
        <v>1.5589999999999999</v>
      </c>
      <c r="AC373" s="209">
        <v>2.617</v>
      </c>
      <c r="AD373" s="209">
        <v>4.048</v>
      </c>
      <c r="AE373" s="209">
        <v>3.9889999999999999</v>
      </c>
      <c r="AF373" s="209">
        <v>3.1989999999999998</v>
      </c>
      <c r="AG373" s="209">
        <v>2.7250000000000001</v>
      </c>
      <c r="AH373" s="209">
        <v>1.4930000000000001</v>
      </c>
      <c r="AI373" s="209">
        <v>1.097</v>
      </c>
      <c r="AJ373" s="20"/>
      <c r="AK373" s="209">
        <v>0.35499999999999998</v>
      </c>
      <c r="AL373" s="20"/>
      <c r="AM373" s="209">
        <v>0.80700000000000005</v>
      </c>
      <c r="AN373" s="209">
        <v>1.5369999999999999</v>
      </c>
      <c r="AO373" s="209">
        <v>2.6459999999999999</v>
      </c>
      <c r="AP373" s="209">
        <v>3.3980000000000001</v>
      </c>
      <c r="AQ373" s="209">
        <v>4.0549999999999997</v>
      </c>
      <c r="AR373" s="209">
        <v>3.9590000000000001</v>
      </c>
      <c r="AS373" s="209">
        <v>2.621</v>
      </c>
      <c r="AT373" s="209">
        <v>1.829</v>
      </c>
      <c r="AU373" s="209">
        <v>0.82699999999999996</v>
      </c>
      <c r="AV373" s="20"/>
      <c r="AW373" s="20"/>
      <c r="AX373" s="20"/>
      <c r="AY373" s="20"/>
      <c r="AZ373" s="20"/>
      <c r="BA373" s="20"/>
      <c r="BB373" s="21">
        <f t="shared" si="75"/>
        <v>4.1159999999999997</v>
      </c>
      <c r="BC373" s="18">
        <v>8.4</v>
      </c>
      <c r="BD373" s="22">
        <f t="shared" si="71"/>
        <v>5.532258064516129</v>
      </c>
      <c r="BE373" s="21">
        <f>BC373-BD373</f>
        <v>2.8677419354838714</v>
      </c>
      <c r="BF373" s="2">
        <v>8.4</v>
      </c>
      <c r="BG373" s="10">
        <v>6</v>
      </c>
      <c r="BH373" s="21">
        <f t="shared" si="73"/>
        <v>6.2496000000000001E-3</v>
      </c>
      <c r="BI373" s="22">
        <f t="shared" si="73"/>
        <v>4.1159999999999999E-3</v>
      </c>
      <c r="BJ373" s="21">
        <f t="shared" si="72"/>
        <v>2.1336000000000003E-3</v>
      </c>
      <c r="BK373" s="21">
        <v>1.8748799999999999E-2</v>
      </c>
      <c r="BL373" s="22">
        <v>1.2348E-2</v>
      </c>
      <c r="BM373" s="21">
        <v>6.4007999999999999E-3</v>
      </c>
      <c r="BN373" s="21">
        <f t="shared" si="74"/>
        <v>7.4995199999999998E-2</v>
      </c>
      <c r="BO373" s="22">
        <f t="shared" si="74"/>
        <v>4.9391999999999998E-2</v>
      </c>
      <c r="BP373" s="21">
        <f t="shared" si="74"/>
        <v>2.56032E-2</v>
      </c>
    </row>
    <row r="374" spans="1:68" ht="11.1" hidden="1" customHeight="1" outlineLevel="2" x14ac:dyDescent="0.2">
      <c r="A374" s="10"/>
      <c r="B374" s="18"/>
      <c r="C374" s="18"/>
      <c r="D374" s="18"/>
      <c r="E374" s="23" t="s">
        <v>330</v>
      </c>
      <c r="F374" s="24"/>
      <c r="G374" s="24"/>
      <c r="H374" s="24"/>
      <c r="I374" s="24"/>
      <c r="J374" s="24"/>
      <c r="K374" s="24"/>
      <c r="L374" s="24"/>
      <c r="M374" s="24"/>
      <c r="N374" s="24"/>
      <c r="O374" s="208">
        <v>0.35499999999999998</v>
      </c>
      <c r="P374" s="208">
        <v>2.1040000000000001</v>
      </c>
      <c r="Q374" s="208">
        <v>2.3029999999999999</v>
      </c>
      <c r="R374" s="208">
        <v>3.0840000000000001</v>
      </c>
      <c r="S374" s="208">
        <v>3.589</v>
      </c>
      <c r="T374" s="208">
        <v>4.1159999999999997</v>
      </c>
      <c r="U374" s="208">
        <v>2.472</v>
      </c>
      <c r="V374" s="208">
        <v>1.649</v>
      </c>
      <c r="W374" s="208">
        <v>1.1200000000000001</v>
      </c>
      <c r="X374" s="208">
        <v>0.215</v>
      </c>
      <c r="Y374" s="24"/>
      <c r="Z374" s="208">
        <v>8.5999999999999993E-2</v>
      </c>
      <c r="AA374" s="208">
        <v>0.83299999999999996</v>
      </c>
      <c r="AB374" s="208">
        <v>1.5589999999999999</v>
      </c>
      <c r="AC374" s="208">
        <v>2.617</v>
      </c>
      <c r="AD374" s="208">
        <v>4.048</v>
      </c>
      <c r="AE374" s="208">
        <v>3.9889999999999999</v>
      </c>
      <c r="AF374" s="208">
        <v>3.1989999999999998</v>
      </c>
      <c r="AG374" s="208">
        <v>2.7250000000000001</v>
      </c>
      <c r="AH374" s="208">
        <v>1.4930000000000001</v>
      </c>
      <c r="AI374" s="208">
        <v>1.097</v>
      </c>
      <c r="AJ374" s="24"/>
      <c r="AK374" s="208">
        <v>0.35499999999999998</v>
      </c>
      <c r="AL374" s="24"/>
      <c r="AM374" s="208">
        <v>0.80700000000000005</v>
      </c>
      <c r="AN374" s="208">
        <v>1.5369999999999999</v>
      </c>
      <c r="AO374" s="208">
        <v>2.6459999999999999</v>
      </c>
      <c r="AP374" s="208">
        <v>3.3980000000000001</v>
      </c>
      <c r="AQ374" s="208">
        <v>4.0549999999999997</v>
      </c>
      <c r="AR374" s="208">
        <v>3.9590000000000001</v>
      </c>
      <c r="AS374" s="208">
        <v>2.621</v>
      </c>
      <c r="AT374" s="208">
        <v>1.829</v>
      </c>
      <c r="AU374" s="208">
        <v>0.82699999999999996</v>
      </c>
      <c r="AV374" s="24"/>
      <c r="AW374" s="24"/>
      <c r="AX374" s="24"/>
      <c r="AY374" s="24"/>
      <c r="AZ374" s="24"/>
      <c r="BA374" s="24"/>
      <c r="BB374" s="21">
        <f t="shared" si="75"/>
        <v>4.1159999999999997</v>
      </c>
      <c r="BC374" s="18"/>
      <c r="BD374" s="22">
        <f t="shared" si="71"/>
        <v>5.532258064516129</v>
      </c>
      <c r="BE374" s="21"/>
      <c r="BG374" s="10"/>
      <c r="BH374" s="21"/>
      <c r="BI374" s="22"/>
      <c r="BJ374" s="21"/>
      <c r="BK374" s="21">
        <v>0</v>
      </c>
      <c r="BL374" s="22">
        <v>1.2348E-2</v>
      </c>
      <c r="BM374" s="21"/>
      <c r="BN374" s="21">
        <f t="shared" si="74"/>
        <v>0</v>
      </c>
      <c r="BO374" s="22">
        <f t="shared" si="74"/>
        <v>4.9391999999999998E-2</v>
      </c>
      <c r="BP374" s="21">
        <f t="shared" si="74"/>
        <v>0</v>
      </c>
    </row>
    <row r="375" spans="1:68" ht="11.1" hidden="1" customHeight="1" outlineLevel="1" collapsed="1" x14ac:dyDescent="0.2">
      <c r="A375" s="10"/>
      <c r="B375" s="18"/>
      <c r="C375" s="18"/>
      <c r="D375" s="18"/>
      <c r="E375" s="19" t="s">
        <v>331</v>
      </c>
      <c r="F375" s="209">
        <v>1.8779999999999999</v>
      </c>
      <c r="G375" s="209">
        <v>1.6259999999999999</v>
      </c>
      <c r="H375" s="209">
        <v>1.5369999999999999</v>
      </c>
      <c r="I375" s="240">
        <v>1</v>
      </c>
      <c r="J375" s="240"/>
      <c r="K375" s="209">
        <v>0.53400000000000003</v>
      </c>
      <c r="L375" s="20"/>
      <c r="M375" s="20"/>
      <c r="N375" s="20"/>
      <c r="O375" s="209">
        <v>0.26900000000000002</v>
      </c>
      <c r="P375" s="209">
        <v>0.747</v>
      </c>
      <c r="Q375" s="209">
        <v>1.294</v>
      </c>
      <c r="R375" s="209">
        <v>1.524</v>
      </c>
      <c r="S375" s="209">
        <v>1.6779999999999999</v>
      </c>
      <c r="T375" s="209">
        <v>1.8620000000000001</v>
      </c>
      <c r="U375" s="209">
        <v>1.22</v>
      </c>
      <c r="V375" s="209">
        <v>0.74299999999999999</v>
      </c>
      <c r="W375" s="209">
        <v>0.48399999999999999</v>
      </c>
      <c r="X375" s="20"/>
      <c r="Y375" s="20"/>
      <c r="Z375" s="20"/>
      <c r="AA375" s="209">
        <v>0.34699999999999998</v>
      </c>
      <c r="AB375" s="209">
        <v>0.55800000000000005</v>
      </c>
      <c r="AC375" s="209">
        <v>1.27</v>
      </c>
      <c r="AD375" s="209">
        <v>1.837</v>
      </c>
      <c r="AE375" s="209">
        <v>1.8340000000000001</v>
      </c>
      <c r="AF375" s="209">
        <v>1.3540000000000001</v>
      </c>
      <c r="AG375" s="209">
        <v>1.1499999999999999</v>
      </c>
      <c r="AH375" s="209">
        <v>0.71599999999999997</v>
      </c>
      <c r="AI375" s="209">
        <v>0.441</v>
      </c>
      <c r="AJ375" s="20"/>
      <c r="AK375" s="20"/>
      <c r="AL375" s="209">
        <v>0.106</v>
      </c>
      <c r="AM375" s="209">
        <v>0.312</v>
      </c>
      <c r="AN375" s="209">
        <v>0.68799999999999994</v>
      </c>
      <c r="AO375" s="209">
        <v>1.1830000000000001</v>
      </c>
      <c r="AP375" s="209">
        <v>1.6930000000000001</v>
      </c>
      <c r="AQ375" s="209">
        <v>2.016</v>
      </c>
      <c r="AR375" s="209">
        <v>1.718</v>
      </c>
      <c r="AS375" s="209">
        <v>1.0920000000000001</v>
      </c>
      <c r="AT375" s="209">
        <v>0.83</v>
      </c>
      <c r="AU375" s="209">
        <v>0.42699999999999999</v>
      </c>
      <c r="AV375" s="209">
        <v>7.6999999999999999E-2</v>
      </c>
      <c r="AW375" s="20"/>
      <c r="AX375" s="20"/>
      <c r="AY375" s="209">
        <v>0.20799999999999999</v>
      </c>
      <c r="AZ375" s="209">
        <v>0.45400000000000001</v>
      </c>
      <c r="BA375" s="209">
        <v>0.97099999999999997</v>
      </c>
      <c r="BB375" s="21">
        <f t="shared" si="75"/>
        <v>2.016</v>
      </c>
      <c r="BC375" s="18">
        <v>3.7</v>
      </c>
      <c r="BD375" s="22">
        <f t="shared" si="71"/>
        <v>2.7096774193548385</v>
      </c>
      <c r="BE375" s="21">
        <f>BC375-BD375</f>
        <v>0.99032258064516165</v>
      </c>
      <c r="BF375" s="2">
        <v>3.7</v>
      </c>
      <c r="BG375" s="10">
        <v>6</v>
      </c>
      <c r="BH375" s="21">
        <f t="shared" si="73"/>
        <v>2.7528000000000001E-3</v>
      </c>
      <c r="BI375" s="22">
        <f t="shared" si="73"/>
        <v>2.016E-3</v>
      </c>
      <c r="BJ375" s="21">
        <f t="shared" si="72"/>
        <v>7.3680000000000013E-4</v>
      </c>
      <c r="BK375" s="21">
        <v>8.2584000000000008E-3</v>
      </c>
      <c r="BL375" s="22">
        <v>6.0479999999999996E-3</v>
      </c>
      <c r="BM375" s="21">
        <v>2.2104000000000013E-3</v>
      </c>
      <c r="BN375" s="21">
        <f t="shared" si="74"/>
        <v>3.3033600000000003E-2</v>
      </c>
      <c r="BO375" s="22">
        <f t="shared" si="74"/>
        <v>2.4191999999999998E-2</v>
      </c>
      <c r="BP375" s="21">
        <f t="shared" si="74"/>
        <v>8.841600000000005E-3</v>
      </c>
    </row>
    <row r="376" spans="1:68" ht="11.1" hidden="1" customHeight="1" outlineLevel="2" x14ac:dyDescent="0.2">
      <c r="A376" s="10"/>
      <c r="B376" s="18"/>
      <c r="C376" s="18"/>
      <c r="D376" s="18"/>
      <c r="E376" s="23" t="s">
        <v>332</v>
      </c>
      <c r="F376" s="208">
        <v>1.8779999999999999</v>
      </c>
      <c r="G376" s="208">
        <v>1.6259999999999999</v>
      </c>
      <c r="H376" s="208">
        <v>1.5369999999999999</v>
      </c>
      <c r="I376" s="239">
        <v>1</v>
      </c>
      <c r="J376" s="239"/>
      <c r="K376" s="208">
        <v>0.53400000000000003</v>
      </c>
      <c r="L376" s="24"/>
      <c r="M376" s="24"/>
      <c r="N376" s="24"/>
      <c r="O376" s="208">
        <v>0.26900000000000002</v>
      </c>
      <c r="P376" s="208">
        <v>0.747</v>
      </c>
      <c r="Q376" s="208">
        <v>1.294</v>
      </c>
      <c r="R376" s="208">
        <v>1.524</v>
      </c>
      <c r="S376" s="208">
        <v>1.6779999999999999</v>
      </c>
      <c r="T376" s="208">
        <v>1.8620000000000001</v>
      </c>
      <c r="U376" s="208">
        <v>1.22</v>
      </c>
      <c r="V376" s="208">
        <v>0.74299999999999999</v>
      </c>
      <c r="W376" s="208">
        <v>0.48399999999999999</v>
      </c>
      <c r="X376" s="24"/>
      <c r="Y376" s="24"/>
      <c r="Z376" s="24"/>
      <c r="AA376" s="208">
        <v>0.34699999999999998</v>
      </c>
      <c r="AB376" s="208">
        <v>0.55800000000000005</v>
      </c>
      <c r="AC376" s="208">
        <v>1.27</v>
      </c>
      <c r="AD376" s="208">
        <v>1.837</v>
      </c>
      <c r="AE376" s="208">
        <v>1.8340000000000001</v>
      </c>
      <c r="AF376" s="208">
        <v>1.3540000000000001</v>
      </c>
      <c r="AG376" s="208">
        <v>1.1499999999999999</v>
      </c>
      <c r="AH376" s="208">
        <v>0.71599999999999997</v>
      </c>
      <c r="AI376" s="208">
        <v>0.441</v>
      </c>
      <c r="AJ376" s="24"/>
      <c r="AK376" s="24"/>
      <c r="AL376" s="208">
        <v>0.106</v>
      </c>
      <c r="AM376" s="208">
        <v>0.312</v>
      </c>
      <c r="AN376" s="208">
        <v>0.68799999999999994</v>
      </c>
      <c r="AO376" s="208">
        <v>1.1830000000000001</v>
      </c>
      <c r="AP376" s="208">
        <v>1.6930000000000001</v>
      </c>
      <c r="AQ376" s="208">
        <v>2.016</v>
      </c>
      <c r="AR376" s="208">
        <v>1.718</v>
      </c>
      <c r="AS376" s="208">
        <v>1.0920000000000001</v>
      </c>
      <c r="AT376" s="208">
        <v>0.83</v>
      </c>
      <c r="AU376" s="208">
        <v>0.42699999999999999</v>
      </c>
      <c r="AV376" s="208">
        <v>7.6999999999999999E-2</v>
      </c>
      <c r="AW376" s="24"/>
      <c r="AX376" s="24"/>
      <c r="AY376" s="208">
        <v>0.20799999999999999</v>
      </c>
      <c r="AZ376" s="208">
        <v>0.45400000000000001</v>
      </c>
      <c r="BA376" s="208">
        <v>0.97099999999999997</v>
      </c>
      <c r="BB376" s="21">
        <f t="shared" si="75"/>
        <v>2.016</v>
      </c>
      <c r="BC376" s="18"/>
      <c r="BD376" s="22">
        <f t="shared" si="71"/>
        <v>2.7096774193548385</v>
      </c>
      <c r="BE376" s="21"/>
      <c r="BG376" s="10"/>
      <c r="BH376" s="21"/>
      <c r="BI376" s="22"/>
      <c r="BJ376" s="21"/>
      <c r="BK376" s="21">
        <v>0</v>
      </c>
      <c r="BL376" s="22">
        <v>6.0479999999999996E-3</v>
      </c>
      <c r="BM376" s="21"/>
      <c r="BN376" s="21">
        <f t="shared" si="74"/>
        <v>0</v>
      </c>
      <c r="BO376" s="22">
        <f t="shared" si="74"/>
        <v>2.4191999999999998E-2</v>
      </c>
      <c r="BP376" s="21">
        <f t="shared" si="74"/>
        <v>0</v>
      </c>
    </row>
    <row r="377" spans="1:68" ht="11.1" hidden="1" customHeight="1" outlineLevel="1" collapsed="1" x14ac:dyDescent="0.2">
      <c r="A377" s="10"/>
      <c r="B377" s="18"/>
      <c r="C377" s="18"/>
      <c r="D377" s="18"/>
      <c r="E377" s="19" t="s">
        <v>333</v>
      </c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9">
        <v>10.31</v>
      </c>
      <c r="AX377" s="209">
        <v>10</v>
      </c>
      <c r="AY377" s="209">
        <v>14.999000000000001</v>
      </c>
      <c r="AZ377" s="209">
        <v>15</v>
      </c>
      <c r="BA377" s="209">
        <v>26.241</v>
      </c>
      <c r="BB377" s="21">
        <f t="shared" si="75"/>
        <v>26.241</v>
      </c>
      <c r="BC377" s="61">
        <f>BD377</f>
        <v>35.270161290322577</v>
      </c>
      <c r="BD377" s="22">
        <f t="shared" si="71"/>
        <v>35.270161290322577</v>
      </c>
      <c r="BE377" s="21">
        <f>BC377-BD377</f>
        <v>0</v>
      </c>
      <c r="BG377" s="10">
        <v>6</v>
      </c>
      <c r="BH377" s="21">
        <f t="shared" si="73"/>
        <v>2.6240999999999997E-2</v>
      </c>
      <c r="BI377" s="22">
        <f t="shared" si="73"/>
        <v>2.6240999999999997E-2</v>
      </c>
      <c r="BJ377" s="21">
        <f t="shared" ref="BJ377:BJ440" si="76">BH377-BI377</f>
        <v>0</v>
      </c>
      <c r="BK377" s="21">
        <v>7.8722999999999987E-2</v>
      </c>
      <c r="BL377" s="22">
        <v>7.8722999999999987E-2</v>
      </c>
      <c r="BM377" s="21">
        <v>0</v>
      </c>
      <c r="BN377" s="21">
        <f t="shared" si="74"/>
        <v>0.31489199999999995</v>
      </c>
      <c r="BO377" s="22">
        <f t="shared" si="74"/>
        <v>0.31489199999999995</v>
      </c>
      <c r="BP377" s="21">
        <f t="shared" si="74"/>
        <v>0</v>
      </c>
    </row>
    <row r="378" spans="1:68" ht="11.1" hidden="1" customHeight="1" outlineLevel="2" x14ac:dyDescent="0.2">
      <c r="A378" s="10"/>
      <c r="B378" s="18"/>
      <c r="C378" s="18"/>
      <c r="D378" s="18"/>
      <c r="E378" s="23" t="s">
        <v>334</v>
      </c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08">
        <v>10.31</v>
      </c>
      <c r="AX378" s="208">
        <v>10</v>
      </c>
      <c r="AY378" s="208">
        <v>14.999000000000001</v>
      </c>
      <c r="AZ378" s="208">
        <v>15</v>
      </c>
      <c r="BA378" s="208">
        <v>26.241</v>
      </c>
      <c r="BB378" s="21">
        <f t="shared" si="75"/>
        <v>26.241</v>
      </c>
      <c r="BC378" s="18"/>
      <c r="BD378" s="22">
        <f t="shared" si="71"/>
        <v>35.270161290322577</v>
      </c>
      <c r="BE378" s="21"/>
      <c r="BG378" s="10"/>
      <c r="BH378" s="21"/>
      <c r="BI378" s="22"/>
      <c r="BJ378" s="21"/>
      <c r="BK378" s="21">
        <v>0</v>
      </c>
      <c r="BL378" s="22">
        <v>7.8722999999999987E-2</v>
      </c>
      <c r="BM378" s="21"/>
      <c r="BN378" s="21">
        <f t="shared" si="74"/>
        <v>0</v>
      </c>
      <c r="BO378" s="22">
        <f t="shared" si="74"/>
        <v>0.31489199999999995</v>
      </c>
      <c r="BP378" s="21">
        <f t="shared" si="74"/>
        <v>0</v>
      </c>
    </row>
    <row r="379" spans="1:68" ht="11.1" hidden="1" customHeight="1" outlineLevel="1" collapsed="1" x14ac:dyDescent="0.2">
      <c r="A379" s="10"/>
      <c r="B379" s="18"/>
      <c r="C379" s="18"/>
      <c r="D379" s="18"/>
      <c r="E379" s="19" t="s">
        <v>335</v>
      </c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9">
        <v>8.8059999999999992</v>
      </c>
      <c r="U379" s="209">
        <v>1.784</v>
      </c>
      <c r="V379" s="209">
        <v>1.2130000000000001</v>
      </c>
      <c r="W379" s="209">
        <v>0.80300000000000005</v>
      </c>
      <c r="X379" s="20"/>
      <c r="Y379" s="20"/>
      <c r="Z379" s="20"/>
      <c r="AA379" s="20"/>
      <c r="AB379" s="20"/>
      <c r="AC379" s="209">
        <v>3.3519999999999999</v>
      </c>
      <c r="AD379" s="209">
        <v>2.726</v>
      </c>
      <c r="AE379" s="209">
        <v>3.0979999999999999</v>
      </c>
      <c r="AF379" s="209">
        <v>2.74</v>
      </c>
      <c r="AG379" s="209">
        <v>1.2709999999999999</v>
      </c>
      <c r="AH379" s="209">
        <v>1.0309999999999999</v>
      </c>
      <c r="AI379" s="209">
        <v>0.755</v>
      </c>
      <c r="AJ379" s="20"/>
      <c r="AK379" s="209">
        <v>0.23400000000000001</v>
      </c>
      <c r="AL379" s="209">
        <v>2.3E-2</v>
      </c>
      <c r="AM379" s="209">
        <v>0.59299999999999997</v>
      </c>
      <c r="AN379" s="209">
        <v>1.0349999999999999</v>
      </c>
      <c r="AO379" s="209">
        <v>2.0139999999999998</v>
      </c>
      <c r="AP379" s="209">
        <v>3.0289999999999999</v>
      </c>
      <c r="AQ379" s="209">
        <v>3.3090000000000002</v>
      </c>
      <c r="AR379" s="209">
        <v>3.254</v>
      </c>
      <c r="AS379" s="209">
        <v>2.0819999999999999</v>
      </c>
      <c r="AT379" s="209">
        <v>1.2330000000000001</v>
      </c>
      <c r="AU379" s="209">
        <v>0.71699999999999997</v>
      </c>
      <c r="AV379" s="20"/>
      <c r="AW379" s="20"/>
      <c r="AX379" s="209">
        <v>0.27100000000000002</v>
      </c>
      <c r="AY379" s="209">
        <v>0.45200000000000001</v>
      </c>
      <c r="AZ379" s="209">
        <v>0.82399999999999995</v>
      </c>
      <c r="BA379" s="209">
        <v>4.1459999999999999</v>
      </c>
      <c r="BB379" s="21">
        <f>BB380+BB381</f>
        <v>10.511999999999999</v>
      </c>
      <c r="BC379" s="61">
        <f>BD379</f>
        <v>14.129032258064514</v>
      </c>
      <c r="BD379" s="22">
        <f t="shared" ref="BD379:BD440" si="77">(BB379/31/24)*1000</f>
        <v>14.129032258064514</v>
      </c>
      <c r="BE379" s="21">
        <f>BC379-BD379</f>
        <v>0</v>
      </c>
      <c r="BF379" s="2">
        <v>11.1</v>
      </c>
      <c r="BG379" s="10">
        <v>6</v>
      </c>
      <c r="BH379" s="21">
        <f t="shared" si="73"/>
        <v>1.0511999999999999E-2</v>
      </c>
      <c r="BI379" s="22">
        <f t="shared" si="73"/>
        <v>1.0511999999999999E-2</v>
      </c>
      <c r="BJ379" s="21">
        <f t="shared" si="76"/>
        <v>0</v>
      </c>
      <c r="BK379" s="21">
        <v>3.1535999999999995E-2</v>
      </c>
      <c r="BL379" s="22">
        <v>3.1535999999999995E-2</v>
      </c>
      <c r="BM379" s="21">
        <v>0</v>
      </c>
      <c r="BN379" s="21">
        <f t="shared" si="74"/>
        <v>0.12614399999999998</v>
      </c>
      <c r="BO379" s="22">
        <f t="shared" si="74"/>
        <v>0.12614399999999998</v>
      </c>
      <c r="BP379" s="21">
        <f t="shared" si="74"/>
        <v>0</v>
      </c>
    </row>
    <row r="380" spans="1:68" ht="11.1" hidden="1" customHeight="1" outlineLevel="2" x14ac:dyDescent="0.2">
      <c r="A380" s="10"/>
      <c r="B380" s="18"/>
      <c r="C380" s="18"/>
      <c r="D380" s="18"/>
      <c r="E380" s="23" t="s">
        <v>336</v>
      </c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08">
        <v>1.706</v>
      </c>
      <c r="BB380" s="21">
        <f t="shared" si="75"/>
        <v>1.706</v>
      </c>
      <c r="BC380" s="18"/>
      <c r="BD380" s="22">
        <f t="shared" si="77"/>
        <v>2.293010752688172</v>
      </c>
      <c r="BE380" s="21"/>
      <c r="BF380" s="2">
        <v>3.7</v>
      </c>
      <c r="BG380" s="10"/>
      <c r="BH380" s="21"/>
      <c r="BI380" s="22"/>
      <c r="BJ380" s="21"/>
      <c r="BK380" s="21">
        <v>0</v>
      </c>
      <c r="BL380" s="22">
        <v>5.1180000000000002E-3</v>
      </c>
      <c r="BM380" s="21"/>
      <c r="BN380" s="21">
        <f t="shared" si="74"/>
        <v>0</v>
      </c>
      <c r="BO380" s="22">
        <f t="shared" si="74"/>
        <v>2.0472000000000001E-2</v>
      </c>
      <c r="BP380" s="21">
        <f t="shared" si="74"/>
        <v>0</v>
      </c>
    </row>
    <row r="381" spans="1:68" ht="11.1" hidden="1" customHeight="1" outlineLevel="2" x14ac:dyDescent="0.2">
      <c r="A381" s="10"/>
      <c r="B381" s="18"/>
      <c r="C381" s="18"/>
      <c r="D381" s="18"/>
      <c r="E381" s="23" t="s">
        <v>337</v>
      </c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08">
        <v>8.8059999999999992</v>
      </c>
      <c r="U381" s="208">
        <v>1.784</v>
      </c>
      <c r="V381" s="208">
        <v>1.2130000000000001</v>
      </c>
      <c r="W381" s="208">
        <v>0.80300000000000005</v>
      </c>
      <c r="X381" s="24"/>
      <c r="Y381" s="24"/>
      <c r="Z381" s="24"/>
      <c r="AA381" s="24"/>
      <c r="AB381" s="24"/>
      <c r="AC381" s="208">
        <v>3.3519999999999999</v>
      </c>
      <c r="AD381" s="208">
        <v>2.726</v>
      </c>
      <c r="AE381" s="208">
        <v>3.0979999999999999</v>
      </c>
      <c r="AF381" s="208">
        <v>2.74</v>
      </c>
      <c r="AG381" s="208">
        <v>1.2709999999999999</v>
      </c>
      <c r="AH381" s="208">
        <v>1.0309999999999999</v>
      </c>
      <c r="AI381" s="208">
        <v>0.755</v>
      </c>
      <c r="AJ381" s="24"/>
      <c r="AK381" s="208">
        <v>0.23400000000000001</v>
      </c>
      <c r="AL381" s="208">
        <v>2.3E-2</v>
      </c>
      <c r="AM381" s="208">
        <v>0.59299999999999997</v>
      </c>
      <c r="AN381" s="208">
        <v>1.0349999999999999</v>
      </c>
      <c r="AO381" s="208">
        <v>2.0139999999999998</v>
      </c>
      <c r="AP381" s="208">
        <v>3.0289999999999999</v>
      </c>
      <c r="AQ381" s="208">
        <v>3.3090000000000002</v>
      </c>
      <c r="AR381" s="208">
        <v>3.254</v>
      </c>
      <c r="AS381" s="208">
        <v>2.0819999999999999</v>
      </c>
      <c r="AT381" s="208">
        <v>1.2330000000000001</v>
      </c>
      <c r="AU381" s="208">
        <v>0.71699999999999997</v>
      </c>
      <c r="AV381" s="24"/>
      <c r="AW381" s="24"/>
      <c r="AX381" s="208">
        <v>0.27100000000000002</v>
      </c>
      <c r="AY381" s="208">
        <v>0.45200000000000001</v>
      </c>
      <c r="AZ381" s="208">
        <v>0.82399999999999995</v>
      </c>
      <c r="BA381" s="208">
        <v>2.44</v>
      </c>
      <c r="BB381" s="21">
        <f t="shared" si="75"/>
        <v>8.8059999999999992</v>
      </c>
      <c r="BC381" s="18"/>
      <c r="BD381" s="22">
        <f t="shared" si="77"/>
        <v>11.836021505376342</v>
      </c>
      <c r="BE381" s="21"/>
      <c r="BF381" s="2">
        <v>7.4</v>
      </c>
      <c r="BG381" s="10"/>
      <c r="BH381" s="21"/>
      <c r="BI381" s="22"/>
      <c r="BJ381" s="21"/>
      <c r="BK381" s="21">
        <v>0</v>
      </c>
      <c r="BL381" s="22">
        <v>2.6417999999999994E-2</v>
      </c>
      <c r="BM381" s="21"/>
      <c r="BN381" s="21">
        <f t="shared" si="74"/>
        <v>0</v>
      </c>
      <c r="BO381" s="22">
        <f t="shared" si="74"/>
        <v>0.10567199999999997</v>
      </c>
      <c r="BP381" s="21">
        <f t="shared" si="74"/>
        <v>0</v>
      </c>
    </row>
    <row r="382" spans="1:68" ht="11.1" hidden="1" customHeight="1" outlineLevel="1" collapsed="1" x14ac:dyDescent="0.2">
      <c r="A382" s="10"/>
      <c r="B382" s="18"/>
      <c r="C382" s="18"/>
      <c r="D382" s="18"/>
      <c r="E382" s="19" t="s">
        <v>338</v>
      </c>
      <c r="F382" s="20"/>
      <c r="G382" s="20"/>
      <c r="H382" s="20"/>
      <c r="I382" s="20"/>
      <c r="J382" s="20"/>
      <c r="K382" s="20"/>
      <c r="L382" s="209">
        <v>0.11</v>
      </c>
      <c r="M382" s="20"/>
      <c r="N382" s="20"/>
      <c r="O382" s="209">
        <v>0.108</v>
      </c>
      <c r="P382" s="209">
        <v>0.83799999999999997</v>
      </c>
      <c r="Q382" s="209">
        <v>1.64</v>
      </c>
      <c r="R382" s="209">
        <v>2.2269999999999999</v>
      </c>
      <c r="S382" s="209">
        <v>2.4830000000000001</v>
      </c>
      <c r="T382" s="209">
        <v>2.8319999999999999</v>
      </c>
      <c r="U382" s="209">
        <v>1.5289999999999999</v>
      </c>
      <c r="V382" s="209">
        <v>0.94599999999999995</v>
      </c>
      <c r="W382" s="209">
        <v>0.73299999999999998</v>
      </c>
      <c r="X382" s="209">
        <v>0.216</v>
      </c>
      <c r="Y382" s="209">
        <v>0.183</v>
      </c>
      <c r="Z382" s="209">
        <v>0.121</v>
      </c>
      <c r="AA382" s="209">
        <v>0.46500000000000002</v>
      </c>
      <c r="AB382" s="209">
        <v>0.84099999999999997</v>
      </c>
      <c r="AC382" s="209">
        <v>1.909</v>
      </c>
      <c r="AD382" s="209">
        <v>2.944</v>
      </c>
      <c r="AE382" s="209">
        <v>2.907</v>
      </c>
      <c r="AF382" s="209">
        <v>2.0339999999999998</v>
      </c>
      <c r="AG382" s="209">
        <v>1.7350000000000001</v>
      </c>
      <c r="AH382" s="209">
        <v>0.91100000000000003</v>
      </c>
      <c r="AI382" s="209">
        <v>0.63700000000000001</v>
      </c>
      <c r="AJ382" s="20"/>
      <c r="AK382" s="20"/>
      <c r="AL382" s="20"/>
      <c r="AM382" s="209">
        <v>0.57999999999999996</v>
      </c>
      <c r="AN382" s="209">
        <v>0.84699999999999998</v>
      </c>
      <c r="AO382" s="209">
        <v>1.724</v>
      </c>
      <c r="AP382" s="209">
        <v>3.331</v>
      </c>
      <c r="AQ382" s="209">
        <v>3.95</v>
      </c>
      <c r="AR382" s="209">
        <v>2.8959999999999999</v>
      </c>
      <c r="AS382" s="209">
        <v>2.1829999999999998</v>
      </c>
      <c r="AT382" s="209">
        <v>1.4390000000000001</v>
      </c>
      <c r="AU382" s="209">
        <v>0.49</v>
      </c>
      <c r="AV382" s="20"/>
      <c r="AW382" s="20"/>
      <c r="AX382" s="20"/>
      <c r="AY382" s="209">
        <v>0.38900000000000001</v>
      </c>
      <c r="AZ382" s="209">
        <v>0.76</v>
      </c>
      <c r="BA382" s="209">
        <v>1.571</v>
      </c>
      <c r="BB382" s="21">
        <f t="shared" si="75"/>
        <v>3.95</v>
      </c>
      <c r="BC382" s="18">
        <v>6.1</v>
      </c>
      <c r="BD382" s="22">
        <f t="shared" si="77"/>
        <v>5.309139784946237</v>
      </c>
      <c r="BE382" s="21">
        <f>BC382-BD382</f>
        <v>0.79086021505376269</v>
      </c>
      <c r="BF382" s="2">
        <v>6.1</v>
      </c>
      <c r="BG382" s="10">
        <v>6</v>
      </c>
      <c r="BH382" s="21">
        <f t="shared" si="73"/>
        <v>4.5383999999999997E-3</v>
      </c>
      <c r="BI382" s="22">
        <f t="shared" si="73"/>
        <v>3.9500000000000004E-3</v>
      </c>
      <c r="BJ382" s="21">
        <f t="shared" si="76"/>
        <v>5.8839999999999934E-4</v>
      </c>
      <c r="BK382" s="21">
        <v>1.3615199999999999E-2</v>
      </c>
      <c r="BL382" s="22">
        <v>1.1850000000000001E-2</v>
      </c>
      <c r="BM382" s="21">
        <v>1.765199999999998E-3</v>
      </c>
      <c r="BN382" s="21">
        <f t="shared" si="74"/>
        <v>5.4460799999999997E-2</v>
      </c>
      <c r="BO382" s="22">
        <f t="shared" si="74"/>
        <v>4.7400000000000005E-2</v>
      </c>
      <c r="BP382" s="21">
        <f t="shared" si="74"/>
        <v>7.0607999999999921E-3</v>
      </c>
    </row>
    <row r="383" spans="1:68" ht="11.1" hidden="1" customHeight="1" outlineLevel="2" x14ac:dyDescent="0.2">
      <c r="A383" s="10"/>
      <c r="B383" s="18"/>
      <c r="C383" s="18"/>
      <c r="D383" s="18"/>
      <c r="E383" s="23" t="s">
        <v>339</v>
      </c>
      <c r="F383" s="24"/>
      <c r="G383" s="24"/>
      <c r="H383" s="24"/>
      <c r="I383" s="24"/>
      <c r="J383" s="24"/>
      <c r="K383" s="24"/>
      <c r="L383" s="208">
        <v>0.11</v>
      </c>
      <c r="M383" s="24"/>
      <c r="N383" s="24"/>
      <c r="O383" s="208">
        <v>0.108</v>
      </c>
      <c r="P383" s="208">
        <v>0.83799999999999997</v>
      </c>
      <c r="Q383" s="208">
        <v>1.64</v>
      </c>
      <c r="R383" s="208">
        <v>2.2269999999999999</v>
      </c>
      <c r="S383" s="208">
        <v>2.4830000000000001</v>
      </c>
      <c r="T383" s="208">
        <v>2.8319999999999999</v>
      </c>
      <c r="U383" s="208">
        <v>1.5289999999999999</v>
      </c>
      <c r="V383" s="208">
        <v>0.94599999999999995</v>
      </c>
      <c r="W383" s="208">
        <v>0.73299999999999998</v>
      </c>
      <c r="X383" s="208">
        <v>0.216</v>
      </c>
      <c r="Y383" s="208">
        <v>0.183</v>
      </c>
      <c r="Z383" s="208">
        <v>0.121</v>
      </c>
      <c r="AA383" s="208">
        <v>0.46500000000000002</v>
      </c>
      <c r="AB383" s="208">
        <v>0.84099999999999997</v>
      </c>
      <c r="AC383" s="208">
        <v>1.909</v>
      </c>
      <c r="AD383" s="208">
        <v>2.944</v>
      </c>
      <c r="AE383" s="208">
        <v>2.907</v>
      </c>
      <c r="AF383" s="208">
        <v>2.0339999999999998</v>
      </c>
      <c r="AG383" s="208">
        <v>1.7350000000000001</v>
      </c>
      <c r="AH383" s="208">
        <v>0.91100000000000003</v>
      </c>
      <c r="AI383" s="208">
        <v>0.63700000000000001</v>
      </c>
      <c r="AJ383" s="24"/>
      <c r="AK383" s="24"/>
      <c r="AL383" s="24"/>
      <c r="AM383" s="208">
        <v>0.57999999999999996</v>
      </c>
      <c r="AN383" s="208">
        <v>0.84699999999999998</v>
      </c>
      <c r="AO383" s="208">
        <v>1.724</v>
      </c>
      <c r="AP383" s="208">
        <v>3.331</v>
      </c>
      <c r="AQ383" s="208">
        <v>3.95</v>
      </c>
      <c r="AR383" s="208">
        <v>2.8959999999999999</v>
      </c>
      <c r="AS383" s="208">
        <v>2.1829999999999998</v>
      </c>
      <c r="AT383" s="208">
        <v>1.4390000000000001</v>
      </c>
      <c r="AU383" s="208">
        <v>0.49</v>
      </c>
      <c r="AV383" s="24"/>
      <c r="AW383" s="24"/>
      <c r="AX383" s="24"/>
      <c r="AY383" s="208">
        <v>0.38900000000000001</v>
      </c>
      <c r="AZ383" s="208">
        <v>0.76</v>
      </c>
      <c r="BA383" s="208">
        <v>1.571</v>
      </c>
      <c r="BB383" s="21">
        <f t="shared" si="75"/>
        <v>3.95</v>
      </c>
      <c r="BC383" s="18"/>
      <c r="BD383" s="22">
        <f t="shared" si="77"/>
        <v>5.309139784946237</v>
      </c>
      <c r="BE383" s="21"/>
      <c r="BG383" s="10"/>
      <c r="BH383" s="21"/>
      <c r="BI383" s="22"/>
      <c r="BJ383" s="21"/>
      <c r="BK383" s="21">
        <v>0</v>
      </c>
      <c r="BL383" s="22">
        <v>1.1850000000000001E-2</v>
      </c>
      <c r="BM383" s="21"/>
      <c r="BN383" s="21">
        <f t="shared" si="74"/>
        <v>0</v>
      </c>
      <c r="BO383" s="22">
        <f t="shared" si="74"/>
        <v>4.7400000000000005E-2</v>
      </c>
      <c r="BP383" s="21">
        <f t="shared" si="74"/>
        <v>0</v>
      </c>
    </row>
    <row r="384" spans="1:68" ht="11.1" hidden="1" customHeight="1" outlineLevel="1" collapsed="1" x14ac:dyDescent="0.2">
      <c r="A384" s="10"/>
      <c r="B384" s="18"/>
      <c r="C384" s="18"/>
      <c r="D384" s="18"/>
      <c r="E384" s="19" t="s">
        <v>340</v>
      </c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9">
        <v>0.215</v>
      </c>
      <c r="AM384" s="209">
        <v>0.50700000000000001</v>
      </c>
      <c r="AN384" s="209">
        <v>0.84899999999999998</v>
      </c>
      <c r="AO384" s="209">
        <v>1.419</v>
      </c>
      <c r="AP384" s="209">
        <v>1.8260000000000001</v>
      </c>
      <c r="AQ384" s="209">
        <v>2.0059999999999998</v>
      </c>
      <c r="AR384" s="209">
        <v>1.9359999999999999</v>
      </c>
      <c r="AS384" s="209">
        <v>1.319</v>
      </c>
      <c r="AT384" s="209">
        <v>0.9</v>
      </c>
      <c r="AU384" s="20"/>
      <c r="AV384" s="20"/>
      <c r="AW384" s="20"/>
      <c r="AX384" s="20"/>
      <c r="AY384" s="209">
        <v>1.3089999999999999</v>
      </c>
      <c r="AZ384" s="209">
        <v>0.55700000000000005</v>
      </c>
      <c r="BA384" s="209">
        <v>0.95699999999999996</v>
      </c>
      <c r="BB384" s="21">
        <f t="shared" si="75"/>
        <v>2.0059999999999998</v>
      </c>
      <c r="BC384" s="18">
        <v>3.7</v>
      </c>
      <c r="BD384" s="22">
        <f t="shared" si="77"/>
        <v>2.6962365591397845</v>
      </c>
      <c r="BE384" s="21">
        <f>BC384-BD384</f>
        <v>1.0037634408602156</v>
      </c>
      <c r="BF384" s="2">
        <v>3.7</v>
      </c>
      <c r="BG384" s="10">
        <v>6</v>
      </c>
      <c r="BH384" s="21">
        <f t="shared" si="73"/>
        <v>2.7528000000000001E-3</v>
      </c>
      <c r="BI384" s="22">
        <f t="shared" si="73"/>
        <v>2.006E-3</v>
      </c>
      <c r="BJ384" s="21">
        <f t="shared" si="76"/>
        <v>7.4680000000000015E-4</v>
      </c>
      <c r="BK384" s="21">
        <v>8.2584000000000008E-3</v>
      </c>
      <c r="BL384" s="22">
        <v>6.0179999999999999E-3</v>
      </c>
      <c r="BM384" s="21">
        <v>2.2404000000000009E-3</v>
      </c>
      <c r="BN384" s="21">
        <f t="shared" si="74"/>
        <v>3.3033600000000003E-2</v>
      </c>
      <c r="BO384" s="22">
        <f t="shared" si="74"/>
        <v>2.4072E-2</v>
      </c>
      <c r="BP384" s="21">
        <f t="shared" si="74"/>
        <v>8.9616000000000036E-3</v>
      </c>
    </row>
    <row r="385" spans="1:68" ht="11.1" hidden="1" customHeight="1" outlineLevel="2" x14ac:dyDescent="0.2">
      <c r="A385" s="10"/>
      <c r="B385" s="18"/>
      <c r="C385" s="18"/>
      <c r="D385" s="18"/>
      <c r="E385" s="23" t="s">
        <v>341</v>
      </c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08">
        <v>0.215</v>
      </c>
      <c r="AM385" s="208">
        <v>0.50700000000000001</v>
      </c>
      <c r="AN385" s="208">
        <v>0.84899999999999998</v>
      </c>
      <c r="AO385" s="208">
        <v>1.419</v>
      </c>
      <c r="AP385" s="208">
        <v>1.8260000000000001</v>
      </c>
      <c r="AQ385" s="208">
        <v>2.0059999999999998</v>
      </c>
      <c r="AR385" s="208">
        <v>1.9359999999999999</v>
      </c>
      <c r="AS385" s="208">
        <v>1.319</v>
      </c>
      <c r="AT385" s="208">
        <v>0.9</v>
      </c>
      <c r="AU385" s="24"/>
      <c r="AV385" s="24"/>
      <c r="AW385" s="24"/>
      <c r="AX385" s="24"/>
      <c r="AY385" s="208">
        <v>1.3089999999999999</v>
      </c>
      <c r="AZ385" s="208">
        <v>0.55700000000000005</v>
      </c>
      <c r="BA385" s="208">
        <v>0.95699999999999996</v>
      </c>
      <c r="BB385" s="21">
        <f t="shared" si="75"/>
        <v>2.0059999999999998</v>
      </c>
      <c r="BC385" s="18"/>
      <c r="BD385" s="22">
        <f t="shared" si="77"/>
        <v>2.6962365591397845</v>
      </c>
      <c r="BE385" s="21"/>
      <c r="BG385" s="10"/>
      <c r="BH385" s="21"/>
      <c r="BI385" s="22"/>
      <c r="BJ385" s="21"/>
      <c r="BK385" s="21">
        <v>0</v>
      </c>
      <c r="BL385" s="22">
        <v>6.0179999999999999E-3</v>
      </c>
      <c r="BM385" s="21"/>
      <c r="BN385" s="21">
        <f t="shared" si="74"/>
        <v>0</v>
      </c>
      <c r="BO385" s="22">
        <f t="shared" si="74"/>
        <v>2.4072E-2</v>
      </c>
      <c r="BP385" s="21">
        <f t="shared" si="74"/>
        <v>0</v>
      </c>
    </row>
    <row r="386" spans="1:68" ht="11.1" hidden="1" customHeight="1" outlineLevel="1" collapsed="1" x14ac:dyDescent="0.2">
      <c r="A386" s="10"/>
      <c r="B386" s="18"/>
      <c r="C386" s="18"/>
      <c r="D386" s="18"/>
      <c r="E386" s="19" t="s">
        <v>342</v>
      </c>
      <c r="F386" s="209">
        <v>6.5010000000000003</v>
      </c>
      <c r="G386" s="209">
        <v>1.5369999999999999</v>
      </c>
      <c r="H386" s="209">
        <v>1.3939999999999999</v>
      </c>
      <c r="I386" s="240">
        <v>0.85199999999999998</v>
      </c>
      <c r="J386" s="240"/>
      <c r="K386" s="209">
        <v>0.433</v>
      </c>
      <c r="L386" s="209">
        <v>0.107</v>
      </c>
      <c r="M386" s="20"/>
      <c r="N386" s="20"/>
      <c r="O386" s="209">
        <v>0.27500000000000002</v>
      </c>
      <c r="P386" s="209">
        <v>1.1120000000000001</v>
      </c>
      <c r="Q386" s="209">
        <v>2.2629999999999999</v>
      </c>
      <c r="R386" s="209">
        <v>2.871</v>
      </c>
      <c r="S386" s="209">
        <v>3.2160000000000002</v>
      </c>
      <c r="T386" s="209">
        <v>3.6019999999999999</v>
      </c>
      <c r="U386" s="209">
        <v>2.09</v>
      </c>
      <c r="V386" s="209">
        <v>1.149</v>
      </c>
      <c r="W386" s="209">
        <v>0.874</v>
      </c>
      <c r="X386" s="209">
        <v>0.27900000000000003</v>
      </c>
      <c r="Y386" s="20"/>
      <c r="Z386" s="209">
        <v>0.188</v>
      </c>
      <c r="AA386" s="209">
        <v>0.76800000000000002</v>
      </c>
      <c r="AB386" s="209">
        <v>1.3540000000000001</v>
      </c>
      <c r="AC386" s="209">
        <v>2.669</v>
      </c>
      <c r="AD386" s="209">
        <v>4.0259999999999998</v>
      </c>
      <c r="AE386" s="209">
        <v>3.911</v>
      </c>
      <c r="AF386" s="209">
        <v>2.875</v>
      </c>
      <c r="AG386" s="209">
        <v>2.3580000000000001</v>
      </c>
      <c r="AH386" s="209">
        <v>1.321</v>
      </c>
      <c r="AI386" s="209">
        <v>0.92600000000000005</v>
      </c>
      <c r="AJ386" s="20"/>
      <c r="AK386" s="20"/>
      <c r="AL386" s="20"/>
      <c r="AM386" s="209">
        <v>1.0640000000000001</v>
      </c>
      <c r="AN386" s="209">
        <v>1.3779999999999999</v>
      </c>
      <c r="AO386" s="209">
        <v>2.5179999999999998</v>
      </c>
      <c r="AP386" s="209">
        <v>3.6779999999999999</v>
      </c>
      <c r="AQ386" s="209">
        <v>4.202</v>
      </c>
      <c r="AR386" s="209">
        <v>3.9940000000000002</v>
      </c>
      <c r="AS386" s="209">
        <v>2.3620000000000001</v>
      </c>
      <c r="AT386" s="209">
        <v>1.821</v>
      </c>
      <c r="AU386" s="209">
        <v>0.85699999999999998</v>
      </c>
      <c r="AV386" s="209">
        <v>0.309</v>
      </c>
      <c r="AW386" s="209">
        <v>2.5999999999999999E-2</v>
      </c>
      <c r="AX386" s="20"/>
      <c r="AY386" s="209">
        <v>0.64200000000000002</v>
      </c>
      <c r="AZ386" s="209">
        <v>1.2110000000000001</v>
      </c>
      <c r="BA386" s="209">
        <v>2.0310000000000001</v>
      </c>
      <c r="BB386" s="21">
        <f>BB387+BB388</f>
        <v>7.6369999999999996</v>
      </c>
      <c r="BC386" s="61">
        <f>BD386</f>
        <v>10.264784946236558</v>
      </c>
      <c r="BD386" s="22">
        <f t="shared" si="77"/>
        <v>10.264784946236558</v>
      </c>
      <c r="BE386" s="21">
        <f>BC386-BD386</f>
        <v>0</v>
      </c>
      <c r="BF386" s="2">
        <v>7.7</v>
      </c>
      <c r="BG386" s="10">
        <v>6</v>
      </c>
      <c r="BH386" s="21">
        <f t="shared" si="73"/>
        <v>7.6369999999999988E-3</v>
      </c>
      <c r="BI386" s="22">
        <f t="shared" si="73"/>
        <v>7.6369999999999988E-3</v>
      </c>
      <c r="BJ386" s="21">
        <f t="shared" si="76"/>
        <v>0</v>
      </c>
      <c r="BK386" s="21">
        <v>2.2910999999999997E-2</v>
      </c>
      <c r="BL386" s="22">
        <v>2.2910999999999997E-2</v>
      </c>
      <c r="BM386" s="21">
        <v>0</v>
      </c>
      <c r="BN386" s="21">
        <f t="shared" si="74"/>
        <v>9.1643999999999989E-2</v>
      </c>
      <c r="BO386" s="22">
        <f t="shared" si="74"/>
        <v>9.1643999999999989E-2</v>
      </c>
      <c r="BP386" s="21">
        <f t="shared" si="74"/>
        <v>0</v>
      </c>
    </row>
    <row r="387" spans="1:68" ht="11.1" hidden="1" customHeight="1" outlineLevel="2" x14ac:dyDescent="0.2">
      <c r="A387" s="10"/>
      <c r="B387" s="18"/>
      <c r="C387" s="18"/>
      <c r="D387" s="18"/>
      <c r="E387" s="23" t="s">
        <v>343</v>
      </c>
      <c r="F387" s="208">
        <v>4.6369999999999996</v>
      </c>
      <c r="G387" s="24"/>
      <c r="H387" s="24"/>
      <c r="I387" s="24"/>
      <c r="J387" s="24"/>
      <c r="K387" s="24"/>
      <c r="L387" s="24"/>
      <c r="M387" s="24"/>
      <c r="N387" s="24"/>
      <c r="O387" s="24"/>
      <c r="P387" s="208">
        <v>0.28499999999999998</v>
      </c>
      <c r="Q387" s="208">
        <v>0.69899999999999995</v>
      </c>
      <c r="R387" s="208">
        <v>0.86099999999999999</v>
      </c>
      <c r="S387" s="208">
        <v>0.96299999999999997</v>
      </c>
      <c r="T387" s="208">
        <v>1.1870000000000001</v>
      </c>
      <c r="U387" s="208">
        <v>0.65600000000000003</v>
      </c>
      <c r="V387" s="208">
        <v>0.27600000000000002</v>
      </c>
      <c r="W387" s="208">
        <v>0.33400000000000002</v>
      </c>
      <c r="X387" s="208">
        <v>9.1999999999999998E-2</v>
      </c>
      <c r="Y387" s="24"/>
      <c r="Z387" s="208">
        <v>1.4E-2</v>
      </c>
      <c r="AA387" s="208">
        <v>0.221</v>
      </c>
      <c r="AB387" s="208">
        <v>0.51600000000000001</v>
      </c>
      <c r="AC387" s="208">
        <v>0.97399999999999998</v>
      </c>
      <c r="AD387" s="208">
        <v>1.3640000000000001</v>
      </c>
      <c r="AE387" s="208">
        <v>1.3280000000000001</v>
      </c>
      <c r="AF387" s="208">
        <v>1.024</v>
      </c>
      <c r="AG387" s="208">
        <v>0.80100000000000005</v>
      </c>
      <c r="AH387" s="208">
        <v>0.48899999999999999</v>
      </c>
      <c r="AI387" s="208">
        <v>0.33900000000000002</v>
      </c>
      <c r="AJ387" s="24"/>
      <c r="AK387" s="24"/>
      <c r="AL387" s="24"/>
      <c r="AM387" s="208">
        <v>0.432</v>
      </c>
      <c r="AN387" s="208">
        <v>0.53900000000000003</v>
      </c>
      <c r="AO387" s="208">
        <v>0.97399999999999998</v>
      </c>
      <c r="AP387" s="208">
        <v>1.282</v>
      </c>
      <c r="AQ387" s="208">
        <v>1.202</v>
      </c>
      <c r="AR387" s="208">
        <v>1.1399999999999999</v>
      </c>
      <c r="AS387" s="208">
        <v>0.72699999999999998</v>
      </c>
      <c r="AT387" s="208">
        <v>0.53500000000000003</v>
      </c>
      <c r="AU387" s="208">
        <v>0.23400000000000001</v>
      </c>
      <c r="AV387" s="208">
        <v>0.123</v>
      </c>
      <c r="AW387" s="208">
        <v>2.5999999999999999E-2</v>
      </c>
      <c r="AX387" s="24"/>
      <c r="AY387" s="208">
        <v>0.22</v>
      </c>
      <c r="AZ387" s="208">
        <v>0.40699999999999997</v>
      </c>
      <c r="BA387" s="208">
        <v>0.66900000000000004</v>
      </c>
      <c r="BB387" s="21">
        <f t="shared" si="75"/>
        <v>4.6369999999999996</v>
      </c>
      <c r="BC387" s="18"/>
      <c r="BD387" s="22">
        <f t="shared" si="77"/>
        <v>6.2325268817204291</v>
      </c>
      <c r="BE387" s="21"/>
      <c r="BG387" s="10"/>
      <c r="BH387" s="21"/>
      <c r="BI387" s="22"/>
      <c r="BJ387" s="21"/>
      <c r="BK387" s="21">
        <v>0</v>
      </c>
      <c r="BL387" s="22">
        <v>1.3910999999999996E-2</v>
      </c>
      <c r="BM387" s="21"/>
      <c r="BN387" s="21">
        <f t="shared" si="74"/>
        <v>0</v>
      </c>
      <c r="BO387" s="22">
        <f t="shared" si="74"/>
        <v>5.5643999999999985E-2</v>
      </c>
      <c r="BP387" s="21">
        <f t="shared" si="74"/>
        <v>0</v>
      </c>
    </row>
    <row r="388" spans="1:68" ht="11.1" hidden="1" customHeight="1" outlineLevel="2" x14ac:dyDescent="0.2">
      <c r="A388" s="10"/>
      <c r="B388" s="18"/>
      <c r="C388" s="18"/>
      <c r="D388" s="18"/>
      <c r="E388" s="23" t="s">
        <v>344</v>
      </c>
      <c r="F388" s="208">
        <v>1.8640000000000001</v>
      </c>
      <c r="G388" s="208">
        <v>1.5369999999999999</v>
      </c>
      <c r="H388" s="208">
        <v>1.3939999999999999</v>
      </c>
      <c r="I388" s="239">
        <v>0.85199999999999998</v>
      </c>
      <c r="J388" s="239"/>
      <c r="K388" s="208">
        <v>0.433</v>
      </c>
      <c r="L388" s="208">
        <v>0.107</v>
      </c>
      <c r="M388" s="24"/>
      <c r="N388" s="24"/>
      <c r="O388" s="208">
        <v>0.27500000000000002</v>
      </c>
      <c r="P388" s="208">
        <v>0.82699999999999996</v>
      </c>
      <c r="Q388" s="208">
        <v>1.5640000000000001</v>
      </c>
      <c r="R388" s="208">
        <v>2.0099999999999998</v>
      </c>
      <c r="S388" s="208">
        <v>2.2530000000000001</v>
      </c>
      <c r="T388" s="208">
        <v>2.415</v>
      </c>
      <c r="U388" s="208">
        <v>1.4339999999999999</v>
      </c>
      <c r="V388" s="208">
        <v>0.873</v>
      </c>
      <c r="W388" s="208">
        <v>0.54</v>
      </c>
      <c r="X388" s="208">
        <v>0.187</v>
      </c>
      <c r="Y388" s="24"/>
      <c r="Z388" s="208">
        <v>0.17399999999999999</v>
      </c>
      <c r="AA388" s="208">
        <v>0.54700000000000004</v>
      </c>
      <c r="AB388" s="208">
        <v>0.83799999999999997</v>
      </c>
      <c r="AC388" s="208">
        <v>1.6950000000000001</v>
      </c>
      <c r="AD388" s="208">
        <v>2.6619999999999999</v>
      </c>
      <c r="AE388" s="208">
        <v>2.5830000000000002</v>
      </c>
      <c r="AF388" s="208">
        <v>1.851</v>
      </c>
      <c r="AG388" s="208">
        <v>1.5569999999999999</v>
      </c>
      <c r="AH388" s="208">
        <v>0.83199999999999996</v>
      </c>
      <c r="AI388" s="208">
        <v>0.58699999999999997</v>
      </c>
      <c r="AJ388" s="24"/>
      <c r="AK388" s="24"/>
      <c r="AL388" s="24"/>
      <c r="AM388" s="208">
        <v>0.63200000000000001</v>
      </c>
      <c r="AN388" s="208">
        <v>0.83899999999999997</v>
      </c>
      <c r="AO388" s="208">
        <v>1.544</v>
      </c>
      <c r="AP388" s="208">
        <v>2.3959999999999999</v>
      </c>
      <c r="AQ388" s="208">
        <v>3</v>
      </c>
      <c r="AR388" s="208">
        <v>2.8540000000000001</v>
      </c>
      <c r="AS388" s="208">
        <v>1.635</v>
      </c>
      <c r="AT388" s="208">
        <v>1.286</v>
      </c>
      <c r="AU388" s="208">
        <v>0.623</v>
      </c>
      <c r="AV388" s="208">
        <v>0.186</v>
      </c>
      <c r="AW388" s="24"/>
      <c r="AX388" s="24"/>
      <c r="AY388" s="208">
        <v>0.42199999999999999</v>
      </c>
      <c r="AZ388" s="208">
        <v>0.80400000000000005</v>
      </c>
      <c r="BA388" s="208">
        <v>1.3620000000000001</v>
      </c>
      <c r="BB388" s="21">
        <f t="shared" si="75"/>
        <v>3</v>
      </c>
      <c r="BC388" s="18"/>
      <c r="BD388" s="22">
        <f t="shared" si="77"/>
        <v>4.032258064516129</v>
      </c>
      <c r="BE388" s="21"/>
      <c r="BG388" s="10"/>
      <c r="BH388" s="21"/>
      <c r="BI388" s="22"/>
      <c r="BJ388" s="21"/>
      <c r="BK388" s="21">
        <v>0</v>
      </c>
      <c r="BL388" s="22">
        <v>9.0000000000000011E-3</v>
      </c>
      <c r="BM388" s="21"/>
      <c r="BN388" s="21">
        <f t="shared" si="74"/>
        <v>0</v>
      </c>
      <c r="BO388" s="22">
        <f t="shared" si="74"/>
        <v>3.6000000000000004E-2</v>
      </c>
      <c r="BP388" s="21">
        <f t="shared" si="74"/>
        <v>0</v>
      </c>
    </row>
    <row r="389" spans="1:68" ht="11.1" hidden="1" customHeight="1" outlineLevel="1" collapsed="1" x14ac:dyDescent="0.2">
      <c r="A389" s="10"/>
      <c r="B389" s="18"/>
      <c r="C389" s="18"/>
      <c r="D389" s="18"/>
      <c r="E389" s="19" t="s">
        <v>345</v>
      </c>
      <c r="F389" s="209">
        <v>1.5569999999999999</v>
      </c>
      <c r="G389" s="209">
        <v>1.8089999999999999</v>
      </c>
      <c r="H389" s="209">
        <v>1.161</v>
      </c>
      <c r="I389" s="240">
        <v>0.85</v>
      </c>
      <c r="J389" s="240"/>
      <c r="K389" s="209">
        <v>0.42</v>
      </c>
      <c r="L389" s="20"/>
      <c r="M389" s="20"/>
      <c r="N389" s="20"/>
      <c r="O389" s="209">
        <v>0.25600000000000001</v>
      </c>
      <c r="P389" s="20"/>
      <c r="Q389" s="209">
        <v>2.3450000000000002</v>
      </c>
      <c r="R389" s="209">
        <v>1.9430000000000001</v>
      </c>
      <c r="S389" s="20"/>
      <c r="T389" s="20"/>
      <c r="U389" s="209">
        <v>5.2130000000000001</v>
      </c>
      <c r="V389" s="209">
        <v>0.93799999999999994</v>
      </c>
      <c r="W389" s="20"/>
      <c r="X389" s="209">
        <v>0.65300000000000002</v>
      </c>
      <c r="Y389" s="20"/>
      <c r="Z389" s="20"/>
      <c r="AA389" s="20"/>
      <c r="AB389" s="20"/>
      <c r="AC389" s="209">
        <v>0.79500000000000004</v>
      </c>
      <c r="AD389" s="209">
        <v>2.11</v>
      </c>
      <c r="AE389" s="209">
        <v>2.129</v>
      </c>
      <c r="AF389" s="209">
        <v>1.6850000000000001</v>
      </c>
      <c r="AG389" s="209">
        <v>1.39</v>
      </c>
      <c r="AH389" s="209">
        <v>0.55600000000000005</v>
      </c>
      <c r="AI389" s="209">
        <v>0.41099999999999998</v>
      </c>
      <c r="AJ389" s="20"/>
      <c r="AK389" s="209">
        <v>0.1</v>
      </c>
      <c r="AL389" s="20"/>
      <c r="AM389" s="209">
        <v>8.5000000000000006E-2</v>
      </c>
      <c r="AN389" s="209">
        <v>0.93899999999999995</v>
      </c>
      <c r="AO389" s="209">
        <v>1.5660000000000001</v>
      </c>
      <c r="AP389" s="209">
        <v>2.5350000000000001</v>
      </c>
      <c r="AQ389" s="209">
        <v>2.3290000000000002</v>
      </c>
      <c r="AR389" s="209">
        <v>2.25</v>
      </c>
      <c r="AS389" s="209">
        <v>1.6</v>
      </c>
      <c r="AT389" s="209">
        <v>1</v>
      </c>
      <c r="AU389" s="209">
        <v>0.65600000000000003</v>
      </c>
      <c r="AV389" s="20"/>
      <c r="AW389" s="20"/>
      <c r="AX389" s="20"/>
      <c r="AY389" s="20"/>
      <c r="AZ389" s="209">
        <v>0.189</v>
      </c>
      <c r="BA389" s="209">
        <v>1.206</v>
      </c>
      <c r="BB389" s="21">
        <f t="shared" si="75"/>
        <v>5.2130000000000001</v>
      </c>
      <c r="BC389" s="61">
        <f>BD389</f>
        <v>7.006720430107527</v>
      </c>
      <c r="BD389" s="22">
        <f t="shared" si="77"/>
        <v>7.006720430107527</v>
      </c>
      <c r="BE389" s="21">
        <f>BC389-BD389</f>
        <v>0</v>
      </c>
      <c r="BF389" s="2">
        <v>5.7</v>
      </c>
      <c r="BG389" s="10">
        <v>6</v>
      </c>
      <c r="BH389" s="21">
        <f t="shared" si="73"/>
        <v>5.2129999999999998E-3</v>
      </c>
      <c r="BI389" s="22">
        <f t="shared" si="73"/>
        <v>5.2129999999999998E-3</v>
      </c>
      <c r="BJ389" s="21">
        <f t="shared" si="76"/>
        <v>0</v>
      </c>
      <c r="BK389" s="21">
        <v>1.5639E-2</v>
      </c>
      <c r="BL389" s="22">
        <v>1.5639E-2</v>
      </c>
      <c r="BM389" s="21">
        <v>0</v>
      </c>
      <c r="BN389" s="21">
        <f t="shared" si="74"/>
        <v>6.2556E-2</v>
      </c>
      <c r="BO389" s="22">
        <f t="shared" si="74"/>
        <v>6.2556E-2</v>
      </c>
      <c r="BP389" s="21">
        <f t="shared" si="74"/>
        <v>0</v>
      </c>
    </row>
    <row r="390" spans="1:68" ht="11.1" hidden="1" customHeight="1" outlineLevel="2" x14ac:dyDescent="0.2">
      <c r="A390" s="10"/>
      <c r="B390" s="18"/>
      <c r="C390" s="18"/>
      <c r="D390" s="18"/>
      <c r="E390" s="23" t="s">
        <v>346</v>
      </c>
      <c r="F390" s="208">
        <v>1.5569999999999999</v>
      </c>
      <c r="G390" s="208">
        <v>1.8089999999999999</v>
      </c>
      <c r="H390" s="208">
        <v>1.161</v>
      </c>
      <c r="I390" s="239">
        <v>0.85</v>
      </c>
      <c r="J390" s="239"/>
      <c r="K390" s="208">
        <v>0.42</v>
      </c>
      <c r="L390" s="24"/>
      <c r="M390" s="24"/>
      <c r="N390" s="24"/>
      <c r="O390" s="208">
        <v>0.25600000000000001</v>
      </c>
      <c r="P390" s="24"/>
      <c r="Q390" s="208">
        <v>2.3450000000000002</v>
      </c>
      <c r="R390" s="208">
        <v>1.9430000000000001</v>
      </c>
      <c r="S390" s="24"/>
      <c r="T390" s="24"/>
      <c r="U390" s="208">
        <v>5.2130000000000001</v>
      </c>
      <c r="V390" s="208">
        <v>0.93799999999999994</v>
      </c>
      <c r="W390" s="24"/>
      <c r="X390" s="208">
        <v>0.65300000000000002</v>
      </c>
      <c r="Y390" s="24"/>
      <c r="Z390" s="24"/>
      <c r="AA390" s="24"/>
      <c r="AB390" s="24"/>
      <c r="AC390" s="208">
        <v>0.79500000000000004</v>
      </c>
      <c r="AD390" s="208">
        <v>2.11</v>
      </c>
      <c r="AE390" s="208">
        <v>2.129</v>
      </c>
      <c r="AF390" s="208">
        <v>1.6850000000000001</v>
      </c>
      <c r="AG390" s="208">
        <v>1.39</v>
      </c>
      <c r="AH390" s="208">
        <v>0.55600000000000005</v>
      </c>
      <c r="AI390" s="208">
        <v>0.41099999999999998</v>
      </c>
      <c r="AJ390" s="24"/>
      <c r="AK390" s="208">
        <v>0.1</v>
      </c>
      <c r="AL390" s="24"/>
      <c r="AM390" s="208">
        <v>8.5000000000000006E-2</v>
      </c>
      <c r="AN390" s="208">
        <v>0.93899999999999995</v>
      </c>
      <c r="AO390" s="208">
        <v>1.5660000000000001</v>
      </c>
      <c r="AP390" s="208">
        <v>2.5350000000000001</v>
      </c>
      <c r="AQ390" s="208">
        <v>2.3290000000000002</v>
      </c>
      <c r="AR390" s="208">
        <v>2.25</v>
      </c>
      <c r="AS390" s="208">
        <v>1.6</v>
      </c>
      <c r="AT390" s="208">
        <v>1</v>
      </c>
      <c r="AU390" s="208">
        <v>0.65600000000000003</v>
      </c>
      <c r="AV390" s="24"/>
      <c r="AW390" s="24"/>
      <c r="AX390" s="24"/>
      <c r="AY390" s="24"/>
      <c r="AZ390" s="208">
        <v>0.189</v>
      </c>
      <c r="BA390" s="208">
        <v>1.206</v>
      </c>
      <c r="BB390" s="21">
        <f t="shared" si="75"/>
        <v>5.2130000000000001</v>
      </c>
      <c r="BC390" s="18"/>
      <c r="BD390" s="22">
        <f t="shared" si="77"/>
        <v>7.006720430107527</v>
      </c>
      <c r="BE390" s="21"/>
      <c r="BG390" s="10"/>
      <c r="BH390" s="21"/>
      <c r="BI390" s="22"/>
      <c r="BJ390" s="21"/>
      <c r="BK390" s="21">
        <v>0</v>
      </c>
      <c r="BL390" s="22">
        <v>1.5639E-2</v>
      </c>
      <c r="BM390" s="21"/>
      <c r="BN390" s="21">
        <f t="shared" si="74"/>
        <v>0</v>
      </c>
      <c r="BO390" s="22">
        <f t="shared" si="74"/>
        <v>6.2556E-2</v>
      </c>
      <c r="BP390" s="21">
        <f t="shared" si="74"/>
        <v>0</v>
      </c>
    </row>
    <row r="391" spans="1:68" ht="11.1" hidden="1" customHeight="1" outlineLevel="1" collapsed="1" x14ac:dyDescent="0.2">
      <c r="A391" s="10"/>
      <c r="B391" s="18"/>
      <c r="C391" s="18"/>
      <c r="D391" s="18"/>
      <c r="E391" s="19" t="s">
        <v>347</v>
      </c>
      <c r="F391" s="209">
        <v>9.9689999999999994</v>
      </c>
      <c r="G391" s="209">
        <v>8.3859999999999992</v>
      </c>
      <c r="H391" s="209">
        <v>7.8339999999999996</v>
      </c>
      <c r="I391" s="240">
        <v>5.23</v>
      </c>
      <c r="J391" s="240"/>
      <c r="K391" s="209">
        <v>3.0720000000000001</v>
      </c>
      <c r="L391" s="209">
        <v>0.77</v>
      </c>
      <c r="M391" s="20"/>
      <c r="N391" s="20"/>
      <c r="O391" s="209">
        <v>2.2250000000000001</v>
      </c>
      <c r="P391" s="209">
        <v>5.2460000000000004</v>
      </c>
      <c r="Q391" s="209">
        <v>8.0660000000000007</v>
      </c>
      <c r="R391" s="209">
        <v>10.747</v>
      </c>
      <c r="S391" s="209">
        <v>8.548</v>
      </c>
      <c r="T391" s="209">
        <v>11.474</v>
      </c>
      <c r="U391" s="209">
        <v>7.7249999999999996</v>
      </c>
      <c r="V391" s="209">
        <v>4.8209999999999997</v>
      </c>
      <c r="W391" s="209">
        <v>4.1440000000000001</v>
      </c>
      <c r="X391" s="209">
        <v>0.95</v>
      </c>
      <c r="Y391" s="209">
        <v>0.27</v>
      </c>
      <c r="Z391" s="209">
        <v>0.46400000000000002</v>
      </c>
      <c r="AA391" s="209">
        <v>2.4969999999999999</v>
      </c>
      <c r="AB391" s="209">
        <v>4</v>
      </c>
      <c r="AC391" s="209">
        <v>8.6530000000000005</v>
      </c>
      <c r="AD391" s="209">
        <v>12.744999999999999</v>
      </c>
      <c r="AE391" s="209">
        <v>12.423</v>
      </c>
      <c r="AF391" s="209">
        <v>9.6869999999999994</v>
      </c>
      <c r="AG391" s="209">
        <v>7.5730000000000004</v>
      </c>
      <c r="AH391" s="209">
        <v>5.1859999999999999</v>
      </c>
      <c r="AI391" s="209">
        <v>3.6190000000000002</v>
      </c>
      <c r="AJ391" s="20"/>
      <c r="AK391" s="209">
        <v>1.5629999999999999</v>
      </c>
      <c r="AL391" s="209">
        <v>0.36799999999999999</v>
      </c>
      <c r="AM391" s="209">
        <v>2.8439999999999999</v>
      </c>
      <c r="AN391" s="209">
        <v>5.84</v>
      </c>
      <c r="AO391" s="209">
        <v>13.727</v>
      </c>
      <c r="AP391" s="209">
        <v>16.948</v>
      </c>
      <c r="AQ391" s="209">
        <v>29.44</v>
      </c>
      <c r="AR391" s="209">
        <v>13.853</v>
      </c>
      <c r="AS391" s="209">
        <v>8.6720000000000006</v>
      </c>
      <c r="AT391" s="209">
        <v>5.9989999999999997</v>
      </c>
      <c r="AU391" s="209">
        <v>2.972</v>
      </c>
      <c r="AV391" s="209">
        <v>0.54500000000000004</v>
      </c>
      <c r="AW391" s="209">
        <v>6.5000000000000002E-2</v>
      </c>
      <c r="AX391" s="20"/>
      <c r="AY391" s="209">
        <v>2.7210000000000001</v>
      </c>
      <c r="AZ391" s="209">
        <v>3.5910000000000002</v>
      </c>
      <c r="BA391" s="209">
        <v>6.5069999999999997</v>
      </c>
      <c r="BB391" s="21">
        <f>BB392+BB393+BB394+BB395</f>
        <v>32.249000000000002</v>
      </c>
      <c r="BC391" s="61">
        <f>BD391</f>
        <v>43.345430107526887</v>
      </c>
      <c r="BD391" s="22">
        <f t="shared" si="77"/>
        <v>43.345430107526887</v>
      </c>
      <c r="BE391" s="21">
        <f>BC391-BD391</f>
        <v>0</v>
      </c>
      <c r="BF391" s="2">
        <v>23.8</v>
      </c>
      <c r="BG391" s="10">
        <v>6</v>
      </c>
      <c r="BH391" s="21">
        <f t="shared" si="73"/>
        <v>3.2249000000000007E-2</v>
      </c>
      <c r="BI391" s="22">
        <f t="shared" si="73"/>
        <v>3.2249000000000007E-2</v>
      </c>
      <c r="BJ391" s="21">
        <f t="shared" si="76"/>
        <v>0</v>
      </c>
      <c r="BK391" s="21">
        <v>9.6747000000000027E-2</v>
      </c>
      <c r="BL391" s="22">
        <v>9.6747000000000027E-2</v>
      </c>
      <c r="BM391" s="21">
        <v>0</v>
      </c>
      <c r="BN391" s="21">
        <f t="shared" si="74"/>
        <v>0.38698800000000011</v>
      </c>
      <c r="BO391" s="22">
        <f t="shared" si="74"/>
        <v>0.38698800000000011</v>
      </c>
      <c r="BP391" s="21">
        <f t="shared" si="74"/>
        <v>0</v>
      </c>
    </row>
    <row r="392" spans="1:68" ht="11.1" hidden="1" customHeight="1" outlineLevel="2" x14ac:dyDescent="0.2">
      <c r="A392" s="10"/>
      <c r="B392" s="18"/>
      <c r="C392" s="18"/>
      <c r="D392" s="18"/>
      <c r="E392" s="23" t="s">
        <v>348</v>
      </c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08">
        <v>4.5990000000000002</v>
      </c>
      <c r="AP392" s="208">
        <v>7.4</v>
      </c>
      <c r="AQ392" s="208">
        <v>17.798999999999999</v>
      </c>
      <c r="AR392" s="208">
        <v>2.6070000000000002</v>
      </c>
      <c r="AS392" s="208">
        <v>1.5449999999999999</v>
      </c>
      <c r="AT392" s="208">
        <v>1.123</v>
      </c>
      <c r="AU392" s="208">
        <v>0.45300000000000001</v>
      </c>
      <c r="AV392" s="208">
        <v>7.3999999999999996E-2</v>
      </c>
      <c r="AW392" s="24"/>
      <c r="AX392" s="24"/>
      <c r="AY392" s="208">
        <v>0.22800000000000001</v>
      </c>
      <c r="AZ392" s="208">
        <v>0.54100000000000004</v>
      </c>
      <c r="BA392" s="208">
        <v>1.226</v>
      </c>
      <c r="BB392" s="21">
        <f t="shared" si="75"/>
        <v>17.798999999999999</v>
      </c>
      <c r="BC392" s="18"/>
      <c r="BD392" s="22">
        <f t="shared" si="77"/>
        <v>23.923387096774192</v>
      </c>
      <c r="BE392" s="21"/>
      <c r="BG392" s="10"/>
      <c r="BH392" s="21"/>
      <c r="BI392" s="22"/>
      <c r="BJ392" s="21"/>
      <c r="BK392" s="21">
        <v>0</v>
      </c>
      <c r="BL392" s="22">
        <v>5.3397E-2</v>
      </c>
      <c r="BM392" s="21"/>
      <c r="BN392" s="21">
        <f t="shared" si="74"/>
        <v>0</v>
      </c>
      <c r="BO392" s="22">
        <f t="shared" si="74"/>
        <v>0.213588</v>
      </c>
      <c r="BP392" s="21">
        <f t="shared" si="74"/>
        <v>0</v>
      </c>
    </row>
    <row r="393" spans="1:68" ht="11.1" hidden="1" customHeight="1" outlineLevel="2" x14ac:dyDescent="0.2">
      <c r="A393" s="10"/>
      <c r="B393" s="18"/>
      <c r="C393" s="18"/>
      <c r="D393" s="18"/>
      <c r="E393" s="23" t="s">
        <v>349</v>
      </c>
      <c r="F393" s="208">
        <v>7.4850000000000003</v>
      </c>
      <c r="G393" s="208">
        <v>6.2279999999999998</v>
      </c>
      <c r="H393" s="208">
        <v>5.78</v>
      </c>
      <c r="I393" s="239">
        <v>3.762</v>
      </c>
      <c r="J393" s="239"/>
      <c r="K393" s="208">
        <v>2.0299999999999998</v>
      </c>
      <c r="L393" s="208">
        <v>0.41499999999999998</v>
      </c>
      <c r="M393" s="24"/>
      <c r="N393" s="24"/>
      <c r="O393" s="208">
        <v>1.425</v>
      </c>
      <c r="P393" s="208">
        <v>3.78</v>
      </c>
      <c r="Q393" s="208">
        <v>5.9850000000000003</v>
      </c>
      <c r="R393" s="208">
        <v>8.3279999999999994</v>
      </c>
      <c r="S393" s="208">
        <v>6.0250000000000004</v>
      </c>
      <c r="T393" s="208">
        <v>8.673</v>
      </c>
      <c r="U393" s="208">
        <v>5.7590000000000003</v>
      </c>
      <c r="V393" s="208">
        <v>3.528</v>
      </c>
      <c r="W393" s="208">
        <v>3.0489999999999999</v>
      </c>
      <c r="X393" s="208">
        <v>0.58099999999999996</v>
      </c>
      <c r="Y393" s="208">
        <v>8.4000000000000005E-2</v>
      </c>
      <c r="Z393" s="208">
        <v>0.185</v>
      </c>
      <c r="AA393" s="208">
        <v>1.754</v>
      </c>
      <c r="AB393" s="208">
        <v>2.8140000000000001</v>
      </c>
      <c r="AC393" s="208">
        <v>6.4630000000000001</v>
      </c>
      <c r="AD393" s="208">
        <v>9.9090000000000007</v>
      </c>
      <c r="AE393" s="208">
        <v>9.5090000000000003</v>
      </c>
      <c r="AF393" s="208">
        <v>7.444</v>
      </c>
      <c r="AG393" s="208">
        <v>5.8289999999999997</v>
      </c>
      <c r="AH393" s="208">
        <v>3.875</v>
      </c>
      <c r="AI393" s="208">
        <v>2.6659999999999999</v>
      </c>
      <c r="AJ393" s="24"/>
      <c r="AK393" s="208">
        <v>1.008</v>
      </c>
      <c r="AL393" s="208">
        <v>0.27800000000000002</v>
      </c>
      <c r="AM393" s="208">
        <v>2.1030000000000002</v>
      </c>
      <c r="AN393" s="208">
        <v>3.75</v>
      </c>
      <c r="AO393" s="208">
        <v>6.016</v>
      </c>
      <c r="AP393" s="208">
        <v>5.8410000000000002</v>
      </c>
      <c r="AQ393" s="208">
        <v>7.31</v>
      </c>
      <c r="AR393" s="208">
        <v>6.9960000000000004</v>
      </c>
      <c r="AS393" s="208">
        <v>4.2699999999999996</v>
      </c>
      <c r="AT393" s="208">
        <v>3.03</v>
      </c>
      <c r="AU393" s="208">
        <v>1.4650000000000001</v>
      </c>
      <c r="AV393" s="208">
        <v>0.24</v>
      </c>
      <c r="AW393" s="208">
        <v>6.5000000000000002E-2</v>
      </c>
      <c r="AX393" s="24"/>
      <c r="AY393" s="208">
        <v>1.2889999999999999</v>
      </c>
      <c r="AZ393" s="208">
        <v>1.7190000000000001</v>
      </c>
      <c r="BA393" s="208">
        <v>2.911</v>
      </c>
      <c r="BB393" s="21">
        <f t="shared" si="75"/>
        <v>9.9090000000000007</v>
      </c>
      <c r="BC393" s="18"/>
      <c r="BD393" s="22">
        <f t="shared" si="77"/>
        <v>13.318548387096776</v>
      </c>
      <c r="BE393" s="21"/>
      <c r="BG393" s="10"/>
      <c r="BH393" s="21"/>
      <c r="BI393" s="22"/>
      <c r="BJ393" s="21"/>
      <c r="BK393" s="21">
        <v>0</v>
      </c>
      <c r="BL393" s="22">
        <v>2.9727000000000003E-2</v>
      </c>
      <c r="BM393" s="21"/>
      <c r="BN393" s="21">
        <f t="shared" si="74"/>
        <v>0</v>
      </c>
      <c r="BO393" s="22">
        <f t="shared" si="74"/>
        <v>0.11890800000000001</v>
      </c>
      <c r="BP393" s="21">
        <f t="shared" si="74"/>
        <v>0</v>
      </c>
    </row>
    <row r="394" spans="1:68" ht="11.1" hidden="1" customHeight="1" outlineLevel="2" x14ac:dyDescent="0.2">
      <c r="A394" s="10"/>
      <c r="B394" s="18"/>
      <c r="C394" s="18"/>
      <c r="D394" s="18"/>
      <c r="E394" s="23" t="s">
        <v>350</v>
      </c>
      <c r="F394" s="208">
        <v>2.484</v>
      </c>
      <c r="G394" s="208">
        <v>2.1579999999999999</v>
      </c>
      <c r="H394" s="208">
        <v>2.0539999999999998</v>
      </c>
      <c r="I394" s="239">
        <v>1.468</v>
      </c>
      <c r="J394" s="239"/>
      <c r="K394" s="208">
        <v>1.042</v>
      </c>
      <c r="L394" s="208">
        <v>0.35499999999999998</v>
      </c>
      <c r="M394" s="24"/>
      <c r="N394" s="24"/>
      <c r="O394" s="208">
        <v>0.8</v>
      </c>
      <c r="P394" s="208">
        <v>1.466</v>
      </c>
      <c r="Q394" s="208">
        <v>2.081</v>
      </c>
      <c r="R394" s="208">
        <v>2.419</v>
      </c>
      <c r="S394" s="208">
        <v>2.5230000000000001</v>
      </c>
      <c r="T394" s="208">
        <v>2.8010000000000002</v>
      </c>
      <c r="U394" s="208">
        <v>1.966</v>
      </c>
      <c r="V394" s="208">
        <v>1.2929999999999999</v>
      </c>
      <c r="W394" s="208">
        <v>1.095</v>
      </c>
      <c r="X394" s="208">
        <v>0.36899999999999999</v>
      </c>
      <c r="Y394" s="208">
        <v>0.186</v>
      </c>
      <c r="Z394" s="208">
        <v>0.27900000000000003</v>
      </c>
      <c r="AA394" s="208">
        <v>0.74299999999999999</v>
      </c>
      <c r="AB394" s="208">
        <v>1.1859999999999999</v>
      </c>
      <c r="AC394" s="208">
        <v>2.19</v>
      </c>
      <c r="AD394" s="208">
        <v>2.8359999999999999</v>
      </c>
      <c r="AE394" s="208">
        <v>2.9140000000000001</v>
      </c>
      <c r="AF394" s="208">
        <v>2.2429999999999999</v>
      </c>
      <c r="AG394" s="208">
        <v>1.744</v>
      </c>
      <c r="AH394" s="208">
        <v>1.3109999999999999</v>
      </c>
      <c r="AI394" s="208">
        <v>0.95299999999999996</v>
      </c>
      <c r="AJ394" s="24"/>
      <c r="AK394" s="208">
        <v>0.55500000000000005</v>
      </c>
      <c r="AL394" s="208">
        <v>0.09</v>
      </c>
      <c r="AM394" s="208">
        <v>0.74099999999999999</v>
      </c>
      <c r="AN394" s="208">
        <v>1.35</v>
      </c>
      <c r="AO394" s="208">
        <v>2.1629999999999998</v>
      </c>
      <c r="AP394" s="208">
        <v>2.3239999999999998</v>
      </c>
      <c r="AQ394" s="208">
        <v>2.7040000000000002</v>
      </c>
      <c r="AR394" s="208">
        <v>2.6560000000000001</v>
      </c>
      <c r="AS394" s="208">
        <v>1.8089999999999999</v>
      </c>
      <c r="AT394" s="208">
        <v>1.1479999999999999</v>
      </c>
      <c r="AU394" s="208">
        <v>0.64900000000000002</v>
      </c>
      <c r="AV394" s="208">
        <v>0.14199999999999999</v>
      </c>
      <c r="AW394" s="24"/>
      <c r="AX394" s="24"/>
      <c r="AY394" s="208">
        <v>0.77200000000000002</v>
      </c>
      <c r="AZ394" s="208">
        <v>0.85199999999999998</v>
      </c>
      <c r="BA394" s="208">
        <v>1.4490000000000001</v>
      </c>
      <c r="BB394" s="21">
        <f t="shared" si="75"/>
        <v>2.9140000000000001</v>
      </c>
      <c r="BC394" s="18"/>
      <c r="BD394" s="22">
        <f t="shared" si="77"/>
        <v>3.9166666666666665</v>
      </c>
      <c r="BE394" s="21"/>
      <c r="BG394" s="10"/>
      <c r="BH394" s="21"/>
      <c r="BI394" s="22"/>
      <c r="BJ394" s="21"/>
      <c r="BK394" s="21">
        <v>0</v>
      </c>
      <c r="BL394" s="22">
        <v>8.7419999999999998E-3</v>
      </c>
      <c r="BM394" s="21"/>
      <c r="BN394" s="21">
        <f t="shared" si="74"/>
        <v>0</v>
      </c>
      <c r="BO394" s="22">
        <f t="shared" si="74"/>
        <v>3.4967999999999999E-2</v>
      </c>
      <c r="BP394" s="21">
        <f t="shared" si="74"/>
        <v>0</v>
      </c>
    </row>
    <row r="395" spans="1:68" ht="11.1" hidden="1" customHeight="1" outlineLevel="2" x14ac:dyDescent="0.2">
      <c r="A395" s="10"/>
      <c r="B395" s="18"/>
      <c r="C395" s="18"/>
      <c r="D395" s="18"/>
      <c r="E395" s="23" t="s">
        <v>351</v>
      </c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08">
        <v>0.74</v>
      </c>
      <c r="AO395" s="208">
        <v>0.94899999999999995</v>
      </c>
      <c r="AP395" s="208">
        <v>1.383</v>
      </c>
      <c r="AQ395" s="208">
        <v>1.627</v>
      </c>
      <c r="AR395" s="208">
        <v>1.5940000000000001</v>
      </c>
      <c r="AS395" s="208">
        <v>1.048</v>
      </c>
      <c r="AT395" s="208">
        <v>0.69799999999999995</v>
      </c>
      <c r="AU395" s="208">
        <v>0.40500000000000003</v>
      </c>
      <c r="AV395" s="208">
        <v>8.8999999999999996E-2</v>
      </c>
      <c r="AW395" s="24"/>
      <c r="AX395" s="24"/>
      <c r="AY395" s="208">
        <v>0.432</v>
      </c>
      <c r="AZ395" s="208">
        <v>0.47899999999999998</v>
      </c>
      <c r="BA395" s="208">
        <v>0.92100000000000004</v>
      </c>
      <c r="BB395" s="21">
        <f t="shared" si="75"/>
        <v>1.627</v>
      </c>
      <c r="BC395" s="18"/>
      <c r="BD395" s="22">
        <f t="shared" si="77"/>
        <v>2.1868279569892475</v>
      </c>
      <c r="BE395" s="21"/>
      <c r="BG395" s="10"/>
      <c r="BH395" s="21"/>
      <c r="BI395" s="22"/>
      <c r="BJ395" s="21"/>
      <c r="BK395" s="21">
        <v>0</v>
      </c>
      <c r="BL395" s="22">
        <v>4.8809999999999999E-3</v>
      </c>
      <c r="BM395" s="21"/>
      <c r="BN395" s="21">
        <f t="shared" si="74"/>
        <v>0</v>
      </c>
      <c r="BO395" s="22">
        <f t="shared" si="74"/>
        <v>1.9524E-2</v>
      </c>
      <c r="BP395" s="21">
        <f t="shared" si="74"/>
        <v>0</v>
      </c>
    </row>
    <row r="396" spans="1:68" ht="11.1" hidden="1" customHeight="1" outlineLevel="1" collapsed="1" x14ac:dyDescent="0.2">
      <c r="A396" s="10"/>
      <c r="B396" s="18"/>
      <c r="C396" s="18"/>
      <c r="D396" s="18"/>
      <c r="E396" s="19" t="s">
        <v>352</v>
      </c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9">
        <v>2.2989999999999999</v>
      </c>
      <c r="AO396" s="209">
        <v>3.8</v>
      </c>
      <c r="AP396" s="209">
        <v>6.26</v>
      </c>
      <c r="AQ396" s="209">
        <v>3.72</v>
      </c>
      <c r="AR396" s="209">
        <v>1.7829999999999999</v>
      </c>
      <c r="AS396" s="209">
        <v>1.1180000000000001</v>
      </c>
      <c r="AT396" s="209">
        <v>0.86799999999999999</v>
      </c>
      <c r="AU396" s="209">
        <v>0.41299999999999998</v>
      </c>
      <c r="AV396" s="20"/>
      <c r="AW396" s="209">
        <v>0.13700000000000001</v>
      </c>
      <c r="AX396" s="20"/>
      <c r="AY396" s="209">
        <v>0.42099999999999999</v>
      </c>
      <c r="AZ396" s="20"/>
      <c r="BA396" s="209">
        <v>1.49</v>
      </c>
      <c r="BB396" s="21">
        <f t="shared" si="75"/>
        <v>6.26</v>
      </c>
      <c r="BC396" s="61">
        <f>BD396</f>
        <v>8.413978494623656</v>
      </c>
      <c r="BD396" s="22">
        <f t="shared" si="77"/>
        <v>8.413978494623656</v>
      </c>
      <c r="BE396" s="21">
        <f>BC396-BD396</f>
        <v>0</v>
      </c>
      <c r="BF396" s="2">
        <v>1.2</v>
      </c>
      <c r="BG396" s="10">
        <v>5</v>
      </c>
      <c r="BH396" s="21">
        <f t="shared" si="73"/>
        <v>6.2599999999999999E-3</v>
      </c>
      <c r="BI396" s="22">
        <f t="shared" si="73"/>
        <v>6.2599999999999999E-3</v>
      </c>
      <c r="BJ396" s="21">
        <f t="shared" si="76"/>
        <v>0</v>
      </c>
      <c r="BK396" s="21">
        <v>1.8779999999999998E-2</v>
      </c>
      <c r="BL396" s="22">
        <v>1.8779999999999998E-2</v>
      </c>
      <c r="BM396" s="21">
        <v>0</v>
      </c>
      <c r="BN396" s="21">
        <f t="shared" si="74"/>
        <v>7.5119999999999992E-2</v>
      </c>
      <c r="BO396" s="22">
        <f t="shared" si="74"/>
        <v>7.5119999999999992E-2</v>
      </c>
      <c r="BP396" s="21">
        <f t="shared" si="74"/>
        <v>0</v>
      </c>
    </row>
    <row r="397" spans="1:68" ht="11.1" hidden="1" customHeight="1" outlineLevel="2" x14ac:dyDescent="0.2">
      <c r="A397" s="10"/>
      <c r="B397" s="18"/>
      <c r="C397" s="18"/>
      <c r="D397" s="18"/>
      <c r="E397" s="23" t="s">
        <v>353</v>
      </c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08">
        <v>2.2989999999999999</v>
      </c>
      <c r="AO397" s="208">
        <v>3.8</v>
      </c>
      <c r="AP397" s="208">
        <v>6.26</v>
      </c>
      <c r="AQ397" s="208">
        <v>3.72</v>
      </c>
      <c r="AR397" s="208">
        <v>1.7829999999999999</v>
      </c>
      <c r="AS397" s="208">
        <v>1.1180000000000001</v>
      </c>
      <c r="AT397" s="208">
        <v>0.86799999999999999</v>
      </c>
      <c r="AU397" s="208">
        <v>0.41299999999999998</v>
      </c>
      <c r="AV397" s="24"/>
      <c r="AW397" s="208">
        <v>0.13700000000000001</v>
      </c>
      <c r="AX397" s="24"/>
      <c r="AY397" s="208">
        <v>0.42099999999999999</v>
      </c>
      <c r="AZ397" s="24"/>
      <c r="BA397" s="208">
        <v>1.49</v>
      </c>
      <c r="BB397" s="21">
        <f t="shared" si="75"/>
        <v>6.26</v>
      </c>
      <c r="BC397" s="18"/>
      <c r="BD397" s="22">
        <f t="shared" si="77"/>
        <v>8.413978494623656</v>
      </c>
      <c r="BE397" s="21"/>
      <c r="BF397" s="2">
        <v>1.2</v>
      </c>
      <c r="BG397" s="10"/>
      <c r="BH397" s="21"/>
      <c r="BI397" s="22"/>
      <c r="BJ397" s="21"/>
      <c r="BK397" s="21">
        <v>0</v>
      </c>
      <c r="BL397" s="22">
        <v>1.8779999999999998E-2</v>
      </c>
      <c r="BM397" s="21"/>
      <c r="BN397" s="21">
        <f t="shared" si="74"/>
        <v>0</v>
      </c>
      <c r="BO397" s="22">
        <f t="shared" si="74"/>
        <v>7.5119999999999992E-2</v>
      </c>
      <c r="BP397" s="21">
        <f t="shared" si="74"/>
        <v>0</v>
      </c>
    </row>
    <row r="398" spans="1:68" ht="11.1" hidden="1" customHeight="1" outlineLevel="1" collapsed="1" x14ac:dyDescent="0.2">
      <c r="A398" s="10"/>
      <c r="B398" s="18"/>
      <c r="C398" s="18"/>
      <c r="D398" s="18"/>
      <c r="E398" s="19" t="s">
        <v>354</v>
      </c>
      <c r="F398" s="209">
        <v>10.308</v>
      </c>
      <c r="G398" s="209">
        <v>8.8360000000000003</v>
      </c>
      <c r="H398" s="209">
        <v>9.3610000000000007</v>
      </c>
      <c r="I398" s="240">
        <v>6.6219999999999999</v>
      </c>
      <c r="J398" s="240"/>
      <c r="K398" s="209">
        <v>4.3929999999999998</v>
      </c>
      <c r="L398" s="20"/>
      <c r="M398" s="209">
        <v>2.3170000000000002</v>
      </c>
      <c r="N398" s="209">
        <v>2.585</v>
      </c>
      <c r="O398" s="209">
        <v>3.2010000000000001</v>
      </c>
      <c r="P398" s="209">
        <v>6.6609999999999996</v>
      </c>
      <c r="Q398" s="209">
        <v>8.0980000000000008</v>
      </c>
      <c r="R398" s="209">
        <v>10.282999999999999</v>
      </c>
      <c r="S398" s="209">
        <v>10.641</v>
      </c>
      <c r="T398" s="209">
        <v>11.879</v>
      </c>
      <c r="U398" s="209">
        <v>8.0939999999999994</v>
      </c>
      <c r="V398" s="209">
        <v>6.6210000000000004</v>
      </c>
      <c r="W398" s="209">
        <v>5.6130000000000004</v>
      </c>
      <c r="X398" s="209">
        <v>2.8740000000000001</v>
      </c>
      <c r="Y398" s="209">
        <v>2.3759999999999999</v>
      </c>
      <c r="Z398" s="209">
        <v>3.0790000000000002</v>
      </c>
      <c r="AA398" s="209">
        <v>4.4640000000000004</v>
      </c>
      <c r="AB398" s="209">
        <v>6.0259999999999998</v>
      </c>
      <c r="AC398" s="209">
        <v>9.1679999999999993</v>
      </c>
      <c r="AD398" s="209">
        <v>12.125</v>
      </c>
      <c r="AE398" s="209">
        <v>11.585000000000001</v>
      </c>
      <c r="AF398" s="209">
        <v>9.76</v>
      </c>
      <c r="AG398" s="209">
        <v>8.7409999999999997</v>
      </c>
      <c r="AH398" s="209">
        <v>6.4059999999999997</v>
      </c>
      <c r="AI398" s="209">
        <v>4.8639999999999999</v>
      </c>
      <c r="AJ398" s="20"/>
      <c r="AK398" s="209">
        <v>6.7789999999999999</v>
      </c>
      <c r="AL398" s="209">
        <v>2.7480000000000002</v>
      </c>
      <c r="AM398" s="209">
        <v>4.6479999999999997</v>
      </c>
      <c r="AN398" s="209">
        <v>5.8550000000000004</v>
      </c>
      <c r="AO398" s="209">
        <v>8.6999999999999993</v>
      </c>
      <c r="AP398" s="209">
        <v>6.8380000000000001</v>
      </c>
      <c r="AQ398" s="209">
        <v>10.432</v>
      </c>
      <c r="AR398" s="209">
        <v>10.093</v>
      </c>
      <c r="AS398" s="209">
        <v>6.8109999999999999</v>
      </c>
      <c r="AT398" s="209">
        <v>6.407</v>
      </c>
      <c r="AU398" s="209">
        <v>3.6</v>
      </c>
      <c r="AV398" s="209">
        <v>2.3330000000000002</v>
      </c>
      <c r="AW398" s="209">
        <v>1.8480000000000001</v>
      </c>
      <c r="AX398" s="209">
        <v>1.3160000000000001</v>
      </c>
      <c r="AY398" s="209">
        <v>2.4769999999999999</v>
      </c>
      <c r="AZ398" s="209">
        <v>8.4570000000000007</v>
      </c>
      <c r="BA398" s="209">
        <v>10.539</v>
      </c>
      <c r="BB398" s="21">
        <f>BB399+BB400</f>
        <v>20.582000000000001</v>
      </c>
      <c r="BC398" s="61">
        <f>BD398</f>
        <v>27.663978494623656</v>
      </c>
      <c r="BD398" s="22">
        <f t="shared" si="77"/>
        <v>27.663978494623656</v>
      </c>
      <c r="BE398" s="21">
        <f>BC398-BD398</f>
        <v>0</v>
      </c>
      <c r="BG398" s="10">
        <v>6</v>
      </c>
      <c r="BH398" s="21">
        <f t="shared" si="73"/>
        <v>2.0582E-2</v>
      </c>
      <c r="BI398" s="22">
        <f t="shared" si="73"/>
        <v>2.0582E-2</v>
      </c>
      <c r="BJ398" s="21">
        <f t="shared" si="76"/>
        <v>0</v>
      </c>
      <c r="BK398" s="21">
        <v>3.6375000000000005E-2</v>
      </c>
      <c r="BL398" s="22">
        <v>3.6375000000000005E-2</v>
      </c>
      <c r="BM398" s="21">
        <v>0</v>
      </c>
      <c r="BN398" s="21">
        <f t="shared" si="74"/>
        <v>0.14550000000000002</v>
      </c>
      <c r="BO398" s="22">
        <f t="shared" si="74"/>
        <v>0.14550000000000002</v>
      </c>
      <c r="BP398" s="21">
        <f t="shared" si="74"/>
        <v>0</v>
      </c>
    </row>
    <row r="399" spans="1:68" ht="11.1" hidden="1" customHeight="1" outlineLevel="2" x14ac:dyDescent="0.2">
      <c r="A399" s="10"/>
      <c r="B399" s="18"/>
      <c r="C399" s="18"/>
      <c r="D399" s="18"/>
      <c r="E399" s="23" t="s">
        <v>355</v>
      </c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08">
        <v>8.4570000000000007</v>
      </c>
      <c r="BA399" s="208">
        <v>2.3490000000000002</v>
      </c>
      <c r="BB399" s="21">
        <f t="shared" si="75"/>
        <v>8.4570000000000007</v>
      </c>
      <c r="BC399" s="18"/>
      <c r="BD399" s="22">
        <f t="shared" si="77"/>
        <v>11.366935483870968</v>
      </c>
      <c r="BE399" s="21"/>
      <c r="BG399" s="10"/>
      <c r="BH399" s="21"/>
      <c r="BI399" s="22"/>
      <c r="BJ399" s="21"/>
      <c r="BK399" s="21">
        <v>0</v>
      </c>
      <c r="BL399" s="22">
        <v>2.5370999999999998E-2</v>
      </c>
      <c r="BM399" s="21"/>
      <c r="BN399" s="21">
        <f t="shared" si="74"/>
        <v>0</v>
      </c>
      <c r="BO399" s="22">
        <f t="shared" si="74"/>
        <v>0.10148399999999999</v>
      </c>
      <c r="BP399" s="21">
        <f t="shared" si="74"/>
        <v>0</v>
      </c>
    </row>
    <row r="400" spans="1:68" ht="11.1" hidden="1" customHeight="1" outlineLevel="2" x14ac:dyDescent="0.2">
      <c r="A400" s="10"/>
      <c r="B400" s="18"/>
      <c r="C400" s="18"/>
      <c r="D400" s="18"/>
      <c r="E400" s="23" t="s">
        <v>356</v>
      </c>
      <c r="F400" s="208">
        <v>10.308</v>
      </c>
      <c r="G400" s="208">
        <v>8.8360000000000003</v>
      </c>
      <c r="H400" s="208">
        <v>9.3610000000000007</v>
      </c>
      <c r="I400" s="239">
        <v>6.6219999999999999</v>
      </c>
      <c r="J400" s="239"/>
      <c r="K400" s="208">
        <v>4.3929999999999998</v>
      </c>
      <c r="L400" s="24"/>
      <c r="M400" s="208">
        <v>2.3170000000000002</v>
      </c>
      <c r="N400" s="208">
        <v>2.585</v>
      </c>
      <c r="O400" s="208">
        <v>3.2010000000000001</v>
      </c>
      <c r="P400" s="208">
        <v>6.6609999999999996</v>
      </c>
      <c r="Q400" s="208">
        <v>8.0980000000000008</v>
      </c>
      <c r="R400" s="208">
        <v>10.282999999999999</v>
      </c>
      <c r="S400" s="208">
        <v>10.641</v>
      </c>
      <c r="T400" s="208">
        <v>11.879</v>
      </c>
      <c r="U400" s="208">
        <v>8.0939999999999994</v>
      </c>
      <c r="V400" s="208">
        <v>6.6210000000000004</v>
      </c>
      <c r="W400" s="208">
        <v>5.6130000000000004</v>
      </c>
      <c r="X400" s="208">
        <v>2.8740000000000001</v>
      </c>
      <c r="Y400" s="208">
        <v>2.3759999999999999</v>
      </c>
      <c r="Z400" s="208">
        <v>3.0790000000000002</v>
      </c>
      <c r="AA400" s="208">
        <v>4.4640000000000004</v>
      </c>
      <c r="AB400" s="208">
        <v>6.0259999999999998</v>
      </c>
      <c r="AC400" s="208">
        <v>9.1679999999999993</v>
      </c>
      <c r="AD400" s="208">
        <v>12.125</v>
      </c>
      <c r="AE400" s="208">
        <v>11.585000000000001</v>
      </c>
      <c r="AF400" s="208">
        <v>9.76</v>
      </c>
      <c r="AG400" s="208">
        <v>8.7409999999999997</v>
      </c>
      <c r="AH400" s="208">
        <v>6.4059999999999997</v>
      </c>
      <c r="AI400" s="208">
        <v>4.8639999999999999</v>
      </c>
      <c r="AJ400" s="24"/>
      <c r="AK400" s="208">
        <v>6.7789999999999999</v>
      </c>
      <c r="AL400" s="208">
        <v>2.7480000000000002</v>
      </c>
      <c r="AM400" s="208">
        <v>4.6479999999999997</v>
      </c>
      <c r="AN400" s="208">
        <v>5.8550000000000004</v>
      </c>
      <c r="AO400" s="208">
        <v>8.6999999999999993</v>
      </c>
      <c r="AP400" s="208">
        <v>6.8380000000000001</v>
      </c>
      <c r="AQ400" s="208">
        <v>10.432</v>
      </c>
      <c r="AR400" s="208">
        <v>10.093</v>
      </c>
      <c r="AS400" s="208">
        <v>6.8109999999999999</v>
      </c>
      <c r="AT400" s="208">
        <v>6.407</v>
      </c>
      <c r="AU400" s="208">
        <v>3.6</v>
      </c>
      <c r="AV400" s="208">
        <v>2.3330000000000002</v>
      </c>
      <c r="AW400" s="208">
        <v>1.8480000000000001</v>
      </c>
      <c r="AX400" s="208">
        <v>1.3160000000000001</v>
      </c>
      <c r="AY400" s="208">
        <v>2.4769999999999999</v>
      </c>
      <c r="AZ400" s="24"/>
      <c r="BA400" s="208">
        <v>8.19</v>
      </c>
      <c r="BB400" s="21">
        <f t="shared" si="75"/>
        <v>12.125</v>
      </c>
      <c r="BC400" s="18"/>
      <c r="BD400" s="22">
        <f t="shared" si="77"/>
        <v>16.297043010752688</v>
      </c>
      <c r="BE400" s="21"/>
      <c r="BF400" s="2">
        <v>5.7</v>
      </c>
      <c r="BG400" s="10"/>
      <c r="BH400" s="21"/>
      <c r="BI400" s="22"/>
      <c r="BJ400" s="21"/>
      <c r="BK400" s="21">
        <v>0</v>
      </c>
      <c r="BL400" s="22">
        <v>3.6375000000000005E-2</v>
      </c>
      <c r="BM400" s="21"/>
      <c r="BN400" s="21">
        <f t="shared" si="74"/>
        <v>0</v>
      </c>
      <c r="BO400" s="22">
        <f t="shared" si="74"/>
        <v>0.14550000000000002</v>
      </c>
      <c r="BP400" s="21">
        <f t="shared" si="74"/>
        <v>0</v>
      </c>
    </row>
    <row r="401" spans="1:68" ht="11.1" hidden="1" customHeight="1" outlineLevel="1" collapsed="1" x14ac:dyDescent="0.2">
      <c r="A401" s="10"/>
      <c r="B401" s="18"/>
      <c r="C401" s="18"/>
      <c r="D401" s="18"/>
      <c r="E401" s="19" t="s">
        <v>357</v>
      </c>
      <c r="F401" s="209">
        <v>5.3010000000000002</v>
      </c>
      <c r="G401" s="209">
        <v>4.593</v>
      </c>
      <c r="H401" s="209">
        <v>4.4139999999999997</v>
      </c>
      <c r="I401" s="240">
        <v>2.86</v>
      </c>
      <c r="J401" s="240"/>
      <c r="K401" s="209">
        <v>1.702</v>
      </c>
      <c r="L401" s="209">
        <v>0.378</v>
      </c>
      <c r="M401" s="20"/>
      <c r="N401" s="20"/>
      <c r="O401" s="209">
        <v>1.69</v>
      </c>
      <c r="P401" s="209">
        <v>3.1829999999999998</v>
      </c>
      <c r="Q401" s="209">
        <v>4.6619999999999999</v>
      </c>
      <c r="R401" s="209">
        <v>5.7389999999999999</v>
      </c>
      <c r="S401" s="209">
        <v>6.0449999999999999</v>
      </c>
      <c r="T401" s="209">
        <v>6.7530000000000001</v>
      </c>
      <c r="U401" s="209">
        <v>4.4989999999999997</v>
      </c>
      <c r="V401" s="209">
        <v>5.23</v>
      </c>
      <c r="W401" s="209">
        <v>1.1180000000000001</v>
      </c>
      <c r="X401" s="209">
        <v>0.44</v>
      </c>
      <c r="Y401" s="209">
        <v>0.28299999999999997</v>
      </c>
      <c r="Z401" s="209">
        <v>0.34599999999999997</v>
      </c>
      <c r="AA401" s="20"/>
      <c r="AB401" s="209">
        <v>1.78</v>
      </c>
      <c r="AC401" s="209">
        <v>1.913</v>
      </c>
      <c r="AD401" s="209">
        <v>2.8330000000000002</v>
      </c>
      <c r="AE401" s="209">
        <v>2.7440000000000002</v>
      </c>
      <c r="AF401" s="209">
        <v>2.0830000000000002</v>
      </c>
      <c r="AG401" s="209">
        <v>1.73</v>
      </c>
      <c r="AH401" s="209">
        <v>1.2909999999999999</v>
      </c>
      <c r="AI401" s="209">
        <v>0.79300000000000004</v>
      </c>
      <c r="AJ401" s="20"/>
      <c r="AK401" s="209">
        <v>0.42799999999999999</v>
      </c>
      <c r="AL401" s="209">
        <v>0.03</v>
      </c>
      <c r="AM401" s="20"/>
      <c r="AN401" s="209">
        <v>0.85899999999999999</v>
      </c>
      <c r="AO401" s="209">
        <v>2.14</v>
      </c>
      <c r="AP401" s="209">
        <v>9.6419999999999995</v>
      </c>
      <c r="AQ401" s="209">
        <v>3.0760000000000001</v>
      </c>
      <c r="AR401" s="209">
        <v>2.86</v>
      </c>
      <c r="AS401" s="209">
        <v>1.7749999999999999</v>
      </c>
      <c r="AT401" s="209">
        <v>0.91400000000000003</v>
      </c>
      <c r="AU401" s="209">
        <v>0.33500000000000002</v>
      </c>
      <c r="AV401" s="209">
        <v>8.9999999999999993E-3</v>
      </c>
      <c r="AW401" s="20"/>
      <c r="AX401" s="20"/>
      <c r="AY401" s="209">
        <v>0.16900000000000001</v>
      </c>
      <c r="AZ401" s="209">
        <v>0.32600000000000001</v>
      </c>
      <c r="BA401" s="209">
        <v>1.1359999999999999</v>
      </c>
      <c r="BB401" s="21">
        <f>BB402</f>
        <v>9.6419999999999995</v>
      </c>
      <c r="BC401" s="61">
        <f>BD401</f>
        <v>12.959677419354838</v>
      </c>
      <c r="BD401" s="22">
        <f t="shared" si="77"/>
        <v>12.959677419354838</v>
      </c>
      <c r="BE401" s="21">
        <f>BC401-BD401</f>
        <v>0</v>
      </c>
      <c r="BF401" s="2">
        <v>8.4</v>
      </c>
      <c r="BG401" s="10">
        <v>6</v>
      </c>
      <c r="BH401" s="21">
        <f t="shared" si="73"/>
        <v>9.6419999999999995E-3</v>
      </c>
      <c r="BI401" s="22">
        <f t="shared" si="73"/>
        <v>9.6419999999999995E-3</v>
      </c>
      <c r="BJ401" s="21">
        <f t="shared" si="76"/>
        <v>0</v>
      </c>
      <c r="BK401" s="21">
        <v>2.8926E-2</v>
      </c>
      <c r="BL401" s="22">
        <v>2.8926E-2</v>
      </c>
      <c r="BM401" s="21">
        <v>0</v>
      </c>
      <c r="BN401" s="21">
        <f t="shared" si="74"/>
        <v>0.115704</v>
      </c>
      <c r="BO401" s="22">
        <f t="shared" si="74"/>
        <v>0.115704</v>
      </c>
      <c r="BP401" s="21">
        <f t="shared" si="74"/>
        <v>0</v>
      </c>
    </row>
    <row r="402" spans="1:68" ht="11.1" hidden="1" customHeight="1" outlineLevel="2" x14ac:dyDescent="0.2">
      <c r="A402" s="10"/>
      <c r="B402" s="18"/>
      <c r="C402" s="18"/>
      <c r="D402" s="18"/>
      <c r="E402" s="23" t="s">
        <v>358</v>
      </c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08">
        <v>0.85899999999999999</v>
      </c>
      <c r="AO402" s="208">
        <v>2.14</v>
      </c>
      <c r="AP402" s="208">
        <v>9.6419999999999995</v>
      </c>
      <c r="AQ402" s="208">
        <v>3.0760000000000001</v>
      </c>
      <c r="AR402" s="208">
        <v>2.86</v>
      </c>
      <c r="AS402" s="208">
        <v>1.7749999999999999</v>
      </c>
      <c r="AT402" s="208">
        <v>0.91400000000000003</v>
      </c>
      <c r="AU402" s="208">
        <v>0.33500000000000002</v>
      </c>
      <c r="AV402" s="208">
        <v>8.9999999999999993E-3</v>
      </c>
      <c r="AW402" s="24"/>
      <c r="AX402" s="24"/>
      <c r="AY402" s="208">
        <v>0.16900000000000001</v>
      </c>
      <c r="AZ402" s="208">
        <v>0.32600000000000001</v>
      </c>
      <c r="BA402" s="208">
        <v>1.1359999999999999</v>
      </c>
      <c r="BB402" s="21">
        <f t="shared" si="75"/>
        <v>9.6419999999999995</v>
      </c>
      <c r="BC402" s="18"/>
      <c r="BD402" s="22">
        <f t="shared" si="77"/>
        <v>12.959677419354838</v>
      </c>
      <c r="BE402" s="21"/>
      <c r="BF402" s="2">
        <v>8.4</v>
      </c>
      <c r="BG402" s="10"/>
      <c r="BH402" s="21"/>
      <c r="BI402" s="22"/>
      <c r="BJ402" s="21"/>
      <c r="BK402" s="21">
        <v>0</v>
      </c>
      <c r="BL402" s="22">
        <v>2.8926E-2</v>
      </c>
      <c r="BM402" s="21"/>
      <c r="BN402" s="21">
        <f t="shared" si="74"/>
        <v>0</v>
      </c>
      <c r="BO402" s="22">
        <f t="shared" si="74"/>
        <v>0.115704</v>
      </c>
      <c r="BP402" s="21">
        <f t="shared" si="74"/>
        <v>0</v>
      </c>
    </row>
    <row r="403" spans="1:68" ht="11.1" hidden="1" customHeight="1" outlineLevel="1" collapsed="1" x14ac:dyDescent="0.2">
      <c r="A403" s="10"/>
      <c r="B403" s="18"/>
      <c r="C403" s="18"/>
      <c r="D403" s="18"/>
      <c r="E403" s="19" t="s">
        <v>359</v>
      </c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9">
        <v>26.030999999999999</v>
      </c>
      <c r="W403" s="209">
        <v>3.7269999999999999</v>
      </c>
      <c r="X403" s="20"/>
      <c r="Y403" s="20"/>
      <c r="Z403" s="209">
        <v>3.1709999999999998</v>
      </c>
      <c r="AA403" s="209">
        <v>4.2140000000000004</v>
      </c>
      <c r="AB403" s="209">
        <v>7.1779999999999999</v>
      </c>
      <c r="AC403" s="209">
        <v>2.7429999999999999</v>
      </c>
      <c r="AD403" s="209">
        <v>7.4290000000000003</v>
      </c>
      <c r="AE403" s="209">
        <v>6.74</v>
      </c>
      <c r="AF403" s="209">
        <v>6.806</v>
      </c>
      <c r="AG403" s="209">
        <v>4.2030000000000003</v>
      </c>
      <c r="AH403" s="209">
        <v>5.218</v>
      </c>
      <c r="AI403" s="209">
        <v>4.4180000000000001</v>
      </c>
      <c r="AJ403" s="20"/>
      <c r="AK403" s="209">
        <v>3.8239999999999998</v>
      </c>
      <c r="AL403" s="20"/>
      <c r="AM403" s="20"/>
      <c r="AN403" s="209">
        <v>8.4079999999999995</v>
      </c>
      <c r="AO403" s="209">
        <v>5.5030000000000001</v>
      </c>
      <c r="AP403" s="209">
        <v>6.8250000000000002</v>
      </c>
      <c r="AQ403" s="209">
        <v>6.8</v>
      </c>
      <c r="AR403" s="209">
        <v>7.9939999999999998</v>
      </c>
      <c r="AS403" s="209">
        <v>5.0289999999999999</v>
      </c>
      <c r="AT403" s="209">
        <v>4.2610000000000001</v>
      </c>
      <c r="AU403" s="209">
        <v>3.09</v>
      </c>
      <c r="AV403" s="20"/>
      <c r="AW403" s="20"/>
      <c r="AX403" s="20"/>
      <c r="AY403" s="20"/>
      <c r="AZ403" s="20"/>
      <c r="BA403" s="20"/>
      <c r="BB403" s="21">
        <f t="shared" si="75"/>
        <v>26.030999999999999</v>
      </c>
      <c r="BC403" s="61">
        <f>BD403</f>
        <v>34.987903225806448</v>
      </c>
      <c r="BD403" s="22">
        <f t="shared" si="77"/>
        <v>34.987903225806448</v>
      </c>
      <c r="BE403" s="21">
        <f>BC403-BD403</f>
        <v>0</v>
      </c>
      <c r="BF403" s="2">
        <v>11</v>
      </c>
      <c r="BG403" s="10">
        <v>6</v>
      </c>
      <c r="BH403" s="21">
        <f t="shared" si="73"/>
        <v>2.6030999999999995E-2</v>
      </c>
      <c r="BI403" s="22">
        <f t="shared" si="73"/>
        <v>2.6030999999999995E-2</v>
      </c>
      <c r="BJ403" s="21">
        <f t="shared" si="76"/>
        <v>0</v>
      </c>
      <c r="BK403" s="21">
        <v>7.8092999999999982E-2</v>
      </c>
      <c r="BL403" s="22">
        <v>7.8092999999999982E-2</v>
      </c>
      <c r="BM403" s="21">
        <v>0</v>
      </c>
      <c r="BN403" s="21">
        <f t="shared" si="74"/>
        <v>0.31237199999999993</v>
      </c>
      <c r="BO403" s="22">
        <f t="shared" si="74"/>
        <v>0.31237199999999993</v>
      </c>
      <c r="BP403" s="21">
        <f t="shared" si="74"/>
        <v>0</v>
      </c>
    </row>
    <row r="404" spans="1:68" ht="11.1" hidden="1" customHeight="1" outlineLevel="2" x14ac:dyDescent="0.2">
      <c r="A404" s="10"/>
      <c r="B404" s="18"/>
      <c r="C404" s="18"/>
      <c r="D404" s="18"/>
      <c r="E404" s="23" t="s">
        <v>360</v>
      </c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08">
        <v>26.030999999999999</v>
      </c>
      <c r="W404" s="208">
        <v>3.7269999999999999</v>
      </c>
      <c r="X404" s="24"/>
      <c r="Y404" s="24"/>
      <c r="Z404" s="208">
        <v>3.1709999999999998</v>
      </c>
      <c r="AA404" s="208">
        <v>4.2140000000000004</v>
      </c>
      <c r="AB404" s="208">
        <v>7.1779999999999999</v>
      </c>
      <c r="AC404" s="208">
        <v>2.7429999999999999</v>
      </c>
      <c r="AD404" s="208">
        <v>7.4290000000000003</v>
      </c>
      <c r="AE404" s="208">
        <v>6.74</v>
      </c>
      <c r="AF404" s="208">
        <v>6.806</v>
      </c>
      <c r="AG404" s="208">
        <v>4.2030000000000003</v>
      </c>
      <c r="AH404" s="208">
        <v>5.218</v>
      </c>
      <c r="AI404" s="208">
        <v>4.4180000000000001</v>
      </c>
      <c r="AJ404" s="24"/>
      <c r="AK404" s="208">
        <v>3.8239999999999998</v>
      </c>
      <c r="AL404" s="24"/>
      <c r="AM404" s="24"/>
      <c r="AN404" s="208">
        <v>8.4079999999999995</v>
      </c>
      <c r="AO404" s="208">
        <v>5.5030000000000001</v>
      </c>
      <c r="AP404" s="208">
        <v>6.8250000000000002</v>
      </c>
      <c r="AQ404" s="208">
        <v>6.8</v>
      </c>
      <c r="AR404" s="208">
        <v>7.9939999999999998</v>
      </c>
      <c r="AS404" s="208">
        <v>5.0289999999999999</v>
      </c>
      <c r="AT404" s="208">
        <v>4.2610000000000001</v>
      </c>
      <c r="AU404" s="208">
        <v>3.09</v>
      </c>
      <c r="AV404" s="24"/>
      <c r="AW404" s="24"/>
      <c r="AX404" s="24"/>
      <c r="AY404" s="24"/>
      <c r="AZ404" s="24"/>
      <c r="BA404" s="24"/>
      <c r="BB404" s="21">
        <f t="shared" si="75"/>
        <v>26.030999999999999</v>
      </c>
      <c r="BC404" s="18"/>
      <c r="BD404" s="22">
        <f t="shared" si="77"/>
        <v>34.987903225806448</v>
      </c>
      <c r="BE404" s="21"/>
      <c r="BG404" s="10"/>
      <c r="BH404" s="21"/>
      <c r="BI404" s="22"/>
      <c r="BJ404" s="21"/>
      <c r="BK404" s="21">
        <v>0</v>
      </c>
      <c r="BL404" s="22">
        <v>7.8092999999999982E-2</v>
      </c>
      <c r="BM404" s="21"/>
      <c r="BN404" s="21">
        <f t="shared" si="74"/>
        <v>0</v>
      </c>
      <c r="BO404" s="22">
        <f t="shared" si="74"/>
        <v>0.31237199999999993</v>
      </c>
      <c r="BP404" s="21">
        <f t="shared" si="74"/>
        <v>0</v>
      </c>
    </row>
    <row r="405" spans="1:68" ht="11.1" customHeight="1" outlineLevel="1" collapsed="1" x14ac:dyDescent="0.2">
      <c r="A405" s="10"/>
      <c r="B405" s="18"/>
      <c r="C405" s="18"/>
      <c r="D405" s="18"/>
      <c r="E405" s="19" t="s">
        <v>361</v>
      </c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9">
        <v>2.97</v>
      </c>
      <c r="AE405" s="209">
        <v>0.97599999999999998</v>
      </c>
      <c r="AF405" s="209">
        <v>0.81799999999999995</v>
      </c>
      <c r="AG405" s="209">
        <v>0.71799999999999997</v>
      </c>
      <c r="AH405" s="209">
        <v>0.433</v>
      </c>
      <c r="AI405" s="209">
        <v>0.309</v>
      </c>
      <c r="AJ405" s="20"/>
      <c r="AK405" s="20"/>
      <c r="AL405" s="20"/>
      <c r="AM405" s="209">
        <v>0.25900000000000001</v>
      </c>
      <c r="AN405" s="209">
        <v>0.41899999999999998</v>
      </c>
      <c r="AO405" s="209">
        <v>0.80200000000000005</v>
      </c>
      <c r="AP405" s="209">
        <v>1.171</v>
      </c>
      <c r="AQ405" s="209">
        <v>1.0389999999999999</v>
      </c>
      <c r="AR405" s="209">
        <v>1.1100000000000001</v>
      </c>
      <c r="AS405" s="209">
        <v>0.68500000000000005</v>
      </c>
      <c r="AT405" s="209">
        <v>0.442</v>
      </c>
      <c r="AU405" s="209">
        <v>0.17100000000000001</v>
      </c>
      <c r="AV405" s="20"/>
      <c r="AW405" s="20"/>
      <c r="AX405" s="20"/>
      <c r="AY405" s="209">
        <v>0.23799999999999999</v>
      </c>
      <c r="AZ405" s="209">
        <v>0.38800000000000001</v>
      </c>
      <c r="BA405" s="209">
        <v>0.57199999999999995</v>
      </c>
      <c r="BB405" s="21">
        <f t="shared" si="75"/>
        <v>2.97</v>
      </c>
      <c r="BC405" s="61">
        <f>BD405</f>
        <v>3.991935483870968</v>
      </c>
      <c r="BD405" s="22">
        <f t="shared" si="77"/>
        <v>3.991935483870968</v>
      </c>
      <c r="BE405" s="21">
        <f>BC405-BD405</f>
        <v>0</v>
      </c>
      <c r="BF405" s="2">
        <v>2</v>
      </c>
      <c r="BG405" s="10">
        <v>7</v>
      </c>
      <c r="BH405" s="21">
        <f t="shared" si="73"/>
        <v>2.97E-3</v>
      </c>
      <c r="BI405" s="22">
        <f t="shared" si="73"/>
        <v>2.97E-3</v>
      </c>
      <c r="BJ405" s="21">
        <f t="shared" si="76"/>
        <v>0</v>
      </c>
      <c r="BK405" s="21">
        <v>8.9099999999999995E-3</v>
      </c>
      <c r="BL405" s="22">
        <v>8.9099999999999995E-3</v>
      </c>
      <c r="BM405" s="21">
        <v>0</v>
      </c>
      <c r="BN405" s="21">
        <f t="shared" si="74"/>
        <v>3.5639999999999998E-2</v>
      </c>
      <c r="BO405" s="22">
        <f t="shared" si="74"/>
        <v>3.5639999999999998E-2</v>
      </c>
      <c r="BP405" s="21">
        <f t="shared" si="74"/>
        <v>0</v>
      </c>
    </row>
    <row r="406" spans="1:68" ht="11.1" hidden="1" customHeight="1" outlineLevel="2" x14ac:dyDescent="0.2">
      <c r="A406" s="10"/>
      <c r="B406" s="18"/>
      <c r="C406" s="18"/>
      <c r="D406" s="18"/>
      <c r="E406" s="23" t="s">
        <v>362</v>
      </c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08">
        <v>2.97</v>
      </c>
      <c r="AE406" s="208">
        <v>0.97599999999999998</v>
      </c>
      <c r="AF406" s="208">
        <v>0.81799999999999995</v>
      </c>
      <c r="AG406" s="208">
        <v>0.71799999999999997</v>
      </c>
      <c r="AH406" s="208">
        <v>0.433</v>
      </c>
      <c r="AI406" s="208">
        <v>0.309</v>
      </c>
      <c r="AJ406" s="24"/>
      <c r="AK406" s="24"/>
      <c r="AL406" s="24"/>
      <c r="AM406" s="208">
        <v>0.25900000000000001</v>
      </c>
      <c r="AN406" s="208">
        <v>0.41899999999999998</v>
      </c>
      <c r="AO406" s="208">
        <v>0.80200000000000005</v>
      </c>
      <c r="AP406" s="208">
        <v>1.171</v>
      </c>
      <c r="AQ406" s="208">
        <v>1.0389999999999999</v>
      </c>
      <c r="AR406" s="208">
        <v>1.1100000000000001</v>
      </c>
      <c r="AS406" s="208">
        <v>0.68500000000000005</v>
      </c>
      <c r="AT406" s="208">
        <v>0.442</v>
      </c>
      <c r="AU406" s="208">
        <v>0.17100000000000001</v>
      </c>
      <c r="AV406" s="24"/>
      <c r="AW406" s="24"/>
      <c r="AX406" s="24"/>
      <c r="AY406" s="208">
        <v>0.23799999999999999</v>
      </c>
      <c r="AZ406" s="208">
        <v>0.38800000000000001</v>
      </c>
      <c r="BA406" s="208">
        <v>0.57199999999999995</v>
      </c>
      <c r="BB406" s="21">
        <f t="shared" si="75"/>
        <v>2.97</v>
      </c>
      <c r="BC406" s="18"/>
      <c r="BD406" s="22">
        <f t="shared" si="77"/>
        <v>3.991935483870968</v>
      </c>
      <c r="BE406" s="21"/>
      <c r="BG406" s="10"/>
      <c r="BH406" s="21"/>
      <c r="BI406" s="22"/>
      <c r="BJ406" s="21"/>
      <c r="BK406" s="21">
        <v>0</v>
      </c>
      <c r="BL406" s="22">
        <v>8.9099999999999995E-3</v>
      </c>
      <c r="BM406" s="21"/>
      <c r="BN406" s="21">
        <f t="shared" si="74"/>
        <v>0</v>
      </c>
      <c r="BO406" s="22">
        <f t="shared" si="74"/>
        <v>3.5639999999999998E-2</v>
      </c>
      <c r="BP406" s="21">
        <f t="shared" si="74"/>
        <v>0</v>
      </c>
    </row>
    <row r="407" spans="1:68" ht="11.1" hidden="1" customHeight="1" outlineLevel="1" collapsed="1" x14ac:dyDescent="0.2">
      <c r="A407" s="10"/>
      <c r="B407" s="18"/>
      <c r="C407" s="18"/>
      <c r="D407" s="18"/>
      <c r="E407" s="19" t="s">
        <v>363</v>
      </c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9">
        <v>2.0489999999999999</v>
      </c>
      <c r="AN407" s="209">
        <v>1.3</v>
      </c>
      <c r="AO407" s="209">
        <v>2.5</v>
      </c>
      <c r="AP407" s="209">
        <v>7.45</v>
      </c>
      <c r="AQ407" s="209">
        <v>7.7</v>
      </c>
      <c r="AR407" s="209">
        <v>16.428999999999998</v>
      </c>
      <c r="AS407" s="209">
        <v>3.1280000000000001</v>
      </c>
      <c r="AT407" s="209">
        <v>2.0299999999999998</v>
      </c>
      <c r="AU407" s="209">
        <v>0.97799999999999998</v>
      </c>
      <c r="AV407" s="20"/>
      <c r="AW407" s="20"/>
      <c r="AX407" s="20"/>
      <c r="AY407" s="209">
        <v>1</v>
      </c>
      <c r="AZ407" s="209">
        <v>1.256</v>
      </c>
      <c r="BA407" s="209">
        <v>2.25</v>
      </c>
      <c r="BB407" s="21">
        <f t="shared" si="75"/>
        <v>16.428999999999998</v>
      </c>
      <c r="BC407" s="61">
        <f>BD407</f>
        <v>22.081989247311824</v>
      </c>
      <c r="BD407" s="22">
        <f t="shared" si="77"/>
        <v>22.081989247311824</v>
      </c>
      <c r="BE407" s="21">
        <f>BC407-BD407</f>
        <v>0</v>
      </c>
      <c r="BF407" s="2">
        <v>9.4</v>
      </c>
      <c r="BG407" s="10">
        <v>6</v>
      </c>
      <c r="BH407" s="21">
        <f t="shared" si="73"/>
        <v>1.6428999999999996E-2</v>
      </c>
      <c r="BI407" s="22">
        <f t="shared" si="73"/>
        <v>1.6428999999999996E-2</v>
      </c>
      <c r="BJ407" s="21">
        <f t="shared" si="76"/>
        <v>0</v>
      </c>
      <c r="BK407" s="21">
        <v>4.9286999999999984E-2</v>
      </c>
      <c r="BL407" s="22">
        <v>4.9286999999999984E-2</v>
      </c>
      <c r="BM407" s="21">
        <v>0</v>
      </c>
      <c r="BN407" s="21">
        <f t="shared" si="74"/>
        <v>0.19714799999999993</v>
      </c>
      <c r="BO407" s="22">
        <f t="shared" si="74"/>
        <v>0.19714799999999993</v>
      </c>
      <c r="BP407" s="21">
        <f t="shared" si="74"/>
        <v>0</v>
      </c>
    </row>
    <row r="408" spans="1:68" ht="11.1" hidden="1" customHeight="1" outlineLevel="2" x14ac:dyDescent="0.2">
      <c r="A408" s="10"/>
      <c r="B408" s="18"/>
      <c r="C408" s="18"/>
      <c r="D408" s="18"/>
      <c r="E408" s="23" t="s">
        <v>364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08">
        <v>2.0489999999999999</v>
      </c>
      <c r="AN408" s="208">
        <v>1.3</v>
      </c>
      <c r="AO408" s="208">
        <v>2.5</v>
      </c>
      <c r="AP408" s="208">
        <v>7.45</v>
      </c>
      <c r="AQ408" s="208">
        <v>7.7</v>
      </c>
      <c r="AR408" s="208">
        <v>16.428999999999998</v>
      </c>
      <c r="AS408" s="208">
        <v>3.1280000000000001</v>
      </c>
      <c r="AT408" s="208">
        <v>2.0299999999999998</v>
      </c>
      <c r="AU408" s="208">
        <v>0.97799999999999998</v>
      </c>
      <c r="AV408" s="24"/>
      <c r="AW408" s="24"/>
      <c r="AX408" s="24"/>
      <c r="AY408" s="208">
        <v>1</v>
      </c>
      <c r="AZ408" s="208">
        <v>1.256</v>
      </c>
      <c r="BA408" s="208">
        <v>2.25</v>
      </c>
      <c r="BB408" s="21">
        <f t="shared" si="75"/>
        <v>16.428999999999998</v>
      </c>
      <c r="BC408" s="18"/>
      <c r="BD408" s="22">
        <f t="shared" si="77"/>
        <v>22.081989247311824</v>
      </c>
      <c r="BE408" s="21"/>
      <c r="BG408" s="10"/>
      <c r="BH408" s="21"/>
      <c r="BI408" s="22"/>
      <c r="BJ408" s="21"/>
      <c r="BK408" s="21">
        <v>0</v>
      </c>
      <c r="BL408" s="22">
        <v>4.9286999999999984E-2</v>
      </c>
      <c r="BM408" s="21"/>
      <c r="BN408" s="21">
        <f t="shared" si="74"/>
        <v>0</v>
      </c>
      <c r="BO408" s="22">
        <f t="shared" si="74"/>
        <v>0.19714799999999993</v>
      </c>
      <c r="BP408" s="21">
        <f t="shared" si="74"/>
        <v>0</v>
      </c>
    </row>
    <row r="409" spans="1:68" ht="11.1" hidden="1" customHeight="1" outlineLevel="1" collapsed="1" x14ac:dyDescent="0.2">
      <c r="A409" s="10"/>
      <c r="B409" s="18"/>
      <c r="C409" s="18"/>
      <c r="D409" s="18"/>
      <c r="E409" s="19" t="s">
        <v>365</v>
      </c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9">
        <v>2.0489999999999999</v>
      </c>
      <c r="AN409" s="209">
        <v>1.3</v>
      </c>
      <c r="AO409" s="209">
        <v>2.5</v>
      </c>
      <c r="AP409" s="209">
        <v>7.45</v>
      </c>
      <c r="AQ409" s="209">
        <v>7.7</v>
      </c>
      <c r="AR409" s="209">
        <v>16.428999999999998</v>
      </c>
      <c r="AS409" s="209">
        <v>3.1280000000000001</v>
      </c>
      <c r="AT409" s="209">
        <v>2.0299999999999998</v>
      </c>
      <c r="AU409" s="209">
        <v>0.97799999999999998</v>
      </c>
      <c r="AV409" s="20"/>
      <c r="AW409" s="20"/>
      <c r="AX409" s="20"/>
      <c r="AY409" s="209">
        <v>1</v>
      </c>
      <c r="AZ409" s="209">
        <v>1.256</v>
      </c>
      <c r="BA409" s="209">
        <v>2.25</v>
      </c>
      <c r="BB409" s="21">
        <v>7.4</v>
      </c>
      <c r="BC409" s="18">
        <v>11.5</v>
      </c>
      <c r="BD409" s="22">
        <f t="shared" si="77"/>
        <v>9.9462365591397859</v>
      </c>
      <c r="BE409" s="21">
        <f>BC409-BD409</f>
        <v>1.5537634408602141</v>
      </c>
      <c r="BF409" s="2">
        <v>11.5</v>
      </c>
      <c r="BG409" s="10">
        <v>6</v>
      </c>
      <c r="BH409" s="21">
        <f>(BC409*24*31/1000000)</f>
        <v>8.5559999999999994E-3</v>
      </c>
      <c r="BI409" s="22">
        <f>(BD409*24*31/1000000)</f>
        <v>7.4000000000000012E-3</v>
      </c>
      <c r="BJ409" s="21">
        <f t="shared" si="76"/>
        <v>1.1559999999999982E-3</v>
      </c>
      <c r="BK409" s="21">
        <v>4.9286999999999984E-2</v>
      </c>
      <c r="BL409" s="22">
        <v>4.9286999999999984E-2</v>
      </c>
      <c r="BM409" s="21">
        <v>0</v>
      </c>
      <c r="BN409" s="21">
        <f t="shared" si="74"/>
        <v>0.19714799999999993</v>
      </c>
      <c r="BO409" s="22">
        <f t="shared" si="74"/>
        <v>0.19714799999999993</v>
      </c>
      <c r="BP409" s="21">
        <f t="shared" si="74"/>
        <v>0</v>
      </c>
    </row>
    <row r="410" spans="1:68" ht="11.1" hidden="1" customHeight="1" outlineLevel="2" x14ac:dyDescent="0.2">
      <c r="A410" s="10"/>
      <c r="B410" s="18"/>
      <c r="C410" s="18"/>
      <c r="D410" s="18"/>
      <c r="E410" s="23" t="s">
        <v>366</v>
      </c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08">
        <v>2.0489999999999999</v>
      </c>
      <c r="AN410" s="208">
        <v>1.3</v>
      </c>
      <c r="AO410" s="208">
        <v>2.5</v>
      </c>
      <c r="AP410" s="208">
        <v>7.45</v>
      </c>
      <c r="AQ410" s="208">
        <v>7.7</v>
      </c>
      <c r="AR410" s="208">
        <v>16.428999999999998</v>
      </c>
      <c r="AS410" s="208">
        <v>3.1280000000000001</v>
      </c>
      <c r="AT410" s="208">
        <v>2.0299999999999998</v>
      </c>
      <c r="AU410" s="208">
        <v>0.97799999999999998</v>
      </c>
      <c r="AV410" s="24"/>
      <c r="AW410" s="24"/>
      <c r="AX410" s="24"/>
      <c r="AY410" s="208">
        <v>1</v>
      </c>
      <c r="AZ410" s="208">
        <v>1.256</v>
      </c>
      <c r="BA410" s="208">
        <v>2.25</v>
      </c>
      <c r="BB410" s="21">
        <v>7.4</v>
      </c>
      <c r="BC410" s="18"/>
      <c r="BD410" s="22">
        <f t="shared" si="77"/>
        <v>9.9462365591397859</v>
      </c>
      <c r="BE410" s="21"/>
      <c r="BG410" s="10"/>
      <c r="BH410" s="21"/>
      <c r="BI410" s="22"/>
      <c r="BJ410" s="21"/>
      <c r="BK410" s="21">
        <v>0</v>
      </c>
      <c r="BL410" s="22">
        <v>4.9286999999999984E-2</v>
      </c>
      <c r="BM410" s="21"/>
      <c r="BN410" s="21">
        <f t="shared" si="74"/>
        <v>0</v>
      </c>
      <c r="BO410" s="22">
        <f t="shared" si="74"/>
        <v>0.19714799999999993</v>
      </c>
      <c r="BP410" s="21">
        <f t="shared" si="74"/>
        <v>0</v>
      </c>
    </row>
    <row r="411" spans="1:68" ht="11.1" hidden="1" customHeight="1" outlineLevel="1" collapsed="1" x14ac:dyDescent="0.2">
      <c r="A411" s="10"/>
      <c r="B411" s="18"/>
      <c r="C411" s="18"/>
      <c r="D411" s="18"/>
      <c r="E411" s="19" t="s">
        <v>367</v>
      </c>
      <c r="F411" s="209">
        <v>195.38200000000001</v>
      </c>
      <c r="G411" s="209">
        <v>136.04</v>
      </c>
      <c r="H411" s="209">
        <v>127.11499999999999</v>
      </c>
      <c r="I411" s="240">
        <v>96.394000000000005</v>
      </c>
      <c r="J411" s="240"/>
      <c r="K411" s="209">
        <v>46.033999999999999</v>
      </c>
      <c r="L411" s="20"/>
      <c r="M411" s="20"/>
      <c r="N411" s="20"/>
      <c r="O411" s="209">
        <v>34.511000000000003</v>
      </c>
      <c r="P411" s="209">
        <v>95.927999999999997</v>
      </c>
      <c r="Q411" s="209">
        <v>156.28399999999999</v>
      </c>
      <c r="R411" s="209">
        <v>180.52699999999999</v>
      </c>
      <c r="S411" s="209">
        <v>189.876</v>
      </c>
      <c r="T411" s="209">
        <v>208.36199999999999</v>
      </c>
      <c r="U411" s="209">
        <v>144.523</v>
      </c>
      <c r="V411" s="209">
        <v>89.673000000000002</v>
      </c>
      <c r="W411" s="209">
        <v>55.963000000000001</v>
      </c>
      <c r="X411" s="20"/>
      <c r="Y411" s="20"/>
      <c r="Z411" s="20"/>
      <c r="AA411" s="20"/>
      <c r="AB411" s="209">
        <v>178.40299999999999</v>
      </c>
      <c r="AC411" s="209">
        <v>150.221</v>
      </c>
      <c r="AD411" s="209">
        <v>118.241</v>
      </c>
      <c r="AE411" s="209">
        <v>200.97499999999999</v>
      </c>
      <c r="AF411" s="209">
        <v>148.107</v>
      </c>
      <c r="AG411" s="209">
        <v>124.348</v>
      </c>
      <c r="AH411" s="209">
        <v>106.5</v>
      </c>
      <c r="AI411" s="209">
        <v>41.404000000000003</v>
      </c>
      <c r="AJ411" s="20"/>
      <c r="AK411" s="20"/>
      <c r="AL411" s="20"/>
      <c r="AM411" s="209">
        <v>59.97</v>
      </c>
      <c r="AN411" s="209">
        <v>58.542000000000002</v>
      </c>
      <c r="AO411" s="209">
        <v>150.608</v>
      </c>
      <c r="AP411" s="20"/>
      <c r="AQ411" s="209">
        <v>327.48500000000001</v>
      </c>
      <c r="AR411" s="209">
        <v>191.923</v>
      </c>
      <c r="AS411" s="209">
        <v>127.211</v>
      </c>
      <c r="AT411" s="209">
        <v>103.65600000000001</v>
      </c>
      <c r="AU411" s="209">
        <v>47.542999999999999</v>
      </c>
      <c r="AV411" s="20"/>
      <c r="AW411" s="20"/>
      <c r="AX411" s="20"/>
      <c r="AY411" s="20"/>
      <c r="AZ411" s="209">
        <v>101.014</v>
      </c>
      <c r="BA411" s="209">
        <v>115.446</v>
      </c>
      <c r="BB411" s="21">
        <f t="shared" si="75"/>
        <v>327.48500000000001</v>
      </c>
      <c r="BC411" s="61">
        <f>BD411</f>
        <v>440.16801075268819</v>
      </c>
      <c r="BD411" s="22">
        <f t="shared" si="77"/>
        <v>440.16801075268819</v>
      </c>
      <c r="BE411" s="21">
        <f>BC411-BD411</f>
        <v>0</v>
      </c>
      <c r="BF411" s="2">
        <v>264.5</v>
      </c>
      <c r="BG411" s="10">
        <v>4</v>
      </c>
      <c r="BH411" s="21">
        <f t="shared" ref="BH411:BI499" si="78">(BC411*24*31/1000000)</f>
        <v>0.32748500000000003</v>
      </c>
      <c r="BI411" s="22">
        <f t="shared" si="78"/>
        <v>0.32748500000000003</v>
      </c>
      <c r="BJ411" s="21">
        <f t="shared" si="76"/>
        <v>0</v>
      </c>
      <c r="BK411" s="21">
        <v>0.98245500000000008</v>
      </c>
      <c r="BL411" s="22">
        <v>0.98245500000000008</v>
      </c>
      <c r="BM411" s="21">
        <v>0</v>
      </c>
      <c r="BN411" s="21">
        <f t="shared" si="74"/>
        <v>3.9298200000000003</v>
      </c>
      <c r="BO411" s="22">
        <f t="shared" si="74"/>
        <v>3.9298200000000003</v>
      </c>
      <c r="BP411" s="21">
        <f t="shared" si="74"/>
        <v>0</v>
      </c>
    </row>
    <row r="412" spans="1:68" ht="11.1" hidden="1" customHeight="1" outlineLevel="2" x14ac:dyDescent="0.2">
      <c r="A412" s="10"/>
      <c r="B412" s="18"/>
      <c r="C412" s="18"/>
      <c r="D412" s="18"/>
      <c r="E412" s="23" t="s">
        <v>368</v>
      </c>
      <c r="F412" s="208">
        <v>195.38200000000001</v>
      </c>
      <c r="G412" s="208">
        <v>136.04</v>
      </c>
      <c r="H412" s="208">
        <v>127.11499999999999</v>
      </c>
      <c r="I412" s="239">
        <v>96.394000000000005</v>
      </c>
      <c r="J412" s="239"/>
      <c r="K412" s="208">
        <v>46.033999999999999</v>
      </c>
      <c r="L412" s="24"/>
      <c r="M412" s="24"/>
      <c r="N412" s="24"/>
      <c r="O412" s="208">
        <v>34.511000000000003</v>
      </c>
      <c r="P412" s="208">
        <v>95.927999999999997</v>
      </c>
      <c r="Q412" s="208">
        <v>156.28399999999999</v>
      </c>
      <c r="R412" s="208">
        <v>180.52699999999999</v>
      </c>
      <c r="S412" s="208">
        <v>189.876</v>
      </c>
      <c r="T412" s="208">
        <v>208.36199999999999</v>
      </c>
      <c r="U412" s="208">
        <v>144.523</v>
      </c>
      <c r="V412" s="208">
        <v>89.673000000000002</v>
      </c>
      <c r="W412" s="208">
        <v>55.963000000000001</v>
      </c>
      <c r="X412" s="24"/>
      <c r="Y412" s="24"/>
      <c r="Z412" s="24"/>
      <c r="AA412" s="24"/>
      <c r="AB412" s="208">
        <v>178.40299999999999</v>
      </c>
      <c r="AC412" s="208">
        <v>150.221</v>
      </c>
      <c r="AD412" s="208">
        <v>118.241</v>
      </c>
      <c r="AE412" s="208">
        <v>200.97499999999999</v>
      </c>
      <c r="AF412" s="208">
        <v>148.107</v>
      </c>
      <c r="AG412" s="208">
        <v>124.348</v>
      </c>
      <c r="AH412" s="208">
        <v>106.5</v>
      </c>
      <c r="AI412" s="208">
        <v>41.404000000000003</v>
      </c>
      <c r="AJ412" s="24"/>
      <c r="AK412" s="24"/>
      <c r="AL412" s="24"/>
      <c r="AM412" s="208">
        <v>59.97</v>
      </c>
      <c r="AN412" s="208">
        <v>58.542000000000002</v>
      </c>
      <c r="AO412" s="208">
        <v>150.608</v>
      </c>
      <c r="AP412" s="24"/>
      <c r="AQ412" s="208">
        <v>327.48500000000001</v>
      </c>
      <c r="AR412" s="208">
        <v>191.923</v>
      </c>
      <c r="AS412" s="208">
        <v>127.211</v>
      </c>
      <c r="AT412" s="208">
        <v>103.65600000000001</v>
      </c>
      <c r="AU412" s="208">
        <v>47.542999999999999</v>
      </c>
      <c r="AV412" s="24"/>
      <c r="AW412" s="24"/>
      <c r="AX412" s="24"/>
      <c r="AY412" s="24"/>
      <c r="AZ412" s="208">
        <v>101.014</v>
      </c>
      <c r="BA412" s="208">
        <v>115.446</v>
      </c>
      <c r="BB412" s="21">
        <f t="shared" si="75"/>
        <v>327.48500000000001</v>
      </c>
      <c r="BC412" s="18"/>
      <c r="BD412" s="22">
        <f t="shared" si="77"/>
        <v>440.16801075268819</v>
      </c>
      <c r="BE412" s="21"/>
      <c r="BG412" s="10"/>
      <c r="BH412" s="21"/>
      <c r="BI412" s="22"/>
      <c r="BJ412" s="21"/>
      <c r="BK412" s="21">
        <v>0</v>
      </c>
      <c r="BL412" s="22">
        <v>0.98245500000000008</v>
      </c>
      <c r="BM412" s="21"/>
      <c r="BN412" s="21">
        <f t="shared" si="74"/>
        <v>0</v>
      </c>
      <c r="BO412" s="22">
        <f t="shared" si="74"/>
        <v>3.9298200000000003</v>
      </c>
      <c r="BP412" s="21">
        <f t="shared" si="74"/>
        <v>0</v>
      </c>
    </row>
    <row r="413" spans="1:68" ht="11.1" hidden="1" customHeight="1" outlineLevel="1" collapsed="1" x14ac:dyDescent="0.2">
      <c r="A413" s="10"/>
      <c r="B413" s="18"/>
      <c r="C413" s="18"/>
      <c r="D413" s="25"/>
      <c r="E413" s="19" t="s">
        <v>369</v>
      </c>
      <c r="F413" s="207">
        <v>1590.1590000000001</v>
      </c>
      <c r="G413" s="207">
        <v>1135.4780000000001</v>
      </c>
      <c r="H413" s="209">
        <v>998.15499999999997</v>
      </c>
      <c r="I413" s="240">
        <v>525.82299999999998</v>
      </c>
      <c r="J413" s="240"/>
      <c r="K413" s="209">
        <v>480.01400000000001</v>
      </c>
      <c r="L413" s="209">
        <v>377.78699999999998</v>
      </c>
      <c r="M413" s="209">
        <v>156.94800000000001</v>
      </c>
      <c r="N413" s="209">
        <v>295</v>
      </c>
      <c r="O413" s="209">
        <v>510.3</v>
      </c>
      <c r="P413" s="209">
        <v>627.53300000000002</v>
      </c>
      <c r="Q413" s="209">
        <v>846.24300000000005</v>
      </c>
      <c r="R413" s="209">
        <v>996.24800000000005</v>
      </c>
      <c r="S413" s="207">
        <v>1420.279</v>
      </c>
      <c r="T413" s="207">
        <v>1301.5260000000001</v>
      </c>
      <c r="U413" s="207">
        <v>1262.0809999999999</v>
      </c>
      <c r="V413" s="209">
        <v>798.14200000000005</v>
      </c>
      <c r="W413" s="209">
        <v>545.02800000000002</v>
      </c>
      <c r="X413" s="209">
        <v>230.721</v>
      </c>
      <c r="Y413" s="209">
        <v>168.63</v>
      </c>
      <c r="Z413" s="209">
        <v>271.565</v>
      </c>
      <c r="AA413" s="209">
        <v>497.54899999999998</v>
      </c>
      <c r="AB413" s="209">
        <v>613.97900000000004</v>
      </c>
      <c r="AC413" s="207">
        <v>1001.487</v>
      </c>
      <c r="AD413" s="207">
        <v>1525.3520000000001</v>
      </c>
      <c r="AE413" s="207">
        <v>1599.1489999999999</v>
      </c>
      <c r="AF413" s="207">
        <v>1177.3900000000001</v>
      </c>
      <c r="AG413" s="207">
        <v>1143.825</v>
      </c>
      <c r="AH413" s="209">
        <v>735.34100000000001</v>
      </c>
      <c r="AI413" s="209">
        <v>562.46400000000006</v>
      </c>
      <c r="AJ413" s="209">
        <v>313.70299999999997</v>
      </c>
      <c r="AK413" s="209">
        <v>128.47800000000001</v>
      </c>
      <c r="AL413" s="209">
        <v>313.49400000000003</v>
      </c>
      <c r="AM413" s="209">
        <v>523.93399999999997</v>
      </c>
      <c r="AN413" s="209">
        <v>561.327</v>
      </c>
      <c r="AO413" s="207">
        <v>1026.6110000000001</v>
      </c>
      <c r="AP413" s="207">
        <v>1532.749</v>
      </c>
      <c r="AQ413" s="207">
        <v>1580.752</v>
      </c>
      <c r="AR413" s="207">
        <v>1462.249</v>
      </c>
      <c r="AS413" s="207">
        <v>1312.923</v>
      </c>
      <c r="AT413" s="209">
        <v>958.95</v>
      </c>
      <c r="AU413" s="209">
        <v>676.26499999999999</v>
      </c>
      <c r="AV413" s="209">
        <v>383.21300000000002</v>
      </c>
      <c r="AW413" s="209">
        <v>202.43199999999999</v>
      </c>
      <c r="AX413" s="209">
        <v>307.23899999999998</v>
      </c>
      <c r="AY413" s="209">
        <v>544.80499999999995</v>
      </c>
      <c r="AZ413" s="209">
        <v>564.79600000000005</v>
      </c>
      <c r="BA413" s="209">
        <v>872.75400000000002</v>
      </c>
      <c r="BB413" s="27">
        <v>1662.06</v>
      </c>
      <c r="BC413" s="18">
        <f>BF413</f>
        <v>11319.4</v>
      </c>
      <c r="BD413" s="22">
        <f t="shared" si="77"/>
        <v>2233.9516129032259</v>
      </c>
      <c r="BE413" s="21">
        <f>BC413-BD413</f>
        <v>9085.4483870967742</v>
      </c>
      <c r="BF413" s="2">
        <v>11319.4</v>
      </c>
      <c r="BG413" s="10"/>
      <c r="BH413" s="21"/>
      <c r="BI413" s="22"/>
      <c r="BJ413" s="21">
        <f t="shared" si="76"/>
        <v>0</v>
      </c>
      <c r="BK413" s="21">
        <v>21.851279999999999</v>
      </c>
      <c r="BL413" s="22">
        <v>4.7974469999999991</v>
      </c>
      <c r="BM413" s="21">
        <v>17.053833000000001</v>
      </c>
      <c r="BN413" s="21">
        <f t="shared" si="74"/>
        <v>87.405119999999997</v>
      </c>
      <c r="BO413" s="22">
        <f t="shared" si="74"/>
        <v>19.189787999999997</v>
      </c>
      <c r="BP413" s="21">
        <f t="shared" si="74"/>
        <v>68.215332000000004</v>
      </c>
    </row>
    <row r="414" spans="1:68" ht="11.1" hidden="1" customHeight="1" outlineLevel="2" x14ac:dyDescent="0.2">
      <c r="A414" s="10"/>
      <c r="B414" s="18"/>
      <c r="C414" s="18"/>
      <c r="D414" s="25"/>
      <c r="E414" s="23"/>
      <c r="F414" s="206">
        <v>1590.1590000000001</v>
      </c>
      <c r="G414" s="206">
        <v>1135.4780000000001</v>
      </c>
      <c r="H414" s="208">
        <v>998.15499999999997</v>
      </c>
      <c r="I414" s="239">
        <v>525.82299999999998</v>
      </c>
      <c r="J414" s="239"/>
      <c r="K414" s="208">
        <v>480.01400000000001</v>
      </c>
      <c r="L414" s="208">
        <v>377.78699999999998</v>
      </c>
      <c r="M414" s="208">
        <v>156.94800000000001</v>
      </c>
      <c r="N414" s="208">
        <v>295</v>
      </c>
      <c r="O414" s="208">
        <v>510.3</v>
      </c>
      <c r="P414" s="208">
        <v>627.53300000000002</v>
      </c>
      <c r="Q414" s="208">
        <v>846.24300000000005</v>
      </c>
      <c r="R414" s="208">
        <v>996.24800000000005</v>
      </c>
      <c r="S414" s="206">
        <v>1420.279</v>
      </c>
      <c r="T414" s="206">
        <v>1301.5260000000001</v>
      </c>
      <c r="U414" s="206">
        <v>1262.0809999999999</v>
      </c>
      <c r="V414" s="208">
        <v>798.14200000000005</v>
      </c>
      <c r="W414" s="208">
        <v>545.02800000000002</v>
      </c>
      <c r="X414" s="208">
        <v>230.721</v>
      </c>
      <c r="Y414" s="208">
        <v>168.63</v>
      </c>
      <c r="Z414" s="208">
        <v>271.565</v>
      </c>
      <c r="AA414" s="208">
        <v>497.54899999999998</v>
      </c>
      <c r="AB414" s="208">
        <v>613.97900000000004</v>
      </c>
      <c r="AC414" s="206">
        <v>1001.487</v>
      </c>
      <c r="AD414" s="206">
        <v>1525.3520000000001</v>
      </c>
      <c r="AE414" s="206">
        <v>1599.1489999999999</v>
      </c>
      <c r="AF414" s="206">
        <v>1177.3900000000001</v>
      </c>
      <c r="AG414" s="206">
        <v>1143.825</v>
      </c>
      <c r="AH414" s="208">
        <v>735.34100000000001</v>
      </c>
      <c r="AI414" s="208">
        <v>562.46400000000006</v>
      </c>
      <c r="AJ414" s="208">
        <v>313.70299999999997</v>
      </c>
      <c r="AK414" s="208">
        <v>128.47800000000001</v>
      </c>
      <c r="AL414" s="208">
        <v>313.49400000000003</v>
      </c>
      <c r="AM414" s="208">
        <v>523.93399999999997</v>
      </c>
      <c r="AN414" s="208">
        <v>561.327</v>
      </c>
      <c r="AO414" s="206">
        <v>1026.6110000000001</v>
      </c>
      <c r="AP414" s="206">
        <v>1532.749</v>
      </c>
      <c r="AQ414" s="206">
        <v>1580.752</v>
      </c>
      <c r="AR414" s="206">
        <v>1462.249</v>
      </c>
      <c r="AS414" s="206">
        <v>1312.923</v>
      </c>
      <c r="AT414" s="208">
        <v>958.95</v>
      </c>
      <c r="AU414" s="208">
        <v>676.26499999999999</v>
      </c>
      <c r="AV414" s="208">
        <v>383.21300000000002</v>
      </c>
      <c r="AW414" s="208">
        <v>202.43199999999999</v>
      </c>
      <c r="AX414" s="208">
        <v>307.23899999999998</v>
      </c>
      <c r="AY414" s="208">
        <v>544.80499999999995</v>
      </c>
      <c r="AZ414" s="208">
        <v>564.79600000000005</v>
      </c>
      <c r="BA414" s="208">
        <v>872.75400000000002</v>
      </c>
      <c r="BB414" s="27">
        <v>1662.06</v>
      </c>
      <c r="BC414" s="18"/>
      <c r="BD414" s="22">
        <f t="shared" si="77"/>
        <v>2233.9516129032259</v>
      </c>
      <c r="BE414" s="21"/>
      <c r="BG414" s="10"/>
      <c r="BH414" s="21"/>
      <c r="BI414" s="22"/>
      <c r="BJ414" s="21"/>
      <c r="BK414" s="21">
        <v>0</v>
      </c>
      <c r="BL414" s="22">
        <v>4.7974469999999991</v>
      </c>
      <c r="BM414" s="21"/>
      <c r="BN414" s="21">
        <f t="shared" si="74"/>
        <v>0</v>
      </c>
      <c r="BO414" s="22">
        <f t="shared" si="74"/>
        <v>19.189787999999997</v>
      </c>
      <c r="BP414" s="21">
        <f t="shared" si="74"/>
        <v>0</v>
      </c>
    </row>
    <row r="415" spans="1:68" ht="11.1" customHeight="1" outlineLevel="1" collapsed="1" x14ac:dyDescent="0.2">
      <c r="A415" s="10"/>
      <c r="B415" s="18"/>
      <c r="C415" s="18"/>
      <c r="D415" s="18"/>
      <c r="E415" s="19" t="s">
        <v>370</v>
      </c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9">
        <v>0.38500000000000001</v>
      </c>
      <c r="BB415" s="21">
        <f t="shared" si="75"/>
        <v>0.38500000000000001</v>
      </c>
      <c r="BC415" s="18">
        <v>3.32</v>
      </c>
      <c r="BD415" s="22">
        <f t="shared" si="77"/>
        <v>0.51747311827956988</v>
      </c>
      <c r="BE415" s="21">
        <f>BC415-BD415</f>
        <v>2.8025268817204299</v>
      </c>
      <c r="BF415" s="2">
        <v>3.32</v>
      </c>
      <c r="BG415" s="10">
        <v>7</v>
      </c>
      <c r="BH415" s="21">
        <f t="shared" si="78"/>
        <v>2.4700799999999999E-3</v>
      </c>
      <c r="BI415" s="22">
        <f t="shared" si="78"/>
        <v>3.8499999999999993E-4</v>
      </c>
      <c r="BJ415" s="21">
        <f t="shared" si="76"/>
        <v>2.08508E-3</v>
      </c>
      <c r="BK415" s="21">
        <v>7.4102400000000002E-3</v>
      </c>
      <c r="BL415" s="22">
        <v>1.1549999999999998E-3</v>
      </c>
      <c r="BM415" s="21">
        <v>6.2552400000000005E-3</v>
      </c>
      <c r="BN415" s="21">
        <f t="shared" si="74"/>
        <v>2.9640960000000001E-2</v>
      </c>
      <c r="BO415" s="22">
        <f t="shared" si="74"/>
        <v>4.6199999999999991E-3</v>
      </c>
      <c r="BP415" s="21">
        <f t="shared" si="74"/>
        <v>2.5020960000000002E-2</v>
      </c>
    </row>
    <row r="416" spans="1:68" ht="11.1" hidden="1" customHeight="1" outlineLevel="2" x14ac:dyDescent="0.2">
      <c r="A416" s="10"/>
      <c r="B416" s="18"/>
      <c r="C416" s="18"/>
      <c r="D416" s="18"/>
      <c r="E416" s="23" t="s">
        <v>371</v>
      </c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08">
        <v>0.38500000000000001</v>
      </c>
      <c r="BB416" s="21">
        <f t="shared" si="75"/>
        <v>0.38500000000000001</v>
      </c>
      <c r="BC416" s="18"/>
      <c r="BD416" s="22">
        <f t="shared" si="77"/>
        <v>0.51747311827956988</v>
      </c>
      <c r="BE416" s="21"/>
      <c r="BF416" s="2">
        <v>3.32</v>
      </c>
      <c r="BG416" s="10"/>
      <c r="BH416" s="21"/>
      <c r="BI416" s="22"/>
      <c r="BJ416" s="21"/>
      <c r="BK416" s="21">
        <v>0</v>
      </c>
      <c r="BL416" s="22">
        <v>1.1549999999999998E-3</v>
      </c>
      <c r="BM416" s="21"/>
      <c r="BN416" s="21">
        <f t="shared" si="74"/>
        <v>0</v>
      </c>
      <c r="BO416" s="22">
        <f t="shared" si="74"/>
        <v>4.6199999999999991E-3</v>
      </c>
      <c r="BP416" s="21">
        <f t="shared" si="74"/>
        <v>0</v>
      </c>
    </row>
    <row r="417" spans="1:68" ht="11.1" hidden="1" customHeight="1" outlineLevel="1" collapsed="1" x14ac:dyDescent="0.2">
      <c r="A417" s="10"/>
      <c r="B417" s="18"/>
      <c r="C417" s="18"/>
      <c r="D417" s="18"/>
      <c r="E417" s="19" t="s">
        <v>372</v>
      </c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9">
        <v>0.746</v>
      </c>
      <c r="R417" s="20"/>
      <c r="S417" s="209">
        <v>1.4910000000000001</v>
      </c>
      <c r="T417" s="209">
        <v>0.77200000000000002</v>
      </c>
      <c r="U417" s="209">
        <v>0.39100000000000001</v>
      </c>
      <c r="V417" s="20"/>
      <c r="W417" s="20"/>
      <c r="X417" s="209">
        <v>0.63600000000000001</v>
      </c>
      <c r="Y417" s="20"/>
      <c r="Z417" s="20"/>
      <c r="AA417" s="20"/>
      <c r="AB417" s="209">
        <v>0.83799999999999997</v>
      </c>
      <c r="AC417" s="209">
        <v>0.35</v>
      </c>
      <c r="AD417" s="209">
        <v>0.997</v>
      </c>
      <c r="AE417" s="209">
        <v>0.996</v>
      </c>
      <c r="AF417" s="209">
        <v>0.76100000000000001</v>
      </c>
      <c r="AG417" s="209">
        <v>0.59199999999999997</v>
      </c>
      <c r="AH417" s="209">
        <v>0.35899999999999999</v>
      </c>
      <c r="AI417" s="209">
        <v>0.25600000000000001</v>
      </c>
      <c r="AJ417" s="20"/>
      <c r="AK417" s="209">
        <v>0.127</v>
      </c>
      <c r="AL417" s="209">
        <v>3.2000000000000001E-2</v>
      </c>
      <c r="AM417" s="209">
        <v>0.21099999999999999</v>
      </c>
      <c r="AN417" s="209">
        <v>0.36</v>
      </c>
      <c r="AO417" s="209">
        <v>0.70299999999999996</v>
      </c>
      <c r="AP417" s="209">
        <v>0.83599999999999997</v>
      </c>
      <c r="AQ417" s="209">
        <v>1.052</v>
      </c>
      <c r="AR417" s="209">
        <v>0.97299999999999998</v>
      </c>
      <c r="AS417" s="209">
        <v>0.64600000000000002</v>
      </c>
      <c r="AT417" s="209">
        <v>0.42199999999999999</v>
      </c>
      <c r="AU417" s="209">
        <v>0.20899999999999999</v>
      </c>
      <c r="AV417" s="20"/>
      <c r="AW417" s="20"/>
      <c r="AX417" s="20"/>
      <c r="AY417" s="209">
        <v>0.36899999999999999</v>
      </c>
      <c r="AZ417" s="209">
        <v>0.245</v>
      </c>
      <c r="BA417" s="209">
        <v>0.497</v>
      </c>
      <c r="BB417" s="21">
        <f t="shared" si="75"/>
        <v>1.4910000000000001</v>
      </c>
      <c r="BC417" s="18">
        <v>2.4</v>
      </c>
      <c r="BD417" s="22">
        <f t="shared" si="77"/>
        <v>2.004032258064516</v>
      </c>
      <c r="BE417" s="21">
        <f>BC417-BD417</f>
        <v>0.3959677419354839</v>
      </c>
      <c r="BF417" s="2">
        <v>2.4</v>
      </c>
      <c r="BG417" s="10">
        <v>6</v>
      </c>
      <c r="BH417" s="21">
        <f t="shared" si="78"/>
        <v>1.7855999999999998E-3</v>
      </c>
      <c r="BI417" s="22">
        <f t="shared" si="78"/>
        <v>1.4909999999999999E-3</v>
      </c>
      <c r="BJ417" s="21">
        <f t="shared" si="76"/>
        <v>2.945999999999999E-4</v>
      </c>
      <c r="BK417" s="21">
        <v>5.3567999999999992E-3</v>
      </c>
      <c r="BL417" s="22">
        <v>4.4729999999999995E-3</v>
      </c>
      <c r="BM417" s="21">
        <v>8.8379999999999969E-4</v>
      </c>
      <c r="BN417" s="21">
        <f t="shared" si="74"/>
        <v>2.1427199999999997E-2</v>
      </c>
      <c r="BO417" s="22">
        <f t="shared" si="74"/>
        <v>1.7891999999999998E-2</v>
      </c>
      <c r="BP417" s="21">
        <f t="shared" si="74"/>
        <v>3.5351999999999988E-3</v>
      </c>
    </row>
    <row r="418" spans="1:68" ht="11.1" hidden="1" customHeight="1" outlineLevel="2" x14ac:dyDescent="0.2">
      <c r="A418" s="10"/>
      <c r="B418" s="18"/>
      <c r="C418" s="18"/>
      <c r="D418" s="18"/>
      <c r="E418" s="23" t="s">
        <v>373</v>
      </c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08">
        <v>0.746</v>
      </c>
      <c r="R418" s="24"/>
      <c r="S418" s="208">
        <v>1.4910000000000001</v>
      </c>
      <c r="T418" s="208">
        <v>0.77200000000000002</v>
      </c>
      <c r="U418" s="208">
        <v>0.39100000000000001</v>
      </c>
      <c r="V418" s="24"/>
      <c r="W418" s="24"/>
      <c r="X418" s="208">
        <v>0.63600000000000001</v>
      </c>
      <c r="Y418" s="24"/>
      <c r="Z418" s="24"/>
      <c r="AA418" s="24"/>
      <c r="AB418" s="208">
        <v>0.83799999999999997</v>
      </c>
      <c r="AC418" s="208">
        <v>0.35</v>
      </c>
      <c r="AD418" s="208">
        <v>0.997</v>
      </c>
      <c r="AE418" s="208">
        <v>0.996</v>
      </c>
      <c r="AF418" s="208">
        <v>0.76100000000000001</v>
      </c>
      <c r="AG418" s="208">
        <v>0.59199999999999997</v>
      </c>
      <c r="AH418" s="208">
        <v>0.35899999999999999</v>
      </c>
      <c r="AI418" s="208">
        <v>0.25600000000000001</v>
      </c>
      <c r="AJ418" s="24"/>
      <c r="AK418" s="208">
        <v>0.127</v>
      </c>
      <c r="AL418" s="208">
        <v>3.2000000000000001E-2</v>
      </c>
      <c r="AM418" s="208">
        <v>0.21099999999999999</v>
      </c>
      <c r="AN418" s="208">
        <v>0.36</v>
      </c>
      <c r="AO418" s="208">
        <v>0.70299999999999996</v>
      </c>
      <c r="AP418" s="208">
        <v>0.83599999999999997</v>
      </c>
      <c r="AQ418" s="208">
        <v>1.052</v>
      </c>
      <c r="AR418" s="208">
        <v>0.97299999999999998</v>
      </c>
      <c r="AS418" s="208">
        <v>0.64600000000000002</v>
      </c>
      <c r="AT418" s="208">
        <v>0.42199999999999999</v>
      </c>
      <c r="AU418" s="208">
        <v>0.20899999999999999</v>
      </c>
      <c r="AV418" s="24"/>
      <c r="AW418" s="24"/>
      <c r="AX418" s="24"/>
      <c r="AY418" s="208">
        <v>0.36899999999999999</v>
      </c>
      <c r="AZ418" s="208">
        <v>0.245</v>
      </c>
      <c r="BA418" s="208">
        <v>0.497</v>
      </c>
      <c r="BB418" s="21">
        <f t="shared" si="75"/>
        <v>1.4910000000000001</v>
      </c>
      <c r="BC418" s="18"/>
      <c r="BD418" s="22">
        <f t="shared" si="77"/>
        <v>2.004032258064516</v>
      </c>
      <c r="BE418" s="21"/>
      <c r="BG418" s="10"/>
      <c r="BH418" s="21"/>
      <c r="BI418" s="22"/>
      <c r="BJ418" s="21"/>
      <c r="BK418" s="21">
        <v>0</v>
      </c>
      <c r="BL418" s="22">
        <v>4.4729999999999995E-3</v>
      </c>
      <c r="BM418" s="21"/>
      <c r="BN418" s="21">
        <f t="shared" si="74"/>
        <v>0</v>
      </c>
      <c r="BO418" s="22">
        <f t="shared" si="74"/>
        <v>1.7891999999999998E-2</v>
      </c>
      <c r="BP418" s="21">
        <f t="shared" si="74"/>
        <v>0</v>
      </c>
    </row>
    <row r="419" spans="1:68" ht="11.1" customHeight="1" outlineLevel="1" collapsed="1" x14ac:dyDescent="0.2">
      <c r="A419" s="10"/>
      <c r="B419" s="18"/>
      <c r="C419" s="18"/>
      <c r="D419" s="18"/>
      <c r="E419" s="19" t="s">
        <v>374</v>
      </c>
      <c r="F419" s="209">
        <v>1.26</v>
      </c>
      <c r="G419" s="209">
        <v>1.008</v>
      </c>
      <c r="H419" s="209">
        <v>0.96699999999999997</v>
      </c>
      <c r="I419" s="240">
        <v>0.57599999999999996</v>
      </c>
      <c r="J419" s="240"/>
      <c r="K419" s="209">
        <v>0.38600000000000001</v>
      </c>
      <c r="L419" s="209">
        <v>0.105</v>
      </c>
      <c r="M419" s="20"/>
      <c r="N419" s="20"/>
      <c r="O419" s="209">
        <v>0.53900000000000003</v>
      </c>
      <c r="P419" s="209">
        <v>0.72399999999999998</v>
      </c>
      <c r="Q419" s="209">
        <v>1.034</v>
      </c>
      <c r="R419" s="209">
        <v>1.216</v>
      </c>
      <c r="S419" s="209">
        <v>1.288</v>
      </c>
      <c r="T419" s="209">
        <v>1.4359999999999999</v>
      </c>
      <c r="U419" s="209">
        <v>0.91300000000000003</v>
      </c>
      <c r="V419" s="209">
        <v>0.67400000000000004</v>
      </c>
      <c r="W419" s="209">
        <v>0.53600000000000003</v>
      </c>
      <c r="X419" s="209">
        <v>0.21299999999999999</v>
      </c>
      <c r="Y419" s="20"/>
      <c r="Z419" s="209">
        <v>0.251</v>
      </c>
      <c r="AA419" s="209">
        <v>0.39</v>
      </c>
      <c r="AB419" s="209">
        <v>0.63400000000000001</v>
      </c>
      <c r="AC419" s="20"/>
      <c r="AD419" s="209">
        <v>2.5310000000000001</v>
      </c>
      <c r="AE419" s="209">
        <v>1.5049999999999999</v>
      </c>
      <c r="AF419" s="209">
        <v>1.1359999999999999</v>
      </c>
      <c r="AG419" s="209">
        <v>0.95399999999999996</v>
      </c>
      <c r="AH419" s="209">
        <v>0.624</v>
      </c>
      <c r="AI419" s="209">
        <v>0.54800000000000004</v>
      </c>
      <c r="AJ419" s="20"/>
      <c r="AK419" s="209">
        <v>0.25</v>
      </c>
      <c r="AL419" s="209">
        <v>7.9000000000000001E-2</v>
      </c>
      <c r="AM419" s="209">
        <v>0.40600000000000003</v>
      </c>
      <c r="AN419" s="209">
        <v>0.621</v>
      </c>
      <c r="AO419" s="209">
        <v>0.996</v>
      </c>
      <c r="AP419" s="209">
        <v>1.3939999999999999</v>
      </c>
      <c r="AQ419" s="209">
        <v>1.575</v>
      </c>
      <c r="AR419" s="209">
        <v>1.51</v>
      </c>
      <c r="AS419" s="209">
        <v>1.0189999999999999</v>
      </c>
      <c r="AT419" s="209">
        <v>0.73</v>
      </c>
      <c r="AU419" s="209">
        <v>0.47899999999999998</v>
      </c>
      <c r="AV419" s="209">
        <v>0.08</v>
      </c>
      <c r="AW419" s="20"/>
      <c r="AX419" s="20"/>
      <c r="AY419" s="209">
        <v>0.48899999999999999</v>
      </c>
      <c r="AZ419" s="209">
        <v>0.55000000000000004</v>
      </c>
      <c r="BA419" s="209">
        <v>0.84299999999999997</v>
      </c>
      <c r="BB419" s="21">
        <f t="shared" si="75"/>
        <v>2.5310000000000001</v>
      </c>
      <c r="BC419" s="18">
        <v>3.6</v>
      </c>
      <c r="BD419" s="22">
        <f t="shared" si="77"/>
        <v>3.4018817204301075</v>
      </c>
      <c r="BE419" s="21">
        <f>BC419-BD419</f>
        <v>0.19811827956989259</v>
      </c>
      <c r="BF419" s="2">
        <v>3.6</v>
      </c>
      <c r="BG419" s="10">
        <v>7</v>
      </c>
      <c r="BH419" s="21">
        <f t="shared" si="78"/>
        <v>2.6784000000000001E-3</v>
      </c>
      <c r="BI419" s="22">
        <f t="shared" si="78"/>
        <v>2.5309999999999998E-3</v>
      </c>
      <c r="BJ419" s="21">
        <f t="shared" si="76"/>
        <v>1.4740000000000022E-4</v>
      </c>
      <c r="BK419" s="21">
        <v>8.0351999999999993E-3</v>
      </c>
      <c r="BL419" s="22">
        <v>7.5929999999999991E-3</v>
      </c>
      <c r="BM419" s="21">
        <v>4.4220000000000023E-4</v>
      </c>
      <c r="BN419" s="21">
        <f t="shared" si="74"/>
        <v>3.2140799999999997E-2</v>
      </c>
      <c r="BO419" s="22">
        <f t="shared" si="74"/>
        <v>3.0371999999999996E-2</v>
      </c>
      <c r="BP419" s="21">
        <f t="shared" si="74"/>
        <v>1.7688000000000009E-3</v>
      </c>
    </row>
    <row r="420" spans="1:68" ht="11.1" hidden="1" customHeight="1" outlineLevel="2" x14ac:dyDescent="0.2">
      <c r="A420" s="10"/>
      <c r="B420" s="18"/>
      <c r="C420" s="18"/>
      <c r="D420" s="18"/>
      <c r="E420" s="23" t="s">
        <v>375</v>
      </c>
      <c r="F420" s="208">
        <v>1.26</v>
      </c>
      <c r="G420" s="208">
        <v>1.008</v>
      </c>
      <c r="H420" s="208">
        <v>0.96699999999999997</v>
      </c>
      <c r="I420" s="239">
        <v>0.57599999999999996</v>
      </c>
      <c r="J420" s="239"/>
      <c r="K420" s="208">
        <v>0.38600000000000001</v>
      </c>
      <c r="L420" s="208">
        <v>0.105</v>
      </c>
      <c r="M420" s="24"/>
      <c r="N420" s="24"/>
      <c r="O420" s="208">
        <v>0.53900000000000003</v>
      </c>
      <c r="P420" s="208">
        <v>0.72399999999999998</v>
      </c>
      <c r="Q420" s="208">
        <v>1.034</v>
      </c>
      <c r="R420" s="208">
        <v>1.216</v>
      </c>
      <c r="S420" s="208">
        <v>1.288</v>
      </c>
      <c r="T420" s="208">
        <v>1.4359999999999999</v>
      </c>
      <c r="U420" s="208">
        <v>0.91300000000000003</v>
      </c>
      <c r="V420" s="208">
        <v>0.67400000000000004</v>
      </c>
      <c r="W420" s="208">
        <v>0.53600000000000003</v>
      </c>
      <c r="X420" s="208">
        <v>0.21299999999999999</v>
      </c>
      <c r="Y420" s="24"/>
      <c r="Z420" s="208">
        <v>0.251</v>
      </c>
      <c r="AA420" s="208">
        <v>0.39</v>
      </c>
      <c r="AB420" s="208">
        <v>0.63400000000000001</v>
      </c>
      <c r="AC420" s="24"/>
      <c r="AD420" s="208">
        <v>2.5310000000000001</v>
      </c>
      <c r="AE420" s="208">
        <v>1.5049999999999999</v>
      </c>
      <c r="AF420" s="208">
        <v>1.1359999999999999</v>
      </c>
      <c r="AG420" s="208">
        <v>0.95399999999999996</v>
      </c>
      <c r="AH420" s="208">
        <v>0.624</v>
      </c>
      <c r="AI420" s="208">
        <v>0.54800000000000004</v>
      </c>
      <c r="AJ420" s="24"/>
      <c r="AK420" s="208">
        <v>0.25</v>
      </c>
      <c r="AL420" s="208">
        <v>7.9000000000000001E-2</v>
      </c>
      <c r="AM420" s="208">
        <v>0.40600000000000003</v>
      </c>
      <c r="AN420" s="208">
        <v>0.621</v>
      </c>
      <c r="AO420" s="208">
        <v>0.996</v>
      </c>
      <c r="AP420" s="208">
        <v>1.3939999999999999</v>
      </c>
      <c r="AQ420" s="208">
        <v>1.575</v>
      </c>
      <c r="AR420" s="208">
        <v>1.51</v>
      </c>
      <c r="AS420" s="208">
        <v>1.0189999999999999</v>
      </c>
      <c r="AT420" s="208">
        <v>0.73</v>
      </c>
      <c r="AU420" s="208">
        <v>0.47899999999999998</v>
      </c>
      <c r="AV420" s="208">
        <v>0.08</v>
      </c>
      <c r="AW420" s="24"/>
      <c r="AX420" s="24"/>
      <c r="AY420" s="208">
        <v>0.48899999999999999</v>
      </c>
      <c r="AZ420" s="208">
        <v>0.55000000000000004</v>
      </c>
      <c r="BA420" s="208">
        <v>0.84299999999999997</v>
      </c>
      <c r="BB420" s="21">
        <f t="shared" si="75"/>
        <v>2.5310000000000001</v>
      </c>
      <c r="BC420" s="18"/>
      <c r="BD420" s="22">
        <f t="shared" si="77"/>
        <v>3.4018817204301075</v>
      </c>
      <c r="BE420" s="21"/>
      <c r="BG420" s="10"/>
      <c r="BH420" s="21"/>
      <c r="BI420" s="22"/>
      <c r="BJ420" s="21"/>
      <c r="BK420" s="21">
        <v>0</v>
      </c>
      <c r="BL420" s="22">
        <v>7.5929999999999991E-3</v>
      </c>
      <c r="BM420" s="21"/>
      <c r="BN420" s="21">
        <f t="shared" si="74"/>
        <v>0</v>
      </c>
      <c r="BO420" s="22">
        <f t="shared" si="74"/>
        <v>3.0371999999999996E-2</v>
      </c>
      <c r="BP420" s="21">
        <f t="shared" si="74"/>
        <v>0</v>
      </c>
    </row>
    <row r="421" spans="1:68" ht="11.1" hidden="1" customHeight="1" outlineLevel="1" collapsed="1" x14ac:dyDescent="0.2">
      <c r="A421" s="10"/>
      <c r="B421" s="18"/>
      <c r="C421" s="18"/>
      <c r="D421" s="18"/>
      <c r="E421" s="19" t="s">
        <v>376</v>
      </c>
      <c r="F421" s="20"/>
      <c r="G421" s="20"/>
      <c r="H421" s="20"/>
      <c r="I421" s="20"/>
      <c r="J421" s="20"/>
      <c r="K421" s="20"/>
      <c r="L421" s="20"/>
      <c r="M421" s="209">
        <v>0.76700000000000002</v>
      </c>
      <c r="N421" s="209">
        <v>0.215</v>
      </c>
      <c r="O421" s="209">
        <v>0.29099999999999998</v>
      </c>
      <c r="P421" s="209">
        <v>0.67100000000000004</v>
      </c>
      <c r="Q421" s="209">
        <v>0.81100000000000005</v>
      </c>
      <c r="R421" s="209">
        <v>0.81</v>
      </c>
      <c r="S421" s="209">
        <v>0.88100000000000001</v>
      </c>
      <c r="T421" s="209">
        <v>0.92400000000000004</v>
      </c>
      <c r="U421" s="209">
        <v>0.621</v>
      </c>
      <c r="V421" s="209">
        <v>0.42899999999999999</v>
      </c>
      <c r="W421" s="209">
        <v>0.443</v>
      </c>
      <c r="X421" s="209">
        <v>0.23799999999999999</v>
      </c>
      <c r="Y421" s="20"/>
      <c r="Z421" s="20"/>
      <c r="AA421" s="209">
        <v>0.66100000000000003</v>
      </c>
      <c r="AB421" s="209">
        <v>0.443</v>
      </c>
      <c r="AC421" s="209">
        <v>0.62</v>
      </c>
      <c r="AD421" s="209">
        <v>0.89500000000000002</v>
      </c>
      <c r="AE421" s="209">
        <v>0.88200000000000001</v>
      </c>
      <c r="AF421" s="209">
        <v>0.70199999999999996</v>
      </c>
      <c r="AG421" s="209">
        <v>0.61</v>
      </c>
      <c r="AH421" s="209">
        <v>0.504</v>
      </c>
      <c r="AI421" s="209">
        <v>0.38400000000000001</v>
      </c>
      <c r="AJ421" s="20"/>
      <c r="AK421" s="209">
        <v>0.37</v>
      </c>
      <c r="AL421" s="209">
        <v>0.13800000000000001</v>
      </c>
      <c r="AM421" s="209">
        <v>0.38900000000000001</v>
      </c>
      <c r="AN421" s="209">
        <v>0.38300000000000001</v>
      </c>
      <c r="AO421" s="209">
        <v>0.50700000000000001</v>
      </c>
      <c r="AP421" s="209">
        <v>0.73399999999999999</v>
      </c>
      <c r="AQ421" s="209">
        <v>0.85</v>
      </c>
      <c r="AR421" s="209">
        <v>0.82299999999999995</v>
      </c>
      <c r="AS421" s="209">
        <v>0.52800000000000002</v>
      </c>
      <c r="AT421" s="209">
        <v>0.44400000000000001</v>
      </c>
      <c r="AU421" s="209">
        <v>0.28299999999999997</v>
      </c>
      <c r="AV421" s="20"/>
      <c r="AW421" s="209">
        <v>0.16900000000000001</v>
      </c>
      <c r="AX421" s="20"/>
      <c r="AY421" s="209">
        <v>0.30499999999999999</v>
      </c>
      <c r="AZ421" s="209">
        <v>0.29099999999999998</v>
      </c>
      <c r="BA421" s="209">
        <v>0.45800000000000002</v>
      </c>
      <c r="BB421" s="21">
        <f t="shared" si="75"/>
        <v>0.92400000000000004</v>
      </c>
      <c r="BC421" s="18">
        <v>2</v>
      </c>
      <c r="BD421" s="22">
        <f t="shared" si="77"/>
        <v>1.2419354838709677</v>
      </c>
      <c r="BE421" s="21">
        <f>BC421-BD421</f>
        <v>0.75806451612903225</v>
      </c>
      <c r="BF421" s="2">
        <v>2</v>
      </c>
      <c r="BG421" s="10">
        <v>6</v>
      </c>
      <c r="BH421" s="21">
        <f t="shared" si="78"/>
        <v>1.488E-3</v>
      </c>
      <c r="BI421" s="22">
        <f t="shared" si="78"/>
        <v>9.2400000000000002E-4</v>
      </c>
      <c r="BJ421" s="21">
        <f t="shared" si="76"/>
        <v>5.6399999999999994E-4</v>
      </c>
      <c r="BK421" s="21">
        <v>4.4640000000000001E-3</v>
      </c>
      <c r="BL421" s="22">
        <v>2.7720000000000002E-3</v>
      </c>
      <c r="BM421" s="21">
        <v>1.6919999999999999E-3</v>
      </c>
      <c r="BN421" s="21">
        <f t="shared" si="74"/>
        <v>1.7856E-2</v>
      </c>
      <c r="BO421" s="22">
        <f t="shared" si="74"/>
        <v>1.1088000000000001E-2</v>
      </c>
      <c r="BP421" s="21">
        <f t="shared" si="74"/>
        <v>6.7679999999999997E-3</v>
      </c>
    </row>
    <row r="422" spans="1:68" ht="11.1" hidden="1" customHeight="1" outlineLevel="2" x14ac:dyDescent="0.2">
      <c r="A422" s="10"/>
      <c r="B422" s="18"/>
      <c r="C422" s="18"/>
      <c r="D422" s="18"/>
      <c r="E422" s="23" t="s">
        <v>377</v>
      </c>
      <c r="F422" s="24"/>
      <c r="G422" s="24"/>
      <c r="H422" s="24"/>
      <c r="I422" s="24"/>
      <c r="J422" s="24"/>
      <c r="K422" s="24"/>
      <c r="L422" s="24"/>
      <c r="M422" s="208">
        <v>0.76700000000000002</v>
      </c>
      <c r="N422" s="208">
        <v>0.215</v>
      </c>
      <c r="O422" s="208">
        <v>0.29099999999999998</v>
      </c>
      <c r="P422" s="208">
        <v>0.67100000000000004</v>
      </c>
      <c r="Q422" s="208">
        <v>0.81100000000000005</v>
      </c>
      <c r="R422" s="208">
        <v>0.81</v>
      </c>
      <c r="S422" s="208">
        <v>0.88100000000000001</v>
      </c>
      <c r="T422" s="208">
        <v>0.92400000000000004</v>
      </c>
      <c r="U422" s="208">
        <v>0.621</v>
      </c>
      <c r="V422" s="208">
        <v>0.42899999999999999</v>
      </c>
      <c r="W422" s="208">
        <v>0.443</v>
      </c>
      <c r="X422" s="208">
        <v>0.23799999999999999</v>
      </c>
      <c r="Y422" s="24"/>
      <c r="Z422" s="24"/>
      <c r="AA422" s="208">
        <v>0.66100000000000003</v>
      </c>
      <c r="AB422" s="208">
        <v>0.443</v>
      </c>
      <c r="AC422" s="208">
        <v>0.62</v>
      </c>
      <c r="AD422" s="208">
        <v>0.89500000000000002</v>
      </c>
      <c r="AE422" s="208">
        <v>0.88200000000000001</v>
      </c>
      <c r="AF422" s="208">
        <v>0.70199999999999996</v>
      </c>
      <c r="AG422" s="208">
        <v>0.61</v>
      </c>
      <c r="AH422" s="208">
        <v>0.504</v>
      </c>
      <c r="AI422" s="208">
        <v>0.38400000000000001</v>
      </c>
      <c r="AJ422" s="24"/>
      <c r="AK422" s="208">
        <v>0.37</v>
      </c>
      <c r="AL422" s="208">
        <v>0.13800000000000001</v>
      </c>
      <c r="AM422" s="208">
        <v>0.38900000000000001</v>
      </c>
      <c r="AN422" s="208">
        <v>0.38300000000000001</v>
      </c>
      <c r="AO422" s="208">
        <v>0.50700000000000001</v>
      </c>
      <c r="AP422" s="208">
        <v>0.73399999999999999</v>
      </c>
      <c r="AQ422" s="208">
        <v>0.85</v>
      </c>
      <c r="AR422" s="208">
        <v>0.82299999999999995</v>
      </c>
      <c r="AS422" s="208">
        <v>0.52800000000000002</v>
      </c>
      <c r="AT422" s="208">
        <v>0.44400000000000001</v>
      </c>
      <c r="AU422" s="208">
        <v>0.28299999999999997</v>
      </c>
      <c r="AV422" s="24"/>
      <c r="AW422" s="208">
        <v>0.16900000000000001</v>
      </c>
      <c r="AX422" s="24"/>
      <c r="AY422" s="208">
        <v>0.30499999999999999</v>
      </c>
      <c r="AZ422" s="208">
        <v>0.29099999999999998</v>
      </c>
      <c r="BA422" s="208">
        <v>0.45800000000000002</v>
      </c>
      <c r="BB422" s="21">
        <f t="shared" si="75"/>
        <v>0.92400000000000004</v>
      </c>
      <c r="BC422" s="18"/>
      <c r="BD422" s="22">
        <f t="shared" si="77"/>
        <v>1.2419354838709677</v>
      </c>
      <c r="BE422" s="21"/>
      <c r="BG422" s="10"/>
      <c r="BH422" s="21"/>
      <c r="BI422" s="22"/>
      <c r="BJ422" s="21"/>
      <c r="BK422" s="21">
        <v>0</v>
      </c>
      <c r="BL422" s="22">
        <v>2.7720000000000002E-3</v>
      </c>
      <c r="BM422" s="21"/>
      <c r="BN422" s="21">
        <f t="shared" si="74"/>
        <v>0</v>
      </c>
      <c r="BO422" s="22">
        <f t="shared" si="74"/>
        <v>1.1088000000000001E-2</v>
      </c>
      <c r="BP422" s="21">
        <f t="shared" si="74"/>
        <v>0</v>
      </c>
    </row>
    <row r="423" spans="1:68" ht="11.1" hidden="1" customHeight="1" outlineLevel="1" collapsed="1" x14ac:dyDescent="0.2">
      <c r="A423" s="10"/>
      <c r="B423" s="18"/>
      <c r="C423" s="18"/>
      <c r="D423" s="18"/>
      <c r="E423" s="19" t="s">
        <v>378</v>
      </c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9">
        <v>0.95899999999999996</v>
      </c>
      <c r="AH423" s="209">
        <v>1.0049999999999999</v>
      </c>
      <c r="AI423" s="209">
        <v>0.95</v>
      </c>
      <c r="AJ423" s="20"/>
      <c r="AK423" s="209">
        <v>1.1100000000000001</v>
      </c>
      <c r="AL423" s="209">
        <v>1.175</v>
      </c>
      <c r="AM423" s="20"/>
      <c r="AN423" s="209">
        <v>3.5270000000000001</v>
      </c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1">
        <f t="shared" si="75"/>
        <v>3.5270000000000001</v>
      </c>
      <c r="BC423" s="61">
        <f>BD423</f>
        <v>4.740591397849462</v>
      </c>
      <c r="BD423" s="22">
        <f t="shared" si="77"/>
        <v>4.740591397849462</v>
      </c>
      <c r="BE423" s="21">
        <f>BC423-BD423</f>
        <v>0</v>
      </c>
      <c r="BG423" s="10">
        <v>6</v>
      </c>
      <c r="BH423" s="21">
        <f t="shared" si="78"/>
        <v>3.5269999999999998E-3</v>
      </c>
      <c r="BI423" s="22">
        <f t="shared" si="78"/>
        <v>3.5269999999999998E-3</v>
      </c>
      <c r="BJ423" s="21">
        <f t="shared" si="76"/>
        <v>0</v>
      </c>
      <c r="BK423" s="21">
        <v>1.0581E-2</v>
      </c>
      <c r="BL423" s="22">
        <v>1.0581E-2</v>
      </c>
      <c r="BM423" s="21">
        <v>0</v>
      </c>
      <c r="BN423" s="21">
        <f t="shared" ref="BN423:BP512" si="79">BK423*4</f>
        <v>4.2324000000000001E-2</v>
      </c>
      <c r="BO423" s="22">
        <f t="shared" si="79"/>
        <v>4.2324000000000001E-2</v>
      </c>
      <c r="BP423" s="21">
        <f t="shared" si="79"/>
        <v>0</v>
      </c>
    </row>
    <row r="424" spans="1:68" ht="11.1" hidden="1" customHeight="1" outlineLevel="2" x14ac:dyDescent="0.2">
      <c r="A424" s="10"/>
      <c r="B424" s="18"/>
      <c r="C424" s="18"/>
      <c r="D424" s="18"/>
      <c r="E424" s="23" t="s">
        <v>379</v>
      </c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08">
        <v>0.95899999999999996</v>
      </c>
      <c r="AH424" s="208">
        <v>1.0049999999999999</v>
      </c>
      <c r="AI424" s="208">
        <v>0.95</v>
      </c>
      <c r="AJ424" s="24"/>
      <c r="AK424" s="208">
        <v>1.1100000000000001</v>
      </c>
      <c r="AL424" s="208">
        <v>1.175</v>
      </c>
      <c r="AM424" s="24"/>
      <c r="AN424" s="208">
        <v>3.5270000000000001</v>
      </c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1">
        <f t="shared" si="75"/>
        <v>3.5270000000000001</v>
      </c>
      <c r="BC424" s="18"/>
      <c r="BD424" s="22">
        <f t="shared" si="77"/>
        <v>4.740591397849462</v>
      </c>
      <c r="BE424" s="21"/>
      <c r="BG424" s="10"/>
      <c r="BH424" s="21"/>
      <c r="BI424" s="22"/>
      <c r="BJ424" s="21"/>
      <c r="BK424" s="21">
        <v>0</v>
      </c>
      <c r="BL424" s="22">
        <v>1.0581E-2</v>
      </c>
      <c r="BM424" s="21"/>
      <c r="BN424" s="21">
        <f t="shared" si="79"/>
        <v>0</v>
      </c>
      <c r="BO424" s="22">
        <f t="shared" si="79"/>
        <v>4.2324000000000001E-2</v>
      </c>
      <c r="BP424" s="21">
        <f t="shared" si="79"/>
        <v>0</v>
      </c>
    </row>
    <row r="425" spans="1:68" ht="11.1" hidden="1" customHeight="1" outlineLevel="1" collapsed="1" x14ac:dyDescent="0.2">
      <c r="A425" s="10"/>
      <c r="B425" s="18"/>
      <c r="C425" s="18"/>
      <c r="D425" s="18"/>
      <c r="E425" s="19" t="s">
        <v>380</v>
      </c>
      <c r="F425" s="209">
        <v>1.7430000000000001</v>
      </c>
      <c r="G425" s="209">
        <v>1.4510000000000001</v>
      </c>
      <c r="H425" s="209">
        <v>1.4119999999999999</v>
      </c>
      <c r="I425" s="240">
        <v>0.88900000000000001</v>
      </c>
      <c r="J425" s="240"/>
      <c r="K425" s="209">
        <v>0.46600000000000003</v>
      </c>
      <c r="L425" s="20"/>
      <c r="M425" s="20"/>
      <c r="N425" s="20"/>
      <c r="O425" s="20"/>
      <c r="P425" s="209">
        <v>0.99</v>
      </c>
      <c r="Q425" s="209">
        <v>1.1040000000000001</v>
      </c>
      <c r="R425" s="209">
        <v>1.47</v>
      </c>
      <c r="S425" s="209">
        <v>1.6919999999999999</v>
      </c>
      <c r="T425" s="209">
        <v>1.986</v>
      </c>
      <c r="U425" s="209">
        <v>1.264</v>
      </c>
      <c r="V425" s="209">
        <v>0.67900000000000005</v>
      </c>
      <c r="W425" s="209">
        <v>0.52</v>
      </c>
      <c r="X425" s="209">
        <v>0.17899999999999999</v>
      </c>
      <c r="Y425" s="20"/>
      <c r="Z425" s="20"/>
      <c r="AA425" s="209">
        <v>0.375</v>
      </c>
      <c r="AB425" s="20"/>
      <c r="AC425" s="209">
        <v>1.8149999999999999</v>
      </c>
      <c r="AD425" s="209">
        <v>1.7569999999999999</v>
      </c>
      <c r="AE425" s="209">
        <v>2.1739999999999999</v>
      </c>
      <c r="AF425" s="209">
        <v>1.625</v>
      </c>
      <c r="AG425" s="209">
        <v>0.96699999999999997</v>
      </c>
      <c r="AH425" s="209">
        <v>0.91600000000000004</v>
      </c>
      <c r="AI425" s="209">
        <v>0.50800000000000001</v>
      </c>
      <c r="AJ425" s="20"/>
      <c r="AK425" s="20"/>
      <c r="AL425" s="20"/>
      <c r="AM425" s="209">
        <v>0.48099999999999998</v>
      </c>
      <c r="AN425" s="209">
        <v>0.6</v>
      </c>
      <c r="AO425" s="209">
        <v>1.3320000000000001</v>
      </c>
      <c r="AP425" s="209">
        <v>1.6970000000000001</v>
      </c>
      <c r="AQ425" s="209">
        <v>2.323</v>
      </c>
      <c r="AR425" s="209">
        <v>3.996</v>
      </c>
      <c r="AS425" s="209">
        <v>2.629</v>
      </c>
      <c r="AT425" s="209">
        <v>0.96299999999999997</v>
      </c>
      <c r="AU425" s="209">
        <v>1.855</v>
      </c>
      <c r="AV425" s="209">
        <v>0.05</v>
      </c>
      <c r="AW425" s="20"/>
      <c r="AX425" s="20"/>
      <c r="AY425" s="209">
        <v>0.54800000000000004</v>
      </c>
      <c r="AZ425" s="20"/>
      <c r="BA425" s="209">
        <v>3.06</v>
      </c>
      <c r="BB425" s="21">
        <f>BB426+BB427+BB428</f>
        <v>5.0609999999999999</v>
      </c>
      <c r="BC425" s="18">
        <v>9.4</v>
      </c>
      <c r="BD425" s="22">
        <f t="shared" si="77"/>
        <v>6.80241935483871</v>
      </c>
      <c r="BE425" s="21">
        <f>BC425-BD425</f>
        <v>2.5975806451612904</v>
      </c>
      <c r="BF425" s="2">
        <v>9.4</v>
      </c>
      <c r="BG425" s="10">
        <v>6</v>
      </c>
      <c r="BH425" s="21">
        <f t="shared" si="78"/>
        <v>6.9936E-3</v>
      </c>
      <c r="BI425" s="22">
        <f t="shared" si="78"/>
        <v>5.0610000000000004E-3</v>
      </c>
      <c r="BJ425" s="21">
        <f t="shared" si="76"/>
        <v>1.9325999999999996E-3</v>
      </c>
      <c r="BK425" s="21">
        <v>2.0980800000000001E-2</v>
      </c>
      <c r="BL425" s="22">
        <v>1.5183000000000002E-2</v>
      </c>
      <c r="BM425" s="21">
        <v>5.7977999999999988E-3</v>
      </c>
      <c r="BN425" s="21">
        <f t="shared" si="79"/>
        <v>8.3923200000000003E-2</v>
      </c>
      <c r="BO425" s="22">
        <f t="shared" si="79"/>
        <v>6.0732000000000008E-2</v>
      </c>
      <c r="BP425" s="21">
        <f t="shared" si="79"/>
        <v>2.3191199999999995E-2</v>
      </c>
    </row>
    <row r="426" spans="1:68" ht="11.1" hidden="1" customHeight="1" outlineLevel="2" x14ac:dyDescent="0.2">
      <c r="A426" s="10"/>
      <c r="B426" s="18"/>
      <c r="C426" s="18"/>
      <c r="D426" s="18"/>
      <c r="E426" s="23" t="s">
        <v>381</v>
      </c>
      <c r="F426" s="208">
        <v>1.7430000000000001</v>
      </c>
      <c r="G426" s="208">
        <v>1.4510000000000001</v>
      </c>
      <c r="H426" s="208">
        <v>1.4119999999999999</v>
      </c>
      <c r="I426" s="239">
        <v>0.88900000000000001</v>
      </c>
      <c r="J426" s="239"/>
      <c r="K426" s="208">
        <v>0.46600000000000003</v>
      </c>
      <c r="L426" s="24"/>
      <c r="M426" s="24"/>
      <c r="N426" s="24"/>
      <c r="O426" s="24"/>
      <c r="P426" s="208">
        <v>0.99</v>
      </c>
      <c r="Q426" s="208">
        <v>1.1040000000000001</v>
      </c>
      <c r="R426" s="208">
        <v>1.47</v>
      </c>
      <c r="S426" s="208">
        <v>1.6919999999999999</v>
      </c>
      <c r="T426" s="208">
        <v>1.986</v>
      </c>
      <c r="U426" s="208">
        <v>1.264</v>
      </c>
      <c r="V426" s="208">
        <v>0.67900000000000005</v>
      </c>
      <c r="W426" s="208">
        <v>0.52</v>
      </c>
      <c r="X426" s="208">
        <v>0.17899999999999999</v>
      </c>
      <c r="Y426" s="24"/>
      <c r="Z426" s="24"/>
      <c r="AA426" s="208">
        <v>0.375</v>
      </c>
      <c r="AB426" s="24"/>
      <c r="AC426" s="208">
        <v>1.8149999999999999</v>
      </c>
      <c r="AD426" s="208">
        <v>1.7569999999999999</v>
      </c>
      <c r="AE426" s="208">
        <v>2.1739999999999999</v>
      </c>
      <c r="AF426" s="208">
        <v>1.625</v>
      </c>
      <c r="AG426" s="208">
        <v>0.96699999999999997</v>
      </c>
      <c r="AH426" s="208">
        <v>0.91600000000000004</v>
      </c>
      <c r="AI426" s="208">
        <v>0.50800000000000001</v>
      </c>
      <c r="AJ426" s="24"/>
      <c r="AK426" s="24"/>
      <c r="AL426" s="24"/>
      <c r="AM426" s="208">
        <v>0.48099999999999998</v>
      </c>
      <c r="AN426" s="208">
        <v>0.6</v>
      </c>
      <c r="AO426" s="208">
        <v>1.3320000000000001</v>
      </c>
      <c r="AP426" s="208">
        <v>1.6970000000000001</v>
      </c>
      <c r="AQ426" s="208">
        <v>2.323</v>
      </c>
      <c r="AR426" s="208">
        <v>2.234</v>
      </c>
      <c r="AS426" s="208">
        <v>1.095</v>
      </c>
      <c r="AT426" s="208">
        <v>0.96299999999999997</v>
      </c>
      <c r="AU426" s="208">
        <v>0.40100000000000002</v>
      </c>
      <c r="AV426" s="208">
        <v>0.05</v>
      </c>
      <c r="AW426" s="24"/>
      <c r="AX426" s="24"/>
      <c r="AY426" s="208">
        <v>0.32300000000000001</v>
      </c>
      <c r="AZ426" s="24"/>
      <c r="BA426" s="208">
        <v>1.222</v>
      </c>
      <c r="BB426" s="21">
        <f t="shared" si="75"/>
        <v>2.323</v>
      </c>
      <c r="BC426" s="18"/>
      <c r="BD426" s="22">
        <f t="shared" si="77"/>
        <v>3.122311827956989</v>
      </c>
      <c r="BE426" s="21"/>
      <c r="BG426" s="10"/>
      <c r="BH426" s="21"/>
      <c r="BI426" s="22"/>
      <c r="BJ426" s="21"/>
      <c r="BK426" s="21">
        <v>0</v>
      </c>
      <c r="BL426" s="22">
        <v>6.9689999999999995E-3</v>
      </c>
      <c r="BM426" s="21"/>
      <c r="BN426" s="21">
        <f t="shared" si="79"/>
        <v>0</v>
      </c>
      <c r="BO426" s="22">
        <f t="shared" si="79"/>
        <v>2.7875999999999998E-2</v>
      </c>
      <c r="BP426" s="21">
        <f t="shared" si="79"/>
        <v>0</v>
      </c>
    </row>
    <row r="427" spans="1:68" ht="11.1" hidden="1" customHeight="1" outlineLevel="2" x14ac:dyDescent="0.2">
      <c r="A427" s="10"/>
      <c r="B427" s="18"/>
      <c r="C427" s="18"/>
      <c r="D427" s="18"/>
      <c r="E427" s="23" t="s">
        <v>382</v>
      </c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08">
        <v>1.762</v>
      </c>
      <c r="AS427" s="208">
        <v>1.1439999999999999</v>
      </c>
      <c r="AT427" s="24"/>
      <c r="AU427" s="208">
        <v>0.67600000000000005</v>
      </c>
      <c r="AV427" s="24"/>
      <c r="AW427" s="24"/>
      <c r="AX427" s="24"/>
      <c r="AY427" s="24"/>
      <c r="AZ427" s="24"/>
      <c r="BA427" s="208">
        <v>0.86199999999999999</v>
      </c>
      <c r="BB427" s="21">
        <f t="shared" si="75"/>
        <v>1.762</v>
      </c>
      <c r="BC427" s="18"/>
      <c r="BD427" s="22">
        <f t="shared" si="77"/>
        <v>2.368279569892473</v>
      </c>
      <c r="BE427" s="21"/>
      <c r="BG427" s="10"/>
      <c r="BH427" s="21"/>
      <c r="BI427" s="22"/>
      <c r="BJ427" s="21"/>
      <c r="BK427" s="21">
        <v>0</v>
      </c>
      <c r="BL427" s="22">
        <v>5.2859999999999999E-3</v>
      </c>
      <c r="BM427" s="21"/>
      <c r="BN427" s="21">
        <f t="shared" si="79"/>
        <v>0</v>
      </c>
      <c r="BO427" s="22">
        <f t="shared" si="79"/>
        <v>2.1144E-2</v>
      </c>
      <c r="BP427" s="21">
        <f t="shared" si="79"/>
        <v>0</v>
      </c>
    </row>
    <row r="428" spans="1:68" ht="11.1" hidden="1" customHeight="1" outlineLevel="2" x14ac:dyDescent="0.2">
      <c r="A428" s="10"/>
      <c r="B428" s="18"/>
      <c r="C428" s="18"/>
      <c r="D428" s="18"/>
      <c r="E428" s="23" t="s">
        <v>383</v>
      </c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08">
        <v>0.39</v>
      </c>
      <c r="AT428" s="24"/>
      <c r="AU428" s="208">
        <v>0.77800000000000002</v>
      </c>
      <c r="AV428" s="24"/>
      <c r="AW428" s="24"/>
      <c r="AX428" s="24"/>
      <c r="AY428" s="208">
        <v>0.22500000000000001</v>
      </c>
      <c r="AZ428" s="24"/>
      <c r="BA428" s="208">
        <v>0.97599999999999998</v>
      </c>
      <c r="BB428" s="21">
        <f t="shared" si="75"/>
        <v>0.97599999999999998</v>
      </c>
      <c r="BC428" s="18"/>
      <c r="BD428" s="22">
        <f t="shared" si="77"/>
        <v>1.3118279569892473</v>
      </c>
      <c r="BE428" s="21"/>
      <c r="BG428" s="10"/>
      <c r="BH428" s="21"/>
      <c r="BI428" s="22"/>
      <c r="BJ428" s="21"/>
      <c r="BK428" s="21">
        <v>0</v>
      </c>
      <c r="BL428" s="22">
        <v>2.928E-3</v>
      </c>
      <c r="BM428" s="21"/>
      <c r="BN428" s="21">
        <f t="shared" si="79"/>
        <v>0</v>
      </c>
      <c r="BO428" s="22">
        <f t="shared" si="79"/>
        <v>1.1712E-2</v>
      </c>
      <c r="BP428" s="21">
        <f t="shared" si="79"/>
        <v>0</v>
      </c>
    </row>
    <row r="429" spans="1:68" ht="11.1" hidden="1" customHeight="1" outlineLevel="1" collapsed="1" x14ac:dyDescent="0.2">
      <c r="A429" s="10"/>
      <c r="B429" s="18"/>
      <c r="C429" s="18"/>
      <c r="D429" s="18"/>
      <c r="E429" s="19" t="s">
        <v>384</v>
      </c>
      <c r="F429" s="209">
        <v>14.994999999999999</v>
      </c>
      <c r="G429" s="209">
        <v>13.467000000000001</v>
      </c>
      <c r="H429" s="209">
        <v>13.43</v>
      </c>
      <c r="I429" s="240">
        <v>7.1150000000000002</v>
      </c>
      <c r="J429" s="240"/>
      <c r="K429" s="209">
        <v>2.1280000000000001</v>
      </c>
      <c r="L429" s="209">
        <v>0.17</v>
      </c>
      <c r="M429" s="209">
        <v>8.4819999999999993</v>
      </c>
      <c r="N429" s="209">
        <v>5.9420000000000002</v>
      </c>
      <c r="O429" s="209">
        <v>5.0940000000000003</v>
      </c>
      <c r="P429" s="209">
        <v>8.8350000000000009</v>
      </c>
      <c r="Q429" s="209">
        <v>11.537000000000001</v>
      </c>
      <c r="R429" s="209">
        <v>6.59</v>
      </c>
      <c r="S429" s="209">
        <v>22.222000000000001</v>
      </c>
      <c r="T429" s="209">
        <v>17.021000000000001</v>
      </c>
      <c r="U429" s="209">
        <v>10.943</v>
      </c>
      <c r="V429" s="209">
        <v>7.3220000000000001</v>
      </c>
      <c r="W429" s="209">
        <v>2.67</v>
      </c>
      <c r="X429" s="209">
        <v>8.7279999999999998</v>
      </c>
      <c r="Y429" s="209">
        <v>5.6929999999999996</v>
      </c>
      <c r="Z429" s="209">
        <v>9.5000000000000001E-2</v>
      </c>
      <c r="AA429" s="209">
        <v>28.792000000000002</v>
      </c>
      <c r="AB429" s="209">
        <v>5.4240000000000004</v>
      </c>
      <c r="AC429" s="209">
        <v>11.484</v>
      </c>
      <c r="AD429" s="209">
        <v>15.036</v>
      </c>
      <c r="AE429" s="209">
        <v>15.859</v>
      </c>
      <c r="AF429" s="209">
        <v>13.266</v>
      </c>
      <c r="AG429" s="209">
        <v>11.188000000000001</v>
      </c>
      <c r="AH429" s="209">
        <v>6.9850000000000003</v>
      </c>
      <c r="AI429" s="209">
        <v>2.6779999999999999</v>
      </c>
      <c r="AJ429" s="20"/>
      <c r="AK429" s="209">
        <v>11.818</v>
      </c>
      <c r="AL429" s="209">
        <v>0.58499999999999996</v>
      </c>
      <c r="AM429" s="209">
        <v>0.40400000000000003</v>
      </c>
      <c r="AN429" s="209">
        <v>1.2390000000000001</v>
      </c>
      <c r="AO429" s="209">
        <v>4.8310000000000004</v>
      </c>
      <c r="AP429" s="209">
        <v>5.2809999999999997</v>
      </c>
      <c r="AQ429" s="209">
        <v>8.3580000000000005</v>
      </c>
      <c r="AR429" s="209">
        <v>7.085</v>
      </c>
      <c r="AS429" s="209">
        <v>5.694</v>
      </c>
      <c r="AT429" s="209">
        <v>2.5449999999999999</v>
      </c>
      <c r="AU429" s="209">
        <v>0.40899999999999997</v>
      </c>
      <c r="AV429" s="209">
        <v>6.2E-2</v>
      </c>
      <c r="AW429" s="20"/>
      <c r="AX429" s="20"/>
      <c r="AY429" s="209">
        <v>0.38900000000000001</v>
      </c>
      <c r="AZ429" s="209">
        <v>0.76600000000000001</v>
      </c>
      <c r="BA429" s="209">
        <v>4.1669999999999998</v>
      </c>
      <c r="BB429" s="21">
        <f>BB430+BB431+BB432</f>
        <v>8.3580000000000005</v>
      </c>
      <c r="BC429" s="61">
        <f>BD429</f>
        <v>11.233870967741936</v>
      </c>
      <c r="BD429" s="22">
        <f t="shared" si="77"/>
        <v>11.233870967741936</v>
      </c>
      <c r="BE429" s="21">
        <f>BC429-BD429</f>
        <v>0</v>
      </c>
      <c r="BF429" s="2">
        <v>10.7</v>
      </c>
      <c r="BG429" s="10">
        <v>6</v>
      </c>
      <c r="BH429" s="21">
        <f t="shared" si="78"/>
        <v>8.3580000000000008E-3</v>
      </c>
      <c r="BI429" s="22">
        <f t="shared" si="78"/>
        <v>8.3580000000000008E-3</v>
      </c>
      <c r="BJ429" s="21">
        <f t="shared" si="76"/>
        <v>0</v>
      </c>
      <c r="BK429" s="21">
        <v>2.5074000000000003E-2</v>
      </c>
      <c r="BL429" s="22">
        <v>2.5074000000000003E-2</v>
      </c>
      <c r="BM429" s="21">
        <v>0</v>
      </c>
      <c r="BN429" s="21">
        <f t="shared" si="79"/>
        <v>0.10029600000000001</v>
      </c>
      <c r="BO429" s="22">
        <f t="shared" si="79"/>
        <v>0.10029600000000001</v>
      </c>
      <c r="BP429" s="21">
        <f t="shared" si="79"/>
        <v>0</v>
      </c>
    </row>
    <row r="430" spans="1:68" ht="11.1" hidden="1" customHeight="1" outlineLevel="2" x14ac:dyDescent="0.2">
      <c r="A430" s="10"/>
      <c r="B430" s="18"/>
      <c r="C430" s="18"/>
      <c r="D430" s="18"/>
      <c r="E430" s="23" t="s">
        <v>385</v>
      </c>
      <c r="F430" s="208">
        <v>0.26100000000000001</v>
      </c>
      <c r="G430" s="208">
        <v>0.5</v>
      </c>
      <c r="H430" s="208">
        <v>0.127</v>
      </c>
      <c r="I430" s="239">
        <v>0.17599999999999999</v>
      </c>
      <c r="J430" s="239"/>
      <c r="K430" s="208">
        <v>3.2000000000000001E-2</v>
      </c>
      <c r="L430" s="24"/>
      <c r="M430" s="24"/>
      <c r="N430" s="24"/>
      <c r="O430" s="208">
        <v>0.02</v>
      </c>
      <c r="P430" s="208">
        <v>0.17899999999999999</v>
      </c>
      <c r="Q430" s="208">
        <v>0.22800000000000001</v>
      </c>
      <c r="R430" s="208">
        <v>0.28799999999999998</v>
      </c>
      <c r="S430" s="208">
        <v>0.28899999999999998</v>
      </c>
      <c r="T430" s="208">
        <v>0.32</v>
      </c>
      <c r="U430" s="208">
        <v>0.254</v>
      </c>
      <c r="V430" s="208">
        <v>0.20399999999999999</v>
      </c>
      <c r="W430" s="208">
        <v>3.4000000000000002E-2</v>
      </c>
      <c r="X430" s="24"/>
      <c r="Y430" s="24"/>
      <c r="Z430" s="24"/>
      <c r="AA430" s="24"/>
      <c r="AB430" s="24"/>
      <c r="AC430" s="208">
        <v>5.5E-2</v>
      </c>
      <c r="AD430" s="208">
        <v>0.30599999999999999</v>
      </c>
      <c r="AE430" s="208">
        <v>0.308</v>
      </c>
      <c r="AF430" s="208">
        <v>0.33900000000000002</v>
      </c>
      <c r="AG430" s="208">
        <v>0.19800000000000001</v>
      </c>
      <c r="AH430" s="208">
        <v>0.16</v>
      </c>
      <c r="AI430" s="208">
        <v>5.8000000000000003E-2</v>
      </c>
      <c r="AJ430" s="24"/>
      <c r="AK430" s="24"/>
      <c r="AL430" s="24"/>
      <c r="AM430" s="24"/>
      <c r="AN430" s="208">
        <v>2E-3</v>
      </c>
      <c r="AO430" s="24"/>
      <c r="AP430" s="24"/>
      <c r="AQ430" s="208">
        <v>0.98499999999999999</v>
      </c>
      <c r="AR430" s="208">
        <v>0.32400000000000001</v>
      </c>
      <c r="AS430" s="208">
        <v>0.248</v>
      </c>
      <c r="AT430" s="208">
        <v>0.20399999999999999</v>
      </c>
      <c r="AU430" s="208">
        <v>2.5999999999999999E-2</v>
      </c>
      <c r="AV430" s="24"/>
      <c r="AW430" s="24"/>
      <c r="AX430" s="24"/>
      <c r="AY430" s="24"/>
      <c r="AZ430" s="24"/>
      <c r="BA430" s="208">
        <v>0.245</v>
      </c>
      <c r="BB430" s="21">
        <f t="shared" si="75"/>
        <v>0.98499999999999999</v>
      </c>
      <c r="BC430" s="18"/>
      <c r="BD430" s="22">
        <f t="shared" si="77"/>
        <v>1.3239247311827957</v>
      </c>
      <c r="BE430" s="21"/>
      <c r="BG430" s="10"/>
      <c r="BH430" s="21"/>
      <c r="BI430" s="22"/>
      <c r="BJ430" s="21"/>
      <c r="BK430" s="21">
        <v>0</v>
      </c>
      <c r="BL430" s="22">
        <v>2.9550000000000002E-3</v>
      </c>
      <c r="BM430" s="21"/>
      <c r="BN430" s="21">
        <f t="shared" si="79"/>
        <v>0</v>
      </c>
      <c r="BO430" s="22">
        <f t="shared" si="79"/>
        <v>1.1820000000000001E-2</v>
      </c>
      <c r="BP430" s="21">
        <f t="shared" si="79"/>
        <v>0</v>
      </c>
    </row>
    <row r="431" spans="1:68" ht="11.1" hidden="1" customHeight="1" outlineLevel="2" x14ac:dyDescent="0.2">
      <c r="A431" s="10"/>
      <c r="B431" s="18"/>
      <c r="C431" s="18"/>
      <c r="D431" s="18"/>
      <c r="E431" s="23" t="s">
        <v>386</v>
      </c>
      <c r="F431" s="208">
        <v>5.2519999999999998</v>
      </c>
      <c r="G431" s="208">
        <v>4.5529999999999999</v>
      </c>
      <c r="H431" s="208">
        <v>5.1870000000000003</v>
      </c>
      <c r="I431" s="239">
        <v>2.641</v>
      </c>
      <c r="J431" s="239"/>
      <c r="K431" s="24"/>
      <c r="L431" s="24"/>
      <c r="M431" s="24"/>
      <c r="N431" s="24"/>
      <c r="O431" s="24"/>
      <c r="P431" s="208">
        <v>4.9950000000000001</v>
      </c>
      <c r="Q431" s="208">
        <v>4.75</v>
      </c>
      <c r="R431" s="208">
        <v>4.8250000000000002</v>
      </c>
      <c r="S431" s="208">
        <v>5.1180000000000003</v>
      </c>
      <c r="T431" s="208">
        <v>5.5419999999999998</v>
      </c>
      <c r="U431" s="208">
        <v>4.016</v>
      </c>
      <c r="V431" s="208">
        <v>3.1739999999999999</v>
      </c>
      <c r="W431" s="208">
        <v>7.3999999999999996E-2</v>
      </c>
      <c r="X431" s="24"/>
      <c r="Y431" s="24"/>
      <c r="Z431" s="24"/>
      <c r="AA431" s="24"/>
      <c r="AB431" s="208">
        <v>2.052</v>
      </c>
      <c r="AC431" s="208">
        <v>4.4260000000000002</v>
      </c>
      <c r="AD431" s="208">
        <v>4.9130000000000003</v>
      </c>
      <c r="AE431" s="208">
        <v>4.9420000000000002</v>
      </c>
      <c r="AF431" s="208">
        <v>4.1760000000000002</v>
      </c>
      <c r="AG431" s="208">
        <v>3.9910000000000001</v>
      </c>
      <c r="AH431" s="208">
        <v>2.1309999999999998</v>
      </c>
      <c r="AI431" s="24"/>
      <c r="AJ431" s="24"/>
      <c r="AK431" s="24"/>
      <c r="AL431" s="24"/>
      <c r="AM431" s="24"/>
      <c r="AN431" s="208">
        <v>0.61499999999999999</v>
      </c>
      <c r="AO431" s="208">
        <v>3.754</v>
      </c>
      <c r="AP431" s="208">
        <v>3.77</v>
      </c>
      <c r="AQ431" s="208">
        <v>5.5439999999999996</v>
      </c>
      <c r="AR431" s="208">
        <v>5.1280000000000001</v>
      </c>
      <c r="AS431" s="208">
        <v>4.3140000000000001</v>
      </c>
      <c r="AT431" s="208">
        <v>1.5740000000000001</v>
      </c>
      <c r="AU431" s="24"/>
      <c r="AV431" s="24"/>
      <c r="AW431" s="24"/>
      <c r="AX431" s="24"/>
      <c r="AY431" s="24"/>
      <c r="AZ431" s="208">
        <v>0.252</v>
      </c>
      <c r="BA431" s="208">
        <v>2.9940000000000002</v>
      </c>
      <c r="BB431" s="21">
        <f t="shared" si="75"/>
        <v>5.5439999999999996</v>
      </c>
      <c r="BC431" s="18"/>
      <c r="BD431" s="22">
        <f t="shared" si="77"/>
        <v>7.4516129032258061</v>
      </c>
      <c r="BE431" s="21"/>
      <c r="BG431" s="10"/>
      <c r="BH431" s="21"/>
      <c r="BI431" s="22"/>
      <c r="BJ431" s="21"/>
      <c r="BK431" s="21">
        <v>0</v>
      </c>
      <c r="BL431" s="22">
        <v>1.6631999999999997E-2</v>
      </c>
      <c r="BM431" s="21"/>
      <c r="BN431" s="21">
        <f t="shared" si="79"/>
        <v>0</v>
      </c>
      <c r="BO431" s="22">
        <f t="shared" si="79"/>
        <v>6.652799999999999E-2</v>
      </c>
      <c r="BP431" s="21">
        <f t="shared" si="79"/>
        <v>0</v>
      </c>
    </row>
    <row r="432" spans="1:68" ht="11.1" hidden="1" customHeight="1" outlineLevel="2" x14ac:dyDescent="0.2">
      <c r="A432" s="10"/>
      <c r="B432" s="18"/>
      <c r="C432" s="18"/>
      <c r="D432" s="18"/>
      <c r="E432" s="23" t="s">
        <v>387</v>
      </c>
      <c r="F432" s="208">
        <v>1.6180000000000001</v>
      </c>
      <c r="G432" s="208">
        <v>1.468</v>
      </c>
      <c r="H432" s="208">
        <v>1.4670000000000001</v>
      </c>
      <c r="I432" s="239">
        <v>1.0609999999999999</v>
      </c>
      <c r="J432" s="239"/>
      <c r="K432" s="208">
        <v>0.54900000000000004</v>
      </c>
      <c r="L432" s="24"/>
      <c r="M432" s="24"/>
      <c r="N432" s="24"/>
      <c r="O432" s="208">
        <v>7.8E-2</v>
      </c>
      <c r="P432" s="208">
        <v>0.78200000000000003</v>
      </c>
      <c r="Q432" s="208">
        <v>1.2270000000000001</v>
      </c>
      <c r="R432" s="208">
        <v>1.4770000000000001</v>
      </c>
      <c r="S432" s="208">
        <v>1.625</v>
      </c>
      <c r="T432" s="208">
        <v>1.827</v>
      </c>
      <c r="U432" s="208">
        <v>1.119</v>
      </c>
      <c r="V432" s="208">
        <v>0.73899999999999999</v>
      </c>
      <c r="W432" s="208">
        <v>0.6</v>
      </c>
      <c r="X432" s="208">
        <v>0.182</v>
      </c>
      <c r="Y432" s="208">
        <v>5.2999999999999999E-2</v>
      </c>
      <c r="Z432" s="208">
        <v>9.5000000000000001E-2</v>
      </c>
      <c r="AA432" s="208">
        <v>0.35299999999999998</v>
      </c>
      <c r="AB432" s="208">
        <v>0.42799999999999999</v>
      </c>
      <c r="AC432" s="208">
        <v>1.0309999999999999</v>
      </c>
      <c r="AD432" s="208">
        <v>1.4510000000000001</v>
      </c>
      <c r="AE432" s="208">
        <v>1.4490000000000001</v>
      </c>
      <c r="AF432" s="208">
        <v>1.127</v>
      </c>
      <c r="AG432" s="208">
        <v>0.97299999999999998</v>
      </c>
      <c r="AH432" s="208">
        <v>0.63700000000000001</v>
      </c>
      <c r="AI432" s="208">
        <v>0.41399999999999998</v>
      </c>
      <c r="AJ432" s="24"/>
      <c r="AK432" s="208">
        <v>0.219</v>
      </c>
      <c r="AL432" s="24"/>
      <c r="AM432" s="208">
        <v>0.40400000000000003</v>
      </c>
      <c r="AN432" s="208">
        <v>0.622</v>
      </c>
      <c r="AO432" s="208">
        <v>1.077</v>
      </c>
      <c r="AP432" s="208">
        <v>1.5109999999999999</v>
      </c>
      <c r="AQ432" s="208">
        <v>1.829</v>
      </c>
      <c r="AR432" s="208">
        <v>1.633</v>
      </c>
      <c r="AS432" s="208">
        <v>1.1319999999999999</v>
      </c>
      <c r="AT432" s="208">
        <v>0.76700000000000002</v>
      </c>
      <c r="AU432" s="208">
        <v>0.38300000000000001</v>
      </c>
      <c r="AV432" s="208">
        <v>6.2E-2</v>
      </c>
      <c r="AW432" s="24"/>
      <c r="AX432" s="24"/>
      <c r="AY432" s="208">
        <v>0.38900000000000001</v>
      </c>
      <c r="AZ432" s="208">
        <v>0.51400000000000001</v>
      </c>
      <c r="BA432" s="208">
        <v>0.92800000000000005</v>
      </c>
      <c r="BB432" s="21">
        <f t="shared" si="75"/>
        <v>1.829</v>
      </c>
      <c r="BC432" s="18"/>
      <c r="BD432" s="22">
        <f t="shared" si="77"/>
        <v>2.458333333333333</v>
      </c>
      <c r="BE432" s="21"/>
      <c r="BG432" s="10"/>
      <c r="BH432" s="21"/>
      <c r="BI432" s="22"/>
      <c r="BJ432" s="21"/>
      <c r="BK432" s="21">
        <v>0</v>
      </c>
      <c r="BL432" s="22">
        <v>5.4869999999999988E-3</v>
      </c>
      <c r="BM432" s="21"/>
      <c r="BN432" s="21">
        <f t="shared" si="79"/>
        <v>0</v>
      </c>
      <c r="BO432" s="22">
        <f t="shared" si="79"/>
        <v>2.1947999999999995E-2</v>
      </c>
      <c r="BP432" s="21">
        <f t="shared" si="79"/>
        <v>0</v>
      </c>
    </row>
    <row r="433" spans="1:68" ht="11.1" customHeight="1" outlineLevel="1" collapsed="1" x14ac:dyDescent="0.2">
      <c r="A433" s="10"/>
      <c r="B433" s="18"/>
      <c r="C433" s="18"/>
      <c r="D433" s="18"/>
      <c r="E433" s="19" t="s">
        <v>388</v>
      </c>
      <c r="F433" s="209">
        <v>1.054</v>
      </c>
      <c r="G433" s="209">
        <v>0.93</v>
      </c>
      <c r="H433" s="209">
        <v>0.91300000000000003</v>
      </c>
      <c r="I433" s="240">
        <v>0.48799999999999999</v>
      </c>
      <c r="J433" s="240"/>
      <c r="K433" s="209">
        <v>0.35799999999999998</v>
      </c>
      <c r="L433" s="20"/>
      <c r="M433" s="20"/>
      <c r="N433" s="20"/>
      <c r="O433" s="209">
        <v>0.29099999999999998</v>
      </c>
      <c r="P433" s="209">
        <v>0.60599999999999998</v>
      </c>
      <c r="Q433" s="209">
        <v>0.71899999999999997</v>
      </c>
      <c r="R433" s="209">
        <v>0.85499999999999998</v>
      </c>
      <c r="S433" s="209">
        <v>1.123</v>
      </c>
      <c r="T433" s="209">
        <v>1.161</v>
      </c>
      <c r="U433" s="209">
        <v>0.59499999999999997</v>
      </c>
      <c r="V433" s="209">
        <v>0.499</v>
      </c>
      <c r="W433" s="209">
        <v>0.48</v>
      </c>
      <c r="X433" s="209">
        <v>0.214</v>
      </c>
      <c r="Y433" s="209">
        <v>0.112</v>
      </c>
      <c r="Z433" s="209">
        <v>0.14399999999999999</v>
      </c>
      <c r="AA433" s="209">
        <v>0.35799999999999998</v>
      </c>
      <c r="AB433" s="209">
        <v>0.49299999999999999</v>
      </c>
      <c r="AC433" s="209">
        <v>0.78100000000000003</v>
      </c>
      <c r="AD433" s="209">
        <v>1.0569999999999999</v>
      </c>
      <c r="AE433" s="209">
        <v>1.0449999999999999</v>
      </c>
      <c r="AF433" s="209">
        <v>0.91100000000000003</v>
      </c>
      <c r="AG433" s="209">
        <v>0.47499999999999998</v>
      </c>
      <c r="AH433" s="209">
        <v>0.55000000000000004</v>
      </c>
      <c r="AI433" s="209">
        <v>0.623</v>
      </c>
      <c r="AJ433" s="20"/>
      <c r="AK433" s="20"/>
      <c r="AL433" s="20"/>
      <c r="AM433" s="20"/>
      <c r="AN433" s="209">
        <v>1.4990000000000001</v>
      </c>
      <c r="AO433" s="209">
        <v>0.93899999999999995</v>
      </c>
      <c r="AP433" s="209">
        <v>1.3660000000000001</v>
      </c>
      <c r="AQ433" s="209">
        <v>1.2749999999999999</v>
      </c>
      <c r="AR433" s="209">
        <v>1.3979999999999999</v>
      </c>
      <c r="AS433" s="209">
        <v>0.871</v>
      </c>
      <c r="AT433" s="209">
        <v>0.81499999999999995</v>
      </c>
      <c r="AU433" s="209">
        <v>0.49299999999999999</v>
      </c>
      <c r="AV433" s="20"/>
      <c r="AW433" s="20"/>
      <c r="AX433" s="20"/>
      <c r="AY433" s="209">
        <v>1.284</v>
      </c>
      <c r="AZ433" s="20"/>
      <c r="BA433" s="209">
        <v>1.355</v>
      </c>
      <c r="BB433" s="21">
        <f>SUM(BB434:BB437)</f>
        <v>2.5780000000000003</v>
      </c>
      <c r="BC433" s="18">
        <v>13.1</v>
      </c>
      <c r="BD433" s="22">
        <f t="shared" si="77"/>
        <v>3.4650537634408605</v>
      </c>
      <c r="BE433" s="21">
        <f>BC433-BD433</f>
        <v>9.6349462365591396</v>
      </c>
      <c r="BF433" s="2">
        <v>13.1</v>
      </c>
      <c r="BG433" s="10">
        <v>7</v>
      </c>
      <c r="BH433" s="21">
        <f t="shared" si="78"/>
        <v>9.7463999999999988E-3</v>
      </c>
      <c r="BI433" s="22">
        <f t="shared" si="78"/>
        <v>2.5780000000000004E-3</v>
      </c>
      <c r="BJ433" s="21">
        <f t="shared" si="76"/>
        <v>7.1683999999999984E-3</v>
      </c>
      <c r="BK433" s="21">
        <v>2.6784000000000002E-2</v>
      </c>
      <c r="BL433" s="22">
        <v>6.8909999999999996E-3</v>
      </c>
      <c r="BM433" s="21">
        <v>1.9893000000000001E-2</v>
      </c>
      <c r="BN433" s="21">
        <f t="shared" si="79"/>
        <v>0.10713600000000001</v>
      </c>
      <c r="BO433" s="22">
        <f t="shared" si="79"/>
        <v>2.7563999999999998E-2</v>
      </c>
      <c r="BP433" s="21">
        <f t="shared" si="79"/>
        <v>7.9572000000000004E-2</v>
      </c>
    </row>
    <row r="434" spans="1:68" ht="21.95" hidden="1" customHeight="1" outlineLevel="2" x14ac:dyDescent="0.2">
      <c r="A434" s="10"/>
      <c r="B434" s="18"/>
      <c r="C434" s="18"/>
      <c r="D434" s="18"/>
      <c r="E434" s="23" t="s">
        <v>389</v>
      </c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08">
        <v>0.29899999999999999</v>
      </c>
      <c r="AZ434" s="24"/>
      <c r="BA434" s="24"/>
      <c r="BB434" s="21">
        <f t="shared" ref="BB434:BB493" si="80">MAX(F434:BA434)</f>
        <v>0.29899999999999999</v>
      </c>
      <c r="BC434" s="18"/>
      <c r="BD434" s="22">
        <f t="shared" si="77"/>
        <v>0.4018817204301075</v>
      </c>
      <c r="BE434" s="21"/>
      <c r="BF434" s="2">
        <v>5.6</v>
      </c>
      <c r="BG434" s="10"/>
      <c r="BH434" s="21"/>
      <c r="BI434" s="22"/>
      <c r="BJ434" s="21"/>
      <c r="BK434" s="21">
        <v>0</v>
      </c>
      <c r="BL434" s="22">
        <v>8.9700000000000001E-4</v>
      </c>
      <c r="BM434" s="21"/>
      <c r="BN434" s="21">
        <f t="shared" si="79"/>
        <v>0</v>
      </c>
      <c r="BO434" s="22">
        <f t="shared" si="79"/>
        <v>3.588E-3</v>
      </c>
      <c r="BP434" s="21">
        <f t="shared" si="79"/>
        <v>0</v>
      </c>
    </row>
    <row r="435" spans="1:68" ht="21.95" hidden="1" customHeight="1" outlineLevel="2" x14ac:dyDescent="0.2">
      <c r="A435" s="10"/>
      <c r="B435" s="18"/>
      <c r="C435" s="18"/>
      <c r="D435" s="18"/>
      <c r="E435" s="23" t="s">
        <v>390</v>
      </c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08"/>
      <c r="AZ435" s="24"/>
      <c r="BA435" s="24"/>
      <c r="BB435" s="21">
        <v>0.28100000000000003</v>
      </c>
      <c r="BC435" s="18"/>
      <c r="BD435" s="22">
        <f t="shared" si="77"/>
        <v>0.37768817204301081</v>
      </c>
      <c r="BE435" s="21"/>
      <c r="BF435" s="2">
        <v>1.1000000000000001</v>
      </c>
      <c r="BG435" s="10"/>
      <c r="BH435" s="21"/>
      <c r="BI435" s="22"/>
      <c r="BJ435" s="21"/>
      <c r="BK435" s="21"/>
      <c r="BL435" s="22"/>
      <c r="BM435" s="21"/>
      <c r="BN435" s="21"/>
      <c r="BO435" s="22"/>
      <c r="BP435" s="21"/>
    </row>
    <row r="436" spans="1:68" ht="11.1" hidden="1" customHeight="1" outlineLevel="2" x14ac:dyDescent="0.2">
      <c r="A436" s="10"/>
      <c r="B436" s="18"/>
      <c r="C436" s="18"/>
      <c r="D436" s="18"/>
      <c r="E436" s="23" t="s">
        <v>391</v>
      </c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08">
        <v>0.499</v>
      </c>
      <c r="AZ436" s="24"/>
      <c r="BA436" s="24"/>
      <c r="BB436" s="21">
        <f t="shared" si="80"/>
        <v>0.499</v>
      </c>
      <c r="BC436" s="18"/>
      <c r="BD436" s="22">
        <f t="shared" si="77"/>
        <v>0.67069892473118276</v>
      </c>
      <c r="BE436" s="21"/>
      <c r="BF436" s="2">
        <v>4</v>
      </c>
      <c r="BG436" s="10"/>
      <c r="BH436" s="21"/>
      <c r="BI436" s="22"/>
      <c r="BJ436" s="21"/>
      <c r="BK436" s="21">
        <v>0</v>
      </c>
      <c r="BL436" s="22">
        <v>1.4969999999999996E-3</v>
      </c>
      <c r="BM436" s="21"/>
      <c r="BN436" s="21">
        <f t="shared" si="79"/>
        <v>0</v>
      </c>
      <c r="BO436" s="22">
        <f t="shared" si="79"/>
        <v>5.9879999999999985E-3</v>
      </c>
      <c r="BP436" s="21">
        <f t="shared" si="79"/>
        <v>0</v>
      </c>
    </row>
    <row r="437" spans="1:68" ht="11.1" hidden="1" customHeight="1" outlineLevel="2" x14ac:dyDescent="0.2">
      <c r="A437" s="10"/>
      <c r="B437" s="18"/>
      <c r="C437" s="18"/>
      <c r="D437" s="18"/>
      <c r="E437" s="23" t="s">
        <v>392</v>
      </c>
      <c r="F437" s="208">
        <v>1.054</v>
      </c>
      <c r="G437" s="208">
        <v>0.93</v>
      </c>
      <c r="H437" s="208">
        <v>0.91300000000000003</v>
      </c>
      <c r="I437" s="239">
        <v>0.48799999999999999</v>
      </c>
      <c r="J437" s="239"/>
      <c r="K437" s="208">
        <v>0.35799999999999998</v>
      </c>
      <c r="L437" s="24"/>
      <c r="M437" s="24"/>
      <c r="N437" s="24"/>
      <c r="O437" s="208">
        <v>0.29099999999999998</v>
      </c>
      <c r="P437" s="208">
        <v>0.60599999999999998</v>
      </c>
      <c r="Q437" s="208">
        <v>0.71899999999999997</v>
      </c>
      <c r="R437" s="208">
        <v>0.85499999999999998</v>
      </c>
      <c r="S437" s="208">
        <v>1.123</v>
      </c>
      <c r="T437" s="208">
        <v>1.161</v>
      </c>
      <c r="U437" s="208">
        <v>0.59499999999999997</v>
      </c>
      <c r="V437" s="208">
        <v>0.499</v>
      </c>
      <c r="W437" s="208">
        <v>0.48</v>
      </c>
      <c r="X437" s="208">
        <v>0.214</v>
      </c>
      <c r="Y437" s="208">
        <v>0.112</v>
      </c>
      <c r="Z437" s="208">
        <v>0.14399999999999999</v>
      </c>
      <c r="AA437" s="208">
        <v>0.35799999999999998</v>
      </c>
      <c r="AB437" s="208">
        <v>0.49299999999999999</v>
      </c>
      <c r="AC437" s="208">
        <v>0.78100000000000003</v>
      </c>
      <c r="AD437" s="208">
        <v>1.0569999999999999</v>
      </c>
      <c r="AE437" s="208">
        <v>1.0449999999999999</v>
      </c>
      <c r="AF437" s="208">
        <v>0.91100000000000003</v>
      </c>
      <c r="AG437" s="208">
        <v>0.47499999999999998</v>
      </c>
      <c r="AH437" s="208">
        <v>0.55000000000000004</v>
      </c>
      <c r="AI437" s="208">
        <v>0.623</v>
      </c>
      <c r="AJ437" s="24"/>
      <c r="AK437" s="24"/>
      <c r="AL437" s="24"/>
      <c r="AM437" s="24"/>
      <c r="AN437" s="208">
        <v>1.4990000000000001</v>
      </c>
      <c r="AO437" s="208">
        <v>0.93899999999999995</v>
      </c>
      <c r="AP437" s="208">
        <v>1.3660000000000001</v>
      </c>
      <c r="AQ437" s="208">
        <v>1.2749999999999999</v>
      </c>
      <c r="AR437" s="208">
        <v>1.3979999999999999</v>
      </c>
      <c r="AS437" s="208">
        <v>0.871</v>
      </c>
      <c r="AT437" s="208">
        <v>0.81499999999999995</v>
      </c>
      <c r="AU437" s="208">
        <v>0.49299999999999999</v>
      </c>
      <c r="AV437" s="24"/>
      <c r="AW437" s="24"/>
      <c r="AX437" s="24"/>
      <c r="AY437" s="208">
        <v>0.48599999999999999</v>
      </c>
      <c r="AZ437" s="24"/>
      <c r="BA437" s="208">
        <v>1.355</v>
      </c>
      <c r="BB437" s="21">
        <f t="shared" si="80"/>
        <v>1.4990000000000001</v>
      </c>
      <c r="BC437" s="18"/>
      <c r="BD437" s="22">
        <f t="shared" si="77"/>
        <v>2.0147849462365595</v>
      </c>
      <c r="BE437" s="21"/>
      <c r="BF437" s="2">
        <v>2.4</v>
      </c>
      <c r="BG437" s="10"/>
      <c r="BH437" s="21"/>
      <c r="BI437" s="22"/>
      <c r="BJ437" s="21"/>
      <c r="BK437" s="21">
        <v>0</v>
      </c>
      <c r="BL437" s="22">
        <v>4.497000000000001E-3</v>
      </c>
      <c r="BM437" s="21"/>
      <c r="BN437" s="21">
        <f t="shared" si="79"/>
        <v>0</v>
      </c>
      <c r="BO437" s="22">
        <f t="shared" si="79"/>
        <v>1.7988000000000004E-2</v>
      </c>
      <c r="BP437" s="21">
        <f t="shared" si="79"/>
        <v>0</v>
      </c>
    </row>
    <row r="438" spans="1:68" ht="11.1" customHeight="1" outlineLevel="1" collapsed="1" x14ac:dyDescent="0.2">
      <c r="A438" s="10"/>
      <c r="B438" s="18"/>
      <c r="C438" s="18"/>
      <c r="D438" s="18"/>
      <c r="E438" s="19" t="s">
        <v>393</v>
      </c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9">
        <v>0.32400000000000001</v>
      </c>
      <c r="BB438" s="21">
        <f t="shared" si="80"/>
        <v>0.32400000000000001</v>
      </c>
      <c r="BC438" s="18">
        <v>2</v>
      </c>
      <c r="BD438" s="22">
        <f t="shared" si="77"/>
        <v>0.43548387096774194</v>
      </c>
      <c r="BE438" s="21">
        <f>BC438-BD438</f>
        <v>1.564516129032258</v>
      </c>
      <c r="BF438" s="2">
        <v>2</v>
      </c>
      <c r="BG438" s="10">
        <v>7</v>
      </c>
      <c r="BH438" s="21">
        <f t="shared" si="78"/>
        <v>1.488E-3</v>
      </c>
      <c r="BI438" s="22">
        <f t="shared" si="78"/>
        <v>3.2400000000000001E-4</v>
      </c>
      <c r="BJ438" s="21">
        <f t="shared" si="76"/>
        <v>1.1639999999999999E-3</v>
      </c>
      <c r="BK438" s="21">
        <v>4.4640000000000001E-3</v>
      </c>
      <c r="BL438" s="22">
        <v>9.7199999999999999E-4</v>
      </c>
      <c r="BM438" s="21">
        <v>3.4920000000000003E-3</v>
      </c>
      <c r="BN438" s="21">
        <f t="shared" si="79"/>
        <v>1.7856E-2</v>
      </c>
      <c r="BO438" s="22">
        <f t="shared" si="79"/>
        <v>3.888E-3</v>
      </c>
      <c r="BP438" s="21">
        <f t="shared" si="79"/>
        <v>1.3968000000000001E-2</v>
      </c>
    </row>
    <row r="439" spans="1:68" ht="11.1" hidden="1" customHeight="1" outlineLevel="2" x14ac:dyDescent="0.2">
      <c r="A439" s="10"/>
      <c r="B439" s="18"/>
      <c r="C439" s="18"/>
      <c r="D439" s="18"/>
      <c r="E439" s="23" t="s">
        <v>394</v>
      </c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08">
        <v>0.32400000000000001</v>
      </c>
      <c r="BB439" s="21">
        <f t="shared" si="80"/>
        <v>0.32400000000000001</v>
      </c>
      <c r="BC439" s="18"/>
      <c r="BD439" s="22">
        <f t="shared" si="77"/>
        <v>0.43548387096774194</v>
      </c>
      <c r="BE439" s="21"/>
      <c r="BF439" s="2">
        <v>2</v>
      </c>
      <c r="BG439" s="10"/>
      <c r="BH439" s="21"/>
      <c r="BI439" s="22"/>
      <c r="BJ439" s="21"/>
      <c r="BK439" s="21">
        <v>0</v>
      </c>
      <c r="BL439" s="22">
        <v>9.7199999999999999E-4</v>
      </c>
      <c r="BM439" s="21"/>
      <c r="BN439" s="21">
        <f t="shared" si="79"/>
        <v>0</v>
      </c>
      <c r="BO439" s="22">
        <f t="shared" si="79"/>
        <v>3.888E-3</v>
      </c>
      <c r="BP439" s="21">
        <f t="shared" si="79"/>
        <v>0</v>
      </c>
    </row>
    <row r="440" spans="1:68" ht="11.1" customHeight="1" outlineLevel="1" collapsed="1" x14ac:dyDescent="0.2">
      <c r="A440" s="10"/>
      <c r="B440" s="18"/>
      <c r="C440" s="18"/>
      <c r="D440" s="18"/>
      <c r="E440" s="19" t="s">
        <v>395</v>
      </c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9">
        <v>1.8380000000000001</v>
      </c>
      <c r="AF440" s="209">
        <v>0.42899999999999999</v>
      </c>
      <c r="AG440" s="209">
        <v>0.41399999999999998</v>
      </c>
      <c r="AH440" s="209">
        <v>0.28100000000000003</v>
      </c>
      <c r="AI440" s="209">
        <v>0.17799999999999999</v>
      </c>
      <c r="AJ440" s="20"/>
      <c r="AK440" s="20"/>
      <c r="AL440" s="209">
        <v>9.2999999999999999E-2</v>
      </c>
      <c r="AM440" s="209">
        <v>0.121</v>
      </c>
      <c r="AN440" s="209">
        <v>0.26</v>
      </c>
      <c r="AO440" s="209">
        <v>0.53400000000000003</v>
      </c>
      <c r="AP440" s="209">
        <v>0.76500000000000001</v>
      </c>
      <c r="AQ440" s="209">
        <v>0.82899999999999996</v>
      </c>
      <c r="AR440" s="209">
        <v>0.85199999999999998</v>
      </c>
      <c r="AS440" s="209">
        <v>0.51400000000000001</v>
      </c>
      <c r="AT440" s="209">
        <v>0.375</v>
      </c>
      <c r="AU440" s="209">
        <v>0.16400000000000001</v>
      </c>
      <c r="AV440" s="20"/>
      <c r="AW440" s="209">
        <v>4.7E-2</v>
      </c>
      <c r="AX440" s="20"/>
      <c r="AY440" s="209">
        <v>0.125</v>
      </c>
      <c r="AZ440" s="209">
        <v>0.20699999999999999</v>
      </c>
      <c r="BA440" s="209">
        <v>0.45300000000000001</v>
      </c>
      <c r="BB440" s="21">
        <f t="shared" si="80"/>
        <v>1.8380000000000001</v>
      </c>
      <c r="BC440" s="18">
        <v>4.2</v>
      </c>
      <c r="BD440" s="22">
        <f t="shared" si="77"/>
        <v>2.470430107526882</v>
      </c>
      <c r="BE440" s="21">
        <f>BC440-BD440</f>
        <v>1.7295698924731182</v>
      </c>
      <c r="BF440" s="2">
        <v>4.2</v>
      </c>
      <c r="BG440" s="10">
        <v>7</v>
      </c>
      <c r="BH440" s="21">
        <f t="shared" si="78"/>
        <v>3.1248000000000001E-3</v>
      </c>
      <c r="BI440" s="22">
        <f t="shared" si="78"/>
        <v>1.8380000000000002E-3</v>
      </c>
      <c r="BJ440" s="21">
        <f t="shared" si="76"/>
        <v>1.2867999999999998E-3</v>
      </c>
      <c r="BK440" s="21">
        <v>9.3743999999999997E-3</v>
      </c>
      <c r="BL440" s="22">
        <v>5.5140000000000007E-3</v>
      </c>
      <c r="BM440" s="21">
        <v>3.8603999999999991E-3</v>
      </c>
      <c r="BN440" s="21">
        <f t="shared" si="79"/>
        <v>3.7497599999999999E-2</v>
      </c>
      <c r="BO440" s="22">
        <f t="shared" si="79"/>
        <v>2.2056000000000003E-2</v>
      </c>
      <c r="BP440" s="21">
        <f t="shared" si="79"/>
        <v>1.5441599999999996E-2</v>
      </c>
    </row>
    <row r="441" spans="1:68" ht="11.1" hidden="1" customHeight="1" outlineLevel="2" x14ac:dyDescent="0.2">
      <c r="A441" s="10"/>
      <c r="B441" s="18"/>
      <c r="C441" s="18"/>
      <c r="D441" s="18"/>
      <c r="E441" s="23" t="s">
        <v>396</v>
      </c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08">
        <v>1.8380000000000001</v>
      </c>
      <c r="AF441" s="208">
        <v>0.42899999999999999</v>
      </c>
      <c r="AG441" s="208">
        <v>0.41399999999999998</v>
      </c>
      <c r="AH441" s="208">
        <v>0.28100000000000003</v>
      </c>
      <c r="AI441" s="208">
        <v>0.17799999999999999</v>
      </c>
      <c r="AJ441" s="24"/>
      <c r="AK441" s="24"/>
      <c r="AL441" s="208">
        <v>9.2999999999999999E-2</v>
      </c>
      <c r="AM441" s="208">
        <v>0.121</v>
      </c>
      <c r="AN441" s="208">
        <v>0.26</v>
      </c>
      <c r="AO441" s="208">
        <v>0.53400000000000003</v>
      </c>
      <c r="AP441" s="208">
        <v>0.76500000000000001</v>
      </c>
      <c r="AQ441" s="208">
        <v>0.82899999999999996</v>
      </c>
      <c r="AR441" s="208">
        <v>0.85199999999999998</v>
      </c>
      <c r="AS441" s="208">
        <v>0.51400000000000001</v>
      </c>
      <c r="AT441" s="208">
        <v>0.375</v>
      </c>
      <c r="AU441" s="208">
        <v>0.16400000000000001</v>
      </c>
      <c r="AV441" s="24"/>
      <c r="AW441" s="208">
        <v>4.7E-2</v>
      </c>
      <c r="AX441" s="24"/>
      <c r="AY441" s="208">
        <v>0.125</v>
      </c>
      <c r="AZ441" s="208">
        <v>0.20699999999999999</v>
      </c>
      <c r="BA441" s="208">
        <v>0.45300000000000001</v>
      </c>
      <c r="BB441" s="21">
        <f t="shared" si="80"/>
        <v>1.8380000000000001</v>
      </c>
      <c r="BC441" s="18"/>
      <c r="BD441" s="22">
        <f>(BB441/30/24)*1000</f>
        <v>2.552777777777778</v>
      </c>
      <c r="BE441" s="21"/>
      <c r="BG441" s="10"/>
      <c r="BH441" s="21"/>
      <c r="BI441" s="22"/>
      <c r="BJ441" s="21"/>
      <c r="BK441" s="21">
        <v>0</v>
      </c>
      <c r="BL441" s="22">
        <v>5.6978000000000011E-3</v>
      </c>
      <c r="BM441" s="21"/>
      <c r="BN441" s="21">
        <f t="shared" si="79"/>
        <v>0</v>
      </c>
      <c r="BO441" s="22">
        <f t="shared" si="79"/>
        <v>2.2791200000000005E-2</v>
      </c>
      <c r="BP441" s="21">
        <f t="shared" si="79"/>
        <v>0</v>
      </c>
    </row>
    <row r="442" spans="1:68" ht="11.1" hidden="1" customHeight="1" outlineLevel="1" collapsed="1" x14ac:dyDescent="0.2">
      <c r="A442" s="10"/>
      <c r="B442" s="18"/>
      <c r="C442" s="18"/>
      <c r="D442" s="18"/>
      <c r="E442" s="19" t="s">
        <v>365</v>
      </c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9"/>
      <c r="AF442" s="209"/>
      <c r="AG442" s="209"/>
      <c r="AH442" s="209"/>
      <c r="AI442" s="209"/>
      <c r="AJ442" s="20"/>
      <c r="AK442" s="20"/>
      <c r="AL442" s="209"/>
      <c r="AM442" s="209"/>
      <c r="AN442" s="209"/>
      <c r="AO442" s="209"/>
      <c r="AP442" s="209"/>
      <c r="AQ442" s="209"/>
      <c r="AR442" s="209"/>
      <c r="AS442" s="209"/>
      <c r="AT442" s="209"/>
      <c r="AU442" s="209"/>
      <c r="AV442" s="20"/>
      <c r="AW442" s="209"/>
      <c r="AX442" s="20"/>
      <c r="AY442" s="209"/>
      <c r="AZ442" s="209"/>
      <c r="BA442" s="209"/>
      <c r="BB442" s="21">
        <f>BB443</f>
        <v>8.0039999999999996</v>
      </c>
      <c r="BC442" s="18">
        <v>11.5</v>
      </c>
      <c r="BD442" s="22">
        <f t="shared" ref="BD442:BD505" si="81">(BB442/31/24)*1000</f>
        <v>10.758064516129032</v>
      </c>
      <c r="BE442" s="21">
        <f>BC442-BD442</f>
        <v>0.74193548387096797</v>
      </c>
      <c r="BF442" s="2">
        <v>4.2</v>
      </c>
      <c r="BG442" s="10">
        <v>6</v>
      </c>
      <c r="BH442" s="21">
        <f>(BC442*24*31/1000000)</f>
        <v>8.5559999999999994E-3</v>
      </c>
      <c r="BI442" s="22">
        <f>(BD442*24*31/1000000)</f>
        <v>8.0040000000000007E-3</v>
      </c>
      <c r="BJ442" s="21">
        <f t="shared" ref="BJ442:BJ455" si="82">BH442-BI442</f>
        <v>5.5199999999999867E-4</v>
      </c>
      <c r="BK442" s="21">
        <v>9.3743999999999997E-3</v>
      </c>
      <c r="BL442" s="22">
        <v>5.5140000000000007E-3</v>
      </c>
      <c r="BM442" s="21">
        <v>3.8603999999999991E-3</v>
      </c>
      <c r="BN442" s="21">
        <f t="shared" si="79"/>
        <v>3.7497599999999999E-2</v>
      </c>
      <c r="BO442" s="22">
        <f t="shared" si="79"/>
        <v>2.2056000000000003E-2</v>
      </c>
      <c r="BP442" s="21">
        <f t="shared" si="79"/>
        <v>1.5441599999999996E-2</v>
      </c>
    </row>
    <row r="443" spans="1:68" ht="10.5" hidden="1" customHeight="1" outlineLevel="2" x14ac:dyDescent="0.2">
      <c r="A443" s="10"/>
      <c r="B443" s="18"/>
      <c r="C443" s="18"/>
      <c r="D443" s="18"/>
      <c r="E443" s="23" t="s">
        <v>366</v>
      </c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08"/>
      <c r="AF443" s="208"/>
      <c r="AG443" s="208"/>
      <c r="AH443" s="208"/>
      <c r="AI443" s="208"/>
      <c r="AJ443" s="24"/>
      <c r="AK443" s="24"/>
      <c r="AL443" s="208"/>
      <c r="AM443" s="208"/>
      <c r="AN443" s="208"/>
      <c r="AO443" s="208"/>
      <c r="AP443" s="208"/>
      <c r="AQ443" s="208"/>
      <c r="AR443" s="208"/>
      <c r="AS443" s="208"/>
      <c r="AT443" s="208"/>
      <c r="AU443" s="208"/>
      <c r="AV443" s="24"/>
      <c r="AW443" s="208"/>
      <c r="AX443" s="24"/>
      <c r="AY443" s="208"/>
      <c r="AZ443" s="208"/>
      <c r="BA443" s="208">
        <v>8.0039999999999996</v>
      </c>
      <c r="BB443" s="21">
        <f>MAX(F443:BA443)</f>
        <v>8.0039999999999996</v>
      </c>
      <c r="BC443" s="18"/>
      <c r="BD443" s="22">
        <f t="shared" si="81"/>
        <v>10.758064516129032</v>
      </c>
      <c r="BE443" s="21"/>
      <c r="BG443" s="10"/>
      <c r="BH443" s="21"/>
      <c r="BI443" s="22"/>
      <c r="BJ443" s="21"/>
      <c r="BK443" s="21">
        <v>0</v>
      </c>
      <c r="BL443" s="22">
        <v>5.6978000000000011E-3</v>
      </c>
      <c r="BM443" s="21"/>
      <c r="BN443" s="21">
        <f t="shared" si="79"/>
        <v>0</v>
      </c>
      <c r="BO443" s="22">
        <f t="shared" si="79"/>
        <v>2.2791200000000005E-2</v>
      </c>
      <c r="BP443" s="21">
        <f t="shared" si="79"/>
        <v>0</v>
      </c>
    </row>
    <row r="444" spans="1:68" ht="10.5" hidden="1" customHeight="1" outlineLevel="1" collapsed="1" x14ac:dyDescent="0.2">
      <c r="A444" s="10"/>
      <c r="B444" s="18"/>
      <c r="C444" s="18"/>
      <c r="D444" s="18"/>
      <c r="E444" s="19" t="s">
        <v>397</v>
      </c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9"/>
      <c r="AF444" s="209"/>
      <c r="AG444" s="209"/>
      <c r="AH444" s="209"/>
      <c r="AI444" s="209"/>
      <c r="AJ444" s="20"/>
      <c r="AK444" s="20"/>
      <c r="AL444" s="209"/>
      <c r="AM444" s="209"/>
      <c r="AN444" s="209"/>
      <c r="AO444" s="209"/>
      <c r="AP444" s="209"/>
      <c r="AQ444" s="209"/>
      <c r="AR444" s="209"/>
      <c r="AS444" s="209"/>
      <c r="AT444" s="209"/>
      <c r="AU444" s="209"/>
      <c r="AV444" s="20"/>
      <c r="AW444" s="209"/>
      <c r="AX444" s="20"/>
      <c r="AY444" s="209"/>
      <c r="AZ444" s="209"/>
      <c r="BA444" s="209"/>
      <c r="BB444" s="21">
        <f>BB445</f>
        <v>8.0039999999999996</v>
      </c>
      <c r="BC444" s="62">
        <v>250</v>
      </c>
      <c r="BD444" s="22">
        <f t="shared" si="81"/>
        <v>10.758064516129032</v>
      </c>
      <c r="BE444" s="21">
        <f>BC444-BD444</f>
        <v>239.24193548387098</v>
      </c>
      <c r="BF444" s="2">
        <v>4.2</v>
      </c>
      <c r="BG444" s="10">
        <v>5</v>
      </c>
      <c r="BH444" s="28">
        <f t="shared" ref="BH444:BH455" si="83">(BC444*24*31/1000000)</f>
        <v>0.186</v>
      </c>
      <c r="BI444" s="29">
        <v>3.2549999999999996E-2</v>
      </c>
      <c r="BJ444" s="21">
        <f t="shared" si="82"/>
        <v>0.15345</v>
      </c>
      <c r="BK444" s="21">
        <v>9.3743999999999997E-3</v>
      </c>
      <c r="BL444" s="22">
        <v>5.5140000000000007E-3</v>
      </c>
      <c r="BM444" s="21">
        <v>3.8603999999999991E-3</v>
      </c>
      <c r="BN444" s="21">
        <f t="shared" si="79"/>
        <v>3.7497599999999999E-2</v>
      </c>
      <c r="BO444" s="22">
        <f t="shared" si="79"/>
        <v>2.2056000000000003E-2</v>
      </c>
      <c r="BP444" s="21">
        <f t="shared" si="79"/>
        <v>1.5441599999999996E-2</v>
      </c>
    </row>
    <row r="445" spans="1:68" ht="11.1" hidden="1" customHeight="1" outlineLevel="2" x14ac:dyDescent="0.2">
      <c r="A445" s="10"/>
      <c r="B445" s="18"/>
      <c r="C445" s="18"/>
      <c r="D445" s="18"/>
      <c r="E445" s="23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08"/>
      <c r="AF445" s="208"/>
      <c r="AG445" s="208"/>
      <c r="AH445" s="208"/>
      <c r="AI445" s="208"/>
      <c r="AJ445" s="24"/>
      <c r="AK445" s="24"/>
      <c r="AL445" s="208"/>
      <c r="AM445" s="208"/>
      <c r="AN445" s="208"/>
      <c r="AO445" s="208"/>
      <c r="AP445" s="208"/>
      <c r="AQ445" s="208"/>
      <c r="AR445" s="208"/>
      <c r="AS445" s="208"/>
      <c r="AT445" s="208"/>
      <c r="AU445" s="208"/>
      <c r="AV445" s="24"/>
      <c r="AW445" s="208"/>
      <c r="AX445" s="24"/>
      <c r="AY445" s="208"/>
      <c r="AZ445" s="208"/>
      <c r="BA445" s="208">
        <v>8.0039999999999996</v>
      </c>
      <c r="BB445" s="21">
        <f>MAX(F445:BA445)</f>
        <v>8.0039999999999996</v>
      </c>
      <c r="BC445" s="18"/>
      <c r="BD445" s="22">
        <f t="shared" si="81"/>
        <v>10.758064516129032</v>
      </c>
      <c r="BE445" s="21"/>
      <c r="BG445" s="10"/>
      <c r="BH445" s="28"/>
      <c r="BI445" s="29"/>
      <c r="BJ445" s="21"/>
      <c r="BK445" s="21">
        <v>0</v>
      </c>
      <c r="BL445" s="22">
        <v>5.6978000000000011E-3</v>
      </c>
      <c r="BM445" s="21"/>
      <c r="BN445" s="21">
        <f t="shared" si="79"/>
        <v>0</v>
      </c>
      <c r="BO445" s="22">
        <f t="shared" si="79"/>
        <v>2.2791200000000005E-2</v>
      </c>
      <c r="BP445" s="21">
        <f t="shared" si="79"/>
        <v>0</v>
      </c>
    </row>
    <row r="446" spans="1:68" ht="10.5" hidden="1" customHeight="1" outlineLevel="1" x14ac:dyDescent="0.2">
      <c r="A446" s="10"/>
      <c r="B446" s="18"/>
      <c r="C446" s="18"/>
      <c r="D446" s="18"/>
      <c r="E446" s="19" t="s">
        <v>398</v>
      </c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9"/>
      <c r="AF446" s="209"/>
      <c r="AG446" s="209"/>
      <c r="AH446" s="209"/>
      <c r="AI446" s="209"/>
      <c r="AJ446" s="20"/>
      <c r="AK446" s="20"/>
      <c r="AL446" s="209"/>
      <c r="AM446" s="209"/>
      <c r="AN446" s="209"/>
      <c r="AO446" s="209"/>
      <c r="AP446" s="209"/>
      <c r="AQ446" s="209"/>
      <c r="AR446" s="209"/>
      <c r="AS446" s="209"/>
      <c r="AT446" s="209"/>
      <c r="AU446" s="209"/>
      <c r="AV446" s="20"/>
      <c r="AW446" s="209"/>
      <c r="AX446" s="20"/>
      <c r="AY446" s="209"/>
      <c r="AZ446" s="209"/>
      <c r="BA446" s="209"/>
      <c r="BB446" s="21"/>
      <c r="BC446" s="62">
        <v>15</v>
      </c>
      <c r="BD446" s="22">
        <f t="shared" si="81"/>
        <v>0</v>
      </c>
      <c r="BE446" s="21">
        <f t="shared" ref="BE446:BE466" si="84">BC446-BD446</f>
        <v>15</v>
      </c>
      <c r="BF446" s="2">
        <v>4.2</v>
      </c>
      <c r="BG446" s="10">
        <v>6</v>
      </c>
      <c r="BH446" s="28">
        <f t="shared" si="83"/>
        <v>1.116E-2</v>
      </c>
      <c r="BI446" s="29">
        <v>2E-3</v>
      </c>
      <c r="BJ446" s="21">
        <f t="shared" si="82"/>
        <v>9.1599999999999997E-3</v>
      </c>
      <c r="BK446" s="21">
        <v>9.3743999999999997E-3</v>
      </c>
      <c r="BL446" s="22">
        <v>5.5140000000000007E-3</v>
      </c>
      <c r="BM446" s="21">
        <v>3.8603999999999991E-3</v>
      </c>
      <c r="BN446" s="21">
        <f t="shared" si="79"/>
        <v>3.7497599999999999E-2</v>
      </c>
      <c r="BO446" s="22">
        <f t="shared" si="79"/>
        <v>2.2056000000000003E-2</v>
      </c>
      <c r="BP446" s="21">
        <f t="shared" si="79"/>
        <v>1.5441599999999996E-2</v>
      </c>
    </row>
    <row r="447" spans="1:68" ht="10.5" customHeight="1" outlineLevel="1" x14ac:dyDescent="0.2">
      <c r="A447" s="10"/>
      <c r="B447" s="18"/>
      <c r="C447" s="18"/>
      <c r="D447" s="18"/>
      <c r="E447" s="19" t="s">
        <v>399</v>
      </c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9"/>
      <c r="AF447" s="209"/>
      <c r="AG447" s="209"/>
      <c r="AH447" s="209"/>
      <c r="AI447" s="209"/>
      <c r="AJ447" s="20"/>
      <c r="AK447" s="20"/>
      <c r="AL447" s="209"/>
      <c r="AM447" s="209"/>
      <c r="AN447" s="209"/>
      <c r="AO447" s="209"/>
      <c r="AP447" s="209"/>
      <c r="AQ447" s="209"/>
      <c r="AR447" s="209"/>
      <c r="AS447" s="209"/>
      <c r="AT447" s="209"/>
      <c r="AU447" s="209"/>
      <c r="AV447" s="20"/>
      <c r="AW447" s="209"/>
      <c r="AX447" s="20"/>
      <c r="AY447" s="209"/>
      <c r="AZ447" s="209"/>
      <c r="BA447" s="209"/>
      <c r="BB447" s="21"/>
      <c r="BC447" s="62">
        <v>9.5</v>
      </c>
      <c r="BD447" s="22">
        <f t="shared" si="81"/>
        <v>0</v>
      </c>
      <c r="BE447" s="21">
        <f t="shared" si="84"/>
        <v>9.5</v>
      </c>
      <c r="BF447" s="2">
        <v>4.2</v>
      </c>
      <c r="BG447" s="10">
        <v>7</v>
      </c>
      <c r="BH447" s="28">
        <f t="shared" si="83"/>
        <v>7.0679999999999996E-3</v>
      </c>
      <c r="BI447" s="29">
        <v>1.2369000000000002E-3</v>
      </c>
      <c r="BJ447" s="21">
        <f t="shared" si="82"/>
        <v>5.8310999999999997E-3</v>
      </c>
      <c r="BK447" s="21">
        <v>9.3743999999999997E-3</v>
      </c>
      <c r="BL447" s="22">
        <v>5.5140000000000007E-3</v>
      </c>
      <c r="BM447" s="21">
        <v>3.8603999999999991E-3</v>
      </c>
      <c r="BN447" s="21">
        <f t="shared" si="79"/>
        <v>3.7497599999999999E-2</v>
      </c>
      <c r="BO447" s="22">
        <f t="shared" si="79"/>
        <v>2.2056000000000003E-2</v>
      </c>
      <c r="BP447" s="21">
        <f t="shared" si="79"/>
        <v>1.5441599999999996E-2</v>
      </c>
    </row>
    <row r="448" spans="1:68" ht="10.5" hidden="1" customHeight="1" outlineLevel="1" x14ac:dyDescent="0.2">
      <c r="A448" s="10"/>
      <c r="B448" s="18"/>
      <c r="C448" s="18"/>
      <c r="D448" s="18"/>
      <c r="E448" s="19" t="s">
        <v>354</v>
      </c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9"/>
      <c r="AF448" s="209"/>
      <c r="AG448" s="209"/>
      <c r="AH448" s="209"/>
      <c r="AI448" s="209"/>
      <c r="AJ448" s="20"/>
      <c r="AK448" s="20"/>
      <c r="AL448" s="209"/>
      <c r="AM448" s="209"/>
      <c r="AN448" s="209"/>
      <c r="AO448" s="209"/>
      <c r="AP448" s="209"/>
      <c r="AQ448" s="209"/>
      <c r="AR448" s="209"/>
      <c r="AS448" s="209"/>
      <c r="AT448" s="209"/>
      <c r="AU448" s="209"/>
      <c r="AV448" s="20"/>
      <c r="AW448" s="209"/>
      <c r="AX448" s="20"/>
      <c r="AY448" s="209"/>
      <c r="AZ448" s="209"/>
      <c r="BA448" s="209"/>
      <c r="BB448" s="21"/>
      <c r="BC448" s="62">
        <v>24</v>
      </c>
      <c r="BD448" s="22">
        <f t="shared" si="81"/>
        <v>0</v>
      </c>
      <c r="BE448" s="21">
        <f t="shared" si="84"/>
        <v>24</v>
      </c>
      <c r="BF448" s="2">
        <v>4.2</v>
      </c>
      <c r="BG448" s="10">
        <v>6</v>
      </c>
      <c r="BH448" s="28">
        <f t="shared" si="83"/>
        <v>1.7856E-2</v>
      </c>
      <c r="BI448" s="29">
        <v>3.1248000000000001E-3</v>
      </c>
      <c r="BJ448" s="21">
        <f t="shared" si="82"/>
        <v>1.47312E-2</v>
      </c>
      <c r="BK448" s="21">
        <v>9.3743999999999997E-3</v>
      </c>
      <c r="BL448" s="22">
        <v>5.5140000000000007E-3</v>
      </c>
      <c r="BM448" s="21">
        <v>3.8603999999999991E-3</v>
      </c>
      <c r="BN448" s="21">
        <f t="shared" si="79"/>
        <v>3.7497599999999999E-2</v>
      </c>
      <c r="BO448" s="22">
        <f t="shared" si="79"/>
        <v>2.2056000000000003E-2</v>
      </c>
      <c r="BP448" s="21">
        <f t="shared" si="79"/>
        <v>1.5441599999999996E-2</v>
      </c>
    </row>
    <row r="449" spans="1:68" ht="10.5" customHeight="1" outlineLevel="1" x14ac:dyDescent="0.2">
      <c r="A449" s="10"/>
      <c r="B449" s="18"/>
      <c r="C449" s="18"/>
      <c r="D449" s="18"/>
      <c r="E449" s="19" t="s">
        <v>399</v>
      </c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9"/>
      <c r="AF449" s="209"/>
      <c r="AG449" s="209"/>
      <c r="AH449" s="209"/>
      <c r="AI449" s="209"/>
      <c r="AJ449" s="20"/>
      <c r="AK449" s="20"/>
      <c r="AL449" s="209"/>
      <c r="AM449" s="209"/>
      <c r="AN449" s="209"/>
      <c r="AO449" s="209"/>
      <c r="AP449" s="209"/>
      <c r="AQ449" s="209"/>
      <c r="AR449" s="209"/>
      <c r="AS449" s="209"/>
      <c r="AT449" s="209"/>
      <c r="AU449" s="209"/>
      <c r="AV449" s="20"/>
      <c r="AW449" s="209"/>
      <c r="AX449" s="20"/>
      <c r="AY449" s="209"/>
      <c r="AZ449" s="209"/>
      <c r="BA449" s="209"/>
      <c r="BB449" s="21"/>
      <c r="BC449" s="62">
        <v>5</v>
      </c>
      <c r="BD449" s="22">
        <f t="shared" si="81"/>
        <v>0</v>
      </c>
      <c r="BE449" s="21">
        <f t="shared" si="84"/>
        <v>5</v>
      </c>
      <c r="BF449" s="2">
        <v>4.2</v>
      </c>
      <c r="BG449" s="10">
        <v>7</v>
      </c>
      <c r="BH449" s="28">
        <f t="shared" si="83"/>
        <v>3.7200000000000002E-3</v>
      </c>
      <c r="BI449" s="29">
        <v>6.5099999999999999E-4</v>
      </c>
      <c r="BJ449" s="21">
        <f t="shared" si="82"/>
        <v>3.0690000000000001E-3</v>
      </c>
      <c r="BK449" s="21">
        <v>9.3743999999999997E-3</v>
      </c>
      <c r="BL449" s="22">
        <v>5.5140000000000007E-3</v>
      </c>
      <c r="BM449" s="21">
        <v>3.8603999999999991E-3</v>
      </c>
      <c r="BN449" s="21">
        <f t="shared" si="79"/>
        <v>3.7497599999999999E-2</v>
      </c>
      <c r="BO449" s="22">
        <f t="shared" si="79"/>
        <v>2.2056000000000003E-2</v>
      </c>
      <c r="BP449" s="21">
        <f t="shared" si="79"/>
        <v>1.5441599999999996E-2</v>
      </c>
    </row>
    <row r="450" spans="1:68" ht="10.5" customHeight="1" outlineLevel="1" x14ac:dyDescent="0.2">
      <c r="A450" s="10"/>
      <c r="B450" s="18"/>
      <c r="C450" s="18"/>
      <c r="D450" s="18"/>
      <c r="E450" s="19" t="s">
        <v>398</v>
      </c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9"/>
      <c r="AF450" s="209"/>
      <c r="AG450" s="209"/>
      <c r="AH450" s="209"/>
      <c r="AI450" s="209"/>
      <c r="AJ450" s="20"/>
      <c r="AK450" s="20"/>
      <c r="AL450" s="209"/>
      <c r="AM450" s="209"/>
      <c r="AN450" s="209"/>
      <c r="AO450" s="209"/>
      <c r="AP450" s="209"/>
      <c r="AQ450" s="209"/>
      <c r="AR450" s="209"/>
      <c r="AS450" s="209"/>
      <c r="AT450" s="209"/>
      <c r="AU450" s="209"/>
      <c r="AV450" s="20"/>
      <c r="AW450" s="209"/>
      <c r="AX450" s="20"/>
      <c r="AY450" s="209"/>
      <c r="AZ450" s="209"/>
      <c r="BA450" s="209"/>
      <c r="BB450" s="21"/>
      <c r="BC450" s="62">
        <v>5</v>
      </c>
      <c r="BD450" s="22">
        <f t="shared" si="81"/>
        <v>0</v>
      </c>
      <c r="BE450" s="21">
        <f t="shared" si="84"/>
        <v>5</v>
      </c>
      <c r="BF450" s="2">
        <v>4.2</v>
      </c>
      <c r="BG450" s="10">
        <v>7</v>
      </c>
      <c r="BH450" s="28">
        <f t="shared" si="83"/>
        <v>3.7200000000000002E-3</v>
      </c>
      <c r="BI450" s="29">
        <v>6.5099999999999999E-4</v>
      </c>
      <c r="BJ450" s="21">
        <f t="shared" si="82"/>
        <v>3.0690000000000001E-3</v>
      </c>
      <c r="BK450" s="21">
        <v>9.3743999999999997E-3</v>
      </c>
      <c r="BL450" s="22">
        <v>5.5140000000000007E-3</v>
      </c>
      <c r="BM450" s="21">
        <v>3.8603999999999991E-3</v>
      </c>
      <c r="BN450" s="21">
        <f t="shared" si="79"/>
        <v>3.7497599999999999E-2</v>
      </c>
      <c r="BO450" s="22">
        <f t="shared" si="79"/>
        <v>2.2056000000000003E-2</v>
      </c>
      <c r="BP450" s="21">
        <f t="shared" si="79"/>
        <v>1.5441599999999996E-2</v>
      </c>
    </row>
    <row r="451" spans="1:68" ht="11.1" hidden="1" customHeight="1" outlineLevel="1" collapsed="1" x14ac:dyDescent="0.2">
      <c r="A451" s="10"/>
      <c r="B451" s="18"/>
      <c r="C451" s="18"/>
      <c r="D451" s="18"/>
      <c r="E451" s="19" t="s">
        <v>400</v>
      </c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9"/>
      <c r="AF451" s="209"/>
      <c r="AG451" s="209"/>
      <c r="AH451" s="209"/>
      <c r="AI451" s="209"/>
      <c r="AJ451" s="20"/>
      <c r="AK451" s="20"/>
      <c r="AL451" s="209"/>
      <c r="AM451" s="209"/>
      <c r="AN451" s="209"/>
      <c r="AO451" s="209"/>
      <c r="AP451" s="209"/>
      <c r="AQ451" s="209"/>
      <c r="AR451" s="209"/>
      <c r="AS451" s="209"/>
      <c r="AT451" s="209"/>
      <c r="AU451" s="209"/>
      <c r="AV451" s="20"/>
      <c r="AW451" s="209"/>
      <c r="AX451" s="20"/>
      <c r="AY451" s="209"/>
      <c r="AZ451" s="209"/>
      <c r="BA451" s="209"/>
      <c r="BB451" s="154">
        <v>59.688000000000002</v>
      </c>
      <c r="BC451" s="18">
        <v>220</v>
      </c>
      <c r="BD451" s="22">
        <f t="shared" si="81"/>
        <v>80.225806451612911</v>
      </c>
      <c r="BE451" s="21"/>
      <c r="BF451" s="2">
        <v>220</v>
      </c>
      <c r="BG451" s="10">
        <v>5</v>
      </c>
      <c r="BH451" s="21">
        <f t="shared" si="83"/>
        <v>0.16367999999999999</v>
      </c>
      <c r="BI451" s="29">
        <v>6.5099999999999999E-4</v>
      </c>
      <c r="BJ451" s="21">
        <f t="shared" si="82"/>
        <v>0.16302899999999998</v>
      </c>
      <c r="BK451" s="21"/>
      <c r="BL451" s="22"/>
      <c r="BM451" s="21"/>
      <c r="BN451" s="21"/>
      <c r="BO451" s="22"/>
      <c r="BP451" s="21"/>
    </row>
    <row r="452" spans="1:68" ht="10.5" hidden="1" customHeight="1" outlineLevel="2" x14ac:dyDescent="0.2">
      <c r="A452" s="10"/>
      <c r="B452" s="18"/>
      <c r="C452" s="18"/>
      <c r="D452" s="18"/>
      <c r="E452" s="23" t="s">
        <v>5793</v>
      </c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08"/>
      <c r="AF452" s="208"/>
      <c r="AG452" s="208"/>
      <c r="AH452" s="208"/>
      <c r="AI452" s="208"/>
      <c r="AJ452" s="24"/>
      <c r="AK452" s="24"/>
      <c r="AL452" s="208"/>
      <c r="AM452" s="208"/>
      <c r="AN452" s="208"/>
      <c r="AO452" s="208"/>
      <c r="AP452" s="208"/>
      <c r="AQ452" s="208"/>
      <c r="AR452" s="208"/>
      <c r="AS452" s="208"/>
      <c r="AT452" s="208"/>
      <c r="AU452" s="208"/>
      <c r="AV452" s="24"/>
      <c r="AW452" s="208"/>
      <c r="AX452" s="24"/>
      <c r="AY452" s="208"/>
      <c r="AZ452" s="208"/>
      <c r="BA452" s="208"/>
      <c r="BB452" s="21"/>
      <c r="BC452" s="18"/>
      <c r="BD452" s="22">
        <f t="shared" si="81"/>
        <v>0</v>
      </c>
      <c r="BE452" s="21"/>
      <c r="BG452" s="10"/>
      <c r="BH452" s="21"/>
      <c r="BI452" s="29"/>
      <c r="BJ452" s="21"/>
      <c r="BK452" s="21"/>
      <c r="BL452" s="22"/>
      <c r="BM452" s="21"/>
      <c r="BN452" s="21"/>
      <c r="BO452" s="22"/>
      <c r="BP452" s="21"/>
    </row>
    <row r="453" spans="1:68" ht="11.1" hidden="1" customHeight="1" outlineLevel="1" collapsed="1" x14ac:dyDescent="0.2">
      <c r="A453" s="10"/>
      <c r="B453" s="18"/>
      <c r="C453" s="18"/>
      <c r="D453" s="18"/>
      <c r="E453" s="19" t="s">
        <v>401</v>
      </c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9"/>
      <c r="AF453" s="209"/>
      <c r="AG453" s="209"/>
      <c r="AH453" s="209"/>
      <c r="AI453" s="209"/>
      <c r="AJ453" s="20"/>
      <c r="AK453" s="20"/>
      <c r="AL453" s="209"/>
      <c r="AM453" s="209"/>
      <c r="AN453" s="209"/>
      <c r="AO453" s="209"/>
      <c r="AP453" s="209"/>
      <c r="AQ453" s="209"/>
      <c r="AR453" s="209"/>
      <c r="AS453" s="209"/>
      <c r="AT453" s="209"/>
      <c r="AU453" s="209"/>
      <c r="AV453" s="20"/>
      <c r="AW453" s="209"/>
      <c r="AX453" s="20"/>
      <c r="AY453" s="209"/>
      <c r="AZ453" s="209"/>
      <c r="BA453" s="209"/>
      <c r="BB453" s="154">
        <v>6.391</v>
      </c>
      <c r="BC453" s="18">
        <v>11.5</v>
      </c>
      <c r="BD453" s="22">
        <f t="shared" si="81"/>
        <v>8.5900537634408618</v>
      </c>
      <c r="BE453" s="21"/>
      <c r="BG453" s="10">
        <v>6</v>
      </c>
      <c r="BH453" s="21">
        <f t="shared" si="83"/>
        <v>8.5559999999999994E-3</v>
      </c>
      <c r="BI453" s="29">
        <v>6.5099999999999999E-4</v>
      </c>
      <c r="BJ453" s="21">
        <f t="shared" si="82"/>
        <v>7.9049999999999988E-3</v>
      </c>
      <c r="BK453" s="21"/>
      <c r="BL453" s="22"/>
      <c r="BM453" s="21"/>
      <c r="BN453" s="21"/>
      <c r="BO453" s="22"/>
      <c r="BP453" s="21"/>
    </row>
    <row r="454" spans="1:68" ht="10.5" hidden="1" customHeight="1" outlineLevel="2" x14ac:dyDescent="0.2">
      <c r="A454" s="10"/>
      <c r="B454" s="18"/>
      <c r="C454" s="18"/>
      <c r="D454" s="18"/>
      <c r="E454" s="23" t="s">
        <v>5794</v>
      </c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08"/>
      <c r="AF454" s="208"/>
      <c r="AG454" s="208"/>
      <c r="AH454" s="208"/>
      <c r="AI454" s="208"/>
      <c r="AJ454" s="24"/>
      <c r="AK454" s="24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  <c r="AV454" s="24"/>
      <c r="AW454" s="208"/>
      <c r="AX454" s="24"/>
      <c r="AY454" s="208"/>
      <c r="AZ454" s="208"/>
      <c r="BA454" s="208"/>
      <c r="BB454" s="21"/>
      <c r="BC454" s="18"/>
      <c r="BD454" s="22">
        <f t="shared" si="81"/>
        <v>0</v>
      </c>
      <c r="BE454" s="21"/>
      <c r="BG454" s="10"/>
      <c r="BH454" s="21"/>
      <c r="BI454" s="29"/>
      <c r="BJ454" s="21"/>
      <c r="BK454" s="21"/>
      <c r="BL454" s="22"/>
      <c r="BM454" s="21"/>
      <c r="BN454" s="21"/>
      <c r="BO454" s="22"/>
      <c r="BP454" s="21"/>
    </row>
    <row r="455" spans="1:68" ht="11.1" hidden="1" customHeight="1" outlineLevel="1" collapsed="1" x14ac:dyDescent="0.2">
      <c r="A455" s="10"/>
      <c r="B455" s="18"/>
      <c r="C455" s="18"/>
      <c r="D455" s="18"/>
      <c r="E455" s="19" t="s">
        <v>402</v>
      </c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9"/>
      <c r="AF455" s="209"/>
      <c r="AG455" s="209"/>
      <c r="AH455" s="209"/>
      <c r="AI455" s="209"/>
      <c r="AJ455" s="20"/>
      <c r="AK455" s="20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"/>
      <c r="AW455" s="209"/>
      <c r="AX455" s="20"/>
      <c r="AY455" s="209"/>
      <c r="AZ455" s="209"/>
      <c r="BA455" s="209"/>
      <c r="BB455" s="154">
        <v>1.6319999999999999</v>
      </c>
      <c r="BC455" s="18">
        <v>1.36</v>
      </c>
      <c r="BD455" s="22">
        <f t="shared" si="81"/>
        <v>2.193548387096774</v>
      </c>
      <c r="BE455" s="21"/>
      <c r="BG455" s="10">
        <v>6</v>
      </c>
      <c r="BH455" s="21">
        <f t="shared" si="83"/>
        <v>1.01184E-3</v>
      </c>
      <c r="BI455" s="29">
        <v>6.5099999999999999E-4</v>
      </c>
      <c r="BJ455" s="21">
        <f t="shared" si="82"/>
        <v>3.6083999999999997E-4</v>
      </c>
      <c r="BK455" s="21"/>
      <c r="BL455" s="22"/>
      <c r="BM455" s="21"/>
      <c r="BN455" s="21"/>
      <c r="BO455" s="22"/>
      <c r="BP455" s="21"/>
    </row>
    <row r="456" spans="1:68" ht="10.5" hidden="1" customHeight="1" outlineLevel="2" x14ac:dyDescent="0.2">
      <c r="A456" s="10"/>
      <c r="B456" s="18"/>
      <c r="C456" s="18"/>
      <c r="D456" s="18"/>
      <c r="E456" s="23" t="s">
        <v>5795</v>
      </c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08"/>
      <c r="AF456" s="208"/>
      <c r="AG456" s="208"/>
      <c r="AH456" s="208"/>
      <c r="AI456" s="208"/>
      <c r="AJ456" s="24"/>
      <c r="AK456" s="24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4"/>
      <c r="AW456" s="208"/>
      <c r="AX456" s="24"/>
      <c r="AY456" s="208"/>
      <c r="AZ456" s="208"/>
      <c r="BA456" s="208"/>
      <c r="BB456" s="21"/>
      <c r="BC456" s="18"/>
      <c r="BD456" s="22">
        <f t="shared" si="81"/>
        <v>0</v>
      </c>
      <c r="BE456" s="21"/>
      <c r="BG456" s="10"/>
      <c r="BH456" s="21"/>
      <c r="BI456" s="29"/>
      <c r="BJ456" s="21"/>
      <c r="BK456" s="21"/>
      <c r="BL456" s="22"/>
      <c r="BM456" s="21"/>
      <c r="BN456" s="21"/>
      <c r="BO456" s="22"/>
      <c r="BP456" s="21"/>
    </row>
    <row r="457" spans="1:68" ht="11.1" hidden="1" customHeight="1" outlineLevel="1" collapsed="1" x14ac:dyDescent="0.2">
      <c r="A457" s="10"/>
      <c r="B457" s="18"/>
      <c r="C457" s="18"/>
      <c r="D457" s="18"/>
      <c r="E457" s="19" t="s">
        <v>5858</v>
      </c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9"/>
      <c r="AF457" s="209"/>
      <c r="AG457" s="209"/>
      <c r="AH457" s="209"/>
      <c r="AI457" s="209"/>
      <c r="AJ457" s="20"/>
      <c r="AK457" s="20"/>
      <c r="AL457" s="209"/>
      <c r="AM457" s="209"/>
      <c r="AN457" s="209"/>
      <c r="AO457" s="209"/>
      <c r="AP457" s="209"/>
      <c r="AQ457" s="209"/>
      <c r="AR457" s="209"/>
      <c r="AS457" s="209"/>
      <c r="AT457" s="209"/>
      <c r="AU457" s="209"/>
      <c r="AV457" s="20"/>
      <c r="AW457" s="209"/>
      <c r="AX457" s="20"/>
      <c r="AY457" s="209"/>
      <c r="AZ457" s="209"/>
      <c r="BA457" s="209"/>
      <c r="BB457" s="154">
        <v>4.931</v>
      </c>
      <c r="BC457" s="18">
        <v>3.8</v>
      </c>
      <c r="BD457" s="22">
        <f t="shared" si="81"/>
        <v>6.627688172043011</v>
      </c>
      <c r="BE457" s="21"/>
      <c r="BG457" s="10">
        <v>6</v>
      </c>
      <c r="BH457" s="21">
        <f t="shared" ref="BH457" si="85">(BC457*24*31/1000000)</f>
        <v>2.8271999999999998E-3</v>
      </c>
      <c r="BI457" s="29">
        <v>6.5099999999999999E-4</v>
      </c>
      <c r="BJ457" s="21">
        <f t="shared" ref="BJ457" si="86">BH457-BI457</f>
        <v>2.1761999999999997E-3</v>
      </c>
      <c r="BK457" s="21"/>
      <c r="BL457" s="22"/>
      <c r="BM457" s="21"/>
      <c r="BN457" s="21"/>
      <c r="BO457" s="22"/>
      <c r="BP457" s="21"/>
    </row>
    <row r="458" spans="1:68" ht="10.5" hidden="1" customHeight="1" outlineLevel="2" x14ac:dyDescent="0.2">
      <c r="A458" s="10"/>
      <c r="B458" s="18"/>
      <c r="C458" s="18"/>
      <c r="D458" s="18"/>
      <c r="E458" s="23" t="s">
        <v>5857</v>
      </c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08"/>
      <c r="AF458" s="208"/>
      <c r="AG458" s="208"/>
      <c r="AH458" s="208"/>
      <c r="AI458" s="208"/>
      <c r="AJ458" s="24"/>
      <c r="AK458" s="24"/>
      <c r="AL458" s="208"/>
      <c r="AM458" s="208"/>
      <c r="AN458" s="208"/>
      <c r="AO458" s="208"/>
      <c r="AP458" s="208"/>
      <c r="AQ458" s="208"/>
      <c r="AR458" s="208"/>
      <c r="AS458" s="208"/>
      <c r="AT458" s="208"/>
      <c r="AU458" s="208"/>
      <c r="AV458" s="24"/>
      <c r="AW458" s="208"/>
      <c r="AX458" s="24"/>
      <c r="AY458" s="208"/>
      <c r="AZ458" s="208"/>
      <c r="BA458" s="208"/>
      <c r="BB458" s="154">
        <v>4.931</v>
      </c>
      <c r="BC458" s="18"/>
      <c r="BD458" s="22">
        <f t="shared" si="81"/>
        <v>6.627688172043011</v>
      </c>
      <c r="BE458" s="21"/>
      <c r="BG458" s="10"/>
      <c r="BH458" s="21"/>
      <c r="BI458" s="29"/>
      <c r="BJ458" s="21"/>
      <c r="BK458" s="21"/>
      <c r="BL458" s="22"/>
      <c r="BM458" s="21"/>
      <c r="BN458" s="21"/>
      <c r="BO458" s="22"/>
      <c r="BP458" s="21"/>
    </row>
    <row r="459" spans="1:68" ht="10.5" hidden="1" customHeight="1" outlineLevel="1" collapsed="1" x14ac:dyDescent="0.2">
      <c r="A459" s="10"/>
      <c r="B459" s="18"/>
      <c r="C459" s="18"/>
      <c r="D459" s="18"/>
      <c r="E459" s="176" t="s">
        <v>3120</v>
      </c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08"/>
      <c r="AF459" s="208"/>
      <c r="AG459" s="208"/>
      <c r="AH459" s="208"/>
      <c r="AI459" s="208"/>
      <c r="AJ459" s="24"/>
      <c r="AK459" s="24"/>
      <c r="AL459" s="208"/>
      <c r="AM459" s="208"/>
      <c r="AN459" s="208"/>
      <c r="AO459" s="208"/>
      <c r="AP459" s="208"/>
      <c r="AQ459" s="208"/>
      <c r="AR459" s="208"/>
      <c r="AS459" s="208"/>
      <c r="AT459" s="208"/>
      <c r="AU459" s="208"/>
      <c r="AV459" s="24"/>
      <c r="AW459" s="208"/>
      <c r="AX459" s="24"/>
      <c r="AY459" s="208"/>
      <c r="AZ459" s="208"/>
      <c r="BA459" s="208"/>
      <c r="BB459" s="186">
        <f>BB460</f>
        <v>21.096</v>
      </c>
      <c r="BC459" s="186">
        <f t="shared" ref="BC459:BE459" si="87">BC460</f>
        <v>0</v>
      </c>
      <c r="BD459" s="186">
        <f t="shared" si="87"/>
        <v>28.35483870967742</v>
      </c>
      <c r="BE459" s="186">
        <f t="shared" si="87"/>
        <v>-28.35483870967742</v>
      </c>
      <c r="BF459" s="190"/>
      <c r="BG459" s="188">
        <v>5</v>
      </c>
      <c r="BH459" s="186">
        <f>BH460</f>
        <v>0</v>
      </c>
      <c r="BI459" s="186">
        <f t="shared" ref="BI459:BJ459" si="88">BI460</f>
        <v>2.1096E-2</v>
      </c>
      <c r="BJ459" s="186">
        <f t="shared" si="88"/>
        <v>0</v>
      </c>
      <c r="BK459" s="21"/>
      <c r="BL459" s="22"/>
      <c r="BM459" s="21"/>
      <c r="BN459" s="21"/>
      <c r="BO459" s="22"/>
      <c r="BP459" s="21"/>
    </row>
    <row r="460" spans="1:68" ht="10.5" hidden="1" customHeight="1" outlineLevel="2" x14ac:dyDescent="0.2">
      <c r="A460" s="10"/>
      <c r="B460" s="18"/>
      <c r="C460" s="18"/>
      <c r="D460" s="18"/>
      <c r="E460" s="23" t="s">
        <v>5903</v>
      </c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08"/>
      <c r="AF460" s="208"/>
      <c r="AG460" s="208"/>
      <c r="AH460" s="208"/>
      <c r="AI460" s="208"/>
      <c r="AJ460" s="24"/>
      <c r="AK460" s="24"/>
      <c r="AL460" s="208"/>
      <c r="AM460" s="208"/>
      <c r="AN460" s="208"/>
      <c r="AO460" s="208"/>
      <c r="AP460" s="208"/>
      <c r="AQ460" s="208"/>
      <c r="AR460" s="208"/>
      <c r="AS460" s="208"/>
      <c r="AT460" s="208"/>
      <c r="AU460" s="208"/>
      <c r="AV460" s="24"/>
      <c r="AW460" s="208"/>
      <c r="AX460" s="24"/>
      <c r="AY460" s="208"/>
      <c r="AZ460" s="208"/>
      <c r="BA460" s="208"/>
      <c r="BB460" s="217">
        <v>21.096</v>
      </c>
      <c r="BC460" s="191">
        <v>0</v>
      </c>
      <c r="BD460" s="22">
        <f t="shared" si="81"/>
        <v>28.35483870967742</v>
      </c>
      <c r="BE460" s="186">
        <f t="shared" ref="BE460:BE464" si="89">BC460-BD460</f>
        <v>-28.35483870967742</v>
      </c>
      <c r="BF460" s="190"/>
      <c r="BG460" s="188"/>
      <c r="BH460" s="186">
        <f t="shared" ref="BH460:BI464" si="90">(BC460*24*31/1000000)</f>
        <v>0</v>
      </c>
      <c r="BI460" s="22">
        <f t="shared" si="90"/>
        <v>2.1096E-2</v>
      </c>
      <c r="BJ460" s="186">
        <v>0</v>
      </c>
      <c r="BK460" s="21"/>
      <c r="BL460" s="22"/>
      <c r="BM460" s="21"/>
      <c r="BN460" s="21"/>
      <c r="BO460" s="22"/>
      <c r="BP460" s="21"/>
    </row>
    <row r="461" spans="1:68" ht="10.5" hidden="1" customHeight="1" outlineLevel="1" collapsed="1" x14ac:dyDescent="0.2">
      <c r="A461" s="10"/>
      <c r="B461" s="18"/>
      <c r="C461" s="18"/>
      <c r="D461" s="18"/>
      <c r="E461" s="176" t="s">
        <v>5858</v>
      </c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08"/>
      <c r="AF461" s="208"/>
      <c r="AG461" s="208"/>
      <c r="AH461" s="208"/>
      <c r="AI461" s="208"/>
      <c r="AJ461" s="24"/>
      <c r="AK461" s="24"/>
      <c r="AL461" s="208"/>
      <c r="AM461" s="208"/>
      <c r="AN461" s="208"/>
      <c r="AO461" s="208"/>
      <c r="AP461" s="208"/>
      <c r="AQ461" s="208"/>
      <c r="AR461" s="208"/>
      <c r="AS461" s="208"/>
      <c r="AT461" s="208"/>
      <c r="AU461" s="208"/>
      <c r="AV461" s="24"/>
      <c r="AW461" s="208"/>
      <c r="AX461" s="24"/>
      <c r="AY461" s="208"/>
      <c r="AZ461" s="208"/>
      <c r="BA461" s="208"/>
      <c r="BB461" s="186">
        <f>BB462</f>
        <v>7.5179999999999998</v>
      </c>
      <c r="BC461" s="186">
        <f t="shared" ref="BC461:BE461" si="91">BC462</f>
        <v>15</v>
      </c>
      <c r="BD461" s="186">
        <f t="shared" si="91"/>
        <v>10.104838709677418</v>
      </c>
      <c r="BE461" s="186">
        <f t="shared" si="91"/>
        <v>4.8951612903225818</v>
      </c>
      <c r="BF461" s="190"/>
      <c r="BG461" s="188">
        <v>6</v>
      </c>
      <c r="BH461" s="186">
        <f>BH462</f>
        <v>1.116E-2</v>
      </c>
      <c r="BI461" s="186">
        <f t="shared" ref="BI461:BJ461" si="92">BI462</f>
        <v>7.5180000000000004E-3</v>
      </c>
      <c r="BJ461" s="186">
        <f t="shared" si="92"/>
        <v>3.6419999999999994E-3</v>
      </c>
      <c r="BK461" s="21"/>
      <c r="BL461" s="22"/>
      <c r="BM461" s="21"/>
      <c r="BN461" s="21"/>
      <c r="BO461" s="22"/>
      <c r="BP461" s="21"/>
    </row>
    <row r="462" spans="1:68" ht="10.5" hidden="1" customHeight="1" outlineLevel="2" x14ac:dyDescent="0.2">
      <c r="A462" s="10"/>
      <c r="B462" s="18"/>
      <c r="C462" s="18"/>
      <c r="D462" s="18"/>
      <c r="E462" s="23" t="s">
        <v>5857</v>
      </c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08"/>
      <c r="AF462" s="208"/>
      <c r="AG462" s="208"/>
      <c r="AH462" s="208"/>
      <c r="AI462" s="208"/>
      <c r="AJ462" s="24"/>
      <c r="AK462" s="24"/>
      <c r="AL462" s="208"/>
      <c r="AM462" s="208"/>
      <c r="AN462" s="208"/>
      <c r="AO462" s="208"/>
      <c r="AP462" s="208"/>
      <c r="AQ462" s="208"/>
      <c r="AR462" s="208"/>
      <c r="AS462" s="208"/>
      <c r="AT462" s="208"/>
      <c r="AU462" s="208"/>
      <c r="AV462" s="24"/>
      <c r="AW462" s="208"/>
      <c r="AX462" s="24"/>
      <c r="AY462" s="208"/>
      <c r="AZ462" s="208"/>
      <c r="BA462" s="208"/>
      <c r="BB462" s="217">
        <v>7.5179999999999998</v>
      </c>
      <c r="BC462" s="191">
        <v>15</v>
      </c>
      <c r="BD462" s="22">
        <f t="shared" si="81"/>
        <v>10.104838709677418</v>
      </c>
      <c r="BE462" s="186">
        <f t="shared" si="89"/>
        <v>4.8951612903225818</v>
      </c>
      <c r="BF462" s="190"/>
      <c r="BG462" s="188"/>
      <c r="BH462" s="186">
        <f t="shared" si="90"/>
        <v>1.116E-2</v>
      </c>
      <c r="BI462" s="22">
        <f t="shared" si="90"/>
        <v>7.5180000000000004E-3</v>
      </c>
      <c r="BJ462" s="186">
        <f t="shared" ref="BJ462" si="93">BH462-BI462</f>
        <v>3.6419999999999994E-3</v>
      </c>
      <c r="BK462" s="21"/>
      <c r="BL462" s="22"/>
      <c r="BM462" s="21"/>
      <c r="BN462" s="21"/>
      <c r="BO462" s="22"/>
      <c r="BP462" s="21"/>
    </row>
    <row r="463" spans="1:68" ht="10.5" customHeight="1" outlineLevel="1" collapsed="1" x14ac:dyDescent="0.2">
      <c r="A463" s="10"/>
      <c r="B463" s="18"/>
      <c r="C463" s="18"/>
      <c r="D463" s="18"/>
      <c r="E463" s="176" t="s">
        <v>5902</v>
      </c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08"/>
      <c r="AF463" s="208"/>
      <c r="AG463" s="208"/>
      <c r="AH463" s="208"/>
      <c r="AI463" s="208"/>
      <c r="AJ463" s="24"/>
      <c r="AK463" s="24"/>
      <c r="AL463" s="208"/>
      <c r="AM463" s="208"/>
      <c r="AN463" s="208"/>
      <c r="AO463" s="208"/>
      <c r="AP463" s="208"/>
      <c r="AQ463" s="208"/>
      <c r="AR463" s="208"/>
      <c r="AS463" s="208"/>
      <c r="AT463" s="208"/>
      <c r="AU463" s="208"/>
      <c r="AV463" s="24"/>
      <c r="AW463" s="208"/>
      <c r="AX463" s="24"/>
      <c r="AY463" s="208"/>
      <c r="AZ463" s="208"/>
      <c r="BA463" s="208"/>
      <c r="BB463" s="186">
        <f>BB464</f>
        <v>6.5990000000000002</v>
      </c>
      <c r="BC463" s="186">
        <f t="shared" ref="BC463:BE463" si="94">BC464</f>
        <v>5</v>
      </c>
      <c r="BD463" s="186">
        <f t="shared" si="94"/>
        <v>8.8696236559139781</v>
      </c>
      <c r="BE463" s="186">
        <f t="shared" si="94"/>
        <v>-3.8696236559139781</v>
      </c>
      <c r="BF463" s="190"/>
      <c r="BG463" s="188">
        <v>7</v>
      </c>
      <c r="BH463" s="186">
        <f>BH464</f>
        <v>3.7200000000000002E-3</v>
      </c>
      <c r="BI463" s="186">
        <f t="shared" ref="BI463:BJ463" si="95">BI464</f>
        <v>6.5989999999999998E-3</v>
      </c>
      <c r="BJ463" s="186">
        <f t="shared" si="95"/>
        <v>0</v>
      </c>
      <c r="BK463" s="21"/>
      <c r="BL463" s="22"/>
      <c r="BM463" s="21"/>
      <c r="BN463" s="21"/>
      <c r="BO463" s="22"/>
      <c r="BP463" s="21"/>
    </row>
    <row r="464" spans="1:68" ht="10.5" hidden="1" customHeight="1" outlineLevel="2" x14ac:dyDescent="0.2">
      <c r="A464" s="10"/>
      <c r="B464" s="18"/>
      <c r="C464" s="18"/>
      <c r="D464" s="18"/>
      <c r="E464" s="177" t="s">
        <v>5904</v>
      </c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08"/>
      <c r="AF464" s="208"/>
      <c r="AG464" s="208"/>
      <c r="AH464" s="208"/>
      <c r="AI464" s="208"/>
      <c r="AJ464" s="24"/>
      <c r="AK464" s="24"/>
      <c r="AL464" s="208"/>
      <c r="AM464" s="208"/>
      <c r="AN464" s="208"/>
      <c r="AO464" s="208"/>
      <c r="AP464" s="208"/>
      <c r="AQ464" s="208"/>
      <c r="AR464" s="208"/>
      <c r="AS464" s="208"/>
      <c r="AT464" s="208"/>
      <c r="AU464" s="208"/>
      <c r="AV464" s="24"/>
      <c r="AW464" s="208"/>
      <c r="AX464" s="24"/>
      <c r="AY464" s="208"/>
      <c r="AZ464" s="208"/>
      <c r="BA464" s="208"/>
      <c r="BB464" s="217">
        <v>6.5990000000000002</v>
      </c>
      <c r="BC464" s="191">
        <v>5</v>
      </c>
      <c r="BD464" s="22">
        <f t="shared" si="81"/>
        <v>8.8696236559139781</v>
      </c>
      <c r="BE464" s="186">
        <f t="shared" si="89"/>
        <v>-3.8696236559139781</v>
      </c>
      <c r="BF464" s="190"/>
      <c r="BG464" s="188"/>
      <c r="BH464" s="186">
        <f t="shared" si="90"/>
        <v>3.7200000000000002E-3</v>
      </c>
      <c r="BI464" s="22">
        <f t="shared" si="90"/>
        <v>6.5989999999999998E-3</v>
      </c>
      <c r="BJ464" s="186">
        <v>0</v>
      </c>
      <c r="BK464" s="21"/>
      <c r="BL464" s="22"/>
      <c r="BM464" s="21"/>
      <c r="BN464" s="21"/>
      <c r="BO464" s="22"/>
      <c r="BP464" s="21"/>
    </row>
    <row r="465" spans="1:68" ht="14.25" hidden="1" customHeight="1" x14ac:dyDescent="0.2">
      <c r="A465" s="10">
        <v>12</v>
      </c>
      <c r="B465" s="11" t="s">
        <v>403</v>
      </c>
      <c r="C465" s="11" t="s">
        <v>403</v>
      </c>
      <c r="D465" s="11" t="s">
        <v>403</v>
      </c>
      <c r="E465" s="12"/>
      <c r="F465" s="210">
        <v>4982.1540000000005</v>
      </c>
      <c r="G465" s="210">
        <v>3962.55</v>
      </c>
      <c r="H465" s="210">
        <v>3513.8879999999999</v>
      </c>
      <c r="I465" s="241">
        <v>2568.7750000000001</v>
      </c>
      <c r="J465" s="241"/>
      <c r="K465" s="210">
        <v>1581.4359999999999</v>
      </c>
      <c r="L465" s="211">
        <v>504.07100000000003</v>
      </c>
      <c r="M465" s="211">
        <v>502.35899999999998</v>
      </c>
      <c r="N465" s="211">
        <v>74.965000000000003</v>
      </c>
      <c r="O465" s="210">
        <v>1813.981</v>
      </c>
      <c r="P465" s="210">
        <v>2540.114</v>
      </c>
      <c r="Q465" s="210">
        <v>3973.2510000000002</v>
      </c>
      <c r="R465" s="210">
        <v>3460.8330000000001</v>
      </c>
      <c r="S465" s="210">
        <v>5184.5029999999997</v>
      </c>
      <c r="T465" s="210">
        <v>4948.8580000000002</v>
      </c>
      <c r="U465" s="210">
        <v>4190.57</v>
      </c>
      <c r="V465" s="210">
        <v>2851.808</v>
      </c>
      <c r="W465" s="210">
        <v>1417.384</v>
      </c>
      <c r="X465" s="211">
        <v>342.31</v>
      </c>
      <c r="Y465" s="211">
        <v>143.154</v>
      </c>
      <c r="Z465" s="211">
        <v>391.64100000000002</v>
      </c>
      <c r="AA465" s="210">
        <v>-1404.2860000000001</v>
      </c>
      <c r="AB465" s="210">
        <v>2298.5120000000002</v>
      </c>
      <c r="AC465" s="210">
        <v>3826.6909999999998</v>
      </c>
      <c r="AD465" s="210">
        <v>4628.3900000000003</v>
      </c>
      <c r="AE465" s="210">
        <v>4793.3500000000004</v>
      </c>
      <c r="AF465" s="210">
        <v>3790.9009999999998</v>
      </c>
      <c r="AG465" s="210">
        <v>3059.22</v>
      </c>
      <c r="AH465" s="210">
        <v>2154.8240000000001</v>
      </c>
      <c r="AI465" s="210">
        <v>1577.5350000000001</v>
      </c>
      <c r="AJ465" s="211">
        <v>477.37200000000001</v>
      </c>
      <c r="AK465" s="211">
        <v>258.96100000000001</v>
      </c>
      <c r="AL465" s="211">
        <v>597.70799999999997</v>
      </c>
      <c r="AM465" s="210">
        <v>1476.2070000000001</v>
      </c>
      <c r="AN465" s="210">
        <v>2172.7919999999999</v>
      </c>
      <c r="AO465" s="210">
        <v>3520.5770000000002</v>
      </c>
      <c r="AP465" s="210">
        <v>4845.8609999999999</v>
      </c>
      <c r="AQ465" s="210">
        <v>4812.5469999999996</v>
      </c>
      <c r="AR465" s="210">
        <v>4321.6989999999996</v>
      </c>
      <c r="AS465" s="210">
        <v>3769.9360000000001</v>
      </c>
      <c r="AT465" s="210">
        <v>2622.5970000000002</v>
      </c>
      <c r="AU465" s="210">
        <v>1636.626</v>
      </c>
      <c r="AV465" s="211">
        <v>306.01900000000001</v>
      </c>
      <c r="AW465" s="211">
        <v>203.821</v>
      </c>
      <c r="AX465" s="211">
        <v>248.08600000000001</v>
      </c>
      <c r="AY465" s="210">
        <v>1411.16</v>
      </c>
      <c r="AZ465" s="210">
        <v>1713.26</v>
      </c>
      <c r="BA465" s="210">
        <v>3005.8380000000002</v>
      </c>
      <c r="BB465" s="14">
        <f>SUM(BB466:BB734)/2</f>
        <v>6512.6815000000006</v>
      </c>
      <c r="BC465" s="14">
        <f>SUM(BC466:BC731)+BC732+BC734</f>
        <v>24425.094247311834</v>
      </c>
      <c r="BD465" s="15">
        <f t="shared" si="81"/>
        <v>8753.6041666666679</v>
      </c>
      <c r="BE465" s="14">
        <f t="shared" si="84"/>
        <v>15671.490080645166</v>
      </c>
      <c r="BG465" s="43"/>
      <c r="BH465" s="17">
        <f>(BC465*24*31/1000000)+SUM(BH720:BH722)</f>
        <v>18.237742120000004</v>
      </c>
      <c r="BI465" s="15">
        <f>(BD465*24*31/1000000)+SUM(BI720:BI722)</f>
        <v>6.5286031000000015</v>
      </c>
      <c r="BJ465" s="14">
        <f t="shared" ref="BJ465:BJ466" si="96">BH465-BI465</f>
        <v>11.709139020000002</v>
      </c>
      <c r="BK465" s="17">
        <v>53.317021080000025</v>
      </c>
      <c r="BL465" s="15">
        <v>19.464961500000008</v>
      </c>
      <c r="BM465" s="14">
        <v>33.84546804</v>
      </c>
      <c r="BN465" s="17">
        <f t="shared" si="79"/>
        <v>213.2680843200001</v>
      </c>
      <c r="BO465" s="15">
        <f t="shared" si="79"/>
        <v>77.859846000000033</v>
      </c>
      <c r="BP465" s="17">
        <f t="shared" si="79"/>
        <v>135.38187216</v>
      </c>
    </row>
    <row r="466" spans="1:68" ht="11.1" hidden="1" customHeight="1" outlineLevel="1" collapsed="1" x14ac:dyDescent="0.2">
      <c r="A466" s="10"/>
      <c r="B466" s="18"/>
      <c r="C466" s="18"/>
      <c r="D466" s="18"/>
      <c r="E466" s="19" t="s">
        <v>404</v>
      </c>
      <c r="F466" s="209">
        <v>8.5429999999999993</v>
      </c>
      <c r="G466" s="209">
        <v>6.2309999999999999</v>
      </c>
      <c r="H466" s="209">
        <v>5.5789999999999997</v>
      </c>
      <c r="I466" s="240">
        <v>4.1349999999999998</v>
      </c>
      <c r="J466" s="240"/>
      <c r="K466" s="209">
        <v>3.44</v>
      </c>
      <c r="L466" s="209">
        <v>2.246</v>
      </c>
      <c r="M466" s="20"/>
      <c r="N466" s="20"/>
      <c r="O466" s="209">
        <v>9.7799999999999994</v>
      </c>
      <c r="P466" s="209">
        <v>4.7789999999999999</v>
      </c>
      <c r="Q466" s="209">
        <v>6.0350000000000001</v>
      </c>
      <c r="R466" s="209">
        <v>6.2270000000000003</v>
      </c>
      <c r="S466" s="209">
        <v>7.4770000000000003</v>
      </c>
      <c r="T466" s="209">
        <v>6.899</v>
      </c>
      <c r="U466" s="209">
        <v>6.3719999999999999</v>
      </c>
      <c r="V466" s="209">
        <v>4.6900000000000004</v>
      </c>
      <c r="W466" s="209">
        <v>3.9089999999999998</v>
      </c>
      <c r="X466" s="209">
        <v>3.6760000000000002</v>
      </c>
      <c r="Y466" s="20"/>
      <c r="Z466" s="20"/>
      <c r="AA466" s="209">
        <v>9.2919999999999998</v>
      </c>
      <c r="AB466" s="209">
        <v>6.2690000000000001</v>
      </c>
      <c r="AC466" s="209">
        <v>7.4480000000000004</v>
      </c>
      <c r="AD466" s="209">
        <v>4.5780000000000003</v>
      </c>
      <c r="AE466" s="209">
        <v>6.3440000000000003</v>
      </c>
      <c r="AF466" s="209">
        <v>6.6210000000000004</v>
      </c>
      <c r="AG466" s="209">
        <v>6.891</v>
      </c>
      <c r="AH466" s="209">
        <v>5.6</v>
      </c>
      <c r="AI466" s="209">
        <v>5.1980000000000004</v>
      </c>
      <c r="AJ466" s="20"/>
      <c r="AK466" s="20"/>
      <c r="AL466" s="20"/>
      <c r="AM466" s="209">
        <v>18.327999999999999</v>
      </c>
      <c r="AN466" s="209">
        <v>5.1189999999999998</v>
      </c>
      <c r="AO466" s="209">
        <v>7.51</v>
      </c>
      <c r="AP466" s="209">
        <v>6.1769999999999996</v>
      </c>
      <c r="AQ466" s="209">
        <v>8.56</v>
      </c>
      <c r="AR466" s="209">
        <v>7.335</v>
      </c>
      <c r="AS466" s="209">
        <v>7.1630000000000003</v>
      </c>
      <c r="AT466" s="209">
        <v>6.3019999999999996</v>
      </c>
      <c r="AU466" s="209">
        <v>5.6139999999999999</v>
      </c>
      <c r="AV466" s="209">
        <v>3.8780000000000001</v>
      </c>
      <c r="AW466" s="20"/>
      <c r="AX466" s="20"/>
      <c r="AY466" s="209">
        <v>10.596</v>
      </c>
      <c r="AZ466" s="209">
        <v>2.6160000000000001</v>
      </c>
      <c r="BA466" s="209">
        <v>3.629</v>
      </c>
      <c r="BB466" s="21">
        <f>BB467+BB468</f>
        <v>22.476999999999997</v>
      </c>
      <c r="BC466" s="61">
        <f>BD466</f>
        <v>30.21102150537634</v>
      </c>
      <c r="BD466" s="22">
        <f t="shared" si="81"/>
        <v>30.21102150537634</v>
      </c>
      <c r="BE466" s="21">
        <f t="shared" si="84"/>
        <v>0</v>
      </c>
      <c r="BF466" s="2">
        <v>7.12</v>
      </c>
      <c r="BG466" s="10">
        <v>6</v>
      </c>
      <c r="BH466" s="21">
        <f t="shared" si="78"/>
        <v>2.2477E-2</v>
      </c>
      <c r="BI466" s="22">
        <f t="shared" si="78"/>
        <v>2.2477E-2</v>
      </c>
      <c r="BJ466" s="21">
        <f t="shared" si="96"/>
        <v>0</v>
      </c>
      <c r="BK466" s="21">
        <v>6.7431000000000005E-2</v>
      </c>
      <c r="BL466" s="22">
        <v>6.7431000000000005E-2</v>
      </c>
      <c r="BM466" s="21">
        <v>0</v>
      </c>
      <c r="BN466" s="21">
        <f t="shared" si="79"/>
        <v>0.26972400000000002</v>
      </c>
      <c r="BO466" s="22">
        <f t="shared" si="79"/>
        <v>0.26972400000000002</v>
      </c>
      <c r="BP466" s="21">
        <f t="shared" si="79"/>
        <v>0</v>
      </c>
    </row>
    <row r="467" spans="1:68" ht="11.1" hidden="1" customHeight="1" outlineLevel="2" x14ac:dyDescent="0.2">
      <c r="A467" s="10"/>
      <c r="B467" s="18"/>
      <c r="C467" s="18"/>
      <c r="D467" s="18"/>
      <c r="E467" s="23" t="s">
        <v>405</v>
      </c>
      <c r="F467" s="208">
        <v>2.8639999999999999</v>
      </c>
      <c r="G467" s="208">
        <v>2.2949999999999999</v>
      </c>
      <c r="H467" s="208">
        <v>2.6160000000000001</v>
      </c>
      <c r="I467" s="239">
        <v>2.0139999999999998</v>
      </c>
      <c r="J467" s="239"/>
      <c r="K467" s="208">
        <v>2.4830000000000001</v>
      </c>
      <c r="L467" s="208">
        <v>2.246</v>
      </c>
      <c r="M467" s="24"/>
      <c r="N467" s="24"/>
      <c r="O467" s="208">
        <v>8.5549999999999997</v>
      </c>
      <c r="P467" s="208">
        <v>2.6349999999999998</v>
      </c>
      <c r="Q467" s="208">
        <v>2.5739999999999998</v>
      </c>
      <c r="R467" s="208">
        <v>2.4089999999999998</v>
      </c>
      <c r="S467" s="208">
        <v>2.7509999999999999</v>
      </c>
      <c r="T467" s="208">
        <v>2.42</v>
      </c>
      <c r="U467" s="208">
        <v>2.883</v>
      </c>
      <c r="V467" s="208">
        <v>2.61</v>
      </c>
      <c r="W467" s="208">
        <v>2.556</v>
      </c>
      <c r="X467" s="208">
        <v>3.2650000000000001</v>
      </c>
      <c r="Y467" s="24"/>
      <c r="Z467" s="24"/>
      <c r="AA467" s="208">
        <v>8.5190000000000001</v>
      </c>
      <c r="AB467" s="208">
        <v>3.976</v>
      </c>
      <c r="AC467" s="208">
        <v>3.6280000000000001</v>
      </c>
      <c r="AD467" s="208">
        <v>3.2010000000000001</v>
      </c>
      <c r="AE467" s="208">
        <v>3.43</v>
      </c>
      <c r="AF467" s="208">
        <v>3.573</v>
      </c>
      <c r="AG467" s="208">
        <v>4.2839999999999998</v>
      </c>
      <c r="AH467" s="208">
        <v>3.9689999999999999</v>
      </c>
      <c r="AI467" s="208">
        <v>3.984</v>
      </c>
      <c r="AJ467" s="24"/>
      <c r="AK467" s="24"/>
      <c r="AL467" s="24"/>
      <c r="AM467" s="208">
        <v>16.797999999999998</v>
      </c>
      <c r="AN467" s="208">
        <v>3.468</v>
      </c>
      <c r="AO467" s="208">
        <v>4.2190000000000003</v>
      </c>
      <c r="AP467" s="208">
        <v>2.9329999999999998</v>
      </c>
      <c r="AQ467" s="208">
        <v>3.9980000000000002</v>
      </c>
      <c r="AR467" s="208">
        <v>3.86</v>
      </c>
      <c r="AS467" s="208">
        <v>3.4940000000000002</v>
      </c>
      <c r="AT467" s="208">
        <v>4.0540000000000003</v>
      </c>
      <c r="AU467" s="208">
        <v>4.266</v>
      </c>
      <c r="AV467" s="208">
        <v>3.7559999999999998</v>
      </c>
      <c r="AW467" s="24"/>
      <c r="AX467" s="24"/>
      <c r="AY467" s="208">
        <v>10.403</v>
      </c>
      <c r="AZ467" s="208">
        <v>2.6160000000000001</v>
      </c>
      <c r="BA467" s="208">
        <v>3.629</v>
      </c>
      <c r="BB467" s="21">
        <f t="shared" si="80"/>
        <v>16.797999999999998</v>
      </c>
      <c r="BC467" s="61"/>
      <c r="BD467" s="22">
        <f t="shared" si="81"/>
        <v>22.577956989247308</v>
      </c>
      <c r="BE467" s="21"/>
      <c r="BG467" s="10"/>
      <c r="BH467" s="21"/>
      <c r="BI467" s="22"/>
      <c r="BJ467" s="21"/>
      <c r="BK467" s="21">
        <v>0</v>
      </c>
      <c r="BL467" s="22">
        <v>5.0393999999999994E-2</v>
      </c>
      <c r="BM467" s="21"/>
      <c r="BN467" s="21">
        <f t="shared" si="79"/>
        <v>0</v>
      </c>
      <c r="BO467" s="22">
        <f t="shared" si="79"/>
        <v>0.20157599999999998</v>
      </c>
      <c r="BP467" s="21">
        <f t="shared" si="79"/>
        <v>0</v>
      </c>
    </row>
    <row r="468" spans="1:68" ht="11.1" hidden="1" customHeight="1" outlineLevel="2" x14ac:dyDescent="0.2">
      <c r="A468" s="10"/>
      <c r="B468" s="18"/>
      <c r="C468" s="18"/>
      <c r="D468" s="18"/>
      <c r="E468" s="23" t="s">
        <v>406</v>
      </c>
      <c r="F468" s="208">
        <v>5.6790000000000003</v>
      </c>
      <c r="G468" s="208">
        <v>3.9359999999999999</v>
      </c>
      <c r="H468" s="208">
        <v>2.9630000000000001</v>
      </c>
      <c r="I468" s="239">
        <v>2.121</v>
      </c>
      <c r="J468" s="239"/>
      <c r="K468" s="208">
        <v>0.95699999999999996</v>
      </c>
      <c r="L468" s="24"/>
      <c r="M468" s="24"/>
      <c r="N468" s="24"/>
      <c r="O468" s="208">
        <v>1.2250000000000001</v>
      </c>
      <c r="P468" s="208">
        <v>2.1440000000000001</v>
      </c>
      <c r="Q468" s="208">
        <v>3.4609999999999999</v>
      </c>
      <c r="R468" s="208">
        <v>3.8180000000000001</v>
      </c>
      <c r="S468" s="208">
        <v>4.726</v>
      </c>
      <c r="T468" s="208">
        <v>4.4790000000000001</v>
      </c>
      <c r="U468" s="208">
        <v>3.4889999999999999</v>
      </c>
      <c r="V468" s="208">
        <v>2.08</v>
      </c>
      <c r="W468" s="208">
        <v>1.353</v>
      </c>
      <c r="X468" s="208">
        <v>0.41099999999999998</v>
      </c>
      <c r="Y468" s="24"/>
      <c r="Z468" s="24"/>
      <c r="AA468" s="208">
        <v>0.77300000000000002</v>
      </c>
      <c r="AB468" s="208">
        <v>2.2930000000000001</v>
      </c>
      <c r="AC468" s="208">
        <v>3.82</v>
      </c>
      <c r="AD468" s="208">
        <v>1.377</v>
      </c>
      <c r="AE468" s="208">
        <v>2.9140000000000001</v>
      </c>
      <c r="AF468" s="208">
        <v>3.048</v>
      </c>
      <c r="AG468" s="208">
        <v>2.6070000000000002</v>
      </c>
      <c r="AH468" s="208">
        <v>1.631</v>
      </c>
      <c r="AI468" s="208">
        <v>1.214</v>
      </c>
      <c r="AJ468" s="24"/>
      <c r="AK468" s="24"/>
      <c r="AL468" s="24"/>
      <c r="AM468" s="208">
        <v>1.53</v>
      </c>
      <c r="AN468" s="208">
        <v>1.651</v>
      </c>
      <c r="AO468" s="208">
        <v>3.2909999999999999</v>
      </c>
      <c r="AP468" s="208">
        <v>3.2440000000000002</v>
      </c>
      <c r="AQ468" s="208">
        <v>4.5620000000000003</v>
      </c>
      <c r="AR468" s="208">
        <v>3.4750000000000001</v>
      </c>
      <c r="AS468" s="208">
        <v>3.669</v>
      </c>
      <c r="AT468" s="208">
        <v>2.2480000000000002</v>
      </c>
      <c r="AU468" s="208">
        <v>1.3480000000000001</v>
      </c>
      <c r="AV468" s="208">
        <v>0.122</v>
      </c>
      <c r="AW468" s="24"/>
      <c r="AX468" s="24"/>
      <c r="AY468" s="208">
        <v>0.193</v>
      </c>
      <c r="AZ468" s="24"/>
      <c r="BA468" s="24"/>
      <c r="BB468" s="21">
        <f t="shared" si="80"/>
        <v>5.6790000000000003</v>
      </c>
      <c r="BC468" s="61"/>
      <c r="BD468" s="22">
        <f t="shared" si="81"/>
        <v>7.6330645161290329</v>
      </c>
      <c r="BE468" s="21"/>
      <c r="BG468" s="10"/>
      <c r="BH468" s="21"/>
      <c r="BI468" s="22"/>
      <c r="BJ468" s="21"/>
      <c r="BK468" s="21">
        <v>0</v>
      </c>
      <c r="BL468" s="22">
        <v>1.7037000000000004E-2</v>
      </c>
      <c r="BM468" s="21"/>
      <c r="BN468" s="21">
        <f t="shared" si="79"/>
        <v>0</v>
      </c>
      <c r="BO468" s="22">
        <f t="shared" si="79"/>
        <v>6.8148000000000014E-2</v>
      </c>
      <c r="BP468" s="21">
        <f t="shared" si="79"/>
        <v>0</v>
      </c>
    </row>
    <row r="469" spans="1:68" ht="11.1" hidden="1" customHeight="1" outlineLevel="1" collapsed="1" x14ac:dyDescent="0.25">
      <c r="A469" s="10"/>
      <c r="B469" s="18"/>
      <c r="C469" s="18"/>
      <c r="D469" s="18"/>
      <c r="E469" s="19" t="s">
        <v>407</v>
      </c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9">
        <v>1.6639999999999999</v>
      </c>
      <c r="AJ469" s="209">
        <v>0.23599999999999999</v>
      </c>
      <c r="AK469" s="20"/>
      <c r="AL469" s="20"/>
      <c r="AM469" s="209">
        <v>0.73499999999999999</v>
      </c>
      <c r="AN469" s="209">
        <v>2.1259999999999999</v>
      </c>
      <c r="AO469" s="209">
        <v>4.2640000000000002</v>
      </c>
      <c r="AP469" s="209">
        <v>5.7869999999999999</v>
      </c>
      <c r="AQ469" s="209">
        <v>5.843</v>
      </c>
      <c r="AR469" s="209">
        <v>5.19</v>
      </c>
      <c r="AS469" s="209">
        <v>4.59</v>
      </c>
      <c r="AT469" s="209">
        <v>2.48</v>
      </c>
      <c r="AU469" s="209">
        <v>1.59</v>
      </c>
      <c r="AV469" s="20"/>
      <c r="AW469" s="20"/>
      <c r="AX469" s="20"/>
      <c r="AY469" s="209">
        <v>0.495</v>
      </c>
      <c r="AZ469" s="209">
        <v>1.6180000000000001</v>
      </c>
      <c r="BA469" s="209">
        <v>3.879</v>
      </c>
      <c r="BB469" s="21">
        <v>2.0449999999999999</v>
      </c>
      <c r="BC469" s="33">
        <v>54</v>
      </c>
      <c r="BD469" s="22">
        <f>(BB469/31/24)*1000</f>
        <v>2.7486559139784945</v>
      </c>
      <c r="BE469" s="21">
        <f>BC469-BD469</f>
        <v>51.251344086021504</v>
      </c>
      <c r="BF469" s="2">
        <v>54</v>
      </c>
      <c r="BG469" s="10">
        <v>5</v>
      </c>
      <c r="BH469" s="21">
        <f>(BC469*24*31/1000000)</f>
        <v>4.0176000000000003E-2</v>
      </c>
      <c r="BI469" s="22">
        <f>(BD469*24*31/1000000)</f>
        <v>2.0449999999999999E-3</v>
      </c>
      <c r="BJ469" s="21">
        <f>BH469-BI469</f>
        <v>3.8131000000000005E-2</v>
      </c>
      <c r="BK469" s="21">
        <v>2.0712959999999996E-2</v>
      </c>
      <c r="BL469" s="22">
        <v>1.7528999999999999E-2</v>
      </c>
      <c r="BM469" s="21">
        <v>3.1839599999999961E-3</v>
      </c>
      <c r="BN469" s="21">
        <f t="shared" si="79"/>
        <v>8.2851839999999982E-2</v>
      </c>
      <c r="BO469" s="22">
        <f t="shared" si="79"/>
        <v>7.0115999999999998E-2</v>
      </c>
      <c r="BP469" s="21">
        <f t="shared" si="79"/>
        <v>1.2735839999999984E-2</v>
      </c>
    </row>
    <row r="470" spans="1:68" ht="11.1" hidden="1" customHeight="1" outlineLevel="2" x14ac:dyDescent="0.25">
      <c r="A470" s="10"/>
      <c r="B470" s="18"/>
      <c r="C470" s="18"/>
      <c r="D470" s="18"/>
      <c r="E470" s="23" t="s">
        <v>408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08">
        <v>1.6639999999999999</v>
      </c>
      <c r="AJ470" s="208">
        <v>0.23599999999999999</v>
      </c>
      <c r="AK470" s="24"/>
      <c r="AL470" s="24"/>
      <c r="AM470" s="208">
        <v>0.73499999999999999</v>
      </c>
      <c r="AN470" s="208">
        <v>2.1259999999999999</v>
      </c>
      <c r="AO470" s="208">
        <v>4.2640000000000002</v>
      </c>
      <c r="AP470" s="208">
        <v>5.7869999999999999</v>
      </c>
      <c r="AQ470" s="208">
        <v>5.843</v>
      </c>
      <c r="AR470" s="208">
        <v>5.19</v>
      </c>
      <c r="AS470" s="208">
        <v>4.59</v>
      </c>
      <c r="AT470" s="208">
        <v>2.48</v>
      </c>
      <c r="AU470" s="208">
        <v>1.59</v>
      </c>
      <c r="AV470" s="24"/>
      <c r="AW470" s="24"/>
      <c r="AX470" s="24"/>
      <c r="AY470" s="208">
        <v>0.495</v>
      </c>
      <c r="AZ470" s="208">
        <v>1.6180000000000001</v>
      </c>
      <c r="BA470" s="208">
        <v>3.879</v>
      </c>
      <c r="BB470" s="21">
        <v>2.0449999999999999</v>
      </c>
      <c r="BC470" s="33"/>
      <c r="BD470" s="22">
        <f>(BB470/31/24)*1000</f>
        <v>2.7486559139784945</v>
      </c>
      <c r="BE470" s="21"/>
      <c r="BG470" s="10"/>
      <c r="BH470" s="21"/>
      <c r="BI470" s="22"/>
      <c r="BJ470" s="21"/>
      <c r="BK470" s="21">
        <v>0</v>
      </c>
      <c r="BL470" s="22">
        <v>1.7528999999999999E-2</v>
      </c>
      <c r="BM470" s="21"/>
      <c r="BN470" s="21">
        <f t="shared" si="79"/>
        <v>0</v>
      </c>
      <c r="BO470" s="22">
        <f t="shared" si="79"/>
        <v>7.0115999999999998E-2</v>
      </c>
      <c r="BP470" s="21">
        <f t="shared" si="79"/>
        <v>0</v>
      </c>
    </row>
    <row r="471" spans="1:68" ht="11.1" hidden="1" customHeight="1" outlineLevel="1" collapsed="1" x14ac:dyDescent="0.2">
      <c r="A471" s="10"/>
      <c r="B471" s="18"/>
      <c r="C471" s="18"/>
      <c r="D471" s="18"/>
      <c r="E471" s="19" t="s">
        <v>214</v>
      </c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9">
        <v>1.6639999999999999</v>
      </c>
      <c r="AJ471" s="209">
        <v>0.23599999999999999</v>
      </c>
      <c r="AK471" s="20"/>
      <c r="AL471" s="20"/>
      <c r="AM471" s="209">
        <v>0.73499999999999999</v>
      </c>
      <c r="AN471" s="209">
        <v>2.1259999999999999</v>
      </c>
      <c r="AO471" s="209">
        <v>4.2640000000000002</v>
      </c>
      <c r="AP471" s="209">
        <v>5.7869999999999999</v>
      </c>
      <c r="AQ471" s="209">
        <v>5.843</v>
      </c>
      <c r="AR471" s="209">
        <v>5.19</v>
      </c>
      <c r="AS471" s="209">
        <v>4.59</v>
      </c>
      <c r="AT471" s="209">
        <v>2.48</v>
      </c>
      <c r="AU471" s="209">
        <v>1.59</v>
      </c>
      <c r="AV471" s="20"/>
      <c r="AW471" s="20"/>
      <c r="AX471" s="20"/>
      <c r="AY471" s="209">
        <v>0.495</v>
      </c>
      <c r="AZ471" s="209">
        <v>1.6180000000000001</v>
      </c>
      <c r="BA471" s="209">
        <v>3.879</v>
      </c>
      <c r="BB471" s="21">
        <f t="shared" si="80"/>
        <v>5.843</v>
      </c>
      <c r="BC471" s="18">
        <v>9.2799999999999994</v>
      </c>
      <c r="BD471" s="22">
        <f t="shared" si="81"/>
        <v>7.853494623655914</v>
      </c>
      <c r="BE471" s="21">
        <f>BC471-BD471</f>
        <v>1.4265053763440854</v>
      </c>
      <c r="BF471" s="2">
        <v>9.2799999999999994</v>
      </c>
      <c r="BG471" s="10">
        <v>6</v>
      </c>
      <c r="BH471" s="21">
        <f t="shared" si="78"/>
        <v>6.9043199999999985E-3</v>
      </c>
      <c r="BI471" s="22">
        <f t="shared" si="78"/>
        <v>5.8430000000000001E-3</v>
      </c>
      <c r="BJ471" s="21">
        <f>BH471-BI471</f>
        <v>1.0613199999999984E-3</v>
      </c>
      <c r="BK471" s="21">
        <v>2.0712959999999996E-2</v>
      </c>
      <c r="BL471" s="22">
        <v>1.7528999999999999E-2</v>
      </c>
      <c r="BM471" s="21">
        <v>3.1839599999999961E-3</v>
      </c>
      <c r="BN471" s="21">
        <f t="shared" si="79"/>
        <v>8.2851839999999982E-2</v>
      </c>
      <c r="BO471" s="22">
        <f t="shared" si="79"/>
        <v>7.0115999999999998E-2</v>
      </c>
      <c r="BP471" s="21">
        <f t="shared" si="79"/>
        <v>1.2735839999999984E-2</v>
      </c>
    </row>
    <row r="472" spans="1:68" ht="11.1" hidden="1" customHeight="1" outlineLevel="2" x14ac:dyDescent="0.2">
      <c r="A472" s="10"/>
      <c r="B472" s="18"/>
      <c r="C472" s="18"/>
      <c r="D472" s="18"/>
      <c r="E472" s="23" t="s">
        <v>409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08">
        <v>1.6639999999999999</v>
      </c>
      <c r="AJ472" s="208">
        <v>0.23599999999999999</v>
      </c>
      <c r="AK472" s="24"/>
      <c r="AL472" s="24"/>
      <c r="AM472" s="208">
        <v>0.73499999999999999</v>
      </c>
      <c r="AN472" s="208">
        <v>2.1259999999999999</v>
      </c>
      <c r="AO472" s="208">
        <v>4.2640000000000002</v>
      </c>
      <c r="AP472" s="208">
        <v>5.7869999999999999</v>
      </c>
      <c r="AQ472" s="208">
        <v>5.843</v>
      </c>
      <c r="AR472" s="208">
        <v>5.19</v>
      </c>
      <c r="AS472" s="208">
        <v>4.59</v>
      </c>
      <c r="AT472" s="208">
        <v>2.48</v>
      </c>
      <c r="AU472" s="208">
        <v>1.59</v>
      </c>
      <c r="AV472" s="24"/>
      <c r="AW472" s="24"/>
      <c r="AX472" s="24"/>
      <c r="AY472" s="208">
        <v>0.495</v>
      </c>
      <c r="AZ472" s="208">
        <v>1.6180000000000001</v>
      </c>
      <c r="BA472" s="208">
        <v>3.879</v>
      </c>
      <c r="BB472" s="21">
        <f t="shared" si="80"/>
        <v>5.843</v>
      </c>
      <c r="BC472" s="18"/>
      <c r="BD472" s="22">
        <f t="shared" si="81"/>
        <v>7.853494623655914</v>
      </c>
      <c r="BE472" s="21"/>
      <c r="BG472" s="10"/>
      <c r="BH472" s="21"/>
      <c r="BI472" s="22"/>
      <c r="BJ472" s="21"/>
      <c r="BK472" s="21">
        <v>0</v>
      </c>
      <c r="BL472" s="22">
        <v>1.7528999999999999E-2</v>
      </c>
      <c r="BM472" s="21"/>
      <c r="BN472" s="21">
        <f t="shared" si="79"/>
        <v>0</v>
      </c>
      <c r="BO472" s="22">
        <f t="shared" si="79"/>
        <v>7.0115999999999998E-2</v>
      </c>
      <c r="BP472" s="21">
        <f t="shared" si="79"/>
        <v>0</v>
      </c>
    </row>
    <row r="473" spans="1:68" ht="11.1" hidden="1" customHeight="1" outlineLevel="1" collapsed="1" x14ac:dyDescent="0.2">
      <c r="A473" s="10"/>
      <c r="B473" s="18"/>
      <c r="C473" s="18"/>
      <c r="D473" s="18"/>
      <c r="E473" s="19" t="s">
        <v>410</v>
      </c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9">
        <v>2.1989999999999998</v>
      </c>
      <c r="AN473" s="209">
        <v>4</v>
      </c>
      <c r="AO473" s="209">
        <v>4</v>
      </c>
      <c r="AP473" s="209">
        <v>5.2</v>
      </c>
      <c r="AQ473" s="209">
        <v>6.6</v>
      </c>
      <c r="AR473" s="209">
        <v>4.5</v>
      </c>
      <c r="AS473" s="209">
        <v>2.2999999999999998</v>
      </c>
      <c r="AT473" s="209">
        <v>2.298</v>
      </c>
      <c r="AU473" s="209">
        <v>1.8220000000000001</v>
      </c>
      <c r="AV473" s="209">
        <v>0.29899999999999999</v>
      </c>
      <c r="AW473" s="20"/>
      <c r="AX473" s="20"/>
      <c r="AY473" s="209">
        <v>1.125</v>
      </c>
      <c r="AZ473" s="209">
        <v>1.456</v>
      </c>
      <c r="BA473" s="209">
        <v>3.137</v>
      </c>
      <c r="BB473" s="21">
        <f t="shared" si="80"/>
        <v>6.6</v>
      </c>
      <c r="BC473" s="61">
        <f>BD473</f>
        <v>8.870967741935484</v>
      </c>
      <c r="BD473" s="22">
        <f t="shared" si="81"/>
        <v>8.870967741935484</v>
      </c>
      <c r="BE473" s="21">
        <f>BC473-BD473</f>
        <v>0</v>
      </c>
      <c r="BF473" s="2">
        <v>5.5</v>
      </c>
      <c r="BG473" s="10">
        <v>6</v>
      </c>
      <c r="BH473" s="21">
        <f t="shared" si="78"/>
        <v>6.6E-3</v>
      </c>
      <c r="BI473" s="22">
        <f t="shared" si="78"/>
        <v>6.6E-3</v>
      </c>
      <c r="BJ473" s="21">
        <f>BH473-BI473</f>
        <v>0</v>
      </c>
      <c r="BK473" s="21">
        <v>1.9799999999999998E-2</v>
      </c>
      <c r="BL473" s="22">
        <v>1.9799999999999998E-2</v>
      </c>
      <c r="BM473" s="21">
        <v>0</v>
      </c>
      <c r="BN473" s="21">
        <f t="shared" si="79"/>
        <v>7.9199999999999993E-2</v>
      </c>
      <c r="BO473" s="22">
        <f t="shared" si="79"/>
        <v>7.9199999999999993E-2</v>
      </c>
      <c r="BP473" s="21">
        <f t="shared" si="79"/>
        <v>0</v>
      </c>
    </row>
    <row r="474" spans="1:68" ht="11.1" hidden="1" customHeight="1" outlineLevel="2" x14ac:dyDescent="0.2">
      <c r="A474" s="10"/>
      <c r="B474" s="18"/>
      <c r="C474" s="18"/>
      <c r="D474" s="18"/>
      <c r="E474" s="23" t="s">
        <v>411</v>
      </c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08">
        <v>2.1989999999999998</v>
      </c>
      <c r="AN474" s="208">
        <v>4</v>
      </c>
      <c r="AO474" s="208">
        <v>4</v>
      </c>
      <c r="AP474" s="208">
        <v>5.2</v>
      </c>
      <c r="AQ474" s="208">
        <v>6.6</v>
      </c>
      <c r="AR474" s="208">
        <v>4.5</v>
      </c>
      <c r="AS474" s="208">
        <v>2.2999999999999998</v>
      </c>
      <c r="AT474" s="208">
        <v>2.298</v>
      </c>
      <c r="AU474" s="208">
        <v>1.8220000000000001</v>
      </c>
      <c r="AV474" s="208">
        <v>0.29899999999999999</v>
      </c>
      <c r="AW474" s="24"/>
      <c r="AX474" s="24"/>
      <c r="AY474" s="208">
        <v>1.125</v>
      </c>
      <c r="AZ474" s="208">
        <v>1.456</v>
      </c>
      <c r="BA474" s="208">
        <v>3.137</v>
      </c>
      <c r="BB474" s="21">
        <f t="shared" si="80"/>
        <v>6.6</v>
      </c>
      <c r="BC474" s="18"/>
      <c r="BD474" s="22">
        <f t="shared" si="81"/>
        <v>8.870967741935484</v>
      </c>
      <c r="BE474" s="21"/>
      <c r="BG474" s="10"/>
      <c r="BH474" s="21"/>
      <c r="BI474" s="22"/>
      <c r="BJ474" s="21"/>
      <c r="BK474" s="21">
        <v>0</v>
      </c>
      <c r="BL474" s="22">
        <v>1.9799999999999998E-2</v>
      </c>
      <c r="BM474" s="21"/>
      <c r="BN474" s="21">
        <f t="shared" si="79"/>
        <v>0</v>
      </c>
      <c r="BO474" s="22">
        <f t="shared" si="79"/>
        <v>7.9199999999999993E-2</v>
      </c>
      <c r="BP474" s="21">
        <f t="shared" si="79"/>
        <v>0</v>
      </c>
    </row>
    <row r="475" spans="1:68" ht="11.1" hidden="1" customHeight="1" outlineLevel="1" collapsed="1" x14ac:dyDescent="0.2">
      <c r="A475" s="10"/>
      <c r="B475" s="18"/>
      <c r="C475" s="18"/>
      <c r="D475" s="18"/>
      <c r="E475" s="19" t="s">
        <v>412</v>
      </c>
      <c r="F475" s="209">
        <v>3.3959999999999999</v>
      </c>
      <c r="G475" s="209">
        <v>2.2290000000000001</v>
      </c>
      <c r="H475" s="209">
        <v>1.5389999999999999</v>
      </c>
      <c r="I475" s="240">
        <v>1.4019999999999999</v>
      </c>
      <c r="J475" s="240"/>
      <c r="K475" s="209">
        <v>0.50800000000000001</v>
      </c>
      <c r="L475" s="20"/>
      <c r="M475" s="20"/>
      <c r="N475" s="20"/>
      <c r="O475" s="209">
        <v>0.17799999999999999</v>
      </c>
      <c r="P475" s="209">
        <v>1.2849999999999999</v>
      </c>
      <c r="Q475" s="209">
        <v>2.1480000000000001</v>
      </c>
      <c r="R475" s="209">
        <v>2.464</v>
      </c>
      <c r="S475" s="209">
        <v>3.0609999999999999</v>
      </c>
      <c r="T475" s="209">
        <v>2.6779999999999999</v>
      </c>
      <c r="U475" s="209">
        <v>2.121</v>
      </c>
      <c r="V475" s="209">
        <v>1.5149999999999999</v>
      </c>
      <c r="W475" s="209">
        <v>0.748</v>
      </c>
      <c r="X475" s="209">
        <v>0.19800000000000001</v>
      </c>
      <c r="Y475" s="20"/>
      <c r="Z475" s="20"/>
      <c r="AA475" s="209">
        <v>0.63</v>
      </c>
      <c r="AB475" s="209">
        <v>1.6140000000000001</v>
      </c>
      <c r="AC475" s="209">
        <v>2.5859999999999999</v>
      </c>
      <c r="AD475" s="209">
        <v>2.625</v>
      </c>
      <c r="AE475" s="209">
        <v>3.56</v>
      </c>
      <c r="AF475" s="209">
        <v>2.44</v>
      </c>
      <c r="AG475" s="209">
        <v>2.3450000000000002</v>
      </c>
      <c r="AH475" s="209">
        <v>1.22</v>
      </c>
      <c r="AI475" s="209">
        <v>0.91900000000000004</v>
      </c>
      <c r="AJ475" s="20"/>
      <c r="AK475" s="209">
        <v>0.36699999999999999</v>
      </c>
      <c r="AL475" s="20"/>
      <c r="AM475" s="209">
        <v>0.374</v>
      </c>
      <c r="AN475" s="209">
        <v>1.2689999999999999</v>
      </c>
      <c r="AO475" s="209">
        <v>2.5030000000000001</v>
      </c>
      <c r="AP475" s="209">
        <v>2.5630000000000002</v>
      </c>
      <c r="AQ475" s="209">
        <v>3.488</v>
      </c>
      <c r="AR475" s="209">
        <v>2.7749999999999999</v>
      </c>
      <c r="AS475" s="209">
        <v>2.0649999999999999</v>
      </c>
      <c r="AT475" s="209">
        <v>0.92700000000000005</v>
      </c>
      <c r="AU475" s="209">
        <v>0.505</v>
      </c>
      <c r="AV475" s="209">
        <v>3.3000000000000002E-2</v>
      </c>
      <c r="AW475" s="20"/>
      <c r="AX475" s="20"/>
      <c r="AY475" s="209">
        <v>0.378</v>
      </c>
      <c r="AZ475" s="209">
        <v>0.63500000000000001</v>
      </c>
      <c r="BA475" s="209">
        <v>1.645</v>
      </c>
      <c r="BB475" s="21">
        <f t="shared" si="80"/>
        <v>3.56</v>
      </c>
      <c r="BC475" s="61">
        <f>BD475</f>
        <v>4.7849462365591391</v>
      </c>
      <c r="BD475" s="22">
        <f t="shared" si="81"/>
        <v>4.7849462365591391</v>
      </c>
      <c r="BE475" s="21">
        <f>BC475-BD475</f>
        <v>0</v>
      </c>
      <c r="BF475" s="2">
        <v>3.32</v>
      </c>
      <c r="BG475" s="10">
        <v>6</v>
      </c>
      <c r="BH475" s="21">
        <f t="shared" si="78"/>
        <v>3.5599999999999989E-3</v>
      </c>
      <c r="BI475" s="22">
        <f t="shared" si="78"/>
        <v>3.5599999999999989E-3</v>
      </c>
      <c r="BJ475" s="21">
        <f>BH475-BI475</f>
        <v>0</v>
      </c>
      <c r="BK475" s="21">
        <v>1.0679999999999997E-2</v>
      </c>
      <c r="BL475" s="22">
        <v>1.0679999999999997E-2</v>
      </c>
      <c r="BM475" s="21">
        <v>0</v>
      </c>
      <c r="BN475" s="21">
        <f t="shared" si="79"/>
        <v>4.2719999999999987E-2</v>
      </c>
      <c r="BO475" s="22">
        <f t="shared" si="79"/>
        <v>4.2719999999999987E-2</v>
      </c>
      <c r="BP475" s="21">
        <f t="shared" si="79"/>
        <v>0</v>
      </c>
    </row>
    <row r="476" spans="1:68" ht="11.1" hidden="1" customHeight="1" outlineLevel="2" x14ac:dyDescent="0.2">
      <c r="A476" s="10"/>
      <c r="B476" s="18"/>
      <c r="C476" s="18"/>
      <c r="D476" s="18"/>
      <c r="E476" s="23" t="s">
        <v>413</v>
      </c>
      <c r="F476" s="208">
        <v>3.3959999999999999</v>
      </c>
      <c r="G476" s="208">
        <v>2.2290000000000001</v>
      </c>
      <c r="H476" s="208">
        <v>1.5389999999999999</v>
      </c>
      <c r="I476" s="239">
        <v>1.4019999999999999</v>
      </c>
      <c r="J476" s="239"/>
      <c r="K476" s="208">
        <v>0.50800000000000001</v>
      </c>
      <c r="L476" s="24"/>
      <c r="M476" s="24"/>
      <c r="N476" s="24"/>
      <c r="O476" s="208">
        <v>0.17799999999999999</v>
      </c>
      <c r="P476" s="208">
        <v>1.2849999999999999</v>
      </c>
      <c r="Q476" s="208">
        <v>2.1480000000000001</v>
      </c>
      <c r="R476" s="208">
        <v>2.464</v>
      </c>
      <c r="S476" s="208">
        <v>3.0609999999999999</v>
      </c>
      <c r="T476" s="208">
        <v>2.6779999999999999</v>
      </c>
      <c r="U476" s="208">
        <v>2.121</v>
      </c>
      <c r="V476" s="208">
        <v>1.5149999999999999</v>
      </c>
      <c r="W476" s="208">
        <v>0.748</v>
      </c>
      <c r="X476" s="208">
        <v>0.19800000000000001</v>
      </c>
      <c r="Y476" s="24"/>
      <c r="Z476" s="24"/>
      <c r="AA476" s="208">
        <v>0.63</v>
      </c>
      <c r="AB476" s="208">
        <v>1.6140000000000001</v>
      </c>
      <c r="AC476" s="208">
        <v>2.5859999999999999</v>
      </c>
      <c r="AD476" s="208">
        <v>2.625</v>
      </c>
      <c r="AE476" s="208">
        <v>3.56</v>
      </c>
      <c r="AF476" s="208">
        <v>2.44</v>
      </c>
      <c r="AG476" s="208">
        <v>2.3450000000000002</v>
      </c>
      <c r="AH476" s="208">
        <v>1.22</v>
      </c>
      <c r="AI476" s="208">
        <v>0.91900000000000004</v>
      </c>
      <c r="AJ476" s="24"/>
      <c r="AK476" s="208">
        <v>0.36699999999999999</v>
      </c>
      <c r="AL476" s="24"/>
      <c r="AM476" s="208">
        <v>0.374</v>
      </c>
      <c r="AN476" s="208">
        <v>1.2689999999999999</v>
      </c>
      <c r="AO476" s="208">
        <v>2.5030000000000001</v>
      </c>
      <c r="AP476" s="208">
        <v>2.5630000000000002</v>
      </c>
      <c r="AQ476" s="208">
        <v>3.488</v>
      </c>
      <c r="AR476" s="208">
        <v>2.7749999999999999</v>
      </c>
      <c r="AS476" s="208">
        <v>2.0649999999999999</v>
      </c>
      <c r="AT476" s="208">
        <v>0.92700000000000005</v>
      </c>
      <c r="AU476" s="208">
        <v>0.505</v>
      </c>
      <c r="AV476" s="208">
        <v>3.3000000000000002E-2</v>
      </c>
      <c r="AW476" s="24"/>
      <c r="AX476" s="24"/>
      <c r="AY476" s="208">
        <v>0.378</v>
      </c>
      <c r="AZ476" s="208">
        <v>0.63500000000000001</v>
      </c>
      <c r="BA476" s="208">
        <v>1.645</v>
      </c>
      <c r="BB476" s="21">
        <f t="shared" si="80"/>
        <v>3.56</v>
      </c>
      <c r="BC476" s="18"/>
      <c r="BD476" s="22">
        <f t="shared" si="81"/>
        <v>4.7849462365591391</v>
      </c>
      <c r="BE476" s="21"/>
      <c r="BG476" s="10"/>
      <c r="BH476" s="21"/>
      <c r="BI476" s="22"/>
      <c r="BJ476" s="21"/>
      <c r="BK476" s="21">
        <v>0</v>
      </c>
      <c r="BL476" s="22">
        <v>1.0679999999999997E-2</v>
      </c>
      <c r="BM476" s="21"/>
      <c r="BN476" s="21">
        <f t="shared" si="79"/>
        <v>0</v>
      </c>
      <c r="BO476" s="22">
        <f t="shared" si="79"/>
        <v>4.2719999999999987E-2</v>
      </c>
      <c r="BP476" s="21">
        <f t="shared" si="79"/>
        <v>0</v>
      </c>
    </row>
    <row r="477" spans="1:68" ht="11.1" hidden="1" customHeight="1" outlineLevel="1" collapsed="1" x14ac:dyDescent="0.2">
      <c r="A477" s="10"/>
      <c r="B477" s="18"/>
      <c r="C477" s="18"/>
      <c r="D477" s="18"/>
      <c r="E477" s="19" t="s">
        <v>414</v>
      </c>
      <c r="F477" s="209">
        <v>57.9</v>
      </c>
      <c r="G477" s="209">
        <v>40.69</v>
      </c>
      <c r="H477" s="209">
        <v>32.914000000000001</v>
      </c>
      <c r="I477" s="240">
        <v>25.594999999999999</v>
      </c>
      <c r="J477" s="240"/>
      <c r="K477" s="209">
        <v>15.638</v>
      </c>
      <c r="L477" s="20"/>
      <c r="M477" s="20"/>
      <c r="N477" s="20"/>
      <c r="O477" s="209">
        <v>38</v>
      </c>
      <c r="P477" s="209">
        <v>27.395</v>
      </c>
      <c r="Q477" s="209">
        <v>31.488</v>
      </c>
      <c r="R477" s="209">
        <v>41.661999999999999</v>
      </c>
      <c r="S477" s="209">
        <v>52.433999999999997</v>
      </c>
      <c r="T477" s="209">
        <v>24.652000000000001</v>
      </c>
      <c r="U477" s="209">
        <v>63.87</v>
      </c>
      <c r="V477" s="209">
        <v>24.975999999999999</v>
      </c>
      <c r="W477" s="209">
        <v>17.009</v>
      </c>
      <c r="X477" s="20"/>
      <c r="Y477" s="20"/>
      <c r="Z477" s="20"/>
      <c r="AA477" s="209">
        <v>9.6010000000000009</v>
      </c>
      <c r="AB477" s="209">
        <v>27.565999999999999</v>
      </c>
      <c r="AC477" s="209">
        <v>48.765000000000001</v>
      </c>
      <c r="AD477" s="209">
        <v>49.872</v>
      </c>
      <c r="AE477" s="209">
        <v>57.360999999999997</v>
      </c>
      <c r="AF477" s="209">
        <v>58.868000000000002</v>
      </c>
      <c r="AG477" s="209">
        <v>34.485999999999997</v>
      </c>
      <c r="AH477" s="209">
        <v>25</v>
      </c>
      <c r="AI477" s="209">
        <v>21.62</v>
      </c>
      <c r="AJ477" s="20"/>
      <c r="AK477" s="20"/>
      <c r="AL477" s="20"/>
      <c r="AM477" s="209">
        <v>1.19</v>
      </c>
      <c r="AN477" s="209">
        <v>32.719000000000001</v>
      </c>
      <c r="AO477" s="209">
        <v>40.061</v>
      </c>
      <c r="AP477" s="209">
        <v>41.154000000000003</v>
      </c>
      <c r="AQ477" s="209">
        <v>47.598999999999997</v>
      </c>
      <c r="AR477" s="209">
        <v>40.692</v>
      </c>
      <c r="AS477" s="209">
        <v>34.390999999999998</v>
      </c>
      <c r="AT477" s="209">
        <v>25.425000000000001</v>
      </c>
      <c r="AU477" s="209">
        <v>13.454000000000001</v>
      </c>
      <c r="AV477" s="20"/>
      <c r="AW477" s="20"/>
      <c r="AX477" s="20"/>
      <c r="AY477" s="209">
        <v>10.512</v>
      </c>
      <c r="AZ477" s="209">
        <v>20.431000000000001</v>
      </c>
      <c r="BA477" s="209">
        <v>35.737000000000002</v>
      </c>
      <c r="BB477" s="21">
        <f t="shared" si="80"/>
        <v>63.87</v>
      </c>
      <c r="BC477" s="18">
        <v>211.68</v>
      </c>
      <c r="BD477" s="22">
        <f t="shared" si="81"/>
        <v>85.84677419354837</v>
      </c>
      <c r="BE477" s="21">
        <f>BC477-BD477</f>
        <v>125.83322580645164</v>
      </c>
      <c r="BF477" s="2">
        <v>211.68</v>
      </c>
      <c r="BG477" s="10">
        <v>5</v>
      </c>
      <c r="BH477" s="21">
        <f t="shared" si="78"/>
        <v>0.15748991999999998</v>
      </c>
      <c r="BI477" s="22">
        <f t="shared" si="78"/>
        <v>6.3869999999999996E-2</v>
      </c>
      <c r="BJ477" s="21">
        <f>BH477-BI477</f>
        <v>9.3619919999999981E-2</v>
      </c>
      <c r="BK477" s="21">
        <v>0.47246975999999996</v>
      </c>
      <c r="BL477" s="22">
        <v>0.19161</v>
      </c>
      <c r="BM477" s="21">
        <v>0.28085975999999996</v>
      </c>
      <c r="BN477" s="21">
        <f t="shared" si="79"/>
        <v>1.8898790399999998</v>
      </c>
      <c r="BO477" s="22">
        <f t="shared" si="79"/>
        <v>0.76644000000000001</v>
      </c>
      <c r="BP477" s="21">
        <f t="shared" si="79"/>
        <v>1.1234390399999998</v>
      </c>
    </row>
    <row r="478" spans="1:68" ht="11.1" hidden="1" customHeight="1" outlineLevel="2" x14ac:dyDescent="0.2">
      <c r="A478" s="10"/>
      <c r="B478" s="18"/>
      <c r="C478" s="18"/>
      <c r="D478" s="18"/>
      <c r="E478" s="23" t="s">
        <v>415</v>
      </c>
      <c r="F478" s="208">
        <v>57.9</v>
      </c>
      <c r="G478" s="208">
        <v>40.69</v>
      </c>
      <c r="H478" s="208">
        <v>32.914000000000001</v>
      </c>
      <c r="I478" s="239">
        <v>25.594999999999999</v>
      </c>
      <c r="J478" s="239"/>
      <c r="K478" s="208">
        <v>15.638</v>
      </c>
      <c r="L478" s="24"/>
      <c r="M478" s="24"/>
      <c r="N478" s="24"/>
      <c r="O478" s="208">
        <v>38</v>
      </c>
      <c r="P478" s="208">
        <v>27.395</v>
      </c>
      <c r="Q478" s="208">
        <v>31.488</v>
      </c>
      <c r="R478" s="208">
        <v>41.661999999999999</v>
      </c>
      <c r="S478" s="208">
        <v>52.433999999999997</v>
      </c>
      <c r="T478" s="208">
        <v>24.652000000000001</v>
      </c>
      <c r="U478" s="208">
        <v>63.87</v>
      </c>
      <c r="V478" s="208">
        <v>24.975999999999999</v>
      </c>
      <c r="W478" s="208">
        <v>17.009</v>
      </c>
      <c r="X478" s="24"/>
      <c r="Y478" s="24"/>
      <c r="Z478" s="24"/>
      <c r="AA478" s="208">
        <v>9.6010000000000009</v>
      </c>
      <c r="AB478" s="208">
        <v>27.565999999999999</v>
      </c>
      <c r="AC478" s="208">
        <v>48.765000000000001</v>
      </c>
      <c r="AD478" s="208">
        <v>49.872</v>
      </c>
      <c r="AE478" s="208">
        <v>57.360999999999997</v>
      </c>
      <c r="AF478" s="208">
        <v>58.868000000000002</v>
      </c>
      <c r="AG478" s="208">
        <v>34.485999999999997</v>
      </c>
      <c r="AH478" s="208">
        <v>25</v>
      </c>
      <c r="AI478" s="208">
        <v>21.62</v>
      </c>
      <c r="AJ478" s="24"/>
      <c r="AK478" s="24"/>
      <c r="AL478" s="24"/>
      <c r="AM478" s="208">
        <v>1.19</v>
      </c>
      <c r="AN478" s="208">
        <v>32.719000000000001</v>
      </c>
      <c r="AO478" s="208">
        <v>40.061</v>
      </c>
      <c r="AP478" s="208">
        <v>41.154000000000003</v>
      </c>
      <c r="AQ478" s="208">
        <v>47.598999999999997</v>
      </c>
      <c r="AR478" s="208">
        <v>40.692</v>
      </c>
      <c r="AS478" s="208">
        <v>34.390999999999998</v>
      </c>
      <c r="AT478" s="208">
        <v>25.425000000000001</v>
      </c>
      <c r="AU478" s="208">
        <v>13.454000000000001</v>
      </c>
      <c r="AV478" s="24"/>
      <c r="AW478" s="24"/>
      <c r="AX478" s="24"/>
      <c r="AY478" s="208">
        <v>10.512</v>
      </c>
      <c r="AZ478" s="208">
        <v>20.431000000000001</v>
      </c>
      <c r="BA478" s="208">
        <v>35.737000000000002</v>
      </c>
      <c r="BB478" s="21">
        <f t="shared" si="80"/>
        <v>63.87</v>
      </c>
      <c r="BC478" s="18"/>
      <c r="BD478" s="22">
        <f t="shared" si="81"/>
        <v>85.84677419354837</v>
      </c>
      <c r="BE478" s="21"/>
      <c r="BG478" s="10"/>
      <c r="BH478" s="21"/>
      <c r="BI478" s="22"/>
      <c r="BJ478" s="21"/>
      <c r="BK478" s="21">
        <v>0</v>
      </c>
      <c r="BL478" s="22">
        <v>0.19161</v>
      </c>
      <c r="BM478" s="21"/>
      <c r="BN478" s="21">
        <f t="shared" si="79"/>
        <v>0</v>
      </c>
      <c r="BO478" s="22">
        <f t="shared" si="79"/>
        <v>0.76644000000000001</v>
      </c>
      <c r="BP478" s="21">
        <f t="shared" si="79"/>
        <v>0</v>
      </c>
    </row>
    <row r="479" spans="1:68" ht="11.1" customHeight="1" outlineLevel="1" collapsed="1" x14ac:dyDescent="0.2">
      <c r="A479" s="10"/>
      <c r="B479" s="18"/>
      <c r="C479" s="18"/>
      <c r="D479" s="18"/>
      <c r="E479" s="19" t="s">
        <v>416</v>
      </c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9">
        <v>0.61599999999999999</v>
      </c>
      <c r="AQ479" s="209">
        <v>1.04</v>
      </c>
      <c r="AR479" s="209">
        <v>0.95299999999999996</v>
      </c>
      <c r="AS479" s="209">
        <v>0.92900000000000005</v>
      </c>
      <c r="AT479" s="209">
        <v>0.52300000000000002</v>
      </c>
      <c r="AU479" s="209">
        <v>0.38800000000000001</v>
      </c>
      <c r="AV479" s="20"/>
      <c r="AW479" s="20"/>
      <c r="AX479" s="20"/>
      <c r="AY479" s="209">
        <v>0.26900000000000002</v>
      </c>
      <c r="AZ479" s="209">
        <v>0.28299999999999997</v>
      </c>
      <c r="BA479" s="209">
        <v>0.85799999999999998</v>
      </c>
      <c r="BB479" s="21">
        <f t="shared" si="80"/>
        <v>1.04</v>
      </c>
      <c r="BC479" s="18">
        <v>2.15</v>
      </c>
      <c r="BD479" s="22">
        <f t="shared" si="81"/>
        <v>1.3978494623655915</v>
      </c>
      <c r="BE479" s="21">
        <f>BC479-BD479</f>
        <v>0.75215053763440842</v>
      </c>
      <c r="BF479" s="2">
        <v>2.15</v>
      </c>
      <c r="BG479" s="10">
        <v>7</v>
      </c>
      <c r="BH479" s="21">
        <f t="shared" si="78"/>
        <v>1.5995999999999999E-3</v>
      </c>
      <c r="BI479" s="22">
        <f t="shared" si="78"/>
        <v>1.0399999999999999E-3</v>
      </c>
      <c r="BJ479" s="21">
        <f>BH479-BI479</f>
        <v>5.5959999999999994E-4</v>
      </c>
      <c r="BK479" s="21">
        <v>4.7987999999999998E-3</v>
      </c>
      <c r="BL479" s="22">
        <v>3.1199999999999995E-3</v>
      </c>
      <c r="BM479" s="21">
        <v>1.6788000000000003E-3</v>
      </c>
      <c r="BN479" s="21">
        <f t="shared" si="79"/>
        <v>1.9195199999999999E-2</v>
      </c>
      <c r="BO479" s="22">
        <f t="shared" si="79"/>
        <v>1.2479999999999998E-2</v>
      </c>
      <c r="BP479" s="21">
        <f t="shared" si="79"/>
        <v>6.715200000000001E-3</v>
      </c>
    </row>
    <row r="480" spans="1:68" ht="11.1" hidden="1" customHeight="1" outlineLevel="2" x14ac:dyDescent="0.2">
      <c r="A480" s="10"/>
      <c r="B480" s="18"/>
      <c r="C480" s="18"/>
      <c r="D480" s="18"/>
      <c r="E480" s="23" t="s">
        <v>417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08">
        <v>0.61599999999999999</v>
      </c>
      <c r="AQ480" s="208">
        <v>1.04</v>
      </c>
      <c r="AR480" s="208">
        <v>0.95299999999999996</v>
      </c>
      <c r="AS480" s="208">
        <v>0.92900000000000005</v>
      </c>
      <c r="AT480" s="208">
        <v>0.52300000000000002</v>
      </c>
      <c r="AU480" s="208">
        <v>0.38800000000000001</v>
      </c>
      <c r="AV480" s="24"/>
      <c r="AW480" s="24"/>
      <c r="AX480" s="24"/>
      <c r="AY480" s="208">
        <v>0.26900000000000002</v>
      </c>
      <c r="AZ480" s="208">
        <v>0.28299999999999997</v>
      </c>
      <c r="BA480" s="208">
        <v>0.85799999999999998</v>
      </c>
      <c r="BB480" s="21">
        <f t="shared" si="80"/>
        <v>1.04</v>
      </c>
      <c r="BC480" s="18"/>
      <c r="BD480" s="22">
        <f t="shared" si="81"/>
        <v>1.3978494623655915</v>
      </c>
      <c r="BE480" s="21"/>
      <c r="BG480" s="10"/>
      <c r="BH480" s="21"/>
      <c r="BI480" s="22"/>
      <c r="BJ480" s="21"/>
      <c r="BK480" s="21">
        <v>0</v>
      </c>
      <c r="BL480" s="22">
        <v>3.1199999999999995E-3</v>
      </c>
      <c r="BM480" s="21"/>
      <c r="BN480" s="21">
        <f t="shared" si="79"/>
        <v>0</v>
      </c>
      <c r="BO480" s="22">
        <f t="shared" si="79"/>
        <v>1.2479999999999998E-2</v>
      </c>
      <c r="BP480" s="21">
        <f t="shared" si="79"/>
        <v>0</v>
      </c>
    </row>
    <row r="481" spans="1:68" ht="11.1" hidden="1" customHeight="1" outlineLevel="1" collapsed="1" x14ac:dyDescent="0.2">
      <c r="A481" s="10"/>
      <c r="B481" s="18"/>
      <c r="C481" s="18"/>
      <c r="D481" s="18"/>
      <c r="E481" s="19" t="s">
        <v>418</v>
      </c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9">
        <v>1.7669999999999999</v>
      </c>
      <c r="AH481" s="209">
        <v>4.24</v>
      </c>
      <c r="AI481" s="209">
        <v>2.7509999999999999</v>
      </c>
      <c r="AJ481" s="20"/>
      <c r="AK481" s="20"/>
      <c r="AL481" s="20"/>
      <c r="AM481" s="20"/>
      <c r="AN481" s="209">
        <v>1.764</v>
      </c>
      <c r="AO481" s="209">
        <v>5.99</v>
      </c>
      <c r="AP481" s="209">
        <v>7.5540000000000003</v>
      </c>
      <c r="AQ481" s="209">
        <v>8.6850000000000005</v>
      </c>
      <c r="AR481" s="209">
        <v>8.218</v>
      </c>
      <c r="AS481" s="209">
        <v>6.2160000000000002</v>
      </c>
      <c r="AT481" s="209">
        <v>14.768000000000001</v>
      </c>
      <c r="AU481" s="209">
        <v>2.306</v>
      </c>
      <c r="AV481" s="20"/>
      <c r="AW481" s="20"/>
      <c r="AX481" s="20"/>
      <c r="AY481" s="209">
        <v>0.32400000000000001</v>
      </c>
      <c r="AZ481" s="209">
        <v>5.298</v>
      </c>
      <c r="BA481" s="209">
        <v>6.43</v>
      </c>
      <c r="BB481" s="21">
        <f t="shared" si="80"/>
        <v>14.768000000000001</v>
      </c>
      <c r="BC481" s="18">
        <v>31.2</v>
      </c>
      <c r="BD481" s="22">
        <f t="shared" si="81"/>
        <v>19.8494623655914</v>
      </c>
      <c r="BE481" s="21">
        <f>BC481-BD481</f>
        <v>11.3505376344086</v>
      </c>
      <c r="BF481" s="2">
        <v>31.2</v>
      </c>
      <c r="BG481" s="10">
        <v>6</v>
      </c>
      <c r="BH481" s="21">
        <f t="shared" si="78"/>
        <v>2.3212799999999999E-2</v>
      </c>
      <c r="BI481" s="22">
        <f t="shared" si="78"/>
        <v>1.4768000000000002E-2</v>
      </c>
      <c r="BJ481" s="21">
        <f>BH481-BI481</f>
        <v>8.4447999999999971E-3</v>
      </c>
      <c r="BK481" s="21">
        <v>6.9638399999999989E-2</v>
      </c>
      <c r="BL481" s="22">
        <v>4.4304000000000003E-2</v>
      </c>
      <c r="BM481" s="21">
        <v>2.5334399999999986E-2</v>
      </c>
      <c r="BN481" s="21">
        <f t="shared" si="79"/>
        <v>0.27855359999999996</v>
      </c>
      <c r="BO481" s="22">
        <f t="shared" si="79"/>
        <v>0.17721600000000001</v>
      </c>
      <c r="BP481" s="21">
        <f t="shared" si="79"/>
        <v>0.10133759999999994</v>
      </c>
    </row>
    <row r="482" spans="1:68" ht="11.1" hidden="1" customHeight="1" outlineLevel="2" x14ac:dyDescent="0.2">
      <c r="A482" s="10"/>
      <c r="B482" s="18"/>
      <c r="C482" s="18"/>
      <c r="D482" s="18"/>
      <c r="E482" s="23" t="s">
        <v>419</v>
      </c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08">
        <v>1.7669999999999999</v>
      </c>
      <c r="AH482" s="208">
        <v>4.24</v>
      </c>
      <c r="AI482" s="208">
        <v>2.7509999999999999</v>
      </c>
      <c r="AJ482" s="24"/>
      <c r="AK482" s="24"/>
      <c r="AL482" s="24"/>
      <c r="AM482" s="24"/>
      <c r="AN482" s="208">
        <v>1.764</v>
      </c>
      <c r="AO482" s="208">
        <v>5.99</v>
      </c>
      <c r="AP482" s="208">
        <v>7.5540000000000003</v>
      </c>
      <c r="AQ482" s="208">
        <v>8.6850000000000005</v>
      </c>
      <c r="AR482" s="208">
        <v>8.218</v>
      </c>
      <c r="AS482" s="208">
        <v>6.2160000000000002</v>
      </c>
      <c r="AT482" s="208">
        <v>14.768000000000001</v>
      </c>
      <c r="AU482" s="208">
        <v>2.306</v>
      </c>
      <c r="AV482" s="24"/>
      <c r="AW482" s="24"/>
      <c r="AX482" s="24"/>
      <c r="AY482" s="208">
        <v>0.32400000000000001</v>
      </c>
      <c r="AZ482" s="208">
        <v>5.298</v>
      </c>
      <c r="BA482" s="208">
        <v>6.43</v>
      </c>
      <c r="BB482" s="21">
        <f t="shared" si="80"/>
        <v>14.768000000000001</v>
      </c>
      <c r="BC482" s="18"/>
      <c r="BD482" s="22">
        <f t="shared" si="81"/>
        <v>19.8494623655914</v>
      </c>
      <c r="BE482" s="21"/>
      <c r="BF482" s="2">
        <v>31.2</v>
      </c>
      <c r="BG482" s="10"/>
      <c r="BH482" s="21"/>
      <c r="BI482" s="22"/>
      <c r="BJ482" s="21"/>
      <c r="BK482" s="21">
        <v>0</v>
      </c>
      <c r="BL482" s="22">
        <v>4.4304000000000003E-2</v>
      </c>
      <c r="BM482" s="21"/>
      <c r="BN482" s="21">
        <f t="shared" si="79"/>
        <v>0</v>
      </c>
      <c r="BO482" s="22">
        <f t="shared" si="79"/>
        <v>0.17721600000000001</v>
      </c>
      <c r="BP482" s="21">
        <f t="shared" si="79"/>
        <v>0</v>
      </c>
    </row>
    <row r="483" spans="1:68" ht="21.95" hidden="1" customHeight="1" outlineLevel="1" collapsed="1" x14ac:dyDescent="0.2">
      <c r="A483" s="10"/>
      <c r="B483" s="18"/>
      <c r="C483" s="18"/>
      <c r="D483" s="18"/>
      <c r="E483" s="19" t="s">
        <v>420</v>
      </c>
      <c r="F483" s="209">
        <v>38.893999999999998</v>
      </c>
      <c r="G483" s="209">
        <v>26.111999999999998</v>
      </c>
      <c r="H483" s="209">
        <v>18.716000000000001</v>
      </c>
      <c r="I483" s="240">
        <v>17.094999999999999</v>
      </c>
      <c r="J483" s="240"/>
      <c r="K483" s="209">
        <v>8.9329999999999998</v>
      </c>
      <c r="L483" s="20"/>
      <c r="M483" s="20"/>
      <c r="N483" s="20"/>
      <c r="O483" s="209">
        <v>12.114000000000001</v>
      </c>
      <c r="P483" s="209">
        <v>26.227</v>
      </c>
      <c r="Q483" s="209">
        <v>27.882999999999999</v>
      </c>
      <c r="R483" s="209">
        <v>30.785</v>
      </c>
      <c r="S483" s="209">
        <v>34.558999999999997</v>
      </c>
      <c r="T483" s="209">
        <v>31.896999999999998</v>
      </c>
      <c r="U483" s="209">
        <v>23.015000000000001</v>
      </c>
      <c r="V483" s="209">
        <v>16.920000000000002</v>
      </c>
      <c r="W483" s="209">
        <v>9.2189999999999994</v>
      </c>
      <c r="X483" s="209">
        <v>1.861</v>
      </c>
      <c r="Y483" s="20"/>
      <c r="Z483" s="209">
        <v>1.1080000000000001</v>
      </c>
      <c r="AA483" s="209">
        <v>16.783999999999999</v>
      </c>
      <c r="AB483" s="209">
        <v>33.268999999999998</v>
      </c>
      <c r="AC483" s="209">
        <v>42.88</v>
      </c>
      <c r="AD483" s="209">
        <v>30.981999999999999</v>
      </c>
      <c r="AE483" s="209">
        <v>43.962000000000003</v>
      </c>
      <c r="AF483" s="209">
        <v>29.773</v>
      </c>
      <c r="AG483" s="209">
        <v>18.760000000000002</v>
      </c>
      <c r="AH483" s="209">
        <v>14.613</v>
      </c>
      <c r="AI483" s="209">
        <v>11.802</v>
      </c>
      <c r="AJ483" s="209">
        <v>1.3089999999999999</v>
      </c>
      <c r="AK483" s="20"/>
      <c r="AL483" s="20"/>
      <c r="AM483" s="209">
        <v>5.7750000000000004</v>
      </c>
      <c r="AN483" s="209">
        <v>14.513999999999999</v>
      </c>
      <c r="AO483" s="209">
        <v>25.920999999999999</v>
      </c>
      <c r="AP483" s="209">
        <v>36.618000000000002</v>
      </c>
      <c r="AQ483" s="209">
        <v>37.389000000000003</v>
      </c>
      <c r="AR483" s="209">
        <v>38.9</v>
      </c>
      <c r="AS483" s="209">
        <v>23.853999999999999</v>
      </c>
      <c r="AT483" s="209">
        <v>13.805999999999999</v>
      </c>
      <c r="AU483" s="209">
        <v>9.9670000000000005</v>
      </c>
      <c r="AV483" s="209">
        <v>2E-3</v>
      </c>
      <c r="AW483" s="209">
        <v>0.59699999999999998</v>
      </c>
      <c r="AX483" s="20"/>
      <c r="AY483" s="209">
        <v>4.5449999999999999</v>
      </c>
      <c r="AZ483" s="209">
        <v>13.145</v>
      </c>
      <c r="BA483" s="209">
        <v>27.911000000000001</v>
      </c>
      <c r="BB483" s="21">
        <f>BB484+BB485+BB486+BB487+BB488+BB489</f>
        <v>90.191999999999993</v>
      </c>
      <c r="BC483" s="61">
        <f>BD483</f>
        <v>121.2258064516129</v>
      </c>
      <c r="BD483" s="22">
        <f t="shared" si="81"/>
        <v>121.2258064516129</v>
      </c>
      <c r="BE483" s="21">
        <f>BC483-BD483</f>
        <v>0</v>
      </c>
      <c r="BF483" s="2">
        <v>101.51</v>
      </c>
      <c r="BG483" s="10">
        <v>5</v>
      </c>
      <c r="BH483" s="21">
        <f t="shared" si="78"/>
        <v>9.0191999999999981E-2</v>
      </c>
      <c r="BI483" s="22">
        <f t="shared" si="78"/>
        <v>9.0191999999999981E-2</v>
      </c>
      <c r="BJ483" s="21">
        <f>BH483-BI483</f>
        <v>0</v>
      </c>
      <c r="BK483" s="21">
        <v>0.27057599999999993</v>
      </c>
      <c r="BL483" s="22">
        <v>0.27057599999999993</v>
      </c>
      <c r="BM483" s="21">
        <v>0</v>
      </c>
      <c r="BN483" s="21">
        <f t="shared" si="79"/>
        <v>1.0823039999999997</v>
      </c>
      <c r="BO483" s="22">
        <f t="shared" si="79"/>
        <v>1.0823039999999997</v>
      </c>
      <c r="BP483" s="21">
        <f t="shared" si="79"/>
        <v>0</v>
      </c>
    </row>
    <row r="484" spans="1:68" ht="11.1" hidden="1" customHeight="1" outlineLevel="2" x14ac:dyDescent="0.2">
      <c r="A484" s="10"/>
      <c r="B484" s="18"/>
      <c r="C484" s="18"/>
      <c r="D484" s="18"/>
      <c r="E484" s="23" t="s">
        <v>421</v>
      </c>
      <c r="F484" s="24"/>
      <c r="G484" s="208">
        <v>11.593999999999999</v>
      </c>
      <c r="H484" s="208">
        <v>9.1690000000000005</v>
      </c>
      <c r="I484" s="239">
        <v>8.4139999999999997</v>
      </c>
      <c r="J484" s="239"/>
      <c r="K484" s="208">
        <v>5.1719999999999997</v>
      </c>
      <c r="L484" s="24"/>
      <c r="M484" s="24"/>
      <c r="N484" s="24"/>
      <c r="O484" s="208">
        <v>6.798</v>
      </c>
      <c r="P484" s="208">
        <v>18.05</v>
      </c>
      <c r="Q484" s="208">
        <v>13.204000000000001</v>
      </c>
      <c r="R484" s="208">
        <v>13.811</v>
      </c>
      <c r="S484" s="208">
        <v>13.746</v>
      </c>
      <c r="T484" s="208">
        <v>12.811999999999999</v>
      </c>
      <c r="U484" s="208">
        <v>9.49</v>
      </c>
      <c r="V484" s="208">
        <v>7.5049999999999999</v>
      </c>
      <c r="W484" s="208">
        <v>3.81</v>
      </c>
      <c r="X484" s="24"/>
      <c r="Y484" s="24"/>
      <c r="Z484" s="24"/>
      <c r="AA484" s="208">
        <v>2.92</v>
      </c>
      <c r="AB484" s="208">
        <v>5.23</v>
      </c>
      <c r="AC484" s="208">
        <v>12.154</v>
      </c>
      <c r="AD484" s="208">
        <v>13.27</v>
      </c>
      <c r="AE484" s="208">
        <v>18.07</v>
      </c>
      <c r="AF484" s="208">
        <v>12.522</v>
      </c>
      <c r="AG484" s="208">
        <v>9.1479999999999997</v>
      </c>
      <c r="AH484" s="208">
        <v>6.75</v>
      </c>
      <c r="AI484" s="208">
        <v>5.8319999999999999</v>
      </c>
      <c r="AJ484" s="24"/>
      <c r="AK484" s="24"/>
      <c r="AL484" s="24"/>
      <c r="AM484" s="208">
        <v>0.91400000000000003</v>
      </c>
      <c r="AN484" s="208">
        <v>8.0519999999999996</v>
      </c>
      <c r="AO484" s="208">
        <v>12.848000000000001</v>
      </c>
      <c r="AP484" s="208">
        <v>16.806999999999999</v>
      </c>
      <c r="AQ484" s="208">
        <v>16.521000000000001</v>
      </c>
      <c r="AR484" s="208">
        <v>16.846</v>
      </c>
      <c r="AS484" s="208">
        <v>10.7</v>
      </c>
      <c r="AT484" s="208">
        <v>7.4029999999999996</v>
      </c>
      <c r="AU484" s="208">
        <v>5.524</v>
      </c>
      <c r="AV484" s="24"/>
      <c r="AW484" s="208">
        <v>0.59699999999999998</v>
      </c>
      <c r="AX484" s="24"/>
      <c r="AY484" s="208">
        <v>4.21</v>
      </c>
      <c r="AZ484" s="24"/>
      <c r="BA484" s="208">
        <v>16.006</v>
      </c>
      <c r="BB484" s="21">
        <f t="shared" si="80"/>
        <v>18.07</v>
      </c>
      <c r="BC484" s="18"/>
      <c r="BD484" s="22">
        <f t="shared" si="81"/>
        <v>24.287634408602152</v>
      </c>
      <c r="BE484" s="21"/>
      <c r="BF484" s="2">
        <v>40.21</v>
      </c>
      <c r="BG484" s="10"/>
      <c r="BH484" s="21"/>
      <c r="BI484" s="22"/>
      <c r="BJ484" s="21"/>
      <c r="BK484" s="21">
        <v>0</v>
      </c>
      <c r="BL484" s="22">
        <v>5.4210000000000008E-2</v>
      </c>
      <c r="BM484" s="21"/>
      <c r="BN484" s="21">
        <f t="shared" si="79"/>
        <v>0</v>
      </c>
      <c r="BO484" s="22">
        <f t="shared" si="79"/>
        <v>0.21684000000000003</v>
      </c>
      <c r="BP484" s="21">
        <f t="shared" si="79"/>
        <v>0</v>
      </c>
    </row>
    <row r="485" spans="1:68" ht="11.1" hidden="1" customHeight="1" outlineLevel="2" x14ac:dyDescent="0.2">
      <c r="A485" s="10"/>
      <c r="B485" s="18"/>
      <c r="C485" s="18"/>
      <c r="D485" s="18"/>
      <c r="E485" s="23" t="s">
        <v>422</v>
      </c>
      <c r="F485" s="24"/>
      <c r="G485" s="208">
        <v>10.618</v>
      </c>
      <c r="H485" s="208">
        <v>7.5060000000000002</v>
      </c>
      <c r="I485" s="239">
        <v>7.16</v>
      </c>
      <c r="J485" s="239"/>
      <c r="K485" s="208">
        <v>3.71</v>
      </c>
      <c r="L485" s="24"/>
      <c r="M485" s="24"/>
      <c r="N485" s="24"/>
      <c r="O485" s="208">
        <v>5.2729999999999997</v>
      </c>
      <c r="P485" s="208">
        <v>6.5759999999999996</v>
      </c>
      <c r="Q485" s="208">
        <v>11.571</v>
      </c>
      <c r="R485" s="208">
        <v>13.288</v>
      </c>
      <c r="S485" s="208">
        <v>16.274999999999999</v>
      </c>
      <c r="T485" s="208">
        <v>14.791</v>
      </c>
      <c r="U485" s="208">
        <v>11.015000000000001</v>
      </c>
      <c r="V485" s="208">
        <v>7.94</v>
      </c>
      <c r="W485" s="208">
        <v>4.4359999999999999</v>
      </c>
      <c r="X485" s="208">
        <v>1.861</v>
      </c>
      <c r="Y485" s="24"/>
      <c r="Z485" s="208">
        <v>1.1080000000000001</v>
      </c>
      <c r="AA485" s="208">
        <v>2.6240000000000001</v>
      </c>
      <c r="AB485" s="208">
        <v>6.56</v>
      </c>
      <c r="AC485" s="208">
        <v>12.124000000000001</v>
      </c>
      <c r="AD485" s="208">
        <v>11.891999999999999</v>
      </c>
      <c r="AE485" s="208">
        <v>17.425999999999998</v>
      </c>
      <c r="AF485" s="208">
        <v>12.116</v>
      </c>
      <c r="AG485" s="208">
        <v>6.9409999999999998</v>
      </c>
      <c r="AH485" s="208">
        <v>6.1369999999999996</v>
      </c>
      <c r="AI485" s="208">
        <v>4.9640000000000004</v>
      </c>
      <c r="AJ485" s="208">
        <v>1.3089999999999999</v>
      </c>
      <c r="AK485" s="24"/>
      <c r="AL485" s="24"/>
      <c r="AM485" s="208">
        <v>3.6349999999999998</v>
      </c>
      <c r="AN485" s="208">
        <v>5.3239999999999998</v>
      </c>
      <c r="AO485" s="208">
        <v>9.0299999999999994</v>
      </c>
      <c r="AP485" s="208">
        <v>13.311999999999999</v>
      </c>
      <c r="AQ485" s="208">
        <v>14.382999999999999</v>
      </c>
      <c r="AR485" s="208">
        <v>14.988</v>
      </c>
      <c r="AS485" s="208">
        <v>9.52</v>
      </c>
      <c r="AT485" s="208">
        <v>6.1950000000000003</v>
      </c>
      <c r="AU485" s="208">
        <v>4.37</v>
      </c>
      <c r="AV485" s="208">
        <v>2E-3</v>
      </c>
      <c r="AW485" s="24"/>
      <c r="AX485" s="24"/>
      <c r="AY485" s="208">
        <v>5.0000000000000001E-3</v>
      </c>
      <c r="AZ485" s="208">
        <v>11.904999999999999</v>
      </c>
      <c r="BA485" s="208">
        <v>9.0150000000000006</v>
      </c>
      <c r="BB485" s="21">
        <f t="shared" si="80"/>
        <v>17.425999999999998</v>
      </c>
      <c r="BC485" s="18"/>
      <c r="BD485" s="22">
        <f t="shared" si="81"/>
        <v>23.422043010752684</v>
      </c>
      <c r="BE485" s="21"/>
      <c r="BF485" s="2">
        <v>34</v>
      </c>
      <c r="BG485" s="10"/>
      <c r="BH485" s="21"/>
      <c r="BI485" s="22"/>
      <c r="BJ485" s="21"/>
      <c r="BK485" s="21">
        <v>0</v>
      </c>
      <c r="BL485" s="22">
        <v>5.2277999999999991E-2</v>
      </c>
      <c r="BM485" s="21"/>
      <c r="BN485" s="21">
        <f t="shared" si="79"/>
        <v>0</v>
      </c>
      <c r="BO485" s="22">
        <f t="shared" si="79"/>
        <v>0.20911199999999996</v>
      </c>
      <c r="BP485" s="21">
        <f t="shared" si="79"/>
        <v>0</v>
      </c>
    </row>
    <row r="486" spans="1:68" ht="11.1" hidden="1" customHeight="1" outlineLevel="2" x14ac:dyDescent="0.2">
      <c r="A486" s="10"/>
      <c r="B486" s="18"/>
      <c r="C486" s="18"/>
      <c r="D486" s="18"/>
      <c r="E486" s="23" t="s">
        <v>423</v>
      </c>
      <c r="F486" s="208">
        <v>15.462</v>
      </c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1">
        <f t="shared" si="80"/>
        <v>15.462</v>
      </c>
      <c r="BC486" s="18"/>
      <c r="BD486" s="22">
        <f t="shared" si="81"/>
        <v>20.782258064516132</v>
      </c>
      <c r="BE486" s="21"/>
      <c r="BG486" s="10"/>
      <c r="BH486" s="21"/>
      <c r="BI486" s="22"/>
      <c r="BJ486" s="21"/>
      <c r="BK486" s="21">
        <v>0</v>
      </c>
      <c r="BL486" s="22">
        <v>4.6386000000000011E-2</v>
      </c>
      <c r="BM486" s="21"/>
      <c r="BN486" s="21">
        <f t="shared" si="79"/>
        <v>0</v>
      </c>
      <c r="BO486" s="22">
        <f t="shared" si="79"/>
        <v>0.18554400000000004</v>
      </c>
      <c r="BP486" s="21">
        <f t="shared" si="79"/>
        <v>0</v>
      </c>
    </row>
    <row r="487" spans="1:68" ht="11.1" hidden="1" customHeight="1" outlineLevel="2" x14ac:dyDescent="0.2">
      <c r="A487" s="10"/>
      <c r="B487" s="18"/>
      <c r="C487" s="18"/>
      <c r="D487" s="18"/>
      <c r="E487" s="23" t="s">
        <v>424</v>
      </c>
      <c r="F487" s="208">
        <v>14.371</v>
      </c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1">
        <f t="shared" si="80"/>
        <v>14.371</v>
      </c>
      <c r="BC487" s="18"/>
      <c r="BD487" s="22">
        <f t="shared" si="81"/>
        <v>19.315860215053764</v>
      </c>
      <c r="BE487" s="21"/>
      <c r="BF487" s="2">
        <v>14.1</v>
      </c>
      <c r="BG487" s="10"/>
      <c r="BH487" s="21"/>
      <c r="BI487" s="22"/>
      <c r="BJ487" s="21"/>
      <c r="BK487" s="21">
        <v>0</v>
      </c>
      <c r="BL487" s="22">
        <v>4.3113000000000005E-2</v>
      </c>
      <c r="BM487" s="21"/>
      <c r="BN487" s="21">
        <f t="shared" si="79"/>
        <v>0</v>
      </c>
      <c r="BO487" s="22">
        <f t="shared" si="79"/>
        <v>0.17245200000000002</v>
      </c>
      <c r="BP487" s="21">
        <f t="shared" si="79"/>
        <v>0</v>
      </c>
    </row>
    <row r="488" spans="1:68" ht="11.1" hidden="1" customHeight="1" outlineLevel="2" x14ac:dyDescent="0.2">
      <c r="A488" s="10"/>
      <c r="B488" s="18"/>
      <c r="C488" s="18"/>
      <c r="D488" s="18"/>
      <c r="E488" s="23" t="s">
        <v>425</v>
      </c>
      <c r="F488" s="208">
        <v>5.6769999999999996</v>
      </c>
      <c r="G488" s="208">
        <v>3.9</v>
      </c>
      <c r="H488" s="208">
        <v>2.0409999999999999</v>
      </c>
      <c r="I488" s="239">
        <v>1.5209999999999999</v>
      </c>
      <c r="J488" s="239"/>
      <c r="K488" s="208">
        <v>5.0999999999999997E-2</v>
      </c>
      <c r="L488" s="24"/>
      <c r="M488" s="24"/>
      <c r="N488" s="24"/>
      <c r="O488" s="208">
        <v>4.2999999999999997E-2</v>
      </c>
      <c r="P488" s="208">
        <v>1.601</v>
      </c>
      <c r="Q488" s="208">
        <v>3.1080000000000001</v>
      </c>
      <c r="R488" s="208">
        <v>3.6859999999999999</v>
      </c>
      <c r="S488" s="208">
        <v>4.5380000000000003</v>
      </c>
      <c r="T488" s="208">
        <v>4.2939999999999996</v>
      </c>
      <c r="U488" s="208">
        <v>2.5099999999999998</v>
      </c>
      <c r="V488" s="208">
        <v>1.4750000000000001</v>
      </c>
      <c r="W488" s="208">
        <v>0.97299999999999998</v>
      </c>
      <c r="X488" s="24"/>
      <c r="Y488" s="24"/>
      <c r="Z488" s="24"/>
      <c r="AA488" s="208">
        <v>11.24</v>
      </c>
      <c r="AB488" s="208">
        <v>21.478999999999999</v>
      </c>
      <c r="AC488" s="208">
        <v>18.602</v>
      </c>
      <c r="AD488" s="208">
        <v>5.82</v>
      </c>
      <c r="AE488" s="208">
        <v>8.4659999999999993</v>
      </c>
      <c r="AF488" s="208">
        <v>5.1349999999999998</v>
      </c>
      <c r="AG488" s="208">
        <v>2.6709999999999998</v>
      </c>
      <c r="AH488" s="208">
        <v>1.726</v>
      </c>
      <c r="AI488" s="208">
        <v>1.006</v>
      </c>
      <c r="AJ488" s="24"/>
      <c r="AK488" s="24"/>
      <c r="AL488" s="24"/>
      <c r="AM488" s="208">
        <v>1.226</v>
      </c>
      <c r="AN488" s="208">
        <v>1.1379999999999999</v>
      </c>
      <c r="AO488" s="208">
        <v>4.0430000000000001</v>
      </c>
      <c r="AP488" s="208">
        <v>6.4989999999999997</v>
      </c>
      <c r="AQ488" s="208">
        <v>6.4850000000000003</v>
      </c>
      <c r="AR488" s="208">
        <v>7.0659999999999998</v>
      </c>
      <c r="AS488" s="208">
        <v>3.6339999999999999</v>
      </c>
      <c r="AT488" s="208">
        <v>0.20799999999999999</v>
      </c>
      <c r="AU488" s="208">
        <v>7.2999999999999995E-2</v>
      </c>
      <c r="AV488" s="24"/>
      <c r="AW488" s="24"/>
      <c r="AX488" s="24"/>
      <c r="AY488" s="208">
        <v>0.33</v>
      </c>
      <c r="AZ488" s="208">
        <v>1.24</v>
      </c>
      <c r="BA488" s="208">
        <v>2.89</v>
      </c>
      <c r="BB488" s="21">
        <f t="shared" si="80"/>
        <v>21.478999999999999</v>
      </c>
      <c r="BC488" s="18"/>
      <c r="BD488" s="22">
        <f t="shared" si="81"/>
        <v>28.869623655913976</v>
      </c>
      <c r="BE488" s="21"/>
      <c r="BF488" s="2">
        <v>8.8000000000000007</v>
      </c>
      <c r="BG488" s="10"/>
      <c r="BH488" s="21"/>
      <c r="BI488" s="22"/>
      <c r="BJ488" s="21"/>
      <c r="BK488" s="21">
        <v>0</v>
      </c>
      <c r="BL488" s="22">
        <v>6.4436999999999994E-2</v>
      </c>
      <c r="BM488" s="21"/>
      <c r="BN488" s="21">
        <f t="shared" si="79"/>
        <v>0</v>
      </c>
      <c r="BO488" s="22">
        <f t="shared" si="79"/>
        <v>0.25774799999999998</v>
      </c>
      <c r="BP488" s="21">
        <f t="shared" si="79"/>
        <v>0</v>
      </c>
    </row>
    <row r="489" spans="1:68" ht="11.1" hidden="1" customHeight="1" outlineLevel="2" x14ac:dyDescent="0.2">
      <c r="A489" s="10"/>
      <c r="B489" s="18"/>
      <c r="C489" s="18"/>
      <c r="D489" s="18"/>
      <c r="E489" s="23" t="s">
        <v>426</v>
      </c>
      <c r="F489" s="208">
        <v>3.3839999999999999</v>
      </c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1">
        <f t="shared" si="80"/>
        <v>3.3839999999999999</v>
      </c>
      <c r="BC489" s="18"/>
      <c r="BD489" s="22">
        <f t="shared" si="81"/>
        <v>4.5483870967741931</v>
      </c>
      <c r="BE489" s="21"/>
      <c r="BF489" s="2">
        <v>4.4000000000000004</v>
      </c>
      <c r="BG489" s="10"/>
      <c r="BH489" s="21"/>
      <c r="BI489" s="22"/>
      <c r="BJ489" s="21"/>
      <c r="BK489" s="21">
        <v>0</v>
      </c>
      <c r="BL489" s="22">
        <v>1.0152E-2</v>
      </c>
      <c r="BM489" s="21"/>
      <c r="BN489" s="21">
        <f t="shared" si="79"/>
        <v>0</v>
      </c>
      <c r="BO489" s="22">
        <f t="shared" si="79"/>
        <v>4.0607999999999998E-2</v>
      </c>
      <c r="BP489" s="21">
        <f t="shared" si="79"/>
        <v>0</v>
      </c>
    </row>
    <row r="490" spans="1:68" ht="11.1" hidden="1" customHeight="1" outlineLevel="1" collapsed="1" x14ac:dyDescent="0.2">
      <c r="A490" s="10"/>
      <c r="B490" s="18"/>
      <c r="C490" s="18"/>
      <c r="D490" s="18"/>
      <c r="E490" s="19" t="s">
        <v>427</v>
      </c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9">
        <v>0.23699999999999999</v>
      </c>
      <c r="AZ490" s="20"/>
      <c r="BA490" s="20"/>
      <c r="BB490" s="21">
        <f t="shared" si="80"/>
        <v>0.23699999999999999</v>
      </c>
      <c r="BC490" s="18">
        <v>5.42</v>
      </c>
      <c r="BD490" s="22">
        <f t="shared" si="81"/>
        <v>0.31854838709677419</v>
      </c>
      <c r="BE490" s="21">
        <f>BC490-BD490</f>
        <v>5.1014516129032259</v>
      </c>
      <c r="BF490" s="2">
        <v>5.42</v>
      </c>
      <c r="BG490" s="10">
        <v>6</v>
      </c>
      <c r="BH490" s="21">
        <f t="shared" si="78"/>
        <v>4.0324799999999997E-3</v>
      </c>
      <c r="BI490" s="22">
        <f t="shared" si="78"/>
        <v>2.3699999999999996E-4</v>
      </c>
      <c r="BJ490" s="21">
        <f>BH490-BI490</f>
        <v>3.7954799999999999E-3</v>
      </c>
      <c r="BK490" s="21">
        <v>1.2097439999999999E-2</v>
      </c>
      <c r="BL490" s="22">
        <v>7.1099999999999983E-4</v>
      </c>
      <c r="BM490" s="21">
        <v>1.1386439999999999E-2</v>
      </c>
      <c r="BN490" s="21">
        <f t="shared" si="79"/>
        <v>4.8389759999999997E-2</v>
      </c>
      <c r="BO490" s="22">
        <f t="shared" si="79"/>
        <v>2.8439999999999993E-3</v>
      </c>
      <c r="BP490" s="21">
        <f t="shared" si="79"/>
        <v>4.5545759999999998E-2</v>
      </c>
    </row>
    <row r="491" spans="1:68" ht="11.1" hidden="1" customHeight="1" outlineLevel="2" x14ac:dyDescent="0.2">
      <c r="A491" s="10"/>
      <c r="B491" s="18"/>
      <c r="C491" s="18"/>
      <c r="D491" s="18"/>
      <c r="E491" s="23" t="s">
        <v>428</v>
      </c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08">
        <v>0.23699999999999999</v>
      </c>
      <c r="AZ491" s="24"/>
      <c r="BA491" s="24"/>
      <c r="BB491" s="21">
        <f t="shared" si="80"/>
        <v>0.23699999999999999</v>
      </c>
      <c r="BC491" s="18"/>
      <c r="BD491" s="22">
        <f t="shared" si="81"/>
        <v>0.31854838709677419</v>
      </c>
      <c r="BE491" s="21"/>
      <c r="BG491" s="10"/>
      <c r="BH491" s="21"/>
      <c r="BI491" s="22"/>
      <c r="BJ491" s="21"/>
      <c r="BK491" s="21">
        <v>0</v>
      </c>
      <c r="BL491" s="22">
        <v>7.1099999999999983E-4</v>
      </c>
      <c r="BM491" s="21"/>
      <c r="BN491" s="21">
        <f t="shared" si="79"/>
        <v>0</v>
      </c>
      <c r="BO491" s="22">
        <f t="shared" si="79"/>
        <v>2.8439999999999993E-3</v>
      </c>
      <c r="BP491" s="21">
        <f t="shared" si="79"/>
        <v>0</v>
      </c>
    </row>
    <row r="492" spans="1:68" ht="11.1" hidden="1" customHeight="1" outlineLevel="1" collapsed="1" x14ac:dyDescent="0.2">
      <c r="A492" s="10"/>
      <c r="B492" s="18"/>
      <c r="C492" s="18"/>
      <c r="D492" s="18"/>
      <c r="E492" s="19" t="s">
        <v>429</v>
      </c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9">
        <v>10</v>
      </c>
      <c r="AF492" s="20"/>
      <c r="AG492" s="209">
        <v>10</v>
      </c>
      <c r="AH492" s="209">
        <v>5</v>
      </c>
      <c r="AI492" s="209">
        <v>2.5</v>
      </c>
      <c r="AJ492" s="20"/>
      <c r="AK492" s="20"/>
      <c r="AL492" s="20"/>
      <c r="AM492" s="20"/>
      <c r="AN492" s="209">
        <v>6</v>
      </c>
      <c r="AO492" s="209">
        <v>10</v>
      </c>
      <c r="AP492" s="209">
        <v>35</v>
      </c>
      <c r="AQ492" s="209">
        <v>10</v>
      </c>
      <c r="AR492" s="209">
        <v>10</v>
      </c>
      <c r="AS492" s="209">
        <v>5</v>
      </c>
      <c r="AT492" s="209">
        <v>1</v>
      </c>
      <c r="AU492" s="209">
        <v>1</v>
      </c>
      <c r="AV492" s="20"/>
      <c r="AW492" s="20"/>
      <c r="AX492" s="20"/>
      <c r="AY492" s="209">
        <v>0.5</v>
      </c>
      <c r="AZ492" s="209">
        <v>5</v>
      </c>
      <c r="BA492" s="209">
        <v>10</v>
      </c>
      <c r="BB492" s="21">
        <f t="shared" si="80"/>
        <v>35</v>
      </c>
      <c r="BC492" s="61">
        <f>BD492</f>
        <v>47.043010752688176</v>
      </c>
      <c r="BD492" s="22">
        <f t="shared" si="81"/>
        <v>47.043010752688176</v>
      </c>
      <c r="BE492" s="21">
        <f>BC492-BD492</f>
        <v>0</v>
      </c>
      <c r="BG492" s="10">
        <v>5</v>
      </c>
      <c r="BH492" s="21">
        <f t="shared" si="78"/>
        <v>3.5000000000000003E-2</v>
      </c>
      <c r="BI492" s="22">
        <f t="shared" si="78"/>
        <v>3.5000000000000003E-2</v>
      </c>
      <c r="BJ492" s="21">
        <f>BH492-BI492</f>
        <v>0</v>
      </c>
      <c r="BK492" s="21">
        <v>0.10500000000000001</v>
      </c>
      <c r="BL492" s="22">
        <v>0.10500000000000001</v>
      </c>
      <c r="BM492" s="21">
        <v>0</v>
      </c>
      <c r="BN492" s="21">
        <f t="shared" si="79"/>
        <v>0.42000000000000004</v>
      </c>
      <c r="BO492" s="22">
        <f t="shared" si="79"/>
        <v>0.42000000000000004</v>
      </c>
      <c r="BP492" s="21">
        <f t="shared" si="79"/>
        <v>0</v>
      </c>
    </row>
    <row r="493" spans="1:68" ht="11.1" hidden="1" customHeight="1" outlineLevel="2" x14ac:dyDescent="0.2">
      <c r="A493" s="10"/>
      <c r="B493" s="18"/>
      <c r="C493" s="18"/>
      <c r="D493" s="18"/>
      <c r="E493" s="23" t="s">
        <v>430</v>
      </c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08">
        <v>10</v>
      </c>
      <c r="AF493" s="24"/>
      <c r="AG493" s="208">
        <v>10</v>
      </c>
      <c r="AH493" s="208">
        <v>5</v>
      </c>
      <c r="AI493" s="208">
        <v>2.5</v>
      </c>
      <c r="AJ493" s="24"/>
      <c r="AK493" s="24"/>
      <c r="AL493" s="24"/>
      <c r="AM493" s="24"/>
      <c r="AN493" s="208">
        <v>6</v>
      </c>
      <c r="AO493" s="208">
        <v>10</v>
      </c>
      <c r="AP493" s="208">
        <v>35</v>
      </c>
      <c r="AQ493" s="208">
        <v>10</v>
      </c>
      <c r="AR493" s="208">
        <v>10</v>
      </c>
      <c r="AS493" s="208">
        <v>5</v>
      </c>
      <c r="AT493" s="208">
        <v>1</v>
      </c>
      <c r="AU493" s="208">
        <v>1</v>
      </c>
      <c r="AV493" s="24"/>
      <c r="AW493" s="24"/>
      <c r="AX493" s="24"/>
      <c r="AY493" s="208">
        <v>0.5</v>
      </c>
      <c r="AZ493" s="208">
        <v>5</v>
      </c>
      <c r="BA493" s="208">
        <v>10</v>
      </c>
      <c r="BB493" s="21">
        <f t="shared" si="80"/>
        <v>35</v>
      </c>
      <c r="BC493" s="18"/>
      <c r="BD493" s="22">
        <f t="shared" si="81"/>
        <v>47.043010752688176</v>
      </c>
      <c r="BE493" s="21"/>
      <c r="BG493" s="10"/>
      <c r="BH493" s="21"/>
      <c r="BI493" s="22"/>
      <c r="BJ493" s="21"/>
      <c r="BK493" s="21">
        <v>0</v>
      </c>
      <c r="BL493" s="22">
        <v>0.10500000000000001</v>
      </c>
      <c r="BM493" s="21"/>
      <c r="BN493" s="21">
        <f t="shared" si="79"/>
        <v>0</v>
      </c>
      <c r="BO493" s="22">
        <f t="shared" si="79"/>
        <v>0.42000000000000004</v>
      </c>
      <c r="BP493" s="21">
        <f t="shared" si="79"/>
        <v>0</v>
      </c>
    </row>
    <row r="494" spans="1:68" ht="11.1" hidden="1" customHeight="1" outlineLevel="1" collapsed="1" x14ac:dyDescent="0.2">
      <c r="A494" s="10"/>
      <c r="B494" s="18"/>
      <c r="C494" s="18"/>
      <c r="D494" s="18"/>
      <c r="E494" s="19" t="s">
        <v>431</v>
      </c>
      <c r="F494" s="209">
        <v>8.4659999999999993</v>
      </c>
      <c r="G494" s="209">
        <v>6.9649999999999999</v>
      </c>
      <c r="H494" s="209">
        <v>2.5470000000000002</v>
      </c>
      <c r="I494" s="240">
        <v>8.5860000000000003</v>
      </c>
      <c r="J494" s="240"/>
      <c r="K494" s="209">
        <v>2.92</v>
      </c>
      <c r="L494" s="209">
        <v>0.17299999999999999</v>
      </c>
      <c r="M494" s="20"/>
      <c r="N494" s="20"/>
      <c r="O494" s="209">
        <v>0.52800000000000002</v>
      </c>
      <c r="P494" s="209">
        <v>3.9990000000000001</v>
      </c>
      <c r="Q494" s="209">
        <v>5.7539999999999996</v>
      </c>
      <c r="R494" s="209">
        <v>5.9029999999999996</v>
      </c>
      <c r="S494" s="209">
        <v>7.8949999999999996</v>
      </c>
      <c r="T494" s="209">
        <v>4.1630000000000003</v>
      </c>
      <c r="U494" s="209">
        <v>7.4489999999999998</v>
      </c>
      <c r="V494" s="209">
        <v>3.7519999999999998</v>
      </c>
      <c r="W494" s="209">
        <v>1.5960000000000001</v>
      </c>
      <c r="X494" s="209">
        <v>0.312</v>
      </c>
      <c r="Y494" s="20"/>
      <c r="Z494" s="209">
        <v>0.114</v>
      </c>
      <c r="AA494" s="209">
        <v>0.92800000000000005</v>
      </c>
      <c r="AB494" s="209">
        <v>3.33</v>
      </c>
      <c r="AC494" s="209">
        <v>6.1630000000000003</v>
      </c>
      <c r="AD494" s="209">
        <v>5.7759999999999998</v>
      </c>
      <c r="AE494" s="209">
        <v>7.5270000000000001</v>
      </c>
      <c r="AF494" s="209">
        <v>5.88</v>
      </c>
      <c r="AG494" s="209">
        <v>4.9450000000000003</v>
      </c>
      <c r="AH494" s="209">
        <v>3.5419999999999998</v>
      </c>
      <c r="AI494" s="209">
        <v>2.8010000000000002</v>
      </c>
      <c r="AJ494" s="20"/>
      <c r="AK494" s="20"/>
      <c r="AL494" s="20"/>
      <c r="AM494" s="209">
        <v>0.58199999999999996</v>
      </c>
      <c r="AN494" s="209">
        <v>4.1609999999999996</v>
      </c>
      <c r="AO494" s="209">
        <v>5.8479999999999999</v>
      </c>
      <c r="AP494" s="209">
        <v>6.2240000000000002</v>
      </c>
      <c r="AQ494" s="209">
        <v>8.2710000000000008</v>
      </c>
      <c r="AR494" s="209">
        <v>6.3789999999999996</v>
      </c>
      <c r="AS494" s="209">
        <v>6.0229999999999997</v>
      </c>
      <c r="AT494" s="209">
        <v>3.6859999999999999</v>
      </c>
      <c r="AU494" s="209">
        <v>2.3260000000000001</v>
      </c>
      <c r="AV494" s="209">
        <v>0.06</v>
      </c>
      <c r="AW494" s="20"/>
      <c r="AX494" s="20"/>
      <c r="AY494" s="209">
        <v>1.466</v>
      </c>
      <c r="AZ494" s="209">
        <v>2.5070000000000001</v>
      </c>
      <c r="BA494" s="209">
        <v>4.8150000000000004</v>
      </c>
      <c r="BB494" s="21">
        <f>BB495+BB496</f>
        <v>11.27</v>
      </c>
      <c r="BC494" s="61">
        <f>BD494</f>
        <v>15.14784946236559</v>
      </c>
      <c r="BD494" s="22">
        <f t="shared" si="81"/>
        <v>15.14784946236559</v>
      </c>
      <c r="BE494" s="21">
        <f>BC494-BD494</f>
        <v>0</v>
      </c>
      <c r="BF494" s="2">
        <v>11</v>
      </c>
      <c r="BG494" s="10">
        <v>6</v>
      </c>
      <c r="BH494" s="21">
        <f t="shared" si="78"/>
        <v>1.1269999999999999E-2</v>
      </c>
      <c r="BI494" s="22">
        <f t="shared" si="78"/>
        <v>1.1269999999999999E-2</v>
      </c>
      <c r="BJ494" s="21">
        <f>BH494-BI494</f>
        <v>0</v>
      </c>
      <c r="BK494" s="21">
        <v>3.3809999999999993E-2</v>
      </c>
      <c r="BL494" s="22">
        <v>3.3809999999999993E-2</v>
      </c>
      <c r="BM494" s="21">
        <v>0</v>
      </c>
      <c r="BN494" s="21">
        <f t="shared" si="79"/>
        <v>0.13523999999999997</v>
      </c>
      <c r="BO494" s="22">
        <f t="shared" si="79"/>
        <v>0.13523999999999997</v>
      </c>
      <c r="BP494" s="21">
        <f t="shared" si="79"/>
        <v>0</v>
      </c>
    </row>
    <row r="495" spans="1:68" ht="11.1" hidden="1" customHeight="1" outlineLevel="2" x14ac:dyDescent="0.2">
      <c r="A495" s="10"/>
      <c r="B495" s="18"/>
      <c r="C495" s="18"/>
      <c r="D495" s="18"/>
      <c r="E495" s="23" t="s">
        <v>432</v>
      </c>
      <c r="F495" s="208">
        <v>3.15</v>
      </c>
      <c r="G495" s="208">
        <v>2.375</v>
      </c>
      <c r="H495" s="208">
        <v>1.7490000000000001</v>
      </c>
      <c r="I495" s="239">
        <v>1.359</v>
      </c>
      <c r="J495" s="239"/>
      <c r="K495" s="208">
        <v>0.73499999999999999</v>
      </c>
      <c r="L495" s="208">
        <v>2.7E-2</v>
      </c>
      <c r="M495" s="24"/>
      <c r="N495" s="24"/>
      <c r="O495" s="208">
        <v>3.4000000000000002E-2</v>
      </c>
      <c r="P495" s="208">
        <v>1.476</v>
      </c>
      <c r="Q495" s="208">
        <v>1.8</v>
      </c>
      <c r="R495" s="208">
        <v>2.1139999999999999</v>
      </c>
      <c r="S495" s="208">
        <v>2.6869999999999998</v>
      </c>
      <c r="T495" s="24"/>
      <c r="U495" s="208">
        <v>4.0430000000000001</v>
      </c>
      <c r="V495" s="208">
        <v>1.1870000000000001</v>
      </c>
      <c r="W495" s="208">
        <v>0.66800000000000004</v>
      </c>
      <c r="X495" s="208">
        <v>0.188</v>
      </c>
      <c r="Y495" s="24"/>
      <c r="Z495" s="208">
        <v>8.4000000000000005E-2</v>
      </c>
      <c r="AA495" s="208">
        <v>0.44800000000000001</v>
      </c>
      <c r="AB495" s="208">
        <v>1.254</v>
      </c>
      <c r="AC495" s="208">
        <v>2.355</v>
      </c>
      <c r="AD495" s="208">
        <v>2.2629999999999999</v>
      </c>
      <c r="AE495" s="208">
        <v>3.036</v>
      </c>
      <c r="AF495" s="208">
        <v>2.1749999999999998</v>
      </c>
      <c r="AG495" s="208">
        <v>1.7649999999999999</v>
      </c>
      <c r="AH495" s="208">
        <v>1.179</v>
      </c>
      <c r="AI495" s="208">
        <v>0.87</v>
      </c>
      <c r="AJ495" s="24"/>
      <c r="AK495" s="24"/>
      <c r="AL495" s="24"/>
      <c r="AM495" s="208">
        <v>0.58199999999999996</v>
      </c>
      <c r="AN495" s="208">
        <v>1.2310000000000001</v>
      </c>
      <c r="AO495" s="208">
        <v>2.1360000000000001</v>
      </c>
      <c r="AP495" s="208">
        <v>2.34</v>
      </c>
      <c r="AQ495" s="208">
        <v>3.1469999999999998</v>
      </c>
      <c r="AR495" s="208">
        <v>2.4260000000000002</v>
      </c>
      <c r="AS495" s="208">
        <v>2.254</v>
      </c>
      <c r="AT495" s="208">
        <v>1.234</v>
      </c>
      <c r="AU495" s="208">
        <v>0.79700000000000004</v>
      </c>
      <c r="AV495" s="208">
        <v>1.0999999999999999E-2</v>
      </c>
      <c r="AW495" s="24"/>
      <c r="AX495" s="24"/>
      <c r="AY495" s="208">
        <v>0.66500000000000004</v>
      </c>
      <c r="AZ495" s="208">
        <v>1.05</v>
      </c>
      <c r="BA495" s="208">
        <v>2.0049999999999999</v>
      </c>
      <c r="BB495" s="21">
        <f t="shared" ref="BB495:BB557" si="97">MAX(F495:BA495)</f>
        <v>4.0430000000000001</v>
      </c>
      <c r="BC495" s="18"/>
      <c r="BD495" s="22">
        <f t="shared" si="81"/>
        <v>5.434139784946237</v>
      </c>
      <c r="BE495" s="21"/>
      <c r="BG495" s="10"/>
      <c r="BH495" s="21"/>
      <c r="BI495" s="22"/>
      <c r="BJ495" s="21"/>
      <c r="BK495" s="21">
        <v>0</v>
      </c>
      <c r="BL495" s="22">
        <v>1.2129000000000001E-2</v>
      </c>
      <c r="BM495" s="21"/>
      <c r="BN495" s="21">
        <f t="shared" si="79"/>
        <v>0</v>
      </c>
      <c r="BO495" s="22">
        <f t="shared" si="79"/>
        <v>4.8516000000000004E-2</v>
      </c>
      <c r="BP495" s="21">
        <f t="shared" si="79"/>
        <v>0</v>
      </c>
    </row>
    <row r="496" spans="1:68" ht="11.1" hidden="1" customHeight="1" outlineLevel="2" x14ac:dyDescent="0.2">
      <c r="A496" s="10"/>
      <c r="B496" s="18"/>
      <c r="C496" s="18"/>
      <c r="D496" s="18"/>
      <c r="E496" s="23" t="s">
        <v>433</v>
      </c>
      <c r="F496" s="208">
        <v>5.3159999999999998</v>
      </c>
      <c r="G496" s="208">
        <v>4.59</v>
      </c>
      <c r="H496" s="208">
        <v>0.79800000000000004</v>
      </c>
      <c r="I496" s="239">
        <v>7.2270000000000003</v>
      </c>
      <c r="J496" s="239"/>
      <c r="K496" s="208">
        <v>2.1850000000000001</v>
      </c>
      <c r="L496" s="208">
        <v>0.14599999999999999</v>
      </c>
      <c r="M496" s="24"/>
      <c r="N496" s="24"/>
      <c r="O496" s="208">
        <v>0.49399999999999999</v>
      </c>
      <c r="P496" s="208">
        <v>2.5230000000000001</v>
      </c>
      <c r="Q496" s="208">
        <v>3.9540000000000002</v>
      </c>
      <c r="R496" s="208">
        <v>3.7890000000000001</v>
      </c>
      <c r="S496" s="208">
        <v>5.2080000000000002</v>
      </c>
      <c r="T496" s="208">
        <v>4.1630000000000003</v>
      </c>
      <c r="U496" s="208">
        <v>3.4060000000000001</v>
      </c>
      <c r="V496" s="208">
        <v>2.5649999999999999</v>
      </c>
      <c r="W496" s="208">
        <v>0.92800000000000005</v>
      </c>
      <c r="X496" s="208">
        <v>0.124</v>
      </c>
      <c r="Y496" s="24"/>
      <c r="Z496" s="208">
        <v>0.03</v>
      </c>
      <c r="AA496" s="208">
        <v>0.48</v>
      </c>
      <c r="AB496" s="208">
        <v>2.0760000000000001</v>
      </c>
      <c r="AC496" s="208">
        <v>3.8079999999999998</v>
      </c>
      <c r="AD496" s="208">
        <v>3.5129999999999999</v>
      </c>
      <c r="AE496" s="208">
        <v>4.4909999999999997</v>
      </c>
      <c r="AF496" s="208">
        <v>3.7050000000000001</v>
      </c>
      <c r="AG496" s="208">
        <v>3.18</v>
      </c>
      <c r="AH496" s="208">
        <v>2.363</v>
      </c>
      <c r="AI496" s="208">
        <v>1.931</v>
      </c>
      <c r="AJ496" s="24"/>
      <c r="AK496" s="24"/>
      <c r="AL496" s="24"/>
      <c r="AM496" s="24"/>
      <c r="AN496" s="208">
        <v>2.93</v>
      </c>
      <c r="AO496" s="208">
        <v>3.7120000000000002</v>
      </c>
      <c r="AP496" s="208">
        <v>3.8839999999999999</v>
      </c>
      <c r="AQ496" s="208">
        <v>5.1239999999999997</v>
      </c>
      <c r="AR496" s="208">
        <v>3.9529999999999998</v>
      </c>
      <c r="AS496" s="208">
        <v>3.7690000000000001</v>
      </c>
      <c r="AT496" s="208">
        <v>2.452</v>
      </c>
      <c r="AU496" s="208">
        <v>1.5289999999999999</v>
      </c>
      <c r="AV496" s="208">
        <v>4.9000000000000002E-2</v>
      </c>
      <c r="AW496" s="24"/>
      <c r="AX496" s="24"/>
      <c r="AY496" s="208">
        <v>0.80100000000000005</v>
      </c>
      <c r="AZ496" s="208">
        <v>1.4570000000000001</v>
      </c>
      <c r="BA496" s="208">
        <v>2.81</v>
      </c>
      <c r="BB496" s="21">
        <f t="shared" si="97"/>
        <v>7.2270000000000003</v>
      </c>
      <c r="BC496" s="18"/>
      <c r="BD496" s="22">
        <f t="shared" si="81"/>
        <v>9.7137096774193559</v>
      </c>
      <c r="BE496" s="21"/>
      <c r="BG496" s="10"/>
      <c r="BH496" s="21"/>
      <c r="BI496" s="22"/>
      <c r="BJ496" s="21"/>
      <c r="BK496" s="21">
        <v>0</v>
      </c>
      <c r="BL496" s="22">
        <v>2.1681000000000002E-2</v>
      </c>
      <c r="BM496" s="21"/>
      <c r="BN496" s="21">
        <f t="shared" si="79"/>
        <v>0</v>
      </c>
      <c r="BO496" s="22">
        <f t="shared" si="79"/>
        <v>8.6724000000000009E-2</v>
      </c>
      <c r="BP496" s="21">
        <f t="shared" si="79"/>
        <v>0</v>
      </c>
    </row>
    <row r="497" spans="1:68" ht="11.1" customHeight="1" outlineLevel="1" collapsed="1" x14ac:dyDescent="0.2">
      <c r="A497" s="10"/>
      <c r="B497" s="18"/>
      <c r="C497" s="18"/>
      <c r="D497" s="18"/>
      <c r="E497" s="19" t="s">
        <v>434</v>
      </c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9">
        <v>0.83499999999999996</v>
      </c>
      <c r="U497" s="209">
        <v>0.317</v>
      </c>
      <c r="V497" s="209">
        <v>0.17899999999999999</v>
      </c>
      <c r="W497" s="209">
        <v>0.127</v>
      </c>
      <c r="X497" s="209">
        <v>2.1999999999999999E-2</v>
      </c>
      <c r="Y497" s="20"/>
      <c r="Z497" s="209">
        <v>5.8999999999999997E-2</v>
      </c>
      <c r="AA497" s="209">
        <v>9.1999999999999998E-2</v>
      </c>
      <c r="AB497" s="209">
        <v>0.219</v>
      </c>
      <c r="AC497" s="209">
        <v>0.34599999999999997</v>
      </c>
      <c r="AD497" s="209">
        <v>0.34499999999999997</v>
      </c>
      <c r="AE497" s="209">
        <v>0.46800000000000003</v>
      </c>
      <c r="AF497" s="209">
        <v>0.36799999999999999</v>
      </c>
      <c r="AG497" s="209">
        <v>0.31900000000000001</v>
      </c>
      <c r="AH497" s="209">
        <v>0.19900000000000001</v>
      </c>
      <c r="AI497" s="209">
        <v>0.155</v>
      </c>
      <c r="AJ497" s="20"/>
      <c r="AK497" s="20"/>
      <c r="AL497" s="20"/>
      <c r="AM497" s="209">
        <v>0.17599999999999999</v>
      </c>
      <c r="AN497" s="209">
        <v>0.20599999999999999</v>
      </c>
      <c r="AO497" s="209">
        <v>0.39100000000000001</v>
      </c>
      <c r="AP497" s="209">
        <v>0.36199999999999999</v>
      </c>
      <c r="AQ497" s="209">
        <v>0.498</v>
      </c>
      <c r="AR497" s="209">
        <v>0.39800000000000002</v>
      </c>
      <c r="AS497" s="209">
        <v>0.39900000000000002</v>
      </c>
      <c r="AT497" s="209">
        <v>0.20100000000000001</v>
      </c>
      <c r="AU497" s="209">
        <v>0.156</v>
      </c>
      <c r="AV497" s="209">
        <v>1.4E-2</v>
      </c>
      <c r="AW497" s="20"/>
      <c r="AX497" s="20"/>
      <c r="AY497" s="209">
        <v>0.154</v>
      </c>
      <c r="AZ497" s="209">
        <v>0.20699999999999999</v>
      </c>
      <c r="BA497" s="209">
        <v>0.39100000000000001</v>
      </c>
      <c r="BB497" s="21">
        <f t="shared" si="97"/>
        <v>0.83499999999999996</v>
      </c>
      <c r="BC497" s="18">
        <v>4.24</v>
      </c>
      <c r="BD497" s="22">
        <f t="shared" si="81"/>
        <v>1.1223118279569892</v>
      </c>
      <c r="BE497" s="21">
        <f>BC497-BD497</f>
        <v>3.1176881720430112</v>
      </c>
      <c r="BF497" s="2">
        <v>4.24</v>
      </c>
      <c r="BG497" s="10">
        <v>7</v>
      </c>
      <c r="BH497" s="21">
        <f t="shared" si="78"/>
        <v>3.1545599999999998E-3</v>
      </c>
      <c r="BI497" s="22">
        <f t="shared" si="78"/>
        <v>8.3500000000000002E-4</v>
      </c>
      <c r="BJ497" s="21">
        <f>BH497-BI497</f>
        <v>2.31956E-3</v>
      </c>
      <c r="BK497" s="21">
        <v>9.4636799999999986E-3</v>
      </c>
      <c r="BL497" s="22">
        <v>2.5050000000000003E-3</v>
      </c>
      <c r="BM497" s="21">
        <v>6.9586799999999983E-3</v>
      </c>
      <c r="BN497" s="21">
        <f t="shared" si="79"/>
        <v>3.7854719999999994E-2</v>
      </c>
      <c r="BO497" s="22">
        <f t="shared" si="79"/>
        <v>1.0020000000000001E-2</v>
      </c>
      <c r="BP497" s="21">
        <f t="shared" si="79"/>
        <v>2.7834719999999993E-2</v>
      </c>
    </row>
    <row r="498" spans="1:68" ht="11.1" hidden="1" customHeight="1" outlineLevel="2" x14ac:dyDescent="0.2">
      <c r="A498" s="10"/>
      <c r="B498" s="18"/>
      <c r="C498" s="18"/>
      <c r="D498" s="18"/>
      <c r="E498" s="23" t="s">
        <v>435</v>
      </c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08">
        <v>0.83499999999999996</v>
      </c>
      <c r="U498" s="208">
        <v>0.317</v>
      </c>
      <c r="V498" s="208">
        <v>0.17899999999999999</v>
      </c>
      <c r="W498" s="208">
        <v>0.127</v>
      </c>
      <c r="X498" s="208">
        <v>2.1999999999999999E-2</v>
      </c>
      <c r="Y498" s="24"/>
      <c r="Z498" s="208">
        <v>5.8999999999999997E-2</v>
      </c>
      <c r="AA498" s="208">
        <v>9.1999999999999998E-2</v>
      </c>
      <c r="AB498" s="208">
        <v>0.219</v>
      </c>
      <c r="AC498" s="208">
        <v>0.34599999999999997</v>
      </c>
      <c r="AD498" s="208">
        <v>0.34499999999999997</v>
      </c>
      <c r="AE498" s="208">
        <v>0.46800000000000003</v>
      </c>
      <c r="AF498" s="208">
        <v>0.36799999999999999</v>
      </c>
      <c r="AG498" s="208">
        <v>0.31900000000000001</v>
      </c>
      <c r="AH498" s="208">
        <v>0.19900000000000001</v>
      </c>
      <c r="AI498" s="208">
        <v>0.155</v>
      </c>
      <c r="AJ498" s="24"/>
      <c r="AK498" s="24"/>
      <c r="AL498" s="24"/>
      <c r="AM498" s="208">
        <v>0.17599999999999999</v>
      </c>
      <c r="AN498" s="208">
        <v>0.20599999999999999</v>
      </c>
      <c r="AO498" s="208">
        <v>0.39100000000000001</v>
      </c>
      <c r="AP498" s="208">
        <v>0.36199999999999999</v>
      </c>
      <c r="AQ498" s="208">
        <v>0.498</v>
      </c>
      <c r="AR498" s="208">
        <v>0.39800000000000002</v>
      </c>
      <c r="AS498" s="208">
        <v>0.39900000000000002</v>
      </c>
      <c r="AT498" s="208">
        <v>0.20100000000000001</v>
      </c>
      <c r="AU498" s="208">
        <v>0.156</v>
      </c>
      <c r="AV498" s="208">
        <v>1.4E-2</v>
      </c>
      <c r="AW498" s="24"/>
      <c r="AX498" s="24"/>
      <c r="AY498" s="208">
        <v>0.154</v>
      </c>
      <c r="AZ498" s="208">
        <v>0.20699999999999999</v>
      </c>
      <c r="BA498" s="208">
        <v>0.39100000000000001</v>
      </c>
      <c r="BB498" s="21">
        <f t="shared" si="97"/>
        <v>0.83499999999999996</v>
      </c>
      <c r="BC498" s="18"/>
      <c r="BD498" s="22">
        <f t="shared" si="81"/>
        <v>1.1223118279569892</v>
      </c>
      <c r="BE498" s="21"/>
      <c r="BG498" s="10"/>
      <c r="BH498" s="21"/>
      <c r="BI498" s="22"/>
      <c r="BJ498" s="21"/>
      <c r="BK498" s="21">
        <v>0</v>
      </c>
      <c r="BL498" s="22">
        <v>2.5050000000000003E-3</v>
      </c>
      <c r="BM498" s="21"/>
      <c r="BN498" s="21">
        <f t="shared" si="79"/>
        <v>0</v>
      </c>
      <c r="BO498" s="22">
        <f t="shared" si="79"/>
        <v>1.0020000000000001E-2</v>
      </c>
      <c r="BP498" s="21">
        <f t="shared" si="79"/>
        <v>0</v>
      </c>
    </row>
    <row r="499" spans="1:68" ht="11.1" hidden="1" customHeight="1" outlineLevel="1" collapsed="1" x14ac:dyDescent="0.2">
      <c r="A499" s="10"/>
      <c r="B499" s="18"/>
      <c r="C499" s="18"/>
      <c r="D499" s="18"/>
      <c r="E499" s="19" t="s">
        <v>436</v>
      </c>
      <c r="F499" s="209">
        <v>14.122</v>
      </c>
      <c r="G499" s="209">
        <v>10.315</v>
      </c>
      <c r="H499" s="209">
        <v>8.0850000000000009</v>
      </c>
      <c r="I499" s="240">
        <v>6.024</v>
      </c>
      <c r="J499" s="240"/>
      <c r="K499" s="209">
        <v>2.9119999999999999</v>
      </c>
      <c r="L499" s="20"/>
      <c r="M499" s="20"/>
      <c r="N499" s="20"/>
      <c r="O499" s="209">
        <v>0.443</v>
      </c>
      <c r="P499" s="209">
        <v>6.21</v>
      </c>
      <c r="Q499" s="209">
        <v>9.7230000000000008</v>
      </c>
      <c r="R499" s="209">
        <v>7.5979999999999999</v>
      </c>
      <c r="S499" s="209">
        <v>11.334</v>
      </c>
      <c r="T499" s="209">
        <v>10.802</v>
      </c>
      <c r="U499" s="209">
        <v>7.3979999999999997</v>
      </c>
      <c r="V499" s="209">
        <v>5.1070000000000002</v>
      </c>
      <c r="W499" s="209">
        <v>3.1240000000000001</v>
      </c>
      <c r="X499" s="20"/>
      <c r="Y499" s="20"/>
      <c r="Z499" s="20"/>
      <c r="AA499" s="209">
        <v>1.423</v>
      </c>
      <c r="AB499" s="209">
        <v>4.1790000000000003</v>
      </c>
      <c r="AC499" s="209">
        <v>10.46</v>
      </c>
      <c r="AD499" s="209">
        <v>10.159000000000001</v>
      </c>
      <c r="AE499" s="209">
        <v>13.356</v>
      </c>
      <c r="AF499" s="209">
        <v>11.541</v>
      </c>
      <c r="AG499" s="209">
        <v>5.8609999999999998</v>
      </c>
      <c r="AH499" s="209">
        <v>4.4800000000000004</v>
      </c>
      <c r="AI499" s="209">
        <v>3.0979999999999999</v>
      </c>
      <c r="AJ499" s="209">
        <v>0.38900000000000001</v>
      </c>
      <c r="AK499" s="20"/>
      <c r="AL499" s="20"/>
      <c r="AM499" s="20"/>
      <c r="AN499" s="209">
        <v>5.4720000000000004</v>
      </c>
      <c r="AO499" s="209">
        <v>9.36</v>
      </c>
      <c r="AP499" s="209">
        <v>12.398999999999999</v>
      </c>
      <c r="AQ499" s="209">
        <v>12.182</v>
      </c>
      <c r="AR499" s="209">
        <v>12.141999999999999</v>
      </c>
      <c r="AS499" s="209">
        <v>7.6790000000000003</v>
      </c>
      <c r="AT499" s="209">
        <v>5.6349999999999998</v>
      </c>
      <c r="AU499" s="209">
        <v>2.8029999999999999</v>
      </c>
      <c r="AV499" s="20"/>
      <c r="AW499" s="20"/>
      <c r="AX499" s="20"/>
      <c r="AY499" s="209">
        <v>1.6</v>
      </c>
      <c r="AZ499" s="209">
        <v>3.016</v>
      </c>
      <c r="BA499" s="209">
        <v>8.7469999999999999</v>
      </c>
      <c r="BB499" s="21">
        <f t="shared" si="97"/>
        <v>14.122</v>
      </c>
      <c r="BC499" s="61">
        <f>BD499</f>
        <v>18.981182795698928</v>
      </c>
      <c r="BD499" s="22">
        <f t="shared" si="81"/>
        <v>18.981182795698928</v>
      </c>
      <c r="BE499" s="21">
        <f>BC499-BD499</f>
        <v>0</v>
      </c>
      <c r="BF499" s="2">
        <v>19.2</v>
      </c>
      <c r="BG499" s="10">
        <v>6</v>
      </c>
      <c r="BH499" s="21">
        <f t="shared" si="78"/>
        <v>1.4122000000000003E-2</v>
      </c>
      <c r="BI499" s="22">
        <f t="shared" si="78"/>
        <v>1.4122000000000003E-2</v>
      </c>
      <c r="BJ499" s="21">
        <f>BH499-BI499</f>
        <v>0</v>
      </c>
      <c r="BK499" s="21">
        <v>4.2366000000000008E-2</v>
      </c>
      <c r="BL499" s="22">
        <v>4.2366000000000008E-2</v>
      </c>
      <c r="BM499" s="21">
        <v>0</v>
      </c>
      <c r="BN499" s="21">
        <f t="shared" si="79"/>
        <v>0.16946400000000003</v>
      </c>
      <c r="BO499" s="22">
        <f t="shared" si="79"/>
        <v>0.16946400000000003</v>
      </c>
      <c r="BP499" s="21">
        <f t="shared" si="79"/>
        <v>0</v>
      </c>
    </row>
    <row r="500" spans="1:68" ht="11.1" hidden="1" customHeight="1" outlineLevel="2" x14ac:dyDescent="0.2">
      <c r="A500" s="10"/>
      <c r="B500" s="18"/>
      <c r="C500" s="18"/>
      <c r="D500" s="18"/>
      <c r="E500" s="23" t="s">
        <v>437</v>
      </c>
      <c r="F500" s="208">
        <v>14.122</v>
      </c>
      <c r="G500" s="208">
        <v>10.315</v>
      </c>
      <c r="H500" s="208">
        <v>8.0850000000000009</v>
      </c>
      <c r="I500" s="239">
        <v>6.024</v>
      </c>
      <c r="J500" s="239"/>
      <c r="K500" s="208">
        <v>2.9119999999999999</v>
      </c>
      <c r="L500" s="24"/>
      <c r="M500" s="24"/>
      <c r="N500" s="24"/>
      <c r="O500" s="208">
        <v>0.443</v>
      </c>
      <c r="P500" s="208">
        <v>6.21</v>
      </c>
      <c r="Q500" s="208">
        <v>9.7230000000000008</v>
      </c>
      <c r="R500" s="208">
        <v>7.5979999999999999</v>
      </c>
      <c r="S500" s="208">
        <v>11.334</v>
      </c>
      <c r="T500" s="208">
        <v>10.802</v>
      </c>
      <c r="U500" s="208">
        <v>7.3979999999999997</v>
      </c>
      <c r="V500" s="208">
        <v>5.1070000000000002</v>
      </c>
      <c r="W500" s="208">
        <v>3.1240000000000001</v>
      </c>
      <c r="X500" s="24"/>
      <c r="Y500" s="24"/>
      <c r="Z500" s="24"/>
      <c r="AA500" s="208">
        <v>1.423</v>
      </c>
      <c r="AB500" s="208">
        <v>4.1790000000000003</v>
      </c>
      <c r="AC500" s="208">
        <v>10.46</v>
      </c>
      <c r="AD500" s="208">
        <v>10.159000000000001</v>
      </c>
      <c r="AE500" s="208">
        <v>13.356</v>
      </c>
      <c r="AF500" s="208">
        <v>11.541</v>
      </c>
      <c r="AG500" s="208">
        <v>5.8609999999999998</v>
      </c>
      <c r="AH500" s="208">
        <v>4.4800000000000004</v>
      </c>
      <c r="AI500" s="208">
        <v>3.0979999999999999</v>
      </c>
      <c r="AJ500" s="208">
        <v>0.38900000000000001</v>
      </c>
      <c r="AK500" s="24"/>
      <c r="AL500" s="24"/>
      <c r="AM500" s="24"/>
      <c r="AN500" s="208">
        <v>5.4720000000000004</v>
      </c>
      <c r="AO500" s="208">
        <v>9.36</v>
      </c>
      <c r="AP500" s="208">
        <v>12.398999999999999</v>
      </c>
      <c r="AQ500" s="208">
        <v>12.182</v>
      </c>
      <c r="AR500" s="208">
        <v>12.141999999999999</v>
      </c>
      <c r="AS500" s="208">
        <v>7.6790000000000003</v>
      </c>
      <c r="AT500" s="208">
        <v>5.6349999999999998</v>
      </c>
      <c r="AU500" s="208">
        <v>2.8029999999999999</v>
      </c>
      <c r="AV500" s="24"/>
      <c r="AW500" s="24"/>
      <c r="AX500" s="24"/>
      <c r="AY500" s="208">
        <v>1.6</v>
      </c>
      <c r="AZ500" s="208">
        <v>3.016</v>
      </c>
      <c r="BA500" s="208">
        <v>8.7469999999999999</v>
      </c>
      <c r="BB500" s="21">
        <f t="shared" si="97"/>
        <v>14.122</v>
      </c>
      <c r="BC500" s="18"/>
      <c r="BD500" s="22">
        <f t="shared" si="81"/>
        <v>18.981182795698928</v>
      </c>
      <c r="BE500" s="21"/>
      <c r="BG500" s="10"/>
      <c r="BH500" s="21"/>
      <c r="BI500" s="22"/>
      <c r="BJ500" s="21"/>
      <c r="BK500" s="21">
        <v>0</v>
      </c>
      <c r="BL500" s="22">
        <v>4.2366000000000008E-2</v>
      </c>
      <c r="BM500" s="21"/>
      <c r="BN500" s="21">
        <f t="shared" si="79"/>
        <v>0</v>
      </c>
      <c r="BO500" s="22">
        <f t="shared" si="79"/>
        <v>0.16946400000000003</v>
      </c>
      <c r="BP500" s="21">
        <f t="shared" si="79"/>
        <v>0</v>
      </c>
    </row>
    <row r="501" spans="1:68" ht="11.1" hidden="1" customHeight="1" outlineLevel="1" collapsed="1" x14ac:dyDescent="0.2">
      <c r="A501" s="10"/>
      <c r="B501" s="18"/>
      <c r="C501" s="18"/>
      <c r="D501" s="18"/>
      <c r="E501" s="19" t="s">
        <v>438</v>
      </c>
      <c r="F501" s="209">
        <v>7.9320000000000004</v>
      </c>
      <c r="G501" s="209">
        <v>5.9359999999999999</v>
      </c>
      <c r="H501" s="209">
        <v>4.6749999999999998</v>
      </c>
      <c r="I501" s="240">
        <v>3.2469999999999999</v>
      </c>
      <c r="J501" s="240"/>
      <c r="K501" s="209">
        <v>1.1240000000000001</v>
      </c>
      <c r="L501" s="20"/>
      <c r="M501" s="20"/>
      <c r="N501" s="20"/>
      <c r="O501" s="209">
        <v>0.71399999999999997</v>
      </c>
      <c r="P501" s="209">
        <v>2.536</v>
      </c>
      <c r="Q501" s="209">
        <v>4.3639999999999999</v>
      </c>
      <c r="R501" s="209">
        <v>5.319</v>
      </c>
      <c r="S501" s="209">
        <v>7.0730000000000004</v>
      </c>
      <c r="T501" s="209">
        <v>6.2939999999999996</v>
      </c>
      <c r="U501" s="209">
        <v>4.5170000000000003</v>
      </c>
      <c r="V501" s="209">
        <v>2.8479999999999999</v>
      </c>
      <c r="W501" s="209">
        <v>0.998</v>
      </c>
      <c r="X501" s="209">
        <v>0.16</v>
      </c>
      <c r="Y501" s="20"/>
      <c r="Z501" s="209">
        <v>7.0000000000000001E-3</v>
      </c>
      <c r="AA501" s="209">
        <v>0.34899999999999998</v>
      </c>
      <c r="AB501" s="209">
        <v>3.3050000000000002</v>
      </c>
      <c r="AC501" s="209">
        <v>5.6310000000000002</v>
      </c>
      <c r="AD501" s="209">
        <v>5.4989999999999997</v>
      </c>
      <c r="AE501" s="209">
        <v>6.9530000000000003</v>
      </c>
      <c r="AF501" s="209">
        <v>6.016</v>
      </c>
      <c r="AG501" s="209">
        <v>4.9870000000000001</v>
      </c>
      <c r="AH501" s="209">
        <v>2.8220000000000001</v>
      </c>
      <c r="AI501" s="209">
        <v>0.98599999999999999</v>
      </c>
      <c r="AJ501" s="20"/>
      <c r="AK501" s="20"/>
      <c r="AL501" s="20"/>
      <c r="AM501" s="209">
        <v>0.79300000000000004</v>
      </c>
      <c r="AN501" s="209">
        <v>2.5430000000000001</v>
      </c>
      <c r="AO501" s="209">
        <v>5.8849999999999998</v>
      </c>
      <c r="AP501" s="209">
        <v>5.4989999999999997</v>
      </c>
      <c r="AQ501" s="209">
        <v>7.4009999999999998</v>
      </c>
      <c r="AR501" s="209">
        <v>6.0469999999999997</v>
      </c>
      <c r="AS501" s="209">
        <v>6.1760000000000002</v>
      </c>
      <c r="AT501" s="209">
        <v>3.3170000000000002</v>
      </c>
      <c r="AU501" s="209">
        <v>0.96399999999999997</v>
      </c>
      <c r="AV501" s="209">
        <v>3.4000000000000002E-2</v>
      </c>
      <c r="AW501" s="20"/>
      <c r="AX501" s="20"/>
      <c r="AY501" s="209">
        <v>0.78100000000000003</v>
      </c>
      <c r="AZ501" s="209">
        <v>2.0230000000000001</v>
      </c>
      <c r="BA501" s="209">
        <v>4.4870000000000001</v>
      </c>
      <c r="BB501" s="21">
        <f t="shared" si="97"/>
        <v>7.9320000000000004</v>
      </c>
      <c r="BC501" s="61">
        <f>BD501</f>
        <v>10.661290322580646</v>
      </c>
      <c r="BD501" s="22">
        <f t="shared" si="81"/>
        <v>10.661290322580646</v>
      </c>
      <c r="BE501" s="21">
        <f>BC501-BD501</f>
        <v>0</v>
      </c>
      <c r="BF501" s="2">
        <v>9.9</v>
      </c>
      <c r="BG501" s="10">
        <v>6</v>
      </c>
      <c r="BH501" s="21">
        <f t="shared" ref="BH501:BI563" si="98">(BC501*24*31/1000000)</f>
        <v>7.9319999999999998E-3</v>
      </c>
      <c r="BI501" s="22">
        <f t="shared" si="98"/>
        <v>7.9319999999999998E-3</v>
      </c>
      <c r="BJ501" s="21">
        <f>BH501-BI501</f>
        <v>0</v>
      </c>
      <c r="BK501" s="21">
        <v>2.3795999999999998E-2</v>
      </c>
      <c r="BL501" s="22">
        <v>2.3795999999999998E-2</v>
      </c>
      <c r="BM501" s="21">
        <v>0</v>
      </c>
      <c r="BN501" s="21">
        <f t="shared" si="79"/>
        <v>9.5183999999999991E-2</v>
      </c>
      <c r="BO501" s="22">
        <f t="shared" si="79"/>
        <v>9.5183999999999991E-2</v>
      </c>
      <c r="BP501" s="21">
        <f t="shared" si="79"/>
        <v>0</v>
      </c>
    </row>
    <row r="502" spans="1:68" ht="11.1" hidden="1" customHeight="1" outlineLevel="2" x14ac:dyDescent="0.2">
      <c r="A502" s="10"/>
      <c r="B502" s="18"/>
      <c r="C502" s="18"/>
      <c r="D502" s="18"/>
      <c r="E502" s="23" t="s">
        <v>439</v>
      </c>
      <c r="F502" s="208">
        <v>7.9320000000000004</v>
      </c>
      <c r="G502" s="208">
        <v>5.9359999999999999</v>
      </c>
      <c r="H502" s="208">
        <v>4.6749999999999998</v>
      </c>
      <c r="I502" s="239">
        <v>3.2469999999999999</v>
      </c>
      <c r="J502" s="239"/>
      <c r="K502" s="208">
        <v>1.1240000000000001</v>
      </c>
      <c r="L502" s="24"/>
      <c r="M502" s="24"/>
      <c r="N502" s="24"/>
      <c r="O502" s="208">
        <v>0.71399999999999997</v>
      </c>
      <c r="P502" s="208">
        <v>2.536</v>
      </c>
      <c r="Q502" s="208">
        <v>4.3639999999999999</v>
      </c>
      <c r="R502" s="208">
        <v>5.319</v>
      </c>
      <c r="S502" s="208">
        <v>7.0730000000000004</v>
      </c>
      <c r="T502" s="208">
        <v>6.2939999999999996</v>
      </c>
      <c r="U502" s="208">
        <v>4.5170000000000003</v>
      </c>
      <c r="V502" s="208">
        <v>2.8479999999999999</v>
      </c>
      <c r="W502" s="208">
        <v>0.998</v>
      </c>
      <c r="X502" s="208">
        <v>0.16</v>
      </c>
      <c r="Y502" s="24"/>
      <c r="Z502" s="208">
        <v>7.0000000000000001E-3</v>
      </c>
      <c r="AA502" s="208">
        <v>0.34899999999999998</v>
      </c>
      <c r="AB502" s="208">
        <v>3.3050000000000002</v>
      </c>
      <c r="AC502" s="208">
        <v>5.6310000000000002</v>
      </c>
      <c r="AD502" s="208">
        <v>5.4989999999999997</v>
      </c>
      <c r="AE502" s="208">
        <v>6.9530000000000003</v>
      </c>
      <c r="AF502" s="208">
        <v>6.016</v>
      </c>
      <c r="AG502" s="208">
        <v>4.9870000000000001</v>
      </c>
      <c r="AH502" s="208">
        <v>2.8220000000000001</v>
      </c>
      <c r="AI502" s="208">
        <v>0.98599999999999999</v>
      </c>
      <c r="AJ502" s="24"/>
      <c r="AK502" s="24"/>
      <c r="AL502" s="24"/>
      <c r="AM502" s="208">
        <v>0.79300000000000004</v>
      </c>
      <c r="AN502" s="208">
        <v>2.5430000000000001</v>
      </c>
      <c r="AO502" s="208">
        <v>5.8849999999999998</v>
      </c>
      <c r="AP502" s="208">
        <v>5.4989999999999997</v>
      </c>
      <c r="AQ502" s="208">
        <v>7.4009999999999998</v>
      </c>
      <c r="AR502" s="208">
        <v>6.0469999999999997</v>
      </c>
      <c r="AS502" s="208">
        <v>6.1760000000000002</v>
      </c>
      <c r="AT502" s="208">
        <v>3.3170000000000002</v>
      </c>
      <c r="AU502" s="208">
        <v>0.96399999999999997</v>
      </c>
      <c r="AV502" s="208">
        <v>3.4000000000000002E-2</v>
      </c>
      <c r="AW502" s="24"/>
      <c r="AX502" s="24"/>
      <c r="AY502" s="208">
        <v>0.78100000000000003</v>
      </c>
      <c r="AZ502" s="208">
        <v>2.0230000000000001</v>
      </c>
      <c r="BA502" s="208">
        <v>4.4870000000000001</v>
      </c>
      <c r="BB502" s="21">
        <f t="shared" si="97"/>
        <v>7.9320000000000004</v>
      </c>
      <c r="BC502" s="18"/>
      <c r="BD502" s="22">
        <f t="shared" si="81"/>
        <v>10.661290322580646</v>
      </c>
      <c r="BE502" s="21"/>
      <c r="BG502" s="10"/>
      <c r="BH502" s="21"/>
      <c r="BI502" s="22"/>
      <c r="BJ502" s="21"/>
      <c r="BK502" s="21">
        <v>0</v>
      </c>
      <c r="BL502" s="22">
        <v>2.3795999999999998E-2</v>
      </c>
      <c r="BM502" s="21"/>
      <c r="BN502" s="21">
        <f t="shared" si="79"/>
        <v>0</v>
      </c>
      <c r="BO502" s="22">
        <f t="shared" si="79"/>
        <v>9.5183999999999991E-2</v>
      </c>
      <c r="BP502" s="21">
        <f t="shared" si="79"/>
        <v>0</v>
      </c>
    </row>
    <row r="503" spans="1:68" ht="11.1" hidden="1" customHeight="1" outlineLevel="1" collapsed="1" x14ac:dyDescent="0.2">
      <c r="A503" s="10"/>
      <c r="B503" s="18"/>
      <c r="C503" s="18"/>
      <c r="D503" s="18"/>
      <c r="E503" s="19" t="s">
        <v>440</v>
      </c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9">
        <v>9.9000000000000005E-2</v>
      </c>
      <c r="BA503" s="209">
        <v>3.2360000000000002</v>
      </c>
      <c r="BB503" s="21">
        <f t="shared" si="97"/>
        <v>3.2360000000000002</v>
      </c>
      <c r="BC503" s="18">
        <v>7.7</v>
      </c>
      <c r="BD503" s="22">
        <f t="shared" si="81"/>
        <v>4.349462365591398</v>
      </c>
      <c r="BE503" s="21">
        <f>BC503-BD503</f>
        <v>3.3505376344086022</v>
      </c>
      <c r="BF503" s="2">
        <v>7.7</v>
      </c>
      <c r="BG503" s="10">
        <v>6</v>
      </c>
      <c r="BH503" s="21">
        <f t="shared" si="98"/>
        <v>5.7288E-3</v>
      </c>
      <c r="BI503" s="22">
        <f t="shared" si="98"/>
        <v>3.2360000000000002E-3</v>
      </c>
      <c r="BJ503" s="21">
        <f>BH503-BI503</f>
        <v>2.4927999999999999E-3</v>
      </c>
      <c r="BK503" s="21">
        <v>1.7186400000000001E-2</v>
      </c>
      <c r="BL503" s="22">
        <v>9.7080000000000014E-3</v>
      </c>
      <c r="BM503" s="21">
        <v>7.4783999999999996E-3</v>
      </c>
      <c r="BN503" s="21">
        <f t="shared" si="79"/>
        <v>6.8745600000000004E-2</v>
      </c>
      <c r="BO503" s="22">
        <f t="shared" si="79"/>
        <v>3.8832000000000005E-2</v>
      </c>
      <c r="BP503" s="21">
        <f t="shared" si="79"/>
        <v>2.9913599999999999E-2</v>
      </c>
    </row>
    <row r="504" spans="1:68" ht="11.1" hidden="1" customHeight="1" outlineLevel="2" x14ac:dyDescent="0.2">
      <c r="A504" s="10"/>
      <c r="B504" s="18"/>
      <c r="C504" s="18"/>
      <c r="D504" s="18"/>
      <c r="E504" s="23" t="s">
        <v>441</v>
      </c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08">
        <v>9.9000000000000005E-2</v>
      </c>
      <c r="BA504" s="208">
        <v>3.2360000000000002</v>
      </c>
      <c r="BB504" s="21">
        <f t="shared" si="97"/>
        <v>3.2360000000000002</v>
      </c>
      <c r="BC504" s="18"/>
      <c r="BD504" s="22">
        <f t="shared" si="81"/>
        <v>4.349462365591398</v>
      </c>
      <c r="BE504" s="21"/>
      <c r="BF504" s="2">
        <v>7.7</v>
      </c>
      <c r="BG504" s="10"/>
      <c r="BH504" s="21"/>
      <c r="BI504" s="22"/>
      <c r="BJ504" s="21"/>
      <c r="BK504" s="21">
        <v>0</v>
      </c>
      <c r="BL504" s="22">
        <v>9.7080000000000014E-3</v>
      </c>
      <c r="BM504" s="21"/>
      <c r="BN504" s="21">
        <f t="shared" si="79"/>
        <v>0</v>
      </c>
      <c r="BO504" s="22">
        <f t="shared" si="79"/>
        <v>3.8832000000000005E-2</v>
      </c>
      <c r="BP504" s="21">
        <f t="shared" si="79"/>
        <v>0</v>
      </c>
    </row>
    <row r="505" spans="1:68" ht="11.1" hidden="1" customHeight="1" outlineLevel="1" collapsed="1" x14ac:dyDescent="0.2">
      <c r="A505" s="10"/>
      <c r="B505" s="18"/>
      <c r="C505" s="18"/>
      <c r="D505" s="18"/>
      <c r="E505" s="19" t="s">
        <v>442</v>
      </c>
      <c r="F505" s="209">
        <v>16.256</v>
      </c>
      <c r="G505" s="209">
        <v>11.951000000000001</v>
      </c>
      <c r="H505" s="209">
        <v>9.702</v>
      </c>
      <c r="I505" s="240">
        <v>7.2060000000000004</v>
      </c>
      <c r="J505" s="240"/>
      <c r="K505" s="209">
        <v>5.2439999999999998</v>
      </c>
      <c r="L505" s="209">
        <v>0.218</v>
      </c>
      <c r="M505" s="20"/>
      <c r="N505" s="20"/>
      <c r="O505" s="209">
        <v>2.5880000000000001</v>
      </c>
      <c r="P505" s="209">
        <v>4.681</v>
      </c>
      <c r="Q505" s="209">
        <v>11.959</v>
      </c>
      <c r="R505" s="209">
        <v>10.662000000000001</v>
      </c>
      <c r="S505" s="209">
        <v>13.176</v>
      </c>
      <c r="T505" s="209">
        <v>11.135</v>
      </c>
      <c r="U505" s="209">
        <v>8.6159999999999997</v>
      </c>
      <c r="V505" s="209">
        <v>5.5209999999999999</v>
      </c>
      <c r="W505" s="209">
        <v>3.2989999999999999</v>
      </c>
      <c r="X505" s="209">
        <v>0.47599999999999998</v>
      </c>
      <c r="Y505" s="20"/>
      <c r="Z505" s="20"/>
      <c r="AA505" s="209">
        <v>1.9930000000000001</v>
      </c>
      <c r="AB505" s="209">
        <v>10.776999999999999</v>
      </c>
      <c r="AC505" s="209">
        <v>6.1639999999999997</v>
      </c>
      <c r="AD505" s="209">
        <v>10.266999999999999</v>
      </c>
      <c r="AE505" s="209">
        <v>12.847</v>
      </c>
      <c r="AF505" s="209">
        <v>10.183</v>
      </c>
      <c r="AG505" s="209">
        <v>8.468</v>
      </c>
      <c r="AH505" s="209">
        <v>5.415</v>
      </c>
      <c r="AI505" s="209">
        <v>3.7530000000000001</v>
      </c>
      <c r="AJ505" s="209">
        <v>0.52600000000000002</v>
      </c>
      <c r="AK505" s="20"/>
      <c r="AL505" s="20"/>
      <c r="AM505" s="209">
        <v>2.073</v>
      </c>
      <c r="AN505" s="209">
        <v>7.8630000000000004</v>
      </c>
      <c r="AO505" s="209">
        <v>11.731</v>
      </c>
      <c r="AP505" s="209">
        <v>10.776999999999999</v>
      </c>
      <c r="AQ505" s="209">
        <v>14.04</v>
      </c>
      <c r="AR505" s="209">
        <v>11.222</v>
      </c>
      <c r="AS505" s="209">
        <v>10.811</v>
      </c>
      <c r="AT505" s="209">
        <v>6.4349999999999996</v>
      </c>
      <c r="AU505" s="209">
        <v>4.2859999999999996</v>
      </c>
      <c r="AV505" s="20"/>
      <c r="AW505" s="20"/>
      <c r="AX505" s="20"/>
      <c r="AY505" s="209">
        <v>4.125</v>
      </c>
      <c r="AZ505" s="209">
        <v>6.9219999999999997</v>
      </c>
      <c r="BA505" s="209">
        <v>14.53</v>
      </c>
      <c r="BB505" s="21">
        <f>BB506+BB507+BB508</f>
        <v>24.519000000000002</v>
      </c>
      <c r="BC505" s="61">
        <f>BD505</f>
        <v>32.955645161290327</v>
      </c>
      <c r="BD505" s="22">
        <f t="shared" si="81"/>
        <v>32.955645161290327</v>
      </c>
      <c r="BE505" s="21">
        <f>BC505-BD505</f>
        <v>0</v>
      </c>
      <c r="BG505" s="10">
        <v>6</v>
      </c>
      <c r="BH505" s="21">
        <f t="shared" si="98"/>
        <v>2.4518999999999999E-2</v>
      </c>
      <c r="BI505" s="22">
        <f t="shared" si="98"/>
        <v>2.4518999999999999E-2</v>
      </c>
      <c r="BJ505" s="21">
        <f>BH505-BI505</f>
        <v>0</v>
      </c>
      <c r="BK505" s="21">
        <v>7.3556999999999997E-2</v>
      </c>
      <c r="BL505" s="22">
        <v>7.3556999999999997E-2</v>
      </c>
      <c r="BM505" s="21">
        <v>0</v>
      </c>
      <c r="BN505" s="21">
        <f t="shared" si="79"/>
        <v>0.29422799999999999</v>
      </c>
      <c r="BO505" s="22">
        <f t="shared" si="79"/>
        <v>0.29422799999999999</v>
      </c>
      <c r="BP505" s="21">
        <f t="shared" si="79"/>
        <v>0</v>
      </c>
    </row>
    <row r="506" spans="1:68" ht="11.1" hidden="1" customHeight="1" outlineLevel="2" x14ac:dyDescent="0.2">
      <c r="A506" s="10"/>
      <c r="B506" s="18"/>
      <c r="C506" s="18"/>
      <c r="D506" s="18"/>
      <c r="E506" s="23" t="s">
        <v>443</v>
      </c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08">
        <v>1.3979999999999999</v>
      </c>
      <c r="AZ506" s="208">
        <v>2.0169999999999999</v>
      </c>
      <c r="BA506" s="208">
        <v>4.3209999999999997</v>
      </c>
      <c r="BB506" s="21">
        <v>8.2629999999999999</v>
      </c>
      <c r="BC506" s="18"/>
      <c r="BD506" s="22">
        <f t="shared" ref="BD506:BD571" si="99">(BB506/31/24)*1000</f>
        <v>11.106182795698924</v>
      </c>
      <c r="BE506" s="21"/>
      <c r="BG506" s="10"/>
      <c r="BH506" s="21"/>
      <c r="BI506" s="22"/>
      <c r="BJ506" s="21"/>
      <c r="BK506" s="21">
        <v>0</v>
      </c>
      <c r="BL506" s="22">
        <v>2.4788999999999992E-2</v>
      </c>
      <c r="BM506" s="21"/>
      <c r="BN506" s="21">
        <f t="shared" si="79"/>
        <v>0</v>
      </c>
      <c r="BO506" s="22">
        <f t="shared" si="79"/>
        <v>9.9155999999999966E-2</v>
      </c>
      <c r="BP506" s="21">
        <f t="shared" si="79"/>
        <v>0</v>
      </c>
    </row>
    <row r="507" spans="1:68" ht="11.1" hidden="1" customHeight="1" outlineLevel="2" x14ac:dyDescent="0.2">
      <c r="A507" s="10"/>
      <c r="B507" s="18"/>
      <c r="C507" s="18"/>
      <c r="D507" s="18"/>
      <c r="E507" s="23" t="s">
        <v>444</v>
      </c>
      <c r="F507" s="208">
        <v>8.9760000000000009</v>
      </c>
      <c r="G507" s="208">
        <v>6.7809999999999997</v>
      </c>
      <c r="H507" s="208">
        <v>5.3639999999999999</v>
      </c>
      <c r="I507" s="239">
        <v>4.26</v>
      </c>
      <c r="J507" s="239"/>
      <c r="K507" s="208">
        <v>3.0830000000000002</v>
      </c>
      <c r="L507" s="208">
        <v>0.218</v>
      </c>
      <c r="M507" s="24"/>
      <c r="N507" s="24"/>
      <c r="O507" s="208">
        <v>1.7889999999999999</v>
      </c>
      <c r="P507" s="208">
        <v>1.5680000000000001</v>
      </c>
      <c r="Q507" s="208">
        <v>7.694</v>
      </c>
      <c r="R507" s="208">
        <v>6.0140000000000002</v>
      </c>
      <c r="S507" s="208">
        <v>7.569</v>
      </c>
      <c r="T507" s="208">
        <v>6.2249999999999996</v>
      </c>
      <c r="U507" s="208">
        <v>4.9489999999999998</v>
      </c>
      <c r="V507" s="208">
        <v>3.5230000000000001</v>
      </c>
      <c r="W507" s="208">
        <v>2.2549999999999999</v>
      </c>
      <c r="X507" s="208">
        <v>0.38900000000000001</v>
      </c>
      <c r="Y507" s="24"/>
      <c r="Z507" s="24"/>
      <c r="AA507" s="208">
        <v>1.425</v>
      </c>
      <c r="AB507" s="208">
        <v>8.407</v>
      </c>
      <c r="AC507" s="208">
        <v>1.855</v>
      </c>
      <c r="AD507" s="208">
        <v>5.8339999999999996</v>
      </c>
      <c r="AE507" s="208">
        <v>7.1619999999999999</v>
      </c>
      <c r="AF507" s="208">
        <v>5.8289999999999997</v>
      </c>
      <c r="AG507" s="208">
        <v>4.8440000000000003</v>
      </c>
      <c r="AH507" s="208">
        <v>3.1429999999999998</v>
      </c>
      <c r="AI507" s="208">
        <v>2.3879999999999999</v>
      </c>
      <c r="AJ507" s="208">
        <v>0.20499999999999999</v>
      </c>
      <c r="AK507" s="24"/>
      <c r="AL507" s="24"/>
      <c r="AM507" s="208">
        <v>1</v>
      </c>
      <c r="AN507" s="208">
        <v>4.4610000000000003</v>
      </c>
      <c r="AO507" s="208">
        <v>6.5869999999999997</v>
      </c>
      <c r="AP507" s="208">
        <v>5.835</v>
      </c>
      <c r="AQ507" s="208">
        <v>7.74</v>
      </c>
      <c r="AR507" s="208">
        <v>6.258</v>
      </c>
      <c r="AS507" s="208">
        <v>5.9290000000000003</v>
      </c>
      <c r="AT507" s="208">
        <v>3.3319999999999999</v>
      </c>
      <c r="AU507" s="208">
        <v>2.3839999999999999</v>
      </c>
      <c r="AV507" s="24"/>
      <c r="AW507" s="24"/>
      <c r="AX507" s="24"/>
      <c r="AY507" s="208">
        <v>1.415</v>
      </c>
      <c r="AZ507" s="208">
        <v>2.649</v>
      </c>
      <c r="BA507" s="208">
        <v>5.1109999999999998</v>
      </c>
      <c r="BB507" s="21">
        <f t="shared" si="97"/>
        <v>8.9760000000000009</v>
      </c>
      <c r="BC507" s="18"/>
      <c r="BD507" s="22">
        <f t="shared" si="99"/>
        <v>12.06451612903226</v>
      </c>
      <c r="BE507" s="21"/>
      <c r="BF507" s="2">
        <v>11.3</v>
      </c>
      <c r="BG507" s="10"/>
      <c r="BH507" s="21"/>
      <c r="BI507" s="22"/>
      <c r="BJ507" s="21"/>
      <c r="BK507" s="21">
        <v>0</v>
      </c>
      <c r="BL507" s="22">
        <v>2.6928000000000004E-2</v>
      </c>
      <c r="BM507" s="21"/>
      <c r="BN507" s="21">
        <f t="shared" si="79"/>
        <v>0</v>
      </c>
      <c r="BO507" s="22">
        <f t="shared" si="79"/>
        <v>0.10771200000000002</v>
      </c>
      <c r="BP507" s="21">
        <f t="shared" si="79"/>
        <v>0</v>
      </c>
    </row>
    <row r="508" spans="1:68" ht="11.1" hidden="1" customHeight="1" outlineLevel="2" x14ac:dyDescent="0.2">
      <c r="A508" s="10"/>
      <c r="B508" s="18"/>
      <c r="C508" s="18"/>
      <c r="D508" s="18"/>
      <c r="E508" s="23" t="s">
        <v>445</v>
      </c>
      <c r="F508" s="208">
        <v>7.28</v>
      </c>
      <c r="G508" s="208">
        <v>5.17</v>
      </c>
      <c r="H508" s="208">
        <v>4.3380000000000001</v>
      </c>
      <c r="I508" s="239">
        <v>2.9460000000000002</v>
      </c>
      <c r="J508" s="239"/>
      <c r="K508" s="208">
        <v>2.161</v>
      </c>
      <c r="L508" s="24"/>
      <c r="M508" s="24"/>
      <c r="N508" s="24"/>
      <c r="O508" s="208">
        <v>0.79900000000000004</v>
      </c>
      <c r="P508" s="208">
        <v>3.113</v>
      </c>
      <c r="Q508" s="208">
        <v>4.2649999999999997</v>
      </c>
      <c r="R508" s="208">
        <v>4.6479999999999997</v>
      </c>
      <c r="S508" s="208">
        <v>5.6070000000000002</v>
      </c>
      <c r="T508" s="208">
        <v>4.91</v>
      </c>
      <c r="U508" s="208">
        <v>3.6669999999999998</v>
      </c>
      <c r="V508" s="208">
        <v>1.998</v>
      </c>
      <c r="W508" s="208">
        <v>1.044</v>
      </c>
      <c r="X508" s="208">
        <v>8.6999999999999994E-2</v>
      </c>
      <c r="Y508" s="24"/>
      <c r="Z508" s="24"/>
      <c r="AA508" s="208">
        <v>0.56799999999999995</v>
      </c>
      <c r="AB508" s="208">
        <v>2.37</v>
      </c>
      <c r="AC508" s="208">
        <v>4.3090000000000002</v>
      </c>
      <c r="AD508" s="208">
        <v>4.4329999999999998</v>
      </c>
      <c r="AE508" s="208">
        <v>5.6849999999999996</v>
      </c>
      <c r="AF508" s="208">
        <v>4.3540000000000001</v>
      </c>
      <c r="AG508" s="208">
        <v>3.6240000000000001</v>
      </c>
      <c r="AH508" s="208">
        <v>2.2719999999999998</v>
      </c>
      <c r="AI508" s="208">
        <v>1.365</v>
      </c>
      <c r="AJ508" s="208">
        <v>0.32100000000000001</v>
      </c>
      <c r="AK508" s="24"/>
      <c r="AL508" s="24"/>
      <c r="AM508" s="208">
        <v>1.073</v>
      </c>
      <c r="AN508" s="208">
        <v>3.4020000000000001</v>
      </c>
      <c r="AO508" s="208">
        <v>5.1440000000000001</v>
      </c>
      <c r="AP508" s="208">
        <v>4.9420000000000002</v>
      </c>
      <c r="AQ508" s="208">
        <v>6.3</v>
      </c>
      <c r="AR508" s="208">
        <v>4.9640000000000004</v>
      </c>
      <c r="AS508" s="208">
        <v>4.8819999999999997</v>
      </c>
      <c r="AT508" s="208">
        <v>3.1030000000000002</v>
      </c>
      <c r="AU508" s="208">
        <v>1.9019999999999999</v>
      </c>
      <c r="AV508" s="24"/>
      <c r="AW508" s="24"/>
      <c r="AX508" s="24"/>
      <c r="AY508" s="208">
        <v>1.3120000000000001</v>
      </c>
      <c r="AZ508" s="208">
        <v>2.2559999999999998</v>
      </c>
      <c r="BA508" s="208">
        <v>5.0979999999999999</v>
      </c>
      <c r="BB508" s="21">
        <f t="shared" si="97"/>
        <v>7.28</v>
      </c>
      <c r="BC508" s="18"/>
      <c r="BD508" s="22">
        <f t="shared" si="99"/>
        <v>9.78494623655914</v>
      </c>
      <c r="BE508" s="21"/>
      <c r="BG508" s="10"/>
      <c r="BH508" s="21"/>
      <c r="BI508" s="22"/>
      <c r="BJ508" s="21"/>
      <c r="BK508" s="21">
        <v>0</v>
      </c>
      <c r="BL508" s="22">
        <v>2.1839999999999998E-2</v>
      </c>
      <c r="BM508" s="21"/>
      <c r="BN508" s="21">
        <f t="shared" si="79"/>
        <v>0</v>
      </c>
      <c r="BO508" s="22">
        <f t="shared" si="79"/>
        <v>8.7359999999999993E-2</v>
      </c>
      <c r="BP508" s="21">
        <f t="shared" si="79"/>
        <v>0</v>
      </c>
    </row>
    <row r="509" spans="1:68" ht="11.1" hidden="1" customHeight="1" outlineLevel="1" collapsed="1" x14ac:dyDescent="0.2">
      <c r="A509" s="10"/>
      <c r="B509" s="18"/>
      <c r="C509" s="18"/>
      <c r="D509" s="18"/>
      <c r="E509" s="19" t="s">
        <v>30</v>
      </c>
      <c r="F509" s="207">
        <v>1882.9</v>
      </c>
      <c r="G509" s="207">
        <v>1439.4</v>
      </c>
      <c r="H509" s="207">
        <v>1264.5999999999999</v>
      </c>
      <c r="I509" s="240">
        <v>900.65899999999999</v>
      </c>
      <c r="J509" s="240"/>
      <c r="K509" s="209">
        <v>603.55799999999999</v>
      </c>
      <c r="L509" s="209">
        <v>8.3640000000000008</v>
      </c>
      <c r="M509" s="20"/>
      <c r="N509" s="20"/>
      <c r="O509" s="209">
        <v>946.12599999999998</v>
      </c>
      <c r="P509" s="207">
        <v>1308.7539999999999</v>
      </c>
      <c r="Q509" s="207">
        <v>2001.5419999999999</v>
      </c>
      <c r="R509" s="209">
        <v>877.47699999999998</v>
      </c>
      <c r="S509" s="207">
        <v>2243.44</v>
      </c>
      <c r="T509" s="207">
        <v>2306.2469999999998</v>
      </c>
      <c r="U509" s="207">
        <v>1616.6880000000001</v>
      </c>
      <c r="V509" s="209">
        <v>821.95699999999999</v>
      </c>
      <c r="W509" s="209">
        <v>510.57</v>
      </c>
      <c r="X509" s="209">
        <v>4.992</v>
      </c>
      <c r="Y509" s="209">
        <v>2.028</v>
      </c>
      <c r="Z509" s="209">
        <v>1.625</v>
      </c>
      <c r="AA509" s="207">
        <v>-2126.7840000000001</v>
      </c>
      <c r="AB509" s="209">
        <v>983.06799999999998</v>
      </c>
      <c r="AC509" s="207">
        <v>1545.932</v>
      </c>
      <c r="AD509" s="207">
        <v>1995.7360000000001</v>
      </c>
      <c r="AE509" s="207">
        <v>1870.098</v>
      </c>
      <c r="AF509" s="207">
        <v>1507.0409999999999</v>
      </c>
      <c r="AG509" s="207">
        <v>1087.1130000000001</v>
      </c>
      <c r="AH509" s="209">
        <v>736.48199999999997</v>
      </c>
      <c r="AI509" s="209">
        <v>524.52300000000002</v>
      </c>
      <c r="AJ509" s="209">
        <v>17.148</v>
      </c>
      <c r="AK509" s="209">
        <v>3.1890000000000001</v>
      </c>
      <c r="AL509" s="209">
        <v>4.0490000000000004</v>
      </c>
      <c r="AM509" s="209">
        <v>599.18700000000001</v>
      </c>
      <c r="AN509" s="209">
        <v>980.75300000000004</v>
      </c>
      <c r="AO509" s="207">
        <v>1605.355</v>
      </c>
      <c r="AP509" s="207">
        <v>2050.8980000000001</v>
      </c>
      <c r="AQ509" s="207">
        <v>2014.5150000000001</v>
      </c>
      <c r="AR509" s="207">
        <v>1645.489</v>
      </c>
      <c r="AS509" s="207">
        <v>1393.1659999999999</v>
      </c>
      <c r="AT509" s="209">
        <v>866.51800000000003</v>
      </c>
      <c r="AU509" s="209">
        <v>472.83699999999999</v>
      </c>
      <c r="AV509" s="209">
        <v>8.2550000000000008</v>
      </c>
      <c r="AW509" s="20"/>
      <c r="AX509" s="20"/>
      <c r="AY509" s="209">
        <v>449.24900000000002</v>
      </c>
      <c r="AZ509" s="209">
        <v>755.86699999999996</v>
      </c>
      <c r="BA509" s="207">
        <v>1413.3820000000001</v>
      </c>
      <c r="BB509" s="21">
        <f>SUM(BB510:BB529)</f>
        <v>2747.0559999999996</v>
      </c>
      <c r="BC509" s="18">
        <v>8469.06</v>
      </c>
      <c r="BD509" s="22">
        <f t="shared" si="99"/>
        <v>3692.2795698924724</v>
      </c>
      <c r="BE509" s="21">
        <f>BC509-BD509</f>
        <v>4776.7804301075266</v>
      </c>
      <c r="BF509" s="2">
        <v>8469.06</v>
      </c>
      <c r="BG509" s="10">
        <v>4</v>
      </c>
      <c r="BH509" s="21">
        <f t="shared" si="98"/>
        <v>6.3009806399999997</v>
      </c>
      <c r="BI509" s="22">
        <f t="shared" si="98"/>
        <v>2.7470559999999997</v>
      </c>
      <c r="BJ509" s="21">
        <f>BH509-BI509</f>
        <v>3.55392464</v>
      </c>
      <c r="BK509" s="21">
        <v>18.90294192</v>
      </c>
      <c r="BL509" s="22">
        <v>8.2411679999999983</v>
      </c>
      <c r="BM509" s="21">
        <v>10.661773920000002</v>
      </c>
      <c r="BN509" s="21">
        <f t="shared" si="79"/>
        <v>75.61176768</v>
      </c>
      <c r="BO509" s="22">
        <f t="shared" si="79"/>
        <v>32.964671999999993</v>
      </c>
      <c r="BP509" s="21">
        <f t="shared" si="79"/>
        <v>42.647095680000007</v>
      </c>
    </row>
    <row r="510" spans="1:68" ht="11.1" hidden="1" customHeight="1" outlineLevel="2" x14ac:dyDescent="0.2">
      <c r="A510" s="10"/>
      <c r="B510" s="18"/>
      <c r="C510" s="18"/>
      <c r="D510" s="18"/>
      <c r="E510" s="23" t="s">
        <v>446</v>
      </c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08">
        <v>168.21299999999999</v>
      </c>
      <c r="AN510" s="208">
        <v>24.762</v>
      </c>
      <c r="AO510" s="208">
        <v>37.649000000000001</v>
      </c>
      <c r="AP510" s="208">
        <v>49.423999999999999</v>
      </c>
      <c r="AQ510" s="208">
        <v>40.459000000000003</v>
      </c>
      <c r="AR510" s="208">
        <v>35.555999999999997</v>
      </c>
      <c r="AS510" s="208">
        <v>29.716000000000001</v>
      </c>
      <c r="AT510" s="208">
        <v>20.741</v>
      </c>
      <c r="AU510" s="208">
        <v>13.887</v>
      </c>
      <c r="AV510" s="24"/>
      <c r="AW510" s="24"/>
      <c r="AX510" s="24"/>
      <c r="AY510" s="208">
        <v>34.749000000000002</v>
      </c>
      <c r="AZ510" s="208">
        <v>61.786999999999999</v>
      </c>
      <c r="BA510" s="208">
        <v>102.883</v>
      </c>
      <c r="BB510" s="21">
        <f t="shared" si="97"/>
        <v>168.21299999999999</v>
      </c>
      <c r="BC510" s="18"/>
      <c r="BD510" s="22">
        <f t="shared" si="99"/>
        <v>226.09274193548387</v>
      </c>
      <c r="BE510" s="21"/>
      <c r="BG510" s="10"/>
      <c r="BH510" s="21"/>
      <c r="BI510" s="22"/>
      <c r="BJ510" s="21"/>
      <c r="BK510" s="21">
        <v>0</v>
      </c>
      <c r="BL510" s="22">
        <v>0.50463900000000006</v>
      </c>
      <c r="BM510" s="21"/>
      <c r="BN510" s="21">
        <f t="shared" si="79"/>
        <v>0</v>
      </c>
      <c r="BO510" s="22">
        <f t="shared" si="79"/>
        <v>2.0185560000000002</v>
      </c>
      <c r="BP510" s="21">
        <f t="shared" si="79"/>
        <v>0</v>
      </c>
    </row>
    <row r="511" spans="1:68" ht="11.1" hidden="1" customHeight="1" outlineLevel="2" x14ac:dyDescent="0.2">
      <c r="A511" s="10"/>
      <c r="B511" s="18"/>
      <c r="C511" s="18"/>
      <c r="D511" s="18"/>
      <c r="E511" s="23" t="s">
        <v>447</v>
      </c>
      <c r="F511" s="208">
        <v>252.9</v>
      </c>
      <c r="G511" s="208">
        <v>179.7</v>
      </c>
      <c r="H511" s="208">
        <v>152.1</v>
      </c>
      <c r="I511" s="239">
        <v>103.607</v>
      </c>
      <c r="J511" s="239"/>
      <c r="K511" s="208">
        <v>66.242000000000004</v>
      </c>
      <c r="L511" s="24"/>
      <c r="M511" s="24"/>
      <c r="N511" s="24"/>
      <c r="O511" s="208">
        <v>111</v>
      </c>
      <c r="P511" s="208">
        <v>134.63900000000001</v>
      </c>
      <c r="Q511" s="208">
        <v>199.16300000000001</v>
      </c>
      <c r="R511" s="208">
        <v>239.303</v>
      </c>
      <c r="S511" s="208">
        <v>235.48699999999999</v>
      </c>
      <c r="T511" s="208">
        <v>237.97</v>
      </c>
      <c r="U511" s="208">
        <v>172.38300000000001</v>
      </c>
      <c r="V511" s="208">
        <v>92.679000000000002</v>
      </c>
      <c r="W511" s="208">
        <v>59.901000000000003</v>
      </c>
      <c r="X511" s="24"/>
      <c r="Y511" s="24"/>
      <c r="Z511" s="24"/>
      <c r="AA511" s="208">
        <v>-51.945</v>
      </c>
      <c r="AB511" s="208">
        <v>104.15900000000001</v>
      </c>
      <c r="AC511" s="208">
        <v>175.87299999999999</v>
      </c>
      <c r="AD511" s="208">
        <v>238.32300000000001</v>
      </c>
      <c r="AE511" s="208">
        <v>226.02699999999999</v>
      </c>
      <c r="AF511" s="208">
        <v>187.30500000000001</v>
      </c>
      <c r="AG511" s="208">
        <v>125.732</v>
      </c>
      <c r="AH511" s="208">
        <v>82.385000000000005</v>
      </c>
      <c r="AI511" s="208">
        <v>58.398000000000003</v>
      </c>
      <c r="AJ511" s="24"/>
      <c r="AK511" s="24"/>
      <c r="AL511" s="24"/>
      <c r="AM511" s="208">
        <v>46.875999999999998</v>
      </c>
      <c r="AN511" s="208">
        <v>109.515</v>
      </c>
      <c r="AO511" s="208">
        <v>190.86</v>
      </c>
      <c r="AP511" s="208">
        <v>245.13300000000001</v>
      </c>
      <c r="AQ511" s="208">
        <v>231.596</v>
      </c>
      <c r="AR511" s="208">
        <v>185.57900000000001</v>
      </c>
      <c r="AS511" s="208">
        <v>157.81100000000001</v>
      </c>
      <c r="AT511" s="208">
        <v>98.474000000000004</v>
      </c>
      <c r="AU511" s="208">
        <v>49.954000000000001</v>
      </c>
      <c r="AV511" s="24"/>
      <c r="AW511" s="24"/>
      <c r="AX511" s="24"/>
      <c r="AY511" s="208">
        <v>54.61</v>
      </c>
      <c r="AZ511" s="208">
        <v>88.248000000000005</v>
      </c>
      <c r="BA511" s="208">
        <v>159.398</v>
      </c>
      <c r="BB511" s="21">
        <f t="shared" si="97"/>
        <v>252.9</v>
      </c>
      <c r="BC511" s="18"/>
      <c r="BD511" s="22">
        <f t="shared" si="99"/>
        <v>339.91935483870964</v>
      </c>
      <c r="BE511" s="21"/>
      <c r="BG511" s="10"/>
      <c r="BH511" s="21"/>
      <c r="BI511" s="22"/>
      <c r="BJ511" s="21"/>
      <c r="BK511" s="21">
        <v>0</v>
      </c>
      <c r="BL511" s="22">
        <v>0.75869999999999993</v>
      </c>
      <c r="BM511" s="21"/>
      <c r="BN511" s="21">
        <f t="shared" si="79"/>
        <v>0</v>
      </c>
      <c r="BO511" s="22">
        <f t="shared" si="79"/>
        <v>3.0347999999999997</v>
      </c>
      <c r="BP511" s="21">
        <f t="shared" si="79"/>
        <v>0</v>
      </c>
    </row>
    <row r="512" spans="1:68" ht="11.1" hidden="1" customHeight="1" outlineLevel="2" x14ac:dyDescent="0.2">
      <c r="A512" s="10"/>
      <c r="B512" s="18"/>
      <c r="C512" s="18"/>
      <c r="D512" s="18"/>
      <c r="E512" s="23" t="s">
        <v>448</v>
      </c>
      <c r="F512" s="208">
        <v>66.5</v>
      </c>
      <c r="G512" s="208">
        <v>50</v>
      </c>
      <c r="H512" s="208">
        <v>46.6</v>
      </c>
      <c r="I512" s="239">
        <v>33.578000000000003</v>
      </c>
      <c r="J512" s="239"/>
      <c r="K512" s="208">
        <v>31.597999999999999</v>
      </c>
      <c r="L512" s="208">
        <v>2.99</v>
      </c>
      <c r="M512" s="24"/>
      <c r="N512" s="24"/>
      <c r="O512" s="208">
        <v>17.494</v>
      </c>
      <c r="P512" s="208">
        <v>43.652000000000001</v>
      </c>
      <c r="Q512" s="208">
        <v>70.475999999999999</v>
      </c>
      <c r="R512" s="208">
        <v>29.901</v>
      </c>
      <c r="S512" s="208">
        <v>79.275999999999996</v>
      </c>
      <c r="T512" s="208">
        <v>88.08</v>
      </c>
      <c r="U512" s="208">
        <v>61.633000000000003</v>
      </c>
      <c r="V512" s="208">
        <v>35.694000000000003</v>
      </c>
      <c r="W512" s="208">
        <v>20.649000000000001</v>
      </c>
      <c r="X512" s="24"/>
      <c r="Y512" s="24"/>
      <c r="Z512" s="24"/>
      <c r="AA512" s="208">
        <v>-74.891999999999996</v>
      </c>
      <c r="AB512" s="208">
        <v>30.812999999999999</v>
      </c>
      <c r="AC512" s="208">
        <v>49.003999999999998</v>
      </c>
      <c r="AD512" s="208">
        <v>64.14</v>
      </c>
      <c r="AE512" s="208">
        <v>62.83</v>
      </c>
      <c r="AF512" s="208">
        <v>51.51</v>
      </c>
      <c r="AG512" s="208">
        <v>38.07</v>
      </c>
      <c r="AH512" s="208">
        <v>27.988</v>
      </c>
      <c r="AI512" s="208">
        <v>23.091000000000001</v>
      </c>
      <c r="AJ512" s="208">
        <v>2.4169999999999998</v>
      </c>
      <c r="AK512" s="24"/>
      <c r="AL512" s="24"/>
      <c r="AM512" s="208">
        <v>16.055</v>
      </c>
      <c r="AN512" s="208">
        <v>33.463999999999999</v>
      </c>
      <c r="AO512" s="208">
        <v>49.287999999999997</v>
      </c>
      <c r="AP512" s="208">
        <v>64.424999999999997</v>
      </c>
      <c r="AQ512" s="208">
        <v>62.603999999999999</v>
      </c>
      <c r="AR512" s="208">
        <v>51.271999999999998</v>
      </c>
      <c r="AS512" s="208">
        <v>43.795000000000002</v>
      </c>
      <c r="AT512" s="208">
        <v>29.620999999999999</v>
      </c>
      <c r="AU512" s="208">
        <v>17.742000000000001</v>
      </c>
      <c r="AV512" s="24"/>
      <c r="AW512" s="24"/>
      <c r="AX512" s="24"/>
      <c r="AY512" s="208">
        <v>16.254999999999999</v>
      </c>
      <c r="AZ512" s="208">
        <v>26.663</v>
      </c>
      <c r="BA512" s="208">
        <v>48.631999999999998</v>
      </c>
      <c r="BB512" s="21">
        <f t="shared" si="97"/>
        <v>88.08</v>
      </c>
      <c r="BC512" s="18"/>
      <c r="BD512" s="22">
        <f t="shared" si="99"/>
        <v>118.38709677419355</v>
      </c>
      <c r="BE512" s="21"/>
      <c r="BG512" s="10"/>
      <c r="BH512" s="21"/>
      <c r="BI512" s="22"/>
      <c r="BJ512" s="21"/>
      <c r="BK512" s="21">
        <v>0</v>
      </c>
      <c r="BL512" s="22">
        <v>0.26424000000000003</v>
      </c>
      <c r="BM512" s="21"/>
      <c r="BN512" s="21">
        <f t="shared" si="79"/>
        <v>0</v>
      </c>
      <c r="BO512" s="22">
        <f t="shared" si="79"/>
        <v>1.0569600000000001</v>
      </c>
      <c r="BP512" s="21">
        <f t="shared" si="79"/>
        <v>0</v>
      </c>
    </row>
    <row r="513" spans="1:68" ht="11.1" hidden="1" customHeight="1" outlineLevel="2" x14ac:dyDescent="0.2">
      <c r="A513" s="10"/>
      <c r="B513" s="18"/>
      <c r="C513" s="18"/>
      <c r="D513" s="18"/>
      <c r="E513" s="23" t="s">
        <v>449</v>
      </c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08">
        <v>14.159000000000001</v>
      </c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1">
        <f t="shared" si="97"/>
        <v>14.159000000000001</v>
      </c>
      <c r="BC513" s="18"/>
      <c r="BD513" s="22">
        <f t="shared" si="99"/>
        <v>19.030913978494624</v>
      </c>
      <c r="BE513" s="21"/>
      <c r="BG513" s="10"/>
      <c r="BH513" s="21"/>
      <c r="BI513" s="22"/>
      <c r="BJ513" s="21"/>
      <c r="BK513" s="21">
        <v>0</v>
      </c>
      <c r="BL513" s="22">
        <v>4.2477000000000001E-2</v>
      </c>
      <c r="BM513" s="21"/>
      <c r="BN513" s="21">
        <f t="shared" ref="BN513:BP576" si="100">BK513*4</f>
        <v>0</v>
      </c>
      <c r="BO513" s="22">
        <f t="shared" si="100"/>
        <v>0.169908</v>
      </c>
      <c r="BP513" s="21">
        <f t="shared" si="100"/>
        <v>0</v>
      </c>
    </row>
    <row r="514" spans="1:68" ht="11.1" hidden="1" customHeight="1" outlineLevel="2" x14ac:dyDescent="0.2">
      <c r="A514" s="10"/>
      <c r="B514" s="18"/>
      <c r="C514" s="18"/>
      <c r="D514" s="18"/>
      <c r="E514" s="23" t="s">
        <v>450</v>
      </c>
      <c r="F514" s="208">
        <v>6</v>
      </c>
      <c r="G514" s="208">
        <v>5.0999999999999996</v>
      </c>
      <c r="H514" s="208">
        <v>5.3</v>
      </c>
      <c r="I514" s="239">
        <v>3.7559999999999998</v>
      </c>
      <c r="J514" s="239"/>
      <c r="K514" s="208">
        <v>1.8</v>
      </c>
      <c r="L514" s="24"/>
      <c r="M514" s="24"/>
      <c r="N514" s="24"/>
      <c r="O514" s="208">
        <v>4.7629999999999999</v>
      </c>
      <c r="P514" s="208">
        <v>6.1550000000000002</v>
      </c>
      <c r="Q514" s="208">
        <v>8.5730000000000004</v>
      </c>
      <c r="R514" s="208">
        <v>8.4220000000000006</v>
      </c>
      <c r="S514" s="208">
        <v>9.6110000000000007</v>
      </c>
      <c r="T514" s="208">
        <v>9.4760000000000009</v>
      </c>
      <c r="U514" s="208">
        <v>8.3059999999999992</v>
      </c>
      <c r="V514" s="208">
        <v>5.5229999999999997</v>
      </c>
      <c r="W514" s="208">
        <v>3.8889999999999998</v>
      </c>
      <c r="X514" s="208">
        <v>1.8979999999999999</v>
      </c>
      <c r="Y514" s="208">
        <v>2.028</v>
      </c>
      <c r="Z514" s="208">
        <v>1.625</v>
      </c>
      <c r="AA514" s="208">
        <v>-811.93600000000004</v>
      </c>
      <c r="AB514" s="208">
        <v>6.3659999999999997</v>
      </c>
      <c r="AC514" s="208">
        <v>9.1920000000000002</v>
      </c>
      <c r="AD514" s="208">
        <v>10.036</v>
      </c>
      <c r="AE514" s="208">
        <v>10.164</v>
      </c>
      <c r="AF514" s="208">
        <v>8.5739999999999998</v>
      </c>
      <c r="AG514" s="208">
        <v>7.0979999999999999</v>
      </c>
      <c r="AH514" s="208">
        <v>5.3949999999999996</v>
      </c>
      <c r="AI514" s="208">
        <v>6.4489999999999998</v>
      </c>
      <c r="AJ514" s="208">
        <v>7.7919999999999998</v>
      </c>
      <c r="AK514" s="208">
        <v>3.1890000000000001</v>
      </c>
      <c r="AL514" s="208">
        <v>4.0490000000000004</v>
      </c>
      <c r="AM514" s="208">
        <v>5.8129999999999997</v>
      </c>
      <c r="AN514" s="208">
        <v>7.7409999999999997</v>
      </c>
      <c r="AO514" s="208">
        <v>9.6679999999999993</v>
      </c>
      <c r="AP514" s="208">
        <v>12.395</v>
      </c>
      <c r="AQ514" s="208">
        <v>16.097999999999999</v>
      </c>
      <c r="AR514" s="208">
        <v>12.837999999999999</v>
      </c>
      <c r="AS514" s="208">
        <v>13.166</v>
      </c>
      <c r="AT514" s="208">
        <v>9.1590000000000007</v>
      </c>
      <c r="AU514" s="208">
        <v>6.7380000000000004</v>
      </c>
      <c r="AV514" s="208">
        <v>6.6829999999999998</v>
      </c>
      <c r="AW514" s="24"/>
      <c r="AX514" s="24"/>
      <c r="AY514" s="208">
        <v>9.3879999999999999</v>
      </c>
      <c r="AZ514" s="208">
        <v>10.553000000000001</v>
      </c>
      <c r="BA514" s="208">
        <v>13.236000000000001</v>
      </c>
      <c r="BB514" s="21">
        <f t="shared" si="97"/>
        <v>16.097999999999999</v>
      </c>
      <c r="BC514" s="18"/>
      <c r="BD514" s="22">
        <f t="shared" si="99"/>
        <v>21.637096774193548</v>
      </c>
      <c r="BE514" s="21"/>
      <c r="BG514" s="10"/>
      <c r="BH514" s="21"/>
      <c r="BI514" s="22"/>
      <c r="BJ514" s="21"/>
      <c r="BK514" s="21">
        <v>0</v>
      </c>
      <c r="BL514" s="22">
        <v>4.829399999999999E-2</v>
      </c>
      <c r="BM514" s="21"/>
      <c r="BN514" s="21">
        <f t="shared" si="100"/>
        <v>0</v>
      </c>
      <c r="BO514" s="22">
        <f t="shared" si="100"/>
        <v>0.19317599999999996</v>
      </c>
      <c r="BP514" s="21">
        <f t="shared" si="100"/>
        <v>0</v>
      </c>
    </row>
    <row r="515" spans="1:68" ht="11.1" hidden="1" customHeight="1" outlineLevel="2" x14ac:dyDescent="0.2">
      <c r="A515" s="10"/>
      <c r="B515" s="18"/>
      <c r="C515" s="18"/>
      <c r="D515" s="18"/>
      <c r="E515" s="23" t="s">
        <v>451</v>
      </c>
      <c r="F515" s="208">
        <v>26.5</v>
      </c>
      <c r="G515" s="208">
        <v>26.6</v>
      </c>
      <c r="H515" s="208">
        <v>15.3</v>
      </c>
      <c r="I515" s="239">
        <v>14.25</v>
      </c>
      <c r="J515" s="239"/>
      <c r="K515" s="208">
        <v>7.9820000000000002</v>
      </c>
      <c r="L515" s="24"/>
      <c r="M515" s="24"/>
      <c r="N515" s="24"/>
      <c r="O515" s="208">
        <v>5.359</v>
      </c>
      <c r="P515" s="208">
        <v>12.954000000000001</v>
      </c>
      <c r="Q515" s="208">
        <v>144.232</v>
      </c>
      <c r="R515" s="208">
        <v>-102.18300000000001</v>
      </c>
      <c r="S515" s="208">
        <v>24.776</v>
      </c>
      <c r="T515" s="208">
        <v>23.529</v>
      </c>
      <c r="U515" s="208">
        <v>17.21</v>
      </c>
      <c r="V515" s="208">
        <v>7.7759999999999998</v>
      </c>
      <c r="W515" s="208">
        <v>4.4950000000000001</v>
      </c>
      <c r="X515" s="24"/>
      <c r="Y515" s="24"/>
      <c r="Z515" s="24"/>
      <c r="AA515" s="208">
        <v>-5.3330000000000002</v>
      </c>
      <c r="AB515" s="208">
        <v>10.811999999999999</v>
      </c>
      <c r="AC515" s="208">
        <v>17.108000000000001</v>
      </c>
      <c r="AD515" s="208">
        <v>21.521000000000001</v>
      </c>
      <c r="AE515" s="208">
        <v>21.486000000000001</v>
      </c>
      <c r="AF515" s="208">
        <v>15.913</v>
      </c>
      <c r="AG515" s="208">
        <v>12.54</v>
      </c>
      <c r="AH515" s="208">
        <v>6.1820000000000004</v>
      </c>
      <c r="AI515" s="208">
        <v>4.3129999999999997</v>
      </c>
      <c r="AJ515" s="24"/>
      <c r="AK515" s="24"/>
      <c r="AL515" s="24"/>
      <c r="AM515" s="208">
        <v>5.7549999999999999</v>
      </c>
      <c r="AN515" s="208">
        <v>11.757</v>
      </c>
      <c r="AO515" s="208">
        <v>17.350000000000001</v>
      </c>
      <c r="AP515" s="208">
        <v>21.913</v>
      </c>
      <c r="AQ515" s="208">
        <v>22.207999999999998</v>
      </c>
      <c r="AR515" s="208">
        <v>17.925000000000001</v>
      </c>
      <c r="AS515" s="208">
        <v>13.852</v>
      </c>
      <c r="AT515" s="208">
        <v>6.226</v>
      </c>
      <c r="AU515" s="208">
        <v>3.3820000000000001</v>
      </c>
      <c r="AV515" s="24"/>
      <c r="AW515" s="24"/>
      <c r="AX515" s="24"/>
      <c r="AY515" s="208">
        <v>3.9940000000000002</v>
      </c>
      <c r="AZ515" s="208">
        <v>6.7229999999999999</v>
      </c>
      <c r="BA515" s="208">
        <v>15.319000000000001</v>
      </c>
      <c r="BB515" s="21">
        <f t="shared" si="97"/>
        <v>144.232</v>
      </c>
      <c r="BC515" s="18"/>
      <c r="BD515" s="22">
        <f t="shared" si="99"/>
        <v>193.86021505376343</v>
      </c>
      <c r="BE515" s="21"/>
      <c r="BG515" s="10"/>
      <c r="BH515" s="21"/>
      <c r="BI515" s="22"/>
      <c r="BJ515" s="21"/>
      <c r="BK515" s="21">
        <v>0</v>
      </c>
      <c r="BL515" s="22">
        <v>0.43269599999999991</v>
      </c>
      <c r="BM515" s="21"/>
      <c r="BN515" s="21">
        <f t="shared" si="100"/>
        <v>0</v>
      </c>
      <c r="BO515" s="22">
        <f t="shared" si="100"/>
        <v>1.7307839999999997</v>
      </c>
      <c r="BP515" s="21">
        <f t="shared" si="100"/>
        <v>0</v>
      </c>
    </row>
    <row r="516" spans="1:68" ht="11.1" hidden="1" customHeight="1" outlineLevel="2" x14ac:dyDescent="0.2">
      <c r="A516" s="10"/>
      <c r="B516" s="18"/>
      <c r="C516" s="18"/>
      <c r="D516" s="18"/>
      <c r="E516" s="23" t="s">
        <v>452</v>
      </c>
      <c r="F516" s="208">
        <v>99.6</v>
      </c>
      <c r="G516" s="208">
        <v>78.099999999999994</v>
      </c>
      <c r="H516" s="208">
        <v>68.900000000000006</v>
      </c>
      <c r="I516" s="239">
        <v>50.423000000000002</v>
      </c>
      <c r="J516" s="239"/>
      <c r="K516" s="208">
        <v>40.531999999999996</v>
      </c>
      <c r="L516" s="24"/>
      <c r="M516" s="24"/>
      <c r="N516" s="24"/>
      <c r="O516" s="208">
        <v>136</v>
      </c>
      <c r="P516" s="208">
        <v>72.055000000000007</v>
      </c>
      <c r="Q516" s="208">
        <v>81.186000000000007</v>
      </c>
      <c r="R516" s="208">
        <v>56.054000000000002</v>
      </c>
      <c r="S516" s="208">
        <v>95.081000000000003</v>
      </c>
      <c r="T516" s="208">
        <v>96.694000000000003</v>
      </c>
      <c r="U516" s="208">
        <v>67.066000000000003</v>
      </c>
      <c r="V516" s="208">
        <v>38.816000000000003</v>
      </c>
      <c r="W516" s="208">
        <v>22.77</v>
      </c>
      <c r="X516" s="24"/>
      <c r="Y516" s="24"/>
      <c r="Z516" s="24"/>
      <c r="AA516" s="208">
        <v>-32.807000000000002</v>
      </c>
      <c r="AB516" s="208">
        <v>46.304000000000002</v>
      </c>
      <c r="AC516" s="208">
        <v>67.156999999999996</v>
      </c>
      <c r="AD516" s="208">
        <v>88.117000000000004</v>
      </c>
      <c r="AE516" s="208">
        <v>83.245000000000005</v>
      </c>
      <c r="AF516" s="208">
        <v>68.715000000000003</v>
      </c>
      <c r="AG516" s="208">
        <v>48.281999999999996</v>
      </c>
      <c r="AH516" s="208">
        <v>33.396999999999998</v>
      </c>
      <c r="AI516" s="208">
        <v>24.731999999999999</v>
      </c>
      <c r="AJ516" s="24"/>
      <c r="AK516" s="24"/>
      <c r="AL516" s="24"/>
      <c r="AM516" s="208">
        <v>19.942</v>
      </c>
      <c r="AN516" s="208">
        <v>41.914999999999999</v>
      </c>
      <c r="AO516" s="208">
        <v>66.405000000000001</v>
      </c>
      <c r="AP516" s="208">
        <v>93.105999999999995</v>
      </c>
      <c r="AQ516" s="208">
        <v>86.16</v>
      </c>
      <c r="AR516" s="208">
        <v>68.724999999999994</v>
      </c>
      <c r="AS516" s="208">
        <v>57.037999999999997</v>
      </c>
      <c r="AT516" s="208">
        <v>36.844000000000001</v>
      </c>
      <c r="AU516" s="208">
        <v>22.13</v>
      </c>
      <c r="AV516" s="24"/>
      <c r="AW516" s="24"/>
      <c r="AX516" s="24"/>
      <c r="AY516" s="208">
        <v>19.809999999999999</v>
      </c>
      <c r="AZ516" s="208">
        <v>32.399000000000001</v>
      </c>
      <c r="BA516" s="208">
        <v>66.703999999999994</v>
      </c>
      <c r="BB516" s="21">
        <f t="shared" si="97"/>
        <v>136</v>
      </c>
      <c r="BC516" s="18"/>
      <c r="BD516" s="22">
        <f t="shared" si="99"/>
        <v>182.79569892473117</v>
      </c>
      <c r="BE516" s="21"/>
      <c r="BG516" s="10"/>
      <c r="BH516" s="21"/>
      <c r="BI516" s="22"/>
      <c r="BJ516" s="21"/>
      <c r="BK516" s="21">
        <v>0</v>
      </c>
      <c r="BL516" s="22">
        <v>0.40800000000000003</v>
      </c>
      <c r="BM516" s="21"/>
      <c r="BN516" s="21">
        <f t="shared" si="100"/>
        <v>0</v>
      </c>
      <c r="BO516" s="22">
        <f t="shared" si="100"/>
        <v>1.6320000000000001</v>
      </c>
      <c r="BP516" s="21">
        <f t="shared" si="100"/>
        <v>0</v>
      </c>
    </row>
    <row r="517" spans="1:68" ht="11.1" hidden="1" customHeight="1" outlineLevel="2" x14ac:dyDescent="0.2">
      <c r="A517" s="10"/>
      <c r="B517" s="18"/>
      <c r="C517" s="18"/>
      <c r="D517" s="18"/>
      <c r="E517" s="23" t="s">
        <v>453</v>
      </c>
      <c r="F517" s="208">
        <v>116.9</v>
      </c>
      <c r="G517" s="208">
        <v>88.3</v>
      </c>
      <c r="H517" s="208">
        <v>81.099999999999994</v>
      </c>
      <c r="I517" s="239">
        <v>54.978999999999999</v>
      </c>
      <c r="J517" s="239"/>
      <c r="K517" s="208">
        <v>46.453000000000003</v>
      </c>
      <c r="L517" s="24"/>
      <c r="M517" s="24"/>
      <c r="N517" s="24"/>
      <c r="O517" s="208">
        <v>35.807000000000002</v>
      </c>
      <c r="P517" s="208">
        <v>87.817999999999998</v>
      </c>
      <c r="Q517" s="208">
        <v>117.256</v>
      </c>
      <c r="R517" s="208">
        <v>95.706000000000003</v>
      </c>
      <c r="S517" s="208">
        <v>163.53899999999999</v>
      </c>
      <c r="T517" s="208">
        <v>145.893</v>
      </c>
      <c r="U517" s="208">
        <v>106.59</v>
      </c>
      <c r="V517" s="208">
        <v>60.877000000000002</v>
      </c>
      <c r="W517" s="208">
        <v>29.663</v>
      </c>
      <c r="X517" s="24"/>
      <c r="Y517" s="24"/>
      <c r="Z517" s="24"/>
      <c r="AA517" s="208">
        <v>-30.856999999999999</v>
      </c>
      <c r="AB517" s="208">
        <v>78.146000000000001</v>
      </c>
      <c r="AC517" s="208">
        <v>102.93600000000001</v>
      </c>
      <c r="AD517" s="208">
        <v>141.06899999999999</v>
      </c>
      <c r="AE517" s="208">
        <v>132.08500000000001</v>
      </c>
      <c r="AF517" s="208">
        <v>98.772000000000006</v>
      </c>
      <c r="AG517" s="208">
        <v>78.381</v>
      </c>
      <c r="AH517" s="208">
        <v>48.841000000000001</v>
      </c>
      <c r="AI517" s="208">
        <v>33.978999999999999</v>
      </c>
      <c r="AJ517" s="24"/>
      <c r="AK517" s="24"/>
      <c r="AL517" s="24"/>
      <c r="AM517" s="208">
        <v>28.513000000000002</v>
      </c>
      <c r="AN517" s="208">
        <v>57.543999999999997</v>
      </c>
      <c r="AO517" s="208">
        <v>98.385999999999996</v>
      </c>
      <c r="AP517" s="208">
        <v>120.742</v>
      </c>
      <c r="AQ517" s="208">
        <v>116.02800000000001</v>
      </c>
      <c r="AR517" s="208">
        <v>98.402000000000001</v>
      </c>
      <c r="AS517" s="208">
        <v>89.227000000000004</v>
      </c>
      <c r="AT517" s="208">
        <v>59.667999999999999</v>
      </c>
      <c r="AU517" s="208">
        <v>33.587000000000003</v>
      </c>
      <c r="AV517" s="24"/>
      <c r="AW517" s="24"/>
      <c r="AX517" s="24"/>
      <c r="AY517" s="208">
        <v>28.125</v>
      </c>
      <c r="AZ517" s="208">
        <v>44.841000000000001</v>
      </c>
      <c r="BA517" s="208">
        <v>87.152000000000001</v>
      </c>
      <c r="BB517" s="21">
        <f t="shared" si="97"/>
        <v>163.53899999999999</v>
      </c>
      <c r="BC517" s="18"/>
      <c r="BD517" s="22">
        <f t="shared" si="99"/>
        <v>219.81048387096772</v>
      </c>
      <c r="BE517" s="21"/>
      <c r="BG517" s="10"/>
      <c r="BH517" s="21"/>
      <c r="BI517" s="22"/>
      <c r="BJ517" s="21"/>
      <c r="BK517" s="21">
        <v>0</v>
      </c>
      <c r="BL517" s="22">
        <v>0.49061699999999997</v>
      </c>
      <c r="BM517" s="21"/>
      <c r="BN517" s="21">
        <f t="shared" si="100"/>
        <v>0</v>
      </c>
      <c r="BO517" s="22">
        <f t="shared" si="100"/>
        <v>1.9624679999999999</v>
      </c>
      <c r="BP517" s="21">
        <f t="shared" si="100"/>
        <v>0</v>
      </c>
    </row>
    <row r="518" spans="1:68" ht="11.1" hidden="1" customHeight="1" outlineLevel="2" x14ac:dyDescent="0.2">
      <c r="A518" s="10"/>
      <c r="B518" s="18"/>
      <c r="C518" s="18"/>
      <c r="D518" s="18"/>
      <c r="E518" s="23" t="s">
        <v>454</v>
      </c>
      <c r="F518" s="208">
        <v>118.9</v>
      </c>
      <c r="G518" s="208">
        <v>88.6</v>
      </c>
      <c r="H518" s="208">
        <v>74.599999999999994</v>
      </c>
      <c r="I518" s="239">
        <v>47.899000000000001</v>
      </c>
      <c r="J518" s="239"/>
      <c r="K518" s="208">
        <v>28.831</v>
      </c>
      <c r="L518" s="24"/>
      <c r="M518" s="24"/>
      <c r="N518" s="24"/>
      <c r="O518" s="208">
        <v>67</v>
      </c>
      <c r="P518" s="208">
        <v>79.122</v>
      </c>
      <c r="Q518" s="208">
        <v>116.15300000000001</v>
      </c>
      <c r="R518" s="208">
        <v>98.269000000000005</v>
      </c>
      <c r="S518" s="208">
        <v>132.905</v>
      </c>
      <c r="T518" s="208">
        <v>136.982</v>
      </c>
      <c r="U518" s="208">
        <v>95.852999999999994</v>
      </c>
      <c r="V518" s="208">
        <v>57.345999999999997</v>
      </c>
      <c r="W518" s="208">
        <v>29.18</v>
      </c>
      <c r="X518" s="24"/>
      <c r="Y518" s="24"/>
      <c r="Z518" s="24"/>
      <c r="AA518" s="208">
        <v>-447.95</v>
      </c>
      <c r="AB518" s="208">
        <v>64.203999999999994</v>
      </c>
      <c r="AC518" s="208">
        <v>106.676</v>
      </c>
      <c r="AD518" s="208">
        <v>140.52600000000001</v>
      </c>
      <c r="AE518" s="208">
        <v>136.78899999999999</v>
      </c>
      <c r="AF518" s="208">
        <v>105.95699999999999</v>
      </c>
      <c r="AG518" s="208">
        <v>73.367999999999995</v>
      </c>
      <c r="AH518" s="208">
        <v>47.563000000000002</v>
      </c>
      <c r="AI518" s="208">
        <v>32.780999999999999</v>
      </c>
      <c r="AJ518" s="24"/>
      <c r="AK518" s="24"/>
      <c r="AL518" s="24"/>
      <c r="AM518" s="208">
        <v>26.542999999999999</v>
      </c>
      <c r="AN518" s="208">
        <v>67.162000000000006</v>
      </c>
      <c r="AO518" s="208">
        <v>113.788</v>
      </c>
      <c r="AP518" s="208">
        <v>150.94399999999999</v>
      </c>
      <c r="AQ518" s="208">
        <v>141.81200000000001</v>
      </c>
      <c r="AR518" s="208">
        <v>116.82</v>
      </c>
      <c r="AS518" s="208">
        <v>93.373000000000005</v>
      </c>
      <c r="AT518" s="208">
        <v>53.784999999999997</v>
      </c>
      <c r="AU518" s="208">
        <v>27.021000000000001</v>
      </c>
      <c r="AV518" s="24"/>
      <c r="AW518" s="24"/>
      <c r="AX518" s="24"/>
      <c r="AY518" s="208">
        <v>30.177</v>
      </c>
      <c r="AZ518" s="208">
        <v>50.189</v>
      </c>
      <c r="BA518" s="208">
        <v>101.56100000000001</v>
      </c>
      <c r="BB518" s="21">
        <f t="shared" si="97"/>
        <v>150.94399999999999</v>
      </c>
      <c r="BC518" s="18"/>
      <c r="BD518" s="22">
        <f t="shared" si="99"/>
        <v>202.88172043010752</v>
      </c>
      <c r="BE518" s="21"/>
      <c r="BG518" s="10"/>
      <c r="BH518" s="21"/>
      <c r="BI518" s="22"/>
      <c r="BJ518" s="21"/>
      <c r="BK518" s="21">
        <v>0</v>
      </c>
      <c r="BL518" s="22">
        <v>0.45283200000000001</v>
      </c>
      <c r="BM518" s="21"/>
      <c r="BN518" s="21">
        <f t="shared" si="100"/>
        <v>0</v>
      </c>
      <c r="BO518" s="22">
        <f t="shared" si="100"/>
        <v>1.811328</v>
      </c>
      <c r="BP518" s="21">
        <f t="shared" si="100"/>
        <v>0</v>
      </c>
    </row>
    <row r="519" spans="1:68" ht="11.1" hidden="1" customHeight="1" outlineLevel="2" x14ac:dyDescent="0.2">
      <c r="A519" s="10"/>
      <c r="B519" s="18"/>
      <c r="C519" s="18"/>
      <c r="D519" s="18"/>
      <c r="E519" s="23" t="s">
        <v>455</v>
      </c>
      <c r="F519" s="208">
        <v>108.6</v>
      </c>
      <c r="G519" s="208">
        <v>82.3</v>
      </c>
      <c r="H519" s="208">
        <v>73.099999999999994</v>
      </c>
      <c r="I519" s="239">
        <v>51.911000000000001</v>
      </c>
      <c r="J519" s="239"/>
      <c r="K519" s="208">
        <v>34.552999999999997</v>
      </c>
      <c r="L519" s="24"/>
      <c r="M519" s="24"/>
      <c r="N519" s="24"/>
      <c r="O519" s="208">
        <v>28.504999999999999</v>
      </c>
      <c r="P519" s="208">
        <v>66.872</v>
      </c>
      <c r="Q519" s="208">
        <v>106.782</v>
      </c>
      <c r="R519" s="208">
        <v>86.768000000000001</v>
      </c>
      <c r="S519" s="208">
        <v>125.398</v>
      </c>
      <c r="T519" s="208">
        <v>132.251</v>
      </c>
      <c r="U519" s="208">
        <v>97.097999999999999</v>
      </c>
      <c r="V519" s="208">
        <v>43.906999999999996</v>
      </c>
      <c r="W519" s="208">
        <v>29.28</v>
      </c>
      <c r="X519" s="24"/>
      <c r="Y519" s="24"/>
      <c r="Z519" s="24"/>
      <c r="AA519" s="208">
        <v>-25.364999999999998</v>
      </c>
      <c r="AB519" s="208">
        <v>61.293999999999997</v>
      </c>
      <c r="AC519" s="208">
        <v>98.820999999999998</v>
      </c>
      <c r="AD519" s="208">
        <v>128.60900000000001</v>
      </c>
      <c r="AE519" s="208">
        <v>120.242</v>
      </c>
      <c r="AF519" s="208">
        <v>98.245000000000005</v>
      </c>
      <c r="AG519" s="208">
        <v>73.215999999999994</v>
      </c>
      <c r="AH519" s="208">
        <v>53.017000000000003</v>
      </c>
      <c r="AI519" s="208">
        <v>37.125</v>
      </c>
      <c r="AJ519" s="24"/>
      <c r="AK519" s="24"/>
      <c r="AL519" s="24"/>
      <c r="AM519" s="208">
        <v>29.963999999999999</v>
      </c>
      <c r="AN519" s="208">
        <v>62.216999999999999</v>
      </c>
      <c r="AO519" s="208">
        <v>98.656999999999996</v>
      </c>
      <c r="AP519" s="208">
        <v>129.01</v>
      </c>
      <c r="AQ519" s="208">
        <v>129.25299999999999</v>
      </c>
      <c r="AR519" s="208">
        <v>105.922</v>
      </c>
      <c r="AS519" s="208">
        <v>94.736000000000004</v>
      </c>
      <c r="AT519" s="208">
        <v>61.917000000000002</v>
      </c>
      <c r="AU519" s="208">
        <v>34.845999999999997</v>
      </c>
      <c r="AV519" s="24"/>
      <c r="AW519" s="24"/>
      <c r="AX519" s="24"/>
      <c r="AY519" s="24"/>
      <c r="AZ519" s="24"/>
      <c r="BA519" s="24"/>
      <c r="BB519" s="21">
        <f t="shared" si="97"/>
        <v>132.251</v>
      </c>
      <c r="BC519" s="18"/>
      <c r="BD519" s="22">
        <f t="shared" si="99"/>
        <v>177.75672043010752</v>
      </c>
      <c r="BE519" s="21"/>
      <c r="BG519" s="10"/>
      <c r="BH519" s="21"/>
      <c r="BI519" s="22"/>
      <c r="BJ519" s="21"/>
      <c r="BK519" s="21">
        <v>0</v>
      </c>
      <c r="BL519" s="22">
        <v>0.39675300000000002</v>
      </c>
      <c r="BM519" s="21"/>
      <c r="BN519" s="21">
        <f t="shared" si="100"/>
        <v>0</v>
      </c>
      <c r="BO519" s="22">
        <f t="shared" si="100"/>
        <v>1.5870120000000001</v>
      </c>
      <c r="BP519" s="21">
        <f t="shared" si="100"/>
        <v>0</v>
      </c>
    </row>
    <row r="520" spans="1:68" ht="11.1" hidden="1" customHeight="1" outlineLevel="2" x14ac:dyDescent="0.2">
      <c r="A520" s="10"/>
      <c r="B520" s="18"/>
      <c r="C520" s="18"/>
      <c r="D520" s="18"/>
      <c r="E520" s="23" t="s">
        <v>456</v>
      </c>
      <c r="F520" s="208">
        <v>84.8</v>
      </c>
      <c r="G520" s="208">
        <v>65.7</v>
      </c>
      <c r="H520" s="208">
        <v>65.099999999999994</v>
      </c>
      <c r="I520" s="239">
        <v>50.374000000000002</v>
      </c>
      <c r="J520" s="239"/>
      <c r="K520" s="208">
        <v>29.681000000000001</v>
      </c>
      <c r="L520" s="24"/>
      <c r="M520" s="24"/>
      <c r="N520" s="24"/>
      <c r="O520" s="208">
        <v>117</v>
      </c>
      <c r="P520" s="208">
        <v>118.67700000000001</v>
      </c>
      <c r="Q520" s="208">
        <v>190.64599999999999</v>
      </c>
      <c r="R520" s="208">
        <v>-137.036</v>
      </c>
      <c r="S520" s="208">
        <v>226.345</v>
      </c>
      <c r="T520" s="208">
        <v>235.72399999999999</v>
      </c>
      <c r="U520" s="208">
        <v>149.39099999999999</v>
      </c>
      <c r="V520" s="208">
        <v>33.073</v>
      </c>
      <c r="W520" s="208">
        <v>24.352</v>
      </c>
      <c r="X520" s="24"/>
      <c r="Y520" s="24"/>
      <c r="Z520" s="24"/>
      <c r="AA520" s="208">
        <v>-415.78100000000001</v>
      </c>
      <c r="AB520" s="208">
        <v>34.761000000000003</v>
      </c>
      <c r="AC520" s="208">
        <v>59.557000000000002</v>
      </c>
      <c r="AD520" s="208">
        <v>78.325000000000003</v>
      </c>
      <c r="AE520" s="208">
        <v>72.972999999999999</v>
      </c>
      <c r="AF520" s="208">
        <v>60.789000000000001</v>
      </c>
      <c r="AG520" s="208">
        <v>44.847000000000001</v>
      </c>
      <c r="AH520" s="208">
        <v>31.896999999999998</v>
      </c>
      <c r="AI520" s="208">
        <v>23.456</v>
      </c>
      <c r="AJ520" s="24"/>
      <c r="AK520" s="24"/>
      <c r="AL520" s="24"/>
      <c r="AM520" s="208">
        <v>15.01</v>
      </c>
      <c r="AN520" s="208">
        <v>37.314</v>
      </c>
      <c r="AO520" s="208">
        <v>62.216000000000001</v>
      </c>
      <c r="AP520" s="208">
        <v>74.212999999999994</v>
      </c>
      <c r="AQ520" s="208">
        <v>71.024000000000001</v>
      </c>
      <c r="AR520" s="208">
        <v>59.036999999999999</v>
      </c>
      <c r="AS520" s="208">
        <v>51.676000000000002</v>
      </c>
      <c r="AT520" s="208">
        <v>31.045999999999999</v>
      </c>
      <c r="AU520" s="208">
        <v>17.146000000000001</v>
      </c>
      <c r="AV520" s="24"/>
      <c r="AW520" s="24"/>
      <c r="AX520" s="24"/>
      <c r="AY520" s="208">
        <v>17.166</v>
      </c>
      <c r="AZ520" s="208">
        <v>29.251999999999999</v>
      </c>
      <c r="BA520" s="208">
        <v>56.061999999999998</v>
      </c>
      <c r="BB520" s="21">
        <f t="shared" si="97"/>
        <v>235.72399999999999</v>
      </c>
      <c r="BC520" s="18"/>
      <c r="BD520" s="22">
        <f t="shared" si="99"/>
        <v>316.83333333333337</v>
      </c>
      <c r="BE520" s="21"/>
      <c r="BG520" s="10"/>
      <c r="BH520" s="21"/>
      <c r="BI520" s="22"/>
      <c r="BJ520" s="21"/>
      <c r="BK520" s="21">
        <v>0</v>
      </c>
      <c r="BL520" s="22">
        <v>0.70717200000000002</v>
      </c>
      <c r="BM520" s="21"/>
      <c r="BN520" s="21">
        <f t="shared" si="100"/>
        <v>0</v>
      </c>
      <c r="BO520" s="22">
        <f t="shared" si="100"/>
        <v>2.8286880000000001</v>
      </c>
      <c r="BP520" s="21">
        <f t="shared" si="100"/>
        <v>0</v>
      </c>
    </row>
    <row r="521" spans="1:68" ht="11.1" hidden="1" customHeight="1" outlineLevel="2" x14ac:dyDescent="0.2">
      <c r="A521" s="10"/>
      <c r="B521" s="18"/>
      <c r="C521" s="18"/>
      <c r="D521" s="18"/>
      <c r="E521" s="23" t="s">
        <v>457</v>
      </c>
      <c r="F521" s="208">
        <v>94.8</v>
      </c>
      <c r="G521" s="208">
        <v>72.5</v>
      </c>
      <c r="H521" s="208">
        <v>65.900000000000006</v>
      </c>
      <c r="I521" s="239">
        <v>48.737000000000002</v>
      </c>
      <c r="J521" s="239"/>
      <c r="K521" s="208">
        <v>45.124000000000002</v>
      </c>
      <c r="L521" s="24"/>
      <c r="M521" s="24"/>
      <c r="N521" s="24"/>
      <c r="O521" s="208">
        <v>43.250999999999998</v>
      </c>
      <c r="P521" s="208">
        <v>65.409000000000006</v>
      </c>
      <c r="Q521" s="208">
        <v>90.763999999999996</v>
      </c>
      <c r="R521" s="208">
        <v>42.645000000000003</v>
      </c>
      <c r="S521" s="208">
        <v>107.739</v>
      </c>
      <c r="T521" s="208">
        <v>110.52500000000001</v>
      </c>
      <c r="U521" s="208">
        <v>77.986999999999995</v>
      </c>
      <c r="V521" s="208">
        <v>38.218000000000004</v>
      </c>
      <c r="W521" s="208">
        <v>11.497</v>
      </c>
      <c r="X521" s="24"/>
      <c r="Y521" s="24"/>
      <c r="Z521" s="24"/>
      <c r="AA521" s="208">
        <v>44.710999999999999</v>
      </c>
      <c r="AB521" s="208">
        <v>57.481999999999999</v>
      </c>
      <c r="AC521" s="208">
        <v>90.545000000000002</v>
      </c>
      <c r="AD521" s="208">
        <v>114.691</v>
      </c>
      <c r="AE521" s="208">
        <v>105.292</v>
      </c>
      <c r="AF521" s="208">
        <v>88.02</v>
      </c>
      <c r="AG521" s="208">
        <v>62.47</v>
      </c>
      <c r="AH521" s="208">
        <v>47.213000000000001</v>
      </c>
      <c r="AI521" s="208">
        <v>31.446999999999999</v>
      </c>
      <c r="AJ521" s="24"/>
      <c r="AK521" s="24"/>
      <c r="AL521" s="24"/>
      <c r="AM521" s="208">
        <v>27.372</v>
      </c>
      <c r="AN521" s="208">
        <v>56.628</v>
      </c>
      <c r="AO521" s="208">
        <v>88.855999999999995</v>
      </c>
      <c r="AP521" s="208">
        <v>111.15600000000001</v>
      </c>
      <c r="AQ521" s="208">
        <v>104.714</v>
      </c>
      <c r="AR521" s="208">
        <v>88.917000000000002</v>
      </c>
      <c r="AS521" s="208">
        <v>75.564999999999998</v>
      </c>
      <c r="AT521" s="208">
        <v>51.494</v>
      </c>
      <c r="AU521" s="208">
        <v>32.890999999999998</v>
      </c>
      <c r="AV521" s="24"/>
      <c r="AW521" s="24"/>
      <c r="AX521" s="24"/>
      <c r="AY521" s="208">
        <v>31.457000000000001</v>
      </c>
      <c r="AZ521" s="208">
        <v>47.238</v>
      </c>
      <c r="BA521" s="208">
        <v>77.212999999999994</v>
      </c>
      <c r="BB521" s="21">
        <f t="shared" si="97"/>
        <v>114.691</v>
      </c>
      <c r="BC521" s="18"/>
      <c r="BD521" s="22">
        <f t="shared" si="99"/>
        <v>154.15456989247312</v>
      </c>
      <c r="BE521" s="21"/>
      <c r="BG521" s="10"/>
      <c r="BH521" s="21"/>
      <c r="BI521" s="22"/>
      <c r="BJ521" s="21"/>
      <c r="BK521" s="21">
        <v>0</v>
      </c>
      <c r="BL521" s="22">
        <v>0.34407300000000007</v>
      </c>
      <c r="BM521" s="21"/>
      <c r="BN521" s="21">
        <f t="shared" si="100"/>
        <v>0</v>
      </c>
      <c r="BO521" s="22">
        <f t="shared" si="100"/>
        <v>1.3762920000000003</v>
      </c>
      <c r="BP521" s="21">
        <f t="shared" si="100"/>
        <v>0</v>
      </c>
    </row>
    <row r="522" spans="1:68" ht="11.1" hidden="1" customHeight="1" outlineLevel="2" x14ac:dyDescent="0.2">
      <c r="A522" s="10"/>
      <c r="B522" s="18"/>
      <c r="C522" s="18"/>
      <c r="D522" s="18"/>
      <c r="E522" s="23" t="s">
        <v>458</v>
      </c>
      <c r="F522" s="208">
        <v>104.7</v>
      </c>
      <c r="G522" s="208">
        <v>84.7</v>
      </c>
      <c r="H522" s="208">
        <v>73.5</v>
      </c>
      <c r="I522" s="239">
        <v>47.823</v>
      </c>
      <c r="J522" s="239"/>
      <c r="K522" s="208">
        <v>30.297999999999998</v>
      </c>
      <c r="L522" s="24"/>
      <c r="M522" s="24"/>
      <c r="N522" s="24"/>
      <c r="O522" s="208">
        <v>35.081000000000003</v>
      </c>
      <c r="P522" s="208">
        <v>64.388999999999996</v>
      </c>
      <c r="Q522" s="208">
        <v>99.405000000000001</v>
      </c>
      <c r="R522" s="208">
        <v>63.628999999999998</v>
      </c>
      <c r="S522" s="208">
        <v>116.045</v>
      </c>
      <c r="T522" s="208">
        <v>118.205</v>
      </c>
      <c r="U522" s="208">
        <v>88.869</v>
      </c>
      <c r="V522" s="208">
        <v>45.689</v>
      </c>
      <c r="W522" s="208">
        <v>25.983000000000001</v>
      </c>
      <c r="X522" s="24"/>
      <c r="Y522" s="24"/>
      <c r="Z522" s="24"/>
      <c r="AA522" s="208">
        <v>-31.161999999999999</v>
      </c>
      <c r="AB522" s="208">
        <v>52.661000000000001</v>
      </c>
      <c r="AC522" s="208">
        <v>86.01</v>
      </c>
      <c r="AD522" s="208">
        <v>112.684</v>
      </c>
      <c r="AE522" s="208">
        <v>103.863</v>
      </c>
      <c r="AF522" s="208">
        <v>79.823999999999998</v>
      </c>
      <c r="AG522" s="208">
        <v>60.045999999999999</v>
      </c>
      <c r="AH522" s="208">
        <v>37.588000000000001</v>
      </c>
      <c r="AI522" s="208">
        <v>25.16</v>
      </c>
      <c r="AJ522" s="24"/>
      <c r="AK522" s="24"/>
      <c r="AL522" s="24"/>
      <c r="AM522" s="208">
        <v>19.581</v>
      </c>
      <c r="AN522" s="208">
        <v>51.795000000000002</v>
      </c>
      <c r="AO522" s="208">
        <v>90.778999999999996</v>
      </c>
      <c r="AP522" s="208">
        <v>98.221000000000004</v>
      </c>
      <c r="AQ522" s="208">
        <v>100.366</v>
      </c>
      <c r="AR522" s="208">
        <v>79.796000000000006</v>
      </c>
      <c r="AS522" s="208">
        <v>65.885999999999996</v>
      </c>
      <c r="AT522" s="208">
        <v>39.881</v>
      </c>
      <c r="AU522" s="208">
        <v>21.244</v>
      </c>
      <c r="AV522" s="24"/>
      <c r="AW522" s="24"/>
      <c r="AX522" s="24"/>
      <c r="AY522" s="208">
        <v>17.050999999999998</v>
      </c>
      <c r="AZ522" s="208">
        <v>33.19</v>
      </c>
      <c r="BA522" s="208">
        <v>72.356999999999999</v>
      </c>
      <c r="BB522" s="21">
        <f t="shared" si="97"/>
        <v>118.205</v>
      </c>
      <c r="BC522" s="18"/>
      <c r="BD522" s="22">
        <f t="shared" si="99"/>
        <v>158.87768817204301</v>
      </c>
      <c r="BE522" s="21"/>
      <c r="BG522" s="10"/>
      <c r="BH522" s="21"/>
      <c r="BI522" s="22"/>
      <c r="BJ522" s="21"/>
      <c r="BK522" s="21">
        <v>0</v>
      </c>
      <c r="BL522" s="22">
        <v>0.35461500000000001</v>
      </c>
      <c r="BM522" s="21"/>
      <c r="BN522" s="21">
        <f t="shared" si="100"/>
        <v>0</v>
      </c>
      <c r="BO522" s="22">
        <f t="shared" si="100"/>
        <v>1.4184600000000001</v>
      </c>
      <c r="BP522" s="21">
        <f t="shared" si="100"/>
        <v>0</v>
      </c>
    </row>
    <row r="523" spans="1:68" ht="11.1" hidden="1" customHeight="1" outlineLevel="2" x14ac:dyDescent="0.2">
      <c r="A523" s="10"/>
      <c r="B523" s="18"/>
      <c r="C523" s="18"/>
      <c r="D523" s="18"/>
      <c r="E523" s="23" t="s">
        <v>459</v>
      </c>
      <c r="F523" s="208">
        <v>55.4</v>
      </c>
      <c r="G523" s="208">
        <v>42.2</v>
      </c>
      <c r="H523" s="208">
        <v>41.6</v>
      </c>
      <c r="I523" s="239">
        <v>28.62</v>
      </c>
      <c r="J523" s="239"/>
      <c r="K523" s="208">
        <v>18.41</v>
      </c>
      <c r="L523" s="24"/>
      <c r="M523" s="24"/>
      <c r="N523" s="24"/>
      <c r="O523" s="208">
        <v>33.140999999999998</v>
      </c>
      <c r="P523" s="208">
        <v>80.328000000000003</v>
      </c>
      <c r="Q523" s="208">
        <v>80.295000000000002</v>
      </c>
      <c r="R523" s="208">
        <v>-24.01</v>
      </c>
      <c r="S523" s="208">
        <v>91.510999999999996</v>
      </c>
      <c r="T523" s="208">
        <v>94.152000000000001</v>
      </c>
      <c r="U523" s="208">
        <v>78.399000000000001</v>
      </c>
      <c r="V523" s="208">
        <v>29.42</v>
      </c>
      <c r="W523" s="208">
        <v>19.956</v>
      </c>
      <c r="X523" s="24"/>
      <c r="Y523" s="24"/>
      <c r="Z523" s="24"/>
      <c r="AA523" s="208">
        <v>-99.826999999999998</v>
      </c>
      <c r="AB523" s="208">
        <v>29.577000000000002</v>
      </c>
      <c r="AC523" s="208">
        <v>49.798999999999999</v>
      </c>
      <c r="AD523" s="208">
        <v>66.480999999999995</v>
      </c>
      <c r="AE523" s="208">
        <v>62.881</v>
      </c>
      <c r="AF523" s="208">
        <v>51.47</v>
      </c>
      <c r="AG523" s="208">
        <v>39.128</v>
      </c>
      <c r="AH523" s="208">
        <v>26.327999999999999</v>
      </c>
      <c r="AI523" s="208">
        <v>17.811</v>
      </c>
      <c r="AJ523" s="24"/>
      <c r="AK523" s="24"/>
      <c r="AL523" s="24"/>
      <c r="AM523" s="208">
        <v>18.788</v>
      </c>
      <c r="AN523" s="208">
        <v>32.619</v>
      </c>
      <c r="AO523" s="208">
        <v>51.499000000000002</v>
      </c>
      <c r="AP523" s="208">
        <v>66.724000000000004</v>
      </c>
      <c r="AQ523" s="208">
        <v>62.030999999999999</v>
      </c>
      <c r="AR523" s="208">
        <v>48.485999999999997</v>
      </c>
      <c r="AS523" s="208">
        <v>38.225000000000001</v>
      </c>
      <c r="AT523" s="208">
        <v>24.138999999999999</v>
      </c>
      <c r="AU523" s="208">
        <v>11.686</v>
      </c>
      <c r="AV523" s="24"/>
      <c r="AW523" s="24"/>
      <c r="AX523" s="24"/>
      <c r="AY523" s="208">
        <v>11.24</v>
      </c>
      <c r="AZ523" s="208">
        <v>20.047999999999998</v>
      </c>
      <c r="BA523" s="208">
        <v>39.92</v>
      </c>
      <c r="BB523" s="21">
        <f t="shared" si="97"/>
        <v>94.152000000000001</v>
      </c>
      <c r="BC523" s="18"/>
      <c r="BD523" s="22">
        <f t="shared" si="99"/>
        <v>126.54838709677421</v>
      </c>
      <c r="BE523" s="21"/>
      <c r="BG523" s="10"/>
      <c r="BH523" s="21"/>
      <c r="BI523" s="22"/>
      <c r="BJ523" s="21"/>
      <c r="BK523" s="21">
        <v>0</v>
      </c>
      <c r="BL523" s="22">
        <v>0.28245600000000004</v>
      </c>
      <c r="BM523" s="21"/>
      <c r="BN523" s="21">
        <f t="shared" si="100"/>
        <v>0</v>
      </c>
      <c r="BO523" s="22">
        <f t="shared" si="100"/>
        <v>1.1298240000000002</v>
      </c>
      <c r="BP523" s="21">
        <f t="shared" si="100"/>
        <v>0</v>
      </c>
    </row>
    <row r="524" spans="1:68" ht="11.1" hidden="1" customHeight="1" outlineLevel="2" x14ac:dyDescent="0.2">
      <c r="A524" s="10"/>
      <c r="B524" s="18"/>
      <c r="C524" s="18"/>
      <c r="D524" s="18"/>
      <c r="E524" s="23" t="s">
        <v>460</v>
      </c>
      <c r="F524" s="208">
        <v>61.1</v>
      </c>
      <c r="G524" s="208">
        <v>45.1</v>
      </c>
      <c r="H524" s="208">
        <v>42.1</v>
      </c>
      <c r="I524" s="239">
        <v>30.606999999999999</v>
      </c>
      <c r="J524" s="239"/>
      <c r="K524" s="208">
        <v>21.914000000000001</v>
      </c>
      <c r="L524" s="24"/>
      <c r="M524" s="24"/>
      <c r="N524" s="24"/>
      <c r="O524" s="208">
        <v>30.126999999999999</v>
      </c>
      <c r="P524" s="208">
        <v>40.988999999999997</v>
      </c>
      <c r="Q524" s="208">
        <v>57.218000000000004</v>
      </c>
      <c r="R524" s="208">
        <v>30.138000000000002</v>
      </c>
      <c r="S524" s="208">
        <v>65.424000000000007</v>
      </c>
      <c r="T524" s="208">
        <v>66.274000000000001</v>
      </c>
      <c r="U524" s="208">
        <v>46.268999999999998</v>
      </c>
      <c r="V524" s="208">
        <v>25.895</v>
      </c>
      <c r="W524" s="208">
        <v>15.167999999999999</v>
      </c>
      <c r="X524" s="24"/>
      <c r="Y524" s="24"/>
      <c r="Z524" s="24"/>
      <c r="AA524" s="208">
        <v>-12.500999999999999</v>
      </c>
      <c r="AB524" s="208">
        <v>32.432000000000002</v>
      </c>
      <c r="AC524" s="208">
        <v>50.43</v>
      </c>
      <c r="AD524" s="208">
        <v>63.491</v>
      </c>
      <c r="AE524" s="208">
        <v>61.142000000000003</v>
      </c>
      <c r="AF524" s="208">
        <v>50.942999999999998</v>
      </c>
      <c r="AG524" s="208">
        <v>37.561999999999998</v>
      </c>
      <c r="AH524" s="208">
        <v>24.815000000000001</v>
      </c>
      <c r="AI524" s="208">
        <v>17.268000000000001</v>
      </c>
      <c r="AJ524" s="24"/>
      <c r="AK524" s="24"/>
      <c r="AL524" s="24"/>
      <c r="AM524" s="208">
        <v>14.994</v>
      </c>
      <c r="AN524" s="208">
        <v>31.707999999999998</v>
      </c>
      <c r="AO524" s="208">
        <v>52.771000000000001</v>
      </c>
      <c r="AP524" s="208">
        <v>66.369</v>
      </c>
      <c r="AQ524" s="208">
        <v>65.885999999999996</v>
      </c>
      <c r="AR524" s="208">
        <v>52.502000000000002</v>
      </c>
      <c r="AS524" s="208">
        <v>44.094000000000001</v>
      </c>
      <c r="AT524" s="208">
        <v>29.08</v>
      </c>
      <c r="AU524" s="208">
        <v>15.696999999999999</v>
      </c>
      <c r="AV524" s="24"/>
      <c r="AW524" s="24"/>
      <c r="AX524" s="24"/>
      <c r="AY524" s="208">
        <v>13.742000000000001</v>
      </c>
      <c r="AZ524" s="208">
        <v>25.289000000000001</v>
      </c>
      <c r="BA524" s="208">
        <v>46.402000000000001</v>
      </c>
      <c r="BB524" s="21">
        <f t="shared" si="97"/>
        <v>66.369</v>
      </c>
      <c r="BC524" s="18"/>
      <c r="BD524" s="22">
        <f t="shared" si="99"/>
        <v>89.20564516129032</v>
      </c>
      <c r="BE524" s="21"/>
      <c r="BG524" s="10"/>
      <c r="BH524" s="21"/>
      <c r="BI524" s="22"/>
      <c r="BJ524" s="21"/>
      <c r="BK524" s="21">
        <v>0</v>
      </c>
      <c r="BL524" s="22">
        <v>0.19910699999999998</v>
      </c>
      <c r="BM524" s="21"/>
      <c r="BN524" s="21">
        <f t="shared" si="100"/>
        <v>0</v>
      </c>
      <c r="BO524" s="22">
        <f t="shared" si="100"/>
        <v>0.79642799999999991</v>
      </c>
      <c r="BP524" s="21">
        <f t="shared" si="100"/>
        <v>0</v>
      </c>
    </row>
    <row r="525" spans="1:68" ht="11.1" hidden="1" customHeight="1" outlineLevel="2" x14ac:dyDescent="0.2">
      <c r="A525" s="10"/>
      <c r="B525" s="18"/>
      <c r="C525" s="18"/>
      <c r="D525" s="18"/>
      <c r="E525" s="23" t="s">
        <v>461</v>
      </c>
      <c r="F525" s="208">
        <v>31.6</v>
      </c>
      <c r="G525" s="208">
        <v>23.9</v>
      </c>
      <c r="H525" s="208">
        <v>22.8</v>
      </c>
      <c r="I525" s="239">
        <v>17.111999999999998</v>
      </c>
      <c r="J525" s="239"/>
      <c r="K525" s="208">
        <v>13.795</v>
      </c>
      <c r="L525" s="24"/>
      <c r="M525" s="24"/>
      <c r="N525" s="24"/>
      <c r="O525" s="208">
        <v>15.157</v>
      </c>
      <c r="P525" s="208">
        <v>21.292999999999999</v>
      </c>
      <c r="Q525" s="208">
        <v>31.483000000000001</v>
      </c>
      <c r="R525" s="208">
        <v>17.376999999999999</v>
      </c>
      <c r="S525" s="208">
        <v>36.021000000000001</v>
      </c>
      <c r="T525" s="208">
        <v>37.314999999999998</v>
      </c>
      <c r="U525" s="208">
        <v>24.536000000000001</v>
      </c>
      <c r="V525" s="208">
        <v>20.67</v>
      </c>
      <c r="W525" s="208">
        <v>26.006</v>
      </c>
      <c r="X525" s="24"/>
      <c r="Y525" s="24"/>
      <c r="Z525" s="24"/>
      <c r="AA525" s="208">
        <v>-24.138000000000002</v>
      </c>
      <c r="AB525" s="208">
        <v>17.568999999999999</v>
      </c>
      <c r="AC525" s="208">
        <v>27.36</v>
      </c>
      <c r="AD525" s="208">
        <v>34.606000000000002</v>
      </c>
      <c r="AE525" s="208">
        <v>32.613999999999997</v>
      </c>
      <c r="AF525" s="208">
        <v>26.742999999999999</v>
      </c>
      <c r="AG525" s="208">
        <v>20.398</v>
      </c>
      <c r="AH525" s="208">
        <v>14.430999999999999</v>
      </c>
      <c r="AI525" s="208">
        <v>11.028</v>
      </c>
      <c r="AJ525" s="24"/>
      <c r="AK525" s="24"/>
      <c r="AL525" s="24"/>
      <c r="AM525" s="208">
        <v>8.3219999999999992</v>
      </c>
      <c r="AN525" s="208">
        <v>17.350999999999999</v>
      </c>
      <c r="AO525" s="208">
        <v>26.84</v>
      </c>
      <c r="AP525" s="208">
        <v>36.917000000000002</v>
      </c>
      <c r="AQ525" s="208">
        <v>32.991</v>
      </c>
      <c r="AR525" s="208">
        <v>27.178999999999998</v>
      </c>
      <c r="AS525" s="208">
        <v>23.611999999999998</v>
      </c>
      <c r="AT525" s="208">
        <v>15.776999999999999</v>
      </c>
      <c r="AU525" s="208">
        <v>9.49</v>
      </c>
      <c r="AV525" s="24"/>
      <c r="AW525" s="24"/>
      <c r="AX525" s="24"/>
      <c r="AY525" s="208">
        <v>7.9260000000000002</v>
      </c>
      <c r="AZ525" s="208">
        <v>13.627000000000001</v>
      </c>
      <c r="BA525" s="208">
        <v>25.454999999999998</v>
      </c>
      <c r="BB525" s="21">
        <f t="shared" si="97"/>
        <v>37.314999999999998</v>
      </c>
      <c r="BC525" s="18"/>
      <c r="BD525" s="22">
        <f t="shared" si="99"/>
        <v>50.154569892473113</v>
      </c>
      <c r="BE525" s="21"/>
      <c r="BG525" s="10"/>
      <c r="BH525" s="21"/>
      <c r="BI525" s="22"/>
      <c r="BJ525" s="21"/>
      <c r="BK525" s="21">
        <v>0</v>
      </c>
      <c r="BL525" s="22">
        <v>0.11194499999999999</v>
      </c>
      <c r="BM525" s="21"/>
      <c r="BN525" s="21">
        <f t="shared" si="100"/>
        <v>0</v>
      </c>
      <c r="BO525" s="22">
        <f t="shared" si="100"/>
        <v>0.44777999999999996</v>
      </c>
      <c r="BP525" s="21">
        <f t="shared" si="100"/>
        <v>0</v>
      </c>
    </row>
    <row r="526" spans="1:68" ht="11.1" hidden="1" customHeight="1" outlineLevel="2" x14ac:dyDescent="0.2">
      <c r="A526" s="10"/>
      <c r="B526" s="18"/>
      <c r="C526" s="18"/>
      <c r="D526" s="18"/>
      <c r="E526" s="23" t="s">
        <v>462</v>
      </c>
      <c r="F526" s="208">
        <v>365</v>
      </c>
      <c r="G526" s="208">
        <v>284.7</v>
      </c>
      <c r="H526" s="208">
        <v>241.7</v>
      </c>
      <c r="I526" s="239">
        <v>181.67</v>
      </c>
      <c r="J526" s="239"/>
      <c r="K526" s="208">
        <v>91.100999999999999</v>
      </c>
      <c r="L526" s="208">
        <v>5.0289999999999999</v>
      </c>
      <c r="M526" s="24"/>
      <c r="N526" s="24"/>
      <c r="O526" s="208">
        <v>139.91800000000001</v>
      </c>
      <c r="P526" s="208">
        <v>240.95400000000001</v>
      </c>
      <c r="Q526" s="208">
        <v>358.524</v>
      </c>
      <c r="R526" s="208">
        <v>200.63800000000001</v>
      </c>
      <c r="S526" s="208">
        <v>443.75299999999999</v>
      </c>
      <c r="T526" s="208">
        <v>463.77600000000001</v>
      </c>
      <c r="U526" s="208">
        <v>322.19799999999998</v>
      </c>
      <c r="V526" s="208">
        <v>175.583</v>
      </c>
      <c r="W526" s="208">
        <v>115.735</v>
      </c>
      <c r="X526" s="208">
        <v>2.56</v>
      </c>
      <c r="Y526" s="24"/>
      <c r="Z526" s="24"/>
      <c r="AA526" s="208">
        <v>-90.638000000000005</v>
      </c>
      <c r="AB526" s="208">
        <v>213.28</v>
      </c>
      <c r="AC526" s="208">
        <v>328.64699999999999</v>
      </c>
      <c r="AD526" s="208">
        <v>407.005</v>
      </c>
      <c r="AE526" s="208">
        <v>374.74200000000002</v>
      </c>
      <c r="AF526" s="208">
        <v>298.70699999999999</v>
      </c>
      <c r="AG526" s="208">
        <v>214.047</v>
      </c>
      <c r="AH526" s="208">
        <v>145.155</v>
      </c>
      <c r="AI526" s="208">
        <v>102.78100000000001</v>
      </c>
      <c r="AJ526" s="208">
        <v>5.6870000000000003</v>
      </c>
      <c r="AK526" s="24"/>
      <c r="AL526" s="24"/>
      <c r="AM526" s="208">
        <v>81.129000000000005</v>
      </c>
      <c r="AN526" s="208">
        <v>187.59399999999999</v>
      </c>
      <c r="AO526" s="208">
        <v>315.06</v>
      </c>
      <c r="AP526" s="208">
        <v>405.03699999999998</v>
      </c>
      <c r="AQ526" s="208">
        <v>387.80900000000003</v>
      </c>
      <c r="AR526" s="208">
        <v>320.41800000000001</v>
      </c>
      <c r="AS526" s="208">
        <v>276.10899999999998</v>
      </c>
      <c r="AT526" s="208">
        <v>163.09200000000001</v>
      </c>
      <c r="AU526" s="208">
        <v>89.659000000000006</v>
      </c>
      <c r="AV526" s="208">
        <v>1.012</v>
      </c>
      <c r="AW526" s="24"/>
      <c r="AX526" s="24"/>
      <c r="AY526" s="208">
        <v>82.516999999999996</v>
      </c>
      <c r="AZ526" s="208">
        <v>149.24799999999999</v>
      </c>
      <c r="BA526" s="208">
        <v>289.65300000000002</v>
      </c>
      <c r="BB526" s="21">
        <f t="shared" si="97"/>
        <v>463.77600000000001</v>
      </c>
      <c r="BC526" s="18"/>
      <c r="BD526" s="22">
        <f t="shared" si="99"/>
        <v>623.35483870967744</v>
      </c>
      <c r="BE526" s="21"/>
      <c r="BG526" s="10"/>
      <c r="BH526" s="21"/>
      <c r="BI526" s="22"/>
      <c r="BJ526" s="21"/>
      <c r="BK526" s="21">
        <v>0</v>
      </c>
      <c r="BL526" s="22">
        <v>1.3913280000000001</v>
      </c>
      <c r="BM526" s="21"/>
      <c r="BN526" s="21">
        <f t="shared" si="100"/>
        <v>0</v>
      </c>
      <c r="BO526" s="22">
        <f t="shared" si="100"/>
        <v>5.5653120000000005</v>
      </c>
      <c r="BP526" s="21">
        <f t="shared" si="100"/>
        <v>0</v>
      </c>
    </row>
    <row r="527" spans="1:68" ht="11.1" hidden="1" customHeight="1" outlineLevel="2" x14ac:dyDescent="0.2">
      <c r="A527" s="10"/>
      <c r="B527" s="18"/>
      <c r="C527" s="18"/>
      <c r="D527" s="18"/>
      <c r="E527" s="23" t="s">
        <v>463</v>
      </c>
      <c r="F527" s="208">
        <v>112.4</v>
      </c>
      <c r="G527" s="208">
        <v>89</v>
      </c>
      <c r="H527" s="208">
        <v>76.7</v>
      </c>
      <c r="I527" s="239">
        <v>58.470999999999997</v>
      </c>
      <c r="J527" s="239"/>
      <c r="K527" s="208">
        <v>45.956000000000003</v>
      </c>
      <c r="L527" s="24"/>
      <c r="M527" s="24"/>
      <c r="N527" s="24"/>
      <c r="O527" s="208">
        <v>44.887999999999998</v>
      </c>
      <c r="P527" s="208">
        <v>64.962999999999994</v>
      </c>
      <c r="Q527" s="208">
        <v>105.09</v>
      </c>
      <c r="R527" s="208">
        <v>71.052999999999997</v>
      </c>
      <c r="S527" s="208">
        <v>120.68600000000001</v>
      </c>
      <c r="T527" s="208">
        <v>121.623</v>
      </c>
      <c r="U527" s="208">
        <v>85.894999999999996</v>
      </c>
      <c r="V527" s="208">
        <v>50.08</v>
      </c>
      <c r="W527" s="208">
        <v>34.049999999999997</v>
      </c>
      <c r="X527" s="24"/>
      <c r="Y527" s="24"/>
      <c r="Z527" s="24"/>
      <c r="AA527" s="208">
        <v>-20.062000000000001</v>
      </c>
      <c r="AB527" s="208">
        <v>59.335999999999999</v>
      </c>
      <c r="AC527" s="208">
        <v>89.885000000000005</v>
      </c>
      <c r="AD527" s="208">
        <v>112.636</v>
      </c>
      <c r="AE527" s="208">
        <v>105.242</v>
      </c>
      <c r="AF527" s="208">
        <v>86.704999999999998</v>
      </c>
      <c r="AG527" s="208">
        <v>64.320999999999998</v>
      </c>
      <c r="AH527" s="208">
        <v>44.067999999999998</v>
      </c>
      <c r="AI527" s="208">
        <v>32.5</v>
      </c>
      <c r="AJ527" s="24"/>
      <c r="AK527" s="24"/>
      <c r="AL527" s="24"/>
      <c r="AM527" s="208">
        <v>29.73</v>
      </c>
      <c r="AN527" s="208">
        <v>66.073999999999998</v>
      </c>
      <c r="AO527" s="208">
        <v>103.136</v>
      </c>
      <c r="AP527" s="208">
        <v>129.92599999999999</v>
      </c>
      <c r="AQ527" s="208">
        <v>124.79300000000001</v>
      </c>
      <c r="AR527" s="208">
        <v>100.51600000000001</v>
      </c>
      <c r="AS527" s="208">
        <v>84.162999999999997</v>
      </c>
      <c r="AT527" s="208">
        <v>52.415999999999997</v>
      </c>
      <c r="AU527" s="208">
        <v>28.62</v>
      </c>
      <c r="AV527" s="24"/>
      <c r="AW527" s="24"/>
      <c r="AX527" s="24"/>
      <c r="AY527" s="208">
        <v>37.162999999999997</v>
      </c>
      <c r="AZ527" s="208">
        <v>57.762999999999998</v>
      </c>
      <c r="BA527" s="208">
        <v>107.78400000000001</v>
      </c>
      <c r="BB527" s="21">
        <f t="shared" si="97"/>
        <v>129.92599999999999</v>
      </c>
      <c r="BC527" s="18"/>
      <c r="BD527" s="22">
        <f t="shared" si="99"/>
        <v>174.63172043010752</v>
      </c>
      <c r="BE527" s="21"/>
      <c r="BG527" s="10"/>
      <c r="BH527" s="21"/>
      <c r="BI527" s="22"/>
      <c r="BJ527" s="21"/>
      <c r="BK527" s="21">
        <v>0</v>
      </c>
      <c r="BL527" s="22">
        <v>0.38977800000000007</v>
      </c>
      <c r="BM527" s="21"/>
      <c r="BN527" s="21">
        <f t="shared" si="100"/>
        <v>0</v>
      </c>
      <c r="BO527" s="22">
        <f t="shared" si="100"/>
        <v>1.5591120000000003</v>
      </c>
      <c r="BP527" s="21">
        <f t="shared" si="100"/>
        <v>0</v>
      </c>
    </row>
    <row r="528" spans="1:68" ht="11.1" hidden="1" customHeight="1" outlineLevel="2" x14ac:dyDescent="0.2">
      <c r="A528" s="10"/>
      <c r="B528" s="18"/>
      <c r="C528" s="18"/>
      <c r="D528" s="18"/>
      <c r="E528" s="23" t="s">
        <v>464</v>
      </c>
      <c r="F528" s="208">
        <v>48</v>
      </c>
      <c r="G528" s="208">
        <v>37.299999999999997</v>
      </c>
      <c r="H528" s="208">
        <v>29</v>
      </c>
      <c r="I528" s="239">
        <v>21.393000000000001</v>
      </c>
      <c r="J528" s="239"/>
      <c r="K528" s="208">
        <v>9.9169999999999998</v>
      </c>
      <c r="L528" s="208">
        <v>0.34499999999999997</v>
      </c>
      <c r="M528" s="24"/>
      <c r="N528" s="24"/>
      <c r="O528" s="208">
        <v>29.99</v>
      </c>
      <c r="P528" s="208">
        <v>32.456000000000003</v>
      </c>
      <c r="Q528" s="208">
        <v>40.625999999999998</v>
      </c>
      <c r="R528" s="208">
        <v>22.645</v>
      </c>
      <c r="S528" s="208">
        <v>52.393999999999998</v>
      </c>
      <c r="T528" s="208">
        <v>52.393000000000001</v>
      </c>
      <c r="U528" s="208">
        <v>33.847000000000001</v>
      </c>
      <c r="V528" s="208">
        <v>15.959</v>
      </c>
      <c r="W528" s="208">
        <v>8.1709999999999994</v>
      </c>
      <c r="X528" s="208">
        <v>0.53400000000000003</v>
      </c>
      <c r="Y528" s="24"/>
      <c r="Z528" s="24"/>
      <c r="AA528" s="208">
        <v>-8.7810000000000006</v>
      </c>
      <c r="AB528" s="208">
        <v>22.503</v>
      </c>
      <c r="AC528" s="208">
        <v>44.036000000000001</v>
      </c>
      <c r="AD528" s="208">
        <v>56.838000000000001</v>
      </c>
      <c r="AE528" s="208">
        <v>51.661999999999999</v>
      </c>
      <c r="AF528" s="208">
        <v>43.530999999999999</v>
      </c>
      <c r="AG528" s="208">
        <v>29.518999999999998</v>
      </c>
      <c r="AH528" s="208">
        <v>20.498000000000001</v>
      </c>
      <c r="AI528" s="208">
        <v>14.471</v>
      </c>
      <c r="AJ528" s="208">
        <v>1.252</v>
      </c>
      <c r="AK528" s="24"/>
      <c r="AL528" s="24"/>
      <c r="AM528" s="208">
        <v>14.528</v>
      </c>
      <c r="AN528" s="208">
        <v>28.526</v>
      </c>
      <c r="AO528" s="208">
        <v>47.779000000000003</v>
      </c>
      <c r="AP528" s="208">
        <v>62.417999999999999</v>
      </c>
      <c r="AQ528" s="208">
        <v>60.619</v>
      </c>
      <c r="AR528" s="208">
        <v>48.786000000000001</v>
      </c>
      <c r="AS528" s="208">
        <v>42.34</v>
      </c>
      <c r="AT528" s="208">
        <v>26.33</v>
      </c>
      <c r="AU528" s="208">
        <v>14.72</v>
      </c>
      <c r="AV528" s="208">
        <v>0.311</v>
      </c>
      <c r="AW528" s="24"/>
      <c r="AX528" s="24"/>
      <c r="AY528" s="208">
        <v>14.704000000000001</v>
      </c>
      <c r="AZ528" s="208">
        <v>23.29</v>
      </c>
      <c r="BA528" s="208">
        <v>44.51</v>
      </c>
      <c r="BB528" s="21">
        <f t="shared" si="97"/>
        <v>62.417999999999999</v>
      </c>
      <c r="BC528" s="18"/>
      <c r="BD528" s="22">
        <f t="shared" si="99"/>
        <v>83.895161290322577</v>
      </c>
      <c r="BE528" s="21"/>
      <c r="BG528" s="10"/>
      <c r="BH528" s="21"/>
      <c r="BI528" s="22"/>
      <c r="BJ528" s="21"/>
      <c r="BK528" s="21">
        <v>0</v>
      </c>
      <c r="BL528" s="22">
        <v>0.187254</v>
      </c>
      <c r="BM528" s="21"/>
      <c r="BN528" s="21">
        <f t="shared" si="100"/>
        <v>0</v>
      </c>
      <c r="BO528" s="22">
        <f t="shared" si="100"/>
        <v>0.74901600000000002</v>
      </c>
      <c r="BP528" s="21">
        <f t="shared" si="100"/>
        <v>0</v>
      </c>
    </row>
    <row r="529" spans="1:68" ht="11.1" hidden="1" customHeight="1" outlineLevel="2" x14ac:dyDescent="0.2">
      <c r="A529" s="10"/>
      <c r="B529" s="18"/>
      <c r="C529" s="18"/>
      <c r="D529" s="18"/>
      <c r="E529" s="23" t="s">
        <v>465</v>
      </c>
      <c r="F529" s="208">
        <v>129.19999999999999</v>
      </c>
      <c r="G529" s="208">
        <v>95.6</v>
      </c>
      <c r="H529" s="208">
        <v>89.2</v>
      </c>
      <c r="I529" s="239">
        <v>55.448999999999998</v>
      </c>
      <c r="J529" s="239"/>
      <c r="K529" s="208">
        <v>39.371000000000002</v>
      </c>
      <c r="L529" s="24"/>
      <c r="M529" s="24"/>
      <c r="N529" s="24"/>
      <c r="O529" s="208">
        <v>51.645000000000003</v>
      </c>
      <c r="P529" s="208">
        <v>76.028999999999996</v>
      </c>
      <c r="Q529" s="208">
        <v>103.67</v>
      </c>
      <c r="R529" s="208">
        <v>78.158000000000001</v>
      </c>
      <c r="S529" s="208">
        <v>117.449</v>
      </c>
      <c r="T529" s="208">
        <v>135.38499999999999</v>
      </c>
      <c r="U529" s="208">
        <v>83.158000000000001</v>
      </c>
      <c r="V529" s="208">
        <v>44.752000000000002</v>
      </c>
      <c r="W529" s="208">
        <v>29.824999999999999</v>
      </c>
      <c r="X529" s="24"/>
      <c r="Y529" s="24"/>
      <c r="Z529" s="24"/>
      <c r="AA529" s="208">
        <v>-1.679</v>
      </c>
      <c r="AB529" s="208">
        <v>61.369</v>
      </c>
      <c r="AC529" s="208">
        <v>92.896000000000001</v>
      </c>
      <c r="AD529" s="208">
        <v>116.63800000000001</v>
      </c>
      <c r="AE529" s="208">
        <v>106.819</v>
      </c>
      <c r="AF529" s="208">
        <v>85.317999999999998</v>
      </c>
      <c r="AG529" s="208">
        <v>58.088000000000001</v>
      </c>
      <c r="AH529" s="208">
        <v>39.720999999999997</v>
      </c>
      <c r="AI529" s="208">
        <v>27.733000000000001</v>
      </c>
      <c r="AJ529" s="24"/>
      <c r="AK529" s="24"/>
      <c r="AL529" s="24"/>
      <c r="AM529" s="208">
        <v>22.059000000000001</v>
      </c>
      <c r="AN529" s="208">
        <v>55.067</v>
      </c>
      <c r="AO529" s="208">
        <v>84.367999999999995</v>
      </c>
      <c r="AP529" s="208">
        <v>112.825</v>
      </c>
      <c r="AQ529" s="208">
        <v>158.06399999999999</v>
      </c>
      <c r="AR529" s="208">
        <v>126.813</v>
      </c>
      <c r="AS529" s="208">
        <v>98.781999999999996</v>
      </c>
      <c r="AT529" s="208">
        <v>56.828000000000003</v>
      </c>
      <c r="AU529" s="208">
        <v>22.396999999999998</v>
      </c>
      <c r="AV529" s="208">
        <v>0.249</v>
      </c>
      <c r="AW529" s="24"/>
      <c r="AX529" s="24"/>
      <c r="AY529" s="208">
        <v>19.175000000000001</v>
      </c>
      <c r="AZ529" s="208">
        <v>35.518999999999998</v>
      </c>
      <c r="BA529" s="208">
        <v>59.140999999999998</v>
      </c>
      <c r="BB529" s="21">
        <f t="shared" si="97"/>
        <v>158.06399999999999</v>
      </c>
      <c r="BC529" s="18"/>
      <c r="BD529" s="22">
        <f t="shared" si="99"/>
        <v>212.45161290322579</v>
      </c>
      <c r="BE529" s="21"/>
      <c r="BG529" s="10"/>
      <c r="BH529" s="21"/>
      <c r="BI529" s="22"/>
      <c r="BJ529" s="21"/>
      <c r="BK529" s="21">
        <v>0</v>
      </c>
      <c r="BL529" s="22">
        <v>0.47419199999999995</v>
      </c>
      <c r="BM529" s="21"/>
      <c r="BN529" s="21">
        <f t="shared" si="100"/>
        <v>0</v>
      </c>
      <c r="BO529" s="22">
        <f t="shared" si="100"/>
        <v>1.8967679999999998</v>
      </c>
      <c r="BP529" s="21">
        <f t="shared" si="100"/>
        <v>0</v>
      </c>
    </row>
    <row r="530" spans="1:68" ht="11.1" hidden="1" customHeight="1" outlineLevel="1" collapsed="1" x14ac:dyDescent="0.2">
      <c r="A530" s="10"/>
      <c r="B530" s="18"/>
      <c r="C530" s="18"/>
      <c r="D530" s="18"/>
      <c r="E530" s="19" t="s">
        <v>466</v>
      </c>
      <c r="F530" s="209">
        <v>9.84</v>
      </c>
      <c r="G530" s="209">
        <v>2.2570000000000001</v>
      </c>
      <c r="H530" s="20"/>
      <c r="I530" s="240">
        <v>2.6139999999999999</v>
      </c>
      <c r="J530" s="240"/>
      <c r="K530" s="209">
        <v>0.59599999999999997</v>
      </c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9">
        <v>1.1519999999999999</v>
      </c>
      <c r="AP530" s="209">
        <v>2.15</v>
      </c>
      <c r="AQ530" s="209">
        <v>2.944</v>
      </c>
      <c r="AR530" s="209">
        <v>2.573</v>
      </c>
      <c r="AS530" s="209">
        <v>1.851</v>
      </c>
      <c r="AT530" s="209">
        <v>1.329</v>
      </c>
      <c r="AU530" s="209">
        <v>0.77</v>
      </c>
      <c r="AV530" s="209">
        <v>0.23100000000000001</v>
      </c>
      <c r="AW530" s="20"/>
      <c r="AX530" s="20"/>
      <c r="AY530" s="209">
        <v>0.251</v>
      </c>
      <c r="AZ530" s="209">
        <v>1.113</v>
      </c>
      <c r="BA530" s="209">
        <v>1.7390000000000001</v>
      </c>
      <c r="BB530" s="21">
        <f t="shared" si="97"/>
        <v>9.84</v>
      </c>
      <c r="BC530" s="61">
        <f>BD530</f>
        <v>13.225806451612904</v>
      </c>
      <c r="BD530" s="22">
        <f t="shared" si="99"/>
        <v>13.225806451612904</v>
      </c>
      <c r="BE530" s="21">
        <f>BC530-BD530</f>
        <v>0</v>
      </c>
      <c r="BF530" s="2">
        <v>3.63</v>
      </c>
      <c r="BG530" s="10">
        <v>6</v>
      </c>
      <c r="BH530" s="21">
        <f t="shared" si="98"/>
        <v>9.8399999999999998E-3</v>
      </c>
      <c r="BI530" s="22">
        <f t="shared" si="98"/>
        <v>9.8399999999999998E-3</v>
      </c>
      <c r="BJ530" s="21">
        <f>BH530-BI530</f>
        <v>0</v>
      </c>
      <c r="BK530" s="21">
        <v>2.9519999999999998E-2</v>
      </c>
      <c r="BL530" s="22">
        <v>2.9519999999999998E-2</v>
      </c>
      <c r="BM530" s="21">
        <v>0</v>
      </c>
      <c r="BN530" s="21">
        <f t="shared" si="100"/>
        <v>0.11807999999999999</v>
      </c>
      <c r="BO530" s="22">
        <f t="shared" si="100"/>
        <v>0.11807999999999999</v>
      </c>
      <c r="BP530" s="21">
        <f t="shared" si="100"/>
        <v>0</v>
      </c>
    </row>
    <row r="531" spans="1:68" ht="11.1" hidden="1" customHeight="1" outlineLevel="2" x14ac:dyDescent="0.2">
      <c r="A531" s="10"/>
      <c r="B531" s="18"/>
      <c r="C531" s="18"/>
      <c r="D531" s="18"/>
      <c r="E531" s="23" t="s">
        <v>467</v>
      </c>
      <c r="F531" s="208">
        <v>9.84</v>
      </c>
      <c r="G531" s="208">
        <v>2.2570000000000001</v>
      </c>
      <c r="H531" s="24"/>
      <c r="I531" s="239">
        <v>2.6139999999999999</v>
      </c>
      <c r="J531" s="239"/>
      <c r="K531" s="208">
        <v>0.59599999999999997</v>
      </c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08">
        <v>1.1519999999999999</v>
      </c>
      <c r="AP531" s="208">
        <v>2.15</v>
      </c>
      <c r="AQ531" s="208">
        <v>2.944</v>
      </c>
      <c r="AR531" s="208">
        <v>2.573</v>
      </c>
      <c r="AS531" s="208">
        <v>1.851</v>
      </c>
      <c r="AT531" s="208">
        <v>1.329</v>
      </c>
      <c r="AU531" s="208">
        <v>0.77</v>
      </c>
      <c r="AV531" s="208">
        <v>0.23100000000000001</v>
      </c>
      <c r="AW531" s="24"/>
      <c r="AX531" s="24"/>
      <c r="AY531" s="208">
        <v>0.251</v>
      </c>
      <c r="AZ531" s="208">
        <v>1.113</v>
      </c>
      <c r="BA531" s="208">
        <v>1.7390000000000001</v>
      </c>
      <c r="BB531" s="21">
        <f t="shared" si="97"/>
        <v>9.84</v>
      </c>
      <c r="BC531" s="18"/>
      <c r="BD531" s="22">
        <f t="shared" si="99"/>
        <v>13.225806451612904</v>
      </c>
      <c r="BE531" s="21"/>
      <c r="BG531" s="10"/>
      <c r="BH531" s="21"/>
      <c r="BI531" s="22"/>
      <c r="BJ531" s="21"/>
      <c r="BK531" s="21">
        <v>0</v>
      </c>
      <c r="BL531" s="22">
        <v>2.9519999999999998E-2</v>
      </c>
      <c r="BM531" s="21"/>
      <c r="BN531" s="21">
        <f t="shared" si="100"/>
        <v>0</v>
      </c>
      <c r="BO531" s="22">
        <f t="shared" si="100"/>
        <v>0.11807999999999999</v>
      </c>
      <c r="BP531" s="21">
        <f t="shared" si="100"/>
        <v>0</v>
      </c>
    </row>
    <row r="532" spans="1:68" ht="11.1" hidden="1" customHeight="1" outlineLevel="1" collapsed="1" x14ac:dyDescent="0.2">
      <c r="A532" s="10"/>
      <c r="B532" s="18"/>
      <c r="C532" s="18"/>
      <c r="D532" s="18"/>
      <c r="E532" s="19" t="s">
        <v>468</v>
      </c>
      <c r="F532" s="209">
        <v>19.690999999999999</v>
      </c>
      <c r="G532" s="209">
        <v>9.6910000000000007</v>
      </c>
      <c r="H532" s="209">
        <v>6.8529999999999998</v>
      </c>
      <c r="I532" s="240">
        <v>5.34</v>
      </c>
      <c r="J532" s="240"/>
      <c r="K532" s="209">
        <v>2.472</v>
      </c>
      <c r="L532" s="209">
        <v>0.30199999999999999</v>
      </c>
      <c r="M532" s="20"/>
      <c r="N532" s="209">
        <v>0.376</v>
      </c>
      <c r="O532" s="209">
        <v>1.35</v>
      </c>
      <c r="P532" s="209">
        <v>4.4219999999999997</v>
      </c>
      <c r="Q532" s="209">
        <v>7.1760000000000002</v>
      </c>
      <c r="R532" s="209">
        <v>8.5220000000000002</v>
      </c>
      <c r="S532" s="209">
        <v>11.057</v>
      </c>
      <c r="T532" s="209">
        <v>10.396000000000001</v>
      </c>
      <c r="U532" s="209">
        <v>7.0380000000000003</v>
      </c>
      <c r="V532" s="209">
        <v>4.3239999999999998</v>
      </c>
      <c r="W532" s="209">
        <v>2.0870000000000002</v>
      </c>
      <c r="X532" s="209">
        <v>0.38200000000000001</v>
      </c>
      <c r="Y532" s="20"/>
      <c r="Z532" s="209">
        <v>0.20399999999999999</v>
      </c>
      <c r="AA532" s="209">
        <v>1.631</v>
      </c>
      <c r="AB532" s="209">
        <v>5.1849999999999996</v>
      </c>
      <c r="AC532" s="209">
        <v>9.1720000000000006</v>
      </c>
      <c r="AD532" s="209">
        <v>10.611000000000001</v>
      </c>
      <c r="AE532" s="209">
        <v>13.426</v>
      </c>
      <c r="AF532" s="209">
        <v>8.4949999999999992</v>
      </c>
      <c r="AG532" s="209">
        <v>7.4690000000000003</v>
      </c>
      <c r="AH532" s="209">
        <v>3.9710000000000001</v>
      </c>
      <c r="AI532" s="209">
        <v>3.1160000000000001</v>
      </c>
      <c r="AJ532" s="20"/>
      <c r="AK532" s="209">
        <v>0.78900000000000003</v>
      </c>
      <c r="AL532" s="20"/>
      <c r="AM532" s="209">
        <v>1.7629999999999999</v>
      </c>
      <c r="AN532" s="209">
        <v>4.4889999999999999</v>
      </c>
      <c r="AO532" s="209">
        <v>10.000999999999999</v>
      </c>
      <c r="AP532" s="209">
        <v>9.7520000000000007</v>
      </c>
      <c r="AQ532" s="209">
        <v>13.696999999999999</v>
      </c>
      <c r="AR532" s="209">
        <v>8.6029999999999998</v>
      </c>
      <c r="AS532" s="209">
        <v>11.002000000000001</v>
      </c>
      <c r="AT532" s="209">
        <v>4.2169999999999996</v>
      </c>
      <c r="AU532" s="209">
        <v>2.6320000000000001</v>
      </c>
      <c r="AV532" s="209">
        <v>0.192</v>
      </c>
      <c r="AW532" s="20"/>
      <c r="AX532" s="209">
        <v>0.12</v>
      </c>
      <c r="AY532" s="209">
        <v>1.833</v>
      </c>
      <c r="AZ532" s="209">
        <v>3.3439999999999999</v>
      </c>
      <c r="BA532" s="209">
        <v>4.3940000000000001</v>
      </c>
      <c r="BB532" s="21">
        <f>BB533+BB534+BB535</f>
        <v>20.195</v>
      </c>
      <c r="BC532" s="18">
        <v>33.85</v>
      </c>
      <c r="BD532" s="22">
        <f t="shared" si="99"/>
        <v>27.143817204301076</v>
      </c>
      <c r="BE532" s="21">
        <f>BC532-BD532</f>
        <v>6.7061827956989255</v>
      </c>
      <c r="BF532" s="2">
        <v>33.85</v>
      </c>
      <c r="BG532" s="10">
        <v>6</v>
      </c>
      <c r="BH532" s="21">
        <f t="shared" si="98"/>
        <v>2.5184400000000003E-2</v>
      </c>
      <c r="BI532" s="22">
        <f t="shared" si="98"/>
        <v>2.0195000000000001E-2</v>
      </c>
      <c r="BJ532" s="21">
        <f>BH532-BI532</f>
        <v>4.9894000000000015E-3</v>
      </c>
      <c r="BK532" s="21">
        <v>7.5553200000000015E-2</v>
      </c>
      <c r="BL532" s="22">
        <v>6.0585E-2</v>
      </c>
      <c r="BM532" s="21">
        <v>1.4968200000000015E-2</v>
      </c>
      <c r="BN532" s="21">
        <f t="shared" si="100"/>
        <v>0.30221280000000006</v>
      </c>
      <c r="BO532" s="22">
        <f t="shared" si="100"/>
        <v>0.24234</v>
      </c>
      <c r="BP532" s="21">
        <f t="shared" si="100"/>
        <v>5.9872800000000059E-2</v>
      </c>
    </row>
    <row r="533" spans="1:68" ht="11.1" hidden="1" customHeight="1" outlineLevel="2" x14ac:dyDescent="0.2">
      <c r="A533" s="10"/>
      <c r="B533" s="18"/>
      <c r="C533" s="18"/>
      <c r="D533" s="18"/>
      <c r="E533" s="23" t="s">
        <v>469</v>
      </c>
      <c r="F533" s="208">
        <v>8.2270000000000003</v>
      </c>
      <c r="G533" s="208">
        <v>1.804</v>
      </c>
      <c r="H533" s="208">
        <v>1.431</v>
      </c>
      <c r="I533" s="239">
        <v>1.1559999999999999</v>
      </c>
      <c r="J533" s="239"/>
      <c r="K533" s="208">
        <v>0.65400000000000003</v>
      </c>
      <c r="L533" s="208">
        <v>8.5000000000000006E-2</v>
      </c>
      <c r="M533" s="24"/>
      <c r="N533" s="208">
        <v>6.3E-2</v>
      </c>
      <c r="O533" s="208">
        <v>0.255</v>
      </c>
      <c r="P533" s="208">
        <v>1.0760000000000001</v>
      </c>
      <c r="Q533" s="208">
        <v>1.4990000000000001</v>
      </c>
      <c r="R533" s="208">
        <v>1.7769999999999999</v>
      </c>
      <c r="S533" s="208">
        <v>2.34</v>
      </c>
      <c r="T533" s="208">
        <v>2.1429999999999998</v>
      </c>
      <c r="U533" s="208">
        <v>1.478</v>
      </c>
      <c r="V533" s="208">
        <v>0.84499999999999997</v>
      </c>
      <c r="W533" s="208">
        <v>0.40200000000000002</v>
      </c>
      <c r="X533" s="208">
        <v>3.0000000000000001E-3</v>
      </c>
      <c r="Y533" s="24"/>
      <c r="Z533" s="208">
        <v>2E-3</v>
      </c>
      <c r="AA533" s="208">
        <v>0.35799999999999998</v>
      </c>
      <c r="AB533" s="208">
        <v>1.0309999999999999</v>
      </c>
      <c r="AC533" s="208">
        <v>1.76</v>
      </c>
      <c r="AD533" s="208">
        <v>2.0049999999999999</v>
      </c>
      <c r="AE533" s="208">
        <v>2.4620000000000002</v>
      </c>
      <c r="AF533" s="208">
        <v>1.6419999999999999</v>
      </c>
      <c r="AG533" s="208">
        <v>1.4359999999999999</v>
      </c>
      <c r="AH533" s="208">
        <v>0.81399999999999995</v>
      </c>
      <c r="AI533" s="208">
        <v>0.68200000000000005</v>
      </c>
      <c r="AJ533" s="24"/>
      <c r="AK533" s="208">
        <v>0.13300000000000001</v>
      </c>
      <c r="AL533" s="24"/>
      <c r="AM533" s="208">
        <v>0.379</v>
      </c>
      <c r="AN533" s="208">
        <v>0.98199999999999998</v>
      </c>
      <c r="AO533" s="208">
        <v>1.9670000000000001</v>
      </c>
      <c r="AP533" s="208">
        <v>1.893</v>
      </c>
      <c r="AQ533" s="208">
        <v>2.6970000000000001</v>
      </c>
      <c r="AR533" s="208">
        <v>2.0009999999999999</v>
      </c>
      <c r="AS533" s="208">
        <v>1.873</v>
      </c>
      <c r="AT533" s="208">
        <v>1.0189999999999999</v>
      </c>
      <c r="AU533" s="208">
        <v>0.63</v>
      </c>
      <c r="AV533" s="208">
        <v>7.0000000000000001E-3</v>
      </c>
      <c r="AW533" s="24"/>
      <c r="AX533" s="24"/>
      <c r="AY533" s="208">
        <v>0.42499999999999999</v>
      </c>
      <c r="AZ533" s="208">
        <v>0.84399999999999997</v>
      </c>
      <c r="BA533" s="208">
        <v>1.653</v>
      </c>
      <c r="BB533" s="21">
        <f t="shared" si="97"/>
        <v>8.2270000000000003</v>
      </c>
      <c r="BC533" s="18"/>
      <c r="BD533" s="22">
        <f t="shared" si="99"/>
        <v>11.057795698924732</v>
      </c>
      <c r="BE533" s="21"/>
      <c r="BF533" s="2">
        <v>10.4</v>
      </c>
      <c r="BG533" s="10"/>
      <c r="BH533" s="21"/>
      <c r="BI533" s="22"/>
      <c r="BJ533" s="21"/>
      <c r="BK533" s="21">
        <v>0</v>
      </c>
      <c r="BL533" s="22">
        <v>2.4681000000000002E-2</v>
      </c>
      <c r="BM533" s="21"/>
      <c r="BN533" s="21">
        <f t="shared" si="100"/>
        <v>0</v>
      </c>
      <c r="BO533" s="22">
        <f t="shared" si="100"/>
        <v>9.8724000000000006E-2</v>
      </c>
      <c r="BP533" s="21">
        <f t="shared" si="100"/>
        <v>0</v>
      </c>
    </row>
    <row r="534" spans="1:68" ht="11.1" hidden="1" customHeight="1" outlineLevel="2" x14ac:dyDescent="0.2">
      <c r="A534" s="10"/>
      <c r="B534" s="18"/>
      <c r="C534" s="18"/>
      <c r="D534" s="18"/>
      <c r="E534" s="23" t="s">
        <v>470</v>
      </c>
      <c r="F534" s="208">
        <v>6.0380000000000003</v>
      </c>
      <c r="G534" s="208">
        <v>4.0679999999999996</v>
      </c>
      <c r="H534" s="208">
        <v>2.774</v>
      </c>
      <c r="I534" s="239">
        <v>2.2480000000000002</v>
      </c>
      <c r="J534" s="239"/>
      <c r="K534" s="208">
        <v>0.92700000000000005</v>
      </c>
      <c r="L534" s="208">
        <v>0.192</v>
      </c>
      <c r="M534" s="24"/>
      <c r="N534" s="208">
        <v>0.26700000000000002</v>
      </c>
      <c r="O534" s="208">
        <v>0.58699999999999997</v>
      </c>
      <c r="P534" s="208">
        <v>1.869</v>
      </c>
      <c r="Q534" s="208">
        <v>3.0219999999999998</v>
      </c>
      <c r="R534" s="208">
        <v>3.71</v>
      </c>
      <c r="S534" s="208">
        <v>4.7859999999999996</v>
      </c>
      <c r="T534" s="208">
        <v>4.6719999999999997</v>
      </c>
      <c r="U534" s="208">
        <v>3.052</v>
      </c>
      <c r="V534" s="208">
        <v>1.944</v>
      </c>
      <c r="W534" s="208">
        <v>0.98199999999999998</v>
      </c>
      <c r="X534" s="208">
        <v>0.223</v>
      </c>
      <c r="Y534" s="24"/>
      <c r="Z534" s="208">
        <v>0.11700000000000001</v>
      </c>
      <c r="AA534" s="208">
        <v>0.71899999999999997</v>
      </c>
      <c r="AB534" s="208">
        <v>2.2320000000000002</v>
      </c>
      <c r="AC534" s="208">
        <v>4.3440000000000003</v>
      </c>
      <c r="AD534" s="208">
        <v>4.907</v>
      </c>
      <c r="AE534" s="208">
        <v>6.2930000000000001</v>
      </c>
      <c r="AF534" s="208">
        <v>3.9649999999999999</v>
      </c>
      <c r="AG534" s="208">
        <v>3.4119999999999999</v>
      </c>
      <c r="AH534" s="208">
        <v>1.7070000000000001</v>
      </c>
      <c r="AI534" s="208">
        <v>1.234</v>
      </c>
      <c r="AJ534" s="24"/>
      <c r="AK534" s="208">
        <v>0.38600000000000001</v>
      </c>
      <c r="AL534" s="24"/>
      <c r="AM534" s="208">
        <v>0.86699999999999999</v>
      </c>
      <c r="AN534" s="208">
        <v>1.974</v>
      </c>
      <c r="AO534" s="208">
        <v>4.9340000000000002</v>
      </c>
      <c r="AP534" s="208">
        <v>4.5410000000000004</v>
      </c>
      <c r="AQ534" s="208">
        <v>6.5419999999999998</v>
      </c>
      <c r="AR534" s="208">
        <v>3.6019999999999999</v>
      </c>
      <c r="AS534" s="208">
        <v>5.5880000000000001</v>
      </c>
      <c r="AT534" s="208">
        <v>1.774</v>
      </c>
      <c r="AU534" s="208">
        <v>1.1479999999999999</v>
      </c>
      <c r="AV534" s="208">
        <v>0.09</v>
      </c>
      <c r="AW534" s="24"/>
      <c r="AX534" s="208">
        <v>0.12</v>
      </c>
      <c r="AY534" s="208">
        <v>0.74</v>
      </c>
      <c r="AZ534" s="208">
        <v>1.345</v>
      </c>
      <c r="BA534" s="24"/>
      <c r="BB534" s="21">
        <f t="shared" si="97"/>
        <v>6.5419999999999998</v>
      </c>
      <c r="BC534" s="18"/>
      <c r="BD534" s="22">
        <f t="shared" si="99"/>
        <v>8.7930107526881702</v>
      </c>
      <c r="BE534" s="21"/>
      <c r="BF534" s="2">
        <v>10.9</v>
      </c>
      <c r="BG534" s="10"/>
      <c r="BH534" s="21"/>
      <c r="BI534" s="22"/>
      <c r="BJ534" s="21"/>
      <c r="BK534" s="21">
        <v>0</v>
      </c>
      <c r="BL534" s="22">
        <v>1.9625999999999998E-2</v>
      </c>
      <c r="BM534" s="21"/>
      <c r="BN534" s="21">
        <f t="shared" si="100"/>
        <v>0</v>
      </c>
      <c r="BO534" s="22">
        <f t="shared" si="100"/>
        <v>7.850399999999999E-2</v>
      </c>
      <c r="BP534" s="21">
        <f t="shared" si="100"/>
        <v>0</v>
      </c>
    </row>
    <row r="535" spans="1:68" ht="11.1" hidden="1" customHeight="1" outlineLevel="2" x14ac:dyDescent="0.2">
      <c r="A535" s="10"/>
      <c r="B535" s="18"/>
      <c r="C535" s="18"/>
      <c r="D535" s="18"/>
      <c r="E535" s="23" t="s">
        <v>471</v>
      </c>
      <c r="F535" s="208">
        <v>5.4260000000000002</v>
      </c>
      <c r="G535" s="208">
        <v>3.819</v>
      </c>
      <c r="H535" s="208">
        <v>2.6480000000000001</v>
      </c>
      <c r="I535" s="239">
        <v>1.9359999999999999</v>
      </c>
      <c r="J535" s="239"/>
      <c r="K535" s="208">
        <v>0.89100000000000001</v>
      </c>
      <c r="L535" s="208">
        <v>2.5000000000000001E-2</v>
      </c>
      <c r="M535" s="24"/>
      <c r="N535" s="208">
        <v>4.5999999999999999E-2</v>
      </c>
      <c r="O535" s="208">
        <v>0.50800000000000001</v>
      </c>
      <c r="P535" s="208">
        <v>1.4770000000000001</v>
      </c>
      <c r="Q535" s="208">
        <v>2.6549999999999998</v>
      </c>
      <c r="R535" s="208">
        <v>3.0350000000000001</v>
      </c>
      <c r="S535" s="208">
        <v>3.931</v>
      </c>
      <c r="T535" s="208">
        <v>3.581</v>
      </c>
      <c r="U535" s="208">
        <v>2.508</v>
      </c>
      <c r="V535" s="208">
        <v>1.5349999999999999</v>
      </c>
      <c r="W535" s="208">
        <v>0.70299999999999996</v>
      </c>
      <c r="X535" s="208">
        <v>0.156</v>
      </c>
      <c r="Y535" s="24"/>
      <c r="Z535" s="208">
        <v>8.5000000000000006E-2</v>
      </c>
      <c r="AA535" s="208">
        <v>0.55400000000000005</v>
      </c>
      <c r="AB535" s="208">
        <v>1.9219999999999999</v>
      </c>
      <c r="AC535" s="208">
        <v>3.0680000000000001</v>
      </c>
      <c r="AD535" s="208">
        <v>3.6989999999999998</v>
      </c>
      <c r="AE535" s="208">
        <v>4.6710000000000003</v>
      </c>
      <c r="AF535" s="208">
        <v>2.8879999999999999</v>
      </c>
      <c r="AG535" s="208">
        <v>2.621</v>
      </c>
      <c r="AH535" s="208">
        <v>1.45</v>
      </c>
      <c r="AI535" s="208">
        <v>1.2</v>
      </c>
      <c r="AJ535" s="24"/>
      <c r="AK535" s="208">
        <v>0.27</v>
      </c>
      <c r="AL535" s="24"/>
      <c r="AM535" s="208">
        <v>0.51700000000000002</v>
      </c>
      <c r="AN535" s="208">
        <v>1.5329999999999999</v>
      </c>
      <c r="AO535" s="208">
        <v>3.1</v>
      </c>
      <c r="AP535" s="208">
        <v>3.3180000000000001</v>
      </c>
      <c r="AQ535" s="208">
        <v>4.4580000000000002</v>
      </c>
      <c r="AR535" s="208">
        <v>3</v>
      </c>
      <c r="AS535" s="208">
        <v>3.5409999999999999</v>
      </c>
      <c r="AT535" s="208">
        <v>1.4239999999999999</v>
      </c>
      <c r="AU535" s="208">
        <v>0.85399999999999998</v>
      </c>
      <c r="AV535" s="208">
        <v>9.5000000000000001E-2</v>
      </c>
      <c r="AW535" s="24"/>
      <c r="AX535" s="24"/>
      <c r="AY535" s="208">
        <v>0.66800000000000004</v>
      </c>
      <c r="AZ535" s="208">
        <v>1.155</v>
      </c>
      <c r="BA535" s="208">
        <v>2.7410000000000001</v>
      </c>
      <c r="BB535" s="21">
        <f t="shared" si="97"/>
        <v>5.4260000000000002</v>
      </c>
      <c r="BC535" s="18"/>
      <c r="BD535" s="22">
        <f t="shared" si="99"/>
        <v>7.293010752688172</v>
      </c>
      <c r="BE535" s="21"/>
      <c r="BF535" s="2">
        <v>12.55</v>
      </c>
      <c r="BG535" s="10"/>
      <c r="BH535" s="21"/>
      <c r="BI535" s="22"/>
      <c r="BJ535" s="21"/>
      <c r="BK535" s="21">
        <v>0</v>
      </c>
      <c r="BL535" s="22">
        <v>1.6278000000000001E-2</v>
      </c>
      <c r="BM535" s="21"/>
      <c r="BN535" s="21">
        <f t="shared" si="100"/>
        <v>0</v>
      </c>
      <c r="BO535" s="22">
        <f t="shared" si="100"/>
        <v>6.5112000000000003E-2</v>
      </c>
      <c r="BP535" s="21">
        <f t="shared" si="100"/>
        <v>0</v>
      </c>
    </row>
    <row r="536" spans="1:68" ht="11.1" hidden="1" customHeight="1" outlineLevel="1" collapsed="1" x14ac:dyDescent="0.2">
      <c r="A536" s="10"/>
      <c r="B536" s="18"/>
      <c r="C536" s="18"/>
      <c r="D536" s="18"/>
      <c r="E536" s="19" t="s">
        <v>472</v>
      </c>
      <c r="F536" s="209">
        <v>2.6949999999999998</v>
      </c>
      <c r="G536" s="209">
        <v>1.9730000000000001</v>
      </c>
      <c r="H536" s="209">
        <v>1.373</v>
      </c>
      <c r="I536" s="240">
        <v>1.208</v>
      </c>
      <c r="J536" s="240"/>
      <c r="K536" s="209">
        <v>0.57299999999999995</v>
      </c>
      <c r="L536" s="209">
        <v>0.16</v>
      </c>
      <c r="M536" s="20"/>
      <c r="N536" s="209">
        <v>0.21099999999999999</v>
      </c>
      <c r="O536" s="209">
        <v>0.433</v>
      </c>
      <c r="P536" s="209">
        <v>0.93500000000000005</v>
      </c>
      <c r="Q536" s="209">
        <v>1.44</v>
      </c>
      <c r="R536" s="209">
        <v>1.599</v>
      </c>
      <c r="S536" s="209">
        <v>2.0430000000000001</v>
      </c>
      <c r="T536" s="209">
        <v>1.8979999999999999</v>
      </c>
      <c r="U536" s="209">
        <v>1.37</v>
      </c>
      <c r="V536" s="209">
        <v>0.873</v>
      </c>
      <c r="W536" s="209">
        <v>0.44900000000000001</v>
      </c>
      <c r="X536" s="209">
        <v>0.159</v>
      </c>
      <c r="Y536" s="20"/>
      <c r="Z536" s="20"/>
      <c r="AA536" s="209">
        <v>0.48399999999999999</v>
      </c>
      <c r="AB536" s="209">
        <v>0.96699999999999997</v>
      </c>
      <c r="AC536" s="209">
        <v>1.556</v>
      </c>
      <c r="AD536" s="209">
        <v>1.67</v>
      </c>
      <c r="AE536" s="209">
        <v>2.246</v>
      </c>
      <c r="AF536" s="209">
        <v>1.5029999999999999</v>
      </c>
      <c r="AG536" s="209">
        <v>1.425</v>
      </c>
      <c r="AH536" s="209">
        <v>0.91900000000000004</v>
      </c>
      <c r="AI536" s="209">
        <v>0.65500000000000003</v>
      </c>
      <c r="AJ536" s="20"/>
      <c r="AK536" s="209">
        <v>0.223</v>
      </c>
      <c r="AL536" s="20"/>
      <c r="AM536" s="209">
        <v>0.56699999999999995</v>
      </c>
      <c r="AN536" s="209">
        <v>0.82499999999999996</v>
      </c>
      <c r="AO536" s="209">
        <v>1.673</v>
      </c>
      <c r="AP536" s="209">
        <v>1.8320000000000001</v>
      </c>
      <c r="AQ536" s="209">
        <v>2.4809999999999999</v>
      </c>
      <c r="AR536" s="209">
        <v>1.95</v>
      </c>
      <c r="AS536" s="209">
        <v>1.754</v>
      </c>
      <c r="AT536" s="209">
        <v>0.92900000000000005</v>
      </c>
      <c r="AU536" s="209">
        <v>0.57599999999999996</v>
      </c>
      <c r="AV536" s="209">
        <v>6.6000000000000003E-2</v>
      </c>
      <c r="AW536" s="20"/>
      <c r="AX536" s="209">
        <v>0.123</v>
      </c>
      <c r="AY536" s="209">
        <v>3.7970000000000002</v>
      </c>
      <c r="AZ536" s="209">
        <v>0.65100000000000002</v>
      </c>
      <c r="BA536" s="209">
        <v>1.4810000000000001</v>
      </c>
      <c r="BB536" s="21">
        <f>BB537+BB538</f>
        <v>6.0120000000000005</v>
      </c>
      <c r="BC536" s="61">
        <f>BD536</f>
        <v>8.0806451612903238</v>
      </c>
      <c r="BD536" s="22">
        <f t="shared" si="99"/>
        <v>8.0806451612903238</v>
      </c>
      <c r="BE536" s="21">
        <f>BC536-BD536</f>
        <v>0</v>
      </c>
      <c r="BF536" s="2">
        <v>7.61</v>
      </c>
      <c r="BG536" s="10">
        <v>6</v>
      </c>
      <c r="BH536" s="21">
        <f t="shared" si="98"/>
        <v>6.0120000000000009E-3</v>
      </c>
      <c r="BI536" s="22">
        <f t="shared" si="98"/>
        <v>6.0120000000000009E-3</v>
      </c>
      <c r="BJ536" s="21">
        <f>BH536-BI536</f>
        <v>0</v>
      </c>
      <c r="BK536" s="21">
        <v>1.8036000000000003E-2</v>
      </c>
      <c r="BL536" s="22">
        <v>1.8036000000000003E-2</v>
      </c>
      <c r="BM536" s="21">
        <v>0</v>
      </c>
      <c r="BN536" s="21">
        <f t="shared" si="100"/>
        <v>7.2144000000000014E-2</v>
      </c>
      <c r="BO536" s="22">
        <f t="shared" si="100"/>
        <v>7.2144000000000014E-2</v>
      </c>
      <c r="BP536" s="21">
        <f t="shared" si="100"/>
        <v>0</v>
      </c>
    </row>
    <row r="537" spans="1:68" ht="11.1" hidden="1" customHeight="1" outlineLevel="2" x14ac:dyDescent="0.2">
      <c r="A537" s="10"/>
      <c r="B537" s="18"/>
      <c r="C537" s="18"/>
      <c r="D537" s="18"/>
      <c r="E537" s="23" t="s">
        <v>473</v>
      </c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08">
        <v>3.3170000000000002</v>
      </c>
      <c r="AZ537" s="24"/>
      <c r="BA537" s="24"/>
      <c r="BB537" s="21">
        <f t="shared" si="97"/>
        <v>3.3170000000000002</v>
      </c>
      <c r="BC537" s="18"/>
      <c r="BD537" s="22">
        <f t="shared" si="99"/>
        <v>4.4583333333333339</v>
      </c>
      <c r="BE537" s="21"/>
      <c r="BG537" s="10"/>
      <c r="BH537" s="21"/>
      <c r="BI537" s="22"/>
      <c r="BJ537" s="21"/>
      <c r="BK537" s="21">
        <v>0</v>
      </c>
      <c r="BL537" s="22">
        <v>9.9510000000000015E-3</v>
      </c>
      <c r="BM537" s="21"/>
      <c r="BN537" s="21">
        <f t="shared" si="100"/>
        <v>0</v>
      </c>
      <c r="BO537" s="22">
        <f t="shared" si="100"/>
        <v>3.9804000000000006E-2</v>
      </c>
      <c r="BP537" s="21">
        <f t="shared" si="100"/>
        <v>0</v>
      </c>
    </row>
    <row r="538" spans="1:68" ht="11.1" hidden="1" customHeight="1" outlineLevel="2" x14ac:dyDescent="0.2">
      <c r="A538" s="10"/>
      <c r="B538" s="18"/>
      <c r="C538" s="18"/>
      <c r="D538" s="18"/>
      <c r="E538" s="23" t="s">
        <v>474</v>
      </c>
      <c r="F538" s="208">
        <v>2.6949999999999998</v>
      </c>
      <c r="G538" s="208">
        <v>1.9730000000000001</v>
      </c>
      <c r="H538" s="208">
        <v>1.373</v>
      </c>
      <c r="I538" s="239">
        <v>1.208</v>
      </c>
      <c r="J538" s="239"/>
      <c r="K538" s="208">
        <v>0.57299999999999995</v>
      </c>
      <c r="L538" s="208">
        <v>0.16</v>
      </c>
      <c r="M538" s="24"/>
      <c r="N538" s="208">
        <v>0.21099999999999999</v>
      </c>
      <c r="O538" s="208">
        <v>0.433</v>
      </c>
      <c r="P538" s="208">
        <v>0.93500000000000005</v>
      </c>
      <c r="Q538" s="208">
        <v>1.44</v>
      </c>
      <c r="R538" s="208">
        <v>1.599</v>
      </c>
      <c r="S538" s="208">
        <v>2.0430000000000001</v>
      </c>
      <c r="T538" s="208">
        <v>1.8979999999999999</v>
      </c>
      <c r="U538" s="208">
        <v>1.37</v>
      </c>
      <c r="V538" s="208">
        <v>0.873</v>
      </c>
      <c r="W538" s="208">
        <v>0.44900000000000001</v>
      </c>
      <c r="X538" s="208">
        <v>0.159</v>
      </c>
      <c r="Y538" s="24"/>
      <c r="Z538" s="24"/>
      <c r="AA538" s="208">
        <v>0.48399999999999999</v>
      </c>
      <c r="AB538" s="208">
        <v>0.96699999999999997</v>
      </c>
      <c r="AC538" s="208">
        <v>1.556</v>
      </c>
      <c r="AD538" s="208">
        <v>1.67</v>
      </c>
      <c r="AE538" s="208">
        <v>2.246</v>
      </c>
      <c r="AF538" s="208">
        <v>1.5029999999999999</v>
      </c>
      <c r="AG538" s="208">
        <v>1.425</v>
      </c>
      <c r="AH538" s="208">
        <v>0.91900000000000004</v>
      </c>
      <c r="AI538" s="208">
        <v>0.65500000000000003</v>
      </c>
      <c r="AJ538" s="24"/>
      <c r="AK538" s="208">
        <v>0.223</v>
      </c>
      <c r="AL538" s="24"/>
      <c r="AM538" s="208">
        <v>0.56699999999999995</v>
      </c>
      <c r="AN538" s="208">
        <v>0.82499999999999996</v>
      </c>
      <c r="AO538" s="208">
        <v>1.673</v>
      </c>
      <c r="AP538" s="208">
        <v>1.8320000000000001</v>
      </c>
      <c r="AQ538" s="208">
        <v>2.4809999999999999</v>
      </c>
      <c r="AR538" s="208">
        <v>1.95</v>
      </c>
      <c r="AS538" s="208">
        <v>1.754</v>
      </c>
      <c r="AT538" s="208">
        <v>0.92900000000000005</v>
      </c>
      <c r="AU538" s="208">
        <v>0.57599999999999996</v>
      </c>
      <c r="AV538" s="208">
        <v>6.6000000000000003E-2</v>
      </c>
      <c r="AW538" s="24"/>
      <c r="AX538" s="208">
        <v>0.123</v>
      </c>
      <c r="AY538" s="208">
        <v>0.48</v>
      </c>
      <c r="AZ538" s="208">
        <v>0.65100000000000002</v>
      </c>
      <c r="BA538" s="208">
        <v>1.4810000000000001</v>
      </c>
      <c r="BB538" s="21">
        <f t="shared" si="97"/>
        <v>2.6949999999999998</v>
      </c>
      <c r="BC538" s="18"/>
      <c r="BD538" s="22">
        <f t="shared" si="99"/>
        <v>3.622311827956989</v>
      </c>
      <c r="BE538" s="21"/>
      <c r="BF538" s="2">
        <v>7.61</v>
      </c>
      <c r="BG538" s="10"/>
      <c r="BH538" s="21"/>
      <c r="BI538" s="22"/>
      <c r="BJ538" s="21"/>
      <c r="BK538" s="21">
        <v>0</v>
      </c>
      <c r="BL538" s="22">
        <v>8.0850000000000002E-3</v>
      </c>
      <c r="BM538" s="21"/>
      <c r="BN538" s="21">
        <f t="shared" si="100"/>
        <v>0</v>
      </c>
      <c r="BO538" s="22">
        <f t="shared" si="100"/>
        <v>3.2340000000000001E-2</v>
      </c>
      <c r="BP538" s="21">
        <f t="shared" si="100"/>
        <v>0</v>
      </c>
    </row>
    <row r="539" spans="1:68" ht="11.1" hidden="1" customHeight="1" outlineLevel="1" collapsed="1" x14ac:dyDescent="0.2">
      <c r="A539" s="10"/>
      <c r="B539" s="18"/>
      <c r="C539" s="18"/>
      <c r="D539" s="18"/>
      <c r="E539" s="19" t="s">
        <v>475</v>
      </c>
      <c r="F539" s="209">
        <v>85.293000000000006</v>
      </c>
      <c r="G539" s="209">
        <v>53.390999999999998</v>
      </c>
      <c r="H539" s="209">
        <v>40.026000000000003</v>
      </c>
      <c r="I539" s="240">
        <v>28.972000000000001</v>
      </c>
      <c r="J539" s="240"/>
      <c r="K539" s="209">
        <v>17.78</v>
      </c>
      <c r="L539" s="20"/>
      <c r="M539" s="20"/>
      <c r="N539" s="209">
        <v>31.303999999999998</v>
      </c>
      <c r="O539" s="209">
        <v>22.209</v>
      </c>
      <c r="P539" s="209">
        <v>34.47</v>
      </c>
      <c r="Q539" s="209">
        <v>44.100999999999999</v>
      </c>
      <c r="R539" s="209">
        <v>50.710999999999999</v>
      </c>
      <c r="S539" s="209">
        <v>62.837000000000003</v>
      </c>
      <c r="T539" s="209">
        <v>54.386000000000003</v>
      </c>
      <c r="U539" s="209">
        <v>42.670999999999999</v>
      </c>
      <c r="V539" s="209">
        <v>24.163</v>
      </c>
      <c r="W539" s="209">
        <v>16.585999999999999</v>
      </c>
      <c r="X539" s="209">
        <v>11.885999999999999</v>
      </c>
      <c r="Y539" s="209">
        <v>10.279</v>
      </c>
      <c r="Z539" s="209">
        <v>10.945</v>
      </c>
      <c r="AA539" s="20"/>
      <c r="AB539" s="209">
        <v>49.021000000000001</v>
      </c>
      <c r="AC539" s="209">
        <v>58.292000000000002</v>
      </c>
      <c r="AD539" s="209">
        <v>63.198</v>
      </c>
      <c r="AE539" s="209">
        <v>71.096000000000004</v>
      </c>
      <c r="AF539" s="209">
        <v>59.954999999999998</v>
      </c>
      <c r="AG539" s="209">
        <v>41.189</v>
      </c>
      <c r="AH539" s="209">
        <v>25.95</v>
      </c>
      <c r="AI539" s="209">
        <v>21.294</v>
      </c>
      <c r="AJ539" s="209">
        <v>12.768000000000001</v>
      </c>
      <c r="AK539" s="209">
        <v>11.898999999999999</v>
      </c>
      <c r="AL539" s="209">
        <v>12.226000000000001</v>
      </c>
      <c r="AM539" s="209">
        <v>20.765999999999998</v>
      </c>
      <c r="AN539" s="209">
        <v>30.677</v>
      </c>
      <c r="AO539" s="209">
        <v>52.613999999999997</v>
      </c>
      <c r="AP539" s="209">
        <v>60.234000000000002</v>
      </c>
      <c r="AQ539" s="209">
        <v>65.382999999999996</v>
      </c>
      <c r="AR539" s="209">
        <v>60.615000000000002</v>
      </c>
      <c r="AS539" s="209">
        <v>51.283000000000001</v>
      </c>
      <c r="AT539" s="209">
        <v>30.36</v>
      </c>
      <c r="AU539" s="209">
        <v>20.640999999999998</v>
      </c>
      <c r="AV539" s="209">
        <v>9.6869999999999994</v>
      </c>
      <c r="AW539" s="209">
        <v>56.688000000000002</v>
      </c>
      <c r="AX539" s="209">
        <v>-32.246000000000002</v>
      </c>
      <c r="AY539" s="209">
        <v>15.875999999999999</v>
      </c>
      <c r="AZ539" s="209">
        <v>19.494</v>
      </c>
      <c r="BA539" s="209">
        <v>22.460999999999999</v>
      </c>
      <c r="BB539" s="21">
        <f>SUM(BB540:BB549)</f>
        <v>125.38199999999999</v>
      </c>
      <c r="BC539" s="18">
        <v>183.09</v>
      </c>
      <c r="BD539" s="22">
        <f t="shared" si="99"/>
        <v>168.5241935483871</v>
      </c>
      <c r="BE539" s="21">
        <f>BC539-BD539</f>
        <v>14.5658064516129</v>
      </c>
      <c r="BF539" s="2">
        <v>183.09</v>
      </c>
      <c r="BG539" s="10">
        <v>5</v>
      </c>
      <c r="BH539" s="21">
        <f t="shared" si="98"/>
        <v>0.13621896</v>
      </c>
      <c r="BI539" s="22">
        <f t="shared" si="98"/>
        <v>0.12538200000000002</v>
      </c>
      <c r="BJ539" s="21">
        <f>BH539-BI539</f>
        <v>1.0836959999999979E-2</v>
      </c>
      <c r="BK539" s="21">
        <v>0.40865688</v>
      </c>
      <c r="BL539" s="22">
        <v>0.37614600000000009</v>
      </c>
      <c r="BM539" s="21">
        <v>3.2510879999999909E-2</v>
      </c>
      <c r="BN539" s="21">
        <f t="shared" si="100"/>
        <v>1.63462752</v>
      </c>
      <c r="BO539" s="22">
        <f t="shared" si="100"/>
        <v>1.5045840000000004</v>
      </c>
      <c r="BP539" s="21">
        <f t="shared" si="100"/>
        <v>0.13004351999999963</v>
      </c>
    </row>
    <row r="540" spans="1:68" ht="11.1" hidden="1" customHeight="1" outlineLevel="2" x14ac:dyDescent="0.2">
      <c r="A540" s="10"/>
      <c r="B540" s="18"/>
      <c r="C540" s="18"/>
      <c r="D540" s="18"/>
      <c r="E540" s="23" t="s">
        <v>476</v>
      </c>
      <c r="F540" s="208">
        <v>6.5759999999999996</v>
      </c>
      <c r="G540" s="208">
        <v>4.0410000000000004</v>
      </c>
      <c r="H540" s="208">
        <v>2.8759999999999999</v>
      </c>
      <c r="I540" s="239">
        <v>2.2229999999999999</v>
      </c>
      <c r="J540" s="239"/>
      <c r="K540" s="208">
        <v>0.85299999999999998</v>
      </c>
      <c r="L540" s="24"/>
      <c r="M540" s="24"/>
      <c r="N540" s="24"/>
      <c r="O540" s="208">
        <v>0.76100000000000001</v>
      </c>
      <c r="P540" s="208">
        <v>1.901</v>
      </c>
      <c r="Q540" s="208">
        <v>3.2250000000000001</v>
      </c>
      <c r="R540" s="208">
        <v>3.8109999999999999</v>
      </c>
      <c r="S540" s="208">
        <v>4.83</v>
      </c>
      <c r="T540" s="208">
        <v>4.4290000000000003</v>
      </c>
      <c r="U540" s="208">
        <v>3.117</v>
      </c>
      <c r="V540" s="208">
        <v>1.605</v>
      </c>
      <c r="W540" s="208">
        <v>0.85899999999999999</v>
      </c>
      <c r="X540" s="208">
        <v>0.11899999999999999</v>
      </c>
      <c r="Y540" s="24"/>
      <c r="Z540" s="208">
        <v>3.1E-2</v>
      </c>
      <c r="AA540" s="24"/>
      <c r="AB540" s="208">
        <v>2.5009999999999999</v>
      </c>
      <c r="AC540" s="208">
        <v>3.605</v>
      </c>
      <c r="AD540" s="208">
        <v>4.1630000000000003</v>
      </c>
      <c r="AE540" s="208">
        <v>5.5289999999999999</v>
      </c>
      <c r="AF540" s="208">
        <v>3.7669999999999999</v>
      </c>
      <c r="AG540" s="208">
        <v>3.2429999999999999</v>
      </c>
      <c r="AH540" s="208">
        <v>1.343</v>
      </c>
      <c r="AI540" s="208">
        <v>1.08</v>
      </c>
      <c r="AJ540" s="24"/>
      <c r="AK540" s="24"/>
      <c r="AL540" s="24"/>
      <c r="AM540" s="208">
        <v>0.871</v>
      </c>
      <c r="AN540" s="208">
        <v>2.214</v>
      </c>
      <c r="AO540" s="208">
        <v>3.581</v>
      </c>
      <c r="AP540" s="208">
        <v>4.3449999999999998</v>
      </c>
      <c r="AQ540" s="208">
        <v>5.8929999999999998</v>
      </c>
      <c r="AR540" s="208">
        <v>4.3150000000000004</v>
      </c>
      <c r="AS540" s="208">
        <v>4.0199999999999996</v>
      </c>
      <c r="AT540" s="208">
        <v>1.929</v>
      </c>
      <c r="AU540" s="208">
        <v>0.92700000000000005</v>
      </c>
      <c r="AV540" s="24"/>
      <c r="AW540" s="24"/>
      <c r="AX540" s="24"/>
      <c r="AY540" s="24"/>
      <c r="AZ540" s="24"/>
      <c r="BA540" s="24"/>
      <c r="BB540" s="21">
        <f t="shared" si="97"/>
        <v>6.5759999999999996</v>
      </c>
      <c r="BC540" s="18"/>
      <c r="BD540" s="22">
        <f t="shared" si="99"/>
        <v>8.8387096774193559</v>
      </c>
      <c r="BE540" s="21"/>
      <c r="BG540" s="10"/>
      <c r="BH540" s="21"/>
      <c r="BI540" s="22"/>
      <c r="BJ540" s="21"/>
      <c r="BK540" s="21">
        <v>0</v>
      </c>
      <c r="BL540" s="22">
        <v>1.9728000000000002E-2</v>
      </c>
      <c r="BM540" s="21"/>
      <c r="BN540" s="21">
        <f t="shared" si="100"/>
        <v>0</v>
      </c>
      <c r="BO540" s="22">
        <f t="shared" si="100"/>
        <v>7.891200000000001E-2</v>
      </c>
      <c r="BP540" s="21">
        <f t="shared" si="100"/>
        <v>0</v>
      </c>
    </row>
    <row r="541" spans="1:68" ht="11.1" hidden="1" customHeight="1" outlineLevel="2" x14ac:dyDescent="0.2">
      <c r="A541" s="10"/>
      <c r="B541" s="18"/>
      <c r="C541" s="18"/>
      <c r="D541" s="18"/>
      <c r="E541" s="23" t="s">
        <v>477</v>
      </c>
      <c r="F541" s="208">
        <v>2.7909999999999999</v>
      </c>
      <c r="G541" s="208">
        <v>1.736</v>
      </c>
      <c r="H541" s="208">
        <v>1.194</v>
      </c>
      <c r="I541" s="239">
        <v>0.97099999999999997</v>
      </c>
      <c r="J541" s="239"/>
      <c r="K541" s="208">
        <v>0.39300000000000002</v>
      </c>
      <c r="L541" s="24"/>
      <c r="M541" s="24"/>
      <c r="N541" s="24"/>
      <c r="O541" s="208">
        <v>0.254</v>
      </c>
      <c r="P541" s="208">
        <v>0.82499999999999996</v>
      </c>
      <c r="Q541" s="208">
        <v>1.484</v>
      </c>
      <c r="R541" s="208">
        <v>1.8</v>
      </c>
      <c r="S541" s="208">
        <v>2.3889999999999998</v>
      </c>
      <c r="T541" s="208">
        <v>2.1930000000000001</v>
      </c>
      <c r="U541" s="208">
        <v>1.3819999999999999</v>
      </c>
      <c r="V541" s="208">
        <v>0.85</v>
      </c>
      <c r="W541" s="208">
        <v>0.42799999999999999</v>
      </c>
      <c r="X541" s="208">
        <v>4.1000000000000002E-2</v>
      </c>
      <c r="Y541" s="24"/>
      <c r="Z541" s="208">
        <v>1E-3</v>
      </c>
      <c r="AA541" s="24"/>
      <c r="AB541" s="208">
        <v>1.1779999999999999</v>
      </c>
      <c r="AC541" s="208">
        <v>1.744</v>
      </c>
      <c r="AD541" s="208">
        <v>1.9570000000000001</v>
      </c>
      <c r="AE541" s="208">
        <v>2.5070000000000001</v>
      </c>
      <c r="AF541" s="208">
        <v>1.655</v>
      </c>
      <c r="AG541" s="208">
        <v>1.45</v>
      </c>
      <c r="AH541" s="208">
        <v>0.76100000000000001</v>
      </c>
      <c r="AI541" s="208">
        <v>0.53300000000000003</v>
      </c>
      <c r="AJ541" s="24"/>
      <c r="AK541" s="208">
        <v>8.5999999999999993E-2</v>
      </c>
      <c r="AL541" s="24"/>
      <c r="AM541" s="208">
        <v>0.25</v>
      </c>
      <c r="AN541" s="208">
        <v>0.79900000000000004</v>
      </c>
      <c r="AO541" s="208">
        <v>1.8029999999999999</v>
      </c>
      <c r="AP541" s="208">
        <v>1.9219999999999999</v>
      </c>
      <c r="AQ541" s="208">
        <v>2.5640000000000001</v>
      </c>
      <c r="AR541" s="208">
        <v>1.9279999999999999</v>
      </c>
      <c r="AS541" s="208">
        <v>1.6739999999999999</v>
      </c>
      <c r="AT541" s="208">
        <v>0.83599999999999997</v>
      </c>
      <c r="AU541" s="208">
        <v>0.45400000000000001</v>
      </c>
      <c r="AV541" s="208">
        <v>3.9E-2</v>
      </c>
      <c r="AW541" s="24"/>
      <c r="AX541" s="24"/>
      <c r="AY541" s="208">
        <v>0.28799999999999998</v>
      </c>
      <c r="AZ541" s="208">
        <v>0.56299999999999994</v>
      </c>
      <c r="BA541" s="208">
        <v>1.8089999999999999</v>
      </c>
      <c r="BB541" s="21">
        <f t="shared" si="97"/>
        <v>2.7909999999999999</v>
      </c>
      <c r="BC541" s="18"/>
      <c r="BD541" s="22">
        <f t="shared" si="99"/>
        <v>3.7513440860215055</v>
      </c>
      <c r="BE541" s="21"/>
      <c r="BG541" s="10"/>
      <c r="BH541" s="21"/>
      <c r="BI541" s="22"/>
      <c r="BJ541" s="21"/>
      <c r="BK541" s="21">
        <v>0</v>
      </c>
      <c r="BL541" s="22">
        <v>8.3730000000000002E-3</v>
      </c>
      <c r="BM541" s="21"/>
      <c r="BN541" s="21">
        <f t="shared" si="100"/>
        <v>0</v>
      </c>
      <c r="BO541" s="22">
        <f t="shared" si="100"/>
        <v>3.3492000000000001E-2</v>
      </c>
      <c r="BP541" s="21">
        <f t="shared" si="100"/>
        <v>0</v>
      </c>
    </row>
    <row r="542" spans="1:68" ht="11.1" hidden="1" customHeight="1" outlineLevel="2" x14ac:dyDescent="0.2">
      <c r="A542" s="10"/>
      <c r="B542" s="18"/>
      <c r="C542" s="18"/>
      <c r="D542" s="18"/>
      <c r="E542" s="23" t="s">
        <v>478</v>
      </c>
      <c r="F542" s="208">
        <v>3.234</v>
      </c>
      <c r="G542" s="208">
        <v>2.004</v>
      </c>
      <c r="H542" s="208">
        <v>1.4410000000000001</v>
      </c>
      <c r="I542" s="239">
        <v>1.0209999999999999</v>
      </c>
      <c r="J542" s="239"/>
      <c r="K542" s="208">
        <v>0.28000000000000003</v>
      </c>
      <c r="L542" s="24"/>
      <c r="M542" s="24"/>
      <c r="N542" s="24"/>
      <c r="O542" s="208">
        <v>0.153</v>
      </c>
      <c r="P542" s="208">
        <v>0.89</v>
      </c>
      <c r="Q542" s="208">
        <v>1.62</v>
      </c>
      <c r="R542" s="208">
        <v>1.8540000000000001</v>
      </c>
      <c r="S542" s="208">
        <v>2.5169999999999999</v>
      </c>
      <c r="T542" s="208">
        <v>2.3940000000000001</v>
      </c>
      <c r="U542" s="208">
        <v>1.55</v>
      </c>
      <c r="V542" s="208">
        <v>0.89800000000000002</v>
      </c>
      <c r="W542" s="208">
        <v>0.30199999999999999</v>
      </c>
      <c r="X542" s="208">
        <v>0.04</v>
      </c>
      <c r="Y542" s="24"/>
      <c r="Z542" s="24"/>
      <c r="AA542" s="24"/>
      <c r="AB542" s="208">
        <v>1.0660000000000001</v>
      </c>
      <c r="AC542" s="208">
        <v>1.728</v>
      </c>
      <c r="AD542" s="208">
        <v>1.8720000000000001</v>
      </c>
      <c r="AE542" s="208">
        <v>2.4750000000000001</v>
      </c>
      <c r="AF542" s="208">
        <v>1.6140000000000001</v>
      </c>
      <c r="AG542" s="208">
        <v>1.351</v>
      </c>
      <c r="AH542" s="208">
        <v>0.74399999999999999</v>
      </c>
      <c r="AI542" s="208">
        <v>0.41899999999999998</v>
      </c>
      <c r="AJ542" s="24"/>
      <c r="AK542" s="208">
        <v>0.10100000000000001</v>
      </c>
      <c r="AL542" s="24"/>
      <c r="AM542" s="208">
        <v>0.27400000000000002</v>
      </c>
      <c r="AN542" s="208">
        <v>0.72799999999999998</v>
      </c>
      <c r="AO542" s="208">
        <v>1.8049999999999999</v>
      </c>
      <c r="AP542" s="208">
        <v>1.863</v>
      </c>
      <c r="AQ542" s="208">
        <v>2.4830000000000001</v>
      </c>
      <c r="AR542" s="208">
        <v>1.9419999999999999</v>
      </c>
      <c r="AS542" s="208">
        <v>1.78</v>
      </c>
      <c r="AT542" s="208">
        <v>0.85599999999999998</v>
      </c>
      <c r="AU542" s="208">
        <v>0.34200000000000003</v>
      </c>
      <c r="AV542" s="24"/>
      <c r="AW542" s="24"/>
      <c r="AX542" s="24"/>
      <c r="AY542" s="208">
        <v>0.26900000000000002</v>
      </c>
      <c r="AZ542" s="24"/>
      <c r="BA542" s="208">
        <v>1.96</v>
      </c>
      <c r="BB542" s="21">
        <f t="shared" si="97"/>
        <v>3.234</v>
      </c>
      <c r="BC542" s="18"/>
      <c r="BD542" s="22">
        <f t="shared" si="99"/>
        <v>4.346774193548387</v>
      </c>
      <c r="BE542" s="21"/>
      <c r="BG542" s="10"/>
      <c r="BH542" s="21"/>
      <c r="BI542" s="22"/>
      <c r="BJ542" s="21"/>
      <c r="BK542" s="21">
        <v>0</v>
      </c>
      <c r="BL542" s="22">
        <v>9.7019999999999988E-3</v>
      </c>
      <c r="BM542" s="21"/>
      <c r="BN542" s="21">
        <f t="shared" si="100"/>
        <v>0</v>
      </c>
      <c r="BO542" s="22">
        <f t="shared" si="100"/>
        <v>3.8807999999999995E-2</v>
      </c>
      <c r="BP542" s="21">
        <f t="shared" si="100"/>
        <v>0</v>
      </c>
    </row>
    <row r="543" spans="1:68" ht="11.1" hidden="1" customHeight="1" outlineLevel="2" x14ac:dyDescent="0.2">
      <c r="A543" s="10"/>
      <c r="B543" s="18"/>
      <c r="C543" s="18"/>
      <c r="D543" s="18"/>
      <c r="E543" s="23" t="s">
        <v>479</v>
      </c>
      <c r="F543" s="208">
        <v>2.4289999999999998</v>
      </c>
      <c r="G543" s="208">
        <v>0.996</v>
      </c>
      <c r="H543" s="208">
        <v>0.85299999999999998</v>
      </c>
      <c r="I543" s="239">
        <v>0.68</v>
      </c>
      <c r="J543" s="239"/>
      <c r="K543" s="208">
        <v>0.219</v>
      </c>
      <c r="L543" s="24"/>
      <c r="M543" s="24"/>
      <c r="N543" s="24"/>
      <c r="O543" s="208">
        <v>1.1080000000000001</v>
      </c>
      <c r="P543" s="208">
        <v>0.45900000000000002</v>
      </c>
      <c r="Q543" s="208">
        <v>0.90500000000000003</v>
      </c>
      <c r="R543" s="208">
        <v>9.7000000000000003E-2</v>
      </c>
      <c r="S543" s="208">
        <v>1.379</v>
      </c>
      <c r="T543" s="208">
        <v>1.2090000000000001</v>
      </c>
      <c r="U543" s="208">
        <v>0.85299999999999998</v>
      </c>
      <c r="V543" s="208">
        <v>0.38100000000000001</v>
      </c>
      <c r="W543" s="208">
        <v>0.18099999999999999</v>
      </c>
      <c r="X543" s="208">
        <v>0.03</v>
      </c>
      <c r="Y543" s="24"/>
      <c r="Z543" s="24"/>
      <c r="AA543" s="24"/>
      <c r="AB543" s="208">
        <v>0.46899999999999997</v>
      </c>
      <c r="AC543" s="208">
        <v>1.004</v>
      </c>
      <c r="AD543" s="208">
        <v>1.319</v>
      </c>
      <c r="AE543" s="208">
        <v>1.43</v>
      </c>
      <c r="AF543" s="208">
        <v>1.272</v>
      </c>
      <c r="AG543" s="208">
        <v>0.63400000000000001</v>
      </c>
      <c r="AH543" s="208">
        <v>0.30099999999999999</v>
      </c>
      <c r="AI543" s="208">
        <v>0.192</v>
      </c>
      <c r="AJ543" s="24"/>
      <c r="AK543" s="24"/>
      <c r="AL543" s="208">
        <v>5.0999999999999997E-2</v>
      </c>
      <c r="AM543" s="208">
        <v>0.17899999999999999</v>
      </c>
      <c r="AN543" s="208">
        <v>0.42599999999999999</v>
      </c>
      <c r="AO543" s="208">
        <v>1.0980000000000001</v>
      </c>
      <c r="AP543" s="208">
        <v>1.496</v>
      </c>
      <c r="AQ543" s="208">
        <v>1.5780000000000001</v>
      </c>
      <c r="AR543" s="208">
        <v>1.2949999999999999</v>
      </c>
      <c r="AS543" s="24"/>
      <c r="AT543" s="208">
        <v>1.587</v>
      </c>
      <c r="AU543" s="208">
        <v>0.21199999999999999</v>
      </c>
      <c r="AV543" s="24"/>
      <c r="AW543" s="24"/>
      <c r="AX543" s="24"/>
      <c r="AY543" s="208">
        <v>0.14399999999999999</v>
      </c>
      <c r="AZ543" s="208">
        <v>0.24199999999999999</v>
      </c>
      <c r="BA543" s="208">
        <v>1.004</v>
      </c>
      <c r="BB543" s="21">
        <f t="shared" si="97"/>
        <v>2.4289999999999998</v>
      </c>
      <c r="BC543" s="18"/>
      <c r="BD543" s="22">
        <f t="shared" si="99"/>
        <v>3.264784946236559</v>
      </c>
      <c r="BE543" s="21"/>
      <c r="BG543" s="10"/>
      <c r="BH543" s="21"/>
      <c r="BI543" s="22"/>
      <c r="BJ543" s="21"/>
      <c r="BK543" s="21">
        <v>0</v>
      </c>
      <c r="BL543" s="22">
        <v>7.2869999999999992E-3</v>
      </c>
      <c r="BM543" s="21"/>
      <c r="BN543" s="21">
        <f t="shared" si="100"/>
        <v>0</v>
      </c>
      <c r="BO543" s="22">
        <f t="shared" si="100"/>
        <v>2.9147999999999997E-2</v>
      </c>
      <c r="BP543" s="21">
        <f t="shared" si="100"/>
        <v>0</v>
      </c>
    </row>
    <row r="544" spans="1:68" ht="11.1" hidden="1" customHeight="1" outlineLevel="2" x14ac:dyDescent="0.2">
      <c r="A544" s="10"/>
      <c r="B544" s="18"/>
      <c r="C544" s="18"/>
      <c r="D544" s="18"/>
      <c r="E544" s="23" t="s">
        <v>480</v>
      </c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08">
        <v>2.8849999999999998</v>
      </c>
      <c r="AC544" s="208">
        <v>5.1150000000000002</v>
      </c>
      <c r="AD544" s="208">
        <v>4.7949999999999999</v>
      </c>
      <c r="AE544" s="208">
        <v>6.1470000000000002</v>
      </c>
      <c r="AF544" s="208">
        <v>4.6660000000000004</v>
      </c>
      <c r="AG544" s="208">
        <v>3.6829999999999998</v>
      </c>
      <c r="AH544" s="208">
        <v>2.0089999999999999</v>
      </c>
      <c r="AI544" s="208">
        <v>1.48</v>
      </c>
      <c r="AJ544" s="24"/>
      <c r="AK544" s="24"/>
      <c r="AL544" s="208">
        <v>0.52800000000000002</v>
      </c>
      <c r="AM544" s="208">
        <v>0.81699999999999995</v>
      </c>
      <c r="AN544" s="208">
        <v>2.234</v>
      </c>
      <c r="AO544" s="208">
        <v>4.5869999999999997</v>
      </c>
      <c r="AP544" s="208">
        <v>4.7910000000000004</v>
      </c>
      <c r="AQ544" s="208">
        <v>6.0759999999999996</v>
      </c>
      <c r="AR544" s="24"/>
      <c r="AS544" s="208">
        <v>9.1690000000000005</v>
      </c>
      <c r="AT544" s="208">
        <v>2.4780000000000002</v>
      </c>
      <c r="AU544" s="208">
        <v>1.482</v>
      </c>
      <c r="AV544" s="208">
        <v>1.2E-2</v>
      </c>
      <c r="AW544" s="24"/>
      <c r="AX544" s="24"/>
      <c r="AY544" s="208">
        <v>0.92200000000000004</v>
      </c>
      <c r="AZ544" s="208">
        <v>1.53</v>
      </c>
      <c r="BA544" s="208">
        <v>3.9319999999999999</v>
      </c>
      <c r="BB544" s="21">
        <f t="shared" si="97"/>
        <v>9.1690000000000005</v>
      </c>
      <c r="BC544" s="18"/>
      <c r="BD544" s="22">
        <f t="shared" si="99"/>
        <v>12.323924731182796</v>
      </c>
      <c r="BE544" s="21"/>
      <c r="BG544" s="10"/>
      <c r="BH544" s="21"/>
      <c r="BI544" s="22"/>
      <c r="BJ544" s="21"/>
      <c r="BK544" s="21">
        <v>0</v>
      </c>
      <c r="BL544" s="22">
        <v>2.7507E-2</v>
      </c>
      <c r="BM544" s="21"/>
      <c r="BN544" s="21">
        <f t="shared" si="100"/>
        <v>0</v>
      </c>
      <c r="BO544" s="22">
        <f t="shared" si="100"/>
        <v>0.110028</v>
      </c>
      <c r="BP544" s="21">
        <f t="shared" si="100"/>
        <v>0</v>
      </c>
    </row>
    <row r="545" spans="1:68" ht="11.1" hidden="1" customHeight="1" outlineLevel="2" x14ac:dyDescent="0.2">
      <c r="A545" s="10"/>
      <c r="B545" s="18"/>
      <c r="C545" s="18"/>
      <c r="D545" s="18"/>
      <c r="E545" s="23" t="s">
        <v>481</v>
      </c>
      <c r="F545" s="208">
        <v>5.3999999999999999E-2</v>
      </c>
      <c r="G545" s="208">
        <v>7.4999999999999997E-2</v>
      </c>
      <c r="H545" s="208">
        <v>6.8000000000000005E-2</v>
      </c>
      <c r="I545" s="239">
        <v>3.9E-2</v>
      </c>
      <c r="J545" s="239"/>
      <c r="K545" s="208">
        <v>7.6999999999999999E-2</v>
      </c>
      <c r="L545" s="24"/>
      <c r="M545" s="24"/>
      <c r="N545" s="24"/>
      <c r="O545" s="208">
        <v>0.16</v>
      </c>
      <c r="P545" s="24"/>
      <c r="Q545" s="24"/>
      <c r="R545" s="24"/>
      <c r="S545" s="24"/>
      <c r="T545" s="208">
        <v>8.2000000000000003E-2</v>
      </c>
      <c r="U545" s="208">
        <v>1.7000000000000001E-2</v>
      </c>
      <c r="V545" s="208">
        <v>1.7999999999999999E-2</v>
      </c>
      <c r="W545" s="208">
        <v>1.0999999999999999E-2</v>
      </c>
      <c r="X545" s="208">
        <v>1.7000000000000001E-2</v>
      </c>
      <c r="Y545" s="24"/>
      <c r="Z545" s="208">
        <v>3.3000000000000002E-2</v>
      </c>
      <c r="AA545" s="24"/>
      <c r="AB545" s="208">
        <v>5.3999999999999999E-2</v>
      </c>
      <c r="AC545" s="208">
        <v>7.0000000000000001E-3</v>
      </c>
      <c r="AD545" s="208">
        <v>2.8000000000000001E-2</v>
      </c>
      <c r="AE545" s="208">
        <v>1.7000000000000001E-2</v>
      </c>
      <c r="AF545" s="208">
        <v>2.8000000000000001E-2</v>
      </c>
      <c r="AG545" s="208">
        <v>2.9000000000000001E-2</v>
      </c>
      <c r="AH545" s="208">
        <v>3.4000000000000002E-2</v>
      </c>
      <c r="AI545" s="208">
        <v>2.5000000000000001E-2</v>
      </c>
      <c r="AJ545" s="24"/>
      <c r="AK545" s="24"/>
      <c r="AL545" s="208">
        <v>0.113</v>
      </c>
      <c r="AM545" s="208">
        <v>3.2000000000000001E-2</v>
      </c>
      <c r="AN545" s="208">
        <v>4.2000000000000003E-2</v>
      </c>
      <c r="AO545" s="208">
        <v>2.5999999999999999E-2</v>
      </c>
      <c r="AP545" s="208">
        <v>2.4E-2</v>
      </c>
      <c r="AQ545" s="208">
        <v>3.2000000000000001E-2</v>
      </c>
      <c r="AR545" s="208">
        <v>3.4000000000000002E-2</v>
      </c>
      <c r="AS545" s="208">
        <v>2.5000000000000001E-2</v>
      </c>
      <c r="AT545" s="208">
        <v>2.3E-2</v>
      </c>
      <c r="AU545" s="208">
        <v>0.02</v>
      </c>
      <c r="AV545" s="208">
        <v>2.1000000000000001E-2</v>
      </c>
      <c r="AW545" s="24"/>
      <c r="AX545" s="24"/>
      <c r="AY545" s="208">
        <v>7.3999999999999996E-2</v>
      </c>
      <c r="AZ545" s="208">
        <v>2.1000000000000001E-2</v>
      </c>
      <c r="BA545" s="208">
        <v>2.4E-2</v>
      </c>
      <c r="BB545" s="21">
        <f t="shared" si="97"/>
        <v>0.16</v>
      </c>
      <c r="BC545" s="18"/>
      <c r="BD545" s="22">
        <f t="shared" si="99"/>
        <v>0.21505376344086022</v>
      </c>
      <c r="BE545" s="21"/>
      <c r="BG545" s="10"/>
      <c r="BH545" s="21"/>
      <c r="BI545" s="22"/>
      <c r="BJ545" s="21"/>
      <c r="BK545" s="21">
        <v>0</v>
      </c>
      <c r="BL545" s="22">
        <v>4.8000000000000007E-4</v>
      </c>
      <c r="BM545" s="21"/>
      <c r="BN545" s="21">
        <f t="shared" si="100"/>
        <v>0</v>
      </c>
      <c r="BO545" s="22">
        <f t="shared" si="100"/>
        <v>1.9200000000000003E-3</v>
      </c>
      <c r="BP545" s="21">
        <f t="shared" si="100"/>
        <v>0</v>
      </c>
    </row>
    <row r="546" spans="1:68" ht="11.1" hidden="1" customHeight="1" outlineLevel="2" x14ac:dyDescent="0.2">
      <c r="A546" s="10"/>
      <c r="B546" s="18"/>
      <c r="C546" s="18"/>
      <c r="D546" s="18"/>
      <c r="E546" s="23" t="s">
        <v>482</v>
      </c>
      <c r="F546" s="208">
        <v>3.976</v>
      </c>
      <c r="G546" s="208">
        <v>3.08</v>
      </c>
      <c r="H546" s="208">
        <v>2.452</v>
      </c>
      <c r="I546" s="239">
        <v>1.262</v>
      </c>
      <c r="J546" s="239"/>
      <c r="K546" s="208">
        <v>0.83699999999999997</v>
      </c>
      <c r="L546" s="24"/>
      <c r="M546" s="24"/>
      <c r="N546" s="24"/>
      <c r="O546" s="208">
        <v>0.501</v>
      </c>
      <c r="P546" s="208">
        <v>1.41</v>
      </c>
      <c r="Q546" s="208">
        <v>2.456</v>
      </c>
      <c r="R546" s="208">
        <v>2.7770000000000001</v>
      </c>
      <c r="S546" s="208">
        <v>3.431</v>
      </c>
      <c r="T546" s="208">
        <v>3.177</v>
      </c>
      <c r="U546" s="208">
        <v>2.1230000000000002</v>
      </c>
      <c r="V546" s="208">
        <v>1.401</v>
      </c>
      <c r="W546" s="208">
        <v>0.70599999999999996</v>
      </c>
      <c r="X546" s="208">
        <v>8.3000000000000004E-2</v>
      </c>
      <c r="Y546" s="24"/>
      <c r="Z546" s="208">
        <v>0.11</v>
      </c>
      <c r="AA546" s="24"/>
      <c r="AB546" s="208">
        <v>1.841</v>
      </c>
      <c r="AC546" s="208">
        <v>2.657</v>
      </c>
      <c r="AD546" s="208">
        <v>2.9689999999999999</v>
      </c>
      <c r="AE546" s="208">
        <v>3.4809999999999999</v>
      </c>
      <c r="AF546" s="208">
        <v>2.6589999999999998</v>
      </c>
      <c r="AG546" s="208">
        <v>2.08</v>
      </c>
      <c r="AH546" s="208">
        <v>1.095</v>
      </c>
      <c r="AI546" s="208">
        <v>0.72599999999999998</v>
      </c>
      <c r="AJ546" s="24"/>
      <c r="AK546" s="24"/>
      <c r="AL546" s="208">
        <v>0.23200000000000001</v>
      </c>
      <c r="AM546" s="208">
        <v>0.38500000000000001</v>
      </c>
      <c r="AN546" s="208">
        <v>1.109</v>
      </c>
      <c r="AO546" s="208">
        <v>2.323</v>
      </c>
      <c r="AP546" s="208">
        <v>2.4940000000000002</v>
      </c>
      <c r="AQ546" s="208">
        <v>3.504</v>
      </c>
      <c r="AR546" s="208">
        <v>2.9169999999999998</v>
      </c>
      <c r="AS546" s="208">
        <v>2.496</v>
      </c>
      <c r="AT546" s="208">
        <v>1.3640000000000001</v>
      </c>
      <c r="AU546" s="208">
        <v>0.81799999999999995</v>
      </c>
      <c r="AV546" s="208">
        <v>7.1999999999999995E-2</v>
      </c>
      <c r="AW546" s="24"/>
      <c r="AX546" s="24"/>
      <c r="AY546" s="208">
        <v>0.65400000000000003</v>
      </c>
      <c r="AZ546" s="208">
        <v>0.92400000000000004</v>
      </c>
      <c r="BA546" s="208">
        <v>2.4780000000000002</v>
      </c>
      <c r="BB546" s="21">
        <f t="shared" si="97"/>
        <v>3.976</v>
      </c>
      <c r="BC546" s="18"/>
      <c r="BD546" s="22">
        <f t="shared" si="99"/>
        <v>5.344086021505376</v>
      </c>
      <c r="BE546" s="21"/>
      <c r="BG546" s="10"/>
      <c r="BH546" s="21"/>
      <c r="BI546" s="22"/>
      <c r="BJ546" s="21"/>
      <c r="BK546" s="21">
        <v>0</v>
      </c>
      <c r="BL546" s="22">
        <v>1.1928000000000001E-2</v>
      </c>
      <c r="BM546" s="21"/>
      <c r="BN546" s="21">
        <f t="shared" si="100"/>
        <v>0</v>
      </c>
      <c r="BO546" s="22">
        <f t="shared" si="100"/>
        <v>4.7712000000000004E-2</v>
      </c>
      <c r="BP546" s="21">
        <f t="shared" si="100"/>
        <v>0</v>
      </c>
    </row>
    <row r="547" spans="1:68" ht="11.1" hidden="1" customHeight="1" outlineLevel="2" x14ac:dyDescent="0.2">
      <c r="A547" s="10"/>
      <c r="B547" s="18"/>
      <c r="C547" s="18"/>
      <c r="D547" s="18"/>
      <c r="E547" s="23" t="s">
        <v>483</v>
      </c>
      <c r="F547" s="208">
        <v>14.308</v>
      </c>
      <c r="G547" s="208">
        <v>10.407999999999999</v>
      </c>
      <c r="H547" s="208">
        <v>10.010999999999999</v>
      </c>
      <c r="I547" s="239">
        <v>8.6959999999999997</v>
      </c>
      <c r="J547" s="239"/>
      <c r="K547" s="208">
        <v>9.8450000000000006</v>
      </c>
      <c r="L547" s="24"/>
      <c r="M547" s="24"/>
      <c r="N547" s="208">
        <v>31.303999999999998</v>
      </c>
      <c r="O547" s="208">
        <v>13.837</v>
      </c>
      <c r="P547" s="208">
        <v>13.27</v>
      </c>
      <c r="Q547" s="208">
        <v>11.61</v>
      </c>
      <c r="R547" s="208">
        <v>11.09</v>
      </c>
      <c r="S547" s="208">
        <v>14.583</v>
      </c>
      <c r="T547" s="208">
        <v>11.15</v>
      </c>
      <c r="U547" s="208">
        <v>13.015000000000001</v>
      </c>
      <c r="V547" s="208">
        <v>10.153</v>
      </c>
      <c r="W547" s="208">
        <v>9.8610000000000007</v>
      </c>
      <c r="X547" s="208">
        <v>10.262</v>
      </c>
      <c r="Y547" s="208">
        <v>10.279</v>
      </c>
      <c r="Z547" s="208">
        <v>10.77</v>
      </c>
      <c r="AA547" s="24"/>
      <c r="AB547" s="208">
        <v>23.658999999999999</v>
      </c>
      <c r="AC547" s="208">
        <v>13.397</v>
      </c>
      <c r="AD547" s="208">
        <v>11.94</v>
      </c>
      <c r="AE547" s="208">
        <v>11.805</v>
      </c>
      <c r="AF547" s="208">
        <v>12.872999999999999</v>
      </c>
      <c r="AG547" s="208">
        <v>10.672000000000001</v>
      </c>
      <c r="AH547" s="208">
        <v>11.718999999999999</v>
      </c>
      <c r="AI547" s="208">
        <v>10.694000000000001</v>
      </c>
      <c r="AJ547" s="208">
        <v>12.034000000000001</v>
      </c>
      <c r="AK547" s="24"/>
      <c r="AL547" s="24"/>
      <c r="AM547" s="208">
        <v>2.9089999999999998</v>
      </c>
      <c r="AN547" s="208">
        <v>5.0670000000000002</v>
      </c>
      <c r="AO547" s="208">
        <v>16.058</v>
      </c>
      <c r="AP547" s="208">
        <v>21.12</v>
      </c>
      <c r="AQ547" s="208">
        <v>23.545000000000002</v>
      </c>
      <c r="AR547" s="208">
        <v>19.295000000000002</v>
      </c>
      <c r="AS547" s="208">
        <v>11.167999999999999</v>
      </c>
      <c r="AT547" s="208">
        <v>4.4870000000000001</v>
      </c>
      <c r="AU547" s="208">
        <v>1.119</v>
      </c>
      <c r="AV547" s="24"/>
      <c r="AW547" s="208">
        <v>45.122</v>
      </c>
      <c r="AX547" s="208">
        <v>-20.68</v>
      </c>
      <c r="AY547" s="208">
        <v>11.554</v>
      </c>
      <c r="AZ547" s="208">
        <v>12.528</v>
      </c>
      <c r="BA547" s="208">
        <v>11.254</v>
      </c>
      <c r="BB547" s="21">
        <f t="shared" si="97"/>
        <v>45.122</v>
      </c>
      <c r="BC547" s="18"/>
      <c r="BD547" s="22">
        <f t="shared" si="99"/>
        <v>60.647849462365592</v>
      </c>
      <c r="BE547" s="21"/>
      <c r="BG547" s="10"/>
      <c r="BH547" s="21"/>
      <c r="BI547" s="22"/>
      <c r="BJ547" s="21"/>
      <c r="BK547" s="21">
        <v>0</v>
      </c>
      <c r="BL547" s="22">
        <v>0.13536600000000001</v>
      </c>
      <c r="BM547" s="21"/>
      <c r="BN547" s="21">
        <f t="shared" si="100"/>
        <v>0</v>
      </c>
      <c r="BO547" s="22">
        <f t="shared" si="100"/>
        <v>0.54146400000000006</v>
      </c>
      <c r="BP547" s="21">
        <f t="shared" si="100"/>
        <v>0</v>
      </c>
    </row>
    <row r="548" spans="1:68" ht="11.1" hidden="1" customHeight="1" outlineLevel="2" x14ac:dyDescent="0.2">
      <c r="A548" s="10"/>
      <c r="B548" s="18"/>
      <c r="C548" s="18"/>
      <c r="D548" s="18"/>
      <c r="E548" s="23" t="s">
        <v>484</v>
      </c>
      <c r="F548" s="208">
        <v>35.558999999999997</v>
      </c>
      <c r="G548" s="208">
        <v>20.975000000000001</v>
      </c>
      <c r="H548" s="208">
        <v>12.840999999999999</v>
      </c>
      <c r="I548" s="239">
        <v>7.6470000000000002</v>
      </c>
      <c r="J548" s="239"/>
      <c r="K548" s="208">
        <v>2.028</v>
      </c>
      <c r="L548" s="24"/>
      <c r="M548" s="24"/>
      <c r="N548" s="24"/>
      <c r="O548" s="208">
        <v>2.121</v>
      </c>
      <c r="P548" s="208">
        <v>8.6530000000000005</v>
      </c>
      <c r="Q548" s="208">
        <v>13.176</v>
      </c>
      <c r="R548" s="208">
        <v>14.183</v>
      </c>
      <c r="S548" s="208">
        <v>19.387</v>
      </c>
      <c r="T548" s="208">
        <v>17.978999999999999</v>
      </c>
      <c r="U548" s="208">
        <v>11.058</v>
      </c>
      <c r="V548" s="208">
        <v>3.036</v>
      </c>
      <c r="W548" s="208">
        <v>0.95399999999999996</v>
      </c>
      <c r="X548" s="24"/>
      <c r="Y548" s="24"/>
      <c r="Z548" s="24"/>
      <c r="AA548" s="24"/>
      <c r="AB548" s="208">
        <v>7.5970000000000004</v>
      </c>
      <c r="AC548" s="208">
        <v>18.815000000000001</v>
      </c>
      <c r="AD548" s="208">
        <v>22.071999999999999</v>
      </c>
      <c r="AE548" s="208">
        <v>24.2</v>
      </c>
      <c r="AF548" s="208">
        <v>21.459</v>
      </c>
      <c r="AG548" s="208">
        <v>8.7629999999999999</v>
      </c>
      <c r="AH548" s="208">
        <v>3.1749999999999998</v>
      </c>
      <c r="AI548" s="208">
        <v>2.3559999999999999</v>
      </c>
      <c r="AJ548" s="208">
        <v>0.73399999999999999</v>
      </c>
      <c r="AK548" s="208">
        <v>9.9870000000000001</v>
      </c>
      <c r="AL548" s="208">
        <v>11.302</v>
      </c>
      <c r="AM548" s="208">
        <v>12.702</v>
      </c>
      <c r="AN548" s="208">
        <v>12.792</v>
      </c>
      <c r="AO548" s="208">
        <v>11.426</v>
      </c>
      <c r="AP548" s="208">
        <v>11.113</v>
      </c>
      <c r="AQ548" s="208">
        <v>7.242</v>
      </c>
      <c r="AR548" s="208">
        <v>18.535</v>
      </c>
      <c r="AS548" s="208">
        <v>10.624000000000001</v>
      </c>
      <c r="AT548" s="208">
        <v>10.606</v>
      </c>
      <c r="AU548" s="208">
        <v>11.936999999999999</v>
      </c>
      <c r="AV548" s="208">
        <v>9.5269999999999992</v>
      </c>
      <c r="AW548" s="208">
        <v>11.566000000000001</v>
      </c>
      <c r="AX548" s="208">
        <v>-11.566000000000001</v>
      </c>
      <c r="AY548" s="24"/>
      <c r="AZ548" s="24"/>
      <c r="BA548" s="24"/>
      <c r="BB548" s="21">
        <f t="shared" si="97"/>
        <v>35.558999999999997</v>
      </c>
      <c r="BC548" s="18"/>
      <c r="BD548" s="22">
        <f t="shared" si="99"/>
        <v>47.794354838709673</v>
      </c>
      <c r="BE548" s="21"/>
      <c r="BG548" s="10"/>
      <c r="BH548" s="21"/>
      <c r="BI548" s="22"/>
      <c r="BJ548" s="21"/>
      <c r="BK548" s="21">
        <v>0</v>
      </c>
      <c r="BL548" s="22">
        <v>0.10667699999999999</v>
      </c>
      <c r="BM548" s="21"/>
      <c r="BN548" s="21">
        <f t="shared" si="100"/>
        <v>0</v>
      </c>
      <c r="BO548" s="22">
        <f t="shared" si="100"/>
        <v>0.42670799999999998</v>
      </c>
      <c r="BP548" s="21">
        <f t="shared" si="100"/>
        <v>0</v>
      </c>
    </row>
    <row r="549" spans="1:68" ht="11.1" hidden="1" customHeight="1" outlineLevel="2" x14ac:dyDescent="0.2">
      <c r="A549" s="10"/>
      <c r="B549" s="18"/>
      <c r="C549" s="18"/>
      <c r="D549" s="18"/>
      <c r="E549" s="23" t="s">
        <v>485</v>
      </c>
      <c r="F549" s="208">
        <v>16.366</v>
      </c>
      <c r="G549" s="208">
        <v>10.076000000000001</v>
      </c>
      <c r="H549" s="208">
        <v>8.2899999999999991</v>
      </c>
      <c r="I549" s="239">
        <v>6.4329999999999998</v>
      </c>
      <c r="J549" s="239"/>
      <c r="K549" s="208">
        <v>3.2480000000000002</v>
      </c>
      <c r="L549" s="24"/>
      <c r="M549" s="24"/>
      <c r="N549" s="24"/>
      <c r="O549" s="208">
        <v>3.3140000000000001</v>
      </c>
      <c r="P549" s="208">
        <v>7.0620000000000003</v>
      </c>
      <c r="Q549" s="208">
        <v>9.625</v>
      </c>
      <c r="R549" s="208">
        <v>15.099</v>
      </c>
      <c r="S549" s="208">
        <v>14.321</v>
      </c>
      <c r="T549" s="208">
        <v>11.773</v>
      </c>
      <c r="U549" s="208">
        <v>9.5559999999999992</v>
      </c>
      <c r="V549" s="208">
        <v>5.8209999999999997</v>
      </c>
      <c r="W549" s="208">
        <v>3.2839999999999998</v>
      </c>
      <c r="X549" s="208">
        <v>1.294</v>
      </c>
      <c r="Y549" s="24"/>
      <c r="Z549" s="24"/>
      <c r="AA549" s="24"/>
      <c r="AB549" s="208">
        <v>7.7709999999999999</v>
      </c>
      <c r="AC549" s="208">
        <v>10.220000000000001</v>
      </c>
      <c r="AD549" s="208">
        <v>12.083</v>
      </c>
      <c r="AE549" s="208">
        <v>13.505000000000001</v>
      </c>
      <c r="AF549" s="208">
        <v>9.9619999999999997</v>
      </c>
      <c r="AG549" s="208">
        <v>9.2840000000000007</v>
      </c>
      <c r="AH549" s="208">
        <v>4.7690000000000001</v>
      </c>
      <c r="AI549" s="208">
        <v>3.7890000000000001</v>
      </c>
      <c r="AJ549" s="24"/>
      <c r="AK549" s="208">
        <v>1.7250000000000001</v>
      </c>
      <c r="AL549" s="24"/>
      <c r="AM549" s="208">
        <v>2.347</v>
      </c>
      <c r="AN549" s="208">
        <v>5.266</v>
      </c>
      <c r="AO549" s="208">
        <v>9.907</v>
      </c>
      <c r="AP549" s="208">
        <v>11.066000000000001</v>
      </c>
      <c r="AQ549" s="208">
        <v>12.465999999999999</v>
      </c>
      <c r="AR549" s="208">
        <v>10.353999999999999</v>
      </c>
      <c r="AS549" s="208">
        <v>10.327</v>
      </c>
      <c r="AT549" s="208">
        <v>6.194</v>
      </c>
      <c r="AU549" s="208">
        <v>3.33</v>
      </c>
      <c r="AV549" s="208">
        <v>1.6E-2</v>
      </c>
      <c r="AW549" s="24"/>
      <c r="AX549" s="24"/>
      <c r="AY549" s="208">
        <v>1.9710000000000001</v>
      </c>
      <c r="AZ549" s="208">
        <v>3.6859999999999999</v>
      </c>
      <c r="BA549" s="24"/>
      <c r="BB549" s="21">
        <f t="shared" si="97"/>
        <v>16.366</v>
      </c>
      <c r="BC549" s="18"/>
      <c r="BD549" s="22">
        <f t="shared" si="99"/>
        <v>21.997311827956988</v>
      </c>
      <c r="BE549" s="21"/>
      <c r="BG549" s="10"/>
      <c r="BH549" s="21"/>
      <c r="BI549" s="22"/>
      <c r="BJ549" s="21"/>
      <c r="BK549" s="21">
        <v>0</v>
      </c>
      <c r="BL549" s="22">
        <v>4.9097999999999996E-2</v>
      </c>
      <c r="BM549" s="21"/>
      <c r="BN549" s="21">
        <f t="shared" si="100"/>
        <v>0</v>
      </c>
      <c r="BO549" s="22">
        <f t="shared" si="100"/>
        <v>0.19639199999999998</v>
      </c>
      <c r="BP549" s="21">
        <f t="shared" si="100"/>
        <v>0</v>
      </c>
    </row>
    <row r="550" spans="1:68" ht="11.1" hidden="1" customHeight="1" outlineLevel="1" collapsed="1" x14ac:dyDescent="0.2">
      <c r="A550" s="10"/>
      <c r="B550" s="18"/>
      <c r="C550" s="18"/>
      <c r="D550" s="18"/>
      <c r="E550" s="19" t="s">
        <v>486</v>
      </c>
      <c r="F550" s="209">
        <v>14.698</v>
      </c>
      <c r="G550" s="209">
        <v>9.9160000000000004</v>
      </c>
      <c r="H550" s="209">
        <v>7.1950000000000003</v>
      </c>
      <c r="I550" s="240">
        <v>5.5</v>
      </c>
      <c r="J550" s="240"/>
      <c r="K550" s="209">
        <v>2.3570000000000002</v>
      </c>
      <c r="L550" s="209">
        <v>0.51100000000000001</v>
      </c>
      <c r="M550" s="20"/>
      <c r="N550" s="20"/>
      <c r="O550" s="209">
        <v>1.288</v>
      </c>
      <c r="P550" s="209">
        <v>4.7389999999999999</v>
      </c>
      <c r="Q550" s="209">
        <v>7.7539999999999996</v>
      </c>
      <c r="R550" s="209">
        <v>9.2579999999999991</v>
      </c>
      <c r="S550" s="209">
        <v>11.835000000000001</v>
      </c>
      <c r="T550" s="209">
        <v>8.7260000000000009</v>
      </c>
      <c r="U550" s="209">
        <v>10.396000000000001</v>
      </c>
      <c r="V550" s="209">
        <v>4.4450000000000003</v>
      </c>
      <c r="W550" s="209">
        <v>2.2269999999999999</v>
      </c>
      <c r="X550" s="209">
        <v>0.38700000000000001</v>
      </c>
      <c r="Y550" s="20"/>
      <c r="Z550" s="209">
        <v>0.56200000000000006</v>
      </c>
      <c r="AA550" s="209">
        <v>1.171</v>
      </c>
      <c r="AB550" s="209">
        <v>4.633</v>
      </c>
      <c r="AC550" s="209">
        <v>8.3879999999999999</v>
      </c>
      <c r="AD550" s="209">
        <v>10.361000000000001</v>
      </c>
      <c r="AE550" s="209">
        <v>11.741</v>
      </c>
      <c r="AF550" s="209">
        <v>9.0860000000000003</v>
      </c>
      <c r="AG550" s="209">
        <v>6.8769999999999998</v>
      </c>
      <c r="AH550" s="209">
        <v>3.7570000000000001</v>
      </c>
      <c r="AI550" s="209">
        <v>2.5739999999999998</v>
      </c>
      <c r="AJ550" s="20"/>
      <c r="AK550" s="209">
        <v>0.14599999999999999</v>
      </c>
      <c r="AL550" s="209">
        <v>0.23100000000000001</v>
      </c>
      <c r="AM550" s="209">
        <v>1.8169999999999999</v>
      </c>
      <c r="AN550" s="209">
        <v>4.0259999999999998</v>
      </c>
      <c r="AO550" s="209">
        <v>8.7569999999999997</v>
      </c>
      <c r="AP550" s="209">
        <v>9.2110000000000003</v>
      </c>
      <c r="AQ550" s="209">
        <v>12.324</v>
      </c>
      <c r="AR550" s="209">
        <v>9.0839999999999996</v>
      </c>
      <c r="AS550" s="209">
        <v>8.6950000000000003</v>
      </c>
      <c r="AT550" s="209">
        <v>4.1310000000000002</v>
      </c>
      <c r="AU550" s="209">
        <v>2.371</v>
      </c>
      <c r="AV550" s="209">
        <v>0.24</v>
      </c>
      <c r="AW550" s="20"/>
      <c r="AX550" s="20"/>
      <c r="AY550" s="209">
        <v>1.577</v>
      </c>
      <c r="AZ550" s="209">
        <v>3.0019999999999998</v>
      </c>
      <c r="BA550" s="209">
        <v>7.2569999999999997</v>
      </c>
      <c r="BB550" s="21">
        <f>BB551+BB552+BB553+BB554+BB555</f>
        <v>15.486000000000001</v>
      </c>
      <c r="BC550" s="18">
        <v>26.55</v>
      </c>
      <c r="BD550" s="22">
        <f t="shared" si="99"/>
        <v>20.81451612903226</v>
      </c>
      <c r="BE550" s="21">
        <f>BC550-BD550</f>
        <v>5.7354838709677409</v>
      </c>
      <c r="BF550" s="2">
        <v>26.55</v>
      </c>
      <c r="BG550" s="10">
        <v>5</v>
      </c>
      <c r="BH550" s="21">
        <f t="shared" si="98"/>
        <v>1.9753200000000002E-2</v>
      </c>
      <c r="BI550" s="22">
        <f t="shared" si="98"/>
        <v>1.5486000000000002E-2</v>
      </c>
      <c r="BJ550" s="21">
        <f>BH550-BI550</f>
        <v>4.2672000000000005E-3</v>
      </c>
      <c r="BK550" s="21">
        <v>5.9259600000000009E-2</v>
      </c>
      <c r="BL550" s="22">
        <v>4.6458000000000006E-2</v>
      </c>
      <c r="BM550" s="21">
        <v>1.2801600000000003E-2</v>
      </c>
      <c r="BN550" s="21">
        <f t="shared" si="100"/>
        <v>0.23703840000000004</v>
      </c>
      <c r="BO550" s="22">
        <f t="shared" si="100"/>
        <v>0.18583200000000002</v>
      </c>
      <c r="BP550" s="21">
        <f t="shared" si="100"/>
        <v>5.1206400000000013E-2</v>
      </c>
    </row>
    <row r="551" spans="1:68" ht="11.1" hidden="1" customHeight="1" outlineLevel="2" x14ac:dyDescent="0.2">
      <c r="A551" s="10"/>
      <c r="B551" s="18"/>
      <c r="C551" s="18"/>
      <c r="D551" s="18"/>
      <c r="E551" s="23" t="s">
        <v>487</v>
      </c>
      <c r="F551" s="208">
        <v>2.577</v>
      </c>
      <c r="G551" s="208">
        <v>1.6259999999999999</v>
      </c>
      <c r="H551" s="208">
        <v>0.94699999999999995</v>
      </c>
      <c r="I551" s="239">
        <v>0.72399999999999998</v>
      </c>
      <c r="J551" s="239"/>
      <c r="K551" s="24"/>
      <c r="L551" s="24"/>
      <c r="M551" s="24"/>
      <c r="N551" s="24"/>
      <c r="O551" s="208">
        <v>8.5999999999999993E-2</v>
      </c>
      <c r="P551" s="208">
        <v>0.73899999999999999</v>
      </c>
      <c r="Q551" s="208">
        <v>1.3640000000000001</v>
      </c>
      <c r="R551" s="208">
        <v>1.6120000000000001</v>
      </c>
      <c r="S551" s="208">
        <v>2.2389999999999999</v>
      </c>
      <c r="T551" s="208">
        <v>2.2589999999999999</v>
      </c>
      <c r="U551" s="208">
        <v>1.3839999999999999</v>
      </c>
      <c r="V551" s="208">
        <v>0.40899999999999997</v>
      </c>
      <c r="W551" s="208">
        <v>5.0000000000000001E-3</v>
      </c>
      <c r="X551" s="24"/>
      <c r="Y551" s="24"/>
      <c r="Z551" s="24"/>
      <c r="AA551" s="208">
        <v>6.2E-2</v>
      </c>
      <c r="AB551" s="208">
        <v>0.89700000000000002</v>
      </c>
      <c r="AC551" s="208">
        <v>1.786</v>
      </c>
      <c r="AD551" s="208">
        <v>2.4279999999999999</v>
      </c>
      <c r="AE551" s="208">
        <v>2.6749999999999998</v>
      </c>
      <c r="AF551" s="208">
        <v>1.7230000000000001</v>
      </c>
      <c r="AG551" s="208">
        <v>1.4</v>
      </c>
      <c r="AH551" s="208">
        <v>0.60699999999999998</v>
      </c>
      <c r="AI551" s="208">
        <v>0.14299999999999999</v>
      </c>
      <c r="AJ551" s="24"/>
      <c r="AK551" s="24"/>
      <c r="AL551" s="24"/>
      <c r="AM551" s="208">
        <v>9.0999999999999998E-2</v>
      </c>
      <c r="AN551" s="208">
        <v>0.72199999999999998</v>
      </c>
      <c r="AO551" s="208">
        <v>1.901</v>
      </c>
      <c r="AP551" s="208">
        <v>2.347</v>
      </c>
      <c r="AQ551" s="208">
        <v>2.5619999999999998</v>
      </c>
      <c r="AR551" s="208">
        <v>1.853</v>
      </c>
      <c r="AS551" s="208">
        <v>1.7849999999999999</v>
      </c>
      <c r="AT551" s="208">
        <v>0.60899999999999999</v>
      </c>
      <c r="AU551" s="208">
        <v>0.23499999999999999</v>
      </c>
      <c r="AV551" s="24"/>
      <c r="AW551" s="24"/>
      <c r="AX551" s="24"/>
      <c r="AY551" s="24"/>
      <c r="AZ551" s="208">
        <v>0.59799999999999998</v>
      </c>
      <c r="BA551" s="208">
        <v>1.532</v>
      </c>
      <c r="BB551" s="21">
        <f t="shared" si="97"/>
        <v>2.6749999999999998</v>
      </c>
      <c r="BC551" s="18"/>
      <c r="BD551" s="22">
        <f t="shared" si="99"/>
        <v>3.5954301075268815</v>
      </c>
      <c r="BE551" s="21"/>
      <c r="BG551" s="10"/>
      <c r="BH551" s="21"/>
      <c r="BI551" s="22"/>
      <c r="BJ551" s="21"/>
      <c r="BK551" s="21">
        <v>0</v>
      </c>
      <c r="BL551" s="22">
        <v>8.0249999999999974E-3</v>
      </c>
      <c r="BM551" s="21"/>
      <c r="BN551" s="21">
        <f t="shared" si="100"/>
        <v>0</v>
      </c>
      <c r="BO551" s="22">
        <f t="shared" si="100"/>
        <v>3.209999999999999E-2</v>
      </c>
      <c r="BP551" s="21">
        <f t="shared" si="100"/>
        <v>0</v>
      </c>
    </row>
    <row r="552" spans="1:68" ht="11.1" hidden="1" customHeight="1" outlineLevel="2" x14ac:dyDescent="0.2">
      <c r="A552" s="10"/>
      <c r="B552" s="18"/>
      <c r="C552" s="18"/>
      <c r="D552" s="18"/>
      <c r="E552" s="23" t="s">
        <v>488</v>
      </c>
      <c r="F552" s="208">
        <v>3.7810000000000001</v>
      </c>
      <c r="G552" s="208">
        <v>2.5939999999999999</v>
      </c>
      <c r="H552" s="208">
        <v>1.92</v>
      </c>
      <c r="I552" s="239">
        <v>1.3680000000000001</v>
      </c>
      <c r="J552" s="239"/>
      <c r="K552" s="208">
        <v>0.78700000000000003</v>
      </c>
      <c r="L552" s="208">
        <v>0.17</v>
      </c>
      <c r="M552" s="24"/>
      <c r="N552" s="24"/>
      <c r="O552" s="208">
        <v>0.28799999999999998</v>
      </c>
      <c r="P552" s="208">
        <v>0.95</v>
      </c>
      <c r="Q552" s="208">
        <v>1.992</v>
      </c>
      <c r="R552" s="208">
        <v>2.3180000000000001</v>
      </c>
      <c r="S552" s="208">
        <v>3.097</v>
      </c>
      <c r="T552" s="24"/>
      <c r="U552" s="208">
        <v>4.4710000000000001</v>
      </c>
      <c r="V552" s="208">
        <v>1.0569999999999999</v>
      </c>
      <c r="W552" s="208">
        <v>0.51200000000000001</v>
      </c>
      <c r="X552" s="208">
        <v>0.21</v>
      </c>
      <c r="Y552" s="24"/>
      <c r="Z552" s="24"/>
      <c r="AA552" s="208">
        <v>0.27400000000000002</v>
      </c>
      <c r="AB552" s="208">
        <v>0.96699999999999997</v>
      </c>
      <c r="AC552" s="208">
        <v>2.0219999999999998</v>
      </c>
      <c r="AD552" s="208">
        <v>2.4</v>
      </c>
      <c r="AE552" s="208">
        <v>3.0209999999999999</v>
      </c>
      <c r="AF552" s="208">
        <v>2.617</v>
      </c>
      <c r="AG552" s="208">
        <v>1.421</v>
      </c>
      <c r="AH552" s="208">
        <v>0.89400000000000002</v>
      </c>
      <c r="AI552" s="208">
        <v>0.72499999999999998</v>
      </c>
      <c r="AJ552" s="24"/>
      <c r="AK552" s="24"/>
      <c r="AL552" s="208">
        <v>0.23100000000000001</v>
      </c>
      <c r="AM552" s="208">
        <v>0.47399999999999998</v>
      </c>
      <c r="AN552" s="208">
        <v>0.95799999999999996</v>
      </c>
      <c r="AO552" s="208">
        <v>2.0859999999999999</v>
      </c>
      <c r="AP552" s="208">
        <v>2.2130000000000001</v>
      </c>
      <c r="AQ552" s="208">
        <v>3.032</v>
      </c>
      <c r="AR552" s="208">
        <v>2.3690000000000002</v>
      </c>
      <c r="AS552" s="208">
        <v>2.09</v>
      </c>
      <c r="AT552" s="208">
        <v>0.94299999999999995</v>
      </c>
      <c r="AU552" s="208">
        <v>0.51100000000000001</v>
      </c>
      <c r="AV552" s="208">
        <v>6.7000000000000004E-2</v>
      </c>
      <c r="AW552" s="24"/>
      <c r="AX552" s="24"/>
      <c r="AY552" s="208">
        <v>0.23599999999999999</v>
      </c>
      <c r="AZ552" s="208">
        <v>0.54800000000000004</v>
      </c>
      <c r="BA552" s="208">
        <v>1.401</v>
      </c>
      <c r="BB552" s="21">
        <f t="shared" si="97"/>
        <v>4.4710000000000001</v>
      </c>
      <c r="BC552" s="18"/>
      <c r="BD552" s="22">
        <f t="shared" si="99"/>
        <v>6.009408602150538</v>
      </c>
      <c r="BE552" s="21"/>
      <c r="BG552" s="10"/>
      <c r="BH552" s="21"/>
      <c r="BI552" s="22"/>
      <c r="BJ552" s="21"/>
      <c r="BK552" s="21">
        <v>0</v>
      </c>
      <c r="BL552" s="22">
        <v>1.3413000000000003E-2</v>
      </c>
      <c r="BM552" s="21"/>
      <c r="BN552" s="21">
        <f t="shared" si="100"/>
        <v>0</v>
      </c>
      <c r="BO552" s="22">
        <f t="shared" si="100"/>
        <v>5.3652000000000012E-2</v>
      </c>
      <c r="BP552" s="21">
        <f t="shared" si="100"/>
        <v>0</v>
      </c>
    </row>
    <row r="553" spans="1:68" ht="11.1" hidden="1" customHeight="1" outlineLevel="2" x14ac:dyDescent="0.2">
      <c r="A553" s="10"/>
      <c r="B553" s="18"/>
      <c r="C553" s="18"/>
      <c r="D553" s="18"/>
      <c r="E553" s="23" t="s">
        <v>489</v>
      </c>
      <c r="F553" s="208">
        <v>2.569</v>
      </c>
      <c r="G553" s="208">
        <v>1.7949999999999999</v>
      </c>
      <c r="H553" s="208">
        <v>1.294</v>
      </c>
      <c r="I553" s="239">
        <v>0.93899999999999995</v>
      </c>
      <c r="J553" s="239"/>
      <c r="K553" s="208">
        <v>0.53700000000000003</v>
      </c>
      <c r="L553" s="208">
        <v>7.3999999999999996E-2</v>
      </c>
      <c r="M553" s="24"/>
      <c r="N553" s="24"/>
      <c r="O553" s="208">
        <v>1.2999999999999999E-2</v>
      </c>
      <c r="P553" s="208">
        <v>1.0409999999999999</v>
      </c>
      <c r="Q553" s="208">
        <v>1.3129999999999999</v>
      </c>
      <c r="R553" s="208">
        <v>1.734</v>
      </c>
      <c r="S553" s="208">
        <v>2.1560000000000001</v>
      </c>
      <c r="T553" s="208">
        <v>1.986</v>
      </c>
      <c r="U553" s="208">
        <v>1.3320000000000001</v>
      </c>
      <c r="V553" s="208">
        <v>0.92800000000000005</v>
      </c>
      <c r="W553" s="208">
        <v>0.42499999999999999</v>
      </c>
      <c r="X553" s="208">
        <v>0.115</v>
      </c>
      <c r="Y553" s="24"/>
      <c r="Z553" s="208">
        <v>9.6000000000000002E-2</v>
      </c>
      <c r="AA553" s="208">
        <v>0.26800000000000002</v>
      </c>
      <c r="AB553" s="208">
        <v>0.877</v>
      </c>
      <c r="AC553" s="208">
        <v>1.6419999999999999</v>
      </c>
      <c r="AD553" s="208">
        <v>1.9179999999999999</v>
      </c>
      <c r="AE553" s="208">
        <v>2.0099999999999998</v>
      </c>
      <c r="AF553" s="208">
        <v>1.6240000000000001</v>
      </c>
      <c r="AG553" s="208">
        <v>1.242</v>
      </c>
      <c r="AH553" s="208">
        <v>0.73799999999999999</v>
      </c>
      <c r="AI553" s="208">
        <v>0.52200000000000002</v>
      </c>
      <c r="AJ553" s="24"/>
      <c r="AK553" s="208">
        <v>0.14599999999999999</v>
      </c>
      <c r="AL553" s="24"/>
      <c r="AM553" s="208">
        <v>0.32400000000000001</v>
      </c>
      <c r="AN553" s="208">
        <v>0.746</v>
      </c>
      <c r="AO553" s="208">
        <v>1.6619999999999999</v>
      </c>
      <c r="AP553" s="208">
        <v>1.7190000000000001</v>
      </c>
      <c r="AQ553" s="208">
        <v>2.238</v>
      </c>
      <c r="AR553" s="208">
        <v>1.698</v>
      </c>
      <c r="AS553" s="208">
        <v>1.573</v>
      </c>
      <c r="AT553" s="208">
        <v>0.81399999999999995</v>
      </c>
      <c r="AU553" s="208">
        <v>0.47799999999999998</v>
      </c>
      <c r="AV553" s="24"/>
      <c r="AW553" s="24"/>
      <c r="AX553" s="24"/>
      <c r="AY553" s="208">
        <v>0.28599999999999998</v>
      </c>
      <c r="AZ553" s="208">
        <v>0.67800000000000005</v>
      </c>
      <c r="BA553" s="208">
        <v>1.4970000000000001</v>
      </c>
      <c r="BB553" s="21">
        <f t="shared" si="97"/>
        <v>2.569</v>
      </c>
      <c r="BC553" s="18"/>
      <c r="BD553" s="22">
        <f t="shared" si="99"/>
        <v>3.452956989247312</v>
      </c>
      <c r="BE553" s="21"/>
      <c r="BG553" s="10"/>
      <c r="BH553" s="21"/>
      <c r="BI553" s="22"/>
      <c r="BJ553" s="21"/>
      <c r="BK553" s="21">
        <v>0</v>
      </c>
      <c r="BL553" s="22">
        <v>7.7070000000000003E-3</v>
      </c>
      <c r="BM553" s="21"/>
      <c r="BN553" s="21">
        <f t="shared" si="100"/>
        <v>0</v>
      </c>
      <c r="BO553" s="22">
        <f t="shared" si="100"/>
        <v>3.0828000000000001E-2</v>
      </c>
      <c r="BP553" s="21">
        <f t="shared" si="100"/>
        <v>0</v>
      </c>
    </row>
    <row r="554" spans="1:68" ht="11.1" hidden="1" customHeight="1" outlineLevel="2" x14ac:dyDescent="0.2">
      <c r="A554" s="10"/>
      <c r="B554" s="18"/>
      <c r="C554" s="18"/>
      <c r="D554" s="18"/>
      <c r="E554" s="23" t="s">
        <v>490</v>
      </c>
      <c r="F554" s="208">
        <v>2.7360000000000002</v>
      </c>
      <c r="G554" s="208">
        <v>1.77</v>
      </c>
      <c r="H554" s="208">
        <v>1.3819999999999999</v>
      </c>
      <c r="I554" s="239">
        <v>1.1579999999999999</v>
      </c>
      <c r="J554" s="239"/>
      <c r="K554" s="208">
        <v>0.49099999999999999</v>
      </c>
      <c r="L554" s="208">
        <v>0.17</v>
      </c>
      <c r="M554" s="24"/>
      <c r="N554" s="24"/>
      <c r="O554" s="208">
        <v>0.20699999999999999</v>
      </c>
      <c r="P554" s="208">
        <v>1.024</v>
      </c>
      <c r="Q554" s="208">
        <v>1.663</v>
      </c>
      <c r="R554" s="208">
        <v>1.9390000000000001</v>
      </c>
      <c r="S554" s="208">
        <v>2.1560000000000001</v>
      </c>
      <c r="T554" s="208">
        <v>2.355</v>
      </c>
      <c r="U554" s="208">
        <v>1.573</v>
      </c>
      <c r="V554" s="208">
        <v>1.0900000000000001</v>
      </c>
      <c r="W554" s="208">
        <v>0.63900000000000001</v>
      </c>
      <c r="X554" s="208">
        <v>6.2E-2</v>
      </c>
      <c r="Y554" s="24"/>
      <c r="Z554" s="24"/>
      <c r="AA554" s="208">
        <v>6.4000000000000001E-2</v>
      </c>
      <c r="AB554" s="208">
        <v>0.74299999999999999</v>
      </c>
      <c r="AC554" s="208">
        <v>1.2230000000000001</v>
      </c>
      <c r="AD554" s="208">
        <v>1.35</v>
      </c>
      <c r="AE554" s="208">
        <v>1.4530000000000001</v>
      </c>
      <c r="AF554" s="208">
        <v>1.161</v>
      </c>
      <c r="AG554" s="208">
        <v>0.99299999999999999</v>
      </c>
      <c r="AH554" s="208">
        <v>0.48499999999999999</v>
      </c>
      <c r="AI554" s="208">
        <v>0.38100000000000001</v>
      </c>
      <c r="AJ554" s="24"/>
      <c r="AK554" s="24"/>
      <c r="AL554" s="24"/>
      <c r="AM554" s="208">
        <v>0.23</v>
      </c>
      <c r="AN554" s="208">
        <v>0.63300000000000001</v>
      </c>
      <c r="AO554" s="208">
        <v>1.462</v>
      </c>
      <c r="AP554" s="208">
        <v>1.224</v>
      </c>
      <c r="AQ554" s="208">
        <v>2.1309999999999998</v>
      </c>
      <c r="AR554" s="208">
        <v>1.2829999999999999</v>
      </c>
      <c r="AS554" s="208">
        <v>1.3160000000000001</v>
      </c>
      <c r="AT554" s="208">
        <v>0.68400000000000005</v>
      </c>
      <c r="AU554" s="208">
        <v>0.47099999999999997</v>
      </c>
      <c r="AV554" s="24"/>
      <c r="AW554" s="24"/>
      <c r="AX554" s="24"/>
      <c r="AY554" s="208">
        <v>0.14099999999999999</v>
      </c>
      <c r="AZ554" s="208">
        <v>0.39700000000000002</v>
      </c>
      <c r="BA554" s="208">
        <v>1.1240000000000001</v>
      </c>
      <c r="BB554" s="21">
        <f t="shared" si="97"/>
        <v>2.7360000000000002</v>
      </c>
      <c r="BC554" s="18"/>
      <c r="BD554" s="22">
        <f t="shared" si="99"/>
        <v>3.67741935483871</v>
      </c>
      <c r="BE554" s="21"/>
      <c r="BG554" s="10"/>
      <c r="BH554" s="21"/>
      <c r="BI554" s="22"/>
      <c r="BJ554" s="21"/>
      <c r="BK554" s="21">
        <v>0</v>
      </c>
      <c r="BL554" s="22">
        <v>8.208E-3</v>
      </c>
      <c r="BM554" s="21"/>
      <c r="BN554" s="21">
        <f t="shared" si="100"/>
        <v>0</v>
      </c>
      <c r="BO554" s="22">
        <f t="shared" si="100"/>
        <v>3.2832E-2</v>
      </c>
      <c r="BP554" s="21">
        <f t="shared" si="100"/>
        <v>0</v>
      </c>
    </row>
    <row r="555" spans="1:68" ht="11.1" hidden="1" customHeight="1" outlineLevel="2" x14ac:dyDescent="0.2">
      <c r="A555" s="10"/>
      <c r="B555" s="18"/>
      <c r="C555" s="18"/>
      <c r="D555" s="18"/>
      <c r="E555" s="23" t="s">
        <v>491</v>
      </c>
      <c r="F555" s="208">
        <v>3.0350000000000001</v>
      </c>
      <c r="G555" s="208">
        <v>2.1309999999999998</v>
      </c>
      <c r="H555" s="208">
        <v>1.6519999999999999</v>
      </c>
      <c r="I555" s="239">
        <v>1.3109999999999999</v>
      </c>
      <c r="J555" s="239"/>
      <c r="K555" s="208">
        <v>0.54200000000000004</v>
      </c>
      <c r="L555" s="208">
        <v>9.7000000000000003E-2</v>
      </c>
      <c r="M555" s="24"/>
      <c r="N555" s="24"/>
      <c r="O555" s="208">
        <v>0.69399999999999995</v>
      </c>
      <c r="P555" s="208">
        <v>0.98499999999999999</v>
      </c>
      <c r="Q555" s="208">
        <v>1.4219999999999999</v>
      </c>
      <c r="R555" s="208">
        <v>1.655</v>
      </c>
      <c r="S555" s="208">
        <v>2.1869999999999998</v>
      </c>
      <c r="T555" s="208">
        <v>2.1259999999999999</v>
      </c>
      <c r="U555" s="208">
        <v>1.6359999999999999</v>
      </c>
      <c r="V555" s="208">
        <v>0.96099999999999997</v>
      </c>
      <c r="W555" s="208">
        <v>0.64600000000000002</v>
      </c>
      <c r="X555" s="24"/>
      <c r="Y555" s="24"/>
      <c r="Z555" s="208">
        <v>0.46600000000000003</v>
      </c>
      <c r="AA555" s="208">
        <v>0.503</v>
      </c>
      <c r="AB555" s="208">
        <v>1.149</v>
      </c>
      <c r="AC555" s="208">
        <v>1.7150000000000001</v>
      </c>
      <c r="AD555" s="208">
        <v>2.2650000000000001</v>
      </c>
      <c r="AE555" s="208">
        <v>2.5819999999999999</v>
      </c>
      <c r="AF555" s="208">
        <v>1.9610000000000001</v>
      </c>
      <c r="AG555" s="208">
        <v>1.821</v>
      </c>
      <c r="AH555" s="208">
        <v>1.0329999999999999</v>
      </c>
      <c r="AI555" s="208">
        <v>0.80300000000000005</v>
      </c>
      <c r="AJ555" s="24"/>
      <c r="AK555" s="24"/>
      <c r="AL555" s="24"/>
      <c r="AM555" s="208">
        <v>0.69799999999999995</v>
      </c>
      <c r="AN555" s="208">
        <v>0.96699999999999997</v>
      </c>
      <c r="AO555" s="208">
        <v>1.6459999999999999</v>
      </c>
      <c r="AP555" s="208">
        <v>1.708</v>
      </c>
      <c r="AQ555" s="208">
        <v>2.3610000000000002</v>
      </c>
      <c r="AR555" s="208">
        <v>1.881</v>
      </c>
      <c r="AS555" s="208">
        <v>1.931</v>
      </c>
      <c r="AT555" s="208">
        <v>1.081</v>
      </c>
      <c r="AU555" s="208">
        <v>0.67600000000000005</v>
      </c>
      <c r="AV555" s="208">
        <v>0.17299999999999999</v>
      </c>
      <c r="AW555" s="24"/>
      <c r="AX555" s="24"/>
      <c r="AY555" s="208">
        <v>0.91400000000000003</v>
      </c>
      <c r="AZ555" s="208">
        <v>0.78100000000000003</v>
      </c>
      <c r="BA555" s="208">
        <v>1.7030000000000001</v>
      </c>
      <c r="BB555" s="21">
        <f t="shared" si="97"/>
        <v>3.0350000000000001</v>
      </c>
      <c r="BC555" s="18"/>
      <c r="BD555" s="22">
        <f t="shared" si="99"/>
        <v>4.0793010752688179</v>
      </c>
      <c r="BE555" s="21"/>
      <c r="BG555" s="10"/>
      <c r="BH555" s="21"/>
      <c r="BI555" s="22"/>
      <c r="BJ555" s="21"/>
      <c r="BK555" s="21">
        <v>0</v>
      </c>
      <c r="BL555" s="22">
        <v>9.105000000000002E-3</v>
      </c>
      <c r="BM555" s="21"/>
      <c r="BN555" s="21">
        <f t="shared" si="100"/>
        <v>0</v>
      </c>
      <c r="BO555" s="22">
        <f t="shared" si="100"/>
        <v>3.6420000000000008E-2</v>
      </c>
      <c r="BP555" s="21">
        <f t="shared" si="100"/>
        <v>0</v>
      </c>
    </row>
    <row r="556" spans="1:68" ht="11.1" hidden="1" customHeight="1" outlineLevel="1" collapsed="1" x14ac:dyDescent="0.2">
      <c r="A556" s="10"/>
      <c r="B556" s="18"/>
      <c r="C556" s="18"/>
      <c r="D556" s="18"/>
      <c r="E556" s="19" t="s">
        <v>492</v>
      </c>
      <c r="F556" s="209">
        <v>4.1210000000000004</v>
      </c>
      <c r="G556" s="209">
        <v>2.7309999999999999</v>
      </c>
      <c r="H556" s="209">
        <v>1.702</v>
      </c>
      <c r="I556" s="240">
        <v>1.355</v>
      </c>
      <c r="J556" s="240"/>
      <c r="K556" s="209">
        <v>0.23899999999999999</v>
      </c>
      <c r="L556" s="20"/>
      <c r="M556" s="20"/>
      <c r="N556" s="20"/>
      <c r="O556" s="209">
        <v>5.7000000000000002E-2</v>
      </c>
      <c r="P556" s="209">
        <v>1.1679999999999999</v>
      </c>
      <c r="Q556" s="209">
        <v>1.923</v>
      </c>
      <c r="R556" s="209">
        <v>2.3050000000000002</v>
      </c>
      <c r="S556" s="209">
        <v>2.8780000000000001</v>
      </c>
      <c r="T556" s="209">
        <v>2.7440000000000002</v>
      </c>
      <c r="U556" s="209">
        <v>1.8280000000000001</v>
      </c>
      <c r="V556" s="209">
        <v>1.0680000000000001</v>
      </c>
      <c r="W556" s="209">
        <v>0.35799999999999998</v>
      </c>
      <c r="X556" s="20"/>
      <c r="Y556" s="20"/>
      <c r="Z556" s="209">
        <v>5.8000000000000003E-2</v>
      </c>
      <c r="AA556" s="209">
        <v>0.124</v>
      </c>
      <c r="AB556" s="209">
        <v>1.2130000000000001</v>
      </c>
      <c r="AC556" s="209">
        <v>2.2509999999999999</v>
      </c>
      <c r="AD556" s="209">
        <v>2.3530000000000002</v>
      </c>
      <c r="AE556" s="209">
        <v>2.9809999999999999</v>
      </c>
      <c r="AF556" s="209">
        <v>2.36</v>
      </c>
      <c r="AG556" s="209">
        <v>2.0379999999999998</v>
      </c>
      <c r="AH556" s="209">
        <v>1.018</v>
      </c>
      <c r="AI556" s="209">
        <v>0.79200000000000004</v>
      </c>
      <c r="AJ556" s="20"/>
      <c r="AK556" s="20"/>
      <c r="AL556" s="20"/>
      <c r="AM556" s="209">
        <v>0.61799999999999999</v>
      </c>
      <c r="AN556" s="209">
        <v>1.18</v>
      </c>
      <c r="AO556" s="209">
        <v>2.1680000000000001</v>
      </c>
      <c r="AP556" s="209">
        <v>2.4169999999999998</v>
      </c>
      <c r="AQ556" s="209">
        <v>3.3090000000000002</v>
      </c>
      <c r="AR556" s="209">
        <v>2.621</v>
      </c>
      <c r="AS556" s="209">
        <v>2.2320000000000002</v>
      </c>
      <c r="AT556" s="209">
        <v>0.872</v>
      </c>
      <c r="AU556" s="209">
        <v>0.66900000000000004</v>
      </c>
      <c r="AV556" s="20"/>
      <c r="AW556" s="20"/>
      <c r="AX556" s="20"/>
      <c r="AY556" s="209">
        <v>0.20399999999999999</v>
      </c>
      <c r="AZ556" s="209">
        <v>0.434</v>
      </c>
      <c r="BA556" s="209">
        <v>1.724</v>
      </c>
      <c r="BB556" s="21">
        <f t="shared" si="97"/>
        <v>4.1210000000000004</v>
      </c>
      <c r="BC556" s="18">
        <v>8.48</v>
      </c>
      <c r="BD556" s="22">
        <f t="shared" si="99"/>
        <v>5.5389784946236569</v>
      </c>
      <c r="BE556" s="21">
        <f>BC556-BD556</f>
        <v>2.9410215053763435</v>
      </c>
      <c r="BF556" s="2">
        <v>8.48</v>
      </c>
      <c r="BG556" s="10">
        <v>6</v>
      </c>
      <c r="BH556" s="21">
        <f t="shared" si="98"/>
        <v>6.3091199999999997E-3</v>
      </c>
      <c r="BI556" s="22">
        <f t="shared" si="98"/>
        <v>4.1210000000000005E-3</v>
      </c>
      <c r="BJ556" s="21">
        <f>BH556-BI556</f>
        <v>2.1881199999999991E-3</v>
      </c>
      <c r="BK556" s="21">
        <v>1.8927359999999997E-2</v>
      </c>
      <c r="BL556" s="22">
        <v>1.2363000000000002E-2</v>
      </c>
      <c r="BM556" s="21">
        <v>6.5643599999999948E-3</v>
      </c>
      <c r="BN556" s="21">
        <f t="shared" si="100"/>
        <v>7.5709439999999989E-2</v>
      </c>
      <c r="BO556" s="22">
        <f t="shared" si="100"/>
        <v>4.945200000000001E-2</v>
      </c>
      <c r="BP556" s="21">
        <f t="shared" si="100"/>
        <v>2.6257439999999979E-2</v>
      </c>
    </row>
    <row r="557" spans="1:68" ht="11.1" hidden="1" customHeight="1" outlineLevel="2" x14ac:dyDescent="0.2">
      <c r="A557" s="10"/>
      <c r="B557" s="18"/>
      <c r="C557" s="18"/>
      <c r="D557" s="18"/>
      <c r="E557" s="23" t="s">
        <v>493</v>
      </c>
      <c r="F557" s="208">
        <v>4.1210000000000004</v>
      </c>
      <c r="G557" s="208">
        <v>2.7309999999999999</v>
      </c>
      <c r="H557" s="208">
        <v>1.702</v>
      </c>
      <c r="I557" s="239">
        <v>1.355</v>
      </c>
      <c r="J557" s="239"/>
      <c r="K557" s="208">
        <v>0.23899999999999999</v>
      </c>
      <c r="L557" s="24"/>
      <c r="M557" s="24"/>
      <c r="N557" s="24"/>
      <c r="O557" s="208">
        <v>5.7000000000000002E-2</v>
      </c>
      <c r="P557" s="208">
        <v>1.1679999999999999</v>
      </c>
      <c r="Q557" s="208">
        <v>1.923</v>
      </c>
      <c r="R557" s="208">
        <v>2.3050000000000002</v>
      </c>
      <c r="S557" s="208">
        <v>2.8780000000000001</v>
      </c>
      <c r="T557" s="208">
        <v>2.7440000000000002</v>
      </c>
      <c r="U557" s="208">
        <v>1.8280000000000001</v>
      </c>
      <c r="V557" s="208">
        <v>1.0680000000000001</v>
      </c>
      <c r="W557" s="208">
        <v>0.35799999999999998</v>
      </c>
      <c r="X557" s="24"/>
      <c r="Y557" s="24"/>
      <c r="Z557" s="208">
        <v>5.8000000000000003E-2</v>
      </c>
      <c r="AA557" s="208">
        <v>0.124</v>
      </c>
      <c r="AB557" s="208">
        <v>1.2130000000000001</v>
      </c>
      <c r="AC557" s="208">
        <v>2.2509999999999999</v>
      </c>
      <c r="AD557" s="208">
        <v>2.3530000000000002</v>
      </c>
      <c r="AE557" s="208">
        <v>2.9809999999999999</v>
      </c>
      <c r="AF557" s="208">
        <v>2.36</v>
      </c>
      <c r="AG557" s="208">
        <v>2.0379999999999998</v>
      </c>
      <c r="AH557" s="208">
        <v>1.018</v>
      </c>
      <c r="AI557" s="208">
        <v>0.79200000000000004</v>
      </c>
      <c r="AJ557" s="24"/>
      <c r="AK557" s="24"/>
      <c r="AL557" s="24"/>
      <c r="AM557" s="208">
        <v>0.61799999999999999</v>
      </c>
      <c r="AN557" s="208">
        <v>1.18</v>
      </c>
      <c r="AO557" s="208">
        <v>2.1680000000000001</v>
      </c>
      <c r="AP557" s="208">
        <v>2.4169999999999998</v>
      </c>
      <c r="AQ557" s="208">
        <v>3.3090000000000002</v>
      </c>
      <c r="AR557" s="208">
        <v>2.621</v>
      </c>
      <c r="AS557" s="208">
        <v>2.2320000000000002</v>
      </c>
      <c r="AT557" s="208">
        <v>0.872</v>
      </c>
      <c r="AU557" s="208">
        <v>0.66900000000000004</v>
      </c>
      <c r="AV557" s="24"/>
      <c r="AW557" s="24"/>
      <c r="AX557" s="24"/>
      <c r="AY557" s="208">
        <v>0.20399999999999999</v>
      </c>
      <c r="AZ557" s="208">
        <v>0.434</v>
      </c>
      <c r="BA557" s="208">
        <v>1.724</v>
      </c>
      <c r="BB557" s="21">
        <f t="shared" si="97"/>
        <v>4.1210000000000004</v>
      </c>
      <c r="BC557" s="18"/>
      <c r="BD557" s="22">
        <f t="shared" si="99"/>
        <v>5.5389784946236569</v>
      </c>
      <c r="BE557" s="21"/>
      <c r="BG557" s="10"/>
      <c r="BH557" s="21"/>
      <c r="BI557" s="22"/>
      <c r="BJ557" s="21"/>
      <c r="BK557" s="21">
        <v>0</v>
      </c>
      <c r="BL557" s="22">
        <v>1.2363000000000002E-2</v>
      </c>
      <c r="BM557" s="21"/>
      <c r="BN557" s="21">
        <f t="shared" si="100"/>
        <v>0</v>
      </c>
      <c r="BO557" s="22">
        <f t="shared" si="100"/>
        <v>4.945200000000001E-2</v>
      </c>
      <c r="BP557" s="21">
        <f t="shared" si="100"/>
        <v>0</v>
      </c>
    </row>
    <row r="558" spans="1:68" ht="11.1" hidden="1" customHeight="1" outlineLevel="1" collapsed="1" x14ac:dyDescent="0.2">
      <c r="A558" s="10"/>
      <c r="B558" s="18"/>
      <c r="C558" s="18"/>
      <c r="D558" s="18"/>
      <c r="E558" s="19" t="s">
        <v>494</v>
      </c>
      <c r="F558" s="209">
        <v>11.76</v>
      </c>
      <c r="G558" s="209">
        <v>8.1489999999999991</v>
      </c>
      <c r="H558" s="209">
        <v>6.6440000000000001</v>
      </c>
      <c r="I558" s="240">
        <v>5.7510000000000003</v>
      </c>
      <c r="J558" s="240"/>
      <c r="K558" s="209">
        <v>2.177</v>
      </c>
      <c r="L558" s="20"/>
      <c r="M558" s="20"/>
      <c r="N558" s="20"/>
      <c r="O558" s="209">
        <v>2.3660000000000001</v>
      </c>
      <c r="P558" s="209">
        <v>4.7320000000000002</v>
      </c>
      <c r="Q558" s="209">
        <v>7.86</v>
      </c>
      <c r="R558" s="209">
        <v>8.1349999999999998</v>
      </c>
      <c r="S558" s="209">
        <v>11.345000000000001</v>
      </c>
      <c r="T558" s="209">
        <v>4.7709999999999999</v>
      </c>
      <c r="U558" s="209">
        <v>12.98</v>
      </c>
      <c r="V558" s="209">
        <v>5.1520000000000001</v>
      </c>
      <c r="W558" s="209">
        <v>1.5009999999999999</v>
      </c>
      <c r="X558" s="209">
        <v>0.14099999999999999</v>
      </c>
      <c r="Y558" s="209">
        <v>1.2450000000000001</v>
      </c>
      <c r="Z558" s="209">
        <v>0.56299999999999994</v>
      </c>
      <c r="AA558" s="209">
        <v>2.4689999999999999</v>
      </c>
      <c r="AB558" s="209">
        <v>5.2919999999999998</v>
      </c>
      <c r="AC558" s="209">
        <v>7.7830000000000004</v>
      </c>
      <c r="AD558" s="209">
        <v>10.83</v>
      </c>
      <c r="AE558" s="209">
        <v>12.483000000000001</v>
      </c>
      <c r="AF558" s="209">
        <v>7.7030000000000003</v>
      </c>
      <c r="AG558" s="209">
        <v>8.1280000000000001</v>
      </c>
      <c r="AH558" s="209">
        <v>4.4969999999999999</v>
      </c>
      <c r="AI558" s="209">
        <v>3.2530000000000001</v>
      </c>
      <c r="AJ558" s="20"/>
      <c r="AK558" s="209">
        <v>0.73199999999999998</v>
      </c>
      <c r="AL558" s="20"/>
      <c r="AM558" s="209">
        <v>1.9330000000000001</v>
      </c>
      <c r="AN558" s="209">
        <v>4.1130000000000004</v>
      </c>
      <c r="AO558" s="209">
        <v>7.6840000000000002</v>
      </c>
      <c r="AP558" s="209">
        <v>7.7619999999999996</v>
      </c>
      <c r="AQ558" s="209">
        <v>10.919</v>
      </c>
      <c r="AR558" s="209">
        <v>8.5060000000000002</v>
      </c>
      <c r="AS558" s="209">
        <v>8.5579999999999998</v>
      </c>
      <c r="AT558" s="209">
        <v>4.2619999999999996</v>
      </c>
      <c r="AU558" s="209">
        <v>2.3740000000000001</v>
      </c>
      <c r="AV558" s="209">
        <v>0.20100000000000001</v>
      </c>
      <c r="AW558" s="20"/>
      <c r="AX558" s="20"/>
      <c r="AY558" s="209">
        <v>1.2629999999999999</v>
      </c>
      <c r="AZ558" s="209">
        <v>5.1139999999999999</v>
      </c>
      <c r="BA558" s="209">
        <v>7.2809999999999997</v>
      </c>
      <c r="BB558" s="21">
        <f>BB559+BB560+BB561+BB562</f>
        <v>16.573</v>
      </c>
      <c r="BC558" s="61">
        <f>BD558</f>
        <v>22.275537634408604</v>
      </c>
      <c r="BD558" s="22">
        <f t="shared" si="99"/>
        <v>22.275537634408604</v>
      </c>
      <c r="BE558" s="21">
        <f>BC558-BD558</f>
        <v>0</v>
      </c>
      <c r="BF558" s="2">
        <v>16.579999999999998</v>
      </c>
      <c r="BG558" s="10">
        <v>6</v>
      </c>
      <c r="BH558" s="21">
        <f t="shared" si="98"/>
        <v>1.6573000000000001E-2</v>
      </c>
      <c r="BI558" s="22">
        <f t="shared" si="98"/>
        <v>1.6573000000000001E-2</v>
      </c>
      <c r="BJ558" s="21">
        <f>BH558-BI558</f>
        <v>0</v>
      </c>
      <c r="BK558" s="21">
        <v>4.9718999999999999E-2</v>
      </c>
      <c r="BL558" s="22">
        <v>4.9718999999999999E-2</v>
      </c>
      <c r="BM558" s="21">
        <v>0</v>
      </c>
      <c r="BN558" s="21">
        <f t="shared" si="100"/>
        <v>0.198876</v>
      </c>
      <c r="BO558" s="22">
        <f t="shared" si="100"/>
        <v>0.198876</v>
      </c>
      <c r="BP558" s="21">
        <f t="shared" si="100"/>
        <v>0</v>
      </c>
    </row>
    <row r="559" spans="1:68" ht="11.1" hidden="1" customHeight="1" outlineLevel="2" x14ac:dyDescent="0.2">
      <c r="A559" s="10"/>
      <c r="B559" s="18"/>
      <c r="C559" s="18"/>
      <c r="D559" s="18"/>
      <c r="E559" s="23" t="s">
        <v>495</v>
      </c>
      <c r="F559" s="208">
        <v>3.1869999999999998</v>
      </c>
      <c r="G559" s="208">
        <v>2.0059999999999998</v>
      </c>
      <c r="H559" s="208">
        <v>1.347</v>
      </c>
      <c r="I559" s="239">
        <v>1.107</v>
      </c>
      <c r="J559" s="239"/>
      <c r="K559" s="208">
        <v>0.45500000000000002</v>
      </c>
      <c r="L559" s="24"/>
      <c r="M559" s="24"/>
      <c r="N559" s="24"/>
      <c r="O559" s="208">
        <v>0.23400000000000001</v>
      </c>
      <c r="P559" s="208">
        <v>1.02</v>
      </c>
      <c r="Q559" s="208">
        <v>1.863</v>
      </c>
      <c r="R559" s="208">
        <v>2.331</v>
      </c>
      <c r="S559" s="208">
        <v>3.1640000000000001</v>
      </c>
      <c r="T559" s="208">
        <v>2.8380000000000001</v>
      </c>
      <c r="U559" s="208">
        <v>1.909</v>
      </c>
      <c r="V559" s="208">
        <v>1.02</v>
      </c>
      <c r="W559" s="208">
        <v>0.41799999999999998</v>
      </c>
      <c r="X559" s="208">
        <v>7.3999999999999996E-2</v>
      </c>
      <c r="Y559" s="24"/>
      <c r="Z559" s="24"/>
      <c r="AA559" s="208">
        <v>9.5000000000000001E-2</v>
      </c>
      <c r="AB559" s="208">
        <v>1.1559999999999999</v>
      </c>
      <c r="AC559" s="208">
        <v>2.141</v>
      </c>
      <c r="AD559" s="208">
        <v>2.4940000000000002</v>
      </c>
      <c r="AE559" s="208">
        <v>3.3439999999999999</v>
      </c>
      <c r="AF559" s="208">
        <v>1.85</v>
      </c>
      <c r="AG559" s="208">
        <v>1.63</v>
      </c>
      <c r="AH559" s="208">
        <v>0.745</v>
      </c>
      <c r="AI559" s="208">
        <v>0.46500000000000002</v>
      </c>
      <c r="AJ559" s="24"/>
      <c r="AK559" s="24"/>
      <c r="AL559" s="24"/>
      <c r="AM559" s="208">
        <v>0.27800000000000002</v>
      </c>
      <c r="AN559" s="208">
        <v>0.85399999999999998</v>
      </c>
      <c r="AO559" s="208">
        <v>1.873</v>
      </c>
      <c r="AP559" s="208">
        <v>2.1150000000000002</v>
      </c>
      <c r="AQ559" s="208">
        <v>2.8809999999999998</v>
      </c>
      <c r="AR559" s="208">
        <v>2.153</v>
      </c>
      <c r="AS559" s="208">
        <v>2.1880000000000002</v>
      </c>
      <c r="AT559" s="208">
        <v>0.86299999999999999</v>
      </c>
      <c r="AU559" s="208">
        <v>0.161</v>
      </c>
      <c r="AV559" s="208">
        <v>5.0000000000000001E-3</v>
      </c>
      <c r="AW559" s="24"/>
      <c r="AX559" s="24"/>
      <c r="AY559" s="208">
        <v>8.5999999999999993E-2</v>
      </c>
      <c r="AZ559" s="208">
        <v>2.48</v>
      </c>
      <c r="BA559" s="208">
        <v>2.3530000000000002</v>
      </c>
      <c r="BB559" s="21">
        <f t="shared" ref="BB559:BB621" si="101">MAX(F559:BA559)</f>
        <v>3.3439999999999999</v>
      </c>
      <c r="BC559" s="18"/>
      <c r="BD559" s="22">
        <f t="shared" si="99"/>
        <v>4.4946236559139781</v>
      </c>
      <c r="BE559" s="21"/>
      <c r="BG559" s="10"/>
      <c r="BH559" s="21"/>
      <c r="BI559" s="22"/>
      <c r="BJ559" s="21"/>
      <c r="BK559" s="21">
        <v>0</v>
      </c>
      <c r="BL559" s="22">
        <v>1.0031999999999999E-2</v>
      </c>
      <c r="BM559" s="21"/>
      <c r="BN559" s="21">
        <f t="shared" si="100"/>
        <v>0</v>
      </c>
      <c r="BO559" s="22">
        <f t="shared" si="100"/>
        <v>4.0127999999999997E-2</v>
      </c>
      <c r="BP559" s="21">
        <f t="shared" si="100"/>
        <v>0</v>
      </c>
    </row>
    <row r="560" spans="1:68" ht="11.1" hidden="1" customHeight="1" outlineLevel="2" x14ac:dyDescent="0.2">
      <c r="A560" s="10"/>
      <c r="B560" s="18"/>
      <c r="C560" s="18"/>
      <c r="D560" s="18"/>
      <c r="E560" s="23" t="s">
        <v>496</v>
      </c>
      <c r="F560" s="208">
        <v>5.3550000000000004</v>
      </c>
      <c r="G560" s="208">
        <v>3.8820000000000001</v>
      </c>
      <c r="H560" s="208">
        <v>3.7810000000000001</v>
      </c>
      <c r="I560" s="239">
        <v>3.4470000000000001</v>
      </c>
      <c r="J560" s="239"/>
      <c r="K560" s="208">
        <v>1.3149999999999999</v>
      </c>
      <c r="L560" s="24"/>
      <c r="M560" s="24"/>
      <c r="N560" s="24"/>
      <c r="O560" s="208">
        <v>2.0059999999999998</v>
      </c>
      <c r="P560" s="208">
        <v>3.129</v>
      </c>
      <c r="Q560" s="208">
        <v>3.831</v>
      </c>
      <c r="R560" s="208">
        <v>3.706</v>
      </c>
      <c r="S560" s="208">
        <v>4.8289999999999997</v>
      </c>
      <c r="T560" s="24"/>
      <c r="U560" s="208">
        <v>9.1210000000000004</v>
      </c>
      <c r="V560" s="208">
        <v>3.1059999999999999</v>
      </c>
      <c r="W560" s="208">
        <v>0.628</v>
      </c>
      <c r="X560" s="24"/>
      <c r="Y560" s="208">
        <v>1.2450000000000001</v>
      </c>
      <c r="Z560" s="208">
        <v>0.56299999999999994</v>
      </c>
      <c r="AA560" s="208">
        <v>1.655</v>
      </c>
      <c r="AB560" s="208">
        <v>3.448</v>
      </c>
      <c r="AC560" s="208">
        <v>4.351</v>
      </c>
      <c r="AD560" s="208">
        <v>4.7160000000000002</v>
      </c>
      <c r="AE560" s="208">
        <v>6</v>
      </c>
      <c r="AF560" s="208">
        <v>3.581</v>
      </c>
      <c r="AG560" s="208">
        <v>4.3630000000000004</v>
      </c>
      <c r="AH560" s="208">
        <v>2.7730000000000001</v>
      </c>
      <c r="AI560" s="208">
        <v>2.2210000000000001</v>
      </c>
      <c r="AJ560" s="24"/>
      <c r="AK560" s="208">
        <v>0.73199999999999998</v>
      </c>
      <c r="AL560" s="24"/>
      <c r="AM560" s="208">
        <v>1.3460000000000001</v>
      </c>
      <c r="AN560" s="208">
        <v>2.335</v>
      </c>
      <c r="AO560" s="208">
        <v>3.5470000000000002</v>
      </c>
      <c r="AP560" s="208">
        <v>3.407</v>
      </c>
      <c r="AQ560" s="208">
        <v>4.8659999999999997</v>
      </c>
      <c r="AR560" s="208">
        <v>3.9079999999999999</v>
      </c>
      <c r="AS560" s="208">
        <v>4.3170000000000002</v>
      </c>
      <c r="AT560" s="208">
        <v>2.423</v>
      </c>
      <c r="AU560" s="208">
        <v>1.774</v>
      </c>
      <c r="AV560" s="208">
        <v>0.19600000000000001</v>
      </c>
      <c r="AW560" s="24"/>
      <c r="AX560" s="24"/>
      <c r="AY560" s="208">
        <v>1.006</v>
      </c>
      <c r="AZ560" s="208">
        <v>1.849</v>
      </c>
      <c r="BA560" s="208">
        <v>3.2759999999999998</v>
      </c>
      <c r="BB560" s="21">
        <f t="shared" si="101"/>
        <v>9.1210000000000004</v>
      </c>
      <c r="BC560" s="18"/>
      <c r="BD560" s="22">
        <f t="shared" si="99"/>
        <v>12.259408602150538</v>
      </c>
      <c r="BE560" s="21"/>
      <c r="BG560" s="10"/>
      <c r="BH560" s="21"/>
      <c r="BI560" s="22"/>
      <c r="BJ560" s="21"/>
      <c r="BK560" s="21">
        <v>0</v>
      </c>
      <c r="BL560" s="22">
        <v>2.7363000000000002E-2</v>
      </c>
      <c r="BM560" s="21"/>
      <c r="BN560" s="21">
        <f t="shared" si="100"/>
        <v>0</v>
      </c>
      <c r="BO560" s="22">
        <f t="shared" si="100"/>
        <v>0.10945200000000001</v>
      </c>
      <c r="BP560" s="21">
        <f t="shared" si="100"/>
        <v>0</v>
      </c>
    </row>
    <row r="561" spans="1:68" ht="11.1" hidden="1" customHeight="1" outlineLevel="2" x14ac:dyDescent="0.2">
      <c r="A561" s="10"/>
      <c r="B561" s="18"/>
      <c r="C561" s="18"/>
      <c r="D561" s="18"/>
      <c r="E561" s="23" t="s">
        <v>497</v>
      </c>
      <c r="F561" s="208">
        <v>1.3720000000000001</v>
      </c>
      <c r="G561" s="208">
        <v>0.98299999999999998</v>
      </c>
      <c r="H561" s="208">
        <v>0.69299999999999995</v>
      </c>
      <c r="I561" s="239">
        <v>0.57899999999999996</v>
      </c>
      <c r="J561" s="239"/>
      <c r="K561" s="208">
        <v>0.23400000000000001</v>
      </c>
      <c r="L561" s="24"/>
      <c r="M561" s="24"/>
      <c r="N561" s="24"/>
      <c r="O561" s="208">
        <v>0.11799999999999999</v>
      </c>
      <c r="P561" s="208">
        <v>0.46400000000000002</v>
      </c>
      <c r="Q561" s="208">
        <v>0.82099999999999995</v>
      </c>
      <c r="R561" s="208">
        <v>0.873</v>
      </c>
      <c r="S561" s="208">
        <v>1.0529999999999999</v>
      </c>
      <c r="T561" s="208">
        <v>1.0329999999999999</v>
      </c>
      <c r="U561" s="208">
        <v>0.97399999999999998</v>
      </c>
      <c r="V561" s="208">
        <v>0.48299999999999998</v>
      </c>
      <c r="W561" s="208">
        <v>0.216</v>
      </c>
      <c r="X561" s="208">
        <v>3.4000000000000002E-2</v>
      </c>
      <c r="Y561" s="24"/>
      <c r="Z561" s="24"/>
      <c r="AA561" s="208">
        <v>0.71799999999999997</v>
      </c>
      <c r="AB561" s="208">
        <v>2.1000000000000001E-2</v>
      </c>
      <c r="AC561" s="208">
        <v>1.2909999999999999</v>
      </c>
      <c r="AD561" s="208">
        <v>1.08</v>
      </c>
      <c r="AE561" s="208">
        <v>1.3109999999999999</v>
      </c>
      <c r="AF561" s="208">
        <v>1.214</v>
      </c>
      <c r="AG561" s="208">
        <v>1.1679999999999999</v>
      </c>
      <c r="AH561" s="208">
        <v>0.47</v>
      </c>
      <c r="AI561" s="208">
        <v>0.27400000000000002</v>
      </c>
      <c r="AJ561" s="24"/>
      <c r="AK561" s="24"/>
      <c r="AL561" s="24"/>
      <c r="AM561" s="208">
        <v>0.154</v>
      </c>
      <c r="AN561" s="208">
        <v>0.45400000000000001</v>
      </c>
      <c r="AO561" s="208">
        <v>1.123</v>
      </c>
      <c r="AP561" s="208">
        <v>1.085</v>
      </c>
      <c r="AQ561" s="208">
        <v>1.5680000000000001</v>
      </c>
      <c r="AR561" s="208">
        <v>1.1679999999999999</v>
      </c>
      <c r="AS561" s="208">
        <v>0.84299999999999997</v>
      </c>
      <c r="AT561" s="208">
        <v>0.441</v>
      </c>
      <c r="AU561" s="208">
        <v>0.21</v>
      </c>
      <c r="AV561" s="24"/>
      <c r="AW561" s="24"/>
      <c r="AX561" s="24"/>
      <c r="AY561" s="208">
        <v>7.4999999999999997E-2</v>
      </c>
      <c r="AZ561" s="208">
        <v>0.47</v>
      </c>
      <c r="BA561" s="208">
        <v>0.76100000000000001</v>
      </c>
      <c r="BB561" s="21">
        <f t="shared" si="101"/>
        <v>1.5680000000000001</v>
      </c>
      <c r="BC561" s="18"/>
      <c r="BD561" s="22">
        <f t="shared" si="99"/>
        <v>2.10752688172043</v>
      </c>
      <c r="BE561" s="21"/>
      <c r="BG561" s="10"/>
      <c r="BH561" s="21"/>
      <c r="BI561" s="22"/>
      <c r="BJ561" s="21"/>
      <c r="BK561" s="21">
        <v>0</v>
      </c>
      <c r="BL561" s="22">
        <v>4.7039999999999998E-3</v>
      </c>
      <c r="BM561" s="21"/>
      <c r="BN561" s="21">
        <f t="shared" si="100"/>
        <v>0</v>
      </c>
      <c r="BO561" s="22">
        <f t="shared" si="100"/>
        <v>1.8815999999999999E-2</v>
      </c>
      <c r="BP561" s="21">
        <f t="shared" si="100"/>
        <v>0</v>
      </c>
    </row>
    <row r="562" spans="1:68" ht="11.1" hidden="1" customHeight="1" outlineLevel="2" x14ac:dyDescent="0.2">
      <c r="A562" s="10"/>
      <c r="B562" s="18"/>
      <c r="C562" s="18"/>
      <c r="D562" s="18"/>
      <c r="E562" s="23" t="s">
        <v>498</v>
      </c>
      <c r="F562" s="208">
        <v>1.8460000000000001</v>
      </c>
      <c r="G562" s="208">
        <v>1.278</v>
      </c>
      <c r="H562" s="208">
        <v>0.82299999999999995</v>
      </c>
      <c r="I562" s="239">
        <v>0.61799999999999999</v>
      </c>
      <c r="J562" s="239"/>
      <c r="K562" s="208">
        <v>0.17299999999999999</v>
      </c>
      <c r="L562" s="24"/>
      <c r="M562" s="24"/>
      <c r="N562" s="24"/>
      <c r="O562" s="208">
        <v>8.0000000000000002E-3</v>
      </c>
      <c r="P562" s="208">
        <v>0.11899999999999999</v>
      </c>
      <c r="Q562" s="208">
        <v>1.345</v>
      </c>
      <c r="R562" s="208">
        <v>1.2250000000000001</v>
      </c>
      <c r="S562" s="208">
        <v>2.2989999999999999</v>
      </c>
      <c r="T562" s="208">
        <v>0.9</v>
      </c>
      <c r="U562" s="208">
        <v>0.97599999999999998</v>
      </c>
      <c r="V562" s="208">
        <v>0.54300000000000004</v>
      </c>
      <c r="W562" s="208">
        <v>0.23899999999999999</v>
      </c>
      <c r="X562" s="208">
        <v>3.3000000000000002E-2</v>
      </c>
      <c r="Y562" s="24"/>
      <c r="Z562" s="24"/>
      <c r="AA562" s="208">
        <v>1E-3</v>
      </c>
      <c r="AB562" s="208">
        <v>0.66700000000000004</v>
      </c>
      <c r="AC562" s="24"/>
      <c r="AD562" s="208">
        <v>2.54</v>
      </c>
      <c r="AE562" s="208">
        <v>1.8280000000000001</v>
      </c>
      <c r="AF562" s="208">
        <v>1.0580000000000001</v>
      </c>
      <c r="AG562" s="208">
        <v>0.96699999999999997</v>
      </c>
      <c r="AH562" s="208">
        <v>0.50900000000000001</v>
      </c>
      <c r="AI562" s="208">
        <v>0.29299999999999998</v>
      </c>
      <c r="AJ562" s="24"/>
      <c r="AK562" s="24"/>
      <c r="AL562" s="24"/>
      <c r="AM562" s="208">
        <v>0.155</v>
      </c>
      <c r="AN562" s="208">
        <v>0.47</v>
      </c>
      <c r="AO562" s="208">
        <v>1.141</v>
      </c>
      <c r="AP562" s="208">
        <v>1.155</v>
      </c>
      <c r="AQ562" s="208">
        <v>1.6040000000000001</v>
      </c>
      <c r="AR562" s="208">
        <v>1.2769999999999999</v>
      </c>
      <c r="AS562" s="208">
        <v>1.21</v>
      </c>
      <c r="AT562" s="208">
        <v>0.53500000000000003</v>
      </c>
      <c r="AU562" s="208">
        <v>0.22900000000000001</v>
      </c>
      <c r="AV562" s="24"/>
      <c r="AW562" s="24"/>
      <c r="AX562" s="24"/>
      <c r="AY562" s="208">
        <v>9.6000000000000002E-2</v>
      </c>
      <c r="AZ562" s="208">
        <v>0.315</v>
      </c>
      <c r="BA562" s="208">
        <v>0.89100000000000001</v>
      </c>
      <c r="BB562" s="21">
        <f t="shared" si="101"/>
        <v>2.54</v>
      </c>
      <c r="BC562" s="18"/>
      <c r="BD562" s="22">
        <f t="shared" si="99"/>
        <v>3.413978494623656</v>
      </c>
      <c r="BE562" s="21"/>
      <c r="BG562" s="10"/>
      <c r="BH562" s="21"/>
      <c r="BI562" s="22"/>
      <c r="BJ562" s="21"/>
      <c r="BK562" s="21">
        <v>0</v>
      </c>
      <c r="BL562" s="22">
        <v>7.62E-3</v>
      </c>
      <c r="BM562" s="21"/>
      <c r="BN562" s="21">
        <f t="shared" si="100"/>
        <v>0</v>
      </c>
      <c r="BO562" s="22">
        <f t="shared" si="100"/>
        <v>3.048E-2</v>
      </c>
      <c r="BP562" s="21">
        <f t="shared" si="100"/>
        <v>0</v>
      </c>
    </row>
    <row r="563" spans="1:68" ht="11.1" hidden="1" customHeight="1" outlineLevel="1" collapsed="1" x14ac:dyDescent="0.2">
      <c r="A563" s="10"/>
      <c r="B563" s="18"/>
      <c r="C563" s="18"/>
      <c r="D563" s="18"/>
      <c r="E563" s="19" t="s">
        <v>499</v>
      </c>
      <c r="F563" s="209">
        <v>4.5679999999999996</v>
      </c>
      <c r="G563" s="209">
        <v>3.2959999999999998</v>
      </c>
      <c r="H563" s="209">
        <v>2.4889999999999999</v>
      </c>
      <c r="I563" s="240">
        <v>1.855</v>
      </c>
      <c r="J563" s="240"/>
      <c r="K563" s="209">
        <v>1.1839999999999999</v>
      </c>
      <c r="L563" s="209">
        <v>0.27200000000000002</v>
      </c>
      <c r="M563" s="20"/>
      <c r="N563" s="209">
        <v>0.30199999999999999</v>
      </c>
      <c r="O563" s="209">
        <v>1.028</v>
      </c>
      <c r="P563" s="209">
        <v>2.444</v>
      </c>
      <c r="Q563" s="209">
        <v>3.508</v>
      </c>
      <c r="R563" s="209">
        <v>3.8639999999999999</v>
      </c>
      <c r="S563" s="209">
        <v>4.97</v>
      </c>
      <c r="T563" s="209">
        <v>3.4950000000000001</v>
      </c>
      <c r="U563" s="209">
        <v>2.1110000000000002</v>
      </c>
      <c r="V563" s="209">
        <v>1.1359999999999999</v>
      </c>
      <c r="W563" s="209">
        <v>0.47499999999999998</v>
      </c>
      <c r="X563" s="209">
        <v>0.13900000000000001</v>
      </c>
      <c r="Y563" s="20"/>
      <c r="Z563" s="209">
        <v>0.219</v>
      </c>
      <c r="AA563" s="209">
        <v>0.376</v>
      </c>
      <c r="AB563" s="209">
        <v>1.85</v>
      </c>
      <c r="AC563" s="209">
        <v>3.161</v>
      </c>
      <c r="AD563" s="209">
        <v>3.2490000000000001</v>
      </c>
      <c r="AE563" s="209">
        <v>4.1449999999999996</v>
      </c>
      <c r="AF563" s="209">
        <v>3.0129999999999999</v>
      </c>
      <c r="AG563" s="209">
        <v>2.2770000000000001</v>
      </c>
      <c r="AH563" s="209">
        <v>1.3740000000000001</v>
      </c>
      <c r="AI563" s="209">
        <v>1.145</v>
      </c>
      <c r="AJ563" s="20"/>
      <c r="AK563" s="20"/>
      <c r="AL563" s="209">
        <v>0.65</v>
      </c>
      <c r="AM563" s="209">
        <v>0.91700000000000004</v>
      </c>
      <c r="AN563" s="209">
        <v>1.8819999999999999</v>
      </c>
      <c r="AO563" s="209">
        <v>15.321999999999999</v>
      </c>
      <c r="AP563" s="209">
        <v>4.8890000000000002</v>
      </c>
      <c r="AQ563" s="209">
        <v>5.4930000000000003</v>
      </c>
      <c r="AR563" s="209">
        <v>6.133</v>
      </c>
      <c r="AS563" s="209">
        <v>4.3319999999999999</v>
      </c>
      <c r="AT563" s="209">
        <v>2.1339999999999999</v>
      </c>
      <c r="AU563" s="209">
        <v>1.1990000000000001</v>
      </c>
      <c r="AV563" s="209">
        <v>7.9000000000000001E-2</v>
      </c>
      <c r="AW563" s="20"/>
      <c r="AX563" s="20"/>
      <c r="AY563" s="209">
        <v>1.046</v>
      </c>
      <c r="AZ563" s="209">
        <v>1.53</v>
      </c>
      <c r="BA563" s="209">
        <v>3.7770000000000001</v>
      </c>
      <c r="BB563" s="21">
        <f>BB564+BB565+BB566</f>
        <v>17.617000000000001</v>
      </c>
      <c r="BC563" s="61">
        <f>BD563</f>
        <v>23.678763440860216</v>
      </c>
      <c r="BD563" s="22">
        <f t="shared" si="99"/>
        <v>23.678763440860216</v>
      </c>
      <c r="BE563" s="21">
        <f>BC563-BD563</f>
        <v>0</v>
      </c>
      <c r="BF563" s="2">
        <v>20.6</v>
      </c>
      <c r="BG563" s="10">
        <v>6</v>
      </c>
      <c r="BH563" s="21">
        <f t="shared" si="98"/>
        <v>1.7617000000000001E-2</v>
      </c>
      <c r="BI563" s="22">
        <f t="shared" si="98"/>
        <v>1.7617000000000001E-2</v>
      </c>
      <c r="BJ563" s="21">
        <f>BH563-BI563</f>
        <v>0</v>
      </c>
      <c r="BK563" s="21">
        <v>5.2851000000000002E-2</v>
      </c>
      <c r="BL563" s="22">
        <v>5.2851000000000002E-2</v>
      </c>
      <c r="BM563" s="21">
        <v>0</v>
      </c>
      <c r="BN563" s="21">
        <f t="shared" si="100"/>
        <v>0.21140400000000001</v>
      </c>
      <c r="BO563" s="22">
        <f t="shared" si="100"/>
        <v>0.21140400000000001</v>
      </c>
      <c r="BP563" s="21">
        <f t="shared" si="100"/>
        <v>0</v>
      </c>
    </row>
    <row r="564" spans="1:68" ht="11.1" hidden="1" customHeight="1" outlineLevel="2" x14ac:dyDescent="0.2">
      <c r="A564" s="10"/>
      <c r="B564" s="18"/>
      <c r="C564" s="18"/>
      <c r="D564" s="18"/>
      <c r="E564" s="23" t="s">
        <v>500</v>
      </c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08">
        <v>11.958</v>
      </c>
      <c r="AP564" s="208">
        <v>1.776</v>
      </c>
      <c r="AQ564" s="208">
        <v>2.4860000000000002</v>
      </c>
      <c r="AR564" s="208">
        <v>1.7549999999999999</v>
      </c>
      <c r="AS564" s="208">
        <v>1.4379999999999999</v>
      </c>
      <c r="AT564" s="208">
        <v>0.71499999999999997</v>
      </c>
      <c r="AU564" s="208">
        <v>0.314</v>
      </c>
      <c r="AV564" s="24"/>
      <c r="AW564" s="24"/>
      <c r="AX564" s="24"/>
      <c r="AY564" s="24"/>
      <c r="AZ564" s="208">
        <v>2.7E-2</v>
      </c>
      <c r="BA564" s="208">
        <v>0.95599999999999996</v>
      </c>
      <c r="BB564" s="21">
        <f t="shared" si="101"/>
        <v>11.958</v>
      </c>
      <c r="BC564" s="18"/>
      <c r="BD564" s="22">
        <f t="shared" si="99"/>
        <v>16.072580645161292</v>
      </c>
      <c r="BE564" s="21"/>
      <c r="BG564" s="10"/>
      <c r="BH564" s="21"/>
      <c r="BI564" s="22"/>
      <c r="BJ564" s="21"/>
      <c r="BK564" s="21">
        <v>0</v>
      </c>
      <c r="BL564" s="22">
        <v>3.5874000000000003E-2</v>
      </c>
      <c r="BM564" s="21"/>
      <c r="BN564" s="21">
        <f t="shared" si="100"/>
        <v>0</v>
      </c>
      <c r="BO564" s="22">
        <f t="shared" si="100"/>
        <v>0.14349600000000001</v>
      </c>
      <c r="BP564" s="21">
        <f t="shared" si="100"/>
        <v>0</v>
      </c>
    </row>
    <row r="565" spans="1:68" ht="11.1" hidden="1" customHeight="1" outlineLevel="2" x14ac:dyDescent="0.2">
      <c r="A565" s="10"/>
      <c r="B565" s="18"/>
      <c r="C565" s="18"/>
      <c r="D565" s="18"/>
      <c r="E565" s="23" t="s">
        <v>501</v>
      </c>
      <c r="F565" s="208">
        <v>2.8079999999999998</v>
      </c>
      <c r="G565" s="208">
        <v>2.0190000000000001</v>
      </c>
      <c r="H565" s="208">
        <v>1.49</v>
      </c>
      <c r="I565" s="239">
        <v>1.0569999999999999</v>
      </c>
      <c r="J565" s="239"/>
      <c r="K565" s="208">
        <v>0.70399999999999996</v>
      </c>
      <c r="L565" s="208">
        <v>0.10100000000000001</v>
      </c>
      <c r="M565" s="24"/>
      <c r="N565" s="208">
        <v>0.16500000000000001</v>
      </c>
      <c r="O565" s="208">
        <v>0.58499999999999996</v>
      </c>
      <c r="P565" s="208">
        <v>1.61</v>
      </c>
      <c r="Q565" s="208">
        <v>2.4689999999999999</v>
      </c>
      <c r="R565" s="208">
        <v>2.629</v>
      </c>
      <c r="S565" s="208">
        <v>3.3460000000000001</v>
      </c>
      <c r="T565" s="208">
        <v>2.8959999999999999</v>
      </c>
      <c r="U565" s="208">
        <v>2.1110000000000002</v>
      </c>
      <c r="V565" s="208">
        <v>1.1359999999999999</v>
      </c>
      <c r="W565" s="208">
        <v>0.47499999999999998</v>
      </c>
      <c r="X565" s="208">
        <v>0.13900000000000001</v>
      </c>
      <c r="Y565" s="24"/>
      <c r="Z565" s="208">
        <v>0.219</v>
      </c>
      <c r="AA565" s="208">
        <v>0.376</v>
      </c>
      <c r="AB565" s="208">
        <v>1.335</v>
      </c>
      <c r="AC565" s="208">
        <v>2.1280000000000001</v>
      </c>
      <c r="AD565" s="208">
        <v>2.1880000000000002</v>
      </c>
      <c r="AE565" s="208">
        <v>2.7349999999999999</v>
      </c>
      <c r="AF565" s="208">
        <v>2.056</v>
      </c>
      <c r="AG565" s="208">
        <v>1.5660000000000001</v>
      </c>
      <c r="AH565" s="208">
        <v>0.83299999999999996</v>
      </c>
      <c r="AI565" s="208">
        <v>0.59599999999999997</v>
      </c>
      <c r="AJ565" s="24"/>
      <c r="AK565" s="24"/>
      <c r="AL565" s="208">
        <v>0.44400000000000001</v>
      </c>
      <c r="AM565" s="208">
        <v>0.623</v>
      </c>
      <c r="AN565" s="208">
        <v>1.093</v>
      </c>
      <c r="AO565" s="208">
        <v>2.1070000000000002</v>
      </c>
      <c r="AP565" s="208">
        <v>2.1179999999999999</v>
      </c>
      <c r="AQ565" s="208">
        <v>2.8029999999999999</v>
      </c>
      <c r="AR565" s="208">
        <v>2.0649999999999999</v>
      </c>
      <c r="AS565" s="208">
        <v>1.7490000000000001</v>
      </c>
      <c r="AT565" s="208">
        <v>0.96299999999999997</v>
      </c>
      <c r="AU565" s="208">
        <v>0.63400000000000001</v>
      </c>
      <c r="AV565" s="208">
        <v>7.9000000000000001E-2</v>
      </c>
      <c r="AW565" s="24"/>
      <c r="AX565" s="24"/>
      <c r="AY565" s="208">
        <v>0.66600000000000004</v>
      </c>
      <c r="AZ565" s="208">
        <v>0.93700000000000006</v>
      </c>
      <c r="BA565" s="208">
        <v>1.8220000000000001</v>
      </c>
      <c r="BB565" s="21">
        <f t="shared" si="101"/>
        <v>3.3460000000000001</v>
      </c>
      <c r="BC565" s="18"/>
      <c r="BD565" s="22">
        <f t="shared" si="99"/>
        <v>4.497311827956989</v>
      </c>
      <c r="BE565" s="21"/>
      <c r="BG565" s="10"/>
      <c r="BH565" s="21"/>
      <c r="BI565" s="22"/>
      <c r="BJ565" s="21"/>
      <c r="BK565" s="21">
        <v>0</v>
      </c>
      <c r="BL565" s="22">
        <v>1.0038E-2</v>
      </c>
      <c r="BM565" s="21"/>
      <c r="BN565" s="21">
        <f t="shared" si="100"/>
        <v>0</v>
      </c>
      <c r="BO565" s="22">
        <f t="shared" si="100"/>
        <v>4.0152E-2</v>
      </c>
      <c r="BP565" s="21">
        <f t="shared" si="100"/>
        <v>0</v>
      </c>
    </row>
    <row r="566" spans="1:68" ht="11.1" hidden="1" customHeight="1" outlineLevel="2" x14ac:dyDescent="0.2">
      <c r="A566" s="10"/>
      <c r="B566" s="18"/>
      <c r="C566" s="18"/>
      <c r="D566" s="18"/>
      <c r="E566" s="23" t="s">
        <v>502</v>
      </c>
      <c r="F566" s="208">
        <v>1.76</v>
      </c>
      <c r="G566" s="208">
        <v>1.2769999999999999</v>
      </c>
      <c r="H566" s="208">
        <v>0.999</v>
      </c>
      <c r="I566" s="239">
        <v>0.79800000000000004</v>
      </c>
      <c r="J566" s="239"/>
      <c r="K566" s="208">
        <v>0.48</v>
      </c>
      <c r="L566" s="208">
        <v>0.17100000000000001</v>
      </c>
      <c r="M566" s="24"/>
      <c r="N566" s="208">
        <v>0.13700000000000001</v>
      </c>
      <c r="O566" s="208">
        <v>0.443</v>
      </c>
      <c r="P566" s="208">
        <v>0.83399999999999996</v>
      </c>
      <c r="Q566" s="208">
        <v>1.0389999999999999</v>
      </c>
      <c r="R566" s="208">
        <v>1.2350000000000001</v>
      </c>
      <c r="S566" s="208">
        <v>1.6240000000000001</v>
      </c>
      <c r="T566" s="208">
        <v>0.59899999999999998</v>
      </c>
      <c r="U566" s="24"/>
      <c r="V566" s="24"/>
      <c r="W566" s="24"/>
      <c r="X566" s="24"/>
      <c r="Y566" s="24"/>
      <c r="Z566" s="24"/>
      <c r="AA566" s="24"/>
      <c r="AB566" s="208">
        <v>0.51500000000000001</v>
      </c>
      <c r="AC566" s="208">
        <v>1.0329999999999999</v>
      </c>
      <c r="AD566" s="208">
        <v>1.0609999999999999</v>
      </c>
      <c r="AE566" s="208">
        <v>1.41</v>
      </c>
      <c r="AF566" s="208">
        <v>0.95699999999999996</v>
      </c>
      <c r="AG566" s="208">
        <v>0.71099999999999997</v>
      </c>
      <c r="AH566" s="208">
        <v>0.54100000000000004</v>
      </c>
      <c r="AI566" s="208">
        <v>0.54900000000000004</v>
      </c>
      <c r="AJ566" s="24"/>
      <c r="AK566" s="24"/>
      <c r="AL566" s="208">
        <v>0.20599999999999999</v>
      </c>
      <c r="AM566" s="208">
        <v>0.29399999999999998</v>
      </c>
      <c r="AN566" s="208">
        <v>0.78900000000000003</v>
      </c>
      <c r="AO566" s="208">
        <v>1.2569999999999999</v>
      </c>
      <c r="AP566" s="208">
        <v>0.995</v>
      </c>
      <c r="AQ566" s="208">
        <v>0.20399999999999999</v>
      </c>
      <c r="AR566" s="208">
        <v>2.3130000000000002</v>
      </c>
      <c r="AS566" s="208">
        <v>1.145</v>
      </c>
      <c r="AT566" s="208">
        <v>0.45600000000000002</v>
      </c>
      <c r="AU566" s="208">
        <v>0.251</v>
      </c>
      <c r="AV566" s="24"/>
      <c r="AW566" s="24"/>
      <c r="AX566" s="24"/>
      <c r="AY566" s="208">
        <v>0.38</v>
      </c>
      <c r="AZ566" s="208">
        <v>0.56599999999999995</v>
      </c>
      <c r="BA566" s="208">
        <v>0.999</v>
      </c>
      <c r="BB566" s="21">
        <f t="shared" si="101"/>
        <v>2.3130000000000002</v>
      </c>
      <c r="BC566" s="18"/>
      <c r="BD566" s="22">
        <f t="shared" si="99"/>
        <v>3.1088709677419355</v>
      </c>
      <c r="BE566" s="21"/>
      <c r="BG566" s="10"/>
      <c r="BH566" s="21"/>
      <c r="BI566" s="22"/>
      <c r="BJ566" s="21"/>
      <c r="BK566" s="21">
        <v>0</v>
      </c>
      <c r="BL566" s="22">
        <v>6.9389999999999999E-3</v>
      </c>
      <c r="BM566" s="21"/>
      <c r="BN566" s="21">
        <f t="shared" si="100"/>
        <v>0</v>
      </c>
      <c r="BO566" s="22">
        <f t="shared" si="100"/>
        <v>2.7755999999999999E-2</v>
      </c>
      <c r="BP566" s="21">
        <f t="shared" si="100"/>
        <v>0</v>
      </c>
    </row>
    <row r="567" spans="1:68" ht="11.1" hidden="1" customHeight="1" outlineLevel="1" collapsed="1" x14ac:dyDescent="0.2">
      <c r="A567" s="10"/>
      <c r="B567" s="18"/>
      <c r="C567" s="18"/>
      <c r="D567" s="18"/>
      <c r="E567" s="19" t="s">
        <v>503</v>
      </c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9">
        <v>1.04</v>
      </c>
      <c r="BA567" s="209">
        <v>1.659</v>
      </c>
      <c r="BB567" s="21">
        <f t="shared" si="101"/>
        <v>1.659</v>
      </c>
      <c r="BC567" s="18">
        <v>9.1</v>
      </c>
      <c r="BD567" s="22">
        <f t="shared" si="99"/>
        <v>2.2298387096774195</v>
      </c>
      <c r="BE567" s="21">
        <f>BC567-BD567</f>
        <v>6.8701612903225797</v>
      </c>
      <c r="BF567" s="2">
        <v>9.1</v>
      </c>
      <c r="BG567" s="10">
        <v>6</v>
      </c>
      <c r="BH567" s="21">
        <f t="shared" ref="BH567:BI628" si="102">(BC567*24*31/1000000)</f>
        <v>6.7703999999999993E-3</v>
      </c>
      <c r="BI567" s="22">
        <f t="shared" si="102"/>
        <v>1.6590000000000001E-3</v>
      </c>
      <c r="BJ567" s="21">
        <f>BH567-BI567</f>
        <v>5.1113999999999995E-3</v>
      </c>
      <c r="BK567" s="21">
        <v>2.0311199999999998E-2</v>
      </c>
      <c r="BL567" s="22">
        <v>4.9770000000000005E-3</v>
      </c>
      <c r="BM567" s="21">
        <v>1.5334199999999997E-2</v>
      </c>
      <c r="BN567" s="21">
        <f t="shared" si="100"/>
        <v>8.1244799999999992E-2</v>
      </c>
      <c r="BO567" s="22">
        <f t="shared" si="100"/>
        <v>1.9908000000000002E-2</v>
      </c>
      <c r="BP567" s="21">
        <f t="shared" si="100"/>
        <v>6.133679999999999E-2</v>
      </c>
    </row>
    <row r="568" spans="1:68" ht="11.1" hidden="1" customHeight="1" outlineLevel="2" x14ac:dyDescent="0.2">
      <c r="A568" s="10"/>
      <c r="B568" s="18"/>
      <c r="C568" s="18"/>
      <c r="D568" s="18"/>
      <c r="E568" s="23" t="s">
        <v>504</v>
      </c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08">
        <v>1.04</v>
      </c>
      <c r="BA568" s="208">
        <v>1.659</v>
      </c>
      <c r="BB568" s="21">
        <f t="shared" si="101"/>
        <v>1.659</v>
      </c>
      <c r="BC568" s="18"/>
      <c r="BD568" s="22">
        <f t="shared" si="99"/>
        <v>2.2298387096774195</v>
      </c>
      <c r="BE568" s="21"/>
      <c r="BG568" s="10"/>
      <c r="BH568" s="21"/>
      <c r="BI568" s="22"/>
      <c r="BJ568" s="21"/>
      <c r="BK568" s="21">
        <v>0</v>
      </c>
      <c r="BL568" s="22">
        <v>4.9770000000000005E-3</v>
      </c>
      <c r="BM568" s="21"/>
      <c r="BN568" s="21">
        <f t="shared" si="100"/>
        <v>0</v>
      </c>
      <c r="BO568" s="22">
        <f t="shared" si="100"/>
        <v>1.9908000000000002E-2</v>
      </c>
      <c r="BP568" s="21">
        <f t="shared" si="100"/>
        <v>0</v>
      </c>
    </row>
    <row r="569" spans="1:68" ht="11.1" hidden="1" customHeight="1" outlineLevel="1" collapsed="1" x14ac:dyDescent="0.2">
      <c r="A569" s="10"/>
      <c r="B569" s="18"/>
      <c r="C569" s="18"/>
      <c r="D569" s="18"/>
      <c r="E569" s="19" t="s">
        <v>505</v>
      </c>
      <c r="F569" s="209">
        <v>2.137</v>
      </c>
      <c r="G569" s="209">
        <v>1.593</v>
      </c>
      <c r="H569" s="209">
        <v>1.0860000000000001</v>
      </c>
      <c r="I569" s="240">
        <v>0.83599999999999997</v>
      </c>
      <c r="J569" s="240"/>
      <c r="K569" s="209">
        <v>0.11899999999999999</v>
      </c>
      <c r="L569" s="20"/>
      <c r="M569" s="20"/>
      <c r="N569" s="20"/>
      <c r="O569" s="209">
        <v>3.3000000000000002E-2</v>
      </c>
      <c r="P569" s="209">
        <v>0.54800000000000004</v>
      </c>
      <c r="Q569" s="209">
        <v>1.093</v>
      </c>
      <c r="R569" s="209">
        <v>1.33</v>
      </c>
      <c r="S569" s="209">
        <v>1.7609999999999999</v>
      </c>
      <c r="T569" s="209">
        <v>1.702</v>
      </c>
      <c r="U569" s="209">
        <v>1.3080000000000001</v>
      </c>
      <c r="V569" s="209">
        <v>0.69099999999999995</v>
      </c>
      <c r="W569" s="209">
        <v>0.22</v>
      </c>
      <c r="X569" s="209">
        <v>0.02</v>
      </c>
      <c r="Y569" s="20"/>
      <c r="Z569" s="20"/>
      <c r="AA569" s="209">
        <v>0.1</v>
      </c>
      <c r="AB569" s="209">
        <v>0.71299999999999997</v>
      </c>
      <c r="AC569" s="209">
        <v>1.375</v>
      </c>
      <c r="AD569" s="209">
        <v>1.7609999999999999</v>
      </c>
      <c r="AE569" s="209">
        <v>1.4590000000000001</v>
      </c>
      <c r="AF569" s="209">
        <v>0.81100000000000005</v>
      </c>
      <c r="AG569" s="209">
        <v>0.38900000000000001</v>
      </c>
      <c r="AH569" s="209">
        <v>0.317</v>
      </c>
      <c r="AI569" s="209">
        <v>0.109</v>
      </c>
      <c r="AJ569" s="20"/>
      <c r="AK569" s="20"/>
      <c r="AL569" s="20"/>
      <c r="AM569" s="20"/>
      <c r="AN569" s="209">
        <v>0.19500000000000001</v>
      </c>
      <c r="AO569" s="209">
        <v>1.0149999999999999</v>
      </c>
      <c r="AP569" s="209">
        <v>1.2689999999999999</v>
      </c>
      <c r="AQ569" s="209">
        <v>1.712</v>
      </c>
      <c r="AR569" s="209">
        <v>1.534</v>
      </c>
      <c r="AS569" s="209">
        <v>1.048</v>
      </c>
      <c r="AT569" s="209">
        <v>0.52300000000000002</v>
      </c>
      <c r="AU569" s="209">
        <v>0.26700000000000002</v>
      </c>
      <c r="AV569" s="209">
        <v>1.6E-2</v>
      </c>
      <c r="AW569" s="20"/>
      <c r="AX569" s="20"/>
      <c r="AY569" s="209">
        <v>0.10100000000000001</v>
      </c>
      <c r="AZ569" s="209">
        <v>0.311</v>
      </c>
      <c r="BA569" s="209">
        <v>0.96399999999999997</v>
      </c>
      <c r="BB569" s="21">
        <f t="shared" si="101"/>
        <v>2.137</v>
      </c>
      <c r="BC569" s="18">
        <v>7.87</v>
      </c>
      <c r="BD569" s="22">
        <f t="shared" si="99"/>
        <v>2.8723118279569895</v>
      </c>
      <c r="BE569" s="21">
        <f>BC569-BD569</f>
        <v>4.9976881720430111</v>
      </c>
      <c r="BF569" s="2">
        <v>7.87</v>
      </c>
      <c r="BG569" s="10">
        <v>6</v>
      </c>
      <c r="BH569" s="21">
        <f t="shared" si="102"/>
        <v>5.85528E-3</v>
      </c>
      <c r="BI569" s="22">
        <f t="shared" si="102"/>
        <v>2.137E-3</v>
      </c>
      <c r="BJ569" s="21">
        <f>BH569-BI569</f>
        <v>3.71828E-3</v>
      </c>
      <c r="BK569" s="21">
        <v>1.7565839999999999E-2</v>
      </c>
      <c r="BL569" s="22">
        <v>6.411E-3</v>
      </c>
      <c r="BM569" s="21">
        <v>1.1154839999999999E-2</v>
      </c>
      <c r="BN569" s="21">
        <f t="shared" si="100"/>
        <v>7.0263359999999997E-2</v>
      </c>
      <c r="BO569" s="22">
        <f t="shared" si="100"/>
        <v>2.5644E-2</v>
      </c>
      <c r="BP569" s="21">
        <f t="shared" si="100"/>
        <v>4.4619359999999997E-2</v>
      </c>
    </row>
    <row r="570" spans="1:68" ht="11.1" hidden="1" customHeight="1" outlineLevel="2" x14ac:dyDescent="0.2">
      <c r="A570" s="10"/>
      <c r="B570" s="18"/>
      <c r="C570" s="18"/>
      <c r="D570" s="18"/>
      <c r="E570" s="23" t="s">
        <v>506</v>
      </c>
      <c r="F570" s="208">
        <v>2.137</v>
      </c>
      <c r="G570" s="208">
        <v>1.593</v>
      </c>
      <c r="H570" s="208">
        <v>1.0860000000000001</v>
      </c>
      <c r="I570" s="239">
        <v>0.83599999999999997</v>
      </c>
      <c r="J570" s="239"/>
      <c r="K570" s="208">
        <v>0.11899999999999999</v>
      </c>
      <c r="L570" s="24"/>
      <c r="M570" s="24"/>
      <c r="N570" s="24"/>
      <c r="O570" s="208">
        <v>3.3000000000000002E-2</v>
      </c>
      <c r="P570" s="208">
        <v>0.54800000000000004</v>
      </c>
      <c r="Q570" s="208">
        <v>1.093</v>
      </c>
      <c r="R570" s="208">
        <v>1.33</v>
      </c>
      <c r="S570" s="208">
        <v>1.7609999999999999</v>
      </c>
      <c r="T570" s="208">
        <v>1.702</v>
      </c>
      <c r="U570" s="208">
        <v>1.3080000000000001</v>
      </c>
      <c r="V570" s="208">
        <v>0.69099999999999995</v>
      </c>
      <c r="W570" s="208">
        <v>0.22</v>
      </c>
      <c r="X570" s="208">
        <v>0.02</v>
      </c>
      <c r="Y570" s="24"/>
      <c r="Z570" s="24"/>
      <c r="AA570" s="208">
        <v>0.1</v>
      </c>
      <c r="AB570" s="208">
        <v>0.71299999999999997</v>
      </c>
      <c r="AC570" s="208">
        <v>1.375</v>
      </c>
      <c r="AD570" s="208">
        <v>1.7609999999999999</v>
      </c>
      <c r="AE570" s="208">
        <v>1.4590000000000001</v>
      </c>
      <c r="AF570" s="208">
        <v>0.81100000000000005</v>
      </c>
      <c r="AG570" s="208">
        <v>0.38900000000000001</v>
      </c>
      <c r="AH570" s="208">
        <v>0.317</v>
      </c>
      <c r="AI570" s="208">
        <v>0.109</v>
      </c>
      <c r="AJ570" s="24"/>
      <c r="AK570" s="24"/>
      <c r="AL570" s="24"/>
      <c r="AM570" s="24"/>
      <c r="AN570" s="208">
        <v>0.19500000000000001</v>
      </c>
      <c r="AO570" s="208">
        <v>1.0149999999999999</v>
      </c>
      <c r="AP570" s="208">
        <v>1.2689999999999999</v>
      </c>
      <c r="AQ570" s="208">
        <v>1.712</v>
      </c>
      <c r="AR570" s="208">
        <v>1.534</v>
      </c>
      <c r="AS570" s="208">
        <v>1.048</v>
      </c>
      <c r="AT570" s="208">
        <v>0.52300000000000002</v>
      </c>
      <c r="AU570" s="208">
        <v>0.26700000000000002</v>
      </c>
      <c r="AV570" s="208">
        <v>1.6E-2</v>
      </c>
      <c r="AW570" s="24"/>
      <c r="AX570" s="24"/>
      <c r="AY570" s="208">
        <v>0.10100000000000001</v>
      </c>
      <c r="AZ570" s="208">
        <v>0.311</v>
      </c>
      <c r="BA570" s="208">
        <v>0.96399999999999997</v>
      </c>
      <c r="BB570" s="21">
        <f t="shared" si="101"/>
        <v>2.137</v>
      </c>
      <c r="BC570" s="18"/>
      <c r="BD570" s="22">
        <f t="shared" si="99"/>
        <v>2.8723118279569895</v>
      </c>
      <c r="BE570" s="21"/>
      <c r="BG570" s="10"/>
      <c r="BH570" s="21"/>
      <c r="BI570" s="22"/>
      <c r="BJ570" s="21"/>
      <c r="BK570" s="21">
        <v>0</v>
      </c>
      <c r="BL570" s="22">
        <v>6.411E-3</v>
      </c>
      <c r="BM570" s="21"/>
      <c r="BN570" s="21">
        <f t="shared" si="100"/>
        <v>0</v>
      </c>
      <c r="BO570" s="22">
        <f t="shared" si="100"/>
        <v>2.5644E-2</v>
      </c>
      <c r="BP570" s="21">
        <f t="shared" si="100"/>
        <v>0</v>
      </c>
    </row>
    <row r="571" spans="1:68" ht="11.1" customHeight="1" outlineLevel="1" collapsed="1" x14ac:dyDescent="0.2">
      <c r="A571" s="10"/>
      <c r="B571" s="18"/>
      <c r="C571" s="18"/>
      <c r="D571" s="18"/>
      <c r="E571" s="19" t="s">
        <v>507</v>
      </c>
      <c r="F571" s="209">
        <v>1.302</v>
      </c>
      <c r="G571" s="209">
        <v>0.88900000000000001</v>
      </c>
      <c r="H571" s="209">
        <v>0.69699999999999995</v>
      </c>
      <c r="I571" s="240">
        <v>0.57899999999999996</v>
      </c>
      <c r="J571" s="240"/>
      <c r="K571" s="209">
        <v>0.316</v>
      </c>
      <c r="L571" s="209">
        <v>0.106</v>
      </c>
      <c r="M571" s="20"/>
      <c r="N571" s="209">
        <v>0.13300000000000001</v>
      </c>
      <c r="O571" s="209">
        <v>0.221</v>
      </c>
      <c r="P571" s="209">
        <v>0.50600000000000001</v>
      </c>
      <c r="Q571" s="209">
        <v>0.81799999999999995</v>
      </c>
      <c r="R571" s="209">
        <v>1.02</v>
      </c>
      <c r="S571" s="209">
        <v>1.2889999999999999</v>
      </c>
      <c r="T571" s="209">
        <v>1.173</v>
      </c>
      <c r="U571" s="209">
        <v>0.79900000000000004</v>
      </c>
      <c r="V571" s="209">
        <v>0.55600000000000005</v>
      </c>
      <c r="W571" s="209">
        <v>0.26300000000000001</v>
      </c>
      <c r="X571" s="209">
        <v>0.14099999999999999</v>
      </c>
      <c r="Y571" s="20"/>
      <c r="Z571" s="209">
        <v>0.14399999999999999</v>
      </c>
      <c r="AA571" s="209">
        <v>0.255</v>
      </c>
      <c r="AB571" s="209">
        <v>0.56299999999999994</v>
      </c>
      <c r="AC571" s="209">
        <v>1.0309999999999999</v>
      </c>
      <c r="AD571" s="209">
        <v>1.0189999999999999</v>
      </c>
      <c r="AE571" s="209">
        <v>1.33</v>
      </c>
      <c r="AF571" s="209">
        <v>0.96399999999999997</v>
      </c>
      <c r="AG571" s="209">
        <v>0.753</v>
      </c>
      <c r="AH571" s="209">
        <v>0.48399999999999999</v>
      </c>
      <c r="AI571" s="209">
        <v>0.31900000000000001</v>
      </c>
      <c r="AJ571" s="20"/>
      <c r="AK571" s="20"/>
      <c r="AL571" s="209">
        <v>0.27900000000000003</v>
      </c>
      <c r="AM571" s="209">
        <v>0.219</v>
      </c>
      <c r="AN571" s="209">
        <v>0.52400000000000002</v>
      </c>
      <c r="AO571" s="209">
        <v>1.0049999999999999</v>
      </c>
      <c r="AP571" s="209">
        <v>1.044</v>
      </c>
      <c r="AQ571" s="209">
        <v>1.39</v>
      </c>
      <c r="AR571" s="20"/>
      <c r="AS571" s="209">
        <v>2.0110000000000001</v>
      </c>
      <c r="AT571" s="209">
        <v>0.49</v>
      </c>
      <c r="AU571" s="209">
        <v>0.40300000000000002</v>
      </c>
      <c r="AV571" s="209">
        <v>5.8000000000000003E-2</v>
      </c>
      <c r="AW571" s="20"/>
      <c r="AX571" s="20"/>
      <c r="AY571" s="20"/>
      <c r="AZ571" s="209">
        <v>0.65</v>
      </c>
      <c r="BA571" s="209">
        <v>0.76800000000000002</v>
      </c>
      <c r="BB571" s="21">
        <f t="shared" si="101"/>
        <v>2.0110000000000001</v>
      </c>
      <c r="BC571" s="18">
        <v>4.24</v>
      </c>
      <c r="BD571" s="22">
        <f t="shared" si="99"/>
        <v>2.702956989247312</v>
      </c>
      <c r="BE571" s="21">
        <f>BC571-BD571</f>
        <v>1.5370430107526882</v>
      </c>
      <c r="BF571" s="2">
        <v>4.24</v>
      </c>
      <c r="BG571" s="10">
        <v>7</v>
      </c>
      <c r="BH571" s="21">
        <f t="shared" si="102"/>
        <v>3.1545599999999998E-3</v>
      </c>
      <c r="BI571" s="22">
        <f t="shared" si="102"/>
        <v>2.0110000000000002E-3</v>
      </c>
      <c r="BJ571" s="21">
        <f>BH571-BI571</f>
        <v>1.1435599999999996E-3</v>
      </c>
      <c r="BK571" s="21">
        <v>9.4636799999999986E-3</v>
      </c>
      <c r="BL571" s="22">
        <v>6.0330000000000002E-3</v>
      </c>
      <c r="BM571" s="21">
        <v>3.4306799999999985E-3</v>
      </c>
      <c r="BN571" s="21">
        <f t="shared" si="100"/>
        <v>3.7854719999999994E-2</v>
      </c>
      <c r="BO571" s="22">
        <f t="shared" si="100"/>
        <v>2.4132000000000001E-2</v>
      </c>
      <c r="BP571" s="21">
        <f t="shared" si="100"/>
        <v>1.3722719999999994E-2</v>
      </c>
    </row>
    <row r="572" spans="1:68" ht="11.1" hidden="1" customHeight="1" outlineLevel="2" x14ac:dyDescent="0.2">
      <c r="A572" s="10"/>
      <c r="B572" s="18"/>
      <c r="C572" s="18"/>
      <c r="D572" s="18"/>
      <c r="E572" s="23" t="s">
        <v>508</v>
      </c>
      <c r="F572" s="208">
        <v>1.302</v>
      </c>
      <c r="G572" s="208">
        <v>0.88900000000000001</v>
      </c>
      <c r="H572" s="208">
        <v>0.69699999999999995</v>
      </c>
      <c r="I572" s="239">
        <v>0.57899999999999996</v>
      </c>
      <c r="J572" s="239"/>
      <c r="K572" s="208">
        <v>0.316</v>
      </c>
      <c r="L572" s="208">
        <v>0.106</v>
      </c>
      <c r="M572" s="24"/>
      <c r="N572" s="208">
        <v>0.13300000000000001</v>
      </c>
      <c r="O572" s="208">
        <v>0.221</v>
      </c>
      <c r="P572" s="208">
        <v>0.50600000000000001</v>
      </c>
      <c r="Q572" s="208">
        <v>0.81799999999999995</v>
      </c>
      <c r="R572" s="208">
        <v>1.02</v>
      </c>
      <c r="S572" s="208">
        <v>1.2889999999999999</v>
      </c>
      <c r="T572" s="208">
        <v>1.173</v>
      </c>
      <c r="U572" s="208">
        <v>0.79900000000000004</v>
      </c>
      <c r="V572" s="208">
        <v>0.55600000000000005</v>
      </c>
      <c r="W572" s="208">
        <v>0.26300000000000001</v>
      </c>
      <c r="X572" s="208">
        <v>0.14099999999999999</v>
      </c>
      <c r="Y572" s="24"/>
      <c r="Z572" s="208">
        <v>0.14399999999999999</v>
      </c>
      <c r="AA572" s="208">
        <v>0.255</v>
      </c>
      <c r="AB572" s="208">
        <v>0.56299999999999994</v>
      </c>
      <c r="AC572" s="208">
        <v>1.0309999999999999</v>
      </c>
      <c r="AD572" s="208">
        <v>1.0189999999999999</v>
      </c>
      <c r="AE572" s="208">
        <v>1.33</v>
      </c>
      <c r="AF572" s="208">
        <v>0.96399999999999997</v>
      </c>
      <c r="AG572" s="208">
        <v>0.753</v>
      </c>
      <c r="AH572" s="208">
        <v>0.48399999999999999</v>
      </c>
      <c r="AI572" s="208">
        <v>0.31900000000000001</v>
      </c>
      <c r="AJ572" s="24"/>
      <c r="AK572" s="24"/>
      <c r="AL572" s="208">
        <v>0.27900000000000003</v>
      </c>
      <c r="AM572" s="208">
        <v>0.219</v>
      </c>
      <c r="AN572" s="208">
        <v>0.52400000000000002</v>
      </c>
      <c r="AO572" s="208">
        <v>1.0049999999999999</v>
      </c>
      <c r="AP572" s="208">
        <v>1.044</v>
      </c>
      <c r="AQ572" s="208">
        <v>1.39</v>
      </c>
      <c r="AR572" s="24"/>
      <c r="AS572" s="208">
        <v>2.0110000000000001</v>
      </c>
      <c r="AT572" s="208">
        <v>0.49</v>
      </c>
      <c r="AU572" s="208">
        <v>0.40300000000000002</v>
      </c>
      <c r="AV572" s="208">
        <v>5.8000000000000003E-2</v>
      </c>
      <c r="AW572" s="24"/>
      <c r="AX572" s="24"/>
      <c r="AY572" s="24"/>
      <c r="AZ572" s="208">
        <v>0.65</v>
      </c>
      <c r="BA572" s="208">
        <v>0.76800000000000002</v>
      </c>
      <c r="BB572" s="21">
        <f t="shared" si="101"/>
        <v>2.0110000000000001</v>
      </c>
      <c r="BC572" s="18"/>
      <c r="BD572" s="22">
        <f t="shared" ref="BD572:BD635" si="103">(BB572/31/24)*1000</f>
        <v>2.702956989247312</v>
      </c>
      <c r="BE572" s="21"/>
      <c r="BG572" s="10"/>
      <c r="BH572" s="21"/>
      <c r="BI572" s="22"/>
      <c r="BJ572" s="21"/>
      <c r="BK572" s="21">
        <v>0</v>
      </c>
      <c r="BL572" s="22">
        <v>6.0330000000000002E-3</v>
      </c>
      <c r="BM572" s="21"/>
      <c r="BN572" s="21">
        <f t="shared" si="100"/>
        <v>0</v>
      </c>
      <c r="BO572" s="22">
        <f t="shared" si="100"/>
        <v>2.4132000000000001E-2</v>
      </c>
      <c r="BP572" s="21">
        <f t="shared" si="100"/>
        <v>0</v>
      </c>
    </row>
    <row r="573" spans="1:68" ht="11.1" customHeight="1" outlineLevel="1" collapsed="1" x14ac:dyDescent="0.2">
      <c r="A573" s="10"/>
      <c r="B573" s="18"/>
      <c r="C573" s="18"/>
      <c r="D573" s="18"/>
      <c r="E573" s="19" t="s">
        <v>509</v>
      </c>
      <c r="F573" s="209">
        <v>1.276</v>
      </c>
      <c r="G573" s="209">
        <v>1.403</v>
      </c>
      <c r="H573" s="209">
        <v>1.083</v>
      </c>
      <c r="I573" s="240">
        <v>0.73499999999999999</v>
      </c>
      <c r="J573" s="240"/>
      <c r="K573" s="209">
        <v>0.44900000000000001</v>
      </c>
      <c r="L573" s="20"/>
      <c r="M573" s="20"/>
      <c r="N573" s="209">
        <v>0.27300000000000002</v>
      </c>
      <c r="O573" s="209">
        <v>0.30099999999999999</v>
      </c>
      <c r="P573" s="209">
        <v>0.248</v>
      </c>
      <c r="Q573" s="209">
        <v>1.5649999999999999</v>
      </c>
      <c r="R573" s="209">
        <v>1.323</v>
      </c>
      <c r="S573" s="209">
        <v>1.7569999999999999</v>
      </c>
      <c r="T573" s="209">
        <v>1.5960000000000001</v>
      </c>
      <c r="U573" s="209">
        <v>1.06</v>
      </c>
      <c r="V573" s="209">
        <v>0.62</v>
      </c>
      <c r="W573" s="209">
        <v>0.432</v>
      </c>
      <c r="X573" s="209">
        <v>0.22800000000000001</v>
      </c>
      <c r="Y573" s="20"/>
      <c r="Z573" s="209">
        <v>0.27900000000000003</v>
      </c>
      <c r="AA573" s="209">
        <v>0.314</v>
      </c>
      <c r="AB573" s="209">
        <v>0.98699999999999999</v>
      </c>
      <c r="AC573" s="209">
        <v>1.746</v>
      </c>
      <c r="AD573" s="209">
        <v>1.7210000000000001</v>
      </c>
      <c r="AE573" s="209">
        <v>2.1080000000000001</v>
      </c>
      <c r="AF573" s="209">
        <v>1.5680000000000001</v>
      </c>
      <c r="AG573" s="209">
        <v>1.1910000000000001</v>
      </c>
      <c r="AH573" s="209">
        <v>0.66300000000000003</v>
      </c>
      <c r="AI573" s="209">
        <v>0.439</v>
      </c>
      <c r="AJ573" s="20"/>
      <c r="AK573" s="20"/>
      <c r="AL573" s="209">
        <v>0.27</v>
      </c>
      <c r="AM573" s="209">
        <v>0.35099999999999998</v>
      </c>
      <c r="AN573" s="209">
        <v>0.67500000000000004</v>
      </c>
      <c r="AO573" s="209">
        <v>1.444</v>
      </c>
      <c r="AP573" s="209">
        <v>1.5629999999999999</v>
      </c>
      <c r="AQ573" s="209">
        <v>2.2509999999999999</v>
      </c>
      <c r="AR573" s="209">
        <v>1.728</v>
      </c>
      <c r="AS573" s="209">
        <v>1.6559999999999999</v>
      </c>
      <c r="AT573" s="209">
        <v>0.81599999999999995</v>
      </c>
      <c r="AU573" s="209">
        <v>0.56100000000000005</v>
      </c>
      <c r="AV573" s="209">
        <v>6.4000000000000001E-2</v>
      </c>
      <c r="AW573" s="20"/>
      <c r="AX573" s="209">
        <v>0.14799999999999999</v>
      </c>
      <c r="AY573" s="209">
        <v>0.30099999999999999</v>
      </c>
      <c r="AZ573" s="209">
        <v>0.54800000000000004</v>
      </c>
      <c r="BA573" s="209">
        <v>1.3939999999999999</v>
      </c>
      <c r="BB573" s="21">
        <f t="shared" si="101"/>
        <v>2.2509999999999999</v>
      </c>
      <c r="BC573" s="61">
        <f>BD573</f>
        <v>3.025537634408602</v>
      </c>
      <c r="BD573" s="22">
        <f t="shared" si="103"/>
        <v>3.025537634408602</v>
      </c>
      <c r="BE573" s="21">
        <f>BC573-BD573</f>
        <v>0</v>
      </c>
      <c r="BF573" s="2">
        <v>2.4300000000000002</v>
      </c>
      <c r="BG573" s="10">
        <v>7</v>
      </c>
      <c r="BH573" s="21">
        <f t="shared" si="102"/>
        <v>2.251E-3</v>
      </c>
      <c r="BI573" s="22">
        <f t="shared" si="102"/>
        <v>2.251E-3</v>
      </c>
      <c r="BJ573" s="21">
        <f>BH573-BI573</f>
        <v>0</v>
      </c>
      <c r="BK573" s="21">
        <v>6.7530000000000003E-3</v>
      </c>
      <c r="BL573" s="22">
        <v>6.7530000000000003E-3</v>
      </c>
      <c r="BM573" s="21">
        <v>0</v>
      </c>
      <c r="BN573" s="21">
        <f t="shared" si="100"/>
        <v>2.7012000000000001E-2</v>
      </c>
      <c r="BO573" s="22">
        <f t="shared" si="100"/>
        <v>2.7012000000000001E-2</v>
      </c>
      <c r="BP573" s="21">
        <f t="shared" si="100"/>
        <v>0</v>
      </c>
    </row>
    <row r="574" spans="1:68" ht="11.1" hidden="1" customHeight="1" outlineLevel="2" x14ac:dyDescent="0.2">
      <c r="A574" s="10"/>
      <c r="B574" s="18"/>
      <c r="C574" s="18"/>
      <c r="D574" s="18"/>
      <c r="E574" s="23" t="s">
        <v>510</v>
      </c>
      <c r="F574" s="208">
        <v>1.276</v>
      </c>
      <c r="G574" s="208">
        <v>1.403</v>
      </c>
      <c r="H574" s="208">
        <v>1.083</v>
      </c>
      <c r="I574" s="239">
        <v>0.73499999999999999</v>
      </c>
      <c r="J574" s="239"/>
      <c r="K574" s="208">
        <v>0.44900000000000001</v>
      </c>
      <c r="L574" s="24"/>
      <c r="M574" s="24"/>
      <c r="N574" s="208">
        <v>0.27300000000000002</v>
      </c>
      <c r="O574" s="208">
        <v>0.30099999999999999</v>
      </c>
      <c r="P574" s="208">
        <v>0.248</v>
      </c>
      <c r="Q574" s="208">
        <v>1.5649999999999999</v>
      </c>
      <c r="R574" s="208">
        <v>1.323</v>
      </c>
      <c r="S574" s="208">
        <v>1.7569999999999999</v>
      </c>
      <c r="T574" s="208">
        <v>1.5960000000000001</v>
      </c>
      <c r="U574" s="208">
        <v>1.06</v>
      </c>
      <c r="V574" s="208">
        <v>0.62</v>
      </c>
      <c r="W574" s="208">
        <v>0.432</v>
      </c>
      <c r="X574" s="208">
        <v>0.22800000000000001</v>
      </c>
      <c r="Y574" s="24"/>
      <c r="Z574" s="208">
        <v>0.27900000000000003</v>
      </c>
      <c r="AA574" s="208">
        <v>0.314</v>
      </c>
      <c r="AB574" s="208">
        <v>0.98699999999999999</v>
      </c>
      <c r="AC574" s="208">
        <v>1.746</v>
      </c>
      <c r="AD574" s="208">
        <v>1.7210000000000001</v>
      </c>
      <c r="AE574" s="208">
        <v>2.1080000000000001</v>
      </c>
      <c r="AF574" s="208">
        <v>1.5680000000000001</v>
      </c>
      <c r="AG574" s="208">
        <v>1.1910000000000001</v>
      </c>
      <c r="AH574" s="208">
        <v>0.66300000000000003</v>
      </c>
      <c r="AI574" s="208">
        <v>0.439</v>
      </c>
      <c r="AJ574" s="24"/>
      <c r="AK574" s="24"/>
      <c r="AL574" s="208">
        <v>0.27</v>
      </c>
      <c r="AM574" s="208">
        <v>0.35099999999999998</v>
      </c>
      <c r="AN574" s="208">
        <v>0.67500000000000004</v>
      </c>
      <c r="AO574" s="208">
        <v>1.444</v>
      </c>
      <c r="AP574" s="208">
        <v>1.5629999999999999</v>
      </c>
      <c r="AQ574" s="208">
        <v>2.2509999999999999</v>
      </c>
      <c r="AR574" s="208">
        <v>1.728</v>
      </c>
      <c r="AS574" s="208">
        <v>1.6559999999999999</v>
      </c>
      <c r="AT574" s="208">
        <v>0.81599999999999995</v>
      </c>
      <c r="AU574" s="208">
        <v>0.56100000000000005</v>
      </c>
      <c r="AV574" s="208">
        <v>6.4000000000000001E-2</v>
      </c>
      <c r="AW574" s="24"/>
      <c r="AX574" s="208">
        <v>0.14799999999999999</v>
      </c>
      <c r="AY574" s="208">
        <v>0.30099999999999999</v>
      </c>
      <c r="AZ574" s="208">
        <v>0.54800000000000004</v>
      </c>
      <c r="BA574" s="208">
        <v>1.3939999999999999</v>
      </c>
      <c r="BB574" s="21">
        <f t="shared" si="101"/>
        <v>2.2509999999999999</v>
      </c>
      <c r="BC574" s="18"/>
      <c r="BD574" s="22">
        <f t="shared" si="103"/>
        <v>3.025537634408602</v>
      </c>
      <c r="BE574" s="21"/>
      <c r="BG574" s="10"/>
      <c r="BH574" s="21"/>
      <c r="BI574" s="22"/>
      <c r="BJ574" s="21"/>
      <c r="BK574" s="21">
        <v>0</v>
      </c>
      <c r="BL574" s="22">
        <v>6.7530000000000003E-3</v>
      </c>
      <c r="BM574" s="21"/>
      <c r="BN574" s="21">
        <f t="shared" si="100"/>
        <v>0</v>
      </c>
      <c r="BO574" s="22">
        <f t="shared" si="100"/>
        <v>2.7012000000000001E-2</v>
      </c>
      <c r="BP574" s="21">
        <f t="shared" si="100"/>
        <v>0</v>
      </c>
    </row>
    <row r="575" spans="1:68" ht="11.1" hidden="1" customHeight="1" outlineLevel="1" collapsed="1" x14ac:dyDescent="0.2">
      <c r="A575" s="10"/>
      <c r="B575" s="18"/>
      <c r="C575" s="18"/>
      <c r="D575" s="18"/>
      <c r="E575" s="19" t="s">
        <v>511</v>
      </c>
      <c r="F575" s="209">
        <v>3.6259999999999999</v>
      </c>
      <c r="G575" s="209">
        <v>2.65</v>
      </c>
      <c r="H575" s="209">
        <v>1.931</v>
      </c>
      <c r="I575" s="240">
        <v>1.718</v>
      </c>
      <c r="J575" s="240"/>
      <c r="K575" s="209">
        <v>0.70799999999999996</v>
      </c>
      <c r="L575" s="20"/>
      <c r="M575" s="20"/>
      <c r="N575" s="20"/>
      <c r="O575" s="209">
        <v>7.4999999999999997E-2</v>
      </c>
      <c r="P575" s="209">
        <v>1.673</v>
      </c>
      <c r="Q575" s="209">
        <v>1.7350000000000001</v>
      </c>
      <c r="R575" s="209">
        <v>1.9490000000000001</v>
      </c>
      <c r="S575" s="209">
        <v>2.4969999999999999</v>
      </c>
      <c r="T575" s="209">
        <v>2.2970000000000002</v>
      </c>
      <c r="U575" s="209">
        <v>1.87</v>
      </c>
      <c r="V575" s="209">
        <v>1.3280000000000001</v>
      </c>
      <c r="W575" s="209">
        <v>0.82199999999999995</v>
      </c>
      <c r="X575" s="209">
        <v>9.7000000000000003E-2</v>
      </c>
      <c r="Y575" s="20"/>
      <c r="Z575" s="209">
        <v>6.6000000000000003E-2</v>
      </c>
      <c r="AA575" s="209">
        <v>0.45300000000000001</v>
      </c>
      <c r="AB575" s="209">
        <v>1.2789999999999999</v>
      </c>
      <c r="AC575" s="209">
        <v>2.0950000000000002</v>
      </c>
      <c r="AD575" s="209">
        <v>2.214</v>
      </c>
      <c r="AE575" s="209">
        <v>3.0310000000000001</v>
      </c>
      <c r="AF575" s="209">
        <v>2.117</v>
      </c>
      <c r="AG575" s="209">
        <v>2.048</v>
      </c>
      <c r="AH575" s="209">
        <v>1.425</v>
      </c>
      <c r="AI575" s="209">
        <v>1.1859999999999999</v>
      </c>
      <c r="AJ575" s="20"/>
      <c r="AK575" s="209">
        <v>0.30299999999999999</v>
      </c>
      <c r="AL575" s="20"/>
      <c r="AM575" s="209">
        <v>0.47899999999999998</v>
      </c>
      <c r="AN575" s="209">
        <v>1.232</v>
      </c>
      <c r="AO575" s="209">
        <v>2.056</v>
      </c>
      <c r="AP575" s="209">
        <v>1.75</v>
      </c>
      <c r="AQ575" s="209">
        <v>2.3439999999999999</v>
      </c>
      <c r="AR575" s="209">
        <v>1.8360000000000001</v>
      </c>
      <c r="AS575" s="209">
        <v>1.85</v>
      </c>
      <c r="AT575" s="209">
        <v>1.18</v>
      </c>
      <c r="AU575" s="209">
        <v>0.77300000000000002</v>
      </c>
      <c r="AV575" s="209">
        <v>0.125</v>
      </c>
      <c r="AW575" s="20"/>
      <c r="AX575" s="20"/>
      <c r="AY575" s="209">
        <v>0.67800000000000005</v>
      </c>
      <c r="AZ575" s="209">
        <v>0.90200000000000002</v>
      </c>
      <c r="BA575" s="209">
        <v>1.71</v>
      </c>
      <c r="BB575" s="21">
        <f t="shared" si="101"/>
        <v>3.6259999999999999</v>
      </c>
      <c r="BC575" s="18">
        <v>5.7</v>
      </c>
      <c r="BD575" s="22">
        <f t="shared" si="103"/>
        <v>4.873655913978495</v>
      </c>
      <c r="BE575" s="21">
        <f>BC575-BD575</f>
        <v>0.82634408602150522</v>
      </c>
      <c r="BF575" s="2">
        <v>5.7</v>
      </c>
      <c r="BG575" s="10">
        <v>6</v>
      </c>
      <c r="BH575" s="21">
        <f t="shared" si="102"/>
        <v>4.2408000000000003E-3</v>
      </c>
      <c r="BI575" s="22">
        <f t="shared" si="102"/>
        <v>3.6259999999999999E-3</v>
      </c>
      <c r="BJ575" s="21">
        <f>BH575-BI575</f>
        <v>6.1480000000000042E-4</v>
      </c>
      <c r="BK575" s="21">
        <v>1.2722400000000002E-2</v>
      </c>
      <c r="BL575" s="22">
        <v>1.0877999999999999E-2</v>
      </c>
      <c r="BM575" s="21">
        <v>1.844400000000003E-3</v>
      </c>
      <c r="BN575" s="21">
        <f t="shared" si="100"/>
        <v>5.0889600000000007E-2</v>
      </c>
      <c r="BO575" s="22">
        <f t="shared" si="100"/>
        <v>4.3511999999999995E-2</v>
      </c>
      <c r="BP575" s="21">
        <f t="shared" si="100"/>
        <v>7.3776000000000119E-3</v>
      </c>
    </row>
    <row r="576" spans="1:68" ht="11.1" hidden="1" customHeight="1" outlineLevel="2" x14ac:dyDescent="0.2">
      <c r="A576" s="10"/>
      <c r="B576" s="18"/>
      <c r="C576" s="18"/>
      <c r="D576" s="18"/>
      <c r="E576" s="23" t="s">
        <v>512</v>
      </c>
      <c r="F576" s="208">
        <v>3.6259999999999999</v>
      </c>
      <c r="G576" s="208">
        <v>2.65</v>
      </c>
      <c r="H576" s="208">
        <v>1.931</v>
      </c>
      <c r="I576" s="239">
        <v>1.718</v>
      </c>
      <c r="J576" s="239"/>
      <c r="K576" s="208">
        <v>0.70799999999999996</v>
      </c>
      <c r="L576" s="24"/>
      <c r="M576" s="24"/>
      <c r="N576" s="24"/>
      <c r="O576" s="208">
        <v>7.4999999999999997E-2</v>
      </c>
      <c r="P576" s="208">
        <v>1.673</v>
      </c>
      <c r="Q576" s="208">
        <v>1.7350000000000001</v>
      </c>
      <c r="R576" s="208">
        <v>1.9490000000000001</v>
      </c>
      <c r="S576" s="208">
        <v>2.4969999999999999</v>
      </c>
      <c r="T576" s="208">
        <v>2.2970000000000002</v>
      </c>
      <c r="U576" s="208">
        <v>1.87</v>
      </c>
      <c r="V576" s="208">
        <v>1.3280000000000001</v>
      </c>
      <c r="W576" s="208">
        <v>0.82199999999999995</v>
      </c>
      <c r="X576" s="208">
        <v>9.7000000000000003E-2</v>
      </c>
      <c r="Y576" s="24"/>
      <c r="Z576" s="208">
        <v>6.6000000000000003E-2</v>
      </c>
      <c r="AA576" s="208">
        <v>0.45300000000000001</v>
      </c>
      <c r="AB576" s="208">
        <v>1.2789999999999999</v>
      </c>
      <c r="AC576" s="208">
        <v>2.0950000000000002</v>
      </c>
      <c r="AD576" s="208">
        <v>2.214</v>
      </c>
      <c r="AE576" s="208">
        <v>3.0310000000000001</v>
      </c>
      <c r="AF576" s="208">
        <v>2.117</v>
      </c>
      <c r="AG576" s="208">
        <v>2.048</v>
      </c>
      <c r="AH576" s="208">
        <v>1.425</v>
      </c>
      <c r="AI576" s="208">
        <v>1.1859999999999999</v>
      </c>
      <c r="AJ576" s="24"/>
      <c r="AK576" s="208">
        <v>0.30299999999999999</v>
      </c>
      <c r="AL576" s="24"/>
      <c r="AM576" s="208">
        <v>0.47899999999999998</v>
      </c>
      <c r="AN576" s="208">
        <v>1.232</v>
      </c>
      <c r="AO576" s="208">
        <v>2.056</v>
      </c>
      <c r="AP576" s="208">
        <v>1.75</v>
      </c>
      <c r="AQ576" s="208">
        <v>2.3439999999999999</v>
      </c>
      <c r="AR576" s="208">
        <v>1.8360000000000001</v>
      </c>
      <c r="AS576" s="208">
        <v>1.85</v>
      </c>
      <c r="AT576" s="208">
        <v>1.18</v>
      </c>
      <c r="AU576" s="208">
        <v>0.77300000000000002</v>
      </c>
      <c r="AV576" s="208">
        <v>0.125</v>
      </c>
      <c r="AW576" s="24"/>
      <c r="AX576" s="24"/>
      <c r="AY576" s="208">
        <v>0.67800000000000005</v>
      </c>
      <c r="AZ576" s="208">
        <v>0.90200000000000002</v>
      </c>
      <c r="BA576" s="208">
        <v>1.71</v>
      </c>
      <c r="BB576" s="21">
        <f t="shared" si="101"/>
        <v>3.6259999999999999</v>
      </c>
      <c r="BC576" s="18"/>
      <c r="BD576" s="22">
        <f t="shared" si="103"/>
        <v>4.873655913978495</v>
      </c>
      <c r="BE576" s="21"/>
      <c r="BG576" s="10"/>
      <c r="BH576" s="21"/>
      <c r="BI576" s="22"/>
      <c r="BJ576" s="21"/>
      <c r="BK576" s="21">
        <v>0</v>
      </c>
      <c r="BL576" s="22">
        <v>1.0877999999999999E-2</v>
      </c>
      <c r="BM576" s="21"/>
      <c r="BN576" s="21">
        <f t="shared" si="100"/>
        <v>0</v>
      </c>
      <c r="BO576" s="22">
        <f t="shared" si="100"/>
        <v>4.3511999999999995E-2</v>
      </c>
      <c r="BP576" s="21">
        <f t="shared" si="100"/>
        <v>0</v>
      </c>
    </row>
    <row r="577" spans="1:68" ht="11.1" hidden="1" customHeight="1" outlineLevel="1" collapsed="1" x14ac:dyDescent="0.2">
      <c r="A577" s="10"/>
      <c r="B577" s="18"/>
      <c r="C577" s="18"/>
      <c r="D577" s="18"/>
      <c r="E577" s="19" t="s">
        <v>513</v>
      </c>
      <c r="F577" s="209">
        <v>0.86599999999999999</v>
      </c>
      <c r="G577" s="209">
        <v>1.7370000000000001</v>
      </c>
      <c r="H577" s="209">
        <v>1.3959999999999999</v>
      </c>
      <c r="I577" s="240">
        <v>1.216</v>
      </c>
      <c r="J577" s="240"/>
      <c r="K577" s="209">
        <v>0.45</v>
      </c>
      <c r="L577" s="20"/>
      <c r="M577" s="20"/>
      <c r="N577" s="20"/>
      <c r="O577" s="209">
        <v>0.499</v>
      </c>
      <c r="P577" s="209">
        <v>1.119</v>
      </c>
      <c r="Q577" s="209">
        <v>1.8320000000000001</v>
      </c>
      <c r="R577" s="209">
        <v>1.9350000000000001</v>
      </c>
      <c r="S577" s="209">
        <v>2.6619999999999999</v>
      </c>
      <c r="T577" s="209">
        <v>2.319</v>
      </c>
      <c r="U577" s="209">
        <v>1.6819999999999999</v>
      </c>
      <c r="V577" s="209">
        <v>1.1100000000000001</v>
      </c>
      <c r="W577" s="209">
        <v>0.45600000000000002</v>
      </c>
      <c r="X577" s="209">
        <v>0.16500000000000001</v>
      </c>
      <c r="Y577" s="20"/>
      <c r="Z577" s="209">
        <v>0.127</v>
      </c>
      <c r="AA577" s="209">
        <v>0.34899999999999998</v>
      </c>
      <c r="AB577" s="209">
        <v>1.0649999999999999</v>
      </c>
      <c r="AC577" s="209">
        <v>1.87</v>
      </c>
      <c r="AD577" s="209">
        <v>2.391</v>
      </c>
      <c r="AE577" s="209">
        <v>3.0510000000000002</v>
      </c>
      <c r="AF577" s="209">
        <v>2.0619999999999998</v>
      </c>
      <c r="AG577" s="209">
        <v>1.835</v>
      </c>
      <c r="AH577" s="209">
        <v>1.1779999999999999</v>
      </c>
      <c r="AI577" s="209">
        <v>0.76900000000000002</v>
      </c>
      <c r="AJ577" s="20"/>
      <c r="AK577" s="209">
        <v>0.21199999999999999</v>
      </c>
      <c r="AL577" s="20"/>
      <c r="AM577" s="209">
        <v>0.52900000000000003</v>
      </c>
      <c r="AN577" s="209">
        <v>0.95199999999999996</v>
      </c>
      <c r="AO577" s="209">
        <v>2.6190000000000002</v>
      </c>
      <c r="AP577" s="209">
        <v>1.3320000000000001</v>
      </c>
      <c r="AQ577" s="209">
        <v>3.379</v>
      </c>
      <c r="AR577" s="209">
        <v>2.5880000000000001</v>
      </c>
      <c r="AS577" s="209">
        <v>2.4020000000000001</v>
      </c>
      <c r="AT577" s="209">
        <v>1.2090000000000001</v>
      </c>
      <c r="AU577" s="209">
        <v>0.79</v>
      </c>
      <c r="AV577" s="209">
        <v>5.8000000000000003E-2</v>
      </c>
      <c r="AW577" s="20"/>
      <c r="AX577" s="20"/>
      <c r="AY577" s="209">
        <v>0.55900000000000005</v>
      </c>
      <c r="AZ577" s="209">
        <v>0.876</v>
      </c>
      <c r="BA577" s="209">
        <v>1.891</v>
      </c>
      <c r="BB577" s="21">
        <f t="shared" si="101"/>
        <v>3.379</v>
      </c>
      <c r="BC577" s="18">
        <v>8.48</v>
      </c>
      <c r="BD577" s="22">
        <f t="shared" si="103"/>
        <v>4.541666666666667</v>
      </c>
      <c r="BE577" s="21">
        <f>BC577-BD577</f>
        <v>3.9383333333333335</v>
      </c>
      <c r="BF577" s="2">
        <v>8.48</v>
      </c>
      <c r="BG577" s="10">
        <v>6</v>
      </c>
      <c r="BH577" s="21">
        <f t="shared" si="102"/>
        <v>6.3091199999999997E-3</v>
      </c>
      <c r="BI577" s="22">
        <f t="shared" si="102"/>
        <v>3.3790000000000001E-3</v>
      </c>
      <c r="BJ577" s="21">
        <f>BH577-BI577</f>
        <v>2.9301199999999996E-3</v>
      </c>
      <c r="BK577" s="21">
        <v>1.8927359999999997E-2</v>
      </c>
      <c r="BL577" s="22">
        <v>1.0137E-2</v>
      </c>
      <c r="BM577" s="21">
        <v>8.7903599999999971E-3</v>
      </c>
      <c r="BN577" s="21">
        <f t="shared" ref="BN577:BP640" si="104">BK577*4</f>
        <v>7.5709439999999989E-2</v>
      </c>
      <c r="BO577" s="22">
        <f t="shared" si="104"/>
        <v>4.0548000000000001E-2</v>
      </c>
      <c r="BP577" s="21">
        <f t="shared" si="104"/>
        <v>3.5161439999999988E-2</v>
      </c>
    </row>
    <row r="578" spans="1:68" ht="11.1" hidden="1" customHeight="1" outlineLevel="2" x14ac:dyDescent="0.2">
      <c r="A578" s="10"/>
      <c r="B578" s="18"/>
      <c r="C578" s="18"/>
      <c r="D578" s="18"/>
      <c r="E578" s="23" t="s">
        <v>514</v>
      </c>
      <c r="F578" s="208">
        <v>0.86599999999999999</v>
      </c>
      <c r="G578" s="208">
        <v>1.7370000000000001</v>
      </c>
      <c r="H578" s="208">
        <v>1.3959999999999999</v>
      </c>
      <c r="I578" s="239">
        <v>1.216</v>
      </c>
      <c r="J578" s="239"/>
      <c r="K578" s="208">
        <v>0.45</v>
      </c>
      <c r="L578" s="24"/>
      <c r="M578" s="24"/>
      <c r="N578" s="24"/>
      <c r="O578" s="208">
        <v>0.499</v>
      </c>
      <c r="P578" s="208">
        <v>1.119</v>
      </c>
      <c r="Q578" s="208">
        <v>1.8320000000000001</v>
      </c>
      <c r="R578" s="208">
        <v>1.9350000000000001</v>
      </c>
      <c r="S578" s="208">
        <v>2.6619999999999999</v>
      </c>
      <c r="T578" s="208">
        <v>2.319</v>
      </c>
      <c r="U578" s="208">
        <v>1.6819999999999999</v>
      </c>
      <c r="V578" s="208">
        <v>1.1100000000000001</v>
      </c>
      <c r="W578" s="208">
        <v>0.45600000000000002</v>
      </c>
      <c r="X578" s="208">
        <v>0.16500000000000001</v>
      </c>
      <c r="Y578" s="24"/>
      <c r="Z578" s="208">
        <v>0.127</v>
      </c>
      <c r="AA578" s="208">
        <v>0.34899999999999998</v>
      </c>
      <c r="AB578" s="208">
        <v>1.0649999999999999</v>
      </c>
      <c r="AC578" s="208">
        <v>1.87</v>
      </c>
      <c r="AD578" s="208">
        <v>2.391</v>
      </c>
      <c r="AE578" s="208">
        <v>3.0510000000000002</v>
      </c>
      <c r="AF578" s="208">
        <v>2.0619999999999998</v>
      </c>
      <c r="AG578" s="208">
        <v>1.835</v>
      </c>
      <c r="AH578" s="208">
        <v>1.1779999999999999</v>
      </c>
      <c r="AI578" s="208">
        <v>0.76900000000000002</v>
      </c>
      <c r="AJ578" s="24"/>
      <c r="AK578" s="208">
        <v>0.21199999999999999</v>
      </c>
      <c r="AL578" s="24"/>
      <c r="AM578" s="208">
        <v>0.52900000000000003</v>
      </c>
      <c r="AN578" s="208">
        <v>0.95199999999999996</v>
      </c>
      <c r="AO578" s="208">
        <v>2.6190000000000002</v>
      </c>
      <c r="AP578" s="208">
        <v>1.3320000000000001</v>
      </c>
      <c r="AQ578" s="208">
        <v>3.379</v>
      </c>
      <c r="AR578" s="208">
        <v>2.5880000000000001</v>
      </c>
      <c r="AS578" s="208">
        <v>2.4020000000000001</v>
      </c>
      <c r="AT578" s="208">
        <v>1.2090000000000001</v>
      </c>
      <c r="AU578" s="208">
        <v>0.79</v>
      </c>
      <c r="AV578" s="208">
        <v>5.8000000000000003E-2</v>
      </c>
      <c r="AW578" s="24"/>
      <c r="AX578" s="24"/>
      <c r="AY578" s="208">
        <v>0.55900000000000005</v>
      </c>
      <c r="AZ578" s="208">
        <v>0.876</v>
      </c>
      <c r="BA578" s="208">
        <v>1.891</v>
      </c>
      <c r="BB578" s="21">
        <f t="shared" si="101"/>
        <v>3.379</v>
      </c>
      <c r="BC578" s="18"/>
      <c r="BD578" s="22">
        <f t="shared" si="103"/>
        <v>4.541666666666667</v>
      </c>
      <c r="BE578" s="21"/>
      <c r="BG578" s="10"/>
      <c r="BH578" s="21"/>
      <c r="BI578" s="22"/>
      <c r="BJ578" s="21"/>
      <c r="BK578" s="21">
        <v>0</v>
      </c>
      <c r="BL578" s="22">
        <v>1.0137E-2</v>
      </c>
      <c r="BM578" s="21"/>
      <c r="BN578" s="21">
        <f t="shared" si="104"/>
        <v>0</v>
      </c>
      <c r="BO578" s="22">
        <f t="shared" si="104"/>
        <v>4.0548000000000001E-2</v>
      </c>
      <c r="BP578" s="21">
        <f t="shared" si="104"/>
        <v>0</v>
      </c>
    </row>
    <row r="579" spans="1:68" ht="11.1" hidden="1" customHeight="1" outlineLevel="1" collapsed="1" x14ac:dyDescent="0.2">
      <c r="A579" s="10"/>
      <c r="B579" s="18"/>
      <c r="C579" s="18"/>
      <c r="D579" s="18"/>
      <c r="E579" s="19" t="s">
        <v>515</v>
      </c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9">
        <v>2.581</v>
      </c>
      <c r="AQ579" s="209">
        <v>1.492</v>
      </c>
      <c r="AR579" s="209">
        <v>1.4330000000000001</v>
      </c>
      <c r="AS579" s="20"/>
      <c r="AT579" s="20"/>
      <c r="AU579" s="20"/>
      <c r="AV579" s="20"/>
      <c r="AW579" s="20"/>
      <c r="AX579" s="20"/>
      <c r="AY579" s="20"/>
      <c r="AZ579" s="20"/>
      <c r="BA579" s="20"/>
      <c r="BB579" s="21">
        <f t="shared" si="101"/>
        <v>2.581</v>
      </c>
      <c r="BC579" s="61">
        <f>BD579</f>
        <v>3.4690860215053765</v>
      </c>
      <c r="BD579" s="22">
        <f t="shared" si="103"/>
        <v>3.4690860215053765</v>
      </c>
      <c r="BE579" s="21">
        <f>BC579-BD579</f>
        <v>0</v>
      </c>
      <c r="BF579" s="2">
        <v>2.4300000000000002</v>
      </c>
      <c r="BG579" s="10">
        <v>6</v>
      </c>
      <c r="BH579" s="21">
        <f t="shared" si="102"/>
        <v>2.581E-3</v>
      </c>
      <c r="BI579" s="22">
        <f t="shared" si="102"/>
        <v>2.581E-3</v>
      </c>
      <c r="BJ579" s="21">
        <f>BH579-BI579</f>
        <v>0</v>
      </c>
      <c r="BK579" s="21">
        <v>7.7429999999999999E-3</v>
      </c>
      <c r="BL579" s="22">
        <v>7.7429999999999999E-3</v>
      </c>
      <c r="BM579" s="21">
        <v>0</v>
      </c>
      <c r="BN579" s="21">
        <f t="shared" si="104"/>
        <v>3.0972E-2</v>
      </c>
      <c r="BO579" s="22">
        <f t="shared" si="104"/>
        <v>3.0972E-2</v>
      </c>
      <c r="BP579" s="21">
        <f t="shared" si="104"/>
        <v>0</v>
      </c>
    </row>
    <row r="580" spans="1:68" ht="11.1" hidden="1" customHeight="1" outlineLevel="2" x14ac:dyDescent="0.2">
      <c r="A580" s="10"/>
      <c r="B580" s="18"/>
      <c r="C580" s="18"/>
      <c r="D580" s="18"/>
      <c r="E580" s="23" t="s">
        <v>516</v>
      </c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08">
        <v>2.581</v>
      </c>
      <c r="AQ580" s="208">
        <v>1.492</v>
      </c>
      <c r="AR580" s="208">
        <v>1.4330000000000001</v>
      </c>
      <c r="AS580" s="24"/>
      <c r="AT580" s="24"/>
      <c r="AU580" s="24"/>
      <c r="AV580" s="24"/>
      <c r="AW580" s="24"/>
      <c r="AX580" s="24"/>
      <c r="AY580" s="24"/>
      <c r="AZ580" s="24"/>
      <c r="BA580" s="24"/>
      <c r="BB580" s="21">
        <f t="shared" si="101"/>
        <v>2.581</v>
      </c>
      <c r="BC580" s="18"/>
      <c r="BD580" s="22">
        <f t="shared" si="103"/>
        <v>3.4690860215053765</v>
      </c>
      <c r="BE580" s="21"/>
      <c r="BG580" s="10"/>
      <c r="BH580" s="21"/>
      <c r="BI580" s="22"/>
      <c r="BJ580" s="21"/>
      <c r="BK580" s="21">
        <v>0</v>
      </c>
      <c r="BL580" s="22">
        <v>7.7429999999999999E-3</v>
      </c>
      <c r="BM580" s="21"/>
      <c r="BN580" s="21">
        <f t="shared" si="104"/>
        <v>0</v>
      </c>
      <c r="BO580" s="22">
        <f t="shared" si="104"/>
        <v>3.0972E-2</v>
      </c>
      <c r="BP580" s="21">
        <f t="shared" si="104"/>
        <v>0</v>
      </c>
    </row>
    <row r="581" spans="1:68" ht="11.1" hidden="1" customHeight="1" outlineLevel="1" collapsed="1" x14ac:dyDescent="0.2">
      <c r="A581" s="10"/>
      <c r="B581" s="18"/>
      <c r="C581" s="18"/>
      <c r="D581" s="18"/>
      <c r="E581" s="19" t="s">
        <v>517</v>
      </c>
      <c r="F581" s="209">
        <v>3.1320000000000001</v>
      </c>
      <c r="G581" s="209">
        <v>2.3180000000000001</v>
      </c>
      <c r="H581" s="209">
        <v>1.718</v>
      </c>
      <c r="I581" s="240">
        <v>1.3069999999999999</v>
      </c>
      <c r="J581" s="240"/>
      <c r="K581" s="209">
        <v>0.86399999999999999</v>
      </c>
      <c r="L581" s="209">
        <v>0.106</v>
      </c>
      <c r="M581" s="20"/>
      <c r="N581" s="20"/>
      <c r="O581" s="209">
        <v>0.61</v>
      </c>
      <c r="P581" s="209">
        <v>1.3089999999999999</v>
      </c>
      <c r="Q581" s="209">
        <v>1.9850000000000001</v>
      </c>
      <c r="R581" s="209">
        <v>2.5230000000000001</v>
      </c>
      <c r="S581" s="209">
        <v>2.8250000000000002</v>
      </c>
      <c r="T581" s="209">
        <v>2.625</v>
      </c>
      <c r="U581" s="209">
        <v>2.3330000000000002</v>
      </c>
      <c r="V581" s="209">
        <v>1.4159999999999999</v>
      </c>
      <c r="W581" s="209">
        <v>0.90900000000000003</v>
      </c>
      <c r="X581" s="209">
        <v>0.36299999999999999</v>
      </c>
      <c r="Y581" s="20"/>
      <c r="Z581" s="209">
        <v>0.14099999999999999</v>
      </c>
      <c r="AA581" s="209">
        <v>0.63400000000000001</v>
      </c>
      <c r="AB581" s="209">
        <v>1.889</v>
      </c>
      <c r="AC581" s="209">
        <v>2.3050000000000002</v>
      </c>
      <c r="AD581" s="209">
        <v>2.5289999999999999</v>
      </c>
      <c r="AE581" s="209">
        <v>2.3460000000000001</v>
      </c>
      <c r="AF581" s="209">
        <v>2.246</v>
      </c>
      <c r="AG581" s="209">
        <v>1.853</v>
      </c>
      <c r="AH581" s="209">
        <v>1.59</v>
      </c>
      <c r="AI581" s="209">
        <v>1.0680000000000001</v>
      </c>
      <c r="AJ581" s="20"/>
      <c r="AK581" s="209">
        <v>0.4</v>
      </c>
      <c r="AL581" s="20"/>
      <c r="AM581" s="209">
        <v>0.69499999999999995</v>
      </c>
      <c r="AN581" s="209">
        <v>1.381</v>
      </c>
      <c r="AO581" s="209">
        <v>2.3109999999999999</v>
      </c>
      <c r="AP581" s="209">
        <v>2.5449999999999999</v>
      </c>
      <c r="AQ581" s="209">
        <v>3.633</v>
      </c>
      <c r="AR581" s="209">
        <v>1.6739999999999999</v>
      </c>
      <c r="AS581" s="209">
        <v>3.3330000000000002</v>
      </c>
      <c r="AT581" s="209">
        <v>1.448</v>
      </c>
      <c r="AU581" s="209">
        <v>1.054</v>
      </c>
      <c r="AV581" s="209">
        <v>0.109</v>
      </c>
      <c r="AW581" s="20"/>
      <c r="AX581" s="209">
        <v>0.214</v>
      </c>
      <c r="AY581" s="209">
        <v>0.53600000000000003</v>
      </c>
      <c r="AZ581" s="209">
        <v>1.1579999999999999</v>
      </c>
      <c r="BA581" s="209">
        <v>6.37</v>
      </c>
      <c r="BB581" s="21">
        <f t="shared" si="101"/>
        <v>6.37</v>
      </c>
      <c r="BC581" s="18">
        <v>9.33</v>
      </c>
      <c r="BD581" s="22">
        <f t="shared" si="103"/>
        <v>8.5618279569892479</v>
      </c>
      <c r="BE581" s="21">
        <f>BC581-BD581</f>
        <v>0.76817204301075215</v>
      </c>
      <c r="BF581" s="2">
        <v>9.33</v>
      </c>
      <c r="BG581" s="10">
        <v>6</v>
      </c>
      <c r="BH581" s="21">
        <f t="shared" si="102"/>
        <v>6.9415200000000005E-3</v>
      </c>
      <c r="BI581" s="22">
        <f t="shared" si="102"/>
        <v>6.3699999999999998E-3</v>
      </c>
      <c r="BJ581" s="21">
        <f>BH581-BI581</f>
        <v>5.7152000000000071E-4</v>
      </c>
      <c r="BK581" s="21">
        <v>2.0824560000000002E-2</v>
      </c>
      <c r="BL581" s="22">
        <v>1.9109999999999999E-2</v>
      </c>
      <c r="BM581" s="21">
        <v>1.7145600000000039E-3</v>
      </c>
      <c r="BN581" s="21">
        <f t="shared" si="104"/>
        <v>8.3298240000000009E-2</v>
      </c>
      <c r="BO581" s="22">
        <f t="shared" si="104"/>
        <v>7.6439999999999994E-2</v>
      </c>
      <c r="BP581" s="21">
        <f t="shared" si="104"/>
        <v>6.8582400000000154E-3</v>
      </c>
    </row>
    <row r="582" spans="1:68" ht="11.1" hidden="1" customHeight="1" outlineLevel="2" x14ac:dyDescent="0.2">
      <c r="A582" s="10"/>
      <c r="B582" s="18"/>
      <c r="C582" s="18"/>
      <c r="D582" s="18"/>
      <c r="E582" s="23" t="s">
        <v>518</v>
      </c>
      <c r="F582" s="208">
        <v>3.1320000000000001</v>
      </c>
      <c r="G582" s="208">
        <v>2.3180000000000001</v>
      </c>
      <c r="H582" s="208">
        <v>1.718</v>
      </c>
      <c r="I582" s="239">
        <v>1.3069999999999999</v>
      </c>
      <c r="J582" s="239"/>
      <c r="K582" s="208">
        <v>0.86399999999999999</v>
      </c>
      <c r="L582" s="208">
        <v>0.106</v>
      </c>
      <c r="M582" s="24"/>
      <c r="N582" s="24"/>
      <c r="O582" s="208">
        <v>0.61</v>
      </c>
      <c r="P582" s="208">
        <v>1.3089999999999999</v>
      </c>
      <c r="Q582" s="208">
        <v>1.9850000000000001</v>
      </c>
      <c r="R582" s="208">
        <v>2.5230000000000001</v>
      </c>
      <c r="S582" s="208">
        <v>2.8250000000000002</v>
      </c>
      <c r="T582" s="208">
        <v>2.625</v>
      </c>
      <c r="U582" s="208">
        <v>2.3330000000000002</v>
      </c>
      <c r="V582" s="208">
        <v>1.4159999999999999</v>
      </c>
      <c r="W582" s="208">
        <v>0.90900000000000003</v>
      </c>
      <c r="X582" s="208">
        <v>0.36299999999999999</v>
      </c>
      <c r="Y582" s="24"/>
      <c r="Z582" s="208">
        <v>0.14099999999999999</v>
      </c>
      <c r="AA582" s="208">
        <v>0.63400000000000001</v>
      </c>
      <c r="AB582" s="208">
        <v>1.889</v>
      </c>
      <c r="AC582" s="208">
        <v>2.3050000000000002</v>
      </c>
      <c r="AD582" s="208">
        <v>2.5289999999999999</v>
      </c>
      <c r="AE582" s="208">
        <v>2.3460000000000001</v>
      </c>
      <c r="AF582" s="208">
        <v>2.246</v>
      </c>
      <c r="AG582" s="208">
        <v>1.853</v>
      </c>
      <c r="AH582" s="208">
        <v>1.59</v>
      </c>
      <c r="AI582" s="208">
        <v>1.0680000000000001</v>
      </c>
      <c r="AJ582" s="24"/>
      <c r="AK582" s="208">
        <v>0.4</v>
      </c>
      <c r="AL582" s="24"/>
      <c r="AM582" s="208">
        <v>0.69499999999999995</v>
      </c>
      <c r="AN582" s="208">
        <v>1.381</v>
      </c>
      <c r="AO582" s="208">
        <v>2.3109999999999999</v>
      </c>
      <c r="AP582" s="208">
        <v>2.5449999999999999</v>
      </c>
      <c r="AQ582" s="208">
        <v>3.633</v>
      </c>
      <c r="AR582" s="208">
        <v>1.6739999999999999</v>
      </c>
      <c r="AS582" s="208">
        <v>3.3330000000000002</v>
      </c>
      <c r="AT582" s="208">
        <v>1.448</v>
      </c>
      <c r="AU582" s="208">
        <v>1.054</v>
      </c>
      <c r="AV582" s="208">
        <v>0.109</v>
      </c>
      <c r="AW582" s="24"/>
      <c r="AX582" s="208">
        <v>0.214</v>
      </c>
      <c r="AY582" s="208">
        <v>0.53600000000000003</v>
      </c>
      <c r="AZ582" s="208">
        <v>1.1579999999999999</v>
      </c>
      <c r="BA582" s="208">
        <v>6.37</v>
      </c>
      <c r="BB582" s="21">
        <f t="shared" si="101"/>
        <v>6.37</v>
      </c>
      <c r="BC582" s="18"/>
      <c r="BD582" s="22">
        <f t="shared" si="103"/>
        <v>8.5618279569892479</v>
      </c>
      <c r="BE582" s="21"/>
      <c r="BG582" s="10"/>
      <c r="BH582" s="21"/>
      <c r="BI582" s="22"/>
      <c r="BJ582" s="21"/>
      <c r="BK582" s="21">
        <v>0</v>
      </c>
      <c r="BL582" s="22">
        <v>1.9109999999999999E-2</v>
      </c>
      <c r="BM582" s="21"/>
      <c r="BN582" s="21">
        <f t="shared" si="104"/>
        <v>0</v>
      </c>
      <c r="BO582" s="22">
        <f t="shared" si="104"/>
        <v>7.6439999999999994E-2</v>
      </c>
      <c r="BP582" s="21">
        <f t="shared" si="104"/>
        <v>0</v>
      </c>
    </row>
    <row r="583" spans="1:68" ht="11.1" hidden="1" customHeight="1" outlineLevel="1" collapsed="1" x14ac:dyDescent="0.2">
      <c r="A583" s="10"/>
      <c r="B583" s="18"/>
      <c r="C583" s="18"/>
      <c r="D583" s="18"/>
      <c r="E583" s="19" t="s">
        <v>519</v>
      </c>
      <c r="F583" s="209">
        <v>1.633</v>
      </c>
      <c r="G583" s="209">
        <v>1.1140000000000001</v>
      </c>
      <c r="H583" s="209">
        <v>0.86399999999999999</v>
      </c>
      <c r="I583" s="240">
        <v>0.78800000000000003</v>
      </c>
      <c r="J583" s="240"/>
      <c r="K583" s="209">
        <v>0.33400000000000002</v>
      </c>
      <c r="L583" s="20"/>
      <c r="M583" s="20"/>
      <c r="N583" s="209">
        <v>0.23300000000000001</v>
      </c>
      <c r="O583" s="209">
        <v>0.34899999999999998</v>
      </c>
      <c r="P583" s="209">
        <v>0.59799999999999998</v>
      </c>
      <c r="Q583" s="209">
        <v>1.038</v>
      </c>
      <c r="R583" s="209">
        <v>1.161</v>
      </c>
      <c r="S583" s="209">
        <v>1.4590000000000001</v>
      </c>
      <c r="T583" s="209">
        <v>1.3660000000000001</v>
      </c>
      <c r="U583" s="209">
        <v>1.0029999999999999</v>
      </c>
      <c r="V583" s="209">
        <v>0.78400000000000003</v>
      </c>
      <c r="W583" s="209">
        <v>0.38500000000000001</v>
      </c>
      <c r="X583" s="209">
        <v>0.19500000000000001</v>
      </c>
      <c r="Y583" s="20"/>
      <c r="Z583" s="209">
        <v>0.184</v>
      </c>
      <c r="AA583" s="209">
        <v>0.315</v>
      </c>
      <c r="AB583" s="209">
        <v>0.80100000000000005</v>
      </c>
      <c r="AC583" s="209">
        <v>1.248</v>
      </c>
      <c r="AD583" s="209">
        <v>1.3089999999999999</v>
      </c>
      <c r="AE583" s="209">
        <v>1.7290000000000001</v>
      </c>
      <c r="AF583" s="209">
        <v>1.1200000000000001</v>
      </c>
      <c r="AG583" s="209">
        <v>1.073</v>
      </c>
      <c r="AH583" s="209">
        <v>0.69</v>
      </c>
      <c r="AI583" s="209">
        <v>0.54800000000000004</v>
      </c>
      <c r="AJ583" s="20"/>
      <c r="AK583" s="209">
        <v>0.30299999999999999</v>
      </c>
      <c r="AL583" s="209">
        <v>0.14599999999999999</v>
      </c>
      <c r="AM583" s="209">
        <v>0.36</v>
      </c>
      <c r="AN583" s="209">
        <v>0.66500000000000004</v>
      </c>
      <c r="AO583" s="209">
        <v>1.2789999999999999</v>
      </c>
      <c r="AP583" s="209">
        <v>1.2589999999999999</v>
      </c>
      <c r="AQ583" s="209">
        <v>1.748</v>
      </c>
      <c r="AR583" s="209">
        <v>1.288</v>
      </c>
      <c r="AS583" s="209">
        <v>1.23</v>
      </c>
      <c r="AT583" s="209">
        <v>0.754</v>
      </c>
      <c r="AU583" s="209">
        <v>0.504</v>
      </c>
      <c r="AV583" s="209">
        <v>0.10100000000000001</v>
      </c>
      <c r="AW583" s="20"/>
      <c r="AX583" s="209">
        <v>0.19600000000000001</v>
      </c>
      <c r="AY583" s="209">
        <v>0.36</v>
      </c>
      <c r="AZ583" s="209">
        <v>0.54800000000000004</v>
      </c>
      <c r="BA583" s="209">
        <v>1.19</v>
      </c>
      <c r="BB583" s="21">
        <f t="shared" si="101"/>
        <v>1.748</v>
      </c>
      <c r="BC583" s="18">
        <v>5.2</v>
      </c>
      <c r="BD583" s="22">
        <f t="shared" si="103"/>
        <v>2.349462365591398</v>
      </c>
      <c r="BE583" s="21">
        <f>BC583-BD583</f>
        <v>2.8505376344086022</v>
      </c>
      <c r="BF583" s="2">
        <v>5.2</v>
      </c>
      <c r="BG583" s="10">
        <v>6</v>
      </c>
      <c r="BH583" s="21">
        <f t="shared" si="102"/>
        <v>3.8688000000000004E-3</v>
      </c>
      <c r="BI583" s="22">
        <f t="shared" si="102"/>
        <v>1.748E-3</v>
      </c>
      <c r="BJ583" s="21">
        <f>BH583-BI583</f>
        <v>2.1208000000000004E-3</v>
      </c>
      <c r="BK583" s="21">
        <v>1.1606400000000001E-2</v>
      </c>
      <c r="BL583" s="22">
        <v>5.2440000000000004E-3</v>
      </c>
      <c r="BM583" s="21">
        <v>6.3624000000000007E-3</v>
      </c>
      <c r="BN583" s="21">
        <f t="shared" si="104"/>
        <v>4.6425600000000004E-2</v>
      </c>
      <c r="BO583" s="22">
        <f t="shared" si="104"/>
        <v>2.0976000000000002E-2</v>
      </c>
      <c r="BP583" s="21">
        <f t="shared" si="104"/>
        <v>2.5449600000000003E-2</v>
      </c>
    </row>
    <row r="584" spans="1:68" ht="11.1" hidden="1" customHeight="1" outlineLevel="2" x14ac:dyDescent="0.2">
      <c r="A584" s="10"/>
      <c r="B584" s="18"/>
      <c r="C584" s="18"/>
      <c r="D584" s="18"/>
      <c r="E584" s="23" t="s">
        <v>520</v>
      </c>
      <c r="F584" s="208">
        <v>1.633</v>
      </c>
      <c r="G584" s="208">
        <v>1.1140000000000001</v>
      </c>
      <c r="H584" s="208">
        <v>0.86399999999999999</v>
      </c>
      <c r="I584" s="239">
        <v>0.78800000000000003</v>
      </c>
      <c r="J584" s="239"/>
      <c r="K584" s="208">
        <v>0.33400000000000002</v>
      </c>
      <c r="L584" s="24"/>
      <c r="M584" s="24"/>
      <c r="N584" s="208">
        <v>0.23300000000000001</v>
      </c>
      <c r="O584" s="208">
        <v>0.34899999999999998</v>
      </c>
      <c r="P584" s="208">
        <v>0.59799999999999998</v>
      </c>
      <c r="Q584" s="208">
        <v>1.038</v>
      </c>
      <c r="R584" s="208">
        <v>1.161</v>
      </c>
      <c r="S584" s="208">
        <v>1.4590000000000001</v>
      </c>
      <c r="T584" s="208">
        <v>1.3660000000000001</v>
      </c>
      <c r="U584" s="208">
        <v>1.0029999999999999</v>
      </c>
      <c r="V584" s="208">
        <v>0.78400000000000003</v>
      </c>
      <c r="W584" s="208">
        <v>0.38500000000000001</v>
      </c>
      <c r="X584" s="208">
        <v>0.19500000000000001</v>
      </c>
      <c r="Y584" s="24"/>
      <c r="Z584" s="208">
        <v>0.184</v>
      </c>
      <c r="AA584" s="208">
        <v>0.315</v>
      </c>
      <c r="AB584" s="208">
        <v>0.80100000000000005</v>
      </c>
      <c r="AC584" s="208">
        <v>1.248</v>
      </c>
      <c r="AD584" s="208">
        <v>1.3089999999999999</v>
      </c>
      <c r="AE584" s="208">
        <v>1.7290000000000001</v>
      </c>
      <c r="AF584" s="208">
        <v>1.1200000000000001</v>
      </c>
      <c r="AG584" s="208">
        <v>1.073</v>
      </c>
      <c r="AH584" s="208">
        <v>0.69</v>
      </c>
      <c r="AI584" s="208">
        <v>0.54800000000000004</v>
      </c>
      <c r="AJ584" s="24"/>
      <c r="AK584" s="208">
        <v>0.30299999999999999</v>
      </c>
      <c r="AL584" s="208">
        <v>0.14599999999999999</v>
      </c>
      <c r="AM584" s="208">
        <v>0.36</v>
      </c>
      <c r="AN584" s="208">
        <v>0.66500000000000004</v>
      </c>
      <c r="AO584" s="208">
        <v>1.2789999999999999</v>
      </c>
      <c r="AP584" s="208">
        <v>1.2589999999999999</v>
      </c>
      <c r="AQ584" s="208">
        <v>1.748</v>
      </c>
      <c r="AR584" s="208">
        <v>1.288</v>
      </c>
      <c r="AS584" s="208">
        <v>1.23</v>
      </c>
      <c r="AT584" s="208">
        <v>0.754</v>
      </c>
      <c r="AU584" s="208">
        <v>0.504</v>
      </c>
      <c r="AV584" s="208">
        <v>0.10100000000000001</v>
      </c>
      <c r="AW584" s="24"/>
      <c r="AX584" s="208">
        <v>0.19600000000000001</v>
      </c>
      <c r="AY584" s="208">
        <v>0.36</v>
      </c>
      <c r="AZ584" s="208">
        <v>0.54800000000000004</v>
      </c>
      <c r="BA584" s="208">
        <v>1.19</v>
      </c>
      <c r="BB584" s="21">
        <f t="shared" si="101"/>
        <v>1.748</v>
      </c>
      <c r="BC584" s="18"/>
      <c r="BD584" s="22">
        <f t="shared" si="103"/>
        <v>2.349462365591398</v>
      </c>
      <c r="BE584" s="21"/>
      <c r="BG584" s="10"/>
      <c r="BH584" s="21"/>
      <c r="BI584" s="22"/>
      <c r="BJ584" s="21"/>
      <c r="BK584" s="21">
        <v>0</v>
      </c>
      <c r="BL584" s="22">
        <v>5.2440000000000004E-3</v>
      </c>
      <c r="BM584" s="21"/>
      <c r="BN584" s="21">
        <f t="shared" si="104"/>
        <v>0</v>
      </c>
      <c r="BO584" s="22">
        <f t="shared" si="104"/>
        <v>2.0976000000000002E-2</v>
      </c>
      <c r="BP584" s="21">
        <f t="shared" si="104"/>
        <v>0</v>
      </c>
    </row>
    <row r="585" spans="1:68" ht="11.1" hidden="1" customHeight="1" outlineLevel="1" collapsed="1" x14ac:dyDescent="0.2">
      <c r="A585" s="10"/>
      <c r="B585" s="18"/>
      <c r="C585" s="18"/>
      <c r="D585" s="18"/>
      <c r="E585" s="19" t="s">
        <v>521</v>
      </c>
      <c r="F585" s="209">
        <v>3.4359999999999999</v>
      </c>
      <c r="G585" s="209">
        <v>2.5059999999999998</v>
      </c>
      <c r="H585" s="209">
        <v>1.8140000000000001</v>
      </c>
      <c r="I585" s="240">
        <v>1.4550000000000001</v>
      </c>
      <c r="J585" s="240"/>
      <c r="K585" s="209">
        <v>0.82699999999999996</v>
      </c>
      <c r="L585" s="209">
        <v>0.121</v>
      </c>
      <c r="M585" s="20"/>
      <c r="N585" s="209">
        <v>0.124</v>
      </c>
      <c r="O585" s="209">
        <v>0.61399999999999999</v>
      </c>
      <c r="P585" s="209">
        <v>1.5229999999999999</v>
      </c>
      <c r="Q585" s="209">
        <v>2.1960000000000002</v>
      </c>
      <c r="R585" s="209">
        <v>2.6389999999999998</v>
      </c>
      <c r="S585" s="209">
        <v>3.3740000000000001</v>
      </c>
      <c r="T585" s="209">
        <v>2.9540000000000002</v>
      </c>
      <c r="U585" s="209">
        <v>2.3380000000000001</v>
      </c>
      <c r="V585" s="209">
        <v>1.496</v>
      </c>
      <c r="W585" s="209">
        <v>0.84799999999999998</v>
      </c>
      <c r="X585" s="209">
        <v>0.26400000000000001</v>
      </c>
      <c r="Y585" s="20"/>
      <c r="Z585" s="209">
        <v>0.14499999999999999</v>
      </c>
      <c r="AA585" s="209">
        <v>0.35499999999999998</v>
      </c>
      <c r="AB585" s="209">
        <v>1.669</v>
      </c>
      <c r="AC585" s="209">
        <v>2.7450000000000001</v>
      </c>
      <c r="AD585" s="209">
        <v>2.923</v>
      </c>
      <c r="AE585" s="209">
        <v>3.0950000000000002</v>
      </c>
      <c r="AF585" s="209">
        <v>3.0249999999999999</v>
      </c>
      <c r="AG585" s="209">
        <v>1.7529999999999999</v>
      </c>
      <c r="AH585" s="209">
        <v>1.518</v>
      </c>
      <c r="AI585" s="209">
        <v>1.1180000000000001</v>
      </c>
      <c r="AJ585" s="20"/>
      <c r="AK585" s="20"/>
      <c r="AL585" s="209">
        <v>0.318</v>
      </c>
      <c r="AM585" s="209">
        <v>0.78</v>
      </c>
      <c r="AN585" s="209">
        <v>1.633</v>
      </c>
      <c r="AO585" s="209">
        <v>2.7349999999999999</v>
      </c>
      <c r="AP585" s="209">
        <v>2.718</v>
      </c>
      <c r="AQ585" s="209">
        <v>3.6829999999999998</v>
      </c>
      <c r="AR585" s="209">
        <v>2.9590000000000001</v>
      </c>
      <c r="AS585" s="209">
        <v>2.6240000000000001</v>
      </c>
      <c r="AT585" s="209">
        <v>1.3740000000000001</v>
      </c>
      <c r="AU585" s="209">
        <v>0.82099999999999995</v>
      </c>
      <c r="AV585" s="209">
        <v>2.5000000000000001E-2</v>
      </c>
      <c r="AW585" s="20"/>
      <c r="AX585" s="20"/>
      <c r="AY585" s="209">
        <v>0.41399999999999998</v>
      </c>
      <c r="AZ585" s="209">
        <v>1.048</v>
      </c>
      <c r="BA585" s="209">
        <v>2.4910000000000001</v>
      </c>
      <c r="BB585" s="21">
        <f t="shared" si="101"/>
        <v>3.6829999999999998</v>
      </c>
      <c r="BC585" s="61">
        <f>BD585</f>
        <v>4.950268817204301</v>
      </c>
      <c r="BD585" s="22">
        <f t="shared" si="103"/>
        <v>4.950268817204301</v>
      </c>
      <c r="BE585" s="21">
        <f>BC585-BD585</f>
        <v>0</v>
      </c>
      <c r="BF585" s="2">
        <v>3</v>
      </c>
      <c r="BG585" s="10">
        <v>6</v>
      </c>
      <c r="BH585" s="21">
        <f t="shared" si="102"/>
        <v>3.6830000000000001E-3</v>
      </c>
      <c r="BI585" s="22">
        <f t="shared" si="102"/>
        <v>3.6830000000000001E-3</v>
      </c>
      <c r="BJ585" s="21">
        <f>BH585-BI585</f>
        <v>0</v>
      </c>
      <c r="BK585" s="21">
        <v>1.1049E-2</v>
      </c>
      <c r="BL585" s="22">
        <v>1.1049E-2</v>
      </c>
      <c r="BM585" s="21">
        <v>0</v>
      </c>
      <c r="BN585" s="21">
        <f t="shared" si="104"/>
        <v>4.4195999999999999E-2</v>
      </c>
      <c r="BO585" s="22">
        <f t="shared" si="104"/>
        <v>4.4195999999999999E-2</v>
      </c>
      <c r="BP585" s="21">
        <f t="shared" si="104"/>
        <v>0</v>
      </c>
    </row>
    <row r="586" spans="1:68" ht="11.1" hidden="1" customHeight="1" outlineLevel="2" x14ac:dyDescent="0.2">
      <c r="A586" s="10"/>
      <c r="B586" s="18"/>
      <c r="C586" s="18"/>
      <c r="D586" s="18"/>
      <c r="E586" s="23" t="s">
        <v>522</v>
      </c>
      <c r="F586" s="208">
        <v>3.4359999999999999</v>
      </c>
      <c r="G586" s="208">
        <v>2.5059999999999998</v>
      </c>
      <c r="H586" s="208">
        <v>1.8140000000000001</v>
      </c>
      <c r="I586" s="239">
        <v>1.4550000000000001</v>
      </c>
      <c r="J586" s="239"/>
      <c r="K586" s="208">
        <v>0.82699999999999996</v>
      </c>
      <c r="L586" s="208">
        <v>0.121</v>
      </c>
      <c r="M586" s="24"/>
      <c r="N586" s="208">
        <v>0.124</v>
      </c>
      <c r="O586" s="208">
        <v>0.61399999999999999</v>
      </c>
      <c r="P586" s="208">
        <v>1.5229999999999999</v>
      </c>
      <c r="Q586" s="208">
        <v>2.1960000000000002</v>
      </c>
      <c r="R586" s="208">
        <v>2.6389999999999998</v>
      </c>
      <c r="S586" s="208">
        <v>3.3740000000000001</v>
      </c>
      <c r="T586" s="208">
        <v>2.9540000000000002</v>
      </c>
      <c r="U586" s="208">
        <v>2.3380000000000001</v>
      </c>
      <c r="V586" s="208">
        <v>1.496</v>
      </c>
      <c r="W586" s="208">
        <v>0.84799999999999998</v>
      </c>
      <c r="X586" s="208">
        <v>0.26400000000000001</v>
      </c>
      <c r="Y586" s="24"/>
      <c r="Z586" s="208">
        <v>0.14499999999999999</v>
      </c>
      <c r="AA586" s="208">
        <v>0.35499999999999998</v>
      </c>
      <c r="AB586" s="208">
        <v>1.669</v>
      </c>
      <c r="AC586" s="208">
        <v>2.7450000000000001</v>
      </c>
      <c r="AD586" s="208">
        <v>2.923</v>
      </c>
      <c r="AE586" s="208">
        <v>3.0950000000000002</v>
      </c>
      <c r="AF586" s="208">
        <v>3.0249999999999999</v>
      </c>
      <c r="AG586" s="208">
        <v>1.7529999999999999</v>
      </c>
      <c r="AH586" s="208">
        <v>1.518</v>
      </c>
      <c r="AI586" s="208">
        <v>1.1180000000000001</v>
      </c>
      <c r="AJ586" s="24"/>
      <c r="AK586" s="24"/>
      <c r="AL586" s="208">
        <v>0.318</v>
      </c>
      <c r="AM586" s="208">
        <v>0.78</v>
      </c>
      <c r="AN586" s="208">
        <v>1.633</v>
      </c>
      <c r="AO586" s="208">
        <v>2.7349999999999999</v>
      </c>
      <c r="AP586" s="208">
        <v>2.718</v>
      </c>
      <c r="AQ586" s="208">
        <v>3.6829999999999998</v>
      </c>
      <c r="AR586" s="208">
        <v>2.9590000000000001</v>
      </c>
      <c r="AS586" s="208">
        <v>2.6240000000000001</v>
      </c>
      <c r="AT586" s="208">
        <v>1.3740000000000001</v>
      </c>
      <c r="AU586" s="208">
        <v>0.82099999999999995</v>
      </c>
      <c r="AV586" s="208">
        <v>2.5000000000000001E-2</v>
      </c>
      <c r="AW586" s="24"/>
      <c r="AX586" s="24"/>
      <c r="AY586" s="208">
        <v>0.41399999999999998</v>
      </c>
      <c r="AZ586" s="208">
        <v>1.048</v>
      </c>
      <c r="BA586" s="208">
        <v>2.4910000000000001</v>
      </c>
      <c r="BB586" s="21">
        <f t="shared" si="101"/>
        <v>3.6829999999999998</v>
      </c>
      <c r="BC586" s="18"/>
      <c r="BD586" s="22">
        <f t="shared" si="103"/>
        <v>4.950268817204301</v>
      </c>
      <c r="BE586" s="21"/>
      <c r="BG586" s="10"/>
      <c r="BH586" s="21"/>
      <c r="BI586" s="22"/>
      <c r="BJ586" s="21"/>
      <c r="BK586" s="21">
        <v>0</v>
      </c>
      <c r="BL586" s="22">
        <v>1.1049E-2</v>
      </c>
      <c r="BM586" s="21"/>
      <c r="BN586" s="21">
        <f t="shared" si="104"/>
        <v>0</v>
      </c>
      <c r="BO586" s="22">
        <f t="shared" si="104"/>
        <v>4.4195999999999999E-2</v>
      </c>
      <c r="BP586" s="21">
        <f t="shared" si="104"/>
        <v>0</v>
      </c>
    </row>
    <row r="587" spans="1:68" ht="11.1" hidden="1" customHeight="1" outlineLevel="1" collapsed="1" x14ac:dyDescent="0.2">
      <c r="A587" s="10"/>
      <c r="B587" s="18"/>
      <c r="C587" s="18"/>
      <c r="D587" s="18"/>
      <c r="E587" s="19" t="s">
        <v>523</v>
      </c>
      <c r="F587" s="209">
        <v>4.5999999999999996</v>
      </c>
      <c r="G587" s="209">
        <v>3.5459999999999998</v>
      </c>
      <c r="H587" s="209">
        <v>2.569</v>
      </c>
      <c r="I587" s="240">
        <v>1.875</v>
      </c>
      <c r="J587" s="240"/>
      <c r="K587" s="209">
        <v>0.86599999999999999</v>
      </c>
      <c r="L587" s="20"/>
      <c r="M587" s="20"/>
      <c r="N587" s="20"/>
      <c r="O587" s="209">
        <v>0.53400000000000003</v>
      </c>
      <c r="P587" s="209">
        <v>1.681</v>
      </c>
      <c r="Q587" s="209">
        <v>2.8039999999999998</v>
      </c>
      <c r="R587" s="209">
        <v>3.238</v>
      </c>
      <c r="S587" s="209">
        <v>4.0049999999999999</v>
      </c>
      <c r="T587" s="209">
        <v>12.592000000000001</v>
      </c>
      <c r="U587" s="209">
        <v>2.77</v>
      </c>
      <c r="V587" s="209">
        <v>1.5609999999999999</v>
      </c>
      <c r="W587" s="209">
        <v>0.88500000000000001</v>
      </c>
      <c r="X587" s="209">
        <v>0.153</v>
      </c>
      <c r="Y587" s="20"/>
      <c r="Z587" s="20"/>
      <c r="AA587" s="209">
        <v>0.65700000000000003</v>
      </c>
      <c r="AB587" s="209">
        <v>1.911</v>
      </c>
      <c r="AC587" s="209">
        <v>3.4540000000000002</v>
      </c>
      <c r="AD587" s="209">
        <v>3.8719999999999999</v>
      </c>
      <c r="AE587" s="209">
        <v>3.9420000000000002</v>
      </c>
      <c r="AF587" s="209">
        <v>3.59</v>
      </c>
      <c r="AG587" s="209">
        <v>2.871</v>
      </c>
      <c r="AH587" s="209">
        <v>1.873</v>
      </c>
      <c r="AI587" s="209">
        <v>1.093</v>
      </c>
      <c r="AJ587" s="20"/>
      <c r="AK587" s="20"/>
      <c r="AL587" s="209">
        <v>0.26800000000000002</v>
      </c>
      <c r="AM587" s="209">
        <v>0.82099999999999995</v>
      </c>
      <c r="AN587" s="209">
        <v>2.7349999999999999</v>
      </c>
      <c r="AO587" s="209">
        <v>5.5250000000000004</v>
      </c>
      <c r="AP587" s="209">
        <v>6.41</v>
      </c>
      <c r="AQ587" s="209">
        <v>8.4659999999999993</v>
      </c>
      <c r="AR587" s="209">
        <v>4.4290000000000003</v>
      </c>
      <c r="AS587" s="209">
        <v>8.2370000000000001</v>
      </c>
      <c r="AT587" s="209">
        <v>1.806</v>
      </c>
      <c r="AU587" s="209">
        <v>2.9009999999999998</v>
      </c>
      <c r="AV587" s="209">
        <v>5.6000000000000001E-2</v>
      </c>
      <c r="AW587" s="20"/>
      <c r="AX587" s="20"/>
      <c r="AY587" s="209">
        <v>0.93300000000000005</v>
      </c>
      <c r="AZ587" s="209">
        <v>1.742</v>
      </c>
      <c r="BA587" s="209">
        <v>5.2039999999999997</v>
      </c>
      <c r="BB587" s="21">
        <f>BB588+BB589</f>
        <v>17.044</v>
      </c>
      <c r="BC587" s="18">
        <v>21</v>
      </c>
      <c r="BD587" s="22">
        <f t="shared" si="103"/>
        <v>22.908602150537636</v>
      </c>
      <c r="BE587" s="21">
        <f>BC587-BD587</f>
        <v>-1.9086021505376358</v>
      </c>
      <c r="BF587" s="2">
        <v>21</v>
      </c>
      <c r="BG587" s="10">
        <v>6</v>
      </c>
      <c r="BH587" s="21">
        <f t="shared" si="102"/>
        <v>1.5624000000000001E-2</v>
      </c>
      <c r="BI587" s="22">
        <v>1.6E-2</v>
      </c>
      <c r="BJ587" s="21">
        <f>BH587-BI587</f>
        <v>-3.759999999999996E-4</v>
      </c>
      <c r="BK587" s="21">
        <v>4.6872000000000004E-2</v>
      </c>
      <c r="BL587" s="22">
        <v>3.7776000000000004E-2</v>
      </c>
      <c r="BM587" s="21">
        <v>9.0959999999999999E-3</v>
      </c>
      <c r="BN587" s="21">
        <f t="shared" si="104"/>
        <v>0.18748800000000002</v>
      </c>
      <c r="BO587" s="22">
        <f t="shared" si="104"/>
        <v>0.15110400000000002</v>
      </c>
      <c r="BP587" s="21">
        <f t="shared" si="104"/>
        <v>3.6384E-2</v>
      </c>
    </row>
    <row r="588" spans="1:68" ht="11.1" hidden="1" customHeight="1" outlineLevel="2" x14ac:dyDescent="0.2">
      <c r="A588" s="10"/>
      <c r="B588" s="18"/>
      <c r="C588" s="18"/>
      <c r="D588" s="18"/>
      <c r="E588" s="23" t="s">
        <v>524</v>
      </c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08">
        <v>0.92700000000000005</v>
      </c>
      <c r="AO588" s="208">
        <v>1.9730000000000001</v>
      </c>
      <c r="AP588" s="208">
        <v>2.5329999999999999</v>
      </c>
      <c r="AQ588" s="208">
        <v>3.0720000000000001</v>
      </c>
      <c r="AR588" s="24"/>
      <c r="AS588" s="208">
        <v>4.452</v>
      </c>
      <c r="AT588" s="24"/>
      <c r="AU588" s="208">
        <v>1.88</v>
      </c>
      <c r="AV588" s="208">
        <v>2.5999999999999999E-2</v>
      </c>
      <c r="AW588" s="24"/>
      <c r="AX588" s="24"/>
      <c r="AY588" s="24"/>
      <c r="AZ588" s="208">
        <v>0.35</v>
      </c>
      <c r="BA588" s="208">
        <v>1.9350000000000001</v>
      </c>
      <c r="BB588" s="21">
        <f t="shared" si="101"/>
        <v>4.452</v>
      </c>
      <c r="BC588" s="18"/>
      <c r="BD588" s="22">
        <f t="shared" si="103"/>
        <v>5.9838709677419351</v>
      </c>
      <c r="BE588" s="21"/>
      <c r="BG588" s="10"/>
      <c r="BH588" s="21"/>
      <c r="BI588" s="22"/>
      <c r="BJ588" s="21"/>
      <c r="BK588" s="21">
        <v>0</v>
      </c>
      <c r="BL588" s="22">
        <v>1.3355999999999998E-2</v>
      </c>
      <c r="BM588" s="21"/>
      <c r="BN588" s="21">
        <f t="shared" si="104"/>
        <v>0</v>
      </c>
      <c r="BO588" s="22">
        <f t="shared" si="104"/>
        <v>5.3423999999999992E-2</v>
      </c>
      <c r="BP588" s="21">
        <f t="shared" si="104"/>
        <v>0</v>
      </c>
    </row>
    <row r="589" spans="1:68" ht="11.1" hidden="1" customHeight="1" outlineLevel="2" x14ac:dyDescent="0.2">
      <c r="A589" s="10"/>
      <c r="B589" s="18"/>
      <c r="C589" s="18"/>
      <c r="D589" s="18"/>
      <c r="E589" s="23" t="s">
        <v>525</v>
      </c>
      <c r="F589" s="208">
        <v>4.5999999999999996</v>
      </c>
      <c r="G589" s="208">
        <v>3.5459999999999998</v>
      </c>
      <c r="H589" s="208">
        <v>2.569</v>
      </c>
      <c r="I589" s="239">
        <v>1.875</v>
      </c>
      <c r="J589" s="239"/>
      <c r="K589" s="208">
        <v>0.86599999999999999</v>
      </c>
      <c r="L589" s="24"/>
      <c r="M589" s="24"/>
      <c r="N589" s="24"/>
      <c r="O589" s="208">
        <v>0.53400000000000003</v>
      </c>
      <c r="P589" s="208">
        <v>1.681</v>
      </c>
      <c r="Q589" s="208">
        <v>2.8039999999999998</v>
      </c>
      <c r="R589" s="208">
        <v>3.238</v>
      </c>
      <c r="S589" s="208">
        <v>4.0049999999999999</v>
      </c>
      <c r="T589" s="208">
        <v>12.592000000000001</v>
      </c>
      <c r="U589" s="208">
        <v>2.77</v>
      </c>
      <c r="V589" s="208">
        <v>1.5609999999999999</v>
      </c>
      <c r="W589" s="208">
        <v>0.88500000000000001</v>
      </c>
      <c r="X589" s="208">
        <v>0.153</v>
      </c>
      <c r="Y589" s="24"/>
      <c r="Z589" s="24"/>
      <c r="AA589" s="208">
        <v>0.65700000000000003</v>
      </c>
      <c r="AB589" s="208">
        <v>1.911</v>
      </c>
      <c r="AC589" s="208">
        <v>3.4540000000000002</v>
      </c>
      <c r="AD589" s="208">
        <v>3.8719999999999999</v>
      </c>
      <c r="AE589" s="208">
        <v>3.9420000000000002</v>
      </c>
      <c r="AF589" s="208">
        <v>3.59</v>
      </c>
      <c r="AG589" s="208">
        <v>2.871</v>
      </c>
      <c r="AH589" s="208">
        <v>1.873</v>
      </c>
      <c r="AI589" s="208">
        <v>1.093</v>
      </c>
      <c r="AJ589" s="24"/>
      <c r="AK589" s="24"/>
      <c r="AL589" s="208">
        <v>0.26800000000000002</v>
      </c>
      <c r="AM589" s="208">
        <v>0.82099999999999995</v>
      </c>
      <c r="AN589" s="208">
        <v>1.8080000000000001</v>
      </c>
      <c r="AO589" s="208">
        <v>3.552</v>
      </c>
      <c r="AP589" s="208">
        <v>3.8769999999999998</v>
      </c>
      <c r="AQ589" s="208">
        <v>5.3940000000000001</v>
      </c>
      <c r="AR589" s="208">
        <v>4.4290000000000003</v>
      </c>
      <c r="AS589" s="208">
        <v>3.7850000000000001</v>
      </c>
      <c r="AT589" s="208">
        <v>1.806</v>
      </c>
      <c r="AU589" s="208">
        <v>1.0209999999999999</v>
      </c>
      <c r="AV589" s="208">
        <v>0.03</v>
      </c>
      <c r="AW589" s="24"/>
      <c r="AX589" s="24"/>
      <c r="AY589" s="208">
        <v>0.93300000000000005</v>
      </c>
      <c r="AZ589" s="208">
        <v>1.3919999999999999</v>
      </c>
      <c r="BA589" s="208">
        <v>3.2690000000000001</v>
      </c>
      <c r="BB589" s="21">
        <f t="shared" si="101"/>
        <v>12.592000000000001</v>
      </c>
      <c r="BC589" s="18"/>
      <c r="BD589" s="22">
        <f t="shared" si="103"/>
        <v>16.9247311827957</v>
      </c>
      <c r="BE589" s="21"/>
      <c r="BG589" s="10"/>
      <c r="BH589" s="21"/>
      <c r="BI589" s="22"/>
      <c r="BJ589" s="21"/>
      <c r="BK589" s="21">
        <v>0</v>
      </c>
      <c r="BL589" s="22">
        <v>3.7776000000000004E-2</v>
      </c>
      <c r="BM589" s="21"/>
      <c r="BN589" s="21">
        <f t="shared" si="104"/>
        <v>0</v>
      </c>
      <c r="BO589" s="22">
        <f t="shared" si="104"/>
        <v>0.15110400000000002</v>
      </c>
      <c r="BP589" s="21">
        <f t="shared" si="104"/>
        <v>0</v>
      </c>
    </row>
    <row r="590" spans="1:68" ht="11.1" hidden="1" customHeight="1" outlineLevel="1" collapsed="1" x14ac:dyDescent="0.2">
      <c r="A590" s="10"/>
      <c r="B590" s="18"/>
      <c r="C590" s="18"/>
      <c r="D590" s="18"/>
      <c r="E590" s="19" t="s">
        <v>526</v>
      </c>
      <c r="F590" s="209">
        <v>25.661000000000001</v>
      </c>
      <c r="G590" s="209">
        <v>18.065999999999999</v>
      </c>
      <c r="H590" s="209">
        <v>12.385999999999999</v>
      </c>
      <c r="I590" s="240">
        <v>8.94</v>
      </c>
      <c r="J590" s="240"/>
      <c r="K590" s="209">
        <v>3.3530000000000002</v>
      </c>
      <c r="L590" s="209">
        <v>0.71399999999999997</v>
      </c>
      <c r="M590" s="20"/>
      <c r="N590" s="209">
        <v>0.94199999999999995</v>
      </c>
      <c r="O590" s="209">
        <v>1.4330000000000001</v>
      </c>
      <c r="P590" s="209">
        <v>7.93</v>
      </c>
      <c r="Q590" s="209">
        <v>12.474</v>
      </c>
      <c r="R590" s="209">
        <v>16.463999999999999</v>
      </c>
      <c r="S590" s="209">
        <v>20.951000000000001</v>
      </c>
      <c r="T590" s="209">
        <v>19.489000000000001</v>
      </c>
      <c r="U590" s="209">
        <v>12.885999999999999</v>
      </c>
      <c r="V590" s="209">
        <v>6.9809999999999999</v>
      </c>
      <c r="W590" s="209">
        <v>2.754</v>
      </c>
      <c r="X590" s="209">
        <v>0.71699999999999997</v>
      </c>
      <c r="Y590" s="20"/>
      <c r="Z590" s="209">
        <v>0.71599999999999997</v>
      </c>
      <c r="AA590" s="209">
        <v>1.6890000000000001</v>
      </c>
      <c r="AB590" s="209">
        <v>7.0819999999999999</v>
      </c>
      <c r="AC590" s="209">
        <v>14.677</v>
      </c>
      <c r="AD590" s="209">
        <v>17.991</v>
      </c>
      <c r="AE590" s="209">
        <v>22.577000000000002</v>
      </c>
      <c r="AF590" s="209">
        <v>15.318</v>
      </c>
      <c r="AG590" s="209">
        <v>12.888999999999999</v>
      </c>
      <c r="AH590" s="209">
        <v>5.9939999999999998</v>
      </c>
      <c r="AI590" s="209">
        <v>4.0259999999999998</v>
      </c>
      <c r="AJ590" s="20"/>
      <c r="AK590" s="209">
        <v>0.93899999999999995</v>
      </c>
      <c r="AL590" s="20"/>
      <c r="AM590" s="209">
        <v>2.6859999999999999</v>
      </c>
      <c r="AN590" s="209">
        <v>6.2270000000000003</v>
      </c>
      <c r="AO590" s="209">
        <v>15.222</v>
      </c>
      <c r="AP590" s="209">
        <v>17.029</v>
      </c>
      <c r="AQ590" s="209">
        <v>22.446999999999999</v>
      </c>
      <c r="AR590" s="209">
        <v>17.818999999999999</v>
      </c>
      <c r="AS590" s="209">
        <v>15.428000000000001</v>
      </c>
      <c r="AT590" s="209">
        <v>7.141</v>
      </c>
      <c r="AU590" s="209">
        <v>3.7759999999999998</v>
      </c>
      <c r="AV590" s="209">
        <v>0.46800000000000003</v>
      </c>
      <c r="AW590" s="20"/>
      <c r="AX590" s="20"/>
      <c r="AY590" s="209">
        <v>3.0019999999999998</v>
      </c>
      <c r="AZ590" s="209">
        <v>4.8639999999999999</v>
      </c>
      <c r="BA590" s="209">
        <v>13.053000000000001</v>
      </c>
      <c r="BB590" s="21">
        <f>SUM(BB591:BB598)</f>
        <v>25.73</v>
      </c>
      <c r="BC590" s="18">
        <v>43.04</v>
      </c>
      <c r="BD590" s="22">
        <f t="shared" si="103"/>
        <v>34.583333333333336</v>
      </c>
      <c r="BE590" s="21">
        <f>BC590-BD590</f>
        <v>8.4566666666666634</v>
      </c>
      <c r="BF590" s="2">
        <v>43.04</v>
      </c>
      <c r="BG590" s="10">
        <v>5</v>
      </c>
      <c r="BH590" s="21">
        <f t="shared" si="102"/>
        <v>3.2021760000000003E-2</v>
      </c>
      <c r="BI590" s="22">
        <f t="shared" si="102"/>
        <v>2.5729999999999999E-2</v>
      </c>
      <c r="BJ590" s="21">
        <f>BH590-BI590</f>
        <v>6.2917600000000039E-3</v>
      </c>
      <c r="BK590" s="21">
        <v>9.6065280000000003E-2</v>
      </c>
      <c r="BL590" s="22">
        <v>7.7189999999999995E-2</v>
      </c>
      <c r="BM590" s="21">
        <v>1.8875280000000008E-2</v>
      </c>
      <c r="BN590" s="21">
        <f t="shared" si="104"/>
        <v>0.38426112000000001</v>
      </c>
      <c r="BO590" s="22">
        <f t="shared" si="104"/>
        <v>0.30875999999999998</v>
      </c>
      <c r="BP590" s="21">
        <f t="shared" si="104"/>
        <v>7.5501120000000033E-2</v>
      </c>
    </row>
    <row r="591" spans="1:68" ht="11.1" hidden="1" customHeight="1" outlineLevel="2" x14ac:dyDescent="0.2">
      <c r="A591" s="10"/>
      <c r="B591" s="18"/>
      <c r="C591" s="18"/>
      <c r="D591" s="18"/>
      <c r="E591" s="23" t="s">
        <v>527</v>
      </c>
      <c r="F591" s="208">
        <v>1.637</v>
      </c>
      <c r="G591" s="208">
        <v>1.1120000000000001</v>
      </c>
      <c r="H591" s="208">
        <v>0.73899999999999999</v>
      </c>
      <c r="I591" s="239">
        <v>0.46500000000000002</v>
      </c>
      <c r="J591" s="239"/>
      <c r="K591" s="208">
        <v>0.222</v>
      </c>
      <c r="L591" s="208">
        <v>4.4999999999999998E-2</v>
      </c>
      <c r="M591" s="24"/>
      <c r="N591" s="208">
        <v>6.8000000000000005E-2</v>
      </c>
      <c r="O591" s="208">
        <v>5.8999999999999997E-2</v>
      </c>
      <c r="P591" s="208">
        <v>0.42099999999999999</v>
      </c>
      <c r="Q591" s="208">
        <v>0.879</v>
      </c>
      <c r="R591" s="208">
        <v>1.1180000000000001</v>
      </c>
      <c r="S591" s="208">
        <v>1.4</v>
      </c>
      <c r="T591" s="208">
        <v>1.351</v>
      </c>
      <c r="U591" s="208">
        <v>0.81499999999999995</v>
      </c>
      <c r="V591" s="208">
        <v>0.42699999999999999</v>
      </c>
      <c r="W591" s="208">
        <v>6.2E-2</v>
      </c>
      <c r="X591" s="208">
        <v>3.7999999999999999E-2</v>
      </c>
      <c r="Y591" s="24"/>
      <c r="Z591" s="208">
        <v>6.5000000000000002E-2</v>
      </c>
      <c r="AA591" s="208">
        <v>7.5999999999999998E-2</v>
      </c>
      <c r="AB591" s="208">
        <v>0.40899999999999997</v>
      </c>
      <c r="AC591" s="208">
        <v>1.048</v>
      </c>
      <c r="AD591" s="208">
        <v>1.421</v>
      </c>
      <c r="AE591" s="208">
        <v>1.4570000000000001</v>
      </c>
      <c r="AF591" s="208">
        <v>1.0940000000000001</v>
      </c>
      <c r="AG591" s="208">
        <v>0.78500000000000003</v>
      </c>
      <c r="AH591" s="208">
        <v>0.33200000000000002</v>
      </c>
      <c r="AI591" s="208">
        <v>0.15</v>
      </c>
      <c r="AJ591" s="24"/>
      <c r="AK591" s="24"/>
      <c r="AL591" s="24"/>
      <c r="AM591" s="208">
        <v>8.3000000000000004E-2</v>
      </c>
      <c r="AN591" s="208">
        <v>0.39500000000000002</v>
      </c>
      <c r="AO591" s="208">
        <v>1.141</v>
      </c>
      <c r="AP591" s="208">
        <v>1.321</v>
      </c>
      <c r="AQ591" s="208">
        <v>1.8009999999999999</v>
      </c>
      <c r="AR591" s="208">
        <v>1.32</v>
      </c>
      <c r="AS591" s="208">
        <v>1.0189999999999999</v>
      </c>
      <c r="AT591" s="208">
        <v>0.40699999999999997</v>
      </c>
      <c r="AU591" s="208">
        <v>0.215</v>
      </c>
      <c r="AV591" s="24"/>
      <c r="AW591" s="24"/>
      <c r="AX591" s="24"/>
      <c r="AY591" s="208">
        <v>0.152</v>
      </c>
      <c r="AZ591" s="208">
        <v>0.315</v>
      </c>
      <c r="BA591" s="208">
        <v>0.82299999999999995</v>
      </c>
      <c r="BB591" s="21">
        <f t="shared" si="101"/>
        <v>1.8009999999999999</v>
      </c>
      <c r="BC591" s="18"/>
      <c r="BD591" s="22">
        <f t="shared" si="103"/>
        <v>2.4206989247311825</v>
      </c>
      <c r="BE591" s="21"/>
      <c r="BG591" s="10"/>
      <c r="BH591" s="21"/>
      <c r="BI591" s="22"/>
      <c r="BJ591" s="21"/>
      <c r="BK591" s="21">
        <v>0</v>
      </c>
      <c r="BL591" s="22">
        <v>5.4029999999999998E-3</v>
      </c>
      <c r="BM591" s="21"/>
      <c r="BN591" s="21">
        <f t="shared" si="104"/>
        <v>0</v>
      </c>
      <c r="BO591" s="22">
        <f t="shared" si="104"/>
        <v>2.1611999999999999E-2</v>
      </c>
      <c r="BP591" s="21">
        <f t="shared" si="104"/>
        <v>0</v>
      </c>
    </row>
    <row r="592" spans="1:68" ht="11.1" hidden="1" customHeight="1" outlineLevel="2" x14ac:dyDescent="0.2">
      <c r="A592" s="10"/>
      <c r="B592" s="18"/>
      <c r="C592" s="18"/>
      <c r="D592" s="18"/>
      <c r="E592" s="23" t="s">
        <v>528</v>
      </c>
      <c r="F592" s="208">
        <v>3.0939999999999999</v>
      </c>
      <c r="G592" s="208">
        <v>2.1659999999999999</v>
      </c>
      <c r="H592" s="208">
        <v>1.476</v>
      </c>
      <c r="I592" s="239">
        <v>1.0860000000000001</v>
      </c>
      <c r="J592" s="239"/>
      <c r="K592" s="208">
        <v>0.28799999999999998</v>
      </c>
      <c r="L592" s="24"/>
      <c r="M592" s="24"/>
      <c r="N592" s="24"/>
      <c r="O592" s="208">
        <v>0.14599999999999999</v>
      </c>
      <c r="P592" s="208">
        <v>1.224</v>
      </c>
      <c r="Q592" s="208">
        <v>2.0110000000000001</v>
      </c>
      <c r="R592" s="208">
        <v>2.516</v>
      </c>
      <c r="S592" s="208">
        <v>3.6539999999999999</v>
      </c>
      <c r="T592" s="208">
        <v>3.24</v>
      </c>
      <c r="U592" s="208">
        <v>2.0739999999999998</v>
      </c>
      <c r="V592" s="208">
        <v>1.173</v>
      </c>
      <c r="W592" s="208">
        <v>0.38200000000000001</v>
      </c>
      <c r="X592" s="208">
        <v>2.8000000000000001E-2</v>
      </c>
      <c r="Y592" s="24"/>
      <c r="Z592" s="24"/>
      <c r="AA592" s="208">
        <v>0.127</v>
      </c>
      <c r="AB592" s="208">
        <v>1.214</v>
      </c>
      <c r="AC592" s="208">
        <v>2.6560000000000001</v>
      </c>
      <c r="AD592" s="208">
        <v>2.702</v>
      </c>
      <c r="AE592" s="208">
        <v>3.516</v>
      </c>
      <c r="AF592" s="208">
        <v>2.1110000000000002</v>
      </c>
      <c r="AG592" s="208">
        <v>1.7110000000000001</v>
      </c>
      <c r="AH592" s="208">
        <v>0.80300000000000005</v>
      </c>
      <c r="AI592" s="208">
        <v>0.61899999999999999</v>
      </c>
      <c r="AJ592" s="24"/>
      <c r="AK592" s="208">
        <v>3.7999999999999999E-2</v>
      </c>
      <c r="AL592" s="24"/>
      <c r="AM592" s="208">
        <v>0.111</v>
      </c>
      <c r="AN592" s="208">
        <v>0.92300000000000004</v>
      </c>
      <c r="AO592" s="208">
        <v>2.1520000000000001</v>
      </c>
      <c r="AP592" s="208">
        <v>2.6680000000000001</v>
      </c>
      <c r="AQ592" s="208">
        <v>3.694</v>
      </c>
      <c r="AR592" s="208">
        <v>2.8460000000000001</v>
      </c>
      <c r="AS592" s="208">
        <v>2.2970000000000002</v>
      </c>
      <c r="AT592" s="208">
        <v>0.91</v>
      </c>
      <c r="AU592" s="208">
        <v>0.32800000000000001</v>
      </c>
      <c r="AV592" s="24"/>
      <c r="AW592" s="24"/>
      <c r="AX592" s="24"/>
      <c r="AY592" s="24"/>
      <c r="AZ592" s="208">
        <v>0.46800000000000003</v>
      </c>
      <c r="BA592" s="208">
        <v>1.8240000000000001</v>
      </c>
      <c r="BB592" s="21">
        <f t="shared" si="101"/>
        <v>3.694</v>
      </c>
      <c r="BC592" s="18"/>
      <c r="BD592" s="22">
        <f t="shared" si="103"/>
        <v>4.9650537634408609</v>
      </c>
      <c r="BE592" s="21"/>
      <c r="BG592" s="10"/>
      <c r="BH592" s="21"/>
      <c r="BI592" s="22"/>
      <c r="BJ592" s="21"/>
      <c r="BK592" s="21">
        <v>0</v>
      </c>
      <c r="BL592" s="22">
        <v>1.1082000000000003E-2</v>
      </c>
      <c r="BM592" s="21"/>
      <c r="BN592" s="21">
        <f t="shared" si="104"/>
        <v>0</v>
      </c>
      <c r="BO592" s="22">
        <f t="shared" si="104"/>
        <v>4.4328000000000013E-2</v>
      </c>
      <c r="BP592" s="21">
        <f t="shared" si="104"/>
        <v>0</v>
      </c>
    </row>
    <row r="593" spans="1:68" ht="11.1" hidden="1" customHeight="1" outlineLevel="2" x14ac:dyDescent="0.2">
      <c r="A593" s="10"/>
      <c r="B593" s="18"/>
      <c r="C593" s="18"/>
      <c r="D593" s="18"/>
      <c r="E593" s="23" t="s">
        <v>529</v>
      </c>
      <c r="F593" s="208">
        <v>1.3149999999999999</v>
      </c>
      <c r="G593" s="208">
        <v>0.88700000000000001</v>
      </c>
      <c r="H593" s="208">
        <v>0.55700000000000005</v>
      </c>
      <c r="I593" s="239">
        <v>0.39500000000000002</v>
      </c>
      <c r="J593" s="239"/>
      <c r="K593" s="24"/>
      <c r="L593" s="24"/>
      <c r="M593" s="24"/>
      <c r="N593" s="24"/>
      <c r="O593" s="208">
        <v>4.5999999999999999E-2</v>
      </c>
      <c r="P593" s="208">
        <v>0.47499999999999998</v>
      </c>
      <c r="Q593" s="208">
        <v>0.71699999999999997</v>
      </c>
      <c r="R593" s="208">
        <v>0.92500000000000004</v>
      </c>
      <c r="S593" s="208">
        <v>1.2310000000000001</v>
      </c>
      <c r="T593" s="208">
        <v>1.099</v>
      </c>
      <c r="U593" s="208">
        <v>0.75</v>
      </c>
      <c r="V593" s="208">
        <v>0.33</v>
      </c>
      <c r="W593" s="208">
        <v>8.3000000000000004E-2</v>
      </c>
      <c r="X593" s="208">
        <v>5.0000000000000001E-3</v>
      </c>
      <c r="Y593" s="24"/>
      <c r="Z593" s="24"/>
      <c r="AA593" s="24"/>
      <c r="AB593" s="208">
        <v>0.51600000000000001</v>
      </c>
      <c r="AC593" s="208">
        <v>0.68</v>
      </c>
      <c r="AD593" s="208">
        <v>1.2210000000000001</v>
      </c>
      <c r="AE593" s="208">
        <v>1.355</v>
      </c>
      <c r="AF593" s="208">
        <v>0.80900000000000005</v>
      </c>
      <c r="AG593" s="208">
        <v>0.82599999999999996</v>
      </c>
      <c r="AH593" s="208">
        <v>0.247</v>
      </c>
      <c r="AI593" s="208">
        <v>8.2000000000000003E-2</v>
      </c>
      <c r="AJ593" s="24"/>
      <c r="AK593" s="24"/>
      <c r="AL593" s="24"/>
      <c r="AM593" s="24"/>
      <c r="AN593" s="208">
        <v>0.38300000000000001</v>
      </c>
      <c r="AO593" s="208">
        <v>0.874</v>
      </c>
      <c r="AP593" s="208">
        <v>0.93</v>
      </c>
      <c r="AQ593" s="208">
        <v>1.2609999999999999</v>
      </c>
      <c r="AR593" s="208">
        <v>1.1279999999999999</v>
      </c>
      <c r="AS593" s="208">
        <v>0.754</v>
      </c>
      <c r="AT593" s="208">
        <v>0.31</v>
      </c>
      <c r="AU593" s="208">
        <v>7.6999999999999999E-2</v>
      </c>
      <c r="AV593" s="24"/>
      <c r="AW593" s="24"/>
      <c r="AX593" s="24"/>
      <c r="AY593" s="24"/>
      <c r="AZ593" s="208">
        <v>7.6999999999999999E-2</v>
      </c>
      <c r="BA593" s="208">
        <v>0.624</v>
      </c>
      <c r="BB593" s="21">
        <f t="shared" si="101"/>
        <v>1.355</v>
      </c>
      <c r="BC593" s="18"/>
      <c r="BD593" s="22">
        <f t="shared" si="103"/>
        <v>1.821236559139785</v>
      </c>
      <c r="BE593" s="21"/>
      <c r="BG593" s="10"/>
      <c r="BH593" s="21"/>
      <c r="BI593" s="22"/>
      <c r="BJ593" s="21"/>
      <c r="BK593" s="21">
        <v>0</v>
      </c>
      <c r="BL593" s="22">
        <v>4.065E-3</v>
      </c>
      <c r="BM593" s="21"/>
      <c r="BN593" s="21">
        <f t="shared" si="104"/>
        <v>0</v>
      </c>
      <c r="BO593" s="22">
        <f t="shared" si="104"/>
        <v>1.626E-2</v>
      </c>
      <c r="BP593" s="21">
        <f t="shared" si="104"/>
        <v>0</v>
      </c>
    </row>
    <row r="594" spans="1:68" ht="11.1" hidden="1" customHeight="1" outlineLevel="2" x14ac:dyDescent="0.2">
      <c r="A594" s="10"/>
      <c r="B594" s="18"/>
      <c r="C594" s="18"/>
      <c r="D594" s="18"/>
      <c r="E594" s="23" t="s">
        <v>530</v>
      </c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08">
        <v>5.8760000000000003</v>
      </c>
      <c r="U594" s="208">
        <v>3.9950000000000001</v>
      </c>
      <c r="V594" s="208">
        <v>2.3279999999999998</v>
      </c>
      <c r="W594" s="208">
        <v>1.2270000000000001</v>
      </c>
      <c r="X594" s="208">
        <v>0.14000000000000001</v>
      </c>
      <c r="Y594" s="24"/>
      <c r="Z594" s="24"/>
      <c r="AA594" s="208">
        <v>0.84899999999999998</v>
      </c>
      <c r="AB594" s="208">
        <v>2.2080000000000002</v>
      </c>
      <c r="AC594" s="208">
        <v>4.2380000000000004</v>
      </c>
      <c r="AD594" s="208">
        <v>5.2519999999999998</v>
      </c>
      <c r="AE594" s="208">
        <v>6.968</v>
      </c>
      <c r="AF594" s="208">
        <v>5.2370000000000001</v>
      </c>
      <c r="AG594" s="208">
        <v>4.4180000000000001</v>
      </c>
      <c r="AH594" s="208">
        <v>2.0939999999999999</v>
      </c>
      <c r="AI594" s="208">
        <v>1.6339999999999999</v>
      </c>
      <c r="AJ594" s="24"/>
      <c r="AK594" s="24"/>
      <c r="AL594" s="24"/>
      <c r="AM594" s="208">
        <v>1.3560000000000001</v>
      </c>
      <c r="AN594" s="208">
        <v>1.992</v>
      </c>
      <c r="AO594" s="208">
        <v>4.6829999999999998</v>
      </c>
      <c r="AP594" s="208">
        <v>5.2889999999999997</v>
      </c>
      <c r="AQ594" s="208">
        <v>7.1230000000000002</v>
      </c>
      <c r="AR594" s="208">
        <v>5.7430000000000003</v>
      </c>
      <c r="AS594" s="208">
        <v>5.0940000000000003</v>
      </c>
      <c r="AT594" s="208">
        <v>2.488</v>
      </c>
      <c r="AU594" s="208">
        <v>1.494</v>
      </c>
      <c r="AV594" s="208">
        <v>9.5000000000000001E-2</v>
      </c>
      <c r="AW594" s="24"/>
      <c r="AX594" s="24"/>
      <c r="AY594" s="208">
        <v>0.84699999999999998</v>
      </c>
      <c r="AZ594" s="208">
        <v>1.6479999999999999</v>
      </c>
      <c r="BA594" s="208">
        <v>4.0670000000000002</v>
      </c>
      <c r="BB594" s="21">
        <f t="shared" si="101"/>
        <v>7.1230000000000002</v>
      </c>
      <c r="BC594" s="18"/>
      <c r="BD594" s="22">
        <f t="shared" si="103"/>
        <v>9.573924731182796</v>
      </c>
      <c r="BE594" s="21"/>
      <c r="BG594" s="10"/>
      <c r="BH594" s="21"/>
      <c r="BI594" s="22"/>
      <c r="BJ594" s="21"/>
      <c r="BK594" s="21">
        <v>0</v>
      </c>
      <c r="BL594" s="22">
        <v>2.1368999999999999E-2</v>
      </c>
      <c r="BM594" s="21"/>
      <c r="BN594" s="21">
        <f t="shared" si="104"/>
        <v>0</v>
      </c>
      <c r="BO594" s="22">
        <f t="shared" si="104"/>
        <v>8.5475999999999996E-2</v>
      </c>
      <c r="BP594" s="21">
        <f t="shared" si="104"/>
        <v>0</v>
      </c>
    </row>
    <row r="595" spans="1:68" ht="11.1" hidden="1" customHeight="1" outlineLevel="2" x14ac:dyDescent="0.2">
      <c r="A595" s="10"/>
      <c r="B595" s="18"/>
      <c r="C595" s="18"/>
      <c r="D595" s="18"/>
      <c r="E595" s="23" t="s">
        <v>531</v>
      </c>
      <c r="F595" s="208">
        <v>7.359</v>
      </c>
      <c r="G595" s="208">
        <v>5.1369999999999996</v>
      </c>
      <c r="H595" s="208">
        <v>3.1859999999999999</v>
      </c>
      <c r="I595" s="239">
        <v>2.4039999999999999</v>
      </c>
      <c r="J595" s="239"/>
      <c r="K595" s="208">
        <v>0.56499999999999995</v>
      </c>
      <c r="L595" s="208">
        <v>1.4E-2</v>
      </c>
      <c r="M595" s="24"/>
      <c r="N595" s="24"/>
      <c r="O595" s="208">
        <v>0.41399999999999998</v>
      </c>
      <c r="P595" s="208">
        <v>1.609</v>
      </c>
      <c r="Q595" s="208">
        <v>3.5169999999999999</v>
      </c>
      <c r="R595" s="208">
        <v>4.3410000000000002</v>
      </c>
      <c r="S595" s="208">
        <v>5.7</v>
      </c>
      <c r="T595" s="208">
        <v>5.2569999999999997</v>
      </c>
      <c r="U595" s="208">
        <v>3.298</v>
      </c>
      <c r="V595" s="208">
        <v>1.5429999999999999</v>
      </c>
      <c r="W595" s="208">
        <v>0.47399999999999998</v>
      </c>
      <c r="X595" s="208">
        <v>1.7000000000000001E-2</v>
      </c>
      <c r="Y595" s="24"/>
      <c r="Z595" s="24"/>
      <c r="AA595" s="208">
        <v>9.7000000000000003E-2</v>
      </c>
      <c r="AB595" s="208">
        <v>1.6</v>
      </c>
      <c r="AC595" s="208">
        <v>3.919</v>
      </c>
      <c r="AD595" s="208">
        <v>4.5750000000000002</v>
      </c>
      <c r="AE595" s="208">
        <v>6.2169999999999996</v>
      </c>
      <c r="AF595" s="208">
        <v>3.8849999999999998</v>
      </c>
      <c r="AG595" s="208">
        <v>3.3679999999999999</v>
      </c>
      <c r="AH595" s="208">
        <v>1.454</v>
      </c>
      <c r="AI595" s="208">
        <v>0.85499999999999998</v>
      </c>
      <c r="AJ595" s="24"/>
      <c r="AK595" s="208">
        <v>1.7999999999999999E-2</v>
      </c>
      <c r="AL595" s="24"/>
      <c r="AM595" s="208">
        <v>0.28699999999999998</v>
      </c>
      <c r="AN595" s="208">
        <v>1.4690000000000001</v>
      </c>
      <c r="AO595" s="208">
        <v>4.0490000000000004</v>
      </c>
      <c r="AP595" s="208">
        <v>4.149</v>
      </c>
      <c r="AQ595" s="208">
        <v>5.5579999999999998</v>
      </c>
      <c r="AR595" s="208">
        <v>4.319</v>
      </c>
      <c r="AS595" s="208">
        <v>4.0780000000000003</v>
      </c>
      <c r="AT595" s="208">
        <v>1.8740000000000001</v>
      </c>
      <c r="AU595" s="208">
        <v>1.046</v>
      </c>
      <c r="AV595" s="208">
        <v>2.1000000000000001E-2</v>
      </c>
      <c r="AW595" s="24"/>
      <c r="AX595" s="24"/>
      <c r="AY595" s="208">
        <v>0.93100000000000005</v>
      </c>
      <c r="AZ595" s="208">
        <v>1.5669999999999999</v>
      </c>
      <c r="BA595" s="208">
        <v>3.8250000000000002</v>
      </c>
      <c r="BB595" s="21">
        <f t="shared" si="101"/>
        <v>7.359</v>
      </c>
      <c r="BC595" s="18"/>
      <c r="BD595" s="22">
        <f t="shared" si="103"/>
        <v>9.8911290322580641</v>
      </c>
      <c r="BE595" s="21"/>
      <c r="BG595" s="10"/>
      <c r="BH595" s="21"/>
      <c r="BI595" s="22"/>
      <c r="BJ595" s="21"/>
      <c r="BK595" s="21">
        <v>0</v>
      </c>
      <c r="BL595" s="22">
        <v>2.2076999999999999E-2</v>
      </c>
      <c r="BM595" s="21"/>
      <c r="BN595" s="21">
        <f t="shared" si="104"/>
        <v>0</v>
      </c>
      <c r="BO595" s="22">
        <f t="shared" si="104"/>
        <v>8.8307999999999998E-2</v>
      </c>
      <c r="BP595" s="21">
        <f t="shared" si="104"/>
        <v>0</v>
      </c>
    </row>
    <row r="596" spans="1:68" ht="11.1" hidden="1" customHeight="1" outlineLevel="2" x14ac:dyDescent="0.2">
      <c r="A596" s="10"/>
      <c r="B596" s="18"/>
      <c r="C596" s="18"/>
      <c r="D596" s="18"/>
      <c r="E596" s="23" t="s">
        <v>532</v>
      </c>
      <c r="F596" s="208">
        <v>0.85699999999999998</v>
      </c>
      <c r="G596" s="208">
        <v>0.59</v>
      </c>
      <c r="H596" s="208">
        <v>0.39100000000000001</v>
      </c>
      <c r="I596" s="239">
        <v>0.28000000000000003</v>
      </c>
      <c r="J596" s="239"/>
      <c r="K596" s="208">
        <v>6.3E-2</v>
      </c>
      <c r="L596" s="208">
        <v>2E-3</v>
      </c>
      <c r="M596" s="24"/>
      <c r="N596" s="24"/>
      <c r="O596" s="208">
        <v>3.2000000000000001E-2</v>
      </c>
      <c r="P596" s="208">
        <v>0.223</v>
      </c>
      <c r="Q596" s="208">
        <v>0.41199999999999998</v>
      </c>
      <c r="R596" s="208">
        <v>0.52</v>
      </c>
      <c r="S596" s="208">
        <v>0.67100000000000004</v>
      </c>
      <c r="T596" s="208">
        <v>0.64</v>
      </c>
      <c r="U596" s="208">
        <v>0.39800000000000002</v>
      </c>
      <c r="V596" s="208">
        <v>0.223</v>
      </c>
      <c r="W596" s="208">
        <v>5.8000000000000003E-2</v>
      </c>
      <c r="X596" s="208">
        <v>0.01</v>
      </c>
      <c r="Y596" s="24"/>
      <c r="Z596" s="24"/>
      <c r="AA596" s="208">
        <v>2.4E-2</v>
      </c>
      <c r="AB596" s="208">
        <v>0.20699999999999999</v>
      </c>
      <c r="AC596" s="208">
        <v>0.48499999999999999</v>
      </c>
      <c r="AD596" s="208">
        <v>0.63200000000000001</v>
      </c>
      <c r="AE596" s="208">
        <v>0.82199999999999995</v>
      </c>
      <c r="AF596" s="208">
        <v>0.54900000000000004</v>
      </c>
      <c r="AG596" s="208">
        <v>0.39100000000000001</v>
      </c>
      <c r="AH596" s="208">
        <v>0.16200000000000001</v>
      </c>
      <c r="AI596" s="208">
        <v>8.4000000000000005E-2</v>
      </c>
      <c r="AJ596" s="24"/>
      <c r="AK596" s="24"/>
      <c r="AL596" s="24"/>
      <c r="AM596" s="208">
        <v>5.0999999999999997E-2</v>
      </c>
      <c r="AN596" s="208">
        <v>0.19600000000000001</v>
      </c>
      <c r="AO596" s="208">
        <v>0.53100000000000003</v>
      </c>
      <c r="AP596" s="208">
        <v>0.59899999999999998</v>
      </c>
      <c r="AQ596" s="208">
        <v>0.79400000000000004</v>
      </c>
      <c r="AR596" s="208">
        <v>0.57699999999999996</v>
      </c>
      <c r="AS596" s="208">
        <v>0.498</v>
      </c>
      <c r="AT596" s="208">
        <v>0.19</v>
      </c>
      <c r="AU596" s="208">
        <v>6.6000000000000003E-2</v>
      </c>
      <c r="AV596" s="24"/>
      <c r="AW596" s="24"/>
      <c r="AX596" s="24"/>
      <c r="AY596" s="208">
        <v>0.04</v>
      </c>
      <c r="AZ596" s="208">
        <v>0.109</v>
      </c>
      <c r="BA596" s="208">
        <v>0.41499999999999998</v>
      </c>
      <c r="BB596" s="21">
        <f t="shared" si="101"/>
        <v>0.85699999999999998</v>
      </c>
      <c r="BC596" s="18"/>
      <c r="BD596" s="22">
        <f t="shared" si="103"/>
        <v>1.1518817204301075</v>
      </c>
      <c r="BE596" s="21"/>
      <c r="BG596" s="10"/>
      <c r="BH596" s="21"/>
      <c r="BI596" s="22"/>
      <c r="BJ596" s="21"/>
      <c r="BK596" s="21">
        <v>0</v>
      </c>
      <c r="BL596" s="22">
        <v>2.5709999999999999E-3</v>
      </c>
      <c r="BM596" s="21"/>
      <c r="BN596" s="21">
        <f t="shared" si="104"/>
        <v>0</v>
      </c>
      <c r="BO596" s="22">
        <f t="shared" si="104"/>
        <v>1.0284E-2</v>
      </c>
      <c r="BP596" s="21">
        <f t="shared" si="104"/>
        <v>0</v>
      </c>
    </row>
    <row r="597" spans="1:68" ht="11.1" hidden="1" customHeight="1" outlineLevel="2" x14ac:dyDescent="0.2">
      <c r="A597" s="10"/>
      <c r="B597" s="18"/>
      <c r="C597" s="18"/>
      <c r="D597" s="18"/>
      <c r="E597" s="23" t="s">
        <v>533</v>
      </c>
      <c r="F597" s="208">
        <v>3.1070000000000002</v>
      </c>
      <c r="G597" s="208">
        <v>2.109</v>
      </c>
      <c r="H597" s="208">
        <v>1.397</v>
      </c>
      <c r="I597" s="239">
        <v>1.3420000000000001</v>
      </c>
      <c r="J597" s="239"/>
      <c r="K597" s="208">
        <v>0.54900000000000004</v>
      </c>
      <c r="L597" s="208">
        <v>0.33800000000000002</v>
      </c>
      <c r="M597" s="24"/>
      <c r="N597" s="208">
        <v>0.64900000000000002</v>
      </c>
      <c r="O597" s="208">
        <v>0.22</v>
      </c>
      <c r="P597" s="208">
        <v>0.80500000000000005</v>
      </c>
      <c r="Q597" s="208">
        <v>1.1499999999999999</v>
      </c>
      <c r="R597" s="208">
        <v>1.921</v>
      </c>
      <c r="S597" s="208">
        <v>2.133</v>
      </c>
      <c r="T597" s="208">
        <v>1.9350000000000001</v>
      </c>
      <c r="U597" s="208">
        <v>1.4710000000000001</v>
      </c>
      <c r="V597" s="208">
        <v>0.89500000000000002</v>
      </c>
      <c r="W597" s="208">
        <v>0.40100000000000002</v>
      </c>
      <c r="X597" s="208">
        <v>0.41</v>
      </c>
      <c r="Y597" s="24"/>
      <c r="Z597" s="208">
        <v>0.54500000000000004</v>
      </c>
      <c r="AA597" s="208">
        <v>0.41699999999999998</v>
      </c>
      <c r="AB597" s="208">
        <v>0.84299999999999997</v>
      </c>
      <c r="AC597" s="208">
        <v>1.575</v>
      </c>
      <c r="AD597" s="208">
        <v>2.0960000000000001</v>
      </c>
      <c r="AE597" s="208">
        <v>2.1520000000000001</v>
      </c>
      <c r="AF597" s="208">
        <v>1.57</v>
      </c>
      <c r="AG597" s="208">
        <v>1.3260000000000001</v>
      </c>
      <c r="AH597" s="208">
        <v>0.85</v>
      </c>
      <c r="AI597" s="208">
        <v>0.54700000000000004</v>
      </c>
      <c r="AJ597" s="24"/>
      <c r="AK597" s="208">
        <v>0.754</v>
      </c>
      <c r="AL597" s="24"/>
      <c r="AM597" s="208">
        <v>0.67700000000000005</v>
      </c>
      <c r="AN597" s="208">
        <v>0.79</v>
      </c>
      <c r="AO597" s="208">
        <v>1.7010000000000001</v>
      </c>
      <c r="AP597" s="208">
        <v>1.9810000000000001</v>
      </c>
      <c r="AQ597" s="208">
        <v>2.1269999999999998</v>
      </c>
      <c r="AR597" s="208">
        <v>1.7989999999999999</v>
      </c>
      <c r="AS597" s="208">
        <v>1.599</v>
      </c>
      <c r="AT597" s="208">
        <v>0.90200000000000002</v>
      </c>
      <c r="AU597" s="208">
        <v>0.48499999999999999</v>
      </c>
      <c r="AV597" s="208">
        <v>0.29499999999999998</v>
      </c>
      <c r="AW597" s="24"/>
      <c r="AX597" s="24"/>
      <c r="AY597" s="208">
        <v>0.86299999999999999</v>
      </c>
      <c r="AZ597" s="208">
        <v>0.61299999999999999</v>
      </c>
      <c r="BA597" s="208">
        <v>1.3859999999999999</v>
      </c>
      <c r="BB597" s="21">
        <f t="shared" si="101"/>
        <v>3.1070000000000002</v>
      </c>
      <c r="BC597" s="18"/>
      <c r="BD597" s="22">
        <f t="shared" si="103"/>
        <v>4.1760752688172049</v>
      </c>
      <c r="BE597" s="21"/>
      <c r="BG597" s="10"/>
      <c r="BH597" s="21"/>
      <c r="BI597" s="22"/>
      <c r="BJ597" s="21"/>
      <c r="BK597" s="21">
        <v>0</v>
      </c>
      <c r="BL597" s="22">
        <v>9.3210000000000029E-3</v>
      </c>
      <c r="BM597" s="21"/>
      <c r="BN597" s="21">
        <f t="shared" si="104"/>
        <v>0</v>
      </c>
      <c r="BO597" s="22">
        <f t="shared" si="104"/>
        <v>3.7284000000000012E-2</v>
      </c>
      <c r="BP597" s="21">
        <f t="shared" si="104"/>
        <v>0</v>
      </c>
    </row>
    <row r="598" spans="1:68" ht="11.1" hidden="1" customHeight="1" outlineLevel="2" x14ac:dyDescent="0.2">
      <c r="A598" s="10"/>
      <c r="B598" s="18"/>
      <c r="C598" s="18"/>
      <c r="D598" s="18"/>
      <c r="E598" s="23" t="s">
        <v>534</v>
      </c>
      <c r="F598" s="208">
        <v>0.434</v>
      </c>
      <c r="G598" s="208">
        <v>0.34799999999999998</v>
      </c>
      <c r="H598" s="208">
        <v>0.318</v>
      </c>
      <c r="I598" s="239">
        <v>0.28899999999999998</v>
      </c>
      <c r="J598" s="239"/>
      <c r="K598" s="208">
        <v>0.21</v>
      </c>
      <c r="L598" s="208">
        <v>0.22700000000000001</v>
      </c>
      <c r="M598" s="24"/>
      <c r="N598" s="208">
        <v>0.22500000000000001</v>
      </c>
      <c r="O598" s="208">
        <v>9.0999999999999998E-2</v>
      </c>
      <c r="P598" s="208">
        <v>0.28399999999999997</v>
      </c>
      <c r="Q598" s="208">
        <v>0.17899999999999999</v>
      </c>
      <c r="R598" s="208">
        <v>0.11899999999999999</v>
      </c>
      <c r="S598" s="208">
        <v>9.4E-2</v>
      </c>
      <c r="T598" s="208">
        <v>9.0999999999999998E-2</v>
      </c>
      <c r="U598" s="208">
        <v>8.5000000000000006E-2</v>
      </c>
      <c r="V598" s="208">
        <v>6.2E-2</v>
      </c>
      <c r="W598" s="208">
        <v>6.7000000000000004E-2</v>
      </c>
      <c r="X598" s="208">
        <v>6.9000000000000006E-2</v>
      </c>
      <c r="Y598" s="24"/>
      <c r="Z598" s="208">
        <v>0.106</v>
      </c>
      <c r="AA598" s="208">
        <v>9.9000000000000005E-2</v>
      </c>
      <c r="AB598" s="208">
        <v>8.5000000000000006E-2</v>
      </c>
      <c r="AC598" s="208">
        <v>7.5999999999999998E-2</v>
      </c>
      <c r="AD598" s="208">
        <v>9.1999999999999998E-2</v>
      </c>
      <c r="AE598" s="208">
        <v>0.09</v>
      </c>
      <c r="AF598" s="208">
        <v>6.3E-2</v>
      </c>
      <c r="AG598" s="208">
        <v>6.4000000000000001E-2</v>
      </c>
      <c r="AH598" s="208">
        <v>5.1999999999999998E-2</v>
      </c>
      <c r="AI598" s="208">
        <v>5.5E-2</v>
      </c>
      <c r="AJ598" s="24"/>
      <c r="AK598" s="208">
        <v>0.129</v>
      </c>
      <c r="AL598" s="24"/>
      <c r="AM598" s="208">
        <v>0.121</v>
      </c>
      <c r="AN598" s="208">
        <v>7.9000000000000001E-2</v>
      </c>
      <c r="AO598" s="208">
        <v>9.0999999999999998E-2</v>
      </c>
      <c r="AP598" s="208">
        <v>9.1999999999999998E-2</v>
      </c>
      <c r="AQ598" s="208">
        <v>8.8999999999999996E-2</v>
      </c>
      <c r="AR598" s="208">
        <v>8.6999999999999994E-2</v>
      </c>
      <c r="AS598" s="208">
        <v>8.8999999999999996E-2</v>
      </c>
      <c r="AT598" s="208">
        <v>0.06</v>
      </c>
      <c r="AU598" s="208">
        <v>6.5000000000000002E-2</v>
      </c>
      <c r="AV598" s="208">
        <v>5.7000000000000002E-2</v>
      </c>
      <c r="AW598" s="24"/>
      <c r="AX598" s="24"/>
      <c r="AY598" s="208">
        <v>0.16900000000000001</v>
      </c>
      <c r="AZ598" s="208">
        <v>6.7000000000000004E-2</v>
      </c>
      <c r="BA598" s="208">
        <v>8.8999999999999996E-2</v>
      </c>
      <c r="BB598" s="21">
        <f t="shared" si="101"/>
        <v>0.434</v>
      </c>
      <c r="BC598" s="18"/>
      <c r="BD598" s="22">
        <f t="shared" si="103"/>
        <v>0.58333333333333337</v>
      </c>
      <c r="BE598" s="21"/>
      <c r="BG598" s="10"/>
      <c r="BH598" s="21"/>
      <c r="BI598" s="22"/>
      <c r="BJ598" s="21"/>
      <c r="BK598" s="21">
        <v>0</v>
      </c>
      <c r="BL598" s="22">
        <v>1.302E-3</v>
      </c>
      <c r="BM598" s="21"/>
      <c r="BN598" s="21">
        <f t="shared" si="104"/>
        <v>0</v>
      </c>
      <c r="BO598" s="22">
        <f t="shared" si="104"/>
        <v>5.208E-3</v>
      </c>
      <c r="BP598" s="21">
        <f t="shared" si="104"/>
        <v>0</v>
      </c>
    </row>
    <row r="599" spans="1:68" ht="11.1" hidden="1" customHeight="1" outlineLevel="1" collapsed="1" x14ac:dyDescent="0.2">
      <c r="A599" s="10"/>
      <c r="B599" s="18"/>
      <c r="C599" s="18"/>
      <c r="D599" s="18"/>
      <c r="E599" s="19" t="s">
        <v>535</v>
      </c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9">
        <v>0.29899999999999999</v>
      </c>
      <c r="BA599" s="209">
        <v>0.59099999999999997</v>
      </c>
      <c r="BB599" s="21">
        <f t="shared" si="101"/>
        <v>0.59099999999999997</v>
      </c>
      <c r="BC599" s="18">
        <v>5.6</v>
      </c>
      <c r="BD599" s="22">
        <f t="shared" si="103"/>
        <v>0.79435483870967738</v>
      </c>
      <c r="BE599" s="21">
        <f>BC599-BD599</f>
        <v>4.8056451612903226</v>
      </c>
      <c r="BF599" s="2">
        <v>5.6</v>
      </c>
      <c r="BG599" s="10">
        <v>6</v>
      </c>
      <c r="BH599" s="21">
        <f t="shared" si="102"/>
        <v>4.1663999999999998E-3</v>
      </c>
      <c r="BI599" s="22">
        <f t="shared" si="102"/>
        <v>5.9100000000000005E-4</v>
      </c>
      <c r="BJ599" s="21">
        <f>BH599-BI599</f>
        <v>3.5753999999999998E-3</v>
      </c>
      <c r="BK599" s="21">
        <v>1.2499199999999999E-2</v>
      </c>
      <c r="BL599" s="22">
        <v>1.7730000000000003E-3</v>
      </c>
      <c r="BM599" s="21">
        <v>1.0726199999999998E-2</v>
      </c>
      <c r="BN599" s="21">
        <f t="shared" si="104"/>
        <v>4.9996799999999994E-2</v>
      </c>
      <c r="BO599" s="22">
        <f t="shared" si="104"/>
        <v>7.0920000000000011E-3</v>
      </c>
      <c r="BP599" s="21">
        <f t="shared" si="104"/>
        <v>4.2904799999999993E-2</v>
      </c>
    </row>
    <row r="600" spans="1:68" ht="11.1" hidden="1" customHeight="1" outlineLevel="2" x14ac:dyDescent="0.2">
      <c r="A600" s="10"/>
      <c r="B600" s="18"/>
      <c r="C600" s="18"/>
      <c r="D600" s="18"/>
      <c r="E600" s="23" t="s">
        <v>536</v>
      </c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08">
        <v>0.29899999999999999</v>
      </c>
      <c r="BA600" s="208">
        <v>0.59099999999999997</v>
      </c>
      <c r="BB600" s="21">
        <f t="shared" si="101"/>
        <v>0.59099999999999997</v>
      </c>
      <c r="BC600" s="18"/>
      <c r="BD600" s="22">
        <f t="shared" si="103"/>
        <v>0.79435483870967738</v>
      </c>
      <c r="BE600" s="21"/>
      <c r="BF600" s="2">
        <v>5.6</v>
      </c>
      <c r="BG600" s="10"/>
      <c r="BH600" s="21"/>
      <c r="BI600" s="22"/>
      <c r="BJ600" s="21"/>
      <c r="BK600" s="21">
        <v>0</v>
      </c>
      <c r="BL600" s="22">
        <v>1.7730000000000003E-3</v>
      </c>
      <c r="BM600" s="21"/>
      <c r="BN600" s="21">
        <f t="shared" si="104"/>
        <v>0</v>
      </c>
      <c r="BO600" s="22">
        <f t="shared" si="104"/>
        <v>7.0920000000000011E-3</v>
      </c>
      <c r="BP600" s="21">
        <f t="shared" si="104"/>
        <v>0</v>
      </c>
    </row>
    <row r="601" spans="1:68" ht="11.1" customHeight="1" outlineLevel="1" collapsed="1" x14ac:dyDescent="0.2">
      <c r="A601" s="10"/>
      <c r="B601" s="18"/>
      <c r="C601" s="18"/>
      <c r="D601" s="18"/>
      <c r="E601" s="19" t="s">
        <v>537</v>
      </c>
      <c r="F601" s="209">
        <v>1.9059999999999999</v>
      </c>
      <c r="G601" s="209">
        <v>1.3129999999999999</v>
      </c>
      <c r="H601" s="209">
        <v>0.95</v>
      </c>
      <c r="I601" s="240">
        <v>0.82299999999999995</v>
      </c>
      <c r="J601" s="240"/>
      <c r="K601" s="209">
        <v>0.36699999999999999</v>
      </c>
      <c r="L601" s="209">
        <v>0.109</v>
      </c>
      <c r="M601" s="20"/>
      <c r="N601" s="209">
        <v>0.189</v>
      </c>
      <c r="O601" s="209">
        <v>0.371</v>
      </c>
      <c r="P601" s="209">
        <v>0.748</v>
      </c>
      <c r="Q601" s="209">
        <v>1.264</v>
      </c>
      <c r="R601" s="209">
        <v>1.419</v>
      </c>
      <c r="S601" s="209">
        <v>1.7789999999999999</v>
      </c>
      <c r="T601" s="209">
        <v>1.5860000000000001</v>
      </c>
      <c r="U601" s="209">
        <v>1.18</v>
      </c>
      <c r="V601" s="209">
        <v>0.82799999999999996</v>
      </c>
      <c r="W601" s="209">
        <v>0.495</v>
      </c>
      <c r="X601" s="209">
        <v>0.28499999999999998</v>
      </c>
      <c r="Y601" s="20"/>
      <c r="Z601" s="209">
        <v>0.30499999999999999</v>
      </c>
      <c r="AA601" s="209">
        <v>0.32100000000000001</v>
      </c>
      <c r="AB601" s="209">
        <v>0.58699999999999997</v>
      </c>
      <c r="AC601" s="209">
        <v>0.97299999999999998</v>
      </c>
      <c r="AD601" s="209">
        <v>1.016</v>
      </c>
      <c r="AE601" s="209">
        <v>1.353</v>
      </c>
      <c r="AF601" s="209">
        <v>0.84899999999999998</v>
      </c>
      <c r="AG601" s="209">
        <v>0.78100000000000003</v>
      </c>
      <c r="AH601" s="209">
        <v>0.49199999999999999</v>
      </c>
      <c r="AI601" s="209">
        <v>0.435</v>
      </c>
      <c r="AJ601" s="20"/>
      <c r="AK601" s="209">
        <v>0.24199999999999999</v>
      </c>
      <c r="AL601" s="20"/>
      <c r="AM601" s="209">
        <v>0.78800000000000003</v>
      </c>
      <c r="AN601" s="209">
        <v>1.244</v>
      </c>
      <c r="AO601" s="209">
        <v>2.1680000000000001</v>
      </c>
      <c r="AP601" s="209">
        <v>2.17</v>
      </c>
      <c r="AQ601" s="209">
        <v>3.004</v>
      </c>
      <c r="AR601" s="209">
        <v>2.3660000000000001</v>
      </c>
      <c r="AS601" s="209">
        <v>2.1150000000000002</v>
      </c>
      <c r="AT601" s="209">
        <v>1.214</v>
      </c>
      <c r="AU601" s="209">
        <v>0.85799999999999998</v>
      </c>
      <c r="AV601" s="209">
        <v>0.214</v>
      </c>
      <c r="AW601" s="20"/>
      <c r="AX601" s="20"/>
      <c r="AY601" s="209">
        <v>1.042</v>
      </c>
      <c r="AZ601" s="209">
        <v>0.96099999999999997</v>
      </c>
      <c r="BA601" s="209">
        <v>1.877</v>
      </c>
      <c r="BB601" s="21">
        <f t="shared" si="101"/>
        <v>3.004</v>
      </c>
      <c r="BC601" s="18">
        <v>9.5</v>
      </c>
      <c r="BD601" s="22">
        <f t="shared" si="103"/>
        <v>4.0376344086021501</v>
      </c>
      <c r="BE601" s="21">
        <f>BC601-BD601</f>
        <v>5.4623655913978499</v>
      </c>
      <c r="BF601" s="2">
        <v>9.5</v>
      </c>
      <c r="BG601" s="10">
        <v>7</v>
      </c>
      <c r="BH601" s="21">
        <f t="shared" si="102"/>
        <v>7.0679999999999996E-3</v>
      </c>
      <c r="BI601" s="22">
        <f t="shared" si="102"/>
        <v>3.0039999999999997E-3</v>
      </c>
      <c r="BJ601" s="21">
        <f>BH601-BI601</f>
        <v>4.0639999999999999E-3</v>
      </c>
      <c r="BK601" s="21">
        <v>2.1204000000000001E-2</v>
      </c>
      <c r="BL601" s="22">
        <v>9.0119999999999992E-3</v>
      </c>
      <c r="BM601" s="21">
        <v>1.2192000000000001E-2</v>
      </c>
      <c r="BN601" s="21">
        <f t="shared" si="104"/>
        <v>8.4816000000000003E-2</v>
      </c>
      <c r="BO601" s="22">
        <f t="shared" si="104"/>
        <v>3.6047999999999997E-2</v>
      </c>
      <c r="BP601" s="21">
        <f t="shared" si="104"/>
        <v>4.8768000000000006E-2</v>
      </c>
    </row>
    <row r="602" spans="1:68" ht="11.1" hidden="1" customHeight="1" outlineLevel="2" x14ac:dyDescent="0.2">
      <c r="A602" s="10"/>
      <c r="B602" s="18"/>
      <c r="C602" s="18"/>
      <c r="D602" s="18"/>
      <c r="E602" s="23" t="s">
        <v>538</v>
      </c>
      <c r="F602" s="208">
        <v>1.9059999999999999</v>
      </c>
      <c r="G602" s="208">
        <v>1.3129999999999999</v>
      </c>
      <c r="H602" s="208">
        <v>0.95</v>
      </c>
      <c r="I602" s="239">
        <v>0.82299999999999995</v>
      </c>
      <c r="J602" s="239"/>
      <c r="K602" s="208">
        <v>0.36699999999999999</v>
      </c>
      <c r="L602" s="208">
        <v>0.109</v>
      </c>
      <c r="M602" s="24"/>
      <c r="N602" s="208">
        <v>0.189</v>
      </c>
      <c r="O602" s="208">
        <v>0.371</v>
      </c>
      <c r="P602" s="208">
        <v>0.748</v>
      </c>
      <c r="Q602" s="208">
        <v>1.264</v>
      </c>
      <c r="R602" s="208">
        <v>1.419</v>
      </c>
      <c r="S602" s="208">
        <v>1.7789999999999999</v>
      </c>
      <c r="T602" s="208">
        <v>1.5860000000000001</v>
      </c>
      <c r="U602" s="208">
        <v>1.18</v>
      </c>
      <c r="V602" s="208">
        <v>0.82799999999999996</v>
      </c>
      <c r="W602" s="208">
        <v>0.495</v>
      </c>
      <c r="X602" s="208">
        <v>0.28499999999999998</v>
      </c>
      <c r="Y602" s="24"/>
      <c r="Z602" s="208">
        <v>0.30499999999999999</v>
      </c>
      <c r="AA602" s="208">
        <v>0.32100000000000001</v>
      </c>
      <c r="AB602" s="208">
        <v>0.58699999999999997</v>
      </c>
      <c r="AC602" s="208">
        <v>0.97299999999999998</v>
      </c>
      <c r="AD602" s="208">
        <v>1.016</v>
      </c>
      <c r="AE602" s="208">
        <v>1.353</v>
      </c>
      <c r="AF602" s="208">
        <v>0.84899999999999998</v>
      </c>
      <c r="AG602" s="208">
        <v>0.78100000000000003</v>
      </c>
      <c r="AH602" s="208">
        <v>0.49199999999999999</v>
      </c>
      <c r="AI602" s="208">
        <v>0.435</v>
      </c>
      <c r="AJ602" s="24"/>
      <c r="AK602" s="208">
        <v>0.24199999999999999</v>
      </c>
      <c r="AL602" s="24"/>
      <c r="AM602" s="208">
        <v>0.78800000000000003</v>
      </c>
      <c r="AN602" s="208">
        <v>1.244</v>
      </c>
      <c r="AO602" s="208">
        <v>2.1680000000000001</v>
      </c>
      <c r="AP602" s="208">
        <v>2.17</v>
      </c>
      <c r="AQ602" s="208">
        <v>3.004</v>
      </c>
      <c r="AR602" s="208">
        <v>2.3660000000000001</v>
      </c>
      <c r="AS602" s="208">
        <v>2.1150000000000002</v>
      </c>
      <c r="AT602" s="208">
        <v>1.214</v>
      </c>
      <c r="AU602" s="208">
        <v>0.85799999999999998</v>
      </c>
      <c r="AV602" s="208">
        <v>0.214</v>
      </c>
      <c r="AW602" s="24"/>
      <c r="AX602" s="24"/>
      <c r="AY602" s="208">
        <v>1.042</v>
      </c>
      <c r="AZ602" s="208">
        <v>0.96099999999999997</v>
      </c>
      <c r="BA602" s="208">
        <v>1.877</v>
      </c>
      <c r="BB602" s="21">
        <f t="shared" si="101"/>
        <v>3.004</v>
      </c>
      <c r="BC602" s="18"/>
      <c r="BD602" s="22">
        <f t="shared" si="103"/>
        <v>4.0376344086021501</v>
      </c>
      <c r="BE602" s="21"/>
      <c r="BG602" s="10"/>
      <c r="BH602" s="21"/>
      <c r="BI602" s="22"/>
      <c r="BJ602" s="21"/>
      <c r="BK602" s="21">
        <v>0</v>
      </c>
      <c r="BL602" s="22">
        <v>9.0119999999999992E-3</v>
      </c>
      <c r="BM602" s="21"/>
      <c r="BN602" s="21">
        <f t="shared" si="104"/>
        <v>0</v>
      </c>
      <c r="BO602" s="22">
        <f t="shared" si="104"/>
        <v>3.6047999999999997E-2</v>
      </c>
      <c r="BP602" s="21">
        <f t="shared" si="104"/>
        <v>0</v>
      </c>
    </row>
    <row r="603" spans="1:68" ht="11.1" customHeight="1" outlineLevel="1" collapsed="1" x14ac:dyDescent="0.2">
      <c r="A603" s="10"/>
      <c r="B603" s="18"/>
      <c r="C603" s="18"/>
      <c r="D603" s="18"/>
      <c r="E603" s="19" t="s">
        <v>539</v>
      </c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9">
        <v>4.5389999999999997</v>
      </c>
      <c r="AI603" s="209">
        <v>0.26900000000000002</v>
      </c>
      <c r="AJ603" s="20"/>
      <c r="AK603" s="209">
        <v>0.13300000000000001</v>
      </c>
      <c r="AL603" s="20"/>
      <c r="AM603" s="209">
        <v>0.19500000000000001</v>
      </c>
      <c r="AN603" s="209">
        <v>0.40899999999999997</v>
      </c>
      <c r="AO603" s="209">
        <v>0.78500000000000003</v>
      </c>
      <c r="AP603" s="209">
        <v>0.68500000000000005</v>
      </c>
      <c r="AQ603" s="209">
        <v>1.022</v>
      </c>
      <c r="AR603" s="209">
        <v>0.78</v>
      </c>
      <c r="AS603" s="209">
        <v>0.71399999999999997</v>
      </c>
      <c r="AT603" s="209">
        <v>0.38400000000000001</v>
      </c>
      <c r="AU603" s="209">
        <v>0.223</v>
      </c>
      <c r="AV603" s="209">
        <v>2.3E-2</v>
      </c>
      <c r="AW603" s="20"/>
      <c r="AX603" s="20"/>
      <c r="AY603" s="209">
        <v>0.22900000000000001</v>
      </c>
      <c r="AZ603" s="209">
        <v>0.23599999999999999</v>
      </c>
      <c r="BA603" s="209">
        <v>0.64</v>
      </c>
      <c r="BB603" s="21">
        <f t="shared" si="101"/>
        <v>4.5389999999999997</v>
      </c>
      <c r="BC603" s="61">
        <f>BD603</f>
        <v>6.100806451612903</v>
      </c>
      <c r="BD603" s="22">
        <f t="shared" si="103"/>
        <v>6.100806451612903</v>
      </c>
      <c r="BE603" s="21">
        <f>BC603-BD603</f>
        <v>0</v>
      </c>
      <c r="BF603" s="2">
        <v>2.1</v>
      </c>
      <c r="BG603" s="10">
        <v>7</v>
      </c>
      <c r="BH603" s="21">
        <f t="shared" si="102"/>
        <v>4.5389999999999996E-3</v>
      </c>
      <c r="BI603" s="22">
        <f t="shared" si="102"/>
        <v>4.5389999999999996E-3</v>
      </c>
      <c r="BJ603" s="21">
        <f>BH603-BI603</f>
        <v>0</v>
      </c>
      <c r="BK603" s="21">
        <v>1.3616999999999999E-2</v>
      </c>
      <c r="BL603" s="22">
        <v>1.3616999999999999E-2</v>
      </c>
      <c r="BM603" s="21">
        <v>0</v>
      </c>
      <c r="BN603" s="21">
        <f t="shared" si="104"/>
        <v>5.4467999999999996E-2</v>
      </c>
      <c r="BO603" s="22">
        <f t="shared" si="104"/>
        <v>5.4467999999999996E-2</v>
      </c>
      <c r="BP603" s="21">
        <f t="shared" si="104"/>
        <v>0</v>
      </c>
    </row>
    <row r="604" spans="1:68" ht="11.1" hidden="1" customHeight="1" outlineLevel="2" x14ac:dyDescent="0.2">
      <c r="A604" s="10"/>
      <c r="B604" s="18"/>
      <c r="C604" s="18"/>
      <c r="D604" s="18"/>
      <c r="E604" s="23" t="s">
        <v>540</v>
      </c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08">
        <v>4.5389999999999997</v>
      </c>
      <c r="AI604" s="208">
        <v>0.26900000000000002</v>
      </c>
      <c r="AJ604" s="24"/>
      <c r="AK604" s="208">
        <v>0.13300000000000001</v>
      </c>
      <c r="AL604" s="24"/>
      <c r="AM604" s="208">
        <v>0.19500000000000001</v>
      </c>
      <c r="AN604" s="208">
        <v>0.40899999999999997</v>
      </c>
      <c r="AO604" s="208">
        <v>0.78500000000000003</v>
      </c>
      <c r="AP604" s="208">
        <v>0.68500000000000005</v>
      </c>
      <c r="AQ604" s="208">
        <v>1.022</v>
      </c>
      <c r="AR604" s="208">
        <v>0.78</v>
      </c>
      <c r="AS604" s="208">
        <v>0.71399999999999997</v>
      </c>
      <c r="AT604" s="208">
        <v>0.38400000000000001</v>
      </c>
      <c r="AU604" s="208">
        <v>0.223</v>
      </c>
      <c r="AV604" s="208">
        <v>2.3E-2</v>
      </c>
      <c r="AW604" s="24"/>
      <c r="AX604" s="24"/>
      <c r="AY604" s="208">
        <v>0.22900000000000001</v>
      </c>
      <c r="AZ604" s="208">
        <v>0.23599999999999999</v>
      </c>
      <c r="BA604" s="208">
        <v>0.64</v>
      </c>
      <c r="BB604" s="21">
        <f t="shared" si="101"/>
        <v>4.5389999999999997</v>
      </c>
      <c r="BC604" s="18"/>
      <c r="BD604" s="22">
        <f t="shared" si="103"/>
        <v>6.100806451612903</v>
      </c>
      <c r="BE604" s="21"/>
      <c r="BG604" s="10"/>
      <c r="BH604" s="21"/>
      <c r="BI604" s="22"/>
      <c r="BJ604" s="21"/>
      <c r="BK604" s="21">
        <v>0</v>
      </c>
      <c r="BL604" s="22">
        <v>1.3616999999999999E-2</v>
      </c>
      <c r="BM604" s="21"/>
      <c r="BN604" s="21">
        <f t="shared" si="104"/>
        <v>0</v>
      </c>
      <c r="BO604" s="22">
        <f t="shared" si="104"/>
        <v>5.4467999999999996E-2</v>
      </c>
      <c r="BP604" s="21">
        <f t="shared" si="104"/>
        <v>0</v>
      </c>
    </row>
    <row r="605" spans="1:68" ht="11.1" customHeight="1" outlineLevel="1" collapsed="1" x14ac:dyDescent="0.2">
      <c r="A605" s="10"/>
      <c r="B605" s="18"/>
      <c r="C605" s="18"/>
      <c r="D605" s="18"/>
      <c r="E605" s="19" t="s">
        <v>541</v>
      </c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9">
        <v>2.9590000000000001</v>
      </c>
      <c r="AO605" s="209">
        <v>0.66600000000000004</v>
      </c>
      <c r="AP605" s="209">
        <v>0.35199999999999998</v>
      </c>
      <c r="AQ605" s="209">
        <v>0.84899999999999998</v>
      </c>
      <c r="AR605" s="209">
        <v>0.59099999999999997</v>
      </c>
      <c r="AS605" s="209">
        <v>0.44900000000000001</v>
      </c>
      <c r="AT605" s="209">
        <v>0.14000000000000001</v>
      </c>
      <c r="AU605" s="209">
        <v>3.4000000000000002E-2</v>
      </c>
      <c r="AV605" s="209">
        <v>2.4E-2</v>
      </c>
      <c r="AW605" s="20"/>
      <c r="AX605" s="209">
        <v>5.0999999999999997E-2</v>
      </c>
      <c r="AY605" s="209">
        <v>0.113</v>
      </c>
      <c r="AZ605" s="209">
        <v>0.152</v>
      </c>
      <c r="BA605" s="209">
        <v>0.63</v>
      </c>
      <c r="BB605" s="21">
        <f t="shared" si="101"/>
        <v>2.9590000000000001</v>
      </c>
      <c r="BC605" s="61">
        <f>BD605</f>
        <v>3.977150537634409</v>
      </c>
      <c r="BD605" s="22">
        <f t="shared" si="103"/>
        <v>3.977150537634409</v>
      </c>
      <c r="BE605" s="21">
        <f>BC605-BD605</f>
        <v>0</v>
      </c>
      <c r="BF605" s="2">
        <v>4.05</v>
      </c>
      <c r="BG605" s="10">
        <v>7</v>
      </c>
      <c r="BH605" s="21">
        <f t="shared" si="102"/>
        <v>2.9590000000000003E-3</v>
      </c>
      <c r="BI605" s="22">
        <f t="shared" si="102"/>
        <v>2.9590000000000003E-3</v>
      </c>
      <c r="BJ605" s="21">
        <f>BH605-BI605</f>
        <v>0</v>
      </c>
      <c r="BK605" s="21">
        <v>8.8770000000000012E-3</v>
      </c>
      <c r="BL605" s="22">
        <v>8.8770000000000012E-3</v>
      </c>
      <c r="BM605" s="21">
        <v>0</v>
      </c>
      <c r="BN605" s="21">
        <f t="shared" si="104"/>
        <v>3.5508000000000005E-2</v>
      </c>
      <c r="BO605" s="22">
        <f t="shared" si="104"/>
        <v>3.5508000000000005E-2</v>
      </c>
      <c r="BP605" s="21">
        <f t="shared" si="104"/>
        <v>0</v>
      </c>
    </row>
    <row r="606" spans="1:68" ht="11.1" hidden="1" customHeight="1" outlineLevel="2" x14ac:dyDescent="0.2">
      <c r="A606" s="10"/>
      <c r="B606" s="18"/>
      <c r="C606" s="18"/>
      <c r="D606" s="18"/>
      <c r="E606" s="23" t="s">
        <v>542</v>
      </c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08">
        <v>2.9590000000000001</v>
      </c>
      <c r="AO606" s="208">
        <v>0.66600000000000004</v>
      </c>
      <c r="AP606" s="208">
        <v>0.35199999999999998</v>
      </c>
      <c r="AQ606" s="208">
        <v>0.84899999999999998</v>
      </c>
      <c r="AR606" s="208">
        <v>0.59099999999999997</v>
      </c>
      <c r="AS606" s="208">
        <v>0.44900000000000001</v>
      </c>
      <c r="AT606" s="208">
        <v>0.14000000000000001</v>
      </c>
      <c r="AU606" s="208">
        <v>3.4000000000000002E-2</v>
      </c>
      <c r="AV606" s="208">
        <v>2.4E-2</v>
      </c>
      <c r="AW606" s="24"/>
      <c r="AX606" s="208">
        <v>5.0999999999999997E-2</v>
      </c>
      <c r="AY606" s="208">
        <v>0.113</v>
      </c>
      <c r="AZ606" s="208">
        <v>0.152</v>
      </c>
      <c r="BA606" s="208">
        <v>0.63</v>
      </c>
      <c r="BB606" s="21">
        <f t="shared" si="101"/>
        <v>2.9590000000000001</v>
      </c>
      <c r="BC606" s="18"/>
      <c r="BD606" s="22">
        <f t="shared" si="103"/>
        <v>3.977150537634409</v>
      </c>
      <c r="BE606" s="21"/>
      <c r="BG606" s="10"/>
      <c r="BH606" s="21"/>
      <c r="BI606" s="22"/>
      <c r="BJ606" s="21"/>
      <c r="BK606" s="21">
        <v>0</v>
      </c>
      <c r="BL606" s="22">
        <v>8.8770000000000012E-3</v>
      </c>
      <c r="BM606" s="21"/>
      <c r="BN606" s="21">
        <f t="shared" si="104"/>
        <v>0</v>
      </c>
      <c r="BO606" s="22">
        <f t="shared" si="104"/>
        <v>3.5508000000000005E-2</v>
      </c>
      <c r="BP606" s="21">
        <f t="shared" si="104"/>
        <v>0</v>
      </c>
    </row>
    <row r="607" spans="1:68" ht="11.1" hidden="1" customHeight="1" outlineLevel="1" collapsed="1" x14ac:dyDescent="0.2">
      <c r="A607" s="10"/>
      <c r="B607" s="18"/>
      <c r="C607" s="18"/>
      <c r="D607" s="18"/>
      <c r="E607" s="19" t="s">
        <v>543</v>
      </c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9">
        <v>0.115</v>
      </c>
      <c r="AZ607" s="209">
        <v>0.51500000000000001</v>
      </c>
      <c r="BA607" s="20"/>
      <c r="BB607" s="21">
        <f t="shared" si="101"/>
        <v>0.51500000000000001</v>
      </c>
      <c r="BC607" s="18">
        <v>4.5199999999999996</v>
      </c>
      <c r="BD607" s="22">
        <f t="shared" si="103"/>
        <v>0.69220430107526887</v>
      </c>
      <c r="BE607" s="21">
        <f>BC607-BD607</f>
        <v>3.8277956989247306</v>
      </c>
      <c r="BF607" s="2">
        <v>4.5199999999999996</v>
      </c>
      <c r="BG607" s="10">
        <v>6</v>
      </c>
      <c r="BH607" s="21">
        <f t="shared" si="102"/>
        <v>3.3628799999999995E-3</v>
      </c>
      <c r="BI607" s="22">
        <f t="shared" si="102"/>
        <v>5.1500000000000005E-4</v>
      </c>
      <c r="BJ607" s="21">
        <f>BH607-BI607</f>
        <v>2.8478799999999997E-3</v>
      </c>
      <c r="BK607" s="21">
        <v>1.0088639999999999E-2</v>
      </c>
      <c r="BL607" s="22">
        <v>1.5450000000000001E-3</v>
      </c>
      <c r="BM607" s="21">
        <v>8.5436399999999999E-3</v>
      </c>
      <c r="BN607" s="21">
        <f t="shared" si="104"/>
        <v>4.0354559999999998E-2</v>
      </c>
      <c r="BO607" s="22">
        <f t="shared" si="104"/>
        <v>6.1800000000000006E-3</v>
      </c>
      <c r="BP607" s="21">
        <f t="shared" si="104"/>
        <v>3.417456E-2</v>
      </c>
    </row>
    <row r="608" spans="1:68" ht="11.1" hidden="1" customHeight="1" outlineLevel="2" x14ac:dyDescent="0.2">
      <c r="A608" s="10"/>
      <c r="B608" s="18"/>
      <c r="C608" s="18"/>
      <c r="D608" s="18"/>
      <c r="E608" s="23" t="s">
        <v>544</v>
      </c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08">
        <v>0.115</v>
      </c>
      <c r="AZ608" s="208">
        <v>0.51500000000000001</v>
      </c>
      <c r="BA608" s="24"/>
      <c r="BB608" s="21">
        <f t="shared" si="101"/>
        <v>0.51500000000000001</v>
      </c>
      <c r="BC608" s="18"/>
      <c r="BD608" s="22">
        <f t="shared" si="103"/>
        <v>0.69220430107526887</v>
      </c>
      <c r="BE608" s="21"/>
      <c r="BG608" s="10"/>
      <c r="BH608" s="21"/>
      <c r="BI608" s="22"/>
      <c r="BJ608" s="21"/>
      <c r="BK608" s="21">
        <v>0</v>
      </c>
      <c r="BL608" s="22">
        <v>1.5450000000000001E-3</v>
      </c>
      <c r="BM608" s="21"/>
      <c r="BN608" s="21">
        <f t="shared" si="104"/>
        <v>0</v>
      </c>
      <c r="BO608" s="22">
        <f t="shared" si="104"/>
        <v>6.1800000000000006E-3</v>
      </c>
      <c r="BP608" s="21">
        <f t="shared" si="104"/>
        <v>0</v>
      </c>
    </row>
    <row r="609" spans="1:68" ht="11.1" hidden="1" customHeight="1" outlineLevel="1" collapsed="1" x14ac:dyDescent="0.2">
      <c r="A609" s="10"/>
      <c r="B609" s="18"/>
      <c r="C609" s="18"/>
      <c r="D609" s="18"/>
      <c r="E609" s="19" t="s">
        <v>545</v>
      </c>
      <c r="F609" s="209">
        <v>2.93</v>
      </c>
      <c r="G609" s="209">
        <v>2.2200000000000002</v>
      </c>
      <c r="H609" s="209">
        <v>1.4970000000000001</v>
      </c>
      <c r="I609" s="240">
        <v>1.1599999999999999</v>
      </c>
      <c r="J609" s="240"/>
      <c r="K609" s="209">
        <v>0.5</v>
      </c>
      <c r="L609" s="20"/>
      <c r="M609" s="20"/>
      <c r="N609" s="20"/>
      <c r="O609" s="209">
        <v>0.45100000000000001</v>
      </c>
      <c r="P609" s="209">
        <v>1.119</v>
      </c>
      <c r="Q609" s="209">
        <v>1.641</v>
      </c>
      <c r="R609" s="209">
        <v>1.9870000000000001</v>
      </c>
      <c r="S609" s="209">
        <v>2.8149999999999999</v>
      </c>
      <c r="T609" s="209">
        <v>2.2450000000000001</v>
      </c>
      <c r="U609" s="209">
        <v>1.8340000000000001</v>
      </c>
      <c r="V609" s="209">
        <v>0.97899999999999998</v>
      </c>
      <c r="W609" s="209">
        <v>0.53</v>
      </c>
      <c r="X609" s="209">
        <v>0.105</v>
      </c>
      <c r="Y609" s="20"/>
      <c r="Z609" s="20"/>
      <c r="AA609" s="20"/>
      <c r="AB609" s="209">
        <v>1.2549999999999999</v>
      </c>
      <c r="AC609" s="209">
        <v>1.8959999999999999</v>
      </c>
      <c r="AD609" s="209">
        <v>2.4089999999999998</v>
      </c>
      <c r="AE609" s="209">
        <v>3.1579999999999999</v>
      </c>
      <c r="AF609" s="209">
        <v>1.849</v>
      </c>
      <c r="AG609" s="209">
        <v>1.7230000000000001</v>
      </c>
      <c r="AH609" s="209">
        <v>1.0189999999999999</v>
      </c>
      <c r="AI609" s="209">
        <v>0.35499999999999998</v>
      </c>
      <c r="AJ609" s="20"/>
      <c r="AK609" s="20"/>
      <c r="AL609" s="20"/>
      <c r="AM609" s="209">
        <v>0.46800000000000003</v>
      </c>
      <c r="AN609" s="209">
        <v>1.1120000000000001</v>
      </c>
      <c r="AO609" s="209">
        <v>2.2610000000000001</v>
      </c>
      <c r="AP609" s="209">
        <v>2.3159999999999998</v>
      </c>
      <c r="AQ609" s="209">
        <v>3.4159999999999999</v>
      </c>
      <c r="AR609" s="209">
        <v>2.0409999999999999</v>
      </c>
      <c r="AS609" s="209">
        <v>1.895</v>
      </c>
      <c r="AT609" s="209">
        <v>1.032</v>
      </c>
      <c r="AU609" s="209">
        <v>0.53100000000000003</v>
      </c>
      <c r="AV609" s="20"/>
      <c r="AW609" s="20"/>
      <c r="AX609" s="20"/>
      <c r="AY609" s="209">
        <v>0.42299999999999999</v>
      </c>
      <c r="AZ609" s="209">
        <v>0.72099999999999997</v>
      </c>
      <c r="BA609" s="209">
        <v>1.7809999999999999</v>
      </c>
      <c r="BB609" s="21">
        <f t="shared" si="101"/>
        <v>3.4159999999999999</v>
      </c>
      <c r="BC609" s="18">
        <v>10.4</v>
      </c>
      <c r="BD609" s="22">
        <f t="shared" si="103"/>
        <v>4.591397849462366</v>
      </c>
      <c r="BE609" s="21">
        <f>BC609-BD609</f>
        <v>5.8086021505376344</v>
      </c>
      <c r="BF609" s="2">
        <v>10.4</v>
      </c>
      <c r="BG609" s="10">
        <v>6</v>
      </c>
      <c r="BH609" s="21">
        <f t="shared" si="102"/>
        <v>7.7376000000000007E-3</v>
      </c>
      <c r="BI609" s="22">
        <f t="shared" si="102"/>
        <v>3.4160000000000006E-3</v>
      </c>
      <c r="BJ609" s="21">
        <f>BH609-BI609</f>
        <v>4.3216000000000001E-3</v>
      </c>
      <c r="BK609" s="21">
        <v>2.3212800000000002E-2</v>
      </c>
      <c r="BL609" s="22">
        <v>1.0248000000000002E-2</v>
      </c>
      <c r="BM609" s="21">
        <v>1.29648E-2</v>
      </c>
      <c r="BN609" s="21">
        <f t="shared" si="104"/>
        <v>9.2851200000000009E-2</v>
      </c>
      <c r="BO609" s="22">
        <f t="shared" si="104"/>
        <v>4.0992000000000008E-2</v>
      </c>
      <c r="BP609" s="21">
        <f t="shared" si="104"/>
        <v>5.1859200000000001E-2</v>
      </c>
    </row>
    <row r="610" spans="1:68" ht="11.1" hidden="1" customHeight="1" outlineLevel="2" x14ac:dyDescent="0.2">
      <c r="A610" s="10"/>
      <c r="B610" s="18"/>
      <c r="C610" s="18"/>
      <c r="D610" s="18"/>
      <c r="E610" s="23" t="s">
        <v>546</v>
      </c>
      <c r="F610" s="208">
        <v>2.93</v>
      </c>
      <c r="G610" s="208">
        <v>2.2200000000000002</v>
      </c>
      <c r="H610" s="208">
        <v>1.4970000000000001</v>
      </c>
      <c r="I610" s="239">
        <v>1.1599999999999999</v>
      </c>
      <c r="J610" s="239"/>
      <c r="K610" s="208">
        <v>0.5</v>
      </c>
      <c r="L610" s="24"/>
      <c r="M610" s="24"/>
      <c r="N610" s="24"/>
      <c r="O610" s="208">
        <v>0.45100000000000001</v>
      </c>
      <c r="P610" s="208">
        <v>1.119</v>
      </c>
      <c r="Q610" s="208">
        <v>1.641</v>
      </c>
      <c r="R610" s="208">
        <v>1.9870000000000001</v>
      </c>
      <c r="S610" s="208">
        <v>2.8149999999999999</v>
      </c>
      <c r="T610" s="208">
        <v>2.2450000000000001</v>
      </c>
      <c r="U610" s="208">
        <v>1.8340000000000001</v>
      </c>
      <c r="V610" s="208">
        <v>0.97899999999999998</v>
      </c>
      <c r="W610" s="208">
        <v>0.53</v>
      </c>
      <c r="X610" s="208">
        <v>0.105</v>
      </c>
      <c r="Y610" s="24"/>
      <c r="Z610" s="24"/>
      <c r="AA610" s="24"/>
      <c r="AB610" s="208">
        <v>1.2549999999999999</v>
      </c>
      <c r="AC610" s="208">
        <v>1.8959999999999999</v>
      </c>
      <c r="AD610" s="208">
        <v>2.4089999999999998</v>
      </c>
      <c r="AE610" s="208">
        <v>3.1579999999999999</v>
      </c>
      <c r="AF610" s="208">
        <v>1.849</v>
      </c>
      <c r="AG610" s="208">
        <v>1.7230000000000001</v>
      </c>
      <c r="AH610" s="208">
        <v>1.0189999999999999</v>
      </c>
      <c r="AI610" s="208">
        <v>0.35499999999999998</v>
      </c>
      <c r="AJ610" s="24"/>
      <c r="AK610" s="24"/>
      <c r="AL610" s="24"/>
      <c r="AM610" s="208">
        <v>0.46800000000000003</v>
      </c>
      <c r="AN610" s="208">
        <v>1.1120000000000001</v>
      </c>
      <c r="AO610" s="208">
        <v>2.2610000000000001</v>
      </c>
      <c r="AP610" s="208">
        <v>2.3159999999999998</v>
      </c>
      <c r="AQ610" s="208">
        <v>3.4159999999999999</v>
      </c>
      <c r="AR610" s="208">
        <v>2.0409999999999999</v>
      </c>
      <c r="AS610" s="208">
        <v>1.895</v>
      </c>
      <c r="AT610" s="208">
        <v>1.032</v>
      </c>
      <c r="AU610" s="208">
        <v>0.53100000000000003</v>
      </c>
      <c r="AV610" s="24"/>
      <c r="AW610" s="24"/>
      <c r="AX610" s="24"/>
      <c r="AY610" s="208">
        <v>0.42299999999999999</v>
      </c>
      <c r="AZ610" s="208">
        <v>0.72099999999999997</v>
      </c>
      <c r="BA610" s="208">
        <v>1.7809999999999999</v>
      </c>
      <c r="BB610" s="21">
        <f t="shared" si="101"/>
        <v>3.4159999999999999</v>
      </c>
      <c r="BC610" s="18"/>
      <c r="BD610" s="22">
        <f t="shared" si="103"/>
        <v>4.591397849462366</v>
      </c>
      <c r="BE610" s="21"/>
      <c r="BG610" s="10"/>
      <c r="BH610" s="21"/>
      <c r="BI610" s="22"/>
      <c r="BJ610" s="21"/>
      <c r="BK610" s="21">
        <v>0</v>
      </c>
      <c r="BL610" s="22">
        <v>1.0248000000000002E-2</v>
      </c>
      <c r="BM610" s="21"/>
      <c r="BN610" s="21">
        <f t="shared" si="104"/>
        <v>0</v>
      </c>
      <c r="BO610" s="22">
        <f t="shared" si="104"/>
        <v>4.0992000000000008E-2</v>
      </c>
      <c r="BP610" s="21">
        <f t="shared" si="104"/>
        <v>0</v>
      </c>
    </row>
    <row r="611" spans="1:68" ht="11.1" customHeight="1" outlineLevel="1" collapsed="1" x14ac:dyDescent="0.2">
      <c r="A611" s="10"/>
      <c r="B611" s="18"/>
      <c r="C611" s="18"/>
      <c r="D611" s="18"/>
      <c r="E611" s="19" t="s">
        <v>547</v>
      </c>
      <c r="F611" s="209">
        <v>1.698</v>
      </c>
      <c r="G611" s="209">
        <v>1.246</v>
      </c>
      <c r="H611" s="209">
        <v>0.94199999999999995</v>
      </c>
      <c r="I611" s="240">
        <v>0.73699999999999999</v>
      </c>
      <c r="J611" s="240"/>
      <c r="K611" s="209">
        <v>0.43099999999999999</v>
      </c>
      <c r="L611" s="20"/>
      <c r="M611" s="20"/>
      <c r="N611" s="209">
        <v>0.182</v>
      </c>
      <c r="O611" s="209">
        <v>0.34</v>
      </c>
      <c r="P611" s="209">
        <v>0.75600000000000001</v>
      </c>
      <c r="Q611" s="209">
        <v>1.093</v>
      </c>
      <c r="R611" s="209">
        <v>1.2490000000000001</v>
      </c>
      <c r="S611" s="209">
        <v>1.64</v>
      </c>
      <c r="T611" s="209">
        <v>1.407</v>
      </c>
      <c r="U611" s="209">
        <v>1.1120000000000001</v>
      </c>
      <c r="V611" s="209">
        <v>0.60299999999999998</v>
      </c>
      <c r="W611" s="209">
        <v>0.38100000000000001</v>
      </c>
      <c r="X611" s="209">
        <v>0.156</v>
      </c>
      <c r="Y611" s="20"/>
      <c r="Z611" s="209">
        <v>8.5000000000000006E-2</v>
      </c>
      <c r="AA611" s="209">
        <v>0.22700000000000001</v>
      </c>
      <c r="AB611" s="209">
        <v>0.77800000000000002</v>
      </c>
      <c r="AC611" s="209">
        <v>1.2809999999999999</v>
      </c>
      <c r="AD611" s="209">
        <v>1.3540000000000001</v>
      </c>
      <c r="AE611" s="209">
        <v>1.69</v>
      </c>
      <c r="AF611" s="209">
        <v>1.216</v>
      </c>
      <c r="AG611" s="209">
        <v>1.0029999999999999</v>
      </c>
      <c r="AH611" s="209">
        <v>0.65200000000000002</v>
      </c>
      <c r="AI611" s="209">
        <v>0.47799999999999998</v>
      </c>
      <c r="AJ611" s="20"/>
      <c r="AK611" s="20"/>
      <c r="AL611" s="209">
        <v>0.22900000000000001</v>
      </c>
      <c r="AM611" s="209">
        <v>0.29299999999999998</v>
      </c>
      <c r="AN611" s="209">
        <v>0.69699999999999995</v>
      </c>
      <c r="AO611" s="209">
        <v>1.298</v>
      </c>
      <c r="AP611" s="209">
        <v>1.2829999999999999</v>
      </c>
      <c r="AQ611" s="209">
        <v>1.7929999999999999</v>
      </c>
      <c r="AR611" s="209">
        <v>1.3520000000000001</v>
      </c>
      <c r="AS611" s="209">
        <v>1.2110000000000001</v>
      </c>
      <c r="AT611" s="209">
        <v>0.68600000000000005</v>
      </c>
      <c r="AU611" s="209">
        <v>0.434</v>
      </c>
      <c r="AV611" s="209">
        <v>4.9000000000000002E-2</v>
      </c>
      <c r="AW611" s="20"/>
      <c r="AX611" s="20"/>
      <c r="AY611" s="209">
        <v>0.36299999999999999</v>
      </c>
      <c r="AZ611" s="209">
        <v>0.48099999999999998</v>
      </c>
      <c r="BA611" s="209">
        <v>1.1519999999999999</v>
      </c>
      <c r="BB611" s="21">
        <f t="shared" si="101"/>
        <v>1.7929999999999999</v>
      </c>
      <c r="BC611" s="18">
        <v>4.3</v>
      </c>
      <c r="BD611" s="22">
        <f t="shared" si="103"/>
        <v>2.4099462365591395</v>
      </c>
      <c r="BE611" s="21">
        <f>BC611-BD611</f>
        <v>1.8900537634408603</v>
      </c>
      <c r="BF611" s="2">
        <v>4.3</v>
      </c>
      <c r="BG611" s="10">
        <v>7</v>
      </c>
      <c r="BH611" s="21">
        <f t="shared" si="102"/>
        <v>3.1991999999999997E-3</v>
      </c>
      <c r="BI611" s="22">
        <f t="shared" si="102"/>
        <v>1.7929999999999997E-3</v>
      </c>
      <c r="BJ611" s="21">
        <f>BH611-BI611</f>
        <v>1.4062E-3</v>
      </c>
      <c r="BK611" s="21">
        <v>9.5975999999999995E-3</v>
      </c>
      <c r="BL611" s="22">
        <v>5.3789999999999992E-3</v>
      </c>
      <c r="BM611" s="21">
        <v>4.2186000000000003E-3</v>
      </c>
      <c r="BN611" s="21">
        <f t="shared" si="104"/>
        <v>3.8390399999999998E-2</v>
      </c>
      <c r="BO611" s="22">
        <f t="shared" si="104"/>
        <v>2.1515999999999997E-2</v>
      </c>
      <c r="BP611" s="21">
        <f t="shared" si="104"/>
        <v>1.6874400000000001E-2</v>
      </c>
    </row>
    <row r="612" spans="1:68" ht="11.1" hidden="1" customHeight="1" outlineLevel="2" x14ac:dyDescent="0.2">
      <c r="A612" s="10"/>
      <c r="B612" s="18"/>
      <c r="C612" s="18"/>
      <c r="D612" s="18"/>
      <c r="E612" s="23" t="s">
        <v>548</v>
      </c>
      <c r="F612" s="208">
        <v>1.698</v>
      </c>
      <c r="G612" s="208">
        <v>1.246</v>
      </c>
      <c r="H612" s="208">
        <v>0.94199999999999995</v>
      </c>
      <c r="I612" s="239">
        <v>0.73699999999999999</v>
      </c>
      <c r="J612" s="239"/>
      <c r="K612" s="208">
        <v>0.43099999999999999</v>
      </c>
      <c r="L612" s="24"/>
      <c r="M612" s="24"/>
      <c r="N612" s="208">
        <v>0.182</v>
      </c>
      <c r="O612" s="208">
        <v>0.34</v>
      </c>
      <c r="P612" s="208">
        <v>0.75600000000000001</v>
      </c>
      <c r="Q612" s="208">
        <v>1.093</v>
      </c>
      <c r="R612" s="208">
        <v>1.2490000000000001</v>
      </c>
      <c r="S612" s="208">
        <v>1.64</v>
      </c>
      <c r="T612" s="208">
        <v>1.407</v>
      </c>
      <c r="U612" s="208">
        <v>1.1120000000000001</v>
      </c>
      <c r="V612" s="208">
        <v>0.60299999999999998</v>
      </c>
      <c r="W612" s="208">
        <v>0.38100000000000001</v>
      </c>
      <c r="X612" s="208">
        <v>0.156</v>
      </c>
      <c r="Y612" s="24"/>
      <c r="Z612" s="208">
        <v>8.5000000000000006E-2</v>
      </c>
      <c r="AA612" s="208">
        <v>0.22700000000000001</v>
      </c>
      <c r="AB612" s="208">
        <v>0.77800000000000002</v>
      </c>
      <c r="AC612" s="208">
        <v>1.2809999999999999</v>
      </c>
      <c r="AD612" s="208">
        <v>1.3540000000000001</v>
      </c>
      <c r="AE612" s="208">
        <v>1.69</v>
      </c>
      <c r="AF612" s="208">
        <v>1.216</v>
      </c>
      <c r="AG612" s="208">
        <v>1.0029999999999999</v>
      </c>
      <c r="AH612" s="208">
        <v>0.65200000000000002</v>
      </c>
      <c r="AI612" s="208">
        <v>0.47799999999999998</v>
      </c>
      <c r="AJ612" s="24"/>
      <c r="AK612" s="24"/>
      <c r="AL612" s="208">
        <v>0.22900000000000001</v>
      </c>
      <c r="AM612" s="208">
        <v>0.29299999999999998</v>
      </c>
      <c r="AN612" s="208">
        <v>0.69699999999999995</v>
      </c>
      <c r="AO612" s="208">
        <v>1.298</v>
      </c>
      <c r="AP612" s="208">
        <v>1.2829999999999999</v>
      </c>
      <c r="AQ612" s="208">
        <v>1.7929999999999999</v>
      </c>
      <c r="AR612" s="208">
        <v>1.3520000000000001</v>
      </c>
      <c r="AS612" s="208">
        <v>1.2110000000000001</v>
      </c>
      <c r="AT612" s="208">
        <v>0.68600000000000005</v>
      </c>
      <c r="AU612" s="208">
        <v>0.434</v>
      </c>
      <c r="AV612" s="208">
        <v>4.9000000000000002E-2</v>
      </c>
      <c r="AW612" s="24"/>
      <c r="AX612" s="24"/>
      <c r="AY612" s="208">
        <v>0.36299999999999999</v>
      </c>
      <c r="AZ612" s="208">
        <v>0.48099999999999998</v>
      </c>
      <c r="BA612" s="208">
        <v>1.1519999999999999</v>
      </c>
      <c r="BB612" s="21">
        <f t="shared" si="101"/>
        <v>1.7929999999999999</v>
      </c>
      <c r="BC612" s="18"/>
      <c r="BD612" s="22">
        <f t="shared" si="103"/>
        <v>2.4099462365591395</v>
      </c>
      <c r="BE612" s="21"/>
      <c r="BG612" s="10"/>
      <c r="BH612" s="21"/>
      <c r="BI612" s="22"/>
      <c r="BJ612" s="21"/>
      <c r="BK612" s="21">
        <v>0</v>
      </c>
      <c r="BL612" s="22">
        <v>5.3789999999999992E-3</v>
      </c>
      <c r="BM612" s="21"/>
      <c r="BN612" s="21">
        <f t="shared" si="104"/>
        <v>0</v>
      </c>
      <c r="BO612" s="22">
        <f t="shared" si="104"/>
        <v>2.1515999999999997E-2</v>
      </c>
      <c r="BP612" s="21">
        <f t="shared" si="104"/>
        <v>0</v>
      </c>
    </row>
    <row r="613" spans="1:68" ht="11.1" hidden="1" customHeight="1" outlineLevel="1" collapsed="1" x14ac:dyDescent="0.2">
      <c r="A613" s="10"/>
      <c r="B613" s="18"/>
      <c r="C613" s="18"/>
      <c r="D613" s="18"/>
      <c r="E613" s="19" t="s">
        <v>549</v>
      </c>
      <c r="F613" s="209">
        <v>4.5149999999999997</v>
      </c>
      <c r="G613" s="209">
        <v>2.4980000000000002</v>
      </c>
      <c r="H613" s="209">
        <v>2.117</v>
      </c>
      <c r="I613" s="240">
        <v>1.5589999999999999</v>
      </c>
      <c r="J613" s="240"/>
      <c r="K613" s="209">
        <v>0.55900000000000005</v>
      </c>
      <c r="L613" s="20"/>
      <c r="M613" s="20"/>
      <c r="N613" s="20"/>
      <c r="O613" s="209">
        <v>0.66900000000000004</v>
      </c>
      <c r="P613" s="209">
        <v>1.4330000000000001</v>
      </c>
      <c r="Q613" s="209">
        <v>2.754</v>
      </c>
      <c r="R613" s="209">
        <v>3.87</v>
      </c>
      <c r="S613" s="209">
        <v>2.56</v>
      </c>
      <c r="T613" s="209">
        <v>2.2509999999999999</v>
      </c>
      <c r="U613" s="209">
        <v>1.7949999999999999</v>
      </c>
      <c r="V613" s="209">
        <v>0.96</v>
      </c>
      <c r="W613" s="209">
        <v>0.50800000000000001</v>
      </c>
      <c r="X613" s="209">
        <v>8.1000000000000003E-2</v>
      </c>
      <c r="Y613" s="20"/>
      <c r="Z613" s="20"/>
      <c r="AA613" s="209">
        <v>0.248</v>
      </c>
      <c r="AB613" s="209">
        <v>1.512</v>
      </c>
      <c r="AC613" s="209">
        <v>2.2959999999999998</v>
      </c>
      <c r="AD613" s="209">
        <v>3.3639999999999999</v>
      </c>
      <c r="AE613" s="209">
        <v>3.444</v>
      </c>
      <c r="AF613" s="209">
        <v>2.7290000000000001</v>
      </c>
      <c r="AG613" s="209">
        <v>1.9430000000000001</v>
      </c>
      <c r="AH613" s="209">
        <v>1.002</v>
      </c>
      <c r="AI613" s="209">
        <v>0.627</v>
      </c>
      <c r="AJ613" s="20"/>
      <c r="AK613" s="209">
        <v>0.128</v>
      </c>
      <c r="AL613" s="20"/>
      <c r="AM613" s="209">
        <v>0.55000000000000004</v>
      </c>
      <c r="AN613" s="209">
        <v>1.1879999999999999</v>
      </c>
      <c r="AO613" s="209">
        <v>2.62</v>
      </c>
      <c r="AP613" s="209">
        <v>3.141</v>
      </c>
      <c r="AQ613" s="209">
        <v>3.5590000000000002</v>
      </c>
      <c r="AR613" s="209">
        <v>3.161</v>
      </c>
      <c r="AS613" s="209">
        <v>2.4900000000000002</v>
      </c>
      <c r="AT613" s="209">
        <v>1.2470000000000001</v>
      </c>
      <c r="AU613" s="209">
        <v>0.68899999999999995</v>
      </c>
      <c r="AV613" s="209">
        <v>5.6000000000000001E-2</v>
      </c>
      <c r="AW613" s="20"/>
      <c r="AX613" s="20"/>
      <c r="AY613" s="209">
        <v>0.33</v>
      </c>
      <c r="AZ613" s="209">
        <v>0.497</v>
      </c>
      <c r="BA613" s="209">
        <v>1.1519999999999999</v>
      </c>
      <c r="BB613" s="21">
        <f>BB614+BB615</f>
        <v>4.6110000000000007</v>
      </c>
      <c r="BC613" s="61">
        <f>BD613</f>
        <v>6.1975806451612909</v>
      </c>
      <c r="BD613" s="22">
        <f t="shared" si="103"/>
        <v>6.1975806451612909</v>
      </c>
      <c r="BE613" s="21">
        <f>BC613-BD613</f>
        <v>0</v>
      </c>
      <c r="BF613" s="2">
        <v>5.75</v>
      </c>
      <c r="BG613" s="10">
        <v>6</v>
      </c>
      <c r="BH613" s="21">
        <f t="shared" si="102"/>
        <v>4.6109999999999996E-3</v>
      </c>
      <c r="BI613" s="22">
        <f t="shared" si="102"/>
        <v>4.6109999999999996E-3</v>
      </c>
      <c r="BJ613" s="21">
        <f>BH613-BI613</f>
        <v>0</v>
      </c>
      <c r="BK613" s="21">
        <v>1.3832999999999998E-2</v>
      </c>
      <c r="BL613" s="22">
        <v>1.3832999999999998E-2</v>
      </c>
      <c r="BM613" s="21">
        <v>0</v>
      </c>
      <c r="BN613" s="21">
        <f t="shared" si="104"/>
        <v>5.5331999999999992E-2</v>
      </c>
      <c r="BO613" s="22">
        <f t="shared" si="104"/>
        <v>5.5331999999999992E-2</v>
      </c>
      <c r="BP613" s="21">
        <f t="shared" si="104"/>
        <v>0</v>
      </c>
    </row>
    <row r="614" spans="1:68" ht="11.1" hidden="1" customHeight="1" outlineLevel="2" x14ac:dyDescent="0.2">
      <c r="A614" s="10"/>
      <c r="B614" s="18"/>
      <c r="C614" s="18"/>
      <c r="D614" s="18"/>
      <c r="E614" s="23" t="s">
        <v>550</v>
      </c>
      <c r="F614" s="208">
        <v>1.9039999999999999</v>
      </c>
      <c r="G614" s="208">
        <v>0.58899999999999997</v>
      </c>
      <c r="H614" s="208">
        <v>0.67</v>
      </c>
      <c r="I614" s="239">
        <v>0.40100000000000002</v>
      </c>
      <c r="J614" s="239"/>
      <c r="K614" s="208">
        <v>0.16200000000000001</v>
      </c>
      <c r="L614" s="24"/>
      <c r="M614" s="24"/>
      <c r="N614" s="24"/>
      <c r="O614" s="208">
        <v>0.14499999999999999</v>
      </c>
      <c r="P614" s="208">
        <v>0.35299999999999998</v>
      </c>
      <c r="Q614" s="208">
        <v>1.093</v>
      </c>
      <c r="R614" s="208">
        <v>2</v>
      </c>
      <c r="S614" s="24"/>
      <c r="T614" s="24"/>
      <c r="U614" s="24"/>
      <c r="V614" s="24"/>
      <c r="W614" s="24"/>
      <c r="X614" s="24"/>
      <c r="Y614" s="24"/>
      <c r="Z614" s="24"/>
      <c r="AA614" s="208">
        <v>0.23499999999999999</v>
      </c>
      <c r="AB614" s="208">
        <v>0.503</v>
      </c>
      <c r="AC614" s="208">
        <v>1.105</v>
      </c>
      <c r="AD614" s="208">
        <v>1.448</v>
      </c>
      <c r="AE614" s="208">
        <v>1.573</v>
      </c>
      <c r="AF614" s="208">
        <v>1.331</v>
      </c>
      <c r="AG614" s="208">
        <v>0.73799999999999999</v>
      </c>
      <c r="AH614" s="208">
        <v>0.42</v>
      </c>
      <c r="AI614" s="208">
        <v>0.254</v>
      </c>
      <c r="AJ614" s="24"/>
      <c r="AK614" s="24"/>
      <c r="AL614" s="24"/>
      <c r="AM614" s="208">
        <v>0.30399999999999999</v>
      </c>
      <c r="AN614" s="208">
        <v>0.53100000000000003</v>
      </c>
      <c r="AO614" s="208">
        <v>1.296</v>
      </c>
      <c r="AP614" s="208">
        <v>1.631</v>
      </c>
      <c r="AQ614" s="208">
        <v>1.794</v>
      </c>
      <c r="AR614" s="208">
        <v>1.496</v>
      </c>
      <c r="AS614" s="208">
        <v>1.236</v>
      </c>
      <c r="AT614" s="208">
        <v>0.53600000000000003</v>
      </c>
      <c r="AU614" s="208">
        <v>0.26</v>
      </c>
      <c r="AV614" s="24"/>
      <c r="AW614" s="24"/>
      <c r="AX614" s="24"/>
      <c r="AY614" s="24"/>
      <c r="AZ614" s="24"/>
      <c r="BA614" s="24"/>
      <c r="BB614" s="21">
        <f t="shared" si="101"/>
        <v>2</v>
      </c>
      <c r="BC614" s="18"/>
      <c r="BD614" s="22">
        <f t="shared" si="103"/>
        <v>2.6881720430107525</v>
      </c>
      <c r="BE614" s="21"/>
      <c r="BG614" s="10"/>
      <c r="BH614" s="21"/>
      <c r="BI614" s="22"/>
      <c r="BJ614" s="21"/>
      <c r="BK614" s="21">
        <v>0</v>
      </c>
      <c r="BL614" s="22">
        <v>6.0000000000000001E-3</v>
      </c>
      <c r="BM614" s="21"/>
      <c r="BN614" s="21">
        <f t="shared" si="104"/>
        <v>0</v>
      </c>
      <c r="BO614" s="22">
        <f t="shared" si="104"/>
        <v>2.4E-2</v>
      </c>
      <c r="BP614" s="21">
        <f t="shared" si="104"/>
        <v>0</v>
      </c>
    </row>
    <row r="615" spans="1:68" ht="11.1" hidden="1" customHeight="1" outlineLevel="2" x14ac:dyDescent="0.2">
      <c r="A615" s="10"/>
      <c r="B615" s="18"/>
      <c r="C615" s="18"/>
      <c r="D615" s="18"/>
      <c r="E615" s="23" t="s">
        <v>551</v>
      </c>
      <c r="F615" s="208">
        <v>2.6110000000000002</v>
      </c>
      <c r="G615" s="208">
        <v>1.909</v>
      </c>
      <c r="H615" s="208">
        <v>1.4470000000000001</v>
      </c>
      <c r="I615" s="239">
        <v>1.1579999999999999</v>
      </c>
      <c r="J615" s="239"/>
      <c r="K615" s="208">
        <v>0.39700000000000002</v>
      </c>
      <c r="L615" s="24"/>
      <c r="M615" s="24"/>
      <c r="N615" s="24"/>
      <c r="O615" s="208">
        <v>0.52400000000000002</v>
      </c>
      <c r="P615" s="208">
        <v>1.08</v>
      </c>
      <c r="Q615" s="208">
        <v>1.661</v>
      </c>
      <c r="R615" s="208">
        <v>1.87</v>
      </c>
      <c r="S615" s="208">
        <v>2.56</v>
      </c>
      <c r="T615" s="208">
        <v>2.2509999999999999</v>
      </c>
      <c r="U615" s="208">
        <v>1.7949999999999999</v>
      </c>
      <c r="V615" s="208">
        <v>0.96</v>
      </c>
      <c r="W615" s="208">
        <v>0.50800000000000001</v>
      </c>
      <c r="X615" s="208">
        <v>8.1000000000000003E-2</v>
      </c>
      <c r="Y615" s="24"/>
      <c r="Z615" s="24"/>
      <c r="AA615" s="208">
        <v>1.2999999999999999E-2</v>
      </c>
      <c r="AB615" s="208">
        <v>1.0089999999999999</v>
      </c>
      <c r="AC615" s="208">
        <v>1.1910000000000001</v>
      </c>
      <c r="AD615" s="208">
        <v>1.9159999999999999</v>
      </c>
      <c r="AE615" s="208">
        <v>1.871</v>
      </c>
      <c r="AF615" s="208">
        <v>1.3979999999999999</v>
      </c>
      <c r="AG615" s="208">
        <v>1.2050000000000001</v>
      </c>
      <c r="AH615" s="208">
        <v>0.58199999999999996</v>
      </c>
      <c r="AI615" s="208">
        <v>0.373</v>
      </c>
      <c r="AJ615" s="24"/>
      <c r="AK615" s="208">
        <v>0.128</v>
      </c>
      <c r="AL615" s="24"/>
      <c r="AM615" s="208">
        <v>0.246</v>
      </c>
      <c r="AN615" s="208">
        <v>0.65700000000000003</v>
      </c>
      <c r="AO615" s="208">
        <v>1.3240000000000001</v>
      </c>
      <c r="AP615" s="208">
        <v>1.51</v>
      </c>
      <c r="AQ615" s="208">
        <v>1.7649999999999999</v>
      </c>
      <c r="AR615" s="208">
        <v>1.665</v>
      </c>
      <c r="AS615" s="208">
        <v>1.254</v>
      </c>
      <c r="AT615" s="208">
        <v>0.71099999999999997</v>
      </c>
      <c r="AU615" s="208">
        <v>0.42899999999999999</v>
      </c>
      <c r="AV615" s="208">
        <v>5.6000000000000001E-2</v>
      </c>
      <c r="AW615" s="24"/>
      <c r="AX615" s="24"/>
      <c r="AY615" s="208">
        <v>0.33</v>
      </c>
      <c r="AZ615" s="208">
        <v>0.497</v>
      </c>
      <c r="BA615" s="208">
        <v>1.1519999999999999</v>
      </c>
      <c r="BB615" s="21">
        <f t="shared" si="101"/>
        <v>2.6110000000000002</v>
      </c>
      <c r="BC615" s="18"/>
      <c r="BD615" s="22">
        <f t="shared" si="103"/>
        <v>3.509408602150538</v>
      </c>
      <c r="BE615" s="21"/>
      <c r="BG615" s="10"/>
      <c r="BH615" s="21"/>
      <c r="BI615" s="22"/>
      <c r="BJ615" s="21"/>
      <c r="BK615" s="21">
        <v>0</v>
      </c>
      <c r="BL615" s="22">
        <v>7.8330000000000014E-3</v>
      </c>
      <c r="BM615" s="21"/>
      <c r="BN615" s="21">
        <f t="shared" si="104"/>
        <v>0</v>
      </c>
      <c r="BO615" s="22">
        <f t="shared" si="104"/>
        <v>3.1332000000000006E-2</v>
      </c>
      <c r="BP615" s="21">
        <f t="shared" si="104"/>
        <v>0</v>
      </c>
    </row>
    <row r="616" spans="1:68" ht="11.1" hidden="1" customHeight="1" outlineLevel="1" collapsed="1" x14ac:dyDescent="0.2">
      <c r="A616" s="10"/>
      <c r="B616" s="18"/>
      <c r="C616" s="18"/>
      <c r="D616" s="18"/>
      <c r="E616" s="19" t="s">
        <v>552</v>
      </c>
      <c r="F616" s="209">
        <v>1.385</v>
      </c>
      <c r="G616" s="209">
        <v>1.0329999999999999</v>
      </c>
      <c r="H616" s="209">
        <v>0.67700000000000005</v>
      </c>
      <c r="I616" s="240">
        <v>0.502</v>
      </c>
      <c r="J616" s="240"/>
      <c r="K616" s="209">
        <v>0.26</v>
      </c>
      <c r="L616" s="20"/>
      <c r="M616" s="20"/>
      <c r="N616" s="20"/>
      <c r="O616" s="209">
        <v>0.16800000000000001</v>
      </c>
      <c r="P616" s="209">
        <v>0.47399999999999998</v>
      </c>
      <c r="Q616" s="209">
        <v>0.94</v>
      </c>
      <c r="R616" s="209">
        <v>1.1439999999999999</v>
      </c>
      <c r="S616" s="209">
        <v>1.264</v>
      </c>
      <c r="T616" s="209">
        <v>1.1279999999999999</v>
      </c>
      <c r="U616" s="209">
        <v>0.81799999999999995</v>
      </c>
      <c r="V616" s="209">
        <v>0.54600000000000004</v>
      </c>
      <c r="W616" s="209">
        <v>0.29299999999999998</v>
      </c>
      <c r="X616" s="209">
        <v>0.13100000000000001</v>
      </c>
      <c r="Y616" s="20"/>
      <c r="Z616" s="209">
        <v>5.6000000000000001E-2</v>
      </c>
      <c r="AA616" s="209">
        <v>0.121</v>
      </c>
      <c r="AB616" s="209">
        <v>0.51700000000000002</v>
      </c>
      <c r="AC616" s="209">
        <v>0.81399999999999995</v>
      </c>
      <c r="AD616" s="209">
        <v>0.89800000000000002</v>
      </c>
      <c r="AE616" s="209">
        <v>0.97899999999999998</v>
      </c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1">
        <f t="shared" si="101"/>
        <v>1.385</v>
      </c>
      <c r="BC616" s="61">
        <f>BD616</f>
        <v>1.8615591397849462</v>
      </c>
      <c r="BD616" s="22">
        <f t="shared" si="103"/>
        <v>1.8615591397849462</v>
      </c>
      <c r="BE616" s="21">
        <f>BC616-BD616</f>
        <v>0</v>
      </c>
      <c r="BG616" s="10">
        <v>6</v>
      </c>
      <c r="BH616" s="21">
        <f t="shared" si="102"/>
        <v>1.3849999999999999E-3</v>
      </c>
      <c r="BI616" s="22">
        <f t="shared" si="102"/>
        <v>1.3849999999999999E-3</v>
      </c>
      <c r="BJ616" s="21">
        <f>BH616-BI616</f>
        <v>0</v>
      </c>
      <c r="BK616" s="21">
        <v>4.1549999999999998E-3</v>
      </c>
      <c r="BL616" s="22">
        <v>4.1549999999999998E-3</v>
      </c>
      <c r="BM616" s="21">
        <v>0</v>
      </c>
      <c r="BN616" s="21">
        <f t="shared" si="104"/>
        <v>1.6619999999999999E-2</v>
      </c>
      <c r="BO616" s="22">
        <f t="shared" si="104"/>
        <v>1.6619999999999999E-2</v>
      </c>
      <c r="BP616" s="21">
        <f t="shared" si="104"/>
        <v>0</v>
      </c>
    </row>
    <row r="617" spans="1:68" ht="11.1" hidden="1" customHeight="1" outlineLevel="2" x14ac:dyDescent="0.2">
      <c r="A617" s="10"/>
      <c r="B617" s="18"/>
      <c r="C617" s="18"/>
      <c r="D617" s="18"/>
      <c r="E617" s="23" t="s">
        <v>553</v>
      </c>
      <c r="F617" s="208">
        <v>1.385</v>
      </c>
      <c r="G617" s="208">
        <v>1.0329999999999999</v>
      </c>
      <c r="H617" s="208">
        <v>0.67700000000000005</v>
      </c>
      <c r="I617" s="239">
        <v>0.502</v>
      </c>
      <c r="J617" s="239"/>
      <c r="K617" s="208">
        <v>0.26</v>
      </c>
      <c r="L617" s="24"/>
      <c r="M617" s="24"/>
      <c r="N617" s="24"/>
      <c r="O617" s="208">
        <v>0.16800000000000001</v>
      </c>
      <c r="P617" s="208">
        <v>0.47399999999999998</v>
      </c>
      <c r="Q617" s="208">
        <v>0.94</v>
      </c>
      <c r="R617" s="208">
        <v>1.1439999999999999</v>
      </c>
      <c r="S617" s="208">
        <v>1.264</v>
      </c>
      <c r="T617" s="208">
        <v>1.1279999999999999</v>
      </c>
      <c r="U617" s="208">
        <v>0.81799999999999995</v>
      </c>
      <c r="V617" s="208">
        <v>0.54600000000000004</v>
      </c>
      <c r="W617" s="208">
        <v>0.29299999999999998</v>
      </c>
      <c r="X617" s="208">
        <v>0.13100000000000001</v>
      </c>
      <c r="Y617" s="24"/>
      <c r="Z617" s="208">
        <v>5.6000000000000001E-2</v>
      </c>
      <c r="AA617" s="208">
        <v>0.121</v>
      </c>
      <c r="AB617" s="208">
        <v>0.51700000000000002</v>
      </c>
      <c r="AC617" s="208">
        <v>0.81399999999999995</v>
      </c>
      <c r="AD617" s="208">
        <v>0.89800000000000002</v>
      </c>
      <c r="AE617" s="208">
        <v>0.97899999999999998</v>
      </c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1">
        <f t="shared" si="101"/>
        <v>1.385</v>
      </c>
      <c r="BC617" s="18"/>
      <c r="BD617" s="22">
        <f t="shared" si="103"/>
        <v>1.8615591397849462</v>
      </c>
      <c r="BE617" s="21"/>
      <c r="BG617" s="10"/>
      <c r="BH617" s="21"/>
      <c r="BI617" s="22"/>
      <c r="BJ617" s="21"/>
      <c r="BK617" s="21">
        <v>0</v>
      </c>
      <c r="BL617" s="22">
        <v>4.1549999999999998E-3</v>
      </c>
      <c r="BM617" s="21"/>
      <c r="BN617" s="21">
        <f t="shared" si="104"/>
        <v>0</v>
      </c>
      <c r="BO617" s="22">
        <f t="shared" si="104"/>
        <v>1.6619999999999999E-2</v>
      </c>
      <c r="BP617" s="21">
        <f t="shared" si="104"/>
        <v>0</v>
      </c>
    </row>
    <row r="618" spans="1:68" ht="11.1" hidden="1" customHeight="1" outlineLevel="1" collapsed="1" x14ac:dyDescent="0.2">
      <c r="A618" s="10"/>
      <c r="B618" s="18"/>
      <c r="C618" s="18"/>
      <c r="D618" s="18"/>
      <c r="E618" s="19" t="s">
        <v>554</v>
      </c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9">
        <v>0.74399999999999999</v>
      </c>
      <c r="AN618" s="209">
        <v>1.3120000000000001</v>
      </c>
      <c r="AO618" s="209">
        <v>2.9710000000000001</v>
      </c>
      <c r="AP618" s="209">
        <v>3.4020000000000001</v>
      </c>
      <c r="AQ618" s="209">
        <v>4.7160000000000002</v>
      </c>
      <c r="AR618" s="209">
        <v>3.23</v>
      </c>
      <c r="AS618" s="209">
        <v>3.0139999999999998</v>
      </c>
      <c r="AT618" s="209">
        <v>1.079</v>
      </c>
      <c r="AU618" s="209">
        <v>0.46899999999999997</v>
      </c>
      <c r="AV618" s="209">
        <v>7.9000000000000001E-2</v>
      </c>
      <c r="AW618" s="20"/>
      <c r="AX618" s="20"/>
      <c r="AY618" s="209">
        <v>0.48899999999999999</v>
      </c>
      <c r="AZ618" s="209">
        <v>0.77100000000000002</v>
      </c>
      <c r="BA618" s="209">
        <v>2.2450000000000001</v>
      </c>
      <c r="BB618" s="21">
        <f t="shared" si="101"/>
        <v>4.7160000000000002</v>
      </c>
      <c r="BC618" s="18">
        <v>10</v>
      </c>
      <c r="BD618" s="22">
        <f t="shared" si="103"/>
        <v>6.338709677419355</v>
      </c>
      <c r="BE618" s="21">
        <f>BC618-BD618</f>
        <v>3.661290322580645</v>
      </c>
      <c r="BF618" s="2">
        <v>10</v>
      </c>
      <c r="BG618" s="10">
        <v>6</v>
      </c>
      <c r="BH618" s="21">
        <f t="shared" si="102"/>
        <v>7.4400000000000004E-3</v>
      </c>
      <c r="BI618" s="22">
        <f t="shared" si="102"/>
        <v>4.7159999999999997E-3</v>
      </c>
      <c r="BJ618" s="21">
        <f>BH618-BI618</f>
        <v>2.7240000000000007E-3</v>
      </c>
      <c r="BK618" s="21">
        <v>2.232E-2</v>
      </c>
      <c r="BL618" s="22">
        <v>1.4147999999999999E-2</v>
      </c>
      <c r="BM618" s="21">
        <v>8.1720000000000004E-3</v>
      </c>
      <c r="BN618" s="21">
        <f t="shared" si="104"/>
        <v>8.9279999999999998E-2</v>
      </c>
      <c r="BO618" s="22">
        <f t="shared" si="104"/>
        <v>5.6591999999999996E-2</v>
      </c>
      <c r="BP618" s="21">
        <f t="shared" si="104"/>
        <v>3.2688000000000002E-2</v>
      </c>
    </row>
    <row r="619" spans="1:68" ht="11.1" hidden="1" customHeight="1" outlineLevel="2" x14ac:dyDescent="0.2">
      <c r="A619" s="10"/>
      <c r="B619" s="18"/>
      <c r="C619" s="18"/>
      <c r="D619" s="18"/>
      <c r="E619" s="23" t="s">
        <v>555</v>
      </c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08">
        <v>0.74399999999999999</v>
      </c>
      <c r="AN619" s="208">
        <v>1.3120000000000001</v>
      </c>
      <c r="AO619" s="208">
        <v>2.9710000000000001</v>
      </c>
      <c r="AP619" s="208">
        <v>3.4020000000000001</v>
      </c>
      <c r="AQ619" s="208">
        <v>4.7160000000000002</v>
      </c>
      <c r="AR619" s="208">
        <v>3.23</v>
      </c>
      <c r="AS619" s="208">
        <v>3.0139999999999998</v>
      </c>
      <c r="AT619" s="208">
        <v>1.079</v>
      </c>
      <c r="AU619" s="208">
        <v>0.46899999999999997</v>
      </c>
      <c r="AV619" s="208">
        <v>7.9000000000000001E-2</v>
      </c>
      <c r="AW619" s="24"/>
      <c r="AX619" s="24"/>
      <c r="AY619" s="208">
        <v>0.48899999999999999</v>
      </c>
      <c r="AZ619" s="208">
        <v>0.77100000000000002</v>
      </c>
      <c r="BA619" s="208">
        <v>2.2450000000000001</v>
      </c>
      <c r="BB619" s="21">
        <f t="shared" si="101"/>
        <v>4.7160000000000002</v>
      </c>
      <c r="BC619" s="18"/>
      <c r="BD619" s="22">
        <f t="shared" si="103"/>
        <v>6.338709677419355</v>
      </c>
      <c r="BE619" s="21"/>
      <c r="BG619" s="10"/>
      <c r="BH619" s="21"/>
      <c r="BI619" s="22"/>
      <c r="BJ619" s="21"/>
      <c r="BK619" s="21">
        <v>0</v>
      </c>
      <c r="BL619" s="22">
        <v>1.4147999999999999E-2</v>
      </c>
      <c r="BM619" s="21"/>
      <c r="BN619" s="21">
        <f t="shared" si="104"/>
        <v>0</v>
      </c>
      <c r="BO619" s="22">
        <f t="shared" si="104"/>
        <v>5.6591999999999996E-2</v>
      </c>
      <c r="BP619" s="21">
        <f t="shared" si="104"/>
        <v>0</v>
      </c>
    </row>
    <row r="620" spans="1:68" ht="11.1" hidden="1" customHeight="1" outlineLevel="1" collapsed="1" x14ac:dyDescent="0.2">
      <c r="A620" s="10"/>
      <c r="B620" s="18"/>
      <c r="C620" s="18"/>
      <c r="D620" s="18"/>
      <c r="E620" s="19" t="s">
        <v>556</v>
      </c>
      <c r="F620" s="209">
        <v>3.6240000000000001</v>
      </c>
      <c r="G620" s="209">
        <v>2.661</v>
      </c>
      <c r="H620" s="209">
        <v>1.9059999999999999</v>
      </c>
      <c r="I620" s="240">
        <v>1.47</v>
      </c>
      <c r="J620" s="240"/>
      <c r="K620" s="209">
        <v>0.54500000000000004</v>
      </c>
      <c r="L620" s="20"/>
      <c r="M620" s="20"/>
      <c r="N620" s="20"/>
      <c r="O620" s="209">
        <v>0.12</v>
      </c>
      <c r="P620" s="209">
        <v>1.2549999999999999</v>
      </c>
      <c r="Q620" s="209">
        <v>1.5780000000000001</v>
      </c>
      <c r="R620" s="209">
        <v>1.99</v>
      </c>
      <c r="S620" s="209">
        <v>2.6219999999999999</v>
      </c>
      <c r="T620" s="209">
        <v>2.3660000000000001</v>
      </c>
      <c r="U620" s="209">
        <v>1.5309999999999999</v>
      </c>
      <c r="V620" s="209">
        <v>0.94099999999999995</v>
      </c>
      <c r="W620" s="209">
        <v>0.39100000000000001</v>
      </c>
      <c r="X620" s="209">
        <v>0.114</v>
      </c>
      <c r="Y620" s="20"/>
      <c r="Z620" s="209">
        <v>5.7000000000000002E-2</v>
      </c>
      <c r="AA620" s="209">
        <v>0.30399999999999999</v>
      </c>
      <c r="AB620" s="209">
        <v>1.0669999999999999</v>
      </c>
      <c r="AC620" s="209">
        <v>1.8919999999999999</v>
      </c>
      <c r="AD620" s="209">
        <v>2.1960000000000002</v>
      </c>
      <c r="AE620" s="209">
        <v>2.859</v>
      </c>
      <c r="AF620" s="209">
        <v>1.728</v>
      </c>
      <c r="AG620" s="209">
        <v>1.478</v>
      </c>
      <c r="AH620" s="209">
        <v>0.73599999999999999</v>
      </c>
      <c r="AI620" s="209">
        <v>0.503</v>
      </c>
      <c r="AJ620" s="20"/>
      <c r="AK620" s="20"/>
      <c r="AL620" s="20"/>
      <c r="AM620" s="209">
        <v>0.35199999999999998</v>
      </c>
      <c r="AN620" s="209">
        <v>0.79900000000000004</v>
      </c>
      <c r="AO620" s="209">
        <v>1.871</v>
      </c>
      <c r="AP620" s="209">
        <v>2.109</v>
      </c>
      <c r="AQ620" s="209">
        <v>3.0339999999999998</v>
      </c>
      <c r="AR620" s="209">
        <v>2.0470000000000002</v>
      </c>
      <c r="AS620" s="209">
        <v>1.9770000000000001</v>
      </c>
      <c r="AT620" s="209">
        <v>0.89</v>
      </c>
      <c r="AU620" s="209">
        <v>0.39100000000000001</v>
      </c>
      <c r="AV620" s="20"/>
      <c r="AW620" s="20"/>
      <c r="AX620" s="20"/>
      <c r="AY620" s="20"/>
      <c r="AZ620" s="20"/>
      <c r="BA620" s="20"/>
      <c r="BB620" s="21">
        <f t="shared" si="101"/>
        <v>3.6240000000000001</v>
      </c>
      <c r="BC620" s="18">
        <v>7.87</v>
      </c>
      <c r="BD620" s="22">
        <f t="shared" si="103"/>
        <v>4.870967741935484</v>
      </c>
      <c r="BE620" s="21">
        <f>BC620-BD620</f>
        <v>2.9990322580645161</v>
      </c>
      <c r="BF620" s="2">
        <v>7.87</v>
      </c>
      <c r="BG620" s="10">
        <v>6</v>
      </c>
      <c r="BH620" s="21">
        <f t="shared" si="102"/>
        <v>5.85528E-3</v>
      </c>
      <c r="BI620" s="22">
        <f t="shared" si="102"/>
        <v>3.6240000000000001E-3</v>
      </c>
      <c r="BJ620" s="21">
        <f>BH620-BI620</f>
        <v>2.23128E-3</v>
      </c>
      <c r="BK620" s="21">
        <v>1.7565839999999999E-2</v>
      </c>
      <c r="BL620" s="22">
        <v>1.0872E-2</v>
      </c>
      <c r="BM620" s="21">
        <v>6.6938399999999995E-3</v>
      </c>
      <c r="BN620" s="21">
        <f t="shared" si="104"/>
        <v>7.0263359999999997E-2</v>
      </c>
      <c r="BO620" s="22">
        <f t="shared" si="104"/>
        <v>4.3487999999999999E-2</v>
      </c>
      <c r="BP620" s="21">
        <f t="shared" si="104"/>
        <v>2.6775359999999998E-2</v>
      </c>
    </row>
    <row r="621" spans="1:68" ht="11.1" hidden="1" customHeight="1" outlineLevel="2" x14ac:dyDescent="0.2">
      <c r="A621" s="10"/>
      <c r="B621" s="18"/>
      <c r="C621" s="18"/>
      <c r="D621" s="18"/>
      <c r="E621" s="23" t="s">
        <v>557</v>
      </c>
      <c r="F621" s="208">
        <v>3.6240000000000001</v>
      </c>
      <c r="G621" s="208">
        <v>2.661</v>
      </c>
      <c r="H621" s="208">
        <v>1.9059999999999999</v>
      </c>
      <c r="I621" s="239">
        <v>1.47</v>
      </c>
      <c r="J621" s="239"/>
      <c r="K621" s="208">
        <v>0.54500000000000004</v>
      </c>
      <c r="L621" s="24"/>
      <c r="M621" s="24"/>
      <c r="N621" s="24"/>
      <c r="O621" s="208">
        <v>0.12</v>
      </c>
      <c r="P621" s="208">
        <v>1.2549999999999999</v>
      </c>
      <c r="Q621" s="208">
        <v>1.5780000000000001</v>
      </c>
      <c r="R621" s="208">
        <v>1.99</v>
      </c>
      <c r="S621" s="208">
        <v>2.6219999999999999</v>
      </c>
      <c r="T621" s="208">
        <v>2.3660000000000001</v>
      </c>
      <c r="U621" s="208">
        <v>1.5309999999999999</v>
      </c>
      <c r="V621" s="208">
        <v>0.94099999999999995</v>
      </c>
      <c r="W621" s="208">
        <v>0.39100000000000001</v>
      </c>
      <c r="X621" s="208">
        <v>0.114</v>
      </c>
      <c r="Y621" s="24"/>
      <c r="Z621" s="208">
        <v>5.7000000000000002E-2</v>
      </c>
      <c r="AA621" s="208">
        <v>0.30399999999999999</v>
      </c>
      <c r="AB621" s="208">
        <v>1.0669999999999999</v>
      </c>
      <c r="AC621" s="208">
        <v>1.8919999999999999</v>
      </c>
      <c r="AD621" s="208">
        <v>2.1960000000000002</v>
      </c>
      <c r="AE621" s="208">
        <v>2.859</v>
      </c>
      <c r="AF621" s="208">
        <v>1.728</v>
      </c>
      <c r="AG621" s="208">
        <v>1.478</v>
      </c>
      <c r="AH621" s="208">
        <v>0.73599999999999999</v>
      </c>
      <c r="AI621" s="208">
        <v>0.503</v>
      </c>
      <c r="AJ621" s="24"/>
      <c r="AK621" s="24"/>
      <c r="AL621" s="24"/>
      <c r="AM621" s="208">
        <v>0.35199999999999998</v>
      </c>
      <c r="AN621" s="208">
        <v>0.79900000000000004</v>
      </c>
      <c r="AO621" s="208">
        <v>1.871</v>
      </c>
      <c r="AP621" s="208">
        <v>2.109</v>
      </c>
      <c r="AQ621" s="208">
        <v>3.0339999999999998</v>
      </c>
      <c r="AR621" s="208">
        <v>2.0470000000000002</v>
      </c>
      <c r="AS621" s="208">
        <v>1.9770000000000001</v>
      </c>
      <c r="AT621" s="208">
        <v>0.89</v>
      </c>
      <c r="AU621" s="208">
        <v>0.39100000000000001</v>
      </c>
      <c r="AV621" s="24"/>
      <c r="AW621" s="24"/>
      <c r="AX621" s="24"/>
      <c r="AY621" s="24"/>
      <c r="AZ621" s="24"/>
      <c r="BA621" s="24"/>
      <c r="BB621" s="21">
        <f t="shared" si="101"/>
        <v>3.6240000000000001</v>
      </c>
      <c r="BC621" s="18"/>
      <c r="BD621" s="22">
        <f t="shared" si="103"/>
        <v>4.870967741935484</v>
      </c>
      <c r="BE621" s="21"/>
      <c r="BG621" s="10"/>
      <c r="BH621" s="21"/>
      <c r="BI621" s="22"/>
      <c r="BJ621" s="21"/>
      <c r="BK621" s="21">
        <v>0</v>
      </c>
      <c r="BL621" s="22">
        <v>1.0872E-2</v>
      </c>
      <c r="BM621" s="21"/>
      <c r="BN621" s="21">
        <f t="shared" si="104"/>
        <v>0</v>
      </c>
      <c r="BO621" s="22">
        <f t="shared" si="104"/>
        <v>4.3487999999999999E-2</v>
      </c>
      <c r="BP621" s="21">
        <f t="shared" si="104"/>
        <v>0</v>
      </c>
    </row>
    <row r="622" spans="1:68" ht="11.1" hidden="1" customHeight="1" outlineLevel="1" collapsed="1" x14ac:dyDescent="0.2">
      <c r="A622" s="10"/>
      <c r="B622" s="18"/>
      <c r="C622" s="18"/>
      <c r="D622" s="18"/>
      <c r="E622" s="19" t="s">
        <v>558</v>
      </c>
      <c r="F622" s="209">
        <v>5.5270000000000001</v>
      </c>
      <c r="G622" s="209">
        <v>3.7450000000000001</v>
      </c>
      <c r="H622" s="209">
        <v>2.6120000000000001</v>
      </c>
      <c r="I622" s="240">
        <v>2.0939999999999999</v>
      </c>
      <c r="J622" s="240"/>
      <c r="K622" s="209">
        <v>0.83299999999999996</v>
      </c>
      <c r="L622" s="209">
        <v>0.255</v>
      </c>
      <c r="M622" s="20"/>
      <c r="N622" s="209">
        <v>0.191</v>
      </c>
      <c r="O622" s="209">
        <v>0.56899999999999995</v>
      </c>
      <c r="P622" s="209">
        <v>2.1339999999999999</v>
      </c>
      <c r="Q622" s="209">
        <v>3.0430000000000001</v>
      </c>
      <c r="R622" s="209">
        <v>3.6179999999999999</v>
      </c>
      <c r="S622" s="209">
        <v>4.5490000000000004</v>
      </c>
      <c r="T622" s="209">
        <v>4.0369999999999999</v>
      </c>
      <c r="U622" s="209">
        <v>2.7450000000000001</v>
      </c>
      <c r="V622" s="209">
        <v>1.6779999999999999</v>
      </c>
      <c r="W622" s="209">
        <v>0.78300000000000003</v>
      </c>
      <c r="X622" s="209">
        <v>0.29099999999999998</v>
      </c>
      <c r="Y622" s="20"/>
      <c r="Z622" s="209">
        <v>5.8999999999999997E-2</v>
      </c>
      <c r="AA622" s="209">
        <v>0.47599999999999998</v>
      </c>
      <c r="AB622" s="209">
        <v>1.728</v>
      </c>
      <c r="AC622" s="209">
        <v>2.8530000000000002</v>
      </c>
      <c r="AD622" s="209">
        <v>3.1360000000000001</v>
      </c>
      <c r="AE622" s="209">
        <v>3.927</v>
      </c>
      <c r="AF622" s="209">
        <v>2.6829999999999998</v>
      </c>
      <c r="AG622" s="209">
        <v>2.2160000000000002</v>
      </c>
      <c r="AH622" s="209">
        <v>1.119</v>
      </c>
      <c r="AI622" s="209">
        <v>0.87</v>
      </c>
      <c r="AJ622" s="20"/>
      <c r="AK622" s="209">
        <v>0.26200000000000001</v>
      </c>
      <c r="AL622" s="20"/>
      <c r="AM622" s="209">
        <v>0.73799999999999999</v>
      </c>
      <c r="AN622" s="209">
        <v>1.752</v>
      </c>
      <c r="AO622" s="209">
        <v>2.29</v>
      </c>
      <c r="AP622" s="209">
        <v>3.2879999999999998</v>
      </c>
      <c r="AQ622" s="209">
        <v>4.1289999999999996</v>
      </c>
      <c r="AR622" s="209">
        <v>3.141</v>
      </c>
      <c r="AS622" s="209">
        <v>2.7189999999999999</v>
      </c>
      <c r="AT622" s="209">
        <v>1.569</v>
      </c>
      <c r="AU622" s="209">
        <v>0.92900000000000005</v>
      </c>
      <c r="AV622" s="209">
        <v>0.29899999999999999</v>
      </c>
      <c r="AW622" s="20"/>
      <c r="AX622" s="209">
        <v>0.34</v>
      </c>
      <c r="AY622" s="209">
        <v>0.55500000000000005</v>
      </c>
      <c r="AZ622" s="209">
        <v>1.125</v>
      </c>
      <c r="BA622" s="209">
        <v>2.4980000000000002</v>
      </c>
      <c r="BB622" s="21">
        <f>BB623+BB624+BB625</f>
        <v>5.5730000000000004</v>
      </c>
      <c r="BC622" s="61">
        <f>BD622</f>
        <v>7.4905913978494629</v>
      </c>
      <c r="BD622" s="22">
        <f t="shared" si="103"/>
        <v>7.4905913978494629</v>
      </c>
      <c r="BE622" s="21">
        <f>BC622-BD622</f>
        <v>0</v>
      </c>
      <c r="BF622" s="2">
        <v>6.8</v>
      </c>
      <c r="BG622" s="10">
        <v>6</v>
      </c>
      <c r="BH622" s="21">
        <f t="shared" si="102"/>
        <v>5.5729999999999998E-3</v>
      </c>
      <c r="BI622" s="22">
        <f t="shared" si="102"/>
        <v>5.5729999999999998E-3</v>
      </c>
      <c r="BJ622" s="21">
        <f>BH622-BI622</f>
        <v>0</v>
      </c>
      <c r="BK622" s="21">
        <v>1.6718999999999998E-2</v>
      </c>
      <c r="BL622" s="22">
        <v>1.6718999999999998E-2</v>
      </c>
      <c r="BM622" s="21">
        <v>0</v>
      </c>
      <c r="BN622" s="21">
        <f t="shared" si="104"/>
        <v>6.6875999999999991E-2</v>
      </c>
      <c r="BO622" s="22">
        <f t="shared" si="104"/>
        <v>6.6875999999999991E-2</v>
      </c>
      <c r="BP622" s="21">
        <f t="shared" si="104"/>
        <v>0</v>
      </c>
    </row>
    <row r="623" spans="1:68" ht="11.1" hidden="1" customHeight="1" outlineLevel="2" x14ac:dyDescent="0.2">
      <c r="A623" s="10"/>
      <c r="B623" s="18"/>
      <c r="C623" s="18"/>
      <c r="D623" s="18"/>
      <c r="E623" s="23" t="s">
        <v>559</v>
      </c>
      <c r="F623" s="208">
        <v>1.7310000000000001</v>
      </c>
      <c r="G623" s="208">
        <v>1.133</v>
      </c>
      <c r="H623" s="208">
        <v>0.78800000000000003</v>
      </c>
      <c r="I623" s="239">
        <v>0.59199999999999997</v>
      </c>
      <c r="J623" s="239"/>
      <c r="K623" s="208">
        <v>0.17</v>
      </c>
      <c r="L623" s="208">
        <v>2.7E-2</v>
      </c>
      <c r="M623" s="24"/>
      <c r="N623" s="208">
        <v>1.2999999999999999E-2</v>
      </c>
      <c r="O623" s="208">
        <v>0.11600000000000001</v>
      </c>
      <c r="P623" s="208">
        <v>0.499</v>
      </c>
      <c r="Q623" s="208">
        <v>1.008</v>
      </c>
      <c r="R623" s="208">
        <v>1.18</v>
      </c>
      <c r="S623" s="208">
        <v>1.528</v>
      </c>
      <c r="T623" s="208">
        <v>1.294</v>
      </c>
      <c r="U623" s="208">
        <v>0.77700000000000002</v>
      </c>
      <c r="V623" s="208">
        <v>0.48199999999999998</v>
      </c>
      <c r="W623" s="208">
        <v>0.191</v>
      </c>
      <c r="X623" s="208">
        <v>4.8000000000000001E-2</v>
      </c>
      <c r="Y623" s="24"/>
      <c r="Z623" s="208">
        <v>2E-3</v>
      </c>
      <c r="AA623" s="208">
        <v>0.124</v>
      </c>
      <c r="AB623" s="208">
        <v>0.57899999999999996</v>
      </c>
      <c r="AC623" s="208">
        <v>1.0880000000000001</v>
      </c>
      <c r="AD623" s="208">
        <v>1.2110000000000001</v>
      </c>
      <c r="AE623" s="208">
        <v>1.5429999999999999</v>
      </c>
      <c r="AF623" s="208">
        <v>0.92100000000000004</v>
      </c>
      <c r="AG623" s="208">
        <v>0.81799999999999995</v>
      </c>
      <c r="AH623" s="208">
        <v>0.32900000000000001</v>
      </c>
      <c r="AI623" s="208">
        <v>0.26300000000000001</v>
      </c>
      <c r="AJ623" s="24"/>
      <c r="AK623" s="208">
        <v>0.03</v>
      </c>
      <c r="AL623" s="24"/>
      <c r="AM623" s="208">
        <v>0.14499999999999999</v>
      </c>
      <c r="AN623" s="208">
        <v>0.441</v>
      </c>
      <c r="AO623" s="208">
        <v>0.91600000000000004</v>
      </c>
      <c r="AP623" s="208">
        <v>1.2090000000000001</v>
      </c>
      <c r="AQ623" s="208">
        <v>1.5509999999999999</v>
      </c>
      <c r="AR623" s="208">
        <v>1.1619999999999999</v>
      </c>
      <c r="AS623" s="208">
        <v>0.96299999999999997</v>
      </c>
      <c r="AT623" s="208">
        <v>0.437</v>
      </c>
      <c r="AU623" s="208">
        <v>0.19</v>
      </c>
      <c r="AV623" s="24"/>
      <c r="AW623" s="24"/>
      <c r="AX623" s="24"/>
      <c r="AY623" s="208">
        <v>0.153</v>
      </c>
      <c r="AZ623" s="208">
        <v>0.316</v>
      </c>
      <c r="BA623" s="208">
        <v>0.84499999999999997</v>
      </c>
      <c r="BB623" s="21">
        <f t="shared" ref="BB623:BB686" si="105">MAX(F623:BA623)</f>
        <v>1.7310000000000001</v>
      </c>
      <c r="BC623" s="18"/>
      <c r="BD623" s="22">
        <f t="shared" si="103"/>
        <v>2.3266129032258065</v>
      </c>
      <c r="BE623" s="21"/>
      <c r="BG623" s="10"/>
      <c r="BH623" s="21"/>
      <c r="BI623" s="22"/>
      <c r="BJ623" s="21"/>
      <c r="BK623" s="21">
        <v>0</v>
      </c>
      <c r="BL623" s="22">
        <v>5.1930000000000014E-3</v>
      </c>
      <c r="BM623" s="21"/>
      <c r="BN623" s="21">
        <f t="shared" si="104"/>
        <v>0</v>
      </c>
      <c r="BO623" s="22">
        <f t="shared" si="104"/>
        <v>2.0772000000000006E-2</v>
      </c>
      <c r="BP623" s="21">
        <f t="shared" si="104"/>
        <v>0</v>
      </c>
    </row>
    <row r="624" spans="1:68" ht="11.1" hidden="1" customHeight="1" outlineLevel="2" x14ac:dyDescent="0.2">
      <c r="A624" s="10"/>
      <c r="B624" s="18"/>
      <c r="C624" s="18"/>
      <c r="D624" s="18"/>
      <c r="E624" s="23" t="s">
        <v>560</v>
      </c>
      <c r="F624" s="208">
        <v>0.94799999999999995</v>
      </c>
      <c r="G624" s="208">
        <v>0.71</v>
      </c>
      <c r="H624" s="208">
        <v>0.497</v>
      </c>
      <c r="I624" s="239">
        <v>0.42899999999999999</v>
      </c>
      <c r="J624" s="239"/>
      <c r="K624" s="208">
        <v>0.216</v>
      </c>
      <c r="L624" s="208">
        <v>4.9000000000000002E-2</v>
      </c>
      <c r="M624" s="24"/>
      <c r="N624" s="24"/>
      <c r="O624" s="208">
        <v>1.9E-2</v>
      </c>
      <c r="P624" s="208">
        <v>0.55600000000000005</v>
      </c>
      <c r="Q624" s="208">
        <v>0.61</v>
      </c>
      <c r="R624" s="208">
        <v>0.76200000000000001</v>
      </c>
      <c r="S624" s="208">
        <v>0.96</v>
      </c>
      <c r="T624" s="208">
        <v>0.89600000000000002</v>
      </c>
      <c r="U624" s="208">
        <v>0.65700000000000003</v>
      </c>
      <c r="V624" s="208">
        <v>0.35499999999999998</v>
      </c>
      <c r="W624" s="208">
        <v>0.21099999999999999</v>
      </c>
      <c r="X624" s="208">
        <v>4.9000000000000002E-2</v>
      </c>
      <c r="Y624" s="24"/>
      <c r="Z624" s="208">
        <v>4.0000000000000001E-3</v>
      </c>
      <c r="AA624" s="208">
        <v>0.14899999999999999</v>
      </c>
      <c r="AB624" s="208">
        <v>0.372</v>
      </c>
      <c r="AC624" s="208">
        <v>0.63900000000000001</v>
      </c>
      <c r="AD624" s="208">
        <v>0.76600000000000001</v>
      </c>
      <c r="AE624" s="208">
        <v>0.77500000000000002</v>
      </c>
      <c r="AF624" s="208">
        <v>0.77</v>
      </c>
      <c r="AG624" s="208">
        <v>0.42299999999999999</v>
      </c>
      <c r="AH624" s="208">
        <v>0.29099999999999998</v>
      </c>
      <c r="AI624" s="208">
        <v>0.21199999999999999</v>
      </c>
      <c r="AJ624" s="24"/>
      <c r="AK624" s="24"/>
      <c r="AL624" s="24"/>
      <c r="AM624" s="208">
        <v>0.19600000000000001</v>
      </c>
      <c r="AN624" s="208">
        <v>0.68700000000000006</v>
      </c>
      <c r="AO624" s="208">
        <v>0.375</v>
      </c>
      <c r="AP624" s="208">
        <v>0.748</v>
      </c>
      <c r="AQ624" s="208">
        <v>0.99399999999999999</v>
      </c>
      <c r="AR624" s="208">
        <v>0.748</v>
      </c>
      <c r="AS624" s="208">
        <v>0.68200000000000005</v>
      </c>
      <c r="AT624" s="208">
        <v>0.35</v>
      </c>
      <c r="AU624" s="208">
        <v>0.21</v>
      </c>
      <c r="AV624" s="24"/>
      <c r="AW624" s="24"/>
      <c r="AX624" s="24"/>
      <c r="AY624" s="208">
        <v>0.113</v>
      </c>
      <c r="AZ624" s="208">
        <v>0.23699999999999999</v>
      </c>
      <c r="BA624" s="208">
        <v>0.58699999999999997</v>
      </c>
      <c r="BB624" s="21">
        <f t="shared" si="105"/>
        <v>0.99399999999999999</v>
      </c>
      <c r="BC624" s="18"/>
      <c r="BD624" s="22">
        <f t="shared" si="103"/>
        <v>1.336021505376344</v>
      </c>
      <c r="BE624" s="21"/>
      <c r="BG624" s="10"/>
      <c r="BH624" s="21"/>
      <c r="BI624" s="22"/>
      <c r="BJ624" s="21"/>
      <c r="BK624" s="21">
        <v>0</v>
      </c>
      <c r="BL624" s="22">
        <v>2.9820000000000003E-3</v>
      </c>
      <c r="BM624" s="21"/>
      <c r="BN624" s="21">
        <f t="shared" si="104"/>
        <v>0</v>
      </c>
      <c r="BO624" s="22">
        <f t="shared" si="104"/>
        <v>1.1928000000000001E-2</v>
      </c>
      <c r="BP624" s="21">
        <f t="shared" si="104"/>
        <v>0</v>
      </c>
    </row>
    <row r="625" spans="1:68" ht="11.1" hidden="1" customHeight="1" outlineLevel="2" x14ac:dyDescent="0.2">
      <c r="A625" s="10"/>
      <c r="B625" s="18"/>
      <c r="C625" s="18"/>
      <c r="D625" s="18"/>
      <c r="E625" s="23" t="s">
        <v>561</v>
      </c>
      <c r="F625" s="208">
        <v>2.8479999999999999</v>
      </c>
      <c r="G625" s="208">
        <v>1.9019999999999999</v>
      </c>
      <c r="H625" s="208">
        <v>1.327</v>
      </c>
      <c r="I625" s="239">
        <v>1.073</v>
      </c>
      <c r="J625" s="239"/>
      <c r="K625" s="208">
        <v>0.44700000000000001</v>
      </c>
      <c r="L625" s="208">
        <v>0.17899999999999999</v>
      </c>
      <c r="M625" s="24"/>
      <c r="N625" s="208">
        <v>0.17799999999999999</v>
      </c>
      <c r="O625" s="208">
        <v>0.434</v>
      </c>
      <c r="P625" s="208">
        <v>1.079</v>
      </c>
      <c r="Q625" s="208">
        <v>1.425</v>
      </c>
      <c r="R625" s="208">
        <v>1.6759999999999999</v>
      </c>
      <c r="S625" s="208">
        <v>2.0609999999999999</v>
      </c>
      <c r="T625" s="208">
        <v>1.847</v>
      </c>
      <c r="U625" s="208">
        <v>1.3109999999999999</v>
      </c>
      <c r="V625" s="208">
        <v>0.84099999999999997</v>
      </c>
      <c r="W625" s="208">
        <v>0.38100000000000001</v>
      </c>
      <c r="X625" s="208">
        <v>0.19400000000000001</v>
      </c>
      <c r="Y625" s="24"/>
      <c r="Z625" s="208">
        <v>5.2999999999999999E-2</v>
      </c>
      <c r="AA625" s="208">
        <v>0.20300000000000001</v>
      </c>
      <c r="AB625" s="208">
        <v>0.77700000000000002</v>
      </c>
      <c r="AC625" s="208">
        <v>1.1259999999999999</v>
      </c>
      <c r="AD625" s="208">
        <v>1.159</v>
      </c>
      <c r="AE625" s="208">
        <v>1.609</v>
      </c>
      <c r="AF625" s="208">
        <v>0.99199999999999999</v>
      </c>
      <c r="AG625" s="208">
        <v>0.97499999999999998</v>
      </c>
      <c r="AH625" s="208">
        <v>0.499</v>
      </c>
      <c r="AI625" s="208">
        <v>0.39500000000000002</v>
      </c>
      <c r="AJ625" s="24"/>
      <c r="AK625" s="208">
        <v>0.23200000000000001</v>
      </c>
      <c r="AL625" s="24"/>
      <c r="AM625" s="208">
        <v>0.39700000000000002</v>
      </c>
      <c r="AN625" s="208">
        <v>0.624</v>
      </c>
      <c r="AO625" s="208">
        <v>0.999</v>
      </c>
      <c r="AP625" s="208">
        <v>1.331</v>
      </c>
      <c r="AQ625" s="208">
        <v>1.5840000000000001</v>
      </c>
      <c r="AR625" s="208">
        <v>1.2310000000000001</v>
      </c>
      <c r="AS625" s="208">
        <v>1.0740000000000001</v>
      </c>
      <c r="AT625" s="208">
        <v>0.78200000000000003</v>
      </c>
      <c r="AU625" s="208">
        <v>0.52900000000000003</v>
      </c>
      <c r="AV625" s="208">
        <v>0.29899999999999999</v>
      </c>
      <c r="AW625" s="24"/>
      <c r="AX625" s="208">
        <v>0.34</v>
      </c>
      <c r="AY625" s="208">
        <v>0.28899999999999998</v>
      </c>
      <c r="AZ625" s="208">
        <v>0.57199999999999995</v>
      </c>
      <c r="BA625" s="208">
        <v>1.0660000000000001</v>
      </c>
      <c r="BB625" s="21">
        <f t="shared" si="105"/>
        <v>2.8479999999999999</v>
      </c>
      <c r="BC625" s="18"/>
      <c r="BD625" s="22">
        <f t="shared" si="103"/>
        <v>3.8279569892473115</v>
      </c>
      <c r="BE625" s="21"/>
      <c r="BG625" s="10"/>
      <c r="BH625" s="21"/>
      <c r="BI625" s="22"/>
      <c r="BJ625" s="21"/>
      <c r="BK625" s="21">
        <v>0</v>
      </c>
      <c r="BL625" s="22">
        <v>8.5439999999999978E-3</v>
      </c>
      <c r="BM625" s="21"/>
      <c r="BN625" s="21">
        <f t="shared" si="104"/>
        <v>0</v>
      </c>
      <c r="BO625" s="22">
        <f t="shared" si="104"/>
        <v>3.4175999999999991E-2</v>
      </c>
      <c r="BP625" s="21">
        <f t="shared" si="104"/>
        <v>0</v>
      </c>
    </row>
    <row r="626" spans="1:68" ht="11.1" hidden="1" customHeight="1" outlineLevel="1" collapsed="1" x14ac:dyDescent="0.2">
      <c r="A626" s="10"/>
      <c r="B626" s="18"/>
      <c r="C626" s="18"/>
      <c r="D626" s="18"/>
      <c r="E626" s="19" t="s">
        <v>562</v>
      </c>
      <c r="F626" s="209">
        <v>2.359</v>
      </c>
      <c r="G626" s="209">
        <v>1.679</v>
      </c>
      <c r="H626" s="209">
        <v>1.2569999999999999</v>
      </c>
      <c r="I626" s="240">
        <v>0.76400000000000001</v>
      </c>
      <c r="J626" s="240"/>
      <c r="K626" s="209">
        <v>0.374</v>
      </c>
      <c r="L626" s="20"/>
      <c r="M626" s="20"/>
      <c r="N626" s="209">
        <v>8.7999999999999995E-2</v>
      </c>
      <c r="O626" s="209">
        <v>0.34799999999999998</v>
      </c>
      <c r="P626" s="209">
        <v>1.26</v>
      </c>
      <c r="Q626" s="209">
        <v>1.9910000000000001</v>
      </c>
      <c r="R626" s="209">
        <v>2.2599999999999998</v>
      </c>
      <c r="S626" s="209">
        <v>2.9689999999999999</v>
      </c>
      <c r="T626" s="209">
        <v>2.6880000000000002</v>
      </c>
      <c r="U626" s="209">
        <v>1.974</v>
      </c>
      <c r="V626" s="209">
        <v>1.0209999999999999</v>
      </c>
      <c r="W626" s="209">
        <v>0.441</v>
      </c>
      <c r="X626" s="209">
        <v>0.129</v>
      </c>
      <c r="Y626" s="20"/>
      <c r="Z626" s="209">
        <v>4.3999999999999997E-2</v>
      </c>
      <c r="AA626" s="209">
        <v>0.36599999999999999</v>
      </c>
      <c r="AB626" s="209">
        <v>1.425</v>
      </c>
      <c r="AC626" s="209">
        <v>2.6579999999999999</v>
      </c>
      <c r="AD626" s="209">
        <v>2.8</v>
      </c>
      <c r="AE626" s="209">
        <v>3.12</v>
      </c>
      <c r="AF626" s="209">
        <v>2.8780000000000001</v>
      </c>
      <c r="AG626" s="209">
        <v>1.673</v>
      </c>
      <c r="AH626" s="209">
        <v>1.0209999999999999</v>
      </c>
      <c r="AI626" s="209">
        <v>0.72299999999999998</v>
      </c>
      <c r="AJ626" s="20"/>
      <c r="AK626" s="20"/>
      <c r="AL626" s="209">
        <v>0.16500000000000001</v>
      </c>
      <c r="AM626" s="209">
        <v>0.36899999999999999</v>
      </c>
      <c r="AN626" s="209">
        <v>1.2729999999999999</v>
      </c>
      <c r="AO626" s="209">
        <v>2.41</v>
      </c>
      <c r="AP626" s="209">
        <v>2.7149999999999999</v>
      </c>
      <c r="AQ626" s="209">
        <v>2.9710000000000001</v>
      </c>
      <c r="AR626" s="209">
        <v>2.5299999999999998</v>
      </c>
      <c r="AS626" s="209">
        <v>2.3079999999999998</v>
      </c>
      <c r="AT626" s="209">
        <v>1.099</v>
      </c>
      <c r="AU626" s="209">
        <v>0.55500000000000005</v>
      </c>
      <c r="AV626" s="209">
        <v>1.2E-2</v>
      </c>
      <c r="AW626" s="20"/>
      <c r="AX626" s="20"/>
      <c r="AY626" s="20"/>
      <c r="AZ626" s="209">
        <v>1.1659999999999999</v>
      </c>
      <c r="BA626" s="209">
        <v>0.753</v>
      </c>
      <c r="BB626" s="21">
        <f t="shared" si="105"/>
        <v>3.12</v>
      </c>
      <c r="BC626" s="61">
        <f>BD626</f>
        <v>4.193548387096774</v>
      </c>
      <c r="BD626" s="22">
        <f t="shared" si="103"/>
        <v>4.193548387096774</v>
      </c>
      <c r="BE626" s="21">
        <f>BC626-BD626</f>
        <v>0</v>
      </c>
      <c r="BF626" s="2">
        <v>3.83</v>
      </c>
      <c r="BG626" s="10">
        <v>6</v>
      </c>
      <c r="BH626" s="21">
        <f t="shared" si="102"/>
        <v>3.1199999999999999E-3</v>
      </c>
      <c r="BI626" s="22">
        <f t="shared" si="102"/>
        <v>3.1199999999999999E-3</v>
      </c>
      <c r="BJ626" s="21">
        <f>BH626-BI626</f>
        <v>0</v>
      </c>
      <c r="BK626" s="21">
        <v>9.3600000000000003E-3</v>
      </c>
      <c r="BL626" s="22">
        <v>9.3600000000000003E-3</v>
      </c>
      <c r="BM626" s="21">
        <v>0</v>
      </c>
      <c r="BN626" s="21">
        <f t="shared" si="104"/>
        <v>3.7440000000000001E-2</v>
      </c>
      <c r="BO626" s="22">
        <f t="shared" si="104"/>
        <v>3.7440000000000001E-2</v>
      </c>
      <c r="BP626" s="21">
        <f t="shared" si="104"/>
        <v>0</v>
      </c>
    </row>
    <row r="627" spans="1:68" ht="11.1" hidden="1" customHeight="1" outlineLevel="2" x14ac:dyDescent="0.2">
      <c r="A627" s="10"/>
      <c r="B627" s="18"/>
      <c r="C627" s="18"/>
      <c r="D627" s="18"/>
      <c r="E627" s="23" t="s">
        <v>563</v>
      </c>
      <c r="F627" s="208">
        <v>2.359</v>
      </c>
      <c r="G627" s="208">
        <v>1.679</v>
      </c>
      <c r="H627" s="208">
        <v>1.2569999999999999</v>
      </c>
      <c r="I627" s="239">
        <v>0.76400000000000001</v>
      </c>
      <c r="J627" s="239"/>
      <c r="K627" s="208">
        <v>0.374</v>
      </c>
      <c r="L627" s="24"/>
      <c r="M627" s="24"/>
      <c r="N627" s="208">
        <v>8.7999999999999995E-2</v>
      </c>
      <c r="O627" s="208">
        <v>0.34799999999999998</v>
      </c>
      <c r="P627" s="208">
        <v>1.26</v>
      </c>
      <c r="Q627" s="208">
        <v>1.9910000000000001</v>
      </c>
      <c r="R627" s="208">
        <v>2.2599999999999998</v>
      </c>
      <c r="S627" s="208">
        <v>2.9689999999999999</v>
      </c>
      <c r="T627" s="208">
        <v>2.6880000000000002</v>
      </c>
      <c r="U627" s="208">
        <v>1.974</v>
      </c>
      <c r="V627" s="208">
        <v>1.0209999999999999</v>
      </c>
      <c r="W627" s="208">
        <v>0.441</v>
      </c>
      <c r="X627" s="208">
        <v>0.129</v>
      </c>
      <c r="Y627" s="24"/>
      <c r="Z627" s="208">
        <v>4.3999999999999997E-2</v>
      </c>
      <c r="AA627" s="208">
        <v>0.36599999999999999</v>
      </c>
      <c r="AB627" s="208">
        <v>1.425</v>
      </c>
      <c r="AC627" s="208">
        <v>2.6579999999999999</v>
      </c>
      <c r="AD627" s="208">
        <v>2.8</v>
      </c>
      <c r="AE627" s="208">
        <v>3.12</v>
      </c>
      <c r="AF627" s="208">
        <v>2.8780000000000001</v>
      </c>
      <c r="AG627" s="208">
        <v>1.673</v>
      </c>
      <c r="AH627" s="208">
        <v>1.0209999999999999</v>
      </c>
      <c r="AI627" s="208">
        <v>0.72299999999999998</v>
      </c>
      <c r="AJ627" s="24"/>
      <c r="AK627" s="24"/>
      <c r="AL627" s="208">
        <v>0.16500000000000001</v>
      </c>
      <c r="AM627" s="208">
        <v>0.36899999999999999</v>
      </c>
      <c r="AN627" s="208">
        <v>1.2729999999999999</v>
      </c>
      <c r="AO627" s="208">
        <v>2.41</v>
      </c>
      <c r="AP627" s="208">
        <v>2.7149999999999999</v>
      </c>
      <c r="AQ627" s="208">
        <v>2.9710000000000001</v>
      </c>
      <c r="AR627" s="208">
        <v>2.5299999999999998</v>
      </c>
      <c r="AS627" s="208">
        <v>2.3079999999999998</v>
      </c>
      <c r="AT627" s="208">
        <v>1.099</v>
      </c>
      <c r="AU627" s="208">
        <v>0.55500000000000005</v>
      </c>
      <c r="AV627" s="208">
        <v>1.2E-2</v>
      </c>
      <c r="AW627" s="24"/>
      <c r="AX627" s="24"/>
      <c r="AY627" s="24"/>
      <c r="AZ627" s="208">
        <v>1.1659999999999999</v>
      </c>
      <c r="BA627" s="208">
        <v>0.753</v>
      </c>
      <c r="BB627" s="21">
        <f t="shared" si="105"/>
        <v>3.12</v>
      </c>
      <c r="BC627" s="18"/>
      <c r="BD627" s="22">
        <f t="shared" si="103"/>
        <v>4.193548387096774</v>
      </c>
      <c r="BE627" s="21"/>
      <c r="BG627" s="10"/>
      <c r="BH627" s="21"/>
      <c r="BI627" s="22"/>
      <c r="BJ627" s="21"/>
      <c r="BK627" s="21">
        <v>0</v>
      </c>
      <c r="BL627" s="22">
        <v>9.3600000000000003E-3</v>
      </c>
      <c r="BM627" s="21"/>
      <c r="BN627" s="21">
        <f t="shared" si="104"/>
        <v>0</v>
      </c>
      <c r="BO627" s="22">
        <f t="shared" si="104"/>
        <v>3.7440000000000001E-2</v>
      </c>
      <c r="BP627" s="21">
        <f t="shared" si="104"/>
        <v>0</v>
      </c>
    </row>
    <row r="628" spans="1:68" ht="21.95" hidden="1" customHeight="1" outlineLevel="1" collapsed="1" x14ac:dyDescent="0.2">
      <c r="A628" s="10"/>
      <c r="B628" s="18"/>
      <c r="C628" s="18"/>
      <c r="D628" s="18"/>
      <c r="E628" s="19" t="s">
        <v>564</v>
      </c>
      <c r="F628" s="209">
        <v>4.6310000000000002</v>
      </c>
      <c r="G628" s="209">
        <v>3.3969999999999998</v>
      </c>
      <c r="H628" s="209">
        <v>2.4089999999999998</v>
      </c>
      <c r="I628" s="240">
        <v>2.0230000000000001</v>
      </c>
      <c r="J628" s="240"/>
      <c r="K628" s="209">
        <v>0.66700000000000004</v>
      </c>
      <c r="L628" s="209">
        <v>0.184</v>
      </c>
      <c r="M628" s="20"/>
      <c r="N628" s="209">
        <v>0.17199999999999999</v>
      </c>
      <c r="O628" s="209">
        <v>0.53300000000000003</v>
      </c>
      <c r="P628" s="209">
        <v>1.573</v>
      </c>
      <c r="Q628" s="209">
        <v>2.2730000000000001</v>
      </c>
      <c r="R628" s="209">
        <v>2.706</v>
      </c>
      <c r="S628" s="209">
        <v>3.4489999999999998</v>
      </c>
      <c r="T628" s="209">
        <v>3.1459999999999999</v>
      </c>
      <c r="U628" s="209">
        <v>2.653</v>
      </c>
      <c r="V628" s="209">
        <v>1.278</v>
      </c>
      <c r="W628" s="209">
        <v>0.83399999999999996</v>
      </c>
      <c r="X628" s="209">
        <v>0.22900000000000001</v>
      </c>
      <c r="Y628" s="20"/>
      <c r="Z628" s="209">
        <v>0.13800000000000001</v>
      </c>
      <c r="AA628" s="209">
        <v>0.41699999999999998</v>
      </c>
      <c r="AB628" s="209">
        <v>1.4590000000000001</v>
      </c>
      <c r="AC628" s="209">
        <v>2.4089999999999998</v>
      </c>
      <c r="AD628" s="209">
        <v>2.5329999999999999</v>
      </c>
      <c r="AE628" s="209">
        <v>3.3959999999999999</v>
      </c>
      <c r="AF628" s="209">
        <v>2.4220000000000002</v>
      </c>
      <c r="AG628" s="209">
        <v>2.1080000000000001</v>
      </c>
      <c r="AH628" s="209">
        <v>1.248</v>
      </c>
      <c r="AI628" s="209">
        <v>0.71499999999999997</v>
      </c>
      <c r="AJ628" s="20"/>
      <c r="AK628" s="209">
        <v>0.379</v>
      </c>
      <c r="AL628" s="20"/>
      <c r="AM628" s="209">
        <v>0.39200000000000002</v>
      </c>
      <c r="AN628" s="209">
        <v>1.24</v>
      </c>
      <c r="AO628" s="209">
        <v>2.4409999999999998</v>
      </c>
      <c r="AP628" s="209">
        <v>2.72</v>
      </c>
      <c r="AQ628" s="209">
        <v>3.101</v>
      </c>
      <c r="AR628" s="209">
        <v>2.6760000000000002</v>
      </c>
      <c r="AS628" s="209">
        <v>2.5129999999999999</v>
      </c>
      <c r="AT628" s="209">
        <v>1.3260000000000001</v>
      </c>
      <c r="AU628" s="209">
        <v>0.79700000000000004</v>
      </c>
      <c r="AV628" s="209">
        <v>0.159</v>
      </c>
      <c r="AW628" s="20"/>
      <c r="AX628" s="20"/>
      <c r="AY628" s="20"/>
      <c r="AZ628" s="209">
        <v>0.747</v>
      </c>
      <c r="BA628" s="209">
        <v>2.1219999999999999</v>
      </c>
      <c r="BB628" s="21">
        <f t="shared" si="105"/>
        <v>4.6310000000000002</v>
      </c>
      <c r="BC628" s="61">
        <f>BD628</f>
        <v>6.224462365591398</v>
      </c>
      <c r="BD628" s="22">
        <f t="shared" si="103"/>
        <v>6.224462365591398</v>
      </c>
      <c r="BE628" s="21">
        <f>BC628-BD628</f>
        <v>0</v>
      </c>
      <c r="BF628" s="2">
        <v>5.42</v>
      </c>
      <c r="BG628" s="10">
        <v>6</v>
      </c>
      <c r="BH628" s="21">
        <f t="shared" si="102"/>
        <v>4.6309999999999997E-3</v>
      </c>
      <c r="BI628" s="22">
        <f t="shared" si="102"/>
        <v>4.6309999999999997E-3</v>
      </c>
      <c r="BJ628" s="21">
        <f>BH628-BI628</f>
        <v>0</v>
      </c>
      <c r="BK628" s="21">
        <v>1.3892999999999999E-2</v>
      </c>
      <c r="BL628" s="22">
        <v>1.3892999999999999E-2</v>
      </c>
      <c r="BM628" s="21">
        <v>0</v>
      </c>
      <c r="BN628" s="21">
        <f t="shared" si="104"/>
        <v>5.5571999999999996E-2</v>
      </c>
      <c r="BO628" s="22">
        <f t="shared" si="104"/>
        <v>5.5571999999999996E-2</v>
      </c>
      <c r="BP628" s="21">
        <f t="shared" si="104"/>
        <v>0</v>
      </c>
    </row>
    <row r="629" spans="1:68" ht="11.1" hidden="1" customHeight="1" outlineLevel="2" x14ac:dyDescent="0.2">
      <c r="A629" s="10"/>
      <c r="B629" s="18"/>
      <c r="C629" s="18"/>
      <c r="D629" s="18"/>
      <c r="E629" s="23" t="s">
        <v>428</v>
      </c>
      <c r="F629" s="208">
        <v>4.6310000000000002</v>
      </c>
      <c r="G629" s="208">
        <v>3.3969999999999998</v>
      </c>
      <c r="H629" s="208">
        <v>2.4089999999999998</v>
      </c>
      <c r="I629" s="239">
        <v>2.0230000000000001</v>
      </c>
      <c r="J629" s="239"/>
      <c r="K629" s="208">
        <v>0.66700000000000004</v>
      </c>
      <c r="L629" s="208">
        <v>0.184</v>
      </c>
      <c r="M629" s="24"/>
      <c r="N629" s="208">
        <v>0.17199999999999999</v>
      </c>
      <c r="O629" s="208">
        <v>0.53300000000000003</v>
      </c>
      <c r="P629" s="208">
        <v>1.573</v>
      </c>
      <c r="Q629" s="208">
        <v>2.2730000000000001</v>
      </c>
      <c r="R629" s="208">
        <v>2.706</v>
      </c>
      <c r="S629" s="208">
        <v>3.4489999999999998</v>
      </c>
      <c r="T629" s="208">
        <v>3.1459999999999999</v>
      </c>
      <c r="U629" s="208">
        <v>2.653</v>
      </c>
      <c r="V629" s="208">
        <v>1.278</v>
      </c>
      <c r="W629" s="208">
        <v>0.83399999999999996</v>
      </c>
      <c r="X629" s="208">
        <v>0.22900000000000001</v>
      </c>
      <c r="Y629" s="24"/>
      <c r="Z629" s="208">
        <v>0.13800000000000001</v>
      </c>
      <c r="AA629" s="208">
        <v>0.41699999999999998</v>
      </c>
      <c r="AB629" s="208">
        <v>1.4590000000000001</v>
      </c>
      <c r="AC629" s="208">
        <v>2.4089999999999998</v>
      </c>
      <c r="AD629" s="208">
        <v>2.5329999999999999</v>
      </c>
      <c r="AE629" s="208">
        <v>3.3959999999999999</v>
      </c>
      <c r="AF629" s="208">
        <v>2.4220000000000002</v>
      </c>
      <c r="AG629" s="208">
        <v>2.1080000000000001</v>
      </c>
      <c r="AH629" s="208">
        <v>1.248</v>
      </c>
      <c r="AI629" s="208">
        <v>0.71499999999999997</v>
      </c>
      <c r="AJ629" s="24"/>
      <c r="AK629" s="208">
        <v>0.379</v>
      </c>
      <c r="AL629" s="24"/>
      <c r="AM629" s="208">
        <v>0.39200000000000002</v>
      </c>
      <c r="AN629" s="208">
        <v>1.24</v>
      </c>
      <c r="AO629" s="208">
        <v>2.4409999999999998</v>
      </c>
      <c r="AP629" s="208">
        <v>2.72</v>
      </c>
      <c r="AQ629" s="208">
        <v>3.101</v>
      </c>
      <c r="AR629" s="208">
        <v>2.6760000000000002</v>
      </c>
      <c r="AS629" s="208">
        <v>2.5129999999999999</v>
      </c>
      <c r="AT629" s="208">
        <v>1.3260000000000001</v>
      </c>
      <c r="AU629" s="208">
        <v>0.79700000000000004</v>
      </c>
      <c r="AV629" s="208">
        <v>0.159</v>
      </c>
      <c r="AW629" s="24"/>
      <c r="AX629" s="24"/>
      <c r="AY629" s="24"/>
      <c r="AZ629" s="208">
        <v>0.747</v>
      </c>
      <c r="BA629" s="208">
        <v>2.1219999999999999</v>
      </c>
      <c r="BB629" s="21">
        <f t="shared" si="105"/>
        <v>4.6310000000000002</v>
      </c>
      <c r="BC629" s="18"/>
      <c r="BD629" s="22">
        <f t="shared" si="103"/>
        <v>6.224462365591398</v>
      </c>
      <c r="BE629" s="21"/>
      <c r="BG629" s="10"/>
      <c r="BH629" s="21"/>
      <c r="BI629" s="22"/>
      <c r="BJ629" s="21"/>
      <c r="BK629" s="21">
        <v>0</v>
      </c>
      <c r="BL629" s="22">
        <v>1.3892999999999999E-2</v>
      </c>
      <c r="BM629" s="21"/>
      <c r="BN629" s="21">
        <f t="shared" si="104"/>
        <v>0</v>
      </c>
      <c r="BO629" s="22">
        <f t="shared" si="104"/>
        <v>5.5571999999999996E-2</v>
      </c>
      <c r="BP629" s="21">
        <f t="shared" si="104"/>
        <v>0</v>
      </c>
    </row>
    <row r="630" spans="1:68" ht="11.1" hidden="1" customHeight="1" outlineLevel="1" collapsed="1" x14ac:dyDescent="0.2">
      <c r="A630" s="10"/>
      <c r="B630" s="18"/>
      <c r="C630" s="18"/>
      <c r="D630" s="18"/>
      <c r="E630" s="19" t="s">
        <v>565</v>
      </c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9">
        <v>3.8730000000000002</v>
      </c>
      <c r="AD630" s="209">
        <v>10.096</v>
      </c>
      <c r="AE630" s="209">
        <v>10.63</v>
      </c>
      <c r="AF630" s="209">
        <v>10.005000000000001</v>
      </c>
      <c r="AG630" s="209">
        <v>2.5230000000000001</v>
      </c>
      <c r="AH630" s="209">
        <v>0.85899999999999999</v>
      </c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1">
        <f t="shared" si="105"/>
        <v>10.63</v>
      </c>
      <c r="BC630" s="61">
        <f>BD630</f>
        <v>14.287634408602152</v>
      </c>
      <c r="BD630" s="22">
        <f t="shared" si="103"/>
        <v>14.287634408602152</v>
      </c>
      <c r="BE630" s="21">
        <f>BC630-BD630</f>
        <v>0</v>
      </c>
      <c r="BG630" s="10">
        <v>6</v>
      </c>
      <c r="BH630" s="21">
        <f t="shared" ref="BH630:BI692" si="106">(BC630*24*31/1000000)</f>
        <v>1.0630000000000002E-2</v>
      </c>
      <c r="BI630" s="22">
        <f t="shared" si="106"/>
        <v>1.0630000000000002E-2</v>
      </c>
      <c r="BJ630" s="21">
        <f>BH630-BI630</f>
        <v>0</v>
      </c>
      <c r="BK630" s="21">
        <v>3.1890000000000009E-2</v>
      </c>
      <c r="BL630" s="22">
        <v>3.1890000000000009E-2</v>
      </c>
      <c r="BM630" s="21">
        <v>0</v>
      </c>
      <c r="BN630" s="21">
        <f t="shared" si="104"/>
        <v>0.12756000000000003</v>
      </c>
      <c r="BO630" s="22">
        <f t="shared" si="104"/>
        <v>0.12756000000000003</v>
      </c>
      <c r="BP630" s="21">
        <f t="shared" si="104"/>
        <v>0</v>
      </c>
    </row>
    <row r="631" spans="1:68" ht="11.1" hidden="1" customHeight="1" outlineLevel="2" x14ac:dyDescent="0.2">
      <c r="A631" s="10"/>
      <c r="B631" s="18"/>
      <c r="C631" s="18"/>
      <c r="D631" s="18"/>
      <c r="E631" s="23" t="s">
        <v>566</v>
      </c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08">
        <v>3.8730000000000002</v>
      </c>
      <c r="AD631" s="208">
        <v>10.096</v>
      </c>
      <c r="AE631" s="208">
        <v>10.63</v>
      </c>
      <c r="AF631" s="208">
        <v>10.005000000000001</v>
      </c>
      <c r="AG631" s="208">
        <v>2.5230000000000001</v>
      </c>
      <c r="AH631" s="208">
        <v>0.85899999999999999</v>
      </c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1">
        <f t="shared" si="105"/>
        <v>10.63</v>
      </c>
      <c r="BC631" s="18"/>
      <c r="BD631" s="22">
        <f t="shared" si="103"/>
        <v>14.287634408602152</v>
      </c>
      <c r="BE631" s="21"/>
      <c r="BG631" s="10"/>
      <c r="BH631" s="21"/>
      <c r="BI631" s="22"/>
      <c r="BJ631" s="21"/>
      <c r="BK631" s="21">
        <v>0</v>
      </c>
      <c r="BL631" s="22">
        <v>3.1890000000000009E-2</v>
      </c>
      <c r="BM631" s="21"/>
      <c r="BN631" s="21">
        <f t="shared" si="104"/>
        <v>0</v>
      </c>
      <c r="BO631" s="22">
        <f t="shared" si="104"/>
        <v>0.12756000000000003</v>
      </c>
      <c r="BP631" s="21">
        <f t="shared" si="104"/>
        <v>0</v>
      </c>
    </row>
    <row r="632" spans="1:68" ht="11.1" hidden="1" customHeight="1" outlineLevel="1" collapsed="1" x14ac:dyDescent="0.2">
      <c r="A632" s="10"/>
      <c r="B632" s="18"/>
      <c r="C632" s="18"/>
      <c r="D632" s="18"/>
      <c r="E632" s="19" t="s">
        <v>567</v>
      </c>
      <c r="F632" s="209">
        <v>24.888999999999999</v>
      </c>
      <c r="G632" s="209">
        <v>23.196999999999999</v>
      </c>
      <c r="H632" s="209">
        <v>14.292999999999999</v>
      </c>
      <c r="I632" s="240">
        <v>11.816000000000001</v>
      </c>
      <c r="J632" s="240"/>
      <c r="K632" s="209">
        <v>4.2720000000000002</v>
      </c>
      <c r="L632" s="209">
        <v>0.44900000000000001</v>
      </c>
      <c r="M632" s="20"/>
      <c r="N632" s="209">
        <v>0.34499999999999997</v>
      </c>
      <c r="O632" s="209">
        <v>1.7549999999999999</v>
      </c>
      <c r="P632" s="209">
        <v>8.9629999999999992</v>
      </c>
      <c r="Q632" s="209">
        <v>15.122</v>
      </c>
      <c r="R632" s="209">
        <v>19.306000000000001</v>
      </c>
      <c r="S632" s="209">
        <v>24.37</v>
      </c>
      <c r="T632" s="209">
        <v>22.67</v>
      </c>
      <c r="U632" s="209">
        <v>16.832999999999998</v>
      </c>
      <c r="V632" s="209">
        <v>9.11</v>
      </c>
      <c r="W632" s="209">
        <v>4.3949999999999996</v>
      </c>
      <c r="X632" s="209">
        <v>0.14499999999999999</v>
      </c>
      <c r="Y632" s="20"/>
      <c r="Z632" s="209">
        <v>1.2130000000000001</v>
      </c>
      <c r="AA632" s="209">
        <v>2.149</v>
      </c>
      <c r="AB632" s="209">
        <v>20.634</v>
      </c>
      <c r="AC632" s="209">
        <v>25.678000000000001</v>
      </c>
      <c r="AD632" s="209">
        <v>19.396000000000001</v>
      </c>
      <c r="AE632" s="209">
        <v>25.786999999999999</v>
      </c>
      <c r="AF632" s="209">
        <v>17.219000000000001</v>
      </c>
      <c r="AG632" s="209">
        <v>15.442</v>
      </c>
      <c r="AH632" s="209">
        <v>7.8979999999999997</v>
      </c>
      <c r="AI632" s="209">
        <v>5.71</v>
      </c>
      <c r="AJ632" s="20"/>
      <c r="AK632" s="209">
        <v>1.1479999999999999</v>
      </c>
      <c r="AL632" s="20"/>
      <c r="AM632" s="209">
        <v>2.5179999999999998</v>
      </c>
      <c r="AN632" s="209">
        <v>7.3579999999999997</v>
      </c>
      <c r="AO632" s="209">
        <v>17.385000000000002</v>
      </c>
      <c r="AP632" s="209">
        <v>18.492000000000001</v>
      </c>
      <c r="AQ632" s="209">
        <v>26.751000000000001</v>
      </c>
      <c r="AR632" s="209">
        <v>20.245000000000001</v>
      </c>
      <c r="AS632" s="209">
        <v>19.202000000000002</v>
      </c>
      <c r="AT632" s="209">
        <v>9.67</v>
      </c>
      <c r="AU632" s="209">
        <v>5.1890000000000001</v>
      </c>
      <c r="AV632" s="209">
        <v>0.20300000000000001</v>
      </c>
      <c r="AW632" s="20"/>
      <c r="AX632" s="20"/>
      <c r="AY632" s="209">
        <v>3.726</v>
      </c>
      <c r="AZ632" s="209">
        <v>7.085</v>
      </c>
      <c r="BA632" s="209">
        <v>16.45</v>
      </c>
      <c r="BB632" s="21">
        <f>SUM(BB633:BB640)</f>
        <v>42.196000000000005</v>
      </c>
      <c r="BC632" s="61">
        <f>BD632</f>
        <v>56.715053763440864</v>
      </c>
      <c r="BD632" s="22">
        <f t="shared" si="103"/>
        <v>56.715053763440864</v>
      </c>
      <c r="BE632" s="21">
        <f>BC632-BD632</f>
        <v>0</v>
      </c>
      <c r="BF632" s="2">
        <v>34.049999999999997</v>
      </c>
      <c r="BG632" s="10">
        <v>5</v>
      </c>
      <c r="BH632" s="21">
        <f t="shared" si="106"/>
        <v>4.2195999999999997E-2</v>
      </c>
      <c r="BI632" s="22">
        <f t="shared" si="106"/>
        <v>4.2195999999999997E-2</v>
      </c>
      <c r="BJ632" s="21">
        <f>BH632-BI632</f>
        <v>0</v>
      </c>
      <c r="BK632" s="21">
        <v>0.12658799999999998</v>
      </c>
      <c r="BL632" s="22">
        <v>0.12658799999999998</v>
      </c>
      <c r="BM632" s="21">
        <v>0</v>
      </c>
      <c r="BN632" s="21">
        <f t="shared" si="104"/>
        <v>0.50635199999999991</v>
      </c>
      <c r="BO632" s="22">
        <f t="shared" si="104"/>
        <v>0.50635199999999991</v>
      </c>
      <c r="BP632" s="21">
        <f t="shared" si="104"/>
        <v>0</v>
      </c>
    </row>
    <row r="633" spans="1:68" ht="11.1" hidden="1" customHeight="1" outlineLevel="2" x14ac:dyDescent="0.2">
      <c r="A633" s="10"/>
      <c r="B633" s="18"/>
      <c r="C633" s="18"/>
      <c r="D633" s="18"/>
      <c r="E633" s="23" t="s">
        <v>568</v>
      </c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08">
        <v>1.986</v>
      </c>
      <c r="AR633" s="208">
        <v>0.63600000000000001</v>
      </c>
      <c r="AS633" s="208">
        <v>0.60199999999999998</v>
      </c>
      <c r="AT633" s="208">
        <v>0.308</v>
      </c>
      <c r="AU633" s="208">
        <v>0.16500000000000001</v>
      </c>
      <c r="AV633" s="208">
        <v>1.2999999999999999E-2</v>
      </c>
      <c r="AW633" s="24"/>
      <c r="AX633" s="24"/>
      <c r="AY633" s="24"/>
      <c r="AZ633" s="208">
        <v>0.27</v>
      </c>
      <c r="BA633" s="208">
        <v>0.51900000000000002</v>
      </c>
      <c r="BB633" s="21">
        <f t="shared" si="105"/>
        <v>1.986</v>
      </c>
      <c r="BC633" s="18"/>
      <c r="BD633" s="22">
        <f t="shared" si="103"/>
        <v>2.6693548387096775</v>
      </c>
      <c r="BE633" s="21"/>
      <c r="BG633" s="10"/>
      <c r="BH633" s="21"/>
      <c r="BI633" s="22"/>
      <c r="BJ633" s="21"/>
      <c r="BK633" s="21">
        <v>0</v>
      </c>
      <c r="BL633" s="22">
        <v>5.9579999999999998E-3</v>
      </c>
      <c r="BM633" s="21"/>
      <c r="BN633" s="21">
        <f t="shared" si="104"/>
        <v>0</v>
      </c>
      <c r="BO633" s="22">
        <f t="shared" si="104"/>
        <v>2.3831999999999999E-2</v>
      </c>
      <c r="BP633" s="21">
        <f t="shared" si="104"/>
        <v>0</v>
      </c>
    </row>
    <row r="634" spans="1:68" ht="11.1" hidden="1" customHeight="1" outlineLevel="2" x14ac:dyDescent="0.2">
      <c r="A634" s="10"/>
      <c r="B634" s="18"/>
      <c r="C634" s="18"/>
      <c r="D634" s="18"/>
      <c r="E634" s="23" t="s">
        <v>569</v>
      </c>
      <c r="F634" s="208">
        <v>8.1959999999999997</v>
      </c>
      <c r="G634" s="208">
        <v>5.9260000000000002</v>
      </c>
      <c r="H634" s="208">
        <v>4.2759999999999998</v>
      </c>
      <c r="I634" s="239">
        <v>3.8530000000000002</v>
      </c>
      <c r="J634" s="239"/>
      <c r="K634" s="208">
        <v>1.49</v>
      </c>
      <c r="L634" s="24"/>
      <c r="M634" s="24"/>
      <c r="N634" s="24"/>
      <c r="O634" s="208">
        <v>0.08</v>
      </c>
      <c r="P634" s="208">
        <v>2.7320000000000002</v>
      </c>
      <c r="Q634" s="208">
        <v>4.4219999999999997</v>
      </c>
      <c r="R634" s="208">
        <v>5.3810000000000002</v>
      </c>
      <c r="S634" s="208">
        <v>6.1509999999999998</v>
      </c>
      <c r="T634" s="208">
        <v>6.0469999999999997</v>
      </c>
      <c r="U634" s="208">
        <v>4.74</v>
      </c>
      <c r="V634" s="208">
        <v>2.7149999999999999</v>
      </c>
      <c r="W634" s="208">
        <v>1.476</v>
      </c>
      <c r="X634" s="24"/>
      <c r="Y634" s="24"/>
      <c r="Z634" s="208">
        <v>0.35399999999999998</v>
      </c>
      <c r="AA634" s="208">
        <v>0.38</v>
      </c>
      <c r="AB634" s="208">
        <v>2.3490000000000002</v>
      </c>
      <c r="AC634" s="208">
        <v>5.19</v>
      </c>
      <c r="AD634" s="208">
        <v>5.7140000000000004</v>
      </c>
      <c r="AE634" s="208">
        <v>7.5780000000000003</v>
      </c>
      <c r="AF634" s="208">
        <v>5.3940000000000001</v>
      </c>
      <c r="AG634" s="208">
        <v>4.609</v>
      </c>
      <c r="AH634" s="208">
        <v>2.536</v>
      </c>
      <c r="AI634" s="208">
        <v>1.9590000000000001</v>
      </c>
      <c r="AJ634" s="24"/>
      <c r="AK634" s="208">
        <v>0.45</v>
      </c>
      <c r="AL634" s="24"/>
      <c r="AM634" s="208">
        <v>0.48799999999999999</v>
      </c>
      <c r="AN634" s="208">
        <v>2.161</v>
      </c>
      <c r="AO634" s="208">
        <v>4.9210000000000003</v>
      </c>
      <c r="AP634" s="208">
        <v>5.069</v>
      </c>
      <c r="AQ634" s="208">
        <v>7.343</v>
      </c>
      <c r="AR634" s="208">
        <v>5.5659999999999998</v>
      </c>
      <c r="AS634" s="208">
        <v>5.4809999999999999</v>
      </c>
      <c r="AT634" s="208">
        <v>2.9929999999999999</v>
      </c>
      <c r="AU634" s="208">
        <v>2</v>
      </c>
      <c r="AV634" s="208">
        <v>0.129</v>
      </c>
      <c r="AW634" s="24"/>
      <c r="AX634" s="24"/>
      <c r="AY634" s="208">
        <v>1.0269999999999999</v>
      </c>
      <c r="AZ634" s="208">
        <v>2.222</v>
      </c>
      <c r="BA634" s="208">
        <v>4.8369999999999997</v>
      </c>
      <c r="BB634" s="21">
        <f t="shared" si="105"/>
        <v>8.1959999999999997</v>
      </c>
      <c r="BC634" s="18"/>
      <c r="BD634" s="22">
        <f t="shared" si="103"/>
        <v>11.016129032258064</v>
      </c>
      <c r="BE634" s="21"/>
      <c r="BG634" s="10"/>
      <c r="BH634" s="21"/>
      <c r="BI634" s="22"/>
      <c r="BJ634" s="21"/>
      <c r="BK634" s="21">
        <v>0</v>
      </c>
      <c r="BL634" s="22">
        <v>2.4587999999999999E-2</v>
      </c>
      <c r="BM634" s="21"/>
      <c r="BN634" s="21">
        <f t="shared" si="104"/>
        <v>0</v>
      </c>
      <c r="BO634" s="22">
        <f t="shared" si="104"/>
        <v>9.8351999999999995E-2</v>
      </c>
      <c r="BP634" s="21">
        <f t="shared" si="104"/>
        <v>0</v>
      </c>
    </row>
    <row r="635" spans="1:68" ht="11.1" hidden="1" customHeight="1" outlineLevel="2" x14ac:dyDescent="0.2">
      <c r="A635" s="10"/>
      <c r="B635" s="18"/>
      <c r="C635" s="18"/>
      <c r="D635" s="18"/>
      <c r="E635" s="23" t="s">
        <v>570</v>
      </c>
      <c r="F635" s="208">
        <v>0.497</v>
      </c>
      <c r="G635" s="208">
        <v>0.314</v>
      </c>
      <c r="H635" s="24"/>
      <c r="I635" s="24"/>
      <c r="J635" s="24"/>
      <c r="K635" s="24"/>
      <c r="L635" s="24"/>
      <c r="M635" s="24"/>
      <c r="N635" s="24"/>
      <c r="O635" s="24"/>
      <c r="P635" s="24"/>
      <c r="Q635" s="208">
        <v>1.4999999999999999E-2</v>
      </c>
      <c r="R635" s="208">
        <v>0.16600000000000001</v>
      </c>
      <c r="S635" s="208">
        <v>0.79600000000000004</v>
      </c>
      <c r="T635" s="208">
        <v>0.627</v>
      </c>
      <c r="U635" s="208">
        <v>3.3000000000000002E-2</v>
      </c>
      <c r="V635" s="24"/>
      <c r="W635" s="24"/>
      <c r="X635" s="24"/>
      <c r="Y635" s="24"/>
      <c r="Z635" s="24"/>
      <c r="AA635" s="24"/>
      <c r="AB635" s="208">
        <v>1E-3</v>
      </c>
      <c r="AC635" s="208">
        <v>1.0999999999999999E-2</v>
      </c>
      <c r="AD635" s="208">
        <v>0.68200000000000005</v>
      </c>
      <c r="AE635" s="208">
        <v>0.92100000000000004</v>
      </c>
      <c r="AF635" s="208">
        <v>0.10100000000000001</v>
      </c>
      <c r="AG635" s="208">
        <v>7.1999999999999995E-2</v>
      </c>
      <c r="AH635" s="24"/>
      <c r="AI635" s="24"/>
      <c r="AJ635" s="24"/>
      <c r="AK635" s="24"/>
      <c r="AL635" s="24"/>
      <c r="AM635" s="24"/>
      <c r="AN635" s="24"/>
      <c r="AO635" s="208">
        <v>0.253</v>
      </c>
      <c r="AP635" s="208">
        <v>0.65900000000000003</v>
      </c>
      <c r="AQ635" s="24"/>
      <c r="AR635" s="208">
        <v>0.96599999999999997</v>
      </c>
      <c r="AS635" s="208">
        <v>0.72</v>
      </c>
      <c r="AT635" s="24"/>
      <c r="AU635" s="24"/>
      <c r="AV635" s="24"/>
      <c r="AW635" s="24"/>
      <c r="AX635" s="24"/>
      <c r="AY635" s="24"/>
      <c r="AZ635" s="24"/>
      <c r="BA635" s="24"/>
      <c r="BB635" s="21">
        <f t="shared" si="105"/>
        <v>0.96599999999999997</v>
      </c>
      <c r="BC635" s="18"/>
      <c r="BD635" s="22">
        <f t="shared" si="103"/>
        <v>1.2983870967741935</v>
      </c>
      <c r="BE635" s="21"/>
      <c r="BG635" s="10"/>
      <c r="BH635" s="21"/>
      <c r="BI635" s="22"/>
      <c r="BJ635" s="21"/>
      <c r="BK635" s="21">
        <v>0</v>
      </c>
      <c r="BL635" s="22">
        <v>2.898E-3</v>
      </c>
      <c r="BM635" s="21"/>
      <c r="BN635" s="21">
        <f t="shared" si="104"/>
        <v>0</v>
      </c>
      <c r="BO635" s="22">
        <f t="shared" si="104"/>
        <v>1.1592E-2</v>
      </c>
      <c r="BP635" s="21">
        <f t="shared" si="104"/>
        <v>0</v>
      </c>
    </row>
    <row r="636" spans="1:68" ht="11.1" hidden="1" customHeight="1" outlineLevel="2" x14ac:dyDescent="0.2">
      <c r="A636" s="10"/>
      <c r="B636" s="18"/>
      <c r="C636" s="18"/>
      <c r="D636" s="18"/>
      <c r="E636" s="23" t="s">
        <v>571</v>
      </c>
      <c r="F636" s="208">
        <v>1.5309999999999999</v>
      </c>
      <c r="G636" s="208">
        <v>0.98899999999999999</v>
      </c>
      <c r="H636" s="208">
        <v>0.59799999999999998</v>
      </c>
      <c r="I636" s="239">
        <v>0.435</v>
      </c>
      <c r="J636" s="239"/>
      <c r="K636" s="208">
        <v>6.5000000000000002E-2</v>
      </c>
      <c r="L636" s="24"/>
      <c r="M636" s="24"/>
      <c r="N636" s="24"/>
      <c r="O636" s="208">
        <v>9.0999999999999998E-2</v>
      </c>
      <c r="P636" s="208">
        <v>0.39200000000000002</v>
      </c>
      <c r="Q636" s="208">
        <v>0.68</v>
      </c>
      <c r="R636" s="208">
        <v>0.91200000000000003</v>
      </c>
      <c r="S636" s="208">
        <v>1.1659999999999999</v>
      </c>
      <c r="T636" s="208">
        <v>1.1100000000000001</v>
      </c>
      <c r="U636" s="208">
        <v>0.66900000000000004</v>
      </c>
      <c r="V636" s="208">
        <v>0.34</v>
      </c>
      <c r="W636" s="208">
        <v>0.19500000000000001</v>
      </c>
      <c r="X636" s="24"/>
      <c r="Y636" s="24"/>
      <c r="Z636" s="208">
        <v>2.1999999999999999E-2</v>
      </c>
      <c r="AA636" s="208">
        <v>2.4E-2</v>
      </c>
      <c r="AB636" s="208">
        <v>0.36399999999999999</v>
      </c>
      <c r="AC636" s="208">
        <v>0.78300000000000003</v>
      </c>
      <c r="AD636" s="208">
        <v>0.995</v>
      </c>
      <c r="AE636" s="208">
        <v>1.292</v>
      </c>
      <c r="AF636" s="208">
        <v>0.40400000000000003</v>
      </c>
      <c r="AG636" s="208">
        <v>1.0409999999999999</v>
      </c>
      <c r="AH636" s="208">
        <v>0.27900000000000003</v>
      </c>
      <c r="AI636" s="208">
        <v>0.155</v>
      </c>
      <c r="AJ636" s="24"/>
      <c r="AK636" s="24"/>
      <c r="AL636" s="24"/>
      <c r="AM636" s="208">
        <v>8.3000000000000004E-2</v>
      </c>
      <c r="AN636" s="208">
        <v>0.30299999999999999</v>
      </c>
      <c r="AO636" s="208">
        <v>0.875</v>
      </c>
      <c r="AP636" s="208">
        <v>1.004</v>
      </c>
      <c r="AQ636" s="208">
        <v>1.3740000000000001</v>
      </c>
      <c r="AR636" s="208">
        <v>0.95199999999999996</v>
      </c>
      <c r="AS636" s="208">
        <v>0.83599999999999997</v>
      </c>
      <c r="AT636" s="208">
        <v>0.309</v>
      </c>
      <c r="AU636" s="208">
        <v>0.112</v>
      </c>
      <c r="AV636" s="24"/>
      <c r="AW636" s="24"/>
      <c r="AX636" s="24"/>
      <c r="AY636" s="208">
        <v>0.09</v>
      </c>
      <c r="AZ636" s="208">
        <v>0.20399999999999999</v>
      </c>
      <c r="BA636" s="208">
        <v>0.74199999999999999</v>
      </c>
      <c r="BB636" s="21">
        <f t="shared" si="105"/>
        <v>1.5309999999999999</v>
      </c>
      <c r="BC636" s="18"/>
      <c r="BD636" s="22">
        <f t="shared" ref="BD636:BD699" si="107">(BB636/31/24)*1000</f>
        <v>2.0577956989247315</v>
      </c>
      <c r="BE636" s="21"/>
      <c r="BG636" s="10"/>
      <c r="BH636" s="21"/>
      <c r="BI636" s="22"/>
      <c r="BJ636" s="21"/>
      <c r="BK636" s="21">
        <v>0</v>
      </c>
      <c r="BL636" s="22">
        <v>4.5929999999999999E-3</v>
      </c>
      <c r="BM636" s="21"/>
      <c r="BN636" s="21">
        <f t="shared" si="104"/>
        <v>0</v>
      </c>
      <c r="BO636" s="22">
        <f t="shared" si="104"/>
        <v>1.8371999999999999E-2</v>
      </c>
      <c r="BP636" s="21">
        <f t="shared" si="104"/>
        <v>0</v>
      </c>
    </row>
    <row r="637" spans="1:68" ht="11.1" hidden="1" customHeight="1" outlineLevel="2" x14ac:dyDescent="0.2">
      <c r="A637" s="10"/>
      <c r="B637" s="18"/>
      <c r="C637" s="18"/>
      <c r="D637" s="18"/>
      <c r="E637" s="23" t="s">
        <v>572</v>
      </c>
      <c r="F637" s="208">
        <v>3.4990000000000001</v>
      </c>
      <c r="G637" s="208">
        <v>2.5179999999999998</v>
      </c>
      <c r="H637" s="208">
        <v>1.694</v>
      </c>
      <c r="I637" s="239">
        <v>1.38</v>
      </c>
      <c r="J637" s="239"/>
      <c r="K637" s="208">
        <v>0.53300000000000003</v>
      </c>
      <c r="L637" s="208">
        <v>7.3999999999999996E-2</v>
      </c>
      <c r="M637" s="24"/>
      <c r="N637" s="24"/>
      <c r="O637" s="208">
        <v>0.22700000000000001</v>
      </c>
      <c r="P637" s="208">
        <v>1.427</v>
      </c>
      <c r="Q637" s="208">
        <v>2.5190000000000001</v>
      </c>
      <c r="R637" s="208">
        <v>3.2269999999999999</v>
      </c>
      <c r="S637" s="208">
        <v>4.1440000000000001</v>
      </c>
      <c r="T637" s="208">
        <v>3.8809999999999998</v>
      </c>
      <c r="U637" s="208">
        <v>2.802</v>
      </c>
      <c r="V637" s="208">
        <v>1.22</v>
      </c>
      <c r="W637" s="24"/>
      <c r="X637" s="24"/>
      <c r="Y637" s="24"/>
      <c r="Z637" s="24"/>
      <c r="AA637" s="24"/>
      <c r="AB637" s="208">
        <v>13.119</v>
      </c>
      <c r="AC637" s="208">
        <v>11.217000000000001</v>
      </c>
      <c r="AD637" s="208">
        <v>3.4780000000000002</v>
      </c>
      <c r="AE637" s="208">
        <v>4.62</v>
      </c>
      <c r="AF637" s="208">
        <v>3.0960000000000001</v>
      </c>
      <c r="AG637" s="208">
        <v>2.5920000000000001</v>
      </c>
      <c r="AH637" s="208">
        <v>1.1599999999999999</v>
      </c>
      <c r="AI637" s="208">
        <v>0.89300000000000002</v>
      </c>
      <c r="AJ637" s="24"/>
      <c r="AK637" s="208">
        <v>1.0999999999999999E-2</v>
      </c>
      <c r="AL637" s="24"/>
      <c r="AM637" s="208">
        <v>0.22</v>
      </c>
      <c r="AN637" s="208">
        <v>1.2110000000000001</v>
      </c>
      <c r="AO637" s="208">
        <v>3.0790000000000002</v>
      </c>
      <c r="AP637" s="208">
        <v>3.3940000000000001</v>
      </c>
      <c r="AQ637" s="208">
        <v>4.867</v>
      </c>
      <c r="AR637" s="208">
        <v>3.6219999999999999</v>
      </c>
      <c r="AS637" s="208">
        <v>3.2360000000000002</v>
      </c>
      <c r="AT637" s="208">
        <v>1.379</v>
      </c>
      <c r="AU637" s="208">
        <v>0.57199999999999995</v>
      </c>
      <c r="AV637" s="208">
        <v>7.0000000000000001E-3</v>
      </c>
      <c r="AW637" s="24"/>
      <c r="AX637" s="24"/>
      <c r="AY637" s="208">
        <v>0.496</v>
      </c>
      <c r="AZ637" s="208">
        <v>0.82699999999999996</v>
      </c>
      <c r="BA637" s="208">
        <v>2.7429999999999999</v>
      </c>
      <c r="BB637" s="21">
        <f t="shared" si="105"/>
        <v>13.119</v>
      </c>
      <c r="BC637" s="18"/>
      <c r="BD637" s="22">
        <f t="shared" si="107"/>
        <v>17.633064516129032</v>
      </c>
      <c r="BE637" s="21"/>
      <c r="BG637" s="10"/>
      <c r="BH637" s="21"/>
      <c r="BI637" s="22"/>
      <c r="BJ637" s="21"/>
      <c r="BK637" s="21">
        <v>0</v>
      </c>
      <c r="BL637" s="22">
        <v>3.9357000000000003E-2</v>
      </c>
      <c r="BM637" s="21"/>
      <c r="BN637" s="21">
        <f t="shared" si="104"/>
        <v>0</v>
      </c>
      <c r="BO637" s="22">
        <f t="shared" si="104"/>
        <v>0.15742800000000001</v>
      </c>
      <c r="BP637" s="21">
        <f t="shared" si="104"/>
        <v>0</v>
      </c>
    </row>
    <row r="638" spans="1:68" ht="11.1" hidden="1" customHeight="1" outlineLevel="2" x14ac:dyDescent="0.2">
      <c r="A638" s="10"/>
      <c r="B638" s="18"/>
      <c r="C638" s="18"/>
      <c r="D638" s="18"/>
      <c r="E638" s="23" t="s">
        <v>573</v>
      </c>
      <c r="F638" s="24"/>
      <c r="G638" s="208">
        <v>5.2320000000000002</v>
      </c>
      <c r="H638" s="208">
        <v>1.663</v>
      </c>
      <c r="I638" s="239">
        <v>1.139</v>
      </c>
      <c r="J638" s="239"/>
      <c r="K638" s="208">
        <v>0.63800000000000001</v>
      </c>
      <c r="L638" s="208">
        <v>0.14899999999999999</v>
      </c>
      <c r="M638" s="24"/>
      <c r="N638" s="208">
        <v>0.20899999999999999</v>
      </c>
      <c r="O638" s="208">
        <v>0.38</v>
      </c>
      <c r="P638" s="208">
        <v>1.0409999999999999</v>
      </c>
      <c r="Q638" s="208">
        <v>1.7509999999999999</v>
      </c>
      <c r="R638" s="208">
        <v>2.1120000000000001</v>
      </c>
      <c r="S638" s="208">
        <v>2.7679999999999998</v>
      </c>
      <c r="T638" s="208">
        <v>2.67</v>
      </c>
      <c r="U638" s="208">
        <v>1.736</v>
      </c>
      <c r="V638" s="208">
        <v>1.079</v>
      </c>
      <c r="W638" s="208">
        <v>0.54800000000000004</v>
      </c>
      <c r="X638" s="208">
        <v>0.14499999999999999</v>
      </c>
      <c r="Y638" s="24"/>
      <c r="Z638" s="208">
        <v>0.155</v>
      </c>
      <c r="AA638" s="208">
        <v>0.371</v>
      </c>
      <c r="AB638" s="208">
        <v>1.17</v>
      </c>
      <c r="AC638" s="208">
        <v>2.15</v>
      </c>
      <c r="AD638" s="208">
        <v>2.4380000000000002</v>
      </c>
      <c r="AE638" s="208">
        <v>3.0590000000000002</v>
      </c>
      <c r="AF638" s="208">
        <v>2.2530000000000001</v>
      </c>
      <c r="AG638" s="208">
        <v>1.714</v>
      </c>
      <c r="AH638" s="208">
        <v>0.97199999999999998</v>
      </c>
      <c r="AI638" s="208">
        <v>0.67900000000000005</v>
      </c>
      <c r="AJ638" s="24"/>
      <c r="AK638" s="208">
        <v>0.24399999999999999</v>
      </c>
      <c r="AL638" s="24"/>
      <c r="AM638" s="208">
        <v>0.48499999999999999</v>
      </c>
      <c r="AN638" s="208">
        <v>1.032</v>
      </c>
      <c r="AO638" s="208">
        <v>2.359</v>
      </c>
      <c r="AP638" s="208">
        <v>2.3759999999999999</v>
      </c>
      <c r="AQ638" s="208">
        <v>2.9870000000000001</v>
      </c>
      <c r="AR638" s="208">
        <v>2.2240000000000002</v>
      </c>
      <c r="AS638" s="208">
        <v>2.0710000000000002</v>
      </c>
      <c r="AT638" s="208">
        <v>1.0429999999999999</v>
      </c>
      <c r="AU638" s="208">
        <v>0.52700000000000002</v>
      </c>
      <c r="AV638" s="208">
        <v>1.4E-2</v>
      </c>
      <c r="AW638" s="24"/>
      <c r="AX638" s="24"/>
      <c r="AY638" s="208">
        <v>0.47</v>
      </c>
      <c r="AZ638" s="208">
        <v>0.79</v>
      </c>
      <c r="BA638" s="208">
        <v>1.7909999999999999</v>
      </c>
      <c r="BB638" s="21">
        <f t="shared" si="105"/>
        <v>5.2320000000000002</v>
      </c>
      <c r="BC638" s="18"/>
      <c r="BD638" s="22">
        <f t="shared" si="107"/>
        <v>7.032258064516129</v>
      </c>
      <c r="BE638" s="21"/>
      <c r="BG638" s="10"/>
      <c r="BH638" s="21"/>
      <c r="BI638" s="22"/>
      <c r="BJ638" s="21"/>
      <c r="BK638" s="21">
        <v>0</v>
      </c>
      <c r="BL638" s="22">
        <v>1.5695999999999998E-2</v>
      </c>
      <c r="BM638" s="21"/>
      <c r="BN638" s="21">
        <f t="shared" si="104"/>
        <v>0</v>
      </c>
      <c r="BO638" s="22">
        <f t="shared" si="104"/>
        <v>6.2783999999999993E-2</v>
      </c>
      <c r="BP638" s="21">
        <f t="shared" si="104"/>
        <v>0</v>
      </c>
    </row>
    <row r="639" spans="1:68" ht="11.1" hidden="1" customHeight="1" outlineLevel="2" x14ac:dyDescent="0.2">
      <c r="A639" s="10"/>
      <c r="B639" s="18"/>
      <c r="C639" s="18"/>
      <c r="D639" s="18"/>
      <c r="E639" s="23" t="s">
        <v>574</v>
      </c>
      <c r="F639" s="208">
        <v>8.8339999999999996</v>
      </c>
      <c r="G639" s="208">
        <v>6.7720000000000002</v>
      </c>
      <c r="H639" s="208">
        <v>5.0270000000000001</v>
      </c>
      <c r="I639" s="239">
        <v>4.28</v>
      </c>
      <c r="J639" s="239"/>
      <c r="K639" s="208">
        <v>1.268</v>
      </c>
      <c r="L639" s="208">
        <v>0.20499999999999999</v>
      </c>
      <c r="M639" s="24"/>
      <c r="N639" s="208">
        <v>0.13600000000000001</v>
      </c>
      <c r="O639" s="208">
        <v>0.86399999999999999</v>
      </c>
      <c r="P639" s="208">
        <v>2.87</v>
      </c>
      <c r="Q639" s="208">
        <v>4.8780000000000001</v>
      </c>
      <c r="R639" s="208">
        <v>6.2830000000000004</v>
      </c>
      <c r="S639" s="208">
        <v>7.6449999999999996</v>
      </c>
      <c r="T639" s="208">
        <v>6.93</v>
      </c>
      <c r="U639" s="208">
        <v>5.7930000000000001</v>
      </c>
      <c r="V639" s="208">
        <v>3.1859999999999999</v>
      </c>
      <c r="W639" s="208">
        <v>1.9750000000000001</v>
      </c>
      <c r="X639" s="24"/>
      <c r="Y639" s="24"/>
      <c r="Z639" s="208">
        <v>0.65800000000000003</v>
      </c>
      <c r="AA639" s="208">
        <v>1.27</v>
      </c>
      <c r="AB639" s="208">
        <v>3.6309999999999998</v>
      </c>
      <c r="AC639" s="208">
        <v>6.327</v>
      </c>
      <c r="AD639" s="208">
        <v>6.0890000000000004</v>
      </c>
      <c r="AE639" s="208">
        <v>8.3170000000000002</v>
      </c>
      <c r="AF639" s="208">
        <v>5.9710000000000001</v>
      </c>
      <c r="AG639" s="208">
        <v>5.4139999999999997</v>
      </c>
      <c r="AH639" s="208">
        <v>2.9510000000000001</v>
      </c>
      <c r="AI639" s="208">
        <v>2.024</v>
      </c>
      <c r="AJ639" s="24"/>
      <c r="AK639" s="208">
        <v>0.443</v>
      </c>
      <c r="AL639" s="24"/>
      <c r="AM639" s="208">
        <v>1.242</v>
      </c>
      <c r="AN639" s="208">
        <v>2.6509999999999998</v>
      </c>
      <c r="AO639" s="208">
        <v>5.8979999999999997</v>
      </c>
      <c r="AP639" s="208">
        <v>5.99</v>
      </c>
      <c r="AQ639" s="208">
        <v>8.1940000000000008</v>
      </c>
      <c r="AR639" s="208">
        <v>6.2789999999999999</v>
      </c>
      <c r="AS639" s="208">
        <v>6.2560000000000002</v>
      </c>
      <c r="AT639" s="208">
        <v>3.6379999999999999</v>
      </c>
      <c r="AU639" s="208">
        <v>1.8129999999999999</v>
      </c>
      <c r="AV639" s="208">
        <v>0.04</v>
      </c>
      <c r="AW639" s="24"/>
      <c r="AX639" s="24"/>
      <c r="AY639" s="208">
        <v>1.643</v>
      </c>
      <c r="AZ639" s="208">
        <v>2.7719999999999998</v>
      </c>
      <c r="BA639" s="208">
        <v>5.8179999999999996</v>
      </c>
      <c r="BB639" s="21">
        <f t="shared" si="105"/>
        <v>8.8339999999999996</v>
      </c>
      <c r="BC639" s="18"/>
      <c r="BD639" s="22">
        <f t="shared" si="107"/>
        <v>11.873655913978494</v>
      </c>
      <c r="BE639" s="21"/>
      <c r="BG639" s="10"/>
      <c r="BH639" s="21"/>
      <c r="BI639" s="22"/>
      <c r="BJ639" s="21"/>
      <c r="BK639" s="21">
        <v>0</v>
      </c>
      <c r="BL639" s="22">
        <v>2.6501999999999998E-2</v>
      </c>
      <c r="BM639" s="21"/>
      <c r="BN639" s="21">
        <f t="shared" si="104"/>
        <v>0</v>
      </c>
      <c r="BO639" s="22">
        <f t="shared" si="104"/>
        <v>0.10600799999999999</v>
      </c>
      <c r="BP639" s="21">
        <f t="shared" si="104"/>
        <v>0</v>
      </c>
    </row>
    <row r="640" spans="1:68" ht="11.1" hidden="1" customHeight="1" outlineLevel="2" x14ac:dyDescent="0.2">
      <c r="A640" s="10"/>
      <c r="B640" s="18"/>
      <c r="C640" s="18"/>
      <c r="D640" s="18"/>
      <c r="E640" s="23" t="s">
        <v>575</v>
      </c>
      <c r="F640" s="208">
        <v>2.3319999999999999</v>
      </c>
      <c r="G640" s="208">
        <v>1.446</v>
      </c>
      <c r="H640" s="208">
        <v>1.0349999999999999</v>
      </c>
      <c r="I640" s="239">
        <v>0.72899999999999998</v>
      </c>
      <c r="J640" s="239"/>
      <c r="K640" s="208">
        <v>0.27800000000000002</v>
      </c>
      <c r="L640" s="208">
        <v>2.1000000000000001E-2</v>
      </c>
      <c r="M640" s="24"/>
      <c r="N640" s="24"/>
      <c r="O640" s="208">
        <v>0.113</v>
      </c>
      <c r="P640" s="208">
        <v>0.501</v>
      </c>
      <c r="Q640" s="208">
        <v>0.85699999999999998</v>
      </c>
      <c r="R640" s="208">
        <v>1.2250000000000001</v>
      </c>
      <c r="S640" s="208">
        <v>1.7</v>
      </c>
      <c r="T640" s="208">
        <v>1.405</v>
      </c>
      <c r="U640" s="208">
        <v>1.06</v>
      </c>
      <c r="V640" s="208">
        <v>0.56999999999999995</v>
      </c>
      <c r="W640" s="208">
        <v>0.20100000000000001</v>
      </c>
      <c r="X640" s="24"/>
      <c r="Y640" s="24"/>
      <c r="Z640" s="208">
        <v>2.4E-2</v>
      </c>
      <c r="AA640" s="208">
        <v>0.104</v>
      </c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1">
        <f t="shared" si="105"/>
        <v>2.3319999999999999</v>
      </c>
      <c r="BC640" s="18"/>
      <c r="BD640" s="22">
        <f t="shared" si="107"/>
        <v>3.1344086021505375</v>
      </c>
      <c r="BE640" s="21"/>
      <c r="BG640" s="10"/>
      <c r="BH640" s="21"/>
      <c r="BI640" s="22"/>
      <c r="BJ640" s="21"/>
      <c r="BK640" s="21">
        <v>0</v>
      </c>
      <c r="BL640" s="22">
        <v>6.9959999999999996E-3</v>
      </c>
      <c r="BM640" s="21"/>
      <c r="BN640" s="21">
        <f t="shared" si="104"/>
        <v>0</v>
      </c>
      <c r="BO640" s="22">
        <f t="shared" si="104"/>
        <v>2.7983999999999998E-2</v>
      </c>
      <c r="BP640" s="21">
        <f t="shared" si="104"/>
        <v>0</v>
      </c>
    </row>
    <row r="641" spans="1:68" ht="21.95" customHeight="1" outlineLevel="1" collapsed="1" x14ac:dyDescent="0.2">
      <c r="A641" s="10"/>
      <c r="B641" s="18"/>
      <c r="C641" s="18"/>
      <c r="D641" s="18"/>
      <c r="E641" s="19" t="s">
        <v>576</v>
      </c>
      <c r="F641" s="209">
        <v>0.63700000000000001</v>
      </c>
      <c r="G641" s="209">
        <v>8.6999999999999994E-2</v>
      </c>
      <c r="H641" s="209">
        <v>7.3999999999999996E-2</v>
      </c>
      <c r="I641" s="20"/>
      <c r="J641" s="20"/>
      <c r="K641" s="209">
        <v>-0.39100000000000001</v>
      </c>
      <c r="L641" s="20"/>
      <c r="M641" s="20"/>
      <c r="N641" s="20"/>
      <c r="O641" s="209">
        <v>0.58599999999999997</v>
      </c>
      <c r="P641" s="209">
        <v>0.123</v>
      </c>
      <c r="Q641" s="209">
        <v>0.121</v>
      </c>
      <c r="R641" s="209">
        <v>0.13100000000000001</v>
      </c>
      <c r="S641" s="209">
        <v>0.11600000000000001</v>
      </c>
      <c r="T641" s="209">
        <v>0.105</v>
      </c>
      <c r="U641" s="209">
        <v>9.5000000000000001E-2</v>
      </c>
      <c r="V641" s="209">
        <v>0.1</v>
      </c>
      <c r="W641" s="209">
        <v>7.8E-2</v>
      </c>
      <c r="X641" s="209">
        <v>9.4E-2</v>
      </c>
      <c r="Y641" s="20"/>
      <c r="Z641" s="209">
        <v>0.17</v>
      </c>
      <c r="AA641" s="209">
        <v>0.109</v>
      </c>
      <c r="AB641" s="209">
        <v>9.6000000000000002E-2</v>
      </c>
      <c r="AC641" s="209">
        <v>0.11</v>
      </c>
      <c r="AD641" s="209">
        <v>0.114</v>
      </c>
      <c r="AE641" s="209">
        <v>0.125</v>
      </c>
      <c r="AF641" s="209">
        <v>0.105</v>
      </c>
      <c r="AG641" s="209">
        <v>0.1</v>
      </c>
      <c r="AH641" s="209">
        <v>9.0999999999999998E-2</v>
      </c>
      <c r="AI641" s="209">
        <v>7.9000000000000001E-2</v>
      </c>
      <c r="AJ641" s="20"/>
      <c r="AK641" s="20"/>
      <c r="AL641" s="209">
        <v>0.185</v>
      </c>
      <c r="AM641" s="209">
        <v>0.06</v>
      </c>
      <c r="AN641" s="209">
        <v>7.0000000000000007E-2</v>
      </c>
      <c r="AO641" s="209">
        <v>0.08</v>
      </c>
      <c r="AP641" s="209">
        <v>6.6000000000000003E-2</v>
      </c>
      <c r="AQ641" s="209">
        <v>7.3999999999999996E-2</v>
      </c>
      <c r="AR641" s="209">
        <v>6.8000000000000005E-2</v>
      </c>
      <c r="AS641" s="209">
        <v>8.5999999999999993E-2</v>
      </c>
      <c r="AT641" s="209">
        <v>8.1000000000000003E-2</v>
      </c>
      <c r="AU641" s="209">
        <v>7.4999999999999997E-2</v>
      </c>
      <c r="AV641" s="209">
        <v>7.5999999999999998E-2</v>
      </c>
      <c r="AW641" s="209">
        <v>7.4999999999999997E-2</v>
      </c>
      <c r="AX641" s="20"/>
      <c r="AY641" s="209">
        <v>0.11600000000000001</v>
      </c>
      <c r="AZ641" s="209">
        <v>4.3999999999999997E-2</v>
      </c>
      <c r="BA641" s="209">
        <v>4.9000000000000002E-2</v>
      </c>
      <c r="BB641" s="21">
        <f t="shared" si="105"/>
        <v>0.63700000000000001</v>
      </c>
      <c r="BC641" s="18">
        <v>1.2</v>
      </c>
      <c r="BD641" s="22">
        <f t="shared" si="107"/>
        <v>0.85618279569892475</v>
      </c>
      <c r="BE641" s="21">
        <f>BC641-BD641</f>
        <v>0.34381720430107521</v>
      </c>
      <c r="BF641" s="2">
        <v>1.2</v>
      </c>
      <c r="BG641" s="10">
        <v>7</v>
      </c>
      <c r="BH641" s="21">
        <f t="shared" si="106"/>
        <v>8.9279999999999991E-4</v>
      </c>
      <c r="BI641" s="22">
        <f t="shared" si="106"/>
        <v>6.3699999999999998E-4</v>
      </c>
      <c r="BJ641" s="21">
        <f>BH641-BI641</f>
        <v>2.5579999999999993E-4</v>
      </c>
      <c r="BK641" s="21">
        <v>2.6783999999999996E-3</v>
      </c>
      <c r="BL641" s="22">
        <v>1.9109999999999999E-3</v>
      </c>
      <c r="BM641" s="21">
        <v>7.6739999999999968E-4</v>
      </c>
      <c r="BN641" s="21">
        <f t="shared" ref="BN641:BP704" si="108">BK641*4</f>
        <v>1.0713599999999998E-2</v>
      </c>
      <c r="BO641" s="22">
        <f t="shared" si="108"/>
        <v>7.6439999999999998E-3</v>
      </c>
      <c r="BP641" s="21">
        <f t="shared" si="108"/>
        <v>3.0695999999999987E-3</v>
      </c>
    </row>
    <row r="642" spans="1:68" ht="11.1" hidden="1" customHeight="1" outlineLevel="2" x14ac:dyDescent="0.2">
      <c r="A642" s="10"/>
      <c r="B642" s="18"/>
      <c r="C642" s="18"/>
      <c r="D642" s="18"/>
      <c r="E642" s="23" t="s">
        <v>577</v>
      </c>
      <c r="F642" s="208">
        <v>0.63700000000000001</v>
      </c>
      <c r="G642" s="208">
        <v>8.6999999999999994E-2</v>
      </c>
      <c r="H642" s="208">
        <v>7.3999999999999996E-2</v>
      </c>
      <c r="I642" s="24"/>
      <c r="J642" s="24"/>
      <c r="K642" s="208">
        <v>-0.39100000000000001</v>
      </c>
      <c r="L642" s="24"/>
      <c r="M642" s="24"/>
      <c r="N642" s="24"/>
      <c r="O642" s="208">
        <v>0.58599999999999997</v>
      </c>
      <c r="P642" s="208">
        <v>0.123</v>
      </c>
      <c r="Q642" s="208">
        <v>0.121</v>
      </c>
      <c r="R642" s="208">
        <v>0.13100000000000001</v>
      </c>
      <c r="S642" s="208">
        <v>0.11600000000000001</v>
      </c>
      <c r="T642" s="208">
        <v>0.105</v>
      </c>
      <c r="U642" s="208">
        <v>9.5000000000000001E-2</v>
      </c>
      <c r="V642" s="208">
        <v>0.1</v>
      </c>
      <c r="W642" s="208">
        <v>7.8E-2</v>
      </c>
      <c r="X642" s="208">
        <v>9.4E-2</v>
      </c>
      <c r="Y642" s="24"/>
      <c r="Z642" s="208">
        <v>0.17</v>
      </c>
      <c r="AA642" s="208">
        <v>0.109</v>
      </c>
      <c r="AB642" s="208">
        <v>9.6000000000000002E-2</v>
      </c>
      <c r="AC642" s="208">
        <v>0.11</v>
      </c>
      <c r="AD642" s="208">
        <v>0.114</v>
      </c>
      <c r="AE642" s="208">
        <v>0.125</v>
      </c>
      <c r="AF642" s="208">
        <v>0.105</v>
      </c>
      <c r="AG642" s="208">
        <v>0.1</v>
      </c>
      <c r="AH642" s="208">
        <v>9.0999999999999998E-2</v>
      </c>
      <c r="AI642" s="208">
        <v>7.9000000000000001E-2</v>
      </c>
      <c r="AJ642" s="24"/>
      <c r="AK642" s="24"/>
      <c r="AL642" s="208">
        <v>0.185</v>
      </c>
      <c r="AM642" s="208">
        <v>0.06</v>
      </c>
      <c r="AN642" s="208">
        <v>7.0000000000000007E-2</v>
      </c>
      <c r="AO642" s="208">
        <v>0.08</v>
      </c>
      <c r="AP642" s="208">
        <v>6.6000000000000003E-2</v>
      </c>
      <c r="AQ642" s="208">
        <v>7.3999999999999996E-2</v>
      </c>
      <c r="AR642" s="208">
        <v>6.8000000000000005E-2</v>
      </c>
      <c r="AS642" s="208">
        <v>8.5999999999999993E-2</v>
      </c>
      <c r="AT642" s="208">
        <v>8.1000000000000003E-2</v>
      </c>
      <c r="AU642" s="208">
        <v>7.4999999999999997E-2</v>
      </c>
      <c r="AV642" s="208">
        <v>7.5999999999999998E-2</v>
      </c>
      <c r="AW642" s="208">
        <v>7.4999999999999997E-2</v>
      </c>
      <c r="AX642" s="24"/>
      <c r="AY642" s="208">
        <v>0.11600000000000001</v>
      </c>
      <c r="AZ642" s="208">
        <v>4.3999999999999997E-2</v>
      </c>
      <c r="BA642" s="208">
        <v>4.9000000000000002E-2</v>
      </c>
      <c r="BB642" s="21">
        <f t="shared" si="105"/>
        <v>0.63700000000000001</v>
      </c>
      <c r="BC642" s="18"/>
      <c r="BD642" s="22">
        <f t="shared" si="107"/>
        <v>0.85618279569892475</v>
      </c>
      <c r="BE642" s="21"/>
      <c r="BG642" s="10"/>
      <c r="BH642" s="21"/>
      <c r="BI642" s="22"/>
      <c r="BJ642" s="21"/>
      <c r="BK642" s="21">
        <v>0</v>
      </c>
      <c r="BL642" s="22">
        <v>1.9109999999999999E-3</v>
      </c>
      <c r="BM642" s="21"/>
      <c r="BN642" s="21">
        <f t="shared" si="108"/>
        <v>0</v>
      </c>
      <c r="BO642" s="22">
        <f t="shared" si="108"/>
        <v>7.6439999999999998E-3</v>
      </c>
      <c r="BP642" s="21">
        <f t="shared" si="108"/>
        <v>0</v>
      </c>
    </row>
    <row r="643" spans="1:68" ht="11.1" hidden="1" customHeight="1" outlineLevel="1" collapsed="1" x14ac:dyDescent="0.2">
      <c r="A643" s="10"/>
      <c r="B643" s="18"/>
      <c r="C643" s="18"/>
      <c r="D643" s="18"/>
      <c r="E643" s="19" t="s">
        <v>578</v>
      </c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9">
        <v>0.32</v>
      </c>
      <c r="BA643" s="20"/>
      <c r="BB643" s="21">
        <f t="shared" si="105"/>
        <v>0.32</v>
      </c>
      <c r="BC643" s="18">
        <v>10.8</v>
      </c>
      <c r="BD643" s="22">
        <f t="shared" si="107"/>
        <v>0.43010752688172044</v>
      </c>
      <c r="BE643" s="21">
        <f>BC643-BD643</f>
        <v>10.369892473118281</v>
      </c>
      <c r="BF643" s="2">
        <v>10.8</v>
      </c>
      <c r="BG643" s="10">
        <v>6</v>
      </c>
      <c r="BH643" s="21">
        <f t="shared" si="106"/>
        <v>8.035200000000001E-3</v>
      </c>
      <c r="BI643" s="22">
        <f t="shared" si="106"/>
        <v>3.2000000000000003E-4</v>
      </c>
      <c r="BJ643" s="21">
        <f>BH643-BI643</f>
        <v>7.7152000000000011E-3</v>
      </c>
      <c r="BK643" s="21">
        <v>2.4105600000000005E-2</v>
      </c>
      <c r="BL643" s="22">
        <v>9.6000000000000013E-4</v>
      </c>
      <c r="BM643" s="21">
        <v>2.3145600000000006E-2</v>
      </c>
      <c r="BN643" s="21">
        <f t="shared" si="108"/>
        <v>9.6422400000000019E-2</v>
      </c>
      <c r="BO643" s="22">
        <f t="shared" si="108"/>
        <v>3.8400000000000005E-3</v>
      </c>
      <c r="BP643" s="21">
        <f t="shared" si="108"/>
        <v>9.2582400000000023E-2</v>
      </c>
    </row>
    <row r="644" spans="1:68" ht="11.1" hidden="1" customHeight="1" outlineLevel="2" x14ac:dyDescent="0.2">
      <c r="A644" s="10"/>
      <c r="B644" s="18"/>
      <c r="C644" s="18"/>
      <c r="D644" s="18"/>
      <c r="E644" s="23" t="s">
        <v>579</v>
      </c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  <c r="AX644" s="24"/>
      <c r="AY644" s="24"/>
      <c r="AZ644" s="208">
        <v>0.32</v>
      </c>
      <c r="BA644" s="24"/>
      <c r="BB644" s="21">
        <f t="shared" si="105"/>
        <v>0.32</v>
      </c>
      <c r="BC644" s="18"/>
      <c r="BD644" s="22">
        <f t="shared" si="107"/>
        <v>0.43010752688172044</v>
      </c>
      <c r="BE644" s="21"/>
      <c r="BG644" s="10"/>
      <c r="BH644" s="21"/>
      <c r="BI644" s="22"/>
      <c r="BJ644" s="21"/>
      <c r="BK644" s="21">
        <v>0</v>
      </c>
      <c r="BL644" s="22">
        <v>9.6000000000000013E-4</v>
      </c>
      <c r="BM644" s="21"/>
      <c r="BN644" s="21">
        <f t="shared" si="108"/>
        <v>0</v>
      </c>
      <c r="BO644" s="22">
        <f t="shared" si="108"/>
        <v>3.8400000000000005E-3</v>
      </c>
      <c r="BP644" s="21">
        <f t="shared" si="108"/>
        <v>0</v>
      </c>
    </row>
    <row r="645" spans="1:68" ht="11.1" hidden="1" customHeight="1" outlineLevel="1" collapsed="1" x14ac:dyDescent="0.2">
      <c r="A645" s="10"/>
      <c r="B645" s="18"/>
      <c r="C645" s="18"/>
      <c r="D645" s="18"/>
      <c r="E645" s="19" t="s">
        <v>580</v>
      </c>
      <c r="F645" s="20"/>
      <c r="G645" s="20"/>
      <c r="H645" s="20"/>
      <c r="I645" s="20"/>
      <c r="J645" s="20"/>
      <c r="K645" s="20"/>
      <c r="L645" s="20"/>
      <c r="M645" s="20"/>
      <c r="N645" s="20"/>
      <c r="O645" s="209">
        <v>32</v>
      </c>
      <c r="P645" s="209">
        <v>47.81</v>
      </c>
      <c r="Q645" s="209">
        <v>80.134</v>
      </c>
      <c r="R645" s="209">
        <v>97.028999999999996</v>
      </c>
      <c r="S645" s="209">
        <v>126.54900000000001</v>
      </c>
      <c r="T645" s="209">
        <v>107.77800000000001</v>
      </c>
      <c r="U645" s="209">
        <v>92.786000000000001</v>
      </c>
      <c r="V645" s="209">
        <v>58.018000000000001</v>
      </c>
      <c r="W645" s="209">
        <v>37.844999999999999</v>
      </c>
      <c r="X645" s="20"/>
      <c r="Y645" s="20"/>
      <c r="Z645" s="20"/>
      <c r="AA645" s="209">
        <v>10.984999999999999</v>
      </c>
      <c r="AB645" s="209">
        <v>48.573</v>
      </c>
      <c r="AC645" s="209">
        <v>76.414000000000001</v>
      </c>
      <c r="AD645" s="209">
        <v>81.521000000000001</v>
      </c>
      <c r="AE645" s="209">
        <v>114.864</v>
      </c>
      <c r="AF645" s="209">
        <v>74.230999999999995</v>
      </c>
      <c r="AG645" s="209">
        <v>70.33</v>
      </c>
      <c r="AH645" s="209">
        <v>50.834000000000003</v>
      </c>
      <c r="AI645" s="209">
        <v>33.832999999999998</v>
      </c>
      <c r="AJ645" s="20"/>
      <c r="AK645" s="20"/>
      <c r="AL645" s="20"/>
      <c r="AM645" s="209">
        <v>14.244999999999999</v>
      </c>
      <c r="AN645" s="209">
        <v>50.024999999999999</v>
      </c>
      <c r="AO645" s="209">
        <v>68.269000000000005</v>
      </c>
      <c r="AP645" s="209">
        <v>89.257000000000005</v>
      </c>
      <c r="AQ645" s="209">
        <v>92.028999999999996</v>
      </c>
      <c r="AR645" s="209">
        <v>81.578999999999994</v>
      </c>
      <c r="AS645" s="209">
        <v>82.905000000000001</v>
      </c>
      <c r="AT645" s="209">
        <v>58.401000000000003</v>
      </c>
      <c r="AU645" s="209">
        <v>40.689</v>
      </c>
      <c r="AV645" s="20"/>
      <c r="AW645" s="20"/>
      <c r="AX645" s="20"/>
      <c r="AY645" s="20"/>
      <c r="AZ645" s="20"/>
      <c r="BA645" s="20"/>
      <c r="BB645" s="21">
        <f t="shared" si="105"/>
        <v>126.54900000000001</v>
      </c>
      <c r="BC645" s="18">
        <v>336</v>
      </c>
      <c r="BD645" s="22">
        <f t="shared" si="107"/>
        <v>170.09274193548387</v>
      </c>
      <c r="BE645" s="21">
        <f>BC645-BD645</f>
        <v>165.90725806451613</v>
      </c>
      <c r="BF645" s="2">
        <v>336</v>
      </c>
      <c r="BG645" s="10">
        <v>5</v>
      </c>
      <c r="BH645" s="21">
        <f t="shared" si="106"/>
        <v>0.24998400000000001</v>
      </c>
      <c r="BI645" s="22">
        <f t="shared" si="106"/>
        <v>0.12654899999999999</v>
      </c>
      <c r="BJ645" s="21">
        <f>BH645-BI645</f>
        <v>0.12343500000000002</v>
      </c>
      <c r="BK645" s="21">
        <v>0.74995200000000006</v>
      </c>
      <c r="BL645" s="22">
        <v>0.37964699999999996</v>
      </c>
      <c r="BM645" s="21">
        <v>0.37030500000000011</v>
      </c>
      <c r="BN645" s="21">
        <f t="shared" si="108"/>
        <v>2.9998080000000003</v>
      </c>
      <c r="BO645" s="22">
        <f t="shared" si="108"/>
        <v>1.5185879999999998</v>
      </c>
      <c r="BP645" s="21">
        <f t="shared" si="108"/>
        <v>1.4812200000000004</v>
      </c>
    </row>
    <row r="646" spans="1:68" ht="11.1" hidden="1" customHeight="1" outlineLevel="2" x14ac:dyDescent="0.2">
      <c r="A646" s="10"/>
      <c r="B646" s="18"/>
      <c r="C646" s="18"/>
      <c r="D646" s="18"/>
      <c r="E646" s="23" t="s">
        <v>581</v>
      </c>
      <c r="F646" s="24"/>
      <c r="G646" s="24"/>
      <c r="H646" s="24"/>
      <c r="I646" s="24"/>
      <c r="J646" s="24"/>
      <c r="K646" s="24"/>
      <c r="L646" s="24"/>
      <c r="M646" s="24"/>
      <c r="N646" s="24"/>
      <c r="O646" s="208">
        <v>32</v>
      </c>
      <c r="P646" s="208">
        <v>47.81</v>
      </c>
      <c r="Q646" s="208">
        <v>80.134</v>
      </c>
      <c r="R646" s="208">
        <v>97.028999999999996</v>
      </c>
      <c r="S646" s="208">
        <v>126.54900000000001</v>
      </c>
      <c r="T646" s="208">
        <v>107.77800000000001</v>
      </c>
      <c r="U646" s="208">
        <v>92.786000000000001</v>
      </c>
      <c r="V646" s="208">
        <v>58.018000000000001</v>
      </c>
      <c r="W646" s="208">
        <v>37.844999999999999</v>
      </c>
      <c r="X646" s="24"/>
      <c r="Y646" s="24"/>
      <c r="Z646" s="24"/>
      <c r="AA646" s="208">
        <v>10.984999999999999</v>
      </c>
      <c r="AB646" s="208">
        <v>48.573</v>
      </c>
      <c r="AC646" s="208">
        <v>76.414000000000001</v>
      </c>
      <c r="AD646" s="208">
        <v>81.521000000000001</v>
      </c>
      <c r="AE646" s="208">
        <v>114.864</v>
      </c>
      <c r="AF646" s="208">
        <v>74.230999999999995</v>
      </c>
      <c r="AG646" s="208">
        <v>70.33</v>
      </c>
      <c r="AH646" s="208">
        <v>50.834000000000003</v>
      </c>
      <c r="AI646" s="208">
        <v>33.832999999999998</v>
      </c>
      <c r="AJ646" s="24"/>
      <c r="AK646" s="24"/>
      <c r="AL646" s="24"/>
      <c r="AM646" s="208">
        <v>14.244999999999999</v>
      </c>
      <c r="AN646" s="208">
        <v>50.024999999999999</v>
      </c>
      <c r="AO646" s="208">
        <v>68.269000000000005</v>
      </c>
      <c r="AP646" s="208">
        <v>89.257000000000005</v>
      </c>
      <c r="AQ646" s="208">
        <v>92.028999999999996</v>
      </c>
      <c r="AR646" s="208">
        <v>81.578999999999994</v>
      </c>
      <c r="AS646" s="208">
        <v>82.905000000000001</v>
      </c>
      <c r="AT646" s="208">
        <v>58.401000000000003</v>
      </c>
      <c r="AU646" s="208">
        <v>40.689</v>
      </c>
      <c r="AV646" s="24"/>
      <c r="AW646" s="24"/>
      <c r="AX646" s="24"/>
      <c r="AY646" s="24"/>
      <c r="AZ646" s="24"/>
      <c r="BA646" s="24"/>
      <c r="BB646" s="21">
        <f t="shared" si="105"/>
        <v>126.54900000000001</v>
      </c>
      <c r="BC646" s="18"/>
      <c r="BD646" s="22">
        <f t="shared" si="107"/>
        <v>170.09274193548387</v>
      </c>
      <c r="BE646" s="21"/>
      <c r="BG646" s="10"/>
      <c r="BH646" s="21"/>
      <c r="BI646" s="22"/>
      <c r="BJ646" s="21"/>
      <c r="BK646" s="21">
        <v>0</v>
      </c>
      <c r="BL646" s="22">
        <v>0.37964699999999996</v>
      </c>
      <c r="BM646" s="21"/>
      <c r="BN646" s="21">
        <f t="shared" si="108"/>
        <v>0</v>
      </c>
      <c r="BO646" s="22">
        <f t="shared" si="108"/>
        <v>1.5185879999999998</v>
      </c>
      <c r="BP646" s="21">
        <f t="shared" si="108"/>
        <v>0</v>
      </c>
    </row>
    <row r="647" spans="1:68" ht="11.1" hidden="1" customHeight="1" outlineLevel="1" collapsed="1" x14ac:dyDescent="0.2">
      <c r="A647" s="10"/>
      <c r="B647" s="18"/>
      <c r="C647" s="18"/>
      <c r="D647" s="18"/>
      <c r="E647" s="19" t="s">
        <v>582</v>
      </c>
      <c r="F647" s="209">
        <v>2.278</v>
      </c>
      <c r="G647" s="209">
        <v>1.5009999999999999</v>
      </c>
      <c r="H647" s="209">
        <v>1.4</v>
      </c>
      <c r="I647" s="240">
        <v>0.86599999999999999</v>
      </c>
      <c r="J647" s="240"/>
      <c r="K647" s="209">
        <v>0.52400000000000002</v>
      </c>
      <c r="L647" s="20"/>
      <c r="M647" s="20"/>
      <c r="N647" s="20"/>
      <c r="O647" s="209">
        <v>0.16900000000000001</v>
      </c>
      <c r="P647" s="209">
        <v>0.70099999999999996</v>
      </c>
      <c r="Q647" s="209">
        <v>1.284</v>
      </c>
      <c r="R647" s="209">
        <v>1.61</v>
      </c>
      <c r="S647" s="209">
        <v>1.6619999999999999</v>
      </c>
      <c r="T647" s="209">
        <v>1.5409999999999999</v>
      </c>
      <c r="U647" s="209">
        <v>1.024</v>
      </c>
      <c r="V647" s="209">
        <v>0.63200000000000001</v>
      </c>
      <c r="W647" s="209">
        <v>0.35</v>
      </c>
      <c r="X647" s="20"/>
      <c r="Y647" s="20"/>
      <c r="Z647" s="20"/>
      <c r="AA647" s="209">
        <v>0.218</v>
      </c>
      <c r="AB647" s="209">
        <v>0.73699999999999999</v>
      </c>
      <c r="AC647" s="209">
        <v>1.3660000000000001</v>
      </c>
      <c r="AD647" s="209">
        <v>1.407</v>
      </c>
      <c r="AE647" s="209">
        <v>1.786</v>
      </c>
      <c r="AF647" s="209">
        <v>1.4790000000000001</v>
      </c>
      <c r="AG647" s="209">
        <v>1.153</v>
      </c>
      <c r="AH647" s="209">
        <v>0.64600000000000002</v>
      </c>
      <c r="AI647" s="209">
        <v>0.44900000000000001</v>
      </c>
      <c r="AJ647" s="209">
        <v>7.6999999999999999E-2</v>
      </c>
      <c r="AK647" s="20"/>
      <c r="AL647" s="20"/>
      <c r="AM647" s="209">
        <v>5.8000000000000003E-2</v>
      </c>
      <c r="AN647" s="209">
        <v>0.57299999999999995</v>
      </c>
      <c r="AO647" s="209">
        <v>1.278</v>
      </c>
      <c r="AP647" s="209">
        <v>1.3520000000000001</v>
      </c>
      <c r="AQ647" s="209">
        <v>1.958</v>
      </c>
      <c r="AR647" s="209">
        <v>1.556</v>
      </c>
      <c r="AS647" s="209">
        <v>1.413</v>
      </c>
      <c r="AT647" s="209">
        <v>0.623</v>
      </c>
      <c r="AU647" s="209">
        <v>0.41499999999999998</v>
      </c>
      <c r="AV647" s="20"/>
      <c r="AW647" s="20"/>
      <c r="AX647" s="20"/>
      <c r="AY647" s="20"/>
      <c r="AZ647" s="209">
        <v>0.36499999999999999</v>
      </c>
      <c r="BA647" s="209">
        <v>0.91400000000000003</v>
      </c>
      <c r="BB647" s="21">
        <f t="shared" si="105"/>
        <v>2.278</v>
      </c>
      <c r="BC647" s="61">
        <f>BD647</f>
        <v>3.0618279569892475</v>
      </c>
      <c r="BD647" s="22">
        <f t="shared" si="107"/>
        <v>3.0618279569892475</v>
      </c>
      <c r="BE647" s="21">
        <f>BC647-BD647</f>
        <v>0</v>
      </c>
      <c r="BF647" s="2">
        <v>2.12</v>
      </c>
      <c r="BG647" s="10">
        <v>6</v>
      </c>
      <c r="BH647" s="21">
        <f t="shared" si="106"/>
        <v>2.2780000000000001E-3</v>
      </c>
      <c r="BI647" s="22">
        <f t="shared" si="106"/>
        <v>2.2780000000000001E-3</v>
      </c>
      <c r="BJ647" s="21">
        <f>BH647-BI647</f>
        <v>0</v>
      </c>
      <c r="BK647" s="21">
        <v>6.8339999999999998E-3</v>
      </c>
      <c r="BL647" s="22">
        <v>6.8339999999999998E-3</v>
      </c>
      <c r="BM647" s="21">
        <v>0</v>
      </c>
      <c r="BN647" s="21">
        <f t="shared" si="108"/>
        <v>2.7335999999999999E-2</v>
      </c>
      <c r="BO647" s="22">
        <f t="shared" si="108"/>
        <v>2.7335999999999999E-2</v>
      </c>
      <c r="BP647" s="21">
        <f t="shared" si="108"/>
        <v>0</v>
      </c>
    </row>
    <row r="648" spans="1:68" ht="11.1" hidden="1" customHeight="1" outlineLevel="2" x14ac:dyDescent="0.2">
      <c r="A648" s="10"/>
      <c r="B648" s="18"/>
      <c r="C648" s="18"/>
      <c r="D648" s="18"/>
      <c r="E648" s="23" t="s">
        <v>583</v>
      </c>
      <c r="F648" s="208">
        <v>2.278</v>
      </c>
      <c r="G648" s="208">
        <v>1.5009999999999999</v>
      </c>
      <c r="H648" s="208">
        <v>1.4</v>
      </c>
      <c r="I648" s="239">
        <v>0.86599999999999999</v>
      </c>
      <c r="J648" s="239"/>
      <c r="K648" s="208">
        <v>0.52400000000000002</v>
      </c>
      <c r="L648" s="24"/>
      <c r="M648" s="24"/>
      <c r="N648" s="24"/>
      <c r="O648" s="208">
        <v>0.16900000000000001</v>
      </c>
      <c r="P648" s="208">
        <v>0.70099999999999996</v>
      </c>
      <c r="Q648" s="208">
        <v>1.284</v>
      </c>
      <c r="R648" s="208">
        <v>1.61</v>
      </c>
      <c r="S648" s="208">
        <v>1.6619999999999999</v>
      </c>
      <c r="T648" s="208">
        <v>1.5409999999999999</v>
      </c>
      <c r="U648" s="208">
        <v>1.024</v>
      </c>
      <c r="V648" s="208">
        <v>0.63200000000000001</v>
      </c>
      <c r="W648" s="208">
        <v>0.35</v>
      </c>
      <c r="X648" s="24"/>
      <c r="Y648" s="24"/>
      <c r="Z648" s="24"/>
      <c r="AA648" s="208">
        <v>0.218</v>
      </c>
      <c r="AB648" s="208">
        <v>0.73699999999999999</v>
      </c>
      <c r="AC648" s="208">
        <v>1.3660000000000001</v>
      </c>
      <c r="AD648" s="208">
        <v>1.407</v>
      </c>
      <c r="AE648" s="208">
        <v>1.786</v>
      </c>
      <c r="AF648" s="208">
        <v>1.4790000000000001</v>
      </c>
      <c r="AG648" s="208">
        <v>1.153</v>
      </c>
      <c r="AH648" s="208">
        <v>0.64600000000000002</v>
      </c>
      <c r="AI648" s="208">
        <v>0.44900000000000001</v>
      </c>
      <c r="AJ648" s="208">
        <v>7.6999999999999999E-2</v>
      </c>
      <c r="AK648" s="24"/>
      <c r="AL648" s="24"/>
      <c r="AM648" s="208">
        <v>5.8000000000000003E-2</v>
      </c>
      <c r="AN648" s="208">
        <v>0.57299999999999995</v>
      </c>
      <c r="AO648" s="208">
        <v>1.278</v>
      </c>
      <c r="AP648" s="208">
        <v>1.3520000000000001</v>
      </c>
      <c r="AQ648" s="208">
        <v>1.958</v>
      </c>
      <c r="AR648" s="208">
        <v>1.556</v>
      </c>
      <c r="AS648" s="208">
        <v>1.413</v>
      </c>
      <c r="AT648" s="208">
        <v>0.623</v>
      </c>
      <c r="AU648" s="208">
        <v>0.41499999999999998</v>
      </c>
      <c r="AV648" s="24"/>
      <c r="AW648" s="24"/>
      <c r="AX648" s="24"/>
      <c r="AY648" s="24"/>
      <c r="AZ648" s="208">
        <v>0.36499999999999999</v>
      </c>
      <c r="BA648" s="208">
        <v>0.91400000000000003</v>
      </c>
      <c r="BB648" s="21">
        <f t="shared" si="105"/>
        <v>2.278</v>
      </c>
      <c r="BC648" s="18"/>
      <c r="BD648" s="22">
        <f t="shared" si="107"/>
        <v>3.0618279569892475</v>
      </c>
      <c r="BE648" s="21"/>
      <c r="BG648" s="10"/>
      <c r="BH648" s="21"/>
      <c r="BI648" s="22"/>
      <c r="BJ648" s="21"/>
      <c r="BK648" s="21">
        <v>0</v>
      </c>
      <c r="BL648" s="22">
        <v>6.8339999999999998E-3</v>
      </c>
      <c r="BM648" s="21"/>
      <c r="BN648" s="21">
        <f t="shared" si="108"/>
        <v>0</v>
      </c>
      <c r="BO648" s="22">
        <f t="shared" si="108"/>
        <v>2.7335999999999999E-2</v>
      </c>
      <c r="BP648" s="21">
        <f t="shared" si="108"/>
        <v>0</v>
      </c>
    </row>
    <row r="649" spans="1:68" ht="11.1" hidden="1" customHeight="1" outlineLevel="1" collapsed="1" x14ac:dyDescent="0.2">
      <c r="A649" s="10"/>
      <c r="B649" s="18"/>
      <c r="C649" s="18"/>
      <c r="D649" s="18"/>
      <c r="E649" s="19" t="s">
        <v>584</v>
      </c>
      <c r="F649" s="20"/>
      <c r="G649" s="209">
        <v>0.66600000000000004</v>
      </c>
      <c r="H649" s="209">
        <v>1.19</v>
      </c>
      <c r="I649" s="240">
        <v>0.76200000000000001</v>
      </c>
      <c r="J649" s="240"/>
      <c r="K649" s="209">
        <v>0.49</v>
      </c>
      <c r="L649" s="209">
        <v>0.16700000000000001</v>
      </c>
      <c r="M649" s="20"/>
      <c r="N649" s="20"/>
      <c r="O649" s="209">
        <v>0.19</v>
      </c>
      <c r="P649" s="209">
        <v>0.81</v>
      </c>
      <c r="Q649" s="209">
        <v>1.379</v>
      </c>
      <c r="R649" s="209">
        <v>1.4830000000000001</v>
      </c>
      <c r="S649" s="209">
        <v>1.978</v>
      </c>
      <c r="T649" s="209">
        <v>1.665</v>
      </c>
      <c r="U649" s="209">
        <v>1.204</v>
      </c>
      <c r="V649" s="209">
        <v>0.876</v>
      </c>
      <c r="W649" s="209">
        <v>0.52500000000000002</v>
      </c>
      <c r="X649" s="209">
        <v>6.0999999999999999E-2</v>
      </c>
      <c r="Y649" s="20"/>
      <c r="Z649" s="20"/>
      <c r="AA649" s="209">
        <v>0.46400000000000002</v>
      </c>
      <c r="AB649" s="209">
        <v>0.93600000000000005</v>
      </c>
      <c r="AC649" s="209">
        <v>1.595</v>
      </c>
      <c r="AD649" s="20"/>
      <c r="AE649" s="209">
        <v>3.375</v>
      </c>
      <c r="AF649" s="209">
        <v>1.708</v>
      </c>
      <c r="AG649" s="209">
        <v>0.89500000000000002</v>
      </c>
      <c r="AH649" s="209">
        <v>0.746</v>
      </c>
      <c r="AI649" s="209">
        <v>0.63</v>
      </c>
      <c r="AJ649" s="20"/>
      <c r="AK649" s="20"/>
      <c r="AL649" s="20"/>
      <c r="AM649" s="209">
        <v>0.23400000000000001</v>
      </c>
      <c r="AN649" s="209">
        <v>0.69699999999999995</v>
      </c>
      <c r="AO649" s="209">
        <v>1.1639999999999999</v>
      </c>
      <c r="AP649" s="209">
        <v>1.111</v>
      </c>
      <c r="AQ649" s="209">
        <v>1.601</v>
      </c>
      <c r="AR649" s="209">
        <v>1.1970000000000001</v>
      </c>
      <c r="AS649" s="209">
        <v>1.1579999999999999</v>
      </c>
      <c r="AT649" s="209">
        <v>0.57499999999999996</v>
      </c>
      <c r="AU649" s="209">
        <v>0.442</v>
      </c>
      <c r="AV649" s="209">
        <v>4.7E-2</v>
      </c>
      <c r="AW649" s="20"/>
      <c r="AX649" s="20"/>
      <c r="AY649" s="209">
        <v>0.115</v>
      </c>
      <c r="AZ649" s="209">
        <v>0.34599999999999997</v>
      </c>
      <c r="BA649" s="209">
        <v>0.95299999999999996</v>
      </c>
      <c r="BB649" s="21">
        <f t="shared" si="105"/>
        <v>3.375</v>
      </c>
      <c r="BC649" s="61">
        <f>BD649</f>
        <v>4.5362903225806459</v>
      </c>
      <c r="BD649" s="22">
        <f t="shared" si="107"/>
        <v>4.5362903225806459</v>
      </c>
      <c r="BE649" s="21">
        <f>BC649-BD649</f>
        <v>0</v>
      </c>
      <c r="BF649" s="2">
        <v>4.4000000000000004</v>
      </c>
      <c r="BG649" s="10">
        <v>6</v>
      </c>
      <c r="BH649" s="21">
        <f t="shared" si="106"/>
        <v>3.3750000000000004E-3</v>
      </c>
      <c r="BI649" s="22">
        <f t="shared" si="106"/>
        <v>3.3750000000000004E-3</v>
      </c>
      <c r="BJ649" s="21">
        <f>BH649-BI649</f>
        <v>0</v>
      </c>
      <c r="BK649" s="21">
        <v>1.0125000000000002E-2</v>
      </c>
      <c r="BL649" s="22">
        <v>1.0125000000000002E-2</v>
      </c>
      <c r="BM649" s="21">
        <v>0</v>
      </c>
      <c r="BN649" s="21">
        <f t="shared" si="108"/>
        <v>4.0500000000000008E-2</v>
      </c>
      <c r="BO649" s="22">
        <f t="shared" si="108"/>
        <v>4.0500000000000008E-2</v>
      </c>
      <c r="BP649" s="21">
        <f t="shared" si="108"/>
        <v>0</v>
      </c>
    </row>
    <row r="650" spans="1:68" ht="11.1" hidden="1" customHeight="1" outlineLevel="2" x14ac:dyDescent="0.2">
      <c r="A650" s="10"/>
      <c r="B650" s="18"/>
      <c r="C650" s="18"/>
      <c r="D650" s="18"/>
      <c r="E650" s="23" t="s">
        <v>585</v>
      </c>
      <c r="F650" s="24"/>
      <c r="G650" s="208">
        <v>0.66600000000000004</v>
      </c>
      <c r="H650" s="208">
        <v>1.19</v>
      </c>
      <c r="I650" s="239">
        <v>0.76200000000000001</v>
      </c>
      <c r="J650" s="239"/>
      <c r="K650" s="208">
        <v>0.49</v>
      </c>
      <c r="L650" s="208">
        <v>0.16700000000000001</v>
      </c>
      <c r="M650" s="24"/>
      <c r="N650" s="24"/>
      <c r="O650" s="208">
        <v>0.19</v>
      </c>
      <c r="P650" s="208">
        <v>0.81</v>
      </c>
      <c r="Q650" s="208">
        <v>1.379</v>
      </c>
      <c r="R650" s="208">
        <v>1.4830000000000001</v>
      </c>
      <c r="S650" s="208">
        <v>1.978</v>
      </c>
      <c r="T650" s="208">
        <v>1.665</v>
      </c>
      <c r="U650" s="208">
        <v>1.204</v>
      </c>
      <c r="V650" s="208">
        <v>0.876</v>
      </c>
      <c r="W650" s="208">
        <v>0.52500000000000002</v>
      </c>
      <c r="X650" s="208">
        <v>6.0999999999999999E-2</v>
      </c>
      <c r="Y650" s="24"/>
      <c r="Z650" s="24"/>
      <c r="AA650" s="208">
        <v>0.46400000000000002</v>
      </c>
      <c r="AB650" s="208">
        <v>0.93600000000000005</v>
      </c>
      <c r="AC650" s="208">
        <v>1.595</v>
      </c>
      <c r="AD650" s="24"/>
      <c r="AE650" s="208">
        <v>3.375</v>
      </c>
      <c r="AF650" s="208">
        <v>1.708</v>
      </c>
      <c r="AG650" s="208">
        <v>0.89500000000000002</v>
      </c>
      <c r="AH650" s="208">
        <v>0.746</v>
      </c>
      <c r="AI650" s="208">
        <v>0.63</v>
      </c>
      <c r="AJ650" s="24"/>
      <c r="AK650" s="24"/>
      <c r="AL650" s="24"/>
      <c r="AM650" s="208">
        <v>0.23400000000000001</v>
      </c>
      <c r="AN650" s="208">
        <v>0.69699999999999995</v>
      </c>
      <c r="AO650" s="208">
        <v>1.1639999999999999</v>
      </c>
      <c r="AP650" s="208">
        <v>1.111</v>
      </c>
      <c r="AQ650" s="208">
        <v>1.601</v>
      </c>
      <c r="AR650" s="208">
        <v>1.1970000000000001</v>
      </c>
      <c r="AS650" s="208">
        <v>1.1579999999999999</v>
      </c>
      <c r="AT650" s="208">
        <v>0.57499999999999996</v>
      </c>
      <c r="AU650" s="208">
        <v>0.442</v>
      </c>
      <c r="AV650" s="208">
        <v>4.7E-2</v>
      </c>
      <c r="AW650" s="24"/>
      <c r="AX650" s="24"/>
      <c r="AY650" s="208">
        <v>0.115</v>
      </c>
      <c r="AZ650" s="208">
        <v>0.34599999999999997</v>
      </c>
      <c r="BA650" s="208">
        <v>0.95299999999999996</v>
      </c>
      <c r="BB650" s="21">
        <f t="shared" si="105"/>
        <v>3.375</v>
      </c>
      <c r="BC650" s="18"/>
      <c r="BD650" s="22">
        <f t="shared" si="107"/>
        <v>4.5362903225806459</v>
      </c>
      <c r="BE650" s="21"/>
      <c r="BG650" s="10"/>
      <c r="BH650" s="21"/>
      <c r="BI650" s="22"/>
      <c r="BJ650" s="21"/>
      <c r="BK650" s="21">
        <v>0</v>
      </c>
      <c r="BL650" s="22">
        <v>1.0125000000000002E-2</v>
      </c>
      <c r="BM650" s="21"/>
      <c r="BN650" s="21">
        <f t="shared" si="108"/>
        <v>0</v>
      </c>
      <c r="BO650" s="22">
        <f t="shared" si="108"/>
        <v>4.0500000000000008E-2</v>
      </c>
      <c r="BP650" s="21">
        <f t="shared" si="108"/>
        <v>0</v>
      </c>
    </row>
    <row r="651" spans="1:68" ht="11.1" hidden="1" customHeight="1" outlineLevel="1" collapsed="1" x14ac:dyDescent="0.2">
      <c r="A651" s="10"/>
      <c r="B651" s="18"/>
      <c r="C651" s="18"/>
      <c r="D651" s="25"/>
      <c r="E651" s="19" t="s">
        <v>586</v>
      </c>
      <c r="F651" s="207">
        <v>2119.357</v>
      </c>
      <c r="G651" s="207">
        <v>1611.796</v>
      </c>
      <c r="H651" s="207">
        <v>1348.6690000000001</v>
      </c>
      <c r="I651" s="236">
        <v>1056.2940000000001</v>
      </c>
      <c r="J651" s="236"/>
      <c r="K651" s="209">
        <v>720.89099999999996</v>
      </c>
      <c r="L651" s="209">
        <v>477.39</v>
      </c>
      <c r="M651" s="209">
        <v>459.99599999999998</v>
      </c>
      <c r="N651" s="209">
        <v>42.338999999999999</v>
      </c>
      <c r="O651" s="209">
        <v>614.32600000000002</v>
      </c>
      <c r="P651" s="209">
        <v>675.83199999999999</v>
      </c>
      <c r="Q651" s="207">
        <v>1195.604</v>
      </c>
      <c r="R651" s="207">
        <v>1771.9929999999999</v>
      </c>
      <c r="S651" s="207">
        <v>1843.87</v>
      </c>
      <c r="T651" s="207">
        <v>1654.337</v>
      </c>
      <c r="U651" s="207">
        <v>1674.308</v>
      </c>
      <c r="V651" s="207">
        <v>1423.546</v>
      </c>
      <c r="W651" s="209">
        <v>612.05100000000004</v>
      </c>
      <c r="X651" s="209">
        <v>310.08800000000002</v>
      </c>
      <c r="Y651" s="209">
        <v>129.43199999999999</v>
      </c>
      <c r="Z651" s="209">
        <v>355.58</v>
      </c>
      <c r="AA651" s="209">
        <v>600.01099999999997</v>
      </c>
      <c r="AB651" s="209">
        <v>806.38900000000001</v>
      </c>
      <c r="AC651" s="207">
        <v>1225.5150000000001</v>
      </c>
      <c r="AD651" s="207">
        <v>1876.9349999999999</v>
      </c>
      <c r="AE651" s="207">
        <v>1962.9780000000001</v>
      </c>
      <c r="AF651" s="207">
        <v>1559.8520000000001</v>
      </c>
      <c r="AG651" s="207">
        <v>1415.0229999999999</v>
      </c>
      <c r="AH651" s="209">
        <v>951.91600000000005</v>
      </c>
      <c r="AI651" s="209">
        <v>752.27800000000002</v>
      </c>
      <c r="AJ651" s="209">
        <v>442.572</v>
      </c>
      <c r="AK651" s="209">
        <v>196.88499999999999</v>
      </c>
      <c r="AL651" s="209">
        <v>368.06799999999998</v>
      </c>
      <c r="AM651" s="209">
        <v>606.38099999999997</v>
      </c>
      <c r="AN651" s="209">
        <v>772.24</v>
      </c>
      <c r="AO651" s="207">
        <v>1179.1949999999999</v>
      </c>
      <c r="AP651" s="207">
        <v>1898.3320000000001</v>
      </c>
      <c r="AQ651" s="207">
        <v>1997.3520000000001</v>
      </c>
      <c r="AR651" s="207">
        <v>1767.0820000000001</v>
      </c>
      <c r="AS651" s="207">
        <v>1572.7429999999999</v>
      </c>
      <c r="AT651" s="207">
        <v>1111.643</v>
      </c>
      <c r="AU651" s="209">
        <v>921.74300000000005</v>
      </c>
      <c r="AV651" s="209">
        <v>271.99700000000001</v>
      </c>
      <c r="AW651" s="209">
        <v>134.328</v>
      </c>
      <c r="AX651" s="209">
        <v>229.227</v>
      </c>
      <c r="AY651" s="209">
        <v>813.95399999999995</v>
      </c>
      <c r="AZ651" s="209">
        <v>701.89300000000003</v>
      </c>
      <c r="BA651" s="207">
        <v>1112.1780000000001</v>
      </c>
      <c r="BB651" s="27">
        <v>2025.0340000000001</v>
      </c>
      <c r="BC651" s="18">
        <v>12040</v>
      </c>
      <c r="BD651" s="22">
        <f t="shared" si="107"/>
        <v>2721.8198924731182</v>
      </c>
      <c r="BE651" s="21">
        <f>BC651-BD651</f>
        <v>9318.1801075268813</v>
      </c>
      <c r="BF651" s="2">
        <v>12040</v>
      </c>
      <c r="BG651" s="10"/>
      <c r="BH651" s="21"/>
      <c r="BI651" s="22"/>
      <c r="BJ651" s="21">
        <f>BH651-BI651</f>
        <v>0</v>
      </c>
      <c r="BK651" s="21">
        <v>26.873280000000001</v>
      </c>
      <c r="BL651" s="22">
        <v>6.3580709999999998</v>
      </c>
      <c r="BM651" s="21">
        <v>20.515209000000002</v>
      </c>
      <c r="BN651" s="21">
        <f t="shared" si="108"/>
        <v>107.49312</v>
      </c>
      <c r="BO651" s="22">
        <f t="shared" si="108"/>
        <v>25.432283999999999</v>
      </c>
      <c r="BP651" s="21">
        <f t="shared" si="108"/>
        <v>82.060836000000009</v>
      </c>
    </row>
    <row r="652" spans="1:68" ht="11.1" hidden="1" customHeight="1" outlineLevel="2" x14ac:dyDescent="0.2">
      <c r="A652" s="10"/>
      <c r="B652" s="18"/>
      <c r="C652" s="18"/>
      <c r="D652" s="25"/>
      <c r="E652" s="23"/>
      <c r="F652" s="206">
        <v>2119.357</v>
      </c>
      <c r="G652" s="206">
        <v>1611.796</v>
      </c>
      <c r="H652" s="206">
        <v>1348.6690000000001</v>
      </c>
      <c r="I652" s="238">
        <v>1056.2940000000001</v>
      </c>
      <c r="J652" s="238"/>
      <c r="K652" s="208">
        <v>720.89099999999996</v>
      </c>
      <c r="L652" s="208">
        <v>477.39</v>
      </c>
      <c r="M652" s="208">
        <v>459.99599999999998</v>
      </c>
      <c r="N652" s="208">
        <v>42.338999999999999</v>
      </c>
      <c r="O652" s="208">
        <v>614.32600000000002</v>
      </c>
      <c r="P652" s="208">
        <v>675.83199999999999</v>
      </c>
      <c r="Q652" s="206">
        <v>1195.604</v>
      </c>
      <c r="R652" s="206">
        <v>1771.9929999999999</v>
      </c>
      <c r="S652" s="206">
        <v>1843.87</v>
      </c>
      <c r="T652" s="206">
        <v>1654.337</v>
      </c>
      <c r="U652" s="206">
        <v>1674.308</v>
      </c>
      <c r="V652" s="206">
        <v>1423.546</v>
      </c>
      <c r="W652" s="208">
        <v>612.05100000000004</v>
      </c>
      <c r="X652" s="208">
        <v>310.08800000000002</v>
      </c>
      <c r="Y652" s="208">
        <v>129.43199999999999</v>
      </c>
      <c r="Z652" s="208">
        <v>355.58</v>
      </c>
      <c r="AA652" s="208">
        <v>600.01099999999997</v>
      </c>
      <c r="AB652" s="208">
        <v>806.38900000000001</v>
      </c>
      <c r="AC652" s="206">
        <v>1225.5150000000001</v>
      </c>
      <c r="AD652" s="206">
        <v>1876.9349999999999</v>
      </c>
      <c r="AE652" s="206">
        <v>1962.9780000000001</v>
      </c>
      <c r="AF652" s="206">
        <v>1559.8520000000001</v>
      </c>
      <c r="AG652" s="206">
        <v>1415.0229999999999</v>
      </c>
      <c r="AH652" s="208">
        <v>951.91600000000005</v>
      </c>
      <c r="AI652" s="208">
        <v>752.27800000000002</v>
      </c>
      <c r="AJ652" s="208">
        <v>442.572</v>
      </c>
      <c r="AK652" s="208">
        <v>196.88499999999999</v>
      </c>
      <c r="AL652" s="208">
        <v>368.06799999999998</v>
      </c>
      <c r="AM652" s="208">
        <v>606.38099999999997</v>
      </c>
      <c r="AN652" s="208">
        <v>772.24</v>
      </c>
      <c r="AO652" s="206">
        <v>1179.1949999999999</v>
      </c>
      <c r="AP652" s="206">
        <v>1898.3320000000001</v>
      </c>
      <c r="AQ652" s="206">
        <v>1997.3520000000001</v>
      </c>
      <c r="AR652" s="206">
        <v>1767.0820000000001</v>
      </c>
      <c r="AS652" s="206">
        <v>1572.7429999999999</v>
      </c>
      <c r="AT652" s="206">
        <v>1111.643</v>
      </c>
      <c r="AU652" s="208">
        <v>921.74300000000005</v>
      </c>
      <c r="AV652" s="208">
        <v>271.99700000000001</v>
      </c>
      <c r="AW652" s="208">
        <v>134.328</v>
      </c>
      <c r="AX652" s="208">
        <v>229.227</v>
      </c>
      <c r="AY652" s="208">
        <v>813.95399999999995</v>
      </c>
      <c r="AZ652" s="208">
        <v>701.89300000000003</v>
      </c>
      <c r="BA652" s="206">
        <v>1112.1780000000001</v>
      </c>
      <c r="BB652" s="27">
        <v>2025.0340000000001</v>
      </c>
      <c r="BC652" s="18"/>
      <c r="BD652" s="22">
        <f t="shared" si="107"/>
        <v>2721.8198924731182</v>
      </c>
      <c r="BE652" s="21"/>
      <c r="BG652" s="10"/>
      <c r="BH652" s="21"/>
      <c r="BI652" s="22"/>
      <c r="BJ652" s="21"/>
      <c r="BK652" s="21">
        <v>0</v>
      </c>
      <c r="BL652" s="22">
        <v>6.3580709999999998</v>
      </c>
      <c r="BM652" s="21"/>
      <c r="BN652" s="21">
        <f t="shared" si="108"/>
        <v>0</v>
      </c>
      <c r="BO652" s="22">
        <f t="shared" si="108"/>
        <v>25.432283999999999</v>
      </c>
      <c r="BP652" s="21">
        <f t="shared" si="108"/>
        <v>0</v>
      </c>
    </row>
    <row r="653" spans="1:68" ht="11.1" hidden="1" customHeight="1" outlineLevel="1" collapsed="1" x14ac:dyDescent="0.2">
      <c r="A653" s="10"/>
      <c r="B653" s="18"/>
      <c r="C653" s="18"/>
      <c r="D653" s="18"/>
      <c r="E653" s="19" t="s">
        <v>587</v>
      </c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9">
        <v>0.755</v>
      </c>
      <c r="AO653" s="209">
        <v>0.75700000000000001</v>
      </c>
      <c r="AP653" s="209">
        <v>0.96099999999999997</v>
      </c>
      <c r="AQ653" s="209">
        <v>1.43</v>
      </c>
      <c r="AR653" s="209">
        <v>1.093</v>
      </c>
      <c r="AS653" s="209">
        <v>0.3</v>
      </c>
      <c r="AT653" s="209">
        <v>1.0880000000000001</v>
      </c>
      <c r="AU653" s="209">
        <v>0.25800000000000001</v>
      </c>
      <c r="AV653" s="209">
        <v>5.7000000000000002E-2</v>
      </c>
      <c r="AW653" s="20"/>
      <c r="AX653" s="20"/>
      <c r="AY653" s="209">
        <v>0.34399999999999997</v>
      </c>
      <c r="AZ653" s="209">
        <v>0.40699999999999997</v>
      </c>
      <c r="BA653" s="209">
        <v>0.98499999999999999</v>
      </c>
      <c r="BB653" s="21">
        <f t="shared" si="105"/>
        <v>1.43</v>
      </c>
      <c r="BC653" s="18">
        <v>5.7</v>
      </c>
      <c r="BD653" s="22">
        <f t="shared" si="107"/>
        <v>1.922043010752688</v>
      </c>
      <c r="BE653" s="21">
        <f>BC653-BD653</f>
        <v>3.7779569892473122</v>
      </c>
      <c r="BF653" s="2">
        <v>5.7</v>
      </c>
      <c r="BG653" s="10">
        <v>6</v>
      </c>
      <c r="BH653" s="21">
        <f t="shared" si="106"/>
        <v>4.2408000000000003E-3</v>
      </c>
      <c r="BI653" s="22">
        <f t="shared" si="106"/>
        <v>1.4300000000000001E-3</v>
      </c>
      <c r="BJ653" s="21">
        <f>BH653-BI653</f>
        <v>2.8108000000000005E-3</v>
      </c>
      <c r="BK653" s="21">
        <v>1.2722400000000002E-2</v>
      </c>
      <c r="BL653" s="22">
        <v>4.2900000000000004E-3</v>
      </c>
      <c r="BM653" s="21">
        <v>8.4324000000000014E-3</v>
      </c>
      <c r="BN653" s="21">
        <f t="shared" si="108"/>
        <v>5.0889600000000007E-2</v>
      </c>
      <c r="BO653" s="22">
        <f t="shared" si="108"/>
        <v>1.7160000000000002E-2</v>
      </c>
      <c r="BP653" s="21">
        <f t="shared" si="108"/>
        <v>3.3729600000000005E-2</v>
      </c>
    </row>
    <row r="654" spans="1:68" ht="11.1" hidden="1" customHeight="1" outlineLevel="2" x14ac:dyDescent="0.2">
      <c r="A654" s="10"/>
      <c r="B654" s="18"/>
      <c r="C654" s="18"/>
      <c r="D654" s="18"/>
      <c r="E654" s="23" t="s">
        <v>588</v>
      </c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08">
        <v>0.755</v>
      </c>
      <c r="AO654" s="208">
        <v>0.75700000000000001</v>
      </c>
      <c r="AP654" s="208">
        <v>0.96099999999999997</v>
      </c>
      <c r="AQ654" s="208">
        <v>1.43</v>
      </c>
      <c r="AR654" s="208">
        <v>1.093</v>
      </c>
      <c r="AS654" s="208">
        <v>0.3</v>
      </c>
      <c r="AT654" s="208">
        <v>1.0880000000000001</v>
      </c>
      <c r="AU654" s="208">
        <v>0.25800000000000001</v>
      </c>
      <c r="AV654" s="208">
        <v>5.7000000000000002E-2</v>
      </c>
      <c r="AW654" s="24"/>
      <c r="AX654" s="24"/>
      <c r="AY654" s="208">
        <v>0.34399999999999997</v>
      </c>
      <c r="AZ654" s="208">
        <v>0.40699999999999997</v>
      </c>
      <c r="BA654" s="208">
        <v>0.98499999999999999</v>
      </c>
      <c r="BB654" s="21">
        <f t="shared" si="105"/>
        <v>1.43</v>
      </c>
      <c r="BC654" s="18"/>
      <c r="BD654" s="22">
        <f t="shared" si="107"/>
        <v>1.922043010752688</v>
      </c>
      <c r="BE654" s="21"/>
      <c r="BG654" s="10"/>
      <c r="BH654" s="21"/>
      <c r="BI654" s="22"/>
      <c r="BJ654" s="21"/>
      <c r="BK654" s="21">
        <v>0</v>
      </c>
      <c r="BL654" s="22">
        <v>4.2900000000000004E-3</v>
      </c>
      <c r="BM654" s="21"/>
      <c r="BN654" s="21">
        <f t="shared" si="108"/>
        <v>0</v>
      </c>
      <c r="BO654" s="22">
        <f t="shared" si="108"/>
        <v>1.7160000000000002E-2</v>
      </c>
      <c r="BP654" s="21">
        <f t="shared" si="108"/>
        <v>0</v>
      </c>
    </row>
    <row r="655" spans="1:68" ht="11.1" hidden="1" customHeight="1" outlineLevel="1" collapsed="1" x14ac:dyDescent="0.2">
      <c r="A655" s="10"/>
      <c r="B655" s="18"/>
      <c r="C655" s="18"/>
      <c r="D655" s="18"/>
      <c r="E655" s="19" t="s">
        <v>589</v>
      </c>
      <c r="F655" s="209">
        <v>3.202</v>
      </c>
      <c r="G655" s="209">
        <v>2.355</v>
      </c>
      <c r="H655" s="209">
        <v>1.91</v>
      </c>
      <c r="I655" s="240">
        <v>1.071</v>
      </c>
      <c r="J655" s="240"/>
      <c r="K655" s="209">
        <v>0.54600000000000004</v>
      </c>
      <c r="L655" s="20"/>
      <c r="M655" s="20"/>
      <c r="N655" s="20"/>
      <c r="O655" s="209">
        <v>0.42699999999999999</v>
      </c>
      <c r="P655" s="209">
        <v>0.80600000000000005</v>
      </c>
      <c r="Q655" s="209">
        <v>1.266</v>
      </c>
      <c r="R655" s="209">
        <v>1.6779999999999999</v>
      </c>
      <c r="S655" s="209">
        <v>2.5099999999999998</v>
      </c>
      <c r="T655" s="20"/>
      <c r="U655" s="209">
        <v>3.8380000000000001</v>
      </c>
      <c r="V655" s="209">
        <v>0.76</v>
      </c>
      <c r="W655" s="209">
        <v>0.51400000000000001</v>
      </c>
      <c r="X655" s="209">
        <v>0.108</v>
      </c>
      <c r="Y655" s="20"/>
      <c r="Z655" s="209">
        <v>7.9000000000000001E-2</v>
      </c>
      <c r="AA655" s="209">
        <v>0.34100000000000003</v>
      </c>
      <c r="AB655" s="209">
        <v>0.97599999999999998</v>
      </c>
      <c r="AC655" s="209">
        <v>2.173</v>
      </c>
      <c r="AD655" s="209">
        <v>2.4260000000000002</v>
      </c>
      <c r="AE655" s="209">
        <v>2.5430000000000001</v>
      </c>
      <c r="AF655" s="209">
        <v>2.1040000000000001</v>
      </c>
      <c r="AG655" s="209">
        <v>1.1319999999999999</v>
      </c>
      <c r="AH655" s="209">
        <v>0.63700000000000001</v>
      </c>
      <c r="AI655" s="209">
        <v>0.503</v>
      </c>
      <c r="AJ655" s="20"/>
      <c r="AK655" s="20"/>
      <c r="AL655" s="209">
        <v>0.18099999999999999</v>
      </c>
      <c r="AM655" s="209">
        <v>0.39700000000000002</v>
      </c>
      <c r="AN655" s="209">
        <v>0.70899999999999996</v>
      </c>
      <c r="AO655" s="209">
        <v>1.734</v>
      </c>
      <c r="AP655" s="209">
        <v>2.5750000000000002</v>
      </c>
      <c r="AQ655" s="209">
        <v>2.78</v>
      </c>
      <c r="AR655" s="209">
        <v>2.2160000000000002</v>
      </c>
      <c r="AS655" s="209">
        <v>1.946</v>
      </c>
      <c r="AT655" s="209">
        <v>0.74099999999999999</v>
      </c>
      <c r="AU655" s="20"/>
      <c r="AV655" s="20"/>
      <c r="AW655" s="20"/>
      <c r="AX655" s="20"/>
      <c r="AY655" s="20"/>
      <c r="AZ655" s="20"/>
      <c r="BA655" s="209">
        <v>2.254</v>
      </c>
      <c r="BB655" s="21">
        <f>BB656+BB657</f>
        <v>6.0920000000000005</v>
      </c>
      <c r="BC655" s="18">
        <v>9.26</v>
      </c>
      <c r="BD655" s="22">
        <f t="shared" si="107"/>
        <v>8.1881720430107539</v>
      </c>
      <c r="BE655" s="21">
        <f>BC655-BD655</f>
        <v>1.0718279569892459</v>
      </c>
      <c r="BF655" s="2">
        <v>9.26</v>
      </c>
      <c r="BG655" s="10">
        <v>6</v>
      </c>
      <c r="BH655" s="21">
        <f t="shared" si="106"/>
        <v>6.8894400000000001E-3</v>
      </c>
      <c r="BI655" s="22">
        <f t="shared" si="106"/>
        <v>6.0920000000000011E-3</v>
      </c>
      <c r="BJ655" s="21">
        <f>BH655-BI655</f>
        <v>7.9743999999999909E-4</v>
      </c>
      <c r="BK655" s="21">
        <v>2.066832E-2</v>
      </c>
      <c r="BL655" s="22">
        <v>1.1513999999999998E-2</v>
      </c>
      <c r="BM655" s="21">
        <v>9.1543200000000022E-3</v>
      </c>
      <c r="BN655" s="21">
        <f t="shared" si="108"/>
        <v>8.2673280000000002E-2</v>
      </c>
      <c r="BO655" s="22">
        <f t="shared" si="108"/>
        <v>4.6055999999999993E-2</v>
      </c>
      <c r="BP655" s="21">
        <f t="shared" si="108"/>
        <v>3.6617280000000009E-2</v>
      </c>
    </row>
    <row r="656" spans="1:68" ht="11.1" hidden="1" customHeight="1" outlineLevel="2" x14ac:dyDescent="0.2">
      <c r="A656" s="10"/>
      <c r="B656" s="18"/>
      <c r="C656" s="18"/>
      <c r="D656" s="18"/>
      <c r="E656" s="23" t="s">
        <v>590</v>
      </c>
      <c r="F656" s="208">
        <v>3.202</v>
      </c>
      <c r="G656" s="208">
        <v>2.355</v>
      </c>
      <c r="H656" s="208">
        <v>1.91</v>
      </c>
      <c r="I656" s="239">
        <v>1.071</v>
      </c>
      <c r="J656" s="239"/>
      <c r="K656" s="208">
        <v>0.54600000000000004</v>
      </c>
      <c r="L656" s="24"/>
      <c r="M656" s="24"/>
      <c r="N656" s="24"/>
      <c r="O656" s="208">
        <v>0.42699999999999999</v>
      </c>
      <c r="P656" s="208">
        <v>0.80600000000000005</v>
      </c>
      <c r="Q656" s="208">
        <v>1.266</v>
      </c>
      <c r="R656" s="208">
        <v>1.6779999999999999</v>
      </c>
      <c r="S656" s="208">
        <v>2.5099999999999998</v>
      </c>
      <c r="T656" s="24"/>
      <c r="U656" s="208">
        <v>3.8380000000000001</v>
      </c>
      <c r="V656" s="208">
        <v>0.76</v>
      </c>
      <c r="W656" s="208">
        <v>0.51400000000000001</v>
      </c>
      <c r="X656" s="208">
        <v>0.108</v>
      </c>
      <c r="Y656" s="24"/>
      <c r="Z656" s="208">
        <v>7.9000000000000001E-2</v>
      </c>
      <c r="AA656" s="208">
        <v>0.34100000000000003</v>
      </c>
      <c r="AB656" s="208">
        <v>0.97599999999999998</v>
      </c>
      <c r="AC656" s="208">
        <v>2.173</v>
      </c>
      <c r="AD656" s="208">
        <v>2.4260000000000002</v>
      </c>
      <c r="AE656" s="208">
        <v>2.5430000000000001</v>
      </c>
      <c r="AF656" s="208">
        <v>2.1040000000000001</v>
      </c>
      <c r="AG656" s="208">
        <v>1.1319999999999999</v>
      </c>
      <c r="AH656" s="208">
        <v>0.63700000000000001</v>
      </c>
      <c r="AI656" s="208">
        <v>0.503</v>
      </c>
      <c r="AJ656" s="24"/>
      <c r="AK656" s="24"/>
      <c r="AL656" s="208">
        <v>0.18099999999999999</v>
      </c>
      <c r="AM656" s="208">
        <v>0.39700000000000002</v>
      </c>
      <c r="AN656" s="208">
        <v>0.70899999999999996</v>
      </c>
      <c r="AO656" s="208">
        <v>1.734</v>
      </c>
      <c r="AP656" s="208">
        <v>2.5750000000000002</v>
      </c>
      <c r="AQ656" s="208">
        <v>2.78</v>
      </c>
      <c r="AR656" s="208">
        <v>2.2160000000000002</v>
      </c>
      <c r="AS656" s="208">
        <v>1.946</v>
      </c>
      <c r="AT656" s="208">
        <v>0.74099999999999999</v>
      </c>
      <c r="AU656" s="24"/>
      <c r="AV656" s="24"/>
      <c r="AW656" s="24"/>
      <c r="AX656" s="24"/>
      <c r="AY656" s="24"/>
      <c r="AZ656" s="24"/>
      <c r="BA656" s="24"/>
      <c r="BB656" s="21">
        <f t="shared" si="105"/>
        <v>3.8380000000000001</v>
      </c>
      <c r="BC656" s="18"/>
      <c r="BD656" s="22">
        <f t="shared" si="107"/>
        <v>5.158602150537634</v>
      </c>
      <c r="BE656" s="21"/>
      <c r="BG656" s="10"/>
      <c r="BH656" s="21"/>
      <c r="BI656" s="22"/>
      <c r="BJ656" s="21"/>
      <c r="BK656" s="21">
        <v>0</v>
      </c>
      <c r="BL656" s="22">
        <v>1.1513999999999998E-2</v>
      </c>
      <c r="BM656" s="21"/>
      <c r="BN656" s="21">
        <f t="shared" si="108"/>
        <v>0</v>
      </c>
      <c r="BO656" s="22">
        <f t="shared" si="108"/>
        <v>4.6055999999999993E-2</v>
      </c>
      <c r="BP656" s="21">
        <f t="shared" si="108"/>
        <v>0</v>
      </c>
    </row>
    <row r="657" spans="1:68" ht="11.1" hidden="1" customHeight="1" outlineLevel="2" x14ac:dyDescent="0.2">
      <c r="A657" s="10"/>
      <c r="B657" s="18"/>
      <c r="C657" s="18"/>
      <c r="D657" s="18"/>
      <c r="E657" s="23" t="s">
        <v>591</v>
      </c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08">
        <v>2.254</v>
      </c>
      <c r="BB657" s="21">
        <f t="shared" si="105"/>
        <v>2.254</v>
      </c>
      <c r="BC657" s="18"/>
      <c r="BD657" s="22">
        <f t="shared" si="107"/>
        <v>3.0295698924731185</v>
      </c>
      <c r="BE657" s="21"/>
      <c r="BG657" s="10"/>
      <c r="BH657" s="21"/>
      <c r="BI657" s="22"/>
      <c r="BJ657" s="21"/>
      <c r="BK657" s="21">
        <v>0</v>
      </c>
      <c r="BL657" s="22">
        <v>6.7620000000000006E-3</v>
      </c>
      <c r="BM657" s="21"/>
      <c r="BN657" s="21">
        <f t="shared" si="108"/>
        <v>0</v>
      </c>
      <c r="BO657" s="22">
        <f t="shared" si="108"/>
        <v>2.7048000000000003E-2</v>
      </c>
      <c r="BP657" s="21">
        <f t="shared" si="108"/>
        <v>0</v>
      </c>
    </row>
    <row r="658" spans="1:68" ht="11.1" hidden="1" customHeight="1" outlineLevel="1" collapsed="1" x14ac:dyDescent="0.2">
      <c r="A658" s="10"/>
      <c r="B658" s="18"/>
      <c r="C658" s="18"/>
      <c r="D658" s="18"/>
      <c r="E658" s="19" t="s">
        <v>592</v>
      </c>
      <c r="F658" s="20"/>
      <c r="G658" s="209">
        <v>1.9590000000000001</v>
      </c>
      <c r="H658" s="20"/>
      <c r="I658" s="20"/>
      <c r="J658" s="20"/>
      <c r="K658" s="20"/>
      <c r="L658" s="20"/>
      <c r="M658" s="209">
        <v>8.43</v>
      </c>
      <c r="N658" s="20"/>
      <c r="O658" s="209">
        <v>11.881</v>
      </c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1">
        <f t="shared" si="105"/>
        <v>11.881</v>
      </c>
      <c r="BC658" s="18">
        <v>22.2</v>
      </c>
      <c r="BD658" s="22">
        <f t="shared" si="107"/>
        <v>15.969086021505378</v>
      </c>
      <c r="BE658" s="21">
        <f>BC658-BD658</f>
        <v>6.2309139784946215</v>
      </c>
      <c r="BF658" s="2">
        <v>22.2</v>
      </c>
      <c r="BG658" s="10">
        <v>6</v>
      </c>
      <c r="BH658" s="21">
        <f t="shared" si="106"/>
        <v>1.6516799999999998E-2</v>
      </c>
      <c r="BI658" s="22">
        <f t="shared" si="106"/>
        <v>1.1881000000000003E-2</v>
      </c>
      <c r="BJ658" s="21">
        <f>BH658-BI658</f>
        <v>4.6357999999999955E-3</v>
      </c>
      <c r="BK658" s="21">
        <v>4.9550399999999994E-2</v>
      </c>
      <c r="BL658" s="22">
        <v>3.5643000000000008E-2</v>
      </c>
      <c r="BM658" s="21">
        <v>1.3907399999999986E-2</v>
      </c>
      <c r="BN658" s="21">
        <f t="shared" si="108"/>
        <v>0.19820159999999998</v>
      </c>
      <c r="BO658" s="22">
        <f t="shared" si="108"/>
        <v>0.14257200000000003</v>
      </c>
      <c r="BP658" s="21">
        <f t="shared" si="108"/>
        <v>5.5629599999999946E-2</v>
      </c>
    </row>
    <row r="659" spans="1:68" ht="11.1" hidden="1" customHeight="1" outlineLevel="2" x14ac:dyDescent="0.2">
      <c r="A659" s="10"/>
      <c r="B659" s="18"/>
      <c r="C659" s="18"/>
      <c r="D659" s="18"/>
      <c r="E659" s="23" t="s">
        <v>593</v>
      </c>
      <c r="F659" s="24"/>
      <c r="G659" s="208">
        <v>1.9590000000000001</v>
      </c>
      <c r="H659" s="24"/>
      <c r="I659" s="24"/>
      <c r="J659" s="24"/>
      <c r="K659" s="24"/>
      <c r="L659" s="24"/>
      <c r="M659" s="208">
        <v>8.43</v>
      </c>
      <c r="N659" s="24"/>
      <c r="O659" s="208">
        <v>11.881</v>
      </c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1">
        <f t="shared" si="105"/>
        <v>11.881</v>
      </c>
      <c r="BC659" s="18"/>
      <c r="BD659" s="22">
        <f t="shared" si="107"/>
        <v>15.969086021505378</v>
      </c>
      <c r="BE659" s="21"/>
      <c r="BF659" s="2">
        <v>22.2</v>
      </c>
      <c r="BG659" s="10"/>
      <c r="BH659" s="21"/>
      <c r="BI659" s="22"/>
      <c r="BJ659" s="21"/>
      <c r="BK659" s="21">
        <v>0</v>
      </c>
      <c r="BL659" s="22">
        <v>3.5643000000000008E-2</v>
      </c>
      <c r="BM659" s="21"/>
      <c r="BN659" s="21">
        <f t="shared" si="108"/>
        <v>0</v>
      </c>
      <c r="BO659" s="22">
        <f t="shared" si="108"/>
        <v>0.14257200000000003</v>
      </c>
      <c r="BP659" s="21">
        <f t="shared" si="108"/>
        <v>0</v>
      </c>
    </row>
    <row r="660" spans="1:68" ht="11.1" customHeight="1" outlineLevel="1" collapsed="1" x14ac:dyDescent="0.2">
      <c r="A660" s="10"/>
      <c r="B660" s="18"/>
      <c r="C660" s="18"/>
      <c r="D660" s="18"/>
      <c r="E660" s="19" t="s">
        <v>594</v>
      </c>
      <c r="F660" s="209">
        <v>1.593</v>
      </c>
      <c r="G660" s="209">
        <v>1.1379999999999999</v>
      </c>
      <c r="H660" s="209">
        <v>0.90300000000000002</v>
      </c>
      <c r="I660" s="240">
        <v>0.63600000000000001</v>
      </c>
      <c r="J660" s="240"/>
      <c r="K660" s="209">
        <v>0.373</v>
      </c>
      <c r="L660" s="20"/>
      <c r="M660" s="20"/>
      <c r="N660" s="20"/>
      <c r="O660" s="209">
        <v>0.20300000000000001</v>
      </c>
      <c r="P660" s="209">
        <v>0.71299999999999997</v>
      </c>
      <c r="Q660" s="209">
        <v>1.849</v>
      </c>
      <c r="R660" s="209">
        <v>1.327</v>
      </c>
      <c r="S660" s="209">
        <v>1.593</v>
      </c>
      <c r="T660" s="209">
        <v>1.5529999999999999</v>
      </c>
      <c r="U660" s="20"/>
      <c r="V660" s="209">
        <v>0.70299999999999996</v>
      </c>
      <c r="W660" s="209">
        <v>0.92</v>
      </c>
      <c r="X660" s="209">
        <v>9.2999999999999999E-2</v>
      </c>
      <c r="Y660" s="20"/>
      <c r="Z660" s="20"/>
      <c r="AA660" s="209">
        <v>0.26200000000000001</v>
      </c>
      <c r="AB660" s="209">
        <v>0.72799999999999998</v>
      </c>
      <c r="AC660" s="209">
        <v>3.7250000000000001</v>
      </c>
      <c r="AD660" s="209">
        <v>1.107</v>
      </c>
      <c r="AE660" s="209">
        <v>1.1950000000000001</v>
      </c>
      <c r="AF660" s="209">
        <v>1.0740000000000001</v>
      </c>
      <c r="AG660" s="209">
        <v>0.91200000000000003</v>
      </c>
      <c r="AH660" s="209">
        <v>0.56799999999999995</v>
      </c>
      <c r="AI660" s="209">
        <v>0.46899999999999997</v>
      </c>
      <c r="AJ660" s="20"/>
      <c r="AK660" s="20"/>
      <c r="AL660" s="20"/>
      <c r="AM660" s="209">
        <v>0.45500000000000002</v>
      </c>
      <c r="AN660" s="209">
        <v>0.51800000000000002</v>
      </c>
      <c r="AO660" s="209">
        <v>1.046</v>
      </c>
      <c r="AP660" s="209">
        <v>1.159</v>
      </c>
      <c r="AQ660" s="209">
        <v>3.9830000000000001</v>
      </c>
      <c r="AR660" s="209">
        <v>3.294</v>
      </c>
      <c r="AS660" s="209">
        <v>3.399</v>
      </c>
      <c r="AT660" s="209">
        <v>1.9490000000000001</v>
      </c>
      <c r="AU660" s="209">
        <v>0.86599999999999999</v>
      </c>
      <c r="AV660" s="209">
        <v>7.5999999999999998E-2</v>
      </c>
      <c r="AW660" s="20"/>
      <c r="AX660" s="20"/>
      <c r="AY660" s="209">
        <v>0.91700000000000004</v>
      </c>
      <c r="AZ660" s="209">
        <v>1.093</v>
      </c>
      <c r="BA660" s="209">
        <v>2.7850000000000001</v>
      </c>
      <c r="BB660" s="21">
        <f>BB661+BB662</f>
        <v>5.5760000000000005</v>
      </c>
      <c r="BC660" s="18">
        <v>6.52</v>
      </c>
      <c r="BD660" s="22">
        <f t="shared" si="107"/>
        <v>7.4946236559139789</v>
      </c>
      <c r="BE660" s="21">
        <f>BC660-BD660</f>
        <v>-0.97462365591397937</v>
      </c>
      <c r="BF660" s="2">
        <v>6.52</v>
      </c>
      <c r="BG660" s="10">
        <v>7</v>
      </c>
      <c r="BH660" s="21">
        <f t="shared" si="106"/>
        <v>4.8508800000000001E-3</v>
      </c>
      <c r="BI660" s="22">
        <v>5.0000000000000001E-3</v>
      </c>
      <c r="BJ660" s="21">
        <f>BH660-BI660</f>
        <v>-1.4911999999999998E-4</v>
      </c>
      <c r="BK660" s="21">
        <v>1.455264E-2</v>
      </c>
      <c r="BL660" s="22">
        <v>1.1949000000000001E-2</v>
      </c>
      <c r="BM660" s="21">
        <v>2.6036399999999991E-3</v>
      </c>
      <c r="BN660" s="21">
        <f t="shared" si="108"/>
        <v>5.8210560000000001E-2</v>
      </c>
      <c r="BO660" s="22">
        <f t="shared" si="108"/>
        <v>4.7796000000000005E-2</v>
      </c>
      <c r="BP660" s="21">
        <f t="shared" si="108"/>
        <v>1.0414559999999996E-2</v>
      </c>
    </row>
    <row r="661" spans="1:68" ht="11.1" hidden="1" customHeight="1" outlineLevel="2" x14ac:dyDescent="0.2">
      <c r="A661" s="10"/>
      <c r="B661" s="18"/>
      <c r="C661" s="18"/>
      <c r="D661" s="18"/>
      <c r="E661" s="23" t="s">
        <v>595</v>
      </c>
      <c r="F661" s="24"/>
      <c r="G661" s="208">
        <v>1.1379999999999999</v>
      </c>
      <c r="H661" s="208">
        <v>0.90300000000000002</v>
      </c>
      <c r="I661" s="239">
        <v>0.63600000000000001</v>
      </c>
      <c r="J661" s="239"/>
      <c r="K661" s="208">
        <v>0.373</v>
      </c>
      <c r="L661" s="24"/>
      <c r="M661" s="24"/>
      <c r="N661" s="24"/>
      <c r="O661" s="208">
        <v>0.20300000000000001</v>
      </c>
      <c r="P661" s="208">
        <v>0.71299999999999997</v>
      </c>
      <c r="Q661" s="208">
        <v>1.849</v>
      </c>
      <c r="R661" s="208">
        <v>1.327</v>
      </c>
      <c r="S661" s="208">
        <v>1.593</v>
      </c>
      <c r="T661" s="208">
        <v>1.5529999999999999</v>
      </c>
      <c r="U661" s="24"/>
      <c r="V661" s="208">
        <v>0.70299999999999996</v>
      </c>
      <c r="W661" s="208">
        <v>0.92</v>
      </c>
      <c r="X661" s="208">
        <v>9.2999999999999999E-2</v>
      </c>
      <c r="Y661" s="24"/>
      <c r="Z661" s="24"/>
      <c r="AA661" s="208">
        <v>0.26200000000000001</v>
      </c>
      <c r="AB661" s="208">
        <v>0.72799999999999998</v>
      </c>
      <c r="AC661" s="208">
        <v>3.7250000000000001</v>
      </c>
      <c r="AD661" s="208">
        <v>1.107</v>
      </c>
      <c r="AE661" s="208">
        <v>1.1950000000000001</v>
      </c>
      <c r="AF661" s="208">
        <v>1.0740000000000001</v>
      </c>
      <c r="AG661" s="208">
        <v>0.91200000000000003</v>
      </c>
      <c r="AH661" s="208">
        <v>0.56799999999999995</v>
      </c>
      <c r="AI661" s="208">
        <v>0.46899999999999997</v>
      </c>
      <c r="AJ661" s="24"/>
      <c r="AK661" s="24"/>
      <c r="AL661" s="24"/>
      <c r="AM661" s="208">
        <v>0.45500000000000002</v>
      </c>
      <c r="AN661" s="208">
        <v>0.51800000000000002</v>
      </c>
      <c r="AO661" s="208">
        <v>1.046</v>
      </c>
      <c r="AP661" s="208">
        <v>1.159</v>
      </c>
      <c r="AQ661" s="208">
        <v>3.9830000000000001</v>
      </c>
      <c r="AR661" s="208">
        <v>3.294</v>
      </c>
      <c r="AS661" s="208">
        <v>3.399</v>
      </c>
      <c r="AT661" s="208">
        <v>1.9490000000000001</v>
      </c>
      <c r="AU661" s="208">
        <v>0.86599999999999999</v>
      </c>
      <c r="AV661" s="208">
        <v>7.5999999999999998E-2</v>
      </c>
      <c r="AW661" s="24"/>
      <c r="AX661" s="24"/>
      <c r="AY661" s="208">
        <v>0.91700000000000004</v>
      </c>
      <c r="AZ661" s="208">
        <v>1.093</v>
      </c>
      <c r="BA661" s="208">
        <v>2.7850000000000001</v>
      </c>
      <c r="BB661" s="21">
        <f t="shared" si="105"/>
        <v>3.9830000000000001</v>
      </c>
      <c r="BC661" s="18"/>
      <c r="BD661" s="22">
        <f t="shared" si="107"/>
        <v>5.3534946236559149</v>
      </c>
      <c r="BE661" s="21"/>
      <c r="BG661" s="10"/>
      <c r="BH661" s="21"/>
      <c r="BI661" s="22"/>
      <c r="BJ661" s="21"/>
      <c r="BK661" s="21">
        <v>0</v>
      </c>
      <c r="BL661" s="22">
        <v>1.1949000000000001E-2</v>
      </c>
      <c r="BM661" s="21"/>
      <c r="BN661" s="21">
        <f t="shared" si="108"/>
        <v>0</v>
      </c>
      <c r="BO661" s="22">
        <f t="shared" si="108"/>
        <v>4.7796000000000005E-2</v>
      </c>
      <c r="BP661" s="21">
        <f t="shared" si="108"/>
        <v>0</v>
      </c>
    </row>
    <row r="662" spans="1:68" ht="11.1" hidden="1" customHeight="1" outlineLevel="2" x14ac:dyDescent="0.2">
      <c r="A662" s="10"/>
      <c r="B662" s="18"/>
      <c r="C662" s="18"/>
      <c r="D662" s="18"/>
      <c r="E662" s="23" t="s">
        <v>596</v>
      </c>
      <c r="F662" s="208">
        <v>1.593</v>
      </c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1">
        <f t="shared" si="105"/>
        <v>1.593</v>
      </c>
      <c r="BC662" s="18"/>
      <c r="BD662" s="22">
        <f t="shared" si="107"/>
        <v>2.1411290322580645</v>
      </c>
      <c r="BE662" s="21"/>
      <c r="BG662" s="10"/>
      <c r="BH662" s="21"/>
      <c r="BI662" s="22"/>
      <c r="BJ662" s="21"/>
      <c r="BK662" s="21">
        <v>0</v>
      </c>
      <c r="BL662" s="22">
        <v>4.7790000000000003E-3</v>
      </c>
      <c r="BM662" s="21"/>
      <c r="BN662" s="21">
        <f t="shared" si="108"/>
        <v>0</v>
      </c>
      <c r="BO662" s="22">
        <f t="shared" si="108"/>
        <v>1.9116000000000001E-2</v>
      </c>
      <c r="BP662" s="21">
        <f t="shared" si="108"/>
        <v>0</v>
      </c>
    </row>
    <row r="663" spans="1:68" ht="11.1" hidden="1" customHeight="1" outlineLevel="1" collapsed="1" x14ac:dyDescent="0.2">
      <c r="A663" s="10"/>
      <c r="B663" s="18"/>
      <c r="C663" s="18"/>
      <c r="D663" s="18"/>
      <c r="E663" s="19" t="s">
        <v>597</v>
      </c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9">
        <v>2</v>
      </c>
      <c r="AY663" s="20"/>
      <c r="AZ663" s="209">
        <v>0.11700000000000001</v>
      </c>
      <c r="BA663" s="209">
        <v>10</v>
      </c>
      <c r="BB663" s="21">
        <f t="shared" si="105"/>
        <v>10</v>
      </c>
      <c r="BC663" s="61">
        <f>BD663</f>
        <v>13.440860215053764</v>
      </c>
      <c r="BD663" s="22">
        <f t="shared" si="107"/>
        <v>13.440860215053764</v>
      </c>
      <c r="BE663" s="21">
        <f>BC663-BD663</f>
        <v>0</v>
      </c>
      <c r="BF663" s="2">
        <v>12.01</v>
      </c>
      <c r="BG663" s="10">
        <v>6</v>
      </c>
      <c r="BH663" s="21">
        <f t="shared" si="106"/>
        <v>1.0000000000000002E-2</v>
      </c>
      <c r="BI663" s="22">
        <f t="shared" si="106"/>
        <v>1.0000000000000002E-2</v>
      </c>
      <c r="BJ663" s="21">
        <f>BH663-BI663</f>
        <v>0</v>
      </c>
      <c r="BK663" s="21">
        <v>3.0000000000000006E-2</v>
      </c>
      <c r="BL663" s="22">
        <v>3.0000000000000006E-2</v>
      </c>
      <c r="BM663" s="21">
        <v>0</v>
      </c>
      <c r="BN663" s="21">
        <f t="shared" si="108"/>
        <v>0.12000000000000002</v>
      </c>
      <c r="BO663" s="22">
        <f t="shared" si="108"/>
        <v>0.12000000000000002</v>
      </c>
      <c r="BP663" s="21">
        <f t="shared" si="108"/>
        <v>0</v>
      </c>
    </row>
    <row r="664" spans="1:68" ht="11.1" hidden="1" customHeight="1" outlineLevel="2" x14ac:dyDescent="0.2">
      <c r="A664" s="10"/>
      <c r="B664" s="18"/>
      <c r="C664" s="18"/>
      <c r="D664" s="18"/>
      <c r="E664" s="23" t="s">
        <v>598</v>
      </c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4"/>
      <c r="AZ664" s="24"/>
      <c r="BA664" s="208">
        <v>6.0490000000000004</v>
      </c>
      <c r="BB664" s="21">
        <f t="shared" si="105"/>
        <v>6.0490000000000004</v>
      </c>
      <c r="BC664" s="18"/>
      <c r="BD664" s="22">
        <f t="shared" si="107"/>
        <v>8.1303763440860219</v>
      </c>
      <c r="BE664" s="21"/>
      <c r="BF664" s="2">
        <v>3.22</v>
      </c>
      <c r="BG664" s="10"/>
      <c r="BH664" s="21"/>
      <c r="BI664" s="22"/>
      <c r="BJ664" s="21"/>
      <c r="BK664" s="21">
        <v>7.1870399999999996E-3</v>
      </c>
      <c r="BL664" s="22">
        <v>1.8147E-2</v>
      </c>
      <c r="BM664" s="21"/>
      <c r="BN664" s="21">
        <f t="shared" si="108"/>
        <v>2.8748159999999998E-2</v>
      </c>
      <c r="BO664" s="22">
        <f t="shared" si="108"/>
        <v>7.2588E-2</v>
      </c>
      <c r="BP664" s="21">
        <f t="shared" si="108"/>
        <v>0</v>
      </c>
    </row>
    <row r="665" spans="1:68" ht="11.1" hidden="1" customHeight="1" outlineLevel="2" x14ac:dyDescent="0.2">
      <c r="A665" s="10"/>
      <c r="B665" s="18"/>
      <c r="C665" s="18"/>
      <c r="D665" s="18"/>
      <c r="E665" s="23" t="s">
        <v>599</v>
      </c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  <c r="AX665" s="208">
        <v>2</v>
      </c>
      <c r="AY665" s="24"/>
      <c r="AZ665" s="208">
        <v>0.11700000000000001</v>
      </c>
      <c r="BA665" s="208">
        <v>3.9510000000000001</v>
      </c>
      <c r="BB665" s="21">
        <f t="shared" si="105"/>
        <v>3.9510000000000001</v>
      </c>
      <c r="BC665" s="18"/>
      <c r="BD665" s="22">
        <f t="shared" si="107"/>
        <v>5.3104838709677429</v>
      </c>
      <c r="BE665" s="21"/>
      <c r="BF665" s="2">
        <v>8.7899999999999991</v>
      </c>
      <c r="BG665" s="10"/>
      <c r="BH665" s="21"/>
      <c r="BI665" s="22"/>
      <c r="BJ665" s="21">
        <f>BH665-BI665</f>
        <v>0</v>
      </c>
      <c r="BK665" s="21">
        <v>1.9619279999999999E-2</v>
      </c>
      <c r="BL665" s="22">
        <v>1.1853000000000002E-2</v>
      </c>
      <c r="BM665" s="21">
        <v>7.7662799999999969E-3</v>
      </c>
      <c r="BN665" s="21">
        <f t="shared" si="108"/>
        <v>7.8477119999999997E-2</v>
      </c>
      <c r="BO665" s="22">
        <f t="shared" si="108"/>
        <v>4.741200000000001E-2</v>
      </c>
      <c r="BP665" s="21">
        <f t="shared" si="108"/>
        <v>3.1065119999999988E-2</v>
      </c>
    </row>
    <row r="666" spans="1:68" ht="11.1" hidden="1" customHeight="1" outlineLevel="1" collapsed="1" x14ac:dyDescent="0.2">
      <c r="A666" s="10"/>
      <c r="B666" s="18"/>
      <c r="C666" s="18"/>
      <c r="D666" s="18"/>
      <c r="E666" s="19" t="s">
        <v>600</v>
      </c>
      <c r="F666" s="20"/>
      <c r="G666" s="20"/>
      <c r="H666" s="20"/>
      <c r="I666" s="20"/>
      <c r="J666" s="20"/>
      <c r="K666" s="20"/>
      <c r="L666" s="20"/>
      <c r="M666" s="20"/>
      <c r="N666" s="20"/>
      <c r="O666" s="209">
        <v>2.806</v>
      </c>
      <c r="P666" s="209">
        <v>0.372</v>
      </c>
      <c r="Q666" s="209">
        <v>0.432</v>
      </c>
      <c r="R666" s="209">
        <v>0.46800000000000003</v>
      </c>
      <c r="S666" s="209">
        <v>0.58499999999999996</v>
      </c>
      <c r="T666" s="209">
        <v>0.52700000000000002</v>
      </c>
      <c r="U666" s="209">
        <v>0.45400000000000001</v>
      </c>
      <c r="V666" s="209">
        <v>0.36099999999999999</v>
      </c>
      <c r="W666" s="209">
        <v>0.20699999999999999</v>
      </c>
      <c r="X666" s="209">
        <v>0.111</v>
      </c>
      <c r="Y666" s="20"/>
      <c r="Z666" s="20"/>
      <c r="AA666" s="20"/>
      <c r="AB666" s="209">
        <v>0.60099999999999998</v>
      </c>
      <c r="AC666" s="20"/>
      <c r="AD666" s="209">
        <v>0.99</v>
      </c>
      <c r="AE666" s="209">
        <v>0.54700000000000004</v>
      </c>
      <c r="AF666" s="209">
        <v>2</v>
      </c>
      <c r="AG666" s="20"/>
      <c r="AH666" s="20"/>
      <c r="AI666" s="20"/>
      <c r="AJ666" s="20"/>
      <c r="AK666" s="20"/>
      <c r="AL666" s="20"/>
      <c r="AM666" s="20"/>
      <c r="AN666" s="209">
        <v>3.0000000000000001E-3</v>
      </c>
      <c r="AO666" s="209">
        <v>0.50800000000000001</v>
      </c>
      <c r="AP666" s="209">
        <v>0.52900000000000003</v>
      </c>
      <c r="AQ666" s="209">
        <v>0.59799999999999998</v>
      </c>
      <c r="AR666" s="209">
        <v>0.55500000000000005</v>
      </c>
      <c r="AS666" s="209">
        <v>0.45300000000000001</v>
      </c>
      <c r="AT666" s="209">
        <v>0.33400000000000002</v>
      </c>
      <c r="AU666" s="20"/>
      <c r="AV666" s="20"/>
      <c r="AW666" s="20"/>
      <c r="AX666" s="20"/>
      <c r="AY666" s="20"/>
      <c r="AZ666" s="20"/>
      <c r="BA666" s="209">
        <v>0.63100000000000001</v>
      </c>
      <c r="BB666" s="21">
        <f t="shared" si="105"/>
        <v>2.806</v>
      </c>
      <c r="BC666" s="61">
        <f>BD666</f>
        <v>3.771505376344086</v>
      </c>
      <c r="BD666" s="22">
        <f t="shared" si="107"/>
        <v>3.771505376344086</v>
      </c>
      <c r="BE666" s="21">
        <f>BC666-BD666</f>
        <v>0</v>
      </c>
      <c r="BF666" s="2">
        <v>2.2799999999999998</v>
      </c>
      <c r="BG666" s="10">
        <v>6</v>
      </c>
      <c r="BH666" s="21">
        <f t="shared" si="106"/>
        <v>2.8059999999999999E-3</v>
      </c>
      <c r="BI666" s="22">
        <f t="shared" si="106"/>
        <v>2.8059999999999999E-3</v>
      </c>
      <c r="BJ666" s="21">
        <f>BH666-BI666</f>
        <v>0</v>
      </c>
      <c r="BK666" s="21">
        <v>8.4180000000000001E-3</v>
      </c>
      <c r="BL666" s="22">
        <v>8.4180000000000001E-3</v>
      </c>
      <c r="BM666" s="21">
        <v>0</v>
      </c>
      <c r="BN666" s="21">
        <f t="shared" si="108"/>
        <v>3.3672000000000001E-2</v>
      </c>
      <c r="BO666" s="22">
        <f t="shared" si="108"/>
        <v>3.3672000000000001E-2</v>
      </c>
      <c r="BP666" s="21">
        <f t="shared" si="108"/>
        <v>0</v>
      </c>
    </row>
    <row r="667" spans="1:68" ht="11.1" hidden="1" customHeight="1" outlineLevel="2" x14ac:dyDescent="0.2">
      <c r="A667" s="10"/>
      <c r="B667" s="18"/>
      <c r="C667" s="18"/>
      <c r="D667" s="18"/>
      <c r="E667" s="23" t="s">
        <v>601</v>
      </c>
      <c r="F667" s="24"/>
      <c r="G667" s="24"/>
      <c r="H667" s="24"/>
      <c r="I667" s="24"/>
      <c r="J667" s="24"/>
      <c r="K667" s="24"/>
      <c r="L667" s="24"/>
      <c r="M667" s="24"/>
      <c r="N667" s="24"/>
      <c r="O667" s="208">
        <v>2.806</v>
      </c>
      <c r="P667" s="208">
        <v>0.372</v>
      </c>
      <c r="Q667" s="208">
        <v>0.432</v>
      </c>
      <c r="R667" s="208">
        <v>0.46800000000000003</v>
      </c>
      <c r="S667" s="208">
        <v>0.58499999999999996</v>
      </c>
      <c r="T667" s="208">
        <v>0.52700000000000002</v>
      </c>
      <c r="U667" s="208">
        <v>0.45400000000000001</v>
      </c>
      <c r="V667" s="208">
        <v>0.36099999999999999</v>
      </c>
      <c r="W667" s="208">
        <v>0.20699999999999999</v>
      </c>
      <c r="X667" s="208">
        <v>0.111</v>
      </c>
      <c r="Y667" s="24"/>
      <c r="Z667" s="24"/>
      <c r="AA667" s="24"/>
      <c r="AB667" s="208">
        <v>0.60099999999999998</v>
      </c>
      <c r="AC667" s="24"/>
      <c r="AD667" s="208">
        <v>0.99</v>
      </c>
      <c r="AE667" s="208">
        <v>0.54700000000000004</v>
      </c>
      <c r="AF667" s="208">
        <v>2</v>
      </c>
      <c r="AG667" s="24"/>
      <c r="AH667" s="24"/>
      <c r="AI667" s="24"/>
      <c r="AJ667" s="24"/>
      <c r="AK667" s="24"/>
      <c r="AL667" s="24"/>
      <c r="AM667" s="24"/>
      <c r="AN667" s="208">
        <v>3.0000000000000001E-3</v>
      </c>
      <c r="AO667" s="208">
        <v>0.50800000000000001</v>
      </c>
      <c r="AP667" s="208">
        <v>0.52900000000000003</v>
      </c>
      <c r="AQ667" s="208">
        <v>0.59799999999999998</v>
      </c>
      <c r="AR667" s="208">
        <v>0.55500000000000005</v>
      </c>
      <c r="AS667" s="208">
        <v>0.45300000000000001</v>
      </c>
      <c r="AT667" s="208">
        <v>0.33400000000000002</v>
      </c>
      <c r="AU667" s="24"/>
      <c r="AV667" s="24"/>
      <c r="AW667" s="24"/>
      <c r="AX667" s="24"/>
      <c r="AY667" s="24"/>
      <c r="AZ667" s="24"/>
      <c r="BA667" s="208">
        <v>0.63100000000000001</v>
      </c>
      <c r="BB667" s="21">
        <f t="shared" si="105"/>
        <v>2.806</v>
      </c>
      <c r="BC667" s="18"/>
      <c r="BD667" s="22">
        <f t="shared" si="107"/>
        <v>3.771505376344086</v>
      </c>
      <c r="BE667" s="21"/>
      <c r="BG667" s="10"/>
      <c r="BH667" s="21"/>
      <c r="BI667" s="22"/>
      <c r="BJ667" s="21"/>
      <c r="BK667" s="21">
        <v>0</v>
      </c>
      <c r="BL667" s="22">
        <v>8.4180000000000001E-3</v>
      </c>
      <c r="BM667" s="21"/>
      <c r="BN667" s="21">
        <f t="shared" si="108"/>
        <v>0</v>
      </c>
      <c r="BO667" s="22">
        <f t="shared" si="108"/>
        <v>3.3672000000000001E-2</v>
      </c>
      <c r="BP667" s="21">
        <f t="shared" si="108"/>
        <v>0</v>
      </c>
    </row>
    <row r="668" spans="1:68" ht="11.1" hidden="1" customHeight="1" outlineLevel="1" collapsed="1" x14ac:dyDescent="0.2">
      <c r="A668" s="10"/>
      <c r="B668" s="18"/>
      <c r="C668" s="18"/>
      <c r="D668" s="18"/>
      <c r="E668" s="19" t="s">
        <v>602</v>
      </c>
      <c r="F668" s="209">
        <v>33.289000000000001</v>
      </c>
      <c r="G668" s="209">
        <v>22.574999999999999</v>
      </c>
      <c r="H668" s="209">
        <v>21.152000000000001</v>
      </c>
      <c r="I668" s="240">
        <v>16.446000000000002</v>
      </c>
      <c r="J668" s="240"/>
      <c r="K668" s="209">
        <v>6.8579999999999997</v>
      </c>
      <c r="L668" s="209">
        <v>0.59099999999999997</v>
      </c>
      <c r="M668" s="20"/>
      <c r="N668" s="209">
        <v>0.876</v>
      </c>
      <c r="O668" s="209">
        <v>1.363</v>
      </c>
      <c r="P668" s="209">
        <v>2.46</v>
      </c>
      <c r="Q668" s="209">
        <v>3.419</v>
      </c>
      <c r="R668" s="209">
        <v>4.3140000000000001</v>
      </c>
      <c r="S668" s="209">
        <v>6.1440000000000001</v>
      </c>
      <c r="T668" s="209">
        <v>5.4930000000000003</v>
      </c>
      <c r="U668" s="209">
        <v>4.2939999999999996</v>
      </c>
      <c r="V668" s="209">
        <v>3.2</v>
      </c>
      <c r="W668" s="209">
        <v>2.1190000000000002</v>
      </c>
      <c r="X668" s="20"/>
      <c r="Y668" s="20"/>
      <c r="Z668" s="209">
        <v>2.0680000000000001</v>
      </c>
      <c r="AA668" s="209">
        <v>1.5289999999999999</v>
      </c>
      <c r="AB668" s="209">
        <v>2.67</v>
      </c>
      <c r="AC668" s="209">
        <v>4.6470000000000002</v>
      </c>
      <c r="AD668" s="209">
        <v>8.2629999999999999</v>
      </c>
      <c r="AE668" s="209">
        <v>1.962</v>
      </c>
      <c r="AF668" s="209">
        <v>4.2539999999999996</v>
      </c>
      <c r="AG668" s="209">
        <v>4.617</v>
      </c>
      <c r="AH668" s="209">
        <v>3.3439999999999999</v>
      </c>
      <c r="AI668" s="209">
        <v>1.9450000000000001</v>
      </c>
      <c r="AJ668" s="20"/>
      <c r="AK668" s="20"/>
      <c r="AL668" s="20"/>
      <c r="AM668" s="209">
        <v>2.9420000000000002</v>
      </c>
      <c r="AN668" s="209">
        <v>2.532</v>
      </c>
      <c r="AO668" s="209">
        <v>5.3449999999999998</v>
      </c>
      <c r="AP668" s="209">
        <v>4.3860000000000001</v>
      </c>
      <c r="AQ668" s="209">
        <v>5.7670000000000003</v>
      </c>
      <c r="AR668" s="209">
        <v>4.4720000000000004</v>
      </c>
      <c r="AS668" s="209">
        <v>4.0670000000000002</v>
      </c>
      <c r="AT668" s="209">
        <v>2.6349999999999998</v>
      </c>
      <c r="AU668" s="209">
        <v>1.5009999999999999</v>
      </c>
      <c r="AV668" s="209">
        <v>0.36</v>
      </c>
      <c r="AW668" s="209">
        <v>0.153</v>
      </c>
      <c r="AX668" s="20"/>
      <c r="AY668" s="20"/>
      <c r="AZ668" s="20"/>
      <c r="BA668" s="20"/>
      <c r="BB668" s="21">
        <f>BB669</f>
        <v>25.728999999999999</v>
      </c>
      <c r="BC668" s="61">
        <f>BD668</f>
        <v>34.581989247311824</v>
      </c>
      <c r="BD668" s="22">
        <f t="shared" si="107"/>
        <v>34.581989247311824</v>
      </c>
      <c r="BE668" s="21">
        <f>BC668-BD668</f>
        <v>0</v>
      </c>
      <c r="BF668" s="2">
        <v>11.4</v>
      </c>
      <c r="BG668" s="10">
        <v>6</v>
      </c>
      <c r="BH668" s="21">
        <f t="shared" si="106"/>
        <v>2.5728999999999995E-2</v>
      </c>
      <c r="BI668" s="22">
        <f t="shared" si="106"/>
        <v>2.5728999999999995E-2</v>
      </c>
      <c r="BJ668" s="21">
        <f>BH668-BI668</f>
        <v>0</v>
      </c>
      <c r="BK668" s="21">
        <v>7.7186999999999978E-2</v>
      </c>
      <c r="BL668" s="22">
        <v>7.7186999999999978E-2</v>
      </c>
      <c r="BM668" s="21">
        <v>0</v>
      </c>
      <c r="BN668" s="21">
        <f t="shared" si="108"/>
        <v>0.30874799999999991</v>
      </c>
      <c r="BO668" s="22">
        <f t="shared" si="108"/>
        <v>0.30874799999999991</v>
      </c>
      <c r="BP668" s="21">
        <f t="shared" si="108"/>
        <v>0</v>
      </c>
    </row>
    <row r="669" spans="1:68" ht="11.1" hidden="1" customHeight="1" outlineLevel="2" x14ac:dyDescent="0.2">
      <c r="A669" s="10"/>
      <c r="B669" s="18"/>
      <c r="C669" s="18"/>
      <c r="D669" s="18"/>
      <c r="E669" s="23" t="s">
        <v>603</v>
      </c>
      <c r="F669" s="208">
        <v>25.728999999999999</v>
      </c>
      <c r="G669" s="208">
        <v>18.914999999999999</v>
      </c>
      <c r="H669" s="208">
        <v>17.782</v>
      </c>
      <c r="I669" s="239">
        <v>13.74</v>
      </c>
      <c r="J669" s="239"/>
      <c r="K669" s="208">
        <v>5.4260000000000002</v>
      </c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  <c r="AR669" s="24"/>
      <c r="AS669" s="24"/>
      <c r="AT669" s="24"/>
      <c r="AU669" s="24"/>
      <c r="AV669" s="24"/>
      <c r="AW669" s="24"/>
      <c r="AX669" s="24"/>
      <c r="AY669" s="24"/>
      <c r="AZ669" s="24"/>
      <c r="BA669" s="24"/>
      <c r="BB669" s="21">
        <f t="shared" si="105"/>
        <v>25.728999999999999</v>
      </c>
      <c r="BC669" s="18"/>
      <c r="BD669" s="22">
        <f t="shared" si="107"/>
        <v>34.581989247311824</v>
      </c>
      <c r="BE669" s="21"/>
      <c r="BG669" s="10"/>
      <c r="BH669" s="21"/>
      <c r="BI669" s="22"/>
      <c r="BJ669" s="21"/>
      <c r="BK669" s="21">
        <v>0</v>
      </c>
      <c r="BL669" s="22">
        <v>7.7186999999999978E-2</v>
      </c>
      <c r="BM669" s="21"/>
      <c r="BN669" s="21">
        <f t="shared" si="108"/>
        <v>0</v>
      </c>
      <c r="BO669" s="22">
        <f t="shared" si="108"/>
        <v>0.30874799999999991</v>
      </c>
      <c r="BP669" s="21">
        <f t="shared" si="108"/>
        <v>0</v>
      </c>
    </row>
    <row r="670" spans="1:68" ht="11.1" hidden="1" customHeight="1" outlineLevel="1" collapsed="1" x14ac:dyDescent="0.2">
      <c r="A670" s="10"/>
      <c r="B670" s="18"/>
      <c r="C670" s="18"/>
      <c r="D670" s="18"/>
      <c r="E670" s="19" t="s">
        <v>604</v>
      </c>
      <c r="F670" s="209">
        <v>14.063000000000001</v>
      </c>
      <c r="G670" s="209">
        <v>9.9920000000000009</v>
      </c>
      <c r="H670" s="209">
        <v>7.423</v>
      </c>
      <c r="I670" s="240">
        <v>6.31</v>
      </c>
      <c r="J670" s="240"/>
      <c r="K670" s="209">
        <v>3.4889999999999999</v>
      </c>
      <c r="L670" s="209">
        <v>0.54</v>
      </c>
      <c r="M670" s="20"/>
      <c r="N670" s="20"/>
      <c r="O670" s="209">
        <v>2.5710000000000002</v>
      </c>
      <c r="P670" s="209">
        <v>6.3680000000000003</v>
      </c>
      <c r="Q670" s="209">
        <v>9.8170000000000002</v>
      </c>
      <c r="R670" s="209">
        <v>11.205</v>
      </c>
      <c r="S670" s="209">
        <v>13.555</v>
      </c>
      <c r="T670" s="209">
        <v>12.706</v>
      </c>
      <c r="U670" s="209">
        <v>8.8879999999999999</v>
      </c>
      <c r="V670" s="209">
        <v>6.1849999999999996</v>
      </c>
      <c r="W670" s="209">
        <v>3.8889999999999998</v>
      </c>
      <c r="X670" s="209">
        <v>0.54800000000000004</v>
      </c>
      <c r="Y670" s="20"/>
      <c r="Z670" s="20"/>
      <c r="AA670" s="209">
        <v>1.196</v>
      </c>
      <c r="AB670" s="209">
        <v>5.032</v>
      </c>
      <c r="AC670" s="209">
        <v>10.412000000000001</v>
      </c>
      <c r="AD670" s="209">
        <v>10.537000000000001</v>
      </c>
      <c r="AE670" s="209">
        <v>13.77</v>
      </c>
      <c r="AF670" s="209">
        <v>11.662000000000001</v>
      </c>
      <c r="AG670" s="209">
        <v>6.04</v>
      </c>
      <c r="AH670" s="209">
        <v>4.6420000000000003</v>
      </c>
      <c r="AI670" s="209">
        <v>3.6749999999999998</v>
      </c>
      <c r="AJ670" s="209">
        <v>0.78500000000000003</v>
      </c>
      <c r="AK670" s="20"/>
      <c r="AL670" s="20"/>
      <c r="AM670" s="209">
        <v>1.9970000000000001</v>
      </c>
      <c r="AN670" s="209">
        <v>5.1029999999999998</v>
      </c>
      <c r="AO670" s="209">
        <v>9.3049999999999997</v>
      </c>
      <c r="AP670" s="209">
        <v>12.848000000000001</v>
      </c>
      <c r="AQ670" s="209">
        <v>12.157</v>
      </c>
      <c r="AR670" s="209">
        <v>13.237</v>
      </c>
      <c r="AS670" s="209">
        <v>8.3219999999999992</v>
      </c>
      <c r="AT670" s="209">
        <v>5.1369999999999996</v>
      </c>
      <c r="AU670" s="209">
        <v>4.1420000000000003</v>
      </c>
      <c r="AV670" s="209">
        <v>0.248</v>
      </c>
      <c r="AW670" s="20"/>
      <c r="AX670" s="20"/>
      <c r="AY670" s="209">
        <v>2.0840000000000001</v>
      </c>
      <c r="AZ670" s="209">
        <v>3.1030000000000002</v>
      </c>
      <c r="BA670" s="209">
        <v>9.2739999999999991</v>
      </c>
      <c r="BB670" s="21">
        <f t="shared" si="105"/>
        <v>14.063000000000001</v>
      </c>
      <c r="BC670" s="18">
        <v>23</v>
      </c>
      <c r="BD670" s="22">
        <f t="shared" si="107"/>
        <v>18.901881720430111</v>
      </c>
      <c r="BE670" s="21">
        <f>BC670-BD670</f>
        <v>4.0981182795698885</v>
      </c>
      <c r="BF670" s="2">
        <v>23</v>
      </c>
      <c r="BG670" s="10">
        <v>6</v>
      </c>
      <c r="BH670" s="21">
        <f t="shared" si="106"/>
        <v>1.7111999999999999E-2</v>
      </c>
      <c r="BI670" s="22">
        <f t="shared" si="106"/>
        <v>1.4063000000000004E-2</v>
      </c>
      <c r="BJ670" s="21">
        <f>BH670-BI670</f>
        <v>3.0489999999999944E-3</v>
      </c>
      <c r="BK670" s="21">
        <v>5.1335999999999993E-2</v>
      </c>
      <c r="BL670" s="22">
        <v>4.2189000000000011E-2</v>
      </c>
      <c r="BM670" s="21">
        <v>9.1469999999999815E-3</v>
      </c>
      <c r="BN670" s="21">
        <f t="shared" si="108"/>
        <v>0.20534399999999997</v>
      </c>
      <c r="BO670" s="22">
        <f t="shared" si="108"/>
        <v>0.16875600000000004</v>
      </c>
      <c r="BP670" s="21">
        <f t="shared" si="108"/>
        <v>3.6587999999999926E-2</v>
      </c>
    </row>
    <row r="671" spans="1:68" ht="11.1" hidden="1" customHeight="1" outlineLevel="2" x14ac:dyDescent="0.2">
      <c r="A671" s="10"/>
      <c r="B671" s="18"/>
      <c r="C671" s="18"/>
      <c r="D671" s="18"/>
      <c r="E671" s="23" t="s">
        <v>605</v>
      </c>
      <c r="F671" s="208">
        <v>7.1070000000000002</v>
      </c>
      <c r="G671" s="208">
        <v>5.0620000000000003</v>
      </c>
      <c r="H671" s="208">
        <v>3.9319999999999999</v>
      </c>
      <c r="I671" s="239">
        <v>3.4169999999999998</v>
      </c>
      <c r="J671" s="239"/>
      <c r="K671" s="208">
        <v>1.9830000000000001</v>
      </c>
      <c r="L671" s="208">
        <v>0.378</v>
      </c>
      <c r="M671" s="24"/>
      <c r="N671" s="24"/>
      <c r="O671" s="208">
        <v>1.06</v>
      </c>
      <c r="P671" s="208">
        <v>3.165</v>
      </c>
      <c r="Q671" s="208">
        <v>5.0359999999999996</v>
      </c>
      <c r="R671" s="208">
        <v>5.5860000000000003</v>
      </c>
      <c r="S671" s="208">
        <v>6.7359999999999998</v>
      </c>
      <c r="T671" s="208">
        <v>6.2279999999999998</v>
      </c>
      <c r="U671" s="208">
        <v>4.8140000000000001</v>
      </c>
      <c r="V671" s="208">
        <v>3.42</v>
      </c>
      <c r="W671" s="208">
        <v>2.0750000000000002</v>
      </c>
      <c r="X671" s="24"/>
      <c r="Y671" s="24"/>
      <c r="Z671" s="24"/>
      <c r="AA671" s="208">
        <v>1.196</v>
      </c>
      <c r="AB671" s="208">
        <v>1.8720000000000001</v>
      </c>
      <c r="AC671" s="208">
        <v>5.1310000000000002</v>
      </c>
      <c r="AD671" s="208">
        <v>5.3029999999999999</v>
      </c>
      <c r="AE671" s="208">
        <v>6.8810000000000002</v>
      </c>
      <c r="AF671" s="208">
        <v>6.0119999999999996</v>
      </c>
      <c r="AG671" s="208">
        <v>3.2170000000000001</v>
      </c>
      <c r="AH671" s="208">
        <v>2.4529999999999998</v>
      </c>
      <c r="AI671" s="208">
        <v>2.113</v>
      </c>
      <c r="AJ671" s="208">
        <v>0.23</v>
      </c>
      <c r="AK671" s="24"/>
      <c r="AL671" s="24"/>
      <c r="AM671" s="208">
        <v>0.90700000000000003</v>
      </c>
      <c r="AN671" s="208">
        <v>2.68</v>
      </c>
      <c r="AO671" s="208">
        <v>4.6879999999999997</v>
      </c>
      <c r="AP671" s="208">
        <v>6.2380000000000004</v>
      </c>
      <c r="AQ671" s="208">
        <v>6.2229999999999999</v>
      </c>
      <c r="AR671" s="208">
        <v>6.617</v>
      </c>
      <c r="AS671" s="208">
        <v>3.9750000000000001</v>
      </c>
      <c r="AT671" s="208">
        <v>2.347</v>
      </c>
      <c r="AU671" s="208">
        <v>1.855</v>
      </c>
      <c r="AV671" s="208">
        <v>0.248</v>
      </c>
      <c r="AW671" s="24"/>
      <c r="AX671" s="24"/>
      <c r="AY671" s="208">
        <v>1.03</v>
      </c>
      <c r="AZ671" s="208">
        <v>2.4670000000000001</v>
      </c>
      <c r="BA671" s="208">
        <v>4.7830000000000004</v>
      </c>
      <c r="BB671" s="21">
        <f t="shared" si="105"/>
        <v>7.1070000000000002</v>
      </c>
      <c r="BC671" s="18"/>
      <c r="BD671" s="22">
        <f t="shared" si="107"/>
        <v>9.55241935483871</v>
      </c>
      <c r="BE671" s="21"/>
      <c r="BG671" s="10"/>
      <c r="BH671" s="21"/>
      <c r="BI671" s="22"/>
      <c r="BJ671" s="21"/>
      <c r="BK671" s="21">
        <v>0</v>
      </c>
      <c r="BL671" s="22">
        <v>2.1321E-2</v>
      </c>
      <c r="BM671" s="21"/>
      <c r="BN671" s="21">
        <f t="shared" si="108"/>
        <v>0</v>
      </c>
      <c r="BO671" s="22">
        <f t="shared" si="108"/>
        <v>8.5283999999999999E-2</v>
      </c>
      <c r="BP671" s="21">
        <f t="shared" si="108"/>
        <v>0</v>
      </c>
    </row>
    <row r="672" spans="1:68" ht="11.1" hidden="1" customHeight="1" outlineLevel="2" x14ac:dyDescent="0.2">
      <c r="A672" s="10"/>
      <c r="B672" s="18"/>
      <c r="C672" s="18"/>
      <c r="D672" s="18"/>
      <c r="E672" s="23" t="s">
        <v>606</v>
      </c>
      <c r="F672" s="208">
        <v>6.9560000000000004</v>
      </c>
      <c r="G672" s="208">
        <v>4.93</v>
      </c>
      <c r="H672" s="208">
        <v>3.4910000000000001</v>
      </c>
      <c r="I672" s="239">
        <v>2.8929999999999998</v>
      </c>
      <c r="J672" s="239"/>
      <c r="K672" s="208">
        <v>1.506</v>
      </c>
      <c r="L672" s="208">
        <v>0.16200000000000001</v>
      </c>
      <c r="M672" s="24"/>
      <c r="N672" s="24"/>
      <c r="O672" s="208">
        <v>1.5109999999999999</v>
      </c>
      <c r="P672" s="208">
        <v>3.2029999999999998</v>
      </c>
      <c r="Q672" s="208">
        <v>4.7809999999999997</v>
      </c>
      <c r="R672" s="208">
        <v>5.6189999999999998</v>
      </c>
      <c r="S672" s="208">
        <v>6.819</v>
      </c>
      <c r="T672" s="208">
        <v>6.4779999999999998</v>
      </c>
      <c r="U672" s="208">
        <v>4.0739999999999998</v>
      </c>
      <c r="V672" s="208">
        <v>2.7650000000000001</v>
      </c>
      <c r="W672" s="208">
        <v>1.8140000000000001</v>
      </c>
      <c r="X672" s="208">
        <v>0.54800000000000004</v>
      </c>
      <c r="Y672" s="24"/>
      <c r="Z672" s="24"/>
      <c r="AA672" s="24"/>
      <c r="AB672" s="208">
        <v>3.16</v>
      </c>
      <c r="AC672" s="208">
        <v>5.2809999999999997</v>
      </c>
      <c r="AD672" s="208">
        <v>5.234</v>
      </c>
      <c r="AE672" s="208">
        <v>6.8890000000000002</v>
      </c>
      <c r="AF672" s="208">
        <v>5.65</v>
      </c>
      <c r="AG672" s="208">
        <v>2.823</v>
      </c>
      <c r="AH672" s="208">
        <v>2.1890000000000001</v>
      </c>
      <c r="AI672" s="208">
        <v>1.5620000000000001</v>
      </c>
      <c r="AJ672" s="208">
        <v>0.55500000000000005</v>
      </c>
      <c r="AK672" s="24"/>
      <c r="AL672" s="24"/>
      <c r="AM672" s="208">
        <v>1.0900000000000001</v>
      </c>
      <c r="AN672" s="208">
        <v>2.423</v>
      </c>
      <c r="AO672" s="208">
        <v>4.617</v>
      </c>
      <c r="AP672" s="208">
        <v>6.61</v>
      </c>
      <c r="AQ672" s="208">
        <v>5.9340000000000002</v>
      </c>
      <c r="AR672" s="208">
        <v>6.62</v>
      </c>
      <c r="AS672" s="208">
        <v>4.3470000000000004</v>
      </c>
      <c r="AT672" s="208">
        <v>2.79</v>
      </c>
      <c r="AU672" s="208">
        <v>2.2869999999999999</v>
      </c>
      <c r="AV672" s="24"/>
      <c r="AW672" s="24"/>
      <c r="AX672" s="24"/>
      <c r="AY672" s="208">
        <v>1.054</v>
      </c>
      <c r="AZ672" s="208">
        <v>0.63600000000000001</v>
      </c>
      <c r="BA672" s="208">
        <v>4.4909999999999997</v>
      </c>
      <c r="BB672" s="21">
        <f t="shared" si="105"/>
        <v>6.9560000000000004</v>
      </c>
      <c r="BC672" s="18"/>
      <c r="BD672" s="22">
        <f t="shared" si="107"/>
        <v>9.349462365591398</v>
      </c>
      <c r="BE672" s="21"/>
      <c r="BG672" s="10"/>
      <c r="BH672" s="21"/>
      <c r="BI672" s="22"/>
      <c r="BJ672" s="21"/>
      <c r="BK672" s="21">
        <v>0</v>
      </c>
      <c r="BL672" s="22">
        <v>2.0868000000000001E-2</v>
      </c>
      <c r="BM672" s="21"/>
      <c r="BN672" s="21">
        <f t="shared" si="108"/>
        <v>0</v>
      </c>
      <c r="BO672" s="22">
        <f t="shared" si="108"/>
        <v>8.3472000000000005E-2</v>
      </c>
      <c r="BP672" s="21">
        <f t="shared" si="108"/>
        <v>0</v>
      </c>
    </row>
    <row r="673" spans="1:68" ht="11.1" hidden="1" customHeight="1" outlineLevel="1" collapsed="1" x14ac:dyDescent="0.2">
      <c r="A673" s="10"/>
      <c r="B673" s="18"/>
      <c r="C673" s="18"/>
      <c r="D673" s="18"/>
      <c r="E673" s="19" t="s">
        <v>607</v>
      </c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9">
        <v>19.498999999999999</v>
      </c>
      <c r="AB673" s="209">
        <v>39.962000000000003</v>
      </c>
      <c r="AC673" s="209">
        <v>87.885999999999996</v>
      </c>
      <c r="AD673" s="209">
        <v>96.932000000000002</v>
      </c>
      <c r="AE673" s="209">
        <v>102.703</v>
      </c>
      <c r="AF673" s="209">
        <v>77.975999999999999</v>
      </c>
      <c r="AG673" s="209">
        <v>66.364000000000004</v>
      </c>
      <c r="AH673" s="209">
        <v>40.572000000000003</v>
      </c>
      <c r="AI673" s="209">
        <v>31.515000000000001</v>
      </c>
      <c r="AJ673" s="20"/>
      <c r="AK673" s="20"/>
      <c r="AL673" s="20"/>
      <c r="AM673" s="209">
        <v>17.027000000000001</v>
      </c>
      <c r="AN673" s="209">
        <v>56.99</v>
      </c>
      <c r="AO673" s="209">
        <v>39.052</v>
      </c>
      <c r="AP673" s="209">
        <v>123.98699999999999</v>
      </c>
      <c r="AQ673" s="209">
        <v>63.454000000000001</v>
      </c>
      <c r="AR673" s="209">
        <v>81.881</v>
      </c>
      <c r="AS673" s="209">
        <v>77.584999999999994</v>
      </c>
      <c r="AT673" s="209">
        <v>43.000999999999998</v>
      </c>
      <c r="AU673" s="209">
        <v>27.623000000000001</v>
      </c>
      <c r="AV673" s="20"/>
      <c r="AW673" s="20"/>
      <c r="AX673" s="20"/>
      <c r="AY673" s="209">
        <v>15.218</v>
      </c>
      <c r="AZ673" s="209">
        <v>28.530999999999999</v>
      </c>
      <c r="BA673" s="209">
        <v>61.216999999999999</v>
      </c>
      <c r="BB673" s="21">
        <f t="shared" si="105"/>
        <v>123.98699999999999</v>
      </c>
      <c r="BC673" s="61">
        <f>BD673</f>
        <v>166.64919354838707</v>
      </c>
      <c r="BD673" s="22">
        <f t="shared" si="107"/>
        <v>166.64919354838707</v>
      </c>
      <c r="BE673" s="21">
        <f>BC673-BD673</f>
        <v>0</v>
      </c>
      <c r="BF673" s="2">
        <v>141.12</v>
      </c>
      <c r="BG673" s="10">
        <v>5</v>
      </c>
      <c r="BH673" s="21">
        <f t="shared" si="106"/>
        <v>0.12398699999999999</v>
      </c>
      <c r="BI673" s="22">
        <f t="shared" si="106"/>
        <v>0.12398699999999999</v>
      </c>
      <c r="BJ673" s="21">
        <f>BH673-BI673</f>
        <v>0</v>
      </c>
      <c r="BK673" s="21">
        <v>0.37196099999999999</v>
      </c>
      <c r="BL673" s="22">
        <v>0.37196099999999999</v>
      </c>
      <c r="BM673" s="21">
        <v>0</v>
      </c>
      <c r="BN673" s="21">
        <f t="shared" si="108"/>
        <v>1.4878439999999999</v>
      </c>
      <c r="BO673" s="22">
        <f t="shared" si="108"/>
        <v>1.4878439999999999</v>
      </c>
      <c r="BP673" s="21">
        <f t="shared" si="108"/>
        <v>0</v>
      </c>
    </row>
    <row r="674" spans="1:68" ht="11.1" hidden="1" customHeight="1" outlineLevel="2" x14ac:dyDescent="0.2">
      <c r="A674" s="10"/>
      <c r="B674" s="18"/>
      <c r="C674" s="18"/>
      <c r="D674" s="18"/>
      <c r="E674" s="23" t="s">
        <v>608</v>
      </c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08">
        <v>19.498999999999999</v>
      </c>
      <c r="AB674" s="208">
        <v>39.962000000000003</v>
      </c>
      <c r="AC674" s="208">
        <v>87.885999999999996</v>
      </c>
      <c r="AD674" s="208">
        <v>96.932000000000002</v>
      </c>
      <c r="AE674" s="208">
        <v>102.703</v>
      </c>
      <c r="AF674" s="208">
        <v>77.975999999999999</v>
      </c>
      <c r="AG674" s="208">
        <v>66.364000000000004</v>
      </c>
      <c r="AH674" s="208">
        <v>40.572000000000003</v>
      </c>
      <c r="AI674" s="208">
        <v>31.515000000000001</v>
      </c>
      <c r="AJ674" s="24"/>
      <c r="AK674" s="24"/>
      <c r="AL674" s="24"/>
      <c r="AM674" s="208">
        <v>17.027000000000001</v>
      </c>
      <c r="AN674" s="208">
        <v>56.99</v>
      </c>
      <c r="AO674" s="208">
        <v>39.052</v>
      </c>
      <c r="AP674" s="208">
        <v>123.98699999999999</v>
      </c>
      <c r="AQ674" s="208">
        <v>63.454000000000001</v>
      </c>
      <c r="AR674" s="208">
        <v>81.881</v>
      </c>
      <c r="AS674" s="208">
        <v>77.584999999999994</v>
      </c>
      <c r="AT674" s="208">
        <v>43.000999999999998</v>
      </c>
      <c r="AU674" s="208">
        <v>27.623000000000001</v>
      </c>
      <c r="AV674" s="24"/>
      <c r="AW674" s="24"/>
      <c r="AX674" s="24"/>
      <c r="AY674" s="208">
        <v>15.218</v>
      </c>
      <c r="AZ674" s="208">
        <v>28.530999999999999</v>
      </c>
      <c r="BA674" s="208">
        <v>61.216999999999999</v>
      </c>
      <c r="BB674" s="21">
        <f t="shared" si="105"/>
        <v>123.98699999999999</v>
      </c>
      <c r="BC674" s="18"/>
      <c r="BD674" s="22">
        <f t="shared" si="107"/>
        <v>166.64919354838707</v>
      </c>
      <c r="BE674" s="21"/>
      <c r="BG674" s="10"/>
      <c r="BH674" s="21"/>
      <c r="BI674" s="22"/>
      <c r="BJ674" s="21"/>
      <c r="BK674" s="21">
        <v>0</v>
      </c>
      <c r="BL674" s="22">
        <v>0.37196099999999999</v>
      </c>
      <c r="BM674" s="21"/>
      <c r="BN674" s="21">
        <f t="shared" si="108"/>
        <v>0</v>
      </c>
      <c r="BO674" s="22">
        <f t="shared" si="108"/>
        <v>1.4878439999999999</v>
      </c>
      <c r="BP674" s="21">
        <f t="shared" si="108"/>
        <v>0</v>
      </c>
    </row>
    <row r="675" spans="1:68" ht="11.1" hidden="1" customHeight="1" outlineLevel="1" collapsed="1" x14ac:dyDescent="0.2">
      <c r="A675" s="10"/>
      <c r="B675" s="18"/>
      <c r="C675" s="18"/>
      <c r="D675" s="18"/>
      <c r="E675" s="19" t="s">
        <v>609</v>
      </c>
      <c r="F675" s="209">
        <v>22.977</v>
      </c>
      <c r="G675" s="209">
        <v>16.882000000000001</v>
      </c>
      <c r="H675" s="209">
        <v>13.27</v>
      </c>
      <c r="I675" s="240">
        <v>11.548</v>
      </c>
      <c r="J675" s="240"/>
      <c r="K675" s="209">
        <v>4.4359999999999999</v>
      </c>
      <c r="L675" s="209">
        <v>0.754</v>
      </c>
      <c r="M675" s="20"/>
      <c r="N675" s="209">
        <v>0.14899999999999999</v>
      </c>
      <c r="O675" s="209">
        <v>1.994</v>
      </c>
      <c r="P675" s="209">
        <v>9.3379999999999992</v>
      </c>
      <c r="Q675" s="209">
        <v>13.587999999999999</v>
      </c>
      <c r="R675" s="209">
        <v>16.228999999999999</v>
      </c>
      <c r="S675" s="209">
        <v>20.369</v>
      </c>
      <c r="T675" s="209">
        <v>18.446000000000002</v>
      </c>
      <c r="U675" s="209">
        <v>15.065</v>
      </c>
      <c r="V675" s="209">
        <v>8.51</v>
      </c>
      <c r="W675" s="209">
        <v>4.7</v>
      </c>
      <c r="X675" s="209">
        <v>1.212</v>
      </c>
      <c r="Y675" s="20"/>
      <c r="Z675" s="209">
        <v>1.393</v>
      </c>
      <c r="AA675" s="209">
        <v>2.9569999999999999</v>
      </c>
      <c r="AB675" s="209">
        <v>9.5169999999999995</v>
      </c>
      <c r="AC675" s="209">
        <v>15.541</v>
      </c>
      <c r="AD675" s="209">
        <v>16.263000000000002</v>
      </c>
      <c r="AE675" s="209">
        <v>21.72</v>
      </c>
      <c r="AF675" s="209">
        <v>15.61</v>
      </c>
      <c r="AG675" s="209">
        <v>14.797000000000001</v>
      </c>
      <c r="AH675" s="209">
        <v>8.2309999999999999</v>
      </c>
      <c r="AI675" s="209">
        <v>5.1150000000000002</v>
      </c>
      <c r="AJ675" s="20"/>
      <c r="AK675" s="209">
        <v>1.0760000000000001</v>
      </c>
      <c r="AL675" s="20"/>
      <c r="AM675" s="209">
        <v>4.548</v>
      </c>
      <c r="AN675" s="209">
        <v>9.0879999999999992</v>
      </c>
      <c r="AO675" s="209">
        <v>16.603999999999999</v>
      </c>
      <c r="AP675" s="209">
        <v>17.795999999999999</v>
      </c>
      <c r="AQ675" s="209">
        <v>21.055</v>
      </c>
      <c r="AR675" s="209">
        <v>17.087</v>
      </c>
      <c r="AS675" s="209">
        <v>16.45</v>
      </c>
      <c r="AT675" s="209">
        <v>9.6159999999999997</v>
      </c>
      <c r="AU675" s="209">
        <v>6.0890000000000004</v>
      </c>
      <c r="AV675" s="209">
        <v>0.26100000000000001</v>
      </c>
      <c r="AW675" s="20"/>
      <c r="AX675" s="20"/>
      <c r="AY675" s="209">
        <v>2.246</v>
      </c>
      <c r="AZ675" s="209">
        <v>5.335</v>
      </c>
      <c r="BA675" s="209">
        <v>11.968</v>
      </c>
      <c r="BB675" s="21">
        <f>SUM(BB676:BB680)</f>
        <v>23.114999999999998</v>
      </c>
      <c r="BC675" s="18">
        <v>39.299999999999997</v>
      </c>
      <c r="BD675" s="22">
        <f t="shared" si="107"/>
        <v>31.068548387096772</v>
      </c>
      <c r="BE675" s="21">
        <f>BC675-BD675</f>
        <v>8.2314516129032249</v>
      </c>
      <c r="BF675" s="2">
        <v>39.299999999999997</v>
      </c>
      <c r="BG675" s="10">
        <v>5</v>
      </c>
      <c r="BH675" s="21">
        <f t="shared" si="106"/>
        <v>2.9239199999999996E-2</v>
      </c>
      <c r="BI675" s="22">
        <f t="shared" si="106"/>
        <v>2.3115E-2</v>
      </c>
      <c r="BJ675" s="21">
        <f>BH675-BI675</f>
        <v>6.1241999999999963E-3</v>
      </c>
      <c r="BK675" s="21">
        <v>8.7717599999999993E-2</v>
      </c>
      <c r="BL675" s="22">
        <v>6.9345000000000004E-2</v>
      </c>
      <c r="BM675" s="21">
        <v>1.8372599999999989E-2</v>
      </c>
      <c r="BN675" s="21">
        <f t="shared" si="108"/>
        <v>0.35087039999999997</v>
      </c>
      <c r="BO675" s="22">
        <f t="shared" si="108"/>
        <v>0.27738000000000002</v>
      </c>
      <c r="BP675" s="21">
        <f t="shared" si="108"/>
        <v>7.3490399999999956E-2</v>
      </c>
    </row>
    <row r="676" spans="1:68" ht="11.1" hidden="1" customHeight="1" outlineLevel="2" x14ac:dyDescent="0.2">
      <c r="A676" s="10"/>
      <c r="B676" s="18"/>
      <c r="C676" s="18"/>
      <c r="D676" s="18"/>
      <c r="E676" s="23" t="s">
        <v>610</v>
      </c>
      <c r="F676" s="208">
        <v>7.5789999999999997</v>
      </c>
      <c r="G676" s="208">
        <v>5.6050000000000004</v>
      </c>
      <c r="H676" s="208">
        <v>4.38</v>
      </c>
      <c r="I676" s="239">
        <v>4.0490000000000004</v>
      </c>
      <c r="J676" s="239"/>
      <c r="K676" s="208">
        <v>1.665</v>
      </c>
      <c r="L676" s="208">
        <v>0.52900000000000003</v>
      </c>
      <c r="M676" s="24"/>
      <c r="N676" s="24"/>
      <c r="O676" s="208">
        <v>0.95399999999999996</v>
      </c>
      <c r="P676" s="208">
        <v>2.99</v>
      </c>
      <c r="Q676" s="208">
        <v>4.2469999999999999</v>
      </c>
      <c r="R676" s="208">
        <v>5.2279999999999998</v>
      </c>
      <c r="S676" s="208">
        <v>6.5620000000000003</v>
      </c>
      <c r="T676" s="208">
        <v>5.9279999999999999</v>
      </c>
      <c r="U676" s="208">
        <v>5.032</v>
      </c>
      <c r="V676" s="208">
        <v>2.8380000000000001</v>
      </c>
      <c r="W676" s="208">
        <v>1.958</v>
      </c>
      <c r="X676" s="208">
        <v>0.435</v>
      </c>
      <c r="Y676" s="24"/>
      <c r="Z676" s="24"/>
      <c r="AA676" s="208">
        <v>0.97599999999999998</v>
      </c>
      <c r="AB676" s="208">
        <v>3.0859999999999999</v>
      </c>
      <c r="AC676" s="208">
        <v>4.907</v>
      </c>
      <c r="AD676" s="208">
        <v>5.0940000000000003</v>
      </c>
      <c r="AE676" s="208">
        <v>7.056</v>
      </c>
      <c r="AF676" s="208">
        <v>5.181</v>
      </c>
      <c r="AG676" s="208">
        <v>5.1980000000000004</v>
      </c>
      <c r="AH676" s="208">
        <v>2.621</v>
      </c>
      <c r="AI676" s="208">
        <v>2.319</v>
      </c>
      <c r="AJ676" s="24"/>
      <c r="AK676" s="208">
        <v>0.69799999999999995</v>
      </c>
      <c r="AL676" s="24"/>
      <c r="AM676" s="208">
        <v>1.494</v>
      </c>
      <c r="AN676" s="208">
        <v>3.1960000000000002</v>
      </c>
      <c r="AO676" s="208">
        <v>5.55</v>
      </c>
      <c r="AP676" s="208">
        <v>6.0990000000000002</v>
      </c>
      <c r="AQ676" s="208">
        <v>7.0039999999999996</v>
      </c>
      <c r="AR676" s="208">
        <v>5.8079999999999998</v>
      </c>
      <c r="AS676" s="208">
        <v>6.0170000000000003</v>
      </c>
      <c r="AT676" s="208">
        <v>3.4620000000000002</v>
      </c>
      <c r="AU676" s="208">
        <v>2.4020000000000001</v>
      </c>
      <c r="AV676" s="208">
        <v>9.2999999999999999E-2</v>
      </c>
      <c r="AW676" s="24"/>
      <c r="AX676" s="24"/>
      <c r="AY676" s="208">
        <v>1.101</v>
      </c>
      <c r="AZ676" s="208">
        <v>2.02</v>
      </c>
      <c r="BA676" s="208">
        <v>4.4930000000000003</v>
      </c>
      <c r="BB676" s="21">
        <f t="shared" si="105"/>
        <v>7.5789999999999997</v>
      </c>
      <c r="BC676" s="18"/>
      <c r="BD676" s="22">
        <f t="shared" si="107"/>
        <v>10.186827956989248</v>
      </c>
      <c r="BE676" s="21"/>
      <c r="BG676" s="10"/>
      <c r="BH676" s="21"/>
      <c r="BI676" s="22"/>
      <c r="BJ676" s="21"/>
      <c r="BK676" s="21">
        <v>0</v>
      </c>
      <c r="BL676" s="22">
        <v>2.2737E-2</v>
      </c>
      <c r="BM676" s="21"/>
      <c r="BN676" s="21">
        <f t="shared" si="108"/>
        <v>0</v>
      </c>
      <c r="BO676" s="22">
        <f t="shared" si="108"/>
        <v>9.0948000000000001E-2</v>
      </c>
      <c r="BP676" s="21">
        <f t="shared" si="108"/>
        <v>0</v>
      </c>
    </row>
    <row r="677" spans="1:68" ht="11.1" hidden="1" customHeight="1" outlineLevel="2" x14ac:dyDescent="0.2">
      <c r="A677" s="10"/>
      <c r="B677" s="18"/>
      <c r="C677" s="18"/>
      <c r="D677" s="18"/>
      <c r="E677" s="23" t="s">
        <v>611</v>
      </c>
      <c r="F677" s="208">
        <v>2.762</v>
      </c>
      <c r="G677" s="208">
        <v>1.855</v>
      </c>
      <c r="H677" s="208">
        <v>1.462</v>
      </c>
      <c r="I677" s="239">
        <v>1.254</v>
      </c>
      <c r="J677" s="239"/>
      <c r="K677" s="208">
        <v>0.67500000000000004</v>
      </c>
      <c r="L677" s="208">
        <v>0.11799999999999999</v>
      </c>
      <c r="M677" s="24"/>
      <c r="N677" s="208">
        <v>6.3E-2</v>
      </c>
      <c r="O677" s="24"/>
      <c r="P677" s="208">
        <v>1.095</v>
      </c>
      <c r="Q677" s="208">
        <v>1.7669999999999999</v>
      </c>
      <c r="R677" s="208">
        <v>2.1869999999999998</v>
      </c>
      <c r="S677" s="208">
        <v>2.4380000000000002</v>
      </c>
      <c r="T677" s="208">
        <v>2.2650000000000001</v>
      </c>
      <c r="U677" s="208">
        <v>1.601</v>
      </c>
      <c r="V677" s="208">
        <v>1.1100000000000001</v>
      </c>
      <c r="W677" s="208">
        <v>0.70299999999999996</v>
      </c>
      <c r="X677" s="208">
        <v>0.28299999999999997</v>
      </c>
      <c r="Y677" s="24"/>
      <c r="Z677" s="208">
        <v>0.28799999999999998</v>
      </c>
      <c r="AA677" s="208">
        <v>0.56599999999999995</v>
      </c>
      <c r="AB677" s="208">
        <v>1.2170000000000001</v>
      </c>
      <c r="AC677" s="208">
        <v>2.0710000000000002</v>
      </c>
      <c r="AD677" s="208">
        <v>2.0819999999999999</v>
      </c>
      <c r="AE677" s="208">
        <v>2.54</v>
      </c>
      <c r="AF677" s="208">
        <v>1.64</v>
      </c>
      <c r="AG677" s="208">
        <v>1.48</v>
      </c>
      <c r="AH677" s="208">
        <v>1.008</v>
      </c>
      <c r="AI677" s="208">
        <v>0.78100000000000003</v>
      </c>
      <c r="AJ677" s="24"/>
      <c r="AK677" s="208">
        <v>0.16500000000000001</v>
      </c>
      <c r="AL677" s="24"/>
      <c r="AM677" s="208">
        <v>0.48599999999999999</v>
      </c>
      <c r="AN677" s="208">
        <v>0.95599999999999996</v>
      </c>
      <c r="AO677" s="208">
        <v>1.956</v>
      </c>
      <c r="AP677" s="208">
        <v>1.996</v>
      </c>
      <c r="AQ677" s="208">
        <v>2.4180000000000001</v>
      </c>
      <c r="AR677" s="208">
        <v>1.8089999999999999</v>
      </c>
      <c r="AS677" s="208">
        <v>1.7</v>
      </c>
      <c r="AT677" s="208">
        <v>0.83799999999999997</v>
      </c>
      <c r="AU677" s="208">
        <v>0.61399999999999999</v>
      </c>
      <c r="AV677" s="208">
        <v>2.5999999999999999E-2</v>
      </c>
      <c r="AW677" s="24"/>
      <c r="AX677" s="24"/>
      <c r="AY677" s="24"/>
      <c r="AZ677" s="24"/>
      <c r="BA677" s="24"/>
      <c r="BB677" s="21">
        <f t="shared" si="105"/>
        <v>2.762</v>
      </c>
      <c r="BC677" s="18"/>
      <c r="BD677" s="22">
        <f t="shared" si="107"/>
        <v>3.7123655913978495</v>
      </c>
      <c r="BE677" s="21"/>
      <c r="BG677" s="10"/>
      <c r="BH677" s="21"/>
      <c r="BI677" s="22"/>
      <c r="BJ677" s="21"/>
      <c r="BK677" s="21">
        <v>0</v>
      </c>
      <c r="BL677" s="22">
        <v>8.286E-3</v>
      </c>
      <c r="BM677" s="21"/>
      <c r="BN677" s="21">
        <f t="shared" si="108"/>
        <v>0</v>
      </c>
      <c r="BO677" s="22">
        <f t="shared" si="108"/>
        <v>3.3144E-2</v>
      </c>
      <c r="BP677" s="21">
        <f t="shared" si="108"/>
        <v>0</v>
      </c>
    </row>
    <row r="678" spans="1:68" ht="11.1" hidden="1" customHeight="1" outlineLevel="2" x14ac:dyDescent="0.2">
      <c r="A678" s="10"/>
      <c r="B678" s="18"/>
      <c r="C678" s="18"/>
      <c r="D678" s="18"/>
      <c r="E678" s="23" t="s">
        <v>612</v>
      </c>
      <c r="F678" s="208">
        <v>2.9489999999999998</v>
      </c>
      <c r="G678" s="208">
        <v>1.974</v>
      </c>
      <c r="H678" s="208">
        <v>1.367</v>
      </c>
      <c r="I678" s="239">
        <v>1.206</v>
      </c>
      <c r="J678" s="239"/>
      <c r="K678" s="208">
        <v>0.48</v>
      </c>
      <c r="L678" s="208">
        <v>0.107</v>
      </c>
      <c r="M678" s="24"/>
      <c r="N678" s="208">
        <v>7.8E-2</v>
      </c>
      <c r="O678" s="208">
        <v>0.34599999999999997</v>
      </c>
      <c r="P678" s="208">
        <v>1.0609999999999999</v>
      </c>
      <c r="Q678" s="208">
        <v>1.6160000000000001</v>
      </c>
      <c r="R678" s="208">
        <v>1.9359999999999999</v>
      </c>
      <c r="S678" s="208">
        <v>2.5230000000000001</v>
      </c>
      <c r="T678" s="208">
        <v>2.2559999999999998</v>
      </c>
      <c r="U678" s="208">
        <v>1.677</v>
      </c>
      <c r="V678" s="208">
        <v>0.84599999999999997</v>
      </c>
      <c r="W678" s="208">
        <v>0.48499999999999999</v>
      </c>
      <c r="X678" s="208">
        <v>8.7999999999999995E-2</v>
      </c>
      <c r="Y678" s="24"/>
      <c r="Z678" s="208">
        <v>9.1999999999999998E-2</v>
      </c>
      <c r="AA678" s="208">
        <v>0.40699999999999997</v>
      </c>
      <c r="AB678" s="208">
        <v>1.121</v>
      </c>
      <c r="AC678" s="208">
        <v>1.835</v>
      </c>
      <c r="AD678" s="208">
        <v>2.0529999999999999</v>
      </c>
      <c r="AE678" s="208">
        <v>2.7909999999999999</v>
      </c>
      <c r="AF678" s="208">
        <v>1.86</v>
      </c>
      <c r="AG678" s="208">
        <v>1.5880000000000001</v>
      </c>
      <c r="AH678" s="208">
        <v>0.88600000000000001</v>
      </c>
      <c r="AI678" s="208">
        <v>0.81599999999999995</v>
      </c>
      <c r="AJ678" s="24"/>
      <c r="AK678" s="208">
        <v>0.21299999999999999</v>
      </c>
      <c r="AL678" s="24"/>
      <c r="AM678" s="208">
        <v>0.56799999999999995</v>
      </c>
      <c r="AN678" s="208">
        <v>0.99299999999999999</v>
      </c>
      <c r="AO678" s="208">
        <v>1.9490000000000001</v>
      </c>
      <c r="AP678" s="208">
        <v>2.2109999999999999</v>
      </c>
      <c r="AQ678" s="208">
        <v>2.5129999999999999</v>
      </c>
      <c r="AR678" s="208">
        <v>1.98</v>
      </c>
      <c r="AS678" s="208">
        <v>1.821</v>
      </c>
      <c r="AT678" s="208">
        <v>1.0209999999999999</v>
      </c>
      <c r="AU678" s="208">
        <v>0.61199999999999999</v>
      </c>
      <c r="AV678" s="208">
        <v>2.3E-2</v>
      </c>
      <c r="AW678" s="24"/>
      <c r="AX678" s="24"/>
      <c r="AY678" s="208">
        <v>0.55600000000000005</v>
      </c>
      <c r="AZ678" s="208">
        <v>0.82299999999999995</v>
      </c>
      <c r="BA678" s="208">
        <v>1.696</v>
      </c>
      <c r="BB678" s="21">
        <f t="shared" si="105"/>
        <v>2.9489999999999998</v>
      </c>
      <c r="BC678" s="18"/>
      <c r="BD678" s="22">
        <f t="shared" si="107"/>
        <v>3.963709677419355</v>
      </c>
      <c r="BE678" s="21"/>
      <c r="BG678" s="10"/>
      <c r="BH678" s="21"/>
      <c r="BI678" s="22"/>
      <c r="BJ678" s="21"/>
      <c r="BK678" s="21">
        <v>0</v>
      </c>
      <c r="BL678" s="22">
        <v>8.846999999999999E-3</v>
      </c>
      <c r="BM678" s="21"/>
      <c r="BN678" s="21">
        <f t="shared" si="108"/>
        <v>0</v>
      </c>
      <c r="BO678" s="22">
        <f t="shared" si="108"/>
        <v>3.5387999999999996E-2</v>
      </c>
      <c r="BP678" s="21">
        <f t="shared" si="108"/>
        <v>0</v>
      </c>
    </row>
    <row r="679" spans="1:68" ht="11.1" hidden="1" customHeight="1" outlineLevel="2" x14ac:dyDescent="0.2">
      <c r="A679" s="10"/>
      <c r="B679" s="18"/>
      <c r="C679" s="18"/>
      <c r="D679" s="18"/>
      <c r="E679" s="23" t="s">
        <v>613</v>
      </c>
      <c r="F679" s="208">
        <v>4.4489999999999998</v>
      </c>
      <c r="G679" s="208">
        <v>3.2930000000000001</v>
      </c>
      <c r="H679" s="208">
        <v>2.532</v>
      </c>
      <c r="I679" s="239">
        <v>1.7010000000000001</v>
      </c>
      <c r="J679" s="239"/>
      <c r="K679" s="208">
        <v>1.0589999999999999</v>
      </c>
      <c r="L679" s="24"/>
      <c r="M679" s="24"/>
      <c r="N679" s="208">
        <v>8.0000000000000002E-3</v>
      </c>
      <c r="O679" s="208">
        <v>0.316</v>
      </c>
      <c r="P679" s="208">
        <v>1.4910000000000001</v>
      </c>
      <c r="Q679" s="208">
        <v>2.395</v>
      </c>
      <c r="R679" s="208">
        <v>2.9279999999999999</v>
      </c>
      <c r="S679" s="208">
        <v>3.891</v>
      </c>
      <c r="T679" s="208">
        <v>3.5760000000000001</v>
      </c>
      <c r="U679" s="208">
        <v>2.5059999999999998</v>
      </c>
      <c r="V679" s="208">
        <v>1.7330000000000001</v>
      </c>
      <c r="W679" s="208">
        <v>0.95399999999999996</v>
      </c>
      <c r="X679" s="208">
        <v>0.40600000000000003</v>
      </c>
      <c r="Y679" s="24"/>
      <c r="Z679" s="208">
        <v>1.0129999999999999</v>
      </c>
      <c r="AA679" s="208">
        <v>0.79400000000000004</v>
      </c>
      <c r="AB679" s="208">
        <v>1.7030000000000001</v>
      </c>
      <c r="AC679" s="208">
        <v>3.0609999999999999</v>
      </c>
      <c r="AD679" s="208">
        <v>3.117</v>
      </c>
      <c r="AE679" s="208">
        <v>3.9569999999999999</v>
      </c>
      <c r="AF679" s="208">
        <v>2.9849999999999999</v>
      </c>
      <c r="AG679" s="208">
        <v>2.3180000000000001</v>
      </c>
      <c r="AH679" s="208">
        <v>1.29</v>
      </c>
      <c r="AI679" s="24"/>
      <c r="AJ679" s="24"/>
      <c r="AK679" s="24"/>
      <c r="AL679" s="24"/>
      <c r="AM679" s="208">
        <v>1.64</v>
      </c>
      <c r="AN679" s="208">
        <v>1.3360000000000001</v>
      </c>
      <c r="AO679" s="208">
        <v>2.96</v>
      </c>
      <c r="AP679" s="208">
        <v>3.0379999999999998</v>
      </c>
      <c r="AQ679" s="208">
        <v>4.1429999999999998</v>
      </c>
      <c r="AR679" s="208">
        <v>3.1819999999999999</v>
      </c>
      <c r="AS679" s="208">
        <v>2.6909999999999998</v>
      </c>
      <c r="AT679" s="208">
        <v>1.4159999999999999</v>
      </c>
      <c r="AU679" s="208">
        <v>0.83799999999999997</v>
      </c>
      <c r="AV679" s="208">
        <v>0.11899999999999999</v>
      </c>
      <c r="AW679" s="24"/>
      <c r="AX679" s="24"/>
      <c r="AY679" s="208">
        <v>0.58899999999999997</v>
      </c>
      <c r="AZ679" s="208">
        <v>0.97199999999999998</v>
      </c>
      <c r="BA679" s="208">
        <v>2.427</v>
      </c>
      <c r="BB679" s="21">
        <f t="shared" si="105"/>
        <v>4.4489999999999998</v>
      </c>
      <c r="BC679" s="18"/>
      <c r="BD679" s="22">
        <f t="shared" si="107"/>
        <v>5.979838709677419</v>
      </c>
      <c r="BE679" s="21"/>
      <c r="BG679" s="10"/>
      <c r="BH679" s="21"/>
      <c r="BI679" s="22"/>
      <c r="BJ679" s="21"/>
      <c r="BK679" s="21">
        <v>0</v>
      </c>
      <c r="BL679" s="22">
        <v>1.3346999999999999E-2</v>
      </c>
      <c r="BM679" s="21"/>
      <c r="BN679" s="21">
        <f t="shared" si="108"/>
        <v>0</v>
      </c>
      <c r="BO679" s="22">
        <f t="shared" si="108"/>
        <v>5.3387999999999998E-2</v>
      </c>
      <c r="BP679" s="21">
        <f t="shared" si="108"/>
        <v>0</v>
      </c>
    </row>
    <row r="680" spans="1:68" ht="11.1" hidden="1" customHeight="1" outlineLevel="2" x14ac:dyDescent="0.2">
      <c r="A680" s="10"/>
      <c r="B680" s="18"/>
      <c r="C680" s="18"/>
      <c r="D680" s="18"/>
      <c r="E680" s="23" t="s">
        <v>614</v>
      </c>
      <c r="F680" s="208">
        <v>5.2380000000000004</v>
      </c>
      <c r="G680" s="208">
        <v>4.1550000000000002</v>
      </c>
      <c r="H680" s="208">
        <v>3.5289999999999999</v>
      </c>
      <c r="I680" s="239">
        <v>3.3380000000000001</v>
      </c>
      <c r="J680" s="239"/>
      <c r="K680" s="208">
        <v>0.55700000000000005</v>
      </c>
      <c r="L680" s="24"/>
      <c r="M680" s="24"/>
      <c r="N680" s="24"/>
      <c r="O680" s="208">
        <v>0.378</v>
      </c>
      <c r="P680" s="208">
        <v>2.7010000000000001</v>
      </c>
      <c r="Q680" s="208">
        <v>3.5630000000000002</v>
      </c>
      <c r="R680" s="208">
        <v>3.95</v>
      </c>
      <c r="S680" s="208">
        <v>4.9550000000000001</v>
      </c>
      <c r="T680" s="208">
        <v>4.4210000000000003</v>
      </c>
      <c r="U680" s="208">
        <v>4.2489999999999997</v>
      </c>
      <c r="V680" s="208">
        <v>1.9830000000000001</v>
      </c>
      <c r="W680" s="208">
        <v>0.6</v>
      </c>
      <c r="X680" s="24"/>
      <c r="Y680" s="24"/>
      <c r="Z680" s="24"/>
      <c r="AA680" s="208">
        <v>0.214</v>
      </c>
      <c r="AB680" s="208">
        <v>2.39</v>
      </c>
      <c r="AC680" s="208">
        <v>3.6669999999999998</v>
      </c>
      <c r="AD680" s="208">
        <v>3.9169999999999998</v>
      </c>
      <c r="AE680" s="208">
        <v>5.3760000000000003</v>
      </c>
      <c r="AF680" s="208">
        <v>3.944</v>
      </c>
      <c r="AG680" s="208">
        <v>4.2130000000000001</v>
      </c>
      <c r="AH680" s="208">
        <v>2.4260000000000002</v>
      </c>
      <c r="AI680" s="208">
        <v>1.1990000000000001</v>
      </c>
      <c r="AJ680" s="24"/>
      <c r="AK680" s="24"/>
      <c r="AL680" s="24"/>
      <c r="AM680" s="208">
        <v>0.36</v>
      </c>
      <c r="AN680" s="208">
        <v>2.6070000000000002</v>
      </c>
      <c r="AO680" s="208">
        <v>4.1890000000000001</v>
      </c>
      <c r="AP680" s="208">
        <v>4.452</v>
      </c>
      <c r="AQ680" s="208">
        <v>4.9770000000000003</v>
      </c>
      <c r="AR680" s="208">
        <v>4.3079999999999998</v>
      </c>
      <c r="AS680" s="208">
        <v>4.2210000000000001</v>
      </c>
      <c r="AT680" s="208">
        <v>2.879</v>
      </c>
      <c r="AU680" s="208">
        <v>1.623</v>
      </c>
      <c r="AV680" s="24"/>
      <c r="AW680" s="24"/>
      <c r="AX680" s="24"/>
      <c r="AY680" s="24"/>
      <c r="AZ680" s="208">
        <v>1.52</v>
      </c>
      <c r="BA680" s="208">
        <v>3.3519999999999999</v>
      </c>
      <c r="BB680" s="21">
        <f t="shared" si="105"/>
        <v>5.3760000000000003</v>
      </c>
      <c r="BC680" s="18"/>
      <c r="BD680" s="22">
        <f t="shared" si="107"/>
        <v>7.2258064516129039</v>
      </c>
      <c r="BE680" s="21"/>
      <c r="BG680" s="10"/>
      <c r="BH680" s="21"/>
      <c r="BI680" s="22"/>
      <c r="BJ680" s="21"/>
      <c r="BK680" s="21">
        <v>0</v>
      </c>
      <c r="BL680" s="22">
        <v>1.6128000000000003E-2</v>
      </c>
      <c r="BM680" s="21"/>
      <c r="BN680" s="21">
        <f t="shared" si="108"/>
        <v>0</v>
      </c>
      <c r="BO680" s="22">
        <f t="shared" si="108"/>
        <v>6.4512000000000014E-2</v>
      </c>
      <c r="BP680" s="21">
        <f t="shared" si="108"/>
        <v>0</v>
      </c>
    </row>
    <row r="681" spans="1:68" ht="11.1" hidden="1" customHeight="1" outlineLevel="1" collapsed="1" x14ac:dyDescent="0.2">
      <c r="A681" s="10"/>
      <c r="B681" s="18"/>
      <c r="C681" s="18"/>
      <c r="D681" s="18"/>
      <c r="E681" s="19" t="s">
        <v>615</v>
      </c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9">
        <v>10.805</v>
      </c>
      <c r="AZ681" s="209">
        <v>24.018000000000001</v>
      </c>
      <c r="BA681" s="209">
        <v>7.4829999999999997</v>
      </c>
      <c r="BB681" s="21">
        <f>SUM(BB682:BB686)</f>
        <v>29.135999999999999</v>
      </c>
      <c r="BC681" s="61">
        <f>BD681</f>
        <v>39.161290322580641</v>
      </c>
      <c r="BD681" s="22">
        <f t="shared" si="107"/>
        <v>39.161290322580641</v>
      </c>
      <c r="BE681" s="21">
        <f>BC681-BD681</f>
        <v>0</v>
      </c>
      <c r="BF681" s="2">
        <v>36.79</v>
      </c>
      <c r="BG681" s="10">
        <v>6</v>
      </c>
      <c r="BH681" s="21">
        <f t="shared" si="106"/>
        <v>2.9135999999999995E-2</v>
      </c>
      <c r="BI681" s="22">
        <f t="shared" si="106"/>
        <v>2.9135999999999995E-2</v>
      </c>
      <c r="BJ681" s="21">
        <f>BH681-BI681</f>
        <v>0</v>
      </c>
      <c r="BK681" s="21">
        <v>8.7407999999999986E-2</v>
      </c>
      <c r="BL681" s="22">
        <v>8.7407999999999986E-2</v>
      </c>
      <c r="BM681" s="21">
        <v>0</v>
      </c>
      <c r="BN681" s="21">
        <f t="shared" si="108"/>
        <v>0.34963199999999994</v>
      </c>
      <c r="BO681" s="22">
        <f t="shared" si="108"/>
        <v>0.34963199999999994</v>
      </c>
      <c r="BP681" s="21">
        <f t="shared" si="108"/>
        <v>0</v>
      </c>
    </row>
    <row r="682" spans="1:68" ht="11.1" hidden="1" customHeight="1" outlineLevel="2" x14ac:dyDescent="0.2">
      <c r="A682" s="10"/>
      <c r="B682" s="18"/>
      <c r="C682" s="18"/>
      <c r="D682" s="18"/>
      <c r="E682" s="23" t="s">
        <v>611</v>
      </c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4"/>
      <c r="AZ682" s="208">
        <v>1.0389999999999999</v>
      </c>
      <c r="BA682" s="208">
        <v>1.6479999999999999</v>
      </c>
      <c r="BB682" s="21">
        <f t="shared" si="105"/>
        <v>1.6479999999999999</v>
      </c>
      <c r="BC682" s="18"/>
      <c r="BD682" s="22">
        <f t="shared" si="107"/>
        <v>2.2150537634408605</v>
      </c>
      <c r="BE682" s="21"/>
      <c r="BF682" s="2">
        <v>7.99</v>
      </c>
      <c r="BG682" s="10"/>
      <c r="BH682" s="21"/>
      <c r="BI682" s="22"/>
      <c r="BJ682" s="21"/>
      <c r="BK682" s="21">
        <v>0</v>
      </c>
      <c r="BL682" s="22">
        <v>4.9440000000000005E-3</v>
      </c>
      <c r="BM682" s="21"/>
      <c r="BN682" s="21">
        <f t="shared" si="108"/>
        <v>0</v>
      </c>
      <c r="BO682" s="22">
        <f t="shared" si="108"/>
        <v>1.9776000000000002E-2</v>
      </c>
      <c r="BP682" s="21">
        <f t="shared" si="108"/>
        <v>0</v>
      </c>
    </row>
    <row r="683" spans="1:68" ht="11.1" hidden="1" customHeight="1" outlineLevel="2" x14ac:dyDescent="0.2">
      <c r="A683" s="10"/>
      <c r="B683" s="18"/>
      <c r="C683" s="18"/>
      <c r="D683" s="18"/>
      <c r="E683" s="23" t="s">
        <v>616</v>
      </c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4"/>
      <c r="AZ683" s="208">
        <v>1.427</v>
      </c>
      <c r="BA683" s="208">
        <v>1.7949999999999999</v>
      </c>
      <c r="BB683" s="21">
        <v>5.4790000000000001</v>
      </c>
      <c r="BC683" s="18"/>
      <c r="BD683" s="22">
        <f t="shared" si="107"/>
        <v>7.364247311827957</v>
      </c>
      <c r="BE683" s="21"/>
      <c r="BF683" s="2">
        <v>6.1</v>
      </c>
      <c r="BG683" s="10"/>
      <c r="BH683" s="21"/>
      <c r="BI683" s="22"/>
      <c r="BJ683" s="21"/>
      <c r="BK683" s="21">
        <v>0</v>
      </c>
      <c r="BL683" s="22">
        <v>1.6437E-2</v>
      </c>
      <c r="BM683" s="21"/>
      <c r="BN683" s="21">
        <f t="shared" si="108"/>
        <v>0</v>
      </c>
      <c r="BO683" s="22">
        <f t="shared" si="108"/>
        <v>6.5748000000000001E-2</v>
      </c>
      <c r="BP683" s="21">
        <f t="shared" si="108"/>
        <v>0</v>
      </c>
    </row>
    <row r="684" spans="1:68" ht="11.1" hidden="1" customHeight="1" outlineLevel="2" x14ac:dyDescent="0.2">
      <c r="A684" s="10"/>
      <c r="B684" s="18"/>
      <c r="C684" s="18"/>
      <c r="D684" s="18"/>
      <c r="E684" s="23" t="s">
        <v>617</v>
      </c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08">
        <v>9.9990000000000006</v>
      </c>
      <c r="AZ684" s="208">
        <v>21</v>
      </c>
      <c r="BA684" s="208">
        <v>3.0310000000000001</v>
      </c>
      <c r="BB684" s="21">
        <f t="shared" si="105"/>
        <v>21</v>
      </c>
      <c r="BC684" s="18"/>
      <c r="BD684" s="22">
        <f t="shared" si="107"/>
        <v>28.225806451612904</v>
      </c>
      <c r="BE684" s="21"/>
      <c r="BF684" s="2">
        <v>11.5</v>
      </c>
      <c r="BG684" s="10"/>
      <c r="BH684" s="21"/>
      <c r="BI684" s="22"/>
      <c r="BJ684" s="21"/>
      <c r="BK684" s="21">
        <v>0</v>
      </c>
      <c r="BL684" s="22">
        <v>6.3000000000000014E-2</v>
      </c>
      <c r="BM684" s="21"/>
      <c r="BN684" s="21">
        <f t="shared" si="108"/>
        <v>0</v>
      </c>
      <c r="BO684" s="22">
        <f t="shared" si="108"/>
        <v>0.25200000000000006</v>
      </c>
      <c r="BP684" s="21">
        <f t="shared" si="108"/>
        <v>0</v>
      </c>
    </row>
    <row r="685" spans="1:68" ht="11.1" hidden="1" customHeight="1" outlineLevel="2" x14ac:dyDescent="0.2">
      <c r="A685" s="10"/>
      <c r="B685" s="18"/>
      <c r="C685" s="18"/>
      <c r="D685" s="18"/>
      <c r="E685" s="23" t="s">
        <v>618</v>
      </c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  <c r="AS685" s="24"/>
      <c r="AT685" s="24"/>
      <c r="AU685" s="24"/>
      <c r="AV685" s="24"/>
      <c r="AW685" s="24"/>
      <c r="AX685" s="24"/>
      <c r="AY685" s="208">
        <v>0.39400000000000002</v>
      </c>
      <c r="AZ685" s="208">
        <v>0.28499999999999998</v>
      </c>
      <c r="BA685" s="208">
        <v>0.53300000000000003</v>
      </c>
      <c r="BB685" s="21">
        <f t="shared" si="105"/>
        <v>0.53300000000000003</v>
      </c>
      <c r="BC685" s="18"/>
      <c r="BD685" s="22">
        <f t="shared" si="107"/>
        <v>0.71639784946236562</v>
      </c>
      <c r="BE685" s="21"/>
      <c r="BF685" s="2">
        <v>5.6</v>
      </c>
      <c r="BG685" s="10"/>
      <c r="BH685" s="21"/>
      <c r="BI685" s="22"/>
      <c r="BJ685" s="21"/>
      <c r="BK685" s="21">
        <v>0</v>
      </c>
      <c r="BL685" s="22">
        <v>1.5990000000000002E-3</v>
      </c>
      <c r="BM685" s="21"/>
      <c r="BN685" s="21">
        <f t="shared" si="108"/>
        <v>0</v>
      </c>
      <c r="BO685" s="22">
        <f t="shared" si="108"/>
        <v>6.3960000000000006E-3</v>
      </c>
      <c r="BP685" s="21">
        <f t="shared" si="108"/>
        <v>0</v>
      </c>
    </row>
    <row r="686" spans="1:68" ht="11.1" hidden="1" customHeight="1" outlineLevel="2" x14ac:dyDescent="0.2">
      <c r="A686" s="10"/>
      <c r="B686" s="18"/>
      <c r="C686" s="18"/>
      <c r="D686" s="18"/>
      <c r="E686" s="23" t="s">
        <v>619</v>
      </c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/>
      <c r="AW686" s="24"/>
      <c r="AX686" s="24"/>
      <c r="AY686" s="208">
        <v>0.41199999999999998</v>
      </c>
      <c r="AZ686" s="208">
        <v>0.26700000000000002</v>
      </c>
      <c r="BA686" s="208">
        <v>0.47599999999999998</v>
      </c>
      <c r="BB686" s="21">
        <f t="shared" si="105"/>
        <v>0.47599999999999998</v>
      </c>
      <c r="BC686" s="18"/>
      <c r="BD686" s="22">
        <f t="shared" si="107"/>
        <v>0.63978494623655902</v>
      </c>
      <c r="BE686" s="21"/>
      <c r="BF686" s="2">
        <v>5.6</v>
      </c>
      <c r="BG686" s="10"/>
      <c r="BH686" s="21"/>
      <c r="BI686" s="22"/>
      <c r="BJ686" s="21"/>
      <c r="BK686" s="21">
        <v>0</v>
      </c>
      <c r="BL686" s="22">
        <v>1.4279999999999996E-3</v>
      </c>
      <c r="BM686" s="21"/>
      <c r="BN686" s="21">
        <f t="shared" si="108"/>
        <v>0</v>
      </c>
      <c r="BO686" s="22">
        <f t="shared" si="108"/>
        <v>5.7119999999999983E-3</v>
      </c>
      <c r="BP686" s="21">
        <f t="shared" si="108"/>
        <v>0</v>
      </c>
    </row>
    <row r="687" spans="1:68" ht="11.1" hidden="1" customHeight="1" outlineLevel="1" collapsed="1" x14ac:dyDescent="0.2">
      <c r="A687" s="10"/>
      <c r="B687" s="18"/>
      <c r="C687" s="18"/>
      <c r="D687" s="18"/>
      <c r="E687" s="19" t="s">
        <v>620</v>
      </c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9">
        <v>20.119</v>
      </c>
      <c r="AI687" s="209">
        <v>13.88</v>
      </c>
      <c r="AJ687" s="20"/>
      <c r="AK687" s="20"/>
      <c r="AL687" s="20"/>
      <c r="AM687" s="209">
        <v>24.128</v>
      </c>
      <c r="AN687" s="209">
        <v>9.859</v>
      </c>
      <c r="AO687" s="209">
        <v>14.728999999999999</v>
      </c>
      <c r="AP687" s="209">
        <v>15.221</v>
      </c>
      <c r="AQ687" s="209">
        <v>21.155999999999999</v>
      </c>
      <c r="AR687" s="209">
        <v>15.102</v>
      </c>
      <c r="AS687" s="209">
        <v>12.565</v>
      </c>
      <c r="AT687" s="209">
        <v>7.0410000000000004</v>
      </c>
      <c r="AU687" s="209">
        <v>4.5620000000000003</v>
      </c>
      <c r="AV687" s="209">
        <v>0.188</v>
      </c>
      <c r="AW687" s="20"/>
      <c r="AX687" s="20"/>
      <c r="AY687" s="209">
        <v>4.4800000000000004</v>
      </c>
      <c r="AZ687" s="209">
        <v>6.23</v>
      </c>
      <c r="BA687" s="209">
        <v>11.098000000000001</v>
      </c>
      <c r="BB687" s="21">
        <f>MAX(F687:BA687)</f>
        <v>24.128</v>
      </c>
      <c r="BC687" s="61">
        <f>BD687</f>
        <v>32.43010752688172</v>
      </c>
      <c r="BD687" s="22">
        <f t="shared" si="107"/>
        <v>32.43010752688172</v>
      </c>
      <c r="BE687" s="21">
        <f>BC687-BD687</f>
        <v>0</v>
      </c>
      <c r="BF687" s="2">
        <v>18</v>
      </c>
      <c r="BG687" s="10">
        <v>6</v>
      </c>
      <c r="BH687" s="21">
        <f t="shared" si="106"/>
        <v>2.4127999999999997E-2</v>
      </c>
      <c r="BI687" s="22">
        <f t="shared" si="106"/>
        <v>2.4127999999999997E-2</v>
      </c>
      <c r="BJ687" s="21">
        <f>BH687-BI687</f>
        <v>0</v>
      </c>
      <c r="BK687" s="21">
        <v>7.238399999999999E-2</v>
      </c>
      <c r="BL687" s="22">
        <v>7.238399999999999E-2</v>
      </c>
      <c r="BM687" s="21">
        <v>0</v>
      </c>
      <c r="BN687" s="21">
        <f t="shared" si="108"/>
        <v>0.28953599999999996</v>
      </c>
      <c r="BO687" s="22">
        <f t="shared" si="108"/>
        <v>0.28953599999999996</v>
      </c>
      <c r="BP687" s="21">
        <f t="shared" si="108"/>
        <v>0</v>
      </c>
    </row>
    <row r="688" spans="1:68" ht="11.1" hidden="1" customHeight="1" outlineLevel="2" x14ac:dyDescent="0.2">
      <c r="A688" s="10"/>
      <c r="B688" s="18"/>
      <c r="C688" s="18"/>
      <c r="D688" s="18"/>
      <c r="E688" s="23" t="s">
        <v>621</v>
      </c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08">
        <v>20.119</v>
      </c>
      <c r="AI688" s="208">
        <v>13.88</v>
      </c>
      <c r="AJ688" s="24"/>
      <c r="AK688" s="24"/>
      <c r="AL688" s="24"/>
      <c r="AM688" s="208">
        <v>24.128</v>
      </c>
      <c r="AN688" s="208">
        <v>9.859</v>
      </c>
      <c r="AO688" s="208">
        <v>14.728999999999999</v>
      </c>
      <c r="AP688" s="208">
        <v>15.221</v>
      </c>
      <c r="AQ688" s="208">
        <v>21.155999999999999</v>
      </c>
      <c r="AR688" s="208">
        <v>15.102</v>
      </c>
      <c r="AS688" s="208">
        <v>12.565</v>
      </c>
      <c r="AT688" s="208">
        <v>7.0410000000000004</v>
      </c>
      <c r="AU688" s="208">
        <v>4.5620000000000003</v>
      </c>
      <c r="AV688" s="208">
        <v>0.188</v>
      </c>
      <c r="AW688" s="24"/>
      <c r="AX688" s="24"/>
      <c r="AY688" s="208">
        <v>4.4800000000000004</v>
      </c>
      <c r="AZ688" s="208">
        <v>6.23</v>
      </c>
      <c r="BA688" s="208">
        <v>11.098000000000001</v>
      </c>
      <c r="BB688" s="21">
        <f>MAX(F688:BA688)</f>
        <v>24.128</v>
      </c>
      <c r="BC688" s="18"/>
      <c r="BD688" s="22">
        <f t="shared" si="107"/>
        <v>32.43010752688172</v>
      </c>
      <c r="BE688" s="21"/>
      <c r="BG688" s="10"/>
      <c r="BH688" s="21"/>
      <c r="BI688" s="22"/>
      <c r="BJ688" s="21"/>
      <c r="BK688" s="21">
        <v>0</v>
      </c>
      <c r="BL688" s="22">
        <v>7.238399999999999E-2</v>
      </c>
      <c r="BM688" s="21"/>
      <c r="BN688" s="21">
        <f t="shared" si="108"/>
        <v>0</v>
      </c>
      <c r="BO688" s="22">
        <f t="shared" si="108"/>
        <v>0.28953599999999996</v>
      </c>
      <c r="BP688" s="21">
        <f t="shared" si="108"/>
        <v>0</v>
      </c>
    </row>
    <row r="689" spans="1:68" ht="11.1" hidden="1" customHeight="1" outlineLevel="1" collapsed="1" x14ac:dyDescent="0.2">
      <c r="A689" s="10"/>
      <c r="B689" s="18"/>
      <c r="C689" s="18"/>
      <c r="D689" s="18"/>
      <c r="E689" s="19" t="s">
        <v>622</v>
      </c>
      <c r="F689" s="209">
        <v>17.617999999999999</v>
      </c>
      <c r="G689" s="209">
        <v>13.08</v>
      </c>
      <c r="H689" s="209">
        <v>9.56</v>
      </c>
      <c r="I689" s="240">
        <v>7.5419999999999998</v>
      </c>
      <c r="J689" s="240"/>
      <c r="K689" s="209">
        <v>4.593</v>
      </c>
      <c r="L689" s="20"/>
      <c r="M689" s="20"/>
      <c r="N689" s="20"/>
      <c r="O689" s="209">
        <v>2.8759999999999999</v>
      </c>
      <c r="P689" s="209">
        <v>6.6189999999999998</v>
      </c>
      <c r="Q689" s="209">
        <v>11.56</v>
      </c>
      <c r="R689" s="209">
        <v>8.1470000000000002</v>
      </c>
      <c r="S689" s="209">
        <v>19.672999999999998</v>
      </c>
      <c r="T689" s="209">
        <v>14.304</v>
      </c>
      <c r="U689" s="209">
        <v>10.1</v>
      </c>
      <c r="V689" s="209">
        <v>7.3109999999999999</v>
      </c>
      <c r="W689" s="209">
        <v>3.9020000000000001</v>
      </c>
      <c r="X689" s="20"/>
      <c r="Y689" s="20"/>
      <c r="Z689" s="20"/>
      <c r="AA689" s="209">
        <v>2.4660000000000002</v>
      </c>
      <c r="AB689" s="209">
        <v>5.8739999999999997</v>
      </c>
      <c r="AC689" s="209">
        <v>12.641999999999999</v>
      </c>
      <c r="AD689" s="209">
        <v>12.478</v>
      </c>
      <c r="AE689" s="209">
        <v>15.433999999999999</v>
      </c>
      <c r="AF689" s="209">
        <v>13.433999999999999</v>
      </c>
      <c r="AG689" s="209">
        <v>8.3360000000000003</v>
      </c>
      <c r="AH689" s="209">
        <v>5.4480000000000004</v>
      </c>
      <c r="AI689" s="209">
        <v>4.4109999999999996</v>
      </c>
      <c r="AJ689" s="209">
        <v>0.56399999999999995</v>
      </c>
      <c r="AK689" s="20"/>
      <c r="AL689" s="20"/>
      <c r="AM689" s="209">
        <v>2.5030000000000001</v>
      </c>
      <c r="AN689" s="209">
        <v>6.2290000000000001</v>
      </c>
      <c r="AO689" s="209">
        <v>11.622</v>
      </c>
      <c r="AP689" s="209">
        <v>15.750999999999999</v>
      </c>
      <c r="AQ689" s="209">
        <v>14.826000000000001</v>
      </c>
      <c r="AR689" s="209">
        <v>16.454000000000001</v>
      </c>
      <c r="AS689" s="209">
        <v>10.974</v>
      </c>
      <c r="AT689" s="209">
        <v>6.2759999999999998</v>
      </c>
      <c r="AU689" s="209">
        <v>4.4029999999999996</v>
      </c>
      <c r="AV689" s="20"/>
      <c r="AW689" s="20"/>
      <c r="AX689" s="20"/>
      <c r="AY689" s="209">
        <v>2.3660000000000001</v>
      </c>
      <c r="AZ689" s="209">
        <v>4.5220000000000002</v>
      </c>
      <c r="BA689" s="209">
        <v>10.727</v>
      </c>
      <c r="BB689" s="21">
        <f>BB690+BB691</f>
        <v>21.274999999999999</v>
      </c>
      <c r="BC689" s="61">
        <f>BD689</f>
        <v>28.59543010752688</v>
      </c>
      <c r="BD689" s="22">
        <f t="shared" si="107"/>
        <v>28.59543010752688</v>
      </c>
      <c r="BE689" s="21">
        <f>BC689-BD689</f>
        <v>0</v>
      </c>
      <c r="BF689" s="2">
        <v>23.2</v>
      </c>
      <c r="BG689" s="10">
        <v>5</v>
      </c>
      <c r="BH689" s="21">
        <f t="shared" si="106"/>
        <v>2.1274999999999999E-2</v>
      </c>
      <c r="BI689" s="22">
        <f t="shared" si="106"/>
        <v>2.1274999999999999E-2</v>
      </c>
      <c r="BJ689" s="21">
        <f>BH689-BI689</f>
        <v>0</v>
      </c>
      <c r="BK689" s="21">
        <v>6.3824999999999993E-2</v>
      </c>
      <c r="BL689" s="22">
        <v>6.3824999999999993E-2</v>
      </c>
      <c r="BM689" s="21">
        <v>0</v>
      </c>
      <c r="BN689" s="21">
        <f t="shared" si="108"/>
        <v>0.25529999999999997</v>
      </c>
      <c r="BO689" s="22">
        <f t="shared" si="108"/>
        <v>0.25529999999999997</v>
      </c>
      <c r="BP689" s="21">
        <f t="shared" si="108"/>
        <v>0</v>
      </c>
    </row>
    <row r="690" spans="1:68" ht="11.1" hidden="1" customHeight="1" outlineLevel="2" x14ac:dyDescent="0.2">
      <c r="A690" s="10"/>
      <c r="B690" s="18"/>
      <c r="C690" s="18"/>
      <c r="D690" s="18"/>
      <c r="E690" s="23" t="s">
        <v>623</v>
      </c>
      <c r="F690" s="208">
        <v>9.7270000000000003</v>
      </c>
      <c r="G690" s="208">
        <v>7.4409999999999998</v>
      </c>
      <c r="H690" s="208">
        <v>5.3719999999999999</v>
      </c>
      <c r="I690" s="239">
        <v>4.125</v>
      </c>
      <c r="J690" s="239"/>
      <c r="K690" s="208">
        <v>2.468</v>
      </c>
      <c r="L690" s="24"/>
      <c r="M690" s="24"/>
      <c r="N690" s="24"/>
      <c r="O690" s="208">
        <v>1.6850000000000001</v>
      </c>
      <c r="P690" s="208">
        <v>3.54</v>
      </c>
      <c r="Q690" s="208">
        <v>5.9770000000000003</v>
      </c>
      <c r="R690" s="208">
        <v>6.6820000000000004</v>
      </c>
      <c r="S690" s="208">
        <v>8.125</v>
      </c>
      <c r="T690" s="208">
        <v>7.5789999999999997</v>
      </c>
      <c r="U690" s="208">
        <v>5.4329999999999998</v>
      </c>
      <c r="V690" s="208">
        <v>4.085</v>
      </c>
      <c r="W690" s="208">
        <v>2.1720000000000002</v>
      </c>
      <c r="X690" s="24"/>
      <c r="Y690" s="24"/>
      <c r="Z690" s="24"/>
      <c r="AA690" s="208">
        <v>1.329</v>
      </c>
      <c r="AB690" s="208">
        <v>2.879</v>
      </c>
      <c r="AC690" s="208">
        <v>6.53</v>
      </c>
      <c r="AD690" s="208">
        <v>6.367</v>
      </c>
      <c r="AE690" s="208">
        <v>8.2789999999999999</v>
      </c>
      <c r="AF690" s="208">
        <v>7.4459999999999997</v>
      </c>
      <c r="AG690" s="208">
        <v>4.5369999999999999</v>
      </c>
      <c r="AH690" s="208">
        <v>2.9980000000000002</v>
      </c>
      <c r="AI690" s="208">
        <v>2.4289999999999998</v>
      </c>
      <c r="AJ690" s="208">
        <v>0.27400000000000002</v>
      </c>
      <c r="AK690" s="24"/>
      <c r="AL690" s="24"/>
      <c r="AM690" s="208">
        <v>1.4059999999999999</v>
      </c>
      <c r="AN690" s="208">
        <v>3.6240000000000001</v>
      </c>
      <c r="AO690" s="208">
        <v>6.5979999999999999</v>
      </c>
      <c r="AP690" s="208">
        <v>8.3650000000000002</v>
      </c>
      <c r="AQ690" s="208">
        <v>7.6859999999999999</v>
      </c>
      <c r="AR690" s="208">
        <v>8.6989999999999998</v>
      </c>
      <c r="AS690" s="208">
        <v>6.1040000000000001</v>
      </c>
      <c r="AT690" s="208">
        <v>3.6619999999999999</v>
      </c>
      <c r="AU690" s="208">
        <v>2.4540000000000002</v>
      </c>
      <c r="AV690" s="24"/>
      <c r="AW690" s="24"/>
      <c r="AX690" s="24"/>
      <c r="AY690" s="208">
        <v>1.22</v>
      </c>
      <c r="AZ690" s="208">
        <v>2.6469999999999998</v>
      </c>
      <c r="BA690" s="208">
        <v>6.3630000000000004</v>
      </c>
      <c r="BB690" s="21">
        <f>MAX(F690:BA690)</f>
        <v>9.7270000000000003</v>
      </c>
      <c r="BC690" s="18"/>
      <c r="BD690" s="22">
        <f t="shared" si="107"/>
        <v>13.073924731182796</v>
      </c>
      <c r="BE690" s="21"/>
      <c r="BG690" s="10"/>
      <c r="BH690" s="21"/>
      <c r="BI690" s="22"/>
      <c r="BJ690" s="21"/>
      <c r="BK690" s="21">
        <v>0</v>
      </c>
      <c r="BL690" s="22">
        <v>2.9180999999999999E-2</v>
      </c>
      <c r="BM690" s="21"/>
      <c r="BN690" s="21">
        <f t="shared" si="108"/>
        <v>0</v>
      </c>
      <c r="BO690" s="22">
        <f t="shared" si="108"/>
        <v>0.11672399999999999</v>
      </c>
      <c r="BP690" s="21">
        <f t="shared" si="108"/>
        <v>0</v>
      </c>
    </row>
    <row r="691" spans="1:68" ht="11.1" hidden="1" customHeight="1" outlineLevel="2" x14ac:dyDescent="0.2">
      <c r="A691" s="10"/>
      <c r="B691" s="18"/>
      <c r="C691" s="18"/>
      <c r="D691" s="18"/>
      <c r="E691" s="23" t="s">
        <v>624</v>
      </c>
      <c r="F691" s="208">
        <v>7.891</v>
      </c>
      <c r="G691" s="208">
        <v>5.6390000000000002</v>
      </c>
      <c r="H691" s="208">
        <v>4.1879999999999997</v>
      </c>
      <c r="I691" s="239">
        <v>3.4169999999999998</v>
      </c>
      <c r="J691" s="239"/>
      <c r="K691" s="208">
        <v>2.125</v>
      </c>
      <c r="L691" s="24"/>
      <c r="M691" s="24"/>
      <c r="N691" s="24"/>
      <c r="O691" s="208">
        <v>1.1910000000000001</v>
      </c>
      <c r="P691" s="208">
        <v>3.0790000000000002</v>
      </c>
      <c r="Q691" s="208">
        <v>5.5830000000000002</v>
      </c>
      <c r="R691" s="208">
        <v>1.4650000000000001</v>
      </c>
      <c r="S691" s="208">
        <v>11.548</v>
      </c>
      <c r="T691" s="208">
        <v>6.7249999999999996</v>
      </c>
      <c r="U691" s="208">
        <v>4.6669999999999998</v>
      </c>
      <c r="V691" s="208">
        <v>3.226</v>
      </c>
      <c r="W691" s="208">
        <v>1.73</v>
      </c>
      <c r="X691" s="24"/>
      <c r="Y691" s="24"/>
      <c r="Z691" s="24"/>
      <c r="AA691" s="208">
        <v>1.137</v>
      </c>
      <c r="AB691" s="208">
        <v>2.9950000000000001</v>
      </c>
      <c r="AC691" s="208">
        <v>6.1120000000000001</v>
      </c>
      <c r="AD691" s="208">
        <v>6.1109999999999998</v>
      </c>
      <c r="AE691" s="208">
        <v>7.1550000000000002</v>
      </c>
      <c r="AF691" s="208">
        <v>5.9880000000000004</v>
      </c>
      <c r="AG691" s="208">
        <v>3.7989999999999999</v>
      </c>
      <c r="AH691" s="208">
        <v>2.4500000000000002</v>
      </c>
      <c r="AI691" s="208">
        <v>1.982</v>
      </c>
      <c r="AJ691" s="208">
        <v>0.28999999999999998</v>
      </c>
      <c r="AK691" s="24"/>
      <c r="AL691" s="24"/>
      <c r="AM691" s="208">
        <v>1.097</v>
      </c>
      <c r="AN691" s="208">
        <v>2.605</v>
      </c>
      <c r="AO691" s="208">
        <v>5.024</v>
      </c>
      <c r="AP691" s="208">
        <v>7.3860000000000001</v>
      </c>
      <c r="AQ691" s="208">
        <v>7.14</v>
      </c>
      <c r="AR691" s="208">
        <v>7.7549999999999999</v>
      </c>
      <c r="AS691" s="208">
        <v>4.87</v>
      </c>
      <c r="AT691" s="208">
        <v>2.6139999999999999</v>
      </c>
      <c r="AU691" s="208">
        <v>1.9490000000000001</v>
      </c>
      <c r="AV691" s="24"/>
      <c r="AW691" s="24"/>
      <c r="AX691" s="24"/>
      <c r="AY691" s="208">
        <v>1.1459999999999999</v>
      </c>
      <c r="AZ691" s="208">
        <v>1.875</v>
      </c>
      <c r="BA691" s="208">
        <v>4.3639999999999999</v>
      </c>
      <c r="BB691" s="21">
        <f>MAX(F691:BA691)</f>
        <v>11.548</v>
      </c>
      <c r="BC691" s="18"/>
      <c r="BD691" s="22">
        <f t="shared" si="107"/>
        <v>15.521505376344086</v>
      </c>
      <c r="BE691" s="21"/>
      <c r="BG691" s="10"/>
      <c r="BH691" s="21"/>
      <c r="BI691" s="22"/>
      <c r="BJ691" s="21"/>
      <c r="BK691" s="21">
        <v>0</v>
      </c>
      <c r="BL691" s="22">
        <v>3.4643999999999994E-2</v>
      </c>
      <c r="BM691" s="21"/>
      <c r="BN691" s="21">
        <f t="shared" si="108"/>
        <v>0</v>
      </c>
      <c r="BO691" s="22">
        <f t="shared" si="108"/>
        <v>0.13857599999999998</v>
      </c>
      <c r="BP691" s="21">
        <f t="shared" si="108"/>
        <v>0</v>
      </c>
    </row>
    <row r="692" spans="1:68" ht="11.1" hidden="1" customHeight="1" outlineLevel="1" collapsed="1" x14ac:dyDescent="0.2">
      <c r="A692" s="10"/>
      <c r="B692" s="18"/>
      <c r="C692" s="18"/>
      <c r="D692" s="18"/>
      <c r="E692" s="19" t="s">
        <v>625</v>
      </c>
      <c r="F692" s="209">
        <v>4.3049999999999997</v>
      </c>
      <c r="G692" s="209">
        <v>3.14</v>
      </c>
      <c r="H692" s="209">
        <v>2.5659999999999998</v>
      </c>
      <c r="I692" s="240">
        <v>1.929</v>
      </c>
      <c r="J692" s="240"/>
      <c r="K692" s="209">
        <v>0.78400000000000003</v>
      </c>
      <c r="L692" s="209">
        <v>0.17799999999999999</v>
      </c>
      <c r="M692" s="20"/>
      <c r="N692" s="20"/>
      <c r="O692" s="209">
        <v>0.217</v>
      </c>
      <c r="P692" s="209">
        <v>1.542</v>
      </c>
      <c r="Q692" s="209">
        <v>2.524</v>
      </c>
      <c r="R692" s="209">
        <v>2.48</v>
      </c>
      <c r="S692" s="209">
        <v>4.3090000000000002</v>
      </c>
      <c r="T692" s="209">
        <v>3.319</v>
      </c>
      <c r="U692" s="209">
        <v>2.6230000000000002</v>
      </c>
      <c r="V692" s="209">
        <v>1.5069999999999999</v>
      </c>
      <c r="W692" s="209">
        <v>0.93600000000000005</v>
      </c>
      <c r="X692" s="209">
        <v>8.9999999999999993E-3</v>
      </c>
      <c r="Y692" s="20"/>
      <c r="Z692" s="20"/>
      <c r="AA692" s="209">
        <v>0.52200000000000002</v>
      </c>
      <c r="AB692" s="209">
        <v>1.855</v>
      </c>
      <c r="AC692" s="209">
        <v>33.058999999999997</v>
      </c>
      <c r="AD692" s="209">
        <v>-26.62</v>
      </c>
      <c r="AE692" s="209">
        <v>4.5259999999999998</v>
      </c>
      <c r="AF692" s="209">
        <v>2.9239999999999999</v>
      </c>
      <c r="AG692" s="209">
        <v>2.6230000000000002</v>
      </c>
      <c r="AH692" s="209">
        <v>1.3109999999999999</v>
      </c>
      <c r="AI692" s="209">
        <v>1.103</v>
      </c>
      <c r="AJ692" s="20"/>
      <c r="AK692" s="209">
        <v>0.53200000000000003</v>
      </c>
      <c r="AL692" s="20"/>
      <c r="AM692" s="209">
        <v>0.45200000000000001</v>
      </c>
      <c r="AN692" s="20"/>
      <c r="AO692" s="209">
        <v>4.4470000000000001</v>
      </c>
      <c r="AP692" s="209">
        <v>3.569</v>
      </c>
      <c r="AQ692" s="209">
        <v>4.09</v>
      </c>
      <c r="AR692" s="209">
        <v>3.4910000000000001</v>
      </c>
      <c r="AS692" s="209">
        <v>3.048</v>
      </c>
      <c r="AT692" s="209">
        <v>1.6919999999999999</v>
      </c>
      <c r="AU692" s="209">
        <v>1</v>
      </c>
      <c r="AV692" s="20"/>
      <c r="AW692" s="20"/>
      <c r="AX692" s="20"/>
      <c r="AY692" s="209">
        <v>0.70499999999999996</v>
      </c>
      <c r="AZ692" s="209">
        <v>0.91400000000000003</v>
      </c>
      <c r="BA692" s="209">
        <v>3.3879999999999999</v>
      </c>
      <c r="BB692" s="21">
        <f>MAX(F692:BA692)</f>
        <v>33.058999999999997</v>
      </c>
      <c r="BC692" s="61">
        <f>BD692</f>
        <v>44.434139784946233</v>
      </c>
      <c r="BD692" s="22">
        <f t="shared" si="107"/>
        <v>44.434139784946233</v>
      </c>
      <c r="BE692" s="21">
        <f>BC692-BD692</f>
        <v>0</v>
      </c>
      <c r="BF692" s="2">
        <v>5.8</v>
      </c>
      <c r="BG692" s="10">
        <v>6</v>
      </c>
      <c r="BH692" s="21">
        <f t="shared" si="106"/>
        <v>3.3058999999999991E-2</v>
      </c>
      <c r="BI692" s="22">
        <f t="shared" si="106"/>
        <v>3.3058999999999991E-2</v>
      </c>
      <c r="BJ692" s="21">
        <f>BH692-BI692</f>
        <v>0</v>
      </c>
      <c r="BK692" s="21">
        <v>9.9176999999999974E-2</v>
      </c>
      <c r="BL692" s="22">
        <v>9.9176999999999974E-2</v>
      </c>
      <c r="BM692" s="21">
        <v>0</v>
      </c>
      <c r="BN692" s="21">
        <f t="shared" si="108"/>
        <v>0.39670799999999989</v>
      </c>
      <c r="BO692" s="22">
        <f t="shared" si="108"/>
        <v>0.39670799999999989</v>
      </c>
      <c r="BP692" s="21">
        <f t="shared" si="108"/>
        <v>0</v>
      </c>
    </row>
    <row r="693" spans="1:68" ht="11.1" hidden="1" customHeight="1" outlineLevel="2" x14ac:dyDescent="0.2">
      <c r="A693" s="10"/>
      <c r="B693" s="18"/>
      <c r="C693" s="18"/>
      <c r="D693" s="18"/>
      <c r="E693" s="23" t="s">
        <v>626</v>
      </c>
      <c r="F693" s="208">
        <v>4.3049999999999997</v>
      </c>
      <c r="G693" s="208">
        <v>3.14</v>
      </c>
      <c r="H693" s="208">
        <v>2.5659999999999998</v>
      </c>
      <c r="I693" s="239">
        <v>1.929</v>
      </c>
      <c r="J693" s="239"/>
      <c r="K693" s="208">
        <v>0.78400000000000003</v>
      </c>
      <c r="L693" s="208">
        <v>0.17799999999999999</v>
      </c>
      <c r="M693" s="24"/>
      <c r="N693" s="24"/>
      <c r="O693" s="208">
        <v>0.217</v>
      </c>
      <c r="P693" s="208">
        <v>1.542</v>
      </c>
      <c r="Q693" s="208">
        <v>2.524</v>
      </c>
      <c r="R693" s="208">
        <v>2.48</v>
      </c>
      <c r="S693" s="208">
        <v>4.3090000000000002</v>
      </c>
      <c r="T693" s="208">
        <v>3.319</v>
      </c>
      <c r="U693" s="208">
        <v>2.6230000000000002</v>
      </c>
      <c r="V693" s="208">
        <v>1.5069999999999999</v>
      </c>
      <c r="W693" s="208">
        <v>0.93600000000000005</v>
      </c>
      <c r="X693" s="208">
        <v>8.9999999999999993E-3</v>
      </c>
      <c r="Y693" s="24"/>
      <c r="Z693" s="24"/>
      <c r="AA693" s="208">
        <v>0.52200000000000002</v>
      </c>
      <c r="AB693" s="208">
        <v>1.855</v>
      </c>
      <c r="AC693" s="208">
        <v>33.058999999999997</v>
      </c>
      <c r="AD693" s="208">
        <v>-26.62</v>
      </c>
      <c r="AE693" s="208">
        <v>4.5259999999999998</v>
      </c>
      <c r="AF693" s="208">
        <v>2.9239999999999999</v>
      </c>
      <c r="AG693" s="208">
        <v>2.6230000000000002</v>
      </c>
      <c r="AH693" s="208">
        <v>1.3109999999999999</v>
      </c>
      <c r="AI693" s="208">
        <v>1.103</v>
      </c>
      <c r="AJ693" s="24"/>
      <c r="AK693" s="208">
        <v>0.53200000000000003</v>
      </c>
      <c r="AL693" s="24"/>
      <c r="AM693" s="208">
        <v>0.45200000000000001</v>
      </c>
      <c r="AN693" s="24"/>
      <c r="AO693" s="208">
        <v>4.4470000000000001</v>
      </c>
      <c r="AP693" s="208">
        <v>3.569</v>
      </c>
      <c r="AQ693" s="208">
        <v>4.09</v>
      </c>
      <c r="AR693" s="208">
        <v>3.4910000000000001</v>
      </c>
      <c r="AS693" s="208">
        <v>3.048</v>
      </c>
      <c r="AT693" s="208">
        <v>1.6919999999999999</v>
      </c>
      <c r="AU693" s="208">
        <v>1</v>
      </c>
      <c r="AV693" s="24"/>
      <c r="AW693" s="24"/>
      <c r="AX693" s="24"/>
      <c r="AY693" s="208">
        <v>0.70499999999999996</v>
      </c>
      <c r="AZ693" s="208">
        <v>0.91400000000000003</v>
      </c>
      <c r="BA693" s="208">
        <v>3.3879999999999999</v>
      </c>
      <c r="BB693" s="21">
        <f>MAX(F693:BA693)</f>
        <v>33.058999999999997</v>
      </c>
      <c r="BC693" s="18"/>
      <c r="BD693" s="22">
        <f t="shared" si="107"/>
        <v>44.434139784946233</v>
      </c>
      <c r="BE693" s="21"/>
      <c r="BG693" s="10"/>
      <c r="BH693" s="21"/>
      <c r="BI693" s="22"/>
      <c r="BJ693" s="21"/>
      <c r="BK693" s="21">
        <v>0</v>
      </c>
      <c r="BL693" s="22">
        <v>9.9176999999999974E-2</v>
      </c>
      <c r="BM693" s="21"/>
      <c r="BN693" s="21">
        <f t="shared" si="108"/>
        <v>0</v>
      </c>
      <c r="BO693" s="22">
        <f t="shared" si="108"/>
        <v>0.39670799999999989</v>
      </c>
      <c r="BP693" s="21">
        <f t="shared" si="108"/>
        <v>0</v>
      </c>
    </row>
    <row r="694" spans="1:68" ht="11.1" hidden="1" customHeight="1" outlineLevel="1" collapsed="1" x14ac:dyDescent="0.2">
      <c r="A694" s="10"/>
      <c r="B694" s="18"/>
      <c r="C694" s="18"/>
      <c r="D694" s="18"/>
      <c r="E694" s="19" t="s">
        <v>627</v>
      </c>
      <c r="F694" s="209">
        <v>6.5060000000000002</v>
      </c>
      <c r="G694" s="209">
        <v>4.734</v>
      </c>
      <c r="H694" s="209">
        <v>2.6720000000000002</v>
      </c>
      <c r="I694" s="240">
        <v>2.9670000000000001</v>
      </c>
      <c r="J694" s="240"/>
      <c r="K694" s="209">
        <v>1.048</v>
      </c>
      <c r="L694" s="209">
        <v>0.123</v>
      </c>
      <c r="M694" s="20"/>
      <c r="N694" s="20"/>
      <c r="O694" s="209">
        <v>0.71299999999999997</v>
      </c>
      <c r="P694" s="209">
        <v>0.247</v>
      </c>
      <c r="Q694" s="209">
        <v>5.226</v>
      </c>
      <c r="R694" s="209">
        <v>4.45</v>
      </c>
      <c r="S694" s="209">
        <v>5.4790000000000001</v>
      </c>
      <c r="T694" s="209">
        <v>4.875</v>
      </c>
      <c r="U694" s="209">
        <v>3.1579999999999999</v>
      </c>
      <c r="V694" s="209">
        <v>1.613</v>
      </c>
      <c r="W694" s="209">
        <v>0.89700000000000002</v>
      </c>
      <c r="X694" s="209">
        <v>0.123</v>
      </c>
      <c r="Y694" s="20"/>
      <c r="Z694" s="20"/>
      <c r="AA694" s="209">
        <v>0.35799999999999998</v>
      </c>
      <c r="AB694" s="209">
        <v>1.911</v>
      </c>
      <c r="AC694" s="209">
        <v>3.9260000000000002</v>
      </c>
      <c r="AD694" s="209">
        <v>4.2619999999999996</v>
      </c>
      <c r="AE694" s="209">
        <v>5.4950000000000001</v>
      </c>
      <c r="AF694" s="209">
        <v>3.931</v>
      </c>
      <c r="AG694" s="209">
        <v>2.9710000000000001</v>
      </c>
      <c r="AH694" s="209">
        <v>1.548</v>
      </c>
      <c r="AI694" s="209">
        <v>1.004</v>
      </c>
      <c r="AJ694" s="209">
        <v>6.6000000000000003E-2</v>
      </c>
      <c r="AK694" s="209">
        <v>0.16500000000000001</v>
      </c>
      <c r="AL694" s="20"/>
      <c r="AM694" s="209">
        <v>0.38200000000000001</v>
      </c>
      <c r="AN694" s="209">
        <v>1.609</v>
      </c>
      <c r="AO694" s="209">
        <v>3.6379999999999999</v>
      </c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1">
        <f>BB695+BB696</f>
        <v>6.5060000000000002</v>
      </c>
      <c r="BC694" s="61">
        <f>BD694</f>
        <v>8.7446236559139798</v>
      </c>
      <c r="BD694" s="22">
        <f t="shared" si="107"/>
        <v>8.7446236559139798</v>
      </c>
      <c r="BE694" s="21">
        <f>BC694-BD694</f>
        <v>0</v>
      </c>
      <c r="BG694" s="10">
        <v>6</v>
      </c>
      <c r="BH694" s="21">
        <f t="shared" ref="BH694:BI793" si="109">(BC694*24*31/1000000)</f>
        <v>6.5060000000000005E-3</v>
      </c>
      <c r="BI694" s="22">
        <f t="shared" si="109"/>
        <v>6.5060000000000005E-3</v>
      </c>
      <c r="BJ694" s="21">
        <f>BH694-BI694</f>
        <v>0</v>
      </c>
      <c r="BK694" s="21">
        <v>1.9518000000000001E-2</v>
      </c>
      <c r="BL694" s="22">
        <v>1.9518000000000001E-2</v>
      </c>
      <c r="BM694" s="21">
        <v>0</v>
      </c>
      <c r="BN694" s="21">
        <f t="shared" si="108"/>
        <v>7.8072000000000003E-2</v>
      </c>
      <c r="BO694" s="22">
        <f t="shared" si="108"/>
        <v>7.8072000000000003E-2</v>
      </c>
      <c r="BP694" s="21">
        <f t="shared" si="108"/>
        <v>0</v>
      </c>
    </row>
    <row r="695" spans="1:68" ht="11.1" hidden="1" customHeight="1" outlineLevel="2" x14ac:dyDescent="0.2">
      <c r="A695" s="10"/>
      <c r="B695" s="18"/>
      <c r="C695" s="18"/>
      <c r="D695" s="18"/>
      <c r="E695" s="23" t="s">
        <v>628</v>
      </c>
      <c r="F695" s="208">
        <v>3.976</v>
      </c>
      <c r="G695" s="208">
        <v>2.8319999999999999</v>
      </c>
      <c r="H695" s="208">
        <v>1.2529999999999999</v>
      </c>
      <c r="I695" s="239">
        <v>1.9179999999999999</v>
      </c>
      <c r="J695" s="239"/>
      <c r="K695" s="208">
        <v>0.56399999999999995</v>
      </c>
      <c r="L695" s="208">
        <v>0.123</v>
      </c>
      <c r="M695" s="24"/>
      <c r="N695" s="24"/>
      <c r="O695" s="208">
        <v>0.496</v>
      </c>
      <c r="P695" s="208">
        <v>0.247</v>
      </c>
      <c r="Q695" s="208">
        <v>2.8889999999999998</v>
      </c>
      <c r="R695" s="208">
        <v>2.536</v>
      </c>
      <c r="S695" s="208">
        <v>3.2639999999999998</v>
      </c>
      <c r="T695" s="208">
        <v>2.9089999999999998</v>
      </c>
      <c r="U695" s="208">
        <v>1.829</v>
      </c>
      <c r="V695" s="208">
        <v>1.069</v>
      </c>
      <c r="W695" s="208">
        <v>0.46899999999999997</v>
      </c>
      <c r="X695" s="208">
        <v>0.123</v>
      </c>
      <c r="Y695" s="24"/>
      <c r="Z695" s="24"/>
      <c r="AA695" s="208">
        <v>0.35799999999999998</v>
      </c>
      <c r="AB695" s="208">
        <v>1.056</v>
      </c>
      <c r="AC695" s="208">
        <v>2.3479999999999999</v>
      </c>
      <c r="AD695" s="208">
        <v>2.5830000000000002</v>
      </c>
      <c r="AE695" s="208">
        <v>3.3439999999999999</v>
      </c>
      <c r="AF695" s="208">
        <v>2.3450000000000002</v>
      </c>
      <c r="AG695" s="208">
        <v>1.714</v>
      </c>
      <c r="AH695" s="208">
        <v>0.80300000000000005</v>
      </c>
      <c r="AI695" s="208">
        <v>0.55400000000000005</v>
      </c>
      <c r="AJ695" s="24"/>
      <c r="AK695" s="208">
        <v>0.16500000000000001</v>
      </c>
      <c r="AL695" s="24"/>
      <c r="AM695" s="208">
        <v>0.38200000000000001</v>
      </c>
      <c r="AN695" s="208">
        <v>0.98</v>
      </c>
      <c r="AO695" s="208">
        <v>2.2589999999999999</v>
      </c>
      <c r="AP695" s="24"/>
      <c r="AQ695" s="24"/>
      <c r="AR695" s="24"/>
      <c r="AS695" s="24"/>
      <c r="AT695" s="24"/>
      <c r="AU695" s="24"/>
      <c r="AV695" s="24"/>
      <c r="AW695" s="24"/>
      <c r="AX695" s="24"/>
      <c r="AY695" s="24"/>
      <c r="AZ695" s="24"/>
      <c r="BA695" s="24"/>
      <c r="BB695" s="21">
        <f>MAX(F695:BA695)</f>
        <v>3.976</v>
      </c>
      <c r="BC695" s="18"/>
      <c r="BD695" s="22">
        <f t="shared" si="107"/>
        <v>5.344086021505376</v>
      </c>
      <c r="BE695" s="21"/>
      <c r="BG695" s="10"/>
      <c r="BH695" s="21"/>
      <c r="BI695" s="22"/>
      <c r="BJ695" s="21"/>
      <c r="BK695" s="21">
        <v>0</v>
      </c>
      <c r="BL695" s="22">
        <v>1.1928000000000001E-2</v>
      </c>
      <c r="BM695" s="21"/>
      <c r="BN695" s="21">
        <f t="shared" si="108"/>
        <v>0</v>
      </c>
      <c r="BO695" s="22">
        <f t="shared" si="108"/>
        <v>4.7712000000000004E-2</v>
      </c>
      <c r="BP695" s="21">
        <f t="shared" si="108"/>
        <v>0</v>
      </c>
    </row>
    <row r="696" spans="1:68" ht="11.1" hidden="1" customHeight="1" outlineLevel="2" x14ac:dyDescent="0.2">
      <c r="A696" s="10"/>
      <c r="B696" s="18"/>
      <c r="C696" s="18"/>
      <c r="D696" s="18"/>
      <c r="E696" s="23" t="s">
        <v>629</v>
      </c>
      <c r="F696" s="208">
        <v>2.5299999999999998</v>
      </c>
      <c r="G696" s="208">
        <v>1.9019999999999999</v>
      </c>
      <c r="H696" s="208">
        <v>1.419</v>
      </c>
      <c r="I696" s="239">
        <v>1.0489999999999999</v>
      </c>
      <c r="J696" s="239"/>
      <c r="K696" s="208">
        <v>0.48399999999999999</v>
      </c>
      <c r="L696" s="24"/>
      <c r="M696" s="24"/>
      <c r="N696" s="24"/>
      <c r="O696" s="208">
        <v>0.217</v>
      </c>
      <c r="P696" s="24"/>
      <c r="Q696" s="208">
        <v>2.3370000000000002</v>
      </c>
      <c r="R696" s="208">
        <v>1.9139999999999999</v>
      </c>
      <c r="S696" s="208">
        <v>2.2149999999999999</v>
      </c>
      <c r="T696" s="208">
        <v>1.966</v>
      </c>
      <c r="U696" s="208">
        <v>1.329</v>
      </c>
      <c r="V696" s="208">
        <v>0.54400000000000004</v>
      </c>
      <c r="W696" s="208">
        <v>0.42799999999999999</v>
      </c>
      <c r="X696" s="24"/>
      <c r="Y696" s="24"/>
      <c r="Z696" s="24"/>
      <c r="AA696" s="24"/>
      <c r="AB696" s="208">
        <v>0.85499999999999998</v>
      </c>
      <c r="AC696" s="208">
        <v>1.5780000000000001</v>
      </c>
      <c r="AD696" s="208">
        <v>1.679</v>
      </c>
      <c r="AE696" s="208">
        <v>2.1509999999999998</v>
      </c>
      <c r="AF696" s="208">
        <v>1.5860000000000001</v>
      </c>
      <c r="AG696" s="208">
        <v>1.2569999999999999</v>
      </c>
      <c r="AH696" s="208">
        <v>0.745</v>
      </c>
      <c r="AI696" s="208">
        <v>0.45</v>
      </c>
      <c r="AJ696" s="208">
        <v>6.6000000000000003E-2</v>
      </c>
      <c r="AK696" s="24"/>
      <c r="AL696" s="24"/>
      <c r="AM696" s="24"/>
      <c r="AN696" s="208">
        <v>0.629</v>
      </c>
      <c r="AO696" s="208">
        <v>1.379</v>
      </c>
      <c r="AP696" s="24"/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1">
        <f>MAX(F696:BA696)</f>
        <v>2.5299999999999998</v>
      </c>
      <c r="BC696" s="18"/>
      <c r="BD696" s="22">
        <f t="shared" si="107"/>
        <v>3.400537634408602</v>
      </c>
      <c r="BE696" s="21"/>
      <c r="BG696" s="10"/>
      <c r="BH696" s="21"/>
      <c r="BI696" s="22"/>
      <c r="BJ696" s="21"/>
      <c r="BK696" s="21">
        <v>0</v>
      </c>
      <c r="BL696" s="22">
        <v>7.5900000000000004E-3</v>
      </c>
      <c r="BM696" s="21"/>
      <c r="BN696" s="21">
        <f t="shared" si="108"/>
        <v>0</v>
      </c>
      <c r="BO696" s="22">
        <f t="shared" si="108"/>
        <v>3.0360000000000002E-2</v>
      </c>
      <c r="BP696" s="21">
        <f t="shared" si="108"/>
        <v>0</v>
      </c>
    </row>
    <row r="697" spans="1:68" ht="11.1" hidden="1" customHeight="1" outlineLevel="1" collapsed="1" x14ac:dyDescent="0.2">
      <c r="A697" s="10"/>
      <c r="B697" s="18"/>
      <c r="C697" s="18"/>
      <c r="D697" s="18"/>
      <c r="E697" s="19" t="s">
        <v>630</v>
      </c>
      <c r="F697" s="209">
        <v>4.3490000000000002</v>
      </c>
      <c r="G697" s="209">
        <v>3.0529999999999999</v>
      </c>
      <c r="H697" s="209">
        <v>2.036</v>
      </c>
      <c r="I697" s="240">
        <v>1.4179999999999999</v>
      </c>
      <c r="J697" s="240"/>
      <c r="K697" s="209">
        <v>0.59599999999999997</v>
      </c>
      <c r="L697" s="209">
        <v>0.111</v>
      </c>
      <c r="M697" s="20"/>
      <c r="N697" s="20"/>
      <c r="O697" s="209">
        <v>0.81599999999999995</v>
      </c>
      <c r="P697" s="209">
        <v>2.8650000000000002</v>
      </c>
      <c r="Q697" s="209">
        <v>5.34</v>
      </c>
      <c r="R697" s="209">
        <v>7.2080000000000002</v>
      </c>
      <c r="S697" s="209">
        <v>7.9580000000000002</v>
      </c>
      <c r="T697" s="209">
        <v>7.6479999999999997</v>
      </c>
      <c r="U697" s="209">
        <v>6.6509999999999998</v>
      </c>
      <c r="V697" s="209">
        <v>4.0819999999999999</v>
      </c>
      <c r="W697" s="209">
        <v>1.359</v>
      </c>
      <c r="X697" s="209">
        <v>0.47399999999999998</v>
      </c>
      <c r="Y697" s="20"/>
      <c r="Z697" s="209">
        <v>0.30399999999999999</v>
      </c>
      <c r="AA697" s="209">
        <v>1.2310000000000001</v>
      </c>
      <c r="AB697" s="209">
        <v>3.41</v>
      </c>
      <c r="AC697" s="209">
        <v>6.3179999999999996</v>
      </c>
      <c r="AD697" s="209">
        <v>6.9039999999999999</v>
      </c>
      <c r="AE697" s="209">
        <v>8.0609999999999999</v>
      </c>
      <c r="AF697" s="209">
        <v>5.8090000000000002</v>
      </c>
      <c r="AG697" s="209">
        <v>5.0830000000000002</v>
      </c>
      <c r="AH697" s="209">
        <v>2.9350000000000001</v>
      </c>
      <c r="AI697" s="209">
        <v>1.9630000000000001</v>
      </c>
      <c r="AJ697" s="20"/>
      <c r="AK697" s="209">
        <v>0.26400000000000001</v>
      </c>
      <c r="AL697" s="209">
        <v>0.09</v>
      </c>
      <c r="AM697" s="209">
        <v>1.718</v>
      </c>
      <c r="AN697" s="209">
        <v>2.8029999999999999</v>
      </c>
      <c r="AO697" s="209">
        <v>5.9349999999999996</v>
      </c>
      <c r="AP697" s="209">
        <v>6.3029999999999999</v>
      </c>
      <c r="AQ697" s="209">
        <v>5.5709999999999997</v>
      </c>
      <c r="AR697" s="209">
        <v>4.1580000000000004</v>
      </c>
      <c r="AS697" s="209">
        <v>3.5139999999999998</v>
      </c>
      <c r="AT697" s="209">
        <v>1.7969999999999999</v>
      </c>
      <c r="AU697" s="209">
        <v>1.0029999999999999</v>
      </c>
      <c r="AV697" s="209">
        <v>0.06</v>
      </c>
      <c r="AW697" s="20"/>
      <c r="AX697" s="209">
        <v>0.13200000000000001</v>
      </c>
      <c r="AY697" s="209">
        <v>0.80300000000000005</v>
      </c>
      <c r="AZ697" s="209">
        <v>1.1890000000000001</v>
      </c>
      <c r="BA697" s="209">
        <v>3.1440000000000001</v>
      </c>
      <c r="BB697" s="21">
        <f>BB698+BB699</f>
        <v>9.3159999999999989</v>
      </c>
      <c r="BC697" s="61">
        <f>BD697</f>
        <v>12.521505376344084</v>
      </c>
      <c r="BD697" s="22">
        <f t="shared" si="107"/>
        <v>12.521505376344084</v>
      </c>
      <c r="BE697" s="21">
        <f>BC697-BD697</f>
        <v>0</v>
      </c>
      <c r="BF697" s="2">
        <v>8.8000000000000007</v>
      </c>
      <c r="BG697" s="10">
        <v>6</v>
      </c>
      <c r="BH697" s="21">
        <f t="shared" si="109"/>
        <v>9.3159999999999996E-3</v>
      </c>
      <c r="BI697" s="22">
        <f t="shared" si="109"/>
        <v>9.3159999999999996E-3</v>
      </c>
      <c r="BJ697" s="21">
        <f>BH697-BI697</f>
        <v>0</v>
      </c>
      <c r="BK697" s="21">
        <v>2.7948000000000001E-2</v>
      </c>
      <c r="BL697" s="22">
        <v>2.7948000000000001E-2</v>
      </c>
      <c r="BM697" s="21">
        <v>0</v>
      </c>
      <c r="BN697" s="21">
        <f t="shared" si="108"/>
        <v>0.111792</v>
      </c>
      <c r="BO697" s="22">
        <f t="shared" si="108"/>
        <v>0.111792</v>
      </c>
      <c r="BP697" s="21">
        <f t="shared" si="108"/>
        <v>0</v>
      </c>
    </row>
    <row r="698" spans="1:68" ht="11.1" hidden="1" customHeight="1" outlineLevel="2" x14ac:dyDescent="0.2">
      <c r="A698" s="10"/>
      <c r="B698" s="18"/>
      <c r="C698" s="18"/>
      <c r="D698" s="18"/>
      <c r="E698" s="23" t="s">
        <v>596</v>
      </c>
      <c r="F698" s="24"/>
      <c r="G698" s="24"/>
      <c r="H698" s="24"/>
      <c r="I698" s="24"/>
      <c r="J698" s="24"/>
      <c r="K698" s="24"/>
      <c r="L698" s="24"/>
      <c r="M698" s="24"/>
      <c r="N698" s="24"/>
      <c r="O698" s="208">
        <v>0.40600000000000003</v>
      </c>
      <c r="P698" s="208">
        <v>1.427</v>
      </c>
      <c r="Q698" s="208">
        <v>3.6970000000000001</v>
      </c>
      <c r="R698" s="208">
        <v>2.6539999999999999</v>
      </c>
      <c r="S698" s="208">
        <v>3.1850000000000001</v>
      </c>
      <c r="T698" s="208">
        <v>3.105</v>
      </c>
      <c r="U698" s="208">
        <v>3.7450000000000001</v>
      </c>
      <c r="V698" s="208">
        <v>2.11</v>
      </c>
      <c r="W698" s="208">
        <v>0.45900000000000002</v>
      </c>
      <c r="X698" s="208">
        <v>0.188</v>
      </c>
      <c r="Y698" s="24"/>
      <c r="Z698" s="24"/>
      <c r="AA698" s="208">
        <v>0.52400000000000002</v>
      </c>
      <c r="AB698" s="208">
        <v>1.456</v>
      </c>
      <c r="AC698" s="208">
        <v>2.4830000000000001</v>
      </c>
      <c r="AD698" s="208">
        <v>2.77</v>
      </c>
      <c r="AE698" s="208">
        <v>2.9849999999999999</v>
      </c>
      <c r="AF698" s="208">
        <v>2.1459999999999999</v>
      </c>
      <c r="AG698" s="208">
        <v>2.278</v>
      </c>
      <c r="AH698" s="208">
        <v>1.4179999999999999</v>
      </c>
      <c r="AI698" s="208">
        <v>0.93600000000000005</v>
      </c>
      <c r="AJ698" s="24"/>
      <c r="AK698" s="24"/>
      <c r="AL698" s="24"/>
      <c r="AM698" s="208">
        <v>0.90900000000000003</v>
      </c>
      <c r="AN698" s="208">
        <v>1.0349999999999999</v>
      </c>
      <c r="AO698" s="208">
        <v>2.0920000000000001</v>
      </c>
      <c r="AP698" s="208">
        <v>2.3180000000000001</v>
      </c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1">
        <f t="shared" ref="BB698:BB713" si="110">MAX(F698:BA698)</f>
        <v>3.7450000000000001</v>
      </c>
      <c r="BC698" s="18"/>
      <c r="BD698" s="22">
        <f t="shared" si="107"/>
        <v>5.033602150537634</v>
      </c>
      <c r="BE698" s="21"/>
      <c r="BG698" s="10"/>
      <c r="BH698" s="21"/>
      <c r="BI698" s="22"/>
      <c r="BJ698" s="21"/>
      <c r="BK698" s="21">
        <v>0</v>
      </c>
      <c r="BL698" s="22">
        <v>1.1234999999999998E-2</v>
      </c>
      <c r="BM698" s="21"/>
      <c r="BN698" s="21">
        <f t="shared" si="108"/>
        <v>0</v>
      </c>
      <c r="BO698" s="22">
        <f t="shared" si="108"/>
        <v>4.4939999999999994E-2</v>
      </c>
      <c r="BP698" s="21">
        <f t="shared" si="108"/>
        <v>0</v>
      </c>
    </row>
    <row r="699" spans="1:68" ht="11.1" hidden="1" customHeight="1" outlineLevel="2" x14ac:dyDescent="0.2">
      <c r="A699" s="10"/>
      <c r="B699" s="18"/>
      <c r="C699" s="18"/>
      <c r="D699" s="18"/>
      <c r="E699" s="23" t="s">
        <v>631</v>
      </c>
      <c r="F699" s="208">
        <v>4.3490000000000002</v>
      </c>
      <c r="G699" s="208">
        <v>3.0529999999999999</v>
      </c>
      <c r="H699" s="208">
        <v>2.036</v>
      </c>
      <c r="I699" s="239">
        <v>1.4179999999999999</v>
      </c>
      <c r="J699" s="239"/>
      <c r="K699" s="208">
        <v>0.59599999999999997</v>
      </c>
      <c r="L699" s="208">
        <v>0.111</v>
      </c>
      <c r="M699" s="24"/>
      <c r="N699" s="24"/>
      <c r="O699" s="208">
        <v>0.41</v>
      </c>
      <c r="P699" s="208">
        <v>1.4379999999999999</v>
      </c>
      <c r="Q699" s="208">
        <v>1.643</v>
      </c>
      <c r="R699" s="208">
        <v>4.5540000000000003</v>
      </c>
      <c r="S699" s="208">
        <v>4.7729999999999997</v>
      </c>
      <c r="T699" s="208">
        <v>4.5430000000000001</v>
      </c>
      <c r="U699" s="208">
        <v>2.9060000000000001</v>
      </c>
      <c r="V699" s="208">
        <v>1.972</v>
      </c>
      <c r="W699" s="208">
        <v>0.9</v>
      </c>
      <c r="X699" s="208">
        <v>0.28599999999999998</v>
      </c>
      <c r="Y699" s="24"/>
      <c r="Z699" s="208">
        <v>0.30399999999999999</v>
      </c>
      <c r="AA699" s="208">
        <v>0.70699999999999996</v>
      </c>
      <c r="AB699" s="208">
        <v>1.954</v>
      </c>
      <c r="AC699" s="208">
        <v>3.835</v>
      </c>
      <c r="AD699" s="208">
        <v>4.1340000000000003</v>
      </c>
      <c r="AE699" s="208">
        <v>5.0759999999999996</v>
      </c>
      <c r="AF699" s="208">
        <v>3.6629999999999998</v>
      </c>
      <c r="AG699" s="208">
        <v>2.8050000000000002</v>
      </c>
      <c r="AH699" s="208">
        <v>1.5169999999999999</v>
      </c>
      <c r="AI699" s="208">
        <v>1.0269999999999999</v>
      </c>
      <c r="AJ699" s="24"/>
      <c r="AK699" s="208">
        <v>0.26400000000000001</v>
      </c>
      <c r="AL699" s="208">
        <v>0.09</v>
      </c>
      <c r="AM699" s="208">
        <v>0.80900000000000005</v>
      </c>
      <c r="AN699" s="208">
        <v>1.768</v>
      </c>
      <c r="AO699" s="208">
        <v>3.843</v>
      </c>
      <c r="AP699" s="208">
        <v>3.9849999999999999</v>
      </c>
      <c r="AQ699" s="208">
        <v>5.5709999999999997</v>
      </c>
      <c r="AR699" s="208">
        <v>4.1580000000000004</v>
      </c>
      <c r="AS699" s="208">
        <v>3.5139999999999998</v>
      </c>
      <c r="AT699" s="208">
        <v>1.7969999999999999</v>
      </c>
      <c r="AU699" s="208">
        <v>1.0029999999999999</v>
      </c>
      <c r="AV699" s="208">
        <v>0.06</v>
      </c>
      <c r="AW699" s="24"/>
      <c r="AX699" s="208">
        <v>0.13200000000000001</v>
      </c>
      <c r="AY699" s="208">
        <v>0.80300000000000005</v>
      </c>
      <c r="AZ699" s="208">
        <v>1.1890000000000001</v>
      </c>
      <c r="BA699" s="208">
        <v>3.1440000000000001</v>
      </c>
      <c r="BB699" s="21">
        <f t="shared" si="110"/>
        <v>5.5709999999999997</v>
      </c>
      <c r="BC699" s="18"/>
      <c r="BD699" s="22">
        <f t="shared" si="107"/>
        <v>7.4879032258064511</v>
      </c>
      <c r="BE699" s="21"/>
      <c r="BG699" s="10"/>
      <c r="BH699" s="21"/>
      <c r="BI699" s="22"/>
      <c r="BJ699" s="21"/>
      <c r="BK699" s="21">
        <v>0</v>
      </c>
      <c r="BL699" s="22">
        <v>1.6712999999999995E-2</v>
      </c>
      <c r="BM699" s="21"/>
      <c r="BN699" s="21">
        <f t="shared" si="108"/>
        <v>0</v>
      </c>
      <c r="BO699" s="22">
        <f t="shared" si="108"/>
        <v>6.6851999999999981E-2</v>
      </c>
      <c r="BP699" s="21">
        <f t="shared" si="108"/>
        <v>0</v>
      </c>
    </row>
    <row r="700" spans="1:68" ht="11.1" hidden="1" customHeight="1" outlineLevel="1" collapsed="1" x14ac:dyDescent="0.2">
      <c r="A700" s="10"/>
      <c r="B700" s="18"/>
      <c r="C700" s="18"/>
      <c r="D700" s="18"/>
      <c r="E700" s="19" t="s">
        <v>632</v>
      </c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9">
        <v>19.024999999999999</v>
      </c>
      <c r="R700" s="209">
        <v>12.375</v>
      </c>
      <c r="S700" s="209">
        <v>16.3</v>
      </c>
      <c r="T700" s="209">
        <v>15.113</v>
      </c>
      <c r="U700" s="209">
        <v>11.769</v>
      </c>
      <c r="V700" s="209">
        <v>5.95</v>
      </c>
      <c r="W700" s="209">
        <v>2.117</v>
      </c>
      <c r="X700" s="20"/>
      <c r="Y700" s="20"/>
      <c r="Z700" s="20"/>
      <c r="AA700" s="20"/>
      <c r="AB700" s="209">
        <v>10.210000000000001</v>
      </c>
      <c r="AC700" s="209">
        <v>13.584</v>
      </c>
      <c r="AD700" s="20"/>
      <c r="AE700" s="209">
        <v>22.285</v>
      </c>
      <c r="AF700" s="209">
        <v>14.974</v>
      </c>
      <c r="AG700" s="209">
        <v>10.319000000000001</v>
      </c>
      <c r="AH700" s="209">
        <v>7.5229999999999997</v>
      </c>
      <c r="AI700" s="209">
        <v>5.9059999999999997</v>
      </c>
      <c r="AJ700" s="20"/>
      <c r="AK700" s="20"/>
      <c r="AL700" s="20"/>
      <c r="AM700" s="20"/>
      <c r="AN700" s="209">
        <v>13.29</v>
      </c>
      <c r="AO700" s="209">
        <v>12.706</v>
      </c>
      <c r="AP700" s="209">
        <v>13.6</v>
      </c>
      <c r="AQ700" s="20"/>
      <c r="AR700" s="209">
        <v>34.668999999999997</v>
      </c>
      <c r="AS700" s="209">
        <v>12.419</v>
      </c>
      <c r="AT700" s="209">
        <v>7.2750000000000004</v>
      </c>
      <c r="AU700" s="209">
        <v>3.6930000000000001</v>
      </c>
      <c r="AV700" s="20"/>
      <c r="AW700" s="20"/>
      <c r="AX700" s="20"/>
      <c r="AY700" s="209">
        <v>2.1469999999999998</v>
      </c>
      <c r="AZ700" s="209">
        <v>11.75</v>
      </c>
      <c r="BA700" s="209">
        <v>9.9160000000000004</v>
      </c>
      <c r="BB700" s="21">
        <f t="shared" si="110"/>
        <v>34.668999999999997</v>
      </c>
      <c r="BC700" s="18">
        <v>110</v>
      </c>
      <c r="BD700" s="22">
        <f t="shared" ref="BD700:BD712" si="111">(BB700/31/24)*1000</f>
        <v>46.598118279569889</v>
      </c>
      <c r="BE700" s="21">
        <f>BC700-BD700</f>
        <v>63.401881720430111</v>
      </c>
      <c r="BF700" s="2">
        <v>110</v>
      </c>
      <c r="BG700" s="10">
        <v>6</v>
      </c>
      <c r="BH700" s="21">
        <f t="shared" si="109"/>
        <v>8.1839999999999996E-2</v>
      </c>
      <c r="BI700" s="22">
        <f t="shared" si="109"/>
        <v>3.4668999999999998E-2</v>
      </c>
      <c r="BJ700" s="21">
        <f>BH700-BI700</f>
        <v>4.7170999999999998E-2</v>
      </c>
      <c r="BK700" s="21">
        <v>0.24551999999999999</v>
      </c>
      <c r="BL700" s="22">
        <v>0.10400699999999999</v>
      </c>
      <c r="BM700" s="21">
        <v>0.141513</v>
      </c>
      <c r="BN700" s="21">
        <f t="shared" si="108"/>
        <v>0.98207999999999995</v>
      </c>
      <c r="BO700" s="22">
        <f t="shared" si="108"/>
        <v>0.41602799999999995</v>
      </c>
      <c r="BP700" s="21">
        <f t="shared" si="108"/>
        <v>0.566052</v>
      </c>
    </row>
    <row r="701" spans="1:68" ht="11.1" hidden="1" customHeight="1" outlineLevel="2" x14ac:dyDescent="0.2">
      <c r="A701" s="10"/>
      <c r="B701" s="18"/>
      <c r="C701" s="18"/>
      <c r="D701" s="18"/>
      <c r="E701" s="23" t="s">
        <v>633</v>
      </c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08">
        <v>19.024999999999999</v>
      </c>
      <c r="R701" s="208">
        <v>12.375</v>
      </c>
      <c r="S701" s="208">
        <v>16.3</v>
      </c>
      <c r="T701" s="208">
        <v>15.113</v>
      </c>
      <c r="U701" s="208">
        <v>11.769</v>
      </c>
      <c r="V701" s="208">
        <v>5.95</v>
      </c>
      <c r="W701" s="208">
        <v>2.117</v>
      </c>
      <c r="X701" s="24"/>
      <c r="Y701" s="24"/>
      <c r="Z701" s="24"/>
      <c r="AA701" s="24"/>
      <c r="AB701" s="208">
        <v>10.210000000000001</v>
      </c>
      <c r="AC701" s="208">
        <v>13.584</v>
      </c>
      <c r="AD701" s="24"/>
      <c r="AE701" s="208">
        <v>22.285</v>
      </c>
      <c r="AF701" s="208">
        <v>14.974</v>
      </c>
      <c r="AG701" s="208">
        <v>10.319000000000001</v>
      </c>
      <c r="AH701" s="208">
        <v>7.5229999999999997</v>
      </c>
      <c r="AI701" s="208">
        <v>5.9059999999999997</v>
      </c>
      <c r="AJ701" s="24"/>
      <c r="AK701" s="24"/>
      <c r="AL701" s="24"/>
      <c r="AM701" s="24"/>
      <c r="AN701" s="208">
        <v>13.29</v>
      </c>
      <c r="AO701" s="208">
        <v>12.706</v>
      </c>
      <c r="AP701" s="208">
        <v>13.6</v>
      </c>
      <c r="AQ701" s="24"/>
      <c r="AR701" s="208">
        <v>34.668999999999997</v>
      </c>
      <c r="AS701" s="208">
        <v>12.419</v>
      </c>
      <c r="AT701" s="208">
        <v>7.2750000000000004</v>
      </c>
      <c r="AU701" s="208">
        <v>3.6930000000000001</v>
      </c>
      <c r="AV701" s="24"/>
      <c r="AW701" s="24"/>
      <c r="AX701" s="24"/>
      <c r="AY701" s="208">
        <v>2.1469999999999998</v>
      </c>
      <c r="AZ701" s="208">
        <v>11.75</v>
      </c>
      <c r="BA701" s="208">
        <v>9.9160000000000004</v>
      </c>
      <c r="BB701" s="21">
        <f t="shared" si="110"/>
        <v>34.668999999999997</v>
      </c>
      <c r="BC701" s="18"/>
      <c r="BD701" s="22">
        <f t="shared" si="111"/>
        <v>46.598118279569889</v>
      </c>
      <c r="BE701" s="21"/>
      <c r="BG701" s="10"/>
      <c r="BH701" s="21"/>
      <c r="BI701" s="22"/>
      <c r="BJ701" s="21"/>
      <c r="BK701" s="21">
        <v>0</v>
      </c>
      <c r="BL701" s="22">
        <v>0.10400699999999999</v>
      </c>
      <c r="BM701" s="21"/>
      <c r="BN701" s="21">
        <f t="shared" si="108"/>
        <v>0</v>
      </c>
      <c r="BO701" s="22">
        <f t="shared" si="108"/>
        <v>0.41602799999999995</v>
      </c>
      <c r="BP701" s="21">
        <f t="shared" si="108"/>
        <v>0</v>
      </c>
    </row>
    <row r="702" spans="1:68" ht="11.1" hidden="1" customHeight="1" outlineLevel="1" collapsed="1" x14ac:dyDescent="0.2">
      <c r="A702" s="10"/>
      <c r="B702" s="18"/>
      <c r="C702" s="18"/>
      <c r="D702" s="18"/>
      <c r="E702" s="19" t="s">
        <v>634</v>
      </c>
      <c r="F702" s="209">
        <v>3.5350000000000001</v>
      </c>
      <c r="G702" s="209">
        <v>2.4209999999999998</v>
      </c>
      <c r="H702" s="209">
        <v>1.792</v>
      </c>
      <c r="I702" s="240">
        <v>1.4850000000000001</v>
      </c>
      <c r="J702" s="240"/>
      <c r="K702" s="209">
        <v>0.622</v>
      </c>
      <c r="L702" s="209">
        <v>0.18099999999999999</v>
      </c>
      <c r="M702" s="20"/>
      <c r="N702" s="209">
        <v>0.23400000000000001</v>
      </c>
      <c r="O702" s="209">
        <v>0.629</v>
      </c>
      <c r="P702" s="209">
        <v>1.508</v>
      </c>
      <c r="Q702" s="209">
        <v>2.36</v>
      </c>
      <c r="R702" s="209">
        <v>2.72</v>
      </c>
      <c r="S702" s="209">
        <v>3.706</v>
      </c>
      <c r="T702" s="209">
        <v>3.2360000000000002</v>
      </c>
      <c r="U702" s="209">
        <v>2.339</v>
      </c>
      <c r="V702" s="209">
        <v>1.214</v>
      </c>
      <c r="W702" s="209">
        <v>0.629</v>
      </c>
      <c r="X702" s="209">
        <v>0.188</v>
      </c>
      <c r="Y702" s="20"/>
      <c r="Z702" s="209">
        <v>0.253</v>
      </c>
      <c r="AA702" s="209">
        <v>0.51800000000000002</v>
      </c>
      <c r="AB702" s="209">
        <v>1.361</v>
      </c>
      <c r="AC702" s="209">
        <v>2.3809999999999998</v>
      </c>
      <c r="AD702" s="209">
        <v>3.7509999999999999</v>
      </c>
      <c r="AE702" s="209">
        <v>3.698</v>
      </c>
      <c r="AF702" s="209">
        <v>2.59</v>
      </c>
      <c r="AG702" s="209">
        <v>2.1960000000000002</v>
      </c>
      <c r="AH702" s="209">
        <v>1.101</v>
      </c>
      <c r="AI702" s="209">
        <v>0.82</v>
      </c>
      <c r="AJ702" s="20"/>
      <c r="AK702" s="209">
        <v>0.307</v>
      </c>
      <c r="AL702" s="20"/>
      <c r="AM702" s="209">
        <v>0.32800000000000001</v>
      </c>
      <c r="AN702" s="209">
        <v>0.82899999999999996</v>
      </c>
      <c r="AO702" s="209">
        <v>1.81</v>
      </c>
      <c r="AP702" s="209">
        <v>2.25</v>
      </c>
      <c r="AQ702" s="209">
        <v>2.4750000000000001</v>
      </c>
      <c r="AR702" s="209">
        <v>2.1739999999999999</v>
      </c>
      <c r="AS702" s="209">
        <v>1.472</v>
      </c>
      <c r="AT702" s="209">
        <v>0.86899999999999999</v>
      </c>
      <c r="AU702" s="209">
        <v>0.47299999999999998</v>
      </c>
      <c r="AV702" s="209">
        <v>5.6000000000000001E-2</v>
      </c>
      <c r="AW702" s="20"/>
      <c r="AX702" s="20"/>
      <c r="AY702" s="209">
        <v>0.44400000000000001</v>
      </c>
      <c r="AZ702" s="209">
        <v>0.51900000000000002</v>
      </c>
      <c r="BA702" s="209">
        <v>1.391</v>
      </c>
      <c r="BB702" s="21">
        <f t="shared" si="110"/>
        <v>3.7509999999999999</v>
      </c>
      <c r="BC702" s="61">
        <f>BD702</f>
        <v>5.0416666666666661</v>
      </c>
      <c r="BD702" s="22">
        <f t="shared" si="111"/>
        <v>5.0416666666666661</v>
      </c>
      <c r="BE702" s="21">
        <f>BC702-BD702</f>
        <v>0</v>
      </c>
      <c r="BF702" s="2">
        <v>4.55</v>
      </c>
      <c r="BG702" s="10">
        <v>6</v>
      </c>
      <c r="BH702" s="21">
        <f>(BC702*24*31/1000000)</f>
        <v>3.7509999999999996E-3</v>
      </c>
      <c r="BI702" s="22">
        <f>(BD702*24*31/1000000)</f>
        <v>3.7509999999999996E-3</v>
      </c>
      <c r="BJ702" s="21">
        <f>BH702-BI702</f>
        <v>0</v>
      </c>
      <c r="BK702" s="21">
        <v>1.1252999999999999E-2</v>
      </c>
      <c r="BL702" s="22">
        <v>1.1252999999999999E-2</v>
      </c>
      <c r="BM702" s="21">
        <v>0</v>
      </c>
      <c r="BN702" s="21">
        <f t="shared" si="108"/>
        <v>4.5011999999999996E-2</v>
      </c>
      <c r="BO702" s="22">
        <f t="shared" si="108"/>
        <v>4.5011999999999996E-2</v>
      </c>
      <c r="BP702" s="21">
        <f t="shared" si="108"/>
        <v>0</v>
      </c>
    </row>
    <row r="703" spans="1:68" ht="11.1" hidden="1" customHeight="1" outlineLevel="2" x14ac:dyDescent="0.2">
      <c r="A703" s="10"/>
      <c r="B703" s="18"/>
      <c r="C703" s="18"/>
      <c r="D703" s="18"/>
      <c r="E703" s="23" t="s">
        <v>635</v>
      </c>
      <c r="F703" s="208">
        <v>3.5350000000000001</v>
      </c>
      <c r="G703" s="208">
        <v>2.4209999999999998</v>
      </c>
      <c r="H703" s="208">
        <v>1.792</v>
      </c>
      <c r="I703" s="239">
        <v>1.4850000000000001</v>
      </c>
      <c r="J703" s="239"/>
      <c r="K703" s="208">
        <v>0.622</v>
      </c>
      <c r="L703" s="208">
        <v>0.18099999999999999</v>
      </c>
      <c r="M703" s="24"/>
      <c r="N703" s="208">
        <v>0.23400000000000001</v>
      </c>
      <c r="O703" s="208">
        <v>0.629</v>
      </c>
      <c r="P703" s="208">
        <v>1.508</v>
      </c>
      <c r="Q703" s="208">
        <v>2.36</v>
      </c>
      <c r="R703" s="208">
        <v>2.72</v>
      </c>
      <c r="S703" s="208">
        <v>3.706</v>
      </c>
      <c r="T703" s="208">
        <v>3.2360000000000002</v>
      </c>
      <c r="U703" s="208">
        <v>2.339</v>
      </c>
      <c r="V703" s="208">
        <v>1.214</v>
      </c>
      <c r="W703" s="208">
        <v>0.629</v>
      </c>
      <c r="X703" s="208">
        <v>0.188</v>
      </c>
      <c r="Y703" s="24"/>
      <c r="Z703" s="208">
        <v>0.253</v>
      </c>
      <c r="AA703" s="208">
        <v>0.51800000000000002</v>
      </c>
      <c r="AB703" s="208">
        <v>1.361</v>
      </c>
      <c r="AC703" s="208">
        <v>2.3809999999999998</v>
      </c>
      <c r="AD703" s="208">
        <v>3.7509999999999999</v>
      </c>
      <c r="AE703" s="208">
        <v>3.698</v>
      </c>
      <c r="AF703" s="208">
        <v>2.59</v>
      </c>
      <c r="AG703" s="208">
        <v>2.1960000000000002</v>
      </c>
      <c r="AH703" s="208">
        <v>1.101</v>
      </c>
      <c r="AI703" s="208">
        <v>0.82</v>
      </c>
      <c r="AJ703" s="24"/>
      <c r="AK703" s="208">
        <v>0.307</v>
      </c>
      <c r="AL703" s="24"/>
      <c r="AM703" s="208">
        <v>0.32800000000000001</v>
      </c>
      <c r="AN703" s="208">
        <v>0.82899999999999996</v>
      </c>
      <c r="AO703" s="208">
        <v>1.81</v>
      </c>
      <c r="AP703" s="208">
        <v>2.25</v>
      </c>
      <c r="AQ703" s="208">
        <v>2.4750000000000001</v>
      </c>
      <c r="AR703" s="208">
        <v>2.1739999999999999</v>
      </c>
      <c r="AS703" s="208">
        <v>1.472</v>
      </c>
      <c r="AT703" s="208">
        <v>0.86899999999999999</v>
      </c>
      <c r="AU703" s="208">
        <v>0.47299999999999998</v>
      </c>
      <c r="AV703" s="208">
        <v>5.6000000000000001E-2</v>
      </c>
      <c r="AW703" s="24"/>
      <c r="AX703" s="24"/>
      <c r="AY703" s="208">
        <v>0.44400000000000001</v>
      </c>
      <c r="AZ703" s="208">
        <v>0.51900000000000002</v>
      </c>
      <c r="BA703" s="208">
        <v>1.391</v>
      </c>
      <c r="BB703" s="21">
        <f t="shared" si="110"/>
        <v>3.7509999999999999</v>
      </c>
      <c r="BC703" s="18"/>
      <c r="BD703" s="22">
        <f t="shared" si="111"/>
        <v>5.0416666666666661</v>
      </c>
      <c r="BE703" s="21"/>
      <c r="BG703" s="10"/>
      <c r="BH703" s="21"/>
      <c r="BI703" s="22"/>
      <c r="BJ703" s="21"/>
      <c r="BK703" s="21">
        <v>0</v>
      </c>
      <c r="BL703" s="22">
        <v>1.1252999999999999E-2</v>
      </c>
      <c r="BM703" s="21"/>
      <c r="BN703" s="21">
        <f t="shared" si="108"/>
        <v>0</v>
      </c>
      <c r="BO703" s="22">
        <f t="shared" si="108"/>
        <v>4.5011999999999996E-2</v>
      </c>
      <c r="BP703" s="21">
        <f t="shared" si="108"/>
        <v>0</v>
      </c>
    </row>
    <row r="704" spans="1:68" ht="11.1" hidden="1" customHeight="1" outlineLevel="1" collapsed="1" x14ac:dyDescent="0.2">
      <c r="A704" s="10"/>
      <c r="B704" s="18"/>
      <c r="C704" s="18"/>
      <c r="D704" s="18"/>
      <c r="E704" s="19" t="s">
        <v>636</v>
      </c>
      <c r="F704" s="209">
        <v>94.352000000000004</v>
      </c>
      <c r="G704" s="209">
        <v>65.31</v>
      </c>
      <c r="H704" s="209">
        <v>43.668999999999997</v>
      </c>
      <c r="I704" s="240">
        <v>33.72</v>
      </c>
      <c r="J704" s="240"/>
      <c r="K704" s="209">
        <v>17.951000000000001</v>
      </c>
      <c r="L704" s="20"/>
      <c r="M704" s="20"/>
      <c r="N704" s="20"/>
      <c r="O704" s="209">
        <v>11.315</v>
      </c>
      <c r="P704" s="209">
        <v>62.996000000000002</v>
      </c>
      <c r="Q704" s="209">
        <v>64.650999999999996</v>
      </c>
      <c r="R704" s="209">
        <v>66.432000000000002</v>
      </c>
      <c r="S704" s="209">
        <v>84.644999999999996</v>
      </c>
      <c r="T704" s="209">
        <v>76.204999999999998</v>
      </c>
      <c r="U704" s="209">
        <v>58.816000000000003</v>
      </c>
      <c r="V704" s="209">
        <v>49.290999999999997</v>
      </c>
      <c r="W704" s="209">
        <v>25.471</v>
      </c>
      <c r="X704" s="20"/>
      <c r="Y704" s="20"/>
      <c r="Z704" s="20"/>
      <c r="AA704" s="209">
        <v>16.696999999999999</v>
      </c>
      <c r="AB704" s="209">
        <v>44.600999999999999</v>
      </c>
      <c r="AC704" s="209">
        <v>76.477999999999994</v>
      </c>
      <c r="AD704" s="209">
        <v>87.938000000000002</v>
      </c>
      <c r="AE704" s="209">
        <v>90.156999999999996</v>
      </c>
      <c r="AF704" s="209">
        <v>87.117000000000004</v>
      </c>
      <c r="AG704" s="209">
        <v>45.235999999999997</v>
      </c>
      <c r="AH704" s="209">
        <v>32.640999999999998</v>
      </c>
      <c r="AI704" s="209">
        <v>29.335000000000001</v>
      </c>
      <c r="AJ704" s="20"/>
      <c r="AK704" s="20"/>
      <c r="AL704" s="20"/>
      <c r="AM704" s="209">
        <v>18.669</v>
      </c>
      <c r="AN704" s="209">
        <v>20.030999999999999</v>
      </c>
      <c r="AO704" s="209">
        <v>107.1</v>
      </c>
      <c r="AP704" s="209">
        <v>52.624000000000002</v>
      </c>
      <c r="AQ704" s="20"/>
      <c r="AR704" s="209">
        <v>157.36199999999999</v>
      </c>
      <c r="AS704" s="209">
        <v>74.403999999999996</v>
      </c>
      <c r="AT704" s="209">
        <v>34.145000000000003</v>
      </c>
      <c r="AU704" s="209">
        <v>19</v>
      </c>
      <c r="AV704" s="20"/>
      <c r="AW704" s="20"/>
      <c r="AX704" s="20"/>
      <c r="AY704" s="209">
        <v>13.023</v>
      </c>
      <c r="AZ704" s="209">
        <v>25.975000000000001</v>
      </c>
      <c r="BA704" s="209">
        <v>58.375999999999998</v>
      </c>
      <c r="BB704" s="21">
        <f t="shared" si="110"/>
        <v>157.36199999999999</v>
      </c>
      <c r="BC704" s="61">
        <f>BD704</f>
        <v>211.50806451612902</v>
      </c>
      <c r="BD704" s="22">
        <f t="shared" si="111"/>
        <v>211.50806451612902</v>
      </c>
      <c r="BE704" s="21">
        <f>BC704-BD704</f>
        <v>0</v>
      </c>
      <c r="BF704" s="2">
        <v>211.68</v>
      </c>
      <c r="BG704" s="10">
        <v>5</v>
      </c>
      <c r="BH704" s="21">
        <f t="shared" si="109"/>
        <v>0.157362</v>
      </c>
      <c r="BI704" s="22">
        <f t="shared" si="109"/>
        <v>0.157362</v>
      </c>
      <c r="BJ704" s="21">
        <f>BH704-BI704</f>
        <v>0</v>
      </c>
      <c r="BK704" s="21">
        <v>0.47208600000000001</v>
      </c>
      <c r="BL704" s="22">
        <v>0.47208600000000001</v>
      </c>
      <c r="BM704" s="21">
        <v>0</v>
      </c>
      <c r="BN704" s="21">
        <f t="shared" si="108"/>
        <v>1.888344</v>
      </c>
      <c r="BO704" s="22">
        <f t="shared" si="108"/>
        <v>1.888344</v>
      </c>
      <c r="BP704" s="21">
        <f t="shared" si="108"/>
        <v>0</v>
      </c>
    </row>
    <row r="705" spans="1:68" ht="11.1" hidden="1" customHeight="1" outlineLevel="2" x14ac:dyDescent="0.2">
      <c r="A705" s="10"/>
      <c r="B705" s="18"/>
      <c r="C705" s="18"/>
      <c r="D705" s="18"/>
      <c r="E705" s="23" t="s">
        <v>637</v>
      </c>
      <c r="F705" s="208">
        <v>94.352000000000004</v>
      </c>
      <c r="G705" s="208">
        <v>65.31</v>
      </c>
      <c r="H705" s="208">
        <v>43.668999999999997</v>
      </c>
      <c r="I705" s="239">
        <v>33.72</v>
      </c>
      <c r="J705" s="239"/>
      <c r="K705" s="208">
        <v>17.951000000000001</v>
      </c>
      <c r="L705" s="24"/>
      <c r="M705" s="24"/>
      <c r="N705" s="24"/>
      <c r="O705" s="208">
        <v>11.315</v>
      </c>
      <c r="P705" s="208">
        <v>62.996000000000002</v>
      </c>
      <c r="Q705" s="208">
        <v>64.650999999999996</v>
      </c>
      <c r="R705" s="208">
        <v>66.432000000000002</v>
      </c>
      <c r="S705" s="208">
        <v>84.644999999999996</v>
      </c>
      <c r="T705" s="208">
        <v>76.204999999999998</v>
      </c>
      <c r="U705" s="208">
        <v>58.816000000000003</v>
      </c>
      <c r="V705" s="208">
        <v>49.290999999999997</v>
      </c>
      <c r="W705" s="208">
        <v>25.471</v>
      </c>
      <c r="X705" s="24"/>
      <c r="Y705" s="24"/>
      <c r="Z705" s="24"/>
      <c r="AA705" s="208">
        <v>16.696999999999999</v>
      </c>
      <c r="AB705" s="208">
        <v>44.600999999999999</v>
      </c>
      <c r="AC705" s="208">
        <v>76.477999999999994</v>
      </c>
      <c r="AD705" s="208">
        <v>87.938000000000002</v>
      </c>
      <c r="AE705" s="208">
        <v>90.156999999999996</v>
      </c>
      <c r="AF705" s="208">
        <v>87.117000000000004</v>
      </c>
      <c r="AG705" s="208">
        <v>45.235999999999997</v>
      </c>
      <c r="AH705" s="208">
        <v>32.640999999999998</v>
      </c>
      <c r="AI705" s="208">
        <v>29.335000000000001</v>
      </c>
      <c r="AJ705" s="24"/>
      <c r="AK705" s="24"/>
      <c r="AL705" s="24"/>
      <c r="AM705" s="208">
        <v>18.669</v>
      </c>
      <c r="AN705" s="208">
        <v>20.030999999999999</v>
      </c>
      <c r="AO705" s="208">
        <v>107.1</v>
      </c>
      <c r="AP705" s="208">
        <v>52.624000000000002</v>
      </c>
      <c r="AQ705" s="24"/>
      <c r="AR705" s="208">
        <v>157.36199999999999</v>
      </c>
      <c r="AS705" s="208">
        <v>74.403999999999996</v>
      </c>
      <c r="AT705" s="208">
        <v>34.145000000000003</v>
      </c>
      <c r="AU705" s="208">
        <v>19</v>
      </c>
      <c r="AV705" s="24"/>
      <c r="AW705" s="24"/>
      <c r="AX705" s="24"/>
      <c r="AY705" s="208">
        <v>13.023</v>
      </c>
      <c r="AZ705" s="208">
        <v>25.975000000000001</v>
      </c>
      <c r="BA705" s="208">
        <v>58.375999999999998</v>
      </c>
      <c r="BB705" s="21">
        <f t="shared" si="110"/>
        <v>157.36199999999999</v>
      </c>
      <c r="BC705" s="18"/>
      <c r="BD705" s="22">
        <f t="shared" si="111"/>
        <v>211.50806451612902</v>
      </c>
      <c r="BE705" s="21"/>
      <c r="BG705" s="10"/>
      <c r="BH705" s="21"/>
      <c r="BI705" s="22"/>
      <c r="BJ705" s="21"/>
      <c r="BK705" s="21">
        <v>0</v>
      </c>
      <c r="BL705" s="22">
        <v>0.47208600000000001</v>
      </c>
      <c r="BM705" s="21"/>
      <c r="BN705" s="21">
        <f t="shared" ref="BN705:BP805" si="112">BK705*4</f>
        <v>0</v>
      </c>
      <c r="BO705" s="22">
        <f t="shared" si="112"/>
        <v>1.888344</v>
      </c>
      <c r="BP705" s="21">
        <f t="shared" si="112"/>
        <v>0</v>
      </c>
    </row>
    <row r="706" spans="1:68" ht="11.1" hidden="1" customHeight="1" outlineLevel="1" collapsed="1" x14ac:dyDescent="0.2">
      <c r="A706" s="10"/>
      <c r="B706" s="18"/>
      <c r="C706" s="18"/>
      <c r="D706" s="18"/>
      <c r="E706" s="19" t="s">
        <v>638</v>
      </c>
      <c r="F706" s="209">
        <v>0.6</v>
      </c>
      <c r="G706" s="209">
        <v>0.66600000000000004</v>
      </c>
      <c r="H706" s="209">
        <v>0.36299999999999999</v>
      </c>
      <c r="I706" s="240">
        <v>0.26200000000000001</v>
      </c>
      <c r="J706" s="240"/>
      <c r="K706" s="209">
        <v>0.114</v>
      </c>
      <c r="L706" s="20"/>
      <c r="M706" s="20"/>
      <c r="N706" s="20"/>
      <c r="O706" s="209">
        <v>0.107</v>
      </c>
      <c r="P706" s="209">
        <v>0.28399999999999997</v>
      </c>
      <c r="Q706" s="209">
        <v>0.45600000000000002</v>
      </c>
      <c r="R706" s="209">
        <v>0.54300000000000004</v>
      </c>
      <c r="S706" s="209">
        <v>0.70799999999999996</v>
      </c>
      <c r="T706" s="209">
        <v>0.55300000000000005</v>
      </c>
      <c r="U706" s="209">
        <v>0.61799999999999999</v>
      </c>
      <c r="V706" s="209">
        <v>0.27400000000000002</v>
      </c>
      <c r="W706" s="209">
        <v>0.189</v>
      </c>
      <c r="X706" s="20"/>
      <c r="Y706" s="20"/>
      <c r="Z706" s="20"/>
      <c r="AA706" s="20"/>
      <c r="AB706" s="209">
        <v>6.9000000000000006E-2</v>
      </c>
      <c r="AC706" s="209">
        <v>0.41199999999999998</v>
      </c>
      <c r="AD706" s="209">
        <v>0.42799999999999999</v>
      </c>
      <c r="AE706" s="209">
        <v>0.66200000000000003</v>
      </c>
      <c r="AF706" s="209">
        <v>0.41899999999999998</v>
      </c>
      <c r="AG706" s="209">
        <v>0.377</v>
      </c>
      <c r="AH706" s="209">
        <v>0.17599999999999999</v>
      </c>
      <c r="AI706" s="209">
        <v>0.14599999999999999</v>
      </c>
      <c r="AJ706" s="20"/>
      <c r="AK706" s="20"/>
      <c r="AL706" s="20"/>
      <c r="AM706" s="20"/>
      <c r="AN706" s="209">
        <v>0.249</v>
      </c>
      <c r="AO706" s="209">
        <v>0.49099999999999999</v>
      </c>
      <c r="AP706" s="209">
        <v>0.41499999999999998</v>
      </c>
      <c r="AQ706" s="209">
        <v>0.56299999999999994</v>
      </c>
      <c r="AR706" s="209">
        <v>0.36899999999999999</v>
      </c>
      <c r="AS706" s="209">
        <v>0.47299999999999998</v>
      </c>
      <c r="AT706" s="209">
        <v>0.187</v>
      </c>
      <c r="AU706" s="209">
        <v>0.155</v>
      </c>
      <c r="AV706" s="20"/>
      <c r="AW706" s="20"/>
      <c r="AX706" s="20"/>
      <c r="AY706" s="20"/>
      <c r="AZ706" s="209">
        <v>0.112</v>
      </c>
      <c r="BA706" s="209">
        <v>0.36199999999999999</v>
      </c>
      <c r="BB706" s="21">
        <f t="shared" si="110"/>
        <v>0.70799999999999996</v>
      </c>
      <c r="BC706" s="18">
        <v>2.34</v>
      </c>
      <c r="BD706" s="22">
        <f t="shared" si="111"/>
        <v>0.95161290322580638</v>
      </c>
      <c r="BE706" s="21">
        <f>BC706-BD706</f>
        <v>1.3883870967741934</v>
      </c>
      <c r="BF706" s="2">
        <v>2.34</v>
      </c>
      <c r="BG706" s="10">
        <v>6</v>
      </c>
      <c r="BH706" s="21">
        <f t="shared" si="109"/>
        <v>1.7409599999999997E-3</v>
      </c>
      <c r="BI706" s="22">
        <f t="shared" si="109"/>
        <v>7.0799999999999986E-4</v>
      </c>
      <c r="BJ706" s="21">
        <f>BH706-BI706</f>
        <v>1.0329599999999999E-3</v>
      </c>
      <c r="BK706" s="21">
        <v>5.2228799999999992E-3</v>
      </c>
      <c r="BL706" s="22">
        <v>2.1239999999999996E-3</v>
      </c>
      <c r="BM706" s="21">
        <v>3.0988799999999996E-3</v>
      </c>
      <c r="BN706" s="21">
        <f t="shared" si="112"/>
        <v>2.0891519999999997E-2</v>
      </c>
      <c r="BO706" s="22">
        <f t="shared" si="112"/>
        <v>8.4959999999999983E-3</v>
      </c>
      <c r="BP706" s="21">
        <f t="shared" si="112"/>
        <v>1.2395519999999998E-2</v>
      </c>
    </row>
    <row r="707" spans="1:68" ht="11.1" hidden="1" customHeight="1" outlineLevel="2" x14ac:dyDescent="0.2">
      <c r="A707" s="10"/>
      <c r="B707" s="18"/>
      <c r="C707" s="18"/>
      <c r="D707" s="18"/>
      <c r="E707" s="23" t="s">
        <v>639</v>
      </c>
      <c r="F707" s="208">
        <v>0.6</v>
      </c>
      <c r="G707" s="208">
        <v>0.66600000000000004</v>
      </c>
      <c r="H707" s="208">
        <v>0.36299999999999999</v>
      </c>
      <c r="I707" s="239">
        <v>0.26200000000000001</v>
      </c>
      <c r="J707" s="239"/>
      <c r="K707" s="208">
        <v>0.114</v>
      </c>
      <c r="L707" s="24"/>
      <c r="M707" s="24"/>
      <c r="N707" s="24"/>
      <c r="O707" s="208">
        <v>0.107</v>
      </c>
      <c r="P707" s="208">
        <v>0.28399999999999997</v>
      </c>
      <c r="Q707" s="208">
        <v>0.45600000000000002</v>
      </c>
      <c r="R707" s="208">
        <v>0.54300000000000004</v>
      </c>
      <c r="S707" s="208">
        <v>0.70799999999999996</v>
      </c>
      <c r="T707" s="208">
        <v>0.55300000000000005</v>
      </c>
      <c r="U707" s="208">
        <v>0.61799999999999999</v>
      </c>
      <c r="V707" s="208">
        <v>0.27400000000000002</v>
      </c>
      <c r="W707" s="208">
        <v>0.189</v>
      </c>
      <c r="X707" s="24"/>
      <c r="Y707" s="24"/>
      <c r="Z707" s="24"/>
      <c r="AA707" s="24"/>
      <c r="AB707" s="208">
        <v>6.9000000000000006E-2</v>
      </c>
      <c r="AC707" s="208">
        <v>0.41199999999999998</v>
      </c>
      <c r="AD707" s="208">
        <v>0.42799999999999999</v>
      </c>
      <c r="AE707" s="208">
        <v>0.66200000000000003</v>
      </c>
      <c r="AF707" s="208">
        <v>0.41899999999999998</v>
      </c>
      <c r="AG707" s="208">
        <v>0.377</v>
      </c>
      <c r="AH707" s="208">
        <v>0.17599999999999999</v>
      </c>
      <c r="AI707" s="208">
        <v>0.14599999999999999</v>
      </c>
      <c r="AJ707" s="24"/>
      <c r="AK707" s="24"/>
      <c r="AL707" s="24"/>
      <c r="AM707" s="24"/>
      <c r="AN707" s="208">
        <v>0.249</v>
      </c>
      <c r="AO707" s="208">
        <v>0.49099999999999999</v>
      </c>
      <c r="AP707" s="208">
        <v>0.41499999999999998</v>
      </c>
      <c r="AQ707" s="208">
        <v>0.56299999999999994</v>
      </c>
      <c r="AR707" s="208">
        <v>0.36899999999999999</v>
      </c>
      <c r="AS707" s="208">
        <v>0.47299999999999998</v>
      </c>
      <c r="AT707" s="208">
        <v>0.187</v>
      </c>
      <c r="AU707" s="208">
        <v>0.155</v>
      </c>
      <c r="AV707" s="24"/>
      <c r="AW707" s="24"/>
      <c r="AX707" s="24"/>
      <c r="AY707" s="24"/>
      <c r="AZ707" s="208">
        <v>0.112</v>
      </c>
      <c r="BA707" s="208">
        <v>0.36199999999999999</v>
      </c>
      <c r="BB707" s="21">
        <f t="shared" si="110"/>
        <v>0.70799999999999996</v>
      </c>
      <c r="BC707" s="18"/>
      <c r="BD707" s="22">
        <f t="shared" si="111"/>
        <v>0.95161290322580638</v>
      </c>
      <c r="BE707" s="21"/>
      <c r="BG707" s="10"/>
      <c r="BH707" s="21"/>
      <c r="BI707" s="22"/>
      <c r="BJ707" s="21"/>
      <c r="BK707" s="21">
        <v>0</v>
      </c>
      <c r="BL707" s="22">
        <v>2.1239999999999996E-3</v>
      </c>
      <c r="BM707" s="21"/>
      <c r="BN707" s="21">
        <f t="shared" si="112"/>
        <v>0</v>
      </c>
      <c r="BO707" s="22">
        <f t="shared" si="112"/>
        <v>8.4959999999999983E-3</v>
      </c>
      <c r="BP707" s="21">
        <f t="shared" si="112"/>
        <v>0</v>
      </c>
    </row>
    <row r="708" spans="1:68" ht="11.1" hidden="1" customHeight="1" outlineLevel="1" collapsed="1" x14ac:dyDescent="0.2">
      <c r="A708" s="10"/>
      <c r="B708" s="18"/>
      <c r="C708" s="18"/>
      <c r="D708" s="18"/>
      <c r="E708" s="19" t="s">
        <v>172</v>
      </c>
      <c r="F708" s="209">
        <v>5.2</v>
      </c>
      <c r="G708" s="209">
        <v>3.9820000000000002</v>
      </c>
      <c r="H708" s="209">
        <v>3.08</v>
      </c>
      <c r="I708" s="240">
        <v>2.6429999999999998</v>
      </c>
      <c r="J708" s="240"/>
      <c r="K708" s="209">
        <v>1.607</v>
      </c>
      <c r="L708" s="20"/>
      <c r="M708" s="20"/>
      <c r="N708" s="20"/>
      <c r="O708" s="209">
        <v>0.96199999999999997</v>
      </c>
      <c r="P708" s="209">
        <v>2.2440000000000002</v>
      </c>
      <c r="Q708" s="209">
        <v>3.512</v>
      </c>
      <c r="R708" s="209">
        <v>4.1779999999999999</v>
      </c>
      <c r="S708" s="209">
        <v>5.3010000000000002</v>
      </c>
      <c r="T708" s="209">
        <v>4.9290000000000003</v>
      </c>
      <c r="U708" s="209">
        <v>3.3050000000000002</v>
      </c>
      <c r="V708" s="209">
        <v>2.1629999999999998</v>
      </c>
      <c r="W708" s="209">
        <v>1.5640000000000001</v>
      </c>
      <c r="X708" s="209">
        <v>0.20699999999999999</v>
      </c>
      <c r="Y708" s="20"/>
      <c r="Z708" s="20"/>
      <c r="AA708" s="20"/>
      <c r="AB708" s="209">
        <v>1.9610000000000001</v>
      </c>
      <c r="AC708" s="209">
        <v>4.4400000000000004</v>
      </c>
      <c r="AD708" s="209">
        <v>4.5949999999999998</v>
      </c>
      <c r="AE708" s="209">
        <v>6.03</v>
      </c>
      <c r="AF708" s="209">
        <v>4.8869999999999996</v>
      </c>
      <c r="AG708" s="209">
        <v>2.6040000000000001</v>
      </c>
      <c r="AH708" s="209">
        <v>1.5580000000000001</v>
      </c>
      <c r="AI708" s="209">
        <v>1.5429999999999999</v>
      </c>
      <c r="AJ708" s="20"/>
      <c r="AK708" s="20"/>
      <c r="AL708" s="20"/>
      <c r="AM708" s="209">
        <v>1.141</v>
      </c>
      <c r="AN708" s="209">
        <v>2.2490000000000001</v>
      </c>
      <c r="AO708" s="209">
        <v>4.1980000000000004</v>
      </c>
      <c r="AP708" s="209">
        <v>5.4589999999999996</v>
      </c>
      <c r="AQ708" s="209">
        <v>5.3419999999999996</v>
      </c>
      <c r="AR708" s="209">
        <v>5.5590000000000002</v>
      </c>
      <c r="AS708" s="209">
        <v>4.0129999999999999</v>
      </c>
      <c r="AT708" s="209">
        <v>2.0139999999999998</v>
      </c>
      <c r="AU708" s="209">
        <v>1.9059999999999999</v>
      </c>
      <c r="AV708" s="20"/>
      <c r="AW708" s="20"/>
      <c r="AX708" s="20"/>
      <c r="AY708" s="209">
        <v>1.002</v>
      </c>
      <c r="AZ708" s="209">
        <v>1.7170000000000001</v>
      </c>
      <c r="BA708" s="209">
        <v>4.5410000000000004</v>
      </c>
      <c r="BB708" s="21">
        <f t="shared" si="110"/>
        <v>6.03</v>
      </c>
      <c r="BC708" s="18">
        <v>9.24</v>
      </c>
      <c r="BD708" s="22">
        <f t="shared" si="111"/>
        <v>8.1048387096774182</v>
      </c>
      <c r="BE708" s="21">
        <f>BC708-BD708</f>
        <v>1.1351612903225821</v>
      </c>
      <c r="BF708" s="2">
        <v>9.24</v>
      </c>
      <c r="BG708" s="10">
        <v>6</v>
      </c>
      <c r="BH708" s="21">
        <f t="shared" si="109"/>
        <v>6.8745599999999992E-3</v>
      </c>
      <c r="BI708" s="22">
        <f t="shared" si="109"/>
        <v>6.0299999999999998E-3</v>
      </c>
      <c r="BJ708" s="21">
        <f>BH708-BI708</f>
        <v>8.4455999999999941E-4</v>
      </c>
      <c r="BK708" s="21">
        <v>2.0623679999999998E-2</v>
      </c>
      <c r="BL708" s="22">
        <v>1.8089999999999998E-2</v>
      </c>
      <c r="BM708" s="21">
        <v>2.53368E-3</v>
      </c>
      <c r="BN708" s="21">
        <f t="shared" si="112"/>
        <v>8.2494719999999994E-2</v>
      </c>
      <c r="BO708" s="22">
        <f t="shared" si="112"/>
        <v>7.2359999999999994E-2</v>
      </c>
      <c r="BP708" s="21">
        <f t="shared" si="112"/>
        <v>1.013472E-2</v>
      </c>
    </row>
    <row r="709" spans="1:68" ht="11.1" hidden="1" customHeight="1" outlineLevel="2" x14ac:dyDescent="0.2">
      <c r="A709" s="10"/>
      <c r="B709" s="18"/>
      <c r="C709" s="18"/>
      <c r="D709" s="18"/>
      <c r="E709" s="23" t="s">
        <v>640</v>
      </c>
      <c r="F709" s="208">
        <v>5.2</v>
      </c>
      <c r="G709" s="208">
        <v>3.9820000000000002</v>
      </c>
      <c r="H709" s="208">
        <v>3.08</v>
      </c>
      <c r="I709" s="239">
        <v>2.6429999999999998</v>
      </c>
      <c r="J709" s="239"/>
      <c r="K709" s="208">
        <v>1.607</v>
      </c>
      <c r="L709" s="24"/>
      <c r="M709" s="24"/>
      <c r="N709" s="24"/>
      <c r="O709" s="208">
        <v>0.96199999999999997</v>
      </c>
      <c r="P709" s="208">
        <v>2.2440000000000002</v>
      </c>
      <c r="Q709" s="208">
        <v>3.512</v>
      </c>
      <c r="R709" s="208">
        <v>4.1779999999999999</v>
      </c>
      <c r="S709" s="208">
        <v>5.3010000000000002</v>
      </c>
      <c r="T709" s="208">
        <v>4.9290000000000003</v>
      </c>
      <c r="U709" s="208">
        <v>3.3050000000000002</v>
      </c>
      <c r="V709" s="208">
        <v>2.1629999999999998</v>
      </c>
      <c r="W709" s="208">
        <v>1.5640000000000001</v>
      </c>
      <c r="X709" s="208">
        <v>0.20699999999999999</v>
      </c>
      <c r="Y709" s="24"/>
      <c r="Z709" s="24"/>
      <c r="AA709" s="24"/>
      <c r="AB709" s="208">
        <v>1.9610000000000001</v>
      </c>
      <c r="AC709" s="208">
        <v>4.4400000000000004</v>
      </c>
      <c r="AD709" s="208">
        <v>4.5949999999999998</v>
      </c>
      <c r="AE709" s="208">
        <v>6.03</v>
      </c>
      <c r="AF709" s="208">
        <v>4.8869999999999996</v>
      </c>
      <c r="AG709" s="208">
        <v>2.6040000000000001</v>
      </c>
      <c r="AH709" s="208">
        <v>1.5580000000000001</v>
      </c>
      <c r="AI709" s="208">
        <v>1.5429999999999999</v>
      </c>
      <c r="AJ709" s="24"/>
      <c r="AK709" s="24"/>
      <c r="AL709" s="24"/>
      <c r="AM709" s="208">
        <v>1.141</v>
      </c>
      <c r="AN709" s="208">
        <v>2.2490000000000001</v>
      </c>
      <c r="AO709" s="208">
        <v>4.1980000000000004</v>
      </c>
      <c r="AP709" s="208">
        <v>5.4589999999999996</v>
      </c>
      <c r="AQ709" s="208">
        <v>5.3419999999999996</v>
      </c>
      <c r="AR709" s="208">
        <v>5.5590000000000002</v>
      </c>
      <c r="AS709" s="208">
        <v>4.0129999999999999</v>
      </c>
      <c r="AT709" s="208">
        <v>2.0139999999999998</v>
      </c>
      <c r="AU709" s="208">
        <v>1.9059999999999999</v>
      </c>
      <c r="AV709" s="24"/>
      <c r="AW709" s="24"/>
      <c r="AX709" s="24"/>
      <c r="AY709" s="208">
        <v>1.002</v>
      </c>
      <c r="AZ709" s="208">
        <v>1.7170000000000001</v>
      </c>
      <c r="BA709" s="208">
        <v>4.5410000000000004</v>
      </c>
      <c r="BB709" s="21">
        <f t="shared" si="110"/>
        <v>6.03</v>
      </c>
      <c r="BC709" s="18"/>
      <c r="BD709" s="22">
        <f t="shared" si="111"/>
        <v>8.1048387096774182</v>
      </c>
      <c r="BE709" s="21"/>
      <c r="BG709" s="10"/>
      <c r="BH709" s="21"/>
      <c r="BI709" s="22"/>
      <c r="BJ709" s="21"/>
      <c r="BK709" s="21">
        <v>0</v>
      </c>
      <c r="BL709" s="22">
        <v>1.8089999999999998E-2</v>
      </c>
      <c r="BM709" s="21"/>
      <c r="BN709" s="21">
        <f t="shared" si="112"/>
        <v>0</v>
      </c>
      <c r="BO709" s="22">
        <f t="shared" si="112"/>
        <v>7.2359999999999994E-2</v>
      </c>
      <c r="BP709" s="21">
        <f t="shared" si="112"/>
        <v>0</v>
      </c>
    </row>
    <row r="710" spans="1:68" ht="11.1" hidden="1" customHeight="1" outlineLevel="1" collapsed="1" x14ac:dyDescent="0.2">
      <c r="A710" s="10"/>
      <c r="B710" s="18"/>
      <c r="C710" s="18"/>
      <c r="D710" s="18"/>
      <c r="E710" s="19" t="s">
        <v>101</v>
      </c>
      <c r="F710" s="20"/>
      <c r="G710" s="209">
        <v>0.04</v>
      </c>
      <c r="H710" s="209">
        <v>248.86699999999999</v>
      </c>
      <c r="I710" s="240">
        <v>78.884</v>
      </c>
      <c r="J710" s="240"/>
      <c r="K710" s="209">
        <v>5.7720000000000002</v>
      </c>
      <c r="L710" s="209">
        <v>9</v>
      </c>
      <c r="M710" s="209">
        <v>33.933</v>
      </c>
      <c r="N710" s="209">
        <v>4.5549999999999997</v>
      </c>
      <c r="O710" s="209">
        <v>28.271999999999998</v>
      </c>
      <c r="P710" s="209">
        <v>1.1240000000000001</v>
      </c>
      <c r="Q710" s="20"/>
      <c r="R710" s="209">
        <v>4.2699999999999996</v>
      </c>
      <c r="S710" s="20"/>
      <c r="T710" s="20"/>
      <c r="U710" s="209">
        <v>38.22</v>
      </c>
      <c r="V710" s="209">
        <v>72.197999999999993</v>
      </c>
      <c r="W710" s="209">
        <v>1.96</v>
      </c>
      <c r="X710" s="20"/>
      <c r="Y710" s="20"/>
      <c r="Z710" s="209">
        <v>12.32</v>
      </c>
      <c r="AA710" s="209">
        <v>6.16</v>
      </c>
      <c r="AB710" s="20"/>
      <c r="AC710" s="209">
        <v>0.84</v>
      </c>
      <c r="AD710" s="209">
        <v>1.68</v>
      </c>
      <c r="AE710" s="209">
        <v>0.84</v>
      </c>
      <c r="AF710" s="209">
        <v>0.84</v>
      </c>
      <c r="AG710" s="209">
        <v>0.84</v>
      </c>
      <c r="AH710" s="209">
        <v>74.760000000000005</v>
      </c>
      <c r="AI710" s="209">
        <v>16.305</v>
      </c>
      <c r="AJ710" s="209">
        <v>0.28999999999999998</v>
      </c>
      <c r="AK710" s="209">
        <v>37.728000000000002</v>
      </c>
      <c r="AL710" s="209">
        <v>210.35300000000001</v>
      </c>
      <c r="AM710" s="209">
        <v>81.706000000000003</v>
      </c>
      <c r="AN710" s="209">
        <v>3.0169999999999999</v>
      </c>
      <c r="AO710" s="209">
        <v>8.7629999999999999</v>
      </c>
      <c r="AP710" s="20"/>
      <c r="AQ710" s="209">
        <v>1.278</v>
      </c>
      <c r="AR710" s="209">
        <v>0.08</v>
      </c>
      <c r="AS710" s="209">
        <v>102.831</v>
      </c>
      <c r="AT710" s="209">
        <v>209.71299999999999</v>
      </c>
      <c r="AU710" s="209">
        <v>1.7999999999999999E-2</v>
      </c>
      <c r="AV710" s="209">
        <v>7.1239999999999997</v>
      </c>
      <c r="AW710" s="209">
        <v>11.76</v>
      </c>
      <c r="AX710" s="209">
        <v>47.756</v>
      </c>
      <c r="AY710" s="209">
        <v>8.4529999999999994</v>
      </c>
      <c r="AZ710" s="209">
        <v>5.1999999999999998E-2</v>
      </c>
      <c r="BA710" s="209">
        <v>0.14799999999999999</v>
      </c>
      <c r="BB710" s="21">
        <f t="shared" si="110"/>
        <v>248.86699999999999</v>
      </c>
      <c r="BC710" s="18">
        <v>1000</v>
      </c>
      <c r="BD710" s="22">
        <f t="shared" si="111"/>
        <v>334.4986559139785</v>
      </c>
      <c r="BE710" s="21">
        <f>BC710-BD710</f>
        <v>665.5013440860215</v>
      </c>
      <c r="BF710" s="2">
        <v>1000</v>
      </c>
      <c r="BG710" s="10">
        <v>5</v>
      </c>
      <c r="BH710" s="21">
        <f t="shared" si="109"/>
        <v>0.74399999999999999</v>
      </c>
      <c r="BI710" s="22">
        <f t="shared" si="109"/>
        <v>0.248867</v>
      </c>
      <c r="BJ710" s="21">
        <f>BH710-BI710</f>
        <v>0.49513299999999999</v>
      </c>
      <c r="BK710" s="21">
        <v>2.2320000000000002</v>
      </c>
      <c r="BL710" s="22">
        <v>0.74660100000000007</v>
      </c>
      <c r="BM710" s="21">
        <v>1.4853990000000001</v>
      </c>
      <c r="BN710" s="21">
        <f t="shared" si="112"/>
        <v>8.9280000000000008</v>
      </c>
      <c r="BO710" s="22">
        <f t="shared" si="112"/>
        <v>2.9864040000000003</v>
      </c>
      <c r="BP710" s="21">
        <f t="shared" si="112"/>
        <v>5.9415960000000005</v>
      </c>
    </row>
    <row r="711" spans="1:68" ht="10.5" hidden="1" customHeight="1" outlineLevel="2" x14ac:dyDescent="0.2">
      <c r="A711" s="10"/>
      <c r="B711" s="18"/>
      <c r="C711" s="18"/>
      <c r="D711" s="18"/>
      <c r="E711" s="23" t="s">
        <v>641</v>
      </c>
      <c r="F711" s="24"/>
      <c r="G711" s="208">
        <v>0.04</v>
      </c>
      <c r="H711" s="208">
        <v>248.86699999999999</v>
      </c>
      <c r="I711" s="239">
        <v>78.884</v>
      </c>
      <c r="J711" s="239"/>
      <c r="K711" s="208">
        <v>5.7720000000000002</v>
      </c>
      <c r="L711" s="208">
        <v>9</v>
      </c>
      <c r="M711" s="208">
        <v>33.933</v>
      </c>
      <c r="N711" s="208">
        <v>4.5549999999999997</v>
      </c>
      <c r="O711" s="208">
        <v>28.271999999999998</v>
      </c>
      <c r="P711" s="208">
        <v>1.1240000000000001</v>
      </c>
      <c r="Q711" s="24"/>
      <c r="R711" s="208">
        <v>4.2699999999999996</v>
      </c>
      <c r="S711" s="24"/>
      <c r="T711" s="24"/>
      <c r="U711" s="208">
        <v>38.22</v>
      </c>
      <c r="V711" s="208">
        <v>72.197999999999993</v>
      </c>
      <c r="W711" s="208">
        <v>1.96</v>
      </c>
      <c r="X711" s="24"/>
      <c r="Y711" s="24"/>
      <c r="Z711" s="208">
        <v>12.32</v>
      </c>
      <c r="AA711" s="208">
        <v>6.16</v>
      </c>
      <c r="AB711" s="24"/>
      <c r="AC711" s="208">
        <v>0.84</v>
      </c>
      <c r="AD711" s="208">
        <v>1.68</v>
      </c>
      <c r="AE711" s="208">
        <v>0.84</v>
      </c>
      <c r="AF711" s="208">
        <v>0.84</v>
      </c>
      <c r="AG711" s="208">
        <v>0.84</v>
      </c>
      <c r="AH711" s="208">
        <v>74.760000000000005</v>
      </c>
      <c r="AI711" s="208">
        <v>16.305</v>
      </c>
      <c r="AJ711" s="208">
        <v>0.28999999999999998</v>
      </c>
      <c r="AK711" s="208">
        <v>37.728000000000002</v>
      </c>
      <c r="AL711" s="208">
        <v>210.35300000000001</v>
      </c>
      <c r="AM711" s="208">
        <v>81.706000000000003</v>
      </c>
      <c r="AN711" s="208">
        <v>3.0169999999999999</v>
      </c>
      <c r="AO711" s="208">
        <v>8.7629999999999999</v>
      </c>
      <c r="AP711" s="24"/>
      <c r="AQ711" s="208">
        <v>1.278</v>
      </c>
      <c r="AR711" s="208">
        <v>0.08</v>
      </c>
      <c r="AS711" s="208">
        <v>102.831</v>
      </c>
      <c r="AT711" s="208">
        <v>209.71299999999999</v>
      </c>
      <c r="AU711" s="208">
        <v>1.7999999999999999E-2</v>
      </c>
      <c r="AV711" s="208">
        <v>7.1239999999999997</v>
      </c>
      <c r="AW711" s="208">
        <v>11.76</v>
      </c>
      <c r="AX711" s="208">
        <v>47.756</v>
      </c>
      <c r="AY711" s="208">
        <v>8.4529999999999994</v>
      </c>
      <c r="AZ711" s="208">
        <v>5.1999999999999998E-2</v>
      </c>
      <c r="BA711" s="208">
        <v>0.14799999999999999</v>
      </c>
      <c r="BB711" s="21">
        <f t="shared" si="110"/>
        <v>248.86699999999999</v>
      </c>
      <c r="BC711" s="18"/>
      <c r="BD711" s="22">
        <f t="shared" si="111"/>
        <v>334.4986559139785</v>
      </c>
      <c r="BE711" s="21"/>
      <c r="BG711" s="10"/>
      <c r="BH711" s="21"/>
      <c r="BI711" s="22"/>
      <c r="BJ711" s="21"/>
      <c r="BK711" s="21">
        <v>0</v>
      </c>
      <c r="BL711" s="22">
        <v>0.74660100000000007</v>
      </c>
      <c r="BM711" s="21"/>
      <c r="BN711" s="21">
        <f t="shared" si="112"/>
        <v>0</v>
      </c>
      <c r="BO711" s="22">
        <f t="shared" si="112"/>
        <v>2.9864040000000003</v>
      </c>
      <c r="BP711" s="21">
        <f t="shared" si="112"/>
        <v>0</v>
      </c>
    </row>
    <row r="712" spans="1:68" ht="11.1" hidden="1" customHeight="1" outlineLevel="1" collapsed="1" x14ac:dyDescent="0.2">
      <c r="A712" s="10"/>
      <c r="B712" s="18"/>
      <c r="C712" s="18"/>
      <c r="D712" s="18"/>
      <c r="E712" s="19" t="s">
        <v>642</v>
      </c>
      <c r="F712" s="209">
        <v>1.9259999999999999</v>
      </c>
      <c r="G712" s="209">
        <v>1.5760000000000001</v>
      </c>
      <c r="H712" s="209">
        <v>1.41</v>
      </c>
      <c r="I712" s="240">
        <v>0.72699999999999998</v>
      </c>
      <c r="J712" s="240"/>
      <c r="K712" s="209">
        <v>0.66100000000000003</v>
      </c>
      <c r="L712" s="209">
        <v>6.0000000000000001E-3</v>
      </c>
      <c r="M712" s="20"/>
      <c r="N712" s="20"/>
      <c r="O712" s="209">
        <v>8.5000000000000006E-2</v>
      </c>
      <c r="P712" s="209">
        <v>1.0629999999999999</v>
      </c>
      <c r="Q712" s="209">
        <v>1.387</v>
      </c>
      <c r="R712" s="209">
        <v>1.1359999999999999</v>
      </c>
      <c r="S712" s="209">
        <v>1.696</v>
      </c>
      <c r="T712" s="209">
        <v>1.7310000000000001</v>
      </c>
      <c r="U712" s="209">
        <v>1.369</v>
      </c>
      <c r="V712" s="209">
        <v>0.64100000000000001</v>
      </c>
      <c r="W712" s="209">
        <v>0.87</v>
      </c>
      <c r="X712" s="20"/>
      <c r="Y712" s="209">
        <v>0.17</v>
      </c>
      <c r="Z712" s="209">
        <v>8.4000000000000005E-2</v>
      </c>
      <c r="AA712" s="209">
        <v>0.32500000000000001</v>
      </c>
      <c r="AB712" s="209">
        <v>0.877</v>
      </c>
      <c r="AC712" s="209">
        <v>1.1859999999999999</v>
      </c>
      <c r="AD712" s="209">
        <v>1.2050000000000001</v>
      </c>
      <c r="AE712" s="209">
        <v>3.1629999999999998</v>
      </c>
      <c r="AF712" s="209">
        <v>1.611</v>
      </c>
      <c r="AG712" s="209">
        <v>1.357</v>
      </c>
      <c r="AH712" s="209">
        <v>1.026</v>
      </c>
      <c r="AI712" s="20"/>
      <c r="AJ712" s="209">
        <v>0.5</v>
      </c>
      <c r="AK712" s="209">
        <v>0.21</v>
      </c>
      <c r="AL712" s="20"/>
      <c r="AM712" s="209">
        <v>1.9E-2</v>
      </c>
      <c r="AN712" s="209">
        <v>1.0049999999999999</v>
      </c>
      <c r="AO712" s="209">
        <v>1.4750000000000001</v>
      </c>
      <c r="AP712" s="209">
        <v>1.857</v>
      </c>
      <c r="AQ712" s="209">
        <v>2.2810000000000001</v>
      </c>
      <c r="AR712" s="209">
        <v>1.2</v>
      </c>
      <c r="AS712" s="209">
        <v>2.1800000000000002</v>
      </c>
      <c r="AT712" s="209">
        <v>0.82199999999999995</v>
      </c>
      <c r="AU712" s="209">
        <v>1.0349999999999999</v>
      </c>
      <c r="AV712" s="20"/>
      <c r="AW712" s="209">
        <v>0.22</v>
      </c>
      <c r="AX712" s="209">
        <v>2.5000000000000001E-2</v>
      </c>
      <c r="AY712" s="209">
        <v>0.46600000000000003</v>
      </c>
      <c r="AZ712" s="209">
        <v>0.46</v>
      </c>
      <c r="BA712" s="209">
        <v>0.54300000000000004</v>
      </c>
      <c r="BB712" s="21">
        <f t="shared" si="110"/>
        <v>3.1629999999999998</v>
      </c>
      <c r="BC712" s="18">
        <v>17.02</v>
      </c>
      <c r="BD712" s="22">
        <f t="shared" si="111"/>
        <v>4.2513440860215059</v>
      </c>
      <c r="BE712" s="21">
        <f>BC712-BD712</f>
        <v>12.768655913978494</v>
      </c>
      <c r="BF712" s="2">
        <v>17.02</v>
      </c>
      <c r="BG712" s="10"/>
      <c r="BH712" s="21"/>
      <c r="BI712" s="22"/>
      <c r="BJ712" s="21">
        <f>BH712-BI712</f>
        <v>0</v>
      </c>
      <c r="BK712" s="21">
        <v>3.7988640000000004E-2</v>
      </c>
      <c r="BL712" s="22">
        <v>9.4890000000000009E-3</v>
      </c>
      <c r="BM712" s="21">
        <v>2.8499640000000003E-2</v>
      </c>
      <c r="BN712" s="21">
        <f t="shared" si="112"/>
        <v>0.15195456000000002</v>
      </c>
      <c r="BO712" s="22">
        <f t="shared" si="112"/>
        <v>3.7956000000000004E-2</v>
      </c>
      <c r="BP712" s="21">
        <f t="shared" si="112"/>
        <v>0.11399856000000001</v>
      </c>
    </row>
    <row r="713" spans="1:68" ht="10.5" hidden="1" customHeight="1" outlineLevel="2" x14ac:dyDescent="0.2">
      <c r="A713" s="10"/>
      <c r="B713" s="18"/>
      <c r="C713" s="18"/>
      <c r="D713" s="18"/>
      <c r="E713" s="23"/>
      <c r="F713" s="208">
        <v>1.9259999999999999</v>
      </c>
      <c r="G713" s="208">
        <v>1.5760000000000001</v>
      </c>
      <c r="H713" s="208">
        <v>1.41</v>
      </c>
      <c r="I713" s="239">
        <v>0.72699999999999998</v>
      </c>
      <c r="J713" s="239"/>
      <c r="K713" s="208">
        <v>0.66100000000000003</v>
      </c>
      <c r="L713" s="208">
        <v>6.0000000000000001E-3</v>
      </c>
      <c r="M713" s="24"/>
      <c r="N713" s="24"/>
      <c r="O713" s="208">
        <v>8.5000000000000006E-2</v>
      </c>
      <c r="P713" s="208">
        <v>1.0629999999999999</v>
      </c>
      <c r="Q713" s="208">
        <v>1.387</v>
      </c>
      <c r="R713" s="208">
        <v>1.1359999999999999</v>
      </c>
      <c r="S713" s="208">
        <v>1.696</v>
      </c>
      <c r="T713" s="208">
        <v>1.7310000000000001</v>
      </c>
      <c r="U713" s="208">
        <v>1.369</v>
      </c>
      <c r="V713" s="208">
        <v>0.64100000000000001</v>
      </c>
      <c r="W713" s="208">
        <v>0.87</v>
      </c>
      <c r="X713" s="24"/>
      <c r="Y713" s="208">
        <v>0.17</v>
      </c>
      <c r="Z713" s="208">
        <v>8.4000000000000005E-2</v>
      </c>
      <c r="AA713" s="208">
        <v>0.32500000000000001</v>
      </c>
      <c r="AB713" s="208">
        <v>0.877</v>
      </c>
      <c r="AC713" s="208">
        <v>1.1859999999999999</v>
      </c>
      <c r="AD713" s="208">
        <v>1.2050000000000001</v>
      </c>
      <c r="AE713" s="208">
        <v>3.1629999999999998</v>
      </c>
      <c r="AF713" s="208">
        <v>1.611</v>
      </c>
      <c r="AG713" s="208">
        <v>1.357</v>
      </c>
      <c r="AH713" s="208">
        <v>1.026</v>
      </c>
      <c r="AI713" s="24"/>
      <c r="AJ713" s="208">
        <v>0.5</v>
      </c>
      <c r="AK713" s="208">
        <v>0.21</v>
      </c>
      <c r="AL713" s="24"/>
      <c r="AM713" s="208">
        <v>1.9E-2</v>
      </c>
      <c r="AN713" s="208">
        <v>1.0049999999999999</v>
      </c>
      <c r="AO713" s="208">
        <v>1.4750000000000001</v>
      </c>
      <c r="AP713" s="208">
        <v>1.857</v>
      </c>
      <c r="AQ713" s="208">
        <v>2.2810000000000001</v>
      </c>
      <c r="AR713" s="208">
        <v>1.2</v>
      </c>
      <c r="AS713" s="208">
        <v>2.1800000000000002</v>
      </c>
      <c r="AT713" s="208">
        <v>0.82199999999999995</v>
      </c>
      <c r="AU713" s="208">
        <v>1.0349999999999999</v>
      </c>
      <c r="AV713" s="24"/>
      <c r="AW713" s="208">
        <v>0.22</v>
      </c>
      <c r="AX713" s="208">
        <v>2.5000000000000001E-2</v>
      </c>
      <c r="AY713" s="208">
        <v>0.46600000000000003</v>
      </c>
      <c r="AZ713" s="208">
        <v>0.46</v>
      </c>
      <c r="BA713" s="208">
        <v>0.54300000000000004</v>
      </c>
      <c r="BB713" s="21">
        <f t="shared" si="110"/>
        <v>3.1629999999999998</v>
      </c>
      <c r="BC713" s="18"/>
      <c r="BD713" s="22">
        <f>(BB713/30/24)*1000</f>
        <v>4.3930555555555557</v>
      </c>
      <c r="BE713" s="21"/>
      <c r="BG713" s="10"/>
      <c r="BH713" s="21"/>
      <c r="BI713" s="22"/>
      <c r="BJ713" s="21"/>
      <c r="BK713" s="21">
        <v>0</v>
      </c>
      <c r="BL713" s="22">
        <v>9.8052999999999994E-3</v>
      </c>
      <c r="BM713" s="21"/>
      <c r="BN713" s="21">
        <f t="shared" si="112"/>
        <v>0</v>
      </c>
      <c r="BO713" s="22">
        <f t="shared" si="112"/>
        <v>3.9221199999999998E-2</v>
      </c>
      <c r="BP713" s="21">
        <f t="shared" si="112"/>
        <v>0</v>
      </c>
    </row>
    <row r="714" spans="1:68" ht="11.1" hidden="1" customHeight="1" outlineLevel="1" collapsed="1" x14ac:dyDescent="0.2">
      <c r="A714" s="10"/>
      <c r="B714" s="18"/>
      <c r="C714" s="18"/>
      <c r="D714" s="18"/>
      <c r="E714" s="19" t="s">
        <v>643</v>
      </c>
      <c r="F714" s="209"/>
      <c r="G714" s="209"/>
      <c r="H714" s="209"/>
      <c r="I714" s="240"/>
      <c r="J714" s="240"/>
      <c r="K714" s="209"/>
      <c r="L714" s="209"/>
      <c r="M714" s="20"/>
      <c r="N714" s="20"/>
      <c r="O714" s="209"/>
      <c r="P714" s="209"/>
      <c r="Q714" s="209"/>
      <c r="R714" s="209"/>
      <c r="S714" s="209"/>
      <c r="T714" s="209"/>
      <c r="U714" s="209"/>
      <c r="V714" s="209"/>
      <c r="W714" s="209"/>
      <c r="X714" s="20"/>
      <c r="Y714" s="209"/>
      <c r="Z714" s="209"/>
      <c r="AA714" s="209"/>
      <c r="AB714" s="209"/>
      <c r="AC714" s="209"/>
      <c r="AD714" s="209"/>
      <c r="AE714" s="209"/>
      <c r="AF714" s="209"/>
      <c r="AG714" s="209"/>
      <c r="AH714" s="209"/>
      <c r="AI714" s="20"/>
      <c r="AJ714" s="209"/>
      <c r="AK714" s="209"/>
      <c r="AL714" s="20"/>
      <c r="AM714" s="209"/>
      <c r="AN714" s="209"/>
      <c r="AO714" s="209"/>
      <c r="AP714" s="209"/>
      <c r="AQ714" s="209"/>
      <c r="AR714" s="209"/>
      <c r="AS714" s="209"/>
      <c r="AT714" s="209"/>
      <c r="AU714" s="209"/>
      <c r="AV714" s="20"/>
      <c r="AW714" s="209"/>
      <c r="AX714" s="209"/>
      <c r="AY714" s="209"/>
      <c r="AZ714" s="209"/>
      <c r="BA714" s="21">
        <f>BA715</f>
        <v>3.78</v>
      </c>
      <c r="BB714" s="21">
        <f>BB715</f>
        <v>3.78</v>
      </c>
      <c r="BC714" s="21">
        <v>155</v>
      </c>
      <c r="BD714" s="21">
        <f t="shared" ref="BD714:BP714" si="113">BD715</f>
        <v>5.25</v>
      </c>
      <c r="BE714" s="21">
        <f t="shared" si="113"/>
        <v>0</v>
      </c>
      <c r="BF714" s="21">
        <f t="shared" si="113"/>
        <v>0</v>
      </c>
      <c r="BG714" s="10">
        <v>5</v>
      </c>
      <c r="BH714" s="21">
        <f t="shared" si="109"/>
        <v>0.11532000000000001</v>
      </c>
      <c r="BI714" s="63">
        <f t="shared" si="109"/>
        <v>3.9060000000000002E-3</v>
      </c>
      <c r="BJ714" s="21">
        <f>BH714-BI714</f>
        <v>0.111414</v>
      </c>
      <c r="BK714" s="21">
        <f t="shared" si="113"/>
        <v>0</v>
      </c>
      <c r="BL714" s="21">
        <f t="shared" si="113"/>
        <v>9.8052999999999994E-3</v>
      </c>
      <c r="BM714" s="21">
        <f t="shared" si="113"/>
        <v>0</v>
      </c>
      <c r="BN714" s="21">
        <f t="shared" si="113"/>
        <v>0</v>
      </c>
      <c r="BO714" s="21">
        <f t="shared" si="113"/>
        <v>3.9221199999999998E-2</v>
      </c>
      <c r="BP714" s="21">
        <f t="shared" si="113"/>
        <v>0</v>
      </c>
    </row>
    <row r="715" spans="1:68" s="66" customFormat="1" ht="11.1" hidden="1" customHeight="1" outlineLevel="2" x14ac:dyDescent="0.2">
      <c r="A715" s="64"/>
      <c r="B715" s="25"/>
      <c r="C715" s="25"/>
      <c r="D715" s="25"/>
      <c r="E715" s="26"/>
      <c r="F715" s="212"/>
      <c r="G715" s="212"/>
      <c r="H715" s="212"/>
      <c r="I715" s="245"/>
      <c r="J715" s="245"/>
      <c r="K715" s="212"/>
      <c r="L715" s="212"/>
      <c r="M715" s="65"/>
      <c r="N715" s="65"/>
      <c r="O715" s="212"/>
      <c r="P715" s="212"/>
      <c r="Q715" s="212"/>
      <c r="R715" s="212"/>
      <c r="S715" s="212"/>
      <c r="T715" s="212"/>
      <c r="U715" s="212"/>
      <c r="V715" s="212"/>
      <c r="W715" s="212"/>
      <c r="X715" s="65"/>
      <c r="Y715" s="212"/>
      <c r="Z715" s="212"/>
      <c r="AA715" s="212"/>
      <c r="AB715" s="212"/>
      <c r="AC715" s="212"/>
      <c r="AD715" s="212"/>
      <c r="AE715" s="212"/>
      <c r="AF715" s="212"/>
      <c r="AG715" s="212"/>
      <c r="AH715" s="212"/>
      <c r="AI715" s="65"/>
      <c r="AJ715" s="212"/>
      <c r="AK715" s="212"/>
      <c r="AL715" s="65"/>
      <c r="AM715" s="212"/>
      <c r="AN715" s="212"/>
      <c r="AO715" s="212"/>
      <c r="AP715" s="212"/>
      <c r="AQ715" s="212"/>
      <c r="AR715" s="212"/>
      <c r="AS715" s="212"/>
      <c r="AT715" s="212"/>
      <c r="AU715" s="212"/>
      <c r="AV715" s="65"/>
      <c r="AW715" s="212"/>
      <c r="AX715" s="212"/>
      <c r="AY715" s="212"/>
      <c r="AZ715" s="212"/>
      <c r="BA715" s="212">
        <v>3.78</v>
      </c>
      <c r="BB715" s="56">
        <f>MAX(F715:BA715)</f>
        <v>3.78</v>
      </c>
      <c r="BC715" s="25"/>
      <c r="BD715" s="63">
        <f>(BB715/30/24)*1000</f>
        <v>5.25</v>
      </c>
      <c r="BE715" s="63">
        <f>(BC715/30/24)*1000</f>
        <v>0</v>
      </c>
      <c r="BG715" s="64"/>
      <c r="BH715" s="21"/>
      <c r="BI715" s="63"/>
      <c r="BJ715" s="56"/>
      <c r="BK715" s="56">
        <v>0</v>
      </c>
      <c r="BL715" s="63">
        <v>9.8052999999999994E-3</v>
      </c>
      <c r="BM715" s="56"/>
      <c r="BN715" s="56">
        <f>BK715*4</f>
        <v>0</v>
      </c>
      <c r="BO715" s="63">
        <f>BL715*4</f>
        <v>3.9221199999999998E-2</v>
      </c>
      <c r="BP715" s="56">
        <f>BM715*4</f>
        <v>0</v>
      </c>
    </row>
    <row r="716" spans="1:68" ht="11.1" hidden="1" customHeight="1" outlineLevel="1" collapsed="1" x14ac:dyDescent="0.2">
      <c r="A716" s="10"/>
      <c r="B716" s="18"/>
      <c r="C716" s="18"/>
      <c r="D716" s="18"/>
      <c r="E716" s="19" t="s">
        <v>644</v>
      </c>
      <c r="F716" s="209"/>
      <c r="G716" s="209"/>
      <c r="H716" s="209"/>
      <c r="I716" s="240"/>
      <c r="J716" s="240"/>
      <c r="K716" s="209"/>
      <c r="L716" s="209"/>
      <c r="M716" s="20"/>
      <c r="N716" s="20"/>
      <c r="O716" s="209"/>
      <c r="P716" s="209"/>
      <c r="Q716" s="209"/>
      <c r="R716" s="209"/>
      <c r="S716" s="209"/>
      <c r="T716" s="209"/>
      <c r="U716" s="209"/>
      <c r="V716" s="209"/>
      <c r="W716" s="209"/>
      <c r="X716" s="20"/>
      <c r="Y716" s="209"/>
      <c r="Z716" s="209"/>
      <c r="AA716" s="209"/>
      <c r="AB716" s="209"/>
      <c r="AC716" s="209"/>
      <c r="AD716" s="209"/>
      <c r="AE716" s="209"/>
      <c r="AF716" s="209"/>
      <c r="AG716" s="209"/>
      <c r="AH716" s="209"/>
      <c r="AI716" s="20"/>
      <c r="AJ716" s="209"/>
      <c r="AK716" s="209"/>
      <c r="AL716" s="20"/>
      <c r="AM716" s="209"/>
      <c r="AN716" s="209"/>
      <c r="AO716" s="209"/>
      <c r="AP716" s="209"/>
      <c r="AQ716" s="209"/>
      <c r="AR716" s="209"/>
      <c r="AS716" s="209"/>
      <c r="AT716" s="209"/>
      <c r="AU716" s="209"/>
      <c r="AV716" s="20"/>
      <c r="AW716" s="209"/>
      <c r="AX716" s="209"/>
      <c r="AY716" s="209"/>
      <c r="AZ716" s="209"/>
      <c r="BA716" s="21">
        <f t="shared" ref="BA716:BF716" si="114">BA717</f>
        <v>10.319000000000001</v>
      </c>
      <c r="BB716" s="21">
        <f t="shared" si="114"/>
        <v>10.319000000000001</v>
      </c>
      <c r="BC716" s="21">
        <v>20</v>
      </c>
      <c r="BD716" s="21">
        <f t="shared" si="114"/>
        <v>14.331944444444446</v>
      </c>
      <c r="BE716" s="21">
        <f t="shared" si="114"/>
        <v>0</v>
      </c>
      <c r="BF716" s="21">
        <f t="shared" si="114"/>
        <v>0</v>
      </c>
      <c r="BG716" s="10">
        <v>6</v>
      </c>
      <c r="BH716" s="21">
        <f t="shared" si="109"/>
        <v>1.4880000000000001E-2</v>
      </c>
      <c r="BI716" s="63">
        <f>(BD716*24*31/1000000)</f>
        <v>1.0662966666666667E-2</v>
      </c>
      <c r="BJ716" s="21">
        <f>BH716-BI716</f>
        <v>4.2170333333333334E-3</v>
      </c>
      <c r="BK716" s="21">
        <f t="shared" ref="BK716:BP716" si="115">BK717</f>
        <v>0</v>
      </c>
      <c r="BL716" s="21">
        <f t="shared" si="115"/>
        <v>9.8052999999999994E-3</v>
      </c>
      <c r="BM716" s="21">
        <f t="shared" si="115"/>
        <v>0</v>
      </c>
      <c r="BN716" s="21">
        <f t="shared" si="115"/>
        <v>0</v>
      </c>
      <c r="BO716" s="21">
        <f t="shared" si="115"/>
        <v>3.9221199999999998E-2</v>
      </c>
      <c r="BP716" s="21">
        <f t="shared" si="115"/>
        <v>0</v>
      </c>
    </row>
    <row r="717" spans="1:68" s="66" customFormat="1" ht="11.1" hidden="1" customHeight="1" outlineLevel="2" x14ac:dyDescent="0.25">
      <c r="A717" s="64"/>
      <c r="B717" s="25"/>
      <c r="C717" s="25"/>
      <c r="D717" s="25"/>
      <c r="E717" s="26" t="s">
        <v>645</v>
      </c>
      <c r="F717" s="212"/>
      <c r="G717" s="212"/>
      <c r="H717" s="212"/>
      <c r="I717" s="245"/>
      <c r="J717" s="245"/>
      <c r="K717" s="212"/>
      <c r="L717" s="212"/>
      <c r="M717" s="65"/>
      <c r="N717" s="65"/>
      <c r="O717" s="212"/>
      <c r="P717" s="212"/>
      <c r="Q717" s="212"/>
      <c r="R717" s="212"/>
      <c r="S717" s="212"/>
      <c r="T717" s="212"/>
      <c r="U717" s="212"/>
      <c r="V717" s="212"/>
      <c r="W717" s="212"/>
      <c r="X717" s="65"/>
      <c r="Y717" s="212"/>
      <c r="Z717" s="212"/>
      <c r="AA717" s="212"/>
      <c r="AB717" s="212"/>
      <c r="AC717" s="212"/>
      <c r="AD717" s="212"/>
      <c r="AE717" s="212"/>
      <c r="AF717" s="212"/>
      <c r="AG717" s="212"/>
      <c r="AH717" s="212"/>
      <c r="AI717" s="65"/>
      <c r="AJ717" s="212"/>
      <c r="AK717" s="212"/>
      <c r="AL717" s="65"/>
      <c r="AM717" s="212"/>
      <c r="AN717" s="212"/>
      <c r="AO717" s="212"/>
      <c r="AP717" s="212"/>
      <c r="AQ717" s="212"/>
      <c r="AR717" s="212"/>
      <c r="AS717" s="212"/>
      <c r="AT717" s="212"/>
      <c r="AU717" s="212"/>
      <c r="AV717" s="65"/>
      <c r="AW717" s="212"/>
      <c r="AX717" s="212"/>
      <c r="AY717" s="212"/>
      <c r="AZ717" s="212"/>
      <c r="BA717" s="59">
        <v>10.319000000000001</v>
      </c>
      <c r="BB717" s="56">
        <f>MAX(F717:BA717)</f>
        <v>10.319000000000001</v>
      </c>
      <c r="BC717" s="25"/>
      <c r="BD717" s="63">
        <f>(BB717/30/24)*1000</f>
        <v>14.331944444444446</v>
      </c>
      <c r="BE717" s="63">
        <f>(BC717/30/24)*1000</f>
        <v>0</v>
      </c>
      <c r="BG717" s="64"/>
      <c r="BH717" s="21"/>
      <c r="BI717" s="63"/>
      <c r="BJ717" s="56"/>
      <c r="BK717" s="56">
        <v>0</v>
      </c>
      <c r="BL717" s="63">
        <v>9.8052999999999994E-3</v>
      </c>
      <c r="BM717" s="56"/>
      <c r="BN717" s="56">
        <f>BK717*4</f>
        <v>0</v>
      </c>
      <c r="BO717" s="63">
        <f>BL717*4</f>
        <v>3.9221199999999998E-2</v>
      </c>
      <c r="BP717" s="56">
        <f>BM717*4</f>
        <v>0</v>
      </c>
    </row>
    <row r="718" spans="1:68" ht="11.1" hidden="1" customHeight="1" outlineLevel="1" collapsed="1" x14ac:dyDescent="0.2">
      <c r="A718" s="10"/>
      <c r="B718" s="18"/>
      <c r="C718" s="18"/>
      <c r="D718" s="18"/>
      <c r="E718" s="19" t="s">
        <v>646</v>
      </c>
      <c r="F718" s="209"/>
      <c r="G718" s="209"/>
      <c r="H718" s="209"/>
      <c r="I718" s="240"/>
      <c r="J718" s="240"/>
      <c r="K718" s="209"/>
      <c r="L718" s="209"/>
      <c r="M718" s="20"/>
      <c r="N718" s="20"/>
      <c r="O718" s="209"/>
      <c r="P718" s="209"/>
      <c r="Q718" s="209"/>
      <c r="R718" s="209"/>
      <c r="S718" s="209"/>
      <c r="T718" s="209"/>
      <c r="U718" s="209"/>
      <c r="V718" s="209"/>
      <c r="W718" s="209"/>
      <c r="X718" s="20"/>
      <c r="Y718" s="209"/>
      <c r="Z718" s="209"/>
      <c r="AA718" s="209"/>
      <c r="AB718" s="209"/>
      <c r="AC718" s="209"/>
      <c r="AD718" s="209"/>
      <c r="AE718" s="209"/>
      <c r="AF718" s="209"/>
      <c r="AG718" s="209"/>
      <c r="AH718" s="209"/>
      <c r="AI718" s="20"/>
      <c r="AJ718" s="209"/>
      <c r="AK718" s="209"/>
      <c r="AL718" s="20"/>
      <c r="AM718" s="209"/>
      <c r="AN718" s="209"/>
      <c r="AO718" s="209"/>
      <c r="AP718" s="209"/>
      <c r="AQ718" s="209"/>
      <c r="AR718" s="209"/>
      <c r="AS718" s="209"/>
      <c r="AT718" s="209"/>
      <c r="AU718" s="209"/>
      <c r="AV718" s="20"/>
      <c r="AW718" s="209"/>
      <c r="AX718" s="209"/>
      <c r="AY718" s="209"/>
      <c r="AZ718" s="209"/>
      <c r="BA718" s="21">
        <f>BA719</f>
        <v>10.319000000000001</v>
      </c>
      <c r="BB718" s="21">
        <v>1.4390000000000001</v>
      </c>
      <c r="BC718" s="21">
        <v>10.199999999999999</v>
      </c>
      <c r="BD718" s="21">
        <f>BD719</f>
        <v>1.9986111111111111</v>
      </c>
      <c r="BE718" s="21">
        <f>BE719</f>
        <v>0</v>
      </c>
      <c r="BF718" s="21">
        <v>10.199999999999999</v>
      </c>
      <c r="BG718" s="10">
        <v>6</v>
      </c>
      <c r="BH718" s="21">
        <f t="shared" si="109"/>
        <v>7.5887999999999988E-3</v>
      </c>
      <c r="BI718" s="63">
        <f>(BD718*24*31/1000000)</f>
        <v>1.4869666666666667E-3</v>
      </c>
      <c r="BJ718" s="21">
        <f>BH718-BI718</f>
        <v>6.1018333333333324E-3</v>
      </c>
      <c r="BK718" s="21">
        <f t="shared" ref="BK718:BP721" si="116">BK719</f>
        <v>0</v>
      </c>
      <c r="BL718" s="21">
        <f t="shared" si="116"/>
        <v>9.8052999999999994E-3</v>
      </c>
      <c r="BM718" s="21">
        <f t="shared" si="116"/>
        <v>0</v>
      </c>
      <c r="BN718" s="21">
        <f t="shared" si="116"/>
        <v>0</v>
      </c>
      <c r="BO718" s="21">
        <f t="shared" si="116"/>
        <v>3.9221199999999998E-2</v>
      </c>
      <c r="BP718" s="21">
        <f t="shared" si="116"/>
        <v>0</v>
      </c>
    </row>
    <row r="719" spans="1:68" s="66" customFormat="1" ht="11.1" hidden="1" customHeight="1" outlineLevel="2" x14ac:dyDescent="0.25">
      <c r="A719" s="64"/>
      <c r="B719" s="25"/>
      <c r="C719" s="25"/>
      <c r="D719" s="25"/>
      <c r="E719" s="26" t="s">
        <v>647</v>
      </c>
      <c r="F719" s="212"/>
      <c r="G719" s="212"/>
      <c r="H719" s="212"/>
      <c r="I719" s="245"/>
      <c r="J719" s="245"/>
      <c r="K719" s="212"/>
      <c r="L719" s="212"/>
      <c r="M719" s="65"/>
      <c r="N719" s="65"/>
      <c r="O719" s="212"/>
      <c r="P719" s="212"/>
      <c r="Q719" s="212"/>
      <c r="R719" s="212"/>
      <c r="S719" s="212"/>
      <c r="T719" s="212"/>
      <c r="U719" s="212"/>
      <c r="V719" s="212"/>
      <c r="W719" s="212"/>
      <c r="X719" s="65"/>
      <c r="Y719" s="212"/>
      <c r="Z719" s="212"/>
      <c r="AA719" s="212"/>
      <c r="AB719" s="212"/>
      <c r="AC719" s="212"/>
      <c r="AD719" s="212"/>
      <c r="AE719" s="212"/>
      <c r="AF719" s="212"/>
      <c r="AG719" s="212"/>
      <c r="AH719" s="212"/>
      <c r="AI719" s="65"/>
      <c r="AJ719" s="212"/>
      <c r="AK719" s="212"/>
      <c r="AL719" s="65"/>
      <c r="AM719" s="212"/>
      <c r="AN719" s="212"/>
      <c r="AO719" s="212"/>
      <c r="AP719" s="212"/>
      <c r="AQ719" s="212"/>
      <c r="AR719" s="212"/>
      <c r="AS719" s="212"/>
      <c r="AT719" s="212"/>
      <c r="AU719" s="212"/>
      <c r="AV719" s="65"/>
      <c r="AW719" s="212"/>
      <c r="AX719" s="212"/>
      <c r="AY719" s="212"/>
      <c r="AZ719" s="212"/>
      <c r="BA719" s="59">
        <v>10.319000000000001</v>
      </c>
      <c r="BB719" s="56">
        <v>1.4390000000000001</v>
      </c>
      <c r="BC719" s="25"/>
      <c r="BD719" s="63">
        <f>(BB719/30/24)*1000</f>
        <v>1.9986111111111111</v>
      </c>
      <c r="BE719" s="63">
        <f>(BC719/30/24)*1000</f>
        <v>0</v>
      </c>
      <c r="BG719" s="64"/>
      <c r="BH719" s="56"/>
      <c r="BI719" s="63">
        <f t="shared" ref="BI719:BI730" si="117">(BD719*24*31/1000000)</f>
        <v>1.4869666666666667E-3</v>
      </c>
      <c r="BJ719" s="56"/>
      <c r="BK719" s="56">
        <v>0</v>
      </c>
      <c r="BL719" s="63">
        <v>9.8052999999999994E-3</v>
      </c>
      <c r="BM719" s="56"/>
      <c r="BN719" s="56">
        <f>BK719*4</f>
        <v>0</v>
      </c>
      <c r="BO719" s="63">
        <f>BL719*4</f>
        <v>3.9221199999999998E-2</v>
      </c>
      <c r="BP719" s="56">
        <f>BM719*4</f>
        <v>0</v>
      </c>
    </row>
    <row r="720" spans="1:68" ht="11.1" customHeight="1" outlineLevel="1" x14ac:dyDescent="0.2">
      <c r="A720" s="10"/>
      <c r="B720" s="18"/>
      <c r="C720" s="18"/>
      <c r="D720" s="18"/>
      <c r="E720" s="19" t="s">
        <v>648</v>
      </c>
      <c r="F720" s="209"/>
      <c r="G720" s="209"/>
      <c r="H720" s="209"/>
      <c r="I720" s="240"/>
      <c r="J720" s="240"/>
      <c r="K720" s="209"/>
      <c r="L720" s="209"/>
      <c r="M720" s="20"/>
      <c r="N720" s="20"/>
      <c r="O720" s="209"/>
      <c r="P720" s="209"/>
      <c r="Q720" s="209"/>
      <c r="R720" s="209"/>
      <c r="S720" s="209"/>
      <c r="T720" s="209"/>
      <c r="U720" s="209"/>
      <c r="V720" s="209"/>
      <c r="W720" s="209"/>
      <c r="X720" s="20"/>
      <c r="Y720" s="209"/>
      <c r="Z720" s="209"/>
      <c r="AA720" s="209"/>
      <c r="AB720" s="209"/>
      <c r="AC720" s="209"/>
      <c r="AD720" s="209"/>
      <c r="AE720" s="209"/>
      <c r="AF720" s="209"/>
      <c r="AG720" s="209"/>
      <c r="AH720" s="209"/>
      <c r="AI720" s="20"/>
      <c r="AJ720" s="209"/>
      <c r="AK720" s="209"/>
      <c r="AL720" s="20"/>
      <c r="AM720" s="209"/>
      <c r="AN720" s="209"/>
      <c r="AO720" s="209"/>
      <c r="AP720" s="209"/>
      <c r="AQ720" s="209"/>
      <c r="AR720" s="209"/>
      <c r="AS720" s="209"/>
      <c r="AT720" s="209"/>
      <c r="AU720" s="209"/>
      <c r="AV720" s="20"/>
      <c r="AW720" s="209"/>
      <c r="AX720" s="209"/>
      <c r="AY720" s="209"/>
      <c r="AZ720" s="209"/>
      <c r="BA720" s="21">
        <f>BA721</f>
        <v>0</v>
      </c>
      <c r="BB720" s="21">
        <v>3</v>
      </c>
      <c r="BC720" s="47">
        <v>13</v>
      </c>
      <c r="BD720" s="63">
        <f t="shared" ref="BD720:BD731" si="118">(BB720/30/24)*1000</f>
        <v>4.166666666666667</v>
      </c>
      <c r="BE720" s="21"/>
      <c r="BF720" s="21">
        <v>10.199999999999999</v>
      </c>
      <c r="BG720" s="10">
        <v>7</v>
      </c>
      <c r="BH720" s="28">
        <f>(BC720*24*31/1000000)</f>
        <v>9.672E-3</v>
      </c>
      <c r="BI720" s="63">
        <f t="shared" si="117"/>
        <v>3.0999999999999999E-3</v>
      </c>
      <c r="BJ720" s="21">
        <f>BH720-BI720</f>
        <v>6.5719999999999997E-3</v>
      </c>
      <c r="BK720" s="21">
        <f t="shared" si="116"/>
        <v>0</v>
      </c>
      <c r="BL720" s="21">
        <f t="shared" si="116"/>
        <v>0</v>
      </c>
      <c r="BM720" s="21">
        <f t="shared" si="116"/>
        <v>0</v>
      </c>
      <c r="BN720" s="21">
        <f t="shared" si="116"/>
        <v>0</v>
      </c>
      <c r="BO720" s="21">
        <f t="shared" si="116"/>
        <v>0</v>
      </c>
      <c r="BP720" s="21">
        <f t="shared" si="116"/>
        <v>0</v>
      </c>
    </row>
    <row r="721" spans="1:68" ht="11.1" customHeight="1" outlineLevel="1" x14ac:dyDescent="0.2">
      <c r="A721" s="10"/>
      <c r="B721" s="18"/>
      <c r="C721" s="18"/>
      <c r="D721" s="18"/>
      <c r="E721" s="19" t="s">
        <v>649</v>
      </c>
      <c r="F721" s="209"/>
      <c r="G721" s="209"/>
      <c r="H721" s="209"/>
      <c r="I721" s="240"/>
      <c r="J721" s="240"/>
      <c r="K721" s="209"/>
      <c r="L721" s="209"/>
      <c r="M721" s="20"/>
      <c r="N721" s="20"/>
      <c r="O721" s="209"/>
      <c r="P721" s="209"/>
      <c r="Q721" s="209"/>
      <c r="R721" s="209"/>
      <c r="S721" s="209"/>
      <c r="T721" s="209"/>
      <c r="U721" s="209"/>
      <c r="V721" s="209"/>
      <c r="W721" s="209"/>
      <c r="X721" s="20"/>
      <c r="Y721" s="209"/>
      <c r="Z721" s="209"/>
      <c r="AA721" s="209"/>
      <c r="AB721" s="209"/>
      <c r="AC721" s="209"/>
      <c r="AD721" s="209"/>
      <c r="AE721" s="209"/>
      <c r="AF721" s="209"/>
      <c r="AG721" s="209"/>
      <c r="AH721" s="209"/>
      <c r="AI721" s="20"/>
      <c r="AJ721" s="209"/>
      <c r="AK721" s="209"/>
      <c r="AL721" s="20"/>
      <c r="AM721" s="209"/>
      <c r="AN721" s="209"/>
      <c r="AO721" s="209"/>
      <c r="AP721" s="209"/>
      <c r="AQ721" s="209"/>
      <c r="AR721" s="209"/>
      <c r="AS721" s="209"/>
      <c r="AT721" s="209"/>
      <c r="AU721" s="209"/>
      <c r="AV721" s="20"/>
      <c r="AW721" s="209"/>
      <c r="AX721" s="209"/>
      <c r="AY721" s="209"/>
      <c r="AZ721" s="209"/>
      <c r="BA721" s="21">
        <f>BA722</f>
        <v>0</v>
      </c>
      <c r="BB721" s="21">
        <v>3</v>
      </c>
      <c r="BC721" s="47">
        <v>5</v>
      </c>
      <c r="BD721" s="63">
        <f t="shared" si="118"/>
        <v>4.166666666666667</v>
      </c>
      <c r="BE721" s="21"/>
      <c r="BF721" s="21">
        <v>10.199999999999999</v>
      </c>
      <c r="BG721" s="10">
        <v>7</v>
      </c>
      <c r="BH721" s="28">
        <f>(BC721*24*31/1000000)</f>
        <v>3.7200000000000002E-3</v>
      </c>
      <c r="BI721" s="63">
        <f t="shared" si="117"/>
        <v>3.0999999999999999E-3</v>
      </c>
      <c r="BJ721" s="21">
        <f>BH721-BI721</f>
        <v>6.2000000000000033E-4</v>
      </c>
      <c r="BK721" s="21">
        <f t="shared" si="116"/>
        <v>0</v>
      </c>
      <c r="BL721" s="21">
        <f t="shared" si="116"/>
        <v>0</v>
      </c>
      <c r="BM721" s="21">
        <f t="shared" si="116"/>
        <v>0</v>
      </c>
      <c r="BN721" s="21">
        <f t="shared" si="116"/>
        <v>0</v>
      </c>
      <c r="BO721" s="21">
        <f t="shared" si="116"/>
        <v>0</v>
      </c>
      <c r="BP721" s="21">
        <f t="shared" si="116"/>
        <v>0</v>
      </c>
    </row>
    <row r="722" spans="1:68" ht="11.1" hidden="1" customHeight="1" outlineLevel="1" collapsed="1" x14ac:dyDescent="0.2">
      <c r="A722" s="10"/>
      <c r="B722" s="18"/>
      <c r="C722" s="18"/>
      <c r="D722" s="18"/>
      <c r="E722" s="19" t="s">
        <v>651</v>
      </c>
      <c r="F722" s="209"/>
      <c r="G722" s="209"/>
      <c r="H722" s="209"/>
      <c r="I722" s="240"/>
      <c r="J722" s="240"/>
      <c r="K722" s="209"/>
      <c r="L722" s="209"/>
      <c r="M722" s="20"/>
      <c r="N722" s="20"/>
      <c r="O722" s="209"/>
      <c r="P722" s="209"/>
      <c r="Q722" s="209"/>
      <c r="R722" s="209"/>
      <c r="S722" s="209"/>
      <c r="T722" s="209"/>
      <c r="U722" s="209"/>
      <c r="V722" s="209"/>
      <c r="W722" s="209"/>
      <c r="X722" s="20"/>
      <c r="Y722" s="209"/>
      <c r="Z722" s="209"/>
      <c r="AA722" s="209"/>
      <c r="AB722" s="209"/>
      <c r="AC722" s="209"/>
      <c r="AD722" s="209"/>
      <c r="AE722" s="209"/>
      <c r="AF722" s="209"/>
      <c r="AG722" s="209"/>
      <c r="AH722" s="209"/>
      <c r="AI722" s="20"/>
      <c r="AJ722" s="209"/>
      <c r="AK722" s="209"/>
      <c r="AL722" s="20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"/>
      <c r="AW722" s="209"/>
      <c r="AX722" s="209"/>
      <c r="AY722" s="209"/>
      <c r="AZ722" s="209"/>
      <c r="BA722" s="21"/>
      <c r="BB722" s="154">
        <v>9.4079999999999995</v>
      </c>
      <c r="BC722" s="21">
        <v>70</v>
      </c>
      <c r="BD722" s="63">
        <f t="shared" si="118"/>
        <v>13.066666666666666</v>
      </c>
      <c r="BE722" s="21"/>
      <c r="BF722" s="21">
        <v>70</v>
      </c>
      <c r="BG722" s="10">
        <v>5</v>
      </c>
      <c r="BH722" s="28">
        <f t="shared" ref="BH722:BH730" si="119">(BC722*24*31/1000000)</f>
        <v>5.2080000000000001E-2</v>
      </c>
      <c r="BI722" s="63">
        <f t="shared" si="117"/>
        <v>9.7216000000000004E-3</v>
      </c>
      <c r="BJ722" s="21">
        <f>BH722-BI722</f>
        <v>4.2358400000000004E-2</v>
      </c>
      <c r="BK722" s="21"/>
      <c r="BL722" s="21"/>
      <c r="BM722" s="21"/>
      <c r="BN722" s="21"/>
      <c r="BO722" s="21"/>
      <c r="BP722" s="21"/>
    </row>
    <row r="723" spans="1:68" s="66" customFormat="1" ht="11.1" hidden="1" customHeight="1" outlineLevel="2" x14ac:dyDescent="0.2">
      <c r="A723" s="64"/>
      <c r="B723" s="25"/>
      <c r="C723" s="25"/>
      <c r="D723" s="25"/>
      <c r="E723" s="26" t="s">
        <v>5788</v>
      </c>
      <c r="F723" s="212"/>
      <c r="G723" s="212"/>
      <c r="H723" s="212"/>
      <c r="I723" s="245"/>
      <c r="J723" s="245"/>
      <c r="K723" s="212"/>
      <c r="L723" s="212"/>
      <c r="M723" s="65"/>
      <c r="N723" s="65"/>
      <c r="O723" s="212"/>
      <c r="P723" s="212"/>
      <c r="Q723" s="212"/>
      <c r="R723" s="212"/>
      <c r="S723" s="212"/>
      <c r="T723" s="212"/>
      <c r="U723" s="212"/>
      <c r="V723" s="212"/>
      <c r="W723" s="212"/>
      <c r="X723" s="65"/>
      <c r="Y723" s="212"/>
      <c r="Z723" s="212"/>
      <c r="AA723" s="212"/>
      <c r="AB723" s="212"/>
      <c r="AC723" s="212"/>
      <c r="AD723" s="212"/>
      <c r="AE723" s="212"/>
      <c r="AF723" s="212"/>
      <c r="AG723" s="212"/>
      <c r="AH723" s="212"/>
      <c r="AI723" s="65"/>
      <c r="AJ723" s="212"/>
      <c r="AK723" s="212"/>
      <c r="AL723" s="65"/>
      <c r="AM723" s="212"/>
      <c r="AN723" s="212"/>
      <c r="AO723" s="212"/>
      <c r="AP723" s="212"/>
      <c r="AQ723" s="212"/>
      <c r="AR723" s="212"/>
      <c r="AS723" s="212"/>
      <c r="AT723" s="212"/>
      <c r="AU723" s="212"/>
      <c r="AV723" s="65"/>
      <c r="AW723" s="212"/>
      <c r="AX723" s="212"/>
      <c r="AY723" s="212"/>
      <c r="AZ723" s="212"/>
      <c r="BA723" s="212"/>
      <c r="BB723" s="154">
        <v>9.4079999999999995</v>
      </c>
      <c r="BC723" s="25"/>
      <c r="BD723" s="63">
        <f t="shared" si="118"/>
        <v>13.066666666666666</v>
      </c>
      <c r="BE723" s="63"/>
      <c r="BG723" s="64"/>
      <c r="BH723" s="28"/>
      <c r="BI723" s="63"/>
      <c r="BJ723" s="21"/>
      <c r="BK723" s="56"/>
      <c r="BL723" s="63"/>
      <c r="BM723" s="56"/>
      <c r="BN723" s="56"/>
      <c r="BO723" s="63"/>
      <c r="BP723" s="56"/>
    </row>
    <row r="724" spans="1:68" ht="11.1" hidden="1" customHeight="1" outlineLevel="1" collapsed="1" x14ac:dyDescent="0.2">
      <c r="A724" s="10"/>
      <c r="B724" s="18"/>
      <c r="C724" s="18"/>
      <c r="D724" s="18"/>
      <c r="E724" s="19" t="s">
        <v>652</v>
      </c>
      <c r="F724" s="209"/>
      <c r="G724" s="209"/>
      <c r="H724" s="209"/>
      <c r="I724" s="240"/>
      <c r="J724" s="240"/>
      <c r="K724" s="209"/>
      <c r="L724" s="209"/>
      <c r="M724" s="20"/>
      <c r="N724" s="20"/>
      <c r="O724" s="209"/>
      <c r="P724" s="209"/>
      <c r="Q724" s="209"/>
      <c r="R724" s="209"/>
      <c r="S724" s="209"/>
      <c r="T724" s="209"/>
      <c r="U724" s="209"/>
      <c r="V724" s="209"/>
      <c r="W724" s="209"/>
      <c r="X724" s="20"/>
      <c r="Y724" s="209"/>
      <c r="Z724" s="209"/>
      <c r="AA724" s="209"/>
      <c r="AB724" s="209"/>
      <c r="AC724" s="209"/>
      <c r="AD724" s="209"/>
      <c r="AE724" s="209"/>
      <c r="AF724" s="209"/>
      <c r="AG724" s="209"/>
      <c r="AH724" s="209"/>
      <c r="AI724" s="20"/>
      <c r="AJ724" s="209"/>
      <c r="AK724" s="209"/>
      <c r="AL724" s="20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"/>
      <c r="AW724" s="209"/>
      <c r="AX724" s="209"/>
      <c r="AY724" s="209"/>
      <c r="AZ724" s="209"/>
      <c r="BA724" s="21"/>
      <c r="BB724" s="153">
        <v>1.163</v>
      </c>
      <c r="BC724" s="21">
        <v>54</v>
      </c>
      <c r="BD724" s="63">
        <f t="shared" si="118"/>
        <v>1.6152777777777778</v>
      </c>
      <c r="BE724" s="21"/>
      <c r="BF724" s="21"/>
      <c r="BG724" s="10">
        <v>5</v>
      </c>
      <c r="BH724" s="28">
        <f t="shared" si="119"/>
        <v>4.0176000000000003E-2</v>
      </c>
      <c r="BI724" s="63">
        <f t="shared" si="117"/>
        <v>1.2017666666666667E-3</v>
      </c>
      <c r="BJ724" s="21">
        <f t="shared" ref="BJ724:BJ730" si="120">BH724-BI724</f>
        <v>3.8974233333333337E-2</v>
      </c>
      <c r="BK724" s="21"/>
      <c r="BL724" s="21"/>
      <c r="BM724" s="21"/>
      <c r="BN724" s="21"/>
      <c r="BO724" s="21"/>
      <c r="BP724" s="21"/>
    </row>
    <row r="725" spans="1:68" s="66" customFormat="1" ht="11.1" hidden="1" customHeight="1" outlineLevel="2" x14ac:dyDescent="0.2">
      <c r="A725" s="64"/>
      <c r="B725" s="25"/>
      <c r="C725" s="25"/>
      <c r="D725" s="25"/>
      <c r="E725" s="26" t="s">
        <v>5789</v>
      </c>
      <c r="F725" s="212"/>
      <c r="G725" s="212"/>
      <c r="H725" s="212"/>
      <c r="I725" s="245"/>
      <c r="J725" s="245"/>
      <c r="K725" s="212"/>
      <c r="L725" s="212"/>
      <c r="M725" s="65"/>
      <c r="N725" s="65"/>
      <c r="O725" s="212"/>
      <c r="P725" s="212"/>
      <c r="Q725" s="212"/>
      <c r="R725" s="212"/>
      <c r="S725" s="212"/>
      <c r="T725" s="212"/>
      <c r="U725" s="212"/>
      <c r="V725" s="212"/>
      <c r="W725" s="212"/>
      <c r="X725" s="65"/>
      <c r="Y725" s="212"/>
      <c r="Z725" s="212"/>
      <c r="AA725" s="212"/>
      <c r="AB725" s="212"/>
      <c r="AC725" s="212"/>
      <c r="AD725" s="212"/>
      <c r="AE725" s="212"/>
      <c r="AF725" s="212"/>
      <c r="AG725" s="212"/>
      <c r="AH725" s="212"/>
      <c r="AI725" s="65"/>
      <c r="AJ725" s="212"/>
      <c r="AK725" s="212"/>
      <c r="AL725" s="65"/>
      <c r="AM725" s="212"/>
      <c r="AN725" s="212"/>
      <c r="AO725" s="212"/>
      <c r="AP725" s="212"/>
      <c r="AQ725" s="212"/>
      <c r="AR725" s="212"/>
      <c r="AS725" s="212"/>
      <c r="AT725" s="212"/>
      <c r="AU725" s="212"/>
      <c r="AV725" s="65"/>
      <c r="AW725" s="212"/>
      <c r="AX725" s="212"/>
      <c r="AY725" s="212"/>
      <c r="AZ725" s="212"/>
      <c r="BA725" s="212"/>
      <c r="BB725" s="153">
        <v>1.163</v>
      </c>
      <c r="BC725" s="25"/>
      <c r="BD725" s="63">
        <f t="shared" si="118"/>
        <v>1.6152777777777778</v>
      </c>
      <c r="BE725" s="63"/>
      <c r="BG725" s="64"/>
      <c r="BH725" s="28"/>
      <c r="BI725" s="63"/>
      <c r="BJ725" s="21"/>
      <c r="BK725" s="56"/>
      <c r="BL725" s="63"/>
      <c r="BM725" s="56"/>
      <c r="BN725" s="56"/>
      <c r="BO725" s="63"/>
      <c r="BP725" s="56"/>
    </row>
    <row r="726" spans="1:68" ht="11.1" hidden="1" customHeight="1" outlineLevel="1" collapsed="1" x14ac:dyDescent="0.2">
      <c r="A726" s="10"/>
      <c r="B726" s="18"/>
      <c r="C726" s="18"/>
      <c r="D726" s="18"/>
      <c r="E726" s="19" t="s">
        <v>468</v>
      </c>
      <c r="F726" s="209"/>
      <c r="G726" s="209"/>
      <c r="H726" s="209"/>
      <c r="I726" s="240"/>
      <c r="J726" s="240"/>
      <c r="K726" s="209"/>
      <c r="L726" s="209"/>
      <c r="M726" s="20"/>
      <c r="N726" s="20"/>
      <c r="O726" s="209"/>
      <c r="P726" s="209"/>
      <c r="Q726" s="209"/>
      <c r="R726" s="209"/>
      <c r="S726" s="209"/>
      <c r="T726" s="209"/>
      <c r="U726" s="209"/>
      <c r="V726" s="209"/>
      <c r="W726" s="209"/>
      <c r="X726" s="20"/>
      <c r="Y726" s="209"/>
      <c r="Z726" s="209"/>
      <c r="AA726" s="209"/>
      <c r="AB726" s="209"/>
      <c r="AC726" s="209"/>
      <c r="AD726" s="209"/>
      <c r="AE726" s="209"/>
      <c r="AF726" s="209"/>
      <c r="AG726" s="209"/>
      <c r="AH726" s="209"/>
      <c r="AI726" s="20"/>
      <c r="AJ726" s="209"/>
      <c r="AK726" s="209"/>
      <c r="AL726" s="20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"/>
      <c r="AW726" s="209"/>
      <c r="AX726" s="209"/>
      <c r="AY726" s="209"/>
      <c r="AZ726" s="209"/>
      <c r="BA726" s="21"/>
      <c r="BB726" s="153">
        <v>8.64</v>
      </c>
      <c r="BC726" s="21">
        <v>70</v>
      </c>
      <c r="BD726" s="63">
        <f t="shared" si="118"/>
        <v>12.000000000000002</v>
      </c>
      <c r="BE726" s="21"/>
      <c r="BF726" s="21"/>
      <c r="BG726" s="10">
        <v>6</v>
      </c>
      <c r="BH726" s="28">
        <f t="shared" si="119"/>
        <v>5.2080000000000001E-2</v>
      </c>
      <c r="BI726" s="63">
        <f t="shared" si="117"/>
        <v>8.9280000000000019E-3</v>
      </c>
      <c r="BJ726" s="21">
        <f t="shared" si="120"/>
        <v>4.3151999999999996E-2</v>
      </c>
      <c r="BK726" s="21"/>
      <c r="BL726" s="21"/>
      <c r="BM726" s="21"/>
      <c r="BN726" s="21"/>
      <c r="BO726" s="21"/>
      <c r="BP726" s="21"/>
    </row>
    <row r="727" spans="1:68" s="66" customFormat="1" ht="11.1" hidden="1" customHeight="1" outlineLevel="2" x14ac:dyDescent="0.2">
      <c r="A727" s="64"/>
      <c r="B727" s="25"/>
      <c r="C727" s="25"/>
      <c r="D727" s="25"/>
      <c r="E727" s="26" t="s">
        <v>5788</v>
      </c>
      <c r="F727" s="212"/>
      <c r="G727" s="212"/>
      <c r="H727" s="212"/>
      <c r="I727" s="245"/>
      <c r="J727" s="245"/>
      <c r="K727" s="212"/>
      <c r="L727" s="212"/>
      <c r="M727" s="65"/>
      <c r="N727" s="65"/>
      <c r="O727" s="212"/>
      <c r="P727" s="212"/>
      <c r="Q727" s="212"/>
      <c r="R727" s="212"/>
      <c r="S727" s="212"/>
      <c r="T727" s="212"/>
      <c r="U727" s="212"/>
      <c r="V727" s="212"/>
      <c r="W727" s="212"/>
      <c r="X727" s="65"/>
      <c r="Y727" s="212"/>
      <c r="Z727" s="212"/>
      <c r="AA727" s="212"/>
      <c r="AB727" s="212"/>
      <c r="AC727" s="212"/>
      <c r="AD727" s="212"/>
      <c r="AE727" s="212"/>
      <c r="AF727" s="212"/>
      <c r="AG727" s="212"/>
      <c r="AH727" s="212"/>
      <c r="AI727" s="65"/>
      <c r="AJ727" s="212"/>
      <c r="AK727" s="212"/>
      <c r="AL727" s="65"/>
      <c r="AM727" s="212"/>
      <c r="AN727" s="212"/>
      <c r="AO727" s="212"/>
      <c r="AP727" s="212"/>
      <c r="AQ727" s="212"/>
      <c r="AR727" s="212"/>
      <c r="AS727" s="212"/>
      <c r="AT727" s="212"/>
      <c r="AU727" s="212"/>
      <c r="AV727" s="65"/>
      <c r="AW727" s="212"/>
      <c r="AX727" s="212"/>
      <c r="AY727" s="212"/>
      <c r="AZ727" s="212"/>
      <c r="BA727" s="212"/>
      <c r="BB727" s="153">
        <v>8.64</v>
      </c>
      <c r="BC727" s="25"/>
      <c r="BD727" s="63">
        <f t="shared" si="118"/>
        <v>12.000000000000002</v>
      </c>
      <c r="BE727" s="63"/>
      <c r="BG727" s="64"/>
      <c r="BH727" s="28"/>
      <c r="BI727" s="63"/>
      <c r="BJ727" s="21"/>
      <c r="BK727" s="56"/>
      <c r="BL727" s="63"/>
      <c r="BM727" s="56"/>
      <c r="BN727" s="56"/>
      <c r="BO727" s="63"/>
      <c r="BP727" s="56"/>
    </row>
    <row r="728" spans="1:68" ht="11.1" hidden="1" customHeight="1" outlineLevel="1" collapsed="1" x14ac:dyDescent="0.2">
      <c r="A728" s="10"/>
      <c r="B728" s="18"/>
      <c r="C728" s="18"/>
      <c r="D728" s="18"/>
      <c r="E728" s="19" t="s">
        <v>650</v>
      </c>
      <c r="F728" s="209"/>
      <c r="G728" s="209"/>
      <c r="H728" s="209"/>
      <c r="I728" s="240"/>
      <c r="J728" s="240"/>
      <c r="K728" s="209"/>
      <c r="L728" s="209"/>
      <c r="M728" s="20"/>
      <c r="N728" s="20"/>
      <c r="O728" s="209"/>
      <c r="P728" s="209"/>
      <c r="Q728" s="209"/>
      <c r="R728" s="209"/>
      <c r="S728" s="209"/>
      <c r="T728" s="209"/>
      <c r="U728" s="209"/>
      <c r="V728" s="209"/>
      <c r="W728" s="209"/>
      <c r="X728" s="20"/>
      <c r="Y728" s="209"/>
      <c r="Z728" s="209"/>
      <c r="AA728" s="209"/>
      <c r="AB728" s="209"/>
      <c r="AC728" s="209"/>
      <c r="AD728" s="209"/>
      <c r="AE728" s="209"/>
      <c r="AF728" s="209"/>
      <c r="AG728" s="209"/>
      <c r="AH728" s="209"/>
      <c r="AI728" s="20"/>
      <c r="AJ728" s="209"/>
      <c r="AK728" s="209"/>
      <c r="AL728" s="20"/>
      <c r="AM728" s="209"/>
      <c r="AN728" s="209"/>
      <c r="AO728" s="209"/>
      <c r="AP728" s="209"/>
      <c r="AQ728" s="209"/>
      <c r="AR728" s="209"/>
      <c r="AS728" s="209"/>
      <c r="AT728" s="209"/>
      <c r="AU728" s="209"/>
      <c r="AV728" s="20"/>
      <c r="AW728" s="209"/>
      <c r="AX728" s="209"/>
      <c r="AY728" s="209"/>
      <c r="AZ728" s="209"/>
      <c r="BA728" s="21"/>
      <c r="BB728" s="154">
        <v>5.3650000000000002</v>
      </c>
      <c r="BC728" s="21">
        <v>10</v>
      </c>
      <c r="BD728" s="63">
        <f t="shared" si="118"/>
        <v>7.4513888888888893</v>
      </c>
      <c r="BE728" s="21"/>
      <c r="BF728" s="21"/>
      <c r="BG728" s="10">
        <v>6</v>
      </c>
      <c r="BH728" s="28">
        <f t="shared" si="119"/>
        <v>7.4400000000000004E-3</v>
      </c>
      <c r="BI728" s="63">
        <f t="shared" si="117"/>
        <v>5.5438333333333338E-3</v>
      </c>
      <c r="BJ728" s="21">
        <f t="shared" si="120"/>
        <v>1.8961666666666667E-3</v>
      </c>
      <c r="BK728" s="21"/>
      <c r="BL728" s="21"/>
      <c r="BM728" s="21"/>
      <c r="BN728" s="21"/>
      <c r="BO728" s="21"/>
      <c r="BP728" s="21"/>
    </row>
    <row r="729" spans="1:68" s="66" customFormat="1" ht="11.1" hidden="1" customHeight="1" outlineLevel="2" x14ac:dyDescent="0.2">
      <c r="A729" s="64"/>
      <c r="B729" s="25"/>
      <c r="C729" s="25"/>
      <c r="D729" s="25"/>
      <c r="E729" s="26" t="s">
        <v>5790</v>
      </c>
      <c r="F729" s="212"/>
      <c r="G729" s="212"/>
      <c r="H729" s="212"/>
      <c r="I729" s="245"/>
      <c r="J729" s="245"/>
      <c r="K729" s="212"/>
      <c r="L729" s="212"/>
      <c r="M729" s="65"/>
      <c r="N729" s="65"/>
      <c r="O729" s="212"/>
      <c r="P729" s="212"/>
      <c r="Q729" s="212"/>
      <c r="R729" s="212"/>
      <c r="S729" s="212"/>
      <c r="T729" s="212"/>
      <c r="U729" s="212"/>
      <c r="V729" s="212"/>
      <c r="W729" s="212"/>
      <c r="X729" s="65"/>
      <c r="Y729" s="212"/>
      <c r="Z729" s="212"/>
      <c r="AA729" s="212"/>
      <c r="AB729" s="212"/>
      <c r="AC729" s="212"/>
      <c r="AD729" s="212"/>
      <c r="AE729" s="212"/>
      <c r="AF729" s="212"/>
      <c r="AG729" s="212"/>
      <c r="AH729" s="212"/>
      <c r="AI729" s="65"/>
      <c r="AJ729" s="212"/>
      <c r="AK729" s="212"/>
      <c r="AL729" s="65"/>
      <c r="AM729" s="212"/>
      <c r="AN729" s="212"/>
      <c r="AO729" s="212"/>
      <c r="AP729" s="212"/>
      <c r="AQ729" s="212"/>
      <c r="AR729" s="212"/>
      <c r="AS729" s="212"/>
      <c r="AT729" s="212"/>
      <c r="AU729" s="212"/>
      <c r="AV729" s="65"/>
      <c r="AW729" s="212"/>
      <c r="AX729" s="212"/>
      <c r="AY729" s="212"/>
      <c r="AZ729" s="212"/>
      <c r="BA729" s="212"/>
      <c r="BB729" s="155">
        <v>5.3650000000000002</v>
      </c>
      <c r="BC729" s="25"/>
      <c r="BD729" s="63">
        <f t="shared" si="118"/>
        <v>7.4513888888888893</v>
      </c>
      <c r="BE729" s="63"/>
      <c r="BG729" s="64"/>
      <c r="BH729" s="28"/>
      <c r="BI729" s="63"/>
      <c r="BJ729" s="21"/>
      <c r="BK729" s="56"/>
      <c r="BL729" s="63"/>
      <c r="BM729" s="56"/>
      <c r="BN729" s="56"/>
      <c r="BO729" s="63"/>
      <c r="BP729" s="56"/>
    </row>
    <row r="730" spans="1:68" ht="11.1" hidden="1" customHeight="1" outlineLevel="1" collapsed="1" x14ac:dyDescent="0.2">
      <c r="A730" s="10"/>
      <c r="B730" s="18"/>
      <c r="C730" s="18"/>
      <c r="D730" s="18"/>
      <c r="E730" s="19" t="s">
        <v>604</v>
      </c>
      <c r="F730" s="209"/>
      <c r="G730" s="209"/>
      <c r="H730" s="209"/>
      <c r="I730" s="240"/>
      <c r="J730" s="240"/>
      <c r="K730" s="209"/>
      <c r="L730" s="209"/>
      <c r="M730" s="20"/>
      <c r="N730" s="20"/>
      <c r="O730" s="209"/>
      <c r="P730" s="209"/>
      <c r="Q730" s="209"/>
      <c r="R730" s="209"/>
      <c r="S730" s="209"/>
      <c r="T730" s="209"/>
      <c r="U730" s="209"/>
      <c r="V730" s="209"/>
      <c r="W730" s="209"/>
      <c r="X730" s="20"/>
      <c r="Y730" s="209"/>
      <c r="Z730" s="209"/>
      <c r="AA730" s="209"/>
      <c r="AB730" s="209"/>
      <c r="AC730" s="209"/>
      <c r="AD730" s="209"/>
      <c r="AE730" s="209"/>
      <c r="AF730" s="209"/>
      <c r="AG730" s="209"/>
      <c r="AH730" s="209"/>
      <c r="AI730" s="20"/>
      <c r="AJ730" s="209"/>
      <c r="AK730" s="209"/>
      <c r="AL730" s="20"/>
      <c r="AM730" s="209"/>
      <c r="AN730" s="209"/>
      <c r="AO730" s="209"/>
      <c r="AP730" s="209"/>
      <c r="AQ730" s="209"/>
      <c r="AR730" s="209"/>
      <c r="AS730" s="209"/>
      <c r="AT730" s="209"/>
      <c r="AU730" s="209"/>
      <c r="AV730" s="20"/>
      <c r="AW730" s="209"/>
      <c r="AX730" s="209"/>
      <c r="AY730" s="209"/>
      <c r="AZ730" s="209"/>
      <c r="BA730" s="21"/>
      <c r="BB730" s="154">
        <v>21.366</v>
      </c>
      <c r="BC730" s="21">
        <v>54</v>
      </c>
      <c r="BD730" s="63">
        <f t="shared" si="118"/>
        <v>29.674999999999997</v>
      </c>
      <c r="BE730" s="21"/>
      <c r="BF730" s="21"/>
      <c r="BG730" s="10">
        <v>5</v>
      </c>
      <c r="BH730" s="28">
        <f t="shared" si="119"/>
        <v>4.0176000000000003E-2</v>
      </c>
      <c r="BI730" s="63">
        <f t="shared" si="117"/>
        <v>2.2078199999999996E-2</v>
      </c>
      <c r="BJ730" s="21">
        <f t="shared" si="120"/>
        <v>1.8097800000000008E-2</v>
      </c>
      <c r="BK730" s="21"/>
      <c r="BL730" s="21"/>
      <c r="BM730" s="21"/>
      <c r="BN730" s="21"/>
      <c r="BO730" s="21"/>
      <c r="BP730" s="21"/>
    </row>
    <row r="731" spans="1:68" s="66" customFormat="1" ht="11.1" hidden="1" customHeight="1" outlineLevel="2" x14ac:dyDescent="0.2">
      <c r="A731" s="64"/>
      <c r="B731" s="25"/>
      <c r="C731" s="25"/>
      <c r="D731" s="25"/>
      <c r="E731" s="26" t="s">
        <v>5791</v>
      </c>
      <c r="F731" s="212"/>
      <c r="G731" s="212"/>
      <c r="H731" s="212"/>
      <c r="I731" s="245"/>
      <c r="J731" s="245"/>
      <c r="K731" s="212"/>
      <c r="L731" s="212"/>
      <c r="M731" s="65"/>
      <c r="N731" s="65"/>
      <c r="O731" s="212"/>
      <c r="P731" s="212"/>
      <c r="Q731" s="212"/>
      <c r="R731" s="212"/>
      <c r="S731" s="212"/>
      <c r="T731" s="212"/>
      <c r="U731" s="212"/>
      <c r="V731" s="212"/>
      <c r="W731" s="212"/>
      <c r="X731" s="65"/>
      <c r="Y731" s="212"/>
      <c r="Z731" s="212"/>
      <c r="AA731" s="212"/>
      <c r="AB731" s="212"/>
      <c r="AC731" s="212"/>
      <c r="AD731" s="212"/>
      <c r="AE731" s="212"/>
      <c r="AF731" s="212"/>
      <c r="AG731" s="212"/>
      <c r="AH731" s="212"/>
      <c r="AI731" s="65"/>
      <c r="AJ731" s="212"/>
      <c r="AK731" s="212"/>
      <c r="AL731" s="65"/>
      <c r="AM731" s="212"/>
      <c r="AN731" s="212"/>
      <c r="AO731" s="212"/>
      <c r="AP731" s="212"/>
      <c r="AQ731" s="212"/>
      <c r="AR731" s="212"/>
      <c r="AS731" s="212"/>
      <c r="AT731" s="212"/>
      <c r="AU731" s="212"/>
      <c r="AV731" s="65"/>
      <c r="AW731" s="212"/>
      <c r="AX731" s="212"/>
      <c r="AY731" s="212"/>
      <c r="AZ731" s="212"/>
      <c r="BA731" s="212"/>
      <c r="BB731" s="155">
        <v>21.366</v>
      </c>
      <c r="BC731" s="25"/>
      <c r="BD731" s="63">
        <f t="shared" si="118"/>
        <v>29.674999999999997</v>
      </c>
      <c r="BE731" s="63"/>
      <c r="BG731" s="64"/>
      <c r="BH731" s="28"/>
      <c r="BI731" s="63"/>
      <c r="BJ731" s="21"/>
      <c r="BK731" s="56"/>
      <c r="BL731" s="63"/>
      <c r="BM731" s="56"/>
      <c r="BN731" s="56"/>
      <c r="BO731" s="63"/>
      <c r="BP731" s="56"/>
    </row>
    <row r="732" spans="1:68" s="66" customFormat="1" ht="11.1" hidden="1" customHeight="1" outlineLevel="1" collapsed="1" x14ac:dyDescent="0.2">
      <c r="A732" s="64"/>
      <c r="B732" s="25"/>
      <c r="C732" s="25"/>
      <c r="D732" s="25"/>
      <c r="E732" s="184" t="s">
        <v>954</v>
      </c>
      <c r="F732" s="212"/>
      <c r="G732" s="212"/>
      <c r="H732" s="212"/>
      <c r="I732" s="212"/>
      <c r="J732" s="212"/>
      <c r="K732" s="212"/>
      <c r="L732" s="212"/>
      <c r="M732" s="65"/>
      <c r="N732" s="65"/>
      <c r="O732" s="212"/>
      <c r="P732" s="212"/>
      <c r="Q732" s="212"/>
      <c r="R732" s="212"/>
      <c r="S732" s="212"/>
      <c r="T732" s="212"/>
      <c r="U732" s="212"/>
      <c r="V732" s="212"/>
      <c r="W732" s="212"/>
      <c r="X732" s="65"/>
      <c r="Y732" s="212"/>
      <c r="Z732" s="212"/>
      <c r="AA732" s="212"/>
      <c r="AB732" s="212"/>
      <c r="AC732" s="212"/>
      <c r="AD732" s="212"/>
      <c r="AE732" s="212"/>
      <c r="AF732" s="212"/>
      <c r="AG732" s="212"/>
      <c r="AH732" s="212"/>
      <c r="AI732" s="65"/>
      <c r="AJ732" s="212"/>
      <c r="AK732" s="212"/>
      <c r="AL732" s="65"/>
      <c r="AM732" s="212"/>
      <c r="AN732" s="212"/>
      <c r="AO732" s="212"/>
      <c r="AP732" s="212"/>
      <c r="AQ732" s="212"/>
      <c r="AR732" s="212"/>
      <c r="AS732" s="212"/>
      <c r="AT732" s="212"/>
      <c r="AU732" s="212"/>
      <c r="AV732" s="65"/>
      <c r="AW732" s="212"/>
      <c r="AX732" s="212"/>
      <c r="AY732" s="212"/>
      <c r="AZ732" s="212"/>
      <c r="BA732" s="212"/>
      <c r="BB732" s="186">
        <f>BB733</f>
        <v>47.104999999999997</v>
      </c>
      <c r="BC732" s="186">
        <f t="shared" ref="BC732:BE732" si="121">BC733</f>
        <v>17</v>
      </c>
      <c r="BD732" s="186">
        <f t="shared" si="121"/>
        <v>63.313172043010752</v>
      </c>
      <c r="BE732" s="186">
        <f t="shared" si="121"/>
        <v>-46.313172043010752</v>
      </c>
      <c r="BF732" s="190"/>
      <c r="BG732" s="188">
        <v>5</v>
      </c>
      <c r="BH732" s="186">
        <f>BH733</f>
        <v>1.2648E-2</v>
      </c>
      <c r="BI732" s="186">
        <f t="shared" ref="BI732:BJ732" si="122">BI733</f>
        <v>4.7105000000000001E-2</v>
      </c>
      <c r="BJ732" s="186">
        <f t="shared" si="122"/>
        <v>0</v>
      </c>
      <c r="BK732" s="56"/>
      <c r="BL732" s="63"/>
      <c r="BM732" s="56"/>
      <c r="BN732" s="56"/>
      <c r="BO732" s="63"/>
      <c r="BP732" s="56"/>
    </row>
    <row r="733" spans="1:68" s="66" customFormat="1" ht="11.1" hidden="1" customHeight="1" outlineLevel="2" x14ac:dyDescent="0.2">
      <c r="A733" s="64"/>
      <c r="B733" s="25"/>
      <c r="C733" s="25"/>
      <c r="D733" s="25"/>
      <c r="E733" s="178" t="s">
        <v>5906</v>
      </c>
      <c r="F733" s="212"/>
      <c r="G733" s="212"/>
      <c r="H733" s="212"/>
      <c r="I733" s="212"/>
      <c r="J733" s="212"/>
      <c r="K733" s="212"/>
      <c r="L733" s="212"/>
      <c r="M733" s="65"/>
      <c r="N733" s="65"/>
      <c r="O733" s="212"/>
      <c r="P733" s="212"/>
      <c r="Q733" s="212"/>
      <c r="R733" s="212"/>
      <c r="S733" s="212"/>
      <c r="T733" s="212"/>
      <c r="U733" s="212"/>
      <c r="V733" s="212"/>
      <c r="W733" s="212"/>
      <c r="X733" s="65"/>
      <c r="Y733" s="212"/>
      <c r="Z733" s="212"/>
      <c r="AA733" s="212"/>
      <c r="AB733" s="212"/>
      <c r="AC733" s="212"/>
      <c r="AD733" s="212"/>
      <c r="AE733" s="212"/>
      <c r="AF733" s="212"/>
      <c r="AG733" s="212"/>
      <c r="AH733" s="212"/>
      <c r="AI733" s="65"/>
      <c r="AJ733" s="212"/>
      <c r="AK733" s="212"/>
      <c r="AL733" s="65"/>
      <c r="AM733" s="212"/>
      <c r="AN733" s="212"/>
      <c r="AO733" s="212"/>
      <c r="AP733" s="212"/>
      <c r="AQ733" s="212"/>
      <c r="AR733" s="212"/>
      <c r="AS733" s="212"/>
      <c r="AT733" s="212"/>
      <c r="AU733" s="212"/>
      <c r="AV733" s="65"/>
      <c r="AW733" s="212"/>
      <c r="AX733" s="212"/>
      <c r="AY733" s="212"/>
      <c r="AZ733" s="212"/>
      <c r="BA733" s="212"/>
      <c r="BB733" s="217">
        <v>47.104999999999997</v>
      </c>
      <c r="BC733" s="191">
        <v>17</v>
      </c>
      <c r="BD733" s="22">
        <f t="shared" ref="BD733:BD735" si="123">(BB733/31/24)*1000</f>
        <v>63.313172043010752</v>
      </c>
      <c r="BE733" s="186">
        <f t="shared" ref="BE733:BE735" si="124">BC733-BD733</f>
        <v>-46.313172043010752</v>
      </c>
      <c r="BF733" s="190"/>
      <c r="BG733" s="188"/>
      <c r="BH733" s="186">
        <f t="shared" ref="BH733:BI735" si="125">(BC733*24*31/1000000)</f>
        <v>1.2648E-2</v>
      </c>
      <c r="BI733" s="22">
        <f t="shared" si="125"/>
        <v>4.7105000000000001E-2</v>
      </c>
      <c r="BJ733" s="186">
        <v>0</v>
      </c>
      <c r="BK733" s="56"/>
      <c r="BL733" s="63"/>
      <c r="BM733" s="56"/>
      <c r="BN733" s="56"/>
      <c r="BO733" s="63"/>
      <c r="BP733" s="56"/>
    </row>
    <row r="734" spans="1:68" s="66" customFormat="1" ht="11.1" hidden="1" customHeight="1" outlineLevel="1" collapsed="1" x14ac:dyDescent="0.2">
      <c r="A734" s="64"/>
      <c r="B734" s="25"/>
      <c r="C734" s="25"/>
      <c r="D734" s="25"/>
      <c r="E734" s="184" t="s">
        <v>5905</v>
      </c>
      <c r="F734" s="212"/>
      <c r="G734" s="212"/>
      <c r="H734" s="212"/>
      <c r="I734" s="212"/>
      <c r="J734" s="212"/>
      <c r="K734" s="212"/>
      <c r="L734" s="212"/>
      <c r="M734" s="65"/>
      <c r="N734" s="65"/>
      <c r="O734" s="212"/>
      <c r="P734" s="212"/>
      <c r="Q734" s="212"/>
      <c r="R734" s="212"/>
      <c r="S734" s="212"/>
      <c r="T734" s="212"/>
      <c r="U734" s="212"/>
      <c r="V734" s="212"/>
      <c r="W734" s="212"/>
      <c r="X734" s="65"/>
      <c r="Y734" s="212"/>
      <c r="Z734" s="212"/>
      <c r="AA734" s="212"/>
      <c r="AB734" s="212"/>
      <c r="AC734" s="212"/>
      <c r="AD734" s="212"/>
      <c r="AE734" s="212"/>
      <c r="AF734" s="212"/>
      <c r="AG734" s="212"/>
      <c r="AH734" s="212"/>
      <c r="AI734" s="65"/>
      <c r="AJ734" s="212"/>
      <c r="AK734" s="212"/>
      <c r="AL734" s="65"/>
      <c r="AM734" s="212"/>
      <c r="AN734" s="212"/>
      <c r="AO734" s="212"/>
      <c r="AP734" s="212"/>
      <c r="AQ734" s="212"/>
      <c r="AR734" s="212"/>
      <c r="AS734" s="212"/>
      <c r="AT734" s="212"/>
      <c r="AU734" s="212"/>
      <c r="AV734" s="65"/>
      <c r="AW734" s="212"/>
      <c r="AX734" s="212"/>
      <c r="AY734" s="212"/>
      <c r="AZ734" s="212"/>
      <c r="BA734" s="212"/>
      <c r="BB734" s="186">
        <f>BB735</f>
        <v>1.8089999999999999</v>
      </c>
      <c r="BC734" s="186">
        <f t="shared" ref="BC734:BE734" si="126">BC735</f>
        <v>17.350000000000001</v>
      </c>
      <c r="BD734" s="186">
        <f t="shared" si="126"/>
        <v>2.431451612903226</v>
      </c>
      <c r="BE734" s="186">
        <f t="shared" si="126"/>
        <v>14.918548387096775</v>
      </c>
      <c r="BF734" s="190"/>
      <c r="BG734" s="188">
        <v>6</v>
      </c>
      <c r="BH734" s="186">
        <f>BH735</f>
        <v>1.2908400000000002E-2</v>
      </c>
      <c r="BI734" s="186">
        <f t="shared" ref="BI734:BJ734" si="127">BI735</f>
        <v>1.8090000000000003E-3</v>
      </c>
      <c r="BJ734" s="186">
        <f t="shared" si="127"/>
        <v>1.1099400000000002E-2</v>
      </c>
      <c r="BK734" s="56"/>
      <c r="BL734" s="63"/>
      <c r="BM734" s="56"/>
      <c r="BN734" s="56"/>
      <c r="BO734" s="63"/>
      <c r="BP734" s="56"/>
    </row>
    <row r="735" spans="1:68" s="66" customFormat="1" ht="11.1" hidden="1" customHeight="1" outlineLevel="2" x14ac:dyDescent="0.2">
      <c r="A735" s="64"/>
      <c r="B735" s="25"/>
      <c r="C735" s="25"/>
      <c r="D735" s="25"/>
      <c r="E735" s="177" t="s">
        <v>5907</v>
      </c>
      <c r="F735" s="212"/>
      <c r="G735" s="212"/>
      <c r="H735" s="212"/>
      <c r="I735" s="212"/>
      <c r="J735" s="212"/>
      <c r="K735" s="212"/>
      <c r="L735" s="212"/>
      <c r="M735" s="65"/>
      <c r="N735" s="65"/>
      <c r="O735" s="212"/>
      <c r="P735" s="212"/>
      <c r="Q735" s="212"/>
      <c r="R735" s="212"/>
      <c r="S735" s="212"/>
      <c r="T735" s="212"/>
      <c r="U735" s="212"/>
      <c r="V735" s="212"/>
      <c r="W735" s="212"/>
      <c r="X735" s="65"/>
      <c r="Y735" s="212"/>
      <c r="Z735" s="212"/>
      <c r="AA735" s="212"/>
      <c r="AB735" s="212"/>
      <c r="AC735" s="212"/>
      <c r="AD735" s="212"/>
      <c r="AE735" s="212"/>
      <c r="AF735" s="212"/>
      <c r="AG735" s="212"/>
      <c r="AH735" s="212"/>
      <c r="AI735" s="65"/>
      <c r="AJ735" s="212"/>
      <c r="AK735" s="212"/>
      <c r="AL735" s="65"/>
      <c r="AM735" s="212"/>
      <c r="AN735" s="212"/>
      <c r="AO735" s="212"/>
      <c r="AP735" s="212"/>
      <c r="AQ735" s="212"/>
      <c r="AR735" s="212"/>
      <c r="AS735" s="212"/>
      <c r="AT735" s="212"/>
      <c r="AU735" s="212"/>
      <c r="AV735" s="65"/>
      <c r="AW735" s="212"/>
      <c r="AX735" s="212"/>
      <c r="AY735" s="212"/>
      <c r="AZ735" s="212"/>
      <c r="BA735" s="212"/>
      <c r="BB735" s="217">
        <v>1.8089999999999999</v>
      </c>
      <c r="BC735" s="191">
        <v>17.350000000000001</v>
      </c>
      <c r="BD735" s="22">
        <f t="shared" si="123"/>
        <v>2.431451612903226</v>
      </c>
      <c r="BE735" s="186">
        <f t="shared" si="124"/>
        <v>14.918548387096775</v>
      </c>
      <c r="BF735" s="190"/>
      <c r="BG735" s="188"/>
      <c r="BH735" s="186">
        <f t="shared" si="125"/>
        <v>1.2908400000000002E-2</v>
      </c>
      <c r="BI735" s="22">
        <f t="shared" si="125"/>
        <v>1.8090000000000003E-3</v>
      </c>
      <c r="BJ735" s="186">
        <f t="shared" ref="BJ735" si="128">BH735-BI735</f>
        <v>1.1099400000000002E-2</v>
      </c>
      <c r="BK735" s="56"/>
      <c r="BL735" s="63"/>
      <c r="BM735" s="56"/>
      <c r="BN735" s="56"/>
      <c r="BO735" s="63"/>
      <c r="BP735" s="56"/>
    </row>
    <row r="736" spans="1:68" ht="15.75" hidden="1" customHeight="1" x14ac:dyDescent="0.2">
      <c r="A736" s="10">
        <v>13</v>
      </c>
      <c r="B736" s="11" t="s">
        <v>653</v>
      </c>
      <c r="C736" s="11" t="s">
        <v>653</v>
      </c>
      <c r="D736" s="11" t="s">
        <v>653</v>
      </c>
      <c r="E736" s="12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211">
        <v>27.077999999999999</v>
      </c>
      <c r="BA736" s="211">
        <v>64.236000000000004</v>
      </c>
      <c r="BB736" s="14">
        <f>BB737+BB739+BB741+BB743+BB745+BB747+BB749</f>
        <v>208.36999999999998</v>
      </c>
      <c r="BC736" s="14">
        <f>BC737+BC739+BC741+BC743+BC745+BC747+BC749</f>
        <v>1156.4104838709679</v>
      </c>
      <c r="BD736" s="15">
        <f>(BB736/31/24)*1000</f>
        <v>280.06720430107521</v>
      </c>
      <c r="BE736" s="14">
        <f>BC736-BD736</f>
        <v>876.34327956989273</v>
      </c>
      <c r="BG736" s="43"/>
      <c r="BH736" s="17">
        <f>(BC736*24*31/1000000)+BH751</f>
        <v>1.4630094000000002</v>
      </c>
      <c r="BI736" s="15">
        <f>(BD736*24*31/1000000)+BI751</f>
        <v>0.31985839999999993</v>
      </c>
      <c r="BJ736" s="14">
        <f>BH736-BI736</f>
        <v>1.1431510000000003</v>
      </c>
      <c r="BK736" s="17">
        <v>0.21904847999999999</v>
      </c>
      <c r="BL736" s="15">
        <v>0.19270799999999999</v>
      </c>
      <c r="BM736" s="14">
        <v>2.6340479999999999E-2</v>
      </c>
      <c r="BN736" s="17">
        <f t="shared" si="112"/>
        <v>0.87619391999999996</v>
      </c>
      <c r="BO736" s="15">
        <f t="shared" si="112"/>
        <v>0.77083199999999996</v>
      </c>
      <c r="BP736" s="17">
        <f t="shared" si="112"/>
        <v>0.10536192</v>
      </c>
    </row>
    <row r="737" spans="1:68" s="66" customFormat="1" ht="24" hidden="1" customHeight="1" outlineLevel="1" collapsed="1" x14ac:dyDescent="0.2">
      <c r="A737" s="64"/>
      <c r="B737" s="67"/>
      <c r="C737" s="67"/>
      <c r="D737" s="67"/>
      <c r="E737" s="19" t="s">
        <v>654</v>
      </c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  <c r="AO737" s="68"/>
      <c r="AP737" s="68"/>
      <c r="AQ737" s="68"/>
      <c r="AR737" s="68"/>
      <c r="AS737" s="68"/>
      <c r="AT737" s="68"/>
      <c r="AU737" s="68"/>
      <c r="AV737" s="68"/>
      <c r="AW737" s="68"/>
      <c r="AX737" s="68"/>
      <c r="AY737" s="68"/>
      <c r="AZ737" s="69"/>
      <c r="BA737" s="69"/>
      <c r="BB737" s="56">
        <v>3.4580000000000002</v>
      </c>
      <c r="BC737" s="56">
        <v>8.1999999999999993</v>
      </c>
      <c r="BD737" s="63">
        <f t="shared" ref="BD737:BD750" si="129">(BB737/31/24)*1000</f>
        <v>4.6478494623655919</v>
      </c>
      <c r="BE737" s="56">
        <f>BC737-BD737</f>
        <v>3.5521505376344074</v>
      </c>
      <c r="BF737" s="66">
        <v>8.1999999999999993</v>
      </c>
      <c r="BG737" s="64">
        <v>6</v>
      </c>
      <c r="BH737" s="21">
        <f t="shared" ref="BH737:BI749" si="130">(BC737*24*31/1000000)</f>
        <v>6.1007999999999991E-3</v>
      </c>
      <c r="BI737" s="22">
        <f t="shared" si="130"/>
        <v>3.4580000000000006E-3</v>
      </c>
      <c r="BJ737" s="21">
        <f>BH737-BI737</f>
        <v>2.6427999999999985E-3</v>
      </c>
      <c r="BK737" s="56"/>
      <c r="BL737" s="63"/>
      <c r="BM737" s="56"/>
      <c r="BN737" s="56"/>
      <c r="BO737" s="63"/>
      <c r="BP737" s="56"/>
    </row>
    <row r="738" spans="1:68" s="66" customFormat="1" ht="24" hidden="1" customHeight="1" outlineLevel="2" x14ac:dyDescent="0.2">
      <c r="A738" s="64"/>
      <c r="B738" s="67"/>
      <c r="C738" s="67"/>
      <c r="D738" s="67"/>
      <c r="E738" s="54" t="s">
        <v>655</v>
      </c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5"/>
      <c r="Z738" s="65"/>
      <c r="AA738" s="65"/>
      <c r="AB738" s="65"/>
      <c r="AC738" s="65"/>
      <c r="AD738" s="65"/>
      <c r="AE738" s="65"/>
      <c r="AF738" s="65"/>
      <c r="AG738" s="65"/>
      <c r="AH738" s="65"/>
      <c r="AI738" s="65"/>
      <c r="AJ738" s="65"/>
      <c r="AK738" s="65"/>
      <c r="AL738" s="65"/>
      <c r="AM738" s="65"/>
      <c r="AN738" s="65"/>
      <c r="AO738" s="65"/>
      <c r="AP738" s="65"/>
      <c r="AQ738" s="65"/>
      <c r="AR738" s="65"/>
      <c r="AS738" s="65"/>
      <c r="AT738" s="65"/>
      <c r="AU738" s="65"/>
      <c r="AV738" s="65"/>
      <c r="AW738" s="65"/>
      <c r="AX738" s="65"/>
      <c r="AY738" s="65"/>
      <c r="AZ738" s="212"/>
      <c r="BA738" s="212"/>
      <c r="BB738" s="56">
        <v>3.4580000000000002</v>
      </c>
      <c r="BC738" s="56">
        <v>8.1999999999999993</v>
      </c>
      <c r="BD738" s="63">
        <f t="shared" si="129"/>
        <v>4.6478494623655919</v>
      </c>
      <c r="BE738" s="56">
        <f>BC738-BD738</f>
        <v>3.5521505376344074</v>
      </c>
      <c r="BG738" s="64"/>
      <c r="BH738" s="21"/>
      <c r="BI738" s="22"/>
      <c r="BJ738" s="21"/>
      <c r="BK738" s="56"/>
      <c r="BL738" s="63"/>
      <c r="BM738" s="56"/>
      <c r="BN738" s="56"/>
      <c r="BO738" s="63"/>
      <c r="BP738" s="56"/>
    </row>
    <row r="739" spans="1:68" ht="11.1" hidden="1" customHeight="1" outlineLevel="1" collapsed="1" x14ac:dyDescent="0.2">
      <c r="A739" s="10"/>
      <c r="B739" s="18"/>
      <c r="C739" s="18"/>
      <c r="D739" s="18"/>
      <c r="E739" s="19" t="s">
        <v>656</v>
      </c>
      <c r="F739" s="68"/>
      <c r="G739" s="68"/>
      <c r="H739" s="68"/>
      <c r="I739" s="68"/>
      <c r="J739" s="68"/>
      <c r="K739" s="68"/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68"/>
      <c r="Z739" s="68"/>
      <c r="AA739" s="68"/>
      <c r="AB739" s="68"/>
      <c r="AC739" s="68"/>
      <c r="AD739" s="68"/>
      <c r="AE739" s="68"/>
      <c r="AF739" s="68"/>
      <c r="AG739" s="68"/>
      <c r="AH739" s="68"/>
      <c r="AI739" s="68"/>
      <c r="AJ739" s="68"/>
      <c r="AK739" s="68"/>
      <c r="AL739" s="68"/>
      <c r="AM739" s="68"/>
      <c r="AN739" s="68"/>
      <c r="AO739" s="68"/>
      <c r="AP739" s="68"/>
      <c r="AQ739" s="68"/>
      <c r="AR739" s="68"/>
      <c r="AS739" s="68"/>
      <c r="AT739" s="68"/>
      <c r="AU739" s="68"/>
      <c r="AV739" s="68"/>
      <c r="AW739" s="68"/>
      <c r="AX739" s="68"/>
      <c r="AY739" s="68"/>
      <c r="AZ739" s="69"/>
      <c r="BA739" s="69"/>
      <c r="BB739" s="56">
        <f>BB740</f>
        <v>17.972999999999999</v>
      </c>
      <c r="BC739" s="56">
        <f>BC740</f>
        <v>32</v>
      </c>
      <c r="BD739" s="63">
        <f t="shared" si="129"/>
        <v>24.157258064516128</v>
      </c>
      <c r="BE739" s="56">
        <f>BC739-BD739</f>
        <v>7.8427419354838719</v>
      </c>
      <c r="BF739" s="66"/>
      <c r="BG739" s="64">
        <v>6</v>
      </c>
      <c r="BH739" s="21">
        <f t="shared" si="130"/>
        <v>2.3807999999999999E-2</v>
      </c>
      <c r="BI739" s="22">
        <f t="shared" si="130"/>
        <v>1.7972999999999999E-2</v>
      </c>
      <c r="BJ739" s="21">
        <f>BH739-BI739</f>
        <v>5.8349999999999999E-3</v>
      </c>
      <c r="BK739" s="21">
        <v>0.21904847999999999</v>
      </c>
      <c r="BL739" s="22">
        <v>0.19270799999999999</v>
      </c>
      <c r="BM739" s="21">
        <v>2.6340479999999999E-2</v>
      </c>
      <c r="BN739" s="21">
        <f t="shared" ref="BN739:BP740" si="131">BK739*4</f>
        <v>0.87619391999999996</v>
      </c>
      <c r="BO739" s="22">
        <f t="shared" si="131"/>
        <v>0.77083199999999996</v>
      </c>
      <c r="BP739" s="21">
        <f t="shared" si="131"/>
        <v>0.10536192</v>
      </c>
    </row>
    <row r="740" spans="1:68" ht="11.1" hidden="1" customHeight="1" outlineLevel="2" x14ac:dyDescent="0.25">
      <c r="A740" s="10"/>
      <c r="B740" s="18"/>
      <c r="C740" s="18"/>
      <c r="D740" s="18"/>
      <c r="E740" s="23" t="s">
        <v>657</v>
      </c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08"/>
      <c r="BA740" s="59">
        <v>17.972999999999999</v>
      </c>
      <c r="BB740" s="21">
        <f>MAX(F740:BA740)</f>
        <v>17.972999999999999</v>
      </c>
      <c r="BC740" s="25">
        <v>32</v>
      </c>
      <c r="BD740" s="63">
        <f t="shared" si="129"/>
        <v>24.157258064516128</v>
      </c>
      <c r="BE740" s="21"/>
      <c r="BG740" s="10"/>
      <c r="BH740" s="21"/>
      <c r="BI740" s="22"/>
      <c r="BJ740" s="21"/>
      <c r="BK740" s="21">
        <v>0</v>
      </c>
      <c r="BL740" s="22">
        <v>0.19913159999999999</v>
      </c>
      <c r="BM740" s="21"/>
      <c r="BN740" s="21">
        <f t="shared" si="131"/>
        <v>0</v>
      </c>
      <c r="BO740" s="22">
        <f t="shared" si="131"/>
        <v>0.79652639999999997</v>
      </c>
      <c r="BP740" s="21">
        <f t="shared" si="131"/>
        <v>0</v>
      </c>
    </row>
    <row r="741" spans="1:68" ht="11.1" hidden="1" customHeight="1" outlineLevel="1" collapsed="1" x14ac:dyDescent="0.2">
      <c r="A741" s="10"/>
      <c r="B741" s="18"/>
      <c r="C741" s="18"/>
      <c r="D741" s="25"/>
      <c r="E741" s="19" t="s">
        <v>658</v>
      </c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9">
        <v>27.077999999999999</v>
      </c>
      <c r="BA741" s="209">
        <v>64.236000000000004</v>
      </c>
      <c r="BB741" s="27">
        <v>168.374</v>
      </c>
      <c r="BC741" s="61">
        <f>BF741</f>
        <v>1077</v>
      </c>
      <c r="BD741" s="63">
        <f t="shared" si="129"/>
        <v>226.30913978494624</v>
      </c>
      <c r="BE741" s="21">
        <f>BC741-BD741</f>
        <v>850.69086021505382</v>
      </c>
      <c r="BF741" s="2">
        <v>1077</v>
      </c>
      <c r="BG741" s="10">
        <v>6</v>
      </c>
      <c r="BH741" s="21">
        <f t="shared" si="130"/>
        <v>0.801288</v>
      </c>
      <c r="BI741" s="22">
        <f t="shared" si="130"/>
        <v>0.16837400000000002</v>
      </c>
      <c r="BJ741" s="21">
        <f>BH741-BI741</f>
        <v>0.63291399999999998</v>
      </c>
      <c r="BK741" s="21">
        <v>0.21904847999999999</v>
      </c>
      <c r="BL741" s="22">
        <v>0.19270799999999999</v>
      </c>
      <c r="BM741" s="21">
        <v>2.6340479999999999E-2</v>
      </c>
      <c r="BN741" s="21">
        <f t="shared" si="112"/>
        <v>0.87619391999999996</v>
      </c>
      <c r="BO741" s="22">
        <f t="shared" si="112"/>
        <v>0.77083199999999996</v>
      </c>
      <c r="BP741" s="21">
        <f t="shared" si="112"/>
        <v>0.10536192</v>
      </c>
    </row>
    <row r="742" spans="1:68" ht="11.1" hidden="1" customHeight="1" outlineLevel="2" x14ac:dyDescent="0.2">
      <c r="A742" s="10"/>
      <c r="B742" s="18"/>
      <c r="C742" s="18"/>
      <c r="D742" s="25"/>
      <c r="E742" s="23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08">
        <v>27.077999999999999</v>
      </c>
      <c r="BA742" s="208">
        <v>64.236000000000004</v>
      </c>
      <c r="BB742" s="27">
        <v>168.374</v>
      </c>
      <c r="BC742" s="70">
        <v>1077</v>
      </c>
      <c r="BD742" s="63">
        <f t="shared" si="129"/>
        <v>226.30913978494624</v>
      </c>
      <c r="BE742" s="21"/>
      <c r="BG742" s="10"/>
      <c r="BH742" s="21"/>
      <c r="BI742" s="22"/>
      <c r="BJ742" s="21"/>
      <c r="BK742" s="21">
        <v>0</v>
      </c>
      <c r="BL742" s="22">
        <v>0.19913159999999999</v>
      </c>
      <c r="BM742" s="21"/>
      <c r="BN742" s="21">
        <f t="shared" si="112"/>
        <v>0</v>
      </c>
      <c r="BO742" s="22">
        <f t="shared" si="112"/>
        <v>0.79652639999999997</v>
      </c>
      <c r="BP742" s="21">
        <f t="shared" si="112"/>
        <v>0</v>
      </c>
    </row>
    <row r="743" spans="1:68" ht="11.1" customHeight="1" outlineLevel="1" collapsed="1" x14ac:dyDescent="0.2">
      <c r="A743" s="10"/>
      <c r="B743" s="18"/>
      <c r="C743" s="18"/>
      <c r="D743" s="18"/>
      <c r="E743" s="19" t="s">
        <v>659</v>
      </c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  <c r="AO743" s="68"/>
      <c r="AP743" s="68"/>
      <c r="AQ743" s="68"/>
      <c r="AR743" s="68"/>
      <c r="AS743" s="68"/>
      <c r="AT743" s="68"/>
      <c r="AU743" s="68"/>
      <c r="AV743" s="68"/>
      <c r="AW743" s="68"/>
      <c r="AX743" s="68"/>
      <c r="AY743" s="68"/>
      <c r="AZ743" s="69"/>
      <c r="BA743" s="69"/>
      <c r="BB743" s="56">
        <f>BB744</f>
        <v>1.67</v>
      </c>
      <c r="BC743" s="56">
        <f>BC744</f>
        <v>2.4</v>
      </c>
      <c r="BD743" s="63">
        <f t="shared" si="129"/>
        <v>2.2446236559139785</v>
      </c>
      <c r="BE743" s="56">
        <f>BC743-BD743</f>
        <v>0.15537634408602141</v>
      </c>
      <c r="BF743" s="66">
        <v>2.4</v>
      </c>
      <c r="BG743" s="64">
        <v>7</v>
      </c>
      <c r="BH743" s="21">
        <f t="shared" si="130"/>
        <v>1.7855999999999998E-3</v>
      </c>
      <c r="BI743" s="22">
        <f t="shared" si="130"/>
        <v>1.67E-3</v>
      </c>
      <c r="BJ743" s="21">
        <f>BH743-BI743</f>
        <v>1.1559999999999977E-4</v>
      </c>
      <c r="BK743" s="21">
        <v>0.21904847999999999</v>
      </c>
      <c r="BL743" s="22">
        <v>0.19270799999999999</v>
      </c>
      <c r="BM743" s="21">
        <v>2.6340479999999999E-2</v>
      </c>
      <c r="BN743" s="21">
        <f t="shared" si="112"/>
        <v>0.87619391999999996</v>
      </c>
      <c r="BO743" s="22">
        <f t="shared" si="112"/>
        <v>0.77083199999999996</v>
      </c>
      <c r="BP743" s="21">
        <f t="shared" si="112"/>
        <v>0.10536192</v>
      </c>
    </row>
    <row r="744" spans="1:68" ht="11.1" hidden="1" customHeight="1" outlineLevel="2" x14ac:dyDescent="0.25">
      <c r="A744" s="10"/>
      <c r="B744" s="18"/>
      <c r="C744" s="18"/>
      <c r="D744" s="18"/>
      <c r="E744" s="23" t="s">
        <v>660</v>
      </c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08"/>
      <c r="BA744" s="59">
        <v>1.67</v>
      </c>
      <c r="BB744" s="21">
        <f>MAX(F744:BA744)</f>
        <v>1.67</v>
      </c>
      <c r="BC744" s="25">
        <v>2.4</v>
      </c>
      <c r="BD744" s="63">
        <f t="shared" si="129"/>
        <v>2.2446236559139785</v>
      </c>
      <c r="BE744" s="21"/>
      <c r="BG744" s="10"/>
      <c r="BH744" s="21"/>
      <c r="BI744" s="22"/>
      <c r="BJ744" s="21"/>
      <c r="BK744" s="21">
        <v>0</v>
      </c>
      <c r="BL744" s="22">
        <v>0.19913159999999999</v>
      </c>
      <c r="BM744" s="21"/>
      <c r="BN744" s="21">
        <f t="shared" si="112"/>
        <v>0</v>
      </c>
      <c r="BO744" s="22">
        <f t="shared" si="112"/>
        <v>0.79652639999999997</v>
      </c>
      <c r="BP744" s="21">
        <f t="shared" si="112"/>
        <v>0</v>
      </c>
    </row>
    <row r="745" spans="1:68" ht="11.1" hidden="1" customHeight="1" outlineLevel="1" collapsed="1" x14ac:dyDescent="0.2">
      <c r="A745" s="10"/>
      <c r="B745" s="18"/>
      <c r="C745" s="18"/>
      <c r="D745" s="18"/>
      <c r="E745" s="19" t="s">
        <v>661</v>
      </c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  <c r="AO745" s="68"/>
      <c r="AP745" s="68"/>
      <c r="AQ745" s="68"/>
      <c r="AR745" s="68"/>
      <c r="AS745" s="68"/>
      <c r="AT745" s="68"/>
      <c r="AU745" s="68"/>
      <c r="AV745" s="68"/>
      <c r="AW745" s="68"/>
      <c r="AX745" s="68"/>
      <c r="AY745" s="68"/>
      <c r="AZ745" s="69"/>
      <c r="BA745" s="69"/>
      <c r="BB745" s="56">
        <f>BB746</f>
        <v>3.48</v>
      </c>
      <c r="BC745" s="56">
        <f>BC746</f>
        <v>5</v>
      </c>
      <c r="BD745" s="63">
        <f t="shared" si="129"/>
        <v>4.67741935483871</v>
      </c>
      <c r="BE745" s="56">
        <f>BC745-BD745</f>
        <v>0.32258064516129004</v>
      </c>
      <c r="BF745" s="66"/>
      <c r="BG745" s="64">
        <v>6</v>
      </c>
      <c r="BH745" s="21">
        <f t="shared" si="130"/>
        <v>3.7200000000000002E-3</v>
      </c>
      <c r="BI745" s="22">
        <f t="shared" si="130"/>
        <v>3.48E-3</v>
      </c>
      <c r="BJ745" s="21">
        <f>BH745-BI745</f>
        <v>2.400000000000002E-4</v>
      </c>
      <c r="BK745" s="21">
        <v>0.21904847999999999</v>
      </c>
      <c r="BL745" s="22">
        <v>0.19270799999999999</v>
      </c>
      <c r="BM745" s="21">
        <v>2.6340479999999999E-2</v>
      </c>
      <c r="BN745" s="21">
        <f t="shared" si="112"/>
        <v>0.87619391999999996</v>
      </c>
      <c r="BO745" s="22">
        <f t="shared" si="112"/>
        <v>0.77083199999999996</v>
      </c>
      <c r="BP745" s="21">
        <f t="shared" si="112"/>
        <v>0.10536192</v>
      </c>
    </row>
    <row r="746" spans="1:68" ht="11.1" hidden="1" customHeight="1" outlineLevel="2" x14ac:dyDescent="0.25">
      <c r="A746" s="10"/>
      <c r="B746" s="18"/>
      <c r="C746" s="18"/>
      <c r="D746" s="18"/>
      <c r="E746" s="23" t="s">
        <v>662</v>
      </c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08"/>
      <c r="BA746" s="59">
        <v>3.48</v>
      </c>
      <c r="BB746" s="21">
        <f>MAX(F746:BA746)</f>
        <v>3.48</v>
      </c>
      <c r="BC746" s="25">
        <v>5</v>
      </c>
      <c r="BD746" s="63">
        <f t="shared" si="129"/>
        <v>4.67741935483871</v>
      </c>
      <c r="BE746" s="21"/>
      <c r="BG746" s="10"/>
      <c r="BH746" s="21"/>
      <c r="BI746" s="22"/>
      <c r="BJ746" s="21"/>
      <c r="BK746" s="21">
        <v>0</v>
      </c>
      <c r="BL746" s="22">
        <v>0.19913159999999999</v>
      </c>
      <c r="BM746" s="21"/>
      <c r="BN746" s="21">
        <f t="shared" si="112"/>
        <v>0</v>
      </c>
      <c r="BO746" s="22">
        <f t="shared" si="112"/>
        <v>0.79652639999999997</v>
      </c>
      <c r="BP746" s="21">
        <f t="shared" si="112"/>
        <v>0</v>
      </c>
    </row>
    <row r="747" spans="1:68" ht="11.1" hidden="1" customHeight="1" outlineLevel="1" collapsed="1" x14ac:dyDescent="0.2">
      <c r="A747" s="10"/>
      <c r="B747" s="18"/>
      <c r="C747" s="18"/>
      <c r="D747" s="18"/>
      <c r="E747" s="19" t="s">
        <v>661</v>
      </c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  <c r="AO747" s="68"/>
      <c r="AP747" s="68"/>
      <c r="AQ747" s="68"/>
      <c r="AR747" s="68"/>
      <c r="AS747" s="68"/>
      <c r="AT747" s="68"/>
      <c r="AU747" s="68"/>
      <c r="AV747" s="68"/>
      <c r="AW747" s="68"/>
      <c r="AX747" s="68"/>
      <c r="AY747" s="68"/>
      <c r="AZ747" s="69"/>
      <c r="BA747" s="69"/>
      <c r="BB747" s="56">
        <f>BB748</f>
        <v>8.4149999999999991</v>
      </c>
      <c r="BC747" s="56">
        <f>BD747</f>
        <v>11.31048387096774</v>
      </c>
      <c r="BD747" s="63">
        <f t="shared" si="129"/>
        <v>11.31048387096774</v>
      </c>
      <c r="BE747" s="56">
        <f>BC747-BD747</f>
        <v>0</v>
      </c>
      <c r="BF747" s="66">
        <v>11</v>
      </c>
      <c r="BG747" s="64">
        <v>6</v>
      </c>
      <c r="BH747" s="21">
        <f t="shared" si="130"/>
        <v>8.4149999999999989E-3</v>
      </c>
      <c r="BI747" s="22">
        <f t="shared" si="130"/>
        <v>8.4149999999999989E-3</v>
      </c>
      <c r="BJ747" s="21">
        <f>BH747-BI747</f>
        <v>0</v>
      </c>
      <c r="BK747" s="21">
        <v>0.21904847999999999</v>
      </c>
      <c r="BL747" s="22">
        <v>0.19270799999999999</v>
      </c>
      <c r="BM747" s="21">
        <v>2.6340479999999999E-2</v>
      </c>
      <c r="BN747" s="21">
        <f t="shared" si="112"/>
        <v>0.87619391999999996</v>
      </c>
      <c r="BO747" s="22">
        <f t="shared" si="112"/>
        <v>0.77083199999999996</v>
      </c>
      <c r="BP747" s="21">
        <f t="shared" si="112"/>
        <v>0.10536192</v>
      </c>
    </row>
    <row r="748" spans="1:68" ht="11.1" hidden="1" customHeight="1" outlineLevel="2" x14ac:dyDescent="0.25">
      <c r="A748" s="10"/>
      <c r="B748" s="18"/>
      <c r="C748" s="18"/>
      <c r="D748" s="18"/>
      <c r="E748" s="23" t="s">
        <v>662</v>
      </c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08"/>
      <c r="BA748" s="59">
        <v>3.48</v>
      </c>
      <c r="BB748" s="21">
        <v>8.4149999999999991</v>
      </c>
      <c r="BC748" s="25">
        <v>11</v>
      </c>
      <c r="BD748" s="63">
        <f t="shared" si="129"/>
        <v>11.31048387096774</v>
      </c>
      <c r="BE748" s="21"/>
      <c r="BG748" s="10"/>
      <c r="BH748" s="21"/>
      <c r="BI748" s="22"/>
      <c r="BJ748" s="21"/>
      <c r="BK748" s="21">
        <v>0</v>
      </c>
      <c r="BL748" s="22">
        <v>0.19913159999999999</v>
      </c>
      <c r="BM748" s="21"/>
      <c r="BN748" s="21">
        <f t="shared" si="112"/>
        <v>0</v>
      </c>
      <c r="BO748" s="22">
        <f t="shared" si="112"/>
        <v>0.79652639999999997</v>
      </c>
      <c r="BP748" s="21">
        <f t="shared" si="112"/>
        <v>0</v>
      </c>
    </row>
    <row r="749" spans="1:68" ht="11.1" hidden="1" customHeight="1" outlineLevel="1" collapsed="1" x14ac:dyDescent="0.2">
      <c r="A749" s="10"/>
      <c r="B749" s="18"/>
      <c r="C749" s="18"/>
      <c r="D749" s="18"/>
      <c r="E749" s="19" t="s">
        <v>663</v>
      </c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  <c r="AO749" s="68"/>
      <c r="AP749" s="68"/>
      <c r="AQ749" s="68"/>
      <c r="AR749" s="68"/>
      <c r="AS749" s="68"/>
      <c r="AT749" s="68"/>
      <c r="AU749" s="68"/>
      <c r="AV749" s="68"/>
      <c r="AW749" s="68"/>
      <c r="AX749" s="68"/>
      <c r="AY749" s="68"/>
      <c r="AZ749" s="69"/>
      <c r="BA749" s="69"/>
      <c r="BB749" s="56">
        <f>BB750</f>
        <v>5</v>
      </c>
      <c r="BC749" s="56">
        <f>BC750</f>
        <v>20.5</v>
      </c>
      <c r="BD749" s="63">
        <f t="shared" si="129"/>
        <v>6.720430107526882</v>
      </c>
      <c r="BE749" s="56">
        <f>BC749-BD749</f>
        <v>13.779569892473118</v>
      </c>
      <c r="BF749" s="66">
        <v>20.5</v>
      </c>
      <c r="BG749" s="64">
        <v>6</v>
      </c>
      <c r="BH749" s="21">
        <f t="shared" si="130"/>
        <v>1.5252E-2</v>
      </c>
      <c r="BI749" s="22">
        <f t="shared" si="130"/>
        <v>5.000000000000001E-3</v>
      </c>
      <c r="BJ749" s="21">
        <f>BH749-BI749</f>
        <v>1.0251999999999999E-2</v>
      </c>
      <c r="BK749" s="21">
        <v>0.21904847999999999</v>
      </c>
      <c r="BL749" s="22">
        <v>0.19270799999999999</v>
      </c>
      <c r="BM749" s="21">
        <v>2.6340479999999999E-2</v>
      </c>
      <c r="BN749" s="21">
        <f t="shared" si="112"/>
        <v>0.87619391999999996</v>
      </c>
      <c r="BO749" s="22">
        <f t="shared" si="112"/>
        <v>0.77083199999999996</v>
      </c>
      <c r="BP749" s="21">
        <f t="shared" si="112"/>
        <v>0.10536192</v>
      </c>
    </row>
    <row r="750" spans="1:68" ht="11.1" hidden="1" customHeight="1" outlineLevel="2" x14ac:dyDescent="0.25">
      <c r="A750" s="10"/>
      <c r="B750" s="18"/>
      <c r="C750" s="18"/>
      <c r="D750" s="18"/>
      <c r="E750" s="23" t="s">
        <v>664</v>
      </c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08"/>
      <c r="BA750" s="59">
        <v>3.48</v>
      </c>
      <c r="BB750" s="21">
        <v>5</v>
      </c>
      <c r="BC750" s="25">
        <v>20.5</v>
      </c>
      <c r="BD750" s="63">
        <f t="shared" si="129"/>
        <v>6.720430107526882</v>
      </c>
      <c r="BE750" s="21"/>
      <c r="BG750" s="10"/>
      <c r="BH750" s="21"/>
      <c r="BI750" s="22"/>
      <c r="BJ750" s="21"/>
      <c r="BK750" s="21">
        <v>0</v>
      </c>
      <c r="BL750" s="22">
        <v>0.19913159999999999</v>
      </c>
      <c r="BM750" s="21"/>
      <c r="BN750" s="21">
        <f t="shared" si="112"/>
        <v>0</v>
      </c>
      <c r="BO750" s="22">
        <f t="shared" si="112"/>
        <v>0.79652639999999997</v>
      </c>
      <c r="BP750" s="21">
        <f t="shared" si="112"/>
        <v>0</v>
      </c>
    </row>
    <row r="751" spans="1:68" ht="11.1" hidden="1" customHeight="1" outlineLevel="1" x14ac:dyDescent="0.2">
      <c r="A751" s="10"/>
      <c r="B751" s="18"/>
      <c r="C751" s="18"/>
      <c r="D751" s="18"/>
      <c r="E751" s="19" t="s">
        <v>665</v>
      </c>
      <c r="F751" s="68"/>
      <c r="G751" s="68"/>
      <c r="H751" s="68"/>
      <c r="I751" s="68"/>
      <c r="J751" s="68"/>
      <c r="K751" s="68"/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68"/>
      <c r="Z751" s="68"/>
      <c r="AA751" s="68"/>
      <c r="AB751" s="68"/>
      <c r="AC751" s="68"/>
      <c r="AD751" s="68"/>
      <c r="AE751" s="68"/>
      <c r="AF751" s="68"/>
      <c r="AG751" s="68"/>
      <c r="AH751" s="68"/>
      <c r="AI751" s="68"/>
      <c r="AJ751" s="68"/>
      <c r="AK751" s="68"/>
      <c r="AL751" s="68"/>
      <c r="AM751" s="68"/>
      <c r="AN751" s="68"/>
      <c r="AO751" s="68"/>
      <c r="AP751" s="68"/>
      <c r="AQ751" s="68"/>
      <c r="AR751" s="68"/>
      <c r="AS751" s="68"/>
      <c r="AT751" s="68"/>
      <c r="AU751" s="68"/>
      <c r="AV751" s="68"/>
      <c r="AW751" s="68"/>
      <c r="AX751" s="68"/>
      <c r="AY751" s="68"/>
      <c r="AZ751" s="69"/>
      <c r="BA751" s="69"/>
      <c r="BB751" s="56"/>
      <c r="BC751" s="71">
        <v>810</v>
      </c>
      <c r="BD751" s="63"/>
      <c r="BE751" s="56"/>
      <c r="BF751" s="66">
        <v>20.5</v>
      </c>
      <c r="BG751" s="64">
        <v>5</v>
      </c>
      <c r="BH751" s="28">
        <f>(BC751*24*31/1000000)</f>
        <v>0.60263999999999995</v>
      </c>
      <c r="BI751" s="29">
        <v>0.1114884</v>
      </c>
      <c r="BJ751" s="21">
        <f>BH751-BI751</f>
        <v>0.49115159999999997</v>
      </c>
      <c r="BK751" s="21">
        <v>0.21904847999999999</v>
      </c>
      <c r="BL751" s="22">
        <v>0.19270799999999999</v>
      </c>
      <c r="BM751" s="21">
        <v>2.6340479999999999E-2</v>
      </c>
      <c r="BN751" s="21">
        <f>BK751*4</f>
        <v>0.87619391999999996</v>
      </c>
      <c r="BO751" s="22">
        <f>BL751*4</f>
        <v>0.77083199999999996</v>
      </c>
      <c r="BP751" s="21">
        <f>BM751*4</f>
        <v>0.10536192</v>
      </c>
    </row>
    <row r="752" spans="1:68" ht="15.75" hidden="1" customHeight="1" x14ac:dyDescent="0.2">
      <c r="A752" s="10">
        <v>14</v>
      </c>
      <c r="B752" s="11" t="s">
        <v>666</v>
      </c>
      <c r="C752" s="11" t="s">
        <v>667</v>
      </c>
      <c r="D752" s="11" t="s">
        <v>667</v>
      </c>
      <c r="E752" s="12"/>
      <c r="F752" s="211">
        <v>299.34300000000002</v>
      </c>
      <c r="G752" s="211">
        <v>251.89099999999999</v>
      </c>
      <c r="H752" s="211">
        <v>204.25800000000001</v>
      </c>
      <c r="I752" s="242">
        <v>157.292</v>
      </c>
      <c r="J752" s="242"/>
      <c r="K752" s="211">
        <v>95.326999999999998</v>
      </c>
      <c r="L752" s="211">
        <v>58.612000000000002</v>
      </c>
      <c r="M752" s="211">
        <v>25.443000000000001</v>
      </c>
      <c r="N752" s="211">
        <v>37.149000000000001</v>
      </c>
      <c r="O752" s="211">
        <v>98.661000000000001</v>
      </c>
      <c r="P752" s="211">
        <v>132.97499999999999</v>
      </c>
      <c r="Q752" s="211">
        <v>205.05699999999999</v>
      </c>
      <c r="R752" s="211">
        <v>228.31200000000001</v>
      </c>
      <c r="S752" s="211">
        <v>275.01299999999998</v>
      </c>
      <c r="T752" s="211">
        <v>273.108</v>
      </c>
      <c r="U752" s="211">
        <v>251.14099999999999</v>
      </c>
      <c r="V752" s="211">
        <v>214.73599999999999</v>
      </c>
      <c r="W752" s="211">
        <v>116.816</v>
      </c>
      <c r="X752" s="211">
        <v>67.221999999999994</v>
      </c>
      <c r="Y752" s="211">
        <v>24.78</v>
      </c>
      <c r="Z752" s="211">
        <v>20.135000000000002</v>
      </c>
      <c r="AA752" s="211">
        <v>249.55199999999999</v>
      </c>
      <c r="AB752" s="211">
        <v>118.157</v>
      </c>
      <c r="AC752" s="211">
        <v>192.59399999999999</v>
      </c>
      <c r="AD752" s="211">
        <v>266.96600000000001</v>
      </c>
      <c r="AE752" s="211">
        <v>286.32799999999997</v>
      </c>
      <c r="AF752" s="211">
        <v>244.68299999999999</v>
      </c>
      <c r="AG752" s="211">
        <v>201.964</v>
      </c>
      <c r="AH752" s="211">
        <v>134.98599999999999</v>
      </c>
      <c r="AI752" s="211">
        <v>96.655000000000001</v>
      </c>
      <c r="AJ752" s="211">
        <v>58.381999999999998</v>
      </c>
      <c r="AK752" s="211">
        <v>25.998000000000001</v>
      </c>
      <c r="AL752" s="211">
        <v>36.792000000000002</v>
      </c>
      <c r="AM752" s="211">
        <v>79.688999999999993</v>
      </c>
      <c r="AN752" s="211">
        <v>129.81100000000001</v>
      </c>
      <c r="AO752" s="211">
        <v>211.50800000000001</v>
      </c>
      <c r="AP752" s="211">
        <v>259.35700000000003</v>
      </c>
      <c r="AQ752" s="211">
        <v>293.81900000000002</v>
      </c>
      <c r="AR752" s="211">
        <v>250.535</v>
      </c>
      <c r="AS752" s="211">
        <v>213.97900000000001</v>
      </c>
      <c r="AT752" s="211">
        <v>159.626</v>
      </c>
      <c r="AU752" s="211">
        <v>89.590999999999994</v>
      </c>
      <c r="AV752" s="211">
        <v>71.400999999999996</v>
      </c>
      <c r="AW752" s="211">
        <v>8.9619999999999997</v>
      </c>
      <c r="AX752" s="211">
        <v>36.994999999999997</v>
      </c>
      <c r="AY752" s="211">
        <v>87.081999999999994</v>
      </c>
      <c r="AZ752" s="211">
        <v>104.143</v>
      </c>
      <c r="BA752" s="211">
        <v>176.292</v>
      </c>
      <c r="BB752" s="14">
        <f>SUM(BB753:BB788)/2</f>
        <v>517.90899999999999</v>
      </c>
      <c r="BC752" s="14">
        <f>SUM(BC754:BC788)</f>
        <v>1791.6127419354839</v>
      </c>
      <c r="BD752" s="15">
        <f>(BB752/31/24)*1000</f>
        <v>696.11424731182797</v>
      </c>
      <c r="BE752" s="14">
        <f>SUM(BE754:BE788)</f>
        <v>1097.5159677419356</v>
      </c>
      <c r="BG752" s="43"/>
      <c r="BH752" s="17">
        <f t="shared" si="109"/>
        <v>1.3329598800000002</v>
      </c>
      <c r="BI752" s="15">
        <f>(BD752*24*31/1000000)</f>
        <v>0.51790899999999995</v>
      </c>
      <c r="BJ752" s="14">
        <f>BH752-BI752</f>
        <v>0.81505088000000026</v>
      </c>
      <c r="BK752" s="17">
        <v>3.9162956400000004</v>
      </c>
      <c r="BL752" s="15">
        <v>1.5416819999999998</v>
      </c>
      <c r="BM752" s="14">
        <v>2.3746136399999997</v>
      </c>
      <c r="BN752" s="17">
        <f t="shared" si="112"/>
        <v>15.665182560000002</v>
      </c>
      <c r="BO752" s="15">
        <f t="shared" si="112"/>
        <v>6.1667279999999991</v>
      </c>
      <c r="BP752" s="17">
        <f t="shared" si="112"/>
        <v>9.498454559999999</v>
      </c>
    </row>
    <row r="753" spans="1:68" ht="11.1" hidden="1" customHeight="1" outlineLevel="2" x14ac:dyDescent="0.2">
      <c r="A753" s="10"/>
      <c r="B753" s="18"/>
      <c r="C753" s="18"/>
      <c r="D753" s="18"/>
      <c r="E753" s="23" t="s">
        <v>668</v>
      </c>
      <c r="F753" s="24"/>
      <c r="G753" s="208">
        <v>3.0019999999999998</v>
      </c>
      <c r="H753" s="208">
        <v>1.4810000000000001</v>
      </c>
      <c r="I753" s="24"/>
      <c r="J753" s="24"/>
      <c r="K753" s="208">
        <v>0.96099999999999997</v>
      </c>
      <c r="L753" s="24"/>
      <c r="M753" s="24"/>
      <c r="N753" s="24"/>
      <c r="O753" s="208">
        <v>0.255</v>
      </c>
      <c r="P753" s="208">
        <v>0.83</v>
      </c>
      <c r="Q753" s="208">
        <v>1.1259999999999999</v>
      </c>
      <c r="R753" s="208">
        <v>1.1479999999999999</v>
      </c>
      <c r="S753" s="208">
        <v>1.3959999999999999</v>
      </c>
      <c r="T753" s="208">
        <v>1.3839999999999999</v>
      </c>
      <c r="U753" s="208">
        <v>0.76900000000000002</v>
      </c>
      <c r="V753" s="208">
        <v>0.52800000000000002</v>
      </c>
      <c r="W753" s="208">
        <v>0.27600000000000002</v>
      </c>
      <c r="X753" s="208">
        <v>0.04</v>
      </c>
      <c r="Y753" s="24"/>
      <c r="Z753" s="24"/>
      <c r="AA753" s="24"/>
      <c r="AB753" s="208">
        <v>2.9000000000000001E-2</v>
      </c>
      <c r="AC753" s="208">
        <v>0.189</v>
      </c>
      <c r="AD753" s="208">
        <v>0.53900000000000003</v>
      </c>
      <c r="AE753" s="208">
        <v>0.73099999999999998</v>
      </c>
      <c r="AF753" s="208">
        <v>0.72299999999999998</v>
      </c>
      <c r="AG753" s="208">
        <v>0.42299999999999999</v>
      </c>
      <c r="AH753" s="208">
        <v>0.71499999999999997</v>
      </c>
      <c r="AI753" s="208">
        <v>0.13100000000000001</v>
      </c>
      <c r="AJ753" s="24"/>
      <c r="AK753" s="24"/>
      <c r="AL753" s="24"/>
      <c r="AM753" s="208">
        <v>0.45300000000000001</v>
      </c>
      <c r="AN753" s="208">
        <v>3.4000000000000002E-2</v>
      </c>
      <c r="AO753" s="208">
        <v>0.436</v>
      </c>
      <c r="AP753" s="208">
        <v>0.92</v>
      </c>
      <c r="AQ753" s="208">
        <v>0.94399999999999995</v>
      </c>
      <c r="AR753" s="208">
        <v>0.94499999999999995</v>
      </c>
      <c r="AS753" s="208">
        <v>0.61499999999999999</v>
      </c>
      <c r="AT753" s="208">
        <v>0.35099999999999998</v>
      </c>
      <c r="AU753" s="208">
        <v>0.20100000000000001</v>
      </c>
      <c r="AV753" s="208">
        <v>1.4E-2</v>
      </c>
      <c r="AW753" s="24"/>
      <c r="AX753" s="24"/>
      <c r="AY753" s="208">
        <v>0.08</v>
      </c>
      <c r="AZ753" s="208">
        <v>0.23599999999999999</v>
      </c>
      <c r="BA753" s="208">
        <v>0.59399999999999997</v>
      </c>
      <c r="BB753" s="21">
        <f>MAX(F753:BA753)</f>
        <v>3.0019999999999998</v>
      </c>
      <c r="BC753" s="18"/>
      <c r="BD753" s="22">
        <f>(BB753/30/24)*1000</f>
        <v>4.1694444444444443</v>
      </c>
      <c r="BE753" s="21"/>
      <c r="BG753" s="10"/>
      <c r="BH753" s="21">
        <f t="shared" si="109"/>
        <v>0</v>
      </c>
      <c r="BI753" s="22">
        <f t="shared" si="109"/>
        <v>3.1020666666666664E-3</v>
      </c>
      <c r="BJ753" s="21"/>
      <c r="BK753" s="21">
        <v>0</v>
      </c>
      <c r="BL753" s="22">
        <v>9.3061999999999988E-3</v>
      </c>
      <c r="BM753" s="21"/>
      <c r="BN753" s="21">
        <f t="shared" si="112"/>
        <v>0</v>
      </c>
      <c r="BO753" s="22">
        <f t="shared" si="112"/>
        <v>3.7224799999999995E-2</v>
      </c>
      <c r="BP753" s="21">
        <f t="shared" si="112"/>
        <v>0</v>
      </c>
    </row>
    <row r="754" spans="1:68" ht="11.1" hidden="1" customHeight="1" outlineLevel="1" collapsed="1" x14ac:dyDescent="0.2">
      <c r="A754" s="10"/>
      <c r="B754" s="18"/>
      <c r="C754" s="18"/>
      <c r="D754" s="18"/>
      <c r="E754" s="19" t="s">
        <v>669</v>
      </c>
      <c r="F754" s="209">
        <v>3.544</v>
      </c>
      <c r="G754" s="209">
        <v>2.246</v>
      </c>
      <c r="H754" s="209">
        <v>2.9350000000000001</v>
      </c>
      <c r="I754" s="240">
        <v>2.14</v>
      </c>
      <c r="J754" s="240"/>
      <c r="K754" s="209">
        <v>1.5369999999999999</v>
      </c>
      <c r="L754" s="20"/>
      <c r="M754" s="20"/>
      <c r="N754" s="20"/>
      <c r="O754" s="20"/>
      <c r="P754" s="209">
        <v>0.85099999999999998</v>
      </c>
      <c r="Q754" s="209">
        <v>4.8719999999999999</v>
      </c>
      <c r="R754" s="209">
        <v>3.1259999999999999</v>
      </c>
      <c r="S754" s="209">
        <v>2.181</v>
      </c>
      <c r="T754" s="209">
        <v>1.2</v>
      </c>
      <c r="U754" s="209">
        <v>1.7410000000000001</v>
      </c>
      <c r="V754" s="209">
        <v>1.6619999999999999</v>
      </c>
      <c r="W754" s="209">
        <v>0.91400000000000003</v>
      </c>
      <c r="X754" s="209">
        <v>0.20799999999999999</v>
      </c>
      <c r="Y754" s="20"/>
      <c r="Z754" s="209">
        <v>0.122</v>
      </c>
      <c r="AA754" s="209">
        <v>0.41499999999999998</v>
      </c>
      <c r="AB754" s="209">
        <v>1.6619999999999999</v>
      </c>
      <c r="AC754" s="209">
        <v>3.052</v>
      </c>
      <c r="AD754" s="209">
        <v>2.29</v>
      </c>
      <c r="AE754" s="209">
        <v>3.8530000000000002</v>
      </c>
      <c r="AF754" s="209">
        <v>3.3380000000000001</v>
      </c>
      <c r="AG754" s="209">
        <v>2.4119999999999999</v>
      </c>
      <c r="AH754" s="209">
        <v>1.6559999999999999</v>
      </c>
      <c r="AI754" s="209">
        <v>1.1830000000000001</v>
      </c>
      <c r="AJ754" s="209">
        <v>0.19800000000000001</v>
      </c>
      <c r="AK754" s="20"/>
      <c r="AL754" s="209">
        <v>0.14199999999999999</v>
      </c>
      <c r="AM754" s="209">
        <v>0.37</v>
      </c>
      <c r="AN754" s="209">
        <v>1.417</v>
      </c>
      <c r="AO754" s="209">
        <v>3.0179999999999998</v>
      </c>
      <c r="AP754" s="209">
        <v>3.391</v>
      </c>
      <c r="AQ754" s="209">
        <v>3.6360000000000001</v>
      </c>
      <c r="AR754" s="209">
        <v>3.5529999999999999</v>
      </c>
      <c r="AS754" s="209">
        <v>2.766</v>
      </c>
      <c r="AT754" s="209">
        <v>1.571</v>
      </c>
      <c r="AU754" s="209">
        <v>0.92</v>
      </c>
      <c r="AV754" s="209">
        <v>0.121</v>
      </c>
      <c r="AW754" s="20"/>
      <c r="AX754" s="209">
        <v>0.153</v>
      </c>
      <c r="AY754" s="209">
        <v>0.44600000000000001</v>
      </c>
      <c r="AZ754" s="209">
        <v>0.95599999999999996</v>
      </c>
      <c r="BA754" s="209">
        <v>3.0329999999999999</v>
      </c>
      <c r="BB754" s="21">
        <f>BB755+BB756+BB757</f>
        <v>7.6709999999999994</v>
      </c>
      <c r="BC754" s="61">
        <f>BD754</f>
        <v>10.310483870967742</v>
      </c>
      <c r="BD754" s="22">
        <f t="shared" ref="BD754:BD784" si="132">(BB754/31/24)*1000</f>
        <v>10.310483870967742</v>
      </c>
      <c r="BE754" s="21">
        <f>BC754-BD754</f>
        <v>0</v>
      </c>
      <c r="BF754" s="2">
        <v>3.32</v>
      </c>
      <c r="BG754" s="10">
        <v>6</v>
      </c>
      <c r="BH754" s="21">
        <f t="shared" si="109"/>
        <v>7.6709999999999999E-3</v>
      </c>
      <c r="BI754" s="22">
        <f t="shared" si="109"/>
        <v>7.6709999999999999E-3</v>
      </c>
      <c r="BJ754" s="21">
        <f>BH754-BI754</f>
        <v>0</v>
      </c>
      <c r="BK754" s="21">
        <v>2.3012999999999999E-2</v>
      </c>
      <c r="BL754" s="22">
        <v>2.3012999999999999E-2</v>
      </c>
      <c r="BM754" s="21">
        <v>0</v>
      </c>
      <c r="BN754" s="21">
        <f t="shared" si="112"/>
        <v>9.2051999999999995E-2</v>
      </c>
      <c r="BO754" s="22">
        <f t="shared" si="112"/>
        <v>9.2051999999999995E-2</v>
      </c>
      <c r="BP754" s="21">
        <f t="shared" si="112"/>
        <v>0</v>
      </c>
    </row>
    <row r="755" spans="1:68" ht="11.1" hidden="1" customHeight="1" outlineLevel="2" x14ac:dyDescent="0.2">
      <c r="A755" s="10"/>
      <c r="B755" s="18"/>
      <c r="C755" s="18"/>
      <c r="D755" s="18"/>
      <c r="E755" s="23" t="s">
        <v>670</v>
      </c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08">
        <v>1.86</v>
      </c>
      <c r="T755" s="208">
        <v>1.2</v>
      </c>
      <c r="U755" s="208">
        <v>1.718</v>
      </c>
      <c r="V755" s="208">
        <v>0.85299999999999998</v>
      </c>
      <c r="W755" s="208">
        <v>0.50900000000000001</v>
      </c>
      <c r="X755" s="208">
        <v>0.20799999999999999</v>
      </c>
      <c r="Y755" s="24"/>
      <c r="Z755" s="208">
        <v>0.122</v>
      </c>
      <c r="AA755" s="208">
        <v>0.41499999999999998</v>
      </c>
      <c r="AB755" s="208">
        <v>0.83899999999999997</v>
      </c>
      <c r="AC755" s="208">
        <v>1.744</v>
      </c>
      <c r="AD755" s="208">
        <v>1.1659999999999999</v>
      </c>
      <c r="AE755" s="208">
        <v>2.1269999999999998</v>
      </c>
      <c r="AF755" s="208">
        <v>1.802</v>
      </c>
      <c r="AG755" s="208">
        <v>1.131</v>
      </c>
      <c r="AH755" s="208">
        <v>0.83299999999999996</v>
      </c>
      <c r="AI755" s="208">
        <v>0.61299999999999999</v>
      </c>
      <c r="AJ755" s="208">
        <v>0.19800000000000001</v>
      </c>
      <c r="AK755" s="24"/>
      <c r="AL755" s="208">
        <v>0.14199999999999999</v>
      </c>
      <c r="AM755" s="208">
        <v>0.37</v>
      </c>
      <c r="AN755" s="208">
        <v>0.79100000000000004</v>
      </c>
      <c r="AO755" s="208">
        <v>1.56</v>
      </c>
      <c r="AP755" s="208">
        <v>1.617</v>
      </c>
      <c r="AQ755" s="208">
        <v>1.7629999999999999</v>
      </c>
      <c r="AR755" s="208">
        <v>1.7729999999999999</v>
      </c>
      <c r="AS755" s="208">
        <v>1.4330000000000001</v>
      </c>
      <c r="AT755" s="208">
        <v>0.93300000000000005</v>
      </c>
      <c r="AU755" s="208">
        <v>0.59799999999999998</v>
      </c>
      <c r="AV755" s="208">
        <v>7.3999999999999996E-2</v>
      </c>
      <c r="AW755" s="24"/>
      <c r="AX755" s="208">
        <v>0.153</v>
      </c>
      <c r="AY755" s="208">
        <v>0.42799999999999999</v>
      </c>
      <c r="AZ755" s="208">
        <v>0.63400000000000001</v>
      </c>
      <c r="BA755" s="208">
        <v>1.4359999999999999</v>
      </c>
      <c r="BB755" s="21">
        <f>MAX(F755:BA755)</f>
        <v>2.1269999999999998</v>
      </c>
      <c r="BC755" s="18"/>
      <c r="BD755" s="22">
        <f t="shared" si="132"/>
        <v>2.8588709677419351</v>
      </c>
      <c r="BE755" s="21"/>
      <c r="BG755" s="10"/>
      <c r="BH755" s="21"/>
      <c r="BI755" s="22"/>
      <c r="BJ755" s="21"/>
      <c r="BK755" s="21">
        <v>0</v>
      </c>
      <c r="BL755" s="22">
        <v>6.3809999999999987E-3</v>
      </c>
      <c r="BM755" s="21"/>
      <c r="BN755" s="21">
        <f t="shared" si="112"/>
        <v>0</v>
      </c>
      <c r="BO755" s="22">
        <f t="shared" si="112"/>
        <v>2.5523999999999995E-2</v>
      </c>
      <c r="BP755" s="21">
        <f t="shared" si="112"/>
        <v>0</v>
      </c>
    </row>
    <row r="756" spans="1:68" ht="11.1" hidden="1" customHeight="1" outlineLevel="2" x14ac:dyDescent="0.2">
      <c r="A756" s="10"/>
      <c r="B756" s="18"/>
      <c r="C756" s="18"/>
      <c r="D756" s="18"/>
      <c r="E756" s="23" t="s">
        <v>671</v>
      </c>
      <c r="F756" s="208">
        <v>1.544</v>
      </c>
      <c r="G756" s="208">
        <v>1.246</v>
      </c>
      <c r="H756" s="208">
        <v>0.93500000000000005</v>
      </c>
      <c r="I756" s="239">
        <v>0.84</v>
      </c>
      <c r="J756" s="239"/>
      <c r="K756" s="208">
        <v>0.53700000000000003</v>
      </c>
      <c r="L756" s="24"/>
      <c r="M756" s="24"/>
      <c r="N756" s="24"/>
      <c r="O756" s="24"/>
      <c r="P756" s="208">
        <v>0.38300000000000001</v>
      </c>
      <c r="Q756" s="208">
        <v>3.544</v>
      </c>
      <c r="R756" s="208">
        <v>1.611</v>
      </c>
      <c r="S756" s="208">
        <v>0.32100000000000001</v>
      </c>
      <c r="T756" s="24"/>
      <c r="U756" s="208">
        <v>2.3E-2</v>
      </c>
      <c r="V756" s="208">
        <v>0.80900000000000005</v>
      </c>
      <c r="W756" s="208">
        <v>0.40500000000000003</v>
      </c>
      <c r="X756" s="24"/>
      <c r="Y756" s="24"/>
      <c r="Z756" s="24"/>
      <c r="AA756" s="24"/>
      <c r="AB756" s="208">
        <v>0.82299999999999995</v>
      </c>
      <c r="AC756" s="208">
        <v>1.3080000000000001</v>
      </c>
      <c r="AD756" s="208">
        <v>1.1240000000000001</v>
      </c>
      <c r="AE756" s="208">
        <v>1.726</v>
      </c>
      <c r="AF756" s="208">
        <v>1.536</v>
      </c>
      <c r="AG756" s="208">
        <v>1.2809999999999999</v>
      </c>
      <c r="AH756" s="208">
        <v>0.82299999999999995</v>
      </c>
      <c r="AI756" s="208">
        <v>0.56999999999999995</v>
      </c>
      <c r="AJ756" s="24"/>
      <c r="AK756" s="24"/>
      <c r="AL756" s="24"/>
      <c r="AM756" s="24"/>
      <c r="AN756" s="208">
        <v>0.626</v>
      </c>
      <c r="AO756" s="208">
        <v>1.458</v>
      </c>
      <c r="AP756" s="208">
        <v>1.774</v>
      </c>
      <c r="AQ756" s="208">
        <v>1.873</v>
      </c>
      <c r="AR756" s="208">
        <v>1.78</v>
      </c>
      <c r="AS756" s="208">
        <v>1.333</v>
      </c>
      <c r="AT756" s="208">
        <v>0.63800000000000001</v>
      </c>
      <c r="AU756" s="208">
        <v>0.32200000000000001</v>
      </c>
      <c r="AV756" s="208">
        <v>4.7E-2</v>
      </c>
      <c r="AW756" s="24"/>
      <c r="AX756" s="24"/>
      <c r="AY756" s="208">
        <v>1.7999999999999999E-2</v>
      </c>
      <c r="AZ756" s="208">
        <v>0.32200000000000001</v>
      </c>
      <c r="BA756" s="208">
        <v>1.597</v>
      </c>
      <c r="BB756" s="21">
        <f>MAX(F756:BA756)</f>
        <v>3.544</v>
      </c>
      <c r="BC756" s="18"/>
      <c r="BD756" s="22">
        <f t="shared" si="132"/>
        <v>4.763440860215054</v>
      </c>
      <c r="BE756" s="21"/>
      <c r="BG756" s="10"/>
      <c r="BH756" s="21"/>
      <c r="BI756" s="22"/>
      <c r="BJ756" s="21"/>
      <c r="BK756" s="21">
        <v>0</v>
      </c>
      <c r="BL756" s="22">
        <v>1.0631999999999999E-2</v>
      </c>
      <c r="BM756" s="21"/>
      <c r="BN756" s="21">
        <f t="shared" si="112"/>
        <v>0</v>
      </c>
      <c r="BO756" s="22">
        <f t="shared" si="112"/>
        <v>4.2527999999999996E-2</v>
      </c>
      <c r="BP756" s="21">
        <f t="shared" si="112"/>
        <v>0</v>
      </c>
    </row>
    <row r="757" spans="1:68" ht="11.1" hidden="1" customHeight="1" outlineLevel="2" x14ac:dyDescent="0.2">
      <c r="A757" s="10"/>
      <c r="B757" s="18"/>
      <c r="C757" s="18"/>
      <c r="D757" s="18"/>
      <c r="E757" s="23" t="s">
        <v>672</v>
      </c>
      <c r="F757" s="208">
        <v>2</v>
      </c>
      <c r="G757" s="208">
        <v>1</v>
      </c>
      <c r="H757" s="208">
        <v>2</v>
      </c>
      <c r="I757" s="239">
        <v>1.3</v>
      </c>
      <c r="J757" s="239"/>
      <c r="K757" s="208">
        <v>1</v>
      </c>
      <c r="L757" s="24"/>
      <c r="M757" s="24"/>
      <c r="N757" s="24"/>
      <c r="O757" s="24"/>
      <c r="P757" s="208">
        <v>0.46800000000000003</v>
      </c>
      <c r="Q757" s="208">
        <v>1.3280000000000001</v>
      </c>
      <c r="R757" s="208">
        <v>1.5149999999999999</v>
      </c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  <c r="AX757" s="24"/>
      <c r="AY757" s="24"/>
      <c r="AZ757" s="24"/>
      <c r="BA757" s="24"/>
      <c r="BB757" s="21">
        <f>MAX(F757:BA757)</f>
        <v>2</v>
      </c>
      <c r="BC757" s="18"/>
      <c r="BD757" s="22">
        <f t="shared" si="132"/>
        <v>2.6881720430107525</v>
      </c>
      <c r="BE757" s="21"/>
      <c r="BG757" s="10"/>
      <c r="BH757" s="21"/>
      <c r="BI757" s="22"/>
      <c r="BJ757" s="21"/>
      <c r="BK757" s="21">
        <v>0</v>
      </c>
      <c r="BL757" s="22">
        <v>6.0000000000000001E-3</v>
      </c>
      <c r="BM757" s="21"/>
      <c r="BN757" s="21">
        <f t="shared" si="112"/>
        <v>0</v>
      </c>
      <c r="BO757" s="22">
        <f t="shared" si="112"/>
        <v>2.4E-2</v>
      </c>
      <c r="BP757" s="21">
        <f t="shared" si="112"/>
        <v>0</v>
      </c>
    </row>
    <row r="758" spans="1:68" ht="11.1" hidden="1" customHeight="1" outlineLevel="1" collapsed="1" x14ac:dyDescent="0.2">
      <c r="A758" s="10"/>
      <c r="B758" s="18"/>
      <c r="C758" s="18"/>
      <c r="D758" s="18"/>
      <c r="E758" s="19" t="s">
        <v>673</v>
      </c>
      <c r="F758" s="209">
        <v>2.8929999999999998</v>
      </c>
      <c r="G758" s="209">
        <v>2.4449999999999998</v>
      </c>
      <c r="H758" s="209">
        <v>2.0110000000000001</v>
      </c>
      <c r="I758" s="240">
        <v>1.6120000000000001</v>
      </c>
      <c r="J758" s="240"/>
      <c r="K758" s="209">
        <v>0.78</v>
      </c>
      <c r="L758" s="209">
        <v>0.30599999999999999</v>
      </c>
      <c r="M758" s="20"/>
      <c r="N758" s="20"/>
      <c r="O758" s="209">
        <v>1.2010000000000001</v>
      </c>
      <c r="P758" s="209">
        <v>0.76700000000000002</v>
      </c>
      <c r="Q758" s="209">
        <v>2.48</v>
      </c>
      <c r="R758" s="209">
        <v>2.8330000000000002</v>
      </c>
      <c r="S758" s="209">
        <v>3.2989999999999999</v>
      </c>
      <c r="T758" s="209">
        <v>3.3540000000000001</v>
      </c>
      <c r="U758" s="209">
        <v>2.101</v>
      </c>
      <c r="V758" s="209">
        <v>1.5309999999999999</v>
      </c>
      <c r="W758" s="209">
        <v>0.84099999999999997</v>
      </c>
      <c r="X758" s="209">
        <v>0.27800000000000002</v>
      </c>
      <c r="Y758" s="20"/>
      <c r="Z758" s="209">
        <v>0.34100000000000003</v>
      </c>
      <c r="AA758" s="209">
        <v>0.501</v>
      </c>
      <c r="AB758" s="209">
        <v>1.4490000000000001</v>
      </c>
      <c r="AC758" s="209">
        <v>2.532</v>
      </c>
      <c r="AD758" s="209">
        <v>3.077</v>
      </c>
      <c r="AE758" s="209">
        <v>2.8460000000000001</v>
      </c>
      <c r="AF758" s="209">
        <v>4.5869999999999997</v>
      </c>
      <c r="AG758" s="209">
        <v>3.4860000000000002</v>
      </c>
      <c r="AH758" s="209">
        <v>2.754</v>
      </c>
      <c r="AI758" s="209">
        <v>2.7269999999999999</v>
      </c>
      <c r="AJ758" s="209">
        <v>0.32</v>
      </c>
      <c r="AK758" s="20"/>
      <c r="AL758" s="20"/>
      <c r="AM758" s="209">
        <v>0.32</v>
      </c>
      <c r="AN758" s="209">
        <v>1.3440000000000001</v>
      </c>
      <c r="AO758" s="209">
        <v>6.859</v>
      </c>
      <c r="AP758" s="209">
        <v>7.5720000000000001</v>
      </c>
      <c r="AQ758" s="209">
        <v>8.5649999999999995</v>
      </c>
      <c r="AR758" s="209">
        <v>6.5069999999999997</v>
      </c>
      <c r="AS758" s="209">
        <v>7.3410000000000002</v>
      </c>
      <c r="AT758" s="209">
        <v>4</v>
      </c>
      <c r="AU758" s="209">
        <v>2.242</v>
      </c>
      <c r="AV758" s="209">
        <v>0.14299999999999999</v>
      </c>
      <c r="AW758" s="209">
        <v>4.9000000000000002E-2</v>
      </c>
      <c r="AX758" s="20"/>
      <c r="AY758" s="209">
        <v>0.47699999999999998</v>
      </c>
      <c r="AZ758" s="209">
        <v>2.8889999999999998</v>
      </c>
      <c r="BA758" s="209">
        <v>6.3840000000000003</v>
      </c>
      <c r="BB758" s="21">
        <f>BB759+BB760+BB761</f>
        <v>9.782</v>
      </c>
      <c r="BC758" s="61">
        <f>BD758</f>
        <v>13.147849462365592</v>
      </c>
      <c r="BD758" s="22">
        <f t="shared" si="132"/>
        <v>13.147849462365592</v>
      </c>
      <c r="BE758" s="21">
        <f>BC758-BD758</f>
        <v>0</v>
      </c>
      <c r="BF758" s="2">
        <v>10.36</v>
      </c>
      <c r="BG758" s="10">
        <v>6</v>
      </c>
      <c r="BH758" s="21">
        <f t="shared" si="109"/>
        <v>9.7820000000000008E-3</v>
      </c>
      <c r="BI758" s="22">
        <f t="shared" si="109"/>
        <v>9.7820000000000008E-3</v>
      </c>
      <c r="BJ758" s="21">
        <f>BH758-BI758</f>
        <v>0</v>
      </c>
      <c r="BK758" s="21">
        <v>2.9346000000000004E-2</v>
      </c>
      <c r="BL758" s="22">
        <v>2.9346000000000004E-2</v>
      </c>
      <c r="BM758" s="21">
        <v>0</v>
      </c>
      <c r="BN758" s="21">
        <f t="shared" si="112"/>
        <v>0.11738400000000002</v>
      </c>
      <c r="BO758" s="22">
        <f t="shared" si="112"/>
        <v>0.11738400000000002</v>
      </c>
      <c r="BP758" s="21">
        <f t="shared" si="112"/>
        <v>0</v>
      </c>
    </row>
    <row r="759" spans="1:68" ht="11.1" hidden="1" customHeight="1" outlineLevel="2" x14ac:dyDescent="0.2">
      <c r="A759" s="10"/>
      <c r="B759" s="18"/>
      <c r="C759" s="18"/>
      <c r="D759" s="18"/>
      <c r="E759" s="23" t="s">
        <v>674</v>
      </c>
      <c r="F759" s="208">
        <v>1.7350000000000001</v>
      </c>
      <c r="G759" s="208">
        <v>1.4670000000000001</v>
      </c>
      <c r="H759" s="208">
        <v>1.1399999999999999</v>
      </c>
      <c r="I759" s="239">
        <v>1.0569999999999999</v>
      </c>
      <c r="J759" s="239"/>
      <c r="K759" s="208">
        <v>0.47699999999999998</v>
      </c>
      <c r="L759" s="208">
        <v>0.20599999999999999</v>
      </c>
      <c r="M759" s="24"/>
      <c r="N759" s="24"/>
      <c r="O759" s="208">
        <v>1.034</v>
      </c>
      <c r="P759" s="208">
        <v>0.114</v>
      </c>
      <c r="Q759" s="208">
        <v>1.4259999999999999</v>
      </c>
      <c r="R759" s="208">
        <v>1.5680000000000001</v>
      </c>
      <c r="S759" s="208">
        <v>1.89</v>
      </c>
      <c r="T759" s="208">
        <v>1.8839999999999999</v>
      </c>
      <c r="U759" s="208">
        <v>1.151</v>
      </c>
      <c r="V759" s="208">
        <v>0.90900000000000003</v>
      </c>
      <c r="W759" s="208">
        <v>0.47399999999999998</v>
      </c>
      <c r="X759" s="208">
        <v>0.19400000000000001</v>
      </c>
      <c r="Y759" s="24"/>
      <c r="Z759" s="208">
        <v>0.26400000000000001</v>
      </c>
      <c r="AA759" s="208">
        <v>0.161</v>
      </c>
      <c r="AB759" s="208">
        <v>0.82799999999999996</v>
      </c>
      <c r="AC759" s="208">
        <v>1.488</v>
      </c>
      <c r="AD759" s="208">
        <v>2.0579999999999998</v>
      </c>
      <c r="AE759" s="208">
        <v>1.905</v>
      </c>
      <c r="AF759" s="208">
        <v>1.4910000000000001</v>
      </c>
      <c r="AG759" s="24"/>
      <c r="AH759" s="208">
        <v>0.47499999999999998</v>
      </c>
      <c r="AI759" s="208">
        <v>0.63</v>
      </c>
      <c r="AJ759" s="208">
        <v>0.21</v>
      </c>
      <c r="AK759" s="24"/>
      <c r="AL759" s="24"/>
      <c r="AM759" s="24"/>
      <c r="AN759" s="208">
        <v>1.081</v>
      </c>
      <c r="AO759" s="208">
        <v>1.734</v>
      </c>
      <c r="AP759" s="208">
        <v>1.9179999999999999</v>
      </c>
      <c r="AQ759" s="208">
        <v>2.0190000000000001</v>
      </c>
      <c r="AR759" s="208">
        <v>1.542</v>
      </c>
      <c r="AS759" s="208">
        <v>1.456</v>
      </c>
      <c r="AT759" s="208">
        <v>0.86299999999999999</v>
      </c>
      <c r="AU759" s="208">
        <v>0.441</v>
      </c>
      <c r="AV759" s="208">
        <v>0.109</v>
      </c>
      <c r="AW759" s="208">
        <v>4.9000000000000002E-2</v>
      </c>
      <c r="AX759" s="24"/>
      <c r="AY759" s="208">
        <v>0.30399999999999999</v>
      </c>
      <c r="AZ759" s="208">
        <v>0.49299999999999999</v>
      </c>
      <c r="BA759" s="208">
        <v>1.409</v>
      </c>
      <c r="BB759" s="21">
        <f t="shared" ref="BB759:BB820" si="133">MAX(F759:BA759)</f>
        <v>2.0579999999999998</v>
      </c>
      <c r="BC759" s="18"/>
      <c r="BD759" s="22">
        <f t="shared" si="132"/>
        <v>2.7661290322580645</v>
      </c>
      <c r="BE759" s="21"/>
      <c r="BG759" s="10"/>
      <c r="BH759" s="21"/>
      <c r="BI759" s="22"/>
      <c r="BJ759" s="21"/>
      <c r="BK759" s="21">
        <v>0</v>
      </c>
      <c r="BL759" s="22">
        <v>6.1739999999999998E-3</v>
      </c>
      <c r="BM759" s="21"/>
      <c r="BN759" s="21">
        <f t="shared" si="112"/>
        <v>0</v>
      </c>
      <c r="BO759" s="22">
        <f t="shared" si="112"/>
        <v>2.4695999999999999E-2</v>
      </c>
      <c r="BP759" s="21">
        <f t="shared" si="112"/>
        <v>0</v>
      </c>
    </row>
    <row r="760" spans="1:68" ht="11.1" hidden="1" customHeight="1" outlineLevel="2" x14ac:dyDescent="0.2">
      <c r="A760" s="10"/>
      <c r="B760" s="18"/>
      <c r="C760" s="18"/>
      <c r="D760" s="18"/>
      <c r="E760" s="23" t="s">
        <v>675</v>
      </c>
      <c r="F760" s="208">
        <v>1.1579999999999999</v>
      </c>
      <c r="G760" s="208">
        <v>0.97799999999999998</v>
      </c>
      <c r="H760" s="208">
        <v>0.871</v>
      </c>
      <c r="I760" s="239">
        <v>0.55500000000000005</v>
      </c>
      <c r="J760" s="239"/>
      <c r="K760" s="208">
        <v>0.30299999999999999</v>
      </c>
      <c r="L760" s="208">
        <v>0.1</v>
      </c>
      <c r="M760" s="24"/>
      <c r="N760" s="24"/>
      <c r="O760" s="208">
        <v>0.16700000000000001</v>
      </c>
      <c r="P760" s="208">
        <v>0.65300000000000002</v>
      </c>
      <c r="Q760" s="208">
        <v>1.054</v>
      </c>
      <c r="R760" s="208">
        <v>1.2649999999999999</v>
      </c>
      <c r="S760" s="208">
        <v>1.409</v>
      </c>
      <c r="T760" s="208">
        <v>1.47</v>
      </c>
      <c r="U760" s="208">
        <v>0.95</v>
      </c>
      <c r="V760" s="208">
        <v>0.622</v>
      </c>
      <c r="W760" s="208">
        <v>0.36699999999999999</v>
      </c>
      <c r="X760" s="208">
        <v>8.4000000000000005E-2</v>
      </c>
      <c r="Y760" s="24"/>
      <c r="Z760" s="208">
        <v>7.6999999999999999E-2</v>
      </c>
      <c r="AA760" s="208">
        <v>0.34</v>
      </c>
      <c r="AB760" s="208">
        <v>0.621</v>
      </c>
      <c r="AC760" s="208">
        <v>1.044</v>
      </c>
      <c r="AD760" s="208">
        <v>1.0189999999999999</v>
      </c>
      <c r="AE760" s="208">
        <v>0.94099999999999995</v>
      </c>
      <c r="AF760" s="208">
        <v>0.93300000000000005</v>
      </c>
      <c r="AG760" s="208">
        <v>1.1519999999999999</v>
      </c>
      <c r="AH760" s="208">
        <v>0.40100000000000002</v>
      </c>
      <c r="AI760" s="208">
        <v>0.30299999999999999</v>
      </c>
      <c r="AJ760" s="208">
        <v>0.11</v>
      </c>
      <c r="AK760" s="24"/>
      <c r="AL760" s="24"/>
      <c r="AM760" s="208">
        <v>0.32</v>
      </c>
      <c r="AN760" s="208">
        <v>0.26300000000000001</v>
      </c>
      <c r="AO760" s="208">
        <v>1.246</v>
      </c>
      <c r="AP760" s="208">
        <v>1.276</v>
      </c>
      <c r="AQ760" s="208">
        <v>1.3879999999999999</v>
      </c>
      <c r="AR760" s="24"/>
      <c r="AS760" s="208">
        <v>2.5659999999999998</v>
      </c>
      <c r="AT760" s="208">
        <v>0.68500000000000005</v>
      </c>
      <c r="AU760" s="208">
        <v>0.53</v>
      </c>
      <c r="AV760" s="208">
        <v>3.4000000000000002E-2</v>
      </c>
      <c r="AW760" s="24"/>
      <c r="AX760" s="24"/>
      <c r="AY760" s="208">
        <v>0.17299999999999999</v>
      </c>
      <c r="AZ760" s="208">
        <v>0.44</v>
      </c>
      <c r="BA760" s="208">
        <v>1.0820000000000001</v>
      </c>
      <c r="BB760" s="21">
        <f t="shared" si="133"/>
        <v>2.5659999999999998</v>
      </c>
      <c r="BC760" s="18"/>
      <c r="BD760" s="22">
        <f t="shared" si="132"/>
        <v>3.4489247311827955</v>
      </c>
      <c r="BE760" s="21"/>
      <c r="BG760" s="10"/>
      <c r="BH760" s="21"/>
      <c r="BI760" s="22"/>
      <c r="BJ760" s="21"/>
      <c r="BK760" s="21">
        <v>0</v>
      </c>
      <c r="BL760" s="22">
        <v>7.6979999999999991E-3</v>
      </c>
      <c r="BM760" s="21"/>
      <c r="BN760" s="21">
        <f t="shared" si="112"/>
        <v>0</v>
      </c>
      <c r="BO760" s="22">
        <f t="shared" si="112"/>
        <v>3.0791999999999996E-2</v>
      </c>
      <c r="BP760" s="21">
        <f t="shared" si="112"/>
        <v>0</v>
      </c>
    </row>
    <row r="761" spans="1:68" ht="11.1" hidden="1" customHeight="1" outlineLevel="2" x14ac:dyDescent="0.2">
      <c r="A761" s="10"/>
      <c r="B761" s="18"/>
      <c r="C761" s="18"/>
      <c r="D761" s="18"/>
      <c r="E761" s="23" t="s">
        <v>676</v>
      </c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08">
        <v>2.1629999999999998</v>
      </c>
      <c r="AG761" s="208">
        <v>2.3340000000000001</v>
      </c>
      <c r="AH761" s="208">
        <v>1.8779999999999999</v>
      </c>
      <c r="AI761" s="208">
        <v>1.794</v>
      </c>
      <c r="AJ761" s="24"/>
      <c r="AK761" s="24"/>
      <c r="AL761" s="24"/>
      <c r="AM761" s="24"/>
      <c r="AN761" s="24"/>
      <c r="AO761" s="208">
        <v>3.879</v>
      </c>
      <c r="AP761" s="208">
        <v>4.3780000000000001</v>
      </c>
      <c r="AQ761" s="208">
        <v>5.1580000000000004</v>
      </c>
      <c r="AR761" s="208">
        <v>4.9649999999999999</v>
      </c>
      <c r="AS761" s="208">
        <v>3.319</v>
      </c>
      <c r="AT761" s="208">
        <v>2.452</v>
      </c>
      <c r="AU761" s="208">
        <v>1.2709999999999999</v>
      </c>
      <c r="AV761" s="24"/>
      <c r="AW761" s="24"/>
      <c r="AX761" s="24"/>
      <c r="AY761" s="24"/>
      <c r="AZ761" s="208">
        <v>1.956</v>
      </c>
      <c r="BA761" s="208">
        <v>3.8929999999999998</v>
      </c>
      <c r="BB761" s="21">
        <f t="shared" si="133"/>
        <v>5.1580000000000004</v>
      </c>
      <c r="BC761" s="18"/>
      <c r="BD761" s="22">
        <f t="shared" si="132"/>
        <v>6.9327956989247319</v>
      </c>
      <c r="BE761" s="21"/>
      <c r="BG761" s="10"/>
      <c r="BH761" s="21"/>
      <c r="BI761" s="22"/>
      <c r="BJ761" s="21"/>
      <c r="BK761" s="21">
        <v>0</v>
      </c>
      <c r="BL761" s="22">
        <v>1.5474000000000003E-2</v>
      </c>
      <c r="BM761" s="21"/>
      <c r="BN761" s="21">
        <f t="shared" si="112"/>
        <v>0</v>
      </c>
      <c r="BO761" s="22">
        <f t="shared" si="112"/>
        <v>6.1896000000000014E-2</v>
      </c>
      <c r="BP761" s="21">
        <f t="shared" si="112"/>
        <v>0</v>
      </c>
    </row>
    <row r="762" spans="1:68" ht="21.95" hidden="1" customHeight="1" outlineLevel="1" collapsed="1" x14ac:dyDescent="0.2">
      <c r="A762" s="10"/>
      <c r="B762" s="18"/>
      <c r="C762" s="18"/>
      <c r="D762" s="18"/>
      <c r="E762" s="19" t="s">
        <v>420</v>
      </c>
      <c r="F762" s="209">
        <v>0.91600000000000004</v>
      </c>
      <c r="G762" s="209">
        <v>2.6539999999999999</v>
      </c>
      <c r="H762" s="209">
        <v>1.466</v>
      </c>
      <c r="I762" s="240">
        <v>1.41</v>
      </c>
      <c r="J762" s="240"/>
      <c r="K762" s="209">
        <v>1</v>
      </c>
      <c r="L762" s="209">
        <v>1</v>
      </c>
      <c r="M762" s="20"/>
      <c r="N762" s="20"/>
      <c r="O762" s="209">
        <v>3.33</v>
      </c>
      <c r="P762" s="209">
        <v>1.4</v>
      </c>
      <c r="Q762" s="209">
        <v>1.581</v>
      </c>
      <c r="R762" s="209">
        <v>1.6910000000000001</v>
      </c>
      <c r="S762" s="209">
        <v>1.8959999999999999</v>
      </c>
      <c r="T762" s="209">
        <v>1.8640000000000001</v>
      </c>
      <c r="U762" s="209">
        <v>1.5780000000000001</v>
      </c>
      <c r="V762" s="209">
        <v>0.379</v>
      </c>
      <c r="W762" s="209">
        <v>0.23300000000000001</v>
      </c>
      <c r="X762" s="209">
        <v>3.0649999999999999</v>
      </c>
      <c r="Y762" s="20"/>
      <c r="Z762" s="209">
        <v>1.6E-2</v>
      </c>
      <c r="AA762" s="20"/>
      <c r="AB762" s="209">
        <v>0.57499999999999996</v>
      </c>
      <c r="AC762" s="209">
        <v>0.72799999999999998</v>
      </c>
      <c r="AD762" s="209">
        <v>6.6310000000000002</v>
      </c>
      <c r="AE762" s="209">
        <v>1.17</v>
      </c>
      <c r="AF762" s="209">
        <v>0.92</v>
      </c>
      <c r="AG762" s="209">
        <v>0.47499999999999998</v>
      </c>
      <c r="AH762" s="209">
        <v>0.35</v>
      </c>
      <c r="AI762" s="209">
        <v>0.252</v>
      </c>
      <c r="AJ762" s="209">
        <v>0.122</v>
      </c>
      <c r="AK762" s="20"/>
      <c r="AL762" s="209">
        <v>0.13</v>
      </c>
      <c r="AM762" s="209">
        <v>0.188</v>
      </c>
      <c r="AN762" s="209">
        <v>10.475</v>
      </c>
      <c r="AO762" s="209">
        <v>1.5680000000000001</v>
      </c>
      <c r="AP762" s="209">
        <v>1.722</v>
      </c>
      <c r="AQ762" s="209">
        <v>0.83899999999999997</v>
      </c>
      <c r="AR762" s="209">
        <v>1.8140000000000001</v>
      </c>
      <c r="AS762" s="209">
        <v>3.3450000000000002</v>
      </c>
      <c r="AT762" s="209">
        <v>2.298</v>
      </c>
      <c r="AU762" s="209">
        <v>2.2599999999999998</v>
      </c>
      <c r="AV762" s="209">
        <v>2E-3</v>
      </c>
      <c r="AW762" s="20"/>
      <c r="AX762" s="20"/>
      <c r="AY762" s="209">
        <v>2.21</v>
      </c>
      <c r="AZ762" s="209">
        <v>2.16</v>
      </c>
      <c r="BA762" s="209">
        <v>1.778</v>
      </c>
      <c r="BB762" s="21">
        <f>BB763+BB764</f>
        <v>11.335000000000001</v>
      </c>
      <c r="BC762" s="61">
        <f>BD762</f>
        <v>15.235215053763442</v>
      </c>
      <c r="BD762" s="22">
        <f t="shared" si="132"/>
        <v>15.235215053763442</v>
      </c>
      <c r="BE762" s="21">
        <f>BC762-BD762</f>
        <v>0</v>
      </c>
      <c r="BF762" s="2">
        <v>5.44</v>
      </c>
      <c r="BG762" s="10">
        <v>6</v>
      </c>
      <c r="BH762" s="21">
        <f t="shared" si="109"/>
        <v>1.1335000000000001E-2</v>
      </c>
      <c r="BI762" s="22">
        <f t="shared" si="109"/>
        <v>1.1335000000000001E-2</v>
      </c>
      <c r="BJ762" s="21">
        <f>BH762-BI762</f>
        <v>0</v>
      </c>
      <c r="BK762" s="21">
        <v>3.4005000000000007E-2</v>
      </c>
      <c r="BL762" s="22">
        <v>3.4005000000000007E-2</v>
      </c>
      <c r="BM762" s="21">
        <v>0</v>
      </c>
      <c r="BN762" s="21">
        <f t="shared" si="112"/>
        <v>0.13602000000000003</v>
      </c>
      <c r="BO762" s="22">
        <f t="shared" si="112"/>
        <v>0.13602000000000003</v>
      </c>
      <c r="BP762" s="21">
        <f t="shared" si="112"/>
        <v>0</v>
      </c>
    </row>
    <row r="763" spans="1:68" ht="11.1" hidden="1" customHeight="1" outlineLevel="2" x14ac:dyDescent="0.2">
      <c r="A763" s="10"/>
      <c r="B763" s="18"/>
      <c r="C763" s="18"/>
      <c r="D763" s="18"/>
      <c r="E763" s="23" t="s">
        <v>677</v>
      </c>
      <c r="F763" s="24"/>
      <c r="G763" s="208">
        <v>2</v>
      </c>
      <c r="H763" s="208">
        <v>1</v>
      </c>
      <c r="I763" s="239">
        <v>1</v>
      </c>
      <c r="J763" s="239"/>
      <c r="K763" s="208">
        <v>1</v>
      </c>
      <c r="L763" s="208">
        <v>1</v>
      </c>
      <c r="M763" s="24"/>
      <c r="N763" s="24"/>
      <c r="O763" s="208">
        <v>3</v>
      </c>
      <c r="P763" s="208">
        <v>1</v>
      </c>
      <c r="Q763" s="208">
        <v>1</v>
      </c>
      <c r="R763" s="208">
        <v>1</v>
      </c>
      <c r="S763" s="208">
        <v>1</v>
      </c>
      <c r="T763" s="208">
        <v>1</v>
      </c>
      <c r="U763" s="208">
        <v>1</v>
      </c>
      <c r="V763" s="24"/>
      <c r="W763" s="24"/>
      <c r="X763" s="208">
        <v>3</v>
      </c>
      <c r="Y763" s="24"/>
      <c r="Z763" s="24"/>
      <c r="AA763" s="24"/>
      <c r="AB763" s="24"/>
      <c r="AC763" s="24"/>
      <c r="AD763" s="208">
        <v>6</v>
      </c>
      <c r="AE763" s="24"/>
      <c r="AF763" s="24"/>
      <c r="AG763" s="24"/>
      <c r="AH763" s="24"/>
      <c r="AI763" s="24"/>
      <c r="AJ763" s="24"/>
      <c r="AK763" s="24"/>
      <c r="AL763" s="24"/>
      <c r="AM763" s="24"/>
      <c r="AN763" s="208">
        <v>10</v>
      </c>
      <c r="AO763" s="208">
        <v>1</v>
      </c>
      <c r="AP763" s="208">
        <v>1</v>
      </c>
      <c r="AQ763" s="24"/>
      <c r="AR763" s="208">
        <v>1.8140000000000001</v>
      </c>
      <c r="AS763" s="208">
        <v>2.0099999999999998</v>
      </c>
      <c r="AT763" s="208">
        <v>1.9419999999999999</v>
      </c>
      <c r="AU763" s="208">
        <v>2.0099999999999998</v>
      </c>
      <c r="AV763" s="208">
        <v>2E-3</v>
      </c>
      <c r="AW763" s="24"/>
      <c r="AX763" s="24"/>
      <c r="AY763" s="208">
        <v>1.94</v>
      </c>
      <c r="AZ763" s="208">
        <v>2.0099999999999998</v>
      </c>
      <c r="BA763" s="208">
        <v>1.2370000000000001</v>
      </c>
      <c r="BB763" s="21">
        <f t="shared" si="133"/>
        <v>10</v>
      </c>
      <c r="BC763" s="18"/>
      <c r="BD763" s="22">
        <f t="shared" si="132"/>
        <v>13.440860215053764</v>
      </c>
      <c r="BE763" s="21"/>
      <c r="BG763" s="10"/>
      <c r="BH763" s="21"/>
      <c r="BI763" s="22"/>
      <c r="BJ763" s="21"/>
      <c r="BK763" s="21">
        <v>0</v>
      </c>
      <c r="BL763" s="22">
        <v>3.0000000000000006E-2</v>
      </c>
      <c r="BM763" s="21"/>
      <c r="BN763" s="21">
        <f t="shared" si="112"/>
        <v>0</v>
      </c>
      <c r="BO763" s="22">
        <f t="shared" si="112"/>
        <v>0.12000000000000002</v>
      </c>
      <c r="BP763" s="21">
        <f t="shared" si="112"/>
        <v>0</v>
      </c>
    </row>
    <row r="764" spans="1:68" ht="11.1" hidden="1" customHeight="1" outlineLevel="2" x14ac:dyDescent="0.2">
      <c r="A764" s="10"/>
      <c r="B764" s="18"/>
      <c r="C764" s="18"/>
      <c r="D764" s="18"/>
      <c r="E764" s="23" t="s">
        <v>678</v>
      </c>
      <c r="F764" s="208">
        <v>0.91600000000000004</v>
      </c>
      <c r="G764" s="208">
        <v>0.65400000000000003</v>
      </c>
      <c r="H764" s="208">
        <v>0.46600000000000003</v>
      </c>
      <c r="I764" s="239">
        <v>0.41</v>
      </c>
      <c r="J764" s="239"/>
      <c r="K764" s="24"/>
      <c r="L764" s="24"/>
      <c r="M764" s="24"/>
      <c r="N764" s="24"/>
      <c r="O764" s="208">
        <v>0.33</v>
      </c>
      <c r="P764" s="208">
        <v>0.4</v>
      </c>
      <c r="Q764" s="208">
        <v>0.58099999999999996</v>
      </c>
      <c r="R764" s="208">
        <v>0.69099999999999995</v>
      </c>
      <c r="S764" s="208">
        <v>0.89600000000000002</v>
      </c>
      <c r="T764" s="208">
        <v>0.86399999999999999</v>
      </c>
      <c r="U764" s="208">
        <v>0.57799999999999996</v>
      </c>
      <c r="V764" s="208">
        <v>0.379</v>
      </c>
      <c r="W764" s="208">
        <v>0.23300000000000001</v>
      </c>
      <c r="X764" s="208">
        <v>6.5000000000000002E-2</v>
      </c>
      <c r="Y764" s="24"/>
      <c r="Z764" s="208">
        <v>1.6E-2</v>
      </c>
      <c r="AA764" s="24"/>
      <c r="AB764" s="208">
        <v>0.57499999999999996</v>
      </c>
      <c r="AC764" s="208">
        <v>0.72799999999999998</v>
      </c>
      <c r="AD764" s="208">
        <v>0.63100000000000001</v>
      </c>
      <c r="AE764" s="208">
        <v>1.17</v>
      </c>
      <c r="AF764" s="208">
        <v>0.92</v>
      </c>
      <c r="AG764" s="208">
        <v>0.47499999999999998</v>
      </c>
      <c r="AH764" s="208">
        <v>0.35</v>
      </c>
      <c r="AI764" s="208">
        <v>0.252</v>
      </c>
      <c r="AJ764" s="208">
        <v>0.122</v>
      </c>
      <c r="AK764" s="24"/>
      <c r="AL764" s="208">
        <v>0.13</v>
      </c>
      <c r="AM764" s="208">
        <v>0.188</v>
      </c>
      <c r="AN764" s="208">
        <v>0.47499999999999998</v>
      </c>
      <c r="AO764" s="208">
        <v>0.56799999999999995</v>
      </c>
      <c r="AP764" s="208">
        <v>0.72199999999999998</v>
      </c>
      <c r="AQ764" s="208">
        <v>0.83899999999999997</v>
      </c>
      <c r="AR764" s="24"/>
      <c r="AS764" s="208">
        <v>1.335</v>
      </c>
      <c r="AT764" s="208">
        <v>0.35599999999999998</v>
      </c>
      <c r="AU764" s="208">
        <v>0.25</v>
      </c>
      <c r="AV764" s="24"/>
      <c r="AW764" s="24"/>
      <c r="AX764" s="24"/>
      <c r="AY764" s="208">
        <v>0.27</v>
      </c>
      <c r="AZ764" s="208">
        <v>0.15</v>
      </c>
      <c r="BA764" s="208">
        <v>0.54100000000000004</v>
      </c>
      <c r="BB764" s="21">
        <f t="shared" si="133"/>
        <v>1.335</v>
      </c>
      <c r="BC764" s="18"/>
      <c r="BD764" s="22">
        <f t="shared" si="132"/>
        <v>1.7943548387096773</v>
      </c>
      <c r="BE764" s="21"/>
      <c r="BG764" s="10"/>
      <c r="BH764" s="21"/>
      <c r="BI764" s="22"/>
      <c r="BJ764" s="21"/>
      <c r="BK764" s="21">
        <v>0</v>
      </c>
      <c r="BL764" s="22">
        <v>4.0049999999999999E-3</v>
      </c>
      <c r="BM764" s="21"/>
      <c r="BN764" s="21">
        <f t="shared" si="112"/>
        <v>0</v>
      </c>
      <c r="BO764" s="22">
        <f t="shared" si="112"/>
        <v>1.602E-2</v>
      </c>
      <c r="BP764" s="21">
        <f t="shared" si="112"/>
        <v>0</v>
      </c>
    </row>
    <row r="765" spans="1:68" ht="11.1" hidden="1" customHeight="1" outlineLevel="1" collapsed="1" x14ac:dyDescent="0.2">
      <c r="A765" s="10"/>
      <c r="B765" s="18"/>
      <c r="C765" s="18"/>
      <c r="D765" s="18"/>
      <c r="E765" s="19" t="s">
        <v>679</v>
      </c>
      <c r="F765" s="209">
        <v>0.7</v>
      </c>
      <c r="G765" s="209">
        <v>0.7</v>
      </c>
      <c r="H765" s="209">
        <v>0.7</v>
      </c>
      <c r="I765" s="240">
        <v>0.7</v>
      </c>
      <c r="J765" s="240"/>
      <c r="K765" s="209">
        <v>0.7</v>
      </c>
      <c r="L765" s="20"/>
      <c r="M765" s="20"/>
      <c r="N765" s="20"/>
      <c r="O765" s="20"/>
      <c r="P765" s="209">
        <v>1.1000000000000001</v>
      </c>
      <c r="Q765" s="20"/>
      <c r="R765" s="209">
        <v>0.7</v>
      </c>
      <c r="S765" s="209">
        <v>0.7</v>
      </c>
      <c r="T765" s="20"/>
      <c r="U765" s="20"/>
      <c r="V765" s="20"/>
      <c r="W765" s="20"/>
      <c r="X765" s="20"/>
      <c r="Y765" s="209">
        <v>0.2</v>
      </c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1">
        <f>BB766+BB767</f>
        <v>1.8</v>
      </c>
      <c r="BC765" s="61">
        <f>BD765</f>
        <v>2.4193548387096775</v>
      </c>
      <c r="BD765" s="22">
        <f t="shared" si="132"/>
        <v>2.4193548387096775</v>
      </c>
      <c r="BE765" s="21">
        <f>BC765-BD765</f>
        <v>0</v>
      </c>
      <c r="BG765" s="10">
        <v>6</v>
      </c>
      <c r="BH765" s="21">
        <f t="shared" si="109"/>
        <v>1.8E-3</v>
      </c>
      <c r="BI765" s="22">
        <f t="shared" si="109"/>
        <v>1.8E-3</v>
      </c>
      <c r="BJ765" s="21">
        <f>BH765-BI765</f>
        <v>0</v>
      </c>
      <c r="BK765" s="21">
        <v>5.4000000000000003E-3</v>
      </c>
      <c r="BL765" s="22">
        <v>5.4000000000000003E-3</v>
      </c>
      <c r="BM765" s="21">
        <v>0</v>
      </c>
      <c r="BN765" s="21">
        <f t="shared" si="112"/>
        <v>2.1600000000000001E-2</v>
      </c>
      <c r="BO765" s="22">
        <f t="shared" si="112"/>
        <v>2.1600000000000001E-2</v>
      </c>
      <c r="BP765" s="21">
        <f t="shared" si="112"/>
        <v>0</v>
      </c>
    </row>
    <row r="766" spans="1:68" ht="11.1" hidden="1" customHeight="1" outlineLevel="2" x14ac:dyDescent="0.2">
      <c r="A766" s="10"/>
      <c r="B766" s="18"/>
      <c r="C766" s="18"/>
      <c r="D766" s="18"/>
      <c r="E766" s="23" t="s">
        <v>672</v>
      </c>
      <c r="F766" s="208">
        <v>0.7</v>
      </c>
      <c r="G766" s="208">
        <v>0.7</v>
      </c>
      <c r="H766" s="208">
        <v>0.7</v>
      </c>
      <c r="I766" s="239">
        <v>0.7</v>
      </c>
      <c r="J766" s="239"/>
      <c r="K766" s="208">
        <v>0.7</v>
      </c>
      <c r="L766" s="24"/>
      <c r="M766" s="24"/>
      <c r="N766" s="24"/>
      <c r="O766" s="24"/>
      <c r="P766" s="208">
        <v>1.1000000000000001</v>
      </c>
      <c r="Q766" s="24"/>
      <c r="R766" s="208">
        <v>0.7</v>
      </c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1">
        <f t="shared" si="133"/>
        <v>1.1000000000000001</v>
      </c>
      <c r="BC766" s="18"/>
      <c r="BD766" s="22">
        <f t="shared" si="132"/>
        <v>1.478494623655914</v>
      </c>
      <c r="BE766" s="21"/>
      <c r="BG766" s="10"/>
      <c r="BH766" s="21"/>
      <c r="BI766" s="22"/>
      <c r="BJ766" s="21"/>
      <c r="BK766" s="21">
        <v>0</v>
      </c>
      <c r="BL766" s="22">
        <v>3.3E-3</v>
      </c>
      <c r="BM766" s="21"/>
      <c r="BN766" s="21">
        <f t="shared" si="112"/>
        <v>0</v>
      </c>
      <c r="BO766" s="22">
        <f t="shared" si="112"/>
        <v>1.32E-2</v>
      </c>
      <c r="BP766" s="21">
        <f t="shared" si="112"/>
        <v>0</v>
      </c>
    </row>
    <row r="767" spans="1:68" ht="11.1" hidden="1" customHeight="1" outlineLevel="2" x14ac:dyDescent="0.2">
      <c r="A767" s="10"/>
      <c r="B767" s="18"/>
      <c r="C767" s="18"/>
      <c r="D767" s="18"/>
      <c r="E767" s="23" t="s">
        <v>680</v>
      </c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08">
        <v>0.7</v>
      </c>
      <c r="T767" s="24"/>
      <c r="U767" s="24"/>
      <c r="V767" s="24"/>
      <c r="W767" s="24"/>
      <c r="X767" s="24"/>
      <c r="Y767" s="208">
        <v>0.2</v>
      </c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  <c r="AS767" s="24"/>
      <c r="AT767" s="24"/>
      <c r="AU767" s="24"/>
      <c r="AV767" s="24"/>
      <c r="AW767" s="24"/>
      <c r="AX767" s="24"/>
      <c r="AY767" s="24"/>
      <c r="AZ767" s="24"/>
      <c r="BA767" s="24"/>
      <c r="BB767" s="21">
        <f t="shared" si="133"/>
        <v>0.7</v>
      </c>
      <c r="BC767" s="18"/>
      <c r="BD767" s="22">
        <f t="shared" si="132"/>
        <v>0.94086021505376338</v>
      </c>
      <c r="BE767" s="21"/>
      <c r="BG767" s="10"/>
      <c r="BH767" s="21"/>
      <c r="BI767" s="22"/>
      <c r="BJ767" s="21"/>
      <c r="BK767" s="21">
        <v>0</v>
      </c>
      <c r="BL767" s="22">
        <v>2.0999999999999994E-3</v>
      </c>
      <c r="BM767" s="21"/>
      <c r="BN767" s="21">
        <f t="shared" si="112"/>
        <v>0</v>
      </c>
      <c r="BO767" s="22">
        <f t="shared" si="112"/>
        <v>8.3999999999999977E-3</v>
      </c>
      <c r="BP767" s="21">
        <f t="shared" si="112"/>
        <v>0</v>
      </c>
    </row>
    <row r="768" spans="1:68" ht="11.1" hidden="1" customHeight="1" outlineLevel="1" collapsed="1" x14ac:dyDescent="0.2">
      <c r="A768" s="10"/>
      <c r="B768" s="18"/>
      <c r="C768" s="18"/>
      <c r="D768" s="18"/>
      <c r="E768" s="19" t="s">
        <v>30</v>
      </c>
      <c r="F768" s="209">
        <v>50.6</v>
      </c>
      <c r="G768" s="209">
        <v>39.5</v>
      </c>
      <c r="H768" s="209">
        <v>33.700000000000003</v>
      </c>
      <c r="I768" s="240">
        <v>23.099</v>
      </c>
      <c r="J768" s="240"/>
      <c r="K768" s="209">
        <v>13.516</v>
      </c>
      <c r="L768" s="209">
        <v>5.0549999999999997</v>
      </c>
      <c r="M768" s="20"/>
      <c r="N768" s="20"/>
      <c r="O768" s="209">
        <v>34.146999999999998</v>
      </c>
      <c r="P768" s="209">
        <v>28.085999999999999</v>
      </c>
      <c r="Q768" s="209">
        <v>49.63</v>
      </c>
      <c r="R768" s="209">
        <v>35.799999999999997</v>
      </c>
      <c r="S768" s="209">
        <v>50.494999999999997</v>
      </c>
      <c r="T768" s="209">
        <v>51.173999999999999</v>
      </c>
      <c r="U768" s="209">
        <v>51.433999999999997</v>
      </c>
      <c r="V768" s="209">
        <v>56.347000000000001</v>
      </c>
      <c r="W768" s="209">
        <v>28.565999999999999</v>
      </c>
      <c r="X768" s="209">
        <v>0.309</v>
      </c>
      <c r="Y768" s="20"/>
      <c r="Z768" s="20"/>
      <c r="AA768" s="209">
        <v>190.02600000000001</v>
      </c>
      <c r="AB768" s="209">
        <v>26.614999999999998</v>
      </c>
      <c r="AC768" s="209">
        <v>40.764000000000003</v>
      </c>
      <c r="AD768" s="209">
        <v>50.302999999999997</v>
      </c>
      <c r="AE768" s="209">
        <v>47.890999999999998</v>
      </c>
      <c r="AF768" s="209">
        <v>40.417999999999999</v>
      </c>
      <c r="AG768" s="209">
        <v>33.212000000000003</v>
      </c>
      <c r="AH768" s="209">
        <v>20.788</v>
      </c>
      <c r="AI768" s="209">
        <v>13.83</v>
      </c>
      <c r="AJ768" s="209">
        <v>0.84899999999999998</v>
      </c>
      <c r="AK768" s="20"/>
      <c r="AL768" s="20"/>
      <c r="AM768" s="209">
        <v>9.9450000000000003</v>
      </c>
      <c r="AN768" s="209">
        <v>21.835000000000001</v>
      </c>
      <c r="AO768" s="209">
        <v>38.04</v>
      </c>
      <c r="AP768" s="209">
        <v>48.567</v>
      </c>
      <c r="AQ768" s="209">
        <v>47.959000000000003</v>
      </c>
      <c r="AR768" s="209">
        <v>38.787999999999997</v>
      </c>
      <c r="AS768" s="209">
        <v>32.963999999999999</v>
      </c>
      <c r="AT768" s="209">
        <v>21.765999999999998</v>
      </c>
      <c r="AU768" s="209">
        <v>11.747</v>
      </c>
      <c r="AV768" s="209">
        <v>0.878</v>
      </c>
      <c r="AW768" s="20"/>
      <c r="AX768" s="20"/>
      <c r="AY768" s="209">
        <v>18.901</v>
      </c>
      <c r="AZ768" s="209">
        <v>5.8049999999999997</v>
      </c>
      <c r="BA768" s="209">
        <v>17.702000000000002</v>
      </c>
      <c r="BB768" s="21">
        <f>BB769+BB770+BB771</f>
        <v>222.98000000000002</v>
      </c>
      <c r="BC768" s="61">
        <f>BD768</f>
        <v>299.70430107526886</v>
      </c>
      <c r="BD768" s="22">
        <f t="shared" si="132"/>
        <v>299.70430107526886</v>
      </c>
      <c r="BE768" s="21">
        <f>BC768-BD768</f>
        <v>0</v>
      </c>
      <c r="BF768" s="2">
        <v>190.72</v>
      </c>
      <c r="BG768" s="10">
        <v>5</v>
      </c>
      <c r="BH768" s="21">
        <f t="shared" si="109"/>
        <v>0.22298000000000004</v>
      </c>
      <c r="BI768" s="22">
        <f t="shared" si="109"/>
        <v>0.22298000000000004</v>
      </c>
      <c r="BJ768" s="21">
        <f>BH768-BI768</f>
        <v>0</v>
      </c>
      <c r="BK768" s="21">
        <v>0.66894000000000009</v>
      </c>
      <c r="BL768" s="22">
        <v>0.66894000000000009</v>
      </c>
      <c r="BM768" s="21">
        <v>0</v>
      </c>
      <c r="BN768" s="21">
        <f t="shared" si="112"/>
        <v>2.6757600000000004</v>
      </c>
      <c r="BO768" s="22">
        <f t="shared" si="112"/>
        <v>2.6757600000000004</v>
      </c>
      <c r="BP768" s="21">
        <f t="shared" si="112"/>
        <v>0</v>
      </c>
    </row>
    <row r="769" spans="1:68" ht="11.1" hidden="1" customHeight="1" outlineLevel="2" x14ac:dyDescent="0.2">
      <c r="A769" s="10"/>
      <c r="B769" s="18"/>
      <c r="C769" s="18"/>
      <c r="D769" s="18"/>
      <c r="E769" s="23" t="s">
        <v>681</v>
      </c>
      <c r="F769" s="208">
        <v>19.100000000000001</v>
      </c>
      <c r="G769" s="208">
        <v>15</v>
      </c>
      <c r="H769" s="208">
        <v>12.5</v>
      </c>
      <c r="I769" s="239">
        <v>8.8510000000000009</v>
      </c>
      <c r="J769" s="239"/>
      <c r="K769" s="208">
        <v>6.0209999999999999</v>
      </c>
      <c r="L769" s="24"/>
      <c r="M769" s="24"/>
      <c r="N769" s="24"/>
      <c r="O769" s="208">
        <v>22</v>
      </c>
      <c r="P769" s="208">
        <v>12.606</v>
      </c>
      <c r="Q769" s="208">
        <v>17.207999999999998</v>
      </c>
      <c r="R769" s="208">
        <v>14.891999999999999</v>
      </c>
      <c r="S769" s="208">
        <v>21.038</v>
      </c>
      <c r="T769" s="208">
        <v>21.53</v>
      </c>
      <c r="U769" s="208">
        <v>14.87</v>
      </c>
      <c r="V769" s="208">
        <v>8.9120000000000008</v>
      </c>
      <c r="W769" s="208">
        <v>4.9669999999999996</v>
      </c>
      <c r="X769" s="24"/>
      <c r="Y769" s="24"/>
      <c r="Z769" s="24"/>
      <c r="AA769" s="208">
        <v>-10.954000000000001</v>
      </c>
      <c r="AB769" s="208">
        <v>9.4789999999999992</v>
      </c>
      <c r="AC769" s="208">
        <v>15.151999999999999</v>
      </c>
      <c r="AD769" s="208">
        <v>17.803000000000001</v>
      </c>
      <c r="AE769" s="208">
        <v>16.606999999999999</v>
      </c>
      <c r="AF769" s="208">
        <v>14.036</v>
      </c>
      <c r="AG769" s="208">
        <v>10.861000000000001</v>
      </c>
      <c r="AH769" s="208">
        <v>7.2779999999999996</v>
      </c>
      <c r="AI769" s="208">
        <v>5.048</v>
      </c>
      <c r="AJ769" s="24"/>
      <c r="AK769" s="24"/>
      <c r="AL769" s="24"/>
      <c r="AM769" s="208">
        <v>3.2909999999999999</v>
      </c>
      <c r="AN769" s="208">
        <v>7.7409999999999997</v>
      </c>
      <c r="AO769" s="208">
        <v>12.907</v>
      </c>
      <c r="AP769" s="208">
        <v>15.821999999999999</v>
      </c>
      <c r="AQ769" s="208">
        <v>15.582000000000001</v>
      </c>
      <c r="AR769" s="208">
        <v>12.702</v>
      </c>
      <c r="AS769" s="208">
        <v>11.305</v>
      </c>
      <c r="AT769" s="208">
        <v>7.2880000000000003</v>
      </c>
      <c r="AU769" s="208">
        <v>3.4620000000000002</v>
      </c>
      <c r="AV769" s="24"/>
      <c r="AW769" s="24"/>
      <c r="AX769" s="24"/>
      <c r="AY769" s="208">
        <v>3.6280000000000001</v>
      </c>
      <c r="AZ769" s="208">
        <v>5.8049999999999997</v>
      </c>
      <c r="BA769" s="208">
        <v>13.061</v>
      </c>
      <c r="BB769" s="21">
        <f t="shared" si="133"/>
        <v>22</v>
      </c>
      <c r="BC769" s="18"/>
      <c r="BD769" s="22">
        <f t="shared" si="132"/>
        <v>29.56989247311828</v>
      </c>
      <c r="BE769" s="21"/>
      <c r="BG769" s="10"/>
      <c r="BH769" s="21"/>
      <c r="BI769" s="22"/>
      <c r="BJ769" s="21"/>
      <c r="BK769" s="21">
        <v>0</v>
      </c>
      <c r="BL769" s="22">
        <v>6.6000000000000003E-2</v>
      </c>
      <c r="BM769" s="21"/>
      <c r="BN769" s="21">
        <f t="shared" si="112"/>
        <v>0</v>
      </c>
      <c r="BO769" s="22">
        <f t="shared" si="112"/>
        <v>0.26400000000000001</v>
      </c>
      <c r="BP769" s="21">
        <f t="shared" si="112"/>
        <v>0</v>
      </c>
    </row>
    <row r="770" spans="1:68" ht="11.1" hidden="1" customHeight="1" outlineLevel="2" x14ac:dyDescent="0.2">
      <c r="A770" s="10"/>
      <c r="B770" s="18"/>
      <c r="C770" s="18"/>
      <c r="D770" s="18"/>
      <c r="E770" s="23" t="s">
        <v>682</v>
      </c>
      <c r="F770" s="208">
        <v>31.5</v>
      </c>
      <c r="G770" s="208">
        <v>24.5</v>
      </c>
      <c r="H770" s="208">
        <v>21.2</v>
      </c>
      <c r="I770" s="239">
        <v>14.247999999999999</v>
      </c>
      <c r="J770" s="239"/>
      <c r="K770" s="208">
        <v>7.4950000000000001</v>
      </c>
      <c r="L770" s="208">
        <v>5.0549999999999997</v>
      </c>
      <c r="M770" s="24"/>
      <c r="N770" s="24"/>
      <c r="O770" s="208">
        <v>12.147</v>
      </c>
      <c r="P770" s="208">
        <v>15.48</v>
      </c>
      <c r="Q770" s="208">
        <v>32.421999999999997</v>
      </c>
      <c r="R770" s="208">
        <v>20.908000000000001</v>
      </c>
      <c r="S770" s="208">
        <v>29.457000000000001</v>
      </c>
      <c r="T770" s="208">
        <v>29.643999999999998</v>
      </c>
      <c r="U770" s="208">
        <v>18.282</v>
      </c>
      <c r="V770" s="208">
        <v>9.4169999999999998</v>
      </c>
      <c r="W770" s="208">
        <v>5.3170000000000002</v>
      </c>
      <c r="X770" s="24"/>
      <c r="Y770" s="24"/>
      <c r="Z770" s="24"/>
      <c r="AA770" s="208">
        <v>90.87</v>
      </c>
      <c r="AB770" s="208">
        <v>17.135999999999999</v>
      </c>
      <c r="AC770" s="208">
        <v>25.611999999999998</v>
      </c>
      <c r="AD770" s="208">
        <v>32.5</v>
      </c>
      <c r="AE770" s="208">
        <v>31.283999999999999</v>
      </c>
      <c r="AF770" s="208">
        <v>26.382000000000001</v>
      </c>
      <c r="AG770" s="208">
        <v>22.350999999999999</v>
      </c>
      <c r="AH770" s="208">
        <v>13.51</v>
      </c>
      <c r="AI770" s="208">
        <v>8.782</v>
      </c>
      <c r="AJ770" s="208">
        <v>0.84899999999999998</v>
      </c>
      <c r="AK770" s="24"/>
      <c r="AL770" s="24"/>
      <c r="AM770" s="208">
        <v>6.6539999999999999</v>
      </c>
      <c r="AN770" s="208">
        <v>14.093999999999999</v>
      </c>
      <c r="AO770" s="208">
        <v>25.132999999999999</v>
      </c>
      <c r="AP770" s="208">
        <v>32.744999999999997</v>
      </c>
      <c r="AQ770" s="208">
        <v>32.377000000000002</v>
      </c>
      <c r="AR770" s="208">
        <v>26.085999999999999</v>
      </c>
      <c r="AS770" s="208">
        <v>21.658999999999999</v>
      </c>
      <c r="AT770" s="208">
        <v>14.478</v>
      </c>
      <c r="AU770" s="208">
        <v>8.2850000000000001</v>
      </c>
      <c r="AV770" s="208">
        <v>0.878</v>
      </c>
      <c r="AW770" s="24"/>
      <c r="AX770" s="24"/>
      <c r="AY770" s="208">
        <v>15.273</v>
      </c>
      <c r="AZ770" s="24"/>
      <c r="BA770" s="208">
        <v>4.641</v>
      </c>
      <c r="BB770" s="21">
        <f t="shared" si="133"/>
        <v>90.87</v>
      </c>
      <c r="BC770" s="18"/>
      <c r="BD770" s="22">
        <f t="shared" si="132"/>
        <v>122.13709677419355</v>
      </c>
      <c r="BE770" s="21"/>
      <c r="BG770" s="10"/>
      <c r="BH770" s="21"/>
      <c r="BI770" s="22"/>
      <c r="BJ770" s="21"/>
      <c r="BK770" s="21">
        <v>0</v>
      </c>
      <c r="BL770" s="22">
        <v>0.27261000000000002</v>
      </c>
      <c r="BM770" s="21"/>
      <c r="BN770" s="21">
        <f t="shared" si="112"/>
        <v>0</v>
      </c>
      <c r="BO770" s="22">
        <f t="shared" si="112"/>
        <v>1.0904400000000001</v>
      </c>
      <c r="BP770" s="21">
        <f t="shared" si="112"/>
        <v>0</v>
      </c>
    </row>
    <row r="771" spans="1:68" ht="11.1" hidden="1" customHeight="1" outlineLevel="2" x14ac:dyDescent="0.2">
      <c r="A771" s="10"/>
      <c r="B771" s="18"/>
      <c r="C771" s="18"/>
      <c r="D771" s="18"/>
      <c r="E771" s="23" t="s">
        <v>683</v>
      </c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08">
        <v>18.282</v>
      </c>
      <c r="V771" s="208">
        <v>38.018000000000001</v>
      </c>
      <c r="W771" s="208">
        <v>18.282</v>
      </c>
      <c r="X771" s="208">
        <v>0.309</v>
      </c>
      <c r="Y771" s="24"/>
      <c r="Z771" s="24"/>
      <c r="AA771" s="208">
        <v>110.11</v>
      </c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1">
        <f t="shared" si="133"/>
        <v>110.11</v>
      </c>
      <c r="BC771" s="18"/>
      <c r="BD771" s="22">
        <f t="shared" si="132"/>
        <v>147.99731182795696</v>
      </c>
      <c r="BE771" s="21"/>
      <c r="BG771" s="10"/>
      <c r="BH771" s="21"/>
      <c r="BI771" s="22"/>
      <c r="BJ771" s="21"/>
      <c r="BK771" s="21">
        <v>0</v>
      </c>
      <c r="BL771" s="22">
        <v>0.3303299999999999</v>
      </c>
      <c r="BM771" s="21"/>
      <c r="BN771" s="21">
        <f t="shared" si="112"/>
        <v>0</v>
      </c>
      <c r="BO771" s="22">
        <f t="shared" si="112"/>
        <v>1.3213199999999996</v>
      </c>
      <c r="BP771" s="21">
        <f t="shared" si="112"/>
        <v>0</v>
      </c>
    </row>
    <row r="772" spans="1:68" ht="11.1" hidden="1" customHeight="1" outlineLevel="1" collapsed="1" x14ac:dyDescent="0.2">
      <c r="A772" s="10"/>
      <c r="B772" s="18"/>
      <c r="C772" s="18"/>
      <c r="D772" s="18"/>
      <c r="E772" s="19" t="s">
        <v>475</v>
      </c>
      <c r="F772" s="209">
        <v>1.907</v>
      </c>
      <c r="G772" s="209">
        <v>1.361</v>
      </c>
      <c r="H772" s="209">
        <v>0.92700000000000005</v>
      </c>
      <c r="I772" s="240">
        <v>0.90900000000000003</v>
      </c>
      <c r="J772" s="240"/>
      <c r="K772" s="209">
        <v>0.42199999999999999</v>
      </c>
      <c r="L772" s="20"/>
      <c r="M772" s="20"/>
      <c r="N772" s="20"/>
      <c r="O772" s="209">
        <v>0.28299999999999997</v>
      </c>
      <c r="P772" s="209">
        <v>0.67500000000000004</v>
      </c>
      <c r="Q772" s="209">
        <v>1.113</v>
      </c>
      <c r="R772" s="209">
        <v>1.397</v>
      </c>
      <c r="S772" s="209">
        <v>1.732</v>
      </c>
      <c r="T772" s="209">
        <v>1.5489999999999999</v>
      </c>
      <c r="U772" s="209">
        <v>1.1279999999999999</v>
      </c>
      <c r="V772" s="209">
        <v>0.59199999999999997</v>
      </c>
      <c r="W772" s="209">
        <v>0.35</v>
      </c>
      <c r="X772" s="209">
        <v>6.7000000000000004E-2</v>
      </c>
      <c r="Y772" s="20"/>
      <c r="Z772" s="20"/>
      <c r="AA772" s="20"/>
      <c r="AB772" s="209">
        <v>0.72199999999999998</v>
      </c>
      <c r="AC772" s="209">
        <v>1.296</v>
      </c>
      <c r="AD772" s="209">
        <v>1.397</v>
      </c>
      <c r="AE772" s="209">
        <v>2.153</v>
      </c>
      <c r="AF772" s="209">
        <v>1.6639999999999999</v>
      </c>
      <c r="AG772" s="209">
        <v>0.93799999999999994</v>
      </c>
      <c r="AH772" s="209">
        <v>0.63900000000000001</v>
      </c>
      <c r="AI772" s="209">
        <v>0.45900000000000002</v>
      </c>
      <c r="AJ772" s="209">
        <v>9.8000000000000004E-2</v>
      </c>
      <c r="AK772" s="20"/>
      <c r="AL772" s="20"/>
      <c r="AM772" s="209">
        <v>0.252</v>
      </c>
      <c r="AN772" s="209">
        <v>0.68400000000000005</v>
      </c>
      <c r="AO772" s="209">
        <v>1.38</v>
      </c>
      <c r="AP772" s="209">
        <v>1.5589999999999999</v>
      </c>
      <c r="AQ772" s="209">
        <v>1.7490000000000001</v>
      </c>
      <c r="AR772" s="20"/>
      <c r="AS772" s="209">
        <v>2.74</v>
      </c>
      <c r="AT772" s="209">
        <v>1.0009999999999999</v>
      </c>
      <c r="AU772" s="209">
        <v>0.34699999999999998</v>
      </c>
      <c r="AV772" s="209">
        <v>0.109</v>
      </c>
      <c r="AW772" s="20"/>
      <c r="AX772" s="20"/>
      <c r="AY772" s="209">
        <v>0.32200000000000001</v>
      </c>
      <c r="AZ772" s="209">
        <v>0.497</v>
      </c>
      <c r="BA772" s="209">
        <v>1.1299999999999999</v>
      </c>
      <c r="BB772" s="21">
        <f t="shared" si="133"/>
        <v>2.74</v>
      </c>
      <c r="BC772" s="18">
        <v>8.4</v>
      </c>
      <c r="BD772" s="22">
        <f t="shared" si="132"/>
        <v>3.6827956989247315</v>
      </c>
      <c r="BE772" s="21">
        <f>BC772-BD772</f>
        <v>4.7172043010752684</v>
      </c>
      <c r="BF772" s="2">
        <v>8.4</v>
      </c>
      <c r="BG772" s="10">
        <v>6</v>
      </c>
      <c r="BH772" s="21">
        <f t="shared" si="109"/>
        <v>6.2496000000000001E-3</v>
      </c>
      <c r="BI772" s="22">
        <f t="shared" si="109"/>
        <v>2.7399999999999998E-3</v>
      </c>
      <c r="BJ772" s="21">
        <f>BH772-BI772</f>
        <v>3.5096000000000003E-3</v>
      </c>
      <c r="BK772" s="21">
        <v>1.8748799999999999E-2</v>
      </c>
      <c r="BL772" s="22">
        <v>8.2199999999999999E-3</v>
      </c>
      <c r="BM772" s="21">
        <v>1.05288E-2</v>
      </c>
      <c r="BN772" s="21">
        <f t="shared" si="112"/>
        <v>7.4995199999999998E-2</v>
      </c>
      <c r="BO772" s="22">
        <f t="shared" si="112"/>
        <v>3.288E-2</v>
      </c>
      <c r="BP772" s="21">
        <f t="shared" si="112"/>
        <v>4.2115199999999998E-2</v>
      </c>
    </row>
    <row r="773" spans="1:68" ht="11.1" hidden="1" customHeight="1" outlineLevel="2" x14ac:dyDescent="0.2">
      <c r="A773" s="10"/>
      <c r="B773" s="18"/>
      <c r="C773" s="18"/>
      <c r="D773" s="18"/>
      <c r="E773" s="23" t="s">
        <v>684</v>
      </c>
      <c r="F773" s="208">
        <v>1.907</v>
      </c>
      <c r="G773" s="208">
        <v>1.361</v>
      </c>
      <c r="H773" s="208">
        <v>0.92700000000000005</v>
      </c>
      <c r="I773" s="239">
        <v>0.90900000000000003</v>
      </c>
      <c r="J773" s="239"/>
      <c r="K773" s="208">
        <v>0.42199999999999999</v>
      </c>
      <c r="L773" s="24"/>
      <c r="M773" s="24"/>
      <c r="N773" s="24"/>
      <c r="O773" s="208">
        <v>0.28299999999999997</v>
      </c>
      <c r="P773" s="208">
        <v>0.67500000000000004</v>
      </c>
      <c r="Q773" s="208">
        <v>1.113</v>
      </c>
      <c r="R773" s="208">
        <v>1.397</v>
      </c>
      <c r="S773" s="208">
        <v>1.732</v>
      </c>
      <c r="T773" s="208">
        <v>1.5489999999999999</v>
      </c>
      <c r="U773" s="208">
        <v>1.1279999999999999</v>
      </c>
      <c r="V773" s="208">
        <v>0.59199999999999997</v>
      </c>
      <c r="W773" s="208">
        <v>0.35</v>
      </c>
      <c r="X773" s="208">
        <v>6.7000000000000004E-2</v>
      </c>
      <c r="Y773" s="24"/>
      <c r="Z773" s="24"/>
      <c r="AA773" s="24"/>
      <c r="AB773" s="208">
        <v>0.72199999999999998</v>
      </c>
      <c r="AC773" s="208">
        <v>1.296</v>
      </c>
      <c r="AD773" s="208">
        <v>1.397</v>
      </c>
      <c r="AE773" s="208">
        <v>2.153</v>
      </c>
      <c r="AF773" s="208">
        <v>1.6639999999999999</v>
      </c>
      <c r="AG773" s="208">
        <v>0.93799999999999994</v>
      </c>
      <c r="AH773" s="208">
        <v>0.63900000000000001</v>
      </c>
      <c r="AI773" s="208">
        <v>0.45900000000000002</v>
      </c>
      <c r="AJ773" s="208">
        <v>9.8000000000000004E-2</v>
      </c>
      <c r="AK773" s="24"/>
      <c r="AL773" s="24"/>
      <c r="AM773" s="208">
        <v>0.252</v>
      </c>
      <c r="AN773" s="208">
        <v>0.68400000000000005</v>
      </c>
      <c r="AO773" s="208">
        <v>1.38</v>
      </c>
      <c r="AP773" s="208">
        <v>1.5589999999999999</v>
      </c>
      <c r="AQ773" s="208">
        <v>1.7490000000000001</v>
      </c>
      <c r="AR773" s="24"/>
      <c r="AS773" s="208">
        <v>2.74</v>
      </c>
      <c r="AT773" s="208">
        <v>1.0009999999999999</v>
      </c>
      <c r="AU773" s="208">
        <v>0.34699999999999998</v>
      </c>
      <c r="AV773" s="208">
        <v>0.109</v>
      </c>
      <c r="AW773" s="24"/>
      <c r="AX773" s="24"/>
      <c r="AY773" s="208">
        <v>0.32200000000000001</v>
      </c>
      <c r="AZ773" s="208">
        <v>0.497</v>
      </c>
      <c r="BA773" s="208">
        <v>1.1299999999999999</v>
      </c>
      <c r="BB773" s="21">
        <f t="shared" si="133"/>
        <v>2.74</v>
      </c>
      <c r="BC773" s="18"/>
      <c r="BD773" s="22">
        <f t="shared" si="132"/>
        <v>3.6827956989247315</v>
      </c>
      <c r="BE773" s="21"/>
      <c r="BG773" s="10"/>
      <c r="BH773" s="21"/>
      <c r="BI773" s="22"/>
      <c r="BJ773" s="21"/>
      <c r="BK773" s="21">
        <v>0</v>
      </c>
      <c r="BL773" s="22">
        <v>8.2199999999999999E-3</v>
      </c>
      <c r="BM773" s="21"/>
      <c r="BN773" s="21">
        <f t="shared" si="112"/>
        <v>0</v>
      </c>
      <c r="BO773" s="22">
        <f t="shared" si="112"/>
        <v>3.288E-2</v>
      </c>
      <c r="BP773" s="21">
        <f t="shared" si="112"/>
        <v>0</v>
      </c>
    </row>
    <row r="774" spans="1:68" ht="11.1" customHeight="1" outlineLevel="1" collapsed="1" x14ac:dyDescent="0.2">
      <c r="A774" s="10"/>
      <c r="B774" s="18"/>
      <c r="C774" s="18"/>
      <c r="D774" s="18"/>
      <c r="E774" s="19" t="s">
        <v>685</v>
      </c>
      <c r="F774" s="209">
        <v>1.097</v>
      </c>
      <c r="G774" s="209">
        <v>0.105</v>
      </c>
      <c r="H774" s="209">
        <v>9.8000000000000004E-2</v>
      </c>
      <c r="I774" s="240">
        <v>9.7000000000000003E-2</v>
      </c>
      <c r="J774" s="240"/>
      <c r="K774" s="209">
        <v>7.8E-2</v>
      </c>
      <c r="L774" s="20"/>
      <c r="M774" s="20"/>
      <c r="N774" s="20"/>
      <c r="O774" s="209">
        <v>0.126</v>
      </c>
      <c r="P774" s="209">
        <v>8.4000000000000005E-2</v>
      </c>
      <c r="Q774" s="209">
        <v>7.8E-2</v>
      </c>
      <c r="R774" s="209">
        <v>7.9000000000000001E-2</v>
      </c>
      <c r="S774" s="209">
        <v>6.9000000000000006E-2</v>
      </c>
      <c r="T774" s="209">
        <v>8.5999999999999993E-2</v>
      </c>
      <c r="U774" s="209">
        <v>7.9000000000000001E-2</v>
      </c>
      <c r="V774" s="209">
        <v>9.8000000000000004E-2</v>
      </c>
      <c r="W774" s="209">
        <v>0.08</v>
      </c>
      <c r="X774" s="209">
        <v>1.4999999999999999E-2</v>
      </c>
      <c r="Y774" s="20"/>
      <c r="Z774" s="20"/>
      <c r="AA774" s="20"/>
      <c r="AB774" s="209">
        <v>7.8E-2</v>
      </c>
      <c r="AC774" s="209">
        <v>7.0999999999999994E-2</v>
      </c>
      <c r="AD774" s="209">
        <v>4.5999999999999999E-2</v>
      </c>
      <c r="AE774" s="209">
        <v>6.8000000000000005E-2</v>
      </c>
      <c r="AF774" s="209">
        <v>7.0000000000000007E-2</v>
      </c>
      <c r="AG774" s="209">
        <v>3.5999999999999997E-2</v>
      </c>
      <c r="AH774" s="209">
        <v>7.8E-2</v>
      </c>
      <c r="AI774" s="209">
        <v>5.5E-2</v>
      </c>
      <c r="AJ774" s="209">
        <v>0.04</v>
      </c>
      <c r="AK774" s="20"/>
      <c r="AL774" s="20"/>
      <c r="AM774" s="209">
        <v>3.5000000000000003E-2</v>
      </c>
      <c r="AN774" s="209">
        <v>6.4000000000000001E-2</v>
      </c>
      <c r="AO774" s="209">
        <v>8.3000000000000004E-2</v>
      </c>
      <c r="AP774" s="209">
        <v>8.3000000000000004E-2</v>
      </c>
      <c r="AQ774" s="209">
        <v>7.0000000000000007E-2</v>
      </c>
      <c r="AR774" s="209">
        <v>8.5999999999999993E-2</v>
      </c>
      <c r="AS774" s="209">
        <v>7.8E-2</v>
      </c>
      <c r="AT774" s="209">
        <v>0.08</v>
      </c>
      <c r="AU774" s="209">
        <v>7.5999999999999998E-2</v>
      </c>
      <c r="AV774" s="209">
        <v>0.09</v>
      </c>
      <c r="AW774" s="20"/>
      <c r="AX774" s="20"/>
      <c r="AY774" s="20"/>
      <c r="AZ774" s="209">
        <v>3.1E-2</v>
      </c>
      <c r="BA774" s="209">
        <v>6.5000000000000002E-2</v>
      </c>
      <c r="BB774" s="21">
        <f t="shared" si="133"/>
        <v>1.097</v>
      </c>
      <c r="BC774" s="18">
        <v>4.5199999999999996</v>
      </c>
      <c r="BD774" s="22">
        <f t="shared" si="132"/>
        <v>1.4744623655913978</v>
      </c>
      <c r="BE774" s="21">
        <f>BC774-BD774</f>
        <v>3.0455376344086016</v>
      </c>
      <c r="BF774" s="2">
        <v>4.5199999999999996</v>
      </c>
      <c r="BG774" s="10">
        <v>7</v>
      </c>
      <c r="BH774" s="21">
        <f t="shared" si="109"/>
        <v>3.3628799999999995E-3</v>
      </c>
      <c r="BI774" s="22">
        <f t="shared" si="109"/>
        <v>1.0969999999999997E-3</v>
      </c>
      <c r="BJ774" s="21">
        <f>BH774-BI774</f>
        <v>2.2658799999999996E-3</v>
      </c>
      <c r="BK774" s="21">
        <v>1.0088639999999999E-2</v>
      </c>
      <c r="BL774" s="22">
        <v>3.2909999999999988E-3</v>
      </c>
      <c r="BM774" s="21">
        <v>6.7976400000000006E-3</v>
      </c>
      <c r="BN774" s="21">
        <f t="shared" si="112"/>
        <v>4.0354559999999998E-2</v>
      </c>
      <c r="BO774" s="22">
        <f t="shared" si="112"/>
        <v>1.3163999999999995E-2</v>
      </c>
      <c r="BP774" s="21">
        <f t="shared" si="112"/>
        <v>2.7190560000000003E-2</v>
      </c>
    </row>
    <row r="775" spans="1:68" ht="11.1" hidden="1" customHeight="1" outlineLevel="2" x14ac:dyDescent="0.2">
      <c r="A775" s="10"/>
      <c r="B775" s="18"/>
      <c r="C775" s="18"/>
      <c r="D775" s="18"/>
      <c r="E775" s="23" t="s">
        <v>686</v>
      </c>
      <c r="F775" s="208">
        <v>1.097</v>
      </c>
      <c r="G775" s="208">
        <v>0.105</v>
      </c>
      <c r="H775" s="208">
        <v>9.8000000000000004E-2</v>
      </c>
      <c r="I775" s="239">
        <v>9.7000000000000003E-2</v>
      </c>
      <c r="J775" s="239"/>
      <c r="K775" s="208">
        <v>7.8E-2</v>
      </c>
      <c r="L775" s="24"/>
      <c r="M775" s="24"/>
      <c r="N775" s="24"/>
      <c r="O775" s="208">
        <v>0.126</v>
      </c>
      <c r="P775" s="208">
        <v>8.4000000000000005E-2</v>
      </c>
      <c r="Q775" s="208">
        <v>7.8E-2</v>
      </c>
      <c r="R775" s="208">
        <v>7.9000000000000001E-2</v>
      </c>
      <c r="S775" s="208">
        <v>6.9000000000000006E-2</v>
      </c>
      <c r="T775" s="208">
        <v>8.5999999999999993E-2</v>
      </c>
      <c r="U775" s="208">
        <v>7.9000000000000001E-2</v>
      </c>
      <c r="V775" s="208">
        <v>9.8000000000000004E-2</v>
      </c>
      <c r="W775" s="208">
        <v>0.08</v>
      </c>
      <c r="X775" s="208">
        <v>1.4999999999999999E-2</v>
      </c>
      <c r="Y775" s="24"/>
      <c r="Z775" s="24"/>
      <c r="AA775" s="24"/>
      <c r="AB775" s="208">
        <v>7.8E-2</v>
      </c>
      <c r="AC775" s="208">
        <v>7.0999999999999994E-2</v>
      </c>
      <c r="AD775" s="208">
        <v>4.5999999999999999E-2</v>
      </c>
      <c r="AE775" s="208">
        <v>6.8000000000000005E-2</v>
      </c>
      <c r="AF775" s="208">
        <v>7.0000000000000007E-2</v>
      </c>
      <c r="AG775" s="208">
        <v>3.5999999999999997E-2</v>
      </c>
      <c r="AH775" s="208">
        <v>7.8E-2</v>
      </c>
      <c r="AI775" s="208">
        <v>5.5E-2</v>
      </c>
      <c r="AJ775" s="208">
        <v>0.04</v>
      </c>
      <c r="AK775" s="24"/>
      <c r="AL775" s="24"/>
      <c r="AM775" s="208">
        <v>3.5000000000000003E-2</v>
      </c>
      <c r="AN775" s="208">
        <v>6.4000000000000001E-2</v>
      </c>
      <c r="AO775" s="208">
        <v>8.3000000000000004E-2</v>
      </c>
      <c r="AP775" s="208">
        <v>8.3000000000000004E-2</v>
      </c>
      <c r="AQ775" s="208">
        <v>7.0000000000000007E-2</v>
      </c>
      <c r="AR775" s="208">
        <v>8.5999999999999993E-2</v>
      </c>
      <c r="AS775" s="208">
        <v>7.8E-2</v>
      </c>
      <c r="AT775" s="208">
        <v>0.08</v>
      </c>
      <c r="AU775" s="208">
        <v>7.5999999999999998E-2</v>
      </c>
      <c r="AV775" s="208">
        <v>0.09</v>
      </c>
      <c r="AW775" s="24"/>
      <c r="AX775" s="24"/>
      <c r="AY775" s="24"/>
      <c r="AZ775" s="208">
        <v>3.1E-2</v>
      </c>
      <c r="BA775" s="208">
        <v>6.5000000000000002E-2</v>
      </c>
      <c r="BB775" s="21">
        <f t="shared" si="133"/>
        <v>1.097</v>
      </c>
      <c r="BC775" s="18"/>
      <c r="BD775" s="22">
        <f t="shared" si="132"/>
        <v>1.4744623655913978</v>
      </c>
      <c r="BE775" s="21"/>
      <c r="BG775" s="10"/>
      <c r="BH775" s="21"/>
      <c r="BI775" s="22"/>
      <c r="BJ775" s="21"/>
      <c r="BK775" s="21">
        <v>0</v>
      </c>
      <c r="BL775" s="22">
        <v>3.2909999999999988E-3</v>
      </c>
      <c r="BM775" s="21"/>
      <c r="BN775" s="21">
        <f t="shared" si="112"/>
        <v>0</v>
      </c>
      <c r="BO775" s="22">
        <f t="shared" si="112"/>
        <v>1.3163999999999995E-2</v>
      </c>
      <c r="BP775" s="21">
        <f t="shared" si="112"/>
        <v>0</v>
      </c>
    </row>
    <row r="776" spans="1:68" ht="11.1" customHeight="1" outlineLevel="1" collapsed="1" x14ac:dyDescent="0.2">
      <c r="A776" s="10"/>
      <c r="B776" s="18"/>
      <c r="C776" s="18"/>
      <c r="D776" s="18"/>
      <c r="E776" s="19" t="s">
        <v>687</v>
      </c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9">
        <v>3.7999999999999999E-2</v>
      </c>
      <c r="AT776" s="20"/>
      <c r="AU776" s="20"/>
      <c r="AV776" s="20"/>
      <c r="AW776" s="20"/>
      <c r="AX776" s="20"/>
      <c r="AY776" s="20"/>
      <c r="AZ776" s="20"/>
      <c r="BA776" s="20"/>
      <c r="BB776" s="21">
        <f t="shared" si="133"/>
        <v>3.7999999999999999E-2</v>
      </c>
      <c r="BC776" s="18">
        <v>126</v>
      </c>
      <c r="BD776" s="22">
        <f t="shared" si="132"/>
        <v>5.1075268817204297E-2</v>
      </c>
      <c r="BE776" s="21">
        <f>BC776-BD776</f>
        <v>125.9489247311828</v>
      </c>
      <c r="BF776" s="2">
        <v>126</v>
      </c>
      <c r="BG776" s="10">
        <v>7</v>
      </c>
      <c r="BH776" s="21">
        <f t="shared" si="109"/>
        <v>9.3743999999999994E-2</v>
      </c>
      <c r="BI776" s="22">
        <f t="shared" si="109"/>
        <v>3.7999999999999995E-5</v>
      </c>
      <c r="BJ776" s="21">
        <f>BH776-BI776</f>
        <v>9.3705999999999998E-2</v>
      </c>
      <c r="BK776" s="21">
        <v>0.28123199999999998</v>
      </c>
      <c r="BL776" s="22">
        <v>1.1399999999999998E-4</v>
      </c>
      <c r="BM776" s="21">
        <v>0.28111799999999998</v>
      </c>
      <c r="BN776" s="21">
        <f t="shared" si="112"/>
        <v>1.1249279999999999</v>
      </c>
      <c r="BO776" s="22">
        <f t="shared" si="112"/>
        <v>4.5599999999999992E-4</v>
      </c>
      <c r="BP776" s="21">
        <f t="shared" si="112"/>
        <v>1.1244719999999999</v>
      </c>
    </row>
    <row r="777" spans="1:68" ht="11.1" hidden="1" customHeight="1" outlineLevel="2" x14ac:dyDescent="0.2">
      <c r="A777" s="10"/>
      <c r="B777" s="18"/>
      <c r="C777" s="18"/>
      <c r="D777" s="18"/>
      <c r="E777" s="23" t="s">
        <v>688</v>
      </c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08">
        <v>3.7999999999999999E-2</v>
      </c>
      <c r="AT777" s="24"/>
      <c r="AU777" s="24"/>
      <c r="AV777" s="24"/>
      <c r="AW777" s="24"/>
      <c r="AX777" s="24"/>
      <c r="AY777" s="24"/>
      <c r="AZ777" s="24"/>
      <c r="BA777" s="24"/>
      <c r="BB777" s="21">
        <f t="shared" si="133"/>
        <v>3.7999999999999999E-2</v>
      </c>
      <c r="BC777" s="18"/>
      <c r="BD777" s="22">
        <f t="shared" si="132"/>
        <v>5.1075268817204297E-2</v>
      </c>
      <c r="BE777" s="21"/>
      <c r="BG777" s="10"/>
      <c r="BH777" s="21"/>
      <c r="BI777" s="22"/>
      <c r="BJ777" s="21"/>
      <c r="BK777" s="21">
        <v>0</v>
      </c>
      <c r="BL777" s="22">
        <v>1.1399999999999998E-4</v>
      </c>
      <c r="BM777" s="21"/>
      <c r="BN777" s="21">
        <f t="shared" si="112"/>
        <v>0</v>
      </c>
      <c r="BO777" s="22">
        <f t="shared" si="112"/>
        <v>4.5599999999999992E-4</v>
      </c>
      <c r="BP777" s="21">
        <f t="shared" si="112"/>
        <v>0</v>
      </c>
    </row>
    <row r="778" spans="1:68" ht="11.1" customHeight="1" outlineLevel="1" collapsed="1" x14ac:dyDescent="0.2">
      <c r="A778" s="10"/>
      <c r="B778" s="18"/>
      <c r="C778" s="18"/>
      <c r="D778" s="18"/>
      <c r="E778" s="19" t="s">
        <v>689</v>
      </c>
      <c r="F778" s="20"/>
      <c r="G778" s="209">
        <v>0.21099999999999999</v>
      </c>
      <c r="H778" s="209">
        <v>0.106</v>
      </c>
      <c r="I778" s="240">
        <v>0.128</v>
      </c>
      <c r="J778" s="240"/>
      <c r="K778" s="209">
        <v>9.1999999999999998E-2</v>
      </c>
      <c r="L778" s="20"/>
      <c r="M778" s="20"/>
      <c r="N778" s="20"/>
      <c r="O778" s="209">
        <v>0.11899999999999999</v>
      </c>
      <c r="P778" s="209">
        <v>0.12</v>
      </c>
      <c r="Q778" s="20"/>
      <c r="R778" s="209">
        <v>0.26500000000000001</v>
      </c>
      <c r="S778" s="209">
        <v>8.8999999999999996E-2</v>
      </c>
      <c r="T778" s="209">
        <v>0.13900000000000001</v>
      </c>
      <c r="U778" s="209">
        <v>0.105</v>
      </c>
      <c r="V778" s="209">
        <v>0.125</v>
      </c>
      <c r="W778" s="209">
        <v>0.10299999999999999</v>
      </c>
      <c r="X778" s="209">
        <v>2.4E-2</v>
      </c>
      <c r="Y778" s="20"/>
      <c r="Z778" s="20"/>
      <c r="AA778" s="209">
        <v>6.5000000000000002E-2</v>
      </c>
      <c r="AB778" s="209">
        <v>0.98499999999999999</v>
      </c>
      <c r="AC778" s="20"/>
      <c r="AD778" s="20"/>
      <c r="AE778" s="20"/>
      <c r="AF778" s="20"/>
      <c r="AG778" s="20"/>
      <c r="AH778" s="209">
        <v>0.115</v>
      </c>
      <c r="AI778" s="20"/>
      <c r="AJ778" s="20"/>
      <c r="AK778" s="20"/>
      <c r="AL778" s="20"/>
      <c r="AM778" s="20"/>
      <c r="AN778" s="209">
        <v>5.3999999999999999E-2</v>
      </c>
      <c r="AO778" s="209">
        <v>0.13300000000000001</v>
      </c>
      <c r="AP778" s="209">
        <v>0.13400000000000001</v>
      </c>
      <c r="AQ778" s="209">
        <v>9.6000000000000002E-2</v>
      </c>
      <c r="AR778" s="20"/>
      <c r="AS778" s="209">
        <v>0.27</v>
      </c>
      <c r="AT778" s="209">
        <v>0.129</v>
      </c>
      <c r="AU778" s="209">
        <v>8.4000000000000005E-2</v>
      </c>
      <c r="AV778" s="20"/>
      <c r="AW778" s="20"/>
      <c r="AX778" s="20"/>
      <c r="AY778" s="20"/>
      <c r="AZ778" s="209">
        <v>0.19</v>
      </c>
      <c r="BA778" s="209">
        <v>0.121</v>
      </c>
      <c r="BB778" s="21">
        <f t="shared" si="133"/>
        <v>0.98499999999999999</v>
      </c>
      <c r="BC778" s="18">
        <v>2.4</v>
      </c>
      <c r="BD778" s="22">
        <f t="shared" si="132"/>
        <v>1.3239247311827957</v>
      </c>
      <c r="BE778" s="21">
        <f>BC778-BD778</f>
        <v>1.0760752688172042</v>
      </c>
      <c r="BF778" s="2">
        <v>2.4</v>
      </c>
      <c r="BG778" s="10">
        <v>7</v>
      </c>
      <c r="BH778" s="21">
        <f t="shared" si="109"/>
        <v>1.7855999999999998E-3</v>
      </c>
      <c r="BI778" s="22">
        <f t="shared" si="109"/>
        <v>9.8499999999999998E-4</v>
      </c>
      <c r="BJ778" s="21">
        <f>BH778-BI778</f>
        <v>8.0059999999999984E-4</v>
      </c>
      <c r="BK778" s="21">
        <v>5.3567999999999992E-3</v>
      </c>
      <c r="BL778" s="22">
        <v>2.9550000000000002E-3</v>
      </c>
      <c r="BM778" s="21">
        <v>2.4017999999999991E-3</v>
      </c>
      <c r="BN778" s="21">
        <f t="shared" si="112"/>
        <v>2.1427199999999997E-2</v>
      </c>
      <c r="BO778" s="22">
        <f t="shared" si="112"/>
        <v>1.1820000000000001E-2</v>
      </c>
      <c r="BP778" s="21">
        <f t="shared" si="112"/>
        <v>9.6071999999999963E-3</v>
      </c>
    </row>
    <row r="779" spans="1:68" ht="11.1" hidden="1" customHeight="1" outlineLevel="2" x14ac:dyDescent="0.2">
      <c r="A779" s="10"/>
      <c r="B779" s="18"/>
      <c r="C779" s="18"/>
      <c r="D779" s="18"/>
      <c r="E779" s="23" t="s">
        <v>690</v>
      </c>
      <c r="F779" s="24"/>
      <c r="G779" s="208">
        <v>0.21099999999999999</v>
      </c>
      <c r="H779" s="208">
        <v>0.106</v>
      </c>
      <c r="I779" s="239">
        <v>0.128</v>
      </c>
      <c r="J779" s="239"/>
      <c r="K779" s="208">
        <v>9.1999999999999998E-2</v>
      </c>
      <c r="L779" s="24"/>
      <c r="M779" s="24"/>
      <c r="N779" s="24"/>
      <c r="O779" s="208">
        <v>0.11899999999999999</v>
      </c>
      <c r="P779" s="208">
        <v>0.12</v>
      </c>
      <c r="Q779" s="24"/>
      <c r="R779" s="208">
        <v>0.26500000000000001</v>
      </c>
      <c r="S779" s="208">
        <v>8.8999999999999996E-2</v>
      </c>
      <c r="T779" s="208">
        <v>0.13900000000000001</v>
      </c>
      <c r="U779" s="208">
        <v>0.105</v>
      </c>
      <c r="V779" s="208">
        <v>0.125</v>
      </c>
      <c r="W779" s="208">
        <v>0.10299999999999999</v>
      </c>
      <c r="X779" s="208">
        <v>2.4E-2</v>
      </c>
      <c r="Y779" s="24"/>
      <c r="Z779" s="24"/>
      <c r="AA779" s="208">
        <v>6.5000000000000002E-2</v>
      </c>
      <c r="AB779" s="208">
        <v>0.98499999999999999</v>
      </c>
      <c r="AC779" s="24"/>
      <c r="AD779" s="24"/>
      <c r="AE779" s="24"/>
      <c r="AF779" s="24"/>
      <c r="AG779" s="24"/>
      <c r="AH779" s="208">
        <v>0.115</v>
      </c>
      <c r="AI779" s="24"/>
      <c r="AJ779" s="24"/>
      <c r="AK779" s="24"/>
      <c r="AL779" s="24"/>
      <c r="AM779" s="24"/>
      <c r="AN779" s="208">
        <v>5.3999999999999999E-2</v>
      </c>
      <c r="AO779" s="208">
        <v>0.13300000000000001</v>
      </c>
      <c r="AP779" s="208">
        <v>0.13400000000000001</v>
      </c>
      <c r="AQ779" s="208">
        <v>9.6000000000000002E-2</v>
      </c>
      <c r="AR779" s="24"/>
      <c r="AS779" s="208">
        <v>0.27</v>
      </c>
      <c r="AT779" s="208">
        <v>0.129</v>
      </c>
      <c r="AU779" s="208">
        <v>8.4000000000000005E-2</v>
      </c>
      <c r="AV779" s="24"/>
      <c r="AW779" s="24"/>
      <c r="AX779" s="24"/>
      <c r="AY779" s="24"/>
      <c r="AZ779" s="208">
        <v>0.19</v>
      </c>
      <c r="BA779" s="208">
        <v>0.121</v>
      </c>
      <c r="BB779" s="21">
        <f t="shared" si="133"/>
        <v>0.98499999999999999</v>
      </c>
      <c r="BC779" s="18"/>
      <c r="BD779" s="22">
        <f t="shared" si="132"/>
        <v>1.3239247311827957</v>
      </c>
      <c r="BE779" s="21"/>
      <c r="BG779" s="10"/>
      <c r="BH779" s="21"/>
      <c r="BI779" s="22"/>
      <c r="BJ779" s="21"/>
      <c r="BK779" s="21">
        <v>0</v>
      </c>
      <c r="BL779" s="22">
        <v>2.9550000000000002E-3</v>
      </c>
      <c r="BM779" s="21"/>
      <c r="BN779" s="21">
        <f t="shared" si="112"/>
        <v>0</v>
      </c>
      <c r="BO779" s="22">
        <f t="shared" si="112"/>
        <v>1.1820000000000001E-2</v>
      </c>
      <c r="BP779" s="21">
        <f t="shared" si="112"/>
        <v>0</v>
      </c>
    </row>
    <row r="780" spans="1:68" ht="11.1" hidden="1" customHeight="1" outlineLevel="1" collapsed="1" x14ac:dyDescent="0.2">
      <c r="A780" s="10"/>
      <c r="B780" s="18"/>
      <c r="C780" s="18"/>
      <c r="D780" s="25"/>
      <c r="E780" s="19" t="s">
        <v>586</v>
      </c>
      <c r="F780" s="209">
        <v>213.34200000000001</v>
      </c>
      <c r="G780" s="209">
        <v>180.77500000000001</v>
      </c>
      <c r="H780" s="209">
        <v>148.07499999999999</v>
      </c>
      <c r="I780" s="240">
        <v>116.505</v>
      </c>
      <c r="J780" s="240"/>
      <c r="K780" s="209">
        <v>70.616</v>
      </c>
      <c r="L780" s="209">
        <v>51.482999999999997</v>
      </c>
      <c r="M780" s="209">
        <v>25.443000000000001</v>
      </c>
      <c r="N780" s="209">
        <v>37.149000000000001</v>
      </c>
      <c r="O780" s="209">
        <v>55.113</v>
      </c>
      <c r="P780" s="209">
        <v>88.888000000000005</v>
      </c>
      <c r="Q780" s="209">
        <v>129.339</v>
      </c>
      <c r="R780" s="209">
        <v>152.61099999999999</v>
      </c>
      <c r="S780" s="209">
        <v>190.04</v>
      </c>
      <c r="T780" s="209">
        <v>190.19499999999999</v>
      </c>
      <c r="U780" s="209">
        <v>175.63499999999999</v>
      </c>
      <c r="V780" s="209">
        <v>142.511</v>
      </c>
      <c r="W780" s="209">
        <v>77.873000000000005</v>
      </c>
      <c r="X780" s="209">
        <v>61.685000000000002</v>
      </c>
      <c r="Y780" s="209">
        <v>24.58</v>
      </c>
      <c r="Z780" s="209">
        <v>19.655999999999999</v>
      </c>
      <c r="AA780" s="209">
        <v>58.545000000000002</v>
      </c>
      <c r="AB780" s="209">
        <v>82.314999999999998</v>
      </c>
      <c r="AC780" s="209">
        <v>138.79300000000001</v>
      </c>
      <c r="AD780" s="209">
        <v>184.27099999999999</v>
      </c>
      <c r="AE780" s="209">
        <v>193.137</v>
      </c>
      <c r="AF780" s="209">
        <v>190.68600000000001</v>
      </c>
      <c r="AG780" s="209">
        <v>148.803</v>
      </c>
      <c r="AH780" s="209">
        <v>99.043000000000006</v>
      </c>
      <c r="AI780" s="209">
        <v>71.316999999999993</v>
      </c>
      <c r="AJ780" s="209">
        <v>55.215000000000003</v>
      </c>
      <c r="AK780" s="209">
        <v>25.998000000000001</v>
      </c>
      <c r="AL780" s="209">
        <v>36.520000000000003</v>
      </c>
      <c r="AM780" s="209">
        <v>65.593000000000004</v>
      </c>
      <c r="AN780" s="209">
        <v>83.835999999999999</v>
      </c>
      <c r="AO780" s="209">
        <v>140.73099999999999</v>
      </c>
      <c r="AP780" s="209">
        <v>172.994</v>
      </c>
      <c r="AQ780" s="209">
        <v>203.995</v>
      </c>
      <c r="AR780" s="209">
        <v>181.21</v>
      </c>
      <c r="AS780" s="209">
        <v>149.35</v>
      </c>
      <c r="AT780" s="209">
        <v>120.246</v>
      </c>
      <c r="AU780" s="209">
        <v>65.888999999999996</v>
      </c>
      <c r="AV780" s="209">
        <v>69.691999999999993</v>
      </c>
      <c r="AW780" s="209">
        <v>8.9130000000000003</v>
      </c>
      <c r="AX780" s="209">
        <v>36.841999999999999</v>
      </c>
      <c r="AY780" s="209">
        <v>61.466999999999999</v>
      </c>
      <c r="AZ780" s="209">
        <v>77.2</v>
      </c>
      <c r="BA780" s="209">
        <v>127.47799999999999</v>
      </c>
      <c r="BB780" s="27">
        <v>214.85599999999999</v>
      </c>
      <c r="BC780" s="18">
        <f>BF780</f>
        <v>1229</v>
      </c>
      <c r="BD780" s="22">
        <f t="shared" si="132"/>
        <v>288.78494623655916</v>
      </c>
      <c r="BE780" s="21">
        <f>BC780-BD780</f>
        <v>940.21505376344089</v>
      </c>
      <c r="BF780" s="2">
        <v>1229</v>
      </c>
      <c r="BG780" s="10"/>
      <c r="BH780" s="21"/>
      <c r="BI780" s="22"/>
      <c r="BJ780" s="21">
        <f>BH780-BI780</f>
        <v>0</v>
      </c>
      <c r="BK780" s="21">
        <v>2.6672400000000001</v>
      </c>
      <c r="BL780" s="22">
        <v>0.64002599999999998</v>
      </c>
      <c r="BM780" s="21">
        <v>2.0272139999999998</v>
      </c>
      <c r="BN780" s="21">
        <f t="shared" si="112"/>
        <v>10.66896</v>
      </c>
      <c r="BO780" s="22">
        <f t="shared" si="112"/>
        <v>2.5601039999999999</v>
      </c>
      <c r="BP780" s="21">
        <f t="shared" si="112"/>
        <v>8.1088559999999994</v>
      </c>
    </row>
    <row r="781" spans="1:68" ht="11.1" hidden="1" customHeight="1" outlineLevel="2" x14ac:dyDescent="0.2">
      <c r="A781" s="10"/>
      <c r="B781" s="18"/>
      <c r="C781" s="18"/>
      <c r="D781" s="25"/>
      <c r="E781" s="23"/>
      <c r="F781" s="208">
        <v>213.34200000000001</v>
      </c>
      <c r="G781" s="208">
        <v>180.77500000000001</v>
      </c>
      <c r="H781" s="208">
        <v>148.07499999999999</v>
      </c>
      <c r="I781" s="239">
        <v>116.505</v>
      </c>
      <c r="J781" s="239"/>
      <c r="K781" s="208">
        <v>70.616</v>
      </c>
      <c r="L781" s="208">
        <v>51.482999999999997</v>
      </c>
      <c r="M781" s="208">
        <v>25.443000000000001</v>
      </c>
      <c r="N781" s="208">
        <v>37.149000000000001</v>
      </c>
      <c r="O781" s="208">
        <v>55.113</v>
      </c>
      <c r="P781" s="208">
        <v>88.888000000000005</v>
      </c>
      <c r="Q781" s="208">
        <v>129.339</v>
      </c>
      <c r="R781" s="208">
        <v>152.61099999999999</v>
      </c>
      <c r="S781" s="208">
        <v>190.04</v>
      </c>
      <c r="T781" s="208">
        <v>190.19499999999999</v>
      </c>
      <c r="U781" s="208">
        <v>175.63499999999999</v>
      </c>
      <c r="V781" s="208">
        <v>142.511</v>
      </c>
      <c r="W781" s="208">
        <v>77.873000000000005</v>
      </c>
      <c r="X781" s="208">
        <v>61.685000000000002</v>
      </c>
      <c r="Y781" s="208">
        <v>24.58</v>
      </c>
      <c r="Z781" s="208">
        <v>19.655999999999999</v>
      </c>
      <c r="AA781" s="208">
        <v>58.545000000000002</v>
      </c>
      <c r="AB781" s="208">
        <v>82.314999999999998</v>
      </c>
      <c r="AC781" s="208">
        <v>138.79300000000001</v>
      </c>
      <c r="AD781" s="208">
        <v>184.27099999999999</v>
      </c>
      <c r="AE781" s="208">
        <v>193.137</v>
      </c>
      <c r="AF781" s="208">
        <v>190.68600000000001</v>
      </c>
      <c r="AG781" s="208">
        <v>148.803</v>
      </c>
      <c r="AH781" s="208">
        <v>99.043000000000006</v>
      </c>
      <c r="AI781" s="208">
        <v>71.316999999999993</v>
      </c>
      <c r="AJ781" s="208">
        <v>55.215000000000003</v>
      </c>
      <c r="AK781" s="208">
        <v>25.998000000000001</v>
      </c>
      <c r="AL781" s="208">
        <v>36.520000000000003</v>
      </c>
      <c r="AM781" s="208">
        <v>65.593000000000004</v>
      </c>
      <c r="AN781" s="208">
        <v>83.835999999999999</v>
      </c>
      <c r="AO781" s="208">
        <v>140.73099999999999</v>
      </c>
      <c r="AP781" s="208">
        <v>172.994</v>
      </c>
      <c r="AQ781" s="208">
        <v>203.995</v>
      </c>
      <c r="AR781" s="208">
        <v>181.21</v>
      </c>
      <c r="AS781" s="208">
        <v>149.35</v>
      </c>
      <c r="AT781" s="208">
        <v>120.246</v>
      </c>
      <c r="AU781" s="208">
        <v>65.888999999999996</v>
      </c>
      <c r="AV781" s="208">
        <v>69.691999999999993</v>
      </c>
      <c r="AW781" s="208">
        <v>8.9130000000000003</v>
      </c>
      <c r="AX781" s="208">
        <v>36.841999999999999</v>
      </c>
      <c r="AY781" s="208">
        <v>61.466999999999999</v>
      </c>
      <c r="AZ781" s="208">
        <v>77.2</v>
      </c>
      <c r="BA781" s="208">
        <v>127.47799999999999</v>
      </c>
      <c r="BB781" s="27">
        <v>214.85599999999999</v>
      </c>
      <c r="BC781" s="18"/>
      <c r="BD781" s="22">
        <f t="shared" si="132"/>
        <v>288.78494623655916</v>
      </c>
      <c r="BE781" s="21"/>
      <c r="BG781" s="10"/>
      <c r="BH781" s="21"/>
      <c r="BI781" s="22"/>
      <c r="BJ781" s="21"/>
      <c r="BK781" s="21">
        <v>0</v>
      </c>
      <c r="BL781" s="22">
        <v>0.64002599999999998</v>
      </c>
      <c r="BM781" s="21"/>
      <c r="BN781" s="21">
        <f t="shared" si="112"/>
        <v>0</v>
      </c>
      <c r="BO781" s="22">
        <f t="shared" si="112"/>
        <v>2.5601039999999999</v>
      </c>
      <c r="BP781" s="21">
        <f t="shared" si="112"/>
        <v>0</v>
      </c>
    </row>
    <row r="782" spans="1:68" ht="11.1" hidden="1" customHeight="1" outlineLevel="1" collapsed="1" x14ac:dyDescent="0.2">
      <c r="A782" s="10"/>
      <c r="B782" s="18"/>
      <c r="C782" s="18"/>
      <c r="D782" s="18"/>
      <c r="E782" s="19" t="s">
        <v>609</v>
      </c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9">
        <v>7.6449999999999996</v>
      </c>
      <c r="BA782" s="209">
        <v>3.556</v>
      </c>
      <c r="BB782" s="21">
        <f t="shared" si="133"/>
        <v>7.6449999999999996</v>
      </c>
      <c r="BC782" s="61">
        <f>BD782</f>
        <v>10.275537634408602</v>
      </c>
      <c r="BD782" s="22">
        <f t="shared" si="132"/>
        <v>10.275537634408602</v>
      </c>
      <c r="BE782" s="21">
        <f>BC782-BD782</f>
        <v>0</v>
      </c>
      <c r="BF782" s="2">
        <v>8.5</v>
      </c>
      <c r="BG782" s="10">
        <v>5</v>
      </c>
      <c r="BH782" s="21">
        <f t="shared" si="109"/>
        <v>7.6449999999999999E-3</v>
      </c>
      <c r="BI782" s="22">
        <f t="shared" si="109"/>
        <v>7.6449999999999999E-3</v>
      </c>
      <c r="BJ782" s="21">
        <f>BH782-BI782</f>
        <v>0</v>
      </c>
      <c r="BK782" s="21">
        <v>2.2935000000000001E-2</v>
      </c>
      <c r="BL782" s="22">
        <v>2.2935000000000001E-2</v>
      </c>
      <c r="BM782" s="21">
        <v>0</v>
      </c>
      <c r="BN782" s="21">
        <f t="shared" si="112"/>
        <v>9.1740000000000002E-2</v>
      </c>
      <c r="BO782" s="22">
        <f t="shared" si="112"/>
        <v>9.1740000000000002E-2</v>
      </c>
      <c r="BP782" s="21">
        <f t="shared" si="112"/>
        <v>0</v>
      </c>
    </row>
    <row r="783" spans="1:68" ht="21.95" hidden="1" customHeight="1" outlineLevel="2" x14ac:dyDescent="0.2">
      <c r="A783" s="10"/>
      <c r="B783" s="18"/>
      <c r="C783" s="18"/>
      <c r="D783" s="18"/>
      <c r="E783" s="23" t="s">
        <v>691</v>
      </c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08">
        <v>7.6449999999999996</v>
      </c>
      <c r="BA783" s="208">
        <v>3.556</v>
      </c>
      <c r="BB783" s="21">
        <f t="shared" si="133"/>
        <v>7.6449999999999996</v>
      </c>
      <c r="BC783" s="18"/>
      <c r="BD783" s="22">
        <f t="shared" si="132"/>
        <v>10.275537634408602</v>
      </c>
      <c r="BE783" s="21"/>
      <c r="BG783" s="10"/>
      <c r="BH783" s="21"/>
      <c r="BI783" s="22"/>
      <c r="BJ783" s="21"/>
      <c r="BK783" s="21">
        <v>0</v>
      </c>
      <c r="BL783" s="22">
        <v>2.2935000000000001E-2</v>
      </c>
      <c r="BM783" s="21"/>
      <c r="BN783" s="21">
        <f t="shared" si="112"/>
        <v>0</v>
      </c>
      <c r="BO783" s="22">
        <f t="shared" si="112"/>
        <v>9.1740000000000002E-2</v>
      </c>
      <c r="BP783" s="21">
        <f t="shared" si="112"/>
        <v>0</v>
      </c>
    </row>
    <row r="784" spans="1:68" ht="11.1" hidden="1" customHeight="1" outlineLevel="1" collapsed="1" x14ac:dyDescent="0.2">
      <c r="A784" s="10"/>
      <c r="B784" s="18"/>
      <c r="C784" s="18"/>
      <c r="D784" s="18"/>
      <c r="E784" s="19" t="s">
        <v>622</v>
      </c>
      <c r="F784" s="209">
        <v>23.585999999999999</v>
      </c>
      <c r="G784" s="209">
        <v>18.82</v>
      </c>
      <c r="H784" s="209">
        <v>12.695</v>
      </c>
      <c r="I784" s="240">
        <v>10.613</v>
      </c>
      <c r="J784" s="240"/>
      <c r="K784" s="209">
        <v>5.57</v>
      </c>
      <c r="L784" s="209">
        <v>0.76800000000000002</v>
      </c>
      <c r="M784" s="20"/>
      <c r="N784" s="20"/>
      <c r="O784" s="209">
        <v>3.8239999999999998</v>
      </c>
      <c r="P784" s="209">
        <v>10.055999999999999</v>
      </c>
      <c r="Q784" s="209">
        <v>14.731999999999999</v>
      </c>
      <c r="R784" s="209">
        <v>21.919</v>
      </c>
      <c r="S784" s="209">
        <v>22.992000000000001</v>
      </c>
      <c r="T784" s="209">
        <v>22.065000000000001</v>
      </c>
      <c r="U784" s="209">
        <v>16.571000000000002</v>
      </c>
      <c r="V784" s="209">
        <v>10.962999999999999</v>
      </c>
      <c r="W784" s="209">
        <v>7.58</v>
      </c>
      <c r="X784" s="209">
        <v>1.5309999999999999</v>
      </c>
      <c r="Y784" s="20"/>
      <c r="Z784" s="20"/>
      <c r="AA784" s="20"/>
      <c r="AB784" s="209">
        <v>3.7269999999999999</v>
      </c>
      <c r="AC784" s="209">
        <v>5.1689999999999996</v>
      </c>
      <c r="AD784" s="209">
        <v>18.411999999999999</v>
      </c>
      <c r="AE784" s="209">
        <v>34.478999999999999</v>
      </c>
      <c r="AF784" s="209">
        <v>2.2770000000000001</v>
      </c>
      <c r="AG784" s="209">
        <v>12.179</v>
      </c>
      <c r="AH784" s="209">
        <v>8.8480000000000008</v>
      </c>
      <c r="AI784" s="209">
        <v>6.7009999999999996</v>
      </c>
      <c r="AJ784" s="209">
        <v>1.54</v>
      </c>
      <c r="AK784" s="20"/>
      <c r="AL784" s="20"/>
      <c r="AM784" s="209">
        <v>2.5329999999999999</v>
      </c>
      <c r="AN784" s="209">
        <v>10.068</v>
      </c>
      <c r="AO784" s="209">
        <v>19.260000000000002</v>
      </c>
      <c r="AP784" s="209">
        <v>22.414999999999999</v>
      </c>
      <c r="AQ784" s="209">
        <v>25.966000000000001</v>
      </c>
      <c r="AR784" s="209">
        <v>17.632000000000001</v>
      </c>
      <c r="AS784" s="209">
        <v>14.472</v>
      </c>
      <c r="AT784" s="209">
        <v>8.1839999999999993</v>
      </c>
      <c r="AU784" s="209">
        <v>5.8250000000000002</v>
      </c>
      <c r="AV784" s="209">
        <v>0.35199999999999998</v>
      </c>
      <c r="AW784" s="20"/>
      <c r="AX784" s="20"/>
      <c r="AY784" s="209">
        <v>3.1789999999999998</v>
      </c>
      <c r="AZ784" s="209">
        <v>6.5339999999999998</v>
      </c>
      <c r="BA784" s="209">
        <v>14.451000000000001</v>
      </c>
      <c r="BB784" s="21">
        <f>BB785+BB786</f>
        <v>34.478999999999999</v>
      </c>
      <c r="BC784" s="18">
        <v>67.2</v>
      </c>
      <c r="BD784" s="22">
        <f t="shared" si="132"/>
        <v>46.342741935483872</v>
      </c>
      <c r="BE784" s="21">
        <f>BC784-BD784</f>
        <v>20.857258064516131</v>
      </c>
      <c r="BF784" s="2">
        <v>67.2</v>
      </c>
      <c r="BG784" s="10">
        <v>5</v>
      </c>
      <c r="BH784" s="21">
        <f t="shared" si="109"/>
        <v>4.9996800000000001E-2</v>
      </c>
      <c r="BI784" s="22">
        <f t="shared" si="109"/>
        <v>3.4479000000000003E-2</v>
      </c>
      <c r="BJ784" s="21">
        <f>BH784-BI784</f>
        <v>1.5517799999999998E-2</v>
      </c>
      <c r="BK784" s="21">
        <v>0.1499904</v>
      </c>
      <c r="BL784" s="22">
        <v>0.103437</v>
      </c>
      <c r="BM784" s="21">
        <v>4.6553399999999995E-2</v>
      </c>
      <c r="BN784" s="21">
        <f t="shared" si="112"/>
        <v>0.59996159999999998</v>
      </c>
      <c r="BO784" s="22">
        <f t="shared" si="112"/>
        <v>0.413748</v>
      </c>
      <c r="BP784" s="21">
        <f t="shared" si="112"/>
        <v>0.18621359999999998</v>
      </c>
    </row>
    <row r="785" spans="1:68" ht="11.1" hidden="1" customHeight="1" outlineLevel="2" x14ac:dyDescent="0.2">
      <c r="A785" s="10"/>
      <c r="B785" s="18"/>
      <c r="C785" s="18"/>
      <c r="D785" s="18"/>
      <c r="E785" s="23" t="s">
        <v>692</v>
      </c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08">
        <v>12.339</v>
      </c>
      <c r="AE785" s="208">
        <v>20.274999999999999</v>
      </c>
      <c r="AF785" s="24"/>
      <c r="AG785" s="208">
        <v>8.2430000000000003</v>
      </c>
      <c r="AH785" s="208">
        <v>5.9779999999999998</v>
      </c>
      <c r="AI785" s="208">
        <v>4.6849999999999996</v>
      </c>
      <c r="AJ785" s="208">
        <v>0.73199999999999998</v>
      </c>
      <c r="AK785" s="24"/>
      <c r="AL785" s="24"/>
      <c r="AM785" s="208">
        <v>1.4570000000000001</v>
      </c>
      <c r="AN785" s="208">
        <v>6.944</v>
      </c>
      <c r="AO785" s="208">
        <v>13.048</v>
      </c>
      <c r="AP785" s="208">
        <v>14.036</v>
      </c>
      <c r="AQ785" s="208">
        <v>14.882999999999999</v>
      </c>
      <c r="AR785" s="208">
        <v>13.728999999999999</v>
      </c>
      <c r="AS785" s="208">
        <v>9.1869999999999994</v>
      </c>
      <c r="AT785" s="208">
        <v>5.0110000000000001</v>
      </c>
      <c r="AU785" s="208">
        <v>3.7490000000000001</v>
      </c>
      <c r="AV785" s="24"/>
      <c r="AW785" s="24"/>
      <c r="AX785" s="24"/>
      <c r="AY785" s="208">
        <v>1.9</v>
      </c>
      <c r="AZ785" s="208">
        <v>4.343</v>
      </c>
      <c r="BA785" s="208">
        <v>9.2040000000000006</v>
      </c>
      <c r="BB785" s="21">
        <f t="shared" si="133"/>
        <v>20.274999999999999</v>
      </c>
      <c r="BC785" s="18"/>
      <c r="BD785" s="22">
        <f>(BB785/30/24)*1000</f>
        <v>28.159722222222221</v>
      </c>
      <c r="BE785" s="21"/>
      <c r="BG785" s="10"/>
      <c r="BH785" s="21"/>
      <c r="BI785" s="22"/>
      <c r="BJ785" s="21"/>
      <c r="BK785" s="21">
        <v>0</v>
      </c>
      <c r="BL785" s="22">
        <v>6.2852499999999992E-2</v>
      </c>
      <c r="BM785" s="21"/>
      <c r="BN785" s="21">
        <f t="shared" si="112"/>
        <v>0</v>
      </c>
      <c r="BO785" s="22">
        <f t="shared" si="112"/>
        <v>0.25140999999999997</v>
      </c>
      <c r="BP785" s="21">
        <f t="shared" si="112"/>
        <v>0</v>
      </c>
    </row>
    <row r="786" spans="1:68" ht="11.1" hidden="1" customHeight="1" outlineLevel="2" x14ac:dyDescent="0.2">
      <c r="A786" s="10"/>
      <c r="B786" s="18"/>
      <c r="C786" s="18"/>
      <c r="D786" s="18"/>
      <c r="E786" s="23" t="s">
        <v>693</v>
      </c>
      <c r="F786" s="208">
        <v>7.9139999999999997</v>
      </c>
      <c r="G786" s="208">
        <v>6.0110000000000001</v>
      </c>
      <c r="H786" s="208">
        <v>4.2480000000000002</v>
      </c>
      <c r="I786" s="239">
        <v>3.6179999999999999</v>
      </c>
      <c r="J786" s="239"/>
      <c r="K786" s="208">
        <v>2.0750000000000002</v>
      </c>
      <c r="L786" s="208">
        <v>0.35399999999999998</v>
      </c>
      <c r="M786" s="24"/>
      <c r="N786" s="24"/>
      <c r="O786" s="208">
        <v>1.2250000000000001</v>
      </c>
      <c r="P786" s="208">
        <v>3.0609999999999999</v>
      </c>
      <c r="Q786" s="208">
        <v>4.7779999999999996</v>
      </c>
      <c r="R786" s="208">
        <v>6.0190000000000001</v>
      </c>
      <c r="S786" s="208">
        <v>7.5910000000000002</v>
      </c>
      <c r="T786" s="208">
        <v>7.34</v>
      </c>
      <c r="U786" s="208">
        <v>4.9960000000000004</v>
      </c>
      <c r="V786" s="208">
        <v>3.3740000000000001</v>
      </c>
      <c r="W786" s="208">
        <v>2.1560000000000001</v>
      </c>
      <c r="X786" s="208">
        <v>0.34599999999999997</v>
      </c>
      <c r="Y786" s="24"/>
      <c r="Z786" s="24"/>
      <c r="AA786" s="24"/>
      <c r="AB786" s="208">
        <v>3.7269999999999999</v>
      </c>
      <c r="AC786" s="208">
        <v>5.1689999999999996</v>
      </c>
      <c r="AD786" s="208">
        <v>6.0730000000000004</v>
      </c>
      <c r="AE786" s="208">
        <v>14.204000000000001</v>
      </c>
      <c r="AF786" s="208">
        <v>2.2770000000000001</v>
      </c>
      <c r="AG786" s="208">
        <v>3.9359999999999999</v>
      </c>
      <c r="AH786" s="208">
        <v>2.87</v>
      </c>
      <c r="AI786" s="208">
        <v>2.016</v>
      </c>
      <c r="AJ786" s="208">
        <v>0.80800000000000005</v>
      </c>
      <c r="AK786" s="24"/>
      <c r="AL786" s="24"/>
      <c r="AM786" s="208">
        <v>1.0760000000000001</v>
      </c>
      <c r="AN786" s="208">
        <v>3.1240000000000001</v>
      </c>
      <c r="AO786" s="208">
        <v>6.2119999999999997</v>
      </c>
      <c r="AP786" s="208">
        <v>8.3789999999999996</v>
      </c>
      <c r="AQ786" s="208">
        <v>11.083</v>
      </c>
      <c r="AR786" s="208">
        <v>3.903</v>
      </c>
      <c r="AS786" s="208">
        <v>5.2850000000000001</v>
      </c>
      <c r="AT786" s="208">
        <v>3.173</v>
      </c>
      <c r="AU786" s="208">
        <v>2.0760000000000001</v>
      </c>
      <c r="AV786" s="208">
        <v>0.35199999999999998</v>
      </c>
      <c r="AW786" s="24"/>
      <c r="AX786" s="24"/>
      <c r="AY786" s="208">
        <v>1.2789999999999999</v>
      </c>
      <c r="AZ786" s="208">
        <v>2.1909999999999998</v>
      </c>
      <c r="BA786" s="208">
        <v>5.2469999999999999</v>
      </c>
      <c r="BB786" s="21">
        <f t="shared" si="133"/>
        <v>14.204000000000001</v>
      </c>
      <c r="BC786" s="18"/>
      <c r="BD786" s="22">
        <f>(BB786/30/24)*1000</f>
        <v>19.727777777777778</v>
      </c>
      <c r="BE786" s="21"/>
      <c r="BG786" s="10"/>
      <c r="BH786" s="21"/>
      <c r="BI786" s="22"/>
      <c r="BJ786" s="21"/>
      <c r="BK786" s="21">
        <v>0</v>
      </c>
      <c r="BL786" s="22">
        <v>4.4032399999999999E-2</v>
      </c>
      <c r="BM786" s="21"/>
      <c r="BN786" s="21">
        <f t="shared" si="112"/>
        <v>0</v>
      </c>
      <c r="BO786" s="22">
        <f t="shared" si="112"/>
        <v>0.1761296</v>
      </c>
      <c r="BP786" s="21">
        <f t="shared" si="112"/>
        <v>0</v>
      </c>
    </row>
    <row r="787" spans="1:68" ht="11.1" customHeight="1" outlineLevel="1" collapsed="1" x14ac:dyDescent="0.2">
      <c r="A787" s="10"/>
      <c r="B787" s="18"/>
      <c r="C787" s="18"/>
      <c r="D787" s="25"/>
      <c r="E787" s="19" t="s">
        <v>475</v>
      </c>
      <c r="F787" s="209">
        <v>23.585999999999999</v>
      </c>
      <c r="G787" s="209">
        <v>18.82</v>
      </c>
      <c r="H787" s="209">
        <v>12.695</v>
      </c>
      <c r="I787" s="240">
        <v>10.613</v>
      </c>
      <c r="J787" s="240"/>
      <c r="K787" s="209">
        <v>5.57</v>
      </c>
      <c r="L787" s="209">
        <v>0.76800000000000002</v>
      </c>
      <c r="M787" s="20"/>
      <c r="N787" s="20"/>
      <c r="O787" s="209">
        <v>3.8239999999999998</v>
      </c>
      <c r="P787" s="209">
        <v>10.055999999999999</v>
      </c>
      <c r="Q787" s="209">
        <v>14.731999999999999</v>
      </c>
      <c r="R787" s="209">
        <v>21.919</v>
      </c>
      <c r="S787" s="209">
        <v>22.992000000000001</v>
      </c>
      <c r="T787" s="209">
        <v>22.065000000000001</v>
      </c>
      <c r="U787" s="209">
        <v>16.571000000000002</v>
      </c>
      <c r="V787" s="209">
        <v>10.962999999999999</v>
      </c>
      <c r="W787" s="209">
        <v>7.58</v>
      </c>
      <c r="X787" s="209">
        <v>1.5309999999999999</v>
      </c>
      <c r="Y787" s="20"/>
      <c r="Z787" s="20"/>
      <c r="AA787" s="20"/>
      <c r="AB787" s="209">
        <v>3.7269999999999999</v>
      </c>
      <c r="AC787" s="209">
        <v>5.1689999999999996</v>
      </c>
      <c r="AD787" s="209">
        <v>18.411999999999999</v>
      </c>
      <c r="AE787" s="209">
        <v>34.478999999999999</v>
      </c>
      <c r="AF787" s="209">
        <v>2.2770000000000001</v>
      </c>
      <c r="AG787" s="209">
        <v>12.179</v>
      </c>
      <c r="AH787" s="209">
        <v>8.8480000000000008</v>
      </c>
      <c r="AI787" s="209">
        <v>6.7009999999999996</v>
      </c>
      <c r="AJ787" s="209">
        <v>1.54</v>
      </c>
      <c r="AK787" s="20"/>
      <c r="AL787" s="20"/>
      <c r="AM787" s="209">
        <v>2.5329999999999999</v>
      </c>
      <c r="AN787" s="209">
        <v>10.068</v>
      </c>
      <c r="AO787" s="209">
        <v>19.260000000000002</v>
      </c>
      <c r="AP787" s="209">
        <v>22.414999999999999</v>
      </c>
      <c r="AQ787" s="209">
        <v>25.966000000000001</v>
      </c>
      <c r="AR787" s="209">
        <v>17.632000000000001</v>
      </c>
      <c r="AS787" s="209">
        <v>14.472</v>
      </c>
      <c r="AT787" s="209">
        <v>8.1839999999999993</v>
      </c>
      <c r="AU787" s="209">
        <v>5.8250000000000002</v>
      </c>
      <c r="AV787" s="209">
        <v>0.35199999999999998</v>
      </c>
      <c r="AW787" s="20"/>
      <c r="AX787" s="20"/>
      <c r="AY787" s="209">
        <v>3.1789999999999998</v>
      </c>
      <c r="AZ787" s="209">
        <v>6.5339999999999998</v>
      </c>
      <c r="BA787" s="209">
        <v>14.451000000000001</v>
      </c>
      <c r="BB787" s="21">
        <v>1</v>
      </c>
      <c r="BC787" s="18">
        <v>3</v>
      </c>
      <c r="BD787" s="22">
        <f>(BB787/31/24)*1000</f>
        <v>1.3440860215053763</v>
      </c>
      <c r="BE787" s="21">
        <f>BC787-BD787</f>
        <v>1.6559139784946237</v>
      </c>
      <c r="BG787" s="10">
        <v>7</v>
      </c>
      <c r="BH787" s="28">
        <f>(BC787*24*31/1000000)</f>
        <v>2.232E-3</v>
      </c>
      <c r="BI787" s="22">
        <f t="shared" ref="BI787" si="134">(BD787*24*31/1000000)</f>
        <v>1E-3</v>
      </c>
      <c r="BJ787" s="21">
        <f>BH787-BI787</f>
        <v>1.232E-3</v>
      </c>
      <c r="BK787" s="21"/>
      <c r="BL787" s="22"/>
      <c r="BM787" s="21"/>
      <c r="BN787" s="21"/>
      <c r="BO787" s="22"/>
      <c r="BP787" s="21"/>
    </row>
    <row r="788" spans="1:68" ht="11.1" hidden="1" customHeight="1" outlineLevel="2" x14ac:dyDescent="0.2">
      <c r="A788" s="10"/>
      <c r="B788" s="18"/>
      <c r="C788" s="18"/>
      <c r="D788" s="25"/>
      <c r="E788" s="156" t="s">
        <v>5792</v>
      </c>
      <c r="F788" s="209"/>
      <c r="G788" s="209"/>
      <c r="H788" s="209"/>
      <c r="I788" s="209"/>
      <c r="J788" s="209"/>
      <c r="K788" s="209"/>
      <c r="L788" s="209"/>
      <c r="M788" s="20"/>
      <c r="N788" s="20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"/>
      <c r="Z788" s="20"/>
      <c r="AA788" s="20"/>
      <c r="AB788" s="209"/>
      <c r="AC788" s="209"/>
      <c r="AD788" s="209"/>
      <c r="AE788" s="209"/>
      <c r="AF788" s="209"/>
      <c r="AG788" s="209"/>
      <c r="AH788" s="209"/>
      <c r="AI788" s="209"/>
      <c r="AJ788" s="209"/>
      <c r="AK788" s="20"/>
      <c r="AL788" s="20"/>
      <c r="AM788" s="209"/>
      <c r="AN788" s="209"/>
      <c r="AO788" s="209"/>
      <c r="AP788" s="209"/>
      <c r="AQ788" s="209"/>
      <c r="AR788" s="209"/>
      <c r="AS788" s="209"/>
      <c r="AT788" s="209"/>
      <c r="AU788" s="209"/>
      <c r="AV788" s="209"/>
      <c r="AW788" s="20"/>
      <c r="AX788" s="20"/>
      <c r="AY788" s="209"/>
      <c r="AZ788" s="209"/>
      <c r="BA788" s="209"/>
      <c r="BB788" s="21">
        <v>1</v>
      </c>
      <c r="BC788" s="18"/>
      <c r="BD788" s="22">
        <f>(BB788/31/24)*1000</f>
        <v>1.3440860215053763</v>
      </c>
      <c r="BE788" s="21"/>
      <c r="BG788" s="10"/>
      <c r="BH788" s="28"/>
      <c r="BI788" s="22"/>
      <c r="BJ788" s="21"/>
      <c r="BK788" s="21"/>
      <c r="BL788" s="22"/>
      <c r="BM788" s="21"/>
      <c r="BN788" s="21"/>
      <c r="BO788" s="22"/>
      <c r="BP788" s="21"/>
    </row>
    <row r="789" spans="1:68" ht="19.5" hidden="1" customHeight="1" x14ac:dyDescent="0.2">
      <c r="A789" s="10">
        <v>15</v>
      </c>
      <c r="B789" s="11" t="s">
        <v>694</v>
      </c>
      <c r="C789" s="72" t="s">
        <v>695</v>
      </c>
      <c r="D789" s="72" t="s">
        <v>695</v>
      </c>
      <c r="E789" s="12"/>
      <c r="F789" s="210">
        <v>15230.602999999999</v>
      </c>
      <c r="G789" s="210">
        <v>12866.700999999999</v>
      </c>
      <c r="H789" s="210">
        <v>12712.907999999999</v>
      </c>
      <c r="I789" s="241">
        <v>10397.927</v>
      </c>
      <c r="J789" s="241"/>
      <c r="K789" s="210">
        <v>8947.0740000000005</v>
      </c>
      <c r="L789" s="210">
        <v>7181.99</v>
      </c>
      <c r="M789" s="210">
        <v>6961.6210000000001</v>
      </c>
      <c r="N789" s="210">
        <v>7107.46</v>
      </c>
      <c r="O789" s="210">
        <v>8304.4590000000007</v>
      </c>
      <c r="P789" s="210">
        <v>8563.5650000000005</v>
      </c>
      <c r="Q789" s="210">
        <v>10113.984</v>
      </c>
      <c r="R789" s="210">
        <v>12779.874</v>
      </c>
      <c r="S789" s="210">
        <v>15369.111999999999</v>
      </c>
      <c r="T789" s="210">
        <v>14707.942999999999</v>
      </c>
      <c r="U789" s="210">
        <v>12919.366</v>
      </c>
      <c r="V789" s="210">
        <v>10490.832</v>
      </c>
      <c r="W789" s="210">
        <v>8891.5069999999996</v>
      </c>
      <c r="X789" s="210">
        <v>6908.2089999999998</v>
      </c>
      <c r="Y789" s="210">
        <v>7044.0839999999998</v>
      </c>
      <c r="Z789" s="210">
        <v>7569.8990000000003</v>
      </c>
      <c r="AA789" s="210">
        <v>6743.2939999999999</v>
      </c>
      <c r="AB789" s="210">
        <v>9621.8289999999997</v>
      </c>
      <c r="AC789" s="210">
        <v>10492.437</v>
      </c>
      <c r="AD789" s="210">
        <v>15103.942999999999</v>
      </c>
      <c r="AE789" s="210">
        <v>14820.142</v>
      </c>
      <c r="AF789" s="210">
        <v>13031.216</v>
      </c>
      <c r="AG789" s="210">
        <v>11949.188</v>
      </c>
      <c r="AH789" s="210">
        <v>10233.819</v>
      </c>
      <c r="AI789" s="210">
        <v>9254.4570000000003</v>
      </c>
      <c r="AJ789" s="210">
        <v>6892.2520000000004</v>
      </c>
      <c r="AK789" s="210">
        <v>6741.8559999999998</v>
      </c>
      <c r="AL789" s="210">
        <v>6900.1109999999999</v>
      </c>
      <c r="AM789" s="210">
        <v>8181.2380000000003</v>
      </c>
      <c r="AN789" s="210">
        <v>7792.3620000000001</v>
      </c>
      <c r="AO789" s="210">
        <v>10167.361000000001</v>
      </c>
      <c r="AP789" s="210">
        <v>13432.718000000001</v>
      </c>
      <c r="AQ789" s="210">
        <v>15013</v>
      </c>
      <c r="AR789" s="210">
        <v>13066.571</v>
      </c>
      <c r="AS789" s="210">
        <v>12744.912</v>
      </c>
      <c r="AT789" s="210">
        <v>10145.196</v>
      </c>
      <c r="AU789" s="210">
        <v>8860.1970000000001</v>
      </c>
      <c r="AV789" s="210">
        <v>6563.24</v>
      </c>
      <c r="AW789" s="210">
        <v>7063.0410000000002</v>
      </c>
      <c r="AX789" s="210">
        <v>6981.08</v>
      </c>
      <c r="AY789" s="210">
        <v>8753.9770000000008</v>
      </c>
      <c r="AZ789" s="210">
        <v>9470.3580000000002</v>
      </c>
      <c r="BA789" s="210">
        <v>10749.6</v>
      </c>
      <c r="BB789" s="14">
        <f>SUM(BB790:BB1187)/2</f>
        <v>20865.888499999997</v>
      </c>
      <c r="BC789" s="14">
        <f>SUM(BC790:BC1186)+BC1187</f>
        <v>46471.381344086018</v>
      </c>
      <c r="BD789" s="15">
        <f t="shared" ref="BD789:BD852" si="135">(BB789/31/24)*1000</f>
        <v>28045.549059139783</v>
      </c>
      <c r="BE789" s="14">
        <f>BC789-BD789</f>
        <v>18425.832284946235</v>
      </c>
      <c r="BG789" s="43"/>
      <c r="BH789" s="17">
        <f>(BC789*24*31/1000000)+BH1168+BH1169+BH1170+BH1202+BH1203</f>
        <v>34.651431232</v>
      </c>
      <c r="BI789" s="15">
        <f>(BD789*24*31/1000000)+BI1168+BI1169+BI1170+BI1171+BI1172</f>
        <v>20.882597772800001</v>
      </c>
      <c r="BJ789" s="14">
        <f>BH789-BI789</f>
        <v>13.7688334592</v>
      </c>
      <c r="BK789" s="17">
        <v>90.476912999999996</v>
      </c>
      <c r="BL789" s="15">
        <v>62.966585999999992</v>
      </c>
      <c r="BM789" s="14">
        <v>27.474166919999991</v>
      </c>
      <c r="BN789" s="17">
        <f t="shared" si="112"/>
        <v>361.90765199999998</v>
      </c>
      <c r="BO789" s="15">
        <f t="shared" si="112"/>
        <v>251.86634399999997</v>
      </c>
      <c r="BP789" s="17">
        <f t="shared" si="112"/>
        <v>109.89666767999996</v>
      </c>
    </row>
    <row r="790" spans="1:68" ht="11.1" customHeight="1" outlineLevel="1" collapsed="1" x14ac:dyDescent="0.2">
      <c r="A790" s="10"/>
      <c r="B790" s="18"/>
      <c r="C790" s="18"/>
      <c r="D790" s="18"/>
      <c r="E790" s="19" t="s">
        <v>696</v>
      </c>
      <c r="F790" s="209">
        <v>1.1000000000000001</v>
      </c>
      <c r="G790" s="209">
        <v>0.9</v>
      </c>
      <c r="H790" s="209">
        <v>0.5</v>
      </c>
      <c r="I790" s="240">
        <v>0.4</v>
      </c>
      <c r="J790" s="240"/>
      <c r="K790" s="20"/>
      <c r="L790" s="20"/>
      <c r="M790" s="20"/>
      <c r="N790" s="20"/>
      <c r="O790" s="209">
        <v>0.3</v>
      </c>
      <c r="P790" s="209">
        <v>0.3</v>
      </c>
      <c r="Q790" s="209">
        <v>0.5</v>
      </c>
      <c r="R790" s="209">
        <v>1</v>
      </c>
      <c r="S790" s="209">
        <v>1.05</v>
      </c>
      <c r="T790" s="209">
        <v>1</v>
      </c>
      <c r="U790" s="209">
        <v>0.8</v>
      </c>
      <c r="V790" s="209">
        <v>0.5</v>
      </c>
      <c r="W790" s="20"/>
      <c r="X790" s="20"/>
      <c r="Y790" s="20"/>
      <c r="Z790" s="20"/>
      <c r="AA790" s="20"/>
      <c r="AB790" s="209">
        <v>0.35</v>
      </c>
      <c r="AC790" s="209">
        <v>0.9</v>
      </c>
      <c r="AD790" s="209">
        <v>1.1299999999999999</v>
      </c>
      <c r="AE790" s="209">
        <v>0.37</v>
      </c>
      <c r="AF790" s="209">
        <v>2.2879999999999998</v>
      </c>
      <c r="AG790" s="209">
        <v>0.60299999999999998</v>
      </c>
      <c r="AH790" s="209">
        <v>0.31900000000000001</v>
      </c>
      <c r="AI790" s="209">
        <v>0.14000000000000001</v>
      </c>
      <c r="AJ790" s="20"/>
      <c r="AK790" s="20"/>
      <c r="AL790" s="20"/>
      <c r="AM790" s="20"/>
      <c r="AN790" s="209">
        <v>0.36099999999999999</v>
      </c>
      <c r="AO790" s="209">
        <v>0.97199999999999998</v>
      </c>
      <c r="AP790" s="209">
        <v>1.038</v>
      </c>
      <c r="AQ790" s="209">
        <v>1.6719999999999999</v>
      </c>
      <c r="AR790" s="209">
        <v>0.99299999999999999</v>
      </c>
      <c r="AS790" s="209">
        <v>0.98</v>
      </c>
      <c r="AT790" s="209">
        <v>0.39900000000000002</v>
      </c>
      <c r="AU790" s="209">
        <v>0.10299999999999999</v>
      </c>
      <c r="AV790" s="20"/>
      <c r="AW790" s="20"/>
      <c r="AX790" s="20"/>
      <c r="AY790" s="20"/>
      <c r="AZ790" s="209">
        <v>0.28199999999999997</v>
      </c>
      <c r="BA790" s="209">
        <v>0.75800000000000001</v>
      </c>
      <c r="BB790" s="21">
        <f t="shared" si="133"/>
        <v>2.2879999999999998</v>
      </c>
      <c r="BC790" s="18">
        <v>4</v>
      </c>
      <c r="BD790" s="22">
        <f t="shared" si="135"/>
        <v>3.075268817204301</v>
      </c>
      <c r="BE790" s="21">
        <f>BC790-BD790</f>
        <v>0.92473118279569899</v>
      </c>
      <c r="BF790" s="2">
        <v>4</v>
      </c>
      <c r="BG790" s="10">
        <v>7</v>
      </c>
      <c r="BH790" s="21">
        <f t="shared" si="109"/>
        <v>2.9759999999999999E-3</v>
      </c>
      <c r="BI790" s="22">
        <f t="shared" si="109"/>
        <v>2.2880000000000001E-3</v>
      </c>
      <c r="BJ790" s="21">
        <f>BH790-BI790</f>
        <v>6.8799999999999981E-4</v>
      </c>
      <c r="BK790" s="21">
        <v>8.9280000000000002E-3</v>
      </c>
      <c r="BL790" s="22">
        <v>6.8640000000000003E-3</v>
      </c>
      <c r="BM790" s="21">
        <v>2.0639999999999999E-3</v>
      </c>
      <c r="BN790" s="21">
        <f t="shared" si="112"/>
        <v>3.5712000000000001E-2</v>
      </c>
      <c r="BO790" s="22">
        <f t="shared" si="112"/>
        <v>2.7456000000000001E-2</v>
      </c>
      <c r="BP790" s="21">
        <f t="shared" si="112"/>
        <v>8.2559999999999995E-3</v>
      </c>
    </row>
    <row r="791" spans="1:68" ht="11.1" hidden="1" customHeight="1" outlineLevel="2" x14ac:dyDescent="0.2">
      <c r="A791" s="10"/>
      <c r="B791" s="18"/>
      <c r="C791" s="18"/>
      <c r="D791" s="18"/>
      <c r="E791" s="23" t="s">
        <v>697</v>
      </c>
      <c r="F791" s="208">
        <v>1.1000000000000001</v>
      </c>
      <c r="G791" s="208">
        <v>0.9</v>
      </c>
      <c r="H791" s="208">
        <v>0.5</v>
      </c>
      <c r="I791" s="239">
        <v>0.4</v>
      </c>
      <c r="J791" s="239"/>
      <c r="K791" s="24"/>
      <c r="L791" s="24"/>
      <c r="M791" s="24"/>
      <c r="N791" s="24"/>
      <c r="O791" s="208">
        <v>0.3</v>
      </c>
      <c r="P791" s="208">
        <v>0.3</v>
      </c>
      <c r="Q791" s="208">
        <v>0.5</v>
      </c>
      <c r="R791" s="208">
        <v>1</v>
      </c>
      <c r="S791" s="208">
        <v>1.05</v>
      </c>
      <c r="T791" s="208">
        <v>1</v>
      </c>
      <c r="U791" s="208">
        <v>0.8</v>
      </c>
      <c r="V791" s="208">
        <v>0.5</v>
      </c>
      <c r="W791" s="24"/>
      <c r="X791" s="24"/>
      <c r="Y791" s="24"/>
      <c r="Z791" s="24"/>
      <c r="AA791" s="24"/>
      <c r="AB791" s="208">
        <v>0.35</v>
      </c>
      <c r="AC791" s="208">
        <v>0.9</v>
      </c>
      <c r="AD791" s="208">
        <v>1.1299999999999999</v>
      </c>
      <c r="AE791" s="208">
        <v>0.37</v>
      </c>
      <c r="AF791" s="208">
        <v>2.2879999999999998</v>
      </c>
      <c r="AG791" s="208">
        <v>0.60299999999999998</v>
      </c>
      <c r="AH791" s="208">
        <v>0.31900000000000001</v>
      </c>
      <c r="AI791" s="208">
        <v>0.14000000000000001</v>
      </c>
      <c r="AJ791" s="24"/>
      <c r="AK791" s="24"/>
      <c r="AL791" s="24"/>
      <c r="AM791" s="24"/>
      <c r="AN791" s="208">
        <v>0.36099999999999999</v>
      </c>
      <c r="AO791" s="208">
        <v>0.97199999999999998</v>
      </c>
      <c r="AP791" s="208">
        <v>1.038</v>
      </c>
      <c r="AQ791" s="208">
        <v>1.6719999999999999</v>
      </c>
      <c r="AR791" s="208">
        <v>0.99299999999999999</v>
      </c>
      <c r="AS791" s="208">
        <v>0.98</v>
      </c>
      <c r="AT791" s="208">
        <v>0.39900000000000002</v>
      </c>
      <c r="AU791" s="208">
        <v>0.10299999999999999</v>
      </c>
      <c r="AV791" s="24"/>
      <c r="AW791" s="24"/>
      <c r="AX791" s="24"/>
      <c r="AY791" s="24"/>
      <c r="AZ791" s="208">
        <v>0.28199999999999997</v>
      </c>
      <c r="BA791" s="208">
        <v>0.75800000000000001</v>
      </c>
      <c r="BB791" s="21">
        <f t="shared" si="133"/>
        <v>2.2879999999999998</v>
      </c>
      <c r="BC791" s="18"/>
      <c r="BD791" s="22">
        <f t="shared" si="135"/>
        <v>3.075268817204301</v>
      </c>
      <c r="BE791" s="21"/>
      <c r="BG791" s="10"/>
      <c r="BH791" s="21">
        <f t="shared" si="109"/>
        <v>0</v>
      </c>
      <c r="BI791" s="22">
        <f t="shared" si="109"/>
        <v>2.2880000000000001E-3</v>
      </c>
      <c r="BJ791" s="21"/>
      <c r="BK791" s="21">
        <v>0</v>
      </c>
      <c r="BL791" s="22">
        <v>6.8640000000000003E-3</v>
      </c>
      <c r="BM791" s="21"/>
      <c r="BN791" s="21">
        <f t="shared" si="112"/>
        <v>0</v>
      </c>
      <c r="BO791" s="22">
        <f t="shared" si="112"/>
        <v>2.7456000000000001E-2</v>
      </c>
      <c r="BP791" s="21">
        <f t="shared" si="112"/>
        <v>0</v>
      </c>
    </row>
    <row r="792" spans="1:68" ht="21.95" hidden="1" customHeight="1" outlineLevel="1" collapsed="1" x14ac:dyDescent="0.2">
      <c r="A792" s="10"/>
      <c r="B792" s="18"/>
      <c r="C792" s="18"/>
      <c r="D792" s="18"/>
      <c r="E792" s="19" t="s">
        <v>698</v>
      </c>
      <c r="F792" s="209">
        <v>1.8</v>
      </c>
      <c r="G792" s="209">
        <v>1.8</v>
      </c>
      <c r="H792" s="209">
        <v>1.8</v>
      </c>
      <c r="I792" s="240">
        <v>1.8</v>
      </c>
      <c r="J792" s="240"/>
      <c r="K792" s="209">
        <v>1.8</v>
      </c>
      <c r="L792" s="20"/>
      <c r="M792" s="20"/>
      <c r="N792" s="20"/>
      <c r="O792" s="209">
        <v>7.2</v>
      </c>
      <c r="P792" s="209">
        <v>1.8</v>
      </c>
      <c r="Q792" s="209">
        <v>1.8</v>
      </c>
      <c r="R792" s="209">
        <v>1.8</v>
      </c>
      <c r="S792" s="209">
        <v>1.8</v>
      </c>
      <c r="T792" s="209">
        <v>1.8</v>
      </c>
      <c r="U792" s="209">
        <v>1.8</v>
      </c>
      <c r="V792" s="209">
        <v>1.8</v>
      </c>
      <c r="W792" s="209">
        <v>1.8</v>
      </c>
      <c r="X792" s="209">
        <v>1.8</v>
      </c>
      <c r="Y792" s="209">
        <v>1.8</v>
      </c>
      <c r="Z792" s="20"/>
      <c r="AA792" s="209">
        <v>1.8</v>
      </c>
      <c r="AB792" s="209">
        <v>1.8</v>
      </c>
      <c r="AC792" s="209">
        <v>1.8</v>
      </c>
      <c r="AD792" s="209">
        <v>1.8</v>
      </c>
      <c r="AE792" s="209">
        <v>1.8</v>
      </c>
      <c r="AF792" s="209">
        <v>1.8</v>
      </c>
      <c r="AG792" s="209">
        <v>1.8</v>
      </c>
      <c r="AH792" s="209">
        <v>1.8</v>
      </c>
      <c r="AI792" s="209">
        <v>1.8</v>
      </c>
      <c r="AJ792" s="209">
        <v>1.8</v>
      </c>
      <c r="AK792" s="209">
        <v>1.8</v>
      </c>
      <c r="AL792" s="209">
        <v>1.8</v>
      </c>
      <c r="AM792" s="209">
        <v>1.8</v>
      </c>
      <c r="AN792" s="20"/>
      <c r="AO792" s="209">
        <v>3.6</v>
      </c>
      <c r="AP792" s="209">
        <v>1.8</v>
      </c>
      <c r="AQ792" s="209">
        <v>1.8</v>
      </c>
      <c r="AR792" s="209">
        <v>1.8</v>
      </c>
      <c r="AS792" s="209">
        <v>1.8</v>
      </c>
      <c r="AT792" s="209">
        <v>1.8</v>
      </c>
      <c r="AU792" s="209">
        <v>1.8</v>
      </c>
      <c r="AV792" s="209">
        <v>1.5</v>
      </c>
      <c r="AW792" s="209">
        <v>1.5</v>
      </c>
      <c r="AX792" s="209">
        <v>1.5</v>
      </c>
      <c r="AY792" s="209">
        <v>1.5</v>
      </c>
      <c r="AZ792" s="209">
        <v>1.5</v>
      </c>
      <c r="BA792" s="209">
        <v>1.5</v>
      </c>
      <c r="BB792" s="21">
        <f t="shared" si="133"/>
        <v>7.2</v>
      </c>
      <c r="BC792" s="61">
        <f>BD792</f>
        <v>9.67741935483871</v>
      </c>
      <c r="BD792" s="22">
        <f t="shared" si="135"/>
        <v>9.67741935483871</v>
      </c>
      <c r="BE792" s="21">
        <f>BC792-BD792</f>
        <v>0</v>
      </c>
      <c r="BF792" s="2">
        <v>1.5</v>
      </c>
      <c r="BG792" s="10">
        <v>6</v>
      </c>
      <c r="BH792" s="21">
        <f t="shared" si="109"/>
        <v>7.1999999999999998E-3</v>
      </c>
      <c r="BI792" s="22">
        <f t="shared" si="109"/>
        <v>7.1999999999999998E-3</v>
      </c>
      <c r="BJ792" s="21">
        <f>BH792-BI792</f>
        <v>0</v>
      </c>
      <c r="BK792" s="21">
        <v>2.1600000000000001E-2</v>
      </c>
      <c r="BL792" s="22">
        <v>2.1600000000000001E-2</v>
      </c>
      <c r="BM792" s="21">
        <v>0</v>
      </c>
      <c r="BN792" s="21">
        <f t="shared" si="112"/>
        <v>8.6400000000000005E-2</v>
      </c>
      <c r="BO792" s="22">
        <f t="shared" si="112"/>
        <v>8.6400000000000005E-2</v>
      </c>
      <c r="BP792" s="21">
        <f t="shared" si="112"/>
        <v>0</v>
      </c>
    </row>
    <row r="793" spans="1:68" ht="11.1" hidden="1" customHeight="1" outlineLevel="2" x14ac:dyDescent="0.2">
      <c r="A793" s="10"/>
      <c r="B793" s="18"/>
      <c r="C793" s="18"/>
      <c r="D793" s="18"/>
      <c r="E793" s="23" t="s">
        <v>699</v>
      </c>
      <c r="F793" s="208">
        <v>1.8</v>
      </c>
      <c r="G793" s="208">
        <v>1.8</v>
      </c>
      <c r="H793" s="208">
        <v>1.8</v>
      </c>
      <c r="I793" s="239">
        <v>1.8</v>
      </c>
      <c r="J793" s="239"/>
      <c r="K793" s="208">
        <v>1.8</v>
      </c>
      <c r="L793" s="24"/>
      <c r="M793" s="24"/>
      <c r="N793" s="24"/>
      <c r="O793" s="208">
        <v>7.2</v>
      </c>
      <c r="P793" s="208">
        <v>1.8</v>
      </c>
      <c r="Q793" s="208">
        <v>1.8</v>
      </c>
      <c r="R793" s="208">
        <v>1.8</v>
      </c>
      <c r="S793" s="208">
        <v>1.8</v>
      </c>
      <c r="T793" s="208">
        <v>1.8</v>
      </c>
      <c r="U793" s="208">
        <v>1.8</v>
      </c>
      <c r="V793" s="208">
        <v>1.8</v>
      </c>
      <c r="W793" s="208">
        <v>1.8</v>
      </c>
      <c r="X793" s="208">
        <v>1.8</v>
      </c>
      <c r="Y793" s="208">
        <v>1.8</v>
      </c>
      <c r="Z793" s="24"/>
      <c r="AA793" s="208">
        <v>1.8</v>
      </c>
      <c r="AB793" s="208">
        <v>1.8</v>
      </c>
      <c r="AC793" s="208">
        <v>1.8</v>
      </c>
      <c r="AD793" s="208">
        <v>1.8</v>
      </c>
      <c r="AE793" s="208">
        <v>1.8</v>
      </c>
      <c r="AF793" s="208">
        <v>1.8</v>
      </c>
      <c r="AG793" s="208">
        <v>1.8</v>
      </c>
      <c r="AH793" s="208">
        <v>1.8</v>
      </c>
      <c r="AI793" s="208">
        <v>1.8</v>
      </c>
      <c r="AJ793" s="208">
        <v>1.8</v>
      </c>
      <c r="AK793" s="208">
        <v>1.8</v>
      </c>
      <c r="AL793" s="208">
        <v>1.8</v>
      </c>
      <c r="AM793" s="208">
        <v>1.8</v>
      </c>
      <c r="AN793" s="24"/>
      <c r="AO793" s="208">
        <v>3.6</v>
      </c>
      <c r="AP793" s="208">
        <v>1.8</v>
      </c>
      <c r="AQ793" s="208">
        <v>1.8</v>
      </c>
      <c r="AR793" s="208">
        <v>1.8</v>
      </c>
      <c r="AS793" s="208">
        <v>1.8</v>
      </c>
      <c r="AT793" s="208">
        <v>1.8</v>
      </c>
      <c r="AU793" s="208">
        <v>1.8</v>
      </c>
      <c r="AV793" s="208">
        <v>1.5</v>
      </c>
      <c r="AW793" s="208">
        <v>1.5</v>
      </c>
      <c r="AX793" s="208">
        <v>1.5</v>
      </c>
      <c r="AY793" s="208">
        <v>1.5</v>
      </c>
      <c r="AZ793" s="208">
        <v>1.5</v>
      </c>
      <c r="BA793" s="208">
        <v>1.5</v>
      </c>
      <c r="BB793" s="21">
        <f t="shared" si="133"/>
        <v>7.2</v>
      </c>
      <c r="BC793" s="18"/>
      <c r="BD793" s="22">
        <f t="shared" si="135"/>
        <v>9.67741935483871</v>
      </c>
      <c r="BE793" s="21"/>
      <c r="BG793" s="10"/>
      <c r="BH793" s="21">
        <f t="shared" si="109"/>
        <v>0</v>
      </c>
      <c r="BI793" s="22">
        <f t="shared" si="109"/>
        <v>7.1999999999999998E-3</v>
      </c>
      <c r="BJ793" s="21"/>
      <c r="BK793" s="21">
        <v>0</v>
      </c>
      <c r="BL793" s="22">
        <v>2.1600000000000001E-2</v>
      </c>
      <c r="BM793" s="21"/>
      <c r="BN793" s="21">
        <f t="shared" si="112"/>
        <v>0</v>
      </c>
      <c r="BO793" s="22">
        <f t="shared" si="112"/>
        <v>8.6400000000000005E-2</v>
      </c>
      <c r="BP793" s="21">
        <f t="shared" si="112"/>
        <v>0</v>
      </c>
    </row>
    <row r="794" spans="1:68" ht="11.1" customHeight="1" outlineLevel="1" collapsed="1" x14ac:dyDescent="0.2">
      <c r="A794" s="10"/>
      <c r="B794" s="18"/>
      <c r="C794" s="18"/>
      <c r="D794" s="18"/>
      <c r="E794" s="19" t="s">
        <v>700</v>
      </c>
      <c r="F794" s="209">
        <v>5.798</v>
      </c>
      <c r="G794" s="209">
        <v>-7.6580000000000004</v>
      </c>
      <c r="H794" s="209">
        <v>0.755</v>
      </c>
      <c r="I794" s="240">
        <v>0.63500000000000001</v>
      </c>
      <c r="J794" s="240"/>
      <c r="K794" s="209">
        <v>0.23100000000000001</v>
      </c>
      <c r="L794" s="20"/>
      <c r="M794" s="20"/>
      <c r="N794" s="20"/>
      <c r="O794" s="209">
        <v>0.13300000000000001</v>
      </c>
      <c r="P794" s="209">
        <v>0.439</v>
      </c>
      <c r="Q794" s="209">
        <v>1.046</v>
      </c>
      <c r="R794" s="209">
        <v>1.4710000000000001</v>
      </c>
      <c r="S794" s="209">
        <v>1.7030000000000001</v>
      </c>
      <c r="T794" s="209">
        <v>1.879</v>
      </c>
      <c r="U794" s="209">
        <v>0.94499999999999995</v>
      </c>
      <c r="V794" s="209">
        <v>0.46700000000000003</v>
      </c>
      <c r="W794" s="209">
        <v>0.115</v>
      </c>
      <c r="X794" s="20"/>
      <c r="Y794" s="20"/>
      <c r="Z794" s="20"/>
      <c r="AA794" s="20"/>
      <c r="AB794" s="209">
        <v>0.57199999999999995</v>
      </c>
      <c r="AC794" s="209">
        <v>1.155</v>
      </c>
      <c r="AD794" s="209">
        <v>1.7609999999999999</v>
      </c>
      <c r="AE794" s="209">
        <v>1.806</v>
      </c>
      <c r="AF794" s="209">
        <v>1.391</v>
      </c>
      <c r="AG794" s="209">
        <v>0.91</v>
      </c>
      <c r="AH794" s="209">
        <v>0.34</v>
      </c>
      <c r="AI794" s="209">
        <v>0.11899999999999999</v>
      </c>
      <c r="AJ794" s="20"/>
      <c r="AK794" s="20"/>
      <c r="AL794" s="20"/>
      <c r="AM794" s="209">
        <v>0.161</v>
      </c>
      <c r="AN794" s="209">
        <v>0.48899999999999999</v>
      </c>
      <c r="AO794" s="209">
        <v>1.1519999999999999</v>
      </c>
      <c r="AP794" s="209">
        <v>1.9079999999999999</v>
      </c>
      <c r="AQ794" s="209">
        <v>2.1949999999999998</v>
      </c>
      <c r="AR794" s="209">
        <v>1.224</v>
      </c>
      <c r="AS794" s="209">
        <v>1.365</v>
      </c>
      <c r="AT794" s="209">
        <v>0.56599999999999995</v>
      </c>
      <c r="AU794" s="209">
        <v>0.24</v>
      </c>
      <c r="AV794" s="20"/>
      <c r="AW794" s="20"/>
      <c r="AX794" s="20"/>
      <c r="AY794" s="209">
        <v>0.122</v>
      </c>
      <c r="AZ794" s="209">
        <v>0.40400000000000003</v>
      </c>
      <c r="BA794" s="209">
        <v>0.85099999999999998</v>
      </c>
      <c r="BB794" s="21">
        <f t="shared" si="133"/>
        <v>5.798</v>
      </c>
      <c r="BC794" s="61">
        <f>BD794</f>
        <v>7.793010752688172</v>
      </c>
      <c r="BD794" s="22">
        <f t="shared" si="135"/>
        <v>7.793010752688172</v>
      </c>
      <c r="BE794" s="21">
        <f>BC794-BD794</f>
        <v>0</v>
      </c>
      <c r="BF794" s="2">
        <v>6.65</v>
      </c>
      <c r="BG794" s="10">
        <v>7</v>
      </c>
      <c r="BH794" s="21">
        <f t="shared" ref="BH794:BI857" si="136">(BC794*24*31/1000000)</f>
        <v>5.7980000000000002E-3</v>
      </c>
      <c r="BI794" s="22">
        <f t="shared" si="136"/>
        <v>5.7980000000000002E-3</v>
      </c>
      <c r="BJ794" s="21">
        <f>BH794-BI794</f>
        <v>0</v>
      </c>
      <c r="BK794" s="21">
        <v>1.7394E-2</v>
      </c>
      <c r="BL794" s="22">
        <v>1.7394E-2</v>
      </c>
      <c r="BM794" s="21">
        <v>0</v>
      </c>
      <c r="BN794" s="21">
        <f t="shared" si="112"/>
        <v>6.9575999999999999E-2</v>
      </c>
      <c r="BO794" s="22">
        <f t="shared" si="112"/>
        <v>6.9575999999999999E-2</v>
      </c>
      <c r="BP794" s="21">
        <f t="shared" si="112"/>
        <v>0</v>
      </c>
    </row>
    <row r="795" spans="1:68" ht="11.1" hidden="1" customHeight="1" outlineLevel="2" x14ac:dyDescent="0.2">
      <c r="A795" s="10"/>
      <c r="B795" s="18"/>
      <c r="C795" s="18"/>
      <c r="D795" s="18"/>
      <c r="E795" s="23" t="s">
        <v>701</v>
      </c>
      <c r="F795" s="208">
        <v>5.798</v>
      </c>
      <c r="G795" s="208">
        <v>-7.6580000000000004</v>
      </c>
      <c r="H795" s="208">
        <v>0.755</v>
      </c>
      <c r="I795" s="239">
        <v>0.63500000000000001</v>
      </c>
      <c r="J795" s="239"/>
      <c r="K795" s="208">
        <v>0.23100000000000001</v>
      </c>
      <c r="L795" s="24"/>
      <c r="M795" s="24"/>
      <c r="N795" s="24"/>
      <c r="O795" s="208">
        <v>0.13300000000000001</v>
      </c>
      <c r="P795" s="208">
        <v>0.439</v>
      </c>
      <c r="Q795" s="208">
        <v>1.046</v>
      </c>
      <c r="R795" s="208">
        <v>1.4710000000000001</v>
      </c>
      <c r="S795" s="208">
        <v>1.7030000000000001</v>
      </c>
      <c r="T795" s="208">
        <v>1.879</v>
      </c>
      <c r="U795" s="208">
        <v>0.94499999999999995</v>
      </c>
      <c r="V795" s="208">
        <v>0.46700000000000003</v>
      </c>
      <c r="W795" s="208">
        <v>0.115</v>
      </c>
      <c r="X795" s="24"/>
      <c r="Y795" s="24"/>
      <c r="Z795" s="24"/>
      <c r="AA795" s="24"/>
      <c r="AB795" s="208">
        <v>0.57199999999999995</v>
      </c>
      <c r="AC795" s="208">
        <v>1.155</v>
      </c>
      <c r="AD795" s="208">
        <v>1.7609999999999999</v>
      </c>
      <c r="AE795" s="208">
        <v>1.806</v>
      </c>
      <c r="AF795" s="208">
        <v>1.391</v>
      </c>
      <c r="AG795" s="208">
        <v>0.91</v>
      </c>
      <c r="AH795" s="208">
        <v>0.34</v>
      </c>
      <c r="AI795" s="208">
        <v>0.11899999999999999</v>
      </c>
      <c r="AJ795" s="24"/>
      <c r="AK795" s="24"/>
      <c r="AL795" s="24"/>
      <c r="AM795" s="208">
        <v>0.161</v>
      </c>
      <c r="AN795" s="208">
        <v>0.48899999999999999</v>
      </c>
      <c r="AO795" s="208">
        <v>1.1519999999999999</v>
      </c>
      <c r="AP795" s="208">
        <v>1.9079999999999999</v>
      </c>
      <c r="AQ795" s="208">
        <v>2.1949999999999998</v>
      </c>
      <c r="AR795" s="208">
        <v>1.224</v>
      </c>
      <c r="AS795" s="208">
        <v>1.365</v>
      </c>
      <c r="AT795" s="208">
        <v>0.56599999999999995</v>
      </c>
      <c r="AU795" s="208">
        <v>0.24</v>
      </c>
      <c r="AV795" s="24"/>
      <c r="AW795" s="24"/>
      <c r="AX795" s="24"/>
      <c r="AY795" s="208">
        <v>0.122</v>
      </c>
      <c r="AZ795" s="208">
        <v>0.40400000000000003</v>
      </c>
      <c r="BA795" s="208">
        <v>0.85099999999999998</v>
      </c>
      <c r="BB795" s="21">
        <f t="shared" si="133"/>
        <v>5.798</v>
      </c>
      <c r="BC795" s="18"/>
      <c r="BD795" s="22">
        <f t="shared" si="135"/>
        <v>7.793010752688172</v>
      </c>
      <c r="BE795" s="21"/>
      <c r="BG795" s="10"/>
      <c r="BH795" s="21">
        <f t="shared" si="136"/>
        <v>0</v>
      </c>
      <c r="BI795" s="22">
        <f t="shared" si="136"/>
        <v>5.7980000000000002E-3</v>
      </c>
      <c r="BJ795" s="21"/>
      <c r="BK795" s="21">
        <v>0</v>
      </c>
      <c r="BL795" s="22">
        <v>1.7394E-2</v>
      </c>
      <c r="BM795" s="21"/>
      <c r="BN795" s="21">
        <f t="shared" si="112"/>
        <v>0</v>
      </c>
      <c r="BO795" s="22">
        <f t="shared" si="112"/>
        <v>6.9575999999999999E-2</v>
      </c>
      <c r="BP795" s="21">
        <f t="shared" si="112"/>
        <v>0</v>
      </c>
    </row>
    <row r="796" spans="1:68" ht="11.1" hidden="1" customHeight="1" outlineLevel="1" collapsed="1" x14ac:dyDescent="0.2">
      <c r="A796" s="10"/>
      <c r="B796" s="18"/>
      <c r="C796" s="18"/>
      <c r="D796" s="18"/>
      <c r="E796" s="19" t="s">
        <v>214</v>
      </c>
      <c r="F796" s="20"/>
      <c r="G796" s="209">
        <v>10.335000000000001</v>
      </c>
      <c r="H796" s="209">
        <v>3.1219999999999999</v>
      </c>
      <c r="I796" s="240">
        <v>2.58</v>
      </c>
      <c r="J796" s="240"/>
      <c r="K796" s="209">
        <v>0.877</v>
      </c>
      <c r="L796" s="20"/>
      <c r="M796" s="20"/>
      <c r="N796" s="20"/>
      <c r="O796" s="209">
        <v>0.189</v>
      </c>
      <c r="P796" s="209">
        <v>2.173</v>
      </c>
      <c r="Q796" s="209">
        <v>3.194</v>
      </c>
      <c r="R796" s="209">
        <v>4.1100000000000003</v>
      </c>
      <c r="S796" s="209">
        <v>4.968</v>
      </c>
      <c r="T796" s="209">
        <v>4.7789999999999999</v>
      </c>
      <c r="U796" s="209">
        <v>3.6869999999999998</v>
      </c>
      <c r="V796" s="209">
        <v>3.38</v>
      </c>
      <c r="W796" s="209">
        <v>0.79700000000000004</v>
      </c>
      <c r="X796" s="20"/>
      <c r="Y796" s="20"/>
      <c r="Z796" s="20"/>
      <c r="AA796" s="20"/>
      <c r="AB796" s="20"/>
      <c r="AC796" s="20"/>
      <c r="AD796" s="209">
        <v>5.7350000000000003</v>
      </c>
      <c r="AE796" s="209">
        <v>4.6529999999999996</v>
      </c>
      <c r="AF796" s="209">
        <v>6.4240000000000004</v>
      </c>
      <c r="AG796" s="209">
        <v>-0.84399999999999997</v>
      </c>
      <c r="AH796" s="209">
        <v>1.3560000000000001</v>
      </c>
      <c r="AI796" s="209">
        <v>0.80400000000000005</v>
      </c>
      <c r="AJ796" s="20"/>
      <c r="AK796" s="20"/>
      <c r="AL796" s="20"/>
      <c r="AM796" s="209">
        <v>0.53900000000000003</v>
      </c>
      <c r="AN796" s="209">
        <v>1.274</v>
      </c>
      <c r="AO796" s="209">
        <v>3.0019999999999998</v>
      </c>
      <c r="AP796" s="209">
        <v>4.1929999999999996</v>
      </c>
      <c r="AQ796" s="209">
        <v>4.423</v>
      </c>
      <c r="AR796" s="209">
        <v>4.4320000000000004</v>
      </c>
      <c r="AS796" s="209">
        <v>4.0250000000000004</v>
      </c>
      <c r="AT796" s="209">
        <v>0.182</v>
      </c>
      <c r="AU796" s="209">
        <v>1.9750000000000001</v>
      </c>
      <c r="AV796" s="20"/>
      <c r="AW796" s="20"/>
      <c r="AX796" s="20"/>
      <c r="AY796" s="209">
        <v>0.67800000000000005</v>
      </c>
      <c r="AZ796" s="209">
        <v>1.2949999999999999</v>
      </c>
      <c r="BA796" s="209">
        <v>2.7709999999999999</v>
      </c>
      <c r="BB796" s="21">
        <f t="shared" si="133"/>
        <v>10.335000000000001</v>
      </c>
      <c r="BC796" s="18">
        <v>15.74</v>
      </c>
      <c r="BD796" s="22">
        <f t="shared" si="135"/>
        <v>13.891129032258066</v>
      </c>
      <c r="BE796" s="21">
        <f>BC796-BD796</f>
        <v>1.8488709677419344</v>
      </c>
      <c r="BF796" s="2">
        <v>15.74</v>
      </c>
      <c r="BG796" s="10">
        <v>6</v>
      </c>
      <c r="BH796" s="21">
        <f t="shared" si="136"/>
        <v>1.171056E-2</v>
      </c>
      <c r="BI796" s="22">
        <f t="shared" si="136"/>
        <v>1.0335000000000002E-2</v>
      </c>
      <c r="BJ796" s="21">
        <f>BH796-BI796</f>
        <v>1.3755599999999979E-3</v>
      </c>
      <c r="BK796" s="21">
        <v>3.5131679999999998E-2</v>
      </c>
      <c r="BL796" s="22">
        <v>3.1005000000000005E-2</v>
      </c>
      <c r="BM796" s="21">
        <v>4.1266799999999937E-3</v>
      </c>
      <c r="BN796" s="21">
        <f t="shared" si="112"/>
        <v>0.14052671999999999</v>
      </c>
      <c r="BO796" s="22">
        <f t="shared" si="112"/>
        <v>0.12402000000000002</v>
      </c>
      <c r="BP796" s="21">
        <f t="shared" si="112"/>
        <v>1.6506719999999975E-2</v>
      </c>
    </row>
    <row r="797" spans="1:68" ht="11.1" hidden="1" customHeight="1" outlineLevel="2" x14ac:dyDescent="0.2">
      <c r="A797" s="10"/>
      <c r="B797" s="18"/>
      <c r="C797" s="18"/>
      <c r="D797" s="18"/>
      <c r="E797" s="23" t="s">
        <v>702</v>
      </c>
      <c r="F797" s="24"/>
      <c r="G797" s="208">
        <v>1.673</v>
      </c>
      <c r="H797" s="208">
        <v>0.47399999999999998</v>
      </c>
      <c r="I797" s="239">
        <v>0.496</v>
      </c>
      <c r="J797" s="239"/>
      <c r="K797" s="208">
        <v>0.14399999999999999</v>
      </c>
      <c r="L797" s="24"/>
      <c r="M797" s="24"/>
      <c r="N797" s="24"/>
      <c r="O797" s="208">
        <v>2.8000000000000001E-2</v>
      </c>
      <c r="P797" s="208">
        <v>0.34</v>
      </c>
      <c r="Q797" s="208">
        <v>0.48899999999999999</v>
      </c>
      <c r="R797" s="208">
        <v>0.59599999999999997</v>
      </c>
      <c r="S797" s="208">
        <v>0.88200000000000001</v>
      </c>
      <c r="T797" s="208">
        <v>0.90100000000000002</v>
      </c>
      <c r="U797" s="208">
        <v>0.86799999999999999</v>
      </c>
      <c r="V797" s="208">
        <v>0.38400000000000001</v>
      </c>
      <c r="W797" s="208">
        <v>2.8000000000000001E-2</v>
      </c>
      <c r="X797" s="24"/>
      <c r="Y797" s="24"/>
      <c r="Z797" s="24"/>
      <c r="AA797" s="24"/>
      <c r="AB797" s="24"/>
      <c r="AC797" s="24"/>
      <c r="AD797" s="208">
        <v>0.71899999999999997</v>
      </c>
      <c r="AE797" s="208">
        <v>1.034</v>
      </c>
      <c r="AF797" s="208">
        <v>1.482</v>
      </c>
      <c r="AG797" s="208">
        <v>-0.28499999999999998</v>
      </c>
      <c r="AH797" s="208">
        <v>0.17799999999999999</v>
      </c>
      <c r="AI797" s="24"/>
      <c r="AJ797" s="24"/>
      <c r="AK797" s="24"/>
      <c r="AL797" s="24"/>
      <c r="AM797" s="208">
        <v>2.8000000000000001E-2</v>
      </c>
      <c r="AN797" s="208">
        <v>0.17699999999999999</v>
      </c>
      <c r="AO797" s="208">
        <v>0.67800000000000005</v>
      </c>
      <c r="AP797" s="208">
        <v>0.92300000000000004</v>
      </c>
      <c r="AQ797" s="208">
        <v>0.92400000000000004</v>
      </c>
      <c r="AR797" s="208">
        <v>0.90700000000000003</v>
      </c>
      <c r="AS797" s="208">
        <v>1.4710000000000001</v>
      </c>
      <c r="AT797" s="208">
        <v>0.182</v>
      </c>
      <c r="AU797" s="208">
        <v>2.5000000000000001E-2</v>
      </c>
      <c r="AV797" s="24"/>
      <c r="AW797" s="24"/>
      <c r="AX797" s="24"/>
      <c r="AY797" s="208">
        <v>8.5000000000000006E-2</v>
      </c>
      <c r="AZ797" s="208">
        <v>0.215</v>
      </c>
      <c r="BA797" s="208">
        <v>0.58299999999999996</v>
      </c>
      <c r="BB797" s="21">
        <f t="shared" si="133"/>
        <v>1.673</v>
      </c>
      <c r="BC797" s="18"/>
      <c r="BD797" s="22">
        <f t="shared" si="135"/>
        <v>2.2486559139784945</v>
      </c>
      <c r="BE797" s="21"/>
      <c r="BG797" s="10"/>
      <c r="BH797" s="21">
        <f t="shared" si="136"/>
        <v>0</v>
      </c>
      <c r="BI797" s="22">
        <f t="shared" si="136"/>
        <v>1.673E-3</v>
      </c>
      <c r="BJ797" s="21"/>
      <c r="BK797" s="21">
        <v>0</v>
      </c>
      <c r="BL797" s="22">
        <v>5.019E-3</v>
      </c>
      <c r="BM797" s="21"/>
      <c r="BN797" s="21">
        <f t="shared" si="112"/>
        <v>0</v>
      </c>
      <c r="BO797" s="22">
        <f t="shared" si="112"/>
        <v>2.0076E-2</v>
      </c>
      <c r="BP797" s="21">
        <f t="shared" si="112"/>
        <v>0</v>
      </c>
    </row>
    <row r="798" spans="1:68" ht="11.1" hidden="1" customHeight="1" outlineLevel="2" x14ac:dyDescent="0.2">
      <c r="A798" s="10"/>
      <c r="B798" s="18"/>
      <c r="C798" s="18"/>
      <c r="D798" s="18"/>
      <c r="E798" s="23" t="s">
        <v>703</v>
      </c>
      <c r="F798" s="24"/>
      <c r="G798" s="208">
        <v>8.6620000000000008</v>
      </c>
      <c r="H798" s="208">
        <v>2.6480000000000001</v>
      </c>
      <c r="I798" s="239">
        <v>2.0840000000000001</v>
      </c>
      <c r="J798" s="239"/>
      <c r="K798" s="208">
        <v>0.73299999999999998</v>
      </c>
      <c r="L798" s="24"/>
      <c r="M798" s="24"/>
      <c r="N798" s="24"/>
      <c r="O798" s="208">
        <v>0.161</v>
      </c>
      <c r="P798" s="208">
        <v>1.833</v>
      </c>
      <c r="Q798" s="208">
        <v>2.7050000000000001</v>
      </c>
      <c r="R798" s="208">
        <v>3.5139999999999998</v>
      </c>
      <c r="S798" s="208">
        <v>4.0860000000000003</v>
      </c>
      <c r="T798" s="208">
        <v>3.8780000000000001</v>
      </c>
      <c r="U798" s="208">
        <v>2.819</v>
      </c>
      <c r="V798" s="208">
        <v>2.996</v>
      </c>
      <c r="W798" s="208">
        <v>0.76900000000000002</v>
      </c>
      <c r="X798" s="24"/>
      <c r="Y798" s="24"/>
      <c r="Z798" s="24"/>
      <c r="AA798" s="24"/>
      <c r="AB798" s="24"/>
      <c r="AC798" s="24"/>
      <c r="AD798" s="208">
        <v>5.016</v>
      </c>
      <c r="AE798" s="208">
        <v>3.6190000000000002</v>
      </c>
      <c r="AF798" s="208">
        <v>4.9420000000000002</v>
      </c>
      <c r="AG798" s="208">
        <v>-0.55900000000000005</v>
      </c>
      <c r="AH798" s="208">
        <v>1.1779999999999999</v>
      </c>
      <c r="AI798" s="208">
        <v>0.80400000000000005</v>
      </c>
      <c r="AJ798" s="24"/>
      <c r="AK798" s="24"/>
      <c r="AL798" s="24"/>
      <c r="AM798" s="208">
        <v>0.51100000000000001</v>
      </c>
      <c r="AN798" s="208">
        <v>1.097</v>
      </c>
      <c r="AO798" s="208">
        <v>2.3239999999999998</v>
      </c>
      <c r="AP798" s="208">
        <v>3.27</v>
      </c>
      <c r="AQ798" s="208">
        <v>3.4990000000000001</v>
      </c>
      <c r="AR798" s="208">
        <v>3.5249999999999999</v>
      </c>
      <c r="AS798" s="208">
        <v>2.5539999999999998</v>
      </c>
      <c r="AT798" s="24"/>
      <c r="AU798" s="208">
        <v>1.95</v>
      </c>
      <c r="AV798" s="24"/>
      <c r="AW798" s="24"/>
      <c r="AX798" s="24"/>
      <c r="AY798" s="208">
        <v>0.59299999999999997</v>
      </c>
      <c r="AZ798" s="208">
        <v>1.08</v>
      </c>
      <c r="BA798" s="208">
        <v>2.1880000000000002</v>
      </c>
      <c r="BB798" s="21">
        <f t="shared" si="133"/>
        <v>8.6620000000000008</v>
      </c>
      <c r="BC798" s="18"/>
      <c r="BD798" s="22">
        <f t="shared" si="135"/>
        <v>11.642473118279572</v>
      </c>
      <c r="BE798" s="21"/>
      <c r="BG798" s="10"/>
      <c r="BH798" s="21">
        <f t="shared" si="136"/>
        <v>0</v>
      </c>
      <c r="BI798" s="22">
        <f t="shared" si="136"/>
        <v>8.6620000000000013E-3</v>
      </c>
      <c r="BJ798" s="21"/>
      <c r="BK798" s="21">
        <v>0</v>
      </c>
      <c r="BL798" s="22">
        <v>2.5986000000000002E-2</v>
      </c>
      <c r="BM798" s="21"/>
      <c r="BN798" s="21">
        <f t="shared" si="112"/>
        <v>0</v>
      </c>
      <c r="BO798" s="22">
        <f t="shared" si="112"/>
        <v>0.10394400000000001</v>
      </c>
      <c r="BP798" s="21">
        <f t="shared" si="112"/>
        <v>0</v>
      </c>
    </row>
    <row r="799" spans="1:68" ht="11.1" hidden="1" customHeight="1" outlineLevel="1" collapsed="1" x14ac:dyDescent="0.2">
      <c r="A799" s="10"/>
      <c r="B799" s="18"/>
      <c r="C799" s="18"/>
      <c r="D799" s="18"/>
      <c r="E799" s="19" t="s">
        <v>704</v>
      </c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9">
        <v>3.3090000000000002</v>
      </c>
      <c r="S799" s="20"/>
      <c r="T799" s="20"/>
      <c r="U799" s="20"/>
      <c r="V799" s="20"/>
      <c r="W799" s="20"/>
      <c r="X799" s="20"/>
      <c r="Y799" s="20"/>
      <c r="Z799" s="20"/>
      <c r="AA799" s="20"/>
      <c r="AB799" s="209">
        <v>1.776</v>
      </c>
      <c r="AC799" s="209">
        <v>0.52300000000000002</v>
      </c>
      <c r="AD799" s="209">
        <v>0.54</v>
      </c>
      <c r="AE799" s="209">
        <v>0.72199999999999998</v>
      </c>
      <c r="AF799" s="209">
        <v>0.7</v>
      </c>
      <c r="AG799" s="209">
        <v>0.46700000000000003</v>
      </c>
      <c r="AH799" s="209">
        <v>4.4999999999999998E-2</v>
      </c>
      <c r="AI799" s="20"/>
      <c r="AJ799" s="20"/>
      <c r="AK799" s="20"/>
      <c r="AL799" s="20"/>
      <c r="AM799" s="20"/>
      <c r="AN799" s="209">
        <v>0.11600000000000001</v>
      </c>
      <c r="AO799" s="209">
        <v>0.27600000000000002</v>
      </c>
      <c r="AP799" s="209">
        <v>2.1000000000000001E-2</v>
      </c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1">
        <f t="shared" si="133"/>
        <v>3.3090000000000002</v>
      </c>
      <c r="BC799" s="61">
        <f>BD799</f>
        <v>4.44758064516129</v>
      </c>
      <c r="BD799" s="22">
        <f t="shared" si="135"/>
        <v>4.44758064516129</v>
      </c>
      <c r="BE799" s="21">
        <f>BC799-BD799</f>
        <v>0</v>
      </c>
      <c r="BG799" s="10">
        <v>6</v>
      </c>
      <c r="BH799" s="21">
        <f t="shared" si="136"/>
        <v>3.3089999999999999E-3</v>
      </c>
      <c r="BI799" s="22">
        <f t="shared" si="136"/>
        <v>3.3089999999999999E-3</v>
      </c>
      <c r="BJ799" s="21">
        <f>BH799-BI799</f>
        <v>0</v>
      </c>
      <c r="BK799" s="21">
        <v>9.9270000000000001E-3</v>
      </c>
      <c r="BL799" s="22">
        <v>9.9270000000000001E-3</v>
      </c>
      <c r="BM799" s="21">
        <v>0</v>
      </c>
      <c r="BN799" s="21">
        <f t="shared" si="112"/>
        <v>3.9708E-2</v>
      </c>
      <c r="BO799" s="22">
        <f t="shared" si="112"/>
        <v>3.9708E-2</v>
      </c>
      <c r="BP799" s="21">
        <f t="shared" si="112"/>
        <v>0</v>
      </c>
    </row>
    <row r="800" spans="1:68" ht="11.1" hidden="1" customHeight="1" outlineLevel="2" x14ac:dyDescent="0.2">
      <c r="A800" s="10"/>
      <c r="B800" s="18"/>
      <c r="C800" s="18"/>
      <c r="D800" s="18"/>
      <c r="E800" s="23" t="s">
        <v>705</v>
      </c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08">
        <v>1.653</v>
      </c>
      <c r="S800" s="24"/>
      <c r="T800" s="24"/>
      <c r="U800" s="24"/>
      <c r="V800" s="24"/>
      <c r="W800" s="24"/>
      <c r="X800" s="24"/>
      <c r="Y800" s="24"/>
      <c r="Z800" s="24"/>
      <c r="AA800" s="24"/>
      <c r="AB800" s="208">
        <v>0.92600000000000005</v>
      </c>
      <c r="AC800" s="208">
        <v>0.254</v>
      </c>
      <c r="AD800" s="208">
        <v>0.28199999999999997</v>
      </c>
      <c r="AE800" s="208">
        <v>0.36699999999999999</v>
      </c>
      <c r="AF800" s="208">
        <v>0.35899999999999999</v>
      </c>
      <c r="AG800" s="208">
        <v>0.21</v>
      </c>
      <c r="AH800" s="208">
        <v>4.4999999999999998E-2</v>
      </c>
      <c r="AI800" s="24"/>
      <c r="AJ800" s="24"/>
      <c r="AK800" s="24"/>
      <c r="AL800" s="24"/>
      <c r="AM800" s="24"/>
      <c r="AN800" s="208">
        <v>0.11600000000000001</v>
      </c>
      <c r="AO800" s="208">
        <v>0.27600000000000002</v>
      </c>
      <c r="AP800" s="208">
        <v>2.1000000000000001E-2</v>
      </c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1">
        <f t="shared" si="133"/>
        <v>1.653</v>
      </c>
      <c r="BC800" s="18"/>
      <c r="BD800" s="22">
        <f t="shared" si="135"/>
        <v>2.221774193548387</v>
      </c>
      <c r="BE800" s="21"/>
      <c r="BG800" s="10"/>
      <c r="BH800" s="21">
        <f t="shared" si="136"/>
        <v>0</v>
      </c>
      <c r="BI800" s="22">
        <f t="shared" si="136"/>
        <v>1.653E-3</v>
      </c>
      <c r="BJ800" s="21"/>
      <c r="BK800" s="21">
        <v>0</v>
      </c>
      <c r="BL800" s="22">
        <v>4.9589999999999999E-3</v>
      </c>
      <c r="BM800" s="21"/>
      <c r="BN800" s="21">
        <f t="shared" si="112"/>
        <v>0</v>
      </c>
      <c r="BO800" s="22">
        <f t="shared" si="112"/>
        <v>1.9835999999999999E-2</v>
      </c>
      <c r="BP800" s="21">
        <f t="shared" si="112"/>
        <v>0</v>
      </c>
    </row>
    <row r="801" spans="1:68" ht="11.1" hidden="1" customHeight="1" outlineLevel="2" x14ac:dyDescent="0.2">
      <c r="A801" s="10"/>
      <c r="B801" s="18"/>
      <c r="C801" s="18"/>
      <c r="D801" s="18"/>
      <c r="E801" s="23" t="s">
        <v>706</v>
      </c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08">
        <v>1.6559999999999999</v>
      </c>
      <c r="S801" s="24"/>
      <c r="T801" s="24"/>
      <c r="U801" s="24"/>
      <c r="V801" s="24"/>
      <c r="W801" s="24"/>
      <c r="X801" s="24"/>
      <c r="Y801" s="24"/>
      <c r="Z801" s="24"/>
      <c r="AA801" s="24"/>
      <c r="AB801" s="208">
        <v>0.85</v>
      </c>
      <c r="AC801" s="208">
        <v>0.26900000000000002</v>
      </c>
      <c r="AD801" s="208">
        <v>0.25800000000000001</v>
      </c>
      <c r="AE801" s="208">
        <v>0.35499999999999998</v>
      </c>
      <c r="AF801" s="208">
        <v>0.34100000000000003</v>
      </c>
      <c r="AG801" s="208">
        <v>0.25700000000000001</v>
      </c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1">
        <f t="shared" si="133"/>
        <v>1.6559999999999999</v>
      </c>
      <c r="BC801" s="18"/>
      <c r="BD801" s="22">
        <f t="shared" si="135"/>
        <v>2.225806451612903</v>
      </c>
      <c r="BE801" s="21"/>
      <c r="BG801" s="10"/>
      <c r="BH801" s="21">
        <f t="shared" si="136"/>
        <v>0</v>
      </c>
      <c r="BI801" s="22">
        <f t="shared" si="136"/>
        <v>1.6559999999999997E-3</v>
      </c>
      <c r="BJ801" s="21"/>
      <c r="BK801" s="21">
        <v>0</v>
      </c>
      <c r="BL801" s="22">
        <v>4.9679999999999993E-3</v>
      </c>
      <c r="BM801" s="21"/>
      <c r="BN801" s="21">
        <f t="shared" si="112"/>
        <v>0</v>
      </c>
      <c r="BO801" s="22">
        <f t="shared" si="112"/>
        <v>1.9871999999999997E-2</v>
      </c>
      <c r="BP801" s="21">
        <f t="shared" si="112"/>
        <v>0</v>
      </c>
    </row>
    <row r="802" spans="1:68" ht="11.1" hidden="1" customHeight="1" outlineLevel="1" collapsed="1" x14ac:dyDescent="0.2">
      <c r="A802" s="10"/>
      <c r="B802" s="18"/>
      <c r="C802" s="18"/>
      <c r="D802" s="18"/>
      <c r="E802" s="19" t="s">
        <v>707</v>
      </c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9">
        <v>0.48699999999999999</v>
      </c>
      <c r="AF802" s="209">
        <v>4.6710000000000003</v>
      </c>
      <c r="AG802" s="209">
        <v>0.73899999999999999</v>
      </c>
      <c r="AH802" s="209">
        <v>0.47399999999999998</v>
      </c>
      <c r="AI802" s="209">
        <v>0.23599999999999999</v>
      </c>
      <c r="AJ802" s="20"/>
      <c r="AK802" s="20"/>
      <c r="AL802" s="20"/>
      <c r="AM802" s="20"/>
      <c r="AN802" s="209">
        <v>0.57199999999999995</v>
      </c>
      <c r="AO802" s="209">
        <v>0.996</v>
      </c>
      <c r="AP802" s="209">
        <v>1.3080000000000001</v>
      </c>
      <c r="AQ802" s="209">
        <v>1.956</v>
      </c>
      <c r="AR802" s="209">
        <v>0.74199999999999999</v>
      </c>
      <c r="AS802" s="209">
        <v>1.1279999999999999</v>
      </c>
      <c r="AT802" s="209">
        <v>0.7</v>
      </c>
      <c r="AU802" s="209">
        <v>2.8000000000000001E-2</v>
      </c>
      <c r="AV802" s="20"/>
      <c r="AW802" s="20"/>
      <c r="AX802" s="20"/>
      <c r="AY802" s="20"/>
      <c r="AZ802" s="20"/>
      <c r="BA802" s="20"/>
      <c r="BB802" s="21">
        <f t="shared" si="133"/>
        <v>4.6710000000000003</v>
      </c>
      <c r="BC802" s="61">
        <f>BD802</f>
        <v>6.278225806451613</v>
      </c>
      <c r="BD802" s="22">
        <f t="shared" si="135"/>
        <v>6.278225806451613</v>
      </c>
      <c r="BE802" s="21">
        <f>BC802-BD802</f>
        <v>0</v>
      </c>
      <c r="BF802" s="2">
        <v>0.24</v>
      </c>
      <c r="BG802" s="10">
        <v>6</v>
      </c>
      <c r="BH802" s="21">
        <f t="shared" si="136"/>
        <v>4.6709999999999998E-3</v>
      </c>
      <c r="BI802" s="22">
        <f t="shared" si="136"/>
        <v>4.6709999999999998E-3</v>
      </c>
      <c r="BJ802" s="21">
        <f>BH802-BI802</f>
        <v>0</v>
      </c>
      <c r="BK802" s="21">
        <v>1.4012999999999999E-2</v>
      </c>
      <c r="BL802" s="22">
        <v>1.4012999999999999E-2</v>
      </c>
      <c r="BM802" s="21">
        <v>0</v>
      </c>
      <c r="BN802" s="21">
        <f t="shared" si="112"/>
        <v>5.6051999999999998E-2</v>
      </c>
      <c r="BO802" s="22">
        <f t="shared" si="112"/>
        <v>5.6051999999999998E-2</v>
      </c>
      <c r="BP802" s="21">
        <f t="shared" si="112"/>
        <v>0</v>
      </c>
    </row>
    <row r="803" spans="1:68" ht="11.1" hidden="1" customHeight="1" outlineLevel="2" x14ac:dyDescent="0.2">
      <c r="A803" s="10"/>
      <c r="B803" s="18"/>
      <c r="C803" s="18"/>
      <c r="D803" s="18"/>
      <c r="E803" s="23" t="s">
        <v>708</v>
      </c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08">
        <v>0.48699999999999999</v>
      </c>
      <c r="AF803" s="208">
        <v>4.6710000000000003</v>
      </c>
      <c r="AG803" s="208">
        <v>0.73899999999999999</v>
      </c>
      <c r="AH803" s="208">
        <v>0.47399999999999998</v>
      </c>
      <c r="AI803" s="208">
        <v>0.23599999999999999</v>
      </c>
      <c r="AJ803" s="24"/>
      <c r="AK803" s="24"/>
      <c r="AL803" s="24"/>
      <c r="AM803" s="24"/>
      <c r="AN803" s="208">
        <v>0.57199999999999995</v>
      </c>
      <c r="AO803" s="208">
        <v>0.996</v>
      </c>
      <c r="AP803" s="208">
        <v>1.3080000000000001</v>
      </c>
      <c r="AQ803" s="208">
        <v>1.956</v>
      </c>
      <c r="AR803" s="208">
        <v>0.74199999999999999</v>
      </c>
      <c r="AS803" s="208">
        <v>1.1279999999999999</v>
      </c>
      <c r="AT803" s="208">
        <v>0.7</v>
      </c>
      <c r="AU803" s="208">
        <v>2.8000000000000001E-2</v>
      </c>
      <c r="AV803" s="24"/>
      <c r="AW803" s="24"/>
      <c r="AX803" s="24"/>
      <c r="AY803" s="24"/>
      <c r="AZ803" s="24"/>
      <c r="BA803" s="24"/>
      <c r="BB803" s="21">
        <f t="shared" si="133"/>
        <v>4.6710000000000003</v>
      </c>
      <c r="BC803" s="18"/>
      <c r="BD803" s="22">
        <f t="shared" si="135"/>
        <v>6.278225806451613</v>
      </c>
      <c r="BE803" s="21"/>
      <c r="BG803" s="10"/>
      <c r="BH803" s="21">
        <f t="shared" si="136"/>
        <v>0</v>
      </c>
      <c r="BI803" s="22">
        <f t="shared" si="136"/>
        <v>4.6709999999999998E-3</v>
      </c>
      <c r="BJ803" s="21"/>
      <c r="BK803" s="21">
        <v>0</v>
      </c>
      <c r="BL803" s="22">
        <v>1.4012999999999999E-2</v>
      </c>
      <c r="BM803" s="21"/>
      <c r="BN803" s="21">
        <f t="shared" si="112"/>
        <v>0</v>
      </c>
      <c r="BO803" s="22">
        <f t="shared" si="112"/>
        <v>5.6051999999999998E-2</v>
      </c>
      <c r="BP803" s="21">
        <f t="shared" si="112"/>
        <v>0</v>
      </c>
    </row>
    <row r="804" spans="1:68" ht="11.1" hidden="1" customHeight="1" outlineLevel="1" collapsed="1" x14ac:dyDescent="0.2">
      <c r="A804" s="10"/>
      <c r="B804" s="18"/>
      <c r="C804" s="18"/>
      <c r="D804" s="18"/>
      <c r="E804" s="19" t="s">
        <v>709</v>
      </c>
      <c r="F804" s="209">
        <v>14.294</v>
      </c>
      <c r="G804" s="209">
        <v>10.606999999999999</v>
      </c>
      <c r="H804" s="209">
        <v>10.804</v>
      </c>
      <c r="I804" s="240">
        <v>10.914999999999999</v>
      </c>
      <c r="J804" s="240"/>
      <c r="K804" s="209">
        <v>8.7899999999999991</v>
      </c>
      <c r="L804" s="209">
        <v>10.746</v>
      </c>
      <c r="M804" s="209">
        <v>7.4660000000000002</v>
      </c>
      <c r="N804" s="20"/>
      <c r="O804" s="209">
        <v>18.222000000000001</v>
      </c>
      <c r="P804" s="209">
        <v>9.5670000000000002</v>
      </c>
      <c r="Q804" s="209">
        <v>9.7789999999999999</v>
      </c>
      <c r="R804" s="209">
        <v>10.67</v>
      </c>
      <c r="S804" s="209">
        <v>10</v>
      </c>
      <c r="T804" s="209">
        <v>13.375999999999999</v>
      </c>
      <c r="U804" s="209">
        <v>12.551</v>
      </c>
      <c r="V804" s="209">
        <v>9.2200000000000006</v>
      </c>
      <c r="W804" s="209">
        <v>11.143000000000001</v>
      </c>
      <c r="X804" s="209">
        <v>8.1440000000000001</v>
      </c>
      <c r="Y804" s="209">
        <v>2.2999999999999998</v>
      </c>
      <c r="Z804" s="20"/>
      <c r="AA804" s="20"/>
      <c r="AB804" s="20"/>
      <c r="AC804" s="209">
        <v>38.072000000000003</v>
      </c>
      <c r="AD804" s="209">
        <v>16.681999999999999</v>
      </c>
      <c r="AE804" s="209">
        <v>11.404999999999999</v>
      </c>
      <c r="AF804" s="209">
        <v>10.196</v>
      </c>
      <c r="AG804" s="209">
        <v>9.9019999999999992</v>
      </c>
      <c r="AH804" s="209">
        <v>8.1959999999999997</v>
      </c>
      <c r="AI804" s="209">
        <v>8.766</v>
      </c>
      <c r="AJ804" s="209">
        <v>9.36</v>
      </c>
      <c r="AK804" s="209">
        <v>7.8730000000000002</v>
      </c>
      <c r="AL804" s="209">
        <v>5.9550000000000001</v>
      </c>
      <c r="AM804" s="209">
        <v>9.3320000000000007</v>
      </c>
      <c r="AN804" s="209">
        <v>11.236000000000001</v>
      </c>
      <c r="AO804" s="209">
        <v>10.204000000000001</v>
      </c>
      <c r="AP804" s="209">
        <v>10.228</v>
      </c>
      <c r="AQ804" s="209">
        <v>11.679</v>
      </c>
      <c r="AR804" s="209">
        <v>10.029999999999999</v>
      </c>
      <c r="AS804" s="209">
        <v>10.571999999999999</v>
      </c>
      <c r="AT804" s="209">
        <v>10.74</v>
      </c>
      <c r="AU804" s="209">
        <v>8.3469999999999995</v>
      </c>
      <c r="AV804" s="209">
        <v>9.7899999999999991</v>
      </c>
      <c r="AW804" s="209">
        <v>8.218</v>
      </c>
      <c r="AX804" s="209">
        <v>9.25</v>
      </c>
      <c r="AY804" s="209">
        <v>10.196999999999999</v>
      </c>
      <c r="AZ804" s="209">
        <v>11.023999999999999</v>
      </c>
      <c r="BA804" s="209">
        <v>11.91</v>
      </c>
      <c r="BB804" s="21">
        <f>BB805+BB806</f>
        <v>47.279000000000003</v>
      </c>
      <c r="BC804" s="61">
        <f>BD804</f>
        <v>63.547043010752688</v>
      </c>
      <c r="BD804" s="22">
        <f t="shared" si="135"/>
        <v>63.547043010752688</v>
      </c>
      <c r="BE804" s="21">
        <f>BC804-BD804</f>
        <v>0</v>
      </c>
      <c r="BF804" s="2">
        <v>52.82</v>
      </c>
      <c r="BG804" s="10">
        <v>5</v>
      </c>
      <c r="BH804" s="21">
        <f t="shared" si="136"/>
        <v>4.7279000000000002E-2</v>
      </c>
      <c r="BI804" s="22">
        <f t="shared" si="136"/>
        <v>4.7279000000000002E-2</v>
      </c>
      <c r="BJ804" s="21">
        <f>BH804-BI804</f>
        <v>0</v>
      </c>
      <c r="BK804" s="21">
        <v>0.14183699999999999</v>
      </c>
      <c r="BL804" s="22">
        <v>0.14183699999999999</v>
      </c>
      <c r="BM804" s="21">
        <v>0</v>
      </c>
      <c r="BN804" s="21">
        <f t="shared" si="112"/>
        <v>0.56734799999999996</v>
      </c>
      <c r="BO804" s="22">
        <f t="shared" si="112"/>
        <v>0.56734799999999996</v>
      </c>
      <c r="BP804" s="21">
        <f t="shared" si="112"/>
        <v>0</v>
      </c>
    </row>
    <row r="805" spans="1:68" ht="11.1" hidden="1" customHeight="1" outlineLevel="2" x14ac:dyDescent="0.2">
      <c r="A805" s="10"/>
      <c r="B805" s="18"/>
      <c r="C805" s="18"/>
      <c r="D805" s="18"/>
      <c r="E805" s="23" t="s">
        <v>710</v>
      </c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08">
        <v>9.2070000000000007</v>
      </c>
      <c r="AE805" s="208">
        <v>3.653</v>
      </c>
      <c r="AF805" s="208">
        <v>3.129</v>
      </c>
      <c r="AG805" s="208">
        <v>2.5499999999999998</v>
      </c>
      <c r="AH805" s="208">
        <v>1.234</v>
      </c>
      <c r="AI805" s="208">
        <v>0.70099999999999996</v>
      </c>
      <c r="AJ805" s="208">
        <v>0.34899999999999998</v>
      </c>
      <c r="AK805" s="208">
        <v>0.16600000000000001</v>
      </c>
      <c r="AL805" s="208">
        <v>0.188</v>
      </c>
      <c r="AM805" s="208">
        <v>0.35099999999999998</v>
      </c>
      <c r="AN805" s="208">
        <v>1.899</v>
      </c>
      <c r="AO805" s="208">
        <v>2.855</v>
      </c>
      <c r="AP805" s="208">
        <v>3.258</v>
      </c>
      <c r="AQ805" s="208">
        <v>4.2080000000000002</v>
      </c>
      <c r="AR805" s="208">
        <v>2.9550000000000001</v>
      </c>
      <c r="AS805" s="208">
        <v>2.8170000000000002</v>
      </c>
      <c r="AT805" s="208">
        <v>2.431</v>
      </c>
      <c r="AU805" s="208">
        <v>1.024</v>
      </c>
      <c r="AV805" s="208">
        <v>0.36799999999999999</v>
      </c>
      <c r="AW805" s="208">
        <v>0.16</v>
      </c>
      <c r="AX805" s="208">
        <v>0.33</v>
      </c>
      <c r="AY805" s="208">
        <v>0.72799999999999998</v>
      </c>
      <c r="AZ805" s="208">
        <v>1.4650000000000001</v>
      </c>
      <c r="BA805" s="208">
        <v>2.8759999999999999</v>
      </c>
      <c r="BB805" s="21">
        <f t="shared" si="133"/>
        <v>9.2070000000000007</v>
      </c>
      <c r="BC805" s="18"/>
      <c r="BD805" s="22">
        <f t="shared" si="135"/>
        <v>12.375000000000002</v>
      </c>
      <c r="BE805" s="21"/>
      <c r="BG805" s="10"/>
      <c r="BH805" s="21">
        <f t="shared" si="136"/>
        <v>0</v>
      </c>
      <c r="BI805" s="22">
        <f t="shared" si="136"/>
        <v>9.2070000000000016E-3</v>
      </c>
      <c r="BJ805" s="21"/>
      <c r="BK805" s="21">
        <v>0</v>
      </c>
      <c r="BL805" s="22">
        <v>2.7621000000000007E-2</v>
      </c>
      <c r="BM805" s="21"/>
      <c r="BN805" s="21">
        <f t="shared" si="112"/>
        <v>0</v>
      </c>
      <c r="BO805" s="22">
        <f t="shared" si="112"/>
        <v>0.11048400000000003</v>
      </c>
      <c r="BP805" s="21">
        <f t="shared" si="112"/>
        <v>0</v>
      </c>
    </row>
    <row r="806" spans="1:68" ht="11.1" hidden="1" customHeight="1" outlineLevel="2" x14ac:dyDescent="0.2">
      <c r="A806" s="10"/>
      <c r="B806" s="18"/>
      <c r="C806" s="18"/>
      <c r="D806" s="18"/>
      <c r="E806" s="23" t="s">
        <v>711</v>
      </c>
      <c r="F806" s="208">
        <v>14.294</v>
      </c>
      <c r="G806" s="208">
        <v>10.606999999999999</v>
      </c>
      <c r="H806" s="208">
        <v>10.804</v>
      </c>
      <c r="I806" s="239">
        <v>10.914999999999999</v>
      </c>
      <c r="J806" s="239"/>
      <c r="K806" s="208">
        <v>8.7899999999999991</v>
      </c>
      <c r="L806" s="208">
        <v>10.746</v>
      </c>
      <c r="M806" s="208">
        <v>7.4660000000000002</v>
      </c>
      <c r="N806" s="24"/>
      <c r="O806" s="208">
        <v>18.222000000000001</v>
      </c>
      <c r="P806" s="208">
        <v>9.5670000000000002</v>
      </c>
      <c r="Q806" s="208">
        <v>9.7789999999999999</v>
      </c>
      <c r="R806" s="208">
        <v>10.67</v>
      </c>
      <c r="S806" s="208">
        <v>10</v>
      </c>
      <c r="T806" s="208">
        <v>13.375999999999999</v>
      </c>
      <c r="U806" s="208">
        <v>12.551</v>
      </c>
      <c r="V806" s="208">
        <v>9.2200000000000006</v>
      </c>
      <c r="W806" s="208">
        <v>11.143000000000001</v>
      </c>
      <c r="X806" s="208">
        <v>8.1440000000000001</v>
      </c>
      <c r="Y806" s="208">
        <v>2.2999999999999998</v>
      </c>
      <c r="Z806" s="24"/>
      <c r="AA806" s="24"/>
      <c r="AB806" s="24"/>
      <c r="AC806" s="208">
        <v>38.072000000000003</v>
      </c>
      <c r="AD806" s="208">
        <v>7.4749999999999996</v>
      </c>
      <c r="AE806" s="208">
        <v>7.7519999999999998</v>
      </c>
      <c r="AF806" s="208">
        <v>7.0670000000000002</v>
      </c>
      <c r="AG806" s="208">
        <v>7.3520000000000003</v>
      </c>
      <c r="AH806" s="208">
        <v>6.9619999999999997</v>
      </c>
      <c r="AI806" s="208">
        <v>8.0649999999999995</v>
      </c>
      <c r="AJ806" s="208">
        <v>9.0109999999999992</v>
      </c>
      <c r="AK806" s="208">
        <v>7.7069999999999999</v>
      </c>
      <c r="AL806" s="208">
        <v>5.7670000000000003</v>
      </c>
      <c r="AM806" s="208">
        <v>8.9809999999999999</v>
      </c>
      <c r="AN806" s="208">
        <v>9.3369999999999997</v>
      </c>
      <c r="AO806" s="208">
        <v>7.3490000000000002</v>
      </c>
      <c r="AP806" s="208">
        <v>6.97</v>
      </c>
      <c r="AQ806" s="208">
        <v>7.4710000000000001</v>
      </c>
      <c r="AR806" s="208">
        <v>7.0750000000000002</v>
      </c>
      <c r="AS806" s="208">
        <v>7.7549999999999999</v>
      </c>
      <c r="AT806" s="208">
        <v>8.3089999999999993</v>
      </c>
      <c r="AU806" s="208">
        <v>7.3230000000000004</v>
      </c>
      <c r="AV806" s="208">
        <v>9.4220000000000006</v>
      </c>
      <c r="AW806" s="208">
        <v>8.0579999999999998</v>
      </c>
      <c r="AX806" s="208">
        <v>8.92</v>
      </c>
      <c r="AY806" s="208">
        <v>9.4689999999999994</v>
      </c>
      <c r="AZ806" s="208">
        <v>9.5589999999999993</v>
      </c>
      <c r="BA806" s="208">
        <v>9.0340000000000007</v>
      </c>
      <c r="BB806" s="21">
        <f t="shared" si="133"/>
        <v>38.072000000000003</v>
      </c>
      <c r="BC806" s="18"/>
      <c r="BD806" s="22">
        <f t="shared" si="135"/>
        <v>51.172043010752695</v>
      </c>
      <c r="BE806" s="21"/>
      <c r="BG806" s="10"/>
      <c r="BH806" s="21">
        <f t="shared" si="136"/>
        <v>0</v>
      </c>
      <c r="BI806" s="22">
        <f t="shared" si="136"/>
        <v>3.8072000000000002E-2</v>
      </c>
      <c r="BJ806" s="21"/>
      <c r="BK806" s="21">
        <v>0</v>
      </c>
      <c r="BL806" s="22">
        <v>0.11421600000000001</v>
      </c>
      <c r="BM806" s="21"/>
      <c r="BN806" s="21">
        <f t="shared" ref="BN806:BP869" si="137">BK806*4</f>
        <v>0</v>
      </c>
      <c r="BO806" s="22">
        <f t="shared" si="137"/>
        <v>0.45686400000000005</v>
      </c>
      <c r="BP806" s="21">
        <f t="shared" si="137"/>
        <v>0</v>
      </c>
    </row>
    <row r="807" spans="1:68" ht="11.1" customHeight="1" outlineLevel="1" collapsed="1" x14ac:dyDescent="0.2">
      <c r="A807" s="10"/>
      <c r="B807" s="18"/>
      <c r="C807" s="18"/>
      <c r="D807" s="18"/>
      <c r="E807" s="19" t="s">
        <v>712</v>
      </c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9">
        <v>9.7000000000000003E-2</v>
      </c>
      <c r="AS807" s="20"/>
      <c r="AT807" s="20"/>
      <c r="AU807" s="20"/>
      <c r="AV807" s="20"/>
      <c r="AW807" s="20"/>
      <c r="AX807" s="20"/>
      <c r="AY807" s="20"/>
      <c r="AZ807" s="20"/>
      <c r="BA807" s="20"/>
      <c r="BB807" s="21">
        <f t="shared" si="133"/>
        <v>9.7000000000000003E-2</v>
      </c>
      <c r="BC807" s="18">
        <v>785</v>
      </c>
      <c r="BD807" s="22">
        <f t="shared" si="135"/>
        <v>0.1303763440860215</v>
      </c>
      <c r="BE807" s="21">
        <f>BC807-BD807</f>
        <v>784.86962365591398</v>
      </c>
      <c r="BF807" s="2">
        <v>785</v>
      </c>
      <c r="BG807" s="10">
        <v>7</v>
      </c>
      <c r="BH807" s="21">
        <f t="shared" si="136"/>
        <v>0.58404</v>
      </c>
      <c r="BI807" s="22">
        <f t="shared" si="136"/>
        <v>9.7E-5</v>
      </c>
      <c r="BJ807" s="21">
        <f>BH807-BI807</f>
        <v>0.58394299999999999</v>
      </c>
      <c r="BK807" s="21">
        <v>1.7521200000000001</v>
      </c>
      <c r="BL807" s="22">
        <v>2.9100000000000003E-4</v>
      </c>
      <c r="BM807" s="21">
        <v>1.7518290000000001</v>
      </c>
      <c r="BN807" s="21">
        <f t="shared" si="137"/>
        <v>7.0084800000000005</v>
      </c>
      <c r="BO807" s="22">
        <f t="shared" si="137"/>
        <v>1.1640000000000001E-3</v>
      </c>
      <c r="BP807" s="21">
        <f t="shared" si="137"/>
        <v>7.0073160000000003</v>
      </c>
    </row>
    <row r="808" spans="1:68" ht="11.1" hidden="1" customHeight="1" outlineLevel="2" x14ac:dyDescent="0.2">
      <c r="A808" s="10"/>
      <c r="B808" s="18"/>
      <c r="C808" s="18"/>
      <c r="D808" s="18"/>
      <c r="E808" s="23" t="s">
        <v>713</v>
      </c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08">
        <v>9.7000000000000003E-2</v>
      </c>
      <c r="AS808" s="24"/>
      <c r="AT808" s="24"/>
      <c r="AU808" s="24"/>
      <c r="AV808" s="24"/>
      <c r="AW808" s="24"/>
      <c r="AX808" s="24"/>
      <c r="AY808" s="24"/>
      <c r="AZ808" s="24"/>
      <c r="BA808" s="24"/>
      <c r="BB808" s="21">
        <f t="shared" si="133"/>
        <v>9.7000000000000003E-2</v>
      </c>
      <c r="BC808" s="18"/>
      <c r="BD808" s="22">
        <f t="shared" si="135"/>
        <v>0.1303763440860215</v>
      </c>
      <c r="BE808" s="21"/>
      <c r="BG808" s="10"/>
      <c r="BH808" s="21">
        <f t="shared" si="136"/>
        <v>0</v>
      </c>
      <c r="BI808" s="22">
        <f t="shared" si="136"/>
        <v>9.7E-5</v>
      </c>
      <c r="BJ808" s="21"/>
      <c r="BK808" s="21">
        <v>0</v>
      </c>
      <c r="BL808" s="22">
        <v>2.9100000000000003E-4</v>
      </c>
      <c r="BM808" s="21"/>
      <c r="BN808" s="21">
        <f t="shared" si="137"/>
        <v>0</v>
      </c>
      <c r="BO808" s="22">
        <f t="shared" si="137"/>
        <v>1.1640000000000001E-3</v>
      </c>
      <c r="BP808" s="21">
        <f t="shared" si="137"/>
        <v>0</v>
      </c>
    </row>
    <row r="809" spans="1:68" ht="11.1" hidden="1" customHeight="1" outlineLevel="1" collapsed="1" x14ac:dyDescent="0.2">
      <c r="A809" s="10"/>
      <c r="B809" s="18"/>
      <c r="C809" s="18"/>
      <c r="D809" s="18"/>
      <c r="E809" s="19" t="s">
        <v>714</v>
      </c>
      <c r="F809" s="20"/>
      <c r="G809" s="209">
        <v>13.9</v>
      </c>
      <c r="H809" s="209">
        <v>10.009</v>
      </c>
      <c r="I809" s="240">
        <v>3.2360000000000002</v>
      </c>
      <c r="J809" s="240"/>
      <c r="K809" s="209">
        <v>4.1660000000000004</v>
      </c>
      <c r="L809" s="209">
        <v>0.93</v>
      </c>
      <c r="M809" s="20"/>
      <c r="N809" s="20"/>
      <c r="O809" s="20"/>
      <c r="P809" s="209">
        <v>3.081</v>
      </c>
      <c r="Q809" s="209">
        <v>6.1040000000000001</v>
      </c>
      <c r="R809" s="209">
        <v>6.8760000000000003</v>
      </c>
      <c r="S809" s="209">
        <v>8.9770000000000003</v>
      </c>
      <c r="T809" s="209">
        <v>18.54</v>
      </c>
      <c r="U809" s="209">
        <v>9.9380000000000006</v>
      </c>
      <c r="V809" s="209">
        <v>7.1879999999999997</v>
      </c>
      <c r="W809" s="209">
        <v>1.4950000000000001</v>
      </c>
      <c r="X809" s="20"/>
      <c r="Y809" s="20"/>
      <c r="Z809" s="20"/>
      <c r="AA809" s="20"/>
      <c r="AB809" s="209">
        <v>4.29</v>
      </c>
      <c r="AC809" s="209">
        <v>6.9569999999999999</v>
      </c>
      <c r="AD809" s="209">
        <v>6.8949999999999996</v>
      </c>
      <c r="AE809" s="209">
        <v>9.8049999999999997</v>
      </c>
      <c r="AF809" s="209">
        <v>8.91</v>
      </c>
      <c r="AG809" s="209">
        <v>2.6629999999999998</v>
      </c>
      <c r="AH809" s="20"/>
      <c r="AI809" s="209">
        <v>1.302</v>
      </c>
      <c r="AJ809" s="20"/>
      <c r="AK809" s="20"/>
      <c r="AL809" s="20"/>
      <c r="AM809" s="209">
        <v>0.61099999999999999</v>
      </c>
      <c r="AN809" s="209">
        <v>2.8919999999999999</v>
      </c>
      <c r="AO809" s="209">
        <v>4.5720000000000001</v>
      </c>
      <c r="AP809" s="209">
        <v>7.7240000000000002</v>
      </c>
      <c r="AQ809" s="209">
        <v>10.082000000000001</v>
      </c>
      <c r="AR809" s="209">
        <v>10.122999999999999</v>
      </c>
      <c r="AS809" s="209">
        <v>5.8570000000000002</v>
      </c>
      <c r="AT809" s="209">
        <v>4.282</v>
      </c>
      <c r="AU809" s="209">
        <v>6.67</v>
      </c>
      <c r="AV809" s="20"/>
      <c r="AW809" s="209">
        <v>-5.0030000000000001</v>
      </c>
      <c r="AX809" s="20"/>
      <c r="AY809" s="209">
        <v>0.69099999999999995</v>
      </c>
      <c r="AZ809" s="20"/>
      <c r="BA809" s="20"/>
      <c r="BB809" s="21">
        <f>BB810+BB811</f>
        <v>22.648000000000003</v>
      </c>
      <c r="BC809" s="18">
        <v>367.75</v>
      </c>
      <c r="BD809" s="22">
        <f t="shared" si="135"/>
        <v>30.440860215053767</v>
      </c>
      <c r="BE809" s="21">
        <f>BC809-BD809</f>
        <v>337.30913978494624</v>
      </c>
      <c r="BF809" s="2">
        <v>367.75</v>
      </c>
      <c r="BG809" s="10">
        <v>6</v>
      </c>
      <c r="BH809" s="21">
        <f t="shared" si="136"/>
        <v>0.27360600000000002</v>
      </c>
      <c r="BI809" s="22">
        <f t="shared" si="136"/>
        <v>2.2648000000000005E-2</v>
      </c>
      <c r="BJ809" s="21">
        <f>BH809-BI809</f>
        <v>0.25095800000000001</v>
      </c>
      <c r="BK809" s="21">
        <v>0.82081800000000005</v>
      </c>
      <c r="BL809" s="22">
        <v>5.5620000000000003E-2</v>
      </c>
      <c r="BM809" s="21">
        <v>0.76519800000000004</v>
      </c>
      <c r="BN809" s="21">
        <f t="shared" si="137"/>
        <v>3.2832720000000002</v>
      </c>
      <c r="BO809" s="22">
        <f t="shared" si="137"/>
        <v>0.22248000000000001</v>
      </c>
      <c r="BP809" s="21">
        <f t="shared" si="137"/>
        <v>3.0607920000000002</v>
      </c>
    </row>
    <row r="810" spans="1:68" ht="11.1" hidden="1" customHeight="1" outlineLevel="2" x14ac:dyDescent="0.2">
      <c r="A810" s="10"/>
      <c r="B810" s="18"/>
      <c r="C810" s="18"/>
      <c r="D810" s="18"/>
      <c r="E810" s="23" t="s">
        <v>715</v>
      </c>
      <c r="F810" s="24"/>
      <c r="G810" s="208">
        <v>9.6</v>
      </c>
      <c r="H810" s="208">
        <v>4.3319999999999999</v>
      </c>
      <c r="I810" s="239">
        <v>3.2360000000000002</v>
      </c>
      <c r="J810" s="239"/>
      <c r="K810" s="208">
        <v>2.0339999999999998</v>
      </c>
      <c r="L810" s="208">
        <v>0.84599999999999997</v>
      </c>
      <c r="M810" s="24"/>
      <c r="N810" s="24"/>
      <c r="O810" s="24"/>
      <c r="P810" s="208">
        <v>1.8759999999999999</v>
      </c>
      <c r="Q810" s="208">
        <v>3.609</v>
      </c>
      <c r="R810" s="208">
        <v>4.0999999999999996</v>
      </c>
      <c r="S810" s="208">
        <v>5.5369999999999999</v>
      </c>
      <c r="T810" s="208">
        <v>5.83</v>
      </c>
      <c r="U810" s="208">
        <v>9.9380000000000006</v>
      </c>
      <c r="V810" s="208">
        <v>2.8769999999999998</v>
      </c>
      <c r="W810" s="208">
        <v>1.149</v>
      </c>
      <c r="X810" s="24"/>
      <c r="Y810" s="24"/>
      <c r="Z810" s="24"/>
      <c r="AA810" s="24"/>
      <c r="AB810" s="208">
        <v>2.8980000000000001</v>
      </c>
      <c r="AC810" s="208">
        <v>4.4669999999999996</v>
      </c>
      <c r="AD810" s="208">
        <v>4.3810000000000002</v>
      </c>
      <c r="AE810" s="208">
        <v>6.1230000000000002</v>
      </c>
      <c r="AF810" s="208">
        <v>5.8</v>
      </c>
      <c r="AG810" s="208">
        <v>2.6629999999999998</v>
      </c>
      <c r="AH810" s="24"/>
      <c r="AI810" s="208">
        <v>1.302</v>
      </c>
      <c r="AJ810" s="24"/>
      <c r="AK810" s="24"/>
      <c r="AL810" s="24"/>
      <c r="AM810" s="208">
        <v>0.41099999999999998</v>
      </c>
      <c r="AN810" s="208">
        <v>1.2090000000000001</v>
      </c>
      <c r="AO810" s="208">
        <v>1.623</v>
      </c>
      <c r="AP810" s="208">
        <v>2.8519999999999999</v>
      </c>
      <c r="AQ810" s="208">
        <v>3.9849999999999999</v>
      </c>
      <c r="AR810" s="208">
        <v>3.9020000000000001</v>
      </c>
      <c r="AS810" s="208">
        <v>2.06</v>
      </c>
      <c r="AT810" s="208">
        <v>1.5920000000000001</v>
      </c>
      <c r="AU810" s="208">
        <v>2.5369999999999999</v>
      </c>
      <c r="AV810" s="24"/>
      <c r="AW810" s="208">
        <v>-5.0030000000000001</v>
      </c>
      <c r="AX810" s="24"/>
      <c r="AY810" s="208">
        <v>0.5</v>
      </c>
      <c r="AZ810" s="24"/>
      <c r="BA810" s="24"/>
      <c r="BB810" s="21">
        <f t="shared" si="133"/>
        <v>9.9380000000000006</v>
      </c>
      <c r="BC810" s="18"/>
      <c r="BD810" s="22">
        <f t="shared" si="135"/>
        <v>13.357526881720432</v>
      </c>
      <c r="BE810" s="21"/>
      <c r="BG810" s="10"/>
      <c r="BH810" s="21">
        <f t="shared" si="136"/>
        <v>0</v>
      </c>
      <c r="BI810" s="22">
        <f t="shared" si="136"/>
        <v>9.9380000000000024E-3</v>
      </c>
      <c r="BJ810" s="21"/>
      <c r="BK810" s="21">
        <v>0</v>
      </c>
      <c r="BL810" s="22">
        <v>2.9814000000000007E-2</v>
      </c>
      <c r="BM810" s="21"/>
      <c r="BN810" s="21">
        <f t="shared" si="137"/>
        <v>0</v>
      </c>
      <c r="BO810" s="22">
        <f t="shared" si="137"/>
        <v>0.11925600000000003</v>
      </c>
      <c r="BP810" s="21">
        <f t="shared" si="137"/>
        <v>0</v>
      </c>
    </row>
    <row r="811" spans="1:68" ht="11.1" hidden="1" customHeight="1" outlineLevel="2" x14ac:dyDescent="0.2">
      <c r="A811" s="10"/>
      <c r="B811" s="18"/>
      <c r="C811" s="18"/>
      <c r="D811" s="18"/>
      <c r="E811" s="23" t="s">
        <v>716</v>
      </c>
      <c r="F811" s="24"/>
      <c r="G811" s="208">
        <v>4.3</v>
      </c>
      <c r="H811" s="208">
        <v>5.6769999999999996</v>
      </c>
      <c r="I811" s="24"/>
      <c r="J811" s="24"/>
      <c r="K811" s="208">
        <v>2.1320000000000001</v>
      </c>
      <c r="L811" s="208">
        <v>8.4000000000000005E-2</v>
      </c>
      <c r="M811" s="24"/>
      <c r="N811" s="24"/>
      <c r="O811" s="24"/>
      <c r="P811" s="208">
        <v>1.2050000000000001</v>
      </c>
      <c r="Q811" s="208">
        <v>2.4950000000000001</v>
      </c>
      <c r="R811" s="208">
        <v>2.7759999999999998</v>
      </c>
      <c r="S811" s="208">
        <v>3.44</v>
      </c>
      <c r="T811" s="208">
        <v>12.71</v>
      </c>
      <c r="U811" s="24"/>
      <c r="V811" s="208">
        <v>4.3109999999999999</v>
      </c>
      <c r="W811" s="208">
        <v>0.34599999999999997</v>
      </c>
      <c r="X811" s="24"/>
      <c r="Y811" s="24"/>
      <c r="Z811" s="24"/>
      <c r="AA811" s="24"/>
      <c r="AB811" s="208">
        <v>1.3919999999999999</v>
      </c>
      <c r="AC811" s="208">
        <v>2.4900000000000002</v>
      </c>
      <c r="AD811" s="208">
        <v>2.5139999999999998</v>
      </c>
      <c r="AE811" s="208">
        <v>3.6819999999999999</v>
      </c>
      <c r="AF811" s="208">
        <v>3.11</v>
      </c>
      <c r="AG811" s="24"/>
      <c r="AH811" s="24"/>
      <c r="AI811" s="24"/>
      <c r="AJ811" s="24"/>
      <c r="AK811" s="24"/>
      <c r="AL811" s="24"/>
      <c r="AM811" s="208">
        <v>0.2</v>
      </c>
      <c r="AN811" s="208">
        <v>1.6830000000000001</v>
      </c>
      <c r="AO811" s="208">
        <v>2.9489999999999998</v>
      </c>
      <c r="AP811" s="208">
        <v>4.8719999999999999</v>
      </c>
      <c r="AQ811" s="208">
        <v>6.0970000000000004</v>
      </c>
      <c r="AR811" s="208">
        <v>6.2210000000000001</v>
      </c>
      <c r="AS811" s="208">
        <v>3.7970000000000002</v>
      </c>
      <c r="AT811" s="208">
        <v>2.69</v>
      </c>
      <c r="AU811" s="208">
        <v>4.133</v>
      </c>
      <c r="AV811" s="24"/>
      <c r="AW811" s="24"/>
      <c r="AX811" s="24"/>
      <c r="AY811" s="208">
        <v>0.191</v>
      </c>
      <c r="AZ811" s="24"/>
      <c r="BA811" s="24"/>
      <c r="BB811" s="21">
        <f t="shared" si="133"/>
        <v>12.71</v>
      </c>
      <c r="BC811" s="18"/>
      <c r="BD811" s="22">
        <f t="shared" si="135"/>
        <v>17.083333333333336</v>
      </c>
      <c r="BE811" s="21"/>
      <c r="BG811" s="10"/>
      <c r="BH811" s="21">
        <f t="shared" si="136"/>
        <v>0</v>
      </c>
      <c r="BI811" s="22">
        <f t="shared" si="136"/>
        <v>1.2710000000000003E-2</v>
      </c>
      <c r="BJ811" s="21"/>
      <c r="BK811" s="21">
        <v>0</v>
      </c>
      <c r="BL811" s="22">
        <v>3.8130000000000011E-2</v>
      </c>
      <c r="BM811" s="21"/>
      <c r="BN811" s="21">
        <f t="shared" si="137"/>
        <v>0</v>
      </c>
      <c r="BO811" s="22">
        <f t="shared" si="137"/>
        <v>0.15252000000000004</v>
      </c>
      <c r="BP811" s="21">
        <f t="shared" si="137"/>
        <v>0</v>
      </c>
    </row>
    <row r="812" spans="1:68" ht="11.1" hidden="1" customHeight="1" outlineLevel="1" collapsed="1" x14ac:dyDescent="0.2">
      <c r="A812" s="10"/>
      <c r="B812" s="18"/>
      <c r="C812" s="18"/>
      <c r="D812" s="18"/>
      <c r="E812" s="19" t="s">
        <v>142</v>
      </c>
      <c r="F812" s="209">
        <v>69.427999999999997</v>
      </c>
      <c r="G812" s="209">
        <v>49.5</v>
      </c>
      <c r="H812" s="209">
        <v>43.476999999999997</v>
      </c>
      <c r="I812" s="240">
        <v>29.46</v>
      </c>
      <c r="J812" s="240"/>
      <c r="K812" s="209">
        <v>13.135999999999999</v>
      </c>
      <c r="L812" s="20"/>
      <c r="M812" s="20"/>
      <c r="N812" s="20"/>
      <c r="O812" s="20"/>
      <c r="P812" s="209">
        <v>17.992000000000001</v>
      </c>
      <c r="Q812" s="209">
        <v>18.526</v>
      </c>
      <c r="R812" s="209">
        <v>18.236000000000001</v>
      </c>
      <c r="S812" s="209">
        <v>24.934000000000001</v>
      </c>
      <c r="T812" s="209">
        <v>23.69</v>
      </c>
      <c r="U812" s="209">
        <v>19.417000000000002</v>
      </c>
      <c r="V812" s="209">
        <v>11.659000000000001</v>
      </c>
      <c r="W812" s="209">
        <v>6.5289999999999999</v>
      </c>
      <c r="X812" s="20"/>
      <c r="Y812" s="209">
        <v>4.2999999999999997E-2</v>
      </c>
      <c r="Z812" s="209">
        <v>1.093</v>
      </c>
      <c r="AA812" s="20"/>
      <c r="AB812" s="209">
        <v>13.493</v>
      </c>
      <c r="AC812" s="209">
        <v>17.594999999999999</v>
      </c>
      <c r="AD812" s="209">
        <v>20.285</v>
      </c>
      <c r="AE812" s="20"/>
      <c r="AF812" s="209">
        <v>46.005000000000003</v>
      </c>
      <c r="AG812" s="209">
        <v>11.794</v>
      </c>
      <c r="AH812" s="209">
        <v>12.215999999999999</v>
      </c>
      <c r="AI812" s="209">
        <v>4.9980000000000002</v>
      </c>
      <c r="AJ812" s="20"/>
      <c r="AK812" s="20"/>
      <c r="AL812" s="20"/>
      <c r="AM812" s="209">
        <v>10.381</v>
      </c>
      <c r="AN812" s="209">
        <v>10.427</v>
      </c>
      <c r="AO812" s="209">
        <v>11.708</v>
      </c>
      <c r="AP812" s="209">
        <v>16.481999999999999</v>
      </c>
      <c r="AQ812" s="209">
        <v>28.646000000000001</v>
      </c>
      <c r="AR812" s="209">
        <v>12.47</v>
      </c>
      <c r="AS812" s="209">
        <v>18.867999999999999</v>
      </c>
      <c r="AT812" s="209">
        <v>11.606</v>
      </c>
      <c r="AU812" s="209">
        <v>12.347</v>
      </c>
      <c r="AV812" s="209">
        <v>3.3340000000000001</v>
      </c>
      <c r="AW812" s="20"/>
      <c r="AX812" s="20"/>
      <c r="AY812" s="209">
        <v>12.962</v>
      </c>
      <c r="AZ812" s="209">
        <v>7.5620000000000003</v>
      </c>
      <c r="BA812" s="209">
        <v>15.657</v>
      </c>
      <c r="BB812" s="21">
        <f t="shared" si="133"/>
        <v>69.427999999999997</v>
      </c>
      <c r="BC812" s="61">
        <f>BD812</f>
        <v>93.317204301075265</v>
      </c>
      <c r="BD812" s="22">
        <f t="shared" si="135"/>
        <v>93.317204301075265</v>
      </c>
      <c r="BE812" s="21">
        <f>BC812-BD812</f>
        <v>0</v>
      </c>
      <c r="BF812" s="2">
        <v>54.18</v>
      </c>
      <c r="BG812" s="10">
        <v>5</v>
      </c>
      <c r="BH812" s="21">
        <f t="shared" si="136"/>
        <v>6.9428000000000004E-2</v>
      </c>
      <c r="BI812" s="22">
        <f t="shared" si="136"/>
        <v>6.9428000000000004E-2</v>
      </c>
      <c r="BJ812" s="21">
        <f>BH812-BI812</f>
        <v>0</v>
      </c>
      <c r="BK812" s="21">
        <v>0.20828400000000002</v>
      </c>
      <c r="BL812" s="22">
        <v>0.20828400000000002</v>
      </c>
      <c r="BM812" s="21">
        <v>0</v>
      </c>
      <c r="BN812" s="21">
        <f t="shared" si="137"/>
        <v>0.8331360000000001</v>
      </c>
      <c r="BO812" s="22">
        <f t="shared" si="137"/>
        <v>0.8331360000000001</v>
      </c>
      <c r="BP812" s="21">
        <f t="shared" si="137"/>
        <v>0</v>
      </c>
    </row>
    <row r="813" spans="1:68" ht="11.1" hidden="1" customHeight="1" outlineLevel="2" x14ac:dyDescent="0.2">
      <c r="A813" s="10"/>
      <c r="B813" s="18"/>
      <c r="C813" s="18"/>
      <c r="D813" s="18"/>
      <c r="E813" s="23" t="s">
        <v>717</v>
      </c>
      <c r="F813" s="208">
        <v>69.427999999999997</v>
      </c>
      <c r="G813" s="208">
        <v>49.5</v>
      </c>
      <c r="H813" s="208">
        <v>43.476999999999997</v>
      </c>
      <c r="I813" s="239">
        <v>29.46</v>
      </c>
      <c r="J813" s="239"/>
      <c r="K813" s="208">
        <v>13.135999999999999</v>
      </c>
      <c r="L813" s="24"/>
      <c r="M813" s="24"/>
      <c r="N813" s="24"/>
      <c r="O813" s="24"/>
      <c r="P813" s="208">
        <v>17.992000000000001</v>
      </c>
      <c r="Q813" s="208">
        <v>18.526</v>
      </c>
      <c r="R813" s="208">
        <v>18.236000000000001</v>
      </c>
      <c r="S813" s="208">
        <v>24.934000000000001</v>
      </c>
      <c r="T813" s="208">
        <v>23.69</v>
      </c>
      <c r="U813" s="208">
        <v>19.417000000000002</v>
      </c>
      <c r="V813" s="208">
        <v>11.659000000000001</v>
      </c>
      <c r="W813" s="208">
        <v>6.5289999999999999</v>
      </c>
      <c r="X813" s="24"/>
      <c r="Y813" s="208">
        <v>4.2999999999999997E-2</v>
      </c>
      <c r="Z813" s="208">
        <v>1.093</v>
      </c>
      <c r="AA813" s="24"/>
      <c r="AB813" s="208">
        <v>13.493</v>
      </c>
      <c r="AC813" s="208">
        <v>17.594999999999999</v>
      </c>
      <c r="AD813" s="208">
        <v>20.285</v>
      </c>
      <c r="AE813" s="24"/>
      <c r="AF813" s="208">
        <v>46.005000000000003</v>
      </c>
      <c r="AG813" s="208">
        <v>11.794</v>
      </c>
      <c r="AH813" s="208">
        <v>12.215999999999999</v>
      </c>
      <c r="AI813" s="208">
        <v>4.9980000000000002</v>
      </c>
      <c r="AJ813" s="24"/>
      <c r="AK813" s="24"/>
      <c r="AL813" s="24"/>
      <c r="AM813" s="208">
        <v>10.381</v>
      </c>
      <c r="AN813" s="208">
        <v>10.427</v>
      </c>
      <c r="AO813" s="208">
        <v>11.708</v>
      </c>
      <c r="AP813" s="208">
        <v>16.481999999999999</v>
      </c>
      <c r="AQ813" s="208">
        <v>28.646000000000001</v>
      </c>
      <c r="AR813" s="208">
        <v>12.47</v>
      </c>
      <c r="AS813" s="208">
        <v>18.867999999999999</v>
      </c>
      <c r="AT813" s="208">
        <v>11.606</v>
      </c>
      <c r="AU813" s="208">
        <v>12.347</v>
      </c>
      <c r="AV813" s="208">
        <v>3.3340000000000001</v>
      </c>
      <c r="AW813" s="24"/>
      <c r="AX813" s="24"/>
      <c r="AY813" s="208">
        <v>12.962</v>
      </c>
      <c r="AZ813" s="208">
        <v>7.5620000000000003</v>
      </c>
      <c r="BA813" s="208">
        <v>15.657</v>
      </c>
      <c r="BB813" s="21">
        <f t="shared" si="133"/>
        <v>69.427999999999997</v>
      </c>
      <c r="BC813" s="18"/>
      <c r="BD813" s="22">
        <f t="shared" si="135"/>
        <v>93.317204301075265</v>
      </c>
      <c r="BE813" s="21"/>
      <c r="BG813" s="10"/>
      <c r="BH813" s="21">
        <f t="shared" si="136"/>
        <v>0</v>
      </c>
      <c r="BI813" s="22">
        <f t="shared" si="136"/>
        <v>6.9428000000000004E-2</v>
      </c>
      <c r="BJ813" s="21"/>
      <c r="BK813" s="21">
        <v>0</v>
      </c>
      <c r="BL813" s="22">
        <v>0.20828400000000002</v>
      </c>
      <c r="BM813" s="21"/>
      <c r="BN813" s="21">
        <f t="shared" si="137"/>
        <v>0</v>
      </c>
      <c r="BO813" s="22">
        <f t="shared" si="137"/>
        <v>0.8331360000000001</v>
      </c>
      <c r="BP813" s="21">
        <f t="shared" si="137"/>
        <v>0</v>
      </c>
    </row>
    <row r="814" spans="1:68" ht="11.1" hidden="1" customHeight="1" outlineLevel="1" collapsed="1" x14ac:dyDescent="0.2">
      <c r="A814" s="10"/>
      <c r="B814" s="18"/>
      <c r="C814" s="18"/>
      <c r="D814" s="18"/>
      <c r="E814" s="19" t="s">
        <v>718</v>
      </c>
      <c r="F814" s="209">
        <v>1</v>
      </c>
      <c r="G814" s="209">
        <v>0.51500000000000001</v>
      </c>
      <c r="H814" s="20"/>
      <c r="I814" s="240">
        <v>0.90600000000000003</v>
      </c>
      <c r="J814" s="24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1">
        <f t="shared" si="133"/>
        <v>1</v>
      </c>
      <c r="BC814" s="61">
        <f>BD814</f>
        <v>1.3440860215053763</v>
      </c>
      <c r="BD814" s="22">
        <f t="shared" si="135"/>
        <v>1.3440860215053763</v>
      </c>
      <c r="BE814" s="21">
        <f>BC814-BD814</f>
        <v>0</v>
      </c>
      <c r="BG814" s="10">
        <v>6</v>
      </c>
      <c r="BH814" s="21">
        <f t="shared" si="136"/>
        <v>1E-3</v>
      </c>
      <c r="BI814" s="22">
        <f t="shared" si="136"/>
        <v>1E-3</v>
      </c>
      <c r="BJ814" s="21">
        <f>BH814-BI814</f>
        <v>0</v>
      </c>
      <c r="BK814" s="21">
        <v>3.0000000000000001E-3</v>
      </c>
      <c r="BL814" s="22">
        <v>3.0000000000000001E-3</v>
      </c>
      <c r="BM814" s="21">
        <v>0</v>
      </c>
      <c r="BN814" s="21">
        <f t="shared" si="137"/>
        <v>1.2E-2</v>
      </c>
      <c r="BO814" s="22">
        <f t="shared" si="137"/>
        <v>1.2E-2</v>
      </c>
      <c r="BP814" s="21">
        <f t="shared" si="137"/>
        <v>0</v>
      </c>
    </row>
    <row r="815" spans="1:68" ht="11.1" hidden="1" customHeight="1" outlineLevel="2" x14ac:dyDescent="0.2">
      <c r="A815" s="10"/>
      <c r="B815" s="18"/>
      <c r="C815" s="18"/>
      <c r="D815" s="18"/>
      <c r="E815" s="23" t="s">
        <v>719</v>
      </c>
      <c r="F815" s="208">
        <v>1</v>
      </c>
      <c r="G815" s="208">
        <v>0.51500000000000001</v>
      </c>
      <c r="H815" s="24"/>
      <c r="I815" s="239">
        <v>0.90600000000000003</v>
      </c>
      <c r="J815" s="239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  <c r="AX815" s="24"/>
      <c r="AY815" s="24"/>
      <c r="AZ815" s="24"/>
      <c r="BA815" s="24"/>
      <c r="BB815" s="21">
        <f t="shared" si="133"/>
        <v>1</v>
      </c>
      <c r="BC815" s="18"/>
      <c r="BD815" s="22">
        <f t="shared" si="135"/>
        <v>1.3440860215053763</v>
      </c>
      <c r="BE815" s="21"/>
      <c r="BG815" s="10"/>
      <c r="BH815" s="21">
        <f t="shared" si="136"/>
        <v>0</v>
      </c>
      <c r="BI815" s="22">
        <f t="shared" si="136"/>
        <v>1E-3</v>
      </c>
      <c r="BJ815" s="21"/>
      <c r="BK815" s="21">
        <v>0</v>
      </c>
      <c r="BL815" s="22">
        <v>3.0000000000000001E-3</v>
      </c>
      <c r="BM815" s="21"/>
      <c r="BN815" s="21">
        <f t="shared" si="137"/>
        <v>0</v>
      </c>
      <c r="BO815" s="22">
        <f t="shared" si="137"/>
        <v>1.2E-2</v>
      </c>
      <c r="BP815" s="21">
        <f t="shared" si="137"/>
        <v>0</v>
      </c>
    </row>
    <row r="816" spans="1:68" ht="11.1" customHeight="1" outlineLevel="1" collapsed="1" x14ac:dyDescent="0.2">
      <c r="A816" s="10"/>
      <c r="B816" s="18"/>
      <c r="C816" s="18"/>
      <c r="D816" s="18"/>
      <c r="E816" s="19" t="s">
        <v>720</v>
      </c>
      <c r="F816" s="209">
        <v>1.6</v>
      </c>
      <c r="G816" s="209">
        <v>1.411</v>
      </c>
      <c r="H816" s="209">
        <v>0.81899999999999995</v>
      </c>
      <c r="I816" s="240">
        <v>0.56699999999999995</v>
      </c>
      <c r="J816" s="240"/>
      <c r="K816" s="209">
        <v>0.21099999999999999</v>
      </c>
      <c r="L816" s="20"/>
      <c r="M816" s="209">
        <v>8.6240000000000006</v>
      </c>
      <c r="N816" s="20"/>
      <c r="O816" s="209">
        <v>0.29299999999999998</v>
      </c>
      <c r="P816" s="209">
        <v>1.891</v>
      </c>
      <c r="Q816" s="209">
        <v>3.4489999999999998</v>
      </c>
      <c r="R816" s="209">
        <v>4.3230000000000004</v>
      </c>
      <c r="S816" s="209">
        <v>3.9870000000000001</v>
      </c>
      <c r="T816" s="209">
        <v>10.101000000000001</v>
      </c>
      <c r="U816" s="209">
        <v>-2.4910000000000001</v>
      </c>
      <c r="V816" s="209">
        <v>1.2390000000000001</v>
      </c>
      <c r="W816" s="209">
        <v>0.59399999999999997</v>
      </c>
      <c r="X816" s="20"/>
      <c r="Y816" s="209">
        <v>7.0000000000000007E-2</v>
      </c>
      <c r="Z816" s="20"/>
      <c r="AA816" s="20"/>
      <c r="AB816" s="209">
        <v>1.4470000000000001</v>
      </c>
      <c r="AC816" s="209">
        <v>2.9780000000000002</v>
      </c>
      <c r="AD816" s="209">
        <v>4.2169999999999996</v>
      </c>
      <c r="AE816" s="209">
        <v>5.1509999999999998</v>
      </c>
      <c r="AF816" s="209">
        <v>3.319</v>
      </c>
      <c r="AG816" s="209">
        <v>2.2599999999999998</v>
      </c>
      <c r="AH816" s="209">
        <v>1.2370000000000001</v>
      </c>
      <c r="AI816" s="209">
        <v>0.83499999999999996</v>
      </c>
      <c r="AJ816" s="209">
        <v>0.16900000000000001</v>
      </c>
      <c r="AK816" s="20"/>
      <c r="AL816" s="20"/>
      <c r="AM816" s="209">
        <v>0.376</v>
      </c>
      <c r="AN816" s="209">
        <v>1.1100000000000001</v>
      </c>
      <c r="AO816" s="209">
        <v>3.1070000000000002</v>
      </c>
      <c r="AP816" s="209">
        <v>4.1719999999999997</v>
      </c>
      <c r="AQ816" s="209">
        <v>4.7320000000000002</v>
      </c>
      <c r="AR816" s="209">
        <v>3.8660000000000001</v>
      </c>
      <c r="AS816" s="209">
        <v>3.41</v>
      </c>
      <c r="AT816" s="209">
        <v>1.52</v>
      </c>
      <c r="AU816" s="209">
        <v>0.43099999999999999</v>
      </c>
      <c r="AV816" s="209">
        <v>8.2000000000000003E-2</v>
      </c>
      <c r="AW816" s="20"/>
      <c r="AX816" s="20"/>
      <c r="AY816" s="209">
        <v>0.48299999999999998</v>
      </c>
      <c r="AZ816" s="209">
        <v>0.90600000000000003</v>
      </c>
      <c r="BA816" s="209">
        <v>2.2200000000000002</v>
      </c>
      <c r="BB816" s="21">
        <f>BB817+BB818</f>
        <v>15.792999999999999</v>
      </c>
      <c r="BC816" s="61">
        <f>BD816</f>
        <v>21.227150537634408</v>
      </c>
      <c r="BD816" s="22">
        <f t="shared" si="135"/>
        <v>21.227150537634408</v>
      </c>
      <c r="BE816" s="21">
        <f>BC816-BD816</f>
        <v>0</v>
      </c>
      <c r="BF816" s="2">
        <v>8.93</v>
      </c>
      <c r="BG816" s="10">
        <v>7</v>
      </c>
      <c r="BH816" s="21">
        <f t="shared" si="136"/>
        <v>1.5793000000000001E-2</v>
      </c>
      <c r="BI816" s="22">
        <f t="shared" si="136"/>
        <v>1.5793000000000001E-2</v>
      </c>
      <c r="BJ816" s="21">
        <f>BH816-BI816</f>
        <v>0</v>
      </c>
      <c r="BK816" s="21">
        <v>4.7379000000000004E-2</v>
      </c>
      <c r="BL816" s="22">
        <v>4.7379000000000004E-2</v>
      </c>
      <c r="BM816" s="21">
        <v>0</v>
      </c>
      <c r="BN816" s="21">
        <f t="shared" si="137"/>
        <v>0.18951600000000002</v>
      </c>
      <c r="BO816" s="22">
        <f t="shared" si="137"/>
        <v>0.18951600000000002</v>
      </c>
      <c r="BP816" s="21">
        <f t="shared" si="137"/>
        <v>0</v>
      </c>
    </row>
    <row r="817" spans="1:68" ht="11.1" hidden="1" customHeight="1" outlineLevel="2" x14ac:dyDescent="0.2">
      <c r="A817" s="10"/>
      <c r="B817" s="18"/>
      <c r="C817" s="18"/>
      <c r="D817" s="18"/>
      <c r="E817" s="23" t="s">
        <v>721</v>
      </c>
      <c r="F817" s="24"/>
      <c r="G817" s="24"/>
      <c r="H817" s="24"/>
      <c r="I817" s="24"/>
      <c r="J817" s="24"/>
      <c r="K817" s="24"/>
      <c r="L817" s="24"/>
      <c r="M817" s="208">
        <v>8.6240000000000006</v>
      </c>
      <c r="N817" s="24"/>
      <c r="O817" s="208">
        <v>0.17499999999999999</v>
      </c>
      <c r="P817" s="208">
        <v>1.365</v>
      </c>
      <c r="Q817" s="208">
        <v>2.3660000000000001</v>
      </c>
      <c r="R817" s="208">
        <v>2.7709999999999999</v>
      </c>
      <c r="S817" s="208">
        <v>2.4870000000000001</v>
      </c>
      <c r="T817" s="208">
        <v>2.9319999999999999</v>
      </c>
      <c r="U817" s="208">
        <v>2.0030000000000001</v>
      </c>
      <c r="V817" s="208">
        <v>0.85</v>
      </c>
      <c r="W817" s="208">
        <v>0.39600000000000002</v>
      </c>
      <c r="X817" s="24"/>
      <c r="Y817" s="208">
        <v>5.8999999999999997E-2</v>
      </c>
      <c r="Z817" s="24"/>
      <c r="AA817" s="24"/>
      <c r="AB817" s="208">
        <v>0.96799999999999997</v>
      </c>
      <c r="AC817" s="208">
        <v>1.9910000000000001</v>
      </c>
      <c r="AD817" s="208">
        <v>2.694</v>
      </c>
      <c r="AE817" s="208">
        <v>3.4460000000000002</v>
      </c>
      <c r="AF817" s="208">
        <v>2.2810000000000001</v>
      </c>
      <c r="AG817" s="208">
        <v>1.5509999999999999</v>
      </c>
      <c r="AH817" s="208">
        <v>0.82099999999999995</v>
      </c>
      <c r="AI817" s="208">
        <v>0.55500000000000005</v>
      </c>
      <c r="AJ817" s="208">
        <v>0.13500000000000001</v>
      </c>
      <c r="AK817" s="24"/>
      <c r="AL817" s="24"/>
      <c r="AM817" s="208">
        <v>0.26500000000000001</v>
      </c>
      <c r="AN817" s="208">
        <v>0.67100000000000004</v>
      </c>
      <c r="AO817" s="208">
        <v>2.0630000000000002</v>
      </c>
      <c r="AP817" s="208">
        <v>2.7810000000000001</v>
      </c>
      <c r="AQ817" s="208">
        <v>2.879</v>
      </c>
      <c r="AR817" s="208">
        <v>2.778</v>
      </c>
      <c r="AS817" s="208">
        <v>2.1779999999999999</v>
      </c>
      <c r="AT817" s="208">
        <v>1.0329999999999999</v>
      </c>
      <c r="AU817" s="208">
        <v>0.19600000000000001</v>
      </c>
      <c r="AV817" s="208">
        <v>7.3999999999999996E-2</v>
      </c>
      <c r="AW817" s="24"/>
      <c r="AX817" s="24"/>
      <c r="AY817" s="208">
        <v>0.312</v>
      </c>
      <c r="AZ817" s="208">
        <v>0.58499999999999996</v>
      </c>
      <c r="BA817" s="208">
        <v>1.3740000000000001</v>
      </c>
      <c r="BB817" s="21">
        <f t="shared" si="133"/>
        <v>8.6240000000000006</v>
      </c>
      <c r="BC817" s="18"/>
      <c r="BD817" s="22">
        <f t="shared" si="135"/>
        <v>11.591397849462366</v>
      </c>
      <c r="BE817" s="21"/>
      <c r="BG817" s="10"/>
      <c r="BH817" s="21">
        <f t="shared" si="136"/>
        <v>0</v>
      </c>
      <c r="BI817" s="22">
        <f t="shared" si="136"/>
        <v>8.6239999999999997E-3</v>
      </c>
      <c r="BJ817" s="21"/>
      <c r="BK817" s="21">
        <v>0</v>
      </c>
      <c r="BL817" s="22">
        <v>2.5871999999999999E-2</v>
      </c>
      <c r="BM817" s="21"/>
      <c r="BN817" s="21">
        <f t="shared" si="137"/>
        <v>0</v>
      </c>
      <c r="BO817" s="22">
        <f t="shared" si="137"/>
        <v>0.103488</v>
      </c>
      <c r="BP817" s="21">
        <f t="shared" si="137"/>
        <v>0</v>
      </c>
    </row>
    <row r="818" spans="1:68" ht="11.1" hidden="1" customHeight="1" outlineLevel="2" x14ac:dyDescent="0.2">
      <c r="A818" s="10"/>
      <c r="B818" s="18"/>
      <c r="C818" s="18"/>
      <c r="D818" s="18"/>
      <c r="E818" s="23" t="s">
        <v>722</v>
      </c>
      <c r="F818" s="208">
        <v>1.6</v>
      </c>
      <c r="G818" s="208">
        <v>1.411</v>
      </c>
      <c r="H818" s="208">
        <v>0.81899999999999995</v>
      </c>
      <c r="I818" s="239">
        <v>0.56699999999999995</v>
      </c>
      <c r="J818" s="239"/>
      <c r="K818" s="208">
        <v>0.21099999999999999</v>
      </c>
      <c r="L818" s="24"/>
      <c r="M818" s="24"/>
      <c r="N818" s="24"/>
      <c r="O818" s="208">
        <v>0.11799999999999999</v>
      </c>
      <c r="P818" s="208">
        <v>0.52600000000000002</v>
      </c>
      <c r="Q818" s="208">
        <v>1.083</v>
      </c>
      <c r="R818" s="208">
        <v>1.552</v>
      </c>
      <c r="S818" s="208">
        <v>1.5</v>
      </c>
      <c r="T818" s="208">
        <v>7.1689999999999996</v>
      </c>
      <c r="U818" s="208">
        <v>-4.4939999999999998</v>
      </c>
      <c r="V818" s="208">
        <v>0.38900000000000001</v>
      </c>
      <c r="W818" s="208">
        <v>0.19800000000000001</v>
      </c>
      <c r="X818" s="24"/>
      <c r="Y818" s="208">
        <v>1.0999999999999999E-2</v>
      </c>
      <c r="Z818" s="24"/>
      <c r="AA818" s="24"/>
      <c r="AB818" s="208">
        <v>0.47899999999999998</v>
      </c>
      <c r="AC818" s="208">
        <v>0.98699999999999999</v>
      </c>
      <c r="AD818" s="208">
        <v>1.5229999999999999</v>
      </c>
      <c r="AE818" s="208">
        <v>1.7050000000000001</v>
      </c>
      <c r="AF818" s="208">
        <v>1.038</v>
      </c>
      <c r="AG818" s="208">
        <v>0.70899999999999996</v>
      </c>
      <c r="AH818" s="208">
        <v>0.41599999999999998</v>
      </c>
      <c r="AI818" s="208">
        <v>0.28000000000000003</v>
      </c>
      <c r="AJ818" s="208">
        <v>3.4000000000000002E-2</v>
      </c>
      <c r="AK818" s="24"/>
      <c r="AL818" s="24"/>
      <c r="AM818" s="208">
        <v>0.111</v>
      </c>
      <c r="AN818" s="208">
        <v>0.439</v>
      </c>
      <c r="AO818" s="208">
        <v>1.044</v>
      </c>
      <c r="AP818" s="208">
        <v>1.391</v>
      </c>
      <c r="AQ818" s="208">
        <v>1.853</v>
      </c>
      <c r="AR818" s="208">
        <v>1.0880000000000001</v>
      </c>
      <c r="AS818" s="208">
        <v>1.232</v>
      </c>
      <c r="AT818" s="208">
        <v>0.48699999999999999</v>
      </c>
      <c r="AU818" s="208">
        <v>0.23499999999999999</v>
      </c>
      <c r="AV818" s="208">
        <v>8.0000000000000002E-3</v>
      </c>
      <c r="AW818" s="24"/>
      <c r="AX818" s="24"/>
      <c r="AY818" s="208">
        <v>0.17100000000000001</v>
      </c>
      <c r="AZ818" s="208">
        <v>0.32100000000000001</v>
      </c>
      <c r="BA818" s="208">
        <v>0.84599999999999997</v>
      </c>
      <c r="BB818" s="21">
        <f t="shared" si="133"/>
        <v>7.1689999999999996</v>
      </c>
      <c r="BC818" s="18"/>
      <c r="BD818" s="22">
        <f t="shared" si="135"/>
        <v>9.6357526881720421</v>
      </c>
      <c r="BE818" s="21"/>
      <c r="BG818" s="10"/>
      <c r="BH818" s="21">
        <f t="shared" si="136"/>
        <v>0</v>
      </c>
      <c r="BI818" s="22">
        <f t="shared" si="136"/>
        <v>7.169E-3</v>
      </c>
      <c r="BJ818" s="21"/>
      <c r="BK818" s="21">
        <v>0</v>
      </c>
      <c r="BL818" s="22">
        <v>2.1506999999999998E-2</v>
      </c>
      <c r="BM818" s="21"/>
      <c r="BN818" s="21">
        <f t="shared" si="137"/>
        <v>0</v>
      </c>
      <c r="BO818" s="22">
        <f t="shared" si="137"/>
        <v>8.6027999999999993E-2</v>
      </c>
      <c r="BP818" s="21">
        <f t="shared" si="137"/>
        <v>0</v>
      </c>
    </row>
    <row r="819" spans="1:68" ht="11.1" customHeight="1" outlineLevel="1" collapsed="1" x14ac:dyDescent="0.2">
      <c r="A819" s="10"/>
      <c r="B819" s="18"/>
      <c r="C819" s="18"/>
      <c r="D819" s="18"/>
      <c r="E819" s="19" t="s">
        <v>723</v>
      </c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9">
        <v>1.9</v>
      </c>
      <c r="AF819" s="209">
        <v>1.286</v>
      </c>
      <c r="AG819" s="209">
        <v>0.70599999999999996</v>
      </c>
      <c r="AH819" s="209">
        <v>0.71099999999999997</v>
      </c>
      <c r="AI819" s="209">
        <v>0.41199999999999998</v>
      </c>
      <c r="AJ819" s="209">
        <v>7.8E-2</v>
      </c>
      <c r="AK819" s="20"/>
      <c r="AL819" s="20"/>
      <c r="AM819" s="209">
        <v>0.34799999999999998</v>
      </c>
      <c r="AN819" s="209">
        <v>0.65700000000000003</v>
      </c>
      <c r="AO819" s="209">
        <v>1.1080000000000001</v>
      </c>
      <c r="AP819" s="209">
        <v>1.9450000000000001</v>
      </c>
      <c r="AQ819" s="209">
        <v>1.532</v>
      </c>
      <c r="AR819" s="209">
        <v>1.7430000000000001</v>
      </c>
      <c r="AS819" s="209">
        <v>1.6359999999999999</v>
      </c>
      <c r="AT819" s="209">
        <v>0.77200000000000002</v>
      </c>
      <c r="AU819" s="20"/>
      <c r="AV819" s="209">
        <v>0.29599999999999999</v>
      </c>
      <c r="AW819" s="20"/>
      <c r="AX819" s="20"/>
      <c r="AY819" s="20"/>
      <c r="AZ819" s="20"/>
      <c r="BA819" s="20"/>
      <c r="BB819" s="21">
        <f t="shared" si="133"/>
        <v>1.9450000000000001</v>
      </c>
      <c r="BC819" s="61">
        <f>BD819</f>
        <v>2.614247311827957</v>
      </c>
      <c r="BD819" s="22">
        <f t="shared" si="135"/>
        <v>2.614247311827957</v>
      </c>
      <c r="BE819" s="21">
        <f>BC819-BD819</f>
        <v>0</v>
      </c>
      <c r="BF819" s="2">
        <v>2.12</v>
      </c>
      <c r="BG819" s="10">
        <v>7</v>
      </c>
      <c r="BH819" s="21">
        <f t="shared" si="136"/>
        <v>1.9449999999999999E-3</v>
      </c>
      <c r="BI819" s="22">
        <f t="shared" si="136"/>
        <v>1.9449999999999999E-3</v>
      </c>
      <c r="BJ819" s="21">
        <f>BH819-BI819</f>
        <v>0</v>
      </c>
      <c r="BK819" s="21">
        <v>5.8349999999999999E-3</v>
      </c>
      <c r="BL819" s="22">
        <v>5.8349999999999999E-3</v>
      </c>
      <c r="BM819" s="21">
        <v>0</v>
      </c>
      <c r="BN819" s="21">
        <f t="shared" si="137"/>
        <v>2.334E-2</v>
      </c>
      <c r="BO819" s="22">
        <f t="shared" si="137"/>
        <v>2.334E-2</v>
      </c>
      <c r="BP819" s="21">
        <f t="shared" si="137"/>
        <v>0</v>
      </c>
    </row>
    <row r="820" spans="1:68" ht="11.1" hidden="1" customHeight="1" outlineLevel="2" x14ac:dyDescent="0.2">
      <c r="A820" s="10"/>
      <c r="B820" s="18"/>
      <c r="C820" s="18"/>
      <c r="D820" s="18"/>
      <c r="E820" s="23" t="s">
        <v>724</v>
      </c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08">
        <v>1.9</v>
      </c>
      <c r="AF820" s="208">
        <v>1.286</v>
      </c>
      <c r="AG820" s="208">
        <v>0.70599999999999996</v>
      </c>
      <c r="AH820" s="208">
        <v>0.71099999999999997</v>
      </c>
      <c r="AI820" s="208">
        <v>0.41199999999999998</v>
      </c>
      <c r="AJ820" s="208">
        <v>7.8E-2</v>
      </c>
      <c r="AK820" s="24"/>
      <c r="AL820" s="24"/>
      <c r="AM820" s="208">
        <v>0.34799999999999998</v>
      </c>
      <c r="AN820" s="208">
        <v>0.65700000000000003</v>
      </c>
      <c r="AO820" s="208">
        <v>1.1080000000000001</v>
      </c>
      <c r="AP820" s="208">
        <v>1.9450000000000001</v>
      </c>
      <c r="AQ820" s="208">
        <v>1.532</v>
      </c>
      <c r="AR820" s="208">
        <v>1.7430000000000001</v>
      </c>
      <c r="AS820" s="208">
        <v>1.6359999999999999</v>
      </c>
      <c r="AT820" s="208">
        <v>0.77200000000000002</v>
      </c>
      <c r="AU820" s="24"/>
      <c r="AV820" s="208">
        <v>0.29599999999999999</v>
      </c>
      <c r="AW820" s="24"/>
      <c r="AX820" s="24"/>
      <c r="AY820" s="24"/>
      <c r="AZ820" s="24"/>
      <c r="BA820" s="24"/>
      <c r="BB820" s="21">
        <f t="shared" si="133"/>
        <v>1.9450000000000001</v>
      </c>
      <c r="BC820" s="18"/>
      <c r="BD820" s="22">
        <f t="shared" si="135"/>
        <v>2.614247311827957</v>
      </c>
      <c r="BE820" s="21"/>
      <c r="BG820" s="10"/>
      <c r="BH820" s="21">
        <f t="shared" si="136"/>
        <v>0</v>
      </c>
      <c r="BI820" s="22">
        <f t="shared" si="136"/>
        <v>1.9449999999999999E-3</v>
      </c>
      <c r="BJ820" s="21"/>
      <c r="BK820" s="21">
        <v>0</v>
      </c>
      <c r="BL820" s="22">
        <v>5.8349999999999999E-3</v>
      </c>
      <c r="BM820" s="21"/>
      <c r="BN820" s="21">
        <f t="shared" si="137"/>
        <v>0</v>
      </c>
      <c r="BO820" s="22">
        <f t="shared" si="137"/>
        <v>2.334E-2</v>
      </c>
      <c r="BP820" s="21">
        <f t="shared" si="137"/>
        <v>0</v>
      </c>
    </row>
    <row r="821" spans="1:68" ht="11.1" hidden="1" customHeight="1" outlineLevel="1" collapsed="1" x14ac:dyDescent="0.2">
      <c r="A821" s="10"/>
      <c r="B821" s="18"/>
      <c r="C821" s="18"/>
      <c r="D821" s="18"/>
      <c r="E821" s="19" t="s">
        <v>725</v>
      </c>
      <c r="F821" s="209">
        <v>22.763999999999999</v>
      </c>
      <c r="G821" s="209">
        <v>15.254</v>
      </c>
      <c r="H821" s="209">
        <v>12.132</v>
      </c>
      <c r="I821" s="240">
        <v>9.3819999999999997</v>
      </c>
      <c r="J821" s="240"/>
      <c r="K821" s="209">
        <v>5.4749999999999996</v>
      </c>
      <c r="L821" s="20"/>
      <c r="M821" s="209">
        <v>2.964</v>
      </c>
      <c r="N821" s="20"/>
      <c r="O821" s="209">
        <v>6</v>
      </c>
      <c r="P821" s="209">
        <v>9.0850000000000009</v>
      </c>
      <c r="Q821" s="209">
        <v>12.4</v>
      </c>
      <c r="R821" s="209">
        <v>20</v>
      </c>
      <c r="S821" s="209">
        <v>18</v>
      </c>
      <c r="T821" s="209">
        <v>17.47</v>
      </c>
      <c r="U821" s="209">
        <v>11.62</v>
      </c>
      <c r="V821" s="209">
        <v>8.0879999999999992</v>
      </c>
      <c r="W821" s="209">
        <v>5.7</v>
      </c>
      <c r="X821" s="209">
        <v>1.8</v>
      </c>
      <c r="Y821" s="209">
        <v>1.58</v>
      </c>
      <c r="Z821" s="209">
        <v>1.905</v>
      </c>
      <c r="AA821" s="209">
        <v>3.875</v>
      </c>
      <c r="AB821" s="209">
        <v>9.2249999999999996</v>
      </c>
      <c r="AC821" s="209">
        <v>15.175000000000001</v>
      </c>
      <c r="AD821" s="209">
        <v>26.5</v>
      </c>
      <c r="AE821" s="209">
        <v>15.5</v>
      </c>
      <c r="AF821" s="209">
        <v>17.375</v>
      </c>
      <c r="AG821" s="209">
        <v>15.781000000000001</v>
      </c>
      <c r="AH821" s="209">
        <v>7.44</v>
      </c>
      <c r="AI821" s="209">
        <v>5.4690000000000003</v>
      </c>
      <c r="AJ821" s="209">
        <v>1.8380000000000001</v>
      </c>
      <c r="AK821" s="209">
        <v>1.478</v>
      </c>
      <c r="AL821" s="209">
        <v>1.611</v>
      </c>
      <c r="AM821" s="209">
        <v>3.0329999999999999</v>
      </c>
      <c r="AN821" s="209">
        <v>7.2729999999999997</v>
      </c>
      <c r="AO821" s="209">
        <v>13.867000000000001</v>
      </c>
      <c r="AP821" s="209">
        <v>17.311</v>
      </c>
      <c r="AQ821" s="209">
        <v>20.768000000000001</v>
      </c>
      <c r="AR821" s="209">
        <v>16.96</v>
      </c>
      <c r="AS821" s="209">
        <v>13.818</v>
      </c>
      <c r="AT821" s="209">
        <v>9.4339999999999993</v>
      </c>
      <c r="AU821" s="209">
        <v>5.1379999999999999</v>
      </c>
      <c r="AV821" s="209">
        <v>1.1000000000000001</v>
      </c>
      <c r="AW821" s="209">
        <v>0.64900000000000002</v>
      </c>
      <c r="AX821" s="209">
        <v>0.996</v>
      </c>
      <c r="AY821" s="209">
        <v>4.2759999999999998</v>
      </c>
      <c r="AZ821" s="209">
        <v>6.68</v>
      </c>
      <c r="BA821" s="209">
        <v>13.983000000000001</v>
      </c>
      <c r="BB821" s="21">
        <f>BB822+BB823</f>
        <v>26.82</v>
      </c>
      <c r="BC821" s="18">
        <v>60.34</v>
      </c>
      <c r="BD821" s="22">
        <f t="shared" si="135"/>
        <v>36.048387096774192</v>
      </c>
      <c r="BE821" s="21">
        <f>BC821-BD821</f>
        <v>24.291612903225811</v>
      </c>
      <c r="BF821" s="2">
        <v>60.34</v>
      </c>
      <c r="BG821" s="10">
        <v>5</v>
      </c>
      <c r="BH821" s="21">
        <f t="shared" si="136"/>
        <v>4.4892960000000003E-2</v>
      </c>
      <c r="BI821" s="22">
        <f t="shared" si="136"/>
        <v>2.682E-2</v>
      </c>
      <c r="BJ821" s="21">
        <f>BH821-BI821</f>
        <v>1.8072960000000002E-2</v>
      </c>
      <c r="BK821" s="21">
        <v>0.13467888</v>
      </c>
      <c r="BL821" s="22">
        <v>8.0460000000000004E-2</v>
      </c>
      <c r="BM821" s="21">
        <v>5.4218879999999997E-2</v>
      </c>
      <c r="BN821" s="21">
        <f t="shared" si="137"/>
        <v>0.53871552</v>
      </c>
      <c r="BO821" s="22">
        <f t="shared" si="137"/>
        <v>0.32184000000000001</v>
      </c>
      <c r="BP821" s="21">
        <f t="shared" si="137"/>
        <v>0.21687551999999999</v>
      </c>
    </row>
    <row r="822" spans="1:68" ht="11.1" hidden="1" customHeight="1" outlineLevel="2" x14ac:dyDescent="0.2">
      <c r="A822" s="10"/>
      <c r="B822" s="18"/>
      <c r="C822" s="18"/>
      <c r="D822" s="18"/>
      <c r="E822" s="23" t="s">
        <v>726</v>
      </c>
      <c r="F822" s="208">
        <v>0.56100000000000005</v>
      </c>
      <c r="G822" s="208">
        <v>0.5</v>
      </c>
      <c r="H822" s="208">
        <v>0.4</v>
      </c>
      <c r="I822" s="239">
        <v>0.82</v>
      </c>
      <c r="J822" s="239"/>
      <c r="K822" s="24"/>
      <c r="L822" s="24"/>
      <c r="M822" s="24"/>
      <c r="N822" s="24"/>
      <c r="O822" s="24"/>
      <c r="P822" s="208">
        <v>0.21</v>
      </c>
      <c r="Q822" s="208">
        <v>0.3</v>
      </c>
      <c r="R822" s="208">
        <v>0.5</v>
      </c>
      <c r="S822" s="208">
        <v>0.5</v>
      </c>
      <c r="T822" s="208">
        <v>0.37</v>
      </c>
      <c r="U822" s="208">
        <v>0.22</v>
      </c>
      <c r="V822" s="208">
        <v>8.7999999999999995E-2</v>
      </c>
      <c r="W822" s="24"/>
      <c r="X822" s="24"/>
      <c r="Y822" s="24"/>
      <c r="Z822" s="24"/>
      <c r="AA822" s="24"/>
      <c r="AB822" s="208">
        <v>0.1</v>
      </c>
      <c r="AC822" s="208">
        <v>0.3</v>
      </c>
      <c r="AD822" s="208">
        <v>0.5</v>
      </c>
      <c r="AE822" s="208">
        <v>0.5</v>
      </c>
      <c r="AF822" s="208">
        <v>0.5</v>
      </c>
      <c r="AG822" s="24"/>
      <c r="AH822" s="24"/>
      <c r="AI822" s="24"/>
      <c r="AJ822" s="24"/>
      <c r="AK822" s="24"/>
      <c r="AL822" s="24"/>
      <c r="AM822" s="24"/>
      <c r="AN822" s="208">
        <v>2.1999999999999999E-2</v>
      </c>
      <c r="AO822" s="208">
        <v>0.32</v>
      </c>
      <c r="AP822" s="208">
        <v>0.35</v>
      </c>
      <c r="AQ822" s="208">
        <v>0.34</v>
      </c>
      <c r="AR822" s="208">
        <v>0.309</v>
      </c>
      <c r="AS822" s="208">
        <v>0.3</v>
      </c>
      <c r="AT822" s="208">
        <v>0.26</v>
      </c>
      <c r="AU822" s="208">
        <v>4.8000000000000001E-2</v>
      </c>
      <c r="AV822" s="24"/>
      <c r="AW822" s="24"/>
      <c r="AX822" s="24"/>
      <c r="AY822" s="208">
        <v>3.1E-2</v>
      </c>
      <c r="AZ822" s="208">
        <v>0.13200000000000001</v>
      </c>
      <c r="BA822" s="208">
        <v>0.28399999999999997</v>
      </c>
      <c r="BB822" s="21">
        <f t="shared" ref="BB822:BB885" si="138">MAX(F822:BA822)</f>
        <v>0.82</v>
      </c>
      <c r="BC822" s="18"/>
      <c r="BD822" s="22">
        <f t="shared" si="135"/>
        <v>1.1021505376344087</v>
      </c>
      <c r="BE822" s="21"/>
      <c r="BG822" s="10"/>
      <c r="BH822" s="21">
        <f t="shared" si="136"/>
        <v>0</v>
      </c>
      <c r="BI822" s="22">
        <f t="shared" si="136"/>
        <v>8.1999999999999998E-4</v>
      </c>
      <c r="BJ822" s="21"/>
      <c r="BK822" s="21">
        <v>0</v>
      </c>
      <c r="BL822" s="22">
        <v>2.4599999999999999E-3</v>
      </c>
      <c r="BM822" s="21"/>
      <c r="BN822" s="21">
        <f t="shared" si="137"/>
        <v>0</v>
      </c>
      <c r="BO822" s="22">
        <f t="shared" si="137"/>
        <v>9.8399999999999998E-3</v>
      </c>
      <c r="BP822" s="21">
        <f t="shared" si="137"/>
        <v>0</v>
      </c>
    </row>
    <row r="823" spans="1:68" ht="11.1" hidden="1" customHeight="1" outlineLevel="2" x14ac:dyDescent="0.2">
      <c r="A823" s="10"/>
      <c r="B823" s="18"/>
      <c r="C823" s="18"/>
      <c r="D823" s="18"/>
      <c r="E823" s="23" t="s">
        <v>727</v>
      </c>
      <c r="F823" s="208">
        <v>22.202999999999999</v>
      </c>
      <c r="G823" s="208">
        <v>14.754</v>
      </c>
      <c r="H823" s="208">
        <v>11.731999999999999</v>
      </c>
      <c r="I823" s="239">
        <v>8.5619999999999994</v>
      </c>
      <c r="J823" s="239"/>
      <c r="K823" s="208">
        <v>5.4749999999999996</v>
      </c>
      <c r="L823" s="24"/>
      <c r="M823" s="208">
        <v>2.964</v>
      </c>
      <c r="N823" s="24"/>
      <c r="O823" s="208">
        <v>6</v>
      </c>
      <c r="P823" s="208">
        <v>8.875</v>
      </c>
      <c r="Q823" s="208">
        <v>12.1</v>
      </c>
      <c r="R823" s="208">
        <v>19.5</v>
      </c>
      <c r="S823" s="208">
        <v>17.5</v>
      </c>
      <c r="T823" s="208">
        <v>17.100000000000001</v>
      </c>
      <c r="U823" s="208">
        <v>11.4</v>
      </c>
      <c r="V823" s="208">
        <v>8</v>
      </c>
      <c r="W823" s="208">
        <v>5.7</v>
      </c>
      <c r="X823" s="208">
        <v>1.8</v>
      </c>
      <c r="Y823" s="208">
        <v>1.58</v>
      </c>
      <c r="Z823" s="208">
        <v>1.905</v>
      </c>
      <c r="AA823" s="208">
        <v>3.875</v>
      </c>
      <c r="AB823" s="208">
        <v>9.125</v>
      </c>
      <c r="AC823" s="208">
        <v>14.875</v>
      </c>
      <c r="AD823" s="208">
        <v>26</v>
      </c>
      <c r="AE823" s="208">
        <v>15</v>
      </c>
      <c r="AF823" s="208">
        <v>16.875</v>
      </c>
      <c r="AG823" s="208">
        <v>15.781000000000001</v>
      </c>
      <c r="AH823" s="208">
        <v>7.44</v>
      </c>
      <c r="AI823" s="208">
        <v>5.4690000000000003</v>
      </c>
      <c r="AJ823" s="208">
        <v>1.8380000000000001</v>
      </c>
      <c r="AK823" s="208">
        <v>1.478</v>
      </c>
      <c r="AL823" s="208">
        <v>1.611</v>
      </c>
      <c r="AM823" s="208">
        <v>3.0329999999999999</v>
      </c>
      <c r="AN823" s="208">
        <v>7.2510000000000003</v>
      </c>
      <c r="AO823" s="208">
        <v>13.547000000000001</v>
      </c>
      <c r="AP823" s="208">
        <v>16.960999999999999</v>
      </c>
      <c r="AQ823" s="208">
        <v>20.428000000000001</v>
      </c>
      <c r="AR823" s="208">
        <v>16.651</v>
      </c>
      <c r="AS823" s="208">
        <v>13.518000000000001</v>
      </c>
      <c r="AT823" s="208">
        <v>9.1739999999999995</v>
      </c>
      <c r="AU823" s="208">
        <v>5.09</v>
      </c>
      <c r="AV823" s="208">
        <v>1.1000000000000001</v>
      </c>
      <c r="AW823" s="208">
        <v>0.64900000000000002</v>
      </c>
      <c r="AX823" s="208">
        <v>0.996</v>
      </c>
      <c r="AY823" s="208">
        <v>4.2450000000000001</v>
      </c>
      <c r="AZ823" s="208">
        <v>6.548</v>
      </c>
      <c r="BA823" s="208">
        <v>13.699</v>
      </c>
      <c r="BB823" s="21">
        <f t="shared" si="138"/>
        <v>26</v>
      </c>
      <c r="BC823" s="18"/>
      <c r="BD823" s="22">
        <f t="shared" si="135"/>
        <v>34.946236559139791</v>
      </c>
      <c r="BE823" s="21"/>
      <c r="BG823" s="10"/>
      <c r="BH823" s="21">
        <f t="shared" si="136"/>
        <v>0</v>
      </c>
      <c r="BI823" s="22">
        <f t="shared" si="136"/>
        <v>2.6000000000000002E-2</v>
      </c>
      <c r="BJ823" s="21"/>
      <c r="BK823" s="21">
        <v>0</v>
      </c>
      <c r="BL823" s="22">
        <v>7.8000000000000014E-2</v>
      </c>
      <c r="BM823" s="21"/>
      <c r="BN823" s="21">
        <f t="shared" si="137"/>
        <v>0</v>
      </c>
      <c r="BO823" s="22">
        <f t="shared" si="137"/>
        <v>0.31200000000000006</v>
      </c>
      <c r="BP823" s="21">
        <f t="shared" si="137"/>
        <v>0</v>
      </c>
    </row>
    <row r="824" spans="1:68" ht="11.1" hidden="1" customHeight="1" outlineLevel="1" collapsed="1" x14ac:dyDescent="0.2">
      <c r="A824" s="10"/>
      <c r="B824" s="18"/>
      <c r="C824" s="18"/>
      <c r="D824" s="18"/>
      <c r="E824" s="19" t="s">
        <v>728</v>
      </c>
      <c r="F824" s="209">
        <v>7.2279999999999998</v>
      </c>
      <c r="G824" s="209">
        <v>6.1909999999999998</v>
      </c>
      <c r="H824" s="209">
        <v>4.851</v>
      </c>
      <c r="I824" s="240">
        <v>4.5140000000000002</v>
      </c>
      <c r="J824" s="240"/>
      <c r="K824" s="209">
        <v>1.476</v>
      </c>
      <c r="L824" s="20"/>
      <c r="M824" s="20"/>
      <c r="N824" s="20"/>
      <c r="O824" s="20"/>
      <c r="P824" s="209">
        <v>2.7949999999999999</v>
      </c>
      <c r="Q824" s="209">
        <v>3.2349999999999999</v>
      </c>
      <c r="R824" s="20"/>
      <c r="S824" s="20"/>
      <c r="T824" s="20"/>
      <c r="U824" s="209">
        <v>4.9249999999999998</v>
      </c>
      <c r="V824" s="209">
        <v>2.4140000000000001</v>
      </c>
      <c r="W824" s="209">
        <v>0.86899999999999999</v>
      </c>
      <c r="X824" s="20"/>
      <c r="Y824" s="209">
        <v>0.26400000000000001</v>
      </c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9">
        <v>10.427</v>
      </c>
      <c r="AP824" s="209">
        <v>5.3780000000000001</v>
      </c>
      <c r="AQ824" s="209">
        <v>4.8150000000000004</v>
      </c>
      <c r="AR824" s="209">
        <v>5.3719999999999999</v>
      </c>
      <c r="AS824" s="209">
        <v>3.7709999999999999</v>
      </c>
      <c r="AT824" s="209">
        <v>3.262</v>
      </c>
      <c r="AU824" s="209">
        <v>0.36299999999999999</v>
      </c>
      <c r="AV824" s="20"/>
      <c r="AW824" s="20"/>
      <c r="AX824" s="20"/>
      <c r="AY824" s="20"/>
      <c r="AZ824" s="209">
        <v>1.3340000000000001</v>
      </c>
      <c r="BA824" s="209">
        <v>4.5869999999999997</v>
      </c>
      <c r="BB824" s="21">
        <f t="shared" si="138"/>
        <v>10.427</v>
      </c>
      <c r="BC824" s="61">
        <f>BD824</f>
        <v>14.014784946236558</v>
      </c>
      <c r="BD824" s="22">
        <f t="shared" si="135"/>
        <v>14.014784946236558</v>
      </c>
      <c r="BE824" s="21">
        <f>BC824-BD824</f>
        <v>0</v>
      </c>
      <c r="BF824" s="2">
        <v>8.75</v>
      </c>
      <c r="BG824" s="10">
        <v>6</v>
      </c>
      <c r="BH824" s="21">
        <f t="shared" si="136"/>
        <v>1.0426999999999999E-2</v>
      </c>
      <c r="BI824" s="22">
        <f t="shared" si="136"/>
        <v>1.0426999999999999E-2</v>
      </c>
      <c r="BJ824" s="21">
        <f>BH824-BI824</f>
        <v>0</v>
      </c>
      <c r="BK824" s="21">
        <v>3.1280999999999996E-2</v>
      </c>
      <c r="BL824" s="22">
        <v>3.1280999999999996E-2</v>
      </c>
      <c r="BM824" s="21">
        <v>0</v>
      </c>
      <c r="BN824" s="21">
        <f t="shared" si="137"/>
        <v>0.12512399999999999</v>
      </c>
      <c r="BO824" s="22">
        <f t="shared" si="137"/>
        <v>0.12512399999999999</v>
      </c>
      <c r="BP824" s="21">
        <f t="shared" si="137"/>
        <v>0</v>
      </c>
    </row>
    <row r="825" spans="1:68" ht="11.1" hidden="1" customHeight="1" outlineLevel="2" x14ac:dyDescent="0.2">
      <c r="A825" s="10"/>
      <c r="B825" s="18"/>
      <c r="C825" s="18"/>
      <c r="D825" s="18"/>
      <c r="E825" s="23" t="s">
        <v>729</v>
      </c>
      <c r="F825" s="208">
        <v>7.2279999999999998</v>
      </c>
      <c r="G825" s="208">
        <v>6.1909999999999998</v>
      </c>
      <c r="H825" s="208">
        <v>4.851</v>
      </c>
      <c r="I825" s="239">
        <v>4.5140000000000002</v>
      </c>
      <c r="J825" s="239"/>
      <c r="K825" s="208">
        <v>1.476</v>
      </c>
      <c r="L825" s="24"/>
      <c r="M825" s="24"/>
      <c r="N825" s="24"/>
      <c r="O825" s="24"/>
      <c r="P825" s="208">
        <v>2.7949999999999999</v>
      </c>
      <c r="Q825" s="208">
        <v>3.2349999999999999</v>
      </c>
      <c r="R825" s="24"/>
      <c r="S825" s="24"/>
      <c r="T825" s="24"/>
      <c r="U825" s="208">
        <v>4.9249999999999998</v>
      </c>
      <c r="V825" s="208">
        <v>2.4140000000000001</v>
      </c>
      <c r="W825" s="208">
        <v>0.86899999999999999</v>
      </c>
      <c r="X825" s="24"/>
      <c r="Y825" s="208">
        <v>0.26400000000000001</v>
      </c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08">
        <v>10.427</v>
      </c>
      <c r="AP825" s="208">
        <v>5.3780000000000001</v>
      </c>
      <c r="AQ825" s="208">
        <v>4.8150000000000004</v>
      </c>
      <c r="AR825" s="208">
        <v>5.3719999999999999</v>
      </c>
      <c r="AS825" s="208">
        <v>3.7709999999999999</v>
      </c>
      <c r="AT825" s="208">
        <v>3.262</v>
      </c>
      <c r="AU825" s="208">
        <v>0.36299999999999999</v>
      </c>
      <c r="AV825" s="24"/>
      <c r="AW825" s="24"/>
      <c r="AX825" s="24"/>
      <c r="AY825" s="24"/>
      <c r="AZ825" s="208">
        <v>1.3340000000000001</v>
      </c>
      <c r="BA825" s="208">
        <v>4.5869999999999997</v>
      </c>
      <c r="BB825" s="21">
        <f t="shared" si="138"/>
        <v>10.427</v>
      </c>
      <c r="BC825" s="18"/>
      <c r="BD825" s="22">
        <f t="shared" si="135"/>
        <v>14.014784946236558</v>
      </c>
      <c r="BE825" s="21"/>
      <c r="BG825" s="10"/>
      <c r="BH825" s="21">
        <f t="shared" si="136"/>
        <v>0</v>
      </c>
      <c r="BI825" s="22">
        <f t="shared" si="136"/>
        <v>1.0426999999999999E-2</v>
      </c>
      <c r="BJ825" s="21"/>
      <c r="BK825" s="21">
        <v>0</v>
      </c>
      <c r="BL825" s="22">
        <v>3.1280999999999996E-2</v>
      </c>
      <c r="BM825" s="21"/>
      <c r="BN825" s="21">
        <f t="shared" si="137"/>
        <v>0</v>
      </c>
      <c r="BO825" s="22">
        <f t="shared" si="137"/>
        <v>0.12512399999999999</v>
      </c>
      <c r="BP825" s="21">
        <f t="shared" si="137"/>
        <v>0</v>
      </c>
    </row>
    <row r="826" spans="1:68" ht="11.1" hidden="1" customHeight="1" outlineLevel="1" collapsed="1" x14ac:dyDescent="0.2">
      <c r="A826" s="10"/>
      <c r="B826" s="18"/>
      <c r="C826" s="18"/>
      <c r="D826" s="18"/>
      <c r="E826" s="19" t="s">
        <v>730</v>
      </c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9">
        <v>9.7390000000000008</v>
      </c>
      <c r="X826" s="20"/>
      <c r="Y826" s="20"/>
      <c r="Z826" s="20"/>
      <c r="AA826" s="209">
        <v>0.55400000000000005</v>
      </c>
      <c r="AB826" s="209">
        <v>1.21</v>
      </c>
      <c r="AC826" s="209">
        <v>2.1949999999999998</v>
      </c>
      <c r="AD826" s="209">
        <v>2.81</v>
      </c>
      <c r="AE826" s="209">
        <v>3.3540000000000001</v>
      </c>
      <c r="AF826" s="209">
        <v>2.6989999999999998</v>
      </c>
      <c r="AG826" s="209">
        <v>1.583</v>
      </c>
      <c r="AH826" s="209">
        <v>1.2490000000000001</v>
      </c>
      <c r="AI826" s="209">
        <v>0.9</v>
      </c>
      <c r="AJ826" s="20"/>
      <c r="AK826" s="20"/>
      <c r="AL826" s="20"/>
      <c r="AM826" s="20"/>
      <c r="AN826" s="209">
        <v>1.538</v>
      </c>
      <c r="AO826" s="209">
        <v>2.1890000000000001</v>
      </c>
      <c r="AP826" s="209">
        <v>3.137</v>
      </c>
      <c r="AQ826" s="209">
        <v>3.2029999999999998</v>
      </c>
      <c r="AR826" s="209">
        <v>2.6579999999999999</v>
      </c>
      <c r="AS826" s="209">
        <v>2.4239999999999999</v>
      </c>
      <c r="AT826" s="209">
        <v>1.4550000000000001</v>
      </c>
      <c r="AU826" s="209">
        <v>0.998</v>
      </c>
      <c r="AV826" s="20"/>
      <c r="AW826" s="20"/>
      <c r="AX826" s="20"/>
      <c r="AY826" s="209">
        <v>0.60599999999999998</v>
      </c>
      <c r="AZ826" s="209">
        <v>0.84399999999999997</v>
      </c>
      <c r="BA826" s="209">
        <v>1.677</v>
      </c>
      <c r="BB826" s="21">
        <f t="shared" si="138"/>
        <v>9.7390000000000008</v>
      </c>
      <c r="BC826" s="61">
        <f>BD826</f>
        <v>13.090053763440862</v>
      </c>
      <c r="BD826" s="22">
        <f t="shared" si="135"/>
        <v>13.090053763440862</v>
      </c>
      <c r="BE826" s="21">
        <f>BC826-BD826</f>
        <v>0</v>
      </c>
      <c r="BF826" s="2">
        <v>2.4300000000000002</v>
      </c>
      <c r="BG826" s="10">
        <v>6</v>
      </c>
      <c r="BH826" s="21">
        <f t="shared" si="136"/>
        <v>9.7389999999999994E-3</v>
      </c>
      <c r="BI826" s="22">
        <f t="shared" si="136"/>
        <v>9.7389999999999994E-3</v>
      </c>
      <c r="BJ826" s="21">
        <f>BH826-BI826</f>
        <v>0</v>
      </c>
      <c r="BK826" s="21">
        <v>2.9217E-2</v>
      </c>
      <c r="BL826" s="22">
        <v>2.9217E-2</v>
      </c>
      <c r="BM826" s="21">
        <v>0</v>
      </c>
      <c r="BN826" s="21">
        <f t="shared" si="137"/>
        <v>0.116868</v>
      </c>
      <c r="BO826" s="22">
        <f t="shared" si="137"/>
        <v>0.116868</v>
      </c>
      <c r="BP826" s="21">
        <f t="shared" si="137"/>
        <v>0</v>
      </c>
    </row>
    <row r="827" spans="1:68" ht="11.1" hidden="1" customHeight="1" outlineLevel="2" x14ac:dyDescent="0.2">
      <c r="A827" s="10"/>
      <c r="B827" s="18"/>
      <c r="C827" s="18"/>
      <c r="D827" s="18"/>
      <c r="E827" s="23" t="s">
        <v>731</v>
      </c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08">
        <v>9.7390000000000008</v>
      </c>
      <c r="X827" s="24"/>
      <c r="Y827" s="24"/>
      <c r="Z827" s="24"/>
      <c r="AA827" s="208">
        <v>0.55400000000000005</v>
      </c>
      <c r="AB827" s="208">
        <v>1.21</v>
      </c>
      <c r="AC827" s="208">
        <v>2.1949999999999998</v>
      </c>
      <c r="AD827" s="208">
        <v>2.81</v>
      </c>
      <c r="AE827" s="208">
        <v>3.3540000000000001</v>
      </c>
      <c r="AF827" s="208">
        <v>2.6989999999999998</v>
      </c>
      <c r="AG827" s="208">
        <v>1.583</v>
      </c>
      <c r="AH827" s="208">
        <v>1.2490000000000001</v>
      </c>
      <c r="AI827" s="208">
        <v>0.9</v>
      </c>
      <c r="AJ827" s="24"/>
      <c r="AK827" s="24"/>
      <c r="AL827" s="24"/>
      <c r="AM827" s="24"/>
      <c r="AN827" s="208">
        <v>1.538</v>
      </c>
      <c r="AO827" s="208">
        <v>2.1890000000000001</v>
      </c>
      <c r="AP827" s="208">
        <v>3.137</v>
      </c>
      <c r="AQ827" s="208">
        <v>3.2029999999999998</v>
      </c>
      <c r="AR827" s="208">
        <v>2.6579999999999999</v>
      </c>
      <c r="AS827" s="208">
        <v>2.4239999999999999</v>
      </c>
      <c r="AT827" s="208">
        <v>1.4550000000000001</v>
      </c>
      <c r="AU827" s="208">
        <v>0.998</v>
      </c>
      <c r="AV827" s="24"/>
      <c r="AW827" s="24"/>
      <c r="AX827" s="24"/>
      <c r="AY827" s="208">
        <v>0.60599999999999998</v>
      </c>
      <c r="AZ827" s="208">
        <v>0.84399999999999997</v>
      </c>
      <c r="BA827" s="208">
        <v>1.677</v>
      </c>
      <c r="BB827" s="21">
        <f t="shared" si="138"/>
        <v>9.7390000000000008</v>
      </c>
      <c r="BC827" s="18"/>
      <c r="BD827" s="22">
        <f t="shared" si="135"/>
        <v>13.090053763440862</v>
      </c>
      <c r="BE827" s="21"/>
      <c r="BG827" s="10"/>
      <c r="BH827" s="21">
        <f t="shared" si="136"/>
        <v>0</v>
      </c>
      <c r="BI827" s="22">
        <f t="shared" si="136"/>
        <v>9.7389999999999994E-3</v>
      </c>
      <c r="BJ827" s="21"/>
      <c r="BK827" s="21">
        <v>0</v>
      </c>
      <c r="BL827" s="22">
        <v>2.9217E-2</v>
      </c>
      <c r="BM827" s="21"/>
      <c r="BN827" s="21">
        <f t="shared" si="137"/>
        <v>0</v>
      </c>
      <c r="BO827" s="22">
        <f t="shared" si="137"/>
        <v>0.116868</v>
      </c>
      <c r="BP827" s="21">
        <f t="shared" si="137"/>
        <v>0</v>
      </c>
    </row>
    <row r="828" spans="1:68" ht="11.1" hidden="1" customHeight="1" outlineLevel="1" collapsed="1" x14ac:dyDescent="0.2">
      <c r="A828" s="10"/>
      <c r="B828" s="18"/>
      <c r="C828" s="18"/>
      <c r="D828" s="18"/>
      <c r="E828" s="19" t="s">
        <v>732</v>
      </c>
      <c r="F828" s="20"/>
      <c r="G828" s="20"/>
      <c r="H828" s="209">
        <v>14.409000000000001</v>
      </c>
      <c r="I828" s="240">
        <v>2.0369999999999999</v>
      </c>
      <c r="J828" s="240"/>
      <c r="K828" s="209">
        <v>1.0089999999999999</v>
      </c>
      <c r="L828" s="209">
        <v>0.27500000000000002</v>
      </c>
      <c r="M828" s="20"/>
      <c r="N828" s="20"/>
      <c r="O828" s="209">
        <v>0.7</v>
      </c>
      <c r="P828" s="209">
        <v>0.98499999999999999</v>
      </c>
      <c r="Q828" s="209">
        <v>2.452</v>
      </c>
      <c r="R828" s="209">
        <v>2.7109999999999999</v>
      </c>
      <c r="S828" s="209">
        <v>3.2959999999999998</v>
      </c>
      <c r="T828" s="209">
        <v>2.81</v>
      </c>
      <c r="U828" s="209">
        <v>2.0489999999999999</v>
      </c>
      <c r="V828" s="209">
        <v>1.292</v>
      </c>
      <c r="W828" s="209">
        <v>0.61299999999999999</v>
      </c>
      <c r="X828" s="209">
        <v>0.13300000000000001</v>
      </c>
      <c r="Y828" s="209">
        <v>5.8999999999999997E-2</v>
      </c>
      <c r="Z828" s="20"/>
      <c r="AA828" s="209">
        <v>0.23699999999999999</v>
      </c>
      <c r="AB828" s="209">
        <v>1.194</v>
      </c>
      <c r="AC828" s="209">
        <v>2.3959999999999999</v>
      </c>
      <c r="AD828" s="209">
        <v>2.7679999999999998</v>
      </c>
      <c r="AE828" s="209">
        <v>2.7570000000000001</v>
      </c>
      <c r="AF828" s="209">
        <v>3.258</v>
      </c>
      <c r="AG828" s="209">
        <v>1.6839999999999999</v>
      </c>
      <c r="AH828" s="209">
        <v>1.0649999999999999</v>
      </c>
      <c r="AI828" s="209">
        <v>0.7</v>
      </c>
      <c r="AJ828" s="209">
        <v>0.247</v>
      </c>
      <c r="AK828" s="20"/>
      <c r="AL828" s="209">
        <v>0.22</v>
      </c>
      <c r="AM828" s="209">
        <v>0.621</v>
      </c>
      <c r="AN828" s="209">
        <v>0.26400000000000001</v>
      </c>
      <c r="AO828" s="209">
        <v>3.7530000000000001</v>
      </c>
      <c r="AP828" s="209">
        <v>2.8010000000000002</v>
      </c>
      <c r="AQ828" s="209">
        <v>3.8180000000000001</v>
      </c>
      <c r="AR828" s="209">
        <v>3.0859999999999999</v>
      </c>
      <c r="AS828" s="209">
        <v>3.0720000000000001</v>
      </c>
      <c r="AT828" s="209">
        <v>1.252</v>
      </c>
      <c r="AU828" s="209">
        <v>0.749</v>
      </c>
      <c r="AV828" s="209">
        <v>0.28899999999999998</v>
      </c>
      <c r="AW828" s="20"/>
      <c r="AX828" s="20"/>
      <c r="AY828" s="20"/>
      <c r="AZ828" s="20"/>
      <c r="BA828" s="20"/>
      <c r="BB828" s="21">
        <f t="shared" si="138"/>
        <v>14.409000000000001</v>
      </c>
      <c r="BC828" s="61">
        <f>BD828</f>
        <v>19.366935483870968</v>
      </c>
      <c r="BD828" s="22">
        <f t="shared" si="135"/>
        <v>19.366935483870968</v>
      </c>
      <c r="BE828" s="21">
        <f>BC828-BD828</f>
        <v>0</v>
      </c>
      <c r="BF828" s="2">
        <v>11</v>
      </c>
      <c r="BG828" s="10">
        <v>6</v>
      </c>
      <c r="BH828" s="21">
        <f t="shared" si="136"/>
        <v>1.4409E-2</v>
      </c>
      <c r="BI828" s="22">
        <f t="shared" si="136"/>
        <v>1.4409E-2</v>
      </c>
      <c r="BJ828" s="21">
        <f>BH828-BI828</f>
        <v>0</v>
      </c>
      <c r="BK828" s="21">
        <v>4.3227000000000002E-2</v>
      </c>
      <c r="BL828" s="22">
        <v>4.3227000000000002E-2</v>
      </c>
      <c r="BM828" s="21">
        <v>0</v>
      </c>
      <c r="BN828" s="21">
        <f t="shared" si="137"/>
        <v>0.17290800000000001</v>
      </c>
      <c r="BO828" s="22">
        <f t="shared" si="137"/>
        <v>0.17290800000000001</v>
      </c>
      <c r="BP828" s="21">
        <f t="shared" si="137"/>
        <v>0</v>
      </c>
    </row>
    <row r="829" spans="1:68" ht="11.1" hidden="1" customHeight="1" outlineLevel="2" x14ac:dyDescent="0.2">
      <c r="A829" s="10"/>
      <c r="B829" s="18"/>
      <c r="C829" s="18"/>
      <c r="D829" s="18"/>
      <c r="E829" s="23" t="s">
        <v>733</v>
      </c>
      <c r="F829" s="24"/>
      <c r="G829" s="24"/>
      <c r="H829" s="208">
        <v>14.409000000000001</v>
      </c>
      <c r="I829" s="239">
        <v>2.0369999999999999</v>
      </c>
      <c r="J829" s="239"/>
      <c r="K829" s="208">
        <v>1.0089999999999999</v>
      </c>
      <c r="L829" s="208">
        <v>0.27500000000000002</v>
      </c>
      <c r="M829" s="24"/>
      <c r="N829" s="24"/>
      <c r="O829" s="208">
        <v>0.7</v>
      </c>
      <c r="P829" s="208">
        <v>0.98499999999999999</v>
      </c>
      <c r="Q829" s="208">
        <v>2.452</v>
      </c>
      <c r="R829" s="208">
        <v>2.7109999999999999</v>
      </c>
      <c r="S829" s="208">
        <v>3.2959999999999998</v>
      </c>
      <c r="T829" s="208">
        <v>2.81</v>
      </c>
      <c r="U829" s="208">
        <v>2.0489999999999999</v>
      </c>
      <c r="V829" s="208">
        <v>1.292</v>
      </c>
      <c r="W829" s="208">
        <v>0.61299999999999999</v>
      </c>
      <c r="X829" s="208">
        <v>0.13300000000000001</v>
      </c>
      <c r="Y829" s="208">
        <v>5.8999999999999997E-2</v>
      </c>
      <c r="Z829" s="24"/>
      <c r="AA829" s="208">
        <v>0.23699999999999999</v>
      </c>
      <c r="AB829" s="208">
        <v>1.194</v>
      </c>
      <c r="AC829" s="208">
        <v>2.3959999999999999</v>
      </c>
      <c r="AD829" s="208">
        <v>2.7679999999999998</v>
      </c>
      <c r="AE829" s="208">
        <v>2.7570000000000001</v>
      </c>
      <c r="AF829" s="208">
        <v>3.258</v>
      </c>
      <c r="AG829" s="208">
        <v>1.6839999999999999</v>
      </c>
      <c r="AH829" s="208">
        <v>1.0649999999999999</v>
      </c>
      <c r="AI829" s="208">
        <v>0.7</v>
      </c>
      <c r="AJ829" s="208">
        <v>0.247</v>
      </c>
      <c r="AK829" s="24"/>
      <c r="AL829" s="208">
        <v>0.22</v>
      </c>
      <c r="AM829" s="208">
        <v>0.621</v>
      </c>
      <c r="AN829" s="208">
        <v>0.26400000000000001</v>
      </c>
      <c r="AO829" s="208">
        <v>3.7530000000000001</v>
      </c>
      <c r="AP829" s="208">
        <v>2.8010000000000002</v>
      </c>
      <c r="AQ829" s="208">
        <v>3.8180000000000001</v>
      </c>
      <c r="AR829" s="208">
        <v>3.0859999999999999</v>
      </c>
      <c r="AS829" s="208">
        <v>3.0720000000000001</v>
      </c>
      <c r="AT829" s="208">
        <v>1.252</v>
      </c>
      <c r="AU829" s="208">
        <v>0.749</v>
      </c>
      <c r="AV829" s="208">
        <v>0.28899999999999998</v>
      </c>
      <c r="AW829" s="24"/>
      <c r="AX829" s="24"/>
      <c r="AY829" s="24"/>
      <c r="AZ829" s="24"/>
      <c r="BA829" s="24"/>
      <c r="BB829" s="21">
        <f t="shared" si="138"/>
        <v>14.409000000000001</v>
      </c>
      <c r="BC829" s="18"/>
      <c r="BD829" s="22">
        <f t="shared" si="135"/>
        <v>19.366935483870968</v>
      </c>
      <c r="BE829" s="21"/>
      <c r="BG829" s="10"/>
      <c r="BH829" s="21">
        <f t="shared" si="136"/>
        <v>0</v>
      </c>
      <c r="BI829" s="22">
        <f t="shared" si="136"/>
        <v>1.4409E-2</v>
      </c>
      <c r="BJ829" s="21"/>
      <c r="BK829" s="21">
        <v>0</v>
      </c>
      <c r="BL829" s="22">
        <v>4.3227000000000002E-2</v>
      </c>
      <c r="BM829" s="21"/>
      <c r="BN829" s="21">
        <f t="shared" si="137"/>
        <v>0</v>
      </c>
      <c r="BO829" s="22">
        <f t="shared" si="137"/>
        <v>0.17290800000000001</v>
      </c>
      <c r="BP829" s="21">
        <f t="shared" si="137"/>
        <v>0</v>
      </c>
    </row>
    <row r="830" spans="1:68" ht="11.1" hidden="1" customHeight="1" outlineLevel="1" collapsed="1" x14ac:dyDescent="0.2">
      <c r="A830" s="10"/>
      <c r="B830" s="18"/>
      <c r="C830" s="18"/>
      <c r="D830" s="18"/>
      <c r="E830" s="19" t="s">
        <v>734</v>
      </c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9">
        <v>58.9</v>
      </c>
      <c r="AU830" s="209">
        <v>27.963000000000001</v>
      </c>
      <c r="AV830" s="20"/>
      <c r="AW830" s="20"/>
      <c r="AX830" s="20"/>
      <c r="AY830" s="209">
        <v>14.279</v>
      </c>
      <c r="AZ830" s="209">
        <v>44.741</v>
      </c>
      <c r="BA830" s="209">
        <v>87.153000000000006</v>
      </c>
      <c r="BB830" s="21">
        <f t="shared" si="138"/>
        <v>87.153000000000006</v>
      </c>
      <c r="BC830" s="61">
        <f>BD830</f>
        <v>117.14112903225808</v>
      </c>
      <c r="BD830" s="22">
        <f t="shared" si="135"/>
        <v>117.14112903225808</v>
      </c>
      <c r="BE830" s="21">
        <f>BC830-BD830</f>
        <v>0</v>
      </c>
      <c r="BF830" s="2">
        <v>76</v>
      </c>
      <c r="BG830" s="10">
        <v>5</v>
      </c>
      <c r="BH830" s="21">
        <f t="shared" si="136"/>
        <v>8.7153000000000008E-2</v>
      </c>
      <c r="BI830" s="22">
        <f t="shared" si="136"/>
        <v>8.7153000000000008E-2</v>
      </c>
      <c r="BJ830" s="21">
        <f>BH830-BI830</f>
        <v>0</v>
      </c>
      <c r="BK830" s="21">
        <v>0.261459</v>
      </c>
      <c r="BL830" s="22">
        <v>0.261459</v>
      </c>
      <c r="BM830" s="21">
        <v>0</v>
      </c>
      <c r="BN830" s="21">
        <f t="shared" si="137"/>
        <v>1.045836</v>
      </c>
      <c r="BO830" s="22">
        <f t="shared" si="137"/>
        <v>1.045836</v>
      </c>
      <c r="BP830" s="21">
        <f t="shared" si="137"/>
        <v>0</v>
      </c>
    </row>
    <row r="831" spans="1:68" ht="11.1" hidden="1" customHeight="1" outlineLevel="2" x14ac:dyDescent="0.2">
      <c r="A831" s="10"/>
      <c r="B831" s="18"/>
      <c r="C831" s="18"/>
      <c r="D831" s="18"/>
      <c r="E831" s="23" t="s">
        <v>735</v>
      </c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08">
        <v>58.9</v>
      </c>
      <c r="AU831" s="208">
        <v>27.963000000000001</v>
      </c>
      <c r="AV831" s="24"/>
      <c r="AW831" s="24"/>
      <c r="AX831" s="24"/>
      <c r="AY831" s="208">
        <v>14.279</v>
      </c>
      <c r="AZ831" s="208">
        <v>44.741</v>
      </c>
      <c r="BA831" s="208">
        <v>87.153000000000006</v>
      </c>
      <c r="BB831" s="21">
        <f t="shared" si="138"/>
        <v>87.153000000000006</v>
      </c>
      <c r="BC831" s="18"/>
      <c r="BD831" s="22">
        <f t="shared" si="135"/>
        <v>117.14112903225808</v>
      </c>
      <c r="BE831" s="21"/>
      <c r="BG831" s="10"/>
      <c r="BH831" s="21">
        <f t="shared" si="136"/>
        <v>0</v>
      </c>
      <c r="BI831" s="22">
        <f t="shared" si="136"/>
        <v>8.7153000000000008E-2</v>
      </c>
      <c r="BJ831" s="21"/>
      <c r="BK831" s="21">
        <v>0</v>
      </c>
      <c r="BL831" s="22">
        <v>0.261459</v>
      </c>
      <c r="BM831" s="21"/>
      <c r="BN831" s="21">
        <f t="shared" si="137"/>
        <v>0</v>
      </c>
      <c r="BO831" s="22">
        <f t="shared" si="137"/>
        <v>1.045836</v>
      </c>
      <c r="BP831" s="21">
        <f t="shared" si="137"/>
        <v>0</v>
      </c>
    </row>
    <row r="832" spans="1:68" ht="11.1" hidden="1" customHeight="1" outlineLevel="1" collapsed="1" x14ac:dyDescent="0.2">
      <c r="A832" s="10"/>
      <c r="B832" s="18"/>
      <c r="C832" s="18"/>
      <c r="D832" s="18"/>
      <c r="E832" s="19" t="s">
        <v>30</v>
      </c>
      <c r="F832" s="207">
        <v>2315.4</v>
      </c>
      <c r="G832" s="207">
        <v>1841.9</v>
      </c>
      <c r="H832" s="207">
        <v>1584.3</v>
      </c>
      <c r="I832" s="236">
        <v>1068.278</v>
      </c>
      <c r="J832" s="236"/>
      <c r="K832" s="209">
        <v>548.29499999999996</v>
      </c>
      <c r="L832" s="209">
        <v>81.712000000000003</v>
      </c>
      <c r="M832" s="209">
        <v>79.131</v>
      </c>
      <c r="N832" s="209">
        <v>86.405000000000001</v>
      </c>
      <c r="O832" s="209">
        <v>620.322</v>
      </c>
      <c r="P832" s="207">
        <v>1196.1790000000001</v>
      </c>
      <c r="Q832" s="207">
        <v>1812.703</v>
      </c>
      <c r="R832" s="207">
        <v>1961.56</v>
      </c>
      <c r="S832" s="207">
        <v>2911.4760000000001</v>
      </c>
      <c r="T832" s="207">
        <v>2156.8249999999998</v>
      </c>
      <c r="U832" s="207">
        <v>1485.7860000000001</v>
      </c>
      <c r="V832" s="209">
        <v>840.44299999999998</v>
      </c>
      <c r="W832" s="209">
        <v>528.11</v>
      </c>
      <c r="X832" s="209">
        <v>104.093</v>
      </c>
      <c r="Y832" s="209">
        <v>97.064999999999998</v>
      </c>
      <c r="Z832" s="209">
        <v>82.602000000000004</v>
      </c>
      <c r="AA832" s="207">
        <v>-1128.7619999999999</v>
      </c>
      <c r="AB832" s="207">
        <v>1147.607</v>
      </c>
      <c r="AC832" s="207">
        <v>1869.4559999999999</v>
      </c>
      <c r="AD832" s="207">
        <v>2401.96</v>
      </c>
      <c r="AE832" s="207">
        <v>2261.5720000000001</v>
      </c>
      <c r="AF832" s="207">
        <v>1857.5519999999999</v>
      </c>
      <c r="AG832" s="207">
        <v>1267.587</v>
      </c>
      <c r="AH832" s="209">
        <v>851.92499999999995</v>
      </c>
      <c r="AI832" s="209">
        <v>563.77</v>
      </c>
      <c r="AJ832" s="209">
        <v>104.411</v>
      </c>
      <c r="AK832" s="209">
        <v>86.864999999999995</v>
      </c>
      <c r="AL832" s="209">
        <v>92.010999999999996</v>
      </c>
      <c r="AM832" s="209">
        <v>549.63599999999997</v>
      </c>
      <c r="AN832" s="207">
        <v>1085.441</v>
      </c>
      <c r="AO832" s="207">
        <v>1925.39</v>
      </c>
      <c r="AP832" s="207">
        <v>2379.4050000000002</v>
      </c>
      <c r="AQ832" s="207">
        <v>2334.3870000000002</v>
      </c>
      <c r="AR832" s="207">
        <v>1914.104</v>
      </c>
      <c r="AS832" s="207">
        <v>1647.029</v>
      </c>
      <c r="AT832" s="209">
        <v>937.226</v>
      </c>
      <c r="AU832" s="209">
        <v>517.59299999999996</v>
      </c>
      <c r="AV832" s="209">
        <v>105.47499999999999</v>
      </c>
      <c r="AW832" s="209">
        <v>94.585999999999999</v>
      </c>
      <c r="AX832" s="209">
        <v>96.614999999999995</v>
      </c>
      <c r="AY832" s="209">
        <v>523.57100000000003</v>
      </c>
      <c r="AZ832" s="209">
        <v>937.88900000000001</v>
      </c>
      <c r="BA832" s="207">
        <v>1566.9870000000001</v>
      </c>
      <c r="BB832" s="21">
        <f>SUM(BB833:BB855)</f>
        <v>3278.5099999999989</v>
      </c>
      <c r="BC832" s="18">
        <v>5955.76</v>
      </c>
      <c r="BD832" s="22">
        <f t="shared" si="135"/>
        <v>4406.5994623655906</v>
      </c>
      <c r="BE832" s="21">
        <f>BC832-BD832</f>
        <v>1549.1605376344096</v>
      </c>
      <c r="BF832" s="2">
        <v>5955.76</v>
      </c>
      <c r="BG832" s="10">
        <v>3</v>
      </c>
      <c r="BH832" s="21">
        <f t="shared" si="136"/>
        <v>4.4310854399999995</v>
      </c>
      <c r="BI832" s="22">
        <f t="shared" si="136"/>
        <v>3.2785099999999994</v>
      </c>
      <c r="BJ832" s="21">
        <f>BH832-BI832</f>
        <v>1.1525754400000001</v>
      </c>
      <c r="BK832" s="21">
        <v>13.293256319999998</v>
      </c>
      <c r="BL832" s="22">
        <v>9.8355299999999986</v>
      </c>
      <c r="BM832" s="21">
        <v>3.457726319999999</v>
      </c>
      <c r="BN832" s="21">
        <f t="shared" si="137"/>
        <v>53.17302527999999</v>
      </c>
      <c r="BO832" s="22">
        <f t="shared" si="137"/>
        <v>39.342119999999994</v>
      </c>
      <c r="BP832" s="21">
        <f t="shared" si="137"/>
        <v>13.830905279999996</v>
      </c>
    </row>
    <row r="833" spans="1:68" ht="11.1" hidden="1" customHeight="1" outlineLevel="2" x14ac:dyDescent="0.2">
      <c r="A833" s="10"/>
      <c r="B833" s="18"/>
      <c r="C833" s="18"/>
      <c r="D833" s="18"/>
      <c r="E833" s="23" t="s">
        <v>736</v>
      </c>
      <c r="F833" s="208">
        <v>47</v>
      </c>
      <c r="G833" s="208">
        <v>37.799999999999997</v>
      </c>
      <c r="H833" s="208">
        <v>31.7</v>
      </c>
      <c r="I833" s="239">
        <v>22.195</v>
      </c>
      <c r="J833" s="239"/>
      <c r="K833" s="208">
        <v>12.215</v>
      </c>
      <c r="L833" s="208">
        <v>5.42</v>
      </c>
      <c r="M833" s="208">
        <v>4.4820000000000002</v>
      </c>
      <c r="N833" s="208">
        <v>5.9160000000000004</v>
      </c>
      <c r="O833" s="208">
        <v>16.193000000000001</v>
      </c>
      <c r="P833" s="208">
        <v>23.677</v>
      </c>
      <c r="Q833" s="208">
        <v>31.832999999999998</v>
      </c>
      <c r="R833" s="208">
        <v>39.424999999999997</v>
      </c>
      <c r="S833" s="208">
        <v>55.857999999999997</v>
      </c>
      <c r="T833" s="208">
        <v>40.136000000000003</v>
      </c>
      <c r="U833" s="208">
        <v>25.498999999999999</v>
      </c>
      <c r="V833" s="208">
        <v>14.504</v>
      </c>
      <c r="W833" s="208">
        <v>9.0709999999999997</v>
      </c>
      <c r="X833" s="208">
        <v>3.294</v>
      </c>
      <c r="Y833" s="208">
        <v>1.3380000000000001</v>
      </c>
      <c r="Z833" s="208">
        <v>0.64</v>
      </c>
      <c r="AA833" s="208">
        <v>-2.5409999999999999</v>
      </c>
      <c r="AB833" s="208">
        <v>22.524000000000001</v>
      </c>
      <c r="AC833" s="208">
        <v>34.728999999999999</v>
      </c>
      <c r="AD833" s="208">
        <v>49.472999999999999</v>
      </c>
      <c r="AE833" s="208">
        <v>46.719000000000001</v>
      </c>
      <c r="AF833" s="208">
        <v>37.744999999999997</v>
      </c>
      <c r="AG833" s="208">
        <v>26.082000000000001</v>
      </c>
      <c r="AH833" s="208">
        <v>21.544</v>
      </c>
      <c r="AI833" s="208">
        <v>14.419</v>
      </c>
      <c r="AJ833" s="208">
        <v>4.931</v>
      </c>
      <c r="AK833" s="208">
        <v>3.4140000000000001</v>
      </c>
      <c r="AL833" s="208">
        <v>3.5070000000000001</v>
      </c>
      <c r="AM833" s="208">
        <v>13.384</v>
      </c>
      <c r="AN833" s="208">
        <v>21.518999999999998</v>
      </c>
      <c r="AO833" s="208">
        <v>38.256</v>
      </c>
      <c r="AP833" s="208">
        <v>46.779000000000003</v>
      </c>
      <c r="AQ833" s="208">
        <v>44.531999999999996</v>
      </c>
      <c r="AR833" s="208">
        <v>36.927</v>
      </c>
      <c r="AS833" s="208">
        <v>30.992999999999999</v>
      </c>
      <c r="AT833" s="208">
        <v>18.163</v>
      </c>
      <c r="AU833" s="208">
        <v>10.667999999999999</v>
      </c>
      <c r="AV833" s="208">
        <v>3.59</v>
      </c>
      <c r="AW833" s="208">
        <v>3.0859999999999999</v>
      </c>
      <c r="AX833" s="208">
        <v>3.9470000000000001</v>
      </c>
      <c r="AY833" s="208">
        <v>14.534000000000001</v>
      </c>
      <c r="AZ833" s="208">
        <v>21.22</v>
      </c>
      <c r="BA833" s="208">
        <v>29.565000000000001</v>
      </c>
      <c r="BB833" s="21">
        <f t="shared" si="138"/>
        <v>55.857999999999997</v>
      </c>
      <c r="BC833" s="18"/>
      <c r="BD833" s="22">
        <f t="shared" si="135"/>
        <v>75.077956989247312</v>
      </c>
      <c r="BE833" s="21"/>
      <c r="BG833" s="10"/>
      <c r="BH833" s="21">
        <f t="shared" si="136"/>
        <v>0</v>
      </c>
      <c r="BI833" s="22">
        <f t="shared" si="136"/>
        <v>5.5857999999999998E-2</v>
      </c>
      <c r="BJ833" s="21"/>
      <c r="BK833" s="21">
        <v>0</v>
      </c>
      <c r="BL833" s="22">
        <v>0.167574</v>
      </c>
      <c r="BM833" s="21"/>
      <c r="BN833" s="21">
        <f t="shared" si="137"/>
        <v>0</v>
      </c>
      <c r="BO833" s="22">
        <f t="shared" si="137"/>
        <v>0.670296</v>
      </c>
      <c r="BP833" s="21">
        <f t="shared" si="137"/>
        <v>0</v>
      </c>
    </row>
    <row r="834" spans="1:68" ht="11.1" hidden="1" customHeight="1" outlineLevel="2" x14ac:dyDescent="0.2">
      <c r="A834" s="10"/>
      <c r="B834" s="18"/>
      <c r="C834" s="18"/>
      <c r="D834" s="18"/>
      <c r="E834" s="23" t="s">
        <v>737</v>
      </c>
      <c r="F834" s="208">
        <v>86.5</v>
      </c>
      <c r="G834" s="208">
        <v>73.7</v>
      </c>
      <c r="H834" s="208">
        <v>69.3</v>
      </c>
      <c r="I834" s="239">
        <v>49.292000000000002</v>
      </c>
      <c r="J834" s="239"/>
      <c r="K834" s="208">
        <v>17.814</v>
      </c>
      <c r="L834" s="24"/>
      <c r="M834" s="24"/>
      <c r="N834" s="24"/>
      <c r="O834" s="208">
        <v>21.221</v>
      </c>
      <c r="P834" s="208">
        <v>49.180999999999997</v>
      </c>
      <c r="Q834" s="208">
        <v>77.102999999999994</v>
      </c>
      <c r="R834" s="208">
        <v>80.81</v>
      </c>
      <c r="S834" s="208">
        <v>65.284999999999997</v>
      </c>
      <c r="T834" s="208">
        <v>48.584000000000003</v>
      </c>
      <c r="U834" s="208">
        <v>43.162999999999997</v>
      </c>
      <c r="V834" s="208">
        <v>26.434999999999999</v>
      </c>
      <c r="W834" s="208">
        <v>15.253</v>
      </c>
      <c r="X834" s="24"/>
      <c r="Y834" s="24"/>
      <c r="Z834" s="24"/>
      <c r="AA834" s="208">
        <v>-125.35</v>
      </c>
      <c r="AB834" s="208">
        <v>38.582999999999998</v>
      </c>
      <c r="AC834" s="208">
        <v>45.832000000000001</v>
      </c>
      <c r="AD834" s="208">
        <v>52.456000000000003</v>
      </c>
      <c r="AE834" s="208">
        <v>50.345999999999997</v>
      </c>
      <c r="AF834" s="208">
        <v>40.502000000000002</v>
      </c>
      <c r="AG834" s="208">
        <v>32.331000000000003</v>
      </c>
      <c r="AH834" s="208">
        <v>25.545000000000002</v>
      </c>
      <c r="AI834" s="208">
        <v>15.489000000000001</v>
      </c>
      <c r="AJ834" s="24"/>
      <c r="AK834" s="24"/>
      <c r="AL834" s="24"/>
      <c r="AM834" s="208">
        <v>16.48</v>
      </c>
      <c r="AN834" s="208">
        <v>30.85</v>
      </c>
      <c r="AO834" s="208">
        <v>45.082000000000001</v>
      </c>
      <c r="AP834" s="208">
        <v>46.3</v>
      </c>
      <c r="AQ834" s="208">
        <v>46.091999999999999</v>
      </c>
      <c r="AR834" s="208">
        <v>39.832999999999998</v>
      </c>
      <c r="AS834" s="208">
        <v>37.488</v>
      </c>
      <c r="AT834" s="208">
        <v>26.314</v>
      </c>
      <c r="AU834" s="208">
        <v>14.356999999999999</v>
      </c>
      <c r="AV834" s="24"/>
      <c r="AW834" s="24"/>
      <c r="AX834" s="24"/>
      <c r="AY834" s="208">
        <v>15.295</v>
      </c>
      <c r="AZ834" s="208">
        <v>23.117999999999999</v>
      </c>
      <c r="BA834" s="208">
        <v>32.767000000000003</v>
      </c>
      <c r="BB834" s="21">
        <f t="shared" si="138"/>
        <v>86.5</v>
      </c>
      <c r="BC834" s="18"/>
      <c r="BD834" s="22">
        <f t="shared" si="135"/>
        <v>116.26344086021506</v>
      </c>
      <c r="BE834" s="21"/>
      <c r="BG834" s="10"/>
      <c r="BH834" s="21">
        <f t="shared" si="136"/>
        <v>0</v>
      </c>
      <c r="BI834" s="22">
        <f t="shared" si="136"/>
        <v>8.6499999999999994E-2</v>
      </c>
      <c r="BJ834" s="21"/>
      <c r="BK834" s="21">
        <v>0</v>
      </c>
      <c r="BL834" s="22">
        <v>0.25949999999999995</v>
      </c>
      <c r="BM834" s="21"/>
      <c r="BN834" s="21">
        <f t="shared" si="137"/>
        <v>0</v>
      </c>
      <c r="BO834" s="22">
        <f t="shared" si="137"/>
        <v>1.0379999999999998</v>
      </c>
      <c r="BP834" s="21">
        <f t="shared" si="137"/>
        <v>0</v>
      </c>
    </row>
    <row r="835" spans="1:68" ht="11.1" hidden="1" customHeight="1" outlineLevel="2" x14ac:dyDescent="0.2">
      <c r="A835" s="10"/>
      <c r="B835" s="18"/>
      <c r="C835" s="18"/>
      <c r="D835" s="18"/>
      <c r="E835" s="23" t="s">
        <v>738</v>
      </c>
      <c r="F835" s="208">
        <v>122.6</v>
      </c>
      <c r="G835" s="208">
        <v>100.6</v>
      </c>
      <c r="H835" s="208">
        <v>103.6</v>
      </c>
      <c r="I835" s="239">
        <v>76.076999999999998</v>
      </c>
      <c r="J835" s="239"/>
      <c r="K835" s="208">
        <v>26.11</v>
      </c>
      <c r="L835" s="24"/>
      <c r="M835" s="24"/>
      <c r="N835" s="208">
        <v>2.7440000000000002</v>
      </c>
      <c r="O835" s="208">
        <v>68.849000000000004</v>
      </c>
      <c r="P835" s="208">
        <v>87.637</v>
      </c>
      <c r="Q835" s="208">
        <v>138.542</v>
      </c>
      <c r="R835" s="208">
        <v>74.837000000000003</v>
      </c>
      <c r="S835" s="208">
        <v>160.976</v>
      </c>
      <c r="T835" s="208">
        <v>94.581999999999994</v>
      </c>
      <c r="U835" s="208">
        <v>38.152999999999999</v>
      </c>
      <c r="V835" s="208">
        <v>0.64900000000000002</v>
      </c>
      <c r="W835" s="24"/>
      <c r="X835" s="24"/>
      <c r="Y835" s="24"/>
      <c r="Z835" s="24"/>
      <c r="AA835" s="208">
        <v>-40.802999999999997</v>
      </c>
      <c r="AB835" s="208">
        <v>15.859</v>
      </c>
      <c r="AC835" s="208">
        <v>62.195</v>
      </c>
      <c r="AD835" s="208">
        <v>71.387</v>
      </c>
      <c r="AE835" s="208">
        <v>69.846999999999994</v>
      </c>
      <c r="AF835" s="208">
        <v>85.049000000000007</v>
      </c>
      <c r="AG835" s="208">
        <v>19.844000000000001</v>
      </c>
      <c r="AH835" s="24"/>
      <c r="AI835" s="24"/>
      <c r="AJ835" s="24"/>
      <c r="AK835" s="208">
        <v>11.997999999999999</v>
      </c>
      <c r="AL835" s="208">
        <v>13.603</v>
      </c>
      <c r="AM835" s="208">
        <v>60.371000000000002</v>
      </c>
      <c r="AN835" s="208">
        <v>95.757000000000005</v>
      </c>
      <c r="AO835" s="208">
        <v>137.33600000000001</v>
      </c>
      <c r="AP835" s="208">
        <v>153.922</v>
      </c>
      <c r="AQ835" s="208">
        <v>140.387</v>
      </c>
      <c r="AR835" s="208">
        <v>117.568</v>
      </c>
      <c r="AS835" s="208">
        <v>58.441000000000003</v>
      </c>
      <c r="AT835" s="208">
        <v>41.204999999999998</v>
      </c>
      <c r="AU835" s="208">
        <v>36.692999999999998</v>
      </c>
      <c r="AV835" s="208">
        <v>14.353999999999999</v>
      </c>
      <c r="AW835" s="208">
        <v>11.994999999999999</v>
      </c>
      <c r="AX835" s="208">
        <v>10.188000000000001</v>
      </c>
      <c r="AY835" s="208">
        <v>45.061999999999998</v>
      </c>
      <c r="AZ835" s="208">
        <v>71.524000000000001</v>
      </c>
      <c r="BA835" s="208">
        <v>115.214</v>
      </c>
      <c r="BB835" s="21">
        <f t="shared" si="138"/>
        <v>160.976</v>
      </c>
      <c r="BC835" s="18"/>
      <c r="BD835" s="22">
        <f t="shared" si="135"/>
        <v>216.36559139784947</v>
      </c>
      <c r="BE835" s="21"/>
      <c r="BG835" s="10"/>
      <c r="BH835" s="21">
        <f t="shared" si="136"/>
        <v>0</v>
      </c>
      <c r="BI835" s="22">
        <f t="shared" si="136"/>
        <v>0.16097600000000001</v>
      </c>
      <c r="BJ835" s="21"/>
      <c r="BK835" s="21">
        <v>0</v>
      </c>
      <c r="BL835" s="22">
        <v>0.48292800000000002</v>
      </c>
      <c r="BM835" s="21"/>
      <c r="BN835" s="21">
        <f t="shared" si="137"/>
        <v>0</v>
      </c>
      <c r="BO835" s="22">
        <f t="shared" si="137"/>
        <v>1.9317120000000001</v>
      </c>
      <c r="BP835" s="21">
        <f t="shared" si="137"/>
        <v>0</v>
      </c>
    </row>
    <row r="836" spans="1:68" ht="11.1" hidden="1" customHeight="1" outlineLevel="2" x14ac:dyDescent="0.2">
      <c r="A836" s="10"/>
      <c r="B836" s="18"/>
      <c r="C836" s="18"/>
      <c r="D836" s="18"/>
      <c r="E836" s="23" t="s">
        <v>739</v>
      </c>
      <c r="F836" s="208">
        <v>74.599999999999994</v>
      </c>
      <c r="G836" s="208">
        <v>59.1</v>
      </c>
      <c r="H836" s="208">
        <v>27.9</v>
      </c>
      <c r="I836" s="239">
        <v>13.927</v>
      </c>
      <c r="J836" s="239"/>
      <c r="K836" s="208">
        <v>13.644</v>
      </c>
      <c r="L836" s="208">
        <v>6.48</v>
      </c>
      <c r="M836" s="208">
        <v>3.41</v>
      </c>
      <c r="N836" s="208">
        <v>1.9890000000000001</v>
      </c>
      <c r="O836" s="24"/>
      <c r="P836" s="208">
        <v>17.939</v>
      </c>
      <c r="Q836" s="208">
        <v>19.899000000000001</v>
      </c>
      <c r="R836" s="208">
        <v>66.346999999999994</v>
      </c>
      <c r="S836" s="208">
        <v>110.42</v>
      </c>
      <c r="T836" s="208">
        <v>86.046000000000006</v>
      </c>
      <c r="U836" s="208">
        <v>104.30800000000001</v>
      </c>
      <c r="V836" s="208">
        <v>78.572999999999993</v>
      </c>
      <c r="W836" s="208">
        <v>50.34</v>
      </c>
      <c r="X836" s="208">
        <v>13.786</v>
      </c>
      <c r="Y836" s="208">
        <v>13.448</v>
      </c>
      <c r="Z836" s="208">
        <v>7.6369999999999996</v>
      </c>
      <c r="AA836" s="208">
        <v>-9.2070000000000007</v>
      </c>
      <c r="AB836" s="208">
        <v>85.582999999999998</v>
      </c>
      <c r="AC836" s="208">
        <v>112.36799999999999</v>
      </c>
      <c r="AD836" s="208">
        <v>165.70599999999999</v>
      </c>
      <c r="AE836" s="208">
        <v>150.989</v>
      </c>
      <c r="AF836" s="208">
        <v>87.125</v>
      </c>
      <c r="AG836" s="208">
        <v>86.138000000000005</v>
      </c>
      <c r="AH836" s="208">
        <v>67.340999999999994</v>
      </c>
      <c r="AI836" s="208">
        <v>43.914999999999999</v>
      </c>
      <c r="AJ836" s="208">
        <v>9.2569999999999997</v>
      </c>
      <c r="AK836" s="24"/>
      <c r="AL836" s="24"/>
      <c r="AM836" s="24"/>
      <c r="AN836" s="24"/>
      <c r="AO836" s="208">
        <v>35.543999999999997</v>
      </c>
      <c r="AP836" s="208">
        <v>86.759</v>
      </c>
      <c r="AQ836" s="208">
        <v>96.481999999999999</v>
      </c>
      <c r="AR836" s="208">
        <v>67.986999999999995</v>
      </c>
      <c r="AS836" s="208">
        <v>82.858000000000004</v>
      </c>
      <c r="AT836" s="208">
        <v>52.853000000000002</v>
      </c>
      <c r="AU836" s="24"/>
      <c r="AV836" s="24"/>
      <c r="AW836" s="24"/>
      <c r="AX836" s="24"/>
      <c r="AY836" s="24"/>
      <c r="AZ836" s="24"/>
      <c r="BA836" s="208">
        <v>17.72</v>
      </c>
      <c r="BB836" s="21">
        <f t="shared" si="138"/>
        <v>165.70599999999999</v>
      </c>
      <c r="BC836" s="18"/>
      <c r="BD836" s="22">
        <f t="shared" si="135"/>
        <v>222.72311827956989</v>
      </c>
      <c r="BE836" s="21"/>
      <c r="BG836" s="10"/>
      <c r="BH836" s="21">
        <f t="shared" si="136"/>
        <v>0</v>
      </c>
      <c r="BI836" s="22">
        <f t="shared" si="136"/>
        <v>0.16570599999999999</v>
      </c>
      <c r="BJ836" s="21"/>
      <c r="BK836" s="21">
        <v>0</v>
      </c>
      <c r="BL836" s="22">
        <v>0.49711799999999995</v>
      </c>
      <c r="BM836" s="21"/>
      <c r="BN836" s="21">
        <f t="shared" si="137"/>
        <v>0</v>
      </c>
      <c r="BO836" s="22">
        <f t="shared" si="137"/>
        <v>1.9884719999999998</v>
      </c>
      <c r="BP836" s="21">
        <f t="shared" si="137"/>
        <v>0</v>
      </c>
    </row>
    <row r="837" spans="1:68" ht="11.1" hidden="1" customHeight="1" outlineLevel="2" x14ac:dyDescent="0.2">
      <c r="A837" s="10"/>
      <c r="B837" s="18"/>
      <c r="C837" s="18"/>
      <c r="D837" s="18"/>
      <c r="E837" s="23" t="s">
        <v>740</v>
      </c>
      <c r="F837" s="208">
        <v>514.9</v>
      </c>
      <c r="G837" s="208">
        <v>409.6</v>
      </c>
      <c r="H837" s="208">
        <v>345.2</v>
      </c>
      <c r="I837" s="239">
        <v>234.11199999999999</v>
      </c>
      <c r="J837" s="239"/>
      <c r="K837" s="208">
        <v>134.57</v>
      </c>
      <c r="L837" s="208">
        <v>27.155000000000001</v>
      </c>
      <c r="M837" s="208">
        <v>24.215</v>
      </c>
      <c r="N837" s="208">
        <v>24.331</v>
      </c>
      <c r="O837" s="208">
        <v>124.3</v>
      </c>
      <c r="P837" s="208">
        <v>262.24</v>
      </c>
      <c r="Q837" s="208">
        <v>414.20499999999998</v>
      </c>
      <c r="R837" s="208">
        <v>519.27099999999996</v>
      </c>
      <c r="S837" s="208">
        <v>668.13900000000001</v>
      </c>
      <c r="T837" s="208">
        <v>496.17200000000003</v>
      </c>
      <c r="U837" s="208">
        <v>305.80700000000002</v>
      </c>
      <c r="V837" s="208">
        <v>189.92699999999999</v>
      </c>
      <c r="W837" s="208">
        <v>118.218</v>
      </c>
      <c r="X837" s="208">
        <v>26.539000000000001</v>
      </c>
      <c r="Y837" s="208">
        <v>21.832000000000001</v>
      </c>
      <c r="Z837" s="208">
        <v>23.529</v>
      </c>
      <c r="AA837" s="208">
        <v>-540.98099999999999</v>
      </c>
      <c r="AB837" s="208">
        <v>263.02</v>
      </c>
      <c r="AC837" s="208">
        <v>458.78100000000001</v>
      </c>
      <c r="AD837" s="208">
        <v>599.70899999999995</v>
      </c>
      <c r="AE837" s="208">
        <v>552.46299999999997</v>
      </c>
      <c r="AF837" s="208">
        <v>445.38099999999997</v>
      </c>
      <c r="AG837" s="208">
        <v>305.02999999999997</v>
      </c>
      <c r="AH837" s="208">
        <v>209.874</v>
      </c>
      <c r="AI837" s="208">
        <v>138.904</v>
      </c>
      <c r="AJ837" s="208">
        <v>26.55</v>
      </c>
      <c r="AK837" s="208">
        <v>20.625</v>
      </c>
      <c r="AL837" s="208">
        <v>18.786999999999999</v>
      </c>
      <c r="AM837" s="208">
        <v>126.718</v>
      </c>
      <c r="AN837" s="208">
        <v>243.55799999999999</v>
      </c>
      <c r="AO837" s="208">
        <v>435.47399999999999</v>
      </c>
      <c r="AP837" s="208">
        <v>559.42999999999995</v>
      </c>
      <c r="AQ837" s="208">
        <v>534.51199999999994</v>
      </c>
      <c r="AR837" s="208">
        <v>433.22</v>
      </c>
      <c r="AS837" s="208">
        <v>364.37299999999999</v>
      </c>
      <c r="AT837" s="208">
        <v>208.79400000000001</v>
      </c>
      <c r="AU837" s="208">
        <v>115.095</v>
      </c>
      <c r="AV837" s="208">
        <v>23.760999999999999</v>
      </c>
      <c r="AW837" s="208">
        <v>23.071999999999999</v>
      </c>
      <c r="AX837" s="208">
        <v>23.616</v>
      </c>
      <c r="AY837" s="208">
        <v>129.68199999999999</v>
      </c>
      <c r="AZ837" s="208">
        <v>227.386</v>
      </c>
      <c r="BA837" s="208">
        <v>375.95400000000001</v>
      </c>
      <c r="BB837" s="21">
        <f t="shared" si="138"/>
        <v>668.13900000000001</v>
      </c>
      <c r="BC837" s="18"/>
      <c r="BD837" s="22">
        <f t="shared" si="135"/>
        <v>898.03629032258061</v>
      </c>
      <c r="BE837" s="21"/>
      <c r="BG837" s="10"/>
      <c r="BH837" s="21">
        <f t="shared" si="136"/>
        <v>0</v>
      </c>
      <c r="BI837" s="22">
        <f t="shared" si="136"/>
        <v>0.66813900000000004</v>
      </c>
      <c r="BJ837" s="21"/>
      <c r="BK837" s="21">
        <v>0</v>
      </c>
      <c r="BL837" s="22">
        <v>2.0044170000000001</v>
      </c>
      <c r="BM837" s="21"/>
      <c r="BN837" s="21">
        <f t="shared" si="137"/>
        <v>0</v>
      </c>
      <c r="BO837" s="22">
        <f t="shared" si="137"/>
        <v>8.0176680000000005</v>
      </c>
      <c r="BP837" s="21">
        <f t="shared" si="137"/>
        <v>0</v>
      </c>
    </row>
    <row r="838" spans="1:68" ht="11.1" hidden="1" customHeight="1" outlineLevel="2" x14ac:dyDescent="0.2">
      <c r="A838" s="10"/>
      <c r="B838" s="18"/>
      <c r="C838" s="18"/>
      <c r="D838" s="18"/>
      <c r="E838" s="23" t="s">
        <v>741</v>
      </c>
      <c r="F838" s="208">
        <v>97.1</v>
      </c>
      <c r="G838" s="208">
        <v>77.7</v>
      </c>
      <c r="H838" s="208">
        <v>69.400000000000006</v>
      </c>
      <c r="I838" s="239">
        <v>54.65</v>
      </c>
      <c r="J838" s="239"/>
      <c r="K838" s="208">
        <v>28.358000000000001</v>
      </c>
      <c r="L838" s="208">
        <v>7.343</v>
      </c>
      <c r="M838" s="208">
        <v>5.2969999999999997</v>
      </c>
      <c r="N838" s="208">
        <v>2.6669999999999998</v>
      </c>
      <c r="O838" s="208">
        <v>38.226999999999997</v>
      </c>
      <c r="P838" s="208">
        <v>63.283999999999999</v>
      </c>
      <c r="Q838" s="208">
        <v>94.995999999999995</v>
      </c>
      <c r="R838" s="208">
        <v>71.069999999999993</v>
      </c>
      <c r="S838" s="208">
        <v>144.399</v>
      </c>
      <c r="T838" s="208">
        <v>108.30800000000001</v>
      </c>
      <c r="U838" s="208">
        <v>79.596000000000004</v>
      </c>
      <c r="V838" s="208">
        <v>50.107999999999997</v>
      </c>
      <c r="W838" s="208">
        <v>36.634</v>
      </c>
      <c r="X838" s="208">
        <v>11.987</v>
      </c>
      <c r="Y838" s="208">
        <v>13.112</v>
      </c>
      <c r="Z838" s="208">
        <v>9.6289999999999996</v>
      </c>
      <c r="AA838" s="208">
        <v>-26.414000000000001</v>
      </c>
      <c r="AB838" s="208">
        <v>64.391000000000005</v>
      </c>
      <c r="AC838" s="208">
        <v>95.896000000000001</v>
      </c>
      <c r="AD838" s="208">
        <v>120.68600000000001</v>
      </c>
      <c r="AE838" s="208">
        <v>117.967</v>
      </c>
      <c r="AF838" s="208">
        <v>98.44</v>
      </c>
      <c r="AG838" s="208">
        <v>69.305999999999997</v>
      </c>
      <c r="AH838" s="208">
        <v>50.82</v>
      </c>
      <c r="AI838" s="208">
        <v>36.209000000000003</v>
      </c>
      <c r="AJ838" s="208">
        <v>11.282</v>
      </c>
      <c r="AK838" s="208">
        <v>7.7960000000000003</v>
      </c>
      <c r="AL838" s="208">
        <v>8.15</v>
      </c>
      <c r="AM838" s="208">
        <v>40.213999999999999</v>
      </c>
      <c r="AN838" s="208">
        <v>62.722000000000001</v>
      </c>
      <c r="AO838" s="208">
        <v>100.179</v>
      </c>
      <c r="AP838" s="208">
        <v>122.574</v>
      </c>
      <c r="AQ838" s="208">
        <v>124.03700000000001</v>
      </c>
      <c r="AR838" s="208">
        <v>103.56</v>
      </c>
      <c r="AS838" s="208">
        <v>92.298000000000002</v>
      </c>
      <c r="AT838" s="208">
        <v>54.304000000000002</v>
      </c>
      <c r="AU838" s="208">
        <v>36.648000000000003</v>
      </c>
      <c r="AV838" s="208">
        <v>14.547000000000001</v>
      </c>
      <c r="AW838" s="208">
        <v>12.596</v>
      </c>
      <c r="AX838" s="208">
        <v>13.417999999999999</v>
      </c>
      <c r="AY838" s="208">
        <v>40.194000000000003</v>
      </c>
      <c r="AZ838" s="208">
        <v>55.804000000000002</v>
      </c>
      <c r="BA838" s="208">
        <v>91.616</v>
      </c>
      <c r="BB838" s="21">
        <f t="shared" si="138"/>
        <v>144.399</v>
      </c>
      <c r="BC838" s="18"/>
      <c r="BD838" s="22">
        <f t="shared" si="135"/>
        <v>194.08467741935485</v>
      </c>
      <c r="BE838" s="21"/>
      <c r="BG838" s="10"/>
      <c r="BH838" s="21">
        <f t="shared" si="136"/>
        <v>0</v>
      </c>
      <c r="BI838" s="22">
        <f t="shared" si="136"/>
        <v>0.144399</v>
      </c>
      <c r="BJ838" s="21"/>
      <c r="BK838" s="21">
        <v>0</v>
      </c>
      <c r="BL838" s="22">
        <v>0.433197</v>
      </c>
      <c r="BM838" s="21"/>
      <c r="BN838" s="21">
        <f t="shared" si="137"/>
        <v>0</v>
      </c>
      <c r="BO838" s="22">
        <f t="shared" si="137"/>
        <v>1.732788</v>
      </c>
      <c r="BP838" s="21">
        <f t="shared" si="137"/>
        <v>0</v>
      </c>
    </row>
    <row r="839" spans="1:68" ht="11.1" hidden="1" customHeight="1" outlineLevel="2" x14ac:dyDescent="0.2">
      <c r="A839" s="10"/>
      <c r="B839" s="18"/>
      <c r="C839" s="18"/>
      <c r="D839" s="18"/>
      <c r="E839" s="23" t="s">
        <v>742</v>
      </c>
      <c r="F839" s="208">
        <v>258.39999999999998</v>
      </c>
      <c r="G839" s="208">
        <v>184.6</v>
      </c>
      <c r="H839" s="208">
        <v>151.30000000000001</v>
      </c>
      <c r="I839" s="239">
        <v>95.686000000000007</v>
      </c>
      <c r="J839" s="239"/>
      <c r="K839" s="208">
        <v>74.385000000000005</v>
      </c>
      <c r="L839" s="208">
        <v>0.81599999999999995</v>
      </c>
      <c r="M839" s="24"/>
      <c r="N839" s="24"/>
      <c r="O839" s="208">
        <v>55.953000000000003</v>
      </c>
      <c r="P839" s="208">
        <v>155.916</v>
      </c>
      <c r="Q839" s="208">
        <v>219.89500000000001</v>
      </c>
      <c r="R839" s="208">
        <v>201.04300000000001</v>
      </c>
      <c r="S839" s="208">
        <v>369.57900000000001</v>
      </c>
      <c r="T839" s="208">
        <v>269.01</v>
      </c>
      <c r="U839" s="208">
        <v>184.202</v>
      </c>
      <c r="V839" s="208">
        <v>76.543999999999997</v>
      </c>
      <c r="W839" s="208">
        <v>50.475999999999999</v>
      </c>
      <c r="X839" s="24"/>
      <c r="Y839" s="24"/>
      <c r="Z839" s="24"/>
      <c r="AA839" s="208">
        <v>-115.598</v>
      </c>
      <c r="AB839" s="208">
        <v>97.811000000000007</v>
      </c>
      <c r="AC839" s="208">
        <v>191.036</v>
      </c>
      <c r="AD839" s="208">
        <v>249.797</v>
      </c>
      <c r="AE839" s="208">
        <v>237.98500000000001</v>
      </c>
      <c r="AF839" s="208">
        <v>196.76400000000001</v>
      </c>
      <c r="AG839" s="208">
        <v>139.98500000000001</v>
      </c>
      <c r="AH839" s="208">
        <v>66.941999999999993</v>
      </c>
      <c r="AI839" s="208">
        <v>43.225000000000001</v>
      </c>
      <c r="AJ839" s="24"/>
      <c r="AK839" s="24"/>
      <c r="AL839" s="24"/>
      <c r="AM839" s="208">
        <v>46.707999999999998</v>
      </c>
      <c r="AN839" s="208">
        <v>116.004</v>
      </c>
      <c r="AO839" s="208">
        <v>184.17</v>
      </c>
      <c r="AP839" s="208">
        <v>232.95</v>
      </c>
      <c r="AQ839" s="208">
        <v>225.953</v>
      </c>
      <c r="AR839" s="208">
        <v>184.131</v>
      </c>
      <c r="AS839" s="208">
        <v>153.84299999999999</v>
      </c>
      <c r="AT839" s="208">
        <v>68.100999999999999</v>
      </c>
      <c r="AU839" s="208">
        <v>36.627000000000002</v>
      </c>
      <c r="AV839" s="24"/>
      <c r="AW839" s="24"/>
      <c r="AX839" s="24"/>
      <c r="AY839" s="24"/>
      <c r="AZ839" s="208">
        <v>83.45</v>
      </c>
      <c r="BA839" s="208">
        <v>154.09299999999999</v>
      </c>
      <c r="BB839" s="21">
        <f t="shared" si="138"/>
        <v>369.57900000000001</v>
      </c>
      <c r="BC839" s="18"/>
      <c r="BD839" s="22">
        <f t="shared" si="135"/>
        <v>496.74596774193549</v>
      </c>
      <c r="BE839" s="21"/>
      <c r="BF839" s="2">
        <v>656.4</v>
      </c>
      <c r="BG839" s="10"/>
      <c r="BH839" s="21">
        <f t="shared" si="136"/>
        <v>0</v>
      </c>
      <c r="BI839" s="22">
        <f t="shared" si="136"/>
        <v>0.36957899999999999</v>
      </c>
      <c r="BJ839" s="21"/>
      <c r="BK839" s="21">
        <v>0</v>
      </c>
      <c r="BL839" s="22">
        <v>1.1087370000000001</v>
      </c>
      <c r="BM839" s="21"/>
      <c r="BN839" s="21">
        <f t="shared" si="137"/>
        <v>0</v>
      </c>
      <c r="BO839" s="22">
        <f t="shared" si="137"/>
        <v>4.4349480000000003</v>
      </c>
      <c r="BP839" s="21">
        <f t="shared" si="137"/>
        <v>0</v>
      </c>
    </row>
    <row r="840" spans="1:68" ht="11.1" hidden="1" customHeight="1" outlineLevel="2" x14ac:dyDescent="0.2">
      <c r="A840" s="10"/>
      <c r="B840" s="18"/>
      <c r="C840" s="18"/>
      <c r="D840" s="18"/>
      <c r="E840" s="23" t="s">
        <v>743</v>
      </c>
      <c r="F840" s="208">
        <v>135.9</v>
      </c>
      <c r="G840" s="208">
        <v>108.7</v>
      </c>
      <c r="H840" s="208">
        <v>91.2</v>
      </c>
      <c r="I840" s="239">
        <v>63.841000000000001</v>
      </c>
      <c r="J840" s="239"/>
      <c r="K840" s="208">
        <v>38.326000000000001</v>
      </c>
      <c r="L840" s="208">
        <v>6.1319999999999997</v>
      </c>
      <c r="M840" s="208">
        <v>6.5860000000000003</v>
      </c>
      <c r="N840" s="208">
        <v>6.9509999999999996</v>
      </c>
      <c r="O840" s="208">
        <v>35.115000000000002</v>
      </c>
      <c r="P840" s="208">
        <v>67.114000000000004</v>
      </c>
      <c r="Q840" s="208">
        <v>100.821</v>
      </c>
      <c r="R840" s="208">
        <v>134.054</v>
      </c>
      <c r="S840" s="208">
        <v>171.28299999999999</v>
      </c>
      <c r="T840" s="208">
        <v>130.84399999999999</v>
      </c>
      <c r="U840" s="208">
        <v>92.088999999999999</v>
      </c>
      <c r="V840" s="208">
        <v>54.89</v>
      </c>
      <c r="W840" s="208">
        <v>33.948999999999998</v>
      </c>
      <c r="X840" s="208">
        <v>6.78</v>
      </c>
      <c r="Y840" s="208">
        <v>6.4340000000000002</v>
      </c>
      <c r="Z840" s="208">
        <v>5.5309999999999997</v>
      </c>
      <c r="AA840" s="208">
        <v>1.542</v>
      </c>
      <c r="AB840" s="208">
        <v>68.784000000000006</v>
      </c>
      <c r="AC840" s="208">
        <v>107.69</v>
      </c>
      <c r="AD840" s="208">
        <v>143.66300000000001</v>
      </c>
      <c r="AE840" s="208">
        <v>136.54599999999999</v>
      </c>
      <c r="AF840" s="208">
        <v>109.879</v>
      </c>
      <c r="AG840" s="208">
        <v>76.893000000000001</v>
      </c>
      <c r="AH840" s="208">
        <v>56.142000000000003</v>
      </c>
      <c r="AI840" s="208">
        <v>40.46</v>
      </c>
      <c r="AJ840" s="208">
        <v>8.6950000000000003</v>
      </c>
      <c r="AK840" s="208">
        <v>6.6920000000000002</v>
      </c>
      <c r="AL840" s="208">
        <v>7.758</v>
      </c>
      <c r="AM840" s="208">
        <v>33.095999999999997</v>
      </c>
      <c r="AN840" s="208">
        <v>45.276000000000003</v>
      </c>
      <c r="AO840" s="208">
        <v>77.668999999999997</v>
      </c>
      <c r="AP840" s="208">
        <v>100.548</v>
      </c>
      <c r="AQ840" s="208">
        <v>98.08</v>
      </c>
      <c r="AR840" s="208">
        <v>78.597999999999999</v>
      </c>
      <c r="AS840" s="208">
        <v>66.805999999999997</v>
      </c>
      <c r="AT840" s="208">
        <v>48.277000000000001</v>
      </c>
      <c r="AU840" s="208">
        <v>25.495999999999999</v>
      </c>
      <c r="AV840" s="208">
        <v>5.3090000000000002</v>
      </c>
      <c r="AW840" s="208">
        <v>4.6559999999999997</v>
      </c>
      <c r="AX840" s="208">
        <v>5.1879999999999997</v>
      </c>
      <c r="AY840" s="208">
        <v>25.914000000000001</v>
      </c>
      <c r="AZ840" s="208">
        <v>36.534999999999997</v>
      </c>
      <c r="BA840" s="208">
        <v>63.084000000000003</v>
      </c>
      <c r="BB840" s="21">
        <f t="shared" si="138"/>
        <v>171.28299999999999</v>
      </c>
      <c r="BC840" s="18"/>
      <c r="BD840" s="22">
        <f t="shared" si="135"/>
        <v>230.21908602150535</v>
      </c>
      <c r="BE840" s="21"/>
      <c r="BG840" s="10"/>
      <c r="BH840" s="21">
        <f t="shared" si="136"/>
        <v>0</v>
      </c>
      <c r="BI840" s="22">
        <f t="shared" si="136"/>
        <v>0.17128299999999999</v>
      </c>
      <c r="BJ840" s="21"/>
      <c r="BK840" s="21">
        <v>0</v>
      </c>
      <c r="BL840" s="22">
        <v>0.513849</v>
      </c>
      <c r="BM840" s="21"/>
      <c r="BN840" s="21">
        <f t="shared" si="137"/>
        <v>0</v>
      </c>
      <c r="BO840" s="22">
        <f t="shared" si="137"/>
        <v>2.055396</v>
      </c>
      <c r="BP840" s="21">
        <f t="shared" si="137"/>
        <v>0</v>
      </c>
    </row>
    <row r="841" spans="1:68" ht="11.1" hidden="1" customHeight="1" outlineLevel="2" x14ac:dyDescent="0.2">
      <c r="A841" s="10"/>
      <c r="B841" s="18"/>
      <c r="C841" s="18"/>
      <c r="D841" s="18"/>
      <c r="E841" s="23" t="s">
        <v>744</v>
      </c>
      <c r="F841" s="208">
        <v>182.5</v>
      </c>
      <c r="G841" s="208">
        <v>133.80000000000001</v>
      </c>
      <c r="H841" s="208">
        <v>133</v>
      </c>
      <c r="I841" s="239">
        <v>73.126000000000005</v>
      </c>
      <c r="J841" s="239"/>
      <c r="K841" s="208">
        <v>24.876999999999999</v>
      </c>
      <c r="L841" s="24"/>
      <c r="M841" s="24"/>
      <c r="N841" s="24"/>
      <c r="O841" s="208">
        <v>22.07</v>
      </c>
      <c r="P841" s="208">
        <v>46.008000000000003</v>
      </c>
      <c r="Q841" s="208">
        <v>72.679000000000002</v>
      </c>
      <c r="R841" s="208">
        <v>102.68</v>
      </c>
      <c r="S841" s="208">
        <v>126.788</v>
      </c>
      <c r="T841" s="208">
        <v>95.635000000000005</v>
      </c>
      <c r="U841" s="208">
        <v>55.561999999999998</v>
      </c>
      <c r="V841" s="208">
        <v>35.718000000000004</v>
      </c>
      <c r="W841" s="208">
        <v>16.727</v>
      </c>
      <c r="X841" s="24"/>
      <c r="Y841" s="24"/>
      <c r="Z841" s="24"/>
      <c r="AA841" s="208">
        <v>-7.5410000000000004</v>
      </c>
      <c r="AB841" s="208">
        <v>45.741</v>
      </c>
      <c r="AC841" s="208">
        <v>83.066000000000003</v>
      </c>
      <c r="AD841" s="208">
        <v>107.214</v>
      </c>
      <c r="AE841" s="208">
        <v>101.72499999999999</v>
      </c>
      <c r="AF841" s="208">
        <v>83.858999999999995</v>
      </c>
      <c r="AG841" s="208">
        <v>55.344999999999999</v>
      </c>
      <c r="AH841" s="208">
        <v>33.862000000000002</v>
      </c>
      <c r="AI841" s="208">
        <v>19.393000000000001</v>
      </c>
      <c r="AJ841" s="24"/>
      <c r="AK841" s="24"/>
      <c r="AL841" s="24"/>
      <c r="AM841" s="208">
        <v>20.143000000000001</v>
      </c>
      <c r="AN841" s="208">
        <v>44.662999999999997</v>
      </c>
      <c r="AO841" s="208">
        <v>93.132999999999996</v>
      </c>
      <c r="AP841" s="208">
        <v>119.524</v>
      </c>
      <c r="AQ841" s="208">
        <v>115.983</v>
      </c>
      <c r="AR841" s="208">
        <v>95.028999999999996</v>
      </c>
      <c r="AS841" s="208">
        <v>105.733</v>
      </c>
      <c r="AT841" s="208">
        <v>40.256</v>
      </c>
      <c r="AU841" s="208">
        <v>12.147</v>
      </c>
      <c r="AV841" s="24"/>
      <c r="AW841" s="24"/>
      <c r="AX841" s="24"/>
      <c r="AY841" s="208">
        <v>21.859000000000002</v>
      </c>
      <c r="AZ841" s="208">
        <v>39.503999999999998</v>
      </c>
      <c r="BA841" s="208">
        <v>72.968999999999994</v>
      </c>
      <c r="BB841" s="21">
        <f t="shared" si="138"/>
        <v>182.5</v>
      </c>
      <c r="BC841" s="18"/>
      <c r="BD841" s="22">
        <f t="shared" si="135"/>
        <v>245.29569892473117</v>
      </c>
      <c r="BE841" s="21"/>
      <c r="BG841" s="10"/>
      <c r="BH841" s="21">
        <f t="shared" si="136"/>
        <v>0</v>
      </c>
      <c r="BI841" s="22">
        <f t="shared" si="136"/>
        <v>0.1825</v>
      </c>
      <c r="BJ841" s="21"/>
      <c r="BK841" s="21">
        <v>0</v>
      </c>
      <c r="BL841" s="22">
        <v>0.54749999999999999</v>
      </c>
      <c r="BM841" s="21"/>
      <c r="BN841" s="21">
        <f t="shared" si="137"/>
        <v>0</v>
      </c>
      <c r="BO841" s="22">
        <f t="shared" si="137"/>
        <v>2.19</v>
      </c>
      <c r="BP841" s="21">
        <f t="shared" si="137"/>
        <v>0</v>
      </c>
    </row>
    <row r="842" spans="1:68" ht="11.1" hidden="1" customHeight="1" outlineLevel="2" x14ac:dyDescent="0.2">
      <c r="A842" s="10"/>
      <c r="B842" s="18"/>
      <c r="C842" s="18"/>
      <c r="D842" s="18"/>
      <c r="E842" s="23" t="s">
        <v>745</v>
      </c>
      <c r="F842" s="208">
        <v>49.3</v>
      </c>
      <c r="G842" s="208">
        <v>38.9</v>
      </c>
      <c r="H842" s="208">
        <v>31.7</v>
      </c>
      <c r="I842" s="239">
        <v>17.091000000000001</v>
      </c>
      <c r="J842" s="239"/>
      <c r="K842" s="208">
        <v>7.5860000000000003</v>
      </c>
      <c r="L842" s="24"/>
      <c r="M842" s="24"/>
      <c r="N842" s="24"/>
      <c r="O842" s="208">
        <v>9.1660000000000004</v>
      </c>
      <c r="P842" s="208">
        <v>20.152000000000001</v>
      </c>
      <c r="Q842" s="208">
        <v>34.970999999999997</v>
      </c>
      <c r="R842" s="208">
        <v>46.512</v>
      </c>
      <c r="S842" s="208">
        <v>63.204999999999998</v>
      </c>
      <c r="T842" s="208">
        <v>44.543999999999997</v>
      </c>
      <c r="U842" s="208">
        <v>27.067</v>
      </c>
      <c r="V842" s="208">
        <v>16.305</v>
      </c>
      <c r="W842" s="208">
        <v>10.253</v>
      </c>
      <c r="X842" s="24"/>
      <c r="Y842" s="208">
        <v>1.768</v>
      </c>
      <c r="Z842" s="208">
        <v>2.8450000000000002</v>
      </c>
      <c r="AA842" s="208">
        <v>-5.3999999999999999E-2</v>
      </c>
      <c r="AB842" s="208">
        <v>20.492000000000001</v>
      </c>
      <c r="AC842" s="208">
        <v>36.389000000000003</v>
      </c>
      <c r="AD842" s="208">
        <v>48.808999999999997</v>
      </c>
      <c r="AE842" s="208">
        <v>45.476999999999997</v>
      </c>
      <c r="AF842" s="208">
        <v>34.110999999999997</v>
      </c>
      <c r="AG842" s="208">
        <v>20.591999999999999</v>
      </c>
      <c r="AH842" s="208">
        <v>12.51</v>
      </c>
      <c r="AI842" s="208">
        <v>9.1300000000000008</v>
      </c>
      <c r="AJ842" s="24"/>
      <c r="AK842" s="24"/>
      <c r="AL842" s="24"/>
      <c r="AM842" s="208">
        <v>11.234999999999999</v>
      </c>
      <c r="AN842" s="208">
        <v>22.652999999999999</v>
      </c>
      <c r="AO842" s="208">
        <v>35.134999999999998</v>
      </c>
      <c r="AP842" s="208">
        <v>43.548000000000002</v>
      </c>
      <c r="AQ842" s="208">
        <v>43.018000000000001</v>
      </c>
      <c r="AR842" s="208">
        <v>35.283999999999999</v>
      </c>
      <c r="AS842" s="208">
        <v>28.690999999999999</v>
      </c>
      <c r="AT842" s="208">
        <v>15.965</v>
      </c>
      <c r="AU842" s="208">
        <v>8.4570000000000007</v>
      </c>
      <c r="AV842" s="208">
        <v>0.28599999999999998</v>
      </c>
      <c r="AW842" s="208">
        <v>2.2090000000000001</v>
      </c>
      <c r="AX842" s="208">
        <v>1.4930000000000001</v>
      </c>
      <c r="AY842" s="208">
        <v>10.997999999999999</v>
      </c>
      <c r="AZ842" s="208">
        <v>16.103000000000002</v>
      </c>
      <c r="BA842" s="208">
        <v>28.968</v>
      </c>
      <c r="BB842" s="21">
        <f t="shared" si="138"/>
        <v>63.204999999999998</v>
      </c>
      <c r="BC842" s="18"/>
      <c r="BD842" s="22">
        <f t="shared" si="135"/>
        <v>84.952956989247312</v>
      </c>
      <c r="BE842" s="21"/>
      <c r="BG842" s="10"/>
      <c r="BH842" s="21">
        <f t="shared" si="136"/>
        <v>0</v>
      </c>
      <c r="BI842" s="22">
        <f t="shared" si="136"/>
        <v>6.3204999999999997E-2</v>
      </c>
      <c r="BJ842" s="21"/>
      <c r="BK842" s="21">
        <v>0</v>
      </c>
      <c r="BL842" s="22">
        <v>0.18961499999999998</v>
      </c>
      <c r="BM842" s="21"/>
      <c r="BN842" s="21">
        <f t="shared" si="137"/>
        <v>0</v>
      </c>
      <c r="BO842" s="22">
        <f t="shared" si="137"/>
        <v>0.75845999999999991</v>
      </c>
      <c r="BP842" s="21">
        <f t="shared" si="137"/>
        <v>0</v>
      </c>
    </row>
    <row r="843" spans="1:68" ht="11.1" hidden="1" customHeight="1" outlineLevel="2" x14ac:dyDescent="0.2">
      <c r="A843" s="10"/>
      <c r="B843" s="18"/>
      <c r="C843" s="18"/>
      <c r="D843" s="18"/>
      <c r="E843" s="23" t="s">
        <v>746</v>
      </c>
      <c r="F843" s="208">
        <v>85.2</v>
      </c>
      <c r="G843" s="208">
        <v>64</v>
      </c>
      <c r="H843" s="208">
        <v>58.3</v>
      </c>
      <c r="I843" s="239">
        <v>31.629000000000001</v>
      </c>
      <c r="J843" s="239"/>
      <c r="K843" s="208">
        <v>7.2</v>
      </c>
      <c r="L843" s="24"/>
      <c r="M843" s="24"/>
      <c r="N843" s="208">
        <v>2.8</v>
      </c>
      <c r="O843" s="208">
        <v>32.737000000000002</v>
      </c>
      <c r="P843" s="208">
        <v>54.359000000000002</v>
      </c>
      <c r="Q843" s="208">
        <v>60.183999999999997</v>
      </c>
      <c r="R843" s="208">
        <v>74.558000000000007</v>
      </c>
      <c r="S843" s="208">
        <v>96.162999999999997</v>
      </c>
      <c r="T843" s="208">
        <v>75.415000000000006</v>
      </c>
      <c r="U843" s="208">
        <v>51.308</v>
      </c>
      <c r="V843" s="208">
        <v>33.674999999999997</v>
      </c>
      <c r="W843" s="208">
        <v>25.175000000000001</v>
      </c>
      <c r="X843" s="208">
        <v>4.8120000000000003</v>
      </c>
      <c r="Y843" s="208">
        <v>3.4369999999999998</v>
      </c>
      <c r="Z843" s="24"/>
      <c r="AA843" s="208">
        <v>1.653</v>
      </c>
      <c r="AB843" s="208">
        <v>11.765000000000001</v>
      </c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1">
        <f t="shared" si="138"/>
        <v>96.162999999999997</v>
      </c>
      <c r="BC843" s="18"/>
      <c r="BD843" s="22">
        <f t="shared" si="135"/>
        <v>129.25134408602148</v>
      </c>
      <c r="BE843" s="21"/>
      <c r="BG843" s="10"/>
      <c r="BH843" s="21">
        <f t="shared" si="136"/>
        <v>0</v>
      </c>
      <c r="BI843" s="22">
        <f t="shared" si="136"/>
        <v>9.6162999999999971E-2</v>
      </c>
      <c r="BJ843" s="21"/>
      <c r="BK843" s="21">
        <v>0</v>
      </c>
      <c r="BL843" s="22">
        <v>0.28848899999999988</v>
      </c>
      <c r="BM843" s="21"/>
      <c r="BN843" s="21">
        <f t="shared" si="137"/>
        <v>0</v>
      </c>
      <c r="BO843" s="22">
        <f t="shared" si="137"/>
        <v>1.1539559999999995</v>
      </c>
      <c r="BP843" s="21">
        <f t="shared" si="137"/>
        <v>0</v>
      </c>
    </row>
    <row r="844" spans="1:68" ht="11.1" hidden="1" customHeight="1" outlineLevel="2" x14ac:dyDescent="0.2">
      <c r="A844" s="10"/>
      <c r="B844" s="18"/>
      <c r="C844" s="18"/>
      <c r="D844" s="18"/>
      <c r="E844" s="23" t="s">
        <v>747</v>
      </c>
      <c r="F844" s="24"/>
      <c r="G844" s="24"/>
      <c r="H844" s="24"/>
      <c r="I844" s="239">
        <v>6.407</v>
      </c>
      <c r="J844" s="239"/>
      <c r="K844" s="208">
        <v>10.077999999999999</v>
      </c>
      <c r="L844" s="208">
        <v>9.1999999999999998E-2</v>
      </c>
      <c r="M844" s="208">
        <v>0.67</v>
      </c>
      <c r="N844" s="208">
        <v>0.161</v>
      </c>
      <c r="O844" s="208">
        <v>0.38400000000000001</v>
      </c>
      <c r="P844" s="24"/>
      <c r="Q844" s="24"/>
      <c r="R844" s="24"/>
      <c r="S844" s="24"/>
      <c r="T844" s="24"/>
      <c r="U844" s="24"/>
      <c r="V844" s="24"/>
      <c r="W844" s="24"/>
      <c r="X844" s="24"/>
      <c r="Y844" s="208">
        <v>1.2470000000000001</v>
      </c>
      <c r="Z844" s="208">
        <v>1.302</v>
      </c>
      <c r="AA844" s="208">
        <v>3.9870000000000001</v>
      </c>
      <c r="AB844" s="208">
        <v>30.323</v>
      </c>
      <c r="AC844" s="208">
        <v>71.442999999999998</v>
      </c>
      <c r="AD844" s="208">
        <v>92.923000000000002</v>
      </c>
      <c r="AE844" s="208">
        <v>87.179000000000002</v>
      </c>
      <c r="AF844" s="208">
        <v>74.322999999999993</v>
      </c>
      <c r="AG844" s="208">
        <v>51.994</v>
      </c>
      <c r="AH844" s="208">
        <v>36.314999999999998</v>
      </c>
      <c r="AI844" s="208">
        <v>28.46</v>
      </c>
      <c r="AJ844" s="208">
        <v>5.0129999999999999</v>
      </c>
      <c r="AK844" s="208">
        <v>3.6840000000000002</v>
      </c>
      <c r="AL844" s="208">
        <v>5.1100000000000003</v>
      </c>
      <c r="AM844" s="208">
        <v>24.175000000000001</v>
      </c>
      <c r="AN844" s="208">
        <v>47.475000000000001</v>
      </c>
      <c r="AO844" s="208">
        <v>76.010999999999996</v>
      </c>
      <c r="AP844" s="208">
        <v>94.367999999999995</v>
      </c>
      <c r="AQ844" s="208">
        <v>93.888999999999996</v>
      </c>
      <c r="AR844" s="208">
        <v>77.358000000000004</v>
      </c>
      <c r="AS844" s="208">
        <v>64.650000000000006</v>
      </c>
      <c r="AT844" s="208">
        <v>40.159999999999997</v>
      </c>
      <c r="AU844" s="208">
        <v>22.707999999999998</v>
      </c>
      <c r="AV844" s="208">
        <v>1.96</v>
      </c>
      <c r="AW844" s="208">
        <v>1.7989999999999999</v>
      </c>
      <c r="AX844" s="208">
        <v>1.845</v>
      </c>
      <c r="AY844" s="208">
        <v>25.835999999999999</v>
      </c>
      <c r="AZ844" s="208">
        <v>39.118000000000002</v>
      </c>
      <c r="BA844" s="208">
        <v>64.896000000000001</v>
      </c>
      <c r="BB844" s="21">
        <f t="shared" si="138"/>
        <v>94.367999999999995</v>
      </c>
      <c r="BC844" s="18"/>
      <c r="BD844" s="22">
        <f t="shared" si="135"/>
        <v>126.83870967741936</v>
      </c>
      <c r="BE844" s="21"/>
      <c r="BG844" s="10"/>
      <c r="BH844" s="21">
        <f t="shared" si="136"/>
        <v>0</v>
      </c>
      <c r="BI844" s="22">
        <f t="shared" si="136"/>
        <v>9.4367999999999994E-2</v>
      </c>
      <c r="BJ844" s="21"/>
      <c r="BK844" s="21">
        <v>0</v>
      </c>
      <c r="BL844" s="22">
        <v>0.28310399999999997</v>
      </c>
      <c r="BM844" s="21"/>
      <c r="BN844" s="21">
        <f t="shared" si="137"/>
        <v>0</v>
      </c>
      <c r="BO844" s="22">
        <f t="shared" si="137"/>
        <v>1.1324159999999999</v>
      </c>
      <c r="BP844" s="21">
        <f t="shared" si="137"/>
        <v>0</v>
      </c>
    </row>
    <row r="845" spans="1:68" ht="11.1" hidden="1" customHeight="1" outlineLevel="2" x14ac:dyDescent="0.2">
      <c r="A845" s="10"/>
      <c r="B845" s="18"/>
      <c r="C845" s="18"/>
      <c r="D845" s="18"/>
      <c r="E845" s="23" t="s">
        <v>748</v>
      </c>
      <c r="F845" s="208">
        <v>130.80000000000001</v>
      </c>
      <c r="G845" s="208">
        <v>107.9</v>
      </c>
      <c r="H845" s="208">
        <v>91.5</v>
      </c>
      <c r="I845" s="239">
        <v>58.466000000000001</v>
      </c>
      <c r="J845" s="239"/>
      <c r="K845" s="208">
        <v>34.69</v>
      </c>
      <c r="L845" s="208">
        <v>2.8919999999999999</v>
      </c>
      <c r="M845" s="208">
        <v>3.298</v>
      </c>
      <c r="N845" s="208">
        <v>3.2210000000000001</v>
      </c>
      <c r="O845" s="208">
        <v>36.515999999999998</v>
      </c>
      <c r="P845" s="208">
        <v>74.051000000000002</v>
      </c>
      <c r="Q845" s="208">
        <v>109.53</v>
      </c>
      <c r="R845" s="208">
        <v>113.133</v>
      </c>
      <c r="S845" s="208">
        <v>188.209</v>
      </c>
      <c r="T845" s="208">
        <v>140.392</v>
      </c>
      <c r="U845" s="208">
        <v>96.957999999999998</v>
      </c>
      <c r="V845" s="208">
        <v>50.832999999999998</v>
      </c>
      <c r="W845" s="208">
        <v>28.675000000000001</v>
      </c>
      <c r="X845" s="208">
        <v>3.3</v>
      </c>
      <c r="Y845" s="208">
        <v>3.4780000000000002</v>
      </c>
      <c r="Z845" s="208">
        <v>2.7440000000000002</v>
      </c>
      <c r="AA845" s="208">
        <v>-28.309000000000001</v>
      </c>
      <c r="AB845" s="208">
        <v>85.566999999999993</v>
      </c>
      <c r="AC845" s="208">
        <v>113.13500000000001</v>
      </c>
      <c r="AD845" s="208">
        <v>143.17699999999999</v>
      </c>
      <c r="AE845" s="208">
        <v>134.70599999999999</v>
      </c>
      <c r="AF845" s="208">
        <v>111.467</v>
      </c>
      <c r="AG845" s="208">
        <v>73.244</v>
      </c>
      <c r="AH845" s="208">
        <v>54.578000000000003</v>
      </c>
      <c r="AI845" s="208">
        <v>37.113999999999997</v>
      </c>
      <c r="AJ845" s="208">
        <v>3.0139999999999998</v>
      </c>
      <c r="AK845" s="208">
        <v>2.4860000000000002</v>
      </c>
      <c r="AL845" s="208">
        <v>2.6850000000000001</v>
      </c>
      <c r="AM845" s="208">
        <v>36.728000000000002</v>
      </c>
      <c r="AN845" s="208">
        <v>66.573999999999998</v>
      </c>
      <c r="AO845" s="208">
        <v>109.736</v>
      </c>
      <c r="AP845" s="208">
        <v>137.41300000000001</v>
      </c>
      <c r="AQ845" s="208">
        <v>137.55000000000001</v>
      </c>
      <c r="AR845" s="208">
        <v>114.994</v>
      </c>
      <c r="AS845" s="208">
        <v>102.05800000000001</v>
      </c>
      <c r="AT845" s="208">
        <v>67.001000000000005</v>
      </c>
      <c r="AU845" s="208">
        <v>30.795000000000002</v>
      </c>
      <c r="AV845" s="208">
        <v>2.8460000000000001</v>
      </c>
      <c r="AW845" s="208">
        <v>1.8029999999999999</v>
      </c>
      <c r="AX845" s="208">
        <v>3.004</v>
      </c>
      <c r="AY845" s="208">
        <v>28.972000000000001</v>
      </c>
      <c r="AZ845" s="208">
        <v>51.115000000000002</v>
      </c>
      <c r="BA845" s="208">
        <v>79.137</v>
      </c>
      <c r="BB845" s="21">
        <f t="shared" si="138"/>
        <v>188.209</v>
      </c>
      <c r="BC845" s="18"/>
      <c r="BD845" s="22">
        <f t="shared" si="135"/>
        <v>252.96908602150538</v>
      </c>
      <c r="BE845" s="21"/>
      <c r="BG845" s="10"/>
      <c r="BH845" s="21">
        <f t="shared" si="136"/>
        <v>0</v>
      </c>
      <c r="BI845" s="22">
        <f t="shared" si="136"/>
        <v>0.18820899999999999</v>
      </c>
      <c r="BJ845" s="21"/>
      <c r="BK845" s="21">
        <v>0</v>
      </c>
      <c r="BL845" s="22">
        <v>0.56462699999999999</v>
      </c>
      <c r="BM845" s="21"/>
      <c r="BN845" s="21">
        <f t="shared" si="137"/>
        <v>0</v>
      </c>
      <c r="BO845" s="22">
        <f t="shared" si="137"/>
        <v>2.258508</v>
      </c>
      <c r="BP845" s="21">
        <f t="shared" si="137"/>
        <v>0</v>
      </c>
    </row>
    <row r="846" spans="1:68" ht="11.1" hidden="1" customHeight="1" outlineLevel="2" x14ac:dyDescent="0.2">
      <c r="A846" s="10"/>
      <c r="B846" s="18"/>
      <c r="C846" s="18"/>
      <c r="D846" s="18"/>
      <c r="E846" s="23" t="s">
        <v>749</v>
      </c>
      <c r="F846" s="208">
        <v>6.1</v>
      </c>
      <c r="G846" s="208">
        <v>32.9</v>
      </c>
      <c r="H846" s="208">
        <v>31.4</v>
      </c>
      <c r="I846" s="239">
        <v>32.218000000000004</v>
      </c>
      <c r="J846" s="239"/>
      <c r="K846" s="208">
        <v>4.8979999999999997</v>
      </c>
      <c r="L846" s="208">
        <v>13.159000000000001</v>
      </c>
      <c r="M846" s="208">
        <v>20.94</v>
      </c>
      <c r="N846" s="208">
        <v>24.06</v>
      </c>
      <c r="O846" s="208">
        <v>31.876000000000001</v>
      </c>
      <c r="P846" s="24"/>
      <c r="Q846" s="24"/>
      <c r="R846" s="208">
        <v>-5.69</v>
      </c>
      <c r="S846" s="24"/>
      <c r="T846" s="24"/>
      <c r="U846" s="208">
        <v>10.191000000000001</v>
      </c>
      <c r="V846" s="208">
        <v>23.893000000000001</v>
      </c>
      <c r="W846" s="208">
        <v>22.83</v>
      </c>
      <c r="X846" s="208">
        <v>20.75</v>
      </c>
      <c r="Y846" s="208">
        <v>19.065999999999999</v>
      </c>
      <c r="Z846" s="208">
        <v>16.138999999999999</v>
      </c>
      <c r="AA846" s="208">
        <v>18.940999999999999</v>
      </c>
      <c r="AB846" s="208">
        <v>23.611000000000001</v>
      </c>
      <c r="AC846" s="24"/>
      <c r="AD846" s="24"/>
      <c r="AE846" s="24"/>
      <c r="AF846" s="24"/>
      <c r="AG846" s="208">
        <v>2.4300000000000002</v>
      </c>
      <c r="AH846" s="208">
        <v>25.4</v>
      </c>
      <c r="AI846" s="208">
        <v>24.948</v>
      </c>
      <c r="AJ846" s="208">
        <v>17.785</v>
      </c>
      <c r="AK846" s="208">
        <v>17.584</v>
      </c>
      <c r="AL846" s="208">
        <v>18.326000000000001</v>
      </c>
      <c r="AM846" s="24"/>
      <c r="AN846" s="208">
        <v>29.277000000000001</v>
      </c>
      <c r="AO846" s="24"/>
      <c r="AP846" s="24"/>
      <c r="AQ846" s="24"/>
      <c r="AR846" s="24"/>
      <c r="AS846" s="24"/>
      <c r="AT846" s="24"/>
      <c r="AU846" s="208">
        <v>32.591999999999999</v>
      </c>
      <c r="AV846" s="208">
        <v>20.376000000000001</v>
      </c>
      <c r="AW846" s="208">
        <v>17.27</v>
      </c>
      <c r="AX846" s="208">
        <v>18.353999999999999</v>
      </c>
      <c r="AY846" s="208">
        <v>20.428000000000001</v>
      </c>
      <c r="AZ846" s="208">
        <v>9.9570000000000007</v>
      </c>
      <c r="BA846" s="24"/>
      <c r="BB846" s="21">
        <f t="shared" si="138"/>
        <v>32.9</v>
      </c>
      <c r="BC846" s="18"/>
      <c r="BD846" s="22">
        <f t="shared" si="135"/>
        <v>44.22043010752688</v>
      </c>
      <c r="BE846" s="21"/>
      <c r="BG846" s="10"/>
      <c r="BH846" s="21">
        <f t="shared" si="136"/>
        <v>0</v>
      </c>
      <c r="BI846" s="22">
        <f t="shared" si="136"/>
        <v>3.2899999999999999E-2</v>
      </c>
      <c r="BJ846" s="21"/>
      <c r="BK846" s="21">
        <v>0</v>
      </c>
      <c r="BL846" s="22">
        <v>9.8699999999999996E-2</v>
      </c>
      <c r="BM846" s="21"/>
      <c r="BN846" s="21">
        <f t="shared" si="137"/>
        <v>0</v>
      </c>
      <c r="BO846" s="22">
        <f t="shared" si="137"/>
        <v>0.39479999999999998</v>
      </c>
      <c r="BP846" s="21">
        <f t="shared" si="137"/>
        <v>0</v>
      </c>
    </row>
    <row r="847" spans="1:68" ht="11.1" hidden="1" customHeight="1" outlineLevel="2" x14ac:dyDescent="0.2">
      <c r="A847" s="10"/>
      <c r="B847" s="18"/>
      <c r="C847" s="18"/>
      <c r="D847" s="18"/>
      <c r="E847" s="23" t="s">
        <v>750</v>
      </c>
      <c r="F847" s="208">
        <v>86.8</v>
      </c>
      <c r="G847" s="208">
        <v>69.599999999999994</v>
      </c>
      <c r="H847" s="208">
        <v>58.3</v>
      </c>
      <c r="I847" s="239">
        <v>40.902000000000001</v>
      </c>
      <c r="J847" s="239"/>
      <c r="K847" s="208">
        <v>16.323</v>
      </c>
      <c r="L847" s="24"/>
      <c r="M847" s="24"/>
      <c r="N847" s="24"/>
      <c r="O847" s="208">
        <v>18.367999999999999</v>
      </c>
      <c r="P847" s="208">
        <v>45.655999999999999</v>
      </c>
      <c r="Q847" s="208">
        <v>80.081000000000003</v>
      </c>
      <c r="R847" s="208">
        <v>91.164000000000001</v>
      </c>
      <c r="S847" s="208">
        <v>119.86499999999999</v>
      </c>
      <c r="T847" s="208">
        <v>92.033000000000001</v>
      </c>
      <c r="U847" s="208">
        <v>61.62</v>
      </c>
      <c r="V847" s="208">
        <v>32.683999999999997</v>
      </c>
      <c r="W847" s="208">
        <v>15.586</v>
      </c>
      <c r="X847" s="24"/>
      <c r="Y847" s="24"/>
      <c r="Z847" s="24"/>
      <c r="AA847" s="208">
        <v>-4.04</v>
      </c>
      <c r="AB847" s="208">
        <v>49.252000000000002</v>
      </c>
      <c r="AC847" s="208">
        <v>83.356999999999999</v>
      </c>
      <c r="AD847" s="208">
        <v>105.407</v>
      </c>
      <c r="AE847" s="208">
        <v>98.94</v>
      </c>
      <c r="AF847" s="208">
        <v>83.301000000000002</v>
      </c>
      <c r="AG847" s="208">
        <v>54.965000000000003</v>
      </c>
      <c r="AH847" s="208">
        <v>34.584000000000003</v>
      </c>
      <c r="AI847" s="208">
        <v>16.922000000000001</v>
      </c>
      <c r="AJ847" s="24"/>
      <c r="AK847" s="24"/>
      <c r="AL847" s="24"/>
      <c r="AM847" s="208">
        <v>20.484000000000002</v>
      </c>
      <c r="AN847" s="208">
        <v>43.707999999999998</v>
      </c>
      <c r="AO847" s="208">
        <v>79.486999999999995</v>
      </c>
      <c r="AP847" s="208">
        <v>102.208</v>
      </c>
      <c r="AQ847" s="208">
        <v>99.725999999999999</v>
      </c>
      <c r="AR847" s="208">
        <v>82.872</v>
      </c>
      <c r="AS847" s="208">
        <v>69.471999999999994</v>
      </c>
      <c r="AT847" s="208">
        <v>37.252000000000002</v>
      </c>
      <c r="AU847" s="208">
        <v>13.722</v>
      </c>
      <c r="AV847" s="24"/>
      <c r="AW847" s="24"/>
      <c r="AX847" s="24"/>
      <c r="AY847" s="208">
        <v>16.280999999999999</v>
      </c>
      <c r="AZ847" s="208">
        <v>32.670999999999999</v>
      </c>
      <c r="BA847" s="208">
        <v>64.322999999999993</v>
      </c>
      <c r="BB847" s="21">
        <f t="shared" si="138"/>
        <v>119.86499999999999</v>
      </c>
      <c r="BC847" s="18"/>
      <c r="BD847" s="22">
        <f t="shared" si="135"/>
        <v>161.10887096774192</v>
      </c>
      <c r="BE847" s="21"/>
      <c r="BG847" s="10"/>
      <c r="BH847" s="21">
        <f t="shared" si="136"/>
        <v>0</v>
      </c>
      <c r="BI847" s="22">
        <f t="shared" si="136"/>
        <v>0.11986499999999999</v>
      </c>
      <c r="BJ847" s="21"/>
      <c r="BK847" s="21">
        <v>0</v>
      </c>
      <c r="BL847" s="22">
        <v>0.35959499999999994</v>
      </c>
      <c r="BM847" s="21"/>
      <c r="BN847" s="21">
        <f t="shared" si="137"/>
        <v>0</v>
      </c>
      <c r="BO847" s="22">
        <f t="shared" si="137"/>
        <v>1.4383799999999998</v>
      </c>
      <c r="BP847" s="21">
        <f t="shared" si="137"/>
        <v>0</v>
      </c>
    </row>
    <row r="848" spans="1:68" ht="11.1" hidden="1" customHeight="1" outlineLevel="2" x14ac:dyDescent="0.2">
      <c r="A848" s="10"/>
      <c r="B848" s="18"/>
      <c r="C848" s="18"/>
      <c r="D848" s="18"/>
      <c r="E848" s="23" t="s">
        <v>751</v>
      </c>
      <c r="F848" s="208">
        <v>9.1999999999999993</v>
      </c>
      <c r="G848" s="208">
        <v>7.5</v>
      </c>
      <c r="H848" s="208">
        <v>6.4</v>
      </c>
      <c r="I848" s="239">
        <v>4.3220000000000001</v>
      </c>
      <c r="J848" s="239"/>
      <c r="K848" s="208">
        <v>2.3159999999999998</v>
      </c>
      <c r="L848" s="208">
        <v>0.497</v>
      </c>
      <c r="M848" s="208">
        <v>0.52800000000000002</v>
      </c>
      <c r="N848" s="208">
        <v>0.57199999999999995</v>
      </c>
      <c r="O848" s="208">
        <v>3.4260000000000002</v>
      </c>
      <c r="P848" s="208">
        <v>5.2350000000000003</v>
      </c>
      <c r="Q848" s="208">
        <v>7.4790000000000001</v>
      </c>
      <c r="R848" s="208">
        <v>9.6359999999999992</v>
      </c>
      <c r="S848" s="208">
        <v>12.076000000000001</v>
      </c>
      <c r="T848" s="208">
        <v>8.7370000000000001</v>
      </c>
      <c r="U848" s="208">
        <v>6.66</v>
      </c>
      <c r="V848" s="208">
        <v>4.3849999999999998</v>
      </c>
      <c r="W848" s="208">
        <v>2.7930000000000001</v>
      </c>
      <c r="X848" s="208">
        <v>0.56200000000000006</v>
      </c>
      <c r="Y848" s="208">
        <v>0.59899999999999998</v>
      </c>
      <c r="Z848" s="208">
        <v>0.55900000000000005</v>
      </c>
      <c r="AA848" s="208">
        <v>-147.041</v>
      </c>
      <c r="AB848" s="208">
        <v>4.9740000000000002</v>
      </c>
      <c r="AC848" s="208">
        <v>8.2910000000000004</v>
      </c>
      <c r="AD848" s="208">
        <v>9.9060000000000006</v>
      </c>
      <c r="AE848" s="208">
        <v>9.4260000000000002</v>
      </c>
      <c r="AF848" s="208">
        <v>8.0129999999999999</v>
      </c>
      <c r="AG848" s="208">
        <v>6.2960000000000003</v>
      </c>
      <c r="AH848" s="208">
        <v>4.327</v>
      </c>
      <c r="AI848" s="208">
        <v>3.0089999999999999</v>
      </c>
      <c r="AJ848" s="208">
        <v>0.51500000000000001</v>
      </c>
      <c r="AK848" s="208">
        <v>0.52700000000000002</v>
      </c>
      <c r="AL848" s="208">
        <v>0.623</v>
      </c>
      <c r="AM848" s="208">
        <v>3.5030000000000001</v>
      </c>
      <c r="AN848" s="208">
        <v>4.9340000000000002</v>
      </c>
      <c r="AO848" s="208">
        <v>9</v>
      </c>
      <c r="AP848" s="208">
        <v>11.16</v>
      </c>
      <c r="AQ848" s="208">
        <v>10.53</v>
      </c>
      <c r="AR848" s="208">
        <v>8.7729999999999997</v>
      </c>
      <c r="AS848" s="208">
        <v>7.8419999999999996</v>
      </c>
      <c r="AT848" s="208">
        <v>4.7880000000000003</v>
      </c>
      <c r="AU848" s="208">
        <v>2.78</v>
      </c>
      <c r="AV848" s="208">
        <v>0.59099999999999997</v>
      </c>
      <c r="AW848" s="208">
        <v>0.56200000000000006</v>
      </c>
      <c r="AX848" s="208">
        <v>0.64100000000000001</v>
      </c>
      <c r="AY848" s="208">
        <v>3.331</v>
      </c>
      <c r="AZ848" s="208">
        <v>4.2329999999999997</v>
      </c>
      <c r="BA848" s="208">
        <v>7.0250000000000004</v>
      </c>
      <c r="BB848" s="21">
        <f t="shared" si="138"/>
        <v>12.076000000000001</v>
      </c>
      <c r="BC848" s="18"/>
      <c r="BD848" s="22">
        <f t="shared" si="135"/>
        <v>16.231182795698924</v>
      </c>
      <c r="BE848" s="21"/>
      <c r="BG848" s="10"/>
      <c r="BH848" s="21">
        <f t="shared" si="136"/>
        <v>0</v>
      </c>
      <c r="BI848" s="22">
        <f t="shared" si="136"/>
        <v>1.2075999999999998E-2</v>
      </c>
      <c r="BJ848" s="21"/>
      <c r="BK848" s="21">
        <v>0</v>
      </c>
      <c r="BL848" s="22">
        <v>3.6227999999999996E-2</v>
      </c>
      <c r="BM848" s="21"/>
      <c r="BN848" s="21">
        <f t="shared" si="137"/>
        <v>0</v>
      </c>
      <c r="BO848" s="22">
        <f t="shared" si="137"/>
        <v>0.14491199999999999</v>
      </c>
      <c r="BP848" s="21">
        <f t="shared" si="137"/>
        <v>0</v>
      </c>
    </row>
    <row r="849" spans="1:68" ht="11.1" hidden="1" customHeight="1" outlineLevel="2" x14ac:dyDescent="0.2">
      <c r="A849" s="10"/>
      <c r="B849" s="18"/>
      <c r="C849" s="18"/>
      <c r="D849" s="18"/>
      <c r="E849" s="23" t="s">
        <v>752</v>
      </c>
      <c r="F849" s="208">
        <v>194.3</v>
      </c>
      <c r="G849" s="208">
        <v>151.4</v>
      </c>
      <c r="H849" s="208">
        <v>129.6</v>
      </c>
      <c r="I849" s="239">
        <v>93.497</v>
      </c>
      <c r="J849" s="239"/>
      <c r="K849" s="208">
        <v>55.185000000000002</v>
      </c>
      <c r="L849" s="208">
        <v>11.726000000000001</v>
      </c>
      <c r="M849" s="208">
        <v>9.7050000000000001</v>
      </c>
      <c r="N849" s="208">
        <v>10.993</v>
      </c>
      <c r="O849" s="208">
        <v>49.375999999999998</v>
      </c>
      <c r="P849" s="208">
        <v>104.099</v>
      </c>
      <c r="Q849" s="208">
        <v>162.18199999999999</v>
      </c>
      <c r="R849" s="208">
        <v>150.21199999999999</v>
      </c>
      <c r="S849" s="208">
        <v>265.35300000000001</v>
      </c>
      <c r="T849" s="208">
        <v>204.17</v>
      </c>
      <c r="U849" s="208">
        <v>151.339</v>
      </c>
      <c r="V849" s="208">
        <v>75.775999999999996</v>
      </c>
      <c r="W849" s="208">
        <v>49.893000000000001</v>
      </c>
      <c r="X849" s="208">
        <v>12.282999999999999</v>
      </c>
      <c r="Y849" s="208">
        <v>11.305999999999999</v>
      </c>
      <c r="Z849" s="208">
        <v>12.047000000000001</v>
      </c>
      <c r="AA849" s="208">
        <v>-31.073</v>
      </c>
      <c r="AB849" s="208">
        <v>114.27200000000001</v>
      </c>
      <c r="AC849" s="208">
        <v>181.73699999999999</v>
      </c>
      <c r="AD849" s="208">
        <v>203.92699999999999</v>
      </c>
      <c r="AE849" s="208">
        <v>196.99299999999999</v>
      </c>
      <c r="AF849" s="208">
        <v>176.54499999999999</v>
      </c>
      <c r="AG849" s="208">
        <v>121.765</v>
      </c>
      <c r="AH849" s="208">
        <v>80.215999999999994</v>
      </c>
      <c r="AI849" s="208">
        <v>51.024999999999999</v>
      </c>
      <c r="AJ849" s="208">
        <v>17.369</v>
      </c>
      <c r="AK849" s="208">
        <v>12.058999999999999</v>
      </c>
      <c r="AL849" s="208">
        <v>13.462</v>
      </c>
      <c r="AM849" s="208">
        <v>50.543999999999997</v>
      </c>
      <c r="AN849" s="208">
        <v>111.46599999999999</v>
      </c>
      <c r="AO849" s="208">
        <v>175.685</v>
      </c>
      <c r="AP849" s="208">
        <v>213.303</v>
      </c>
      <c r="AQ849" s="208">
        <v>206.13800000000001</v>
      </c>
      <c r="AR849" s="208">
        <v>177.03899999999999</v>
      </c>
      <c r="AS849" s="208">
        <v>157.185</v>
      </c>
      <c r="AT849" s="208">
        <v>90.212000000000003</v>
      </c>
      <c r="AU849" s="208">
        <v>54.204999999999998</v>
      </c>
      <c r="AV849" s="208">
        <v>13.048</v>
      </c>
      <c r="AW849" s="208">
        <v>12.106</v>
      </c>
      <c r="AX849" s="208">
        <v>11.095000000000001</v>
      </c>
      <c r="AY849" s="208">
        <v>55.737000000000002</v>
      </c>
      <c r="AZ849" s="208">
        <v>97.727999999999994</v>
      </c>
      <c r="BA849" s="208">
        <v>163.12100000000001</v>
      </c>
      <c r="BB849" s="21">
        <f t="shared" si="138"/>
        <v>265.35300000000001</v>
      </c>
      <c r="BC849" s="18"/>
      <c r="BD849" s="22">
        <f t="shared" si="135"/>
        <v>356.65725806451616</v>
      </c>
      <c r="BE849" s="21"/>
      <c r="BG849" s="10"/>
      <c r="BH849" s="21">
        <f t="shared" si="136"/>
        <v>0</v>
      </c>
      <c r="BI849" s="22">
        <f t="shared" si="136"/>
        <v>0.26535300000000006</v>
      </c>
      <c r="BJ849" s="21"/>
      <c r="BK849" s="21">
        <v>0</v>
      </c>
      <c r="BL849" s="22">
        <v>0.79605900000000018</v>
      </c>
      <c r="BM849" s="21"/>
      <c r="BN849" s="21">
        <f t="shared" si="137"/>
        <v>0</v>
      </c>
      <c r="BO849" s="22">
        <f t="shared" si="137"/>
        <v>3.1842360000000007</v>
      </c>
      <c r="BP849" s="21">
        <f t="shared" si="137"/>
        <v>0</v>
      </c>
    </row>
    <row r="850" spans="1:68" ht="11.1" hidden="1" customHeight="1" outlineLevel="2" x14ac:dyDescent="0.2">
      <c r="A850" s="10"/>
      <c r="B850" s="18"/>
      <c r="C850" s="18"/>
      <c r="D850" s="18"/>
      <c r="E850" s="23" t="s">
        <v>753</v>
      </c>
      <c r="F850" s="208">
        <v>43.4</v>
      </c>
      <c r="G850" s="208">
        <v>32</v>
      </c>
      <c r="H850" s="208">
        <v>28.7</v>
      </c>
      <c r="I850" s="239">
        <v>19.914000000000001</v>
      </c>
      <c r="J850" s="239"/>
      <c r="K850" s="208">
        <v>7.0490000000000004</v>
      </c>
      <c r="L850" s="24"/>
      <c r="M850" s="24"/>
      <c r="N850" s="24"/>
      <c r="O850" s="208">
        <v>11.263999999999999</v>
      </c>
      <c r="P850" s="208">
        <v>20.834</v>
      </c>
      <c r="Q850" s="208">
        <v>33.835000000000001</v>
      </c>
      <c r="R850" s="208">
        <v>26.756</v>
      </c>
      <c r="S850" s="208">
        <v>51.908000000000001</v>
      </c>
      <c r="T850" s="208">
        <v>40.302999999999997</v>
      </c>
      <c r="U850" s="208">
        <v>29.806999999999999</v>
      </c>
      <c r="V850" s="208">
        <v>12.832000000000001</v>
      </c>
      <c r="W850" s="208">
        <v>6.3970000000000002</v>
      </c>
      <c r="X850" s="24"/>
      <c r="Y850" s="24"/>
      <c r="Z850" s="24"/>
      <c r="AA850" s="208">
        <v>-16.962</v>
      </c>
      <c r="AB850" s="208">
        <v>19.021999999999998</v>
      </c>
      <c r="AC850" s="208">
        <v>31.405000000000001</v>
      </c>
      <c r="AD850" s="208">
        <v>39.104999999999997</v>
      </c>
      <c r="AE850" s="208">
        <v>38.334000000000003</v>
      </c>
      <c r="AF850" s="208">
        <v>30.707000000000001</v>
      </c>
      <c r="AG850" s="208">
        <v>19.969000000000001</v>
      </c>
      <c r="AH850" s="208">
        <v>11.084</v>
      </c>
      <c r="AI850" s="208">
        <v>5.1340000000000003</v>
      </c>
      <c r="AJ850" s="24"/>
      <c r="AK850" s="24"/>
      <c r="AL850" s="24"/>
      <c r="AM850" s="208">
        <v>6.181</v>
      </c>
      <c r="AN850" s="208">
        <v>14.311999999999999</v>
      </c>
      <c r="AO850" s="208">
        <v>30.341000000000001</v>
      </c>
      <c r="AP850" s="208">
        <v>37.512</v>
      </c>
      <c r="AQ850" s="208">
        <v>37.768000000000001</v>
      </c>
      <c r="AR850" s="208">
        <v>32.098999999999997</v>
      </c>
      <c r="AS850" s="208">
        <v>27.248999999999999</v>
      </c>
      <c r="AT850" s="208">
        <v>12.814</v>
      </c>
      <c r="AU850" s="208">
        <v>5.6890000000000001</v>
      </c>
      <c r="AV850" s="24"/>
      <c r="AW850" s="24"/>
      <c r="AX850" s="24"/>
      <c r="AY850" s="208">
        <v>6.21</v>
      </c>
      <c r="AZ850" s="208">
        <v>12.09</v>
      </c>
      <c r="BA850" s="208">
        <v>23.369</v>
      </c>
      <c r="BB850" s="21">
        <f t="shared" si="138"/>
        <v>51.908000000000001</v>
      </c>
      <c r="BC850" s="18"/>
      <c r="BD850" s="22">
        <f t="shared" si="135"/>
        <v>69.768817204301072</v>
      </c>
      <c r="BE850" s="21"/>
      <c r="BG850" s="10"/>
      <c r="BH850" s="21">
        <f t="shared" si="136"/>
        <v>0</v>
      </c>
      <c r="BI850" s="22">
        <f t="shared" si="136"/>
        <v>5.1908000000000003E-2</v>
      </c>
      <c r="BJ850" s="21"/>
      <c r="BK850" s="21">
        <v>0</v>
      </c>
      <c r="BL850" s="22">
        <v>0.155724</v>
      </c>
      <c r="BM850" s="21"/>
      <c r="BN850" s="21">
        <f t="shared" si="137"/>
        <v>0</v>
      </c>
      <c r="BO850" s="22">
        <f t="shared" si="137"/>
        <v>0.62289600000000001</v>
      </c>
      <c r="BP850" s="21">
        <f t="shared" si="137"/>
        <v>0</v>
      </c>
    </row>
    <row r="851" spans="1:68" ht="11.1" hidden="1" customHeight="1" outlineLevel="2" x14ac:dyDescent="0.2">
      <c r="A851" s="10"/>
      <c r="B851" s="18"/>
      <c r="C851" s="18"/>
      <c r="D851" s="18"/>
      <c r="E851" s="23" t="s">
        <v>754</v>
      </c>
      <c r="F851" s="208">
        <v>67.3</v>
      </c>
      <c r="G851" s="208">
        <v>54.2</v>
      </c>
      <c r="H851" s="208">
        <v>46.7</v>
      </c>
      <c r="I851" s="239">
        <v>31.841999999999999</v>
      </c>
      <c r="J851" s="239"/>
      <c r="K851" s="208">
        <v>15.331</v>
      </c>
      <c r="L851" s="24"/>
      <c r="M851" s="24"/>
      <c r="N851" s="24"/>
      <c r="O851" s="208">
        <v>23.088000000000001</v>
      </c>
      <c r="P851" s="208">
        <v>44.545000000000002</v>
      </c>
      <c r="Q851" s="208">
        <v>65.682000000000002</v>
      </c>
      <c r="R851" s="208">
        <v>50.904000000000003</v>
      </c>
      <c r="S851" s="208">
        <v>96.653000000000006</v>
      </c>
      <c r="T851" s="208">
        <v>72.590999999999994</v>
      </c>
      <c r="U851" s="208">
        <v>50.948999999999998</v>
      </c>
      <c r="V851" s="208">
        <v>27.978000000000002</v>
      </c>
      <c r="W851" s="208">
        <v>17.744</v>
      </c>
      <c r="X851" s="24"/>
      <c r="Y851" s="24"/>
      <c r="Z851" s="24"/>
      <c r="AA851" s="208">
        <v>-23.63</v>
      </c>
      <c r="AB851" s="208">
        <v>32.372</v>
      </c>
      <c r="AC851" s="208">
        <v>58.095999999999997</v>
      </c>
      <c r="AD851" s="208">
        <v>72.834999999999994</v>
      </c>
      <c r="AE851" s="208">
        <v>69.263000000000005</v>
      </c>
      <c r="AF851" s="208">
        <v>58.506999999999998</v>
      </c>
      <c r="AG851" s="208">
        <v>39.886000000000003</v>
      </c>
      <c r="AH851" s="208">
        <v>24.588000000000001</v>
      </c>
      <c r="AI851" s="208">
        <v>14.965</v>
      </c>
      <c r="AJ851" s="24"/>
      <c r="AK851" s="24"/>
      <c r="AL851" s="24"/>
      <c r="AM851" s="208">
        <v>17.138999999999999</v>
      </c>
      <c r="AN851" s="208">
        <v>32.517000000000003</v>
      </c>
      <c r="AO851" s="208">
        <v>60.201999999999998</v>
      </c>
      <c r="AP851" s="208">
        <v>76.180000000000007</v>
      </c>
      <c r="AQ851" s="208">
        <v>74.210999999999999</v>
      </c>
      <c r="AR851" s="208">
        <v>62.01</v>
      </c>
      <c r="AS851" s="208">
        <v>53.677999999999997</v>
      </c>
      <c r="AT851" s="208">
        <v>28.69</v>
      </c>
      <c r="AU851" s="208">
        <v>14.082000000000001</v>
      </c>
      <c r="AV851" s="24"/>
      <c r="AW851" s="24"/>
      <c r="AX851" s="24"/>
      <c r="AY851" s="208">
        <v>17.739999999999998</v>
      </c>
      <c r="AZ851" s="208">
        <v>28.161000000000001</v>
      </c>
      <c r="BA851" s="208">
        <v>50.412999999999997</v>
      </c>
      <c r="BB851" s="21">
        <f t="shared" si="138"/>
        <v>96.653000000000006</v>
      </c>
      <c r="BC851" s="18"/>
      <c r="BD851" s="22">
        <f t="shared" si="135"/>
        <v>129.90994623655914</v>
      </c>
      <c r="BE851" s="21"/>
      <c r="BG851" s="10"/>
      <c r="BH851" s="21">
        <f t="shared" si="136"/>
        <v>0</v>
      </c>
      <c r="BI851" s="22">
        <f t="shared" si="136"/>
        <v>9.6653000000000003E-2</v>
      </c>
      <c r="BJ851" s="21"/>
      <c r="BK851" s="21">
        <v>0</v>
      </c>
      <c r="BL851" s="22">
        <v>0.28995900000000002</v>
      </c>
      <c r="BM851" s="21"/>
      <c r="BN851" s="21">
        <f t="shared" si="137"/>
        <v>0</v>
      </c>
      <c r="BO851" s="22">
        <f t="shared" si="137"/>
        <v>1.1598360000000001</v>
      </c>
      <c r="BP851" s="21">
        <f t="shared" si="137"/>
        <v>0</v>
      </c>
    </row>
    <row r="852" spans="1:68" ht="11.1" hidden="1" customHeight="1" outlineLevel="2" x14ac:dyDescent="0.2">
      <c r="A852" s="10"/>
      <c r="B852" s="18"/>
      <c r="C852" s="18"/>
      <c r="D852" s="18"/>
      <c r="E852" s="23" t="s">
        <v>755</v>
      </c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08">
        <v>101.048</v>
      </c>
      <c r="AP852" s="208">
        <v>71.498000000000005</v>
      </c>
      <c r="AQ852" s="208">
        <v>69.613</v>
      </c>
      <c r="AR852" s="208">
        <v>60.627000000000002</v>
      </c>
      <c r="AS852" s="208">
        <v>57.503999999999998</v>
      </c>
      <c r="AT852" s="208">
        <v>38.457000000000001</v>
      </c>
      <c r="AU852" s="208">
        <v>27.661999999999999</v>
      </c>
      <c r="AV852" s="208">
        <v>4.8070000000000004</v>
      </c>
      <c r="AW852" s="208">
        <v>3.4319999999999999</v>
      </c>
      <c r="AX852" s="208">
        <v>3.8260000000000001</v>
      </c>
      <c r="AY852" s="208">
        <v>27.669</v>
      </c>
      <c r="AZ852" s="208">
        <v>43.988999999999997</v>
      </c>
      <c r="BA852" s="208">
        <v>56.101999999999997</v>
      </c>
      <c r="BB852" s="21">
        <f t="shared" si="138"/>
        <v>101.048</v>
      </c>
      <c r="BC852" s="18"/>
      <c r="BD852" s="22">
        <f t="shared" si="135"/>
        <v>135.81720430107526</v>
      </c>
      <c r="BE852" s="21"/>
      <c r="BG852" s="10"/>
      <c r="BH852" s="21">
        <f t="shared" si="136"/>
        <v>0</v>
      </c>
      <c r="BI852" s="22">
        <f t="shared" si="136"/>
        <v>0.101048</v>
      </c>
      <c r="BJ852" s="21"/>
      <c r="BK852" s="21">
        <v>0</v>
      </c>
      <c r="BL852" s="22">
        <v>0.30314399999999997</v>
      </c>
      <c r="BM852" s="21"/>
      <c r="BN852" s="21">
        <f t="shared" si="137"/>
        <v>0</v>
      </c>
      <c r="BO852" s="22">
        <f t="shared" si="137"/>
        <v>1.2125759999999999</v>
      </c>
      <c r="BP852" s="21">
        <f t="shared" si="137"/>
        <v>0</v>
      </c>
    </row>
    <row r="853" spans="1:68" ht="11.1" hidden="1" customHeight="1" outlineLevel="2" x14ac:dyDescent="0.2">
      <c r="A853" s="10"/>
      <c r="B853" s="18"/>
      <c r="C853" s="18"/>
      <c r="D853" s="18"/>
      <c r="E853" s="23" t="s">
        <v>756</v>
      </c>
      <c r="F853" s="208">
        <v>123.5</v>
      </c>
      <c r="G853" s="208">
        <v>97.9</v>
      </c>
      <c r="H853" s="208">
        <v>79.099999999999994</v>
      </c>
      <c r="I853" s="239">
        <v>49.084000000000003</v>
      </c>
      <c r="J853" s="239"/>
      <c r="K853" s="208">
        <v>17.34</v>
      </c>
      <c r="L853" s="24"/>
      <c r="M853" s="24"/>
      <c r="N853" s="24"/>
      <c r="O853" s="208">
        <v>22.193000000000001</v>
      </c>
      <c r="P853" s="208">
        <v>54.252000000000002</v>
      </c>
      <c r="Q853" s="208">
        <v>88.786000000000001</v>
      </c>
      <c r="R853" s="208">
        <v>114.83799999999999</v>
      </c>
      <c r="S853" s="208">
        <v>145.31700000000001</v>
      </c>
      <c r="T853" s="208">
        <v>109.32299999999999</v>
      </c>
      <c r="U853" s="208">
        <v>71.507999999999996</v>
      </c>
      <c r="V853" s="208">
        <v>34.734000000000002</v>
      </c>
      <c r="W853" s="208">
        <v>18.096</v>
      </c>
      <c r="X853" s="24"/>
      <c r="Y853" s="24"/>
      <c r="Z853" s="24"/>
      <c r="AA853" s="208">
        <v>-35.341000000000001</v>
      </c>
      <c r="AB853" s="208">
        <v>53.661000000000001</v>
      </c>
      <c r="AC853" s="208">
        <v>94.01</v>
      </c>
      <c r="AD853" s="208">
        <v>125.78</v>
      </c>
      <c r="AE853" s="208">
        <v>116.667</v>
      </c>
      <c r="AF853" s="208">
        <v>95.834000000000003</v>
      </c>
      <c r="AG853" s="208">
        <v>65.492000000000004</v>
      </c>
      <c r="AH853" s="208">
        <v>36.253</v>
      </c>
      <c r="AI853" s="208">
        <v>21.048999999999999</v>
      </c>
      <c r="AJ853" s="24"/>
      <c r="AK853" s="24"/>
      <c r="AL853" s="24"/>
      <c r="AM853" s="208">
        <v>22.533000000000001</v>
      </c>
      <c r="AN853" s="208">
        <v>52.176000000000002</v>
      </c>
      <c r="AO853" s="208">
        <v>101.902</v>
      </c>
      <c r="AP853" s="208">
        <v>123.429</v>
      </c>
      <c r="AQ853" s="208">
        <v>135.886</v>
      </c>
      <c r="AR853" s="208">
        <v>106.19499999999999</v>
      </c>
      <c r="AS853" s="208">
        <v>85.867000000000004</v>
      </c>
      <c r="AT853" s="208">
        <v>43.62</v>
      </c>
      <c r="AU853" s="208">
        <v>17.170000000000002</v>
      </c>
      <c r="AV853" s="24"/>
      <c r="AW853" s="24"/>
      <c r="AX853" s="24"/>
      <c r="AY853" s="208">
        <v>17.829000000000001</v>
      </c>
      <c r="AZ853" s="208">
        <v>44.183</v>
      </c>
      <c r="BA853" s="208">
        <v>76.650999999999996</v>
      </c>
      <c r="BB853" s="21">
        <f t="shared" si="138"/>
        <v>145.31700000000001</v>
      </c>
      <c r="BC853" s="18"/>
      <c r="BD853" s="22">
        <f t="shared" ref="BD853:BD916" si="139">(BB853/31/24)*1000</f>
        <v>195.3185483870968</v>
      </c>
      <c r="BE853" s="21"/>
      <c r="BG853" s="10"/>
      <c r="BH853" s="21">
        <f t="shared" si="136"/>
        <v>0</v>
      </c>
      <c r="BI853" s="22">
        <f t="shared" si="136"/>
        <v>0.145317</v>
      </c>
      <c r="BJ853" s="21"/>
      <c r="BK853" s="21">
        <v>0</v>
      </c>
      <c r="BL853" s="22">
        <v>0.43595099999999998</v>
      </c>
      <c r="BM853" s="21"/>
      <c r="BN853" s="21">
        <f t="shared" si="137"/>
        <v>0</v>
      </c>
      <c r="BO853" s="22">
        <f t="shared" si="137"/>
        <v>1.7438039999999999</v>
      </c>
      <c r="BP853" s="21">
        <f t="shared" si="137"/>
        <v>0</v>
      </c>
    </row>
    <row r="854" spans="1:68" ht="11.1" hidden="1" customHeight="1" outlineLevel="2" x14ac:dyDescent="0.2">
      <c r="A854" s="10"/>
      <c r="B854" s="18"/>
      <c r="C854" s="18"/>
      <c r="D854" s="18"/>
      <c r="E854" s="23" t="s">
        <v>744</v>
      </c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08">
        <v>4.1040000000000001</v>
      </c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1">
        <f t="shared" si="138"/>
        <v>4.1040000000000001</v>
      </c>
      <c r="BC854" s="18"/>
      <c r="BD854" s="22">
        <f t="shared" si="139"/>
        <v>5.5161290322580649</v>
      </c>
      <c r="BE854" s="21"/>
      <c r="BG854" s="10"/>
      <c r="BH854" s="21">
        <f t="shared" si="136"/>
        <v>0</v>
      </c>
      <c r="BI854" s="22">
        <f t="shared" si="136"/>
        <v>4.1040000000000009E-3</v>
      </c>
      <c r="BJ854" s="21"/>
      <c r="BK854" s="21">
        <v>0</v>
      </c>
      <c r="BL854" s="22">
        <v>1.2312000000000003E-2</v>
      </c>
      <c r="BM854" s="21"/>
      <c r="BN854" s="21">
        <f t="shared" si="137"/>
        <v>0</v>
      </c>
      <c r="BO854" s="22">
        <f t="shared" si="137"/>
        <v>4.9248000000000014E-2</v>
      </c>
      <c r="BP854" s="21">
        <f t="shared" si="137"/>
        <v>0</v>
      </c>
    </row>
    <row r="855" spans="1:68" ht="11.1" hidden="1" customHeight="1" outlineLevel="2" x14ac:dyDescent="0.2">
      <c r="A855" s="10"/>
      <c r="B855" s="18"/>
      <c r="C855" s="18"/>
      <c r="D855" s="18"/>
      <c r="E855" s="23" t="s">
        <v>757</v>
      </c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08">
        <v>2.4009999999999998</v>
      </c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1">
        <f t="shared" si="138"/>
        <v>2.4009999999999998</v>
      </c>
      <c r="BC855" s="18"/>
      <c r="BD855" s="22">
        <f t="shared" si="139"/>
        <v>3.2271505376344085</v>
      </c>
      <c r="BE855" s="21"/>
      <c r="BG855" s="10"/>
      <c r="BH855" s="21">
        <f t="shared" si="136"/>
        <v>0</v>
      </c>
      <c r="BI855" s="22">
        <f t="shared" si="136"/>
        <v>2.4009999999999999E-3</v>
      </c>
      <c r="BJ855" s="21"/>
      <c r="BK855" s="21">
        <v>0</v>
      </c>
      <c r="BL855" s="22">
        <v>7.2029999999999993E-3</v>
      </c>
      <c r="BM855" s="21"/>
      <c r="BN855" s="21">
        <f t="shared" si="137"/>
        <v>0</v>
      </c>
      <c r="BO855" s="22">
        <f t="shared" si="137"/>
        <v>2.8811999999999997E-2</v>
      </c>
      <c r="BP855" s="21">
        <f t="shared" si="137"/>
        <v>0</v>
      </c>
    </row>
    <row r="856" spans="1:68" ht="11.1" hidden="1" customHeight="1" outlineLevel="1" collapsed="1" x14ac:dyDescent="0.2">
      <c r="A856" s="10"/>
      <c r="B856" s="18"/>
      <c r="C856" s="18"/>
      <c r="D856" s="18"/>
      <c r="E856" s="19" t="s">
        <v>758</v>
      </c>
      <c r="F856" s="209">
        <v>387.49599999999998</v>
      </c>
      <c r="G856" s="209">
        <v>706.61900000000003</v>
      </c>
      <c r="H856" s="209">
        <v>699.35900000000004</v>
      </c>
      <c r="I856" s="240">
        <v>641.70799999999997</v>
      </c>
      <c r="J856" s="240"/>
      <c r="K856" s="209">
        <v>686.13900000000001</v>
      </c>
      <c r="L856" s="209">
        <v>625.17999999999995</v>
      </c>
      <c r="M856" s="209">
        <v>554.41800000000001</v>
      </c>
      <c r="N856" s="209">
        <v>598.82899999999995</v>
      </c>
      <c r="O856" s="209">
        <v>545.27700000000004</v>
      </c>
      <c r="P856" s="209">
        <v>764.31100000000004</v>
      </c>
      <c r="Q856" s="209">
        <v>124.22799999999999</v>
      </c>
      <c r="R856" s="209">
        <v>789.87800000000004</v>
      </c>
      <c r="S856" s="209">
        <v>144.34899999999999</v>
      </c>
      <c r="T856" s="209">
        <v>612.91499999999996</v>
      </c>
      <c r="U856" s="209">
        <v>535.995</v>
      </c>
      <c r="V856" s="209">
        <v>658.79300000000001</v>
      </c>
      <c r="W856" s="209">
        <v>612.95799999999997</v>
      </c>
      <c r="X856" s="209">
        <v>795.6</v>
      </c>
      <c r="Y856" s="209">
        <v>822.12</v>
      </c>
      <c r="Z856" s="209">
        <v>822.12</v>
      </c>
      <c r="AA856" s="209">
        <v>749.06399999999996</v>
      </c>
      <c r="AB856" s="209">
        <v>515.71799999999996</v>
      </c>
      <c r="AC856" s="209">
        <v>530.59799999999996</v>
      </c>
      <c r="AD856" s="209">
        <v>460.52</v>
      </c>
      <c r="AE856" s="209">
        <v>288.66199999999998</v>
      </c>
      <c r="AF856" s="209">
        <v>186.47399999999999</v>
      </c>
      <c r="AG856" s="209">
        <v>435.48500000000001</v>
      </c>
      <c r="AH856" s="209">
        <v>697.56399999999996</v>
      </c>
      <c r="AI856" s="209">
        <v>540.38599999999997</v>
      </c>
      <c r="AJ856" s="209">
        <v>374.89100000000002</v>
      </c>
      <c r="AK856" s="209">
        <v>323.22300000000001</v>
      </c>
      <c r="AL856" s="209">
        <v>524.44500000000005</v>
      </c>
      <c r="AM856" s="209">
        <v>708.28</v>
      </c>
      <c r="AN856" s="209">
        <v>551.05799999999999</v>
      </c>
      <c r="AO856" s="209">
        <v>589.84400000000005</v>
      </c>
      <c r="AP856" s="209">
        <v>480.80200000000002</v>
      </c>
      <c r="AQ856" s="209">
        <v>404.40699999999998</v>
      </c>
      <c r="AR856" s="209">
        <v>259.47399999999999</v>
      </c>
      <c r="AS856" s="209">
        <v>523.66800000000001</v>
      </c>
      <c r="AT856" s="209">
        <v>487.98899999999998</v>
      </c>
      <c r="AU856" s="209">
        <v>618.50699999999995</v>
      </c>
      <c r="AV856" s="209">
        <v>514.73099999999999</v>
      </c>
      <c r="AW856" s="209">
        <v>449.98200000000003</v>
      </c>
      <c r="AX856" s="209">
        <v>498.26400000000001</v>
      </c>
      <c r="AY856" s="209">
        <v>451.04199999999997</v>
      </c>
      <c r="AZ856" s="209">
        <v>491.57400000000001</v>
      </c>
      <c r="BA856" s="209">
        <v>546.63</v>
      </c>
      <c r="BB856" s="21">
        <f>BB857+BB858</f>
        <v>845.43899999999996</v>
      </c>
      <c r="BC856" s="61">
        <f>BD856</f>
        <v>1136.3427419354839</v>
      </c>
      <c r="BD856" s="22">
        <f t="shared" si="139"/>
        <v>1136.3427419354839</v>
      </c>
      <c r="BE856" s="21">
        <f>BC856-BD856</f>
        <v>0</v>
      </c>
      <c r="BF856" s="2">
        <v>1127.2</v>
      </c>
      <c r="BG856" s="10">
        <v>4</v>
      </c>
      <c r="BH856" s="21">
        <f t="shared" si="136"/>
        <v>0.84543900000000005</v>
      </c>
      <c r="BI856" s="22">
        <f t="shared" si="136"/>
        <v>0.84543900000000005</v>
      </c>
      <c r="BJ856" s="21">
        <f>BH856-BI856</f>
        <v>0</v>
      </c>
      <c r="BK856" s="21">
        <v>2.5363170000000004</v>
      </c>
      <c r="BL856" s="22">
        <v>2.5363170000000004</v>
      </c>
      <c r="BM856" s="21">
        <v>0</v>
      </c>
      <c r="BN856" s="21">
        <f t="shared" si="137"/>
        <v>10.145268000000002</v>
      </c>
      <c r="BO856" s="22">
        <f t="shared" si="137"/>
        <v>10.145268000000002</v>
      </c>
      <c r="BP856" s="21">
        <f t="shared" si="137"/>
        <v>0</v>
      </c>
    </row>
    <row r="857" spans="1:68" ht="11.1" hidden="1" customHeight="1" outlineLevel="2" x14ac:dyDescent="0.2">
      <c r="A857" s="10"/>
      <c r="B857" s="18"/>
      <c r="C857" s="18"/>
      <c r="D857" s="18"/>
      <c r="E857" s="23" t="s">
        <v>759</v>
      </c>
      <c r="F857" s="208">
        <v>6.7960000000000003</v>
      </c>
      <c r="G857" s="208">
        <v>11.461</v>
      </c>
      <c r="H857" s="208">
        <v>8.7799999999999994</v>
      </c>
      <c r="I857" s="239">
        <v>0.753</v>
      </c>
      <c r="J857" s="239"/>
      <c r="K857" s="24"/>
      <c r="L857" s="24"/>
      <c r="M857" s="24"/>
      <c r="N857" s="24"/>
      <c r="O857" s="24"/>
      <c r="P857" s="24"/>
      <c r="Q857" s="24"/>
      <c r="R857" s="208">
        <v>4.04</v>
      </c>
      <c r="S857" s="208">
        <v>23.318999999999999</v>
      </c>
      <c r="T857" s="208">
        <v>19.193999999999999</v>
      </c>
      <c r="U857" s="208">
        <v>17.411000000000001</v>
      </c>
      <c r="V857" s="208">
        <v>6.16</v>
      </c>
      <c r="W857" s="24"/>
      <c r="X857" s="24"/>
      <c r="Y857" s="24"/>
      <c r="Z857" s="24"/>
      <c r="AA857" s="24"/>
      <c r="AB857" s="24"/>
      <c r="AC857" s="208">
        <v>8.016</v>
      </c>
      <c r="AD857" s="208">
        <v>14.811</v>
      </c>
      <c r="AE857" s="208">
        <v>18.21</v>
      </c>
      <c r="AF857" s="208">
        <v>11.733000000000001</v>
      </c>
      <c r="AG857" s="208">
        <v>5.681</v>
      </c>
      <c r="AH857" s="208">
        <v>5.2210000000000001</v>
      </c>
      <c r="AI857" s="208">
        <v>1.5</v>
      </c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1">
        <f t="shared" si="138"/>
        <v>23.318999999999999</v>
      </c>
      <c r="BC857" s="18"/>
      <c r="BD857" s="22">
        <f t="shared" si="139"/>
        <v>31.342741935483872</v>
      </c>
      <c r="BE857" s="21"/>
      <c r="BF857" s="2">
        <v>22.2</v>
      </c>
      <c r="BG857" s="10"/>
      <c r="BH857" s="21">
        <f t="shared" si="136"/>
        <v>0</v>
      </c>
      <c r="BI857" s="22">
        <f t="shared" si="136"/>
        <v>2.3318999999999999E-2</v>
      </c>
      <c r="BJ857" s="21"/>
      <c r="BK857" s="21">
        <v>0</v>
      </c>
      <c r="BL857" s="22">
        <v>6.9956999999999991E-2</v>
      </c>
      <c r="BM857" s="21"/>
      <c r="BN857" s="21">
        <f t="shared" si="137"/>
        <v>0</v>
      </c>
      <c r="BO857" s="22">
        <f t="shared" si="137"/>
        <v>0.27982799999999997</v>
      </c>
      <c r="BP857" s="21">
        <f t="shared" si="137"/>
        <v>0</v>
      </c>
    </row>
    <row r="858" spans="1:68" ht="11.1" hidden="1" customHeight="1" outlineLevel="2" x14ac:dyDescent="0.2">
      <c r="A858" s="10"/>
      <c r="B858" s="18"/>
      <c r="C858" s="18"/>
      <c r="D858" s="18"/>
      <c r="E858" s="23" t="s">
        <v>760</v>
      </c>
      <c r="F858" s="208">
        <v>380.7</v>
      </c>
      <c r="G858" s="208">
        <v>695.15800000000002</v>
      </c>
      <c r="H858" s="208">
        <v>690.57899999999995</v>
      </c>
      <c r="I858" s="239">
        <v>640.95500000000004</v>
      </c>
      <c r="J858" s="239"/>
      <c r="K858" s="208">
        <v>686.13900000000001</v>
      </c>
      <c r="L858" s="208">
        <v>625.17999999999995</v>
      </c>
      <c r="M858" s="208">
        <v>554.41800000000001</v>
      </c>
      <c r="N858" s="208">
        <v>598.82899999999995</v>
      </c>
      <c r="O858" s="208">
        <v>545.27700000000004</v>
      </c>
      <c r="P858" s="208">
        <v>764.31100000000004</v>
      </c>
      <c r="Q858" s="208">
        <v>124.22799999999999</v>
      </c>
      <c r="R858" s="208">
        <v>785.83799999999997</v>
      </c>
      <c r="S858" s="208">
        <v>121.03</v>
      </c>
      <c r="T858" s="208">
        <v>593.721</v>
      </c>
      <c r="U858" s="208">
        <v>518.58399999999995</v>
      </c>
      <c r="V858" s="208">
        <v>652.63300000000004</v>
      </c>
      <c r="W858" s="208">
        <v>612.95799999999997</v>
      </c>
      <c r="X858" s="208">
        <v>795.6</v>
      </c>
      <c r="Y858" s="208">
        <v>822.12</v>
      </c>
      <c r="Z858" s="208">
        <v>822.12</v>
      </c>
      <c r="AA858" s="208">
        <v>749.06399999999996</v>
      </c>
      <c r="AB858" s="208">
        <v>515.71799999999996</v>
      </c>
      <c r="AC858" s="208">
        <v>522.58199999999999</v>
      </c>
      <c r="AD858" s="208">
        <v>445.709</v>
      </c>
      <c r="AE858" s="208">
        <v>270.452</v>
      </c>
      <c r="AF858" s="208">
        <v>174.74100000000001</v>
      </c>
      <c r="AG858" s="208">
        <v>429.80399999999997</v>
      </c>
      <c r="AH858" s="208">
        <v>692.34299999999996</v>
      </c>
      <c r="AI858" s="208">
        <v>538.88599999999997</v>
      </c>
      <c r="AJ858" s="208">
        <v>374.89100000000002</v>
      </c>
      <c r="AK858" s="208">
        <v>323.22300000000001</v>
      </c>
      <c r="AL858" s="208">
        <v>524.44500000000005</v>
      </c>
      <c r="AM858" s="208">
        <v>708.28</v>
      </c>
      <c r="AN858" s="208">
        <v>551.05799999999999</v>
      </c>
      <c r="AO858" s="208">
        <v>589.84400000000005</v>
      </c>
      <c r="AP858" s="208">
        <v>480.80200000000002</v>
      </c>
      <c r="AQ858" s="208">
        <v>404.40699999999998</v>
      </c>
      <c r="AR858" s="208">
        <v>259.47399999999999</v>
      </c>
      <c r="AS858" s="208">
        <v>523.66800000000001</v>
      </c>
      <c r="AT858" s="208">
        <v>487.98899999999998</v>
      </c>
      <c r="AU858" s="208">
        <v>618.50699999999995</v>
      </c>
      <c r="AV858" s="208">
        <v>514.73099999999999</v>
      </c>
      <c r="AW858" s="208">
        <v>449.98200000000003</v>
      </c>
      <c r="AX858" s="208">
        <v>498.26400000000001</v>
      </c>
      <c r="AY858" s="208">
        <v>451.04199999999997</v>
      </c>
      <c r="AZ858" s="208">
        <v>491.57400000000001</v>
      </c>
      <c r="BA858" s="208">
        <v>546.63</v>
      </c>
      <c r="BB858" s="21">
        <f t="shared" si="138"/>
        <v>822.12</v>
      </c>
      <c r="BC858" s="18"/>
      <c r="BD858" s="22">
        <f t="shared" si="139"/>
        <v>1105</v>
      </c>
      <c r="BE858" s="21"/>
      <c r="BF858" s="2">
        <v>1105</v>
      </c>
      <c r="BG858" s="10"/>
      <c r="BH858" s="21">
        <f t="shared" ref="BH858:BI921" si="140">(BC858*24*31/1000000)</f>
        <v>0</v>
      </c>
      <c r="BI858" s="22">
        <f t="shared" si="140"/>
        <v>0.82211999999999996</v>
      </c>
      <c r="BJ858" s="21"/>
      <c r="BK858" s="21">
        <v>0</v>
      </c>
      <c r="BL858" s="22">
        <v>2.4663599999999999</v>
      </c>
      <c r="BM858" s="21"/>
      <c r="BN858" s="21">
        <f t="shared" si="137"/>
        <v>0</v>
      </c>
      <c r="BO858" s="22">
        <f t="shared" si="137"/>
        <v>9.8654399999999995</v>
      </c>
      <c r="BP858" s="21">
        <f t="shared" si="137"/>
        <v>0</v>
      </c>
    </row>
    <row r="859" spans="1:68" ht="11.1" hidden="1" customHeight="1" outlineLevel="1" collapsed="1" x14ac:dyDescent="0.2">
      <c r="A859" s="10"/>
      <c r="B859" s="18"/>
      <c r="C859" s="18"/>
      <c r="D859" s="18"/>
      <c r="E859" s="19" t="s">
        <v>761</v>
      </c>
      <c r="F859" s="209">
        <v>463.77199999999999</v>
      </c>
      <c r="G859" s="209">
        <v>303.2</v>
      </c>
      <c r="H859" s="209">
        <v>205.89400000000001</v>
      </c>
      <c r="I859" s="240">
        <v>227.86500000000001</v>
      </c>
      <c r="J859" s="240"/>
      <c r="K859" s="209">
        <v>80.786000000000001</v>
      </c>
      <c r="L859" s="20"/>
      <c r="M859" s="209">
        <v>33.406999999999996</v>
      </c>
      <c r="N859" s="209">
        <v>5.1760000000000002</v>
      </c>
      <c r="O859" s="209">
        <v>47.872</v>
      </c>
      <c r="P859" s="209">
        <v>184.23099999999999</v>
      </c>
      <c r="Q859" s="209">
        <v>317.83699999999999</v>
      </c>
      <c r="R859" s="209">
        <v>357.11900000000003</v>
      </c>
      <c r="S859" s="209">
        <v>426.84100000000001</v>
      </c>
      <c r="T859" s="209">
        <v>398.65199999999999</v>
      </c>
      <c r="U859" s="209">
        <v>355.94299999999998</v>
      </c>
      <c r="V859" s="209">
        <v>179.90199999999999</v>
      </c>
      <c r="W859" s="209">
        <v>89.822000000000003</v>
      </c>
      <c r="X859" s="209">
        <v>27.321999999999999</v>
      </c>
      <c r="Y859" s="20"/>
      <c r="Z859" s="209">
        <v>38.356000000000002</v>
      </c>
      <c r="AA859" s="209">
        <v>8.14</v>
      </c>
      <c r="AB859" s="209">
        <v>260.959</v>
      </c>
      <c r="AC859" s="209">
        <v>347.661</v>
      </c>
      <c r="AD859" s="209">
        <v>397.17599999999999</v>
      </c>
      <c r="AE859" s="209">
        <v>380.30399999999997</v>
      </c>
      <c r="AF859" s="209">
        <v>416.291</v>
      </c>
      <c r="AG859" s="209">
        <v>199.03399999999999</v>
      </c>
      <c r="AH859" s="209">
        <v>194.38900000000001</v>
      </c>
      <c r="AI859" s="209">
        <v>120.313</v>
      </c>
      <c r="AJ859" s="209">
        <v>34.302</v>
      </c>
      <c r="AK859" s="209">
        <v>11.034000000000001</v>
      </c>
      <c r="AL859" s="209">
        <v>13.427</v>
      </c>
      <c r="AM859" s="209">
        <v>37.662999999999997</v>
      </c>
      <c r="AN859" s="209">
        <v>162.08000000000001</v>
      </c>
      <c r="AO859" s="209">
        <v>234.422</v>
      </c>
      <c r="AP859" s="209">
        <v>243.88499999999999</v>
      </c>
      <c r="AQ859" s="209">
        <v>262.77699999999999</v>
      </c>
      <c r="AR859" s="209">
        <v>372.48599999999999</v>
      </c>
      <c r="AS859" s="209">
        <v>276.27199999999999</v>
      </c>
      <c r="AT859" s="209">
        <v>147.751</v>
      </c>
      <c r="AU859" s="209">
        <v>53.017000000000003</v>
      </c>
      <c r="AV859" s="209">
        <v>20.358000000000001</v>
      </c>
      <c r="AW859" s="209">
        <v>16.838000000000001</v>
      </c>
      <c r="AX859" s="209">
        <v>6.2050000000000001</v>
      </c>
      <c r="AY859" s="209">
        <v>76.269000000000005</v>
      </c>
      <c r="AZ859" s="209">
        <v>165.774</v>
      </c>
      <c r="BA859" s="209">
        <v>160.34100000000001</v>
      </c>
      <c r="BB859" s="21">
        <f t="shared" si="138"/>
        <v>463.77199999999999</v>
      </c>
      <c r="BC859" s="61">
        <f>BD859</f>
        <v>623.34946236559142</v>
      </c>
      <c r="BD859" s="22">
        <f t="shared" si="139"/>
        <v>623.34946236559142</v>
      </c>
      <c r="BE859" s="21">
        <f>BC859-BD859</f>
        <v>0</v>
      </c>
      <c r="BF859" s="2">
        <v>147.18</v>
      </c>
      <c r="BG859" s="10">
        <v>4</v>
      </c>
      <c r="BH859" s="21">
        <f t="shared" si="140"/>
        <v>0.46377200000000002</v>
      </c>
      <c r="BI859" s="22">
        <f t="shared" si="140"/>
        <v>0.46377200000000002</v>
      </c>
      <c r="BJ859" s="21">
        <f>BH859-BI859</f>
        <v>0</v>
      </c>
      <c r="BK859" s="21">
        <v>1.391316</v>
      </c>
      <c r="BL859" s="22">
        <v>1.391316</v>
      </c>
      <c r="BM859" s="21">
        <v>0</v>
      </c>
      <c r="BN859" s="21">
        <f t="shared" si="137"/>
        <v>5.565264</v>
      </c>
      <c r="BO859" s="22">
        <f t="shared" si="137"/>
        <v>5.565264</v>
      </c>
      <c r="BP859" s="21">
        <f t="shared" si="137"/>
        <v>0</v>
      </c>
    </row>
    <row r="860" spans="1:68" ht="11.1" hidden="1" customHeight="1" outlineLevel="2" x14ac:dyDescent="0.2">
      <c r="A860" s="10"/>
      <c r="B860" s="18"/>
      <c r="C860" s="18"/>
      <c r="D860" s="18"/>
      <c r="E860" s="23" t="s">
        <v>762</v>
      </c>
      <c r="F860" s="208">
        <v>463.77199999999999</v>
      </c>
      <c r="G860" s="208">
        <v>303.2</v>
      </c>
      <c r="H860" s="208">
        <v>205.89400000000001</v>
      </c>
      <c r="I860" s="239">
        <v>227.86500000000001</v>
      </c>
      <c r="J860" s="239"/>
      <c r="K860" s="208">
        <v>80.786000000000001</v>
      </c>
      <c r="L860" s="24"/>
      <c r="M860" s="208">
        <v>33.406999999999996</v>
      </c>
      <c r="N860" s="208">
        <v>5.1760000000000002</v>
      </c>
      <c r="O860" s="208">
        <v>47.872</v>
      </c>
      <c r="P860" s="208">
        <v>184.23099999999999</v>
      </c>
      <c r="Q860" s="208">
        <v>317.83699999999999</v>
      </c>
      <c r="R860" s="208">
        <v>357.11900000000003</v>
      </c>
      <c r="S860" s="208">
        <v>426.84100000000001</v>
      </c>
      <c r="T860" s="208">
        <v>398.65199999999999</v>
      </c>
      <c r="U860" s="208">
        <v>355.94299999999998</v>
      </c>
      <c r="V860" s="208">
        <v>179.90199999999999</v>
      </c>
      <c r="W860" s="208">
        <v>89.822000000000003</v>
      </c>
      <c r="X860" s="208">
        <v>27.321999999999999</v>
      </c>
      <c r="Y860" s="24"/>
      <c r="Z860" s="208">
        <v>38.356000000000002</v>
      </c>
      <c r="AA860" s="208">
        <v>8.14</v>
      </c>
      <c r="AB860" s="208">
        <v>260.959</v>
      </c>
      <c r="AC860" s="208">
        <v>347.661</v>
      </c>
      <c r="AD860" s="208">
        <v>397.17599999999999</v>
      </c>
      <c r="AE860" s="208">
        <v>380.30399999999997</v>
      </c>
      <c r="AF860" s="208">
        <v>416.291</v>
      </c>
      <c r="AG860" s="208">
        <v>199.03399999999999</v>
      </c>
      <c r="AH860" s="208">
        <v>194.38900000000001</v>
      </c>
      <c r="AI860" s="208">
        <v>120.313</v>
      </c>
      <c r="AJ860" s="208">
        <v>34.302</v>
      </c>
      <c r="AK860" s="208">
        <v>11.034000000000001</v>
      </c>
      <c r="AL860" s="208">
        <v>13.427</v>
      </c>
      <c r="AM860" s="208">
        <v>37.662999999999997</v>
      </c>
      <c r="AN860" s="208">
        <v>162.08000000000001</v>
      </c>
      <c r="AO860" s="208">
        <v>234.422</v>
      </c>
      <c r="AP860" s="208">
        <v>243.88499999999999</v>
      </c>
      <c r="AQ860" s="208">
        <v>262.77699999999999</v>
      </c>
      <c r="AR860" s="208">
        <v>372.48599999999999</v>
      </c>
      <c r="AS860" s="208">
        <v>276.27199999999999</v>
      </c>
      <c r="AT860" s="208">
        <v>147.751</v>
      </c>
      <c r="AU860" s="208">
        <v>53.017000000000003</v>
      </c>
      <c r="AV860" s="208">
        <v>20.358000000000001</v>
      </c>
      <c r="AW860" s="208">
        <v>16.838000000000001</v>
      </c>
      <c r="AX860" s="208">
        <v>6.2050000000000001</v>
      </c>
      <c r="AY860" s="208">
        <v>76.269000000000005</v>
      </c>
      <c r="AZ860" s="208">
        <v>165.774</v>
      </c>
      <c r="BA860" s="208">
        <v>160.34100000000001</v>
      </c>
      <c r="BB860" s="21">
        <f t="shared" si="138"/>
        <v>463.77199999999999</v>
      </c>
      <c r="BC860" s="18"/>
      <c r="BD860" s="22">
        <f t="shared" si="139"/>
        <v>623.34946236559142</v>
      </c>
      <c r="BE860" s="21"/>
      <c r="BG860" s="10"/>
      <c r="BH860" s="21">
        <f t="shared" si="140"/>
        <v>0</v>
      </c>
      <c r="BI860" s="22">
        <f t="shared" si="140"/>
        <v>0.46377200000000002</v>
      </c>
      <c r="BJ860" s="21"/>
      <c r="BK860" s="21">
        <v>0</v>
      </c>
      <c r="BL860" s="22">
        <v>1.391316</v>
      </c>
      <c r="BM860" s="21"/>
      <c r="BN860" s="21">
        <f t="shared" si="137"/>
        <v>0</v>
      </c>
      <c r="BO860" s="22">
        <f t="shared" si="137"/>
        <v>5.565264</v>
      </c>
      <c r="BP860" s="21">
        <f t="shared" si="137"/>
        <v>0</v>
      </c>
    </row>
    <row r="861" spans="1:68" ht="11.1" hidden="1" customHeight="1" outlineLevel="1" collapsed="1" x14ac:dyDescent="0.2">
      <c r="A861" s="10"/>
      <c r="B861" s="18"/>
      <c r="C861" s="18"/>
      <c r="D861" s="18"/>
      <c r="E861" s="19" t="s">
        <v>763</v>
      </c>
      <c r="F861" s="209">
        <v>92.3</v>
      </c>
      <c r="G861" s="209">
        <v>94</v>
      </c>
      <c r="H861" s="209">
        <v>79.150999999999996</v>
      </c>
      <c r="I861" s="240">
        <v>69.805999999999997</v>
      </c>
      <c r="J861" s="240"/>
      <c r="K861" s="209">
        <v>31.055</v>
      </c>
      <c r="L861" s="209">
        <v>12.013999999999999</v>
      </c>
      <c r="M861" s="209">
        <v>2.08</v>
      </c>
      <c r="N861" s="209">
        <v>1.6539999999999999</v>
      </c>
      <c r="O861" s="209">
        <v>8.89</v>
      </c>
      <c r="P861" s="209">
        <v>94.575999999999993</v>
      </c>
      <c r="Q861" s="209">
        <v>136.32599999999999</v>
      </c>
      <c r="R861" s="209">
        <v>126.184</v>
      </c>
      <c r="S861" s="209">
        <v>139.27799999999999</v>
      </c>
      <c r="T861" s="209">
        <v>142.33000000000001</v>
      </c>
      <c r="U861" s="209">
        <v>121.405</v>
      </c>
      <c r="V861" s="209">
        <v>83.090999999999994</v>
      </c>
      <c r="W861" s="209">
        <v>32.292000000000002</v>
      </c>
      <c r="X861" s="209">
        <v>14.778</v>
      </c>
      <c r="Y861" s="209">
        <v>7.6139999999999999</v>
      </c>
      <c r="Z861" s="209">
        <v>11.584</v>
      </c>
      <c r="AA861" s="209">
        <v>27.155000000000001</v>
      </c>
      <c r="AB861" s="209">
        <v>76.352999999999994</v>
      </c>
      <c r="AC861" s="209">
        <v>166.39099999999999</v>
      </c>
      <c r="AD861" s="209">
        <v>166.26599999999999</v>
      </c>
      <c r="AE861" s="209">
        <v>228.124</v>
      </c>
      <c r="AF861" s="209">
        <v>179.994</v>
      </c>
      <c r="AG861" s="209">
        <v>144.315</v>
      </c>
      <c r="AH861" s="209">
        <v>125.25</v>
      </c>
      <c r="AI861" s="209">
        <v>94.15</v>
      </c>
      <c r="AJ861" s="209">
        <v>16.420999999999999</v>
      </c>
      <c r="AK861" s="209">
        <v>15.462</v>
      </c>
      <c r="AL861" s="209">
        <v>12.869</v>
      </c>
      <c r="AM861" s="209">
        <v>47.78</v>
      </c>
      <c r="AN861" s="209">
        <v>189.40100000000001</v>
      </c>
      <c r="AO861" s="209">
        <v>116.989</v>
      </c>
      <c r="AP861" s="209">
        <v>176.17699999999999</v>
      </c>
      <c r="AQ861" s="209">
        <v>189.38499999999999</v>
      </c>
      <c r="AR861" s="209">
        <v>223.17400000000001</v>
      </c>
      <c r="AS861" s="209">
        <v>148.036</v>
      </c>
      <c r="AT861" s="209">
        <v>98.771000000000001</v>
      </c>
      <c r="AU861" s="209">
        <v>98.337000000000003</v>
      </c>
      <c r="AV861" s="209">
        <v>18.547999999999998</v>
      </c>
      <c r="AW861" s="209">
        <v>16.88</v>
      </c>
      <c r="AX861" s="209">
        <v>13.427</v>
      </c>
      <c r="AY861" s="209">
        <v>59.314</v>
      </c>
      <c r="AZ861" s="209">
        <v>101.69</v>
      </c>
      <c r="BA861" s="209">
        <v>122.32299999999999</v>
      </c>
      <c r="BB861" s="21">
        <f t="shared" si="138"/>
        <v>228.124</v>
      </c>
      <c r="BC861" s="18">
        <v>480</v>
      </c>
      <c r="BD861" s="22">
        <f t="shared" si="139"/>
        <v>306.61827956989248</v>
      </c>
      <c r="BE861" s="21">
        <f>BC861-BD861</f>
        <v>173.38172043010752</v>
      </c>
      <c r="BF861" s="2">
        <v>480</v>
      </c>
      <c r="BG861" s="10">
        <v>4</v>
      </c>
      <c r="BH861" s="21">
        <f t="shared" si="140"/>
        <v>0.35711999999999999</v>
      </c>
      <c r="BI861" s="22">
        <f t="shared" si="140"/>
        <v>0.22812399999999999</v>
      </c>
      <c r="BJ861" s="21">
        <f>BH861-BI861</f>
        <v>0.128996</v>
      </c>
      <c r="BK861" s="21">
        <v>1.0713599999999999</v>
      </c>
      <c r="BL861" s="22">
        <v>0.68437199999999998</v>
      </c>
      <c r="BM861" s="21">
        <v>0.38698799999999989</v>
      </c>
      <c r="BN861" s="21">
        <f t="shared" si="137"/>
        <v>4.2854399999999995</v>
      </c>
      <c r="BO861" s="22">
        <f t="shared" si="137"/>
        <v>2.7374879999999999</v>
      </c>
      <c r="BP861" s="21">
        <f t="shared" si="137"/>
        <v>1.5479519999999996</v>
      </c>
    </row>
    <row r="862" spans="1:68" ht="11.1" hidden="1" customHeight="1" outlineLevel="2" x14ac:dyDescent="0.2">
      <c r="A862" s="10"/>
      <c r="B862" s="18"/>
      <c r="C862" s="18"/>
      <c r="D862" s="18"/>
      <c r="E862" s="23" t="s">
        <v>764</v>
      </c>
      <c r="F862" s="208">
        <v>92.3</v>
      </c>
      <c r="G862" s="208">
        <v>94</v>
      </c>
      <c r="H862" s="208">
        <v>79.150999999999996</v>
      </c>
      <c r="I862" s="239">
        <v>69.805999999999997</v>
      </c>
      <c r="J862" s="239"/>
      <c r="K862" s="208">
        <v>31.055</v>
      </c>
      <c r="L862" s="208">
        <v>12.013999999999999</v>
      </c>
      <c r="M862" s="208">
        <v>2.08</v>
      </c>
      <c r="N862" s="208">
        <v>1.6539999999999999</v>
      </c>
      <c r="O862" s="208">
        <v>8.89</v>
      </c>
      <c r="P862" s="208">
        <v>94.575999999999993</v>
      </c>
      <c r="Q862" s="208">
        <v>136.32599999999999</v>
      </c>
      <c r="R862" s="208">
        <v>126.184</v>
      </c>
      <c r="S862" s="208">
        <v>139.27799999999999</v>
      </c>
      <c r="T862" s="208">
        <v>142.33000000000001</v>
      </c>
      <c r="U862" s="208">
        <v>121.405</v>
      </c>
      <c r="V862" s="208">
        <v>83.090999999999994</v>
      </c>
      <c r="W862" s="208">
        <v>32.292000000000002</v>
      </c>
      <c r="X862" s="208">
        <v>14.778</v>
      </c>
      <c r="Y862" s="208">
        <v>7.6139999999999999</v>
      </c>
      <c r="Z862" s="208">
        <v>11.584</v>
      </c>
      <c r="AA862" s="208">
        <v>27.155000000000001</v>
      </c>
      <c r="AB862" s="208">
        <v>76.352999999999994</v>
      </c>
      <c r="AC862" s="208">
        <v>166.39099999999999</v>
      </c>
      <c r="AD862" s="208">
        <v>166.26599999999999</v>
      </c>
      <c r="AE862" s="208">
        <v>228.124</v>
      </c>
      <c r="AF862" s="208">
        <v>179.994</v>
      </c>
      <c r="AG862" s="208">
        <v>144.315</v>
      </c>
      <c r="AH862" s="208">
        <v>125.25</v>
      </c>
      <c r="AI862" s="208">
        <v>94.15</v>
      </c>
      <c r="AJ862" s="208">
        <v>16.420999999999999</v>
      </c>
      <c r="AK862" s="208">
        <v>15.462</v>
      </c>
      <c r="AL862" s="208">
        <v>12.869</v>
      </c>
      <c r="AM862" s="208">
        <v>47.78</v>
      </c>
      <c r="AN862" s="208">
        <v>189.40100000000001</v>
      </c>
      <c r="AO862" s="208">
        <v>116.989</v>
      </c>
      <c r="AP862" s="208">
        <v>176.17699999999999</v>
      </c>
      <c r="AQ862" s="208">
        <v>189.38499999999999</v>
      </c>
      <c r="AR862" s="208">
        <v>223.17400000000001</v>
      </c>
      <c r="AS862" s="208">
        <v>148.036</v>
      </c>
      <c r="AT862" s="208">
        <v>98.771000000000001</v>
      </c>
      <c r="AU862" s="208">
        <v>98.337000000000003</v>
      </c>
      <c r="AV862" s="208">
        <v>18.547999999999998</v>
      </c>
      <c r="AW862" s="208">
        <v>16.88</v>
      </c>
      <c r="AX862" s="208">
        <v>13.427</v>
      </c>
      <c r="AY862" s="208">
        <v>59.314</v>
      </c>
      <c r="AZ862" s="208">
        <v>101.69</v>
      </c>
      <c r="BA862" s="208">
        <v>122.32299999999999</v>
      </c>
      <c r="BB862" s="21">
        <f t="shared" si="138"/>
        <v>228.124</v>
      </c>
      <c r="BC862" s="18"/>
      <c r="BD862" s="22">
        <f t="shared" si="139"/>
        <v>306.61827956989248</v>
      </c>
      <c r="BE862" s="21"/>
      <c r="BG862" s="10"/>
      <c r="BH862" s="21">
        <f t="shared" si="140"/>
        <v>0</v>
      </c>
      <c r="BI862" s="22">
        <f t="shared" si="140"/>
        <v>0.22812399999999999</v>
      </c>
      <c r="BJ862" s="21"/>
      <c r="BK862" s="21">
        <v>0</v>
      </c>
      <c r="BL862" s="22">
        <v>0.68437199999999998</v>
      </c>
      <c r="BM862" s="21"/>
      <c r="BN862" s="21">
        <f t="shared" si="137"/>
        <v>0</v>
      </c>
      <c r="BO862" s="22">
        <f t="shared" si="137"/>
        <v>2.7374879999999999</v>
      </c>
      <c r="BP862" s="21">
        <f t="shared" si="137"/>
        <v>0</v>
      </c>
    </row>
    <row r="863" spans="1:68" ht="11.1" hidden="1" customHeight="1" outlineLevel="1" collapsed="1" x14ac:dyDescent="0.2">
      <c r="A863" s="10"/>
      <c r="B863" s="18"/>
      <c r="C863" s="18"/>
      <c r="D863" s="18"/>
      <c r="E863" s="19" t="s">
        <v>765</v>
      </c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9">
        <v>0.55400000000000005</v>
      </c>
      <c r="AQ863" s="209">
        <v>0.71399999999999997</v>
      </c>
      <c r="AR863" s="209">
        <v>0.57299999999999995</v>
      </c>
      <c r="AS863" s="209">
        <v>0.29199999999999998</v>
      </c>
      <c r="AT863" s="209">
        <v>0.159</v>
      </c>
      <c r="AU863" s="209">
        <v>5.8999999999999997E-2</v>
      </c>
      <c r="AV863" s="20"/>
      <c r="AW863" s="20"/>
      <c r="AX863" s="20"/>
      <c r="AY863" s="20"/>
      <c r="AZ863" s="209">
        <v>3.3000000000000002E-2</v>
      </c>
      <c r="BA863" s="209">
        <v>0.26500000000000001</v>
      </c>
      <c r="BB863" s="21">
        <f t="shared" si="138"/>
        <v>0.71399999999999997</v>
      </c>
      <c r="BC863" s="18">
        <v>1.9</v>
      </c>
      <c r="BD863" s="22">
        <f t="shared" si="139"/>
        <v>0.95967741935483863</v>
      </c>
      <c r="BE863" s="21">
        <f>BC863-BD863</f>
        <v>0.94032258064516128</v>
      </c>
      <c r="BF863" s="2">
        <v>1.9</v>
      </c>
      <c r="BG863" s="10">
        <v>6</v>
      </c>
      <c r="BH863" s="21">
        <f t="shared" si="140"/>
        <v>1.4135999999999999E-3</v>
      </c>
      <c r="BI863" s="22">
        <f t="shared" si="140"/>
        <v>7.1400000000000001E-4</v>
      </c>
      <c r="BJ863" s="21">
        <f>BH863-BI863</f>
        <v>6.9959999999999987E-4</v>
      </c>
      <c r="BK863" s="21">
        <v>4.2407999999999994E-3</v>
      </c>
      <c r="BL863" s="22">
        <v>2.1419999999999998E-3</v>
      </c>
      <c r="BM863" s="21">
        <v>2.0987999999999996E-3</v>
      </c>
      <c r="BN863" s="21">
        <f t="shared" si="137"/>
        <v>1.6963199999999998E-2</v>
      </c>
      <c r="BO863" s="22">
        <f t="shared" si="137"/>
        <v>8.5679999999999992E-3</v>
      </c>
      <c r="BP863" s="21">
        <f t="shared" si="137"/>
        <v>8.3951999999999985E-3</v>
      </c>
    </row>
    <row r="864" spans="1:68" ht="11.1" hidden="1" customHeight="1" outlineLevel="2" x14ac:dyDescent="0.2">
      <c r="A864" s="10"/>
      <c r="B864" s="18"/>
      <c r="C864" s="18"/>
      <c r="D864" s="18"/>
      <c r="E864" s="23" t="s">
        <v>766</v>
      </c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08">
        <v>0.55400000000000005</v>
      </c>
      <c r="AQ864" s="208">
        <v>0.71399999999999997</v>
      </c>
      <c r="AR864" s="208">
        <v>0.57299999999999995</v>
      </c>
      <c r="AS864" s="208">
        <v>0.29199999999999998</v>
      </c>
      <c r="AT864" s="208">
        <v>0.159</v>
      </c>
      <c r="AU864" s="208">
        <v>5.8999999999999997E-2</v>
      </c>
      <c r="AV864" s="24"/>
      <c r="AW864" s="24"/>
      <c r="AX864" s="24"/>
      <c r="AY864" s="24"/>
      <c r="AZ864" s="208">
        <v>3.3000000000000002E-2</v>
      </c>
      <c r="BA864" s="208">
        <v>0.26500000000000001</v>
      </c>
      <c r="BB864" s="21">
        <f t="shared" si="138"/>
        <v>0.71399999999999997</v>
      </c>
      <c r="BC864" s="18"/>
      <c r="BD864" s="22">
        <f t="shared" si="139"/>
        <v>0.95967741935483863</v>
      </c>
      <c r="BE864" s="21"/>
      <c r="BG864" s="10"/>
      <c r="BH864" s="21">
        <f t="shared" si="140"/>
        <v>0</v>
      </c>
      <c r="BI864" s="22">
        <f t="shared" si="140"/>
        <v>7.1400000000000001E-4</v>
      </c>
      <c r="BJ864" s="21"/>
      <c r="BK864" s="21">
        <v>0</v>
      </c>
      <c r="BL864" s="22">
        <v>2.1419999999999998E-3</v>
      </c>
      <c r="BM864" s="21"/>
      <c r="BN864" s="21">
        <f t="shared" si="137"/>
        <v>0</v>
      </c>
      <c r="BO864" s="22">
        <f t="shared" si="137"/>
        <v>8.5679999999999992E-3</v>
      </c>
      <c r="BP864" s="21">
        <f t="shared" si="137"/>
        <v>0</v>
      </c>
    </row>
    <row r="865" spans="1:68" ht="11.1" customHeight="1" outlineLevel="1" collapsed="1" x14ac:dyDescent="0.2">
      <c r="A865" s="10"/>
      <c r="B865" s="18"/>
      <c r="C865" s="18"/>
      <c r="D865" s="18"/>
      <c r="E865" s="19" t="s">
        <v>767</v>
      </c>
      <c r="F865" s="209">
        <v>1.0580000000000001</v>
      </c>
      <c r="G865" s="209">
        <v>0.76200000000000001</v>
      </c>
      <c r="H865" s="209">
        <v>0.41699999999999998</v>
      </c>
      <c r="I865" s="240">
        <v>0.28399999999999997</v>
      </c>
      <c r="J865" s="240"/>
      <c r="K865" s="20"/>
      <c r="L865" s="20"/>
      <c r="M865" s="20"/>
      <c r="N865" s="20"/>
      <c r="O865" s="20"/>
      <c r="P865" s="209">
        <v>0.16</v>
      </c>
      <c r="Q865" s="209">
        <v>0.436</v>
      </c>
      <c r="R865" s="209">
        <v>0.60399999999999998</v>
      </c>
      <c r="S865" s="209">
        <v>0.74399999999999999</v>
      </c>
      <c r="T865" s="209">
        <v>0.79700000000000004</v>
      </c>
      <c r="U865" s="209">
        <v>0.39300000000000002</v>
      </c>
      <c r="V865" s="209">
        <v>0.107</v>
      </c>
      <c r="W865" s="209">
        <v>4.0000000000000001E-3</v>
      </c>
      <c r="X865" s="20"/>
      <c r="Y865" s="20"/>
      <c r="Z865" s="20"/>
      <c r="AA865" s="20"/>
      <c r="AB865" s="209">
        <v>0.124</v>
      </c>
      <c r="AC865" s="209">
        <v>0.48599999999999999</v>
      </c>
      <c r="AD865" s="209">
        <v>0.65800000000000003</v>
      </c>
      <c r="AE865" s="209">
        <v>0.96799999999999997</v>
      </c>
      <c r="AF865" s="209">
        <v>0.56100000000000005</v>
      </c>
      <c r="AG865" s="209">
        <v>0.35099999999999998</v>
      </c>
      <c r="AH865" s="209">
        <v>0.127</v>
      </c>
      <c r="AI865" s="209">
        <v>1.4E-2</v>
      </c>
      <c r="AJ865" s="20"/>
      <c r="AK865" s="20"/>
      <c r="AL865" s="20"/>
      <c r="AM865" s="20"/>
      <c r="AN865" s="20"/>
      <c r="AO865" s="209">
        <v>0.66500000000000004</v>
      </c>
      <c r="AP865" s="209">
        <v>0.61</v>
      </c>
      <c r="AQ865" s="209">
        <v>1.087</v>
      </c>
      <c r="AR865" s="209">
        <v>0.63</v>
      </c>
      <c r="AS865" s="209">
        <v>0.63800000000000001</v>
      </c>
      <c r="AT865" s="209">
        <v>0.222</v>
      </c>
      <c r="AU865" s="209">
        <v>2.8000000000000001E-2</v>
      </c>
      <c r="AV865" s="20"/>
      <c r="AW865" s="20"/>
      <c r="AX865" s="20"/>
      <c r="AY865" s="20"/>
      <c r="AZ865" s="20"/>
      <c r="BA865" s="20"/>
      <c r="BB865" s="21">
        <f t="shared" si="138"/>
        <v>1.087</v>
      </c>
      <c r="BC865" s="18">
        <v>2.58</v>
      </c>
      <c r="BD865" s="22">
        <f t="shared" si="139"/>
        <v>1.461021505376344</v>
      </c>
      <c r="BE865" s="21">
        <f>BC865-BD865</f>
        <v>1.1189784946236561</v>
      </c>
      <c r="BF865" s="2">
        <v>2.58</v>
      </c>
      <c r="BG865" s="10">
        <v>7</v>
      </c>
      <c r="BH865" s="21">
        <f t="shared" si="140"/>
        <v>1.9195200000000001E-3</v>
      </c>
      <c r="BI865" s="22">
        <f t="shared" si="140"/>
        <v>1.0870000000000001E-3</v>
      </c>
      <c r="BJ865" s="21">
        <f>BH865-BI865</f>
        <v>8.3252E-4</v>
      </c>
      <c r="BK865" s="21">
        <v>5.7585600000000002E-3</v>
      </c>
      <c r="BL865" s="22">
        <v>3.261E-3</v>
      </c>
      <c r="BM865" s="21">
        <v>2.4975600000000002E-3</v>
      </c>
      <c r="BN865" s="21">
        <f t="shared" si="137"/>
        <v>2.3034240000000001E-2</v>
      </c>
      <c r="BO865" s="22">
        <f t="shared" si="137"/>
        <v>1.3044E-2</v>
      </c>
      <c r="BP865" s="21">
        <f t="shared" si="137"/>
        <v>9.9902400000000009E-3</v>
      </c>
    </row>
    <row r="866" spans="1:68" ht="11.1" hidden="1" customHeight="1" outlineLevel="2" x14ac:dyDescent="0.2">
      <c r="A866" s="10"/>
      <c r="B866" s="18"/>
      <c r="C866" s="18"/>
      <c r="D866" s="18"/>
      <c r="E866" s="23" t="s">
        <v>768</v>
      </c>
      <c r="F866" s="208">
        <v>1.0580000000000001</v>
      </c>
      <c r="G866" s="208">
        <v>0.76200000000000001</v>
      </c>
      <c r="H866" s="208">
        <v>0.41699999999999998</v>
      </c>
      <c r="I866" s="239">
        <v>0.28399999999999997</v>
      </c>
      <c r="J866" s="239"/>
      <c r="K866" s="24"/>
      <c r="L866" s="24"/>
      <c r="M866" s="24"/>
      <c r="N866" s="24"/>
      <c r="O866" s="24"/>
      <c r="P866" s="208">
        <v>0.16</v>
      </c>
      <c r="Q866" s="208">
        <v>0.436</v>
      </c>
      <c r="R866" s="208">
        <v>0.60399999999999998</v>
      </c>
      <c r="S866" s="208">
        <v>0.74399999999999999</v>
      </c>
      <c r="T866" s="208">
        <v>0.79700000000000004</v>
      </c>
      <c r="U866" s="208">
        <v>0.39300000000000002</v>
      </c>
      <c r="V866" s="208">
        <v>0.107</v>
      </c>
      <c r="W866" s="208">
        <v>4.0000000000000001E-3</v>
      </c>
      <c r="X866" s="24"/>
      <c r="Y866" s="24"/>
      <c r="Z866" s="24"/>
      <c r="AA866" s="24"/>
      <c r="AB866" s="208">
        <v>0.124</v>
      </c>
      <c r="AC866" s="208">
        <v>0.48599999999999999</v>
      </c>
      <c r="AD866" s="208">
        <v>0.65800000000000003</v>
      </c>
      <c r="AE866" s="208">
        <v>0.96799999999999997</v>
      </c>
      <c r="AF866" s="208">
        <v>0.56100000000000005</v>
      </c>
      <c r="AG866" s="208">
        <v>0.35099999999999998</v>
      </c>
      <c r="AH866" s="208">
        <v>0.127</v>
      </c>
      <c r="AI866" s="208">
        <v>1.4E-2</v>
      </c>
      <c r="AJ866" s="24"/>
      <c r="AK866" s="24"/>
      <c r="AL866" s="24"/>
      <c r="AM866" s="24"/>
      <c r="AN866" s="24"/>
      <c r="AO866" s="208">
        <v>0.66500000000000004</v>
      </c>
      <c r="AP866" s="208">
        <v>0.61</v>
      </c>
      <c r="AQ866" s="208">
        <v>1.087</v>
      </c>
      <c r="AR866" s="208">
        <v>0.63</v>
      </c>
      <c r="AS866" s="208">
        <v>0.63800000000000001</v>
      </c>
      <c r="AT866" s="208">
        <v>0.222</v>
      </c>
      <c r="AU866" s="208">
        <v>2.8000000000000001E-2</v>
      </c>
      <c r="AV866" s="24"/>
      <c r="AW866" s="24"/>
      <c r="AX866" s="24"/>
      <c r="AY866" s="24"/>
      <c r="AZ866" s="24"/>
      <c r="BA866" s="24"/>
      <c r="BB866" s="21">
        <f t="shared" si="138"/>
        <v>1.087</v>
      </c>
      <c r="BC866" s="18"/>
      <c r="BD866" s="22">
        <f t="shared" si="139"/>
        <v>1.461021505376344</v>
      </c>
      <c r="BE866" s="21"/>
      <c r="BG866" s="10"/>
      <c r="BH866" s="21">
        <f t="shared" si="140"/>
        <v>0</v>
      </c>
      <c r="BI866" s="22">
        <f t="shared" si="140"/>
        <v>1.0870000000000001E-3</v>
      </c>
      <c r="BJ866" s="21"/>
      <c r="BK866" s="21">
        <v>0</v>
      </c>
      <c r="BL866" s="22">
        <v>3.261E-3</v>
      </c>
      <c r="BM866" s="21"/>
      <c r="BN866" s="21">
        <f t="shared" si="137"/>
        <v>0</v>
      </c>
      <c r="BO866" s="22">
        <f t="shared" si="137"/>
        <v>1.3044E-2</v>
      </c>
      <c r="BP866" s="21">
        <f t="shared" si="137"/>
        <v>0</v>
      </c>
    </row>
    <row r="867" spans="1:68" ht="11.1" hidden="1" customHeight="1" outlineLevel="1" collapsed="1" x14ac:dyDescent="0.2">
      <c r="A867" s="10"/>
      <c r="B867" s="18"/>
      <c r="C867" s="18"/>
      <c r="D867" s="18"/>
      <c r="E867" s="19" t="s">
        <v>769</v>
      </c>
      <c r="F867" s="209">
        <v>0.61099999999999999</v>
      </c>
      <c r="G867" s="209">
        <v>0.51600000000000001</v>
      </c>
      <c r="H867" s="209">
        <v>0.33500000000000002</v>
      </c>
      <c r="I867" s="240">
        <v>0.25800000000000001</v>
      </c>
      <c r="J867" s="240"/>
      <c r="K867" s="20"/>
      <c r="L867" s="20"/>
      <c r="M867" s="20"/>
      <c r="N867" s="20"/>
      <c r="O867" s="209">
        <v>0.11700000000000001</v>
      </c>
      <c r="P867" s="209">
        <v>0.26900000000000002</v>
      </c>
      <c r="Q867" s="209">
        <v>0.47399999999999998</v>
      </c>
      <c r="R867" s="209">
        <v>0.74</v>
      </c>
      <c r="S867" s="209">
        <v>0.79400000000000004</v>
      </c>
      <c r="T867" s="209">
        <v>0.875</v>
      </c>
      <c r="U867" s="209">
        <v>0.47299999999999998</v>
      </c>
      <c r="V867" s="209">
        <v>0.186</v>
      </c>
      <c r="W867" s="209">
        <v>8.2000000000000003E-2</v>
      </c>
      <c r="X867" s="20"/>
      <c r="Y867" s="20"/>
      <c r="Z867" s="20"/>
      <c r="AA867" s="20"/>
      <c r="AB867" s="209">
        <v>0.28399999999999997</v>
      </c>
      <c r="AC867" s="209">
        <v>0.66300000000000003</v>
      </c>
      <c r="AD867" s="209">
        <v>0.68</v>
      </c>
      <c r="AE867" s="209">
        <v>0.999</v>
      </c>
      <c r="AF867" s="209">
        <v>0.85199999999999998</v>
      </c>
      <c r="AG867" s="209">
        <v>0.39300000000000002</v>
      </c>
      <c r="AH867" s="209">
        <v>0.20399999999999999</v>
      </c>
      <c r="AI867" s="209">
        <v>0.17499999999999999</v>
      </c>
      <c r="AJ867" s="20"/>
      <c r="AK867" s="20"/>
      <c r="AL867" s="20"/>
      <c r="AM867" s="209">
        <v>0.10199999999999999</v>
      </c>
      <c r="AN867" s="209">
        <v>0.28000000000000003</v>
      </c>
      <c r="AO867" s="209">
        <v>0.67600000000000005</v>
      </c>
      <c r="AP867" s="209">
        <v>0.73699999999999999</v>
      </c>
      <c r="AQ867" s="209">
        <v>1.23</v>
      </c>
      <c r="AR867" s="209">
        <v>0.65300000000000002</v>
      </c>
      <c r="AS867" s="209">
        <v>0.74199999999999999</v>
      </c>
      <c r="AT867" s="209">
        <v>0.27900000000000003</v>
      </c>
      <c r="AU867" s="209">
        <v>0.12</v>
      </c>
      <c r="AV867" s="20"/>
      <c r="AW867" s="20"/>
      <c r="AX867" s="20"/>
      <c r="AY867" s="209">
        <v>4.4999999999999998E-2</v>
      </c>
      <c r="AZ867" s="209">
        <v>0.25</v>
      </c>
      <c r="BA867" s="209">
        <v>0.60099999999999998</v>
      </c>
      <c r="BB867" s="21">
        <f t="shared" si="138"/>
        <v>1.23</v>
      </c>
      <c r="BC867" s="18">
        <v>2.73</v>
      </c>
      <c r="BD867" s="22">
        <f t="shared" si="139"/>
        <v>1.653225806451613</v>
      </c>
      <c r="BE867" s="21">
        <f>BC867-BD867</f>
        <v>1.076774193548387</v>
      </c>
      <c r="BF867" s="2">
        <v>2.73</v>
      </c>
      <c r="BG867" s="10">
        <v>6</v>
      </c>
      <c r="BH867" s="21">
        <f t="shared" si="140"/>
        <v>2.03112E-3</v>
      </c>
      <c r="BI867" s="22">
        <f t="shared" si="140"/>
        <v>1.23E-3</v>
      </c>
      <c r="BJ867" s="21">
        <f>BH867-BI867</f>
        <v>8.0112E-4</v>
      </c>
      <c r="BK867" s="21">
        <v>6.0933599999999999E-3</v>
      </c>
      <c r="BL867" s="22">
        <v>3.6899999999999997E-3</v>
      </c>
      <c r="BM867" s="21">
        <v>2.4033600000000002E-3</v>
      </c>
      <c r="BN867" s="21">
        <f t="shared" si="137"/>
        <v>2.437344E-2</v>
      </c>
      <c r="BO867" s="22">
        <f t="shared" si="137"/>
        <v>1.4759999999999999E-2</v>
      </c>
      <c r="BP867" s="21">
        <f t="shared" si="137"/>
        <v>9.6134400000000009E-3</v>
      </c>
    </row>
    <row r="868" spans="1:68" ht="11.1" hidden="1" customHeight="1" outlineLevel="2" x14ac:dyDescent="0.2">
      <c r="A868" s="10"/>
      <c r="B868" s="18"/>
      <c r="C868" s="18"/>
      <c r="D868" s="18"/>
      <c r="E868" s="23" t="s">
        <v>770</v>
      </c>
      <c r="F868" s="208">
        <v>0.61099999999999999</v>
      </c>
      <c r="G868" s="208">
        <v>0.51600000000000001</v>
      </c>
      <c r="H868" s="208">
        <v>0.33500000000000002</v>
      </c>
      <c r="I868" s="239">
        <v>0.25800000000000001</v>
      </c>
      <c r="J868" s="239"/>
      <c r="K868" s="24"/>
      <c r="L868" s="24"/>
      <c r="M868" s="24"/>
      <c r="N868" s="24"/>
      <c r="O868" s="208">
        <v>0.11700000000000001</v>
      </c>
      <c r="P868" s="208">
        <v>0.26900000000000002</v>
      </c>
      <c r="Q868" s="208">
        <v>0.47399999999999998</v>
      </c>
      <c r="R868" s="208">
        <v>0.74</v>
      </c>
      <c r="S868" s="208">
        <v>0.79400000000000004</v>
      </c>
      <c r="T868" s="208">
        <v>0.875</v>
      </c>
      <c r="U868" s="208">
        <v>0.47299999999999998</v>
      </c>
      <c r="V868" s="208">
        <v>0.186</v>
      </c>
      <c r="W868" s="208">
        <v>8.2000000000000003E-2</v>
      </c>
      <c r="X868" s="24"/>
      <c r="Y868" s="24"/>
      <c r="Z868" s="24"/>
      <c r="AA868" s="24"/>
      <c r="AB868" s="208">
        <v>0.28399999999999997</v>
      </c>
      <c r="AC868" s="208">
        <v>0.66300000000000003</v>
      </c>
      <c r="AD868" s="208">
        <v>0.68</v>
      </c>
      <c r="AE868" s="208">
        <v>0.999</v>
      </c>
      <c r="AF868" s="208">
        <v>0.85199999999999998</v>
      </c>
      <c r="AG868" s="208">
        <v>0.39300000000000002</v>
      </c>
      <c r="AH868" s="208">
        <v>0.20399999999999999</v>
      </c>
      <c r="AI868" s="208">
        <v>0.17499999999999999</v>
      </c>
      <c r="AJ868" s="24"/>
      <c r="AK868" s="24"/>
      <c r="AL868" s="24"/>
      <c r="AM868" s="208">
        <v>0.10199999999999999</v>
      </c>
      <c r="AN868" s="208">
        <v>0.28000000000000003</v>
      </c>
      <c r="AO868" s="208">
        <v>0.67600000000000005</v>
      </c>
      <c r="AP868" s="208">
        <v>0.73699999999999999</v>
      </c>
      <c r="AQ868" s="208">
        <v>1.23</v>
      </c>
      <c r="AR868" s="208">
        <v>0.65300000000000002</v>
      </c>
      <c r="AS868" s="208">
        <v>0.74199999999999999</v>
      </c>
      <c r="AT868" s="208">
        <v>0.27900000000000003</v>
      </c>
      <c r="AU868" s="208">
        <v>0.12</v>
      </c>
      <c r="AV868" s="24"/>
      <c r="AW868" s="24"/>
      <c r="AX868" s="24"/>
      <c r="AY868" s="208">
        <v>4.4999999999999998E-2</v>
      </c>
      <c r="AZ868" s="208">
        <v>0.25</v>
      </c>
      <c r="BA868" s="208">
        <v>0.60099999999999998</v>
      </c>
      <c r="BB868" s="21">
        <f t="shared" si="138"/>
        <v>1.23</v>
      </c>
      <c r="BC868" s="18"/>
      <c r="BD868" s="22">
        <f t="shared" si="139"/>
        <v>1.653225806451613</v>
      </c>
      <c r="BE868" s="21"/>
      <c r="BG868" s="10"/>
      <c r="BH868" s="21">
        <f t="shared" si="140"/>
        <v>0</v>
      </c>
      <c r="BI868" s="22">
        <f t="shared" si="140"/>
        <v>1.23E-3</v>
      </c>
      <c r="BJ868" s="21"/>
      <c r="BK868" s="21">
        <v>0</v>
      </c>
      <c r="BL868" s="22">
        <v>3.6899999999999997E-3</v>
      </c>
      <c r="BM868" s="21"/>
      <c r="BN868" s="21">
        <f t="shared" si="137"/>
        <v>0</v>
      </c>
      <c r="BO868" s="22">
        <f t="shared" si="137"/>
        <v>1.4759999999999999E-2</v>
      </c>
      <c r="BP868" s="21">
        <f t="shared" si="137"/>
        <v>0</v>
      </c>
    </row>
    <row r="869" spans="1:68" ht="11.1" hidden="1" customHeight="1" outlineLevel="1" collapsed="1" x14ac:dyDescent="0.2">
      <c r="A869" s="10"/>
      <c r="B869" s="18"/>
      <c r="C869" s="18"/>
      <c r="D869" s="18"/>
      <c r="E869" s="19" t="s">
        <v>771</v>
      </c>
      <c r="F869" s="209">
        <v>4.077</v>
      </c>
      <c r="G869" s="209">
        <v>3.7559999999999998</v>
      </c>
      <c r="H869" s="209">
        <v>2.657</v>
      </c>
      <c r="I869" s="240">
        <v>1.901</v>
      </c>
      <c r="J869" s="240"/>
      <c r="K869" s="209">
        <v>0.83499999999999996</v>
      </c>
      <c r="L869" s="209">
        <v>0.317</v>
      </c>
      <c r="M869" s="20"/>
      <c r="N869" s="20"/>
      <c r="O869" s="209">
        <v>0.77500000000000002</v>
      </c>
      <c r="P869" s="209">
        <v>1.7929999999999999</v>
      </c>
      <c r="Q869" s="209">
        <v>2.97</v>
      </c>
      <c r="R869" s="209">
        <v>3.1629999999999998</v>
      </c>
      <c r="S869" s="209">
        <v>3.895</v>
      </c>
      <c r="T869" s="209">
        <v>4.5780000000000003</v>
      </c>
      <c r="U869" s="209">
        <v>2.7309999999999999</v>
      </c>
      <c r="V869" s="209">
        <v>1.66</v>
      </c>
      <c r="W869" s="209">
        <v>0.88400000000000001</v>
      </c>
      <c r="X869" s="20"/>
      <c r="Y869" s="20"/>
      <c r="Z869" s="20"/>
      <c r="AA869" s="20"/>
      <c r="AB869" s="209">
        <v>1.92</v>
      </c>
      <c r="AC869" s="209">
        <v>3.177</v>
      </c>
      <c r="AD869" s="209">
        <v>2.8490000000000002</v>
      </c>
      <c r="AE869" s="209">
        <v>5.1429999999999998</v>
      </c>
      <c r="AF869" s="209">
        <v>3.411</v>
      </c>
      <c r="AG869" s="209">
        <v>2.371</v>
      </c>
      <c r="AH869" s="209">
        <v>1.8919999999999999</v>
      </c>
      <c r="AI869" s="209">
        <v>0.86</v>
      </c>
      <c r="AJ869" s="20"/>
      <c r="AK869" s="20"/>
      <c r="AL869" s="20"/>
      <c r="AM869" s="209">
        <v>0.51</v>
      </c>
      <c r="AN869" s="209">
        <v>1.427</v>
      </c>
      <c r="AO869" s="209">
        <v>2.48</v>
      </c>
      <c r="AP869" s="209">
        <v>4.1710000000000003</v>
      </c>
      <c r="AQ869" s="209">
        <v>3.3479999999999999</v>
      </c>
      <c r="AR869" s="209">
        <v>4.0650000000000004</v>
      </c>
      <c r="AS869" s="209">
        <v>2.246</v>
      </c>
      <c r="AT869" s="209">
        <v>2.1379999999999999</v>
      </c>
      <c r="AU869" s="209">
        <v>0.95399999999999996</v>
      </c>
      <c r="AV869" s="20"/>
      <c r="AW869" s="20"/>
      <c r="AX869" s="20"/>
      <c r="AY869" s="209">
        <v>0.56299999999999994</v>
      </c>
      <c r="AZ869" s="209">
        <v>1.3180000000000001</v>
      </c>
      <c r="BA869" s="209">
        <v>1.9279999999999999</v>
      </c>
      <c r="BB869" s="21">
        <f t="shared" si="138"/>
        <v>5.1429999999999998</v>
      </c>
      <c r="BC869" s="61">
        <f>BD869</f>
        <v>6.9126344086021501</v>
      </c>
      <c r="BD869" s="22">
        <f t="shared" si="139"/>
        <v>6.9126344086021501</v>
      </c>
      <c r="BE869" s="21">
        <f>BC869-BD869</f>
        <v>0</v>
      </c>
      <c r="BF869" s="2">
        <v>3.52</v>
      </c>
      <c r="BG869" s="10">
        <v>6</v>
      </c>
      <c r="BH869" s="21">
        <f t="shared" si="140"/>
        <v>5.1429999999999991E-3</v>
      </c>
      <c r="BI869" s="22">
        <f t="shared" si="140"/>
        <v>5.1429999999999991E-3</v>
      </c>
      <c r="BJ869" s="21">
        <f>BH869-BI869</f>
        <v>0</v>
      </c>
      <c r="BK869" s="21">
        <v>1.5428999999999998E-2</v>
      </c>
      <c r="BL869" s="22">
        <v>1.5428999999999998E-2</v>
      </c>
      <c r="BM869" s="21">
        <v>0</v>
      </c>
      <c r="BN869" s="21">
        <f t="shared" si="137"/>
        <v>6.1715999999999993E-2</v>
      </c>
      <c r="BO869" s="22">
        <f t="shared" si="137"/>
        <v>6.1715999999999993E-2</v>
      </c>
      <c r="BP869" s="21">
        <f t="shared" si="137"/>
        <v>0</v>
      </c>
    </row>
    <row r="870" spans="1:68" ht="11.1" hidden="1" customHeight="1" outlineLevel="2" x14ac:dyDescent="0.2">
      <c r="A870" s="10"/>
      <c r="B870" s="18"/>
      <c r="C870" s="18"/>
      <c r="D870" s="18"/>
      <c r="E870" s="23" t="s">
        <v>772</v>
      </c>
      <c r="F870" s="208">
        <v>4.077</v>
      </c>
      <c r="G870" s="208">
        <v>3.7559999999999998</v>
      </c>
      <c r="H870" s="208">
        <v>2.657</v>
      </c>
      <c r="I870" s="239">
        <v>1.901</v>
      </c>
      <c r="J870" s="239"/>
      <c r="K870" s="208">
        <v>0.83499999999999996</v>
      </c>
      <c r="L870" s="208">
        <v>0.317</v>
      </c>
      <c r="M870" s="24"/>
      <c r="N870" s="24"/>
      <c r="O870" s="208">
        <v>0.77500000000000002</v>
      </c>
      <c r="P870" s="208">
        <v>1.7929999999999999</v>
      </c>
      <c r="Q870" s="208">
        <v>2.97</v>
      </c>
      <c r="R870" s="208">
        <v>3.1629999999999998</v>
      </c>
      <c r="S870" s="208">
        <v>3.895</v>
      </c>
      <c r="T870" s="208">
        <v>4.5780000000000003</v>
      </c>
      <c r="U870" s="208">
        <v>2.7309999999999999</v>
      </c>
      <c r="V870" s="208">
        <v>1.66</v>
      </c>
      <c r="W870" s="208">
        <v>0.88400000000000001</v>
      </c>
      <c r="X870" s="24"/>
      <c r="Y870" s="24"/>
      <c r="Z870" s="24"/>
      <c r="AA870" s="24"/>
      <c r="AB870" s="208">
        <v>1.92</v>
      </c>
      <c r="AC870" s="208">
        <v>3.177</v>
      </c>
      <c r="AD870" s="208">
        <v>2.8490000000000002</v>
      </c>
      <c r="AE870" s="208">
        <v>5.1429999999999998</v>
      </c>
      <c r="AF870" s="208">
        <v>3.411</v>
      </c>
      <c r="AG870" s="208">
        <v>2.371</v>
      </c>
      <c r="AH870" s="208">
        <v>1.8919999999999999</v>
      </c>
      <c r="AI870" s="208">
        <v>0.86</v>
      </c>
      <c r="AJ870" s="24"/>
      <c r="AK870" s="24"/>
      <c r="AL870" s="24"/>
      <c r="AM870" s="208">
        <v>0.51</v>
      </c>
      <c r="AN870" s="208">
        <v>1.427</v>
      </c>
      <c r="AO870" s="208">
        <v>2.48</v>
      </c>
      <c r="AP870" s="208">
        <v>4.1710000000000003</v>
      </c>
      <c r="AQ870" s="208">
        <v>3.3479999999999999</v>
      </c>
      <c r="AR870" s="208">
        <v>4.0650000000000004</v>
      </c>
      <c r="AS870" s="208">
        <v>2.246</v>
      </c>
      <c r="AT870" s="208">
        <v>2.1379999999999999</v>
      </c>
      <c r="AU870" s="208">
        <v>0.95399999999999996</v>
      </c>
      <c r="AV870" s="24"/>
      <c r="AW870" s="24"/>
      <c r="AX870" s="24"/>
      <c r="AY870" s="208">
        <v>0.56299999999999994</v>
      </c>
      <c r="AZ870" s="208">
        <v>1.3180000000000001</v>
      </c>
      <c r="BA870" s="208">
        <v>1.9279999999999999</v>
      </c>
      <c r="BB870" s="21">
        <f t="shared" si="138"/>
        <v>5.1429999999999998</v>
      </c>
      <c r="BC870" s="18"/>
      <c r="BD870" s="22">
        <f t="shared" si="139"/>
        <v>6.9126344086021501</v>
      </c>
      <c r="BE870" s="21"/>
      <c r="BG870" s="10"/>
      <c r="BH870" s="21">
        <f t="shared" si="140"/>
        <v>0</v>
      </c>
      <c r="BI870" s="22">
        <f t="shared" si="140"/>
        <v>5.1429999999999991E-3</v>
      </c>
      <c r="BJ870" s="21"/>
      <c r="BK870" s="21">
        <v>0</v>
      </c>
      <c r="BL870" s="22">
        <v>1.5428999999999998E-2</v>
      </c>
      <c r="BM870" s="21"/>
      <c r="BN870" s="21">
        <f t="shared" ref="BN870:BP933" si="141">BK870*4</f>
        <v>0</v>
      </c>
      <c r="BO870" s="22">
        <f t="shared" si="141"/>
        <v>6.1715999999999993E-2</v>
      </c>
      <c r="BP870" s="21">
        <f t="shared" si="141"/>
        <v>0</v>
      </c>
    </row>
    <row r="871" spans="1:68" ht="11.1" customHeight="1" outlineLevel="1" collapsed="1" x14ac:dyDescent="0.2">
      <c r="A871" s="10"/>
      <c r="B871" s="18"/>
      <c r="C871" s="18"/>
      <c r="D871" s="18"/>
      <c r="E871" s="19" t="s">
        <v>773</v>
      </c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9">
        <v>1.0820000000000001</v>
      </c>
      <c r="AF871" s="209">
        <v>2.3879999999999999</v>
      </c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9">
        <v>0.126</v>
      </c>
      <c r="AR871" s="209">
        <v>0.52500000000000002</v>
      </c>
      <c r="AS871" s="209">
        <v>0.26500000000000001</v>
      </c>
      <c r="AT871" s="209">
        <v>0.21299999999999999</v>
      </c>
      <c r="AU871" s="209">
        <v>4.4999999999999998E-2</v>
      </c>
      <c r="AV871" s="20"/>
      <c r="AW871" s="20"/>
      <c r="AX871" s="20"/>
      <c r="AY871" s="209">
        <v>2.7E-2</v>
      </c>
      <c r="AZ871" s="209">
        <v>0.123</v>
      </c>
      <c r="BA871" s="209">
        <v>0.27500000000000002</v>
      </c>
      <c r="BB871" s="21">
        <f t="shared" si="138"/>
        <v>2.3879999999999999</v>
      </c>
      <c r="BC871" s="61">
        <f>BD871</f>
        <v>3.2096774193548385</v>
      </c>
      <c r="BD871" s="22">
        <f t="shared" si="139"/>
        <v>3.2096774193548385</v>
      </c>
      <c r="BE871" s="21">
        <f>BC871-BD871</f>
        <v>0</v>
      </c>
      <c r="BF871" s="2">
        <v>1.83</v>
      </c>
      <c r="BG871" s="10">
        <v>7</v>
      </c>
      <c r="BH871" s="21">
        <f t="shared" si="140"/>
        <v>2.3879999999999999E-3</v>
      </c>
      <c r="BI871" s="22">
        <f t="shared" si="140"/>
        <v>2.3879999999999999E-3</v>
      </c>
      <c r="BJ871" s="21">
        <f>BH871-BI871</f>
        <v>0</v>
      </c>
      <c r="BK871" s="21">
        <v>7.1640000000000002E-3</v>
      </c>
      <c r="BL871" s="22">
        <v>7.1640000000000002E-3</v>
      </c>
      <c r="BM871" s="21">
        <v>0</v>
      </c>
      <c r="BN871" s="21">
        <f t="shared" si="141"/>
        <v>2.8656000000000001E-2</v>
      </c>
      <c r="BO871" s="22">
        <f t="shared" si="141"/>
        <v>2.8656000000000001E-2</v>
      </c>
      <c r="BP871" s="21">
        <f t="shared" si="141"/>
        <v>0</v>
      </c>
    </row>
    <row r="872" spans="1:68" ht="11.1" hidden="1" customHeight="1" outlineLevel="2" x14ac:dyDescent="0.2">
      <c r="A872" s="10"/>
      <c r="B872" s="18"/>
      <c r="C872" s="18"/>
      <c r="D872" s="18"/>
      <c r="E872" s="23" t="s">
        <v>774</v>
      </c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08">
        <v>1.0820000000000001</v>
      </c>
      <c r="AF872" s="208">
        <v>2.3879999999999999</v>
      </c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08">
        <v>0.126</v>
      </c>
      <c r="AR872" s="208">
        <v>0.52500000000000002</v>
      </c>
      <c r="AS872" s="208">
        <v>0.26500000000000001</v>
      </c>
      <c r="AT872" s="208">
        <v>0.21299999999999999</v>
      </c>
      <c r="AU872" s="208">
        <v>4.4999999999999998E-2</v>
      </c>
      <c r="AV872" s="24"/>
      <c r="AW872" s="24"/>
      <c r="AX872" s="24"/>
      <c r="AY872" s="208">
        <v>2.7E-2</v>
      </c>
      <c r="AZ872" s="208">
        <v>0.123</v>
      </c>
      <c r="BA872" s="208">
        <v>0.27500000000000002</v>
      </c>
      <c r="BB872" s="21">
        <f t="shared" si="138"/>
        <v>2.3879999999999999</v>
      </c>
      <c r="BC872" s="18"/>
      <c r="BD872" s="22">
        <f t="shared" si="139"/>
        <v>3.2096774193548385</v>
      </c>
      <c r="BE872" s="21"/>
      <c r="BG872" s="10"/>
      <c r="BH872" s="21">
        <f t="shared" si="140"/>
        <v>0</v>
      </c>
      <c r="BI872" s="22">
        <f t="shared" si="140"/>
        <v>2.3879999999999999E-3</v>
      </c>
      <c r="BJ872" s="21"/>
      <c r="BK872" s="21">
        <v>0</v>
      </c>
      <c r="BL872" s="22">
        <v>7.1640000000000002E-3</v>
      </c>
      <c r="BM872" s="21"/>
      <c r="BN872" s="21">
        <f t="shared" si="141"/>
        <v>0</v>
      </c>
      <c r="BO872" s="22">
        <f t="shared" si="141"/>
        <v>2.8656000000000001E-2</v>
      </c>
      <c r="BP872" s="21">
        <f t="shared" si="141"/>
        <v>0</v>
      </c>
    </row>
    <row r="873" spans="1:68" ht="11.1" customHeight="1" outlineLevel="1" collapsed="1" x14ac:dyDescent="0.2">
      <c r="A873" s="10"/>
      <c r="B873" s="18"/>
      <c r="C873" s="18"/>
      <c r="D873" s="18"/>
      <c r="E873" s="19" t="s">
        <v>775</v>
      </c>
      <c r="F873" s="209">
        <v>1.1319999999999999</v>
      </c>
      <c r="G873" s="209">
        <v>0.52500000000000002</v>
      </c>
      <c r="H873" s="209">
        <v>0.95099999999999996</v>
      </c>
      <c r="I873" s="240">
        <v>0.379</v>
      </c>
      <c r="J873" s="240"/>
      <c r="K873" s="209">
        <v>6.5000000000000002E-2</v>
      </c>
      <c r="L873" s="20"/>
      <c r="M873" s="20"/>
      <c r="N873" s="20"/>
      <c r="O873" s="20"/>
      <c r="P873" s="209">
        <v>0.26100000000000001</v>
      </c>
      <c r="Q873" s="209">
        <v>0.54200000000000004</v>
      </c>
      <c r="R873" s="209">
        <v>2.2629999999999999</v>
      </c>
      <c r="S873" s="20"/>
      <c r="T873" s="209">
        <v>0.51500000000000001</v>
      </c>
      <c r="U873" s="209">
        <v>0.61</v>
      </c>
      <c r="V873" s="209">
        <v>0.217</v>
      </c>
      <c r="W873" s="20"/>
      <c r="X873" s="20"/>
      <c r="Y873" s="20"/>
      <c r="Z873" s="20"/>
      <c r="AA873" s="20"/>
      <c r="AB873" s="209">
        <v>0.85099999999999998</v>
      </c>
      <c r="AC873" s="209">
        <v>1.2729999999999999</v>
      </c>
      <c r="AD873" s="209">
        <v>1.3180000000000001</v>
      </c>
      <c r="AE873" s="209">
        <v>1.901</v>
      </c>
      <c r="AF873" s="209">
        <v>1.665</v>
      </c>
      <c r="AG873" s="209">
        <v>0.91400000000000003</v>
      </c>
      <c r="AH873" s="209">
        <v>0.54800000000000004</v>
      </c>
      <c r="AI873" s="209">
        <v>0.123</v>
      </c>
      <c r="AJ873" s="20"/>
      <c r="AK873" s="20"/>
      <c r="AL873" s="20"/>
      <c r="AM873" s="20"/>
      <c r="AN873" s="209">
        <v>0.33800000000000002</v>
      </c>
      <c r="AO873" s="209">
        <v>0.64100000000000001</v>
      </c>
      <c r="AP873" s="209">
        <v>0.81399999999999995</v>
      </c>
      <c r="AQ873" s="209">
        <v>1.32</v>
      </c>
      <c r="AR873" s="209">
        <v>0.83399999999999996</v>
      </c>
      <c r="AS873" s="209">
        <v>0.79300000000000004</v>
      </c>
      <c r="AT873" s="209">
        <v>0.47799999999999998</v>
      </c>
      <c r="AU873" s="209">
        <v>3.5000000000000003E-2</v>
      </c>
      <c r="AV873" s="20"/>
      <c r="AW873" s="20"/>
      <c r="AX873" s="20"/>
      <c r="AY873" s="209">
        <v>8.7999999999999995E-2</v>
      </c>
      <c r="AZ873" s="209">
        <v>0.26600000000000001</v>
      </c>
      <c r="BA873" s="209">
        <v>0.56699999999999995</v>
      </c>
      <c r="BB873" s="21">
        <f t="shared" si="138"/>
        <v>2.2629999999999999</v>
      </c>
      <c r="BC873" s="18">
        <v>4</v>
      </c>
      <c r="BD873" s="22">
        <f t="shared" si="139"/>
        <v>3.0416666666666665</v>
      </c>
      <c r="BE873" s="21">
        <f>BC873-BD873</f>
        <v>0.95833333333333348</v>
      </c>
      <c r="BF873" s="2">
        <v>4</v>
      </c>
      <c r="BG873" s="10">
        <v>7</v>
      </c>
      <c r="BH873" s="21">
        <f t="shared" si="140"/>
        <v>2.9759999999999999E-3</v>
      </c>
      <c r="BI873" s="22">
        <f t="shared" si="140"/>
        <v>2.2629999999999998E-3</v>
      </c>
      <c r="BJ873" s="21">
        <f>BH873-BI873</f>
        <v>7.1300000000000009E-4</v>
      </c>
      <c r="BK873" s="21">
        <v>8.9280000000000002E-3</v>
      </c>
      <c r="BL873" s="22">
        <v>6.7889999999999999E-3</v>
      </c>
      <c r="BM873" s="21">
        <v>2.1390000000000003E-3</v>
      </c>
      <c r="BN873" s="21">
        <f t="shared" si="141"/>
        <v>3.5712000000000001E-2</v>
      </c>
      <c r="BO873" s="22">
        <f t="shared" si="141"/>
        <v>2.7156E-2</v>
      </c>
      <c r="BP873" s="21">
        <f t="shared" si="141"/>
        <v>8.5560000000000011E-3</v>
      </c>
    </row>
    <row r="874" spans="1:68" ht="11.1" hidden="1" customHeight="1" outlineLevel="2" x14ac:dyDescent="0.2">
      <c r="A874" s="10"/>
      <c r="B874" s="18"/>
      <c r="C874" s="18"/>
      <c r="D874" s="18"/>
      <c r="E874" s="23" t="s">
        <v>776</v>
      </c>
      <c r="F874" s="208">
        <v>1.1319999999999999</v>
      </c>
      <c r="G874" s="208">
        <v>0.52500000000000002</v>
      </c>
      <c r="H874" s="208">
        <v>0.95099999999999996</v>
      </c>
      <c r="I874" s="239">
        <v>0.379</v>
      </c>
      <c r="J874" s="239"/>
      <c r="K874" s="208">
        <v>6.5000000000000002E-2</v>
      </c>
      <c r="L874" s="24"/>
      <c r="M874" s="24"/>
      <c r="N874" s="24"/>
      <c r="O874" s="24"/>
      <c r="P874" s="208">
        <v>0.26100000000000001</v>
      </c>
      <c r="Q874" s="208">
        <v>0.54200000000000004</v>
      </c>
      <c r="R874" s="208">
        <v>2.2629999999999999</v>
      </c>
      <c r="S874" s="24"/>
      <c r="T874" s="208">
        <v>0.51500000000000001</v>
      </c>
      <c r="U874" s="208">
        <v>0.61</v>
      </c>
      <c r="V874" s="208">
        <v>0.217</v>
      </c>
      <c r="W874" s="24"/>
      <c r="X874" s="24"/>
      <c r="Y874" s="24"/>
      <c r="Z874" s="24"/>
      <c r="AA874" s="24"/>
      <c r="AB874" s="208">
        <v>0.85099999999999998</v>
      </c>
      <c r="AC874" s="208">
        <v>1.2729999999999999</v>
      </c>
      <c r="AD874" s="208">
        <v>1.3180000000000001</v>
      </c>
      <c r="AE874" s="208">
        <v>1.901</v>
      </c>
      <c r="AF874" s="208">
        <v>1.665</v>
      </c>
      <c r="AG874" s="208">
        <v>0.91400000000000003</v>
      </c>
      <c r="AH874" s="208">
        <v>0.54800000000000004</v>
      </c>
      <c r="AI874" s="208">
        <v>0.123</v>
      </c>
      <c r="AJ874" s="24"/>
      <c r="AK874" s="24"/>
      <c r="AL874" s="24"/>
      <c r="AM874" s="24"/>
      <c r="AN874" s="208">
        <v>0.33800000000000002</v>
      </c>
      <c r="AO874" s="208">
        <v>0.64100000000000001</v>
      </c>
      <c r="AP874" s="208">
        <v>0.81399999999999995</v>
      </c>
      <c r="AQ874" s="208">
        <v>1.32</v>
      </c>
      <c r="AR874" s="208">
        <v>0.83399999999999996</v>
      </c>
      <c r="AS874" s="208">
        <v>0.79300000000000004</v>
      </c>
      <c r="AT874" s="208">
        <v>0.47799999999999998</v>
      </c>
      <c r="AU874" s="208">
        <v>3.5000000000000003E-2</v>
      </c>
      <c r="AV874" s="24"/>
      <c r="AW874" s="24"/>
      <c r="AX874" s="24"/>
      <c r="AY874" s="208">
        <v>8.7999999999999995E-2</v>
      </c>
      <c r="AZ874" s="208">
        <v>0.26600000000000001</v>
      </c>
      <c r="BA874" s="208">
        <v>0.56699999999999995</v>
      </c>
      <c r="BB874" s="21">
        <f t="shared" si="138"/>
        <v>2.2629999999999999</v>
      </c>
      <c r="BC874" s="18"/>
      <c r="BD874" s="22">
        <f t="shared" si="139"/>
        <v>3.0416666666666665</v>
      </c>
      <c r="BE874" s="21"/>
      <c r="BG874" s="10"/>
      <c r="BH874" s="21">
        <f t="shared" si="140"/>
        <v>0</v>
      </c>
      <c r="BI874" s="22">
        <f t="shared" si="140"/>
        <v>2.2629999999999998E-3</v>
      </c>
      <c r="BJ874" s="21"/>
      <c r="BK874" s="21">
        <v>0</v>
      </c>
      <c r="BL874" s="22">
        <v>6.7889999999999999E-3</v>
      </c>
      <c r="BM874" s="21"/>
      <c r="BN874" s="21">
        <f t="shared" si="141"/>
        <v>0</v>
      </c>
      <c r="BO874" s="22">
        <f t="shared" si="141"/>
        <v>2.7156E-2</v>
      </c>
      <c r="BP874" s="21">
        <f t="shared" si="141"/>
        <v>0</v>
      </c>
    </row>
    <row r="875" spans="1:68" ht="11.1" hidden="1" customHeight="1" outlineLevel="1" collapsed="1" x14ac:dyDescent="0.2">
      <c r="A875" s="10"/>
      <c r="B875" s="18"/>
      <c r="C875" s="18"/>
      <c r="D875" s="18"/>
      <c r="E875" s="19" t="s">
        <v>777</v>
      </c>
      <c r="F875" s="20"/>
      <c r="G875" s="209">
        <v>4.3639999999999999</v>
      </c>
      <c r="H875" s="209">
        <v>0.55200000000000005</v>
      </c>
      <c r="I875" s="240">
        <v>0.42199999999999999</v>
      </c>
      <c r="J875" s="240"/>
      <c r="K875" s="209">
        <v>0.128</v>
      </c>
      <c r="L875" s="20"/>
      <c r="M875" s="20"/>
      <c r="N875" s="20"/>
      <c r="O875" s="209">
        <v>0.13100000000000001</v>
      </c>
      <c r="P875" s="209">
        <v>0.39400000000000002</v>
      </c>
      <c r="Q875" s="209">
        <v>0.63400000000000001</v>
      </c>
      <c r="R875" s="209">
        <v>0.84</v>
      </c>
      <c r="S875" s="209">
        <v>1.01</v>
      </c>
      <c r="T875" s="209">
        <v>1.079</v>
      </c>
      <c r="U875" s="209">
        <v>0.64100000000000001</v>
      </c>
      <c r="V875" s="209">
        <v>0.23300000000000001</v>
      </c>
      <c r="W875" s="209">
        <v>8.1000000000000003E-2</v>
      </c>
      <c r="X875" s="20"/>
      <c r="Y875" s="20"/>
      <c r="Z875" s="20"/>
      <c r="AA875" s="20"/>
      <c r="AB875" s="209">
        <v>0.39</v>
      </c>
      <c r="AC875" s="209">
        <v>0.68400000000000005</v>
      </c>
      <c r="AD875" s="209">
        <v>0.83299999999999996</v>
      </c>
      <c r="AE875" s="209">
        <v>1.288</v>
      </c>
      <c r="AF875" s="209">
        <v>0.79500000000000004</v>
      </c>
      <c r="AG875" s="209">
        <v>0.49399999999999999</v>
      </c>
      <c r="AH875" s="209">
        <v>0.28000000000000003</v>
      </c>
      <c r="AI875" s="209">
        <v>9.9000000000000005E-2</v>
      </c>
      <c r="AJ875" s="20"/>
      <c r="AK875" s="20"/>
      <c r="AL875" s="20"/>
      <c r="AM875" s="209">
        <v>4.9000000000000002E-2</v>
      </c>
      <c r="AN875" s="209">
        <v>0.28799999999999998</v>
      </c>
      <c r="AO875" s="209">
        <v>0.69399999999999995</v>
      </c>
      <c r="AP875" s="209">
        <v>0.75700000000000001</v>
      </c>
      <c r="AQ875" s="209">
        <v>3.5649999999999999</v>
      </c>
      <c r="AR875" s="209">
        <v>2.778</v>
      </c>
      <c r="AS875" s="209">
        <v>1.5960000000000001</v>
      </c>
      <c r="AT875" s="209">
        <v>0.99299999999999999</v>
      </c>
      <c r="AU875" s="209">
        <v>0.30299999999999999</v>
      </c>
      <c r="AV875" s="20"/>
      <c r="AW875" s="20"/>
      <c r="AX875" s="209">
        <v>0.28199999999999997</v>
      </c>
      <c r="AY875" s="209">
        <v>0.2</v>
      </c>
      <c r="AZ875" s="209">
        <v>0.745</v>
      </c>
      <c r="BA875" s="209">
        <v>2.4750000000000001</v>
      </c>
      <c r="BB875" s="21">
        <f>BB876+BB877+BB878+BB879+BB880</f>
        <v>7.5520000000000005</v>
      </c>
      <c r="BC875" s="18">
        <v>11.27</v>
      </c>
      <c r="BD875" s="22">
        <f t="shared" si="139"/>
        <v>10.150537634408604</v>
      </c>
      <c r="BE875" s="21">
        <f>BC875-BD875</f>
        <v>1.1194623655913958</v>
      </c>
      <c r="BF875" s="2">
        <v>11.27</v>
      </c>
      <c r="BG875" s="10">
        <v>6</v>
      </c>
      <c r="BH875" s="21">
        <f t="shared" si="140"/>
        <v>8.3848800000000008E-3</v>
      </c>
      <c r="BI875" s="22">
        <f t="shared" si="140"/>
        <v>7.5520000000000006E-3</v>
      </c>
      <c r="BJ875" s="21">
        <f>BH875-BI875</f>
        <v>8.3288000000000025E-4</v>
      </c>
      <c r="BK875" s="21">
        <v>2.5154640000000002E-2</v>
      </c>
      <c r="BL875" s="22">
        <v>2.2656000000000003E-2</v>
      </c>
      <c r="BM875" s="21">
        <v>2.4986399999999999E-3</v>
      </c>
      <c r="BN875" s="21">
        <f t="shared" si="141"/>
        <v>0.10061856000000001</v>
      </c>
      <c r="BO875" s="22">
        <f t="shared" si="141"/>
        <v>9.062400000000001E-2</v>
      </c>
      <c r="BP875" s="21">
        <f t="shared" si="141"/>
        <v>9.9945599999999996E-3</v>
      </c>
    </row>
    <row r="876" spans="1:68" ht="11.1" hidden="1" customHeight="1" outlineLevel="2" x14ac:dyDescent="0.2">
      <c r="A876" s="10"/>
      <c r="B876" s="18"/>
      <c r="C876" s="18"/>
      <c r="D876" s="18"/>
      <c r="E876" s="23" t="s">
        <v>778</v>
      </c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08">
        <v>2.1739999999999999</v>
      </c>
      <c r="AR876" s="208">
        <v>1.7110000000000001</v>
      </c>
      <c r="AS876" s="208">
        <v>0.98099999999999998</v>
      </c>
      <c r="AT876" s="208">
        <v>0.60699999999999998</v>
      </c>
      <c r="AU876" s="208">
        <v>0.17799999999999999</v>
      </c>
      <c r="AV876" s="24"/>
      <c r="AW876" s="24"/>
      <c r="AX876" s="24"/>
      <c r="AY876" s="208">
        <v>0.11799999999999999</v>
      </c>
      <c r="AZ876" s="208">
        <v>0.34699999999999998</v>
      </c>
      <c r="BA876" s="208">
        <v>1.018</v>
      </c>
      <c r="BB876" s="21">
        <f t="shared" si="138"/>
        <v>2.1739999999999999</v>
      </c>
      <c r="BC876" s="18"/>
      <c r="BD876" s="22">
        <f t="shared" si="139"/>
        <v>2.922043010752688</v>
      </c>
      <c r="BE876" s="21"/>
      <c r="BF876" s="2">
        <v>4.24</v>
      </c>
      <c r="BG876" s="10"/>
      <c r="BH876" s="21">
        <f t="shared" si="140"/>
        <v>0</v>
      </c>
      <c r="BI876" s="22">
        <f t="shared" si="140"/>
        <v>2.1740000000000002E-3</v>
      </c>
      <c r="BJ876" s="21"/>
      <c r="BK876" s="21">
        <v>0</v>
      </c>
      <c r="BL876" s="22">
        <v>6.522E-3</v>
      </c>
      <c r="BM876" s="21"/>
      <c r="BN876" s="21">
        <f t="shared" si="141"/>
        <v>0</v>
      </c>
      <c r="BO876" s="22">
        <f t="shared" si="141"/>
        <v>2.6088E-2</v>
      </c>
      <c r="BP876" s="21">
        <f t="shared" si="141"/>
        <v>0</v>
      </c>
    </row>
    <row r="877" spans="1:68" ht="11.1" hidden="1" customHeight="1" outlineLevel="2" x14ac:dyDescent="0.2">
      <c r="A877" s="10"/>
      <c r="B877" s="18"/>
      <c r="C877" s="18"/>
      <c r="D877" s="18"/>
      <c r="E877" s="23" t="s">
        <v>779</v>
      </c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08">
        <v>0.28199999999999997</v>
      </c>
      <c r="AY877" s="208">
        <v>6.8000000000000005E-2</v>
      </c>
      <c r="AZ877" s="208">
        <v>5.1999999999999998E-2</v>
      </c>
      <c r="BA877" s="208">
        <v>3.7999999999999999E-2</v>
      </c>
      <c r="BB877" s="21">
        <f t="shared" si="138"/>
        <v>0.28199999999999997</v>
      </c>
      <c r="BC877" s="18"/>
      <c r="BD877" s="22">
        <f t="shared" si="139"/>
        <v>0.37903225806451607</v>
      </c>
      <c r="BE877" s="21"/>
      <c r="BF877" s="2">
        <v>1.2</v>
      </c>
      <c r="BG877" s="10"/>
      <c r="BH877" s="21">
        <f t="shared" si="140"/>
        <v>0</v>
      </c>
      <c r="BI877" s="22">
        <f t="shared" si="140"/>
        <v>2.8199999999999997E-4</v>
      </c>
      <c r="BJ877" s="21"/>
      <c r="BK877" s="21">
        <v>0</v>
      </c>
      <c r="BL877" s="22">
        <v>8.4599999999999996E-4</v>
      </c>
      <c r="BM877" s="21"/>
      <c r="BN877" s="21">
        <f t="shared" si="141"/>
        <v>0</v>
      </c>
      <c r="BO877" s="22">
        <f t="shared" si="141"/>
        <v>3.3839999999999999E-3</v>
      </c>
      <c r="BP877" s="21">
        <f t="shared" si="141"/>
        <v>0</v>
      </c>
    </row>
    <row r="878" spans="1:68" ht="11.1" hidden="1" customHeight="1" outlineLevel="2" x14ac:dyDescent="0.2">
      <c r="A878" s="10"/>
      <c r="B878" s="18"/>
      <c r="C878" s="18"/>
      <c r="D878" s="18"/>
      <c r="E878" s="23" t="s">
        <v>780</v>
      </c>
      <c r="F878" s="24"/>
      <c r="G878" s="208">
        <v>4.3639999999999999</v>
      </c>
      <c r="H878" s="208">
        <v>0.55200000000000005</v>
      </c>
      <c r="I878" s="239">
        <v>0.42199999999999999</v>
      </c>
      <c r="J878" s="239"/>
      <c r="K878" s="208">
        <v>0.128</v>
      </c>
      <c r="L878" s="24"/>
      <c r="M878" s="24"/>
      <c r="N878" s="24"/>
      <c r="O878" s="208">
        <v>0.13100000000000001</v>
      </c>
      <c r="P878" s="208">
        <v>0.39400000000000002</v>
      </c>
      <c r="Q878" s="208">
        <v>0.63400000000000001</v>
      </c>
      <c r="R878" s="208">
        <v>0.84</v>
      </c>
      <c r="S878" s="208">
        <v>1.01</v>
      </c>
      <c r="T878" s="208">
        <v>1.079</v>
      </c>
      <c r="U878" s="208">
        <v>0.64100000000000001</v>
      </c>
      <c r="V878" s="208">
        <v>0.23300000000000001</v>
      </c>
      <c r="W878" s="208">
        <v>8.1000000000000003E-2</v>
      </c>
      <c r="X878" s="24"/>
      <c r="Y878" s="24"/>
      <c r="Z878" s="24"/>
      <c r="AA878" s="24"/>
      <c r="AB878" s="208">
        <v>0.39</v>
      </c>
      <c r="AC878" s="208">
        <v>0.68400000000000005</v>
      </c>
      <c r="AD878" s="208">
        <v>0.83299999999999996</v>
      </c>
      <c r="AE878" s="208">
        <v>1.288</v>
      </c>
      <c r="AF878" s="208">
        <v>0.79500000000000004</v>
      </c>
      <c r="AG878" s="208">
        <v>0.49399999999999999</v>
      </c>
      <c r="AH878" s="208">
        <v>0.28000000000000003</v>
      </c>
      <c r="AI878" s="208">
        <v>9.9000000000000005E-2</v>
      </c>
      <c r="AJ878" s="24"/>
      <c r="AK878" s="24"/>
      <c r="AL878" s="24"/>
      <c r="AM878" s="208">
        <v>4.9000000000000002E-2</v>
      </c>
      <c r="AN878" s="208">
        <v>0.28799999999999998</v>
      </c>
      <c r="AO878" s="208">
        <v>0.69399999999999995</v>
      </c>
      <c r="AP878" s="208">
        <v>0.75700000000000001</v>
      </c>
      <c r="AQ878" s="208">
        <v>1.391</v>
      </c>
      <c r="AR878" s="208">
        <v>1.0669999999999999</v>
      </c>
      <c r="AS878" s="208">
        <v>0.61499999999999999</v>
      </c>
      <c r="AT878" s="208">
        <v>0.38600000000000001</v>
      </c>
      <c r="AU878" s="208">
        <v>0.125</v>
      </c>
      <c r="AV878" s="24"/>
      <c r="AW878" s="24"/>
      <c r="AX878" s="24"/>
      <c r="AY878" s="208">
        <v>1.4E-2</v>
      </c>
      <c r="AZ878" s="208">
        <v>0.19900000000000001</v>
      </c>
      <c r="BA878" s="208">
        <v>0.68700000000000006</v>
      </c>
      <c r="BB878" s="21">
        <f t="shared" si="138"/>
        <v>4.3639999999999999</v>
      </c>
      <c r="BC878" s="18"/>
      <c r="BD878" s="22">
        <f t="shared" si="139"/>
        <v>5.865591397849462</v>
      </c>
      <c r="BE878" s="21"/>
      <c r="BF878" s="2">
        <v>3.03</v>
      </c>
      <c r="BG878" s="10"/>
      <c r="BH878" s="21">
        <f t="shared" si="140"/>
        <v>0</v>
      </c>
      <c r="BI878" s="22">
        <f t="shared" si="140"/>
        <v>4.363999999999999E-3</v>
      </c>
      <c r="BJ878" s="21"/>
      <c r="BK878" s="21">
        <v>0</v>
      </c>
      <c r="BL878" s="22">
        <v>1.3091999999999996E-2</v>
      </c>
      <c r="BM878" s="21"/>
      <c r="BN878" s="21">
        <f t="shared" si="141"/>
        <v>0</v>
      </c>
      <c r="BO878" s="22">
        <f t="shared" si="141"/>
        <v>5.2367999999999984E-2</v>
      </c>
      <c r="BP878" s="21">
        <f t="shared" si="141"/>
        <v>0</v>
      </c>
    </row>
    <row r="879" spans="1:68" ht="11.1" hidden="1" customHeight="1" outlineLevel="2" x14ac:dyDescent="0.2">
      <c r="A879" s="10"/>
      <c r="B879" s="18"/>
      <c r="C879" s="18"/>
      <c r="D879" s="18"/>
      <c r="E879" s="23" t="s">
        <v>781</v>
      </c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4"/>
      <c r="AU879" s="24"/>
      <c r="AV879" s="24"/>
      <c r="AW879" s="24"/>
      <c r="AX879" s="24"/>
      <c r="AY879" s="24"/>
      <c r="AZ879" s="208">
        <v>0.107</v>
      </c>
      <c r="BA879" s="208">
        <v>0.44700000000000001</v>
      </c>
      <c r="BB879" s="21">
        <f t="shared" si="138"/>
        <v>0.44700000000000001</v>
      </c>
      <c r="BC879" s="18"/>
      <c r="BD879" s="22">
        <f t="shared" si="139"/>
        <v>0.60080645161290314</v>
      </c>
      <c r="BE879" s="21"/>
      <c r="BF879" s="2">
        <v>1.4</v>
      </c>
      <c r="BG879" s="10"/>
      <c r="BH879" s="21">
        <f t="shared" si="140"/>
        <v>0</v>
      </c>
      <c r="BI879" s="22">
        <f t="shared" si="140"/>
        <v>4.4699999999999997E-4</v>
      </c>
      <c r="BJ879" s="21"/>
      <c r="BK879" s="21">
        <v>0</v>
      </c>
      <c r="BL879" s="22">
        <v>1.341E-3</v>
      </c>
      <c r="BM879" s="21"/>
      <c r="BN879" s="21">
        <f t="shared" si="141"/>
        <v>0</v>
      </c>
      <c r="BO879" s="22">
        <f t="shared" si="141"/>
        <v>5.3639999999999998E-3</v>
      </c>
      <c r="BP879" s="21">
        <f t="shared" si="141"/>
        <v>0</v>
      </c>
    </row>
    <row r="880" spans="1:68" ht="11.1" hidden="1" customHeight="1" outlineLevel="2" x14ac:dyDescent="0.2">
      <c r="A880" s="10"/>
      <c r="B880" s="18"/>
      <c r="C880" s="18"/>
      <c r="D880" s="18"/>
      <c r="E880" s="23" t="s">
        <v>782</v>
      </c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4"/>
      <c r="AZ880" s="208">
        <v>0.04</v>
      </c>
      <c r="BA880" s="208">
        <v>0.28499999999999998</v>
      </c>
      <c r="BB880" s="21">
        <f t="shared" si="138"/>
        <v>0.28499999999999998</v>
      </c>
      <c r="BC880" s="18"/>
      <c r="BD880" s="22">
        <f t="shared" si="139"/>
        <v>0.38306451612903225</v>
      </c>
      <c r="BE880" s="21"/>
      <c r="BF880" s="2">
        <v>1.4</v>
      </c>
      <c r="BG880" s="10"/>
      <c r="BH880" s="21">
        <f t="shared" si="140"/>
        <v>0</v>
      </c>
      <c r="BI880" s="22">
        <f t="shared" si="140"/>
        <v>2.8499999999999999E-4</v>
      </c>
      <c r="BJ880" s="21"/>
      <c r="BK880" s="21">
        <v>0</v>
      </c>
      <c r="BL880" s="22">
        <v>8.5499999999999997E-4</v>
      </c>
      <c r="BM880" s="21"/>
      <c r="BN880" s="21">
        <f t="shared" si="141"/>
        <v>0</v>
      </c>
      <c r="BO880" s="22">
        <f t="shared" si="141"/>
        <v>3.4199999999999999E-3</v>
      </c>
      <c r="BP880" s="21">
        <f t="shared" si="141"/>
        <v>0</v>
      </c>
    </row>
    <row r="881" spans="1:68" ht="11.1" hidden="1" customHeight="1" outlineLevel="1" collapsed="1" x14ac:dyDescent="0.2">
      <c r="A881" s="10"/>
      <c r="B881" s="18"/>
      <c r="C881" s="18"/>
      <c r="D881" s="18"/>
      <c r="E881" s="19" t="s">
        <v>783</v>
      </c>
      <c r="F881" s="209">
        <v>4.4820000000000002</v>
      </c>
      <c r="G881" s="209">
        <v>2.8769999999999998</v>
      </c>
      <c r="H881" s="209">
        <v>2.157</v>
      </c>
      <c r="I881" s="240">
        <v>1.468</v>
      </c>
      <c r="J881" s="240"/>
      <c r="K881" s="209">
        <v>7.4999999999999997E-2</v>
      </c>
      <c r="L881" s="20"/>
      <c r="M881" s="20"/>
      <c r="N881" s="20"/>
      <c r="O881" s="20"/>
      <c r="P881" s="209">
        <v>1.3169999999999999</v>
      </c>
      <c r="Q881" s="209">
        <v>2.238</v>
      </c>
      <c r="R881" s="209">
        <v>3.2090000000000001</v>
      </c>
      <c r="S881" s="209">
        <v>4.4180000000000001</v>
      </c>
      <c r="T881" s="209">
        <v>4.0830000000000002</v>
      </c>
      <c r="U881" s="209">
        <v>3.2109999999999999</v>
      </c>
      <c r="V881" s="209">
        <v>1.2310000000000001</v>
      </c>
      <c r="W881" s="209">
        <v>0.83199999999999996</v>
      </c>
      <c r="X881" s="20"/>
      <c r="Y881" s="209">
        <v>5.3999999999999999E-2</v>
      </c>
      <c r="Z881" s="20"/>
      <c r="AA881" s="209">
        <v>9.4450000000000003</v>
      </c>
      <c r="AB881" s="209">
        <v>2.6160000000000001</v>
      </c>
      <c r="AC881" s="209">
        <v>5.4329999999999998</v>
      </c>
      <c r="AD881" s="209">
        <v>6.1289999999999996</v>
      </c>
      <c r="AE881" s="209">
        <v>8.5489999999999995</v>
      </c>
      <c r="AF881" s="209">
        <v>5.774</v>
      </c>
      <c r="AG881" s="209">
        <v>4.1779999999999999</v>
      </c>
      <c r="AH881" s="209">
        <v>2.6859999999999999</v>
      </c>
      <c r="AI881" s="209">
        <v>1.232</v>
      </c>
      <c r="AJ881" s="20"/>
      <c r="AK881" s="20"/>
      <c r="AL881" s="20"/>
      <c r="AM881" s="209">
        <v>0.379</v>
      </c>
      <c r="AN881" s="209">
        <v>2.5129999999999999</v>
      </c>
      <c r="AO881" s="209">
        <v>6.101</v>
      </c>
      <c r="AP881" s="209">
        <v>6.4580000000000002</v>
      </c>
      <c r="AQ881" s="209">
        <v>7.3849999999999998</v>
      </c>
      <c r="AR881" s="209">
        <v>7.0940000000000003</v>
      </c>
      <c r="AS881" s="209">
        <v>5.4480000000000004</v>
      </c>
      <c r="AT881" s="209">
        <v>2.3220000000000001</v>
      </c>
      <c r="AU881" s="209">
        <v>0.95099999999999996</v>
      </c>
      <c r="AV881" s="209">
        <v>5.5E-2</v>
      </c>
      <c r="AW881" s="20"/>
      <c r="AX881" s="20"/>
      <c r="AY881" s="209">
        <v>0.28699999999999998</v>
      </c>
      <c r="AZ881" s="209">
        <v>1.909</v>
      </c>
      <c r="BA881" s="209">
        <v>4.8040000000000003</v>
      </c>
      <c r="BB881" s="21">
        <f>BB882+BB883+BB884</f>
        <v>14.429</v>
      </c>
      <c r="BC881" s="61">
        <f>BD881</f>
        <v>19.393817204301076</v>
      </c>
      <c r="BD881" s="22">
        <f t="shared" si="139"/>
        <v>19.393817204301076</v>
      </c>
      <c r="BE881" s="21">
        <f>BC881-BD881</f>
        <v>0</v>
      </c>
      <c r="BF881" s="2">
        <v>9.1300000000000008</v>
      </c>
      <c r="BG881" s="10">
        <v>6</v>
      </c>
      <c r="BH881" s="21">
        <f t="shared" si="140"/>
        <v>1.4429000000000003E-2</v>
      </c>
      <c r="BI881" s="22">
        <f t="shared" si="140"/>
        <v>1.4429000000000003E-2</v>
      </c>
      <c r="BJ881" s="21">
        <f>BH881-BI881</f>
        <v>0</v>
      </c>
      <c r="BK881" s="21">
        <v>4.3287000000000006E-2</v>
      </c>
      <c r="BL881" s="22">
        <v>4.3287000000000006E-2</v>
      </c>
      <c r="BM881" s="21">
        <v>0</v>
      </c>
      <c r="BN881" s="21">
        <f t="shared" si="141"/>
        <v>0.17314800000000002</v>
      </c>
      <c r="BO881" s="22">
        <f t="shared" si="141"/>
        <v>0.17314800000000002</v>
      </c>
      <c r="BP881" s="21">
        <f t="shared" si="141"/>
        <v>0</v>
      </c>
    </row>
    <row r="882" spans="1:68" ht="11.1" hidden="1" customHeight="1" outlineLevel="2" x14ac:dyDescent="0.2">
      <c r="A882" s="10"/>
      <c r="B882" s="18"/>
      <c r="C882" s="18"/>
      <c r="D882" s="18"/>
      <c r="E882" s="23" t="s">
        <v>784</v>
      </c>
      <c r="F882" s="208">
        <v>4.2030000000000003</v>
      </c>
      <c r="G882" s="208">
        <v>2.67</v>
      </c>
      <c r="H882" s="208">
        <v>2.0249999999999999</v>
      </c>
      <c r="I882" s="239">
        <v>1.1339999999999999</v>
      </c>
      <c r="J882" s="239"/>
      <c r="K882" s="208">
        <v>7.4999999999999997E-2</v>
      </c>
      <c r="L882" s="24"/>
      <c r="M882" s="24"/>
      <c r="N882" s="24"/>
      <c r="O882" s="24"/>
      <c r="P882" s="208">
        <v>1.1539999999999999</v>
      </c>
      <c r="Q882" s="208">
        <v>2.238</v>
      </c>
      <c r="R882" s="208">
        <v>3.07</v>
      </c>
      <c r="S882" s="208">
        <v>4.173</v>
      </c>
      <c r="T882" s="208">
        <v>3.8210000000000002</v>
      </c>
      <c r="U882" s="208">
        <v>3.0110000000000001</v>
      </c>
      <c r="V882" s="208">
        <v>1.0629999999999999</v>
      </c>
      <c r="W882" s="208">
        <v>0.67700000000000005</v>
      </c>
      <c r="X882" s="24"/>
      <c r="Y882" s="208">
        <v>4.1000000000000002E-2</v>
      </c>
      <c r="Z882" s="24"/>
      <c r="AA882" s="24"/>
      <c r="AB882" s="208">
        <v>1.4910000000000001</v>
      </c>
      <c r="AC882" s="208">
        <v>3.2679999999999998</v>
      </c>
      <c r="AD882" s="208">
        <v>3.3679999999999999</v>
      </c>
      <c r="AE882" s="208">
        <v>4.6500000000000004</v>
      </c>
      <c r="AF882" s="208">
        <v>3.359</v>
      </c>
      <c r="AG882" s="208">
        <v>2.3980000000000001</v>
      </c>
      <c r="AH882" s="208">
        <v>1.256</v>
      </c>
      <c r="AI882" s="208">
        <v>0.70699999999999996</v>
      </c>
      <c r="AJ882" s="24"/>
      <c r="AK882" s="24"/>
      <c r="AL882" s="24"/>
      <c r="AM882" s="208">
        <v>0.161</v>
      </c>
      <c r="AN882" s="208">
        <v>1.3640000000000001</v>
      </c>
      <c r="AO882" s="208">
        <v>3.4609999999999999</v>
      </c>
      <c r="AP882" s="208">
        <v>3.4420000000000002</v>
      </c>
      <c r="AQ882" s="208">
        <v>3.972</v>
      </c>
      <c r="AR882" s="208">
        <v>3.972</v>
      </c>
      <c r="AS882" s="208">
        <v>2.8239999999999998</v>
      </c>
      <c r="AT882" s="208">
        <v>1.0409999999999999</v>
      </c>
      <c r="AU882" s="208">
        <v>0.57499999999999996</v>
      </c>
      <c r="AV882" s="208">
        <v>5.5E-2</v>
      </c>
      <c r="AW882" s="24"/>
      <c r="AX882" s="24"/>
      <c r="AY882" s="208">
        <v>0.126</v>
      </c>
      <c r="AZ882" s="208">
        <v>1.036</v>
      </c>
      <c r="BA882" s="208">
        <v>2.516</v>
      </c>
      <c r="BB882" s="21">
        <f t="shared" si="138"/>
        <v>4.6500000000000004</v>
      </c>
      <c r="BC882" s="18"/>
      <c r="BD882" s="22">
        <f t="shared" si="139"/>
        <v>6.2500000000000009</v>
      </c>
      <c r="BE882" s="21"/>
      <c r="BG882" s="10"/>
      <c r="BH882" s="21">
        <f t="shared" si="140"/>
        <v>0</v>
      </c>
      <c r="BI882" s="22">
        <f t="shared" si="140"/>
        <v>4.6500000000000005E-3</v>
      </c>
      <c r="BJ882" s="21"/>
      <c r="BK882" s="21">
        <v>0</v>
      </c>
      <c r="BL882" s="22">
        <v>1.3950000000000001E-2</v>
      </c>
      <c r="BM882" s="21"/>
      <c r="BN882" s="21">
        <f t="shared" si="141"/>
        <v>0</v>
      </c>
      <c r="BO882" s="22">
        <f t="shared" si="141"/>
        <v>5.5800000000000002E-2</v>
      </c>
      <c r="BP882" s="21">
        <f t="shared" si="141"/>
        <v>0</v>
      </c>
    </row>
    <row r="883" spans="1:68" ht="11.1" hidden="1" customHeight="1" outlineLevel="2" x14ac:dyDescent="0.2">
      <c r="A883" s="10"/>
      <c r="B883" s="18"/>
      <c r="C883" s="18"/>
      <c r="D883" s="18"/>
      <c r="E883" s="23" t="s">
        <v>785</v>
      </c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08">
        <v>9.4450000000000003</v>
      </c>
      <c r="AB883" s="208">
        <v>1.125</v>
      </c>
      <c r="AC883" s="208">
        <v>2.165</v>
      </c>
      <c r="AD883" s="208">
        <v>2.7610000000000001</v>
      </c>
      <c r="AE883" s="208">
        <v>3.899</v>
      </c>
      <c r="AF883" s="208">
        <v>2.415</v>
      </c>
      <c r="AG883" s="208">
        <v>1.78</v>
      </c>
      <c r="AH883" s="208">
        <v>1.43</v>
      </c>
      <c r="AI883" s="208">
        <v>0.52500000000000002</v>
      </c>
      <c r="AJ883" s="24"/>
      <c r="AK883" s="24"/>
      <c r="AL883" s="24"/>
      <c r="AM883" s="208">
        <v>0.218</v>
      </c>
      <c r="AN883" s="208">
        <v>1.149</v>
      </c>
      <c r="AO883" s="208">
        <v>2.64</v>
      </c>
      <c r="AP883" s="208">
        <v>3.016</v>
      </c>
      <c r="AQ883" s="208">
        <v>3.4129999999999998</v>
      </c>
      <c r="AR883" s="208">
        <v>3.1219999999999999</v>
      </c>
      <c r="AS883" s="208">
        <v>2.6240000000000001</v>
      </c>
      <c r="AT883" s="208">
        <v>1.2809999999999999</v>
      </c>
      <c r="AU883" s="208">
        <v>0.376</v>
      </c>
      <c r="AV883" s="24"/>
      <c r="AW883" s="24"/>
      <c r="AX883" s="24"/>
      <c r="AY883" s="208">
        <v>0.161</v>
      </c>
      <c r="AZ883" s="208">
        <v>0.873</v>
      </c>
      <c r="BA883" s="208">
        <v>2.2879999999999998</v>
      </c>
      <c r="BB883" s="21">
        <f t="shared" si="138"/>
        <v>9.4450000000000003</v>
      </c>
      <c r="BC883" s="18"/>
      <c r="BD883" s="22">
        <f t="shared" si="139"/>
        <v>12.69489247311828</v>
      </c>
      <c r="BE883" s="21"/>
      <c r="BG883" s="10"/>
      <c r="BH883" s="21">
        <f t="shared" si="140"/>
        <v>0</v>
      </c>
      <c r="BI883" s="22">
        <f t="shared" si="140"/>
        <v>9.4450000000000003E-3</v>
      </c>
      <c r="BJ883" s="21"/>
      <c r="BK883" s="21">
        <v>0</v>
      </c>
      <c r="BL883" s="22">
        <v>2.8334999999999999E-2</v>
      </c>
      <c r="BM883" s="21"/>
      <c r="BN883" s="21">
        <f t="shared" si="141"/>
        <v>0</v>
      </c>
      <c r="BO883" s="22">
        <f t="shared" si="141"/>
        <v>0.11334</v>
      </c>
      <c r="BP883" s="21">
        <f t="shared" si="141"/>
        <v>0</v>
      </c>
    </row>
    <row r="884" spans="1:68" ht="11.1" hidden="1" customHeight="1" outlineLevel="2" x14ac:dyDescent="0.2">
      <c r="A884" s="10"/>
      <c r="B884" s="18"/>
      <c r="C884" s="18"/>
      <c r="D884" s="18"/>
      <c r="E884" s="23" t="s">
        <v>786</v>
      </c>
      <c r="F884" s="208">
        <v>0.27900000000000003</v>
      </c>
      <c r="G884" s="208">
        <v>0.20699999999999999</v>
      </c>
      <c r="H884" s="208">
        <v>0.13200000000000001</v>
      </c>
      <c r="I884" s="239">
        <v>0.33400000000000002</v>
      </c>
      <c r="J884" s="239"/>
      <c r="K884" s="24"/>
      <c r="L884" s="24"/>
      <c r="M884" s="24"/>
      <c r="N884" s="24"/>
      <c r="O884" s="24"/>
      <c r="P884" s="208">
        <v>0.16300000000000001</v>
      </c>
      <c r="Q884" s="24"/>
      <c r="R884" s="208">
        <v>0.13900000000000001</v>
      </c>
      <c r="S884" s="208">
        <v>0.245</v>
      </c>
      <c r="T884" s="208">
        <v>0.26200000000000001</v>
      </c>
      <c r="U884" s="208">
        <v>0.2</v>
      </c>
      <c r="V884" s="208">
        <v>0.16800000000000001</v>
      </c>
      <c r="W884" s="208">
        <v>0.155</v>
      </c>
      <c r="X884" s="24"/>
      <c r="Y884" s="208">
        <v>1.2999999999999999E-2</v>
      </c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1">
        <f t="shared" si="138"/>
        <v>0.33400000000000002</v>
      </c>
      <c r="BC884" s="18"/>
      <c r="BD884" s="22">
        <f t="shared" si="139"/>
        <v>0.44892473118279574</v>
      </c>
      <c r="BE884" s="21"/>
      <c r="BG884" s="10"/>
      <c r="BH884" s="21">
        <f t="shared" si="140"/>
        <v>0</v>
      </c>
      <c r="BI884" s="22">
        <f t="shared" si="140"/>
        <v>3.3400000000000004E-4</v>
      </c>
      <c r="BJ884" s="21"/>
      <c r="BK884" s="21">
        <v>0</v>
      </c>
      <c r="BL884" s="22">
        <v>1.0020000000000001E-3</v>
      </c>
      <c r="BM884" s="21"/>
      <c r="BN884" s="21">
        <f t="shared" si="141"/>
        <v>0</v>
      </c>
      <c r="BO884" s="22">
        <f t="shared" si="141"/>
        <v>4.0080000000000003E-3</v>
      </c>
      <c r="BP884" s="21">
        <f t="shared" si="141"/>
        <v>0</v>
      </c>
    </row>
    <row r="885" spans="1:68" ht="11.1" hidden="1" customHeight="1" outlineLevel="1" collapsed="1" x14ac:dyDescent="0.2">
      <c r="A885" s="10"/>
      <c r="B885" s="18"/>
      <c r="C885" s="18"/>
      <c r="D885" s="18"/>
      <c r="E885" s="19" t="s">
        <v>787</v>
      </c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9">
        <v>0.46700000000000003</v>
      </c>
      <c r="BA885" s="209">
        <v>1.7450000000000001</v>
      </c>
      <c r="BB885" s="21">
        <f t="shared" si="138"/>
        <v>1.7450000000000001</v>
      </c>
      <c r="BC885" s="61">
        <f>BD885</f>
        <v>2.345430107526882</v>
      </c>
      <c r="BD885" s="22">
        <f t="shared" si="139"/>
        <v>2.345430107526882</v>
      </c>
      <c r="BE885" s="21">
        <f>BC885-BD885</f>
        <v>0</v>
      </c>
      <c r="BG885" s="10">
        <v>6</v>
      </c>
      <c r="BH885" s="21">
        <f t="shared" si="140"/>
        <v>1.7450000000000002E-3</v>
      </c>
      <c r="BI885" s="22">
        <f t="shared" si="140"/>
        <v>1.7450000000000002E-3</v>
      </c>
      <c r="BJ885" s="21">
        <f>BH885-BI885</f>
        <v>0</v>
      </c>
      <c r="BK885" s="21">
        <v>5.2350000000000009E-3</v>
      </c>
      <c r="BL885" s="22">
        <v>5.2350000000000009E-3</v>
      </c>
      <c r="BM885" s="21">
        <v>0</v>
      </c>
      <c r="BN885" s="21">
        <f t="shared" si="141"/>
        <v>2.0940000000000004E-2</v>
      </c>
      <c r="BO885" s="22">
        <f t="shared" si="141"/>
        <v>2.0940000000000004E-2</v>
      </c>
      <c r="BP885" s="21">
        <f t="shared" si="141"/>
        <v>0</v>
      </c>
    </row>
    <row r="886" spans="1:68" ht="11.1" hidden="1" customHeight="1" outlineLevel="2" x14ac:dyDescent="0.2">
      <c r="A886" s="10"/>
      <c r="B886" s="18"/>
      <c r="C886" s="18"/>
      <c r="D886" s="18"/>
      <c r="E886" s="23" t="s">
        <v>788</v>
      </c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08">
        <v>0.46700000000000003</v>
      </c>
      <c r="BA886" s="208">
        <v>1.7450000000000001</v>
      </c>
      <c r="BB886" s="21">
        <f t="shared" ref="BB886:BB949" si="142">MAX(F886:BA886)</f>
        <v>1.7450000000000001</v>
      </c>
      <c r="BC886" s="18"/>
      <c r="BD886" s="22">
        <f t="shared" si="139"/>
        <v>2.345430107526882</v>
      </c>
      <c r="BE886" s="21"/>
      <c r="BG886" s="10"/>
      <c r="BH886" s="21">
        <f t="shared" si="140"/>
        <v>0</v>
      </c>
      <c r="BI886" s="22">
        <f t="shared" si="140"/>
        <v>1.7450000000000002E-3</v>
      </c>
      <c r="BJ886" s="21"/>
      <c r="BK886" s="21">
        <v>0</v>
      </c>
      <c r="BL886" s="22">
        <v>5.2350000000000009E-3</v>
      </c>
      <c r="BM886" s="21"/>
      <c r="BN886" s="21">
        <f t="shared" si="141"/>
        <v>0</v>
      </c>
      <c r="BO886" s="22">
        <f t="shared" si="141"/>
        <v>2.0940000000000004E-2</v>
      </c>
      <c r="BP886" s="21">
        <f t="shared" si="141"/>
        <v>0</v>
      </c>
    </row>
    <row r="887" spans="1:68" ht="11.1" hidden="1" customHeight="1" outlineLevel="1" collapsed="1" x14ac:dyDescent="0.2">
      <c r="A887" s="10"/>
      <c r="B887" s="18"/>
      <c r="C887" s="18"/>
      <c r="D887" s="18"/>
      <c r="E887" s="19" t="s">
        <v>789</v>
      </c>
      <c r="F887" s="209">
        <v>1.847</v>
      </c>
      <c r="G887" s="209">
        <v>1.3</v>
      </c>
      <c r="H887" s="209">
        <v>2.0259999999999998</v>
      </c>
      <c r="I887" s="240">
        <v>0.84699999999999998</v>
      </c>
      <c r="J887" s="240"/>
      <c r="K887" s="20"/>
      <c r="L887" s="20"/>
      <c r="M887" s="20"/>
      <c r="N887" s="20"/>
      <c r="O887" s="20"/>
      <c r="P887" s="209">
        <v>0.20799999999999999</v>
      </c>
      <c r="Q887" s="209">
        <v>1.254</v>
      </c>
      <c r="R887" s="209">
        <v>0.54600000000000004</v>
      </c>
      <c r="S887" s="209">
        <v>2.2999999999999998</v>
      </c>
      <c r="T887" s="209">
        <v>2.15</v>
      </c>
      <c r="U887" s="209">
        <v>1.071</v>
      </c>
      <c r="V887" s="209">
        <v>0.64500000000000002</v>
      </c>
      <c r="W887" s="209">
        <v>0.35299999999999998</v>
      </c>
      <c r="X887" s="20"/>
      <c r="Y887" s="209">
        <v>7.2999999999999995E-2</v>
      </c>
      <c r="Z887" s="20"/>
      <c r="AA887" s="209">
        <v>0.28999999999999998</v>
      </c>
      <c r="AB887" s="209">
        <v>0.42199999999999999</v>
      </c>
      <c r="AC887" s="209">
        <v>1.5269999999999999</v>
      </c>
      <c r="AD887" s="209">
        <v>1.7210000000000001</v>
      </c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1">
        <f t="shared" si="142"/>
        <v>2.2999999999999998</v>
      </c>
      <c r="BC887" s="61">
        <f>BD887</f>
        <v>3.0913978494623655</v>
      </c>
      <c r="BD887" s="22">
        <f t="shared" si="139"/>
        <v>3.0913978494623655</v>
      </c>
      <c r="BE887" s="21">
        <f>BC887-BD887</f>
        <v>0</v>
      </c>
      <c r="BF887" s="2">
        <v>2.12</v>
      </c>
      <c r="BG887" s="10">
        <v>6</v>
      </c>
      <c r="BH887" s="21">
        <f t="shared" si="140"/>
        <v>2.3E-3</v>
      </c>
      <c r="BI887" s="22">
        <f t="shared" si="140"/>
        <v>2.3E-3</v>
      </c>
      <c r="BJ887" s="21">
        <f>BH887-BI887</f>
        <v>0</v>
      </c>
      <c r="BK887" s="21">
        <v>6.8999999999999999E-3</v>
      </c>
      <c r="BL887" s="22">
        <v>6.8999999999999999E-3</v>
      </c>
      <c r="BM887" s="21">
        <v>0</v>
      </c>
      <c r="BN887" s="21">
        <f t="shared" si="141"/>
        <v>2.76E-2</v>
      </c>
      <c r="BO887" s="22">
        <f t="shared" si="141"/>
        <v>2.76E-2</v>
      </c>
      <c r="BP887" s="21">
        <f t="shared" si="141"/>
        <v>0</v>
      </c>
    </row>
    <row r="888" spans="1:68" ht="11.1" hidden="1" customHeight="1" outlineLevel="2" x14ac:dyDescent="0.2">
      <c r="A888" s="10"/>
      <c r="B888" s="18"/>
      <c r="C888" s="18"/>
      <c r="D888" s="18"/>
      <c r="E888" s="23" t="s">
        <v>724</v>
      </c>
      <c r="F888" s="208">
        <v>1.847</v>
      </c>
      <c r="G888" s="208">
        <v>1.3</v>
      </c>
      <c r="H888" s="208">
        <v>2.0259999999999998</v>
      </c>
      <c r="I888" s="239">
        <v>0.84699999999999998</v>
      </c>
      <c r="J888" s="239"/>
      <c r="K888" s="24"/>
      <c r="L888" s="24"/>
      <c r="M888" s="24"/>
      <c r="N888" s="24"/>
      <c r="O888" s="24"/>
      <c r="P888" s="208">
        <v>0.20799999999999999</v>
      </c>
      <c r="Q888" s="208">
        <v>1.254</v>
      </c>
      <c r="R888" s="208">
        <v>0.54600000000000004</v>
      </c>
      <c r="S888" s="208">
        <v>2.2999999999999998</v>
      </c>
      <c r="T888" s="208">
        <v>2.15</v>
      </c>
      <c r="U888" s="208">
        <v>1.071</v>
      </c>
      <c r="V888" s="208">
        <v>0.64500000000000002</v>
      </c>
      <c r="W888" s="208">
        <v>0.35299999999999998</v>
      </c>
      <c r="X888" s="24"/>
      <c r="Y888" s="208">
        <v>7.2999999999999995E-2</v>
      </c>
      <c r="Z888" s="24"/>
      <c r="AA888" s="208">
        <v>0.28999999999999998</v>
      </c>
      <c r="AB888" s="208">
        <v>0.42199999999999999</v>
      </c>
      <c r="AC888" s="208">
        <v>1.5269999999999999</v>
      </c>
      <c r="AD888" s="208">
        <v>1.7210000000000001</v>
      </c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  <c r="AX888" s="24"/>
      <c r="AY888" s="24"/>
      <c r="AZ888" s="24"/>
      <c r="BA888" s="24"/>
      <c r="BB888" s="21">
        <f t="shared" si="142"/>
        <v>2.2999999999999998</v>
      </c>
      <c r="BC888" s="18"/>
      <c r="BD888" s="22">
        <f t="shared" si="139"/>
        <v>3.0913978494623655</v>
      </c>
      <c r="BE888" s="21"/>
      <c r="BG888" s="10"/>
      <c r="BH888" s="21">
        <f t="shared" si="140"/>
        <v>0</v>
      </c>
      <c r="BI888" s="22">
        <f t="shared" si="140"/>
        <v>2.3E-3</v>
      </c>
      <c r="BJ888" s="21"/>
      <c r="BK888" s="21">
        <v>0</v>
      </c>
      <c r="BL888" s="22">
        <v>6.8999999999999999E-3</v>
      </c>
      <c r="BM888" s="21"/>
      <c r="BN888" s="21">
        <f t="shared" si="141"/>
        <v>0</v>
      </c>
      <c r="BO888" s="22">
        <f t="shared" si="141"/>
        <v>2.76E-2</v>
      </c>
      <c r="BP888" s="21">
        <f t="shared" si="141"/>
        <v>0</v>
      </c>
    </row>
    <row r="889" spans="1:68" ht="11.1" hidden="1" customHeight="1" outlineLevel="1" collapsed="1" x14ac:dyDescent="0.2">
      <c r="A889" s="10"/>
      <c r="B889" s="18"/>
      <c r="C889" s="18"/>
      <c r="D889" s="18"/>
      <c r="E889" s="19" t="s">
        <v>790</v>
      </c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9">
        <v>1.6160000000000001</v>
      </c>
      <c r="AC889" s="20"/>
      <c r="AD889" s="209">
        <v>5.9359999999999999</v>
      </c>
      <c r="AE889" s="209">
        <v>4.0730000000000004</v>
      </c>
      <c r="AF889" s="209">
        <v>3.5369999999999999</v>
      </c>
      <c r="AG889" s="209">
        <v>2.6949999999999998</v>
      </c>
      <c r="AH889" s="209">
        <v>1.1850000000000001</v>
      </c>
      <c r="AI889" s="209">
        <v>0.77300000000000002</v>
      </c>
      <c r="AJ889" s="20"/>
      <c r="AK889" s="20"/>
      <c r="AL889" s="20"/>
      <c r="AM889" s="209">
        <v>0.442</v>
      </c>
      <c r="AN889" s="20"/>
      <c r="AO889" s="209">
        <v>3.48</v>
      </c>
      <c r="AP889" s="209">
        <v>3.4780000000000002</v>
      </c>
      <c r="AQ889" s="209">
        <v>4.0490000000000004</v>
      </c>
      <c r="AR889" s="209">
        <v>3.464</v>
      </c>
      <c r="AS889" s="209">
        <v>3.411</v>
      </c>
      <c r="AT889" s="209">
        <v>1.0620000000000001</v>
      </c>
      <c r="AU889" s="209">
        <v>0.71899999999999997</v>
      </c>
      <c r="AV889" s="20"/>
      <c r="AW889" s="20"/>
      <c r="AX889" s="20"/>
      <c r="AY889" s="209">
        <v>0.44</v>
      </c>
      <c r="AZ889" s="209">
        <v>0.88500000000000001</v>
      </c>
      <c r="BA889" s="209">
        <v>1.93</v>
      </c>
      <c r="BB889" s="21">
        <f t="shared" si="142"/>
        <v>5.9359999999999999</v>
      </c>
      <c r="BC889" s="18">
        <v>9.6999999999999993</v>
      </c>
      <c r="BD889" s="22">
        <f t="shared" si="139"/>
        <v>7.978494623655914</v>
      </c>
      <c r="BE889" s="21">
        <f>BC889-BD889</f>
        <v>1.7215053763440853</v>
      </c>
      <c r="BF889" s="2">
        <v>9.6999999999999993</v>
      </c>
      <c r="BG889" s="10">
        <v>6</v>
      </c>
      <c r="BH889" s="21">
        <f t="shared" si="140"/>
        <v>7.2167999999999989E-3</v>
      </c>
      <c r="BI889" s="22">
        <f t="shared" si="140"/>
        <v>5.9360000000000003E-3</v>
      </c>
      <c r="BJ889" s="21">
        <f>BH889-BI889</f>
        <v>1.2807999999999986E-3</v>
      </c>
      <c r="BK889" s="21">
        <v>2.1650399999999997E-2</v>
      </c>
      <c r="BL889" s="22">
        <v>1.7808000000000001E-2</v>
      </c>
      <c r="BM889" s="21">
        <v>3.8423999999999958E-3</v>
      </c>
      <c r="BN889" s="21">
        <f t="shared" si="141"/>
        <v>8.6601599999999987E-2</v>
      </c>
      <c r="BO889" s="22">
        <f t="shared" si="141"/>
        <v>7.1232000000000004E-2</v>
      </c>
      <c r="BP889" s="21">
        <f t="shared" si="141"/>
        <v>1.5369599999999983E-2</v>
      </c>
    </row>
    <row r="890" spans="1:68" ht="11.1" hidden="1" customHeight="1" outlineLevel="2" x14ac:dyDescent="0.2">
      <c r="A890" s="10"/>
      <c r="B890" s="18"/>
      <c r="C890" s="18"/>
      <c r="D890" s="18"/>
      <c r="E890" s="23" t="s">
        <v>791</v>
      </c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08">
        <v>1.6160000000000001</v>
      </c>
      <c r="AC890" s="24"/>
      <c r="AD890" s="208">
        <v>5.9359999999999999</v>
      </c>
      <c r="AE890" s="208">
        <v>4.0730000000000004</v>
      </c>
      <c r="AF890" s="208">
        <v>3.5369999999999999</v>
      </c>
      <c r="AG890" s="208">
        <v>2.6949999999999998</v>
      </c>
      <c r="AH890" s="208">
        <v>1.1850000000000001</v>
      </c>
      <c r="AI890" s="208">
        <v>0.77300000000000002</v>
      </c>
      <c r="AJ890" s="24"/>
      <c r="AK890" s="24"/>
      <c r="AL890" s="24"/>
      <c r="AM890" s="208">
        <v>0.442</v>
      </c>
      <c r="AN890" s="24"/>
      <c r="AO890" s="208">
        <v>3.48</v>
      </c>
      <c r="AP890" s="208">
        <v>3.4780000000000002</v>
      </c>
      <c r="AQ890" s="208">
        <v>4.0490000000000004</v>
      </c>
      <c r="AR890" s="208">
        <v>3.464</v>
      </c>
      <c r="AS890" s="208">
        <v>3.411</v>
      </c>
      <c r="AT890" s="208">
        <v>1.0620000000000001</v>
      </c>
      <c r="AU890" s="208">
        <v>0.71899999999999997</v>
      </c>
      <c r="AV890" s="24"/>
      <c r="AW890" s="24"/>
      <c r="AX890" s="24"/>
      <c r="AY890" s="208">
        <v>0.44</v>
      </c>
      <c r="AZ890" s="208">
        <v>0.88500000000000001</v>
      </c>
      <c r="BA890" s="208">
        <v>1.93</v>
      </c>
      <c r="BB890" s="21">
        <f t="shared" si="142"/>
        <v>5.9359999999999999</v>
      </c>
      <c r="BC890" s="18"/>
      <c r="BD890" s="22">
        <f t="shared" si="139"/>
        <v>7.978494623655914</v>
      </c>
      <c r="BE890" s="21"/>
      <c r="BG890" s="10"/>
      <c r="BH890" s="21">
        <f t="shared" si="140"/>
        <v>0</v>
      </c>
      <c r="BI890" s="22">
        <f t="shared" si="140"/>
        <v>5.9360000000000003E-3</v>
      </c>
      <c r="BJ890" s="21"/>
      <c r="BK890" s="21">
        <v>0</v>
      </c>
      <c r="BL890" s="22">
        <v>1.7808000000000001E-2</v>
      </c>
      <c r="BM890" s="21"/>
      <c r="BN890" s="21">
        <f t="shared" si="141"/>
        <v>0</v>
      </c>
      <c r="BO890" s="22">
        <f t="shared" si="141"/>
        <v>7.1232000000000004E-2</v>
      </c>
      <c r="BP890" s="21">
        <f t="shared" si="141"/>
        <v>0</v>
      </c>
    </row>
    <row r="891" spans="1:68" ht="11.1" hidden="1" customHeight="1" outlineLevel="1" collapsed="1" x14ac:dyDescent="0.2">
      <c r="A891" s="10"/>
      <c r="B891" s="18"/>
      <c r="C891" s="18"/>
      <c r="D891" s="18"/>
      <c r="E891" s="19" t="s">
        <v>792</v>
      </c>
      <c r="F891" s="209">
        <v>5.008</v>
      </c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9">
        <v>9.9670000000000005</v>
      </c>
      <c r="R891" s="209">
        <v>3.4239999999999999</v>
      </c>
      <c r="S891" s="209">
        <v>3.0089999999999999</v>
      </c>
      <c r="T891" s="20"/>
      <c r="U891" s="209">
        <v>5.577</v>
      </c>
      <c r="V891" s="209">
        <v>1.0289999999999999</v>
      </c>
      <c r="W891" s="209">
        <v>0.52200000000000002</v>
      </c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1">
        <f>BB892</f>
        <v>1.47</v>
      </c>
      <c r="BC891" s="61">
        <f>BD891</f>
        <v>1.975806451612903</v>
      </c>
      <c r="BD891" s="22">
        <f t="shared" si="139"/>
        <v>1.975806451612903</v>
      </c>
      <c r="BE891" s="21">
        <f>BC891-BD891</f>
        <v>0</v>
      </c>
      <c r="BG891" s="10">
        <v>6</v>
      </c>
      <c r="BH891" s="21">
        <f t="shared" si="140"/>
        <v>1.4699999999999997E-3</v>
      </c>
      <c r="BI891" s="22">
        <f t="shared" si="140"/>
        <v>1.4699999999999997E-3</v>
      </c>
      <c r="BJ891" s="21">
        <f>BH891-BI891</f>
        <v>0</v>
      </c>
      <c r="BK891" s="21">
        <v>4.409999999999999E-3</v>
      </c>
      <c r="BL891" s="22">
        <v>4.409999999999999E-3</v>
      </c>
      <c r="BM891" s="21">
        <v>0</v>
      </c>
      <c r="BN891" s="21">
        <f t="shared" si="141"/>
        <v>1.7639999999999996E-2</v>
      </c>
      <c r="BO891" s="22">
        <f t="shared" si="141"/>
        <v>1.7639999999999996E-2</v>
      </c>
      <c r="BP891" s="21">
        <f t="shared" si="141"/>
        <v>0</v>
      </c>
    </row>
    <row r="892" spans="1:68" ht="11.1" hidden="1" customHeight="1" outlineLevel="2" x14ac:dyDescent="0.2">
      <c r="A892" s="10"/>
      <c r="B892" s="18"/>
      <c r="C892" s="18"/>
      <c r="D892" s="18"/>
      <c r="E892" s="23" t="s">
        <v>793</v>
      </c>
      <c r="F892" s="208">
        <v>1.47</v>
      </c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4"/>
      <c r="AX892" s="24"/>
      <c r="AY892" s="24"/>
      <c r="AZ892" s="24"/>
      <c r="BA892" s="24"/>
      <c r="BB892" s="21">
        <f t="shared" si="142"/>
        <v>1.47</v>
      </c>
      <c r="BC892" s="18"/>
      <c r="BD892" s="22">
        <f t="shared" si="139"/>
        <v>1.975806451612903</v>
      </c>
      <c r="BE892" s="21"/>
      <c r="BG892" s="10"/>
      <c r="BH892" s="21">
        <f t="shared" si="140"/>
        <v>0</v>
      </c>
      <c r="BI892" s="22">
        <f t="shared" si="140"/>
        <v>1.4699999999999997E-3</v>
      </c>
      <c r="BJ892" s="21"/>
      <c r="BK892" s="21">
        <v>0</v>
      </c>
      <c r="BL892" s="22">
        <v>4.409999999999999E-3</v>
      </c>
      <c r="BM892" s="21"/>
      <c r="BN892" s="21">
        <f t="shared" si="141"/>
        <v>0</v>
      </c>
      <c r="BO892" s="22">
        <f t="shared" si="141"/>
        <v>1.7639999999999996E-2</v>
      </c>
      <c r="BP892" s="21">
        <f t="shared" si="141"/>
        <v>0</v>
      </c>
    </row>
    <row r="893" spans="1:68" ht="11.1" hidden="1" customHeight="1" outlineLevel="1" collapsed="1" x14ac:dyDescent="0.2">
      <c r="A893" s="10"/>
      <c r="B893" s="18"/>
      <c r="C893" s="18"/>
      <c r="D893" s="18"/>
      <c r="E893" s="19" t="s">
        <v>794</v>
      </c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9">
        <v>9.1999999999999998E-2</v>
      </c>
      <c r="AX893" s="209">
        <v>0.11</v>
      </c>
      <c r="AY893" s="209">
        <v>0.48899999999999999</v>
      </c>
      <c r="AZ893" s="209">
        <v>0.89900000000000002</v>
      </c>
      <c r="BA893" s="209">
        <v>2.7090000000000001</v>
      </c>
      <c r="BB893" s="21">
        <f t="shared" si="142"/>
        <v>2.7090000000000001</v>
      </c>
      <c r="BC893" s="18">
        <v>11</v>
      </c>
      <c r="BD893" s="22">
        <f t="shared" si="139"/>
        <v>3.6411290322580645</v>
      </c>
      <c r="BE893" s="21">
        <f>BC893-BD893</f>
        <v>7.3588709677419359</v>
      </c>
      <c r="BF893" s="2">
        <v>11</v>
      </c>
      <c r="BG893" s="10">
        <v>6</v>
      </c>
      <c r="BH893" s="21">
        <f t="shared" si="140"/>
        <v>8.1840000000000003E-3</v>
      </c>
      <c r="BI893" s="22">
        <f t="shared" si="140"/>
        <v>2.709E-3</v>
      </c>
      <c r="BJ893" s="21">
        <f>BH893-BI893</f>
        <v>5.4750000000000007E-3</v>
      </c>
      <c r="BK893" s="21">
        <v>2.4552000000000001E-2</v>
      </c>
      <c r="BL893" s="22">
        <v>8.1270000000000005E-3</v>
      </c>
      <c r="BM893" s="21">
        <v>1.6425000000000002E-2</v>
      </c>
      <c r="BN893" s="21">
        <f t="shared" si="141"/>
        <v>9.8208000000000004E-2</v>
      </c>
      <c r="BO893" s="22">
        <f t="shared" si="141"/>
        <v>3.2508000000000002E-2</v>
      </c>
      <c r="BP893" s="21">
        <f t="shared" si="141"/>
        <v>6.5700000000000008E-2</v>
      </c>
    </row>
    <row r="894" spans="1:68" ht="11.1" hidden="1" customHeight="1" outlineLevel="2" x14ac:dyDescent="0.2">
      <c r="A894" s="10"/>
      <c r="B894" s="18"/>
      <c r="C894" s="18"/>
      <c r="D894" s="18"/>
      <c r="E894" s="23" t="s">
        <v>733</v>
      </c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  <c r="AR894" s="24"/>
      <c r="AS894" s="24"/>
      <c r="AT894" s="24"/>
      <c r="AU894" s="24"/>
      <c r="AV894" s="24"/>
      <c r="AW894" s="208">
        <v>9.1999999999999998E-2</v>
      </c>
      <c r="AX894" s="208">
        <v>0.11</v>
      </c>
      <c r="AY894" s="208">
        <v>0.48899999999999999</v>
      </c>
      <c r="AZ894" s="208">
        <v>0.89900000000000002</v>
      </c>
      <c r="BA894" s="208">
        <v>2.7090000000000001</v>
      </c>
      <c r="BB894" s="21">
        <f t="shared" si="142"/>
        <v>2.7090000000000001</v>
      </c>
      <c r="BC894" s="18"/>
      <c r="BD894" s="22">
        <f t="shared" si="139"/>
        <v>3.6411290322580645</v>
      </c>
      <c r="BE894" s="21"/>
      <c r="BG894" s="10"/>
      <c r="BH894" s="21">
        <f t="shared" si="140"/>
        <v>0</v>
      </c>
      <c r="BI894" s="22">
        <f t="shared" si="140"/>
        <v>2.709E-3</v>
      </c>
      <c r="BJ894" s="21"/>
      <c r="BK894" s="21">
        <v>0</v>
      </c>
      <c r="BL894" s="22">
        <v>8.1270000000000005E-3</v>
      </c>
      <c r="BM894" s="21"/>
      <c r="BN894" s="21">
        <f t="shared" si="141"/>
        <v>0</v>
      </c>
      <c r="BO894" s="22">
        <f t="shared" si="141"/>
        <v>3.2508000000000002E-2</v>
      </c>
      <c r="BP894" s="21">
        <f t="shared" si="141"/>
        <v>0</v>
      </c>
    </row>
    <row r="895" spans="1:68" ht="11.1" customHeight="1" outlineLevel="1" collapsed="1" x14ac:dyDescent="0.2">
      <c r="A895" s="10"/>
      <c r="B895" s="18"/>
      <c r="C895" s="18"/>
      <c r="D895" s="18"/>
      <c r="E895" s="19" t="s">
        <v>795</v>
      </c>
      <c r="F895" s="209">
        <v>1.3779999999999999</v>
      </c>
      <c r="G895" s="209">
        <v>1.115</v>
      </c>
      <c r="H895" s="209">
        <v>0.68899999999999995</v>
      </c>
      <c r="I895" s="240">
        <v>0.46600000000000003</v>
      </c>
      <c r="J895" s="240"/>
      <c r="K895" s="209">
        <v>0.16300000000000001</v>
      </c>
      <c r="L895" s="20"/>
      <c r="M895" s="20"/>
      <c r="N895" s="20"/>
      <c r="O895" s="209">
        <v>0.189</v>
      </c>
      <c r="P895" s="209">
        <v>0.34899999999999998</v>
      </c>
      <c r="Q895" s="209">
        <v>0.66400000000000003</v>
      </c>
      <c r="R895" s="209">
        <v>0.93500000000000005</v>
      </c>
      <c r="S895" s="209">
        <v>1.0209999999999999</v>
      </c>
      <c r="T895" s="209">
        <v>1.119</v>
      </c>
      <c r="U895" s="209">
        <v>0.63600000000000001</v>
      </c>
      <c r="V895" s="209">
        <v>0.32800000000000001</v>
      </c>
      <c r="W895" s="209">
        <v>0.13900000000000001</v>
      </c>
      <c r="X895" s="20"/>
      <c r="Y895" s="20"/>
      <c r="Z895" s="20"/>
      <c r="AA895" s="20"/>
      <c r="AB895" s="209">
        <v>0.38900000000000001</v>
      </c>
      <c r="AC895" s="209">
        <v>0.69099999999999995</v>
      </c>
      <c r="AD895" s="209">
        <v>0.95099999999999996</v>
      </c>
      <c r="AE895" s="209">
        <v>1.3140000000000001</v>
      </c>
      <c r="AF895" s="209">
        <v>0.65500000000000003</v>
      </c>
      <c r="AG895" s="209">
        <v>0.67900000000000005</v>
      </c>
      <c r="AH895" s="209">
        <v>0.35899999999999999</v>
      </c>
      <c r="AI895" s="209">
        <v>0.192</v>
      </c>
      <c r="AJ895" s="209">
        <v>7.9000000000000001E-2</v>
      </c>
      <c r="AK895" s="20"/>
      <c r="AL895" s="20"/>
      <c r="AM895" s="209">
        <v>7.1999999999999995E-2</v>
      </c>
      <c r="AN895" s="209">
        <v>36.21</v>
      </c>
      <c r="AO895" s="209">
        <v>-35.558</v>
      </c>
      <c r="AP895" s="209">
        <v>0.57199999999999995</v>
      </c>
      <c r="AQ895" s="209">
        <v>0.88400000000000001</v>
      </c>
      <c r="AR895" s="209">
        <v>0.53900000000000003</v>
      </c>
      <c r="AS895" s="209">
        <v>0.47499999999999998</v>
      </c>
      <c r="AT895" s="209">
        <v>0.252</v>
      </c>
      <c r="AU895" s="209">
        <v>0.14499999999999999</v>
      </c>
      <c r="AV895" s="20"/>
      <c r="AW895" s="20"/>
      <c r="AX895" s="20"/>
      <c r="AY895" s="209">
        <v>4.2000000000000003E-2</v>
      </c>
      <c r="AZ895" s="209">
        <v>0.219</v>
      </c>
      <c r="BA895" s="209">
        <v>0.42699999999999999</v>
      </c>
      <c r="BB895" s="21">
        <f t="shared" si="142"/>
        <v>36.21</v>
      </c>
      <c r="BC895" s="61">
        <f>BD895</f>
        <v>48.66935483870968</v>
      </c>
      <c r="BD895" s="22">
        <f t="shared" si="139"/>
        <v>48.66935483870968</v>
      </c>
      <c r="BE895" s="21">
        <f>BC895-BD895</f>
        <v>0</v>
      </c>
      <c r="BF895" s="2">
        <v>2.12</v>
      </c>
      <c r="BG895" s="10">
        <v>7</v>
      </c>
      <c r="BH895" s="21">
        <f t="shared" si="140"/>
        <v>3.6209999999999999E-2</v>
      </c>
      <c r="BI895" s="22">
        <f t="shared" si="140"/>
        <v>3.6209999999999999E-2</v>
      </c>
      <c r="BJ895" s="21">
        <f>BH895-BI895</f>
        <v>0</v>
      </c>
      <c r="BK895" s="21">
        <v>0.10863</v>
      </c>
      <c r="BL895" s="22">
        <v>0.10863</v>
      </c>
      <c r="BM895" s="21">
        <v>0</v>
      </c>
      <c r="BN895" s="21">
        <f t="shared" si="141"/>
        <v>0.43452000000000002</v>
      </c>
      <c r="BO895" s="22">
        <f t="shared" si="141"/>
        <v>0.43452000000000002</v>
      </c>
      <c r="BP895" s="21">
        <f t="shared" si="141"/>
        <v>0</v>
      </c>
    </row>
    <row r="896" spans="1:68" ht="11.1" hidden="1" customHeight="1" outlineLevel="2" x14ac:dyDescent="0.2">
      <c r="A896" s="10"/>
      <c r="B896" s="18"/>
      <c r="C896" s="18"/>
      <c r="D896" s="18"/>
      <c r="E896" s="23" t="s">
        <v>796</v>
      </c>
      <c r="F896" s="208">
        <v>1.3779999999999999</v>
      </c>
      <c r="G896" s="208">
        <v>1.115</v>
      </c>
      <c r="H896" s="208">
        <v>0.68899999999999995</v>
      </c>
      <c r="I896" s="239">
        <v>0.46600000000000003</v>
      </c>
      <c r="J896" s="239"/>
      <c r="K896" s="208">
        <v>0.16300000000000001</v>
      </c>
      <c r="L896" s="24"/>
      <c r="M896" s="24"/>
      <c r="N896" s="24"/>
      <c r="O896" s="208">
        <v>0.189</v>
      </c>
      <c r="P896" s="208">
        <v>0.34899999999999998</v>
      </c>
      <c r="Q896" s="208">
        <v>0.66400000000000003</v>
      </c>
      <c r="R896" s="208">
        <v>0.93500000000000005</v>
      </c>
      <c r="S896" s="208">
        <v>1.0209999999999999</v>
      </c>
      <c r="T896" s="208">
        <v>1.119</v>
      </c>
      <c r="U896" s="208">
        <v>0.63600000000000001</v>
      </c>
      <c r="V896" s="208">
        <v>0.32800000000000001</v>
      </c>
      <c r="W896" s="208">
        <v>0.13900000000000001</v>
      </c>
      <c r="X896" s="24"/>
      <c r="Y896" s="24"/>
      <c r="Z896" s="24"/>
      <c r="AA896" s="24"/>
      <c r="AB896" s="208">
        <v>0.38900000000000001</v>
      </c>
      <c r="AC896" s="208">
        <v>0.69099999999999995</v>
      </c>
      <c r="AD896" s="208">
        <v>0.95099999999999996</v>
      </c>
      <c r="AE896" s="208">
        <v>1.3140000000000001</v>
      </c>
      <c r="AF896" s="208">
        <v>0.65500000000000003</v>
      </c>
      <c r="AG896" s="208">
        <v>0.67900000000000005</v>
      </c>
      <c r="AH896" s="208">
        <v>0.35899999999999999</v>
      </c>
      <c r="AI896" s="208">
        <v>0.192</v>
      </c>
      <c r="AJ896" s="208">
        <v>7.9000000000000001E-2</v>
      </c>
      <c r="AK896" s="24"/>
      <c r="AL896" s="24"/>
      <c r="AM896" s="208">
        <v>7.1999999999999995E-2</v>
      </c>
      <c r="AN896" s="208">
        <v>36.21</v>
      </c>
      <c r="AO896" s="208">
        <v>-35.558</v>
      </c>
      <c r="AP896" s="208">
        <v>0.57199999999999995</v>
      </c>
      <c r="AQ896" s="208">
        <v>0.88400000000000001</v>
      </c>
      <c r="AR896" s="208">
        <v>0.53900000000000003</v>
      </c>
      <c r="AS896" s="208">
        <v>0.47499999999999998</v>
      </c>
      <c r="AT896" s="208">
        <v>0.252</v>
      </c>
      <c r="AU896" s="208">
        <v>0.14499999999999999</v>
      </c>
      <c r="AV896" s="24"/>
      <c r="AW896" s="24"/>
      <c r="AX896" s="24"/>
      <c r="AY896" s="208">
        <v>4.2000000000000003E-2</v>
      </c>
      <c r="AZ896" s="208">
        <v>0.219</v>
      </c>
      <c r="BA896" s="208">
        <v>0.42699999999999999</v>
      </c>
      <c r="BB896" s="21">
        <f t="shared" si="142"/>
        <v>36.21</v>
      </c>
      <c r="BC896" s="18"/>
      <c r="BD896" s="22">
        <f t="shared" si="139"/>
        <v>48.66935483870968</v>
      </c>
      <c r="BE896" s="21"/>
      <c r="BG896" s="10"/>
      <c r="BH896" s="21">
        <f t="shared" si="140"/>
        <v>0</v>
      </c>
      <c r="BI896" s="22">
        <f t="shared" si="140"/>
        <v>3.6209999999999999E-2</v>
      </c>
      <c r="BJ896" s="21"/>
      <c r="BK896" s="21">
        <v>0</v>
      </c>
      <c r="BL896" s="22">
        <v>0.10863</v>
      </c>
      <c r="BM896" s="21"/>
      <c r="BN896" s="21">
        <f t="shared" si="141"/>
        <v>0</v>
      </c>
      <c r="BO896" s="22">
        <f t="shared" si="141"/>
        <v>0.43452000000000002</v>
      </c>
      <c r="BP896" s="21">
        <f t="shared" si="141"/>
        <v>0</v>
      </c>
    </row>
    <row r="897" spans="1:68" ht="11.1" customHeight="1" outlineLevel="1" collapsed="1" x14ac:dyDescent="0.2">
      <c r="A897" s="10"/>
      <c r="B897" s="18"/>
      <c r="C897" s="18"/>
      <c r="D897" s="18"/>
      <c r="E897" s="19" t="s">
        <v>797</v>
      </c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9">
        <v>0.27700000000000002</v>
      </c>
      <c r="AP897" s="209">
        <v>0.54300000000000004</v>
      </c>
      <c r="AQ897" s="209">
        <v>0.74199999999999999</v>
      </c>
      <c r="AR897" s="209">
        <v>0.69899999999999995</v>
      </c>
      <c r="AS897" s="209">
        <v>0.42899999999999999</v>
      </c>
      <c r="AT897" s="209">
        <v>0.28799999999999998</v>
      </c>
      <c r="AU897" s="209">
        <v>0.04</v>
      </c>
      <c r="AV897" s="20"/>
      <c r="AW897" s="20"/>
      <c r="AX897" s="20"/>
      <c r="AY897" s="20"/>
      <c r="AZ897" s="209">
        <v>0.11700000000000001</v>
      </c>
      <c r="BA897" s="209">
        <v>0.30299999999999999</v>
      </c>
      <c r="BB897" s="21">
        <f t="shared" si="142"/>
        <v>0.74199999999999999</v>
      </c>
      <c r="BC897" s="18">
        <v>2.73</v>
      </c>
      <c r="BD897" s="22">
        <f t="shared" si="139"/>
        <v>0.99731182795698925</v>
      </c>
      <c r="BE897" s="21">
        <f>BC897-BD897</f>
        <v>1.7326881720430107</v>
      </c>
      <c r="BF897" s="2">
        <v>2.73</v>
      </c>
      <c r="BG897" s="10">
        <v>7</v>
      </c>
      <c r="BH897" s="21">
        <f t="shared" si="140"/>
        <v>2.03112E-3</v>
      </c>
      <c r="BI897" s="22">
        <f t="shared" si="140"/>
        <v>7.4200000000000004E-4</v>
      </c>
      <c r="BJ897" s="21">
        <f>BH897-BI897</f>
        <v>1.2891199999999999E-3</v>
      </c>
      <c r="BK897" s="21">
        <v>6.0933599999999999E-3</v>
      </c>
      <c r="BL897" s="22">
        <v>2.2260000000000001E-3</v>
      </c>
      <c r="BM897" s="21">
        <v>3.8673599999999998E-3</v>
      </c>
      <c r="BN897" s="21">
        <f t="shared" si="141"/>
        <v>2.437344E-2</v>
      </c>
      <c r="BO897" s="22">
        <f t="shared" si="141"/>
        <v>8.9040000000000005E-3</v>
      </c>
      <c r="BP897" s="21">
        <f t="shared" si="141"/>
        <v>1.5469439999999999E-2</v>
      </c>
    </row>
    <row r="898" spans="1:68" ht="11.1" hidden="1" customHeight="1" outlineLevel="2" x14ac:dyDescent="0.2">
      <c r="A898" s="10"/>
      <c r="B898" s="18"/>
      <c r="C898" s="18"/>
      <c r="D898" s="18"/>
      <c r="E898" s="23" t="s">
        <v>798</v>
      </c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08">
        <v>0.27700000000000002</v>
      </c>
      <c r="AP898" s="208">
        <v>0.54300000000000004</v>
      </c>
      <c r="AQ898" s="208">
        <v>0.74199999999999999</v>
      </c>
      <c r="AR898" s="208">
        <v>0.69899999999999995</v>
      </c>
      <c r="AS898" s="208">
        <v>0.42899999999999999</v>
      </c>
      <c r="AT898" s="208">
        <v>0.28799999999999998</v>
      </c>
      <c r="AU898" s="208">
        <v>0.04</v>
      </c>
      <c r="AV898" s="24"/>
      <c r="AW898" s="24"/>
      <c r="AX898" s="24"/>
      <c r="AY898" s="24"/>
      <c r="AZ898" s="208">
        <v>0.11700000000000001</v>
      </c>
      <c r="BA898" s="208">
        <v>0.30299999999999999</v>
      </c>
      <c r="BB898" s="21">
        <f t="shared" si="142"/>
        <v>0.74199999999999999</v>
      </c>
      <c r="BC898" s="18"/>
      <c r="BD898" s="22">
        <f t="shared" si="139"/>
        <v>0.99731182795698925</v>
      </c>
      <c r="BE898" s="21"/>
      <c r="BG898" s="10"/>
      <c r="BH898" s="21">
        <f t="shared" si="140"/>
        <v>0</v>
      </c>
      <c r="BI898" s="22">
        <f t="shared" si="140"/>
        <v>7.4200000000000004E-4</v>
      </c>
      <c r="BJ898" s="21"/>
      <c r="BK898" s="21">
        <v>0</v>
      </c>
      <c r="BL898" s="22">
        <v>2.2260000000000001E-3</v>
      </c>
      <c r="BM898" s="21"/>
      <c r="BN898" s="21">
        <f t="shared" si="141"/>
        <v>0</v>
      </c>
      <c r="BO898" s="22">
        <f t="shared" si="141"/>
        <v>8.9040000000000005E-3</v>
      </c>
      <c r="BP898" s="21">
        <f t="shared" si="141"/>
        <v>0</v>
      </c>
    </row>
    <row r="899" spans="1:68" ht="11.1" customHeight="1" outlineLevel="1" collapsed="1" x14ac:dyDescent="0.2">
      <c r="A899" s="10"/>
      <c r="B899" s="18"/>
      <c r="C899" s="18"/>
      <c r="D899" s="18"/>
      <c r="E899" s="19" t="s">
        <v>799</v>
      </c>
      <c r="F899" s="209">
        <v>1.3220000000000001</v>
      </c>
      <c r="G899" s="209">
        <v>1.2410000000000001</v>
      </c>
      <c r="H899" s="209">
        <v>0.79200000000000004</v>
      </c>
      <c r="I899" s="240">
        <v>0.59599999999999997</v>
      </c>
      <c r="J899" s="240"/>
      <c r="K899" s="209">
        <v>0.249</v>
      </c>
      <c r="L899" s="20"/>
      <c r="M899" s="20"/>
      <c r="N899" s="20"/>
      <c r="O899" s="209">
        <v>0.22600000000000001</v>
      </c>
      <c r="P899" s="209">
        <v>0.48399999999999999</v>
      </c>
      <c r="Q899" s="209">
        <v>0.86499999999999999</v>
      </c>
      <c r="R899" s="209">
        <v>1.26</v>
      </c>
      <c r="S899" s="209">
        <v>1.302</v>
      </c>
      <c r="T899" s="209">
        <v>1.458</v>
      </c>
      <c r="U899" s="209">
        <v>0.90700000000000003</v>
      </c>
      <c r="V899" s="209">
        <v>0.42399999999999999</v>
      </c>
      <c r="W899" s="209">
        <v>0.246</v>
      </c>
      <c r="X899" s="20"/>
      <c r="Y899" s="209">
        <v>3.2000000000000001E-2</v>
      </c>
      <c r="Z899" s="20"/>
      <c r="AA899" s="20"/>
      <c r="AB899" s="209">
        <v>0.54200000000000004</v>
      </c>
      <c r="AC899" s="209">
        <v>1.016</v>
      </c>
      <c r="AD899" s="209">
        <v>1.3360000000000001</v>
      </c>
      <c r="AE899" s="209">
        <v>1.873</v>
      </c>
      <c r="AF899" s="209">
        <v>1.458</v>
      </c>
      <c r="AG899" s="209">
        <v>0.69</v>
      </c>
      <c r="AH899" s="209">
        <v>0.47</v>
      </c>
      <c r="AI899" s="209">
        <v>0.27500000000000002</v>
      </c>
      <c r="AJ899" s="209">
        <v>6.6000000000000003E-2</v>
      </c>
      <c r="AK899" s="20"/>
      <c r="AL899" s="20"/>
      <c r="AM899" s="209">
        <v>0.122</v>
      </c>
      <c r="AN899" s="209">
        <v>0.36099999999999999</v>
      </c>
      <c r="AO899" s="209">
        <v>1.085</v>
      </c>
      <c r="AP899" s="209">
        <v>1.1679999999999999</v>
      </c>
      <c r="AQ899" s="209">
        <v>0.8</v>
      </c>
      <c r="AR899" s="209">
        <v>2.161</v>
      </c>
      <c r="AS899" s="209">
        <v>1.276</v>
      </c>
      <c r="AT899" s="209">
        <v>0.52</v>
      </c>
      <c r="AU899" s="209">
        <v>0.24399999999999999</v>
      </c>
      <c r="AV899" s="20"/>
      <c r="AW899" s="20"/>
      <c r="AX899" s="20"/>
      <c r="AY899" s="209">
        <v>4.9000000000000002E-2</v>
      </c>
      <c r="AZ899" s="209">
        <v>0.46400000000000002</v>
      </c>
      <c r="BA899" s="209">
        <v>0.83599999999999997</v>
      </c>
      <c r="BB899" s="21">
        <f t="shared" si="142"/>
        <v>2.161</v>
      </c>
      <c r="BC899" s="61">
        <f>BD899</f>
        <v>2.9045698924731185</v>
      </c>
      <c r="BD899" s="22">
        <f t="shared" si="139"/>
        <v>2.9045698924731185</v>
      </c>
      <c r="BE899" s="21">
        <f>BC899-BD899</f>
        <v>0</v>
      </c>
      <c r="BF899" s="2">
        <v>2.4300000000000002</v>
      </c>
      <c r="BG899" s="10">
        <v>7</v>
      </c>
      <c r="BH899" s="21">
        <f t="shared" si="140"/>
        <v>2.1610000000000006E-3</v>
      </c>
      <c r="BI899" s="22">
        <f t="shared" si="140"/>
        <v>2.1610000000000006E-3</v>
      </c>
      <c r="BJ899" s="21">
        <f>BH899-BI899</f>
        <v>0</v>
      </c>
      <c r="BK899" s="21">
        <v>6.4830000000000018E-3</v>
      </c>
      <c r="BL899" s="22">
        <v>6.4830000000000018E-3</v>
      </c>
      <c r="BM899" s="21">
        <v>0</v>
      </c>
      <c r="BN899" s="21">
        <f t="shared" si="141"/>
        <v>2.5932000000000007E-2</v>
      </c>
      <c r="BO899" s="22">
        <f t="shared" si="141"/>
        <v>2.5932000000000007E-2</v>
      </c>
      <c r="BP899" s="21">
        <f t="shared" si="141"/>
        <v>0</v>
      </c>
    </row>
    <row r="900" spans="1:68" ht="11.1" hidden="1" customHeight="1" outlineLevel="2" x14ac:dyDescent="0.2">
      <c r="A900" s="10"/>
      <c r="B900" s="18"/>
      <c r="C900" s="18"/>
      <c r="D900" s="18"/>
      <c r="E900" s="23" t="s">
        <v>800</v>
      </c>
      <c r="F900" s="208">
        <v>1.3220000000000001</v>
      </c>
      <c r="G900" s="208">
        <v>1.2410000000000001</v>
      </c>
      <c r="H900" s="208">
        <v>0.79200000000000004</v>
      </c>
      <c r="I900" s="239">
        <v>0.59599999999999997</v>
      </c>
      <c r="J900" s="239"/>
      <c r="K900" s="208">
        <v>0.249</v>
      </c>
      <c r="L900" s="24"/>
      <c r="M900" s="24"/>
      <c r="N900" s="24"/>
      <c r="O900" s="208">
        <v>0.22600000000000001</v>
      </c>
      <c r="P900" s="208">
        <v>0.48399999999999999</v>
      </c>
      <c r="Q900" s="208">
        <v>0.86499999999999999</v>
      </c>
      <c r="R900" s="208">
        <v>1.26</v>
      </c>
      <c r="S900" s="208">
        <v>1.302</v>
      </c>
      <c r="T900" s="208">
        <v>1.458</v>
      </c>
      <c r="U900" s="208">
        <v>0.90700000000000003</v>
      </c>
      <c r="V900" s="208">
        <v>0.42399999999999999</v>
      </c>
      <c r="W900" s="208">
        <v>0.246</v>
      </c>
      <c r="X900" s="24"/>
      <c r="Y900" s="208">
        <v>3.2000000000000001E-2</v>
      </c>
      <c r="Z900" s="24"/>
      <c r="AA900" s="24"/>
      <c r="AB900" s="208">
        <v>0.54200000000000004</v>
      </c>
      <c r="AC900" s="208">
        <v>1.016</v>
      </c>
      <c r="AD900" s="208">
        <v>1.3360000000000001</v>
      </c>
      <c r="AE900" s="208">
        <v>1.873</v>
      </c>
      <c r="AF900" s="208">
        <v>1.458</v>
      </c>
      <c r="AG900" s="208">
        <v>0.69</v>
      </c>
      <c r="AH900" s="208">
        <v>0.47</v>
      </c>
      <c r="AI900" s="208">
        <v>0.27500000000000002</v>
      </c>
      <c r="AJ900" s="208">
        <v>6.6000000000000003E-2</v>
      </c>
      <c r="AK900" s="24"/>
      <c r="AL900" s="24"/>
      <c r="AM900" s="208">
        <v>0.122</v>
      </c>
      <c r="AN900" s="208">
        <v>0.36099999999999999</v>
      </c>
      <c r="AO900" s="208">
        <v>1.085</v>
      </c>
      <c r="AP900" s="208">
        <v>1.1679999999999999</v>
      </c>
      <c r="AQ900" s="208">
        <v>0.8</v>
      </c>
      <c r="AR900" s="208">
        <v>2.161</v>
      </c>
      <c r="AS900" s="208">
        <v>1.276</v>
      </c>
      <c r="AT900" s="208">
        <v>0.52</v>
      </c>
      <c r="AU900" s="208">
        <v>0.24399999999999999</v>
      </c>
      <c r="AV900" s="24"/>
      <c r="AW900" s="24"/>
      <c r="AX900" s="24"/>
      <c r="AY900" s="208">
        <v>4.9000000000000002E-2</v>
      </c>
      <c r="AZ900" s="208">
        <v>0.46400000000000002</v>
      </c>
      <c r="BA900" s="208">
        <v>0.83599999999999997</v>
      </c>
      <c r="BB900" s="21">
        <f t="shared" si="142"/>
        <v>2.161</v>
      </c>
      <c r="BC900" s="18"/>
      <c r="BD900" s="22">
        <f t="shared" si="139"/>
        <v>2.9045698924731185</v>
      </c>
      <c r="BE900" s="21"/>
      <c r="BG900" s="10"/>
      <c r="BH900" s="21">
        <f t="shared" si="140"/>
        <v>0</v>
      </c>
      <c r="BI900" s="22">
        <f t="shared" si="140"/>
        <v>2.1610000000000006E-3</v>
      </c>
      <c r="BJ900" s="21"/>
      <c r="BK900" s="21">
        <v>0</v>
      </c>
      <c r="BL900" s="22">
        <v>6.4830000000000018E-3</v>
      </c>
      <c r="BM900" s="21"/>
      <c r="BN900" s="21">
        <f t="shared" si="141"/>
        <v>0</v>
      </c>
      <c r="BO900" s="22">
        <f t="shared" si="141"/>
        <v>2.5932000000000007E-2</v>
      </c>
      <c r="BP900" s="21">
        <f t="shared" si="141"/>
        <v>0</v>
      </c>
    </row>
    <row r="901" spans="1:68" ht="11.1" hidden="1" customHeight="1" outlineLevel="1" collapsed="1" x14ac:dyDescent="0.2">
      <c r="A901" s="10"/>
      <c r="B901" s="18"/>
      <c r="C901" s="18"/>
      <c r="D901" s="18"/>
      <c r="E901" s="19" t="s">
        <v>801</v>
      </c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9">
        <v>16.989000000000001</v>
      </c>
      <c r="AZ901" s="209">
        <v>1.17</v>
      </c>
      <c r="BA901" s="209">
        <v>2.6120000000000001</v>
      </c>
      <c r="BB901" s="21">
        <f t="shared" si="142"/>
        <v>16.989000000000001</v>
      </c>
      <c r="BC901" s="61">
        <f>BD901</f>
        <v>22.83467741935484</v>
      </c>
      <c r="BD901" s="22">
        <f t="shared" si="139"/>
        <v>22.83467741935484</v>
      </c>
      <c r="BE901" s="21">
        <f>BC901-BD901</f>
        <v>0</v>
      </c>
      <c r="BF901" s="2">
        <v>8.48</v>
      </c>
      <c r="BG901" s="10">
        <v>6</v>
      </c>
      <c r="BH901" s="21">
        <f t="shared" si="140"/>
        <v>1.6989000000000001E-2</v>
      </c>
      <c r="BI901" s="22">
        <f t="shared" si="140"/>
        <v>1.6989000000000001E-2</v>
      </c>
      <c r="BJ901" s="21">
        <f>BH901-BI901</f>
        <v>0</v>
      </c>
      <c r="BK901" s="21">
        <v>5.0966999999999998E-2</v>
      </c>
      <c r="BL901" s="22">
        <v>5.0966999999999998E-2</v>
      </c>
      <c r="BM901" s="21">
        <v>0</v>
      </c>
      <c r="BN901" s="21">
        <f t="shared" si="141"/>
        <v>0.20386799999999999</v>
      </c>
      <c r="BO901" s="22">
        <f t="shared" si="141"/>
        <v>0.20386799999999999</v>
      </c>
      <c r="BP901" s="21">
        <f t="shared" si="141"/>
        <v>0</v>
      </c>
    </row>
    <row r="902" spans="1:68" ht="11.1" hidden="1" customHeight="1" outlineLevel="2" x14ac:dyDescent="0.2">
      <c r="A902" s="10"/>
      <c r="B902" s="18"/>
      <c r="C902" s="18"/>
      <c r="D902" s="18"/>
      <c r="E902" s="23" t="s">
        <v>802</v>
      </c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  <c r="AR902" s="24"/>
      <c r="AS902" s="24"/>
      <c r="AT902" s="24"/>
      <c r="AU902" s="24"/>
      <c r="AV902" s="24"/>
      <c r="AW902" s="24"/>
      <c r="AX902" s="24"/>
      <c r="AY902" s="208">
        <v>16.989000000000001</v>
      </c>
      <c r="AZ902" s="208">
        <v>1.17</v>
      </c>
      <c r="BA902" s="208">
        <v>2.6120000000000001</v>
      </c>
      <c r="BB902" s="21">
        <f t="shared" si="142"/>
        <v>16.989000000000001</v>
      </c>
      <c r="BC902" s="18"/>
      <c r="BD902" s="22">
        <f t="shared" si="139"/>
        <v>22.83467741935484</v>
      </c>
      <c r="BE902" s="21"/>
      <c r="BG902" s="10"/>
      <c r="BH902" s="21">
        <f t="shared" si="140"/>
        <v>0</v>
      </c>
      <c r="BI902" s="22">
        <f t="shared" si="140"/>
        <v>1.6989000000000001E-2</v>
      </c>
      <c r="BJ902" s="21"/>
      <c r="BK902" s="21">
        <v>0</v>
      </c>
      <c r="BL902" s="22">
        <v>5.0966999999999998E-2</v>
      </c>
      <c r="BM902" s="21"/>
      <c r="BN902" s="21">
        <f t="shared" si="141"/>
        <v>0</v>
      </c>
      <c r="BO902" s="22">
        <f t="shared" si="141"/>
        <v>0.20386799999999999</v>
      </c>
      <c r="BP902" s="21">
        <f t="shared" si="141"/>
        <v>0</v>
      </c>
    </row>
    <row r="903" spans="1:68" ht="11.1" hidden="1" customHeight="1" outlineLevel="1" collapsed="1" x14ac:dyDescent="0.2">
      <c r="A903" s="10"/>
      <c r="B903" s="18"/>
      <c r="C903" s="18"/>
      <c r="D903" s="18"/>
      <c r="E903" s="19" t="s">
        <v>803</v>
      </c>
      <c r="F903" s="209">
        <v>1.1240000000000001</v>
      </c>
      <c r="G903" s="209">
        <v>0.88900000000000001</v>
      </c>
      <c r="H903" s="209">
        <v>0.57199999999999995</v>
      </c>
      <c r="I903" s="240">
        <v>0.48699999999999999</v>
      </c>
      <c r="J903" s="240"/>
      <c r="K903" s="209">
        <v>0.22600000000000001</v>
      </c>
      <c r="L903" s="20"/>
      <c r="M903" s="20"/>
      <c r="N903" s="20"/>
      <c r="O903" s="209">
        <v>2.4460000000000002</v>
      </c>
      <c r="P903" s="209">
        <v>0.59</v>
      </c>
      <c r="Q903" s="209">
        <v>1.0129999999999999</v>
      </c>
      <c r="R903" s="209">
        <v>1.4079999999999999</v>
      </c>
      <c r="S903" s="209">
        <v>1.419</v>
      </c>
      <c r="T903" s="209">
        <v>1.6459999999999999</v>
      </c>
      <c r="U903" s="209">
        <v>0.79600000000000004</v>
      </c>
      <c r="V903" s="209">
        <v>0.70399999999999996</v>
      </c>
      <c r="W903" s="209">
        <v>0.33500000000000002</v>
      </c>
      <c r="X903" s="20"/>
      <c r="Y903" s="209">
        <v>6.5000000000000002E-2</v>
      </c>
      <c r="Z903" s="20"/>
      <c r="AA903" s="20"/>
      <c r="AB903" s="209">
        <v>0.76100000000000001</v>
      </c>
      <c r="AC903" s="209">
        <v>1.145</v>
      </c>
      <c r="AD903" s="209">
        <v>1.4770000000000001</v>
      </c>
      <c r="AE903" s="209">
        <v>2.1360000000000001</v>
      </c>
      <c r="AF903" s="209">
        <v>1.4039999999999999</v>
      </c>
      <c r="AG903" s="209">
        <v>1.1080000000000001</v>
      </c>
      <c r="AH903" s="209">
        <v>0.66700000000000004</v>
      </c>
      <c r="AI903" s="209">
        <v>0.442</v>
      </c>
      <c r="AJ903" s="209">
        <v>7.0999999999999994E-2</v>
      </c>
      <c r="AK903" s="20"/>
      <c r="AL903" s="20"/>
      <c r="AM903" s="209">
        <v>0.32</v>
      </c>
      <c r="AN903" s="209">
        <v>0.52700000000000002</v>
      </c>
      <c r="AO903" s="209">
        <v>1.105</v>
      </c>
      <c r="AP903" s="209">
        <v>1.0209999999999999</v>
      </c>
      <c r="AQ903" s="209">
        <v>1.1930000000000001</v>
      </c>
      <c r="AR903" s="209">
        <v>1.157</v>
      </c>
      <c r="AS903" s="209">
        <v>0.73499999999999999</v>
      </c>
      <c r="AT903" s="209">
        <v>0.57199999999999995</v>
      </c>
      <c r="AU903" s="209">
        <v>0.29599999999999999</v>
      </c>
      <c r="AV903" s="20"/>
      <c r="AW903" s="20"/>
      <c r="AX903" s="20"/>
      <c r="AY903" s="209">
        <v>0.27700000000000002</v>
      </c>
      <c r="AZ903" s="209">
        <v>0.32</v>
      </c>
      <c r="BA903" s="209">
        <v>0.753</v>
      </c>
      <c r="BB903" s="21">
        <f>BB904+BB905</f>
        <v>3.3450000000000002</v>
      </c>
      <c r="BC903" s="18">
        <v>5.51</v>
      </c>
      <c r="BD903" s="22">
        <f t="shared" si="139"/>
        <v>4.495967741935484</v>
      </c>
      <c r="BE903" s="21">
        <f>BC903-BD903</f>
        <v>1.0140322580645158</v>
      </c>
      <c r="BF903" s="2">
        <v>5.51</v>
      </c>
      <c r="BG903" s="10">
        <v>6</v>
      </c>
      <c r="BH903" s="21">
        <f t="shared" si="140"/>
        <v>4.0994400000000002E-3</v>
      </c>
      <c r="BI903" s="22">
        <f t="shared" si="140"/>
        <v>3.3449999999999999E-3</v>
      </c>
      <c r="BJ903" s="21">
        <f>BH903-BI903</f>
        <v>7.5444000000000032E-4</v>
      </c>
      <c r="BK903" s="21">
        <v>1.2298320000000001E-2</v>
      </c>
      <c r="BL903" s="22">
        <v>1.0034999999999999E-2</v>
      </c>
      <c r="BM903" s="21">
        <v>2.2633200000000027E-3</v>
      </c>
      <c r="BN903" s="21">
        <f t="shared" si="141"/>
        <v>4.9193280000000006E-2</v>
      </c>
      <c r="BO903" s="22">
        <f t="shared" si="141"/>
        <v>4.0139999999999995E-2</v>
      </c>
      <c r="BP903" s="21">
        <f t="shared" si="141"/>
        <v>9.0532800000000108E-3</v>
      </c>
    </row>
    <row r="904" spans="1:68" ht="11.1" hidden="1" customHeight="1" outlineLevel="2" x14ac:dyDescent="0.2">
      <c r="A904" s="10"/>
      <c r="B904" s="18"/>
      <c r="C904" s="18"/>
      <c r="D904" s="18"/>
      <c r="E904" s="23" t="s">
        <v>804</v>
      </c>
      <c r="F904" s="24"/>
      <c r="G904" s="24"/>
      <c r="H904" s="24"/>
      <c r="I904" s="24"/>
      <c r="J904" s="24"/>
      <c r="K904" s="24"/>
      <c r="L904" s="24"/>
      <c r="M904" s="24"/>
      <c r="N904" s="24"/>
      <c r="O904" s="208">
        <v>2.2210000000000001</v>
      </c>
      <c r="P904" s="208">
        <v>0.29399999999999998</v>
      </c>
      <c r="Q904" s="208">
        <v>0.45200000000000001</v>
      </c>
      <c r="R904" s="208">
        <v>0.625</v>
      </c>
      <c r="S904" s="208">
        <v>0.59299999999999997</v>
      </c>
      <c r="T904" s="208">
        <v>0.72299999999999998</v>
      </c>
      <c r="U904" s="208">
        <v>0.35599999999999998</v>
      </c>
      <c r="V904" s="208">
        <v>0.33800000000000002</v>
      </c>
      <c r="W904" s="208">
        <v>0.16600000000000001</v>
      </c>
      <c r="X904" s="24"/>
      <c r="Y904" s="208">
        <v>0.05</v>
      </c>
      <c r="Z904" s="24"/>
      <c r="AA904" s="24"/>
      <c r="AB904" s="208">
        <v>0.42499999999999999</v>
      </c>
      <c r="AC904" s="208">
        <v>0.58299999999999996</v>
      </c>
      <c r="AD904" s="208">
        <v>0.83599999999999997</v>
      </c>
      <c r="AE904" s="208">
        <v>1.1639999999999999</v>
      </c>
      <c r="AF904" s="208">
        <v>0.75600000000000001</v>
      </c>
      <c r="AG904" s="208">
        <v>0.61599999999999999</v>
      </c>
      <c r="AH904" s="208">
        <v>0.35899999999999999</v>
      </c>
      <c r="AI904" s="208">
        <v>0.23200000000000001</v>
      </c>
      <c r="AJ904" s="208">
        <v>3.9E-2</v>
      </c>
      <c r="AK904" s="24"/>
      <c r="AL904" s="24"/>
      <c r="AM904" s="208">
        <v>0.32</v>
      </c>
      <c r="AN904" s="208">
        <v>0.52700000000000002</v>
      </c>
      <c r="AO904" s="208">
        <v>1.105</v>
      </c>
      <c r="AP904" s="208">
        <v>1.0209999999999999</v>
      </c>
      <c r="AQ904" s="208">
        <v>1.1930000000000001</v>
      </c>
      <c r="AR904" s="208">
        <v>1.157</v>
      </c>
      <c r="AS904" s="208">
        <v>0.73499999999999999</v>
      </c>
      <c r="AT904" s="208">
        <v>0.57199999999999995</v>
      </c>
      <c r="AU904" s="208">
        <v>0.29599999999999999</v>
      </c>
      <c r="AV904" s="24"/>
      <c r="AW904" s="24"/>
      <c r="AX904" s="24"/>
      <c r="AY904" s="208">
        <v>0.27700000000000002</v>
      </c>
      <c r="AZ904" s="208">
        <v>0.32</v>
      </c>
      <c r="BA904" s="208">
        <v>0.753</v>
      </c>
      <c r="BB904" s="21">
        <f t="shared" si="142"/>
        <v>2.2210000000000001</v>
      </c>
      <c r="BC904" s="18"/>
      <c r="BD904" s="22">
        <f t="shared" si="139"/>
        <v>2.985215053763441</v>
      </c>
      <c r="BE904" s="21"/>
      <c r="BG904" s="10"/>
      <c r="BH904" s="21">
        <f t="shared" si="140"/>
        <v>0</v>
      </c>
      <c r="BI904" s="22">
        <f t="shared" si="140"/>
        <v>2.2210000000000003E-3</v>
      </c>
      <c r="BJ904" s="21"/>
      <c r="BK904" s="21">
        <v>0</v>
      </c>
      <c r="BL904" s="22">
        <v>6.6630000000000005E-3</v>
      </c>
      <c r="BM904" s="21"/>
      <c r="BN904" s="21">
        <f t="shared" si="141"/>
        <v>0</v>
      </c>
      <c r="BO904" s="22">
        <f t="shared" si="141"/>
        <v>2.6652000000000002E-2</v>
      </c>
      <c r="BP904" s="21">
        <f t="shared" si="141"/>
        <v>0</v>
      </c>
    </row>
    <row r="905" spans="1:68" ht="11.1" hidden="1" customHeight="1" outlineLevel="2" x14ac:dyDescent="0.2">
      <c r="A905" s="10"/>
      <c r="B905" s="18"/>
      <c r="C905" s="18"/>
      <c r="D905" s="18"/>
      <c r="E905" s="23" t="s">
        <v>805</v>
      </c>
      <c r="F905" s="208">
        <v>1.1240000000000001</v>
      </c>
      <c r="G905" s="208">
        <v>0.88900000000000001</v>
      </c>
      <c r="H905" s="208">
        <v>0.57199999999999995</v>
      </c>
      <c r="I905" s="239">
        <v>0.48699999999999999</v>
      </c>
      <c r="J905" s="239"/>
      <c r="K905" s="208">
        <v>0.22600000000000001</v>
      </c>
      <c r="L905" s="24"/>
      <c r="M905" s="24"/>
      <c r="N905" s="24"/>
      <c r="O905" s="208">
        <v>0.22500000000000001</v>
      </c>
      <c r="P905" s="208">
        <v>0.29599999999999999</v>
      </c>
      <c r="Q905" s="208">
        <v>0.56100000000000005</v>
      </c>
      <c r="R905" s="208">
        <v>0.78300000000000003</v>
      </c>
      <c r="S905" s="208">
        <v>0.82599999999999996</v>
      </c>
      <c r="T905" s="208">
        <v>0.92300000000000004</v>
      </c>
      <c r="U905" s="208">
        <v>0.44</v>
      </c>
      <c r="V905" s="208">
        <v>0.36599999999999999</v>
      </c>
      <c r="W905" s="208">
        <v>0.16900000000000001</v>
      </c>
      <c r="X905" s="24"/>
      <c r="Y905" s="208">
        <v>1.4999999999999999E-2</v>
      </c>
      <c r="Z905" s="24"/>
      <c r="AA905" s="24"/>
      <c r="AB905" s="208">
        <v>0.33600000000000002</v>
      </c>
      <c r="AC905" s="208">
        <v>0.56200000000000006</v>
      </c>
      <c r="AD905" s="208">
        <v>0.64100000000000001</v>
      </c>
      <c r="AE905" s="208">
        <v>0.97199999999999998</v>
      </c>
      <c r="AF905" s="208">
        <v>0.64800000000000002</v>
      </c>
      <c r="AG905" s="208">
        <v>0.49199999999999999</v>
      </c>
      <c r="AH905" s="208">
        <v>0.308</v>
      </c>
      <c r="AI905" s="208">
        <v>0.21</v>
      </c>
      <c r="AJ905" s="208">
        <v>3.2000000000000001E-2</v>
      </c>
      <c r="AK905" s="24"/>
      <c r="AL905" s="24"/>
      <c r="AM905" s="24"/>
      <c r="AN905" s="24"/>
      <c r="AO905" s="24"/>
      <c r="AP905" s="24"/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1">
        <f t="shared" si="142"/>
        <v>1.1240000000000001</v>
      </c>
      <c r="BC905" s="18"/>
      <c r="BD905" s="22">
        <f t="shared" si="139"/>
        <v>1.5107526881720432</v>
      </c>
      <c r="BE905" s="21"/>
      <c r="BG905" s="10"/>
      <c r="BH905" s="21">
        <f t="shared" si="140"/>
        <v>0</v>
      </c>
      <c r="BI905" s="22">
        <f t="shared" si="140"/>
        <v>1.1240000000000002E-3</v>
      </c>
      <c r="BJ905" s="21"/>
      <c r="BK905" s="21">
        <v>0</v>
      </c>
      <c r="BL905" s="22">
        <v>3.3720000000000009E-3</v>
      </c>
      <c r="BM905" s="21"/>
      <c r="BN905" s="21">
        <f t="shared" si="141"/>
        <v>0</v>
      </c>
      <c r="BO905" s="22">
        <f t="shared" si="141"/>
        <v>1.3488000000000003E-2</v>
      </c>
      <c r="BP905" s="21">
        <f t="shared" si="141"/>
        <v>0</v>
      </c>
    </row>
    <row r="906" spans="1:68" ht="11.1" customHeight="1" outlineLevel="1" collapsed="1" x14ac:dyDescent="0.2">
      <c r="A906" s="10"/>
      <c r="B906" s="18"/>
      <c r="C906" s="18"/>
      <c r="D906" s="18"/>
      <c r="E906" s="19" t="s">
        <v>806</v>
      </c>
      <c r="F906" s="209">
        <v>0.96499999999999997</v>
      </c>
      <c r="G906" s="209">
        <v>1.089</v>
      </c>
      <c r="H906" s="209">
        <v>0.54400000000000004</v>
      </c>
      <c r="I906" s="240">
        <v>0.498</v>
      </c>
      <c r="J906" s="240"/>
      <c r="K906" s="209">
        <v>0.13200000000000001</v>
      </c>
      <c r="L906" s="20"/>
      <c r="M906" s="20"/>
      <c r="N906" s="20"/>
      <c r="O906" s="209">
        <v>0.10100000000000001</v>
      </c>
      <c r="P906" s="209">
        <v>0.28499999999999998</v>
      </c>
      <c r="Q906" s="209">
        <v>0.53</v>
      </c>
      <c r="R906" s="209">
        <v>0.83399999999999996</v>
      </c>
      <c r="S906" s="209">
        <v>1.1839999999999999</v>
      </c>
      <c r="T906" s="209">
        <v>1.335</v>
      </c>
      <c r="U906" s="209">
        <v>0.625</v>
      </c>
      <c r="V906" s="209">
        <v>0.41899999999999998</v>
      </c>
      <c r="W906" s="209">
        <v>0.22600000000000001</v>
      </c>
      <c r="X906" s="20"/>
      <c r="Y906" s="20"/>
      <c r="Z906" s="20"/>
      <c r="AA906" s="209">
        <v>0.109</v>
      </c>
      <c r="AB906" s="209">
        <v>0.28000000000000003</v>
      </c>
      <c r="AC906" s="209">
        <v>0.80400000000000005</v>
      </c>
      <c r="AD906" s="209">
        <v>1.1399999999999999</v>
      </c>
      <c r="AE906" s="209">
        <v>1.135</v>
      </c>
      <c r="AF906" s="209">
        <v>1.046</v>
      </c>
      <c r="AG906" s="209">
        <v>0.83299999999999996</v>
      </c>
      <c r="AH906" s="209">
        <v>0.32900000000000001</v>
      </c>
      <c r="AI906" s="209">
        <v>0.26900000000000002</v>
      </c>
      <c r="AJ906" s="20"/>
      <c r="AK906" s="20"/>
      <c r="AL906" s="20"/>
      <c r="AM906" s="209">
        <v>0.189</v>
      </c>
      <c r="AN906" s="209">
        <v>0.247</v>
      </c>
      <c r="AO906" s="209">
        <v>0.95399999999999996</v>
      </c>
      <c r="AP906" s="209">
        <v>1.0389999999999999</v>
      </c>
      <c r="AQ906" s="209">
        <v>1.4510000000000001</v>
      </c>
      <c r="AR906" s="209">
        <v>0.95</v>
      </c>
      <c r="AS906" s="209">
        <v>0.98199999999999998</v>
      </c>
      <c r="AT906" s="209">
        <v>0.39400000000000002</v>
      </c>
      <c r="AU906" s="209">
        <v>0.17899999999999999</v>
      </c>
      <c r="AV906" s="209">
        <v>2.8000000000000001E-2</v>
      </c>
      <c r="AW906" s="20"/>
      <c r="AX906" s="20"/>
      <c r="AY906" s="209">
        <v>0.14599999999999999</v>
      </c>
      <c r="AZ906" s="209">
        <v>0.214</v>
      </c>
      <c r="BA906" s="209">
        <v>0.59199999999999997</v>
      </c>
      <c r="BB906" s="21">
        <f t="shared" si="142"/>
        <v>1.4510000000000001</v>
      </c>
      <c r="BC906" s="18">
        <v>2.73</v>
      </c>
      <c r="BD906" s="22">
        <f t="shared" si="139"/>
        <v>1.9502688172043012</v>
      </c>
      <c r="BE906" s="21">
        <f>BC906-BD906</f>
        <v>0.77973118279569875</v>
      </c>
      <c r="BF906" s="2">
        <v>2.73</v>
      </c>
      <c r="BG906" s="10">
        <v>7</v>
      </c>
      <c r="BH906" s="21">
        <f t="shared" si="140"/>
        <v>2.03112E-3</v>
      </c>
      <c r="BI906" s="22">
        <f t="shared" si="140"/>
        <v>1.4510000000000002E-3</v>
      </c>
      <c r="BJ906" s="21">
        <f>BH906-BI906</f>
        <v>5.8011999999999972E-4</v>
      </c>
      <c r="BK906" s="21">
        <v>6.0933599999999999E-3</v>
      </c>
      <c r="BL906" s="22">
        <v>4.353000000000001E-3</v>
      </c>
      <c r="BM906" s="21">
        <v>1.740359999999999E-3</v>
      </c>
      <c r="BN906" s="21">
        <f t="shared" si="141"/>
        <v>2.437344E-2</v>
      </c>
      <c r="BO906" s="22">
        <f t="shared" si="141"/>
        <v>1.7412000000000004E-2</v>
      </c>
      <c r="BP906" s="21">
        <f t="shared" si="141"/>
        <v>6.9614399999999958E-3</v>
      </c>
    </row>
    <row r="907" spans="1:68" ht="11.1" hidden="1" customHeight="1" outlineLevel="2" x14ac:dyDescent="0.2">
      <c r="A907" s="10"/>
      <c r="B907" s="18"/>
      <c r="C907" s="18"/>
      <c r="D907" s="18"/>
      <c r="E907" s="23" t="s">
        <v>807</v>
      </c>
      <c r="F907" s="208">
        <v>0.96499999999999997</v>
      </c>
      <c r="G907" s="208">
        <v>1.089</v>
      </c>
      <c r="H907" s="208">
        <v>0.54400000000000004</v>
      </c>
      <c r="I907" s="239">
        <v>0.498</v>
      </c>
      <c r="J907" s="239"/>
      <c r="K907" s="208">
        <v>0.13200000000000001</v>
      </c>
      <c r="L907" s="24"/>
      <c r="M907" s="24"/>
      <c r="N907" s="24"/>
      <c r="O907" s="208">
        <v>0.10100000000000001</v>
      </c>
      <c r="P907" s="208">
        <v>0.28499999999999998</v>
      </c>
      <c r="Q907" s="208">
        <v>0.53</v>
      </c>
      <c r="R907" s="208">
        <v>0.83399999999999996</v>
      </c>
      <c r="S907" s="208">
        <v>1.1839999999999999</v>
      </c>
      <c r="T907" s="208">
        <v>1.335</v>
      </c>
      <c r="U907" s="208">
        <v>0.625</v>
      </c>
      <c r="V907" s="208">
        <v>0.41899999999999998</v>
      </c>
      <c r="W907" s="208">
        <v>0.22600000000000001</v>
      </c>
      <c r="X907" s="24"/>
      <c r="Y907" s="24"/>
      <c r="Z907" s="24"/>
      <c r="AA907" s="208">
        <v>0.109</v>
      </c>
      <c r="AB907" s="208">
        <v>0.28000000000000003</v>
      </c>
      <c r="AC907" s="208">
        <v>0.80400000000000005</v>
      </c>
      <c r="AD907" s="208">
        <v>1.1399999999999999</v>
      </c>
      <c r="AE907" s="208">
        <v>1.135</v>
      </c>
      <c r="AF907" s="208">
        <v>1.046</v>
      </c>
      <c r="AG907" s="208">
        <v>0.83299999999999996</v>
      </c>
      <c r="AH907" s="208">
        <v>0.32900000000000001</v>
      </c>
      <c r="AI907" s="208">
        <v>0.26900000000000002</v>
      </c>
      <c r="AJ907" s="24"/>
      <c r="AK907" s="24"/>
      <c r="AL907" s="24"/>
      <c r="AM907" s="208">
        <v>0.189</v>
      </c>
      <c r="AN907" s="208">
        <v>0.247</v>
      </c>
      <c r="AO907" s="208">
        <v>0.95399999999999996</v>
      </c>
      <c r="AP907" s="208">
        <v>1.0389999999999999</v>
      </c>
      <c r="AQ907" s="208">
        <v>1.4510000000000001</v>
      </c>
      <c r="AR907" s="208">
        <v>0.95</v>
      </c>
      <c r="AS907" s="208">
        <v>0.98199999999999998</v>
      </c>
      <c r="AT907" s="208">
        <v>0.39400000000000002</v>
      </c>
      <c r="AU907" s="208">
        <v>0.17899999999999999</v>
      </c>
      <c r="AV907" s="208">
        <v>2.8000000000000001E-2</v>
      </c>
      <c r="AW907" s="24"/>
      <c r="AX907" s="24"/>
      <c r="AY907" s="208">
        <v>0.14599999999999999</v>
      </c>
      <c r="AZ907" s="208">
        <v>0.214</v>
      </c>
      <c r="BA907" s="208">
        <v>0.59199999999999997</v>
      </c>
      <c r="BB907" s="21">
        <f t="shared" si="142"/>
        <v>1.4510000000000001</v>
      </c>
      <c r="BC907" s="18"/>
      <c r="BD907" s="22">
        <f t="shared" si="139"/>
        <v>1.9502688172043012</v>
      </c>
      <c r="BE907" s="21"/>
      <c r="BG907" s="10"/>
      <c r="BH907" s="21">
        <f t="shared" si="140"/>
        <v>0</v>
      </c>
      <c r="BI907" s="22">
        <f t="shared" si="140"/>
        <v>1.4510000000000002E-3</v>
      </c>
      <c r="BJ907" s="21"/>
      <c r="BK907" s="21">
        <v>0</v>
      </c>
      <c r="BL907" s="22">
        <v>4.353000000000001E-3</v>
      </c>
      <c r="BM907" s="21"/>
      <c r="BN907" s="21">
        <f t="shared" si="141"/>
        <v>0</v>
      </c>
      <c r="BO907" s="22">
        <f t="shared" si="141"/>
        <v>1.7412000000000004E-2</v>
      </c>
      <c r="BP907" s="21">
        <f t="shared" si="141"/>
        <v>0</v>
      </c>
    </row>
    <row r="908" spans="1:68" ht="11.1" customHeight="1" outlineLevel="1" collapsed="1" x14ac:dyDescent="0.2">
      <c r="A908" s="10"/>
      <c r="B908" s="18"/>
      <c r="C908" s="18"/>
      <c r="D908" s="18"/>
      <c r="E908" s="19" t="s">
        <v>808</v>
      </c>
      <c r="F908" s="209">
        <v>1.2869999999999999</v>
      </c>
      <c r="G908" s="209">
        <v>1.304</v>
      </c>
      <c r="H908" s="209">
        <v>0.91400000000000003</v>
      </c>
      <c r="I908" s="240">
        <v>0.71499999999999997</v>
      </c>
      <c r="J908" s="240"/>
      <c r="K908" s="209">
        <v>0.29899999999999999</v>
      </c>
      <c r="L908" s="209">
        <v>0.11600000000000001</v>
      </c>
      <c r="M908" s="20"/>
      <c r="N908" s="20"/>
      <c r="O908" s="209">
        <v>0.104</v>
      </c>
      <c r="P908" s="209">
        <v>0.42799999999999999</v>
      </c>
      <c r="Q908" s="209">
        <v>0.81200000000000006</v>
      </c>
      <c r="R908" s="209">
        <v>1.2729999999999999</v>
      </c>
      <c r="S908" s="209">
        <v>1.56</v>
      </c>
      <c r="T908" s="209">
        <v>1.4339999999999999</v>
      </c>
      <c r="U908" s="209">
        <v>1.1850000000000001</v>
      </c>
      <c r="V908" s="209">
        <v>0.629</v>
      </c>
      <c r="W908" s="209">
        <v>0.27100000000000002</v>
      </c>
      <c r="X908" s="20"/>
      <c r="Y908" s="209">
        <v>7.0000000000000007E-2</v>
      </c>
      <c r="Z908" s="20"/>
      <c r="AA908" s="20"/>
      <c r="AB908" s="209">
        <v>0.56000000000000005</v>
      </c>
      <c r="AC908" s="209">
        <v>0.94699999999999995</v>
      </c>
      <c r="AD908" s="209">
        <v>1.37</v>
      </c>
      <c r="AE908" s="209">
        <v>1.748</v>
      </c>
      <c r="AF908" s="209">
        <v>1.07</v>
      </c>
      <c r="AG908" s="209">
        <v>0.97199999999999998</v>
      </c>
      <c r="AH908" s="209">
        <v>0.434</v>
      </c>
      <c r="AI908" s="209">
        <v>0.377</v>
      </c>
      <c r="AJ908" s="20"/>
      <c r="AK908" s="20"/>
      <c r="AL908" s="20"/>
      <c r="AM908" s="209">
        <v>0.22500000000000001</v>
      </c>
      <c r="AN908" s="209">
        <v>0.40500000000000003</v>
      </c>
      <c r="AO908" s="209">
        <v>0.9</v>
      </c>
      <c r="AP908" s="209">
        <v>1.3440000000000001</v>
      </c>
      <c r="AQ908" s="209">
        <v>1.7190000000000001</v>
      </c>
      <c r="AR908" s="209">
        <v>1.4570000000000001</v>
      </c>
      <c r="AS908" s="209">
        <v>0.83799999999999997</v>
      </c>
      <c r="AT908" s="209">
        <v>0.57799999999999996</v>
      </c>
      <c r="AU908" s="209">
        <v>0.32300000000000001</v>
      </c>
      <c r="AV908" s="20"/>
      <c r="AW908" s="20"/>
      <c r="AX908" s="20"/>
      <c r="AY908" s="20"/>
      <c r="AZ908" s="20"/>
      <c r="BA908" s="20"/>
      <c r="BB908" s="21">
        <f t="shared" si="142"/>
        <v>1.748</v>
      </c>
      <c r="BC908" s="18">
        <v>2.4300000000000002</v>
      </c>
      <c r="BD908" s="22">
        <f t="shared" si="139"/>
        <v>2.349462365591398</v>
      </c>
      <c r="BE908" s="21">
        <f>BC908-BD908</f>
        <v>8.0537634408602177E-2</v>
      </c>
      <c r="BF908" s="2">
        <v>2.4300000000000002</v>
      </c>
      <c r="BG908" s="10">
        <v>7</v>
      </c>
      <c r="BH908" s="21">
        <f t="shared" si="140"/>
        <v>1.8079200000000004E-3</v>
      </c>
      <c r="BI908" s="22">
        <f t="shared" si="140"/>
        <v>1.748E-3</v>
      </c>
      <c r="BJ908" s="21">
        <f>BH908-BI908</f>
        <v>5.9920000000000416E-5</v>
      </c>
      <c r="BK908" s="21">
        <v>5.4237600000000014E-3</v>
      </c>
      <c r="BL908" s="22">
        <v>5.2440000000000004E-3</v>
      </c>
      <c r="BM908" s="21">
        <v>1.7976000000000103E-4</v>
      </c>
      <c r="BN908" s="21">
        <f t="shared" si="141"/>
        <v>2.1695040000000006E-2</v>
      </c>
      <c r="BO908" s="22">
        <f t="shared" si="141"/>
        <v>2.0976000000000002E-2</v>
      </c>
      <c r="BP908" s="21">
        <f t="shared" si="141"/>
        <v>7.1904000000000412E-4</v>
      </c>
    </row>
    <row r="909" spans="1:68" ht="11.1" hidden="1" customHeight="1" outlineLevel="2" x14ac:dyDescent="0.2">
      <c r="A909" s="10"/>
      <c r="B909" s="18"/>
      <c r="C909" s="18"/>
      <c r="D909" s="18"/>
      <c r="E909" s="23" t="s">
        <v>809</v>
      </c>
      <c r="F909" s="208">
        <v>1.2869999999999999</v>
      </c>
      <c r="G909" s="208">
        <v>1.304</v>
      </c>
      <c r="H909" s="208">
        <v>0.91400000000000003</v>
      </c>
      <c r="I909" s="239">
        <v>0.71499999999999997</v>
      </c>
      <c r="J909" s="239"/>
      <c r="K909" s="208">
        <v>0.29899999999999999</v>
      </c>
      <c r="L909" s="208">
        <v>0.11600000000000001</v>
      </c>
      <c r="M909" s="24"/>
      <c r="N909" s="24"/>
      <c r="O909" s="208">
        <v>0.104</v>
      </c>
      <c r="P909" s="208">
        <v>0.42799999999999999</v>
      </c>
      <c r="Q909" s="208">
        <v>0.81200000000000006</v>
      </c>
      <c r="R909" s="208">
        <v>1.2729999999999999</v>
      </c>
      <c r="S909" s="208">
        <v>1.56</v>
      </c>
      <c r="T909" s="208">
        <v>1.4339999999999999</v>
      </c>
      <c r="U909" s="208">
        <v>1.1850000000000001</v>
      </c>
      <c r="V909" s="208">
        <v>0.629</v>
      </c>
      <c r="W909" s="208">
        <v>0.27100000000000002</v>
      </c>
      <c r="X909" s="24"/>
      <c r="Y909" s="208">
        <v>7.0000000000000007E-2</v>
      </c>
      <c r="Z909" s="24"/>
      <c r="AA909" s="24"/>
      <c r="AB909" s="208">
        <v>0.56000000000000005</v>
      </c>
      <c r="AC909" s="208">
        <v>0.94699999999999995</v>
      </c>
      <c r="AD909" s="208">
        <v>1.37</v>
      </c>
      <c r="AE909" s="208">
        <v>1.748</v>
      </c>
      <c r="AF909" s="208">
        <v>1.07</v>
      </c>
      <c r="AG909" s="208">
        <v>0.97199999999999998</v>
      </c>
      <c r="AH909" s="208">
        <v>0.434</v>
      </c>
      <c r="AI909" s="208">
        <v>0.377</v>
      </c>
      <c r="AJ909" s="24"/>
      <c r="AK909" s="24"/>
      <c r="AL909" s="24"/>
      <c r="AM909" s="208">
        <v>0.22500000000000001</v>
      </c>
      <c r="AN909" s="208">
        <v>0.40500000000000003</v>
      </c>
      <c r="AO909" s="208">
        <v>0.9</v>
      </c>
      <c r="AP909" s="208">
        <v>1.3440000000000001</v>
      </c>
      <c r="AQ909" s="208">
        <v>1.7190000000000001</v>
      </c>
      <c r="AR909" s="208">
        <v>1.4570000000000001</v>
      </c>
      <c r="AS909" s="208">
        <v>0.83799999999999997</v>
      </c>
      <c r="AT909" s="208">
        <v>0.57799999999999996</v>
      </c>
      <c r="AU909" s="208">
        <v>0.32300000000000001</v>
      </c>
      <c r="AV909" s="24"/>
      <c r="AW909" s="24"/>
      <c r="AX909" s="24"/>
      <c r="AY909" s="24"/>
      <c r="AZ909" s="24"/>
      <c r="BA909" s="24"/>
      <c r="BB909" s="21">
        <f t="shared" si="142"/>
        <v>1.748</v>
      </c>
      <c r="BC909" s="18"/>
      <c r="BD909" s="22">
        <f t="shared" si="139"/>
        <v>2.349462365591398</v>
      </c>
      <c r="BE909" s="21"/>
      <c r="BG909" s="10"/>
      <c r="BH909" s="21">
        <f t="shared" si="140"/>
        <v>0</v>
      </c>
      <c r="BI909" s="22">
        <f t="shared" si="140"/>
        <v>1.748E-3</v>
      </c>
      <c r="BJ909" s="21"/>
      <c r="BK909" s="21">
        <v>0</v>
      </c>
      <c r="BL909" s="22">
        <v>5.2440000000000004E-3</v>
      </c>
      <c r="BM909" s="21"/>
      <c r="BN909" s="21">
        <f t="shared" si="141"/>
        <v>0</v>
      </c>
      <c r="BO909" s="22">
        <f t="shared" si="141"/>
        <v>2.0976000000000002E-2</v>
      </c>
      <c r="BP909" s="21">
        <f t="shared" si="141"/>
        <v>0</v>
      </c>
    </row>
    <row r="910" spans="1:68" ht="11.1" hidden="1" customHeight="1" outlineLevel="1" collapsed="1" x14ac:dyDescent="0.2">
      <c r="A910" s="10"/>
      <c r="B910" s="18"/>
      <c r="C910" s="18"/>
      <c r="D910" s="18"/>
      <c r="E910" s="19" t="s">
        <v>810</v>
      </c>
      <c r="F910" s="209">
        <v>9.6820000000000004</v>
      </c>
      <c r="G910" s="209">
        <v>8.9629999999999992</v>
      </c>
      <c r="H910" s="209">
        <v>5.5279999999999996</v>
      </c>
      <c r="I910" s="240">
        <v>3.9239999999999999</v>
      </c>
      <c r="J910" s="240"/>
      <c r="K910" s="209">
        <v>1.383</v>
      </c>
      <c r="L910" s="20"/>
      <c r="M910" s="20"/>
      <c r="N910" s="20"/>
      <c r="O910" s="20"/>
      <c r="P910" s="209">
        <v>4.7389999999999999</v>
      </c>
      <c r="Q910" s="209">
        <v>5.8620000000000001</v>
      </c>
      <c r="R910" s="209">
        <v>5.8529999999999998</v>
      </c>
      <c r="S910" s="209">
        <v>11.476000000000001</v>
      </c>
      <c r="T910" s="209">
        <v>9.85</v>
      </c>
      <c r="U910" s="209">
        <v>5.2050000000000001</v>
      </c>
      <c r="V910" s="209">
        <v>2.835</v>
      </c>
      <c r="W910" s="209">
        <v>1.2529999999999999</v>
      </c>
      <c r="X910" s="209">
        <v>1.5</v>
      </c>
      <c r="Y910" s="20"/>
      <c r="Z910" s="20"/>
      <c r="AA910" s="20"/>
      <c r="AB910" s="209">
        <v>3.198</v>
      </c>
      <c r="AC910" s="209">
        <v>5.5860000000000003</v>
      </c>
      <c r="AD910" s="209">
        <v>8.8640000000000008</v>
      </c>
      <c r="AE910" s="209">
        <v>8.5459999999999994</v>
      </c>
      <c r="AF910" s="209">
        <v>8.7759999999999998</v>
      </c>
      <c r="AG910" s="209">
        <v>4.4160000000000004</v>
      </c>
      <c r="AH910" s="209">
        <v>3.8</v>
      </c>
      <c r="AI910" s="209">
        <v>2.2090000000000001</v>
      </c>
      <c r="AJ910" s="20"/>
      <c r="AK910" s="20"/>
      <c r="AL910" s="20"/>
      <c r="AM910" s="209">
        <v>1.7769999999999999</v>
      </c>
      <c r="AN910" s="209">
        <v>2.8220000000000001</v>
      </c>
      <c r="AO910" s="209">
        <v>5.2789999999999999</v>
      </c>
      <c r="AP910" s="209">
        <v>9.0299999999999994</v>
      </c>
      <c r="AQ910" s="209">
        <v>8.9380000000000006</v>
      </c>
      <c r="AR910" s="209">
        <v>9.2089999999999996</v>
      </c>
      <c r="AS910" s="209">
        <v>6.33</v>
      </c>
      <c r="AT910" s="209">
        <v>3.2130000000000001</v>
      </c>
      <c r="AU910" s="209">
        <v>1.5549999999999999</v>
      </c>
      <c r="AV910" s="20"/>
      <c r="AW910" s="20"/>
      <c r="AX910" s="20"/>
      <c r="AY910" s="209">
        <v>1.39</v>
      </c>
      <c r="AZ910" s="209">
        <v>2.851</v>
      </c>
      <c r="BA910" s="209">
        <v>6.2969999999999997</v>
      </c>
      <c r="BB910" s="21">
        <f t="shared" si="142"/>
        <v>11.476000000000001</v>
      </c>
      <c r="BC910" s="18">
        <v>18.7</v>
      </c>
      <c r="BD910" s="22">
        <f t="shared" si="139"/>
        <v>15.4247311827957</v>
      </c>
      <c r="BE910" s="21">
        <f>BC910-BD910</f>
        <v>3.2752688172042994</v>
      </c>
      <c r="BF910" s="2">
        <v>18.7</v>
      </c>
      <c r="BG910" s="10">
        <v>6</v>
      </c>
      <c r="BH910" s="21">
        <f t="shared" si="140"/>
        <v>1.3912799999999999E-2</v>
      </c>
      <c r="BI910" s="22">
        <f t="shared" si="140"/>
        <v>1.1476000000000002E-2</v>
      </c>
      <c r="BJ910" s="21">
        <f>BH910-BI910</f>
        <v>2.4367999999999976E-3</v>
      </c>
      <c r="BK910" s="21">
        <v>4.1738399999999995E-2</v>
      </c>
      <c r="BL910" s="22">
        <v>3.4428000000000007E-2</v>
      </c>
      <c r="BM910" s="21">
        <v>7.3103999999999877E-3</v>
      </c>
      <c r="BN910" s="21">
        <f t="shared" si="141"/>
        <v>0.16695359999999998</v>
      </c>
      <c r="BO910" s="22">
        <f t="shared" si="141"/>
        <v>0.13771200000000003</v>
      </c>
      <c r="BP910" s="21">
        <f t="shared" si="141"/>
        <v>2.9241599999999951E-2</v>
      </c>
    </row>
    <row r="911" spans="1:68" ht="11.1" hidden="1" customHeight="1" outlineLevel="2" x14ac:dyDescent="0.2">
      <c r="A911" s="10"/>
      <c r="B911" s="18"/>
      <c r="C911" s="18"/>
      <c r="D911" s="18"/>
      <c r="E911" s="23" t="s">
        <v>811</v>
      </c>
      <c r="F911" s="208">
        <v>2.0790000000000002</v>
      </c>
      <c r="G911" s="208">
        <v>1.8</v>
      </c>
      <c r="H911" s="208">
        <v>1.071</v>
      </c>
      <c r="I911" s="239">
        <v>0.749</v>
      </c>
      <c r="J911" s="239"/>
      <c r="K911" s="208">
        <v>0.17199999999999999</v>
      </c>
      <c r="L911" s="24"/>
      <c r="M911" s="24"/>
      <c r="N911" s="24"/>
      <c r="O911" s="24"/>
      <c r="P911" s="208">
        <v>0.94199999999999995</v>
      </c>
      <c r="Q911" s="208">
        <v>1.3049999999999999</v>
      </c>
      <c r="R911" s="208">
        <v>1.3520000000000001</v>
      </c>
      <c r="S911" s="208">
        <v>2.726</v>
      </c>
      <c r="T911" s="208">
        <v>2.3540000000000001</v>
      </c>
      <c r="U911" s="208">
        <v>1.2909999999999999</v>
      </c>
      <c r="V911" s="208">
        <v>0.58499999999999996</v>
      </c>
      <c r="W911" s="208">
        <v>0.38600000000000001</v>
      </c>
      <c r="X911" s="208">
        <v>1.5</v>
      </c>
      <c r="Y911" s="24"/>
      <c r="Z911" s="24"/>
      <c r="AA911" s="24"/>
      <c r="AB911" s="24"/>
      <c r="AC911" s="208">
        <v>0.80800000000000005</v>
      </c>
      <c r="AD911" s="208">
        <v>2.0619999999999998</v>
      </c>
      <c r="AE911" s="208">
        <v>1.9630000000000001</v>
      </c>
      <c r="AF911" s="208">
        <v>1.958</v>
      </c>
      <c r="AG911" s="208">
        <v>0.92200000000000004</v>
      </c>
      <c r="AH911" s="208">
        <v>0.72699999999999998</v>
      </c>
      <c r="AI911" s="208">
        <v>0.42899999999999999</v>
      </c>
      <c r="AJ911" s="24"/>
      <c r="AK911" s="24"/>
      <c r="AL911" s="24"/>
      <c r="AM911" s="208">
        <v>0.373</v>
      </c>
      <c r="AN911" s="208">
        <v>0.61599999999999999</v>
      </c>
      <c r="AO911" s="208">
        <v>1.175</v>
      </c>
      <c r="AP911" s="208">
        <v>2.1139999999999999</v>
      </c>
      <c r="AQ911" s="208">
        <v>2.1579999999999999</v>
      </c>
      <c r="AR911" s="208">
        <v>2.1989999999999998</v>
      </c>
      <c r="AS911" s="208">
        <v>1.411</v>
      </c>
      <c r="AT911" s="208">
        <v>0.67</v>
      </c>
      <c r="AU911" s="208">
        <v>0.29699999999999999</v>
      </c>
      <c r="AV911" s="24"/>
      <c r="AW911" s="24"/>
      <c r="AX911" s="24"/>
      <c r="AY911" s="208">
        <v>0.33</v>
      </c>
      <c r="AZ911" s="208">
        <v>0.60799999999999998</v>
      </c>
      <c r="BA911" s="208">
        <v>1.409</v>
      </c>
      <c r="BB911" s="21">
        <f t="shared" si="142"/>
        <v>2.726</v>
      </c>
      <c r="BC911" s="18"/>
      <c r="BD911" s="22">
        <f t="shared" si="139"/>
        <v>3.663978494623656</v>
      </c>
      <c r="BE911" s="21"/>
      <c r="BG911" s="10"/>
      <c r="BH911" s="21">
        <f t="shared" si="140"/>
        <v>0</v>
      </c>
      <c r="BI911" s="22">
        <f t="shared" si="140"/>
        <v>2.7260000000000001E-3</v>
      </c>
      <c r="BJ911" s="21"/>
      <c r="BK911" s="21">
        <v>0</v>
      </c>
      <c r="BL911" s="22">
        <v>8.1780000000000012E-3</v>
      </c>
      <c r="BM911" s="21"/>
      <c r="BN911" s="21">
        <f t="shared" si="141"/>
        <v>0</v>
      </c>
      <c r="BO911" s="22">
        <f t="shared" si="141"/>
        <v>3.2712000000000005E-2</v>
      </c>
      <c r="BP911" s="21">
        <f t="shared" si="141"/>
        <v>0</v>
      </c>
    </row>
    <row r="912" spans="1:68" ht="11.1" hidden="1" customHeight="1" outlineLevel="2" x14ac:dyDescent="0.2">
      <c r="A912" s="10"/>
      <c r="B912" s="18"/>
      <c r="C912" s="18"/>
      <c r="D912" s="18"/>
      <c r="E912" s="23" t="s">
        <v>812</v>
      </c>
      <c r="F912" s="208">
        <v>7.6029999999999998</v>
      </c>
      <c r="G912" s="208">
        <v>7.1630000000000003</v>
      </c>
      <c r="H912" s="208">
        <v>4.4569999999999999</v>
      </c>
      <c r="I912" s="239">
        <v>3.1749999999999998</v>
      </c>
      <c r="J912" s="239"/>
      <c r="K912" s="208">
        <v>1.2110000000000001</v>
      </c>
      <c r="L912" s="24"/>
      <c r="M912" s="24"/>
      <c r="N912" s="24"/>
      <c r="O912" s="24"/>
      <c r="P912" s="208">
        <v>3.7970000000000002</v>
      </c>
      <c r="Q912" s="208">
        <v>4.5570000000000004</v>
      </c>
      <c r="R912" s="208">
        <v>4.5010000000000003</v>
      </c>
      <c r="S912" s="208">
        <v>8.75</v>
      </c>
      <c r="T912" s="208">
        <v>7.4960000000000004</v>
      </c>
      <c r="U912" s="208">
        <v>3.9140000000000001</v>
      </c>
      <c r="V912" s="208">
        <v>2.25</v>
      </c>
      <c r="W912" s="208">
        <v>0.86699999999999999</v>
      </c>
      <c r="X912" s="24"/>
      <c r="Y912" s="24"/>
      <c r="Z912" s="24"/>
      <c r="AA912" s="24"/>
      <c r="AB912" s="208">
        <v>3.198</v>
      </c>
      <c r="AC912" s="208">
        <v>4.7779999999999996</v>
      </c>
      <c r="AD912" s="208">
        <v>6.8019999999999996</v>
      </c>
      <c r="AE912" s="208">
        <v>6.5830000000000002</v>
      </c>
      <c r="AF912" s="208">
        <v>6.8179999999999996</v>
      </c>
      <c r="AG912" s="208">
        <v>3.4940000000000002</v>
      </c>
      <c r="AH912" s="208">
        <v>3.073</v>
      </c>
      <c r="AI912" s="208">
        <v>1.78</v>
      </c>
      <c r="AJ912" s="24"/>
      <c r="AK912" s="24"/>
      <c r="AL912" s="24"/>
      <c r="AM912" s="208">
        <v>1.4039999999999999</v>
      </c>
      <c r="AN912" s="208">
        <v>2.206</v>
      </c>
      <c r="AO912" s="208">
        <v>4.1040000000000001</v>
      </c>
      <c r="AP912" s="208">
        <v>6.9160000000000004</v>
      </c>
      <c r="AQ912" s="208">
        <v>6.78</v>
      </c>
      <c r="AR912" s="208">
        <v>7.01</v>
      </c>
      <c r="AS912" s="208">
        <v>4.9189999999999996</v>
      </c>
      <c r="AT912" s="208">
        <v>2.5430000000000001</v>
      </c>
      <c r="AU912" s="208">
        <v>1.258</v>
      </c>
      <c r="AV912" s="24"/>
      <c r="AW912" s="24"/>
      <c r="AX912" s="24"/>
      <c r="AY912" s="208">
        <v>1.06</v>
      </c>
      <c r="AZ912" s="208">
        <v>2.2429999999999999</v>
      </c>
      <c r="BA912" s="208">
        <v>4.8879999999999999</v>
      </c>
      <c r="BB912" s="21">
        <f t="shared" si="142"/>
        <v>8.75</v>
      </c>
      <c r="BC912" s="18"/>
      <c r="BD912" s="22">
        <f t="shared" si="139"/>
        <v>11.760752688172044</v>
      </c>
      <c r="BE912" s="21"/>
      <c r="BG912" s="10"/>
      <c r="BH912" s="21">
        <f t="shared" si="140"/>
        <v>0</v>
      </c>
      <c r="BI912" s="22">
        <f t="shared" si="140"/>
        <v>8.7500000000000008E-3</v>
      </c>
      <c r="BJ912" s="21"/>
      <c r="BK912" s="21">
        <v>0</v>
      </c>
      <c r="BL912" s="22">
        <v>2.6250000000000002E-2</v>
      </c>
      <c r="BM912" s="21"/>
      <c r="BN912" s="21">
        <f t="shared" si="141"/>
        <v>0</v>
      </c>
      <c r="BO912" s="22">
        <f t="shared" si="141"/>
        <v>0.10500000000000001</v>
      </c>
      <c r="BP912" s="21">
        <f t="shared" si="141"/>
        <v>0</v>
      </c>
    </row>
    <row r="913" spans="1:68" ht="11.1" hidden="1" customHeight="1" outlineLevel="1" collapsed="1" x14ac:dyDescent="0.2">
      <c r="A913" s="10"/>
      <c r="B913" s="18"/>
      <c r="C913" s="18"/>
      <c r="D913" s="18"/>
      <c r="E913" s="19" t="s">
        <v>813</v>
      </c>
      <c r="F913" s="209">
        <v>3.0539999999999998</v>
      </c>
      <c r="G913" s="209">
        <v>2.6880000000000002</v>
      </c>
      <c r="H913" s="209">
        <v>1.8129999999999999</v>
      </c>
      <c r="I913" s="240">
        <v>1.383</v>
      </c>
      <c r="J913" s="240"/>
      <c r="K913" s="209">
        <v>0.56200000000000006</v>
      </c>
      <c r="L913" s="20"/>
      <c r="M913" s="20"/>
      <c r="N913" s="20"/>
      <c r="O913" s="209">
        <v>0.17199999999999999</v>
      </c>
      <c r="P913" s="209">
        <v>1.246</v>
      </c>
      <c r="Q913" s="209">
        <v>2.59</v>
      </c>
      <c r="R913" s="209">
        <v>3.2130000000000001</v>
      </c>
      <c r="S913" s="209">
        <v>3.4620000000000002</v>
      </c>
      <c r="T913" s="209">
        <v>3.298</v>
      </c>
      <c r="U913" s="209">
        <v>2.4300000000000002</v>
      </c>
      <c r="V913" s="209">
        <v>1.4610000000000001</v>
      </c>
      <c r="W913" s="209">
        <v>0.92300000000000004</v>
      </c>
      <c r="X913" s="209">
        <v>0.121</v>
      </c>
      <c r="Y913" s="20"/>
      <c r="Z913" s="20"/>
      <c r="AA913" s="209">
        <v>0.20300000000000001</v>
      </c>
      <c r="AB913" s="209">
        <v>1.865</v>
      </c>
      <c r="AC913" s="209">
        <v>2.7149999999999999</v>
      </c>
      <c r="AD913" s="209">
        <v>3.4239999999999999</v>
      </c>
      <c r="AE913" s="209">
        <v>3.2120000000000002</v>
      </c>
      <c r="AF913" s="209">
        <v>3.32</v>
      </c>
      <c r="AG913" s="209">
        <v>2.6429999999999998</v>
      </c>
      <c r="AH913" s="209">
        <v>1.504</v>
      </c>
      <c r="AI913" s="209">
        <v>1.1040000000000001</v>
      </c>
      <c r="AJ913" s="20"/>
      <c r="AK913" s="20"/>
      <c r="AL913" s="20"/>
      <c r="AM913" s="209">
        <v>0.56399999999999995</v>
      </c>
      <c r="AN913" s="209">
        <v>1.0269999999999999</v>
      </c>
      <c r="AO913" s="209">
        <v>1.915</v>
      </c>
      <c r="AP913" s="209">
        <v>2.0720000000000001</v>
      </c>
      <c r="AQ913" s="209">
        <v>3.0230000000000001</v>
      </c>
      <c r="AR913" s="209">
        <v>2.2669999999999999</v>
      </c>
      <c r="AS913" s="209">
        <v>2.2080000000000002</v>
      </c>
      <c r="AT913" s="209">
        <v>1.165</v>
      </c>
      <c r="AU913" s="209">
        <v>0.61899999999999999</v>
      </c>
      <c r="AV913" s="209">
        <v>7.5999999999999998E-2</v>
      </c>
      <c r="AW913" s="20"/>
      <c r="AX913" s="20"/>
      <c r="AY913" s="209">
        <v>0.433</v>
      </c>
      <c r="AZ913" s="209">
        <v>0.87</v>
      </c>
      <c r="BA913" s="209">
        <v>1.3740000000000001</v>
      </c>
      <c r="BB913" s="21">
        <f t="shared" si="142"/>
        <v>3.4620000000000002</v>
      </c>
      <c r="BC913" s="18">
        <v>7.27</v>
      </c>
      <c r="BD913" s="22">
        <f t="shared" si="139"/>
        <v>4.653225806451613</v>
      </c>
      <c r="BE913" s="21">
        <f>BC913-BD913</f>
        <v>2.6167741935483866</v>
      </c>
      <c r="BF913" s="2">
        <v>7.27</v>
      </c>
      <c r="BG913" s="10">
        <v>6</v>
      </c>
      <c r="BH913" s="21">
        <f t="shared" si="140"/>
        <v>5.4088800000000005E-3</v>
      </c>
      <c r="BI913" s="22">
        <f t="shared" si="140"/>
        <v>3.4620000000000007E-3</v>
      </c>
      <c r="BJ913" s="21">
        <f>BH913-BI913</f>
        <v>1.9468799999999998E-3</v>
      </c>
      <c r="BK913" s="21">
        <v>1.6226640000000001E-2</v>
      </c>
      <c r="BL913" s="22">
        <v>1.0386000000000003E-2</v>
      </c>
      <c r="BM913" s="21">
        <v>5.8406399999999976E-3</v>
      </c>
      <c r="BN913" s="21">
        <f t="shared" si="141"/>
        <v>6.4906560000000002E-2</v>
      </c>
      <c r="BO913" s="22">
        <f t="shared" si="141"/>
        <v>4.1544000000000011E-2</v>
      </c>
      <c r="BP913" s="21">
        <f t="shared" si="141"/>
        <v>2.3362559999999991E-2</v>
      </c>
    </row>
    <row r="914" spans="1:68" ht="11.1" hidden="1" customHeight="1" outlineLevel="2" x14ac:dyDescent="0.2">
      <c r="A914" s="10"/>
      <c r="B914" s="18"/>
      <c r="C914" s="18"/>
      <c r="D914" s="18"/>
      <c r="E914" s="23" t="s">
        <v>814</v>
      </c>
      <c r="F914" s="208">
        <v>3.0539999999999998</v>
      </c>
      <c r="G914" s="208">
        <v>2.6880000000000002</v>
      </c>
      <c r="H914" s="208">
        <v>1.8129999999999999</v>
      </c>
      <c r="I914" s="239">
        <v>1.383</v>
      </c>
      <c r="J914" s="239"/>
      <c r="K914" s="208">
        <v>0.56200000000000006</v>
      </c>
      <c r="L914" s="24"/>
      <c r="M914" s="24"/>
      <c r="N914" s="24"/>
      <c r="O914" s="208">
        <v>0.17199999999999999</v>
      </c>
      <c r="P914" s="208">
        <v>1.246</v>
      </c>
      <c r="Q914" s="208">
        <v>2.59</v>
      </c>
      <c r="R914" s="208">
        <v>3.2130000000000001</v>
      </c>
      <c r="S914" s="208">
        <v>3.4620000000000002</v>
      </c>
      <c r="T914" s="208">
        <v>3.298</v>
      </c>
      <c r="U914" s="208">
        <v>2.4300000000000002</v>
      </c>
      <c r="V914" s="208">
        <v>1.4610000000000001</v>
      </c>
      <c r="W914" s="208">
        <v>0.92300000000000004</v>
      </c>
      <c r="X914" s="208">
        <v>0.121</v>
      </c>
      <c r="Y914" s="24"/>
      <c r="Z914" s="24"/>
      <c r="AA914" s="208">
        <v>0.20300000000000001</v>
      </c>
      <c r="AB914" s="208">
        <v>1.865</v>
      </c>
      <c r="AC914" s="208">
        <v>2.7149999999999999</v>
      </c>
      <c r="AD914" s="208">
        <v>3.4239999999999999</v>
      </c>
      <c r="AE914" s="208">
        <v>3.2120000000000002</v>
      </c>
      <c r="AF914" s="208">
        <v>3.32</v>
      </c>
      <c r="AG914" s="208">
        <v>2.6429999999999998</v>
      </c>
      <c r="AH914" s="208">
        <v>1.504</v>
      </c>
      <c r="AI914" s="208">
        <v>1.1040000000000001</v>
      </c>
      <c r="AJ914" s="24"/>
      <c r="AK914" s="24"/>
      <c r="AL914" s="24"/>
      <c r="AM914" s="208">
        <v>0.56399999999999995</v>
      </c>
      <c r="AN914" s="208">
        <v>1.0269999999999999</v>
      </c>
      <c r="AO914" s="208">
        <v>1.915</v>
      </c>
      <c r="AP914" s="208">
        <v>2.0720000000000001</v>
      </c>
      <c r="AQ914" s="208">
        <v>3.0230000000000001</v>
      </c>
      <c r="AR914" s="208">
        <v>2.2669999999999999</v>
      </c>
      <c r="AS914" s="208">
        <v>2.2080000000000002</v>
      </c>
      <c r="AT914" s="208">
        <v>1.165</v>
      </c>
      <c r="AU914" s="208">
        <v>0.61899999999999999</v>
      </c>
      <c r="AV914" s="208">
        <v>7.5999999999999998E-2</v>
      </c>
      <c r="AW914" s="24"/>
      <c r="AX914" s="24"/>
      <c r="AY914" s="208">
        <v>0.433</v>
      </c>
      <c r="AZ914" s="208">
        <v>0.87</v>
      </c>
      <c r="BA914" s="208">
        <v>1.3740000000000001</v>
      </c>
      <c r="BB914" s="21">
        <f t="shared" si="142"/>
        <v>3.4620000000000002</v>
      </c>
      <c r="BC914" s="18"/>
      <c r="BD914" s="22">
        <f t="shared" si="139"/>
        <v>4.653225806451613</v>
      </c>
      <c r="BE914" s="21"/>
      <c r="BG914" s="10"/>
      <c r="BH914" s="21">
        <f t="shared" si="140"/>
        <v>0</v>
      </c>
      <c r="BI914" s="22">
        <f t="shared" si="140"/>
        <v>3.4620000000000007E-3</v>
      </c>
      <c r="BJ914" s="21"/>
      <c r="BK914" s="21">
        <v>0</v>
      </c>
      <c r="BL914" s="22">
        <v>1.0386000000000003E-2</v>
      </c>
      <c r="BM914" s="21"/>
      <c r="BN914" s="21">
        <f t="shared" si="141"/>
        <v>0</v>
      </c>
      <c r="BO914" s="22">
        <f t="shared" si="141"/>
        <v>4.1544000000000011E-2</v>
      </c>
      <c r="BP914" s="21">
        <f t="shared" si="141"/>
        <v>0</v>
      </c>
    </row>
    <row r="915" spans="1:68" ht="11.1" hidden="1" customHeight="1" outlineLevel="1" collapsed="1" x14ac:dyDescent="0.2">
      <c r="A915" s="10"/>
      <c r="B915" s="18"/>
      <c r="C915" s="18"/>
      <c r="D915" s="18"/>
      <c r="E915" s="19" t="s">
        <v>815</v>
      </c>
      <c r="F915" s="209">
        <v>3.0979999999999999</v>
      </c>
      <c r="G915" s="209">
        <v>3.1150000000000002</v>
      </c>
      <c r="H915" s="209">
        <v>2.1890000000000001</v>
      </c>
      <c r="I915" s="240">
        <v>1.46</v>
      </c>
      <c r="J915" s="240"/>
      <c r="K915" s="209">
        <v>0.6</v>
      </c>
      <c r="L915" s="20"/>
      <c r="M915" s="20"/>
      <c r="N915" s="20"/>
      <c r="O915" s="209">
        <v>0.16300000000000001</v>
      </c>
      <c r="P915" s="209">
        <v>0.65400000000000003</v>
      </c>
      <c r="Q915" s="209">
        <v>1.575</v>
      </c>
      <c r="R915" s="209">
        <v>2.13</v>
      </c>
      <c r="S915" s="209">
        <v>2.383</v>
      </c>
      <c r="T915" s="209">
        <v>2.077</v>
      </c>
      <c r="U915" s="209">
        <v>2.028</v>
      </c>
      <c r="V915" s="209">
        <v>1.1040000000000001</v>
      </c>
      <c r="W915" s="209">
        <v>0.27200000000000002</v>
      </c>
      <c r="X915" s="20"/>
      <c r="Y915" s="209">
        <v>7.4999999999999997E-2</v>
      </c>
      <c r="Z915" s="20"/>
      <c r="AA915" s="20"/>
      <c r="AB915" s="209">
        <v>0.88600000000000001</v>
      </c>
      <c r="AC915" s="209">
        <v>1.806</v>
      </c>
      <c r="AD915" s="209">
        <v>2.1680000000000001</v>
      </c>
      <c r="AE915" s="209">
        <v>2.415</v>
      </c>
      <c r="AF915" s="209">
        <v>2.2810000000000001</v>
      </c>
      <c r="AG915" s="209">
        <v>2.1509999999999998</v>
      </c>
      <c r="AH915" s="209">
        <v>0.70799999999999996</v>
      </c>
      <c r="AI915" s="209">
        <v>0.56999999999999995</v>
      </c>
      <c r="AJ915" s="209">
        <v>0.06</v>
      </c>
      <c r="AK915" s="20"/>
      <c r="AL915" s="209">
        <v>5.8999999999999997E-2</v>
      </c>
      <c r="AM915" s="209">
        <v>0.35599999999999998</v>
      </c>
      <c r="AN915" s="209">
        <v>0.70799999999999996</v>
      </c>
      <c r="AO915" s="209">
        <v>1.494</v>
      </c>
      <c r="AP915" s="209">
        <v>2.5779999999999998</v>
      </c>
      <c r="AQ915" s="209">
        <v>2.1659999999999999</v>
      </c>
      <c r="AR915" s="209">
        <v>2.8519999999999999</v>
      </c>
      <c r="AS915" s="209">
        <v>2.2210000000000001</v>
      </c>
      <c r="AT915" s="209">
        <v>0.99099999999999999</v>
      </c>
      <c r="AU915" s="209">
        <v>0.39200000000000002</v>
      </c>
      <c r="AV915" s="209">
        <v>6.0999999999999999E-2</v>
      </c>
      <c r="AW915" s="209">
        <v>0.06</v>
      </c>
      <c r="AX915" s="20"/>
      <c r="AY915" s="209">
        <v>0.47399999999999998</v>
      </c>
      <c r="AZ915" s="209">
        <v>0.90100000000000002</v>
      </c>
      <c r="BA915" s="209">
        <v>1.748</v>
      </c>
      <c r="BB915" s="21">
        <f t="shared" si="142"/>
        <v>3.1150000000000002</v>
      </c>
      <c r="BC915" s="18">
        <v>4.3899999999999997</v>
      </c>
      <c r="BD915" s="22">
        <f t="shared" si="139"/>
        <v>4.1868279569892479</v>
      </c>
      <c r="BE915" s="21">
        <f>BC915-BD915</f>
        <v>0.20317204301075176</v>
      </c>
      <c r="BF915" s="2">
        <v>4.3899999999999997</v>
      </c>
      <c r="BG915" s="10">
        <v>6</v>
      </c>
      <c r="BH915" s="21">
        <f t="shared" si="140"/>
        <v>3.2661599999999993E-3</v>
      </c>
      <c r="BI915" s="22">
        <f t="shared" si="140"/>
        <v>3.1150000000000006E-3</v>
      </c>
      <c r="BJ915" s="21">
        <f>BH915-BI915</f>
        <v>1.5115999999999871E-4</v>
      </c>
      <c r="BK915" s="21">
        <v>9.7984799999999983E-3</v>
      </c>
      <c r="BL915" s="22">
        <v>9.3450000000000026E-3</v>
      </c>
      <c r="BM915" s="21">
        <v>4.5347999999999569E-4</v>
      </c>
      <c r="BN915" s="21">
        <f t="shared" si="141"/>
        <v>3.9193919999999993E-2</v>
      </c>
      <c r="BO915" s="22">
        <f t="shared" si="141"/>
        <v>3.738000000000001E-2</v>
      </c>
      <c r="BP915" s="21">
        <f t="shared" si="141"/>
        <v>1.8139199999999828E-3</v>
      </c>
    </row>
    <row r="916" spans="1:68" ht="11.1" hidden="1" customHeight="1" outlineLevel="2" x14ac:dyDescent="0.2">
      <c r="A916" s="10"/>
      <c r="B916" s="18"/>
      <c r="C916" s="18"/>
      <c r="D916" s="18"/>
      <c r="E916" s="23" t="s">
        <v>816</v>
      </c>
      <c r="F916" s="208">
        <v>3.0979999999999999</v>
      </c>
      <c r="G916" s="208">
        <v>3.1150000000000002</v>
      </c>
      <c r="H916" s="208">
        <v>2.1890000000000001</v>
      </c>
      <c r="I916" s="239">
        <v>1.46</v>
      </c>
      <c r="J916" s="239"/>
      <c r="K916" s="208">
        <v>0.6</v>
      </c>
      <c r="L916" s="24"/>
      <c r="M916" s="24"/>
      <c r="N916" s="24"/>
      <c r="O916" s="208">
        <v>0.16300000000000001</v>
      </c>
      <c r="P916" s="208">
        <v>0.65400000000000003</v>
      </c>
      <c r="Q916" s="208">
        <v>1.575</v>
      </c>
      <c r="R916" s="208">
        <v>2.13</v>
      </c>
      <c r="S916" s="208">
        <v>2.383</v>
      </c>
      <c r="T916" s="208">
        <v>2.077</v>
      </c>
      <c r="U916" s="208">
        <v>2.028</v>
      </c>
      <c r="V916" s="208">
        <v>1.1040000000000001</v>
      </c>
      <c r="W916" s="208">
        <v>0.27200000000000002</v>
      </c>
      <c r="X916" s="24"/>
      <c r="Y916" s="208">
        <v>7.4999999999999997E-2</v>
      </c>
      <c r="Z916" s="24"/>
      <c r="AA916" s="24"/>
      <c r="AB916" s="208">
        <v>0.88600000000000001</v>
      </c>
      <c r="AC916" s="208">
        <v>1.806</v>
      </c>
      <c r="AD916" s="208">
        <v>2.1680000000000001</v>
      </c>
      <c r="AE916" s="208">
        <v>2.415</v>
      </c>
      <c r="AF916" s="208">
        <v>2.2810000000000001</v>
      </c>
      <c r="AG916" s="208">
        <v>2.1509999999999998</v>
      </c>
      <c r="AH916" s="208">
        <v>0.70799999999999996</v>
      </c>
      <c r="AI916" s="208">
        <v>0.56999999999999995</v>
      </c>
      <c r="AJ916" s="208">
        <v>0.06</v>
      </c>
      <c r="AK916" s="24"/>
      <c r="AL916" s="208">
        <v>5.8999999999999997E-2</v>
      </c>
      <c r="AM916" s="208">
        <v>0.35599999999999998</v>
      </c>
      <c r="AN916" s="208">
        <v>0.70799999999999996</v>
      </c>
      <c r="AO916" s="208">
        <v>1.494</v>
      </c>
      <c r="AP916" s="208">
        <v>2.5779999999999998</v>
      </c>
      <c r="AQ916" s="208">
        <v>2.1659999999999999</v>
      </c>
      <c r="AR916" s="208">
        <v>2.8519999999999999</v>
      </c>
      <c r="AS916" s="208">
        <v>2.2210000000000001</v>
      </c>
      <c r="AT916" s="208">
        <v>0.99099999999999999</v>
      </c>
      <c r="AU916" s="208">
        <v>0.39200000000000002</v>
      </c>
      <c r="AV916" s="208">
        <v>6.0999999999999999E-2</v>
      </c>
      <c r="AW916" s="208">
        <v>0.06</v>
      </c>
      <c r="AX916" s="24"/>
      <c r="AY916" s="208">
        <v>0.47399999999999998</v>
      </c>
      <c r="AZ916" s="208">
        <v>0.90100000000000002</v>
      </c>
      <c r="BA916" s="208">
        <v>1.748</v>
      </c>
      <c r="BB916" s="21">
        <f t="shared" si="142"/>
        <v>3.1150000000000002</v>
      </c>
      <c r="BC916" s="18"/>
      <c r="BD916" s="22">
        <f t="shared" si="139"/>
        <v>4.1868279569892479</v>
      </c>
      <c r="BE916" s="21"/>
      <c r="BG916" s="10"/>
      <c r="BH916" s="21">
        <f t="shared" si="140"/>
        <v>0</v>
      </c>
      <c r="BI916" s="22">
        <f t="shared" si="140"/>
        <v>3.1150000000000006E-3</v>
      </c>
      <c r="BJ916" s="21"/>
      <c r="BK916" s="21">
        <v>0</v>
      </c>
      <c r="BL916" s="22">
        <v>9.3450000000000026E-3</v>
      </c>
      <c r="BM916" s="21"/>
      <c r="BN916" s="21">
        <f t="shared" si="141"/>
        <v>0</v>
      </c>
      <c r="BO916" s="22">
        <f t="shared" si="141"/>
        <v>3.738000000000001E-2</v>
      </c>
      <c r="BP916" s="21">
        <f t="shared" si="141"/>
        <v>0</v>
      </c>
    </row>
    <row r="917" spans="1:68" ht="11.1" customHeight="1" outlineLevel="1" collapsed="1" x14ac:dyDescent="0.2">
      <c r="A917" s="10"/>
      <c r="B917" s="18"/>
      <c r="C917" s="18"/>
      <c r="D917" s="18"/>
      <c r="E917" s="19" t="s">
        <v>817</v>
      </c>
      <c r="F917" s="209">
        <v>1.8560000000000001</v>
      </c>
      <c r="G917" s="209">
        <v>1.8080000000000001</v>
      </c>
      <c r="H917" s="209">
        <v>1.216</v>
      </c>
      <c r="I917" s="240">
        <v>0.95</v>
      </c>
      <c r="J917" s="240"/>
      <c r="K917" s="209">
        <v>0.23400000000000001</v>
      </c>
      <c r="L917" s="20"/>
      <c r="M917" s="20"/>
      <c r="N917" s="20"/>
      <c r="O917" s="209">
        <v>0.129</v>
      </c>
      <c r="P917" s="209">
        <v>0.443</v>
      </c>
      <c r="Q917" s="209">
        <v>1.4059999999999999</v>
      </c>
      <c r="R917" s="209">
        <v>1.603</v>
      </c>
      <c r="S917" s="209">
        <v>1.897</v>
      </c>
      <c r="T917" s="209">
        <v>1.952</v>
      </c>
      <c r="U917" s="209">
        <v>1.9059999999999999</v>
      </c>
      <c r="V917" s="209">
        <v>0.77200000000000002</v>
      </c>
      <c r="W917" s="20"/>
      <c r="X917" s="20"/>
      <c r="Y917" s="20"/>
      <c r="Z917" s="20"/>
      <c r="AA917" s="20"/>
      <c r="AB917" s="209">
        <v>0.628</v>
      </c>
      <c r="AC917" s="209">
        <v>1.0609999999999999</v>
      </c>
      <c r="AD917" s="209">
        <v>1.8520000000000001</v>
      </c>
      <c r="AE917" s="209">
        <v>2.3860000000000001</v>
      </c>
      <c r="AF917" s="209">
        <v>1.5780000000000001</v>
      </c>
      <c r="AG917" s="209">
        <v>0.98599999999999999</v>
      </c>
      <c r="AH917" s="209">
        <v>0.76600000000000001</v>
      </c>
      <c r="AI917" s="209">
        <v>0.17599999999999999</v>
      </c>
      <c r="AJ917" s="20"/>
      <c r="AK917" s="20"/>
      <c r="AL917" s="20"/>
      <c r="AM917" s="209">
        <v>0.23599999999999999</v>
      </c>
      <c r="AN917" s="209">
        <v>0.60099999999999998</v>
      </c>
      <c r="AO917" s="209">
        <v>1.881</v>
      </c>
      <c r="AP917" s="209">
        <v>1.3959999999999999</v>
      </c>
      <c r="AQ917" s="209">
        <v>2.3690000000000002</v>
      </c>
      <c r="AR917" s="209">
        <v>2.036</v>
      </c>
      <c r="AS917" s="209">
        <v>1.9059999999999999</v>
      </c>
      <c r="AT917" s="209">
        <v>0.877</v>
      </c>
      <c r="AU917" s="209">
        <v>0.26300000000000001</v>
      </c>
      <c r="AV917" s="20"/>
      <c r="AW917" s="20"/>
      <c r="AX917" s="20"/>
      <c r="AY917" s="209">
        <v>0.112</v>
      </c>
      <c r="AZ917" s="209">
        <v>0.88700000000000001</v>
      </c>
      <c r="BA917" s="209">
        <v>1.2150000000000001</v>
      </c>
      <c r="BB917" s="21">
        <f t="shared" si="142"/>
        <v>2.3860000000000001</v>
      </c>
      <c r="BC917" s="18">
        <v>7.52</v>
      </c>
      <c r="BD917" s="22">
        <f t="shared" ref="BD917:BD980" si="143">(BB917/31/24)*1000</f>
        <v>3.206989247311828</v>
      </c>
      <c r="BE917" s="21">
        <f>BC917-BD917</f>
        <v>4.3130107526881716</v>
      </c>
      <c r="BF917" s="2">
        <v>7.52</v>
      </c>
      <c r="BG917" s="10">
        <v>7</v>
      </c>
      <c r="BH917" s="21">
        <f t="shared" si="140"/>
        <v>5.59488E-3</v>
      </c>
      <c r="BI917" s="22">
        <f t="shared" si="140"/>
        <v>2.3860000000000001E-3</v>
      </c>
      <c r="BJ917" s="21">
        <f>BH917-BI917</f>
        <v>3.2088799999999999E-3</v>
      </c>
      <c r="BK917" s="21">
        <v>1.678464E-2</v>
      </c>
      <c r="BL917" s="22">
        <v>7.1580000000000003E-3</v>
      </c>
      <c r="BM917" s="21">
        <v>9.6266399999999988E-3</v>
      </c>
      <c r="BN917" s="21">
        <f t="shared" si="141"/>
        <v>6.713856E-2</v>
      </c>
      <c r="BO917" s="22">
        <f t="shared" si="141"/>
        <v>2.8632000000000001E-2</v>
      </c>
      <c r="BP917" s="21">
        <f t="shared" si="141"/>
        <v>3.8506559999999995E-2</v>
      </c>
    </row>
    <row r="918" spans="1:68" ht="11.1" hidden="1" customHeight="1" outlineLevel="2" x14ac:dyDescent="0.2">
      <c r="A918" s="10"/>
      <c r="B918" s="18"/>
      <c r="C918" s="18"/>
      <c r="D918" s="18"/>
      <c r="E918" s="23" t="s">
        <v>818</v>
      </c>
      <c r="F918" s="208">
        <v>1.8560000000000001</v>
      </c>
      <c r="G918" s="208">
        <v>1.8080000000000001</v>
      </c>
      <c r="H918" s="208">
        <v>1.216</v>
      </c>
      <c r="I918" s="239">
        <v>0.95</v>
      </c>
      <c r="J918" s="239"/>
      <c r="K918" s="208">
        <v>0.23400000000000001</v>
      </c>
      <c r="L918" s="24"/>
      <c r="M918" s="24"/>
      <c r="N918" s="24"/>
      <c r="O918" s="208">
        <v>0.129</v>
      </c>
      <c r="P918" s="208">
        <v>0.443</v>
      </c>
      <c r="Q918" s="208">
        <v>1.4059999999999999</v>
      </c>
      <c r="R918" s="208">
        <v>1.603</v>
      </c>
      <c r="S918" s="208">
        <v>1.897</v>
      </c>
      <c r="T918" s="208">
        <v>1.952</v>
      </c>
      <c r="U918" s="208">
        <v>1.9059999999999999</v>
      </c>
      <c r="V918" s="208">
        <v>0.77200000000000002</v>
      </c>
      <c r="W918" s="24"/>
      <c r="X918" s="24"/>
      <c r="Y918" s="24"/>
      <c r="Z918" s="24"/>
      <c r="AA918" s="24"/>
      <c r="AB918" s="208">
        <v>0.628</v>
      </c>
      <c r="AC918" s="208">
        <v>1.0609999999999999</v>
      </c>
      <c r="AD918" s="208">
        <v>1.8520000000000001</v>
      </c>
      <c r="AE918" s="208">
        <v>2.3860000000000001</v>
      </c>
      <c r="AF918" s="208">
        <v>1.5780000000000001</v>
      </c>
      <c r="AG918" s="208">
        <v>0.98599999999999999</v>
      </c>
      <c r="AH918" s="208">
        <v>0.76600000000000001</v>
      </c>
      <c r="AI918" s="208">
        <v>0.17599999999999999</v>
      </c>
      <c r="AJ918" s="24"/>
      <c r="AK918" s="24"/>
      <c r="AL918" s="24"/>
      <c r="AM918" s="208">
        <v>0.23599999999999999</v>
      </c>
      <c r="AN918" s="208">
        <v>0.60099999999999998</v>
      </c>
      <c r="AO918" s="208">
        <v>1.881</v>
      </c>
      <c r="AP918" s="208">
        <v>1.3959999999999999</v>
      </c>
      <c r="AQ918" s="208">
        <v>2.3690000000000002</v>
      </c>
      <c r="AR918" s="208">
        <v>2.036</v>
      </c>
      <c r="AS918" s="208">
        <v>1.9059999999999999</v>
      </c>
      <c r="AT918" s="208">
        <v>0.877</v>
      </c>
      <c r="AU918" s="208">
        <v>0.26300000000000001</v>
      </c>
      <c r="AV918" s="24"/>
      <c r="AW918" s="24"/>
      <c r="AX918" s="24"/>
      <c r="AY918" s="208">
        <v>0.112</v>
      </c>
      <c r="AZ918" s="208">
        <v>0.88700000000000001</v>
      </c>
      <c r="BA918" s="208">
        <v>1.2150000000000001</v>
      </c>
      <c r="BB918" s="21">
        <f t="shared" si="142"/>
        <v>2.3860000000000001</v>
      </c>
      <c r="BC918" s="18"/>
      <c r="BD918" s="22">
        <f t="shared" si="143"/>
        <v>3.206989247311828</v>
      </c>
      <c r="BE918" s="21"/>
      <c r="BG918" s="10"/>
      <c r="BH918" s="21">
        <f t="shared" si="140"/>
        <v>0</v>
      </c>
      <c r="BI918" s="22">
        <f t="shared" si="140"/>
        <v>2.3860000000000001E-3</v>
      </c>
      <c r="BJ918" s="21"/>
      <c r="BK918" s="21">
        <v>0</v>
      </c>
      <c r="BL918" s="22">
        <v>7.1580000000000003E-3</v>
      </c>
      <c r="BM918" s="21"/>
      <c r="BN918" s="21">
        <f t="shared" si="141"/>
        <v>0</v>
      </c>
      <c r="BO918" s="22">
        <f t="shared" si="141"/>
        <v>2.8632000000000001E-2</v>
      </c>
      <c r="BP918" s="21">
        <f t="shared" si="141"/>
        <v>0</v>
      </c>
    </row>
    <row r="919" spans="1:68" ht="11.1" hidden="1" customHeight="1" outlineLevel="1" collapsed="1" x14ac:dyDescent="0.2">
      <c r="A919" s="10"/>
      <c r="B919" s="18"/>
      <c r="C919" s="18"/>
      <c r="D919" s="18"/>
      <c r="E919" s="19" t="s">
        <v>819</v>
      </c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9">
        <v>0.58699999999999997</v>
      </c>
      <c r="AZ919" s="209">
        <v>0.495</v>
      </c>
      <c r="BA919" s="209">
        <v>1.61</v>
      </c>
      <c r="BB919" s="21">
        <f t="shared" si="142"/>
        <v>1.61</v>
      </c>
      <c r="BC919" s="18">
        <v>4</v>
      </c>
      <c r="BD919" s="22">
        <f t="shared" si="143"/>
        <v>2.1639784946236564</v>
      </c>
      <c r="BE919" s="21">
        <f>BC919-BD919</f>
        <v>1.8360215053763436</v>
      </c>
      <c r="BF919" s="2">
        <v>4</v>
      </c>
      <c r="BG919" s="10">
        <v>6</v>
      </c>
      <c r="BH919" s="21">
        <f t="shared" si="140"/>
        <v>2.9759999999999999E-3</v>
      </c>
      <c r="BI919" s="22">
        <f t="shared" si="140"/>
        <v>1.6100000000000005E-3</v>
      </c>
      <c r="BJ919" s="21">
        <f>BH919-BI919</f>
        <v>1.3659999999999994E-3</v>
      </c>
      <c r="BK919" s="21">
        <v>8.9280000000000002E-3</v>
      </c>
      <c r="BL919" s="22">
        <v>4.8300000000000018E-3</v>
      </c>
      <c r="BM919" s="21">
        <v>4.0979999999999983E-3</v>
      </c>
      <c r="BN919" s="21">
        <f t="shared" si="141"/>
        <v>3.5712000000000001E-2</v>
      </c>
      <c r="BO919" s="22">
        <f t="shared" si="141"/>
        <v>1.9320000000000007E-2</v>
      </c>
      <c r="BP919" s="21">
        <f t="shared" si="141"/>
        <v>1.6391999999999993E-2</v>
      </c>
    </row>
    <row r="920" spans="1:68" ht="11.1" hidden="1" customHeight="1" outlineLevel="2" x14ac:dyDescent="0.2">
      <c r="A920" s="10"/>
      <c r="B920" s="18"/>
      <c r="C920" s="18"/>
      <c r="D920" s="18"/>
      <c r="E920" s="23" t="s">
        <v>820</v>
      </c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08">
        <v>0.58699999999999997</v>
      </c>
      <c r="AZ920" s="208">
        <v>0.495</v>
      </c>
      <c r="BA920" s="208">
        <v>1.61</v>
      </c>
      <c r="BB920" s="21">
        <f t="shared" si="142"/>
        <v>1.61</v>
      </c>
      <c r="BC920" s="18"/>
      <c r="BD920" s="22">
        <f t="shared" si="143"/>
        <v>2.1639784946236564</v>
      </c>
      <c r="BE920" s="21"/>
      <c r="BG920" s="10"/>
      <c r="BH920" s="21">
        <f t="shared" si="140"/>
        <v>0</v>
      </c>
      <c r="BI920" s="22">
        <f t="shared" si="140"/>
        <v>1.6100000000000005E-3</v>
      </c>
      <c r="BJ920" s="21"/>
      <c r="BK920" s="21">
        <v>0</v>
      </c>
      <c r="BL920" s="22">
        <v>4.8300000000000018E-3</v>
      </c>
      <c r="BM920" s="21"/>
      <c r="BN920" s="21">
        <f t="shared" si="141"/>
        <v>0</v>
      </c>
      <c r="BO920" s="22">
        <f t="shared" si="141"/>
        <v>1.9320000000000007E-2</v>
      </c>
      <c r="BP920" s="21">
        <f t="shared" si="141"/>
        <v>0</v>
      </c>
    </row>
    <row r="921" spans="1:68" ht="11.1" hidden="1" customHeight="1" outlineLevel="1" collapsed="1" x14ac:dyDescent="0.2">
      <c r="A921" s="10"/>
      <c r="B921" s="18"/>
      <c r="C921" s="18"/>
      <c r="D921" s="18"/>
      <c r="E921" s="19" t="s">
        <v>821</v>
      </c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9">
        <v>1.7909999999999999</v>
      </c>
      <c r="Q921" s="209">
        <v>4.5430000000000001</v>
      </c>
      <c r="R921" s="209">
        <v>5.9610000000000003</v>
      </c>
      <c r="S921" s="209">
        <v>7.83</v>
      </c>
      <c r="T921" s="209">
        <v>8.1</v>
      </c>
      <c r="U921" s="209">
        <v>5.85</v>
      </c>
      <c r="V921" s="209">
        <v>3.8</v>
      </c>
      <c r="W921" s="209">
        <v>2.1</v>
      </c>
      <c r="X921" s="20"/>
      <c r="Y921" s="20"/>
      <c r="Z921" s="20"/>
      <c r="AA921" s="20"/>
      <c r="AB921" s="209">
        <v>2.1139999999999999</v>
      </c>
      <c r="AC921" s="209">
        <v>5.3010000000000002</v>
      </c>
      <c r="AD921" s="209">
        <v>7.2050000000000001</v>
      </c>
      <c r="AE921" s="209">
        <v>7.7249999999999996</v>
      </c>
      <c r="AF921" s="209">
        <v>4.8550000000000004</v>
      </c>
      <c r="AG921" s="209">
        <v>3.1269999999999998</v>
      </c>
      <c r="AH921" s="209">
        <v>5.5650000000000004</v>
      </c>
      <c r="AI921" s="209">
        <v>3.8740000000000001</v>
      </c>
      <c r="AJ921" s="20"/>
      <c r="AK921" s="20"/>
      <c r="AL921" s="20"/>
      <c r="AM921" s="209">
        <v>2.972</v>
      </c>
      <c r="AN921" s="209">
        <v>2.8929999999999998</v>
      </c>
      <c r="AO921" s="209">
        <v>4.51</v>
      </c>
      <c r="AP921" s="209">
        <v>7.3049999999999997</v>
      </c>
      <c r="AQ921" s="209">
        <v>7.1210000000000004</v>
      </c>
      <c r="AR921" s="209">
        <v>6.37</v>
      </c>
      <c r="AS921" s="209">
        <v>5.649</v>
      </c>
      <c r="AT921" s="209">
        <v>5.5960000000000001</v>
      </c>
      <c r="AU921" s="209">
        <v>2.2450000000000001</v>
      </c>
      <c r="AV921" s="20"/>
      <c r="AW921" s="20"/>
      <c r="AX921" s="20"/>
      <c r="AY921" s="209">
        <v>2.8090000000000002</v>
      </c>
      <c r="AZ921" s="209">
        <v>4.1470000000000002</v>
      </c>
      <c r="BA921" s="209">
        <v>8.1430000000000007</v>
      </c>
      <c r="BB921" s="21">
        <f t="shared" si="142"/>
        <v>8.1430000000000007</v>
      </c>
      <c r="BC921" s="18">
        <v>29.5</v>
      </c>
      <c r="BD921" s="22">
        <f t="shared" si="143"/>
        <v>10.94489247311828</v>
      </c>
      <c r="BE921" s="21">
        <f>BC921-BD921</f>
        <v>18.55510752688172</v>
      </c>
      <c r="BF921" s="2">
        <v>29.5</v>
      </c>
      <c r="BG921" s="10">
        <v>6</v>
      </c>
      <c r="BH921" s="21">
        <f t="shared" si="140"/>
        <v>2.1947999999999999E-2</v>
      </c>
      <c r="BI921" s="22">
        <f t="shared" si="140"/>
        <v>8.1429999999999992E-3</v>
      </c>
      <c r="BJ921" s="21">
        <f>BH921-BI921</f>
        <v>1.3805E-2</v>
      </c>
      <c r="BK921" s="21">
        <v>6.5844E-2</v>
      </c>
      <c r="BL921" s="22">
        <v>2.4428999999999999E-2</v>
      </c>
      <c r="BM921" s="21">
        <v>4.1415E-2</v>
      </c>
      <c r="BN921" s="21">
        <f t="shared" si="141"/>
        <v>0.263376</v>
      </c>
      <c r="BO921" s="22">
        <f t="shared" si="141"/>
        <v>9.7715999999999997E-2</v>
      </c>
      <c r="BP921" s="21">
        <f t="shared" si="141"/>
        <v>0.16566</v>
      </c>
    </row>
    <row r="922" spans="1:68" ht="11.1" hidden="1" customHeight="1" outlineLevel="2" x14ac:dyDescent="0.2">
      <c r="A922" s="10"/>
      <c r="B922" s="18"/>
      <c r="C922" s="18"/>
      <c r="D922" s="18"/>
      <c r="E922" s="23" t="s">
        <v>822</v>
      </c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08">
        <v>1.7909999999999999</v>
      </c>
      <c r="Q922" s="208">
        <v>4.5430000000000001</v>
      </c>
      <c r="R922" s="208">
        <v>5.9610000000000003</v>
      </c>
      <c r="S922" s="208">
        <v>7.83</v>
      </c>
      <c r="T922" s="208">
        <v>8.1</v>
      </c>
      <c r="U922" s="208">
        <v>5.85</v>
      </c>
      <c r="V922" s="208">
        <v>3.8</v>
      </c>
      <c r="W922" s="208">
        <v>2.1</v>
      </c>
      <c r="X922" s="24"/>
      <c r="Y922" s="24"/>
      <c r="Z922" s="24"/>
      <c r="AA922" s="24"/>
      <c r="AB922" s="208">
        <v>2.1139999999999999</v>
      </c>
      <c r="AC922" s="208">
        <v>5.3010000000000002</v>
      </c>
      <c r="AD922" s="208">
        <v>7.2050000000000001</v>
      </c>
      <c r="AE922" s="208">
        <v>7.7249999999999996</v>
      </c>
      <c r="AF922" s="208">
        <v>4.8550000000000004</v>
      </c>
      <c r="AG922" s="208">
        <v>3.1269999999999998</v>
      </c>
      <c r="AH922" s="208">
        <v>5.5650000000000004</v>
      </c>
      <c r="AI922" s="208">
        <v>3.8740000000000001</v>
      </c>
      <c r="AJ922" s="24"/>
      <c r="AK922" s="24"/>
      <c r="AL922" s="24"/>
      <c r="AM922" s="208">
        <v>2.972</v>
      </c>
      <c r="AN922" s="208">
        <v>2.8929999999999998</v>
      </c>
      <c r="AO922" s="208">
        <v>4.51</v>
      </c>
      <c r="AP922" s="208">
        <v>7.3049999999999997</v>
      </c>
      <c r="AQ922" s="208">
        <v>7.1210000000000004</v>
      </c>
      <c r="AR922" s="208">
        <v>6.37</v>
      </c>
      <c r="AS922" s="208">
        <v>5.649</v>
      </c>
      <c r="AT922" s="208">
        <v>5.5960000000000001</v>
      </c>
      <c r="AU922" s="208">
        <v>2.2450000000000001</v>
      </c>
      <c r="AV922" s="24"/>
      <c r="AW922" s="24"/>
      <c r="AX922" s="24"/>
      <c r="AY922" s="208">
        <v>2.8090000000000002</v>
      </c>
      <c r="AZ922" s="208">
        <v>4.1470000000000002</v>
      </c>
      <c r="BA922" s="208">
        <v>8.1430000000000007</v>
      </c>
      <c r="BB922" s="21">
        <f t="shared" si="142"/>
        <v>8.1430000000000007</v>
      </c>
      <c r="BC922" s="18"/>
      <c r="BD922" s="22">
        <f t="shared" si="143"/>
        <v>10.94489247311828</v>
      </c>
      <c r="BE922" s="21"/>
      <c r="BG922" s="10"/>
      <c r="BH922" s="21">
        <f t="shared" ref="BH922:BI985" si="144">(BC922*24*31/1000000)</f>
        <v>0</v>
      </c>
      <c r="BI922" s="22">
        <f t="shared" si="144"/>
        <v>8.1429999999999992E-3</v>
      </c>
      <c r="BJ922" s="21"/>
      <c r="BK922" s="21">
        <v>0</v>
      </c>
      <c r="BL922" s="22">
        <v>2.4428999999999999E-2</v>
      </c>
      <c r="BM922" s="21"/>
      <c r="BN922" s="21">
        <f t="shared" si="141"/>
        <v>0</v>
      </c>
      <c r="BO922" s="22">
        <f t="shared" si="141"/>
        <v>9.7715999999999997E-2</v>
      </c>
      <c r="BP922" s="21">
        <f t="shared" si="141"/>
        <v>0</v>
      </c>
    </row>
    <row r="923" spans="1:68" ht="11.1" hidden="1" customHeight="1" outlineLevel="1" collapsed="1" x14ac:dyDescent="0.2">
      <c r="A923" s="10"/>
      <c r="B923" s="18"/>
      <c r="C923" s="18"/>
      <c r="D923" s="18"/>
      <c r="E923" s="19" t="s">
        <v>823</v>
      </c>
      <c r="F923" s="209">
        <v>1.5649999999999999</v>
      </c>
      <c r="G923" s="209">
        <v>2.2850000000000001</v>
      </c>
      <c r="H923" s="209">
        <v>1.1399999999999999</v>
      </c>
      <c r="I923" s="240">
        <v>1.752</v>
      </c>
      <c r="J923" s="240"/>
      <c r="K923" s="209">
        <v>0.378</v>
      </c>
      <c r="L923" s="20"/>
      <c r="M923" s="209">
        <v>0.51100000000000001</v>
      </c>
      <c r="N923" s="20"/>
      <c r="O923" s="20"/>
      <c r="P923" s="209">
        <v>1.4390000000000001</v>
      </c>
      <c r="Q923" s="209">
        <v>3.125</v>
      </c>
      <c r="R923" s="209">
        <v>1.6859999999999999</v>
      </c>
      <c r="S923" s="20"/>
      <c r="T923" s="209">
        <v>5.2149999999999999</v>
      </c>
      <c r="U923" s="20"/>
      <c r="V923" s="209">
        <v>2.4620000000000002</v>
      </c>
      <c r="W923" s="209">
        <v>0.158</v>
      </c>
      <c r="X923" s="20"/>
      <c r="Y923" s="209">
        <v>1.1930000000000001</v>
      </c>
      <c r="Z923" s="20"/>
      <c r="AA923" s="209">
        <v>0.123</v>
      </c>
      <c r="AB923" s="209">
        <v>1.0580000000000001</v>
      </c>
      <c r="AC923" s="209">
        <v>3.0649999999999999</v>
      </c>
      <c r="AD923" s="209">
        <v>2.9710000000000001</v>
      </c>
      <c r="AE923" s="209">
        <v>4.4160000000000004</v>
      </c>
      <c r="AF923" s="209">
        <v>2.4489999999999998</v>
      </c>
      <c r="AG923" s="209">
        <v>3.8410000000000002</v>
      </c>
      <c r="AH923" s="209">
        <v>0.47599999999999998</v>
      </c>
      <c r="AI923" s="20"/>
      <c r="AJ923" s="209">
        <v>9.2999999999999999E-2</v>
      </c>
      <c r="AK923" s="20"/>
      <c r="AL923" s="20"/>
      <c r="AM923" s="20"/>
      <c r="AN923" s="209">
        <v>0.74199999999999999</v>
      </c>
      <c r="AO923" s="209">
        <v>1.623</v>
      </c>
      <c r="AP923" s="209">
        <v>2.6539999999999999</v>
      </c>
      <c r="AQ923" s="209">
        <v>2.8839999999999999</v>
      </c>
      <c r="AR923" s="209">
        <v>2.7090000000000001</v>
      </c>
      <c r="AS923" s="209">
        <v>2.2120000000000002</v>
      </c>
      <c r="AT923" s="209">
        <v>1.1870000000000001</v>
      </c>
      <c r="AU923" s="209">
        <v>0.61899999999999999</v>
      </c>
      <c r="AV923" s="20"/>
      <c r="AW923" s="20"/>
      <c r="AX923" s="20"/>
      <c r="AY923" s="209">
        <v>0.39200000000000002</v>
      </c>
      <c r="AZ923" s="209">
        <v>1.07</v>
      </c>
      <c r="BA923" s="209">
        <v>1.575</v>
      </c>
      <c r="BB923" s="21">
        <f>BB924+BB925+BB926</f>
        <v>6.4879999999999995</v>
      </c>
      <c r="BC923" s="18">
        <v>9.06</v>
      </c>
      <c r="BD923" s="22">
        <f t="shared" si="143"/>
        <v>8.7204301075268802</v>
      </c>
      <c r="BE923" s="21">
        <f>BC923-BD923</f>
        <v>0.3395698924731203</v>
      </c>
      <c r="BF923" s="2">
        <v>9.06</v>
      </c>
      <c r="BG923" s="10">
        <v>6</v>
      </c>
      <c r="BH923" s="21">
        <f t="shared" si="144"/>
        <v>6.74064E-3</v>
      </c>
      <c r="BI923" s="22">
        <f t="shared" si="144"/>
        <v>6.487999999999999E-3</v>
      </c>
      <c r="BJ923" s="21">
        <f>BH923-BI923</f>
        <v>2.5264000000000102E-4</v>
      </c>
      <c r="BK923" s="21">
        <v>2.0221920000000001E-2</v>
      </c>
      <c r="BL923" s="22">
        <v>1.9463999999999995E-2</v>
      </c>
      <c r="BM923" s="21">
        <v>7.5792000000000567E-4</v>
      </c>
      <c r="BN923" s="21">
        <f t="shared" si="141"/>
        <v>8.0887680000000003E-2</v>
      </c>
      <c r="BO923" s="22">
        <f t="shared" si="141"/>
        <v>7.7855999999999981E-2</v>
      </c>
      <c r="BP923" s="21">
        <f t="shared" si="141"/>
        <v>3.0316800000000227E-3</v>
      </c>
    </row>
    <row r="924" spans="1:68" ht="11.1" hidden="1" customHeight="1" outlineLevel="2" x14ac:dyDescent="0.2">
      <c r="A924" s="10"/>
      <c r="B924" s="18"/>
      <c r="C924" s="18"/>
      <c r="D924" s="18"/>
      <c r="E924" s="23" t="s">
        <v>824</v>
      </c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08">
        <v>0.9</v>
      </c>
      <c r="Q924" s="24"/>
      <c r="R924" s="208">
        <v>0.42799999999999999</v>
      </c>
      <c r="S924" s="24"/>
      <c r="T924" s="208">
        <v>1.472</v>
      </c>
      <c r="U924" s="24"/>
      <c r="V924" s="208">
        <v>0.64900000000000002</v>
      </c>
      <c r="W924" s="24"/>
      <c r="X924" s="24"/>
      <c r="Y924" s="24"/>
      <c r="Z924" s="24"/>
      <c r="AA924" s="208">
        <v>0.123</v>
      </c>
      <c r="AB924" s="208">
        <v>0.27800000000000002</v>
      </c>
      <c r="AC924" s="208">
        <v>0.45100000000000001</v>
      </c>
      <c r="AD924" s="208">
        <v>0.72499999999999998</v>
      </c>
      <c r="AE924" s="208">
        <v>0.95899999999999996</v>
      </c>
      <c r="AF924" s="208">
        <v>0.35499999999999998</v>
      </c>
      <c r="AG924" s="208">
        <v>0.57499999999999996</v>
      </c>
      <c r="AH924" s="208">
        <v>0.13500000000000001</v>
      </c>
      <c r="AI924" s="24"/>
      <c r="AJ924" s="24"/>
      <c r="AK924" s="24"/>
      <c r="AL924" s="24"/>
      <c r="AM924" s="24"/>
      <c r="AN924" s="24"/>
      <c r="AO924" s="24"/>
      <c r="AP924" s="208">
        <v>0.749</v>
      </c>
      <c r="AQ924" s="208">
        <v>0.48699999999999999</v>
      </c>
      <c r="AR924" s="208">
        <v>0.52700000000000002</v>
      </c>
      <c r="AS924" s="208">
        <v>0.60699999999999998</v>
      </c>
      <c r="AT924" s="208">
        <v>0.32200000000000001</v>
      </c>
      <c r="AU924" s="208">
        <v>0.157</v>
      </c>
      <c r="AV924" s="24"/>
      <c r="AW924" s="24"/>
      <c r="AX924" s="24"/>
      <c r="AY924" s="208">
        <v>0.10199999999999999</v>
      </c>
      <c r="AZ924" s="208">
        <v>0.19400000000000001</v>
      </c>
      <c r="BA924" s="208">
        <v>0.41299999999999998</v>
      </c>
      <c r="BB924" s="21">
        <f t="shared" si="142"/>
        <v>1.472</v>
      </c>
      <c r="BC924" s="18"/>
      <c r="BD924" s="22">
        <f t="shared" si="143"/>
        <v>1.9784946236559138</v>
      </c>
      <c r="BE924" s="21"/>
      <c r="BG924" s="10"/>
      <c r="BH924" s="21">
        <f t="shared" si="144"/>
        <v>0</v>
      </c>
      <c r="BI924" s="22">
        <f t="shared" si="144"/>
        <v>1.4719999999999998E-3</v>
      </c>
      <c r="BJ924" s="21"/>
      <c r="BK924" s="21">
        <v>0</v>
      </c>
      <c r="BL924" s="22">
        <v>4.4159999999999998E-3</v>
      </c>
      <c r="BM924" s="21"/>
      <c r="BN924" s="21">
        <f t="shared" si="141"/>
        <v>0</v>
      </c>
      <c r="BO924" s="22">
        <f t="shared" si="141"/>
        <v>1.7663999999999999E-2</v>
      </c>
      <c r="BP924" s="21">
        <f t="shared" si="141"/>
        <v>0</v>
      </c>
    </row>
    <row r="925" spans="1:68" ht="11.1" hidden="1" customHeight="1" outlineLevel="2" x14ac:dyDescent="0.2">
      <c r="A925" s="10"/>
      <c r="B925" s="18"/>
      <c r="C925" s="18"/>
      <c r="D925" s="18"/>
      <c r="E925" s="23" t="s">
        <v>825</v>
      </c>
      <c r="F925" s="208">
        <v>0.38200000000000001</v>
      </c>
      <c r="G925" s="208">
        <v>1.306</v>
      </c>
      <c r="H925" s="208">
        <v>0.56999999999999995</v>
      </c>
      <c r="I925" s="239">
        <v>0.39600000000000002</v>
      </c>
      <c r="J925" s="239"/>
      <c r="K925" s="208">
        <v>0.16200000000000001</v>
      </c>
      <c r="L925" s="24"/>
      <c r="M925" s="208">
        <v>0.51100000000000001</v>
      </c>
      <c r="N925" s="24"/>
      <c r="O925" s="24"/>
      <c r="P925" s="208">
        <v>0.28899999999999998</v>
      </c>
      <c r="Q925" s="208">
        <v>2.375</v>
      </c>
      <c r="R925" s="208">
        <v>0.25800000000000001</v>
      </c>
      <c r="S925" s="24"/>
      <c r="T925" s="208">
        <v>1.1180000000000001</v>
      </c>
      <c r="U925" s="24"/>
      <c r="V925" s="208">
        <v>0.438</v>
      </c>
      <c r="W925" s="208">
        <v>0.158</v>
      </c>
      <c r="X925" s="24"/>
      <c r="Y925" s="208">
        <v>0.03</v>
      </c>
      <c r="Z925" s="24"/>
      <c r="AA925" s="24"/>
      <c r="AB925" s="208">
        <v>0.255</v>
      </c>
      <c r="AC925" s="208">
        <v>0.80100000000000005</v>
      </c>
      <c r="AD925" s="208">
        <v>1.1859999999999999</v>
      </c>
      <c r="AE925" s="208">
        <v>1.456</v>
      </c>
      <c r="AF925" s="208">
        <v>0.84399999999999997</v>
      </c>
      <c r="AG925" s="208">
        <v>0.625</v>
      </c>
      <c r="AH925" s="208">
        <v>0.34100000000000003</v>
      </c>
      <c r="AI925" s="24"/>
      <c r="AJ925" s="208">
        <v>9.2999999999999999E-2</v>
      </c>
      <c r="AK925" s="24"/>
      <c r="AL925" s="24"/>
      <c r="AM925" s="24"/>
      <c r="AN925" s="208">
        <v>0.309</v>
      </c>
      <c r="AO925" s="208">
        <v>0.753</v>
      </c>
      <c r="AP925" s="208">
        <v>0.96199999999999997</v>
      </c>
      <c r="AQ925" s="208">
        <v>1.2549999999999999</v>
      </c>
      <c r="AR925" s="208">
        <v>1.105</v>
      </c>
      <c r="AS925" s="208">
        <v>0.81699999999999995</v>
      </c>
      <c r="AT925" s="208">
        <v>0.32800000000000001</v>
      </c>
      <c r="AU925" s="208">
        <v>0.14099999999999999</v>
      </c>
      <c r="AV925" s="24"/>
      <c r="AW925" s="24"/>
      <c r="AX925" s="24"/>
      <c r="AY925" s="208">
        <v>8.1000000000000003E-2</v>
      </c>
      <c r="AZ925" s="208">
        <v>0.19700000000000001</v>
      </c>
      <c r="BA925" s="208">
        <v>0.66300000000000003</v>
      </c>
      <c r="BB925" s="21">
        <f t="shared" si="142"/>
        <v>2.375</v>
      </c>
      <c r="BC925" s="18"/>
      <c r="BD925" s="22">
        <f t="shared" si="143"/>
        <v>3.192204301075269</v>
      </c>
      <c r="BE925" s="21"/>
      <c r="BG925" s="10"/>
      <c r="BH925" s="21">
        <f t="shared" si="144"/>
        <v>0</v>
      </c>
      <c r="BI925" s="22">
        <f t="shared" si="144"/>
        <v>2.3750000000000004E-3</v>
      </c>
      <c r="BJ925" s="21"/>
      <c r="BK925" s="21">
        <v>0</v>
      </c>
      <c r="BL925" s="22">
        <v>7.1250000000000011E-3</v>
      </c>
      <c r="BM925" s="21"/>
      <c r="BN925" s="21">
        <f t="shared" si="141"/>
        <v>0</v>
      </c>
      <c r="BO925" s="22">
        <f t="shared" si="141"/>
        <v>2.8500000000000004E-2</v>
      </c>
      <c r="BP925" s="21">
        <f t="shared" si="141"/>
        <v>0</v>
      </c>
    </row>
    <row r="926" spans="1:68" ht="11.1" hidden="1" customHeight="1" outlineLevel="2" x14ac:dyDescent="0.2">
      <c r="A926" s="10"/>
      <c r="B926" s="18"/>
      <c r="C926" s="18"/>
      <c r="D926" s="18"/>
      <c r="E926" s="23" t="s">
        <v>826</v>
      </c>
      <c r="F926" s="208">
        <v>1.1830000000000001</v>
      </c>
      <c r="G926" s="208">
        <v>0.97899999999999998</v>
      </c>
      <c r="H926" s="208">
        <v>0.56999999999999995</v>
      </c>
      <c r="I926" s="239">
        <v>1.3560000000000001</v>
      </c>
      <c r="J926" s="239"/>
      <c r="K926" s="208">
        <v>0.216</v>
      </c>
      <c r="L926" s="24"/>
      <c r="M926" s="24"/>
      <c r="N926" s="24"/>
      <c r="O926" s="24"/>
      <c r="P926" s="208">
        <v>0.25</v>
      </c>
      <c r="Q926" s="208">
        <v>0.75</v>
      </c>
      <c r="R926" s="208">
        <v>1</v>
      </c>
      <c r="S926" s="24"/>
      <c r="T926" s="208">
        <v>2.625</v>
      </c>
      <c r="U926" s="24"/>
      <c r="V926" s="208">
        <v>1.375</v>
      </c>
      <c r="W926" s="24"/>
      <c r="X926" s="24"/>
      <c r="Y926" s="208">
        <v>1.163</v>
      </c>
      <c r="Z926" s="24"/>
      <c r="AA926" s="24"/>
      <c r="AB926" s="208">
        <v>0.52500000000000002</v>
      </c>
      <c r="AC926" s="208">
        <v>1.8129999999999999</v>
      </c>
      <c r="AD926" s="208">
        <v>1.06</v>
      </c>
      <c r="AE926" s="208">
        <v>2.0009999999999999</v>
      </c>
      <c r="AF926" s="208">
        <v>1.25</v>
      </c>
      <c r="AG926" s="208">
        <v>2.641</v>
      </c>
      <c r="AH926" s="24"/>
      <c r="AI926" s="24"/>
      <c r="AJ926" s="24"/>
      <c r="AK926" s="24"/>
      <c r="AL926" s="24"/>
      <c r="AM926" s="24"/>
      <c r="AN926" s="208">
        <v>0.433</v>
      </c>
      <c r="AO926" s="208">
        <v>0.87</v>
      </c>
      <c r="AP926" s="208">
        <v>0.94299999999999995</v>
      </c>
      <c r="AQ926" s="208">
        <v>1.1419999999999999</v>
      </c>
      <c r="AR926" s="208">
        <v>1.077</v>
      </c>
      <c r="AS926" s="208">
        <v>0.78800000000000003</v>
      </c>
      <c r="AT926" s="208">
        <v>0.53700000000000003</v>
      </c>
      <c r="AU926" s="208">
        <v>0.32100000000000001</v>
      </c>
      <c r="AV926" s="24"/>
      <c r="AW926" s="24"/>
      <c r="AX926" s="24"/>
      <c r="AY926" s="208">
        <v>0.20899999999999999</v>
      </c>
      <c r="AZ926" s="208">
        <v>0.67900000000000005</v>
      </c>
      <c r="BA926" s="208">
        <v>0.499</v>
      </c>
      <c r="BB926" s="21">
        <f t="shared" si="142"/>
        <v>2.641</v>
      </c>
      <c r="BC926" s="18"/>
      <c r="BD926" s="22">
        <f t="shared" si="143"/>
        <v>3.549731182795699</v>
      </c>
      <c r="BE926" s="21"/>
      <c r="BG926" s="10"/>
      <c r="BH926" s="21">
        <f t="shared" si="144"/>
        <v>0</v>
      </c>
      <c r="BI926" s="22">
        <f t="shared" si="144"/>
        <v>2.6410000000000001E-3</v>
      </c>
      <c r="BJ926" s="21"/>
      <c r="BK926" s="21">
        <v>0</v>
      </c>
      <c r="BL926" s="22">
        <v>7.9229999999999995E-3</v>
      </c>
      <c r="BM926" s="21"/>
      <c r="BN926" s="21">
        <f t="shared" si="141"/>
        <v>0</v>
      </c>
      <c r="BO926" s="22">
        <f t="shared" si="141"/>
        <v>3.1691999999999998E-2</v>
      </c>
      <c r="BP926" s="21">
        <f t="shared" si="141"/>
        <v>0</v>
      </c>
    </row>
    <row r="927" spans="1:68" ht="11.1" hidden="1" customHeight="1" outlineLevel="1" collapsed="1" x14ac:dyDescent="0.2">
      <c r="A927" s="10"/>
      <c r="B927" s="18"/>
      <c r="C927" s="18"/>
      <c r="D927" s="18"/>
      <c r="E927" s="19" t="s">
        <v>827</v>
      </c>
      <c r="F927" s="209">
        <v>3.5219999999999998</v>
      </c>
      <c r="G927" s="209">
        <v>3.734</v>
      </c>
      <c r="H927" s="209">
        <v>2.6930000000000001</v>
      </c>
      <c r="I927" s="240">
        <v>1.252</v>
      </c>
      <c r="J927" s="240"/>
      <c r="K927" s="209">
        <v>0.1</v>
      </c>
      <c r="L927" s="20"/>
      <c r="M927" s="20"/>
      <c r="N927" s="20"/>
      <c r="O927" s="20"/>
      <c r="P927" s="209">
        <v>0.96399999999999997</v>
      </c>
      <c r="Q927" s="209">
        <v>3.2360000000000002</v>
      </c>
      <c r="R927" s="209">
        <v>3.8879999999999999</v>
      </c>
      <c r="S927" s="209">
        <v>3.363</v>
      </c>
      <c r="T927" s="209">
        <v>4.2990000000000004</v>
      </c>
      <c r="U927" s="209">
        <v>3.1709999999999998</v>
      </c>
      <c r="V927" s="209">
        <v>0.81100000000000005</v>
      </c>
      <c r="W927" s="209">
        <v>0.02</v>
      </c>
      <c r="X927" s="20"/>
      <c r="Y927" s="20"/>
      <c r="Z927" s="20"/>
      <c r="AA927" s="20"/>
      <c r="AB927" s="209">
        <v>0.33800000000000002</v>
      </c>
      <c r="AC927" s="209">
        <v>4.1050000000000004</v>
      </c>
      <c r="AD927" s="209">
        <v>3.444</v>
      </c>
      <c r="AE927" s="209">
        <v>4.3659999999999997</v>
      </c>
      <c r="AF927" s="209">
        <v>5.2080000000000002</v>
      </c>
      <c r="AG927" s="209">
        <v>2.4289999999999998</v>
      </c>
      <c r="AH927" s="209">
        <v>1.4059999999999999</v>
      </c>
      <c r="AI927" s="209">
        <v>0.48099999999999998</v>
      </c>
      <c r="AJ927" s="20"/>
      <c r="AK927" s="20"/>
      <c r="AL927" s="20"/>
      <c r="AM927" s="20"/>
      <c r="AN927" s="209">
        <v>0.96799999999999997</v>
      </c>
      <c r="AO927" s="209">
        <v>4.0789999999999997</v>
      </c>
      <c r="AP927" s="209">
        <v>4.6710000000000003</v>
      </c>
      <c r="AQ927" s="209">
        <v>5.4930000000000003</v>
      </c>
      <c r="AR927" s="209">
        <v>4.7149999999999999</v>
      </c>
      <c r="AS927" s="209">
        <v>3.0870000000000002</v>
      </c>
      <c r="AT927" s="209">
        <v>1.1579999999999999</v>
      </c>
      <c r="AU927" s="209">
        <v>0.26</v>
      </c>
      <c r="AV927" s="20"/>
      <c r="AW927" s="20"/>
      <c r="AX927" s="20"/>
      <c r="AY927" s="20"/>
      <c r="AZ927" s="20"/>
      <c r="BA927" s="209">
        <v>4.0330000000000004</v>
      </c>
      <c r="BB927" s="21">
        <f>BB928+BB929</f>
        <v>6.109</v>
      </c>
      <c r="BC927" s="18">
        <v>10.84</v>
      </c>
      <c r="BD927" s="22">
        <f t="shared" si="143"/>
        <v>8.211021505376344</v>
      </c>
      <c r="BE927" s="21">
        <f>BC927-BD927</f>
        <v>2.6289784946236558</v>
      </c>
      <c r="BF927" s="2">
        <v>10.84</v>
      </c>
      <c r="BG927" s="10">
        <v>6</v>
      </c>
      <c r="BH927" s="21">
        <f t="shared" si="144"/>
        <v>8.0649599999999995E-3</v>
      </c>
      <c r="BI927" s="22">
        <f t="shared" si="144"/>
        <v>6.1089999999999998E-3</v>
      </c>
      <c r="BJ927" s="21">
        <f>BH927-BI927</f>
        <v>1.9559599999999996E-3</v>
      </c>
      <c r="BK927" s="21">
        <v>2.4194879999999998E-2</v>
      </c>
      <c r="BL927" s="22">
        <v>1.8327E-2</v>
      </c>
      <c r="BM927" s="21">
        <v>5.8678799999999989E-3</v>
      </c>
      <c r="BN927" s="21">
        <f t="shared" si="141"/>
        <v>9.6779519999999994E-2</v>
      </c>
      <c r="BO927" s="22">
        <f t="shared" si="141"/>
        <v>7.3307999999999998E-2</v>
      </c>
      <c r="BP927" s="21">
        <f t="shared" si="141"/>
        <v>2.3471519999999996E-2</v>
      </c>
    </row>
    <row r="928" spans="1:68" ht="11.1" hidden="1" customHeight="1" outlineLevel="2" x14ac:dyDescent="0.2">
      <c r="A928" s="10"/>
      <c r="B928" s="18"/>
      <c r="C928" s="18"/>
      <c r="D928" s="18"/>
      <c r="E928" s="23" t="s">
        <v>828</v>
      </c>
      <c r="F928" s="208">
        <v>0.38900000000000001</v>
      </c>
      <c r="G928" s="208">
        <v>0.51100000000000001</v>
      </c>
      <c r="H928" s="208">
        <v>0.33100000000000002</v>
      </c>
      <c r="I928" s="239">
        <v>0.17</v>
      </c>
      <c r="J928" s="239"/>
      <c r="K928" s="24"/>
      <c r="L928" s="24"/>
      <c r="M928" s="24"/>
      <c r="N928" s="24"/>
      <c r="O928" s="24"/>
      <c r="P928" s="208">
        <v>0.125</v>
      </c>
      <c r="Q928" s="208">
        <v>0.44800000000000001</v>
      </c>
      <c r="R928" s="208">
        <v>0.51500000000000001</v>
      </c>
      <c r="S928" s="208">
        <v>0.36299999999999999</v>
      </c>
      <c r="T928" s="208">
        <v>0.36299999999999999</v>
      </c>
      <c r="U928" s="208">
        <v>0.625</v>
      </c>
      <c r="V928" s="208">
        <v>6.3E-2</v>
      </c>
      <c r="W928" s="24"/>
      <c r="X928" s="24"/>
      <c r="Y928" s="24"/>
      <c r="Z928" s="24"/>
      <c r="AA928" s="24"/>
      <c r="AB928" s="208">
        <v>3.7999999999999999E-2</v>
      </c>
      <c r="AC928" s="208">
        <v>1.1359999999999999</v>
      </c>
      <c r="AD928" s="208">
        <v>0.34</v>
      </c>
      <c r="AE928" s="208">
        <v>0.42899999999999999</v>
      </c>
      <c r="AF928" s="208">
        <v>0.498</v>
      </c>
      <c r="AG928" s="208">
        <v>0.247</v>
      </c>
      <c r="AH928" s="208">
        <v>7.3999999999999996E-2</v>
      </c>
      <c r="AI928" s="208">
        <v>6.0000000000000001E-3</v>
      </c>
      <c r="AJ928" s="24"/>
      <c r="AK928" s="24"/>
      <c r="AL928" s="24"/>
      <c r="AM928" s="24"/>
      <c r="AN928" s="208">
        <v>0.11700000000000001</v>
      </c>
      <c r="AO928" s="208">
        <v>0.39300000000000002</v>
      </c>
      <c r="AP928" s="208">
        <v>0.41299999999999998</v>
      </c>
      <c r="AQ928" s="208">
        <v>0.52</v>
      </c>
      <c r="AR928" s="208">
        <v>0.496</v>
      </c>
      <c r="AS928" s="208">
        <v>0.40899999999999997</v>
      </c>
      <c r="AT928" s="208">
        <v>0.23400000000000001</v>
      </c>
      <c r="AU928" s="208">
        <v>3.9E-2</v>
      </c>
      <c r="AV928" s="24"/>
      <c r="AW928" s="24"/>
      <c r="AX928" s="24"/>
      <c r="AY928" s="24"/>
      <c r="AZ928" s="24"/>
      <c r="BA928" s="208">
        <v>0.36899999999999999</v>
      </c>
      <c r="BB928" s="21">
        <f t="shared" si="142"/>
        <v>1.1359999999999999</v>
      </c>
      <c r="BC928" s="18"/>
      <c r="BD928" s="22">
        <f t="shared" si="143"/>
        <v>1.5268817204301073</v>
      </c>
      <c r="BE928" s="21"/>
      <c r="BG928" s="10"/>
      <c r="BH928" s="21">
        <f t="shared" si="144"/>
        <v>0</v>
      </c>
      <c r="BI928" s="22">
        <f t="shared" si="144"/>
        <v>1.1359999999999999E-3</v>
      </c>
      <c r="BJ928" s="21"/>
      <c r="BK928" s="21">
        <v>0</v>
      </c>
      <c r="BL928" s="22">
        <v>3.4079999999999996E-3</v>
      </c>
      <c r="BM928" s="21"/>
      <c r="BN928" s="21">
        <f t="shared" si="141"/>
        <v>0</v>
      </c>
      <c r="BO928" s="22">
        <f t="shared" si="141"/>
        <v>1.3631999999999998E-2</v>
      </c>
      <c r="BP928" s="21">
        <f t="shared" si="141"/>
        <v>0</v>
      </c>
    </row>
    <row r="929" spans="1:68" ht="11.1" hidden="1" customHeight="1" outlineLevel="2" x14ac:dyDescent="0.2">
      <c r="A929" s="10"/>
      <c r="B929" s="18"/>
      <c r="C929" s="18"/>
      <c r="D929" s="18"/>
      <c r="E929" s="23" t="s">
        <v>829</v>
      </c>
      <c r="F929" s="208">
        <v>3.133</v>
      </c>
      <c r="G929" s="208">
        <v>3.2229999999999999</v>
      </c>
      <c r="H929" s="208">
        <v>2.3620000000000001</v>
      </c>
      <c r="I929" s="239">
        <v>1.0820000000000001</v>
      </c>
      <c r="J929" s="239"/>
      <c r="K929" s="208">
        <v>0.1</v>
      </c>
      <c r="L929" s="24"/>
      <c r="M929" s="24"/>
      <c r="N929" s="24"/>
      <c r="O929" s="24"/>
      <c r="P929" s="208">
        <v>0.83899999999999997</v>
      </c>
      <c r="Q929" s="208">
        <v>2.7879999999999998</v>
      </c>
      <c r="R929" s="208">
        <v>3.3730000000000002</v>
      </c>
      <c r="S929" s="208">
        <v>3</v>
      </c>
      <c r="T929" s="208">
        <v>3.9359999999999999</v>
      </c>
      <c r="U929" s="208">
        <v>2.5459999999999998</v>
      </c>
      <c r="V929" s="208">
        <v>0.748</v>
      </c>
      <c r="W929" s="208">
        <v>0.02</v>
      </c>
      <c r="X929" s="24"/>
      <c r="Y929" s="24"/>
      <c r="Z929" s="24"/>
      <c r="AA929" s="24"/>
      <c r="AB929" s="208">
        <v>0.3</v>
      </c>
      <c r="AC929" s="208">
        <v>2.9689999999999999</v>
      </c>
      <c r="AD929" s="208">
        <v>3.1040000000000001</v>
      </c>
      <c r="AE929" s="208">
        <v>3.9369999999999998</v>
      </c>
      <c r="AF929" s="208">
        <v>4.71</v>
      </c>
      <c r="AG929" s="208">
        <v>2.1819999999999999</v>
      </c>
      <c r="AH929" s="208">
        <v>1.3320000000000001</v>
      </c>
      <c r="AI929" s="208">
        <v>0.47499999999999998</v>
      </c>
      <c r="AJ929" s="24"/>
      <c r="AK929" s="24"/>
      <c r="AL929" s="24"/>
      <c r="AM929" s="24"/>
      <c r="AN929" s="208">
        <v>0.85099999999999998</v>
      </c>
      <c r="AO929" s="208">
        <v>3.6859999999999999</v>
      </c>
      <c r="AP929" s="208">
        <v>4.258</v>
      </c>
      <c r="AQ929" s="208">
        <v>4.9729999999999999</v>
      </c>
      <c r="AR929" s="208">
        <v>4.2190000000000003</v>
      </c>
      <c r="AS929" s="208">
        <v>2.6779999999999999</v>
      </c>
      <c r="AT929" s="208">
        <v>0.92400000000000004</v>
      </c>
      <c r="AU929" s="208">
        <v>0.221</v>
      </c>
      <c r="AV929" s="24"/>
      <c r="AW929" s="24"/>
      <c r="AX929" s="24"/>
      <c r="AY929" s="24"/>
      <c r="AZ929" s="24"/>
      <c r="BA929" s="208">
        <v>3.6640000000000001</v>
      </c>
      <c r="BB929" s="21">
        <f t="shared" si="142"/>
        <v>4.9729999999999999</v>
      </c>
      <c r="BC929" s="18"/>
      <c r="BD929" s="22">
        <f t="shared" si="143"/>
        <v>6.6841397849462361</v>
      </c>
      <c r="BE929" s="21"/>
      <c r="BG929" s="10"/>
      <c r="BH929" s="21">
        <f t="shared" si="144"/>
        <v>0</v>
      </c>
      <c r="BI929" s="22">
        <f t="shared" si="144"/>
        <v>4.973E-3</v>
      </c>
      <c r="BJ929" s="21"/>
      <c r="BK929" s="21">
        <v>0</v>
      </c>
      <c r="BL929" s="22">
        <v>1.4919E-2</v>
      </c>
      <c r="BM929" s="21"/>
      <c r="BN929" s="21">
        <f t="shared" si="141"/>
        <v>0</v>
      </c>
      <c r="BO929" s="22">
        <f t="shared" si="141"/>
        <v>5.9676E-2</v>
      </c>
      <c r="BP929" s="21">
        <f t="shared" si="141"/>
        <v>0</v>
      </c>
    </row>
    <row r="930" spans="1:68" ht="11.1" customHeight="1" outlineLevel="1" collapsed="1" x14ac:dyDescent="0.2">
      <c r="A930" s="10"/>
      <c r="B930" s="18"/>
      <c r="C930" s="18"/>
      <c r="D930" s="18"/>
      <c r="E930" s="19" t="s">
        <v>830</v>
      </c>
      <c r="F930" s="209">
        <v>2.117</v>
      </c>
      <c r="G930" s="209">
        <v>1.782</v>
      </c>
      <c r="H930" s="209">
        <v>1.0649999999999999</v>
      </c>
      <c r="I930" s="240">
        <v>0.83899999999999997</v>
      </c>
      <c r="J930" s="240"/>
      <c r="K930" s="209">
        <v>0.28899999999999998</v>
      </c>
      <c r="L930" s="20"/>
      <c r="M930" s="20"/>
      <c r="N930" s="20"/>
      <c r="O930" s="209">
        <v>0.245</v>
      </c>
      <c r="P930" s="209">
        <v>0.78900000000000003</v>
      </c>
      <c r="Q930" s="209">
        <v>1.373</v>
      </c>
      <c r="R930" s="209">
        <v>2.5</v>
      </c>
      <c r="S930" s="209">
        <v>1</v>
      </c>
      <c r="T930" s="209">
        <v>1.5</v>
      </c>
      <c r="U930" s="209">
        <v>1.111</v>
      </c>
      <c r="V930" s="209">
        <v>0.55300000000000005</v>
      </c>
      <c r="W930" s="209">
        <v>0.3</v>
      </c>
      <c r="X930" s="20"/>
      <c r="Y930" s="209">
        <v>6.3E-2</v>
      </c>
      <c r="Z930" s="20"/>
      <c r="AA930" s="209">
        <v>0.17299999999999999</v>
      </c>
      <c r="AB930" s="209">
        <v>0.8</v>
      </c>
      <c r="AC930" s="209">
        <v>1.232</v>
      </c>
      <c r="AD930" s="209">
        <v>1.5169999999999999</v>
      </c>
      <c r="AE930" s="209">
        <v>2.0720000000000001</v>
      </c>
      <c r="AF930" s="209">
        <v>1.379</v>
      </c>
      <c r="AG930" s="209">
        <v>1.052</v>
      </c>
      <c r="AH930" s="209">
        <v>0.58399999999999996</v>
      </c>
      <c r="AI930" s="209">
        <v>0.41399999999999998</v>
      </c>
      <c r="AJ930" s="209">
        <v>6.3E-2</v>
      </c>
      <c r="AK930" s="20"/>
      <c r="AL930" s="20"/>
      <c r="AM930" s="20"/>
      <c r="AN930" s="209">
        <v>0.86</v>
      </c>
      <c r="AO930" s="209">
        <v>1.2629999999999999</v>
      </c>
      <c r="AP930" s="209">
        <v>1.8260000000000001</v>
      </c>
      <c r="AQ930" s="209">
        <v>1.869</v>
      </c>
      <c r="AR930" s="209">
        <v>1.569</v>
      </c>
      <c r="AS930" s="209">
        <v>1.298</v>
      </c>
      <c r="AT930" s="209">
        <v>0.72199999999999998</v>
      </c>
      <c r="AU930" s="209">
        <v>0.35399999999999998</v>
      </c>
      <c r="AV930" s="20"/>
      <c r="AW930" s="20"/>
      <c r="AX930" s="20"/>
      <c r="AY930" s="209">
        <v>0.186</v>
      </c>
      <c r="AZ930" s="209">
        <v>0.23699999999999999</v>
      </c>
      <c r="BA930" s="209">
        <v>0.51100000000000001</v>
      </c>
      <c r="BB930" s="21">
        <f t="shared" si="142"/>
        <v>2.5</v>
      </c>
      <c r="BC930" s="61">
        <f>BD930</f>
        <v>3.360215053763441</v>
      </c>
      <c r="BD930" s="22">
        <f t="shared" si="143"/>
        <v>3.360215053763441</v>
      </c>
      <c r="BE930" s="21">
        <f>BC930-BD930</f>
        <v>0</v>
      </c>
      <c r="BF930" s="2">
        <v>2.12</v>
      </c>
      <c r="BG930" s="10">
        <v>7</v>
      </c>
      <c r="BH930" s="21">
        <f t="shared" si="144"/>
        <v>2.5000000000000005E-3</v>
      </c>
      <c r="BI930" s="22">
        <f t="shared" si="144"/>
        <v>2.5000000000000005E-3</v>
      </c>
      <c r="BJ930" s="21">
        <f>BH930-BI930</f>
        <v>0</v>
      </c>
      <c r="BK930" s="21">
        <v>7.5000000000000015E-3</v>
      </c>
      <c r="BL930" s="22">
        <v>7.5000000000000015E-3</v>
      </c>
      <c r="BM930" s="21">
        <v>0</v>
      </c>
      <c r="BN930" s="21">
        <f t="shared" si="141"/>
        <v>3.0000000000000006E-2</v>
      </c>
      <c r="BO930" s="22">
        <f t="shared" si="141"/>
        <v>3.0000000000000006E-2</v>
      </c>
      <c r="BP930" s="21">
        <f t="shared" si="141"/>
        <v>0</v>
      </c>
    </row>
    <row r="931" spans="1:68" ht="11.1" hidden="1" customHeight="1" outlineLevel="2" x14ac:dyDescent="0.2">
      <c r="A931" s="10"/>
      <c r="B931" s="18"/>
      <c r="C931" s="18"/>
      <c r="D931" s="18"/>
      <c r="E931" s="23" t="s">
        <v>831</v>
      </c>
      <c r="F931" s="208">
        <v>2.117</v>
      </c>
      <c r="G931" s="208">
        <v>1.782</v>
      </c>
      <c r="H931" s="208">
        <v>1.0649999999999999</v>
      </c>
      <c r="I931" s="239">
        <v>0.83899999999999997</v>
      </c>
      <c r="J931" s="239"/>
      <c r="K931" s="208">
        <v>0.28899999999999998</v>
      </c>
      <c r="L931" s="24"/>
      <c r="M931" s="24"/>
      <c r="N931" s="24"/>
      <c r="O931" s="208">
        <v>0.245</v>
      </c>
      <c r="P931" s="208">
        <v>0.78900000000000003</v>
      </c>
      <c r="Q931" s="208">
        <v>1.373</v>
      </c>
      <c r="R931" s="208">
        <v>2.5</v>
      </c>
      <c r="S931" s="208">
        <v>1</v>
      </c>
      <c r="T931" s="208">
        <v>1.5</v>
      </c>
      <c r="U931" s="208">
        <v>1.111</v>
      </c>
      <c r="V931" s="208">
        <v>0.55300000000000005</v>
      </c>
      <c r="W931" s="208">
        <v>0.3</v>
      </c>
      <c r="X931" s="24"/>
      <c r="Y931" s="208">
        <v>6.3E-2</v>
      </c>
      <c r="Z931" s="24"/>
      <c r="AA931" s="208">
        <v>0.17299999999999999</v>
      </c>
      <c r="AB931" s="208">
        <v>0.8</v>
      </c>
      <c r="AC931" s="208">
        <v>1.232</v>
      </c>
      <c r="AD931" s="208">
        <v>1.5169999999999999</v>
      </c>
      <c r="AE931" s="208">
        <v>2.0720000000000001</v>
      </c>
      <c r="AF931" s="208">
        <v>1.379</v>
      </c>
      <c r="AG931" s="208">
        <v>1.052</v>
      </c>
      <c r="AH931" s="208">
        <v>0.58399999999999996</v>
      </c>
      <c r="AI931" s="208">
        <v>0.41399999999999998</v>
      </c>
      <c r="AJ931" s="208">
        <v>6.3E-2</v>
      </c>
      <c r="AK931" s="24"/>
      <c r="AL931" s="24"/>
      <c r="AM931" s="24"/>
      <c r="AN931" s="208">
        <v>0.86</v>
      </c>
      <c r="AO931" s="208">
        <v>1.2629999999999999</v>
      </c>
      <c r="AP931" s="208">
        <v>1.8260000000000001</v>
      </c>
      <c r="AQ931" s="208">
        <v>1.869</v>
      </c>
      <c r="AR931" s="208">
        <v>1.569</v>
      </c>
      <c r="AS931" s="208">
        <v>1.298</v>
      </c>
      <c r="AT931" s="208">
        <v>0.72199999999999998</v>
      </c>
      <c r="AU931" s="208">
        <v>0.35399999999999998</v>
      </c>
      <c r="AV931" s="24"/>
      <c r="AW931" s="24"/>
      <c r="AX931" s="24"/>
      <c r="AY931" s="208">
        <v>0.186</v>
      </c>
      <c r="AZ931" s="208">
        <v>0.23699999999999999</v>
      </c>
      <c r="BA931" s="208">
        <v>0.51100000000000001</v>
      </c>
      <c r="BB931" s="21">
        <f t="shared" si="142"/>
        <v>2.5</v>
      </c>
      <c r="BC931" s="18"/>
      <c r="BD931" s="22">
        <f t="shared" si="143"/>
        <v>3.360215053763441</v>
      </c>
      <c r="BE931" s="21"/>
      <c r="BG931" s="10"/>
      <c r="BH931" s="21">
        <f t="shared" si="144"/>
        <v>0</v>
      </c>
      <c r="BI931" s="22">
        <f t="shared" si="144"/>
        <v>2.5000000000000005E-3</v>
      </c>
      <c r="BJ931" s="21"/>
      <c r="BK931" s="21">
        <v>0</v>
      </c>
      <c r="BL931" s="22">
        <v>7.5000000000000015E-3</v>
      </c>
      <c r="BM931" s="21"/>
      <c r="BN931" s="21">
        <f t="shared" si="141"/>
        <v>0</v>
      </c>
      <c r="BO931" s="22">
        <f t="shared" si="141"/>
        <v>3.0000000000000006E-2</v>
      </c>
      <c r="BP931" s="21">
        <f t="shared" si="141"/>
        <v>0</v>
      </c>
    </row>
    <row r="932" spans="1:68" ht="11.1" hidden="1" customHeight="1" outlineLevel="1" collapsed="1" x14ac:dyDescent="0.2">
      <c r="A932" s="10"/>
      <c r="B932" s="18"/>
      <c r="C932" s="18"/>
      <c r="D932" s="18"/>
      <c r="E932" s="19" t="s">
        <v>832</v>
      </c>
      <c r="F932" s="209">
        <v>8.9410000000000007</v>
      </c>
      <c r="G932" s="209">
        <v>4.9930000000000003</v>
      </c>
      <c r="H932" s="209">
        <v>3.4329999999999998</v>
      </c>
      <c r="I932" s="240">
        <v>3.0979999999999999</v>
      </c>
      <c r="J932" s="240"/>
      <c r="K932" s="209">
        <v>1.181</v>
      </c>
      <c r="L932" s="20"/>
      <c r="M932" s="20"/>
      <c r="N932" s="20"/>
      <c r="O932" s="20"/>
      <c r="P932" s="209">
        <v>2.641</v>
      </c>
      <c r="Q932" s="209">
        <v>2.7040000000000002</v>
      </c>
      <c r="R932" s="209">
        <v>6.6470000000000002</v>
      </c>
      <c r="S932" s="209">
        <v>5.633</v>
      </c>
      <c r="T932" s="209">
        <v>6.2080000000000002</v>
      </c>
      <c r="U932" s="209">
        <v>3.7650000000000001</v>
      </c>
      <c r="V932" s="209">
        <v>2.2559999999999998</v>
      </c>
      <c r="W932" s="209">
        <v>0.67400000000000004</v>
      </c>
      <c r="X932" s="20"/>
      <c r="Y932" s="209">
        <v>0.17299999999999999</v>
      </c>
      <c r="Z932" s="20"/>
      <c r="AA932" s="20"/>
      <c r="AB932" s="209">
        <v>2.5219999999999998</v>
      </c>
      <c r="AC932" s="209">
        <v>3.4710000000000001</v>
      </c>
      <c r="AD932" s="209">
        <v>4.165</v>
      </c>
      <c r="AE932" s="209">
        <v>6.3739999999999997</v>
      </c>
      <c r="AF932" s="209">
        <v>4.6189999999999998</v>
      </c>
      <c r="AG932" s="209">
        <v>2.4849999999999999</v>
      </c>
      <c r="AH932" s="209">
        <v>1.5049999999999999</v>
      </c>
      <c r="AI932" s="209">
        <v>1.169</v>
      </c>
      <c r="AJ932" s="209">
        <v>0.17399999999999999</v>
      </c>
      <c r="AK932" s="20"/>
      <c r="AL932" s="20"/>
      <c r="AM932" s="20"/>
      <c r="AN932" s="209">
        <v>1.91</v>
      </c>
      <c r="AO932" s="209">
        <v>3.2530000000000001</v>
      </c>
      <c r="AP932" s="209">
        <v>5.282</v>
      </c>
      <c r="AQ932" s="209">
        <v>5.0469999999999997</v>
      </c>
      <c r="AR932" s="209">
        <v>4.8360000000000003</v>
      </c>
      <c r="AS932" s="209">
        <v>3.5</v>
      </c>
      <c r="AT932" s="209">
        <v>1.6180000000000001</v>
      </c>
      <c r="AU932" s="20"/>
      <c r="AV932" s="20"/>
      <c r="AW932" s="20"/>
      <c r="AX932" s="20"/>
      <c r="AY932" s="209">
        <v>1.627</v>
      </c>
      <c r="AZ932" s="209">
        <v>2.2549999999999999</v>
      </c>
      <c r="BA932" s="209">
        <v>3.1280000000000001</v>
      </c>
      <c r="BB932" s="21">
        <f t="shared" si="142"/>
        <v>8.9410000000000007</v>
      </c>
      <c r="BC932" s="61">
        <f>BD932</f>
        <v>12.01747311827957</v>
      </c>
      <c r="BD932" s="22">
        <f t="shared" si="143"/>
        <v>12.01747311827957</v>
      </c>
      <c r="BE932" s="21">
        <f>BC932-BD932</f>
        <v>0</v>
      </c>
      <c r="BF932" s="2">
        <v>6.96</v>
      </c>
      <c r="BG932" s="10">
        <v>6</v>
      </c>
      <c r="BH932" s="21">
        <f t="shared" si="144"/>
        <v>8.9409999999999993E-3</v>
      </c>
      <c r="BI932" s="22">
        <f t="shared" si="144"/>
        <v>8.9409999999999993E-3</v>
      </c>
      <c r="BJ932" s="21">
        <f>BH932-BI932</f>
        <v>0</v>
      </c>
      <c r="BK932" s="21">
        <v>2.6823E-2</v>
      </c>
      <c r="BL932" s="22">
        <v>2.6823E-2</v>
      </c>
      <c r="BM932" s="21">
        <v>0</v>
      </c>
      <c r="BN932" s="21">
        <f t="shared" si="141"/>
        <v>0.107292</v>
      </c>
      <c r="BO932" s="22">
        <f t="shared" si="141"/>
        <v>0.107292</v>
      </c>
      <c r="BP932" s="21">
        <f t="shared" si="141"/>
        <v>0</v>
      </c>
    </row>
    <row r="933" spans="1:68" ht="11.1" hidden="1" customHeight="1" outlineLevel="2" x14ac:dyDescent="0.2">
      <c r="A933" s="10"/>
      <c r="B933" s="18"/>
      <c r="C933" s="18"/>
      <c r="D933" s="18"/>
      <c r="E933" s="23" t="s">
        <v>833</v>
      </c>
      <c r="F933" s="208">
        <v>8.9410000000000007</v>
      </c>
      <c r="G933" s="208">
        <v>4.9930000000000003</v>
      </c>
      <c r="H933" s="208">
        <v>3.4329999999999998</v>
      </c>
      <c r="I933" s="239">
        <v>3.0979999999999999</v>
      </c>
      <c r="J933" s="239"/>
      <c r="K933" s="208">
        <v>1.181</v>
      </c>
      <c r="L933" s="24"/>
      <c r="M933" s="24"/>
      <c r="N933" s="24"/>
      <c r="O933" s="24"/>
      <c r="P933" s="208">
        <v>2.641</v>
      </c>
      <c r="Q933" s="208">
        <v>2.7040000000000002</v>
      </c>
      <c r="R933" s="208">
        <v>6.6470000000000002</v>
      </c>
      <c r="S933" s="208">
        <v>5.633</v>
      </c>
      <c r="T933" s="208">
        <v>6.2080000000000002</v>
      </c>
      <c r="U933" s="208">
        <v>3.7650000000000001</v>
      </c>
      <c r="V933" s="208">
        <v>2.2559999999999998</v>
      </c>
      <c r="W933" s="208">
        <v>0.67400000000000004</v>
      </c>
      <c r="X933" s="24"/>
      <c r="Y933" s="208">
        <v>0.17299999999999999</v>
      </c>
      <c r="Z933" s="24"/>
      <c r="AA933" s="24"/>
      <c r="AB933" s="208">
        <v>2.5219999999999998</v>
      </c>
      <c r="AC933" s="208">
        <v>3.4710000000000001</v>
      </c>
      <c r="AD933" s="208">
        <v>4.165</v>
      </c>
      <c r="AE933" s="208">
        <v>6.3739999999999997</v>
      </c>
      <c r="AF933" s="208">
        <v>4.6189999999999998</v>
      </c>
      <c r="AG933" s="208">
        <v>2.4849999999999999</v>
      </c>
      <c r="AH933" s="208">
        <v>1.5049999999999999</v>
      </c>
      <c r="AI933" s="208">
        <v>1.169</v>
      </c>
      <c r="AJ933" s="208">
        <v>0.17399999999999999</v>
      </c>
      <c r="AK933" s="24"/>
      <c r="AL933" s="24"/>
      <c r="AM933" s="24"/>
      <c r="AN933" s="208">
        <v>1.91</v>
      </c>
      <c r="AO933" s="208">
        <v>3.2530000000000001</v>
      </c>
      <c r="AP933" s="208">
        <v>5.282</v>
      </c>
      <c r="AQ933" s="208">
        <v>5.0469999999999997</v>
      </c>
      <c r="AR933" s="208">
        <v>4.8360000000000003</v>
      </c>
      <c r="AS933" s="208">
        <v>3.5</v>
      </c>
      <c r="AT933" s="208">
        <v>1.6180000000000001</v>
      </c>
      <c r="AU933" s="24"/>
      <c r="AV933" s="24"/>
      <c r="AW933" s="24"/>
      <c r="AX933" s="24"/>
      <c r="AY933" s="208">
        <v>1.627</v>
      </c>
      <c r="AZ933" s="208">
        <v>2.2549999999999999</v>
      </c>
      <c r="BA933" s="208">
        <v>3.1280000000000001</v>
      </c>
      <c r="BB933" s="21">
        <f t="shared" si="142"/>
        <v>8.9410000000000007</v>
      </c>
      <c r="BC933" s="18"/>
      <c r="BD933" s="22">
        <f t="shared" si="143"/>
        <v>12.01747311827957</v>
      </c>
      <c r="BE933" s="21"/>
      <c r="BG933" s="10"/>
      <c r="BH933" s="21">
        <f t="shared" si="144"/>
        <v>0</v>
      </c>
      <c r="BI933" s="22">
        <f t="shared" si="144"/>
        <v>8.9409999999999993E-3</v>
      </c>
      <c r="BJ933" s="21"/>
      <c r="BK933" s="21">
        <v>0</v>
      </c>
      <c r="BL933" s="22">
        <v>2.6823E-2</v>
      </c>
      <c r="BM933" s="21"/>
      <c r="BN933" s="21">
        <f t="shared" si="141"/>
        <v>0</v>
      </c>
      <c r="BO933" s="22">
        <f t="shared" si="141"/>
        <v>0.107292</v>
      </c>
      <c r="BP933" s="21">
        <f t="shared" si="141"/>
        <v>0</v>
      </c>
    </row>
    <row r="934" spans="1:68" ht="11.1" hidden="1" customHeight="1" outlineLevel="1" collapsed="1" x14ac:dyDescent="0.2">
      <c r="A934" s="10"/>
      <c r="B934" s="18"/>
      <c r="C934" s="18"/>
      <c r="D934" s="18"/>
      <c r="E934" s="19" t="s">
        <v>834</v>
      </c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9">
        <v>16.154</v>
      </c>
      <c r="X934" s="20"/>
      <c r="Y934" s="209">
        <v>0.24</v>
      </c>
      <c r="Z934" s="20"/>
      <c r="AA934" s="20"/>
      <c r="AB934" s="209">
        <v>2.66</v>
      </c>
      <c r="AC934" s="209">
        <v>5.7370000000000001</v>
      </c>
      <c r="AD934" s="209">
        <v>7.8280000000000003</v>
      </c>
      <c r="AE934" s="209">
        <v>7.5860000000000003</v>
      </c>
      <c r="AF934" s="209">
        <v>6.641</v>
      </c>
      <c r="AG934" s="209">
        <v>5.5490000000000004</v>
      </c>
      <c r="AH934" s="209">
        <v>1.7549999999999999</v>
      </c>
      <c r="AI934" s="209">
        <v>0.35699999999999998</v>
      </c>
      <c r="AJ934" s="20"/>
      <c r="AK934" s="20"/>
      <c r="AL934" s="20"/>
      <c r="AM934" s="20"/>
      <c r="AN934" s="209">
        <v>1.7989999999999999</v>
      </c>
      <c r="AO934" s="209">
        <v>3.0640000000000001</v>
      </c>
      <c r="AP934" s="209">
        <v>4.6539999999999999</v>
      </c>
      <c r="AQ934" s="209">
        <v>8.3119999999999994</v>
      </c>
      <c r="AR934" s="209">
        <v>7.524</v>
      </c>
      <c r="AS934" s="209">
        <v>7.6219999999999999</v>
      </c>
      <c r="AT934" s="209">
        <v>3.5950000000000002</v>
      </c>
      <c r="AU934" s="209">
        <v>0.53500000000000003</v>
      </c>
      <c r="AV934" s="20"/>
      <c r="AW934" s="209">
        <v>0.13800000000000001</v>
      </c>
      <c r="AX934" s="209">
        <v>0.40400000000000003</v>
      </c>
      <c r="AY934" s="209">
        <v>0.51700000000000002</v>
      </c>
      <c r="AZ934" s="209">
        <v>2.3759999999999999</v>
      </c>
      <c r="BA934" s="209">
        <v>4.6159999999999997</v>
      </c>
      <c r="BB934" s="21">
        <f>BB935+BB936+BB937</f>
        <v>19.169</v>
      </c>
      <c r="BC934" s="61">
        <f>BD934</f>
        <v>25.76478494623656</v>
      </c>
      <c r="BD934" s="22">
        <f t="shared" si="143"/>
        <v>25.76478494623656</v>
      </c>
      <c r="BE934" s="21">
        <f>BC934-BD934</f>
        <v>0</v>
      </c>
      <c r="BF934" s="2">
        <v>15.21</v>
      </c>
      <c r="BG934" s="10">
        <v>6</v>
      </c>
      <c r="BH934" s="21">
        <f t="shared" si="144"/>
        <v>1.9168999999999999E-2</v>
      </c>
      <c r="BI934" s="22">
        <f t="shared" si="144"/>
        <v>1.9168999999999999E-2</v>
      </c>
      <c r="BJ934" s="21">
        <f>BH934-BI934</f>
        <v>0</v>
      </c>
      <c r="BK934" s="21">
        <v>5.7506999999999996E-2</v>
      </c>
      <c r="BL934" s="22">
        <v>5.7506999999999996E-2</v>
      </c>
      <c r="BM934" s="21">
        <v>0</v>
      </c>
      <c r="BN934" s="21">
        <f t="shared" ref="BN934:BP997" si="145">BK934*4</f>
        <v>0.23002799999999998</v>
      </c>
      <c r="BO934" s="22">
        <f t="shared" si="145"/>
        <v>0.23002799999999998</v>
      </c>
      <c r="BP934" s="21">
        <f t="shared" si="145"/>
        <v>0</v>
      </c>
    </row>
    <row r="935" spans="1:68" ht="11.1" hidden="1" customHeight="1" outlineLevel="2" x14ac:dyDescent="0.2">
      <c r="A935" s="10"/>
      <c r="B935" s="18"/>
      <c r="C935" s="18"/>
      <c r="D935" s="18"/>
      <c r="E935" s="23" t="s">
        <v>835</v>
      </c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08">
        <v>16.154</v>
      </c>
      <c r="X935" s="24"/>
      <c r="Y935" s="208">
        <v>0.24</v>
      </c>
      <c r="Z935" s="24"/>
      <c r="AA935" s="24"/>
      <c r="AB935" s="208">
        <v>2.66</v>
      </c>
      <c r="AC935" s="208">
        <v>5.7370000000000001</v>
      </c>
      <c r="AD935" s="208">
        <v>7.8280000000000003</v>
      </c>
      <c r="AE935" s="208">
        <v>7.5860000000000003</v>
      </c>
      <c r="AF935" s="208">
        <v>6.641</v>
      </c>
      <c r="AG935" s="208">
        <v>5.5490000000000004</v>
      </c>
      <c r="AH935" s="208">
        <v>1.7549999999999999</v>
      </c>
      <c r="AI935" s="208">
        <v>0.35699999999999998</v>
      </c>
      <c r="AJ935" s="24"/>
      <c r="AK935" s="24"/>
      <c r="AL935" s="24"/>
      <c r="AM935" s="24"/>
      <c r="AN935" s="208">
        <v>1.7989999999999999</v>
      </c>
      <c r="AO935" s="208">
        <v>3.0640000000000001</v>
      </c>
      <c r="AP935" s="208">
        <v>4.6539999999999999</v>
      </c>
      <c r="AQ935" s="208">
        <v>6.5670000000000002</v>
      </c>
      <c r="AR935" s="208">
        <v>5.2839999999999998</v>
      </c>
      <c r="AS935" s="208">
        <v>4.6070000000000002</v>
      </c>
      <c r="AT935" s="208">
        <v>1.7709999999999999</v>
      </c>
      <c r="AU935" s="208">
        <v>0.53500000000000003</v>
      </c>
      <c r="AV935" s="24"/>
      <c r="AW935" s="24"/>
      <c r="AX935" s="24"/>
      <c r="AY935" s="208">
        <v>0.19</v>
      </c>
      <c r="AZ935" s="208">
        <v>1.5129999999999999</v>
      </c>
      <c r="BA935" s="208">
        <v>2.9329999999999998</v>
      </c>
      <c r="BB935" s="21">
        <f t="shared" si="142"/>
        <v>16.154</v>
      </c>
      <c r="BC935" s="18"/>
      <c r="BD935" s="22">
        <f t="shared" si="143"/>
        <v>21.712365591397848</v>
      </c>
      <c r="BE935" s="21"/>
      <c r="BG935" s="10"/>
      <c r="BH935" s="21">
        <f t="shared" si="144"/>
        <v>0</v>
      </c>
      <c r="BI935" s="22">
        <f t="shared" si="144"/>
        <v>1.6153999999999995E-2</v>
      </c>
      <c r="BJ935" s="21"/>
      <c r="BK935" s="21">
        <v>0</v>
      </c>
      <c r="BL935" s="22">
        <v>4.8461999999999984E-2</v>
      </c>
      <c r="BM935" s="21"/>
      <c r="BN935" s="21">
        <f t="shared" si="145"/>
        <v>0</v>
      </c>
      <c r="BO935" s="22">
        <f t="shared" si="145"/>
        <v>0.19384799999999994</v>
      </c>
      <c r="BP935" s="21">
        <f t="shared" si="145"/>
        <v>0</v>
      </c>
    </row>
    <row r="936" spans="1:68" ht="11.1" hidden="1" customHeight="1" outlineLevel="2" x14ac:dyDescent="0.2">
      <c r="A936" s="10"/>
      <c r="B936" s="18"/>
      <c r="C936" s="18"/>
      <c r="D936" s="18"/>
      <c r="E936" s="23" t="s">
        <v>836</v>
      </c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08">
        <v>0.54600000000000004</v>
      </c>
      <c r="AR936" s="208">
        <v>0.54</v>
      </c>
      <c r="AS936" s="208">
        <v>0.83499999999999996</v>
      </c>
      <c r="AT936" s="208">
        <v>0.48399999999999999</v>
      </c>
      <c r="AU936" s="24"/>
      <c r="AV936" s="24"/>
      <c r="AW936" s="208">
        <v>0.13800000000000001</v>
      </c>
      <c r="AX936" s="208">
        <v>0.40400000000000003</v>
      </c>
      <c r="AY936" s="208">
        <v>0.317</v>
      </c>
      <c r="AZ936" s="208">
        <v>0.45</v>
      </c>
      <c r="BA936" s="208">
        <v>0.623</v>
      </c>
      <c r="BB936" s="21">
        <f t="shared" si="142"/>
        <v>0.83499999999999996</v>
      </c>
      <c r="BC936" s="18"/>
      <c r="BD936" s="22">
        <f t="shared" si="143"/>
        <v>1.1223118279569892</v>
      </c>
      <c r="BE936" s="21"/>
      <c r="BG936" s="10"/>
      <c r="BH936" s="21">
        <f t="shared" si="144"/>
        <v>0</v>
      </c>
      <c r="BI936" s="22">
        <f t="shared" si="144"/>
        <v>8.3500000000000002E-4</v>
      </c>
      <c r="BJ936" s="21"/>
      <c r="BK936" s="21">
        <v>0</v>
      </c>
      <c r="BL936" s="22">
        <v>2.5050000000000003E-3</v>
      </c>
      <c r="BM936" s="21"/>
      <c r="BN936" s="21">
        <f t="shared" si="145"/>
        <v>0</v>
      </c>
      <c r="BO936" s="22">
        <f t="shared" si="145"/>
        <v>1.0020000000000001E-2</v>
      </c>
      <c r="BP936" s="21">
        <f t="shared" si="145"/>
        <v>0</v>
      </c>
    </row>
    <row r="937" spans="1:68" ht="11.1" hidden="1" customHeight="1" outlineLevel="2" x14ac:dyDescent="0.2">
      <c r="A937" s="10"/>
      <c r="B937" s="18"/>
      <c r="C937" s="18"/>
      <c r="D937" s="18"/>
      <c r="E937" s="23" t="s">
        <v>837</v>
      </c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08">
        <v>1.1990000000000001</v>
      </c>
      <c r="AR937" s="208">
        <v>1.7</v>
      </c>
      <c r="AS937" s="208">
        <v>2.1800000000000002</v>
      </c>
      <c r="AT937" s="208">
        <v>1.34</v>
      </c>
      <c r="AU937" s="24"/>
      <c r="AV937" s="24"/>
      <c r="AW937" s="24"/>
      <c r="AX937" s="24"/>
      <c r="AY937" s="208">
        <v>0.01</v>
      </c>
      <c r="AZ937" s="208">
        <v>0.41299999999999998</v>
      </c>
      <c r="BA937" s="208">
        <v>1.06</v>
      </c>
      <c r="BB937" s="21">
        <f t="shared" si="142"/>
        <v>2.1800000000000002</v>
      </c>
      <c r="BC937" s="18"/>
      <c r="BD937" s="22">
        <f t="shared" si="143"/>
        <v>2.9301075268817205</v>
      </c>
      <c r="BE937" s="21"/>
      <c r="BG937" s="10"/>
      <c r="BH937" s="21">
        <f t="shared" si="144"/>
        <v>0</v>
      </c>
      <c r="BI937" s="22">
        <f t="shared" si="144"/>
        <v>2.1800000000000001E-3</v>
      </c>
      <c r="BJ937" s="21"/>
      <c r="BK937" s="21">
        <v>0</v>
      </c>
      <c r="BL937" s="22">
        <v>6.5400000000000007E-3</v>
      </c>
      <c r="BM937" s="21"/>
      <c r="BN937" s="21">
        <f t="shared" si="145"/>
        <v>0</v>
      </c>
      <c r="BO937" s="22">
        <f t="shared" si="145"/>
        <v>2.6160000000000003E-2</v>
      </c>
      <c r="BP937" s="21">
        <f t="shared" si="145"/>
        <v>0</v>
      </c>
    </row>
    <row r="938" spans="1:68" ht="11.1" hidden="1" customHeight="1" outlineLevel="1" collapsed="1" x14ac:dyDescent="0.2">
      <c r="A938" s="10"/>
      <c r="B938" s="18"/>
      <c r="C938" s="18"/>
      <c r="D938" s="18"/>
      <c r="E938" s="19" t="s">
        <v>838</v>
      </c>
      <c r="F938" s="209">
        <v>3.556</v>
      </c>
      <c r="G938" s="209">
        <v>2.6190000000000002</v>
      </c>
      <c r="H938" s="209">
        <v>2.34</v>
      </c>
      <c r="I938" s="240">
        <v>1.625</v>
      </c>
      <c r="J938" s="240"/>
      <c r="K938" s="209">
        <v>0.505</v>
      </c>
      <c r="L938" s="20"/>
      <c r="M938" s="20"/>
      <c r="N938" s="20"/>
      <c r="O938" s="209">
        <v>0.41899999999999998</v>
      </c>
      <c r="P938" s="209">
        <v>16.867000000000001</v>
      </c>
      <c r="Q938" s="209">
        <v>-13.521000000000001</v>
      </c>
      <c r="R938" s="209">
        <v>7.6150000000000002</v>
      </c>
      <c r="S938" s="209">
        <v>5.2359999999999998</v>
      </c>
      <c r="T938" s="209">
        <v>5.6890000000000001</v>
      </c>
      <c r="U938" s="209">
        <v>3.8940000000000001</v>
      </c>
      <c r="V938" s="209">
        <v>1.9510000000000001</v>
      </c>
      <c r="W938" s="209">
        <v>0.435</v>
      </c>
      <c r="X938" s="20"/>
      <c r="Y938" s="209">
        <v>1.6E-2</v>
      </c>
      <c r="Z938" s="20"/>
      <c r="AA938" s="209">
        <v>0.29699999999999999</v>
      </c>
      <c r="AB938" s="209">
        <v>1.9370000000000001</v>
      </c>
      <c r="AC938" s="209">
        <v>3.1320000000000001</v>
      </c>
      <c r="AD938" s="209">
        <v>5.21</v>
      </c>
      <c r="AE938" s="209">
        <v>5.101</v>
      </c>
      <c r="AF938" s="209">
        <v>4.5579999999999998</v>
      </c>
      <c r="AG938" s="209">
        <v>3.117</v>
      </c>
      <c r="AH938" s="209">
        <v>2.27</v>
      </c>
      <c r="AI938" s="209">
        <v>0.71599999999999997</v>
      </c>
      <c r="AJ938" s="209">
        <v>3.2000000000000001E-2</v>
      </c>
      <c r="AK938" s="20"/>
      <c r="AL938" s="20"/>
      <c r="AM938" s="209">
        <v>0.77100000000000002</v>
      </c>
      <c r="AN938" s="209">
        <v>1.659</v>
      </c>
      <c r="AO938" s="209">
        <v>3.6440000000000001</v>
      </c>
      <c r="AP938" s="209">
        <v>4.3490000000000002</v>
      </c>
      <c r="AQ938" s="209">
        <v>5.1369999999999996</v>
      </c>
      <c r="AR938" s="209">
        <v>4.5579999999999998</v>
      </c>
      <c r="AS938" s="209">
        <v>4.3410000000000002</v>
      </c>
      <c r="AT938" s="209">
        <v>2.1930000000000001</v>
      </c>
      <c r="AU938" s="209">
        <v>0.83899999999999997</v>
      </c>
      <c r="AV938" s="20"/>
      <c r="AW938" s="20"/>
      <c r="AX938" s="20"/>
      <c r="AY938" s="209">
        <v>0.76100000000000001</v>
      </c>
      <c r="AZ938" s="209">
        <v>1.8380000000000001</v>
      </c>
      <c r="BA938" s="209">
        <v>3.403</v>
      </c>
      <c r="BB938" s="21">
        <f>BB939+BB940+BB941</f>
        <v>19.535</v>
      </c>
      <c r="BC938" s="61">
        <f>BD938</f>
        <v>26.256720430107528</v>
      </c>
      <c r="BD938" s="22">
        <f t="shared" si="143"/>
        <v>26.256720430107528</v>
      </c>
      <c r="BE938" s="21">
        <f>BC938-BD938</f>
        <v>0</v>
      </c>
      <c r="BF938" s="2">
        <v>10.9</v>
      </c>
      <c r="BG938" s="10">
        <v>6</v>
      </c>
      <c r="BH938" s="21">
        <f t="shared" si="144"/>
        <v>1.9535000000000004E-2</v>
      </c>
      <c r="BI938" s="22">
        <f t="shared" si="144"/>
        <v>1.9535000000000004E-2</v>
      </c>
      <c r="BJ938" s="21">
        <f>BH938-BI938</f>
        <v>0</v>
      </c>
      <c r="BK938" s="21">
        <v>5.8605000000000011E-2</v>
      </c>
      <c r="BL938" s="22">
        <v>5.8605000000000011E-2</v>
      </c>
      <c r="BM938" s="21">
        <v>0</v>
      </c>
      <c r="BN938" s="21">
        <f t="shared" si="145"/>
        <v>0.23442000000000005</v>
      </c>
      <c r="BO938" s="22">
        <f t="shared" si="145"/>
        <v>0.23442000000000005</v>
      </c>
      <c r="BP938" s="21">
        <f t="shared" si="145"/>
        <v>0</v>
      </c>
    </row>
    <row r="939" spans="1:68" ht="11.1" hidden="1" customHeight="1" outlineLevel="2" x14ac:dyDescent="0.2">
      <c r="A939" s="10"/>
      <c r="B939" s="18"/>
      <c r="C939" s="18"/>
      <c r="D939" s="18"/>
      <c r="E939" s="23" t="s">
        <v>839</v>
      </c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08">
        <v>15.978999999999999</v>
      </c>
      <c r="Q939" s="208">
        <v>-15.978999999999999</v>
      </c>
      <c r="R939" s="208">
        <v>4.7489999999999997</v>
      </c>
      <c r="S939" s="208">
        <v>2.2050000000000001</v>
      </c>
      <c r="T939" s="208">
        <v>2.4340000000000002</v>
      </c>
      <c r="U939" s="208">
        <v>1.496</v>
      </c>
      <c r="V939" s="208">
        <v>0.81899999999999995</v>
      </c>
      <c r="W939" s="208">
        <v>0.40899999999999997</v>
      </c>
      <c r="X939" s="24"/>
      <c r="Y939" s="208">
        <v>0.01</v>
      </c>
      <c r="Z939" s="24"/>
      <c r="AA939" s="208">
        <v>0.29699999999999999</v>
      </c>
      <c r="AB939" s="208">
        <v>0.67800000000000005</v>
      </c>
      <c r="AC939" s="208">
        <v>1.5449999999999999</v>
      </c>
      <c r="AD939" s="208">
        <v>2.4239999999999999</v>
      </c>
      <c r="AE939" s="208">
        <v>2.3849999999999998</v>
      </c>
      <c r="AF939" s="208">
        <v>1.986</v>
      </c>
      <c r="AG939" s="208">
        <v>1.2989999999999999</v>
      </c>
      <c r="AH939" s="208">
        <v>0.86799999999999999</v>
      </c>
      <c r="AI939" s="208">
        <v>0.56499999999999995</v>
      </c>
      <c r="AJ939" s="208">
        <v>3.2000000000000001E-2</v>
      </c>
      <c r="AK939" s="24"/>
      <c r="AL939" s="24"/>
      <c r="AM939" s="208">
        <v>0.40300000000000002</v>
      </c>
      <c r="AN939" s="208">
        <v>0.72299999999999998</v>
      </c>
      <c r="AO939" s="208">
        <v>1.6879999999999999</v>
      </c>
      <c r="AP939" s="208">
        <v>2.0790000000000002</v>
      </c>
      <c r="AQ939" s="208">
        <v>2.5299999999999998</v>
      </c>
      <c r="AR939" s="208">
        <v>2.077</v>
      </c>
      <c r="AS939" s="208">
        <v>1.889</v>
      </c>
      <c r="AT939" s="208">
        <v>0.94</v>
      </c>
      <c r="AU939" s="208">
        <v>0.505</v>
      </c>
      <c r="AV939" s="24"/>
      <c r="AW939" s="24"/>
      <c r="AX939" s="24"/>
      <c r="AY939" s="208">
        <v>0.34799999999999998</v>
      </c>
      <c r="AZ939" s="208">
        <v>0.79400000000000004</v>
      </c>
      <c r="BA939" s="208">
        <v>1.512</v>
      </c>
      <c r="BB939" s="21">
        <f t="shared" si="142"/>
        <v>15.978999999999999</v>
      </c>
      <c r="BC939" s="18"/>
      <c r="BD939" s="22">
        <f t="shared" si="143"/>
        <v>21.477150537634408</v>
      </c>
      <c r="BE939" s="21"/>
      <c r="BG939" s="10"/>
      <c r="BH939" s="21">
        <f t="shared" si="144"/>
        <v>0</v>
      </c>
      <c r="BI939" s="22">
        <f t="shared" si="144"/>
        <v>1.5979E-2</v>
      </c>
      <c r="BJ939" s="21"/>
      <c r="BK939" s="21">
        <v>0</v>
      </c>
      <c r="BL939" s="22">
        <v>4.7937E-2</v>
      </c>
      <c r="BM939" s="21"/>
      <c r="BN939" s="21">
        <f t="shared" si="145"/>
        <v>0</v>
      </c>
      <c r="BO939" s="22">
        <f t="shared" si="145"/>
        <v>0.191748</v>
      </c>
      <c r="BP939" s="21">
        <f t="shared" si="145"/>
        <v>0</v>
      </c>
    </row>
    <row r="940" spans="1:68" ht="11.1" hidden="1" customHeight="1" outlineLevel="2" x14ac:dyDescent="0.2">
      <c r="A940" s="10"/>
      <c r="B940" s="18"/>
      <c r="C940" s="18"/>
      <c r="D940" s="18"/>
      <c r="E940" s="23" t="s">
        <v>840</v>
      </c>
      <c r="F940" s="208">
        <v>2.5760000000000001</v>
      </c>
      <c r="G940" s="208">
        <v>1.948</v>
      </c>
      <c r="H940" s="208">
        <v>1.8009999999999999</v>
      </c>
      <c r="I940" s="239">
        <v>1.2749999999999999</v>
      </c>
      <c r="J940" s="239"/>
      <c r="K940" s="208">
        <v>0.42</v>
      </c>
      <c r="L940" s="24"/>
      <c r="M940" s="24"/>
      <c r="N940" s="24"/>
      <c r="O940" s="208">
        <v>0.33</v>
      </c>
      <c r="P940" s="208">
        <v>0.88800000000000001</v>
      </c>
      <c r="Q940" s="208">
        <v>1.7170000000000001</v>
      </c>
      <c r="R940" s="208">
        <v>2.2320000000000002</v>
      </c>
      <c r="S940" s="208">
        <v>2.331</v>
      </c>
      <c r="T940" s="208">
        <v>2.496</v>
      </c>
      <c r="U940" s="208">
        <v>1.8680000000000001</v>
      </c>
      <c r="V940" s="208">
        <v>0.91400000000000003</v>
      </c>
      <c r="W940" s="208">
        <v>2.4E-2</v>
      </c>
      <c r="X940" s="24"/>
      <c r="Y940" s="208">
        <v>6.0000000000000001E-3</v>
      </c>
      <c r="Z940" s="24"/>
      <c r="AA940" s="24"/>
      <c r="AB940" s="208">
        <v>0.98299999999999998</v>
      </c>
      <c r="AC940" s="208">
        <v>1.143</v>
      </c>
      <c r="AD940" s="208">
        <v>2.0230000000000001</v>
      </c>
      <c r="AE940" s="208">
        <v>2.0049999999999999</v>
      </c>
      <c r="AF940" s="208">
        <v>1.923</v>
      </c>
      <c r="AG940" s="208">
        <v>1.389</v>
      </c>
      <c r="AH940" s="208">
        <v>1.107</v>
      </c>
      <c r="AI940" s="208">
        <v>0.151</v>
      </c>
      <c r="AJ940" s="24"/>
      <c r="AK940" s="24"/>
      <c r="AL940" s="24"/>
      <c r="AM940" s="208">
        <v>0.36799999999999999</v>
      </c>
      <c r="AN940" s="208">
        <v>0.72499999999999998</v>
      </c>
      <c r="AO940" s="208">
        <v>1.5029999999999999</v>
      </c>
      <c r="AP940" s="208">
        <v>1.6839999999999999</v>
      </c>
      <c r="AQ940" s="208">
        <v>1.8720000000000001</v>
      </c>
      <c r="AR940" s="208">
        <v>1.7949999999999999</v>
      </c>
      <c r="AS940" s="208">
        <v>1.7909999999999999</v>
      </c>
      <c r="AT940" s="208">
        <v>0.92</v>
      </c>
      <c r="AU940" s="208">
        <v>0.20200000000000001</v>
      </c>
      <c r="AV940" s="24"/>
      <c r="AW940" s="24"/>
      <c r="AX940" s="24"/>
      <c r="AY940" s="208">
        <v>0.37</v>
      </c>
      <c r="AZ940" s="208">
        <v>0.85399999999999998</v>
      </c>
      <c r="BA940" s="208">
        <v>1.3069999999999999</v>
      </c>
      <c r="BB940" s="21">
        <f t="shared" si="142"/>
        <v>2.5760000000000001</v>
      </c>
      <c r="BC940" s="18"/>
      <c r="BD940" s="22">
        <f t="shared" si="143"/>
        <v>3.4623655913978495</v>
      </c>
      <c r="BE940" s="21"/>
      <c r="BG940" s="10"/>
      <c r="BH940" s="21">
        <f t="shared" si="144"/>
        <v>0</v>
      </c>
      <c r="BI940" s="22">
        <f t="shared" si="144"/>
        <v>2.5760000000000002E-3</v>
      </c>
      <c r="BJ940" s="21"/>
      <c r="BK940" s="21">
        <v>0</v>
      </c>
      <c r="BL940" s="22">
        <v>7.7280000000000005E-3</v>
      </c>
      <c r="BM940" s="21"/>
      <c r="BN940" s="21">
        <f t="shared" si="145"/>
        <v>0</v>
      </c>
      <c r="BO940" s="22">
        <f t="shared" si="145"/>
        <v>3.0912000000000002E-2</v>
      </c>
      <c r="BP940" s="21">
        <f t="shared" si="145"/>
        <v>0</v>
      </c>
    </row>
    <row r="941" spans="1:68" ht="11.1" hidden="1" customHeight="1" outlineLevel="2" x14ac:dyDescent="0.2">
      <c r="A941" s="10"/>
      <c r="B941" s="18"/>
      <c r="C941" s="18"/>
      <c r="D941" s="18"/>
      <c r="E941" s="23" t="s">
        <v>841</v>
      </c>
      <c r="F941" s="208">
        <v>0.98</v>
      </c>
      <c r="G941" s="208">
        <v>0.67100000000000004</v>
      </c>
      <c r="H941" s="208">
        <v>0.53900000000000003</v>
      </c>
      <c r="I941" s="239">
        <v>0.35</v>
      </c>
      <c r="J941" s="239"/>
      <c r="K941" s="208">
        <v>8.5000000000000006E-2</v>
      </c>
      <c r="L941" s="24"/>
      <c r="M941" s="24"/>
      <c r="N941" s="24"/>
      <c r="O941" s="208">
        <v>8.8999999999999996E-2</v>
      </c>
      <c r="P941" s="24"/>
      <c r="Q941" s="208">
        <v>0.74099999999999999</v>
      </c>
      <c r="R941" s="208">
        <v>0.63400000000000001</v>
      </c>
      <c r="S941" s="208">
        <v>0.7</v>
      </c>
      <c r="T941" s="208">
        <v>0.75900000000000001</v>
      </c>
      <c r="U941" s="208">
        <v>0.53</v>
      </c>
      <c r="V941" s="208">
        <v>0.218</v>
      </c>
      <c r="W941" s="208">
        <v>2E-3</v>
      </c>
      <c r="X941" s="24"/>
      <c r="Y941" s="24"/>
      <c r="Z941" s="24"/>
      <c r="AA941" s="24"/>
      <c r="AB941" s="208">
        <v>0.27600000000000002</v>
      </c>
      <c r="AC941" s="208">
        <v>0.44400000000000001</v>
      </c>
      <c r="AD941" s="208">
        <v>0.76300000000000001</v>
      </c>
      <c r="AE941" s="208">
        <v>0.71099999999999997</v>
      </c>
      <c r="AF941" s="208">
        <v>0.64900000000000002</v>
      </c>
      <c r="AG941" s="208">
        <v>0.42899999999999999</v>
      </c>
      <c r="AH941" s="208">
        <v>0.29499999999999998</v>
      </c>
      <c r="AI941" s="24"/>
      <c r="AJ941" s="24"/>
      <c r="AK941" s="24"/>
      <c r="AL941" s="24"/>
      <c r="AM941" s="24"/>
      <c r="AN941" s="208">
        <v>0.21099999999999999</v>
      </c>
      <c r="AO941" s="208">
        <v>0.45300000000000001</v>
      </c>
      <c r="AP941" s="208">
        <v>0.58599999999999997</v>
      </c>
      <c r="AQ941" s="208">
        <v>0.73499999999999999</v>
      </c>
      <c r="AR941" s="208">
        <v>0.68600000000000005</v>
      </c>
      <c r="AS941" s="208">
        <v>0.66100000000000003</v>
      </c>
      <c r="AT941" s="208">
        <v>0.33300000000000002</v>
      </c>
      <c r="AU941" s="208">
        <v>0.13200000000000001</v>
      </c>
      <c r="AV941" s="24"/>
      <c r="AW941" s="24"/>
      <c r="AX941" s="24"/>
      <c r="AY941" s="208">
        <v>4.2999999999999997E-2</v>
      </c>
      <c r="AZ941" s="208">
        <v>0.19</v>
      </c>
      <c r="BA941" s="208">
        <v>0.58399999999999996</v>
      </c>
      <c r="BB941" s="21">
        <f t="shared" si="142"/>
        <v>0.98</v>
      </c>
      <c r="BC941" s="18"/>
      <c r="BD941" s="22">
        <f t="shared" si="143"/>
        <v>1.3172043010752688</v>
      </c>
      <c r="BE941" s="21"/>
      <c r="BG941" s="10"/>
      <c r="BH941" s="21">
        <f t="shared" si="144"/>
        <v>0</v>
      </c>
      <c r="BI941" s="22">
        <f t="shared" si="144"/>
        <v>9.7999999999999997E-4</v>
      </c>
      <c r="BJ941" s="21"/>
      <c r="BK941" s="21">
        <v>0</v>
      </c>
      <c r="BL941" s="22">
        <v>2.9399999999999999E-3</v>
      </c>
      <c r="BM941" s="21"/>
      <c r="BN941" s="21">
        <f t="shared" si="145"/>
        <v>0</v>
      </c>
      <c r="BO941" s="22">
        <f t="shared" si="145"/>
        <v>1.176E-2</v>
      </c>
      <c r="BP941" s="21">
        <f t="shared" si="145"/>
        <v>0</v>
      </c>
    </row>
    <row r="942" spans="1:68" ht="11.1" hidden="1" customHeight="1" outlineLevel="1" collapsed="1" x14ac:dyDescent="0.2">
      <c r="A942" s="10"/>
      <c r="B942" s="18"/>
      <c r="C942" s="18"/>
      <c r="D942" s="18"/>
      <c r="E942" s="19" t="s">
        <v>842</v>
      </c>
      <c r="F942" s="209">
        <v>0.5</v>
      </c>
      <c r="G942" s="209">
        <v>0.5</v>
      </c>
      <c r="H942" s="209">
        <v>0.5</v>
      </c>
      <c r="I942" s="240">
        <v>0.5</v>
      </c>
      <c r="J942" s="240"/>
      <c r="K942" s="209">
        <v>0.5</v>
      </c>
      <c r="L942" s="209">
        <v>0.5</v>
      </c>
      <c r="M942" s="20"/>
      <c r="N942" s="209">
        <v>0.3</v>
      </c>
      <c r="O942" s="20"/>
      <c r="P942" s="209">
        <v>1</v>
      </c>
      <c r="Q942" s="209">
        <v>0.5</v>
      </c>
      <c r="R942" s="209">
        <v>0.5</v>
      </c>
      <c r="S942" s="209">
        <v>0.5</v>
      </c>
      <c r="T942" s="209">
        <v>1</v>
      </c>
      <c r="U942" s="209">
        <v>0.5</v>
      </c>
      <c r="V942" s="209">
        <v>0.5</v>
      </c>
      <c r="W942" s="209">
        <v>0.5</v>
      </c>
      <c r="X942" s="209">
        <v>0.1</v>
      </c>
      <c r="Y942" s="209">
        <v>0.1</v>
      </c>
      <c r="Z942" s="20"/>
      <c r="AA942" s="209">
        <v>0.6</v>
      </c>
      <c r="AB942" s="209">
        <v>0.5</v>
      </c>
      <c r="AC942" s="209">
        <v>0.5</v>
      </c>
      <c r="AD942" s="209">
        <v>0.54</v>
      </c>
      <c r="AE942" s="209">
        <v>1.1599999999999999</v>
      </c>
      <c r="AF942" s="209">
        <v>0.6</v>
      </c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1">
        <f t="shared" si="142"/>
        <v>1.1599999999999999</v>
      </c>
      <c r="BC942" s="61">
        <f>BD942</f>
        <v>1.5591397849462365</v>
      </c>
      <c r="BD942" s="22">
        <f t="shared" si="143"/>
        <v>1.5591397849462365</v>
      </c>
      <c r="BE942" s="21">
        <f>BC942-BD942</f>
        <v>0</v>
      </c>
      <c r="BG942" s="10">
        <v>6</v>
      </c>
      <c r="BH942" s="21">
        <f t="shared" si="144"/>
        <v>1.16E-3</v>
      </c>
      <c r="BI942" s="22">
        <f t="shared" si="144"/>
        <v>1.16E-3</v>
      </c>
      <c r="BJ942" s="21">
        <f>BH942-BI942</f>
        <v>0</v>
      </c>
      <c r="BK942" s="21">
        <v>3.48E-3</v>
      </c>
      <c r="BL942" s="22">
        <v>3.48E-3</v>
      </c>
      <c r="BM942" s="21">
        <v>0</v>
      </c>
      <c r="BN942" s="21">
        <f t="shared" si="145"/>
        <v>1.392E-2</v>
      </c>
      <c r="BO942" s="22">
        <f t="shared" si="145"/>
        <v>1.392E-2</v>
      </c>
      <c r="BP942" s="21">
        <f t="shared" si="145"/>
        <v>0</v>
      </c>
    </row>
    <row r="943" spans="1:68" ht="11.1" hidden="1" customHeight="1" outlineLevel="2" x14ac:dyDescent="0.2">
      <c r="A943" s="10"/>
      <c r="B943" s="18"/>
      <c r="C943" s="18"/>
      <c r="D943" s="18"/>
      <c r="E943" s="23" t="s">
        <v>843</v>
      </c>
      <c r="F943" s="208">
        <v>0.5</v>
      </c>
      <c r="G943" s="208">
        <v>0.5</v>
      </c>
      <c r="H943" s="208">
        <v>0.5</v>
      </c>
      <c r="I943" s="239">
        <v>0.5</v>
      </c>
      <c r="J943" s="239"/>
      <c r="K943" s="208">
        <v>0.5</v>
      </c>
      <c r="L943" s="208">
        <v>0.5</v>
      </c>
      <c r="M943" s="24"/>
      <c r="N943" s="208">
        <v>0.3</v>
      </c>
      <c r="O943" s="24"/>
      <c r="P943" s="208">
        <v>1</v>
      </c>
      <c r="Q943" s="208">
        <v>0.5</v>
      </c>
      <c r="R943" s="208">
        <v>0.5</v>
      </c>
      <c r="S943" s="208">
        <v>0.5</v>
      </c>
      <c r="T943" s="208">
        <v>1</v>
      </c>
      <c r="U943" s="208">
        <v>0.5</v>
      </c>
      <c r="V943" s="208">
        <v>0.5</v>
      </c>
      <c r="W943" s="208">
        <v>0.5</v>
      </c>
      <c r="X943" s="208">
        <v>0.1</v>
      </c>
      <c r="Y943" s="208">
        <v>0.1</v>
      </c>
      <c r="Z943" s="24"/>
      <c r="AA943" s="208">
        <v>0.6</v>
      </c>
      <c r="AB943" s="208">
        <v>0.5</v>
      </c>
      <c r="AC943" s="208">
        <v>0.5</v>
      </c>
      <c r="AD943" s="208">
        <v>0.54</v>
      </c>
      <c r="AE943" s="208">
        <v>1.1599999999999999</v>
      </c>
      <c r="AF943" s="208">
        <v>0.6</v>
      </c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1">
        <f t="shared" si="142"/>
        <v>1.1599999999999999</v>
      </c>
      <c r="BC943" s="18"/>
      <c r="BD943" s="22">
        <f t="shared" si="143"/>
        <v>1.5591397849462365</v>
      </c>
      <c r="BE943" s="21"/>
      <c r="BG943" s="10"/>
      <c r="BH943" s="21">
        <f t="shared" si="144"/>
        <v>0</v>
      </c>
      <c r="BI943" s="22">
        <f t="shared" si="144"/>
        <v>1.16E-3</v>
      </c>
      <c r="BJ943" s="21"/>
      <c r="BK943" s="21">
        <v>0</v>
      </c>
      <c r="BL943" s="22">
        <v>3.48E-3</v>
      </c>
      <c r="BM943" s="21"/>
      <c r="BN943" s="21">
        <f t="shared" si="145"/>
        <v>0</v>
      </c>
      <c r="BO943" s="22">
        <f t="shared" si="145"/>
        <v>1.392E-2</v>
      </c>
      <c r="BP943" s="21">
        <f t="shared" si="145"/>
        <v>0</v>
      </c>
    </row>
    <row r="944" spans="1:68" ht="11.1" hidden="1" customHeight="1" outlineLevel="1" collapsed="1" x14ac:dyDescent="0.2">
      <c r="A944" s="10"/>
      <c r="B944" s="18"/>
      <c r="C944" s="18"/>
      <c r="D944" s="18"/>
      <c r="E944" s="19" t="s">
        <v>844</v>
      </c>
      <c r="F944" s="209">
        <v>6.1429999999999998</v>
      </c>
      <c r="G944" s="209">
        <v>4.3330000000000002</v>
      </c>
      <c r="H944" s="209">
        <v>2.9060000000000001</v>
      </c>
      <c r="I944" s="240">
        <v>2.0859999999999999</v>
      </c>
      <c r="J944" s="240"/>
      <c r="K944" s="209">
        <v>0.59499999999999997</v>
      </c>
      <c r="L944" s="20"/>
      <c r="M944" s="20"/>
      <c r="N944" s="20"/>
      <c r="O944" s="209">
        <v>0.41299999999999998</v>
      </c>
      <c r="P944" s="209">
        <v>1.752</v>
      </c>
      <c r="Q944" s="209">
        <v>3.48</v>
      </c>
      <c r="R944" s="209">
        <v>4.2629999999999999</v>
      </c>
      <c r="S944" s="209">
        <v>4.6280000000000001</v>
      </c>
      <c r="T944" s="20"/>
      <c r="U944" s="209">
        <v>7.9420000000000002</v>
      </c>
      <c r="V944" s="209">
        <v>2.0630000000000002</v>
      </c>
      <c r="W944" s="209">
        <v>0.77700000000000002</v>
      </c>
      <c r="X944" s="209">
        <v>0.11799999999999999</v>
      </c>
      <c r="Y944" s="209">
        <v>4.2999999999999997E-2</v>
      </c>
      <c r="Z944" s="20"/>
      <c r="AA944" s="20"/>
      <c r="AB944" s="209">
        <v>1.3140000000000001</v>
      </c>
      <c r="AC944" s="209">
        <v>4.141</v>
      </c>
      <c r="AD944" s="209">
        <v>5.2270000000000003</v>
      </c>
      <c r="AE944" s="209">
        <v>5.0860000000000003</v>
      </c>
      <c r="AF944" s="209">
        <v>3.8239999999999998</v>
      </c>
      <c r="AG944" s="209">
        <v>3.0219999999999998</v>
      </c>
      <c r="AH944" s="209">
        <v>1.5049999999999999</v>
      </c>
      <c r="AI944" s="209">
        <v>0.78800000000000003</v>
      </c>
      <c r="AJ944" s="209">
        <v>6.7000000000000004E-2</v>
      </c>
      <c r="AK944" s="20"/>
      <c r="AL944" s="20"/>
      <c r="AM944" s="209">
        <v>0.313</v>
      </c>
      <c r="AN944" s="209">
        <v>1.7310000000000001</v>
      </c>
      <c r="AO944" s="209">
        <v>4.1280000000000001</v>
      </c>
      <c r="AP944" s="209">
        <v>4.625</v>
      </c>
      <c r="AQ944" s="209">
        <v>4.7489999999999997</v>
      </c>
      <c r="AR944" s="209">
        <v>4.4980000000000002</v>
      </c>
      <c r="AS944" s="209">
        <v>3.0870000000000002</v>
      </c>
      <c r="AT944" s="209">
        <v>2.1309999999999998</v>
      </c>
      <c r="AU944" s="209">
        <v>1.04</v>
      </c>
      <c r="AV944" s="20"/>
      <c r="AW944" s="20"/>
      <c r="AX944" s="20"/>
      <c r="AY944" s="209">
        <v>3.0000000000000001E-3</v>
      </c>
      <c r="AZ944" s="209">
        <v>1.0720000000000001</v>
      </c>
      <c r="BA944" s="209">
        <v>2.613</v>
      </c>
      <c r="BB944" s="21">
        <f t="shared" si="142"/>
        <v>7.9420000000000002</v>
      </c>
      <c r="BC944" s="61">
        <f>BD944</f>
        <v>10.6747311827957</v>
      </c>
      <c r="BD944" s="22">
        <f t="shared" si="143"/>
        <v>10.6747311827957</v>
      </c>
      <c r="BE944" s="21">
        <f>BC944-BD944</f>
        <v>0</v>
      </c>
      <c r="BF944" s="2">
        <v>8.48</v>
      </c>
      <c r="BG944" s="10">
        <v>6</v>
      </c>
      <c r="BH944" s="21">
        <f t="shared" si="144"/>
        <v>7.9420000000000011E-3</v>
      </c>
      <c r="BI944" s="22">
        <f t="shared" si="144"/>
        <v>7.9420000000000011E-3</v>
      </c>
      <c r="BJ944" s="21">
        <f>BH944-BI944</f>
        <v>0</v>
      </c>
      <c r="BK944" s="21">
        <v>2.3826000000000003E-2</v>
      </c>
      <c r="BL944" s="22">
        <v>2.3826000000000003E-2</v>
      </c>
      <c r="BM944" s="21">
        <v>0</v>
      </c>
      <c r="BN944" s="21">
        <f t="shared" si="145"/>
        <v>9.5304000000000014E-2</v>
      </c>
      <c r="BO944" s="22">
        <f t="shared" si="145"/>
        <v>9.5304000000000014E-2</v>
      </c>
      <c r="BP944" s="21">
        <f t="shared" si="145"/>
        <v>0</v>
      </c>
    </row>
    <row r="945" spans="1:68" ht="11.1" hidden="1" customHeight="1" outlineLevel="2" x14ac:dyDescent="0.2">
      <c r="A945" s="10"/>
      <c r="B945" s="18"/>
      <c r="C945" s="18"/>
      <c r="D945" s="18"/>
      <c r="E945" s="23" t="s">
        <v>845</v>
      </c>
      <c r="F945" s="208">
        <v>6.1429999999999998</v>
      </c>
      <c r="G945" s="208">
        <v>4.3330000000000002</v>
      </c>
      <c r="H945" s="208">
        <v>2.9060000000000001</v>
      </c>
      <c r="I945" s="239">
        <v>2.0859999999999999</v>
      </c>
      <c r="J945" s="239"/>
      <c r="K945" s="208">
        <v>0.59499999999999997</v>
      </c>
      <c r="L945" s="24"/>
      <c r="M945" s="24"/>
      <c r="N945" s="24"/>
      <c r="O945" s="208">
        <v>0.41299999999999998</v>
      </c>
      <c r="P945" s="208">
        <v>1.752</v>
      </c>
      <c r="Q945" s="208">
        <v>3.48</v>
      </c>
      <c r="R945" s="208">
        <v>4.2629999999999999</v>
      </c>
      <c r="S945" s="208">
        <v>4.6280000000000001</v>
      </c>
      <c r="T945" s="24"/>
      <c r="U945" s="208">
        <v>7.9420000000000002</v>
      </c>
      <c r="V945" s="208">
        <v>2.0630000000000002</v>
      </c>
      <c r="W945" s="208">
        <v>0.77700000000000002</v>
      </c>
      <c r="X945" s="208">
        <v>0.11799999999999999</v>
      </c>
      <c r="Y945" s="208">
        <v>4.2999999999999997E-2</v>
      </c>
      <c r="Z945" s="24"/>
      <c r="AA945" s="24"/>
      <c r="AB945" s="208">
        <v>1.3140000000000001</v>
      </c>
      <c r="AC945" s="208">
        <v>4.141</v>
      </c>
      <c r="AD945" s="208">
        <v>5.2270000000000003</v>
      </c>
      <c r="AE945" s="208">
        <v>5.0860000000000003</v>
      </c>
      <c r="AF945" s="208">
        <v>3.8239999999999998</v>
      </c>
      <c r="AG945" s="208">
        <v>3.0219999999999998</v>
      </c>
      <c r="AH945" s="208">
        <v>1.5049999999999999</v>
      </c>
      <c r="AI945" s="208">
        <v>0.78800000000000003</v>
      </c>
      <c r="AJ945" s="208">
        <v>6.7000000000000004E-2</v>
      </c>
      <c r="AK945" s="24"/>
      <c r="AL945" s="24"/>
      <c r="AM945" s="208">
        <v>0.313</v>
      </c>
      <c r="AN945" s="208">
        <v>1.7310000000000001</v>
      </c>
      <c r="AO945" s="208">
        <v>4.1280000000000001</v>
      </c>
      <c r="AP945" s="208">
        <v>4.625</v>
      </c>
      <c r="AQ945" s="208">
        <v>4.7489999999999997</v>
      </c>
      <c r="AR945" s="208">
        <v>4.4980000000000002</v>
      </c>
      <c r="AS945" s="208">
        <v>3.0870000000000002</v>
      </c>
      <c r="AT945" s="208">
        <v>2.1309999999999998</v>
      </c>
      <c r="AU945" s="208">
        <v>1.04</v>
      </c>
      <c r="AV945" s="24"/>
      <c r="AW945" s="24"/>
      <c r="AX945" s="24"/>
      <c r="AY945" s="208">
        <v>3.0000000000000001E-3</v>
      </c>
      <c r="AZ945" s="208">
        <v>1.0720000000000001</v>
      </c>
      <c r="BA945" s="208">
        <v>2.613</v>
      </c>
      <c r="BB945" s="21">
        <f t="shared" si="142"/>
        <v>7.9420000000000002</v>
      </c>
      <c r="BC945" s="18"/>
      <c r="BD945" s="22">
        <f t="shared" si="143"/>
        <v>10.6747311827957</v>
      </c>
      <c r="BE945" s="21"/>
      <c r="BG945" s="10"/>
      <c r="BH945" s="21">
        <f t="shared" si="144"/>
        <v>0</v>
      </c>
      <c r="BI945" s="22">
        <f t="shared" si="144"/>
        <v>7.9420000000000011E-3</v>
      </c>
      <c r="BJ945" s="21"/>
      <c r="BK945" s="21">
        <v>0</v>
      </c>
      <c r="BL945" s="22">
        <v>2.3826000000000003E-2</v>
      </c>
      <c r="BM945" s="21"/>
      <c r="BN945" s="21">
        <f t="shared" si="145"/>
        <v>0</v>
      </c>
      <c r="BO945" s="22">
        <f t="shared" si="145"/>
        <v>9.5304000000000014E-2</v>
      </c>
      <c r="BP945" s="21">
        <f t="shared" si="145"/>
        <v>0</v>
      </c>
    </row>
    <row r="946" spans="1:68" ht="11.1" hidden="1" customHeight="1" outlineLevel="1" collapsed="1" x14ac:dyDescent="0.2">
      <c r="A946" s="10"/>
      <c r="B946" s="18"/>
      <c r="C946" s="18"/>
      <c r="D946" s="18"/>
      <c r="E946" s="19" t="s">
        <v>846</v>
      </c>
      <c r="F946" s="209">
        <v>0.91700000000000004</v>
      </c>
      <c r="G946" s="209">
        <v>0.71</v>
      </c>
      <c r="H946" s="209">
        <v>0.42</v>
      </c>
      <c r="I946" s="240">
        <v>0.307</v>
      </c>
      <c r="J946" s="240"/>
      <c r="K946" s="209">
        <v>6.5000000000000002E-2</v>
      </c>
      <c r="L946" s="20"/>
      <c r="M946" s="20"/>
      <c r="N946" s="20"/>
      <c r="O946" s="20"/>
      <c r="P946" s="209">
        <v>2.2360000000000002</v>
      </c>
      <c r="Q946" s="209">
        <v>0.68899999999999995</v>
      </c>
      <c r="R946" s="209">
        <v>1.131</v>
      </c>
      <c r="S946" s="209">
        <v>1.1619999999999999</v>
      </c>
      <c r="T946" s="209">
        <v>1.464</v>
      </c>
      <c r="U946" s="209">
        <v>0.70299999999999996</v>
      </c>
      <c r="V946" s="209">
        <v>0.24099999999999999</v>
      </c>
      <c r="W946" s="209">
        <v>8.5000000000000006E-2</v>
      </c>
      <c r="X946" s="20"/>
      <c r="Y946" s="20"/>
      <c r="Z946" s="20"/>
      <c r="AA946" s="209">
        <v>7.9000000000000001E-2</v>
      </c>
      <c r="AB946" s="209">
        <v>0.24299999999999999</v>
      </c>
      <c r="AC946" s="209">
        <v>0.79300000000000004</v>
      </c>
      <c r="AD946" s="209">
        <v>1.337</v>
      </c>
      <c r="AE946" s="209">
        <v>1.488</v>
      </c>
      <c r="AF946" s="209">
        <v>1.1220000000000001</v>
      </c>
      <c r="AG946" s="209">
        <v>0.59099999999999997</v>
      </c>
      <c r="AH946" s="209">
        <v>0.21</v>
      </c>
      <c r="AI946" s="209">
        <v>0.13900000000000001</v>
      </c>
      <c r="AJ946" s="20"/>
      <c r="AK946" s="20"/>
      <c r="AL946" s="20"/>
      <c r="AM946" s="209">
        <v>6.4000000000000001E-2</v>
      </c>
      <c r="AN946" s="209">
        <v>0.30499999999999999</v>
      </c>
      <c r="AO946" s="209">
        <v>0.93600000000000005</v>
      </c>
      <c r="AP946" s="209">
        <v>1.794</v>
      </c>
      <c r="AQ946" s="209">
        <v>1.6339999999999999</v>
      </c>
      <c r="AR946" s="209">
        <v>1.8939999999999999</v>
      </c>
      <c r="AS946" s="209">
        <v>0.93100000000000005</v>
      </c>
      <c r="AT946" s="209">
        <v>0.19900000000000001</v>
      </c>
      <c r="AU946" s="209">
        <v>0.248</v>
      </c>
      <c r="AV946" s="20"/>
      <c r="AW946" s="20"/>
      <c r="AX946" s="20"/>
      <c r="AY946" s="20"/>
      <c r="AZ946" s="209">
        <v>0.161</v>
      </c>
      <c r="BA946" s="209">
        <v>0.69499999999999995</v>
      </c>
      <c r="BB946" s="21">
        <f>BB947+BB948</f>
        <v>2.9780000000000002</v>
      </c>
      <c r="BC946" s="18">
        <v>7.62</v>
      </c>
      <c r="BD946" s="22">
        <f t="shared" si="143"/>
        <v>4.002688172043011</v>
      </c>
      <c r="BE946" s="21">
        <f>BC946-BD946</f>
        <v>3.6173118279569891</v>
      </c>
      <c r="BF946" s="2">
        <v>7.62</v>
      </c>
      <c r="BG946" s="10">
        <v>6</v>
      </c>
      <c r="BH946" s="21">
        <f t="shared" si="144"/>
        <v>5.6692799999999996E-3</v>
      </c>
      <c r="BI946" s="22">
        <f t="shared" si="144"/>
        <v>2.9780000000000002E-3</v>
      </c>
      <c r="BJ946" s="21">
        <f>BH946-BI946</f>
        <v>2.6912799999999995E-3</v>
      </c>
      <c r="BK946" s="21">
        <v>1.700784E-2</v>
      </c>
      <c r="BL946" s="22">
        <v>8.934000000000001E-3</v>
      </c>
      <c r="BM946" s="21">
        <v>8.0738399999999988E-3</v>
      </c>
      <c r="BN946" s="21">
        <f t="shared" si="145"/>
        <v>6.8031359999999999E-2</v>
      </c>
      <c r="BO946" s="22">
        <f t="shared" si="145"/>
        <v>3.5736000000000004E-2</v>
      </c>
      <c r="BP946" s="21">
        <f t="shared" si="145"/>
        <v>3.2295359999999995E-2</v>
      </c>
    </row>
    <row r="947" spans="1:68" ht="11.1" hidden="1" customHeight="1" outlineLevel="2" x14ac:dyDescent="0.2">
      <c r="A947" s="10"/>
      <c r="B947" s="18"/>
      <c r="C947" s="18"/>
      <c r="D947" s="18"/>
      <c r="E947" s="23" t="s">
        <v>847</v>
      </c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08">
        <v>1.9990000000000001</v>
      </c>
      <c r="Q947" s="208">
        <v>0.248</v>
      </c>
      <c r="R947" s="208">
        <v>0.46600000000000003</v>
      </c>
      <c r="S947" s="208">
        <v>0.48399999999999999</v>
      </c>
      <c r="T947" s="208">
        <v>0.58299999999999996</v>
      </c>
      <c r="U947" s="208">
        <v>0.245</v>
      </c>
      <c r="V947" s="208">
        <v>2.5999999999999999E-2</v>
      </c>
      <c r="W947" s="24"/>
      <c r="X947" s="24"/>
      <c r="Y947" s="24"/>
      <c r="Z947" s="24"/>
      <c r="AA947" s="24"/>
      <c r="AB947" s="208">
        <v>1.9E-2</v>
      </c>
      <c r="AC947" s="208">
        <v>0.23599999999999999</v>
      </c>
      <c r="AD947" s="208">
        <v>0.51900000000000002</v>
      </c>
      <c r="AE947" s="208">
        <v>0.50900000000000001</v>
      </c>
      <c r="AF947" s="208">
        <v>0.34799999999999998</v>
      </c>
      <c r="AG947" s="208">
        <v>0.16</v>
      </c>
      <c r="AH947" s="208">
        <v>2E-3</v>
      </c>
      <c r="AI947" s="24"/>
      <c r="AJ947" s="24"/>
      <c r="AK947" s="24"/>
      <c r="AL947" s="24"/>
      <c r="AM947" s="24"/>
      <c r="AN947" s="208">
        <v>0.108</v>
      </c>
      <c r="AO947" s="208">
        <v>0.46300000000000002</v>
      </c>
      <c r="AP947" s="208">
        <v>0.96599999999999997</v>
      </c>
      <c r="AQ947" s="208">
        <v>0.86099999999999999</v>
      </c>
      <c r="AR947" s="208">
        <v>0.92600000000000005</v>
      </c>
      <c r="AS947" s="208">
        <v>0.438</v>
      </c>
      <c r="AT947" s="208">
        <v>1.2999999999999999E-2</v>
      </c>
      <c r="AU947" s="208">
        <v>0.1</v>
      </c>
      <c r="AV947" s="24"/>
      <c r="AW947" s="24"/>
      <c r="AX947" s="24"/>
      <c r="AY947" s="24"/>
      <c r="AZ947" s="208">
        <v>4.2000000000000003E-2</v>
      </c>
      <c r="BA947" s="208">
        <v>0.26200000000000001</v>
      </c>
      <c r="BB947" s="21">
        <f t="shared" si="142"/>
        <v>1.9990000000000001</v>
      </c>
      <c r="BC947" s="18"/>
      <c r="BD947" s="22">
        <f t="shared" si="143"/>
        <v>2.6868279569892475</v>
      </c>
      <c r="BE947" s="21"/>
      <c r="BG947" s="10"/>
      <c r="BH947" s="21">
        <f t="shared" si="144"/>
        <v>0</v>
      </c>
      <c r="BI947" s="22">
        <f t="shared" si="144"/>
        <v>1.9989999999999999E-3</v>
      </c>
      <c r="BJ947" s="21"/>
      <c r="BK947" s="21">
        <v>0</v>
      </c>
      <c r="BL947" s="22">
        <v>5.9969999999999997E-3</v>
      </c>
      <c r="BM947" s="21"/>
      <c r="BN947" s="21">
        <f t="shared" si="145"/>
        <v>0</v>
      </c>
      <c r="BO947" s="22">
        <f t="shared" si="145"/>
        <v>2.3987999999999999E-2</v>
      </c>
      <c r="BP947" s="21">
        <f t="shared" si="145"/>
        <v>0</v>
      </c>
    </row>
    <row r="948" spans="1:68" ht="11.1" hidden="1" customHeight="1" outlineLevel="2" x14ac:dyDescent="0.2">
      <c r="A948" s="10"/>
      <c r="B948" s="18"/>
      <c r="C948" s="18"/>
      <c r="D948" s="18"/>
      <c r="E948" s="23" t="s">
        <v>848</v>
      </c>
      <c r="F948" s="208">
        <v>0.91700000000000004</v>
      </c>
      <c r="G948" s="208">
        <v>0.71</v>
      </c>
      <c r="H948" s="208">
        <v>0.42</v>
      </c>
      <c r="I948" s="239">
        <v>0.307</v>
      </c>
      <c r="J948" s="239"/>
      <c r="K948" s="208">
        <v>6.5000000000000002E-2</v>
      </c>
      <c r="L948" s="24"/>
      <c r="M948" s="24"/>
      <c r="N948" s="24"/>
      <c r="O948" s="24"/>
      <c r="P948" s="208">
        <v>0.23699999999999999</v>
      </c>
      <c r="Q948" s="208">
        <v>0.441</v>
      </c>
      <c r="R948" s="208">
        <v>0.66500000000000004</v>
      </c>
      <c r="S948" s="208">
        <v>0.67800000000000005</v>
      </c>
      <c r="T948" s="208">
        <v>0.88100000000000001</v>
      </c>
      <c r="U948" s="208">
        <v>0.45800000000000002</v>
      </c>
      <c r="V948" s="208">
        <v>0.215</v>
      </c>
      <c r="W948" s="208">
        <v>8.5000000000000006E-2</v>
      </c>
      <c r="X948" s="24"/>
      <c r="Y948" s="24"/>
      <c r="Z948" s="24"/>
      <c r="AA948" s="208">
        <v>7.9000000000000001E-2</v>
      </c>
      <c r="AB948" s="208">
        <v>0.224</v>
      </c>
      <c r="AC948" s="208">
        <v>0.55700000000000005</v>
      </c>
      <c r="AD948" s="208">
        <v>0.81799999999999995</v>
      </c>
      <c r="AE948" s="208">
        <v>0.97899999999999998</v>
      </c>
      <c r="AF948" s="208">
        <v>0.77400000000000002</v>
      </c>
      <c r="AG948" s="208">
        <v>0.43099999999999999</v>
      </c>
      <c r="AH948" s="208">
        <v>0.20799999999999999</v>
      </c>
      <c r="AI948" s="208">
        <v>0.13900000000000001</v>
      </c>
      <c r="AJ948" s="24"/>
      <c r="AK948" s="24"/>
      <c r="AL948" s="24"/>
      <c r="AM948" s="208">
        <v>6.4000000000000001E-2</v>
      </c>
      <c r="AN948" s="208">
        <v>0.19700000000000001</v>
      </c>
      <c r="AO948" s="208">
        <v>0.47299999999999998</v>
      </c>
      <c r="AP948" s="208">
        <v>0.82799999999999996</v>
      </c>
      <c r="AQ948" s="208">
        <v>0.77300000000000002</v>
      </c>
      <c r="AR948" s="208">
        <v>0.96799999999999997</v>
      </c>
      <c r="AS948" s="208">
        <v>0.49299999999999999</v>
      </c>
      <c r="AT948" s="208">
        <v>0.186</v>
      </c>
      <c r="AU948" s="208">
        <v>0.14799999999999999</v>
      </c>
      <c r="AV948" s="24"/>
      <c r="AW948" s="24"/>
      <c r="AX948" s="24"/>
      <c r="AY948" s="24"/>
      <c r="AZ948" s="208">
        <v>0.11899999999999999</v>
      </c>
      <c r="BA948" s="208">
        <v>0.433</v>
      </c>
      <c r="BB948" s="21">
        <f t="shared" si="142"/>
        <v>0.97899999999999998</v>
      </c>
      <c r="BC948" s="18"/>
      <c r="BD948" s="22">
        <f t="shared" si="143"/>
        <v>1.3158602150537633</v>
      </c>
      <c r="BE948" s="21"/>
      <c r="BG948" s="10"/>
      <c r="BH948" s="21">
        <f t="shared" si="144"/>
        <v>0</v>
      </c>
      <c r="BI948" s="22">
        <f t="shared" si="144"/>
        <v>9.7899999999999984E-4</v>
      </c>
      <c r="BJ948" s="21"/>
      <c r="BK948" s="21">
        <v>0</v>
      </c>
      <c r="BL948" s="22">
        <v>2.9369999999999995E-3</v>
      </c>
      <c r="BM948" s="21"/>
      <c r="BN948" s="21">
        <f t="shared" si="145"/>
        <v>0</v>
      </c>
      <c r="BO948" s="22">
        <f t="shared" si="145"/>
        <v>1.1747999999999998E-2</v>
      </c>
      <c r="BP948" s="21">
        <f t="shared" si="145"/>
        <v>0</v>
      </c>
    </row>
    <row r="949" spans="1:68" ht="11.1" customHeight="1" outlineLevel="1" collapsed="1" x14ac:dyDescent="0.2">
      <c r="A949" s="10"/>
      <c r="B949" s="18"/>
      <c r="C949" s="18"/>
      <c r="D949" s="18"/>
      <c r="E949" s="19" t="s">
        <v>849</v>
      </c>
      <c r="F949" s="209">
        <v>0.56599999999999995</v>
      </c>
      <c r="G949" s="209">
        <v>0.49</v>
      </c>
      <c r="H949" s="209">
        <v>0.34399999999999997</v>
      </c>
      <c r="I949" s="240">
        <v>0.30299999999999999</v>
      </c>
      <c r="J949" s="240"/>
      <c r="K949" s="209">
        <v>0.189</v>
      </c>
      <c r="L949" s="20"/>
      <c r="M949" s="20"/>
      <c r="N949" s="20"/>
      <c r="O949" s="20"/>
      <c r="P949" s="209">
        <v>0.25</v>
      </c>
      <c r="Q949" s="209">
        <v>0.66600000000000004</v>
      </c>
      <c r="R949" s="209">
        <v>0.7</v>
      </c>
      <c r="S949" s="209">
        <v>0.23200000000000001</v>
      </c>
      <c r="T949" s="209">
        <v>0.83399999999999996</v>
      </c>
      <c r="U949" s="209">
        <v>0.58699999999999997</v>
      </c>
      <c r="V949" s="209">
        <v>0.44900000000000001</v>
      </c>
      <c r="W949" s="209">
        <v>0.313</v>
      </c>
      <c r="X949" s="209">
        <v>4.9000000000000002E-2</v>
      </c>
      <c r="Y949" s="20"/>
      <c r="Z949" s="20"/>
      <c r="AA949" s="20"/>
      <c r="AB949" s="209">
        <v>0.59099999999999997</v>
      </c>
      <c r="AC949" s="209">
        <v>0.64</v>
      </c>
      <c r="AD949" s="209">
        <v>1.002</v>
      </c>
      <c r="AE949" s="209">
        <v>1.159</v>
      </c>
      <c r="AF949" s="209">
        <v>0.83299999999999996</v>
      </c>
      <c r="AG949" s="209">
        <v>0.61199999999999999</v>
      </c>
      <c r="AH949" s="209">
        <v>0.496</v>
      </c>
      <c r="AI949" s="209">
        <v>0.47599999999999998</v>
      </c>
      <c r="AJ949" s="20"/>
      <c r="AK949" s="20"/>
      <c r="AL949" s="20"/>
      <c r="AM949" s="209">
        <v>0.191</v>
      </c>
      <c r="AN949" s="209">
        <v>0.49399999999999999</v>
      </c>
      <c r="AO949" s="209">
        <v>0.55100000000000005</v>
      </c>
      <c r="AP949" s="209">
        <v>0.85199999999999998</v>
      </c>
      <c r="AQ949" s="209">
        <v>0.745</v>
      </c>
      <c r="AR949" s="209">
        <v>0.81299999999999994</v>
      </c>
      <c r="AS949" s="209">
        <v>0.44700000000000001</v>
      </c>
      <c r="AT949" s="209">
        <v>0.27500000000000002</v>
      </c>
      <c r="AU949" s="209">
        <v>0.312</v>
      </c>
      <c r="AV949" s="209">
        <v>3.1E-2</v>
      </c>
      <c r="AW949" s="20"/>
      <c r="AX949" s="20"/>
      <c r="AY949" s="209">
        <v>0.109</v>
      </c>
      <c r="AZ949" s="209">
        <v>0.28199999999999997</v>
      </c>
      <c r="BA949" s="209">
        <v>0.51600000000000001</v>
      </c>
      <c r="BB949" s="21">
        <f t="shared" si="142"/>
        <v>1.159</v>
      </c>
      <c r="BC949" s="18">
        <v>4.5999999999999996</v>
      </c>
      <c r="BD949" s="22">
        <f t="shared" si="143"/>
        <v>1.5577956989247312</v>
      </c>
      <c r="BE949" s="21">
        <f>BC949-BD949</f>
        <v>3.0422043010752686</v>
      </c>
      <c r="BF949" s="2">
        <v>4.5999999999999996</v>
      </c>
      <c r="BG949" s="10">
        <v>7</v>
      </c>
      <c r="BH949" s="21">
        <f t="shared" si="144"/>
        <v>3.4223999999999995E-3</v>
      </c>
      <c r="BI949" s="22">
        <f t="shared" si="144"/>
        <v>1.1590000000000001E-3</v>
      </c>
      <c r="BJ949" s="21">
        <f>BH949-BI949</f>
        <v>2.2633999999999996E-3</v>
      </c>
      <c r="BK949" s="21">
        <v>1.0267199999999999E-2</v>
      </c>
      <c r="BL949" s="22">
        <v>3.4770000000000001E-3</v>
      </c>
      <c r="BM949" s="21">
        <v>6.7901999999999988E-3</v>
      </c>
      <c r="BN949" s="21">
        <f t="shared" si="145"/>
        <v>4.1068799999999996E-2</v>
      </c>
      <c r="BO949" s="22">
        <f t="shared" si="145"/>
        <v>1.3908E-2</v>
      </c>
      <c r="BP949" s="21">
        <f t="shared" si="145"/>
        <v>2.7160799999999995E-2</v>
      </c>
    </row>
    <row r="950" spans="1:68" ht="11.1" hidden="1" customHeight="1" outlineLevel="2" x14ac:dyDescent="0.2">
      <c r="A950" s="10"/>
      <c r="B950" s="18"/>
      <c r="C950" s="18"/>
      <c r="D950" s="18"/>
      <c r="E950" s="23" t="s">
        <v>850</v>
      </c>
      <c r="F950" s="208">
        <v>0.56599999999999995</v>
      </c>
      <c r="G950" s="208">
        <v>0.49</v>
      </c>
      <c r="H950" s="208">
        <v>0.34399999999999997</v>
      </c>
      <c r="I950" s="239">
        <v>0.30299999999999999</v>
      </c>
      <c r="J950" s="239"/>
      <c r="K950" s="208">
        <v>0.189</v>
      </c>
      <c r="L950" s="24"/>
      <c r="M950" s="24"/>
      <c r="N950" s="24"/>
      <c r="O950" s="24"/>
      <c r="P950" s="208">
        <v>0.25</v>
      </c>
      <c r="Q950" s="208">
        <v>0.66600000000000004</v>
      </c>
      <c r="R950" s="208">
        <v>0.7</v>
      </c>
      <c r="S950" s="208">
        <v>0.23200000000000001</v>
      </c>
      <c r="T950" s="208">
        <v>0.83399999999999996</v>
      </c>
      <c r="U950" s="208">
        <v>0.58699999999999997</v>
      </c>
      <c r="V950" s="208">
        <v>0.44900000000000001</v>
      </c>
      <c r="W950" s="208">
        <v>0.313</v>
      </c>
      <c r="X950" s="208">
        <v>4.9000000000000002E-2</v>
      </c>
      <c r="Y950" s="24"/>
      <c r="Z950" s="24"/>
      <c r="AA950" s="24"/>
      <c r="AB950" s="208">
        <v>0.59099999999999997</v>
      </c>
      <c r="AC950" s="208">
        <v>0.64</v>
      </c>
      <c r="AD950" s="208">
        <v>1.002</v>
      </c>
      <c r="AE950" s="208">
        <v>1.159</v>
      </c>
      <c r="AF950" s="208">
        <v>0.83299999999999996</v>
      </c>
      <c r="AG950" s="208">
        <v>0.61199999999999999</v>
      </c>
      <c r="AH950" s="208">
        <v>0.496</v>
      </c>
      <c r="AI950" s="208">
        <v>0.47599999999999998</v>
      </c>
      <c r="AJ950" s="24"/>
      <c r="AK950" s="24"/>
      <c r="AL950" s="24"/>
      <c r="AM950" s="208">
        <v>0.191</v>
      </c>
      <c r="AN950" s="208">
        <v>0.49399999999999999</v>
      </c>
      <c r="AO950" s="208">
        <v>0.55100000000000005</v>
      </c>
      <c r="AP950" s="208">
        <v>0.85199999999999998</v>
      </c>
      <c r="AQ950" s="208">
        <v>0.745</v>
      </c>
      <c r="AR950" s="208">
        <v>0.81299999999999994</v>
      </c>
      <c r="AS950" s="208">
        <v>0.44700000000000001</v>
      </c>
      <c r="AT950" s="208">
        <v>0.27500000000000002</v>
      </c>
      <c r="AU950" s="208">
        <v>0.312</v>
      </c>
      <c r="AV950" s="208">
        <v>3.1E-2</v>
      </c>
      <c r="AW950" s="24"/>
      <c r="AX950" s="24"/>
      <c r="AY950" s="208">
        <v>0.109</v>
      </c>
      <c r="AZ950" s="208">
        <v>0.28199999999999997</v>
      </c>
      <c r="BA950" s="208">
        <v>0.51600000000000001</v>
      </c>
      <c r="BB950" s="21">
        <f t="shared" ref="BB950:BB989" si="146">MAX(F950:BA950)</f>
        <v>1.159</v>
      </c>
      <c r="BC950" s="18"/>
      <c r="BD950" s="22">
        <f t="shared" si="143"/>
        <v>1.5577956989247312</v>
      </c>
      <c r="BE950" s="21"/>
      <c r="BG950" s="10"/>
      <c r="BH950" s="21">
        <f t="shared" si="144"/>
        <v>0</v>
      </c>
      <c r="BI950" s="22">
        <f t="shared" si="144"/>
        <v>1.1590000000000001E-3</v>
      </c>
      <c r="BJ950" s="21"/>
      <c r="BK950" s="21">
        <v>0</v>
      </c>
      <c r="BL950" s="22">
        <v>3.4770000000000001E-3</v>
      </c>
      <c r="BM950" s="21"/>
      <c r="BN950" s="21">
        <f t="shared" si="145"/>
        <v>0</v>
      </c>
      <c r="BO950" s="22">
        <f t="shared" si="145"/>
        <v>1.3908E-2</v>
      </c>
      <c r="BP950" s="21">
        <f t="shared" si="145"/>
        <v>0</v>
      </c>
    </row>
    <row r="951" spans="1:68" ht="11.1" hidden="1" customHeight="1" outlineLevel="1" collapsed="1" x14ac:dyDescent="0.2">
      <c r="A951" s="10"/>
      <c r="B951" s="18"/>
      <c r="C951" s="18"/>
      <c r="D951" s="18"/>
      <c r="E951" s="19" t="s">
        <v>851</v>
      </c>
      <c r="F951" s="209">
        <v>2.4</v>
      </c>
      <c r="G951" s="209">
        <v>1.8</v>
      </c>
      <c r="H951" s="209">
        <v>1.6</v>
      </c>
      <c r="I951" s="240">
        <v>1</v>
      </c>
      <c r="J951" s="240"/>
      <c r="K951" s="209">
        <v>0.5</v>
      </c>
      <c r="L951" s="209">
        <v>0.3</v>
      </c>
      <c r="M951" s="20"/>
      <c r="N951" s="20"/>
      <c r="O951" s="209">
        <v>0.5</v>
      </c>
      <c r="P951" s="209">
        <v>0.9</v>
      </c>
      <c r="Q951" s="209">
        <v>1.5</v>
      </c>
      <c r="R951" s="209">
        <v>1.9</v>
      </c>
      <c r="S951" s="209">
        <v>1.5</v>
      </c>
      <c r="T951" s="209">
        <v>3.4</v>
      </c>
      <c r="U951" s="209">
        <v>1.7</v>
      </c>
      <c r="V951" s="209">
        <v>0.8</v>
      </c>
      <c r="W951" s="209">
        <v>0.5</v>
      </c>
      <c r="X951" s="209">
        <v>0.1</v>
      </c>
      <c r="Y951" s="209">
        <v>0.1</v>
      </c>
      <c r="Z951" s="20"/>
      <c r="AA951" s="20"/>
      <c r="AB951" s="209">
        <v>0.9</v>
      </c>
      <c r="AC951" s="209">
        <v>1.5</v>
      </c>
      <c r="AD951" s="209">
        <v>2.3250000000000002</v>
      </c>
      <c r="AE951" s="209">
        <v>2.5750000000000002</v>
      </c>
      <c r="AF951" s="209">
        <v>2</v>
      </c>
      <c r="AG951" s="209">
        <v>1.4790000000000001</v>
      </c>
      <c r="AH951" s="209">
        <v>0.57599999999999996</v>
      </c>
      <c r="AI951" s="209">
        <v>0.54500000000000004</v>
      </c>
      <c r="AJ951" s="209">
        <v>0.18099999999999999</v>
      </c>
      <c r="AK951" s="20"/>
      <c r="AL951" s="209">
        <v>9.9000000000000005E-2</v>
      </c>
      <c r="AM951" s="209">
        <v>0.32</v>
      </c>
      <c r="AN951" s="209">
        <v>0.9</v>
      </c>
      <c r="AO951" s="209">
        <v>1.7</v>
      </c>
      <c r="AP951" s="209">
        <v>2.3069999999999999</v>
      </c>
      <c r="AQ951" s="209">
        <v>2.7930000000000001</v>
      </c>
      <c r="AR951" s="209">
        <v>2.4500000000000002</v>
      </c>
      <c r="AS951" s="209">
        <v>2.0049999999999999</v>
      </c>
      <c r="AT951" s="209">
        <v>0.755</v>
      </c>
      <c r="AU951" s="209">
        <v>0.53200000000000003</v>
      </c>
      <c r="AV951" s="20"/>
      <c r="AW951" s="20"/>
      <c r="AX951" s="20"/>
      <c r="AY951" s="20"/>
      <c r="AZ951" s="20"/>
      <c r="BA951" s="20"/>
      <c r="BB951" s="21">
        <f t="shared" si="146"/>
        <v>3.4</v>
      </c>
      <c r="BC951" s="61">
        <f>BD951</f>
        <v>4.56989247311828</v>
      </c>
      <c r="BD951" s="22">
        <f t="shared" si="143"/>
        <v>4.56989247311828</v>
      </c>
      <c r="BE951" s="21">
        <f>BC951-BD951</f>
        <v>0</v>
      </c>
      <c r="BF951" s="2">
        <v>4.4000000000000004</v>
      </c>
      <c r="BG951" s="10">
        <v>6</v>
      </c>
      <c r="BH951" s="21">
        <f t="shared" si="144"/>
        <v>3.4000000000000002E-3</v>
      </c>
      <c r="BI951" s="22">
        <f t="shared" si="144"/>
        <v>3.4000000000000002E-3</v>
      </c>
      <c r="BJ951" s="21">
        <f>BH951-BI951</f>
        <v>0</v>
      </c>
      <c r="BK951" s="21">
        <v>1.0200000000000001E-2</v>
      </c>
      <c r="BL951" s="22">
        <v>1.0200000000000001E-2</v>
      </c>
      <c r="BM951" s="21">
        <v>0</v>
      </c>
      <c r="BN951" s="21">
        <f t="shared" si="145"/>
        <v>4.0800000000000003E-2</v>
      </c>
      <c r="BO951" s="22">
        <f t="shared" si="145"/>
        <v>4.0800000000000003E-2</v>
      </c>
      <c r="BP951" s="21">
        <f t="shared" si="145"/>
        <v>0</v>
      </c>
    </row>
    <row r="952" spans="1:68" ht="11.1" hidden="1" customHeight="1" outlineLevel="2" x14ac:dyDescent="0.2">
      <c r="A952" s="10"/>
      <c r="B952" s="18"/>
      <c r="C952" s="18"/>
      <c r="D952" s="18"/>
      <c r="E952" s="23" t="s">
        <v>852</v>
      </c>
      <c r="F952" s="208">
        <v>2.4</v>
      </c>
      <c r="G952" s="208">
        <v>1.8</v>
      </c>
      <c r="H952" s="208">
        <v>1.6</v>
      </c>
      <c r="I952" s="239">
        <v>1</v>
      </c>
      <c r="J952" s="239"/>
      <c r="K952" s="208">
        <v>0.5</v>
      </c>
      <c r="L952" s="208">
        <v>0.3</v>
      </c>
      <c r="M952" s="24"/>
      <c r="N952" s="24"/>
      <c r="O952" s="208">
        <v>0.5</v>
      </c>
      <c r="P952" s="208">
        <v>0.9</v>
      </c>
      <c r="Q952" s="208">
        <v>1.5</v>
      </c>
      <c r="R952" s="208">
        <v>1.9</v>
      </c>
      <c r="S952" s="208">
        <v>1.5</v>
      </c>
      <c r="T952" s="208">
        <v>3.4</v>
      </c>
      <c r="U952" s="208">
        <v>1.7</v>
      </c>
      <c r="V952" s="208">
        <v>0.8</v>
      </c>
      <c r="W952" s="208">
        <v>0.5</v>
      </c>
      <c r="X952" s="208">
        <v>0.1</v>
      </c>
      <c r="Y952" s="208">
        <v>0.1</v>
      </c>
      <c r="Z952" s="24"/>
      <c r="AA952" s="24"/>
      <c r="AB952" s="208">
        <v>0.9</v>
      </c>
      <c r="AC952" s="208">
        <v>1.5</v>
      </c>
      <c r="AD952" s="208">
        <v>2.3250000000000002</v>
      </c>
      <c r="AE952" s="208">
        <v>2.5750000000000002</v>
      </c>
      <c r="AF952" s="208">
        <v>2</v>
      </c>
      <c r="AG952" s="208">
        <v>1.4790000000000001</v>
      </c>
      <c r="AH952" s="208">
        <v>0.57599999999999996</v>
      </c>
      <c r="AI952" s="208">
        <v>0.54500000000000004</v>
      </c>
      <c r="AJ952" s="208">
        <v>0.18099999999999999</v>
      </c>
      <c r="AK952" s="24"/>
      <c r="AL952" s="208">
        <v>9.9000000000000005E-2</v>
      </c>
      <c r="AM952" s="208">
        <v>0.32</v>
      </c>
      <c r="AN952" s="208">
        <v>0.9</v>
      </c>
      <c r="AO952" s="208">
        <v>1.7</v>
      </c>
      <c r="AP952" s="208">
        <v>2.3069999999999999</v>
      </c>
      <c r="AQ952" s="208">
        <v>2.7930000000000001</v>
      </c>
      <c r="AR952" s="208">
        <v>2.4500000000000002</v>
      </c>
      <c r="AS952" s="208">
        <v>2.0049999999999999</v>
      </c>
      <c r="AT952" s="208">
        <v>0.755</v>
      </c>
      <c r="AU952" s="208">
        <v>0.53200000000000003</v>
      </c>
      <c r="AV952" s="24"/>
      <c r="AW952" s="24"/>
      <c r="AX952" s="24"/>
      <c r="AY952" s="24"/>
      <c r="AZ952" s="24"/>
      <c r="BA952" s="24"/>
      <c r="BB952" s="21">
        <f t="shared" si="146"/>
        <v>3.4</v>
      </c>
      <c r="BC952" s="18"/>
      <c r="BD952" s="22">
        <f t="shared" si="143"/>
        <v>4.56989247311828</v>
      </c>
      <c r="BE952" s="21"/>
      <c r="BG952" s="10"/>
      <c r="BH952" s="21">
        <f t="shared" si="144"/>
        <v>0</v>
      </c>
      <c r="BI952" s="22">
        <f t="shared" si="144"/>
        <v>3.4000000000000002E-3</v>
      </c>
      <c r="BJ952" s="21"/>
      <c r="BK952" s="21">
        <v>0</v>
      </c>
      <c r="BL952" s="22">
        <v>1.0200000000000001E-2</v>
      </c>
      <c r="BM952" s="21"/>
      <c r="BN952" s="21">
        <f t="shared" si="145"/>
        <v>0</v>
      </c>
      <c r="BO952" s="22">
        <f t="shared" si="145"/>
        <v>4.0800000000000003E-2</v>
      </c>
      <c r="BP952" s="21">
        <f t="shared" si="145"/>
        <v>0</v>
      </c>
    </row>
    <row r="953" spans="1:68" ht="11.1" hidden="1" customHeight="1" outlineLevel="1" collapsed="1" x14ac:dyDescent="0.2">
      <c r="A953" s="10"/>
      <c r="B953" s="18"/>
      <c r="C953" s="18"/>
      <c r="D953" s="18"/>
      <c r="E953" s="19" t="s">
        <v>853</v>
      </c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9">
        <v>0.27</v>
      </c>
      <c r="BA953" s="209">
        <v>1.1879999999999999</v>
      </c>
      <c r="BB953" s="21">
        <v>4.3250000000000002</v>
      </c>
      <c r="BC953" s="61">
        <f>BD953</f>
        <v>5.813172043010753</v>
      </c>
      <c r="BD953" s="22">
        <f t="shared" si="143"/>
        <v>5.813172043010753</v>
      </c>
      <c r="BE953" s="21">
        <f>BC953-BD953</f>
        <v>0</v>
      </c>
      <c r="BF953" s="2">
        <v>4.5</v>
      </c>
      <c r="BG953" s="10">
        <v>6</v>
      </c>
      <c r="BH953" s="21">
        <f t="shared" si="144"/>
        <v>4.3249999999999999E-3</v>
      </c>
      <c r="BI953" s="22">
        <f t="shared" si="144"/>
        <v>4.3249999999999999E-3</v>
      </c>
      <c r="BJ953" s="21">
        <f>BH953-BI953</f>
        <v>0</v>
      </c>
      <c r="BK953" s="21">
        <v>1.2975E-2</v>
      </c>
      <c r="BL953" s="22">
        <v>1.2975E-2</v>
      </c>
      <c r="BM953" s="21">
        <v>0</v>
      </c>
      <c r="BN953" s="21">
        <f t="shared" si="145"/>
        <v>5.1900000000000002E-2</v>
      </c>
      <c r="BO953" s="22">
        <f t="shared" si="145"/>
        <v>5.1900000000000002E-2</v>
      </c>
      <c r="BP953" s="21">
        <f t="shared" si="145"/>
        <v>0</v>
      </c>
    </row>
    <row r="954" spans="1:68" ht="11.1" hidden="1" customHeight="1" outlineLevel="2" x14ac:dyDescent="0.2">
      <c r="A954" s="10"/>
      <c r="B954" s="18"/>
      <c r="C954" s="18"/>
      <c r="D954" s="18"/>
      <c r="E954" s="23" t="s">
        <v>854</v>
      </c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08">
        <v>0.27</v>
      </c>
      <c r="BA954" s="208">
        <v>1.1879999999999999</v>
      </c>
      <c r="BB954" s="21">
        <v>4.3250000000000002</v>
      </c>
      <c r="BC954" s="18"/>
      <c r="BD954" s="22">
        <f t="shared" si="143"/>
        <v>5.813172043010753</v>
      </c>
      <c r="BE954" s="21"/>
      <c r="BG954" s="10"/>
      <c r="BH954" s="21">
        <f t="shared" si="144"/>
        <v>0</v>
      </c>
      <c r="BI954" s="22">
        <f t="shared" si="144"/>
        <v>4.3249999999999999E-3</v>
      </c>
      <c r="BJ954" s="21"/>
      <c r="BK954" s="21">
        <v>0</v>
      </c>
      <c r="BL954" s="22">
        <v>1.2975E-2</v>
      </c>
      <c r="BM954" s="21"/>
      <c r="BN954" s="21">
        <f t="shared" si="145"/>
        <v>0</v>
      </c>
      <c r="BO954" s="22">
        <f t="shared" si="145"/>
        <v>5.1900000000000002E-2</v>
      </c>
      <c r="BP954" s="21">
        <f t="shared" si="145"/>
        <v>0</v>
      </c>
    </row>
    <row r="955" spans="1:68" ht="11.1" hidden="1" customHeight="1" outlineLevel="1" collapsed="1" x14ac:dyDescent="0.2">
      <c r="A955" s="10"/>
      <c r="B955" s="18"/>
      <c r="C955" s="18"/>
      <c r="D955" s="18"/>
      <c r="E955" s="19" t="s">
        <v>855</v>
      </c>
      <c r="F955" s="209">
        <v>3.6869999999999998</v>
      </c>
      <c r="G955" s="209">
        <v>3.0819999999999999</v>
      </c>
      <c r="H955" s="209">
        <v>2.3140000000000001</v>
      </c>
      <c r="I955" s="240">
        <v>1.5720000000000001</v>
      </c>
      <c r="J955" s="240"/>
      <c r="K955" s="209">
        <v>0.33300000000000002</v>
      </c>
      <c r="L955" s="20"/>
      <c r="M955" s="20"/>
      <c r="N955" s="20"/>
      <c r="O955" s="209">
        <v>0.50600000000000001</v>
      </c>
      <c r="P955" s="209">
        <v>1.296</v>
      </c>
      <c r="Q955" s="209">
        <v>2.5379999999999998</v>
      </c>
      <c r="R955" s="209">
        <v>0.84399999999999997</v>
      </c>
      <c r="S955" s="209">
        <v>4.9249999999999998</v>
      </c>
      <c r="T955" s="209">
        <v>3.1419999999999999</v>
      </c>
      <c r="U955" s="209">
        <v>1.91</v>
      </c>
      <c r="V955" s="209">
        <v>1.2629999999999999</v>
      </c>
      <c r="W955" s="209">
        <v>0.247</v>
      </c>
      <c r="X955" s="209">
        <v>0.14499999999999999</v>
      </c>
      <c r="Y955" s="20"/>
      <c r="Z955" s="20"/>
      <c r="AA955" s="209">
        <v>0.47699999999999998</v>
      </c>
      <c r="AB955" s="209">
        <v>0.78700000000000003</v>
      </c>
      <c r="AC955" s="209">
        <v>1.4910000000000001</v>
      </c>
      <c r="AD955" s="209">
        <v>2.0470000000000002</v>
      </c>
      <c r="AE955" s="209">
        <v>2.4860000000000002</v>
      </c>
      <c r="AF955" s="209">
        <v>1.3380000000000001</v>
      </c>
      <c r="AG955" s="209">
        <v>1.3660000000000001</v>
      </c>
      <c r="AH955" s="209">
        <v>0.60799999999999998</v>
      </c>
      <c r="AI955" s="209">
        <v>0.38100000000000001</v>
      </c>
      <c r="AJ955" s="20"/>
      <c r="AK955" s="20"/>
      <c r="AL955" s="20"/>
      <c r="AM955" s="209">
        <v>0.17499999999999999</v>
      </c>
      <c r="AN955" s="209">
        <v>0.71199999999999997</v>
      </c>
      <c r="AO955" s="209">
        <v>1.524</v>
      </c>
      <c r="AP955" s="209">
        <v>1.9179999999999999</v>
      </c>
      <c r="AQ955" s="209">
        <v>2.2370000000000001</v>
      </c>
      <c r="AR955" s="209">
        <v>2.2999999999999998</v>
      </c>
      <c r="AS955" s="209">
        <v>1.69</v>
      </c>
      <c r="AT955" s="209">
        <v>0.67700000000000005</v>
      </c>
      <c r="AU955" s="209">
        <v>0.34</v>
      </c>
      <c r="AV955" s="20"/>
      <c r="AW955" s="20"/>
      <c r="AX955" s="20"/>
      <c r="AY955" s="209">
        <v>0.105</v>
      </c>
      <c r="AZ955" s="209">
        <v>0.54400000000000004</v>
      </c>
      <c r="BA955" s="209">
        <v>1.389</v>
      </c>
      <c r="BB955" s="21">
        <f t="shared" si="146"/>
        <v>4.9249999999999998</v>
      </c>
      <c r="BC955" s="18">
        <v>11.7</v>
      </c>
      <c r="BD955" s="22">
        <f t="shared" si="143"/>
        <v>6.6196236559139781</v>
      </c>
      <c r="BE955" s="21">
        <f>BC955-BD955</f>
        <v>5.0803763440860212</v>
      </c>
      <c r="BF955" s="2">
        <v>11.7</v>
      </c>
      <c r="BG955" s="10">
        <v>6</v>
      </c>
      <c r="BH955" s="21">
        <f t="shared" si="144"/>
        <v>8.7047999999999986E-3</v>
      </c>
      <c r="BI955" s="22">
        <f t="shared" si="144"/>
        <v>4.9249999999999997E-3</v>
      </c>
      <c r="BJ955" s="21">
        <f>BH955-BI955</f>
        <v>3.779799999999999E-3</v>
      </c>
      <c r="BK955" s="21">
        <v>2.6114399999999996E-2</v>
      </c>
      <c r="BL955" s="22">
        <v>1.4775E-2</v>
      </c>
      <c r="BM955" s="21">
        <v>1.1339399999999996E-2</v>
      </c>
      <c r="BN955" s="21">
        <f t="shared" si="145"/>
        <v>0.10445759999999998</v>
      </c>
      <c r="BO955" s="22">
        <f t="shared" si="145"/>
        <v>5.91E-2</v>
      </c>
      <c r="BP955" s="21">
        <f t="shared" si="145"/>
        <v>4.5357599999999984E-2</v>
      </c>
    </row>
    <row r="956" spans="1:68" ht="11.1" hidden="1" customHeight="1" outlineLevel="2" x14ac:dyDescent="0.2">
      <c r="A956" s="10"/>
      <c r="B956" s="18"/>
      <c r="C956" s="18"/>
      <c r="D956" s="18"/>
      <c r="E956" s="23" t="s">
        <v>856</v>
      </c>
      <c r="F956" s="208">
        <v>3.6869999999999998</v>
      </c>
      <c r="G956" s="208">
        <v>3.0819999999999999</v>
      </c>
      <c r="H956" s="208">
        <v>2.3140000000000001</v>
      </c>
      <c r="I956" s="239">
        <v>1.5720000000000001</v>
      </c>
      <c r="J956" s="239"/>
      <c r="K956" s="208">
        <v>0.33300000000000002</v>
      </c>
      <c r="L956" s="24"/>
      <c r="M956" s="24"/>
      <c r="N956" s="24"/>
      <c r="O956" s="208">
        <v>0.50600000000000001</v>
      </c>
      <c r="P956" s="208">
        <v>1.296</v>
      </c>
      <c r="Q956" s="208">
        <v>2.5379999999999998</v>
      </c>
      <c r="R956" s="208">
        <v>0.84399999999999997</v>
      </c>
      <c r="S956" s="208">
        <v>4.9249999999999998</v>
      </c>
      <c r="T956" s="208">
        <v>3.1419999999999999</v>
      </c>
      <c r="U956" s="208">
        <v>1.91</v>
      </c>
      <c r="V956" s="208">
        <v>1.2629999999999999</v>
      </c>
      <c r="W956" s="208">
        <v>0.247</v>
      </c>
      <c r="X956" s="208">
        <v>0.14499999999999999</v>
      </c>
      <c r="Y956" s="24"/>
      <c r="Z956" s="24"/>
      <c r="AA956" s="208">
        <v>0.47699999999999998</v>
      </c>
      <c r="AB956" s="208">
        <v>0.78700000000000003</v>
      </c>
      <c r="AC956" s="208">
        <v>1.4910000000000001</v>
      </c>
      <c r="AD956" s="208">
        <v>2.0470000000000002</v>
      </c>
      <c r="AE956" s="208">
        <v>2.4860000000000002</v>
      </c>
      <c r="AF956" s="208">
        <v>1.3380000000000001</v>
      </c>
      <c r="AG956" s="208">
        <v>1.3660000000000001</v>
      </c>
      <c r="AH956" s="208">
        <v>0.60799999999999998</v>
      </c>
      <c r="AI956" s="208">
        <v>0.38100000000000001</v>
      </c>
      <c r="AJ956" s="24"/>
      <c r="AK956" s="24"/>
      <c r="AL956" s="24"/>
      <c r="AM956" s="208">
        <v>0.17499999999999999</v>
      </c>
      <c r="AN956" s="208">
        <v>0.71199999999999997</v>
      </c>
      <c r="AO956" s="208">
        <v>1.524</v>
      </c>
      <c r="AP956" s="208">
        <v>1.9179999999999999</v>
      </c>
      <c r="AQ956" s="208">
        <v>2.2370000000000001</v>
      </c>
      <c r="AR956" s="208">
        <v>2.2999999999999998</v>
      </c>
      <c r="AS956" s="208">
        <v>1.69</v>
      </c>
      <c r="AT956" s="208">
        <v>0.67700000000000005</v>
      </c>
      <c r="AU956" s="208">
        <v>0.34</v>
      </c>
      <c r="AV956" s="24"/>
      <c r="AW956" s="24"/>
      <c r="AX956" s="24"/>
      <c r="AY956" s="208">
        <v>0.105</v>
      </c>
      <c r="AZ956" s="208">
        <v>0.54400000000000004</v>
      </c>
      <c r="BA956" s="208">
        <v>1.389</v>
      </c>
      <c r="BB956" s="21">
        <f t="shared" si="146"/>
        <v>4.9249999999999998</v>
      </c>
      <c r="BC956" s="18"/>
      <c r="BD956" s="22">
        <f t="shared" si="143"/>
        <v>6.6196236559139781</v>
      </c>
      <c r="BE956" s="21"/>
      <c r="BG956" s="10"/>
      <c r="BH956" s="21">
        <f t="shared" si="144"/>
        <v>0</v>
      </c>
      <c r="BI956" s="22">
        <f t="shared" si="144"/>
        <v>4.9249999999999997E-3</v>
      </c>
      <c r="BJ956" s="21"/>
      <c r="BK956" s="21">
        <v>0</v>
      </c>
      <c r="BL956" s="22">
        <v>1.4775E-2</v>
      </c>
      <c r="BM956" s="21"/>
      <c r="BN956" s="21">
        <f t="shared" si="145"/>
        <v>0</v>
      </c>
      <c r="BO956" s="22">
        <f t="shared" si="145"/>
        <v>5.91E-2</v>
      </c>
      <c r="BP956" s="21">
        <f t="shared" si="145"/>
        <v>0</v>
      </c>
    </row>
    <row r="957" spans="1:68" ht="11.1" customHeight="1" outlineLevel="1" collapsed="1" x14ac:dyDescent="0.2">
      <c r="A957" s="10"/>
      <c r="B957" s="18"/>
      <c r="C957" s="18"/>
      <c r="D957" s="18"/>
      <c r="E957" s="19" t="s">
        <v>857</v>
      </c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9">
        <v>1.0999999999999999E-2</v>
      </c>
      <c r="AZ957" s="209">
        <v>0.105</v>
      </c>
      <c r="BA957" s="209">
        <v>0.17699999999999999</v>
      </c>
      <c r="BB957" s="21">
        <f t="shared" si="146"/>
        <v>0.17699999999999999</v>
      </c>
      <c r="BC957" s="18">
        <v>1.83</v>
      </c>
      <c r="BD957" s="22">
        <f t="shared" si="143"/>
        <v>0.2379032258064516</v>
      </c>
      <c r="BE957" s="21">
        <f>BC957-BD957</f>
        <v>1.5920967741935486</v>
      </c>
      <c r="BF957" s="2">
        <v>1.83</v>
      </c>
      <c r="BG957" s="10">
        <v>7</v>
      </c>
      <c r="BH957" s="21">
        <f t="shared" si="144"/>
        <v>1.36152E-3</v>
      </c>
      <c r="BI957" s="22">
        <f t="shared" si="144"/>
        <v>1.7699999999999997E-4</v>
      </c>
      <c r="BJ957" s="21">
        <f>BH957-BI957</f>
        <v>1.1845200000000001E-3</v>
      </c>
      <c r="BK957" s="21">
        <v>4.0845600000000001E-3</v>
      </c>
      <c r="BL957" s="22">
        <v>5.309999999999999E-4</v>
      </c>
      <c r="BM957" s="21">
        <v>3.5535600000000003E-3</v>
      </c>
      <c r="BN957" s="21">
        <f t="shared" si="145"/>
        <v>1.633824E-2</v>
      </c>
      <c r="BO957" s="22">
        <f t="shared" si="145"/>
        <v>2.1239999999999996E-3</v>
      </c>
      <c r="BP957" s="21">
        <f t="shared" si="145"/>
        <v>1.4214240000000001E-2</v>
      </c>
    </row>
    <row r="958" spans="1:68" ht="11.1" hidden="1" customHeight="1" outlineLevel="2" x14ac:dyDescent="0.2">
      <c r="A958" s="10"/>
      <c r="B958" s="18"/>
      <c r="C958" s="18"/>
      <c r="D958" s="18"/>
      <c r="E958" s="23" t="s">
        <v>858</v>
      </c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08">
        <v>1.0999999999999999E-2</v>
      </c>
      <c r="AZ958" s="208">
        <v>0.105</v>
      </c>
      <c r="BA958" s="208">
        <v>0.17699999999999999</v>
      </c>
      <c r="BB958" s="21">
        <f t="shared" si="146"/>
        <v>0.17699999999999999</v>
      </c>
      <c r="BC958" s="18"/>
      <c r="BD958" s="22">
        <f t="shared" si="143"/>
        <v>0.2379032258064516</v>
      </c>
      <c r="BE958" s="21"/>
      <c r="BG958" s="10"/>
      <c r="BH958" s="21">
        <f t="shared" si="144"/>
        <v>0</v>
      </c>
      <c r="BI958" s="22">
        <f t="shared" si="144"/>
        <v>1.7699999999999997E-4</v>
      </c>
      <c r="BJ958" s="21"/>
      <c r="BK958" s="21">
        <v>0</v>
      </c>
      <c r="BL958" s="22">
        <v>5.309999999999999E-4</v>
      </c>
      <c r="BM958" s="21"/>
      <c r="BN958" s="21">
        <f t="shared" si="145"/>
        <v>0</v>
      </c>
      <c r="BO958" s="22">
        <f t="shared" si="145"/>
        <v>2.1239999999999996E-3</v>
      </c>
      <c r="BP958" s="21">
        <f t="shared" si="145"/>
        <v>0</v>
      </c>
    </row>
    <row r="959" spans="1:68" ht="11.1" hidden="1" customHeight="1" outlineLevel="1" collapsed="1" x14ac:dyDescent="0.2">
      <c r="A959" s="10"/>
      <c r="B959" s="18"/>
      <c r="C959" s="18"/>
      <c r="D959" s="18"/>
      <c r="E959" s="19" t="s">
        <v>859</v>
      </c>
      <c r="F959" s="209">
        <v>4.8630000000000004</v>
      </c>
      <c r="G959" s="209">
        <v>3.2989999999999999</v>
      </c>
      <c r="H959" s="209">
        <v>1.2290000000000001</v>
      </c>
      <c r="I959" s="240">
        <v>0.91100000000000003</v>
      </c>
      <c r="J959" s="240"/>
      <c r="K959" s="209">
        <v>0.40400000000000003</v>
      </c>
      <c r="L959" s="20"/>
      <c r="M959" s="20"/>
      <c r="N959" s="20"/>
      <c r="O959" s="209">
        <v>0.14799999999999999</v>
      </c>
      <c r="P959" s="209">
        <v>0.77</v>
      </c>
      <c r="Q959" s="209">
        <v>1.5309999999999999</v>
      </c>
      <c r="R959" s="209">
        <v>10.584</v>
      </c>
      <c r="S959" s="209">
        <v>5.3390000000000004</v>
      </c>
      <c r="T959" s="209">
        <v>6.4210000000000003</v>
      </c>
      <c r="U959" s="209">
        <v>5.4640000000000004</v>
      </c>
      <c r="V959" s="209">
        <v>2.8679999999999999</v>
      </c>
      <c r="W959" s="209">
        <v>2.3239999999999998</v>
      </c>
      <c r="X959" s="209">
        <v>0.36099999999999999</v>
      </c>
      <c r="Y959" s="209">
        <v>0.19700000000000001</v>
      </c>
      <c r="Z959" s="209">
        <v>0.108</v>
      </c>
      <c r="AA959" s="20"/>
      <c r="AB959" s="209">
        <v>2.839</v>
      </c>
      <c r="AC959" s="209">
        <v>7.3639999999999999</v>
      </c>
      <c r="AD959" s="209">
        <v>5.7329999999999997</v>
      </c>
      <c r="AE959" s="209">
        <v>7.1589999999999998</v>
      </c>
      <c r="AF959" s="209">
        <v>6.43</v>
      </c>
      <c r="AG959" s="209">
        <v>4.0270000000000001</v>
      </c>
      <c r="AH959" s="209">
        <v>2.9510000000000001</v>
      </c>
      <c r="AI959" s="209">
        <v>1.5089999999999999</v>
      </c>
      <c r="AJ959" s="209">
        <v>0.33400000000000002</v>
      </c>
      <c r="AK959" s="20"/>
      <c r="AL959" s="20"/>
      <c r="AM959" s="209">
        <v>0.89300000000000002</v>
      </c>
      <c r="AN959" s="209">
        <v>1.7689999999999999</v>
      </c>
      <c r="AO959" s="209">
        <v>3.8639999999999999</v>
      </c>
      <c r="AP959" s="209">
        <v>3.6840000000000002</v>
      </c>
      <c r="AQ959" s="209">
        <v>5.3860000000000001</v>
      </c>
      <c r="AR959" s="209">
        <v>4.5650000000000004</v>
      </c>
      <c r="AS959" s="209">
        <v>4.0019999999999998</v>
      </c>
      <c r="AT959" s="209">
        <v>2.0459999999999998</v>
      </c>
      <c r="AU959" s="209">
        <v>1.115</v>
      </c>
      <c r="AV959" s="209">
        <v>7.8E-2</v>
      </c>
      <c r="AW959" s="209">
        <v>8.4000000000000005E-2</v>
      </c>
      <c r="AX959" s="209">
        <v>5.0999999999999997E-2</v>
      </c>
      <c r="AY959" s="209">
        <v>1.024</v>
      </c>
      <c r="AZ959" s="209">
        <v>2.0630000000000002</v>
      </c>
      <c r="BA959" s="209">
        <v>4.88</v>
      </c>
      <c r="BB959" s="21">
        <f>BB960+BB961+BB962+BB963</f>
        <v>14.457000000000001</v>
      </c>
      <c r="BC959" s="18">
        <v>20.74</v>
      </c>
      <c r="BD959" s="22">
        <f t="shared" si="143"/>
        <v>19.431451612903228</v>
      </c>
      <c r="BE959" s="21">
        <f>BC959-BD959</f>
        <v>1.3085483870967707</v>
      </c>
      <c r="BF959" s="2">
        <v>20.74</v>
      </c>
      <c r="BG959" s="10">
        <v>6</v>
      </c>
      <c r="BH959" s="21">
        <f t="shared" si="144"/>
        <v>1.5430559999999999E-2</v>
      </c>
      <c r="BI959" s="22">
        <f t="shared" si="144"/>
        <v>1.4456999999999999E-2</v>
      </c>
      <c r="BJ959" s="21">
        <f>BH959-BI959</f>
        <v>9.7356000000000005E-4</v>
      </c>
      <c r="BK959" s="21">
        <v>4.6291680000000002E-2</v>
      </c>
      <c r="BL959" s="22">
        <v>4.3371E-2</v>
      </c>
      <c r="BM959" s="21">
        <v>2.9206800000000019E-3</v>
      </c>
      <c r="BN959" s="21">
        <f t="shared" si="145"/>
        <v>0.18516672000000001</v>
      </c>
      <c r="BO959" s="22">
        <f t="shared" si="145"/>
        <v>0.173484</v>
      </c>
      <c r="BP959" s="21">
        <f t="shared" si="145"/>
        <v>1.1682720000000008E-2</v>
      </c>
    </row>
    <row r="960" spans="1:68" ht="11.1" hidden="1" customHeight="1" outlineLevel="2" x14ac:dyDescent="0.2">
      <c r="A960" s="10"/>
      <c r="B960" s="18"/>
      <c r="C960" s="18"/>
      <c r="D960" s="18"/>
      <c r="E960" s="23" t="s">
        <v>860</v>
      </c>
      <c r="F960" s="208">
        <v>1.9510000000000001</v>
      </c>
      <c r="G960" s="208">
        <v>1.752</v>
      </c>
      <c r="H960" s="208">
        <v>1.2290000000000001</v>
      </c>
      <c r="I960" s="239">
        <v>0.91100000000000003</v>
      </c>
      <c r="J960" s="239"/>
      <c r="K960" s="208">
        <v>0.40400000000000003</v>
      </c>
      <c r="L960" s="24"/>
      <c r="M960" s="24"/>
      <c r="N960" s="24"/>
      <c r="O960" s="208">
        <v>0.14799999999999999</v>
      </c>
      <c r="P960" s="208">
        <v>0.77</v>
      </c>
      <c r="Q960" s="208">
        <v>1.5309999999999999</v>
      </c>
      <c r="R960" s="208">
        <v>0.40400000000000003</v>
      </c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1">
        <f t="shared" si="146"/>
        <v>1.9510000000000001</v>
      </c>
      <c r="BC960" s="18"/>
      <c r="BD960" s="22">
        <f t="shared" si="143"/>
        <v>2.6223118279569895</v>
      </c>
      <c r="BE960" s="21"/>
      <c r="BG960" s="10"/>
      <c r="BH960" s="21">
        <f t="shared" si="144"/>
        <v>0</v>
      </c>
      <c r="BI960" s="22">
        <f t="shared" si="144"/>
        <v>1.951E-3</v>
      </c>
      <c r="BJ960" s="21"/>
      <c r="BK960" s="21">
        <v>0</v>
      </c>
      <c r="BL960" s="22">
        <v>5.8530000000000006E-3</v>
      </c>
      <c r="BM960" s="21"/>
      <c r="BN960" s="21">
        <f t="shared" si="145"/>
        <v>0</v>
      </c>
      <c r="BO960" s="22">
        <f t="shared" si="145"/>
        <v>2.3412000000000002E-2</v>
      </c>
      <c r="BP960" s="21">
        <f t="shared" si="145"/>
        <v>0</v>
      </c>
    </row>
    <row r="961" spans="1:68" ht="11.1" hidden="1" customHeight="1" outlineLevel="2" x14ac:dyDescent="0.2">
      <c r="A961" s="10"/>
      <c r="B961" s="18"/>
      <c r="C961" s="18"/>
      <c r="D961" s="18"/>
      <c r="E961" s="23" t="s">
        <v>861</v>
      </c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08">
        <v>8.3000000000000004E-2</v>
      </c>
      <c r="AE961" s="208">
        <v>4.0000000000000001E-3</v>
      </c>
      <c r="AF961" s="208">
        <v>8.0000000000000002E-3</v>
      </c>
      <c r="AG961" s="208">
        <v>3.2000000000000001E-2</v>
      </c>
      <c r="AH961" s="208">
        <v>2E-3</v>
      </c>
      <c r="AI961" s="24"/>
      <c r="AJ961" s="208">
        <v>2E-3</v>
      </c>
      <c r="AK961" s="24"/>
      <c r="AL961" s="24"/>
      <c r="AM961" s="208">
        <v>3.2000000000000001E-2</v>
      </c>
      <c r="AN961" s="208">
        <v>4.0000000000000001E-3</v>
      </c>
      <c r="AO961" s="208">
        <v>1.7000000000000001E-2</v>
      </c>
      <c r="AP961" s="208">
        <v>4.0000000000000001E-3</v>
      </c>
      <c r="AQ961" s="208">
        <v>1.2E-2</v>
      </c>
      <c r="AR961" s="208">
        <v>5.0000000000000001E-3</v>
      </c>
      <c r="AS961" s="208">
        <v>1E-3</v>
      </c>
      <c r="AT961" s="208">
        <v>7.0000000000000001E-3</v>
      </c>
      <c r="AU961" s="208">
        <v>3.0000000000000001E-3</v>
      </c>
      <c r="AV961" s="208">
        <v>3.0000000000000001E-3</v>
      </c>
      <c r="AW961" s="208">
        <v>3.0000000000000001E-3</v>
      </c>
      <c r="AX961" s="24"/>
      <c r="AY961" s="208">
        <v>3.0000000000000001E-3</v>
      </c>
      <c r="AZ961" s="208">
        <v>3.0000000000000001E-3</v>
      </c>
      <c r="BA961" s="208">
        <v>2E-3</v>
      </c>
      <c r="BB961" s="21">
        <f t="shared" si="146"/>
        <v>8.3000000000000004E-2</v>
      </c>
      <c r="BC961" s="18"/>
      <c r="BD961" s="22">
        <f t="shared" si="143"/>
        <v>0.11155913978494625</v>
      </c>
      <c r="BE961" s="21">
        <f>BC961-BD961</f>
        <v>-0.11155913978494625</v>
      </c>
      <c r="BF961" s="2">
        <v>15.3</v>
      </c>
      <c r="BG961" s="10"/>
      <c r="BH961" s="21">
        <f t="shared" si="144"/>
        <v>0</v>
      </c>
      <c r="BI961" s="22">
        <f t="shared" si="144"/>
        <v>8.3000000000000012E-5</v>
      </c>
      <c r="BJ961" s="21">
        <f>BH961-BI961</f>
        <v>-8.3000000000000012E-5</v>
      </c>
      <c r="BK961" s="21">
        <v>3.4149600000000002E-2</v>
      </c>
      <c r="BL961" s="22">
        <v>2.4900000000000004E-4</v>
      </c>
      <c r="BM961" s="21">
        <v>3.3900600000000003E-2</v>
      </c>
      <c r="BN961" s="21">
        <f t="shared" si="145"/>
        <v>0.13659840000000001</v>
      </c>
      <c r="BO961" s="22">
        <f t="shared" si="145"/>
        <v>9.9600000000000014E-4</v>
      </c>
      <c r="BP961" s="21">
        <f t="shared" si="145"/>
        <v>0.13560240000000001</v>
      </c>
    </row>
    <row r="962" spans="1:68" ht="11.1" hidden="1" customHeight="1" outlineLevel="2" x14ac:dyDescent="0.2">
      <c r="A962" s="10"/>
      <c r="B962" s="18"/>
      <c r="C962" s="18"/>
      <c r="D962" s="18"/>
      <c r="E962" s="23" t="s">
        <v>862</v>
      </c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08">
        <v>1.256</v>
      </c>
      <c r="V962" s="208">
        <v>0.72199999999999998</v>
      </c>
      <c r="W962" s="208">
        <v>0.53800000000000003</v>
      </c>
      <c r="X962" s="208">
        <v>0.108</v>
      </c>
      <c r="Y962" s="208">
        <v>8.3000000000000004E-2</v>
      </c>
      <c r="Z962" s="208">
        <v>3.0000000000000001E-3</v>
      </c>
      <c r="AA962" s="24"/>
      <c r="AB962" s="208">
        <v>0.88100000000000001</v>
      </c>
      <c r="AC962" s="208">
        <v>2.1459999999999999</v>
      </c>
      <c r="AD962" s="208">
        <v>1.585</v>
      </c>
      <c r="AE962" s="208">
        <v>2.2429999999999999</v>
      </c>
      <c r="AF962" s="208">
        <v>2.2149999999999999</v>
      </c>
      <c r="AG962" s="208">
        <v>1.538</v>
      </c>
      <c r="AH962" s="208">
        <v>1.145</v>
      </c>
      <c r="AI962" s="24"/>
      <c r="AJ962" s="24"/>
      <c r="AK962" s="24"/>
      <c r="AL962" s="24"/>
      <c r="AM962" s="24"/>
      <c r="AN962" s="24"/>
      <c r="AO962" s="24"/>
      <c r="AP962" s="208">
        <v>2E-3</v>
      </c>
      <c r="AQ962" s="24"/>
      <c r="AR962" s="24"/>
      <c r="AS962" s="24"/>
      <c r="AT962" s="24"/>
      <c r="AU962" s="24"/>
      <c r="AV962" s="24"/>
      <c r="AW962" s="24"/>
      <c r="AX962" s="24"/>
      <c r="AY962" s="208">
        <v>0.14000000000000001</v>
      </c>
      <c r="AZ962" s="208">
        <v>0.55500000000000005</v>
      </c>
      <c r="BA962" s="208">
        <v>1.2090000000000001</v>
      </c>
      <c r="BB962" s="21">
        <f t="shared" si="146"/>
        <v>2.2429999999999999</v>
      </c>
      <c r="BC962" s="18"/>
      <c r="BD962" s="22">
        <f t="shared" si="143"/>
        <v>3.014784946236559</v>
      </c>
      <c r="BE962" s="21"/>
      <c r="BG962" s="10"/>
      <c r="BH962" s="21">
        <f t="shared" si="144"/>
        <v>0</v>
      </c>
      <c r="BI962" s="22">
        <f t="shared" si="144"/>
        <v>2.2429999999999993E-3</v>
      </c>
      <c r="BJ962" s="21"/>
      <c r="BK962" s="21">
        <v>0</v>
      </c>
      <c r="BL962" s="22">
        <v>6.728999999999998E-3</v>
      </c>
      <c r="BM962" s="21"/>
      <c r="BN962" s="21">
        <f t="shared" si="145"/>
        <v>0</v>
      </c>
      <c r="BO962" s="22">
        <f t="shared" si="145"/>
        <v>2.6915999999999992E-2</v>
      </c>
      <c r="BP962" s="21">
        <f t="shared" si="145"/>
        <v>0</v>
      </c>
    </row>
    <row r="963" spans="1:68" ht="11.1" hidden="1" customHeight="1" outlineLevel="2" x14ac:dyDescent="0.2">
      <c r="A963" s="10"/>
      <c r="B963" s="18"/>
      <c r="C963" s="18"/>
      <c r="D963" s="18"/>
      <c r="E963" s="23" t="s">
        <v>863</v>
      </c>
      <c r="F963" s="208">
        <v>2.9119999999999999</v>
      </c>
      <c r="G963" s="208">
        <v>1.5469999999999999</v>
      </c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08">
        <v>10.18</v>
      </c>
      <c r="S963" s="208">
        <v>5.3390000000000004</v>
      </c>
      <c r="T963" s="208">
        <v>6.4210000000000003</v>
      </c>
      <c r="U963" s="208">
        <v>4.2080000000000002</v>
      </c>
      <c r="V963" s="208">
        <v>2.1459999999999999</v>
      </c>
      <c r="W963" s="208">
        <v>1.786</v>
      </c>
      <c r="X963" s="208">
        <v>0.253</v>
      </c>
      <c r="Y963" s="208">
        <v>0.114</v>
      </c>
      <c r="Z963" s="208">
        <v>0.105</v>
      </c>
      <c r="AA963" s="24"/>
      <c r="AB963" s="208">
        <v>1.958</v>
      </c>
      <c r="AC963" s="208">
        <v>5.218</v>
      </c>
      <c r="AD963" s="208">
        <v>4.0650000000000004</v>
      </c>
      <c r="AE963" s="208">
        <v>4.9119999999999999</v>
      </c>
      <c r="AF963" s="208">
        <v>4.2069999999999999</v>
      </c>
      <c r="AG963" s="208">
        <v>2.4569999999999999</v>
      </c>
      <c r="AH963" s="208">
        <v>1.804</v>
      </c>
      <c r="AI963" s="208">
        <v>1.5089999999999999</v>
      </c>
      <c r="AJ963" s="208">
        <v>0.33200000000000002</v>
      </c>
      <c r="AK963" s="24"/>
      <c r="AL963" s="24"/>
      <c r="AM963" s="208">
        <v>0.86099999999999999</v>
      </c>
      <c r="AN963" s="208">
        <v>1.7649999999999999</v>
      </c>
      <c r="AO963" s="208">
        <v>3.847</v>
      </c>
      <c r="AP963" s="208">
        <v>3.6779999999999999</v>
      </c>
      <c r="AQ963" s="208">
        <v>5.3739999999999997</v>
      </c>
      <c r="AR963" s="208">
        <v>4.5599999999999996</v>
      </c>
      <c r="AS963" s="208">
        <v>4.0010000000000003</v>
      </c>
      <c r="AT963" s="208">
        <v>2.0390000000000001</v>
      </c>
      <c r="AU963" s="208">
        <v>1.1120000000000001</v>
      </c>
      <c r="AV963" s="208">
        <v>7.4999999999999997E-2</v>
      </c>
      <c r="AW963" s="208">
        <v>8.1000000000000003E-2</v>
      </c>
      <c r="AX963" s="208">
        <v>5.0999999999999997E-2</v>
      </c>
      <c r="AY963" s="208">
        <v>0.88100000000000001</v>
      </c>
      <c r="AZ963" s="208">
        <v>1.5049999999999999</v>
      </c>
      <c r="BA963" s="208">
        <v>3.669</v>
      </c>
      <c r="BB963" s="21">
        <f t="shared" si="146"/>
        <v>10.18</v>
      </c>
      <c r="BC963" s="18"/>
      <c r="BD963" s="22">
        <f t="shared" si="143"/>
        <v>13.68279569892473</v>
      </c>
      <c r="BE963" s="21"/>
      <c r="BF963" s="2">
        <v>5.44</v>
      </c>
      <c r="BG963" s="10"/>
      <c r="BH963" s="21">
        <f t="shared" si="144"/>
        <v>0</v>
      </c>
      <c r="BI963" s="22">
        <f t="shared" si="144"/>
        <v>1.018E-2</v>
      </c>
      <c r="BJ963" s="21"/>
      <c r="BK963" s="21">
        <v>1.214208E-2</v>
      </c>
      <c r="BL963" s="22">
        <v>3.0539999999999998E-2</v>
      </c>
      <c r="BM963" s="21"/>
      <c r="BN963" s="21">
        <f t="shared" si="145"/>
        <v>4.8568319999999998E-2</v>
      </c>
      <c r="BO963" s="22">
        <f t="shared" si="145"/>
        <v>0.12215999999999999</v>
      </c>
      <c r="BP963" s="21">
        <f t="shared" si="145"/>
        <v>0</v>
      </c>
    </row>
    <row r="964" spans="1:68" ht="11.1" hidden="1" customHeight="1" outlineLevel="1" collapsed="1" x14ac:dyDescent="0.2">
      <c r="A964" s="10"/>
      <c r="B964" s="18"/>
      <c r="C964" s="18"/>
      <c r="D964" s="18"/>
      <c r="E964" s="19" t="s">
        <v>864</v>
      </c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9">
        <v>3.4220000000000002</v>
      </c>
      <c r="Q964" s="209">
        <v>0.38500000000000001</v>
      </c>
      <c r="R964" s="209">
        <v>0.51900000000000002</v>
      </c>
      <c r="S964" s="20"/>
      <c r="T964" s="20"/>
      <c r="U964" s="209">
        <v>1.7609999999999999</v>
      </c>
      <c r="V964" s="209">
        <v>0.24099999999999999</v>
      </c>
      <c r="W964" s="209">
        <v>5.5E-2</v>
      </c>
      <c r="X964" s="20"/>
      <c r="Y964" s="20"/>
      <c r="Z964" s="20"/>
      <c r="AA964" s="20"/>
      <c r="AB964" s="209">
        <v>0.223</v>
      </c>
      <c r="AC964" s="209">
        <v>0.48499999999999999</v>
      </c>
      <c r="AD964" s="209">
        <v>0.56599999999999995</v>
      </c>
      <c r="AE964" s="209">
        <v>1.1060000000000001</v>
      </c>
      <c r="AF964" s="209">
        <v>0.28999999999999998</v>
      </c>
      <c r="AG964" s="209">
        <v>0.314</v>
      </c>
      <c r="AH964" s="209">
        <v>0.20100000000000001</v>
      </c>
      <c r="AI964" s="209">
        <v>8.5000000000000006E-2</v>
      </c>
      <c r="AJ964" s="20"/>
      <c r="AK964" s="20"/>
      <c r="AL964" s="20"/>
      <c r="AM964" s="209">
        <v>4.8000000000000001E-2</v>
      </c>
      <c r="AN964" s="209">
        <v>0.20200000000000001</v>
      </c>
      <c r="AO964" s="209">
        <v>0.49099999999999999</v>
      </c>
      <c r="AP964" s="209">
        <v>0.59699999999999998</v>
      </c>
      <c r="AQ964" s="209">
        <v>0.66300000000000003</v>
      </c>
      <c r="AR964" s="209">
        <v>0.61399999999999999</v>
      </c>
      <c r="AS964" s="209">
        <v>0.38</v>
      </c>
      <c r="AT964" s="209">
        <v>0.253</v>
      </c>
      <c r="AU964" s="209">
        <v>7.1999999999999995E-2</v>
      </c>
      <c r="AV964" s="20"/>
      <c r="AW964" s="20"/>
      <c r="AX964" s="20"/>
      <c r="AY964" s="20"/>
      <c r="AZ964" s="20"/>
      <c r="BA964" s="20"/>
      <c r="BB964" s="21">
        <f t="shared" si="146"/>
        <v>3.4220000000000002</v>
      </c>
      <c r="BC964" s="61">
        <f>BD964</f>
        <v>4.599462365591398</v>
      </c>
      <c r="BD964" s="22">
        <f t="shared" si="143"/>
        <v>4.599462365591398</v>
      </c>
      <c r="BE964" s="21">
        <f>BC964-BD964</f>
        <v>0</v>
      </c>
      <c r="BF964" s="2">
        <v>2.41</v>
      </c>
      <c r="BG964" s="10">
        <v>6</v>
      </c>
      <c r="BH964" s="21">
        <f t="shared" si="144"/>
        <v>3.4220000000000001E-3</v>
      </c>
      <c r="BI964" s="22">
        <f t="shared" si="144"/>
        <v>3.4220000000000001E-3</v>
      </c>
      <c r="BJ964" s="21">
        <f>BH964-BI964</f>
        <v>0</v>
      </c>
      <c r="BK964" s="21">
        <v>1.0266000000000001E-2</v>
      </c>
      <c r="BL964" s="22">
        <v>1.0266000000000001E-2</v>
      </c>
      <c r="BM964" s="21">
        <v>0</v>
      </c>
      <c r="BN964" s="21">
        <f t="shared" si="145"/>
        <v>4.1064000000000003E-2</v>
      </c>
      <c r="BO964" s="22">
        <f t="shared" si="145"/>
        <v>4.1064000000000003E-2</v>
      </c>
      <c r="BP964" s="21">
        <f t="shared" si="145"/>
        <v>0</v>
      </c>
    </row>
    <row r="965" spans="1:68" ht="11.1" hidden="1" customHeight="1" outlineLevel="2" x14ac:dyDescent="0.2">
      <c r="A965" s="10"/>
      <c r="B965" s="18"/>
      <c r="C965" s="18"/>
      <c r="D965" s="18"/>
      <c r="E965" s="23" t="s">
        <v>865</v>
      </c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08">
        <v>3.4220000000000002</v>
      </c>
      <c r="Q965" s="208">
        <v>0.38500000000000001</v>
      </c>
      <c r="R965" s="208">
        <v>0.51900000000000002</v>
      </c>
      <c r="S965" s="24"/>
      <c r="T965" s="24"/>
      <c r="U965" s="208">
        <v>1.7609999999999999</v>
      </c>
      <c r="V965" s="208">
        <v>0.24099999999999999</v>
      </c>
      <c r="W965" s="208">
        <v>5.5E-2</v>
      </c>
      <c r="X965" s="24"/>
      <c r="Y965" s="24"/>
      <c r="Z965" s="24"/>
      <c r="AA965" s="24"/>
      <c r="AB965" s="208">
        <v>0.223</v>
      </c>
      <c r="AC965" s="208">
        <v>0.48499999999999999</v>
      </c>
      <c r="AD965" s="208">
        <v>0.56599999999999995</v>
      </c>
      <c r="AE965" s="208">
        <v>1.1060000000000001</v>
      </c>
      <c r="AF965" s="208">
        <v>0.28999999999999998</v>
      </c>
      <c r="AG965" s="208">
        <v>0.314</v>
      </c>
      <c r="AH965" s="208">
        <v>0.20100000000000001</v>
      </c>
      <c r="AI965" s="208">
        <v>8.5000000000000006E-2</v>
      </c>
      <c r="AJ965" s="24"/>
      <c r="AK965" s="24"/>
      <c r="AL965" s="24"/>
      <c r="AM965" s="208">
        <v>4.8000000000000001E-2</v>
      </c>
      <c r="AN965" s="208">
        <v>0.20200000000000001</v>
      </c>
      <c r="AO965" s="208">
        <v>0.49099999999999999</v>
      </c>
      <c r="AP965" s="208">
        <v>0.59699999999999998</v>
      </c>
      <c r="AQ965" s="208">
        <v>0.66300000000000003</v>
      </c>
      <c r="AR965" s="208">
        <v>0.61399999999999999</v>
      </c>
      <c r="AS965" s="208">
        <v>0.38</v>
      </c>
      <c r="AT965" s="208">
        <v>0.253</v>
      </c>
      <c r="AU965" s="208">
        <v>7.1999999999999995E-2</v>
      </c>
      <c r="AV965" s="24"/>
      <c r="AW965" s="24"/>
      <c r="AX965" s="24"/>
      <c r="AY965" s="24"/>
      <c r="AZ965" s="24"/>
      <c r="BA965" s="24"/>
      <c r="BB965" s="21">
        <f t="shared" si="146"/>
        <v>3.4220000000000002</v>
      </c>
      <c r="BC965" s="18"/>
      <c r="BD965" s="22">
        <f t="shared" si="143"/>
        <v>4.599462365591398</v>
      </c>
      <c r="BE965" s="21"/>
      <c r="BG965" s="10"/>
      <c r="BH965" s="21">
        <f t="shared" si="144"/>
        <v>0</v>
      </c>
      <c r="BI965" s="22">
        <f t="shared" si="144"/>
        <v>3.4220000000000001E-3</v>
      </c>
      <c r="BJ965" s="21"/>
      <c r="BK965" s="21">
        <v>0</v>
      </c>
      <c r="BL965" s="22">
        <v>1.0266000000000001E-2</v>
      </c>
      <c r="BM965" s="21"/>
      <c r="BN965" s="21">
        <f t="shared" si="145"/>
        <v>0</v>
      </c>
      <c r="BO965" s="22">
        <f t="shared" si="145"/>
        <v>4.1064000000000003E-2</v>
      </c>
      <c r="BP965" s="21">
        <f t="shared" si="145"/>
        <v>0</v>
      </c>
    </row>
    <row r="966" spans="1:68" ht="11.1" hidden="1" customHeight="1" outlineLevel="1" collapsed="1" x14ac:dyDescent="0.2">
      <c r="A966" s="10"/>
      <c r="B966" s="18"/>
      <c r="C966" s="18"/>
      <c r="D966" s="18"/>
      <c r="E966" s="19" t="s">
        <v>866</v>
      </c>
      <c r="F966" s="209">
        <v>2.7109999999999999</v>
      </c>
      <c r="G966" s="209">
        <v>2.1539999999999999</v>
      </c>
      <c r="H966" s="209">
        <v>1.538</v>
      </c>
      <c r="I966" s="240">
        <v>1.2869999999999999</v>
      </c>
      <c r="J966" s="240"/>
      <c r="K966" s="20"/>
      <c r="L966" s="20"/>
      <c r="M966" s="20"/>
      <c r="N966" s="20"/>
      <c r="O966" s="20"/>
      <c r="P966" s="20"/>
      <c r="Q966" s="209">
        <v>2.468</v>
      </c>
      <c r="R966" s="209">
        <v>2.4</v>
      </c>
      <c r="S966" s="209">
        <v>1.3879999999999999</v>
      </c>
      <c r="T966" s="209">
        <v>2.8849999999999998</v>
      </c>
      <c r="U966" s="209">
        <v>1.6080000000000001</v>
      </c>
      <c r="V966" s="209">
        <v>1.1739999999999999</v>
      </c>
      <c r="W966" s="209">
        <v>0.24299999999999999</v>
      </c>
      <c r="X966" s="20"/>
      <c r="Y966" s="20"/>
      <c r="Z966" s="20"/>
      <c r="AA966" s="20"/>
      <c r="AB966" s="20"/>
      <c r="AC966" s="209">
        <v>0.23799999999999999</v>
      </c>
      <c r="AD966" s="209">
        <v>0.48799999999999999</v>
      </c>
      <c r="AE966" s="209">
        <v>0.51</v>
      </c>
      <c r="AF966" s="209">
        <v>0.46400000000000002</v>
      </c>
      <c r="AG966" s="209">
        <v>0.33</v>
      </c>
      <c r="AH966" s="209">
        <v>0.436</v>
      </c>
      <c r="AI966" s="209">
        <v>0.30199999999999999</v>
      </c>
      <c r="AJ966" s="20"/>
      <c r="AK966" s="20"/>
      <c r="AL966" s="20"/>
      <c r="AM966" s="20"/>
      <c r="AN966" s="209">
        <v>0.307</v>
      </c>
      <c r="AO966" s="209">
        <v>0.68600000000000005</v>
      </c>
      <c r="AP966" s="209">
        <v>0.75</v>
      </c>
      <c r="AQ966" s="209">
        <v>0.92300000000000004</v>
      </c>
      <c r="AR966" s="209">
        <v>0.73199999999999998</v>
      </c>
      <c r="AS966" s="209">
        <v>0.72499999999999998</v>
      </c>
      <c r="AT966" s="209">
        <v>0.26700000000000002</v>
      </c>
      <c r="AU966" s="209">
        <v>0.186</v>
      </c>
      <c r="AV966" s="20"/>
      <c r="AW966" s="20"/>
      <c r="AX966" s="20"/>
      <c r="AY966" s="209">
        <v>4.3999999999999997E-2</v>
      </c>
      <c r="AZ966" s="209">
        <v>0.35</v>
      </c>
      <c r="BA966" s="209">
        <v>1.2330000000000001</v>
      </c>
      <c r="BB966" s="21">
        <f>BB967+BB968+BB969</f>
        <v>4.383</v>
      </c>
      <c r="BC966" s="18">
        <v>12.2</v>
      </c>
      <c r="BD966" s="22">
        <f t="shared" si="143"/>
        <v>5.8911290322580649</v>
      </c>
      <c r="BE966" s="21">
        <f>BC966-BD966</f>
        <v>6.3088709677419343</v>
      </c>
      <c r="BF966" s="2">
        <v>12.2</v>
      </c>
      <c r="BG966" s="10">
        <v>6</v>
      </c>
      <c r="BH966" s="21">
        <f t="shared" si="144"/>
        <v>9.0767999999999995E-3</v>
      </c>
      <c r="BI966" s="22">
        <f t="shared" si="144"/>
        <v>4.3830000000000006E-3</v>
      </c>
      <c r="BJ966" s="21">
        <f>BH966-BI966</f>
        <v>4.6937999999999988E-3</v>
      </c>
      <c r="BK966" s="21">
        <v>2.7230399999999998E-2</v>
      </c>
      <c r="BL966" s="22">
        <v>1.3149000000000001E-2</v>
      </c>
      <c r="BM966" s="21">
        <v>1.4081399999999997E-2</v>
      </c>
      <c r="BN966" s="21">
        <f t="shared" si="145"/>
        <v>0.10892159999999999</v>
      </c>
      <c r="BO966" s="22">
        <f t="shared" si="145"/>
        <v>5.2596000000000004E-2</v>
      </c>
      <c r="BP966" s="21">
        <f t="shared" si="145"/>
        <v>5.632559999999999E-2</v>
      </c>
    </row>
    <row r="967" spans="1:68" ht="11.1" hidden="1" customHeight="1" outlineLevel="2" x14ac:dyDescent="0.2">
      <c r="A967" s="10"/>
      <c r="B967" s="18"/>
      <c r="C967" s="18"/>
      <c r="D967" s="18"/>
      <c r="E967" s="23" t="s">
        <v>867</v>
      </c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08">
        <v>0.23799999999999999</v>
      </c>
      <c r="AD967" s="208">
        <v>0.48799999999999999</v>
      </c>
      <c r="AE967" s="208">
        <v>0.51</v>
      </c>
      <c r="AF967" s="208">
        <v>0.46400000000000002</v>
      </c>
      <c r="AG967" s="208">
        <v>0.33</v>
      </c>
      <c r="AH967" s="208">
        <v>0.436</v>
      </c>
      <c r="AI967" s="208">
        <v>0.30199999999999999</v>
      </c>
      <c r="AJ967" s="24"/>
      <c r="AK967" s="24"/>
      <c r="AL967" s="24"/>
      <c r="AM967" s="24"/>
      <c r="AN967" s="208">
        <v>0.307</v>
      </c>
      <c r="AO967" s="208">
        <v>0.68600000000000005</v>
      </c>
      <c r="AP967" s="208">
        <v>0.75</v>
      </c>
      <c r="AQ967" s="208">
        <v>0.92300000000000004</v>
      </c>
      <c r="AR967" s="208">
        <v>0.73199999999999998</v>
      </c>
      <c r="AS967" s="208">
        <v>0.72499999999999998</v>
      </c>
      <c r="AT967" s="208">
        <v>0.26700000000000002</v>
      </c>
      <c r="AU967" s="208">
        <v>0.186</v>
      </c>
      <c r="AV967" s="24"/>
      <c r="AW967" s="24"/>
      <c r="AX967" s="24"/>
      <c r="AY967" s="24"/>
      <c r="AZ967" s="208">
        <v>0.24</v>
      </c>
      <c r="BA967" s="208">
        <v>0.65800000000000003</v>
      </c>
      <c r="BB967" s="21">
        <f t="shared" si="146"/>
        <v>0.92300000000000004</v>
      </c>
      <c r="BC967" s="18"/>
      <c r="BD967" s="22">
        <f t="shared" si="143"/>
        <v>1.2405913978494625</v>
      </c>
      <c r="BE967" s="21"/>
      <c r="BG967" s="10"/>
      <c r="BH967" s="21">
        <f t="shared" si="144"/>
        <v>0</v>
      </c>
      <c r="BI967" s="22">
        <f t="shared" si="144"/>
        <v>9.230000000000001E-4</v>
      </c>
      <c r="BJ967" s="21"/>
      <c r="BK967" s="21">
        <v>0</v>
      </c>
      <c r="BL967" s="22">
        <v>2.7690000000000002E-3</v>
      </c>
      <c r="BM967" s="21"/>
      <c r="BN967" s="21">
        <f t="shared" si="145"/>
        <v>0</v>
      </c>
      <c r="BO967" s="22">
        <f t="shared" si="145"/>
        <v>1.1076000000000001E-2</v>
      </c>
      <c r="BP967" s="21">
        <f t="shared" si="145"/>
        <v>0</v>
      </c>
    </row>
    <row r="968" spans="1:68" ht="11.1" hidden="1" customHeight="1" outlineLevel="2" x14ac:dyDescent="0.2">
      <c r="A968" s="10"/>
      <c r="B968" s="18"/>
      <c r="C968" s="18"/>
      <c r="D968" s="18"/>
      <c r="E968" s="23" t="s">
        <v>868</v>
      </c>
      <c r="F968" s="208">
        <v>2.7109999999999999</v>
      </c>
      <c r="G968" s="208">
        <v>2.1539999999999999</v>
      </c>
      <c r="H968" s="208">
        <v>1.538</v>
      </c>
      <c r="I968" s="239">
        <v>1.2869999999999999</v>
      </c>
      <c r="J968" s="239"/>
      <c r="K968" s="24"/>
      <c r="L968" s="24"/>
      <c r="M968" s="24"/>
      <c r="N968" s="24"/>
      <c r="O968" s="24"/>
      <c r="P968" s="24"/>
      <c r="Q968" s="208">
        <v>2.468</v>
      </c>
      <c r="R968" s="208">
        <v>2.4</v>
      </c>
      <c r="S968" s="208">
        <v>1.3879999999999999</v>
      </c>
      <c r="T968" s="208">
        <v>2.8849999999999998</v>
      </c>
      <c r="U968" s="208">
        <v>1.6080000000000001</v>
      </c>
      <c r="V968" s="208">
        <v>1.1739999999999999</v>
      </c>
      <c r="W968" s="208">
        <v>0.24299999999999999</v>
      </c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24"/>
      <c r="AZ968" s="24"/>
      <c r="BA968" s="24"/>
      <c r="BB968" s="21">
        <f t="shared" si="146"/>
        <v>2.8849999999999998</v>
      </c>
      <c r="BC968" s="18"/>
      <c r="BD968" s="22">
        <f t="shared" si="143"/>
        <v>3.8776881720430105</v>
      </c>
      <c r="BE968" s="21"/>
      <c r="BG968" s="10"/>
      <c r="BH968" s="21">
        <f t="shared" si="144"/>
        <v>0</v>
      </c>
      <c r="BI968" s="22">
        <f t="shared" si="144"/>
        <v>2.885E-3</v>
      </c>
      <c r="BJ968" s="21"/>
      <c r="BK968" s="21">
        <v>0</v>
      </c>
      <c r="BL968" s="22">
        <v>8.6549999999999995E-3</v>
      </c>
      <c r="BM968" s="21"/>
      <c r="BN968" s="21">
        <f t="shared" si="145"/>
        <v>0</v>
      </c>
      <c r="BO968" s="22">
        <f t="shared" si="145"/>
        <v>3.4619999999999998E-2</v>
      </c>
      <c r="BP968" s="21">
        <f t="shared" si="145"/>
        <v>0</v>
      </c>
    </row>
    <row r="969" spans="1:68" ht="11.1" hidden="1" customHeight="1" outlineLevel="2" x14ac:dyDescent="0.2">
      <c r="A969" s="10"/>
      <c r="B969" s="18"/>
      <c r="C969" s="18"/>
      <c r="D969" s="18"/>
      <c r="E969" s="23" t="s">
        <v>869</v>
      </c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08">
        <v>4.3999999999999997E-2</v>
      </c>
      <c r="AZ969" s="208">
        <v>0.11</v>
      </c>
      <c r="BA969" s="208">
        <v>0.57499999999999996</v>
      </c>
      <c r="BB969" s="21">
        <f t="shared" si="146"/>
        <v>0.57499999999999996</v>
      </c>
      <c r="BC969" s="18"/>
      <c r="BD969" s="22">
        <f t="shared" si="143"/>
        <v>0.77284946236559138</v>
      </c>
      <c r="BE969" s="21"/>
      <c r="BG969" s="10"/>
      <c r="BH969" s="21">
        <f t="shared" si="144"/>
        <v>0</v>
      </c>
      <c r="BI969" s="22">
        <f t="shared" si="144"/>
        <v>5.7499999999999999E-4</v>
      </c>
      <c r="BJ969" s="21"/>
      <c r="BK969" s="21">
        <v>0</v>
      </c>
      <c r="BL969" s="22">
        <v>1.725E-3</v>
      </c>
      <c r="BM969" s="21"/>
      <c r="BN969" s="21">
        <f t="shared" si="145"/>
        <v>0</v>
      </c>
      <c r="BO969" s="22">
        <f t="shared" si="145"/>
        <v>6.8999999999999999E-3</v>
      </c>
      <c r="BP969" s="21">
        <f t="shared" si="145"/>
        <v>0</v>
      </c>
    </row>
    <row r="970" spans="1:68" ht="11.1" hidden="1" customHeight="1" outlineLevel="1" collapsed="1" x14ac:dyDescent="0.2">
      <c r="A970" s="10"/>
      <c r="B970" s="18"/>
      <c r="C970" s="18"/>
      <c r="D970" s="18"/>
      <c r="E970" s="19" t="s">
        <v>870</v>
      </c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9">
        <v>15.707000000000001</v>
      </c>
      <c r="AM970" s="209">
        <v>0.58299999999999996</v>
      </c>
      <c r="AN970" s="209">
        <v>0.90800000000000003</v>
      </c>
      <c r="AO970" s="209">
        <v>1.101</v>
      </c>
      <c r="AP970" s="209">
        <v>2.2389999999999999</v>
      </c>
      <c r="AQ970" s="209">
        <v>2.0470000000000002</v>
      </c>
      <c r="AR970" s="209">
        <v>1.784</v>
      </c>
      <c r="AS970" s="20"/>
      <c r="AT970" s="209">
        <v>2.794</v>
      </c>
      <c r="AU970" s="209">
        <v>0.63</v>
      </c>
      <c r="AV970" s="209">
        <v>0.34599999999999997</v>
      </c>
      <c r="AW970" s="209">
        <v>0.435</v>
      </c>
      <c r="AX970" s="209">
        <v>0.40899999999999997</v>
      </c>
      <c r="AY970" s="209">
        <v>0.65600000000000003</v>
      </c>
      <c r="AZ970" s="209">
        <v>0.97499999999999998</v>
      </c>
      <c r="BA970" s="209">
        <v>1.5649999999999999</v>
      </c>
      <c r="BB970" s="21">
        <f t="shared" si="146"/>
        <v>15.707000000000001</v>
      </c>
      <c r="BC970" s="61">
        <f>BD970</f>
        <v>21.111559139784948</v>
      </c>
      <c r="BD970" s="22">
        <f t="shared" si="143"/>
        <v>21.111559139784948</v>
      </c>
      <c r="BE970" s="21">
        <f>BC970-BD970</f>
        <v>0</v>
      </c>
      <c r="BF970" s="2">
        <v>10.119999999999999</v>
      </c>
      <c r="BG970" s="10">
        <v>6</v>
      </c>
      <c r="BH970" s="21">
        <f t="shared" si="144"/>
        <v>1.5707000000000002E-2</v>
      </c>
      <c r="BI970" s="22">
        <f t="shared" si="144"/>
        <v>1.5707000000000002E-2</v>
      </c>
      <c r="BJ970" s="21">
        <f>BH970-BI970</f>
        <v>0</v>
      </c>
      <c r="BK970" s="21">
        <v>4.712100000000001E-2</v>
      </c>
      <c r="BL970" s="22">
        <v>4.712100000000001E-2</v>
      </c>
      <c r="BM970" s="21">
        <v>0</v>
      </c>
      <c r="BN970" s="21">
        <f t="shared" si="145"/>
        <v>0.18848400000000004</v>
      </c>
      <c r="BO970" s="22">
        <f t="shared" si="145"/>
        <v>0.18848400000000004</v>
      </c>
      <c r="BP970" s="21">
        <f t="shared" si="145"/>
        <v>0</v>
      </c>
    </row>
    <row r="971" spans="1:68" ht="11.1" hidden="1" customHeight="1" outlineLevel="2" x14ac:dyDescent="0.2">
      <c r="A971" s="10"/>
      <c r="B971" s="18"/>
      <c r="C971" s="18"/>
      <c r="D971" s="18"/>
      <c r="E971" s="23" t="s">
        <v>871</v>
      </c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08">
        <v>15.707000000000001</v>
      </c>
      <c r="AM971" s="208">
        <v>0.58299999999999996</v>
      </c>
      <c r="AN971" s="208">
        <v>0.90800000000000003</v>
      </c>
      <c r="AO971" s="208">
        <v>1.101</v>
      </c>
      <c r="AP971" s="208">
        <v>2.2389999999999999</v>
      </c>
      <c r="AQ971" s="208">
        <v>2.0470000000000002</v>
      </c>
      <c r="AR971" s="208">
        <v>1.784</v>
      </c>
      <c r="AS971" s="24"/>
      <c r="AT971" s="208">
        <v>2.794</v>
      </c>
      <c r="AU971" s="208">
        <v>0.63</v>
      </c>
      <c r="AV971" s="208">
        <v>0.34599999999999997</v>
      </c>
      <c r="AW971" s="208">
        <v>0.435</v>
      </c>
      <c r="AX971" s="208">
        <v>0.40899999999999997</v>
      </c>
      <c r="AY971" s="208">
        <v>0.65600000000000003</v>
      </c>
      <c r="AZ971" s="208">
        <v>0.97499999999999998</v>
      </c>
      <c r="BA971" s="208">
        <v>1.5649999999999999</v>
      </c>
      <c r="BB971" s="21">
        <f t="shared" si="146"/>
        <v>15.707000000000001</v>
      </c>
      <c r="BC971" s="18"/>
      <c r="BD971" s="22">
        <f t="shared" si="143"/>
        <v>21.111559139784948</v>
      </c>
      <c r="BE971" s="21"/>
      <c r="BG971" s="10"/>
      <c r="BH971" s="21">
        <f t="shared" si="144"/>
        <v>0</v>
      </c>
      <c r="BI971" s="22">
        <f t="shared" si="144"/>
        <v>1.5707000000000002E-2</v>
      </c>
      <c r="BJ971" s="21"/>
      <c r="BK971" s="21">
        <v>0</v>
      </c>
      <c r="BL971" s="22">
        <v>4.712100000000001E-2</v>
      </c>
      <c r="BM971" s="21"/>
      <c r="BN971" s="21">
        <f t="shared" si="145"/>
        <v>0</v>
      </c>
      <c r="BO971" s="22">
        <f t="shared" si="145"/>
        <v>0.18848400000000004</v>
      </c>
      <c r="BP971" s="21">
        <f t="shared" si="145"/>
        <v>0</v>
      </c>
    </row>
    <row r="972" spans="1:68" ht="11.1" hidden="1" customHeight="1" outlineLevel="1" collapsed="1" x14ac:dyDescent="0.2">
      <c r="A972" s="10"/>
      <c r="B972" s="18"/>
      <c r="C972" s="18"/>
      <c r="D972" s="18"/>
      <c r="E972" s="19" t="s">
        <v>872</v>
      </c>
      <c r="F972" s="209">
        <v>1.4470000000000001</v>
      </c>
      <c r="G972" s="209">
        <v>3.891</v>
      </c>
      <c r="H972" s="209">
        <v>1.8440000000000001</v>
      </c>
      <c r="I972" s="240">
        <v>1.5449999999999999</v>
      </c>
      <c r="J972" s="240"/>
      <c r="K972" s="209">
        <v>0.57599999999999996</v>
      </c>
      <c r="L972" s="209">
        <v>0.13700000000000001</v>
      </c>
      <c r="M972" s="20"/>
      <c r="N972" s="20"/>
      <c r="O972" s="20"/>
      <c r="P972" s="209">
        <v>0.26300000000000001</v>
      </c>
      <c r="Q972" s="209">
        <v>2.085</v>
      </c>
      <c r="R972" s="209">
        <v>2.65</v>
      </c>
      <c r="S972" s="209">
        <v>2.4769999999999999</v>
      </c>
      <c r="T972" s="209">
        <v>2.903</v>
      </c>
      <c r="U972" s="209">
        <v>2.1040000000000001</v>
      </c>
      <c r="V972" s="209">
        <v>1.28</v>
      </c>
      <c r="W972" s="209">
        <v>0.88800000000000001</v>
      </c>
      <c r="X972" s="209">
        <v>0.126</v>
      </c>
      <c r="Y972" s="20"/>
      <c r="Z972" s="20"/>
      <c r="AA972" s="20"/>
      <c r="AB972" s="209">
        <v>1.623</v>
      </c>
      <c r="AC972" s="209">
        <v>2.5409999999999999</v>
      </c>
      <c r="AD972" s="209">
        <v>2.8759999999999999</v>
      </c>
      <c r="AE972" s="209">
        <v>4.3730000000000002</v>
      </c>
      <c r="AF972" s="209">
        <v>3.3079999999999998</v>
      </c>
      <c r="AG972" s="209">
        <v>1.8360000000000001</v>
      </c>
      <c r="AH972" s="209">
        <v>1.849</v>
      </c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1">
        <f t="shared" si="146"/>
        <v>4.3730000000000002</v>
      </c>
      <c r="BC972" s="61">
        <f>BD972</f>
        <v>5.877688172043011</v>
      </c>
      <c r="BD972" s="22">
        <f t="shared" si="143"/>
        <v>5.877688172043011</v>
      </c>
      <c r="BE972" s="21">
        <f>BC972-BD972</f>
        <v>0</v>
      </c>
      <c r="BF972" s="2">
        <v>4.3899999999999997</v>
      </c>
      <c r="BG972" s="10">
        <v>6</v>
      </c>
      <c r="BH972" s="21">
        <f t="shared" si="144"/>
        <v>4.3730000000000002E-3</v>
      </c>
      <c r="BI972" s="22">
        <f t="shared" si="144"/>
        <v>4.3730000000000002E-3</v>
      </c>
      <c r="BJ972" s="21">
        <f>BH972-BI972</f>
        <v>0</v>
      </c>
      <c r="BK972" s="21">
        <v>1.3119E-2</v>
      </c>
      <c r="BL972" s="22">
        <v>1.3119E-2</v>
      </c>
      <c r="BM972" s="21">
        <v>0</v>
      </c>
      <c r="BN972" s="21">
        <f t="shared" si="145"/>
        <v>5.2476000000000002E-2</v>
      </c>
      <c r="BO972" s="22">
        <f t="shared" si="145"/>
        <v>5.2476000000000002E-2</v>
      </c>
      <c r="BP972" s="21">
        <f t="shared" si="145"/>
        <v>0</v>
      </c>
    </row>
    <row r="973" spans="1:68" ht="11.1" hidden="1" customHeight="1" outlineLevel="2" x14ac:dyDescent="0.2">
      <c r="A973" s="10"/>
      <c r="B973" s="18"/>
      <c r="C973" s="18"/>
      <c r="D973" s="18"/>
      <c r="E973" s="23" t="s">
        <v>873</v>
      </c>
      <c r="F973" s="208">
        <v>1.4470000000000001</v>
      </c>
      <c r="G973" s="208">
        <v>3.891</v>
      </c>
      <c r="H973" s="208">
        <v>1.8440000000000001</v>
      </c>
      <c r="I973" s="239">
        <v>1.5449999999999999</v>
      </c>
      <c r="J973" s="239"/>
      <c r="K973" s="208">
        <v>0.57599999999999996</v>
      </c>
      <c r="L973" s="208">
        <v>0.13700000000000001</v>
      </c>
      <c r="M973" s="24"/>
      <c r="N973" s="24"/>
      <c r="O973" s="24"/>
      <c r="P973" s="208">
        <v>0.26300000000000001</v>
      </c>
      <c r="Q973" s="208">
        <v>2.085</v>
      </c>
      <c r="R973" s="208">
        <v>2.65</v>
      </c>
      <c r="S973" s="208">
        <v>2.4769999999999999</v>
      </c>
      <c r="T973" s="208">
        <v>2.903</v>
      </c>
      <c r="U973" s="208">
        <v>2.1040000000000001</v>
      </c>
      <c r="V973" s="208">
        <v>1.28</v>
      </c>
      <c r="W973" s="208">
        <v>0.88800000000000001</v>
      </c>
      <c r="X973" s="208">
        <v>0.126</v>
      </c>
      <c r="Y973" s="24"/>
      <c r="Z973" s="24"/>
      <c r="AA973" s="24"/>
      <c r="AB973" s="208">
        <v>1.623</v>
      </c>
      <c r="AC973" s="208">
        <v>2.5409999999999999</v>
      </c>
      <c r="AD973" s="208">
        <v>2.8759999999999999</v>
      </c>
      <c r="AE973" s="208">
        <v>4.3730000000000002</v>
      </c>
      <c r="AF973" s="208">
        <v>3.3079999999999998</v>
      </c>
      <c r="AG973" s="208">
        <v>1.8360000000000001</v>
      </c>
      <c r="AH973" s="208">
        <v>1.849</v>
      </c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4"/>
      <c r="AU973" s="24"/>
      <c r="AV973" s="24"/>
      <c r="AW973" s="24"/>
      <c r="AX973" s="24"/>
      <c r="AY973" s="24"/>
      <c r="AZ973" s="24"/>
      <c r="BA973" s="24"/>
      <c r="BB973" s="21">
        <f t="shared" si="146"/>
        <v>4.3730000000000002</v>
      </c>
      <c r="BC973" s="18"/>
      <c r="BD973" s="22">
        <f t="shared" si="143"/>
        <v>5.877688172043011</v>
      </c>
      <c r="BE973" s="21"/>
      <c r="BG973" s="10"/>
      <c r="BH973" s="21">
        <f t="shared" si="144"/>
        <v>0</v>
      </c>
      <c r="BI973" s="22">
        <f t="shared" si="144"/>
        <v>4.3730000000000002E-3</v>
      </c>
      <c r="BJ973" s="21"/>
      <c r="BK973" s="21">
        <v>0</v>
      </c>
      <c r="BL973" s="22">
        <v>1.3119E-2</v>
      </c>
      <c r="BM973" s="21"/>
      <c r="BN973" s="21">
        <f t="shared" si="145"/>
        <v>0</v>
      </c>
      <c r="BO973" s="22">
        <f t="shared" si="145"/>
        <v>5.2476000000000002E-2</v>
      </c>
      <c r="BP973" s="21">
        <f t="shared" si="145"/>
        <v>0</v>
      </c>
    </row>
    <row r="974" spans="1:68" ht="11.1" hidden="1" customHeight="1" outlineLevel="1" collapsed="1" x14ac:dyDescent="0.2">
      <c r="A974" s="10"/>
      <c r="B974" s="18"/>
      <c r="C974" s="18"/>
      <c r="D974" s="18"/>
      <c r="E974" s="19" t="s">
        <v>874</v>
      </c>
      <c r="F974" s="209">
        <v>18.285</v>
      </c>
      <c r="G974" s="209">
        <v>13.019</v>
      </c>
      <c r="H974" s="209">
        <v>7.4</v>
      </c>
      <c r="I974" s="240">
        <v>5.4480000000000004</v>
      </c>
      <c r="J974" s="240"/>
      <c r="K974" s="209">
        <v>1.1739999999999999</v>
      </c>
      <c r="L974" s="20"/>
      <c r="M974" s="20"/>
      <c r="N974" s="20"/>
      <c r="O974" s="209">
        <v>0.72499999999999998</v>
      </c>
      <c r="P974" s="209">
        <v>4.58</v>
      </c>
      <c r="Q974" s="209">
        <v>11.464</v>
      </c>
      <c r="R974" s="209">
        <v>15.643000000000001</v>
      </c>
      <c r="S974" s="209">
        <v>16.98</v>
      </c>
      <c r="T974" s="209">
        <v>19.959</v>
      </c>
      <c r="U974" s="209">
        <v>10.61</v>
      </c>
      <c r="V974" s="209">
        <v>4.4950000000000001</v>
      </c>
      <c r="W974" s="209">
        <v>2.0139999999999998</v>
      </c>
      <c r="X974" s="20"/>
      <c r="Y974" s="20"/>
      <c r="Z974" s="20"/>
      <c r="AA974" s="20"/>
      <c r="AB974" s="209">
        <v>5.1790000000000003</v>
      </c>
      <c r="AC974" s="209">
        <v>11.803000000000001</v>
      </c>
      <c r="AD974" s="209">
        <v>15.478</v>
      </c>
      <c r="AE974" s="209">
        <v>17.7</v>
      </c>
      <c r="AF974" s="209">
        <v>10.798999999999999</v>
      </c>
      <c r="AG974" s="209">
        <v>7.3890000000000002</v>
      </c>
      <c r="AH974" s="209">
        <v>2.867</v>
      </c>
      <c r="AI974" s="209">
        <v>1.7230000000000001</v>
      </c>
      <c r="AJ974" s="20"/>
      <c r="AK974" s="20"/>
      <c r="AL974" s="20"/>
      <c r="AM974" s="20"/>
      <c r="AN974" s="209">
        <v>4.8090000000000002</v>
      </c>
      <c r="AO974" s="209">
        <v>10.478999999999999</v>
      </c>
      <c r="AP974" s="209">
        <v>12.814</v>
      </c>
      <c r="AQ974" s="209">
        <v>17.018000000000001</v>
      </c>
      <c r="AR974" s="209">
        <v>14.571999999999999</v>
      </c>
      <c r="AS974" s="209">
        <v>11.693</v>
      </c>
      <c r="AT974" s="209">
        <v>4.9429999999999996</v>
      </c>
      <c r="AU974" s="209">
        <v>0.79200000000000004</v>
      </c>
      <c r="AV974" s="20"/>
      <c r="AW974" s="20"/>
      <c r="AX974" s="20"/>
      <c r="AY974" s="209">
        <v>0.622</v>
      </c>
      <c r="AZ974" s="209">
        <v>2.4409999999999998</v>
      </c>
      <c r="BA974" s="209">
        <v>11.353999999999999</v>
      </c>
      <c r="BB974" s="21">
        <f t="shared" si="146"/>
        <v>19.959</v>
      </c>
      <c r="BC974" s="61">
        <f>BD974</f>
        <v>26.826612903225804</v>
      </c>
      <c r="BD974" s="22">
        <f t="shared" si="143"/>
        <v>26.826612903225804</v>
      </c>
      <c r="BE974" s="21">
        <f>BC974-BD974</f>
        <v>0</v>
      </c>
      <c r="BF974" s="2">
        <v>22.4</v>
      </c>
      <c r="BG974" s="10">
        <v>6</v>
      </c>
      <c r="BH974" s="21">
        <f t="shared" si="144"/>
        <v>1.9958999999999998E-2</v>
      </c>
      <c r="BI974" s="22">
        <f t="shared" si="144"/>
        <v>1.9958999999999998E-2</v>
      </c>
      <c r="BJ974" s="21">
        <f>BH974-BI974</f>
        <v>0</v>
      </c>
      <c r="BK974" s="21">
        <v>5.9876999999999993E-2</v>
      </c>
      <c r="BL974" s="22">
        <v>5.9876999999999993E-2</v>
      </c>
      <c r="BM974" s="21">
        <v>0</v>
      </c>
      <c r="BN974" s="21">
        <f t="shared" si="145"/>
        <v>0.23950799999999997</v>
      </c>
      <c r="BO974" s="22">
        <f t="shared" si="145"/>
        <v>0.23950799999999997</v>
      </c>
      <c r="BP974" s="21">
        <f t="shared" si="145"/>
        <v>0</v>
      </c>
    </row>
    <row r="975" spans="1:68" ht="11.1" hidden="1" customHeight="1" outlineLevel="2" x14ac:dyDescent="0.2">
      <c r="A975" s="10"/>
      <c r="B975" s="18"/>
      <c r="C975" s="18"/>
      <c r="D975" s="18"/>
      <c r="E975" s="23" t="s">
        <v>875</v>
      </c>
      <c r="F975" s="208">
        <v>18.285</v>
      </c>
      <c r="G975" s="208">
        <v>13.019</v>
      </c>
      <c r="H975" s="208">
        <v>7.4</v>
      </c>
      <c r="I975" s="239">
        <v>5.4480000000000004</v>
      </c>
      <c r="J975" s="239"/>
      <c r="K975" s="208">
        <v>1.1739999999999999</v>
      </c>
      <c r="L975" s="24"/>
      <c r="M975" s="24"/>
      <c r="N975" s="24"/>
      <c r="O975" s="208">
        <v>0.72499999999999998</v>
      </c>
      <c r="P975" s="208">
        <v>4.58</v>
      </c>
      <c r="Q975" s="208">
        <v>11.464</v>
      </c>
      <c r="R975" s="208">
        <v>15.643000000000001</v>
      </c>
      <c r="S975" s="208">
        <v>16.98</v>
      </c>
      <c r="T975" s="208">
        <v>19.959</v>
      </c>
      <c r="U975" s="208">
        <v>10.61</v>
      </c>
      <c r="V975" s="208">
        <v>4.4950000000000001</v>
      </c>
      <c r="W975" s="208">
        <v>2.0139999999999998</v>
      </c>
      <c r="X975" s="24"/>
      <c r="Y975" s="24"/>
      <c r="Z975" s="24"/>
      <c r="AA975" s="24"/>
      <c r="AB975" s="208">
        <v>5.1790000000000003</v>
      </c>
      <c r="AC975" s="208">
        <v>11.803000000000001</v>
      </c>
      <c r="AD975" s="208">
        <v>15.478</v>
      </c>
      <c r="AE975" s="208">
        <v>17.7</v>
      </c>
      <c r="AF975" s="208">
        <v>10.798999999999999</v>
      </c>
      <c r="AG975" s="208">
        <v>7.3890000000000002</v>
      </c>
      <c r="AH975" s="208">
        <v>2.867</v>
      </c>
      <c r="AI975" s="208">
        <v>1.7230000000000001</v>
      </c>
      <c r="AJ975" s="24"/>
      <c r="AK975" s="24"/>
      <c r="AL975" s="24"/>
      <c r="AM975" s="24"/>
      <c r="AN975" s="208">
        <v>4.8090000000000002</v>
      </c>
      <c r="AO975" s="208">
        <v>10.478999999999999</v>
      </c>
      <c r="AP975" s="208">
        <v>12.814</v>
      </c>
      <c r="AQ975" s="208">
        <v>17.018000000000001</v>
      </c>
      <c r="AR975" s="208">
        <v>14.571999999999999</v>
      </c>
      <c r="AS975" s="208">
        <v>11.693</v>
      </c>
      <c r="AT975" s="208">
        <v>4.9429999999999996</v>
      </c>
      <c r="AU975" s="208">
        <v>0.79200000000000004</v>
      </c>
      <c r="AV975" s="24"/>
      <c r="AW975" s="24"/>
      <c r="AX975" s="24"/>
      <c r="AY975" s="208">
        <v>0.622</v>
      </c>
      <c r="AZ975" s="208">
        <v>2.4409999999999998</v>
      </c>
      <c r="BA975" s="208">
        <v>11.353999999999999</v>
      </c>
      <c r="BB975" s="21">
        <f t="shared" si="146"/>
        <v>19.959</v>
      </c>
      <c r="BC975" s="18"/>
      <c r="BD975" s="22">
        <f t="shared" si="143"/>
        <v>26.826612903225804</v>
      </c>
      <c r="BE975" s="21"/>
      <c r="BG975" s="10"/>
      <c r="BH975" s="21">
        <f t="shared" si="144"/>
        <v>0</v>
      </c>
      <c r="BI975" s="22">
        <f t="shared" si="144"/>
        <v>1.9958999999999998E-2</v>
      </c>
      <c r="BJ975" s="21"/>
      <c r="BK975" s="21">
        <v>0</v>
      </c>
      <c r="BL975" s="22">
        <v>5.9876999999999993E-2</v>
      </c>
      <c r="BM975" s="21"/>
      <c r="BN975" s="21">
        <f t="shared" si="145"/>
        <v>0</v>
      </c>
      <c r="BO975" s="22">
        <f t="shared" si="145"/>
        <v>0.23950799999999997</v>
      </c>
      <c r="BP975" s="21">
        <f t="shared" si="145"/>
        <v>0</v>
      </c>
    </row>
    <row r="976" spans="1:68" ht="11.1" customHeight="1" outlineLevel="1" collapsed="1" x14ac:dyDescent="0.2">
      <c r="A976" s="10"/>
      <c r="B976" s="18"/>
      <c r="C976" s="18"/>
      <c r="D976" s="18"/>
      <c r="E976" s="19" t="s">
        <v>876</v>
      </c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9">
        <v>0.106</v>
      </c>
      <c r="AZ976" s="209">
        <v>0.45700000000000002</v>
      </c>
      <c r="BA976" s="209">
        <v>1.05</v>
      </c>
      <c r="BB976" s="21">
        <f t="shared" si="146"/>
        <v>1.05</v>
      </c>
      <c r="BC976" s="18">
        <v>2.97</v>
      </c>
      <c r="BD976" s="22">
        <f t="shared" si="143"/>
        <v>1.4112903225806452</v>
      </c>
      <c r="BE976" s="21">
        <f>BC976-BD976</f>
        <v>1.558709677419355</v>
      </c>
      <c r="BF976" s="2">
        <v>2.97</v>
      </c>
      <c r="BG976" s="10">
        <v>7</v>
      </c>
      <c r="BH976" s="21">
        <f t="shared" si="144"/>
        <v>2.2096799999999999E-3</v>
      </c>
      <c r="BI976" s="22">
        <f t="shared" si="144"/>
        <v>1.0499999999999999E-3</v>
      </c>
      <c r="BJ976" s="21">
        <f>BH976-BI976</f>
        <v>1.15968E-3</v>
      </c>
      <c r="BK976" s="21">
        <v>6.6290399999999992E-3</v>
      </c>
      <c r="BL976" s="22">
        <v>3.15E-3</v>
      </c>
      <c r="BM976" s="21">
        <v>3.4790399999999992E-3</v>
      </c>
      <c r="BN976" s="21">
        <f t="shared" si="145"/>
        <v>2.6516159999999997E-2</v>
      </c>
      <c r="BO976" s="22">
        <f t="shared" si="145"/>
        <v>1.26E-2</v>
      </c>
      <c r="BP976" s="21">
        <f t="shared" si="145"/>
        <v>1.3916159999999997E-2</v>
      </c>
    </row>
    <row r="977" spans="1:68" ht="11.1" hidden="1" customHeight="1" outlineLevel="2" x14ac:dyDescent="0.2">
      <c r="A977" s="10"/>
      <c r="B977" s="18"/>
      <c r="C977" s="18"/>
      <c r="D977" s="18"/>
      <c r="E977" s="23" t="s">
        <v>877</v>
      </c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  <c r="AS977" s="24"/>
      <c r="AT977" s="24"/>
      <c r="AU977" s="24"/>
      <c r="AV977" s="24"/>
      <c r="AW977" s="24"/>
      <c r="AX977" s="24"/>
      <c r="AY977" s="208">
        <v>0.106</v>
      </c>
      <c r="AZ977" s="208">
        <v>0.45700000000000002</v>
      </c>
      <c r="BA977" s="208">
        <v>1.05</v>
      </c>
      <c r="BB977" s="21">
        <f t="shared" si="146"/>
        <v>1.05</v>
      </c>
      <c r="BC977" s="18"/>
      <c r="BD977" s="22">
        <f t="shared" si="143"/>
        <v>1.4112903225806452</v>
      </c>
      <c r="BE977" s="21"/>
      <c r="BG977" s="10"/>
      <c r="BH977" s="21">
        <f t="shared" si="144"/>
        <v>0</v>
      </c>
      <c r="BI977" s="22">
        <f t="shared" si="144"/>
        <v>1.0499999999999999E-3</v>
      </c>
      <c r="BJ977" s="21"/>
      <c r="BK977" s="21">
        <v>0</v>
      </c>
      <c r="BL977" s="22">
        <v>3.15E-3</v>
      </c>
      <c r="BM977" s="21"/>
      <c r="BN977" s="21">
        <f t="shared" si="145"/>
        <v>0</v>
      </c>
      <c r="BO977" s="22">
        <f t="shared" si="145"/>
        <v>1.26E-2</v>
      </c>
      <c r="BP977" s="21">
        <f t="shared" si="145"/>
        <v>0</v>
      </c>
    </row>
    <row r="978" spans="1:68" ht="11.1" customHeight="1" outlineLevel="1" collapsed="1" x14ac:dyDescent="0.2">
      <c r="A978" s="10"/>
      <c r="B978" s="18"/>
      <c r="C978" s="18"/>
      <c r="D978" s="18"/>
      <c r="E978" s="19" t="s">
        <v>878</v>
      </c>
      <c r="F978" s="209">
        <v>1.3009999999999999</v>
      </c>
      <c r="G978" s="209">
        <v>0.99399999999999999</v>
      </c>
      <c r="H978" s="209">
        <v>0.70499999999999996</v>
      </c>
      <c r="I978" s="240">
        <v>0.38600000000000001</v>
      </c>
      <c r="J978" s="240"/>
      <c r="K978" s="209">
        <v>0.108</v>
      </c>
      <c r="L978" s="20"/>
      <c r="M978" s="20"/>
      <c r="N978" s="20"/>
      <c r="O978" s="20"/>
      <c r="P978" s="209">
        <v>0.26600000000000001</v>
      </c>
      <c r="Q978" s="209">
        <v>0.78600000000000003</v>
      </c>
      <c r="R978" s="209">
        <v>1.0489999999999999</v>
      </c>
      <c r="S978" s="209">
        <v>0.876</v>
      </c>
      <c r="T978" s="209">
        <v>1.3</v>
      </c>
      <c r="U978" s="209">
        <v>0.68100000000000005</v>
      </c>
      <c r="V978" s="209">
        <v>0.24399999999999999</v>
      </c>
      <c r="W978" s="209">
        <v>0.1</v>
      </c>
      <c r="X978" s="20"/>
      <c r="Y978" s="20"/>
      <c r="Z978" s="20"/>
      <c r="AA978" s="20"/>
      <c r="AB978" s="209">
        <v>0.26600000000000001</v>
      </c>
      <c r="AC978" s="209">
        <v>0.78100000000000003</v>
      </c>
      <c r="AD978" s="209">
        <v>0.88600000000000001</v>
      </c>
      <c r="AE978" s="209">
        <v>1.2509999999999999</v>
      </c>
      <c r="AF978" s="209">
        <v>0.91300000000000003</v>
      </c>
      <c r="AG978" s="209">
        <v>0.51100000000000001</v>
      </c>
      <c r="AH978" s="209">
        <v>0.29099999999999998</v>
      </c>
      <c r="AI978" s="209">
        <v>0.13</v>
      </c>
      <c r="AJ978" s="20"/>
      <c r="AK978" s="20"/>
      <c r="AL978" s="20"/>
      <c r="AM978" s="20"/>
      <c r="AN978" s="209">
        <v>0.247</v>
      </c>
      <c r="AO978" s="209">
        <v>0.80900000000000005</v>
      </c>
      <c r="AP978" s="209">
        <v>0.878</v>
      </c>
      <c r="AQ978" s="209">
        <v>1.4470000000000001</v>
      </c>
      <c r="AR978" s="209">
        <v>0.875</v>
      </c>
      <c r="AS978" s="209">
        <v>0.90500000000000003</v>
      </c>
      <c r="AT978" s="209">
        <v>0.34699999999999998</v>
      </c>
      <c r="AU978" s="209">
        <v>0.114</v>
      </c>
      <c r="AV978" s="20"/>
      <c r="AW978" s="20"/>
      <c r="AX978" s="20"/>
      <c r="AY978" s="209">
        <v>2.9000000000000001E-2</v>
      </c>
      <c r="AZ978" s="209">
        <v>0.219</v>
      </c>
      <c r="BA978" s="209">
        <v>0.67800000000000005</v>
      </c>
      <c r="BB978" s="21">
        <f t="shared" si="146"/>
        <v>1.4470000000000001</v>
      </c>
      <c r="BC978" s="18">
        <v>2.73</v>
      </c>
      <c r="BD978" s="22">
        <f t="shared" si="143"/>
        <v>1.9448924731182797</v>
      </c>
      <c r="BE978" s="21">
        <f>BC978-BD978</f>
        <v>0.78510752688172025</v>
      </c>
      <c r="BF978" s="2">
        <v>2.73</v>
      </c>
      <c r="BG978" s="10">
        <v>7</v>
      </c>
      <c r="BH978" s="21">
        <f t="shared" si="144"/>
        <v>2.03112E-3</v>
      </c>
      <c r="BI978" s="22">
        <f t="shared" si="144"/>
        <v>1.4469999999999999E-3</v>
      </c>
      <c r="BJ978" s="21">
        <f>BH978-BI978</f>
        <v>5.8412000000000004E-4</v>
      </c>
      <c r="BK978" s="21">
        <v>6.0933599999999999E-3</v>
      </c>
      <c r="BL978" s="22">
        <v>4.3409999999999994E-3</v>
      </c>
      <c r="BM978" s="21">
        <v>1.7523600000000005E-3</v>
      </c>
      <c r="BN978" s="21">
        <f t="shared" si="145"/>
        <v>2.437344E-2</v>
      </c>
      <c r="BO978" s="22">
        <f t="shared" si="145"/>
        <v>1.7363999999999997E-2</v>
      </c>
      <c r="BP978" s="21">
        <f t="shared" si="145"/>
        <v>7.0094400000000022E-3</v>
      </c>
    </row>
    <row r="979" spans="1:68" ht="11.1" hidden="1" customHeight="1" outlineLevel="2" x14ac:dyDescent="0.2">
      <c r="A979" s="10"/>
      <c r="B979" s="18"/>
      <c r="C979" s="18"/>
      <c r="D979" s="18"/>
      <c r="E979" s="23" t="s">
        <v>879</v>
      </c>
      <c r="F979" s="208">
        <v>1.3009999999999999</v>
      </c>
      <c r="G979" s="208">
        <v>0.99399999999999999</v>
      </c>
      <c r="H979" s="208">
        <v>0.70499999999999996</v>
      </c>
      <c r="I979" s="239">
        <v>0.38600000000000001</v>
      </c>
      <c r="J979" s="239"/>
      <c r="K979" s="208">
        <v>0.108</v>
      </c>
      <c r="L979" s="24"/>
      <c r="M979" s="24"/>
      <c r="N979" s="24"/>
      <c r="O979" s="24"/>
      <c r="P979" s="208">
        <v>0.26600000000000001</v>
      </c>
      <c r="Q979" s="208">
        <v>0.78600000000000003</v>
      </c>
      <c r="R979" s="208">
        <v>1.0489999999999999</v>
      </c>
      <c r="S979" s="208">
        <v>0.876</v>
      </c>
      <c r="T979" s="208">
        <v>1.3</v>
      </c>
      <c r="U979" s="208">
        <v>0.68100000000000005</v>
      </c>
      <c r="V979" s="208">
        <v>0.24399999999999999</v>
      </c>
      <c r="W979" s="208">
        <v>0.1</v>
      </c>
      <c r="X979" s="24"/>
      <c r="Y979" s="24"/>
      <c r="Z979" s="24"/>
      <c r="AA979" s="24"/>
      <c r="AB979" s="208">
        <v>0.26600000000000001</v>
      </c>
      <c r="AC979" s="208">
        <v>0.78100000000000003</v>
      </c>
      <c r="AD979" s="208">
        <v>0.88600000000000001</v>
      </c>
      <c r="AE979" s="208">
        <v>1.2509999999999999</v>
      </c>
      <c r="AF979" s="208">
        <v>0.91300000000000003</v>
      </c>
      <c r="AG979" s="208">
        <v>0.51100000000000001</v>
      </c>
      <c r="AH979" s="208">
        <v>0.29099999999999998</v>
      </c>
      <c r="AI979" s="208">
        <v>0.13</v>
      </c>
      <c r="AJ979" s="24"/>
      <c r="AK979" s="24"/>
      <c r="AL979" s="24"/>
      <c r="AM979" s="24"/>
      <c r="AN979" s="208">
        <v>0.247</v>
      </c>
      <c r="AO979" s="208">
        <v>0.80900000000000005</v>
      </c>
      <c r="AP979" s="208">
        <v>0.878</v>
      </c>
      <c r="AQ979" s="208">
        <v>1.4470000000000001</v>
      </c>
      <c r="AR979" s="208">
        <v>0.875</v>
      </c>
      <c r="AS979" s="208">
        <v>0.90500000000000003</v>
      </c>
      <c r="AT979" s="208">
        <v>0.34699999999999998</v>
      </c>
      <c r="AU979" s="208">
        <v>0.114</v>
      </c>
      <c r="AV979" s="24"/>
      <c r="AW979" s="24"/>
      <c r="AX979" s="24"/>
      <c r="AY979" s="208">
        <v>2.9000000000000001E-2</v>
      </c>
      <c r="AZ979" s="208">
        <v>0.219</v>
      </c>
      <c r="BA979" s="208">
        <v>0.67800000000000005</v>
      </c>
      <c r="BB979" s="21">
        <f t="shared" si="146"/>
        <v>1.4470000000000001</v>
      </c>
      <c r="BC979" s="18"/>
      <c r="BD979" s="22">
        <f t="shared" si="143"/>
        <v>1.9448924731182797</v>
      </c>
      <c r="BE979" s="21"/>
      <c r="BG979" s="10"/>
      <c r="BH979" s="21">
        <f t="shared" si="144"/>
        <v>0</v>
      </c>
      <c r="BI979" s="22">
        <f t="shared" si="144"/>
        <v>1.4469999999999999E-3</v>
      </c>
      <c r="BJ979" s="21"/>
      <c r="BK979" s="21">
        <v>0</v>
      </c>
      <c r="BL979" s="22">
        <v>4.3409999999999994E-3</v>
      </c>
      <c r="BM979" s="21"/>
      <c r="BN979" s="21">
        <f t="shared" si="145"/>
        <v>0</v>
      </c>
      <c r="BO979" s="22">
        <f t="shared" si="145"/>
        <v>1.7363999999999997E-2</v>
      </c>
      <c r="BP979" s="21">
        <f t="shared" si="145"/>
        <v>0</v>
      </c>
    </row>
    <row r="980" spans="1:68" ht="11.1" customHeight="1" outlineLevel="1" collapsed="1" x14ac:dyDescent="0.2">
      <c r="A980" s="10"/>
      <c r="B980" s="18"/>
      <c r="C980" s="18"/>
      <c r="D980" s="18"/>
      <c r="E980" s="19" t="s">
        <v>880</v>
      </c>
      <c r="F980" s="209">
        <v>1.6259999999999999</v>
      </c>
      <c r="G980" s="209">
        <v>1.1160000000000001</v>
      </c>
      <c r="H980" s="209">
        <v>0.89400000000000002</v>
      </c>
      <c r="I980" s="240">
        <v>0.61</v>
      </c>
      <c r="J980" s="240"/>
      <c r="K980" s="209">
        <v>0.374</v>
      </c>
      <c r="L980" s="20"/>
      <c r="M980" s="20"/>
      <c r="N980" s="20"/>
      <c r="O980" s="209">
        <v>0.216</v>
      </c>
      <c r="P980" s="209">
        <v>0.435</v>
      </c>
      <c r="Q980" s="209">
        <v>0.92900000000000005</v>
      </c>
      <c r="R980" s="209">
        <v>1.5329999999999999</v>
      </c>
      <c r="S980" s="209">
        <v>1.286</v>
      </c>
      <c r="T980" s="209">
        <v>1.5940000000000001</v>
      </c>
      <c r="U980" s="209">
        <v>0.95</v>
      </c>
      <c r="V980" s="209">
        <v>0.54100000000000004</v>
      </c>
      <c r="W980" s="209">
        <v>0.27300000000000002</v>
      </c>
      <c r="X980" s="20"/>
      <c r="Y980" s="209">
        <v>6.5000000000000002E-2</v>
      </c>
      <c r="Z980" s="20"/>
      <c r="AA980" s="209">
        <v>0.16</v>
      </c>
      <c r="AB980" s="209">
        <v>0.59099999999999997</v>
      </c>
      <c r="AC980" s="209">
        <v>1.2390000000000001</v>
      </c>
      <c r="AD980" s="209">
        <v>1.274</v>
      </c>
      <c r="AE980" s="209">
        <v>1.6</v>
      </c>
      <c r="AF980" s="209">
        <v>1.3779999999999999</v>
      </c>
      <c r="AG980" s="209">
        <v>1.125</v>
      </c>
      <c r="AH980" s="209">
        <v>0.42099999999999999</v>
      </c>
      <c r="AI980" s="209">
        <v>0.34599999999999997</v>
      </c>
      <c r="AJ980" s="209">
        <v>9.9000000000000005E-2</v>
      </c>
      <c r="AK980" s="20"/>
      <c r="AL980" s="20"/>
      <c r="AM980" s="209">
        <v>0.313</v>
      </c>
      <c r="AN980" s="209">
        <v>0.43099999999999999</v>
      </c>
      <c r="AO980" s="209">
        <v>1.4319999999999999</v>
      </c>
      <c r="AP980" s="209">
        <v>1.208</v>
      </c>
      <c r="AQ980" s="209">
        <v>1.7969999999999999</v>
      </c>
      <c r="AR980" s="209">
        <v>1.504</v>
      </c>
      <c r="AS980" s="209">
        <v>1.1319999999999999</v>
      </c>
      <c r="AT980" s="209">
        <v>0.65300000000000002</v>
      </c>
      <c r="AU980" s="209">
        <v>0.39200000000000002</v>
      </c>
      <c r="AV980" s="20"/>
      <c r="AW980" s="20"/>
      <c r="AX980" s="20"/>
      <c r="AY980" s="209">
        <v>0.26700000000000002</v>
      </c>
      <c r="AZ980" s="209">
        <v>0.46700000000000003</v>
      </c>
      <c r="BA980" s="209">
        <v>0.873</v>
      </c>
      <c r="BB980" s="21">
        <f t="shared" si="146"/>
        <v>1.7969999999999999</v>
      </c>
      <c r="BC980" s="18">
        <v>3.71</v>
      </c>
      <c r="BD980" s="22">
        <f t="shared" si="143"/>
        <v>2.415322580645161</v>
      </c>
      <c r="BE980" s="21">
        <f>BC980-BD980</f>
        <v>1.2946774193548389</v>
      </c>
      <c r="BF980" s="2">
        <v>3.71</v>
      </c>
      <c r="BG980" s="10">
        <v>7</v>
      </c>
      <c r="BH980" s="21">
        <f t="shared" si="144"/>
        <v>2.7602399999999997E-3</v>
      </c>
      <c r="BI980" s="22">
        <f t="shared" si="144"/>
        <v>1.7969999999999998E-3</v>
      </c>
      <c r="BJ980" s="21">
        <f>BH980-BI980</f>
        <v>9.6323999999999997E-4</v>
      </c>
      <c r="BK980" s="21">
        <v>8.2807199999999984E-3</v>
      </c>
      <c r="BL980" s="22">
        <v>5.3909999999999991E-3</v>
      </c>
      <c r="BM980" s="21">
        <v>2.8897199999999993E-3</v>
      </c>
      <c r="BN980" s="21">
        <f t="shared" si="145"/>
        <v>3.3122879999999993E-2</v>
      </c>
      <c r="BO980" s="22">
        <f t="shared" si="145"/>
        <v>2.1563999999999996E-2</v>
      </c>
      <c r="BP980" s="21">
        <f t="shared" si="145"/>
        <v>1.1558879999999997E-2</v>
      </c>
    </row>
    <row r="981" spans="1:68" ht="11.1" hidden="1" customHeight="1" outlineLevel="2" x14ac:dyDescent="0.2">
      <c r="A981" s="10"/>
      <c r="B981" s="18"/>
      <c r="C981" s="18"/>
      <c r="D981" s="18"/>
      <c r="E981" s="23" t="s">
        <v>881</v>
      </c>
      <c r="F981" s="208">
        <v>1.6259999999999999</v>
      </c>
      <c r="G981" s="208">
        <v>1.1160000000000001</v>
      </c>
      <c r="H981" s="208">
        <v>0.89400000000000002</v>
      </c>
      <c r="I981" s="239">
        <v>0.61</v>
      </c>
      <c r="J981" s="239"/>
      <c r="K981" s="208">
        <v>0.374</v>
      </c>
      <c r="L981" s="24"/>
      <c r="M981" s="24"/>
      <c r="N981" s="24"/>
      <c r="O981" s="208">
        <v>0.216</v>
      </c>
      <c r="P981" s="208">
        <v>0.435</v>
      </c>
      <c r="Q981" s="208">
        <v>0.92900000000000005</v>
      </c>
      <c r="R981" s="208">
        <v>1.5329999999999999</v>
      </c>
      <c r="S981" s="208">
        <v>1.286</v>
      </c>
      <c r="T981" s="208">
        <v>1.5940000000000001</v>
      </c>
      <c r="U981" s="208">
        <v>0.95</v>
      </c>
      <c r="V981" s="208">
        <v>0.54100000000000004</v>
      </c>
      <c r="W981" s="208">
        <v>0.27300000000000002</v>
      </c>
      <c r="X981" s="24"/>
      <c r="Y981" s="208">
        <v>6.5000000000000002E-2</v>
      </c>
      <c r="Z981" s="24"/>
      <c r="AA981" s="208">
        <v>0.16</v>
      </c>
      <c r="AB981" s="208">
        <v>0.59099999999999997</v>
      </c>
      <c r="AC981" s="208">
        <v>1.2390000000000001</v>
      </c>
      <c r="AD981" s="208">
        <v>1.274</v>
      </c>
      <c r="AE981" s="208">
        <v>1.6</v>
      </c>
      <c r="AF981" s="208">
        <v>1.3779999999999999</v>
      </c>
      <c r="AG981" s="208">
        <v>1.125</v>
      </c>
      <c r="AH981" s="208">
        <v>0.42099999999999999</v>
      </c>
      <c r="AI981" s="208">
        <v>0.34599999999999997</v>
      </c>
      <c r="AJ981" s="208">
        <v>9.9000000000000005E-2</v>
      </c>
      <c r="AK981" s="24"/>
      <c r="AL981" s="24"/>
      <c r="AM981" s="208">
        <v>0.313</v>
      </c>
      <c r="AN981" s="208">
        <v>0.43099999999999999</v>
      </c>
      <c r="AO981" s="208">
        <v>1.4319999999999999</v>
      </c>
      <c r="AP981" s="208">
        <v>1.208</v>
      </c>
      <c r="AQ981" s="208">
        <v>1.7969999999999999</v>
      </c>
      <c r="AR981" s="208">
        <v>1.504</v>
      </c>
      <c r="AS981" s="208">
        <v>1.1319999999999999</v>
      </c>
      <c r="AT981" s="208">
        <v>0.65300000000000002</v>
      </c>
      <c r="AU981" s="208">
        <v>0.39200000000000002</v>
      </c>
      <c r="AV981" s="24"/>
      <c r="AW981" s="24"/>
      <c r="AX981" s="24"/>
      <c r="AY981" s="208">
        <v>0.26700000000000002</v>
      </c>
      <c r="AZ981" s="208">
        <v>0.46700000000000003</v>
      </c>
      <c r="BA981" s="208">
        <v>0.873</v>
      </c>
      <c r="BB981" s="21">
        <f t="shared" si="146"/>
        <v>1.7969999999999999</v>
      </c>
      <c r="BC981" s="18"/>
      <c r="BD981" s="22">
        <f t="shared" ref="BD981:BD1044" si="147">(BB981/31/24)*1000</f>
        <v>2.415322580645161</v>
      </c>
      <c r="BE981" s="21"/>
      <c r="BG981" s="10"/>
      <c r="BH981" s="21">
        <f t="shared" si="144"/>
        <v>0</v>
      </c>
      <c r="BI981" s="22">
        <f t="shared" si="144"/>
        <v>1.7969999999999998E-3</v>
      </c>
      <c r="BJ981" s="21"/>
      <c r="BK981" s="21">
        <v>0</v>
      </c>
      <c r="BL981" s="22">
        <v>5.3909999999999991E-3</v>
      </c>
      <c r="BM981" s="21"/>
      <c r="BN981" s="21">
        <f t="shared" si="145"/>
        <v>0</v>
      </c>
      <c r="BO981" s="22">
        <f t="shared" si="145"/>
        <v>2.1563999999999996E-2</v>
      </c>
      <c r="BP981" s="21">
        <f t="shared" si="145"/>
        <v>0</v>
      </c>
    </row>
    <row r="982" spans="1:68" ht="11.1" hidden="1" customHeight="1" outlineLevel="1" collapsed="1" x14ac:dyDescent="0.2">
      <c r="A982" s="10"/>
      <c r="B982" s="18"/>
      <c r="C982" s="18"/>
      <c r="D982" s="18"/>
      <c r="E982" s="19" t="s">
        <v>882</v>
      </c>
      <c r="F982" s="209">
        <v>2.206</v>
      </c>
      <c r="G982" s="209">
        <v>2.7309999999999999</v>
      </c>
      <c r="H982" s="209">
        <v>1.6519999999999999</v>
      </c>
      <c r="I982" s="240">
        <v>2.2400000000000002</v>
      </c>
      <c r="J982" s="240"/>
      <c r="K982" s="209">
        <v>0.57499999999999996</v>
      </c>
      <c r="L982" s="20"/>
      <c r="M982" s="20"/>
      <c r="N982" s="20"/>
      <c r="O982" s="20"/>
      <c r="P982" s="209">
        <v>2.246</v>
      </c>
      <c r="Q982" s="209">
        <v>0.56899999999999995</v>
      </c>
      <c r="R982" s="209">
        <v>0.76300000000000001</v>
      </c>
      <c r="S982" s="209">
        <v>0.88200000000000001</v>
      </c>
      <c r="T982" s="209">
        <v>1.0529999999999999</v>
      </c>
      <c r="U982" s="209">
        <v>1.004</v>
      </c>
      <c r="V982" s="209">
        <v>0.02</v>
      </c>
      <c r="W982" s="20"/>
      <c r="X982" s="20"/>
      <c r="Y982" s="20"/>
      <c r="Z982" s="20"/>
      <c r="AA982" s="20"/>
      <c r="AB982" s="20"/>
      <c r="AC982" s="20"/>
      <c r="AD982" s="209">
        <v>1.393</v>
      </c>
      <c r="AE982" s="209">
        <v>0.93600000000000005</v>
      </c>
      <c r="AF982" s="209">
        <v>0.754</v>
      </c>
      <c r="AG982" s="209">
        <v>0.49399999999999999</v>
      </c>
      <c r="AH982" s="20"/>
      <c r="AI982" s="20"/>
      <c r="AJ982" s="20"/>
      <c r="AK982" s="20"/>
      <c r="AL982" s="20"/>
      <c r="AM982" s="20"/>
      <c r="AN982" s="20"/>
      <c r="AO982" s="20"/>
      <c r="AP982" s="209">
        <v>1.5369999999999999</v>
      </c>
      <c r="AQ982" s="209">
        <v>0.97499999999999998</v>
      </c>
      <c r="AR982" s="209">
        <v>0.72</v>
      </c>
      <c r="AS982" s="209">
        <v>0.77500000000000002</v>
      </c>
      <c r="AT982" s="209">
        <v>0.10299999999999999</v>
      </c>
      <c r="AU982" s="209">
        <v>1.2E-2</v>
      </c>
      <c r="AV982" s="20"/>
      <c r="AW982" s="20"/>
      <c r="AX982" s="20"/>
      <c r="AY982" s="209">
        <v>3.0000000000000001E-3</v>
      </c>
      <c r="AZ982" s="20"/>
      <c r="BA982" s="209">
        <v>0.64</v>
      </c>
      <c r="BB982" s="21">
        <f t="shared" si="146"/>
        <v>2.7309999999999999</v>
      </c>
      <c r="BC982" s="18">
        <v>6.78</v>
      </c>
      <c r="BD982" s="22">
        <f t="shared" si="147"/>
        <v>3.6706989247311825</v>
      </c>
      <c r="BE982" s="21">
        <f>BC982-BD982</f>
        <v>3.1093010752688177</v>
      </c>
      <c r="BF982" s="2">
        <v>6.78</v>
      </c>
      <c r="BG982" s="10">
        <v>6</v>
      </c>
      <c r="BH982" s="21">
        <f t="shared" si="144"/>
        <v>5.0443199999999997E-3</v>
      </c>
      <c r="BI982" s="22">
        <f t="shared" si="144"/>
        <v>2.7309999999999999E-3</v>
      </c>
      <c r="BJ982" s="21">
        <f>BH982-BI982</f>
        <v>2.3133199999999998E-3</v>
      </c>
      <c r="BK982" s="21">
        <v>1.5132959999999999E-2</v>
      </c>
      <c r="BL982" s="22">
        <v>8.1929999999999989E-3</v>
      </c>
      <c r="BM982" s="21">
        <v>6.9399600000000002E-3</v>
      </c>
      <c r="BN982" s="21">
        <f t="shared" si="145"/>
        <v>6.0531839999999996E-2</v>
      </c>
      <c r="BO982" s="22">
        <f t="shared" si="145"/>
        <v>3.2771999999999996E-2</v>
      </c>
      <c r="BP982" s="21">
        <f t="shared" si="145"/>
        <v>2.7759840000000001E-2</v>
      </c>
    </row>
    <row r="983" spans="1:68" ht="11.1" hidden="1" customHeight="1" outlineLevel="2" x14ac:dyDescent="0.2">
      <c r="A983" s="10"/>
      <c r="B983" s="18"/>
      <c r="C983" s="18"/>
      <c r="D983" s="18"/>
      <c r="E983" s="23" t="s">
        <v>883</v>
      </c>
      <c r="F983" s="208">
        <v>2.206</v>
      </c>
      <c r="G983" s="208">
        <v>2.7309999999999999</v>
      </c>
      <c r="H983" s="208">
        <v>1.6519999999999999</v>
      </c>
      <c r="I983" s="239">
        <v>2.2400000000000002</v>
      </c>
      <c r="J983" s="239"/>
      <c r="K983" s="208">
        <v>0.57499999999999996</v>
      </c>
      <c r="L983" s="24"/>
      <c r="M983" s="24"/>
      <c r="N983" s="24"/>
      <c r="O983" s="24"/>
      <c r="P983" s="208">
        <v>2.246</v>
      </c>
      <c r="Q983" s="208">
        <v>0.56899999999999995</v>
      </c>
      <c r="R983" s="208">
        <v>0.76300000000000001</v>
      </c>
      <c r="S983" s="208">
        <v>0.88200000000000001</v>
      </c>
      <c r="T983" s="208">
        <v>1.0529999999999999</v>
      </c>
      <c r="U983" s="208">
        <v>1.004</v>
      </c>
      <c r="V983" s="208">
        <v>0.02</v>
      </c>
      <c r="W983" s="24"/>
      <c r="X983" s="24"/>
      <c r="Y983" s="24"/>
      <c r="Z983" s="24"/>
      <c r="AA983" s="24"/>
      <c r="AB983" s="24"/>
      <c r="AC983" s="24"/>
      <c r="AD983" s="208">
        <v>1.393</v>
      </c>
      <c r="AE983" s="208">
        <v>0.93600000000000005</v>
      </c>
      <c r="AF983" s="208">
        <v>0.754</v>
      </c>
      <c r="AG983" s="208">
        <v>0.49399999999999999</v>
      </c>
      <c r="AH983" s="24"/>
      <c r="AI983" s="24"/>
      <c r="AJ983" s="24"/>
      <c r="AK983" s="24"/>
      <c r="AL983" s="24"/>
      <c r="AM983" s="24"/>
      <c r="AN983" s="24"/>
      <c r="AO983" s="24"/>
      <c r="AP983" s="208">
        <v>1.5369999999999999</v>
      </c>
      <c r="AQ983" s="208">
        <v>0.97499999999999998</v>
      </c>
      <c r="AR983" s="208">
        <v>0.72</v>
      </c>
      <c r="AS983" s="208">
        <v>0.77500000000000002</v>
      </c>
      <c r="AT983" s="208">
        <v>0.10299999999999999</v>
      </c>
      <c r="AU983" s="208">
        <v>1.2E-2</v>
      </c>
      <c r="AV983" s="24"/>
      <c r="AW983" s="24"/>
      <c r="AX983" s="24"/>
      <c r="AY983" s="208">
        <v>3.0000000000000001E-3</v>
      </c>
      <c r="AZ983" s="24"/>
      <c r="BA983" s="208">
        <v>0.64</v>
      </c>
      <c r="BB983" s="21">
        <f t="shared" si="146"/>
        <v>2.7309999999999999</v>
      </c>
      <c r="BC983" s="18"/>
      <c r="BD983" s="22">
        <f t="shared" si="147"/>
        <v>3.6706989247311825</v>
      </c>
      <c r="BE983" s="21"/>
      <c r="BG983" s="10"/>
      <c r="BH983" s="21">
        <f t="shared" si="144"/>
        <v>0</v>
      </c>
      <c r="BI983" s="22">
        <f t="shared" si="144"/>
        <v>2.7309999999999999E-3</v>
      </c>
      <c r="BJ983" s="21"/>
      <c r="BK983" s="21">
        <v>0</v>
      </c>
      <c r="BL983" s="22">
        <v>8.1929999999999989E-3</v>
      </c>
      <c r="BM983" s="21"/>
      <c r="BN983" s="21">
        <f t="shared" si="145"/>
        <v>0</v>
      </c>
      <c r="BO983" s="22">
        <f t="shared" si="145"/>
        <v>3.2771999999999996E-2</v>
      </c>
      <c r="BP983" s="21">
        <f t="shared" si="145"/>
        <v>0</v>
      </c>
    </row>
    <row r="984" spans="1:68" ht="11.1" customHeight="1" outlineLevel="1" collapsed="1" x14ac:dyDescent="0.2">
      <c r="A984" s="10"/>
      <c r="B984" s="18"/>
      <c r="C984" s="18"/>
      <c r="D984" s="18"/>
      <c r="E984" s="19" t="s">
        <v>884</v>
      </c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9">
        <v>4.3999999999999997E-2</v>
      </c>
      <c r="BA984" s="209">
        <v>0.24099999999999999</v>
      </c>
      <c r="BB984" s="21">
        <f t="shared" si="146"/>
        <v>0.24099999999999999</v>
      </c>
      <c r="BC984" s="18">
        <v>2</v>
      </c>
      <c r="BD984" s="22">
        <f t="shared" si="147"/>
        <v>0.32392473118279569</v>
      </c>
      <c r="BE984" s="21">
        <f>BC984-BD984</f>
        <v>1.6760752688172043</v>
      </c>
      <c r="BF984" s="2">
        <v>2</v>
      </c>
      <c r="BG984" s="10">
        <v>7</v>
      </c>
      <c r="BH984" s="21">
        <f t="shared" si="144"/>
        <v>1.488E-3</v>
      </c>
      <c r="BI984" s="22">
        <f t="shared" si="144"/>
        <v>2.4099999999999998E-4</v>
      </c>
      <c r="BJ984" s="21">
        <f>BH984-BI984</f>
        <v>1.2470000000000001E-3</v>
      </c>
      <c r="BK984" s="21">
        <v>4.4640000000000001E-3</v>
      </c>
      <c r="BL984" s="22">
        <v>7.229999999999999E-4</v>
      </c>
      <c r="BM984" s="21">
        <v>3.7410000000000004E-3</v>
      </c>
      <c r="BN984" s="21">
        <f t="shared" si="145"/>
        <v>1.7856E-2</v>
      </c>
      <c r="BO984" s="22">
        <f t="shared" si="145"/>
        <v>2.8919999999999996E-3</v>
      </c>
      <c r="BP984" s="21">
        <f t="shared" si="145"/>
        <v>1.4964000000000002E-2</v>
      </c>
    </row>
    <row r="985" spans="1:68" ht="11.1" hidden="1" customHeight="1" outlineLevel="2" x14ac:dyDescent="0.2">
      <c r="A985" s="10"/>
      <c r="B985" s="18"/>
      <c r="C985" s="18"/>
      <c r="D985" s="18"/>
      <c r="E985" s="23" t="s">
        <v>885</v>
      </c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08">
        <v>4.3999999999999997E-2</v>
      </c>
      <c r="BA985" s="208">
        <v>0.24099999999999999</v>
      </c>
      <c r="BB985" s="21">
        <f t="shared" si="146"/>
        <v>0.24099999999999999</v>
      </c>
      <c r="BC985" s="18"/>
      <c r="BD985" s="22">
        <f t="shared" si="147"/>
        <v>0.32392473118279569</v>
      </c>
      <c r="BE985" s="21"/>
      <c r="BG985" s="10"/>
      <c r="BH985" s="21">
        <f t="shared" si="144"/>
        <v>0</v>
      </c>
      <c r="BI985" s="22">
        <f t="shared" si="144"/>
        <v>2.4099999999999998E-4</v>
      </c>
      <c r="BJ985" s="21"/>
      <c r="BK985" s="21">
        <v>0</v>
      </c>
      <c r="BL985" s="22">
        <v>7.229999999999999E-4</v>
      </c>
      <c r="BM985" s="21"/>
      <c r="BN985" s="21">
        <f t="shared" si="145"/>
        <v>0</v>
      </c>
      <c r="BO985" s="22">
        <f t="shared" si="145"/>
        <v>2.8919999999999996E-3</v>
      </c>
      <c r="BP985" s="21">
        <f t="shared" si="145"/>
        <v>0</v>
      </c>
    </row>
    <row r="986" spans="1:68" ht="11.1" customHeight="1" outlineLevel="1" collapsed="1" x14ac:dyDescent="0.2">
      <c r="A986" s="10"/>
      <c r="B986" s="18"/>
      <c r="C986" s="18"/>
      <c r="D986" s="18"/>
      <c r="E986" s="19" t="s">
        <v>886</v>
      </c>
      <c r="F986" s="209">
        <v>2.1419999999999999</v>
      </c>
      <c r="G986" s="209">
        <v>1.657</v>
      </c>
      <c r="H986" s="209">
        <v>0.93200000000000005</v>
      </c>
      <c r="I986" s="240">
        <v>0.73199999999999998</v>
      </c>
      <c r="J986" s="240"/>
      <c r="K986" s="209">
        <v>0.24199999999999999</v>
      </c>
      <c r="L986" s="20"/>
      <c r="M986" s="20"/>
      <c r="N986" s="20"/>
      <c r="O986" s="20"/>
      <c r="P986" s="209">
        <v>0.85499999999999998</v>
      </c>
      <c r="Q986" s="209">
        <v>1.2609999999999999</v>
      </c>
      <c r="R986" s="209">
        <v>1.4670000000000001</v>
      </c>
      <c r="S986" s="209">
        <v>1.7450000000000001</v>
      </c>
      <c r="T986" s="209">
        <v>1.7949999999999999</v>
      </c>
      <c r="U986" s="209">
        <v>1.0920000000000001</v>
      </c>
      <c r="V986" s="209">
        <v>0.63</v>
      </c>
      <c r="W986" s="209">
        <v>0.17699999999999999</v>
      </c>
      <c r="X986" s="20"/>
      <c r="Y986" s="20"/>
      <c r="Z986" s="20"/>
      <c r="AA986" s="209">
        <v>0.127</v>
      </c>
      <c r="AB986" s="209">
        <v>0.498</v>
      </c>
      <c r="AC986" s="209">
        <v>1.4610000000000001</v>
      </c>
      <c r="AD986" s="209">
        <v>1.7470000000000001</v>
      </c>
      <c r="AE986" s="209">
        <v>1.92</v>
      </c>
      <c r="AF986" s="209">
        <v>1.341</v>
      </c>
      <c r="AG986" s="209">
        <v>1.0149999999999999</v>
      </c>
      <c r="AH986" s="209">
        <v>0.41</v>
      </c>
      <c r="AI986" s="209">
        <v>0.23300000000000001</v>
      </c>
      <c r="AJ986" s="20"/>
      <c r="AK986" s="20"/>
      <c r="AL986" s="20"/>
      <c r="AM986" s="209">
        <v>8.8999999999999996E-2</v>
      </c>
      <c r="AN986" s="209">
        <v>0.50600000000000001</v>
      </c>
      <c r="AO986" s="209">
        <v>1.321</v>
      </c>
      <c r="AP986" s="209">
        <v>1.351</v>
      </c>
      <c r="AQ986" s="209">
        <v>1.978</v>
      </c>
      <c r="AR986" s="209">
        <v>1.68</v>
      </c>
      <c r="AS986" s="209">
        <v>1.4410000000000001</v>
      </c>
      <c r="AT986" s="209">
        <v>0.59699999999999998</v>
      </c>
      <c r="AU986" s="20"/>
      <c r="AV986" s="209">
        <v>0.152</v>
      </c>
      <c r="AW986" s="20"/>
      <c r="AX986" s="20"/>
      <c r="AY986" s="209">
        <v>0.121</v>
      </c>
      <c r="AZ986" s="209">
        <v>0.34499999999999997</v>
      </c>
      <c r="BA986" s="209">
        <v>1.274</v>
      </c>
      <c r="BB986" s="21">
        <f t="shared" si="146"/>
        <v>2.1419999999999999</v>
      </c>
      <c r="BC986" s="18">
        <v>3.2</v>
      </c>
      <c r="BD986" s="22">
        <f t="shared" si="147"/>
        <v>2.879032258064516</v>
      </c>
      <c r="BE986" s="21">
        <f>BC986-BD986</f>
        <v>0.32096774193548416</v>
      </c>
      <c r="BF986" s="2">
        <v>3.2</v>
      </c>
      <c r="BG986" s="10">
        <v>7</v>
      </c>
      <c r="BH986" s="21">
        <f t="shared" ref="BH986:BI1049" si="148">(BC986*24*31/1000000)</f>
        <v>2.3808000000000002E-3</v>
      </c>
      <c r="BI986" s="22">
        <f t="shared" si="148"/>
        <v>2.1419999999999998E-3</v>
      </c>
      <c r="BJ986" s="21">
        <f>BH986-BI986</f>
        <v>2.3880000000000038E-4</v>
      </c>
      <c r="BK986" s="21">
        <v>7.1424000000000001E-3</v>
      </c>
      <c r="BL986" s="22">
        <v>6.4259999999999994E-3</v>
      </c>
      <c r="BM986" s="21">
        <v>7.1640000000000072E-4</v>
      </c>
      <c r="BN986" s="21">
        <f t="shared" si="145"/>
        <v>2.8569600000000001E-2</v>
      </c>
      <c r="BO986" s="22">
        <f t="shared" si="145"/>
        <v>2.5703999999999998E-2</v>
      </c>
      <c r="BP986" s="21">
        <f t="shared" si="145"/>
        <v>2.8656000000000029E-3</v>
      </c>
    </row>
    <row r="987" spans="1:68" ht="11.1" hidden="1" customHeight="1" outlineLevel="2" x14ac:dyDescent="0.2">
      <c r="A987" s="10"/>
      <c r="B987" s="18"/>
      <c r="C987" s="18"/>
      <c r="D987" s="18"/>
      <c r="E987" s="23" t="s">
        <v>887</v>
      </c>
      <c r="F987" s="208">
        <v>2.1419999999999999</v>
      </c>
      <c r="G987" s="208">
        <v>1.657</v>
      </c>
      <c r="H987" s="208">
        <v>0.93200000000000005</v>
      </c>
      <c r="I987" s="239">
        <v>0.73199999999999998</v>
      </c>
      <c r="J987" s="239"/>
      <c r="K987" s="208">
        <v>0.24199999999999999</v>
      </c>
      <c r="L987" s="24"/>
      <c r="M987" s="24"/>
      <c r="N987" s="24"/>
      <c r="O987" s="24"/>
      <c r="P987" s="208">
        <v>0.85499999999999998</v>
      </c>
      <c r="Q987" s="208">
        <v>1.2609999999999999</v>
      </c>
      <c r="R987" s="208">
        <v>1.4670000000000001</v>
      </c>
      <c r="S987" s="208">
        <v>1.7450000000000001</v>
      </c>
      <c r="T987" s="208">
        <v>1.7949999999999999</v>
      </c>
      <c r="U987" s="208">
        <v>1.0920000000000001</v>
      </c>
      <c r="V987" s="208">
        <v>0.63</v>
      </c>
      <c r="W987" s="208">
        <v>0.17699999999999999</v>
      </c>
      <c r="X987" s="24"/>
      <c r="Y987" s="24"/>
      <c r="Z987" s="24"/>
      <c r="AA987" s="208">
        <v>0.127</v>
      </c>
      <c r="AB987" s="208">
        <v>0.498</v>
      </c>
      <c r="AC987" s="208">
        <v>1.4610000000000001</v>
      </c>
      <c r="AD987" s="208">
        <v>1.7470000000000001</v>
      </c>
      <c r="AE987" s="208">
        <v>1.92</v>
      </c>
      <c r="AF987" s="208">
        <v>1.341</v>
      </c>
      <c r="AG987" s="208">
        <v>1.0149999999999999</v>
      </c>
      <c r="AH987" s="208">
        <v>0.41</v>
      </c>
      <c r="AI987" s="208">
        <v>0.23300000000000001</v>
      </c>
      <c r="AJ987" s="24"/>
      <c r="AK987" s="24"/>
      <c r="AL987" s="24"/>
      <c r="AM987" s="208">
        <v>8.8999999999999996E-2</v>
      </c>
      <c r="AN987" s="208">
        <v>0.50600000000000001</v>
      </c>
      <c r="AO987" s="208">
        <v>1.321</v>
      </c>
      <c r="AP987" s="208">
        <v>1.351</v>
      </c>
      <c r="AQ987" s="208">
        <v>1.978</v>
      </c>
      <c r="AR987" s="208">
        <v>1.68</v>
      </c>
      <c r="AS987" s="208">
        <v>1.4410000000000001</v>
      </c>
      <c r="AT987" s="208">
        <v>0.59699999999999998</v>
      </c>
      <c r="AU987" s="24"/>
      <c r="AV987" s="208">
        <v>0.152</v>
      </c>
      <c r="AW987" s="24"/>
      <c r="AX987" s="24"/>
      <c r="AY987" s="208">
        <v>0.121</v>
      </c>
      <c r="AZ987" s="208">
        <v>0.34499999999999997</v>
      </c>
      <c r="BA987" s="208">
        <v>1.274</v>
      </c>
      <c r="BB987" s="21">
        <f t="shared" si="146"/>
        <v>2.1419999999999999</v>
      </c>
      <c r="BC987" s="18"/>
      <c r="BD987" s="22">
        <f t="shared" si="147"/>
        <v>2.879032258064516</v>
      </c>
      <c r="BE987" s="21"/>
      <c r="BG987" s="10"/>
      <c r="BH987" s="21">
        <f t="shared" si="148"/>
        <v>0</v>
      </c>
      <c r="BI987" s="22">
        <f t="shared" si="148"/>
        <v>2.1419999999999998E-3</v>
      </c>
      <c r="BJ987" s="21"/>
      <c r="BK987" s="21">
        <v>0</v>
      </c>
      <c r="BL987" s="22">
        <v>6.4259999999999994E-3</v>
      </c>
      <c r="BM987" s="21"/>
      <c r="BN987" s="21">
        <f t="shared" si="145"/>
        <v>0</v>
      </c>
      <c r="BO987" s="22">
        <f t="shared" si="145"/>
        <v>2.5703999999999998E-2</v>
      </c>
      <c r="BP987" s="21">
        <f t="shared" si="145"/>
        <v>0</v>
      </c>
    </row>
    <row r="988" spans="1:68" ht="11.1" customHeight="1" outlineLevel="1" collapsed="1" x14ac:dyDescent="0.2">
      <c r="A988" s="10"/>
      <c r="B988" s="18"/>
      <c r="C988" s="18"/>
      <c r="D988" s="18"/>
      <c r="E988" s="19" t="s">
        <v>888</v>
      </c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9">
        <v>0.20799999999999999</v>
      </c>
      <c r="Q988" s="209">
        <v>0.47299999999999998</v>
      </c>
      <c r="R988" s="209">
        <v>0.66700000000000004</v>
      </c>
      <c r="S988" s="209">
        <v>0.68899999999999995</v>
      </c>
      <c r="T988" s="209">
        <v>0.91100000000000003</v>
      </c>
      <c r="U988" s="209">
        <v>0.45100000000000001</v>
      </c>
      <c r="V988" s="209">
        <v>0.24099999999999999</v>
      </c>
      <c r="W988" s="209">
        <v>4.8000000000000001E-2</v>
      </c>
      <c r="X988" s="20"/>
      <c r="Y988" s="20"/>
      <c r="Z988" s="20"/>
      <c r="AA988" s="20"/>
      <c r="AB988" s="209">
        <v>0.26900000000000002</v>
      </c>
      <c r="AC988" s="209">
        <v>0.99399999999999999</v>
      </c>
      <c r="AD988" s="209">
        <v>1.1419999999999999</v>
      </c>
      <c r="AE988" s="209">
        <v>1.407</v>
      </c>
      <c r="AF988" s="209">
        <v>0.89500000000000002</v>
      </c>
      <c r="AG988" s="209">
        <v>0.75900000000000001</v>
      </c>
      <c r="AH988" s="209">
        <v>0.40699999999999997</v>
      </c>
      <c r="AI988" s="209">
        <v>3.9E-2</v>
      </c>
      <c r="AJ988" s="20"/>
      <c r="AK988" s="20"/>
      <c r="AL988" s="20"/>
      <c r="AM988" s="20"/>
      <c r="AN988" s="209">
        <v>0.161</v>
      </c>
      <c r="AO988" s="209">
        <v>0.84399999999999997</v>
      </c>
      <c r="AP988" s="209">
        <v>1.0129999999999999</v>
      </c>
      <c r="AQ988" s="209">
        <v>1.24</v>
      </c>
      <c r="AR988" s="209">
        <v>0.79300000000000004</v>
      </c>
      <c r="AS988" s="209">
        <v>0.80400000000000005</v>
      </c>
      <c r="AT988" s="209">
        <v>0.35799999999999998</v>
      </c>
      <c r="AU988" s="209">
        <v>7.1999999999999995E-2</v>
      </c>
      <c r="AV988" s="20"/>
      <c r="AW988" s="20"/>
      <c r="AX988" s="20"/>
      <c r="AY988" s="209">
        <v>2.1000000000000001E-2</v>
      </c>
      <c r="AZ988" s="209">
        <v>0.17599999999999999</v>
      </c>
      <c r="BA988" s="209">
        <v>0.68700000000000006</v>
      </c>
      <c r="BB988" s="21">
        <f t="shared" si="146"/>
        <v>1.407</v>
      </c>
      <c r="BC988" s="18">
        <v>2.8</v>
      </c>
      <c r="BD988" s="22">
        <f t="shared" si="147"/>
        <v>1.8911290322580645</v>
      </c>
      <c r="BE988" s="21">
        <f>BC988-BD988</f>
        <v>0.90887096774193532</v>
      </c>
      <c r="BF988" s="2">
        <v>2.8</v>
      </c>
      <c r="BG988" s="10">
        <v>7</v>
      </c>
      <c r="BH988" s="21">
        <f t="shared" si="148"/>
        <v>2.0831999999999999E-3</v>
      </c>
      <c r="BI988" s="22">
        <f t="shared" si="148"/>
        <v>1.407E-3</v>
      </c>
      <c r="BJ988" s="21">
        <f>BH988-BI988</f>
        <v>6.7619999999999985E-4</v>
      </c>
      <c r="BK988" s="21">
        <v>6.2495999999999993E-3</v>
      </c>
      <c r="BL988" s="22">
        <v>4.2209999999999999E-3</v>
      </c>
      <c r="BM988" s="21">
        <v>2.0285999999999993E-3</v>
      </c>
      <c r="BN988" s="21">
        <f t="shared" si="145"/>
        <v>2.4998399999999997E-2</v>
      </c>
      <c r="BO988" s="22">
        <f t="shared" si="145"/>
        <v>1.6884E-2</v>
      </c>
      <c r="BP988" s="21">
        <f t="shared" si="145"/>
        <v>8.1143999999999973E-3</v>
      </c>
    </row>
    <row r="989" spans="1:68" ht="11.1" hidden="1" customHeight="1" outlineLevel="2" x14ac:dyDescent="0.2">
      <c r="A989" s="10"/>
      <c r="B989" s="18"/>
      <c r="C989" s="18"/>
      <c r="D989" s="18"/>
      <c r="E989" s="23" t="s">
        <v>889</v>
      </c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08">
        <v>0.20799999999999999</v>
      </c>
      <c r="Q989" s="208">
        <v>0.47299999999999998</v>
      </c>
      <c r="R989" s="208">
        <v>0.66700000000000004</v>
      </c>
      <c r="S989" s="208">
        <v>0.68899999999999995</v>
      </c>
      <c r="T989" s="208">
        <v>0.91100000000000003</v>
      </c>
      <c r="U989" s="208">
        <v>0.45100000000000001</v>
      </c>
      <c r="V989" s="208">
        <v>0.24099999999999999</v>
      </c>
      <c r="W989" s="208">
        <v>4.8000000000000001E-2</v>
      </c>
      <c r="X989" s="24"/>
      <c r="Y989" s="24"/>
      <c r="Z989" s="24"/>
      <c r="AA989" s="24"/>
      <c r="AB989" s="208">
        <v>0.26900000000000002</v>
      </c>
      <c r="AC989" s="208">
        <v>0.99399999999999999</v>
      </c>
      <c r="AD989" s="208">
        <v>1.1419999999999999</v>
      </c>
      <c r="AE989" s="208">
        <v>1.407</v>
      </c>
      <c r="AF989" s="208">
        <v>0.89500000000000002</v>
      </c>
      <c r="AG989" s="208">
        <v>0.75900000000000001</v>
      </c>
      <c r="AH989" s="208">
        <v>0.40699999999999997</v>
      </c>
      <c r="AI989" s="208">
        <v>3.9E-2</v>
      </c>
      <c r="AJ989" s="24"/>
      <c r="AK989" s="24"/>
      <c r="AL989" s="24"/>
      <c r="AM989" s="24"/>
      <c r="AN989" s="208">
        <v>0.161</v>
      </c>
      <c r="AO989" s="208">
        <v>0.84399999999999997</v>
      </c>
      <c r="AP989" s="208">
        <v>1.0129999999999999</v>
      </c>
      <c r="AQ989" s="208">
        <v>1.24</v>
      </c>
      <c r="AR989" s="208">
        <v>0.79300000000000004</v>
      </c>
      <c r="AS989" s="208">
        <v>0.80400000000000005</v>
      </c>
      <c r="AT989" s="208">
        <v>0.35799999999999998</v>
      </c>
      <c r="AU989" s="208">
        <v>7.1999999999999995E-2</v>
      </c>
      <c r="AV989" s="24"/>
      <c r="AW989" s="24"/>
      <c r="AX989" s="24"/>
      <c r="AY989" s="208">
        <v>2.1000000000000001E-2</v>
      </c>
      <c r="AZ989" s="208">
        <v>0.17599999999999999</v>
      </c>
      <c r="BA989" s="208">
        <v>0.68700000000000006</v>
      </c>
      <c r="BB989" s="21">
        <f t="shared" si="146"/>
        <v>1.407</v>
      </c>
      <c r="BC989" s="18"/>
      <c r="BD989" s="22">
        <f t="shared" si="147"/>
        <v>1.8911290322580645</v>
      </c>
      <c r="BE989" s="21"/>
      <c r="BG989" s="10"/>
      <c r="BH989" s="21">
        <f t="shared" si="148"/>
        <v>0</v>
      </c>
      <c r="BI989" s="22">
        <f t="shared" si="148"/>
        <v>1.407E-3</v>
      </c>
      <c r="BJ989" s="21"/>
      <c r="BK989" s="21">
        <v>0</v>
      </c>
      <c r="BL989" s="22">
        <v>4.2209999999999999E-3</v>
      </c>
      <c r="BM989" s="21"/>
      <c r="BN989" s="21">
        <f t="shared" si="145"/>
        <v>0</v>
      </c>
      <c r="BO989" s="22">
        <f t="shared" si="145"/>
        <v>1.6884E-2</v>
      </c>
      <c r="BP989" s="21">
        <f t="shared" si="145"/>
        <v>0</v>
      </c>
    </row>
    <row r="990" spans="1:68" ht="11.1" customHeight="1" outlineLevel="1" collapsed="1" x14ac:dyDescent="0.2">
      <c r="A990" s="10"/>
      <c r="B990" s="18"/>
      <c r="C990" s="18"/>
      <c r="D990" s="18"/>
      <c r="E990" s="19" t="s">
        <v>890</v>
      </c>
      <c r="F990" s="209">
        <v>2.9220000000000002</v>
      </c>
      <c r="G990" s="209">
        <v>2.911</v>
      </c>
      <c r="H990" s="209">
        <v>1.696</v>
      </c>
      <c r="I990" s="240">
        <v>1.506</v>
      </c>
      <c r="J990" s="240"/>
      <c r="K990" s="209">
        <v>0.54400000000000004</v>
      </c>
      <c r="L990" s="20"/>
      <c r="M990" s="20"/>
      <c r="N990" s="20"/>
      <c r="O990" s="209">
        <v>0.38600000000000001</v>
      </c>
      <c r="P990" s="209">
        <v>1.1479999999999999</v>
      </c>
      <c r="Q990" s="209">
        <v>2.423</v>
      </c>
      <c r="R990" s="209">
        <v>2.8079999999999998</v>
      </c>
      <c r="S990" s="209">
        <v>3.2650000000000001</v>
      </c>
      <c r="T990" s="209">
        <v>3.7189999999999999</v>
      </c>
      <c r="U990" s="209">
        <v>1.893</v>
      </c>
      <c r="V990" s="209">
        <v>1.1990000000000001</v>
      </c>
      <c r="W990" s="209">
        <v>0.41699999999999998</v>
      </c>
      <c r="X990" s="20"/>
      <c r="Y990" s="209">
        <v>0.1</v>
      </c>
      <c r="Z990" s="20"/>
      <c r="AA990" s="20"/>
      <c r="AB990" s="209">
        <v>0.66400000000000003</v>
      </c>
      <c r="AC990" s="209">
        <v>2.214</v>
      </c>
      <c r="AD990" s="209">
        <v>3.593</v>
      </c>
      <c r="AE990" s="209">
        <v>4.5010000000000003</v>
      </c>
      <c r="AF990" s="209">
        <v>2.6709999999999998</v>
      </c>
      <c r="AG990" s="209">
        <v>2.093</v>
      </c>
      <c r="AH990" s="209">
        <v>1.0469999999999999</v>
      </c>
      <c r="AI990" s="20"/>
      <c r="AJ990" s="20"/>
      <c r="AK990" s="20"/>
      <c r="AL990" s="20"/>
      <c r="AM990" s="20"/>
      <c r="AN990" s="209">
        <v>0.76200000000000001</v>
      </c>
      <c r="AO990" s="209">
        <v>2.7909999999999999</v>
      </c>
      <c r="AP990" s="209">
        <v>3.488</v>
      </c>
      <c r="AQ990" s="209">
        <v>4.3949999999999996</v>
      </c>
      <c r="AR990" s="209">
        <v>2.875</v>
      </c>
      <c r="AS990" s="209">
        <v>2.91</v>
      </c>
      <c r="AT990" s="209">
        <v>1.33</v>
      </c>
      <c r="AU990" s="209">
        <v>0.496</v>
      </c>
      <c r="AV990" s="20"/>
      <c r="AW990" s="20"/>
      <c r="AX990" s="20"/>
      <c r="AY990" s="20"/>
      <c r="AZ990" s="209">
        <v>0.46800000000000003</v>
      </c>
      <c r="BA990" s="209">
        <v>2.0760000000000001</v>
      </c>
      <c r="BB990" s="21">
        <f>BB991+BB992</f>
        <v>4.6340000000000003</v>
      </c>
      <c r="BC990" s="61">
        <f>BD990</f>
        <v>6.228494623655914</v>
      </c>
      <c r="BD990" s="22">
        <f t="shared" si="147"/>
        <v>6.228494623655914</v>
      </c>
      <c r="BE990" s="21">
        <f>BC990-BD990</f>
        <v>0</v>
      </c>
      <c r="BF990" s="2">
        <v>4.24</v>
      </c>
      <c r="BG990" s="10">
        <v>7</v>
      </c>
      <c r="BH990" s="21">
        <f t="shared" si="148"/>
        <v>4.6340000000000001E-3</v>
      </c>
      <c r="BI990" s="22">
        <f t="shared" si="148"/>
        <v>4.6340000000000001E-3</v>
      </c>
      <c r="BJ990" s="21">
        <f>BH990-BI990</f>
        <v>0</v>
      </c>
      <c r="BK990" s="21">
        <v>1.3902000000000001E-2</v>
      </c>
      <c r="BL990" s="22">
        <v>1.3902000000000001E-2</v>
      </c>
      <c r="BM990" s="21">
        <v>0</v>
      </c>
      <c r="BN990" s="21">
        <f t="shared" si="145"/>
        <v>5.5608000000000005E-2</v>
      </c>
      <c r="BO990" s="22">
        <f t="shared" si="145"/>
        <v>5.5608000000000005E-2</v>
      </c>
      <c r="BP990" s="21">
        <f t="shared" si="145"/>
        <v>0</v>
      </c>
    </row>
    <row r="991" spans="1:68" ht="11.1" hidden="1" customHeight="1" outlineLevel="2" x14ac:dyDescent="0.2">
      <c r="A991" s="10"/>
      <c r="B991" s="18"/>
      <c r="C991" s="18"/>
      <c r="D991" s="18"/>
      <c r="E991" s="23" t="s">
        <v>891</v>
      </c>
      <c r="F991" s="208">
        <v>1.45</v>
      </c>
      <c r="G991" s="208">
        <v>1.367</v>
      </c>
      <c r="H991" s="208">
        <v>0.83199999999999996</v>
      </c>
      <c r="I991" s="239">
        <v>0.871</v>
      </c>
      <c r="J991" s="239"/>
      <c r="K991" s="208">
        <v>0.32100000000000001</v>
      </c>
      <c r="L991" s="24"/>
      <c r="M991" s="24"/>
      <c r="N991" s="24"/>
      <c r="O991" s="208">
        <v>0.25700000000000001</v>
      </c>
      <c r="P991" s="208">
        <v>0.61799999999999999</v>
      </c>
      <c r="Q991" s="208">
        <v>1.423</v>
      </c>
      <c r="R991" s="208">
        <v>1.61</v>
      </c>
      <c r="S991" s="208">
        <v>1.88</v>
      </c>
      <c r="T991" s="208">
        <v>2.1240000000000001</v>
      </c>
      <c r="U991" s="208">
        <v>1.0289999999999999</v>
      </c>
      <c r="V991" s="208">
        <v>0.60699999999999998</v>
      </c>
      <c r="W991" s="208">
        <v>0.22800000000000001</v>
      </c>
      <c r="X991" s="24"/>
      <c r="Y991" s="208">
        <v>8.8999999999999996E-2</v>
      </c>
      <c r="Z991" s="24"/>
      <c r="AA991" s="24"/>
      <c r="AB991" s="208">
        <v>0.33300000000000002</v>
      </c>
      <c r="AC991" s="208">
        <v>1.226</v>
      </c>
      <c r="AD991" s="208">
        <v>2.0209999999999999</v>
      </c>
      <c r="AE991" s="208">
        <v>2.629</v>
      </c>
      <c r="AF991" s="208">
        <v>1.5940000000000001</v>
      </c>
      <c r="AG991" s="208">
        <v>1.2190000000000001</v>
      </c>
      <c r="AH991" s="208">
        <v>0.58899999999999997</v>
      </c>
      <c r="AI991" s="24"/>
      <c r="AJ991" s="24"/>
      <c r="AK991" s="24"/>
      <c r="AL991" s="24"/>
      <c r="AM991" s="24"/>
      <c r="AN991" s="208">
        <v>0.374</v>
      </c>
      <c r="AO991" s="208">
        <v>1.5429999999999999</v>
      </c>
      <c r="AP991" s="208">
        <v>1.913</v>
      </c>
      <c r="AQ991" s="208">
        <v>2.762</v>
      </c>
      <c r="AR991" s="208">
        <v>1.655</v>
      </c>
      <c r="AS991" s="208">
        <v>1.6830000000000001</v>
      </c>
      <c r="AT991" s="208">
        <v>0.71699999999999997</v>
      </c>
      <c r="AU991" s="208">
        <v>0.26800000000000002</v>
      </c>
      <c r="AV991" s="24"/>
      <c r="AW991" s="24"/>
      <c r="AX991" s="24"/>
      <c r="AY991" s="24"/>
      <c r="AZ991" s="208">
        <v>0.22900000000000001</v>
      </c>
      <c r="BA991" s="208">
        <v>1.024</v>
      </c>
      <c r="BB991" s="21">
        <f t="shared" ref="BB991:BB1054" si="149">MAX(F991:BA991)</f>
        <v>2.762</v>
      </c>
      <c r="BC991" s="18"/>
      <c r="BD991" s="22">
        <f t="shared" si="147"/>
        <v>3.7123655913978495</v>
      </c>
      <c r="BE991" s="21"/>
      <c r="BG991" s="10"/>
      <c r="BH991" s="21">
        <f t="shared" si="148"/>
        <v>0</v>
      </c>
      <c r="BI991" s="22">
        <f t="shared" si="148"/>
        <v>2.7620000000000001E-3</v>
      </c>
      <c r="BJ991" s="21"/>
      <c r="BK991" s="21">
        <v>0</v>
      </c>
      <c r="BL991" s="22">
        <v>8.286E-3</v>
      </c>
      <c r="BM991" s="21"/>
      <c r="BN991" s="21">
        <f t="shared" si="145"/>
        <v>0</v>
      </c>
      <c r="BO991" s="22">
        <f t="shared" si="145"/>
        <v>3.3144E-2</v>
      </c>
      <c r="BP991" s="21">
        <f t="shared" si="145"/>
        <v>0</v>
      </c>
    </row>
    <row r="992" spans="1:68" ht="11.1" hidden="1" customHeight="1" outlineLevel="2" x14ac:dyDescent="0.2">
      <c r="A992" s="10"/>
      <c r="B992" s="18"/>
      <c r="C992" s="18"/>
      <c r="D992" s="18"/>
      <c r="E992" s="23" t="s">
        <v>892</v>
      </c>
      <c r="F992" s="208">
        <v>1.472</v>
      </c>
      <c r="G992" s="208">
        <v>1.544</v>
      </c>
      <c r="H992" s="208">
        <v>0.86399999999999999</v>
      </c>
      <c r="I992" s="239">
        <v>0.63500000000000001</v>
      </c>
      <c r="J992" s="239"/>
      <c r="K992" s="208">
        <v>0.223</v>
      </c>
      <c r="L992" s="24"/>
      <c r="M992" s="24"/>
      <c r="N992" s="24"/>
      <c r="O992" s="208">
        <v>0.129</v>
      </c>
      <c r="P992" s="208">
        <v>0.53</v>
      </c>
      <c r="Q992" s="208">
        <v>1</v>
      </c>
      <c r="R992" s="208">
        <v>1.198</v>
      </c>
      <c r="S992" s="208">
        <v>1.385</v>
      </c>
      <c r="T992" s="208">
        <v>1.595</v>
      </c>
      <c r="U992" s="208">
        <v>0.86399999999999999</v>
      </c>
      <c r="V992" s="208">
        <v>0.59199999999999997</v>
      </c>
      <c r="W992" s="208">
        <v>0.189</v>
      </c>
      <c r="X992" s="24"/>
      <c r="Y992" s="208">
        <v>1.0999999999999999E-2</v>
      </c>
      <c r="Z992" s="24"/>
      <c r="AA992" s="24"/>
      <c r="AB992" s="208">
        <v>0.33100000000000002</v>
      </c>
      <c r="AC992" s="208">
        <v>0.98799999999999999</v>
      </c>
      <c r="AD992" s="208">
        <v>1.5720000000000001</v>
      </c>
      <c r="AE992" s="208">
        <v>1.8720000000000001</v>
      </c>
      <c r="AF992" s="208">
        <v>1.077</v>
      </c>
      <c r="AG992" s="208">
        <v>0.874</v>
      </c>
      <c r="AH992" s="208">
        <v>0.45800000000000002</v>
      </c>
      <c r="AI992" s="24"/>
      <c r="AJ992" s="24"/>
      <c r="AK992" s="24"/>
      <c r="AL992" s="24"/>
      <c r="AM992" s="24"/>
      <c r="AN992" s="208">
        <v>0.38800000000000001</v>
      </c>
      <c r="AO992" s="208">
        <v>1.248</v>
      </c>
      <c r="AP992" s="208">
        <v>1.575</v>
      </c>
      <c r="AQ992" s="208">
        <v>1.633</v>
      </c>
      <c r="AR992" s="208">
        <v>1.22</v>
      </c>
      <c r="AS992" s="208">
        <v>1.2270000000000001</v>
      </c>
      <c r="AT992" s="208">
        <v>0.61299999999999999</v>
      </c>
      <c r="AU992" s="208">
        <v>0.22800000000000001</v>
      </c>
      <c r="AV992" s="24"/>
      <c r="AW992" s="24"/>
      <c r="AX992" s="24"/>
      <c r="AY992" s="24"/>
      <c r="AZ992" s="208">
        <v>0.23899999999999999</v>
      </c>
      <c r="BA992" s="208">
        <v>1.052</v>
      </c>
      <c r="BB992" s="21">
        <f t="shared" si="149"/>
        <v>1.8720000000000001</v>
      </c>
      <c r="BC992" s="18"/>
      <c r="BD992" s="22">
        <f t="shared" si="147"/>
        <v>2.5161290322580645</v>
      </c>
      <c r="BE992" s="21"/>
      <c r="BG992" s="10"/>
      <c r="BH992" s="21">
        <f t="shared" si="148"/>
        <v>0</v>
      </c>
      <c r="BI992" s="22">
        <f t="shared" si="148"/>
        <v>1.872E-3</v>
      </c>
      <c r="BJ992" s="21"/>
      <c r="BK992" s="21">
        <v>0</v>
      </c>
      <c r="BL992" s="22">
        <v>5.6159999999999995E-3</v>
      </c>
      <c r="BM992" s="21"/>
      <c r="BN992" s="21">
        <f t="shared" si="145"/>
        <v>0</v>
      </c>
      <c r="BO992" s="22">
        <f t="shared" si="145"/>
        <v>2.2463999999999998E-2</v>
      </c>
      <c r="BP992" s="21">
        <f t="shared" si="145"/>
        <v>0</v>
      </c>
    </row>
    <row r="993" spans="1:68" ht="11.1" customHeight="1" outlineLevel="1" collapsed="1" x14ac:dyDescent="0.2">
      <c r="A993" s="10"/>
      <c r="B993" s="18"/>
      <c r="C993" s="18"/>
      <c r="D993" s="18"/>
      <c r="E993" s="19" t="s">
        <v>893</v>
      </c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9">
        <v>0.16900000000000001</v>
      </c>
      <c r="AZ993" s="209">
        <v>0.35</v>
      </c>
      <c r="BA993" s="209">
        <v>0.66800000000000004</v>
      </c>
      <c r="BB993" s="21">
        <f t="shared" si="149"/>
        <v>0.66800000000000004</v>
      </c>
      <c r="BC993" s="18">
        <v>2.4300000000000002</v>
      </c>
      <c r="BD993" s="22">
        <f t="shared" si="147"/>
        <v>0.89784946236559149</v>
      </c>
      <c r="BE993" s="21">
        <f>BC993-BD993</f>
        <v>1.5321505376344087</v>
      </c>
      <c r="BF993" s="2">
        <v>2.4300000000000002</v>
      </c>
      <c r="BG993" s="10">
        <v>7</v>
      </c>
      <c r="BH993" s="21">
        <f t="shared" si="148"/>
        <v>1.8079200000000004E-3</v>
      </c>
      <c r="BI993" s="22">
        <f t="shared" si="148"/>
        <v>6.6800000000000008E-4</v>
      </c>
      <c r="BJ993" s="21">
        <f>BH993-BI993</f>
        <v>1.1399200000000004E-3</v>
      </c>
      <c r="BK993" s="21">
        <v>5.4237600000000014E-3</v>
      </c>
      <c r="BL993" s="22">
        <v>2.0040000000000001E-3</v>
      </c>
      <c r="BM993" s="21">
        <v>3.4197600000000013E-3</v>
      </c>
      <c r="BN993" s="21">
        <f t="shared" si="145"/>
        <v>2.1695040000000006E-2</v>
      </c>
      <c r="BO993" s="22">
        <f t="shared" si="145"/>
        <v>8.0160000000000006E-3</v>
      </c>
      <c r="BP993" s="21">
        <f t="shared" si="145"/>
        <v>1.3679040000000005E-2</v>
      </c>
    </row>
    <row r="994" spans="1:68" ht="11.1" hidden="1" customHeight="1" outlineLevel="2" x14ac:dyDescent="0.2">
      <c r="A994" s="10"/>
      <c r="B994" s="18"/>
      <c r="C994" s="18"/>
      <c r="D994" s="18"/>
      <c r="E994" s="23" t="s">
        <v>809</v>
      </c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08">
        <v>0.16900000000000001</v>
      </c>
      <c r="AZ994" s="208">
        <v>0.35</v>
      </c>
      <c r="BA994" s="208">
        <v>0.66800000000000004</v>
      </c>
      <c r="BB994" s="21">
        <f t="shared" si="149"/>
        <v>0.66800000000000004</v>
      </c>
      <c r="BC994" s="18"/>
      <c r="BD994" s="22">
        <f t="shared" si="147"/>
        <v>0.89784946236559149</v>
      </c>
      <c r="BE994" s="21"/>
      <c r="BG994" s="10"/>
      <c r="BH994" s="21">
        <f t="shared" si="148"/>
        <v>0</v>
      </c>
      <c r="BI994" s="22">
        <f t="shared" si="148"/>
        <v>6.6800000000000008E-4</v>
      </c>
      <c r="BJ994" s="21"/>
      <c r="BK994" s="21">
        <v>0</v>
      </c>
      <c r="BL994" s="22">
        <v>2.0040000000000001E-3</v>
      </c>
      <c r="BM994" s="21"/>
      <c r="BN994" s="21">
        <f t="shared" si="145"/>
        <v>0</v>
      </c>
      <c r="BO994" s="22">
        <f t="shared" si="145"/>
        <v>8.0160000000000006E-3</v>
      </c>
      <c r="BP994" s="21">
        <f t="shared" si="145"/>
        <v>0</v>
      </c>
    </row>
    <row r="995" spans="1:68" ht="11.1" hidden="1" customHeight="1" outlineLevel="1" collapsed="1" x14ac:dyDescent="0.2">
      <c r="A995" s="10"/>
      <c r="B995" s="18"/>
      <c r="C995" s="18"/>
      <c r="D995" s="18"/>
      <c r="E995" s="19" t="s">
        <v>894</v>
      </c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9">
        <v>2.4289999999999998</v>
      </c>
      <c r="AR995" s="209">
        <v>0.84</v>
      </c>
      <c r="AS995" s="209">
        <v>0.80100000000000005</v>
      </c>
      <c r="AT995" s="209">
        <v>0.32900000000000001</v>
      </c>
      <c r="AU995" s="20"/>
      <c r="AV995" s="20"/>
      <c r="AW995" s="20"/>
      <c r="AX995" s="20"/>
      <c r="AY995" s="209">
        <v>4.5999999999999999E-2</v>
      </c>
      <c r="AZ995" s="209">
        <v>7.6999999999999999E-2</v>
      </c>
      <c r="BA995" s="209">
        <v>0.81599999999999995</v>
      </c>
      <c r="BB995" s="21">
        <f t="shared" si="149"/>
        <v>2.4289999999999998</v>
      </c>
      <c r="BC995" s="61">
        <f>BD995</f>
        <v>3.264784946236559</v>
      </c>
      <c r="BD995" s="22">
        <f t="shared" si="147"/>
        <v>3.264784946236559</v>
      </c>
      <c r="BE995" s="21">
        <f>BC995-BD995</f>
        <v>0</v>
      </c>
      <c r="BF995" s="2">
        <v>2.4</v>
      </c>
      <c r="BG995" s="10">
        <v>6</v>
      </c>
      <c r="BH995" s="21">
        <f t="shared" si="148"/>
        <v>2.4289999999999997E-3</v>
      </c>
      <c r="BI995" s="22">
        <f t="shared" si="148"/>
        <v>2.4289999999999997E-3</v>
      </c>
      <c r="BJ995" s="21">
        <f>BH995-BI995</f>
        <v>0</v>
      </c>
      <c r="BK995" s="21">
        <v>7.2869999999999992E-3</v>
      </c>
      <c r="BL995" s="22">
        <v>7.2869999999999992E-3</v>
      </c>
      <c r="BM995" s="21">
        <v>0</v>
      </c>
      <c r="BN995" s="21">
        <f t="shared" si="145"/>
        <v>2.9147999999999997E-2</v>
      </c>
      <c r="BO995" s="22">
        <f t="shared" si="145"/>
        <v>2.9147999999999997E-2</v>
      </c>
      <c r="BP995" s="21">
        <f t="shared" si="145"/>
        <v>0</v>
      </c>
    </row>
    <row r="996" spans="1:68" ht="11.1" hidden="1" customHeight="1" outlineLevel="2" x14ac:dyDescent="0.2">
      <c r="A996" s="10"/>
      <c r="B996" s="18"/>
      <c r="C996" s="18"/>
      <c r="D996" s="18"/>
      <c r="E996" s="23" t="s">
        <v>895</v>
      </c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08">
        <v>2.4289999999999998</v>
      </c>
      <c r="AR996" s="208">
        <v>0.84</v>
      </c>
      <c r="AS996" s="208">
        <v>0.80100000000000005</v>
      </c>
      <c r="AT996" s="208">
        <v>0.32900000000000001</v>
      </c>
      <c r="AU996" s="24"/>
      <c r="AV996" s="24"/>
      <c r="AW996" s="24"/>
      <c r="AX996" s="24"/>
      <c r="AY996" s="208">
        <v>4.5999999999999999E-2</v>
      </c>
      <c r="AZ996" s="208">
        <v>7.6999999999999999E-2</v>
      </c>
      <c r="BA996" s="208">
        <v>0.81599999999999995</v>
      </c>
      <c r="BB996" s="21">
        <f t="shared" si="149"/>
        <v>2.4289999999999998</v>
      </c>
      <c r="BC996" s="18"/>
      <c r="BD996" s="22">
        <f t="shared" si="147"/>
        <v>3.264784946236559</v>
      </c>
      <c r="BE996" s="21"/>
      <c r="BG996" s="10"/>
      <c r="BH996" s="21">
        <f t="shared" si="148"/>
        <v>0</v>
      </c>
      <c r="BI996" s="22">
        <f t="shared" si="148"/>
        <v>2.4289999999999997E-3</v>
      </c>
      <c r="BJ996" s="21"/>
      <c r="BK996" s="21">
        <v>0</v>
      </c>
      <c r="BL996" s="22">
        <v>7.2869999999999992E-3</v>
      </c>
      <c r="BM996" s="21"/>
      <c r="BN996" s="21">
        <f t="shared" si="145"/>
        <v>0</v>
      </c>
      <c r="BO996" s="22">
        <f t="shared" si="145"/>
        <v>2.9147999999999997E-2</v>
      </c>
      <c r="BP996" s="21">
        <f t="shared" si="145"/>
        <v>0</v>
      </c>
    </row>
    <row r="997" spans="1:68" ht="11.1" customHeight="1" outlineLevel="1" collapsed="1" x14ac:dyDescent="0.2">
      <c r="A997" s="10"/>
      <c r="B997" s="18"/>
      <c r="C997" s="18"/>
      <c r="D997" s="18"/>
      <c r="E997" s="19" t="s">
        <v>896</v>
      </c>
      <c r="F997" s="209">
        <v>1.2949999999999999</v>
      </c>
      <c r="G997" s="209">
        <v>0.91900000000000004</v>
      </c>
      <c r="H997" s="209">
        <v>0.60799999999999998</v>
      </c>
      <c r="I997" s="240">
        <v>0.45</v>
      </c>
      <c r="J997" s="240"/>
      <c r="K997" s="209">
        <v>0.156</v>
      </c>
      <c r="L997" s="20"/>
      <c r="M997" s="20"/>
      <c r="N997" s="20"/>
      <c r="O997" s="209">
        <v>0.107</v>
      </c>
      <c r="P997" s="209">
        <v>0.33400000000000002</v>
      </c>
      <c r="Q997" s="209">
        <v>0.69199999999999995</v>
      </c>
      <c r="R997" s="209">
        <v>1.0760000000000001</v>
      </c>
      <c r="S997" s="209">
        <v>0.83399999999999996</v>
      </c>
      <c r="T997" s="209">
        <v>1.1599999999999999</v>
      </c>
      <c r="U997" s="209">
        <v>0.66900000000000004</v>
      </c>
      <c r="V997" s="209">
        <v>0.35499999999999998</v>
      </c>
      <c r="W997" s="209">
        <v>0.16800000000000001</v>
      </c>
      <c r="X997" s="20"/>
      <c r="Y997" s="20"/>
      <c r="Z997" s="20"/>
      <c r="AA997" s="20"/>
      <c r="AB997" s="209">
        <v>0.44900000000000001</v>
      </c>
      <c r="AC997" s="209">
        <v>0.72899999999999998</v>
      </c>
      <c r="AD997" s="209">
        <v>1.036</v>
      </c>
      <c r="AE997" s="209">
        <v>1.196</v>
      </c>
      <c r="AF997" s="209">
        <v>0.89100000000000001</v>
      </c>
      <c r="AG997" s="209">
        <v>0.60499999999999998</v>
      </c>
      <c r="AH997" s="209">
        <v>0.33200000000000002</v>
      </c>
      <c r="AI997" s="209">
        <v>0.16900000000000001</v>
      </c>
      <c r="AJ997" s="20"/>
      <c r="AK997" s="20"/>
      <c r="AL997" s="20"/>
      <c r="AM997" s="209">
        <v>6.2E-2</v>
      </c>
      <c r="AN997" s="209">
        <v>0.32900000000000001</v>
      </c>
      <c r="AO997" s="209">
        <v>0.67600000000000005</v>
      </c>
      <c r="AP997" s="209">
        <v>1.0549999999999999</v>
      </c>
      <c r="AQ997" s="209">
        <v>1.24</v>
      </c>
      <c r="AR997" s="209">
        <v>1.232</v>
      </c>
      <c r="AS997" s="209">
        <v>0.61199999999999999</v>
      </c>
      <c r="AT997" s="209">
        <v>0.314</v>
      </c>
      <c r="AU997" s="209">
        <v>0.26900000000000002</v>
      </c>
      <c r="AV997" s="20"/>
      <c r="AW997" s="20"/>
      <c r="AX997" s="20"/>
      <c r="AY997" s="209">
        <v>9.8000000000000004E-2</v>
      </c>
      <c r="AZ997" s="209">
        <v>0.23699999999999999</v>
      </c>
      <c r="BA997" s="209">
        <v>0.54200000000000004</v>
      </c>
      <c r="BB997" s="21">
        <f t="shared" si="149"/>
        <v>1.2949999999999999</v>
      </c>
      <c r="BC997" s="18">
        <v>5</v>
      </c>
      <c r="BD997" s="22">
        <f t="shared" si="147"/>
        <v>1.7405913978494623</v>
      </c>
      <c r="BE997" s="21">
        <f>BC997-BD997</f>
        <v>3.259408602150538</v>
      </c>
      <c r="BF997" s="2">
        <v>5</v>
      </c>
      <c r="BG997" s="10">
        <v>7</v>
      </c>
      <c r="BH997" s="21">
        <f t="shared" si="148"/>
        <v>3.7200000000000002E-3</v>
      </c>
      <c r="BI997" s="22">
        <f t="shared" si="148"/>
        <v>1.2949999999999999E-3</v>
      </c>
      <c r="BJ997" s="21">
        <f>BH997-BI997</f>
        <v>2.4250000000000001E-3</v>
      </c>
      <c r="BK997" s="21">
        <v>1.116E-2</v>
      </c>
      <c r="BL997" s="22">
        <v>3.8849999999999996E-3</v>
      </c>
      <c r="BM997" s="21">
        <v>7.2750000000000002E-3</v>
      </c>
      <c r="BN997" s="21">
        <f t="shared" si="145"/>
        <v>4.4639999999999999E-2</v>
      </c>
      <c r="BO997" s="22">
        <f t="shared" si="145"/>
        <v>1.5539999999999998E-2</v>
      </c>
      <c r="BP997" s="21">
        <f t="shared" si="145"/>
        <v>2.9100000000000001E-2</v>
      </c>
    </row>
    <row r="998" spans="1:68" ht="11.1" hidden="1" customHeight="1" outlineLevel="2" x14ac:dyDescent="0.2">
      <c r="A998" s="10"/>
      <c r="B998" s="18"/>
      <c r="C998" s="18"/>
      <c r="D998" s="18"/>
      <c r="E998" s="23" t="s">
        <v>897</v>
      </c>
      <c r="F998" s="208">
        <v>1.2949999999999999</v>
      </c>
      <c r="G998" s="208">
        <v>0.91900000000000004</v>
      </c>
      <c r="H998" s="208">
        <v>0.60799999999999998</v>
      </c>
      <c r="I998" s="239">
        <v>0.45</v>
      </c>
      <c r="J998" s="239"/>
      <c r="K998" s="208">
        <v>0.156</v>
      </c>
      <c r="L998" s="24"/>
      <c r="M998" s="24"/>
      <c r="N998" s="24"/>
      <c r="O998" s="208">
        <v>0.107</v>
      </c>
      <c r="P998" s="208">
        <v>0.33400000000000002</v>
      </c>
      <c r="Q998" s="208">
        <v>0.69199999999999995</v>
      </c>
      <c r="R998" s="208">
        <v>1.0760000000000001</v>
      </c>
      <c r="S998" s="208">
        <v>0.83399999999999996</v>
      </c>
      <c r="T998" s="208">
        <v>1.1599999999999999</v>
      </c>
      <c r="U998" s="208">
        <v>0.66900000000000004</v>
      </c>
      <c r="V998" s="208">
        <v>0.35499999999999998</v>
      </c>
      <c r="W998" s="208">
        <v>0.16800000000000001</v>
      </c>
      <c r="X998" s="24"/>
      <c r="Y998" s="24"/>
      <c r="Z998" s="24"/>
      <c r="AA998" s="24"/>
      <c r="AB998" s="208">
        <v>0.44900000000000001</v>
      </c>
      <c r="AC998" s="208">
        <v>0.72899999999999998</v>
      </c>
      <c r="AD998" s="208">
        <v>1.036</v>
      </c>
      <c r="AE998" s="208">
        <v>1.196</v>
      </c>
      <c r="AF998" s="208">
        <v>0.89100000000000001</v>
      </c>
      <c r="AG998" s="208">
        <v>0.60499999999999998</v>
      </c>
      <c r="AH998" s="208">
        <v>0.33200000000000002</v>
      </c>
      <c r="AI998" s="208">
        <v>0.16900000000000001</v>
      </c>
      <c r="AJ998" s="24"/>
      <c r="AK998" s="24"/>
      <c r="AL998" s="24"/>
      <c r="AM998" s="208">
        <v>6.2E-2</v>
      </c>
      <c r="AN998" s="208">
        <v>0.32900000000000001</v>
      </c>
      <c r="AO998" s="208">
        <v>0.67600000000000005</v>
      </c>
      <c r="AP998" s="208">
        <v>1.0549999999999999</v>
      </c>
      <c r="AQ998" s="208">
        <v>1.24</v>
      </c>
      <c r="AR998" s="208">
        <v>1.232</v>
      </c>
      <c r="AS998" s="208">
        <v>0.61199999999999999</v>
      </c>
      <c r="AT998" s="208">
        <v>0.314</v>
      </c>
      <c r="AU998" s="208">
        <v>0.26900000000000002</v>
      </c>
      <c r="AV998" s="24"/>
      <c r="AW998" s="24"/>
      <c r="AX998" s="24"/>
      <c r="AY998" s="208">
        <v>9.8000000000000004E-2</v>
      </c>
      <c r="AZ998" s="208">
        <v>0.23699999999999999</v>
      </c>
      <c r="BA998" s="208">
        <v>0.54200000000000004</v>
      </c>
      <c r="BB998" s="21">
        <f t="shared" si="149"/>
        <v>1.2949999999999999</v>
      </c>
      <c r="BC998" s="18"/>
      <c r="BD998" s="22">
        <f t="shared" si="147"/>
        <v>1.7405913978494623</v>
      </c>
      <c r="BE998" s="21"/>
      <c r="BG998" s="10"/>
      <c r="BH998" s="21">
        <f t="shared" si="148"/>
        <v>0</v>
      </c>
      <c r="BI998" s="22">
        <f t="shared" si="148"/>
        <v>1.2949999999999999E-3</v>
      </c>
      <c r="BJ998" s="21"/>
      <c r="BK998" s="21">
        <v>0</v>
      </c>
      <c r="BL998" s="22">
        <v>3.8849999999999996E-3</v>
      </c>
      <c r="BM998" s="21"/>
      <c r="BN998" s="21">
        <f t="shared" ref="BN998:BP1061" si="150">BK998*4</f>
        <v>0</v>
      </c>
      <c r="BO998" s="22">
        <f t="shared" si="150"/>
        <v>1.5539999999999998E-2</v>
      </c>
      <c r="BP998" s="21">
        <f t="shared" si="150"/>
        <v>0</v>
      </c>
    </row>
    <row r="999" spans="1:68" ht="11.1" hidden="1" customHeight="1" outlineLevel="1" collapsed="1" x14ac:dyDescent="0.2">
      <c r="A999" s="10"/>
      <c r="B999" s="18"/>
      <c r="C999" s="18"/>
      <c r="D999" s="18"/>
      <c r="E999" s="19" t="s">
        <v>898</v>
      </c>
      <c r="F999" s="209">
        <v>1.238</v>
      </c>
      <c r="G999" s="209">
        <v>0.97399999999999998</v>
      </c>
      <c r="H999" s="209">
        <v>0.41699999999999998</v>
      </c>
      <c r="I999" s="240">
        <v>0.628</v>
      </c>
      <c r="J999" s="240"/>
      <c r="K999" s="209">
        <v>0.185</v>
      </c>
      <c r="L999" s="20"/>
      <c r="M999" s="20"/>
      <c r="N999" s="20"/>
      <c r="O999" s="209">
        <v>0.05</v>
      </c>
      <c r="P999" s="209">
        <v>0.33700000000000002</v>
      </c>
      <c r="Q999" s="20"/>
      <c r="R999" s="209">
        <v>1.3220000000000001</v>
      </c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1">
        <f t="shared" si="149"/>
        <v>1.3220000000000001</v>
      </c>
      <c r="BC999" s="61">
        <f>BD999</f>
        <v>1.7768817204301075</v>
      </c>
      <c r="BD999" s="22">
        <f t="shared" si="147"/>
        <v>1.7768817204301075</v>
      </c>
      <c r="BE999" s="21">
        <f>BC999-BD999</f>
        <v>0</v>
      </c>
      <c r="BG999" s="10">
        <v>6</v>
      </c>
      <c r="BH999" s="21">
        <f t="shared" si="148"/>
        <v>1.3219999999999998E-3</v>
      </c>
      <c r="BI999" s="22">
        <f t="shared" si="148"/>
        <v>1.3219999999999998E-3</v>
      </c>
      <c r="BJ999" s="21">
        <f>BH999-BI999</f>
        <v>0</v>
      </c>
      <c r="BK999" s="21">
        <v>3.965999999999999E-3</v>
      </c>
      <c r="BL999" s="22">
        <v>3.965999999999999E-3</v>
      </c>
      <c r="BM999" s="21">
        <v>0</v>
      </c>
      <c r="BN999" s="21">
        <f t="shared" si="150"/>
        <v>1.5863999999999996E-2</v>
      </c>
      <c r="BO999" s="22">
        <f t="shared" si="150"/>
        <v>1.5863999999999996E-2</v>
      </c>
      <c r="BP999" s="21">
        <f t="shared" si="150"/>
        <v>0</v>
      </c>
    </row>
    <row r="1000" spans="1:68" ht="11.1" hidden="1" customHeight="1" outlineLevel="2" x14ac:dyDescent="0.2">
      <c r="A1000" s="10"/>
      <c r="B1000" s="18"/>
      <c r="C1000" s="18"/>
      <c r="D1000" s="18"/>
      <c r="E1000" s="23" t="s">
        <v>899</v>
      </c>
      <c r="F1000" s="208">
        <v>1.238</v>
      </c>
      <c r="G1000" s="208">
        <v>0.97399999999999998</v>
      </c>
      <c r="H1000" s="208">
        <v>0.41699999999999998</v>
      </c>
      <c r="I1000" s="239">
        <v>0.628</v>
      </c>
      <c r="J1000" s="239"/>
      <c r="K1000" s="208">
        <v>0.185</v>
      </c>
      <c r="L1000" s="24"/>
      <c r="M1000" s="24"/>
      <c r="N1000" s="24"/>
      <c r="O1000" s="208">
        <v>0.05</v>
      </c>
      <c r="P1000" s="208">
        <v>0.33700000000000002</v>
      </c>
      <c r="Q1000" s="24"/>
      <c r="R1000" s="208">
        <v>1.3220000000000001</v>
      </c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1">
        <f t="shared" si="149"/>
        <v>1.3220000000000001</v>
      </c>
      <c r="BC1000" s="18"/>
      <c r="BD1000" s="22">
        <f t="shared" si="147"/>
        <v>1.7768817204301075</v>
      </c>
      <c r="BE1000" s="21"/>
      <c r="BG1000" s="10"/>
      <c r="BH1000" s="21">
        <f t="shared" si="148"/>
        <v>0</v>
      </c>
      <c r="BI1000" s="22">
        <f t="shared" si="148"/>
        <v>1.3219999999999998E-3</v>
      </c>
      <c r="BJ1000" s="21"/>
      <c r="BK1000" s="21">
        <v>0</v>
      </c>
      <c r="BL1000" s="22">
        <v>3.965999999999999E-3</v>
      </c>
      <c r="BM1000" s="21"/>
      <c r="BN1000" s="21">
        <f t="shared" si="150"/>
        <v>0</v>
      </c>
      <c r="BO1000" s="22">
        <f t="shared" si="150"/>
        <v>1.5863999999999996E-2</v>
      </c>
      <c r="BP1000" s="21">
        <f t="shared" si="150"/>
        <v>0</v>
      </c>
    </row>
    <row r="1001" spans="1:68" ht="11.1" hidden="1" customHeight="1" outlineLevel="1" collapsed="1" x14ac:dyDescent="0.2">
      <c r="A1001" s="10"/>
      <c r="B1001" s="18"/>
      <c r="C1001" s="18"/>
      <c r="D1001" s="18"/>
      <c r="E1001" s="19" t="s">
        <v>900</v>
      </c>
      <c r="F1001" s="209">
        <v>8.0619999999999994</v>
      </c>
      <c r="G1001" s="209">
        <v>3.6</v>
      </c>
      <c r="H1001" s="209">
        <v>3.13</v>
      </c>
      <c r="I1001" s="240">
        <v>1.64</v>
      </c>
      <c r="J1001" s="240"/>
      <c r="K1001" s="209">
        <v>0.81799999999999995</v>
      </c>
      <c r="L1001" s="209">
        <v>0.16700000000000001</v>
      </c>
      <c r="M1001" s="20"/>
      <c r="N1001" s="20"/>
      <c r="O1001" s="209">
        <v>0.191</v>
      </c>
      <c r="P1001" s="209">
        <v>1.1259999999999999</v>
      </c>
      <c r="Q1001" s="209">
        <v>2.5630000000000002</v>
      </c>
      <c r="R1001" s="209">
        <v>3.62</v>
      </c>
      <c r="S1001" s="209">
        <v>4.202</v>
      </c>
      <c r="T1001" s="209">
        <v>4.7220000000000004</v>
      </c>
      <c r="U1001" s="209">
        <v>2.944</v>
      </c>
      <c r="V1001" s="209">
        <v>1.5509999999999999</v>
      </c>
      <c r="W1001" s="209">
        <v>1.0620000000000001</v>
      </c>
      <c r="X1001" s="20"/>
      <c r="Y1001" s="20"/>
      <c r="Z1001" s="20"/>
      <c r="AA1001" s="20"/>
      <c r="AB1001" s="209">
        <v>1.71</v>
      </c>
      <c r="AC1001" s="209">
        <v>3.5910000000000002</v>
      </c>
      <c r="AD1001" s="209">
        <v>4.1790000000000003</v>
      </c>
      <c r="AE1001" s="209">
        <v>5.085</v>
      </c>
      <c r="AF1001" s="209">
        <v>3.3159999999999998</v>
      </c>
      <c r="AG1001" s="209">
        <v>2.528</v>
      </c>
      <c r="AH1001" s="209">
        <v>1.3939999999999999</v>
      </c>
      <c r="AI1001" s="209">
        <v>0.90500000000000003</v>
      </c>
      <c r="AJ1001" s="209">
        <v>0.13800000000000001</v>
      </c>
      <c r="AK1001" s="20"/>
      <c r="AL1001" s="20"/>
      <c r="AM1001" s="209">
        <v>6.0999999999999999E-2</v>
      </c>
      <c r="AN1001" s="209">
        <v>0.23799999999999999</v>
      </c>
      <c r="AO1001" s="209">
        <v>4.1210000000000004</v>
      </c>
      <c r="AP1001" s="209">
        <v>3.726</v>
      </c>
      <c r="AQ1001" s="209">
        <v>4.5129999999999999</v>
      </c>
      <c r="AR1001" s="209">
        <v>4.0259999999999998</v>
      </c>
      <c r="AS1001" s="209">
        <v>4.1139999999999999</v>
      </c>
      <c r="AT1001" s="209">
        <v>1.5740000000000001</v>
      </c>
      <c r="AU1001" s="209">
        <v>0.88600000000000001</v>
      </c>
      <c r="AV1001" s="20"/>
      <c r="AW1001" s="20"/>
      <c r="AX1001" s="20"/>
      <c r="AY1001" s="20"/>
      <c r="AZ1001" s="209">
        <v>1.246</v>
      </c>
      <c r="BA1001" s="209">
        <v>2.5939999999999999</v>
      </c>
      <c r="BB1001" s="21">
        <f t="shared" si="149"/>
        <v>8.0619999999999994</v>
      </c>
      <c r="BC1001" s="61">
        <f>BD1001</f>
        <v>10.836021505376344</v>
      </c>
      <c r="BD1001" s="22">
        <f t="shared" si="147"/>
        <v>10.836021505376344</v>
      </c>
      <c r="BE1001" s="21">
        <f>BC1001-BD1001</f>
        <v>0</v>
      </c>
      <c r="BF1001" s="2">
        <v>8.23</v>
      </c>
      <c r="BG1001" s="10">
        <v>6</v>
      </c>
      <c r="BH1001" s="21">
        <f t="shared" si="148"/>
        <v>8.0619999999999997E-3</v>
      </c>
      <c r="BI1001" s="22">
        <f t="shared" si="148"/>
        <v>8.0619999999999997E-3</v>
      </c>
      <c r="BJ1001" s="21">
        <f>BH1001-BI1001</f>
        <v>0</v>
      </c>
      <c r="BK1001" s="21">
        <v>2.4185999999999999E-2</v>
      </c>
      <c r="BL1001" s="22">
        <v>2.4185999999999999E-2</v>
      </c>
      <c r="BM1001" s="21">
        <v>0</v>
      </c>
      <c r="BN1001" s="21">
        <f t="shared" si="150"/>
        <v>9.6743999999999997E-2</v>
      </c>
      <c r="BO1001" s="22">
        <f t="shared" si="150"/>
        <v>9.6743999999999997E-2</v>
      </c>
      <c r="BP1001" s="21">
        <f t="shared" si="150"/>
        <v>0</v>
      </c>
    </row>
    <row r="1002" spans="1:68" ht="11.1" hidden="1" customHeight="1" outlineLevel="2" x14ac:dyDescent="0.2">
      <c r="A1002" s="10"/>
      <c r="B1002" s="18"/>
      <c r="C1002" s="18"/>
      <c r="D1002" s="18"/>
      <c r="E1002" s="23" t="s">
        <v>901</v>
      </c>
      <c r="F1002" s="208">
        <v>8.0619999999999994</v>
      </c>
      <c r="G1002" s="208">
        <v>3.6</v>
      </c>
      <c r="H1002" s="208">
        <v>3.13</v>
      </c>
      <c r="I1002" s="239">
        <v>1.64</v>
      </c>
      <c r="J1002" s="239"/>
      <c r="K1002" s="208">
        <v>0.81799999999999995</v>
      </c>
      <c r="L1002" s="208">
        <v>0.16700000000000001</v>
      </c>
      <c r="M1002" s="24"/>
      <c r="N1002" s="24"/>
      <c r="O1002" s="208">
        <v>0.191</v>
      </c>
      <c r="P1002" s="208">
        <v>1.1259999999999999</v>
      </c>
      <c r="Q1002" s="208">
        <v>2.5630000000000002</v>
      </c>
      <c r="R1002" s="208">
        <v>3.62</v>
      </c>
      <c r="S1002" s="208">
        <v>4.202</v>
      </c>
      <c r="T1002" s="208">
        <v>4.7220000000000004</v>
      </c>
      <c r="U1002" s="208">
        <v>2.944</v>
      </c>
      <c r="V1002" s="208">
        <v>1.5509999999999999</v>
      </c>
      <c r="W1002" s="208">
        <v>1.0620000000000001</v>
      </c>
      <c r="X1002" s="24"/>
      <c r="Y1002" s="24"/>
      <c r="Z1002" s="24"/>
      <c r="AA1002" s="24"/>
      <c r="AB1002" s="208">
        <v>1.71</v>
      </c>
      <c r="AC1002" s="208">
        <v>3.5910000000000002</v>
      </c>
      <c r="AD1002" s="208">
        <v>4.1790000000000003</v>
      </c>
      <c r="AE1002" s="208">
        <v>5.085</v>
      </c>
      <c r="AF1002" s="208">
        <v>3.3159999999999998</v>
      </c>
      <c r="AG1002" s="208">
        <v>2.528</v>
      </c>
      <c r="AH1002" s="208">
        <v>1.3939999999999999</v>
      </c>
      <c r="AI1002" s="208">
        <v>0.90500000000000003</v>
      </c>
      <c r="AJ1002" s="208">
        <v>0.13800000000000001</v>
      </c>
      <c r="AK1002" s="24"/>
      <c r="AL1002" s="24"/>
      <c r="AM1002" s="208">
        <v>6.0999999999999999E-2</v>
      </c>
      <c r="AN1002" s="208">
        <v>0.23799999999999999</v>
      </c>
      <c r="AO1002" s="208">
        <v>4.1210000000000004</v>
      </c>
      <c r="AP1002" s="208">
        <v>3.726</v>
      </c>
      <c r="AQ1002" s="208">
        <v>4.5129999999999999</v>
      </c>
      <c r="AR1002" s="208">
        <v>4.0259999999999998</v>
      </c>
      <c r="AS1002" s="208">
        <v>4.1139999999999999</v>
      </c>
      <c r="AT1002" s="208">
        <v>1.5740000000000001</v>
      </c>
      <c r="AU1002" s="208">
        <v>0.88600000000000001</v>
      </c>
      <c r="AV1002" s="24"/>
      <c r="AW1002" s="24"/>
      <c r="AX1002" s="24"/>
      <c r="AY1002" s="24"/>
      <c r="AZ1002" s="208">
        <v>1.246</v>
      </c>
      <c r="BA1002" s="208">
        <v>2.5939999999999999</v>
      </c>
      <c r="BB1002" s="21">
        <f t="shared" si="149"/>
        <v>8.0619999999999994</v>
      </c>
      <c r="BC1002" s="18"/>
      <c r="BD1002" s="22">
        <f t="shared" si="147"/>
        <v>10.836021505376344</v>
      </c>
      <c r="BE1002" s="21"/>
      <c r="BG1002" s="10"/>
      <c r="BH1002" s="21">
        <f t="shared" si="148"/>
        <v>0</v>
      </c>
      <c r="BI1002" s="22">
        <f t="shared" si="148"/>
        <v>8.0619999999999997E-3</v>
      </c>
      <c r="BJ1002" s="21"/>
      <c r="BK1002" s="21">
        <v>0</v>
      </c>
      <c r="BL1002" s="22">
        <v>2.4185999999999999E-2</v>
      </c>
      <c r="BM1002" s="21"/>
      <c r="BN1002" s="21">
        <f t="shared" si="150"/>
        <v>0</v>
      </c>
      <c r="BO1002" s="22">
        <f t="shared" si="150"/>
        <v>9.6743999999999997E-2</v>
      </c>
      <c r="BP1002" s="21">
        <f t="shared" si="150"/>
        <v>0</v>
      </c>
    </row>
    <row r="1003" spans="1:68" ht="11.1" hidden="1" customHeight="1" outlineLevel="1" collapsed="1" x14ac:dyDescent="0.2">
      <c r="A1003" s="10"/>
      <c r="B1003" s="18"/>
      <c r="C1003" s="18"/>
      <c r="D1003" s="18"/>
      <c r="E1003" s="19" t="s">
        <v>902</v>
      </c>
      <c r="F1003" s="209">
        <v>32.756</v>
      </c>
      <c r="G1003" s="209">
        <v>26.693000000000001</v>
      </c>
      <c r="H1003" s="209">
        <v>16.93</v>
      </c>
      <c r="I1003" s="240">
        <v>12.827</v>
      </c>
      <c r="J1003" s="240"/>
      <c r="K1003" s="209">
        <v>5.28</v>
      </c>
      <c r="L1003" s="20"/>
      <c r="M1003" s="20"/>
      <c r="N1003" s="20"/>
      <c r="O1003" s="209">
        <v>1.8009999999999999</v>
      </c>
      <c r="P1003" s="209">
        <v>10.331</v>
      </c>
      <c r="Q1003" s="209">
        <v>18.091999999999999</v>
      </c>
      <c r="R1003" s="209">
        <v>25.555</v>
      </c>
      <c r="S1003" s="209">
        <v>19.605</v>
      </c>
      <c r="T1003" s="209">
        <v>34.149000000000001</v>
      </c>
      <c r="U1003" s="209">
        <v>14.894</v>
      </c>
      <c r="V1003" s="209">
        <v>12.191000000000001</v>
      </c>
      <c r="W1003" s="209">
        <v>5.2539999999999996</v>
      </c>
      <c r="X1003" s="20"/>
      <c r="Y1003" s="20"/>
      <c r="Z1003" s="20"/>
      <c r="AA1003" s="20"/>
      <c r="AB1003" s="209">
        <v>3.0569999999999999</v>
      </c>
      <c r="AC1003" s="209">
        <v>14.394</v>
      </c>
      <c r="AD1003" s="209">
        <v>21.027999999999999</v>
      </c>
      <c r="AE1003" s="209">
        <v>21.085000000000001</v>
      </c>
      <c r="AF1003" s="209">
        <v>16.702000000000002</v>
      </c>
      <c r="AG1003" s="209">
        <v>13.651</v>
      </c>
      <c r="AH1003" s="209">
        <v>4.2560000000000002</v>
      </c>
      <c r="AI1003" s="209">
        <v>5.3410000000000002</v>
      </c>
      <c r="AJ1003" s="20"/>
      <c r="AK1003" s="20"/>
      <c r="AL1003" s="20"/>
      <c r="AM1003" s="20"/>
      <c r="AN1003" s="209">
        <v>9.6690000000000005</v>
      </c>
      <c r="AO1003" s="209">
        <v>17.79</v>
      </c>
      <c r="AP1003" s="209">
        <v>18.776</v>
      </c>
      <c r="AQ1003" s="209">
        <v>22.472999999999999</v>
      </c>
      <c r="AR1003" s="209">
        <v>22.33</v>
      </c>
      <c r="AS1003" s="209">
        <v>18.129000000000001</v>
      </c>
      <c r="AT1003" s="209">
        <v>7.1719999999999997</v>
      </c>
      <c r="AU1003" s="209">
        <v>1.635</v>
      </c>
      <c r="AV1003" s="20"/>
      <c r="AW1003" s="20"/>
      <c r="AX1003" s="20"/>
      <c r="AY1003" s="20"/>
      <c r="AZ1003" s="209">
        <v>6.8259999999999996</v>
      </c>
      <c r="BA1003" s="209">
        <v>9.1620000000000008</v>
      </c>
      <c r="BB1003" s="21">
        <f>BB1004+BB1005+BB1006+BB1007</f>
        <v>34.614000000000004</v>
      </c>
      <c r="BC1003" s="61">
        <f>BD1003</f>
        <v>46.524193548387103</v>
      </c>
      <c r="BD1003" s="22">
        <f t="shared" si="147"/>
        <v>46.524193548387103</v>
      </c>
      <c r="BE1003" s="21">
        <f>BC1003-BD1003</f>
        <v>0</v>
      </c>
      <c r="BF1003" s="2">
        <v>48</v>
      </c>
      <c r="BG1003" s="10">
        <v>6</v>
      </c>
      <c r="BH1003" s="21">
        <f t="shared" si="148"/>
        <v>3.4614000000000006E-2</v>
      </c>
      <c r="BI1003" s="22">
        <f t="shared" si="148"/>
        <v>3.4614000000000006E-2</v>
      </c>
      <c r="BJ1003" s="21">
        <f>BH1003-BI1003</f>
        <v>0</v>
      </c>
      <c r="BK1003" s="21">
        <v>0.10384200000000002</v>
      </c>
      <c r="BL1003" s="22">
        <v>0.10384200000000002</v>
      </c>
      <c r="BM1003" s="21">
        <v>0</v>
      </c>
      <c r="BN1003" s="21">
        <f t="shared" si="150"/>
        <v>0.41536800000000007</v>
      </c>
      <c r="BO1003" s="22">
        <f t="shared" si="150"/>
        <v>0.41536800000000007</v>
      </c>
      <c r="BP1003" s="21">
        <f t="shared" si="150"/>
        <v>0</v>
      </c>
    </row>
    <row r="1004" spans="1:68" ht="11.1" hidden="1" customHeight="1" outlineLevel="2" x14ac:dyDescent="0.2">
      <c r="A1004" s="10"/>
      <c r="B1004" s="18"/>
      <c r="C1004" s="18"/>
      <c r="D1004" s="18"/>
      <c r="E1004" s="23" t="s">
        <v>903</v>
      </c>
      <c r="F1004" s="208">
        <v>3.714</v>
      </c>
      <c r="G1004" s="208">
        <v>3.4220000000000002</v>
      </c>
      <c r="H1004" s="208">
        <v>2.923</v>
      </c>
      <c r="I1004" s="239">
        <v>1.9990000000000001</v>
      </c>
      <c r="J1004" s="239"/>
      <c r="K1004" s="208">
        <v>0.72</v>
      </c>
      <c r="L1004" s="24"/>
      <c r="M1004" s="24"/>
      <c r="N1004" s="24"/>
      <c r="O1004" s="24"/>
      <c r="P1004" s="208">
        <v>1.75</v>
      </c>
      <c r="Q1004" s="208">
        <v>2.125</v>
      </c>
      <c r="R1004" s="208">
        <v>3.8239999999999998</v>
      </c>
      <c r="S1004" s="24"/>
      <c r="T1004" s="208">
        <v>7.9240000000000004</v>
      </c>
      <c r="U1004" s="208">
        <v>3.1280000000000001</v>
      </c>
      <c r="V1004" s="208">
        <v>1</v>
      </c>
      <c r="W1004" s="208">
        <v>1.5</v>
      </c>
      <c r="X1004" s="24"/>
      <c r="Y1004" s="24"/>
      <c r="Z1004" s="24"/>
      <c r="AA1004" s="24"/>
      <c r="AB1004" s="208">
        <v>0.374</v>
      </c>
      <c r="AC1004" s="208">
        <v>3.6389999999999998</v>
      </c>
      <c r="AD1004" s="208">
        <v>2.5</v>
      </c>
      <c r="AE1004" s="208">
        <v>5.5250000000000004</v>
      </c>
      <c r="AF1004" s="208">
        <v>1.4630000000000001</v>
      </c>
      <c r="AG1004" s="208">
        <v>4.7549999999999999</v>
      </c>
      <c r="AH1004" s="24"/>
      <c r="AI1004" s="208">
        <v>1.476</v>
      </c>
      <c r="AJ1004" s="24"/>
      <c r="AK1004" s="24"/>
      <c r="AL1004" s="24"/>
      <c r="AM1004" s="24"/>
      <c r="AN1004" s="208">
        <v>1.4510000000000001</v>
      </c>
      <c r="AO1004" s="208">
        <v>4.593</v>
      </c>
      <c r="AP1004" s="208">
        <v>3.4140000000000001</v>
      </c>
      <c r="AQ1004" s="208">
        <v>4.9409999999999998</v>
      </c>
      <c r="AR1004" s="208">
        <v>4.6109999999999998</v>
      </c>
      <c r="AS1004" s="208">
        <v>3.923</v>
      </c>
      <c r="AT1004" s="208">
        <v>1.7250000000000001</v>
      </c>
      <c r="AU1004" s="24"/>
      <c r="AV1004" s="24"/>
      <c r="AW1004" s="24"/>
      <c r="AX1004" s="24"/>
      <c r="AY1004" s="24"/>
      <c r="AZ1004" s="24"/>
      <c r="BA1004" s="24"/>
      <c r="BB1004" s="21">
        <f t="shared" si="149"/>
        <v>7.9240000000000004</v>
      </c>
      <c r="BC1004" s="18"/>
      <c r="BD1004" s="22">
        <f t="shared" si="147"/>
        <v>10.650537634408604</v>
      </c>
      <c r="BE1004" s="21"/>
      <c r="BG1004" s="10"/>
      <c r="BH1004" s="21">
        <f t="shared" si="148"/>
        <v>0</v>
      </c>
      <c r="BI1004" s="22">
        <f t="shared" si="148"/>
        <v>7.9240000000000005E-3</v>
      </c>
      <c r="BJ1004" s="21"/>
      <c r="BK1004" s="21">
        <v>0</v>
      </c>
      <c r="BL1004" s="22">
        <v>2.3772000000000001E-2</v>
      </c>
      <c r="BM1004" s="21"/>
      <c r="BN1004" s="21">
        <f t="shared" si="150"/>
        <v>0</v>
      </c>
      <c r="BO1004" s="22">
        <f t="shared" si="150"/>
        <v>9.5088000000000006E-2</v>
      </c>
      <c r="BP1004" s="21">
        <f t="shared" si="150"/>
        <v>0</v>
      </c>
    </row>
    <row r="1005" spans="1:68" ht="11.1" hidden="1" customHeight="1" outlineLevel="2" x14ac:dyDescent="0.2">
      <c r="A1005" s="10"/>
      <c r="B1005" s="18"/>
      <c r="C1005" s="18"/>
      <c r="D1005" s="18"/>
      <c r="E1005" s="23" t="s">
        <v>904</v>
      </c>
      <c r="F1005" s="208">
        <v>5.641</v>
      </c>
      <c r="G1005" s="208">
        <v>5.0549999999999997</v>
      </c>
      <c r="H1005" s="208">
        <v>3.3079999999999998</v>
      </c>
      <c r="I1005" s="239">
        <v>2.7160000000000002</v>
      </c>
      <c r="J1005" s="239"/>
      <c r="K1005" s="208">
        <v>1.2390000000000001</v>
      </c>
      <c r="L1005" s="24"/>
      <c r="M1005" s="24"/>
      <c r="N1005" s="24"/>
      <c r="O1005" s="208">
        <v>0.38100000000000001</v>
      </c>
      <c r="P1005" s="208">
        <v>1.8320000000000001</v>
      </c>
      <c r="Q1005" s="208">
        <v>3.7</v>
      </c>
      <c r="R1005" s="208">
        <v>4.9219999999999997</v>
      </c>
      <c r="S1005" s="208">
        <v>4.3319999999999999</v>
      </c>
      <c r="T1005" s="208">
        <v>6.0090000000000003</v>
      </c>
      <c r="U1005" s="208">
        <v>0.108</v>
      </c>
      <c r="V1005" s="208">
        <v>5.53</v>
      </c>
      <c r="W1005" s="208">
        <v>1.0389999999999999</v>
      </c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  <c r="AN1005" s="208">
        <v>1.4059999999999999</v>
      </c>
      <c r="AO1005" s="24"/>
      <c r="AP1005" s="24"/>
      <c r="AQ1005" s="24"/>
      <c r="AR1005" s="24"/>
      <c r="AS1005" s="24"/>
      <c r="AT1005" s="24"/>
      <c r="AU1005" s="24"/>
      <c r="AV1005" s="24"/>
      <c r="AW1005" s="24"/>
      <c r="AX1005" s="24"/>
      <c r="AY1005" s="24"/>
      <c r="AZ1005" s="24"/>
      <c r="BA1005" s="24"/>
      <c r="BB1005" s="21">
        <f t="shared" si="149"/>
        <v>6.0090000000000003</v>
      </c>
      <c r="BC1005" s="18"/>
      <c r="BD1005" s="22">
        <f t="shared" si="147"/>
        <v>8.0766129032258078</v>
      </c>
      <c r="BE1005" s="21"/>
      <c r="BG1005" s="10"/>
      <c r="BH1005" s="21">
        <f t="shared" si="148"/>
        <v>0</v>
      </c>
      <c r="BI1005" s="22">
        <f t="shared" si="148"/>
        <v>6.0090000000000013E-3</v>
      </c>
      <c r="BJ1005" s="21"/>
      <c r="BK1005" s="21">
        <v>0</v>
      </c>
      <c r="BL1005" s="22">
        <v>1.8027000000000005E-2</v>
      </c>
      <c r="BM1005" s="21"/>
      <c r="BN1005" s="21">
        <f t="shared" si="150"/>
        <v>0</v>
      </c>
      <c r="BO1005" s="22">
        <f t="shared" si="150"/>
        <v>7.2108000000000019E-2</v>
      </c>
      <c r="BP1005" s="21">
        <f t="shared" si="150"/>
        <v>0</v>
      </c>
    </row>
    <row r="1006" spans="1:68" ht="21.95" hidden="1" customHeight="1" outlineLevel="2" x14ac:dyDescent="0.2">
      <c r="A1006" s="10"/>
      <c r="B1006" s="18"/>
      <c r="C1006" s="18"/>
      <c r="D1006" s="18"/>
      <c r="E1006" s="23" t="s">
        <v>905</v>
      </c>
      <c r="F1006" s="208">
        <v>12.403</v>
      </c>
      <c r="G1006" s="208">
        <v>9.4079999999999995</v>
      </c>
      <c r="H1006" s="208">
        <v>4.6989999999999998</v>
      </c>
      <c r="I1006" s="239">
        <v>3.53</v>
      </c>
      <c r="J1006" s="239"/>
      <c r="K1006" s="208">
        <v>1.1020000000000001</v>
      </c>
      <c r="L1006" s="24"/>
      <c r="M1006" s="24"/>
      <c r="N1006" s="24"/>
      <c r="O1006" s="208">
        <v>0.79</v>
      </c>
      <c r="P1006" s="208">
        <v>3.1850000000000001</v>
      </c>
      <c r="Q1006" s="208">
        <v>7.4089999999999998</v>
      </c>
      <c r="R1006" s="208">
        <v>9.7539999999999996</v>
      </c>
      <c r="S1006" s="208">
        <v>9.5809999999999995</v>
      </c>
      <c r="T1006" s="208">
        <v>12.42</v>
      </c>
      <c r="U1006" s="208">
        <v>6.4450000000000003</v>
      </c>
      <c r="V1006" s="208">
        <v>2.7709999999999999</v>
      </c>
      <c r="W1006" s="208">
        <v>1.0680000000000001</v>
      </c>
      <c r="X1006" s="24"/>
      <c r="Y1006" s="24"/>
      <c r="Z1006" s="24"/>
      <c r="AA1006" s="24"/>
      <c r="AB1006" s="208">
        <v>0.13900000000000001</v>
      </c>
      <c r="AC1006" s="208">
        <v>6.0549999999999997</v>
      </c>
      <c r="AD1006" s="208">
        <v>11.366</v>
      </c>
      <c r="AE1006" s="208">
        <v>8.6110000000000007</v>
      </c>
      <c r="AF1006" s="208">
        <v>9.1959999999999997</v>
      </c>
      <c r="AG1006" s="208">
        <v>4.8120000000000003</v>
      </c>
      <c r="AH1006" s="208">
        <v>2.056</v>
      </c>
      <c r="AI1006" s="208">
        <v>2.0099999999999998</v>
      </c>
      <c r="AJ1006" s="24"/>
      <c r="AK1006" s="24"/>
      <c r="AL1006" s="24"/>
      <c r="AM1006" s="24"/>
      <c r="AN1006" s="208">
        <v>3.8759999999999999</v>
      </c>
      <c r="AO1006" s="208">
        <v>7.3380000000000001</v>
      </c>
      <c r="AP1006" s="208">
        <v>9.3870000000000005</v>
      </c>
      <c r="AQ1006" s="208">
        <v>10.327999999999999</v>
      </c>
      <c r="AR1006" s="208">
        <v>11.252000000000001</v>
      </c>
      <c r="AS1006" s="208">
        <v>8.4670000000000005</v>
      </c>
      <c r="AT1006" s="208">
        <v>2.6030000000000002</v>
      </c>
      <c r="AU1006" s="208">
        <v>0.96599999999999997</v>
      </c>
      <c r="AV1006" s="24"/>
      <c r="AW1006" s="24"/>
      <c r="AX1006" s="24"/>
      <c r="AY1006" s="24"/>
      <c r="AZ1006" s="208">
        <v>3.8439999999999999</v>
      </c>
      <c r="BA1006" s="208">
        <v>5.2649999999999997</v>
      </c>
      <c r="BB1006" s="21">
        <f t="shared" si="149"/>
        <v>12.42</v>
      </c>
      <c r="BC1006" s="18"/>
      <c r="BD1006" s="22">
        <f t="shared" si="147"/>
        <v>16.693548387096772</v>
      </c>
      <c r="BE1006" s="21"/>
      <c r="BG1006" s="10"/>
      <c r="BH1006" s="21">
        <f t="shared" si="148"/>
        <v>0</v>
      </c>
      <c r="BI1006" s="22">
        <f t="shared" si="148"/>
        <v>1.242E-2</v>
      </c>
      <c r="BJ1006" s="21"/>
      <c r="BK1006" s="21">
        <v>0</v>
      </c>
      <c r="BL1006" s="22">
        <v>3.7260000000000001E-2</v>
      </c>
      <c r="BM1006" s="21"/>
      <c r="BN1006" s="21">
        <f t="shared" si="150"/>
        <v>0</v>
      </c>
      <c r="BO1006" s="22">
        <f t="shared" si="150"/>
        <v>0.14904000000000001</v>
      </c>
      <c r="BP1006" s="21">
        <f t="shared" si="150"/>
        <v>0</v>
      </c>
    </row>
    <row r="1007" spans="1:68" ht="11.1" hidden="1" customHeight="1" outlineLevel="2" x14ac:dyDescent="0.2">
      <c r="A1007" s="10"/>
      <c r="B1007" s="18"/>
      <c r="C1007" s="18"/>
      <c r="D1007" s="18"/>
      <c r="E1007" s="23" t="s">
        <v>906</v>
      </c>
      <c r="F1007" s="208">
        <v>8.2609999999999992</v>
      </c>
      <c r="G1007" s="208">
        <v>6.8170000000000002</v>
      </c>
      <c r="H1007" s="208">
        <v>4.7380000000000004</v>
      </c>
      <c r="I1007" s="239">
        <v>3.6549999999999998</v>
      </c>
      <c r="J1007" s="239"/>
      <c r="K1007" s="208">
        <v>1.9039999999999999</v>
      </c>
      <c r="L1007" s="24"/>
      <c r="M1007" s="24"/>
      <c r="N1007" s="24"/>
      <c r="O1007" s="208">
        <v>0.63</v>
      </c>
      <c r="P1007" s="208">
        <v>3.5640000000000001</v>
      </c>
      <c r="Q1007" s="208">
        <v>4.8579999999999997</v>
      </c>
      <c r="R1007" s="208">
        <v>7.0549999999999997</v>
      </c>
      <c r="S1007" s="208">
        <v>5.6920000000000002</v>
      </c>
      <c r="T1007" s="208">
        <v>7.7960000000000003</v>
      </c>
      <c r="U1007" s="208">
        <v>5.2130000000000001</v>
      </c>
      <c r="V1007" s="208">
        <v>2.89</v>
      </c>
      <c r="W1007" s="208">
        <v>1.647</v>
      </c>
      <c r="X1007" s="24"/>
      <c r="Y1007" s="24"/>
      <c r="Z1007" s="24"/>
      <c r="AA1007" s="24"/>
      <c r="AB1007" s="208">
        <v>2.544</v>
      </c>
      <c r="AC1007" s="208">
        <v>4.7</v>
      </c>
      <c r="AD1007" s="208">
        <v>7.1619999999999999</v>
      </c>
      <c r="AE1007" s="208">
        <v>6.9489999999999998</v>
      </c>
      <c r="AF1007" s="208">
        <v>6.0430000000000001</v>
      </c>
      <c r="AG1007" s="208">
        <v>4.0839999999999996</v>
      </c>
      <c r="AH1007" s="208">
        <v>2.2000000000000002</v>
      </c>
      <c r="AI1007" s="208">
        <v>1.855</v>
      </c>
      <c r="AJ1007" s="24"/>
      <c r="AK1007" s="24"/>
      <c r="AL1007" s="24"/>
      <c r="AM1007" s="24"/>
      <c r="AN1007" s="208">
        <v>2.9359999999999999</v>
      </c>
      <c r="AO1007" s="208">
        <v>5.859</v>
      </c>
      <c r="AP1007" s="208">
        <v>5.9749999999999996</v>
      </c>
      <c r="AQ1007" s="208">
        <v>7.2039999999999997</v>
      </c>
      <c r="AR1007" s="208">
        <v>6.4669999999999996</v>
      </c>
      <c r="AS1007" s="208">
        <v>5.7389999999999999</v>
      </c>
      <c r="AT1007" s="208">
        <v>2.8439999999999999</v>
      </c>
      <c r="AU1007" s="208">
        <v>0.66900000000000004</v>
      </c>
      <c r="AV1007" s="24"/>
      <c r="AW1007" s="24"/>
      <c r="AX1007" s="24"/>
      <c r="AY1007" s="24"/>
      <c r="AZ1007" s="208">
        <v>2.9820000000000002</v>
      </c>
      <c r="BA1007" s="208">
        <v>3.8969999999999998</v>
      </c>
      <c r="BB1007" s="21">
        <f t="shared" si="149"/>
        <v>8.2609999999999992</v>
      </c>
      <c r="BC1007" s="18"/>
      <c r="BD1007" s="22">
        <f t="shared" si="147"/>
        <v>11.103494623655912</v>
      </c>
      <c r="BE1007" s="21"/>
      <c r="BG1007" s="10"/>
      <c r="BH1007" s="21">
        <f t="shared" si="148"/>
        <v>0</v>
      </c>
      <c r="BI1007" s="22">
        <f t="shared" si="148"/>
        <v>8.2609999999999975E-3</v>
      </c>
      <c r="BJ1007" s="21"/>
      <c r="BK1007" s="21">
        <v>0</v>
      </c>
      <c r="BL1007" s="22">
        <v>2.4782999999999993E-2</v>
      </c>
      <c r="BM1007" s="21"/>
      <c r="BN1007" s="21">
        <f t="shared" si="150"/>
        <v>0</v>
      </c>
      <c r="BO1007" s="22">
        <f t="shared" si="150"/>
        <v>9.913199999999997E-2</v>
      </c>
      <c r="BP1007" s="21">
        <f t="shared" si="150"/>
        <v>0</v>
      </c>
    </row>
    <row r="1008" spans="1:68" ht="11.1" hidden="1" customHeight="1" outlineLevel="1" collapsed="1" x14ac:dyDescent="0.2">
      <c r="A1008" s="10"/>
      <c r="B1008" s="18"/>
      <c r="C1008" s="18"/>
      <c r="D1008" s="18"/>
      <c r="E1008" s="19" t="s">
        <v>907</v>
      </c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9">
        <v>5.34</v>
      </c>
      <c r="AD1008" s="209">
        <v>17.164000000000001</v>
      </c>
      <c r="AE1008" s="209">
        <v>13.343</v>
      </c>
      <c r="AF1008" s="209">
        <v>11.211</v>
      </c>
      <c r="AG1008" s="209">
        <v>6.5410000000000004</v>
      </c>
      <c r="AH1008" s="209">
        <v>4.1459999999999999</v>
      </c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1">
        <f t="shared" si="149"/>
        <v>17.164000000000001</v>
      </c>
      <c r="BC1008" s="61">
        <f>BD1008</f>
        <v>23.06989247311828</v>
      </c>
      <c r="BD1008" s="22">
        <f t="shared" si="147"/>
        <v>23.06989247311828</v>
      </c>
      <c r="BE1008" s="21">
        <f>BC1008-BD1008</f>
        <v>0</v>
      </c>
      <c r="BG1008" s="10">
        <v>6</v>
      </c>
      <c r="BH1008" s="21">
        <f t="shared" si="148"/>
        <v>1.7164000000000002E-2</v>
      </c>
      <c r="BI1008" s="22">
        <f t="shared" si="148"/>
        <v>1.7164000000000002E-2</v>
      </c>
      <c r="BJ1008" s="21">
        <f>BH1008-BI1008</f>
        <v>0</v>
      </c>
      <c r="BK1008" s="21">
        <v>5.149200000000001E-2</v>
      </c>
      <c r="BL1008" s="22">
        <v>5.149200000000001E-2</v>
      </c>
      <c r="BM1008" s="21">
        <v>0</v>
      </c>
      <c r="BN1008" s="21">
        <f t="shared" si="150"/>
        <v>0.20596800000000004</v>
      </c>
      <c r="BO1008" s="22">
        <f t="shared" si="150"/>
        <v>0.20596800000000004</v>
      </c>
      <c r="BP1008" s="21">
        <f t="shared" si="150"/>
        <v>0</v>
      </c>
    </row>
    <row r="1009" spans="1:68" ht="11.1" hidden="1" customHeight="1" outlineLevel="2" x14ac:dyDescent="0.2">
      <c r="A1009" s="10"/>
      <c r="B1009" s="18"/>
      <c r="C1009" s="18"/>
      <c r="D1009" s="18"/>
      <c r="E1009" s="23" t="s">
        <v>908</v>
      </c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08">
        <v>5.34</v>
      </c>
      <c r="AD1009" s="208">
        <v>17.164000000000001</v>
      </c>
      <c r="AE1009" s="208">
        <v>13.343</v>
      </c>
      <c r="AF1009" s="208">
        <v>11.211</v>
      </c>
      <c r="AG1009" s="208">
        <v>6.5410000000000004</v>
      </c>
      <c r="AH1009" s="208">
        <v>4.1459999999999999</v>
      </c>
      <c r="AI1009" s="24"/>
      <c r="AJ1009" s="24"/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1">
        <f t="shared" si="149"/>
        <v>17.164000000000001</v>
      </c>
      <c r="BC1009" s="18"/>
      <c r="BD1009" s="22">
        <f t="shared" si="147"/>
        <v>23.06989247311828</v>
      </c>
      <c r="BE1009" s="21"/>
      <c r="BG1009" s="10"/>
      <c r="BH1009" s="21">
        <f t="shared" si="148"/>
        <v>0</v>
      </c>
      <c r="BI1009" s="22">
        <f t="shared" si="148"/>
        <v>1.7164000000000002E-2</v>
      </c>
      <c r="BJ1009" s="21"/>
      <c r="BK1009" s="21">
        <v>0</v>
      </c>
      <c r="BL1009" s="22">
        <v>5.149200000000001E-2</v>
      </c>
      <c r="BM1009" s="21"/>
      <c r="BN1009" s="21">
        <f t="shared" si="150"/>
        <v>0</v>
      </c>
      <c r="BO1009" s="22">
        <f t="shared" si="150"/>
        <v>0.20596800000000004</v>
      </c>
      <c r="BP1009" s="21">
        <f t="shared" si="150"/>
        <v>0</v>
      </c>
    </row>
    <row r="1010" spans="1:68" ht="11.1" hidden="1" customHeight="1" outlineLevel="1" collapsed="1" x14ac:dyDescent="0.2">
      <c r="A1010" s="10"/>
      <c r="B1010" s="18"/>
      <c r="C1010" s="18"/>
      <c r="D1010" s="18"/>
      <c r="E1010" s="19" t="s">
        <v>909</v>
      </c>
      <c r="F1010" s="209">
        <v>6.4980000000000002</v>
      </c>
      <c r="G1010" s="209">
        <v>6.702</v>
      </c>
      <c r="H1010" s="209">
        <v>4.4219999999999997</v>
      </c>
      <c r="I1010" s="240">
        <v>3.6110000000000002</v>
      </c>
      <c r="J1010" s="240"/>
      <c r="K1010" s="209">
        <v>1.736</v>
      </c>
      <c r="L1010" s="209">
        <v>0.12</v>
      </c>
      <c r="M1010" s="20"/>
      <c r="N1010" s="20"/>
      <c r="O1010" s="20"/>
      <c r="P1010" s="209">
        <v>2.0939999999999999</v>
      </c>
      <c r="Q1010" s="209">
        <v>4.5090000000000003</v>
      </c>
      <c r="R1010" s="209">
        <v>5.6050000000000004</v>
      </c>
      <c r="S1010" s="209">
        <v>6.2779999999999996</v>
      </c>
      <c r="T1010" s="209">
        <v>7.0359999999999996</v>
      </c>
      <c r="U1010" s="209">
        <v>4.7519999999999998</v>
      </c>
      <c r="V1010" s="209">
        <v>2.984</v>
      </c>
      <c r="W1010" s="209">
        <v>1.6859999999999999</v>
      </c>
      <c r="X1010" s="209">
        <v>0.20499999999999999</v>
      </c>
      <c r="Y1010" s="20"/>
      <c r="Z1010" s="20"/>
      <c r="AA1010" s="20"/>
      <c r="AB1010" s="209">
        <v>2.1579999999999999</v>
      </c>
      <c r="AC1010" s="209">
        <v>5.2960000000000003</v>
      </c>
      <c r="AD1010" s="209">
        <v>5.7160000000000002</v>
      </c>
      <c r="AE1010" s="209">
        <v>8.2189999999999994</v>
      </c>
      <c r="AF1010" s="209">
        <v>6.8689999999999998</v>
      </c>
      <c r="AG1010" s="209">
        <v>3.5590000000000002</v>
      </c>
      <c r="AH1010" s="209">
        <v>4.3929999999999998</v>
      </c>
      <c r="AI1010" s="209">
        <v>2.4710000000000001</v>
      </c>
      <c r="AJ1010" s="209">
        <v>0.38200000000000001</v>
      </c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1">
        <f t="shared" si="149"/>
        <v>8.2189999999999994</v>
      </c>
      <c r="BC1010" s="61">
        <f>BD1010</f>
        <v>11.047043010752688</v>
      </c>
      <c r="BD1010" s="22">
        <f t="shared" si="147"/>
        <v>11.047043010752688</v>
      </c>
      <c r="BE1010" s="21">
        <f>BC1010-BD1010</f>
        <v>0</v>
      </c>
      <c r="BF1010" s="2">
        <v>6.8</v>
      </c>
      <c r="BG1010" s="10">
        <v>6</v>
      </c>
      <c r="BH1010" s="21">
        <f t="shared" si="148"/>
        <v>8.2190000000000006E-3</v>
      </c>
      <c r="BI1010" s="22">
        <f t="shared" si="148"/>
        <v>8.2190000000000006E-3</v>
      </c>
      <c r="BJ1010" s="21">
        <f>BH1010-BI1010</f>
        <v>0</v>
      </c>
      <c r="BK1010" s="21">
        <v>2.4657000000000002E-2</v>
      </c>
      <c r="BL1010" s="22">
        <v>2.4657000000000002E-2</v>
      </c>
      <c r="BM1010" s="21">
        <v>0</v>
      </c>
      <c r="BN1010" s="21">
        <f t="shared" si="150"/>
        <v>9.8628000000000007E-2</v>
      </c>
      <c r="BO1010" s="22">
        <f t="shared" si="150"/>
        <v>9.8628000000000007E-2</v>
      </c>
      <c r="BP1010" s="21">
        <f t="shared" si="150"/>
        <v>0</v>
      </c>
    </row>
    <row r="1011" spans="1:68" ht="11.1" hidden="1" customHeight="1" outlineLevel="2" x14ac:dyDescent="0.2">
      <c r="A1011" s="10"/>
      <c r="B1011" s="18"/>
      <c r="C1011" s="18"/>
      <c r="D1011" s="18"/>
      <c r="E1011" s="23" t="s">
        <v>910</v>
      </c>
      <c r="F1011" s="208">
        <v>6.4980000000000002</v>
      </c>
      <c r="G1011" s="208">
        <v>6.702</v>
      </c>
      <c r="H1011" s="208">
        <v>4.4219999999999997</v>
      </c>
      <c r="I1011" s="239">
        <v>3.6110000000000002</v>
      </c>
      <c r="J1011" s="239"/>
      <c r="K1011" s="208">
        <v>1.736</v>
      </c>
      <c r="L1011" s="208">
        <v>0.12</v>
      </c>
      <c r="M1011" s="24"/>
      <c r="N1011" s="24"/>
      <c r="O1011" s="24"/>
      <c r="P1011" s="208">
        <v>2.0939999999999999</v>
      </c>
      <c r="Q1011" s="208">
        <v>4.5090000000000003</v>
      </c>
      <c r="R1011" s="208">
        <v>5.6050000000000004</v>
      </c>
      <c r="S1011" s="208">
        <v>6.2779999999999996</v>
      </c>
      <c r="T1011" s="208">
        <v>7.0359999999999996</v>
      </c>
      <c r="U1011" s="208">
        <v>4.7519999999999998</v>
      </c>
      <c r="V1011" s="208">
        <v>2.984</v>
      </c>
      <c r="W1011" s="208">
        <v>1.6859999999999999</v>
      </c>
      <c r="X1011" s="208">
        <v>0.20499999999999999</v>
      </c>
      <c r="Y1011" s="24"/>
      <c r="Z1011" s="24"/>
      <c r="AA1011" s="24"/>
      <c r="AB1011" s="208">
        <v>2.1579999999999999</v>
      </c>
      <c r="AC1011" s="208">
        <v>5.2960000000000003</v>
      </c>
      <c r="AD1011" s="208">
        <v>5.7160000000000002</v>
      </c>
      <c r="AE1011" s="208">
        <v>8.2189999999999994</v>
      </c>
      <c r="AF1011" s="208">
        <v>6.8689999999999998</v>
      </c>
      <c r="AG1011" s="208">
        <v>3.5590000000000002</v>
      </c>
      <c r="AH1011" s="208">
        <v>4.3929999999999998</v>
      </c>
      <c r="AI1011" s="208">
        <v>2.4710000000000001</v>
      </c>
      <c r="AJ1011" s="208">
        <v>0.38200000000000001</v>
      </c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4"/>
      <c r="AU1011" s="24"/>
      <c r="AV1011" s="24"/>
      <c r="AW1011" s="24"/>
      <c r="AX1011" s="24"/>
      <c r="AY1011" s="24"/>
      <c r="AZ1011" s="24"/>
      <c r="BA1011" s="24"/>
      <c r="BB1011" s="21">
        <f t="shared" si="149"/>
        <v>8.2189999999999994</v>
      </c>
      <c r="BC1011" s="18"/>
      <c r="BD1011" s="22">
        <f t="shared" si="147"/>
        <v>11.047043010752688</v>
      </c>
      <c r="BE1011" s="21"/>
      <c r="BG1011" s="10"/>
      <c r="BH1011" s="21">
        <f t="shared" si="148"/>
        <v>0</v>
      </c>
      <c r="BI1011" s="22">
        <f t="shared" si="148"/>
        <v>8.2190000000000006E-3</v>
      </c>
      <c r="BJ1011" s="21"/>
      <c r="BK1011" s="21">
        <v>0</v>
      </c>
      <c r="BL1011" s="22">
        <v>2.4657000000000002E-2</v>
      </c>
      <c r="BM1011" s="21"/>
      <c r="BN1011" s="21">
        <f t="shared" si="150"/>
        <v>0</v>
      </c>
      <c r="BO1011" s="22">
        <f t="shared" si="150"/>
        <v>9.8628000000000007E-2</v>
      </c>
      <c r="BP1011" s="21">
        <f t="shared" si="150"/>
        <v>0</v>
      </c>
    </row>
    <row r="1012" spans="1:68" ht="11.1" hidden="1" customHeight="1" outlineLevel="1" collapsed="1" x14ac:dyDescent="0.2">
      <c r="A1012" s="10"/>
      <c r="B1012" s="18"/>
      <c r="C1012" s="18"/>
      <c r="D1012" s="18"/>
      <c r="E1012" s="19" t="s">
        <v>911</v>
      </c>
      <c r="F1012" s="209">
        <v>0.2</v>
      </c>
      <c r="G1012" s="209">
        <v>0.2</v>
      </c>
      <c r="H1012" s="209">
        <v>0.2</v>
      </c>
      <c r="I1012" s="240">
        <v>4.9980000000000002</v>
      </c>
      <c r="J1012" s="240"/>
      <c r="K1012" s="209">
        <v>0.22600000000000001</v>
      </c>
      <c r="L1012" s="20"/>
      <c r="M1012" s="20"/>
      <c r="N1012" s="20"/>
      <c r="O1012" s="20"/>
      <c r="P1012" s="20"/>
      <c r="Q1012" s="20"/>
      <c r="R1012" s="209">
        <v>1.9890000000000001</v>
      </c>
      <c r="S1012" s="209">
        <v>0.3</v>
      </c>
      <c r="T1012" s="209">
        <v>0.2</v>
      </c>
      <c r="U1012" s="209">
        <v>1.726</v>
      </c>
      <c r="V1012" s="209">
        <v>0.47599999999999998</v>
      </c>
      <c r="W1012" s="20"/>
      <c r="X1012" s="20"/>
      <c r="Y1012" s="20"/>
      <c r="Z1012" s="20"/>
      <c r="AA1012" s="20"/>
      <c r="AB1012" s="20"/>
      <c r="AC1012" s="209">
        <v>1.764</v>
      </c>
      <c r="AD1012" s="209">
        <v>17.904</v>
      </c>
      <c r="AE1012" s="209">
        <v>0.2</v>
      </c>
      <c r="AF1012" s="209">
        <v>0.2</v>
      </c>
      <c r="AG1012" s="209">
        <v>3.032</v>
      </c>
      <c r="AH1012" s="20"/>
      <c r="AI1012" s="209">
        <v>0.79600000000000004</v>
      </c>
      <c r="AJ1012" s="20"/>
      <c r="AK1012" s="20"/>
      <c r="AL1012" s="20"/>
      <c r="AM1012" s="20"/>
      <c r="AN1012" s="209">
        <v>1.1000000000000001</v>
      </c>
      <c r="AO1012" s="209">
        <v>1.0029999999999999</v>
      </c>
      <c r="AP1012" s="209">
        <v>0.78600000000000003</v>
      </c>
      <c r="AQ1012" s="20"/>
      <c r="AR1012" s="209">
        <v>2</v>
      </c>
      <c r="AS1012" s="20"/>
      <c r="AT1012" s="209">
        <v>2.2210000000000001</v>
      </c>
      <c r="AU1012" s="209">
        <v>0.36399999999999999</v>
      </c>
      <c r="AV1012" s="20"/>
      <c r="AW1012" s="20"/>
      <c r="AX1012" s="20"/>
      <c r="AY1012" s="209">
        <v>2.9000000000000001E-2</v>
      </c>
      <c r="AZ1012" s="209">
        <v>0.17100000000000001</v>
      </c>
      <c r="BA1012" s="209">
        <v>0.129</v>
      </c>
      <c r="BB1012" s="21">
        <f t="shared" si="149"/>
        <v>17.904</v>
      </c>
      <c r="BC1012" s="61">
        <f>BD1012</f>
        <v>24.064516129032256</v>
      </c>
      <c r="BD1012" s="22">
        <f t="shared" si="147"/>
        <v>24.064516129032256</v>
      </c>
      <c r="BE1012" s="21">
        <f>BC1012-BD1012</f>
        <v>0</v>
      </c>
      <c r="BF1012" s="2">
        <v>2.9</v>
      </c>
      <c r="BG1012" s="10">
        <v>6</v>
      </c>
      <c r="BH1012" s="21">
        <f t="shared" si="148"/>
        <v>1.7904E-2</v>
      </c>
      <c r="BI1012" s="22">
        <f t="shared" si="148"/>
        <v>1.7904E-2</v>
      </c>
      <c r="BJ1012" s="21">
        <f>BH1012-BI1012</f>
        <v>0</v>
      </c>
      <c r="BK1012" s="21">
        <v>5.3711999999999996E-2</v>
      </c>
      <c r="BL1012" s="22">
        <v>5.3711999999999996E-2</v>
      </c>
      <c r="BM1012" s="21">
        <v>0</v>
      </c>
      <c r="BN1012" s="21">
        <f t="shared" si="150"/>
        <v>0.21484799999999998</v>
      </c>
      <c r="BO1012" s="22">
        <f t="shared" si="150"/>
        <v>0.21484799999999998</v>
      </c>
      <c r="BP1012" s="21">
        <f t="shared" si="150"/>
        <v>0</v>
      </c>
    </row>
    <row r="1013" spans="1:68" ht="11.1" hidden="1" customHeight="1" outlineLevel="2" x14ac:dyDescent="0.2">
      <c r="A1013" s="10"/>
      <c r="B1013" s="18"/>
      <c r="C1013" s="18"/>
      <c r="D1013" s="18"/>
      <c r="E1013" s="23" t="s">
        <v>912</v>
      </c>
      <c r="F1013" s="208">
        <v>0.2</v>
      </c>
      <c r="G1013" s="208">
        <v>0.2</v>
      </c>
      <c r="H1013" s="208">
        <v>0.2</v>
      </c>
      <c r="I1013" s="239">
        <v>4.9980000000000002</v>
      </c>
      <c r="J1013" s="239"/>
      <c r="K1013" s="208">
        <v>0.22600000000000001</v>
      </c>
      <c r="L1013" s="24"/>
      <c r="M1013" s="24"/>
      <c r="N1013" s="24"/>
      <c r="O1013" s="24"/>
      <c r="P1013" s="24"/>
      <c r="Q1013" s="24"/>
      <c r="R1013" s="208">
        <v>1.9890000000000001</v>
      </c>
      <c r="S1013" s="208">
        <v>0.3</v>
      </c>
      <c r="T1013" s="208">
        <v>0.2</v>
      </c>
      <c r="U1013" s="208">
        <v>1.726</v>
      </c>
      <c r="V1013" s="208">
        <v>0.47599999999999998</v>
      </c>
      <c r="W1013" s="24"/>
      <c r="X1013" s="24"/>
      <c r="Y1013" s="24"/>
      <c r="Z1013" s="24"/>
      <c r="AA1013" s="24"/>
      <c r="AB1013" s="24"/>
      <c r="AC1013" s="208">
        <v>1.764</v>
      </c>
      <c r="AD1013" s="208">
        <v>17.904</v>
      </c>
      <c r="AE1013" s="208">
        <v>0.2</v>
      </c>
      <c r="AF1013" s="208">
        <v>0.2</v>
      </c>
      <c r="AG1013" s="208">
        <v>3.032</v>
      </c>
      <c r="AH1013" s="24"/>
      <c r="AI1013" s="208">
        <v>0.79600000000000004</v>
      </c>
      <c r="AJ1013" s="24"/>
      <c r="AK1013" s="24"/>
      <c r="AL1013" s="24"/>
      <c r="AM1013" s="24"/>
      <c r="AN1013" s="208">
        <v>1.1000000000000001</v>
      </c>
      <c r="AO1013" s="208">
        <v>1.0029999999999999</v>
      </c>
      <c r="AP1013" s="208">
        <v>0.78600000000000003</v>
      </c>
      <c r="AQ1013" s="24"/>
      <c r="AR1013" s="208">
        <v>2</v>
      </c>
      <c r="AS1013" s="24"/>
      <c r="AT1013" s="208">
        <v>2.2210000000000001</v>
      </c>
      <c r="AU1013" s="208">
        <v>0.36399999999999999</v>
      </c>
      <c r="AV1013" s="24"/>
      <c r="AW1013" s="24"/>
      <c r="AX1013" s="24"/>
      <c r="AY1013" s="208">
        <v>2.9000000000000001E-2</v>
      </c>
      <c r="AZ1013" s="208">
        <v>0.17100000000000001</v>
      </c>
      <c r="BA1013" s="208">
        <v>0.129</v>
      </c>
      <c r="BB1013" s="21">
        <f t="shared" si="149"/>
        <v>17.904</v>
      </c>
      <c r="BC1013" s="18"/>
      <c r="BD1013" s="22">
        <f t="shared" si="147"/>
        <v>24.064516129032256</v>
      </c>
      <c r="BE1013" s="21"/>
      <c r="BG1013" s="10"/>
      <c r="BH1013" s="21">
        <f t="shared" si="148"/>
        <v>0</v>
      </c>
      <c r="BI1013" s="22">
        <f t="shared" si="148"/>
        <v>1.7904E-2</v>
      </c>
      <c r="BJ1013" s="21"/>
      <c r="BK1013" s="21">
        <v>0</v>
      </c>
      <c r="BL1013" s="22">
        <v>5.3711999999999996E-2</v>
      </c>
      <c r="BM1013" s="21"/>
      <c r="BN1013" s="21">
        <f t="shared" si="150"/>
        <v>0</v>
      </c>
      <c r="BO1013" s="22">
        <f t="shared" si="150"/>
        <v>0.21484799999999998</v>
      </c>
      <c r="BP1013" s="21">
        <f t="shared" si="150"/>
        <v>0</v>
      </c>
    </row>
    <row r="1014" spans="1:68" ht="11.1" hidden="1" customHeight="1" outlineLevel="1" collapsed="1" x14ac:dyDescent="0.2">
      <c r="A1014" s="10"/>
      <c r="B1014" s="18"/>
      <c r="C1014" s="18"/>
      <c r="D1014" s="18"/>
      <c r="E1014" s="19" t="s">
        <v>913</v>
      </c>
      <c r="F1014" s="209">
        <v>28.760999999999999</v>
      </c>
      <c r="G1014" s="209">
        <v>16.3</v>
      </c>
      <c r="H1014" s="209">
        <v>16.989999999999998</v>
      </c>
      <c r="I1014" s="240">
        <v>15.053000000000001</v>
      </c>
      <c r="J1014" s="240"/>
      <c r="K1014" s="209">
        <v>13.242000000000001</v>
      </c>
      <c r="L1014" s="209">
        <v>13.215</v>
      </c>
      <c r="M1014" s="209">
        <v>16.408000000000001</v>
      </c>
      <c r="N1014" s="209">
        <v>14.875</v>
      </c>
      <c r="O1014" s="209">
        <v>19.271000000000001</v>
      </c>
      <c r="P1014" s="209">
        <v>29.956</v>
      </c>
      <c r="Q1014" s="209">
        <v>34.478999999999999</v>
      </c>
      <c r="R1014" s="209">
        <v>38.625</v>
      </c>
      <c r="S1014" s="209">
        <v>39.200000000000003</v>
      </c>
      <c r="T1014" s="209">
        <v>42.939</v>
      </c>
      <c r="U1014" s="209">
        <v>38.368000000000002</v>
      </c>
      <c r="V1014" s="209">
        <v>27.448</v>
      </c>
      <c r="W1014" s="209">
        <v>17.507000000000001</v>
      </c>
      <c r="X1014" s="209">
        <v>17.12</v>
      </c>
      <c r="Y1014" s="209">
        <v>16.882999999999999</v>
      </c>
      <c r="Z1014" s="209">
        <v>18.713999999999999</v>
      </c>
      <c r="AA1014" s="209">
        <v>28.742000000000001</v>
      </c>
      <c r="AB1014" s="209">
        <v>17.622</v>
      </c>
      <c r="AC1014" s="209">
        <v>21.489000000000001</v>
      </c>
      <c r="AD1014" s="209">
        <v>18.788</v>
      </c>
      <c r="AE1014" s="209">
        <v>25.164999999999999</v>
      </c>
      <c r="AF1014" s="209">
        <v>18.376000000000001</v>
      </c>
      <c r="AG1014" s="209">
        <v>18.498999999999999</v>
      </c>
      <c r="AH1014" s="209">
        <v>22.23</v>
      </c>
      <c r="AI1014" s="209">
        <v>27.719000000000001</v>
      </c>
      <c r="AJ1014" s="209">
        <v>22.748000000000001</v>
      </c>
      <c r="AK1014" s="209">
        <v>3.516</v>
      </c>
      <c r="AL1014" s="209">
        <v>42.845999999999997</v>
      </c>
      <c r="AM1014" s="209">
        <v>26.77</v>
      </c>
      <c r="AN1014" s="209">
        <v>32.545000000000002</v>
      </c>
      <c r="AO1014" s="209">
        <v>21.577999999999999</v>
      </c>
      <c r="AP1014" s="209">
        <v>35.052</v>
      </c>
      <c r="AQ1014" s="209">
        <v>31.788</v>
      </c>
      <c r="AR1014" s="209">
        <v>36.276000000000003</v>
      </c>
      <c r="AS1014" s="209">
        <v>25.312999999999999</v>
      </c>
      <c r="AT1014" s="209">
        <v>28.064</v>
      </c>
      <c r="AU1014" s="209">
        <v>27.042000000000002</v>
      </c>
      <c r="AV1014" s="209">
        <v>22.925000000000001</v>
      </c>
      <c r="AW1014" s="209">
        <v>21.748000000000001</v>
      </c>
      <c r="AX1014" s="209">
        <v>27.677</v>
      </c>
      <c r="AY1014" s="209">
        <v>24.076000000000001</v>
      </c>
      <c r="AZ1014" s="209">
        <v>32.348999999999997</v>
      </c>
      <c r="BA1014" s="209">
        <v>37.408000000000001</v>
      </c>
      <c r="BB1014" s="21">
        <f t="shared" si="149"/>
        <v>42.939</v>
      </c>
      <c r="BC1014" s="61">
        <f>BD1014</f>
        <v>57.713709677419352</v>
      </c>
      <c r="BD1014" s="22">
        <f t="shared" si="147"/>
        <v>57.713709677419352</v>
      </c>
      <c r="BE1014" s="21">
        <f>BC1014-BD1014</f>
        <v>0</v>
      </c>
      <c r="BF1014" s="2">
        <v>37.799999999999997</v>
      </c>
      <c r="BG1014" s="10">
        <v>5</v>
      </c>
      <c r="BH1014" s="21">
        <f t="shared" si="148"/>
        <v>4.2938999999999998E-2</v>
      </c>
      <c r="BI1014" s="22">
        <f t="shared" si="148"/>
        <v>4.2938999999999998E-2</v>
      </c>
      <c r="BJ1014" s="21">
        <f>BH1014-BI1014</f>
        <v>0</v>
      </c>
      <c r="BK1014" s="21">
        <v>0.12881699999999999</v>
      </c>
      <c r="BL1014" s="22">
        <v>0.12881699999999999</v>
      </c>
      <c r="BM1014" s="21">
        <v>0</v>
      </c>
      <c r="BN1014" s="21">
        <f t="shared" si="150"/>
        <v>0.51526799999999995</v>
      </c>
      <c r="BO1014" s="22">
        <f t="shared" si="150"/>
        <v>0.51526799999999995</v>
      </c>
      <c r="BP1014" s="21">
        <f t="shared" si="150"/>
        <v>0</v>
      </c>
    </row>
    <row r="1015" spans="1:68" ht="11.1" hidden="1" customHeight="1" outlineLevel="2" x14ac:dyDescent="0.2">
      <c r="A1015" s="10"/>
      <c r="B1015" s="18"/>
      <c r="C1015" s="18"/>
      <c r="D1015" s="18"/>
      <c r="E1015" s="23" t="s">
        <v>914</v>
      </c>
      <c r="F1015" s="208">
        <v>28.760999999999999</v>
      </c>
      <c r="G1015" s="208">
        <v>16.3</v>
      </c>
      <c r="H1015" s="208">
        <v>16.989999999999998</v>
      </c>
      <c r="I1015" s="239">
        <v>15.053000000000001</v>
      </c>
      <c r="J1015" s="239"/>
      <c r="K1015" s="208">
        <v>13.242000000000001</v>
      </c>
      <c r="L1015" s="208">
        <v>13.215</v>
      </c>
      <c r="M1015" s="208">
        <v>16.408000000000001</v>
      </c>
      <c r="N1015" s="208">
        <v>14.875</v>
      </c>
      <c r="O1015" s="208">
        <v>19.271000000000001</v>
      </c>
      <c r="P1015" s="208">
        <v>29.956</v>
      </c>
      <c r="Q1015" s="208">
        <v>34.478999999999999</v>
      </c>
      <c r="R1015" s="208">
        <v>38.625</v>
      </c>
      <c r="S1015" s="208">
        <v>39.200000000000003</v>
      </c>
      <c r="T1015" s="208">
        <v>42.939</v>
      </c>
      <c r="U1015" s="208">
        <v>38.368000000000002</v>
      </c>
      <c r="V1015" s="208">
        <v>27.448</v>
      </c>
      <c r="W1015" s="208">
        <v>17.507000000000001</v>
      </c>
      <c r="X1015" s="208">
        <v>17.12</v>
      </c>
      <c r="Y1015" s="208">
        <v>16.882999999999999</v>
      </c>
      <c r="Z1015" s="208">
        <v>18.713999999999999</v>
      </c>
      <c r="AA1015" s="208">
        <v>28.742000000000001</v>
      </c>
      <c r="AB1015" s="208">
        <v>17.622</v>
      </c>
      <c r="AC1015" s="208">
        <v>21.489000000000001</v>
      </c>
      <c r="AD1015" s="208">
        <v>18.788</v>
      </c>
      <c r="AE1015" s="208">
        <v>25.164999999999999</v>
      </c>
      <c r="AF1015" s="208">
        <v>18.376000000000001</v>
      </c>
      <c r="AG1015" s="208">
        <v>18.498999999999999</v>
      </c>
      <c r="AH1015" s="208">
        <v>22.23</v>
      </c>
      <c r="AI1015" s="208">
        <v>27.719000000000001</v>
      </c>
      <c r="AJ1015" s="208">
        <v>22.748000000000001</v>
      </c>
      <c r="AK1015" s="208">
        <v>3.516</v>
      </c>
      <c r="AL1015" s="208">
        <v>42.845999999999997</v>
      </c>
      <c r="AM1015" s="208">
        <v>26.77</v>
      </c>
      <c r="AN1015" s="208">
        <v>32.545000000000002</v>
      </c>
      <c r="AO1015" s="208">
        <v>21.577999999999999</v>
      </c>
      <c r="AP1015" s="208">
        <v>35.052</v>
      </c>
      <c r="AQ1015" s="208">
        <v>31.788</v>
      </c>
      <c r="AR1015" s="208">
        <v>36.276000000000003</v>
      </c>
      <c r="AS1015" s="208">
        <v>25.312999999999999</v>
      </c>
      <c r="AT1015" s="208">
        <v>28.064</v>
      </c>
      <c r="AU1015" s="208">
        <v>27.042000000000002</v>
      </c>
      <c r="AV1015" s="208">
        <v>22.925000000000001</v>
      </c>
      <c r="AW1015" s="208">
        <v>21.748000000000001</v>
      </c>
      <c r="AX1015" s="208">
        <v>27.677</v>
      </c>
      <c r="AY1015" s="208">
        <v>24.076000000000001</v>
      </c>
      <c r="AZ1015" s="208">
        <v>32.348999999999997</v>
      </c>
      <c r="BA1015" s="208">
        <v>37.408000000000001</v>
      </c>
      <c r="BB1015" s="21">
        <f t="shared" si="149"/>
        <v>42.939</v>
      </c>
      <c r="BC1015" s="18"/>
      <c r="BD1015" s="22">
        <f t="shared" si="147"/>
        <v>57.713709677419352</v>
      </c>
      <c r="BE1015" s="21"/>
      <c r="BG1015" s="10"/>
      <c r="BH1015" s="21">
        <f t="shared" si="148"/>
        <v>0</v>
      </c>
      <c r="BI1015" s="22">
        <f t="shared" si="148"/>
        <v>4.2938999999999998E-2</v>
      </c>
      <c r="BJ1015" s="21"/>
      <c r="BK1015" s="21">
        <v>0</v>
      </c>
      <c r="BL1015" s="22">
        <v>0.12881699999999999</v>
      </c>
      <c r="BM1015" s="21"/>
      <c r="BN1015" s="21">
        <f t="shared" si="150"/>
        <v>0</v>
      </c>
      <c r="BO1015" s="22">
        <f t="shared" si="150"/>
        <v>0.51526799999999995</v>
      </c>
      <c r="BP1015" s="21">
        <f t="shared" si="150"/>
        <v>0</v>
      </c>
    </row>
    <row r="1016" spans="1:68" ht="11.1" hidden="1" customHeight="1" outlineLevel="1" collapsed="1" x14ac:dyDescent="0.2">
      <c r="A1016" s="10"/>
      <c r="B1016" s="18"/>
      <c r="C1016" s="18"/>
      <c r="D1016" s="25"/>
      <c r="E1016" s="19" t="s">
        <v>163</v>
      </c>
      <c r="F1016" s="207">
        <v>2166.1060000000002</v>
      </c>
      <c r="G1016" s="207">
        <v>1747.8879999999999</v>
      </c>
      <c r="H1016" s="207">
        <v>1532.7380000000001</v>
      </c>
      <c r="I1016" s="236">
        <v>1087.4680000000001</v>
      </c>
      <c r="J1016" s="236"/>
      <c r="K1016" s="209">
        <v>815.71100000000001</v>
      </c>
      <c r="L1016" s="209">
        <v>638.58399999999995</v>
      </c>
      <c r="M1016" s="209">
        <v>235.54400000000001</v>
      </c>
      <c r="N1016" s="209">
        <v>475.74599999999998</v>
      </c>
      <c r="O1016" s="209">
        <v>725.68</v>
      </c>
      <c r="P1016" s="207">
        <v>1049.627</v>
      </c>
      <c r="Q1016" s="207">
        <v>1274.7370000000001</v>
      </c>
      <c r="R1016" s="207">
        <v>1744.5139999999999</v>
      </c>
      <c r="S1016" s="207">
        <v>2027.41</v>
      </c>
      <c r="T1016" s="207">
        <v>1939.9090000000001</v>
      </c>
      <c r="U1016" s="207">
        <v>1891.693</v>
      </c>
      <c r="V1016" s="207">
        <v>1228.8420000000001</v>
      </c>
      <c r="W1016" s="209">
        <v>711.78499999999997</v>
      </c>
      <c r="X1016" s="209">
        <v>352.22899999999998</v>
      </c>
      <c r="Y1016" s="209">
        <v>249.786</v>
      </c>
      <c r="Z1016" s="209">
        <v>450.09199999999998</v>
      </c>
      <c r="AA1016" s="209">
        <v>858.02499999999998</v>
      </c>
      <c r="AB1016" s="209">
        <v>984.25599999999997</v>
      </c>
      <c r="AC1016" s="207">
        <v>1442.329</v>
      </c>
      <c r="AD1016" s="207">
        <v>1958.847</v>
      </c>
      <c r="AE1016" s="207">
        <v>2068.9499999999998</v>
      </c>
      <c r="AF1016" s="207">
        <v>1697.1020000000001</v>
      </c>
      <c r="AG1016" s="207">
        <v>1538.585</v>
      </c>
      <c r="AH1016" s="209">
        <v>947.029</v>
      </c>
      <c r="AI1016" s="209">
        <v>725.51700000000005</v>
      </c>
      <c r="AJ1016" s="209">
        <v>412.47</v>
      </c>
      <c r="AK1016" s="209">
        <v>311.25299999999999</v>
      </c>
      <c r="AL1016" s="209">
        <v>455.774</v>
      </c>
      <c r="AM1016" s="209">
        <v>842.62099999999998</v>
      </c>
      <c r="AN1016" s="209">
        <v>892.77200000000005</v>
      </c>
      <c r="AO1016" s="207">
        <v>1447.086</v>
      </c>
      <c r="AP1016" s="207">
        <v>1902.711</v>
      </c>
      <c r="AQ1016" s="207">
        <v>2100.953</v>
      </c>
      <c r="AR1016" s="207">
        <v>1847.7650000000001</v>
      </c>
      <c r="AS1016" s="207">
        <v>1772.829</v>
      </c>
      <c r="AT1016" s="207">
        <v>1224.652</v>
      </c>
      <c r="AU1016" s="209">
        <v>794.74099999999999</v>
      </c>
      <c r="AV1016" s="209">
        <v>376.85</v>
      </c>
      <c r="AW1016" s="209">
        <v>331.00799999999998</v>
      </c>
      <c r="AX1016" s="209">
        <v>494.72500000000002</v>
      </c>
      <c r="AY1016" s="209">
        <v>912.88300000000004</v>
      </c>
      <c r="AZ1016" s="209">
        <v>962.3</v>
      </c>
      <c r="BA1016" s="207">
        <v>1378.06</v>
      </c>
      <c r="BB1016" s="27">
        <v>1972.6389999999999</v>
      </c>
      <c r="BC1016" s="18">
        <f>BF1016</f>
        <v>17024</v>
      </c>
      <c r="BD1016" s="22">
        <f t="shared" si="147"/>
        <v>2651.3965053763441</v>
      </c>
      <c r="BE1016" s="21">
        <f>BC1016-BD1016</f>
        <v>14372.603494623656</v>
      </c>
      <c r="BF1016" s="2">
        <v>17024</v>
      </c>
      <c r="BG1016" s="10"/>
      <c r="BH1016" s="21">
        <f t="shared" si="148"/>
        <v>12.665856</v>
      </c>
      <c r="BI1016" s="22">
        <f t="shared" si="148"/>
        <v>1.972639</v>
      </c>
      <c r="BJ1016" s="21">
        <f>BH1016-BI1016</f>
        <v>10.693217000000001</v>
      </c>
      <c r="BK1016" s="21">
        <v>25.176960000000001</v>
      </c>
      <c r="BL1016" s="22">
        <v>6.4983180000000003</v>
      </c>
      <c r="BM1016" s="21">
        <v>18.678642</v>
      </c>
      <c r="BN1016" s="21">
        <f t="shared" si="150"/>
        <v>100.70784</v>
      </c>
      <c r="BO1016" s="22">
        <f t="shared" si="150"/>
        <v>25.993272000000001</v>
      </c>
      <c r="BP1016" s="21">
        <f t="shared" si="150"/>
        <v>74.714568</v>
      </c>
    </row>
    <row r="1017" spans="1:68" ht="11.1" hidden="1" customHeight="1" outlineLevel="2" x14ac:dyDescent="0.2">
      <c r="A1017" s="10"/>
      <c r="B1017" s="18"/>
      <c r="C1017" s="18"/>
      <c r="D1017" s="25"/>
      <c r="E1017" s="23"/>
      <c r="F1017" s="206">
        <v>2166.1060000000002</v>
      </c>
      <c r="G1017" s="206">
        <v>1747.8879999999999</v>
      </c>
      <c r="H1017" s="206">
        <v>1532.7380000000001</v>
      </c>
      <c r="I1017" s="238">
        <v>1087.4680000000001</v>
      </c>
      <c r="J1017" s="238"/>
      <c r="K1017" s="208">
        <v>815.71100000000001</v>
      </c>
      <c r="L1017" s="208">
        <v>638.58399999999995</v>
      </c>
      <c r="M1017" s="208">
        <v>235.54400000000001</v>
      </c>
      <c r="N1017" s="208">
        <v>475.74599999999998</v>
      </c>
      <c r="O1017" s="208">
        <v>725.68</v>
      </c>
      <c r="P1017" s="206">
        <v>1049.627</v>
      </c>
      <c r="Q1017" s="206">
        <v>1274.7370000000001</v>
      </c>
      <c r="R1017" s="206">
        <v>1744.5139999999999</v>
      </c>
      <c r="S1017" s="206">
        <v>2027.41</v>
      </c>
      <c r="T1017" s="206">
        <v>1939.9090000000001</v>
      </c>
      <c r="U1017" s="206">
        <v>1891.693</v>
      </c>
      <c r="V1017" s="206">
        <v>1228.8420000000001</v>
      </c>
      <c r="W1017" s="208">
        <v>711.78499999999997</v>
      </c>
      <c r="X1017" s="208">
        <v>352.22899999999998</v>
      </c>
      <c r="Y1017" s="208">
        <v>249.786</v>
      </c>
      <c r="Z1017" s="208">
        <v>450.09199999999998</v>
      </c>
      <c r="AA1017" s="208">
        <v>858.02499999999998</v>
      </c>
      <c r="AB1017" s="208">
        <v>984.25599999999997</v>
      </c>
      <c r="AC1017" s="206">
        <v>1442.329</v>
      </c>
      <c r="AD1017" s="206">
        <v>1958.847</v>
      </c>
      <c r="AE1017" s="206">
        <v>2068.9499999999998</v>
      </c>
      <c r="AF1017" s="206">
        <v>1697.1020000000001</v>
      </c>
      <c r="AG1017" s="206">
        <v>1538.585</v>
      </c>
      <c r="AH1017" s="208">
        <v>947.029</v>
      </c>
      <c r="AI1017" s="208">
        <v>725.51700000000005</v>
      </c>
      <c r="AJ1017" s="208">
        <v>412.47</v>
      </c>
      <c r="AK1017" s="208">
        <v>311.25299999999999</v>
      </c>
      <c r="AL1017" s="208">
        <v>455.774</v>
      </c>
      <c r="AM1017" s="208">
        <v>842.62099999999998</v>
      </c>
      <c r="AN1017" s="208">
        <v>892.77200000000005</v>
      </c>
      <c r="AO1017" s="206">
        <v>1447.086</v>
      </c>
      <c r="AP1017" s="206">
        <v>1902.711</v>
      </c>
      <c r="AQ1017" s="206">
        <v>2100.953</v>
      </c>
      <c r="AR1017" s="206">
        <v>1847.7650000000001</v>
      </c>
      <c r="AS1017" s="206">
        <v>1772.829</v>
      </c>
      <c r="AT1017" s="206">
        <v>1224.652</v>
      </c>
      <c r="AU1017" s="208">
        <v>794.74099999999999</v>
      </c>
      <c r="AV1017" s="208">
        <v>376.85</v>
      </c>
      <c r="AW1017" s="208">
        <v>331.00799999999998</v>
      </c>
      <c r="AX1017" s="208">
        <v>494.72500000000002</v>
      </c>
      <c r="AY1017" s="208">
        <v>912.88300000000004</v>
      </c>
      <c r="AZ1017" s="208">
        <v>962.3</v>
      </c>
      <c r="BA1017" s="206">
        <v>1378.06</v>
      </c>
      <c r="BB1017" s="27">
        <v>1972.6389999999999</v>
      </c>
      <c r="BC1017" s="18"/>
      <c r="BD1017" s="22">
        <f t="shared" si="147"/>
        <v>2651.3965053763441</v>
      </c>
      <c r="BE1017" s="21"/>
      <c r="BG1017" s="10"/>
      <c r="BH1017" s="21">
        <f t="shared" si="148"/>
        <v>0</v>
      </c>
      <c r="BI1017" s="22">
        <f t="shared" si="148"/>
        <v>1.972639</v>
      </c>
      <c r="BJ1017" s="21"/>
      <c r="BK1017" s="21">
        <v>0</v>
      </c>
      <c r="BL1017" s="22">
        <v>6.4983180000000003</v>
      </c>
      <c r="BM1017" s="21"/>
      <c r="BN1017" s="21">
        <f t="shared" si="150"/>
        <v>0</v>
      </c>
      <c r="BO1017" s="22">
        <f t="shared" si="150"/>
        <v>25.993272000000001</v>
      </c>
      <c r="BP1017" s="21">
        <f t="shared" si="150"/>
        <v>0</v>
      </c>
    </row>
    <row r="1018" spans="1:68" ht="11.1" hidden="1" customHeight="1" outlineLevel="1" collapsed="1" x14ac:dyDescent="0.2">
      <c r="A1018" s="10"/>
      <c r="B1018" s="18"/>
      <c r="C1018" s="18"/>
      <c r="D1018" s="18"/>
      <c r="E1018" s="19" t="s">
        <v>915</v>
      </c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9">
        <v>6.0940000000000003</v>
      </c>
      <c r="AQ1018" s="209">
        <v>3.5230000000000001</v>
      </c>
      <c r="AR1018" s="209">
        <v>3.4409999999999998</v>
      </c>
      <c r="AS1018" s="209">
        <v>2.702</v>
      </c>
      <c r="AT1018" s="209">
        <v>1.278</v>
      </c>
      <c r="AU1018" s="209">
        <v>0.14799999999999999</v>
      </c>
      <c r="AV1018" s="20"/>
      <c r="AW1018" s="20"/>
      <c r="AX1018" s="20"/>
      <c r="AY1018" s="20"/>
      <c r="AZ1018" s="20"/>
      <c r="BA1018" s="209">
        <v>13.304</v>
      </c>
      <c r="BB1018" s="21">
        <f>BB1019+BB1020</f>
        <v>13.442</v>
      </c>
      <c r="BC1018" s="61">
        <f>BD1018</f>
        <v>18.067204301075268</v>
      </c>
      <c r="BD1018" s="22">
        <f t="shared" si="147"/>
        <v>18.067204301075268</v>
      </c>
      <c r="BE1018" s="21">
        <f>BC1018-BD1018</f>
        <v>0</v>
      </c>
      <c r="BF1018" s="2">
        <v>7.25</v>
      </c>
      <c r="BG1018" s="10">
        <v>6</v>
      </c>
      <c r="BH1018" s="21">
        <f t="shared" si="148"/>
        <v>1.3442000000000001E-2</v>
      </c>
      <c r="BI1018" s="22">
        <f t="shared" si="148"/>
        <v>1.3442000000000001E-2</v>
      </c>
      <c r="BJ1018" s="21">
        <f>BH1018-BI1018</f>
        <v>0</v>
      </c>
      <c r="BK1018" s="21">
        <v>4.0326000000000001E-2</v>
      </c>
      <c r="BL1018" s="22">
        <v>4.0326000000000001E-2</v>
      </c>
      <c r="BM1018" s="21">
        <v>0</v>
      </c>
      <c r="BN1018" s="21">
        <f t="shared" si="150"/>
        <v>0.161304</v>
      </c>
      <c r="BO1018" s="22">
        <f t="shared" si="150"/>
        <v>0.161304</v>
      </c>
      <c r="BP1018" s="21">
        <f t="shared" si="150"/>
        <v>0</v>
      </c>
    </row>
    <row r="1019" spans="1:68" ht="11.1" hidden="1" customHeight="1" outlineLevel="2" x14ac:dyDescent="0.2">
      <c r="A1019" s="10"/>
      <c r="B1019" s="18"/>
      <c r="C1019" s="18"/>
      <c r="D1019" s="18"/>
      <c r="E1019" s="23" t="s">
        <v>916</v>
      </c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  <c r="AN1019" s="24"/>
      <c r="AO1019" s="24"/>
      <c r="AP1019" s="208">
        <v>5.46</v>
      </c>
      <c r="AQ1019" s="208">
        <v>3.0640000000000001</v>
      </c>
      <c r="AR1019" s="208">
        <v>2.911</v>
      </c>
      <c r="AS1019" s="208">
        <v>2.242</v>
      </c>
      <c r="AT1019" s="208">
        <v>0.91800000000000004</v>
      </c>
      <c r="AU1019" s="24"/>
      <c r="AV1019" s="24"/>
      <c r="AW1019" s="24"/>
      <c r="AX1019" s="24"/>
      <c r="AY1019" s="24"/>
      <c r="AZ1019" s="24"/>
      <c r="BA1019" s="208">
        <v>12.808</v>
      </c>
      <c r="BB1019" s="21">
        <f t="shared" si="149"/>
        <v>12.808</v>
      </c>
      <c r="BC1019" s="18"/>
      <c r="BD1019" s="22">
        <f t="shared" si="147"/>
        <v>17.21505376344086</v>
      </c>
      <c r="BE1019" s="21"/>
      <c r="BG1019" s="10"/>
      <c r="BH1019" s="21">
        <f t="shared" si="148"/>
        <v>0</v>
      </c>
      <c r="BI1019" s="22">
        <f t="shared" si="148"/>
        <v>1.2807999999999998E-2</v>
      </c>
      <c r="BJ1019" s="21"/>
      <c r="BK1019" s="21">
        <v>0</v>
      </c>
      <c r="BL1019" s="22">
        <v>3.8423999999999993E-2</v>
      </c>
      <c r="BM1019" s="21"/>
      <c r="BN1019" s="21">
        <f t="shared" si="150"/>
        <v>0</v>
      </c>
      <c r="BO1019" s="22">
        <f t="shared" si="150"/>
        <v>0.15369599999999997</v>
      </c>
      <c r="BP1019" s="21">
        <f t="shared" si="150"/>
        <v>0</v>
      </c>
    </row>
    <row r="1020" spans="1:68" ht="11.1" hidden="1" customHeight="1" outlineLevel="2" x14ac:dyDescent="0.2">
      <c r="A1020" s="10"/>
      <c r="B1020" s="18"/>
      <c r="C1020" s="18"/>
      <c r="D1020" s="18"/>
      <c r="E1020" s="23" t="s">
        <v>917</v>
      </c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08">
        <v>0.63400000000000001</v>
      </c>
      <c r="AQ1020" s="208">
        <v>0.45900000000000002</v>
      </c>
      <c r="AR1020" s="208">
        <v>0.53</v>
      </c>
      <c r="AS1020" s="208">
        <v>0.46</v>
      </c>
      <c r="AT1020" s="208">
        <v>0.36</v>
      </c>
      <c r="AU1020" s="208">
        <v>0.14799999999999999</v>
      </c>
      <c r="AV1020" s="24"/>
      <c r="AW1020" s="24"/>
      <c r="AX1020" s="24"/>
      <c r="AY1020" s="24"/>
      <c r="AZ1020" s="24"/>
      <c r="BA1020" s="208">
        <v>0.496</v>
      </c>
      <c r="BB1020" s="21">
        <f t="shared" si="149"/>
        <v>0.63400000000000001</v>
      </c>
      <c r="BC1020" s="18"/>
      <c r="BD1020" s="22">
        <f t="shared" si="147"/>
        <v>0.85215053763440862</v>
      </c>
      <c r="BE1020" s="21"/>
      <c r="BG1020" s="10"/>
      <c r="BH1020" s="21">
        <f t="shared" si="148"/>
        <v>0</v>
      </c>
      <c r="BI1020" s="22">
        <f t="shared" si="148"/>
        <v>6.3400000000000001E-4</v>
      </c>
      <c r="BJ1020" s="21"/>
      <c r="BK1020" s="21">
        <v>0</v>
      </c>
      <c r="BL1020" s="22">
        <v>1.902E-3</v>
      </c>
      <c r="BM1020" s="21"/>
      <c r="BN1020" s="21">
        <f t="shared" si="150"/>
        <v>0</v>
      </c>
      <c r="BO1020" s="22">
        <f t="shared" si="150"/>
        <v>7.6080000000000002E-3</v>
      </c>
      <c r="BP1020" s="21">
        <f t="shared" si="150"/>
        <v>0</v>
      </c>
    </row>
    <row r="1021" spans="1:68" ht="11.1" hidden="1" customHeight="1" outlineLevel="1" collapsed="1" x14ac:dyDescent="0.2">
      <c r="A1021" s="10"/>
      <c r="B1021" s="18"/>
      <c r="C1021" s="18"/>
      <c r="D1021" s="18"/>
      <c r="E1021" s="19" t="s">
        <v>918</v>
      </c>
      <c r="F1021" s="209">
        <v>5.6079999999999997</v>
      </c>
      <c r="G1021" s="209">
        <v>3.8730000000000002</v>
      </c>
      <c r="H1021" s="209">
        <v>3.0150000000000001</v>
      </c>
      <c r="I1021" s="240">
        <v>2.7829999999999999</v>
      </c>
      <c r="J1021" s="240"/>
      <c r="K1021" s="209">
        <v>1.7390000000000001</v>
      </c>
      <c r="L1021" s="209">
        <v>0.66900000000000004</v>
      </c>
      <c r="M1021" s="20"/>
      <c r="N1021" s="20"/>
      <c r="O1021" s="20"/>
      <c r="P1021" s="209">
        <v>2.5840000000000001</v>
      </c>
      <c r="Q1021" s="209">
        <v>3.181</v>
      </c>
      <c r="R1021" s="209">
        <v>4.0709999999999997</v>
      </c>
      <c r="S1021" s="209">
        <v>5.2210000000000001</v>
      </c>
      <c r="T1021" s="209">
        <v>4.798</v>
      </c>
      <c r="U1021" s="209">
        <v>4.3540000000000001</v>
      </c>
      <c r="V1021" s="209">
        <v>2.661</v>
      </c>
      <c r="W1021" s="209">
        <v>2.4910000000000001</v>
      </c>
      <c r="X1021" s="20"/>
      <c r="Y1021" s="20"/>
      <c r="Z1021" s="20"/>
      <c r="AA1021" s="20"/>
      <c r="AB1021" s="209">
        <v>1.831</v>
      </c>
      <c r="AC1021" s="209">
        <v>2.7639999999999998</v>
      </c>
      <c r="AD1021" s="209">
        <v>8.2650000000000006</v>
      </c>
      <c r="AE1021" s="209">
        <v>7.1340000000000003</v>
      </c>
      <c r="AF1021" s="209">
        <v>5.1870000000000003</v>
      </c>
      <c r="AG1021" s="209">
        <v>3.0259999999999998</v>
      </c>
      <c r="AH1021" s="209">
        <v>1.8560000000000001</v>
      </c>
      <c r="AI1021" s="209">
        <v>2.2309999999999999</v>
      </c>
      <c r="AJ1021" s="20"/>
      <c r="AK1021" s="20"/>
      <c r="AL1021" s="20"/>
      <c r="AM1021" s="209">
        <v>0.16400000000000001</v>
      </c>
      <c r="AN1021" s="209">
        <v>2.4279999999999999</v>
      </c>
      <c r="AO1021" s="209">
        <v>3.004</v>
      </c>
      <c r="AP1021" s="209">
        <v>5.625</v>
      </c>
      <c r="AQ1021" s="209">
        <v>6.1520000000000001</v>
      </c>
      <c r="AR1021" s="209">
        <v>5.1660000000000004</v>
      </c>
      <c r="AS1021" s="209">
        <v>3.9809999999999999</v>
      </c>
      <c r="AT1021" s="209">
        <v>3.1110000000000002</v>
      </c>
      <c r="AU1021" s="209">
        <v>11.962</v>
      </c>
      <c r="AV1021" s="209">
        <v>0.40500000000000003</v>
      </c>
      <c r="AW1021" s="20"/>
      <c r="AX1021" s="20"/>
      <c r="AY1021" s="209">
        <v>1.5109999999999999</v>
      </c>
      <c r="AZ1021" s="209">
        <v>3.5310000000000001</v>
      </c>
      <c r="BA1021" s="209">
        <v>5.1550000000000002</v>
      </c>
      <c r="BB1021" s="21">
        <f>BB1022+BB1023+BB1024</f>
        <v>17.748999999999999</v>
      </c>
      <c r="BC1021" s="61">
        <f>BD1021</f>
        <v>23.856182795698924</v>
      </c>
      <c r="BD1021" s="22">
        <f t="shared" si="147"/>
        <v>23.856182795698924</v>
      </c>
      <c r="BE1021" s="21">
        <f>BC1021-BD1021</f>
        <v>0</v>
      </c>
      <c r="BF1021" s="2">
        <v>21.66</v>
      </c>
      <c r="BG1021" s="10">
        <v>6</v>
      </c>
      <c r="BH1021" s="21">
        <f t="shared" si="148"/>
        <v>1.7749000000000001E-2</v>
      </c>
      <c r="BI1021" s="22">
        <f t="shared" si="148"/>
        <v>1.7749000000000001E-2</v>
      </c>
      <c r="BJ1021" s="21">
        <f>BH1021-BI1021</f>
        <v>0</v>
      </c>
      <c r="BK1021" s="21">
        <v>5.3247000000000003E-2</v>
      </c>
      <c r="BL1021" s="22">
        <v>5.3247000000000003E-2</v>
      </c>
      <c r="BM1021" s="21">
        <v>0</v>
      </c>
      <c r="BN1021" s="21">
        <f t="shared" si="150"/>
        <v>0.21298800000000001</v>
      </c>
      <c r="BO1021" s="22">
        <f t="shared" si="150"/>
        <v>0.21298800000000001</v>
      </c>
      <c r="BP1021" s="21">
        <f t="shared" si="150"/>
        <v>0</v>
      </c>
    </row>
    <row r="1022" spans="1:68" ht="11.1" hidden="1" customHeight="1" outlineLevel="2" x14ac:dyDescent="0.2">
      <c r="A1022" s="10"/>
      <c r="B1022" s="18"/>
      <c r="C1022" s="18"/>
      <c r="D1022" s="18"/>
      <c r="E1022" s="23" t="s">
        <v>919</v>
      </c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08">
        <v>1.704</v>
      </c>
      <c r="AQ1022" s="208">
        <v>1.0820000000000001</v>
      </c>
      <c r="AR1022" s="208">
        <v>0.85</v>
      </c>
      <c r="AS1022" s="208">
        <v>0.3</v>
      </c>
      <c r="AT1022" s="208">
        <v>0.93700000000000006</v>
      </c>
      <c r="AU1022" s="208">
        <v>0.189</v>
      </c>
      <c r="AV1022" s="24"/>
      <c r="AW1022" s="24"/>
      <c r="AX1022" s="24"/>
      <c r="AY1022" s="208">
        <v>3.6999999999999998E-2</v>
      </c>
      <c r="AZ1022" s="208">
        <v>0.45300000000000001</v>
      </c>
      <c r="BA1022" s="208">
        <v>0.67300000000000004</v>
      </c>
      <c r="BB1022" s="21">
        <f t="shared" si="149"/>
        <v>1.704</v>
      </c>
      <c r="BC1022" s="18"/>
      <c r="BD1022" s="22">
        <f t="shared" si="147"/>
        <v>2.2903225806451615</v>
      </c>
      <c r="BE1022" s="21"/>
      <c r="BG1022" s="10"/>
      <c r="BH1022" s="21">
        <f t="shared" si="148"/>
        <v>0</v>
      </c>
      <c r="BI1022" s="22">
        <f t="shared" si="148"/>
        <v>1.704E-3</v>
      </c>
      <c r="BJ1022" s="21"/>
      <c r="BK1022" s="21">
        <v>0</v>
      </c>
      <c r="BL1022" s="22">
        <v>5.1120000000000002E-3</v>
      </c>
      <c r="BM1022" s="21"/>
      <c r="BN1022" s="21">
        <f t="shared" si="150"/>
        <v>0</v>
      </c>
      <c r="BO1022" s="22">
        <f t="shared" si="150"/>
        <v>2.0448000000000001E-2</v>
      </c>
      <c r="BP1022" s="21">
        <f t="shared" si="150"/>
        <v>0</v>
      </c>
    </row>
    <row r="1023" spans="1:68" ht="11.1" hidden="1" customHeight="1" outlineLevel="2" x14ac:dyDescent="0.2">
      <c r="A1023" s="10"/>
      <c r="B1023" s="18"/>
      <c r="C1023" s="18"/>
      <c r="D1023" s="18"/>
      <c r="E1023" s="23" t="s">
        <v>920</v>
      </c>
      <c r="F1023" s="208">
        <v>5.6079999999999997</v>
      </c>
      <c r="G1023" s="208">
        <v>3.8730000000000002</v>
      </c>
      <c r="H1023" s="208">
        <v>3.0150000000000001</v>
      </c>
      <c r="I1023" s="239">
        <v>2.7829999999999999</v>
      </c>
      <c r="J1023" s="239"/>
      <c r="K1023" s="208">
        <v>1.7390000000000001</v>
      </c>
      <c r="L1023" s="208">
        <v>0.66900000000000004</v>
      </c>
      <c r="M1023" s="24"/>
      <c r="N1023" s="24"/>
      <c r="O1023" s="24"/>
      <c r="P1023" s="208">
        <v>2.5840000000000001</v>
      </c>
      <c r="Q1023" s="208">
        <v>3.181</v>
      </c>
      <c r="R1023" s="208">
        <v>4.0709999999999997</v>
      </c>
      <c r="S1023" s="208">
        <v>5.2210000000000001</v>
      </c>
      <c r="T1023" s="208">
        <v>4.798</v>
      </c>
      <c r="U1023" s="208">
        <v>4.3540000000000001</v>
      </c>
      <c r="V1023" s="208">
        <v>2.661</v>
      </c>
      <c r="W1023" s="208">
        <v>2.4910000000000001</v>
      </c>
      <c r="X1023" s="24"/>
      <c r="Y1023" s="24"/>
      <c r="Z1023" s="24"/>
      <c r="AA1023" s="24"/>
      <c r="AB1023" s="208">
        <v>1.831</v>
      </c>
      <c r="AC1023" s="208">
        <v>2.7639999999999998</v>
      </c>
      <c r="AD1023" s="208">
        <v>3.786</v>
      </c>
      <c r="AE1023" s="208">
        <v>4.6029999999999998</v>
      </c>
      <c r="AF1023" s="208">
        <v>3.4860000000000002</v>
      </c>
      <c r="AG1023" s="208">
        <v>3.0259999999999998</v>
      </c>
      <c r="AH1023" s="208">
        <v>1.8560000000000001</v>
      </c>
      <c r="AI1023" s="208">
        <v>2.2309999999999999</v>
      </c>
      <c r="AJ1023" s="24"/>
      <c r="AK1023" s="24"/>
      <c r="AL1023" s="24"/>
      <c r="AM1023" s="208">
        <v>0.16400000000000001</v>
      </c>
      <c r="AN1023" s="208">
        <v>2.4279999999999999</v>
      </c>
      <c r="AO1023" s="208">
        <v>3.004</v>
      </c>
      <c r="AP1023" s="208">
        <v>3.9209999999999998</v>
      </c>
      <c r="AQ1023" s="208">
        <v>5.07</v>
      </c>
      <c r="AR1023" s="208">
        <v>4.3159999999999998</v>
      </c>
      <c r="AS1023" s="208">
        <v>3.681</v>
      </c>
      <c r="AT1023" s="208">
        <v>2.1739999999999999</v>
      </c>
      <c r="AU1023" s="208">
        <v>1.3360000000000001</v>
      </c>
      <c r="AV1023" s="24"/>
      <c r="AW1023" s="24"/>
      <c r="AX1023" s="24"/>
      <c r="AY1023" s="208">
        <v>0.65900000000000003</v>
      </c>
      <c r="AZ1023" s="208">
        <v>1.7849999999999999</v>
      </c>
      <c r="BA1023" s="208">
        <v>2.5449999999999999</v>
      </c>
      <c r="BB1023" s="21">
        <f t="shared" si="149"/>
        <v>5.6079999999999997</v>
      </c>
      <c r="BC1023" s="18"/>
      <c r="BD1023" s="22">
        <f t="shared" si="147"/>
        <v>7.5376344086021501</v>
      </c>
      <c r="BE1023" s="21"/>
      <c r="BG1023" s="10"/>
      <c r="BH1023" s="21">
        <f t="shared" si="148"/>
        <v>0</v>
      </c>
      <c r="BI1023" s="22">
        <f t="shared" si="148"/>
        <v>5.6079999999999993E-3</v>
      </c>
      <c r="BJ1023" s="21"/>
      <c r="BK1023" s="21">
        <v>0</v>
      </c>
      <c r="BL1023" s="22">
        <v>1.6823999999999999E-2</v>
      </c>
      <c r="BM1023" s="21"/>
      <c r="BN1023" s="21">
        <f t="shared" si="150"/>
        <v>0</v>
      </c>
      <c r="BO1023" s="22">
        <f t="shared" si="150"/>
        <v>6.7295999999999995E-2</v>
      </c>
      <c r="BP1023" s="21">
        <f t="shared" si="150"/>
        <v>0</v>
      </c>
    </row>
    <row r="1024" spans="1:68" ht="11.1" hidden="1" customHeight="1" outlineLevel="2" x14ac:dyDescent="0.2">
      <c r="A1024" s="10"/>
      <c r="B1024" s="18"/>
      <c r="C1024" s="18"/>
      <c r="D1024" s="18"/>
      <c r="E1024" s="23" t="s">
        <v>921</v>
      </c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  <c r="AN1024" s="24"/>
      <c r="AO1024" s="24"/>
      <c r="AP1024" s="24"/>
      <c r="AQ1024" s="24"/>
      <c r="AR1024" s="24"/>
      <c r="AS1024" s="24"/>
      <c r="AT1024" s="24"/>
      <c r="AU1024" s="208">
        <v>10.436999999999999</v>
      </c>
      <c r="AV1024" s="208">
        <v>0.40500000000000003</v>
      </c>
      <c r="AW1024" s="24"/>
      <c r="AX1024" s="24"/>
      <c r="AY1024" s="208">
        <v>0.81499999999999995</v>
      </c>
      <c r="AZ1024" s="208">
        <v>1.2929999999999999</v>
      </c>
      <c r="BA1024" s="208">
        <v>1.9370000000000001</v>
      </c>
      <c r="BB1024" s="21">
        <f t="shared" si="149"/>
        <v>10.436999999999999</v>
      </c>
      <c r="BC1024" s="18"/>
      <c r="BD1024" s="22">
        <f t="shared" si="147"/>
        <v>14.028225806451612</v>
      </c>
      <c r="BE1024" s="21"/>
      <c r="BG1024" s="10"/>
      <c r="BH1024" s="21">
        <f t="shared" si="148"/>
        <v>0</v>
      </c>
      <c r="BI1024" s="22">
        <f t="shared" si="148"/>
        <v>1.0436999999999998E-2</v>
      </c>
      <c r="BJ1024" s="21"/>
      <c r="BK1024" s="21">
        <v>0</v>
      </c>
      <c r="BL1024" s="22">
        <v>3.1310999999999992E-2</v>
      </c>
      <c r="BM1024" s="21"/>
      <c r="BN1024" s="21">
        <f t="shared" si="150"/>
        <v>0</v>
      </c>
      <c r="BO1024" s="22">
        <f t="shared" si="150"/>
        <v>0.12524399999999997</v>
      </c>
      <c r="BP1024" s="21">
        <f t="shared" si="150"/>
        <v>0</v>
      </c>
    </row>
    <row r="1025" spans="1:68" ht="11.1" hidden="1" customHeight="1" outlineLevel="1" collapsed="1" x14ac:dyDescent="0.2">
      <c r="A1025" s="10"/>
      <c r="B1025" s="18"/>
      <c r="C1025" s="18"/>
      <c r="D1025" s="18"/>
      <c r="E1025" s="19" t="s">
        <v>922</v>
      </c>
      <c r="F1025" s="20"/>
      <c r="G1025" s="20"/>
      <c r="H1025" s="20"/>
      <c r="I1025" s="20"/>
      <c r="J1025" s="20"/>
      <c r="K1025" s="209">
        <v>1.5129999999999999</v>
      </c>
      <c r="L1025" s="209">
        <v>0.4</v>
      </c>
      <c r="M1025" s="209">
        <v>0.40600000000000003</v>
      </c>
      <c r="N1025" s="20"/>
      <c r="O1025" s="209">
        <v>0.214</v>
      </c>
      <c r="P1025" s="209">
        <v>1.5920000000000001</v>
      </c>
      <c r="Q1025" s="209">
        <v>2.4750000000000001</v>
      </c>
      <c r="R1025" s="209">
        <v>3.1160000000000001</v>
      </c>
      <c r="S1025" s="209">
        <v>3.6829999999999998</v>
      </c>
      <c r="T1025" s="209">
        <v>3.3719999999999999</v>
      </c>
      <c r="U1025" s="209">
        <v>2.2909999999999999</v>
      </c>
      <c r="V1025" s="209">
        <v>1.101</v>
      </c>
      <c r="W1025" s="209">
        <v>0.34499999999999997</v>
      </c>
      <c r="X1025" s="20"/>
      <c r="Y1025" s="209">
        <v>4.9000000000000002E-2</v>
      </c>
      <c r="Z1025" s="20"/>
      <c r="AA1025" s="20"/>
      <c r="AB1025" s="20"/>
      <c r="AC1025" s="209">
        <v>3.649</v>
      </c>
      <c r="AD1025" s="209">
        <v>2.9620000000000002</v>
      </c>
      <c r="AE1025" s="209">
        <v>3.5249999999999999</v>
      </c>
      <c r="AF1025" s="209">
        <v>2.863</v>
      </c>
      <c r="AG1025" s="209">
        <v>1.3080000000000001</v>
      </c>
      <c r="AH1025" s="209">
        <v>0.52</v>
      </c>
      <c r="AI1025" s="209">
        <v>0.23400000000000001</v>
      </c>
      <c r="AJ1025" s="20"/>
      <c r="AK1025" s="20"/>
      <c r="AL1025" s="20"/>
      <c r="AM1025" s="20"/>
      <c r="AN1025" s="209">
        <v>0.76800000000000002</v>
      </c>
      <c r="AO1025" s="209">
        <v>2.1429999999999998</v>
      </c>
      <c r="AP1025" s="209">
        <v>3.387</v>
      </c>
      <c r="AQ1025" s="209">
        <v>3.3149999999999999</v>
      </c>
      <c r="AR1025" s="209">
        <v>3.1629999999999998</v>
      </c>
      <c r="AS1025" s="209">
        <v>2.8679999999999999</v>
      </c>
      <c r="AT1025" s="209">
        <v>0.755</v>
      </c>
      <c r="AU1025" s="209">
        <v>0.158</v>
      </c>
      <c r="AV1025" s="20"/>
      <c r="AW1025" s="20"/>
      <c r="AX1025" s="20"/>
      <c r="AY1025" s="20"/>
      <c r="AZ1025" s="209">
        <v>0.51300000000000001</v>
      </c>
      <c r="BA1025" s="209">
        <v>2.1739999999999999</v>
      </c>
      <c r="BB1025" s="21">
        <f t="shared" si="149"/>
        <v>3.6829999999999998</v>
      </c>
      <c r="BC1025" s="18">
        <v>11.44</v>
      </c>
      <c r="BD1025" s="22">
        <f t="shared" si="147"/>
        <v>4.950268817204301</v>
      </c>
      <c r="BE1025" s="21">
        <f>BC1025-BD1025</f>
        <v>6.4897311827956985</v>
      </c>
      <c r="BF1025" s="2">
        <v>11.44</v>
      </c>
      <c r="BG1025" s="10">
        <v>6</v>
      </c>
      <c r="BH1025" s="21">
        <f t="shared" si="148"/>
        <v>8.5113600000000008E-3</v>
      </c>
      <c r="BI1025" s="22">
        <f t="shared" si="148"/>
        <v>3.6830000000000001E-3</v>
      </c>
      <c r="BJ1025" s="21">
        <f>BH1025-BI1025</f>
        <v>4.8283600000000003E-3</v>
      </c>
      <c r="BK1025" s="21">
        <v>2.5534080000000001E-2</v>
      </c>
      <c r="BL1025" s="22">
        <v>1.1049E-2</v>
      </c>
      <c r="BM1025" s="21">
        <v>1.4485080000000001E-2</v>
      </c>
      <c r="BN1025" s="21">
        <f t="shared" si="150"/>
        <v>0.10213632</v>
      </c>
      <c r="BO1025" s="22">
        <f t="shared" si="150"/>
        <v>4.4195999999999999E-2</v>
      </c>
      <c r="BP1025" s="21">
        <f t="shared" si="150"/>
        <v>5.7940320000000003E-2</v>
      </c>
    </row>
    <row r="1026" spans="1:68" ht="11.1" hidden="1" customHeight="1" outlineLevel="2" x14ac:dyDescent="0.2">
      <c r="A1026" s="10"/>
      <c r="B1026" s="18"/>
      <c r="C1026" s="18"/>
      <c r="D1026" s="18"/>
      <c r="E1026" s="23" t="s">
        <v>923</v>
      </c>
      <c r="F1026" s="24"/>
      <c r="G1026" s="24"/>
      <c r="H1026" s="24"/>
      <c r="I1026" s="24"/>
      <c r="J1026" s="24"/>
      <c r="K1026" s="208">
        <v>1.5129999999999999</v>
      </c>
      <c r="L1026" s="208">
        <v>0.4</v>
      </c>
      <c r="M1026" s="208">
        <v>0.40600000000000003</v>
      </c>
      <c r="N1026" s="24"/>
      <c r="O1026" s="208">
        <v>0.214</v>
      </c>
      <c r="P1026" s="208">
        <v>1.5920000000000001</v>
      </c>
      <c r="Q1026" s="208">
        <v>2.4750000000000001</v>
      </c>
      <c r="R1026" s="208">
        <v>3.1160000000000001</v>
      </c>
      <c r="S1026" s="208">
        <v>3.6829999999999998</v>
      </c>
      <c r="T1026" s="208">
        <v>3.3719999999999999</v>
      </c>
      <c r="U1026" s="208">
        <v>2.2909999999999999</v>
      </c>
      <c r="V1026" s="208">
        <v>1.101</v>
      </c>
      <c r="W1026" s="208">
        <v>0.34499999999999997</v>
      </c>
      <c r="X1026" s="24"/>
      <c r="Y1026" s="208">
        <v>4.9000000000000002E-2</v>
      </c>
      <c r="Z1026" s="24"/>
      <c r="AA1026" s="24"/>
      <c r="AB1026" s="24"/>
      <c r="AC1026" s="208">
        <v>3.649</v>
      </c>
      <c r="AD1026" s="208">
        <v>2.9620000000000002</v>
      </c>
      <c r="AE1026" s="208">
        <v>3.5249999999999999</v>
      </c>
      <c r="AF1026" s="208">
        <v>2.863</v>
      </c>
      <c r="AG1026" s="208">
        <v>1.3080000000000001</v>
      </c>
      <c r="AH1026" s="208">
        <v>0.52</v>
      </c>
      <c r="AI1026" s="208">
        <v>0.23400000000000001</v>
      </c>
      <c r="AJ1026" s="24"/>
      <c r="AK1026" s="24"/>
      <c r="AL1026" s="24"/>
      <c r="AM1026" s="24"/>
      <c r="AN1026" s="208">
        <v>0.76800000000000002</v>
      </c>
      <c r="AO1026" s="208">
        <v>2.1429999999999998</v>
      </c>
      <c r="AP1026" s="208">
        <v>3.387</v>
      </c>
      <c r="AQ1026" s="208">
        <v>3.3149999999999999</v>
      </c>
      <c r="AR1026" s="208">
        <v>3.1629999999999998</v>
      </c>
      <c r="AS1026" s="208">
        <v>2.8679999999999999</v>
      </c>
      <c r="AT1026" s="208">
        <v>0.755</v>
      </c>
      <c r="AU1026" s="208">
        <v>0.158</v>
      </c>
      <c r="AV1026" s="24"/>
      <c r="AW1026" s="24"/>
      <c r="AX1026" s="24"/>
      <c r="AY1026" s="24"/>
      <c r="AZ1026" s="208">
        <v>0.51300000000000001</v>
      </c>
      <c r="BA1026" s="208">
        <v>2.1739999999999999</v>
      </c>
      <c r="BB1026" s="21">
        <f t="shared" si="149"/>
        <v>3.6829999999999998</v>
      </c>
      <c r="BC1026" s="18"/>
      <c r="BD1026" s="22">
        <f t="shared" si="147"/>
        <v>4.950268817204301</v>
      </c>
      <c r="BE1026" s="21"/>
      <c r="BG1026" s="10"/>
      <c r="BH1026" s="21">
        <f t="shared" si="148"/>
        <v>0</v>
      </c>
      <c r="BI1026" s="22">
        <f t="shared" si="148"/>
        <v>3.6830000000000001E-3</v>
      </c>
      <c r="BJ1026" s="21"/>
      <c r="BK1026" s="21">
        <v>0</v>
      </c>
      <c r="BL1026" s="22">
        <v>1.1049E-2</v>
      </c>
      <c r="BM1026" s="21"/>
      <c r="BN1026" s="21">
        <f t="shared" si="150"/>
        <v>0</v>
      </c>
      <c r="BO1026" s="22">
        <f t="shared" si="150"/>
        <v>4.4195999999999999E-2</v>
      </c>
      <c r="BP1026" s="21">
        <f t="shared" si="150"/>
        <v>0</v>
      </c>
    </row>
    <row r="1027" spans="1:68" ht="11.1" hidden="1" customHeight="1" outlineLevel="1" collapsed="1" x14ac:dyDescent="0.2">
      <c r="A1027" s="10"/>
      <c r="B1027" s="18"/>
      <c r="C1027" s="18"/>
      <c r="D1027" s="18"/>
      <c r="E1027" s="19" t="s">
        <v>924</v>
      </c>
      <c r="F1027" s="209">
        <v>5.71</v>
      </c>
      <c r="G1027" s="209">
        <v>4.3049999999999997</v>
      </c>
      <c r="H1027" s="209">
        <v>2.7010000000000001</v>
      </c>
      <c r="I1027" s="240">
        <v>2.597</v>
      </c>
      <c r="J1027" s="240"/>
      <c r="K1027" s="209">
        <v>1.385</v>
      </c>
      <c r="L1027" s="20"/>
      <c r="M1027" s="20"/>
      <c r="N1027" s="20"/>
      <c r="O1027" s="209">
        <v>0.71299999999999997</v>
      </c>
      <c r="P1027" s="209">
        <v>1.2929999999999999</v>
      </c>
      <c r="Q1027" s="209">
        <v>2.7280000000000002</v>
      </c>
      <c r="R1027" s="209">
        <v>4.1159999999999997</v>
      </c>
      <c r="S1027" s="209">
        <v>1.1359999999999999</v>
      </c>
      <c r="T1027" s="209">
        <v>1.3640000000000001</v>
      </c>
      <c r="U1027" s="209">
        <v>0.9</v>
      </c>
      <c r="V1027" s="209">
        <v>0.55000000000000004</v>
      </c>
      <c r="W1027" s="209">
        <v>0.3</v>
      </c>
      <c r="X1027" s="20"/>
      <c r="Y1027" s="20"/>
      <c r="Z1027" s="20"/>
      <c r="AA1027" s="20"/>
      <c r="AB1027" s="209">
        <v>0.65</v>
      </c>
      <c r="AC1027" s="209">
        <v>1.171</v>
      </c>
      <c r="AD1027" s="209">
        <v>1.4570000000000001</v>
      </c>
      <c r="AE1027" s="209">
        <v>1.5089999999999999</v>
      </c>
      <c r="AF1027" s="209">
        <v>1.2629999999999999</v>
      </c>
      <c r="AG1027" s="209">
        <v>0.79900000000000004</v>
      </c>
      <c r="AH1027" s="209">
        <v>0.53700000000000003</v>
      </c>
      <c r="AI1027" s="209">
        <v>0.374</v>
      </c>
      <c r="AJ1027" s="209">
        <v>7.4999999999999997E-2</v>
      </c>
      <c r="AK1027" s="20"/>
      <c r="AL1027" s="20"/>
      <c r="AM1027" s="209">
        <v>0.317</v>
      </c>
      <c r="AN1027" s="209">
        <v>0.54900000000000004</v>
      </c>
      <c r="AO1027" s="209">
        <v>1.399</v>
      </c>
      <c r="AP1027" s="209">
        <v>1.901</v>
      </c>
      <c r="AQ1027" s="209">
        <v>2.0099999999999998</v>
      </c>
      <c r="AR1027" s="209">
        <v>1.639</v>
      </c>
      <c r="AS1027" s="209">
        <v>1.417</v>
      </c>
      <c r="AT1027" s="209">
        <v>0.84299999999999997</v>
      </c>
      <c r="AU1027" s="209">
        <v>0.47399999999999998</v>
      </c>
      <c r="AV1027" s="20"/>
      <c r="AW1027" s="20"/>
      <c r="AX1027" s="20"/>
      <c r="AY1027" s="20"/>
      <c r="AZ1027" s="20"/>
      <c r="BA1027" s="20"/>
      <c r="BB1027" s="21">
        <f>BB1028</f>
        <v>2.0099999999999998</v>
      </c>
      <c r="BC1027" s="61">
        <f>BD1027</f>
        <v>2.7016129032258061</v>
      </c>
      <c r="BD1027" s="22">
        <f t="shared" si="147"/>
        <v>2.7016129032258061</v>
      </c>
      <c r="BE1027" s="21">
        <f>BC1027-BD1027</f>
        <v>0</v>
      </c>
      <c r="BF1027" s="2">
        <v>2.12</v>
      </c>
      <c r="BG1027" s="10">
        <v>6</v>
      </c>
      <c r="BH1027" s="21">
        <f t="shared" si="148"/>
        <v>2.0099999999999996E-3</v>
      </c>
      <c r="BI1027" s="22">
        <f t="shared" si="148"/>
        <v>2.0099999999999996E-3</v>
      </c>
      <c r="BJ1027" s="21">
        <f>BH1027-BI1027</f>
        <v>0</v>
      </c>
      <c r="BK1027" s="21">
        <v>6.0299999999999989E-3</v>
      </c>
      <c r="BL1027" s="22">
        <v>6.0299999999999989E-3</v>
      </c>
      <c r="BM1027" s="21">
        <v>0</v>
      </c>
      <c r="BN1027" s="21">
        <f t="shared" si="150"/>
        <v>2.4119999999999996E-2</v>
      </c>
      <c r="BO1027" s="22">
        <f t="shared" si="150"/>
        <v>2.4119999999999996E-2</v>
      </c>
      <c r="BP1027" s="21">
        <f t="shared" si="150"/>
        <v>0</v>
      </c>
    </row>
    <row r="1028" spans="1:68" ht="11.1" hidden="1" customHeight="1" outlineLevel="2" x14ac:dyDescent="0.2">
      <c r="A1028" s="10"/>
      <c r="B1028" s="18"/>
      <c r="C1028" s="18"/>
      <c r="D1028" s="18"/>
      <c r="E1028" s="23" t="s">
        <v>925</v>
      </c>
      <c r="F1028" s="208">
        <v>1.8520000000000001</v>
      </c>
      <c r="G1028" s="208">
        <v>1.35</v>
      </c>
      <c r="H1028" s="208">
        <v>0.9</v>
      </c>
      <c r="I1028" s="239">
        <v>0.7</v>
      </c>
      <c r="J1028" s="239"/>
      <c r="K1028" s="208">
        <v>0.38200000000000001</v>
      </c>
      <c r="L1028" s="24"/>
      <c r="M1028" s="24"/>
      <c r="N1028" s="24"/>
      <c r="O1028" s="208">
        <v>0.34699999999999998</v>
      </c>
      <c r="P1028" s="208">
        <v>0.45100000000000001</v>
      </c>
      <c r="Q1028" s="208">
        <v>0.9</v>
      </c>
      <c r="R1028" s="208">
        <v>1.4</v>
      </c>
      <c r="S1028" s="208">
        <v>1.1359999999999999</v>
      </c>
      <c r="T1028" s="208">
        <v>1.3640000000000001</v>
      </c>
      <c r="U1028" s="208">
        <v>0.9</v>
      </c>
      <c r="V1028" s="208">
        <v>0.55000000000000004</v>
      </c>
      <c r="W1028" s="208">
        <v>0.3</v>
      </c>
      <c r="X1028" s="24"/>
      <c r="Y1028" s="24"/>
      <c r="Z1028" s="24"/>
      <c r="AA1028" s="24"/>
      <c r="AB1028" s="208">
        <v>0.65</v>
      </c>
      <c r="AC1028" s="208">
        <v>1.171</v>
      </c>
      <c r="AD1028" s="208">
        <v>1.4570000000000001</v>
      </c>
      <c r="AE1028" s="208">
        <v>1.5089999999999999</v>
      </c>
      <c r="AF1028" s="208">
        <v>1.2629999999999999</v>
      </c>
      <c r="AG1028" s="208">
        <v>0.79900000000000004</v>
      </c>
      <c r="AH1028" s="208">
        <v>0.53700000000000003</v>
      </c>
      <c r="AI1028" s="208">
        <v>0.374</v>
      </c>
      <c r="AJ1028" s="208">
        <v>7.4999999999999997E-2</v>
      </c>
      <c r="AK1028" s="24"/>
      <c r="AL1028" s="24"/>
      <c r="AM1028" s="208">
        <v>0.317</v>
      </c>
      <c r="AN1028" s="208">
        <v>0.54900000000000004</v>
      </c>
      <c r="AO1028" s="208">
        <v>1.399</v>
      </c>
      <c r="AP1028" s="208">
        <v>1.901</v>
      </c>
      <c r="AQ1028" s="208">
        <v>2.0099999999999998</v>
      </c>
      <c r="AR1028" s="208">
        <v>1.639</v>
      </c>
      <c r="AS1028" s="208">
        <v>1.417</v>
      </c>
      <c r="AT1028" s="208">
        <v>0.84299999999999997</v>
      </c>
      <c r="AU1028" s="208">
        <v>0.47399999999999998</v>
      </c>
      <c r="AV1028" s="24"/>
      <c r="AW1028" s="24"/>
      <c r="AX1028" s="24"/>
      <c r="AY1028" s="24"/>
      <c r="AZ1028" s="24"/>
      <c r="BA1028" s="24"/>
      <c r="BB1028" s="21">
        <f t="shared" si="149"/>
        <v>2.0099999999999998</v>
      </c>
      <c r="BC1028" s="18"/>
      <c r="BD1028" s="22">
        <f t="shared" si="147"/>
        <v>2.7016129032258061</v>
      </c>
      <c r="BE1028" s="21"/>
      <c r="BG1028" s="10"/>
      <c r="BH1028" s="21">
        <f t="shared" si="148"/>
        <v>0</v>
      </c>
      <c r="BI1028" s="22">
        <f t="shared" si="148"/>
        <v>2.0099999999999996E-3</v>
      </c>
      <c r="BJ1028" s="21"/>
      <c r="BK1028" s="21">
        <v>0</v>
      </c>
      <c r="BL1028" s="22">
        <v>6.0299999999999989E-3</v>
      </c>
      <c r="BM1028" s="21"/>
      <c r="BN1028" s="21">
        <f t="shared" si="150"/>
        <v>0</v>
      </c>
      <c r="BO1028" s="22">
        <f t="shared" si="150"/>
        <v>2.4119999999999996E-2</v>
      </c>
      <c r="BP1028" s="21">
        <f t="shared" si="150"/>
        <v>0</v>
      </c>
    </row>
    <row r="1029" spans="1:68" ht="11.1" hidden="1" customHeight="1" outlineLevel="1" collapsed="1" x14ac:dyDescent="0.2">
      <c r="A1029" s="10"/>
      <c r="B1029" s="18"/>
      <c r="C1029" s="18"/>
      <c r="D1029" s="18"/>
      <c r="E1029" s="19" t="s">
        <v>926</v>
      </c>
      <c r="F1029" s="209">
        <v>1.206</v>
      </c>
      <c r="G1029" s="209">
        <v>0.92800000000000005</v>
      </c>
      <c r="H1029" s="209">
        <v>0.751</v>
      </c>
      <c r="I1029" s="240">
        <v>0.47099999999999997</v>
      </c>
      <c r="J1029" s="240"/>
      <c r="K1029" s="209">
        <v>0.22800000000000001</v>
      </c>
      <c r="L1029" s="20"/>
      <c r="M1029" s="20"/>
      <c r="N1029" s="20"/>
      <c r="O1029" s="20"/>
      <c r="P1029" s="209">
        <v>4.3999999999999997E-2</v>
      </c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9">
        <v>0.30599999999999999</v>
      </c>
      <c r="AD1029" s="209">
        <v>1.532</v>
      </c>
      <c r="AE1029" s="209">
        <v>0.98799999999999999</v>
      </c>
      <c r="AF1029" s="209">
        <v>0.70599999999999996</v>
      </c>
      <c r="AG1029" s="209">
        <v>0.7</v>
      </c>
      <c r="AH1029" s="209">
        <v>0.3</v>
      </c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1">
        <f t="shared" si="149"/>
        <v>1.532</v>
      </c>
      <c r="BC1029" s="61">
        <f>BD1029</f>
        <v>2.0591397849462365</v>
      </c>
      <c r="BD1029" s="22">
        <f t="shared" si="147"/>
        <v>2.0591397849462365</v>
      </c>
      <c r="BE1029" s="21">
        <f>BC1029-BD1029</f>
        <v>0</v>
      </c>
      <c r="BG1029" s="10">
        <v>6</v>
      </c>
      <c r="BH1029" s="21">
        <f t="shared" si="148"/>
        <v>1.5319999999999999E-3</v>
      </c>
      <c r="BI1029" s="22">
        <f t="shared" si="148"/>
        <v>1.5319999999999999E-3</v>
      </c>
      <c r="BJ1029" s="21">
        <f>BH1029-BI1029</f>
        <v>0</v>
      </c>
      <c r="BK1029" s="21">
        <v>4.5959999999999994E-3</v>
      </c>
      <c r="BL1029" s="22">
        <v>4.5959999999999994E-3</v>
      </c>
      <c r="BM1029" s="21">
        <v>0</v>
      </c>
      <c r="BN1029" s="21">
        <f t="shared" si="150"/>
        <v>1.8383999999999998E-2</v>
      </c>
      <c r="BO1029" s="22">
        <f t="shared" si="150"/>
        <v>1.8383999999999998E-2</v>
      </c>
      <c r="BP1029" s="21">
        <f t="shared" si="150"/>
        <v>0</v>
      </c>
    </row>
    <row r="1030" spans="1:68" ht="11.1" hidden="1" customHeight="1" outlineLevel="2" x14ac:dyDescent="0.2">
      <c r="A1030" s="10"/>
      <c r="B1030" s="18"/>
      <c r="C1030" s="18"/>
      <c r="D1030" s="18"/>
      <c r="E1030" s="23" t="s">
        <v>927</v>
      </c>
      <c r="F1030" s="208">
        <v>1.206</v>
      </c>
      <c r="G1030" s="208">
        <v>0.92800000000000005</v>
      </c>
      <c r="H1030" s="208">
        <v>0.751</v>
      </c>
      <c r="I1030" s="239">
        <v>0.47099999999999997</v>
      </c>
      <c r="J1030" s="239"/>
      <c r="K1030" s="208">
        <v>0.22800000000000001</v>
      </c>
      <c r="L1030" s="24"/>
      <c r="M1030" s="24"/>
      <c r="N1030" s="24"/>
      <c r="O1030" s="24"/>
      <c r="P1030" s="208">
        <v>4.3999999999999997E-2</v>
      </c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08">
        <v>0.30599999999999999</v>
      </c>
      <c r="AD1030" s="208">
        <v>1.532</v>
      </c>
      <c r="AE1030" s="208">
        <v>0.98799999999999999</v>
      </c>
      <c r="AF1030" s="208">
        <v>0.70599999999999996</v>
      </c>
      <c r="AG1030" s="208">
        <v>0.7</v>
      </c>
      <c r="AH1030" s="208">
        <v>0.3</v>
      </c>
      <c r="AI1030" s="24"/>
      <c r="AJ1030" s="24"/>
      <c r="AK1030" s="24"/>
      <c r="AL1030" s="24"/>
      <c r="AM1030" s="24"/>
      <c r="AN1030" s="24"/>
      <c r="AO1030" s="24"/>
      <c r="AP1030" s="24"/>
      <c r="AQ1030" s="24"/>
      <c r="AR1030" s="24"/>
      <c r="AS1030" s="24"/>
      <c r="AT1030" s="24"/>
      <c r="AU1030" s="24"/>
      <c r="AV1030" s="24"/>
      <c r="AW1030" s="24"/>
      <c r="AX1030" s="24"/>
      <c r="AY1030" s="24"/>
      <c r="AZ1030" s="24"/>
      <c r="BA1030" s="24"/>
      <c r="BB1030" s="21">
        <f t="shared" si="149"/>
        <v>1.532</v>
      </c>
      <c r="BC1030" s="18"/>
      <c r="BD1030" s="22">
        <f t="shared" si="147"/>
        <v>2.0591397849462365</v>
      </c>
      <c r="BE1030" s="21"/>
      <c r="BG1030" s="10"/>
      <c r="BH1030" s="21">
        <f t="shared" si="148"/>
        <v>0</v>
      </c>
      <c r="BI1030" s="22">
        <f t="shared" si="148"/>
        <v>1.5319999999999999E-3</v>
      </c>
      <c r="BJ1030" s="21"/>
      <c r="BK1030" s="21">
        <v>0</v>
      </c>
      <c r="BL1030" s="22">
        <v>4.5959999999999994E-3</v>
      </c>
      <c r="BM1030" s="21"/>
      <c r="BN1030" s="21">
        <f t="shared" si="150"/>
        <v>0</v>
      </c>
      <c r="BO1030" s="22">
        <f t="shared" si="150"/>
        <v>1.8383999999999998E-2</v>
      </c>
      <c r="BP1030" s="21">
        <f t="shared" si="150"/>
        <v>0</v>
      </c>
    </row>
    <row r="1031" spans="1:68" ht="11.1" hidden="1" customHeight="1" outlineLevel="1" collapsed="1" x14ac:dyDescent="0.2">
      <c r="A1031" s="10"/>
      <c r="B1031" s="18"/>
      <c r="C1031" s="18"/>
      <c r="D1031" s="18"/>
      <c r="E1031" s="19" t="s">
        <v>928</v>
      </c>
      <c r="F1031" s="209">
        <v>60.8</v>
      </c>
      <c r="G1031" s="209">
        <v>33.299999999999997</v>
      </c>
      <c r="H1031" s="209">
        <v>26.443000000000001</v>
      </c>
      <c r="I1031" s="240">
        <v>24.006</v>
      </c>
      <c r="J1031" s="240"/>
      <c r="K1031" s="209">
        <v>2.7810000000000001</v>
      </c>
      <c r="L1031" s="20"/>
      <c r="M1031" s="20"/>
      <c r="N1031" s="20"/>
      <c r="O1031" s="20"/>
      <c r="P1031" s="209">
        <v>15.829000000000001</v>
      </c>
      <c r="Q1031" s="209">
        <v>37.970999999999997</v>
      </c>
      <c r="R1031" s="209">
        <v>37.277000000000001</v>
      </c>
      <c r="S1031" s="209">
        <v>34.445</v>
      </c>
      <c r="T1031" s="209">
        <v>49.32</v>
      </c>
      <c r="U1031" s="209">
        <v>32.139000000000003</v>
      </c>
      <c r="V1031" s="209">
        <v>26.196000000000002</v>
      </c>
      <c r="W1031" s="20"/>
      <c r="X1031" s="20"/>
      <c r="Y1031" s="20"/>
      <c r="Z1031" s="20"/>
      <c r="AA1031" s="20"/>
      <c r="AB1031" s="209">
        <v>11.941000000000001</v>
      </c>
      <c r="AC1031" s="209">
        <v>28.039000000000001</v>
      </c>
      <c r="AD1031" s="209">
        <v>36.573999999999998</v>
      </c>
      <c r="AE1031" s="209">
        <v>47.140999999999998</v>
      </c>
      <c r="AF1031" s="209">
        <v>35.936999999999998</v>
      </c>
      <c r="AG1031" s="209">
        <v>19.454999999999998</v>
      </c>
      <c r="AH1031" s="209">
        <v>41.151000000000003</v>
      </c>
      <c r="AI1031" s="20"/>
      <c r="AJ1031" s="20"/>
      <c r="AK1031" s="20"/>
      <c r="AL1031" s="20"/>
      <c r="AM1031" s="20"/>
      <c r="AN1031" s="209">
        <v>10.308</v>
      </c>
      <c r="AO1031" s="209">
        <v>26.585000000000001</v>
      </c>
      <c r="AP1031" s="209">
        <v>23.849</v>
      </c>
      <c r="AQ1031" s="209">
        <v>21.978999999999999</v>
      </c>
      <c r="AR1031" s="209">
        <v>48.396000000000001</v>
      </c>
      <c r="AS1031" s="209">
        <v>10.95</v>
      </c>
      <c r="AT1031" s="209">
        <v>29.181000000000001</v>
      </c>
      <c r="AU1031" s="209">
        <v>3.456</v>
      </c>
      <c r="AV1031" s="20"/>
      <c r="AW1031" s="20"/>
      <c r="AX1031" s="20"/>
      <c r="AY1031" s="20"/>
      <c r="AZ1031" s="209">
        <v>2.976</v>
      </c>
      <c r="BA1031" s="209">
        <v>10.417</v>
      </c>
      <c r="BB1031" s="21">
        <f t="shared" si="149"/>
        <v>60.8</v>
      </c>
      <c r="BC1031" s="18">
        <v>97</v>
      </c>
      <c r="BD1031" s="22">
        <f t="shared" si="147"/>
        <v>81.720430107526866</v>
      </c>
      <c r="BE1031" s="21">
        <f>BC1031-BD1031</f>
        <v>15.279569892473134</v>
      </c>
      <c r="BF1031" s="2">
        <v>97</v>
      </c>
      <c r="BG1031" s="10">
        <v>5</v>
      </c>
      <c r="BH1031" s="21">
        <f t="shared" si="148"/>
        <v>7.2167999999999996E-2</v>
      </c>
      <c r="BI1031" s="22">
        <f t="shared" si="148"/>
        <v>6.0799999999999993E-2</v>
      </c>
      <c r="BJ1031" s="21">
        <f>BH1031-BI1031</f>
        <v>1.1368000000000003E-2</v>
      </c>
      <c r="BK1031" s="21">
        <v>0.21650399999999997</v>
      </c>
      <c r="BL1031" s="22">
        <v>0.18239999999999998</v>
      </c>
      <c r="BM1031" s="21">
        <v>3.4103999999999995E-2</v>
      </c>
      <c r="BN1031" s="21">
        <f t="shared" si="150"/>
        <v>0.8660159999999999</v>
      </c>
      <c r="BO1031" s="22">
        <f t="shared" si="150"/>
        <v>0.72959999999999992</v>
      </c>
      <c r="BP1031" s="21">
        <f t="shared" si="150"/>
        <v>0.13641599999999998</v>
      </c>
    </row>
    <row r="1032" spans="1:68" ht="11.1" hidden="1" customHeight="1" outlineLevel="2" x14ac:dyDescent="0.2">
      <c r="A1032" s="10"/>
      <c r="B1032" s="18"/>
      <c r="C1032" s="18"/>
      <c r="D1032" s="18"/>
      <c r="E1032" s="23" t="s">
        <v>929</v>
      </c>
      <c r="F1032" s="208">
        <v>60.8</v>
      </c>
      <c r="G1032" s="208">
        <v>33.299999999999997</v>
      </c>
      <c r="H1032" s="208">
        <v>26.443000000000001</v>
      </c>
      <c r="I1032" s="239">
        <v>24.006</v>
      </c>
      <c r="J1032" s="239"/>
      <c r="K1032" s="208">
        <v>2.7810000000000001</v>
      </c>
      <c r="L1032" s="24"/>
      <c r="M1032" s="24"/>
      <c r="N1032" s="24"/>
      <c r="O1032" s="24"/>
      <c r="P1032" s="208">
        <v>15.829000000000001</v>
      </c>
      <c r="Q1032" s="208">
        <v>37.970999999999997</v>
      </c>
      <c r="R1032" s="208">
        <v>37.277000000000001</v>
      </c>
      <c r="S1032" s="208">
        <v>34.445</v>
      </c>
      <c r="T1032" s="208">
        <v>49.32</v>
      </c>
      <c r="U1032" s="208">
        <v>32.139000000000003</v>
      </c>
      <c r="V1032" s="208">
        <v>26.196000000000002</v>
      </c>
      <c r="W1032" s="24"/>
      <c r="X1032" s="24"/>
      <c r="Y1032" s="24"/>
      <c r="Z1032" s="24"/>
      <c r="AA1032" s="24"/>
      <c r="AB1032" s="208">
        <v>11.941000000000001</v>
      </c>
      <c r="AC1032" s="208">
        <v>28.039000000000001</v>
      </c>
      <c r="AD1032" s="208">
        <v>36.573999999999998</v>
      </c>
      <c r="AE1032" s="208">
        <v>47.140999999999998</v>
      </c>
      <c r="AF1032" s="208">
        <v>35.936999999999998</v>
      </c>
      <c r="AG1032" s="208">
        <v>19.454999999999998</v>
      </c>
      <c r="AH1032" s="208">
        <v>41.151000000000003</v>
      </c>
      <c r="AI1032" s="24"/>
      <c r="AJ1032" s="24"/>
      <c r="AK1032" s="24"/>
      <c r="AL1032" s="24"/>
      <c r="AM1032" s="24"/>
      <c r="AN1032" s="208">
        <v>10.308</v>
      </c>
      <c r="AO1032" s="208">
        <v>26.585000000000001</v>
      </c>
      <c r="AP1032" s="208">
        <v>23.849</v>
      </c>
      <c r="AQ1032" s="208">
        <v>21.978999999999999</v>
      </c>
      <c r="AR1032" s="208">
        <v>48.396000000000001</v>
      </c>
      <c r="AS1032" s="208">
        <v>10.95</v>
      </c>
      <c r="AT1032" s="208">
        <v>29.181000000000001</v>
      </c>
      <c r="AU1032" s="208">
        <v>3.456</v>
      </c>
      <c r="AV1032" s="24"/>
      <c r="AW1032" s="24"/>
      <c r="AX1032" s="24"/>
      <c r="AY1032" s="24"/>
      <c r="AZ1032" s="208">
        <v>2.976</v>
      </c>
      <c r="BA1032" s="208">
        <v>10.417</v>
      </c>
      <c r="BB1032" s="21">
        <f t="shared" si="149"/>
        <v>60.8</v>
      </c>
      <c r="BC1032" s="18"/>
      <c r="BD1032" s="22">
        <f t="shared" si="147"/>
        <v>81.720430107526866</v>
      </c>
      <c r="BE1032" s="21"/>
      <c r="BG1032" s="10"/>
      <c r="BH1032" s="21">
        <f t="shared" si="148"/>
        <v>0</v>
      </c>
      <c r="BI1032" s="22">
        <f t="shared" si="148"/>
        <v>6.0799999999999993E-2</v>
      </c>
      <c r="BJ1032" s="21"/>
      <c r="BK1032" s="21">
        <v>0</v>
      </c>
      <c r="BL1032" s="22">
        <v>0.18239999999999998</v>
      </c>
      <c r="BM1032" s="21"/>
      <c r="BN1032" s="21">
        <f t="shared" si="150"/>
        <v>0</v>
      </c>
      <c r="BO1032" s="22">
        <f t="shared" si="150"/>
        <v>0.72959999999999992</v>
      </c>
      <c r="BP1032" s="21">
        <f t="shared" si="150"/>
        <v>0</v>
      </c>
    </row>
    <row r="1033" spans="1:68" ht="11.1" hidden="1" customHeight="1" outlineLevel="1" collapsed="1" x14ac:dyDescent="0.2">
      <c r="A1033" s="10"/>
      <c r="B1033" s="18"/>
      <c r="C1033" s="18"/>
      <c r="D1033" s="18"/>
      <c r="E1033" s="19" t="s">
        <v>930</v>
      </c>
      <c r="F1033" s="209">
        <v>2.2730000000000001</v>
      </c>
      <c r="G1033" s="209">
        <v>1.556</v>
      </c>
      <c r="H1033" s="209">
        <v>1.0489999999999999</v>
      </c>
      <c r="I1033" s="240">
        <v>0.73799999999999999</v>
      </c>
      <c r="J1033" s="240"/>
      <c r="K1033" s="209">
        <v>0.26900000000000002</v>
      </c>
      <c r="L1033" s="209">
        <v>0.16200000000000001</v>
      </c>
      <c r="M1033" s="20"/>
      <c r="N1033" s="20"/>
      <c r="O1033" s="209">
        <v>0.20300000000000001</v>
      </c>
      <c r="P1033" s="209">
        <v>0.624</v>
      </c>
      <c r="Q1033" s="209">
        <v>1.268</v>
      </c>
      <c r="R1033" s="209">
        <v>1.891</v>
      </c>
      <c r="S1033" s="209">
        <v>1.4379999999999999</v>
      </c>
      <c r="T1033" s="209">
        <v>1.9630000000000001</v>
      </c>
      <c r="U1033" s="209">
        <v>1.1319999999999999</v>
      </c>
      <c r="V1033" s="209">
        <v>0.623</v>
      </c>
      <c r="W1033" s="209">
        <v>6.6000000000000003E-2</v>
      </c>
      <c r="X1033" s="20"/>
      <c r="Y1033" s="20"/>
      <c r="Z1033" s="20"/>
      <c r="AA1033" s="20"/>
      <c r="AB1033" s="209">
        <v>0.68600000000000005</v>
      </c>
      <c r="AC1033" s="209">
        <v>1.208</v>
      </c>
      <c r="AD1033" s="209">
        <v>1.6259999999999999</v>
      </c>
      <c r="AE1033" s="209">
        <v>1.923</v>
      </c>
      <c r="AF1033" s="209">
        <v>1.419</v>
      </c>
      <c r="AG1033" s="209">
        <v>1</v>
      </c>
      <c r="AH1033" s="209">
        <v>0.79</v>
      </c>
      <c r="AI1033" s="209">
        <v>9.0999999999999998E-2</v>
      </c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1">
        <f t="shared" si="149"/>
        <v>2.2730000000000001</v>
      </c>
      <c r="BC1033" s="61">
        <f>BD1033</f>
        <v>3.0551075268817205</v>
      </c>
      <c r="BD1033" s="22">
        <f t="shared" si="147"/>
        <v>3.0551075268817205</v>
      </c>
      <c r="BE1033" s="21">
        <f>BC1033-BD1033</f>
        <v>0</v>
      </c>
      <c r="BG1033" s="10">
        <v>6</v>
      </c>
      <c r="BH1033" s="21">
        <f t="shared" si="148"/>
        <v>2.2729999999999998E-3</v>
      </c>
      <c r="BI1033" s="22">
        <f t="shared" si="148"/>
        <v>2.2729999999999998E-3</v>
      </c>
      <c r="BJ1033" s="21">
        <f>BH1033-BI1033</f>
        <v>0</v>
      </c>
      <c r="BK1033" s="21">
        <v>6.8189999999999995E-3</v>
      </c>
      <c r="BL1033" s="22">
        <v>6.8189999999999995E-3</v>
      </c>
      <c r="BM1033" s="21">
        <v>0</v>
      </c>
      <c r="BN1033" s="21">
        <f t="shared" si="150"/>
        <v>2.7275999999999998E-2</v>
      </c>
      <c r="BO1033" s="22">
        <f t="shared" si="150"/>
        <v>2.7275999999999998E-2</v>
      </c>
      <c r="BP1033" s="21">
        <f t="shared" si="150"/>
        <v>0</v>
      </c>
    </row>
    <row r="1034" spans="1:68" ht="11.1" hidden="1" customHeight="1" outlineLevel="2" x14ac:dyDescent="0.2">
      <c r="A1034" s="10"/>
      <c r="B1034" s="18"/>
      <c r="C1034" s="18"/>
      <c r="D1034" s="18"/>
      <c r="E1034" s="23" t="s">
        <v>931</v>
      </c>
      <c r="F1034" s="208">
        <v>2.2730000000000001</v>
      </c>
      <c r="G1034" s="208">
        <v>1.556</v>
      </c>
      <c r="H1034" s="208">
        <v>1.0489999999999999</v>
      </c>
      <c r="I1034" s="239">
        <v>0.73799999999999999</v>
      </c>
      <c r="J1034" s="239"/>
      <c r="K1034" s="208">
        <v>0.26900000000000002</v>
      </c>
      <c r="L1034" s="208">
        <v>0.16200000000000001</v>
      </c>
      <c r="M1034" s="24"/>
      <c r="N1034" s="24"/>
      <c r="O1034" s="208">
        <v>0.20300000000000001</v>
      </c>
      <c r="P1034" s="208">
        <v>0.624</v>
      </c>
      <c r="Q1034" s="208">
        <v>1.268</v>
      </c>
      <c r="R1034" s="208">
        <v>1.891</v>
      </c>
      <c r="S1034" s="208">
        <v>1.4379999999999999</v>
      </c>
      <c r="T1034" s="208">
        <v>1.9630000000000001</v>
      </c>
      <c r="U1034" s="208">
        <v>1.1319999999999999</v>
      </c>
      <c r="V1034" s="208">
        <v>0.623</v>
      </c>
      <c r="W1034" s="208">
        <v>6.6000000000000003E-2</v>
      </c>
      <c r="X1034" s="24"/>
      <c r="Y1034" s="24"/>
      <c r="Z1034" s="24"/>
      <c r="AA1034" s="24"/>
      <c r="AB1034" s="208">
        <v>0.68600000000000005</v>
      </c>
      <c r="AC1034" s="208">
        <v>1.208</v>
      </c>
      <c r="AD1034" s="208">
        <v>1.6259999999999999</v>
      </c>
      <c r="AE1034" s="208">
        <v>1.923</v>
      </c>
      <c r="AF1034" s="208">
        <v>1.419</v>
      </c>
      <c r="AG1034" s="208">
        <v>1</v>
      </c>
      <c r="AH1034" s="208">
        <v>0.79</v>
      </c>
      <c r="AI1034" s="208">
        <v>9.0999999999999998E-2</v>
      </c>
      <c r="AJ1034" s="24"/>
      <c r="AK1034" s="24"/>
      <c r="AL1034" s="24"/>
      <c r="AM1034" s="24"/>
      <c r="AN1034" s="24"/>
      <c r="AO1034" s="24"/>
      <c r="AP1034" s="24"/>
      <c r="AQ1034" s="24"/>
      <c r="AR1034" s="24"/>
      <c r="AS1034" s="24"/>
      <c r="AT1034" s="24"/>
      <c r="AU1034" s="24"/>
      <c r="AV1034" s="24"/>
      <c r="AW1034" s="24"/>
      <c r="AX1034" s="24"/>
      <c r="AY1034" s="24"/>
      <c r="AZ1034" s="24"/>
      <c r="BA1034" s="24"/>
      <c r="BB1034" s="21">
        <f t="shared" si="149"/>
        <v>2.2730000000000001</v>
      </c>
      <c r="BC1034" s="18"/>
      <c r="BD1034" s="22">
        <f t="shared" si="147"/>
        <v>3.0551075268817205</v>
      </c>
      <c r="BE1034" s="21"/>
      <c r="BG1034" s="10"/>
      <c r="BH1034" s="21">
        <f t="shared" si="148"/>
        <v>0</v>
      </c>
      <c r="BI1034" s="22">
        <f t="shared" si="148"/>
        <v>2.2729999999999998E-3</v>
      </c>
      <c r="BJ1034" s="21"/>
      <c r="BK1034" s="21">
        <v>0</v>
      </c>
      <c r="BL1034" s="22">
        <v>6.8189999999999995E-3</v>
      </c>
      <c r="BM1034" s="21"/>
      <c r="BN1034" s="21">
        <f t="shared" si="150"/>
        <v>0</v>
      </c>
      <c r="BO1034" s="22">
        <f t="shared" si="150"/>
        <v>2.7275999999999998E-2</v>
      </c>
      <c r="BP1034" s="21">
        <f t="shared" si="150"/>
        <v>0</v>
      </c>
    </row>
    <row r="1035" spans="1:68" ht="11.1" hidden="1" customHeight="1" outlineLevel="1" collapsed="1" x14ac:dyDescent="0.2">
      <c r="A1035" s="10"/>
      <c r="B1035" s="18"/>
      <c r="C1035" s="18"/>
      <c r="D1035" s="18"/>
      <c r="E1035" s="19" t="s">
        <v>932</v>
      </c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9">
        <v>17.081</v>
      </c>
      <c r="AR1035" s="209">
        <v>16.876000000000001</v>
      </c>
      <c r="AS1035" s="209">
        <v>10.677</v>
      </c>
      <c r="AT1035" s="209">
        <v>6.976</v>
      </c>
      <c r="AU1035" s="209">
        <v>2.556</v>
      </c>
      <c r="AV1035" s="20"/>
      <c r="AW1035" s="20"/>
      <c r="AX1035" s="20"/>
      <c r="AY1035" s="209">
        <v>0.60199999999999998</v>
      </c>
      <c r="AZ1035" s="209">
        <v>5.6740000000000004</v>
      </c>
      <c r="BA1035" s="209">
        <v>7.0250000000000004</v>
      </c>
      <c r="BB1035" s="21">
        <f>BB1036+BB1037+BB1038+BB1039+BB1040</f>
        <v>17.116</v>
      </c>
      <c r="BC1035" s="18">
        <v>55.8</v>
      </c>
      <c r="BD1035" s="22">
        <f t="shared" si="147"/>
        <v>23.00537634408602</v>
      </c>
      <c r="BE1035" s="21">
        <f>BC1035-BD1035</f>
        <v>32.794623655913981</v>
      </c>
      <c r="BF1035" s="2">
        <v>55.8</v>
      </c>
      <c r="BG1035" s="10">
        <v>6</v>
      </c>
      <c r="BH1035" s="21">
        <f t="shared" si="148"/>
        <v>4.1515199999999995E-2</v>
      </c>
      <c r="BI1035" s="22">
        <f t="shared" si="148"/>
        <v>1.7115999999999999E-2</v>
      </c>
      <c r="BJ1035" s="21">
        <f>BH1035-BI1035</f>
        <v>2.4399199999999996E-2</v>
      </c>
      <c r="BK1035" s="21">
        <v>0.12454559999999998</v>
      </c>
      <c r="BL1035" s="22">
        <v>5.1347999999999998E-2</v>
      </c>
      <c r="BM1035" s="21">
        <v>7.3197599999999974E-2</v>
      </c>
      <c r="BN1035" s="21">
        <f t="shared" si="150"/>
        <v>0.49818239999999991</v>
      </c>
      <c r="BO1035" s="22">
        <f t="shared" si="150"/>
        <v>0.20539199999999999</v>
      </c>
      <c r="BP1035" s="21">
        <f t="shared" si="150"/>
        <v>0.2927903999999999</v>
      </c>
    </row>
    <row r="1036" spans="1:68" ht="11.1" hidden="1" customHeight="1" outlineLevel="2" x14ac:dyDescent="0.2">
      <c r="A1036" s="10"/>
      <c r="B1036" s="18"/>
      <c r="C1036" s="18"/>
      <c r="D1036" s="18"/>
      <c r="E1036" s="23" t="s">
        <v>933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08">
        <v>6.0519999999999996</v>
      </c>
      <c r="AR1036" s="208">
        <v>6.0359999999999996</v>
      </c>
      <c r="AS1036" s="208">
        <v>3.948</v>
      </c>
      <c r="AT1036" s="208">
        <v>2.661</v>
      </c>
      <c r="AU1036" s="208">
        <v>0.33300000000000002</v>
      </c>
      <c r="AV1036" s="24"/>
      <c r="AW1036" s="24"/>
      <c r="AX1036" s="24"/>
      <c r="AY1036" s="208">
        <v>0.21</v>
      </c>
      <c r="AZ1036" s="208">
        <v>2.778</v>
      </c>
      <c r="BA1036" s="208">
        <v>2.887</v>
      </c>
      <c r="BB1036" s="21">
        <f t="shared" si="149"/>
        <v>6.0519999999999996</v>
      </c>
      <c r="BC1036" s="18"/>
      <c r="BD1036" s="22">
        <f t="shared" si="147"/>
        <v>8.1344086021505362</v>
      </c>
      <c r="BE1036" s="21"/>
      <c r="BG1036" s="10"/>
      <c r="BH1036" s="21">
        <f t="shared" si="148"/>
        <v>0</v>
      </c>
      <c r="BI1036" s="22">
        <f t="shared" si="148"/>
        <v>6.0519999999999992E-3</v>
      </c>
      <c r="BJ1036" s="21"/>
      <c r="BK1036" s="21">
        <v>0</v>
      </c>
      <c r="BL1036" s="22">
        <v>1.8155999999999999E-2</v>
      </c>
      <c r="BM1036" s="21"/>
      <c r="BN1036" s="21">
        <f t="shared" si="150"/>
        <v>0</v>
      </c>
      <c r="BO1036" s="22">
        <f t="shared" si="150"/>
        <v>7.2623999999999994E-2</v>
      </c>
      <c r="BP1036" s="21">
        <f t="shared" si="150"/>
        <v>0</v>
      </c>
    </row>
    <row r="1037" spans="1:68" ht="11.1" hidden="1" customHeight="1" outlineLevel="2" x14ac:dyDescent="0.2">
      <c r="A1037" s="10"/>
      <c r="B1037" s="18"/>
      <c r="C1037" s="18"/>
      <c r="D1037" s="18"/>
      <c r="E1037" s="23" t="s">
        <v>934</v>
      </c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08">
        <v>2.12</v>
      </c>
      <c r="AR1037" s="208">
        <v>2.02</v>
      </c>
      <c r="AS1037" s="208">
        <v>1.1659999999999999</v>
      </c>
      <c r="AT1037" s="208">
        <v>1.0409999999999999</v>
      </c>
      <c r="AU1037" s="208">
        <v>0.53900000000000003</v>
      </c>
      <c r="AV1037" s="24"/>
      <c r="AW1037" s="24"/>
      <c r="AX1037" s="24"/>
      <c r="AY1037" s="208">
        <v>9.0999999999999998E-2</v>
      </c>
      <c r="AZ1037" s="208">
        <v>0.76500000000000001</v>
      </c>
      <c r="BA1037" s="208">
        <v>1.042</v>
      </c>
      <c r="BB1037" s="21">
        <f t="shared" si="149"/>
        <v>2.12</v>
      </c>
      <c r="BC1037" s="18"/>
      <c r="BD1037" s="22">
        <f t="shared" si="147"/>
        <v>2.849462365591398</v>
      </c>
      <c r="BE1037" s="21"/>
      <c r="BG1037" s="10"/>
      <c r="BH1037" s="21">
        <f t="shared" si="148"/>
        <v>0</v>
      </c>
      <c r="BI1037" s="22">
        <f t="shared" si="148"/>
        <v>2.1199999999999999E-3</v>
      </c>
      <c r="BJ1037" s="21"/>
      <c r="BK1037" s="21">
        <v>0</v>
      </c>
      <c r="BL1037" s="22">
        <v>6.3599999999999993E-3</v>
      </c>
      <c r="BM1037" s="21"/>
      <c r="BN1037" s="21">
        <f t="shared" si="150"/>
        <v>0</v>
      </c>
      <c r="BO1037" s="22">
        <f t="shared" si="150"/>
        <v>2.5439999999999997E-2</v>
      </c>
      <c r="BP1037" s="21">
        <f t="shared" si="150"/>
        <v>0</v>
      </c>
    </row>
    <row r="1038" spans="1:68" ht="11.1" hidden="1" customHeight="1" outlineLevel="2" x14ac:dyDescent="0.2">
      <c r="A1038" s="10"/>
      <c r="B1038" s="18"/>
      <c r="C1038" s="18"/>
      <c r="D1038" s="18"/>
      <c r="E1038" s="23" t="s">
        <v>935</v>
      </c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08">
        <v>2.14</v>
      </c>
      <c r="AR1038" s="208">
        <v>2.016</v>
      </c>
      <c r="AS1038" s="208">
        <v>1.135</v>
      </c>
      <c r="AT1038" s="208">
        <v>0.97799999999999998</v>
      </c>
      <c r="AU1038" s="208">
        <v>0.437</v>
      </c>
      <c r="AV1038" s="24"/>
      <c r="AW1038" s="24"/>
      <c r="AX1038" s="24"/>
      <c r="AY1038" s="208">
        <v>8.7999999999999995E-2</v>
      </c>
      <c r="AZ1038" s="208">
        <v>0.70199999999999996</v>
      </c>
      <c r="BA1038" s="208">
        <v>0.92800000000000005</v>
      </c>
      <c r="BB1038" s="21">
        <f t="shared" si="149"/>
        <v>2.14</v>
      </c>
      <c r="BC1038" s="18"/>
      <c r="BD1038" s="22">
        <f t="shared" si="147"/>
        <v>2.8763440860215055</v>
      </c>
      <c r="BE1038" s="21"/>
      <c r="BG1038" s="10"/>
      <c r="BH1038" s="21">
        <f t="shared" si="148"/>
        <v>0</v>
      </c>
      <c r="BI1038" s="22">
        <f t="shared" si="148"/>
        <v>2.14E-3</v>
      </c>
      <c r="BJ1038" s="21"/>
      <c r="BK1038" s="21">
        <v>0</v>
      </c>
      <c r="BL1038" s="22">
        <v>6.4200000000000004E-3</v>
      </c>
      <c r="BM1038" s="21"/>
      <c r="BN1038" s="21">
        <f t="shared" si="150"/>
        <v>0</v>
      </c>
      <c r="BO1038" s="22">
        <f t="shared" si="150"/>
        <v>2.5680000000000001E-2</v>
      </c>
      <c r="BP1038" s="21">
        <f t="shared" si="150"/>
        <v>0</v>
      </c>
    </row>
    <row r="1039" spans="1:68" ht="11.1" hidden="1" customHeight="1" outlineLevel="2" x14ac:dyDescent="0.2">
      <c r="A1039" s="10"/>
      <c r="B1039" s="18"/>
      <c r="C1039" s="18"/>
      <c r="D1039" s="18"/>
      <c r="E1039" s="23" t="s">
        <v>936</v>
      </c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  <c r="AN1039" s="24"/>
      <c r="AO1039" s="24"/>
      <c r="AP1039" s="24"/>
      <c r="AQ1039" s="208">
        <v>1.97</v>
      </c>
      <c r="AR1039" s="208">
        <v>1.9990000000000001</v>
      </c>
      <c r="AS1039" s="208">
        <v>1.4179999999999999</v>
      </c>
      <c r="AT1039" s="208">
        <v>4.4999999999999998E-2</v>
      </c>
      <c r="AU1039" s="24"/>
      <c r="AV1039" s="24"/>
      <c r="AW1039" s="24"/>
      <c r="AX1039" s="24"/>
      <c r="AY1039" s="24"/>
      <c r="AZ1039" s="24"/>
      <c r="BA1039" s="24"/>
      <c r="BB1039" s="21">
        <f t="shared" si="149"/>
        <v>1.9990000000000001</v>
      </c>
      <c r="BC1039" s="18"/>
      <c r="BD1039" s="22">
        <f t="shared" si="147"/>
        <v>2.6868279569892475</v>
      </c>
      <c r="BE1039" s="21"/>
      <c r="BG1039" s="10"/>
      <c r="BH1039" s="21">
        <f t="shared" si="148"/>
        <v>0</v>
      </c>
      <c r="BI1039" s="22">
        <f t="shared" si="148"/>
        <v>1.9989999999999999E-3</v>
      </c>
      <c r="BJ1039" s="21"/>
      <c r="BK1039" s="21">
        <v>0</v>
      </c>
      <c r="BL1039" s="22">
        <v>5.9969999999999997E-3</v>
      </c>
      <c r="BM1039" s="21"/>
      <c r="BN1039" s="21">
        <f t="shared" si="150"/>
        <v>0</v>
      </c>
      <c r="BO1039" s="22">
        <f t="shared" si="150"/>
        <v>2.3987999999999999E-2</v>
      </c>
      <c r="BP1039" s="21">
        <f t="shared" si="150"/>
        <v>0</v>
      </c>
    </row>
    <row r="1040" spans="1:68" ht="11.1" hidden="1" customHeight="1" outlineLevel="2" x14ac:dyDescent="0.2">
      <c r="A1040" s="10"/>
      <c r="B1040" s="18"/>
      <c r="C1040" s="18"/>
      <c r="D1040" s="18"/>
      <c r="E1040" s="23" t="s">
        <v>937</v>
      </c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08">
        <v>4.7990000000000004</v>
      </c>
      <c r="AR1040" s="208">
        <v>4.8049999999999997</v>
      </c>
      <c r="AS1040" s="208">
        <v>3.01</v>
      </c>
      <c r="AT1040" s="208">
        <v>2.2509999999999999</v>
      </c>
      <c r="AU1040" s="208">
        <v>1.2470000000000001</v>
      </c>
      <c r="AV1040" s="24"/>
      <c r="AW1040" s="24"/>
      <c r="AX1040" s="24"/>
      <c r="AY1040" s="208">
        <v>0.21299999999999999</v>
      </c>
      <c r="AZ1040" s="208">
        <v>1.429</v>
      </c>
      <c r="BA1040" s="208">
        <v>2.1680000000000001</v>
      </c>
      <c r="BB1040" s="21">
        <f t="shared" si="149"/>
        <v>4.8049999999999997</v>
      </c>
      <c r="BC1040" s="18"/>
      <c r="BD1040" s="22">
        <f t="shared" si="147"/>
        <v>6.458333333333333</v>
      </c>
      <c r="BE1040" s="21"/>
      <c r="BG1040" s="10"/>
      <c r="BH1040" s="21">
        <f t="shared" si="148"/>
        <v>0</v>
      </c>
      <c r="BI1040" s="22">
        <f t="shared" si="148"/>
        <v>4.8050000000000002E-3</v>
      </c>
      <c r="BJ1040" s="21"/>
      <c r="BK1040" s="21">
        <v>0</v>
      </c>
      <c r="BL1040" s="22">
        <v>1.4415000000000001E-2</v>
      </c>
      <c r="BM1040" s="21"/>
      <c r="BN1040" s="21">
        <f t="shared" si="150"/>
        <v>0</v>
      </c>
      <c r="BO1040" s="22">
        <f t="shared" si="150"/>
        <v>5.7660000000000003E-2</v>
      </c>
      <c r="BP1040" s="21">
        <f t="shared" si="150"/>
        <v>0</v>
      </c>
    </row>
    <row r="1041" spans="1:68" ht="11.1" hidden="1" customHeight="1" outlineLevel="1" collapsed="1" x14ac:dyDescent="0.2">
      <c r="A1041" s="10"/>
      <c r="B1041" s="18"/>
      <c r="C1041" s="18"/>
      <c r="D1041" s="18"/>
      <c r="E1041" s="19" t="s">
        <v>938</v>
      </c>
      <c r="F1041" s="209">
        <v>132.33699999999999</v>
      </c>
      <c r="G1041" s="209">
        <v>57.4</v>
      </c>
      <c r="H1041" s="209">
        <v>48.6</v>
      </c>
      <c r="I1041" s="240">
        <v>35.502000000000002</v>
      </c>
      <c r="J1041" s="240"/>
      <c r="K1041" s="209">
        <v>17.55</v>
      </c>
      <c r="L1041" s="20"/>
      <c r="M1041" s="20"/>
      <c r="N1041" s="20"/>
      <c r="O1041" s="209">
        <v>23.347999999999999</v>
      </c>
      <c r="P1041" s="209">
        <v>50.048000000000002</v>
      </c>
      <c r="Q1041" s="209">
        <v>74.828999999999994</v>
      </c>
      <c r="R1041" s="209">
        <v>99.384</v>
      </c>
      <c r="S1041" s="209">
        <v>97.537999999999997</v>
      </c>
      <c r="T1041" s="209">
        <v>89.95</v>
      </c>
      <c r="U1041" s="209">
        <v>56.688000000000002</v>
      </c>
      <c r="V1041" s="209">
        <v>44.024999999999999</v>
      </c>
      <c r="W1041" s="209">
        <v>27.300999999999998</v>
      </c>
      <c r="X1041" s="20"/>
      <c r="Y1041" s="20"/>
      <c r="Z1041" s="20"/>
      <c r="AA1041" s="20"/>
      <c r="AB1041" s="209">
        <v>50.991</v>
      </c>
      <c r="AC1041" s="209">
        <v>62.701999999999998</v>
      </c>
      <c r="AD1041" s="209">
        <v>73.992999999999995</v>
      </c>
      <c r="AE1041" s="209">
        <v>97.275999999999996</v>
      </c>
      <c r="AF1041" s="209">
        <v>73.626000000000005</v>
      </c>
      <c r="AG1041" s="209">
        <v>45.686</v>
      </c>
      <c r="AH1041" s="209">
        <v>30.681000000000001</v>
      </c>
      <c r="AI1041" s="209">
        <v>15.708</v>
      </c>
      <c r="AJ1041" s="20"/>
      <c r="AK1041" s="20"/>
      <c r="AL1041" s="20"/>
      <c r="AM1041" s="209">
        <v>18.402999999999999</v>
      </c>
      <c r="AN1041" s="209">
        <v>36.045000000000002</v>
      </c>
      <c r="AO1041" s="209">
        <v>67.706000000000003</v>
      </c>
      <c r="AP1041" s="209">
        <v>79.813000000000002</v>
      </c>
      <c r="AQ1041" s="209">
        <v>99.522999999999996</v>
      </c>
      <c r="AR1041" s="209">
        <v>67.706999999999994</v>
      </c>
      <c r="AS1041" s="209">
        <v>60.411999999999999</v>
      </c>
      <c r="AT1041" s="209">
        <v>29.760999999999999</v>
      </c>
      <c r="AU1041" s="209">
        <v>19.196999999999999</v>
      </c>
      <c r="AV1041" s="20"/>
      <c r="AW1041" s="20"/>
      <c r="AX1041" s="20"/>
      <c r="AY1041" s="209">
        <v>18.824999999999999</v>
      </c>
      <c r="AZ1041" s="209">
        <v>31.164000000000001</v>
      </c>
      <c r="BA1041" s="209">
        <v>62.185000000000002</v>
      </c>
      <c r="BB1041" s="21">
        <f t="shared" si="149"/>
        <v>132.33699999999999</v>
      </c>
      <c r="BC1041" s="18">
        <v>334</v>
      </c>
      <c r="BD1041" s="22">
        <f t="shared" si="147"/>
        <v>177.87231182795696</v>
      </c>
      <c r="BE1041" s="21">
        <f>BC1041-BD1041</f>
        <v>156.12768817204304</v>
      </c>
      <c r="BF1041" s="2">
        <v>334</v>
      </c>
      <c r="BG1041" s="10">
        <v>5</v>
      </c>
      <c r="BH1041" s="21">
        <f t="shared" si="148"/>
        <v>0.24849599999999999</v>
      </c>
      <c r="BI1041" s="22">
        <f t="shared" si="148"/>
        <v>0.13233699999999998</v>
      </c>
      <c r="BJ1041" s="21">
        <f>BH1041-BI1041</f>
        <v>0.11615900000000001</v>
      </c>
      <c r="BK1041" s="21">
        <v>0.74548799999999993</v>
      </c>
      <c r="BL1041" s="22">
        <v>0.39701099999999995</v>
      </c>
      <c r="BM1041" s="21">
        <v>0.34847699999999998</v>
      </c>
      <c r="BN1041" s="21">
        <f t="shared" si="150"/>
        <v>2.9819519999999997</v>
      </c>
      <c r="BO1041" s="22">
        <f t="shared" si="150"/>
        <v>1.5880439999999998</v>
      </c>
      <c r="BP1041" s="21">
        <f t="shared" si="150"/>
        <v>1.3939079999999999</v>
      </c>
    </row>
    <row r="1042" spans="1:68" ht="11.1" hidden="1" customHeight="1" outlineLevel="2" x14ac:dyDescent="0.2">
      <c r="A1042" s="10"/>
      <c r="B1042" s="18"/>
      <c r="C1042" s="18"/>
      <c r="D1042" s="18"/>
      <c r="E1042" s="23" t="s">
        <v>939</v>
      </c>
      <c r="F1042" s="208">
        <v>132.33699999999999</v>
      </c>
      <c r="G1042" s="208">
        <v>57.4</v>
      </c>
      <c r="H1042" s="208">
        <v>48.6</v>
      </c>
      <c r="I1042" s="239">
        <v>35.502000000000002</v>
      </c>
      <c r="J1042" s="239"/>
      <c r="K1042" s="208">
        <v>17.55</v>
      </c>
      <c r="L1042" s="24"/>
      <c r="M1042" s="24"/>
      <c r="N1042" s="24"/>
      <c r="O1042" s="208">
        <v>23.347999999999999</v>
      </c>
      <c r="P1042" s="208">
        <v>50.048000000000002</v>
      </c>
      <c r="Q1042" s="208">
        <v>74.828999999999994</v>
      </c>
      <c r="R1042" s="208">
        <v>99.384</v>
      </c>
      <c r="S1042" s="208">
        <v>97.537999999999997</v>
      </c>
      <c r="T1042" s="208">
        <v>89.95</v>
      </c>
      <c r="U1042" s="208">
        <v>56.688000000000002</v>
      </c>
      <c r="V1042" s="208">
        <v>44.024999999999999</v>
      </c>
      <c r="W1042" s="208">
        <v>27.300999999999998</v>
      </c>
      <c r="X1042" s="24"/>
      <c r="Y1042" s="24"/>
      <c r="Z1042" s="24"/>
      <c r="AA1042" s="24"/>
      <c r="AB1042" s="208">
        <v>50.991</v>
      </c>
      <c r="AC1042" s="208">
        <v>62.701999999999998</v>
      </c>
      <c r="AD1042" s="208">
        <v>73.992999999999995</v>
      </c>
      <c r="AE1042" s="208">
        <v>97.275999999999996</v>
      </c>
      <c r="AF1042" s="208">
        <v>73.626000000000005</v>
      </c>
      <c r="AG1042" s="208">
        <v>45.686</v>
      </c>
      <c r="AH1042" s="208">
        <v>30.681000000000001</v>
      </c>
      <c r="AI1042" s="208">
        <v>15.708</v>
      </c>
      <c r="AJ1042" s="24"/>
      <c r="AK1042" s="24"/>
      <c r="AL1042" s="24"/>
      <c r="AM1042" s="208">
        <v>18.402999999999999</v>
      </c>
      <c r="AN1042" s="208">
        <v>36.045000000000002</v>
      </c>
      <c r="AO1042" s="208">
        <v>67.706000000000003</v>
      </c>
      <c r="AP1042" s="208">
        <v>79.813000000000002</v>
      </c>
      <c r="AQ1042" s="208">
        <v>99.522999999999996</v>
      </c>
      <c r="AR1042" s="208">
        <v>67.706999999999994</v>
      </c>
      <c r="AS1042" s="208">
        <v>60.411999999999999</v>
      </c>
      <c r="AT1042" s="208">
        <v>29.760999999999999</v>
      </c>
      <c r="AU1042" s="208">
        <v>19.196999999999999</v>
      </c>
      <c r="AV1042" s="24"/>
      <c r="AW1042" s="24"/>
      <c r="AX1042" s="24"/>
      <c r="AY1042" s="208">
        <v>18.824999999999999</v>
      </c>
      <c r="AZ1042" s="208">
        <v>31.164000000000001</v>
      </c>
      <c r="BA1042" s="208">
        <v>62.185000000000002</v>
      </c>
      <c r="BB1042" s="21">
        <f t="shared" si="149"/>
        <v>132.33699999999999</v>
      </c>
      <c r="BC1042" s="18"/>
      <c r="BD1042" s="22">
        <f t="shared" si="147"/>
        <v>177.87231182795696</v>
      </c>
      <c r="BE1042" s="21"/>
      <c r="BG1042" s="10"/>
      <c r="BH1042" s="21">
        <f t="shared" si="148"/>
        <v>0</v>
      </c>
      <c r="BI1042" s="22">
        <f t="shared" si="148"/>
        <v>0.13233699999999998</v>
      </c>
      <c r="BJ1042" s="21"/>
      <c r="BK1042" s="21">
        <v>0</v>
      </c>
      <c r="BL1042" s="22">
        <v>0.39701099999999995</v>
      </c>
      <c r="BM1042" s="21"/>
      <c r="BN1042" s="21">
        <f t="shared" si="150"/>
        <v>0</v>
      </c>
      <c r="BO1042" s="22">
        <f t="shared" si="150"/>
        <v>1.5880439999999998</v>
      </c>
      <c r="BP1042" s="21">
        <f t="shared" si="150"/>
        <v>0</v>
      </c>
    </row>
    <row r="1043" spans="1:68" ht="11.1" hidden="1" customHeight="1" outlineLevel="1" collapsed="1" x14ac:dyDescent="0.2">
      <c r="A1043" s="10"/>
      <c r="B1043" s="18"/>
      <c r="C1043" s="18"/>
      <c r="D1043" s="18"/>
      <c r="E1043" s="19" t="s">
        <v>940</v>
      </c>
      <c r="F1043" s="20"/>
      <c r="G1043" s="20"/>
      <c r="H1043" s="209">
        <v>1.1859999999999999</v>
      </c>
      <c r="I1043" s="240">
        <v>1.615</v>
      </c>
      <c r="J1043" s="240"/>
      <c r="K1043" s="209">
        <v>0.113</v>
      </c>
      <c r="L1043" s="20"/>
      <c r="M1043" s="20"/>
      <c r="N1043" s="20"/>
      <c r="O1043" s="20"/>
      <c r="P1043" s="209">
        <v>1.929</v>
      </c>
      <c r="Q1043" s="209">
        <v>1.8160000000000001</v>
      </c>
      <c r="R1043" s="209">
        <v>1.415</v>
      </c>
      <c r="S1043" s="209">
        <v>1.9119999999999999</v>
      </c>
      <c r="T1043" s="209">
        <v>2.0470000000000002</v>
      </c>
      <c r="U1043" s="209">
        <v>1.927</v>
      </c>
      <c r="V1043" s="209">
        <v>1.1779999999999999</v>
      </c>
      <c r="W1043" s="209">
        <v>5.0999999999999997E-2</v>
      </c>
      <c r="X1043" s="20"/>
      <c r="Y1043" s="20"/>
      <c r="Z1043" s="20"/>
      <c r="AA1043" s="20"/>
      <c r="AB1043" s="209">
        <v>0.497</v>
      </c>
      <c r="AC1043" s="209">
        <v>1.56</v>
      </c>
      <c r="AD1043" s="209">
        <v>1.585</v>
      </c>
      <c r="AE1043" s="209">
        <v>2.3439999999999999</v>
      </c>
      <c r="AF1043" s="209">
        <v>1.5469999999999999</v>
      </c>
      <c r="AG1043" s="209">
        <v>1.2210000000000001</v>
      </c>
      <c r="AH1043" s="209">
        <v>0.94799999999999995</v>
      </c>
      <c r="AI1043" s="20"/>
      <c r="AJ1043" s="20"/>
      <c r="AK1043" s="20"/>
      <c r="AL1043" s="20"/>
      <c r="AM1043" s="20"/>
      <c r="AN1043" s="209">
        <v>2.8000000000000001E-2</v>
      </c>
      <c r="AO1043" s="209">
        <v>1.4530000000000001</v>
      </c>
      <c r="AP1043" s="209">
        <v>1.3080000000000001</v>
      </c>
      <c r="AQ1043" s="209">
        <v>2.25</v>
      </c>
      <c r="AR1043" s="209">
        <v>1.1839999999999999</v>
      </c>
      <c r="AS1043" s="209">
        <v>1.9279999999999999</v>
      </c>
      <c r="AT1043" s="209">
        <v>1.571</v>
      </c>
      <c r="AU1043" s="20"/>
      <c r="AV1043" s="209">
        <v>0.16200000000000001</v>
      </c>
      <c r="AW1043" s="20"/>
      <c r="AX1043" s="20"/>
      <c r="AY1043" s="20"/>
      <c r="AZ1043" s="209">
        <v>0.45</v>
      </c>
      <c r="BA1043" s="209">
        <v>2.0070000000000001</v>
      </c>
      <c r="BB1043" s="21">
        <f t="shared" si="149"/>
        <v>2.3439999999999999</v>
      </c>
      <c r="BC1043" s="61">
        <f>BD1043</f>
        <v>3.150537634408602</v>
      </c>
      <c r="BD1043" s="22">
        <f t="shared" si="147"/>
        <v>3.150537634408602</v>
      </c>
      <c r="BE1043" s="21">
        <f>BC1043-BD1043</f>
        <v>0</v>
      </c>
      <c r="BF1043" s="2">
        <v>2.5499999999999998</v>
      </c>
      <c r="BG1043" s="10">
        <v>6</v>
      </c>
      <c r="BH1043" s="21">
        <f t="shared" si="148"/>
        <v>2.3440000000000002E-3</v>
      </c>
      <c r="BI1043" s="22">
        <f t="shared" si="148"/>
        <v>2.3440000000000002E-3</v>
      </c>
      <c r="BJ1043" s="21">
        <f>BH1043-BI1043</f>
        <v>0</v>
      </c>
      <c r="BK1043" s="21">
        <v>7.0320000000000001E-3</v>
      </c>
      <c r="BL1043" s="22">
        <v>7.0320000000000001E-3</v>
      </c>
      <c r="BM1043" s="21">
        <v>0</v>
      </c>
      <c r="BN1043" s="21">
        <f t="shared" si="150"/>
        <v>2.8128E-2</v>
      </c>
      <c r="BO1043" s="22">
        <f t="shared" si="150"/>
        <v>2.8128E-2</v>
      </c>
      <c r="BP1043" s="21">
        <f t="shared" si="150"/>
        <v>0</v>
      </c>
    </row>
    <row r="1044" spans="1:68" ht="11.1" hidden="1" customHeight="1" outlineLevel="2" x14ac:dyDescent="0.2">
      <c r="A1044" s="10"/>
      <c r="B1044" s="18"/>
      <c r="C1044" s="18"/>
      <c r="D1044" s="18"/>
      <c r="E1044" s="23" t="s">
        <v>941</v>
      </c>
      <c r="F1044" s="24"/>
      <c r="G1044" s="24"/>
      <c r="H1044" s="208">
        <v>1.1859999999999999</v>
      </c>
      <c r="I1044" s="239">
        <v>1.615</v>
      </c>
      <c r="J1044" s="239"/>
      <c r="K1044" s="208">
        <v>0.113</v>
      </c>
      <c r="L1044" s="24"/>
      <c r="M1044" s="24"/>
      <c r="N1044" s="24"/>
      <c r="O1044" s="24"/>
      <c r="P1044" s="208">
        <v>1.929</v>
      </c>
      <c r="Q1044" s="208">
        <v>1.8160000000000001</v>
      </c>
      <c r="R1044" s="208">
        <v>1.415</v>
      </c>
      <c r="S1044" s="208">
        <v>1.9119999999999999</v>
      </c>
      <c r="T1044" s="208">
        <v>2.0470000000000002</v>
      </c>
      <c r="U1044" s="208">
        <v>1.927</v>
      </c>
      <c r="V1044" s="208">
        <v>1.1779999999999999</v>
      </c>
      <c r="W1044" s="208">
        <v>5.0999999999999997E-2</v>
      </c>
      <c r="X1044" s="24"/>
      <c r="Y1044" s="24"/>
      <c r="Z1044" s="24"/>
      <c r="AA1044" s="24"/>
      <c r="AB1044" s="208">
        <v>0.497</v>
      </c>
      <c r="AC1044" s="208">
        <v>1.56</v>
      </c>
      <c r="AD1044" s="208">
        <v>1.585</v>
      </c>
      <c r="AE1044" s="208">
        <v>2.3439999999999999</v>
      </c>
      <c r="AF1044" s="208">
        <v>1.5469999999999999</v>
      </c>
      <c r="AG1044" s="208">
        <v>1.2210000000000001</v>
      </c>
      <c r="AH1044" s="208">
        <v>0.94799999999999995</v>
      </c>
      <c r="AI1044" s="24"/>
      <c r="AJ1044" s="24"/>
      <c r="AK1044" s="24"/>
      <c r="AL1044" s="24"/>
      <c r="AM1044" s="24"/>
      <c r="AN1044" s="208">
        <v>2.8000000000000001E-2</v>
      </c>
      <c r="AO1044" s="208">
        <v>1.4530000000000001</v>
      </c>
      <c r="AP1044" s="208">
        <v>1.3080000000000001</v>
      </c>
      <c r="AQ1044" s="208">
        <v>2.25</v>
      </c>
      <c r="AR1044" s="208">
        <v>1.1839999999999999</v>
      </c>
      <c r="AS1044" s="208">
        <v>1.9279999999999999</v>
      </c>
      <c r="AT1044" s="208">
        <v>1.571</v>
      </c>
      <c r="AU1044" s="24"/>
      <c r="AV1044" s="208">
        <v>0.16200000000000001</v>
      </c>
      <c r="AW1044" s="24"/>
      <c r="AX1044" s="24"/>
      <c r="AY1044" s="24"/>
      <c r="AZ1044" s="208">
        <v>0.45</v>
      </c>
      <c r="BA1044" s="208">
        <v>2.0070000000000001</v>
      </c>
      <c r="BB1044" s="21">
        <f t="shared" si="149"/>
        <v>2.3439999999999999</v>
      </c>
      <c r="BC1044" s="18"/>
      <c r="BD1044" s="22">
        <f t="shared" si="147"/>
        <v>3.150537634408602</v>
      </c>
      <c r="BE1044" s="21"/>
      <c r="BG1044" s="10"/>
      <c r="BH1044" s="21">
        <f t="shared" si="148"/>
        <v>0</v>
      </c>
      <c r="BI1044" s="22">
        <f t="shared" si="148"/>
        <v>2.3440000000000002E-3</v>
      </c>
      <c r="BJ1044" s="21"/>
      <c r="BK1044" s="21">
        <v>0</v>
      </c>
      <c r="BL1044" s="22">
        <v>7.0320000000000001E-3</v>
      </c>
      <c r="BM1044" s="21"/>
      <c r="BN1044" s="21">
        <f t="shared" si="150"/>
        <v>0</v>
      </c>
      <c r="BO1044" s="22">
        <f t="shared" si="150"/>
        <v>2.8128E-2</v>
      </c>
      <c r="BP1044" s="21">
        <f t="shared" si="150"/>
        <v>0</v>
      </c>
    </row>
    <row r="1045" spans="1:68" ht="11.1" hidden="1" customHeight="1" outlineLevel="1" collapsed="1" x14ac:dyDescent="0.2">
      <c r="A1045" s="10"/>
      <c r="B1045" s="18"/>
      <c r="C1045" s="18"/>
      <c r="D1045" s="18"/>
      <c r="E1045" s="19" t="s">
        <v>942</v>
      </c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9">
        <v>0.14899999999999999</v>
      </c>
      <c r="AU1045" s="209">
        <v>0.28699999999999998</v>
      </c>
      <c r="AV1045" s="209">
        <v>0.35899999999999999</v>
      </c>
      <c r="AW1045" s="209">
        <v>7.0000000000000001E-3</v>
      </c>
      <c r="AX1045" s="209">
        <v>4.4999999999999998E-2</v>
      </c>
      <c r="AY1045" s="209">
        <v>0.10100000000000001</v>
      </c>
      <c r="AZ1045" s="209">
        <v>0.22900000000000001</v>
      </c>
      <c r="BA1045" s="209">
        <v>0.25900000000000001</v>
      </c>
      <c r="BB1045" s="21">
        <f t="shared" si="149"/>
        <v>0.35899999999999999</v>
      </c>
      <c r="BC1045" s="61">
        <f>BD1045</f>
        <v>0.48252688172043007</v>
      </c>
      <c r="BD1045" s="22">
        <f t="shared" ref="BD1045:BD1108" si="151">(BB1045/31/24)*1000</f>
        <v>0.48252688172043007</v>
      </c>
      <c r="BE1045" s="21">
        <f>BC1045-BD1045</f>
        <v>0</v>
      </c>
      <c r="BG1045" s="10"/>
      <c r="BH1045" s="21">
        <f t="shared" si="148"/>
        <v>3.59E-4</v>
      </c>
      <c r="BI1045" s="22">
        <f t="shared" si="148"/>
        <v>3.59E-4</v>
      </c>
      <c r="BJ1045" s="21">
        <f>BH1045-BI1045</f>
        <v>0</v>
      </c>
      <c r="BK1045" s="21">
        <v>1.077E-3</v>
      </c>
      <c r="BL1045" s="22">
        <v>1.077E-3</v>
      </c>
      <c r="BM1045" s="21">
        <v>0</v>
      </c>
      <c r="BN1045" s="21">
        <f t="shared" si="150"/>
        <v>4.3080000000000002E-3</v>
      </c>
      <c r="BO1045" s="22">
        <f t="shared" si="150"/>
        <v>4.3080000000000002E-3</v>
      </c>
      <c r="BP1045" s="21">
        <f t="shared" si="150"/>
        <v>0</v>
      </c>
    </row>
    <row r="1046" spans="1:68" ht="11.1" hidden="1" customHeight="1" outlineLevel="2" x14ac:dyDescent="0.2">
      <c r="A1046" s="10"/>
      <c r="B1046" s="18"/>
      <c r="C1046" s="18"/>
      <c r="D1046" s="18"/>
      <c r="E1046" s="23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  <c r="AQ1046" s="24"/>
      <c r="AR1046" s="24"/>
      <c r="AS1046" s="24"/>
      <c r="AT1046" s="208">
        <v>0.14899999999999999</v>
      </c>
      <c r="AU1046" s="208">
        <v>0.28699999999999998</v>
      </c>
      <c r="AV1046" s="208">
        <v>0.35899999999999999</v>
      </c>
      <c r="AW1046" s="208">
        <v>7.0000000000000001E-3</v>
      </c>
      <c r="AX1046" s="208">
        <v>4.4999999999999998E-2</v>
      </c>
      <c r="AY1046" s="208">
        <v>0.10100000000000001</v>
      </c>
      <c r="AZ1046" s="208">
        <v>0.22900000000000001</v>
      </c>
      <c r="BA1046" s="208">
        <v>0.25900000000000001</v>
      </c>
      <c r="BB1046" s="21">
        <f t="shared" si="149"/>
        <v>0.35899999999999999</v>
      </c>
      <c r="BC1046" s="18"/>
      <c r="BD1046" s="22">
        <f t="shared" si="151"/>
        <v>0.48252688172043007</v>
      </c>
      <c r="BE1046" s="21"/>
      <c r="BG1046" s="10"/>
      <c r="BH1046" s="21">
        <f t="shared" si="148"/>
        <v>0</v>
      </c>
      <c r="BI1046" s="22">
        <f t="shared" si="148"/>
        <v>3.59E-4</v>
      </c>
      <c r="BJ1046" s="21"/>
      <c r="BK1046" s="21">
        <v>0</v>
      </c>
      <c r="BL1046" s="22">
        <v>1.077E-3</v>
      </c>
      <c r="BM1046" s="21"/>
      <c r="BN1046" s="21">
        <f t="shared" si="150"/>
        <v>0</v>
      </c>
      <c r="BO1046" s="22">
        <f t="shared" si="150"/>
        <v>4.3080000000000002E-3</v>
      </c>
      <c r="BP1046" s="21">
        <f t="shared" si="150"/>
        <v>0</v>
      </c>
    </row>
    <row r="1047" spans="1:68" ht="11.1" hidden="1" customHeight="1" outlineLevel="1" collapsed="1" x14ac:dyDescent="0.2">
      <c r="A1047" s="10"/>
      <c r="B1047" s="18"/>
      <c r="C1047" s="18"/>
      <c r="D1047" s="18"/>
      <c r="E1047" s="19" t="s">
        <v>943</v>
      </c>
      <c r="F1047" s="209">
        <v>11.874000000000001</v>
      </c>
      <c r="G1047" s="209">
        <v>12.58</v>
      </c>
      <c r="H1047" s="209">
        <v>9.9779999999999998</v>
      </c>
      <c r="I1047" s="20"/>
      <c r="J1047" s="20"/>
      <c r="K1047" s="209">
        <v>11.978999999999999</v>
      </c>
      <c r="L1047" s="209">
        <v>0.27</v>
      </c>
      <c r="M1047" s="20"/>
      <c r="N1047" s="20"/>
      <c r="O1047" s="209">
        <v>0.82799999999999996</v>
      </c>
      <c r="P1047" s="209">
        <v>2.8740000000000001</v>
      </c>
      <c r="Q1047" s="209">
        <v>10.895</v>
      </c>
      <c r="R1047" s="209">
        <v>11.904999999999999</v>
      </c>
      <c r="S1047" s="209">
        <v>13.12</v>
      </c>
      <c r="T1047" s="209">
        <v>15.29</v>
      </c>
      <c r="U1047" s="209">
        <v>10.75</v>
      </c>
      <c r="V1047" s="209">
        <v>8.2200000000000006</v>
      </c>
      <c r="W1047" s="209">
        <v>3.169</v>
      </c>
      <c r="X1047" s="209">
        <v>0.51100000000000001</v>
      </c>
      <c r="Y1047" s="20"/>
      <c r="Z1047" s="20"/>
      <c r="AA1047" s="209">
        <v>0.34899999999999998</v>
      </c>
      <c r="AB1047" s="209">
        <v>4.0190000000000001</v>
      </c>
      <c r="AC1047" s="209">
        <v>10.093999999999999</v>
      </c>
      <c r="AD1047" s="209">
        <v>11.352</v>
      </c>
      <c r="AE1047" s="209">
        <v>11.868</v>
      </c>
      <c r="AF1047" s="209">
        <v>11.519</v>
      </c>
      <c r="AG1047" s="209">
        <v>11.09</v>
      </c>
      <c r="AH1047" s="209">
        <v>5.7480000000000002</v>
      </c>
      <c r="AI1047" s="209">
        <v>2.7559999999999998</v>
      </c>
      <c r="AJ1047" s="20"/>
      <c r="AK1047" s="20"/>
      <c r="AL1047" s="20"/>
      <c r="AM1047" s="209">
        <v>1.0940000000000001</v>
      </c>
      <c r="AN1047" s="209">
        <v>4.7789999999999999</v>
      </c>
      <c r="AO1047" s="209">
        <v>9.35</v>
      </c>
      <c r="AP1047" s="209">
        <v>11.099</v>
      </c>
      <c r="AQ1047" s="209">
        <v>12.151999999999999</v>
      </c>
      <c r="AR1047" s="209">
        <v>13.686</v>
      </c>
      <c r="AS1047" s="209">
        <v>10.574</v>
      </c>
      <c r="AT1047" s="209">
        <v>8.3879999999999999</v>
      </c>
      <c r="AU1047" s="209">
        <v>1.5289999999999999</v>
      </c>
      <c r="AV1047" s="209">
        <v>1.4</v>
      </c>
      <c r="AW1047" s="20"/>
      <c r="AX1047" s="20"/>
      <c r="AY1047" s="209">
        <v>2.0049999999999999</v>
      </c>
      <c r="AZ1047" s="209">
        <v>4.6859999999999999</v>
      </c>
      <c r="BA1047" s="209">
        <v>8.0250000000000004</v>
      </c>
      <c r="BB1047" s="21">
        <f>BB1048+BB1049+BB1050+BB1051</f>
        <v>40.138999999999996</v>
      </c>
      <c r="BC1047" s="18">
        <v>24.3</v>
      </c>
      <c r="BD1047" s="22">
        <f t="shared" si="151"/>
        <v>53.950268817204297</v>
      </c>
      <c r="BE1047" s="21">
        <f>BC1047-BD1047</f>
        <v>-29.650268817204296</v>
      </c>
      <c r="BF1047" s="2">
        <v>24.3</v>
      </c>
      <c r="BG1047" s="10">
        <v>6</v>
      </c>
      <c r="BH1047" s="21">
        <f t="shared" si="148"/>
        <v>1.80792E-2</v>
      </c>
      <c r="BI1047" s="22">
        <v>1.7999999999999999E-2</v>
      </c>
      <c r="BJ1047" s="21">
        <f>BH1047-BI1047</f>
        <v>7.9200000000001491E-5</v>
      </c>
      <c r="BK1047" s="21">
        <v>5.4237599999999997E-2</v>
      </c>
      <c r="BL1047" s="22">
        <v>4.6334999999999994E-2</v>
      </c>
      <c r="BM1047" s="21">
        <v>7.9026000000000027E-3</v>
      </c>
      <c r="BN1047" s="21">
        <f t="shared" si="150"/>
        <v>0.21695039999999999</v>
      </c>
      <c r="BO1047" s="22">
        <f t="shared" si="150"/>
        <v>0.18533999999999998</v>
      </c>
      <c r="BP1047" s="21">
        <f t="shared" si="150"/>
        <v>3.1610400000000011E-2</v>
      </c>
    </row>
    <row r="1048" spans="1:68" ht="11.1" hidden="1" customHeight="1" outlineLevel="2" x14ac:dyDescent="0.2">
      <c r="A1048" s="10"/>
      <c r="B1048" s="18"/>
      <c r="C1048" s="18"/>
      <c r="D1048" s="18"/>
      <c r="E1048" s="23" t="s">
        <v>944</v>
      </c>
      <c r="F1048" s="208">
        <v>5.07</v>
      </c>
      <c r="G1048" s="208">
        <v>5.3780000000000001</v>
      </c>
      <c r="H1048" s="208">
        <v>3.613</v>
      </c>
      <c r="I1048" s="24"/>
      <c r="J1048" s="24"/>
      <c r="K1048" s="208">
        <v>5.08</v>
      </c>
      <c r="L1048" s="208">
        <v>0.27</v>
      </c>
      <c r="M1048" s="24"/>
      <c r="N1048" s="24"/>
      <c r="O1048" s="208">
        <v>0.82799999999999996</v>
      </c>
      <c r="P1048" s="208">
        <v>1.6160000000000001</v>
      </c>
      <c r="Q1048" s="208">
        <v>4.8019999999999996</v>
      </c>
      <c r="R1048" s="208">
        <v>5.6029999999999998</v>
      </c>
      <c r="S1048" s="208">
        <v>5.617</v>
      </c>
      <c r="T1048" s="208">
        <v>6.45</v>
      </c>
      <c r="U1048" s="208">
        <v>4.782</v>
      </c>
      <c r="V1048" s="208">
        <v>3.5179999999999998</v>
      </c>
      <c r="W1048" s="208">
        <v>2.17</v>
      </c>
      <c r="X1048" s="208">
        <v>0.496</v>
      </c>
      <c r="Y1048" s="24"/>
      <c r="Z1048" s="24"/>
      <c r="AA1048" s="208">
        <v>0.34899999999999998</v>
      </c>
      <c r="AB1048" s="208">
        <v>2.452</v>
      </c>
      <c r="AC1048" s="208">
        <v>3.99</v>
      </c>
      <c r="AD1048" s="208">
        <v>4.9020000000000001</v>
      </c>
      <c r="AE1048" s="208">
        <v>5.21</v>
      </c>
      <c r="AF1048" s="208">
        <v>5.0999999999999996</v>
      </c>
      <c r="AG1048" s="208">
        <v>5.1360000000000001</v>
      </c>
      <c r="AH1048" s="208">
        <v>2.3250000000000002</v>
      </c>
      <c r="AI1048" s="208">
        <v>2.246</v>
      </c>
      <c r="AJ1048" s="24"/>
      <c r="AK1048" s="24"/>
      <c r="AL1048" s="24"/>
      <c r="AM1048" s="208">
        <v>0.86599999999999999</v>
      </c>
      <c r="AN1048" s="208">
        <v>2.4620000000000002</v>
      </c>
      <c r="AO1048" s="208">
        <v>4.3499999999999996</v>
      </c>
      <c r="AP1048" s="208">
        <v>4.5199999999999996</v>
      </c>
      <c r="AQ1048" s="208">
        <v>5.0670000000000002</v>
      </c>
      <c r="AR1048" s="208">
        <v>6.6050000000000004</v>
      </c>
      <c r="AS1048" s="208">
        <v>3.6360000000000001</v>
      </c>
      <c r="AT1048" s="208">
        <v>3.355</v>
      </c>
      <c r="AU1048" s="208">
        <v>1.5289999999999999</v>
      </c>
      <c r="AV1048" s="24"/>
      <c r="AW1048" s="24"/>
      <c r="AX1048" s="24"/>
      <c r="AY1048" s="208">
        <v>1.6080000000000001</v>
      </c>
      <c r="AZ1048" s="208">
        <v>2.9350000000000001</v>
      </c>
      <c r="BA1048" s="208">
        <v>4.2030000000000003</v>
      </c>
      <c r="BB1048" s="21">
        <f t="shared" si="149"/>
        <v>6.6050000000000004</v>
      </c>
      <c r="BC1048" s="18"/>
      <c r="BD1048" s="22">
        <f t="shared" si="151"/>
        <v>8.8776881720430119</v>
      </c>
      <c r="BE1048" s="21"/>
      <c r="BG1048" s="10"/>
      <c r="BH1048" s="21">
        <f t="shared" si="148"/>
        <v>0</v>
      </c>
      <c r="BI1048" s="22">
        <f t="shared" si="148"/>
        <v>6.6050000000000006E-3</v>
      </c>
      <c r="BJ1048" s="21"/>
      <c r="BK1048" s="21">
        <v>0</v>
      </c>
      <c r="BL1048" s="22">
        <v>1.9815000000000003E-2</v>
      </c>
      <c r="BM1048" s="21"/>
      <c r="BN1048" s="21">
        <f t="shared" si="150"/>
        <v>0</v>
      </c>
      <c r="BO1048" s="22">
        <f t="shared" si="150"/>
        <v>7.9260000000000011E-2</v>
      </c>
      <c r="BP1048" s="21">
        <f t="shared" si="150"/>
        <v>0</v>
      </c>
    </row>
    <row r="1049" spans="1:68" ht="11.1" hidden="1" customHeight="1" outlineLevel="2" x14ac:dyDescent="0.2">
      <c r="A1049" s="10"/>
      <c r="B1049" s="18"/>
      <c r="C1049" s="18"/>
      <c r="D1049" s="18"/>
      <c r="E1049" s="23" t="s">
        <v>945</v>
      </c>
      <c r="F1049" s="208">
        <v>2.077</v>
      </c>
      <c r="G1049" s="208">
        <v>2.3940000000000001</v>
      </c>
      <c r="H1049" s="208">
        <v>1.996</v>
      </c>
      <c r="I1049" s="24"/>
      <c r="J1049" s="24"/>
      <c r="K1049" s="208">
        <v>2.2530000000000001</v>
      </c>
      <c r="L1049" s="24"/>
      <c r="M1049" s="24"/>
      <c r="N1049" s="24"/>
      <c r="O1049" s="24"/>
      <c r="P1049" s="208">
        <v>0.45400000000000001</v>
      </c>
      <c r="Q1049" s="208">
        <v>1.794</v>
      </c>
      <c r="R1049" s="208">
        <v>1.6890000000000001</v>
      </c>
      <c r="S1049" s="208">
        <v>2.0699999999999998</v>
      </c>
      <c r="T1049" s="208">
        <v>2.6</v>
      </c>
      <c r="U1049" s="208">
        <v>1.635</v>
      </c>
      <c r="V1049" s="208">
        <v>1.5609999999999999</v>
      </c>
      <c r="W1049" s="208">
        <v>0.33500000000000002</v>
      </c>
      <c r="X1049" s="208">
        <v>1.4999999999999999E-2</v>
      </c>
      <c r="Y1049" s="24"/>
      <c r="Z1049" s="24"/>
      <c r="AA1049" s="24"/>
      <c r="AB1049" s="208">
        <v>0.56899999999999995</v>
      </c>
      <c r="AC1049" s="208">
        <v>1.5209999999999999</v>
      </c>
      <c r="AD1049" s="208">
        <v>1.9950000000000001</v>
      </c>
      <c r="AE1049" s="208">
        <v>2.0030000000000001</v>
      </c>
      <c r="AF1049" s="208">
        <v>1.9319999999999999</v>
      </c>
      <c r="AG1049" s="208">
        <v>1.5409999999999999</v>
      </c>
      <c r="AH1049" s="208">
        <v>0.85599999999999998</v>
      </c>
      <c r="AI1049" s="208">
        <v>0.51</v>
      </c>
      <c r="AJ1049" s="24"/>
      <c r="AK1049" s="24"/>
      <c r="AL1049" s="24"/>
      <c r="AM1049" s="208">
        <v>6.3E-2</v>
      </c>
      <c r="AN1049" s="208">
        <v>0.749</v>
      </c>
      <c r="AO1049" s="208">
        <v>1.3069999999999999</v>
      </c>
      <c r="AP1049" s="208">
        <v>1.931</v>
      </c>
      <c r="AQ1049" s="208">
        <v>2.0539999999999998</v>
      </c>
      <c r="AR1049" s="208">
        <v>2.0190000000000001</v>
      </c>
      <c r="AS1049" s="208">
        <v>1.8320000000000001</v>
      </c>
      <c r="AT1049" s="208">
        <v>0.93700000000000006</v>
      </c>
      <c r="AU1049" s="24"/>
      <c r="AV1049" s="208">
        <v>0.66700000000000004</v>
      </c>
      <c r="AW1049" s="24"/>
      <c r="AX1049" s="24"/>
      <c r="AY1049" s="208">
        <v>0.186</v>
      </c>
      <c r="AZ1049" s="208">
        <v>0.45400000000000001</v>
      </c>
      <c r="BA1049" s="208">
        <v>0.86499999999999999</v>
      </c>
      <c r="BB1049" s="21">
        <f t="shared" si="149"/>
        <v>2.6</v>
      </c>
      <c r="BC1049" s="18"/>
      <c r="BD1049" s="22">
        <f t="shared" si="151"/>
        <v>3.4946236559139785</v>
      </c>
      <c r="BE1049" s="21"/>
      <c r="BG1049" s="10"/>
      <c r="BH1049" s="21">
        <f t="shared" si="148"/>
        <v>0</v>
      </c>
      <c r="BI1049" s="22">
        <f t="shared" si="148"/>
        <v>2.5999999999999999E-3</v>
      </c>
      <c r="BJ1049" s="21"/>
      <c r="BK1049" s="21">
        <v>0</v>
      </c>
      <c r="BL1049" s="22">
        <v>7.7999999999999996E-3</v>
      </c>
      <c r="BM1049" s="21"/>
      <c r="BN1049" s="21">
        <f t="shared" si="150"/>
        <v>0</v>
      </c>
      <c r="BO1049" s="22">
        <f t="shared" si="150"/>
        <v>3.1199999999999999E-2</v>
      </c>
      <c r="BP1049" s="21">
        <f t="shared" si="150"/>
        <v>0</v>
      </c>
    </row>
    <row r="1050" spans="1:68" ht="11.1" hidden="1" customHeight="1" outlineLevel="2" x14ac:dyDescent="0.2">
      <c r="A1050" s="10"/>
      <c r="B1050" s="18"/>
      <c r="C1050" s="18"/>
      <c r="D1050" s="18"/>
      <c r="E1050" s="23" t="s">
        <v>946</v>
      </c>
      <c r="F1050" s="208">
        <v>4.7270000000000003</v>
      </c>
      <c r="G1050" s="208">
        <v>4.8079999999999998</v>
      </c>
      <c r="H1050" s="208">
        <v>4.3689999999999998</v>
      </c>
      <c r="I1050" s="24"/>
      <c r="J1050" s="24"/>
      <c r="K1050" s="208">
        <v>4.6459999999999999</v>
      </c>
      <c r="L1050" s="24"/>
      <c r="M1050" s="24"/>
      <c r="N1050" s="24"/>
      <c r="O1050" s="24"/>
      <c r="P1050" s="208">
        <v>0.80400000000000005</v>
      </c>
      <c r="Q1050" s="208">
        <v>4.2990000000000004</v>
      </c>
      <c r="R1050" s="208">
        <v>4.6130000000000004</v>
      </c>
      <c r="S1050" s="208">
        <v>5.4329999999999998</v>
      </c>
      <c r="T1050" s="208">
        <v>6.24</v>
      </c>
      <c r="U1050" s="208">
        <v>4.3330000000000002</v>
      </c>
      <c r="V1050" s="208">
        <v>3.141</v>
      </c>
      <c r="W1050" s="208">
        <v>0.66400000000000003</v>
      </c>
      <c r="X1050" s="24"/>
      <c r="Y1050" s="24"/>
      <c r="Z1050" s="24"/>
      <c r="AA1050" s="24"/>
      <c r="AB1050" s="208">
        <v>0.998</v>
      </c>
      <c r="AC1050" s="208">
        <v>4.5830000000000002</v>
      </c>
      <c r="AD1050" s="208">
        <v>4.4550000000000001</v>
      </c>
      <c r="AE1050" s="208">
        <v>4.6550000000000002</v>
      </c>
      <c r="AF1050" s="208">
        <v>4.4870000000000001</v>
      </c>
      <c r="AG1050" s="208">
        <v>4.4130000000000003</v>
      </c>
      <c r="AH1050" s="208">
        <v>2.5670000000000002</v>
      </c>
      <c r="AI1050" s="24"/>
      <c r="AJ1050" s="24"/>
      <c r="AK1050" s="24"/>
      <c r="AL1050" s="24"/>
      <c r="AM1050" s="208">
        <v>0.16500000000000001</v>
      </c>
      <c r="AN1050" s="208">
        <v>1.5680000000000001</v>
      </c>
      <c r="AO1050" s="208">
        <v>3.6930000000000001</v>
      </c>
      <c r="AP1050" s="208">
        <v>4.6479999999999997</v>
      </c>
      <c r="AQ1050" s="208">
        <v>5.0309999999999997</v>
      </c>
      <c r="AR1050" s="208">
        <v>5.0620000000000003</v>
      </c>
      <c r="AS1050" s="208">
        <v>5.1059999999999999</v>
      </c>
      <c r="AT1050" s="208">
        <v>4.0960000000000001</v>
      </c>
      <c r="AU1050" s="24"/>
      <c r="AV1050" s="208">
        <v>0.73299999999999998</v>
      </c>
      <c r="AW1050" s="24"/>
      <c r="AX1050" s="24"/>
      <c r="AY1050" s="208">
        <v>0.21099999999999999</v>
      </c>
      <c r="AZ1050" s="208">
        <v>1.2969999999999999</v>
      </c>
      <c r="BA1050" s="208">
        <v>2.9569999999999999</v>
      </c>
      <c r="BB1050" s="21">
        <f t="shared" si="149"/>
        <v>6.24</v>
      </c>
      <c r="BC1050" s="18"/>
      <c r="BD1050" s="22">
        <f t="shared" si="151"/>
        <v>8.387096774193548</v>
      </c>
      <c r="BE1050" s="21"/>
      <c r="BG1050" s="10"/>
      <c r="BH1050" s="21">
        <f t="shared" ref="BH1050:BI1113" si="152">(BC1050*24*31/1000000)</f>
        <v>0</v>
      </c>
      <c r="BI1050" s="22">
        <f t="shared" si="152"/>
        <v>6.2399999999999999E-3</v>
      </c>
      <c r="BJ1050" s="21"/>
      <c r="BK1050" s="21">
        <v>0</v>
      </c>
      <c r="BL1050" s="22">
        <v>1.8720000000000001E-2</v>
      </c>
      <c r="BM1050" s="21"/>
      <c r="BN1050" s="21">
        <f t="shared" si="150"/>
        <v>0</v>
      </c>
      <c r="BO1050" s="22">
        <f t="shared" si="150"/>
        <v>7.4880000000000002E-2</v>
      </c>
      <c r="BP1050" s="21">
        <f t="shared" si="150"/>
        <v>0</v>
      </c>
    </row>
    <row r="1051" spans="1:68" ht="11.1" hidden="1" customHeight="1" outlineLevel="2" x14ac:dyDescent="0.2">
      <c r="A1051" s="10"/>
      <c r="B1051" s="18"/>
      <c r="C1051" s="18"/>
      <c r="D1051" s="18"/>
      <c r="E1051" s="23" t="s">
        <v>947</v>
      </c>
      <c r="F1051" s="208">
        <v>24.693999999999999</v>
      </c>
      <c r="G1051" s="208">
        <v>13.5</v>
      </c>
      <c r="H1051" s="208">
        <v>9.8620000000000001</v>
      </c>
      <c r="I1051" s="239">
        <v>6.048</v>
      </c>
      <c r="J1051" s="239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4"/>
      <c r="BB1051" s="21">
        <f t="shared" si="149"/>
        <v>24.693999999999999</v>
      </c>
      <c r="BC1051" s="18"/>
      <c r="BD1051" s="22">
        <f t="shared" si="151"/>
        <v>33.19086021505376</v>
      </c>
      <c r="BE1051" s="21"/>
      <c r="BG1051" s="10"/>
      <c r="BH1051" s="21">
        <f t="shared" si="152"/>
        <v>0</v>
      </c>
      <c r="BI1051" s="22">
        <f t="shared" si="152"/>
        <v>2.4693999999999997E-2</v>
      </c>
      <c r="BJ1051" s="21"/>
      <c r="BK1051" s="21">
        <v>0</v>
      </c>
      <c r="BL1051" s="22">
        <v>7.4081999999999995E-2</v>
      </c>
      <c r="BM1051" s="21"/>
      <c r="BN1051" s="21">
        <f t="shared" si="150"/>
        <v>0</v>
      </c>
      <c r="BO1051" s="22">
        <f t="shared" si="150"/>
        <v>0.29632799999999998</v>
      </c>
      <c r="BP1051" s="21">
        <f t="shared" si="150"/>
        <v>0</v>
      </c>
    </row>
    <row r="1052" spans="1:68" ht="11.1" hidden="1" customHeight="1" outlineLevel="1" collapsed="1" x14ac:dyDescent="0.2">
      <c r="A1052" s="10"/>
      <c r="B1052" s="18"/>
      <c r="C1052" s="18"/>
      <c r="D1052" s="18"/>
      <c r="E1052" s="19" t="s">
        <v>948</v>
      </c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9">
        <v>1.429</v>
      </c>
      <c r="BB1052" s="21">
        <f t="shared" si="149"/>
        <v>1.429</v>
      </c>
      <c r="BC1052" s="18">
        <v>6.44</v>
      </c>
      <c r="BD1052" s="22">
        <f t="shared" si="151"/>
        <v>1.9206989247311828</v>
      </c>
      <c r="BE1052" s="21">
        <f>BC1052-BD1052</f>
        <v>4.5193010752688174</v>
      </c>
      <c r="BF1052" s="2">
        <v>6.44</v>
      </c>
      <c r="BG1052" s="10">
        <v>6</v>
      </c>
      <c r="BH1052" s="21">
        <f t="shared" si="152"/>
        <v>4.7913599999999997E-3</v>
      </c>
      <c r="BI1052" s="22">
        <f t="shared" si="152"/>
        <v>1.4289999999999999E-3</v>
      </c>
      <c r="BJ1052" s="21">
        <f>BH1052-BI1052</f>
        <v>3.36236E-3</v>
      </c>
      <c r="BK1052" s="21">
        <v>1.4374079999999999E-2</v>
      </c>
      <c r="BL1052" s="22">
        <v>4.287E-3</v>
      </c>
      <c r="BM1052" s="21">
        <v>1.0087079999999998E-2</v>
      </c>
      <c r="BN1052" s="21">
        <f t="shared" si="150"/>
        <v>5.7496319999999997E-2</v>
      </c>
      <c r="BO1052" s="22">
        <f t="shared" si="150"/>
        <v>1.7148E-2</v>
      </c>
      <c r="BP1052" s="21">
        <f t="shared" si="150"/>
        <v>4.0348319999999993E-2</v>
      </c>
    </row>
    <row r="1053" spans="1:68" ht="11.1" hidden="1" customHeight="1" outlineLevel="2" x14ac:dyDescent="0.2">
      <c r="A1053" s="10"/>
      <c r="B1053" s="18"/>
      <c r="C1053" s="18"/>
      <c r="D1053" s="18"/>
      <c r="E1053" s="23" t="s">
        <v>949</v>
      </c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  <c r="AN1053" s="24"/>
      <c r="AO1053" s="24"/>
      <c r="AP1053" s="24"/>
      <c r="AQ1053" s="24"/>
      <c r="AR1053" s="24"/>
      <c r="AS1053" s="24"/>
      <c r="AT1053" s="24"/>
      <c r="AU1053" s="24"/>
      <c r="AV1053" s="24"/>
      <c r="AW1053" s="24"/>
      <c r="AX1053" s="24"/>
      <c r="AY1053" s="24"/>
      <c r="AZ1053" s="24"/>
      <c r="BA1053" s="208">
        <v>1.429</v>
      </c>
      <c r="BB1053" s="21">
        <f t="shared" si="149"/>
        <v>1.429</v>
      </c>
      <c r="BC1053" s="18"/>
      <c r="BD1053" s="22">
        <f t="shared" si="151"/>
        <v>1.9206989247311828</v>
      </c>
      <c r="BE1053" s="21"/>
      <c r="BF1053" s="2">
        <v>6.44</v>
      </c>
      <c r="BG1053" s="10"/>
      <c r="BH1053" s="21">
        <f t="shared" si="152"/>
        <v>0</v>
      </c>
      <c r="BI1053" s="22">
        <f t="shared" si="152"/>
        <v>1.4289999999999999E-3</v>
      </c>
      <c r="BJ1053" s="21"/>
      <c r="BK1053" s="21">
        <v>0</v>
      </c>
      <c r="BL1053" s="22">
        <v>4.287E-3</v>
      </c>
      <c r="BM1053" s="21"/>
      <c r="BN1053" s="21">
        <f t="shared" si="150"/>
        <v>0</v>
      </c>
      <c r="BO1053" s="22">
        <f t="shared" si="150"/>
        <v>1.7148E-2</v>
      </c>
      <c r="BP1053" s="21">
        <f t="shared" si="150"/>
        <v>0</v>
      </c>
    </row>
    <row r="1054" spans="1:68" ht="11.1" hidden="1" customHeight="1" outlineLevel="1" collapsed="1" x14ac:dyDescent="0.2">
      <c r="A1054" s="10"/>
      <c r="B1054" s="18"/>
      <c r="C1054" s="18"/>
      <c r="D1054" s="18"/>
      <c r="E1054" s="19" t="s">
        <v>950</v>
      </c>
      <c r="F1054" s="209">
        <v>11.872</v>
      </c>
      <c r="G1054" s="209">
        <v>11.05</v>
      </c>
      <c r="H1054" s="209">
        <v>6.6029999999999998</v>
      </c>
      <c r="I1054" s="240">
        <v>6.234</v>
      </c>
      <c r="J1054" s="240"/>
      <c r="K1054" s="209">
        <v>2.0009999999999999</v>
      </c>
      <c r="L1054" s="209">
        <v>0.32200000000000001</v>
      </c>
      <c r="M1054" s="20"/>
      <c r="N1054" s="20"/>
      <c r="O1054" s="209">
        <v>0.94799999999999995</v>
      </c>
      <c r="P1054" s="209">
        <v>3.4590000000000001</v>
      </c>
      <c r="Q1054" s="209">
        <v>8.3729999999999993</v>
      </c>
      <c r="R1054" s="209">
        <v>9.4039999999999999</v>
      </c>
      <c r="S1054" s="209">
        <v>8.5500000000000007</v>
      </c>
      <c r="T1054" s="209">
        <v>10.326000000000001</v>
      </c>
      <c r="U1054" s="209">
        <v>6.9690000000000003</v>
      </c>
      <c r="V1054" s="209">
        <v>4.2320000000000002</v>
      </c>
      <c r="W1054" s="209">
        <v>2.2149999999999999</v>
      </c>
      <c r="X1054" s="209">
        <v>0.41699999999999998</v>
      </c>
      <c r="Y1054" s="20"/>
      <c r="Z1054" s="20"/>
      <c r="AA1054" s="20"/>
      <c r="AB1054" s="209">
        <v>6.0679999999999996</v>
      </c>
      <c r="AC1054" s="209">
        <v>7.8639999999999999</v>
      </c>
      <c r="AD1054" s="209">
        <v>8.5619999999999994</v>
      </c>
      <c r="AE1054" s="209">
        <v>12.941000000000001</v>
      </c>
      <c r="AF1054" s="209">
        <v>8.4819999999999993</v>
      </c>
      <c r="AG1054" s="209">
        <v>5.5369999999999999</v>
      </c>
      <c r="AH1054" s="209">
        <v>4.4969999999999999</v>
      </c>
      <c r="AI1054" s="209">
        <v>2.415</v>
      </c>
      <c r="AJ1054" s="20"/>
      <c r="AK1054" s="20"/>
      <c r="AL1054" s="20"/>
      <c r="AM1054" s="209">
        <v>1.7010000000000001</v>
      </c>
      <c r="AN1054" s="209">
        <v>3.738</v>
      </c>
      <c r="AO1054" s="209">
        <v>8.8859999999999992</v>
      </c>
      <c r="AP1054" s="209">
        <v>9.0350000000000001</v>
      </c>
      <c r="AQ1054" s="209">
        <v>10.378</v>
      </c>
      <c r="AR1054" s="209">
        <v>8.8680000000000003</v>
      </c>
      <c r="AS1054" s="209">
        <v>8.0399999999999991</v>
      </c>
      <c r="AT1054" s="209">
        <v>4.9749999999999996</v>
      </c>
      <c r="AU1054" s="209">
        <v>2.3919999999999999</v>
      </c>
      <c r="AV1054" s="20"/>
      <c r="AW1054" s="20"/>
      <c r="AX1054" s="20"/>
      <c r="AY1054" s="209">
        <v>1.73</v>
      </c>
      <c r="AZ1054" s="209">
        <v>3.3130000000000002</v>
      </c>
      <c r="BA1054" s="209">
        <v>6.2830000000000004</v>
      </c>
      <c r="BB1054" s="21">
        <f t="shared" si="149"/>
        <v>12.941000000000001</v>
      </c>
      <c r="BC1054" s="61">
        <f>BD1054</f>
        <v>17.393817204301079</v>
      </c>
      <c r="BD1054" s="22">
        <f t="shared" si="151"/>
        <v>17.393817204301079</v>
      </c>
      <c r="BE1054" s="21">
        <f>BC1054-BD1054</f>
        <v>0</v>
      </c>
      <c r="BF1054" s="2">
        <v>17.8</v>
      </c>
      <c r="BG1054" s="10">
        <v>6</v>
      </c>
      <c r="BH1054" s="21">
        <f t="shared" si="152"/>
        <v>1.2941000000000003E-2</v>
      </c>
      <c r="BI1054" s="22">
        <f t="shared" si="152"/>
        <v>1.2941000000000003E-2</v>
      </c>
      <c r="BJ1054" s="21">
        <f>BH1054-BI1054</f>
        <v>0</v>
      </c>
      <c r="BK1054" s="21">
        <v>3.882300000000001E-2</v>
      </c>
      <c r="BL1054" s="22">
        <v>3.882300000000001E-2</v>
      </c>
      <c r="BM1054" s="21">
        <v>0</v>
      </c>
      <c r="BN1054" s="21">
        <f t="shared" si="150"/>
        <v>0.15529200000000004</v>
      </c>
      <c r="BO1054" s="22">
        <f t="shared" si="150"/>
        <v>0.15529200000000004</v>
      </c>
      <c r="BP1054" s="21">
        <f t="shared" si="150"/>
        <v>0</v>
      </c>
    </row>
    <row r="1055" spans="1:68" ht="11.1" hidden="1" customHeight="1" outlineLevel="2" x14ac:dyDescent="0.2">
      <c r="A1055" s="10"/>
      <c r="B1055" s="18"/>
      <c r="C1055" s="18"/>
      <c r="D1055" s="18"/>
      <c r="E1055" s="23" t="s">
        <v>951</v>
      </c>
      <c r="F1055" s="208">
        <v>11.872</v>
      </c>
      <c r="G1055" s="208">
        <v>11.05</v>
      </c>
      <c r="H1055" s="208">
        <v>6.6029999999999998</v>
      </c>
      <c r="I1055" s="239">
        <v>6.234</v>
      </c>
      <c r="J1055" s="239"/>
      <c r="K1055" s="208">
        <v>2.0009999999999999</v>
      </c>
      <c r="L1055" s="208">
        <v>0.32200000000000001</v>
      </c>
      <c r="M1055" s="24"/>
      <c r="N1055" s="24"/>
      <c r="O1055" s="208">
        <v>0.94799999999999995</v>
      </c>
      <c r="P1055" s="208">
        <v>3.4590000000000001</v>
      </c>
      <c r="Q1055" s="208">
        <v>8.3729999999999993</v>
      </c>
      <c r="R1055" s="208">
        <v>9.4039999999999999</v>
      </c>
      <c r="S1055" s="208">
        <v>8.5500000000000007</v>
      </c>
      <c r="T1055" s="208">
        <v>10.326000000000001</v>
      </c>
      <c r="U1055" s="208">
        <v>6.9690000000000003</v>
      </c>
      <c r="V1055" s="208">
        <v>4.2320000000000002</v>
      </c>
      <c r="W1055" s="208">
        <v>2.2149999999999999</v>
      </c>
      <c r="X1055" s="208">
        <v>0.41699999999999998</v>
      </c>
      <c r="Y1055" s="24"/>
      <c r="Z1055" s="24"/>
      <c r="AA1055" s="24"/>
      <c r="AB1055" s="208">
        <v>6.0679999999999996</v>
      </c>
      <c r="AC1055" s="208">
        <v>7.8639999999999999</v>
      </c>
      <c r="AD1055" s="208">
        <v>8.5619999999999994</v>
      </c>
      <c r="AE1055" s="208">
        <v>12.941000000000001</v>
      </c>
      <c r="AF1055" s="208">
        <v>8.4819999999999993</v>
      </c>
      <c r="AG1055" s="208">
        <v>5.5369999999999999</v>
      </c>
      <c r="AH1055" s="208">
        <v>4.4969999999999999</v>
      </c>
      <c r="AI1055" s="208">
        <v>2.415</v>
      </c>
      <c r="AJ1055" s="24"/>
      <c r="AK1055" s="24"/>
      <c r="AL1055" s="24"/>
      <c r="AM1055" s="208">
        <v>1.7010000000000001</v>
      </c>
      <c r="AN1055" s="208">
        <v>3.738</v>
      </c>
      <c r="AO1055" s="208">
        <v>8.8859999999999992</v>
      </c>
      <c r="AP1055" s="208">
        <v>9.0350000000000001</v>
      </c>
      <c r="AQ1055" s="208">
        <v>10.378</v>
      </c>
      <c r="AR1055" s="208">
        <v>8.8680000000000003</v>
      </c>
      <c r="AS1055" s="208">
        <v>8.0399999999999991</v>
      </c>
      <c r="AT1055" s="208">
        <v>4.9749999999999996</v>
      </c>
      <c r="AU1055" s="208">
        <v>2.3919999999999999</v>
      </c>
      <c r="AV1055" s="24"/>
      <c r="AW1055" s="24"/>
      <c r="AX1055" s="24"/>
      <c r="AY1055" s="208">
        <v>1.73</v>
      </c>
      <c r="AZ1055" s="208">
        <v>3.3130000000000002</v>
      </c>
      <c r="BA1055" s="208">
        <v>6.2830000000000004</v>
      </c>
      <c r="BB1055" s="21">
        <f t="shared" ref="BB1055:BB1118" si="153">MAX(F1055:BA1055)</f>
        <v>12.941000000000001</v>
      </c>
      <c r="BC1055" s="18"/>
      <c r="BD1055" s="22">
        <f t="shared" si="151"/>
        <v>17.393817204301079</v>
      </c>
      <c r="BE1055" s="21"/>
      <c r="BF1055" s="2">
        <v>17.8</v>
      </c>
      <c r="BG1055" s="10"/>
      <c r="BH1055" s="21">
        <f t="shared" si="152"/>
        <v>0</v>
      </c>
      <c r="BI1055" s="22">
        <f t="shared" si="152"/>
        <v>1.2941000000000003E-2</v>
      </c>
      <c r="BJ1055" s="21"/>
      <c r="BK1055" s="21">
        <v>0</v>
      </c>
      <c r="BL1055" s="22">
        <v>3.882300000000001E-2</v>
      </c>
      <c r="BM1055" s="21"/>
      <c r="BN1055" s="21">
        <f t="shared" si="150"/>
        <v>0</v>
      </c>
      <c r="BO1055" s="22">
        <f t="shared" si="150"/>
        <v>0.15529200000000004</v>
      </c>
      <c r="BP1055" s="21">
        <f t="shared" si="150"/>
        <v>0</v>
      </c>
    </row>
    <row r="1056" spans="1:68" ht="11.1" customHeight="1" outlineLevel="1" collapsed="1" x14ac:dyDescent="0.2">
      <c r="A1056" s="10"/>
      <c r="B1056" s="18"/>
      <c r="C1056" s="18"/>
      <c r="D1056" s="18"/>
      <c r="E1056" s="19" t="s">
        <v>952</v>
      </c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9">
        <v>1.27</v>
      </c>
      <c r="AP1056" s="209">
        <v>1.48</v>
      </c>
      <c r="AQ1056" s="209">
        <v>1.8480000000000001</v>
      </c>
      <c r="AR1056" s="209">
        <v>1.7330000000000001</v>
      </c>
      <c r="AS1056" s="209">
        <v>1.1479999999999999</v>
      </c>
      <c r="AT1056" s="209">
        <v>0.69199999999999995</v>
      </c>
      <c r="AU1056" s="209">
        <v>0.2</v>
      </c>
      <c r="AV1056" s="20"/>
      <c r="AW1056" s="20"/>
      <c r="AX1056" s="20"/>
      <c r="AY1056" s="209">
        <v>0.246</v>
      </c>
      <c r="AZ1056" s="209">
        <v>0.442</v>
      </c>
      <c r="BA1056" s="209">
        <v>0.874</v>
      </c>
      <c r="BB1056" s="21">
        <f t="shared" si="153"/>
        <v>1.8480000000000001</v>
      </c>
      <c r="BC1056" s="61">
        <f>BD1056</f>
        <v>2.4838709677419355</v>
      </c>
      <c r="BD1056" s="22">
        <f t="shared" si="151"/>
        <v>2.4838709677419355</v>
      </c>
      <c r="BE1056" s="21">
        <f>BC1056-BD1056</f>
        <v>0</v>
      </c>
      <c r="BF1056" s="2">
        <v>2.12</v>
      </c>
      <c r="BG1056" s="10">
        <v>7</v>
      </c>
      <c r="BH1056" s="21">
        <f t="shared" si="152"/>
        <v>1.848E-3</v>
      </c>
      <c r="BI1056" s="22">
        <f t="shared" si="152"/>
        <v>1.848E-3</v>
      </c>
      <c r="BJ1056" s="21">
        <f>BH1056-BI1056</f>
        <v>0</v>
      </c>
      <c r="BK1056" s="21">
        <v>5.5440000000000003E-3</v>
      </c>
      <c r="BL1056" s="22">
        <v>5.5440000000000003E-3</v>
      </c>
      <c r="BM1056" s="21">
        <v>0</v>
      </c>
      <c r="BN1056" s="21">
        <f t="shared" si="150"/>
        <v>2.2176000000000001E-2</v>
      </c>
      <c r="BO1056" s="22">
        <f t="shared" si="150"/>
        <v>2.2176000000000001E-2</v>
      </c>
      <c r="BP1056" s="21">
        <f t="shared" si="150"/>
        <v>0</v>
      </c>
    </row>
    <row r="1057" spans="1:68" ht="11.1" hidden="1" customHeight="1" outlineLevel="2" x14ac:dyDescent="0.2">
      <c r="A1057" s="10"/>
      <c r="B1057" s="18"/>
      <c r="C1057" s="18"/>
      <c r="D1057" s="18"/>
      <c r="E1057" s="23" t="s">
        <v>953</v>
      </c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08">
        <v>1.27</v>
      </c>
      <c r="AP1057" s="208">
        <v>1.48</v>
      </c>
      <c r="AQ1057" s="208">
        <v>1.8480000000000001</v>
      </c>
      <c r="AR1057" s="208">
        <v>1.7330000000000001</v>
      </c>
      <c r="AS1057" s="208">
        <v>1.1479999999999999</v>
      </c>
      <c r="AT1057" s="208">
        <v>0.69199999999999995</v>
      </c>
      <c r="AU1057" s="208">
        <v>0.2</v>
      </c>
      <c r="AV1057" s="24"/>
      <c r="AW1057" s="24"/>
      <c r="AX1057" s="24"/>
      <c r="AY1057" s="208">
        <v>0.246</v>
      </c>
      <c r="AZ1057" s="208">
        <v>0.442</v>
      </c>
      <c r="BA1057" s="208">
        <v>0.874</v>
      </c>
      <c r="BB1057" s="21">
        <f t="shared" si="153"/>
        <v>1.8480000000000001</v>
      </c>
      <c r="BC1057" s="18"/>
      <c r="BD1057" s="22">
        <f t="shared" si="151"/>
        <v>2.4838709677419355</v>
      </c>
      <c r="BE1057" s="21"/>
      <c r="BF1057" s="2">
        <v>2.12</v>
      </c>
      <c r="BG1057" s="10"/>
      <c r="BH1057" s="21">
        <f t="shared" si="152"/>
        <v>0</v>
      </c>
      <c r="BI1057" s="22">
        <f t="shared" si="152"/>
        <v>1.848E-3</v>
      </c>
      <c r="BJ1057" s="21"/>
      <c r="BK1057" s="21">
        <v>0</v>
      </c>
      <c r="BL1057" s="22">
        <v>5.5440000000000003E-3</v>
      </c>
      <c r="BM1057" s="21"/>
      <c r="BN1057" s="21">
        <f t="shared" si="150"/>
        <v>0</v>
      </c>
      <c r="BO1057" s="22">
        <f t="shared" si="150"/>
        <v>2.2176000000000001E-2</v>
      </c>
      <c r="BP1057" s="21">
        <f t="shared" si="150"/>
        <v>0</v>
      </c>
    </row>
    <row r="1058" spans="1:68" ht="11.1" hidden="1" customHeight="1" outlineLevel="1" collapsed="1" x14ac:dyDescent="0.2">
      <c r="A1058" s="10"/>
      <c r="B1058" s="18"/>
      <c r="C1058" s="18"/>
      <c r="D1058" s="18"/>
      <c r="E1058" s="19" t="s">
        <v>954</v>
      </c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09">
        <v>140.79499999999999</v>
      </c>
      <c r="AF1058" s="209">
        <v>144.916</v>
      </c>
      <c r="AG1058" s="209">
        <v>86.781000000000006</v>
      </c>
      <c r="AH1058" s="209">
        <v>70.340999999999994</v>
      </c>
      <c r="AI1058" s="209">
        <v>42.188000000000002</v>
      </c>
      <c r="AJ1058" s="209">
        <v>5.6459999999999999</v>
      </c>
      <c r="AK1058" s="209">
        <v>4.9820000000000002</v>
      </c>
      <c r="AL1058" s="209">
        <v>5.367</v>
      </c>
      <c r="AM1058" s="209">
        <v>26.577000000000002</v>
      </c>
      <c r="AN1058" s="209">
        <v>53.883000000000003</v>
      </c>
      <c r="AO1058" s="209">
        <v>127.691</v>
      </c>
      <c r="AP1058" s="209">
        <v>114.48699999999999</v>
      </c>
      <c r="AQ1058" s="209">
        <v>179.846</v>
      </c>
      <c r="AR1058" s="209">
        <v>170.41499999999999</v>
      </c>
      <c r="AS1058" s="209">
        <v>100.10299999999999</v>
      </c>
      <c r="AT1058" s="20"/>
      <c r="AU1058" s="209">
        <v>10.231</v>
      </c>
      <c r="AV1058" s="209">
        <v>13.679</v>
      </c>
      <c r="AW1058" s="209">
        <v>22.324000000000002</v>
      </c>
      <c r="AX1058" s="209">
        <v>10.869</v>
      </c>
      <c r="AY1058" s="20"/>
      <c r="AZ1058" s="20"/>
      <c r="BA1058" s="20"/>
      <c r="BB1058" s="21">
        <f>BB1059+BB1060</f>
        <v>202.17000000000002</v>
      </c>
      <c r="BC1058" s="61">
        <f>BD1058</f>
        <v>271.73387096774201</v>
      </c>
      <c r="BD1058" s="22">
        <f t="shared" si="151"/>
        <v>271.73387096774201</v>
      </c>
      <c r="BE1058" s="21">
        <f>BC1058-BD1058</f>
        <v>0</v>
      </c>
      <c r="BG1058" s="10">
        <v>5</v>
      </c>
      <c r="BH1058" s="21">
        <f t="shared" si="152"/>
        <v>0.20217000000000007</v>
      </c>
      <c r="BI1058" s="22">
        <f t="shared" si="152"/>
        <v>0.20217000000000007</v>
      </c>
      <c r="BJ1058" s="21">
        <f>BH1058-BI1058</f>
        <v>0</v>
      </c>
      <c r="BK1058" s="21">
        <v>0.60651000000000022</v>
      </c>
      <c r="BL1058" s="22">
        <v>0.60651000000000022</v>
      </c>
      <c r="BM1058" s="21">
        <v>0</v>
      </c>
      <c r="BN1058" s="21">
        <f t="shared" si="150"/>
        <v>2.4260400000000009</v>
      </c>
      <c r="BO1058" s="22">
        <f t="shared" si="150"/>
        <v>2.4260400000000009</v>
      </c>
      <c r="BP1058" s="21">
        <f t="shared" si="150"/>
        <v>0</v>
      </c>
    </row>
    <row r="1059" spans="1:68" ht="11.1" hidden="1" customHeight="1" outlineLevel="2" x14ac:dyDescent="0.2">
      <c r="A1059" s="10"/>
      <c r="B1059" s="18"/>
      <c r="C1059" s="18"/>
      <c r="D1059" s="18"/>
      <c r="E1059" s="23" t="s">
        <v>735</v>
      </c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08">
        <v>140.79499999999999</v>
      </c>
      <c r="AF1059" s="208">
        <v>144.916</v>
      </c>
      <c r="AG1059" s="208">
        <v>86.781000000000006</v>
      </c>
      <c r="AH1059" s="208">
        <v>70.340999999999994</v>
      </c>
      <c r="AI1059" s="208">
        <v>38.357999999999997</v>
      </c>
      <c r="AJ1059" s="24"/>
      <c r="AK1059" s="24"/>
      <c r="AL1059" s="24"/>
      <c r="AM1059" s="208">
        <v>25.114000000000001</v>
      </c>
      <c r="AN1059" s="208">
        <v>53.883000000000003</v>
      </c>
      <c r="AO1059" s="208">
        <v>127.691</v>
      </c>
      <c r="AP1059" s="208">
        <v>114.48699999999999</v>
      </c>
      <c r="AQ1059" s="208">
        <v>179.846</v>
      </c>
      <c r="AR1059" s="208">
        <v>170.41499999999999</v>
      </c>
      <c r="AS1059" s="208">
        <v>100.10299999999999</v>
      </c>
      <c r="AT1059" s="24"/>
      <c r="AU1059" s="24"/>
      <c r="AV1059" s="24"/>
      <c r="AW1059" s="24"/>
      <c r="AX1059" s="24"/>
      <c r="AY1059" s="24"/>
      <c r="AZ1059" s="24"/>
      <c r="BA1059" s="24"/>
      <c r="BB1059" s="21">
        <f t="shared" si="153"/>
        <v>179.846</v>
      </c>
      <c r="BC1059" s="18"/>
      <c r="BD1059" s="22">
        <f t="shared" si="151"/>
        <v>241.72849462365591</v>
      </c>
      <c r="BE1059" s="21"/>
      <c r="BG1059" s="10"/>
      <c r="BH1059" s="21">
        <f t="shared" si="152"/>
        <v>0</v>
      </c>
      <c r="BI1059" s="22">
        <f t="shared" si="152"/>
        <v>0.17984600000000001</v>
      </c>
      <c r="BJ1059" s="21"/>
      <c r="BK1059" s="21">
        <v>0</v>
      </c>
      <c r="BL1059" s="22">
        <v>0.53953800000000007</v>
      </c>
      <c r="BM1059" s="21"/>
      <c r="BN1059" s="21">
        <f t="shared" si="150"/>
        <v>0</v>
      </c>
      <c r="BO1059" s="22">
        <f t="shared" si="150"/>
        <v>2.1581520000000003</v>
      </c>
      <c r="BP1059" s="21">
        <f t="shared" si="150"/>
        <v>0</v>
      </c>
    </row>
    <row r="1060" spans="1:68" ht="11.1" hidden="1" customHeight="1" outlineLevel="2" x14ac:dyDescent="0.2">
      <c r="A1060" s="10"/>
      <c r="B1060" s="18"/>
      <c r="C1060" s="18"/>
      <c r="D1060" s="18"/>
      <c r="E1060" s="23" t="s">
        <v>955</v>
      </c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08">
        <v>3.83</v>
      </c>
      <c r="AJ1060" s="208">
        <v>5.6459999999999999</v>
      </c>
      <c r="AK1060" s="208">
        <v>4.9820000000000002</v>
      </c>
      <c r="AL1060" s="208">
        <v>5.367</v>
      </c>
      <c r="AM1060" s="208">
        <v>1.4630000000000001</v>
      </c>
      <c r="AN1060" s="24"/>
      <c r="AO1060" s="24"/>
      <c r="AP1060" s="24"/>
      <c r="AQ1060" s="24"/>
      <c r="AR1060" s="24"/>
      <c r="AS1060" s="24"/>
      <c r="AT1060" s="24"/>
      <c r="AU1060" s="208">
        <v>10.231</v>
      </c>
      <c r="AV1060" s="208">
        <v>13.679</v>
      </c>
      <c r="AW1060" s="208">
        <v>22.324000000000002</v>
      </c>
      <c r="AX1060" s="208">
        <v>10.869</v>
      </c>
      <c r="AY1060" s="24"/>
      <c r="AZ1060" s="24"/>
      <c r="BA1060" s="24"/>
      <c r="BB1060" s="21">
        <f t="shared" si="153"/>
        <v>22.324000000000002</v>
      </c>
      <c r="BC1060" s="18"/>
      <c r="BD1060" s="22">
        <f t="shared" si="151"/>
        <v>30.005376344086024</v>
      </c>
      <c r="BE1060" s="21">
        <f>BC1060-BD1060</f>
        <v>-30.005376344086024</v>
      </c>
      <c r="BF1060" s="2">
        <v>76</v>
      </c>
      <c r="BG1060" s="10"/>
      <c r="BH1060" s="21"/>
      <c r="BI1060" s="22"/>
      <c r="BJ1060" s="21"/>
      <c r="BK1060" s="21">
        <v>0.16963200000000001</v>
      </c>
      <c r="BL1060" s="22">
        <v>6.6972000000000004E-2</v>
      </c>
      <c r="BM1060" s="21">
        <v>0.10266</v>
      </c>
      <c r="BN1060" s="21">
        <f t="shared" si="150"/>
        <v>0.67852800000000002</v>
      </c>
      <c r="BO1060" s="22">
        <f t="shared" si="150"/>
        <v>0.26788800000000001</v>
      </c>
      <c r="BP1060" s="21">
        <f t="shared" si="150"/>
        <v>0.41064000000000001</v>
      </c>
    </row>
    <row r="1061" spans="1:68" ht="11.1" hidden="1" customHeight="1" outlineLevel="1" collapsed="1" x14ac:dyDescent="0.2">
      <c r="A1061" s="10"/>
      <c r="B1061" s="18"/>
      <c r="C1061" s="18"/>
      <c r="D1061" s="18"/>
      <c r="E1061" s="19" t="s">
        <v>956</v>
      </c>
      <c r="F1061" s="20"/>
      <c r="G1061" s="20"/>
      <c r="H1061" s="209">
        <v>9.8569999999999993</v>
      </c>
      <c r="I1061" s="240">
        <v>0.94199999999999995</v>
      </c>
      <c r="J1061" s="240"/>
      <c r="K1061" s="209">
        <v>0.9</v>
      </c>
      <c r="L1061" s="209">
        <v>0.5</v>
      </c>
      <c r="M1061" s="209">
        <v>0.5</v>
      </c>
      <c r="N1061" s="20"/>
      <c r="O1061" s="209">
        <v>0.5</v>
      </c>
      <c r="P1061" s="209">
        <v>0.5</v>
      </c>
      <c r="Q1061" s="209">
        <v>1</v>
      </c>
      <c r="R1061" s="209">
        <v>0.72499999999999998</v>
      </c>
      <c r="S1061" s="209">
        <v>1.075</v>
      </c>
      <c r="T1061" s="209">
        <v>1.5</v>
      </c>
      <c r="U1061" s="209">
        <v>1.4</v>
      </c>
      <c r="V1061" s="209">
        <v>1.1000000000000001</v>
      </c>
      <c r="W1061" s="209">
        <v>0.75</v>
      </c>
      <c r="X1061" s="20"/>
      <c r="Y1061" s="209">
        <v>1.708</v>
      </c>
      <c r="Z1061" s="20"/>
      <c r="AA1061" s="20"/>
      <c r="AB1061" s="209">
        <v>0.75900000000000001</v>
      </c>
      <c r="AC1061" s="209">
        <v>1.37</v>
      </c>
      <c r="AD1061" s="209">
        <v>2.0699999999999998</v>
      </c>
      <c r="AE1061" s="209">
        <v>2.6</v>
      </c>
      <c r="AF1061" s="209">
        <v>1.8580000000000001</v>
      </c>
      <c r="AG1061" s="209">
        <v>1.6220000000000001</v>
      </c>
      <c r="AH1061" s="209">
        <v>0.71699999999999997</v>
      </c>
      <c r="AI1061" s="209">
        <v>0.14299999999999999</v>
      </c>
      <c r="AJ1061" s="20"/>
      <c r="AK1061" s="20"/>
      <c r="AL1061" s="20"/>
      <c r="AM1061" s="209">
        <v>0.25900000000000001</v>
      </c>
      <c r="AN1061" s="209">
        <v>0.753</v>
      </c>
      <c r="AO1061" s="209">
        <v>1.635</v>
      </c>
      <c r="AP1061" s="209">
        <v>2.0169999999999999</v>
      </c>
      <c r="AQ1061" s="209">
        <v>2.7679999999999998</v>
      </c>
      <c r="AR1061" s="209">
        <v>2.0369999999999999</v>
      </c>
      <c r="AS1061" s="209">
        <v>1.7869999999999999</v>
      </c>
      <c r="AT1061" s="209">
        <v>1.0009999999999999</v>
      </c>
      <c r="AU1061" s="209">
        <v>0.4</v>
      </c>
      <c r="AV1061" s="209">
        <v>0.746</v>
      </c>
      <c r="AW1061" s="209">
        <v>0.6</v>
      </c>
      <c r="AX1061" s="20"/>
      <c r="AY1061" s="20"/>
      <c r="AZ1061" s="20"/>
      <c r="BA1061" s="20"/>
      <c r="BB1061" s="21">
        <f t="shared" si="153"/>
        <v>9.8569999999999993</v>
      </c>
      <c r="BC1061" s="61">
        <f>BD1061</f>
        <v>13.248655913978494</v>
      </c>
      <c r="BD1061" s="22">
        <f t="shared" si="151"/>
        <v>13.248655913978494</v>
      </c>
      <c r="BE1061" s="21">
        <f>BC1061-BD1061</f>
        <v>0</v>
      </c>
      <c r="BF1061" s="2">
        <v>8.7799999999999994</v>
      </c>
      <c r="BG1061" s="10">
        <v>6</v>
      </c>
      <c r="BH1061" s="21">
        <f t="shared" si="152"/>
        <v>9.8569999999999994E-3</v>
      </c>
      <c r="BI1061" s="22">
        <f t="shared" si="152"/>
        <v>9.8569999999999994E-3</v>
      </c>
      <c r="BJ1061" s="21">
        <f>BH1061-BI1061</f>
        <v>0</v>
      </c>
      <c r="BK1061" s="21">
        <v>2.9571E-2</v>
      </c>
      <c r="BL1061" s="22">
        <v>2.9571E-2</v>
      </c>
      <c r="BM1061" s="21">
        <v>0</v>
      </c>
      <c r="BN1061" s="21">
        <f t="shared" si="150"/>
        <v>0.118284</v>
      </c>
      <c r="BO1061" s="22">
        <f t="shared" si="150"/>
        <v>0.118284</v>
      </c>
      <c r="BP1061" s="21">
        <f t="shared" si="150"/>
        <v>0</v>
      </c>
    </row>
    <row r="1062" spans="1:68" ht="11.1" hidden="1" customHeight="1" outlineLevel="2" x14ac:dyDescent="0.2">
      <c r="A1062" s="10"/>
      <c r="B1062" s="18"/>
      <c r="C1062" s="18"/>
      <c r="D1062" s="18"/>
      <c r="E1062" s="23" t="s">
        <v>957</v>
      </c>
      <c r="F1062" s="24"/>
      <c r="G1062" s="24"/>
      <c r="H1062" s="208">
        <v>9.8569999999999993</v>
      </c>
      <c r="I1062" s="239">
        <v>0.94199999999999995</v>
      </c>
      <c r="J1062" s="239"/>
      <c r="K1062" s="208">
        <v>0.9</v>
      </c>
      <c r="L1062" s="208">
        <v>0.5</v>
      </c>
      <c r="M1062" s="208">
        <v>0.5</v>
      </c>
      <c r="N1062" s="24"/>
      <c r="O1062" s="208">
        <v>0.5</v>
      </c>
      <c r="P1062" s="208">
        <v>0.5</v>
      </c>
      <c r="Q1062" s="208">
        <v>1</v>
      </c>
      <c r="R1062" s="208">
        <v>0.72499999999999998</v>
      </c>
      <c r="S1062" s="208">
        <v>1.075</v>
      </c>
      <c r="T1062" s="208">
        <v>1.5</v>
      </c>
      <c r="U1062" s="208">
        <v>1.4</v>
      </c>
      <c r="V1062" s="208">
        <v>1.1000000000000001</v>
      </c>
      <c r="W1062" s="208">
        <v>0.75</v>
      </c>
      <c r="X1062" s="24"/>
      <c r="Y1062" s="208">
        <v>1.708</v>
      </c>
      <c r="Z1062" s="24"/>
      <c r="AA1062" s="24"/>
      <c r="AB1062" s="208">
        <v>0.75900000000000001</v>
      </c>
      <c r="AC1062" s="208">
        <v>1.37</v>
      </c>
      <c r="AD1062" s="208">
        <v>2.0699999999999998</v>
      </c>
      <c r="AE1062" s="208">
        <v>2.6</v>
      </c>
      <c r="AF1062" s="208">
        <v>1.8580000000000001</v>
      </c>
      <c r="AG1062" s="208">
        <v>1.6220000000000001</v>
      </c>
      <c r="AH1062" s="208">
        <v>0.71699999999999997</v>
      </c>
      <c r="AI1062" s="208">
        <v>0.14299999999999999</v>
      </c>
      <c r="AJ1062" s="24"/>
      <c r="AK1062" s="24"/>
      <c r="AL1062" s="24"/>
      <c r="AM1062" s="208">
        <v>0.25900000000000001</v>
      </c>
      <c r="AN1062" s="208">
        <v>0.753</v>
      </c>
      <c r="AO1062" s="208">
        <v>1.635</v>
      </c>
      <c r="AP1062" s="208">
        <v>2.0169999999999999</v>
      </c>
      <c r="AQ1062" s="208">
        <v>2.7679999999999998</v>
      </c>
      <c r="AR1062" s="208">
        <v>2.0369999999999999</v>
      </c>
      <c r="AS1062" s="208">
        <v>1.7869999999999999</v>
      </c>
      <c r="AT1062" s="208">
        <v>1.0009999999999999</v>
      </c>
      <c r="AU1062" s="208">
        <v>0.4</v>
      </c>
      <c r="AV1062" s="208">
        <v>0.746</v>
      </c>
      <c r="AW1062" s="208">
        <v>0.6</v>
      </c>
      <c r="AX1062" s="24"/>
      <c r="AY1062" s="24"/>
      <c r="AZ1062" s="24"/>
      <c r="BA1062" s="24"/>
      <c r="BB1062" s="21">
        <f t="shared" si="153"/>
        <v>9.8569999999999993</v>
      </c>
      <c r="BC1062" s="18"/>
      <c r="BD1062" s="22">
        <f t="shared" si="151"/>
        <v>13.248655913978494</v>
      </c>
      <c r="BE1062" s="21"/>
      <c r="BF1062" s="2">
        <v>8.7799999999999994</v>
      </c>
      <c r="BG1062" s="10"/>
      <c r="BH1062" s="21">
        <f t="shared" si="152"/>
        <v>0</v>
      </c>
      <c r="BI1062" s="22">
        <f t="shared" si="152"/>
        <v>9.8569999999999994E-3</v>
      </c>
      <c r="BJ1062" s="21"/>
      <c r="BK1062" s="21">
        <v>0</v>
      </c>
      <c r="BL1062" s="22">
        <v>2.9571E-2</v>
      </c>
      <c r="BM1062" s="21"/>
      <c r="BN1062" s="21">
        <f t="shared" ref="BN1062:BP1125" si="154">BK1062*4</f>
        <v>0</v>
      </c>
      <c r="BO1062" s="22">
        <f t="shared" si="154"/>
        <v>0.118284</v>
      </c>
      <c r="BP1062" s="21">
        <f t="shared" si="154"/>
        <v>0</v>
      </c>
    </row>
    <row r="1063" spans="1:68" ht="11.1" hidden="1" customHeight="1" outlineLevel="1" collapsed="1" x14ac:dyDescent="0.2">
      <c r="A1063" s="10"/>
      <c r="B1063" s="18"/>
      <c r="C1063" s="18"/>
      <c r="D1063" s="18"/>
      <c r="E1063" s="19" t="s">
        <v>958</v>
      </c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0"/>
      <c r="AE1063" s="20"/>
      <c r="AF1063" s="20"/>
      <c r="AG1063" s="209">
        <v>1.3440000000000001</v>
      </c>
      <c r="AH1063" s="209">
        <v>0.6</v>
      </c>
      <c r="AI1063" s="209">
        <v>0.53600000000000003</v>
      </c>
      <c r="AJ1063" s="20"/>
      <c r="AK1063" s="20"/>
      <c r="AL1063" s="20"/>
      <c r="AM1063" s="20"/>
      <c r="AN1063" s="209">
        <v>0.80900000000000005</v>
      </c>
      <c r="AO1063" s="209">
        <v>0.7</v>
      </c>
      <c r="AP1063" s="209">
        <v>2.5710000000000002</v>
      </c>
      <c r="AQ1063" s="209">
        <v>2.968</v>
      </c>
      <c r="AR1063" s="209">
        <v>2.3199999999999998</v>
      </c>
      <c r="AS1063" s="209">
        <v>1.8779999999999999</v>
      </c>
      <c r="AT1063" s="209">
        <v>1.0780000000000001</v>
      </c>
      <c r="AU1063" s="209">
        <v>0.48599999999999999</v>
      </c>
      <c r="AV1063" s="20"/>
      <c r="AW1063" s="20"/>
      <c r="AX1063" s="20"/>
      <c r="AY1063" s="209">
        <v>12.179</v>
      </c>
      <c r="AZ1063" s="209">
        <v>0.997</v>
      </c>
      <c r="BA1063" s="209">
        <v>3.444</v>
      </c>
      <c r="BB1063" s="21">
        <f>BB1064+BB1065</f>
        <v>15.147</v>
      </c>
      <c r="BC1063" s="61">
        <f>BD1063</f>
        <v>20.358870967741936</v>
      </c>
      <c r="BD1063" s="22">
        <f t="shared" si="151"/>
        <v>20.358870967741936</v>
      </c>
      <c r="BE1063" s="21">
        <f>BC1063-BD1063</f>
        <v>0</v>
      </c>
      <c r="BG1063" s="10">
        <v>6</v>
      </c>
      <c r="BH1063" s="21">
        <f t="shared" si="152"/>
        <v>1.5147000000000001E-2</v>
      </c>
      <c r="BI1063" s="22">
        <f t="shared" si="152"/>
        <v>1.5147000000000001E-2</v>
      </c>
      <c r="BJ1063" s="21">
        <f>BH1063-BI1063</f>
        <v>0</v>
      </c>
      <c r="BK1063" s="21">
        <v>4.5441000000000002E-2</v>
      </c>
      <c r="BL1063" s="22">
        <v>4.5441000000000002E-2</v>
      </c>
      <c r="BM1063" s="21">
        <v>0</v>
      </c>
      <c r="BN1063" s="21">
        <f t="shared" si="154"/>
        <v>0.18176400000000001</v>
      </c>
      <c r="BO1063" s="22">
        <f t="shared" si="154"/>
        <v>0.18176400000000001</v>
      </c>
      <c r="BP1063" s="21">
        <f t="shared" si="154"/>
        <v>0</v>
      </c>
    </row>
    <row r="1064" spans="1:68" ht="11.1" hidden="1" customHeight="1" outlineLevel="2" x14ac:dyDescent="0.2">
      <c r="A1064" s="10"/>
      <c r="B1064" s="18"/>
      <c r="C1064" s="18"/>
      <c r="D1064" s="18"/>
      <c r="E1064" s="23" t="s">
        <v>959</v>
      </c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  <c r="AX1064" s="24"/>
      <c r="AY1064" s="208">
        <v>12.179</v>
      </c>
      <c r="AZ1064" s="208">
        <v>0.25700000000000001</v>
      </c>
      <c r="BA1064" s="208">
        <v>1.95</v>
      </c>
      <c r="BB1064" s="21">
        <f t="shared" si="153"/>
        <v>12.179</v>
      </c>
      <c r="BC1064" s="18"/>
      <c r="BD1064" s="22">
        <f t="shared" si="151"/>
        <v>16.36962365591398</v>
      </c>
      <c r="BE1064" s="21"/>
      <c r="BG1064" s="10"/>
      <c r="BH1064" s="21">
        <f t="shared" si="152"/>
        <v>0</v>
      </c>
      <c r="BI1064" s="22">
        <f t="shared" si="152"/>
        <v>1.2179000000000001E-2</v>
      </c>
      <c r="BJ1064" s="21"/>
      <c r="BK1064" s="21">
        <v>0</v>
      </c>
      <c r="BL1064" s="22">
        <v>3.6537E-2</v>
      </c>
      <c r="BM1064" s="21"/>
      <c r="BN1064" s="21">
        <f t="shared" si="154"/>
        <v>0</v>
      </c>
      <c r="BO1064" s="22">
        <f t="shared" si="154"/>
        <v>0.146148</v>
      </c>
      <c r="BP1064" s="21">
        <f t="shared" si="154"/>
        <v>0</v>
      </c>
    </row>
    <row r="1065" spans="1:68" ht="11.1" hidden="1" customHeight="1" outlineLevel="2" x14ac:dyDescent="0.2">
      <c r="A1065" s="10"/>
      <c r="B1065" s="18"/>
      <c r="C1065" s="18"/>
      <c r="D1065" s="18"/>
      <c r="E1065" s="23" t="s">
        <v>960</v>
      </c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08">
        <v>1.3440000000000001</v>
      </c>
      <c r="AH1065" s="208">
        <v>0.6</v>
      </c>
      <c r="AI1065" s="208">
        <v>0.53600000000000003</v>
      </c>
      <c r="AJ1065" s="24"/>
      <c r="AK1065" s="24"/>
      <c r="AL1065" s="24"/>
      <c r="AM1065" s="24"/>
      <c r="AN1065" s="208">
        <v>0.80900000000000005</v>
      </c>
      <c r="AO1065" s="208">
        <v>0.7</v>
      </c>
      <c r="AP1065" s="208">
        <v>2.5710000000000002</v>
      </c>
      <c r="AQ1065" s="208">
        <v>2.968</v>
      </c>
      <c r="AR1065" s="208">
        <v>2.3199999999999998</v>
      </c>
      <c r="AS1065" s="208">
        <v>1.8779999999999999</v>
      </c>
      <c r="AT1065" s="208">
        <v>1.0780000000000001</v>
      </c>
      <c r="AU1065" s="208">
        <v>0.48599999999999999</v>
      </c>
      <c r="AV1065" s="24"/>
      <c r="AW1065" s="24"/>
      <c r="AX1065" s="24"/>
      <c r="AY1065" s="24"/>
      <c r="AZ1065" s="208">
        <v>0.74</v>
      </c>
      <c r="BA1065" s="208">
        <v>1.494</v>
      </c>
      <c r="BB1065" s="21">
        <f t="shared" si="153"/>
        <v>2.968</v>
      </c>
      <c r="BC1065" s="18"/>
      <c r="BD1065" s="22">
        <f t="shared" si="151"/>
        <v>3.989247311827957</v>
      </c>
      <c r="BE1065" s="21"/>
      <c r="BG1065" s="10"/>
      <c r="BH1065" s="21">
        <f t="shared" si="152"/>
        <v>0</v>
      </c>
      <c r="BI1065" s="22">
        <f t="shared" si="152"/>
        <v>2.9680000000000002E-3</v>
      </c>
      <c r="BJ1065" s="21"/>
      <c r="BK1065" s="21">
        <v>0</v>
      </c>
      <c r="BL1065" s="22">
        <v>8.9040000000000005E-3</v>
      </c>
      <c r="BM1065" s="21"/>
      <c r="BN1065" s="21">
        <f t="shared" si="154"/>
        <v>0</v>
      </c>
      <c r="BO1065" s="22">
        <f t="shared" si="154"/>
        <v>3.5616000000000002E-2</v>
      </c>
      <c r="BP1065" s="21">
        <f t="shared" si="154"/>
        <v>0</v>
      </c>
    </row>
    <row r="1066" spans="1:68" ht="11.1" hidden="1" customHeight="1" outlineLevel="1" collapsed="1" x14ac:dyDescent="0.2">
      <c r="A1066" s="10"/>
      <c r="B1066" s="18"/>
      <c r="C1066" s="18"/>
      <c r="D1066" s="18"/>
      <c r="E1066" s="19" t="s">
        <v>961</v>
      </c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9">
        <v>0.96499999999999997</v>
      </c>
      <c r="T1066" s="209">
        <v>0.26400000000000001</v>
      </c>
      <c r="U1066" s="209">
        <v>0.436</v>
      </c>
      <c r="V1066" s="209">
        <v>0.112</v>
      </c>
      <c r="W1066" s="209">
        <v>2.9000000000000001E-2</v>
      </c>
      <c r="X1066" s="20"/>
      <c r="Y1066" s="20"/>
      <c r="Z1066" s="20"/>
      <c r="AA1066" s="20"/>
      <c r="AB1066" s="209">
        <v>0.184</v>
      </c>
      <c r="AC1066" s="209">
        <v>0.22500000000000001</v>
      </c>
      <c r="AD1066" s="209">
        <v>0.28299999999999997</v>
      </c>
      <c r="AE1066" s="209">
        <v>0.39700000000000002</v>
      </c>
      <c r="AF1066" s="209">
        <v>0.24</v>
      </c>
      <c r="AG1066" s="209">
        <v>0.22700000000000001</v>
      </c>
      <c r="AH1066" s="209">
        <v>0.09</v>
      </c>
      <c r="AI1066" s="209">
        <v>2.1000000000000001E-2</v>
      </c>
      <c r="AJ1066" s="20"/>
      <c r="AK1066" s="20"/>
      <c r="AL1066" s="20"/>
      <c r="AM1066" s="20"/>
      <c r="AN1066" s="209">
        <v>7.6999999999999999E-2</v>
      </c>
      <c r="AO1066" s="209">
        <v>0.22500000000000001</v>
      </c>
      <c r="AP1066" s="209">
        <v>0.3</v>
      </c>
      <c r="AQ1066" s="209">
        <v>0.49099999999999999</v>
      </c>
      <c r="AR1066" s="209">
        <v>0.32</v>
      </c>
      <c r="AS1066" s="209">
        <v>0.312</v>
      </c>
      <c r="AT1066" s="209">
        <v>0.189</v>
      </c>
      <c r="AU1066" s="209">
        <v>4.3999999999999997E-2</v>
      </c>
      <c r="AV1066" s="20"/>
      <c r="AW1066" s="20"/>
      <c r="AX1066" s="20"/>
      <c r="AY1066" s="20"/>
      <c r="AZ1066" s="209">
        <v>0.13600000000000001</v>
      </c>
      <c r="BA1066" s="209">
        <v>0.22500000000000001</v>
      </c>
      <c r="BB1066" s="21">
        <f t="shared" si="153"/>
        <v>0.96499999999999997</v>
      </c>
      <c r="BC1066" s="18">
        <v>2.41</v>
      </c>
      <c r="BD1066" s="22">
        <f t="shared" si="151"/>
        <v>1.297043010752688</v>
      </c>
      <c r="BE1066" s="21">
        <f>BC1066-BD1066</f>
        <v>1.1129569892473121</v>
      </c>
      <c r="BF1066" s="2">
        <v>2.41</v>
      </c>
      <c r="BG1066" s="10">
        <v>6</v>
      </c>
      <c r="BH1066" s="21">
        <f t="shared" si="152"/>
        <v>1.7930400000000001E-3</v>
      </c>
      <c r="BI1066" s="22">
        <f t="shared" si="152"/>
        <v>9.6499999999999993E-4</v>
      </c>
      <c r="BJ1066" s="21">
        <f>BH1066-BI1066</f>
        <v>8.2804000000000016E-4</v>
      </c>
      <c r="BK1066" s="21">
        <v>5.3791200000000003E-3</v>
      </c>
      <c r="BL1066" s="22">
        <v>2.895E-3</v>
      </c>
      <c r="BM1066" s="21">
        <v>2.4841200000000003E-3</v>
      </c>
      <c r="BN1066" s="21">
        <f t="shared" si="154"/>
        <v>2.1516480000000001E-2</v>
      </c>
      <c r="BO1066" s="22">
        <f t="shared" si="154"/>
        <v>1.158E-2</v>
      </c>
      <c r="BP1066" s="21">
        <f t="shared" si="154"/>
        <v>9.936480000000001E-3</v>
      </c>
    </row>
    <row r="1067" spans="1:68" ht="11.1" hidden="1" customHeight="1" outlineLevel="2" x14ac:dyDescent="0.2">
      <c r="A1067" s="10"/>
      <c r="B1067" s="18"/>
      <c r="C1067" s="18"/>
      <c r="D1067" s="18"/>
      <c r="E1067" s="23" t="s">
        <v>962</v>
      </c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08">
        <v>0.96499999999999997</v>
      </c>
      <c r="T1067" s="208">
        <v>0.26400000000000001</v>
      </c>
      <c r="U1067" s="208">
        <v>0.436</v>
      </c>
      <c r="V1067" s="208">
        <v>0.112</v>
      </c>
      <c r="W1067" s="208">
        <v>2.9000000000000001E-2</v>
      </c>
      <c r="X1067" s="24"/>
      <c r="Y1067" s="24"/>
      <c r="Z1067" s="24"/>
      <c r="AA1067" s="24"/>
      <c r="AB1067" s="208">
        <v>0.184</v>
      </c>
      <c r="AC1067" s="208">
        <v>0.22500000000000001</v>
      </c>
      <c r="AD1067" s="208">
        <v>0.28299999999999997</v>
      </c>
      <c r="AE1067" s="208">
        <v>0.39700000000000002</v>
      </c>
      <c r="AF1067" s="208">
        <v>0.24</v>
      </c>
      <c r="AG1067" s="208">
        <v>0.22700000000000001</v>
      </c>
      <c r="AH1067" s="208">
        <v>0.09</v>
      </c>
      <c r="AI1067" s="208">
        <v>2.1000000000000001E-2</v>
      </c>
      <c r="AJ1067" s="24"/>
      <c r="AK1067" s="24"/>
      <c r="AL1067" s="24"/>
      <c r="AM1067" s="24"/>
      <c r="AN1067" s="208">
        <v>7.6999999999999999E-2</v>
      </c>
      <c r="AO1067" s="208">
        <v>0.22500000000000001</v>
      </c>
      <c r="AP1067" s="208">
        <v>0.3</v>
      </c>
      <c r="AQ1067" s="208">
        <v>0.49099999999999999</v>
      </c>
      <c r="AR1067" s="208">
        <v>0.32</v>
      </c>
      <c r="AS1067" s="208">
        <v>0.312</v>
      </c>
      <c r="AT1067" s="208">
        <v>0.189</v>
      </c>
      <c r="AU1067" s="208">
        <v>4.3999999999999997E-2</v>
      </c>
      <c r="AV1067" s="24"/>
      <c r="AW1067" s="24"/>
      <c r="AX1067" s="24"/>
      <c r="AY1067" s="24"/>
      <c r="AZ1067" s="208">
        <v>0.13600000000000001</v>
      </c>
      <c r="BA1067" s="208">
        <v>0.22500000000000001</v>
      </c>
      <c r="BB1067" s="21">
        <f t="shared" si="153"/>
        <v>0.96499999999999997</v>
      </c>
      <c r="BC1067" s="18"/>
      <c r="BD1067" s="22">
        <f t="shared" si="151"/>
        <v>1.297043010752688</v>
      </c>
      <c r="BE1067" s="21"/>
      <c r="BF1067" s="2">
        <v>2.41</v>
      </c>
      <c r="BG1067" s="10"/>
      <c r="BH1067" s="21">
        <f t="shared" si="152"/>
        <v>0</v>
      </c>
      <c r="BI1067" s="22">
        <f t="shared" si="152"/>
        <v>9.6499999999999993E-4</v>
      </c>
      <c r="BJ1067" s="21"/>
      <c r="BK1067" s="21">
        <v>0</v>
      </c>
      <c r="BL1067" s="22">
        <v>2.895E-3</v>
      </c>
      <c r="BM1067" s="21"/>
      <c r="BN1067" s="21">
        <f t="shared" si="154"/>
        <v>0</v>
      </c>
      <c r="BO1067" s="22">
        <f t="shared" si="154"/>
        <v>1.158E-2</v>
      </c>
      <c r="BP1067" s="21">
        <f t="shared" si="154"/>
        <v>0</v>
      </c>
    </row>
    <row r="1068" spans="1:68" ht="11.1" hidden="1" customHeight="1" outlineLevel="1" collapsed="1" x14ac:dyDescent="0.2">
      <c r="A1068" s="10"/>
      <c r="B1068" s="18"/>
      <c r="C1068" s="18"/>
      <c r="D1068" s="18"/>
      <c r="E1068" s="19" t="s">
        <v>963</v>
      </c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9">
        <v>18.143000000000001</v>
      </c>
      <c r="AC1068" s="209">
        <v>27.216000000000001</v>
      </c>
      <c r="AD1068" s="209">
        <v>26.588999999999999</v>
      </c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1">
        <f t="shared" si="153"/>
        <v>27.216000000000001</v>
      </c>
      <c r="BC1068" s="61">
        <f>BD1068</f>
        <v>36.58064516129032</v>
      </c>
      <c r="BD1068" s="22">
        <f t="shared" si="151"/>
        <v>36.58064516129032</v>
      </c>
      <c r="BE1068" s="21">
        <f>BC1068-BD1068</f>
        <v>0</v>
      </c>
      <c r="BG1068" s="10">
        <v>6</v>
      </c>
      <c r="BH1068" s="21">
        <f t="shared" si="152"/>
        <v>2.7216000000000001E-2</v>
      </c>
      <c r="BI1068" s="22">
        <f t="shared" si="152"/>
        <v>2.7216000000000001E-2</v>
      </c>
      <c r="BJ1068" s="21">
        <f>BH1068-BI1068</f>
        <v>0</v>
      </c>
      <c r="BK1068" s="21">
        <v>8.1647999999999998E-2</v>
      </c>
      <c r="BL1068" s="22">
        <v>8.1647999999999998E-2</v>
      </c>
      <c r="BM1068" s="21">
        <v>0</v>
      </c>
      <c r="BN1068" s="21">
        <f t="shared" si="154"/>
        <v>0.32659199999999999</v>
      </c>
      <c r="BO1068" s="22">
        <f t="shared" si="154"/>
        <v>0.32659199999999999</v>
      </c>
      <c r="BP1068" s="21">
        <f t="shared" si="154"/>
        <v>0</v>
      </c>
    </row>
    <row r="1069" spans="1:68" ht="11.1" hidden="1" customHeight="1" outlineLevel="2" x14ac:dyDescent="0.2">
      <c r="A1069" s="10"/>
      <c r="B1069" s="18"/>
      <c r="C1069" s="18"/>
      <c r="D1069" s="18"/>
      <c r="E1069" s="23" t="s">
        <v>964</v>
      </c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4"/>
      <c r="X1069" s="24"/>
      <c r="Y1069" s="24"/>
      <c r="Z1069" s="24"/>
      <c r="AA1069" s="24"/>
      <c r="AB1069" s="208">
        <v>18.143000000000001</v>
      </c>
      <c r="AC1069" s="208">
        <v>27.216000000000001</v>
      </c>
      <c r="AD1069" s="208">
        <v>26.588999999999999</v>
      </c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1">
        <f t="shared" si="153"/>
        <v>27.216000000000001</v>
      </c>
      <c r="BC1069" s="18"/>
      <c r="BD1069" s="22">
        <f t="shared" si="151"/>
        <v>36.58064516129032</v>
      </c>
      <c r="BE1069" s="21"/>
      <c r="BG1069" s="10"/>
      <c r="BH1069" s="21">
        <f t="shared" si="152"/>
        <v>0</v>
      </c>
      <c r="BI1069" s="22">
        <f t="shared" si="152"/>
        <v>2.7216000000000001E-2</v>
      </c>
      <c r="BJ1069" s="21"/>
      <c r="BK1069" s="21">
        <v>0</v>
      </c>
      <c r="BL1069" s="22">
        <v>8.1647999999999998E-2</v>
      </c>
      <c r="BM1069" s="21"/>
      <c r="BN1069" s="21">
        <f t="shared" si="154"/>
        <v>0</v>
      </c>
      <c r="BO1069" s="22">
        <f t="shared" si="154"/>
        <v>0.32659199999999999</v>
      </c>
      <c r="BP1069" s="21">
        <f t="shared" si="154"/>
        <v>0</v>
      </c>
    </row>
    <row r="1070" spans="1:68" ht="11.1" hidden="1" customHeight="1" outlineLevel="1" collapsed="1" x14ac:dyDescent="0.2">
      <c r="A1070" s="10"/>
      <c r="B1070" s="18"/>
      <c r="C1070" s="18"/>
      <c r="D1070" s="18"/>
      <c r="E1070" s="19" t="s">
        <v>965</v>
      </c>
      <c r="F1070" s="209">
        <v>2.37</v>
      </c>
      <c r="G1070" s="209">
        <v>1.6</v>
      </c>
      <c r="H1070" s="209">
        <v>1.379</v>
      </c>
      <c r="I1070" s="240">
        <v>1.1559999999999999</v>
      </c>
      <c r="J1070" s="240"/>
      <c r="K1070" s="209">
        <v>0.69199999999999995</v>
      </c>
      <c r="L1070" s="209">
        <v>0.23599999999999999</v>
      </c>
      <c r="M1070" s="20"/>
      <c r="N1070" s="20"/>
      <c r="O1070" s="209">
        <v>0.79400000000000004</v>
      </c>
      <c r="P1070" s="209">
        <v>2.0009999999999999</v>
      </c>
      <c r="Q1070" s="209">
        <v>1.19</v>
      </c>
      <c r="R1070" s="209">
        <v>2.27</v>
      </c>
      <c r="S1070" s="209">
        <v>1.53</v>
      </c>
      <c r="T1070" s="209">
        <v>1.76</v>
      </c>
      <c r="U1070" s="209">
        <v>1.0660000000000001</v>
      </c>
      <c r="V1070" s="209">
        <v>0.57399999999999995</v>
      </c>
      <c r="W1070" s="209">
        <v>6.8000000000000005E-2</v>
      </c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1">
        <f t="shared" si="153"/>
        <v>2.37</v>
      </c>
      <c r="BC1070" s="61">
        <f>BD1070</f>
        <v>3.185483870967742</v>
      </c>
      <c r="BD1070" s="22">
        <f t="shared" si="151"/>
        <v>3.185483870967742</v>
      </c>
      <c r="BE1070" s="21">
        <f>BC1070-BD1070</f>
        <v>0</v>
      </c>
      <c r="BG1070" s="10">
        <v>6</v>
      </c>
      <c r="BH1070" s="21">
        <f t="shared" si="152"/>
        <v>2.3700000000000001E-3</v>
      </c>
      <c r="BI1070" s="22">
        <f t="shared" si="152"/>
        <v>2.3700000000000001E-3</v>
      </c>
      <c r="BJ1070" s="21">
        <f>BH1070-BI1070</f>
        <v>0</v>
      </c>
      <c r="BK1070" s="21">
        <v>7.11E-3</v>
      </c>
      <c r="BL1070" s="22">
        <v>7.11E-3</v>
      </c>
      <c r="BM1070" s="21">
        <v>0</v>
      </c>
      <c r="BN1070" s="21">
        <f t="shared" si="154"/>
        <v>2.844E-2</v>
      </c>
      <c r="BO1070" s="22">
        <f t="shared" si="154"/>
        <v>2.844E-2</v>
      </c>
      <c r="BP1070" s="21">
        <f t="shared" si="154"/>
        <v>0</v>
      </c>
    </row>
    <row r="1071" spans="1:68" ht="11.1" hidden="1" customHeight="1" outlineLevel="2" x14ac:dyDescent="0.2">
      <c r="A1071" s="10"/>
      <c r="B1071" s="18"/>
      <c r="C1071" s="18"/>
      <c r="D1071" s="18"/>
      <c r="E1071" s="23" t="s">
        <v>966</v>
      </c>
      <c r="F1071" s="208">
        <v>2.37</v>
      </c>
      <c r="G1071" s="208">
        <v>1.6</v>
      </c>
      <c r="H1071" s="208">
        <v>1.379</v>
      </c>
      <c r="I1071" s="239">
        <v>1.1559999999999999</v>
      </c>
      <c r="J1071" s="239"/>
      <c r="K1071" s="208">
        <v>0.69199999999999995</v>
      </c>
      <c r="L1071" s="208">
        <v>0.23599999999999999</v>
      </c>
      <c r="M1071" s="24"/>
      <c r="N1071" s="24"/>
      <c r="O1071" s="208">
        <v>0.79400000000000004</v>
      </c>
      <c r="P1071" s="208">
        <v>2.0009999999999999</v>
      </c>
      <c r="Q1071" s="208">
        <v>1.19</v>
      </c>
      <c r="R1071" s="208">
        <v>2.27</v>
      </c>
      <c r="S1071" s="208">
        <v>1.53</v>
      </c>
      <c r="T1071" s="208">
        <v>1.76</v>
      </c>
      <c r="U1071" s="208">
        <v>1.0660000000000001</v>
      </c>
      <c r="V1071" s="208">
        <v>0.57399999999999995</v>
      </c>
      <c r="W1071" s="208">
        <v>6.8000000000000005E-2</v>
      </c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1">
        <f t="shared" si="153"/>
        <v>2.37</v>
      </c>
      <c r="BC1071" s="18"/>
      <c r="BD1071" s="22">
        <f t="shared" si="151"/>
        <v>3.185483870967742</v>
      </c>
      <c r="BE1071" s="21"/>
      <c r="BG1071" s="10"/>
      <c r="BH1071" s="21">
        <f t="shared" si="152"/>
        <v>0</v>
      </c>
      <c r="BI1071" s="22">
        <f t="shared" si="152"/>
        <v>2.3700000000000001E-3</v>
      </c>
      <c r="BJ1071" s="21"/>
      <c r="BK1071" s="21">
        <v>0</v>
      </c>
      <c r="BL1071" s="22">
        <v>7.11E-3</v>
      </c>
      <c r="BM1071" s="21"/>
      <c r="BN1071" s="21">
        <f t="shared" si="154"/>
        <v>0</v>
      </c>
      <c r="BO1071" s="22">
        <f t="shared" si="154"/>
        <v>2.844E-2</v>
      </c>
      <c r="BP1071" s="21">
        <f t="shared" si="154"/>
        <v>0</v>
      </c>
    </row>
    <row r="1072" spans="1:68" ht="11.1" hidden="1" customHeight="1" outlineLevel="1" collapsed="1" x14ac:dyDescent="0.2">
      <c r="A1072" s="10"/>
      <c r="B1072" s="18"/>
      <c r="C1072" s="18"/>
      <c r="D1072" s="18"/>
      <c r="E1072" s="19" t="s">
        <v>967</v>
      </c>
      <c r="F1072" s="209">
        <v>1.6859999999999999</v>
      </c>
      <c r="G1072" s="20"/>
      <c r="H1072" s="20"/>
      <c r="I1072" s="20"/>
      <c r="J1072" s="20"/>
      <c r="K1072" s="209">
        <v>2.883</v>
      </c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1">
        <f t="shared" si="153"/>
        <v>2.883</v>
      </c>
      <c r="BC1072" s="61">
        <f>BD1072</f>
        <v>3.875</v>
      </c>
      <c r="BD1072" s="22">
        <f t="shared" si="151"/>
        <v>3.875</v>
      </c>
      <c r="BE1072" s="21">
        <f>BC1072-BD1072</f>
        <v>0</v>
      </c>
      <c r="BG1072" s="10"/>
      <c r="BH1072" s="21">
        <f t="shared" si="152"/>
        <v>2.8830000000000001E-3</v>
      </c>
      <c r="BI1072" s="22">
        <f t="shared" si="152"/>
        <v>2.8830000000000001E-3</v>
      </c>
      <c r="BJ1072" s="21">
        <f>BH1072-BI1072</f>
        <v>0</v>
      </c>
      <c r="BK1072" s="21">
        <v>8.6490000000000004E-3</v>
      </c>
      <c r="BL1072" s="22">
        <v>8.6490000000000004E-3</v>
      </c>
      <c r="BM1072" s="21">
        <v>0</v>
      </c>
      <c r="BN1072" s="21">
        <f t="shared" si="154"/>
        <v>3.4596000000000002E-2</v>
      </c>
      <c r="BO1072" s="22">
        <f t="shared" si="154"/>
        <v>3.4596000000000002E-2</v>
      </c>
      <c r="BP1072" s="21">
        <f t="shared" si="154"/>
        <v>0</v>
      </c>
    </row>
    <row r="1073" spans="1:68" ht="11.1" hidden="1" customHeight="1" outlineLevel="2" x14ac:dyDescent="0.2">
      <c r="A1073" s="10"/>
      <c r="B1073" s="18"/>
      <c r="C1073" s="18"/>
      <c r="D1073" s="18"/>
      <c r="E1073" s="23" t="s">
        <v>968</v>
      </c>
      <c r="F1073" s="208">
        <v>1.6859999999999999</v>
      </c>
      <c r="G1073" s="24"/>
      <c r="H1073" s="24"/>
      <c r="I1073" s="24"/>
      <c r="J1073" s="24"/>
      <c r="K1073" s="208">
        <v>2.883</v>
      </c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4"/>
      <c r="AS1073" s="24"/>
      <c r="AT1073" s="24"/>
      <c r="AU1073" s="24"/>
      <c r="AV1073" s="24"/>
      <c r="AW1073" s="24"/>
      <c r="AX1073" s="24"/>
      <c r="AY1073" s="24"/>
      <c r="AZ1073" s="24"/>
      <c r="BA1073" s="24"/>
      <c r="BB1073" s="21">
        <f t="shared" si="153"/>
        <v>2.883</v>
      </c>
      <c r="BC1073" s="18"/>
      <c r="BD1073" s="22">
        <f t="shared" si="151"/>
        <v>3.875</v>
      </c>
      <c r="BE1073" s="21"/>
      <c r="BG1073" s="10"/>
      <c r="BH1073" s="21">
        <f t="shared" si="152"/>
        <v>0</v>
      </c>
      <c r="BI1073" s="22">
        <f t="shared" si="152"/>
        <v>2.8830000000000001E-3</v>
      </c>
      <c r="BJ1073" s="21"/>
      <c r="BK1073" s="21">
        <v>0</v>
      </c>
      <c r="BL1073" s="22">
        <v>8.6490000000000004E-3</v>
      </c>
      <c r="BM1073" s="21"/>
      <c r="BN1073" s="21">
        <f t="shared" si="154"/>
        <v>0</v>
      </c>
      <c r="BO1073" s="22">
        <f t="shared" si="154"/>
        <v>3.4596000000000002E-2</v>
      </c>
      <c r="BP1073" s="21">
        <f t="shared" si="154"/>
        <v>0</v>
      </c>
    </row>
    <row r="1074" spans="1:68" ht="11.1" hidden="1" customHeight="1" outlineLevel="1" collapsed="1" x14ac:dyDescent="0.2">
      <c r="A1074" s="10"/>
      <c r="B1074" s="18"/>
      <c r="C1074" s="18"/>
      <c r="D1074" s="18"/>
      <c r="E1074" s="19" t="s">
        <v>969</v>
      </c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9">
        <v>17.462</v>
      </c>
      <c r="AR1074" s="209">
        <v>5.0110000000000001</v>
      </c>
      <c r="AS1074" s="209">
        <v>3.2450000000000001</v>
      </c>
      <c r="AT1074" s="209">
        <v>3.0169999999999999</v>
      </c>
      <c r="AU1074" s="209">
        <v>1.827</v>
      </c>
      <c r="AV1074" s="20"/>
      <c r="AW1074" s="20"/>
      <c r="AX1074" s="20"/>
      <c r="AY1074" s="20"/>
      <c r="AZ1074" s="209">
        <v>1.2370000000000001</v>
      </c>
      <c r="BA1074" s="209">
        <v>3.0670000000000002</v>
      </c>
      <c r="BB1074" s="21">
        <f t="shared" si="153"/>
        <v>17.462</v>
      </c>
      <c r="BC1074" s="61">
        <f>BD1074</f>
        <v>23.47043010752688</v>
      </c>
      <c r="BD1074" s="22">
        <f t="shared" si="151"/>
        <v>23.47043010752688</v>
      </c>
      <c r="BE1074" s="21">
        <f>BC1074-BD1074</f>
        <v>0</v>
      </c>
      <c r="BF1074" s="2">
        <v>11</v>
      </c>
      <c r="BG1074" s="10">
        <v>6</v>
      </c>
      <c r="BH1074" s="21">
        <f t="shared" si="152"/>
        <v>1.7461999999999998E-2</v>
      </c>
      <c r="BI1074" s="22">
        <f t="shared" si="152"/>
        <v>1.7461999999999998E-2</v>
      </c>
      <c r="BJ1074" s="21">
        <f>BH1074-BI1074</f>
        <v>0</v>
      </c>
      <c r="BK1074" s="21">
        <v>5.2385999999999995E-2</v>
      </c>
      <c r="BL1074" s="22">
        <v>5.2385999999999995E-2</v>
      </c>
      <c r="BM1074" s="21">
        <v>0</v>
      </c>
      <c r="BN1074" s="21">
        <f t="shared" si="154"/>
        <v>0.20954399999999998</v>
      </c>
      <c r="BO1074" s="22">
        <f t="shared" si="154"/>
        <v>0.20954399999999998</v>
      </c>
      <c r="BP1074" s="21">
        <f t="shared" si="154"/>
        <v>0</v>
      </c>
    </row>
    <row r="1075" spans="1:68" ht="11.1" hidden="1" customHeight="1" outlineLevel="2" x14ac:dyDescent="0.2">
      <c r="A1075" s="10"/>
      <c r="B1075" s="18"/>
      <c r="C1075" s="18"/>
      <c r="D1075" s="18"/>
      <c r="E1075" s="23" t="s">
        <v>970</v>
      </c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08">
        <v>17.462</v>
      </c>
      <c r="AR1075" s="208">
        <v>5.0110000000000001</v>
      </c>
      <c r="AS1075" s="208">
        <v>3.2450000000000001</v>
      </c>
      <c r="AT1075" s="208">
        <v>3.0169999999999999</v>
      </c>
      <c r="AU1075" s="208">
        <v>1.827</v>
      </c>
      <c r="AV1075" s="24"/>
      <c r="AW1075" s="24"/>
      <c r="AX1075" s="24"/>
      <c r="AY1075" s="24"/>
      <c r="AZ1075" s="208">
        <v>1.2370000000000001</v>
      </c>
      <c r="BA1075" s="208">
        <v>3.0670000000000002</v>
      </c>
      <c r="BB1075" s="21">
        <f t="shared" si="153"/>
        <v>17.462</v>
      </c>
      <c r="BC1075" s="18"/>
      <c r="BD1075" s="22">
        <f t="shared" si="151"/>
        <v>23.47043010752688</v>
      </c>
      <c r="BE1075" s="21"/>
      <c r="BF1075" s="2">
        <v>11</v>
      </c>
      <c r="BG1075" s="10"/>
      <c r="BH1075" s="21">
        <f t="shared" si="152"/>
        <v>0</v>
      </c>
      <c r="BI1075" s="22">
        <f t="shared" si="152"/>
        <v>1.7461999999999998E-2</v>
      </c>
      <c r="BJ1075" s="21"/>
      <c r="BK1075" s="21">
        <v>0</v>
      </c>
      <c r="BL1075" s="22">
        <v>5.2385999999999995E-2</v>
      </c>
      <c r="BM1075" s="21"/>
      <c r="BN1075" s="21">
        <f t="shared" si="154"/>
        <v>0</v>
      </c>
      <c r="BO1075" s="22">
        <f t="shared" si="154"/>
        <v>0.20954399999999998</v>
      </c>
      <c r="BP1075" s="21">
        <f t="shared" si="154"/>
        <v>0</v>
      </c>
    </row>
    <row r="1076" spans="1:68" ht="11.1" hidden="1" customHeight="1" outlineLevel="1" collapsed="1" x14ac:dyDescent="0.2">
      <c r="A1076" s="10"/>
      <c r="B1076" s="18"/>
      <c r="C1076" s="18"/>
      <c r="D1076" s="18"/>
      <c r="E1076" s="19" t="s">
        <v>971</v>
      </c>
      <c r="F1076" s="209">
        <v>142.02799999999999</v>
      </c>
      <c r="G1076" s="209">
        <v>124.423</v>
      </c>
      <c r="H1076" s="209">
        <v>141.58500000000001</v>
      </c>
      <c r="I1076" s="240">
        <v>130.476</v>
      </c>
      <c r="J1076" s="240"/>
      <c r="K1076" s="209">
        <v>68.19</v>
      </c>
      <c r="L1076" s="209">
        <v>32.302999999999997</v>
      </c>
      <c r="M1076" s="209">
        <v>33.53</v>
      </c>
      <c r="N1076" s="209">
        <v>28.306000000000001</v>
      </c>
      <c r="O1076" s="209">
        <v>82.36</v>
      </c>
      <c r="P1076" s="209">
        <v>150.035</v>
      </c>
      <c r="Q1076" s="209">
        <v>162.36500000000001</v>
      </c>
      <c r="R1076" s="209">
        <v>200.98099999999999</v>
      </c>
      <c r="S1076" s="209">
        <v>186.136</v>
      </c>
      <c r="T1076" s="209">
        <v>187.32300000000001</v>
      </c>
      <c r="U1076" s="209">
        <v>152.87200000000001</v>
      </c>
      <c r="V1076" s="209">
        <v>128.20400000000001</v>
      </c>
      <c r="W1076" s="209">
        <v>54.817</v>
      </c>
      <c r="X1076" s="209">
        <v>21.478999999999999</v>
      </c>
      <c r="Y1076" s="209">
        <v>32.33</v>
      </c>
      <c r="Z1076" s="209">
        <v>28.105</v>
      </c>
      <c r="AA1076" s="209">
        <v>47.844000000000001</v>
      </c>
      <c r="AB1076" s="209">
        <v>113.79</v>
      </c>
      <c r="AC1076" s="209">
        <v>174.92699999999999</v>
      </c>
      <c r="AD1076" s="209">
        <v>205.649</v>
      </c>
      <c r="AE1076" s="209">
        <v>193.86500000000001</v>
      </c>
      <c r="AF1076" s="209">
        <v>167.87200000000001</v>
      </c>
      <c r="AG1076" s="209">
        <v>164.495</v>
      </c>
      <c r="AH1076" s="209">
        <v>113.65</v>
      </c>
      <c r="AI1076" s="209">
        <v>122.499</v>
      </c>
      <c r="AJ1076" s="209">
        <v>22.004000000000001</v>
      </c>
      <c r="AK1076" s="209">
        <v>24.09</v>
      </c>
      <c r="AL1076" s="209">
        <v>23.718</v>
      </c>
      <c r="AM1076" s="209">
        <v>76.694999999999993</v>
      </c>
      <c r="AN1076" s="209">
        <v>139.89599999999999</v>
      </c>
      <c r="AO1076" s="209">
        <v>160.26300000000001</v>
      </c>
      <c r="AP1076" s="209">
        <v>185.31700000000001</v>
      </c>
      <c r="AQ1076" s="209">
        <v>168.59100000000001</v>
      </c>
      <c r="AR1076" s="209">
        <v>162.30799999999999</v>
      </c>
      <c r="AS1076" s="209">
        <v>138.613</v>
      </c>
      <c r="AT1076" s="209">
        <v>60.517000000000003</v>
      </c>
      <c r="AU1076" s="209">
        <v>27.693999999999999</v>
      </c>
      <c r="AV1076" s="209">
        <v>15.702</v>
      </c>
      <c r="AW1076" s="209">
        <v>16.274999999999999</v>
      </c>
      <c r="AX1076" s="209">
        <v>20.841999999999999</v>
      </c>
      <c r="AY1076" s="209">
        <v>60.695</v>
      </c>
      <c r="AZ1076" s="209">
        <v>41.79</v>
      </c>
      <c r="BA1076" s="209">
        <v>52.816000000000003</v>
      </c>
      <c r="BB1076" s="21">
        <f>BB1077+BB1078</f>
        <v>271.62599999999998</v>
      </c>
      <c r="BC1076" s="61">
        <f>BD1076</f>
        <v>365.08870967741933</v>
      </c>
      <c r="BD1076" s="22">
        <f t="shared" si="151"/>
        <v>365.08870967741933</v>
      </c>
      <c r="BE1076" s="21">
        <f>BC1076-BD1076</f>
        <v>0</v>
      </c>
      <c r="BF1076" s="2">
        <v>136</v>
      </c>
      <c r="BG1076" s="10">
        <v>4</v>
      </c>
      <c r="BH1076" s="21">
        <f t="shared" si="152"/>
        <v>0.27162599999999998</v>
      </c>
      <c r="BI1076" s="22">
        <f t="shared" si="152"/>
        <v>0.27162599999999998</v>
      </c>
      <c r="BJ1076" s="21">
        <f>BH1076-BI1076</f>
        <v>0</v>
      </c>
      <c r="BK1076" s="21">
        <v>0.81487799999999999</v>
      </c>
      <c r="BL1076" s="22">
        <v>0.81487799999999999</v>
      </c>
      <c r="BM1076" s="21">
        <v>0</v>
      </c>
      <c r="BN1076" s="21">
        <f t="shared" si="154"/>
        <v>3.259512</v>
      </c>
      <c r="BO1076" s="22">
        <f t="shared" si="154"/>
        <v>3.259512</v>
      </c>
      <c r="BP1076" s="21">
        <f t="shared" si="154"/>
        <v>0</v>
      </c>
    </row>
    <row r="1077" spans="1:68" ht="11.1" hidden="1" customHeight="1" outlineLevel="2" x14ac:dyDescent="0.2">
      <c r="A1077" s="10"/>
      <c r="B1077" s="18"/>
      <c r="C1077" s="18"/>
      <c r="D1077" s="18"/>
      <c r="E1077" s="23" t="s">
        <v>972</v>
      </c>
      <c r="F1077" s="208">
        <v>2.363</v>
      </c>
      <c r="G1077" s="208">
        <v>1</v>
      </c>
      <c r="H1077" s="208">
        <v>47.902999999999999</v>
      </c>
      <c r="I1077" s="239">
        <v>66.155000000000001</v>
      </c>
      <c r="J1077" s="239"/>
      <c r="K1077" s="208">
        <v>24.632000000000001</v>
      </c>
      <c r="L1077" s="208">
        <v>1.107</v>
      </c>
      <c r="M1077" s="208">
        <v>0.90900000000000003</v>
      </c>
      <c r="N1077" s="208">
        <v>0.85199999999999998</v>
      </c>
      <c r="O1077" s="208">
        <v>34.317999999999998</v>
      </c>
      <c r="P1077" s="208">
        <v>41.673000000000002</v>
      </c>
      <c r="Q1077" s="208">
        <v>27.199000000000002</v>
      </c>
      <c r="R1077" s="208">
        <v>39.085000000000001</v>
      </c>
      <c r="S1077" s="208">
        <v>39.185000000000002</v>
      </c>
      <c r="T1077" s="208">
        <v>39.151000000000003</v>
      </c>
      <c r="U1077" s="208">
        <v>58.448</v>
      </c>
      <c r="V1077" s="208">
        <v>53.932000000000002</v>
      </c>
      <c r="W1077" s="208">
        <v>25.741</v>
      </c>
      <c r="X1077" s="208">
        <v>2.3639999999999999</v>
      </c>
      <c r="Y1077" s="208">
        <v>3.0590000000000002</v>
      </c>
      <c r="Z1077" s="208">
        <v>2.7850000000000001</v>
      </c>
      <c r="AA1077" s="208">
        <v>20.117000000000001</v>
      </c>
      <c r="AB1077" s="24"/>
      <c r="AC1077" s="208">
        <v>65.123000000000005</v>
      </c>
      <c r="AD1077" s="208">
        <v>42.423999999999999</v>
      </c>
      <c r="AE1077" s="208">
        <v>108.401</v>
      </c>
      <c r="AF1077" s="208">
        <v>91.87</v>
      </c>
      <c r="AG1077" s="208">
        <v>74.03</v>
      </c>
      <c r="AH1077" s="208">
        <v>44.16</v>
      </c>
      <c r="AI1077" s="208">
        <v>99.944000000000003</v>
      </c>
      <c r="AJ1077" s="208">
        <v>2.5459999999999998</v>
      </c>
      <c r="AK1077" s="208">
        <v>2.536</v>
      </c>
      <c r="AL1077" s="208">
        <v>3.23</v>
      </c>
      <c r="AM1077" s="208">
        <v>50.904000000000003</v>
      </c>
      <c r="AN1077" s="208">
        <v>98.001000000000005</v>
      </c>
      <c r="AO1077" s="208">
        <v>82.66</v>
      </c>
      <c r="AP1077" s="208">
        <v>96.739000000000004</v>
      </c>
      <c r="AQ1077" s="208">
        <v>90.765000000000001</v>
      </c>
      <c r="AR1077" s="208">
        <v>79.117999999999995</v>
      </c>
      <c r="AS1077" s="208">
        <v>51.008000000000003</v>
      </c>
      <c r="AT1077" s="24"/>
      <c r="AU1077" s="208">
        <v>16.713999999999999</v>
      </c>
      <c r="AV1077" s="208">
        <v>4.5250000000000004</v>
      </c>
      <c r="AW1077" s="208">
        <v>2.899</v>
      </c>
      <c r="AX1077" s="208">
        <v>7.35</v>
      </c>
      <c r="AY1077" s="208">
        <v>36.557000000000002</v>
      </c>
      <c r="AZ1077" s="208">
        <v>5.6890000000000001</v>
      </c>
      <c r="BA1077" s="24"/>
      <c r="BB1077" s="21">
        <f t="shared" si="153"/>
        <v>108.401</v>
      </c>
      <c r="BC1077" s="18"/>
      <c r="BD1077" s="22">
        <f t="shared" si="151"/>
        <v>145.70026881720429</v>
      </c>
      <c r="BE1077" s="21"/>
      <c r="BF1077" s="2">
        <v>136</v>
      </c>
      <c r="BG1077" s="10"/>
      <c r="BH1077" s="21">
        <f t="shared" si="152"/>
        <v>0</v>
      </c>
      <c r="BI1077" s="22">
        <f t="shared" si="152"/>
        <v>0.10840099999999998</v>
      </c>
      <c r="BJ1077" s="21"/>
      <c r="BK1077" s="21">
        <v>0</v>
      </c>
      <c r="BL1077" s="22">
        <v>0.32520299999999996</v>
      </c>
      <c r="BM1077" s="21"/>
      <c r="BN1077" s="21">
        <f t="shared" si="154"/>
        <v>0</v>
      </c>
      <c r="BO1077" s="22">
        <f t="shared" si="154"/>
        <v>1.3008119999999999</v>
      </c>
      <c r="BP1077" s="21">
        <f t="shared" si="154"/>
        <v>0</v>
      </c>
    </row>
    <row r="1078" spans="1:68" ht="11.1" hidden="1" customHeight="1" outlineLevel="2" x14ac:dyDescent="0.2">
      <c r="A1078" s="10"/>
      <c r="B1078" s="18"/>
      <c r="C1078" s="18"/>
      <c r="D1078" s="18"/>
      <c r="E1078" s="23" t="s">
        <v>973</v>
      </c>
      <c r="F1078" s="208">
        <v>139.66499999999999</v>
      </c>
      <c r="G1078" s="208">
        <v>123.423</v>
      </c>
      <c r="H1078" s="208">
        <v>93.682000000000002</v>
      </c>
      <c r="I1078" s="239">
        <v>64.320999999999998</v>
      </c>
      <c r="J1078" s="239"/>
      <c r="K1078" s="208">
        <v>43.558</v>
      </c>
      <c r="L1078" s="208">
        <v>31.196000000000002</v>
      </c>
      <c r="M1078" s="208">
        <v>32.621000000000002</v>
      </c>
      <c r="N1078" s="208">
        <v>27.454000000000001</v>
      </c>
      <c r="O1078" s="208">
        <v>48.042000000000002</v>
      </c>
      <c r="P1078" s="208">
        <v>108.36199999999999</v>
      </c>
      <c r="Q1078" s="208">
        <v>135.166</v>
      </c>
      <c r="R1078" s="208">
        <v>161.89599999999999</v>
      </c>
      <c r="S1078" s="208">
        <v>146.95099999999999</v>
      </c>
      <c r="T1078" s="208">
        <v>148.172</v>
      </c>
      <c r="U1078" s="208">
        <v>94.424000000000007</v>
      </c>
      <c r="V1078" s="208">
        <v>74.272000000000006</v>
      </c>
      <c r="W1078" s="208">
        <v>29.076000000000001</v>
      </c>
      <c r="X1078" s="208">
        <v>19.114999999999998</v>
      </c>
      <c r="Y1078" s="208">
        <v>29.271000000000001</v>
      </c>
      <c r="Z1078" s="208">
        <v>25.32</v>
      </c>
      <c r="AA1078" s="208">
        <v>27.727</v>
      </c>
      <c r="AB1078" s="208">
        <v>113.79</v>
      </c>
      <c r="AC1078" s="208">
        <v>109.804</v>
      </c>
      <c r="AD1078" s="208">
        <v>163.22499999999999</v>
      </c>
      <c r="AE1078" s="208">
        <v>85.463999999999999</v>
      </c>
      <c r="AF1078" s="208">
        <v>76.001999999999995</v>
      </c>
      <c r="AG1078" s="208">
        <v>90.465000000000003</v>
      </c>
      <c r="AH1078" s="208">
        <v>69.489999999999995</v>
      </c>
      <c r="AI1078" s="208">
        <v>22.555</v>
      </c>
      <c r="AJ1078" s="208">
        <v>19.457999999999998</v>
      </c>
      <c r="AK1078" s="208">
        <v>21.553999999999998</v>
      </c>
      <c r="AL1078" s="208">
        <v>20.488</v>
      </c>
      <c r="AM1078" s="208">
        <v>25.791</v>
      </c>
      <c r="AN1078" s="208">
        <v>41.895000000000003</v>
      </c>
      <c r="AO1078" s="208">
        <v>77.602999999999994</v>
      </c>
      <c r="AP1078" s="208">
        <v>88.578000000000003</v>
      </c>
      <c r="AQ1078" s="208">
        <v>77.825999999999993</v>
      </c>
      <c r="AR1078" s="208">
        <v>83.19</v>
      </c>
      <c r="AS1078" s="208">
        <v>87.605000000000004</v>
      </c>
      <c r="AT1078" s="208">
        <v>60.517000000000003</v>
      </c>
      <c r="AU1078" s="208">
        <v>10.98</v>
      </c>
      <c r="AV1078" s="208">
        <v>11.177</v>
      </c>
      <c r="AW1078" s="208">
        <v>13.375999999999999</v>
      </c>
      <c r="AX1078" s="208">
        <v>13.492000000000001</v>
      </c>
      <c r="AY1078" s="208">
        <v>24.138000000000002</v>
      </c>
      <c r="AZ1078" s="208">
        <v>36.100999999999999</v>
      </c>
      <c r="BA1078" s="208">
        <v>52.816000000000003</v>
      </c>
      <c r="BB1078" s="21">
        <f t="shared" si="153"/>
        <v>163.22499999999999</v>
      </c>
      <c r="BC1078" s="18"/>
      <c r="BD1078" s="22">
        <f t="shared" si="151"/>
        <v>219.38844086021504</v>
      </c>
      <c r="BE1078" s="21"/>
      <c r="BG1078" s="10"/>
      <c r="BH1078" s="21">
        <f t="shared" si="152"/>
        <v>0</v>
      </c>
      <c r="BI1078" s="22">
        <f t="shared" si="152"/>
        <v>0.16322500000000001</v>
      </c>
      <c r="BJ1078" s="21"/>
      <c r="BK1078" s="21">
        <v>0</v>
      </c>
      <c r="BL1078" s="22">
        <v>0.48967500000000003</v>
      </c>
      <c r="BM1078" s="21"/>
      <c r="BN1078" s="21">
        <f t="shared" si="154"/>
        <v>0</v>
      </c>
      <c r="BO1078" s="22">
        <f t="shared" si="154"/>
        <v>1.9587000000000001</v>
      </c>
      <c r="BP1078" s="21">
        <f t="shared" si="154"/>
        <v>0</v>
      </c>
    </row>
    <row r="1079" spans="1:68" ht="21.95" hidden="1" customHeight="1" outlineLevel="1" collapsed="1" x14ac:dyDescent="0.2">
      <c r="A1079" s="10"/>
      <c r="B1079" s="18"/>
      <c r="C1079" s="18"/>
      <c r="D1079" s="18"/>
      <c r="E1079" s="19" t="s">
        <v>168</v>
      </c>
      <c r="F1079" s="209">
        <v>10.680999999999999</v>
      </c>
      <c r="G1079" s="209">
        <v>8.43</v>
      </c>
      <c r="H1079" s="209">
        <v>6.6280000000000001</v>
      </c>
      <c r="I1079" s="240">
        <v>5.1120000000000001</v>
      </c>
      <c r="J1079" s="240"/>
      <c r="K1079" s="209">
        <v>2.1709999999999998</v>
      </c>
      <c r="L1079" s="209">
        <v>0.46200000000000002</v>
      </c>
      <c r="M1079" s="20"/>
      <c r="N1079" s="20"/>
      <c r="O1079" s="209">
        <v>1.4650000000000001</v>
      </c>
      <c r="P1079" s="209">
        <v>2.875</v>
      </c>
      <c r="Q1079" s="209">
        <v>3.68</v>
      </c>
      <c r="R1079" s="209">
        <v>2.6309999999999998</v>
      </c>
      <c r="S1079" s="209">
        <v>30.594000000000001</v>
      </c>
      <c r="T1079" s="209">
        <v>15.446</v>
      </c>
      <c r="U1079" s="209">
        <v>10.249000000000001</v>
      </c>
      <c r="V1079" s="209">
        <v>4.3019999999999996</v>
      </c>
      <c r="W1079" s="209">
        <v>3.2650000000000001</v>
      </c>
      <c r="X1079" s="209">
        <v>3.2000000000000001E-2</v>
      </c>
      <c r="Y1079" s="209">
        <v>0.505</v>
      </c>
      <c r="Z1079" s="20"/>
      <c r="AA1079" s="209">
        <v>3.044</v>
      </c>
      <c r="AB1079" s="209">
        <v>11.553000000000001</v>
      </c>
      <c r="AC1079" s="209">
        <v>11.875999999999999</v>
      </c>
      <c r="AD1079" s="209">
        <v>10.567</v>
      </c>
      <c r="AE1079" s="209">
        <v>16.120999999999999</v>
      </c>
      <c r="AF1079" s="209">
        <v>11.911</v>
      </c>
      <c r="AG1079" s="209">
        <v>6.62</v>
      </c>
      <c r="AH1079" s="209">
        <v>6.3129999999999997</v>
      </c>
      <c r="AI1079" s="209">
        <v>4.91</v>
      </c>
      <c r="AJ1079" s="209">
        <v>0.499</v>
      </c>
      <c r="AK1079" s="20"/>
      <c r="AL1079" s="209">
        <v>0.03</v>
      </c>
      <c r="AM1079" s="209">
        <v>1.7629999999999999</v>
      </c>
      <c r="AN1079" s="209">
        <v>6.8559999999999999</v>
      </c>
      <c r="AO1079" s="209">
        <v>12.685</v>
      </c>
      <c r="AP1079" s="209">
        <v>13.182</v>
      </c>
      <c r="AQ1079" s="209">
        <v>19.751000000000001</v>
      </c>
      <c r="AR1079" s="209">
        <v>13.074</v>
      </c>
      <c r="AS1079" s="209">
        <v>11.64</v>
      </c>
      <c r="AT1079" s="209">
        <v>6.2439999999999998</v>
      </c>
      <c r="AU1079" s="209">
        <v>3.38</v>
      </c>
      <c r="AV1079" s="209">
        <v>2.1000000000000001E-2</v>
      </c>
      <c r="AW1079" s="209">
        <v>2E-3</v>
      </c>
      <c r="AX1079" s="20"/>
      <c r="AY1079" s="209">
        <v>1.548</v>
      </c>
      <c r="AZ1079" s="209">
        <v>5.6139999999999999</v>
      </c>
      <c r="BA1079" s="209">
        <v>9.4939999999999998</v>
      </c>
      <c r="BB1079" s="21">
        <f>BB1080+BB1081+BB1082</f>
        <v>35.875</v>
      </c>
      <c r="BC1079" s="61">
        <f>BD1079</f>
        <v>48.219086021505376</v>
      </c>
      <c r="BD1079" s="22">
        <f t="shared" si="151"/>
        <v>48.219086021505376</v>
      </c>
      <c r="BE1079" s="21">
        <f>BC1079-BD1079</f>
        <v>0</v>
      </c>
      <c r="BF1079" s="2">
        <v>18.239999999999998</v>
      </c>
      <c r="BG1079" s="10">
        <v>5</v>
      </c>
      <c r="BH1079" s="21">
        <f t="shared" si="152"/>
        <v>3.5874999999999997E-2</v>
      </c>
      <c r="BI1079" s="22">
        <f t="shared" si="152"/>
        <v>3.5874999999999997E-2</v>
      </c>
      <c r="BJ1079" s="21">
        <f>BH1079-BI1079</f>
        <v>0</v>
      </c>
      <c r="BK1079" s="21">
        <v>0.107625</v>
      </c>
      <c r="BL1079" s="22">
        <v>0.107625</v>
      </c>
      <c r="BM1079" s="21">
        <v>0</v>
      </c>
      <c r="BN1079" s="21">
        <f t="shared" si="154"/>
        <v>0.43049999999999999</v>
      </c>
      <c r="BO1079" s="22">
        <f t="shared" si="154"/>
        <v>0.43049999999999999</v>
      </c>
      <c r="BP1079" s="21">
        <f t="shared" si="154"/>
        <v>0</v>
      </c>
    </row>
    <row r="1080" spans="1:68" ht="11.1" hidden="1" customHeight="1" outlineLevel="2" x14ac:dyDescent="0.2">
      <c r="A1080" s="10"/>
      <c r="B1080" s="18"/>
      <c r="C1080" s="18"/>
      <c r="D1080" s="18"/>
      <c r="E1080" s="23" t="s">
        <v>974</v>
      </c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08">
        <v>1.698</v>
      </c>
      <c r="T1080" s="208">
        <v>1.8819999999999999</v>
      </c>
      <c r="U1080" s="208">
        <v>1.246</v>
      </c>
      <c r="V1080" s="208">
        <v>0.503</v>
      </c>
      <c r="W1080" s="208">
        <v>0.309</v>
      </c>
      <c r="X1080" s="24"/>
      <c r="Y1080" s="208">
        <v>0.129</v>
      </c>
      <c r="Z1080" s="24"/>
      <c r="AA1080" s="208">
        <v>0.51500000000000001</v>
      </c>
      <c r="AB1080" s="208">
        <v>6.7960000000000003</v>
      </c>
      <c r="AC1080" s="24"/>
      <c r="AD1080" s="24"/>
      <c r="AE1080" s="24"/>
      <c r="AF1080" s="208">
        <v>0.53300000000000003</v>
      </c>
      <c r="AG1080" s="208">
        <v>0.95</v>
      </c>
      <c r="AH1080" s="208">
        <v>0.80800000000000005</v>
      </c>
      <c r="AI1080" s="208">
        <v>0.59</v>
      </c>
      <c r="AJ1080" s="208">
        <v>7.4999999999999997E-2</v>
      </c>
      <c r="AK1080" s="24"/>
      <c r="AL1080" s="208">
        <v>8.0000000000000002E-3</v>
      </c>
      <c r="AM1080" s="208">
        <v>0.23400000000000001</v>
      </c>
      <c r="AN1080" s="208">
        <v>0.85299999999999998</v>
      </c>
      <c r="AO1080" s="208">
        <v>1.5649999999999999</v>
      </c>
      <c r="AP1080" s="208">
        <v>1.6259999999999999</v>
      </c>
      <c r="AQ1080" s="208">
        <v>2.548</v>
      </c>
      <c r="AR1080" s="208">
        <v>1.6519999999999999</v>
      </c>
      <c r="AS1080" s="208">
        <v>1.391</v>
      </c>
      <c r="AT1080" s="208">
        <v>0.71299999999999997</v>
      </c>
      <c r="AU1080" s="208">
        <v>0.35299999999999998</v>
      </c>
      <c r="AV1080" s="208">
        <v>5.0000000000000001E-3</v>
      </c>
      <c r="AW1080" s="208">
        <v>2E-3</v>
      </c>
      <c r="AX1080" s="24"/>
      <c r="AY1080" s="208">
        <v>0.246</v>
      </c>
      <c r="AZ1080" s="208">
        <v>0.77300000000000002</v>
      </c>
      <c r="BA1080" s="208">
        <v>1.4219999999999999</v>
      </c>
      <c r="BB1080" s="21">
        <f t="shared" si="153"/>
        <v>6.7960000000000003</v>
      </c>
      <c r="BC1080" s="18"/>
      <c r="BD1080" s="22">
        <f t="shared" si="151"/>
        <v>9.134408602150538</v>
      </c>
      <c r="BE1080" s="21"/>
      <c r="BF1080" s="2">
        <v>18.239999999999998</v>
      </c>
      <c r="BG1080" s="10"/>
      <c r="BH1080" s="21">
        <f t="shared" si="152"/>
        <v>0</v>
      </c>
      <c r="BI1080" s="22">
        <f t="shared" si="152"/>
        <v>6.7960000000000008E-3</v>
      </c>
      <c r="BJ1080" s="21"/>
      <c r="BK1080" s="21">
        <v>0</v>
      </c>
      <c r="BL1080" s="22">
        <v>2.0388000000000003E-2</v>
      </c>
      <c r="BM1080" s="21"/>
      <c r="BN1080" s="21">
        <f t="shared" si="154"/>
        <v>0</v>
      </c>
      <c r="BO1080" s="22">
        <f t="shared" si="154"/>
        <v>8.1552000000000013E-2</v>
      </c>
      <c r="BP1080" s="21">
        <f t="shared" si="154"/>
        <v>0</v>
      </c>
    </row>
    <row r="1081" spans="1:68" ht="11.1" hidden="1" customHeight="1" outlineLevel="2" x14ac:dyDescent="0.2">
      <c r="A1081" s="10"/>
      <c r="B1081" s="18"/>
      <c r="C1081" s="18"/>
      <c r="D1081" s="18"/>
      <c r="E1081" s="23" t="s">
        <v>975</v>
      </c>
      <c r="F1081" s="208">
        <v>9.5429999999999993</v>
      </c>
      <c r="G1081" s="208">
        <v>7.6139999999999999</v>
      </c>
      <c r="H1081" s="208">
        <v>5.9459999999999997</v>
      </c>
      <c r="I1081" s="239">
        <v>4.601</v>
      </c>
      <c r="J1081" s="239"/>
      <c r="K1081" s="208">
        <v>1.9239999999999999</v>
      </c>
      <c r="L1081" s="208">
        <v>0.34399999999999997</v>
      </c>
      <c r="M1081" s="24"/>
      <c r="N1081" s="24"/>
      <c r="O1081" s="208">
        <v>1.3160000000000001</v>
      </c>
      <c r="P1081" s="208">
        <v>2.875</v>
      </c>
      <c r="Q1081" s="208">
        <v>2.706</v>
      </c>
      <c r="R1081" s="208">
        <v>1.857</v>
      </c>
      <c r="S1081" s="208">
        <v>27.768999999999998</v>
      </c>
      <c r="T1081" s="208">
        <v>12.564</v>
      </c>
      <c r="U1081" s="208">
        <v>8.2170000000000005</v>
      </c>
      <c r="V1081" s="208">
        <v>3.452</v>
      </c>
      <c r="W1081" s="208">
        <v>2.7029999999999998</v>
      </c>
      <c r="X1081" s="24"/>
      <c r="Y1081" s="208">
        <v>0.376</v>
      </c>
      <c r="Z1081" s="24"/>
      <c r="AA1081" s="208">
        <v>2.5289999999999999</v>
      </c>
      <c r="AB1081" s="208">
        <v>4.7569999999999997</v>
      </c>
      <c r="AC1081" s="208">
        <v>10.566000000000001</v>
      </c>
      <c r="AD1081" s="208">
        <v>9.5559999999999992</v>
      </c>
      <c r="AE1081" s="208">
        <v>14.952</v>
      </c>
      <c r="AF1081" s="208">
        <v>10.589</v>
      </c>
      <c r="AG1081" s="208">
        <v>5.0490000000000004</v>
      </c>
      <c r="AH1081" s="208">
        <v>5.1719999999999997</v>
      </c>
      <c r="AI1081" s="208">
        <v>4.0629999999999997</v>
      </c>
      <c r="AJ1081" s="208">
        <v>0.32100000000000001</v>
      </c>
      <c r="AK1081" s="24"/>
      <c r="AL1081" s="208">
        <v>2.1999999999999999E-2</v>
      </c>
      <c r="AM1081" s="208">
        <v>1.4690000000000001</v>
      </c>
      <c r="AN1081" s="208">
        <v>5.5570000000000004</v>
      </c>
      <c r="AO1081" s="208">
        <v>10.412000000000001</v>
      </c>
      <c r="AP1081" s="208">
        <v>10.63</v>
      </c>
      <c r="AQ1081" s="208">
        <v>16.056000000000001</v>
      </c>
      <c r="AR1081" s="208">
        <v>10.566000000000001</v>
      </c>
      <c r="AS1081" s="208">
        <v>9.4580000000000002</v>
      </c>
      <c r="AT1081" s="208">
        <v>5.1520000000000001</v>
      </c>
      <c r="AU1081" s="208">
        <v>2.8380000000000001</v>
      </c>
      <c r="AV1081" s="208">
        <v>7.0000000000000001E-3</v>
      </c>
      <c r="AW1081" s="24"/>
      <c r="AX1081" s="24"/>
      <c r="AY1081" s="208">
        <v>1.1919999999999999</v>
      </c>
      <c r="AZ1081" s="208">
        <v>4.7549999999999999</v>
      </c>
      <c r="BA1081" s="208">
        <v>7.3620000000000001</v>
      </c>
      <c r="BB1081" s="21">
        <f t="shared" si="153"/>
        <v>27.768999999999998</v>
      </c>
      <c r="BC1081" s="18"/>
      <c r="BD1081" s="22">
        <f t="shared" si="151"/>
        <v>37.3239247311828</v>
      </c>
      <c r="BE1081" s="21"/>
      <c r="BG1081" s="10"/>
      <c r="BH1081" s="21">
        <f t="shared" si="152"/>
        <v>0</v>
      </c>
      <c r="BI1081" s="22">
        <f t="shared" si="152"/>
        <v>2.7769000000000002E-2</v>
      </c>
      <c r="BJ1081" s="21"/>
      <c r="BK1081" s="21">
        <v>0</v>
      </c>
      <c r="BL1081" s="22">
        <v>8.3307000000000006E-2</v>
      </c>
      <c r="BM1081" s="21"/>
      <c r="BN1081" s="21">
        <f t="shared" si="154"/>
        <v>0</v>
      </c>
      <c r="BO1081" s="22">
        <f t="shared" si="154"/>
        <v>0.33322800000000002</v>
      </c>
      <c r="BP1081" s="21">
        <f t="shared" si="154"/>
        <v>0</v>
      </c>
    </row>
    <row r="1082" spans="1:68" ht="11.1" hidden="1" customHeight="1" outlineLevel="2" x14ac:dyDescent="0.2">
      <c r="A1082" s="10"/>
      <c r="B1082" s="18"/>
      <c r="C1082" s="18"/>
      <c r="D1082" s="18"/>
      <c r="E1082" s="23" t="s">
        <v>976</v>
      </c>
      <c r="F1082" s="208">
        <v>1.1379999999999999</v>
      </c>
      <c r="G1082" s="208">
        <v>0.81599999999999995</v>
      </c>
      <c r="H1082" s="208">
        <v>0.68200000000000005</v>
      </c>
      <c r="I1082" s="239">
        <v>0.51100000000000001</v>
      </c>
      <c r="J1082" s="239"/>
      <c r="K1082" s="208">
        <v>0.247</v>
      </c>
      <c r="L1082" s="208">
        <v>0.11799999999999999</v>
      </c>
      <c r="M1082" s="24"/>
      <c r="N1082" s="24"/>
      <c r="O1082" s="208">
        <v>0.14899999999999999</v>
      </c>
      <c r="P1082" s="24"/>
      <c r="Q1082" s="208">
        <v>0.97399999999999998</v>
      </c>
      <c r="R1082" s="208">
        <v>0.77400000000000002</v>
      </c>
      <c r="S1082" s="208">
        <v>1.127</v>
      </c>
      <c r="T1082" s="208">
        <v>1</v>
      </c>
      <c r="U1082" s="208">
        <v>0.78600000000000003</v>
      </c>
      <c r="V1082" s="208">
        <v>0.34699999999999998</v>
      </c>
      <c r="W1082" s="208">
        <v>0.253</v>
      </c>
      <c r="X1082" s="208">
        <v>3.2000000000000001E-2</v>
      </c>
      <c r="Y1082" s="24"/>
      <c r="Z1082" s="24"/>
      <c r="AA1082" s="24"/>
      <c r="AB1082" s="24"/>
      <c r="AC1082" s="208">
        <v>1.31</v>
      </c>
      <c r="AD1082" s="208">
        <v>1.0109999999999999</v>
      </c>
      <c r="AE1082" s="208">
        <v>1.169</v>
      </c>
      <c r="AF1082" s="208">
        <v>0.78900000000000003</v>
      </c>
      <c r="AG1082" s="208">
        <v>0.621</v>
      </c>
      <c r="AH1082" s="208">
        <v>0.33300000000000002</v>
      </c>
      <c r="AI1082" s="208">
        <v>0.25700000000000001</v>
      </c>
      <c r="AJ1082" s="208">
        <v>0.10299999999999999</v>
      </c>
      <c r="AK1082" s="24"/>
      <c r="AL1082" s="24"/>
      <c r="AM1082" s="208">
        <v>0.06</v>
      </c>
      <c r="AN1082" s="208">
        <v>0.44600000000000001</v>
      </c>
      <c r="AO1082" s="208">
        <v>0.70799999999999996</v>
      </c>
      <c r="AP1082" s="208">
        <v>0.92600000000000005</v>
      </c>
      <c r="AQ1082" s="208">
        <v>1.147</v>
      </c>
      <c r="AR1082" s="208">
        <v>0.85599999999999998</v>
      </c>
      <c r="AS1082" s="208">
        <v>0.79100000000000004</v>
      </c>
      <c r="AT1082" s="208">
        <v>0.379</v>
      </c>
      <c r="AU1082" s="208">
        <v>0.189</v>
      </c>
      <c r="AV1082" s="208">
        <v>8.9999999999999993E-3</v>
      </c>
      <c r="AW1082" s="24"/>
      <c r="AX1082" s="24"/>
      <c r="AY1082" s="208">
        <v>0.11</v>
      </c>
      <c r="AZ1082" s="208">
        <v>8.5999999999999993E-2</v>
      </c>
      <c r="BA1082" s="208">
        <v>0.71</v>
      </c>
      <c r="BB1082" s="21">
        <f t="shared" si="153"/>
        <v>1.31</v>
      </c>
      <c r="BC1082" s="18"/>
      <c r="BD1082" s="22">
        <f t="shared" si="151"/>
        <v>1.760752688172043</v>
      </c>
      <c r="BE1082" s="21"/>
      <c r="BG1082" s="10"/>
      <c r="BH1082" s="21">
        <f t="shared" si="152"/>
        <v>0</v>
      </c>
      <c r="BI1082" s="22">
        <f t="shared" si="152"/>
        <v>1.31E-3</v>
      </c>
      <c r="BJ1082" s="21"/>
      <c r="BK1082" s="21">
        <v>0</v>
      </c>
      <c r="BL1082" s="22">
        <v>3.9299999999999995E-3</v>
      </c>
      <c r="BM1082" s="21"/>
      <c r="BN1082" s="21">
        <f t="shared" si="154"/>
        <v>0</v>
      </c>
      <c r="BO1082" s="22">
        <f t="shared" si="154"/>
        <v>1.5719999999999998E-2</v>
      </c>
      <c r="BP1082" s="21">
        <f t="shared" si="154"/>
        <v>0</v>
      </c>
    </row>
    <row r="1083" spans="1:68" ht="21.95" hidden="1" customHeight="1" outlineLevel="1" collapsed="1" x14ac:dyDescent="0.2">
      <c r="A1083" s="10"/>
      <c r="B1083" s="18"/>
      <c r="C1083" s="18"/>
      <c r="D1083" s="18"/>
      <c r="E1083" s="19" t="s">
        <v>977</v>
      </c>
      <c r="F1083" s="209">
        <v>8.5760000000000005</v>
      </c>
      <c r="G1083" s="209">
        <v>6.58</v>
      </c>
      <c r="H1083" s="209">
        <v>6.0439999999999996</v>
      </c>
      <c r="I1083" s="240">
        <v>5.5739999999999998</v>
      </c>
      <c r="J1083" s="240"/>
      <c r="K1083" s="209">
        <v>3.4750000000000001</v>
      </c>
      <c r="L1083" s="209">
        <v>1.163</v>
      </c>
      <c r="M1083" s="20"/>
      <c r="N1083" s="20"/>
      <c r="O1083" s="209">
        <v>0.85</v>
      </c>
      <c r="P1083" s="209">
        <v>3.96</v>
      </c>
      <c r="Q1083" s="209">
        <v>5.7610000000000001</v>
      </c>
      <c r="R1083" s="209">
        <v>7.19</v>
      </c>
      <c r="S1083" s="209">
        <v>6.51</v>
      </c>
      <c r="T1083" s="209">
        <v>5.5289999999999999</v>
      </c>
      <c r="U1083" s="209">
        <v>6.819</v>
      </c>
      <c r="V1083" s="209">
        <v>5.335</v>
      </c>
      <c r="W1083" s="209">
        <v>6.1559999999999997</v>
      </c>
      <c r="X1083" s="20"/>
      <c r="Y1083" s="20"/>
      <c r="Z1083" s="20"/>
      <c r="AA1083" s="209">
        <v>2.6309999999999998</v>
      </c>
      <c r="AB1083" s="209">
        <v>2.8740000000000001</v>
      </c>
      <c r="AC1083" s="209">
        <v>5.2880000000000003</v>
      </c>
      <c r="AD1083" s="209">
        <v>4.8529999999999998</v>
      </c>
      <c r="AE1083" s="209">
        <v>8.0489999999999995</v>
      </c>
      <c r="AF1083" s="209">
        <v>5.8319999999999999</v>
      </c>
      <c r="AG1083" s="209">
        <v>5.9569999999999999</v>
      </c>
      <c r="AH1083" s="209">
        <v>3.0049999999999999</v>
      </c>
      <c r="AI1083" s="209">
        <v>3.355</v>
      </c>
      <c r="AJ1083" s="20"/>
      <c r="AK1083" s="20"/>
      <c r="AL1083" s="20"/>
      <c r="AM1083" s="20"/>
      <c r="AN1083" s="209">
        <v>2.12</v>
      </c>
      <c r="AO1083" s="209">
        <v>6.306</v>
      </c>
      <c r="AP1083" s="209">
        <v>7.8</v>
      </c>
      <c r="AQ1083" s="209">
        <v>4.9800000000000004</v>
      </c>
      <c r="AR1083" s="209">
        <v>5.431</v>
      </c>
      <c r="AS1083" s="209">
        <v>4.1920000000000002</v>
      </c>
      <c r="AT1083" s="209">
        <v>2.1040000000000001</v>
      </c>
      <c r="AU1083" s="209">
        <v>2.3239999999999998</v>
      </c>
      <c r="AV1083" s="209">
        <v>0.14799999999999999</v>
      </c>
      <c r="AW1083" s="20"/>
      <c r="AX1083" s="20"/>
      <c r="AY1083" s="209">
        <v>0.82899999999999996</v>
      </c>
      <c r="AZ1083" s="209">
        <v>3.008</v>
      </c>
      <c r="BA1083" s="209">
        <v>3.8889999999999998</v>
      </c>
      <c r="BB1083" s="21">
        <f t="shared" si="153"/>
        <v>8.5760000000000005</v>
      </c>
      <c r="BC1083" s="61">
        <f>BD1083</f>
        <v>11.526881720430108</v>
      </c>
      <c r="BD1083" s="22">
        <f t="shared" si="151"/>
        <v>11.526881720430108</v>
      </c>
      <c r="BE1083" s="21">
        <f>BC1083-BD1083</f>
        <v>0</v>
      </c>
      <c r="BG1083" s="10">
        <v>6</v>
      </c>
      <c r="BH1083" s="21">
        <f t="shared" si="152"/>
        <v>8.5760000000000003E-3</v>
      </c>
      <c r="BI1083" s="22">
        <f t="shared" si="152"/>
        <v>8.5760000000000003E-3</v>
      </c>
      <c r="BJ1083" s="21">
        <f>BH1083-BI1083</f>
        <v>0</v>
      </c>
      <c r="BK1083" s="21">
        <v>2.5728000000000001E-2</v>
      </c>
      <c r="BL1083" s="22">
        <v>2.5728000000000001E-2</v>
      </c>
      <c r="BM1083" s="21">
        <v>0</v>
      </c>
      <c r="BN1083" s="21">
        <f t="shared" si="154"/>
        <v>0.102912</v>
      </c>
      <c r="BO1083" s="22">
        <f t="shared" si="154"/>
        <v>0.102912</v>
      </c>
      <c r="BP1083" s="21">
        <f t="shared" si="154"/>
        <v>0</v>
      </c>
    </row>
    <row r="1084" spans="1:68" ht="11.1" hidden="1" customHeight="1" outlineLevel="2" x14ac:dyDescent="0.2">
      <c r="A1084" s="10"/>
      <c r="B1084" s="18"/>
      <c r="C1084" s="18"/>
      <c r="D1084" s="18"/>
      <c r="E1084" s="23" t="s">
        <v>978</v>
      </c>
      <c r="F1084" s="208">
        <v>8.5760000000000005</v>
      </c>
      <c r="G1084" s="208">
        <v>6.58</v>
      </c>
      <c r="H1084" s="208">
        <v>6.0439999999999996</v>
      </c>
      <c r="I1084" s="239">
        <v>5.5739999999999998</v>
      </c>
      <c r="J1084" s="239"/>
      <c r="K1084" s="208">
        <v>3.4750000000000001</v>
      </c>
      <c r="L1084" s="208">
        <v>1.163</v>
      </c>
      <c r="M1084" s="24"/>
      <c r="N1084" s="24"/>
      <c r="O1084" s="208">
        <v>0.85</v>
      </c>
      <c r="P1084" s="208">
        <v>3.96</v>
      </c>
      <c r="Q1084" s="208">
        <v>5.7610000000000001</v>
      </c>
      <c r="R1084" s="208">
        <v>7.19</v>
      </c>
      <c r="S1084" s="208">
        <v>6.51</v>
      </c>
      <c r="T1084" s="208">
        <v>5.5289999999999999</v>
      </c>
      <c r="U1084" s="208">
        <v>6.819</v>
      </c>
      <c r="V1084" s="208">
        <v>5.335</v>
      </c>
      <c r="W1084" s="208">
        <v>6.1559999999999997</v>
      </c>
      <c r="X1084" s="24"/>
      <c r="Y1084" s="24"/>
      <c r="Z1084" s="24"/>
      <c r="AA1084" s="208">
        <v>2.6309999999999998</v>
      </c>
      <c r="AB1084" s="208">
        <v>2.8740000000000001</v>
      </c>
      <c r="AC1084" s="208">
        <v>5.2880000000000003</v>
      </c>
      <c r="AD1084" s="208">
        <v>4.8529999999999998</v>
      </c>
      <c r="AE1084" s="208">
        <v>8.0489999999999995</v>
      </c>
      <c r="AF1084" s="208">
        <v>5.8319999999999999</v>
      </c>
      <c r="AG1084" s="208">
        <v>5.9569999999999999</v>
      </c>
      <c r="AH1084" s="208">
        <v>3.0049999999999999</v>
      </c>
      <c r="AI1084" s="208">
        <v>3.355</v>
      </c>
      <c r="AJ1084" s="24"/>
      <c r="AK1084" s="24"/>
      <c r="AL1084" s="24"/>
      <c r="AM1084" s="24"/>
      <c r="AN1084" s="208">
        <v>2.12</v>
      </c>
      <c r="AO1084" s="208">
        <v>6.306</v>
      </c>
      <c r="AP1084" s="208">
        <v>7.8</v>
      </c>
      <c r="AQ1084" s="208">
        <v>4.9800000000000004</v>
      </c>
      <c r="AR1084" s="208">
        <v>5.431</v>
      </c>
      <c r="AS1084" s="208">
        <v>4.1920000000000002</v>
      </c>
      <c r="AT1084" s="208">
        <v>2.1040000000000001</v>
      </c>
      <c r="AU1084" s="208">
        <v>2.3239999999999998</v>
      </c>
      <c r="AV1084" s="208">
        <v>0.14799999999999999</v>
      </c>
      <c r="AW1084" s="24"/>
      <c r="AX1084" s="24"/>
      <c r="AY1084" s="208">
        <v>0.82899999999999996</v>
      </c>
      <c r="AZ1084" s="208">
        <v>3.008</v>
      </c>
      <c r="BA1084" s="208">
        <v>3.8889999999999998</v>
      </c>
      <c r="BB1084" s="21">
        <f t="shared" si="153"/>
        <v>8.5760000000000005</v>
      </c>
      <c r="BC1084" s="18"/>
      <c r="BD1084" s="22">
        <f t="shared" si="151"/>
        <v>11.526881720430108</v>
      </c>
      <c r="BE1084" s="21"/>
      <c r="BG1084" s="10"/>
      <c r="BH1084" s="21">
        <f t="shared" si="152"/>
        <v>0</v>
      </c>
      <c r="BI1084" s="22">
        <f t="shared" si="152"/>
        <v>8.5760000000000003E-3</v>
      </c>
      <c r="BJ1084" s="21"/>
      <c r="BK1084" s="21">
        <v>0</v>
      </c>
      <c r="BL1084" s="22">
        <v>2.5728000000000001E-2</v>
      </c>
      <c r="BM1084" s="21"/>
      <c r="BN1084" s="21">
        <f t="shared" si="154"/>
        <v>0</v>
      </c>
      <c r="BO1084" s="22">
        <f t="shared" si="154"/>
        <v>0.102912</v>
      </c>
      <c r="BP1084" s="21">
        <f t="shared" si="154"/>
        <v>0</v>
      </c>
    </row>
    <row r="1085" spans="1:68" ht="11.1" customHeight="1" outlineLevel="1" collapsed="1" x14ac:dyDescent="0.2">
      <c r="A1085" s="10"/>
      <c r="B1085" s="18"/>
      <c r="C1085" s="18"/>
      <c r="D1085" s="18"/>
      <c r="E1085" s="19" t="s">
        <v>979</v>
      </c>
      <c r="F1085" s="209">
        <v>2.8919999999999999</v>
      </c>
      <c r="G1085" s="209">
        <v>2.27</v>
      </c>
      <c r="H1085" s="209">
        <v>1.68</v>
      </c>
      <c r="I1085" s="240">
        <v>1.52</v>
      </c>
      <c r="J1085" s="240"/>
      <c r="K1085" s="209">
        <v>0.45500000000000002</v>
      </c>
      <c r="L1085" s="20"/>
      <c r="M1085" s="20"/>
      <c r="N1085" s="20"/>
      <c r="O1085" s="20"/>
      <c r="P1085" s="209">
        <v>0.44500000000000001</v>
      </c>
      <c r="Q1085" s="209">
        <v>2.2200000000000002</v>
      </c>
      <c r="R1085" s="209">
        <v>1.85</v>
      </c>
      <c r="S1085" s="209">
        <v>2.37</v>
      </c>
      <c r="T1085" s="209">
        <v>2.262</v>
      </c>
      <c r="U1085" s="209">
        <v>1.5780000000000001</v>
      </c>
      <c r="V1085" s="209">
        <v>0.96</v>
      </c>
      <c r="W1085" s="209">
        <v>0.38500000000000001</v>
      </c>
      <c r="X1085" s="20"/>
      <c r="Y1085" s="209">
        <v>5.2999999999999999E-2</v>
      </c>
      <c r="Z1085" s="20"/>
      <c r="AA1085" s="209">
        <v>0.16</v>
      </c>
      <c r="AB1085" s="209">
        <v>0.64200000000000002</v>
      </c>
      <c r="AC1085" s="209">
        <v>1.28</v>
      </c>
      <c r="AD1085" s="209">
        <v>1.2989999999999999</v>
      </c>
      <c r="AE1085" s="209">
        <v>1.621</v>
      </c>
      <c r="AF1085" s="209">
        <v>1.3939999999999999</v>
      </c>
      <c r="AG1085" s="209">
        <v>0.77500000000000002</v>
      </c>
      <c r="AH1085" s="209">
        <v>0.53100000000000003</v>
      </c>
      <c r="AI1085" s="209">
        <v>0.26900000000000002</v>
      </c>
      <c r="AJ1085" s="20"/>
      <c r="AK1085" s="20"/>
      <c r="AL1085" s="20"/>
      <c r="AM1085" s="20"/>
      <c r="AN1085" s="209">
        <v>0.73099999999999998</v>
      </c>
      <c r="AO1085" s="209">
        <v>1.1759999999999999</v>
      </c>
      <c r="AP1085" s="209">
        <v>1.1859999999999999</v>
      </c>
      <c r="AQ1085" s="209">
        <v>1.8480000000000001</v>
      </c>
      <c r="AR1085" s="209">
        <v>1.36</v>
      </c>
      <c r="AS1085" s="209">
        <v>1.3460000000000001</v>
      </c>
      <c r="AT1085" s="209">
        <v>0.69399999999999995</v>
      </c>
      <c r="AU1085" s="209">
        <v>0.34</v>
      </c>
      <c r="AV1085" s="209">
        <v>3.6999999999999998E-2</v>
      </c>
      <c r="AW1085" s="20"/>
      <c r="AX1085" s="20"/>
      <c r="AY1085" s="20"/>
      <c r="AZ1085" s="20"/>
      <c r="BA1085" s="20"/>
      <c r="BB1085" s="21">
        <f>BB1086</f>
        <v>1.4419999999999999</v>
      </c>
      <c r="BC1085" s="61">
        <f>BD1085</f>
        <v>1.9381720430107525</v>
      </c>
      <c r="BD1085" s="22">
        <f t="shared" si="151"/>
        <v>1.9381720430107525</v>
      </c>
      <c r="BE1085" s="21">
        <f>BC1085-BD1085</f>
        <v>0</v>
      </c>
      <c r="BG1085" s="10">
        <v>7</v>
      </c>
      <c r="BH1085" s="21">
        <f t="shared" si="152"/>
        <v>1.4419999999999999E-3</v>
      </c>
      <c r="BI1085" s="22">
        <f t="shared" si="152"/>
        <v>1.4419999999999999E-3</v>
      </c>
      <c r="BJ1085" s="21">
        <f>BH1085-BI1085</f>
        <v>0</v>
      </c>
      <c r="BK1085" s="21">
        <v>4.326E-3</v>
      </c>
      <c r="BL1085" s="22">
        <v>4.326E-3</v>
      </c>
      <c r="BM1085" s="21">
        <v>0</v>
      </c>
      <c r="BN1085" s="21">
        <f t="shared" si="154"/>
        <v>1.7304E-2</v>
      </c>
      <c r="BO1085" s="22">
        <f t="shared" si="154"/>
        <v>1.7304E-2</v>
      </c>
      <c r="BP1085" s="21">
        <f t="shared" si="154"/>
        <v>0</v>
      </c>
    </row>
    <row r="1086" spans="1:68" ht="11.1" hidden="1" customHeight="1" outlineLevel="2" x14ac:dyDescent="0.2">
      <c r="A1086" s="10"/>
      <c r="B1086" s="18"/>
      <c r="C1086" s="18"/>
      <c r="D1086" s="18"/>
      <c r="E1086" s="23" t="s">
        <v>980</v>
      </c>
      <c r="F1086" s="208">
        <v>1.4419999999999999</v>
      </c>
      <c r="G1086" s="208">
        <v>0.97</v>
      </c>
      <c r="H1086" s="208">
        <v>0.75</v>
      </c>
      <c r="I1086" s="239">
        <v>0.7</v>
      </c>
      <c r="J1086" s="239"/>
      <c r="K1086" s="208">
        <v>0.27</v>
      </c>
      <c r="L1086" s="24"/>
      <c r="M1086" s="24"/>
      <c r="N1086" s="24"/>
      <c r="O1086" s="24"/>
      <c r="P1086" s="208">
        <v>0.44500000000000001</v>
      </c>
      <c r="Q1086" s="208">
        <v>0.6</v>
      </c>
      <c r="R1086" s="208">
        <v>0.70499999999999996</v>
      </c>
      <c r="S1086" s="208">
        <v>0.91</v>
      </c>
      <c r="T1086" s="208">
        <v>0.83699999999999997</v>
      </c>
      <c r="U1086" s="208">
        <v>0.51300000000000001</v>
      </c>
      <c r="V1086" s="208">
        <v>0.32</v>
      </c>
      <c r="W1086" s="208">
        <v>0.13</v>
      </c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4"/>
      <c r="BA1086" s="24"/>
      <c r="BB1086" s="21">
        <f t="shared" si="153"/>
        <v>1.4419999999999999</v>
      </c>
      <c r="BC1086" s="18"/>
      <c r="BD1086" s="22">
        <f t="shared" si="151"/>
        <v>1.9381720430107525</v>
      </c>
      <c r="BE1086" s="21"/>
      <c r="BG1086" s="10"/>
      <c r="BH1086" s="21">
        <f t="shared" si="152"/>
        <v>0</v>
      </c>
      <c r="BI1086" s="22">
        <f t="shared" si="152"/>
        <v>1.4419999999999999E-3</v>
      </c>
      <c r="BJ1086" s="21"/>
      <c r="BK1086" s="21">
        <v>0</v>
      </c>
      <c r="BL1086" s="22">
        <v>4.326E-3</v>
      </c>
      <c r="BM1086" s="21"/>
      <c r="BN1086" s="21">
        <f t="shared" si="154"/>
        <v>0</v>
      </c>
      <c r="BO1086" s="22">
        <f t="shared" si="154"/>
        <v>1.7304E-2</v>
      </c>
      <c r="BP1086" s="21">
        <f t="shared" si="154"/>
        <v>0</v>
      </c>
    </row>
    <row r="1087" spans="1:68" ht="11.1" customHeight="1" outlineLevel="1" collapsed="1" x14ac:dyDescent="0.2">
      <c r="A1087" s="10"/>
      <c r="B1087" s="18"/>
      <c r="C1087" s="18"/>
      <c r="D1087" s="18"/>
      <c r="E1087" s="19" t="s">
        <v>981</v>
      </c>
      <c r="F1087" s="209">
        <v>1.73</v>
      </c>
      <c r="G1087" s="209">
        <v>1.4</v>
      </c>
      <c r="H1087" s="209">
        <v>0.9</v>
      </c>
      <c r="I1087" s="240">
        <v>0.51300000000000001</v>
      </c>
      <c r="J1087" s="240"/>
      <c r="K1087" s="209">
        <v>0.14799999999999999</v>
      </c>
      <c r="L1087" s="209">
        <v>0.1</v>
      </c>
      <c r="M1087" s="20"/>
      <c r="N1087" s="20"/>
      <c r="O1087" s="20"/>
      <c r="P1087" s="209">
        <v>0.53900000000000003</v>
      </c>
      <c r="Q1087" s="209">
        <v>0.8</v>
      </c>
      <c r="R1087" s="209">
        <v>0.96</v>
      </c>
      <c r="S1087" s="209">
        <v>1.23</v>
      </c>
      <c r="T1087" s="209">
        <v>1.31</v>
      </c>
      <c r="U1087" s="209">
        <v>0.7</v>
      </c>
      <c r="V1087" s="209">
        <v>0.3</v>
      </c>
      <c r="W1087" s="209">
        <v>0.2</v>
      </c>
      <c r="X1087" s="20"/>
      <c r="Y1087" s="209">
        <v>0.05</v>
      </c>
      <c r="Z1087" s="20"/>
      <c r="AA1087" s="20"/>
      <c r="AB1087" s="209">
        <v>0.45</v>
      </c>
      <c r="AC1087" s="209">
        <v>1.2190000000000001</v>
      </c>
      <c r="AD1087" s="209">
        <v>1.2529999999999999</v>
      </c>
      <c r="AE1087" s="209">
        <v>1.64</v>
      </c>
      <c r="AF1087" s="209">
        <v>1.1599999999999999</v>
      </c>
      <c r="AG1087" s="209">
        <v>0.88200000000000001</v>
      </c>
      <c r="AH1087" s="209">
        <v>0.35399999999999998</v>
      </c>
      <c r="AI1087" s="209">
        <v>0.28199999999999997</v>
      </c>
      <c r="AJ1087" s="20"/>
      <c r="AK1087" s="20"/>
      <c r="AL1087" s="20"/>
      <c r="AM1087" s="209">
        <v>0.13700000000000001</v>
      </c>
      <c r="AN1087" s="209">
        <v>0.34799999999999998</v>
      </c>
      <c r="AO1087" s="209">
        <v>1.224</v>
      </c>
      <c r="AP1087" s="209">
        <v>1.1719999999999999</v>
      </c>
      <c r="AQ1087" s="209">
        <v>1.7809999999999999</v>
      </c>
      <c r="AR1087" s="209">
        <v>1.7130000000000001</v>
      </c>
      <c r="AS1087" s="209">
        <v>1.3759999999999999</v>
      </c>
      <c r="AT1087" s="209">
        <v>0.50700000000000001</v>
      </c>
      <c r="AU1087" s="209">
        <v>0.19700000000000001</v>
      </c>
      <c r="AV1087" s="20"/>
      <c r="AW1087" s="20"/>
      <c r="AX1087" s="20"/>
      <c r="AY1087" s="209">
        <v>0.10199999999999999</v>
      </c>
      <c r="AZ1087" s="209">
        <v>0.379</v>
      </c>
      <c r="BA1087" s="209">
        <v>1.21</v>
      </c>
      <c r="BB1087" s="21">
        <f t="shared" si="153"/>
        <v>1.7809999999999999</v>
      </c>
      <c r="BC1087" s="61">
        <f>BD1087</f>
        <v>2.393817204301075</v>
      </c>
      <c r="BD1087" s="22">
        <f t="shared" si="151"/>
        <v>2.393817204301075</v>
      </c>
      <c r="BE1087" s="21">
        <f>BC1087-BD1087</f>
        <v>0</v>
      </c>
      <c r="BF1087" s="2">
        <v>2.12</v>
      </c>
      <c r="BG1087" s="10">
        <v>7</v>
      </c>
      <c r="BH1087" s="21">
        <f t="shared" si="152"/>
        <v>1.7809999999999998E-3</v>
      </c>
      <c r="BI1087" s="22">
        <f t="shared" si="152"/>
        <v>1.7809999999999998E-3</v>
      </c>
      <c r="BJ1087" s="21">
        <f>BH1087-BI1087</f>
        <v>0</v>
      </c>
      <c r="BK1087" s="21">
        <v>5.3429999999999997E-3</v>
      </c>
      <c r="BL1087" s="22">
        <v>5.3429999999999997E-3</v>
      </c>
      <c r="BM1087" s="21">
        <v>0</v>
      </c>
      <c r="BN1087" s="21">
        <f t="shared" si="154"/>
        <v>2.1371999999999999E-2</v>
      </c>
      <c r="BO1087" s="22">
        <f t="shared" si="154"/>
        <v>2.1371999999999999E-2</v>
      </c>
      <c r="BP1087" s="21">
        <f t="shared" si="154"/>
        <v>0</v>
      </c>
    </row>
    <row r="1088" spans="1:68" ht="11.1" hidden="1" customHeight="1" outlineLevel="2" x14ac:dyDescent="0.2">
      <c r="A1088" s="10"/>
      <c r="B1088" s="18"/>
      <c r="C1088" s="18"/>
      <c r="D1088" s="18"/>
      <c r="E1088" s="23" t="s">
        <v>982</v>
      </c>
      <c r="F1088" s="208">
        <v>1.73</v>
      </c>
      <c r="G1088" s="208">
        <v>1.4</v>
      </c>
      <c r="H1088" s="208">
        <v>0.9</v>
      </c>
      <c r="I1088" s="239">
        <v>0.51300000000000001</v>
      </c>
      <c r="J1088" s="239"/>
      <c r="K1088" s="208">
        <v>0.14799999999999999</v>
      </c>
      <c r="L1088" s="208">
        <v>0.1</v>
      </c>
      <c r="M1088" s="24"/>
      <c r="N1088" s="24"/>
      <c r="O1088" s="24"/>
      <c r="P1088" s="208">
        <v>0.53900000000000003</v>
      </c>
      <c r="Q1088" s="208">
        <v>0.8</v>
      </c>
      <c r="R1088" s="208">
        <v>0.96</v>
      </c>
      <c r="S1088" s="208">
        <v>1.23</v>
      </c>
      <c r="T1088" s="208">
        <v>1.31</v>
      </c>
      <c r="U1088" s="208">
        <v>0.7</v>
      </c>
      <c r="V1088" s="208">
        <v>0.3</v>
      </c>
      <c r="W1088" s="208">
        <v>0.2</v>
      </c>
      <c r="X1088" s="24"/>
      <c r="Y1088" s="208">
        <v>0.05</v>
      </c>
      <c r="Z1088" s="24"/>
      <c r="AA1088" s="24"/>
      <c r="AB1088" s="208">
        <v>0.45</v>
      </c>
      <c r="AC1088" s="208">
        <v>1.2190000000000001</v>
      </c>
      <c r="AD1088" s="208">
        <v>1.2529999999999999</v>
      </c>
      <c r="AE1088" s="208">
        <v>1.64</v>
      </c>
      <c r="AF1088" s="208">
        <v>1.1599999999999999</v>
      </c>
      <c r="AG1088" s="208">
        <v>0.88200000000000001</v>
      </c>
      <c r="AH1088" s="208">
        <v>0.35399999999999998</v>
      </c>
      <c r="AI1088" s="208">
        <v>0.28199999999999997</v>
      </c>
      <c r="AJ1088" s="24"/>
      <c r="AK1088" s="24"/>
      <c r="AL1088" s="24"/>
      <c r="AM1088" s="208">
        <v>0.13700000000000001</v>
      </c>
      <c r="AN1088" s="208">
        <v>0.34799999999999998</v>
      </c>
      <c r="AO1088" s="208">
        <v>1.224</v>
      </c>
      <c r="AP1088" s="208">
        <v>1.1719999999999999</v>
      </c>
      <c r="AQ1088" s="208">
        <v>1.7809999999999999</v>
      </c>
      <c r="AR1088" s="208">
        <v>1.7130000000000001</v>
      </c>
      <c r="AS1088" s="208">
        <v>1.3759999999999999</v>
      </c>
      <c r="AT1088" s="208">
        <v>0.50700000000000001</v>
      </c>
      <c r="AU1088" s="208">
        <v>0.19700000000000001</v>
      </c>
      <c r="AV1088" s="24"/>
      <c r="AW1088" s="24"/>
      <c r="AX1088" s="24"/>
      <c r="AY1088" s="208">
        <v>0.10199999999999999</v>
      </c>
      <c r="AZ1088" s="208">
        <v>0.379</v>
      </c>
      <c r="BA1088" s="208">
        <v>1.21</v>
      </c>
      <c r="BB1088" s="21">
        <f t="shared" si="153"/>
        <v>1.7809999999999999</v>
      </c>
      <c r="BC1088" s="18"/>
      <c r="BD1088" s="22">
        <f t="shared" si="151"/>
        <v>2.393817204301075</v>
      </c>
      <c r="BE1088" s="21"/>
      <c r="BF1088" s="2">
        <v>2.12</v>
      </c>
      <c r="BG1088" s="10"/>
      <c r="BH1088" s="21">
        <f t="shared" si="152"/>
        <v>0</v>
      </c>
      <c r="BI1088" s="22">
        <f t="shared" si="152"/>
        <v>1.7809999999999998E-3</v>
      </c>
      <c r="BJ1088" s="21"/>
      <c r="BK1088" s="21">
        <v>0</v>
      </c>
      <c r="BL1088" s="22">
        <v>5.3429999999999997E-3</v>
      </c>
      <c r="BM1088" s="21"/>
      <c r="BN1088" s="21">
        <f t="shared" si="154"/>
        <v>0</v>
      </c>
      <c r="BO1088" s="22">
        <f t="shared" si="154"/>
        <v>2.1371999999999999E-2</v>
      </c>
      <c r="BP1088" s="21">
        <f t="shared" si="154"/>
        <v>0</v>
      </c>
    </row>
    <row r="1089" spans="1:68" ht="11.1" customHeight="1" outlineLevel="1" collapsed="1" x14ac:dyDescent="0.2">
      <c r="A1089" s="10"/>
      <c r="B1089" s="18"/>
      <c r="C1089" s="18"/>
      <c r="D1089" s="18"/>
      <c r="E1089" s="19" t="s">
        <v>983</v>
      </c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  <c r="W1089" s="20"/>
      <c r="X1089" s="20"/>
      <c r="Y1089" s="20"/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9">
        <v>10.526999999999999</v>
      </c>
      <c r="AP1089" s="209">
        <v>1.2330000000000001</v>
      </c>
      <c r="AQ1089" s="209">
        <v>1.5649999999999999</v>
      </c>
      <c r="AR1089" s="209">
        <v>1.5009999999999999</v>
      </c>
      <c r="AS1089" s="209">
        <v>0.89900000000000002</v>
      </c>
      <c r="AT1089" s="209">
        <v>0.55100000000000005</v>
      </c>
      <c r="AU1089" s="209">
        <v>0.189</v>
      </c>
      <c r="AV1089" s="20"/>
      <c r="AW1089" s="20"/>
      <c r="AX1089" s="20"/>
      <c r="AY1089" s="20"/>
      <c r="AZ1089" s="20"/>
      <c r="BA1089" s="20"/>
      <c r="BB1089" s="21">
        <f t="shared" si="153"/>
        <v>10.526999999999999</v>
      </c>
      <c r="BC1089" s="61">
        <f>BD1089</f>
        <v>14.149193548387096</v>
      </c>
      <c r="BD1089" s="22">
        <f t="shared" si="151"/>
        <v>14.149193548387096</v>
      </c>
      <c r="BE1089" s="21">
        <f>BC1089-BD1089</f>
        <v>0</v>
      </c>
      <c r="BF1089" s="2">
        <v>2.4300000000000002</v>
      </c>
      <c r="BG1089" s="10">
        <v>7</v>
      </c>
      <c r="BH1089" s="21">
        <f t="shared" si="152"/>
        <v>1.0527E-2</v>
      </c>
      <c r="BI1089" s="22">
        <f t="shared" si="152"/>
        <v>1.0527E-2</v>
      </c>
      <c r="BJ1089" s="21">
        <f>BH1089-BI1089</f>
        <v>0</v>
      </c>
      <c r="BK1089" s="21">
        <v>3.1580999999999998E-2</v>
      </c>
      <c r="BL1089" s="22">
        <v>3.1580999999999998E-2</v>
      </c>
      <c r="BM1089" s="21">
        <v>0</v>
      </c>
      <c r="BN1089" s="21">
        <f t="shared" si="154"/>
        <v>0.12632399999999999</v>
      </c>
      <c r="BO1089" s="22">
        <f t="shared" si="154"/>
        <v>0.12632399999999999</v>
      </c>
      <c r="BP1089" s="21">
        <f t="shared" si="154"/>
        <v>0</v>
      </c>
    </row>
    <row r="1090" spans="1:68" ht="11.1" hidden="1" customHeight="1" outlineLevel="2" x14ac:dyDescent="0.2">
      <c r="A1090" s="10"/>
      <c r="B1090" s="18"/>
      <c r="C1090" s="18"/>
      <c r="D1090" s="18"/>
      <c r="E1090" s="23" t="s">
        <v>984</v>
      </c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  <c r="AN1090" s="24"/>
      <c r="AO1090" s="208">
        <v>10.526999999999999</v>
      </c>
      <c r="AP1090" s="208">
        <v>1.2330000000000001</v>
      </c>
      <c r="AQ1090" s="208">
        <v>1.5649999999999999</v>
      </c>
      <c r="AR1090" s="208">
        <v>1.5009999999999999</v>
      </c>
      <c r="AS1090" s="208">
        <v>0.89900000000000002</v>
      </c>
      <c r="AT1090" s="208">
        <v>0.55100000000000005</v>
      </c>
      <c r="AU1090" s="208">
        <v>0.189</v>
      </c>
      <c r="AV1090" s="24"/>
      <c r="AW1090" s="24"/>
      <c r="AX1090" s="24"/>
      <c r="AY1090" s="24"/>
      <c r="AZ1090" s="24"/>
      <c r="BA1090" s="24"/>
      <c r="BB1090" s="21">
        <f t="shared" si="153"/>
        <v>10.526999999999999</v>
      </c>
      <c r="BC1090" s="18"/>
      <c r="BD1090" s="22">
        <f t="shared" si="151"/>
        <v>14.149193548387096</v>
      </c>
      <c r="BE1090" s="21"/>
      <c r="BF1090" s="2">
        <v>2.4300000000000002</v>
      </c>
      <c r="BG1090" s="10"/>
      <c r="BH1090" s="21">
        <f t="shared" si="152"/>
        <v>0</v>
      </c>
      <c r="BI1090" s="22">
        <f t="shared" si="152"/>
        <v>1.0527E-2</v>
      </c>
      <c r="BJ1090" s="21"/>
      <c r="BK1090" s="21">
        <v>0</v>
      </c>
      <c r="BL1090" s="22">
        <v>3.1580999999999998E-2</v>
      </c>
      <c r="BM1090" s="21"/>
      <c r="BN1090" s="21">
        <f t="shared" si="154"/>
        <v>0</v>
      </c>
      <c r="BO1090" s="22">
        <f t="shared" si="154"/>
        <v>0.12632399999999999</v>
      </c>
      <c r="BP1090" s="21">
        <f t="shared" si="154"/>
        <v>0</v>
      </c>
    </row>
    <row r="1091" spans="1:68" ht="11.1" hidden="1" customHeight="1" outlineLevel="1" collapsed="1" x14ac:dyDescent="0.2">
      <c r="A1091" s="10"/>
      <c r="B1091" s="18"/>
      <c r="C1091" s="18"/>
      <c r="D1091" s="18"/>
      <c r="E1091" s="19" t="s">
        <v>632</v>
      </c>
      <c r="F1091" s="209">
        <v>6.6050000000000004</v>
      </c>
      <c r="G1091" s="209">
        <v>6.5</v>
      </c>
      <c r="H1091" s="209">
        <v>4.4000000000000004</v>
      </c>
      <c r="I1091" s="240">
        <v>3.653</v>
      </c>
      <c r="J1091" s="240"/>
      <c r="K1091" s="209">
        <v>1.3939999999999999</v>
      </c>
      <c r="L1091" s="20"/>
      <c r="M1091" s="20"/>
      <c r="N1091" s="20"/>
      <c r="O1091" s="20"/>
      <c r="P1091" s="209">
        <v>3.6240000000000001</v>
      </c>
      <c r="Q1091" s="209">
        <v>6.0640000000000001</v>
      </c>
      <c r="R1091" s="209">
        <v>7.3259999999999996</v>
      </c>
      <c r="S1091" s="209">
        <v>7.2439999999999998</v>
      </c>
      <c r="T1091" s="209">
        <v>8.3580000000000005</v>
      </c>
      <c r="U1091" s="209">
        <v>6.133</v>
      </c>
      <c r="V1091" s="209">
        <v>3.2909999999999999</v>
      </c>
      <c r="W1091" s="209">
        <v>1.4239999999999999</v>
      </c>
      <c r="X1091" s="20"/>
      <c r="Y1091" s="20"/>
      <c r="Z1091" s="20"/>
      <c r="AA1091" s="20"/>
      <c r="AB1091" s="209">
        <v>3.4260000000000002</v>
      </c>
      <c r="AC1091" s="209">
        <v>4.5949999999999998</v>
      </c>
      <c r="AD1091" s="209">
        <v>5.2080000000000002</v>
      </c>
      <c r="AE1091" s="209">
        <v>5.3170000000000002</v>
      </c>
      <c r="AF1091" s="209">
        <v>5.1909999999999998</v>
      </c>
      <c r="AG1091" s="209">
        <v>3.9180000000000001</v>
      </c>
      <c r="AH1091" s="209">
        <v>1.9219999999999999</v>
      </c>
      <c r="AI1091" s="209">
        <v>1.8149999999999999</v>
      </c>
      <c r="AJ1091" s="20"/>
      <c r="AK1091" s="20"/>
      <c r="AL1091" s="20"/>
      <c r="AM1091" s="209">
        <v>2.3540000000000001</v>
      </c>
      <c r="AN1091" s="209">
        <v>4.2110000000000003</v>
      </c>
      <c r="AO1091" s="209">
        <v>8.15</v>
      </c>
      <c r="AP1091" s="209">
        <v>6.3780000000000001</v>
      </c>
      <c r="AQ1091" s="209">
        <v>16.879000000000001</v>
      </c>
      <c r="AR1091" s="209">
        <v>-3.903</v>
      </c>
      <c r="AS1091" s="209">
        <v>4.8170000000000002</v>
      </c>
      <c r="AT1091" s="209">
        <v>2.9550000000000001</v>
      </c>
      <c r="AU1091" s="20"/>
      <c r="AV1091" s="20"/>
      <c r="AW1091" s="20"/>
      <c r="AX1091" s="20"/>
      <c r="AY1091" s="20"/>
      <c r="AZ1091" s="209">
        <v>0.95099999999999996</v>
      </c>
      <c r="BA1091" s="209">
        <v>2.0169999999999999</v>
      </c>
      <c r="BB1091" s="21">
        <f t="shared" si="153"/>
        <v>16.879000000000001</v>
      </c>
      <c r="BC1091" s="61">
        <f>BD1091</f>
        <v>22.686827956989248</v>
      </c>
      <c r="BD1091" s="22">
        <f t="shared" si="151"/>
        <v>22.686827956989248</v>
      </c>
      <c r="BE1091" s="21">
        <f>BC1091-BD1091</f>
        <v>0</v>
      </c>
      <c r="BF1091" s="2">
        <v>12</v>
      </c>
      <c r="BG1091" s="10">
        <v>6</v>
      </c>
      <c r="BH1091" s="21">
        <f t="shared" si="152"/>
        <v>1.6879000000000002E-2</v>
      </c>
      <c r="BI1091" s="22">
        <f t="shared" si="152"/>
        <v>1.6879000000000002E-2</v>
      </c>
      <c r="BJ1091" s="21">
        <f>BH1091-BI1091</f>
        <v>0</v>
      </c>
      <c r="BK1091" s="21">
        <v>5.0637000000000001E-2</v>
      </c>
      <c r="BL1091" s="22">
        <v>5.0637000000000001E-2</v>
      </c>
      <c r="BM1091" s="21">
        <v>0</v>
      </c>
      <c r="BN1091" s="21">
        <f t="shared" si="154"/>
        <v>0.20254800000000001</v>
      </c>
      <c r="BO1091" s="22">
        <f t="shared" si="154"/>
        <v>0.20254800000000001</v>
      </c>
      <c r="BP1091" s="21">
        <f t="shared" si="154"/>
        <v>0</v>
      </c>
    </row>
    <row r="1092" spans="1:68" ht="11.1" hidden="1" customHeight="1" outlineLevel="2" x14ac:dyDescent="0.2">
      <c r="A1092" s="10"/>
      <c r="B1092" s="18"/>
      <c r="C1092" s="18"/>
      <c r="D1092" s="18"/>
      <c r="E1092" s="23" t="s">
        <v>985</v>
      </c>
      <c r="F1092" s="208">
        <v>6.6050000000000004</v>
      </c>
      <c r="G1092" s="208">
        <v>6.5</v>
      </c>
      <c r="H1092" s="208">
        <v>4.4000000000000004</v>
      </c>
      <c r="I1092" s="239">
        <v>3.653</v>
      </c>
      <c r="J1092" s="239"/>
      <c r="K1092" s="208">
        <v>1.3939999999999999</v>
      </c>
      <c r="L1092" s="24"/>
      <c r="M1092" s="24"/>
      <c r="N1092" s="24"/>
      <c r="O1092" s="24"/>
      <c r="P1092" s="208">
        <v>3.6240000000000001</v>
      </c>
      <c r="Q1092" s="208">
        <v>6.0640000000000001</v>
      </c>
      <c r="R1092" s="208">
        <v>7.3259999999999996</v>
      </c>
      <c r="S1092" s="208">
        <v>7.2439999999999998</v>
      </c>
      <c r="T1092" s="208">
        <v>8.3580000000000005</v>
      </c>
      <c r="U1092" s="208">
        <v>6.133</v>
      </c>
      <c r="V1092" s="208">
        <v>3.2909999999999999</v>
      </c>
      <c r="W1092" s="208">
        <v>1.4239999999999999</v>
      </c>
      <c r="X1092" s="24"/>
      <c r="Y1092" s="24"/>
      <c r="Z1092" s="24"/>
      <c r="AA1092" s="24"/>
      <c r="AB1092" s="208">
        <v>3.4260000000000002</v>
      </c>
      <c r="AC1092" s="208">
        <v>4.5949999999999998</v>
      </c>
      <c r="AD1092" s="208">
        <v>5.2080000000000002</v>
      </c>
      <c r="AE1092" s="208">
        <v>5.3170000000000002</v>
      </c>
      <c r="AF1092" s="208">
        <v>5.1909999999999998</v>
      </c>
      <c r="AG1092" s="208">
        <v>3.9180000000000001</v>
      </c>
      <c r="AH1092" s="208">
        <v>1.9219999999999999</v>
      </c>
      <c r="AI1092" s="208">
        <v>1.8149999999999999</v>
      </c>
      <c r="AJ1092" s="24"/>
      <c r="AK1092" s="24"/>
      <c r="AL1092" s="24"/>
      <c r="AM1092" s="208">
        <v>2.3540000000000001</v>
      </c>
      <c r="AN1092" s="208">
        <v>4.2110000000000003</v>
      </c>
      <c r="AO1092" s="208">
        <v>8.15</v>
      </c>
      <c r="AP1092" s="208">
        <v>6.3780000000000001</v>
      </c>
      <c r="AQ1092" s="208">
        <v>16.879000000000001</v>
      </c>
      <c r="AR1092" s="208">
        <v>-3.903</v>
      </c>
      <c r="AS1092" s="208">
        <v>4.8170000000000002</v>
      </c>
      <c r="AT1092" s="208">
        <v>2.9550000000000001</v>
      </c>
      <c r="AU1092" s="24"/>
      <c r="AV1092" s="24"/>
      <c r="AW1092" s="24"/>
      <c r="AX1092" s="24"/>
      <c r="AY1092" s="24"/>
      <c r="AZ1092" s="208">
        <v>0.95099999999999996</v>
      </c>
      <c r="BA1092" s="208">
        <v>2.0169999999999999</v>
      </c>
      <c r="BB1092" s="21">
        <f t="shared" si="153"/>
        <v>16.879000000000001</v>
      </c>
      <c r="BC1092" s="18"/>
      <c r="BD1092" s="22">
        <f t="shared" si="151"/>
        <v>22.686827956989248</v>
      </c>
      <c r="BE1092" s="21"/>
      <c r="BF1092" s="2">
        <v>12</v>
      </c>
      <c r="BG1092" s="10"/>
      <c r="BH1092" s="21">
        <f t="shared" si="152"/>
        <v>0</v>
      </c>
      <c r="BI1092" s="22">
        <f t="shared" si="152"/>
        <v>1.6879000000000002E-2</v>
      </c>
      <c r="BJ1092" s="21"/>
      <c r="BK1092" s="21">
        <v>0</v>
      </c>
      <c r="BL1092" s="22">
        <v>5.0637000000000001E-2</v>
      </c>
      <c r="BM1092" s="21"/>
      <c r="BN1092" s="21">
        <f t="shared" si="154"/>
        <v>0</v>
      </c>
      <c r="BO1092" s="22">
        <f t="shared" si="154"/>
        <v>0.20254800000000001</v>
      </c>
      <c r="BP1092" s="21">
        <f t="shared" si="154"/>
        <v>0</v>
      </c>
    </row>
    <row r="1093" spans="1:68" ht="11.1" hidden="1" customHeight="1" outlineLevel="1" collapsed="1" x14ac:dyDescent="0.2">
      <c r="A1093" s="10"/>
      <c r="B1093" s="18"/>
      <c r="C1093" s="18"/>
      <c r="D1093" s="18"/>
      <c r="E1093" s="19" t="s">
        <v>986</v>
      </c>
      <c r="F1093" s="209">
        <v>0.37</v>
      </c>
      <c r="G1093" s="209">
        <v>0.36</v>
      </c>
      <c r="H1093" s="209">
        <v>0.26</v>
      </c>
      <c r="I1093" s="240">
        <v>0.17299999999999999</v>
      </c>
      <c r="J1093" s="240"/>
      <c r="K1093" s="20"/>
      <c r="L1093" s="20"/>
      <c r="M1093" s="20"/>
      <c r="N1093" s="20"/>
      <c r="O1093" s="209">
        <v>9.2999999999999999E-2</v>
      </c>
      <c r="P1093" s="209">
        <v>6.0999999999999999E-2</v>
      </c>
      <c r="Q1093" s="209">
        <v>0.22</v>
      </c>
      <c r="R1093" s="209">
        <v>0.32</v>
      </c>
      <c r="S1093" s="209">
        <v>0.41699999999999998</v>
      </c>
      <c r="T1093" s="209">
        <v>0.38700000000000001</v>
      </c>
      <c r="U1093" s="209">
        <v>0.23799999999999999</v>
      </c>
      <c r="V1093" s="209">
        <v>3.1E-2</v>
      </c>
      <c r="W1093" s="209">
        <v>0.05</v>
      </c>
      <c r="X1093" s="20"/>
      <c r="Y1093" s="20"/>
      <c r="Z1093" s="20"/>
      <c r="AA1093" s="20"/>
      <c r="AB1093" s="20"/>
      <c r="AC1093" s="20"/>
      <c r="AD1093" s="20"/>
      <c r="AE1093" s="20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9">
        <v>0.08</v>
      </c>
      <c r="AZ1093" s="209">
        <v>0.14499999999999999</v>
      </c>
      <c r="BA1093" s="209">
        <v>0.22500000000000001</v>
      </c>
      <c r="BB1093" s="21">
        <f t="shared" si="153"/>
        <v>0.41699999999999998</v>
      </c>
      <c r="BC1093" s="61">
        <f>BD1093</f>
        <v>0.56048387096774188</v>
      </c>
      <c r="BD1093" s="22">
        <f t="shared" si="151"/>
        <v>0.56048387096774188</v>
      </c>
      <c r="BE1093" s="21">
        <f>BC1093-BD1093</f>
        <v>0</v>
      </c>
      <c r="BG1093" s="10">
        <v>6</v>
      </c>
      <c r="BH1093" s="21">
        <f t="shared" si="152"/>
        <v>4.1699999999999994E-4</v>
      </c>
      <c r="BI1093" s="22">
        <f t="shared" si="152"/>
        <v>4.1699999999999994E-4</v>
      </c>
      <c r="BJ1093" s="21">
        <f>BH1093-BI1093</f>
        <v>0</v>
      </c>
      <c r="BK1093" s="21">
        <v>1.2509999999999999E-3</v>
      </c>
      <c r="BL1093" s="22">
        <v>1.2509999999999999E-3</v>
      </c>
      <c r="BM1093" s="21">
        <v>0</v>
      </c>
      <c r="BN1093" s="21">
        <f t="shared" si="154"/>
        <v>5.0039999999999998E-3</v>
      </c>
      <c r="BO1093" s="22">
        <f t="shared" si="154"/>
        <v>5.0039999999999998E-3</v>
      </c>
      <c r="BP1093" s="21">
        <f t="shared" si="154"/>
        <v>0</v>
      </c>
    </row>
    <row r="1094" spans="1:68" ht="11.1" hidden="1" customHeight="1" outlineLevel="2" x14ac:dyDescent="0.2">
      <c r="A1094" s="10"/>
      <c r="B1094" s="18"/>
      <c r="C1094" s="18"/>
      <c r="D1094" s="18"/>
      <c r="E1094" s="23" t="s">
        <v>987</v>
      </c>
      <c r="F1094" s="208">
        <v>0.37</v>
      </c>
      <c r="G1094" s="208">
        <v>0.36</v>
      </c>
      <c r="H1094" s="208">
        <v>0.26</v>
      </c>
      <c r="I1094" s="239">
        <v>0.17299999999999999</v>
      </c>
      <c r="J1094" s="239"/>
      <c r="K1094" s="24"/>
      <c r="L1094" s="24"/>
      <c r="M1094" s="24"/>
      <c r="N1094" s="24"/>
      <c r="O1094" s="208">
        <v>9.2999999999999999E-2</v>
      </c>
      <c r="P1094" s="208">
        <v>6.0999999999999999E-2</v>
      </c>
      <c r="Q1094" s="208">
        <v>0.22</v>
      </c>
      <c r="R1094" s="208">
        <v>0.32</v>
      </c>
      <c r="S1094" s="208">
        <v>0.41699999999999998</v>
      </c>
      <c r="T1094" s="208">
        <v>0.38700000000000001</v>
      </c>
      <c r="U1094" s="208">
        <v>0.23799999999999999</v>
      </c>
      <c r="V1094" s="208">
        <v>3.1E-2</v>
      </c>
      <c r="W1094" s="208">
        <v>0.05</v>
      </c>
      <c r="X1094" s="24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  <c r="AJ1094" s="24"/>
      <c r="AK1094" s="24"/>
      <c r="AL1094" s="24"/>
      <c r="AM1094" s="24"/>
      <c r="AN1094" s="24"/>
      <c r="AO1094" s="24"/>
      <c r="AP1094" s="24"/>
      <c r="AQ1094" s="24"/>
      <c r="AR1094" s="24"/>
      <c r="AS1094" s="24"/>
      <c r="AT1094" s="24"/>
      <c r="AU1094" s="24"/>
      <c r="AV1094" s="24"/>
      <c r="AW1094" s="24"/>
      <c r="AX1094" s="24"/>
      <c r="AY1094" s="208">
        <v>0.08</v>
      </c>
      <c r="AZ1094" s="208">
        <v>0.14499999999999999</v>
      </c>
      <c r="BA1094" s="208">
        <v>0.22500000000000001</v>
      </c>
      <c r="BB1094" s="21">
        <f t="shared" si="153"/>
        <v>0.41699999999999998</v>
      </c>
      <c r="BC1094" s="18"/>
      <c r="BD1094" s="22">
        <f t="shared" si="151"/>
        <v>0.56048387096774188</v>
      </c>
      <c r="BE1094" s="21"/>
      <c r="BG1094" s="10"/>
      <c r="BH1094" s="21">
        <f t="shared" si="152"/>
        <v>0</v>
      </c>
      <c r="BI1094" s="22">
        <f t="shared" si="152"/>
        <v>4.1699999999999994E-4</v>
      </c>
      <c r="BJ1094" s="21"/>
      <c r="BK1094" s="21">
        <v>0</v>
      </c>
      <c r="BL1094" s="22">
        <v>1.2509999999999999E-3</v>
      </c>
      <c r="BM1094" s="21"/>
      <c r="BN1094" s="21">
        <f t="shared" si="154"/>
        <v>0</v>
      </c>
      <c r="BO1094" s="22">
        <f t="shared" si="154"/>
        <v>5.0039999999999998E-3</v>
      </c>
      <c r="BP1094" s="21">
        <f t="shared" si="154"/>
        <v>0</v>
      </c>
    </row>
    <row r="1095" spans="1:68" ht="11.1" customHeight="1" outlineLevel="1" collapsed="1" x14ac:dyDescent="0.2">
      <c r="A1095" s="10"/>
      <c r="B1095" s="18"/>
      <c r="C1095" s="18"/>
      <c r="D1095" s="18"/>
      <c r="E1095" s="19" t="s">
        <v>988</v>
      </c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9">
        <v>2.41</v>
      </c>
      <c r="U1095" s="209">
        <v>1.2999999999999999E-2</v>
      </c>
      <c r="V1095" s="209">
        <v>0.36599999999999999</v>
      </c>
      <c r="W1095" s="209">
        <v>0.27100000000000002</v>
      </c>
      <c r="X1095" s="20"/>
      <c r="Y1095" s="20"/>
      <c r="Z1095" s="20"/>
      <c r="AA1095" s="20"/>
      <c r="AB1095" s="209">
        <v>0.43</v>
      </c>
      <c r="AC1095" s="209">
        <v>0.54400000000000004</v>
      </c>
      <c r="AD1095" s="209">
        <v>0.55100000000000005</v>
      </c>
      <c r="AE1095" s="209">
        <v>0.5</v>
      </c>
      <c r="AF1095" s="209">
        <v>0.51400000000000001</v>
      </c>
      <c r="AG1095" s="209">
        <v>0.72399999999999998</v>
      </c>
      <c r="AH1095" s="209">
        <v>0.28399999999999997</v>
      </c>
      <c r="AI1095" s="209">
        <v>0.215</v>
      </c>
      <c r="AJ1095" s="209">
        <v>6.8000000000000005E-2</v>
      </c>
      <c r="AK1095" s="20"/>
      <c r="AL1095" s="20"/>
      <c r="AM1095" s="20"/>
      <c r="AN1095" s="20"/>
      <c r="AO1095" s="209">
        <v>0.109</v>
      </c>
      <c r="AP1095" s="20"/>
      <c r="AQ1095" s="209">
        <v>0.39600000000000002</v>
      </c>
      <c r="AR1095" s="20"/>
      <c r="AS1095" s="209">
        <v>1</v>
      </c>
      <c r="AT1095" s="20"/>
      <c r="AU1095" s="209">
        <v>0.112</v>
      </c>
      <c r="AV1095" s="20"/>
      <c r="AW1095" s="20"/>
      <c r="AX1095" s="20"/>
      <c r="AY1095" s="20"/>
      <c r="AZ1095" s="20"/>
      <c r="BA1095" s="20"/>
      <c r="BB1095" s="21">
        <f t="shared" si="153"/>
        <v>2.41</v>
      </c>
      <c r="BC1095" s="61">
        <f>BD1095</f>
        <v>3.239247311827957</v>
      </c>
      <c r="BD1095" s="22">
        <f t="shared" si="151"/>
        <v>3.239247311827957</v>
      </c>
      <c r="BE1095" s="21">
        <f>BC1095-BD1095</f>
        <v>0</v>
      </c>
      <c r="BG1095" s="10">
        <v>7</v>
      </c>
      <c r="BH1095" s="21">
        <f t="shared" si="152"/>
        <v>2.4099999999999998E-3</v>
      </c>
      <c r="BI1095" s="22">
        <f t="shared" si="152"/>
        <v>2.4099999999999998E-3</v>
      </c>
      <c r="BJ1095" s="21">
        <f>BH1095-BI1095</f>
        <v>0</v>
      </c>
      <c r="BK1095" s="21">
        <v>7.2299999999999994E-3</v>
      </c>
      <c r="BL1095" s="22">
        <v>7.2299999999999994E-3</v>
      </c>
      <c r="BM1095" s="21">
        <v>0</v>
      </c>
      <c r="BN1095" s="21">
        <f t="shared" si="154"/>
        <v>2.8919999999999998E-2</v>
      </c>
      <c r="BO1095" s="22">
        <f t="shared" si="154"/>
        <v>2.8919999999999998E-2</v>
      </c>
      <c r="BP1095" s="21">
        <f t="shared" si="154"/>
        <v>0</v>
      </c>
    </row>
    <row r="1096" spans="1:68" ht="11.1" hidden="1" customHeight="1" outlineLevel="2" x14ac:dyDescent="0.2">
      <c r="A1096" s="10"/>
      <c r="B1096" s="18"/>
      <c r="C1096" s="18"/>
      <c r="D1096" s="18"/>
      <c r="E1096" s="23" t="s">
        <v>989</v>
      </c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08">
        <v>2.41</v>
      </c>
      <c r="U1096" s="208">
        <v>1.2999999999999999E-2</v>
      </c>
      <c r="V1096" s="208">
        <v>0.36599999999999999</v>
      </c>
      <c r="W1096" s="208">
        <v>0.27100000000000002</v>
      </c>
      <c r="X1096" s="24"/>
      <c r="Y1096" s="24"/>
      <c r="Z1096" s="24"/>
      <c r="AA1096" s="24"/>
      <c r="AB1096" s="208">
        <v>0.43</v>
      </c>
      <c r="AC1096" s="208">
        <v>0.54400000000000004</v>
      </c>
      <c r="AD1096" s="208">
        <v>0.55100000000000005</v>
      </c>
      <c r="AE1096" s="208">
        <v>0.5</v>
      </c>
      <c r="AF1096" s="208">
        <v>0.51400000000000001</v>
      </c>
      <c r="AG1096" s="208">
        <v>0.72399999999999998</v>
      </c>
      <c r="AH1096" s="208">
        <v>0.28399999999999997</v>
      </c>
      <c r="AI1096" s="208">
        <v>0.215</v>
      </c>
      <c r="AJ1096" s="208">
        <v>6.8000000000000005E-2</v>
      </c>
      <c r="AK1096" s="24"/>
      <c r="AL1096" s="24"/>
      <c r="AM1096" s="24"/>
      <c r="AN1096" s="24"/>
      <c r="AO1096" s="208">
        <v>0.109</v>
      </c>
      <c r="AP1096" s="24"/>
      <c r="AQ1096" s="208">
        <v>0.39600000000000002</v>
      </c>
      <c r="AR1096" s="24"/>
      <c r="AS1096" s="208">
        <v>1</v>
      </c>
      <c r="AT1096" s="24"/>
      <c r="AU1096" s="208">
        <v>0.112</v>
      </c>
      <c r="AV1096" s="24"/>
      <c r="AW1096" s="24"/>
      <c r="AX1096" s="24"/>
      <c r="AY1096" s="24"/>
      <c r="AZ1096" s="24"/>
      <c r="BA1096" s="24"/>
      <c r="BB1096" s="21">
        <f t="shared" si="153"/>
        <v>2.41</v>
      </c>
      <c r="BC1096" s="18"/>
      <c r="BD1096" s="22">
        <f t="shared" si="151"/>
        <v>3.239247311827957</v>
      </c>
      <c r="BE1096" s="21"/>
      <c r="BF1096" s="2">
        <v>2.04</v>
      </c>
      <c r="BG1096" s="10"/>
      <c r="BH1096" s="21">
        <f t="shared" si="152"/>
        <v>0</v>
      </c>
      <c r="BI1096" s="22">
        <f t="shared" si="152"/>
        <v>2.4099999999999998E-3</v>
      </c>
      <c r="BJ1096" s="21"/>
      <c r="BK1096" s="21">
        <v>0</v>
      </c>
      <c r="BL1096" s="22">
        <v>7.2299999999999994E-3</v>
      </c>
      <c r="BM1096" s="21"/>
      <c r="BN1096" s="21">
        <f t="shared" si="154"/>
        <v>0</v>
      </c>
      <c r="BO1096" s="22">
        <f t="shared" si="154"/>
        <v>2.8919999999999998E-2</v>
      </c>
      <c r="BP1096" s="21">
        <f t="shared" si="154"/>
        <v>0</v>
      </c>
    </row>
    <row r="1097" spans="1:68" ht="11.1" hidden="1" customHeight="1" outlineLevel="1" collapsed="1" x14ac:dyDescent="0.2">
      <c r="A1097" s="10"/>
      <c r="B1097" s="18"/>
      <c r="C1097" s="18"/>
      <c r="D1097" s="18"/>
      <c r="E1097" s="19" t="s">
        <v>990</v>
      </c>
      <c r="F1097" s="209">
        <v>2.9660000000000002</v>
      </c>
      <c r="G1097" s="209">
        <v>2.7679999999999998</v>
      </c>
      <c r="H1097" s="209">
        <v>1.984</v>
      </c>
      <c r="I1097" s="240">
        <v>10.98</v>
      </c>
      <c r="J1097" s="240"/>
      <c r="K1097" s="209">
        <v>1.3560000000000001</v>
      </c>
      <c r="L1097" s="209">
        <v>0.28599999999999998</v>
      </c>
      <c r="M1097" s="20"/>
      <c r="N1097" s="20"/>
      <c r="O1097" s="209">
        <v>0.89</v>
      </c>
      <c r="P1097" s="209">
        <v>2.52</v>
      </c>
      <c r="Q1097" s="209">
        <v>3.8069999999999999</v>
      </c>
      <c r="R1097" s="209">
        <v>4.9720000000000004</v>
      </c>
      <c r="S1097" s="209">
        <v>5.3760000000000003</v>
      </c>
      <c r="T1097" s="209">
        <v>5.1760000000000002</v>
      </c>
      <c r="U1097" s="209">
        <v>4.0460000000000003</v>
      </c>
      <c r="V1097" s="209">
        <v>2.2949999999999999</v>
      </c>
      <c r="W1097" s="209">
        <v>1.4039999999999999</v>
      </c>
      <c r="X1097" s="209">
        <v>7.0999999999999994E-2</v>
      </c>
      <c r="Y1097" s="20"/>
      <c r="Z1097" s="20"/>
      <c r="AA1097" s="20"/>
      <c r="AB1097" s="209">
        <v>2.6230000000000002</v>
      </c>
      <c r="AC1097" s="209">
        <v>4.0330000000000004</v>
      </c>
      <c r="AD1097" s="209">
        <v>4.76</v>
      </c>
      <c r="AE1097" s="209">
        <v>6.1760000000000002</v>
      </c>
      <c r="AF1097" s="209">
        <v>4.9290000000000003</v>
      </c>
      <c r="AG1097" s="209">
        <v>3.8290000000000002</v>
      </c>
      <c r="AH1097" s="209">
        <v>2.3490000000000002</v>
      </c>
      <c r="AI1097" s="209">
        <v>1.8520000000000001</v>
      </c>
      <c r="AJ1097" s="20"/>
      <c r="AK1097" s="20"/>
      <c r="AL1097" s="20"/>
      <c r="AM1097" s="209">
        <v>0.60799999999999998</v>
      </c>
      <c r="AN1097" s="209">
        <v>2.5539999999999998</v>
      </c>
      <c r="AO1097" s="209">
        <v>4.5170000000000003</v>
      </c>
      <c r="AP1097" s="209">
        <v>4.2960000000000003</v>
      </c>
      <c r="AQ1097" s="209">
        <v>6.6680000000000001</v>
      </c>
      <c r="AR1097" s="209">
        <v>4.3849999999999998</v>
      </c>
      <c r="AS1097" s="209">
        <v>4.9950000000000001</v>
      </c>
      <c r="AT1097" s="209">
        <v>2.875</v>
      </c>
      <c r="AU1097" s="209">
        <v>1.544</v>
      </c>
      <c r="AV1097" s="209">
        <v>8.6999999999999994E-2</v>
      </c>
      <c r="AW1097" s="20"/>
      <c r="AX1097" s="20"/>
      <c r="AY1097" s="209">
        <v>0.28100000000000003</v>
      </c>
      <c r="AZ1097" s="209">
        <v>1.8859999999999999</v>
      </c>
      <c r="BA1097" s="209">
        <v>4.1459999999999999</v>
      </c>
      <c r="BB1097" s="21">
        <f>BB1098+BB1099</f>
        <v>13.21</v>
      </c>
      <c r="BC1097" s="61">
        <f>BD1097</f>
        <v>17.755376344086024</v>
      </c>
      <c r="BD1097" s="22">
        <f t="shared" si="151"/>
        <v>17.755376344086024</v>
      </c>
      <c r="BE1097" s="21">
        <f>BC1097-BD1097</f>
        <v>0</v>
      </c>
      <c r="BF1097" s="2">
        <v>17.260000000000002</v>
      </c>
      <c r="BG1097" s="10">
        <v>6</v>
      </c>
      <c r="BH1097" s="21">
        <f t="shared" si="152"/>
        <v>1.3210000000000001E-2</v>
      </c>
      <c r="BI1097" s="22">
        <f t="shared" si="152"/>
        <v>1.3210000000000001E-2</v>
      </c>
      <c r="BJ1097" s="21">
        <f>BH1097-BI1097</f>
        <v>0</v>
      </c>
      <c r="BK1097" s="21">
        <v>3.9630000000000006E-2</v>
      </c>
      <c r="BL1097" s="22">
        <v>3.9630000000000006E-2</v>
      </c>
      <c r="BM1097" s="21">
        <v>0</v>
      </c>
      <c r="BN1097" s="21">
        <f t="shared" si="154"/>
        <v>0.15852000000000002</v>
      </c>
      <c r="BO1097" s="22">
        <f t="shared" si="154"/>
        <v>0.15852000000000002</v>
      </c>
      <c r="BP1097" s="21">
        <f t="shared" si="154"/>
        <v>0</v>
      </c>
    </row>
    <row r="1098" spans="1:68" ht="11.1" hidden="1" customHeight="1" outlineLevel="2" x14ac:dyDescent="0.2">
      <c r="A1098" s="10"/>
      <c r="B1098" s="18"/>
      <c r="C1098" s="18"/>
      <c r="D1098" s="18"/>
      <c r="E1098" s="23" t="s">
        <v>991</v>
      </c>
      <c r="F1098" s="208">
        <v>2.9660000000000002</v>
      </c>
      <c r="G1098" s="208">
        <v>2.7679999999999998</v>
      </c>
      <c r="H1098" s="208">
        <v>1.984</v>
      </c>
      <c r="I1098" s="239">
        <v>1.486</v>
      </c>
      <c r="J1098" s="239"/>
      <c r="K1098" s="208">
        <v>0.83499999999999996</v>
      </c>
      <c r="L1098" s="24"/>
      <c r="M1098" s="24"/>
      <c r="N1098" s="24"/>
      <c r="O1098" s="208">
        <v>0.68300000000000005</v>
      </c>
      <c r="P1098" s="208">
        <v>1.2949999999999999</v>
      </c>
      <c r="Q1098" s="208">
        <v>2.2189999999999999</v>
      </c>
      <c r="R1098" s="208">
        <v>2.9289999999999998</v>
      </c>
      <c r="S1098" s="208">
        <v>2.5539999999999998</v>
      </c>
      <c r="T1098" s="208">
        <v>2.758</v>
      </c>
      <c r="U1098" s="208">
        <v>2.2959999999999998</v>
      </c>
      <c r="V1098" s="208">
        <v>1.266</v>
      </c>
      <c r="W1098" s="208">
        <v>0.748</v>
      </c>
      <c r="X1098" s="208">
        <v>7.0999999999999994E-2</v>
      </c>
      <c r="Y1098" s="24"/>
      <c r="Z1098" s="24"/>
      <c r="AA1098" s="24"/>
      <c r="AB1098" s="208">
        <v>1.45</v>
      </c>
      <c r="AC1098" s="208">
        <v>2.2749999999999999</v>
      </c>
      <c r="AD1098" s="208">
        <v>2.363</v>
      </c>
      <c r="AE1098" s="208">
        <v>3.391</v>
      </c>
      <c r="AF1098" s="208">
        <v>2.6819999999999999</v>
      </c>
      <c r="AG1098" s="208">
        <v>1.9359999999999999</v>
      </c>
      <c r="AH1098" s="208">
        <v>1.21</v>
      </c>
      <c r="AI1098" s="208">
        <v>1.048</v>
      </c>
      <c r="AJ1098" s="24"/>
      <c r="AK1098" s="24"/>
      <c r="AL1098" s="24"/>
      <c r="AM1098" s="208">
        <v>0.48199999999999998</v>
      </c>
      <c r="AN1098" s="208">
        <v>1.1930000000000001</v>
      </c>
      <c r="AO1098" s="208">
        <v>2.6339999999999999</v>
      </c>
      <c r="AP1098" s="208">
        <v>1.9990000000000001</v>
      </c>
      <c r="AQ1098" s="208">
        <v>3.7160000000000002</v>
      </c>
      <c r="AR1098" s="208">
        <v>2.1</v>
      </c>
      <c r="AS1098" s="208">
        <v>2.6850000000000001</v>
      </c>
      <c r="AT1098" s="208">
        <v>1.5069999999999999</v>
      </c>
      <c r="AU1098" s="208">
        <v>0.871</v>
      </c>
      <c r="AV1098" s="208">
        <v>8.6999999999999994E-2</v>
      </c>
      <c r="AW1098" s="24"/>
      <c r="AX1098" s="24"/>
      <c r="AY1098" s="208">
        <v>3.0000000000000001E-3</v>
      </c>
      <c r="AZ1098" s="208">
        <v>0.98199999999999998</v>
      </c>
      <c r="BA1098" s="208">
        <v>2.6</v>
      </c>
      <c r="BB1098" s="21">
        <f t="shared" si="153"/>
        <v>3.7160000000000002</v>
      </c>
      <c r="BC1098" s="18"/>
      <c r="BD1098" s="22">
        <f t="shared" si="151"/>
        <v>4.9946236559139789</v>
      </c>
      <c r="BE1098" s="21"/>
      <c r="BF1098" s="2">
        <v>17.260000000000002</v>
      </c>
      <c r="BG1098" s="10"/>
      <c r="BH1098" s="21">
        <f t="shared" si="152"/>
        <v>0</v>
      </c>
      <c r="BI1098" s="22">
        <f t="shared" si="152"/>
        <v>3.7160000000000001E-3</v>
      </c>
      <c r="BJ1098" s="21"/>
      <c r="BK1098" s="21">
        <v>0</v>
      </c>
      <c r="BL1098" s="22">
        <v>1.1148E-2</v>
      </c>
      <c r="BM1098" s="21"/>
      <c r="BN1098" s="21">
        <f t="shared" si="154"/>
        <v>0</v>
      </c>
      <c r="BO1098" s="22">
        <f t="shared" si="154"/>
        <v>4.4592E-2</v>
      </c>
      <c r="BP1098" s="21">
        <f t="shared" si="154"/>
        <v>0</v>
      </c>
    </row>
    <row r="1099" spans="1:68" ht="11.1" hidden="1" customHeight="1" outlineLevel="2" x14ac:dyDescent="0.2">
      <c r="A1099" s="10"/>
      <c r="B1099" s="18"/>
      <c r="C1099" s="18"/>
      <c r="D1099" s="18"/>
      <c r="E1099" s="23" t="s">
        <v>992</v>
      </c>
      <c r="F1099" s="24"/>
      <c r="G1099" s="24"/>
      <c r="H1099" s="24"/>
      <c r="I1099" s="239">
        <v>9.4939999999999998</v>
      </c>
      <c r="J1099" s="239"/>
      <c r="K1099" s="208">
        <v>0.52100000000000002</v>
      </c>
      <c r="L1099" s="208">
        <v>0.28599999999999998</v>
      </c>
      <c r="M1099" s="24"/>
      <c r="N1099" s="24"/>
      <c r="O1099" s="208">
        <v>0.20699999999999999</v>
      </c>
      <c r="P1099" s="208">
        <v>1.2250000000000001</v>
      </c>
      <c r="Q1099" s="208">
        <v>1.5880000000000001</v>
      </c>
      <c r="R1099" s="208">
        <v>2.0430000000000001</v>
      </c>
      <c r="S1099" s="208">
        <v>2.8220000000000001</v>
      </c>
      <c r="T1099" s="208">
        <v>2.4180000000000001</v>
      </c>
      <c r="U1099" s="208">
        <v>1.75</v>
      </c>
      <c r="V1099" s="208">
        <v>1.0289999999999999</v>
      </c>
      <c r="W1099" s="208">
        <v>0.65600000000000003</v>
      </c>
      <c r="X1099" s="24"/>
      <c r="Y1099" s="24"/>
      <c r="Z1099" s="24"/>
      <c r="AA1099" s="24"/>
      <c r="AB1099" s="208">
        <v>1.173</v>
      </c>
      <c r="AC1099" s="208">
        <v>1.758</v>
      </c>
      <c r="AD1099" s="208">
        <v>2.3969999999999998</v>
      </c>
      <c r="AE1099" s="208">
        <v>2.7850000000000001</v>
      </c>
      <c r="AF1099" s="208">
        <v>2.2469999999999999</v>
      </c>
      <c r="AG1099" s="208">
        <v>1.893</v>
      </c>
      <c r="AH1099" s="208">
        <v>1.139</v>
      </c>
      <c r="AI1099" s="208">
        <v>0.80400000000000005</v>
      </c>
      <c r="AJ1099" s="24"/>
      <c r="AK1099" s="24"/>
      <c r="AL1099" s="24"/>
      <c r="AM1099" s="208">
        <v>0.126</v>
      </c>
      <c r="AN1099" s="208">
        <v>1.361</v>
      </c>
      <c r="AO1099" s="208">
        <v>1.883</v>
      </c>
      <c r="AP1099" s="208">
        <v>2.2970000000000002</v>
      </c>
      <c r="AQ1099" s="208">
        <v>2.952</v>
      </c>
      <c r="AR1099" s="208">
        <v>2.2850000000000001</v>
      </c>
      <c r="AS1099" s="208">
        <v>2.31</v>
      </c>
      <c r="AT1099" s="208">
        <v>1.3680000000000001</v>
      </c>
      <c r="AU1099" s="208">
        <v>0.67300000000000004</v>
      </c>
      <c r="AV1099" s="24"/>
      <c r="AW1099" s="24"/>
      <c r="AX1099" s="24"/>
      <c r="AY1099" s="208">
        <v>0.27800000000000002</v>
      </c>
      <c r="AZ1099" s="208">
        <v>0.90400000000000003</v>
      </c>
      <c r="BA1099" s="208">
        <v>1.546</v>
      </c>
      <c r="BB1099" s="21">
        <f t="shared" si="153"/>
        <v>9.4939999999999998</v>
      </c>
      <c r="BC1099" s="18"/>
      <c r="BD1099" s="22">
        <f t="shared" si="151"/>
        <v>12.760752688172042</v>
      </c>
      <c r="BE1099" s="21"/>
      <c r="BG1099" s="10"/>
      <c r="BH1099" s="21">
        <f t="shared" si="152"/>
        <v>0</v>
      </c>
      <c r="BI1099" s="22">
        <f t="shared" si="152"/>
        <v>9.4940000000000007E-3</v>
      </c>
      <c r="BJ1099" s="21"/>
      <c r="BK1099" s="21">
        <v>0</v>
      </c>
      <c r="BL1099" s="22">
        <v>2.8482E-2</v>
      </c>
      <c r="BM1099" s="21"/>
      <c r="BN1099" s="21">
        <f t="shared" si="154"/>
        <v>0</v>
      </c>
      <c r="BO1099" s="22">
        <f t="shared" si="154"/>
        <v>0.113928</v>
      </c>
      <c r="BP1099" s="21">
        <f t="shared" si="154"/>
        <v>0</v>
      </c>
    </row>
    <row r="1100" spans="1:68" ht="11.1" hidden="1" customHeight="1" outlineLevel="1" collapsed="1" x14ac:dyDescent="0.2">
      <c r="A1100" s="10"/>
      <c r="B1100" s="18"/>
      <c r="C1100" s="18"/>
      <c r="D1100" s="18"/>
      <c r="E1100" s="19" t="s">
        <v>170</v>
      </c>
      <c r="F1100" s="209">
        <v>830.63099999999997</v>
      </c>
      <c r="G1100" s="209">
        <v>433.36900000000003</v>
      </c>
      <c r="H1100" s="209">
        <v>489.5</v>
      </c>
      <c r="I1100" s="240">
        <v>328.18700000000001</v>
      </c>
      <c r="J1100" s="240"/>
      <c r="K1100" s="209">
        <v>180.57599999999999</v>
      </c>
      <c r="L1100" s="20"/>
      <c r="M1100" s="209">
        <v>10.042999999999999</v>
      </c>
      <c r="N1100" s="209">
        <v>20.524999999999999</v>
      </c>
      <c r="O1100" s="209">
        <v>198.91499999999999</v>
      </c>
      <c r="P1100" s="209">
        <v>387.65300000000002</v>
      </c>
      <c r="Q1100" s="209">
        <v>651.50199999999995</v>
      </c>
      <c r="R1100" s="209">
        <v>759.96299999999997</v>
      </c>
      <c r="S1100" s="209">
        <v>774.18299999999999</v>
      </c>
      <c r="T1100" s="209">
        <v>794.11</v>
      </c>
      <c r="U1100" s="209">
        <v>695.48299999999995</v>
      </c>
      <c r="V1100" s="209">
        <v>321.10000000000002</v>
      </c>
      <c r="W1100" s="209">
        <v>212.72399999999999</v>
      </c>
      <c r="X1100" s="209">
        <v>36.1</v>
      </c>
      <c r="Y1100" s="209">
        <v>37.765000000000001</v>
      </c>
      <c r="Z1100" s="209">
        <v>38.871000000000002</v>
      </c>
      <c r="AA1100" s="209">
        <v>147.19900000000001</v>
      </c>
      <c r="AB1100" s="209">
        <v>337.33199999999999</v>
      </c>
      <c r="AC1100" s="209">
        <v>586.21199999999999</v>
      </c>
      <c r="AD1100" s="209">
        <v>724.47699999999998</v>
      </c>
      <c r="AE1100" s="209">
        <v>733.33500000000004</v>
      </c>
      <c r="AF1100" s="209">
        <v>600.298</v>
      </c>
      <c r="AG1100" s="209">
        <v>443.63499999999999</v>
      </c>
      <c r="AH1100" s="209">
        <v>274.22399999999999</v>
      </c>
      <c r="AI1100" s="209">
        <v>226.61</v>
      </c>
      <c r="AJ1100" s="209">
        <v>37.927</v>
      </c>
      <c r="AK1100" s="209">
        <v>34.860999999999997</v>
      </c>
      <c r="AL1100" s="209">
        <v>38.731999999999999</v>
      </c>
      <c r="AM1100" s="209">
        <v>155.61000000000001</v>
      </c>
      <c r="AN1100" s="209">
        <v>318.77600000000001</v>
      </c>
      <c r="AO1100" s="209">
        <v>597.14</v>
      </c>
      <c r="AP1100" s="209">
        <v>668.04200000000003</v>
      </c>
      <c r="AQ1100" s="209">
        <v>907.58900000000006</v>
      </c>
      <c r="AR1100" s="209">
        <v>681.08900000000006</v>
      </c>
      <c r="AS1100" s="209">
        <v>535.76499999999999</v>
      </c>
      <c r="AT1100" s="209">
        <v>338.03100000000001</v>
      </c>
      <c r="AU1100" s="209">
        <v>233.822</v>
      </c>
      <c r="AV1100" s="209">
        <v>43.564999999999998</v>
      </c>
      <c r="AW1100" s="209">
        <v>35.112000000000002</v>
      </c>
      <c r="AX1100" s="209">
        <v>37.112000000000002</v>
      </c>
      <c r="AY1100" s="209">
        <v>152.70099999999999</v>
      </c>
      <c r="AZ1100" s="209">
        <v>284.62299999999999</v>
      </c>
      <c r="BA1100" s="209">
        <v>507.94499999999999</v>
      </c>
      <c r="BB1100" s="21">
        <f>SUM(BB1101:BB1118)</f>
        <v>1094.664</v>
      </c>
      <c r="BC1100" s="18">
        <v>2139.9899999999998</v>
      </c>
      <c r="BD1100" s="22">
        <f t="shared" si="151"/>
        <v>1471.3225806451612</v>
      </c>
      <c r="BE1100" s="21">
        <f>BC1100-BD1100</f>
        <v>668.66741935483856</v>
      </c>
      <c r="BF1100" s="2">
        <v>2139.9899999999998</v>
      </c>
      <c r="BG1100" s="10">
        <v>4</v>
      </c>
      <c r="BH1100" s="21">
        <f t="shared" si="152"/>
        <v>1.5921525599999997</v>
      </c>
      <c r="BI1100" s="22">
        <f t="shared" si="152"/>
        <v>1.0946640000000001</v>
      </c>
      <c r="BJ1100" s="21">
        <f>BH1100-BI1100</f>
        <v>0.49748855999999964</v>
      </c>
      <c r="BK1100" s="21">
        <v>4.7764576799999992</v>
      </c>
      <c r="BL1100" s="22">
        <v>3.2839920000000005</v>
      </c>
      <c r="BM1100" s="21">
        <v>1.4924656799999987</v>
      </c>
      <c r="BN1100" s="21">
        <f t="shared" si="154"/>
        <v>19.105830719999997</v>
      </c>
      <c r="BO1100" s="22">
        <f t="shared" si="154"/>
        <v>13.135968000000002</v>
      </c>
      <c r="BP1100" s="21">
        <f t="shared" si="154"/>
        <v>5.9698627199999947</v>
      </c>
    </row>
    <row r="1101" spans="1:68" ht="11.1" hidden="1" customHeight="1" outlineLevel="2" x14ac:dyDescent="0.2">
      <c r="A1101" s="10"/>
      <c r="B1101" s="18"/>
      <c r="C1101" s="18"/>
      <c r="D1101" s="18"/>
      <c r="E1101" s="23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08">
        <v>0.438</v>
      </c>
      <c r="AF1101" s="208">
        <v>0.42599999999999999</v>
      </c>
      <c r="AG1101" s="208">
        <v>0.45700000000000002</v>
      </c>
      <c r="AH1101" s="208">
        <v>0.42899999999999999</v>
      </c>
      <c r="AI1101" s="208">
        <v>0.30499999999999999</v>
      </c>
      <c r="AJ1101" s="208">
        <v>0.36499999999999999</v>
      </c>
      <c r="AK1101" s="208">
        <v>0.217</v>
      </c>
      <c r="AL1101" s="208">
        <v>0.34799999999999998</v>
      </c>
      <c r="AM1101" s="208">
        <v>0.184</v>
      </c>
      <c r="AN1101" s="208">
        <v>0.311</v>
      </c>
      <c r="AO1101" s="208">
        <v>0.52400000000000002</v>
      </c>
      <c r="AP1101" s="208">
        <v>0.874</v>
      </c>
      <c r="AQ1101" s="208">
        <v>0.214</v>
      </c>
      <c r="AR1101" s="208">
        <v>0.47699999999999998</v>
      </c>
      <c r="AS1101" s="208">
        <v>0.499</v>
      </c>
      <c r="AT1101" s="208">
        <v>0.33900000000000002</v>
      </c>
      <c r="AU1101" s="208">
        <v>0.56200000000000006</v>
      </c>
      <c r="AV1101" s="208">
        <v>0.79900000000000004</v>
      </c>
      <c r="AW1101" s="208">
        <v>0.78300000000000003</v>
      </c>
      <c r="AX1101" s="208">
        <v>0.373</v>
      </c>
      <c r="AY1101" s="208">
        <v>1.173</v>
      </c>
      <c r="AZ1101" s="208">
        <v>0.878</v>
      </c>
      <c r="BA1101" s="208">
        <v>0.91</v>
      </c>
      <c r="BB1101" s="21">
        <f t="shared" si="153"/>
        <v>1.173</v>
      </c>
      <c r="BC1101" s="18"/>
      <c r="BD1101" s="22">
        <f t="shared" si="151"/>
        <v>1.5766129032258065</v>
      </c>
      <c r="BE1101" s="21"/>
      <c r="BF1101" s="2">
        <v>2139.9899999999998</v>
      </c>
      <c r="BG1101" s="10"/>
      <c r="BH1101" s="21">
        <f t="shared" si="152"/>
        <v>0</v>
      </c>
      <c r="BI1101" s="22">
        <f t="shared" si="152"/>
        <v>1.1730000000000002E-3</v>
      </c>
      <c r="BJ1101" s="21"/>
      <c r="BK1101" s="21">
        <v>0</v>
      </c>
      <c r="BL1101" s="22">
        <v>3.5190000000000004E-3</v>
      </c>
      <c r="BM1101" s="21"/>
      <c r="BN1101" s="21">
        <f t="shared" si="154"/>
        <v>0</v>
      </c>
      <c r="BO1101" s="22">
        <f t="shared" si="154"/>
        <v>1.4076000000000002E-2</v>
      </c>
      <c r="BP1101" s="21">
        <f t="shared" si="154"/>
        <v>0</v>
      </c>
    </row>
    <row r="1102" spans="1:68" ht="11.1" hidden="1" customHeight="1" outlineLevel="2" x14ac:dyDescent="0.2">
      <c r="A1102" s="10"/>
      <c r="B1102" s="18"/>
      <c r="C1102" s="18"/>
      <c r="D1102" s="18"/>
      <c r="E1102" s="23" t="s">
        <v>993</v>
      </c>
      <c r="F1102" s="208">
        <v>3.65</v>
      </c>
      <c r="G1102" s="208">
        <v>1.75</v>
      </c>
      <c r="H1102" s="208">
        <v>1.7</v>
      </c>
      <c r="I1102" s="239">
        <v>1.145</v>
      </c>
      <c r="J1102" s="239"/>
      <c r="K1102" s="208">
        <v>0.47199999999999998</v>
      </c>
      <c r="L1102" s="24"/>
      <c r="M1102" s="208">
        <v>4.8000000000000001E-2</v>
      </c>
      <c r="N1102" s="208">
        <v>0.03</v>
      </c>
      <c r="O1102" s="208">
        <v>0.60599999999999998</v>
      </c>
      <c r="P1102" s="208">
        <v>1.44</v>
      </c>
      <c r="Q1102" s="208">
        <v>2.113</v>
      </c>
      <c r="R1102" s="208">
        <v>3.5329999999999999</v>
      </c>
      <c r="S1102" s="208">
        <v>3.4590000000000001</v>
      </c>
      <c r="T1102" s="208">
        <v>2.9630000000000001</v>
      </c>
      <c r="U1102" s="208">
        <v>2.0619999999999998</v>
      </c>
      <c r="V1102" s="208">
        <v>2.004</v>
      </c>
      <c r="W1102" s="208">
        <v>0.311</v>
      </c>
      <c r="X1102" s="208">
        <v>0.05</v>
      </c>
      <c r="Y1102" s="208">
        <v>4.3999999999999997E-2</v>
      </c>
      <c r="Z1102" s="208">
        <v>0.154</v>
      </c>
      <c r="AA1102" s="208">
        <v>0.25900000000000001</v>
      </c>
      <c r="AB1102" s="208">
        <v>0.85599999999999998</v>
      </c>
      <c r="AC1102" s="208">
        <v>1.8560000000000001</v>
      </c>
      <c r="AD1102" s="208">
        <v>3.0939999999999999</v>
      </c>
      <c r="AE1102" s="208">
        <v>3.5</v>
      </c>
      <c r="AF1102" s="24"/>
      <c r="AG1102" s="24"/>
      <c r="AH1102" s="24"/>
      <c r="AI1102" s="24"/>
      <c r="AJ1102" s="24"/>
      <c r="AK1102" s="24"/>
      <c r="AL1102" s="24"/>
      <c r="AM1102" s="24"/>
      <c r="AN1102" s="24"/>
      <c r="AO1102" s="24"/>
      <c r="AP1102" s="24"/>
      <c r="AQ1102" s="24"/>
      <c r="AR1102" s="24"/>
      <c r="AS1102" s="24"/>
      <c r="AT1102" s="24"/>
      <c r="AU1102" s="24"/>
      <c r="AV1102" s="24"/>
      <c r="AW1102" s="24"/>
      <c r="AX1102" s="24"/>
      <c r="AY1102" s="24"/>
      <c r="AZ1102" s="24"/>
      <c r="BA1102" s="24"/>
      <c r="BB1102" s="21">
        <f t="shared" si="153"/>
        <v>3.65</v>
      </c>
      <c r="BC1102" s="18"/>
      <c r="BD1102" s="22">
        <f t="shared" si="151"/>
        <v>4.9059139784946231</v>
      </c>
      <c r="BE1102" s="21"/>
      <c r="BG1102" s="10"/>
      <c r="BH1102" s="21">
        <f t="shared" si="152"/>
        <v>0</v>
      </c>
      <c r="BI1102" s="22">
        <f t="shared" si="152"/>
        <v>3.6499999999999996E-3</v>
      </c>
      <c r="BJ1102" s="21"/>
      <c r="BK1102" s="21">
        <v>0</v>
      </c>
      <c r="BL1102" s="22">
        <v>1.0949999999999998E-2</v>
      </c>
      <c r="BM1102" s="21"/>
      <c r="BN1102" s="21">
        <f t="shared" si="154"/>
        <v>0</v>
      </c>
      <c r="BO1102" s="22">
        <f t="shared" si="154"/>
        <v>4.3799999999999992E-2</v>
      </c>
      <c r="BP1102" s="21">
        <f t="shared" si="154"/>
        <v>0</v>
      </c>
    </row>
    <row r="1103" spans="1:68" ht="11.1" hidden="1" customHeight="1" outlineLevel="2" x14ac:dyDescent="0.2">
      <c r="A1103" s="10"/>
      <c r="B1103" s="18"/>
      <c r="C1103" s="18"/>
      <c r="D1103" s="18"/>
      <c r="E1103" s="23" t="s">
        <v>994</v>
      </c>
      <c r="F1103" s="208">
        <v>21.786000000000001</v>
      </c>
      <c r="G1103" s="208">
        <v>11.513999999999999</v>
      </c>
      <c r="H1103" s="208">
        <v>12.5</v>
      </c>
      <c r="I1103" s="239">
        <v>9.9039999999999999</v>
      </c>
      <c r="J1103" s="239"/>
      <c r="K1103" s="208">
        <v>8.2629999999999999</v>
      </c>
      <c r="L1103" s="24"/>
      <c r="M1103" s="208">
        <v>1.456</v>
      </c>
      <c r="N1103" s="208">
        <v>1.635</v>
      </c>
      <c r="O1103" s="208">
        <v>5.726</v>
      </c>
      <c r="P1103" s="208">
        <v>10.129</v>
      </c>
      <c r="Q1103" s="208">
        <v>15.483000000000001</v>
      </c>
      <c r="R1103" s="208">
        <v>22.297999999999998</v>
      </c>
      <c r="S1103" s="208">
        <v>22.242000000000001</v>
      </c>
      <c r="T1103" s="208">
        <v>20.654</v>
      </c>
      <c r="U1103" s="208">
        <v>13.768000000000001</v>
      </c>
      <c r="V1103" s="208">
        <v>11.27</v>
      </c>
      <c r="W1103" s="208">
        <v>6.7679999999999998</v>
      </c>
      <c r="X1103" s="208">
        <v>2.61</v>
      </c>
      <c r="Y1103" s="208">
        <v>4.7949999999999999</v>
      </c>
      <c r="Z1103" s="208">
        <v>3.3889999999999998</v>
      </c>
      <c r="AA1103" s="208">
        <v>7.08</v>
      </c>
      <c r="AB1103" s="208">
        <v>10.782</v>
      </c>
      <c r="AC1103" s="208">
        <v>14.398</v>
      </c>
      <c r="AD1103" s="208">
        <v>21.959</v>
      </c>
      <c r="AE1103" s="208">
        <v>19.643000000000001</v>
      </c>
      <c r="AF1103" s="208">
        <v>16.638000000000002</v>
      </c>
      <c r="AG1103" s="208">
        <v>13.39</v>
      </c>
      <c r="AH1103" s="208">
        <v>7.9450000000000003</v>
      </c>
      <c r="AI1103" s="208">
        <v>8.3350000000000009</v>
      </c>
      <c r="AJ1103" s="208">
        <v>4.468</v>
      </c>
      <c r="AK1103" s="208">
        <v>4.5350000000000001</v>
      </c>
      <c r="AL1103" s="208">
        <v>5.2249999999999996</v>
      </c>
      <c r="AM1103" s="208">
        <v>5.3310000000000004</v>
      </c>
      <c r="AN1103" s="208">
        <v>9.7129999999999992</v>
      </c>
      <c r="AO1103" s="208">
        <v>17.382999999999999</v>
      </c>
      <c r="AP1103" s="208">
        <v>17.667999999999999</v>
      </c>
      <c r="AQ1103" s="208">
        <v>24.917999999999999</v>
      </c>
      <c r="AR1103" s="208">
        <v>19.489999999999998</v>
      </c>
      <c r="AS1103" s="208">
        <v>15.228999999999999</v>
      </c>
      <c r="AT1103" s="208">
        <v>9.9149999999999991</v>
      </c>
      <c r="AU1103" s="208">
        <v>8.641</v>
      </c>
      <c r="AV1103" s="208">
        <v>5.5259999999999998</v>
      </c>
      <c r="AW1103" s="208">
        <v>5.0449999999999999</v>
      </c>
      <c r="AX1103" s="208">
        <v>5.0970000000000004</v>
      </c>
      <c r="AY1103" s="208">
        <v>6.4089999999999998</v>
      </c>
      <c r="AZ1103" s="208">
        <v>9.7720000000000002</v>
      </c>
      <c r="BA1103" s="208">
        <v>14.824999999999999</v>
      </c>
      <c r="BB1103" s="21">
        <f t="shared" si="153"/>
        <v>24.917999999999999</v>
      </c>
      <c r="BC1103" s="18"/>
      <c r="BD1103" s="22">
        <f t="shared" si="151"/>
        <v>33.491935483870968</v>
      </c>
      <c r="BE1103" s="21"/>
      <c r="BG1103" s="10"/>
      <c r="BH1103" s="21">
        <f t="shared" si="152"/>
        <v>0</v>
      </c>
      <c r="BI1103" s="22">
        <f t="shared" si="152"/>
        <v>2.4917999999999999E-2</v>
      </c>
      <c r="BJ1103" s="21"/>
      <c r="BK1103" s="21">
        <v>0</v>
      </c>
      <c r="BL1103" s="22">
        <v>7.4754000000000001E-2</v>
      </c>
      <c r="BM1103" s="21"/>
      <c r="BN1103" s="21">
        <f t="shared" si="154"/>
        <v>0</v>
      </c>
      <c r="BO1103" s="22">
        <f t="shared" si="154"/>
        <v>0.299016</v>
      </c>
      <c r="BP1103" s="21">
        <f t="shared" si="154"/>
        <v>0</v>
      </c>
    </row>
    <row r="1104" spans="1:68" ht="11.1" hidden="1" customHeight="1" outlineLevel="2" x14ac:dyDescent="0.2">
      <c r="A1104" s="10"/>
      <c r="B1104" s="18"/>
      <c r="C1104" s="18"/>
      <c r="D1104" s="18"/>
      <c r="E1104" s="23" t="s">
        <v>995</v>
      </c>
      <c r="F1104" s="208">
        <v>25.225999999999999</v>
      </c>
      <c r="G1104" s="208">
        <v>12.474</v>
      </c>
      <c r="H1104" s="208">
        <v>12.5</v>
      </c>
      <c r="I1104" s="239">
        <v>7.92</v>
      </c>
      <c r="J1104" s="239"/>
      <c r="K1104" s="208">
        <v>4.157</v>
      </c>
      <c r="L1104" s="24"/>
      <c r="M1104" s="24"/>
      <c r="N1104" s="24"/>
      <c r="O1104" s="208">
        <v>6.7309999999999999</v>
      </c>
      <c r="P1104" s="208">
        <v>13.269</v>
      </c>
      <c r="Q1104" s="208">
        <v>17.859000000000002</v>
      </c>
      <c r="R1104" s="208">
        <v>22.931999999999999</v>
      </c>
      <c r="S1104" s="208">
        <v>24.204000000000001</v>
      </c>
      <c r="T1104" s="208">
        <v>22.228999999999999</v>
      </c>
      <c r="U1104" s="208">
        <v>14.404</v>
      </c>
      <c r="V1104" s="208">
        <v>9.0709999999999997</v>
      </c>
      <c r="W1104" s="208">
        <v>6.6440000000000001</v>
      </c>
      <c r="X1104" s="24"/>
      <c r="Y1104" s="24"/>
      <c r="Z1104" s="24"/>
      <c r="AA1104" s="208">
        <v>5.6139999999999999</v>
      </c>
      <c r="AB1104" s="208">
        <v>10.523</v>
      </c>
      <c r="AC1104" s="208">
        <v>15.999000000000001</v>
      </c>
      <c r="AD1104" s="208">
        <v>19.2</v>
      </c>
      <c r="AE1104" s="208">
        <v>25.434999999999999</v>
      </c>
      <c r="AF1104" s="208">
        <v>16.172999999999998</v>
      </c>
      <c r="AG1104" s="208">
        <v>11.62</v>
      </c>
      <c r="AH1104" s="208">
        <v>7.367</v>
      </c>
      <c r="AI1104" s="208">
        <v>8.4329999999999998</v>
      </c>
      <c r="AJ1104" s="208">
        <v>1.0089999999999999</v>
      </c>
      <c r="AK1104" s="24"/>
      <c r="AL1104" s="24"/>
      <c r="AM1104" s="208">
        <v>5.9409999999999998</v>
      </c>
      <c r="AN1104" s="208">
        <v>9.8079999999999998</v>
      </c>
      <c r="AO1104" s="208">
        <v>17.622</v>
      </c>
      <c r="AP1104" s="208">
        <v>19.689</v>
      </c>
      <c r="AQ1104" s="208">
        <v>24.347000000000001</v>
      </c>
      <c r="AR1104" s="208">
        <v>18.954000000000001</v>
      </c>
      <c r="AS1104" s="208">
        <v>12.673</v>
      </c>
      <c r="AT1104" s="208">
        <v>8.5410000000000004</v>
      </c>
      <c r="AU1104" s="208">
        <v>7.2809999999999997</v>
      </c>
      <c r="AV1104" s="24"/>
      <c r="AW1104" s="24"/>
      <c r="AX1104" s="24"/>
      <c r="AY1104" s="208">
        <v>5.4180000000000001</v>
      </c>
      <c r="AZ1104" s="208">
        <v>9.7639999999999993</v>
      </c>
      <c r="BA1104" s="208">
        <v>15.36</v>
      </c>
      <c r="BB1104" s="21">
        <f t="shared" si="153"/>
        <v>25.434999999999999</v>
      </c>
      <c r="BC1104" s="18"/>
      <c r="BD1104" s="22">
        <f t="shared" si="151"/>
        <v>34.186827956989248</v>
      </c>
      <c r="BE1104" s="21"/>
      <c r="BG1104" s="10"/>
      <c r="BH1104" s="21">
        <f t="shared" si="152"/>
        <v>0</v>
      </c>
      <c r="BI1104" s="22">
        <f t="shared" si="152"/>
        <v>2.5434999999999999E-2</v>
      </c>
      <c r="BJ1104" s="21"/>
      <c r="BK1104" s="21">
        <v>0</v>
      </c>
      <c r="BL1104" s="22">
        <v>7.6304999999999998E-2</v>
      </c>
      <c r="BM1104" s="21"/>
      <c r="BN1104" s="21">
        <f t="shared" si="154"/>
        <v>0</v>
      </c>
      <c r="BO1104" s="22">
        <f t="shared" si="154"/>
        <v>0.30521999999999999</v>
      </c>
      <c r="BP1104" s="21">
        <f t="shared" si="154"/>
        <v>0</v>
      </c>
    </row>
    <row r="1105" spans="1:68" ht="11.1" hidden="1" customHeight="1" outlineLevel="2" x14ac:dyDescent="0.2">
      <c r="A1105" s="10"/>
      <c r="B1105" s="18"/>
      <c r="C1105" s="18"/>
      <c r="D1105" s="18"/>
      <c r="E1105" s="23" t="s">
        <v>996</v>
      </c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08">
        <v>59.436</v>
      </c>
      <c r="R1105" s="24"/>
      <c r="S1105" s="208">
        <v>3.4590000000000001</v>
      </c>
      <c r="T1105" s="208">
        <v>66.516999999999996</v>
      </c>
      <c r="U1105" s="208">
        <v>24.905999999999999</v>
      </c>
      <c r="V1105" s="208">
        <v>13.961</v>
      </c>
      <c r="W1105" s="208">
        <v>8.9830000000000005</v>
      </c>
      <c r="X1105" s="208">
        <v>5.4980000000000002</v>
      </c>
      <c r="Y1105" s="208">
        <v>5.4809999999999999</v>
      </c>
      <c r="Z1105" s="208">
        <v>5.9379999999999997</v>
      </c>
      <c r="AA1105" s="208">
        <v>8.9450000000000003</v>
      </c>
      <c r="AB1105" s="208">
        <v>16.876000000000001</v>
      </c>
      <c r="AC1105" s="208">
        <v>30.574000000000002</v>
      </c>
      <c r="AD1105" s="208">
        <v>32.418999999999997</v>
      </c>
      <c r="AE1105" s="208">
        <v>37.526000000000003</v>
      </c>
      <c r="AF1105" s="208">
        <v>28.885000000000002</v>
      </c>
      <c r="AG1105" s="208">
        <v>20.524999999999999</v>
      </c>
      <c r="AH1105" s="208">
        <v>14.928000000000001</v>
      </c>
      <c r="AI1105" s="208">
        <v>12.183999999999999</v>
      </c>
      <c r="AJ1105" s="208">
        <v>6.1440000000000001</v>
      </c>
      <c r="AK1105" s="208">
        <v>5.7590000000000003</v>
      </c>
      <c r="AL1105" s="208">
        <v>6.3490000000000002</v>
      </c>
      <c r="AM1105" s="208">
        <v>9.81</v>
      </c>
      <c r="AN1105" s="208">
        <v>19.795999999999999</v>
      </c>
      <c r="AO1105" s="208">
        <v>40.293999999999997</v>
      </c>
      <c r="AP1105" s="208">
        <v>44.616</v>
      </c>
      <c r="AQ1105" s="208">
        <v>66.001999999999995</v>
      </c>
      <c r="AR1105" s="208">
        <v>43.838000000000001</v>
      </c>
      <c r="AS1105" s="208">
        <v>35.591000000000001</v>
      </c>
      <c r="AT1105" s="208">
        <v>34.784999999999997</v>
      </c>
      <c r="AU1105" s="208">
        <v>28.994</v>
      </c>
      <c r="AV1105" s="208">
        <v>9.1549999999999994</v>
      </c>
      <c r="AW1105" s="208">
        <v>5.4589999999999996</v>
      </c>
      <c r="AX1105" s="208">
        <v>6.7069999999999999</v>
      </c>
      <c r="AY1105" s="208">
        <v>11.672000000000001</v>
      </c>
      <c r="AZ1105" s="208">
        <v>20.891999999999999</v>
      </c>
      <c r="BA1105" s="208">
        <v>33.253</v>
      </c>
      <c r="BB1105" s="21">
        <f t="shared" si="153"/>
        <v>66.516999999999996</v>
      </c>
      <c r="BC1105" s="18"/>
      <c r="BD1105" s="22">
        <f t="shared" si="151"/>
        <v>89.40456989247312</v>
      </c>
      <c r="BE1105" s="21"/>
      <c r="BG1105" s="10"/>
      <c r="BH1105" s="21">
        <f t="shared" si="152"/>
        <v>0</v>
      </c>
      <c r="BI1105" s="22">
        <f t="shared" si="152"/>
        <v>6.6517000000000021E-2</v>
      </c>
      <c r="BJ1105" s="21"/>
      <c r="BK1105" s="21">
        <v>0</v>
      </c>
      <c r="BL1105" s="22">
        <v>0.19955100000000006</v>
      </c>
      <c r="BM1105" s="21"/>
      <c r="BN1105" s="21">
        <f t="shared" si="154"/>
        <v>0</v>
      </c>
      <c r="BO1105" s="22">
        <f t="shared" si="154"/>
        <v>0.79820400000000025</v>
      </c>
      <c r="BP1105" s="21">
        <f t="shared" si="154"/>
        <v>0</v>
      </c>
    </row>
    <row r="1106" spans="1:68" ht="11.1" hidden="1" customHeight="1" outlineLevel="2" x14ac:dyDescent="0.2">
      <c r="A1106" s="10"/>
      <c r="B1106" s="18"/>
      <c r="C1106" s="18"/>
      <c r="D1106" s="18"/>
      <c r="E1106" s="23" t="s">
        <v>997</v>
      </c>
      <c r="F1106" s="208">
        <v>151.958</v>
      </c>
      <c r="G1106" s="208">
        <v>76.141999999999996</v>
      </c>
      <c r="H1106" s="208">
        <v>85.2</v>
      </c>
      <c r="I1106" s="239">
        <v>57.128999999999998</v>
      </c>
      <c r="J1106" s="239"/>
      <c r="K1106" s="208">
        <v>30.407</v>
      </c>
      <c r="L1106" s="24"/>
      <c r="M1106" s="208">
        <v>5.8860000000000001</v>
      </c>
      <c r="N1106" s="208">
        <v>6.8529999999999998</v>
      </c>
      <c r="O1106" s="208">
        <v>40.615000000000002</v>
      </c>
      <c r="P1106" s="208">
        <v>73.284000000000006</v>
      </c>
      <c r="Q1106" s="208">
        <v>111.44499999999999</v>
      </c>
      <c r="R1106" s="208">
        <v>144.405</v>
      </c>
      <c r="S1106" s="208">
        <v>145.61500000000001</v>
      </c>
      <c r="T1106" s="208">
        <v>148.08699999999999</v>
      </c>
      <c r="U1106" s="208">
        <v>94.042000000000002</v>
      </c>
      <c r="V1106" s="208">
        <v>47.856000000000002</v>
      </c>
      <c r="W1106" s="208">
        <v>35.024000000000001</v>
      </c>
      <c r="X1106" s="208">
        <v>10.685</v>
      </c>
      <c r="Y1106" s="208">
        <v>10.073</v>
      </c>
      <c r="Z1106" s="208">
        <v>10.207000000000001</v>
      </c>
      <c r="AA1106" s="208">
        <v>27.620999999999999</v>
      </c>
      <c r="AB1106" s="208">
        <v>61.978000000000002</v>
      </c>
      <c r="AC1106" s="208">
        <v>113.651</v>
      </c>
      <c r="AD1106" s="208">
        <v>137.76300000000001</v>
      </c>
      <c r="AE1106" s="208">
        <v>133.95400000000001</v>
      </c>
      <c r="AF1106" s="208">
        <v>109.017</v>
      </c>
      <c r="AG1106" s="208">
        <v>77.28</v>
      </c>
      <c r="AH1106" s="208">
        <v>46.732999999999997</v>
      </c>
      <c r="AI1106" s="208">
        <v>42.116999999999997</v>
      </c>
      <c r="AJ1106" s="208">
        <v>9.7370000000000001</v>
      </c>
      <c r="AK1106" s="208">
        <v>9.4879999999999995</v>
      </c>
      <c r="AL1106" s="208">
        <v>9.5269999999999992</v>
      </c>
      <c r="AM1106" s="208">
        <v>30.655000000000001</v>
      </c>
      <c r="AN1106" s="208">
        <v>59.167000000000002</v>
      </c>
      <c r="AO1106" s="208">
        <v>106.65900000000001</v>
      </c>
      <c r="AP1106" s="208">
        <v>118.651</v>
      </c>
      <c r="AQ1106" s="208">
        <v>157.77500000000001</v>
      </c>
      <c r="AR1106" s="208">
        <v>115.607</v>
      </c>
      <c r="AS1106" s="208">
        <v>90.631</v>
      </c>
      <c r="AT1106" s="208">
        <v>49.631</v>
      </c>
      <c r="AU1106" s="208">
        <v>33.484000000000002</v>
      </c>
      <c r="AV1106" s="208">
        <v>10.404999999999999</v>
      </c>
      <c r="AW1106" s="208">
        <v>8.6549999999999994</v>
      </c>
      <c r="AX1106" s="208">
        <v>9.7210000000000001</v>
      </c>
      <c r="AY1106" s="208">
        <v>25.673999999999999</v>
      </c>
      <c r="AZ1106" s="208">
        <v>46.417999999999999</v>
      </c>
      <c r="BA1106" s="208">
        <v>86.236000000000004</v>
      </c>
      <c r="BB1106" s="21">
        <f t="shared" si="153"/>
        <v>157.77500000000001</v>
      </c>
      <c r="BC1106" s="18"/>
      <c r="BD1106" s="22">
        <f t="shared" si="151"/>
        <v>212.06317204301075</v>
      </c>
      <c r="BE1106" s="21"/>
      <c r="BG1106" s="10"/>
      <c r="BH1106" s="21">
        <f t="shared" si="152"/>
        <v>0</v>
      </c>
      <c r="BI1106" s="22">
        <f t="shared" si="152"/>
        <v>0.157775</v>
      </c>
      <c r="BJ1106" s="21"/>
      <c r="BK1106" s="21">
        <v>0</v>
      </c>
      <c r="BL1106" s="22">
        <v>0.473325</v>
      </c>
      <c r="BM1106" s="21"/>
      <c r="BN1106" s="21">
        <f t="shared" si="154"/>
        <v>0</v>
      </c>
      <c r="BO1106" s="22">
        <f t="shared" si="154"/>
        <v>1.8933</v>
      </c>
      <c r="BP1106" s="21">
        <f t="shared" si="154"/>
        <v>0</v>
      </c>
    </row>
    <row r="1107" spans="1:68" ht="11.1" hidden="1" customHeight="1" outlineLevel="2" x14ac:dyDescent="0.2">
      <c r="A1107" s="10"/>
      <c r="B1107" s="18"/>
      <c r="C1107" s="18"/>
      <c r="D1107" s="18"/>
      <c r="E1107" s="23" t="s">
        <v>998</v>
      </c>
      <c r="F1107" s="208">
        <v>14.396000000000001</v>
      </c>
      <c r="G1107" s="208">
        <v>7.7039999999999997</v>
      </c>
      <c r="H1107" s="208">
        <v>9.9</v>
      </c>
      <c r="I1107" s="239">
        <v>9.4450000000000003</v>
      </c>
      <c r="J1107" s="239"/>
      <c r="K1107" s="208">
        <v>3.8029999999999999</v>
      </c>
      <c r="L1107" s="24"/>
      <c r="M1107" s="24"/>
      <c r="N1107" s="24"/>
      <c r="O1107" s="208">
        <v>3.54</v>
      </c>
      <c r="P1107" s="208">
        <v>14.685</v>
      </c>
      <c r="Q1107" s="208">
        <v>17.611000000000001</v>
      </c>
      <c r="R1107" s="208">
        <v>18.623000000000001</v>
      </c>
      <c r="S1107" s="208">
        <v>17.908000000000001</v>
      </c>
      <c r="T1107" s="208">
        <v>16.594999999999999</v>
      </c>
      <c r="U1107" s="208">
        <v>10.907</v>
      </c>
      <c r="V1107" s="208">
        <v>6.5</v>
      </c>
      <c r="W1107" s="208">
        <v>3.7989999999999999</v>
      </c>
      <c r="X1107" s="24"/>
      <c r="Y1107" s="24"/>
      <c r="Z1107" s="24"/>
      <c r="AA1107" s="208">
        <v>2.633</v>
      </c>
      <c r="AB1107" s="208">
        <v>7.16</v>
      </c>
      <c r="AC1107" s="208">
        <v>8.7089999999999996</v>
      </c>
      <c r="AD1107" s="208">
        <v>15.587</v>
      </c>
      <c r="AE1107" s="208">
        <v>11.340999999999999</v>
      </c>
      <c r="AF1107" s="208">
        <v>10.532</v>
      </c>
      <c r="AG1107" s="208">
        <v>8.4849999999999994</v>
      </c>
      <c r="AH1107" s="208">
        <v>6.33</v>
      </c>
      <c r="AI1107" s="208">
        <v>3.3039999999999998</v>
      </c>
      <c r="AJ1107" s="24"/>
      <c r="AK1107" s="24"/>
      <c r="AL1107" s="24"/>
      <c r="AM1107" s="208">
        <v>3.601</v>
      </c>
      <c r="AN1107" s="208">
        <v>7.4359999999999999</v>
      </c>
      <c r="AO1107" s="208">
        <v>9.8710000000000004</v>
      </c>
      <c r="AP1107" s="208">
        <v>9.0679999999999996</v>
      </c>
      <c r="AQ1107" s="208">
        <v>15.39</v>
      </c>
      <c r="AR1107" s="208">
        <v>10.744999999999999</v>
      </c>
      <c r="AS1107" s="208">
        <v>8.3339999999999996</v>
      </c>
      <c r="AT1107" s="208">
        <v>5.9340000000000002</v>
      </c>
      <c r="AU1107" s="208">
        <v>4.3650000000000002</v>
      </c>
      <c r="AV1107" s="24"/>
      <c r="AW1107" s="24"/>
      <c r="AX1107" s="24"/>
      <c r="AY1107" s="208">
        <v>3.3639999999999999</v>
      </c>
      <c r="AZ1107" s="208">
        <v>6.5049999999999999</v>
      </c>
      <c r="BA1107" s="208">
        <v>8.1029999999999998</v>
      </c>
      <c r="BB1107" s="21">
        <f t="shared" si="153"/>
        <v>18.623000000000001</v>
      </c>
      <c r="BC1107" s="18"/>
      <c r="BD1107" s="22">
        <f t="shared" si="151"/>
        <v>25.030913978494624</v>
      </c>
      <c r="BE1107" s="21"/>
      <c r="BG1107" s="10"/>
      <c r="BH1107" s="21">
        <f t="shared" si="152"/>
        <v>0</v>
      </c>
      <c r="BI1107" s="22">
        <f t="shared" si="152"/>
        <v>1.8623000000000001E-2</v>
      </c>
      <c r="BJ1107" s="21"/>
      <c r="BK1107" s="21">
        <v>0</v>
      </c>
      <c r="BL1107" s="22">
        <v>5.5869000000000002E-2</v>
      </c>
      <c r="BM1107" s="21"/>
      <c r="BN1107" s="21">
        <f t="shared" si="154"/>
        <v>0</v>
      </c>
      <c r="BO1107" s="22">
        <f t="shared" si="154"/>
        <v>0.22347600000000001</v>
      </c>
      <c r="BP1107" s="21">
        <f t="shared" si="154"/>
        <v>0</v>
      </c>
    </row>
    <row r="1108" spans="1:68" ht="11.1" hidden="1" customHeight="1" outlineLevel="2" x14ac:dyDescent="0.2">
      <c r="A1108" s="10"/>
      <c r="B1108" s="18"/>
      <c r="C1108" s="18"/>
      <c r="D1108" s="18"/>
      <c r="E1108" s="23" t="s">
        <v>999</v>
      </c>
      <c r="F1108" s="208">
        <v>127.29600000000001</v>
      </c>
      <c r="G1108" s="208">
        <v>77.804000000000002</v>
      </c>
      <c r="H1108" s="208">
        <v>96.9</v>
      </c>
      <c r="I1108" s="239">
        <v>73.167000000000002</v>
      </c>
      <c r="J1108" s="239"/>
      <c r="K1108" s="208">
        <v>44.741</v>
      </c>
      <c r="L1108" s="24"/>
      <c r="M1108" s="24"/>
      <c r="N1108" s="24"/>
      <c r="O1108" s="208">
        <v>7.851</v>
      </c>
      <c r="P1108" s="208">
        <v>38.414999999999999</v>
      </c>
      <c r="Q1108" s="208">
        <v>76.013000000000005</v>
      </c>
      <c r="R1108" s="208">
        <v>97.421999999999997</v>
      </c>
      <c r="S1108" s="208">
        <v>104.211</v>
      </c>
      <c r="T1108" s="208">
        <v>131.16499999999999</v>
      </c>
      <c r="U1108" s="208">
        <v>223.624</v>
      </c>
      <c r="V1108" s="208">
        <v>79.507999999999996</v>
      </c>
      <c r="W1108" s="208">
        <v>53.043999999999997</v>
      </c>
      <c r="X1108" s="24"/>
      <c r="Y1108" s="24"/>
      <c r="Z1108" s="24"/>
      <c r="AA1108" s="208">
        <v>7.9119999999999999</v>
      </c>
      <c r="AB1108" s="208">
        <v>34.125999999999998</v>
      </c>
      <c r="AC1108" s="208">
        <v>71.787999999999997</v>
      </c>
      <c r="AD1108" s="208">
        <v>83.26</v>
      </c>
      <c r="AE1108" s="208">
        <v>105.733</v>
      </c>
      <c r="AF1108" s="208">
        <v>84.914000000000001</v>
      </c>
      <c r="AG1108" s="208">
        <v>79.765000000000001</v>
      </c>
      <c r="AH1108" s="208">
        <v>50.509</v>
      </c>
      <c r="AI1108" s="208">
        <v>40.975999999999999</v>
      </c>
      <c r="AJ1108" s="24"/>
      <c r="AK1108" s="24"/>
      <c r="AL1108" s="24"/>
      <c r="AM1108" s="208">
        <v>8.7919999999999998</v>
      </c>
      <c r="AN1108" s="208">
        <v>29.856999999999999</v>
      </c>
      <c r="AO1108" s="208">
        <v>68.275000000000006</v>
      </c>
      <c r="AP1108" s="208">
        <v>89.091999999999999</v>
      </c>
      <c r="AQ1108" s="208">
        <v>125.887</v>
      </c>
      <c r="AR1108" s="208">
        <v>101.821</v>
      </c>
      <c r="AS1108" s="208">
        <v>94.2</v>
      </c>
      <c r="AT1108" s="208">
        <v>71.05</v>
      </c>
      <c r="AU1108" s="208">
        <v>50.119</v>
      </c>
      <c r="AV1108" s="24"/>
      <c r="AW1108" s="24"/>
      <c r="AX1108" s="24"/>
      <c r="AY1108" s="208">
        <v>10.427</v>
      </c>
      <c r="AZ1108" s="208">
        <v>26.757999999999999</v>
      </c>
      <c r="BA1108" s="208">
        <v>71.322999999999993</v>
      </c>
      <c r="BB1108" s="21">
        <f t="shared" si="153"/>
        <v>223.624</v>
      </c>
      <c r="BC1108" s="18"/>
      <c r="BD1108" s="22">
        <f t="shared" si="151"/>
        <v>300.56989247311827</v>
      </c>
      <c r="BE1108" s="21"/>
      <c r="BG1108" s="10"/>
      <c r="BH1108" s="21">
        <f t="shared" si="152"/>
        <v>0</v>
      </c>
      <c r="BI1108" s="22">
        <f t="shared" si="152"/>
        <v>0.22362399999999999</v>
      </c>
      <c r="BJ1108" s="21"/>
      <c r="BK1108" s="21">
        <v>0</v>
      </c>
      <c r="BL1108" s="22">
        <v>0.67087199999999991</v>
      </c>
      <c r="BM1108" s="21"/>
      <c r="BN1108" s="21">
        <f t="shared" si="154"/>
        <v>0</v>
      </c>
      <c r="BO1108" s="22">
        <f t="shared" si="154"/>
        <v>2.6834879999999997</v>
      </c>
      <c r="BP1108" s="21">
        <f t="shared" si="154"/>
        <v>0</v>
      </c>
    </row>
    <row r="1109" spans="1:68" ht="11.1" hidden="1" customHeight="1" outlineLevel="2" x14ac:dyDescent="0.2">
      <c r="A1109" s="10"/>
      <c r="B1109" s="18"/>
      <c r="C1109" s="18"/>
      <c r="D1109" s="18"/>
      <c r="E1109" s="23" t="s">
        <v>1000</v>
      </c>
      <c r="F1109" s="208">
        <v>8.6489999999999991</v>
      </c>
      <c r="G1109" s="208">
        <v>4.2510000000000003</v>
      </c>
      <c r="H1109" s="208">
        <v>4.3</v>
      </c>
      <c r="I1109" s="239">
        <v>2.907</v>
      </c>
      <c r="J1109" s="239"/>
      <c r="K1109" s="208">
        <v>1.698</v>
      </c>
      <c r="L1109" s="24"/>
      <c r="M1109" s="24"/>
      <c r="N1109" s="24"/>
      <c r="O1109" s="208">
        <v>1.306</v>
      </c>
      <c r="P1109" s="208">
        <v>3.355</v>
      </c>
      <c r="Q1109" s="208">
        <v>4.8369999999999997</v>
      </c>
      <c r="R1109" s="208">
        <v>7.0910000000000002</v>
      </c>
      <c r="S1109" s="208">
        <v>7.8410000000000002</v>
      </c>
      <c r="T1109" s="208">
        <v>7.4610000000000003</v>
      </c>
      <c r="U1109" s="208">
        <v>4.7590000000000003</v>
      </c>
      <c r="V1109" s="208">
        <v>2.5310000000000001</v>
      </c>
      <c r="W1109" s="208">
        <v>1.5860000000000001</v>
      </c>
      <c r="X1109" s="24"/>
      <c r="Y1109" s="24"/>
      <c r="Z1109" s="24"/>
      <c r="AA1109" s="208">
        <v>1.39</v>
      </c>
      <c r="AB1109" s="208">
        <v>2.1680000000000001</v>
      </c>
      <c r="AC1109" s="208">
        <v>3.78</v>
      </c>
      <c r="AD1109" s="208">
        <v>4.96</v>
      </c>
      <c r="AE1109" s="208">
        <v>4.8570000000000002</v>
      </c>
      <c r="AF1109" s="208">
        <v>4.2439999999999998</v>
      </c>
      <c r="AG1109" s="208">
        <v>3.101</v>
      </c>
      <c r="AH1109" s="208">
        <v>1.84</v>
      </c>
      <c r="AI1109" s="208">
        <v>1.01</v>
      </c>
      <c r="AJ1109" s="24"/>
      <c r="AK1109" s="24"/>
      <c r="AL1109" s="24"/>
      <c r="AM1109" s="208">
        <v>1.2110000000000001</v>
      </c>
      <c r="AN1109" s="208">
        <v>2.2650000000000001</v>
      </c>
      <c r="AO1109" s="208">
        <v>3.4350000000000001</v>
      </c>
      <c r="AP1109" s="208">
        <v>4.0570000000000004</v>
      </c>
      <c r="AQ1109" s="208">
        <v>6.181</v>
      </c>
      <c r="AR1109" s="208">
        <v>5.8150000000000004</v>
      </c>
      <c r="AS1109" s="208">
        <v>4.2119999999999997</v>
      </c>
      <c r="AT1109" s="208">
        <v>2.7109999999999999</v>
      </c>
      <c r="AU1109" s="208">
        <v>1.4710000000000001</v>
      </c>
      <c r="AV1109" s="24"/>
      <c r="AW1109" s="24"/>
      <c r="AX1109" s="24"/>
      <c r="AY1109" s="208">
        <v>1.845</v>
      </c>
      <c r="AZ1109" s="208">
        <v>2.3239999999999998</v>
      </c>
      <c r="BA1109" s="208">
        <v>4.2990000000000004</v>
      </c>
      <c r="BB1109" s="21">
        <f t="shared" si="153"/>
        <v>8.6489999999999991</v>
      </c>
      <c r="BC1109" s="18"/>
      <c r="BD1109" s="22">
        <f t="shared" ref="BD1109:BD1172" si="155">(BB1109/31/24)*1000</f>
        <v>11.624999999999998</v>
      </c>
      <c r="BE1109" s="21"/>
      <c r="BG1109" s="10"/>
      <c r="BH1109" s="21">
        <f t="shared" si="152"/>
        <v>0</v>
      </c>
      <c r="BI1109" s="22">
        <f t="shared" si="152"/>
        <v>8.6489999999999987E-3</v>
      </c>
      <c r="BJ1109" s="21"/>
      <c r="BK1109" s="21">
        <v>0</v>
      </c>
      <c r="BL1109" s="22">
        <v>2.5946999999999998E-2</v>
      </c>
      <c r="BM1109" s="21"/>
      <c r="BN1109" s="21">
        <f t="shared" si="154"/>
        <v>0</v>
      </c>
      <c r="BO1109" s="22">
        <f t="shared" si="154"/>
        <v>0.10378799999999999</v>
      </c>
      <c r="BP1109" s="21">
        <f t="shared" si="154"/>
        <v>0</v>
      </c>
    </row>
    <row r="1110" spans="1:68" ht="11.1" hidden="1" customHeight="1" outlineLevel="2" x14ac:dyDescent="0.2">
      <c r="A1110" s="10"/>
      <c r="B1110" s="18"/>
      <c r="C1110" s="18"/>
      <c r="D1110" s="18"/>
      <c r="E1110" s="23" t="s">
        <v>1001</v>
      </c>
      <c r="F1110" s="208">
        <v>39.204000000000001</v>
      </c>
      <c r="G1110" s="208">
        <v>19.896000000000001</v>
      </c>
      <c r="H1110" s="208">
        <v>21.9</v>
      </c>
      <c r="I1110" s="239">
        <v>15.646000000000001</v>
      </c>
      <c r="J1110" s="239"/>
      <c r="K1110" s="208">
        <v>9.1389999999999993</v>
      </c>
      <c r="L1110" s="24"/>
      <c r="M1110" s="24"/>
      <c r="N1110" s="24"/>
      <c r="O1110" s="208">
        <v>8.9540000000000006</v>
      </c>
      <c r="P1110" s="208">
        <v>18.411000000000001</v>
      </c>
      <c r="Q1110" s="208">
        <v>27.797999999999998</v>
      </c>
      <c r="R1110" s="208">
        <v>35.456000000000003</v>
      </c>
      <c r="S1110" s="208">
        <v>37.569000000000003</v>
      </c>
      <c r="T1110" s="208">
        <v>36.042999999999999</v>
      </c>
      <c r="U1110" s="208">
        <v>24.975999999999999</v>
      </c>
      <c r="V1110" s="208">
        <v>13.101000000000001</v>
      </c>
      <c r="W1110" s="208">
        <v>10.191000000000001</v>
      </c>
      <c r="X1110" s="24"/>
      <c r="Y1110" s="24"/>
      <c r="Z1110" s="24"/>
      <c r="AA1110" s="208">
        <v>8.0470000000000006</v>
      </c>
      <c r="AB1110" s="208">
        <v>17.420999999999999</v>
      </c>
      <c r="AC1110" s="208">
        <v>28.143000000000001</v>
      </c>
      <c r="AD1110" s="208">
        <v>41.48</v>
      </c>
      <c r="AE1110" s="208">
        <v>36.091999999999999</v>
      </c>
      <c r="AF1110" s="208">
        <v>30.213000000000001</v>
      </c>
      <c r="AG1110" s="208">
        <v>19.507999999999999</v>
      </c>
      <c r="AH1110" s="208">
        <v>11.218</v>
      </c>
      <c r="AI1110" s="208">
        <v>12.664</v>
      </c>
      <c r="AJ1110" s="208">
        <v>1.5429999999999999</v>
      </c>
      <c r="AK1110" s="24"/>
      <c r="AL1110" s="24"/>
      <c r="AM1110" s="208">
        <v>8.9220000000000006</v>
      </c>
      <c r="AN1110" s="208">
        <v>13.739000000000001</v>
      </c>
      <c r="AO1110" s="208">
        <v>30.800999999999998</v>
      </c>
      <c r="AP1110" s="208">
        <v>33.173000000000002</v>
      </c>
      <c r="AQ1110" s="208">
        <v>42.171999999999997</v>
      </c>
      <c r="AR1110" s="208">
        <v>34.529000000000003</v>
      </c>
      <c r="AS1110" s="208">
        <v>25.468</v>
      </c>
      <c r="AT1110" s="208">
        <v>13.964</v>
      </c>
      <c r="AU1110" s="208">
        <v>9.6709999999999994</v>
      </c>
      <c r="AV1110" s="24"/>
      <c r="AW1110" s="24"/>
      <c r="AX1110" s="24"/>
      <c r="AY1110" s="208">
        <v>4.8620000000000001</v>
      </c>
      <c r="AZ1110" s="208">
        <v>15.218999999999999</v>
      </c>
      <c r="BA1110" s="208">
        <v>25.489000000000001</v>
      </c>
      <c r="BB1110" s="21">
        <f t="shared" si="153"/>
        <v>42.171999999999997</v>
      </c>
      <c r="BC1110" s="18"/>
      <c r="BD1110" s="22">
        <f t="shared" si="155"/>
        <v>56.682795698924728</v>
      </c>
      <c r="BE1110" s="21"/>
      <c r="BG1110" s="10"/>
      <c r="BH1110" s="21">
        <f t="shared" si="152"/>
        <v>0</v>
      </c>
      <c r="BI1110" s="22">
        <f t="shared" si="152"/>
        <v>4.2171999999999994E-2</v>
      </c>
      <c r="BJ1110" s="21"/>
      <c r="BK1110" s="21">
        <v>0</v>
      </c>
      <c r="BL1110" s="22">
        <v>0.12651599999999999</v>
      </c>
      <c r="BM1110" s="21"/>
      <c r="BN1110" s="21">
        <f t="shared" si="154"/>
        <v>0</v>
      </c>
      <c r="BO1110" s="22">
        <f t="shared" si="154"/>
        <v>0.50606399999999996</v>
      </c>
      <c r="BP1110" s="21">
        <f t="shared" si="154"/>
        <v>0</v>
      </c>
    </row>
    <row r="1111" spans="1:68" ht="11.1" hidden="1" customHeight="1" outlineLevel="2" x14ac:dyDescent="0.2">
      <c r="A1111" s="10"/>
      <c r="B1111" s="18"/>
      <c r="C1111" s="18"/>
      <c r="D1111" s="18"/>
      <c r="E1111" s="23" t="s">
        <v>1002</v>
      </c>
      <c r="F1111" s="208">
        <v>134.99600000000001</v>
      </c>
      <c r="G1111" s="208">
        <v>68.304000000000002</v>
      </c>
      <c r="H1111" s="208">
        <v>74.5</v>
      </c>
      <c r="I1111" s="239">
        <v>38.817999999999998</v>
      </c>
      <c r="J1111" s="239"/>
      <c r="K1111" s="208">
        <v>20.984000000000002</v>
      </c>
      <c r="L1111" s="24"/>
      <c r="M1111" s="24"/>
      <c r="N1111" s="24"/>
      <c r="O1111" s="208">
        <v>22.902999999999999</v>
      </c>
      <c r="P1111" s="208">
        <v>52.371000000000002</v>
      </c>
      <c r="Q1111" s="208">
        <v>84.396000000000001</v>
      </c>
      <c r="R1111" s="208">
        <v>109.786</v>
      </c>
      <c r="S1111" s="208">
        <v>115.98399999999999</v>
      </c>
      <c r="T1111" s="208">
        <v>90.956999999999994</v>
      </c>
      <c r="U1111" s="208">
        <v>70.494</v>
      </c>
      <c r="V1111" s="208">
        <v>25.516999999999999</v>
      </c>
      <c r="W1111" s="208">
        <v>17.893000000000001</v>
      </c>
      <c r="X1111" s="24"/>
      <c r="Y1111" s="24"/>
      <c r="Z1111" s="24"/>
      <c r="AA1111" s="208">
        <v>14.51</v>
      </c>
      <c r="AB1111" s="208">
        <v>39.125999999999998</v>
      </c>
      <c r="AC1111" s="208">
        <v>79.475999999999999</v>
      </c>
      <c r="AD1111" s="208">
        <v>97.03</v>
      </c>
      <c r="AE1111" s="208">
        <v>96.373999999999995</v>
      </c>
      <c r="AF1111" s="208">
        <v>79.578999999999994</v>
      </c>
      <c r="AG1111" s="208">
        <v>49.433</v>
      </c>
      <c r="AH1111" s="208">
        <v>27.21</v>
      </c>
      <c r="AI1111" s="208">
        <v>20.84</v>
      </c>
      <c r="AJ1111" s="24"/>
      <c r="AK1111" s="24"/>
      <c r="AL1111" s="24"/>
      <c r="AM1111" s="208">
        <v>17.609000000000002</v>
      </c>
      <c r="AN1111" s="208">
        <v>37.976999999999997</v>
      </c>
      <c r="AO1111" s="208">
        <v>73.765000000000001</v>
      </c>
      <c r="AP1111" s="208">
        <v>83.49</v>
      </c>
      <c r="AQ1111" s="208">
        <v>109.131</v>
      </c>
      <c r="AR1111" s="208">
        <v>76.935000000000002</v>
      </c>
      <c r="AS1111" s="208">
        <v>57.807000000000002</v>
      </c>
      <c r="AT1111" s="208">
        <v>31.123000000000001</v>
      </c>
      <c r="AU1111" s="208">
        <v>15.843</v>
      </c>
      <c r="AV1111" s="24"/>
      <c r="AW1111" s="24"/>
      <c r="AX1111" s="24"/>
      <c r="AY1111" s="208">
        <v>22.582999999999998</v>
      </c>
      <c r="AZ1111" s="208">
        <v>29.885999999999999</v>
      </c>
      <c r="BA1111" s="208">
        <v>55.192999999999998</v>
      </c>
      <c r="BB1111" s="21">
        <f t="shared" si="153"/>
        <v>134.99600000000001</v>
      </c>
      <c r="BC1111" s="18"/>
      <c r="BD1111" s="22">
        <f t="shared" si="155"/>
        <v>181.44623655913981</v>
      </c>
      <c r="BE1111" s="21"/>
      <c r="BG1111" s="10"/>
      <c r="BH1111" s="21">
        <f t="shared" si="152"/>
        <v>0</v>
      </c>
      <c r="BI1111" s="22">
        <f t="shared" si="152"/>
        <v>0.134996</v>
      </c>
      <c r="BJ1111" s="21"/>
      <c r="BK1111" s="21">
        <v>0</v>
      </c>
      <c r="BL1111" s="22">
        <v>0.40498800000000001</v>
      </c>
      <c r="BM1111" s="21"/>
      <c r="BN1111" s="21">
        <f t="shared" si="154"/>
        <v>0</v>
      </c>
      <c r="BO1111" s="22">
        <f t="shared" si="154"/>
        <v>1.6199520000000001</v>
      </c>
      <c r="BP1111" s="21">
        <f t="shared" si="154"/>
        <v>0</v>
      </c>
    </row>
    <row r="1112" spans="1:68" ht="11.1" hidden="1" customHeight="1" outlineLevel="2" x14ac:dyDescent="0.2">
      <c r="A1112" s="10"/>
      <c r="B1112" s="18"/>
      <c r="C1112" s="18"/>
      <c r="D1112" s="18"/>
      <c r="E1112" s="23" t="s">
        <v>1003</v>
      </c>
      <c r="F1112" s="208">
        <v>22.969000000000001</v>
      </c>
      <c r="G1112" s="208">
        <v>12.631</v>
      </c>
      <c r="H1112" s="208">
        <v>15.6</v>
      </c>
      <c r="I1112" s="239">
        <v>12.914999999999999</v>
      </c>
      <c r="J1112" s="239"/>
      <c r="K1112" s="208">
        <v>8.5820000000000007</v>
      </c>
      <c r="L1112" s="24"/>
      <c r="M1112" s="24"/>
      <c r="N1112" s="24"/>
      <c r="O1112" s="208">
        <v>6.2919999999999998</v>
      </c>
      <c r="P1112" s="208">
        <v>15.093999999999999</v>
      </c>
      <c r="Q1112" s="208">
        <v>18.626000000000001</v>
      </c>
      <c r="R1112" s="208">
        <v>21.067</v>
      </c>
      <c r="S1112" s="208">
        <v>22.050999999999998</v>
      </c>
      <c r="T1112" s="208">
        <v>20.268000000000001</v>
      </c>
      <c r="U1112" s="208">
        <v>18.088000000000001</v>
      </c>
      <c r="V1112" s="208">
        <v>9.3049999999999997</v>
      </c>
      <c r="W1112" s="208">
        <v>5.59</v>
      </c>
      <c r="X1112" s="24"/>
      <c r="Y1112" s="24"/>
      <c r="Z1112" s="24"/>
      <c r="AA1112" s="208">
        <v>5.0229999999999997</v>
      </c>
      <c r="AB1112" s="208">
        <v>11.407</v>
      </c>
      <c r="AC1112" s="208">
        <v>14.739000000000001</v>
      </c>
      <c r="AD1112" s="208">
        <v>21.710999999999999</v>
      </c>
      <c r="AE1112" s="208">
        <v>19.327999999999999</v>
      </c>
      <c r="AF1112" s="208">
        <v>15.853</v>
      </c>
      <c r="AG1112" s="208">
        <v>11.785</v>
      </c>
      <c r="AH1112" s="208">
        <v>6.5140000000000002</v>
      </c>
      <c r="AI1112" s="208">
        <v>5.7140000000000004</v>
      </c>
      <c r="AJ1112" s="24"/>
      <c r="AK1112" s="24"/>
      <c r="AL1112" s="24"/>
      <c r="AM1112" s="208">
        <v>4.5019999999999998</v>
      </c>
      <c r="AN1112" s="208">
        <v>7.125</v>
      </c>
      <c r="AO1112" s="208">
        <v>15.532</v>
      </c>
      <c r="AP1112" s="208">
        <v>15.77</v>
      </c>
      <c r="AQ1112" s="208">
        <v>22.196000000000002</v>
      </c>
      <c r="AR1112" s="208">
        <v>16.379000000000001</v>
      </c>
      <c r="AS1112" s="208">
        <v>15.013</v>
      </c>
      <c r="AT1112" s="208">
        <v>9.6419999999999995</v>
      </c>
      <c r="AU1112" s="208">
        <v>7.5979999999999999</v>
      </c>
      <c r="AV1112" s="24"/>
      <c r="AW1112" s="24"/>
      <c r="AX1112" s="24"/>
      <c r="AY1112" s="208">
        <v>4.1109999999999998</v>
      </c>
      <c r="AZ1112" s="208">
        <v>7.5750000000000002</v>
      </c>
      <c r="BA1112" s="24"/>
      <c r="BB1112" s="21">
        <f t="shared" si="153"/>
        <v>22.969000000000001</v>
      </c>
      <c r="BC1112" s="18"/>
      <c r="BD1112" s="22">
        <f t="shared" si="155"/>
        <v>30.872311827956992</v>
      </c>
      <c r="BE1112" s="21"/>
      <c r="BG1112" s="10"/>
      <c r="BH1112" s="21">
        <f t="shared" si="152"/>
        <v>0</v>
      </c>
      <c r="BI1112" s="22">
        <f t="shared" si="152"/>
        <v>2.2969E-2</v>
      </c>
      <c r="BJ1112" s="21"/>
      <c r="BK1112" s="21">
        <v>0</v>
      </c>
      <c r="BL1112" s="22">
        <v>6.8906999999999996E-2</v>
      </c>
      <c r="BM1112" s="21"/>
      <c r="BN1112" s="21">
        <f t="shared" si="154"/>
        <v>0</v>
      </c>
      <c r="BO1112" s="22">
        <f t="shared" si="154"/>
        <v>0.27562799999999998</v>
      </c>
      <c r="BP1112" s="21">
        <f t="shared" si="154"/>
        <v>0</v>
      </c>
    </row>
    <row r="1113" spans="1:68" ht="11.1" hidden="1" customHeight="1" outlineLevel="2" x14ac:dyDescent="0.2">
      <c r="A1113" s="10"/>
      <c r="B1113" s="18"/>
      <c r="C1113" s="18"/>
      <c r="D1113" s="18"/>
      <c r="E1113" s="23" t="s">
        <v>1004</v>
      </c>
      <c r="F1113" s="208">
        <v>24.431999999999999</v>
      </c>
      <c r="G1113" s="208">
        <v>12.568</v>
      </c>
      <c r="H1113" s="208">
        <v>13.3</v>
      </c>
      <c r="I1113" s="239">
        <v>8.99</v>
      </c>
      <c r="J1113" s="239"/>
      <c r="K1113" s="208">
        <v>5.3040000000000003</v>
      </c>
      <c r="L1113" s="24"/>
      <c r="M1113" s="24"/>
      <c r="N1113" s="24"/>
      <c r="O1113" s="208">
        <v>6.907</v>
      </c>
      <c r="P1113" s="208">
        <v>15.45</v>
      </c>
      <c r="Q1113" s="208">
        <v>24.202999999999999</v>
      </c>
      <c r="R1113" s="208">
        <v>31.468</v>
      </c>
      <c r="S1113" s="208">
        <v>32.03</v>
      </c>
      <c r="T1113" s="208">
        <v>29.81</v>
      </c>
      <c r="U1113" s="208">
        <v>19.09</v>
      </c>
      <c r="V1113" s="208">
        <v>11.885</v>
      </c>
      <c r="W1113" s="208">
        <v>7.8040000000000003</v>
      </c>
      <c r="X1113" s="24"/>
      <c r="Y1113" s="24"/>
      <c r="Z1113" s="24"/>
      <c r="AA1113" s="208">
        <v>6.6740000000000004</v>
      </c>
      <c r="AB1113" s="208">
        <v>13.994</v>
      </c>
      <c r="AC1113" s="208">
        <v>21.417999999999999</v>
      </c>
      <c r="AD1113" s="208">
        <v>31.297999999999998</v>
      </c>
      <c r="AE1113" s="208">
        <v>26.434000000000001</v>
      </c>
      <c r="AF1113" s="208">
        <v>23.853999999999999</v>
      </c>
      <c r="AG1113" s="208">
        <v>16.202999999999999</v>
      </c>
      <c r="AH1113" s="208">
        <v>10.689</v>
      </c>
      <c r="AI1113" s="208">
        <v>10.246</v>
      </c>
      <c r="AJ1113" s="24"/>
      <c r="AK1113" s="24"/>
      <c r="AL1113" s="24"/>
      <c r="AM1113" s="208">
        <v>8.0280000000000005</v>
      </c>
      <c r="AN1113" s="208">
        <v>14.88</v>
      </c>
      <c r="AO1113" s="208">
        <v>24.699000000000002</v>
      </c>
      <c r="AP1113" s="208">
        <v>26.661000000000001</v>
      </c>
      <c r="AQ1113" s="208">
        <v>35.119</v>
      </c>
      <c r="AR1113" s="208">
        <v>25.98</v>
      </c>
      <c r="AS1113" s="208">
        <v>20.245000000000001</v>
      </c>
      <c r="AT1113" s="208">
        <v>11.454000000000001</v>
      </c>
      <c r="AU1113" s="208">
        <v>6.6280000000000001</v>
      </c>
      <c r="AV1113" s="24"/>
      <c r="AW1113" s="24"/>
      <c r="AX1113" s="24"/>
      <c r="AY1113" s="208">
        <v>6.9409999999999998</v>
      </c>
      <c r="AZ1113" s="208">
        <v>12.486000000000001</v>
      </c>
      <c r="BA1113" s="208">
        <v>21.006</v>
      </c>
      <c r="BB1113" s="21">
        <f t="shared" si="153"/>
        <v>35.119</v>
      </c>
      <c r="BC1113" s="18"/>
      <c r="BD1113" s="22">
        <f t="shared" si="155"/>
        <v>47.202956989247312</v>
      </c>
      <c r="BE1113" s="21"/>
      <c r="BG1113" s="10"/>
      <c r="BH1113" s="21">
        <f t="shared" si="152"/>
        <v>0</v>
      </c>
      <c r="BI1113" s="22">
        <f t="shared" si="152"/>
        <v>3.5118999999999997E-2</v>
      </c>
      <c r="BJ1113" s="21"/>
      <c r="BK1113" s="21">
        <v>0</v>
      </c>
      <c r="BL1113" s="22">
        <v>0.10535699999999999</v>
      </c>
      <c r="BM1113" s="21"/>
      <c r="BN1113" s="21">
        <f t="shared" si="154"/>
        <v>0</v>
      </c>
      <c r="BO1113" s="22">
        <f t="shared" si="154"/>
        <v>0.42142799999999997</v>
      </c>
      <c r="BP1113" s="21">
        <f t="shared" si="154"/>
        <v>0</v>
      </c>
    </row>
    <row r="1114" spans="1:68" ht="11.1" hidden="1" customHeight="1" outlineLevel="2" x14ac:dyDescent="0.2">
      <c r="A1114" s="10"/>
      <c r="B1114" s="18"/>
      <c r="C1114" s="18"/>
      <c r="D1114" s="18"/>
      <c r="E1114" s="23" t="s">
        <v>1005</v>
      </c>
      <c r="F1114" s="208">
        <v>17.481999999999999</v>
      </c>
      <c r="G1114" s="208">
        <v>9.0180000000000007</v>
      </c>
      <c r="H1114" s="208">
        <v>11.3</v>
      </c>
      <c r="I1114" s="239">
        <v>8.7550000000000008</v>
      </c>
      <c r="J1114" s="239"/>
      <c r="K1114" s="208">
        <v>2.173</v>
      </c>
      <c r="L1114" s="24"/>
      <c r="M1114" s="24"/>
      <c r="N1114" s="24"/>
      <c r="O1114" s="208">
        <v>4.5960000000000001</v>
      </c>
      <c r="P1114" s="208">
        <v>10.429</v>
      </c>
      <c r="Q1114" s="208">
        <v>13.882999999999999</v>
      </c>
      <c r="R1114" s="208">
        <v>16.495999999999999</v>
      </c>
      <c r="S1114" s="208">
        <v>17.347999999999999</v>
      </c>
      <c r="T1114" s="208">
        <v>16.099</v>
      </c>
      <c r="U1114" s="208">
        <v>12.568</v>
      </c>
      <c r="V1114" s="208">
        <v>8.6359999999999992</v>
      </c>
      <c r="W1114" s="208">
        <v>4.3949999999999996</v>
      </c>
      <c r="X1114" s="24"/>
      <c r="Y1114" s="24"/>
      <c r="Z1114" s="24"/>
      <c r="AA1114" s="208">
        <v>0.73799999999999999</v>
      </c>
      <c r="AB1114" s="208">
        <v>5.2830000000000004</v>
      </c>
      <c r="AC1114" s="208">
        <v>9.4809999999999999</v>
      </c>
      <c r="AD1114" s="208">
        <v>10.757999999999999</v>
      </c>
      <c r="AE1114" s="208">
        <v>10.574</v>
      </c>
      <c r="AF1114" s="208">
        <v>8.8659999999999997</v>
      </c>
      <c r="AG1114" s="208">
        <v>6.4169999999999998</v>
      </c>
      <c r="AH1114" s="208">
        <v>4.2880000000000003</v>
      </c>
      <c r="AI1114" s="208">
        <v>0.56499999999999995</v>
      </c>
      <c r="AJ1114" s="24"/>
      <c r="AK1114" s="24"/>
      <c r="AL1114" s="24"/>
      <c r="AM1114" s="24"/>
      <c r="AN1114" s="208">
        <v>5.0659999999999998</v>
      </c>
      <c r="AO1114" s="208">
        <v>8.4499999999999993</v>
      </c>
      <c r="AP1114" s="208">
        <v>9.0399999999999991</v>
      </c>
      <c r="AQ1114" s="208">
        <v>12.114000000000001</v>
      </c>
      <c r="AR1114" s="208">
        <v>9.0540000000000003</v>
      </c>
      <c r="AS1114" s="208">
        <v>6.86</v>
      </c>
      <c r="AT1114" s="208">
        <v>6.0170000000000003</v>
      </c>
      <c r="AU1114" s="208">
        <v>4.157</v>
      </c>
      <c r="AV1114" s="24"/>
      <c r="AW1114" s="24"/>
      <c r="AX1114" s="24"/>
      <c r="AY1114" s="208">
        <v>0.82799999999999996</v>
      </c>
      <c r="AZ1114" s="208">
        <v>5.3339999999999996</v>
      </c>
      <c r="BA1114" s="208">
        <v>7.069</v>
      </c>
      <c r="BB1114" s="21">
        <f t="shared" si="153"/>
        <v>17.481999999999999</v>
      </c>
      <c r="BC1114" s="18"/>
      <c r="BD1114" s="22">
        <f t="shared" si="155"/>
        <v>23.497311827956988</v>
      </c>
      <c r="BE1114" s="21"/>
      <c r="BG1114" s="10"/>
      <c r="BH1114" s="21">
        <f t="shared" ref="BH1114:BI1208" si="156">(BC1114*24*31/1000000)</f>
        <v>0</v>
      </c>
      <c r="BI1114" s="22">
        <f t="shared" si="156"/>
        <v>1.7482000000000001E-2</v>
      </c>
      <c r="BJ1114" s="21"/>
      <c r="BK1114" s="21">
        <v>0</v>
      </c>
      <c r="BL1114" s="22">
        <v>5.2446000000000007E-2</v>
      </c>
      <c r="BM1114" s="21"/>
      <c r="BN1114" s="21">
        <f t="shared" si="154"/>
        <v>0</v>
      </c>
      <c r="BO1114" s="22">
        <f t="shared" si="154"/>
        <v>0.20978400000000003</v>
      </c>
      <c r="BP1114" s="21">
        <f t="shared" si="154"/>
        <v>0</v>
      </c>
    </row>
    <row r="1115" spans="1:68" ht="11.1" hidden="1" customHeight="1" outlineLevel="2" x14ac:dyDescent="0.2">
      <c r="A1115" s="10"/>
      <c r="B1115" s="18"/>
      <c r="C1115" s="18"/>
      <c r="D1115" s="18"/>
      <c r="E1115" s="23" t="s">
        <v>1006</v>
      </c>
      <c r="F1115" s="208">
        <v>11.452</v>
      </c>
      <c r="G1115" s="208">
        <v>6.2480000000000002</v>
      </c>
      <c r="H1115" s="208">
        <v>7</v>
      </c>
      <c r="I1115" s="239">
        <v>5.2389999999999999</v>
      </c>
      <c r="J1115" s="239"/>
      <c r="K1115" s="208">
        <v>3.4079999999999999</v>
      </c>
      <c r="L1115" s="24"/>
      <c r="M1115" s="208">
        <v>1.0329999999999999</v>
      </c>
      <c r="N1115" s="208">
        <v>1.153</v>
      </c>
      <c r="O1115" s="208">
        <v>3.956</v>
      </c>
      <c r="P1115" s="208">
        <v>6.2149999999999999</v>
      </c>
      <c r="Q1115" s="208">
        <v>8.7870000000000008</v>
      </c>
      <c r="R1115" s="208">
        <v>11.281000000000001</v>
      </c>
      <c r="S1115" s="208">
        <v>11.675000000000001</v>
      </c>
      <c r="T1115" s="208">
        <v>10.816000000000001</v>
      </c>
      <c r="U1115" s="208">
        <v>7.7210000000000001</v>
      </c>
      <c r="V1115" s="208">
        <v>5.1509999999999998</v>
      </c>
      <c r="W1115" s="208">
        <v>3.5259999999999998</v>
      </c>
      <c r="X1115" s="208">
        <v>1.099</v>
      </c>
      <c r="Y1115" s="208">
        <v>1.415</v>
      </c>
      <c r="Z1115" s="208">
        <v>1.4390000000000001</v>
      </c>
      <c r="AA1115" s="208">
        <v>3.1739999999999999</v>
      </c>
      <c r="AB1115" s="208">
        <v>5.9089999999999998</v>
      </c>
      <c r="AC1115" s="208">
        <v>9.1690000000000005</v>
      </c>
      <c r="AD1115" s="208">
        <v>11.766</v>
      </c>
      <c r="AE1115" s="208">
        <v>11.093</v>
      </c>
      <c r="AF1115" s="208">
        <v>10.47</v>
      </c>
      <c r="AG1115" s="208">
        <v>6.7450000000000001</v>
      </c>
      <c r="AH1115" s="208">
        <v>5.6539999999999999</v>
      </c>
      <c r="AI1115" s="208">
        <v>3.96</v>
      </c>
      <c r="AJ1115" s="208">
        <v>1.46</v>
      </c>
      <c r="AK1115" s="208">
        <v>1.415</v>
      </c>
      <c r="AL1115" s="208">
        <v>1.08</v>
      </c>
      <c r="AM1115" s="208">
        <v>3.6829999999999998</v>
      </c>
      <c r="AN1115" s="208">
        <v>7.0990000000000002</v>
      </c>
      <c r="AO1115" s="208">
        <v>10</v>
      </c>
      <c r="AP1115" s="208">
        <v>8.9130000000000003</v>
      </c>
      <c r="AQ1115" s="208">
        <v>12.512</v>
      </c>
      <c r="AR1115" s="208">
        <v>7.9969999999999999</v>
      </c>
      <c r="AS1115" s="208">
        <v>6.6529999999999996</v>
      </c>
      <c r="AT1115" s="208">
        <v>4.5289999999999999</v>
      </c>
      <c r="AU1115" s="208">
        <v>4.4420000000000002</v>
      </c>
      <c r="AV1115" s="208">
        <v>3.0720000000000001</v>
      </c>
      <c r="AW1115" s="208">
        <v>2.556</v>
      </c>
      <c r="AX1115" s="208">
        <v>1.36</v>
      </c>
      <c r="AY1115" s="208">
        <v>8.4600000000000009</v>
      </c>
      <c r="AZ1115" s="208">
        <v>17.527999999999999</v>
      </c>
      <c r="BA1115" s="208">
        <v>32.94</v>
      </c>
      <c r="BB1115" s="21">
        <f t="shared" si="153"/>
        <v>32.94</v>
      </c>
      <c r="BC1115" s="18"/>
      <c r="BD1115" s="22">
        <f t="shared" si="155"/>
        <v>44.274193548387096</v>
      </c>
      <c r="BE1115" s="21"/>
      <c r="BG1115" s="10"/>
      <c r="BH1115" s="21">
        <f t="shared" si="156"/>
        <v>0</v>
      </c>
      <c r="BI1115" s="22">
        <f t="shared" si="156"/>
        <v>3.2939999999999997E-2</v>
      </c>
      <c r="BJ1115" s="21"/>
      <c r="BK1115" s="21">
        <v>0</v>
      </c>
      <c r="BL1115" s="22">
        <v>9.8819999999999991E-2</v>
      </c>
      <c r="BM1115" s="21"/>
      <c r="BN1115" s="21">
        <f t="shared" si="154"/>
        <v>0</v>
      </c>
      <c r="BO1115" s="22">
        <f t="shared" si="154"/>
        <v>0.39527999999999996</v>
      </c>
      <c r="BP1115" s="21">
        <f t="shared" si="154"/>
        <v>0</v>
      </c>
    </row>
    <row r="1116" spans="1:68" ht="11.1" hidden="1" customHeight="1" outlineLevel="2" x14ac:dyDescent="0.2">
      <c r="A1116" s="10"/>
      <c r="B1116" s="18"/>
      <c r="C1116" s="18"/>
      <c r="D1116" s="18"/>
      <c r="E1116" s="23" t="s">
        <v>1007</v>
      </c>
      <c r="F1116" s="208">
        <v>71.712999999999994</v>
      </c>
      <c r="G1116" s="208">
        <v>49.587000000000003</v>
      </c>
      <c r="H1116" s="208">
        <v>67.3</v>
      </c>
      <c r="I1116" s="239">
        <v>62.204000000000001</v>
      </c>
      <c r="J1116" s="239"/>
      <c r="K1116" s="208">
        <v>35.411000000000001</v>
      </c>
      <c r="L1116" s="24"/>
      <c r="M1116" s="24"/>
      <c r="N1116" s="24"/>
      <c r="O1116" s="208">
        <v>11.291</v>
      </c>
      <c r="P1116" s="208">
        <v>29.861999999999998</v>
      </c>
      <c r="Q1116" s="208">
        <v>81.813999999999993</v>
      </c>
      <c r="R1116" s="208">
        <v>97.506</v>
      </c>
      <c r="S1116" s="208">
        <v>93.662999999999997</v>
      </c>
      <c r="T1116" s="208">
        <v>89.997</v>
      </c>
      <c r="U1116" s="208">
        <v>52.186</v>
      </c>
      <c r="V1116" s="208">
        <v>46.185000000000002</v>
      </c>
      <c r="W1116" s="208">
        <v>18.567</v>
      </c>
      <c r="X1116" s="208">
        <v>16.158000000000001</v>
      </c>
      <c r="Y1116" s="208">
        <v>15.957000000000001</v>
      </c>
      <c r="Z1116" s="208">
        <v>17.744</v>
      </c>
      <c r="AA1116" s="208">
        <v>44.377000000000002</v>
      </c>
      <c r="AB1116" s="208">
        <v>64.900999999999996</v>
      </c>
      <c r="AC1116" s="208">
        <v>92.138999999999996</v>
      </c>
      <c r="AD1116" s="208">
        <v>86.433000000000007</v>
      </c>
      <c r="AE1116" s="208">
        <v>91.891999999999996</v>
      </c>
      <c r="AF1116" s="208">
        <v>97.474999999999994</v>
      </c>
      <c r="AG1116" s="208">
        <v>71.954999999999998</v>
      </c>
      <c r="AH1116" s="208">
        <v>65.856999999999999</v>
      </c>
      <c r="AI1116" s="208">
        <v>53.158999999999999</v>
      </c>
      <c r="AJ1116" s="208">
        <v>13.201000000000001</v>
      </c>
      <c r="AK1116" s="208">
        <v>13.446999999999999</v>
      </c>
      <c r="AL1116" s="208">
        <v>16.202999999999999</v>
      </c>
      <c r="AM1116" s="208">
        <v>44.701999999999998</v>
      </c>
      <c r="AN1116" s="208">
        <v>74.593000000000004</v>
      </c>
      <c r="AO1116" s="208">
        <v>77.632999999999996</v>
      </c>
      <c r="AP1116" s="208">
        <v>58.771000000000001</v>
      </c>
      <c r="AQ1116" s="208">
        <v>78.331999999999994</v>
      </c>
      <c r="AR1116" s="208">
        <v>71.307000000000002</v>
      </c>
      <c r="AS1116" s="208">
        <v>72.236999999999995</v>
      </c>
      <c r="AT1116" s="208">
        <v>29.695</v>
      </c>
      <c r="AU1116" s="208">
        <v>8.4250000000000007</v>
      </c>
      <c r="AV1116" s="208">
        <v>14.608000000000001</v>
      </c>
      <c r="AW1116" s="208">
        <v>12.614000000000001</v>
      </c>
      <c r="AX1116" s="208">
        <v>13.853999999999999</v>
      </c>
      <c r="AY1116" s="208">
        <v>36.094000000000001</v>
      </c>
      <c r="AZ1116" s="208">
        <v>68.525000000000006</v>
      </c>
      <c r="BA1116" s="208">
        <v>91.804000000000002</v>
      </c>
      <c r="BB1116" s="21">
        <f t="shared" si="153"/>
        <v>97.506</v>
      </c>
      <c r="BC1116" s="18"/>
      <c r="BD1116" s="22">
        <f t="shared" si="155"/>
        <v>131.05645161290323</v>
      </c>
      <c r="BE1116" s="21"/>
      <c r="BG1116" s="10"/>
      <c r="BH1116" s="21">
        <f t="shared" si="156"/>
        <v>0</v>
      </c>
      <c r="BI1116" s="22">
        <f t="shared" si="156"/>
        <v>9.7505999999999995E-2</v>
      </c>
      <c r="BJ1116" s="21"/>
      <c r="BK1116" s="21">
        <v>0</v>
      </c>
      <c r="BL1116" s="22">
        <v>0.292518</v>
      </c>
      <c r="BM1116" s="21"/>
      <c r="BN1116" s="21">
        <f t="shared" si="154"/>
        <v>0</v>
      </c>
      <c r="BO1116" s="22">
        <f t="shared" si="154"/>
        <v>1.170072</v>
      </c>
      <c r="BP1116" s="21">
        <f t="shared" si="154"/>
        <v>0</v>
      </c>
    </row>
    <row r="1117" spans="1:68" ht="11.1" hidden="1" customHeight="1" outlineLevel="2" x14ac:dyDescent="0.2">
      <c r="A1117" s="10"/>
      <c r="B1117" s="18"/>
      <c r="C1117" s="18"/>
      <c r="D1117" s="18"/>
      <c r="E1117" s="23" t="s">
        <v>1008</v>
      </c>
      <c r="F1117" s="208">
        <v>136.53100000000001</v>
      </c>
      <c r="G1117" s="208">
        <v>53.469000000000001</v>
      </c>
      <c r="H1117" s="208">
        <v>45.3</v>
      </c>
      <c r="I1117" s="239">
        <v>8.2119999999999997</v>
      </c>
      <c r="J1117" s="239"/>
      <c r="K1117" s="24"/>
      <c r="L1117" s="24"/>
      <c r="M1117" s="208">
        <v>1.62</v>
      </c>
      <c r="N1117" s="208">
        <v>10.853999999999999</v>
      </c>
      <c r="O1117" s="208">
        <v>55.845999999999997</v>
      </c>
      <c r="P1117" s="208">
        <v>75.150000000000006</v>
      </c>
      <c r="Q1117" s="208">
        <v>72.146000000000001</v>
      </c>
      <c r="R1117" s="208">
        <v>100.837</v>
      </c>
      <c r="S1117" s="208">
        <v>94.363</v>
      </c>
      <c r="T1117" s="208">
        <v>65.010999999999996</v>
      </c>
      <c r="U1117" s="208">
        <v>89.05</v>
      </c>
      <c r="V1117" s="208">
        <v>22.283999999999999</v>
      </c>
      <c r="W1117" s="208">
        <v>26.21</v>
      </c>
      <c r="X1117" s="24"/>
      <c r="Y1117" s="24"/>
      <c r="Z1117" s="24"/>
      <c r="AA1117" s="208">
        <v>7.0000000000000007E-2</v>
      </c>
      <c r="AB1117" s="208">
        <v>28.001000000000001</v>
      </c>
      <c r="AC1117" s="208">
        <v>61.411999999999999</v>
      </c>
      <c r="AD1117" s="208">
        <v>92.870999999999995</v>
      </c>
      <c r="AE1117" s="208">
        <v>87.363</v>
      </c>
      <c r="AF1117" s="208">
        <v>53.192999999999998</v>
      </c>
      <c r="AG1117" s="208">
        <v>40.581000000000003</v>
      </c>
      <c r="AH1117" s="208">
        <v>2.3730000000000002</v>
      </c>
      <c r="AI1117" s="208">
        <v>0.43099999999999999</v>
      </c>
      <c r="AJ1117" s="24"/>
      <c r="AK1117" s="24"/>
      <c r="AL1117" s="24"/>
      <c r="AM1117" s="24"/>
      <c r="AN1117" s="208">
        <v>14.76</v>
      </c>
      <c r="AO1117" s="208">
        <v>82.700999999999993</v>
      </c>
      <c r="AP1117" s="208">
        <v>117.488</v>
      </c>
      <c r="AQ1117" s="208">
        <v>160.55500000000001</v>
      </c>
      <c r="AR1117" s="208">
        <v>110.996</v>
      </c>
      <c r="AS1117" s="208">
        <v>61.043999999999997</v>
      </c>
      <c r="AT1117" s="208">
        <v>43.871000000000002</v>
      </c>
      <c r="AU1117" s="208">
        <v>39.569000000000003</v>
      </c>
      <c r="AV1117" s="24"/>
      <c r="AW1117" s="24"/>
      <c r="AX1117" s="24"/>
      <c r="AY1117" s="208">
        <v>0.13400000000000001</v>
      </c>
      <c r="AZ1117" s="24"/>
      <c r="BA1117" s="208">
        <v>32.468000000000004</v>
      </c>
      <c r="BB1117" s="21">
        <f t="shared" si="153"/>
        <v>160.55500000000001</v>
      </c>
      <c r="BC1117" s="18"/>
      <c r="BD1117" s="22">
        <f t="shared" si="155"/>
        <v>215.79973118279571</v>
      </c>
      <c r="BE1117" s="21"/>
      <c r="BG1117" s="10"/>
      <c r="BH1117" s="21">
        <f t="shared" si="156"/>
        <v>0</v>
      </c>
      <c r="BI1117" s="22">
        <f t="shared" si="156"/>
        <v>0.160555</v>
      </c>
      <c r="BJ1117" s="21"/>
      <c r="BK1117" s="21">
        <v>0</v>
      </c>
      <c r="BL1117" s="22">
        <v>0.48166500000000001</v>
      </c>
      <c r="BM1117" s="21"/>
      <c r="BN1117" s="21">
        <f t="shared" si="154"/>
        <v>0</v>
      </c>
      <c r="BO1117" s="22">
        <f t="shared" si="154"/>
        <v>1.92666</v>
      </c>
      <c r="BP1117" s="21">
        <f t="shared" si="154"/>
        <v>0</v>
      </c>
    </row>
    <row r="1118" spans="1:68" ht="11.1" hidden="1" customHeight="1" outlineLevel="2" x14ac:dyDescent="0.2">
      <c r="A1118" s="10"/>
      <c r="B1118" s="18"/>
      <c r="C1118" s="18"/>
      <c r="D1118" s="18"/>
      <c r="E1118" s="23" t="s">
        <v>1009</v>
      </c>
      <c r="F1118" s="208">
        <v>18.890999999999998</v>
      </c>
      <c r="G1118" s="208">
        <v>10.009</v>
      </c>
      <c r="H1118" s="208">
        <v>10.3</v>
      </c>
      <c r="I1118" s="239">
        <v>5.7910000000000004</v>
      </c>
      <c r="J1118" s="239"/>
      <c r="K1118" s="208">
        <v>2.0339999999999998</v>
      </c>
      <c r="L1118" s="24"/>
      <c r="M1118" s="24"/>
      <c r="N1118" s="24"/>
      <c r="O1118" s="208">
        <v>3.1949999999999998</v>
      </c>
      <c r="P1118" s="208">
        <v>10.093999999999999</v>
      </c>
      <c r="Q1118" s="208">
        <v>15.052</v>
      </c>
      <c r="R1118" s="208">
        <v>19.762</v>
      </c>
      <c r="S1118" s="208">
        <v>20.561</v>
      </c>
      <c r="T1118" s="208">
        <v>19.437999999999999</v>
      </c>
      <c r="U1118" s="208">
        <v>12.837999999999999</v>
      </c>
      <c r="V1118" s="208">
        <v>6.335</v>
      </c>
      <c r="W1118" s="208">
        <v>2.3889999999999998</v>
      </c>
      <c r="X1118" s="24"/>
      <c r="Y1118" s="24"/>
      <c r="Z1118" s="24"/>
      <c r="AA1118" s="208">
        <v>3.1320000000000001</v>
      </c>
      <c r="AB1118" s="208">
        <v>6.8209999999999997</v>
      </c>
      <c r="AC1118" s="208">
        <v>9.48</v>
      </c>
      <c r="AD1118" s="208">
        <v>12.888</v>
      </c>
      <c r="AE1118" s="208">
        <v>11.757999999999999</v>
      </c>
      <c r="AF1118" s="208">
        <v>9.9659999999999993</v>
      </c>
      <c r="AG1118" s="208">
        <v>6.3849999999999998</v>
      </c>
      <c r="AH1118" s="208">
        <v>4.34</v>
      </c>
      <c r="AI1118" s="208">
        <v>2.367</v>
      </c>
      <c r="AJ1118" s="24"/>
      <c r="AK1118" s="24"/>
      <c r="AL1118" s="24"/>
      <c r="AM1118" s="208">
        <v>2.6389999999999998</v>
      </c>
      <c r="AN1118" s="208">
        <v>5.1840000000000002</v>
      </c>
      <c r="AO1118" s="208">
        <v>9.4960000000000004</v>
      </c>
      <c r="AP1118" s="208">
        <v>11.021000000000001</v>
      </c>
      <c r="AQ1118" s="208">
        <v>14.744</v>
      </c>
      <c r="AR1118" s="208">
        <v>11.164999999999999</v>
      </c>
      <c r="AS1118" s="208">
        <v>9.0690000000000008</v>
      </c>
      <c r="AT1118" s="208">
        <v>4.83</v>
      </c>
      <c r="AU1118" s="208">
        <v>2.5720000000000001</v>
      </c>
      <c r="AV1118" s="24"/>
      <c r="AW1118" s="24"/>
      <c r="AX1118" s="24"/>
      <c r="AY1118" s="208">
        <v>2.706</v>
      </c>
      <c r="AZ1118" s="208">
        <v>4.7590000000000003</v>
      </c>
      <c r="BA1118" s="208">
        <v>7.6669999999999998</v>
      </c>
      <c r="BB1118" s="21">
        <f t="shared" si="153"/>
        <v>20.561</v>
      </c>
      <c r="BC1118" s="18"/>
      <c r="BD1118" s="22">
        <f t="shared" si="155"/>
        <v>27.635752688172044</v>
      </c>
      <c r="BE1118" s="21"/>
      <c r="BG1118" s="10"/>
      <c r="BH1118" s="21">
        <f t="shared" si="156"/>
        <v>0</v>
      </c>
      <c r="BI1118" s="22">
        <f t="shared" si="156"/>
        <v>2.0560999999999999E-2</v>
      </c>
      <c r="BJ1118" s="21"/>
      <c r="BK1118" s="21">
        <v>0</v>
      </c>
      <c r="BL1118" s="22">
        <v>6.1683000000000002E-2</v>
      </c>
      <c r="BM1118" s="21"/>
      <c r="BN1118" s="21">
        <f t="shared" si="154"/>
        <v>0</v>
      </c>
      <c r="BO1118" s="22">
        <f t="shared" si="154"/>
        <v>0.24673200000000001</v>
      </c>
      <c r="BP1118" s="21">
        <f t="shared" si="154"/>
        <v>0</v>
      </c>
    </row>
    <row r="1119" spans="1:68" ht="11.1" hidden="1" customHeight="1" outlineLevel="1" collapsed="1" x14ac:dyDescent="0.2">
      <c r="A1119" s="10"/>
      <c r="B1119" s="18"/>
      <c r="C1119" s="18"/>
      <c r="D1119" s="18"/>
      <c r="E1119" s="19" t="s">
        <v>1010</v>
      </c>
      <c r="F1119" s="209">
        <v>0.183</v>
      </c>
      <c r="G1119" s="209">
        <v>1.246</v>
      </c>
      <c r="H1119" s="209">
        <v>0.96499999999999997</v>
      </c>
      <c r="I1119" s="240">
        <v>0.65900000000000003</v>
      </c>
      <c r="J1119" s="240"/>
      <c r="K1119" s="209">
        <v>0.28499999999999998</v>
      </c>
      <c r="L1119" s="209">
        <v>0.10199999999999999</v>
      </c>
      <c r="M1119" s="20"/>
      <c r="N1119" s="20"/>
      <c r="O1119" s="209">
        <v>0.14899999999999999</v>
      </c>
      <c r="P1119" s="209">
        <v>0.19500000000000001</v>
      </c>
      <c r="Q1119" s="209">
        <v>0.76500000000000001</v>
      </c>
      <c r="R1119" s="209">
        <v>0.93799999999999994</v>
      </c>
      <c r="S1119" s="209">
        <v>1.3779999999999999</v>
      </c>
      <c r="T1119" s="209">
        <v>1.264</v>
      </c>
      <c r="U1119" s="209">
        <v>0.97799999999999998</v>
      </c>
      <c r="V1119" s="209">
        <v>0.39100000000000001</v>
      </c>
      <c r="W1119" s="209">
        <v>0.20300000000000001</v>
      </c>
      <c r="X1119" s="20"/>
      <c r="Y1119" s="209">
        <v>6.8000000000000005E-2</v>
      </c>
      <c r="Z1119" s="20"/>
      <c r="AA1119" s="209">
        <v>8.8999999999999996E-2</v>
      </c>
      <c r="AB1119" s="209">
        <v>0.36899999999999999</v>
      </c>
      <c r="AC1119" s="209">
        <v>0.78100000000000003</v>
      </c>
      <c r="AD1119" s="209">
        <v>1.1930000000000001</v>
      </c>
      <c r="AE1119" s="209">
        <v>1.55</v>
      </c>
      <c r="AF1119" s="209">
        <v>1.0009999999999999</v>
      </c>
      <c r="AG1119" s="209">
        <v>0.84</v>
      </c>
      <c r="AH1119" s="209">
        <v>0.32600000000000001</v>
      </c>
      <c r="AI1119" s="209">
        <v>0.32300000000000001</v>
      </c>
      <c r="AJ1119" s="209">
        <v>4.8000000000000001E-2</v>
      </c>
      <c r="AK1119" s="20"/>
      <c r="AL1119" s="209">
        <v>2.4E-2</v>
      </c>
      <c r="AM1119" s="209">
        <v>0.156</v>
      </c>
      <c r="AN1119" s="209">
        <v>0.38800000000000001</v>
      </c>
      <c r="AO1119" s="209">
        <v>1.3129999999999999</v>
      </c>
      <c r="AP1119" s="209">
        <v>0.61699999999999999</v>
      </c>
      <c r="AQ1119" s="209">
        <v>1.321</v>
      </c>
      <c r="AR1119" s="209">
        <v>1.39</v>
      </c>
      <c r="AS1119" s="209">
        <v>0.94499999999999995</v>
      </c>
      <c r="AT1119" s="209">
        <v>0.52100000000000002</v>
      </c>
      <c r="AU1119" s="209">
        <v>0.29699999999999999</v>
      </c>
      <c r="AV1119" s="209">
        <v>3.5999999999999997E-2</v>
      </c>
      <c r="AW1119" s="20"/>
      <c r="AX1119" s="20"/>
      <c r="AY1119" s="209">
        <v>8.7999999999999995E-2</v>
      </c>
      <c r="AZ1119" s="209">
        <v>0.34300000000000003</v>
      </c>
      <c r="BA1119" s="209">
        <v>0.59</v>
      </c>
      <c r="BB1119" s="21">
        <f t="shared" ref="BB1119:BB1213" si="157">MAX(F1119:BA1119)</f>
        <v>1.55</v>
      </c>
      <c r="BC1119" s="18">
        <v>3.63</v>
      </c>
      <c r="BD1119" s="22">
        <f t="shared" si="155"/>
        <v>2.0833333333333335</v>
      </c>
      <c r="BE1119" s="21">
        <f>BC1119-BD1119</f>
        <v>1.5466666666666664</v>
      </c>
      <c r="BF1119" s="2">
        <v>3.63</v>
      </c>
      <c r="BG1119" s="10">
        <v>6</v>
      </c>
      <c r="BH1119" s="21">
        <f t="shared" si="156"/>
        <v>2.7007200000000002E-3</v>
      </c>
      <c r="BI1119" s="22">
        <f t="shared" si="156"/>
        <v>1.5499999999999999E-3</v>
      </c>
      <c r="BJ1119" s="21">
        <f>BH1119-BI1119</f>
        <v>1.1507200000000003E-3</v>
      </c>
      <c r="BK1119" s="21">
        <v>8.1021600000000006E-3</v>
      </c>
      <c r="BL1119" s="22">
        <v>4.6499999999999996E-3</v>
      </c>
      <c r="BM1119" s="21">
        <v>3.452160000000001E-3</v>
      </c>
      <c r="BN1119" s="21">
        <f t="shared" si="154"/>
        <v>3.2408640000000002E-2</v>
      </c>
      <c r="BO1119" s="22">
        <f t="shared" si="154"/>
        <v>1.8599999999999998E-2</v>
      </c>
      <c r="BP1119" s="21">
        <f t="shared" si="154"/>
        <v>1.3808640000000004E-2</v>
      </c>
    </row>
    <row r="1120" spans="1:68" ht="11.1" hidden="1" customHeight="1" outlineLevel="2" x14ac:dyDescent="0.2">
      <c r="A1120" s="10"/>
      <c r="B1120" s="18"/>
      <c r="C1120" s="18"/>
      <c r="D1120" s="18"/>
      <c r="E1120" s="23" t="s">
        <v>1011</v>
      </c>
      <c r="F1120" s="208">
        <v>0.183</v>
      </c>
      <c r="G1120" s="208">
        <v>1.246</v>
      </c>
      <c r="H1120" s="208">
        <v>0.96499999999999997</v>
      </c>
      <c r="I1120" s="239">
        <v>0.65900000000000003</v>
      </c>
      <c r="J1120" s="239"/>
      <c r="K1120" s="208">
        <v>0.28499999999999998</v>
      </c>
      <c r="L1120" s="208">
        <v>0.10199999999999999</v>
      </c>
      <c r="M1120" s="24"/>
      <c r="N1120" s="24"/>
      <c r="O1120" s="208">
        <v>0.14899999999999999</v>
      </c>
      <c r="P1120" s="208">
        <v>0.19500000000000001</v>
      </c>
      <c r="Q1120" s="208">
        <v>0.76500000000000001</v>
      </c>
      <c r="R1120" s="208">
        <v>0.93799999999999994</v>
      </c>
      <c r="S1120" s="208">
        <v>1.3779999999999999</v>
      </c>
      <c r="T1120" s="208">
        <v>1.264</v>
      </c>
      <c r="U1120" s="208">
        <v>0.97799999999999998</v>
      </c>
      <c r="V1120" s="208">
        <v>0.39100000000000001</v>
      </c>
      <c r="W1120" s="208">
        <v>0.20300000000000001</v>
      </c>
      <c r="X1120" s="24"/>
      <c r="Y1120" s="208">
        <v>6.8000000000000005E-2</v>
      </c>
      <c r="Z1120" s="24"/>
      <c r="AA1120" s="208">
        <v>8.8999999999999996E-2</v>
      </c>
      <c r="AB1120" s="208">
        <v>0.36899999999999999</v>
      </c>
      <c r="AC1120" s="208">
        <v>0.78100000000000003</v>
      </c>
      <c r="AD1120" s="208">
        <v>1.1930000000000001</v>
      </c>
      <c r="AE1120" s="208">
        <v>1.55</v>
      </c>
      <c r="AF1120" s="208">
        <v>1.0009999999999999</v>
      </c>
      <c r="AG1120" s="208">
        <v>0.84</v>
      </c>
      <c r="AH1120" s="208">
        <v>0.32600000000000001</v>
      </c>
      <c r="AI1120" s="208">
        <v>0.32300000000000001</v>
      </c>
      <c r="AJ1120" s="208">
        <v>4.8000000000000001E-2</v>
      </c>
      <c r="AK1120" s="24"/>
      <c r="AL1120" s="208">
        <v>2.4E-2</v>
      </c>
      <c r="AM1120" s="208">
        <v>0.156</v>
      </c>
      <c r="AN1120" s="208">
        <v>0.38800000000000001</v>
      </c>
      <c r="AO1120" s="208">
        <v>1.3129999999999999</v>
      </c>
      <c r="AP1120" s="208">
        <v>0.61699999999999999</v>
      </c>
      <c r="AQ1120" s="208">
        <v>1.321</v>
      </c>
      <c r="AR1120" s="208">
        <v>1.39</v>
      </c>
      <c r="AS1120" s="208">
        <v>0.94499999999999995</v>
      </c>
      <c r="AT1120" s="208">
        <v>0.52100000000000002</v>
      </c>
      <c r="AU1120" s="208">
        <v>0.29699999999999999</v>
      </c>
      <c r="AV1120" s="208">
        <v>3.5999999999999997E-2</v>
      </c>
      <c r="AW1120" s="24"/>
      <c r="AX1120" s="24"/>
      <c r="AY1120" s="208">
        <v>8.7999999999999995E-2</v>
      </c>
      <c r="AZ1120" s="208">
        <v>0.34300000000000003</v>
      </c>
      <c r="BA1120" s="208">
        <v>0.59</v>
      </c>
      <c r="BB1120" s="21">
        <f t="shared" si="157"/>
        <v>1.55</v>
      </c>
      <c r="BC1120" s="18"/>
      <c r="BD1120" s="22">
        <f t="shared" si="155"/>
        <v>2.0833333333333335</v>
      </c>
      <c r="BE1120" s="21"/>
      <c r="BF1120" s="2">
        <v>3.63</v>
      </c>
      <c r="BG1120" s="10"/>
      <c r="BH1120" s="21">
        <f t="shared" si="156"/>
        <v>0</v>
      </c>
      <c r="BI1120" s="22">
        <f t="shared" si="156"/>
        <v>1.5499999999999999E-3</v>
      </c>
      <c r="BJ1120" s="21"/>
      <c r="BK1120" s="21">
        <v>0</v>
      </c>
      <c r="BL1120" s="22">
        <v>4.6499999999999996E-3</v>
      </c>
      <c r="BM1120" s="21"/>
      <c r="BN1120" s="21">
        <f t="shared" si="154"/>
        <v>0</v>
      </c>
      <c r="BO1120" s="22">
        <f t="shared" si="154"/>
        <v>1.8599999999999998E-2</v>
      </c>
      <c r="BP1120" s="21">
        <f t="shared" si="154"/>
        <v>0</v>
      </c>
    </row>
    <row r="1121" spans="1:68" ht="11.1" hidden="1" customHeight="1" outlineLevel="1" collapsed="1" x14ac:dyDescent="0.2">
      <c r="A1121" s="10"/>
      <c r="B1121" s="18"/>
      <c r="C1121" s="18"/>
      <c r="D1121" s="18"/>
      <c r="E1121" s="19" t="s">
        <v>1012</v>
      </c>
      <c r="F1121" s="209">
        <v>4.7210000000000001</v>
      </c>
      <c r="G1121" s="209">
        <v>3.8450000000000002</v>
      </c>
      <c r="H1121" s="209">
        <v>3.0459999999999998</v>
      </c>
      <c r="I1121" s="240">
        <v>2.4039999999999999</v>
      </c>
      <c r="J1121" s="240"/>
      <c r="K1121" s="209">
        <v>1.179</v>
      </c>
      <c r="L1121" s="209">
        <v>0.27600000000000002</v>
      </c>
      <c r="M1121" s="20"/>
      <c r="N1121" s="20"/>
      <c r="O1121" s="20"/>
      <c r="P1121" s="209">
        <v>2.1469999999999998</v>
      </c>
      <c r="Q1121" s="209">
        <v>1.833</v>
      </c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AD1121" s="20"/>
      <c r="AE1121" s="20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1">
        <f t="shared" si="157"/>
        <v>4.7210000000000001</v>
      </c>
      <c r="BC1121" s="61">
        <f>BD1121</f>
        <v>6.345430107526882</v>
      </c>
      <c r="BD1121" s="22">
        <f t="shared" si="155"/>
        <v>6.345430107526882</v>
      </c>
      <c r="BE1121" s="21">
        <f>BC1121-BD1121</f>
        <v>0</v>
      </c>
      <c r="BG1121" s="10">
        <v>6</v>
      </c>
      <c r="BH1121" s="21">
        <f t="shared" si="156"/>
        <v>4.7210000000000012E-3</v>
      </c>
      <c r="BI1121" s="22">
        <f t="shared" si="156"/>
        <v>4.7210000000000012E-3</v>
      </c>
      <c r="BJ1121" s="21">
        <f>BH1121-BI1121</f>
        <v>0</v>
      </c>
      <c r="BK1121" s="21">
        <v>1.4163000000000004E-2</v>
      </c>
      <c r="BL1121" s="22">
        <v>1.4163000000000004E-2</v>
      </c>
      <c r="BM1121" s="21">
        <v>0</v>
      </c>
      <c r="BN1121" s="21">
        <f t="shared" si="154"/>
        <v>5.6652000000000015E-2</v>
      </c>
      <c r="BO1121" s="22">
        <f t="shared" si="154"/>
        <v>5.6652000000000015E-2</v>
      </c>
      <c r="BP1121" s="21">
        <f t="shared" si="154"/>
        <v>0</v>
      </c>
    </row>
    <row r="1122" spans="1:68" ht="11.1" hidden="1" customHeight="1" outlineLevel="2" x14ac:dyDescent="0.2">
      <c r="A1122" s="10"/>
      <c r="B1122" s="18"/>
      <c r="C1122" s="18"/>
      <c r="D1122" s="18"/>
      <c r="E1122" s="23" t="s">
        <v>1013</v>
      </c>
      <c r="F1122" s="208">
        <v>2.581</v>
      </c>
      <c r="G1122" s="208">
        <v>2.1059999999999999</v>
      </c>
      <c r="H1122" s="208">
        <v>1.6519999999999999</v>
      </c>
      <c r="I1122" s="239">
        <v>1.298</v>
      </c>
      <c r="J1122" s="239"/>
      <c r="K1122" s="208">
        <v>0.56399999999999995</v>
      </c>
      <c r="L1122" s="208">
        <v>5.0000000000000001E-3</v>
      </c>
      <c r="M1122" s="24"/>
      <c r="N1122" s="24"/>
      <c r="O1122" s="24"/>
      <c r="P1122" s="208">
        <v>1.08</v>
      </c>
      <c r="Q1122" s="208">
        <v>0.96499999999999997</v>
      </c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4"/>
      <c r="AQ1122" s="24"/>
      <c r="AR1122" s="24"/>
      <c r="AS1122" s="24"/>
      <c r="AT1122" s="24"/>
      <c r="AU1122" s="24"/>
      <c r="AV1122" s="24"/>
      <c r="AW1122" s="24"/>
      <c r="AX1122" s="24"/>
      <c r="AY1122" s="24"/>
      <c r="AZ1122" s="24"/>
      <c r="BA1122" s="24"/>
      <c r="BB1122" s="21">
        <f t="shared" si="157"/>
        <v>2.581</v>
      </c>
      <c r="BC1122" s="18"/>
      <c r="BD1122" s="22">
        <f t="shared" si="155"/>
        <v>3.4690860215053765</v>
      </c>
      <c r="BE1122" s="21"/>
      <c r="BG1122" s="10"/>
      <c r="BH1122" s="21">
        <f t="shared" si="156"/>
        <v>0</v>
      </c>
      <c r="BI1122" s="22">
        <f t="shared" si="156"/>
        <v>2.581E-3</v>
      </c>
      <c r="BJ1122" s="21"/>
      <c r="BK1122" s="21">
        <v>0</v>
      </c>
      <c r="BL1122" s="22">
        <v>7.7429999999999999E-3</v>
      </c>
      <c r="BM1122" s="21"/>
      <c r="BN1122" s="21">
        <f t="shared" si="154"/>
        <v>0</v>
      </c>
      <c r="BO1122" s="22">
        <f t="shared" si="154"/>
        <v>3.0972E-2</v>
      </c>
      <c r="BP1122" s="21">
        <f t="shared" si="154"/>
        <v>0</v>
      </c>
    </row>
    <row r="1123" spans="1:68" ht="11.1" hidden="1" customHeight="1" outlineLevel="2" x14ac:dyDescent="0.2">
      <c r="A1123" s="10"/>
      <c r="B1123" s="18"/>
      <c r="C1123" s="18"/>
      <c r="D1123" s="18"/>
      <c r="E1123" s="23" t="s">
        <v>1014</v>
      </c>
      <c r="F1123" s="208">
        <v>2.14</v>
      </c>
      <c r="G1123" s="208">
        <v>1.7390000000000001</v>
      </c>
      <c r="H1123" s="208">
        <v>1.3939999999999999</v>
      </c>
      <c r="I1123" s="239">
        <v>1.1060000000000001</v>
      </c>
      <c r="J1123" s="239"/>
      <c r="K1123" s="208">
        <v>0.61499999999999999</v>
      </c>
      <c r="L1123" s="208">
        <v>0.27100000000000002</v>
      </c>
      <c r="M1123" s="24"/>
      <c r="N1123" s="24"/>
      <c r="O1123" s="24"/>
      <c r="P1123" s="208">
        <v>1.0669999999999999</v>
      </c>
      <c r="Q1123" s="208">
        <v>0.86799999999999999</v>
      </c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4"/>
      <c r="AT1123" s="24"/>
      <c r="AU1123" s="24"/>
      <c r="AV1123" s="24"/>
      <c r="AW1123" s="24"/>
      <c r="AX1123" s="24"/>
      <c r="AY1123" s="24"/>
      <c r="AZ1123" s="24"/>
      <c r="BA1123" s="24"/>
      <c r="BB1123" s="21">
        <f t="shared" si="157"/>
        <v>2.14</v>
      </c>
      <c r="BC1123" s="18"/>
      <c r="BD1123" s="22">
        <f t="shared" si="155"/>
        <v>2.8763440860215055</v>
      </c>
      <c r="BE1123" s="21"/>
      <c r="BG1123" s="10"/>
      <c r="BH1123" s="21">
        <f t="shared" si="156"/>
        <v>0</v>
      </c>
      <c r="BI1123" s="22">
        <f t="shared" si="156"/>
        <v>2.14E-3</v>
      </c>
      <c r="BJ1123" s="21"/>
      <c r="BK1123" s="21">
        <v>0</v>
      </c>
      <c r="BL1123" s="22">
        <v>6.4200000000000004E-3</v>
      </c>
      <c r="BM1123" s="21"/>
      <c r="BN1123" s="21">
        <f t="shared" si="154"/>
        <v>0</v>
      </c>
      <c r="BO1123" s="22">
        <f t="shared" si="154"/>
        <v>2.5680000000000001E-2</v>
      </c>
      <c r="BP1123" s="21">
        <f t="shared" si="154"/>
        <v>0</v>
      </c>
    </row>
    <row r="1124" spans="1:68" ht="11.1" hidden="1" customHeight="1" outlineLevel="1" collapsed="1" x14ac:dyDescent="0.2">
      <c r="A1124" s="10"/>
      <c r="B1124" s="18"/>
      <c r="C1124" s="18"/>
      <c r="D1124" s="18"/>
      <c r="E1124" s="19" t="s">
        <v>1015</v>
      </c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9">
        <v>1.0760000000000001</v>
      </c>
      <c r="AT1124" s="209">
        <v>0.57999999999999996</v>
      </c>
      <c r="AU1124" s="209">
        <v>0.34499999999999997</v>
      </c>
      <c r="AV1124" s="209">
        <v>2.3E-2</v>
      </c>
      <c r="AW1124" s="20"/>
      <c r="AX1124" s="20"/>
      <c r="AY1124" s="209">
        <v>9.9000000000000005E-2</v>
      </c>
      <c r="AZ1124" s="209">
        <v>0.371</v>
      </c>
      <c r="BA1124" s="209">
        <v>0.76600000000000001</v>
      </c>
      <c r="BB1124" s="21">
        <f t="shared" si="157"/>
        <v>1.0760000000000001</v>
      </c>
      <c r="BC1124" s="18">
        <v>2.58</v>
      </c>
      <c r="BD1124" s="22">
        <f t="shared" si="155"/>
        <v>1.446236559139785</v>
      </c>
      <c r="BE1124" s="21">
        <f>BC1124-BD1124</f>
        <v>1.1337634408602151</v>
      </c>
      <c r="BF1124" s="2">
        <v>2.58</v>
      </c>
      <c r="BG1124" s="10">
        <v>6</v>
      </c>
      <c r="BH1124" s="21">
        <f t="shared" si="156"/>
        <v>1.9195200000000001E-3</v>
      </c>
      <c r="BI1124" s="22">
        <f t="shared" si="156"/>
        <v>1.0759999999999999E-3</v>
      </c>
      <c r="BJ1124" s="21">
        <f>BH1124-BI1124</f>
        <v>8.4352000000000016E-4</v>
      </c>
      <c r="BK1124" s="21">
        <v>5.7585600000000002E-3</v>
      </c>
      <c r="BL1124" s="22">
        <v>3.228E-3</v>
      </c>
      <c r="BM1124" s="21">
        <v>2.5305600000000003E-3</v>
      </c>
      <c r="BN1124" s="21">
        <f t="shared" si="154"/>
        <v>2.3034240000000001E-2</v>
      </c>
      <c r="BO1124" s="22">
        <f t="shared" si="154"/>
        <v>1.2912E-2</v>
      </c>
      <c r="BP1124" s="21">
        <f t="shared" si="154"/>
        <v>1.0122240000000001E-2</v>
      </c>
    </row>
    <row r="1125" spans="1:68" ht="11.1" hidden="1" customHeight="1" outlineLevel="2" x14ac:dyDescent="0.2">
      <c r="A1125" s="10"/>
      <c r="B1125" s="18"/>
      <c r="C1125" s="18"/>
      <c r="D1125" s="18"/>
      <c r="E1125" s="23" t="s">
        <v>1016</v>
      </c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08">
        <v>1.0760000000000001</v>
      </c>
      <c r="AT1125" s="208">
        <v>0.57999999999999996</v>
      </c>
      <c r="AU1125" s="208">
        <v>0.34499999999999997</v>
      </c>
      <c r="AV1125" s="208">
        <v>2.3E-2</v>
      </c>
      <c r="AW1125" s="24"/>
      <c r="AX1125" s="24"/>
      <c r="AY1125" s="208">
        <v>9.9000000000000005E-2</v>
      </c>
      <c r="AZ1125" s="208">
        <v>0.371</v>
      </c>
      <c r="BA1125" s="208">
        <v>0.76600000000000001</v>
      </c>
      <c r="BB1125" s="21">
        <f t="shared" si="157"/>
        <v>1.0760000000000001</v>
      </c>
      <c r="BC1125" s="18"/>
      <c r="BD1125" s="22">
        <f t="shared" si="155"/>
        <v>1.446236559139785</v>
      </c>
      <c r="BE1125" s="21"/>
      <c r="BG1125" s="10"/>
      <c r="BH1125" s="21">
        <f t="shared" si="156"/>
        <v>0</v>
      </c>
      <c r="BI1125" s="22">
        <f t="shared" si="156"/>
        <v>1.0759999999999999E-3</v>
      </c>
      <c r="BJ1125" s="21"/>
      <c r="BK1125" s="21">
        <v>0</v>
      </c>
      <c r="BL1125" s="22">
        <v>3.228E-3</v>
      </c>
      <c r="BM1125" s="21"/>
      <c r="BN1125" s="21">
        <f t="shared" si="154"/>
        <v>0</v>
      </c>
      <c r="BO1125" s="22">
        <f t="shared" si="154"/>
        <v>1.2912E-2</v>
      </c>
      <c r="BP1125" s="21">
        <f t="shared" si="154"/>
        <v>0</v>
      </c>
    </row>
    <row r="1126" spans="1:68" ht="11.1" hidden="1" customHeight="1" outlineLevel="1" collapsed="1" x14ac:dyDescent="0.2">
      <c r="A1126" s="10"/>
      <c r="B1126" s="18"/>
      <c r="C1126" s="18"/>
      <c r="D1126" s="18"/>
      <c r="E1126" s="19" t="s">
        <v>1017</v>
      </c>
      <c r="F1126" s="209">
        <v>1.3</v>
      </c>
      <c r="G1126" s="209">
        <v>1.2</v>
      </c>
      <c r="H1126" s="209">
        <v>1.4</v>
      </c>
      <c r="I1126" s="240">
        <v>1</v>
      </c>
      <c r="J1126" s="240"/>
      <c r="K1126" s="209">
        <v>0.27800000000000002</v>
      </c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/>
      <c r="X1126" s="20"/>
      <c r="Y1126" s="20"/>
      <c r="Z1126" s="20"/>
      <c r="AA1126" s="20"/>
      <c r="AB1126" s="20"/>
      <c r="AC1126" s="20"/>
      <c r="AD1126" s="20"/>
      <c r="AE1126" s="20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1">
        <f t="shared" si="157"/>
        <v>1.4</v>
      </c>
      <c r="BC1126" s="61">
        <f>BD1126</f>
        <v>1.8817204301075268</v>
      </c>
      <c r="BD1126" s="22">
        <f t="shared" si="155"/>
        <v>1.8817204301075268</v>
      </c>
      <c r="BE1126" s="21">
        <f>BC1126-BD1126</f>
        <v>0</v>
      </c>
      <c r="BG1126" s="10">
        <v>6</v>
      </c>
      <c r="BH1126" s="21">
        <f t="shared" si="156"/>
        <v>1.3999999999999998E-3</v>
      </c>
      <c r="BI1126" s="22">
        <f t="shared" si="156"/>
        <v>1.3999999999999998E-3</v>
      </c>
      <c r="BJ1126" s="21">
        <f>BH1126-BI1126</f>
        <v>0</v>
      </c>
      <c r="BK1126" s="21">
        <v>4.1999999999999989E-3</v>
      </c>
      <c r="BL1126" s="22">
        <v>4.1999999999999989E-3</v>
      </c>
      <c r="BM1126" s="21">
        <v>0</v>
      </c>
      <c r="BN1126" s="21">
        <f t="shared" ref="BN1126:BP1220" si="158">BK1126*4</f>
        <v>1.6799999999999995E-2</v>
      </c>
      <c r="BO1126" s="22">
        <f t="shared" si="158"/>
        <v>1.6799999999999995E-2</v>
      </c>
      <c r="BP1126" s="21">
        <f t="shared" si="158"/>
        <v>0</v>
      </c>
    </row>
    <row r="1127" spans="1:68" ht="11.1" hidden="1" customHeight="1" outlineLevel="2" x14ac:dyDescent="0.2">
      <c r="A1127" s="10"/>
      <c r="B1127" s="18"/>
      <c r="C1127" s="18"/>
      <c r="D1127" s="18"/>
      <c r="E1127" s="23" t="s">
        <v>1018</v>
      </c>
      <c r="F1127" s="208">
        <v>1.3</v>
      </c>
      <c r="G1127" s="208">
        <v>1.2</v>
      </c>
      <c r="H1127" s="208">
        <v>1.4</v>
      </c>
      <c r="I1127" s="239">
        <v>1</v>
      </c>
      <c r="J1127" s="239"/>
      <c r="K1127" s="208">
        <v>0.27800000000000002</v>
      </c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  <c r="AJ1127" s="24"/>
      <c r="AK1127" s="24"/>
      <c r="AL1127" s="24"/>
      <c r="AM1127" s="24"/>
      <c r="AN1127" s="24"/>
      <c r="AO1127" s="24"/>
      <c r="AP1127" s="24"/>
      <c r="AQ1127" s="24"/>
      <c r="AR1127" s="24"/>
      <c r="AS1127" s="24"/>
      <c r="AT1127" s="24"/>
      <c r="AU1127" s="24"/>
      <c r="AV1127" s="24"/>
      <c r="AW1127" s="24"/>
      <c r="AX1127" s="24"/>
      <c r="AY1127" s="24"/>
      <c r="AZ1127" s="24"/>
      <c r="BA1127" s="24"/>
      <c r="BB1127" s="21">
        <f t="shared" si="157"/>
        <v>1.4</v>
      </c>
      <c r="BC1127" s="18"/>
      <c r="BD1127" s="22">
        <f t="shared" si="155"/>
        <v>1.8817204301075268</v>
      </c>
      <c r="BE1127" s="21"/>
      <c r="BG1127" s="10"/>
      <c r="BH1127" s="21">
        <f t="shared" si="156"/>
        <v>0</v>
      </c>
      <c r="BI1127" s="22">
        <f t="shared" si="156"/>
        <v>1.3999999999999998E-3</v>
      </c>
      <c r="BJ1127" s="21"/>
      <c r="BK1127" s="21">
        <v>0</v>
      </c>
      <c r="BL1127" s="22">
        <v>4.1999999999999989E-3</v>
      </c>
      <c r="BM1127" s="21"/>
      <c r="BN1127" s="21">
        <f t="shared" si="158"/>
        <v>0</v>
      </c>
      <c r="BO1127" s="22">
        <f t="shared" si="158"/>
        <v>1.6799999999999995E-2</v>
      </c>
      <c r="BP1127" s="21">
        <f t="shared" si="158"/>
        <v>0</v>
      </c>
    </row>
    <row r="1128" spans="1:68" ht="11.1" hidden="1" customHeight="1" outlineLevel="1" collapsed="1" x14ac:dyDescent="0.2">
      <c r="A1128" s="10"/>
      <c r="B1128" s="18"/>
      <c r="C1128" s="18"/>
      <c r="D1128" s="18"/>
      <c r="E1128" s="19" t="s">
        <v>634</v>
      </c>
      <c r="F1128" s="209">
        <v>0.624</v>
      </c>
      <c r="G1128" s="209">
        <v>0.56599999999999995</v>
      </c>
      <c r="H1128" s="209">
        <v>0.28100000000000003</v>
      </c>
      <c r="I1128" s="240">
        <v>0.28599999999999998</v>
      </c>
      <c r="J1128" s="240"/>
      <c r="K1128" s="209">
        <v>9.0999999999999998E-2</v>
      </c>
      <c r="L1128" s="20"/>
      <c r="M1128" s="20"/>
      <c r="N1128" s="20"/>
      <c r="O1128" s="209">
        <v>1.4E-2</v>
      </c>
      <c r="P1128" s="209">
        <v>0.39300000000000002</v>
      </c>
      <c r="Q1128" s="209">
        <v>0.66500000000000004</v>
      </c>
      <c r="R1128" s="209">
        <v>0.68500000000000005</v>
      </c>
      <c r="S1128" s="209">
        <v>0.69399999999999995</v>
      </c>
      <c r="T1128" s="209">
        <v>0.73099999999999998</v>
      </c>
      <c r="U1128" s="209">
        <v>0.42699999999999999</v>
      </c>
      <c r="V1128" s="209">
        <v>0.185</v>
      </c>
      <c r="W1128" s="209">
        <v>0.14899999999999999</v>
      </c>
      <c r="X1128" s="20"/>
      <c r="Y1128" s="20"/>
      <c r="Z1128" s="20"/>
      <c r="AA1128" s="20"/>
      <c r="AB1128" s="209">
        <v>0.42499999999999999</v>
      </c>
      <c r="AC1128" s="209">
        <v>0.76600000000000001</v>
      </c>
      <c r="AD1128" s="209">
        <v>0.67900000000000005</v>
      </c>
      <c r="AE1128" s="209">
        <v>1.143</v>
      </c>
      <c r="AF1128" s="20"/>
      <c r="AG1128" s="209">
        <v>0.93899999999999995</v>
      </c>
      <c r="AH1128" s="20"/>
      <c r="AI1128" s="209">
        <v>0.24</v>
      </c>
      <c r="AJ1128" s="20"/>
      <c r="AK1128" s="20"/>
      <c r="AL1128" s="20"/>
      <c r="AM1128" s="20"/>
      <c r="AN1128" s="209">
        <v>0.27500000000000002</v>
      </c>
      <c r="AO1128" s="209">
        <v>0.48299999999999998</v>
      </c>
      <c r="AP1128" s="209">
        <v>0.497</v>
      </c>
      <c r="AQ1128" s="209">
        <v>0.89800000000000002</v>
      </c>
      <c r="AR1128" s="209">
        <v>0.51300000000000001</v>
      </c>
      <c r="AS1128" s="209">
        <v>0.51100000000000001</v>
      </c>
      <c r="AT1128" s="209">
        <v>0.187</v>
      </c>
      <c r="AU1128" s="209">
        <v>0.02</v>
      </c>
      <c r="AV1128" s="20"/>
      <c r="AW1128" s="20"/>
      <c r="AX1128" s="20"/>
      <c r="AY1128" s="209">
        <v>0.182</v>
      </c>
      <c r="AZ1128" s="209">
        <v>0.17599999999999999</v>
      </c>
      <c r="BA1128" s="209">
        <v>0.34699999999999998</v>
      </c>
      <c r="BB1128" s="21">
        <f t="shared" si="157"/>
        <v>1.143</v>
      </c>
      <c r="BC1128" s="18">
        <v>2.87</v>
      </c>
      <c r="BD1128" s="22">
        <f t="shared" si="155"/>
        <v>1.5362903225806452</v>
      </c>
      <c r="BE1128" s="21">
        <f>BC1128-BD1128</f>
        <v>1.3337096774193549</v>
      </c>
      <c r="BF1128" s="2">
        <v>2.87</v>
      </c>
      <c r="BG1128" s="10">
        <v>6</v>
      </c>
      <c r="BH1128" s="21">
        <f t="shared" si="156"/>
        <v>2.1352799999999998E-3</v>
      </c>
      <c r="BI1128" s="22">
        <f t="shared" si="156"/>
        <v>1.1429999999999999E-3</v>
      </c>
      <c r="BJ1128" s="21">
        <f>BH1128-BI1128</f>
        <v>9.922799999999999E-4</v>
      </c>
      <c r="BK1128" s="21">
        <v>6.4058399999999995E-3</v>
      </c>
      <c r="BL1128" s="22">
        <v>3.4289999999999998E-3</v>
      </c>
      <c r="BM1128" s="21">
        <v>2.9768399999999997E-3</v>
      </c>
      <c r="BN1128" s="21">
        <f t="shared" si="158"/>
        <v>2.5623359999999998E-2</v>
      </c>
      <c r="BO1128" s="22">
        <f t="shared" si="158"/>
        <v>1.3715999999999999E-2</v>
      </c>
      <c r="BP1128" s="21">
        <f t="shared" si="158"/>
        <v>1.1907359999999999E-2</v>
      </c>
    </row>
    <row r="1129" spans="1:68" ht="11.1" hidden="1" customHeight="1" outlineLevel="2" x14ac:dyDescent="0.2">
      <c r="A1129" s="10"/>
      <c r="B1129" s="18"/>
      <c r="C1129" s="18"/>
      <c r="D1129" s="18"/>
      <c r="E1129" s="23" t="s">
        <v>1019</v>
      </c>
      <c r="F1129" s="208">
        <v>0.624</v>
      </c>
      <c r="G1129" s="208">
        <v>0.56599999999999995</v>
      </c>
      <c r="H1129" s="208">
        <v>0.28100000000000003</v>
      </c>
      <c r="I1129" s="239">
        <v>0.28599999999999998</v>
      </c>
      <c r="J1129" s="239"/>
      <c r="K1129" s="208">
        <v>9.0999999999999998E-2</v>
      </c>
      <c r="L1129" s="24"/>
      <c r="M1129" s="24"/>
      <c r="N1129" s="24"/>
      <c r="O1129" s="208">
        <v>1.4E-2</v>
      </c>
      <c r="P1129" s="208">
        <v>0.39300000000000002</v>
      </c>
      <c r="Q1129" s="208">
        <v>0.66500000000000004</v>
      </c>
      <c r="R1129" s="208">
        <v>0.68500000000000005</v>
      </c>
      <c r="S1129" s="208">
        <v>0.69399999999999995</v>
      </c>
      <c r="T1129" s="208">
        <v>0.73099999999999998</v>
      </c>
      <c r="U1129" s="208">
        <v>0.42699999999999999</v>
      </c>
      <c r="V1129" s="208">
        <v>0.185</v>
      </c>
      <c r="W1129" s="208">
        <v>0.14899999999999999</v>
      </c>
      <c r="X1129" s="24"/>
      <c r="Y1129" s="24"/>
      <c r="Z1129" s="24"/>
      <c r="AA1129" s="24"/>
      <c r="AB1129" s="208">
        <v>0.42499999999999999</v>
      </c>
      <c r="AC1129" s="208">
        <v>0.76600000000000001</v>
      </c>
      <c r="AD1129" s="208">
        <v>0.67900000000000005</v>
      </c>
      <c r="AE1129" s="208">
        <v>1.143</v>
      </c>
      <c r="AF1129" s="24"/>
      <c r="AG1129" s="208">
        <v>0.93899999999999995</v>
      </c>
      <c r="AH1129" s="24"/>
      <c r="AI1129" s="208">
        <v>0.24</v>
      </c>
      <c r="AJ1129" s="24"/>
      <c r="AK1129" s="24"/>
      <c r="AL1129" s="24"/>
      <c r="AM1129" s="24"/>
      <c r="AN1129" s="208">
        <v>0.27500000000000002</v>
      </c>
      <c r="AO1129" s="208">
        <v>0.48299999999999998</v>
      </c>
      <c r="AP1129" s="208">
        <v>0.497</v>
      </c>
      <c r="AQ1129" s="208">
        <v>0.89800000000000002</v>
      </c>
      <c r="AR1129" s="208">
        <v>0.51300000000000001</v>
      </c>
      <c r="AS1129" s="208">
        <v>0.51100000000000001</v>
      </c>
      <c r="AT1129" s="208">
        <v>0.187</v>
      </c>
      <c r="AU1129" s="208">
        <v>0.02</v>
      </c>
      <c r="AV1129" s="24"/>
      <c r="AW1129" s="24"/>
      <c r="AX1129" s="24"/>
      <c r="AY1129" s="208">
        <v>0.182</v>
      </c>
      <c r="AZ1129" s="208">
        <v>0.17599999999999999</v>
      </c>
      <c r="BA1129" s="208">
        <v>0.34699999999999998</v>
      </c>
      <c r="BB1129" s="21">
        <f t="shared" si="157"/>
        <v>1.143</v>
      </c>
      <c r="BC1129" s="18"/>
      <c r="BD1129" s="22">
        <f t="shared" si="155"/>
        <v>1.5362903225806452</v>
      </c>
      <c r="BE1129" s="21"/>
      <c r="BG1129" s="10"/>
      <c r="BH1129" s="21">
        <f t="shared" si="156"/>
        <v>0</v>
      </c>
      <c r="BI1129" s="22">
        <f t="shared" si="156"/>
        <v>1.1429999999999999E-3</v>
      </c>
      <c r="BJ1129" s="21"/>
      <c r="BK1129" s="21">
        <v>0</v>
      </c>
      <c r="BL1129" s="22">
        <v>3.4289999999999998E-3</v>
      </c>
      <c r="BM1129" s="21"/>
      <c r="BN1129" s="21">
        <f t="shared" si="158"/>
        <v>0</v>
      </c>
      <c r="BO1129" s="22">
        <f t="shared" si="158"/>
        <v>1.3715999999999999E-2</v>
      </c>
      <c r="BP1129" s="21">
        <f t="shared" si="158"/>
        <v>0</v>
      </c>
    </row>
    <row r="1130" spans="1:68" ht="11.1" hidden="1" customHeight="1" outlineLevel="1" collapsed="1" x14ac:dyDescent="0.2">
      <c r="A1130" s="10"/>
      <c r="B1130" s="18"/>
      <c r="C1130" s="18"/>
      <c r="D1130" s="18"/>
      <c r="E1130" s="19" t="s">
        <v>1020</v>
      </c>
      <c r="F1130" s="209">
        <v>11.448</v>
      </c>
      <c r="G1130" s="209">
        <v>13.244</v>
      </c>
      <c r="H1130" s="209">
        <v>8.06</v>
      </c>
      <c r="I1130" s="240">
        <v>5.8550000000000004</v>
      </c>
      <c r="J1130" s="240"/>
      <c r="K1130" s="209">
        <v>2.069</v>
      </c>
      <c r="L1130" s="209">
        <v>0.84499999999999997</v>
      </c>
      <c r="M1130" s="209">
        <v>0.33700000000000002</v>
      </c>
      <c r="N1130" s="209">
        <v>0.41399999999999998</v>
      </c>
      <c r="O1130" s="209">
        <v>0.44600000000000001</v>
      </c>
      <c r="P1130" s="209">
        <v>3.4129999999999998</v>
      </c>
      <c r="Q1130" s="209">
        <v>5.9960000000000004</v>
      </c>
      <c r="R1130" s="209">
        <v>8.7789999999999999</v>
      </c>
      <c r="S1130" s="209">
        <v>9.7569999999999997</v>
      </c>
      <c r="T1130" s="209">
        <v>11.058</v>
      </c>
      <c r="U1130" s="209">
        <v>5.4610000000000003</v>
      </c>
      <c r="V1130" s="209">
        <v>3.3740000000000001</v>
      </c>
      <c r="W1130" s="209">
        <v>1.4470000000000001</v>
      </c>
      <c r="X1130" s="20"/>
      <c r="Y1130" s="20"/>
      <c r="Z1130" s="20"/>
      <c r="AA1130" s="20"/>
      <c r="AB1130" s="209">
        <v>4.0090000000000003</v>
      </c>
      <c r="AC1130" s="209">
        <v>7.1210000000000004</v>
      </c>
      <c r="AD1130" s="209">
        <v>10.773999999999999</v>
      </c>
      <c r="AE1130" s="209">
        <v>10.855</v>
      </c>
      <c r="AF1130" s="209">
        <v>8.2780000000000005</v>
      </c>
      <c r="AG1130" s="209">
        <v>7.1</v>
      </c>
      <c r="AH1130" s="209">
        <v>2.831</v>
      </c>
      <c r="AI1130" s="209">
        <v>2.109</v>
      </c>
      <c r="AJ1130" s="20"/>
      <c r="AK1130" s="20"/>
      <c r="AL1130" s="20"/>
      <c r="AM1130" s="20"/>
      <c r="AN1130" s="209">
        <v>4.976</v>
      </c>
      <c r="AO1130" s="209">
        <v>9.016</v>
      </c>
      <c r="AP1130" s="209">
        <v>10.092000000000001</v>
      </c>
      <c r="AQ1130" s="209">
        <v>9.5470000000000006</v>
      </c>
      <c r="AR1130" s="209">
        <v>11.013</v>
      </c>
      <c r="AS1130" s="209">
        <v>9.9120000000000008</v>
      </c>
      <c r="AT1130" s="209">
        <v>5.5419999999999998</v>
      </c>
      <c r="AU1130" s="209">
        <v>1.298</v>
      </c>
      <c r="AV1130" s="20"/>
      <c r="AW1130" s="20"/>
      <c r="AX1130" s="20"/>
      <c r="AY1130" s="209">
        <v>0.77100000000000002</v>
      </c>
      <c r="AZ1130" s="209">
        <v>2.74</v>
      </c>
      <c r="BA1130" s="209">
        <v>9.3480000000000008</v>
      </c>
      <c r="BB1130" s="21">
        <f>BB1131+BB1132</f>
        <v>13.93</v>
      </c>
      <c r="BC1130" s="18">
        <v>24.8</v>
      </c>
      <c r="BD1130" s="22">
        <f t="shared" si="155"/>
        <v>18.723118279569892</v>
      </c>
      <c r="BE1130" s="21">
        <f>BC1130-BD1130</f>
        <v>6.0768817204301087</v>
      </c>
      <c r="BF1130" s="2">
        <v>24.8</v>
      </c>
      <c r="BG1130" s="10">
        <v>6</v>
      </c>
      <c r="BH1130" s="21">
        <f t="shared" si="156"/>
        <v>1.8451200000000001E-2</v>
      </c>
      <c r="BI1130" s="22">
        <f t="shared" si="156"/>
        <v>1.393E-2</v>
      </c>
      <c r="BJ1130" s="21">
        <f>BH1130-BI1130</f>
        <v>4.5212000000000013E-3</v>
      </c>
      <c r="BK1130" s="21">
        <v>5.5353600000000003E-2</v>
      </c>
      <c r="BL1130" s="22">
        <v>4.1790000000000001E-2</v>
      </c>
      <c r="BM1130" s="21">
        <v>1.3563600000000002E-2</v>
      </c>
      <c r="BN1130" s="21">
        <f t="shared" si="158"/>
        <v>0.22141440000000001</v>
      </c>
      <c r="BO1130" s="22">
        <f t="shared" si="158"/>
        <v>0.16716</v>
      </c>
      <c r="BP1130" s="21">
        <f t="shared" si="158"/>
        <v>5.4254400000000008E-2</v>
      </c>
    </row>
    <row r="1131" spans="1:68" ht="11.1" hidden="1" customHeight="1" outlineLevel="2" x14ac:dyDescent="0.2">
      <c r="A1131" s="10"/>
      <c r="B1131" s="18"/>
      <c r="C1131" s="18"/>
      <c r="D1131" s="18"/>
      <c r="E1131" s="23" t="s">
        <v>1021</v>
      </c>
      <c r="F1131" s="208">
        <v>10.401</v>
      </c>
      <c r="G1131" s="208">
        <v>10.372</v>
      </c>
      <c r="H1131" s="208">
        <v>5.827</v>
      </c>
      <c r="I1131" s="239">
        <v>5.8550000000000004</v>
      </c>
      <c r="J1131" s="239"/>
      <c r="K1131" s="208">
        <v>2.069</v>
      </c>
      <c r="L1131" s="208">
        <v>0.84499999999999997</v>
      </c>
      <c r="M1131" s="208">
        <v>0.33700000000000002</v>
      </c>
      <c r="N1131" s="208">
        <v>0.41399999999999998</v>
      </c>
      <c r="O1131" s="208">
        <v>0.44600000000000001</v>
      </c>
      <c r="P1131" s="208">
        <v>3.4129999999999998</v>
      </c>
      <c r="Q1131" s="208">
        <v>5.9960000000000004</v>
      </c>
      <c r="R1131" s="208">
        <v>8.7789999999999999</v>
      </c>
      <c r="S1131" s="208">
        <v>9.7569999999999997</v>
      </c>
      <c r="T1131" s="208">
        <v>11.058</v>
      </c>
      <c r="U1131" s="208">
        <v>5.4610000000000003</v>
      </c>
      <c r="V1131" s="208">
        <v>3.3740000000000001</v>
      </c>
      <c r="W1131" s="208">
        <v>1.4470000000000001</v>
      </c>
      <c r="X1131" s="24"/>
      <c r="Y1131" s="24"/>
      <c r="Z1131" s="24"/>
      <c r="AA1131" s="24"/>
      <c r="AB1131" s="208">
        <v>4.0090000000000003</v>
      </c>
      <c r="AC1131" s="208">
        <v>7.1210000000000004</v>
      </c>
      <c r="AD1131" s="208">
        <v>10.773999999999999</v>
      </c>
      <c r="AE1131" s="208">
        <v>10.855</v>
      </c>
      <c r="AF1131" s="208">
        <v>8.2780000000000005</v>
      </c>
      <c r="AG1131" s="208">
        <v>7.1</v>
      </c>
      <c r="AH1131" s="208">
        <v>2.831</v>
      </c>
      <c r="AI1131" s="208">
        <v>2.109</v>
      </c>
      <c r="AJ1131" s="24"/>
      <c r="AK1131" s="24"/>
      <c r="AL1131" s="24"/>
      <c r="AM1131" s="24"/>
      <c r="AN1131" s="208">
        <v>4.976</v>
      </c>
      <c r="AO1131" s="208">
        <v>9.016</v>
      </c>
      <c r="AP1131" s="208">
        <v>10.092000000000001</v>
      </c>
      <c r="AQ1131" s="208">
        <v>9.5470000000000006</v>
      </c>
      <c r="AR1131" s="208">
        <v>11.013</v>
      </c>
      <c r="AS1131" s="208">
        <v>9.9120000000000008</v>
      </c>
      <c r="AT1131" s="208">
        <v>5.5419999999999998</v>
      </c>
      <c r="AU1131" s="208">
        <v>1.298</v>
      </c>
      <c r="AV1131" s="24"/>
      <c r="AW1131" s="24"/>
      <c r="AX1131" s="24"/>
      <c r="AY1131" s="208">
        <v>0.77100000000000002</v>
      </c>
      <c r="AZ1131" s="208">
        <v>2.74</v>
      </c>
      <c r="BA1131" s="208">
        <v>9.3480000000000008</v>
      </c>
      <c r="BB1131" s="21">
        <f t="shared" si="157"/>
        <v>11.058</v>
      </c>
      <c r="BC1131" s="18"/>
      <c r="BD1131" s="22">
        <f t="shared" si="155"/>
        <v>14.862903225806452</v>
      </c>
      <c r="BE1131" s="21"/>
      <c r="BG1131" s="10"/>
      <c r="BH1131" s="21">
        <f t="shared" si="156"/>
        <v>0</v>
      </c>
      <c r="BI1131" s="22">
        <f t="shared" si="156"/>
        <v>1.1058000000000002E-2</v>
      </c>
      <c r="BJ1131" s="21"/>
      <c r="BK1131" s="21">
        <v>0</v>
      </c>
      <c r="BL1131" s="22">
        <v>3.3174000000000009E-2</v>
      </c>
      <c r="BM1131" s="21"/>
      <c r="BN1131" s="21">
        <f t="shared" si="158"/>
        <v>0</v>
      </c>
      <c r="BO1131" s="22">
        <f t="shared" si="158"/>
        <v>0.13269600000000004</v>
      </c>
      <c r="BP1131" s="21">
        <f t="shared" si="158"/>
        <v>0</v>
      </c>
    </row>
    <row r="1132" spans="1:68" ht="11.1" hidden="1" customHeight="1" outlineLevel="2" x14ac:dyDescent="0.2">
      <c r="A1132" s="10"/>
      <c r="B1132" s="18"/>
      <c r="C1132" s="18"/>
      <c r="D1132" s="18"/>
      <c r="E1132" s="23" t="s">
        <v>1022</v>
      </c>
      <c r="F1132" s="208">
        <v>1.0469999999999999</v>
      </c>
      <c r="G1132" s="208">
        <v>2.8719999999999999</v>
      </c>
      <c r="H1132" s="208">
        <v>2.2330000000000001</v>
      </c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  <c r="AL1132" s="24"/>
      <c r="AM1132" s="24"/>
      <c r="AN1132" s="24"/>
      <c r="AO1132" s="24"/>
      <c r="AP1132" s="24"/>
      <c r="AQ1132" s="24"/>
      <c r="AR1132" s="24"/>
      <c r="AS1132" s="24"/>
      <c r="AT1132" s="24"/>
      <c r="AU1132" s="24"/>
      <c r="AV1132" s="24"/>
      <c r="AW1132" s="24"/>
      <c r="AX1132" s="24"/>
      <c r="AY1132" s="24"/>
      <c r="AZ1132" s="24"/>
      <c r="BA1132" s="24"/>
      <c r="BB1132" s="21">
        <f t="shared" si="157"/>
        <v>2.8719999999999999</v>
      </c>
      <c r="BC1132" s="18"/>
      <c r="BD1132" s="22">
        <f t="shared" si="155"/>
        <v>3.8602150537634405</v>
      </c>
      <c r="BE1132" s="21"/>
      <c r="BG1132" s="10"/>
      <c r="BH1132" s="21">
        <f t="shared" si="156"/>
        <v>0</v>
      </c>
      <c r="BI1132" s="22">
        <f t="shared" si="156"/>
        <v>2.872E-3</v>
      </c>
      <c r="BJ1132" s="21"/>
      <c r="BK1132" s="21">
        <v>0</v>
      </c>
      <c r="BL1132" s="22">
        <v>8.6160000000000004E-3</v>
      </c>
      <c r="BM1132" s="21"/>
      <c r="BN1132" s="21">
        <f t="shared" si="158"/>
        <v>0</v>
      </c>
      <c r="BO1132" s="22">
        <f t="shared" si="158"/>
        <v>3.4464000000000002E-2</v>
      </c>
      <c r="BP1132" s="21">
        <f t="shared" si="158"/>
        <v>0</v>
      </c>
    </row>
    <row r="1133" spans="1:68" ht="11.1" hidden="1" customHeight="1" outlineLevel="1" collapsed="1" x14ac:dyDescent="0.2">
      <c r="A1133" s="10"/>
      <c r="B1133" s="18"/>
      <c r="C1133" s="18"/>
      <c r="D1133" s="18"/>
      <c r="E1133" s="19" t="s">
        <v>1023</v>
      </c>
      <c r="F1133" s="209">
        <v>5.524</v>
      </c>
      <c r="G1133" s="209">
        <v>4.9809999999999999</v>
      </c>
      <c r="H1133" s="209">
        <v>3.415</v>
      </c>
      <c r="I1133" s="240">
        <v>2.38</v>
      </c>
      <c r="J1133" s="240"/>
      <c r="K1133" s="209">
        <v>0.81100000000000005</v>
      </c>
      <c r="L1133" s="209">
        <v>0.193</v>
      </c>
      <c r="M1133" s="20"/>
      <c r="N1133" s="20"/>
      <c r="O1133" s="209">
        <v>0.17100000000000001</v>
      </c>
      <c r="P1133" s="209">
        <v>1.681</v>
      </c>
      <c r="Q1133" s="209">
        <v>2.7930000000000001</v>
      </c>
      <c r="R1133" s="209">
        <v>6.3109999999999999</v>
      </c>
      <c r="S1133" s="209">
        <v>4.7640000000000002</v>
      </c>
      <c r="T1133" s="209">
        <v>6.3239999999999998</v>
      </c>
      <c r="U1133" s="209">
        <v>4.1289999999999996</v>
      </c>
      <c r="V1133" s="209">
        <v>0.94799999999999995</v>
      </c>
      <c r="W1133" s="209">
        <v>0.13200000000000001</v>
      </c>
      <c r="X1133" s="20"/>
      <c r="Y1133" s="20"/>
      <c r="Z1133" s="20"/>
      <c r="AA1133" s="209">
        <v>0.27900000000000003</v>
      </c>
      <c r="AB1133" s="209">
        <v>0.86399999999999999</v>
      </c>
      <c r="AC1133" s="209">
        <v>2.2149999999999999</v>
      </c>
      <c r="AD1133" s="209">
        <v>3.2559999999999998</v>
      </c>
      <c r="AE1133" s="209">
        <v>4.1859999999999999</v>
      </c>
      <c r="AF1133" s="209">
        <v>2.734</v>
      </c>
      <c r="AG1133" s="209">
        <v>1.8280000000000001</v>
      </c>
      <c r="AH1133" s="209">
        <v>1.2549999999999999</v>
      </c>
      <c r="AI1133" s="209">
        <v>0.80800000000000005</v>
      </c>
      <c r="AJ1133" s="20"/>
      <c r="AK1133" s="20"/>
      <c r="AL1133" s="20"/>
      <c r="AM1133" s="20"/>
      <c r="AN1133" s="209">
        <v>0.53200000000000003</v>
      </c>
      <c r="AO1133" s="209">
        <v>2.2789999999999999</v>
      </c>
      <c r="AP1133" s="209">
        <v>3.6909999999999998</v>
      </c>
      <c r="AQ1133" s="209">
        <v>4.032</v>
      </c>
      <c r="AR1133" s="209">
        <v>3.613</v>
      </c>
      <c r="AS1133" s="209">
        <v>3.0230000000000001</v>
      </c>
      <c r="AT1133" s="209">
        <v>1.625</v>
      </c>
      <c r="AU1133" s="209">
        <v>0.67400000000000004</v>
      </c>
      <c r="AV1133" s="20"/>
      <c r="AW1133" s="20"/>
      <c r="AX1133" s="20"/>
      <c r="AY1133" s="209">
        <v>1.2E-2</v>
      </c>
      <c r="AZ1133" s="209">
        <v>1.0620000000000001</v>
      </c>
      <c r="BA1133" s="209">
        <v>2.3559999999999999</v>
      </c>
      <c r="BB1133" s="21">
        <f>BB1134+BB1135+BB1136+BB1137</f>
        <v>6.8949999999999996</v>
      </c>
      <c r="BC1133" s="18">
        <v>12.87</v>
      </c>
      <c r="BD1133" s="22">
        <f t="shared" si="155"/>
        <v>9.26747311827957</v>
      </c>
      <c r="BE1133" s="21">
        <f>BC1133-BD1133</f>
        <v>3.6025268817204292</v>
      </c>
      <c r="BF1133" s="2">
        <v>12.87</v>
      </c>
      <c r="BG1133" s="10">
        <v>6</v>
      </c>
      <c r="BH1133" s="21">
        <f t="shared" si="156"/>
        <v>9.5752800000000002E-3</v>
      </c>
      <c r="BI1133" s="22">
        <f t="shared" si="156"/>
        <v>6.895000000000001E-3</v>
      </c>
      <c r="BJ1133" s="21">
        <f>BH1133-BI1133</f>
        <v>2.6802799999999993E-3</v>
      </c>
      <c r="BK1133" s="21">
        <v>2.8725840000000002E-2</v>
      </c>
      <c r="BL1133" s="22">
        <v>2.0685000000000002E-2</v>
      </c>
      <c r="BM1133" s="21">
        <v>8.0408400000000005E-3</v>
      </c>
      <c r="BN1133" s="21">
        <f t="shared" si="158"/>
        <v>0.11490336000000001</v>
      </c>
      <c r="BO1133" s="22">
        <f t="shared" si="158"/>
        <v>8.2740000000000008E-2</v>
      </c>
      <c r="BP1133" s="21">
        <f t="shared" si="158"/>
        <v>3.2163360000000002E-2</v>
      </c>
    </row>
    <row r="1134" spans="1:68" ht="11.1" hidden="1" customHeight="1" outlineLevel="2" x14ac:dyDescent="0.2">
      <c r="A1134" s="10"/>
      <c r="B1134" s="18"/>
      <c r="C1134" s="18"/>
      <c r="D1134" s="18"/>
      <c r="E1134" s="23" t="s">
        <v>1024</v>
      </c>
      <c r="F1134" s="208">
        <v>1.258</v>
      </c>
      <c r="G1134" s="208">
        <v>1.05</v>
      </c>
      <c r="H1134" s="208">
        <v>0.77900000000000003</v>
      </c>
      <c r="I1134" s="239">
        <v>0.44</v>
      </c>
      <c r="J1134" s="239"/>
      <c r="K1134" s="208">
        <v>2.5999999999999999E-2</v>
      </c>
      <c r="L1134" s="208">
        <v>1.9E-2</v>
      </c>
      <c r="M1134" s="24"/>
      <c r="N1134" s="24"/>
      <c r="O1134" s="24"/>
      <c r="P1134" s="208">
        <v>0.14599999999999999</v>
      </c>
      <c r="Q1134" s="208">
        <v>0.67</v>
      </c>
      <c r="R1134" s="208">
        <v>1.3660000000000001</v>
      </c>
      <c r="S1134" s="208">
        <v>0.99199999999999999</v>
      </c>
      <c r="T1134" s="208">
        <v>0.99199999999999999</v>
      </c>
      <c r="U1134" s="208">
        <v>1.365</v>
      </c>
      <c r="V1134" s="208">
        <v>0.497</v>
      </c>
      <c r="W1134" s="24"/>
      <c r="X1134" s="24"/>
      <c r="Y1134" s="24"/>
      <c r="Z1134" s="24"/>
      <c r="AA1134" s="24"/>
      <c r="AB1134" s="208">
        <v>0.45500000000000002</v>
      </c>
      <c r="AC1134" s="208">
        <v>0.86399999999999999</v>
      </c>
      <c r="AD1134" s="208">
        <v>1.1279999999999999</v>
      </c>
      <c r="AE1134" s="208">
        <v>1.3740000000000001</v>
      </c>
      <c r="AF1134" s="208">
        <v>0.93</v>
      </c>
      <c r="AG1134" s="208">
        <v>0.65900000000000003</v>
      </c>
      <c r="AH1134" s="208">
        <v>0.44700000000000001</v>
      </c>
      <c r="AI1134" s="208">
        <v>0.29099999999999998</v>
      </c>
      <c r="AJ1134" s="24"/>
      <c r="AK1134" s="24"/>
      <c r="AL1134" s="24"/>
      <c r="AM1134" s="24"/>
      <c r="AN1134" s="208">
        <v>0.30299999999999999</v>
      </c>
      <c r="AO1134" s="208">
        <v>0.79800000000000004</v>
      </c>
      <c r="AP1134" s="208">
        <v>1.5069999999999999</v>
      </c>
      <c r="AQ1134" s="208">
        <v>1.52</v>
      </c>
      <c r="AR1134" s="208">
        <v>1.226</v>
      </c>
      <c r="AS1134" s="208">
        <v>1.0820000000000001</v>
      </c>
      <c r="AT1134" s="208">
        <v>0.66400000000000003</v>
      </c>
      <c r="AU1134" s="208">
        <v>0.26700000000000002</v>
      </c>
      <c r="AV1134" s="24"/>
      <c r="AW1134" s="24"/>
      <c r="AX1134" s="24"/>
      <c r="AY1134" s="24"/>
      <c r="AZ1134" s="208">
        <v>0.33600000000000002</v>
      </c>
      <c r="BA1134" s="208">
        <v>0.73899999999999999</v>
      </c>
      <c r="BB1134" s="21">
        <f t="shared" si="157"/>
        <v>1.52</v>
      </c>
      <c r="BC1134" s="18"/>
      <c r="BD1134" s="22">
        <f t="shared" si="155"/>
        <v>2.0430107526881724</v>
      </c>
      <c r="BE1134" s="21"/>
      <c r="BG1134" s="10"/>
      <c r="BH1134" s="21">
        <f t="shared" si="156"/>
        <v>0</v>
      </c>
      <c r="BI1134" s="22">
        <f t="shared" si="156"/>
        <v>1.5200000000000005E-3</v>
      </c>
      <c r="BJ1134" s="21"/>
      <c r="BK1134" s="21">
        <v>0</v>
      </c>
      <c r="BL1134" s="22">
        <v>4.5600000000000016E-3</v>
      </c>
      <c r="BM1134" s="21"/>
      <c r="BN1134" s="21">
        <f t="shared" si="158"/>
        <v>0</v>
      </c>
      <c r="BO1134" s="22">
        <f t="shared" si="158"/>
        <v>1.8240000000000006E-2</v>
      </c>
      <c r="BP1134" s="21">
        <f t="shared" si="158"/>
        <v>0</v>
      </c>
    </row>
    <row r="1135" spans="1:68" ht="11.1" hidden="1" customHeight="1" outlineLevel="2" x14ac:dyDescent="0.2">
      <c r="A1135" s="10"/>
      <c r="B1135" s="18"/>
      <c r="C1135" s="18"/>
      <c r="D1135" s="18"/>
      <c r="E1135" s="23" t="s">
        <v>1025</v>
      </c>
      <c r="F1135" s="208">
        <v>0.65</v>
      </c>
      <c r="G1135" s="208">
        <v>0.40799999999999997</v>
      </c>
      <c r="H1135" s="208">
        <v>0.45100000000000001</v>
      </c>
      <c r="I1135" s="239">
        <v>0.21099999999999999</v>
      </c>
      <c r="J1135" s="239"/>
      <c r="K1135" s="208">
        <v>2.3E-2</v>
      </c>
      <c r="L1135" s="24"/>
      <c r="M1135" s="24"/>
      <c r="N1135" s="24"/>
      <c r="O1135" s="24"/>
      <c r="P1135" s="208">
        <v>0.16900000000000001</v>
      </c>
      <c r="Q1135" s="208">
        <v>0.28000000000000003</v>
      </c>
      <c r="R1135" s="208">
        <v>0.55300000000000005</v>
      </c>
      <c r="S1135" s="208">
        <v>0.55600000000000005</v>
      </c>
      <c r="T1135" s="208">
        <v>0.70199999999999996</v>
      </c>
      <c r="U1135" s="208">
        <v>0.27</v>
      </c>
      <c r="V1135" s="208">
        <v>0.127</v>
      </c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1">
        <f t="shared" si="157"/>
        <v>0.70199999999999996</v>
      </c>
      <c r="BC1135" s="18"/>
      <c r="BD1135" s="22">
        <f t="shared" si="155"/>
        <v>0.94354838709677413</v>
      </c>
      <c r="BE1135" s="21"/>
      <c r="BG1135" s="10"/>
      <c r="BH1135" s="21">
        <f t="shared" si="156"/>
        <v>0</v>
      </c>
      <c r="BI1135" s="22">
        <f t="shared" si="156"/>
        <v>7.0200000000000004E-4</v>
      </c>
      <c r="BJ1135" s="21"/>
      <c r="BK1135" s="21">
        <v>0</v>
      </c>
      <c r="BL1135" s="22">
        <v>2.1060000000000002E-3</v>
      </c>
      <c r="BM1135" s="21"/>
      <c r="BN1135" s="21">
        <f t="shared" si="158"/>
        <v>0</v>
      </c>
      <c r="BO1135" s="22">
        <f t="shared" si="158"/>
        <v>8.4240000000000009E-3</v>
      </c>
      <c r="BP1135" s="21">
        <f t="shared" si="158"/>
        <v>0</v>
      </c>
    </row>
    <row r="1136" spans="1:68" ht="11.1" hidden="1" customHeight="1" outlineLevel="2" x14ac:dyDescent="0.2">
      <c r="A1136" s="10"/>
      <c r="B1136" s="18"/>
      <c r="C1136" s="18"/>
      <c r="D1136" s="18"/>
      <c r="E1136" s="23" t="s">
        <v>1026</v>
      </c>
      <c r="F1136" s="208">
        <v>2.5670000000000002</v>
      </c>
      <c r="G1136" s="208">
        <v>2.601</v>
      </c>
      <c r="H1136" s="208">
        <v>1.619</v>
      </c>
      <c r="I1136" s="239">
        <v>1.278</v>
      </c>
      <c r="J1136" s="239"/>
      <c r="K1136" s="208">
        <v>0.59299999999999997</v>
      </c>
      <c r="L1136" s="208">
        <v>0.17399999999999999</v>
      </c>
      <c r="M1136" s="24"/>
      <c r="N1136" s="24"/>
      <c r="O1136" s="208">
        <v>0.17100000000000001</v>
      </c>
      <c r="P1136" s="208">
        <v>1.1160000000000001</v>
      </c>
      <c r="Q1136" s="208">
        <v>1.4259999999999999</v>
      </c>
      <c r="R1136" s="208">
        <v>3.3889999999999998</v>
      </c>
      <c r="S1136" s="208">
        <v>2.395</v>
      </c>
      <c r="T1136" s="208">
        <v>3.3460000000000001</v>
      </c>
      <c r="U1136" s="208">
        <v>1.83</v>
      </c>
      <c r="V1136" s="208">
        <v>0.03</v>
      </c>
      <c r="W1136" s="24"/>
      <c r="X1136" s="24"/>
      <c r="Y1136" s="24"/>
      <c r="Z1136" s="24"/>
      <c r="AA1136" s="208">
        <v>0.27900000000000003</v>
      </c>
      <c r="AB1136" s="208">
        <v>0.11700000000000001</v>
      </c>
      <c r="AC1136" s="208">
        <v>0.69299999999999995</v>
      </c>
      <c r="AD1136" s="208">
        <v>1.194</v>
      </c>
      <c r="AE1136" s="208">
        <v>1.5449999999999999</v>
      </c>
      <c r="AF1136" s="208">
        <v>0.99099999999999999</v>
      </c>
      <c r="AG1136" s="208">
        <v>0.69199999999999995</v>
      </c>
      <c r="AH1136" s="208">
        <v>0.53800000000000003</v>
      </c>
      <c r="AI1136" s="208">
        <v>0.39300000000000002</v>
      </c>
      <c r="AJ1136" s="24"/>
      <c r="AK1136" s="24"/>
      <c r="AL1136" s="24"/>
      <c r="AM1136" s="24"/>
      <c r="AN1136" s="24"/>
      <c r="AO1136" s="208">
        <v>0.70699999999999996</v>
      </c>
      <c r="AP1136" s="208">
        <v>1.1399999999999999</v>
      </c>
      <c r="AQ1136" s="208">
        <v>1.381</v>
      </c>
      <c r="AR1136" s="208">
        <v>1.306</v>
      </c>
      <c r="AS1136" s="208">
        <v>1.244</v>
      </c>
      <c r="AT1136" s="208">
        <v>0.48699999999999999</v>
      </c>
      <c r="AU1136" s="208">
        <v>0.157</v>
      </c>
      <c r="AV1136" s="24"/>
      <c r="AW1136" s="24"/>
      <c r="AX1136" s="24"/>
      <c r="AY1136" s="24"/>
      <c r="AZ1136" s="208">
        <v>0.45100000000000001</v>
      </c>
      <c r="BA1136" s="208">
        <v>0.98099999999999998</v>
      </c>
      <c r="BB1136" s="21">
        <f t="shared" si="157"/>
        <v>3.3889999999999998</v>
      </c>
      <c r="BC1136" s="18"/>
      <c r="BD1136" s="22">
        <f t="shared" si="155"/>
        <v>4.5551075268817209</v>
      </c>
      <c r="BE1136" s="21"/>
      <c r="BG1136" s="10"/>
      <c r="BH1136" s="21">
        <f t="shared" si="156"/>
        <v>0</v>
      </c>
      <c r="BI1136" s="22">
        <f t="shared" si="156"/>
        <v>3.3890000000000005E-3</v>
      </c>
      <c r="BJ1136" s="21"/>
      <c r="BK1136" s="21">
        <v>0</v>
      </c>
      <c r="BL1136" s="22">
        <v>1.0167000000000002E-2</v>
      </c>
      <c r="BM1136" s="21"/>
      <c r="BN1136" s="21">
        <f t="shared" si="158"/>
        <v>0</v>
      </c>
      <c r="BO1136" s="22">
        <f t="shared" si="158"/>
        <v>4.066800000000001E-2</v>
      </c>
      <c r="BP1136" s="21">
        <f t="shared" si="158"/>
        <v>0</v>
      </c>
    </row>
    <row r="1137" spans="1:68" ht="11.1" hidden="1" customHeight="1" outlineLevel="2" x14ac:dyDescent="0.2">
      <c r="A1137" s="10"/>
      <c r="B1137" s="18"/>
      <c r="C1137" s="18"/>
      <c r="D1137" s="18"/>
      <c r="E1137" s="23" t="s">
        <v>1027</v>
      </c>
      <c r="F1137" s="208">
        <v>1.0489999999999999</v>
      </c>
      <c r="G1137" s="208">
        <v>0.92200000000000004</v>
      </c>
      <c r="H1137" s="208">
        <v>0.56599999999999995</v>
      </c>
      <c r="I1137" s="239">
        <v>0.45100000000000001</v>
      </c>
      <c r="J1137" s="239"/>
      <c r="K1137" s="208">
        <v>0.16900000000000001</v>
      </c>
      <c r="L1137" s="24"/>
      <c r="M1137" s="24"/>
      <c r="N1137" s="24"/>
      <c r="O1137" s="24"/>
      <c r="P1137" s="208">
        <v>0.25</v>
      </c>
      <c r="Q1137" s="208">
        <v>0.41699999999999998</v>
      </c>
      <c r="R1137" s="208">
        <v>1.0029999999999999</v>
      </c>
      <c r="S1137" s="208">
        <v>0.82099999999999995</v>
      </c>
      <c r="T1137" s="208">
        <v>1.284</v>
      </c>
      <c r="U1137" s="208">
        <v>0.66400000000000003</v>
      </c>
      <c r="V1137" s="208">
        <v>0.29399999999999998</v>
      </c>
      <c r="W1137" s="208">
        <v>0.13200000000000001</v>
      </c>
      <c r="X1137" s="24"/>
      <c r="Y1137" s="24"/>
      <c r="Z1137" s="24"/>
      <c r="AA1137" s="24"/>
      <c r="AB1137" s="208">
        <v>0.29199999999999998</v>
      </c>
      <c r="AC1137" s="208">
        <v>0.65800000000000003</v>
      </c>
      <c r="AD1137" s="208">
        <v>0.93400000000000005</v>
      </c>
      <c r="AE1137" s="208">
        <v>1.2669999999999999</v>
      </c>
      <c r="AF1137" s="208">
        <v>0.81299999999999994</v>
      </c>
      <c r="AG1137" s="208">
        <v>0.47699999999999998</v>
      </c>
      <c r="AH1137" s="208">
        <v>0.27</v>
      </c>
      <c r="AI1137" s="208">
        <v>0.124</v>
      </c>
      <c r="AJ1137" s="24"/>
      <c r="AK1137" s="24"/>
      <c r="AL1137" s="24"/>
      <c r="AM1137" s="24"/>
      <c r="AN1137" s="208">
        <v>0.22900000000000001</v>
      </c>
      <c r="AO1137" s="208">
        <v>0.77400000000000002</v>
      </c>
      <c r="AP1137" s="208">
        <v>1.044</v>
      </c>
      <c r="AQ1137" s="208">
        <v>1.131</v>
      </c>
      <c r="AR1137" s="208">
        <v>1.081</v>
      </c>
      <c r="AS1137" s="208">
        <v>0.69699999999999995</v>
      </c>
      <c r="AT1137" s="208">
        <v>0.47399999999999998</v>
      </c>
      <c r="AU1137" s="208">
        <v>0.25</v>
      </c>
      <c r="AV1137" s="24"/>
      <c r="AW1137" s="24"/>
      <c r="AX1137" s="24"/>
      <c r="AY1137" s="208">
        <v>1.2E-2</v>
      </c>
      <c r="AZ1137" s="208">
        <v>0.27500000000000002</v>
      </c>
      <c r="BA1137" s="208">
        <v>0.63600000000000001</v>
      </c>
      <c r="BB1137" s="21">
        <f t="shared" si="157"/>
        <v>1.284</v>
      </c>
      <c r="BC1137" s="18"/>
      <c r="BD1137" s="22">
        <f t="shared" si="155"/>
        <v>1.7258064516129032</v>
      </c>
      <c r="BE1137" s="21"/>
      <c r="BG1137" s="10"/>
      <c r="BH1137" s="21">
        <f t="shared" si="156"/>
        <v>0</v>
      </c>
      <c r="BI1137" s="22">
        <f t="shared" si="156"/>
        <v>1.284E-3</v>
      </c>
      <c r="BJ1137" s="21"/>
      <c r="BK1137" s="21">
        <v>0</v>
      </c>
      <c r="BL1137" s="22">
        <v>3.852E-3</v>
      </c>
      <c r="BM1137" s="21"/>
      <c r="BN1137" s="21">
        <f t="shared" si="158"/>
        <v>0</v>
      </c>
      <c r="BO1137" s="22">
        <f t="shared" si="158"/>
        <v>1.5408E-2</v>
      </c>
      <c r="BP1137" s="21">
        <f t="shared" si="158"/>
        <v>0</v>
      </c>
    </row>
    <row r="1138" spans="1:68" ht="11.1" hidden="1" customHeight="1" outlineLevel="1" collapsed="1" x14ac:dyDescent="0.2">
      <c r="A1138" s="10"/>
      <c r="B1138" s="18"/>
      <c r="C1138" s="18"/>
      <c r="D1138" s="18"/>
      <c r="E1138" s="19" t="s">
        <v>172</v>
      </c>
      <c r="F1138" s="209">
        <v>6.6</v>
      </c>
      <c r="G1138" s="20"/>
      <c r="H1138" s="209">
        <v>4.3810000000000002</v>
      </c>
      <c r="I1138" s="240">
        <v>2.84</v>
      </c>
      <c r="J1138" s="240"/>
      <c r="K1138" s="209">
        <v>1.708</v>
      </c>
      <c r="L1138" s="209">
        <v>0.52900000000000003</v>
      </c>
      <c r="M1138" s="209">
        <v>0.17100000000000001</v>
      </c>
      <c r="N1138" s="20"/>
      <c r="O1138" s="209">
        <v>1.216</v>
      </c>
      <c r="P1138" s="209">
        <v>3.0790000000000002</v>
      </c>
      <c r="Q1138" s="209">
        <v>5.2110000000000003</v>
      </c>
      <c r="R1138" s="209">
        <v>6.0579999999999998</v>
      </c>
      <c r="S1138" s="209">
        <v>8.0960000000000001</v>
      </c>
      <c r="T1138" s="209">
        <v>9.3190000000000008</v>
      </c>
      <c r="U1138" s="209">
        <v>5.6959999999999997</v>
      </c>
      <c r="V1138" s="209">
        <v>3.194</v>
      </c>
      <c r="W1138" s="209">
        <v>1.931</v>
      </c>
      <c r="X1138" s="209">
        <v>0.29399999999999998</v>
      </c>
      <c r="Y1138" s="20"/>
      <c r="Z1138" s="209">
        <v>5.5E-2</v>
      </c>
      <c r="AA1138" s="209">
        <v>7.4999999999999997E-2</v>
      </c>
      <c r="AB1138" s="20"/>
      <c r="AC1138" s="209">
        <v>5.2119999999999997</v>
      </c>
      <c r="AD1138" s="209">
        <v>5.665</v>
      </c>
      <c r="AE1138" s="209">
        <v>6.141</v>
      </c>
      <c r="AF1138" s="209">
        <v>5.8570000000000002</v>
      </c>
      <c r="AG1138" s="209">
        <v>3.3460000000000001</v>
      </c>
      <c r="AH1138" s="209">
        <v>3.129</v>
      </c>
      <c r="AI1138" s="20"/>
      <c r="AJ1138" s="209">
        <v>3.399</v>
      </c>
      <c r="AK1138" s="209">
        <v>3.6999999999999998E-2</v>
      </c>
      <c r="AL1138" s="209">
        <v>5.2999999999999999E-2</v>
      </c>
      <c r="AM1138" s="209">
        <v>1.6990000000000001</v>
      </c>
      <c r="AN1138" s="209">
        <v>2.5030000000000001</v>
      </c>
      <c r="AO1138" s="209">
        <v>4.5720000000000001</v>
      </c>
      <c r="AP1138" s="209">
        <v>5.0389999999999997</v>
      </c>
      <c r="AQ1138" s="209">
        <v>6.2069999999999999</v>
      </c>
      <c r="AR1138" s="209">
        <v>5.8239999999999998</v>
      </c>
      <c r="AS1138" s="209">
        <v>3.7730000000000001</v>
      </c>
      <c r="AT1138" s="209">
        <v>3.83</v>
      </c>
      <c r="AU1138" s="209">
        <v>3.5779999999999998</v>
      </c>
      <c r="AV1138" s="209">
        <v>1.0169999999999999</v>
      </c>
      <c r="AW1138" s="20"/>
      <c r="AX1138" s="20"/>
      <c r="AY1138" s="209">
        <v>3.0710000000000002</v>
      </c>
      <c r="AZ1138" s="209">
        <v>2.2149999999999999</v>
      </c>
      <c r="BA1138" s="209">
        <v>4.1449999999999996</v>
      </c>
      <c r="BB1138" s="21">
        <f t="shared" si="157"/>
        <v>9.3190000000000008</v>
      </c>
      <c r="BC1138" s="61">
        <f>BD1138</f>
        <v>12.525537634408604</v>
      </c>
      <c r="BD1138" s="22">
        <f t="shared" si="155"/>
        <v>12.525537634408604</v>
      </c>
      <c r="BE1138" s="21">
        <f>BC1138-BD1138</f>
        <v>0</v>
      </c>
      <c r="BF1138" s="2">
        <v>10.72</v>
      </c>
      <c r="BG1138" s="10">
        <v>6</v>
      </c>
      <c r="BH1138" s="21">
        <f t="shared" si="156"/>
        <v>9.3189999999999992E-3</v>
      </c>
      <c r="BI1138" s="22">
        <f t="shared" si="156"/>
        <v>9.3189999999999992E-3</v>
      </c>
      <c r="BJ1138" s="21">
        <f>BH1138-BI1138</f>
        <v>0</v>
      </c>
      <c r="BK1138" s="21">
        <v>2.7956999999999996E-2</v>
      </c>
      <c r="BL1138" s="22">
        <v>2.7956999999999996E-2</v>
      </c>
      <c r="BM1138" s="21">
        <v>0</v>
      </c>
      <c r="BN1138" s="21">
        <f t="shared" si="158"/>
        <v>0.11182799999999998</v>
      </c>
      <c r="BO1138" s="22">
        <f t="shared" si="158"/>
        <v>0.11182799999999998</v>
      </c>
      <c r="BP1138" s="21">
        <f t="shared" si="158"/>
        <v>0</v>
      </c>
    </row>
    <row r="1139" spans="1:68" ht="11.1" hidden="1" customHeight="1" outlineLevel="2" x14ac:dyDescent="0.2">
      <c r="A1139" s="10"/>
      <c r="B1139" s="18"/>
      <c r="C1139" s="18"/>
      <c r="D1139" s="18"/>
      <c r="E1139" s="23" t="s">
        <v>1028</v>
      </c>
      <c r="F1139" s="208">
        <v>6.6</v>
      </c>
      <c r="G1139" s="24"/>
      <c r="H1139" s="208">
        <v>4.3810000000000002</v>
      </c>
      <c r="I1139" s="239">
        <v>2.84</v>
      </c>
      <c r="J1139" s="239"/>
      <c r="K1139" s="208">
        <v>1.708</v>
      </c>
      <c r="L1139" s="208">
        <v>0.52900000000000003</v>
      </c>
      <c r="M1139" s="208">
        <v>0.17100000000000001</v>
      </c>
      <c r="N1139" s="24"/>
      <c r="O1139" s="208">
        <v>1.216</v>
      </c>
      <c r="P1139" s="208">
        <v>3.0790000000000002</v>
      </c>
      <c r="Q1139" s="208">
        <v>5.2110000000000003</v>
      </c>
      <c r="R1139" s="208">
        <v>6.0579999999999998</v>
      </c>
      <c r="S1139" s="208">
        <v>8.0960000000000001</v>
      </c>
      <c r="T1139" s="208">
        <v>9.3190000000000008</v>
      </c>
      <c r="U1139" s="208">
        <v>5.6959999999999997</v>
      </c>
      <c r="V1139" s="208">
        <v>3.194</v>
      </c>
      <c r="W1139" s="208">
        <v>1.931</v>
      </c>
      <c r="X1139" s="208">
        <v>0.29399999999999998</v>
      </c>
      <c r="Y1139" s="24"/>
      <c r="Z1139" s="208">
        <v>5.5E-2</v>
      </c>
      <c r="AA1139" s="208">
        <v>7.4999999999999997E-2</v>
      </c>
      <c r="AB1139" s="24"/>
      <c r="AC1139" s="208">
        <v>5.2119999999999997</v>
      </c>
      <c r="AD1139" s="208">
        <v>5.665</v>
      </c>
      <c r="AE1139" s="208">
        <v>6.141</v>
      </c>
      <c r="AF1139" s="208">
        <v>5.8570000000000002</v>
      </c>
      <c r="AG1139" s="208">
        <v>3.3460000000000001</v>
      </c>
      <c r="AH1139" s="208">
        <v>3.129</v>
      </c>
      <c r="AI1139" s="24"/>
      <c r="AJ1139" s="208">
        <v>3.399</v>
      </c>
      <c r="AK1139" s="208">
        <v>3.6999999999999998E-2</v>
      </c>
      <c r="AL1139" s="208">
        <v>5.2999999999999999E-2</v>
      </c>
      <c r="AM1139" s="208">
        <v>1.6990000000000001</v>
      </c>
      <c r="AN1139" s="208">
        <v>2.5030000000000001</v>
      </c>
      <c r="AO1139" s="208">
        <v>4.5720000000000001</v>
      </c>
      <c r="AP1139" s="208">
        <v>5.0389999999999997</v>
      </c>
      <c r="AQ1139" s="208">
        <v>6.2069999999999999</v>
      </c>
      <c r="AR1139" s="208">
        <v>5.8239999999999998</v>
      </c>
      <c r="AS1139" s="208">
        <v>3.7730000000000001</v>
      </c>
      <c r="AT1139" s="208">
        <v>3.83</v>
      </c>
      <c r="AU1139" s="208">
        <v>3.5779999999999998</v>
      </c>
      <c r="AV1139" s="208">
        <v>1.0169999999999999</v>
      </c>
      <c r="AW1139" s="24"/>
      <c r="AX1139" s="24"/>
      <c r="AY1139" s="208">
        <v>3.0710000000000002</v>
      </c>
      <c r="AZ1139" s="208">
        <v>2.2149999999999999</v>
      </c>
      <c r="BA1139" s="208">
        <v>4.1449999999999996</v>
      </c>
      <c r="BB1139" s="21">
        <f t="shared" si="157"/>
        <v>9.3190000000000008</v>
      </c>
      <c r="BC1139" s="18"/>
      <c r="BD1139" s="22">
        <f t="shared" si="155"/>
        <v>12.525537634408604</v>
      </c>
      <c r="BE1139" s="21"/>
      <c r="BG1139" s="10"/>
      <c r="BH1139" s="21">
        <f t="shared" si="156"/>
        <v>0</v>
      </c>
      <c r="BI1139" s="22">
        <f t="shared" si="156"/>
        <v>9.3189999999999992E-3</v>
      </c>
      <c r="BJ1139" s="21"/>
      <c r="BK1139" s="21">
        <v>0</v>
      </c>
      <c r="BL1139" s="22">
        <v>2.7956999999999996E-2</v>
      </c>
      <c r="BM1139" s="21"/>
      <c r="BN1139" s="21">
        <f t="shared" si="158"/>
        <v>0</v>
      </c>
      <c r="BO1139" s="22">
        <f t="shared" si="158"/>
        <v>0.11182799999999998</v>
      </c>
      <c r="BP1139" s="21">
        <f t="shared" si="158"/>
        <v>0</v>
      </c>
    </row>
    <row r="1140" spans="1:68" ht="11.1" hidden="1" customHeight="1" outlineLevel="1" collapsed="1" x14ac:dyDescent="0.2">
      <c r="A1140" s="10"/>
      <c r="B1140" s="18"/>
      <c r="C1140" s="18"/>
      <c r="D1140" s="18"/>
      <c r="E1140" s="19" t="s">
        <v>1029</v>
      </c>
      <c r="F1140" s="209">
        <v>2.2549999999999999</v>
      </c>
      <c r="G1140" s="209">
        <v>2.137</v>
      </c>
      <c r="H1140" s="209">
        <v>1.9710000000000001</v>
      </c>
      <c r="I1140" s="240">
        <v>1.2749999999999999</v>
      </c>
      <c r="J1140" s="240"/>
      <c r="K1140" s="209">
        <v>0.314</v>
      </c>
      <c r="L1140" s="209">
        <v>0.152</v>
      </c>
      <c r="M1140" s="20"/>
      <c r="N1140" s="20"/>
      <c r="O1140" s="20"/>
      <c r="P1140" s="209">
        <v>0.33100000000000002</v>
      </c>
      <c r="Q1140" s="209">
        <v>2.6179999999999999</v>
      </c>
      <c r="R1140" s="209">
        <v>1.875</v>
      </c>
      <c r="S1140" s="209">
        <v>2.1379999999999999</v>
      </c>
      <c r="T1140" s="209">
        <v>2.2389999999999999</v>
      </c>
      <c r="U1140" s="209">
        <v>1.956</v>
      </c>
      <c r="V1140" s="209">
        <v>1.0529999999999999</v>
      </c>
      <c r="W1140" s="209">
        <v>0.63900000000000001</v>
      </c>
      <c r="X1140" s="209">
        <v>9.7000000000000003E-2</v>
      </c>
      <c r="Y1140" s="209">
        <v>7.5999999999999998E-2</v>
      </c>
      <c r="Z1140" s="20"/>
      <c r="AA1140" s="20"/>
      <c r="AB1140" s="209">
        <v>0.08</v>
      </c>
      <c r="AC1140" s="20"/>
      <c r="AD1140" s="20"/>
      <c r="AE1140" s="20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1">
        <f t="shared" si="157"/>
        <v>2.6179999999999999</v>
      </c>
      <c r="BC1140" s="61">
        <f>BD1140</f>
        <v>3.518817204301075</v>
      </c>
      <c r="BD1140" s="22">
        <f t="shared" si="155"/>
        <v>3.518817204301075</v>
      </c>
      <c r="BE1140" s="21">
        <f>BC1140-BD1140</f>
        <v>0</v>
      </c>
      <c r="BG1140" s="10">
        <v>6</v>
      </c>
      <c r="BH1140" s="21">
        <f t="shared" si="156"/>
        <v>2.6179999999999997E-3</v>
      </c>
      <c r="BI1140" s="22">
        <f t="shared" si="156"/>
        <v>2.6179999999999997E-3</v>
      </c>
      <c r="BJ1140" s="21">
        <f>BH1140-BI1140</f>
        <v>0</v>
      </c>
      <c r="BK1140" s="21">
        <v>7.8539999999999999E-3</v>
      </c>
      <c r="BL1140" s="22">
        <v>7.8539999999999999E-3</v>
      </c>
      <c r="BM1140" s="21">
        <v>0</v>
      </c>
      <c r="BN1140" s="21">
        <f t="shared" si="158"/>
        <v>3.1415999999999999E-2</v>
      </c>
      <c r="BO1140" s="22">
        <f t="shared" si="158"/>
        <v>3.1415999999999999E-2</v>
      </c>
      <c r="BP1140" s="21">
        <f t="shared" si="158"/>
        <v>0</v>
      </c>
    </row>
    <row r="1141" spans="1:68" ht="11.1" hidden="1" customHeight="1" outlineLevel="2" x14ac:dyDescent="0.2">
      <c r="A1141" s="10"/>
      <c r="B1141" s="18"/>
      <c r="C1141" s="18"/>
      <c r="D1141" s="18"/>
      <c r="E1141" s="23" t="s">
        <v>1030</v>
      </c>
      <c r="F1141" s="208">
        <v>2.2549999999999999</v>
      </c>
      <c r="G1141" s="208">
        <v>2.137</v>
      </c>
      <c r="H1141" s="208">
        <v>1.9710000000000001</v>
      </c>
      <c r="I1141" s="239">
        <v>1.2749999999999999</v>
      </c>
      <c r="J1141" s="239"/>
      <c r="K1141" s="208">
        <v>0.314</v>
      </c>
      <c r="L1141" s="208">
        <v>0.152</v>
      </c>
      <c r="M1141" s="24"/>
      <c r="N1141" s="24"/>
      <c r="O1141" s="24"/>
      <c r="P1141" s="208">
        <v>0.33100000000000002</v>
      </c>
      <c r="Q1141" s="208">
        <v>2.6179999999999999</v>
      </c>
      <c r="R1141" s="208">
        <v>1.875</v>
      </c>
      <c r="S1141" s="208">
        <v>2.1379999999999999</v>
      </c>
      <c r="T1141" s="208">
        <v>2.2389999999999999</v>
      </c>
      <c r="U1141" s="208">
        <v>1.956</v>
      </c>
      <c r="V1141" s="208">
        <v>1.0529999999999999</v>
      </c>
      <c r="W1141" s="208">
        <v>0.63900000000000001</v>
      </c>
      <c r="X1141" s="208">
        <v>9.7000000000000003E-2</v>
      </c>
      <c r="Y1141" s="208">
        <v>7.5999999999999998E-2</v>
      </c>
      <c r="Z1141" s="24"/>
      <c r="AA1141" s="24"/>
      <c r="AB1141" s="208">
        <v>0.08</v>
      </c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4"/>
      <c r="AR1141" s="24"/>
      <c r="AS1141" s="24"/>
      <c r="AT1141" s="24"/>
      <c r="AU1141" s="24"/>
      <c r="AV1141" s="24"/>
      <c r="AW1141" s="24"/>
      <c r="AX1141" s="24"/>
      <c r="AY1141" s="24"/>
      <c r="AZ1141" s="24"/>
      <c r="BA1141" s="24"/>
      <c r="BB1141" s="21">
        <f t="shared" si="157"/>
        <v>2.6179999999999999</v>
      </c>
      <c r="BC1141" s="18"/>
      <c r="BD1141" s="22">
        <f t="shared" si="155"/>
        <v>3.518817204301075</v>
      </c>
      <c r="BE1141" s="21"/>
      <c r="BG1141" s="10"/>
      <c r="BH1141" s="21">
        <f t="shared" si="156"/>
        <v>0</v>
      </c>
      <c r="BI1141" s="22">
        <f t="shared" si="156"/>
        <v>2.6179999999999997E-3</v>
      </c>
      <c r="BJ1141" s="21"/>
      <c r="BK1141" s="21">
        <v>0</v>
      </c>
      <c r="BL1141" s="22">
        <v>7.8539999999999999E-3</v>
      </c>
      <c r="BM1141" s="21"/>
      <c r="BN1141" s="21">
        <f t="shared" si="158"/>
        <v>0</v>
      </c>
      <c r="BO1141" s="22">
        <f t="shared" si="158"/>
        <v>3.1415999999999999E-2</v>
      </c>
      <c r="BP1141" s="21">
        <f t="shared" si="158"/>
        <v>0</v>
      </c>
    </row>
    <row r="1142" spans="1:68" ht="11.1" customHeight="1" outlineLevel="1" collapsed="1" x14ac:dyDescent="0.2">
      <c r="A1142" s="10"/>
      <c r="B1142" s="18"/>
      <c r="C1142" s="18"/>
      <c r="D1142" s="18"/>
      <c r="E1142" s="19" t="s">
        <v>1031</v>
      </c>
      <c r="F1142" s="209">
        <v>1.19</v>
      </c>
      <c r="G1142" s="209">
        <v>2.1850000000000001</v>
      </c>
      <c r="H1142" s="209">
        <v>1.587</v>
      </c>
      <c r="I1142" s="240">
        <v>0.94799999999999995</v>
      </c>
      <c r="J1142" s="240"/>
      <c r="K1142" s="209">
        <v>0.60399999999999998</v>
      </c>
      <c r="L1142" s="209">
        <v>0.224</v>
      </c>
      <c r="M1142" s="20"/>
      <c r="N1142" s="20"/>
      <c r="O1142" s="209">
        <v>6.6000000000000003E-2</v>
      </c>
      <c r="P1142" s="209">
        <v>0.504</v>
      </c>
      <c r="Q1142" s="209">
        <v>0.49399999999999999</v>
      </c>
      <c r="R1142" s="209">
        <v>1.9039999999999999</v>
      </c>
      <c r="S1142" s="209">
        <v>1.8080000000000001</v>
      </c>
      <c r="T1142" s="209">
        <v>2.1560000000000001</v>
      </c>
      <c r="U1142" s="209">
        <v>1.2430000000000001</v>
      </c>
      <c r="V1142" s="209">
        <v>0.92600000000000005</v>
      </c>
      <c r="W1142" s="209">
        <v>0.378</v>
      </c>
      <c r="X1142" s="20"/>
      <c r="Y1142" s="209">
        <v>0.48599999999999999</v>
      </c>
      <c r="Z1142" s="209">
        <v>0.151</v>
      </c>
      <c r="AA1142" s="209">
        <v>0.21199999999999999</v>
      </c>
      <c r="AB1142" s="209">
        <v>0.503</v>
      </c>
      <c r="AC1142" s="209">
        <v>0.92700000000000005</v>
      </c>
      <c r="AD1142" s="209">
        <v>1.157</v>
      </c>
      <c r="AE1142" s="209">
        <v>1.393</v>
      </c>
      <c r="AF1142" s="209">
        <v>1.2949999999999999</v>
      </c>
      <c r="AG1142" s="209">
        <v>1.173</v>
      </c>
      <c r="AH1142" s="209">
        <v>0.59</v>
      </c>
      <c r="AI1142" s="209">
        <v>0.43</v>
      </c>
      <c r="AJ1142" s="209">
        <v>9.8000000000000004E-2</v>
      </c>
      <c r="AK1142" s="20"/>
      <c r="AL1142" s="209">
        <v>2.5999999999999999E-2</v>
      </c>
      <c r="AM1142" s="209">
        <v>0.309</v>
      </c>
      <c r="AN1142" s="209">
        <v>0.73199999999999998</v>
      </c>
      <c r="AO1142" s="209">
        <v>1.5509999999999999</v>
      </c>
      <c r="AP1142" s="209">
        <v>1.532</v>
      </c>
      <c r="AQ1142" s="209">
        <v>2.3530000000000002</v>
      </c>
      <c r="AR1142" s="209">
        <v>2.31</v>
      </c>
      <c r="AS1142" s="209">
        <v>1.544</v>
      </c>
      <c r="AT1142" s="209">
        <v>0.86099999999999999</v>
      </c>
      <c r="AU1142" s="209">
        <v>0.67900000000000005</v>
      </c>
      <c r="AV1142" s="209">
        <v>6.8000000000000005E-2</v>
      </c>
      <c r="AW1142" s="20"/>
      <c r="AX1142" s="209">
        <v>9.0999999999999998E-2</v>
      </c>
      <c r="AY1142" s="209">
        <v>0.48399999999999999</v>
      </c>
      <c r="AZ1142" s="209">
        <v>0.73399999999999999</v>
      </c>
      <c r="BA1142" s="209">
        <v>1.5169999999999999</v>
      </c>
      <c r="BB1142" s="21">
        <f t="shared" si="157"/>
        <v>2.3530000000000002</v>
      </c>
      <c r="BC1142" s="18">
        <v>9.51</v>
      </c>
      <c r="BD1142" s="22">
        <f t="shared" si="155"/>
        <v>3.1626344086021509</v>
      </c>
      <c r="BE1142" s="21">
        <f>BC1142-BD1142</f>
        <v>6.3473655913978488</v>
      </c>
      <c r="BF1142" s="2">
        <v>9.51</v>
      </c>
      <c r="BG1142" s="10">
        <v>7</v>
      </c>
      <c r="BH1142" s="21">
        <f t="shared" si="156"/>
        <v>7.0754400000000005E-3</v>
      </c>
      <c r="BI1142" s="22">
        <f t="shared" si="156"/>
        <v>2.3530000000000001E-3</v>
      </c>
      <c r="BJ1142" s="21">
        <f>BH1142-BI1142</f>
        <v>4.7224400000000005E-3</v>
      </c>
      <c r="BK1142" s="21">
        <v>2.122632E-2</v>
      </c>
      <c r="BL1142" s="22">
        <v>7.0590000000000002E-3</v>
      </c>
      <c r="BM1142" s="21">
        <v>1.4167320000000001E-2</v>
      </c>
      <c r="BN1142" s="21">
        <f t="shared" si="158"/>
        <v>8.490528E-2</v>
      </c>
      <c r="BO1142" s="22">
        <f t="shared" si="158"/>
        <v>2.8236000000000001E-2</v>
      </c>
      <c r="BP1142" s="21">
        <f t="shared" si="158"/>
        <v>5.6669280000000002E-2</v>
      </c>
    </row>
    <row r="1143" spans="1:68" ht="11.1" hidden="1" customHeight="1" outlineLevel="2" x14ac:dyDescent="0.2">
      <c r="A1143" s="10"/>
      <c r="B1143" s="18"/>
      <c r="C1143" s="18"/>
      <c r="D1143" s="18"/>
      <c r="E1143" s="23" t="s">
        <v>1032</v>
      </c>
      <c r="F1143" s="208">
        <v>1.19</v>
      </c>
      <c r="G1143" s="208">
        <v>2.1850000000000001</v>
      </c>
      <c r="H1143" s="208">
        <v>1.587</v>
      </c>
      <c r="I1143" s="239">
        <v>0.94799999999999995</v>
      </c>
      <c r="J1143" s="239"/>
      <c r="K1143" s="208">
        <v>0.60399999999999998</v>
      </c>
      <c r="L1143" s="208">
        <v>0.224</v>
      </c>
      <c r="M1143" s="24"/>
      <c r="N1143" s="24"/>
      <c r="O1143" s="208">
        <v>6.6000000000000003E-2</v>
      </c>
      <c r="P1143" s="208">
        <v>0.504</v>
      </c>
      <c r="Q1143" s="208">
        <v>0.49399999999999999</v>
      </c>
      <c r="R1143" s="208">
        <v>1.9039999999999999</v>
      </c>
      <c r="S1143" s="208">
        <v>1.8080000000000001</v>
      </c>
      <c r="T1143" s="208">
        <v>2.1560000000000001</v>
      </c>
      <c r="U1143" s="208">
        <v>1.2430000000000001</v>
      </c>
      <c r="V1143" s="208">
        <v>0.92600000000000005</v>
      </c>
      <c r="W1143" s="208">
        <v>0.378</v>
      </c>
      <c r="X1143" s="24"/>
      <c r="Y1143" s="208">
        <v>0.48599999999999999</v>
      </c>
      <c r="Z1143" s="208">
        <v>0.151</v>
      </c>
      <c r="AA1143" s="208">
        <v>0.21199999999999999</v>
      </c>
      <c r="AB1143" s="208">
        <v>0.503</v>
      </c>
      <c r="AC1143" s="208">
        <v>0.92700000000000005</v>
      </c>
      <c r="AD1143" s="208">
        <v>1.157</v>
      </c>
      <c r="AE1143" s="208">
        <v>1.393</v>
      </c>
      <c r="AF1143" s="208">
        <v>1.2949999999999999</v>
      </c>
      <c r="AG1143" s="208">
        <v>1.173</v>
      </c>
      <c r="AH1143" s="208">
        <v>0.59</v>
      </c>
      <c r="AI1143" s="208">
        <v>0.43</v>
      </c>
      <c r="AJ1143" s="208">
        <v>9.8000000000000004E-2</v>
      </c>
      <c r="AK1143" s="24"/>
      <c r="AL1143" s="208">
        <v>2.5999999999999999E-2</v>
      </c>
      <c r="AM1143" s="208">
        <v>0.309</v>
      </c>
      <c r="AN1143" s="208">
        <v>0.73199999999999998</v>
      </c>
      <c r="AO1143" s="208">
        <v>1.5509999999999999</v>
      </c>
      <c r="AP1143" s="208">
        <v>1.532</v>
      </c>
      <c r="AQ1143" s="208">
        <v>2.3530000000000002</v>
      </c>
      <c r="AR1143" s="208">
        <v>2.31</v>
      </c>
      <c r="AS1143" s="208">
        <v>1.544</v>
      </c>
      <c r="AT1143" s="208">
        <v>0.86099999999999999</v>
      </c>
      <c r="AU1143" s="208">
        <v>0.67900000000000005</v>
      </c>
      <c r="AV1143" s="208">
        <v>6.8000000000000005E-2</v>
      </c>
      <c r="AW1143" s="24"/>
      <c r="AX1143" s="208">
        <v>9.0999999999999998E-2</v>
      </c>
      <c r="AY1143" s="208">
        <v>0.48399999999999999</v>
      </c>
      <c r="AZ1143" s="208">
        <v>0.73399999999999999</v>
      </c>
      <c r="BA1143" s="208">
        <v>1.5169999999999999</v>
      </c>
      <c r="BB1143" s="21">
        <f t="shared" si="157"/>
        <v>2.3530000000000002</v>
      </c>
      <c r="BC1143" s="18"/>
      <c r="BD1143" s="22">
        <f t="shared" si="155"/>
        <v>3.1626344086021509</v>
      </c>
      <c r="BE1143" s="21"/>
      <c r="BG1143" s="10"/>
      <c r="BH1143" s="21">
        <f t="shared" si="156"/>
        <v>0</v>
      </c>
      <c r="BI1143" s="22">
        <f t="shared" si="156"/>
        <v>2.3530000000000001E-3</v>
      </c>
      <c r="BJ1143" s="21"/>
      <c r="BK1143" s="21">
        <v>0</v>
      </c>
      <c r="BL1143" s="22">
        <v>7.0590000000000002E-3</v>
      </c>
      <c r="BM1143" s="21"/>
      <c r="BN1143" s="21">
        <f t="shared" si="158"/>
        <v>0</v>
      </c>
      <c r="BO1143" s="22">
        <f t="shared" si="158"/>
        <v>2.8236000000000001E-2</v>
      </c>
      <c r="BP1143" s="21">
        <f t="shared" si="158"/>
        <v>0</v>
      </c>
    </row>
    <row r="1144" spans="1:68" ht="11.1" hidden="1" customHeight="1" outlineLevel="1" collapsed="1" x14ac:dyDescent="0.2">
      <c r="A1144" s="10"/>
      <c r="B1144" s="18"/>
      <c r="C1144" s="18"/>
      <c r="D1144" s="18"/>
      <c r="E1144" s="19" t="s">
        <v>1033</v>
      </c>
      <c r="F1144" s="207">
        <v>7902.7449999999999</v>
      </c>
      <c r="G1144" s="207">
        <v>6938.2470000000003</v>
      </c>
      <c r="H1144" s="207">
        <v>7398.3959999999997</v>
      </c>
      <c r="I1144" s="236">
        <v>6425.4570000000003</v>
      </c>
      <c r="J1144" s="236"/>
      <c r="K1144" s="207">
        <v>6347.223</v>
      </c>
      <c r="L1144" s="207">
        <v>5747.84</v>
      </c>
      <c r="M1144" s="207">
        <v>5966.1220000000003</v>
      </c>
      <c r="N1144" s="207">
        <v>5870.5069999999996</v>
      </c>
      <c r="O1144" s="207">
        <v>5935.0379999999996</v>
      </c>
      <c r="P1144" s="207">
        <v>4348.232</v>
      </c>
      <c r="Q1144" s="207">
        <v>5070.125</v>
      </c>
      <c r="R1144" s="207">
        <v>6146.3689999999997</v>
      </c>
      <c r="S1144" s="207">
        <v>7998.8909999999996</v>
      </c>
      <c r="T1144" s="207">
        <v>7681.3109999999997</v>
      </c>
      <c r="U1144" s="207">
        <v>7083.9560000000001</v>
      </c>
      <c r="V1144" s="207">
        <v>6689.3649999999998</v>
      </c>
      <c r="W1144" s="207">
        <v>6444.3059999999996</v>
      </c>
      <c r="X1144" s="207">
        <v>5512.8130000000001</v>
      </c>
      <c r="Y1144" s="207">
        <v>5761.0379999999996</v>
      </c>
      <c r="Z1144" s="207">
        <v>6070.268</v>
      </c>
      <c r="AA1144" s="207">
        <v>5958.41</v>
      </c>
      <c r="AB1144" s="207">
        <v>5867.4160000000002</v>
      </c>
      <c r="AC1144" s="207">
        <v>4755.2330000000002</v>
      </c>
      <c r="AD1144" s="207">
        <v>8080.4390000000003</v>
      </c>
      <c r="AE1144" s="207">
        <v>7915.848</v>
      </c>
      <c r="AF1144" s="207">
        <v>7256.97</v>
      </c>
      <c r="AG1144" s="207">
        <v>7319.43</v>
      </c>
      <c r="AH1144" s="207">
        <v>6702.9369999999999</v>
      </c>
      <c r="AI1144" s="207">
        <v>6680.9769999999999</v>
      </c>
      <c r="AJ1144" s="207">
        <v>5840.7579999999998</v>
      </c>
      <c r="AK1144" s="207">
        <v>5910.8950000000004</v>
      </c>
      <c r="AL1144" s="207">
        <v>5665.2020000000002</v>
      </c>
      <c r="AM1144" s="207">
        <v>5618.299</v>
      </c>
      <c r="AN1144" s="207">
        <v>4146.0810000000001</v>
      </c>
      <c r="AO1144" s="207">
        <v>4588.7920000000004</v>
      </c>
      <c r="AP1144" s="207">
        <v>6795.4350000000004</v>
      </c>
      <c r="AQ1144" s="207">
        <v>7866.0050000000001</v>
      </c>
      <c r="AR1144" s="207">
        <v>6872.81</v>
      </c>
      <c r="AS1144" s="207">
        <v>7106.7420000000002</v>
      </c>
      <c r="AT1144" s="207">
        <v>6503.99</v>
      </c>
      <c r="AU1144" s="207">
        <v>6327.808</v>
      </c>
      <c r="AV1144" s="207">
        <v>5409.143</v>
      </c>
      <c r="AW1144" s="207">
        <v>6051.5060000000003</v>
      </c>
      <c r="AX1144" s="207">
        <v>5762.2060000000001</v>
      </c>
      <c r="AY1144" s="207">
        <v>6370.05</v>
      </c>
      <c r="AZ1144" s="207">
        <v>6252.165</v>
      </c>
      <c r="BA1144" s="207">
        <v>5955.848</v>
      </c>
      <c r="BB1144" s="21">
        <f>SUM(BB1145:BB1157)</f>
        <v>11133.68</v>
      </c>
      <c r="BC1144" s="61">
        <f>BD1144</f>
        <v>14964.62365591398</v>
      </c>
      <c r="BD1144" s="22">
        <f t="shared" si="155"/>
        <v>14964.62365591398</v>
      </c>
      <c r="BE1144" s="21">
        <f>BC1144-BD1144</f>
        <v>0</v>
      </c>
      <c r="BF1144" s="2">
        <v>0</v>
      </c>
      <c r="BG1144" s="10">
        <v>3</v>
      </c>
      <c r="BH1144" s="21">
        <f t="shared" si="156"/>
        <v>11.13368</v>
      </c>
      <c r="BI1144" s="22">
        <f t="shared" si="156"/>
        <v>11.13368</v>
      </c>
      <c r="BJ1144" s="21">
        <f>BH1144-BI1144</f>
        <v>0</v>
      </c>
      <c r="BK1144" s="21">
        <v>33.401040000000002</v>
      </c>
      <c r="BL1144" s="22">
        <v>33.401040000000002</v>
      </c>
      <c r="BM1144" s="21">
        <v>0</v>
      </c>
      <c r="BN1144" s="21">
        <f t="shared" si="158"/>
        <v>133.60416000000001</v>
      </c>
      <c r="BO1144" s="22">
        <f t="shared" si="158"/>
        <v>133.60416000000001</v>
      </c>
      <c r="BP1144" s="21">
        <f t="shared" si="158"/>
        <v>0</v>
      </c>
    </row>
    <row r="1145" spans="1:68" ht="11.1" hidden="1" customHeight="1" outlineLevel="2" x14ac:dyDescent="0.2">
      <c r="A1145" s="10"/>
      <c r="B1145" s="18"/>
      <c r="C1145" s="18"/>
      <c r="D1145" s="18"/>
      <c r="E1145" s="23"/>
      <c r="F1145" s="24"/>
      <c r="G1145" s="24"/>
      <c r="H1145" s="24"/>
      <c r="I1145" s="24"/>
      <c r="J1145" s="24"/>
      <c r="K1145" s="24"/>
      <c r="L1145" s="24"/>
      <c r="M1145" s="208">
        <v>0.311</v>
      </c>
      <c r="N1145" s="208">
        <v>3.3000000000000002E-2</v>
      </c>
      <c r="O1145" s="208">
        <v>3.3000000000000002E-2</v>
      </c>
      <c r="P1145" s="208">
        <v>3.3000000000000002E-2</v>
      </c>
      <c r="Q1145" s="208">
        <v>3.3000000000000002E-2</v>
      </c>
      <c r="R1145" s="208">
        <v>3.3000000000000002E-2</v>
      </c>
      <c r="S1145" s="208">
        <v>3.3000000000000002E-2</v>
      </c>
      <c r="T1145" s="208">
        <v>3.3000000000000002E-2</v>
      </c>
      <c r="U1145" s="208">
        <v>3.3000000000000002E-2</v>
      </c>
      <c r="V1145" s="208">
        <v>3.3000000000000002E-2</v>
      </c>
      <c r="W1145" s="208">
        <v>3.3000000000000002E-2</v>
      </c>
      <c r="X1145" s="208">
        <v>3.3000000000000002E-2</v>
      </c>
      <c r="Y1145" s="208">
        <v>3.3000000000000002E-2</v>
      </c>
      <c r="Z1145" s="208">
        <v>3.3000000000000002E-2</v>
      </c>
      <c r="AA1145" s="208">
        <v>3.3000000000000002E-2</v>
      </c>
      <c r="AB1145" s="208">
        <v>3.3000000000000002E-2</v>
      </c>
      <c r="AC1145" s="208">
        <v>3.3000000000000002E-2</v>
      </c>
      <c r="AD1145" s="208">
        <v>3.3000000000000002E-2</v>
      </c>
      <c r="AE1145" s="208">
        <v>3.3000000000000002E-2</v>
      </c>
      <c r="AF1145" s="208">
        <v>3.3000000000000002E-2</v>
      </c>
      <c r="AG1145" s="208">
        <v>3.3000000000000002E-2</v>
      </c>
      <c r="AH1145" s="208">
        <v>3.3000000000000002E-2</v>
      </c>
      <c r="AI1145" s="208">
        <v>3.3000000000000002E-2</v>
      </c>
      <c r="AJ1145" s="208">
        <v>3.3000000000000002E-2</v>
      </c>
      <c r="AK1145" s="208">
        <v>3.3000000000000002E-2</v>
      </c>
      <c r="AL1145" s="208">
        <v>3.3000000000000002E-2</v>
      </c>
      <c r="AM1145" s="208">
        <v>3.3000000000000002E-2</v>
      </c>
      <c r="AN1145" s="208">
        <v>3.3000000000000002E-2</v>
      </c>
      <c r="AO1145" s="208">
        <v>3.3000000000000002E-2</v>
      </c>
      <c r="AP1145" s="208">
        <v>3.3000000000000002E-2</v>
      </c>
      <c r="AQ1145" s="208">
        <v>3.3000000000000002E-2</v>
      </c>
      <c r="AR1145" s="208">
        <v>3.3000000000000002E-2</v>
      </c>
      <c r="AS1145" s="208">
        <v>3.3000000000000002E-2</v>
      </c>
      <c r="AT1145" s="208">
        <v>3.3000000000000002E-2</v>
      </c>
      <c r="AU1145" s="208">
        <v>3.3000000000000002E-2</v>
      </c>
      <c r="AV1145" s="208">
        <v>3.3000000000000002E-2</v>
      </c>
      <c r="AW1145" s="208">
        <v>3.3000000000000002E-2</v>
      </c>
      <c r="AX1145" s="208">
        <v>3.3000000000000002E-2</v>
      </c>
      <c r="AY1145" s="208">
        <v>3.3000000000000002E-2</v>
      </c>
      <c r="AZ1145" s="208">
        <v>3.3000000000000002E-2</v>
      </c>
      <c r="BA1145" s="208">
        <v>3.3000000000000002E-2</v>
      </c>
      <c r="BB1145" s="21">
        <f t="shared" si="157"/>
        <v>0.311</v>
      </c>
      <c r="BC1145" s="18"/>
      <c r="BD1145" s="22">
        <f t="shared" si="155"/>
        <v>0.41801075268817206</v>
      </c>
      <c r="BE1145" s="21"/>
      <c r="BG1145" s="10"/>
      <c r="BH1145" s="21">
        <f t="shared" si="156"/>
        <v>0</v>
      </c>
      <c r="BI1145" s="22">
        <f t="shared" si="156"/>
        <v>3.1100000000000002E-4</v>
      </c>
      <c r="BJ1145" s="21"/>
      <c r="BK1145" s="21">
        <v>0</v>
      </c>
      <c r="BL1145" s="22">
        <v>9.3300000000000002E-4</v>
      </c>
      <c r="BM1145" s="21"/>
      <c r="BN1145" s="21">
        <f t="shared" si="158"/>
        <v>0</v>
      </c>
      <c r="BO1145" s="22">
        <f t="shared" si="158"/>
        <v>3.7320000000000001E-3</v>
      </c>
      <c r="BP1145" s="21">
        <f t="shared" si="158"/>
        <v>0</v>
      </c>
    </row>
    <row r="1146" spans="1:68" ht="11.1" hidden="1" customHeight="1" outlineLevel="2" x14ac:dyDescent="0.2">
      <c r="A1146" s="10"/>
      <c r="B1146" s="18"/>
      <c r="C1146" s="18"/>
      <c r="D1146" s="18"/>
      <c r="E1146" s="23" t="s">
        <v>1034</v>
      </c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08">
        <v>3.8479999999999999</v>
      </c>
      <c r="Y1146" s="208">
        <v>0.89</v>
      </c>
      <c r="Z1146" s="208">
        <v>1.0580000000000001</v>
      </c>
      <c r="AA1146" s="208">
        <v>2.0510000000000002</v>
      </c>
      <c r="AB1146" s="208">
        <v>5.609</v>
      </c>
      <c r="AC1146" s="208">
        <v>8.9109999999999996</v>
      </c>
      <c r="AD1146" s="208">
        <v>9.6430000000000007</v>
      </c>
      <c r="AE1146" s="208">
        <v>13.491</v>
      </c>
      <c r="AF1146" s="208">
        <v>9.1649999999999991</v>
      </c>
      <c r="AG1146" s="208">
        <v>7.7469999999999999</v>
      </c>
      <c r="AH1146" s="208">
        <v>7.234</v>
      </c>
      <c r="AI1146" s="208">
        <v>4.5510000000000002</v>
      </c>
      <c r="AJ1146" s="208">
        <v>2.282</v>
      </c>
      <c r="AK1146" s="208">
        <v>1.599</v>
      </c>
      <c r="AL1146" s="208">
        <v>1.2589999999999999</v>
      </c>
      <c r="AM1146" s="208">
        <v>3.927</v>
      </c>
      <c r="AN1146" s="208">
        <v>7.1989999999999998</v>
      </c>
      <c r="AO1146" s="208">
        <v>12.141999999999999</v>
      </c>
      <c r="AP1146" s="208">
        <v>14.182</v>
      </c>
      <c r="AQ1146" s="208">
        <v>12.472</v>
      </c>
      <c r="AR1146" s="208">
        <v>12.324</v>
      </c>
      <c r="AS1146" s="208">
        <v>12.76</v>
      </c>
      <c r="AT1146" s="208">
        <v>6.8550000000000004</v>
      </c>
      <c r="AU1146" s="208">
        <v>5.14</v>
      </c>
      <c r="AV1146" s="208">
        <v>0.2</v>
      </c>
      <c r="AW1146" s="208">
        <v>1.093</v>
      </c>
      <c r="AX1146" s="208">
        <v>0.10299999999999999</v>
      </c>
      <c r="AY1146" s="208">
        <v>2.1320000000000001</v>
      </c>
      <c r="AZ1146" s="208">
        <v>5.7779999999999996</v>
      </c>
      <c r="BA1146" s="208">
        <v>8.5410000000000004</v>
      </c>
      <c r="BB1146" s="21">
        <f t="shared" si="157"/>
        <v>14.182</v>
      </c>
      <c r="BC1146" s="18"/>
      <c r="BD1146" s="22">
        <f t="shared" si="155"/>
        <v>19.061827956989248</v>
      </c>
      <c r="BE1146" s="21"/>
      <c r="BG1146" s="10"/>
      <c r="BH1146" s="21">
        <f t="shared" si="156"/>
        <v>0</v>
      </c>
      <c r="BI1146" s="22">
        <f t="shared" si="156"/>
        <v>1.4182E-2</v>
      </c>
      <c r="BJ1146" s="21"/>
      <c r="BK1146" s="21">
        <v>0</v>
      </c>
      <c r="BL1146" s="22">
        <v>4.2546E-2</v>
      </c>
      <c r="BM1146" s="21"/>
      <c r="BN1146" s="21">
        <f t="shared" si="158"/>
        <v>0</v>
      </c>
      <c r="BO1146" s="22">
        <f t="shared" si="158"/>
        <v>0.170184</v>
      </c>
      <c r="BP1146" s="21">
        <f t="shared" si="158"/>
        <v>0</v>
      </c>
    </row>
    <row r="1147" spans="1:68" ht="11.1" hidden="1" customHeight="1" outlineLevel="2" x14ac:dyDescent="0.2">
      <c r="A1147" s="10"/>
      <c r="B1147" s="18"/>
      <c r="C1147" s="18"/>
      <c r="D1147" s="18"/>
      <c r="E1147" s="23" t="s">
        <v>1035</v>
      </c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08">
        <v>51.06</v>
      </c>
      <c r="AP1147" s="208">
        <v>66.594999999999999</v>
      </c>
      <c r="AQ1147" s="24"/>
      <c r="AR1147" s="24"/>
      <c r="AS1147" s="24"/>
      <c r="AT1147" s="24"/>
      <c r="AU1147" s="24"/>
      <c r="AV1147" s="24"/>
      <c r="AW1147" s="24"/>
      <c r="AX1147" s="24"/>
      <c r="AY1147" s="24"/>
      <c r="AZ1147" s="208">
        <v>25.396000000000001</v>
      </c>
      <c r="BA1147" s="208">
        <v>20.294</v>
      </c>
      <c r="BB1147" s="21">
        <f t="shared" si="157"/>
        <v>66.594999999999999</v>
      </c>
      <c r="BC1147" s="18"/>
      <c r="BD1147" s="22">
        <f t="shared" si="155"/>
        <v>89.509408602150529</v>
      </c>
      <c r="BE1147" s="21"/>
      <c r="BG1147" s="10"/>
      <c r="BH1147" s="21">
        <f t="shared" si="156"/>
        <v>0</v>
      </c>
      <c r="BI1147" s="22">
        <f t="shared" si="156"/>
        <v>6.6595000000000001E-2</v>
      </c>
      <c r="BJ1147" s="21"/>
      <c r="BK1147" s="21">
        <v>0</v>
      </c>
      <c r="BL1147" s="22">
        <v>0.19978499999999999</v>
      </c>
      <c r="BM1147" s="21"/>
      <c r="BN1147" s="21">
        <f t="shared" si="158"/>
        <v>0</v>
      </c>
      <c r="BO1147" s="22">
        <f t="shared" si="158"/>
        <v>0.79913999999999996</v>
      </c>
      <c r="BP1147" s="21">
        <f t="shared" si="158"/>
        <v>0</v>
      </c>
    </row>
    <row r="1148" spans="1:68" ht="11.1" hidden="1" customHeight="1" outlineLevel="2" x14ac:dyDescent="0.2">
      <c r="A1148" s="10"/>
      <c r="B1148" s="18"/>
      <c r="C1148" s="18"/>
      <c r="D1148" s="18"/>
      <c r="E1148" s="23" t="s">
        <v>1036</v>
      </c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  <c r="AN1148" s="24"/>
      <c r="AO1148" s="24"/>
      <c r="AP1148" s="24"/>
      <c r="AQ1148" s="24"/>
      <c r="AR1148" s="24"/>
      <c r="AS1148" s="24"/>
      <c r="AT1148" s="24"/>
      <c r="AU1148" s="24"/>
      <c r="AV1148" s="208">
        <v>130.26599999999999</v>
      </c>
      <c r="AW1148" s="208">
        <v>928.57899999999995</v>
      </c>
      <c r="AX1148" s="206">
        <v>1925.1479999999999</v>
      </c>
      <c r="AY1148" s="206">
        <v>2503.8609999999999</v>
      </c>
      <c r="AZ1148" s="208">
        <v>413.59100000000001</v>
      </c>
      <c r="BA1148" s="206">
        <v>1219.0550000000001</v>
      </c>
      <c r="BB1148" s="21">
        <f t="shared" si="157"/>
        <v>2503.8609999999999</v>
      </c>
      <c r="BC1148" s="18"/>
      <c r="BD1148" s="22">
        <f t="shared" si="155"/>
        <v>3365.4045698924729</v>
      </c>
      <c r="BE1148" s="21"/>
      <c r="BG1148" s="10"/>
      <c r="BH1148" s="21">
        <f t="shared" si="156"/>
        <v>0</v>
      </c>
      <c r="BI1148" s="22">
        <f t="shared" si="156"/>
        <v>2.5038610000000001</v>
      </c>
      <c r="BJ1148" s="21"/>
      <c r="BK1148" s="21">
        <v>0</v>
      </c>
      <c r="BL1148" s="22">
        <v>7.5115829999999999</v>
      </c>
      <c r="BM1148" s="21"/>
      <c r="BN1148" s="21">
        <f t="shared" si="158"/>
        <v>0</v>
      </c>
      <c r="BO1148" s="22">
        <f t="shared" si="158"/>
        <v>30.046332</v>
      </c>
      <c r="BP1148" s="21">
        <f t="shared" si="158"/>
        <v>0</v>
      </c>
    </row>
    <row r="1149" spans="1:68" ht="11.1" hidden="1" customHeight="1" outlineLevel="2" x14ac:dyDescent="0.2">
      <c r="A1149" s="10"/>
      <c r="B1149" s="18"/>
      <c r="C1149" s="18"/>
      <c r="D1149" s="18"/>
      <c r="E1149" s="23" t="s">
        <v>1037</v>
      </c>
      <c r="F1149" s="208">
        <v>300.99900000000002</v>
      </c>
      <c r="G1149" s="208">
        <v>239.26300000000001</v>
      </c>
      <c r="H1149" s="208">
        <v>199.10400000000001</v>
      </c>
      <c r="I1149" s="239">
        <v>135.809</v>
      </c>
      <c r="J1149" s="239"/>
      <c r="K1149" s="208">
        <v>55.042000000000002</v>
      </c>
      <c r="L1149" s="24"/>
      <c r="M1149" s="24"/>
      <c r="N1149" s="24"/>
      <c r="O1149" s="208">
        <v>77.658000000000001</v>
      </c>
      <c r="P1149" s="208">
        <v>165.49700000000001</v>
      </c>
      <c r="Q1149" s="208">
        <v>239.846</v>
      </c>
      <c r="R1149" s="208">
        <v>284.65100000000001</v>
      </c>
      <c r="S1149" s="208">
        <v>327.815</v>
      </c>
      <c r="T1149" s="208">
        <v>342.86799999999999</v>
      </c>
      <c r="U1149" s="208">
        <v>225.60400000000001</v>
      </c>
      <c r="V1149" s="208">
        <v>136.333</v>
      </c>
      <c r="W1149" s="208">
        <v>72.245000000000005</v>
      </c>
      <c r="X1149" s="24"/>
      <c r="Y1149" s="24"/>
      <c r="Z1149" s="24"/>
      <c r="AA1149" s="208">
        <v>64.168000000000006</v>
      </c>
      <c r="AB1149" s="208">
        <v>173.47</v>
      </c>
      <c r="AC1149" s="208">
        <v>270.91199999999998</v>
      </c>
      <c r="AD1149" s="208">
        <v>312.18099999999998</v>
      </c>
      <c r="AE1149" s="208">
        <v>308.69499999999999</v>
      </c>
      <c r="AF1149" s="208">
        <v>268.86200000000002</v>
      </c>
      <c r="AG1149" s="208">
        <v>189.511</v>
      </c>
      <c r="AH1149" s="208">
        <v>123.104</v>
      </c>
      <c r="AI1149" s="208">
        <v>86.406999999999996</v>
      </c>
      <c r="AJ1149" s="24"/>
      <c r="AK1149" s="24"/>
      <c r="AL1149" s="24"/>
      <c r="AM1149" s="208">
        <v>64.254999999999995</v>
      </c>
      <c r="AN1149" s="208">
        <v>160.94300000000001</v>
      </c>
      <c r="AO1149" s="208">
        <v>248.81800000000001</v>
      </c>
      <c r="AP1149" s="208">
        <v>318.62299999999999</v>
      </c>
      <c r="AQ1149" s="208">
        <v>297.58999999999997</v>
      </c>
      <c r="AR1149" s="208">
        <v>268.61599999999999</v>
      </c>
      <c r="AS1149" s="208">
        <v>307.38600000000002</v>
      </c>
      <c r="AT1149" s="208">
        <v>183.20400000000001</v>
      </c>
      <c r="AU1149" s="208">
        <v>71.046999999999997</v>
      </c>
      <c r="AV1149" s="24"/>
      <c r="AW1149" s="24"/>
      <c r="AX1149" s="24"/>
      <c r="AY1149" s="208">
        <v>83.373000000000005</v>
      </c>
      <c r="AZ1149" s="208">
        <v>157.53800000000001</v>
      </c>
      <c r="BA1149" s="208">
        <v>247.167</v>
      </c>
      <c r="BB1149" s="21">
        <f t="shared" si="157"/>
        <v>342.86799999999999</v>
      </c>
      <c r="BC1149" s="18"/>
      <c r="BD1149" s="22">
        <f t="shared" si="155"/>
        <v>460.84408602150535</v>
      </c>
      <c r="BE1149" s="21"/>
      <c r="BG1149" s="10"/>
      <c r="BH1149" s="21">
        <f t="shared" si="156"/>
        <v>0</v>
      </c>
      <c r="BI1149" s="22">
        <f t="shared" si="156"/>
        <v>0.34286800000000001</v>
      </c>
      <c r="BJ1149" s="21"/>
      <c r="BK1149" s="21">
        <v>0</v>
      </c>
      <c r="BL1149" s="22">
        <v>1.0286040000000001</v>
      </c>
      <c r="BM1149" s="21"/>
      <c r="BN1149" s="21">
        <f t="shared" si="158"/>
        <v>0</v>
      </c>
      <c r="BO1149" s="22">
        <f t="shared" si="158"/>
        <v>4.1144160000000003</v>
      </c>
      <c r="BP1149" s="21">
        <f t="shared" si="158"/>
        <v>0</v>
      </c>
    </row>
    <row r="1150" spans="1:68" ht="11.1" hidden="1" customHeight="1" outlineLevel="2" x14ac:dyDescent="0.2">
      <c r="A1150" s="10"/>
      <c r="B1150" s="18"/>
      <c r="C1150" s="18"/>
      <c r="D1150" s="18"/>
      <c r="E1150" s="23" t="s">
        <v>1038</v>
      </c>
      <c r="F1150" s="208">
        <v>34.502000000000002</v>
      </c>
      <c r="G1150" s="208">
        <v>27.503</v>
      </c>
      <c r="H1150" s="208">
        <v>23.832000000000001</v>
      </c>
      <c r="I1150" s="239">
        <v>15.675000000000001</v>
      </c>
      <c r="J1150" s="239"/>
      <c r="K1150" s="208">
        <v>5.6289999999999996</v>
      </c>
      <c r="L1150" s="24"/>
      <c r="M1150" s="208">
        <v>0.61399999999999999</v>
      </c>
      <c r="N1150" s="24"/>
      <c r="O1150" s="208">
        <v>6.8250000000000002</v>
      </c>
      <c r="P1150" s="208">
        <v>20.285</v>
      </c>
      <c r="Q1150" s="208">
        <v>32.134999999999998</v>
      </c>
      <c r="R1150" s="208">
        <v>35.222000000000001</v>
      </c>
      <c r="S1150" s="208">
        <v>35.822000000000003</v>
      </c>
      <c r="T1150" s="208">
        <v>32.993000000000002</v>
      </c>
      <c r="U1150" s="208">
        <v>23.681000000000001</v>
      </c>
      <c r="V1150" s="208">
        <v>14.964</v>
      </c>
      <c r="W1150" s="208">
        <v>10.079000000000001</v>
      </c>
      <c r="X1150" s="24"/>
      <c r="Y1150" s="24"/>
      <c r="Z1150" s="24"/>
      <c r="AA1150" s="208">
        <v>7.7759999999999998</v>
      </c>
      <c r="AB1150" s="208">
        <v>20.824000000000002</v>
      </c>
      <c r="AC1150" s="208">
        <v>34.180999999999997</v>
      </c>
      <c r="AD1150" s="208">
        <v>37.793999999999997</v>
      </c>
      <c r="AE1150" s="208">
        <v>36.561</v>
      </c>
      <c r="AF1150" s="208">
        <v>31.882000000000001</v>
      </c>
      <c r="AG1150" s="208">
        <v>26.827000000000002</v>
      </c>
      <c r="AH1150" s="208">
        <v>18.373999999999999</v>
      </c>
      <c r="AI1150" s="208">
        <v>11.99</v>
      </c>
      <c r="AJ1150" s="24"/>
      <c r="AK1150" s="24"/>
      <c r="AL1150" s="24"/>
      <c r="AM1150" s="208">
        <v>11.398</v>
      </c>
      <c r="AN1150" s="208">
        <v>18.608000000000001</v>
      </c>
      <c r="AO1150" s="208">
        <v>34.448999999999998</v>
      </c>
      <c r="AP1150" s="208">
        <v>44.548999999999999</v>
      </c>
      <c r="AQ1150" s="208">
        <v>38.241999999999997</v>
      </c>
      <c r="AR1150" s="208">
        <v>35.962000000000003</v>
      </c>
      <c r="AS1150" s="208">
        <v>31.657</v>
      </c>
      <c r="AT1150" s="208">
        <v>21.791</v>
      </c>
      <c r="AU1150" s="208">
        <v>9.1050000000000004</v>
      </c>
      <c r="AV1150" s="24"/>
      <c r="AW1150" s="24"/>
      <c r="AX1150" s="24"/>
      <c r="AY1150" s="208">
        <v>10.609</v>
      </c>
      <c r="AZ1150" s="208">
        <v>18.873000000000001</v>
      </c>
      <c r="BA1150" s="208">
        <v>28.893000000000001</v>
      </c>
      <c r="BB1150" s="21">
        <f t="shared" si="157"/>
        <v>44.548999999999999</v>
      </c>
      <c r="BC1150" s="18"/>
      <c r="BD1150" s="22">
        <f t="shared" si="155"/>
        <v>59.877688172043008</v>
      </c>
      <c r="BE1150" s="21"/>
      <c r="BG1150" s="10"/>
      <c r="BH1150" s="21">
        <f t="shared" si="156"/>
        <v>0</v>
      </c>
      <c r="BI1150" s="22">
        <f t="shared" si="156"/>
        <v>4.4548999999999998E-2</v>
      </c>
      <c r="BJ1150" s="21"/>
      <c r="BK1150" s="21">
        <v>0</v>
      </c>
      <c r="BL1150" s="22">
        <v>0.13364699999999999</v>
      </c>
      <c r="BM1150" s="21"/>
      <c r="BN1150" s="21">
        <f t="shared" si="158"/>
        <v>0</v>
      </c>
      <c r="BO1150" s="22">
        <f t="shared" si="158"/>
        <v>0.53458799999999995</v>
      </c>
      <c r="BP1150" s="21">
        <f t="shared" si="158"/>
        <v>0</v>
      </c>
    </row>
    <row r="1151" spans="1:68" ht="11.1" hidden="1" customHeight="1" outlineLevel="2" x14ac:dyDescent="0.2">
      <c r="A1151" s="10"/>
      <c r="B1151" s="18"/>
      <c r="C1151" s="18"/>
      <c r="D1151" s="18"/>
      <c r="E1151" s="23" t="s">
        <v>1039</v>
      </c>
      <c r="F1151" s="208">
        <v>7.0000000000000001E-3</v>
      </c>
      <c r="G1151" s="208">
        <v>3.0000000000000001E-3</v>
      </c>
      <c r="H1151" s="208">
        <v>2E-3</v>
      </c>
      <c r="I1151" s="239">
        <v>3.0000000000000001E-3</v>
      </c>
      <c r="J1151" s="239"/>
      <c r="K1151" s="208">
        <v>3.0000000000000001E-3</v>
      </c>
      <c r="L1151" s="208">
        <v>3.0000000000000001E-3</v>
      </c>
      <c r="M1151" s="208">
        <v>2E-3</v>
      </c>
      <c r="N1151" s="208">
        <v>2E-3</v>
      </c>
      <c r="O1151" s="208">
        <v>3.0000000000000001E-3</v>
      </c>
      <c r="P1151" s="208">
        <v>3.0000000000000001E-3</v>
      </c>
      <c r="Q1151" s="208">
        <v>2E-3</v>
      </c>
      <c r="R1151" s="208">
        <v>2E-3</v>
      </c>
      <c r="S1151" s="208">
        <v>2E-3</v>
      </c>
      <c r="T1151" s="208">
        <v>3.0000000000000001E-3</v>
      </c>
      <c r="U1151" s="208">
        <v>2E-3</v>
      </c>
      <c r="V1151" s="208">
        <v>2E-3</v>
      </c>
      <c r="W1151" s="208">
        <v>2E-3</v>
      </c>
      <c r="X1151" s="208">
        <v>2E-3</v>
      </c>
      <c r="Y1151" s="208">
        <v>4.0000000000000001E-3</v>
      </c>
      <c r="Z1151" s="208">
        <v>2E-3</v>
      </c>
      <c r="AA1151" s="208">
        <v>4.0000000000000001E-3</v>
      </c>
      <c r="AB1151" s="208">
        <v>7.0000000000000001E-3</v>
      </c>
      <c r="AC1151" s="208">
        <v>8.0000000000000002E-3</v>
      </c>
      <c r="AD1151" s="208">
        <v>7.0000000000000001E-3</v>
      </c>
      <c r="AE1151" s="208">
        <v>7.0000000000000001E-3</v>
      </c>
      <c r="AF1151" s="208">
        <v>2E-3</v>
      </c>
      <c r="AG1151" s="208">
        <v>2E-3</v>
      </c>
      <c r="AH1151" s="208">
        <v>3.0000000000000001E-3</v>
      </c>
      <c r="AI1151" s="208">
        <v>2E-3</v>
      </c>
      <c r="AJ1151" s="208">
        <v>3.0000000000000001E-3</v>
      </c>
      <c r="AK1151" s="208">
        <v>2E-3</v>
      </c>
      <c r="AL1151" s="208">
        <v>2E-3</v>
      </c>
      <c r="AM1151" s="208">
        <v>1E-3</v>
      </c>
      <c r="AN1151" s="208">
        <v>2E-3</v>
      </c>
      <c r="AO1151" s="208">
        <v>2E-3</v>
      </c>
      <c r="AP1151" s="208">
        <v>2E-3</v>
      </c>
      <c r="AQ1151" s="208">
        <v>2E-3</v>
      </c>
      <c r="AR1151" s="208">
        <v>2E-3</v>
      </c>
      <c r="AS1151" s="208">
        <v>3.0000000000000001E-3</v>
      </c>
      <c r="AT1151" s="208">
        <v>1E-3</v>
      </c>
      <c r="AU1151" s="208">
        <v>2E-3</v>
      </c>
      <c r="AV1151" s="208">
        <v>4.0000000000000001E-3</v>
      </c>
      <c r="AW1151" s="208">
        <v>5.0000000000000001E-3</v>
      </c>
      <c r="AX1151" s="208">
        <v>5.0000000000000001E-3</v>
      </c>
      <c r="AY1151" s="208">
        <v>5.0000000000000001E-3</v>
      </c>
      <c r="AZ1151" s="208">
        <v>6.0000000000000001E-3</v>
      </c>
      <c r="BA1151" s="208">
        <v>5.0000000000000001E-3</v>
      </c>
      <c r="BB1151" s="21">
        <f t="shared" si="157"/>
        <v>8.0000000000000002E-3</v>
      </c>
      <c r="BC1151" s="18"/>
      <c r="BD1151" s="22">
        <f t="shared" si="155"/>
        <v>1.0752688172043012E-2</v>
      </c>
      <c r="BE1151" s="21"/>
      <c r="BG1151" s="10"/>
      <c r="BH1151" s="21">
        <f t="shared" si="156"/>
        <v>0</v>
      </c>
      <c r="BI1151" s="22">
        <f t="shared" si="156"/>
        <v>7.9999999999999996E-6</v>
      </c>
      <c r="BJ1151" s="21"/>
      <c r="BK1151" s="21">
        <v>0</v>
      </c>
      <c r="BL1151" s="22">
        <v>2.4000000000000001E-5</v>
      </c>
      <c r="BM1151" s="21"/>
      <c r="BN1151" s="21">
        <f t="shared" si="158"/>
        <v>0</v>
      </c>
      <c r="BO1151" s="22">
        <f t="shared" si="158"/>
        <v>9.6000000000000002E-5</v>
      </c>
      <c r="BP1151" s="21">
        <f t="shared" si="158"/>
        <v>0</v>
      </c>
    </row>
    <row r="1152" spans="1:68" ht="11.1" hidden="1" customHeight="1" outlineLevel="2" x14ac:dyDescent="0.2">
      <c r="A1152" s="10"/>
      <c r="B1152" s="18"/>
      <c r="C1152" s="18"/>
      <c r="D1152" s="18"/>
      <c r="E1152" s="23" t="s">
        <v>1040</v>
      </c>
      <c r="F1152" s="208">
        <v>1E-3</v>
      </c>
      <c r="G1152" s="208">
        <v>3.0000000000000001E-3</v>
      </c>
      <c r="H1152" s="208">
        <v>2E-3</v>
      </c>
      <c r="I1152" s="239">
        <v>2E-3</v>
      </c>
      <c r="J1152" s="239"/>
      <c r="K1152" s="208">
        <v>3.0000000000000001E-3</v>
      </c>
      <c r="L1152" s="208">
        <v>4.0000000000000001E-3</v>
      </c>
      <c r="M1152" s="208">
        <v>2E-3</v>
      </c>
      <c r="N1152" s="208">
        <v>2E-3</v>
      </c>
      <c r="O1152" s="208">
        <v>6.0000000000000001E-3</v>
      </c>
      <c r="P1152" s="208">
        <v>3.0000000000000001E-3</v>
      </c>
      <c r="Q1152" s="208">
        <v>2E-3</v>
      </c>
      <c r="R1152" s="208">
        <v>3.0000000000000001E-3</v>
      </c>
      <c r="S1152" s="208">
        <v>1E-3</v>
      </c>
      <c r="T1152" s="208">
        <v>3.0000000000000001E-3</v>
      </c>
      <c r="U1152" s="208">
        <v>2E-3</v>
      </c>
      <c r="V1152" s="208">
        <v>5.0000000000000001E-3</v>
      </c>
      <c r="W1152" s="208">
        <v>3.0000000000000001E-3</v>
      </c>
      <c r="X1152" s="208">
        <v>5.0000000000000001E-3</v>
      </c>
      <c r="Y1152" s="208">
        <v>2E-3</v>
      </c>
      <c r="Z1152" s="208">
        <v>4.0000000000000001E-3</v>
      </c>
      <c r="AA1152" s="208">
        <v>8.0000000000000002E-3</v>
      </c>
      <c r="AB1152" s="208">
        <v>4.0000000000000001E-3</v>
      </c>
      <c r="AC1152" s="208">
        <v>1E-3</v>
      </c>
      <c r="AD1152" s="208">
        <v>2E-3</v>
      </c>
      <c r="AE1152" s="208">
        <v>3.0000000000000001E-3</v>
      </c>
      <c r="AF1152" s="208">
        <v>3.0000000000000001E-3</v>
      </c>
      <c r="AG1152" s="208">
        <v>3.0000000000000001E-3</v>
      </c>
      <c r="AH1152" s="208">
        <v>3.0000000000000001E-3</v>
      </c>
      <c r="AI1152" s="208">
        <v>1.0999999999999999E-2</v>
      </c>
      <c r="AJ1152" s="208">
        <v>8.9999999999999993E-3</v>
      </c>
      <c r="AK1152" s="208">
        <v>3.0000000000000001E-3</v>
      </c>
      <c r="AL1152" s="208">
        <v>5.0000000000000001E-3</v>
      </c>
      <c r="AM1152" s="208">
        <v>5.0000000000000001E-3</v>
      </c>
      <c r="AN1152" s="208">
        <v>1E-3</v>
      </c>
      <c r="AO1152" s="208">
        <v>3.0000000000000001E-3</v>
      </c>
      <c r="AP1152" s="208">
        <v>2E-3</v>
      </c>
      <c r="AQ1152" s="208">
        <v>1E-3</v>
      </c>
      <c r="AR1152" s="208">
        <v>1E-3</v>
      </c>
      <c r="AS1152" s="208">
        <v>3.0000000000000001E-3</v>
      </c>
      <c r="AT1152" s="24"/>
      <c r="AU1152" s="208">
        <v>5.0000000000000001E-3</v>
      </c>
      <c r="AV1152" s="208">
        <v>1E-3</v>
      </c>
      <c r="AW1152" s="208">
        <v>2E-3</v>
      </c>
      <c r="AX1152" s="208">
        <v>1E-3</v>
      </c>
      <c r="AY1152" s="208">
        <v>2E-3</v>
      </c>
      <c r="AZ1152" s="208">
        <v>3.0000000000000001E-3</v>
      </c>
      <c r="BA1152" s="208">
        <v>1E-3</v>
      </c>
      <c r="BB1152" s="21">
        <f t="shared" si="157"/>
        <v>1.0999999999999999E-2</v>
      </c>
      <c r="BC1152" s="18"/>
      <c r="BD1152" s="22">
        <f t="shared" si="155"/>
        <v>1.4784946236559139E-2</v>
      </c>
      <c r="BE1152" s="21"/>
      <c r="BG1152" s="10"/>
      <c r="BH1152" s="21">
        <f t="shared" si="156"/>
        <v>0</v>
      </c>
      <c r="BI1152" s="22">
        <f t="shared" si="156"/>
        <v>1.0999999999999998E-5</v>
      </c>
      <c r="BJ1152" s="21"/>
      <c r="BK1152" s="21">
        <v>0</v>
      </c>
      <c r="BL1152" s="22">
        <v>3.2999999999999996E-5</v>
      </c>
      <c r="BM1152" s="21"/>
      <c r="BN1152" s="21">
        <f t="shared" si="158"/>
        <v>0</v>
      </c>
      <c r="BO1152" s="22">
        <f t="shared" si="158"/>
        <v>1.3199999999999998E-4</v>
      </c>
      <c r="BP1152" s="21">
        <f t="shared" si="158"/>
        <v>0</v>
      </c>
    </row>
    <row r="1153" spans="1:68" ht="11.1" hidden="1" customHeight="1" outlineLevel="2" x14ac:dyDescent="0.2">
      <c r="A1153" s="10"/>
      <c r="B1153" s="18"/>
      <c r="C1153" s="18"/>
      <c r="D1153" s="18"/>
      <c r="E1153" s="23" t="s">
        <v>1041</v>
      </c>
      <c r="F1153" s="206">
        <v>5682.6850000000004</v>
      </c>
      <c r="G1153" s="206">
        <v>5138.0860000000002</v>
      </c>
      <c r="H1153" s="206">
        <v>5607.4880000000003</v>
      </c>
      <c r="I1153" s="238">
        <v>4989.3789999999999</v>
      </c>
      <c r="J1153" s="238"/>
      <c r="K1153" s="206">
        <v>5474.875</v>
      </c>
      <c r="L1153" s="206">
        <v>5294.8370000000004</v>
      </c>
      <c r="M1153" s="206">
        <v>5457.54</v>
      </c>
      <c r="N1153" s="206">
        <v>5335.96</v>
      </c>
      <c r="O1153" s="206">
        <v>5139.8779999999997</v>
      </c>
      <c r="P1153" s="206">
        <v>2960.692</v>
      </c>
      <c r="Q1153" s="206">
        <v>3195.4490000000001</v>
      </c>
      <c r="R1153" s="206">
        <v>3915.6790000000001</v>
      </c>
      <c r="S1153" s="206">
        <v>5588.2550000000001</v>
      </c>
      <c r="T1153" s="206">
        <v>5383.0749999999998</v>
      </c>
      <c r="U1153" s="206">
        <v>5171.0219999999999</v>
      </c>
      <c r="V1153" s="206">
        <v>5350.2820000000002</v>
      </c>
      <c r="W1153" s="206">
        <v>5396.3119999999999</v>
      </c>
      <c r="X1153" s="206">
        <v>5118.5150000000003</v>
      </c>
      <c r="Y1153" s="206">
        <v>5408.6689999999999</v>
      </c>
      <c r="Z1153" s="206">
        <v>5525.0529999999999</v>
      </c>
      <c r="AA1153" s="206">
        <v>5135.2719999999999</v>
      </c>
      <c r="AB1153" s="206">
        <v>4489.41</v>
      </c>
      <c r="AC1153" s="206">
        <v>2834.152</v>
      </c>
      <c r="AD1153" s="206">
        <v>5791.518</v>
      </c>
      <c r="AE1153" s="206">
        <v>5655.2870000000003</v>
      </c>
      <c r="AF1153" s="206">
        <v>5255.9960000000001</v>
      </c>
      <c r="AG1153" s="206">
        <v>5658.0680000000002</v>
      </c>
      <c r="AH1153" s="206">
        <v>5417.4250000000002</v>
      </c>
      <c r="AI1153" s="206">
        <v>5792.6</v>
      </c>
      <c r="AJ1153" s="206">
        <v>5507.2430000000004</v>
      </c>
      <c r="AK1153" s="206">
        <v>5664.9859999999999</v>
      </c>
      <c r="AL1153" s="206">
        <v>5508.7139999999999</v>
      </c>
      <c r="AM1153" s="206">
        <v>5037.1229999999996</v>
      </c>
      <c r="AN1153" s="206">
        <v>2909.1170000000002</v>
      </c>
      <c r="AO1153" s="206">
        <v>2728.1840000000002</v>
      </c>
      <c r="AP1153" s="206">
        <v>4446.5050000000001</v>
      </c>
      <c r="AQ1153" s="206">
        <v>5643.5</v>
      </c>
      <c r="AR1153" s="206">
        <v>4941.558</v>
      </c>
      <c r="AS1153" s="206">
        <v>5211.1530000000002</v>
      </c>
      <c r="AT1153" s="206">
        <v>5189.473</v>
      </c>
      <c r="AU1153" s="206">
        <v>5562.7740000000003</v>
      </c>
      <c r="AV1153" s="206">
        <v>4892.0969999999998</v>
      </c>
      <c r="AW1153" s="206">
        <v>4936.308</v>
      </c>
      <c r="AX1153" s="206">
        <v>3628.7280000000001</v>
      </c>
      <c r="AY1153" s="206">
        <v>3283.5729999999999</v>
      </c>
      <c r="AZ1153" s="206">
        <v>4752.723</v>
      </c>
      <c r="BA1153" s="206">
        <v>3076.82</v>
      </c>
      <c r="BB1153" s="21">
        <f t="shared" si="157"/>
        <v>5792.6</v>
      </c>
      <c r="BC1153" s="18"/>
      <c r="BD1153" s="22">
        <f t="shared" si="155"/>
        <v>7785.7526881720432</v>
      </c>
      <c r="BE1153" s="21"/>
      <c r="BG1153" s="10"/>
      <c r="BH1153" s="21">
        <f t="shared" si="156"/>
        <v>0</v>
      </c>
      <c r="BI1153" s="22">
        <f t="shared" si="156"/>
        <v>5.7926000000000002</v>
      </c>
      <c r="BJ1153" s="21"/>
      <c r="BK1153" s="21">
        <v>0</v>
      </c>
      <c r="BL1153" s="22">
        <v>17.377800000000001</v>
      </c>
      <c r="BM1153" s="21"/>
      <c r="BN1153" s="21">
        <f t="shared" si="158"/>
        <v>0</v>
      </c>
      <c r="BO1153" s="22">
        <f t="shared" si="158"/>
        <v>69.511200000000002</v>
      </c>
      <c r="BP1153" s="21">
        <f t="shared" si="158"/>
        <v>0</v>
      </c>
    </row>
    <row r="1154" spans="1:68" ht="11.1" hidden="1" customHeight="1" outlineLevel="2" x14ac:dyDescent="0.2">
      <c r="A1154" s="10"/>
      <c r="B1154" s="18"/>
      <c r="C1154" s="18"/>
      <c r="D1154" s="18"/>
      <c r="E1154" s="23" t="s">
        <v>1042</v>
      </c>
      <c r="F1154" s="24"/>
      <c r="G1154" s="24"/>
      <c r="H1154" s="24"/>
      <c r="I1154" s="239">
        <v>0.60199999999999998</v>
      </c>
      <c r="J1154" s="239"/>
      <c r="K1154" s="208">
        <v>1.0409999999999999</v>
      </c>
      <c r="L1154" s="208">
        <v>0.67200000000000004</v>
      </c>
      <c r="M1154" s="24"/>
      <c r="N1154" s="208">
        <v>0.92400000000000004</v>
      </c>
      <c r="O1154" s="208">
        <v>0.53600000000000003</v>
      </c>
      <c r="P1154" s="208">
        <v>0.87</v>
      </c>
      <c r="Q1154" s="24"/>
      <c r="R1154" s="24"/>
      <c r="S1154" s="24"/>
      <c r="T1154" s="24"/>
      <c r="U1154" s="24"/>
      <c r="V1154" s="208">
        <v>0.57699999999999996</v>
      </c>
      <c r="W1154" s="208">
        <v>0.504</v>
      </c>
      <c r="X1154" s="208">
        <v>0.45600000000000002</v>
      </c>
      <c r="Y1154" s="208">
        <v>1.161</v>
      </c>
      <c r="Z1154" s="208">
        <v>0.77300000000000002</v>
      </c>
      <c r="AA1154" s="208">
        <v>0.45800000000000002</v>
      </c>
      <c r="AB1154" s="208">
        <v>1.573</v>
      </c>
      <c r="AC1154" s="24"/>
      <c r="AD1154" s="24"/>
      <c r="AE1154" s="24"/>
      <c r="AF1154" s="24"/>
      <c r="AG1154" s="24"/>
      <c r="AH1154" s="208">
        <v>1.573</v>
      </c>
      <c r="AI1154" s="208">
        <v>1.573</v>
      </c>
      <c r="AJ1154" s="208">
        <v>1.41</v>
      </c>
      <c r="AK1154" s="208">
        <v>0.249</v>
      </c>
      <c r="AL1154" s="208">
        <v>0.76900000000000002</v>
      </c>
      <c r="AM1154" s="208">
        <v>0.57099999999999995</v>
      </c>
      <c r="AN1154" s="208">
        <v>1.105</v>
      </c>
      <c r="AO1154" s="24"/>
      <c r="AP1154" s="24"/>
      <c r="AQ1154" s="24"/>
      <c r="AR1154" s="24"/>
      <c r="AS1154" s="24"/>
      <c r="AT1154" s="208">
        <v>0.53200000000000003</v>
      </c>
      <c r="AU1154" s="208">
        <v>0.46500000000000002</v>
      </c>
      <c r="AV1154" s="208">
        <v>0.32600000000000001</v>
      </c>
      <c r="AW1154" s="208">
        <v>0.60199999999999998</v>
      </c>
      <c r="AX1154" s="208">
        <v>6.3E-2</v>
      </c>
      <c r="AY1154" s="24"/>
      <c r="AZ1154" s="24"/>
      <c r="BA1154" s="24"/>
      <c r="BB1154" s="21">
        <f t="shared" si="157"/>
        <v>1.573</v>
      </c>
      <c r="BC1154" s="18"/>
      <c r="BD1154" s="22">
        <f t="shared" si="155"/>
        <v>2.1142473118279566</v>
      </c>
      <c r="BE1154" s="21"/>
      <c r="BG1154" s="10"/>
      <c r="BH1154" s="21">
        <f t="shared" si="156"/>
        <v>0</v>
      </c>
      <c r="BI1154" s="22">
        <f t="shared" si="156"/>
        <v>1.5729999999999997E-3</v>
      </c>
      <c r="BJ1154" s="21"/>
      <c r="BK1154" s="21">
        <v>0</v>
      </c>
      <c r="BL1154" s="22">
        <v>4.7189999999999992E-3</v>
      </c>
      <c r="BM1154" s="21"/>
      <c r="BN1154" s="21">
        <f t="shared" si="158"/>
        <v>0</v>
      </c>
      <c r="BO1154" s="22">
        <f t="shared" si="158"/>
        <v>1.8875999999999997E-2</v>
      </c>
      <c r="BP1154" s="21">
        <f t="shared" si="158"/>
        <v>0</v>
      </c>
    </row>
    <row r="1155" spans="1:68" ht="11.1" hidden="1" customHeight="1" outlineLevel="2" x14ac:dyDescent="0.2">
      <c r="A1155" s="10"/>
      <c r="B1155" s="18"/>
      <c r="C1155" s="18"/>
      <c r="D1155" s="18"/>
      <c r="E1155" s="23" t="s">
        <v>1043</v>
      </c>
      <c r="F1155" s="206">
        <v>1621.6189999999999</v>
      </c>
      <c r="G1155" s="206">
        <v>1335.4269999999999</v>
      </c>
      <c r="H1155" s="206">
        <v>1315.386</v>
      </c>
      <c r="I1155" s="238">
        <v>1050.2809999999999</v>
      </c>
      <c r="J1155" s="238"/>
      <c r="K1155" s="208">
        <v>539.28200000000004</v>
      </c>
      <c r="L1155" s="208">
        <v>175.685</v>
      </c>
      <c r="M1155" s="208">
        <v>181.45699999999999</v>
      </c>
      <c r="N1155" s="208">
        <v>128.80799999999999</v>
      </c>
      <c r="O1155" s="208">
        <v>514.28300000000002</v>
      </c>
      <c r="P1155" s="208">
        <v>967.71299999999997</v>
      </c>
      <c r="Q1155" s="206">
        <v>1340.9880000000001</v>
      </c>
      <c r="R1155" s="206">
        <v>1650.057</v>
      </c>
      <c r="S1155" s="206">
        <v>1796.1980000000001</v>
      </c>
      <c r="T1155" s="206">
        <v>1681.52</v>
      </c>
      <c r="U1155" s="206">
        <v>1360.258</v>
      </c>
      <c r="V1155" s="208">
        <v>940.70799999999997</v>
      </c>
      <c r="W1155" s="208">
        <v>672.04700000000003</v>
      </c>
      <c r="X1155" s="208">
        <v>136.51499999999999</v>
      </c>
      <c r="Y1155" s="208">
        <v>115.303</v>
      </c>
      <c r="Z1155" s="208">
        <v>83.436000000000007</v>
      </c>
      <c r="AA1155" s="208">
        <v>417.66500000000002</v>
      </c>
      <c r="AB1155" s="208">
        <v>987.678</v>
      </c>
      <c r="AC1155" s="206">
        <v>1417.8119999999999</v>
      </c>
      <c r="AD1155" s="206">
        <v>1762.579</v>
      </c>
      <c r="AE1155" s="206">
        <v>1685.9649999999999</v>
      </c>
      <c r="AF1155" s="206">
        <v>1427.4469999999999</v>
      </c>
      <c r="AG1155" s="206">
        <v>1155.373</v>
      </c>
      <c r="AH1155" s="208">
        <v>847.22799999999995</v>
      </c>
      <c r="AI1155" s="208">
        <v>557.68100000000004</v>
      </c>
      <c r="AJ1155" s="208">
        <v>208.041</v>
      </c>
      <c r="AK1155" s="208">
        <v>228.19399999999999</v>
      </c>
      <c r="AL1155" s="208">
        <v>154.41999999999999</v>
      </c>
      <c r="AM1155" s="208">
        <v>500.29199999999997</v>
      </c>
      <c r="AN1155" s="206">
        <v>1022.401</v>
      </c>
      <c r="AO1155" s="206">
        <v>1499.6669999999999</v>
      </c>
      <c r="AP1155" s="206">
        <v>1891.5029999999999</v>
      </c>
      <c r="AQ1155" s="206">
        <v>1862.604</v>
      </c>
      <c r="AR1155" s="206">
        <v>1605.2270000000001</v>
      </c>
      <c r="AS1155" s="206">
        <v>1523.9849999999999</v>
      </c>
      <c r="AT1155" s="206">
        <v>1027.904</v>
      </c>
      <c r="AU1155" s="208">
        <v>669.84199999999998</v>
      </c>
      <c r="AV1155" s="208">
        <v>386.15699999999998</v>
      </c>
      <c r="AW1155" s="208">
        <v>180.99600000000001</v>
      </c>
      <c r="AX1155" s="208">
        <v>182.82</v>
      </c>
      <c r="AY1155" s="208">
        <v>483.05399999999997</v>
      </c>
      <c r="AZ1155" s="208">
        <v>865.49199999999996</v>
      </c>
      <c r="BA1155" s="206">
        <v>1340.3620000000001</v>
      </c>
      <c r="BB1155" s="21">
        <f t="shared" si="157"/>
        <v>1891.5029999999999</v>
      </c>
      <c r="BC1155" s="18"/>
      <c r="BD1155" s="22">
        <f t="shared" si="155"/>
        <v>2542.3427419354839</v>
      </c>
      <c r="BE1155" s="21"/>
      <c r="BG1155" s="10"/>
      <c r="BH1155" s="21">
        <f t="shared" si="156"/>
        <v>0</v>
      </c>
      <c r="BI1155" s="22">
        <f t="shared" si="156"/>
        <v>1.8915029999999999</v>
      </c>
      <c r="BJ1155" s="21"/>
      <c r="BK1155" s="21">
        <v>0</v>
      </c>
      <c r="BL1155" s="22">
        <v>5.6745089999999996</v>
      </c>
      <c r="BM1155" s="21"/>
      <c r="BN1155" s="21">
        <f t="shared" si="158"/>
        <v>0</v>
      </c>
      <c r="BO1155" s="22">
        <f t="shared" si="158"/>
        <v>22.698035999999998</v>
      </c>
      <c r="BP1155" s="21">
        <f t="shared" si="158"/>
        <v>0</v>
      </c>
    </row>
    <row r="1156" spans="1:68" ht="11.1" hidden="1" customHeight="1" outlineLevel="2" x14ac:dyDescent="0.2">
      <c r="A1156" s="10"/>
      <c r="B1156" s="18"/>
      <c r="C1156" s="18"/>
      <c r="D1156" s="18"/>
      <c r="E1156" s="23" t="s">
        <v>1044</v>
      </c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08">
        <v>3.2610000000000001</v>
      </c>
      <c r="AC1156" s="208">
        <v>9.4589999999999996</v>
      </c>
      <c r="AD1156" s="208">
        <v>7.6070000000000002</v>
      </c>
      <c r="AE1156" s="208">
        <v>12.605</v>
      </c>
      <c r="AF1156" s="208">
        <v>7.407</v>
      </c>
      <c r="AG1156" s="208">
        <v>3.3149999999999999</v>
      </c>
      <c r="AH1156" s="208">
        <v>1.234</v>
      </c>
      <c r="AI1156" s="24"/>
      <c r="AJ1156" s="24"/>
      <c r="AK1156" s="24"/>
      <c r="AL1156" s="24"/>
      <c r="AM1156" s="208">
        <v>0.69399999999999995</v>
      </c>
      <c r="AN1156" s="208">
        <v>15.71</v>
      </c>
      <c r="AO1156" s="208">
        <v>14.374000000000001</v>
      </c>
      <c r="AP1156" s="208">
        <v>13.3</v>
      </c>
      <c r="AQ1156" s="208">
        <v>11.5</v>
      </c>
      <c r="AR1156" s="208">
        <v>9</v>
      </c>
      <c r="AS1156" s="208">
        <v>12.76</v>
      </c>
      <c r="AT1156" s="208">
        <v>9</v>
      </c>
      <c r="AU1156" s="208">
        <v>5.8109999999999999</v>
      </c>
      <c r="AV1156" s="24"/>
      <c r="AW1156" s="24"/>
      <c r="AX1156" s="24"/>
      <c r="AY1156" s="208">
        <v>3.2850000000000001</v>
      </c>
      <c r="AZ1156" s="208">
        <v>12.717000000000001</v>
      </c>
      <c r="BA1156" s="208">
        <v>14.677</v>
      </c>
      <c r="BB1156" s="21">
        <f t="shared" si="157"/>
        <v>15.71</v>
      </c>
      <c r="BC1156" s="18"/>
      <c r="BD1156" s="22">
        <f t="shared" si="155"/>
        <v>21.115591397849464</v>
      </c>
      <c r="BE1156" s="21"/>
      <c r="BG1156" s="10"/>
      <c r="BH1156" s="21">
        <f t="shared" si="156"/>
        <v>0</v>
      </c>
      <c r="BI1156" s="22">
        <f t="shared" si="156"/>
        <v>1.5710000000000002E-2</v>
      </c>
      <c r="BJ1156" s="21"/>
      <c r="BK1156" s="21">
        <v>0</v>
      </c>
      <c r="BL1156" s="22">
        <v>4.7130000000000005E-2</v>
      </c>
      <c r="BM1156" s="21"/>
      <c r="BN1156" s="21">
        <f t="shared" si="158"/>
        <v>0</v>
      </c>
      <c r="BO1156" s="22">
        <f t="shared" si="158"/>
        <v>0.18852000000000002</v>
      </c>
      <c r="BP1156" s="21">
        <f t="shared" si="158"/>
        <v>0</v>
      </c>
    </row>
    <row r="1157" spans="1:68" ht="11.1" hidden="1" customHeight="1" outlineLevel="2" x14ac:dyDescent="0.2">
      <c r="A1157" s="10"/>
      <c r="B1157" s="18"/>
      <c r="C1157" s="18"/>
      <c r="D1157" s="18"/>
      <c r="E1157" s="23" t="s">
        <v>1045</v>
      </c>
      <c r="F1157" s="24"/>
      <c r="G1157" s="208">
        <v>197.96199999999999</v>
      </c>
      <c r="H1157" s="24"/>
      <c r="I1157" s="239">
        <v>233.70599999999999</v>
      </c>
      <c r="J1157" s="239"/>
      <c r="K1157" s="24"/>
      <c r="L1157" s="208">
        <v>276.63900000000001</v>
      </c>
      <c r="M1157" s="24"/>
      <c r="N1157" s="24"/>
      <c r="O1157" s="24"/>
      <c r="P1157" s="208">
        <v>233.136</v>
      </c>
      <c r="Q1157" s="208">
        <v>261.67</v>
      </c>
      <c r="R1157" s="24"/>
      <c r="S1157" s="208">
        <v>250.76499999999999</v>
      </c>
      <c r="T1157" s="208">
        <v>240.816</v>
      </c>
      <c r="U1157" s="208">
        <v>303.35399999999998</v>
      </c>
      <c r="V1157" s="208">
        <v>246.46100000000001</v>
      </c>
      <c r="W1157" s="208">
        <v>290.41699999999997</v>
      </c>
      <c r="X1157" s="208">
        <v>253.43899999999999</v>
      </c>
      <c r="Y1157" s="208">
        <v>234.976</v>
      </c>
      <c r="Z1157" s="208">
        <v>459.90899999999999</v>
      </c>
      <c r="AA1157" s="208">
        <v>330.97500000000002</v>
      </c>
      <c r="AB1157" s="208">
        <v>185.547</v>
      </c>
      <c r="AC1157" s="208">
        <v>179.76400000000001</v>
      </c>
      <c r="AD1157" s="208">
        <v>159.07499999999999</v>
      </c>
      <c r="AE1157" s="208">
        <v>203.20099999999999</v>
      </c>
      <c r="AF1157" s="208">
        <v>256.173</v>
      </c>
      <c r="AG1157" s="208">
        <v>278.55099999999999</v>
      </c>
      <c r="AH1157" s="208">
        <v>286.726</v>
      </c>
      <c r="AI1157" s="208">
        <v>226.12899999999999</v>
      </c>
      <c r="AJ1157" s="208">
        <v>121.73699999999999</v>
      </c>
      <c r="AK1157" s="208">
        <v>15.829000000000001</v>
      </c>
      <c r="AL1157" s="24"/>
      <c r="AM1157" s="24"/>
      <c r="AN1157" s="208">
        <v>10.962</v>
      </c>
      <c r="AO1157" s="208">
        <v>0.06</v>
      </c>
      <c r="AP1157" s="208">
        <v>0.14099999999999999</v>
      </c>
      <c r="AQ1157" s="208">
        <v>6.0999999999999999E-2</v>
      </c>
      <c r="AR1157" s="208">
        <v>8.6999999999999994E-2</v>
      </c>
      <c r="AS1157" s="208">
        <v>7.0019999999999998</v>
      </c>
      <c r="AT1157" s="208">
        <v>65.197000000000003</v>
      </c>
      <c r="AU1157" s="208">
        <v>3.5840000000000001</v>
      </c>
      <c r="AV1157" s="208">
        <v>5.8999999999999997E-2</v>
      </c>
      <c r="AW1157" s="208">
        <v>3.8879999999999999</v>
      </c>
      <c r="AX1157" s="208">
        <v>25.305</v>
      </c>
      <c r="AY1157" s="208">
        <v>0.123</v>
      </c>
      <c r="AZ1157" s="208">
        <v>1.4999999999999999E-2</v>
      </c>
      <c r="BA1157" s="24"/>
      <c r="BB1157" s="21">
        <f t="shared" si="157"/>
        <v>459.90899999999999</v>
      </c>
      <c r="BC1157" s="18"/>
      <c r="BD1157" s="22">
        <f t="shared" si="155"/>
        <v>618.15725806451621</v>
      </c>
      <c r="BE1157" s="21"/>
      <c r="BG1157" s="10"/>
      <c r="BH1157" s="21">
        <f t="shared" si="156"/>
        <v>0</v>
      </c>
      <c r="BI1157" s="22">
        <f t="shared" si="156"/>
        <v>0.45990900000000012</v>
      </c>
      <c r="BJ1157" s="21"/>
      <c r="BK1157" s="21">
        <v>0</v>
      </c>
      <c r="BL1157" s="22">
        <v>1.3797270000000004</v>
      </c>
      <c r="BM1157" s="21"/>
      <c r="BN1157" s="21">
        <f t="shared" si="158"/>
        <v>0</v>
      </c>
      <c r="BO1157" s="22">
        <f t="shared" si="158"/>
        <v>5.5189080000000015</v>
      </c>
      <c r="BP1157" s="21">
        <f t="shared" si="158"/>
        <v>0</v>
      </c>
    </row>
    <row r="1158" spans="1:68" ht="11.1" hidden="1" customHeight="1" outlineLevel="1" collapsed="1" x14ac:dyDescent="0.2">
      <c r="A1158" s="10"/>
      <c r="B1158" s="18"/>
      <c r="C1158" s="18"/>
      <c r="D1158" s="18"/>
      <c r="E1158" s="19" t="s">
        <v>1046</v>
      </c>
      <c r="F1158" s="209">
        <v>5.7240000000000002</v>
      </c>
      <c r="G1158" s="209">
        <v>8.4220000000000006</v>
      </c>
      <c r="H1158" s="209">
        <v>5.8929999999999998</v>
      </c>
      <c r="I1158" s="240">
        <v>4.3879999999999999</v>
      </c>
      <c r="J1158" s="240"/>
      <c r="K1158" s="209">
        <v>1.65</v>
      </c>
      <c r="L1158" s="209">
        <v>0.89300000000000002</v>
      </c>
      <c r="M1158" s="20"/>
      <c r="N1158" s="20"/>
      <c r="O1158" s="209">
        <v>0.78200000000000003</v>
      </c>
      <c r="P1158" s="209">
        <v>2.956</v>
      </c>
      <c r="Q1158" s="209">
        <v>8.7520000000000007</v>
      </c>
      <c r="R1158" s="209">
        <v>5.0910000000000002</v>
      </c>
      <c r="S1158" s="209">
        <v>11.353</v>
      </c>
      <c r="T1158" s="209">
        <v>11.138</v>
      </c>
      <c r="U1158" s="209">
        <v>6.8479999999999999</v>
      </c>
      <c r="V1158" s="209">
        <v>3.6819999999999999</v>
      </c>
      <c r="W1158" s="209">
        <v>1.976</v>
      </c>
      <c r="X1158" s="20"/>
      <c r="Y1158" s="209">
        <v>0.68799999999999994</v>
      </c>
      <c r="Z1158" s="209">
        <v>0.128</v>
      </c>
      <c r="AA1158" s="20"/>
      <c r="AB1158" s="209">
        <v>4.4560000000000004</v>
      </c>
      <c r="AC1158" s="209">
        <v>6.657</v>
      </c>
      <c r="AD1158" s="209">
        <v>9.5660000000000007</v>
      </c>
      <c r="AE1158" s="209">
        <v>10.439</v>
      </c>
      <c r="AF1158" s="209">
        <v>9.0980000000000008</v>
      </c>
      <c r="AG1158" s="209">
        <v>5.8529999999999998</v>
      </c>
      <c r="AH1158" s="209">
        <v>3.8180000000000001</v>
      </c>
      <c r="AI1158" s="209">
        <v>1.7330000000000001</v>
      </c>
      <c r="AJ1158" s="209">
        <v>0.48299999999999998</v>
      </c>
      <c r="AK1158" s="20"/>
      <c r="AL1158" s="20"/>
      <c r="AM1158" s="209">
        <v>1.093</v>
      </c>
      <c r="AN1158" s="209">
        <v>3.403</v>
      </c>
      <c r="AO1158" s="209">
        <v>6.2770000000000001</v>
      </c>
      <c r="AP1158" s="209">
        <v>9.9079999999999995</v>
      </c>
      <c r="AQ1158" s="209">
        <v>8.1839999999999993</v>
      </c>
      <c r="AR1158" s="209">
        <v>8.9369999999999994</v>
      </c>
      <c r="AS1158" s="209">
        <v>7.0220000000000002</v>
      </c>
      <c r="AT1158" s="209">
        <v>4.1840000000000002</v>
      </c>
      <c r="AU1158" s="209">
        <v>2.2029999999999998</v>
      </c>
      <c r="AV1158" s="209">
        <v>0.53700000000000003</v>
      </c>
      <c r="AW1158" s="20"/>
      <c r="AX1158" s="20"/>
      <c r="AY1158" s="209">
        <v>0.443</v>
      </c>
      <c r="AZ1158" s="209">
        <v>1.988</v>
      </c>
      <c r="BA1158" s="209">
        <v>4.7370000000000001</v>
      </c>
      <c r="BB1158" s="21">
        <f>BB1159+BB1160+BB1161</f>
        <v>13.831</v>
      </c>
      <c r="BC1158" s="18">
        <v>25.11</v>
      </c>
      <c r="BD1158" s="22">
        <f t="shared" si="155"/>
        <v>18.590053763440856</v>
      </c>
      <c r="BE1158" s="21">
        <f>BC1158-BD1158</f>
        <v>6.519946236559143</v>
      </c>
      <c r="BF1158" s="2">
        <v>25.11</v>
      </c>
      <c r="BG1158" s="10">
        <v>6</v>
      </c>
      <c r="BH1158" s="21">
        <f t="shared" si="156"/>
        <v>1.8681840000000002E-2</v>
      </c>
      <c r="BI1158" s="22">
        <f t="shared" si="156"/>
        <v>1.3830999999999996E-2</v>
      </c>
      <c r="BJ1158" s="21">
        <f>BH1158-BI1158</f>
        <v>4.8508400000000056E-3</v>
      </c>
      <c r="BK1158" s="21">
        <v>5.6045520000000001E-2</v>
      </c>
      <c r="BL1158" s="22">
        <v>4.1492999999999988E-2</v>
      </c>
      <c r="BM1158" s="21">
        <v>1.4552520000000013E-2</v>
      </c>
      <c r="BN1158" s="21">
        <f t="shared" si="158"/>
        <v>0.22418208000000001</v>
      </c>
      <c r="BO1158" s="22">
        <f t="shared" si="158"/>
        <v>0.16597199999999995</v>
      </c>
      <c r="BP1158" s="21">
        <f t="shared" si="158"/>
        <v>5.8210080000000053E-2</v>
      </c>
    </row>
    <row r="1159" spans="1:68" ht="11.1" hidden="1" customHeight="1" outlineLevel="2" x14ac:dyDescent="0.2">
      <c r="A1159" s="10"/>
      <c r="B1159" s="18"/>
      <c r="C1159" s="18"/>
      <c r="D1159" s="18"/>
      <c r="E1159" s="23" t="s">
        <v>1047</v>
      </c>
      <c r="F1159" s="208">
        <v>2.0830000000000002</v>
      </c>
      <c r="G1159" s="208">
        <v>1.9419999999999999</v>
      </c>
      <c r="H1159" s="208">
        <v>1.0860000000000001</v>
      </c>
      <c r="I1159" s="239">
        <v>0.52800000000000002</v>
      </c>
      <c r="J1159" s="239"/>
      <c r="K1159" s="208">
        <v>2.5999999999999999E-2</v>
      </c>
      <c r="L1159" s="24"/>
      <c r="M1159" s="24"/>
      <c r="N1159" s="24"/>
      <c r="O1159" s="24"/>
      <c r="P1159" s="208">
        <v>0.09</v>
      </c>
      <c r="Q1159" s="208">
        <v>1.7869999999999999</v>
      </c>
      <c r="R1159" s="208">
        <v>1.008</v>
      </c>
      <c r="S1159" s="208">
        <v>2.4390000000000001</v>
      </c>
      <c r="T1159" s="208">
        <v>2.3879999999999999</v>
      </c>
      <c r="U1159" s="208">
        <v>1.23</v>
      </c>
      <c r="V1159" s="208">
        <v>2.8000000000000001E-2</v>
      </c>
      <c r="W1159" s="208">
        <v>0.31</v>
      </c>
      <c r="X1159" s="24"/>
      <c r="Y1159" s="24"/>
      <c r="Z1159" s="24"/>
      <c r="AA1159" s="24"/>
      <c r="AB1159" s="208">
        <v>0.30199999999999999</v>
      </c>
      <c r="AC1159" s="208">
        <v>1.2330000000000001</v>
      </c>
      <c r="AD1159" s="208">
        <v>2.1869999999999998</v>
      </c>
      <c r="AE1159" s="208">
        <v>2.4119999999999999</v>
      </c>
      <c r="AF1159" s="208">
        <v>2.0179999999999998</v>
      </c>
      <c r="AG1159" s="208">
        <v>1.0009999999999999</v>
      </c>
      <c r="AH1159" s="208">
        <v>1.7090000000000001</v>
      </c>
      <c r="AI1159" s="208">
        <v>0.72099999999999997</v>
      </c>
      <c r="AJ1159" s="208">
        <v>0.19900000000000001</v>
      </c>
      <c r="AK1159" s="24"/>
      <c r="AL1159" s="24"/>
      <c r="AM1159" s="208">
        <v>0.55400000000000005</v>
      </c>
      <c r="AN1159" s="208">
        <v>1.4319999999999999</v>
      </c>
      <c r="AO1159" s="208">
        <v>2.5419999999999998</v>
      </c>
      <c r="AP1159" s="208">
        <v>3.7320000000000002</v>
      </c>
      <c r="AQ1159" s="208">
        <v>4.4340000000000002</v>
      </c>
      <c r="AR1159" s="208">
        <v>2.4129999999999998</v>
      </c>
      <c r="AS1159" s="208">
        <v>2.6640000000000001</v>
      </c>
      <c r="AT1159" s="208">
        <v>1.6990000000000001</v>
      </c>
      <c r="AU1159" s="208">
        <v>0.93</v>
      </c>
      <c r="AV1159" s="208">
        <v>0.373</v>
      </c>
      <c r="AW1159" s="24"/>
      <c r="AX1159" s="24"/>
      <c r="AY1159" s="208">
        <v>0.22700000000000001</v>
      </c>
      <c r="AZ1159" s="208">
        <v>0.96099999999999997</v>
      </c>
      <c r="BA1159" s="208">
        <v>2.7250000000000001</v>
      </c>
      <c r="BB1159" s="21">
        <f t="shared" si="157"/>
        <v>4.4340000000000002</v>
      </c>
      <c r="BC1159" s="21"/>
      <c r="BD1159" s="22">
        <f t="shared" si="155"/>
        <v>5.959677419354839</v>
      </c>
      <c r="BE1159" s="21"/>
      <c r="BG1159" s="10"/>
      <c r="BH1159" s="21">
        <f t="shared" si="156"/>
        <v>0</v>
      </c>
      <c r="BI1159" s="22">
        <f t="shared" si="156"/>
        <v>4.4339999999999996E-3</v>
      </c>
      <c r="BJ1159" s="21"/>
      <c r="BK1159" s="21">
        <v>0</v>
      </c>
      <c r="BL1159" s="22">
        <v>1.3745400000000001E-2</v>
      </c>
      <c r="BM1159" s="21"/>
      <c r="BN1159" s="21">
        <f t="shared" si="158"/>
        <v>0</v>
      </c>
      <c r="BO1159" s="22">
        <f t="shared" si="158"/>
        <v>5.4981600000000005E-2</v>
      </c>
      <c r="BP1159" s="21">
        <f t="shared" si="158"/>
        <v>0</v>
      </c>
    </row>
    <row r="1160" spans="1:68" ht="11.1" hidden="1" customHeight="1" outlineLevel="2" x14ac:dyDescent="0.2">
      <c r="A1160" s="10"/>
      <c r="B1160" s="18"/>
      <c r="C1160" s="18"/>
      <c r="D1160" s="18"/>
      <c r="E1160" s="23" t="s">
        <v>1048</v>
      </c>
      <c r="F1160" s="24"/>
      <c r="G1160" s="208">
        <v>2.7989999999999999</v>
      </c>
      <c r="H1160" s="208">
        <v>2.3620000000000001</v>
      </c>
      <c r="I1160" s="239">
        <v>2.2330000000000001</v>
      </c>
      <c r="J1160" s="239"/>
      <c r="K1160" s="208">
        <v>1.02</v>
      </c>
      <c r="L1160" s="208">
        <v>0.53400000000000003</v>
      </c>
      <c r="M1160" s="24"/>
      <c r="N1160" s="24"/>
      <c r="O1160" s="208">
        <v>0.60899999999999999</v>
      </c>
      <c r="P1160" s="208">
        <v>1.502</v>
      </c>
      <c r="Q1160" s="208">
        <v>3.2250000000000001</v>
      </c>
      <c r="R1160" s="208">
        <v>1.9119999999999999</v>
      </c>
      <c r="S1160" s="208">
        <v>3.8860000000000001</v>
      </c>
      <c r="T1160" s="208">
        <v>3.78</v>
      </c>
      <c r="U1160" s="208">
        <v>2.637</v>
      </c>
      <c r="V1160" s="208">
        <v>2.0150000000000001</v>
      </c>
      <c r="W1160" s="208">
        <v>0.53300000000000003</v>
      </c>
      <c r="X1160" s="24"/>
      <c r="Y1160" s="208">
        <v>0.29299999999999998</v>
      </c>
      <c r="Z1160" s="208">
        <v>0.128</v>
      </c>
      <c r="AA1160" s="24"/>
      <c r="AB1160" s="208">
        <v>2.0550000000000002</v>
      </c>
      <c r="AC1160" s="208">
        <v>2.4660000000000002</v>
      </c>
      <c r="AD1160" s="208">
        <v>3.1059999999999999</v>
      </c>
      <c r="AE1160" s="208">
        <v>3.4039999999999999</v>
      </c>
      <c r="AF1160" s="208">
        <v>3</v>
      </c>
      <c r="AG1160" s="208">
        <v>2.2570000000000001</v>
      </c>
      <c r="AH1160" s="208">
        <v>2.0219999999999998</v>
      </c>
      <c r="AI1160" s="208">
        <v>1.012</v>
      </c>
      <c r="AJ1160" s="208">
        <v>0.28399999999999997</v>
      </c>
      <c r="AK1160" s="24"/>
      <c r="AL1160" s="24"/>
      <c r="AM1160" s="208">
        <v>0.53900000000000003</v>
      </c>
      <c r="AN1160" s="208">
        <v>1.6870000000000001</v>
      </c>
      <c r="AO1160" s="208">
        <v>2.3460000000000001</v>
      </c>
      <c r="AP1160" s="208">
        <v>3.7330000000000001</v>
      </c>
      <c r="AQ1160" s="208">
        <v>1.462</v>
      </c>
      <c r="AR1160" s="208">
        <v>4.3689999999999998</v>
      </c>
      <c r="AS1160" s="208">
        <v>2.6360000000000001</v>
      </c>
      <c r="AT1160" s="208">
        <v>2.0680000000000001</v>
      </c>
      <c r="AU1160" s="208">
        <v>1.2729999999999999</v>
      </c>
      <c r="AV1160" s="208">
        <v>0.16400000000000001</v>
      </c>
      <c r="AW1160" s="24"/>
      <c r="AX1160" s="24"/>
      <c r="AY1160" s="208">
        <v>0.216</v>
      </c>
      <c r="AZ1160" s="208">
        <v>1.0269999999999999</v>
      </c>
      <c r="BA1160" s="208">
        <v>2.012</v>
      </c>
      <c r="BB1160" s="21">
        <f t="shared" si="157"/>
        <v>4.3689999999999998</v>
      </c>
      <c r="BC1160" s="21"/>
      <c r="BD1160" s="22">
        <f t="shared" si="155"/>
        <v>5.872311827956989</v>
      </c>
      <c r="BE1160" s="21"/>
      <c r="BG1160" s="10"/>
      <c r="BH1160" s="21">
        <f t="shared" si="156"/>
        <v>0</v>
      </c>
      <c r="BI1160" s="22">
        <f t="shared" si="156"/>
        <v>4.3689999999999996E-3</v>
      </c>
      <c r="BJ1160" s="21"/>
      <c r="BK1160" s="21">
        <v>0</v>
      </c>
      <c r="BL1160" s="22">
        <v>1.3543899999999998E-2</v>
      </c>
      <c r="BM1160" s="21"/>
      <c r="BN1160" s="21">
        <f t="shared" si="158"/>
        <v>0</v>
      </c>
      <c r="BO1160" s="22">
        <f t="shared" si="158"/>
        <v>5.417559999999999E-2</v>
      </c>
      <c r="BP1160" s="21">
        <f t="shared" si="158"/>
        <v>0</v>
      </c>
    </row>
    <row r="1161" spans="1:68" ht="11.1" hidden="1" customHeight="1" outlineLevel="2" x14ac:dyDescent="0.2">
      <c r="A1161" s="10"/>
      <c r="B1161" s="18"/>
      <c r="C1161" s="18"/>
      <c r="D1161" s="18"/>
      <c r="E1161" s="23" t="s">
        <v>1049</v>
      </c>
      <c r="F1161" s="208">
        <v>3.641</v>
      </c>
      <c r="G1161" s="208">
        <v>3.681</v>
      </c>
      <c r="H1161" s="208">
        <v>2.4449999999999998</v>
      </c>
      <c r="I1161" s="239">
        <v>1.627</v>
      </c>
      <c r="J1161" s="239"/>
      <c r="K1161" s="208">
        <v>0.60399999999999998</v>
      </c>
      <c r="L1161" s="208">
        <v>0.35899999999999999</v>
      </c>
      <c r="M1161" s="24"/>
      <c r="N1161" s="24"/>
      <c r="O1161" s="208">
        <v>0.17299999999999999</v>
      </c>
      <c r="P1161" s="208">
        <v>1.3640000000000001</v>
      </c>
      <c r="Q1161" s="208">
        <v>3.74</v>
      </c>
      <c r="R1161" s="208">
        <v>2.1709999999999998</v>
      </c>
      <c r="S1161" s="208">
        <v>5.0279999999999996</v>
      </c>
      <c r="T1161" s="208">
        <v>4.97</v>
      </c>
      <c r="U1161" s="208">
        <v>2.9809999999999999</v>
      </c>
      <c r="V1161" s="208">
        <v>1.639</v>
      </c>
      <c r="W1161" s="208">
        <v>1.133</v>
      </c>
      <c r="X1161" s="24"/>
      <c r="Y1161" s="208">
        <v>0.39500000000000002</v>
      </c>
      <c r="Z1161" s="24"/>
      <c r="AA1161" s="24"/>
      <c r="AB1161" s="208">
        <v>2.0990000000000002</v>
      </c>
      <c r="AC1161" s="208">
        <v>2.9580000000000002</v>
      </c>
      <c r="AD1161" s="208">
        <v>4.2729999999999997</v>
      </c>
      <c r="AE1161" s="208">
        <v>4.6230000000000002</v>
      </c>
      <c r="AF1161" s="208">
        <v>4.08</v>
      </c>
      <c r="AG1161" s="208">
        <v>2.5950000000000002</v>
      </c>
      <c r="AH1161" s="208">
        <v>8.6999999999999994E-2</v>
      </c>
      <c r="AI1161" s="24"/>
      <c r="AJ1161" s="24"/>
      <c r="AK1161" s="24"/>
      <c r="AL1161" s="24"/>
      <c r="AM1161" s="24"/>
      <c r="AN1161" s="208">
        <v>0.28399999999999997</v>
      </c>
      <c r="AO1161" s="208">
        <v>1.389</v>
      </c>
      <c r="AP1161" s="208">
        <v>2.4430000000000001</v>
      </c>
      <c r="AQ1161" s="208">
        <v>2.2879999999999998</v>
      </c>
      <c r="AR1161" s="208">
        <v>2.1549999999999998</v>
      </c>
      <c r="AS1161" s="208">
        <v>1.722</v>
      </c>
      <c r="AT1161" s="208">
        <v>0.41699999999999998</v>
      </c>
      <c r="AU1161" s="24"/>
      <c r="AV1161" s="24"/>
      <c r="AW1161" s="24"/>
      <c r="AX1161" s="24"/>
      <c r="AY1161" s="24"/>
      <c r="AZ1161" s="24"/>
      <c r="BA1161" s="24"/>
      <c r="BB1161" s="21">
        <f t="shared" si="157"/>
        <v>5.0279999999999996</v>
      </c>
      <c r="BC1161" s="21"/>
      <c r="BD1161" s="22">
        <f t="shared" si="155"/>
        <v>6.758064516129032</v>
      </c>
      <c r="BE1161" s="21"/>
      <c r="BG1161" s="10"/>
      <c r="BH1161" s="21">
        <f t="shared" si="156"/>
        <v>0</v>
      </c>
      <c r="BI1161" s="22">
        <f t="shared" si="156"/>
        <v>5.0280000000000004E-3</v>
      </c>
      <c r="BJ1161" s="21"/>
      <c r="BK1161" s="21">
        <v>0</v>
      </c>
      <c r="BL1161" s="22">
        <v>1.55868E-2</v>
      </c>
      <c r="BM1161" s="21"/>
      <c r="BN1161" s="21">
        <f t="shared" si="158"/>
        <v>0</v>
      </c>
      <c r="BO1161" s="22">
        <f t="shared" si="158"/>
        <v>6.2347199999999998E-2</v>
      </c>
      <c r="BP1161" s="21">
        <f t="shared" si="158"/>
        <v>0</v>
      </c>
    </row>
    <row r="1162" spans="1:68" ht="11.1" customHeight="1" outlineLevel="1" collapsed="1" x14ac:dyDescent="0.2">
      <c r="A1162" s="10"/>
      <c r="B1162" s="18"/>
      <c r="C1162" s="18"/>
      <c r="D1162" s="18"/>
      <c r="E1162" s="19" t="s">
        <v>1050</v>
      </c>
      <c r="F1162" s="209"/>
      <c r="G1162" s="209"/>
      <c r="H1162" s="209"/>
      <c r="I1162" s="240"/>
      <c r="J1162" s="240"/>
      <c r="K1162" s="209"/>
      <c r="L1162" s="209"/>
      <c r="M1162" s="20"/>
      <c r="N1162" s="20"/>
      <c r="O1162" s="209"/>
      <c r="P1162" s="209"/>
      <c r="Q1162" s="209"/>
      <c r="R1162" s="209"/>
      <c r="S1162" s="209"/>
      <c r="T1162" s="209"/>
      <c r="U1162" s="209"/>
      <c r="V1162" s="209"/>
      <c r="W1162" s="209"/>
      <c r="X1162" s="20"/>
      <c r="Y1162" s="209"/>
      <c r="Z1162" s="209"/>
      <c r="AA1162" s="20"/>
      <c r="AB1162" s="209"/>
      <c r="AC1162" s="209"/>
      <c r="AD1162" s="209"/>
      <c r="AE1162" s="209"/>
      <c r="AF1162" s="209"/>
      <c r="AG1162" s="209"/>
      <c r="AH1162" s="209"/>
      <c r="AI1162" s="209"/>
      <c r="AJ1162" s="209"/>
      <c r="AK1162" s="20"/>
      <c r="AL1162" s="20"/>
      <c r="AM1162" s="209"/>
      <c r="AN1162" s="209"/>
      <c r="AO1162" s="209"/>
      <c r="AP1162" s="209"/>
      <c r="AQ1162" s="209"/>
      <c r="AR1162" s="209"/>
      <c r="AS1162" s="209"/>
      <c r="AT1162" s="209"/>
      <c r="AU1162" s="209"/>
      <c r="AV1162" s="209"/>
      <c r="AW1162" s="20"/>
      <c r="AX1162" s="20"/>
      <c r="AY1162" s="209"/>
      <c r="AZ1162" s="209"/>
      <c r="BA1162" s="209"/>
      <c r="BB1162" s="21">
        <f>BB1163</f>
        <v>0.83499999999999996</v>
      </c>
      <c r="BC1162" s="21">
        <v>1.2</v>
      </c>
      <c r="BD1162" s="22">
        <f t="shared" si="155"/>
        <v>1.1223118279569892</v>
      </c>
      <c r="BE1162" s="21">
        <f>BC1162-BD1162</f>
        <v>7.7688172043010706E-2</v>
      </c>
      <c r="BF1162" s="2">
        <v>25.11</v>
      </c>
      <c r="BG1162" s="10">
        <v>7</v>
      </c>
      <c r="BH1162" s="21">
        <f t="shared" si="156"/>
        <v>8.9279999999999991E-4</v>
      </c>
      <c r="BI1162" s="22">
        <f t="shared" si="156"/>
        <v>8.3500000000000002E-4</v>
      </c>
      <c r="BJ1162" s="21">
        <f>BH1162-BI1162</f>
        <v>5.7799999999999887E-5</v>
      </c>
      <c r="BK1162" s="21">
        <v>5.6045520000000001E-2</v>
      </c>
      <c r="BL1162" s="22">
        <v>4.1492999999999988E-2</v>
      </c>
      <c r="BM1162" s="21">
        <v>1.4552520000000013E-2</v>
      </c>
      <c r="BN1162" s="21">
        <f t="shared" si="158"/>
        <v>0.22418208000000001</v>
      </c>
      <c r="BO1162" s="22">
        <f t="shared" si="158"/>
        <v>0.16597199999999995</v>
      </c>
      <c r="BP1162" s="21">
        <f t="shared" si="158"/>
        <v>5.8210080000000053E-2</v>
      </c>
    </row>
    <row r="1163" spans="1:68" ht="8.25" hidden="1" customHeight="1" outlineLevel="2" x14ac:dyDescent="0.2">
      <c r="A1163" s="10"/>
      <c r="B1163" s="18"/>
      <c r="C1163" s="18"/>
      <c r="D1163" s="18"/>
      <c r="E1163" s="23" t="s">
        <v>1051</v>
      </c>
      <c r="F1163" s="208"/>
      <c r="G1163" s="208"/>
      <c r="H1163" s="208"/>
      <c r="I1163" s="239"/>
      <c r="J1163" s="239"/>
      <c r="K1163" s="208"/>
      <c r="L1163" s="24"/>
      <c r="M1163" s="24"/>
      <c r="N1163" s="24"/>
      <c r="O1163" s="24"/>
      <c r="P1163" s="208"/>
      <c r="Q1163" s="208"/>
      <c r="R1163" s="208"/>
      <c r="S1163" s="208"/>
      <c r="T1163" s="208"/>
      <c r="U1163" s="208"/>
      <c r="V1163" s="208"/>
      <c r="W1163" s="208"/>
      <c r="X1163" s="24"/>
      <c r="Y1163" s="24"/>
      <c r="Z1163" s="24"/>
      <c r="AA1163" s="24"/>
      <c r="AB1163" s="208"/>
      <c r="AC1163" s="208"/>
      <c r="AD1163" s="208"/>
      <c r="AE1163" s="208"/>
      <c r="AF1163" s="208"/>
      <c r="AG1163" s="208"/>
      <c r="AH1163" s="208"/>
      <c r="AI1163" s="208"/>
      <c r="AJ1163" s="208"/>
      <c r="AK1163" s="24"/>
      <c r="AL1163" s="24"/>
      <c r="AM1163" s="208"/>
      <c r="AN1163" s="208"/>
      <c r="AO1163" s="208"/>
      <c r="AP1163" s="208"/>
      <c r="AQ1163" s="208"/>
      <c r="AR1163" s="208"/>
      <c r="AS1163" s="208"/>
      <c r="AT1163" s="208"/>
      <c r="AU1163" s="208"/>
      <c r="AV1163" s="208"/>
      <c r="AW1163" s="24"/>
      <c r="AX1163" s="24"/>
      <c r="AY1163" s="208"/>
      <c r="AZ1163" s="208"/>
      <c r="BA1163" s="208">
        <v>0.83499999999999996</v>
      </c>
      <c r="BB1163" s="21">
        <f>MAX(F1163:BA1163)</f>
        <v>0.83499999999999996</v>
      </c>
      <c r="BC1163" s="21"/>
      <c r="BD1163" s="22">
        <f t="shared" si="155"/>
        <v>1.1223118279569892</v>
      </c>
      <c r="BE1163" s="21"/>
      <c r="BG1163" s="10"/>
      <c r="BH1163" s="21">
        <f t="shared" si="156"/>
        <v>0</v>
      </c>
      <c r="BI1163" s="22">
        <f t="shared" si="156"/>
        <v>8.3500000000000002E-4</v>
      </c>
      <c r="BJ1163" s="21"/>
      <c r="BK1163" s="21">
        <v>0</v>
      </c>
      <c r="BL1163" s="22">
        <v>1.3745400000000001E-2</v>
      </c>
      <c r="BM1163" s="21"/>
      <c r="BN1163" s="21">
        <f t="shared" si="158"/>
        <v>0</v>
      </c>
      <c r="BO1163" s="22">
        <f t="shared" si="158"/>
        <v>5.4981600000000005E-2</v>
      </c>
      <c r="BP1163" s="21">
        <f t="shared" si="158"/>
        <v>0</v>
      </c>
    </row>
    <row r="1164" spans="1:68" ht="11.1" customHeight="1" outlineLevel="1" collapsed="1" x14ac:dyDescent="0.2">
      <c r="A1164" s="10"/>
      <c r="B1164" s="18"/>
      <c r="C1164" s="18"/>
      <c r="D1164" s="18"/>
      <c r="E1164" s="19" t="s">
        <v>1052</v>
      </c>
      <c r="F1164" s="209"/>
      <c r="G1164" s="209"/>
      <c r="H1164" s="209"/>
      <c r="I1164" s="240"/>
      <c r="J1164" s="240"/>
      <c r="K1164" s="209"/>
      <c r="L1164" s="209"/>
      <c r="M1164" s="20"/>
      <c r="N1164" s="20"/>
      <c r="O1164" s="209"/>
      <c r="P1164" s="209"/>
      <c r="Q1164" s="209"/>
      <c r="R1164" s="209"/>
      <c r="S1164" s="209"/>
      <c r="T1164" s="209"/>
      <c r="U1164" s="209"/>
      <c r="V1164" s="209"/>
      <c r="W1164" s="209"/>
      <c r="X1164" s="20"/>
      <c r="Y1164" s="209"/>
      <c r="Z1164" s="209"/>
      <c r="AA1164" s="20"/>
      <c r="AB1164" s="209"/>
      <c r="AC1164" s="209"/>
      <c r="AD1164" s="209"/>
      <c r="AE1164" s="209"/>
      <c r="AF1164" s="209"/>
      <c r="AG1164" s="209"/>
      <c r="AH1164" s="209"/>
      <c r="AI1164" s="209"/>
      <c r="AJ1164" s="209"/>
      <c r="AK1164" s="20"/>
      <c r="AL1164" s="20"/>
      <c r="AM1164" s="209"/>
      <c r="AN1164" s="209"/>
      <c r="AO1164" s="209"/>
      <c r="AP1164" s="209"/>
      <c r="AQ1164" s="209"/>
      <c r="AR1164" s="209"/>
      <c r="AS1164" s="209"/>
      <c r="AT1164" s="209"/>
      <c r="AU1164" s="209"/>
      <c r="AV1164" s="209"/>
      <c r="AW1164" s="20"/>
      <c r="AX1164" s="20"/>
      <c r="AY1164" s="209"/>
      <c r="AZ1164" s="209"/>
      <c r="BA1164" s="209"/>
      <c r="BB1164" s="21">
        <f>BB1165</f>
        <v>1.796</v>
      </c>
      <c r="BC1164" s="21">
        <v>2.58</v>
      </c>
      <c r="BD1164" s="22">
        <f t="shared" si="155"/>
        <v>2.413978494623656</v>
      </c>
      <c r="BE1164" s="21">
        <f>BC1164-BD1164</f>
        <v>0.16602150537634408</v>
      </c>
      <c r="BF1164" s="2">
        <v>5</v>
      </c>
      <c r="BG1164" s="10">
        <v>7</v>
      </c>
      <c r="BH1164" s="21">
        <f t="shared" si="156"/>
        <v>1.9195200000000001E-3</v>
      </c>
      <c r="BI1164" s="22">
        <f t="shared" si="156"/>
        <v>1.7960000000000001E-3</v>
      </c>
      <c r="BJ1164" s="21">
        <f>BH1164-BI1164</f>
        <v>1.2352000000000001E-4</v>
      </c>
      <c r="BK1164" s="21">
        <v>5.6045520000000001E-2</v>
      </c>
      <c r="BL1164" s="22">
        <v>4.1492999999999988E-2</v>
      </c>
      <c r="BM1164" s="21">
        <v>1.4552520000000013E-2</v>
      </c>
      <c r="BN1164" s="21">
        <f t="shared" si="158"/>
        <v>0.22418208000000001</v>
      </c>
      <c r="BO1164" s="22">
        <f t="shared" si="158"/>
        <v>0.16597199999999995</v>
      </c>
      <c r="BP1164" s="21">
        <f t="shared" si="158"/>
        <v>5.8210080000000053E-2</v>
      </c>
    </row>
    <row r="1165" spans="1:68" ht="11.1" hidden="1" customHeight="1" outlineLevel="2" x14ac:dyDescent="0.2">
      <c r="A1165" s="10"/>
      <c r="B1165" s="18"/>
      <c r="C1165" s="18"/>
      <c r="D1165" s="18"/>
      <c r="E1165" s="23" t="s">
        <v>1053</v>
      </c>
      <c r="F1165" s="208"/>
      <c r="G1165" s="208"/>
      <c r="H1165" s="208"/>
      <c r="I1165" s="239"/>
      <c r="J1165" s="239"/>
      <c r="K1165" s="208"/>
      <c r="L1165" s="24"/>
      <c r="M1165" s="24"/>
      <c r="N1165" s="24"/>
      <c r="O1165" s="24"/>
      <c r="P1165" s="208"/>
      <c r="Q1165" s="208"/>
      <c r="R1165" s="208"/>
      <c r="S1165" s="208"/>
      <c r="T1165" s="208"/>
      <c r="U1165" s="208"/>
      <c r="V1165" s="208"/>
      <c r="W1165" s="208"/>
      <c r="X1165" s="24"/>
      <c r="Y1165" s="24"/>
      <c r="Z1165" s="24"/>
      <c r="AA1165" s="24"/>
      <c r="AB1165" s="208"/>
      <c r="AC1165" s="208"/>
      <c r="AD1165" s="208"/>
      <c r="AE1165" s="208"/>
      <c r="AF1165" s="208"/>
      <c r="AG1165" s="208"/>
      <c r="AH1165" s="208"/>
      <c r="AI1165" s="208"/>
      <c r="AJ1165" s="208"/>
      <c r="AK1165" s="24"/>
      <c r="AL1165" s="24"/>
      <c r="AM1165" s="208"/>
      <c r="AN1165" s="208"/>
      <c r="AO1165" s="208"/>
      <c r="AP1165" s="208"/>
      <c r="AQ1165" s="208"/>
      <c r="AR1165" s="208"/>
      <c r="AS1165" s="208"/>
      <c r="AT1165" s="208"/>
      <c r="AU1165" s="208"/>
      <c r="AV1165" s="208"/>
      <c r="AW1165" s="24"/>
      <c r="AX1165" s="24"/>
      <c r="AY1165" s="208"/>
      <c r="AZ1165" s="208"/>
      <c r="BA1165" s="208">
        <v>1.796</v>
      </c>
      <c r="BB1165" s="21">
        <f>MAX(F1165:BA1165)</f>
        <v>1.796</v>
      </c>
      <c r="BC1165" s="21"/>
      <c r="BD1165" s="22">
        <f t="shared" si="155"/>
        <v>2.413978494623656</v>
      </c>
      <c r="BE1165" s="21"/>
      <c r="BG1165" s="10"/>
      <c r="BH1165" s="21">
        <f t="shared" si="156"/>
        <v>0</v>
      </c>
      <c r="BI1165" s="22">
        <f t="shared" si="156"/>
        <v>1.7960000000000001E-3</v>
      </c>
      <c r="BJ1165" s="21"/>
      <c r="BK1165" s="21">
        <v>0</v>
      </c>
      <c r="BL1165" s="22">
        <v>1.3745400000000001E-2</v>
      </c>
      <c r="BM1165" s="21"/>
      <c r="BN1165" s="21">
        <f t="shared" si="158"/>
        <v>0</v>
      </c>
      <c r="BO1165" s="22">
        <f t="shared" si="158"/>
        <v>5.4981600000000005E-2</v>
      </c>
      <c r="BP1165" s="21">
        <f t="shared" si="158"/>
        <v>0</v>
      </c>
    </row>
    <row r="1166" spans="1:68" ht="11.1" customHeight="1" outlineLevel="1" collapsed="1" x14ac:dyDescent="0.2">
      <c r="A1166" s="10"/>
      <c r="B1166" s="18"/>
      <c r="C1166" s="18"/>
      <c r="D1166" s="18"/>
      <c r="E1166" s="19" t="s">
        <v>1054</v>
      </c>
      <c r="F1166" s="209"/>
      <c r="G1166" s="209"/>
      <c r="H1166" s="209"/>
      <c r="I1166" s="240"/>
      <c r="J1166" s="240"/>
      <c r="K1166" s="209"/>
      <c r="L1166" s="209"/>
      <c r="M1166" s="20"/>
      <c r="N1166" s="20"/>
      <c r="O1166" s="209"/>
      <c r="P1166" s="209"/>
      <c r="Q1166" s="209"/>
      <c r="R1166" s="209"/>
      <c r="S1166" s="209"/>
      <c r="T1166" s="209"/>
      <c r="U1166" s="209"/>
      <c r="V1166" s="209"/>
      <c r="W1166" s="209"/>
      <c r="X1166" s="20"/>
      <c r="Y1166" s="209"/>
      <c r="Z1166" s="209"/>
      <c r="AA1166" s="20"/>
      <c r="AB1166" s="209"/>
      <c r="AC1166" s="209"/>
      <c r="AD1166" s="209"/>
      <c r="AE1166" s="209"/>
      <c r="AF1166" s="209"/>
      <c r="AG1166" s="209"/>
      <c r="AH1166" s="209"/>
      <c r="AI1166" s="209"/>
      <c r="AJ1166" s="209"/>
      <c r="AK1166" s="20"/>
      <c r="AL1166" s="20"/>
      <c r="AM1166" s="209"/>
      <c r="AN1166" s="209"/>
      <c r="AO1166" s="209"/>
      <c r="AP1166" s="209"/>
      <c r="AQ1166" s="209"/>
      <c r="AR1166" s="209"/>
      <c r="AS1166" s="209"/>
      <c r="AT1166" s="209"/>
      <c r="AU1166" s="209"/>
      <c r="AV1166" s="209"/>
      <c r="AW1166" s="20"/>
      <c r="AX1166" s="20"/>
      <c r="AY1166" s="209"/>
      <c r="AZ1166" s="209"/>
      <c r="BA1166" s="209"/>
      <c r="BB1166" s="21">
        <v>0.30099999999999999</v>
      </c>
      <c r="BC1166" s="21">
        <v>2.58</v>
      </c>
      <c r="BD1166" s="22">
        <f t="shared" si="155"/>
        <v>0.40456989247311825</v>
      </c>
      <c r="BE1166" s="21">
        <f>BC1166-BD1166</f>
        <v>2.175430107526882</v>
      </c>
      <c r="BF1166" s="2">
        <v>2.58</v>
      </c>
      <c r="BG1166" s="10">
        <v>7</v>
      </c>
      <c r="BH1166" s="21">
        <f t="shared" si="156"/>
        <v>1.9195200000000001E-3</v>
      </c>
      <c r="BI1166" s="22">
        <f t="shared" si="156"/>
        <v>3.01E-4</v>
      </c>
      <c r="BJ1166" s="21">
        <f>BH1166-BI1166</f>
        <v>1.61852E-3</v>
      </c>
      <c r="BK1166" s="21">
        <v>5.6045520000000001E-2</v>
      </c>
      <c r="BL1166" s="22">
        <v>4.1492999999999988E-2</v>
      </c>
      <c r="BM1166" s="21">
        <v>1.4552520000000013E-2</v>
      </c>
      <c r="BN1166" s="21">
        <f t="shared" si="158"/>
        <v>0.22418208000000001</v>
      </c>
      <c r="BO1166" s="22">
        <f t="shared" si="158"/>
        <v>0.16597199999999995</v>
      </c>
      <c r="BP1166" s="21">
        <f t="shared" si="158"/>
        <v>5.8210080000000053E-2</v>
      </c>
    </row>
    <row r="1167" spans="1:68" ht="11.1" hidden="1" customHeight="1" outlineLevel="2" x14ac:dyDescent="0.2">
      <c r="A1167" s="10"/>
      <c r="B1167" s="18"/>
      <c r="C1167" s="18"/>
      <c r="D1167" s="18"/>
      <c r="E1167" s="23" t="s">
        <v>1053</v>
      </c>
      <c r="F1167" s="208"/>
      <c r="G1167" s="208"/>
      <c r="H1167" s="208"/>
      <c r="I1167" s="239"/>
      <c r="J1167" s="239"/>
      <c r="K1167" s="208"/>
      <c r="L1167" s="24"/>
      <c r="M1167" s="24"/>
      <c r="N1167" s="24"/>
      <c r="O1167" s="24"/>
      <c r="P1167" s="208"/>
      <c r="Q1167" s="208"/>
      <c r="R1167" s="208"/>
      <c r="S1167" s="208"/>
      <c r="T1167" s="208"/>
      <c r="U1167" s="208"/>
      <c r="V1167" s="208"/>
      <c r="W1167" s="208"/>
      <c r="X1167" s="24"/>
      <c r="Y1167" s="24"/>
      <c r="Z1167" s="24"/>
      <c r="AA1167" s="24"/>
      <c r="AB1167" s="208"/>
      <c r="AC1167" s="208"/>
      <c r="AD1167" s="208"/>
      <c r="AE1167" s="208"/>
      <c r="AF1167" s="208"/>
      <c r="AG1167" s="208"/>
      <c r="AH1167" s="208"/>
      <c r="AI1167" s="208"/>
      <c r="AJ1167" s="208"/>
      <c r="AK1167" s="24"/>
      <c r="AL1167" s="24"/>
      <c r="AM1167" s="208"/>
      <c r="AN1167" s="208"/>
      <c r="AO1167" s="208"/>
      <c r="AP1167" s="208"/>
      <c r="AQ1167" s="208"/>
      <c r="AR1167" s="208"/>
      <c r="AS1167" s="208"/>
      <c r="AT1167" s="208"/>
      <c r="AU1167" s="208"/>
      <c r="AV1167" s="208"/>
      <c r="AW1167" s="24"/>
      <c r="AX1167" s="24"/>
      <c r="AY1167" s="208"/>
      <c r="AZ1167" s="208"/>
      <c r="BA1167" s="208"/>
      <c r="BB1167" s="21">
        <v>0.30099999999999999</v>
      </c>
      <c r="BC1167" s="21"/>
      <c r="BD1167" s="22">
        <f t="shared" si="155"/>
        <v>0.40456989247311825</v>
      </c>
      <c r="BE1167" s="21"/>
      <c r="BG1167" s="10"/>
      <c r="BH1167" s="21">
        <f t="shared" si="156"/>
        <v>0</v>
      </c>
      <c r="BI1167" s="22">
        <f t="shared" si="156"/>
        <v>3.01E-4</v>
      </c>
      <c r="BJ1167" s="21"/>
      <c r="BK1167" s="21">
        <v>0</v>
      </c>
      <c r="BL1167" s="22">
        <v>1.3745400000000001E-2</v>
      </c>
      <c r="BM1167" s="21"/>
      <c r="BN1167" s="21">
        <f t="shared" si="158"/>
        <v>0</v>
      </c>
      <c r="BO1167" s="22">
        <f t="shared" si="158"/>
        <v>5.4981600000000005E-2</v>
      </c>
      <c r="BP1167" s="21">
        <f t="shared" si="158"/>
        <v>0</v>
      </c>
    </row>
    <row r="1168" spans="1:68" ht="11.1" customHeight="1" outlineLevel="1" x14ac:dyDescent="0.2">
      <c r="A1168" s="10"/>
      <c r="B1168" s="18"/>
      <c r="C1168" s="18"/>
      <c r="D1168" s="18"/>
      <c r="E1168" s="19" t="s">
        <v>1055</v>
      </c>
      <c r="F1168" s="209"/>
      <c r="G1168" s="209"/>
      <c r="H1168" s="209"/>
      <c r="I1168" s="240"/>
      <c r="J1168" s="240"/>
      <c r="K1168" s="209"/>
      <c r="L1168" s="209"/>
      <c r="M1168" s="20"/>
      <c r="N1168" s="20"/>
      <c r="O1168" s="209"/>
      <c r="P1168" s="209"/>
      <c r="Q1168" s="209"/>
      <c r="R1168" s="209"/>
      <c r="S1168" s="209"/>
      <c r="T1168" s="209"/>
      <c r="U1168" s="209"/>
      <c r="V1168" s="209"/>
      <c r="W1168" s="209"/>
      <c r="X1168" s="20"/>
      <c r="Y1168" s="209"/>
      <c r="Z1168" s="209"/>
      <c r="AA1168" s="20"/>
      <c r="AB1168" s="209"/>
      <c r="AC1168" s="209"/>
      <c r="AD1168" s="209"/>
      <c r="AE1168" s="209"/>
      <c r="AF1168" s="209"/>
      <c r="AG1168" s="209"/>
      <c r="AH1168" s="209"/>
      <c r="AI1168" s="209"/>
      <c r="AJ1168" s="209"/>
      <c r="AK1168" s="20"/>
      <c r="AL1168" s="20"/>
      <c r="AM1168" s="209"/>
      <c r="AN1168" s="209"/>
      <c r="AO1168" s="209"/>
      <c r="AP1168" s="209"/>
      <c r="AQ1168" s="209"/>
      <c r="AR1168" s="209"/>
      <c r="AS1168" s="209"/>
      <c r="AT1168" s="209"/>
      <c r="AU1168" s="209"/>
      <c r="AV1168" s="209"/>
      <c r="AW1168" s="20"/>
      <c r="AX1168" s="20"/>
      <c r="AY1168" s="209"/>
      <c r="AZ1168" s="209"/>
      <c r="BA1168" s="209"/>
      <c r="BB1168" s="21"/>
      <c r="BC1168" s="47">
        <v>4.95</v>
      </c>
      <c r="BD1168" s="22">
        <f t="shared" si="155"/>
        <v>0</v>
      </c>
      <c r="BE1168" s="21">
        <f t="shared" ref="BE1168:BE1173" si="159">BC1168-BD1168</f>
        <v>4.95</v>
      </c>
      <c r="BF1168" s="2">
        <v>2.58</v>
      </c>
      <c r="BG1168" s="10">
        <v>7</v>
      </c>
      <c r="BH1168" s="28">
        <f>(BC1168*24*31/1000000)</f>
        <v>3.6828000000000004E-3</v>
      </c>
      <c r="BI1168" s="29">
        <v>2.9912519999999993E-4</v>
      </c>
      <c r="BJ1168" s="21">
        <f>BH1168-BI1168</f>
        <v>3.3836748000000004E-3</v>
      </c>
      <c r="BK1168" s="21">
        <v>5.6045520000000001E-2</v>
      </c>
      <c r="BL1168" s="22">
        <v>4.1492999999999988E-2</v>
      </c>
      <c r="BM1168" s="21">
        <v>1.4552520000000013E-2</v>
      </c>
      <c r="BN1168" s="21">
        <f t="shared" si="158"/>
        <v>0.22418208000000001</v>
      </c>
      <c r="BO1168" s="22">
        <f t="shared" si="158"/>
        <v>0.16597199999999995</v>
      </c>
      <c r="BP1168" s="21">
        <f t="shared" si="158"/>
        <v>5.8210080000000053E-2</v>
      </c>
    </row>
    <row r="1169" spans="1:68" ht="11.1" hidden="1" customHeight="1" outlineLevel="1" x14ac:dyDescent="0.2">
      <c r="A1169" s="10"/>
      <c r="B1169" s="18"/>
      <c r="C1169" s="18"/>
      <c r="D1169" s="18"/>
      <c r="E1169" s="19" t="s">
        <v>1056</v>
      </c>
      <c r="F1169" s="209"/>
      <c r="G1169" s="209"/>
      <c r="H1169" s="209"/>
      <c r="I1169" s="240"/>
      <c r="J1169" s="240"/>
      <c r="K1169" s="209"/>
      <c r="L1169" s="209"/>
      <c r="M1169" s="20"/>
      <c r="N1169" s="20"/>
      <c r="O1169" s="209"/>
      <c r="P1169" s="209"/>
      <c r="Q1169" s="209"/>
      <c r="R1169" s="209"/>
      <c r="S1169" s="209"/>
      <c r="T1169" s="209"/>
      <c r="U1169" s="209"/>
      <c r="V1169" s="209"/>
      <c r="W1169" s="209"/>
      <c r="X1169" s="20"/>
      <c r="Y1169" s="209"/>
      <c r="Z1169" s="209"/>
      <c r="AA1169" s="20"/>
      <c r="AB1169" s="209"/>
      <c r="AC1169" s="209"/>
      <c r="AD1169" s="209"/>
      <c r="AE1169" s="209"/>
      <c r="AF1169" s="209"/>
      <c r="AG1169" s="209"/>
      <c r="AH1169" s="209"/>
      <c r="AI1169" s="209"/>
      <c r="AJ1169" s="209"/>
      <c r="AK1169" s="20"/>
      <c r="AL1169" s="20"/>
      <c r="AM1169" s="209"/>
      <c r="AN1169" s="209"/>
      <c r="AO1169" s="209"/>
      <c r="AP1169" s="209"/>
      <c r="AQ1169" s="209"/>
      <c r="AR1169" s="209"/>
      <c r="AS1169" s="209"/>
      <c r="AT1169" s="209"/>
      <c r="AU1169" s="209"/>
      <c r="AV1169" s="209"/>
      <c r="AW1169" s="20"/>
      <c r="AX1169" s="20"/>
      <c r="AY1169" s="209"/>
      <c r="AZ1169" s="209"/>
      <c r="BA1169" s="209"/>
      <c r="BB1169" s="21"/>
      <c r="BC1169" s="71">
        <v>95</v>
      </c>
      <c r="BD1169" s="22">
        <f t="shared" si="155"/>
        <v>0</v>
      </c>
      <c r="BE1169" s="21">
        <f t="shared" si="159"/>
        <v>95</v>
      </c>
      <c r="BF1169" s="2">
        <v>2.58</v>
      </c>
      <c r="BG1169" s="10">
        <v>6</v>
      </c>
      <c r="BH1169" s="28">
        <f>(BC1169*24*31/1000000)</f>
        <v>7.0680000000000007E-2</v>
      </c>
      <c r="BI1169" s="29">
        <v>1.321716E-2</v>
      </c>
      <c r="BJ1169" s="21">
        <f>BH1169-BI1169</f>
        <v>5.7462840000000008E-2</v>
      </c>
      <c r="BK1169" s="21">
        <v>5.6045520000000001E-2</v>
      </c>
      <c r="BL1169" s="22">
        <v>4.1492999999999988E-2</v>
      </c>
      <c r="BM1169" s="21">
        <v>1.4552520000000013E-2</v>
      </c>
      <c r="BN1169" s="21">
        <f t="shared" si="158"/>
        <v>0.22418208000000001</v>
      </c>
      <c r="BO1169" s="22">
        <f t="shared" si="158"/>
        <v>0.16597199999999995</v>
      </c>
      <c r="BP1169" s="21">
        <f t="shared" si="158"/>
        <v>5.8210080000000053E-2</v>
      </c>
    </row>
    <row r="1170" spans="1:68" ht="11.1" customHeight="1" outlineLevel="1" x14ac:dyDescent="0.2">
      <c r="A1170" s="10"/>
      <c r="B1170" s="18"/>
      <c r="C1170" s="18"/>
      <c r="D1170" s="18"/>
      <c r="E1170" s="19" t="s">
        <v>1055</v>
      </c>
      <c r="F1170" s="209"/>
      <c r="G1170" s="209"/>
      <c r="H1170" s="209"/>
      <c r="I1170" s="240"/>
      <c r="J1170" s="240"/>
      <c r="K1170" s="209"/>
      <c r="L1170" s="209"/>
      <c r="M1170" s="20"/>
      <c r="N1170" s="20"/>
      <c r="O1170" s="209"/>
      <c r="P1170" s="209"/>
      <c r="Q1170" s="209"/>
      <c r="R1170" s="209"/>
      <c r="S1170" s="209"/>
      <c r="T1170" s="209"/>
      <c r="U1170" s="209"/>
      <c r="V1170" s="209"/>
      <c r="W1170" s="209"/>
      <c r="X1170" s="20"/>
      <c r="Y1170" s="209"/>
      <c r="Z1170" s="209"/>
      <c r="AA1170" s="20"/>
      <c r="AB1170" s="209"/>
      <c r="AC1170" s="209"/>
      <c r="AD1170" s="209"/>
      <c r="AE1170" s="209"/>
      <c r="AF1170" s="209"/>
      <c r="AG1170" s="209"/>
      <c r="AH1170" s="209"/>
      <c r="AI1170" s="209"/>
      <c r="AJ1170" s="209"/>
      <c r="AK1170" s="20"/>
      <c r="AL1170" s="20"/>
      <c r="AM1170" s="209"/>
      <c r="AN1170" s="209"/>
      <c r="AO1170" s="209"/>
      <c r="AP1170" s="209"/>
      <c r="AQ1170" s="209"/>
      <c r="AR1170" s="209"/>
      <c r="AS1170" s="209"/>
      <c r="AT1170" s="209"/>
      <c r="AU1170" s="209"/>
      <c r="AV1170" s="209"/>
      <c r="AW1170" s="20"/>
      <c r="AX1170" s="20"/>
      <c r="AY1170" s="209"/>
      <c r="AZ1170" s="209"/>
      <c r="BA1170" s="209"/>
      <c r="BB1170" s="21"/>
      <c r="BC1170" s="47">
        <v>2.15</v>
      </c>
      <c r="BD1170" s="22">
        <f t="shared" si="155"/>
        <v>0</v>
      </c>
      <c r="BE1170" s="21">
        <f t="shared" si="159"/>
        <v>2.15</v>
      </c>
      <c r="BF1170" s="2">
        <v>2.58</v>
      </c>
      <c r="BG1170" s="10">
        <v>7</v>
      </c>
      <c r="BH1170" s="28">
        <f>(BC1170*24*31/1000000)</f>
        <v>1.5995999999999999E-3</v>
      </c>
      <c r="BI1170" s="29">
        <v>6.8868359999999993E-4</v>
      </c>
      <c r="BJ1170" s="21">
        <f>BH1170-BI1170</f>
        <v>9.1091639999999992E-4</v>
      </c>
      <c r="BK1170" s="21">
        <v>5.6045520000000001E-2</v>
      </c>
      <c r="BL1170" s="22">
        <v>4.1492999999999988E-2</v>
      </c>
      <c r="BM1170" s="21">
        <v>1.4552520000000013E-2</v>
      </c>
      <c r="BN1170" s="21">
        <f t="shared" si="158"/>
        <v>0.22418208000000001</v>
      </c>
      <c r="BO1170" s="22">
        <f t="shared" si="158"/>
        <v>0.16597199999999995</v>
      </c>
      <c r="BP1170" s="21">
        <f t="shared" si="158"/>
        <v>5.8210080000000053E-2</v>
      </c>
    </row>
    <row r="1171" spans="1:68" ht="11.1" customHeight="1" outlineLevel="1" x14ac:dyDescent="0.2">
      <c r="A1171" s="10"/>
      <c r="B1171" s="18"/>
      <c r="C1171" s="18"/>
      <c r="D1171" s="18"/>
      <c r="E1171" s="19" t="s">
        <v>1057</v>
      </c>
      <c r="F1171" s="209"/>
      <c r="G1171" s="209"/>
      <c r="H1171" s="209"/>
      <c r="I1171" s="240"/>
      <c r="J1171" s="240"/>
      <c r="K1171" s="209"/>
      <c r="L1171" s="209"/>
      <c r="M1171" s="20"/>
      <c r="N1171" s="20"/>
      <c r="O1171" s="209"/>
      <c r="P1171" s="209"/>
      <c r="Q1171" s="209"/>
      <c r="R1171" s="209"/>
      <c r="S1171" s="209"/>
      <c r="T1171" s="209"/>
      <c r="U1171" s="209"/>
      <c r="V1171" s="209"/>
      <c r="W1171" s="209"/>
      <c r="X1171" s="20"/>
      <c r="Y1171" s="209"/>
      <c r="Z1171" s="209"/>
      <c r="AA1171" s="20"/>
      <c r="AB1171" s="209"/>
      <c r="AC1171" s="209"/>
      <c r="AD1171" s="209"/>
      <c r="AE1171" s="209"/>
      <c r="AF1171" s="209"/>
      <c r="AG1171" s="209"/>
      <c r="AH1171" s="209"/>
      <c r="AI1171" s="209"/>
      <c r="AJ1171" s="209"/>
      <c r="AK1171" s="20"/>
      <c r="AL1171" s="20"/>
      <c r="AM1171" s="209"/>
      <c r="AN1171" s="209"/>
      <c r="AO1171" s="209"/>
      <c r="AP1171" s="209"/>
      <c r="AQ1171" s="209"/>
      <c r="AR1171" s="209"/>
      <c r="AS1171" s="209"/>
      <c r="AT1171" s="209"/>
      <c r="AU1171" s="209"/>
      <c r="AV1171" s="209"/>
      <c r="AW1171" s="20"/>
      <c r="AX1171" s="20"/>
      <c r="AY1171" s="209"/>
      <c r="AZ1171" s="209"/>
      <c r="BA1171" s="209"/>
      <c r="BB1171" s="21"/>
      <c r="BC1171" s="47">
        <v>15</v>
      </c>
      <c r="BD1171" s="22">
        <f t="shared" si="155"/>
        <v>0</v>
      </c>
      <c r="BE1171" s="21">
        <f t="shared" si="159"/>
        <v>15</v>
      </c>
      <c r="BF1171" s="2">
        <v>2.58</v>
      </c>
      <c r="BG1171" s="10">
        <v>7</v>
      </c>
      <c r="BH1171" s="28">
        <f>(BC1171*24*31/1000000)</f>
        <v>1.116E-2</v>
      </c>
      <c r="BI1171" s="29">
        <v>2.0869199999999999E-3</v>
      </c>
      <c r="BJ1171" s="21">
        <f>BH1171-BI1171</f>
        <v>9.0730800000000007E-3</v>
      </c>
      <c r="BK1171" s="21">
        <v>5.6045520000000001E-2</v>
      </c>
      <c r="BL1171" s="22">
        <v>4.1492999999999988E-2</v>
      </c>
      <c r="BM1171" s="21">
        <v>1.4552520000000013E-2</v>
      </c>
      <c r="BN1171" s="21">
        <f t="shared" si="158"/>
        <v>0.22418208000000001</v>
      </c>
      <c r="BO1171" s="22">
        <f t="shared" si="158"/>
        <v>0.16597199999999995</v>
      </c>
      <c r="BP1171" s="21">
        <f t="shared" si="158"/>
        <v>5.8210080000000053E-2</v>
      </c>
    </row>
    <row r="1172" spans="1:68" ht="11.1" customHeight="1" outlineLevel="1" x14ac:dyDescent="0.2">
      <c r="A1172" s="10"/>
      <c r="B1172" s="18"/>
      <c r="C1172" s="18"/>
      <c r="D1172" s="18"/>
      <c r="E1172" s="19" t="s">
        <v>1058</v>
      </c>
      <c r="F1172" s="209"/>
      <c r="G1172" s="209"/>
      <c r="H1172" s="209"/>
      <c r="I1172" s="240"/>
      <c r="J1172" s="240"/>
      <c r="K1172" s="209"/>
      <c r="L1172" s="209"/>
      <c r="M1172" s="20"/>
      <c r="N1172" s="20"/>
      <c r="O1172" s="209"/>
      <c r="P1172" s="209"/>
      <c r="Q1172" s="209"/>
      <c r="R1172" s="209"/>
      <c r="S1172" s="209"/>
      <c r="T1172" s="209"/>
      <c r="U1172" s="209"/>
      <c r="V1172" s="209"/>
      <c r="W1172" s="209"/>
      <c r="X1172" s="20"/>
      <c r="Y1172" s="209"/>
      <c r="Z1172" s="209"/>
      <c r="AA1172" s="20"/>
      <c r="AB1172" s="209"/>
      <c r="AC1172" s="209"/>
      <c r="AD1172" s="209"/>
      <c r="AE1172" s="209"/>
      <c r="AF1172" s="209"/>
      <c r="AG1172" s="209"/>
      <c r="AH1172" s="209"/>
      <c r="AI1172" s="209"/>
      <c r="AJ1172" s="209"/>
      <c r="AK1172" s="20"/>
      <c r="AL1172" s="20"/>
      <c r="AM1172" s="209"/>
      <c r="AN1172" s="209"/>
      <c r="AO1172" s="209"/>
      <c r="AP1172" s="209"/>
      <c r="AQ1172" s="209"/>
      <c r="AR1172" s="209"/>
      <c r="AS1172" s="209"/>
      <c r="AT1172" s="209"/>
      <c r="AU1172" s="209"/>
      <c r="AV1172" s="209"/>
      <c r="AW1172" s="20"/>
      <c r="AX1172" s="20"/>
      <c r="AY1172" s="209"/>
      <c r="AZ1172" s="209"/>
      <c r="BA1172" s="209"/>
      <c r="BB1172" s="21"/>
      <c r="BC1172" s="47">
        <v>3</v>
      </c>
      <c r="BD1172" s="22">
        <f t="shared" si="155"/>
        <v>0</v>
      </c>
      <c r="BE1172" s="21">
        <f t="shared" si="159"/>
        <v>3</v>
      </c>
      <c r="BF1172" s="2">
        <v>2.58</v>
      </c>
      <c r="BG1172" s="10">
        <v>7</v>
      </c>
      <c r="BH1172" s="28">
        <f>(BC1172*24*31/1000000)</f>
        <v>2.232E-3</v>
      </c>
      <c r="BI1172" s="29">
        <v>4.1738400000000003E-4</v>
      </c>
      <c r="BJ1172" s="21">
        <f>BH1172-BI1172</f>
        <v>1.814616E-3</v>
      </c>
      <c r="BK1172" s="21">
        <v>5.6045520000000001E-2</v>
      </c>
      <c r="BL1172" s="22">
        <v>4.1492999999999988E-2</v>
      </c>
      <c r="BM1172" s="21">
        <v>1.4552520000000013E-2</v>
      </c>
      <c r="BN1172" s="21">
        <f t="shared" si="158"/>
        <v>0.22418208000000001</v>
      </c>
      <c r="BO1172" s="22">
        <f t="shared" si="158"/>
        <v>0.16597199999999995</v>
      </c>
      <c r="BP1172" s="21">
        <f t="shared" si="158"/>
        <v>5.8210080000000053E-2</v>
      </c>
    </row>
    <row r="1173" spans="1:68" ht="11.1" hidden="1" customHeight="1" outlineLevel="1" collapsed="1" x14ac:dyDescent="0.2">
      <c r="A1173" s="10"/>
      <c r="B1173" s="18"/>
      <c r="C1173" s="18"/>
      <c r="D1173" s="18"/>
      <c r="E1173" s="19" t="s">
        <v>1059</v>
      </c>
      <c r="F1173" s="209"/>
      <c r="G1173" s="209"/>
      <c r="H1173" s="209"/>
      <c r="I1173" s="240"/>
      <c r="J1173" s="240"/>
      <c r="K1173" s="209"/>
      <c r="L1173" s="209"/>
      <c r="M1173" s="20"/>
      <c r="N1173" s="20"/>
      <c r="O1173" s="209"/>
      <c r="P1173" s="209"/>
      <c r="Q1173" s="209"/>
      <c r="R1173" s="209"/>
      <c r="S1173" s="209"/>
      <c r="T1173" s="209"/>
      <c r="U1173" s="209"/>
      <c r="V1173" s="209"/>
      <c r="W1173" s="209"/>
      <c r="X1173" s="20"/>
      <c r="Y1173" s="209"/>
      <c r="Z1173" s="209"/>
      <c r="AA1173" s="20"/>
      <c r="AB1173" s="209"/>
      <c r="AC1173" s="209"/>
      <c r="AD1173" s="209"/>
      <c r="AE1173" s="209"/>
      <c r="AF1173" s="209"/>
      <c r="AG1173" s="209"/>
      <c r="AH1173" s="209"/>
      <c r="AI1173" s="209"/>
      <c r="AJ1173" s="209"/>
      <c r="AK1173" s="20"/>
      <c r="AL1173" s="20"/>
      <c r="AM1173" s="209"/>
      <c r="AN1173" s="209"/>
      <c r="AO1173" s="209"/>
      <c r="AP1173" s="209"/>
      <c r="AQ1173" s="209"/>
      <c r="AR1173" s="209"/>
      <c r="AS1173" s="209"/>
      <c r="AT1173" s="209"/>
      <c r="AU1173" s="209"/>
      <c r="AV1173" s="209"/>
      <c r="AW1173" s="20"/>
      <c r="AX1173" s="20"/>
      <c r="AY1173" s="209"/>
      <c r="AZ1173" s="209"/>
      <c r="BA1173" s="209"/>
      <c r="BB1173" s="21">
        <v>0.54100000000000004</v>
      </c>
      <c r="BC1173" s="21">
        <v>3.5</v>
      </c>
      <c r="BD1173" s="22">
        <f t="shared" ref="BD1173:BD1240" si="160">(BB1173/31/24)*1000</f>
        <v>0.72715053763440862</v>
      </c>
      <c r="BE1173" s="21">
        <f t="shared" si="159"/>
        <v>2.7728494623655915</v>
      </c>
      <c r="BG1173" s="10">
        <v>4</v>
      </c>
      <c r="BH1173" s="28">
        <f t="shared" ref="BH1173:BI1188" si="161">(BC1173*24*31/1000000)</f>
        <v>2.604E-3</v>
      </c>
      <c r="BI1173" s="29">
        <v>4.1738400000000003E-4</v>
      </c>
      <c r="BJ1173" s="21">
        <f t="shared" ref="BJ1173:BJ1186" si="162">BH1173-BI1173</f>
        <v>2.1866159999999997E-3</v>
      </c>
      <c r="BK1173" s="21"/>
      <c r="BL1173" s="22"/>
      <c r="BM1173" s="21"/>
      <c r="BN1173" s="21"/>
      <c r="BO1173" s="22"/>
      <c r="BP1173" s="21"/>
    </row>
    <row r="1174" spans="1:68" ht="11.1" hidden="1" customHeight="1" outlineLevel="2" x14ac:dyDescent="0.2">
      <c r="A1174" s="10"/>
      <c r="B1174" s="18"/>
      <c r="C1174" s="18"/>
      <c r="D1174" s="18"/>
      <c r="E1174" s="157" t="s">
        <v>5796</v>
      </c>
      <c r="F1174" s="208"/>
      <c r="G1174" s="208"/>
      <c r="H1174" s="208"/>
      <c r="I1174" s="239"/>
      <c r="J1174" s="239"/>
      <c r="K1174" s="208"/>
      <c r="L1174" s="24"/>
      <c r="M1174" s="24"/>
      <c r="N1174" s="24"/>
      <c r="O1174" s="24"/>
      <c r="P1174" s="208"/>
      <c r="Q1174" s="208"/>
      <c r="R1174" s="208"/>
      <c r="S1174" s="208"/>
      <c r="T1174" s="208"/>
      <c r="U1174" s="208"/>
      <c r="V1174" s="208"/>
      <c r="W1174" s="208"/>
      <c r="X1174" s="24"/>
      <c r="Y1174" s="24"/>
      <c r="Z1174" s="24"/>
      <c r="AA1174" s="24"/>
      <c r="AB1174" s="208"/>
      <c r="AC1174" s="208"/>
      <c r="AD1174" s="208"/>
      <c r="AE1174" s="208"/>
      <c r="AF1174" s="208"/>
      <c r="AG1174" s="208"/>
      <c r="AH1174" s="208"/>
      <c r="AI1174" s="208"/>
      <c r="AJ1174" s="208"/>
      <c r="AK1174" s="24"/>
      <c r="AL1174" s="24"/>
      <c r="AM1174" s="208"/>
      <c r="AN1174" s="208"/>
      <c r="AO1174" s="208"/>
      <c r="AP1174" s="208"/>
      <c r="AQ1174" s="208"/>
      <c r="AR1174" s="208"/>
      <c r="AS1174" s="208"/>
      <c r="AT1174" s="208"/>
      <c r="AU1174" s="208"/>
      <c r="AV1174" s="208"/>
      <c r="AW1174" s="24"/>
      <c r="AX1174" s="24"/>
      <c r="AY1174" s="208"/>
      <c r="AZ1174" s="208"/>
      <c r="BA1174" s="208"/>
      <c r="BB1174" s="21">
        <v>0.54100000000000004</v>
      </c>
      <c r="BC1174" s="21"/>
      <c r="BD1174" s="22">
        <f t="shared" si="160"/>
        <v>0.72715053763440862</v>
      </c>
      <c r="BE1174" s="21"/>
      <c r="BG1174" s="10"/>
      <c r="BH1174" s="28">
        <f t="shared" si="161"/>
        <v>0</v>
      </c>
      <c r="BI1174" s="29">
        <v>4.1738400000000003E-4</v>
      </c>
      <c r="BJ1174" s="21">
        <f t="shared" si="162"/>
        <v>-4.1738400000000003E-4</v>
      </c>
      <c r="BK1174" s="21"/>
      <c r="BL1174" s="22"/>
      <c r="BM1174" s="21"/>
      <c r="BN1174" s="21"/>
      <c r="BO1174" s="22"/>
      <c r="BP1174" s="21"/>
    </row>
    <row r="1175" spans="1:68" ht="11.1" hidden="1" customHeight="1" outlineLevel="1" collapsed="1" x14ac:dyDescent="0.2">
      <c r="A1175" s="10"/>
      <c r="B1175" s="18"/>
      <c r="C1175" s="18"/>
      <c r="D1175" s="18"/>
      <c r="E1175" s="19" t="s">
        <v>1060</v>
      </c>
      <c r="F1175" s="209"/>
      <c r="G1175" s="209"/>
      <c r="H1175" s="209"/>
      <c r="I1175" s="240"/>
      <c r="J1175" s="240"/>
      <c r="K1175" s="209"/>
      <c r="L1175" s="209"/>
      <c r="M1175" s="20"/>
      <c r="N1175" s="20"/>
      <c r="O1175" s="209"/>
      <c r="P1175" s="209"/>
      <c r="Q1175" s="209"/>
      <c r="R1175" s="209"/>
      <c r="S1175" s="209"/>
      <c r="T1175" s="209"/>
      <c r="U1175" s="209"/>
      <c r="V1175" s="209"/>
      <c r="W1175" s="209"/>
      <c r="X1175" s="20"/>
      <c r="Y1175" s="209"/>
      <c r="Z1175" s="209"/>
      <c r="AA1175" s="20"/>
      <c r="AB1175" s="209"/>
      <c r="AC1175" s="209"/>
      <c r="AD1175" s="209"/>
      <c r="AE1175" s="209"/>
      <c r="AF1175" s="209"/>
      <c r="AG1175" s="209"/>
      <c r="AH1175" s="209"/>
      <c r="AI1175" s="209"/>
      <c r="AJ1175" s="209"/>
      <c r="AK1175" s="20"/>
      <c r="AL1175" s="20"/>
      <c r="AM1175" s="209"/>
      <c r="AN1175" s="209"/>
      <c r="AO1175" s="209"/>
      <c r="AP1175" s="209"/>
      <c r="AQ1175" s="209"/>
      <c r="AR1175" s="209"/>
      <c r="AS1175" s="209"/>
      <c r="AT1175" s="209"/>
      <c r="AU1175" s="209"/>
      <c r="AV1175" s="209"/>
      <c r="AW1175" s="20"/>
      <c r="AX1175" s="20"/>
      <c r="AY1175" s="209"/>
      <c r="AZ1175" s="209"/>
      <c r="BA1175" s="209"/>
      <c r="BB1175" s="154">
        <v>28.744</v>
      </c>
      <c r="BC1175" s="21">
        <v>117</v>
      </c>
      <c r="BD1175" s="22">
        <f t="shared" si="160"/>
        <v>38.634408602150543</v>
      </c>
      <c r="BE1175" s="21"/>
      <c r="BG1175" s="10">
        <v>5</v>
      </c>
      <c r="BH1175" s="28">
        <f t="shared" si="161"/>
        <v>8.7048E-2</v>
      </c>
      <c r="BI1175" s="29">
        <v>4.1738400000000003E-4</v>
      </c>
      <c r="BJ1175" s="21">
        <f t="shared" si="162"/>
        <v>8.6630615999999994E-2</v>
      </c>
      <c r="BK1175" s="21"/>
      <c r="BL1175" s="22"/>
      <c r="BM1175" s="21"/>
      <c r="BN1175" s="21"/>
      <c r="BO1175" s="22"/>
      <c r="BP1175" s="21"/>
    </row>
    <row r="1176" spans="1:68" ht="11.1" hidden="1" customHeight="1" outlineLevel="2" x14ac:dyDescent="0.2">
      <c r="A1176" s="10"/>
      <c r="B1176" s="18"/>
      <c r="C1176" s="18"/>
      <c r="D1176" s="18"/>
      <c r="E1176" s="23" t="s">
        <v>5797</v>
      </c>
      <c r="F1176" s="208"/>
      <c r="G1176" s="208"/>
      <c r="H1176" s="208"/>
      <c r="I1176" s="239"/>
      <c r="J1176" s="239"/>
      <c r="K1176" s="208"/>
      <c r="L1176" s="24"/>
      <c r="M1176" s="24"/>
      <c r="N1176" s="24"/>
      <c r="O1176" s="24"/>
      <c r="P1176" s="208"/>
      <c r="Q1176" s="208"/>
      <c r="R1176" s="208"/>
      <c r="S1176" s="208"/>
      <c r="T1176" s="208"/>
      <c r="U1176" s="208"/>
      <c r="V1176" s="208"/>
      <c r="W1176" s="208"/>
      <c r="X1176" s="24"/>
      <c r="Y1176" s="24"/>
      <c r="Z1176" s="24"/>
      <c r="AA1176" s="24"/>
      <c r="AB1176" s="208"/>
      <c r="AC1176" s="208"/>
      <c r="AD1176" s="208"/>
      <c r="AE1176" s="208"/>
      <c r="AF1176" s="208"/>
      <c r="AG1176" s="208"/>
      <c r="AH1176" s="208"/>
      <c r="AI1176" s="208"/>
      <c r="AJ1176" s="208"/>
      <c r="AK1176" s="24"/>
      <c r="AL1176" s="24"/>
      <c r="AM1176" s="208"/>
      <c r="AN1176" s="208"/>
      <c r="AO1176" s="208"/>
      <c r="AP1176" s="208"/>
      <c r="AQ1176" s="208"/>
      <c r="AR1176" s="208"/>
      <c r="AS1176" s="208"/>
      <c r="AT1176" s="208"/>
      <c r="AU1176" s="208"/>
      <c r="AV1176" s="208"/>
      <c r="AW1176" s="24"/>
      <c r="AX1176" s="24"/>
      <c r="AY1176" s="208"/>
      <c r="AZ1176" s="208"/>
      <c r="BA1176" s="208"/>
      <c r="BB1176" s="154">
        <v>28.744</v>
      </c>
      <c r="BC1176" s="21"/>
      <c r="BD1176" s="22">
        <f t="shared" si="160"/>
        <v>38.634408602150543</v>
      </c>
      <c r="BE1176" s="21"/>
      <c r="BG1176" s="10"/>
      <c r="BH1176" s="28">
        <f t="shared" si="161"/>
        <v>0</v>
      </c>
      <c r="BI1176" s="29">
        <v>4.1738400000000003E-4</v>
      </c>
      <c r="BJ1176" s="21">
        <f t="shared" si="162"/>
        <v>-4.1738400000000003E-4</v>
      </c>
      <c r="BK1176" s="21"/>
      <c r="BL1176" s="22"/>
      <c r="BM1176" s="21"/>
      <c r="BN1176" s="21"/>
      <c r="BO1176" s="22"/>
      <c r="BP1176" s="21"/>
    </row>
    <row r="1177" spans="1:68" ht="11.1" hidden="1" customHeight="1" outlineLevel="1" collapsed="1" x14ac:dyDescent="0.2">
      <c r="A1177" s="10"/>
      <c r="B1177" s="18"/>
      <c r="C1177" s="18"/>
      <c r="D1177" s="18"/>
      <c r="E1177" s="19" t="s">
        <v>1061</v>
      </c>
      <c r="F1177" s="209"/>
      <c r="G1177" s="209"/>
      <c r="H1177" s="209"/>
      <c r="I1177" s="240"/>
      <c r="J1177" s="240"/>
      <c r="K1177" s="209"/>
      <c r="L1177" s="209"/>
      <c r="M1177" s="20"/>
      <c r="N1177" s="20"/>
      <c r="O1177" s="209"/>
      <c r="P1177" s="209"/>
      <c r="Q1177" s="209"/>
      <c r="R1177" s="209"/>
      <c r="S1177" s="209"/>
      <c r="T1177" s="209"/>
      <c r="U1177" s="209"/>
      <c r="V1177" s="209"/>
      <c r="W1177" s="209"/>
      <c r="X1177" s="20"/>
      <c r="Y1177" s="209"/>
      <c r="Z1177" s="209"/>
      <c r="AA1177" s="20"/>
      <c r="AB1177" s="209"/>
      <c r="AC1177" s="209"/>
      <c r="AD1177" s="209"/>
      <c r="AE1177" s="209"/>
      <c r="AF1177" s="209"/>
      <c r="AG1177" s="209"/>
      <c r="AH1177" s="209"/>
      <c r="AI1177" s="209"/>
      <c r="AJ1177" s="209"/>
      <c r="AK1177" s="20"/>
      <c r="AL1177" s="20"/>
      <c r="AM1177" s="209"/>
      <c r="AN1177" s="209"/>
      <c r="AO1177" s="209"/>
      <c r="AP1177" s="209"/>
      <c r="AQ1177" s="209"/>
      <c r="AR1177" s="209"/>
      <c r="AS1177" s="209"/>
      <c r="AT1177" s="209"/>
      <c r="AU1177" s="209"/>
      <c r="AV1177" s="209"/>
      <c r="AW1177" s="20"/>
      <c r="AX1177" s="20"/>
      <c r="AY1177" s="209"/>
      <c r="AZ1177" s="209"/>
      <c r="BA1177" s="209"/>
      <c r="BB1177" s="154">
        <v>5.6479999999999997</v>
      </c>
      <c r="BC1177" s="21">
        <v>7</v>
      </c>
      <c r="BD1177" s="22">
        <f t="shared" si="160"/>
        <v>7.5913978494623651</v>
      </c>
      <c r="BE1177" s="21"/>
      <c r="BG1177" s="10">
        <v>6</v>
      </c>
      <c r="BH1177" s="28">
        <f t="shared" si="161"/>
        <v>5.208E-3</v>
      </c>
      <c r="BI1177" s="29">
        <v>4.1738400000000003E-4</v>
      </c>
      <c r="BJ1177" s="21">
        <f t="shared" si="162"/>
        <v>4.7906160000000001E-3</v>
      </c>
      <c r="BK1177" s="21"/>
      <c r="BL1177" s="22"/>
      <c r="BM1177" s="21"/>
      <c r="BN1177" s="21"/>
      <c r="BO1177" s="22"/>
      <c r="BP1177" s="21"/>
    </row>
    <row r="1178" spans="1:68" ht="11.1" hidden="1" customHeight="1" outlineLevel="2" x14ac:dyDescent="0.2">
      <c r="A1178" s="10"/>
      <c r="B1178" s="18"/>
      <c r="C1178" s="18"/>
      <c r="D1178" s="18"/>
      <c r="E1178" s="23" t="s">
        <v>5798</v>
      </c>
      <c r="F1178" s="208"/>
      <c r="G1178" s="208"/>
      <c r="H1178" s="208"/>
      <c r="I1178" s="239"/>
      <c r="J1178" s="239"/>
      <c r="K1178" s="208"/>
      <c r="L1178" s="24"/>
      <c r="M1178" s="24"/>
      <c r="N1178" s="24"/>
      <c r="O1178" s="24"/>
      <c r="P1178" s="208"/>
      <c r="Q1178" s="208"/>
      <c r="R1178" s="208"/>
      <c r="S1178" s="208"/>
      <c r="T1178" s="208"/>
      <c r="U1178" s="208"/>
      <c r="V1178" s="208"/>
      <c r="W1178" s="208"/>
      <c r="X1178" s="24"/>
      <c r="Y1178" s="24"/>
      <c r="Z1178" s="24"/>
      <c r="AA1178" s="24"/>
      <c r="AB1178" s="208"/>
      <c r="AC1178" s="208"/>
      <c r="AD1178" s="208"/>
      <c r="AE1178" s="208"/>
      <c r="AF1178" s="208"/>
      <c r="AG1178" s="208"/>
      <c r="AH1178" s="208"/>
      <c r="AI1178" s="208"/>
      <c r="AJ1178" s="208"/>
      <c r="AK1178" s="24"/>
      <c r="AL1178" s="24"/>
      <c r="AM1178" s="208"/>
      <c r="AN1178" s="208"/>
      <c r="AO1178" s="208"/>
      <c r="AP1178" s="208"/>
      <c r="AQ1178" s="208"/>
      <c r="AR1178" s="208"/>
      <c r="AS1178" s="208"/>
      <c r="AT1178" s="208"/>
      <c r="AU1178" s="208"/>
      <c r="AV1178" s="208"/>
      <c r="AW1178" s="24"/>
      <c r="AX1178" s="24"/>
      <c r="AY1178" s="208"/>
      <c r="AZ1178" s="208"/>
      <c r="BA1178" s="208"/>
      <c r="BB1178" s="154">
        <v>5.6479999999999997</v>
      </c>
      <c r="BC1178" s="21"/>
      <c r="BD1178" s="22">
        <f t="shared" si="160"/>
        <v>7.5913978494623651</v>
      </c>
      <c r="BE1178" s="21"/>
      <c r="BG1178" s="10"/>
      <c r="BH1178" s="28">
        <f t="shared" si="161"/>
        <v>0</v>
      </c>
      <c r="BI1178" s="29">
        <v>4.1738400000000003E-4</v>
      </c>
      <c r="BJ1178" s="21">
        <f t="shared" si="162"/>
        <v>-4.1738400000000003E-4</v>
      </c>
      <c r="BK1178" s="21"/>
      <c r="BL1178" s="22"/>
      <c r="BM1178" s="21"/>
      <c r="BN1178" s="21"/>
      <c r="BO1178" s="22"/>
      <c r="BP1178" s="21"/>
    </row>
    <row r="1179" spans="1:68" ht="11.1" hidden="1" customHeight="1" outlineLevel="1" collapsed="1" x14ac:dyDescent="0.2">
      <c r="A1179" s="10"/>
      <c r="B1179" s="18"/>
      <c r="C1179" s="18"/>
      <c r="D1179" s="18"/>
      <c r="E1179" s="19" t="s">
        <v>1056</v>
      </c>
      <c r="F1179" s="209"/>
      <c r="G1179" s="209"/>
      <c r="H1179" s="209"/>
      <c r="I1179" s="240"/>
      <c r="J1179" s="240"/>
      <c r="K1179" s="209"/>
      <c r="L1179" s="209"/>
      <c r="M1179" s="20"/>
      <c r="N1179" s="20"/>
      <c r="O1179" s="209"/>
      <c r="P1179" s="209"/>
      <c r="Q1179" s="209"/>
      <c r="R1179" s="209"/>
      <c r="S1179" s="209"/>
      <c r="T1179" s="209"/>
      <c r="U1179" s="209"/>
      <c r="V1179" s="209"/>
      <c r="W1179" s="209"/>
      <c r="X1179" s="20"/>
      <c r="Y1179" s="209"/>
      <c r="Z1179" s="209"/>
      <c r="AA1179" s="20"/>
      <c r="AB1179" s="209"/>
      <c r="AC1179" s="209"/>
      <c r="AD1179" s="209"/>
      <c r="AE1179" s="209"/>
      <c r="AF1179" s="209"/>
      <c r="AG1179" s="209"/>
      <c r="AH1179" s="209"/>
      <c r="AI1179" s="209"/>
      <c r="AJ1179" s="209"/>
      <c r="AK1179" s="20"/>
      <c r="AL1179" s="20"/>
      <c r="AM1179" s="209"/>
      <c r="AN1179" s="209"/>
      <c r="AO1179" s="209"/>
      <c r="AP1179" s="209"/>
      <c r="AQ1179" s="209"/>
      <c r="AR1179" s="209"/>
      <c r="AS1179" s="209"/>
      <c r="AT1179" s="209"/>
      <c r="AU1179" s="209"/>
      <c r="AV1179" s="209"/>
      <c r="AW1179" s="20"/>
      <c r="AX1179" s="20"/>
      <c r="AY1179" s="209"/>
      <c r="AZ1179" s="209"/>
      <c r="BA1179" s="209"/>
      <c r="BB1179" s="154">
        <v>6.8570000000000002</v>
      </c>
      <c r="BC1179" s="21">
        <v>17.5</v>
      </c>
      <c r="BD1179" s="22">
        <f t="shared" si="160"/>
        <v>9.216397849462366</v>
      </c>
      <c r="BE1179" s="21"/>
      <c r="BG1179" s="10">
        <v>6</v>
      </c>
      <c r="BH1179" s="28">
        <f t="shared" si="161"/>
        <v>1.302E-2</v>
      </c>
      <c r="BI1179" s="29">
        <v>4.1738400000000003E-4</v>
      </c>
      <c r="BJ1179" s="21">
        <f t="shared" si="162"/>
        <v>1.2602616000000001E-2</v>
      </c>
      <c r="BK1179" s="21"/>
      <c r="BL1179" s="22"/>
      <c r="BM1179" s="21"/>
      <c r="BN1179" s="21"/>
      <c r="BO1179" s="22"/>
      <c r="BP1179" s="21"/>
    </row>
    <row r="1180" spans="1:68" ht="11.1" hidden="1" customHeight="1" outlineLevel="2" x14ac:dyDescent="0.2">
      <c r="A1180" s="10"/>
      <c r="B1180" s="18"/>
      <c r="C1180" s="18"/>
      <c r="D1180" s="18"/>
      <c r="E1180" s="23" t="s">
        <v>5799</v>
      </c>
      <c r="F1180" s="208"/>
      <c r="G1180" s="208"/>
      <c r="H1180" s="208"/>
      <c r="I1180" s="239"/>
      <c r="J1180" s="239"/>
      <c r="K1180" s="208"/>
      <c r="L1180" s="24"/>
      <c r="M1180" s="24"/>
      <c r="N1180" s="24"/>
      <c r="O1180" s="24"/>
      <c r="P1180" s="208"/>
      <c r="Q1180" s="208"/>
      <c r="R1180" s="208"/>
      <c r="S1180" s="208"/>
      <c r="T1180" s="208"/>
      <c r="U1180" s="208"/>
      <c r="V1180" s="208"/>
      <c r="W1180" s="208"/>
      <c r="X1180" s="24"/>
      <c r="Y1180" s="24"/>
      <c r="Z1180" s="24"/>
      <c r="AA1180" s="24"/>
      <c r="AB1180" s="208"/>
      <c r="AC1180" s="208"/>
      <c r="AD1180" s="208"/>
      <c r="AE1180" s="208"/>
      <c r="AF1180" s="208"/>
      <c r="AG1180" s="208"/>
      <c r="AH1180" s="208"/>
      <c r="AI1180" s="208"/>
      <c r="AJ1180" s="208"/>
      <c r="AK1180" s="24"/>
      <c r="AL1180" s="24"/>
      <c r="AM1180" s="208"/>
      <c r="AN1180" s="208"/>
      <c r="AO1180" s="208"/>
      <c r="AP1180" s="208"/>
      <c r="AQ1180" s="208"/>
      <c r="AR1180" s="208"/>
      <c r="AS1180" s="208"/>
      <c r="AT1180" s="208"/>
      <c r="AU1180" s="208"/>
      <c r="AV1180" s="208"/>
      <c r="AW1180" s="24"/>
      <c r="AX1180" s="24"/>
      <c r="AY1180" s="208"/>
      <c r="AZ1180" s="208"/>
      <c r="BA1180" s="208"/>
      <c r="BB1180" s="154">
        <v>6.8570000000000002</v>
      </c>
      <c r="BC1180" s="21"/>
      <c r="BD1180" s="22">
        <f t="shared" si="160"/>
        <v>9.216397849462366</v>
      </c>
      <c r="BE1180" s="21"/>
      <c r="BG1180" s="10"/>
      <c r="BH1180" s="28">
        <f t="shared" si="161"/>
        <v>0</v>
      </c>
      <c r="BI1180" s="29">
        <v>4.1738400000000003E-4</v>
      </c>
      <c r="BJ1180" s="21">
        <f t="shared" si="162"/>
        <v>-4.1738400000000003E-4</v>
      </c>
      <c r="BK1180" s="21"/>
      <c r="BL1180" s="22"/>
      <c r="BM1180" s="21"/>
      <c r="BN1180" s="21"/>
      <c r="BO1180" s="22"/>
      <c r="BP1180" s="21"/>
    </row>
    <row r="1181" spans="1:68" ht="11.1" hidden="1" customHeight="1" outlineLevel="1" collapsed="1" x14ac:dyDescent="0.2">
      <c r="A1181" s="10"/>
      <c r="B1181" s="18"/>
      <c r="C1181" s="18"/>
      <c r="D1181" s="18"/>
      <c r="E1181" s="19" t="s">
        <v>1062</v>
      </c>
      <c r="F1181" s="209"/>
      <c r="G1181" s="209"/>
      <c r="H1181" s="209"/>
      <c r="I1181" s="240"/>
      <c r="J1181" s="240"/>
      <c r="K1181" s="209"/>
      <c r="L1181" s="209"/>
      <c r="M1181" s="20"/>
      <c r="N1181" s="20"/>
      <c r="O1181" s="209"/>
      <c r="P1181" s="209"/>
      <c r="Q1181" s="209"/>
      <c r="R1181" s="209"/>
      <c r="S1181" s="209"/>
      <c r="T1181" s="209"/>
      <c r="U1181" s="209"/>
      <c r="V1181" s="209"/>
      <c r="W1181" s="209"/>
      <c r="X1181" s="20"/>
      <c r="Y1181" s="209"/>
      <c r="Z1181" s="209"/>
      <c r="AA1181" s="20"/>
      <c r="AB1181" s="209"/>
      <c r="AC1181" s="209"/>
      <c r="AD1181" s="209"/>
      <c r="AE1181" s="209"/>
      <c r="AF1181" s="209"/>
      <c r="AG1181" s="209"/>
      <c r="AH1181" s="209"/>
      <c r="AI1181" s="209"/>
      <c r="AJ1181" s="209"/>
      <c r="AK1181" s="20"/>
      <c r="AL1181" s="20"/>
      <c r="AM1181" s="209"/>
      <c r="AN1181" s="209"/>
      <c r="AO1181" s="209"/>
      <c r="AP1181" s="209"/>
      <c r="AQ1181" s="209"/>
      <c r="AR1181" s="209"/>
      <c r="AS1181" s="209"/>
      <c r="AT1181" s="209"/>
      <c r="AU1181" s="209"/>
      <c r="AV1181" s="209"/>
      <c r="AW1181" s="20"/>
      <c r="AX1181" s="20"/>
      <c r="AY1181" s="209"/>
      <c r="AZ1181" s="209"/>
      <c r="BA1181" s="209"/>
      <c r="BB1181" s="154">
        <v>5.766</v>
      </c>
      <c r="BC1181" s="21">
        <v>4.5</v>
      </c>
      <c r="BD1181" s="22">
        <f t="shared" si="160"/>
        <v>7.75</v>
      </c>
      <c r="BE1181" s="21"/>
      <c r="BG1181" s="10">
        <v>6</v>
      </c>
      <c r="BH1181" s="28">
        <f t="shared" si="161"/>
        <v>3.3479999999999998E-3</v>
      </c>
      <c r="BI1181" s="29">
        <v>4.1738400000000003E-4</v>
      </c>
      <c r="BJ1181" s="21">
        <f t="shared" si="162"/>
        <v>2.9306159999999996E-3</v>
      </c>
      <c r="BK1181" s="21"/>
      <c r="BL1181" s="22"/>
      <c r="BM1181" s="21"/>
      <c r="BN1181" s="21"/>
      <c r="BO1181" s="22"/>
      <c r="BP1181" s="21"/>
    </row>
    <row r="1182" spans="1:68" ht="11.1" hidden="1" customHeight="1" outlineLevel="2" x14ac:dyDescent="0.2">
      <c r="A1182" s="10"/>
      <c r="B1182" s="18"/>
      <c r="C1182" s="18"/>
      <c r="D1182" s="18"/>
      <c r="E1182" s="23" t="s">
        <v>5800</v>
      </c>
      <c r="F1182" s="208"/>
      <c r="G1182" s="208"/>
      <c r="H1182" s="208"/>
      <c r="I1182" s="239"/>
      <c r="J1182" s="239"/>
      <c r="K1182" s="208"/>
      <c r="L1182" s="24"/>
      <c r="M1182" s="24"/>
      <c r="N1182" s="24"/>
      <c r="O1182" s="24"/>
      <c r="P1182" s="208"/>
      <c r="Q1182" s="208"/>
      <c r="R1182" s="208"/>
      <c r="S1182" s="208"/>
      <c r="T1182" s="208"/>
      <c r="U1182" s="208"/>
      <c r="V1182" s="208"/>
      <c r="W1182" s="208"/>
      <c r="X1182" s="24"/>
      <c r="Y1182" s="24"/>
      <c r="Z1182" s="24"/>
      <c r="AA1182" s="24"/>
      <c r="AB1182" s="208"/>
      <c r="AC1182" s="208"/>
      <c r="AD1182" s="208"/>
      <c r="AE1182" s="208"/>
      <c r="AF1182" s="208"/>
      <c r="AG1182" s="208"/>
      <c r="AH1182" s="208"/>
      <c r="AI1182" s="208"/>
      <c r="AJ1182" s="208"/>
      <c r="AK1182" s="24"/>
      <c r="AL1182" s="24"/>
      <c r="AM1182" s="208"/>
      <c r="AN1182" s="208"/>
      <c r="AO1182" s="208"/>
      <c r="AP1182" s="208"/>
      <c r="AQ1182" s="208"/>
      <c r="AR1182" s="208"/>
      <c r="AS1182" s="208"/>
      <c r="AT1182" s="208"/>
      <c r="AU1182" s="208"/>
      <c r="AV1182" s="208"/>
      <c r="AW1182" s="24"/>
      <c r="AX1182" s="24"/>
      <c r="AY1182" s="208"/>
      <c r="AZ1182" s="208"/>
      <c r="BA1182" s="208"/>
      <c r="BB1182" s="154">
        <v>5.766</v>
      </c>
      <c r="BC1182" s="21"/>
      <c r="BD1182" s="22">
        <f t="shared" si="160"/>
        <v>7.75</v>
      </c>
      <c r="BE1182" s="21"/>
      <c r="BG1182" s="10"/>
      <c r="BH1182" s="28">
        <f t="shared" si="161"/>
        <v>0</v>
      </c>
      <c r="BI1182" s="29">
        <v>4.1738400000000003E-4</v>
      </c>
      <c r="BJ1182" s="21">
        <f t="shared" si="162"/>
        <v>-4.1738400000000003E-4</v>
      </c>
      <c r="BK1182" s="21"/>
      <c r="BL1182" s="22"/>
      <c r="BM1182" s="21"/>
      <c r="BN1182" s="21"/>
      <c r="BO1182" s="22"/>
      <c r="BP1182" s="21"/>
    </row>
    <row r="1183" spans="1:68" ht="11.1" hidden="1" customHeight="1" outlineLevel="1" collapsed="1" x14ac:dyDescent="0.2">
      <c r="A1183" s="10"/>
      <c r="B1183" s="18"/>
      <c r="C1183" s="18"/>
      <c r="D1183" s="18"/>
      <c r="E1183" s="19" t="s">
        <v>5859</v>
      </c>
      <c r="F1183" s="209"/>
      <c r="G1183" s="209"/>
      <c r="H1183" s="209"/>
      <c r="I1183" s="240"/>
      <c r="J1183" s="240"/>
      <c r="K1183" s="209"/>
      <c r="L1183" s="209"/>
      <c r="M1183" s="20"/>
      <c r="N1183" s="20"/>
      <c r="O1183" s="209"/>
      <c r="P1183" s="209"/>
      <c r="Q1183" s="209"/>
      <c r="R1183" s="209"/>
      <c r="S1183" s="209"/>
      <c r="T1183" s="209"/>
      <c r="U1183" s="209"/>
      <c r="V1183" s="209"/>
      <c r="W1183" s="209"/>
      <c r="X1183" s="20"/>
      <c r="Y1183" s="209"/>
      <c r="Z1183" s="209"/>
      <c r="AA1183" s="20"/>
      <c r="AB1183" s="209"/>
      <c r="AC1183" s="209"/>
      <c r="AD1183" s="209"/>
      <c r="AE1183" s="209"/>
      <c r="AF1183" s="209"/>
      <c r="AG1183" s="209"/>
      <c r="AH1183" s="209"/>
      <c r="AI1183" s="209"/>
      <c r="AJ1183" s="209"/>
      <c r="AK1183" s="20"/>
      <c r="AL1183" s="20"/>
      <c r="AM1183" s="209"/>
      <c r="AN1183" s="209"/>
      <c r="AO1183" s="209"/>
      <c r="AP1183" s="209"/>
      <c r="AQ1183" s="209"/>
      <c r="AR1183" s="209"/>
      <c r="AS1183" s="209"/>
      <c r="AT1183" s="209"/>
      <c r="AU1183" s="209"/>
      <c r="AV1183" s="209"/>
      <c r="AW1183" s="20"/>
      <c r="AX1183" s="20"/>
      <c r="AY1183" s="209"/>
      <c r="AZ1183" s="209"/>
      <c r="BA1183" s="209"/>
      <c r="BB1183" s="154">
        <v>1.3640000000000001</v>
      </c>
      <c r="BC1183" s="21">
        <v>5.16</v>
      </c>
      <c r="BD1183" s="22">
        <f t="shared" si="160"/>
        <v>1.8333333333333335</v>
      </c>
      <c r="BE1183" s="21"/>
      <c r="BG1183" s="10">
        <v>6</v>
      </c>
      <c r="BH1183" s="28">
        <f t="shared" si="161"/>
        <v>3.8390400000000002E-3</v>
      </c>
      <c r="BI1183" s="29">
        <v>4.1738400000000003E-4</v>
      </c>
      <c r="BJ1183" s="21">
        <f t="shared" si="162"/>
        <v>3.4216560000000003E-3</v>
      </c>
      <c r="BK1183" s="21"/>
      <c r="BL1183" s="22"/>
      <c r="BM1183" s="21"/>
      <c r="BN1183" s="21"/>
      <c r="BO1183" s="22"/>
      <c r="BP1183" s="21"/>
    </row>
    <row r="1184" spans="1:68" ht="11.1" hidden="1" customHeight="1" outlineLevel="2" x14ac:dyDescent="0.2">
      <c r="A1184" s="10"/>
      <c r="B1184" s="18"/>
      <c r="C1184" s="18"/>
      <c r="D1184" s="18"/>
      <c r="E1184" s="23" t="s">
        <v>5860</v>
      </c>
      <c r="F1184" s="208"/>
      <c r="G1184" s="208"/>
      <c r="H1184" s="208"/>
      <c r="I1184" s="239"/>
      <c r="J1184" s="239"/>
      <c r="K1184" s="208"/>
      <c r="L1184" s="24"/>
      <c r="M1184" s="24"/>
      <c r="N1184" s="24"/>
      <c r="O1184" s="24"/>
      <c r="P1184" s="208"/>
      <c r="Q1184" s="208"/>
      <c r="R1184" s="208"/>
      <c r="S1184" s="208"/>
      <c r="T1184" s="208"/>
      <c r="U1184" s="208"/>
      <c r="V1184" s="208"/>
      <c r="W1184" s="208"/>
      <c r="X1184" s="24"/>
      <c r="Y1184" s="24"/>
      <c r="Z1184" s="24"/>
      <c r="AA1184" s="24"/>
      <c r="AB1184" s="208"/>
      <c r="AC1184" s="208"/>
      <c r="AD1184" s="208"/>
      <c r="AE1184" s="208"/>
      <c r="AF1184" s="208"/>
      <c r="AG1184" s="208"/>
      <c r="AH1184" s="208"/>
      <c r="AI1184" s="208"/>
      <c r="AJ1184" s="208"/>
      <c r="AK1184" s="24"/>
      <c r="AL1184" s="24"/>
      <c r="AM1184" s="208"/>
      <c r="AN1184" s="208"/>
      <c r="AO1184" s="208"/>
      <c r="AP1184" s="208"/>
      <c r="AQ1184" s="208"/>
      <c r="AR1184" s="208"/>
      <c r="AS1184" s="208"/>
      <c r="AT1184" s="208"/>
      <c r="AU1184" s="208"/>
      <c r="AV1184" s="208"/>
      <c r="AW1184" s="24"/>
      <c r="AX1184" s="24"/>
      <c r="AY1184" s="208"/>
      <c r="AZ1184" s="208"/>
      <c r="BA1184" s="208"/>
      <c r="BB1184" s="154">
        <v>1.3640000000000001</v>
      </c>
      <c r="BC1184" s="21"/>
      <c r="BD1184" s="22">
        <f t="shared" si="160"/>
        <v>1.8333333333333335</v>
      </c>
      <c r="BE1184" s="21"/>
      <c r="BG1184" s="10"/>
      <c r="BH1184" s="28">
        <f t="shared" si="161"/>
        <v>0</v>
      </c>
      <c r="BI1184" s="29">
        <v>4.1738400000000003E-4</v>
      </c>
      <c r="BJ1184" s="21">
        <f t="shared" si="162"/>
        <v>-4.1738400000000003E-4</v>
      </c>
      <c r="BK1184" s="21"/>
      <c r="BL1184" s="22"/>
      <c r="BM1184" s="21"/>
      <c r="BN1184" s="21"/>
      <c r="BO1184" s="22"/>
      <c r="BP1184" s="21"/>
    </row>
    <row r="1185" spans="1:68" ht="11.1" customHeight="1" outlineLevel="1" collapsed="1" x14ac:dyDescent="0.2">
      <c r="A1185" s="10"/>
      <c r="B1185" s="18"/>
      <c r="C1185" s="18"/>
      <c r="D1185" s="18"/>
      <c r="E1185" s="19" t="s">
        <v>1063</v>
      </c>
      <c r="F1185" s="209"/>
      <c r="G1185" s="209"/>
      <c r="H1185" s="209"/>
      <c r="I1185" s="240"/>
      <c r="J1185" s="240"/>
      <c r="K1185" s="209"/>
      <c r="L1185" s="209"/>
      <c r="M1185" s="20"/>
      <c r="N1185" s="20"/>
      <c r="O1185" s="209"/>
      <c r="P1185" s="209"/>
      <c r="Q1185" s="209"/>
      <c r="R1185" s="209"/>
      <c r="S1185" s="209"/>
      <c r="T1185" s="209"/>
      <c r="U1185" s="209"/>
      <c r="V1185" s="209"/>
      <c r="W1185" s="209"/>
      <c r="X1185" s="20"/>
      <c r="Y1185" s="209"/>
      <c r="Z1185" s="209"/>
      <c r="AA1185" s="20"/>
      <c r="AB1185" s="209"/>
      <c r="AC1185" s="209"/>
      <c r="AD1185" s="209"/>
      <c r="AE1185" s="209"/>
      <c r="AF1185" s="209"/>
      <c r="AG1185" s="209"/>
      <c r="AH1185" s="209"/>
      <c r="AI1185" s="209"/>
      <c r="AJ1185" s="209"/>
      <c r="AK1185" s="20"/>
      <c r="AL1185" s="20"/>
      <c r="AM1185" s="209"/>
      <c r="AN1185" s="209"/>
      <c r="AO1185" s="209"/>
      <c r="AP1185" s="209"/>
      <c r="AQ1185" s="209"/>
      <c r="AR1185" s="209"/>
      <c r="AS1185" s="209"/>
      <c r="AT1185" s="209"/>
      <c r="AU1185" s="209"/>
      <c r="AV1185" s="209"/>
      <c r="AW1185" s="20"/>
      <c r="AX1185" s="20"/>
      <c r="AY1185" s="209"/>
      <c r="AZ1185" s="209"/>
      <c r="BA1185" s="209"/>
      <c r="BB1185" s="154">
        <v>0.96399999999999997</v>
      </c>
      <c r="BC1185" s="21">
        <v>1.75</v>
      </c>
      <c r="BD1185" s="22">
        <f t="shared" si="160"/>
        <v>1.2956989247311828</v>
      </c>
      <c r="BE1185" s="21"/>
      <c r="BG1185" s="10">
        <v>7</v>
      </c>
      <c r="BH1185" s="28">
        <f t="shared" si="161"/>
        <v>1.302E-3</v>
      </c>
      <c r="BI1185" s="29">
        <v>4.1738400000000003E-4</v>
      </c>
      <c r="BJ1185" s="21">
        <f t="shared" si="162"/>
        <v>8.8461599999999996E-4</v>
      </c>
      <c r="BK1185" s="21"/>
      <c r="BL1185" s="22"/>
      <c r="BM1185" s="21"/>
      <c r="BN1185" s="21"/>
      <c r="BO1185" s="22"/>
      <c r="BP1185" s="21"/>
    </row>
    <row r="1186" spans="1:68" ht="11.1" hidden="1" customHeight="1" outlineLevel="2" x14ac:dyDescent="0.2">
      <c r="A1186" s="10"/>
      <c r="B1186" s="18"/>
      <c r="C1186" s="18"/>
      <c r="D1186" s="18"/>
      <c r="E1186" s="23" t="s">
        <v>5801</v>
      </c>
      <c r="F1186" s="208"/>
      <c r="G1186" s="208"/>
      <c r="H1186" s="208"/>
      <c r="I1186" s="239"/>
      <c r="J1186" s="239"/>
      <c r="K1186" s="208"/>
      <c r="L1186" s="24"/>
      <c r="M1186" s="24"/>
      <c r="N1186" s="24"/>
      <c r="O1186" s="24"/>
      <c r="P1186" s="208"/>
      <c r="Q1186" s="208"/>
      <c r="R1186" s="208"/>
      <c r="S1186" s="208"/>
      <c r="T1186" s="208"/>
      <c r="U1186" s="208"/>
      <c r="V1186" s="208"/>
      <c r="W1186" s="208"/>
      <c r="X1186" s="24"/>
      <c r="Y1186" s="24"/>
      <c r="Z1186" s="24"/>
      <c r="AA1186" s="24"/>
      <c r="AB1186" s="208"/>
      <c r="AC1186" s="208"/>
      <c r="AD1186" s="208"/>
      <c r="AE1186" s="208"/>
      <c r="AF1186" s="208"/>
      <c r="AG1186" s="208"/>
      <c r="AH1186" s="208"/>
      <c r="AI1186" s="208"/>
      <c r="AJ1186" s="208"/>
      <c r="AK1186" s="24"/>
      <c r="AL1186" s="24"/>
      <c r="AM1186" s="208"/>
      <c r="AN1186" s="208"/>
      <c r="AO1186" s="208"/>
      <c r="AP1186" s="208"/>
      <c r="AQ1186" s="208"/>
      <c r="AR1186" s="208"/>
      <c r="AS1186" s="208"/>
      <c r="AT1186" s="208"/>
      <c r="AU1186" s="208"/>
      <c r="AV1186" s="208"/>
      <c r="AW1186" s="24"/>
      <c r="AX1186" s="24"/>
      <c r="AY1186" s="208"/>
      <c r="AZ1186" s="208"/>
      <c r="BA1186" s="208"/>
      <c r="BB1186" s="154">
        <v>0.96399999999999997</v>
      </c>
      <c r="BC1186" s="21"/>
      <c r="BD1186" s="22">
        <f t="shared" si="160"/>
        <v>1.2956989247311828</v>
      </c>
      <c r="BE1186" s="21"/>
      <c r="BG1186" s="10"/>
      <c r="BH1186" s="28">
        <f t="shared" si="161"/>
        <v>0</v>
      </c>
      <c r="BI1186" s="29">
        <v>4.1738400000000003E-4</v>
      </c>
      <c r="BJ1186" s="21">
        <f t="shared" si="162"/>
        <v>-4.1738400000000003E-4</v>
      </c>
      <c r="BK1186" s="21"/>
      <c r="BL1186" s="22"/>
      <c r="BM1186" s="21"/>
      <c r="BN1186" s="21"/>
      <c r="BO1186" s="22"/>
      <c r="BP1186" s="21"/>
    </row>
    <row r="1187" spans="1:68" ht="11.1" hidden="1" customHeight="1" outlineLevel="1" collapsed="1" x14ac:dyDescent="0.2">
      <c r="A1187" s="10"/>
      <c r="B1187" s="18"/>
      <c r="C1187" s="18"/>
      <c r="D1187" s="18"/>
      <c r="E1187" s="184" t="s">
        <v>5908</v>
      </c>
      <c r="F1187" s="208"/>
      <c r="G1187" s="208"/>
      <c r="H1187" s="208"/>
      <c r="I1187" s="208"/>
      <c r="J1187" s="208"/>
      <c r="K1187" s="208"/>
      <c r="L1187" s="24"/>
      <c r="M1187" s="24"/>
      <c r="N1187" s="24"/>
      <c r="O1187" s="24"/>
      <c r="P1187" s="208"/>
      <c r="Q1187" s="208"/>
      <c r="R1187" s="208"/>
      <c r="S1187" s="208"/>
      <c r="T1187" s="208"/>
      <c r="U1187" s="208"/>
      <c r="V1187" s="208"/>
      <c r="W1187" s="208"/>
      <c r="X1187" s="24"/>
      <c r="Y1187" s="24"/>
      <c r="Z1187" s="24"/>
      <c r="AA1187" s="24"/>
      <c r="AB1187" s="208"/>
      <c r="AC1187" s="208"/>
      <c r="AD1187" s="208"/>
      <c r="AE1187" s="208"/>
      <c r="AF1187" s="208"/>
      <c r="AG1187" s="208"/>
      <c r="AH1187" s="208"/>
      <c r="AI1187" s="208"/>
      <c r="AJ1187" s="208"/>
      <c r="AK1187" s="24"/>
      <c r="AL1187" s="24"/>
      <c r="AM1187" s="208"/>
      <c r="AN1187" s="208"/>
      <c r="AO1187" s="208"/>
      <c r="AP1187" s="208"/>
      <c r="AQ1187" s="208"/>
      <c r="AR1187" s="208"/>
      <c r="AS1187" s="208"/>
      <c r="AT1187" s="208"/>
      <c r="AU1187" s="208"/>
      <c r="AV1187" s="208"/>
      <c r="AW1187" s="24"/>
      <c r="AX1187" s="24"/>
      <c r="AY1187" s="208"/>
      <c r="AZ1187" s="208"/>
      <c r="BA1187" s="208"/>
      <c r="BB1187" s="186">
        <f>BB1188</f>
        <v>6.5529999999999999</v>
      </c>
      <c r="BC1187" s="186">
        <f t="shared" ref="BC1187:BE1187" si="163">BC1188</f>
        <v>5</v>
      </c>
      <c r="BD1187" s="186">
        <f t="shared" si="163"/>
        <v>8.8077956989247301</v>
      </c>
      <c r="BE1187" s="186">
        <f t="shared" si="163"/>
        <v>-3.8077956989247301</v>
      </c>
      <c r="BF1187" s="190"/>
      <c r="BG1187" s="188">
        <v>6</v>
      </c>
      <c r="BH1187" s="186">
        <f>BH1188</f>
        <v>3.7200000000000002E-3</v>
      </c>
      <c r="BI1187" s="186">
        <f t="shared" ref="BI1187:BJ1187" si="164">BI1188</f>
        <v>6.5529999999999998E-3</v>
      </c>
      <c r="BJ1187" s="186">
        <f t="shared" si="164"/>
        <v>0</v>
      </c>
      <c r="BK1187" s="21"/>
      <c r="BL1187" s="22"/>
      <c r="BM1187" s="21"/>
      <c r="BN1187" s="21"/>
      <c r="BO1187" s="22"/>
      <c r="BP1187" s="21"/>
    </row>
    <row r="1188" spans="1:68" ht="11.1" hidden="1" customHeight="1" outlineLevel="2" x14ac:dyDescent="0.2">
      <c r="A1188" s="10"/>
      <c r="B1188" s="18"/>
      <c r="C1188" s="18"/>
      <c r="D1188" s="18"/>
      <c r="E1188" s="178" t="s">
        <v>5909</v>
      </c>
      <c r="F1188" s="208"/>
      <c r="G1188" s="208"/>
      <c r="H1188" s="208"/>
      <c r="I1188" s="208"/>
      <c r="J1188" s="208"/>
      <c r="K1188" s="208"/>
      <c r="L1188" s="24"/>
      <c r="M1188" s="24"/>
      <c r="N1188" s="24"/>
      <c r="O1188" s="24"/>
      <c r="P1188" s="208"/>
      <c r="Q1188" s="208"/>
      <c r="R1188" s="208"/>
      <c r="S1188" s="208"/>
      <c r="T1188" s="208"/>
      <c r="U1188" s="208"/>
      <c r="V1188" s="208"/>
      <c r="W1188" s="208"/>
      <c r="X1188" s="24"/>
      <c r="Y1188" s="24"/>
      <c r="Z1188" s="24"/>
      <c r="AA1188" s="24"/>
      <c r="AB1188" s="208"/>
      <c r="AC1188" s="208"/>
      <c r="AD1188" s="208"/>
      <c r="AE1188" s="208"/>
      <c r="AF1188" s="208"/>
      <c r="AG1188" s="208"/>
      <c r="AH1188" s="208"/>
      <c r="AI1188" s="208"/>
      <c r="AJ1188" s="208"/>
      <c r="AK1188" s="24"/>
      <c r="AL1188" s="24"/>
      <c r="AM1188" s="208"/>
      <c r="AN1188" s="208"/>
      <c r="AO1188" s="208"/>
      <c r="AP1188" s="208"/>
      <c r="AQ1188" s="208"/>
      <c r="AR1188" s="208"/>
      <c r="AS1188" s="208"/>
      <c r="AT1188" s="208"/>
      <c r="AU1188" s="208"/>
      <c r="AV1188" s="208"/>
      <c r="AW1188" s="24"/>
      <c r="AX1188" s="24"/>
      <c r="AY1188" s="208"/>
      <c r="AZ1188" s="208"/>
      <c r="BA1188" s="208"/>
      <c r="BB1188" s="222">
        <v>6.5529999999999999</v>
      </c>
      <c r="BC1188" s="186">
        <v>5</v>
      </c>
      <c r="BD1188" s="22">
        <f t="shared" si="160"/>
        <v>8.8077956989247301</v>
      </c>
      <c r="BE1188" s="186">
        <f t="shared" ref="BE1188" si="165">BC1188-BD1188</f>
        <v>-3.8077956989247301</v>
      </c>
      <c r="BF1188" s="190"/>
      <c r="BG1188" s="188"/>
      <c r="BH1188" s="186">
        <f t="shared" si="161"/>
        <v>3.7200000000000002E-3</v>
      </c>
      <c r="BI1188" s="22">
        <f t="shared" si="161"/>
        <v>6.5529999999999998E-3</v>
      </c>
      <c r="BJ1188" s="186">
        <v>0</v>
      </c>
      <c r="BK1188" s="21"/>
      <c r="BL1188" s="22"/>
      <c r="BM1188" s="21"/>
      <c r="BN1188" s="21"/>
      <c r="BO1188" s="22"/>
      <c r="BP1188" s="21"/>
    </row>
    <row r="1189" spans="1:68" ht="11.1" hidden="1" customHeight="1" outlineLevel="1" collapsed="1" x14ac:dyDescent="0.2">
      <c r="A1189" s="10"/>
      <c r="B1189" s="18"/>
      <c r="C1189" s="18"/>
      <c r="D1189" s="18"/>
      <c r="E1189" s="221" t="s">
        <v>6046</v>
      </c>
      <c r="F1189" s="216"/>
      <c r="G1189" s="216"/>
      <c r="H1189" s="216"/>
      <c r="I1189" s="216"/>
      <c r="J1189" s="216"/>
      <c r="K1189" s="216"/>
      <c r="L1189" s="24"/>
      <c r="M1189" s="24"/>
      <c r="N1189" s="24"/>
      <c r="O1189" s="24"/>
      <c r="P1189" s="216"/>
      <c r="Q1189" s="216"/>
      <c r="R1189" s="216"/>
      <c r="S1189" s="216"/>
      <c r="T1189" s="216"/>
      <c r="U1189" s="216"/>
      <c r="V1189" s="216"/>
      <c r="W1189" s="216"/>
      <c r="X1189" s="24"/>
      <c r="Y1189" s="24"/>
      <c r="Z1189" s="24"/>
      <c r="AA1189" s="24"/>
      <c r="AB1189" s="216"/>
      <c r="AC1189" s="216"/>
      <c r="AD1189" s="216"/>
      <c r="AE1189" s="216"/>
      <c r="AF1189" s="216"/>
      <c r="AG1189" s="216"/>
      <c r="AH1189" s="216"/>
      <c r="AI1189" s="216"/>
      <c r="AJ1189" s="216"/>
      <c r="AK1189" s="24"/>
      <c r="AL1189" s="24"/>
      <c r="AM1189" s="216"/>
      <c r="AN1189" s="216"/>
      <c r="AO1189" s="216"/>
      <c r="AP1189" s="216"/>
      <c r="AQ1189" s="216"/>
      <c r="AR1189" s="216"/>
      <c r="AS1189" s="216"/>
      <c r="AT1189" s="216"/>
      <c r="AU1189" s="216"/>
      <c r="AV1189" s="216"/>
      <c r="AW1189" s="24"/>
      <c r="AX1189" s="24"/>
      <c r="AY1189" s="216"/>
      <c r="AZ1189" s="216"/>
      <c r="BA1189" s="216"/>
      <c r="BB1189" s="222">
        <f>BB1190</f>
        <v>1.58</v>
      </c>
      <c r="BC1189" s="222">
        <f>BC1190</f>
        <v>9</v>
      </c>
      <c r="BD1189" s="22">
        <f t="shared" ref="BD1189:BD1192" si="166">(BB1189/31/24)*1000</f>
        <v>2.123655913978495</v>
      </c>
      <c r="BE1189" s="186">
        <f t="shared" ref="BE1189:BE1192" si="167">BC1189-BD1189</f>
        <v>6.876344086021505</v>
      </c>
      <c r="BF1189" s="190"/>
      <c r="BG1189" s="188">
        <v>6</v>
      </c>
      <c r="BH1189" s="186">
        <f t="shared" ref="BH1189:BH1192" si="168">(BC1189*24*31/1000000)</f>
        <v>6.6959999999999997E-3</v>
      </c>
      <c r="BI1189" s="22">
        <f t="shared" ref="BI1189:BI1192" si="169">(BD1189*24*31/1000000)</f>
        <v>1.5800000000000002E-3</v>
      </c>
      <c r="BJ1189" s="186">
        <v>1</v>
      </c>
      <c r="BK1189" s="21"/>
      <c r="BL1189" s="22"/>
      <c r="BM1189" s="21"/>
      <c r="BN1189" s="21"/>
      <c r="BO1189" s="22"/>
      <c r="BP1189" s="21"/>
    </row>
    <row r="1190" spans="1:68" ht="11.1" hidden="1" customHeight="1" outlineLevel="2" x14ac:dyDescent="0.2">
      <c r="A1190" s="10"/>
      <c r="B1190" s="18"/>
      <c r="C1190" s="18"/>
      <c r="D1190" s="18"/>
      <c r="E1190" s="223" t="s">
        <v>6047</v>
      </c>
      <c r="F1190" s="216"/>
      <c r="G1190" s="216"/>
      <c r="H1190" s="216"/>
      <c r="I1190" s="216"/>
      <c r="J1190" s="216"/>
      <c r="K1190" s="216"/>
      <c r="L1190" s="24"/>
      <c r="M1190" s="24"/>
      <c r="N1190" s="24"/>
      <c r="O1190" s="24"/>
      <c r="P1190" s="216"/>
      <c r="Q1190" s="216"/>
      <c r="R1190" s="216"/>
      <c r="S1190" s="216"/>
      <c r="T1190" s="216"/>
      <c r="U1190" s="216"/>
      <c r="V1190" s="216"/>
      <c r="W1190" s="216"/>
      <c r="X1190" s="24"/>
      <c r="Y1190" s="24"/>
      <c r="Z1190" s="24"/>
      <c r="AA1190" s="24"/>
      <c r="AB1190" s="216"/>
      <c r="AC1190" s="216"/>
      <c r="AD1190" s="216"/>
      <c r="AE1190" s="216"/>
      <c r="AF1190" s="216"/>
      <c r="AG1190" s="216"/>
      <c r="AH1190" s="216"/>
      <c r="AI1190" s="216"/>
      <c r="AJ1190" s="216"/>
      <c r="AK1190" s="24"/>
      <c r="AL1190" s="24"/>
      <c r="AM1190" s="216"/>
      <c r="AN1190" s="216"/>
      <c r="AO1190" s="216"/>
      <c r="AP1190" s="216"/>
      <c r="AQ1190" s="216"/>
      <c r="AR1190" s="216"/>
      <c r="AS1190" s="216"/>
      <c r="AT1190" s="216"/>
      <c r="AU1190" s="216"/>
      <c r="AV1190" s="216"/>
      <c r="AW1190" s="24"/>
      <c r="AX1190" s="24"/>
      <c r="AY1190" s="216"/>
      <c r="AZ1190" s="216"/>
      <c r="BA1190" s="216"/>
      <c r="BB1190" s="222">
        <v>1.58</v>
      </c>
      <c r="BC1190" s="186">
        <v>9</v>
      </c>
      <c r="BD1190" s="22">
        <f t="shared" si="166"/>
        <v>2.123655913978495</v>
      </c>
      <c r="BE1190" s="186">
        <f t="shared" si="167"/>
        <v>6.876344086021505</v>
      </c>
      <c r="BF1190" s="190"/>
      <c r="BG1190" s="188"/>
      <c r="BH1190" s="186">
        <f t="shared" si="168"/>
        <v>6.6959999999999997E-3</v>
      </c>
      <c r="BI1190" s="22">
        <f t="shared" si="169"/>
        <v>1.5800000000000002E-3</v>
      </c>
      <c r="BJ1190" s="186">
        <v>2</v>
      </c>
      <c r="BK1190" s="21"/>
      <c r="BL1190" s="22"/>
      <c r="BM1190" s="21"/>
      <c r="BN1190" s="21"/>
      <c r="BO1190" s="22"/>
      <c r="BP1190" s="21"/>
    </row>
    <row r="1191" spans="1:68" ht="11.1" customHeight="1" outlineLevel="1" collapsed="1" x14ac:dyDescent="0.2">
      <c r="A1191" s="10"/>
      <c r="B1191" s="18"/>
      <c r="C1191" s="18"/>
      <c r="D1191" s="18"/>
      <c r="E1191" s="221" t="s">
        <v>6048</v>
      </c>
      <c r="F1191" s="216"/>
      <c r="G1191" s="216"/>
      <c r="H1191" s="216"/>
      <c r="I1191" s="216"/>
      <c r="J1191" s="216"/>
      <c r="K1191" s="216"/>
      <c r="L1191" s="24"/>
      <c r="M1191" s="24"/>
      <c r="N1191" s="24"/>
      <c r="O1191" s="24"/>
      <c r="P1191" s="216"/>
      <c r="Q1191" s="216"/>
      <c r="R1191" s="216"/>
      <c r="S1191" s="216"/>
      <c r="T1191" s="216"/>
      <c r="U1191" s="216"/>
      <c r="V1191" s="216"/>
      <c r="W1191" s="216"/>
      <c r="X1191" s="24"/>
      <c r="Y1191" s="24"/>
      <c r="Z1191" s="24"/>
      <c r="AA1191" s="24"/>
      <c r="AB1191" s="216"/>
      <c r="AC1191" s="216"/>
      <c r="AD1191" s="216"/>
      <c r="AE1191" s="216"/>
      <c r="AF1191" s="216"/>
      <c r="AG1191" s="216"/>
      <c r="AH1191" s="216"/>
      <c r="AI1191" s="216"/>
      <c r="AJ1191" s="216"/>
      <c r="AK1191" s="24"/>
      <c r="AL1191" s="24"/>
      <c r="AM1191" s="216"/>
      <c r="AN1191" s="216"/>
      <c r="AO1191" s="216"/>
      <c r="AP1191" s="216"/>
      <c r="AQ1191" s="216"/>
      <c r="AR1191" s="216"/>
      <c r="AS1191" s="216"/>
      <c r="AT1191" s="216"/>
      <c r="AU1191" s="216"/>
      <c r="AV1191" s="216"/>
      <c r="AW1191" s="24"/>
      <c r="AX1191" s="24"/>
      <c r="AY1191" s="216"/>
      <c r="AZ1191" s="216"/>
      <c r="BA1191" s="216"/>
      <c r="BB1191" s="222">
        <f>BB1192</f>
        <v>1.9790000000000001</v>
      </c>
      <c r="BC1191" s="222">
        <f>BC1192</f>
        <v>16</v>
      </c>
      <c r="BD1191" s="22">
        <f t="shared" si="166"/>
        <v>2.65994623655914</v>
      </c>
      <c r="BE1191" s="186">
        <f t="shared" si="167"/>
        <v>13.34005376344086</v>
      </c>
      <c r="BF1191" s="190"/>
      <c r="BG1191" s="188">
        <v>7</v>
      </c>
      <c r="BH1191" s="186">
        <f t="shared" si="168"/>
        <v>1.1904E-2</v>
      </c>
      <c r="BI1191" s="22">
        <f t="shared" si="169"/>
        <v>1.9790000000000003E-3</v>
      </c>
      <c r="BJ1191" s="186">
        <v>3</v>
      </c>
      <c r="BK1191" s="21"/>
      <c r="BL1191" s="22"/>
      <c r="BM1191" s="21"/>
      <c r="BN1191" s="21"/>
      <c r="BO1191" s="22"/>
      <c r="BP1191" s="21"/>
    </row>
    <row r="1192" spans="1:68" ht="11.1" hidden="1" customHeight="1" outlineLevel="2" x14ac:dyDescent="0.2">
      <c r="A1192" s="10"/>
      <c r="B1192" s="18"/>
      <c r="C1192" s="18"/>
      <c r="D1192" s="18"/>
      <c r="E1192" s="225" t="s">
        <v>6049</v>
      </c>
      <c r="F1192" s="216"/>
      <c r="G1192" s="216"/>
      <c r="H1192" s="216"/>
      <c r="I1192" s="216"/>
      <c r="J1192" s="216"/>
      <c r="K1192" s="216"/>
      <c r="L1192" s="24"/>
      <c r="M1192" s="24"/>
      <c r="N1192" s="24"/>
      <c r="O1192" s="24"/>
      <c r="P1192" s="216"/>
      <c r="Q1192" s="216"/>
      <c r="R1192" s="216"/>
      <c r="S1192" s="216"/>
      <c r="T1192" s="216"/>
      <c r="U1192" s="216"/>
      <c r="V1192" s="216"/>
      <c r="W1192" s="216"/>
      <c r="X1192" s="24"/>
      <c r="Y1192" s="24"/>
      <c r="Z1192" s="24"/>
      <c r="AA1192" s="24"/>
      <c r="AB1192" s="216"/>
      <c r="AC1192" s="216"/>
      <c r="AD1192" s="216"/>
      <c r="AE1192" s="216"/>
      <c r="AF1192" s="216"/>
      <c r="AG1192" s="216"/>
      <c r="AH1192" s="216"/>
      <c r="AI1192" s="216"/>
      <c r="AJ1192" s="216"/>
      <c r="AK1192" s="24"/>
      <c r="AL1192" s="24"/>
      <c r="AM1192" s="216"/>
      <c r="AN1192" s="216"/>
      <c r="AO1192" s="216"/>
      <c r="AP1192" s="216"/>
      <c r="AQ1192" s="216"/>
      <c r="AR1192" s="216"/>
      <c r="AS1192" s="216"/>
      <c r="AT1192" s="216"/>
      <c r="AU1192" s="216"/>
      <c r="AV1192" s="216"/>
      <c r="AW1192" s="24"/>
      <c r="AX1192" s="24"/>
      <c r="AY1192" s="216"/>
      <c r="AZ1192" s="216"/>
      <c r="BA1192" s="216"/>
      <c r="BB1192" s="222">
        <v>1.9790000000000001</v>
      </c>
      <c r="BC1192" s="186">
        <v>16</v>
      </c>
      <c r="BD1192" s="22">
        <f t="shared" si="166"/>
        <v>2.65994623655914</v>
      </c>
      <c r="BE1192" s="186">
        <f t="shared" si="167"/>
        <v>13.34005376344086</v>
      </c>
      <c r="BF1192" s="190"/>
      <c r="BG1192" s="188"/>
      <c r="BH1192" s="186">
        <f t="shared" si="168"/>
        <v>1.1904E-2</v>
      </c>
      <c r="BI1192" s="22">
        <f t="shared" si="169"/>
        <v>1.9790000000000003E-3</v>
      </c>
      <c r="BJ1192" s="186">
        <v>4</v>
      </c>
      <c r="BK1192" s="21"/>
      <c r="BL1192" s="22"/>
      <c r="BM1192" s="21"/>
      <c r="BN1192" s="21"/>
      <c r="BO1192" s="22"/>
      <c r="BP1192" s="21"/>
    </row>
    <row r="1193" spans="1:68" ht="15" hidden="1" customHeight="1" x14ac:dyDescent="0.2">
      <c r="A1193" s="10">
        <v>16</v>
      </c>
      <c r="B1193" s="11" t="s">
        <v>1064</v>
      </c>
      <c r="C1193" s="11" t="s">
        <v>1064</v>
      </c>
      <c r="D1193" s="11" t="s">
        <v>1064</v>
      </c>
      <c r="E1193" s="12"/>
      <c r="F1193" s="211">
        <v>76.756</v>
      </c>
      <c r="G1193" s="211">
        <v>51.64</v>
      </c>
      <c r="H1193" s="211">
        <v>54.143000000000001</v>
      </c>
      <c r="I1193" s="242">
        <v>35.220999999999997</v>
      </c>
      <c r="J1193" s="242"/>
      <c r="K1193" s="211">
        <v>9.0920000000000005</v>
      </c>
      <c r="L1193" s="211">
        <v>5.6539999999999999</v>
      </c>
      <c r="M1193" s="211">
        <v>1.9379999999999999</v>
      </c>
      <c r="N1193" s="211">
        <v>5.3090000000000002</v>
      </c>
      <c r="O1193" s="211">
        <v>18.952000000000002</v>
      </c>
      <c r="P1193" s="211">
        <v>28.721</v>
      </c>
      <c r="Q1193" s="211">
        <v>45.758000000000003</v>
      </c>
      <c r="R1193" s="211">
        <v>64.900999999999996</v>
      </c>
      <c r="S1193" s="211">
        <v>62.823999999999998</v>
      </c>
      <c r="T1193" s="211">
        <v>65.334000000000003</v>
      </c>
      <c r="U1193" s="211">
        <v>44.750999999999998</v>
      </c>
      <c r="V1193" s="211">
        <v>29.273</v>
      </c>
      <c r="W1193" s="211">
        <v>11.603999999999999</v>
      </c>
      <c r="X1193" s="211">
        <v>12.397</v>
      </c>
      <c r="Y1193" s="211">
        <v>2.2599999999999998</v>
      </c>
      <c r="Z1193" s="211">
        <v>5.4770000000000003</v>
      </c>
      <c r="AA1193" s="211">
        <v>13.96</v>
      </c>
      <c r="AB1193" s="211">
        <v>35.969000000000001</v>
      </c>
      <c r="AC1193" s="211">
        <v>45.942999999999998</v>
      </c>
      <c r="AD1193" s="211">
        <v>78.171999999999997</v>
      </c>
      <c r="AE1193" s="211">
        <v>58.646000000000001</v>
      </c>
      <c r="AF1193" s="211">
        <v>45.29</v>
      </c>
      <c r="AG1193" s="211">
        <v>48.46</v>
      </c>
      <c r="AH1193" s="211">
        <v>38.238999999999997</v>
      </c>
      <c r="AI1193" s="211">
        <v>22.222999999999999</v>
      </c>
      <c r="AJ1193" s="211">
        <v>4.819</v>
      </c>
      <c r="AK1193" s="211">
        <v>2.052</v>
      </c>
      <c r="AL1193" s="211">
        <v>7.7030000000000003</v>
      </c>
      <c r="AM1193" s="211">
        <v>13.343999999999999</v>
      </c>
      <c r="AN1193" s="211">
        <v>33.058</v>
      </c>
      <c r="AO1193" s="211">
        <v>55.308999999999997</v>
      </c>
      <c r="AP1193" s="211">
        <v>74.39</v>
      </c>
      <c r="AQ1193" s="211">
        <v>68.024000000000001</v>
      </c>
      <c r="AR1193" s="211">
        <v>64.92</v>
      </c>
      <c r="AS1193" s="211">
        <v>56.145000000000003</v>
      </c>
      <c r="AT1193" s="211">
        <v>40.313000000000002</v>
      </c>
      <c r="AU1193" s="211">
        <v>18.838999999999999</v>
      </c>
      <c r="AV1193" s="211">
        <v>7.9160000000000004</v>
      </c>
      <c r="AW1193" s="211">
        <v>-1.635</v>
      </c>
      <c r="AX1193" s="211">
        <v>6.3659999999999997</v>
      </c>
      <c r="AY1193" s="211">
        <v>18.088000000000001</v>
      </c>
      <c r="AZ1193" s="211">
        <v>27.763999999999999</v>
      </c>
      <c r="BA1193" s="211">
        <v>50.103999999999999</v>
      </c>
      <c r="BB1193" s="14">
        <f>BB1194+BB1196+BB1198+BB1200+BB1202</f>
        <v>87.32</v>
      </c>
      <c r="BC1193" s="14">
        <f>SUM(BC1194:BC1202)</f>
        <v>366.15982795698926</v>
      </c>
      <c r="BD1193" s="15">
        <f t="shared" si="160"/>
        <v>117.36559139784946</v>
      </c>
      <c r="BE1193" s="14">
        <f>SUM(BE1194:BE1202)</f>
        <v>248.79423655913976</v>
      </c>
      <c r="BG1193" s="43"/>
      <c r="BH1193" s="17">
        <f t="shared" si="156"/>
        <v>0.27242291200000002</v>
      </c>
      <c r="BI1193" s="15">
        <f t="shared" si="156"/>
        <v>8.7319999999999981E-2</v>
      </c>
      <c r="BJ1193" s="14">
        <f>SUM(BJ1194:BJ1202)</f>
        <v>0.18510291199999995</v>
      </c>
      <c r="BK1193" s="17">
        <v>0.70343673600000001</v>
      </c>
      <c r="BL1193" s="15">
        <v>0.26232000000000005</v>
      </c>
      <c r="BM1193" s="14">
        <v>0.44111673599999995</v>
      </c>
      <c r="BN1193" s="17">
        <f t="shared" si="158"/>
        <v>2.813746944</v>
      </c>
      <c r="BO1193" s="15">
        <f t="shared" si="158"/>
        <v>1.0492800000000002</v>
      </c>
      <c r="BP1193" s="17">
        <f t="shared" si="158"/>
        <v>1.7644669439999998</v>
      </c>
    </row>
    <row r="1194" spans="1:68" ht="11.1" customHeight="1" outlineLevel="1" collapsed="1" x14ac:dyDescent="0.2">
      <c r="A1194" s="10"/>
      <c r="B1194" s="18"/>
      <c r="C1194" s="18"/>
      <c r="D1194" s="18"/>
      <c r="E1194" s="19" t="s">
        <v>1065</v>
      </c>
      <c r="F1194" s="20"/>
      <c r="G1194" s="209">
        <v>0.308</v>
      </c>
      <c r="H1194" s="20"/>
      <c r="I1194" s="240">
        <v>9.1999999999999998E-2</v>
      </c>
      <c r="J1194" s="240"/>
      <c r="K1194" s="209">
        <v>3.6999999999999998E-2</v>
      </c>
      <c r="L1194" s="20"/>
      <c r="M1194" s="20"/>
      <c r="N1194" s="20"/>
      <c r="O1194" s="209">
        <v>7.3999999999999996E-2</v>
      </c>
      <c r="P1194" s="20"/>
      <c r="Q1194" s="20"/>
      <c r="R1194" s="209">
        <v>0.128</v>
      </c>
      <c r="S1194" s="20"/>
      <c r="T1194" s="209">
        <v>9.4E-2</v>
      </c>
      <c r="U1194" s="209">
        <v>3.3000000000000002E-2</v>
      </c>
      <c r="V1194" s="209">
        <v>5.8000000000000003E-2</v>
      </c>
      <c r="W1194" s="209">
        <v>2.8000000000000001E-2</v>
      </c>
      <c r="X1194" s="20"/>
      <c r="Y1194" s="20"/>
      <c r="Z1194" s="20"/>
      <c r="AA1194" s="209">
        <v>0.01</v>
      </c>
      <c r="AB1194" s="209">
        <v>3.5000000000000003E-2</v>
      </c>
      <c r="AC1194" s="209">
        <v>4.3999999999999997E-2</v>
      </c>
      <c r="AD1194" s="209">
        <v>3.7999999999999999E-2</v>
      </c>
      <c r="AE1194" s="209">
        <v>3.5999999999999997E-2</v>
      </c>
      <c r="AF1194" s="209">
        <v>3.5999999999999997E-2</v>
      </c>
      <c r="AG1194" s="209">
        <v>2.8000000000000001E-2</v>
      </c>
      <c r="AH1194" s="209">
        <v>4.4999999999999998E-2</v>
      </c>
      <c r="AI1194" s="20"/>
      <c r="AJ1194" s="20"/>
      <c r="AK1194" s="20"/>
      <c r="AL1194" s="20"/>
      <c r="AM1194" s="209">
        <v>0.05</v>
      </c>
      <c r="AN1194" s="209">
        <v>0.04</v>
      </c>
      <c r="AO1194" s="209">
        <v>3.9E-2</v>
      </c>
      <c r="AP1194" s="209">
        <v>6.4000000000000001E-2</v>
      </c>
      <c r="AQ1194" s="209">
        <v>0.03</v>
      </c>
      <c r="AR1194" s="209">
        <v>2.3E-2</v>
      </c>
      <c r="AS1194" s="209">
        <v>0.1</v>
      </c>
      <c r="AT1194" s="209">
        <v>3.3000000000000002E-2</v>
      </c>
      <c r="AU1194" s="209">
        <v>1.7999999999999999E-2</v>
      </c>
      <c r="AV1194" s="20"/>
      <c r="AW1194" s="20"/>
      <c r="AX1194" s="20"/>
      <c r="AY1194" s="209">
        <v>1.2E-2</v>
      </c>
      <c r="AZ1194" s="209">
        <v>3.5000000000000003E-2</v>
      </c>
      <c r="BA1194" s="209">
        <v>3.9E-2</v>
      </c>
      <c r="BB1194" s="21">
        <f t="shared" si="157"/>
        <v>0.308</v>
      </c>
      <c r="BC1194" s="21">
        <f>BF1194</f>
        <v>1.2</v>
      </c>
      <c r="BD1194" s="22">
        <f t="shared" si="160"/>
        <v>0.41397849462365593</v>
      </c>
      <c r="BE1194" s="21">
        <f>BC1194-BD1194</f>
        <v>0.78602150537634397</v>
      </c>
      <c r="BF1194" s="2">
        <v>1.2</v>
      </c>
      <c r="BG1194" s="10">
        <v>7</v>
      </c>
      <c r="BH1194" s="21">
        <f t="shared" si="156"/>
        <v>8.9279999999999991E-4</v>
      </c>
      <c r="BI1194" s="22">
        <f t="shared" si="156"/>
        <v>3.0800000000000001E-4</v>
      </c>
      <c r="BJ1194" s="21">
        <f>BH1194-BI1194</f>
        <v>5.847999999999999E-4</v>
      </c>
      <c r="BK1194" s="21">
        <v>2.6783999999999996E-3</v>
      </c>
      <c r="BL1194" s="22">
        <v>9.2400000000000002E-4</v>
      </c>
      <c r="BM1194" s="21">
        <v>1.7543999999999997E-3</v>
      </c>
      <c r="BN1194" s="21">
        <f t="shared" si="158"/>
        <v>1.0713599999999998E-2</v>
      </c>
      <c r="BO1194" s="22">
        <f t="shared" si="158"/>
        <v>3.6960000000000001E-3</v>
      </c>
      <c r="BP1194" s="21">
        <f t="shared" si="158"/>
        <v>7.0175999999999988E-3</v>
      </c>
    </row>
    <row r="1195" spans="1:68" ht="11.1" hidden="1" customHeight="1" outlineLevel="2" x14ac:dyDescent="0.2">
      <c r="A1195" s="10"/>
      <c r="B1195" s="18"/>
      <c r="C1195" s="18"/>
      <c r="D1195" s="18"/>
      <c r="E1195" s="23" t="s">
        <v>1066</v>
      </c>
      <c r="F1195" s="24"/>
      <c r="G1195" s="208">
        <v>0.308</v>
      </c>
      <c r="H1195" s="24"/>
      <c r="I1195" s="239">
        <v>9.1999999999999998E-2</v>
      </c>
      <c r="J1195" s="239"/>
      <c r="K1195" s="208">
        <v>3.6999999999999998E-2</v>
      </c>
      <c r="L1195" s="24"/>
      <c r="M1195" s="24"/>
      <c r="N1195" s="24"/>
      <c r="O1195" s="208">
        <v>7.3999999999999996E-2</v>
      </c>
      <c r="P1195" s="24"/>
      <c r="Q1195" s="24"/>
      <c r="R1195" s="208">
        <v>0.128</v>
      </c>
      <c r="S1195" s="24"/>
      <c r="T1195" s="208">
        <v>9.4E-2</v>
      </c>
      <c r="U1195" s="208">
        <v>3.3000000000000002E-2</v>
      </c>
      <c r="V1195" s="208">
        <v>5.8000000000000003E-2</v>
      </c>
      <c r="W1195" s="208">
        <v>2.8000000000000001E-2</v>
      </c>
      <c r="X1195" s="24"/>
      <c r="Y1195" s="24"/>
      <c r="Z1195" s="24"/>
      <c r="AA1195" s="208">
        <v>0.01</v>
      </c>
      <c r="AB1195" s="208">
        <v>3.5000000000000003E-2</v>
      </c>
      <c r="AC1195" s="208">
        <v>4.3999999999999997E-2</v>
      </c>
      <c r="AD1195" s="208">
        <v>3.7999999999999999E-2</v>
      </c>
      <c r="AE1195" s="208">
        <v>3.5999999999999997E-2</v>
      </c>
      <c r="AF1195" s="208">
        <v>3.5999999999999997E-2</v>
      </c>
      <c r="AG1195" s="208">
        <v>2.8000000000000001E-2</v>
      </c>
      <c r="AH1195" s="208">
        <v>4.4999999999999998E-2</v>
      </c>
      <c r="AI1195" s="24"/>
      <c r="AJ1195" s="24"/>
      <c r="AK1195" s="24"/>
      <c r="AL1195" s="24"/>
      <c r="AM1195" s="208">
        <v>0.05</v>
      </c>
      <c r="AN1195" s="208">
        <v>0.04</v>
      </c>
      <c r="AO1195" s="208">
        <v>3.9E-2</v>
      </c>
      <c r="AP1195" s="208">
        <v>6.4000000000000001E-2</v>
      </c>
      <c r="AQ1195" s="208">
        <v>0.03</v>
      </c>
      <c r="AR1195" s="208">
        <v>2.3E-2</v>
      </c>
      <c r="AS1195" s="208">
        <v>0.1</v>
      </c>
      <c r="AT1195" s="208">
        <v>3.3000000000000002E-2</v>
      </c>
      <c r="AU1195" s="208">
        <v>1.7999999999999999E-2</v>
      </c>
      <c r="AV1195" s="24"/>
      <c r="AW1195" s="24"/>
      <c r="AX1195" s="24"/>
      <c r="AY1195" s="208">
        <v>1.2E-2</v>
      </c>
      <c r="AZ1195" s="208">
        <v>3.5000000000000003E-2</v>
      </c>
      <c r="BA1195" s="208">
        <v>3.9E-2</v>
      </c>
      <c r="BB1195" s="21">
        <f t="shared" si="157"/>
        <v>0.308</v>
      </c>
      <c r="BC1195" s="158"/>
      <c r="BD1195" s="22">
        <f t="shared" si="160"/>
        <v>0.41397849462365593</v>
      </c>
      <c r="BE1195" s="21"/>
      <c r="BG1195" s="10"/>
      <c r="BH1195" s="21">
        <f t="shared" si="156"/>
        <v>0</v>
      </c>
      <c r="BI1195" s="22">
        <f t="shared" si="156"/>
        <v>3.0800000000000001E-4</v>
      </c>
      <c r="BJ1195" s="21"/>
      <c r="BK1195" s="21">
        <v>0</v>
      </c>
      <c r="BL1195" s="22">
        <v>9.2400000000000002E-4</v>
      </c>
      <c r="BM1195" s="21"/>
      <c r="BN1195" s="21">
        <f t="shared" si="158"/>
        <v>0</v>
      </c>
      <c r="BO1195" s="22">
        <f t="shared" si="158"/>
        <v>3.6960000000000001E-3</v>
      </c>
      <c r="BP1195" s="21">
        <f t="shared" si="158"/>
        <v>0</v>
      </c>
    </row>
    <row r="1196" spans="1:68" ht="11.1" hidden="1" customHeight="1" outlineLevel="1" collapsed="1" x14ac:dyDescent="0.2">
      <c r="A1196" s="10"/>
      <c r="B1196" s="18"/>
      <c r="C1196" s="18"/>
      <c r="D1196" s="18"/>
      <c r="E1196" s="19" t="s">
        <v>120</v>
      </c>
      <c r="F1196" s="209">
        <v>29.2</v>
      </c>
      <c r="G1196" s="209">
        <v>18.7</v>
      </c>
      <c r="H1196" s="209">
        <v>18.100000000000001</v>
      </c>
      <c r="I1196" s="240">
        <v>14.38</v>
      </c>
      <c r="J1196" s="240"/>
      <c r="K1196" s="209">
        <v>3.1760000000000002</v>
      </c>
      <c r="L1196" s="20"/>
      <c r="M1196" s="20"/>
      <c r="N1196" s="20"/>
      <c r="O1196" s="209">
        <v>7.2309999999999999</v>
      </c>
      <c r="P1196" s="209">
        <v>17.52</v>
      </c>
      <c r="Q1196" s="209">
        <v>25.416</v>
      </c>
      <c r="R1196" s="209">
        <v>28.581</v>
      </c>
      <c r="S1196" s="209">
        <v>23.379000000000001</v>
      </c>
      <c r="T1196" s="209">
        <v>22.408000000000001</v>
      </c>
      <c r="U1196" s="209">
        <v>16.22</v>
      </c>
      <c r="V1196" s="209">
        <v>10.276999999999999</v>
      </c>
      <c r="W1196" s="209">
        <v>6.47</v>
      </c>
      <c r="X1196" s="20"/>
      <c r="Y1196" s="20"/>
      <c r="Z1196" s="20"/>
      <c r="AA1196" s="209">
        <v>5.58</v>
      </c>
      <c r="AB1196" s="209">
        <v>17.335000000000001</v>
      </c>
      <c r="AC1196" s="209">
        <v>19.992999999999999</v>
      </c>
      <c r="AD1196" s="209">
        <v>26.257000000000001</v>
      </c>
      <c r="AE1196" s="209">
        <v>28.821000000000002</v>
      </c>
      <c r="AF1196" s="209">
        <v>22.664000000000001</v>
      </c>
      <c r="AG1196" s="209">
        <v>18.939</v>
      </c>
      <c r="AH1196" s="209">
        <v>14.106</v>
      </c>
      <c r="AI1196" s="209">
        <v>7.984</v>
      </c>
      <c r="AJ1196" s="20"/>
      <c r="AK1196" s="20"/>
      <c r="AL1196" s="20"/>
      <c r="AM1196" s="209">
        <v>6.46</v>
      </c>
      <c r="AN1196" s="209">
        <v>14.177</v>
      </c>
      <c r="AO1196" s="209">
        <v>25.286000000000001</v>
      </c>
      <c r="AP1196" s="209">
        <v>31.512</v>
      </c>
      <c r="AQ1196" s="209">
        <v>31.527000000000001</v>
      </c>
      <c r="AR1196" s="209">
        <v>25.143999999999998</v>
      </c>
      <c r="AS1196" s="209">
        <v>22.207000000000001</v>
      </c>
      <c r="AT1196" s="209">
        <v>13.18</v>
      </c>
      <c r="AU1196" s="209">
        <v>4.7439999999999998</v>
      </c>
      <c r="AV1196" s="20"/>
      <c r="AW1196" s="20"/>
      <c r="AX1196" s="20"/>
      <c r="AY1196" s="209">
        <v>9.1319999999999997</v>
      </c>
      <c r="AZ1196" s="209">
        <v>14.852</v>
      </c>
      <c r="BA1196" s="209">
        <v>25.257999999999999</v>
      </c>
      <c r="BB1196" s="21">
        <f t="shared" si="157"/>
        <v>31.527000000000001</v>
      </c>
      <c r="BC1196" s="21">
        <f>BF1196</f>
        <v>126</v>
      </c>
      <c r="BD1196" s="22">
        <f t="shared" si="160"/>
        <v>42.375</v>
      </c>
      <c r="BE1196" s="21">
        <f>BC1196-BD1196</f>
        <v>83.625</v>
      </c>
      <c r="BF1196" s="2">
        <v>126</v>
      </c>
      <c r="BG1196" s="10">
        <v>5</v>
      </c>
      <c r="BH1196" s="21">
        <f t="shared" si="156"/>
        <v>9.3743999999999994E-2</v>
      </c>
      <c r="BI1196" s="22">
        <f t="shared" si="156"/>
        <v>3.1526999999999999E-2</v>
      </c>
      <c r="BJ1196" s="21">
        <f>BH1196-BI1196</f>
        <v>6.2216999999999995E-2</v>
      </c>
      <c r="BK1196" s="21">
        <v>0.28123199999999998</v>
      </c>
      <c r="BL1196" s="22">
        <v>9.4580999999999998E-2</v>
      </c>
      <c r="BM1196" s="21">
        <v>0.18665099999999998</v>
      </c>
      <c r="BN1196" s="21">
        <f t="shared" si="158"/>
        <v>1.1249279999999999</v>
      </c>
      <c r="BO1196" s="22">
        <f t="shared" si="158"/>
        <v>0.37832399999999999</v>
      </c>
      <c r="BP1196" s="21">
        <f t="shared" si="158"/>
        <v>0.74660399999999993</v>
      </c>
    </row>
    <row r="1197" spans="1:68" ht="11.1" hidden="1" customHeight="1" outlineLevel="2" x14ac:dyDescent="0.2">
      <c r="A1197" s="10"/>
      <c r="B1197" s="18"/>
      <c r="C1197" s="18"/>
      <c r="D1197" s="18"/>
      <c r="E1197" s="23" t="s">
        <v>1067</v>
      </c>
      <c r="F1197" s="208">
        <v>29.2</v>
      </c>
      <c r="G1197" s="208">
        <v>18.7</v>
      </c>
      <c r="H1197" s="208">
        <v>18.100000000000001</v>
      </c>
      <c r="I1197" s="239">
        <v>14.38</v>
      </c>
      <c r="J1197" s="239"/>
      <c r="K1197" s="208">
        <v>3.1760000000000002</v>
      </c>
      <c r="L1197" s="24"/>
      <c r="M1197" s="24"/>
      <c r="N1197" s="24"/>
      <c r="O1197" s="208">
        <v>7.2309999999999999</v>
      </c>
      <c r="P1197" s="208">
        <v>17.52</v>
      </c>
      <c r="Q1197" s="208">
        <v>25.416</v>
      </c>
      <c r="R1197" s="208">
        <v>28.581</v>
      </c>
      <c r="S1197" s="208">
        <v>23.379000000000001</v>
      </c>
      <c r="T1197" s="208">
        <v>22.408000000000001</v>
      </c>
      <c r="U1197" s="208">
        <v>16.22</v>
      </c>
      <c r="V1197" s="208">
        <v>10.276999999999999</v>
      </c>
      <c r="W1197" s="208">
        <v>6.47</v>
      </c>
      <c r="X1197" s="24"/>
      <c r="Y1197" s="24"/>
      <c r="Z1197" s="24"/>
      <c r="AA1197" s="208">
        <v>5.58</v>
      </c>
      <c r="AB1197" s="208">
        <v>17.335000000000001</v>
      </c>
      <c r="AC1197" s="208">
        <v>19.992999999999999</v>
      </c>
      <c r="AD1197" s="208">
        <v>26.257000000000001</v>
      </c>
      <c r="AE1197" s="208">
        <v>28.821000000000002</v>
      </c>
      <c r="AF1197" s="208">
        <v>22.664000000000001</v>
      </c>
      <c r="AG1197" s="208">
        <v>18.939</v>
      </c>
      <c r="AH1197" s="208">
        <v>14.106</v>
      </c>
      <c r="AI1197" s="208">
        <v>7.984</v>
      </c>
      <c r="AJ1197" s="24"/>
      <c r="AK1197" s="24"/>
      <c r="AL1197" s="24"/>
      <c r="AM1197" s="208">
        <v>6.46</v>
      </c>
      <c r="AN1197" s="208">
        <v>14.177</v>
      </c>
      <c r="AO1197" s="208">
        <v>25.286000000000001</v>
      </c>
      <c r="AP1197" s="208">
        <v>31.512</v>
      </c>
      <c r="AQ1197" s="208">
        <v>31.527000000000001</v>
      </c>
      <c r="AR1197" s="208">
        <v>25.143999999999998</v>
      </c>
      <c r="AS1197" s="208">
        <v>22.207000000000001</v>
      </c>
      <c r="AT1197" s="208">
        <v>13.18</v>
      </c>
      <c r="AU1197" s="208">
        <v>4.7439999999999998</v>
      </c>
      <c r="AV1197" s="24"/>
      <c r="AW1197" s="24"/>
      <c r="AX1197" s="24"/>
      <c r="AY1197" s="208">
        <v>9.1319999999999997</v>
      </c>
      <c r="AZ1197" s="208">
        <v>14.852</v>
      </c>
      <c r="BA1197" s="208">
        <v>25.257999999999999</v>
      </c>
      <c r="BB1197" s="21">
        <f t="shared" si="157"/>
        <v>31.527000000000001</v>
      </c>
      <c r="BC1197" s="21">
        <f>BF1197</f>
        <v>0</v>
      </c>
      <c r="BD1197" s="22">
        <f t="shared" si="160"/>
        <v>42.375</v>
      </c>
      <c r="BE1197" s="21"/>
      <c r="BG1197" s="10"/>
      <c r="BH1197" s="21">
        <f t="shared" si="156"/>
        <v>0</v>
      </c>
      <c r="BI1197" s="22">
        <f t="shared" si="156"/>
        <v>3.1526999999999999E-2</v>
      </c>
      <c r="BJ1197" s="21"/>
      <c r="BK1197" s="21">
        <v>0</v>
      </c>
      <c r="BL1197" s="22">
        <v>9.4580999999999998E-2</v>
      </c>
      <c r="BM1197" s="21"/>
      <c r="BN1197" s="21">
        <f t="shared" si="158"/>
        <v>0</v>
      </c>
      <c r="BO1197" s="22">
        <f t="shared" si="158"/>
        <v>0.37832399999999999</v>
      </c>
      <c r="BP1197" s="21">
        <f t="shared" si="158"/>
        <v>0</v>
      </c>
    </row>
    <row r="1198" spans="1:68" ht="11.1" hidden="1" customHeight="1" outlineLevel="1" collapsed="1" x14ac:dyDescent="0.2">
      <c r="A1198" s="10"/>
      <c r="B1198" s="18"/>
      <c r="C1198" s="18"/>
      <c r="D1198" s="25"/>
      <c r="E1198" s="19" t="s">
        <v>124</v>
      </c>
      <c r="F1198" s="209">
        <v>44.802999999999997</v>
      </c>
      <c r="G1198" s="209">
        <v>32.631999999999998</v>
      </c>
      <c r="H1198" s="209">
        <v>31.73</v>
      </c>
      <c r="I1198" s="240">
        <v>19.457999999999998</v>
      </c>
      <c r="J1198" s="240"/>
      <c r="K1198" s="209">
        <v>4.9329999999999998</v>
      </c>
      <c r="L1198" s="209">
        <v>5.5880000000000001</v>
      </c>
      <c r="M1198" s="209">
        <v>1.9379999999999999</v>
      </c>
      <c r="N1198" s="209">
        <v>5.3090000000000002</v>
      </c>
      <c r="O1198" s="209">
        <v>11.647</v>
      </c>
      <c r="P1198" s="209">
        <v>11.201000000000001</v>
      </c>
      <c r="Q1198" s="209">
        <v>19.628</v>
      </c>
      <c r="R1198" s="209">
        <v>33.96</v>
      </c>
      <c r="S1198" s="209">
        <v>36.893000000000001</v>
      </c>
      <c r="T1198" s="209">
        <v>40.094000000000001</v>
      </c>
      <c r="U1198" s="209">
        <v>26.814</v>
      </c>
      <c r="V1198" s="209">
        <v>17.63</v>
      </c>
      <c r="W1198" s="209">
        <v>4.49</v>
      </c>
      <c r="X1198" s="209">
        <v>12.314</v>
      </c>
      <c r="Y1198" s="209">
        <v>2.2599999999999998</v>
      </c>
      <c r="Z1198" s="209">
        <v>5.4770000000000003</v>
      </c>
      <c r="AA1198" s="209">
        <v>8.3699999999999992</v>
      </c>
      <c r="AB1198" s="209">
        <v>16.898</v>
      </c>
      <c r="AC1198" s="209">
        <v>23.654</v>
      </c>
      <c r="AD1198" s="209">
        <v>49.683</v>
      </c>
      <c r="AE1198" s="209">
        <v>29.789000000000001</v>
      </c>
      <c r="AF1198" s="209">
        <v>17.428999999999998</v>
      </c>
      <c r="AG1198" s="209">
        <v>27.698</v>
      </c>
      <c r="AH1198" s="209">
        <v>22.984000000000002</v>
      </c>
      <c r="AI1198" s="209">
        <v>14.239000000000001</v>
      </c>
      <c r="AJ1198" s="209">
        <v>4.819</v>
      </c>
      <c r="AK1198" s="209">
        <v>2.052</v>
      </c>
      <c r="AL1198" s="209">
        <v>7.7030000000000003</v>
      </c>
      <c r="AM1198" s="209">
        <v>6.8339999999999996</v>
      </c>
      <c r="AN1198" s="209">
        <v>16.760999999999999</v>
      </c>
      <c r="AO1198" s="209">
        <v>28.071000000000002</v>
      </c>
      <c r="AP1198" s="209">
        <v>39.209000000000003</v>
      </c>
      <c r="AQ1198" s="209">
        <v>34.031999999999996</v>
      </c>
      <c r="AR1198" s="209">
        <v>37.066000000000003</v>
      </c>
      <c r="AS1198" s="209">
        <v>31.738</v>
      </c>
      <c r="AT1198" s="209">
        <v>25.02</v>
      </c>
      <c r="AU1198" s="209">
        <v>13.266999999999999</v>
      </c>
      <c r="AV1198" s="209">
        <v>7.8520000000000003</v>
      </c>
      <c r="AW1198" s="209">
        <v>-1.635</v>
      </c>
      <c r="AX1198" s="209">
        <v>6.3659999999999997</v>
      </c>
      <c r="AY1198" s="209">
        <v>8.3640000000000008</v>
      </c>
      <c r="AZ1198" s="209">
        <v>12.686</v>
      </c>
      <c r="BA1198" s="209">
        <v>22.201000000000001</v>
      </c>
      <c r="BB1198" s="27">
        <v>49.563000000000002</v>
      </c>
      <c r="BC1198" s="21">
        <f>BF1198</f>
        <v>231</v>
      </c>
      <c r="BD1198" s="22">
        <f t="shared" si="160"/>
        <v>66.616935483870975</v>
      </c>
      <c r="BE1198" s="21">
        <f>BC1198-BD1198</f>
        <v>164.38306451612902</v>
      </c>
      <c r="BF1198" s="2">
        <v>231</v>
      </c>
      <c r="BG1198" s="10"/>
      <c r="BH1198" s="21">
        <f t="shared" si="156"/>
        <v>0.17186399999999999</v>
      </c>
      <c r="BI1198" s="22">
        <f t="shared" si="156"/>
        <v>4.956300000000001E-2</v>
      </c>
      <c r="BJ1198" s="21">
        <f>BH1198-BI1198</f>
        <v>0.12230099999999998</v>
      </c>
      <c r="BK1198" s="21">
        <v>0.40176000000000001</v>
      </c>
      <c r="BL1198" s="22">
        <v>0.14904899999999999</v>
      </c>
      <c r="BM1198" s="21">
        <v>0.25271100000000002</v>
      </c>
      <c r="BN1198" s="21">
        <f t="shared" si="158"/>
        <v>1.60704</v>
      </c>
      <c r="BO1198" s="22">
        <f t="shared" si="158"/>
        <v>0.59619599999999995</v>
      </c>
      <c r="BP1198" s="21">
        <f t="shared" si="158"/>
        <v>1.0108440000000001</v>
      </c>
    </row>
    <row r="1199" spans="1:68" ht="11.1" hidden="1" customHeight="1" outlineLevel="2" x14ac:dyDescent="0.2">
      <c r="A1199" s="10"/>
      <c r="B1199" s="18"/>
      <c r="C1199" s="18"/>
      <c r="D1199" s="25"/>
      <c r="E1199" s="23"/>
      <c r="F1199" s="208">
        <v>44.802999999999997</v>
      </c>
      <c r="G1199" s="208">
        <v>32.631999999999998</v>
      </c>
      <c r="H1199" s="208">
        <v>31.73</v>
      </c>
      <c r="I1199" s="239">
        <v>19.457999999999998</v>
      </c>
      <c r="J1199" s="239"/>
      <c r="K1199" s="208">
        <v>4.9329999999999998</v>
      </c>
      <c r="L1199" s="208">
        <v>5.5880000000000001</v>
      </c>
      <c r="M1199" s="208">
        <v>1.9379999999999999</v>
      </c>
      <c r="N1199" s="208">
        <v>5.3090000000000002</v>
      </c>
      <c r="O1199" s="208">
        <v>11.647</v>
      </c>
      <c r="P1199" s="208">
        <v>11.201000000000001</v>
      </c>
      <c r="Q1199" s="208">
        <v>19.628</v>
      </c>
      <c r="R1199" s="208">
        <v>33.96</v>
      </c>
      <c r="S1199" s="208">
        <v>36.893000000000001</v>
      </c>
      <c r="T1199" s="208">
        <v>40.094000000000001</v>
      </c>
      <c r="U1199" s="208">
        <v>26.814</v>
      </c>
      <c r="V1199" s="208">
        <v>17.63</v>
      </c>
      <c r="W1199" s="208">
        <v>4.49</v>
      </c>
      <c r="X1199" s="208">
        <v>12.314</v>
      </c>
      <c r="Y1199" s="208">
        <v>2.2599999999999998</v>
      </c>
      <c r="Z1199" s="208">
        <v>5.4770000000000003</v>
      </c>
      <c r="AA1199" s="208">
        <v>8.3699999999999992</v>
      </c>
      <c r="AB1199" s="208">
        <v>16.898</v>
      </c>
      <c r="AC1199" s="208">
        <v>23.654</v>
      </c>
      <c r="AD1199" s="208">
        <v>49.683</v>
      </c>
      <c r="AE1199" s="208">
        <v>29.789000000000001</v>
      </c>
      <c r="AF1199" s="208">
        <v>17.428999999999998</v>
      </c>
      <c r="AG1199" s="208">
        <v>27.698</v>
      </c>
      <c r="AH1199" s="208">
        <v>22.984000000000002</v>
      </c>
      <c r="AI1199" s="208">
        <v>14.239000000000001</v>
      </c>
      <c r="AJ1199" s="208">
        <v>4.819</v>
      </c>
      <c r="AK1199" s="208">
        <v>2.052</v>
      </c>
      <c r="AL1199" s="208">
        <v>7.7030000000000003</v>
      </c>
      <c r="AM1199" s="208">
        <v>6.8339999999999996</v>
      </c>
      <c r="AN1199" s="208">
        <v>16.760999999999999</v>
      </c>
      <c r="AO1199" s="208">
        <v>28.071000000000002</v>
      </c>
      <c r="AP1199" s="208">
        <v>39.209000000000003</v>
      </c>
      <c r="AQ1199" s="208">
        <v>34.031999999999996</v>
      </c>
      <c r="AR1199" s="208">
        <v>37.066000000000003</v>
      </c>
      <c r="AS1199" s="208">
        <v>31.738</v>
      </c>
      <c r="AT1199" s="208">
        <v>25.02</v>
      </c>
      <c r="AU1199" s="208">
        <v>13.266999999999999</v>
      </c>
      <c r="AV1199" s="208">
        <v>7.8520000000000003</v>
      </c>
      <c r="AW1199" s="208">
        <v>-1.635</v>
      </c>
      <c r="AX1199" s="208">
        <v>6.3659999999999997</v>
      </c>
      <c r="AY1199" s="208">
        <v>8.3640000000000008</v>
      </c>
      <c r="AZ1199" s="208">
        <v>12.686</v>
      </c>
      <c r="BA1199" s="208">
        <v>22.201000000000001</v>
      </c>
      <c r="BB1199" s="27">
        <v>49.563000000000002</v>
      </c>
      <c r="BC1199" s="21"/>
      <c r="BD1199" s="22">
        <f t="shared" si="160"/>
        <v>66.616935483870975</v>
      </c>
      <c r="BE1199" s="21"/>
      <c r="BG1199" s="10"/>
      <c r="BH1199" s="21">
        <f t="shared" si="156"/>
        <v>0</v>
      </c>
      <c r="BI1199" s="22">
        <f t="shared" si="156"/>
        <v>4.956300000000001E-2</v>
      </c>
      <c r="BJ1199" s="21"/>
      <c r="BK1199" s="21">
        <v>0</v>
      </c>
      <c r="BL1199" s="22">
        <v>0.14904899999999999</v>
      </c>
      <c r="BM1199" s="21"/>
      <c r="BN1199" s="21">
        <f t="shared" si="158"/>
        <v>0</v>
      </c>
      <c r="BO1199" s="22">
        <f t="shared" si="158"/>
        <v>0.59619599999999995</v>
      </c>
      <c r="BP1199" s="21">
        <f t="shared" si="158"/>
        <v>0</v>
      </c>
    </row>
    <row r="1200" spans="1:68" ht="21.95" hidden="1" customHeight="1" outlineLevel="1" collapsed="1" x14ac:dyDescent="0.2">
      <c r="A1200" s="10"/>
      <c r="B1200" s="18"/>
      <c r="C1200" s="18"/>
      <c r="D1200" s="18"/>
      <c r="E1200" s="19" t="s">
        <v>1068</v>
      </c>
      <c r="F1200" s="209">
        <v>2.7530000000000001</v>
      </c>
      <c r="G1200" s="20"/>
      <c r="H1200" s="209">
        <v>4.3129999999999997</v>
      </c>
      <c r="I1200" s="240">
        <v>1.2909999999999999</v>
      </c>
      <c r="J1200" s="240"/>
      <c r="K1200" s="209">
        <v>0.74399999999999999</v>
      </c>
      <c r="L1200" s="20"/>
      <c r="M1200" s="20"/>
      <c r="N1200" s="20"/>
      <c r="O1200" s="20"/>
      <c r="P1200" s="20"/>
      <c r="Q1200" s="209">
        <v>0.71399999999999997</v>
      </c>
      <c r="R1200" s="209">
        <v>2.2320000000000002</v>
      </c>
      <c r="S1200" s="209">
        <v>2.552</v>
      </c>
      <c r="T1200" s="209">
        <v>2.738</v>
      </c>
      <c r="U1200" s="209">
        <v>1.6839999999999999</v>
      </c>
      <c r="V1200" s="209">
        <v>1.1559999999999999</v>
      </c>
      <c r="W1200" s="209">
        <v>0.61599999999999999</v>
      </c>
      <c r="X1200" s="209">
        <v>8.3000000000000004E-2</v>
      </c>
      <c r="Y1200" s="20"/>
      <c r="Z1200" s="20"/>
      <c r="AA1200" s="20"/>
      <c r="AB1200" s="209">
        <v>1.6120000000000001</v>
      </c>
      <c r="AC1200" s="209">
        <v>2.2519999999999998</v>
      </c>
      <c r="AD1200" s="209">
        <v>2.194</v>
      </c>
      <c r="AE1200" s="20"/>
      <c r="AF1200" s="209">
        <v>5.1609999999999996</v>
      </c>
      <c r="AG1200" s="209">
        <v>1.7949999999999999</v>
      </c>
      <c r="AH1200" s="209">
        <v>1.1040000000000001</v>
      </c>
      <c r="AI1200" s="20"/>
      <c r="AJ1200" s="20"/>
      <c r="AK1200" s="20"/>
      <c r="AL1200" s="20"/>
      <c r="AM1200" s="20"/>
      <c r="AN1200" s="209">
        <v>1.83</v>
      </c>
      <c r="AO1200" s="209">
        <v>1.913</v>
      </c>
      <c r="AP1200" s="209">
        <v>3.605</v>
      </c>
      <c r="AQ1200" s="209">
        <v>2.4350000000000001</v>
      </c>
      <c r="AR1200" s="209">
        <v>2.6869999999999998</v>
      </c>
      <c r="AS1200" s="209">
        <v>2.1</v>
      </c>
      <c r="AT1200" s="209">
        <v>1.319</v>
      </c>
      <c r="AU1200" s="209">
        <v>0.60599999999999998</v>
      </c>
      <c r="AV1200" s="20"/>
      <c r="AW1200" s="20"/>
      <c r="AX1200" s="20"/>
      <c r="AY1200" s="209">
        <v>0.57999999999999996</v>
      </c>
      <c r="AZ1200" s="20"/>
      <c r="BA1200" s="209">
        <v>2.6059999999999999</v>
      </c>
      <c r="BB1200" s="21">
        <f t="shared" si="157"/>
        <v>5.1609999999999996</v>
      </c>
      <c r="BC1200" s="21">
        <f>BD1200</f>
        <v>6.936827956989247</v>
      </c>
      <c r="BD1200" s="22">
        <f t="shared" si="160"/>
        <v>6.936827956989247</v>
      </c>
      <c r="BE1200" s="21">
        <f>BC1200-BD1200</f>
        <v>0</v>
      </c>
      <c r="BF1200" s="2">
        <v>4.91</v>
      </c>
      <c r="BG1200" s="10">
        <v>6</v>
      </c>
      <c r="BH1200" s="21">
        <f t="shared" si="156"/>
        <v>5.1609999999999998E-3</v>
      </c>
      <c r="BI1200" s="22">
        <f t="shared" si="156"/>
        <v>5.1609999999999998E-3</v>
      </c>
      <c r="BJ1200" s="21">
        <f>BH1200-BI1200</f>
        <v>0</v>
      </c>
      <c r="BK1200" s="21">
        <v>1.5483E-2</v>
      </c>
      <c r="BL1200" s="22">
        <v>1.5483E-2</v>
      </c>
      <c r="BM1200" s="21">
        <v>0</v>
      </c>
      <c r="BN1200" s="21">
        <f t="shared" si="158"/>
        <v>6.1932000000000001E-2</v>
      </c>
      <c r="BO1200" s="22">
        <f t="shared" si="158"/>
        <v>6.1932000000000001E-2</v>
      </c>
      <c r="BP1200" s="21">
        <f t="shared" si="158"/>
        <v>0</v>
      </c>
    </row>
    <row r="1201" spans="1:68" ht="11.1" hidden="1" customHeight="1" outlineLevel="2" x14ac:dyDescent="0.2">
      <c r="A1201" s="10"/>
      <c r="B1201" s="18"/>
      <c r="C1201" s="18"/>
      <c r="D1201" s="18"/>
      <c r="E1201" s="23" t="s">
        <v>1069</v>
      </c>
      <c r="F1201" s="208">
        <v>2.7530000000000001</v>
      </c>
      <c r="G1201" s="24"/>
      <c r="H1201" s="208">
        <v>4.3129999999999997</v>
      </c>
      <c r="I1201" s="239">
        <v>1.2909999999999999</v>
      </c>
      <c r="J1201" s="239"/>
      <c r="K1201" s="208">
        <v>0.74399999999999999</v>
      </c>
      <c r="L1201" s="24"/>
      <c r="M1201" s="24"/>
      <c r="N1201" s="24"/>
      <c r="O1201" s="24"/>
      <c r="P1201" s="24"/>
      <c r="Q1201" s="208">
        <v>0.71399999999999997</v>
      </c>
      <c r="R1201" s="208">
        <v>2.2320000000000002</v>
      </c>
      <c r="S1201" s="208">
        <v>2.552</v>
      </c>
      <c r="T1201" s="208">
        <v>2.738</v>
      </c>
      <c r="U1201" s="208">
        <v>1.6839999999999999</v>
      </c>
      <c r="V1201" s="208">
        <v>1.1559999999999999</v>
      </c>
      <c r="W1201" s="208">
        <v>0.61599999999999999</v>
      </c>
      <c r="X1201" s="208">
        <v>8.3000000000000004E-2</v>
      </c>
      <c r="Y1201" s="24"/>
      <c r="Z1201" s="24"/>
      <c r="AA1201" s="24"/>
      <c r="AB1201" s="208">
        <v>1.6120000000000001</v>
      </c>
      <c r="AC1201" s="208">
        <v>2.2519999999999998</v>
      </c>
      <c r="AD1201" s="208">
        <v>2.194</v>
      </c>
      <c r="AE1201" s="24"/>
      <c r="AF1201" s="208">
        <v>5.1609999999999996</v>
      </c>
      <c r="AG1201" s="208">
        <v>1.7949999999999999</v>
      </c>
      <c r="AH1201" s="208">
        <v>1.1040000000000001</v>
      </c>
      <c r="AI1201" s="24"/>
      <c r="AJ1201" s="24"/>
      <c r="AK1201" s="24"/>
      <c r="AL1201" s="24"/>
      <c r="AM1201" s="24"/>
      <c r="AN1201" s="208">
        <v>1.83</v>
      </c>
      <c r="AO1201" s="208">
        <v>1.913</v>
      </c>
      <c r="AP1201" s="208">
        <v>3.605</v>
      </c>
      <c r="AQ1201" s="208">
        <v>2.4350000000000001</v>
      </c>
      <c r="AR1201" s="208">
        <v>2.6869999999999998</v>
      </c>
      <c r="AS1201" s="208">
        <v>2.1</v>
      </c>
      <c r="AT1201" s="208">
        <v>1.319</v>
      </c>
      <c r="AU1201" s="208">
        <v>0.60599999999999998</v>
      </c>
      <c r="AV1201" s="24"/>
      <c r="AW1201" s="24"/>
      <c r="AX1201" s="24"/>
      <c r="AY1201" s="208">
        <v>0.57999999999999996</v>
      </c>
      <c r="AZ1201" s="24"/>
      <c r="BA1201" s="208">
        <v>2.6059999999999999</v>
      </c>
      <c r="BB1201" s="21">
        <f t="shared" si="157"/>
        <v>5.1609999999999996</v>
      </c>
      <c r="BC1201" s="21"/>
      <c r="BD1201" s="22">
        <f t="shared" si="160"/>
        <v>6.936827956989247</v>
      </c>
      <c r="BE1201" s="21"/>
      <c r="BG1201" s="10"/>
      <c r="BH1201" s="21">
        <f t="shared" si="156"/>
        <v>0</v>
      </c>
      <c r="BI1201" s="22">
        <f t="shared" si="156"/>
        <v>5.1609999999999998E-3</v>
      </c>
      <c r="BJ1201" s="21"/>
      <c r="BK1201" s="21">
        <v>0</v>
      </c>
      <c r="BL1201" s="22">
        <v>1.5483E-2</v>
      </c>
      <c r="BM1201" s="21"/>
      <c r="BN1201" s="21">
        <f t="shared" si="158"/>
        <v>0</v>
      </c>
      <c r="BO1201" s="22">
        <f t="shared" si="158"/>
        <v>6.1932000000000001E-2</v>
      </c>
      <c r="BP1201" s="21">
        <f t="shared" si="158"/>
        <v>0</v>
      </c>
    </row>
    <row r="1202" spans="1:68" ht="11.1" hidden="1" customHeight="1" outlineLevel="1" collapsed="1" x14ac:dyDescent="0.2">
      <c r="A1202" s="10"/>
      <c r="B1202" s="18"/>
      <c r="C1202" s="18"/>
      <c r="D1202" s="18"/>
      <c r="E1202" s="19" t="s">
        <v>137</v>
      </c>
      <c r="F1202" s="20"/>
      <c r="G1202" s="20"/>
      <c r="H1202" s="20"/>
      <c r="I1202" s="20"/>
      <c r="J1202" s="20"/>
      <c r="K1202" s="209">
        <v>0.20200000000000001</v>
      </c>
      <c r="L1202" s="209">
        <v>6.6000000000000003E-2</v>
      </c>
      <c r="M1202" s="20"/>
      <c r="N1202" s="20"/>
      <c r="O1202" s="20"/>
      <c r="P1202" s="20"/>
      <c r="Q1202" s="20"/>
      <c r="R1202" s="20"/>
      <c r="S1202" s="20"/>
      <c r="T1202" s="20"/>
      <c r="U1202" s="20"/>
      <c r="V1202" s="209">
        <v>0.152</v>
      </c>
      <c r="W1202" s="20"/>
      <c r="X1202" s="20"/>
      <c r="Y1202" s="20"/>
      <c r="Z1202" s="20"/>
      <c r="AA1202" s="20"/>
      <c r="AB1202" s="209">
        <v>8.8999999999999996E-2</v>
      </c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9">
        <v>0.25</v>
      </c>
      <c r="AO1202" s="20"/>
      <c r="AP1202" s="20"/>
      <c r="AQ1202" s="20"/>
      <c r="AR1202" s="20"/>
      <c r="AS1202" s="20"/>
      <c r="AT1202" s="209">
        <v>0.76100000000000001</v>
      </c>
      <c r="AU1202" s="209">
        <v>0.20399999999999999</v>
      </c>
      <c r="AV1202" s="209">
        <v>6.4000000000000001E-2</v>
      </c>
      <c r="AW1202" s="20"/>
      <c r="AX1202" s="20"/>
      <c r="AY1202" s="20"/>
      <c r="AZ1202" s="209">
        <v>0.191</v>
      </c>
      <c r="BA1202" s="20"/>
      <c r="BB1202" s="21">
        <f t="shared" si="157"/>
        <v>0.76100000000000001</v>
      </c>
      <c r="BC1202" s="21">
        <v>1.0229999999999999</v>
      </c>
      <c r="BD1202" s="22">
        <f t="shared" si="160"/>
        <v>1.0228494623655915</v>
      </c>
      <c r="BE1202" s="21">
        <f>BC1202-BD1202</f>
        <v>1.5053763440842083E-4</v>
      </c>
      <c r="BG1202" s="10">
        <v>5</v>
      </c>
      <c r="BH1202" s="21">
        <f t="shared" si="156"/>
        <v>7.6111199999999999E-4</v>
      </c>
      <c r="BI1202" s="22">
        <f t="shared" si="156"/>
        <v>7.6100000000000007E-4</v>
      </c>
      <c r="BJ1202" s="21">
        <f>BH1202-BI1202</f>
        <v>1.1199999999992032E-7</v>
      </c>
      <c r="BK1202" s="21">
        <v>2.283336E-3</v>
      </c>
      <c r="BL1202" s="22">
        <v>2.2830000000000003E-3</v>
      </c>
      <c r="BM1202" s="21">
        <v>3.3599999999965255E-7</v>
      </c>
      <c r="BN1202" s="21">
        <f t="shared" si="158"/>
        <v>9.1333439999999998E-3</v>
      </c>
      <c r="BO1202" s="22">
        <f t="shared" si="158"/>
        <v>9.1320000000000012E-3</v>
      </c>
      <c r="BP1202" s="21">
        <f t="shared" si="158"/>
        <v>1.3439999999986102E-6</v>
      </c>
    </row>
    <row r="1203" spans="1:68" ht="11.1" hidden="1" customHeight="1" outlineLevel="2" x14ac:dyDescent="0.2">
      <c r="A1203" s="10"/>
      <c r="B1203" s="18"/>
      <c r="C1203" s="18"/>
      <c r="D1203" s="18"/>
      <c r="E1203" s="23" t="s">
        <v>1070</v>
      </c>
      <c r="F1203" s="24"/>
      <c r="G1203" s="24"/>
      <c r="H1203" s="24"/>
      <c r="I1203" s="24"/>
      <c r="J1203" s="24"/>
      <c r="K1203" s="208">
        <v>0.20200000000000001</v>
      </c>
      <c r="L1203" s="208">
        <v>6.6000000000000003E-2</v>
      </c>
      <c r="M1203" s="24"/>
      <c r="N1203" s="24"/>
      <c r="O1203" s="24"/>
      <c r="P1203" s="24"/>
      <c r="Q1203" s="24"/>
      <c r="R1203" s="24"/>
      <c r="S1203" s="24"/>
      <c r="T1203" s="24"/>
      <c r="U1203" s="24"/>
      <c r="V1203" s="208">
        <v>0.152</v>
      </c>
      <c r="W1203" s="24"/>
      <c r="X1203" s="24"/>
      <c r="Y1203" s="24"/>
      <c r="Z1203" s="24"/>
      <c r="AA1203" s="24"/>
      <c r="AB1203" s="208">
        <v>8.8999999999999996E-2</v>
      </c>
      <c r="AC1203" s="24"/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  <c r="AN1203" s="208">
        <v>0.25</v>
      </c>
      <c r="AO1203" s="24"/>
      <c r="AP1203" s="24"/>
      <c r="AQ1203" s="24"/>
      <c r="AR1203" s="24"/>
      <c r="AS1203" s="24"/>
      <c r="AT1203" s="208">
        <v>0.76100000000000001</v>
      </c>
      <c r="AU1203" s="208">
        <v>0.20399999999999999</v>
      </c>
      <c r="AV1203" s="208">
        <v>6.4000000000000001E-2</v>
      </c>
      <c r="AW1203" s="24"/>
      <c r="AX1203" s="24"/>
      <c r="AY1203" s="24"/>
      <c r="AZ1203" s="208">
        <v>0.191</v>
      </c>
      <c r="BA1203" s="24"/>
      <c r="BB1203" s="21">
        <f t="shared" si="157"/>
        <v>0.76100000000000001</v>
      </c>
      <c r="BC1203" s="21"/>
      <c r="BD1203" s="22">
        <f t="shared" si="160"/>
        <v>1.0228494623655915</v>
      </c>
      <c r="BE1203" s="21"/>
      <c r="BG1203" s="10"/>
      <c r="BH1203" s="21">
        <f t="shared" si="156"/>
        <v>0</v>
      </c>
      <c r="BI1203" s="22">
        <f t="shared" si="156"/>
        <v>7.6100000000000007E-4</v>
      </c>
      <c r="BJ1203" s="21"/>
      <c r="BK1203" s="21">
        <v>0</v>
      </c>
      <c r="BL1203" s="22">
        <v>1.6985520000000001E-6</v>
      </c>
      <c r="BM1203" s="21"/>
      <c r="BN1203" s="21">
        <f t="shared" si="158"/>
        <v>0</v>
      </c>
      <c r="BO1203" s="22">
        <f t="shared" si="158"/>
        <v>6.7942080000000003E-6</v>
      </c>
      <c r="BP1203" s="21">
        <f t="shared" si="158"/>
        <v>0</v>
      </c>
    </row>
    <row r="1204" spans="1:68" ht="15" hidden="1" customHeight="1" x14ac:dyDescent="0.2">
      <c r="A1204" s="10">
        <v>17</v>
      </c>
      <c r="B1204" s="11" t="s">
        <v>1071</v>
      </c>
      <c r="C1204" s="11" t="s">
        <v>1072</v>
      </c>
      <c r="D1204" s="11" t="s">
        <v>1072</v>
      </c>
      <c r="E1204" s="12"/>
      <c r="F1204" s="210">
        <v>1183.875</v>
      </c>
      <c r="G1204" s="210">
        <v>1029.94</v>
      </c>
      <c r="H1204" s="211">
        <v>876.23099999999999</v>
      </c>
      <c r="I1204" s="242">
        <v>784.45299999999997</v>
      </c>
      <c r="J1204" s="242"/>
      <c r="K1204" s="211">
        <v>523.07000000000005</v>
      </c>
      <c r="L1204" s="211">
        <v>307.45600000000002</v>
      </c>
      <c r="M1204" s="211">
        <v>175.471</v>
      </c>
      <c r="N1204" s="211">
        <v>265.20600000000002</v>
      </c>
      <c r="O1204" s="211">
        <v>347.38799999999998</v>
      </c>
      <c r="P1204" s="211">
        <v>619.87300000000005</v>
      </c>
      <c r="Q1204" s="211">
        <v>867.04100000000005</v>
      </c>
      <c r="R1204" s="210">
        <v>1094.8589999999999</v>
      </c>
      <c r="S1204" s="210">
        <v>1271.4870000000001</v>
      </c>
      <c r="T1204" s="210">
        <v>1028.6610000000001</v>
      </c>
      <c r="U1204" s="210">
        <v>1279.2539999999999</v>
      </c>
      <c r="V1204" s="211">
        <v>811.726</v>
      </c>
      <c r="W1204" s="211">
        <v>579.34199999999998</v>
      </c>
      <c r="X1204" s="211">
        <v>230.62700000000001</v>
      </c>
      <c r="Y1204" s="211">
        <v>174.49199999999999</v>
      </c>
      <c r="Z1204" s="211">
        <v>217.40899999999999</v>
      </c>
      <c r="AA1204" s="211">
        <v>465.15300000000002</v>
      </c>
      <c r="AB1204" s="211">
        <v>490.80700000000002</v>
      </c>
      <c r="AC1204" s="211">
        <v>952.11800000000005</v>
      </c>
      <c r="AD1204" s="210">
        <v>1123.2339999999999</v>
      </c>
      <c r="AE1204" s="210">
        <v>1236.0239999999999</v>
      </c>
      <c r="AF1204" s="210">
        <v>1034.8989999999999</v>
      </c>
      <c r="AG1204" s="211">
        <v>795.08900000000006</v>
      </c>
      <c r="AH1204" s="211">
        <v>625.67499999999995</v>
      </c>
      <c r="AI1204" s="211">
        <v>375.58</v>
      </c>
      <c r="AJ1204" s="211">
        <v>269.97199999999998</v>
      </c>
      <c r="AK1204" s="211">
        <v>174.755</v>
      </c>
      <c r="AL1204" s="211">
        <v>210.11099999999999</v>
      </c>
      <c r="AM1204" s="211">
        <v>287.69099999999997</v>
      </c>
      <c r="AN1204" s="211">
        <v>502.7</v>
      </c>
      <c r="AO1204" s="211">
        <v>861.42</v>
      </c>
      <c r="AP1204" s="210">
        <v>1032.413</v>
      </c>
      <c r="AQ1204" s="210">
        <v>1116.962</v>
      </c>
      <c r="AR1204" s="210">
        <v>1038.136</v>
      </c>
      <c r="AS1204" s="211">
        <v>789.47799999999995</v>
      </c>
      <c r="AT1204" s="211">
        <v>667.78099999999995</v>
      </c>
      <c r="AU1204" s="211">
        <v>461.37900000000002</v>
      </c>
      <c r="AV1204" s="211">
        <v>247.345</v>
      </c>
      <c r="AW1204" s="211">
        <v>110.39400000000001</v>
      </c>
      <c r="AX1204" s="211">
        <v>178.41200000000001</v>
      </c>
      <c r="AY1204" s="211">
        <v>709.63199999999995</v>
      </c>
      <c r="AZ1204" s="211">
        <v>229.607</v>
      </c>
      <c r="BA1204" s="211">
        <v>597.24599999999998</v>
      </c>
      <c r="BB1204" s="14">
        <f>SUM(BB1205:BB1306)/2</f>
        <v>1651.4645000000005</v>
      </c>
      <c r="BC1204" s="14">
        <f>SUM(BC1205:BC1307)</f>
        <v>4950.6060322580652</v>
      </c>
      <c r="BD1204" s="15">
        <f t="shared" si="160"/>
        <v>2219.7103494623661</v>
      </c>
      <c r="BE1204" s="14">
        <f>BC1204-BD1204</f>
        <v>2730.895682795699</v>
      </c>
      <c r="BG1204" s="43"/>
      <c r="BH1204" s="17">
        <f t="shared" si="156"/>
        <v>3.6832508880000003</v>
      </c>
      <c r="BI1204" s="15">
        <f t="shared" si="156"/>
        <v>1.6514645000000006</v>
      </c>
      <c r="BJ1204" s="14">
        <f>BH1204-BI1204</f>
        <v>2.0317863879999996</v>
      </c>
      <c r="BK1204" s="17">
        <v>9.7655847839999996</v>
      </c>
      <c r="BL1204" s="15">
        <v>5.1757050000000024</v>
      </c>
      <c r="BM1204" s="14">
        <v>4.5710445840000009</v>
      </c>
      <c r="BN1204" s="17">
        <f t="shared" si="158"/>
        <v>39.062339135999999</v>
      </c>
      <c r="BO1204" s="15">
        <f t="shared" si="158"/>
        <v>20.70282000000001</v>
      </c>
      <c r="BP1204" s="17">
        <f t="shared" si="158"/>
        <v>18.284178336000004</v>
      </c>
    </row>
    <row r="1205" spans="1:68" ht="11.1" hidden="1" customHeight="1" outlineLevel="1" collapsed="1" x14ac:dyDescent="0.2">
      <c r="A1205" s="10"/>
      <c r="B1205" s="18"/>
      <c r="C1205" s="18"/>
      <c r="D1205" s="18"/>
      <c r="E1205" s="19" t="s">
        <v>1073</v>
      </c>
      <c r="F1205" s="209">
        <v>7.9850000000000003</v>
      </c>
      <c r="G1205" s="209">
        <v>6.4420000000000002</v>
      </c>
      <c r="H1205" s="209">
        <v>4.5609999999999999</v>
      </c>
      <c r="I1205" s="240">
        <v>3.7360000000000002</v>
      </c>
      <c r="J1205" s="240"/>
      <c r="K1205" s="209">
        <v>2.4420000000000002</v>
      </c>
      <c r="L1205" s="20"/>
      <c r="M1205" s="20"/>
      <c r="N1205" s="20"/>
      <c r="O1205" s="209">
        <v>1.113</v>
      </c>
      <c r="P1205" s="209">
        <v>1.448</v>
      </c>
      <c r="Q1205" s="209">
        <v>5.7140000000000004</v>
      </c>
      <c r="R1205" s="209">
        <v>8.266</v>
      </c>
      <c r="S1205" s="209">
        <v>6.6079999999999997</v>
      </c>
      <c r="T1205" s="209">
        <v>6.8879999999999999</v>
      </c>
      <c r="U1205" s="209">
        <v>4.7839999999999998</v>
      </c>
      <c r="V1205" s="209">
        <v>3.8340000000000001</v>
      </c>
      <c r="W1205" s="209">
        <v>1.911</v>
      </c>
      <c r="X1205" s="209">
        <v>0.182</v>
      </c>
      <c r="Y1205" s="209">
        <v>0.183</v>
      </c>
      <c r="Z1205" s="209">
        <v>0.375</v>
      </c>
      <c r="AA1205" s="209">
        <v>0.71299999999999997</v>
      </c>
      <c r="AB1205" s="209">
        <v>3.0270000000000001</v>
      </c>
      <c r="AC1205" s="209">
        <v>6.1120000000000001</v>
      </c>
      <c r="AD1205" s="209">
        <v>6.9649999999999999</v>
      </c>
      <c r="AE1205" s="209">
        <v>6.1760000000000002</v>
      </c>
      <c r="AF1205" s="209">
        <v>3.9159999999999999</v>
      </c>
      <c r="AG1205" s="209">
        <v>8.8780000000000001</v>
      </c>
      <c r="AH1205" s="209">
        <v>1.1279999999999999</v>
      </c>
      <c r="AI1205" s="209">
        <v>0.81899999999999995</v>
      </c>
      <c r="AJ1205" s="209">
        <v>0.17499999999999999</v>
      </c>
      <c r="AK1205" s="20"/>
      <c r="AL1205" s="20"/>
      <c r="AM1205" s="209">
        <v>0.93100000000000005</v>
      </c>
      <c r="AN1205" s="209">
        <v>1.8129999999999999</v>
      </c>
      <c r="AO1205" s="209">
        <v>4.0190000000000001</v>
      </c>
      <c r="AP1205" s="209">
        <v>4.6879999999999997</v>
      </c>
      <c r="AQ1205" s="209">
        <v>4.2190000000000003</v>
      </c>
      <c r="AR1205" s="209">
        <v>4.1550000000000002</v>
      </c>
      <c r="AS1205" s="209">
        <v>3.44</v>
      </c>
      <c r="AT1205" s="209">
        <v>2.714</v>
      </c>
      <c r="AU1205" s="209">
        <v>1.4990000000000001</v>
      </c>
      <c r="AV1205" s="209">
        <v>5.2999999999999999E-2</v>
      </c>
      <c r="AW1205" s="20"/>
      <c r="AX1205" s="20"/>
      <c r="AY1205" s="209">
        <v>0.98199999999999998</v>
      </c>
      <c r="AZ1205" s="209">
        <v>2.105</v>
      </c>
      <c r="BA1205" s="209">
        <v>3.7029999999999998</v>
      </c>
      <c r="BB1205" s="21">
        <f>BB1206+BB1207+BB1208</f>
        <v>12.436</v>
      </c>
      <c r="BC1205" s="21">
        <f>BF1205</f>
        <v>18.299999999999997</v>
      </c>
      <c r="BD1205" s="22">
        <f t="shared" si="160"/>
        <v>16.71505376344086</v>
      </c>
      <c r="BE1205" s="21">
        <f>BC1205-BD1205</f>
        <v>1.5849462365591371</v>
      </c>
      <c r="BF1205" s="2">
        <f>SUM(BF1206:BF1208)</f>
        <v>18.299999999999997</v>
      </c>
      <c r="BG1205" s="10">
        <v>6</v>
      </c>
      <c r="BH1205" s="21">
        <f t="shared" si="156"/>
        <v>1.3615199999999997E-2</v>
      </c>
      <c r="BI1205" s="22">
        <f t="shared" si="156"/>
        <v>1.2435999999999997E-2</v>
      </c>
      <c r="BJ1205" s="21">
        <f>BH1205-BI1205</f>
        <v>1.1792E-3</v>
      </c>
      <c r="BK1205" s="21">
        <v>4.0845599999999996E-2</v>
      </c>
      <c r="BL1205" s="22">
        <v>3.7307999999999994E-2</v>
      </c>
      <c r="BM1205" s="21">
        <v>3.5376000000000019E-3</v>
      </c>
      <c r="BN1205" s="21">
        <f t="shared" si="158"/>
        <v>0.16338239999999998</v>
      </c>
      <c r="BO1205" s="22">
        <f t="shared" si="158"/>
        <v>0.14923199999999998</v>
      </c>
      <c r="BP1205" s="21">
        <f t="shared" si="158"/>
        <v>1.4150400000000007E-2</v>
      </c>
    </row>
    <row r="1206" spans="1:68" ht="11.1" hidden="1" customHeight="1" outlineLevel="2" x14ac:dyDescent="0.2">
      <c r="A1206" s="10"/>
      <c r="B1206" s="18"/>
      <c r="C1206" s="18"/>
      <c r="D1206" s="18"/>
      <c r="E1206" s="23" t="s">
        <v>1074</v>
      </c>
      <c r="F1206" s="208">
        <v>3.0779999999999998</v>
      </c>
      <c r="G1206" s="208">
        <v>2.411</v>
      </c>
      <c r="H1206" s="208">
        <v>1.54</v>
      </c>
      <c r="I1206" s="239">
        <v>1.24</v>
      </c>
      <c r="J1206" s="239"/>
      <c r="K1206" s="208">
        <v>0.748</v>
      </c>
      <c r="L1206" s="24"/>
      <c r="M1206" s="24"/>
      <c r="N1206" s="24"/>
      <c r="O1206" s="208">
        <v>1.113</v>
      </c>
      <c r="P1206" s="24"/>
      <c r="Q1206" s="208">
        <v>2.8439999999999999</v>
      </c>
      <c r="R1206" s="208">
        <v>2.1850000000000001</v>
      </c>
      <c r="S1206" s="208">
        <v>2.6459999999999999</v>
      </c>
      <c r="T1206" s="208">
        <v>2.7149999999999999</v>
      </c>
      <c r="U1206" s="208">
        <v>1.8440000000000001</v>
      </c>
      <c r="V1206" s="208">
        <v>1.1679999999999999</v>
      </c>
      <c r="W1206" s="208">
        <v>0.76900000000000002</v>
      </c>
      <c r="X1206" s="24"/>
      <c r="Y1206" s="208">
        <v>0.183</v>
      </c>
      <c r="Z1206" s="208">
        <v>0.375</v>
      </c>
      <c r="AA1206" s="208">
        <v>0.35</v>
      </c>
      <c r="AB1206" s="208">
        <v>1.155</v>
      </c>
      <c r="AC1206" s="208">
        <v>2.2200000000000002</v>
      </c>
      <c r="AD1206" s="208">
        <v>3.0139999999999998</v>
      </c>
      <c r="AE1206" s="208">
        <v>1.679</v>
      </c>
      <c r="AF1206" s="208">
        <v>0.89100000000000001</v>
      </c>
      <c r="AG1206" s="208">
        <v>1.32</v>
      </c>
      <c r="AH1206" s="208">
        <v>0.749</v>
      </c>
      <c r="AI1206" s="208">
        <v>0.438</v>
      </c>
      <c r="AJ1206" s="208">
        <v>0.17499999999999999</v>
      </c>
      <c r="AK1206" s="24"/>
      <c r="AL1206" s="24"/>
      <c r="AM1206" s="208">
        <v>0.35699999999999998</v>
      </c>
      <c r="AN1206" s="208">
        <v>0.73</v>
      </c>
      <c r="AO1206" s="208">
        <v>1.571</v>
      </c>
      <c r="AP1206" s="208">
        <v>2.157</v>
      </c>
      <c r="AQ1206" s="208">
        <v>1.6359999999999999</v>
      </c>
      <c r="AR1206" s="208">
        <v>1.6919999999999999</v>
      </c>
      <c r="AS1206" s="208">
        <v>1.4870000000000001</v>
      </c>
      <c r="AT1206" s="208">
        <v>1.1970000000000001</v>
      </c>
      <c r="AU1206" s="208">
        <v>0.65700000000000003</v>
      </c>
      <c r="AV1206" s="208">
        <v>5.2999999999999999E-2</v>
      </c>
      <c r="AW1206" s="24"/>
      <c r="AX1206" s="24"/>
      <c r="AY1206" s="208">
        <v>0.24299999999999999</v>
      </c>
      <c r="AZ1206" s="208">
        <v>0.86699999999999999</v>
      </c>
      <c r="BA1206" s="208">
        <v>1.6220000000000001</v>
      </c>
      <c r="BB1206" s="21">
        <f t="shared" si="157"/>
        <v>3.0779999999999998</v>
      </c>
      <c r="BC1206" s="21"/>
      <c r="BD1206" s="22">
        <f t="shared" si="160"/>
        <v>4.1370967741935489</v>
      </c>
      <c r="BE1206" s="21"/>
      <c r="BF1206" s="2">
        <v>3.7</v>
      </c>
      <c r="BG1206" s="10"/>
      <c r="BH1206" s="21">
        <f t="shared" si="156"/>
        <v>0</v>
      </c>
      <c r="BI1206" s="22">
        <f t="shared" si="156"/>
        <v>3.0780000000000004E-3</v>
      </c>
      <c r="BJ1206" s="21"/>
      <c r="BK1206" s="21">
        <v>0</v>
      </c>
      <c r="BL1206" s="22">
        <v>9.2340000000000009E-3</v>
      </c>
      <c r="BM1206" s="21"/>
      <c r="BN1206" s="21">
        <f t="shared" si="158"/>
        <v>0</v>
      </c>
      <c r="BO1206" s="22">
        <f t="shared" si="158"/>
        <v>3.6936000000000004E-2</v>
      </c>
      <c r="BP1206" s="21">
        <f t="shared" si="158"/>
        <v>0</v>
      </c>
    </row>
    <row r="1207" spans="1:68" ht="11.1" hidden="1" customHeight="1" outlineLevel="2" x14ac:dyDescent="0.2">
      <c r="A1207" s="10"/>
      <c r="B1207" s="18"/>
      <c r="C1207" s="18"/>
      <c r="D1207" s="18"/>
      <c r="E1207" s="23" t="s">
        <v>1075</v>
      </c>
      <c r="F1207" s="208">
        <v>1.345</v>
      </c>
      <c r="G1207" s="208">
        <v>0.86699999999999999</v>
      </c>
      <c r="H1207" s="208">
        <v>0.73599999999999999</v>
      </c>
      <c r="I1207" s="239">
        <v>0.57099999999999995</v>
      </c>
      <c r="J1207" s="239"/>
      <c r="K1207" s="208">
        <v>0.43099999999999999</v>
      </c>
      <c r="L1207" s="24"/>
      <c r="M1207" s="24"/>
      <c r="N1207" s="24"/>
      <c r="O1207" s="24"/>
      <c r="P1207" s="24"/>
      <c r="Q1207" s="24"/>
      <c r="R1207" s="208">
        <v>2.2280000000000002</v>
      </c>
      <c r="S1207" s="208">
        <v>0.93600000000000005</v>
      </c>
      <c r="T1207" s="208">
        <v>0.69</v>
      </c>
      <c r="U1207" s="24"/>
      <c r="V1207" s="208">
        <v>1.2529999999999999</v>
      </c>
      <c r="W1207" s="208">
        <v>0.26100000000000001</v>
      </c>
      <c r="X1207" s="208">
        <v>4.8000000000000001E-2</v>
      </c>
      <c r="Y1207" s="24"/>
      <c r="Z1207" s="24"/>
      <c r="AA1207" s="208">
        <v>4.0000000000000001E-3</v>
      </c>
      <c r="AB1207" s="208">
        <v>0.30099999999999999</v>
      </c>
      <c r="AC1207" s="208">
        <v>0.38800000000000001</v>
      </c>
      <c r="AD1207" s="208">
        <v>0.77800000000000002</v>
      </c>
      <c r="AE1207" s="208">
        <v>0.93400000000000005</v>
      </c>
      <c r="AF1207" s="208">
        <v>0.58099999999999996</v>
      </c>
      <c r="AG1207" s="208">
        <v>0.42799999999999999</v>
      </c>
      <c r="AH1207" s="208">
        <v>0.379</v>
      </c>
      <c r="AI1207" s="208">
        <v>0.38100000000000001</v>
      </c>
      <c r="AJ1207" s="24"/>
      <c r="AK1207" s="24"/>
      <c r="AL1207" s="24"/>
      <c r="AM1207" s="24"/>
      <c r="AN1207" s="24"/>
      <c r="AO1207" s="24"/>
      <c r="AP1207" s="24"/>
      <c r="AQ1207" s="24"/>
      <c r="AR1207" s="24"/>
      <c r="AS1207" s="24"/>
      <c r="AT1207" s="24"/>
      <c r="AU1207" s="24"/>
      <c r="AV1207" s="24"/>
      <c r="AW1207" s="24"/>
      <c r="AX1207" s="24"/>
      <c r="AY1207" s="24"/>
      <c r="AZ1207" s="24"/>
      <c r="BA1207" s="24"/>
      <c r="BB1207" s="21">
        <f t="shared" si="157"/>
        <v>2.2280000000000002</v>
      </c>
      <c r="BC1207" s="21"/>
      <c r="BD1207" s="22">
        <f t="shared" si="160"/>
        <v>2.9946236559139789</v>
      </c>
      <c r="BE1207" s="21"/>
      <c r="BF1207" s="2">
        <v>3.4</v>
      </c>
      <c r="BG1207" s="10"/>
      <c r="BH1207" s="21">
        <f t="shared" si="156"/>
        <v>0</v>
      </c>
      <c r="BI1207" s="22">
        <f t="shared" si="156"/>
        <v>2.2279999999999999E-3</v>
      </c>
      <c r="BJ1207" s="21"/>
      <c r="BK1207" s="21">
        <v>0</v>
      </c>
      <c r="BL1207" s="22">
        <v>6.6839999999999998E-3</v>
      </c>
      <c r="BM1207" s="21"/>
      <c r="BN1207" s="21">
        <f t="shared" si="158"/>
        <v>0</v>
      </c>
      <c r="BO1207" s="22">
        <f t="shared" si="158"/>
        <v>2.6735999999999999E-2</v>
      </c>
      <c r="BP1207" s="21">
        <f t="shared" si="158"/>
        <v>0</v>
      </c>
    </row>
    <row r="1208" spans="1:68" ht="11.1" hidden="1" customHeight="1" outlineLevel="2" x14ac:dyDescent="0.2">
      <c r="A1208" s="10"/>
      <c r="B1208" s="18"/>
      <c r="C1208" s="18"/>
      <c r="D1208" s="18"/>
      <c r="E1208" s="23" t="s">
        <v>1076</v>
      </c>
      <c r="F1208" s="208">
        <v>3.5619999999999998</v>
      </c>
      <c r="G1208" s="208">
        <v>3.1640000000000001</v>
      </c>
      <c r="H1208" s="208">
        <v>2.2850000000000001</v>
      </c>
      <c r="I1208" s="239">
        <v>1.925</v>
      </c>
      <c r="J1208" s="239"/>
      <c r="K1208" s="208">
        <v>1.2629999999999999</v>
      </c>
      <c r="L1208" s="24"/>
      <c r="M1208" s="24"/>
      <c r="N1208" s="24"/>
      <c r="O1208" s="24"/>
      <c r="P1208" s="208">
        <v>1.448</v>
      </c>
      <c r="Q1208" s="208">
        <v>2.87</v>
      </c>
      <c r="R1208" s="208">
        <v>3.8530000000000002</v>
      </c>
      <c r="S1208" s="208">
        <v>3.0259999999999998</v>
      </c>
      <c r="T1208" s="208">
        <v>3.4830000000000001</v>
      </c>
      <c r="U1208" s="208">
        <v>2.94</v>
      </c>
      <c r="V1208" s="208">
        <v>1.413</v>
      </c>
      <c r="W1208" s="208">
        <v>0.88100000000000001</v>
      </c>
      <c r="X1208" s="208">
        <v>0.13400000000000001</v>
      </c>
      <c r="Y1208" s="24"/>
      <c r="Z1208" s="24"/>
      <c r="AA1208" s="208">
        <v>0.35899999999999999</v>
      </c>
      <c r="AB1208" s="208">
        <v>1.571</v>
      </c>
      <c r="AC1208" s="208">
        <v>3.504</v>
      </c>
      <c r="AD1208" s="208">
        <v>3.173</v>
      </c>
      <c r="AE1208" s="208">
        <v>3.5630000000000002</v>
      </c>
      <c r="AF1208" s="208">
        <v>2.444</v>
      </c>
      <c r="AG1208" s="208">
        <v>7.13</v>
      </c>
      <c r="AH1208" s="24"/>
      <c r="AI1208" s="24"/>
      <c r="AJ1208" s="24"/>
      <c r="AK1208" s="24"/>
      <c r="AL1208" s="24"/>
      <c r="AM1208" s="208">
        <v>0.57399999999999995</v>
      </c>
      <c r="AN1208" s="208">
        <v>1.083</v>
      </c>
      <c r="AO1208" s="208">
        <v>2.448</v>
      </c>
      <c r="AP1208" s="208">
        <v>2.5310000000000001</v>
      </c>
      <c r="AQ1208" s="208">
        <v>2.5830000000000002</v>
      </c>
      <c r="AR1208" s="208">
        <v>2.4630000000000001</v>
      </c>
      <c r="AS1208" s="208">
        <v>1.9530000000000001</v>
      </c>
      <c r="AT1208" s="208">
        <v>1.5169999999999999</v>
      </c>
      <c r="AU1208" s="208">
        <v>0.84199999999999997</v>
      </c>
      <c r="AV1208" s="24"/>
      <c r="AW1208" s="24"/>
      <c r="AX1208" s="24"/>
      <c r="AY1208" s="208">
        <v>0.73899999999999999</v>
      </c>
      <c r="AZ1208" s="208">
        <v>1.238</v>
      </c>
      <c r="BA1208" s="208">
        <v>2.081</v>
      </c>
      <c r="BB1208" s="21">
        <f t="shared" si="157"/>
        <v>7.13</v>
      </c>
      <c r="BC1208" s="21"/>
      <c r="BD1208" s="22">
        <f t="shared" si="160"/>
        <v>9.5833333333333339</v>
      </c>
      <c r="BE1208" s="21"/>
      <c r="BF1208" s="2">
        <v>11.2</v>
      </c>
      <c r="BG1208" s="10"/>
      <c r="BH1208" s="21">
        <f t="shared" si="156"/>
        <v>0</v>
      </c>
      <c r="BI1208" s="22">
        <f t="shared" si="156"/>
        <v>7.1300000000000001E-3</v>
      </c>
      <c r="BJ1208" s="21"/>
      <c r="BK1208" s="21">
        <v>0</v>
      </c>
      <c r="BL1208" s="22">
        <v>2.1389999999999999E-2</v>
      </c>
      <c r="BM1208" s="21"/>
      <c r="BN1208" s="21">
        <f t="shared" si="158"/>
        <v>0</v>
      </c>
      <c r="BO1208" s="22">
        <f t="shared" si="158"/>
        <v>8.5559999999999997E-2</v>
      </c>
      <c r="BP1208" s="21">
        <f t="shared" si="158"/>
        <v>0</v>
      </c>
    </row>
    <row r="1209" spans="1:68" ht="11.1" hidden="1" customHeight="1" outlineLevel="1" collapsed="1" x14ac:dyDescent="0.2">
      <c r="A1209" s="10"/>
      <c r="B1209" s="18"/>
      <c r="C1209" s="18"/>
      <c r="D1209" s="18"/>
      <c r="E1209" s="19" t="s">
        <v>142</v>
      </c>
      <c r="F1209" s="20"/>
      <c r="G1209" s="209">
        <v>9.6</v>
      </c>
      <c r="H1209" s="209">
        <v>2.94</v>
      </c>
      <c r="I1209" s="240">
        <v>2.6520000000000001</v>
      </c>
      <c r="J1209" s="240"/>
      <c r="K1209" s="20"/>
      <c r="L1209" s="209">
        <v>2.2989999999999999</v>
      </c>
      <c r="M1209" s="20"/>
      <c r="N1209" s="20"/>
      <c r="O1209" s="20"/>
      <c r="P1209" s="209">
        <v>3.4940000000000002</v>
      </c>
      <c r="Q1209" s="209">
        <v>3.31</v>
      </c>
      <c r="R1209" s="209">
        <v>4.0250000000000004</v>
      </c>
      <c r="S1209" s="209">
        <v>4.4939999999999998</v>
      </c>
      <c r="T1209" s="209">
        <v>5</v>
      </c>
      <c r="U1209" s="20"/>
      <c r="V1209" s="209">
        <v>5.234</v>
      </c>
      <c r="W1209" s="209">
        <v>1.468</v>
      </c>
      <c r="X1209" s="20"/>
      <c r="Y1209" s="209">
        <v>0.84299999999999997</v>
      </c>
      <c r="Z1209" s="209">
        <v>0.5</v>
      </c>
      <c r="AA1209" s="20"/>
      <c r="AB1209" s="209">
        <v>2.589</v>
      </c>
      <c r="AC1209" s="209">
        <v>3.6150000000000002</v>
      </c>
      <c r="AD1209" s="209">
        <v>4.7960000000000003</v>
      </c>
      <c r="AE1209" s="209">
        <v>4.0460000000000003</v>
      </c>
      <c r="AF1209" s="209">
        <v>3.7650000000000001</v>
      </c>
      <c r="AG1209" s="209">
        <v>2.145</v>
      </c>
      <c r="AH1209" s="209">
        <v>1.7470000000000001</v>
      </c>
      <c r="AI1209" s="209">
        <v>1.1200000000000001</v>
      </c>
      <c r="AJ1209" s="209">
        <v>0.47</v>
      </c>
      <c r="AK1209" s="20"/>
      <c r="AL1209" s="20"/>
      <c r="AM1209" s="209">
        <v>1.014</v>
      </c>
      <c r="AN1209" s="209">
        <v>1.3759999999999999</v>
      </c>
      <c r="AO1209" s="209">
        <v>3.9220000000000002</v>
      </c>
      <c r="AP1209" s="209">
        <v>3.8450000000000002</v>
      </c>
      <c r="AQ1209" s="209">
        <v>3.9460000000000002</v>
      </c>
      <c r="AR1209" s="20"/>
      <c r="AS1209" s="209">
        <v>3.0150000000000001</v>
      </c>
      <c r="AT1209" s="20"/>
      <c r="AU1209" s="209">
        <v>3.8159999999999998</v>
      </c>
      <c r="AV1209" s="209">
        <v>0.30099999999999999</v>
      </c>
      <c r="AW1209" s="20"/>
      <c r="AX1209" s="20"/>
      <c r="AY1209" s="209">
        <v>0.501</v>
      </c>
      <c r="AZ1209" s="209">
        <v>1.3440000000000001</v>
      </c>
      <c r="BA1209" s="209">
        <v>3.347</v>
      </c>
      <c r="BB1209" s="21">
        <f t="shared" si="157"/>
        <v>9.6</v>
      </c>
      <c r="BC1209" s="21">
        <v>12.903</v>
      </c>
      <c r="BD1209" s="22">
        <f t="shared" si="160"/>
        <v>12.903225806451612</v>
      </c>
      <c r="BE1209" s="21">
        <f>BC1209-BD1209</f>
        <v>-2.2580645161163204E-4</v>
      </c>
      <c r="BF1209" s="2">
        <v>4.8600000000000003</v>
      </c>
      <c r="BG1209" s="10">
        <v>6</v>
      </c>
      <c r="BH1209" s="21">
        <f t="shared" ref="BH1209:BI1272" si="170">(BC1209*24*31/1000000)</f>
        <v>9.5998320000000009E-3</v>
      </c>
      <c r="BI1209" s="22">
        <f t="shared" si="170"/>
        <v>9.5999999999999974E-3</v>
      </c>
      <c r="BJ1209" s="21">
        <f>BH1209-BI1209</f>
        <v>-1.6799999999657367E-7</v>
      </c>
      <c r="BK1209" s="21">
        <v>2.8799496000000001E-2</v>
      </c>
      <c r="BL1209" s="22">
        <v>2.8799999999999992E-2</v>
      </c>
      <c r="BM1209" s="21">
        <v>-5.0399999999145573E-7</v>
      </c>
      <c r="BN1209" s="21">
        <f t="shared" si="158"/>
        <v>0.115197984</v>
      </c>
      <c r="BO1209" s="22">
        <f t="shared" si="158"/>
        <v>0.11519999999999997</v>
      </c>
      <c r="BP1209" s="21">
        <f t="shared" si="158"/>
        <v>-2.0159999999658229E-6</v>
      </c>
    </row>
    <row r="1210" spans="1:68" ht="11.1" hidden="1" customHeight="1" outlineLevel="2" x14ac:dyDescent="0.2">
      <c r="A1210" s="10"/>
      <c r="B1210" s="18"/>
      <c r="C1210" s="18"/>
      <c r="D1210" s="18"/>
      <c r="E1210" s="23" t="s">
        <v>1077</v>
      </c>
      <c r="F1210" s="24"/>
      <c r="G1210" s="208">
        <v>9.6</v>
      </c>
      <c r="H1210" s="208">
        <v>2.94</v>
      </c>
      <c r="I1210" s="239">
        <v>2.6520000000000001</v>
      </c>
      <c r="J1210" s="239"/>
      <c r="K1210" s="24"/>
      <c r="L1210" s="208">
        <v>2.2989999999999999</v>
      </c>
      <c r="M1210" s="24"/>
      <c r="N1210" s="24"/>
      <c r="O1210" s="24"/>
      <c r="P1210" s="208">
        <v>3.4940000000000002</v>
      </c>
      <c r="Q1210" s="208">
        <v>3.31</v>
      </c>
      <c r="R1210" s="208">
        <v>4.0250000000000004</v>
      </c>
      <c r="S1210" s="208">
        <v>4.4939999999999998</v>
      </c>
      <c r="T1210" s="208">
        <v>5</v>
      </c>
      <c r="U1210" s="24"/>
      <c r="V1210" s="208">
        <v>5.234</v>
      </c>
      <c r="W1210" s="208">
        <v>1.468</v>
      </c>
      <c r="X1210" s="24"/>
      <c r="Y1210" s="208">
        <v>0.84299999999999997</v>
      </c>
      <c r="Z1210" s="208">
        <v>0.5</v>
      </c>
      <c r="AA1210" s="24"/>
      <c r="AB1210" s="208">
        <v>2.589</v>
      </c>
      <c r="AC1210" s="208">
        <v>3.6150000000000002</v>
      </c>
      <c r="AD1210" s="208">
        <v>4.7960000000000003</v>
      </c>
      <c r="AE1210" s="208">
        <v>4.0460000000000003</v>
      </c>
      <c r="AF1210" s="208">
        <v>3.7650000000000001</v>
      </c>
      <c r="AG1210" s="208">
        <v>2.145</v>
      </c>
      <c r="AH1210" s="208">
        <v>1.7470000000000001</v>
      </c>
      <c r="AI1210" s="208">
        <v>1.1200000000000001</v>
      </c>
      <c r="AJ1210" s="208">
        <v>0.47</v>
      </c>
      <c r="AK1210" s="24"/>
      <c r="AL1210" s="24"/>
      <c r="AM1210" s="208">
        <v>1.014</v>
      </c>
      <c r="AN1210" s="208">
        <v>1.3759999999999999</v>
      </c>
      <c r="AO1210" s="208">
        <v>3.9220000000000002</v>
      </c>
      <c r="AP1210" s="208">
        <v>3.8450000000000002</v>
      </c>
      <c r="AQ1210" s="208">
        <v>3.9460000000000002</v>
      </c>
      <c r="AR1210" s="24"/>
      <c r="AS1210" s="208">
        <v>3.0150000000000001</v>
      </c>
      <c r="AT1210" s="24"/>
      <c r="AU1210" s="208">
        <v>3.8159999999999998</v>
      </c>
      <c r="AV1210" s="208">
        <v>0.30099999999999999</v>
      </c>
      <c r="AW1210" s="24"/>
      <c r="AX1210" s="24"/>
      <c r="AY1210" s="208">
        <v>0.501</v>
      </c>
      <c r="AZ1210" s="208">
        <v>1.3440000000000001</v>
      </c>
      <c r="BA1210" s="208">
        <v>3.347</v>
      </c>
      <c r="BB1210" s="21">
        <f t="shared" si="157"/>
        <v>9.6</v>
      </c>
      <c r="BC1210" s="21"/>
      <c r="BD1210" s="22">
        <f t="shared" si="160"/>
        <v>12.903225806451612</v>
      </c>
      <c r="BE1210" s="21"/>
      <c r="BG1210" s="10"/>
      <c r="BH1210" s="21">
        <f t="shared" si="170"/>
        <v>0</v>
      </c>
      <c r="BI1210" s="22">
        <f t="shared" si="170"/>
        <v>9.5999999999999974E-3</v>
      </c>
      <c r="BJ1210" s="21"/>
      <c r="BK1210" s="21">
        <v>0</v>
      </c>
      <c r="BL1210" s="22">
        <v>2.8799999999999992E-2</v>
      </c>
      <c r="BM1210" s="21"/>
      <c r="BN1210" s="21">
        <f t="shared" si="158"/>
        <v>0</v>
      </c>
      <c r="BO1210" s="22">
        <f t="shared" si="158"/>
        <v>0.11519999999999997</v>
      </c>
      <c r="BP1210" s="21">
        <f t="shared" si="158"/>
        <v>0</v>
      </c>
    </row>
    <row r="1211" spans="1:68" ht="11.1" hidden="1" customHeight="1" outlineLevel="1" collapsed="1" x14ac:dyDescent="0.2">
      <c r="A1211" s="10"/>
      <c r="B1211" s="18"/>
      <c r="C1211" s="18"/>
      <c r="D1211" s="18"/>
      <c r="E1211" s="19" t="s">
        <v>1078</v>
      </c>
      <c r="F1211" s="209">
        <v>0.29599999999999999</v>
      </c>
      <c r="G1211" s="209">
        <v>0.26100000000000001</v>
      </c>
      <c r="H1211" s="209">
        <v>0.193</v>
      </c>
      <c r="I1211" s="240">
        <v>0.192</v>
      </c>
      <c r="J1211" s="240"/>
      <c r="K1211" s="209">
        <v>0.14699999999999999</v>
      </c>
      <c r="L1211" s="20"/>
      <c r="M1211" s="20"/>
      <c r="N1211" s="20"/>
      <c r="O1211" s="20"/>
      <c r="P1211" s="209">
        <v>0.254</v>
      </c>
      <c r="Q1211" s="20"/>
      <c r="R1211" s="209">
        <v>0.155</v>
      </c>
      <c r="S1211" s="209">
        <v>5.2999999999999999E-2</v>
      </c>
      <c r="T1211" s="20"/>
      <c r="U1211" s="209">
        <v>0.14299999999999999</v>
      </c>
      <c r="V1211" s="209">
        <v>0.06</v>
      </c>
      <c r="W1211" s="209">
        <v>5.0999999999999997E-2</v>
      </c>
      <c r="X1211" s="20"/>
      <c r="Y1211" s="20"/>
      <c r="Z1211" s="20"/>
      <c r="AA1211" s="209">
        <v>9.83</v>
      </c>
      <c r="AB1211" s="20"/>
      <c r="AC1211" s="209">
        <v>0.75800000000000001</v>
      </c>
      <c r="AD1211" s="209">
        <v>3.2080000000000002</v>
      </c>
      <c r="AE1211" s="209">
        <v>1.5980000000000001</v>
      </c>
      <c r="AF1211" s="209">
        <v>1.552</v>
      </c>
      <c r="AG1211" s="209">
        <v>0.94099999999999995</v>
      </c>
      <c r="AH1211" s="209">
        <v>0.90700000000000003</v>
      </c>
      <c r="AI1211" s="209">
        <v>0.76</v>
      </c>
      <c r="AJ1211" s="209">
        <v>0.307</v>
      </c>
      <c r="AK1211" s="20"/>
      <c r="AL1211" s="20"/>
      <c r="AM1211" s="209">
        <v>0.313</v>
      </c>
      <c r="AN1211" s="209">
        <v>0.77900000000000003</v>
      </c>
      <c r="AO1211" s="209">
        <v>1.5189999999999999</v>
      </c>
      <c r="AP1211" s="209">
        <v>1.49</v>
      </c>
      <c r="AQ1211" s="209">
        <v>4.4999999999999998E-2</v>
      </c>
      <c r="AR1211" s="209">
        <v>3.0550000000000002</v>
      </c>
      <c r="AS1211" s="209">
        <v>1.302</v>
      </c>
      <c r="AT1211" s="209">
        <v>1.018</v>
      </c>
      <c r="AU1211" s="209">
        <v>0.56299999999999994</v>
      </c>
      <c r="AV1211" s="209">
        <v>0.16700000000000001</v>
      </c>
      <c r="AW1211" s="20"/>
      <c r="AX1211" s="20"/>
      <c r="AY1211" s="209">
        <v>0.46600000000000003</v>
      </c>
      <c r="AZ1211" s="209">
        <v>0.89800000000000002</v>
      </c>
      <c r="BA1211" s="209">
        <v>1.292</v>
      </c>
      <c r="BB1211" s="21">
        <f>BB1212+BB1213</f>
        <v>10.062999999999999</v>
      </c>
      <c r="BC1211" s="21">
        <f>BD1211</f>
        <v>13.5255376344086</v>
      </c>
      <c r="BD1211" s="22">
        <f t="shared" si="160"/>
        <v>13.5255376344086</v>
      </c>
      <c r="BE1211" s="21">
        <f>BC1211-BD1211</f>
        <v>0</v>
      </c>
      <c r="BF1211" s="2">
        <v>7.23</v>
      </c>
      <c r="BG1211" s="10">
        <v>6</v>
      </c>
      <c r="BH1211" s="21">
        <f t="shared" si="170"/>
        <v>1.0062999999999999E-2</v>
      </c>
      <c r="BI1211" s="22">
        <f t="shared" si="170"/>
        <v>1.0062999999999999E-2</v>
      </c>
      <c r="BJ1211" s="21">
        <f>BH1211-BI1211</f>
        <v>0</v>
      </c>
      <c r="BK1211" s="21">
        <v>3.0188999999999997E-2</v>
      </c>
      <c r="BL1211" s="22">
        <v>3.0188999999999997E-2</v>
      </c>
      <c r="BM1211" s="21">
        <v>0</v>
      </c>
      <c r="BN1211" s="21">
        <f t="shared" si="158"/>
        <v>0.12075599999999999</v>
      </c>
      <c r="BO1211" s="22">
        <f t="shared" si="158"/>
        <v>0.12075599999999999</v>
      </c>
      <c r="BP1211" s="21">
        <f t="shared" si="158"/>
        <v>0</v>
      </c>
    </row>
    <row r="1212" spans="1:68" ht="11.1" hidden="1" customHeight="1" outlineLevel="2" x14ac:dyDescent="0.2">
      <c r="A1212" s="10"/>
      <c r="B1212" s="18"/>
      <c r="C1212" s="18"/>
      <c r="D1212" s="18"/>
      <c r="E1212" s="23" t="s">
        <v>1079</v>
      </c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4"/>
      <c r="X1212" s="24"/>
      <c r="Y1212" s="24"/>
      <c r="Z1212" s="24"/>
      <c r="AA1212" s="208">
        <v>9.7669999999999995</v>
      </c>
      <c r="AB1212" s="24"/>
      <c r="AC1212" s="208">
        <v>0.59799999999999998</v>
      </c>
      <c r="AD1212" s="208">
        <v>3.12</v>
      </c>
      <c r="AE1212" s="208">
        <v>1.5469999999999999</v>
      </c>
      <c r="AF1212" s="208">
        <v>1.494</v>
      </c>
      <c r="AG1212" s="208">
        <v>0.89</v>
      </c>
      <c r="AH1212" s="208">
        <v>0.83699999999999997</v>
      </c>
      <c r="AI1212" s="208">
        <v>0.69899999999999995</v>
      </c>
      <c r="AJ1212" s="208">
        <v>0.28799999999999998</v>
      </c>
      <c r="AK1212" s="24"/>
      <c r="AL1212" s="24"/>
      <c r="AM1212" s="208">
        <v>0.28399999999999997</v>
      </c>
      <c r="AN1212" s="208">
        <v>0.72599999999999998</v>
      </c>
      <c r="AO1212" s="208">
        <v>1.4510000000000001</v>
      </c>
      <c r="AP1212" s="208">
        <v>1.4179999999999999</v>
      </c>
      <c r="AQ1212" s="24"/>
      <c r="AR1212" s="208">
        <v>2.9809999999999999</v>
      </c>
      <c r="AS1212" s="208">
        <v>1.246</v>
      </c>
      <c r="AT1212" s="208">
        <v>0.96899999999999997</v>
      </c>
      <c r="AU1212" s="208">
        <v>0.52600000000000002</v>
      </c>
      <c r="AV1212" s="208">
        <v>0.154</v>
      </c>
      <c r="AW1212" s="24"/>
      <c r="AX1212" s="24"/>
      <c r="AY1212" s="208">
        <v>0.443</v>
      </c>
      <c r="AZ1212" s="208">
        <v>0.85299999999999998</v>
      </c>
      <c r="BA1212" s="208">
        <v>1.25</v>
      </c>
      <c r="BB1212" s="21">
        <f t="shared" si="157"/>
        <v>9.7669999999999995</v>
      </c>
      <c r="BC1212" s="21"/>
      <c r="BD1212" s="22">
        <f t="shared" si="160"/>
        <v>13.12768817204301</v>
      </c>
      <c r="BE1212" s="21"/>
      <c r="BG1212" s="10"/>
      <c r="BH1212" s="21">
        <f t="shared" si="170"/>
        <v>0</v>
      </c>
      <c r="BI1212" s="22">
        <f t="shared" si="170"/>
        <v>9.7669999999999996E-3</v>
      </c>
      <c r="BJ1212" s="21"/>
      <c r="BK1212" s="21">
        <v>0</v>
      </c>
      <c r="BL1212" s="22">
        <v>2.9301000000000001E-2</v>
      </c>
      <c r="BM1212" s="21"/>
      <c r="BN1212" s="21">
        <f t="shared" si="158"/>
        <v>0</v>
      </c>
      <c r="BO1212" s="22">
        <f t="shared" si="158"/>
        <v>0.117204</v>
      </c>
      <c r="BP1212" s="21">
        <f t="shared" si="158"/>
        <v>0</v>
      </c>
    </row>
    <row r="1213" spans="1:68" ht="11.1" hidden="1" customHeight="1" outlineLevel="2" x14ac:dyDescent="0.2">
      <c r="A1213" s="10"/>
      <c r="B1213" s="18"/>
      <c r="C1213" s="18"/>
      <c r="D1213" s="18"/>
      <c r="E1213" s="23" t="s">
        <v>1080</v>
      </c>
      <c r="F1213" s="208">
        <v>0.29599999999999999</v>
      </c>
      <c r="G1213" s="208">
        <v>0.26100000000000001</v>
      </c>
      <c r="H1213" s="208">
        <v>0.193</v>
      </c>
      <c r="I1213" s="239">
        <v>0.192</v>
      </c>
      <c r="J1213" s="239"/>
      <c r="K1213" s="208">
        <v>0.14699999999999999</v>
      </c>
      <c r="L1213" s="24"/>
      <c r="M1213" s="24"/>
      <c r="N1213" s="24"/>
      <c r="O1213" s="24"/>
      <c r="P1213" s="208">
        <v>0.254</v>
      </c>
      <c r="Q1213" s="24"/>
      <c r="R1213" s="208">
        <v>0.155</v>
      </c>
      <c r="S1213" s="208">
        <v>5.2999999999999999E-2</v>
      </c>
      <c r="T1213" s="24"/>
      <c r="U1213" s="208">
        <v>0.14299999999999999</v>
      </c>
      <c r="V1213" s="208">
        <v>0.06</v>
      </c>
      <c r="W1213" s="208">
        <v>5.0999999999999997E-2</v>
      </c>
      <c r="X1213" s="24"/>
      <c r="Y1213" s="24"/>
      <c r="Z1213" s="24"/>
      <c r="AA1213" s="208">
        <v>6.3E-2</v>
      </c>
      <c r="AB1213" s="24"/>
      <c r="AC1213" s="208">
        <v>0.16</v>
      </c>
      <c r="AD1213" s="208">
        <v>8.7999999999999995E-2</v>
      </c>
      <c r="AE1213" s="208">
        <v>5.0999999999999997E-2</v>
      </c>
      <c r="AF1213" s="208">
        <v>5.8000000000000003E-2</v>
      </c>
      <c r="AG1213" s="208">
        <v>5.0999999999999997E-2</v>
      </c>
      <c r="AH1213" s="208">
        <v>7.0000000000000007E-2</v>
      </c>
      <c r="AI1213" s="208">
        <v>6.0999999999999999E-2</v>
      </c>
      <c r="AJ1213" s="208">
        <v>1.9E-2</v>
      </c>
      <c r="AK1213" s="24"/>
      <c r="AL1213" s="24"/>
      <c r="AM1213" s="208">
        <v>2.9000000000000001E-2</v>
      </c>
      <c r="AN1213" s="208">
        <v>5.2999999999999999E-2</v>
      </c>
      <c r="AO1213" s="208">
        <v>6.8000000000000005E-2</v>
      </c>
      <c r="AP1213" s="208">
        <v>7.1999999999999995E-2</v>
      </c>
      <c r="AQ1213" s="208">
        <v>4.4999999999999998E-2</v>
      </c>
      <c r="AR1213" s="208">
        <v>7.3999999999999996E-2</v>
      </c>
      <c r="AS1213" s="208">
        <v>5.6000000000000001E-2</v>
      </c>
      <c r="AT1213" s="208">
        <v>4.9000000000000002E-2</v>
      </c>
      <c r="AU1213" s="208">
        <v>3.6999999999999998E-2</v>
      </c>
      <c r="AV1213" s="208">
        <v>1.2999999999999999E-2</v>
      </c>
      <c r="AW1213" s="24"/>
      <c r="AX1213" s="24"/>
      <c r="AY1213" s="208">
        <v>2.3E-2</v>
      </c>
      <c r="AZ1213" s="208">
        <v>4.4999999999999998E-2</v>
      </c>
      <c r="BA1213" s="208">
        <v>4.2000000000000003E-2</v>
      </c>
      <c r="BB1213" s="21">
        <f t="shared" si="157"/>
        <v>0.29599999999999999</v>
      </c>
      <c r="BC1213" s="21"/>
      <c r="BD1213" s="22">
        <f t="shared" si="160"/>
        <v>0.39784946236559138</v>
      </c>
      <c r="BE1213" s="21"/>
      <c r="BG1213" s="10"/>
      <c r="BH1213" s="21">
        <f t="shared" si="170"/>
        <v>0</v>
      </c>
      <c r="BI1213" s="22">
        <f t="shared" si="170"/>
        <v>2.9599999999999993E-4</v>
      </c>
      <c r="BJ1213" s="21"/>
      <c r="BK1213" s="21">
        <v>0</v>
      </c>
      <c r="BL1213" s="22">
        <v>8.8799999999999979E-4</v>
      </c>
      <c r="BM1213" s="21"/>
      <c r="BN1213" s="21">
        <f t="shared" si="158"/>
        <v>0</v>
      </c>
      <c r="BO1213" s="22">
        <f t="shared" si="158"/>
        <v>3.5519999999999992E-3</v>
      </c>
      <c r="BP1213" s="21">
        <f t="shared" si="158"/>
        <v>0</v>
      </c>
    </row>
    <row r="1214" spans="1:68" ht="11.1" customHeight="1" outlineLevel="1" collapsed="1" x14ac:dyDescent="0.2">
      <c r="A1214" s="10"/>
      <c r="B1214" s="18"/>
      <c r="C1214" s="18"/>
      <c r="D1214" s="18"/>
      <c r="E1214" s="19" t="s">
        <v>1081</v>
      </c>
      <c r="F1214" s="209">
        <v>0.23899999999999999</v>
      </c>
      <c r="G1214" s="209">
        <v>0.109</v>
      </c>
      <c r="H1214" s="209">
        <v>0.105</v>
      </c>
      <c r="I1214" s="240">
        <v>0.128</v>
      </c>
      <c r="J1214" s="240"/>
      <c r="K1214" s="20"/>
      <c r="L1214" s="20"/>
      <c r="M1214" s="20"/>
      <c r="N1214" s="20"/>
      <c r="O1214" s="209">
        <v>0.106</v>
      </c>
      <c r="P1214" s="209">
        <v>0.20399999999999999</v>
      </c>
      <c r="Q1214" s="209">
        <v>0.13400000000000001</v>
      </c>
      <c r="R1214" s="209">
        <v>0.14599999999999999</v>
      </c>
      <c r="S1214" s="209">
        <v>0.108</v>
      </c>
      <c r="T1214" s="209">
        <v>0.11899999999999999</v>
      </c>
      <c r="U1214" s="209">
        <v>0.14299999999999999</v>
      </c>
      <c r="V1214" s="209">
        <v>0.11899999999999999</v>
      </c>
      <c r="W1214" s="209">
        <v>9.8000000000000004E-2</v>
      </c>
      <c r="X1214" s="20"/>
      <c r="Y1214" s="20"/>
      <c r="Z1214" s="20"/>
      <c r="AA1214" s="209">
        <v>8.7999999999999995E-2</v>
      </c>
      <c r="AB1214" s="209">
        <v>0.12</v>
      </c>
      <c r="AC1214" s="209">
        <v>0.14899999999999999</v>
      </c>
      <c r="AD1214" s="209">
        <v>0.20300000000000001</v>
      </c>
      <c r="AE1214" s="209">
        <v>0.13600000000000001</v>
      </c>
      <c r="AF1214" s="209">
        <v>0.121</v>
      </c>
      <c r="AG1214" s="209">
        <v>0.14099999999999999</v>
      </c>
      <c r="AH1214" s="209">
        <v>0.13</v>
      </c>
      <c r="AI1214" s="209">
        <v>0.114</v>
      </c>
      <c r="AJ1214" s="209">
        <v>2.5999999999999999E-2</v>
      </c>
      <c r="AK1214" s="20"/>
      <c r="AL1214" s="20"/>
      <c r="AM1214" s="209">
        <v>0.08</v>
      </c>
      <c r="AN1214" s="20"/>
      <c r="AO1214" s="209">
        <v>0.26100000000000001</v>
      </c>
      <c r="AP1214" s="209">
        <v>0.16300000000000001</v>
      </c>
      <c r="AQ1214" s="209">
        <v>0.13300000000000001</v>
      </c>
      <c r="AR1214" s="209">
        <v>0.186</v>
      </c>
      <c r="AS1214" s="209">
        <v>0.129</v>
      </c>
      <c r="AT1214" s="209">
        <v>0.12</v>
      </c>
      <c r="AU1214" s="209">
        <v>8.8999999999999996E-2</v>
      </c>
      <c r="AV1214" s="209">
        <v>0.02</v>
      </c>
      <c r="AW1214" s="20"/>
      <c r="AX1214" s="20"/>
      <c r="AY1214" s="209">
        <v>4.2000000000000003E-2</v>
      </c>
      <c r="AZ1214" s="209">
        <v>8.3000000000000004E-2</v>
      </c>
      <c r="BA1214" s="209">
        <v>6.7000000000000004E-2</v>
      </c>
      <c r="BB1214" s="21">
        <f t="shared" ref="BB1214:BB1277" si="171">MAX(F1214:BA1214)</f>
        <v>0.26100000000000001</v>
      </c>
      <c r="BC1214" s="21">
        <f>BF1214</f>
        <v>3.6</v>
      </c>
      <c r="BD1214" s="22">
        <f t="shared" si="160"/>
        <v>0.35080645161290325</v>
      </c>
      <c r="BE1214" s="21">
        <f>BC1214-BD1214</f>
        <v>3.2491935483870966</v>
      </c>
      <c r="BF1214" s="2">
        <v>3.6</v>
      </c>
      <c r="BG1214" s="10">
        <v>7</v>
      </c>
      <c r="BH1214" s="21">
        <f t="shared" si="170"/>
        <v>2.6784000000000001E-3</v>
      </c>
      <c r="BI1214" s="22">
        <f t="shared" si="170"/>
        <v>2.61E-4</v>
      </c>
      <c r="BJ1214" s="21">
        <f>BH1214-BI1214</f>
        <v>2.4174000000000001E-3</v>
      </c>
      <c r="BK1214" s="21">
        <v>8.0351999999999993E-3</v>
      </c>
      <c r="BL1214" s="22">
        <v>7.8300000000000006E-4</v>
      </c>
      <c r="BM1214" s="21">
        <v>7.2521999999999994E-3</v>
      </c>
      <c r="BN1214" s="21">
        <f t="shared" si="158"/>
        <v>3.2140799999999997E-2</v>
      </c>
      <c r="BO1214" s="22">
        <f t="shared" si="158"/>
        <v>3.1320000000000002E-3</v>
      </c>
      <c r="BP1214" s="21">
        <f t="shared" si="158"/>
        <v>2.9008799999999998E-2</v>
      </c>
    </row>
    <row r="1215" spans="1:68" ht="11.1" hidden="1" customHeight="1" outlineLevel="2" x14ac:dyDescent="0.2">
      <c r="A1215" s="10"/>
      <c r="B1215" s="18"/>
      <c r="C1215" s="18"/>
      <c r="D1215" s="18"/>
      <c r="E1215" s="23" t="s">
        <v>1082</v>
      </c>
      <c r="F1215" s="208">
        <v>0.23899999999999999</v>
      </c>
      <c r="G1215" s="208">
        <v>0.109</v>
      </c>
      <c r="H1215" s="208">
        <v>0.105</v>
      </c>
      <c r="I1215" s="239">
        <v>0.128</v>
      </c>
      <c r="J1215" s="239"/>
      <c r="K1215" s="24"/>
      <c r="L1215" s="24"/>
      <c r="M1215" s="24"/>
      <c r="N1215" s="24"/>
      <c r="O1215" s="208">
        <v>0.106</v>
      </c>
      <c r="P1215" s="208">
        <v>0.20399999999999999</v>
      </c>
      <c r="Q1215" s="208">
        <v>0.13400000000000001</v>
      </c>
      <c r="R1215" s="208">
        <v>0.14599999999999999</v>
      </c>
      <c r="S1215" s="208">
        <v>0.108</v>
      </c>
      <c r="T1215" s="208">
        <v>0.11899999999999999</v>
      </c>
      <c r="U1215" s="208">
        <v>0.14299999999999999</v>
      </c>
      <c r="V1215" s="208">
        <v>0.11899999999999999</v>
      </c>
      <c r="W1215" s="208">
        <v>9.8000000000000004E-2</v>
      </c>
      <c r="X1215" s="24"/>
      <c r="Y1215" s="24"/>
      <c r="Z1215" s="24"/>
      <c r="AA1215" s="208">
        <v>8.7999999999999995E-2</v>
      </c>
      <c r="AB1215" s="208">
        <v>0.12</v>
      </c>
      <c r="AC1215" s="208">
        <v>0.14899999999999999</v>
      </c>
      <c r="AD1215" s="208">
        <v>0.20300000000000001</v>
      </c>
      <c r="AE1215" s="208">
        <v>0.13600000000000001</v>
      </c>
      <c r="AF1215" s="208">
        <v>0.121</v>
      </c>
      <c r="AG1215" s="208">
        <v>0.14099999999999999</v>
      </c>
      <c r="AH1215" s="208">
        <v>0.13</v>
      </c>
      <c r="AI1215" s="208">
        <v>0.114</v>
      </c>
      <c r="AJ1215" s="208">
        <v>2.5999999999999999E-2</v>
      </c>
      <c r="AK1215" s="24"/>
      <c r="AL1215" s="24"/>
      <c r="AM1215" s="208">
        <v>0.08</v>
      </c>
      <c r="AN1215" s="24"/>
      <c r="AO1215" s="208">
        <v>0.26100000000000001</v>
      </c>
      <c r="AP1215" s="208">
        <v>0.16300000000000001</v>
      </c>
      <c r="AQ1215" s="208">
        <v>0.13300000000000001</v>
      </c>
      <c r="AR1215" s="208">
        <v>0.186</v>
      </c>
      <c r="AS1215" s="208">
        <v>0.129</v>
      </c>
      <c r="AT1215" s="208">
        <v>0.12</v>
      </c>
      <c r="AU1215" s="208">
        <v>8.8999999999999996E-2</v>
      </c>
      <c r="AV1215" s="208">
        <v>0.02</v>
      </c>
      <c r="AW1215" s="24"/>
      <c r="AX1215" s="24"/>
      <c r="AY1215" s="208">
        <v>4.2000000000000003E-2</v>
      </c>
      <c r="AZ1215" s="208">
        <v>8.3000000000000004E-2</v>
      </c>
      <c r="BA1215" s="208">
        <v>6.7000000000000004E-2</v>
      </c>
      <c r="BB1215" s="21">
        <f t="shared" si="171"/>
        <v>0.26100000000000001</v>
      </c>
      <c r="BC1215" s="21"/>
      <c r="BD1215" s="22">
        <f t="shared" si="160"/>
        <v>0.35080645161290325</v>
      </c>
      <c r="BE1215" s="21"/>
      <c r="BG1215" s="10"/>
      <c r="BH1215" s="21">
        <f t="shared" si="170"/>
        <v>0</v>
      </c>
      <c r="BI1215" s="22">
        <f t="shared" si="170"/>
        <v>2.61E-4</v>
      </c>
      <c r="BJ1215" s="21"/>
      <c r="BK1215" s="21">
        <v>0</v>
      </c>
      <c r="BL1215" s="22">
        <v>7.8300000000000006E-4</v>
      </c>
      <c r="BM1215" s="21"/>
      <c r="BN1215" s="21">
        <f t="shared" si="158"/>
        <v>0</v>
      </c>
      <c r="BO1215" s="22">
        <f t="shared" si="158"/>
        <v>3.1320000000000002E-3</v>
      </c>
      <c r="BP1215" s="21">
        <f t="shared" si="158"/>
        <v>0</v>
      </c>
    </row>
    <row r="1216" spans="1:68" ht="11.1" customHeight="1" outlineLevel="1" collapsed="1" x14ac:dyDescent="0.2">
      <c r="A1216" s="10"/>
      <c r="B1216" s="18"/>
      <c r="C1216" s="18"/>
      <c r="D1216" s="18"/>
      <c r="E1216" s="19" t="s">
        <v>1083</v>
      </c>
      <c r="F1216" s="20"/>
      <c r="G1216" s="209">
        <v>0.16600000000000001</v>
      </c>
      <c r="H1216" s="209">
        <v>6.5000000000000002E-2</v>
      </c>
      <c r="I1216" s="20"/>
      <c r="J1216" s="20"/>
      <c r="K1216" s="209">
        <v>0.14599999999999999</v>
      </c>
      <c r="L1216" s="20"/>
      <c r="M1216" s="20"/>
      <c r="N1216" s="20"/>
      <c r="O1216" s="20"/>
      <c r="P1216" s="209">
        <v>0.14499999999999999</v>
      </c>
      <c r="Q1216" s="209">
        <v>0.121</v>
      </c>
      <c r="R1216" s="209">
        <v>0.13800000000000001</v>
      </c>
      <c r="S1216" s="209">
        <v>9.5000000000000001E-2</v>
      </c>
      <c r="T1216" s="209">
        <v>0.106</v>
      </c>
      <c r="U1216" s="20"/>
      <c r="V1216" s="20"/>
      <c r="W1216" s="209">
        <v>0.35599999999999998</v>
      </c>
      <c r="X1216" s="20"/>
      <c r="Y1216" s="20"/>
      <c r="Z1216" s="20"/>
      <c r="AA1216" s="209">
        <v>0.10299999999999999</v>
      </c>
      <c r="AB1216" s="209">
        <v>0.105</v>
      </c>
      <c r="AC1216" s="209">
        <v>0.17100000000000001</v>
      </c>
      <c r="AD1216" s="209">
        <v>0.16500000000000001</v>
      </c>
      <c r="AE1216" s="209">
        <v>0.11799999999999999</v>
      </c>
      <c r="AF1216" s="209">
        <v>0.14000000000000001</v>
      </c>
      <c r="AG1216" s="209">
        <v>0.13400000000000001</v>
      </c>
      <c r="AH1216" s="209">
        <v>0.154</v>
      </c>
      <c r="AI1216" s="209">
        <v>0.124</v>
      </c>
      <c r="AJ1216" s="209">
        <v>4.4999999999999998E-2</v>
      </c>
      <c r="AK1216" s="20"/>
      <c r="AL1216" s="20"/>
      <c r="AM1216" s="209">
        <v>6.5000000000000002E-2</v>
      </c>
      <c r="AN1216" s="20"/>
      <c r="AO1216" s="209">
        <v>0.214</v>
      </c>
      <c r="AP1216" s="209">
        <v>0.14099999999999999</v>
      </c>
      <c r="AQ1216" s="209">
        <v>0.14099999999999999</v>
      </c>
      <c r="AR1216" s="209">
        <v>0.13</v>
      </c>
      <c r="AS1216" s="209">
        <v>8.8999999999999996E-2</v>
      </c>
      <c r="AT1216" s="209">
        <v>0.13900000000000001</v>
      </c>
      <c r="AU1216" s="209">
        <v>9.6000000000000002E-2</v>
      </c>
      <c r="AV1216" s="209">
        <v>3.5000000000000003E-2</v>
      </c>
      <c r="AW1216" s="20"/>
      <c r="AX1216" s="20"/>
      <c r="AY1216" s="20"/>
      <c r="AZ1216" s="209">
        <v>0.11600000000000001</v>
      </c>
      <c r="BA1216" s="209">
        <v>0.01</v>
      </c>
      <c r="BB1216" s="21">
        <f t="shared" si="171"/>
        <v>0.35599999999999998</v>
      </c>
      <c r="BC1216" s="21">
        <f>BF1216</f>
        <v>2.4</v>
      </c>
      <c r="BD1216" s="22">
        <f t="shared" si="160"/>
        <v>0.47849462365591394</v>
      </c>
      <c r="BE1216" s="21">
        <f>BC1216-BD1216</f>
        <v>1.9215053763440859</v>
      </c>
      <c r="BF1216" s="2">
        <v>2.4</v>
      </c>
      <c r="BG1216" s="10">
        <v>7</v>
      </c>
      <c r="BH1216" s="21">
        <f t="shared" si="170"/>
        <v>1.7855999999999998E-3</v>
      </c>
      <c r="BI1216" s="22">
        <f t="shared" si="170"/>
        <v>3.5599999999999993E-4</v>
      </c>
      <c r="BJ1216" s="21">
        <f>BH1216-BI1216</f>
        <v>1.4295999999999998E-3</v>
      </c>
      <c r="BK1216" s="21">
        <v>5.3567999999999992E-3</v>
      </c>
      <c r="BL1216" s="22">
        <v>1.0679999999999997E-3</v>
      </c>
      <c r="BM1216" s="21">
        <v>4.2887999999999997E-3</v>
      </c>
      <c r="BN1216" s="21">
        <f t="shared" si="158"/>
        <v>2.1427199999999997E-2</v>
      </c>
      <c r="BO1216" s="22">
        <f t="shared" si="158"/>
        <v>4.2719999999999989E-3</v>
      </c>
      <c r="BP1216" s="21">
        <f t="shared" si="158"/>
        <v>1.7155199999999999E-2</v>
      </c>
    </row>
    <row r="1217" spans="1:68" ht="11.1" hidden="1" customHeight="1" outlineLevel="2" x14ac:dyDescent="0.2">
      <c r="A1217" s="10"/>
      <c r="B1217" s="18"/>
      <c r="C1217" s="18"/>
      <c r="D1217" s="18"/>
      <c r="E1217" s="23" t="s">
        <v>1084</v>
      </c>
      <c r="F1217" s="24"/>
      <c r="G1217" s="208">
        <v>0.16600000000000001</v>
      </c>
      <c r="H1217" s="208">
        <v>6.5000000000000002E-2</v>
      </c>
      <c r="I1217" s="24"/>
      <c r="J1217" s="24"/>
      <c r="K1217" s="208">
        <v>0.14599999999999999</v>
      </c>
      <c r="L1217" s="24"/>
      <c r="M1217" s="24"/>
      <c r="N1217" s="24"/>
      <c r="O1217" s="24"/>
      <c r="P1217" s="208">
        <v>0.14499999999999999</v>
      </c>
      <c r="Q1217" s="208">
        <v>0.121</v>
      </c>
      <c r="R1217" s="208">
        <v>0.13800000000000001</v>
      </c>
      <c r="S1217" s="208">
        <v>9.5000000000000001E-2</v>
      </c>
      <c r="T1217" s="208">
        <v>0.106</v>
      </c>
      <c r="U1217" s="24"/>
      <c r="V1217" s="24"/>
      <c r="W1217" s="208">
        <v>0.35599999999999998</v>
      </c>
      <c r="X1217" s="24"/>
      <c r="Y1217" s="24"/>
      <c r="Z1217" s="24"/>
      <c r="AA1217" s="208">
        <v>0.10299999999999999</v>
      </c>
      <c r="AB1217" s="208">
        <v>0.105</v>
      </c>
      <c r="AC1217" s="208">
        <v>0.17100000000000001</v>
      </c>
      <c r="AD1217" s="208">
        <v>0.16500000000000001</v>
      </c>
      <c r="AE1217" s="208">
        <v>0.11799999999999999</v>
      </c>
      <c r="AF1217" s="208">
        <v>0.14000000000000001</v>
      </c>
      <c r="AG1217" s="208">
        <v>0.13400000000000001</v>
      </c>
      <c r="AH1217" s="208">
        <v>0.154</v>
      </c>
      <c r="AI1217" s="208">
        <v>0.124</v>
      </c>
      <c r="AJ1217" s="208">
        <v>4.4999999999999998E-2</v>
      </c>
      <c r="AK1217" s="24"/>
      <c r="AL1217" s="24"/>
      <c r="AM1217" s="208">
        <v>6.5000000000000002E-2</v>
      </c>
      <c r="AN1217" s="24"/>
      <c r="AO1217" s="208">
        <v>0.214</v>
      </c>
      <c r="AP1217" s="208">
        <v>0.14099999999999999</v>
      </c>
      <c r="AQ1217" s="208">
        <v>0.14099999999999999</v>
      </c>
      <c r="AR1217" s="208">
        <v>0.13</v>
      </c>
      <c r="AS1217" s="208">
        <v>8.8999999999999996E-2</v>
      </c>
      <c r="AT1217" s="208">
        <v>0.13900000000000001</v>
      </c>
      <c r="AU1217" s="208">
        <v>9.6000000000000002E-2</v>
      </c>
      <c r="AV1217" s="208">
        <v>3.5000000000000003E-2</v>
      </c>
      <c r="AW1217" s="24"/>
      <c r="AX1217" s="24"/>
      <c r="AY1217" s="24"/>
      <c r="AZ1217" s="208">
        <v>0.11600000000000001</v>
      </c>
      <c r="BA1217" s="208">
        <v>0.01</v>
      </c>
      <c r="BB1217" s="21">
        <f t="shared" si="171"/>
        <v>0.35599999999999998</v>
      </c>
      <c r="BC1217" s="21"/>
      <c r="BD1217" s="22">
        <f t="shared" si="160"/>
        <v>0.47849462365591394</v>
      </c>
      <c r="BE1217" s="21"/>
      <c r="BG1217" s="10"/>
      <c r="BH1217" s="21">
        <f t="shared" si="170"/>
        <v>0</v>
      </c>
      <c r="BI1217" s="22">
        <f t="shared" si="170"/>
        <v>3.5599999999999993E-4</v>
      </c>
      <c r="BJ1217" s="21"/>
      <c r="BK1217" s="21">
        <v>0</v>
      </c>
      <c r="BL1217" s="22">
        <v>1.0679999999999997E-3</v>
      </c>
      <c r="BM1217" s="21"/>
      <c r="BN1217" s="21">
        <f t="shared" si="158"/>
        <v>0</v>
      </c>
      <c r="BO1217" s="22">
        <f t="shared" si="158"/>
        <v>4.2719999999999989E-3</v>
      </c>
      <c r="BP1217" s="21">
        <f t="shared" si="158"/>
        <v>0</v>
      </c>
    </row>
    <row r="1218" spans="1:68" ht="11.1" hidden="1" customHeight="1" outlineLevel="1" collapsed="1" x14ac:dyDescent="0.2">
      <c r="A1218" s="10"/>
      <c r="B1218" s="18"/>
      <c r="C1218" s="18"/>
      <c r="D1218" s="18"/>
      <c r="E1218" s="19" t="s">
        <v>30</v>
      </c>
      <c r="F1218" s="209">
        <v>121</v>
      </c>
      <c r="G1218" s="209">
        <v>98.4</v>
      </c>
      <c r="H1218" s="209">
        <v>92.3</v>
      </c>
      <c r="I1218" s="240">
        <v>69.191999999999993</v>
      </c>
      <c r="J1218" s="240"/>
      <c r="K1218" s="209">
        <v>29.97</v>
      </c>
      <c r="L1218" s="20"/>
      <c r="M1218" s="20"/>
      <c r="N1218" s="20"/>
      <c r="O1218" s="209">
        <v>55.734000000000002</v>
      </c>
      <c r="P1218" s="209">
        <v>68.549000000000007</v>
      </c>
      <c r="Q1218" s="209">
        <v>103.256</v>
      </c>
      <c r="R1218" s="209">
        <v>116.61499999999999</v>
      </c>
      <c r="S1218" s="209">
        <v>143.93100000000001</v>
      </c>
      <c r="T1218" s="209">
        <v>73.935000000000002</v>
      </c>
      <c r="U1218" s="209">
        <v>347.75599999999997</v>
      </c>
      <c r="V1218" s="209">
        <v>110.59099999999999</v>
      </c>
      <c r="W1218" s="209">
        <v>23.867000000000001</v>
      </c>
      <c r="X1218" s="20"/>
      <c r="Y1218" s="20"/>
      <c r="Z1218" s="20"/>
      <c r="AA1218" s="209">
        <v>124.47199999999999</v>
      </c>
      <c r="AB1218" s="209">
        <v>64.861999999999995</v>
      </c>
      <c r="AC1218" s="209">
        <v>131.16399999999999</v>
      </c>
      <c r="AD1218" s="209">
        <v>172.006</v>
      </c>
      <c r="AE1218" s="209">
        <v>169.13</v>
      </c>
      <c r="AF1218" s="209">
        <v>123.17400000000001</v>
      </c>
      <c r="AG1218" s="209">
        <v>95.236999999999995</v>
      </c>
      <c r="AH1218" s="209">
        <v>58.215000000000003</v>
      </c>
      <c r="AI1218" s="209">
        <v>39.835000000000001</v>
      </c>
      <c r="AJ1218" s="20"/>
      <c r="AK1218" s="20"/>
      <c r="AL1218" s="20"/>
      <c r="AM1218" s="209">
        <v>46.723999999999997</v>
      </c>
      <c r="AN1218" s="209">
        <v>79.073999999999998</v>
      </c>
      <c r="AO1218" s="209">
        <v>96.728999999999999</v>
      </c>
      <c r="AP1218" s="209">
        <v>118.375</v>
      </c>
      <c r="AQ1218" s="209">
        <v>120.164</v>
      </c>
      <c r="AR1218" s="209">
        <v>95.013000000000005</v>
      </c>
      <c r="AS1218" s="209">
        <v>81.542000000000002</v>
      </c>
      <c r="AT1218" s="209">
        <v>48.798999999999999</v>
      </c>
      <c r="AU1218" s="209">
        <v>25.827000000000002</v>
      </c>
      <c r="AV1218" s="20"/>
      <c r="AW1218" s="20"/>
      <c r="AX1218" s="20"/>
      <c r="AY1218" s="209">
        <v>22.353000000000002</v>
      </c>
      <c r="AZ1218" s="209">
        <v>42.811</v>
      </c>
      <c r="BA1218" s="209">
        <v>71.346000000000004</v>
      </c>
      <c r="BB1218" s="21">
        <f>SUM(BB1219:BB1223)</f>
        <v>452.58199999999999</v>
      </c>
      <c r="BC1218" s="21">
        <f>BF1218</f>
        <v>830.96</v>
      </c>
      <c r="BD1218" s="22">
        <f t="shared" si="160"/>
        <v>608.30913978494618</v>
      </c>
      <c r="BE1218" s="21">
        <f>BC1218-BD1218</f>
        <v>222.65086021505385</v>
      </c>
      <c r="BF1218" s="2">
        <v>830.96</v>
      </c>
      <c r="BG1218" s="10">
        <v>5</v>
      </c>
      <c r="BH1218" s="21">
        <f t="shared" si="170"/>
        <v>0.61823424000000005</v>
      </c>
      <c r="BI1218" s="22">
        <f t="shared" si="170"/>
        <v>0.45258199999999993</v>
      </c>
      <c r="BJ1218" s="21">
        <f>BH1218-BI1218</f>
        <v>0.16565224000000012</v>
      </c>
      <c r="BK1218" s="21">
        <v>1.8547027200000001</v>
      </c>
      <c r="BL1218" s="22">
        <v>1.3577459999999997</v>
      </c>
      <c r="BM1218" s="21">
        <v>0.49695672000000046</v>
      </c>
      <c r="BN1218" s="21">
        <f t="shared" si="158"/>
        <v>7.4188108800000006</v>
      </c>
      <c r="BO1218" s="22">
        <f t="shared" si="158"/>
        <v>5.4309839999999987</v>
      </c>
      <c r="BP1218" s="21">
        <f t="shared" si="158"/>
        <v>1.9878268800000019</v>
      </c>
    </row>
    <row r="1219" spans="1:68" ht="11.1" hidden="1" customHeight="1" outlineLevel="2" x14ac:dyDescent="0.2">
      <c r="A1219" s="10"/>
      <c r="B1219" s="18"/>
      <c r="C1219" s="18"/>
      <c r="D1219" s="18"/>
      <c r="E1219" s="23" t="s">
        <v>1085</v>
      </c>
      <c r="F1219" s="208">
        <v>24.3</v>
      </c>
      <c r="G1219" s="208">
        <v>15.9</v>
      </c>
      <c r="H1219" s="208">
        <v>13.7</v>
      </c>
      <c r="I1219" s="239">
        <v>9.4710000000000001</v>
      </c>
      <c r="J1219" s="239"/>
      <c r="K1219" s="208">
        <v>5.5519999999999996</v>
      </c>
      <c r="L1219" s="24"/>
      <c r="M1219" s="24"/>
      <c r="N1219" s="24"/>
      <c r="O1219" s="208">
        <v>6.58</v>
      </c>
      <c r="P1219" s="208">
        <v>14.868</v>
      </c>
      <c r="Q1219" s="208">
        <v>22.244</v>
      </c>
      <c r="R1219" s="208">
        <v>23.72</v>
      </c>
      <c r="S1219" s="208">
        <v>31.751000000000001</v>
      </c>
      <c r="T1219" s="208">
        <v>26.710999999999999</v>
      </c>
      <c r="U1219" s="208">
        <v>18.670000000000002</v>
      </c>
      <c r="V1219" s="208">
        <v>9.8350000000000009</v>
      </c>
      <c r="W1219" s="208">
        <v>4.8730000000000002</v>
      </c>
      <c r="X1219" s="24"/>
      <c r="Y1219" s="24"/>
      <c r="Z1219" s="24"/>
      <c r="AA1219" s="208">
        <v>-31.483000000000001</v>
      </c>
      <c r="AB1219" s="208">
        <v>10.65</v>
      </c>
      <c r="AC1219" s="208">
        <v>21.734000000000002</v>
      </c>
      <c r="AD1219" s="208">
        <v>25.815999999999999</v>
      </c>
      <c r="AE1219" s="208">
        <v>27.54</v>
      </c>
      <c r="AF1219" s="208">
        <v>24.359000000000002</v>
      </c>
      <c r="AG1219" s="208">
        <v>13.554</v>
      </c>
      <c r="AH1219" s="208">
        <v>7.0579999999999998</v>
      </c>
      <c r="AI1219" s="208">
        <v>4.5650000000000004</v>
      </c>
      <c r="AJ1219" s="24"/>
      <c r="AK1219" s="24"/>
      <c r="AL1219" s="24"/>
      <c r="AM1219" s="208">
        <v>5.2610000000000001</v>
      </c>
      <c r="AN1219" s="208">
        <v>12.555999999999999</v>
      </c>
      <c r="AO1219" s="208">
        <v>12.403</v>
      </c>
      <c r="AP1219" s="208">
        <v>25.957999999999998</v>
      </c>
      <c r="AQ1219" s="208">
        <v>27.79</v>
      </c>
      <c r="AR1219" s="208">
        <v>23.196999999999999</v>
      </c>
      <c r="AS1219" s="208">
        <v>20.326000000000001</v>
      </c>
      <c r="AT1219" s="208">
        <v>13.16</v>
      </c>
      <c r="AU1219" s="208">
        <v>6.92</v>
      </c>
      <c r="AV1219" s="24"/>
      <c r="AW1219" s="24"/>
      <c r="AX1219" s="24"/>
      <c r="AY1219" s="208">
        <v>5.9359999999999999</v>
      </c>
      <c r="AZ1219" s="208">
        <v>10.926</v>
      </c>
      <c r="BA1219" s="208">
        <v>18.97</v>
      </c>
      <c r="BB1219" s="21">
        <f t="shared" si="171"/>
        <v>31.751000000000001</v>
      </c>
      <c r="BC1219" s="21"/>
      <c r="BD1219" s="22">
        <f t="shared" si="160"/>
        <v>42.676075268817208</v>
      </c>
      <c r="BE1219" s="21"/>
      <c r="BG1219" s="10"/>
      <c r="BH1219" s="21">
        <f t="shared" si="170"/>
        <v>0</v>
      </c>
      <c r="BI1219" s="22">
        <f t="shared" si="170"/>
        <v>3.1751000000000001E-2</v>
      </c>
      <c r="BJ1219" s="21"/>
      <c r="BK1219" s="21">
        <v>0</v>
      </c>
      <c r="BL1219" s="22">
        <v>9.5253000000000004E-2</v>
      </c>
      <c r="BM1219" s="21"/>
      <c r="BN1219" s="21">
        <f t="shared" si="158"/>
        <v>0</v>
      </c>
      <c r="BO1219" s="22">
        <f t="shared" si="158"/>
        <v>0.38101200000000002</v>
      </c>
      <c r="BP1219" s="21">
        <f t="shared" si="158"/>
        <v>0</v>
      </c>
    </row>
    <row r="1220" spans="1:68" ht="11.1" hidden="1" customHeight="1" outlineLevel="2" x14ac:dyDescent="0.2">
      <c r="A1220" s="10"/>
      <c r="B1220" s="18"/>
      <c r="C1220" s="18"/>
      <c r="D1220" s="18"/>
      <c r="E1220" s="23" t="s">
        <v>1086</v>
      </c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08">
        <v>1.2350000000000001</v>
      </c>
      <c r="Q1220" s="208">
        <v>2.6859999999999999</v>
      </c>
      <c r="R1220" s="208">
        <v>3.4260000000000002</v>
      </c>
      <c r="S1220" s="208">
        <v>3.2909999999999999</v>
      </c>
      <c r="T1220" s="208">
        <v>3.0030000000000001</v>
      </c>
      <c r="U1220" s="208">
        <v>1.899</v>
      </c>
      <c r="V1220" s="208">
        <v>0.75900000000000001</v>
      </c>
      <c r="W1220" s="24"/>
      <c r="X1220" s="24"/>
      <c r="Y1220" s="24"/>
      <c r="Z1220" s="24"/>
      <c r="AA1220" s="208">
        <v>9.4E-2</v>
      </c>
      <c r="AB1220" s="208">
        <v>1.7949999999999999</v>
      </c>
      <c r="AC1220" s="208">
        <v>2.0640000000000001</v>
      </c>
      <c r="AD1220" s="208">
        <v>2.7549999999999999</v>
      </c>
      <c r="AE1220" s="208">
        <v>2.677</v>
      </c>
      <c r="AF1220" s="208">
        <v>2.347</v>
      </c>
      <c r="AG1220" s="208">
        <v>1.944</v>
      </c>
      <c r="AH1220" s="208">
        <v>1.1359999999999999</v>
      </c>
      <c r="AI1220" s="24"/>
      <c r="AJ1220" s="24"/>
      <c r="AK1220" s="24"/>
      <c r="AL1220" s="24"/>
      <c r="AM1220" s="208">
        <v>0.17199999999999999</v>
      </c>
      <c r="AN1220" s="208">
        <v>1.3360000000000001</v>
      </c>
      <c r="AO1220" s="208">
        <v>2.3220000000000001</v>
      </c>
      <c r="AP1220" s="208">
        <v>2.6909999999999998</v>
      </c>
      <c r="AQ1220" s="208">
        <v>2.7109999999999999</v>
      </c>
      <c r="AR1220" s="208">
        <v>2.3380000000000001</v>
      </c>
      <c r="AS1220" s="208">
        <v>2.3220000000000001</v>
      </c>
      <c r="AT1220" s="208">
        <v>1.655</v>
      </c>
      <c r="AU1220" s="208">
        <v>0.14000000000000001</v>
      </c>
      <c r="AV1220" s="24"/>
      <c r="AW1220" s="24"/>
      <c r="AX1220" s="24"/>
      <c r="AY1220" s="208">
        <v>0.52500000000000002</v>
      </c>
      <c r="AZ1220" s="208">
        <v>1.456</v>
      </c>
      <c r="BA1220" s="208">
        <v>2.5289999999999999</v>
      </c>
      <c r="BB1220" s="21">
        <f t="shared" si="171"/>
        <v>3.4260000000000002</v>
      </c>
      <c r="BC1220" s="21"/>
      <c r="BD1220" s="22">
        <f t="shared" si="160"/>
        <v>4.6048387096774199</v>
      </c>
      <c r="BE1220" s="21"/>
      <c r="BG1220" s="10"/>
      <c r="BH1220" s="21">
        <f t="shared" si="170"/>
        <v>0</v>
      </c>
      <c r="BI1220" s="22">
        <f t="shared" si="170"/>
        <v>3.4260000000000007E-3</v>
      </c>
      <c r="BJ1220" s="21"/>
      <c r="BK1220" s="21">
        <v>0</v>
      </c>
      <c r="BL1220" s="22">
        <v>1.0278000000000002E-2</v>
      </c>
      <c r="BM1220" s="21"/>
      <c r="BN1220" s="21">
        <f t="shared" si="158"/>
        <v>0</v>
      </c>
      <c r="BO1220" s="22">
        <f t="shared" si="158"/>
        <v>4.111200000000001E-2</v>
      </c>
      <c r="BP1220" s="21">
        <f t="shared" si="158"/>
        <v>0</v>
      </c>
    </row>
    <row r="1221" spans="1:68" ht="11.1" hidden="1" customHeight="1" outlineLevel="2" x14ac:dyDescent="0.2">
      <c r="A1221" s="10"/>
      <c r="B1221" s="18"/>
      <c r="C1221" s="18"/>
      <c r="D1221" s="18"/>
      <c r="E1221" s="23" t="s">
        <v>1087</v>
      </c>
      <c r="F1221" s="208">
        <v>22.4</v>
      </c>
      <c r="G1221" s="208">
        <v>16.2</v>
      </c>
      <c r="H1221" s="208">
        <v>14.1</v>
      </c>
      <c r="I1221" s="239">
        <v>9.6769999999999996</v>
      </c>
      <c r="J1221" s="239"/>
      <c r="K1221" s="208">
        <v>5.8449999999999998</v>
      </c>
      <c r="L1221" s="24"/>
      <c r="M1221" s="24"/>
      <c r="N1221" s="24"/>
      <c r="O1221" s="208">
        <v>7.3680000000000003</v>
      </c>
      <c r="P1221" s="208">
        <v>12.519</v>
      </c>
      <c r="Q1221" s="208">
        <v>22.126000000000001</v>
      </c>
      <c r="R1221" s="208">
        <v>24.719000000000001</v>
      </c>
      <c r="S1221" s="208">
        <v>29.946000000000002</v>
      </c>
      <c r="T1221" s="208">
        <v>42.981000000000002</v>
      </c>
      <c r="U1221" s="208">
        <v>19.207999999999998</v>
      </c>
      <c r="V1221" s="208">
        <v>9.7469999999999999</v>
      </c>
      <c r="W1221" s="208">
        <v>5.36</v>
      </c>
      <c r="X1221" s="24"/>
      <c r="Y1221" s="24"/>
      <c r="Z1221" s="24"/>
      <c r="AA1221" s="208">
        <v>-20.728000000000002</v>
      </c>
      <c r="AB1221" s="208">
        <v>11.689</v>
      </c>
      <c r="AC1221" s="208">
        <v>19.699000000000002</v>
      </c>
      <c r="AD1221" s="208">
        <v>25.524999999999999</v>
      </c>
      <c r="AE1221" s="208">
        <v>24.309000000000001</v>
      </c>
      <c r="AF1221" s="208">
        <v>18.414000000000001</v>
      </c>
      <c r="AG1221" s="208">
        <v>12.561999999999999</v>
      </c>
      <c r="AH1221" s="208">
        <v>8.3680000000000003</v>
      </c>
      <c r="AI1221" s="208">
        <v>6.5220000000000002</v>
      </c>
      <c r="AJ1221" s="24"/>
      <c r="AK1221" s="24"/>
      <c r="AL1221" s="24"/>
      <c r="AM1221" s="208">
        <v>4.6669999999999998</v>
      </c>
      <c r="AN1221" s="208">
        <v>11.025</v>
      </c>
      <c r="AO1221" s="208">
        <v>20.07</v>
      </c>
      <c r="AP1221" s="208">
        <v>26.591999999999999</v>
      </c>
      <c r="AQ1221" s="208">
        <v>24.97</v>
      </c>
      <c r="AR1221" s="208">
        <v>20.99</v>
      </c>
      <c r="AS1221" s="208">
        <v>17.945</v>
      </c>
      <c r="AT1221" s="208">
        <v>10.19</v>
      </c>
      <c r="AU1221" s="208">
        <v>5.3049999999999997</v>
      </c>
      <c r="AV1221" s="24"/>
      <c r="AW1221" s="24"/>
      <c r="AX1221" s="24"/>
      <c r="AY1221" s="208">
        <v>4.96</v>
      </c>
      <c r="AZ1221" s="208">
        <v>10.180999999999999</v>
      </c>
      <c r="BA1221" s="208">
        <v>17.706</v>
      </c>
      <c r="BB1221" s="21">
        <f t="shared" si="171"/>
        <v>42.981000000000002</v>
      </c>
      <c r="BC1221" s="21"/>
      <c r="BD1221" s="22">
        <f t="shared" si="160"/>
        <v>57.770161290322584</v>
      </c>
      <c r="BE1221" s="21"/>
      <c r="BG1221" s="10"/>
      <c r="BH1221" s="21">
        <f t="shared" si="170"/>
        <v>0</v>
      </c>
      <c r="BI1221" s="22">
        <f t="shared" si="170"/>
        <v>4.2980999999999998E-2</v>
      </c>
      <c r="BJ1221" s="21"/>
      <c r="BK1221" s="21">
        <v>0</v>
      </c>
      <c r="BL1221" s="22">
        <v>0.128943</v>
      </c>
      <c r="BM1221" s="21"/>
      <c r="BN1221" s="21">
        <f t="shared" ref="BN1221:BP1284" si="172">BK1221*4</f>
        <v>0</v>
      </c>
      <c r="BO1221" s="22">
        <f t="shared" si="172"/>
        <v>0.51577200000000001</v>
      </c>
      <c r="BP1221" s="21">
        <f t="shared" si="172"/>
        <v>0</v>
      </c>
    </row>
    <row r="1222" spans="1:68" ht="11.1" hidden="1" customHeight="1" outlineLevel="2" x14ac:dyDescent="0.2">
      <c r="A1222" s="10"/>
      <c r="B1222" s="18"/>
      <c r="C1222" s="18"/>
      <c r="D1222" s="18"/>
      <c r="E1222" s="23" t="s">
        <v>1088</v>
      </c>
      <c r="F1222" s="208">
        <v>70</v>
      </c>
      <c r="G1222" s="208">
        <v>62.8</v>
      </c>
      <c r="H1222" s="208">
        <v>61.3</v>
      </c>
      <c r="I1222" s="239">
        <v>48.676000000000002</v>
      </c>
      <c r="J1222" s="239"/>
      <c r="K1222" s="208">
        <v>17.745999999999999</v>
      </c>
      <c r="L1222" s="24"/>
      <c r="M1222" s="24"/>
      <c r="N1222" s="24"/>
      <c r="O1222" s="208">
        <v>32.411999999999999</v>
      </c>
      <c r="P1222" s="208">
        <v>39.366999999999997</v>
      </c>
      <c r="Q1222" s="208">
        <v>54.616999999999997</v>
      </c>
      <c r="R1222" s="208">
        <v>63.176000000000002</v>
      </c>
      <c r="S1222" s="208">
        <v>77.5</v>
      </c>
      <c r="T1222" s="24"/>
      <c r="U1222" s="208">
        <v>307.00799999999998</v>
      </c>
      <c r="V1222" s="208">
        <v>89.677000000000007</v>
      </c>
      <c r="W1222" s="208">
        <v>13.238</v>
      </c>
      <c r="X1222" s="24"/>
      <c r="Y1222" s="24"/>
      <c r="Z1222" s="24"/>
      <c r="AA1222" s="208">
        <v>109.173</v>
      </c>
      <c r="AB1222" s="208">
        <v>39.988</v>
      </c>
      <c r="AC1222" s="208">
        <v>86.498000000000005</v>
      </c>
      <c r="AD1222" s="208">
        <v>116.364</v>
      </c>
      <c r="AE1222" s="208">
        <v>113.113</v>
      </c>
      <c r="AF1222" s="208">
        <v>76.843999999999994</v>
      </c>
      <c r="AG1222" s="208">
        <v>66.274000000000001</v>
      </c>
      <c r="AH1222" s="208">
        <v>41.018000000000001</v>
      </c>
      <c r="AI1222" s="208">
        <v>28.324000000000002</v>
      </c>
      <c r="AJ1222" s="24"/>
      <c r="AK1222" s="24"/>
      <c r="AL1222" s="24"/>
      <c r="AM1222" s="208">
        <v>36.325000000000003</v>
      </c>
      <c r="AN1222" s="208">
        <v>53.465000000000003</v>
      </c>
      <c r="AO1222" s="208">
        <v>60.75</v>
      </c>
      <c r="AP1222" s="208">
        <v>61.63</v>
      </c>
      <c r="AQ1222" s="208">
        <v>63.283000000000001</v>
      </c>
      <c r="AR1222" s="208">
        <v>47.271999999999998</v>
      </c>
      <c r="AS1222" s="208">
        <v>39.845999999999997</v>
      </c>
      <c r="AT1222" s="208">
        <v>23.081</v>
      </c>
      <c r="AU1222" s="208">
        <v>13.064</v>
      </c>
      <c r="AV1222" s="24"/>
      <c r="AW1222" s="24"/>
      <c r="AX1222" s="24"/>
      <c r="AY1222" s="208">
        <v>10.625</v>
      </c>
      <c r="AZ1222" s="208">
        <v>19.587</v>
      </c>
      <c r="BA1222" s="208">
        <v>30.821000000000002</v>
      </c>
      <c r="BB1222" s="21">
        <f t="shared" si="171"/>
        <v>307.00799999999998</v>
      </c>
      <c r="BC1222" s="21"/>
      <c r="BD1222" s="22">
        <f t="shared" si="160"/>
        <v>412.64516129032256</v>
      </c>
      <c r="BE1222" s="21"/>
      <c r="BG1222" s="10"/>
      <c r="BH1222" s="21">
        <f t="shared" si="170"/>
        <v>0</v>
      </c>
      <c r="BI1222" s="22">
        <f t="shared" si="170"/>
        <v>0.307008</v>
      </c>
      <c r="BJ1222" s="21"/>
      <c r="BK1222" s="21">
        <v>0</v>
      </c>
      <c r="BL1222" s="22">
        <v>0.92102400000000006</v>
      </c>
      <c r="BM1222" s="21"/>
      <c r="BN1222" s="21">
        <f t="shared" si="172"/>
        <v>0</v>
      </c>
      <c r="BO1222" s="22">
        <f t="shared" si="172"/>
        <v>3.6840960000000003</v>
      </c>
      <c r="BP1222" s="21">
        <f t="shared" si="172"/>
        <v>0</v>
      </c>
    </row>
    <row r="1223" spans="1:68" ht="11.1" hidden="1" customHeight="1" outlineLevel="2" x14ac:dyDescent="0.2">
      <c r="A1223" s="10"/>
      <c r="B1223" s="18"/>
      <c r="C1223" s="18"/>
      <c r="D1223" s="18"/>
      <c r="E1223" s="23" t="s">
        <v>1089</v>
      </c>
      <c r="F1223" s="208">
        <v>4.3</v>
      </c>
      <c r="G1223" s="208">
        <v>3.5</v>
      </c>
      <c r="H1223" s="208">
        <v>3.2</v>
      </c>
      <c r="I1223" s="239">
        <v>1.3680000000000001</v>
      </c>
      <c r="J1223" s="239"/>
      <c r="K1223" s="208">
        <v>0.82699999999999996</v>
      </c>
      <c r="L1223" s="24"/>
      <c r="M1223" s="24"/>
      <c r="N1223" s="24"/>
      <c r="O1223" s="208">
        <v>9.3740000000000006</v>
      </c>
      <c r="P1223" s="208">
        <v>0.56000000000000005</v>
      </c>
      <c r="Q1223" s="208">
        <v>1.583</v>
      </c>
      <c r="R1223" s="208">
        <v>1.5740000000000001</v>
      </c>
      <c r="S1223" s="208">
        <v>1.4430000000000001</v>
      </c>
      <c r="T1223" s="208">
        <v>1.24</v>
      </c>
      <c r="U1223" s="208">
        <v>0.97099999999999997</v>
      </c>
      <c r="V1223" s="208">
        <v>0.57299999999999995</v>
      </c>
      <c r="W1223" s="208">
        <v>0.39600000000000002</v>
      </c>
      <c r="X1223" s="24"/>
      <c r="Y1223" s="24"/>
      <c r="Z1223" s="24"/>
      <c r="AA1223" s="208">
        <v>67.415999999999997</v>
      </c>
      <c r="AB1223" s="208">
        <v>0.74</v>
      </c>
      <c r="AC1223" s="208">
        <v>1.169</v>
      </c>
      <c r="AD1223" s="208">
        <v>1.546</v>
      </c>
      <c r="AE1223" s="208">
        <v>1.4910000000000001</v>
      </c>
      <c r="AF1223" s="208">
        <v>1.21</v>
      </c>
      <c r="AG1223" s="208">
        <v>0.90300000000000002</v>
      </c>
      <c r="AH1223" s="208">
        <v>0.63500000000000001</v>
      </c>
      <c r="AI1223" s="208">
        <v>0.42399999999999999</v>
      </c>
      <c r="AJ1223" s="24"/>
      <c r="AK1223" s="24"/>
      <c r="AL1223" s="24"/>
      <c r="AM1223" s="208">
        <v>0.29899999999999999</v>
      </c>
      <c r="AN1223" s="208">
        <v>0.69199999999999995</v>
      </c>
      <c r="AO1223" s="208">
        <v>1.1839999999999999</v>
      </c>
      <c r="AP1223" s="208">
        <v>1.504</v>
      </c>
      <c r="AQ1223" s="208">
        <v>1.41</v>
      </c>
      <c r="AR1223" s="208">
        <v>1.216</v>
      </c>
      <c r="AS1223" s="208">
        <v>1.103</v>
      </c>
      <c r="AT1223" s="208">
        <v>0.71299999999999997</v>
      </c>
      <c r="AU1223" s="208">
        <v>0.39800000000000002</v>
      </c>
      <c r="AV1223" s="24"/>
      <c r="AW1223" s="24"/>
      <c r="AX1223" s="24"/>
      <c r="AY1223" s="208">
        <v>0.307</v>
      </c>
      <c r="AZ1223" s="208">
        <v>0.66100000000000003</v>
      </c>
      <c r="BA1223" s="208">
        <v>1.32</v>
      </c>
      <c r="BB1223" s="21">
        <f t="shared" si="171"/>
        <v>67.415999999999997</v>
      </c>
      <c r="BC1223" s="21"/>
      <c r="BD1223" s="22">
        <f t="shared" si="160"/>
        <v>90.612903225806448</v>
      </c>
      <c r="BE1223" s="21"/>
      <c r="BG1223" s="10"/>
      <c r="BH1223" s="21">
        <f t="shared" si="170"/>
        <v>0</v>
      </c>
      <c r="BI1223" s="22">
        <f t="shared" si="170"/>
        <v>6.7416000000000004E-2</v>
      </c>
      <c r="BJ1223" s="21"/>
      <c r="BK1223" s="21">
        <v>0</v>
      </c>
      <c r="BL1223" s="22">
        <v>0.20224800000000001</v>
      </c>
      <c r="BM1223" s="21"/>
      <c r="BN1223" s="21">
        <f t="shared" si="172"/>
        <v>0</v>
      </c>
      <c r="BO1223" s="22">
        <f t="shared" si="172"/>
        <v>0.80899200000000004</v>
      </c>
      <c r="BP1223" s="21">
        <f t="shared" si="172"/>
        <v>0</v>
      </c>
    </row>
    <row r="1224" spans="1:68" ht="11.1" hidden="1" customHeight="1" outlineLevel="1" collapsed="1" x14ac:dyDescent="0.2">
      <c r="A1224" s="10"/>
      <c r="B1224" s="18"/>
      <c r="C1224" s="18"/>
      <c r="D1224" s="18"/>
      <c r="E1224" s="19" t="s">
        <v>1090</v>
      </c>
      <c r="F1224" s="20"/>
      <c r="G1224" s="20"/>
      <c r="H1224" s="20"/>
      <c r="I1224" s="20"/>
      <c r="J1224" s="20"/>
      <c r="K1224" s="20"/>
      <c r="L1224" s="20"/>
      <c r="M1224" s="20"/>
      <c r="N1224" s="20"/>
      <c r="O1224" s="20"/>
      <c r="P1224" s="20"/>
      <c r="Q1224" s="20"/>
      <c r="R1224" s="20"/>
      <c r="S1224" s="20"/>
      <c r="T1224" s="20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09">
        <v>4.8289999999999997</v>
      </c>
      <c r="AE1224" s="209">
        <v>2.23</v>
      </c>
      <c r="AF1224" s="209">
        <v>2.0419999999999998</v>
      </c>
      <c r="AG1224" s="209">
        <v>1.069</v>
      </c>
      <c r="AH1224" s="209">
        <v>0.73099999999999998</v>
      </c>
      <c r="AI1224" s="209">
        <v>0.45400000000000001</v>
      </c>
      <c r="AJ1224" s="209">
        <v>0.16400000000000001</v>
      </c>
      <c r="AK1224" s="20"/>
      <c r="AL1224" s="20"/>
      <c r="AM1224" s="20"/>
      <c r="AN1224" s="20"/>
      <c r="AO1224" s="209">
        <v>2.8380000000000001</v>
      </c>
      <c r="AP1224" s="20"/>
      <c r="AQ1224" s="20"/>
      <c r="AR1224" s="209">
        <v>6.2169999999999996</v>
      </c>
      <c r="AS1224" s="209">
        <v>1.6659999999999999</v>
      </c>
      <c r="AT1224" s="209">
        <v>0.90100000000000002</v>
      </c>
      <c r="AU1224" s="209">
        <v>0.45600000000000002</v>
      </c>
      <c r="AV1224" s="209">
        <v>0.105</v>
      </c>
      <c r="AW1224" s="20"/>
      <c r="AX1224" s="20"/>
      <c r="AY1224" s="209">
        <v>0.375</v>
      </c>
      <c r="AZ1224" s="209">
        <v>0.51500000000000001</v>
      </c>
      <c r="BA1224" s="209">
        <v>1.355</v>
      </c>
      <c r="BB1224" s="21">
        <f t="shared" si="171"/>
        <v>6.2169999999999996</v>
      </c>
      <c r="BC1224" s="21">
        <f>BD1224</f>
        <v>8.3561827956989259</v>
      </c>
      <c r="BD1224" s="22">
        <f t="shared" si="160"/>
        <v>8.3561827956989259</v>
      </c>
      <c r="BE1224" s="21">
        <f>BC1224-BD1224</f>
        <v>0</v>
      </c>
      <c r="BF1224" s="2">
        <v>3</v>
      </c>
      <c r="BG1224" s="10">
        <v>6</v>
      </c>
      <c r="BH1224" s="21">
        <f t="shared" si="170"/>
        <v>6.2170000000000003E-3</v>
      </c>
      <c r="BI1224" s="22">
        <f t="shared" si="170"/>
        <v>6.2170000000000003E-3</v>
      </c>
      <c r="BJ1224" s="21">
        <f>BH1224-BI1224</f>
        <v>0</v>
      </c>
      <c r="BK1224" s="21">
        <v>1.8651000000000001E-2</v>
      </c>
      <c r="BL1224" s="22">
        <v>1.8651000000000001E-2</v>
      </c>
      <c r="BM1224" s="21">
        <v>0</v>
      </c>
      <c r="BN1224" s="21">
        <f t="shared" si="172"/>
        <v>7.4604000000000004E-2</v>
      </c>
      <c r="BO1224" s="22">
        <f t="shared" si="172"/>
        <v>7.4604000000000004E-2</v>
      </c>
      <c r="BP1224" s="21">
        <f t="shared" si="172"/>
        <v>0</v>
      </c>
    </row>
    <row r="1225" spans="1:68" ht="11.1" hidden="1" customHeight="1" outlineLevel="2" x14ac:dyDescent="0.2">
      <c r="A1225" s="10"/>
      <c r="B1225" s="18"/>
      <c r="C1225" s="18"/>
      <c r="D1225" s="18"/>
      <c r="E1225" s="23" t="s">
        <v>1091</v>
      </c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08">
        <v>4.8289999999999997</v>
      </c>
      <c r="AE1225" s="208">
        <v>2.23</v>
      </c>
      <c r="AF1225" s="208">
        <v>2.0419999999999998</v>
      </c>
      <c r="AG1225" s="208">
        <v>1.069</v>
      </c>
      <c r="AH1225" s="208">
        <v>0.73099999999999998</v>
      </c>
      <c r="AI1225" s="208">
        <v>0.45400000000000001</v>
      </c>
      <c r="AJ1225" s="208">
        <v>0.16400000000000001</v>
      </c>
      <c r="AK1225" s="24"/>
      <c r="AL1225" s="24"/>
      <c r="AM1225" s="24"/>
      <c r="AN1225" s="24"/>
      <c r="AO1225" s="208">
        <v>2.8380000000000001</v>
      </c>
      <c r="AP1225" s="24"/>
      <c r="AQ1225" s="24"/>
      <c r="AR1225" s="208">
        <v>6.2169999999999996</v>
      </c>
      <c r="AS1225" s="208">
        <v>1.6659999999999999</v>
      </c>
      <c r="AT1225" s="208">
        <v>0.90100000000000002</v>
      </c>
      <c r="AU1225" s="208">
        <v>0.45600000000000002</v>
      </c>
      <c r="AV1225" s="208">
        <v>0.105</v>
      </c>
      <c r="AW1225" s="24"/>
      <c r="AX1225" s="24"/>
      <c r="AY1225" s="208">
        <v>0.375</v>
      </c>
      <c r="AZ1225" s="208">
        <v>0.51500000000000001</v>
      </c>
      <c r="BA1225" s="208">
        <v>1.355</v>
      </c>
      <c r="BB1225" s="21">
        <f t="shared" si="171"/>
        <v>6.2169999999999996</v>
      </c>
      <c r="BC1225" s="21"/>
      <c r="BD1225" s="22">
        <f t="shared" si="160"/>
        <v>8.3561827956989259</v>
      </c>
      <c r="BE1225" s="21"/>
      <c r="BG1225" s="10"/>
      <c r="BH1225" s="21">
        <f t="shared" si="170"/>
        <v>0</v>
      </c>
      <c r="BI1225" s="22">
        <f t="shared" si="170"/>
        <v>6.2170000000000003E-3</v>
      </c>
      <c r="BJ1225" s="21"/>
      <c r="BK1225" s="21">
        <v>0</v>
      </c>
      <c r="BL1225" s="22">
        <v>1.8651000000000001E-2</v>
      </c>
      <c r="BM1225" s="21"/>
      <c r="BN1225" s="21">
        <f t="shared" si="172"/>
        <v>0</v>
      </c>
      <c r="BO1225" s="22">
        <f t="shared" si="172"/>
        <v>7.4604000000000004E-2</v>
      </c>
      <c r="BP1225" s="21">
        <f t="shared" si="172"/>
        <v>0</v>
      </c>
    </row>
    <row r="1226" spans="1:68" ht="11.1" hidden="1" customHeight="1" outlineLevel="1" collapsed="1" x14ac:dyDescent="0.2">
      <c r="A1226" s="10"/>
      <c r="B1226" s="18"/>
      <c r="C1226" s="18"/>
      <c r="D1226" s="18"/>
      <c r="E1226" s="19" t="s">
        <v>1092</v>
      </c>
      <c r="F1226" s="209">
        <v>6.2309999999999999</v>
      </c>
      <c r="G1226" s="209">
        <v>3.61</v>
      </c>
      <c r="H1226" s="209">
        <v>2.391</v>
      </c>
      <c r="I1226" s="240">
        <v>1.9470000000000001</v>
      </c>
      <c r="J1226" s="240"/>
      <c r="K1226" s="209">
        <v>0.79100000000000004</v>
      </c>
      <c r="L1226" s="209">
        <v>0.11</v>
      </c>
      <c r="M1226" s="20"/>
      <c r="N1226" s="20"/>
      <c r="O1226" s="209">
        <v>0.35899999999999999</v>
      </c>
      <c r="P1226" s="209">
        <v>2.0329999999999999</v>
      </c>
      <c r="Q1226" s="209">
        <v>14.568</v>
      </c>
      <c r="R1226" s="20"/>
      <c r="S1226" s="209">
        <v>5.4649999999999999</v>
      </c>
      <c r="T1226" s="209">
        <v>5.5119999999999996</v>
      </c>
      <c r="U1226" s="209">
        <v>32.982999999999997</v>
      </c>
      <c r="V1226" s="209">
        <v>1.8460000000000001</v>
      </c>
      <c r="W1226" s="209">
        <v>1.1299999999999999</v>
      </c>
      <c r="X1226" s="209">
        <v>-29.053999999999998</v>
      </c>
      <c r="Y1226" s="209">
        <v>4.5999999999999999E-2</v>
      </c>
      <c r="Z1226" s="20"/>
      <c r="AA1226" s="209">
        <v>0.51</v>
      </c>
      <c r="AB1226" s="209">
        <v>2.2850000000000001</v>
      </c>
      <c r="AC1226" s="209">
        <v>4.5090000000000003</v>
      </c>
      <c r="AD1226" s="209">
        <v>5.6059999999999999</v>
      </c>
      <c r="AE1226" s="209">
        <v>5.5380000000000003</v>
      </c>
      <c r="AF1226" s="209">
        <v>5.6740000000000004</v>
      </c>
      <c r="AG1226" s="209">
        <v>2.915</v>
      </c>
      <c r="AH1226" s="209">
        <v>2.1459999999999999</v>
      </c>
      <c r="AI1226" s="209">
        <v>1.6479999999999999</v>
      </c>
      <c r="AJ1226" s="209">
        <v>0.35599999999999998</v>
      </c>
      <c r="AK1226" s="20"/>
      <c r="AL1226" s="20"/>
      <c r="AM1226" s="209">
        <v>0.54900000000000004</v>
      </c>
      <c r="AN1226" s="209">
        <v>1.6910000000000001</v>
      </c>
      <c r="AO1226" s="209">
        <v>4.4569999999999999</v>
      </c>
      <c r="AP1226" s="209">
        <v>4.2910000000000004</v>
      </c>
      <c r="AQ1226" s="209">
        <v>2.3570000000000002</v>
      </c>
      <c r="AR1226" s="209">
        <v>6.6859999999999999</v>
      </c>
      <c r="AS1226" s="209">
        <v>3.3519999999999999</v>
      </c>
      <c r="AT1226" s="209">
        <v>1.86</v>
      </c>
      <c r="AU1226" s="209">
        <v>1</v>
      </c>
      <c r="AV1226" s="209">
        <v>9.5000000000000001E-2</v>
      </c>
      <c r="AW1226" s="20"/>
      <c r="AX1226" s="20"/>
      <c r="AY1226" s="209">
        <v>0.45300000000000001</v>
      </c>
      <c r="AZ1226" s="209">
        <v>1.085</v>
      </c>
      <c r="BA1226" s="209">
        <v>2.9790000000000001</v>
      </c>
      <c r="BB1226" s="21">
        <f>BB1227+BB1228+BB1229</f>
        <v>17.018000000000001</v>
      </c>
      <c r="BC1226" s="21">
        <f>BD1226</f>
        <v>22.873655913978496</v>
      </c>
      <c r="BD1226" s="22">
        <f t="shared" si="160"/>
        <v>22.873655913978496</v>
      </c>
      <c r="BE1226" s="21">
        <f>BC1226-BD1226</f>
        <v>0</v>
      </c>
      <c r="BG1226" s="10">
        <v>6</v>
      </c>
      <c r="BH1226" s="21">
        <f t="shared" si="170"/>
        <v>1.7017999999999998E-2</v>
      </c>
      <c r="BI1226" s="22">
        <f t="shared" si="170"/>
        <v>1.7017999999999998E-2</v>
      </c>
      <c r="BJ1226" s="21">
        <f>BH1226-BI1226</f>
        <v>0</v>
      </c>
      <c r="BK1226" s="21">
        <v>5.1053999999999995E-2</v>
      </c>
      <c r="BL1226" s="22">
        <v>5.1053999999999995E-2</v>
      </c>
      <c r="BM1226" s="21">
        <v>0</v>
      </c>
      <c r="BN1226" s="21">
        <f t="shared" si="172"/>
        <v>0.20421599999999998</v>
      </c>
      <c r="BO1226" s="22">
        <f t="shared" si="172"/>
        <v>0.20421599999999998</v>
      </c>
      <c r="BP1226" s="21">
        <f t="shared" si="172"/>
        <v>0</v>
      </c>
    </row>
    <row r="1227" spans="1:68" ht="11.1" hidden="1" customHeight="1" outlineLevel="2" x14ac:dyDescent="0.2">
      <c r="A1227" s="10"/>
      <c r="B1227" s="18"/>
      <c r="C1227" s="18"/>
      <c r="D1227" s="18"/>
      <c r="E1227" s="23" t="s">
        <v>1093</v>
      </c>
      <c r="F1227" s="208">
        <v>1.486</v>
      </c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08">
        <v>3.2360000000000002</v>
      </c>
      <c r="R1227" s="24"/>
      <c r="S1227" s="24"/>
      <c r="T1227" s="24"/>
      <c r="U1227" s="208">
        <v>30.934000000000001</v>
      </c>
      <c r="V1227" s="208">
        <v>0.88300000000000001</v>
      </c>
      <c r="W1227" s="208">
        <v>0.47499999999999998</v>
      </c>
      <c r="X1227" s="208">
        <v>-29.053999999999998</v>
      </c>
      <c r="Y1227" s="24"/>
      <c r="Z1227" s="24"/>
      <c r="AA1227" s="208">
        <v>6.4000000000000001E-2</v>
      </c>
      <c r="AB1227" s="208">
        <v>1.3839999999999999</v>
      </c>
      <c r="AC1227" s="208">
        <v>2.0289999999999999</v>
      </c>
      <c r="AD1227" s="208">
        <v>2.97</v>
      </c>
      <c r="AE1227" s="208">
        <v>2.5640000000000001</v>
      </c>
      <c r="AF1227" s="208">
        <v>2.589</v>
      </c>
      <c r="AG1227" s="208">
        <v>1.375</v>
      </c>
      <c r="AH1227" s="208">
        <v>1.0760000000000001</v>
      </c>
      <c r="AI1227" s="208">
        <v>0.81</v>
      </c>
      <c r="AJ1227" s="208">
        <v>0.19800000000000001</v>
      </c>
      <c r="AK1227" s="24"/>
      <c r="AL1227" s="24"/>
      <c r="AM1227" s="208">
        <v>0.28999999999999998</v>
      </c>
      <c r="AN1227" s="208">
        <v>0.86099999999999999</v>
      </c>
      <c r="AO1227" s="208">
        <v>2.073</v>
      </c>
      <c r="AP1227" s="208">
        <v>2.121</v>
      </c>
      <c r="AQ1227" s="24"/>
      <c r="AR1227" s="208">
        <v>4.484</v>
      </c>
      <c r="AS1227" s="208">
        <v>1.8080000000000001</v>
      </c>
      <c r="AT1227" s="208">
        <v>0.99</v>
      </c>
      <c r="AU1227" s="208">
        <v>0.55100000000000005</v>
      </c>
      <c r="AV1227" s="208">
        <v>9.2999999999999999E-2</v>
      </c>
      <c r="AW1227" s="24"/>
      <c r="AX1227" s="24"/>
      <c r="AY1227" s="208">
        <v>0.25800000000000001</v>
      </c>
      <c r="AZ1227" s="208">
        <v>0.57999999999999996</v>
      </c>
      <c r="BA1227" s="208">
        <v>1.653</v>
      </c>
      <c r="BB1227" s="21">
        <v>4.484</v>
      </c>
      <c r="BC1227" s="21"/>
      <c r="BD1227" s="22">
        <f t="shared" si="160"/>
        <v>6.0268817204301079</v>
      </c>
      <c r="BE1227" s="21"/>
      <c r="BF1227" s="2">
        <v>1.85</v>
      </c>
      <c r="BG1227" s="10"/>
      <c r="BH1227" s="21">
        <f t="shared" si="170"/>
        <v>0</v>
      </c>
      <c r="BI1227" s="22">
        <f t="shared" si="170"/>
        <v>4.4840000000000001E-3</v>
      </c>
      <c r="BJ1227" s="21"/>
      <c r="BK1227" s="21">
        <v>4.1292000000000004E-3</v>
      </c>
      <c r="BL1227" s="22">
        <v>1.3452E-2</v>
      </c>
      <c r="BM1227" s="21"/>
      <c r="BN1227" s="21">
        <f t="shared" si="172"/>
        <v>1.6516800000000002E-2</v>
      </c>
      <c r="BO1227" s="22">
        <f t="shared" si="172"/>
        <v>5.3808000000000002E-2</v>
      </c>
      <c r="BP1227" s="21">
        <f t="shared" si="172"/>
        <v>0</v>
      </c>
    </row>
    <row r="1228" spans="1:68" ht="11.1" hidden="1" customHeight="1" outlineLevel="2" x14ac:dyDescent="0.2">
      <c r="A1228" s="10"/>
      <c r="B1228" s="18"/>
      <c r="C1228" s="18"/>
      <c r="D1228" s="18"/>
      <c r="E1228" s="23" t="s">
        <v>1094</v>
      </c>
      <c r="F1228" s="208">
        <v>1.8</v>
      </c>
      <c r="G1228" s="208">
        <v>1.294</v>
      </c>
      <c r="H1228" s="208">
        <v>0.78400000000000003</v>
      </c>
      <c r="I1228" s="239">
        <v>0.70099999999999996</v>
      </c>
      <c r="J1228" s="239"/>
      <c r="K1228" s="208">
        <v>0.33400000000000002</v>
      </c>
      <c r="L1228" s="24"/>
      <c r="M1228" s="24"/>
      <c r="N1228" s="24"/>
      <c r="O1228" s="208">
        <v>0.16300000000000001</v>
      </c>
      <c r="P1228" s="208">
        <v>0.91500000000000004</v>
      </c>
      <c r="Q1228" s="208">
        <v>9.5890000000000004</v>
      </c>
      <c r="R1228" s="24"/>
      <c r="S1228" s="208">
        <v>2.9260000000000002</v>
      </c>
      <c r="T1228" s="208">
        <v>2.8279999999999998</v>
      </c>
      <c r="U1228" s="208">
        <v>2.0489999999999999</v>
      </c>
      <c r="V1228" s="208">
        <v>0.96299999999999997</v>
      </c>
      <c r="W1228" s="208">
        <v>0.65500000000000003</v>
      </c>
      <c r="X1228" s="24"/>
      <c r="Y1228" s="208">
        <v>4.5999999999999999E-2</v>
      </c>
      <c r="Z1228" s="24"/>
      <c r="AA1228" s="208">
        <v>0.44600000000000001</v>
      </c>
      <c r="AB1228" s="208">
        <v>0.90100000000000002</v>
      </c>
      <c r="AC1228" s="208">
        <v>2.48</v>
      </c>
      <c r="AD1228" s="208">
        <v>2.6360000000000001</v>
      </c>
      <c r="AE1228" s="208">
        <v>2.9740000000000002</v>
      </c>
      <c r="AF1228" s="208">
        <v>3.085</v>
      </c>
      <c r="AG1228" s="208">
        <v>1.54</v>
      </c>
      <c r="AH1228" s="208">
        <v>1.07</v>
      </c>
      <c r="AI1228" s="208">
        <v>0.83799999999999997</v>
      </c>
      <c r="AJ1228" s="208">
        <v>0.158</v>
      </c>
      <c r="AK1228" s="24"/>
      <c r="AL1228" s="24"/>
      <c r="AM1228" s="208">
        <v>0.25900000000000001</v>
      </c>
      <c r="AN1228" s="208">
        <v>0.83</v>
      </c>
      <c r="AO1228" s="208">
        <v>2.3839999999999999</v>
      </c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1">
        <f t="shared" si="171"/>
        <v>9.5890000000000004</v>
      </c>
      <c r="BC1228" s="21"/>
      <c r="BD1228" s="22">
        <f t="shared" si="160"/>
        <v>12.888440860215054</v>
      </c>
      <c r="BE1228" s="21"/>
      <c r="BG1228" s="10"/>
      <c r="BH1228" s="21">
        <f t="shared" si="170"/>
        <v>0</v>
      </c>
      <c r="BI1228" s="22">
        <f t="shared" si="170"/>
        <v>9.5890000000000003E-3</v>
      </c>
      <c r="BJ1228" s="21"/>
      <c r="BK1228" s="21">
        <v>0</v>
      </c>
      <c r="BL1228" s="22">
        <v>2.8767000000000001E-2</v>
      </c>
      <c r="BM1228" s="21"/>
      <c r="BN1228" s="21">
        <f t="shared" si="172"/>
        <v>0</v>
      </c>
      <c r="BO1228" s="22">
        <f t="shared" si="172"/>
        <v>0.115068</v>
      </c>
      <c r="BP1228" s="21">
        <f t="shared" si="172"/>
        <v>0</v>
      </c>
    </row>
    <row r="1229" spans="1:68" ht="11.1" hidden="1" customHeight="1" outlineLevel="2" x14ac:dyDescent="0.2">
      <c r="A1229" s="10"/>
      <c r="B1229" s="18"/>
      <c r="C1229" s="18"/>
      <c r="D1229" s="18"/>
      <c r="E1229" s="23" t="s">
        <v>1095</v>
      </c>
      <c r="F1229" s="208">
        <v>2.9449999999999998</v>
      </c>
      <c r="G1229" s="208">
        <v>2.3159999999999998</v>
      </c>
      <c r="H1229" s="208">
        <v>1.607</v>
      </c>
      <c r="I1229" s="239">
        <v>1.246</v>
      </c>
      <c r="J1229" s="239"/>
      <c r="K1229" s="208">
        <v>0.45700000000000002</v>
      </c>
      <c r="L1229" s="208">
        <v>0.11</v>
      </c>
      <c r="M1229" s="24"/>
      <c r="N1229" s="24"/>
      <c r="O1229" s="208">
        <v>0.19600000000000001</v>
      </c>
      <c r="P1229" s="208">
        <v>1.1180000000000001</v>
      </c>
      <c r="Q1229" s="208">
        <v>1.7430000000000001</v>
      </c>
      <c r="R1229" s="24"/>
      <c r="S1229" s="208">
        <v>2.5390000000000001</v>
      </c>
      <c r="T1229" s="208">
        <v>2.6840000000000002</v>
      </c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"/>
      <c r="AI1229" s="24"/>
      <c r="AJ1229" s="24"/>
      <c r="AK1229" s="24"/>
      <c r="AL1229" s="24"/>
      <c r="AM1229" s="24"/>
      <c r="AN1229" s="24"/>
      <c r="AO1229" s="24"/>
      <c r="AP1229" s="208">
        <v>2.17</v>
      </c>
      <c r="AQ1229" s="208">
        <v>2.3570000000000002</v>
      </c>
      <c r="AR1229" s="208">
        <v>2.202</v>
      </c>
      <c r="AS1229" s="208">
        <v>1.544</v>
      </c>
      <c r="AT1229" s="208">
        <v>0.87</v>
      </c>
      <c r="AU1229" s="208">
        <v>0.44900000000000001</v>
      </c>
      <c r="AV1229" s="208">
        <v>2E-3</v>
      </c>
      <c r="AW1229" s="24"/>
      <c r="AX1229" s="24"/>
      <c r="AY1229" s="208">
        <v>0.19500000000000001</v>
      </c>
      <c r="AZ1229" s="208">
        <v>0.505</v>
      </c>
      <c r="BA1229" s="208">
        <v>1.3260000000000001</v>
      </c>
      <c r="BB1229" s="21">
        <f t="shared" si="171"/>
        <v>2.9449999999999998</v>
      </c>
      <c r="BC1229" s="21"/>
      <c r="BD1229" s="22">
        <f t="shared" si="160"/>
        <v>3.9583333333333335</v>
      </c>
      <c r="BE1229" s="21"/>
      <c r="BF1229" s="2">
        <v>1.85</v>
      </c>
      <c r="BG1229" s="10"/>
      <c r="BH1229" s="21">
        <f t="shared" si="170"/>
        <v>0</v>
      </c>
      <c r="BI1229" s="22">
        <f t="shared" si="170"/>
        <v>2.9450000000000001E-3</v>
      </c>
      <c r="BJ1229" s="21"/>
      <c r="BK1229" s="21">
        <v>0</v>
      </c>
      <c r="BL1229" s="22">
        <v>8.8350000000000008E-3</v>
      </c>
      <c r="BM1229" s="21"/>
      <c r="BN1229" s="21">
        <f t="shared" si="172"/>
        <v>0</v>
      </c>
      <c r="BO1229" s="22">
        <f t="shared" si="172"/>
        <v>3.5340000000000003E-2</v>
      </c>
      <c r="BP1229" s="21">
        <f t="shared" si="172"/>
        <v>0</v>
      </c>
    </row>
    <row r="1230" spans="1:68" ht="11.1" customHeight="1" outlineLevel="1" collapsed="1" x14ac:dyDescent="0.2">
      <c r="A1230" s="10"/>
      <c r="B1230" s="18"/>
      <c r="C1230" s="18"/>
      <c r="D1230" s="18"/>
      <c r="E1230" s="19" t="s">
        <v>1096</v>
      </c>
      <c r="F1230" s="209">
        <v>0.83799999999999997</v>
      </c>
      <c r="G1230" s="209">
        <v>0.64700000000000002</v>
      </c>
      <c r="H1230" s="209">
        <v>0.46700000000000003</v>
      </c>
      <c r="I1230" s="240">
        <v>0.40699999999999997</v>
      </c>
      <c r="J1230" s="240"/>
      <c r="K1230" s="209">
        <v>0.17599999999999999</v>
      </c>
      <c r="L1230" s="20"/>
      <c r="M1230" s="20"/>
      <c r="N1230" s="20"/>
      <c r="O1230" s="209">
        <v>7.3999999999999996E-2</v>
      </c>
      <c r="P1230" s="209">
        <v>0.33500000000000002</v>
      </c>
      <c r="Q1230" s="209">
        <v>0.61399999999999999</v>
      </c>
      <c r="R1230" s="209">
        <v>0.72799999999999998</v>
      </c>
      <c r="S1230" s="209">
        <v>0.80600000000000005</v>
      </c>
      <c r="T1230" s="209">
        <v>0.746</v>
      </c>
      <c r="U1230" s="209">
        <v>0.57899999999999996</v>
      </c>
      <c r="V1230" s="209">
        <v>0.26500000000000001</v>
      </c>
      <c r="W1230" s="209">
        <v>9.5000000000000001E-2</v>
      </c>
      <c r="X1230" s="20"/>
      <c r="Y1230" s="20"/>
      <c r="Z1230" s="20"/>
      <c r="AA1230" s="20"/>
      <c r="AB1230" s="20"/>
      <c r="AC1230" s="209">
        <v>0.69699999999999995</v>
      </c>
      <c r="AD1230" s="209">
        <v>0.65200000000000002</v>
      </c>
      <c r="AE1230" s="209">
        <v>0.57899999999999996</v>
      </c>
      <c r="AF1230" s="209">
        <v>0.621</v>
      </c>
      <c r="AG1230" s="209">
        <v>0.31900000000000001</v>
      </c>
      <c r="AH1230" s="209">
        <v>0.216</v>
      </c>
      <c r="AI1230" s="209">
        <v>0.17199999999999999</v>
      </c>
      <c r="AJ1230" s="209">
        <v>5.2999999999999999E-2</v>
      </c>
      <c r="AK1230" s="20"/>
      <c r="AL1230" s="20"/>
      <c r="AM1230" s="209">
        <v>2.4E-2</v>
      </c>
      <c r="AN1230" s="209">
        <v>0.28299999999999997</v>
      </c>
      <c r="AO1230" s="209">
        <v>0.55400000000000005</v>
      </c>
      <c r="AP1230" s="209">
        <v>0.57399999999999995</v>
      </c>
      <c r="AQ1230" s="209">
        <v>0.54700000000000004</v>
      </c>
      <c r="AR1230" s="209">
        <v>0.66</v>
      </c>
      <c r="AS1230" s="209">
        <v>0.40400000000000003</v>
      </c>
      <c r="AT1230" s="209">
        <v>0.32500000000000001</v>
      </c>
      <c r="AU1230" s="209">
        <v>0.17100000000000001</v>
      </c>
      <c r="AV1230" s="209">
        <v>1.4999999999999999E-2</v>
      </c>
      <c r="AW1230" s="20"/>
      <c r="AX1230" s="20"/>
      <c r="AY1230" s="20"/>
      <c r="AZ1230" s="209">
        <v>0.35499999999999998</v>
      </c>
      <c r="BA1230" s="209">
        <v>0.46400000000000002</v>
      </c>
      <c r="BB1230" s="21">
        <f t="shared" si="171"/>
        <v>0.83799999999999997</v>
      </c>
      <c r="BC1230" s="21">
        <f>BF1230</f>
        <v>1.2</v>
      </c>
      <c r="BD1230" s="22">
        <f t="shared" si="160"/>
        <v>1.1263440860215053</v>
      </c>
      <c r="BE1230" s="21">
        <f>BC1230-BD1230</f>
        <v>7.3655913978494691E-2</v>
      </c>
      <c r="BF1230" s="2">
        <v>1.2</v>
      </c>
      <c r="BG1230" s="10">
        <v>7</v>
      </c>
      <c r="BH1230" s="21">
        <f t="shared" si="170"/>
        <v>8.9279999999999991E-4</v>
      </c>
      <c r="BI1230" s="22">
        <f t="shared" si="170"/>
        <v>8.3799999999999999E-4</v>
      </c>
      <c r="BJ1230" s="21">
        <f>BH1230-BI1230</f>
        <v>5.4799999999999923E-5</v>
      </c>
      <c r="BK1230" s="21">
        <v>2.6783999999999996E-3</v>
      </c>
      <c r="BL1230" s="22">
        <v>2.5139999999999997E-3</v>
      </c>
      <c r="BM1230" s="21">
        <v>1.6439999999999988E-4</v>
      </c>
      <c r="BN1230" s="21">
        <f t="shared" si="172"/>
        <v>1.0713599999999998E-2</v>
      </c>
      <c r="BO1230" s="22">
        <f t="shared" si="172"/>
        <v>1.0055999999999999E-2</v>
      </c>
      <c r="BP1230" s="21">
        <f t="shared" si="172"/>
        <v>6.575999999999995E-4</v>
      </c>
    </row>
    <row r="1231" spans="1:68" ht="11.1" hidden="1" customHeight="1" outlineLevel="2" x14ac:dyDescent="0.2">
      <c r="A1231" s="10"/>
      <c r="B1231" s="18"/>
      <c r="C1231" s="18"/>
      <c r="D1231" s="18"/>
      <c r="E1231" s="23" t="s">
        <v>1097</v>
      </c>
      <c r="F1231" s="208">
        <v>0.83799999999999997</v>
      </c>
      <c r="G1231" s="208">
        <v>0.64700000000000002</v>
      </c>
      <c r="H1231" s="208">
        <v>0.46700000000000003</v>
      </c>
      <c r="I1231" s="239">
        <v>0.40699999999999997</v>
      </c>
      <c r="J1231" s="239"/>
      <c r="K1231" s="208">
        <v>0.17599999999999999</v>
      </c>
      <c r="L1231" s="24"/>
      <c r="M1231" s="24"/>
      <c r="N1231" s="24"/>
      <c r="O1231" s="208">
        <v>7.3999999999999996E-2</v>
      </c>
      <c r="P1231" s="208">
        <v>0.33500000000000002</v>
      </c>
      <c r="Q1231" s="208">
        <v>0.61399999999999999</v>
      </c>
      <c r="R1231" s="208">
        <v>0.72799999999999998</v>
      </c>
      <c r="S1231" s="208">
        <v>0.80600000000000005</v>
      </c>
      <c r="T1231" s="208">
        <v>0.746</v>
      </c>
      <c r="U1231" s="208">
        <v>0.57899999999999996</v>
      </c>
      <c r="V1231" s="208">
        <v>0.26500000000000001</v>
      </c>
      <c r="W1231" s="208">
        <v>9.5000000000000001E-2</v>
      </c>
      <c r="X1231" s="24"/>
      <c r="Y1231" s="24"/>
      <c r="Z1231" s="24"/>
      <c r="AA1231" s="24"/>
      <c r="AB1231" s="24"/>
      <c r="AC1231" s="208">
        <v>0.69699999999999995</v>
      </c>
      <c r="AD1231" s="208">
        <v>0.65200000000000002</v>
      </c>
      <c r="AE1231" s="208">
        <v>0.57899999999999996</v>
      </c>
      <c r="AF1231" s="208">
        <v>0.621</v>
      </c>
      <c r="AG1231" s="208">
        <v>0.31900000000000001</v>
      </c>
      <c r="AH1231" s="208">
        <v>0.216</v>
      </c>
      <c r="AI1231" s="208">
        <v>0.17199999999999999</v>
      </c>
      <c r="AJ1231" s="208">
        <v>5.2999999999999999E-2</v>
      </c>
      <c r="AK1231" s="24"/>
      <c r="AL1231" s="24"/>
      <c r="AM1231" s="208">
        <v>2.4E-2</v>
      </c>
      <c r="AN1231" s="208">
        <v>0.28299999999999997</v>
      </c>
      <c r="AO1231" s="208">
        <v>0.55400000000000005</v>
      </c>
      <c r="AP1231" s="208">
        <v>0.57399999999999995</v>
      </c>
      <c r="AQ1231" s="208">
        <v>0.54700000000000004</v>
      </c>
      <c r="AR1231" s="208">
        <v>0.66</v>
      </c>
      <c r="AS1231" s="208">
        <v>0.40400000000000003</v>
      </c>
      <c r="AT1231" s="208">
        <v>0.32500000000000001</v>
      </c>
      <c r="AU1231" s="208">
        <v>0.17100000000000001</v>
      </c>
      <c r="AV1231" s="208">
        <v>1.4999999999999999E-2</v>
      </c>
      <c r="AW1231" s="24"/>
      <c r="AX1231" s="24"/>
      <c r="AY1231" s="24"/>
      <c r="AZ1231" s="208">
        <v>0.35499999999999998</v>
      </c>
      <c r="BA1231" s="208">
        <v>0.46400000000000002</v>
      </c>
      <c r="BB1231" s="21">
        <f t="shared" si="171"/>
        <v>0.83799999999999997</v>
      </c>
      <c r="BC1231" s="21"/>
      <c r="BD1231" s="22">
        <f t="shared" si="160"/>
        <v>1.1263440860215053</v>
      </c>
      <c r="BE1231" s="21"/>
      <c r="BG1231" s="10"/>
      <c r="BH1231" s="21">
        <f t="shared" si="170"/>
        <v>0</v>
      </c>
      <c r="BI1231" s="22">
        <f t="shared" si="170"/>
        <v>8.3799999999999999E-4</v>
      </c>
      <c r="BJ1231" s="21"/>
      <c r="BK1231" s="21">
        <v>0</v>
      </c>
      <c r="BL1231" s="22">
        <v>2.5139999999999997E-3</v>
      </c>
      <c r="BM1231" s="21"/>
      <c r="BN1231" s="21">
        <f t="shared" si="172"/>
        <v>0</v>
      </c>
      <c r="BO1231" s="22">
        <f t="shared" si="172"/>
        <v>1.0055999999999999E-2</v>
      </c>
      <c r="BP1231" s="21">
        <f t="shared" si="172"/>
        <v>0</v>
      </c>
    </row>
    <row r="1232" spans="1:68" ht="11.1" hidden="1" customHeight="1" outlineLevel="1" collapsed="1" x14ac:dyDescent="0.2">
      <c r="A1232" s="10"/>
      <c r="B1232" s="18"/>
      <c r="C1232" s="18"/>
      <c r="D1232" s="18"/>
      <c r="E1232" s="19" t="s">
        <v>1098</v>
      </c>
      <c r="F1232" s="209">
        <v>2.8719999999999999</v>
      </c>
      <c r="G1232" s="209">
        <v>2.0270000000000001</v>
      </c>
      <c r="H1232" s="209">
        <v>1.264</v>
      </c>
      <c r="I1232" s="240">
        <v>1.042</v>
      </c>
      <c r="J1232" s="240"/>
      <c r="K1232" s="209">
        <v>0.38800000000000001</v>
      </c>
      <c r="L1232" s="209">
        <v>0.11799999999999999</v>
      </c>
      <c r="M1232" s="20"/>
      <c r="N1232" s="20"/>
      <c r="O1232" s="209">
        <v>3.4000000000000002E-2</v>
      </c>
      <c r="P1232" s="209">
        <v>1.0569999999999999</v>
      </c>
      <c r="Q1232" s="209">
        <v>1.698</v>
      </c>
      <c r="R1232" s="209">
        <v>3.609</v>
      </c>
      <c r="S1232" s="209">
        <v>2.5910000000000002</v>
      </c>
      <c r="T1232" s="209">
        <v>2.3370000000000002</v>
      </c>
      <c r="U1232" s="209">
        <v>1.607</v>
      </c>
      <c r="V1232" s="209">
        <v>0.70299999999999996</v>
      </c>
      <c r="W1232" s="209">
        <v>0.434</v>
      </c>
      <c r="X1232" s="20"/>
      <c r="Y1232" s="20"/>
      <c r="Z1232" s="20"/>
      <c r="AA1232" s="20"/>
      <c r="AB1232" s="20"/>
      <c r="AC1232" s="209">
        <v>2.794</v>
      </c>
      <c r="AD1232" s="209">
        <v>2.6659999999999999</v>
      </c>
      <c r="AE1232" s="209">
        <v>2.5270000000000001</v>
      </c>
      <c r="AF1232" s="209">
        <v>2.5910000000000002</v>
      </c>
      <c r="AG1232" s="209">
        <v>1.0309999999999999</v>
      </c>
      <c r="AH1232" s="209">
        <v>0.92200000000000004</v>
      </c>
      <c r="AI1232" s="209">
        <v>0.46400000000000002</v>
      </c>
      <c r="AJ1232" s="209">
        <v>0.17100000000000001</v>
      </c>
      <c r="AK1232" s="20"/>
      <c r="AL1232" s="20"/>
      <c r="AM1232" s="209">
        <v>8.3000000000000004E-2</v>
      </c>
      <c r="AN1232" s="209">
        <v>0.621</v>
      </c>
      <c r="AO1232" s="209">
        <v>1.5169999999999999</v>
      </c>
      <c r="AP1232" s="209">
        <v>1.7230000000000001</v>
      </c>
      <c r="AQ1232" s="209">
        <v>1.954</v>
      </c>
      <c r="AR1232" s="209">
        <v>1.655</v>
      </c>
      <c r="AS1232" s="209">
        <v>1.294</v>
      </c>
      <c r="AT1232" s="209">
        <v>0.68600000000000005</v>
      </c>
      <c r="AU1232" s="209">
        <v>0.42899999999999999</v>
      </c>
      <c r="AV1232" s="20"/>
      <c r="AW1232" s="20"/>
      <c r="AX1232" s="20"/>
      <c r="AY1232" s="209">
        <v>0.19400000000000001</v>
      </c>
      <c r="AZ1232" s="209">
        <v>0.55400000000000005</v>
      </c>
      <c r="BA1232" s="209">
        <v>1.248</v>
      </c>
      <c r="BB1232" s="21">
        <f>BB1233+BB1234</f>
        <v>4.17</v>
      </c>
      <c r="BC1232" s="21">
        <f>BD1232</f>
        <v>5.604838709677419</v>
      </c>
      <c r="BD1232" s="22">
        <f t="shared" si="160"/>
        <v>5.604838709677419</v>
      </c>
      <c r="BE1232" s="21">
        <f>BC1232-BD1232</f>
        <v>0</v>
      </c>
      <c r="BF1232" s="2">
        <v>3.7</v>
      </c>
      <c r="BG1232" s="10">
        <v>6</v>
      </c>
      <c r="BH1232" s="21">
        <f t="shared" si="170"/>
        <v>4.1700000000000001E-3</v>
      </c>
      <c r="BI1232" s="22">
        <f t="shared" si="170"/>
        <v>4.1700000000000001E-3</v>
      </c>
      <c r="BJ1232" s="21">
        <f>BH1232-BI1232</f>
        <v>0</v>
      </c>
      <c r="BK1232" s="21">
        <v>1.0826999999999998E-2</v>
      </c>
      <c r="BL1232" s="22">
        <v>1.0826999999999998E-2</v>
      </c>
      <c r="BM1232" s="21">
        <v>0</v>
      </c>
      <c r="BN1232" s="21">
        <f t="shared" si="172"/>
        <v>4.3307999999999992E-2</v>
      </c>
      <c r="BO1232" s="22">
        <f t="shared" si="172"/>
        <v>4.3307999999999992E-2</v>
      </c>
      <c r="BP1232" s="21">
        <f t="shared" si="172"/>
        <v>0</v>
      </c>
    </row>
    <row r="1233" spans="1:68" ht="11.1" hidden="1" customHeight="1" outlineLevel="2" x14ac:dyDescent="0.2">
      <c r="A1233" s="10"/>
      <c r="B1233" s="18"/>
      <c r="C1233" s="18"/>
      <c r="D1233" s="18"/>
      <c r="E1233" s="23" t="s">
        <v>1099</v>
      </c>
      <c r="F1233" s="208">
        <v>0.875</v>
      </c>
      <c r="G1233" s="208">
        <v>0.57599999999999996</v>
      </c>
      <c r="H1233" s="208">
        <v>0.35499999999999998</v>
      </c>
      <c r="I1233" s="239">
        <v>0.35699999999999998</v>
      </c>
      <c r="J1233" s="239"/>
      <c r="K1233" s="208">
        <v>9.5000000000000001E-2</v>
      </c>
      <c r="L1233" s="24"/>
      <c r="M1233" s="24"/>
      <c r="N1233" s="24"/>
      <c r="O1233" s="208">
        <v>3.4000000000000002E-2</v>
      </c>
      <c r="P1233" s="208">
        <v>0.25600000000000001</v>
      </c>
      <c r="Q1233" s="208">
        <v>0.625</v>
      </c>
      <c r="R1233" s="208">
        <v>2.129</v>
      </c>
      <c r="S1233" s="208">
        <v>0.877</v>
      </c>
      <c r="T1233" s="208">
        <v>0.68600000000000005</v>
      </c>
      <c r="U1233" s="208">
        <v>0.50600000000000001</v>
      </c>
      <c r="V1233" s="208">
        <v>0.222</v>
      </c>
      <c r="W1233" s="208">
        <v>0.123</v>
      </c>
      <c r="X1233" s="24"/>
      <c r="Y1233" s="24"/>
      <c r="Z1233" s="24"/>
      <c r="AA1233" s="24"/>
      <c r="AB1233" s="24"/>
      <c r="AC1233" s="208">
        <v>0.85599999999999998</v>
      </c>
      <c r="AD1233" s="208">
        <v>0.625</v>
      </c>
      <c r="AE1233" s="208">
        <v>0.68600000000000005</v>
      </c>
      <c r="AF1233" s="208">
        <v>0.63700000000000001</v>
      </c>
      <c r="AG1233" s="208">
        <v>0.317</v>
      </c>
      <c r="AH1233" s="208">
        <v>0.21199999999999999</v>
      </c>
      <c r="AI1233" s="208">
        <v>0.14399999999999999</v>
      </c>
      <c r="AJ1233" s="208">
        <v>3.1E-2</v>
      </c>
      <c r="AK1233" s="24"/>
      <c r="AL1233" s="24"/>
      <c r="AM1233" s="208">
        <v>0.03</v>
      </c>
      <c r="AN1233" s="208">
        <v>0.224</v>
      </c>
      <c r="AO1233" s="208">
        <v>0.59599999999999997</v>
      </c>
      <c r="AP1233" s="208">
        <v>0.68799999999999994</v>
      </c>
      <c r="AQ1233" s="208">
        <v>0.74099999999999999</v>
      </c>
      <c r="AR1233" s="208">
        <v>0.63400000000000001</v>
      </c>
      <c r="AS1233" s="208">
        <v>0.51500000000000001</v>
      </c>
      <c r="AT1233" s="208">
        <v>0.29699999999999999</v>
      </c>
      <c r="AU1233" s="208">
        <v>0.16200000000000001</v>
      </c>
      <c r="AV1233" s="24"/>
      <c r="AW1233" s="24"/>
      <c r="AX1233" s="24"/>
      <c r="AY1233" s="208">
        <v>6.6000000000000003E-2</v>
      </c>
      <c r="AZ1233" s="208">
        <v>0.20200000000000001</v>
      </c>
      <c r="BA1233" s="208">
        <v>0.57499999999999996</v>
      </c>
      <c r="BB1233" s="21">
        <f t="shared" si="171"/>
        <v>2.129</v>
      </c>
      <c r="BC1233" s="21"/>
      <c r="BD1233" s="22">
        <f t="shared" si="160"/>
        <v>2.861559139784946</v>
      </c>
      <c r="BE1233" s="21"/>
      <c r="BG1233" s="10"/>
      <c r="BH1233" s="21">
        <f t="shared" si="170"/>
        <v>0</v>
      </c>
      <c r="BI1233" s="22">
        <f t="shared" si="170"/>
        <v>2.1289999999999998E-3</v>
      </c>
      <c r="BJ1233" s="21"/>
      <c r="BK1233" s="21">
        <v>0</v>
      </c>
      <c r="BL1233" s="22">
        <v>6.3869999999999994E-3</v>
      </c>
      <c r="BM1233" s="21"/>
      <c r="BN1233" s="21">
        <f t="shared" si="172"/>
        <v>0</v>
      </c>
      <c r="BO1233" s="22">
        <f t="shared" si="172"/>
        <v>2.5547999999999998E-2</v>
      </c>
      <c r="BP1233" s="21">
        <f t="shared" si="172"/>
        <v>0</v>
      </c>
    </row>
    <row r="1234" spans="1:68" ht="11.1" hidden="1" customHeight="1" outlineLevel="2" x14ac:dyDescent="0.2">
      <c r="A1234" s="10"/>
      <c r="B1234" s="18"/>
      <c r="C1234" s="18"/>
      <c r="D1234" s="18"/>
      <c r="E1234" s="23" t="s">
        <v>1100</v>
      </c>
      <c r="F1234" s="208">
        <v>1.9970000000000001</v>
      </c>
      <c r="G1234" s="208">
        <v>1.4510000000000001</v>
      </c>
      <c r="H1234" s="208">
        <v>0.90900000000000003</v>
      </c>
      <c r="I1234" s="239">
        <v>0.68500000000000005</v>
      </c>
      <c r="J1234" s="239"/>
      <c r="K1234" s="208">
        <v>0.29299999999999998</v>
      </c>
      <c r="L1234" s="208">
        <v>0.11799999999999999</v>
      </c>
      <c r="M1234" s="24"/>
      <c r="N1234" s="24"/>
      <c r="O1234" s="24"/>
      <c r="P1234" s="208">
        <v>0.80100000000000005</v>
      </c>
      <c r="Q1234" s="208">
        <v>1.073</v>
      </c>
      <c r="R1234" s="208">
        <v>1.48</v>
      </c>
      <c r="S1234" s="208">
        <v>1.714</v>
      </c>
      <c r="T1234" s="208">
        <v>1.651</v>
      </c>
      <c r="U1234" s="208">
        <v>1.101</v>
      </c>
      <c r="V1234" s="208">
        <v>0.48099999999999998</v>
      </c>
      <c r="W1234" s="208">
        <v>0.311</v>
      </c>
      <c r="X1234" s="24"/>
      <c r="Y1234" s="24"/>
      <c r="Z1234" s="24"/>
      <c r="AA1234" s="24"/>
      <c r="AB1234" s="24"/>
      <c r="AC1234" s="208">
        <v>1.9379999999999999</v>
      </c>
      <c r="AD1234" s="208">
        <v>2.0409999999999999</v>
      </c>
      <c r="AE1234" s="208">
        <v>1.841</v>
      </c>
      <c r="AF1234" s="208">
        <v>1.954</v>
      </c>
      <c r="AG1234" s="208">
        <v>0.71399999999999997</v>
      </c>
      <c r="AH1234" s="208">
        <v>0.71</v>
      </c>
      <c r="AI1234" s="208">
        <v>0.32</v>
      </c>
      <c r="AJ1234" s="208">
        <v>0.14000000000000001</v>
      </c>
      <c r="AK1234" s="24"/>
      <c r="AL1234" s="24"/>
      <c r="AM1234" s="208">
        <v>5.2999999999999999E-2</v>
      </c>
      <c r="AN1234" s="208">
        <v>0.39700000000000002</v>
      </c>
      <c r="AO1234" s="208">
        <v>0.92100000000000004</v>
      </c>
      <c r="AP1234" s="208">
        <v>1.0349999999999999</v>
      </c>
      <c r="AQ1234" s="208">
        <v>1.2130000000000001</v>
      </c>
      <c r="AR1234" s="208">
        <v>1.0209999999999999</v>
      </c>
      <c r="AS1234" s="208">
        <v>0.77900000000000003</v>
      </c>
      <c r="AT1234" s="208">
        <v>0.38900000000000001</v>
      </c>
      <c r="AU1234" s="208">
        <v>0.26700000000000002</v>
      </c>
      <c r="AV1234" s="24"/>
      <c r="AW1234" s="24"/>
      <c r="AX1234" s="24"/>
      <c r="AY1234" s="208">
        <v>0.128</v>
      </c>
      <c r="AZ1234" s="208">
        <v>0.35199999999999998</v>
      </c>
      <c r="BA1234" s="208">
        <v>0.67300000000000004</v>
      </c>
      <c r="BB1234" s="21">
        <f t="shared" si="171"/>
        <v>2.0409999999999999</v>
      </c>
      <c r="BC1234" s="21"/>
      <c r="BD1234" s="22">
        <f t="shared" si="160"/>
        <v>2.743279569892473</v>
      </c>
      <c r="BE1234" s="21"/>
      <c r="BG1234" s="10"/>
      <c r="BH1234" s="21">
        <f t="shared" si="170"/>
        <v>0</v>
      </c>
      <c r="BI1234" s="22">
        <f t="shared" si="170"/>
        <v>2.0410000000000003E-3</v>
      </c>
      <c r="BJ1234" s="21"/>
      <c r="BK1234" s="21">
        <v>0</v>
      </c>
      <c r="BL1234" s="22">
        <v>6.1230000000000008E-3</v>
      </c>
      <c r="BM1234" s="21"/>
      <c r="BN1234" s="21">
        <f t="shared" si="172"/>
        <v>0</v>
      </c>
      <c r="BO1234" s="22">
        <f t="shared" si="172"/>
        <v>2.4492000000000003E-2</v>
      </c>
      <c r="BP1234" s="21">
        <f t="shared" si="172"/>
        <v>0</v>
      </c>
    </row>
    <row r="1235" spans="1:68" ht="11.1" customHeight="1" outlineLevel="1" collapsed="1" x14ac:dyDescent="0.2">
      <c r="A1235" s="10"/>
      <c r="B1235" s="18"/>
      <c r="C1235" s="18"/>
      <c r="D1235" s="18"/>
      <c r="E1235" s="19" t="s">
        <v>1101</v>
      </c>
      <c r="F1235" s="209">
        <v>1.155</v>
      </c>
      <c r="G1235" s="209">
        <v>0.83</v>
      </c>
      <c r="H1235" s="209">
        <v>0.53900000000000003</v>
      </c>
      <c r="I1235" s="240">
        <v>0.44400000000000001</v>
      </c>
      <c r="J1235" s="240"/>
      <c r="K1235" s="209">
        <v>0.22800000000000001</v>
      </c>
      <c r="L1235" s="20"/>
      <c r="M1235" s="20"/>
      <c r="N1235" s="20"/>
      <c r="O1235" s="209">
        <v>0.11799999999999999</v>
      </c>
      <c r="P1235" s="209">
        <v>0.32400000000000001</v>
      </c>
      <c r="Q1235" s="20"/>
      <c r="R1235" s="209">
        <v>1.2929999999999999</v>
      </c>
      <c r="S1235" s="209">
        <v>0.75900000000000001</v>
      </c>
      <c r="T1235" s="209">
        <v>0.78800000000000003</v>
      </c>
      <c r="U1235" s="209">
        <v>0.56100000000000005</v>
      </c>
      <c r="V1235" s="209">
        <v>0.27900000000000003</v>
      </c>
      <c r="W1235" s="209">
        <v>0.24</v>
      </c>
      <c r="X1235" s="20"/>
      <c r="Y1235" s="20"/>
      <c r="Z1235" s="20"/>
      <c r="AA1235" s="20"/>
      <c r="AB1235" s="20"/>
      <c r="AC1235" s="20"/>
      <c r="AD1235" s="209">
        <v>1.6319999999999999</v>
      </c>
      <c r="AE1235" s="209">
        <v>0.81</v>
      </c>
      <c r="AF1235" s="209">
        <v>0.74</v>
      </c>
      <c r="AG1235" s="209">
        <v>0.42799999999999999</v>
      </c>
      <c r="AH1235" s="209">
        <v>0.26500000000000001</v>
      </c>
      <c r="AI1235" s="209">
        <v>0.22900000000000001</v>
      </c>
      <c r="AJ1235" s="209">
        <v>5.6000000000000001E-2</v>
      </c>
      <c r="AK1235" s="20"/>
      <c r="AL1235" s="20"/>
      <c r="AM1235" s="20"/>
      <c r="AN1235" s="209">
        <v>0.21199999999999999</v>
      </c>
      <c r="AO1235" s="209">
        <v>0.47899999999999998</v>
      </c>
      <c r="AP1235" s="209">
        <v>0.63600000000000001</v>
      </c>
      <c r="AQ1235" s="209">
        <v>0.67300000000000004</v>
      </c>
      <c r="AR1235" s="209">
        <v>0.59799999999999998</v>
      </c>
      <c r="AS1235" s="209">
        <v>0.5</v>
      </c>
      <c r="AT1235" s="209">
        <v>0.32</v>
      </c>
      <c r="AU1235" s="209">
        <v>0.20100000000000001</v>
      </c>
      <c r="AV1235" s="209">
        <v>8.9999999999999993E-3</v>
      </c>
      <c r="AW1235" s="20"/>
      <c r="AX1235" s="20"/>
      <c r="AY1235" s="20"/>
      <c r="AZ1235" s="20"/>
      <c r="BA1235" s="20"/>
      <c r="BB1235" s="21">
        <f t="shared" si="171"/>
        <v>1.6319999999999999</v>
      </c>
      <c r="BC1235" s="21">
        <f>BD1235</f>
        <v>2.193548387096774</v>
      </c>
      <c r="BD1235" s="22">
        <f t="shared" si="160"/>
        <v>2.193548387096774</v>
      </c>
      <c r="BE1235" s="21">
        <f>BC1235-BD1235</f>
        <v>0</v>
      </c>
      <c r="BF1235" s="2">
        <v>1.2</v>
      </c>
      <c r="BG1235" s="10">
        <v>7</v>
      </c>
      <c r="BH1235" s="21">
        <f t="shared" si="170"/>
        <v>1.6319999999999998E-3</v>
      </c>
      <c r="BI1235" s="22">
        <f t="shared" si="170"/>
        <v>1.6319999999999998E-3</v>
      </c>
      <c r="BJ1235" s="21">
        <f>BH1235-BI1235</f>
        <v>0</v>
      </c>
      <c r="BK1235" s="21">
        <v>4.8959999999999993E-3</v>
      </c>
      <c r="BL1235" s="22">
        <v>4.8959999999999993E-3</v>
      </c>
      <c r="BM1235" s="21">
        <v>0</v>
      </c>
      <c r="BN1235" s="21">
        <f t="shared" si="172"/>
        <v>1.9583999999999997E-2</v>
      </c>
      <c r="BO1235" s="22">
        <f t="shared" si="172"/>
        <v>1.9583999999999997E-2</v>
      </c>
      <c r="BP1235" s="21">
        <f t="shared" si="172"/>
        <v>0</v>
      </c>
    </row>
    <row r="1236" spans="1:68" ht="11.1" hidden="1" customHeight="1" outlineLevel="2" x14ac:dyDescent="0.2">
      <c r="A1236" s="10"/>
      <c r="B1236" s="18"/>
      <c r="C1236" s="18"/>
      <c r="D1236" s="18"/>
      <c r="E1236" s="23" t="s">
        <v>1102</v>
      </c>
      <c r="F1236" s="208">
        <v>1.155</v>
      </c>
      <c r="G1236" s="208">
        <v>0.83</v>
      </c>
      <c r="H1236" s="208">
        <v>0.53900000000000003</v>
      </c>
      <c r="I1236" s="239">
        <v>0.44400000000000001</v>
      </c>
      <c r="J1236" s="239"/>
      <c r="K1236" s="208">
        <v>0.22800000000000001</v>
      </c>
      <c r="L1236" s="24"/>
      <c r="M1236" s="24"/>
      <c r="N1236" s="24"/>
      <c r="O1236" s="208">
        <v>0.11799999999999999</v>
      </c>
      <c r="P1236" s="208">
        <v>0.32400000000000001</v>
      </c>
      <c r="Q1236" s="24"/>
      <c r="R1236" s="208">
        <v>1.2929999999999999</v>
      </c>
      <c r="S1236" s="208">
        <v>0.75900000000000001</v>
      </c>
      <c r="T1236" s="208">
        <v>0.78800000000000003</v>
      </c>
      <c r="U1236" s="208">
        <v>0.56100000000000005</v>
      </c>
      <c r="V1236" s="208">
        <v>0.27900000000000003</v>
      </c>
      <c r="W1236" s="208">
        <v>0.24</v>
      </c>
      <c r="X1236" s="24"/>
      <c r="Y1236" s="24"/>
      <c r="Z1236" s="24"/>
      <c r="AA1236" s="24"/>
      <c r="AB1236" s="24"/>
      <c r="AC1236" s="24"/>
      <c r="AD1236" s="208">
        <v>1.6319999999999999</v>
      </c>
      <c r="AE1236" s="208">
        <v>0.81</v>
      </c>
      <c r="AF1236" s="208">
        <v>0.74</v>
      </c>
      <c r="AG1236" s="208">
        <v>0.42799999999999999</v>
      </c>
      <c r="AH1236" s="208">
        <v>0.26500000000000001</v>
      </c>
      <c r="AI1236" s="208">
        <v>0.22900000000000001</v>
      </c>
      <c r="AJ1236" s="208">
        <v>5.6000000000000001E-2</v>
      </c>
      <c r="AK1236" s="24"/>
      <c r="AL1236" s="24"/>
      <c r="AM1236" s="24"/>
      <c r="AN1236" s="208">
        <v>0.21199999999999999</v>
      </c>
      <c r="AO1236" s="208">
        <v>0.47899999999999998</v>
      </c>
      <c r="AP1236" s="208">
        <v>0.63600000000000001</v>
      </c>
      <c r="AQ1236" s="208">
        <v>0.67300000000000004</v>
      </c>
      <c r="AR1236" s="208">
        <v>0.59799999999999998</v>
      </c>
      <c r="AS1236" s="208">
        <v>0.5</v>
      </c>
      <c r="AT1236" s="208">
        <v>0.32</v>
      </c>
      <c r="AU1236" s="208">
        <v>0.20100000000000001</v>
      </c>
      <c r="AV1236" s="208">
        <v>8.9999999999999993E-3</v>
      </c>
      <c r="AW1236" s="24"/>
      <c r="AX1236" s="24"/>
      <c r="AY1236" s="24"/>
      <c r="AZ1236" s="24"/>
      <c r="BA1236" s="24"/>
      <c r="BB1236" s="21">
        <f t="shared" si="171"/>
        <v>1.6319999999999999</v>
      </c>
      <c r="BC1236" s="21"/>
      <c r="BD1236" s="22">
        <f t="shared" si="160"/>
        <v>2.193548387096774</v>
      </c>
      <c r="BE1236" s="21"/>
      <c r="BG1236" s="10"/>
      <c r="BH1236" s="21">
        <f t="shared" si="170"/>
        <v>0</v>
      </c>
      <c r="BI1236" s="22">
        <f t="shared" si="170"/>
        <v>1.6319999999999998E-3</v>
      </c>
      <c r="BJ1236" s="21"/>
      <c r="BK1236" s="21">
        <v>0</v>
      </c>
      <c r="BL1236" s="22">
        <v>4.8959999999999993E-3</v>
      </c>
      <c r="BM1236" s="21"/>
      <c r="BN1236" s="21">
        <f t="shared" si="172"/>
        <v>0</v>
      </c>
      <c r="BO1236" s="22">
        <f t="shared" si="172"/>
        <v>1.9583999999999997E-2</v>
      </c>
      <c r="BP1236" s="21">
        <f t="shared" si="172"/>
        <v>0</v>
      </c>
    </row>
    <row r="1237" spans="1:68" ht="11.1" hidden="1" customHeight="1" outlineLevel="1" collapsed="1" x14ac:dyDescent="0.2">
      <c r="A1237" s="10"/>
      <c r="B1237" s="18"/>
      <c r="C1237" s="18"/>
      <c r="D1237" s="18"/>
      <c r="E1237" s="19" t="s">
        <v>1103</v>
      </c>
      <c r="F1237" s="209">
        <v>1.8580000000000001</v>
      </c>
      <c r="G1237" s="209">
        <v>1.4239999999999999</v>
      </c>
      <c r="H1237" s="209">
        <v>1.0580000000000001</v>
      </c>
      <c r="I1237" s="240">
        <v>0.95799999999999996</v>
      </c>
      <c r="J1237" s="240"/>
      <c r="K1237" s="209">
        <v>0.38200000000000001</v>
      </c>
      <c r="L1237" s="209">
        <v>0.115</v>
      </c>
      <c r="M1237" s="20"/>
      <c r="N1237" s="20"/>
      <c r="O1237" s="209">
        <v>8.1000000000000003E-2</v>
      </c>
      <c r="P1237" s="209">
        <v>0.60499999999999998</v>
      </c>
      <c r="Q1237" s="209">
        <v>1.196</v>
      </c>
      <c r="R1237" s="209">
        <v>1.4550000000000001</v>
      </c>
      <c r="S1237" s="209">
        <v>1.6859999999999999</v>
      </c>
      <c r="T1237" s="209">
        <v>1.6950000000000001</v>
      </c>
      <c r="U1237" s="209">
        <v>1.1950000000000001</v>
      </c>
      <c r="V1237" s="209">
        <v>0.61799999999999999</v>
      </c>
      <c r="W1237" s="209">
        <v>0.36799999999999999</v>
      </c>
      <c r="X1237" s="20"/>
      <c r="Y1237" s="209">
        <v>7.5999999999999998E-2</v>
      </c>
      <c r="Z1237" s="20"/>
      <c r="AA1237" s="20"/>
      <c r="AB1237" s="20"/>
      <c r="AC1237" s="209">
        <v>1.655</v>
      </c>
      <c r="AD1237" s="209">
        <v>1.8129999999999999</v>
      </c>
      <c r="AE1237" s="209">
        <v>1.8280000000000001</v>
      </c>
      <c r="AF1237" s="209">
        <v>1.468</v>
      </c>
      <c r="AG1237" s="209">
        <v>1.1200000000000001</v>
      </c>
      <c r="AH1237" s="209">
        <v>0.64900000000000002</v>
      </c>
      <c r="AI1237" s="209">
        <v>0.46400000000000002</v>
      </c>
      <c r="AJ1237" s="209">
        <v>0.124</v>
      </c>
      <c r="AK1237" s="20"/>
      <c r="AL1237" s="20"/>
      <c r="AM1237" s="20"/>
      <c r="AN1237" s="20"/>
      <c r="AO1237" s="209">
        <v>2.4039999999999999</v>
      </c>
      <c r="AP1237" s="209">
        <v>2.2080000000000002</v>
      </c>
      <c r="AQ1237" s="209">
        <v>0.88500000000000001</v>
      </c>
      <c r="AR1237" s="209">
        <v>1.4790000000000001</v>
      </c>
      <c r="AS1237" s="209">
        <v>1.2949999999999999</v>
      </c>
      <c r="AT1237" s="209">
        <v>0.95499999999999996</v>
      </c>
      <c r="AU1237" s="20"/>
      <c r="AV1237" s="20"/>
      <c r="AW1237" s="20"/>
      <c r="AX1237" s="20"/>
      <c r="AY1237" s="20"/>
      <c r="AZ1237" s="209">
        <v>1.393</v>
      </c>
      <c r="BA1237" s="209">
        <v>1.32</v>
      </c>
      <c r="BB1237" s="21">
        <f t="shared" si="171"/>
        <v>2.4039999999999999</v>
      </c>
      <c r="BC1237" s="21">
        <f>BD1237</f>
        <v>3.2311827956989245</v>
      </c>
      <c r="BD1237" s="22">
        <f t="shared" si="160"/>
        <v>3.2311827956989245</v>
      </c>
      <c r="BE1237" s="21">
        <f>BC1237-BD1237</f>
        <v>0</v>
      </c>
      <c r="BF1237" s="2">
        <v>1.2</v>
      </c>
      <c r="BG1237" s="10">
        <v>6</v>
      </c>
      <c r="BH1237" s="21">
        <f t="shared" si="170"/>
        <v>2.4039999999999999E-3</v>
      </c>
      <c r="BI1237" s="22">
        <f t="shared" si="170"/>
        <v>2.4039999999999999E-3</v>
      </c>
      <c r="BJ1237" s="21">
        <f>BH1237-BI1237</f>
        <v>0</v>
      </c>
      <c r="BK1237" s="21">
        <v>7.2119999999999997E-3</v>
      </c>
      <c r="BL1237" s="22">
        <v>7.2119999999999997E-3</v>
      </c>
      <c r="BM1237" s="21">
        <v>0</v>
      </c>
      <c r="BN1237" s="21">
        <f t="shared" si="172"/>
        <v>2.8847999999999999E-2</v>
      </c>
      <c r="BO1237" s="22">
        <f t="shared" si="172"/>
        <v>2.8847999999999999E-2</v>
      </c>
      <c r="BP1237" s="21">
        <f t="shared" si="172"/>
        <v>0</v>
      </c>
    </row>
    <row r="1238" spans="1:68" ht="11.1" hidden="1" customHeight="1" outlineLevel="2" x14ac:dyDescent="0.2">
      <c r="A1238" s="10"/>
      <c r="B1238" s="18"/>
      <c r="C1238" s="18"/>
      <c r="D1238" s="18"/>
      <c r="E1238" s="23" t="s">
        <v>1104</v>
      </c>
      <c r="F1238" s="208">
        <v>1.8580000000000001</v>
      </c>
      <c r="G1238" s="208">
        <v>1.4239999999999999</v>
      </c>
      <c r="H1238" s="208">
        <v>1.0580000000000001</v>
      </c>
      <c r="I1238" s="239">
        <v>0.95799999999999996</v>
      </c>
      <c r="J1238" s="239"/>
      <c r="K1238" s="208">
        <v>0.38200000000000001</v>
      </c>
      <c r="L1238" s="208">
        <v>0.115</v>
      </c>
      <c r="M1238" s="24"/>
      <c r="N1238" s="24"/>
      <c r="O1238" s="208">
        <v>8.1000000000000003E-2</v>
      </c>
      <c r="P1238" s="208">
        <v>0.60499999999999998</v>
      </c>
      <c r="Q1238" s="208">
        <v>1.196</v>
      </c>
      <c r="R1238" s="208">
        <v>1.4550000000000001</v>
      </c>
      <c r="S1238" s="208">
        <v>1.6859999999999999</v>
      </c>
      <c r="T1238" s="208">
        <v>1.6950000000000001</v>
      </c>
      <c r="U1238" s="208">
        <v>1.1950000000000001</v>
      </c>
      <c r="V1238" s="208">
        <v>0.61799999999999999</v>
      </c>
      <c r="W1238" s="208">
        <v>0.36799999999999999</v>
      </c>
      <c r="X1238" s="24"/>
      <c r="Y1238" s="208">
        <v>7.5999999999999998E-2</v>
      </c>
      <c r="Z1238" s="24"/>
      <c r="AA1238" s="24"/>
      <c r="AB1238" s="24"/>
      <c r="AC1238" s="208">
        <v>1.655</v>
      </c>
      <c r="AD1238" s="208">
        <v>1.8129999999999999</v>
      </c>
      <c r="AE1238" s="208">
        <v>1.8280000000000001</v>
      </c>
      <c r="AF1238" s="208">
        <v>1.468</v>
      </c>
      <c r="AG1238" s="208">
        <v>1.1200000000000001</v>
      </c>
      <c r="AH1238" s="208">
        <v>0.64900000000000002</v>
      </c>
      <c r="AI1238" s="208">
        <v>0.46400000000000002</v>
      </c>
      <c r="AJ1238" s="208">
        <v>0.124</v>
      </c>
      <c r="AK1238" s="24"/>
      <c r="AL1238" s="24"/>
      <c r="AM1238" s="24"/>
      <c r="AN1238" s="24"/>
      <c r="AO1238" s="208">
        <v>2.4039999999999999</v>
      </c>
      <c r="AP1238" s="208">
        <v>2.2080000000000002</v>
      </c>
      <c r="AQ1238" s="208">
        <v>0.88500000000000001</v>
      </c>
      <c r="AR1238" s="208">
        <v>1.4790000000000001</v>
      </c>
      <c r="AS1238" s="208">
        <v>1.2949999999999999</v>
      </c>
      <c r="AT1238" s="208">
        <v>0.95499999999999996</v>
      </c>
      <c r="AU1238" s="24"/>
      <c r="AV1238" s="24"/>
      <c r="AW1238" s="24"/>
      <c r="AX1238" s="24"/>
      <c r="AY1238" s="24"/>
      <c r="AZ1238" s="208">
        <v>1.393</v>
      </c>
      <c r="BA1238" s="208">
        <v>1.32</v>
      </c>
      <c r="BB1238" s="21">
        <f t="shared" si="171"/>
        <v>2.4039999999999999</v>
      </c>
      <c r="BC1238" s="21"/>
      <c r="BD1238" s="22">
        <f t="shared" si="160"/>
        <v>3.2311827956989245</v>
      </c>
      <c r="BE1238" s="21"/>
      <c r="BG1238" s="10"/>
      <c r="BH1238" s="21">
        <f t="shared" si="170"/>
        <v>0</v>
      </c>
      <c r="BI1238" s="22">
        <f t="shared" si="170"/>
        <v>2.4039999999999999E-3</v>
      </c>
      <c r="BJ1238" s="21"/>
      <c r="BK1238" s="21">
        <v>0</v>
      </c>
      <c r="BL1238" s="22">
        <v>7.2119999999999997E-3</v>
      </c>
      <c r="BM1238" s="21"/>
      <c r="BN1238" s="21">
        <f t="shared" si="172"/>
        <v>0</v>
      </c>
      <c r="BO1238" s="22">
        <f t="shared" si="172"/>
        <v>2.8847999999999999E-2</v>
      </c>
      <c r="BP1238" s="21">
        <f t="shared" si="172"/>
        <v>0</v>
      </c>
    </row>
    <row r="1239" spans="1:68" ht="11.1" customHeight="1" outlineLevel="1" collapsed="1" x14ac:dyDescent="0.2">
      <c r="A1239" s="10"/>
      <c r="B1239" s="18"/>
      <c r="C1239" s="18"/>
      <c r="D1239" s="18"/>
      <c r="E1239" s="19" t="s">
        <v>1105</v>
      </c>
      <c r="F1239" s="20"/>
      <c r="G1239" s="20"/>
      <c r="H1239" s="20"/>
      <c r="I1239" s="20"/>
      <c r="J1239" s="20"/>
      <c r="K1239" s="20"/>
      <c r="L1239" s="20"/>
      <c r="M1239" s="20"/>
      <c r="N1239" s="20"/>
      <c r="O1239" s="20"/>
      <c r="P1239" s="20"/>
      <c r="Q1239" s="20"/>
      <c r="R1239" s="20"/>
      <c r="S1239" s="20"/>
      <c r="T1239" s="20"/>
      <c r="U1239" s="20"/>
      <c r="V1239" s="20"/>
      <c r="W1239" s="20"/>
      <c r="X1239" s="20"/>
      <c r="Y1239" s="20"/>
      <c r="Z1239" s="20"/>
      <c r="AA1239" s="20"/>
      <c r="AB1239" s="20"/>
      <c r="AC1239" s="20"/>
      <c r="AD1239" s="20"/>
      <c r="AE1239" s="20"/>
      <c r="AF1239" s="209">
        <v>1.258</v>
      </c>
      <c r="AG1239" s="209">
        <v>0.26500000000000001</v>
      </c>
      <c r="AH1239" s="209">
        <v>0.17199999999999999</v>
      </c>
      <c r="AI1239" s="209">
        <v>0.128</v>
      </c>
      <c r="AJ1239" s="20"/>
      <c r="AK1239" s="20"/>
      <c r="AL1239" s="20"/>
      <c r="AM1239" s="20"/>
      <c r="AN1239" s="209">
        <v>0.34699999999999998</v>
      </c>
      <c r="AO1239" s="209">
        <v>0.39400000000000002</v>
      </c>
      <c r="AP1239" s="20"/>
      <c r="AQ1239" s="209">
        <v>1.321</v>
      </c>
      <c r="AR1239" s="209">
        <v>0.56100000000000005</v>
      </c>
      <c r="AS1239" s="209">
        <v>0.45800000000000002</v>
      </c>
      <c r="AT1239" s="209">
        <v>0.20499999999999999</v>
      </c>
      <c r="AU1239" s="209">
        <v>6.5000000000000002E-2</v>
      </c>
      <c r="AV1239" s="20"/>
      <c r="AW1239" s="20"/>
      <c r="AX1239" s="20"/>
      <c r="AY1239" s="209">
        <v>7.6999999999999999E-2</v>
      </c>
      <c r="AZ1239" s="209">
        <v>0.745</v>
      </c>
      <c r="BA1239" s="20"/>
      <c r="BB1239" s="21">
        <f t="shared" si="171"/>
        <v>1.321</v>
      </c>
      <c r="BC1239" s="21">
        <f>BF1239</f>
        <v>2</v>
      </c>
      <c r="BD1239" s="22">
        <f t="shared" si="160"/>
        <v>1.775537634408602</v>
      </c>
      <c r="BE1239" s="21">
        <f>BC1239-BD1239</f>
        <v>0.22446236559139798</v>
      </c>
      <c r="BF1239" s="2">
        <v>2</v>
      </c>
      <c r="BG1239" s="10">
        <v>7</v>
      </c>
      <c r="BH1239" s="21">
        <f t="shared" si="170"/>
        <v>1.488E-3</v>
      </c>
      <c r="BI1239" s="22">
        <f t="shared" si="170"/>
        <v>1.3209999999999999E-3</v>
      </c>
      <c r="BJ1239" s="21">
        <f>BH1239-BI1239</f>
        <v>1.6700000000000005E-4</v>
      </c>
      <c r="BK1239" s="21">
        <v>4.4640000000000001E-3</v>
      </c>
      <c r="BL1239" s="22">
        <v>3.9629999999999995E-3</v>
      </c>
      <c r="BM1239" s="21">
        <v>5.0100000000000058E-4</v>
      </c>
      <c r="BN1239" s="21">
        <f t="shared" si="172"/>
        <v>1.7856E-2</v>
      </c>
      <c r="BO1239" s="22">
        <f t="shared" si="172"/>
        <v>1.5851999999999998E-2</v>
      </c>
      <c r="BP1239" s="21">
        <f t="shared" si="172"/>
        <v>2.0040000000000023E-3</v>
      </c>
    </row>
    <row r="1240" spans="1:68" ht="11.1" hidden="1" customHeight="1" outlineLevel="2" x14ac:dyDescent="0.2">
      <c r="A1240" s="10"/>
      <c r="B1240" s="18"/>
      <c r="C1240" s="18"/>
      <c r="D1240" s="18"/>
      <c r="E1240" s="23" t="s">
        <v>1106</v>
      </c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208">
        <v>1.258</v>
      </c>
      <c r="AG1240" s="208">
        <v>0.26500000000000001</v>
      </c>
      <c r="AH1240" s="208">
        <v>0.17199999999999999</v>
      </c>
      <c r="AI1240" s="208">
        <v>0.128</v>
      </c>
      <c r="AJ1240" s="24"/>
      <c r="AK1240" s="24"/>
      <c r="AL1240" s="24"/>
      <c r="AM1240" s="24"/>
      <c r="AN1240" s="208">
        <v>0.34699999999999998</v>
      </c>
      <c r="AO1240" s="208">
        <v>0.39400000000000002</v>
      </c>
      <c r="AP1240" s="24"/>
      <c r="AQ1240" s="208">
        <v>1.321</v>
      </c>
      <c r="AR1240" s="208">
        <v>0.56100000000000005</v>
      </c>
      <c r="AS1240" s="208">
        <v>0.45800000000000002</v>
      </c>
      <c r="AT1240" s="208">
        <v>0.20499999999999999</v>
      </c>
      <c r="AU1240" s="208">
        <v>6.5000000000000002E-2</v>
      </c>
      <c r="AV1240" s="24"/>
      <c r="AW1240" s="24"/>
      <c r="AX1240" s="24"/>
      <c r="AY1240" s="208">
        <v>7.6999999999999999E-2</v>
      </c>
      <c r="AZ1240" s="208">
        <v>0.745</v>
      </c>
      <c r="BA1240" s="24"/>
      <c r="BB1240" s="21">
        <f t="shared" si="171"/>
        <v>1.321</v>
      </c>
      <c r="BC1240" s="21"/>
      <c r="BD1240" s="22">
        <f t="shared" si="160"/>
        <v>1.775537634408602</v>
      </c>
      <c r="BE1240" s="21"/>
      <c r="BG1240" s="10"/>
      <c r="BH1240" s="21">
        <f t="shared" si="170"/>
        <v>0</v>
      </c>
      <c r="BI1240" s="22">
        <f t="shared" si="170"/>
        <v>1.3209999999999999E-3</v>
      </c>
      <c r="BJ1240" s="21"/>
      <c r="BK1240" s="21">
        <v>0</v>
      </c>
      <c r="BL1240" s="22">
        <v>3.9629999999999995E-3</v>
      </c>
      <c r="BM1240" s="21"/>
      <c r="BN1240" s="21">
        <f t="shared" si="172"/>
        <v>0</v>
      </c>
      <c r="BO1240" s="22">
        <f t="shared" si="172"/>
        <v>1.5851999999999998E-2</v>
      </c>
      <c r="BP1240" s="21">
        <f t="shared" si="172"/>
        <v>0</v>
      </c>
    </row>
    <row r="1241" spans="1:68" ht="11.1" hidden="1" customHeight="1" outlineLevel="1" collapsed="1" x14ac:dyDescent="0.2">
      <c r="A1241" s="10"/>
      <c r="B1241" s="18"/>
      <c r="C1241" s="18"/>
      <c r="D1241" s="18"/>
      <c r="E1241" s="19" t="s">
        <v>1107</v>
      </c>
      <c r="F1241" s="209">
        <v>4.4829999999999997</v>
      </c>
      <c r="G1241" s="209">
        <v>3.3980000000000001</v>
      </c>
      <c r="H1241" s="209">
        <v>2.6160000000000001</v>
      </c>
      <c r="I1241" s="240">
        <v>0.621</v>
      </c>
      <c r="J1241" s="240"/>
      <c r="K1241" s="209">
        <v>1.26</v>
      </c>
      <c r="L1241" s="20"/>
      <c r="M1241" s="20"/>
      <c r="N1241" s="20"/>
      <c r="O1241" s="209">
        <v>1.44</v>
      </c>
      <c r="P1241" s="209">
        <v>1.698</v>
      </c>
      <c r="Q1241" s="209">
        <v>1.974</v>
      </c>
      <c r="R1241" s="209">
        <v>4.9630000000000001</v>
      </c>
      <c r="S1241" s="209">
        <v>4.5860000000000003</v>
      </c>
      <c r="T1241" s="209">
        <v>4.0750000000000002</v>
      </c>
      <c r="U1241" s="209">
        <v>2.2080000000000002</v>
      </c>
      <c r="V1241" s="209">
        <v>1.9970000000000001</v>
      </c>
      <c r="W1241" s="209">
        <v>1.2130000000000001</v>
      </c>
      <c r="X1241" s="20"/>
      <c r="Y1241" s="20"/>
      <c r="Z1241" s="20"/>
      <c r="AA1241" s="209">
        <v>0.20499999999999999</v>
      </c>
      <c r="AB1241" s="209">
        <v>1.575</v>
      </c>
      <c r="AC1241" s="209">
        <v>4.7</v>
      </c>
      <c r="AD1241" s="209">
        <v>4.0709999999999997</v>
      </c>
      <c r="AE1241" s="209">
        <v>4.1509999999999998</v>
      </c>
      <c r="AF1241" s="209">
        <v>4.1059999999999999</v>
      </c>
      <c r="AG1241" s="209">
        <v>2.82</v>
      </c>
      <c r="AH1241" s="209">
        <v>2.2269999999999999</v>
      </c>
      <c r="AI1241" s="209">
        <v>0.80400000000000005</v>
      </c>
      <c r="AJ1241" s="209">
        <v>0.151</v>
      </c>
      <c r="AK1241" s="20"/>
      <c r="AL1241" s="20"/>
      <c r="AM1241" s="209">
        <v>5.8000000000000003E-2</v>
      </c>
      <c r="AN1241" s="209">
        <v>0.93700000000000006</v>
      </c>
      <c r="AO1241" s="209">
        <v>2.0590000000000002</v>
      </c>
      <c r="AP1241" s="209">
        <v>1.044</v>
      </c>
      <c r="AQ1241" s="209">
        <v>1.075</v>
      </c>
      <c r="AR1241" s="209">
        <v>5.157</v>
      </c>
      <c r="AS1241" s="209">
        <v>1.88</v>
      </c>
      <c r="AT1241" s="209">
        <v>1.0620000000000001</v>
      </c>
      <c r="AU1241" s="209">
        <v>0.65800000000000003</v>
      </c>
      <c r="AV1241" s="20"/>
      <c r="AW1241" s="20"/>
      <c r="AX1241" s="20"/>
      <c r="AY1241" s="209">
        <v>0.28699999999999998</v>
      </c>
      <c r="AZ1241" s="209">
        <v>0.86199999999999999</v>
      </c>
      <c r="BA1241" s="209">
        <v>1.929</v>
      </c>
      <c r="BB1241" s="21">
        <f>BB1242+BB1243</f>
        <v>6.3220000000000001</v>
      </c>
      <c r="BC1241" s="21">
        <f>BD1241</f>
        <v>8.4973118279569899</v>
      </c>
      <c r="BD1241" s="22">
        <f t="shared" ref="BD1241:BD1304" si="173">(BB1241/31/24)*1000</f>
        <v>8.4973118279569899</v>
      </c>
      <c r="BE1241" s="21">
        <f>BC1241-BD1241</f>
        <v>0</v>
      </c>
      <c r="BF1241" s="2">
        <v>3.52</v>
      </c>
      <c r="BG1241" s="10">
        <v>6</v>
      </c>
      <c r="BH1241" s="21">
        <f t="shared" si="170"/>
        <v>6.3220000000000004E-3</v>
      </c>
      <c r="BI1241" s="22">
        <f t="shared" si="170"/>
        <v>6.3220000000000004E-3</v>
      </c>
      <c r="BJ1241" s="21">
        <f>BH1241-BI1241</f>
        <v>0</v>
      </c>
      <c r="BK1241" s="21">
        <v>1.8966E-2</v>
      </c>
      <c r="BL1241" s="22">
        <v>1.8966E-2</v>
      </c>
      <c r="BM1241" s="21">
        <v>0</v>
      </c>
      <c r="BN1241" s="21">
        <f t="shared" si="172"/>
        <v>7.5864000000000001E-2</v>
      </c>
      <c r="BO1241" s="22">
        <f t="shared" si="172"/>
        <v>7.5864000000000001E-2</v>
      </c>
      <c r="BP1241" s="21">
        <f t="shared" si="172"/>
        <v>0</v>
      </c>
    </row>
    <row r="1242" spans="1:68" ht="11.1" hidden="1" customHeight="1" outlineLevel="2" x14ac:dyDescent="0.2">
      <c r="A1242" s="10"/>
      <c r="B1242" s="18"/>
      <c r="C1242" s="18"/>
      <c r="D1242" s="18"/>
      <c r="E1242" s="23" t="s">
        <v>1108</v>
      </c>
      <c r="F1242" s="208">
        <v>1.452</v>
      </c>
      <c r="G1242" s="208">
        <v>1.125</v>
      </c>
      <c r="H1242" s="208">
        <v>0.77500000000000002</v>
      </c>
      <c r="I1242" s="24"/>
      <c r="J1242" s="24"/>
      <c r="K1242" s="208">
        <v>0.79900000000000004</v>
      </c>
      <c r="L1242" s="24"/>
      <c r="M1242" s="24"/>
      <c r="N1242" s="24"/>
      <c r="O1242" s="208">
        <v>0.34799999999999998</v>
      </c>
      <c r="P1242" s="208">
        <v>0.57599999999999996</v>
      </c>
      <c r="Q1242" s="24"/>
      <c r="R1242" s="208">
        <v>2.355</v>
      </c>
      <c r="S1242" s="208">
        <v>1.46</v>
      </c>
      <c r="T1242" s="208">
        <v>1.2809999999999999</v>
      </c>
      <c r="U1242" s="208">
        <v>0.999</v>
      </c>
      <c r="V1242" s="24"/>
      <c r="W1242" s="208">
        <v>0.81</v>
      </c>
      <c r="X1242" s="24"/>
      <c r="Y1242" s="24"/>
      <c r="Z1242" s="24"/>
      <c r="AA1242" s="24"/>
      <c r="AB1242" s="208">
        <v>0.66900000000000004</v>
      </c>
      <c r="AC1242" s="208">
        <v>1.224</v>
      </c>
      <c r="AD1242" s="208">
        <v>1.26</v>
      </c>
      <c r="AE1242" s="208">
        <v>1.246</v>
      </c>
      <c r="AF1242" s="208">
        <v>1.226</v>
      </c>
      <c r="AG1242" s="208">
        <v>0.89500000000000002</v>
      </c>
      <c r="AH1242" s="208">
        <v>0.80800000000000005</v>
      </c>
      <c r="AI1242" s="208">
        <v>0.28899999999999998</v>
      </c>
      <c r="AJ1242" s="208">
        <v>2.5999999999999999E-2</v>
      </c>
      <c r="AK1242" s="24"/>
      <c r="AL1242" s="24"/>
      <c r="AM1242" s="208">
        <v>2.4E-2</v>
      </c>
      <c r="AN1242" s="208">
        <v>0.376</v>
      </c>
      <c r="AO1242" s="208">
        <v>0.83499999999999996</v>
      </c>
      <c r="AP1242" s="208">
        <v>1.044</v>
      </c>
      <c r="AQ1242" s="208">
        <v>1.075</v>
      </c>
      <c r="AR1242" s="208">
        <v>1.19</v>
      </c>
      <c r="AS1242" s="208">
        <v>0.76</v>
      </c>
      <c r="AT1242" s="208">
        <v>0.41799999999999998</v>
      </c>
      <c r="AU1242" s="208">
        <v>0.33700000000000002</v>
      </c>
      <c r="AV1242" s="24"/>
      <c r="AW1242" s="24"/>
      <c r="AX1242" s="24"/>
      <c r="AY1242" s="208">
        <v>0.154</v>
      </c>
      <c r="AZ1242" s="208">
        <v>0.38500000000000001</v>
      </c>
      <c r="BA1242" s="208">
        <v>0.83599999999999997</v>
      </c>
      <c r="BB1242" s="21">
        <f t="shared" si="171"/>
        <v>2.355</v>
      </c>
      <c r="BC1242" s="21"/>
      <c r="BD1242" s="22">
        <f t="shared" si="173"/>
        <v>3.1653225806451615</v>
      </c>
      <c r="BE1242" s="21"/>
      <c r="BG1242" s="10"/>
      <c r="BH1242" s="21">
        <f t="shared" si="170"/>
        <v>0</v>
      </c>
      <c r="BI1242" s="22">
        <f t="shared" si="170"/>
        <v>2.3549999999999999E-3</v>
      </c>
      <c r="BJ1242" s="21"/>
      <c r="BK1242" s="21">
        <v>0</v>
      </c>
      <c r="BL1242" s="22">
        <v>7.0650000000000001E-3</v>
      </c>
      <c r="BM1242" s="21"/>
      <c r="BN1242" s="21">
        <f t="shared" si="172"/>
        <v>0</v>
      </c>
      <c r="BO1242" s="22">
        <f t="shared" si="172"/>
        <v>2.826E-2</v>
      </c>
      <c r="BP1242" s="21">
        <f t="shared" si="172"/>
        <v>0</v>
      </c>
    </row>
    <row r="1243" spans="1:68" ht="11.1" hidden="1" customHeight="1" outlineLevel="2" x14ac:dyDescent="0.2">
      <c r="A1243" s="10"/>
      <c r="B1243" s="18"/>
      <c r="C1243" s="18"/>
      <c r="D1243" s="18"/>
      <c r="E1243" s="23" t="s">
        <v>1109</v>
      </c>
      <c r="F1243" s="208">
        <v>1.776</v>
      </c>
      <c r="G1243" s="208">
        <v>1.2609999999999999</v>
      </c>
      <c r="H1243" s="208">
        <v>1.1419999999999999</v>
      </c>
      <c r="I1243" s="239">
        <v>0.621</v>
      </c>
      <c r="J1243" s="239"/>
      <c r="K1243" s="208">
        <v>0.33</v>
      </c>
      <c r="L1243" s="24"/>
      <c r="M1243" s="24"/>
      <c r="N1243" s="24"/>
      <c r="O1243" s="208">
        <v>0.14899999999999999</v>
      </c>
      <c r="P1243" s="208">
        <v>0.59399999999999997</v>
      </c>
      <c r="Q1243" s="208">
        <v>1.1839999999999999</v>
      </c>
      <c r="R1243" s="208">
        <v>1.4490000000000001</v>
      </c>
      <c r="S1243" s="208">
        <v>1.746</v>
      </c>
      <c r="T1243" s="208">
        <v>1.5780000000000001</v>
      </c>
      <c r="U1243" s="208">
        <v>1.2090000000000001</v>
      </c>
      <c r="V1243" s="208">
        <v>0.59399999999999997</v>
      </c>
      <c r="W1243" s="208">
        <v>0.40300000000000002</v>
      </c>
      <c r="X1243" s="24"/>
      <c r="Y1243" s="24"/>
      <c r="Z1243" s="24"/>
      <c r="AA1243" s="208">
        <v>0.20499999999999999</v>
      </c>
      <c r="AB1243" s="208">
        <v>0.90600000000000003</v>
      </c>
      <c r="AC1243" s="208">
        <v>1.605</v>
      </c>
      <c r="AD1243" s="208">
        <v>1.528</v>
      </c>
      <c r="AE1243" s="208">
        <v>1.7090000000000001</v>
      </c>
      <c r="AF1243" s="208">
        <v>1.6739999999999999</v>
      </c>
      <c r="AG1243" s="208">
        <v>0.879</v>
      </c>
      <c r="AH1243" s="208">
        <v>0.54500000000000004</v>
      </c>
      <c r="AI1243" s="208">
        <v>0.46899999999999997</v>
      </c>
      <c r="AJ1243" s="208">
        <v>0.125</v>
      </c>
      <c r="AK1243" s="24"/>
      <c r="AL1243" s="24"/>
      <c r="AM1243" s="208">
        <v>3.4000000000000002E-2</v>
      </c>
      <c r="AN1243" s="208">
        <v>0.56100000000000005</v>
      </c>
      <c r="AO1243" s="208">
        <v>1.224</v>
      </c>
      <c r="AP1243" s="24"/>
      <c r="AQ1243" s="24"/>
      <c r="AR1243" s="208">
        <v>3.9670000000000001</v>
      </c>
      <c r="AS1243" s="208">
        <v>1.1200000000000001</v>
      </c>
      <c r="AT1243" s="208">
        <v>0.64400000000000002</v>
      </c>
      <c r="AU1243" s="208">
        <v>0.32100000000000001</v>
      </c>
      <c r="AV1243" s="24"/>
      <c r="AW1243" s="24"/>
      <c r="AX1243" s="24"/>
      <c r="AY1243" s="208">
        <v>0.13300000000000001</v>
      </c>
      <c r="AZ1243" s="208">
        <v>0.47699999999999998</v>
      </c>
      <c r="BA1243" s="208">
        <v>1.093</v>
      </c>
      <c r="BB1243" s="21">
        <f t="shared" si="171"/>
        <v>3.9670000000000001</v>
      </c>
      <c r="BC1243" s="21"/>
      <c r="BD1243" s="22">
        <f t="shared" si="173"/>
        <v>5.3319892473118289</v>
      </c>
      <c r="BE1243" s="21"/>
      <c r="BG1243" s="10"/>
      <c r="BH1243" s="21">
        <f t="shared" si="170"/>
        <v>0</v>
      </c>
      <c r="BI1243" s="22">
        <f t="shared" si="170"/>
        <v>3.9670000000000009E-3</v>
      </c>
      <c r="BJ1243" s="21"/>
      <c r="BK1243" s="21">
        <v>0</v>
      </c>
      <c r="BL1243" s="22">
        <v>1.1901000000000002E-2</v>
      </c>
      <c r="BM1243" s="21"/>
      <c r="BN1243" s="21">
        <f t="shared" si="172"/>
        <v>0</v>
      </c>
      <c r="BO1243" s="22">
        <f t="shared" si="172"/>
        <v>4.7604000000000007E-2</v>
      </c>
      <c r="BP1243" s="21">
        <f t="shared" si="172"/>
        <v>0</v>
      </c>
    </row>
    <row r="1244" spans="1:68" ht="11.1" customHeight="1" outlineLevel="1" collapsed="1" x14ac:dyDescent="0.2">
      <c r="A1244" s="10"/>
      <c r="B1244" s="18"/>
      <c r="C1244" s="18"/>
      <c r="D1244" s="18"/>
      <c r="E1244" s="19" t="s">
        <v>1110</v>
      </c>
      <c r="F1244" s="209">
        <v>1.2110000000000001</v>
      </c>
      <c r="G1244" s="209">
        <v>0.97799999999999998</v>
      </c>
      <c r="H1244" s="209">
        <v>0.73499999999999999</v>
      </c>
      <c r="I1244" s="240">
        <v>0.57299999999999995</v>
      </c>
      <c r="J1244" s="240"/>
      <c r="K1244" s="209">
        <v>0.189</v>
      </c>
      <c r="L1244" s="209">
        <v>0.13700000000000001</v>
      </c>
      <c r="M1244" s="20"/>
      <c r="N1244" s="20"/>
      <c r="O1244" s="209">
        <v>0.106</v>
      </c>
      <c r="P1244" s="209">
        <v>0.39</v>
      </c>
      <c r="Q1244" s="209">
        <v>0.81899999999999995</v>
      </c>
      <c r="R1244" s="209">
        <v>1.1990000000000001</v>
      </c>
      <c r="S1244" s="209">
        <v>1.0389999999999999</v>
      </c>
      <c r="T1244" s="209">
        <v>1.175</v>
      </c>
      <c r="U1244" s="209">
        <v>0.89300000000000002</v>
      </c>
      <c r="V1244" s="209">
        <v>0.33400000000000002</v>
      </c>
      <c r="W1244" s="209">
        <v>0.13600000000000001</v>
      </c>
      <c r="X1244" s="20"/>
      <c r="Y1244" s="209">
        <v>0.13100000000000001</v>
      </c>
      <c r="Z1244" s="20"/>
      <c r="AA1244" s="20"/>
      <c r="AB1244" s="209">
        <v>0.68500000000000005</v>
      </c>
      <c r="AC1244" s="209">
        <v>0.92500000000000004</v>
      </c>
      <c r="AD1244" s="209">
        <v>1.3740000000000001</v>
      </c>
      <c r="AE1244" s="209">
        <v>1.1759999999999999</v>
      </c>
      <c r="AF1244" s="209">
        <v>1.2509999999999999</v>
      </c>
      <c r="AG1244" s="209">
        <v>0.625</v>
      </c>
      <c r="AH1244" s="209">
        <v>0.41399999999999998</v>
      </c>
      <c r="AI1244" s="209">
        <v>0.32400000000000001</v>
      </c>
      <c r="AJ1244" s="209">
        <v>0.151</v>
      </c>
      <c r="AK1244" s="20"/>
      <c r="AL1244" s="20"/>
      <c r="AM1244" s="20"/>
      <c r="AN1244" s="209">
        <v>0.36</v>
      </c>
      <c r="AO1244" s="209">
        <v>0.97299999999999998</v>
      </c>
      <c r="AP1244" s="209">
        <v>1.0329999999999999</v>
      </c>
      <c r="AQ1244" s="209">
        <v>1.1339999999999999</v>
      </c>
      <c r="AR1244" s="209">
        <v>1.0580000000000001</v>
      </c>
      <c r="AS1244" s="209">
        <v>0.86899999999999999</v>
      </c>
      <c r="AT1244" s="209">
        <v>0.50900000000000001</v>
      </c>
      <c r="AU1244" s="209">
        <v>0.25800000000000001</v>
      </c>
      <c r="AV1244" s="209">
        <v>3.1E-2</v>
      </c>
      <c r="AW1244" s="20"/>
      <c r="AX1244" s="20"/>
      <c r="AY1244" s="209">
        <v>0.185</v>
      </c>
      <c r="AZ1244" s="209">
        <v>0.29299999999999998</v>
      </c>
      <c r="BA1244" s="209">
        <v>0.56299999999999994</v>
      </c>
      <c r="BB1244" s="21">
        <f t="shared" si="171"/>
        <v>1.3740000000000001</v>
      </c>
      <c r="BC1244" s="21">
        <f>BD1244</f>
        <v>1.8467741935483872</v>
      </c>
      <c r="BD1244" s="22">
        <f t="shared" si="173"/>
        <v>1.8467741935483872</v>
      </c>
      <c r="BE1244" s="21">
        <f>BC1244-BD1244</f>
        <v>0</v>
      </c>
      <c r="BF1244" s="2">
        <v>1.8</v>
      </c>
      <c r="BG1244" s="10">
        <v>7</v>
      </c>
      <c r="BH1244" s="21">
        <f t="shared" si="170"/>
        <v>1.3740000000000002E-3</v>
      </c>
      <c r="BI1244" s="22">
        <f t="shared" si="170"/>
        <v>1.3740000000000002E-3</v>
      </c>
      <c r="BJ1244" s="21">
        <f>BH1244-BI1244</f>
        <v>0</v>
      </c>
      <c r="BK1244" s="21">
        <v>4.1220000000000007E-3</v>
      </c>
      <c r="BL1244" s="22">
        <v>4.1220000000000007E-3</v>
      </c>
      <c r="BM1244" s="21">
        <v>0</v>
      </c>
      <c r="BN1244" s="21">
        <f t="shared" si="172"/>
        <v>1.6488000000000003E-2</v>
      </c>
      <c r="BO1244" s="22">
        <f t="shared" si="172"/>
        <v>1.6488000000000003E-2</v>
      </c>
      <c r="BP1244" s="21">
        <f t="shared" si="172"/>
        <v>0</v>
      </c>
    </row>
    <row r="1245" spans="1:68" ht="11.1" hidden="1" customHeight="1" outlineLevel="2" x14ac:dyDescent="0.2">
      <c r="A1245" s="10"/>
      <c r="B1245" s="18"/>
      <c r="C1245" s="18"/>
      <c r="D1245" s="18"/>
      <c r="E1245" s="23" t="s">
        <v>1111</v>
      </c>
      <c r="F1245" s="208">
        <v>1.2110000000000001</v>
      </c>
      <c r="G1245" s="208">
        <v>0.97799999999999998</v>
      </c>
      <c r="H1245" s="208">
        <v>0.73499999999999999</v>
      </c>
      <c r="I1245" s="239">
        <v>0.57299999999999995</v>
      </c>
      <c r="J1245" s="239"/>
      <c r="K1245" s="208">
        <v>0.189</v>
      </c>
      <c r="L1245" s="208">
        <v>0.13700000000000001</v>
      </c>
      <c r="M1245" s="24"/>
      <c r="N1245" s="24"/>
      <c r="O1245" s="208">
        <v>0.106</v>
      </c>
      <c r="P1245" s="208">
        <v>0.39</v>
      </c>
      <c r="Q1245" s="208">
        <v>0.81899999999999995</v>
      </c>
      <c r="R1245" s="208">
        <v>1.1990000000000001</v>
      </c>
      <c r="S1245" s="208">
        <v>1.0389999999999999</v>
      </c>
      <c r="T1245" s="208">
        <v>1.175</v>
      </c>
      <c r="U1245" s="208">
        <v>0.89300000000000002</v>
      </c>
      <c r="V1245" s="208">
        <v>0.33400000000000002</v>
      </c>
      <c r="W1245" s="208">
        <v>0.13600000000000001</v>
      </c>
      <c r="X1245" s="24"/>
      <c r="Y1245" s="208">
        <v>0.13100000000000001</v>
      </c>
      <c r="Z1245" s="24"/>
      <c r="AA1245" s="24"/>
      <c r="AB1245" s="208">
        <v>0.68500000000000005</v>
      </c>
      <c r="AC1245" s="208">
        <v>0.92500000000000004</v>
      </c>
      <c r="AD1245" s="208">
        <v>1.3740000000000001</v>
      </c>
      <c r="AE1245" s="208">
        <v>1.1759999999999999</v>
      </c>
      <c r="AF1245" s="208">
        <v>1.2509999999999999</v>
      </c>
      <c r="AG1245" s="208">
        <v>0.625</v>
      </c>
      <c r="AH1245" s="208">
        <v>0.41399999999999998</v>
      </c>
      <c r="AI1245" s="208">
        <v>0.32400000000000001</v>
      </c>
      <c r="AJ1245" s="208">
        <v>0.151</v>
      </c>
      <c r="AK1245" s="24"/>
      <c r="AL1245" s="24"/>
      <c r="AM1245" s="24"/>
      <c r="AN1245" s="208">
        <v>0.36</v>
      </c>
      <c r="AO1245" s="208">
        <v>0.97299999999999998</v>
      </c>
      <c r="AP1245" s="208">
        <v>1.0329999999999999</v>
      </c>
      <c r="AQ1245" s="208">
        <v>1.1339999999999999</v>
      </c>
      <c r="AR1245" s="208">
        <v>1.0580000000000001</v>
      </c>
      <c r="AS1245" s="208">
        <v>0.86899999999999999</v>
      </c>
      <c r="AT1245" s="208">
        <v>0.50900000000000001</v>
      </c>
      <c r="AU1245" s="208">
        <v>0.25800000000000001</v>
      </c>
      <c r="AV1245" s="208">
        <v>3.1E-2</v>
      </c>
      <c r="AW1245" s="24"/>
      <c r="AX1245" s="24"/>
      <c r="AY1245" s="208">
        <v>0.185</v>
      </c>
      <c r="AZ1245" s="208">
        <v>0.29299999999999998</v>
      </c>
      <c r="BA1245" s="208">
        <v>0.56299999999999994</v>
      </c>
      <c r="BB1245" s="21">
        <f t="shared" si="171"/>
        <v>1.3740000000000001</v>
      </c>
      <c r="BC1245" s="21"/>
      <c r="BD1245" s="22">
        <f t="shared" si="173"/>
        <v>1.8467741935483872</v>
      </c>
      <c r="BE1245" s="21"/>
      <c r="BG1245" s="10"/>
      <c r="BH1245" s="21">
        <f t="shared" si="170"/>
        <v>0</v>
      </c>
      <c r="BI1245" s="22">
        <f t="shared" si="170"/>
        <v>1.3740000000000002E-3</v>
      </c>
      <c r="BJ1245" s="21"/>
      <c r="BK1245" s="21">
        <v>0</v>
      </c>
      <c r="BL1245" s="22">
        <v>4.1220000000000007E-3</v>
      </c>
      <c r="BM1245" s="21"/>
      <c r="BN1245" s="21">
        <f t="shared" si="172"/>
        <v>0</v>
      </c>
      <c r="BO1245" s="22">
        <f t="shared" si="172"/>
        <v>1.6488000000000003E-2</v>
      </c>
      <c r="BP1245" s="21">
        <f t="shared" si="172"/>
        <v>0</v>
      </c>
    </row>
    <row r="1246" spans="1:68" ht="11.1" hidden="1" customHeight="1" outlineLevel="1" collapsed="1" x14ac:dyDescent="0.2">
      <c r="A1246" s="10"/>
      <c r="B1246" s="18"/>
      <c r="C1246" s="18"/>
      <c r="D1246" s="18"/>
      <c r="E1246" s="19" t="s">
        <v>1112</v>
      </c>
      <c r="F1246" s="20"/>
      <c r="G1246" s="20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20"/>
      <c r="T1246" s="20"/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0"/>
      <c r="AE1246" s="20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9">
        <v>1.3029999999999999</v>
      </c>
      <c r="AV1246" s="209">
        <v>2.3E-2</v>
      </c>
      <c r="AW1246" s="20"/>
      <c r="AX1246" s="20"/>
      <c r="AY1246" s="209">
        <v>0.19500000000000001</v>
      </c>
      <c r="AZ1246" s="209">
        <v>0.76800000000000002</v>
      </c>
      <c r="BA1246" s="209">
        <v>2.2719999999999998</v>
      </c>
      <c r="BB1246" s="21">
        <f t="shared" si="171"/>
        <v>2.2719999999999998</v>
      </c>
      <c r="BC1246" s="21">
        <f>BF1246</f>
        <v>4.24</v>
      </c>
      <c r="BD1246" s="22">
        <f t="shared" si="173"/>
        <v>3.0537634408602146</v>
      </c>
      <c r="BE1246" s="21">
        <f>BC1246-BD1246</f>
        <v>1.1862365591397857</v>
      </c>
      <c r="BF1246" s="2">
        <f>SUM(BF1247:BF1248)</f>
        <v>4.24</v>
      </c>
      <c r="BG1246" s="10">
        <v>6</v>
      </c>
      <c r="BH1246" s="21">
        <f t="shared" si="170"/>
        <v>3.1545599999999998E-3</v>
      </c>
      <c r="BI1246" s="22">
        <f t="shared" si="170"/>
        <v>2.2719999999999997E-3</v>
      </c>
      <c r="BJ1246" s="21">
        <f>BH1246-BI1246</f>
        <v>8.8256000000000012E-4</v>
      </c>
      <c r="BK1246" s="21">
        <v>9.4636799999999986E-3</v>
      </c>
      <c r="BL1246" s="22">
        <v>6.8159999999999991E-3</v>
      </c>
      <c r="BM1246" s="21">
        <v>2.6476799999999995E-3</v>
      </c>
      <c r="BN1246" s="21">
        <f t="shared" si="172"/>
        <v>3.7854719999999994E-2</v>
      </c>
      <c r="BO1246" s="22">
        <f t="shared" si="172"/>
        <v>2.7263999999999997E-2</v>
      </c>
      <c r="BP1246" s="21">
        <f t="shared" si="172"/>
        <v>1.0590719999999998E-2</v>
      </c>
    </row>
    <row r="1247" spans="1:68" ht="11.1" hidden="1" customHeight="1" outlineLevel="2" x14ac:dyDescent="0.2">
      <c r="A1247" s="10"/>
      <c r="B1247" s="18"/>
      <c r="C1247" s="18"/>
      <c r="D1247" s="18"/>
      <c r="E1247" s="23" t="s">
        <v>1113</v>
      </c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4"/>
      <c r="AU1247" s="208">
        <v>0.34</v>
      </c>
      <c r="AV1247" s="24"/>
      <c r="AW1247" s="24"/>
      <c r="AX1247" s="24"/>
      <c r="AY1247" s="24"/>
      <c r="AZ1247" s="208">
        <v>0.246</v>
      </c>
      <c r="BA1247" s="208">
        <v>0.88</v>
      </c>
      <c r="BB1247" s="21">
        <f t="shared" si="171"/>
        <v>0.88</v>
      </c>
      <c r="BC1247" s="21"/>
      <c r="BD1247" s="22">
        <f t="shared" si="173"/>
        <v>1.1827956989247312</v>
      </c>
      <c r="BE1247" s="21"/>
      <c r="BF1247" s="2">
        <v>2.12</v>
      </c>
      <c r="BG1247" s="10"/>
      <c r="BH1247" s="21">
        <f t="shared" si="170"/>
        <v>0</v>
      </c>
      <c r="BI1247" s="22">
        <f t="shared" si="170"/>
        <v>8.8000000000000014E-4</v>
      </c>
      <c r="BJ1247" s="21"/>
      <c r="BK1247" s="21">
        <v>0</v>
      </c>
      <c r="BL1247" s="22">
        <v>2.6400000000000004E-3</v>
      </c>
      <c r="BM1247" s="21"/>
      <c r="BN1247" s="21">
        <f t="shared" si="172"/>
        <v>0</v>
      </c>
      <c r="BO1247" s="22">
        <f t="shared" si="172"/>
        <v>1.0560000000000002E-2</v>
      </c>
      <c r="BP1247" s="21">
        <f t="shared" si="172"/>
        <v>0</v>
      </c>
    </row>
    <row r="1248" spans="1:68" ht="11.1" hidden="1" customHeight="1" outlineLevel="2" x14ac:dyDescent="0.2">
      <c r="A1248" s="10"/>
      <c r="B1248" s="18"/>
      <c r="C1248" s="18"/>
      <c r="D1248" s="18"/>
      <c r="E1248" s="23" t="s">
        <v>1114</v>
      </c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24"/>
      <c r="AG1248" s="24"/>
      <c r="AH1248" s="24"/>
      <c r="AI1248" s="24"/>
      <c r="AJ1248" s="24"/>
      <c r="AK1248" s="24"/>
      <c r="AL1248" s="24"/>
      <c r="AM1248" s="24"/>
      <c r="AN1248" s="24"/>
      <c r="AO1248" s="24"/>
      <c r="AP1248" s="24"/>
      <c r="AQ1248" s="24"/>
      <c r="AR1248" s="24"/>
      <c r="AS1248" s="24"/>
      <c r="AT1248" s="24"/>
      <c r="AU1248" s="208">
        <v>0.96299999999999997</v>
      </c>
      <c r="AV1248" s="208">
        <v>2.3E-2</v>
      </c>
      <c r="AW1248" s="24"/>
      <c r="AX1248" s="24"/>
      <c r="AY1248" s="208">
        <v>0.19500000000000001</v>
      </c>
      <c r="AZ1248" s="208">
        <v>0.52200000000000002</v>
      </c>
      <c r="BA1248" s="208">
        <v>1.3919999999999999</v>
      </c>
      <c r="BB1248" s="21">
        <f t="shared" si="171"/>
        <v>1.3919999999999999</v>
      </c>
      <c r="BC1248" s="21"/>
      <c r="BD1248" s="22">
        <f t="shared" si="173"/>
        <v>1.8709677419354838</v>
      </c>
      <c r="BE1248" s="21"/>
      <c r="BF1248" s="2">
        <v>2.12</v>
      </c>
      <c r="BG1248" s="10"/>
      <c r="BH1248" s="21">
        <f t="shared" si="170"/>
        <v>0</v>
      </c>
      <c r="BI1248" s="22">
        <f t="shared" si="170"/>
        <v>1.3919999999999998E-3</v>
      </c>
      <c r="BJ1248" s="21"/>
      <c r="BK1248" s="21">
        <v>0</v>
      </c>
      <c r="BL1248" s="22">
        <v>4.1759999999999992E-3</v>
      </c>
      <c r="BM1248" s="21"/>
      <c r="BN1248" s="21">
        <f t="shared" si="172"/>
        <v>0</v>
      </c>
      <c r="BO1248" s="22">
        <f t="shared" si="172"/>
        <v>1.6703999999999997E-2</v>
      </c>
      <c r="BP1248" s="21">
        <f t="shared" si="172"/>
        <v>0</v>
      </c>
    </row>
    <row r="1249" spans="1:68" ht="11.1" hidden="1" customHeight="1" outlineLevel="1" collapsed="1" x14ac:dyDescent="0.2">
      <c r="A1249" s="10"/>
      <c r="B1249" s="18"/>
      <c r="C1249" s="18"/>
      <c r="D1249" s="18"/>
      <c r="E1249" s="19" t="s">
        <v>1115</v>
      </c>
      <c r="F1249" s="209">
        <v>8.3699999999999992</v>
      </c>
      <c r="G1249" s="209">
        <v>7.7619999999999996</v>
      </c>
      <c r="H1249" s="209">
        <v>5.3630000000000004</v>
      </c>
      <c r="I1249" s="20"/>
      <c r="J1249" s="20"/>
      <c r="K1249" s="209">
        <v>6.1840000000000002</v>
      </c>
      <c r="L1249" s="209">
        <v>0.496</v>
      </c>
      <c r="M1249" s="20"/>
      <c r="N1249" s="20"/>
      <c r="O1249" s="20"/>
      <c r="P1249" s="209">
        <v>2.0990000000000002</v>
      </c>
      <c r="Q1249" s="209">
        <v>6.266</v>
      </c>
      <c r="R1249" s="209">
        <v>7.8</v>
      </c>
      <c r="S1249" s="209">
        <v>8.9090000000000007</v>
      </c>
      <c r="T1249" s="209">
        <v>8.2460000000000004</v>
      </c>
      <c r="U1249" s="209">
        <v>7.6289999999999996</v>
      </c>
      <c r="V1249" s="209">
        <v>4.1929999999999996</v>
      </c>
      <c r="W1249" s="209">
        <v>0.46500000000000002</v>
      </c>
      <c r="X1249" s="20"/>
      <c r="Y1249" s="209">
        <v>0.13600000000000001</v>
      </c>
      <c r="Z1249" s="20"/>
      <c r="AA1249" s="209">
        <v>0.24</v>
      </c>
      <c r="AB1249" s="20"/>
      <c r="AC1249" s="209">
        <v>7.593</v>
      </c>
      <c r="AD1249" s="209">
        <v>9.1999999999999993</v>
      </c>
      <c r="AE1249" s="209">
        <v>7.7140000000000004</v>
      </c>
      <c r="AF1249" s="209">
        <v>8.0259999999999998</v>
      </c>
      <c r="AG1249" s="209">
        <v>4.6500000000000004</v>
      </c>
      <c r="AH1249" s="209">
        <v>3.2629999999999999</v>
      </c>
      <c r="AI1249" s="209">
        <v>1.226</v>
      </c>
      <c r="AJ1249" s="20"/>
      <c r="AK1249" s="20"/>
      <c r="AL1249" s="20"/>
      <c r="AM1249" s="20"/>
      <c r="AN1249" s="20"/>
      <c r="AO1249" s="209">
        <v>9.43</v>
      </c>
      <c r="AP1249" s="209">
        <v>6.2679999999999998</v>
      </c>
      <c r="AQ1249" s="20"/>
      <c r="AR1249" s="209">
        <v>14.194000000000001</v>
      </c>
      <c r="AS1249" s="209">
        <v>7.6050000000000004</v>
      </c>
      <c r="AT1249" s="209">
        <v>5.5949999999999998</v>
      </c>
      <c r="AU1249" s="209">
        <v>1.2509999999999999</v>
      </c>
      <c r="AV1249" s="20"/>
      <c r="AW1249" s="20"/>
      <c r="AX1249" s="20"/>
      <c r="AY1249" s="20"/>
      <c r="AZ1249" s="20"/>
      <c r="BA1249" s="209">
        <v>6.444</v>
      </c>
      <c r="BB1249" s="21">
        <f t="shared" si="171"/>
        <v>14.194000000000001</v>
      </c>
      <c r="BC1249" s="21">
        <f>BD1249</f>
        <v>19.077956989247312</v>
      </c>
      <c r="BD1249" s="22">
        <f t="shared" si="173"/>
        <v>19.077956989247312</v>
      </c>
      <c r="BE1249" s="21">
        <f>BC1249-BD1249</f>
        <v>0</v>
      </c>
      <c r="BF1249" s="2">
        <v>7.26</v>
      </c>
      <c r="BG1249" s="10">
        <v>6</v>
      </c>
      <c r="BH1249" s="21">
        <f t="shared" si="170"/>
        <v>1.4194E-2</v>
      </c>
      <c r="BI1249" s="22">
        <f t="shared" si="170"/>
        <v>1.4194E-2</v>
      </c>
      <c r="BJ1249" s="21">
        <f>BH1249-BI1249</f>
        <v>0</v>
      </c>
      <c r="BK1249" s="21">
        <v>4.2582000000000002E-2</v>
      </c>
      <c r="BL1249" s="22">
        <v>4.2582000000000002E-2</v>
      </c>
      <c r="BM1249" s="21">
        <v>0</v>
      </c>
      <c r="BN1249" s="21">
        <f t="shared" si="172"/>
        <v>0.17032800000000001</v>
      </c>
      <c r="BO1249" s="22">
        <f t="shared" si="172"/>
        <v>0.17032800000000001</v>
      </c>
      <c r="BP1249" s="21">
        <f t="shared" si="172"/>
        <v>0</v>
      </c>
    </row>
    <row r="1250" spans="1:68" ht="11.1" hidden="1" customHeight="1" outlineLevel="2" x14ac:dyDescent="0.2">
      <c r="A1250" s="10"/>
      <c r="B1250" s="18"/>
      <c r="C1250" s="18"/>
      <c r="D1250" s="18"/>
      <c r="E1250" s="23" t="s">
        <v>1116</v>
      </c>
      <c r="F1250" s="208">
        <v>8.3699999999999992</v>
      </c>
      <c r="G1250" s="208">
        <v>7.7619999999999996</v>
      </c>
      <c r="H1250" s="208">
        <v>5.3630000000000004</v>
      </c>
      <c r="I1250" s="24"/>
      <c r="J1250" s="24"/>
      <c r="K1250" s="208">
        <v>6.1840000000000002</v>
      </c>
      <c r="L1250" s="208">
        <v>0.496</v>
      </c>
      <c r="M1250" s="24"/>
      <c r="N1250" s="24"/>
      <c r="O1250" s="24"/>
      <c r="P1250" s="208">
        <v>2.0990000000000002</v>
      </c>
      <c r="Q1250" s="208">
        <v>6.266</v>
      </c>
      <c r="R1250" s="208">
        <v>7.8</v>
      </c>
      <c r="S1250" s="208">
        <v>8.9090000000000007</v>
      </c>
      <c r="T1250" s="208">
        <v>8.2460000000000004</v>
      </c>
      <c r="U1250" s="208">
        <v>7.6289999999999996</v>
      </c>
      <c r="V1250" s="208">
        <v>4.1929999999999996</v>
      </c>
      <c r="W1250" s="208">
        <v>0.46500000000000002</v>
      </c>
      <c r="X1250" s="24"/>
      <c r="Y1250" s="208">
        <v>0.13600000000000001</v>
      </c>
      <c r="Z1250" s="24"/>
      <c r="AA1250" s="208">
        <v>0.24</v>
      </c>
      <c r="AB1250" s="24"/>
      <c r="AC1250" s="208">
        <v>7.593</v>
      </c>
      <c r="AD1250" s="208">
        <v>9.1999999999999993</v>
      </c>
      <c r="AE1250" s="208">
        <v>7.7140000000000004</v>
      </c>
      <c r="AF1250" s="208">
        <v>8.0259999999999998</v>
      </c>
      <c r="AG1250" s="208">
        <v>4.6500000000000004</v>
      </c>
      <c r="AH1250" s="208">
        <v>3.2629999999999999</v>
      </c>
      <c r="AI1250" s="208">
        <v>1.226</v>
      </c>
      <c r="AJ1250" s="24"/>
      <c r="AK1250" s="24"/>
      <c r="AL1250" s="24"/>
      <c r="AM1250" s="24"/>
      <c r="AN1250" s="24"/>
      <c r="AO1250" s="208">
        <v>9.43</v>
      </c>
      <c r="AP1250" s="208">
        <v>6.2679999999999998</v>
      </c>
      <c r="AQ1250" s="24"/>
      <c r="AR1250" s="208">
        <v>14.194000000000001</v>
      </c>
      <c r="AS1250" s="208">
        <v>7.6050000000000004</v>
      </c>
      <c r="AT1250" s="208">
        <v>5.5949999999999998</v>
      </c>
      <c r="AU1250" s="208">
        <v>1.2509999999999999</v>
      </c>
      <c r="AV1250" s="24"/>
      <c r="AW1250" s="24"/>
      <c r="AX1250" s="24"/>
      <c r="AY1250" s="24"/>
      <c r="AZ1250" s="24"/>
      <c r="BA1250" s="208">
        <v>6.444</v>
      </c>
      <c r="BB1250" s="21">
        <f t="shared" si="171"/>
        <v>14.194000000000001</v>
      </c>
      <c r="BC1250" s="21"/>
      <c r="BD1250" s="22">
        <f t="shared" si="173"/>
        <v>19.077956989247312</v>
      </c>
      <c r="BE1250" s="21"/>
      <c r="BG1250" s="10"/>
      <c r="BH1250" s="21">
        <f t="shared" si="170"/>
        <v>0</v>
      </c>
      <c r="BI1250" s="22">
        <f t="shared" si="170"/>
        <v>1.4194E-2</v>
      </c>
      <c r="BJ1250" s="21"/>
      <c r="BK1250" s="21">
        <v>0</v>
      </c>
      <c r="BL1250" s="22">
        <v>4.2582000000000002E-2</v>
      </c>
      <c r="BM1250" s="21"/>
      <c r="BN1250" s="21">
        <f t="shared" si="172"/>
        <v>0</v>
      </c>
      <c r="BO1250" s="22">
        <f t="shared" si="172"/>
        <v>0.17032800000000001</v>
      </c>
      <c r="BP1250" s="21">
        <f t="shared" si="172"/>
        <v>0</v>
      </c>
    </row>
    <row r="1251" spans="1:68" ht="11.1" hidden="1" customHeight="1" outlineLevel="1" collapsed="1" x14ac:dyDescent="0.2">
      <c r="A1251" s="10"/>
      <c r="B1251" s="18"/>
      <c r="C1251" s="18"/>
      <c r="D1251" s="18"/>
      <c r="E1251" s="19" t="s">
        <v>1117</v>
      </c>
      <c r="F1251" s="209">
        <v>32.927</v>
      </c>
      <c r="G1251" s="209">
        <v>28.869</v>
      </c>
      <c r="H1251" s="209">
        <v>19.690000000000001</v>
      </c>
      <c r="I1251" s="240">
        <v>18.035</v>
      </c>
      <c r="J1251" s="240"/>
      <c r="K1251" s="209">
        <v>1.0609999999999999</v>
      </c>
      <c r="L1251" s="20"/>
      <c r="M1251" s="20"/>
      <c r="N1251" s="20"/>
      <c r="O1251" s="209">
        <v>2.8860000000000001</v>
      </c>
      <c r="P1251" s="209">
        <v>6.6429999999999998</v>
      </c>
      <c r="Q1251" s="209">
        <v>19.806000000000001</v>
      </c>
      <c r="R1251" s="209">
        <v>16.497</v>
      </c>
      <c r="S1251" s="209">
        <v>16.702999999999999</v>
      </c>
      <c r="T1251" s="209">
        <v>18.957000000000001</v>
      </c>
      <c r="U1251" s="209">
        <v>12.943</v>
      </c>
      <c r="V1251" s="209">
        <v>13.898999999999999</v>
      </c>
      <c r="W1251" s="209">
        <v>4.7670000000000003</v>
      </c>
      <c r="X1251" s="20"/>
      <c r="Y1251" s="209">
        <v>4.391</v>
      </c>
      <c r="Z1251" s="20"/>
      <c r="AA1251" s="209">
        <v>3.319</v>
      </c>
      <c r="AB1251" s="209">
        <v>8.6</v>
      </c>
      <c r="AC1251" s="209">
        <v>15.464</v>
      </c>
      <c r="AD1251" s="209">
        <v>18.518999999999998</v>
      </c>
      <c r="AE1251" s="209">
        <v>17.734000000000002</v>
      </c>
      <c r="AF1251" s="209">
        <v>17.835999999999999</v>
      </c>
      <c r="AG1251" s="209">
        <v>10.638</v>
      </c>
      <c r="AH1251" s="209">
        <v>9.9160000000000004</v>
      </c>
      <c r="AI1251" s="209">
        <v>5.0229999999999997</v>
      </c>
      <c r="AJ1251" s="20"/>
      <c r="AK1251" s="20"/>
      <c r="AL1251" s="20"/>
      <c r="AM1251" s="20"/>
      <c r="AN1251" s="209">
        <v>3.6440000000000001</v>
      </c>
      <c r="AO1251" s="209">
        <v>19.835999999999999</v>
      </c>
      <c r="AP1251" s="209">
        <v>17.434999999999999</v>
      </c>
      <c r="AQ1251" s="209">
        <v>20.914000000000001</v>
      </c>
      <c r="AR1251" s="209">
        <v>14.708</v>
      </c>
      <c r="AS1251" s="209">
        <v>16.510999999999999</v>
      </c>
      <c r="AT1251" s="209">
        <v>9.4550000000000001</v>
      </c>
      <c r="AU1251" s="209">
        <v>4.0220000000000002</v>
      </c>
      <c r="AV1251" s="209">
        <v>0.39300000000000002</v>
      </c>
      <c r="AW1251" s="209">
        <v>1.7999999999999999E-2</v>
      </c>
      <c r="AX1251" s="20"/>
      <c r="AY1251" s="20"/>
      <c r="AZ1251" s="209">
        <v>8.5559999999999992</v>
      </c>
      <c r="BA1251" s="209">
        <v>11.808999999999999</v>
      </c>
      <c r="BB1251" s="21">
        <f>SUM(BB1252:BB1259)</f>
        <v>41.21</v>
      </c>
      <c r="BC1251" s="21">
        <f>BD1251</f>
        <v>55.38978494623656</v>
      </c>
      <c r="BD1251" s="22">
        <f t="shared" si="173"/>
        <v>55.38978494623656</v>
      </c>
      <c r="BE1251" s="21">
        <f>BC1251-BD1251</f>
        <v>0</v>
      </c>
      <c r="BG1251" s="10">
        <v>5</v>
      </c>
      <c r="BH1251" s="21">
        <f t="shared" si="170"/>
        <v>4.1210000000000011E-2</v>
      </c>
      <c r="BI1251" s="22">
        <f t="shared" si="170"/>
        <v>4.1210000000000011E-2</v>
      </c>
      <c r="BJ1251" s="21">
        <f>BH1251-BI1251</f>
        <v>0</v>
      </c>
      <c r="BK1251" s="21">
        <v>0.12363000000000003</v>
      </c>
      <c r="BL1251" s="22">
        <v>0.12363000000000003</v>
      </c>
      <c r="BM1251" s="21">
        <v>0</v>
      </c>
      <c r="BN1251" s="21">
        <f t="shared" si="172"/>
        <v>0.49452000000000013</v>
      </c>
      <c r="BO1251" s="22">
        <f t="shared" si="172"/>
        <v>0.49452000000000013</v>
      </c>
      <c r="BP1251" s="21">
        <f t="shared" si="172"/>
        <v>0</v>
      </c>
    </row>
    <row r="1252" spans="1:68" ht="11.1" hidden="1" customHeight="1" outlineLevel="2" x14ac:dyDescent="0.2">
      <c r="A1252" s="10"/>
      <c r="B1252" s="18"/>
      <c r="C1252" s="18"/>
      <c r="D1252" s="18"/>
      <c r="E1252" s="23" t="s">
        <v>1118</v>
      </c>
      <c r="F1252" s="208">
        <v>5.0270000000000001</v>
      </c>
      <c r="G1252" s="208">
        <v>5.6859999999999999</v>
      </c>
      <c r="H1252" s="208">
        <v>3.6970000000000001</v>
      </c>
      <c r="I1252" s="239">
        <v>3.2330000000000001</v>
      </c>
      <c r="J1252" s="239"/>
      <c r="K1252" s="24"/>
      <c r="L1252" s="24"/>
      <c r="M1252" s="24"/>
      <c r="N1252" s="24"/>
      <c r="O1252" s="208">
        <v>0.73099999999999998</v>
      </c>
      <c r="P1252" s="208">
        <v>2.5139999999999998</v>
      </c>
      <c r="Q1252" s="208">
        <v>5.4649999999999999</v>
      </c>
      <c r="R1252" s="208">
        <v>4.9630000000000001</v>
      </c>
      <c r="S1252" s="208">
        <v>5.0839999999999996</v>
      </c>
      <c r="T1252" s="208">
        <v>5.7949999999999999</v>
      </c>
      <c r="U1252" s="208">
        <v>4.4480000000000004</v>
      </c>
      <c r="V1252" s="208">
        <v>3.484</v>
      </c>
      <c r="W1252" s="208">
        <v>1.4610000000000001</v>
      </c>
      <c r="X1252" s="24"/>
      <c r="Y1252" s="24"/>
      <c r="Z1252" s="24"/>
      <c r="AA1252" s="24"/>
      <c r="AB1252" s="208">
        <v>2.7010000000000001</v>
      </c>
      <c r="AC1252" s="208">
        <v>4.8940000000000001</v>
      </c>
      <c r="AD1252" s="208">
        <v>5.8609999999999998</v>
      </c>
      <c r="AE1252" s="208">
        <v>5.5739999999999998</v>
      </c>
      <c r="AF1252" s="208">
        <v>5.8040000000000003</v>
      </c>
      <c r="AG1252" s="208">
        <v>3.7280000000000002</v>
      </c>
      <c r="AH1252" s="208">
        <v>3.508</v>
      </c>
      <c r="AI1252" s="208">
        <v>1.798</v>
      </c>
      <c r="AJ1252" s="24"/>
      <c r="AK1252" s="24"/>
      <c r="AL1252" s="24"/>
      <c r="AM1252" s="24"/>
      <c r="AN1252" s="208">
        <v>1.903</v>
      </c>
      <c r="AO1252" s="208">
        <v>5.351</v>
      </c>
      <c r="AP1252" s="208">
        <v>5.44</v>
      </c>
      <c r="AQ1252" s="208">
        <v>6.7190000000000003</v>
      </c>
      <c r="AR1252" s="208">
        <v>4.6360000000000001</v>
      </c>
      <c r="AS1252" s="208">
        <v>5.6829999999999998</v>
      </c>
      <c r="AT1252" s="24"/>
      <c r="AU1252" s="24"/>
      <c r="AV1252" s="24"/>
      <c r="AW1252" s="24"/>
      <c r="AX1252" s="24"/>
      <c r="AY1252" s="24"/>
      <c r="AZ1252" s="24"/>
      <c r="BA1252" s="24"/>
      <c r="BB1252" s="21">
        <f t="shared" si="171"/>
        <v>6.7190000000000003</v>
      </c>
      <c r="BC1252" s="21"/>
      <c r="BD1252" s="22">
        <f t="shared" si="173"/>
        <v>9.030913978494624</v>
      </c>
      <c r="BE1252" s="21"/>
      <c r="BF1252" s="2">
        <v>5.8</v>
      </c>
      <c r="BG1252" s="10"/>
      <c r="BH1252" s="21">
        <f t="shared" si="170"/>
        <v>0</v>
      </c>
      <c r="BI1252" s="22">
        <f t="shared" si="170"/>
        <v>6.7190000000000001E-3</v>
      </c>
      <c r="BJ1252" s="21"/>
      <c r="BK1252" s="21">
        <v>0</v>
      </c>
      <c r="BL1252" s="22">
        <v>2.0157000000000001E-2</v>
      </c>
      <c r="BM1252" s="21"/>
      <c r="BN1252" s="21">
        <f t="shared" si="172"/>
        <v>0</v>
      </c>
      <c r="BO1252" s="22">
        <f t="shared" si="172"/>
        <v>8.0628000000000005E-2</v>
      </c>
      <c r="BP1252" s="21">
        <f t="shared" si="172"/>
        <v>0</v>
      </c>
    </row>
    <row r="1253" spans="1:68" ht="11.1" hidden="1" customHeight="1" outlineLevel="2" x14ac:dyDescent="0.2">
      <c r="A1253" s="10"/>
      <c r="B1253" s="18"/>
      <c r="C1253" s="18"/>
      <c r="D1253" s="18"/>
      <c r="E1253" s="23" t="s">
        <v>1119</v>
      </c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24"/>
      <c r="AP1253" s="24"/>
      <c r="AQ1253" s="24"/>
      <c r="AR1253" s="24"/>
      <c r="AS1253" s="24"/>
      <c r="AT1253" s="208">
        <v>3.2050000000000001</v>
      </c>
      <c r="AU1253" s="208">
        <v>0.89300000000000002</v>
      </c>
      <c r="AV1253" s="24"/>
      <c r="AW1253" s="24"/>
      <c r="AX1253" s="24"/>
      <c r="AY1253" s="24"/>
      <c r="AZ1253" s="208">
        <v>2.1019999999999999</v>
      </c>
      <c r="BA1253" s="208">
        <v>3.786</v>
      </c>
      <c r="BB1253" s="21">
        <f t="shared" si="171"/>
        <v>3.786</v>
      </c>
      <c r="BC1253" s="21"/>
      <c r="BD1253" s="22">
        <f t="shared" si="173"/>
        <v>5.0887096774193541</v>
      </c>
      <c r="BE1253" s="21"/>
      <c r="BG1253" s="10"/>
      <c r="BH1253" s="21">
        <f t="shared" si="170"/>
        <v>0</v>
      </c>
      <c r="BI1253" s="22">
        <f t="shared" si="170"/>
        <v>3.7859999999999994E-3</v>
      </c>
      <c r="BJ1253" s="21"/>
      <c r="BK1253" s="21">
        <v>0</v>
      </c>
      <c r="BL1253" s="22">
        <v>1.1357999999999998E-2</v>
      </c>
      <c r="BM1253" s="21"/>
      <c r="BN1253" s="21">
        <f t="shared" si="172"/>
        <v>0</v>
      </c>
      <c r="BO1253" s="22">
        <f t="shared" si="172"/>
        <v>4.5431999999999993E-2</v>
      </c>
      <c r="BP1253" s="21">
        <f t="shared" si="172"/>
        <v>0</v>
      </c>
    </row>
    <row r="1254" spans="1:68" ht="11.1" hidden="1" customHeight="1" outlineLevel="2" x14ac:dyDescent="0.2">
      <c r="A1254" s="10"/>
      <c r="B1254" s="18"/>
      <c r="C1254" s="18"/>
      <c r="D1254" s="18"/>
      <c r="E1254" s="23" t="s">
        <v>1120</v>
      </c>
      <c r="F1254" s="208">
        <v>5.681</v>
      </c>
      <c r="G1254" s="208">
        <v>4.681</v>
      </c>
      <c r="H1254" s="208">
        <v>3.0289999999999999</v>
      </c>
      <c r="I1254" s="239">
        <v>2.778</v>
      </c>
      <c r="J1254" s="239"/>
      <c r="K1254" s="24"/>
      <c r="L1254" s="24"/>
      <c r="M1254" s="24"/>
      <c r="N1254" s="24"/>
      <c r="O1254" s="208">
        <v>0.66600000000000004</v>
      </c>
      <c r="P1254" s="208">
        <v>1.175</v>
      </c>
      <c r="Q1254" s="208">
        <v>6.8440000000000003</v>
      </c>
      <c r="R1254" s="208">
        <v>4.7839999999999998</v>
      </c>
      <c r="S1254" s="208">
        <v>4.8630000000000004</v>
      </c>
      <c r="T1254" s="208">
        <v>5.2649999999999997</v>
      </c>
      <c r="U1254" s="208">
        <v>3.9529999999999998</v>
      </c>
      <c r="V1254" s="208">
        <v>2.95</v>
      </c>
      <c r="W1254" s="208">
        <v>1.1990000000000001</v>
      </c>
      <c r="X1254" s="24"/>
      <c r="Y1254" s="24"/>
      <c r="Z1254" s="24"/>
      <c r="AA1254" s="208">
        <v>0.14399999999999999</v>
      </c>
      <c r="AB1254" s="208">
        <v>2.5339999999999998</v>
      </c>
      <c r="AC1254" s="208">
        <v>4.6280000000000001</v>
      </c>
      <c r="AD1254" s="208">
        <v>5.6079999999999997</v>
      </c>
      <c r="AE1254" s="208">
        <v>5.2859999999999996</v>
      </c>
      <c r="AF1254" s="208">
        <v>5.0759999999999996</v>
      </c>
      <c r="AG1254" s="208">
        <v>3.0259999999999998</v>
      </c>
      <c r="AH1254" s="208">
        <v>3.1</v>
      </c>
      <c r="AI1254" s="208">
        <v>1.5960000000000001</v>
      </c>
      <c r="AJ1254" s="24"/>
      <c r="AK1254" s="24"/>
      <c r="AL1254" s="24"/>
      <c r="AM1254" s="24"/>
      <c r="AN1254" s="208">
        <v>1.7410000000000001</v>
      </c>
      <c r="AO1254" s="208">
        <v>4.6379999999999999</v>
      </c>
      <c r="AP1254" s="208">
        <v>5.19</v>
      </c>
      <c r="AQ1254" s="208">
        <v>6.3529999999999998</v>
      </c>
      <c r="AR1254" s="208">
        <v>3.996</v>
      </c>
      <c r="AS1254" s="208">
        <v>4.5609999999999999</v>
      </c>
      <c r="AT1254" s="208">
        <v>2.621</v>
      </c>
      <c r="AU1254" s="208">
        <v>1.099</v>
      </c>
      <c r="AV1254" s="24"/>
      <c r="AW1254" s="24"/>
      <c r="AX1254" s="24"/>
      <c r="AY1254" s="24"/>
      <c r="AZ1254" s="208">
        <v>1.9630000000000001</v>
      </c>
      <c r="BA1254" s="208">
        <v>3.1219999999999999</v>
      </c>
      <c r="BB1254" s="21">
        <f t="shared" si="171"/>
        <v>6.8440000000000003</v>
      </c>
      <c r="BC1254" s="21"/>
      <c r="BD1254" s="22">
        <f t="shared" si="173"/>
        <v>9.198924731182796</v>
      </c>
      <c r="BE1254" s="21"/>
      <c r="BF1254" s="2">
        <v>5.88</v>
      </c>
      <c r="BG1254" s="10"/>
      <c r="BH1254" s="21">
        <f t="shared" si="170"/>
        <v>0</v>
      </c>
      <c r="BI1254" s="22">
        <f t="shared" si="170"/>
        <v>6.8440000000000003E-3</v>
      </c>
      <c r="BJ1254" s="21"/>
      <c r="BK1254" s="21">
        <v>0</v>
      </c>
      <c r="BL1254" s="22">
        <v>2.0532000000000002E-2</v>
      </c>
      <c r="BM1254" s="21"/>
      <c r="BN1254" s="21">
        <f t="shared" si="172"/>
        <v>0</v>
      </c>
      <c r="BO1254" s="22">
        <f t="shared" si="172"/>
        <v>8.2128000000000007E-2</v>
      </c>
      <c r="BP1254" s="21">
        <f t="shared" si="172"/>
        <v>0</v>
      </c>
    </row>
    <row r="1255" spans="1:68" ht="11.1" hidden="1" customHeight="1" outlineLevel="2" x14ac:dyDescent="0.2">
      <c r="A1255" s="10"/>
      <c r="B1255" s="18"/>
      <c r="C1255" s="18"/>
      <c r="D1255" s="18"/>
      <c r="E1255" s="23" t="s">
        <v>1121</v>
      </c>
      <c r="F1255" s="208">
        <v>3.0179999999999998</v>
      </c>
      <c r="G1255" s="208">
        <v>2.198</v>
      </c>
      <c r="H1255" s="208">
        <v>1.6930000000000001</v>
      </c>
      <c r="I1255" s="239">
        <v>1.548</v>
      </c>
      <c r="J1255" s="239"/>
      <c r="K1255" s="208">
        <v>0.318</v>
      </c>
      <c r="L1255" s="24"/>
      <c r="M1255" s="24"/>
      <c r="N1255" s="24"/>
      <c r="O1255" s="208">
        <v>0.64300000000000002</v>
      </c>
      <c r="P1255" s="208">
        <v>1.048</v>
      </c>
      <c r="Q1255" s="208">
        <v>2.7759999999999998</v>
      </c>
      <c r="R1255" s="208">
        <v>2.5</v>
      </c>
      <c r="S1255" s="208">
        <v>2.5550000000000002</v>
      </c>
      <c r="T1255" s="208">
        <v>2.9039999999999999</v>
      </c>
      <c r="U1255" s="208">
        <v>1.7030000000000001</v>
      </c>
      <c r="V1255" s="208">
        <v>1.385</v>
      </c>
      <c r="W1255" s="208">
        <v>0.86399999999999999</v>
      </c>
      <c r="X1255" s="24"/>
      <c r="Y1255" s="24"/>
      <c r="Z1255" s="24"/>
      <c r="AA1255" s="208">
        <v>1.21</v>
      </c>
      <c r="AB1255" s="208">
        <v>1.1839999999999999</v>
      </c>
      <c r="AC1255" s="208">
        <v>1.8759999999999999</v>
      </c>
      <c r="AD1255" s="208">
        <v>2.294</v>
      </c>
      <c r="AE1255" s="208">
        <v>2.2229999999999999</v>
      </c>
      <c r="AF1255" s="208">
        <v>2.3330000000000002</v>
      </c>
      <c r="AG1255" s="208">
        <v>1.4239999999999999</v>
      </c>
      <c r="AH1255" s="208">
        <v>1.2130000000000001</v>
      </c>
      <c r="AI1255" s="208">
        <v>0.54600000000000004</v>
      </c>
      <c r="AJ1255" s="24"/>
      <c r="AK1255" s="24"/>
      <c r="AL1255" s="24"/>
      <c r="AM1255" s="24"/>
      <c r="AN1255" s="24"/>
      <c r="AO1255" s="24"/>
      <c r="AP1255" s="24"/>
      <c r="AQ1255" s="24"/>
      <c r="AR1255" s="24"/>
      <c r="AS1255" s="24"/>
      <c r="AT1255" s="24"/>
      <c r="AU1255" s="24"/>
      <c r="AV1255" s="24"/>
      <c r="AW1255" s="24"/>
      <c r="AX1255" s="24"/>
      <c r="AY1255" s="24"/>
      <c r="AZ1255" s="24"/>
      <c r="BA1255" s="24"/>
      <c r="BB1255" s="21">
        <f t="shared" si="171"/>
        <v>3.0179999999999998</v>
      </c>
      <c r="BC1255" s="21"/>
      <c r="BD1255" s="22">
        <f t="shared" si="173"/>
        <v>4.056451612903226</v>
      </c>
      <c r="BE1255" s="21"/>
      <c r="BG1255" s="10"/>
      <c r="BH1255" s="21">
        <f t="shared" si="170"/>
        <v>0</v>
      </c>
      <c r="BI1255" s="22">
        <f t="shared" si="170"/>
        <v>3.0179999999999998E-3</v>
      </c>
      <c r="BJ1255" s="21"/>
      <c r="BK1255" s="21">
        <v>0</v>
      </c>
      <c r="BL1255" s="22">
        <v>9.0539999999999995E-3</v>
      </c>
      <c r="BM1255" s="21"/>
      <c r="BN1255" s="21">
        <f t="shared" si="172"/>
        <v>0</v>
      </c>
      <c r="BO1255" s="22">
        <f t="shared" si="172"/>
        <v>3.6215999999999998E-2</v>
      </c>
      <c r="BP1255" s="21">
        <f t="shared" si="172"/>
        <v>0</v>
      </c>
    </row>
    <row r="1256" spans="1:68" ht="11.1" hidden="1" customHeight="1" outlineLevel="2" x14ac:dyDescent="0.2">
      <c r="A1256" s="10"/>
      <c r="B1256" s="18"/>
      <c r="C1256" s="18"/>
      <c r="D1256" s="18"/>
      <c r="E1256" s="23" t="s">
        <v>1122</v>
      </c>
      <c r="F1256" s="208">
        <v>6.0069999999999997</v>
      </c>
      <c r="G1256" s="208">
        <v>5.31</v>
      </c>
      <c r="H1256" s="208">
        <v>3.7629999999999999</v>
      </c>
      <c r="I1256" s="239">
        <v>3.899</v>
      </c>
      <c r="J1256" s="239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24"/>
      <c r="AO1256" s="24"/>
      <c r="AP1256" s="24"/>
      <c r="AQ1256" s="24"/>
      <c r="AR1256" s="24"/>
      <c r="AS1256" s="24"/>
      <c r="AT1256" s="24"/>
      <c r="AU1256" s="24"/>
      <c r="AV1256" s="24"/>
      <c r="AW1256" s="24"/>
      <c r="AX1256" s="24"/>
      <c r="AY1256" s="24"/>
      <c r="AZ1256" s="24"/>
      <c r="BA1256" s="24"/>
      <c r="BB1256" s="21">
        <f t="shared" si="171"/>
        <v>6.0069999999999997</v>
      </c>
      <c r="BC1256" s="21"/>
      <c r="BD1256" s="22">
        <f t="shared" si="173"/>
        <v>8.073924731182796</v>
      </c>
      <c r="BE1256" s="21"/>
      <c r="BF1256" s="2">
        <v>5.6</v>
      </c>
      <c r="BG1256" s="10"/>
      <c r="BH1256" s="21">
        <f t="shared" si="170"/>
        <v>0</v>
      </c>
      <c r="BI1256" s="22">
        <f t="shared" si="170"/>
        <v>6.0070000000000002E-3</v>
      </c>
      <c r="BJ1256" s="21"/>
      <c r="BK1256" s="21">
        <v>0</v>
      </c>
      <c r="BL1256" s="22">
        <v>1.8021000000000002E-2</v>
      </c>
      <c r="BM1256" s="21"/>
      <c r="BN1256" s="21">
        <f t="shared" si="172"/>
        <v>0</v>
      </c>
      <c r="BO1256" s="22">
        <f t="shared" si="172"/>
        <v>7.2084000000000009E-2</v>
      </c>
      <c r="BP1256" s="21">
        <f t="shared" si="172"/>
        <v>0</v>
      </c>
    </row>
    <row r="1257" spans="1:68" ht="11.1" hidden="1" customHeight="1" outlineLevel="2" x14ac:dyDescent="0.2">
      <c r="A1257" s="10"/>
      <c r="B1257" s="18"/>
      <c r="C1257" s="18"/>
      <c r="D1257" s="18"/>
      <c r="E1257" s="23" t="s">
        <v>1123</v>
      </c>
      <c r="F1257" s="208">
        <v>5.641</v>
      </c>
      <c r="G1257" s="208">
        <v>5.0629999999999997</v>
      </c>
      <c r="H1257" s="208">
        <v>3.4449999999999998</v>
      </c>
      <c r="I1257" s="239">
        <v>2.911</v>
      </c>
      <c r="J1257" s="239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08">
        <v>2.839</v>
      </c>
      <c r="V1257" s="24"/>
      <c r="W1257" s="24"/>
      <c r="X1257" s="24"/>
      <c r="Y1257" s="208">
        <v>4.391</v>
      </c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  <c r="AN1257" s="24"/>
      <c r="AO1257" s="208">
        <v>2.887</v>
      </c>
      <c r="AP1257" s="208">
        <v>1.8080000000000001</v>
      </c>
      <c r="AQ1257" s="208">
        <v>1.9239999999999999</v>
      </c>
      <c r="AR1257" s="208">
        <v>1.8069999999999999</v>
      </c>
      <c r="AS1257" s="208">
        <v>1.6859999999999999</v>
      </c>
      <c r="AT1257" s="208">
        <v>0.97899999999999998</v>
      </c>
      <c r="AU1257" s="208">
        <v>0.64</v>
      </c>
      <c r="AV1257" s="208">
        <v>0.14599999999999999</v>
      </c>
      <c r="AW1257" s="24"/>
      <c r="AX1257" s="24"/>
      <c r="AY1257" s="24"/>
      <c r="AZ1257" s="208">
        <v>1.1160000000000001</v>
      </c>
      <c r="BA1257" s="208">
        <v>1.0680000000000001</v>
      </c>
      <c r="BB1257" s="21">
        <f t="shared" si="171"/>
        <v>5.641</v>
      </c>
      <c r="BC1257" s="21"/>
      <c r="BD1257" s="22">
        <f t="shared" si="173"/>
        <v>7.581989247311828</v>
      </c>
      <c r="BE1257" s="21"/>
      <c r="BF1257" s="2">
        <v>2.4300000000000002</v>
      </c>
      <c r="BG1257" s="10"/>
      <c r="BH1257" s="21">
        <f t="shared" si="170"/>
        <v>0</v>
      </c>
      <c r="BI1257" s="22">
        <f t="shared" si="170"/>
        <v>5.6410000000000002E-3</v>
      </c>
      <c r="BJ1257" s="21"/>
      <c r="BK1257" s="21">
        <v>0</v>
      </c>
      <c r="BL1257" s="22">
        <v>1.6923000000000001E-2</v>
      </c>
      <c r="BM1257" s="21"/>
      <c r="BN1257" s="21">
        <f t="shared" si="172"/>
        <v>0</v>
      </c>
      <c r="BO1257" s="22">
        <f t="shared" si="172"/>
        <v>6.7692000000000002E-2</v>
      </c>
      <c r="BP1257" s="21">
        <f t="shared" si="172"/>
        <v>0</v>
      </c>
    </row>
    <row r="1258" spans="1:68" ht="11.1" hidden="1" customHeight="1" outlineLevel="2" x14ac:dyDescent="0.2">
      <c r="A1258" s="10"/>
      <c r="B1258" s="18"/>
      <c r="C1258" s="18"/>
      <c r="D1258" s="18"/>
      <c r="E1258" s="23" t="s">
        <v>1124</v>
      </c>
      <c r="F1258" s="208">
        <v>4.4379999999999997</v>
      </c>
      <c r="G1258" s="208">
        <v>3.5470000000000002</v>
      </c>
      <c r="H1258" s="208">
        <v>2.3450000000000002</v>
      </c>
      <c r="I1258" s="239">
        <v>2.2949999999999999</v>
      </c>
      <c r="J1258" s="239"/>
      <c r="K1258" s="208">
        <v>0.73</v>
      </c>
      <c r="L1258" s="24"/>
      <c r="M1258" s="24"/>
      <c r="N1258" s="24"/>
      <c r="O1258" s="208">
        <v>0.84599999999999997</v>
      </c>
      <c r="P1258" s="208">
        <v>1.9059999999999999</v>
      </c>
      <c r="Q1258" s="208">
        <v>4.7210000000000001</v>
      </c>
      <c r="R1258" s="208">
        <v>4.25</v>
      </c>
      <c r="S1258" s="208">
        <v>4.2009999999999996</v>
      </c>
      <c r="T1258" s="208">
        <v>4.9930000000000003</v>
      </c>
      <c r="U1258" s="24"/>
      <c r="V1258" s="208">
        <v>6.08</v>
      </c>
      <c r="W1258" s="208">
        <v>1.2430000000000001</v>
      </c>
      <c r="X1258" s="24"/>
      <c r="Y1258" s="24"/>
      <c r="Z1258" s="24"/>
      <c r="AA1258" s="208">
        <v>1.9650000000000001</v>
      </c>
      <c r="AB1258" s="208">
        <v>2.181</v>
      </c>
      <c r="AC1258" s="208">
        <v>4.0659999999999998</v>
      </c>
      <c r="AD1258" s="208">
        <v>4.7560000000000002</v>
      </c>
      <c r="AE1258" s="208">
        <v>4.6509999999999998</v>
      </c>
      <c r="AF1258" s="208">
        <v>4.6230000000000002</v>
      </c>
      <c r="AG1258" s="208">
        <v>2.46</v>
      </c>
      <c r="AH1258" s="208">
        <v>2.0950000000000002</v>
      </c>
      <c r="AI1258" s="208">
        <v>1.083</v>
      </c>
      <c r="AJ1258" s="24"/>
      <c r="AK1258" s="24"/>
      <c r="AL1258" s="24"/>
      <c r="AM1258" s="24"/>
      <c r="AN1258" s="24"/>
      <c r="AO1258" s="208">
        <v>5.6040000000000001</v>
      </c>
      <c r="AP1258" s="208">
        <v>3.6059999999999999</v>
      </c>
      <c r="AQ1258" s="208">
        <v>4.4930000000000003</v>
      </c>
      <c r="AR1258" s="208">
        <v>2.8359999999999999</v>
      </c>
      <c r="AS1258" s="208">
        <v>3.1139999999999999</v>
      </c>
      <c r="AT1258" s="208">
        <v>1.7230000000000001</v>
      </c>
      <c r="AU1258" s="208">
        <v>1.147</v>
      </c>
      <c r="AV1258" s="208">
        <v>0.23</v>
      </c>
      <c r="AW1258" s="208">
        <v>1.7999999999999999E-2</v>
      </c>
      <c r="AX1258" s="24"/>
      <c r="AY1258" s="24"/>
      <c r="AZ1258" s="208">
        <v>2.7269999999999999</v>
      </c>
      <c r="BA1258" s="208">
        <v>2.774</v>
      </c>
      <c r="BB1258" s="21">
        <f t="shared" si="171"/>
        <v>6.08</v>
      </c>
      <c r="BC1258" s="21"/>
      <c r="BD1258" s="22">
        <f t="shared" si="173"/>
        <v>8.1720430107526898</v>
      </c>
      <c r="BE1258" s="21"/>
      <c r="BF1258" s="2">
        <v>5.8</v>
      </c>
      <c r="BG1258" s="10"/>
      <c r="BH1258" s="21">
        <f t="shared" si="170"/>
        <v>0</v>
      </c>
      <c r="BI1258" s="22">
        <f t="shared" si="170"/>
        <v>6.0800000000000021E-3</v>
      </c>
      <c r="BJ1258" s="21"/>
      <c r="BK1258" s="21">
        <v>0</v>
      </c>
      <c r="BL1258" s="22">
        <v>1.8240000000000006E-2</v>
      </c>
      <c r="BM1258" s="21"/>
      <c r="BN1258" s="21">
        <f t="shared" si="172"/>
        <v>0</v>
      </c>
      <c r="BO1258" s="22">
        <f t="shared" si="172"/>
        <v>7.2960000000000025E-2</v>
      </c>
      <c r="BP1258" s="21">
        <f t="shared" si="172"/>
        <v>0</v>
      </c>
    </row>
    <row r="1259" spans="1:68" ht="11.1" hidden="1" customHeight="1" outlineLevel="2" x14ac:dyDescent="0.2">
      <c r="A1259" s="10"/>
      <c r="B1259" s="18"/>
      <c r="C1259" s="18"/>
      <c r="D1259" s="18"/>
      <c r="E1259" s="23" t="s">
        <v>1125</v>
      </c>
      <c r="F1259" s="208">
        <v>3.1150000000000002</v>
      </c>
      <c r="G1259" s="208">
        <v>2.3839999999999999</v>
      </c>
      <c r="H1259" s="208">
        <v>1.718</v>
      </c>
      <c r="I1259" s="239">
        <v>1.371</v>
      </c>
      <c r="J1259" s="239"/>
      <c r="K1259" s="208">
        <v>1.2999999999999999E-2</v>
      </c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  <c r="AL1259" s="24"/>
      <c r="AM1259" s="24"/>
      <c r="AN1259" s="24"/>
      <c r="AO1259" s="208">
        <v>1.3560000000000001</v>
      </c>
      <c r="AP1259" s="208">
        <v>1.391</v>
      </c>
      <c r="AQ1259" s="208">
        <v>1.425</v>
      </c>
      <c r="AR1259" s="208">
        <v>1.4330000000000001</v>
      </c>
      <c r="AS1259" s="208">
        <v>1.4670000000000001</v>
      </c>
      <c r="AT1259" s="208">
        <v>0.92700000000000005</v>
      </c>
      <c r="AU1259" s="208">
        <v>0.24299999999999999</v>
      </c>
      <c r="AV1259" s="208">
        <v>1.7000000000000001E-2</v>
      </c>
      <c r="AW1259" s="24"/>
      <c r="AX1259" s="24"/>
      <c r="AY1259" s="24"/>
      <c r="AZ1259" s="208">
        <v>0.64800000000000002</v>
      </c>
      <c r="BA1259" s="208">
        <v>1.0589999999999999</v>
      </c>
      <c r="BB1259" s="21">
        <f t="shared" si="171"/>
        <v>3.1150000000000002</v>
      </c>
      <c r="BC1259" s="21"/>
      <c r="BD1259" s="22">
        <f t="shared" si="173"/>
        <v>4.1868279569892479</v>
      </c>
      <c r="BE1259" s="21"/>
      <c r="BF1259" s="2">
        <v>3.5</v>
      </c>
      <c r="BG1259" s="10"/>
      <c r="BH1259" s="21">
        <f t="shared" si="170"/>
        <v>0</v>
      </c>
      <c r="BI1259" s="22">
        <f t="shared" si="170"/>
        <v>3.1150000000000006E-3</v>
      </c>
      <c r="BJ1259" s="21"/>
      <c r="BK1259" s="21">
        <v>0</v>
      </c>
      <c r="BL1259" s="22">
        <v>9.3450000000000026E-3</v>
      </c>
      <c r="BM1259" s="21"/>
      <c r="BN1259" s="21">
        <f t="shared" si="172"/>
        <v>0</v>
      </c>
      <c r="BO1259" s="22">
        <f t="shared" si="172"/>
        <v>3.738000000000001E-2</v>
      </c>
      <c r="BP1259" s="21">
        <f t="shared" si="172"/>
        <v>0</v>
      </c>
    </row>
    <row r="1260" spans="1:68" ht="11.1" hidden="1" customHeight="1" outlineLevel="1" collapsed="1" x14ac:dyDescent="0.2">
      <c r="A1260" s="10"/>
      <c r="B1260" s="18"/>
      <c r="C1260" s="18"/>
      <c r="D1260" s="18"/>
      <c r="E1260" s="19" t="s">
        <v>1126</v>
      </c>
      <c r="F1260" s="209">
        <v>4.258</v>
      </c>
      <c r="G1260" s="209">
        <v>3.9740000000000002</v>
      </c>
      <c r="H1260" s="209">
        <v>2.4079999999999999</v>
      </c>
      <c r="I1260" s="240">
        <v>2.1779999999999999</v>
      </c>
      <c r="J1260" s="240"/>
      <c r="K1260" s="209">
        <v>0.96</v>
      </c>
      <c r="L1260" s="20"/>
      <c r="M1260" s="20"/>
      <c r="N1260" s="20"/>
      <c r="O1260" s="209">
        <v>0.78300000000000003</v>
      </c>
      <c r="P1260" s="209">
        <v>1.9079999999999999</v>
      </c>
      <c r="Q1260" s="209">
        <v>2.99</v>
      </c>
      <c r="R1260" s="209">
        <v>3.8010000000000002</v>
      </c>
      <c r="S1260" s="209">
        <v>4.6529999999999996</v>
      </c>
      <c r="T1260" s="209">
        <v>4.3289999999999997</v>
      </c>
      <c r="U1260" s="209">
        <v>2.8690000000000002</v>
      </c>
      <c r="V1260" s="209">
        <v>2.0529999999999999</v>
      </c>
      <c r="W1260" s="209">
        <v>1.0249999999999999</v>
      </c>
      <c r="X1260" s="20"/>
      <c r="Y1260" s="20"/>
      <c r="Z1260" s="209">
        <v>0.24099999999999999</v>
      </c>
      <c r="AA1260" s="209">
        <v>0.39800000000000002</v>
      </c>
      <c r="AB1260" s="209">
        <v>1.89</v>
      </c>
      <c r="AC1260" s="209">
        <v>3.3029999999999999</v>
      </c>
      <c r="AD1260" s="209">
        <v>5.43</v>
      </c>
      <c r="AE1260" s="209">
        <v>4.8010000000000002</v>
      </c>
      <c r="AF1260" s="209">
        <v>4.7850000000000001</v>
      </c>
      <c r="AG1260" s="209">
        <v>2.661</v>
      </c>
      <c r="AH1260" s="209">
        <v>1.7809999999999999</v>
      </c>
      <c r="AI1260" s="209">
        <v>1.333</v>
      </c>
      <c r="AJ1260" s="209">
        <v>0.34300000000000003</v>
      </c>
      <c r="AK1260" s="20"/>
      <c r="AL1260" s="20"/>
      <c r="AM1260" s="209">
        <v>0.72099999999999997</v>
      </c>
      <c r="AN1260" s="209">
        <v>1.35</v>
      </c>
      <c r="AO1260" s="209">
        <v>3.4590000000000001</v>
      </c>
      <c r="AP1260" s="209">
        <v>3.3849999999999998</v>
      </c>
      <c r="AQ1260" s="209">
        <v>3.8119999999999998</v>
      </c>
      <c r="AR1260" s="209">
        <v>3.8809999999999998</v>
      </c>
      <c r="AS1260" s="209">
        <v>2.5779999999999998</v>
      </c>
      <c r="AT1260" s="209">
        <v>1.9690000000000001</v>
      </c>
      <c r="AU1260" s="209">
        <v>1.1759999999999999</v>
      </c>
      <c r="AV1260" s="20"/>
      <c r="AW1260" s="20"/>
      <c r="AX1260" s="20"/>
      <c r="AY1260" s="209">
        <v>0.83299999999999996</v>
      </c>
      <c r="AZ1260" s="209">
        <v>1.4730000000000001</v>
      </c>
      <c r="BA1260" s="209">
        <v>2.968</v>
      </c>
      <c r="BB1260" s="21">
        <f t="shared" si="171"/>
        <v>5.43</v>
      </c>
      <c r="BC1260" s="21">
        <f>BF1260</f>
        <v>11.2</v>
      </c>
      <c r="BD1260" s="22">
        <f t="shared" si="173"/>
        <v>7.2983870967741931</v>
      </c>
      <c r="BE1260" s="21">
        <f>BC1260-BD1260</f>
        <v>3.9016129032258062</v>
      </c>
      <c r="BF1260" s="2">
        <v>11.2</v>
      </c>
      <c r="BG1260" s="10">
        <v>6</v>
      </c>
      <c r="BH1260" s="21">
        <f t="shared" si="170"/>
        <v>8.3327999999999996E-3</v>
      </c>
      <c r="BI1260" s="22">
        <f t="shared" si="170"/>
        <v>5.4299999999999999E-3</v>
      </c>
      <c r="BJ1260" s="21">
        <f>BH1260-BI1260</f>
        <v>2.9027999999999997E-3</v>
      </c>
      <c r="BK1260" s="21">
        <v>2.4998399999999997E-2</v>
      </c>
      <c r="BL1260" s="22">
        <v>1.6289999999999999E-2</v>
      </c>
      <c r="BM1260" s="21">
        <v>8.7083999999999981E-3</v>
      </c>
      <c r="BN1260" s="21">
        <f t="shared" si="172"/>
        <v>9.9993599999999988E-2</v>
      </c>
      <c r="BO1260" s="22">
        <f t="shared" si="172"/>
        <v>6.5159999999999996E-2</v>
      </c>
      <c r="BP1260" s="21">
        <f t="shared" si="172"/>
        <v>3.4833599999999992E-2</v>
      </c>
    </row>
    <row r="1261" spans="1:68" ht="11.1" hidden="1" customHeight="1" outlineLevel="2" x14ac:dyDescent="0.2">
      <c r="A1261" s="10"/>
      <c r="B1261" s="18"/>
      <c r="C1261" s="18"/>
      <c r="D1261" s="18"/>
      <c r="E1261" s="23" t="s">
        <v>1127</v>
      </c>
      <c r="F1261" s="208">
        <v>4.258</v>
      </c>
      <c r="G1261" s="208">
        <v>3.9740000000000002</v>
      </c>
      <c r="H1261" s="208">
        <v>2.4079999999999999</v>
      </c>
      <c r="I1261" s="239">
        <v>2.1779999999999999</v>
      </c>
      <c r="J1261" s="239"/>
      <c r="K1261" s="208">
        <v>0.96</v>
      </c>
      <c r="L1261" s="24"/>
      <c r="M1261" s="24"/>
      <c r="N1261" s="24"/>
      <c r="O1261" s="208">
        <v>0.78300000000000003</v>
      </c>
      <c r="P1261" s="208">
        <v>1.9079999999999999</v>
      </c>
      <c r="Q1261" s="208">
        <v>2.99</v>
      </c>
      <c r="R1261" s="208">
        <v>3.8010000000000002</v>
      </c>
      <c r="S1261" s="208">
        <v>4.6529999999999996</v>
      </c>
      <c r="T1261" s="208">
        <v>4.3289999999999997</v>
      </c>
      <c r="U1261" s="208">
        <v>2.8690000000000002</v>
      </c>
      <c r="V1261" s="208">
        <v>2.0529999999999999</v>
      </c>
      <c r="W1261" s="208">
        <v>1.0249999999999999</v>
      </c>
      <c r="X1261" s="24"/>
      <c r="Y1261" s="24"/>
      <c r="Z1261" s="208">
        <v>0.24099999999999999</v>
      </c>
      <c r="AA1261" s="208">
        <v>0.39800000000000002</v>
      </c>
      <c r="AB1261" s="208">
        <v>1.89</v>
      </c>
      <c r="AC1261" s="208">
        <v>3.3029999999999999</v>
      </c>
      <c r="AD1261" s="208">
        <v>5.43</v>
      </c>
      <c r="AE1261" s="208">
        <v>4.8010000000000002</v>
      </c>
      <c r="AF1261" s="208">
        <v>4.7850000000000001</v>
      </c>
      <c r="AG1261" s="208">
        <v>2.661</v>
      </c>
      <c r="AH1261" s="208">
        <v>1.7809999999999999</v>
      </c>
      <c r="AI1261" s="208">
        <v>1.333</v>
      </c>
      <c r="AJ1261" s="208">
        <v>0.34300000000000003</v>
      </c>
      <c r="AK1261" s="24"/>
      <c r="AL1261" s="24"/>
      <c r="AM1261" s="208">
        <v>0.72099999999999997</v>
      </c>
      <c r="AN1261" s="208">
        <v>1.35</v>
      </c>
      <c r="AO1261" s="208">
        <v>3.4590000000000001</v>
      </c>
      <c r="AP1261" s="208">
        <v>3.3849999999999998</v>
      </c>
      <c r="AQ1261" s="208">
        <v>3.8119999999999998</v>
      </c>
      <c r="AR1261" s="208">
        <v>3.8809999999999998</v>
      </c>
      <c r="AS1261" s="208">
        <v>2.5779999999999998</v>
      </c>
      <c r="AT1261" s="208">
        <v>1.9690000000000001</v>
      </c>
      <c r="AU1261" s="208">
        <v>1.1759999999999999</v>
      </c>
      <c r="AV1261" s="24"/>
      <c r="AW1261" s="24"/>
      <c r="AX1261" s="24"/>
      <c r="AY1261" s="208">
        <v>0.83299999999999996</v>
      </c>
      <c r="AZ1261" s="208">
        <v>1.4730000000000001</v>
      </c>
      <c r="BA1261" s="208">
        <v>2.968</v>
      </c>
      <c r="BB1261" s="21">
        <f t="shared" si="171"/>
        <v>5.43</v>
      </c>
      <c r="BC1261" s="21"/>
      <c r="BD1261" s="22">
        <f t="shared" si="173"/>
        <v>7.2983870967741931</v>
      </c>
      <c r="BE1261" s="21"/>
      <c r="BG1261" s="10"/>
      <c r="BH1261" s="21">
        <f t="shared" si="170"/>
        <v>0</v>
      </c>
      <c r="BI1261" s="22">
        <f t="shared" si="170"/>
        <v>5.4299999999999999E-3</v>
      </c>
      <c r="BJ1261" s="21"/>
      <c r="BK1261" s="21">
        <v>0</v>
      </c>
      <c r="BL1261" s="22">
        <v>1.6289999999999999E-2</v>
      </c>
      <c r="BM1261" s="21"/>
      <c r="BN1261" s="21">
        <f t="shared" si="172"/>
        <v>0</v>
      </c>
      <c r="BO1261" s="22">
        <f t="shared" si="172"/>
        <v>6.5159999999999996E-2</v>
      </c>
      <c r="BP1261" s="21">
        <f t="shared" si="172"/>
        <v>0</v>
      </c>
    </row>
    <row r="1262" spans="1:68" ht="11.1" hidden="1" customHeight="1" outlineLevel="1" collapsed="1" x14ac:dyDescent="0.2">
      <c r="A1262" s="10"/>
      <c r="B1262" s="18"/>
      <c r="C1262" s="18"/>
      <c r="D1262" s="18"/>
      <c r="E1262" s="19" t="s">
        <v>1128</v>
      </c>
      <c r="F1262" s="209">
        <v>15.93</v>
      </c>
      <c r="G1262" s="209">
        <v>15.446999999999999</v>
      </c>
      <c r="H1262" s="209">
        <v>11.401</v>
      </c>
      <c r="I1262" s="240">
        <v>10.186</v>
      </c>
      <c r="J1262" s="240"/>
      <c r="K1262" s="209">
        <v>3.657</v>
      </c>
      <c r="L1262" s="20"/>
      <c r="M1262" s="20"/>
      <c r="N1262" s="20"/>
      <c r="O1262" s="20"/>
      <c r="P1262" s="209">
        <v>4.0220000000000002</v>
      </c>
      <c r="Q1262" s="209">
        <v>5.7530000000000001</v>
      </c>
      <c r="R1262" s="209">
        <v>7.4029999999999996</v>
      </c>
      <c r="S1262" s="209">
        <v>8.0990000000000002</v>
      </c>
      <c r="T1262" s="209">
        <v>7.6470000000000002</v>
      </c>
      <c r="U1262" s="209">
        <v>7.3230000000000004</v>
      </c>
      <c r="V1262" s="209">
        <v>4.7889999999999997</v>
      </c>
      <c r="W1262" s="20"/>
      <c r="X1262" s="20"/>
      <c r="Y1262" s="209">
        <v>0.436</v>
      </c>
      <c r="Z1262" s="20"/>
      <c r="AA1262" s="209">
        <v>0.56899999999999995</v>
      </c>
      <c r="AB1262" s="209">
        <v>0.53600000000000003</v>
      </c>
      <c r="AC1262" s="209">
        <v>11.618</v>
      </c>
      <c r="AD1262" s="209">
        <v>7.6219999999999999</v>
      </c>
      <c r="AE1262" s="209">
        <v>8.8789999999999996</v>
      </c>
      <c r="AF1262" s="209">
        <v>7.7869999999999999</v>
      </c>
      <c r="AG1262" s="209">
        <v>6.4320000000000004</v>
      </c>
      <c r="AH1262" s="209">
        <v>4.8789999999999996</v>
      </c>
      <c r="AI1262" s="209">
        <v>0.91600000000000004</v>
      </c>
      <c r="AJ1262" s="20"/>
      <c r="AK1262" s="20"/>
      <c r="AL1262" s="20"/>
      <c r="AM1262" s="20"/>
      <c r="AN1262" s="209">
        <v>2.6789999999999998</v>
      </c>
      <c r="AO1262" s="209">
        <v>5.7089999999999996</v>
      </c>
      <c r="AP1262" s="209">
        <v>6.4530000000000003</v>
      </c>
      <c r="AQ1262" s="209">
        <v>5.8230000000000004</v>
      </c>
      <c r="AR1262" s="209">
        <v>6.1230000000000002</v>
      </c>
      <c r="AS1262" s="209">
        <v>5.5709999999999997</v>
      </c>
      <c r="AT1262" s="209">
        <v>3.8639999999999999</v>
      </c>
      <c r="AU1262" s="209">
        <v>1.5649999999999999</v>
      </c>
      <c r="AV1262" s="20"/>
      <c r="AW1262" s="20"/>
      <c r="AX1262" s="20"/>
      <c r="AY1262" s="20"/>
      <c r="AZ1262" s="20"/>
      <c r="BA1262" s="20"/>
      <c r="BB1262" s="21">
        <f>BB1263+BB1264+BB1265+BB1266</f>
        <v>20.433</v>
      </c>
      <c r="BC1262" s="21">
        <v>27.463999999999999</v>
      </c>
      <c r="BD1262" s="22">
        <f t="shared" si="173"/>
        <v>27.463709677419356</v>
      </c>
      <c r="BE1262" s="21">
        <f>BC1262-BD1262</f>
        <v>2.9032258064276562E-4</v>
      </c>
      <c r="BG1262" s="10">
        <v>6</v>
      </c>
      <c r="BH1262" s="21">
        <f t="shared" si="170"/>
        <v>2.0433216000000001E-2</v>
      </c>
      <c r="BI1262" s="22">
        <f t="shared" si="170"/>
        <v>2.0433E-2</v>
      </c>
      <c r="BJ1262" s="21">
        <f>BH1262-BI1262</f>
        <v>2.1600000000079889E-7</v>
      </c>
      <c r="BK1262" s="21">
        <v>6.1299647999999998E-2</v>
      </c>
      <c r="BL1262" s="22">
        <v>6.1298999999999999E-2</v>
      </c>
      <c r="BM1262" s="21">
        <v>6.4799999999892721E-7</v>
      </c>
      <c r="BN1262" s="21">
        <f t="shared" si="172"/>
        <v>0.24519859199999999</v>
      </c>
      <c r="BO1262" s="22">
        <f t="shared" si="172"/>
        <v>0.245196</v>
      </c>
      <c r="BP1262" s="21">
        <f t="shared" si="172"/>
        <v>2.5919999999957088E-6</v>
      </c>
    </row>
    <row r="1263" spans="1:68" ht="11.1" hidden="1" customHeight="1" outlineLevel="2" x14ac:dyDescent="0.2">
      <c r="A1263" s="10"/>
      <c r="B1263" s="18"/>
      <c r="C1263" s="18"/>
      <c r="D1263" s="18"/>
      <c r="E1263" s="23" t="s">
        <v>1129</v>
      </c>
      <c r="F1263" s="208">
        <v>5.4560000000000004</v>
      </c>
      <c r="G1263" s="208">
        <v>5.3840000000000003</v>
      </c>
      <c r="H1263" s="208">
        <v>4.1749999999999998</v>
      </c>
      <c r="I1263" s="239">
        <v>4.12</v>
      </c>
      <c r="J1263" s="239"/>
      <c r="K1263" s="208">
        <v>0.64700000000000002</v>
      </c>
      <c r="L1263" s="24"/>
      <c r="M1263" s="24"/>
      <c r="N1263" s="24"/>
      <c r="O1263" s="24"/>
      <c r="P1263" s="208">
        <v>3.4239999999999999</v>
      </c>
      <c r="Q1263" s="208">
        <v>4.2949999999999999</v>
      </c>
      <c r="R1263" s="208">
        <v>5.5990000000000002</v>
      </c>
      <c r="S1263" s="208">
        <v>6.08</v>
      </c>
      <c r="T1263" s="208">
        <v>5.649</v>
      </c>
      <c r="U1263" s="208">
        <v>5.9379999999999997</v>
      </c>
      <c r="V1263" s="208">
        <v>3.964</v>
      </c>
      <c r="W1263" s="24"/>
      <c r="X1263" s="24"/>
      <c r="Y1263" s="208">
        <v>0.39800000000000002</v>
      </c>
      <c r="Z1263" s="24"/>
      <c r="AA1263" s="208">
        <v>5.1999999999999998E-2</v>
      </c>
      <c r="AB1263" s="24"/>
      <c r="AC1263" s="208">
        <v>9.66</v>
      </c>
      <c r="AD1263" s="208">
        <v>5.9989999999999997</v>
      </c>
      <c r="AE1263" s="208">
        <v>6.7560000000000002</v>
      </c>
      <c r="AF1263" s="208">
        <v>5.9989999999999997</v>
      </c>
      <c r="AG1263" s="208">
        <v>5.2110000000000003</v>
      </c>
      <c r="AH1263" s="208">
        <v>4.2910000000000004</v>
      </c>
      <c r="AI1263" s="208">
        <v>0.90100000000000002</v>
      </c>
      <c r="AJ1263" s="24"/>
      <c r="AK1263" s="24"/>
      <c r="AL1263" s="24"/>
      <c r="AM1263" s="24"/>
      <c r="AN1263" s="208">
        <v>2.12</v>
      </c>
      <c r="AO1263" s="208">
        <v>4.16</v>
      </c>
      <c r="AP1263" s="208">
        <v>4.9489999999999998</v>
      </c>
      <c r="AQ1263" s="208">
        <v>4.3600000000000003</v>
      </c>
      <c r="AR1263" s="208">
        <v>4.7889999999999997</v>
      </c>
      <c r="AS1263" s="208">
        <v>4.3529999999999998</v>
      </c>
      <c r="AT1263" s="208">
        <v>3.08</v>
      </c>
      <c r="AU1263" s="208">
        <v>1.5649999999999999</v>
      </c>
      <c r="AV1263" s="24"/>
      <c r="AW1263" s="24"/>
      <c r="AX1263" s="24"/>
      <c r="AY1263" s="24"/>
      <c r="AZ1263" s="24"/>
      <c r="BA1263" s="24"/>
      <c r="BB1263" s="21">
        <f t="shared" si="171"/>
        <v>9.66</v>
      </c>
      <c r="BC1263" s="21"/>
      <c r="BD1263" s="22">
        <f t="shared" si="173"/>
        <v>12.983870967741936</v>
      </c>
      <c r="BE1263" s="21"/>
      <c r="BF1263" s="2">
        <v>11.2</v>
      </c>
      <c r="BG1263" s="10"/>
      <c r="BH1263" s="21">
        <f t="shared" si="170"/>
        <v>0</v>
      </c>
      <c r="BI1263" s="22">
        <f t="shared" si="170"/>
        <v>9.6600000000000002E-3</v>
      </c>
      <c r="BJ1263" s="21"/>
      <c r="BK1263" s="21">
        <v>0</v>
      </c>
      <c r="BL1263" s="22">
        <v>2.8979999999999999E-2</v>
      </c>
      <c r="BM1263" s="21"/>
      <c r="BN1263" s="21">
        <f t="shared" si="172"/>
        <v>0</v>
      </c>
      <c r="BO1263" s="22">
        <f t="shared" si="172"/>
        <v>0.11592</v>
      </c>
      <c r="BP1263" s="21">
        <f t="shared" si="172"/>
        <v>0</v>
      </c>
    </row>
    <row r="1264" spans="1:68" ht="11.1" hidden="1" customHeight="1" outlineLevel="2" x14ac:dyDescent="0.2">
      <c r="A1264" s="10"/>
      <c r="B1264" s="18"/>
      <c r="C1264" s="18"/>
      <c r="D1264" s="18"/>
      <c r="E1264" s="23" t="s">
        <v>1130</v>
      </c>
      <c r="F1264" s="208">
        <v>3.669</v>
      </c>
      <c r="G1264" s="208">
        <v>3.7280000000000002</v>
      </c>
      <c r="H1264" s="208">
        <v>2.8420000000000001</v>
      </c>
      <c r="I1264" s="239">
        <v>2.4340000000000002</v>
      </c>
      <c r="J1264" s="239"/>
      <c r="K1264" s="208">
        <v>1.401</v>
      </c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24"/>
      <c r="AJ1264" s="24"/>
      <c r="AK1264" s="24"/>
      <c r="AL1264" s="24"/>
      <c r="AM1264" s="24"/>
      <c r="AN1264" s="24"/>
      <c r="AO1264" s="24"/>
      <c r="AP1264" s="24"/>
      <c r="AQ1264" s="24"/>
      <c r="AR1264" s="24"/>
      <c r="AS1264" s="24"/>
      <c r="AT1264" s="24"/>
      <c r="AU1264" s="24"/>
      <c r="AV1264" s="24"/>
      <c r="AW1264" s="24"/>
      <c r="AX1264" s="24"/>
      <c r="AY1264" s="24"/>
      <c r="AZ1264" s="24"/>
      <c r="BA1264" s="24"/>
      <c r="BB1264" s="21">
        <f t="shared" si="171"/>
        <v>3.7280000000000002</v>
      </c>
      <c r="BC1264" s="21"/>
      <c r="BD1264" s="22">
        <f t="shared" si="173"/>
        <v>5.010752688172043</v>
      </c>
      <c r="BE1264" s="21"/>
      <c r="BF1264" s="2">
        <v>3.9</v>
      </c>
      <c r="BG1264" s="10"/>
      <c r="BH1264" s="21">
        <f t="shared" si="170"/>
        <v>0</v>
      </c>
      <c r="BI1264" s="22">
        <f t="shared" si="170"/>
        <v>3.728E-3</v>
      </c>
      <c r="BJ1264" s="21"/>
      <c r="BK1264" s="21">
        <v>0</v>
      </c>
      <c r="BL1264" s="22">
        <v>1.1183999999999999E-2</v>
      </c>
      <c r="BM1264" s="21"/>
      <c r="BN1264" s="21">
        <f t="shared" si="172"/>
        <v>0</v>
      </c>
      <c r="BO1264" s="22">
        <f t="shared" si="172"/>
        <v>4.4735999999999998E-2</v>
      </c>
      <c r="BP1264" s="21">
        <f t="shared" si="172"/>
        <v>0</v>
      </c>
    </row>
    <row r="1265" spans="1:68" ht="11.1" hidden="1" customHeight="1" outlineLevel="2" x14ac:dyDescent="0.2">
      <c r="A1265" s="10"/>
      <c r="B1265" s="18"/>
      <c r="C1265" s="18"/>
      <c r="D1265" s="18"/>
      <c r="E1265" s="23" t="s">
        <v>1131</v>
      </c>
      <c r="F1265" s="208">
        <v>1.883</v>
      </c>
      <c r="G1265" s="208">
        <v>1.796</v>
      </c>
      <c r="H1265" s="208">
        <v>1.0840000000000001</v>
      </c>
      <c r="I1265" s="239">
        <v>0.92800000000000005</v>
      </c>
      <c r="J1265" s="239"/>
      <c r="K1265" s="208">
        <v>8.5999999999999993E-2</v>
      </c>
      <c r="L1265" s="24"/>
      <c r="M1265" s="24"/>
      <c r="N1265" s="24"/>
      <c r="O1265" s="24"/>
      <c r="P1265" s="208">
        <v>0.59799999999999998</v>
      </c>
      <c r="Q1265" s="208">
        <v>1.458</v>
      </c>
      <c r="R1265" s="208">
        <v>1.804</v>
      </c>
      <c r="S1265" s="208">
        <v>2.0190000000000001</v>
      </c>
      <c r="T1265" s="208">
        <v>1.998</v>
      </c>
      <c r="U1265" s="208">
        <v>1.385</v>
      </c>
      <c r="V1265" s="208">
        <v>0.82499999999999996</v>
      </c>
      <c r="W1265" s="24"/>
      <c r="X1265" s="24"/>
      <c r="Y1265" s="208">
        <v>3.7999999999999999E-2</v>
      </c>
      <c r="Z1265" s="24"/>
      <c r="AA1265" s="208">
        <v>0.51700000000000002</v>
      </c>
      <c r="AB1265" s="208">
        <v>0.53600000000000003</v>
      </c>
      <c r="AC1265" s="208">
        <v>1.958</v>
      </c>
      <c r="AD1265" s="208">
        <v>1.623</v>
      </c>
      <c r="AE1265" s="208">
        <v>2.1230000000000002</v>
      </c>
      <c r="AF1265" s="208">
        <v>1.788</v>
      </c>
      <c r="AG1265" s="208">
        <v>1.2210000000000001</v>
      </c>
      <c r="AH1265" s="208">
        <v>0.58799999999999997</v>
      </c>
      <c r="AI1265" s="208">
        <v>1.4999999999999999E-2</v>
      </c>
      <c r="AJ1265" s="24"/>
      <c r="AK1265" s="24"/>
      <c r="AL1265" s="24"/>
      <c r="AM1265" s="24"/>
      <c r="AN1265" s="208">
        <v>0.55900000000000005</v>
      </c>
      <c r="AO1265" s="208">
        <v>1.5489999999999999</v>
      </c>
      <c r="AP1265" s="208">
        <v>1.504</v>
      </c>
      <c r="AQ1265" s="208">
        <v>1.4630000000000001</v>
      </c>
      <c r="AR1265" s="208">
        <v>1.3340000000000001</v>
      </c>
      <c r="AS1265" s="208">
        <v>1.218</v>
      </c>
      <c r="AT1265" s="208">
        <v>0.78400000000000003</v>
      </c>
      <c r="AU1265" s="24"/>
      <c r="AV1265" s="24"/>
      <c r="AW1265" s="24"/>
      <c r="AX1265" s="24"/>
      <c r="AY1265" s="24"/>
      <c r="AZ1265" s="24"/>
      <c r="BA1265" s="24"/>
      <c r="BB1265" s="21">
        <f t="shared" si="171"/>
        <v>2.1230000000000002</v>
      </c>
      <c r="BC1265" s="21"/>
      <c r="BD1265" s="22">
        <f t="shared" si="173"/>
        <v>2.8534946236559144</v>
      </c>
      <c r="BE1265" s="21"/>
      <c r="BF1265" s="2">
        <v>1.85</v>
      </c>
      <c r="BG1265" s="10"/>
      <c r="BH1265" s="21">
        <f t="shared" si="170"/>
        <v>0</v>
      </c>
      <c r="BI1265" s="22">
        <f t="shared" si="170"/>
        <v>2.1230000000000003E-3</v>
      </c>
      <c r="BJ1265" s="21"/>
      <c r="BK1265" s="21">
        <v>0</v>
      </c>
      <c r="BL1265" s="22">
        <v>6.3690000000000014E-3</v>
      </c>
      <c r="BM1265" s="21"/>
      <c r="BN1265" s="21">
        <f t="shared" si="172"/>
        <v>0</v>
      </c>
      <c r="BO1265" s="22">
        <f t="shared" si="172"/>
        <v>2.5476000000000006E-2</v>
      </c>
      <c r="BP1265" s="21">
        <f t="shared" si="172"/>
        <v>0</v>
      </c>
    </row>
    <row r="1266" spans="1:68" ht="11.1" hidden="1" customHeight="1" outlineLevel="2" x14ac:dyDescent="0.2">
      <c r="A1266" s="10"/>
      <c r="B1266" s="18"/>
      <c r="C1266" s="18"/>
      <c r="D1266" s="18"/>
      <c r="E1266" s="23" t="s">
        <v>1132</v>
      </c>
      <c r="F1266" s="208">
        <v>4.9219999999999997</v>
      </c>
      <c r="G1266" s="208">
        <v>4.5389999999999997</v>
      </c>
      <c r="H1266" s="208">
        <v>3.3</v>
      </c>
      <c r="I1266" s="239">
        <v>2.7040000000000002</v>
      </c>
      <c r="J1266" s="239"/>
      <c r="K1266" s="208">
        <v>1.5229999999999999</v>
      </c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4"/>
      <c r="AU1266" s="24"/>
      <c r="AV1266" s="24"/>
      <c r="AW1266" s="24"/>
      <c r="AX1266" s="24"/>
      <c r="AY1266" s="24"/>
      <c r="AZ1266" s="24"/>
      <c r="BA1266" s="24"/>
      <c r="BB1266" s="21">
        <f t="shared" si="171"/>
        <v>4.9219999999999997</v>
      </c>
      <c r="BC1266" s="21"/>
      <c r="BD1266" s="22">
        <f t="shared" si="173"/>
        <v>6.615591397849462</v>
      </c>
      <c r="BE1266" s="21"/>
      <c r="BG1266" s="10"/>
      <c r="BH1266" s="21">
        <f t="shared" si="170"/>
        <v>0</v>
      </c>
      <c r="BI1266" s="22">
        <f t="shared" si="170"/>
        <v>4.9219999999999993E-3</v>
      </c>
      <c r="BJ1266" s="21"/>
      <c r="BK1266" s="21">
        <v>0</v>
      </c>
      <c r="BL1266" s="22">
        <v>1.4765999999999998E-2</v>
      </c>
      <c r="BM1266" s="21"/>
      <c r="BN1266" s="21">
        <f t="shared" si="172"/>
        <v>0</v>
      </c>
      <c r="BO1266" s="22">
        <f t="shared" si="172"/>
        <v>5.9063999999999992E-2</v>
      </c>
      <c r="BP1266" s="21">
        <f t="shared" si="172"/>
        <v>0</v>
      </c>
    </row>
    <row r="1267" spans="1:68" ht="11.1" hidden="1" customHeight="1" outlineLevel="1" collapsed="1" x14ac:dyDescent="0.2">
      <c r="A1267" s="10"/>
      <c r="B1267" s="18"/>
      <c r="C1267" s="18"/>
      <c r="D1267" s="18"/>
      <c r="E1267" s="19" t="s">
        <v>93</v>
      </c>
      <c r="F1267" s="209">
        <v>3.0019999999999998</v>
      </c>
      <c r="G1267" s="209">
        <v>2.8580000000000001</v>
      </c>
      <c r="H1267" s="209">
        <v>1.839</v>
      </c>
      <c r="I1267" s="240">
        <v>1.538</v>
      </c>
      <c r="J1267" s="240"/>
      <c r="K1267" s="209">
        <v>0.87</v>
      </c>
      <c r="L1267" s="20"/>
      <c r="M1267" s="20"/>
      <c r="N1267" s="20"/>
      <c r="O1267" s="20"/>
      <c r="P1267" s="209">
        <v>1.5780000000000001</v>
      </c>
      <c r="Q1267" s="209">
        <v>2.1269999999999998</v>
      </c>
      <c r="R1267" s="209">
        <v>2.5139999999999998</v>
      </c>
      <c r="S1267" s="209">
        <v>2.8540000000000001</v>
      </c>
      <c r="T1267" s="209">
        <v>2.774</v>
      </c>
      <c r="U1267" s="209">
        <v>2.2629999999999999</v>
      </c>
      <c r="V1267" s="209">
        <v>1.224</v>
      </c>
      <c r="W1267" s="209">
        <v>0.98</v>
      </c>
      <c r="X1267" s="20"/>
      <c r="Y1267" s="209">
        <v>0.31</v>
      </c>
      <c r="Z1267" s="20"/>
      <c r="AA1267" s="20"/>
      <c r="AB1267" s="209">
        <v>1.2629999999999999</v>
      </c>
      <c r="AC1267" s="209">
        <v>2.153</v>
      </c>
      <c r="AD1267" s="209">
        <v>2.9990000000000001</v>
      </c>
      <c r="AE1267" s="209">
        <v>2.923</v>
      </c>
      <c r="AF1267" s="209">
        <v>3.089</v>
      </c>
      <c r="AG1267" s="209">
        <v>1.6639999999999999</v>
      </c>
      <c r="AH1267" s="209">
        <v>1.2689999999999999</v>
      </c>
      <c r="AI1267" s="209">
        <v>0.81100000000000005</v>
      </c>
      <c r="AJ1267" s="209">
        <v>0.28199999999999997</v>
      </c>
      <c r="AK1267" s="20"/>
      <c r="AL1267" s="20"/>
      <c r="AM1267" s="209">
        <v>0.17</v>
      </c>
      <c r="AN1267" s="209">
        <v>0.84199999999999997</v>
      </c>
      <c r="AO1267" s="209">
        <v>2.5590000000000002</v>
      </c>
      <c r="AP1267" s="209">
        <v>1.54</v>
      </c>
      <c r="AQ1267" s="209">
        <v>2.0990000000000002</v>
      </c>
      <c r="AR1267" s="209">
        <v>2.319</v>
      </c>
      <c r="AS1267" s="209">
        <v>1.427</v>
      </c>
      <c r="AT1267" s="209">
        <v>1.155</v>
      </c>
      <c r="AU1267" s="209">
        <v>0.67700000000000005</v>
      </c>
      <c r="AV1267" s="209">
        <v>9.4E-2</v>
      </c>
      <c r="AW1267" s="20"/>
      <c r="AX1267" s="20"/>
      <c r="AY1267" s="20"/>
      <c r="AZ1267" s="209">
        <v>0.88300000000000001</v>
      </c>
      <c r="BA1267" s="209">
        <v>1.8480000000000001</v>
      </c>
      <c r="BB1267" s="21">
        <f>BB1268+BB1269</f>
        <v>3.165</v>
      </c>
      <c r="BC1267" s="21">
        <f>BD1267</f>
        <v>4.254032258064516</v>
      </c>
      <c r="BD1267" s="22">
        <f t="shared" si="173"/>
        <v>4.254032258064516</v>
      </c>
      <c r="BE1267" s="21">
        <f>BC1267-BD1267</f>
        <v>0</v>
      </c>
      <c r="BF1267" s="2">
        <v>3.7</v>
      </c>
      <c r="BG1267" s="10">
        <v>6</v>
      </c>
      <c r="BH1267" s="21">
        <f t="shared" si="170"/>
        <v>3.1649999999999998E-3</v>
      </c>
      <c r="BI1267" s="22">
        <f t="shared" si="170"/>
        <v>3.1649999999999998E-3</v>
      </c>
      <c r="BJ1267" s="21">
        <f>BH1267-BI1267</f>
        <v>0</v>
      </c>
      <c r="BK1267" s="21">
        <v>9.495E-3</v>
      </c>
      <c r="BL1267" s="22">
        <v>9.495E-3</v>
      </c>
      <c r="BM1267" s="21">
        <v>0</v>
      </c>
      <c r="BN1267" s="21">
        <f t="shared" si="172"/>
        <v>3.798E-2</v>
      </c>
      <c r="BO1267" s="22">
        <f t="shared" si="172"/>
        <v>3.798E-2</v>
      </c>
      <c r="BP1267" s="21">
        <f t="shared" si="172"/>
        <v>0</v>
      </c>
    </row>
    <row r="1268" spans="1:68" ht="11.1" hidden="1" customHeight="1" outlineLevel="2" x14ac:dyDescent="0.2">
      <c r="A1268" s="10"/>
      <c r="B1268" s="18"/>
      <c r="C1268" s="18"/>
      <c r="D1268" s="18"/>
      <c r="E1268" s="23" t="s">
        <v>1133</v>
      </c>
      <c r="F1268" s="208">
        <v>1.585</v>
      </c>
      <c r="G1268" s="208">
        <v>1.319</v>
      </c>
      <c r="H1268" s="208">
        <v>0.83</v>
      </c>
      <c r="I1268" s="239">
        <v>0.69</v>
      </c>
      <c r="J1268" s="239"/>
      <c r="K1268" s="208">
        <v>0.34200000000000003</v>
      </c>
      <c r="L1268" s="24"/>
      <c r="M1268" s="24"/>
      <c r="N1268" s="24"/>
      <c r="O1268" s="24"/>
      <c r="P1268" s="208">
        <v>0.60299999999999998</v>
      </c>
      <c r="Q1268" s="208">
        <v>0.85399999999999998</v>
      </c>
      <c r="R1268" s="208">
        <v>1.0760000000000001</v>
      </c>
      <c r="S1268" s="208">
        <v>1.2849999999999999</v>
      </c>
      <c r="T1268" s="208">
        <v>1.2509999999999999</v>
      </c>
      <c r="U1268" s="208">
        <v>1.018</v>
      </c>
      <c r="V1268" s="208">
        <v>0.60599999999999998</v>
      </c>
      <c r="W1268" s="208">
        <v>0.439</v>
      </c>
      <c r="X1268" s="24"/>
      <c r="Y1268" s="208">
        <v>0.16</v>
      </c>
      <c r="Z1268" s="24"/>
      <c r="AA1268" s="24"/>
      <c r="AB1268" s="208">
        <v>0.625</v>
      </c>
      <c r="AC1268" s="208">
        <v>1.123</v>
      </c>
      <c r="AD1268" s="208">
        <v>1.496</v>
      </c>
      <c r="AE1268" s="208">
        <v>1.444</v>
      </c>
      <c r="AF1268" s="208">
        <v>1.5089999999999999</v>
      </c>
      <c r="AG1268" s="208">
        <v>0.78400000000000003</v>
      </c>
      <c r="AH1268" s="208">
        <v>0.65400000000000003</v>
      </c>
      <c r="AI1268" s="208">
        <v>0.495</v>
      </c>
      <c r="AJ1268" s="208">
        <v>0.14899999999999999</v>
      </c>
      <c r="AK1268" s="24"/>
      <c r="AL1268" s="24"/>
      <c r="AM1268" s="208">
        <v>9.1999999999999998E-2</v>
      </c>
      <c r="AN1268" s="208">
        <v>0.38700000000000001</v>
      </c>
      <c r="AO1268" s="208">
        <v>1.53</v>
      </c>
      <c r="AP1268" s="208">
        <v>0.55600000000000005</v>
      </c>
      <c r="AQ1268" s="208">
        <v>1.0169999999999999</v>
      </c>
      <c r="AR1268" s="208">
        <v>1.163</v>
      </c>
      <c r="AS1268" s="208">
        <v>0.74199999999999999</v>
      </c>
      <c r="AT1268" s="208">
        <v>0.64100000000000001</v>
      </c>
      <c r="AU1268" s="208">
        <v>0.38900000000000001</v>
      </c>
      <c r="AV1268" s="208">
        <v>5.3999999999999999E-2</v>
      </c>
      <c r="AW1268" s="24"/>
      <c r="AX1268" s="24"/>
      <c r="AY1268" s="24"/>
      <c r="AZ1268" s="208">
        <v>0.46300000000000002</v>
      </c>
      <c r="BA1268" s="208">
        <v>0.94899999999999995</v>
      </c>
      <c r="BB1268" s="21">
        <f t="shared" si="171"/>
        <v>1.585</v>
      </c>
      <c r="BC1268" s="21"/>
      <c r="BD1268" s="22">
        <f t="shared" si="173"/>
        <v>2.1303763440860211</v>
      </c>
      <c r="BE1268" s="21"/>
      <c r="BG1268" s="10"/>
      <c r="BH1268" s="21">
        <f t="shared" si="170"/>
        <v>0</v>
      </c>
      <c r="BI1268" s="22">
        <f t="shared" si="170"/>
        <v>1.5849999999999998E-3</v>
      </c>
      <c r="BJ1268" s="21"/>
      <c r="BK1268" s="21">
        <v>0</v>
      </c>
      <c r="BL1268" s="22">
        <v>4.7549999999999997E-3</v>
      </c>
      <c r="BM1268" s="21"/>
      <c r="BN1268" s="21">
        <f t="shared" si="172"/>
        <v>0</v>
      </c>
      <c r="BO1268" s="22">
        <f t="shared" si="172"/>
        <v>1.9019999999999999E-2</v>
      </c>
      <c r="BP1268" s="21">
        <f t="shared" si="172"/>
        <v>0</v>
      </c>
    </row>
    <row r="1269" spans="1:68" ht="11.1" hidden="1" customHeight="1" outlineLevel="2" x14ac:dyDescent="0.2">
      <c r="A1269" s="10"/>
      <c r="B1269" s="18"/>
      <c r="C1269" s="18"/>
      <c r="D1269" s="18"/>
      <c r="E1269" s="23" t="s">
        <v>1134</v>
      </c>
      <c r="F1269" s="208">
        <v>1.417</v>
      </c>
      <c r="G1269" s="208">
        <v>1.5389999999999999</v>
      </c>
      <c r="H1269" s="208">
        <v>1.0089999999999999</v>
      </c>
      <c r="I1269" s="239">
        <v>0.84799999999999998</v>
      </c>
      <c r="J1269" s="239"/>
      <c r="K1269" s="208">
        <v>0.52800000000000002</v>
      </c>
      <c r="L1269" s="24"/>
      <c r="M1269" s="24"/>
      <c r="N1269" s="24"/>
      <c r="O1269" s="24"/>
      <c r="P1269" s="208">
        <v>0.97499999999999998</v>
      </c>
      <c r="Q1269" s="208">
        <v>1.2729999999999999</v>
      </c>
      <c r="R1269" s="208">
        <v>1.4379999999999999</v>
      </c>
      <c r="S1269" s="208">
        <v>1.569</v>
      </c>
      <c r="T1269" s="208">
        <v>1.5229999999999999</v>
      </c>
      <c r="U1269" s="208">
        <v>1.2450000000000001</v>
      </c>
      <c r="V1269" s="208">
        <v>0.61799999999999999</v>
      </c>
      <c r="W1269" s="208">
        <v>0.54100000000000004</v>
      </c>
      <c r="X1269" s="24"/>
      <c r="Y1269" s="208">
        <v>0.15</v>
      </c>
      <c r="Z1269" s="24"/>
      <c r="AA1269" s="24"/>
      <c r="AB1269" s="208">
        <v>0.63800000000000001</v>
      </c>
      <c r="AC1269" s="208">
        <v>1.03</v>
      </c>
      <c r="AD1269" s="208">
        <v>1.5029999999999999</v>
      </c>
      <c r="AE1269" s="208">
        <v>1.4790000000000001</v>
      </c>
      <c r="AF1269" s="208">
        <v>1.58</v>
      </c>
      <c r="AG1269" s="208">
        <v>0.88</v>
      </c>
      <c r="AH1269" s="208">
        <v>0.61499999999999999</v>
      </c>
      <c r="AI1269" s="208">
        <v>0.316</v>
      </c>
      <c r="AJ1269" s="208">
        <v>0.13300000000000001</v>
      </c>
      <c r="AK1269" s="24"/>
      <c r="AL1269" s="24"/>
      <c r="AM1269" s="208">
        <v>7.8E-2</v>
      </c>
      <c r="AN1269" s="208">
        <v>0.45500000000000002</v>
      </c>
      <c r="AO1269" s="208">
        <v>1.0289999999999999</v>
      </c>
      <c r="AP1269" s="208">
        <v>0.98399999999999999</v>
      </c>
      <c r="AQ1269" s="208">
        <v>1.0820000000000001</v>
      </c>
      <c r="AR1269" s="208">
        <v>1.1559999999999999</v>
      </c>
      <c r="AS1269" s="208">
        <v>0.68500000000000005</v>
      </c>
      <c r="AT1269" s="208">
        <v>0.51400000000000001</v>
      </c>
      <c r="AU1269" s="208">
        <v>0.28799999999999998</v>
      </c>
      <c r="AV1269" s="208">
        <v>0.04</v>
      </c>
      <c r="AW1269" s="24"/>
      <c r="AX1269" s="24"/>
      <c r="AY1269" s="24"/>
      <c r="AZ1269" s="208">
        <v>0.42</v>
      </c>
      <c r="BA1269" s="208">
        <v>0.89900000000000002</v>
      </c>
      <c r="BB1269" s="21">
        <f t="shared" si="171"/>
        <v>1.58</v>
      </c>
      <c r="BC1269" s="21"/>
      <c r="BD1269" s="22">
        <f t="shared" si="173"/>
        <v>2.123655913978495</v>
      </c>
      <c r="BE1269" s="21"/>
      <c r="BG1269" s="10"/>
      <c r="BH1269" s="21">
        <f t="shared" si="170"/>
        <v>0</v>
      </c>
      <c r="BI1269" s="22">
        <f t="shared" si="170"/>
        <v>1.5800000000000002E-3</v>
      </c>
      <c r="BJ1269" s="21"/>
      <c r="BK1269" s="21">
        <v>0</v>
      </c>
      <c r="BL1269" s="22">
        <v>4.7400000000000012E-3</v>
      </c>
      <c r="BM1269" s="21"/>
      <c r="BN1269" s="21">
        <f t="shared" si="172"/>
        <v>0</v>
      </c>
      <c r="BO1269" s="22">
        <f t="shared" si="172"/>
        <v>1.8960000000000005E-2</v>
      </c>
      <c r="BP1269" s="21">
        <f t="shared" si="172"/>
        <v>0</v>
      </c>
    </row>
    <row r="1270" spans="1:68" ht="11.1" hidden="1" customHeight="1" outlineLevel="1" collapsed="1" x14ac:dyDescent="0.2">
      <c r="A1270" s="10"/>
      <c r="B1270" s="18"/>
      <c r="C1270" s="18"/>
      <c r="D1270" s="18"/>
      <c r="E1270" s="19" t="s">
        <v>1135</v>
      </c>
      <c r="F1270" s="209">
        <v>6.5869999999999997</v>
      </c>
      <c r="G1270" s="209">
        <v>5.5640000000000001</v>
      </c>
      <c r="H1270" s="209">
        <v>3.8359999999999999</v>
      </c>
      <c r="I1270" s="240">
        <v>3.7879999999999998</v>
      </c>
      <c r="J1270" s="240"/>
      <c r="K1270" s="209">
        <v>1.635</v>
      </c>
      <c r="L1270" s="209">
        <v>0.69699999999999995</v>
      </c>
      <c r="M1270" s="20"/>
      <c r="N1270" s="20"/>
      <c r="O1270" s="20"/>
      <c r="P1270" s="209">
        <v>3.218</v>
      </c>
      <c r="Q1270" s="209">
        <v>3.6560000000000001</v>
      </c>
      <c r="R1270" s="209">
        <v>5.0250000000000004</v>
      </c>
      <c r="S1270" s="209">
        <v>5.8129999999999997</v>
      </c>
      <c r="T1270" s="209">
        <v>5.64</v>
      </c>
      <c r="U1270" s="209">
        <v>4.8209999999999997</v>
      </c>
      <c r="V1270" s="209">
        <v>2.5609999999999999</v>
      </c>
      <c r="W1270" s="20"/>
      <c r="X1270" s="20"/>
      <c r="Y1270" s="20"/>
      <c r="Z1270" s="20"/>
      <c r="AA1270" s="20"/>
      <c r="AB1270" s="209">
        <v>5.62</v>
      </c>
      <c r="AC1270" s="209">
        <v>3.6680000000000001</v>
      </c>
      <c r="AD1270" s="209">
        <v>6.9779999999999998</v>
      </c>
      <c r="AE1270" s="209">
        <v>7.1909999999999998</v>
      </c>
      <c r="AF1270" s="209">
        <v>5.1360000000000001</v>
      </c>
      <c r="AG1270" s="209">
        <v>3.4540000000000002</v>
      </c>
      <c r="AH1270" s="209">
        <v>2.9239999999999999</v>
      </c>
      <c r="AI1270" s="209">
        <v>2.0790000000000002</v>
      </c>
      <c r="AJ1270" s="209">
        <v>0.83499999999999996</v>
      </c>
      <c r="AK1270" s="20"/>
      <c r="AL1270" s="20"/>
      <c r="AM1270" s="209">
        <v>1.034</v>
      </c>
      <c r="AN1270" s="209">
        <v>1.9119999999999999</v>
      </c>
      <c r="AO1270" s="209">
        <v>3.847</v>
      </c>
      <c r="AP1270" s="209">
        <v>4.1970000000000001</v>
      </c>
      <c r="AQ1270" s="209">
        <v>4.5910000000000002</v>
      </c>
      <c r="AR1270" s="209">
        <v>4.1539999999999999</v>
      </c>
      <c r="AS1270" s="209">
        <v>3.5169999999999999</v>
      </c>
      <c r="AT1270" s="209">
        <v>2.5619999999999998</v>
      </c>
      <c r="AU1270" s="209">
        <v>4.6909999999999998</v>
      </c>
      <c r="AV1270" s="209">
        <v>0.374</v>
      </c>
      <c r="AW1270" s="20"/>
      <c r="AX1270" s="20"/>
      <c r="AY1270" s="209">
        <v>0.71</v>
      </c>
      <c r="AZ1270" s="209">
        <v>1.804</v>
      </c>
      <c r="BA1270" s="209">
        <v>4.1680000000000001</v>
      </c>
      <c r="BB1270" s="21">
        <f>BB1271+BB1272</f>
        <v>10.535</v>
      </c>
      <c r="BC1270" s="21">
        <f>BF1270</f>
        <v>22.299999999999997</v>
      </c>
      <c r="BD1270" s="22">
        <f t="shared" si="173"/>
        <v>14.15994623655914</v>
      </c>
      <c r="BE1270" s="21">
        <f>BC1270-BD1270</f>
        <v>8.1400537634408572</v>
      </c>
      <c r="BF1270" s="2">
        <f>SUM(BF1271:BF1272)</f>
        <v>22.299999999999997</v>
      </c>
      <c r="BG1270" s="10">
        <v>6</v>
      </c>
      <c r="BH1270" s="21">
        <f t="shared" si="170"/>
        <v>1.6591199999999997E-2</v>
      </c>
      <c r="BI1270" s="22">
        <f t="shared" si="170"/>
        <v>1.0535000000000001E-2</v>
      </c>
      <c r="BJ1270" s="21">
        <f>BH1270-BI1270</f>
        <v>6.056199999999996E-3</v>
      </c>
      <c r="BK1270" s="21">
        <v>4.9773599999999987E-2</v>
      </c>
      <c r="BL1270" s="22">
        <v>3.1605000000000001E-2</v>
      </c>
      <c r="BM1270" s="21">
        <v>1.8168599999999986E-2</v>
      </c>
      <c r="BN1270" s="21">
        <f t="shared" si="172"/>
        <v>0.19909439999999995</v>
      </c>
      <c r="BO1270" s="22">
        <f t="shared" si="172"/>
        <v>0.12642</v>
      </c>
      <c r="BP1270" s="21">
        <f t="shared" si="172"/>
        <v>7.2674399999999945E-2</v>
      </c>
    </row>
    <row r="1271" spans="1:68" ht="11.1" hidden="1" customHeight="1" outlineLevel="2" x14ac:dyDescent="0.2">
      <c r="A1271" s="10"/>
      <c r="B1271" s="18"/>
      <c r="C1271" s="18"/>
      <c r="D1271" s="18"/>
      <c r="E1271" s="23" t="s">
        <v>1136</v>
      </c>
      <c r="F1271" s="208">
        <v>6.5869999999999997</v>
      </c>
      <c r="G1271" s="208">
        <v>5.5640000000000001</v>
      </c>
      <c r="H1271" s="208">
        <v>3.8359999999999999</v>
      </c>
      <c r="I1271" s="239">
        <v>3.7879999999999998</v>
      </c>
      <c r="J1271" s="239"/>
      <c r="K1271" s="208">
        <v>1.635</v>
      </c>
      <c r="L1271" s="208">
        <v>0.69699999999999995</v>
      </c>
      <c r="M1271" s="24"/>
      <c r="N1271" s="24"/>
      <c r="O1271" s="24"/>
      <c r="P1271" s="208">
        <v>3.218</v>
      </c>
      <c r="Q1271" s="208">
        <v>3.6560000000000001</v>
      </c>
      <c r="R1271" s="208">
        <v>5.0250000000000004</v>
      </c>
      <c r="S1271" s="208">
        <v>5.8129999999999997</v>
      </c>
      <c r="T1271" s="208">
        <v>5.64</v>
      </c>
      <c r="U1271" s="208">
        <v>4.8209999999999997</v>
      </c>
      <c r="V1271" s="208">
        <v>2.5609999999999999</v>
      </c>
      <c r="W1271" s="24"/>
      <c r="X1271" s="24"/>
      <c r="Y1271" s="24"/>
      <c r="Z1271" s="24"/>
      <c r="AA1271" s="24"/>
      <c r="AB1271" s="208">
        <v>5.62</v>
      </c>
      <c r="AC1271" s="208">
        <v>3.6680000000000001</v>
      </c>
      <c r="AD1271" s="208">
        <v>6.9779999999999998</v>
      </c>
      <c r="AE1271" s="208">
        <v>7.1909999999999998</v>
      </c>
      <c r="AF1271" s="208">
        <v>5.1360000000000001</v>
      </c>
      <c r="AG1271" s="208">
        <v>3.4540000000000002</v>
      </c>
      <c r="AH1271" s="208">
        <v>2.9239999999999999</v>
      </c>
      <c r="AI1271" s="208">
        <v>2.0790000000000002</v>
      </c>
      <c r="AJ1271" s="208">
        <v>0.83499999999999996</v>
      </c>
      <c r="AK1271" s="24"/>
      <c r="AL1271" s="24"/>
      <c r="AM1271" s="208">
        <v>1.034</v>
      </c>
      <c r="AN1271" s="208">
        <v>1.9119999999999999</v>
      </c>
      <c r="AO1271" s="208">
        <v>3.847</v>
      </c>
      <c r="AP1271" s="208">
        <v>4.1970000000000001</v>
      </c>
      <c r="AQ1271" s="208">
        <v>4.5910000000000002</v>
      </c>
      <c r="AR1271" s="208">
        <v>4.1539999999999999</v>
      </c>
      <c r="AS1271" s="208">
        <v>3.5169999999999999</v>
      </c>
      <c r="AT1271" s="208">
        <v>2.5619999999999998</v>
      </c>
      <c r="AU1271" s="208">
        <v>1.347</v>
      </c>
      <c r="AV1271" s="208">
        <v>0.371</v>
      </c>
      <c r="AW1271" s="24"/>
      <c r="AX1271" s="24"/>
      <c r="AY1271" s="208">
        <v>0.71</v>
      </c>
      <c r="AZ1271" s="208">
        <v>1.804</v>
      </c>
      <c r="BA1271" s="208">
        <v>3.4039999999999999</v>
      </c>
      <c r="BB1271" s="21">
        <f t="shared" si="171"/>
        <v>7.1909999999999998</v>
      </c>
      <c r="BC1271" s="21"/>
      <c r="BD1271" s="22">
        <f t="shared" si="173"/>
        <v>9.6653225806451601</v>
      </c>
      <c r="BE1271" s="21"/>
      <c r="BF1271" s="2">
        <v>11.1</v>
      </c>
      <c r="BG1271" s="10"/>
      <c r="BH1271" s="21">
        <f t="shared" si="170"/>
        <v>0</v>
      </c>
      <c r="BI1271" s="22">
        <f t="shared" si="170"/>
        <v>7.1909999999999995E-3</v>
      </c>
      <c r="BJ1271" s="21"/>
      <c r="BK1271" s="21">
        <v>0</v>
      </c>
      <c r="BL1271" s="22">
        <v>2.1572999999999998E-2</v>
      </c>
      <c r="BM1271" s="21"/>
      <c r="BN1271" s="21">
        <f t="shared" si="172"/>
        <v>0</v>
      </c>
      <c r="BO1271" s="22">
        <f t="shared" si="172"/>
        <v>8.6291999999999994E-2</v>
      </c>
      <c r="BP1271" s="21">
        <f t="shared" si="172"/>
        <v>0</v>
      </c>
    </row>
    <row r="1272" spans="1:68" ht="11.1" hidden="1" customHeight="1" outlineLevel="2" x14ac:dyDescent="0.2">
      <c r="A1272" s="10"/>
      <c r="B1272" s="18"/>
      <c r="C1272" s="18"/>
      <c r="D1272" s="18"/>
      <c r="E1272" s="23" t="s">
        <v>1137</v>
      </c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  <c r="AL1272" s="24"/>
      <c r="AM1272" s="24"/>
      <c r="AN1272" s="24"/>
      <c r="AO1272" s="24"/>
      <c r="AP1272" s="24"/>
      <c r="AQ1272" s="24"/>
      <c r="AR1272" s="24"/>
      <c r="AS1272" s="24"/>
      <c r="AT1272" s="24"/>
      <c r="AU1272" s="208">
        <v>3.3439999999999999</v>
      </c>
      <c r="AV1272" s="208">
        <v>3.0000000000000001E-3</v>
      </c>
      <c r="AW1272" s="24"/>
      <c r="AX1272" s="24"/>
      <c r="AY1272" s="24"/>
      <c r="AZ1272" s="24"/>
      <c r="BA1272" s="208">
        <v>0.76400000000000001</v>
      </c>
      <c r="BB1272" s="21">
        <f t="shared" si="171"/>
        <v>3.3439999999999999</v>
      </c>
      <c r="BC1272" s="21"/>
      <c r="BD1272" s="22">
        <f t="shared" si="173"/>
        <v>4.4946236559139781</v>
      </c>
      <c r="BE1272" s="21"/>
      <c r="BF1272" s="2">
        <v>11.2</v>
      </c>
      <c r="BG1272" s="10"/>
      <c r="BH1272" s="21">
        <f t="shared" si="170"/>
        <v>0</v>
      </c>
      <c r="BI1272" s="22">
        <f t="shared" si="170"/>
        <v>3.3439999999999998E-3</v>
      </c>
      <c r="BJ1272" s="21"/>
      <c r="BK1272" s="21">
        <v>0</v>
      </c>
      <c r="BL1272" s="22">
        <v>1.0031999999999999E-2</v>
      </c>
      <c r="BM1272" s="21"/>
      <c r="BN1272" s="21">
        <f t="shared" si="172"/>
        <v>0</v>
      </c>
      <c r="BO1272" s="22">
        <f t="shared" si="172"/>
        <v>4.0127999999999997E-2</v>
      </c>
      <c r="BP1272" s="21">
        <f t="shared" si="172"/>
        <v>0</v>
      </c>
    </row>
    <row r="1273" spans="1:68" ht="11.1" hidden="1" customHeight="1" outlineLevel="1" collapsed="1" x14ac:dyDescent="0.2">
      <c r="A1273" s="10"/>
      <c r="B1273" s="18"/>
      <c r="C1273" s="18"/>
      <c r="D1273" s="18"/>
      <c r="E1273" s="19" t="s">
        <v>46</v>
      </c>
      <c r="F1273" s="209">
        <v>33.569000000000003</v>
      </c>
      <c r="G1273" s="209">
        <v>29.099</v>
      </c>
      <c r="H1273" s="209">
        <v>20.521000000000001</v>
      </c>
      <c r="I1273" s="240">
        <v>21.405000000000001</v>
      </c>
      <c r="J1273" s="240"/>
      <c r="K1273" s="209">
        <v>9.1560000000000006</v>
      </c>
      <c r="L1273" s="209">
        <v>6.6109999999999998</v>
      </c>
      <c r="M1273" s="209">
        <v>0.98599999999999999</v>
      </c>
      <c r="N1273" s="209">
        <v>1.56</v>
      </c>
      <c r="O1273" s="209">
        <v>6.2160000000000002</v>
      </c>
      <c r="P1273" s="209">
        <v>15.132</v>
      </c>
      <c r="Q1273" s="209">
        <v>25.861999999999998</v>
      </c>
      <c r="R1273" s="209">
        <v>35.39</v>
      </c>
      <c r="S1273" s="209">
        <v>33.594999999999999</v>
      </c>
      <c r="T1273" s="209">
        <v>32.072000000000003</v>
      </c>
      <c r="U1273" s="209">
        <v>24.52</v>
      </c>
      <c r="V1273" s="209">
        <v>19.998999999999999</v>
      </c>
      <c r="W1273" s="209">
        <v>10.073</v>
      </c>
      <c r="X1273" s="20"/>
      <c r="Y1273" s="209">
        <v>6.6029999999999998</v>
      </c>
      <c r="Z1273" s="209">
        <v>2.698</v>
      </c>
      <c r="AA1273" s="209">
        <v>5.0830000000000002</v>
      </c>
      <c r="AB1273" s="209">
        <v>13.44</v>
      </c>
      <c r="AC1273" s="209">
        <v>24.492000000000001</v>
      </c>
      <c r="AD1273" s="209">
        <v>40.195999999999998</v>
      </c>
      <c r="AE1273" s="209">
        <v>37.94</v>
      </c>
      <c r="AF1273" s="209">
        <v>48.109000000000002</v>
      </c>
      <c r="AG1273" s="209">
        <v>12.311</v>
      </c>
      <c r="AH1273" s="209">
        <v>15.372999999999999</v>
      </c>
      <c r="AI1273" s="209">
        <v>5.5179999999999998</v>
      </c>
      <c r="AJ1273" s="209">
        <v>3.806</v>
      </c>
      <c r="AK1273" s="20"/>
      <c r="AL1273" s="209">
        <v>4.6859999999999999</v>
      </c>
      <c r="AM1273" s="20"/>
      <c r="AN1273" s="209">
        <v>16.974</v>
      </c>
      <c r="AO1273" s="209">
        <v>23.850999999999999</v>
      </c>
      <c r="AP1273" s="209">
        <v>30.861000000000001</v>
      </c>
      <c r="AQ1273" s="209">
        <v>30.091000000000001</v>
      </c>
      <c r="AR1273" s="209">
        <v>31.550999999999998</v>
      </c>
      <c r="AS1273" s="209">
        <v>23.702000000000002</v>
      </c>
      <c r="AT1273" s="209">
        <v>10.813000000000001</v>
      </c>
      <c r="AU1273" s="209">
        <v>13.414</v>
      </c>
      <c r="AV1273" s="209">
        <v>1.5760000000000001</v>
      </c>
      <c r="AW1273" s="20"/>
      <c r="AX1273" s="20"/>
      <c r="AY1273" s="209">
        <v>7.633</v>
      </c>
      <c r="AZ1273" s="209">
        <v>9.2780000000000005</v>
      </c>
      <c r="BA1273" s="209">
        <v>16.163</v>
      </c>
      <c r="BB1273" s="21">
        <f>BB1274+BB1275+BB1276+BB1277+BB1278+BB1279+BB1280+BB1281+BB1282</f>
        <v>46.99</v>
      </c>
      <c r="BC1273" s="21">
        <f>BD1273</f>
        <v>63.158602150537632</v>
      </c>
      <c r="BD1273" s="22">
        <f t="shared" si="173"/>
        <v>63.158602150537632</v>
      </c>
      <c r="BE1273" s="21">
        <f>BC1273-BD1273</f>
        <v>0</v>
      </c>
      <c r="BF1273" s="2">
        <f>SUM(BF1274:BF1282)</f>
        <v>61.490000000000016</v>
      </c>
      <c r="BG1273" s="10">
        <v>5</v>
      </c>
      <c r="BH1273" s="21">
        <f t="shared" ref="BH1273:BI1336" si="174">(BC1273*24*31/1000000)</f>
        <v>4.6989999999999997E-2</v>
      </c>
      <c r="BI1273" s="22">
        <f t="shared" si="174"/>
        <v>4.6989999999999997E-2</v>
      </c>
      <c r="BJ1273" s="21">
        <f>BH1273-BI1273</f>
        <v>0</v>
      </c>
      <c r="BK1273" s="21">
        <v>0.14096999999999998</v>
      </c>
      <c r="BL1273" s="22">
        <v>0.14096999999999998</v>
      </c>
      <c r="BM1273" s="21">
        <v>0</v>
      </c>
      <c r="BN1273" s="21">
        <f t="shared" si="172"/>
        <v>0.56387999999999994</v>
      </c>
      <c r="BO1273" s="22">
        <f t="shared" si="172"/>
        <v>0.56387999999999994</v>
      </c>
      <c r="BP1273" s="21">
        <f t="shared" si="172"/>
        <v>0</v>
      </c>
    </row>
    <row r="1274" spans="1:68" ht="11.1" hidden="1" customHeight="1" outlineLevel="2" x14ac:dyDescent="0.2">
      <c r="A1274" s="10"/>
      <c r="B1274" s="18"/>
      <c r="C1274" s="18"/>
      <c r="D1274" s="18"/>
      <c r="E1274" s="23" t="s">
        <v>1138</v>
      </c>
      <c r="F1274" s="208">
        <v>4.6989999999999998</v>
      </c>
      <c r="G1274" s="208">
        <v>4.5650000000000004</v>
      </c>
      <c r="H1274" s="208">
        <v>3.2810000000000001</v>
      </c>
      <c r="I1274" s="239">
        <v>3.5339999999999998</v>
      </c>
      <c r="J1274" s="239"/>
      <c r="K1274" s="24"/>
      <c r="L1274" s="208">
        <v>5.6689999999999996</v>
      </c>
      <c r="M1274" s="208">
        <v>0.83499999999999996</v>
      </c>
      <c r="N1274" s="208">
        <v>1.054</v>
      </c>
      <c r="O1274" s="208">
        <v>2.891</v>
      </c>
      <c r="P1274" s="208">
        <v>3.3759999999999999</v>
      </c>
      <c r="Q1274" s="208">
        <v>4.7119999999999997</v>
      </c>
      <c r="R1274" s="208">
        <v>4.8090000000000002</v>
      </c>
      <c r="S1274" s="208">
        <v>5.173</v>
      </c>
      <c r="T1274" s="208">
        <v>5.226</v>
      </c>
      <c r="U1274" s="208">
        <v>4.2359999999999998</v>
      </c>
      <c r="V1274" s="208">
        <v>3.72</v>
      </c>
      <c r="W1274" s="208">
        <v>3.13</v>
      </c>
      <c r="X1274" s="24"/>
      <c r="Y1274" s="208">
        <v>4.1340000000000003</v>
      </c>
      <c r="Z1274" s="208">
        <v>2.2229999999999999</v>
      </c>
      <c r="AA1274" s="208">
        <v>3.298</v>
      </c>
      <c r="AB1274" s="208">
        <v>2.8780000000000001</v>
      </c>
      <c r="AC1274" s="208">
        <v>5.1909999999999998</v>
      </c>
      <c r="AD1274" s="208">
        <v>5.1210000000000004</v>
      </c>
      <c r="AE1274" s="208">
        <v>5.7009999999999996</v>
      </c>
      <c r="AF1274" s="208">
        <v>18.305</v>
      </c>
      <c r="AG1274" s="24"/>
      <c r="AH1274" s="24"/>
      <c r="AI1274" s="24"/>
      <c r="AJ1274" s="208">
        <v>0.20499999999999999</v>
      </c>
      <c r="AK1274" s="24"/>
      <c r="AL1274" s="208">
        <v>4.319</v>
      </c>
      <c r="AM1274" s="24"/>
      <c r="AN1274" s="208">
        <v>2.7549999999999999</v>
      </c>
      <c r="AO1274" s="208">
        <v>4.3520000000000003</v>
      </c>
      <c r="AP1274" s="208">
        <v>4.9820000000000002</v>
      </c>
      <c r="AQ1274" s="208">
        <v>4.5810000000000004</v>
      </c>
      <c r="AR1274" s="208">
        <v>4.3769999999999998</v>
      </c>
      <c r="AS1274" s="208">
        <v>3.649</v>
      </c>
      <c r="AT1274" s="24"/>
      <c r="AU1274" s="208">
        <v>5.5780000000000003</v>
      </c>
      <c r="AV1274" s="208">
        <v>1.41</v>
      </c>
      <c r="AW1274" s="24"/>
      <c r="AX1274" s="24"/>
      <c r="AY1274" s="208">
        <v>4.976</v>
      </c>
      <c r="AZ1274" s="208">
        <v>2.1339999999999999</v>
      </c>
      <c r="BA1274" s="208">
        <v>2.8</v>
      </c>
      <c r="BB1274" s="21">
        <v>4.5810000000000004</v>
      </c>
      <c r="BC1274" s="21"/>
      <c r="BD1274" s="22">
        <f t="shared" si="173"/>
        <v>6.1572580645161299</v>
      </c>
      <c r="BE1274" s="21"/>
      <c r="BF1274" s="2">
        <v>18.600000000000001</v>
      </c>
      <c r="BG1274" s="10"/>
      <c r="BH1274" s="21">
        <f t="shared" si="174"/>
        <v>0</v>
      </c>
      <c r="BI1274" s="22">
        <f t="shared" si="174"/>
        <v>4.5810000000000009E-3</v>
      </c>
      <c r="BJ1274" s="21"/>
      <c r="BK1274" s="21">
        <v>0</v>
      </c>
      <c r="BL1274" s="22">
        <v>1.3743000000000002E-2</v>
      </c>
      <c r="BM1274" s="21"/>
      <c r="BN1274" s="21">
        <f t="shared" si="172"/>
        <v>0</v>
      </c>
      <c r="BO1274" s="22">
        <f t="shared" si="172"/>
        <v>5.4972000000000007E-2</v>
      </c>
      <c r="BP1274" s="21">
        <f t="shared" si="172"/>
        <v>0</v>
      </c>
    </row>
    <row r="1275" spans="1:68" ht="11.1" hidden="1" customHeight="1" outlineLevel="2" x14ac:dyDescent="0.2">
      <c r="A1275" s="10"/>
      <c r="B1275" s="18"/>
      <c r="C1275" s="18"/>
      <c r="D1275" s="18"/>
      <c r="E1275" s="23" t="s">
        <v>1139</v>
      </c>
      <c r="F1275" s="208">
        <v>3.3820000000000001</v>
      </c>
      <c r="G1275" s="208">
        <v>2.766</v>
      </c>
      <c r="H1275" s="208">
        <v>1.9139999999999999</v>
      </c>
      <c r="I1275" s="239">
        <v>2.37</v>
      </c>
      <c r="J1275" s="239"/>
      <c r="K1275" s="208">
        <v>0.45700000000000002</v>
      </c>
      <c r="L1275" s="24"/>
      <c r="M1275" s="24"/>
      <c r="N1275" s="24"/>
      <c r="O1275" s="208">
        <v>4.7E-2</v>
      </c>
      <c r="P1275" s="208">
        <v>1.75</v>
      </c>
      <c r="Q1275" s="208">
        <v>2.3359999999999999</v>
      </c>
      <c r="R1275" s="208">
        <v>3.2639999999999998</v>
      </c>
      <c r="S1275" s="208">
        <v>4.2389999999999999</v>
      </c>
      <c r="T1275" s="208">
        <v>3.194</v>
      </c>
      <c r="U1275" s="208">
        <v>2.3050000000000002</v>
      </c>
      <c r="V1275" s="208">
        <v>2.0339999999999998</v>
      </c>
      <c r="W1275" s="24"/>
      <c r="X1275" s="24"/>
      <c r="Y1275" s="24"/>
      <c r="Z1275" s="208">
        <v>0.115</v>
      </c>
      <c r="AA1275" s="24"/>
      <c r="AB1275" s="24"/>
      <c r="AC1275" s="208">
        <v>4.8890000000000002</v>
      </c>
      <c r="AD1275" s="208">
        <v>3.3450000000000002</v>
      </c>
      <c r="AE1275" s="208">
        <v>4.0129999999999999</v>
      </c>
      <c r="AF1275" s="208">
        <v>4.6639999999999997</v>
      </c>
      <c r="AG1275" s="208">
        <v>2.1989999999999998</v>
      </c>
      <c r="AH1275" s="208">
        <v>2.2050000000000001</v>
      </c>
      <c r="AI1275" s="24"/>
      <c r="AJ1275" s="208">
        <v>0.81499999999999995</v>
      </c>
      <c r="AK1275" s="24"/>
      <c r="AL1275" s="24"/>
      <c r="AM1275" s="24"/>
      <c r="AN1275" s="208">
        <v>1.583</v>
      </c>
      <c r="AO1275" s="208">
        <v>2.7919999999999998</v>
      </c>
      <c r="AP1275" s="208">
        <v>3.8620000000000001</v>
      </c>
      <c r="AQ1275" s="208">
        <v>3.4889999999999999</v>
      </c>
      <c r="AR1275" s="208">
        <v>3.4220000000000002</v>
      </c>
      <c r="AS1275" s="208">
        <v>2.758</v>
      </c>
      <c r="AT1275" s="208">
        <v>1.5920000000000001</v>
      </c>
      <c r="AU1275" s="208">
        <v>0.46</v>
      </c>
      <c r="AV1275" s="24"/>
      <c r="AW1275" s="24"/>
      <c r="AX1275" s="24"/>
      <c r="AY1275" s="24"/>
      <c r="AZ1275" s="208">
        <v>1.1279999999999999</v>
      </c>
      <c r="BA1275" s="208">
        <v>2.6640000000000001</v>
      </c>
      <c r="BB1275" s="21">
        <f t="shared" si="171"/>
        <v>4.8890000000000002</v>
      </c>
      <c r="BC1275" s="21"/>
      <c r="BD1275" s="22">
        <f t="shared" si="173"/>
        <v>6.571236559139785</v>
      </c>
      <c r="BE1275" s="21"/>
      <c r="BF1275" s="2">
        <v>3.7</v>
      </c>
      <c r="BG1275" s="10"/>
      <c r="BH1275" s="21">
        <f t="shared" si="174"/>
        <v>0</v>
      </c>
      <c r="BI1275" s="22">
        <f t="shared" si="174"/>
        <v>4.8890000000000001E-3</v>
      </c>
      <c r="BJ1275" s="21"/>
      <c r="BK1275" s="21">
        <v>0</v>
      </c>
      <c r="BL1275" s="22">
        <v>1.4666999999999999E-2</v>
      </c>
      <c r="BM1275" s="21"/>
      <c r="BN1275" s="21">
        <f t="shared" si="172"/>
        <v>0</v>
      </c>
      <c r="BO1275" s="22">
        <f t="shared" si="172"/>
        <v>5.8667999999999998E-2</v>
      </c>
      <c r="BP1275" s="21">
        <f t="shared" si="172"/>
        <v>0</v>
      </c>
    </row>
    <row r="1276" spans="1:68" ht="11.1" hidden="1" customHeight="1" outlineLevel="2" x14ac:dyDescent="0.2">
      <c r="A1276" s="10"/>
      <c r="B1276" s="18"/>
      <c r="C1276" s="18"/>
      <c r="D1276" s="18"/>
      <c r="E1276" s="23" t="s">
        <v>1140</v>
      </c>
      <c r="F1276" s="208">
        <v>10.250999999999999</v>
      </c>
      <c r="G1276" s="208">
        <v>8.3770000000000007</v>
      </c>
      <c r="H1276" s="208">
        <v>6.2329999999999997</v>
      </c>
      <c r="I1276" s="239">
        <v>5.3109999999999999</v>
      </c>
      <c r="J1276" s="239"/>
      <c r="K1276" s="208">
        <v>3.653</v>
      </c>
      <c r="L1276" s="24"/>
      <c r="M1276" s="24"/>
      <c r="N1276" s="24"/>
      <c r="O1276" s="208">
        <v>0.20899999999999999</v>
      </c>
      <c r="P1276" s="208">
        <v>2.1930000000000001</v>
      </c>
      <c r="Q1276" s="208">
        <v>5.101</v>
      </c>
      <c r="R1276" s="208">
        <v>6.0279999999999996</v>
      </c>
      <c r="S1276" s="208">
        <v>6.5540000000000003</v>
      </c>
      <c r="T1276" s="208">
        <v>6.26</v>
      </c>
      <c r="U1276" s="208">
        <v>4.4470000000000001</v>
      </c>
      <c r="V1276" s="208">
        <v>4.9530000000000003</v>
      </c>
      <c r="W1276" s="208">
        <v>2.484</v>
      </c>
      <c r="X1276" s="24"/>
      <c r="Y1276" s="24"/>
      <c r="Z1276" s="24"/>
      <c r="AA1276" s="208">
        <v>3.5000000000000003E-2</v>
      </c>
      <c r="AB1276" s="208">
        <v>3.7890000000000001</v>
      </c>
      <c r="AC1276" s="24"/>
      <c r="AD1276" s="208">
        <v>13.787000000000001</v>
      </c>
      <c r="AE1276" s="208">
        <v>7.4370000000000003</v>
      </c>
      <c r="AF1276" s="208">
        <v>7.4450000000000003</v>
      </c>
      <c r="AG1276" s="208">
        <v>4.6870000000000003</v>
      </c>
      <c r="AH1276" s="208">
        <v>4.968</v>
      </c>
      <c r="AI1276" s="208">
        <v>1.2010000000000001</v>
      </c>
      <c r="AJ1276" s="208">
        <v>4.9000000000000002E-2</v>
      </c>
      <c r="AK1276" s="24"/>
      <c r="AL1276" s="24"/>
      <c r="AM1276" s="24"/>
      <c r="AN1276" s="208">
        <v>2.972</v>
      </c>
      <c r="AO1276" s="208">
        <v>5.91</v>
      </c>
      <c r="AP1276" s="208">
        <v>6.633</v>
      </c>
      <c r="AQ1276" s="208">
        <v>6.1230000000000002</v>
      </c>
      <c r="AR1276" s="208">
        <v>6.1029999999999998</v>
      </c>
      <c r="AS1276" s="208">
        <v>5.6719999999999997</v>
      </c>
      <c r="AT1276" s="208">
        <v>4.47</v>
      </c>
      <c r="AU1276" s="208">
        <v>1.26</v>
      </c>
      <c r="AV1276" s="24"/>
      <c r="AW1276" s="24"/>
      <c r="AX1276" s="24"/>
      <c r="AY1276" s="24"/>
      <c r="AZ1276" s="208">
        <v>1.1879999999999999</v>
      </c>
      <c r="BA1276" s="208">
        <v>4.593</v>
      </c>
      <c r="BB1276" s="21">
        <v>6.5</v>
      </c>
      <c r="BC1276" s="21"/>
      <c r="BD1276" s="22">
        <f t="shared" si="173"/>
        <v>8.7365591397849478</v>
      </c>
      <c r="BE1276" s="21"/>
      <c r="BF1276" s="2">
        <v>16.399999999999999</v>
      </c>
      <c r="BG1276" s="10"/>
      <c r="BH1276" s="21">
        <f t="shared" si="174"/>
        <v>0</v>
      </c>
      <c r="BI1276" s="22">
        <f t="shared" si="174"/>
        <v>6.5000000000000006E-3</v>
      </c>
      <c r="BJ1276" s="21"/>
      <c r="BK1276" s="21">
        <v>0</v>
      </c>
      <c r="BL1276" s="22">
        <v>1.9500000000000003E-2</v>
      </c>
      <c r="BM1276" s="21"/>
      <c r="BN1276" s="21">
        <f t="shared" si="172"/>
        <v>0</v>
      </c>
      <c r="BO1276" s="22">
        <f t="shared" si="172"/>
        <v>7.8000000000000014E-2</v>
      </c>
      <c r="BP1276" s="21">
        <f t="shared" si="172"/>
        <v>0</v>
      </c>
    </row>
    <row r="1277" spans="1:68" ht="11.1" hidden="1" customHeight="1" outlineLevel="2" x14ac:dyDescent="0.2">
      <c r="A1277" s="10"/>
      <c r="B1277" s="18"/>
      <c r="C1277" s="18"/>
      <c r="D1277" s="18"/>
      <c r="E1277" s="23" t="s">
        <v>1141</v>
      </c>
      <c r="F1277" s="208">
        <v>4.01</v>
      </c>
      <c r="G1277" s="208">
        <v>2.9849999999999999</v>
      </c>
      <c r="H1277" s="208">
        <v>1.9470000000000001</v>
      </c>
      <c r="I1277" s="239">
        <v>1.611</v>
      </c>
      <c r="J1277" s="239"/>
      <c r="K1277" s="208">
        <v>0.95199999999999996</v>
      </c>
      <c r="L1277" s="208">
        <v>0.378</v>
      </c>
      <c r="M1277" s="24"/>
      <c r="N1277" s="208">
        <v>0.219</v>
      </c>
      <c r="O1277" s="208">
        <v>0.58399999999999996</v>
      </c>
      <c r="P1277" s="208">
        <v>1.2290000000000001</v>
      </c>
      <c r="Q1277" s="208">
        <v>2.343</v>
      </c>
      <c r="R1277" s="208">
        <v>2.9950000000000001</v>
      </c>
      <c r="S1277" s="208">
        <v>3.2850000000000001</v>
      </c>
      <c r="T1277" s="208">
        <v>3.4289999999999998</v>
      </c>
      <c r="U1277" s="208">
        <v>2.3239999999999998</v>
      </c>
      <c r="V1277" s="208">
        <v>1.5</v>
      </c>
      <c r="W1277" s="208">
        <v>1.0089999999999999</v>
      </c>
      <c r="X1277" s="24"/>
      <c r="Y1277" s="208">
        <v>0.39800000000000002</v>
      </c>
      <c r="Z1277" s="208">
        <v>0.124</v>
      </c>
      <c r="AA1277" s="208">
        <v>0.47299999999999998</v>
      </c>
      <c r="AB1277" s="208">
        <v>1.2789999999999999</v>
      </c>
      <c r="AC1277" s="24"/>
      <c r="AD1277" s="208">
        <v>5.7169999999999996</v>
      </c>
      <c r="AE1277" s="208">
        <v>3.64</v>
      </c>
      <c r="AF1277" s="208">
        <v>3.3490000000000002</v>
      </c>
      <c r="AG1277" s="208">
        <v>0.70499999999999996</v>
      </c>
      <c r="AH1277" s="208">
        <v>1.373</v>
      </c>
      <c r="AI1277" s="208">
        <v>1.006</v>
      </c>
      <c r="AJ1277" s="208">
        <v>0.33800000000000002</v>
      </c>
      <c r="AK1277" s="24"/>
      <c r="AL1277" s="24"/>
      <c r="AM1277" s="24"/>
      <c r="AN1277" s="208">
        <v>1.8049999999999999</v>
      </c>
      <c r="AO1277" s="24"/>
      <c r="AP1277" s="208">
        <v>5.8259999999999996</v>
      </c>
      <c r="AQ1277" s="208">
        <v>3.3730000000000002</v>
      </c>
      <c r="AR1277" s="208">
        <v>3.133</v>
      </c>
      <c r="AS1277" s="208">
        <v>2.4580000000000002</v>
      </c>
      <c r="AT1277" s="24"/>
      <c r="AU1277" s="208">
        <v>2.3639999999999999</v>
      </c>
      <c r="AV1277" s="208">
        <v>8.1000000000000003E-2</v>
      </c>
      <c r="AW1277" s="24"/>
      <c r="AX1277" s="24"/>
      <c r="AY1277" s="208">
        <v>0.67500000000000004</v>
      </c>
      <c r="AZ1277" s="208">
        <v>1.129</v>
      </c>
      <c r="BA1277" s="24"/>
      <c r="BB1277" s="21">
        <f t="shared" si="171"/>
        <v>5.8259999999999996</v>
      </c>
      <c r="BC1277" s="21"/>
      <c r="BD1277" s="22">
        <f t="shared" si="173"/>
        <v>7.8306451612903221</v>
      </c>
      <c r="BE1277" s="21"/>
      <c r="BF1277" s="2">
        <v>3.7</v>
      </c>
      <c r="BG1277" s="10"/>
      <c r="BH1277" s="21">
        <f t="shared" si="174"/>
        <v>0</v>
      </c>
      <c r="BI1277" s="22">
        <f t="shared" si="174"/>
        <v>5.8259999999999996E-3</v>
      </c>
      <c r="BJ1277" s="21"/>
      <c r="BK1277" s="21">
        <v>0</v>
      </c>
      <c r="BL1277" s="22">
        <v>1.7478E-2</v>
      </c>
      <c r="BM1277" s="21"/>
      <c r="BN1277" s="21">
        <f t="shared" si="172"/>
        <v>0</v>
      </c>
      <c r="BO1277" s="22">
        <f t="shared" si="172"/>
        <v>6.9912000000000002E-2</v>
      </c>
      <c r="BP1277" s="21">
        <f t="shared" si="172"/>
        <v>0</v>
      </c>
    </row>
    <row r="1278" spans="1:68" ht="11.1" hidden="1" customHeight="1" outlineLevel="2" x14ac:dyDescent="0.2">
      <c r="A1278" s="10"/>
      <c r="B1278" s="18"/>
      <c r="C1278" s="18"/>
      <c r="D1278" s="18"/>
      <c r="E1278" s="23" t="s">
        <v>1142</v>
      </c>
      <c r="F1278" s="208">
        <v>1.821</v>
      </c>
      <c r="G1278" s="208">
        <v>1.571</v>
      </c>
      <c r="H1278" s="208">
        <v>0.93600000000000005</v>
      </c>
      <c r="I1278" s="239">
        <v>0.78600000000000003</v>
      </c>
      <c r="J1278" s="239"/>
      <c r="K1278" s="208">
        <v>0.58199999999999996</v>
      </c>
      <c r="L1278" s="24"/>
      <c r="M1278" s="24"/>
      <c r="N1278" s="24"/>
      <c r="O1278" s="208">
        <v>3.3000000000000002E-2</v>
      </c>
      <c r="P1278" s="208">
        <v>0.68700000000000006</v>
      </c>
      <c r="Q1278" s="208">
        <v>1.3879999999999999</v>
      </c>
      <c r="R1278" s="208">
        <v>1.637</v>
      </c>
      <c r="S1278" s="208">
        <v>1.8660000000000001</v>
      </c>
      <c r="T1278" s="208">
        <v>1.919</v>
      </c>
      <c r="U1278" s="208">
        <v>1.0980000000000001</v>
      </c>
      <c r="V1278" s="208">
        <v>0.68100000000000005</v>
      </c>
      <c r="W1278" s="208">
        <v>0.36</v>
      </c>
      <c r="X1278" s="24"/>
      <c r="Y1278" s="208">
        <v>7.5999999999999998E-2</v>
      </c>
      <c r="Z1278" s="24"/>
      <c r="AA1278" s="208">
        <v>0.126</v>
      </c>
      <c r="AB1278" s="208">
        <v>0.56599999999999995</v>
      </c>
      <c r="AC1278" s="24"/>
      <c r="AD1278" s="208">
        <v>3.085</v>
      </c>
      <c r="AE1278" s="208">
        <v>1.9330000000000001</v>
      </c>
      <c r="AF1278" s="208">
        <v>1.661</v>
      </c>
      <c r="AG1278" s="208">
        <v>1.224</v>
      </c>
      <c r="AH1278" s="208">
        <v>0.69699999999999995</v>
      </c>
      <c r="AI1278" s="208">
        <v>0.56499999999999995</v>
      </c>
      <c r="AJ1278" s="208">
        <v>0.104</v>
      </c>
      <c r="AK1278" s="24"/>
      <c r="AL1278" s="24"/>
      <c r="AM1278" s="24"/>
      <c r="AN1278" s="208">
        <v>0.96899999999999997</v>
      </c>
      <c r="AO1278" s="208">
        <v>1.522</v>
      </c>
      <c r="AP1278" s="208">
        <v>1.6819999999999999</v>
      </c>
      <c r="AQ1278" s="208">
        <v>1.4550000000000001</v>
      </c>
      <c r="AR1278" s="208">
        <v>1.4970000000000001</v>
      </c>
      <c r="AS1278" s="208">
        <v>1.3280000000000001</v>
      </c>
      <c r="AT1278" s="24"/>
      <c r="AU1278" s="208">
        <v>1.3540000000000001</v>
      </c>
      <c r="AV1278" s="208">
        <v>7.0000000000000001E-3</v>
      </c>
      <c r="AW1278" s="24"/>
      <c r="AX1278" s="24"/>
      <c r="AY1278" s="208">
        <v>0.373</v>
      </c>
      <c r="AZ1278" s="208">
        <v>0.56200000000000006</v>
      </c>
      <c r="BA1278" s="208">
        <v>1.0589999999999999</v>
      </c>
      <c r="BB1278" s="21">
        <f t="shared" ref="BB1278:BB1337" si="175">MAX(F1278:BA1278)</f>
        <v>3.085</v>
      </c>
      <c r="BC1278" s="21"/>
      <c r="BD1278" s="22">
        <f t="shared" si="173"/>
        <v>4.146505376344086</v>
      </c>
      <c r="BE1278" s="21"/>
      <c r="BF1278" s="2">
        <v>1.85</v>
      </c>
      <c r="BG1278" s="10"/>
      <c r="BH1278" s="21">
        <f t="shared" si="174"/>
        <v>0</v>
      </c>
      <c r="BI1278" s="22">
        <f t="shared" si="174"/>
        <v>3.0850000000000001E-3</v>
      </c>
      <c r="BJ1278" s="21"/>
      <c r="BK1278" s="21">
        <v>0</v>
      </c>
      <c r="BL1278" s="22">
        <v>9.2549999999999993E-3</v>
      </c>
      <c r="BM1278" s="21"/>
      <c r="BN1278" s="21">
        <f t="shared" si="172"/>
        <v>0</v>
      </c>
      <c r="BO1278" s="22">
        <f t="shared" si="172"/>
        <v>3.7019999999999997E-2</v>
      </c>
      <c r="BP1278" s="21">
        <f t="shared" si="172"/>
        <v>0</v>
      </c>
    </row>
    <row r="1279" spans="1:68" ht="11.1" hidden="1" customHeight="1" outlineLevel="2" x14ac:dyDescent="0.2">
      <c r="A1279" s="10"/>
      <c r="B1279" s="18"/>
      <c r="C1279" s="18"/>
      <c r="D1279" s="18"/>
      <c r="E1279" s="23" t="s">
        <v>1143</v>
      </c>
      <c r="F1279" s="24"/>
      <c r="G1279" s="24"/>
      <c r="H1279" s="24"/>
      <c r="I1279" s="239">
        <v>2.5659999999999998</v>
      </c>
      <c r="J1279" s="239"/>
      <c r="K1279" s="208">
        <v>1.419</v>
      </c>
      <c r="L1279" s="208">
        <v>0.56399999999999995</v>
      </c>
      <c r="M1279" s="208">
        <v>0.151</v>
      </c>
      <c r="N1279" s="208">
        <v>0.10199999999999999</v>
      </c>
      <c r="O1279" s="208">
        <v>1.05</v>
      </c>
      <c r="P1279" s="208">
        <v>1.9430000000000001</v>
      </c>
      <c r="Q1279" s="208">
        <v>3.4340000000000002</v>
      </c>
      <c r="R1279" s="208">
        <v>4.7270000000000003</v>
      </c>
      <c r="S1279" s="24"/>
      <c r="T1279" s="24"/>
      <c r="U1279" s="208">
        <v>1.165</v>
      </c>
      <c r="V1279" s="208">
        <v>3.3210000000000002</v>
      </c>
      <c r="W1279" s="208">
        <v>1.617</v>
      </c>
      <c r="X1279" s="24"/>
      <c r="Y1279" s="208">
        <v>0.55300000000000005</v>
      </c>
      <c r="Z1279" s="208">
        <v>0.23599999999999999</v>
      </c>
      <c r="AA1279" s="208">
        <v>0.82699999999999996</v>
      </c>
      <c r="AB1279" s="208">
        <v>2.5310000000000001</v>
      </c>
      <c r="AC1279" s="208">
        <v>4.4740000000000002</v>
      </c>
      <c r="AD1279" s="24"/>
      <c r="AE1279" s="24"/>
      <c r="AF1279" s="24"/>
      <c r="AG1279" s="24"/>
      <c r="AH1279" s="24"/>
      <c r="AI1279" s="24"/>
      <c r="AJ1279" s="208">
        <v>2.024</v>
      </c>
      <c r="AK1279" s="24"/>
      <c r="AL1279" s="208">
        <v>0.30199999999999999</v>
      </c>
      <c r="AM1279" s="24"/>
      <c r="AN1279" s="208">
        <v>3.0070000000000001</v>
      </c>
      <c r="AO1279" s="208">
        <v>1.913</v>
      </c>
      <c r="AP1279" s="24"/>
      <c r="AQ1279" s="24"/>
      <c r="AR1279" s="24"/>
      <c r="AS1279" s="24"/>
      <c r="AT1279" s="24"/>
      <c r="AU1279" s="24"/>
      <c r="AV1279" s="24"/>
      <c r="AW1279" s="24"/>
      <c r="AX1279" s="24"/>
      <c r="AY1279" s="24"/>
      <c r="AZ1279" s="24"/>
      <c r="BA1279" s="24"/>
      <c r="BB1279" s="21">
        <f t="shared" si="175"/>
        <v>4.7270000000000003</v>
      </c>
      <c r="BC1279" s="21"/>
      <c r="BD1279" s="22">
        <f t="shared" si="173"/>
        <v>6.353494623655914</v>
      </c>
      <c r="BE1279" s="21"/>
      <c r="BF1279" s="2">
        <v>5.6</v>
      </c>
      <c r="BG1279" s="10"/>
      <c r="BH1279" s="21">
        <f t="shared" si="174"/>
        <v>0</v>
      </c>
      <c r="BI1279" s="22">
        <f t="shared" si="174"/>
        <v>4.7270000000000003E-3</v>
      </c>
      <c r="BJ1279" s="21"/>
      <c r="BK1279" s="21">
        <v>0</v>
      </c>
      <c r="BL1279" s="22">
        <v>1.4181000000000001E-2</v>
      </c>
      <c r="BM1279" s="21"/>
      <c r="BN1279" s="21">
        <f t="shared" si="172"/>
        <v>0</v>
      </c>
      <c r="BO1279" s="22">
        <f t="shared" si="172"/>
        <v>5.6724000000000004E-2</v>
      </c>
      <c r="BP1279" s="21">
        <f t="shared" si="172"/>
        <v>0</v>
      </c>
    </row>
    <row r="1280" spans="1:68" ht="11.1" hidden="1" customHeight="1" outlineLevel="2" x14ac:dyDescent="0.2">
      <c r="A1280" s="10"/>
      <c r="B1280" s="18"/>
      <c r="C1280" s="18"/>
      <c r="D1280" s="18"/>
      <c r="E1280" s="23" t="s">
        <v>1144</v>
      </c>
      <c r="F1280" s="208">
        <v>4.83</v>
      </c>
      <c r="G1280" s="208">
        <v>3.9670000000000001</v>
      </c>
      <c r="H1280" s="208">
        <v>2.6070000000000002</v>
      </c>
      <c r="I1280" s="239">
        <v>2.222</v>
      </c>
      <c r="J1280" s="239"/>
      <c r="K1280" s="208">
        <v>0.84899999999999998</v>
      </c>
      <c r="L1280" s="24"/>
      <c r="M1280" s="24"/>
      <c r="N1280" s="24"/>
      <c r="O1280" s="208">
        <v>0.73299999999999998</v>
      </c>
      <c r="P1280" s="208">
        <v>1.5740000000000001</v>
      </c>
      <c r="Q1280" s="208">
        <v>1.875</v>
      </c>
      <c r="R1280" s="208">
        <v>5.6150000000000002</v>
      </c>
      <c r="S1280" s="208">
        <v>4.8979999999999997</v>
      </c>
      <c r="T1280" s="208">
        <v>4.9139999999999997</v>
      </c>
      <c r="U1280" s="208">
        <v>3.3650000000000002</v>
      </c>
      <c r="V1280" s="208">
        <v>1.978</v>
      </c>
      <c r="W1280" s="24"/>
      <c r="X1280" s="24"/>
      <c r="Y1280" s="208">
        <v>1.2609999999999999</v>
      </c>
      <c r="Z1280" s="24"/>
      <c r="AA1280" s="24"/>
      <c r="AB1280" s="24"/>
      <c r="AC1280" s="208">
        <v>4.8410000000000002</v>
      </c>
      <c r="AD1280" s="208">
        <v>4.125</v>
      </c>
      <c r="AE1280" s="208">
        <v>4.7</v>
      </c>
      <c r="AF1280" s="208">
        <v>5.6909999999999998</v>
      </c>
      <c r="AG1280" s="24"/>
      <c r="AH1280" s="208">
        <v>3.573</v>
      </c>
      <c r="AI1280" s="208">
        <v>1.0249999999999999</v>
      </c>
      <c r="AJ1280" s="208">
        <v>0.1</v>
      </c>
      <c r="AK1280" s="24"/>
      <c r="AL1280" s="24"/>
      <c r="AM1280" s="24"/>
      <c r="AN1280" s="208">
        <v>1.83</v>
      </c>
      <c r="AO1280" s="208">
        <v>3.12</v>
      </c>
      <c r="AP1280" s="208">
        <v>4.4859999999999998</v>
      </c>
      <c r="AQ1280" s="208">
        <v>4.4189999999999996</v>
      </c>
      <c r="AR1280" s="208">
        <v>4.141</v>
      </c>
      <c r="AS1280" s="208">
        <v>3.294</v>
      </c>
      <c r="AT1280" s="208">
        <v>2.044</v>
      </c>
      <c r="AU1280" s="208">
        <v>1.054</v>
      </c>
      <c r="AV1280" s="24"/>
      <c r="AW1280" s="24"/>
      <c r="AX1280" s="24"/>
      <c r="AY1280" s="208">
        <v>0.75700000000000001</v>
      </c>
      <c r="AZ1280" s="208">
        <v>1.39</v>
      </c>
      <c r="BA1280" s="208">
        <v>2.919</v>
      </c>
      <c r="BB1280" s="21">
        <f t="shared" si="175"/>
        <v>5.6909999999999998</v>
      </c>
      <c r="BC1280" s="21"/>
      <c r="BD1280" s="22">
        <f t="shared" si="173"/>
        <v>7.649193548387097</v>
      </c>
      <c r="BE1280" s="21"/>
      <c r="BF1280" s="2">
        <v>3.7</v>
      </c>
      <c r="BG1280" s="10"/>
      <c r="BH1280" s="21">
        <f t="shared" si="174"/>
        <v>0</v>
      </c>
      <c r="BI1280" s="22">
        <f t="shared" si="174"/>
        <v>5.6909999999999999E-3</v>
      </c>
      <c r="BJ1280" s="21"/>
      <c r="BK1280" s="21">
        <v>0</v>
      </c>
      <c r="BL1280" s="22">
        <v>1.7072999999999998E-2</v>
      </c>
      <c r="BM1280" s="21"/>
      <c r="BN1280" s="21">
        <f t="shared" si="172"/>
        <v>0</v>
      </c>
      <c r="BO1280" s="22">
        <f t="shared" si="172"/>
        <v>6.8291999999999992E-2</v>
      </c>
      <c r="BP1280" s="21">
        <f t="shared" si="172"/>
        <v>0</v>
      </c>
    </row>
    <row r="1281" spans="1:68" ht="11.1" hidden="1" customHeight="1" outlineLevel="2" x14ac:dyDescent="0.2">
      <c r="A1281" s="10"/>
      <c r="B1281" s="18"/>
      <c r="C1281" s="18"/>
      <c r="D1281" s="18"/>
      <c r="E1281" s="23" t="s">
        <v>1145</v>
      </c>
      <c r="F1281" s="24"/>
      <c r="G1281" s="208">
        <v>1.8440000000000001</v>
      </c>
      <c r="H1281" s="208">
        <v>1.607</v>
      </c>
      <c r="I1281" s="239">
        <v>1.339</v>
      </c>
      <c r="J1281" s="239"/>
      <c r="K1281" s="208">
        <v>0.622</v>
      </c>
      <c r="L1281" s="24"/>
      <c r="M1281" s="24"/>
      <c r="N1281" s="208">
        <v>0.185</v>
      </c>
      <c r="O1281" s="208">
        <v>0.218</v>
      </c>
      <c r="P1281" s="208">
        <v>0.90400000000000003</v>
      </c>
      <c r="Q1281" s="208">
        <v>1.8819999999999999</v>
      </c>
      <c r="R1281" s="208">
        <v>2.7949999999999999</v>
      </c>
      <c r="S1281" s="208">
        <v>3.234</v>
      </c>
      <c r="T1281" s="208">
        <v>2.9750000000000001</v>
      </c>
      <c r="U1281" s="208">
        <v>3.03</v>
      </c>
      <c r="V1281" s="208">
        <v>0.26700000000000002</v>
      </c>
      <c r="W1281" s="208">
        <v>0.60799999999999998</v>
      </c>
      <c r="X1281" s="24"/>
      <c r="Y1281" s="208">
        <v>8.5000000000000006E-2</v>
      </c>
      <c r="Z1281" s="24"/>
      <c r="AA1281" s="208">
        <v>0.249</v>
      </c>
      <c r="AB1281" s="208">
        <v>1.018</v>
      </c>
      <c r="AC1281" s="208">
        <v>2.0670000000000002</v>
      </c>
      <c r="AD1281" s="208">
        <v>0.84099999999999997</v>
      </c>
      <c r="AE1281" s="208">
        <v>5.5940000000000003</v>
      </c>
      <c r="AF1281" s="208">
        <v>3.1320000000000001</v>
      </c>
      <c r="AG1281" s="208">
        <v>1.4770000000000001</v>
      </c>
      <c r="AH1281" s="208">
        <v>1.226</v>
      </c>
      <c r="AI1281" s="208">
        <v>0.82699999999999996</v>
      </c>
      <c r="AJ1281" s="208">
        <v>5.2999999999999999E-2</v>
      </c>
      <c r="AK1281" s="24"/>
      <c r="AL1281" s="24"/>
      <c r="AM1281" s="24"/>
      <c r="AN1281" s="208">
        <v>1.0429999999999999</v>
      </c>
      <c r="AO1281" s="208">
        <v>2.0840000000000001</v>
      </c>
      <c r="AP1281" s="24"/>
      <c r="AQ1281" s="208">
        <v>6.6509999999999998</v>
      </c>
      <c r="AR1281" s="208">
        <v>2.8380000000000001</v>
      </c>
      <c r="AS1281" s="208">
        <v>2.1030000000000002</v>
      </c>
      <c r="AT1281" s="208">
        <v>1.2609999999999999</v>
      </c>
      <c r="AU1281" s="208">
        <v>0.59299999999999997</v>
      </c>
      <c r="AV1281" s="208">
        <v>5.1999999999999998E-2</v>
      </c>
      <c r="AW1281" s="24"/>
      <c r="AX1281" s="24"/>
      <c r="AY1281" s="208">
        <v>0.35399999999999998</v>
      </c>
      <c r="AZ1281" s="208">
        <v>0.83</v>
      </c>
      <c r="BA1281" s="24"/>
      <c r="BB1281" s="21">
        <f t="shared" si="175"/>
        <v>6.6509999999999998</v>
      </c>
      <c r="BC1281" s="21"/>
      <c r="BD1281" s="22">
        <f t="shared" si="173"/>
        <v>8.9395161290322562</v>
      </c>
      <c r="BE1281" s="21"/>
      <c r="BF1281" s="2">
        <v>3.7</v>
      </c>
      <c r="BG1281" s="10"/>
      <c r="BH1281" s="21">
        <f t="shared" si="174"/>
        <v>0</v>
      </c>
      <c r="BI1281" s="22">
        <f t="shared" si="174"/>
        <v>6.6509999999999981E-3</v>
      </c>
      <c r="BJ1281" s="21"/>
      <c r="BK1281" s="21">
        <v>0</v>
      </c>
      <c r="BL1281" s="22">
        <v>1.9952999999999995E-2</v>
      </c>
      <c r="BM1281" s="21"/>
      <c r="BN1281" s="21">
        <f t="shared" si="172"/>
        <v>0</v>
      </c>
      <c r="BO1281" s="22">
        <f t="shared" si="172"/>
        <v>7.981199999999998E-2</v>
      </c>
      <c r="BP1281" s="21">
        <f t="shared" si="172"/>
        <v>0</v>
      </c>
    </row>
    <row r="1282" spans="1:68" ht="11.1" hidden="1" customHeight="1" outlineLevel="2" x14ac:dyDescent="0.2">
      <c r="A1282" s="10"/>
      <c r="B1282" s="18"/>
      <c r="C1282" s="18"/>
      <c r="D1282" s="18"/>
      <c r="E1282" s="23" t="s">
        <v>1146</v>
      </c>
      <c r="F1282" s="208">
        <v>4.5759999999999996</v>
      </c>
      <c r="G1282" s="208">
        <v>3.024</v>
      </c>
      <c r="H1282" s="208">
        <v>1.996</v>
      </c>
      <c r="I1282" s="239">
        <v>1.6659999999999999</v>
      </c>
      <c r="J1282" s="239"/>
      <c r="K1282" s="208">
        <v>0.622</v>
      </c>
      <c r="L1282" s="24"/>
      <c r="M1282" s="24"/>
      <c r="N1282" s="24"/>
      <c r="O1282" s="208">
        <v>0.45100000000000001</v>
      </c>
      <c r="P1282" s="208">
        <v>1.476</v>
      </c>
      <c r="Q1282" s="208">
        <v>2.7909999999999999</v>
      </c>
      <c r="R1282" s="208">
        <v>3.52</v>
      </c>
      <c r="S1282" s="208">
        <v>4.3460000000000001</v>
      </c>
      <c r="T1282" s="208">
        <v>4.1550000000000002</v>
      </c>
      <c r="U1282" s="208">
        <v>2.5499999999999998</v>
      </c>
      <c r="V1282" s="208">
        <v>1.5449999999999999</v>
      </c>
      <c r="W1282" s="208">
        <v>0.86499999999999999</v>
      </c>
      <c r="X1282" s="24"/>
      <c r="Y1282" s="208">
        <v>9.6000000000000002E-2</v>
      </c>
      <c r="Z1282" s="24"/>
      <c r="AA1282" s="208">
        <v>7.4999999999999997E-2</v>
      </c>
      <c r="AB1282" s="208">
        <v>1.379</v>
      </c>
      <c r="AC1282" s="208">
        <v>3.03</v>
      </c>
      <c r="AD1282" s="208">
        <v>4.1749999999999998</v>
      </c>
      <c r="AE1282" s="208">
        <v>4.9219999999999997</v>
      </c>
      <c r="AF1282" s="208">
        <v>3.8620000000000001</v>
      </c>
      <c r="AG1282" s="208">
        <v>2.0190000000000001</v>
      </c>
      <c r="AH1282" s="208">
        <v>1.331</v>
      </c>
      <c r="AI1282" s="208">
        <v>0.89400000000000002</v>
      </c>
      <c r="AJ1282" s="208">
        <v>0.11799999999999999</v>
      </c>
      <c r="AK1282" s="24"/>
      <c r="AL1282" s="208">
        <v>6.5000000000000002E-2</v>
      </c>
      <c r="AM1282" s="24"/>
      <c r="AN1282" s="208">
        <v>1.01</v>
      </c>
      <c r="AO1282" s="208">
        <v>2.1579999999999999</v>
      </c>
      <c r="AP1282" s="208">
        <v>3.39</v>
      </c>
      <c r="AQ1282" s="24"/>
      <c r="AR1282" s="208">
        <v>6.04</v>
      </c>
      <c r="AS1282" s="208">
        <v>2.44</v>
      </c>
      <c r="AT1282" s="208">
        <v>1.446</v>
      </c>
      <c r="AU1282" s="208">
        <v>0.751</v>
      </c>
      <c r="AV1282" s="208">
        <v>2.5999999999999999E-2</v>
      </c>
      <c r="AW1282" s="24"/>
      <c r="AX1282" s="24"/>
      <c r="AY1282" s="208">
        <v>0.498</v>
      </c>
      <c r="AZ1282" s="208">
        <v>0.91700000000000004</v>
      </c>
      <c r="BA1282" s="208">
        <v>2.1280000000000001</v>
      </c>
      <c r="BB1282" s="21">
        <v>5.04</v>
      </c>
      <c r="BC1282" s="21"/>
      <c r="BD1282" s="22">
        <f t="shared" si="173"/>
        <v>6.774193548387097</v>
      </c>
      <c r="BE1282" s="21"/>
      <c r="BF1282" s="2">
        <v>4.24</v>
      </c>
      <c r="BG1282" s="10"/>
      <c r="BH1282" s="21">
        <f t="shared" si="174"/>
        <v>0</v>
      </c>
      <c r="BI1282" s="22">
        <f t="shared" si="174"/>
        <v>5.0400000000000002E-3</v>
      </c>
      <c r="BJ1282" s="21"/>
      <c r="BK1282" s="21">
        <v>0</v>
      </c>
      <c r="BL1282" s="22">
        <v>1.5120000000000001E-2</v>
      </c>
      <c r="BM1282" s="21"/>
      <c r="BN1282" s="21">
        <f t="shared" si="172"/>
        <v>0</v>
      </c>
      <c r="BO1282" s="22">
        <f t="shared" si="172"/>
        <v>6.0480000000000006E-2</v>
      </c>
      <c r="BP1282" s="21">
        <f t="shared" si="172"/>
        <v>0</v>
      </c>
    </row>
    <row r="1283" spans="1:68" ht="11.1" hidden="1" customHeight="1" outlineLevel="1" collapsed="1" x14ac:dyDescent="0.2">
      <c r="A1283" s="10"/>
      <c r="B1283" s="18"/>
      <c r="C1283" s="18"/>
      <c r="D1283" s="18"/>
      <c r="E1283" s="19" t="s">
        <v>1147</v>
      </c>
      <c r="F1283" s="209">
        <v>3.1930000000000001</v>
      </c>
      <c r="G1283" s="209">
        <v>2.5510000000000002</v>
      </c>
      <c r="H1283" s="209">
        <v>2.3919999999999999</v>
      </c>
      <c r="I1283" s="20"/>
      <c r="J1283" s="20"/>
      <c r="K1283" s="20"/>
      <c r="L1283" s="20"/>
      <c r="M1283" s="20"/>
      <c r="N1283" s="20"/>
      <c r="O1283" s="20"/>
      <c r="P1283" s="209">
        <v>0.188</v>
      </c>
      <c r="Q1283" s="209">
        <v>1.6779999999999999</v>
      </c>
      <c r="R1283" s="209">
        <v>2.6789999999999998</v>
      </c>
      <c r="S1283" s="209">
        <v>3.286</v>
      </c>
      <c r="T1283" s="209">
        <v>3.3690000000000002</v>
      </c>
      <c r="U1283" s="209">
        <v>3.476</v>
      </c>
      <c r="V1283" s="209">
        <v>1.8029999999999999</v>
      </c>
      <c r="W1283" s="209">
        <v>0.38600000000000001</v>
      </c>
      <c r="X1283" s="20"/>
      <c r="Y1283" s="20"/>
      <c r="Z1283" s="20"/>
      <c r="AA1283" s="20"/>
      <c r="AB1283" s="20"/>
      <c r="AC1283" s="209">
        <v>5.2990000000000004</v>
      </c>
      <c r="AD1283" s="209">
        <v>2.8260000000000001</v>
      </c>
      <c r="AE1283" s="209">
        <v>3.2450000000000001</v>
      </c>
      <c r="AF1283" s="209">
        <v>3.2679999999999998</v>
      </c>
      <c r="AG1283" s="209">
        <v>2.2930000000000001</v>
      </c>
      <c r="AH1283" s="209">
        <v>2.8159999999999998</v>
      </c>
      <c r="AI1283" s="209">
        <v>1.48</v>
      </c>
      <c r="AJ1283" s="209">
        <v>0.64</v>
      </c>
      <c r="AK1283" s="20"/>
      <c r="AL1283" s="20"/>
      <c r="AM1283" s="20"/>
      <c r="AN1283" s="20"/>
      <c r="AO1283" s="209">
        <v>3.4729999999999999</v>
      </c>
      <c r="AP1283" s="209">
        <v>2.4319999999999999</v>
      </c>
      <c r="AQ1283" s="20"/>
      <c r="AR1283" s="209">
        <v>4.3239999999999998</v>
      </c>
      <c r="AS1283" s="209">
        <v>1.9830000000000001</v>
      </c>
      <c r="AT1283" s="209">
        <v>0.91800000000000004</v>
      </c>
      <c r="AU1283" s="209">
        <v>1.2999999999999999E-2</v>
      </c>
      <c r="AV1283" s="20"/>
      <c r="AW1283" s="20"/>
      <c r="AX1283" s="20"/>
      <c r="AY1283" s="209">
        <v>1.196</v>
      </c>
      <c r="AZ1283" s="20"/>
      <c r="BA1283" s="209">
        <v>1.976</v>
      </c>
      <c r="BB1283" s="21">
        <f>BB1284+BB1285</f>
        <v>7.2750000000000004</v>
      </c>
      <c r="BC1283" s="21">
        <f>BF1283</f>
        <v>12.16</v>
      </c>
      <c r="BD1283" s="22">
        <f t="shared" si="173"/>
        <v>9.7782258064516139</v>
      </c>
      <c r="BE1283" s="21">
        <f>BC1283-BD1283</f>
        <v>2.3817741935483863</v>
      </c>
      <c r="BF1283" s="2">
        <f>SUM(BF1284:BF1285)</f>
        <v>12.16</v>
      </c>
      <c r="BG1283" s="10">
        <v>6</v>
      </c>
      <c r="BH1283" s="21">
        <f t="shared" si="174"/>
        <v>9.047040000000001E-3</v>
      </c>
      <c r="BI1283" s="22">
        <f t="shared" si="174"/>
        <v>7.2750000000000002E-3</v>
      </c>
      <c r="BJ1283" s="21">
        <f>BH1283-BI1283</f>
        <v>1.7720400000000008E-3</v>
      </c>
      <c r="BK1283" s="21">
        <v>2.7141120000000005E-2</v>
      </c>
      <c r="BL1283" s="22">
        <v>2.1825000000000001E-2</v>
      </c>
      <c r="BM1283" s="21">
        <v>5.316120000000004E-3</v>
      </c>
      <c r="BN1283" s="21">
        <f t="shared" si="172"/>
        <v>0.10856448000000002</v>
      </c>
      <c r="BO1283" s="22">
        <f t="shared" si="172"/>
        <v>8.7300000000000003E-2</v>
      </c>
      <c r="BP1283" s="21">
        <f t="shared" si="172"/>
        <v>2.1264480000000016E-2</v>
      </c>
    </row>
    <row r="1284" spans="1:68" ht="11.1" hidden="1" customHeight="1" outlineLevel="2" x14ac:dyDescent="0.2">
      <c r="A1284" s="10"/>
      <c r="B1284" s="18"/>
      <c r="C1284" s="18"/>
      <c r="D1284" s="18"/>
      <c r="E1284" s="23" t="s">
        <v>1148</v>
      </c>
      <c r="F1284" s="208">
        <v>3.1930000000000001</v>
      </c>
      <c r="G1284" s="208">
        <v>2.5510000000000002</v>
      </c>
      <c r="H1284" s="208">
        <v>2.3919999999999999</v>
      </c>
      <c r="I1284" s="24"/>
      <c r="J1284" s="24"/>
      <c r="K1284" s="24"/>
      <c r="L1284" s="24"/>
      <c r="M1284" s="24"/>
      <c r="N1284" s="24"/>
      <c r="O1284" s="24"/>
      <c r="P1284" s="208">
        <v>0.188</v>
      </c>
      <c r="Q1284" s="208">
        <v>1.6779999999999999</v>
      </c>
      <c r="R1284" s="208">
        <v>2.6789999999999998</v>
      </c>
      <c r="S1284" s="208">
        <v>3.286</v>
      </c>
      <c r="T1284" s="208">
        <v>3.3690000000000002</v>
      </c>
      <c r="U1284" s="208">
        <v>3.476</v>
      </c>
      <c r="V1284" s="208">
        <v>1.8029999999999999</v>
      </c>
      <c r="W1284" s="208">
        <v>0.38600000000000001</v>
      </c>
      <c r="X1284" s="24"/>
      <c r="Y1284" s="24"/>
      <c r="Z1284" s="24"/>
      <c r="AA1284" s="24"/>
      <c r="AB1284" s="24"/>
      <c r="AC1284" s="208">
        <v>5.2990000000000004</v>
      </c>
      <c r="AD1284" s="208">
        <v>2.8260000000000001</v>
      </c>
      <c r="AE1284" s="208">
        <v>3.2450000000000001</v>
      </c>
      <c r="AF1284" s="208">
        <v>3.2679999999999998</v>
      </c>
      <c r="AG1284" s="208">
        <v>2.2930000000000001</v>
      </c>
      <c r="AH1284" s="208">
        <v>2.8159999999999998</v>
      </c>
      <c r="AI1284" s="208">
        <v>1.48</v>
      </c>
      <c r="AJ1284" s="208">
        <v>0.64</v>
      </c>
      <c r="AK1284" s="24"/>
      <c r="AL1284" s="24"/>
      <c r="AM1284" s="24"/>
      <c r="AN1284" s="24"/>
      <c r="AO1284" s="208">
        <v>3.4729999999999999</v>
      </c>
      <c r="AP1284" s="208">
        <v>2.4319999999999999</v>
      </c>
      <c r="AQ1284" s="24"/>
      <c r="AR1284" s="208">
        <v>4.3239999999999998</v>
      </c>
      <c r="AS1284" s="208">
        <v>1.9830000000000001</v>
      </c>
      <c r="AT1284" s="208">
        <v>0.91800000000000004</v>
      </c>
      <c r="AU1284" s="208">
        <v>1.2999999999999999E-2</v>
      </c>
      <c r="AV1284" s="24"/>
      <c r="AW1284" s="24"/>
      <c r="AX1284" s="24"/>
      <c r="AY1284" s="24"/>
      <c r="AZ1284" s="24"/>
      <c r="BA1284" s="24"/>
      <c r="BB1284" s="21">
        <f t="shared" si="175"/>
        <v>5.2990000000000004</v>
      </c>
      <c r="BC1284" s="21"/>
      <c r="BD1284" s="22">
        <f t="shared" si="173"/>
        <v>7.1223118279569899</v>
      </c>
      <c r="BE1284" s="21"/>
      <c r="BF1284" s="2">
        <v>4.5999999999999996</v>
      </c>
      <c r="BG1284" s="10"/>
      <c r="BH1284" s="21">
        <f t="shared" si="174"/>
        <v>0</v>
      </c>
      <c r="BI1284" s="22">
        <f t="shared" si="174"/>
        <v>5.2989999999999999E-3</v>
      </c>
      <c r="BJ1284" s="21"/>
      <c r="BK1284" s="21">
        <v>0</v>
      </c>
      <c r="BL1284" s="22">
        <v>1.5897000000000001E-2</v>
      </c>
      <c r="BM1284" s="21"/>
      <c r="BN1284" s="21">
        <f t="shared" si="172"/>
        <v>0</v>
      </c>
      <c r="BO1284" s="22">
        <f t="shared" si="172"/>
        <v>6.3588000000000006E-2</v>
      </c>
      <c r="BP1284" s="21">
        <f t="shared" si="172"/>
        <v>0</v>
      </c>
    </row>
    <row r="1285" spans="1:68" ht="11.1" hidden="1" customHeight="1" outlineLevel="2" x14ac:dyDescent="0.2">
      <c r="A1285" s="10"/>
      <c r="B1285" s="18"/>
      <c r="C1285" s="18"/>
      <c r="D1285" s="18"/>
      <c r="E1285" s="23" t="s">
        <v>1149</v>
      </c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4"/>
      <c r="AI1285" s="24"/>
      <c r="AJ1285" s="24"/>
      <c r="AK1285" s="24"/>
      <c r="AL1285" s="24"/>
      <c r="AM1285" s="24"/>
      <c r="AN1285" s="24"/>
      <c r="AO1285" s="24"/>
      <c r="AP1285" s="24"/>
      <c r="AQ1285" s="24"/>
      <c r="AR1285" s="24"/>
      <c r="AS1285" s="24"/>
      <c r="AT1285" s="24"/>
      <c r="AU1285" s="24"/>
      <c r="AV1285" s="24"/>
      <c r="AW1285" s="24"/>
      <c r="AX1285" s="24"/>
      <c r="AY1285" s="208">
        <v>1.196</v>
      </c>
      <c r="AZ1285" s="24"/>
      <c r="BA1285" s="208">
        <v>1.976</v>
      </c>
      <c r="BB1285" s="21">
        <f t="shared" si="175"/>
        <v>1.976</v>
      </c>
      <c r="BC1285" s="21"/>
      <c r="BD1285" s="22">
        <f t="shared" si="173"/>
        <v>2.6559139784946235</v>
      </c>
      <c r="BE1285" s="21"/>
      <c r="BF1285" s="2">
        <v>7.56</v>
      </c>
      <c r="BG1285" s="10"/>
      <c r="BH1285" s="21"/>
      <c r="BI1285" s="22"/>
      <c r="BJ1285" s="21"/>
      <c r="BK1285" s="21">
        <v>1.6873920000000001E-2</v>
      </c>
      <c r="BL1285" s="22">
        <v>5.9279999999999992E-3</v>
      </c>
      <c r="BM1285" s="21">
        <v>1.0945920000000001E-2</v>
      </c>
      <c r="BN1285" s="21">
        <f t="shared" ref="BN1285:BP1348" si="176">BK1285*4</f>
        <v>6.7495680000000002E-2</v>
      </c>
      <c r="BO1285" s="22">
        <f t="shared" si="176"/>
        <v>2.3711999999999997E-2</v>
      </c>
      <c r="BP1285" s="21">
        <f t="shared" si="176"/>
        <v>4.3783680000000005E-2</v>
      </c>
    </row>
    <row r="1286" spans="1:68" ht="11.1" hidden="1" customHeight="1" outlineLevel="1" collapsed="1" x14ac:dyDescent="0.2">
      <c r="A1286" s="10"/>
      <c r="B1286" s="18"/>
      <c r="C1286" s="18"/>
      <c r="D1286" s="18"/>
      <c r="E1286" s="19" t="s">
        <v>1150</v>
      </c>
      <c r="F1286" s="20"/>
      <c r="G1286" s="20"/>
      <c r="H1286" s="20"/>
      <c r="I1286" s="20"/>
      <c r="J1286" s="20"/>
      <c r="K1286" s="20"/>
      <c r="L1286" s="20"/>
      <c r="M1286" s="20"/>
      <c r="N1286" s="20"/>
      <c r="O1286" s="20"/>
      <c r="P1286" s="20"/>
      <c r="Q1286" s="20"/>
      <c r="R1286" s="20"/>
      <c r="S1286" s="20"/>
      <c r="T1286" s="20"/>
      <c r="U1286" s="20"/>
      <c r="V1286" s="20"/>
      <c r="W1286" s="20"/>
      <c r="X1286" s="20"/>
      <c r="Y1286" s="20"/>
      <c r="Z1286" s="20"/>
      <c r="AA1286" s="20"/>
      <c r="AB1286" s="20"/>
      <c r="AC1286" s="20"/>
      <c r="AD1286" s="20"/>
      <c r="AE1286" s="20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9">
        <v>33.222999999999999</v>
      </c>
      <c r="AU1286" s="209">
        <v>1.4219999999999999</v>
      </c>
      <c r="AV1286" s="20"/>
      <c r="AW1286" s="20"/>
      <c r="AX1286" s="20"/>
      <c r="AY1286" s="209">
        <v>1.4930000000000001</v>
      </c>
      <c r="AZ1286" s="209">
        <v>1.907</v>
      </c>
      <c r="BA1286" s="209">
        <v>4.0860000000000003</v>
      </c>
      <c r="BB1286" s="21">
        <f t="shared" si="175"/>
        <v>33.222999999999999</v>
      </c>
      <c r="BC1286" s="21">
        <f>BD1286</f>
        <v>44.65456989247312</v>
      </c>
      <c r="BD1286" s="22">
        <f t="shared" si="173"/>
        <v>44.65456989247312</v>
      </c>
      <c r="BE1286" s="21">
        <f>BC1286-BD1286</f>
        <v>0</v>
      </c>
      <c r="BG1286" s="10">
        <v>6</v>
      </c>
      <c r="BH1286" s="21">
        <f t="shared" si="174"/>
        <v>3.3223000000000003E-2</v>
      </c>
      <c r="BI1286" s="22">
        <f t="shared" si="174"/>
        <v>3.3223000000000003E-2</v>
      </c>
      <c r="BJ1286" s="21">
        <f>BH1286-BI1286</f>
        <v>0</v>
      </c>
      <c r="BK1286" s="21">
        <v>9.9669000000000008E-2</v>
      </c>
      <c r="BL1286" s="22">
        <v>9.9669000000000008E-2</v>
      </c>
      <c r="BM1286" s="21">
        <v>0</v>
      </c>
      <c r="BN1286" s="21">
        <f t="shared" si="176"/>
        <v>0.39867600000000003</v>
      </c>
      <c r="BO1286" s="22">
        <f t="shared" si="176"/>
        <v>0.39867600000000003</v>
      </c>
      <c r="BP1286" s="21">
        <f t="shared" si="176"/>
        <v>0</v>
      </c>
    </row>
    <row r="1287" spans="1:68" ht="11.1" hidden="1" customHeight="1" outlineLevel="2" x14ac:dyDescent="0.2">
      <c r="A1287" s="10"/>
      <c r="B1287" s="18"/>
      <c r="C1287" s="18"/>
      <c r="D1287" s="18"/>
      <c r="E1287" s="23" t="s">
        <v>1151</v>
      </c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4"/>
      <c r="AI1287" s="24"/>
      <c r="AJ1287" s="24"/>
      <c r="AK1287" s="24"/>
      <c r="AL1287" s="24"/>
      <c r="AM1287" s="24"/>
      <c r="AN1287" s="24"/>
      <c r="AO1287" s="24"/>
      <c r="AP1287" s="24"/>
      <c r="AQ1287" s="24"/>
      <c r="AR1287" s="24"/>
      <c r="AS1287" s="24"/>
      <c r="AT1287" s="208">
        <v>33.222999999999999</v>
      </c>
      <c r="AU1287" s="208">
        <v>1.4219999999999999</v>
      </c>
      <c r="AV1287" s="24"/>
      <c r="AW1287" s="24"/>
      <c r="AX1287" s="24"/>
      <c r="AY1287" s="208">
        <v>1.4930000000000001</v>
      </c>
      <c r="AZ1287" s="208">
        <v>1.907</v>
      </c>
      <c r="BA1287" s="208">
        <v>4.0860000000000003</v>
      </c>
      <c r="BB1287" s="21">
        <f t="shared" si="175"/>
        <v>33.222999999999999</v>
      </c>
      <c r="BC1287" s="21"/>
      <c r="BD1287" s="22">
        <f t="shared" si="173"/>
        <v>44.65456989247312</v>
      </c>
      <c r="BE1287" s="21"/>
      <c r="BG1287" s="10"/>
      <c r="BH1287" s="21">
        <f t="shared" si="174"/>
        <v>0</v>
      </c>
      <c r="BI1287" s="22">
        <f t="shared" si="174"/>
        <v>3.3223000000000003E-2</v>
      </c>
      <c r="BJ1287" s="21"/>
      <c r="BK1287" s="21">
        <v>0</v>
      </c>
      <c r="BL1287" s="22">
        <v>9.9669000000000008E-2</v>
      </c>
      <c r="BM1287" s="21"/>
      <c r="BN1287" s="21">
        <f t="shared" si="176"/>
        <v>0</v>
      </c>
      <c r="BO1287" s="22">
        <f t="shared" si="176"/>
        <v>0.39867600000000003</v>
      </c>
      <c r="BP1287" s="21">
        <f t="shared" si="176"/>
        <v>0</v>
      </c>
    </row>
    <row r="1288" spans="1:68" ht="11.1" hidden="1" customHeight="1" outlineLevel="1" collapsed="1" x14ac:dyDescent="0.2">
      <c r="A1288" s="10"/>
      <c r="B1288" s="18"/>
      <c r="C1288" s="18"/>
      <c r="D1288" s="25"/>
      <c r="E1288" s="19" t="s">
        <v>50</v>
      </c>
      <c r="F1288" s="209">
        <v>728.22</v>
      </c>
      <c r="G1288" s="209">
        <v>612.75199999999995</v>
      </c>
      <c r="H1288" s="209">
        <v>522.29600000000005</v>
      </c>
      <c r="I1288" s="240">
        <v>458.01499999999999</v>
      </c>
      <c r="J1288" s="240"/>
      <c r="K1288" s="209">
        <v>303.63200000000001</v>
      </c>
      <c r="L1288" s="209">
        <v>134.322</v>
      </c>
      <c r="M1288" s="209">
        <v>65.131</v>
      </c>
      <c r="N1288" s="209">
        <v>151.51599999999999</v>
      </c>
      <c r="O1288" s="209">
        <v>168.63499999999999</v>
      </c>
      <c r="P1288" s="209">
        <v>384.18799999999999</v>
      </c>
      <c r="Q1288" s="209">
        <v>497.71699999999998</v>
      </c>
      <c r="R1288" s="209">
        <v>663.92700000000002</v>
      </c>
      <c r="S1288" s="209">
        <v>775.98599999999999</v>
      </c>
      <c r="T1288" s="209">
        <v>619.22</v>
      </c>
      <c r="U1288" s="209">
        <v>647.71299999999997</v>
      </c>
      <c r="V1288" s="209">
        <v>460.88799999999998</v>
      </c>
      <c r="W1288" s="209">
        <v>370.673</v>
      </c>
      <c r="X1288" s="209">
        <v>134.16300000000001</v>
      </c>
      <c r="Y1288" s="209">
        <v>65.763000000000005</v>
      </c>
      <c r="Z1288" s="209">
        <v>125.48</v>
      </c>
      <c r="AA1288" s="209">
        <v>221.12799999999999</v>
      </c>
      <c r="AB1288" s="209">
        <v>278.05799999999999</v>
      </c>
      <c r="AC1288" s="209">
        <v>555.745</v>
      </c>
      <c r="AD1288" s="209">
        <v>651.94500000000005</v>
      </c>
      <c r="AE1288" s="209">
        <v>769.78499999999997</v>
      </c>
      <c r="AF1288" s="209">
        <v>612.45100000000002</v>
      </c>
      <c r="AG1288" s="209">
        <v>514.77800000000002</v>
      </c>
      <c r="AH1288" s="209">
        <v>334.75</v>
      </c>
      <c r="AI1288" s="209">
        <v>206.995</v>
      </c>
      <c r="AJ1288" s="209">
        <v>164.934</v>
      </c>
      <c r="AK1288" s="209">
        <v>77.415000000000006</v>
      </c>
      <c r="AL1288" s="209">
        <v>124.54900000000001</v>
      </c>
      <c r="AM1288" s="209">
        <v>195.202</v>
      </c>
      <c r="AN1288" s="209">
        <v>295.00099999999998</v>
      </c>
      <c r="AO1288" s="209">
        <v>503.74200000000002</v>
      </c>
      <c r="AP1288" s="209">
        <v>656.40200000000004</v>
      </c>
      <c r="AQ1288" s="209">
        <v>744.46299999999997</v>
      </c>
      <c r="AR1288" s="209">
        <v>660.07100000000003</v>
      </c>
      <c r="AS1288" s="209">
        <v>480.34300000000002</v>
      </c>
      <c r="AT1288" s="209">
        <v>394.66300000000001</v>
      </c>
      <c r="AU1288" s="209">
        <v>275.65699999999998</v>
      </c>
      <c r="AV1288" s="209">
        <v>163.71199999999999</v>
      </c>
      <c r="AW1288" s="209">
        <v>53.081000000000003</v>
      </c>
      <c r="AX1288" s="209">
        <v>134.09899999999999</v>
      </c>
      <c r="AY1288" s="209">
        <v>576.07100000000003</v>
      </c>
      <c r="AZ1288" s="209">
        <v>53.7</v>
      </c>
      <c r="BA1288" s="209">
        <v>304.334</v>
      </c>
      <c r="BB1288" s="27">
        <v>701.93499999999995</v>
      </c>
      <c r="BC1288" s="21">
        <f>BF1288</f>
        <v>3416</v>
      </c>
      <c r="BD1288" s="22">
        <f t="shared" si="173"/>
        <v>943.46102150537627</v>
      </c>
      <c r="BE1288" s="21">
        <f>BC1288-BD1288</f>
        <v>2472.5389784946237</v>
      </c>
      <c r="BF1288" s="2">
        <v>3416</v>
      </c>
      <c r="BG1288" s="10"/>
      <c r="BH1288" s="21">
        <f t="shared" si="174"/>
        <v>2.5415040000000002</v>
      </c>
      <c r="BI1288" s="22">
        <f t="shared" si="174"/>
        <v>0.70193499999999998</v>
      </c>
      <c r="BJ1288" s="21">
        <f>BH1288-BI1288</f>
        <v>1.8395690000000002</v>
      </c>
      <c r="BK1288" s="21">
        <v>6.3210239999999995</v>
      </c>
      <c r="BL1288" s="22">
        <v>2.3279579999999997</v>
      </c>
      <c r="BM1288" s="21">
        <v>3.9930659999999998</v>
      </c>
      <c r="BN1288" s="21">
        <f t="shared" si="176"/>
        <v>25.284095999999998</v>
      </c>
      <c r="BO1288" s="22">
        <f t="shared" si="176"/>
        <v>9.311831999999999</v>
      </c>
      <c r="BP1288" s="21">
        <f t="shared" si="176"/>
        <v>15.972263999999999</v>
      </c>
    </row>
    <row r="1289" spans="1:68" ht="11.1" hidden="1" customHeight="1" outlineLevel="2" x14ac:dyDescent="0.2">
      <c r="A1289" s="10"/>
      <c r="B1289" s="18"/>
      <c r="C1289" s="18"/>
      <c r="D1289" s="25"/>
      <c r="E1289" s="23"/>
      <c r="F1289" s="208">
        <v>728.22</v>
      </c>
      <c r="G1289" s="208">
        <v>612.75199999999995</v>
      </c>
      <c r="H1289" s="208">
        <v>522.29600000000005</v>
      </c>
      <c r="I1289" s="239">
        <v>458.01499999999999</v>
      </c>
      <c r="J1289" s="239"/>
      <c r="K1289" s="208">
        <v>303.63200000000001</v>
      </c>
      <c r="L1289" s="208">
        <v>134.322</v>
      </c>
      <c r="M1289" s="208">
        <v>65.131</v>
      </c>
      <c r="N1289" s="208">
        <v>151.51599999999999</v>
      </c>
      <c r="O1289" s="208">
        <v>168.63499999999999</v>
      </c>
      <c r="P1289" s="208">
        <v>384.18799999999999</v>
      </c>
      <c r="Q1289" s="208">
        <v>497.71699999999998</v>
      </c>
      <c r="R1289" s="208">
        <v>663.92700000000002</v>
      </c>
      <c r="S1289" s="208">
        <v>775.98599999999999</v>
      </c>
      <c r="T1289" s="208">
        <v>619.22</v>
      </c>
      <c r="U1289" s="208">
        <v>647.71299999999997</v>
      </c>
      <c r="V1289" s="208">
        <v>460.88799999999998</v>
      </c>
      <c r="W1289" s="208">
        <v>370.673</v>
      </c>
      <c r="X1289" s="208">
        <v>134.16300000000001</v>
      </c>
      <c r="Y1289" s="208">
        <v>65.763000000000005</v>
      </c>
      <c r="Z1289" s="208">
        <v>125.48</v>
      </c>
      <c r="AA1289" s="208">
        <v>221.12799999999999</v>
      </c>
      <c r="AB1289" s="208">
        <v>278.05799999999999</v>
      </c>
      <c r="AC1289" s="208">
        <v>555.745</v>
      </c>
      <c r="AD1289" s="208">
        <v>651.94500000000005</v>
      </c>
      <c r="AE1289" s="208">
        <v>769.78499999999997</v>
      </c>
      <c r="AF1289" s="208">
        <v>612.45100000000002</v>
      </c>
      <c r="AG1289" s="208">
        <v>514.77800000000002</v>
      </c>
      <c r="AH1289" s="208">
        <v>334.75</v>
      </c>
      <c r="AI1289" s="208">
        <v>206.995</v>
      </c>
      <c r="AJ1289" s="208">
        <v>164.934</v>
      </c>
      <c r="AK1289" s="208">
        <v>77.415000000000006</v>
      </c>
      <c r="AL1289" s="208">
        <v>124.54900000000001</v>
      </c>
      <c r="AM1289" s="208">
        <v>195.202</v>
      </c>
      <c r="AN1289" s="208">
        <v>295.00099999999998</v>
      </c>
      <c r="AO1289" s="208">
        <v>503.74200000000002</v>
      </c>
      <c r="AP1289" s="208">
        <v>656.40200000000004</v>
      </c>
      <c r="AQ1289" s="208">
        <v>744.46299999999997</v>
      </c>
      <c r="AR1289" s="208">
        <v>660.07100000000003</v>
      </c>
      <c r="AS1289" s="208">
        <v>480.34300000000002</v>
      </c>
      <c r="AT1289" s="208">
        <v>394.66300000000001</v>
      </c>
      <c r="AU1289" s="208">
        <v>275.65699999999998</v>
      </c>
      <c r="AV1289" s="208">
        <v>163.71199999999999</v>
      </c>
      <c r="AW1289" s="208">
        <v>53.081000000000003</v>
      </c>
      <c r="AX1289" s="208">
        <v>134.09899999999999</v>
      </c>
      <c r="AY1289" s="208">
        <v>576.07100000000003</v>
      </c>
      <c r="AZ1289" s="208">
        <v>53.7</v>
      </c>
      <c r="BA1289" s="208">
        <v>304.334</v>
      </c>
      <c r="BB1289" s="27">
        <v>701.93499999999995</v>
      </c>
      <c r="BC1289" s="21"/>
      <c r="BD1289" s="22">
        <f t="shared" si="173"/>
        <v>943.46102150537627</v>
      </c>
      <c r="BE1289" s="21"/>
      <c r="BG1289" s="10"/>
      <c r="BH1289" s="21">
        <f t="shared" si="174"/>
        <v>0</v>
      </c>
      <c r="BI1289" s="22">
        <f t="shared" si="174"/>
        <v>0.70193499999999998</v>
      </c>
      <c r="BJ1289" s="21"/>
      <c r="BK1289" s="21">
        <v>0</v>
      </c>
      <c r="BL1289" s="22">
        <v>2.3279579999999997</v>
      </c>
      <c r="BM1289" s="21"/>
      <c r="BN1289" s="21">
        <f t="shared" si="176"/>
        <v>0</v>
      </c>
      <c r="BO1289" s="22">
        <f t="shared" si="176"/>
        <v>9.311831999999999</v>
      </c>
      <c r="BP1289" s="21">
        <f t="shared" si="176"/>
        <v>0</v>
      </c>
    </row>
    <row r="1290" spans="1:68" ht="11.1" hidden="1" customHeight="1" outlineLevel="1" collapsed="1" x14ac:dyDescent="0.2">
      <c r="A1290" s="10"/>
      <c r="B1290" s="18"/>
      <c r="C1290" s="18"/>
      <c r="D1290" s="18"/>
      <c r="E1290" s="19" t="s">
        <v>1152</v>
      </c>
      <c r="F1290" s="20"/>
      <c r="G1290" s="20"/>
      <c r="H1290" s="20"/>
      <c r="I1290" s="20"/>
      <c r="J1290" s="20"/>
      <c r="K1290" s="20"/>
      <c r="L1290" s="20"/>
      <c r="M1290" s="20"/>
      <c r="N1290" s="20"/>
      <c r="O1290" s="20"/>
      <c r="P1290" s="20"/>
      <c r="Q1290" s="20"/>
      <c r="R1290" s="209">
        <v>5.3659999999999997</v>
      </c>
      <c r="S1290" s="209">
        <v>4.593</v>
      </c>
      <c r="T1290" s="209">
        <v>4.5940000000000003</v>
      </c>
      <c r="U1290" s="209">
        <v>3.903</v>
      </c>
      <c r="V1290" s="209">
        <v>2.37</v>
      </c>
      <c r="W1290" s="209">
        <v>1.3</v>
      </c>
      <c r="X1290" s="209">
        <v>0.34399999999999997</v>
      </c>
      <c r="Y1290" s="209">
        <v>0.248</v>
      </c>
      <c r="Z1290" s="209">
        <v>0.216</v>
      </c>
      <c r="AA1290" s="209">
        <v>0.41399999999999998</v>
      </c>
      <c r="AB1290" s="209">
        <v>0.88400000000000001</v>
      </c>
      <c r="AC1290" s="209">
        <v>4.8739999999999997</v>
      </c>
      <c r="AD1290" s="209">
        <v>5.2350000000000003</v>
      </c>
      <c r="AE1290" s="209">
        <v>5.6689999999999996</v>
      </c>
      <c r="AF1290" s="209">
        <v>3.996</v>
      </c>
      <c r="AG1290" s="209">
        <v>2.1560000000000001</v>
      </c>
      <c r="AH1290" s="209">
        <v>2.407</v>
      </c>
      <c r="AI1290" s="209">
        <v>1.3859999999999999</v>
      </c>
      <c r="AJ1290" s="209">
        <v>0.24399999999999999</v>
      </c>
      <c r="AK1290" s="20"/>
      <c r="AL1290" s="20"/>
      <c r="AM1290" s="209">
        <v>0.182</v>
      </c>
      <c r="AN1290" s="209">
        <v>2.0150000000000001</v>
      </c>
      <c r="AO1290" s="209">
        <v>5.226</v>
      </c>
      <c r="AP1290" s="209">
        <v>2.8490000000000002</v>
      </c>
      <c r="AQ1290" s="209">
        <v>4.1230000000000002</v>
      </c>
      <c r="AR1290" s="209">
        <v>4.07</v>
      </c>
      <c r="AS1290" s="209">
        <v>3.5939999999999999</v>
      </c>
      <c r="AT1290" s="209">
        <v>3.069</v>
      </c>
      <c r="AU1290" s="209">
        <v>0.64200000000000002</v>
      </c>
      <c r="AV1290" s="209">
        <v>0.78200000000000003</v>
      </c>
      <c r="AW1290" s="20"/>
      <c r="AX1290" s="20"/>
      <c r="AY1290" s="20"/>
      <c r="AZ1290" s="20"/>
      <c r="BA1290" s="209">
        <v>2.3650000000000002</v>
      </c>
      <c r="BB1290" s="21">
        <f>BB1291+BB1292</f>
        <v>6.5939999999999994</v>
      </c>
      <c r="BC1290" s="21">
        <f>BD1290</f>
        <v>8.8629032258064502</v>
      </c>
      <c r="BD1290" s="22">
        <f t="shared" si="173"/>
        <v>8.8629032258064502</v>
      </c>
      <c r="BE1290" s="21">
        <f>BC1290-BD1290</f>
        <v>0</v>
      </c>
      <c r="BF1290" s="2">
        <v>4.9000000000000004</v>
      </c>
      <c r="BG1290" s="10">
        <v>6</v>
      </c>
      <c r="BH1290" s="21">
        <f t="shared" si="174"/>
        <v>6.5939999999999992E-3</v>
      </c>
      <c r="BI1290" s="22">
        <f t="shared" si="174"/>
        <v>6.5939999999999992E-3</v>
      </c>
      <c r="BJ1290" s="21">
        <f>BH1290-BI1290</f>
        <v>0</v>
      </c>
      <c r="BK1290" s="21">
        <v>1.9781999999999998E-2</v>
      </c>
      <c r="BL1290" s="22">
        <v>1.9781999999999998E-2</v>
      </c>
      <c r="BM1290" s="21">
        <v>0</v>
      </c>
      <c r="BN1290" s="21">
        <f t="shared" si="176"/>
        <v>7.912799999999999E-2</v>
      </c>
      <c r="BO1290" s="22">
        <f t="shared" si="176"/>
        <v>7.912799999999999E-2</v>
      </c>
      <c r="BP1290" s="21">
        <f t="shared" si="176"/>
        <v>0</v>
      </c>
    </row>
    <row r="1291" spans="1:68" ht="11.1" hidden="1" customHeight="1" outlineLevel="2" x14ac:dyDescent="0.2">
      <c r="A1291" s="10"/>
      <c r="B1291" s="18"/>
      <c r="C1291" s="18"/>
      <c r="D1291" s="18"/>
      <c r="E1291" s="23" t="s">
        <v>1153</v>
      </c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08">
        <v>2.4649999999999999</v>
      </c>
      <c r="S1291" s="208">
        <v>2.8330000000000002</v>
      </c>
      <c r="T1291" s="208">
        <v>2.794</v>
      </c>
      <c r="U1291" s="208">
        <v>2.2730000000000001</v>
      </c>
      <c r="V1291" s="208">
        <v>1.226</v>
      </c>
      <c r="W1291" s="208">
        <v>0.72099999999999997</v>
      </c>
      <c r="X1291" s="208">
        <v>0.34399999999999997</v>
      </c>
      <c r="Y1291" s="208">
        <v>0.248</v>
      </c>
      <c r="Z1291" s="208">
        <v>0.216</v>
      </c>
      <c r="AA1291" s="208">
        <v>0.41399999999999998</v>
      </c>
      <c r="AB1291" s="208">
        <v>0.17799999999999999</v>
      </c>
      <c r="AC1291" s="208">
        <v>3.5960000000000001</v>
      </c>
      <c r="AD1291" s="208">
        <v>3.319</v>
      </c>
      <c r="AE1291" s="208">
        <v>3.6930000000000001</v>
      </c>
      <c r="AF1291" s="208">
        <v>2.403</v>
      </c>
      <c r="AG1291" s="208">
        <v>1.2569999999999999</v>
      </c>
      <c r="AH1291" s="208">
        <v>1.284</v>
      </c>
      <c r="AI1291" s="208">
        <v>0.746</v>
      </c>
      <c r="AJ1291" s="208">
        <v>0.17499999999999999</v>
      </c>
      <c r="AK1291" s="24"/>
      <c r="AL1291" s="24"/>
      <c r="AM1291" s="208">
        <v>0.182</v>
      </c>
      <c r="AN1291" s="208">
        <v>0.92900000000000005</v>
      </c>
      <c r="AO1291" s="208">
        <v>2.3879999999999999</v>
      </c>
      <c r="AP1291" s="208">
        <v>1.415</v>
      </c>
      <c r="AQ1291" s="208">
        <v>2.1320000000000001</v>
      </c>
      <c r="AR1291" s="208">
        <v>2.0049999999999999</v>
      </c>
      <c r="AS1291" s="208">
        <v>1.6779999999999999</v>
      </c>
      <c r="AT1291" s="208">
        <v>1.383</v>
      </c>
      <c r="AU1291" s="208">
        <v>0.64200000000000002</v>
      </c>
      <c r="AV1291" s="208">
        <v>0.127</v>
      </c>
      <c r="AW1291" s="24"/>
      <c r="AX1291" s="24"/>
      <c r="AY1291" s="24"/>
      <c r="AZ1291" s="24"/>
      <c r="BA1291" s="208">
        <v>2.347</v>
      </c>
      <c r="BB1291" s="21">
        <f t="shared" si="175"/>
        <v>3.6930000000000001</v>
      </c>
      <c r="BC1291" s="21"/>
      <c r="BD1291" s="22">
        <f t="shared" si="173"/>
        <v>4.963709677419355</v>
      </c>
      <c r="BE1291" s="21"/>
      <c r="BG1291" s="10"/>
      <c r="BH1291" s="21">
        <f t="shared" si="174"/>
        <v>0</v>
      </c>
      <c r="BI1291" s="22">
        <f t="shared" si="174"/>
        <v>3.6930000000000001E-3</v>
      </c>
      <c r="BJ1291" s="21"/>
      <c r="BK1291" s="21">
        <v>0</v>
      </c>
      <c r="BL1291" s="22">
        <v>1.1079E-2</v>
      </c>
      <c r="BM1291" s="21"/>
      <c r="BN1291" s="21">
        <f t="shared" si="176"/>
        <v>0</v>
      </c>
      <c r="BO1291" s="22">
        <f t="shared" si="176"/>
        <v>4.4316000000000001E-2</v>
      </c>
      <c r="BP1291" s="21">
        <f t="shared" si="176"/>
        <v>0</v>
      </c>
    </row>
    <row r="1292" spans="1:68" ht="11.1" hidden="1" customHeight="1" outlineLevel="2" x14ac:dyDescent="0.2">
      <c r="A1292" s="10"/>
      <c r="B1292" s="18"/>
      <c r="C1292" s="18"/>
      <c r="D1292" s="18"/>
      <c r="E1292" s="23" t="s">
        <v>1154</v>
      </c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08">
        <v>2.9009999999999998</v>
      </c>
      <c r="S1292" s="208">
        <v>1.76</v>
      </c>
      <c r="T1292" s="208">
        <v>1.8</v>
      </c>
      <c r="U1292" s="208">
        <v>1.63</v>
      </c>
      <c r="V1292" s="208">
        <v>1.1439999999999999</v>
      </c>
      <c r="W1292" s="208">
        <v>0.57899999999999996</v>
      </c>
      <c r="X1292" s="24"/>
      <c r="Y1292" s="24"/>
      <c r="Z1292" s="24"/>
      <c r="AA1292" s="24"/>
      <c r="AB1292" s="208">
        <v>0.70599999999999996</v>
      </c>
      <c r="AC1292" s="208">
        <v>1.278</v>
      </c>
      <c r="AD1292" s="208">
        <v>1.9159999999999999</v>
      </c>
      <c r="AE1292" s="208">
        <v>1.976</v>
      </c>
      <c r="AF1292" s="208">
        <v>1.593</v>
      </c>
      <c r="AG1292" s="208">
        <v>0.89900000000000002</v>
      </c>
      <c r="AH1292" s="208">
        <v>1.123</v>
      </c>
      <c r="AI1292" s="208">
        <v>0.64</v>
      </c>
      <c r="AJ1292" s="208">
        <v>6.9000000000000006E-2</v>
      </c>
      <c r="AK1292" s="24"/>
      <c r="AL1292" s="24"/>
      <c r="AM1292" s="24"/>
      <c r="AN1292" s="208">
        <v>1.0860000000000001</v>
      </c>
      <c r="AO1292" s="208">
        <v>2.8380000000000001</v>
      </c>
      <c r="AP1292" s="208">
        <v>1.4339999999999999</v>
      </c>
      <c r="AQ1292" s="208">
        <v>1.9910000000000001</v>
      </c>
      <c r="AR1292" s="208">
        <v>2.0649999999999999</v>
      </c>
      <c r="AS1292" s="208">
        <v>1.9159999999999999</v>
      </c>
      <c r="AT1292" s="208">
        <v>1.6859999999999999</v>
      </c>
      <c r="AU1292" s="24"/>
      <c r="AV1292" s="208">
        <v>0.65500000000000003</v>
      </c>
      <c r="AW1292" s="24"/>
      <c r="AX1292" s="24"/>
      <c r="AY1292" s="24"/>
      <c r="AZ1292" s="24"/>
      <c r="BA1292" s="208">
        <v>1.7999999999999999E-2</v>
      </c>
      <c r="BB1292" s="21">
        <f t="shared" si="175"/>
        <v>2.9009999999999998</v>
      </c>
      <c r="BC1292" s="21"/>
      <c r="BD1292" s="22">
        <f t="shared" si="173"/>
        <v>3.8991935483870965</v>
      </c>
      <c r="BE1292" s="21"/>
      <c r="BG1292" s="10"/>
      <c r="BH1292" s="21">
        <f t="shared" si="174"/>
        <v>0</v>
      </c>
      <c r="BI1292" s="22">
        <f t="shared" si="174"/>
        <v>2.9009999999999999E-3</v>
      </c>
      <c r="BJ1292" s="21"/>
      <c r="BK1292" s="21">
        <v>0</v>
      </c>
      <c r="BL1292" s="22">
        <v>8.7029999999999989E-3</v>
      </c>
      <c r="BM1292" s="21"/>
      <c r="BN1292" s="21">
        <f t="shared" si="176"/>
        <v>0</v>
      </c>
      <c r="BO1292" s="22">
        <f t="shared" si="176"/>
        <v>3.4811999999999996E-2</v>
      </c>
      <c r="BP1292" s="21">
        <f t="shared" si="176"/>
        <v>0</v>
      </c>
    </row>
    <row r="1293" spans="1:68" ht="11.1" hidden="1" customHeight="1" outlineLevel="1" collapsed="1" x14ac:dyDescent="0.2">
      <c r="A1293" s="10"/>
      <c r="B1293" s="18"/>
      <c r="C1293" s="18"/>
      <c r="D1293" s="18"/>
      <c r="E1293" s="19" t="s">
        <v>51</v>
      </c>
      <c r="F1293" s="209">
        <v>165.60300000000001</v>
      </c>
      <c r="G1293" s="209">
        <v>166.303</v>
      </c>
      <c r="H1293" s="209">
        <v>164.548</v>
      </c>
      <c r="I1293" s="240">
        <v>171.577</v>
      </c>
      <c r="J1293" s="240"/>
      <c r="K1293" s="209">
        <v>156.06800000000001</v>
      </c>
      <c r="L1293" s="209">
        <v>162.13</v>
      </c>
      <c r="M1293" s="209">
        <v>109.01</v>
      </c>
      <c r="N1293" s="209">
        <v>112.13</v>
      </c>
      <c r="O1293" s="209">
        <v>108.702</v>
      </c>
      <c r="P1293" s="209">
        <v>107.41800000000001</v>
      </c>
      <c r="Q1293" s="209">
        <v>148.64400000000001</v>
      </c>
      <c r="R1293" s="209">
        <v>181.54300000000001</v>
      </c>
      <c r="S1293" s="209">
        <v>211.547</v>
      </c>
      <c r="T1293" s="209">
        <v>199.18600000000001</v>
      </c>
      <c r="U1293" s="209">
        <v>151.27099999999999</v>
      </c>
      <c r="V1293" s="209">
        <v>164.273</v>
      </c>
      <c r="W1293" s="209">
        <v>153.03800000000001</v>
      </c>
      <c r="X1293" s="209">
        <v>124.892</v>
      </c>
      <c r="Y1293" s="209">
        <v>93.534000000000006</v>
      </c>
      <c r="Z1293" s="209">
        <v>86.814999999999998</v>
      </c>
      <c r="AA1293" s="209">
        <v>95.069000000000003</v>
      </c>
      <c r="AB1293" s="209">
        <v>98.260999999999996</v>
      </c>
      <c r="AC1293" s="209">
        <v>144.98699999999999</v>
      </c>
      <c r="AD1293" s="209">
        <v>142.39099999999999</v>
      </c>
      <c r="AE1293" s="209">
        <v>149.28800000000001</v>
      </c>
      <c r="AF1293" s="209">
        <v>148.881</v>
      </c>
      <c r="AG1293" s="209">
        <v>106.036</v>
      </c>
      <c r="AH1293" s="209">
        <v>168.35400000000001</v>
      </c>
      <c r="AI1293" s="209">
        <v>95.65</v>
      </c>
      <c r="AJ1293" s="209">
        <v>94.816000000000003</v>
      </c>
      <c r="AK1293" s="209">
        <v>97.2</v>
      </c>
      <c r="AL1293" s="209">
        <v>80.685000000000002</v>
      </c>
      <c r="AM1293" s="209">
        <v>39.271000000000001</v>
      </c>
      <c r="AN1293" s="209">
        <v>84.399000000000001</v>
      </c>
      <c r="AO1293" s="209">
        <v>139.017</v>
      </c>
      <c r="AP1293" s="209">
        <v>144.16999999999999</v>
      </c>
      <c r="AQ1293" s="209">
        <v>146.096</v>
      </c>
      <c r="AR1293" s="209">
        <v>149.821</v>
      </c>
      <c r="AS1293" s="209">
        <v>126.32</v>
      </c>
      <c r="AT1293" s="209">
        <v>133.30099999999999</v>
      </c>
      <c r="AU1293" s="209">
        <v>117.85</v>
      </c>
      <c r="AV1293" s="209">
        <v>77.314999999999998</v>
      </c>
      <c r="AW1293" s="209">
        <v>57.295000000000002</v>
      </c>
      <c r="AX1293" s="209">
        <v>44.313000000000002</v>
      </c>
      <c r="AY1293" s="209">
        <v>93.9</v>
      </c>
      <c r="AZ1293" s="209">
        <v>92.96</v>
      </c>
      <c r="BA1293" s="209">
        <v>138</v>
      </c>
      <c r="BB1293" s="21">
        <f>BB1294+BB1295+BB1296</f>
        <v>212.91800000000001</v>
      </c>
      <c r="BC1293" s="21">
        <f>BD1293</f>
        <v>286.18010752688173</v>
      </c>
      <c r="BD1293" s="22">
        <f t="shared" si="173"/>
        <v>286.18010752688173</v>
      </c>
      <c r="BE1293" s="21">
        <f>BC1293-BD1293</f>
        <v>0</v>
      </c>
      <c r="BF1293" s="2">
        <v>266.7</v>
      </c>
      <c r="BG1293" s="10">
        <v>4</v>
      </c>
      <c r="BH1293" s="21">
        <f t="shared" si="174"/>
        <v>0.212918</v>
      </c>
      <c r="BI1293" s="22">
        <f t="shared" si="174"/>
        <v>0.212918</v>
      </c>
      <c r="BJ1293" s="21">
        <f>BH1293-BI1293</f>
        <v>0</v>
      </c>
      <c r="BK1293" s="21">
        <v>0.63875400000000004</v>
      </c>
      <c r="BL1293" s="22">
        <v>0.63875400000000004</v>
      </c>
      <c r="BM1293" s="21">
        <v>0</v>
      </c>
      <c r="BN1293" s="21">
        <f t="shared" si="176"/>
        <v>2.5550160000000002</v>
      </c>
      <c r="BO1293" s="22">
        <f t="shared" si="176"/>
        <v>2.5550160000000002</v>
      </c>
      <c r="BP1293" s="21">
        <f t="shared" si="176"/>
        <v>0</v>
      </c>
    </row>
    <row r="1294" spans="1:68" ht="11.1" hidden="1" customHeight="1" outlineLevel="2" x14ac:dyDescent="0.2">
      <c r="A1294" s="10"/>
      <c r="B1294" s="18"/>
      <c r="C1294" s="18"/>
      <c r="D1294" s="18"/>
      <c r="E1294" s="23" t="s">
        <v>1155</v>
      </c>
      <c r="F1294" s="208">
        <v>4.0380000000000003</v>
      </c>
      <c r="G1294" s="208">
        <v>3.85</v>
      </c>
      <c r="H1294" s="208">
        <v>3.2189999999999999</v>
      </c>
      <c r="I1294" s="239">
        <v>2.6440000000000001</v>
      </c>
      <c r="J1294" s="239"/>
      <c r="K1294" s="208">
        <v>0.45600000000000002</v>
      </c>
      <c r="L1294" s="24"/>
      <c r="M1294" s="24"/>
      <c r="N1294" s="24"/>
      <c r="O1294" s="24"/>
      <c r="P1294" s="208">
        <v>3.4729999999999999</v>
      </c>
      <c r="Q1294" s="208">
        <v>3.7490000000000001</v>
      </c>
      <c r="R1294" s="208">
        <v>4.4930000000000003</v>
      </c>
      <c r="S1294" s="208">
        <v>4.484</v>
      </c>
      <c r="T1294" s="208">
        <v>4.6349999999999998</v>
      </c>
      <c r="U1294" s="208">
        <v>4.3310000000000004</v>
      </c>
      <c r="V1294" s="208">
        <v>2.98</v>
      </c>
      <c r="W1294" s="24"/>
      <c r="X1294" s="24"/>
      <c r="Y1294" s="24"/>
      <c r="Z1294" s="24"/>
      <c r="AA1294" s="208">
        <v>0.41899999999999998</v>
      </c>
      <c r="AB1294" s="208">
        <v>2.0459999999999998</v>
      </c>
      <c r="AC1294" s="208">
        <v>4.0819999999999999</v>
      </c>
      <c r="AD1294" s="208">
        <v>4.3540000000000001</v>
      </c>
      <c r="AE1294" s="208">
        <v>4.2060000000000004</v>
      </c>
      <c r="AF1294" s="208">
        <v>4.327</v>
      </c>
      <c r="AG1294" s="208">
        <v>3.7440000000000002</v>
      </c>
      <c r="AH1294" s="208">
        <v>2.4590000000000001</v>
      </c>
      <c r="AI1294" s="24"/>
      <c r="AJ1294" s="24"/>
      <c r="AK1294" s="24"/>
      <c r="AL1294" s="24"/>
      <c r="AM1294" s="24"/>
      <c r="AN1294" s="208">
        <v>1.9379999999999999</v>
      </c>
      <c r="AO1294" s="208">
        <v>3.9470000000000001</v>
      </c>
      <c r="AP1294" s="208">
        <v>4.7649999999999997</v>
      </c>
      <c r="AQ1294" s="208">
        <v>4.5609999999999999</v>
      </c>
      <c r="AR1294" s="208">
        <v>4.3179999999999996</v>
      </c>
      <c r="AS1294" s="208">
        <v>3.323</v>
      </c>
      <c r="AT1294" s="208">
        <v>2.61</v>
      </c>
      <c r="AU1294" s="208">
        <v>0.36499999999999999</v>
      </c>
      <c r="AV1294" s="24"/>
      <c r="AW1294" s="24"/>
      <c r="AX1294" s="24"/>
      <c r="AY1294" s="24"/>
      <c r="AZ1294" s="24"/>
      <c r="BA1294" s="24"/>
      <c r="BB1294" s="21">
        <f t="shared" si="175"/>
        <v>4.7649999999999997</v>
      </c>
      <c r="BC1294" s="21"/>
      <c r="BD1294" s="22">
        <f t="shared" si="173"/>
        <v>6.404569892473118</v>
      </c>
      <c r="BE1294" s="21"/>
      <c r="BG1294" s="10"/>
      <c r="BH1294" s="21">
        <f t="shared" si="174"/>
        <v>0</v>
      </c>
      <c r="BI1294" s="22">
        <f t="shared" si="174"/>
        <v>4.7649999999999993E-3</v>
      </c>
      <c r="BJ1294" s="21"/>
      <c r="BK1294" s="21">
        <v>0</v>
      </c>
      <c r="BL1294" s="22">
        <v>1.4294999999999999E-2</v>
      </c>
      <c r="BM1294" s="21"/>
      <c r="BN1294" s="21">
        <f t="shared" si="176"/>
        <v>0</v>
      </c>
      <c r="BO1294" s="22">
        <f t="shared" si="176"/>
        <v>5.7179999999999995E-2</v>
      </c>
      <c r="BP1294" s="21">
        <f t="shared" si="176"/>
        <v>0</v>
      </c>
    </row>
    <row r="1295" spans="1:68" ht="11.1" hidden="1" customHeight="1" outlineLevel="2" x14ac:dyDescent="0.2">
      <c r="A1295" s="10"/>
      <c r="B1295" s="18"/>
      <c r="C1295" s="18"/>
      <c r="D1295" s="18"/>
      <c r="E1295" s="23" t="s">
        <v>1156</v>
      </c>
      <c r="F1295" s="208">
        <v>3.3370000000000002</v>
      </c>
      <c r="G1295" s="208">
        <v>3.1459999999999999</v>
      </c>
      <c r="H1295" s="208">
        <v>2.8690000000000002</v>
      </c>
      <c r="I1295" s="239">
        <v>1.9790000000000001</v>
      </c>
      <c r="J1295" s="239"/>
      <c r="K1295" s="24"/>
      <c r="L1295" s="24"/>
      <c r="M1295" s="24"/>
      <c r="N1295" s="24"/>
      <c r="O1295" s="24"/>
      <c r="P1295" s="208">
        <v>2.3079999999999998</v>
      </c>
      <c r="Q1295" s="208">
        <v>2.488</v>
      </c>
      <c r="R1295" s="208">
        <v>3.1760000000000002</v>
      </c>
      <c r="S1295" s="208">
        <v>3.24</v>
      </c>
      <c r="T1295" s="208">
        <v>4.33</v>
      </c>
      <c r="U1295" s="208">
        <v>3.8439999999999999</v>
      </c>
      <c r="V1295" s="208">
        <v>2.048</v>
      </c>
      <c r="W1295" s="208">
        <v>0.80500000000000005</v>
      </c>
      <c r="X1295" s="24"/>
      <c r="Y1295" s="24"/>
      <c r="Z1295" s="24"/>
      <c r="AA1295" s="208">
        <v>1.7330000000000001</v>
      </c>
      <c r="AB1295" s="208">
        <v>1.6180000000000001</v>
      </c>
      <c r="AC1295" s="208">
        <v>2.3719999999999999</v>
      </c>
      <c r="AD1295" s="208">
        <v>3.0590000000000002</v>
      </c>
      <c r="AE1295" s="208">
        <v>2.9940000000000002</v>
      </c>
      <c r="AF1295" s="208">
        <v>3.411</v>
      </c>
      <c r="AG1295" s="208">
        <v>1.8919999999999999</v>
      </c>
      <c r="AH1295" s="208">
        <v>1.895</v>
      </c>
      <c r="AI1295" s="208">
        <v>0.34</v>
      </c>
      <c r="AJ1295" s="208">
        <v>0.28699999999999998</v>
      </c>
      <c r="AK1295" s="24"/>
      <c r="AL1295" s="24"/>
      <c r="AM1295" s="24"/>
      <c r="AN1295" s="208">
        <v>0.96499999999999997</v>
      </c>
      <c r="AO1295" s="208">
        <v>2.016</v>
      </c>
      <c r="AP1295" s="208">
        <v>2.758</v>
      </c>
      <c r="AQ1295" s="208">
        <v>3.109</v>
      </c>
      <c r="AR1295" s="208">
        <v>3.786</v>
      </c>
      <c r="AS1295" s="208">
        <v>2.1549999999999998</v>
      </c>
      <c r="AT1295" s="208">
        <v>1.9850000000000001</v>
      </c>
      <c r="AU1295" s="208">
        <v>1.034</v>
      </c>
      <c r="AV1295" s="24"/>
      <c r="AW1295" s="24"/>
      <c r="AX1295" s="24"/>
      <c r="AY1295" s="24"/>
      <c r="AZ1295" s="24"/>
      <c r="BA1295" s="24"/>
      <c r="BB1295" s="21">
        <f t="shared" si="175"/>
        <v>4.33</v>
      </c>
      <c r="BC1295" s="21"/>
      <c r="BD1295" s="22">
        <f t="shared" si="173"/>
        <v>5.81989247311828</v>
      </c>
      <c r="BE1295" s="21"/>
      <c r="BG1295" s="10"/>
      <c r="BH1295" s="21">
        <f t="shared" si="174"/>
        <v>0</v>
      </c>
      <c r="BI1295" s="22">
        <f t="shared" si="174"/>
        <v>4.3299999999999996E-3</v>
      </c>
      <c r="BJ1295" s="21"/>
      <c r="BK1295" s="21">
        <v>0</v>
      </c>
      <c r="BL1295" s="22">
        <v>1.2989999999999998E-2</v>
      </c>
      <c r="BM1295" s="21"/>
      <c r="BN1295" s="21">
        <f t="shared" si="176"/>
        <v>0</v>
      </c>
      <c r="BO1295" s="22">
        <f t="shared" si="176"/>
        <v>5.1959999999999992E-2</v>
      </c>
      <c r="BP1295" s="21">
        <f t="shared" si="176"/>
        <v>0</v>
      </c>
    </row>
    <row r="1296" spans="1:68" ht="11.1" hidden="1" customHeight="1" outlineLevel="2" x14ac:dyDescent="0.2">
      <c r="A1296" s="10"/>
      <c r="B1296" s="18"/>
      <c r="C1296" s="18"/>
      <c r="D1296" s="18"/>
      <c r="E1296" s="23" t="s">
        <v>1157</v>
      </c>
      <c r="F1296" s="208">
        <v>158.22800000000001</v>
      </c>
      <c r="G1296" s="208">
        <v>159.30699999999999</v>
      </c>
      <c r="H1296" s="208">
        <v>158.46</v>
      </c>
      <c r="I1296" s="239">
        <v>166.95400000000001</v>
      </c>
      <c r="J1296" s="239"/>
      <c r="K1296" s="208">
        <v>155.61199999999999</v>
      </c>
      <c r="L1296" s="208">
        <v>162.13</v>
      </c>
      <c r="M1296" s="208">
        <v>109.01</v>
      </c>
      <c r="N1296" s="208">
        <v>112.13</v>
      </c>
      <c r="O1296" s="208">
        <v>108.702</v>
      </c>
      <c r="P1296" s="208">
        <v>101.637</v>
      </c>
      <c r="Q1296" s="208">
        <v>142.40700000000001</v>
      </c>
      <c r="R1296" s="208">
        <v>173.874</v>
      </c>
      <c r="S1296" s="208">
        <v>203.82300000000001</v>
      </c>
      <c r="T1296" s="208">
        <v>190.221</v>
      </c>
      <c r="U1296" s="208">
        <v>143.096</v>
      </c>
      <c r="V1296" s="208">
        <v>159.245</v>
      </c>
      <c r="W1296" s="208">
        <v>152.233</v>
      </c>
      <c r="X1296" s="208">
        <v>124.892</v>
      </c>
      <c r="Y1296" s="208">
        <v>93.534000000000006</v>
      </c>
      <c r="Z1296" s="208">
        <v>86.814999999999998</v>
      </c>
      <c r="AA1296" s="208">
        <v>92.917000000000002</v>
      </c>
      <c r="AB1296" s="208">
        <v>94.596999999999994</v>
      </c>
      <c r="AC1296" s="208">
        <v>138.53299999999999</v>
      </c>
      <c r="AD1296" s="208">
        <v>134.97800000000001</v>
      </c>
      <c r="AE1296" s="208">
        <v>142.08799999999999</v>
      </c>
      <c r="AF1296" s="208">
        <v>141.143</v>
      </c>
      <c r="AG1296" s="208">
        <v>100.4</v>
      </c>
      <c r="AH1296" s="208">
        <v>164</v>
      </c>
      <c r="AI1296" s="208">
        <v>95.31</v>
      </c>
      <c r="AJ1296" s="208">
        <v>94.528999999999996</v>
      </c>
      <c r="AK1296" s="208">
        <v>97.2</v>
      </c>
      <c r="AL1296" s="208">
        <v>80.685000000000002</v>
      </c>
      <c r="AM1296" s="208">
        <v>39.271000000000001</v>
      </c>
      <c r="AN1296" s="208">
        <v>81.495999999999995</v>
      </c>
      <c r="AO1296" s="208">
        <v>133.054</v>
      </c>
      <c r="AP1296" s="208">
        <v>136.64699999999999</v>
      </c>
      <c r="AQ1296" s="208">
        <v>138.42599999999999</v>
      </c>
      <c r="AR1296" s="208">
        <v>141.71700000000001</v>
      </c>
      <c r="AS1296" s="208">
        <v>120.842</v>
      </c>
      <c r="AT1296" s="208">
        <v>128.70599999999999</v>
      </c>
      <c r="AU1296" s="208">
        <v>116.45099999999999</v>
      </c>
      <c r="AV1296" s="208">
        <v>77.314999999999998</v>
      </c>
      <c r="AW1296" s="208">
        <v>57.295000000000002</v>
      </c>
      <c r="AX1296" s="208">
        <v>44.313000000000002</v>
      </c>
      <c r="AY1296" s="208">
        <v>93.9</v>
      </c>
      <c r="AZ1296" s="208">
        <v>92.96</v>
      </c>
      <c r="BA1296" s="208">
        <v>138</v>
      </c>
      <c r="BB1296" s="21">
        <f t="shared" si="175"/>
        <v>203.82300000000001</v>
      </c>
      <c r="BC1296" s="21"/>
      <c r="BD1296" s="22">
        <f t="shared" si="173"/>
        <v>273.95564516129036</v>
      </c>
      <c r="BE1296" s="21"/>
      <c r="BG1296" s="10"/>
      <c r="BH1296" s="21">
        <f t="shared" si="174"/>
        <v>0</v>
      </c>
      <c r="BI1296" s="22">
        <f t="shared" si="174"/>
        <v>0.20382300000000003</v>
      </c>
      <c r="BJ1296" s="21"/>
      <c r="BK1296" s="21">
        <v>0</v>
      </c>
      <c r="BL1296" s="22">
        <v>0.61146900000000004</v>
      </c>
      <c r="BM1296" s="21"/>
      <c r="BN1296" s="21">
        <f t="shared" si="176"/>
        <v>0</v>
      </c>
      <c r="BO1296" s="22">
        <f t="shared" si="176"/>
        <v>2.4458760000000002</v>
      </c>
      <c r="BP1296" s="21">
        <f t="shared" si="176"/>
        <v>0</v>
      </c>
    </row>
    <row r="1297" spans="1:68" ht="11.1" customHeight="1" outlineLevel="1" collapsed="1" x14ac:dyDescent="0.2">
      <c r="A1297" s="10"/>
      <c r="B1297" s="18"/>
      <c r="C1297" s="18"/>
      <c r="D1297" s="18"/>
      <c r="E1297" s="19" t="s">
        <v>1158</v>
      </c>
      <c r="F1297" s="209">
        <v>1.4350000000000001</v>
      </c>
      <c r="G1297" s="20"/>
      <c r="H1297" s="209">
        <v>1.4890000000000001</v>
      </c>
      <c r="I1297" s="240">
        <v>0.48699999999999999</v>
      </c>
      <c r="J1297" s="240"/>
      <c r="K1297" s="209">
        <v>8.1000000000000003E-2</v>
      </c>
      <c r="L1297" s="20"/>
      <c r="M1297" s="20"/>
      <c r="N1297" s="20"/>
      <c r="O1297" s="20"/>
      <c r="P1297" s="209">
        <v>0.47</v>
      </c>
      <c r="Q1297" s="209">
        <v>0.76500000000000001</v>
      </c>
      <c r="R1297" s="209">
        <v>1.0509999999999999</v>
      </c>
      <c r="S1297" s="209">
        <v>0.98899999999999999</v>
      </c>
      <c r="T1297" s="209">
        <v>0.88100000000000001</v>
      </c>
      <c r="U1297" s="209">
        <v>0.66500000000000004</v>
      </c>
      <c r="V1297" s="209">
        <v>0.503</v>
      </c>
      <c r="W1297" s="209">
        <v>0.33500000000000002</v>
      </c>
      <c r="X1297" s="20"/>
      <c r="Y1297" s="20"/>
      <c r="Z1297" s="209">
        <v>1.0840000000000001</v>
      </c>
      <c r="AA1297" s="209">
        <v>9.2999999999999999E-2</v>
      </c>
      <c r="AB1297" s="209">
        <v>0.29299999999999998</v>
      </c>
      <c r="AC1297" s="209">
        <v>0.56000000000000005</v>
      </c>
      <c r="AD1297" s="209">
        <v>0.77200000000000002</v>
      </c>
      <c r="AE1297" s="209">
        <v>0.85399999999999998</v>
      </c>
      <c r="AF1297" s="209">
        <v>0.82899999999999996</v>
      </c>
      <c r="AG1297" s="209">
        <v>0.442</v>
      </c>
      <c r="AH1297" s="209">
        <v>0.33400000000000002</v>
      </c>
      <c r="AI1297" s="20"/>
      <c r="AJ1297" s="20"/>
      <c r="AK1297" s="20"/>
      <c r="AL1297" s="20"/>
      <c r="AM1297" s="20"/>
      <c r="AN1297" s="20"/>
      <c r="AO1297" s="209">
        <v>1.5760000000000001</v>
      </c>
      <c r="AP1297" s="209">
        <v>0.66400000000000003</v>
      </c>
      <c r="AQ1297" s="209">
        <v>0.92</v>
      </c>
      <c r="AR1297" s="209">
        <v>0.79100000000000004</v>
      </c>
      <c r="AS1297" s="209">
        <v>0.53</v>
      </c>
      <c r="AT1297" s="209">
        <v>0.41299999999999998</v>
      </c>
      <c r="AU1297" s="209">
        <v>0.247</v>
      </c>
      <c r="AV1297" s="209">
        <v>5.5E-2</v>
      </c>
      <c r="AW1297" s="20"/>
      <c r="AX1297" s="20"/>
      <c r="AY1297" s="20"/>
      <c r="AZ1297" s="20"/>
      <c r="BA1297" s="209">
        <v>0.81299999999999994</v>
      </c>
      <c r="BB1297" s="21">
        <f t="shared" si="175"/>
        <v>1.5760000000000001</v>
      </c>
      <c r="BC1297" s="21">
        <f>BD1297</f>
        <v>2.1182795698924735</v>
      </c>
      <c r="BD1297" s="22">
        <f t="shared" si="173"/>
        <v>2.1182795698924735</v>
      </c>
      <c r="BE1297" s="21">
        <f>BC1297-BD1297</f>
        <v>0</v>
      </c>
      <c r="BF1297" s="2">
        <v>1.85</v>
      </c>
      <c r="BG1297" s="10">
        <v>7</v>
      </c>
      <c r="BH1297" s="21">
        <f t="shared" si="174"/>
        <v>1.5760000000000001E-3</v>
      </c>
      <c r="BI1297" s="22">
        <f t="shared" si="174"/>
        <v>1.5760000000000001E-3</v>
      </c>
      <c r="BJ1297" s="21">
        <f>BH1297-BI1297</f>
        <v>0</v>
      </c>
      <c r="BK1297" s="21">
        <v>4.7280000000000004E-3</v>
      </c>
      <c r="BL1297" s="22">
        <v>4.7280000000000004E-3</v>
      </c>
      <c r="BM1297" s="21">
        <v>0</v>
      </c>
      <c r="BN1297" s="21">
        <f t="shared" si="176"/>
        <v>1.8912000000000002E-2</v>
      </c>
      <c r="BO1297" s="22">
        <f t="shared" si="176"/>
        <v>1.8912000000000002E-2</v>
      </c>
      <c r="BP1297" s="21">
        <f t="shared" si="176"/>
        <v>0</v>
      </c>
    </row>
    <row r="1298" spans="1:68" ht="11.1" hidden="1" customHeight="1" outlineLevel="2" x14ac:dyDescent="0.2">
      <c r="A1298" s="10"/>
      <c r="B1298" s="18"/>
      <c r="C1298" s="18"/>
      <c r="D1298" s="18"/>
      <c r="E1298" s="23" t="s">
        <v>1159</v>
      </c>
      <c r="F1298" s="208">
        <v>1.4350000000000001</v>
      </c>
      <c r="G1298" s="24"/>
      <c r="H1298" s="208">
        <v>1.4890000000000001</v>
      </c>
      <c r="I1298" s="239">
        <v>0.48699999999999999</v>
      </c>
      <c r="J1298" s="239"/>
      <c r="K1298" s="208">
        <v>8.1000000000000003E-2</v>
      </c>
      <c r="L1298" s="24"/>
      <c r="M1298" s="24"/>
      <c r="N1298" s="24"/>
      <c r="O1298" s="24"/>
      <c r="P1298" s="208">
        <v>0.47</v>
      </c>
      <c r="Q1298" s="208">
        <v>0.76500000000000001</v>
      </c>
      <c r="R1298" s="208">
        <v>1.0509999999999999</v>
      </c>
      <c r="S1298" s="208">
        <v>0.98899999999999999</v>
      </c>
      <c r="T1298" s="208">
        <v>0.88100000000000001</v>
      </c>
      <c r="U1298" s="208">
        <v>0.66500000000000004</v>
      </c>
      <c r="V1298" s="208">
        <v>0.503</v>
      </c>
      <c r="W1298" s="208">
        <v>0.33500000000000002</v>
      </c>
      <c r="X1298" s="24"/>
      <c r="Y1298" s="24"/>
      <c r="Z1298" s="208">
        <v>1.0840000000000001</v>
      </c>
      <c r="AA1298" s="208">
        <v>9.2999999999999999E-2</v>
      </c>
      <c r="AB1298" s="208">
        <v>0.29299999999999998</v>
      </c>
      <c r="AC1298" s="208">
        <v>0.56000000000000005</v>
      </c>
      <c r="AD1298" s="208">
        <v>0.77200000000000002</v>
      </c>
      <c r="AE1298" s="208">
        <v>0.85399999999999998</v>
      </c>
      <c r="AF1298" s="208">
        <v>0.82899999999999996</v>
      </c>
      <c r="AG1298" s="208">
        <v>0.442</v>
      </c>
      <c r="AH1298" s="208">
        <v>0.33400000000000002</v>
      </c>
      <c r="AI1298" s="24"/>
      <c r="AJ1298" s="24"/>
      <c r="AK1298" s="24"/>
      <c r="AL1298" s="24"/>
      <c r="AM1298" s="24"/>
      <c r="AN1298" s="24"/>
      <c r="AO1298" s="208">
        <v>1.5760000000000001</v>
      </c>
      <c r="AP1298" s="208">
        <v>0.66400000000000003</v>
      </c>
      <c r="AQ1298" s="208">
        <v>0.92</v>
      </c>
      <c r="AR1298" s="208">
        <v>0.79100000000000004</v>
      </c>
      <c r="AS1298" s="208">
        <v>0.53</v>
      </c>
      <c r="AT1298" s="208">
        <v>0.41299999999999998</v>
      </c>
      <c r="AU1298" s="208">
        <v>0.247</v>
      </c>
      <c r="AV1298" s="208">
        <v>5.5E-2</v>
      </c>
      <c r="AW1298" s="24"/>
      <c r="AX1298" s="24"/>
      <c r="AY1298" s="24"/>
      <c r="AZ1298" s="24"/>
      <c r="BA1298" s="208">
        <v>0.81299999999999994</v>
      </c>
      <c r="BB1298" s="21">
        <f t="shared" si="175"/>
        <v>1.5760000000000001</v>
      </c>
      <c r="BC1298" s="21"/>
      <c r="BD1298" s="22">
        <f t="shared" si="173"/>
        <v>2.1182795698924735</v>
      </c>
      <c r="BE1298" s="21"/>
      <c r="BG1298" s="10"/>
      <c r="BH1298" s="21">
        <f t="shared" si="174"/>
        <v>0</v>
      </c>
      <c r="BI1298" s="22">
        <f t="shared" si="174"/>
        <v>1.5760000000000001E-3</v>
      </c>
      <c r="BJ1298" s="21"/>
      <c r="BK1298" s="21">
        <v>0</v>
      </c>
      <c r="BL1298" s="22">
        <v>4.7280000000000004E-3</v>
      </c>
      <c r="BM1298" s="21"/>
      <c r="BN1298" s="21">
        <f t="shared" si="176"/>
        <v>0</v>
      </c>
      <c r="BO1298" s="22">
        <f t="shared" si="176"/>
        <v>1.8912000000000002E-2</v>
      </c>
      <c r="BP1298" s="21">
        <f t="shared" si="176"/>
        <v>0</v>
      </c>
    </row>
    <row r="1299" spans="1:68" ht="11.1" hidden="1" customHeight="1" outlineLevel="1" collapsed="1" x14ac:dyDescent="0.2">
      <c r="A1299" s="10"/>
      <c r="B1299" s="18"/>
      <c r="C1299" s="18"/>
      <c r="D1299" s="18"/>
      <c r="E1299" s="19" t="s">
        <v>1160</v>
      </c>
      <c r="F1299" s="209">
        <v>5.0529999999999999</v>
      </c>
      <c r="G1299" s="209">
        <v>5.149</v>
      </c>
      <c r="H1299" s="209">
        <v>3.09</v>
      </c>
      <c r="I1299" s="240">
        <v>2.827</v>
      </c>
      <c r="J1299" s="240"/>
      <c r="K1299" s="209">
        <v>0.81399999999999995</v>
      </c>
      <c r="L1299" s="20"/>
      <c r="M1299" s="209">
        <v>0.34399999999999997</v>
      </c>
      <c r="N1299" s="20"/>
      <c r="O1299" s="209">
        <v>0.44800000000000001</v>
      </c>
      <c r="P1299" s="209">
        <v>2.0030000000000001</v>
      </c>
      <c r="Q1299" s="209">
        <v>4.5350000000000001</v>
      </c>
      <c r="R1299" s="209">
        <v>4.5830000000000002</v>
      </c>
      <c r="S1299" s="209">
        <v>5.9880000000000004</v>
      </c>
      <c r="T1299" s="209">
        <v>5.4669999999999996</v>
      </c>
      <c r="U1299" s="209">
        <v>3.9129999999999998</v>
      </c>
      <c r="V1299" s="209">
        <v>2.0609999999999999</v>
      </c>
      <c r="W1299" s="209">
        <v>1.444</v>
      </c>
      <c r="X1299" s="20"/>
      <c r="Y1299" s="209">
        <v>1.0209999999999999</v>
      </c>
      <c r="Z1299" s="20"/>
      <c r="AA1299" s="209">
        <v>1.962</v>
      </c>
      <c r="AB1299" s="209">
        <v>1.6890000000000001</v>
      </c>
      <c r="AC1299" s="209">
        <v>4.9450000000000003</v>
      </c>
      <c r="AD1299" s="209">
        <v>4.3419999999999996</v>
      </c>
      <c r="AE1299" s="209">
        <v>5.9390000000000001</v>
      </c>
      <c r="AF1299" s="209">
        <v>4.1040000000000001</v>
      </c>
      <c r="AG1299" s="209">
        <v>2.5840000000000001</v>
      </c>
      <c r="AH1299" s="209">
        <v>2.2709999999999999</v>
      </c>
      <c r="AI1299" s="209">
        <v>1.792</v>
      </c>
      <c r="AJ1299" s="209">
        <v>0.56100000000000005</v>
      </c>
      <c r="AK1299" s="209">
        <v>0.14000000000000001</v>
      </c>
      <c r="AL1299" s="209">
        <v>0.14799999999999999</v>
      </c>
      <c r="AM1299" s="20"/>
      <c r="AN1299" s="209">
        <v>1.8</v>
      </c>
      <c r="AO1299" s="209">
        <v>5.0789999999999997</v>
      </c>
      <c r="AP1299" s="209">
        <v>4.7290000000000001</v>
      </c>
      <c r="AQ1299" s="209">
        <v>4.0780000000000003</v>
      </c>
      <c r="AR1299" s="209">
        <v>4.3940000000000001</v>
      </c>
      <c r="AS1299" s="209">
        <v>3.008</v>
      </c>
      <c r="AT1299" s="209">
        <v>1.847</v>
      </c>
      <c r="AU1299" s="209">
        <v>1.405</v>
      </c>
      <c r="AV1299" s="209">
        <v>0.183</v>
      </c>
      <c r="AW1299" s="20"/>
      <c r="AX1299" s="20"/>
      <c r="AY1299" s="209">
        <v>0.98599999999999999</v>
      </c>
      <c r="AZ1299" s="209">
        <v>1.7390000000000001</v>
      </c>
      <c r="BA1299" s="209">
        <v>3.274</v>
      </c>
      <c r="BB1299" s="21">
        <f>BB1300+BB1301</f>
        <v>6.4340000000000002</v>
      </c>
      <c r="BC1299" s="21">
        <f>BF1299</f>
        <v>13.6</v>
      </c>
      <c r="BD1299" s="22">
        <f t="shared" si="173"/>
        <v>8.6478494623655919</v>
      </c>
      <c r="BE1299" s="21">
        <f>BC1299-BD1299</f>
        <v>4.9521505376344077</v>
      </c>
      <c r="BF1299" s="2">
        <v>13.6</v>
      </c>
      <c r="BG1299" s="10">
        <v>6</v>
      </c>
      <c r="BH1299" s="21">
        <f t="shared" si="174"/>
        <v>1.01184E-2</v>
      </c>
      <c r="BI1299" s="22">
        <f t="shared" si="174"/>
        <v>6.4339999999999996E-3</v>
      </c>
      <c r="BJ1299" s="21">
        <f>BH1299-BI1299</f>
        <v>3.6844E-3</v>
      </c>
      <c r="BK1299" s="21">
        <v>3.0355199999999999E-2</v>
      </c>
      <c r="BL1299" s="22">
        <v>1.9302E-2</v>
      </c>
      <c r="BM1299" s="21">
        <v>1.1053199999999999E-2</v>
      </c>
      <c r="BN1299" s="21">
        <f t="shared" si="176"/>
        <v>0.1214208</v>
      </c>
      <c r="BO1299" s="22">
        <f t="shared" si="176"/>
        <v>7.7207999999999999E-2</v>
      </c>
      <c r="BP1299" s="21">
        <f t="shared" si="176"/>
        <v>4.4212799999999997E-2</v>
      </c>
    </row>
    <row r="1300" spans="1:68" ht="11.1" hidden="1" customHeight="1" outlineLevel="2" x14ac:dyDescent="0.2">
      <c r="A1300" s="10"/>
      <c r="B1300" s="18"/>
      <c r="C1300" s="18"/>
      <c r="D1300" s="18"/>
      <c r="E1300" s="23" t="s">
        <v>1161</v>
      </c>
      <c r="F1300" s="208">
        <v>4.9000000000000002E-2</v>
      </c>
      <c r="G1300" s="208">
        <v>7.3999999999999996E-2</v>
      </c>
      <c r="H1300" s="208">
        <v>6.8000000000000005E-2</v>
      </c>
      <c r="I1300" s="239">
        <v>7.9000000000000001E-2</v>
      </c>
      <c r="J1300" s="239"/>
      <c r="K1300" s="208">
        <v>0.14699999999999999</v>
      </c>
      <c r="L1300" s="24"/>
      <c r="M1300" s="208">
        <v>0.28199999999999997</v>
      </c>
      <c r="N1300" s="24"/>
      <c r="O1300" s="208">
        <v>0.30399999999999999</v>
      </c>
      <c r="P1300" s="208">
        <v>0.10299999999999999</v>
      </c>
      <c r="Q1300" s="208">
        <v>0.126</v>
      </c>
      <c r="R1300" s="208">
        <v>8.8999999999999996E-2</v>
      </c>
      <c r="S1300" s="208">
        <v>6.3E-2</v>
      </c>
      <c r="T1300" s="208">
        <v>6.9000000000000006E-2</v>
      </c>
      <c r="U1300" s="208">
        <v>7.9000000000000001E-2</v>
      </c>
      <c r="V1300" s="208">
        <v>9.8000000000000004E-2</v>
      </c>
      <c r="W1300" s="208">
        <v>7.5999999999999998E-2</v>
      </c>
      <c r="X1300" s="24"/>
      <c r="Y1300" s="208">
        <v>0.20300000000000001</v>
      </c>
      <c r="Z1300" s="24"/>
      <c r="AA1300" s="208">
        <v>0.24299999999999999</v>
      </c>
      <c r="AB1300" s="208">
        <v>9.4E-2</v>
      </c>
      <c r="AC1300" s="208">
        <v>0.154</v>
      </c>
      <c r="AD1300" s="208">
        <v>0.14899999999999999</v>
      </c>
      <c r="AE1300" s="208">
        <v>0.19900000000000001</v>
      </c>
      <c r="AF1300" s="208">
        <v>0.106</v>
      </c>
      <c r="AG1300" s="208">
        <v>7.3999999999999996E-2</v>
      </c>
      <c r="AH1300" s="208">
        <v>0.108</v>
      </c>
      <c r="AI1300" s="208">
        <v>0.108</v>
      </c>
      <c r="AJ1300" s="208">
        <v>0.121</v>
      </c>
      <c r="AK1300" s="208">
        <v>0.14000000000000001</v>
      </c>
      <c r="AL1300" s="208">
        <v>0.14799999999999999</v>
      </c>
      <c r="AM1300" s="24"/>
      <c r="AN1300" s="208">
        <v>0.223</v>
      </c>
      <c r="AO1300" s="208">
        <v>0.12</v>
      </c>
      <c r="AP1300" s="208">
        <v>0.13100000000000001</v>
      </c>
      <c r="AQ1300" s="208">
        <v>7.0999999999999994E-2</v>
      </c>
      <c r="AR1300" s="208">
        <v>7.3999999999999996E-2</v>
      </c>
      <c r="AS1300" s="208">
        <v>4.5999999999999999E-2</v>
      </c>
      <c r="AT1300" s="208">
        <v>7.5999999999999998E-2</v>
      </c>
      <c r="AU1300" s="208">
        <v>9.4E-2</v>
      </c>
      <c r="AV1300" s="208">
        <v>0.13900000000000001</v>
      </c>
      <c r="AW1300" s="24"/>
      <c r="AX1300" s="24"/>
      <c r="AY1300" s="208">
        <v>0.50900000000000001</v>
      </c>
      <c r="AZ1300" s="208">
        <v>0.14799999999999999</v>
      </c>
      <c r="BA1300" s="208">
        <v>0.123</v>
      </c>
      <c r="BB1300" s="21">
        <f t="shared" si="175"/>
        <v>0.50900000000000001</v>
      </c>
      <c r="BC1300" s="21"/>
      <c r="BD1300" s="22">
        <f t="shared" si="173"/>
        <v>0.68413978494623662</v>
      </c>
      <c r="BE1300" s="21"/>
      <c r="BG1300" s="10"/>
      <c r="BH1300" s="21">
        <f t="shared" si="174"/>
        <v>0</v>
      </c>
      <c r="BI1300" s="22">
        <f t="shared" si="174"/>
        <v>5.0900000000000001E-4</v>
      </c>
      <c r="BJ1300" s="21"/>
      <c r="BK1300" s="21">
        <v>0</v>
      </c>
      <c r="BL1300" s="22">
        <v>1.5270000000000001E-3</v>
      </c>
      <c r="BM1300" s="21"/>
      <c r="BN1300" s="21">
        <f t="shared" si="176"/>
        <v>0</v>
      </c>
      <c r="BO1300" s="22">
        <f t="shared" si="176"/>
        <v>6.1080000000000006E-3</v>
      </c>
      <c r="BP1300" s="21">
        <f t="shared" si="176"/>
        <v>0</v>
      </c>
    </row>
    <row r="1301" spans="1:68" ht="11.1" hidden="1" customHeight="1" outlineLevel="2" x14ac:dyDescent="0.2">
      <c r="A1301" s="10"/>
      <c r="B1301" s="18"/>
      <c r="C1301" s="18"/>
      <c r="D1301" s="18"/>
      <c r="E1301" s="23" t="s">
        <v>1162</v>
      </c>
      <c r="F1301" s="208">
        <v>5.0039999999999996</v>
      </c>
      <c r="G1301" s="208">
        <v>5.0750000000000002</v>
      </c>
      <c r="H1301" s="208">
        <v>3.0219999999999998</v>
      </c>
      <c r="I1301" s="239">
        <v>2.7480000000000002</v>
      </c>
      <c r="J1301" s="239"/>
      <c r="K1301" s="208">
        <v>0.66700000000000004</v>
      </c>
      <c r="L1301" s="24"/>
      <c r="M1301" s="208">
        <v>6.2E-2</v>
      </c>
      <c r="N1301" s="24"/>
      <c r="O1301" s="208">
        <v>0.14399999999999999</v>
      </c>
      <c r="P1301" s="208">
        <v>1.9</v>
      </c>
      <c r="Q1301" s="208">
        <v>4.4089999999999998</v>
      </c>
      <c r="R1301" s="208">
        <v>4.4939999999999998</v>
      </c>
      <c r="S1301" s="208">
        <v>5.9249999999999998</v>
      </c>
      <c r="T1301" s="208">
        <v>5.3979999999999997</v>
      </c>
      <c r="U1301" s="208">
        <v>3.8340000000000001</v>
      </c>
      <c r="V1301" s="208">
        <v>1.9630000000000001</v>
      </c>
      <c r="W1301" s="208">
        <v>1.3680000000000001</v>
      </c>
      <c r="X1301" s="24"/>
      <c r="Y1301" s="208">
        <v>0.81799999999999995</v>
      </c>
      <c r="Z1301" s="24"/>
      <c r="AA1301" s="208">
        <v>1.7190000000000001</v>
      </c>
      <c r="AB1301" s="208">
        <v>1.595</v>
      </c>
      <c r="AC1301" s="208">
        <v>4.7910000000000004</v>
      </c>
      <c r="AD1301" s="208">
        <v>4.1929999999999996</v>
      </c>
      <c r="AE1301" s="208">
        <v>5.74</v>
      </c>
      <c r="AF1301" s="208">
        <v>3.9980000000000002</v>
      </c>
      <c r="AG1301" s="208">
        <v>2.5099999999999998</v>
      </c>
      <c r="AH1301" s="208">
        <v>2.1629999999999998</v>
      </c>
      <c r="AI1301" s="208">
        <v>1.6839999999999999</v>
      </c>
      <c r="AJ1301" s="208">
        <v>0.44</v>
      </c>
      <c r="AK1301" s="24"/>
      <c r="AL1301" s="24"/>
      <c r="AM1301" s="24"/>
      <c r="AN1301" s="208">
        <v>1.577</v>
      </c>
      <c r="AO1301" s="208">
        <v>4.9589999999999996</v>
      </c>
      <c r="AP1301" s="208">
        <v>4.5979999999999999</v>
      </c>
      <c r="AQ1301" s="208">
        <v>4.0069999999999997</v>
      </c>
      <c r="AR1301" s="208">
        <v>4.32</v>
      </c>
      <c r="AS1301" s="208">
        <v>2.9620000000000002</v>
      </c>
      <c r="AT1301" s="208">
        <v>1.7709999999999999</v>
      </c>
      <c r="AU1301" s="208">
        <v>1.3109999999999999</v>
      </c>
      <c r="AV1301" s="208">
        <v>4.3999999999999997E-2</v>
      </c>
      <c r="AW1301" s="24"/>
      <c r="AX1301" s="24"/>
      <c r="AY1301" s="208">
        <v>0.47699999999999998</v>
      </c>
      <c r="AZ1301" s="208">
        <v>1.591</v>
      </c>
      <c r="BA1301" s="208">
        <v>3.1509999999999998</v>
      </c>
      <c r="BB1301" s="21">
        <f t="shared" si="175"/>
        <v>5.9249999999999998</v>
      </c>
      <c r="BC1301" s="21"/>
      <c r="BD1301" s="22">
        <f t="shared" si="173"/>
        <v>7.9637096774193541</v>
      </c>
      <c r="BE1301" s="21"/>
      <c r="BG1301" s="10"/>
      <c r="BH1301" s="21">
        <f t="shared" si="174"/>
        <v>0</v>
      </c>
      <c r="BI1301" s="22">
        <f t="shared" si="174"/>
        <v>5.9249999999999997E-3</v>
      </c>
      <c r="BJ1301" s="21"/>
      <c r="BK1301" s="21">
        <v>0</v>
      </c>
      <c r="BL1301" s="22">
        <v>1.7774999999999999E-2</v>
      </c>
      <c r="BM1301" s="21"/>
      <c r="BN1301" s="21">
        <f t="shared" si="176"/>
        <v>0</v>
      </c>
      <c r="BO1301" s="22">
        <f t="shared" si="176"/>
        <v>7.1099999999999997E-2</v>
      </c>
      <c r="BP1301" s="21">
        <f t="shared" si="176"/>
        <v>0</v>
      </c>
    </row>
    <row r="1302" spans="1:68" ht="21.95" hidden="1" customHeight="1" outlineLevel="1" collapsed="1" x14ac:dyDescent="0.2">
      <c r="A1302" s="10"/>
      <c r="B1302" s="18"/>
      <c r="C1302" s="18"/>
      <c r="D1302" s="18"/>
      <c r="E1302" s="19" t="s">
        <v>1163</v>
      </c>
      <c r="F1302" s="209">
        <v>1.4359999999999999</v>
      </c>
      <c r="G1302" s="209">
        <v>1.4790000000000001</v>
      </c>
      <c r="H1302" s="209">
        <v>1.099</v>
      </c>
      <c r="I1302" s="240">
        <v>1.0589999999999999</v>
      </c>
      <c r="J1302" s="240"/>
      <c r="K1302" s="209">
        <v>0.41299999999999998</v>
      </c>
      <c r="L1302" s="20"/>
      <c r="M1302" s="20"/>
      <c r="N1302" s="20"/>
      <c r="O1302" s="209">
        <v>0.28000000000000003</v>
      </c>
      <c r="P1302" s="209">
        <v>0.56599999999999995</v>
      </c>
      <c r="Q1302" s="209">
        <v>1.3089999999999999</v>
      </c>
      <c r="R1302" s="209">
        <v>1.415</v>
      </c>
      <c r="S1302" s="209">
        <v>1.7809999999999999</v>
      </c>
      <c r="T1302" s="20"/>
      <c r="U1302" s="209">
        <v>2.8679999999999999</v>
      </c>
      <c r="V1302" s="209">
        <v>0.58299999999999996</v>
      </c>
      <c r="W1302" s="209">
        <v>0.27400000000000002</v>
      </c>
      <c r="X1302" s="20"/>
      <c r="Y1302" s="20"/>
      <c r="Z1302" s="20"/>
      <c r="AA1302" s="20"/>
      <c r="AB1302" s="209">
        <v>0.55800000000000005</v>
      </c>
      <c r="AC1302" s="209">
        <v>1.456</v>
      </c>
      <c r="AD1302" s="209">
        <v>1.859</v>
      </c>
      <c r="AE1302" s="209">
        <v>1.6579999999999999</v>
      </c>
      <c r="AF1302" s="209">
        <v>1.82</v>
      </c>
      <c r="AG1302" s="209">
        <v>0.76900000000000002</v>
      </c>
      <c r="AH1302" s="209">
        <v>0.61399999999999999</v>
      </c>
      <c r="AI1302" s="209">
        <v>0.43099999999999999</v>
      </c>
      <c r="AJ1302" s="209">
        <v>9.4E-2</v>
      </c>
      <c r="AK1302" s="20"/>
      <c r="AL1302" s="20"/>
      <c r="AM1302" s="209">
        <v>2.1999999999999999E-2</v>
      </c>
      <c r="AN1302" s="209">
        <v>0.49</v>
      </c>
      <c r="AO1302" s="209">
        <v>1.1830000000000001</v>
      </c>
      <c r="AP1302" s="209">
        <v>1.228</v>
      </c>
      <c r="AQ1302" s="20"/>
      <c r="AR1302" s="20"/>
      <c r="AS1302" s="209">
        <v>3.605</v>
      </c>
      <c r="AT1302" s="209">
        <v>0.60499999999999998</v>
      </c>
      <c r="AU1302" s="209">
        <v>0.30099999999999999</v>
      </c>
      <c r="AV1302" s="209">
        <v>0.02</v>
      </c>
      <c r="AW1302" s="20"/>
      <c r="AX1302" s="20"/>
      <c r="AY1302" s="209">
        <v>4.8000000000000001E-2</v>
      </c>
      <c r="AZ1302" s="209">
        <v>0.52100000000000002</v>
      </c>
      <c r="BA1302" s="209">
        <v>1.1930000000000001</v>
      </c>
      <c r="BB1302" s="21">
        <f t="shared" si="175"/>
        <v>3.605</v>
      </c>
      <c r="BC1302" s="21">
        <f>BD1302</f>
        <v>4.845430107526882</v>
      </c>
      <c r="BD1302" s="22">
        <f t="shared" si="173"/>
        <v>4.845430107526882</v>
      </c>
      <c r="BE1302" s="21">
        <f>BC1302-BD1302</f>
        <v>0</v>
      </c>
      <c r="BF1302" s="2">
        <v>3.05</v>
      </c>
      <c r="BG1302" s="10">
        <v>6</v>
      </c>
      <c r="BH1302" s="21">
        <f t="shared" si="174"/>
        <v>3.6050000000000001E-3</v>
      </c>
      <c r="BI1302" s="22">
        <f t="shared" si="174"/>
        <v>3.6050000000000001E-3</v>
      </c>
      <c r="BJ1302" s="21">
        <f>BH1302-BI1302</f>
        <v>0</v>
      </c>
      <c r="BK1302" s="21">
        <v>1.0815E-2</v>
      </c>
      <c r="BL1302" s="22">
        <v>1.0815E-2</v>
      </c>
      <c r="BM1302" s="21">
        <v>0</v>
      </c>
      <c r="BN1302" s="21">
        <f t="shared" si="176"/>
        <v>4.326E-2</v>
      </c>
      <c r="BO1302" s="22">
        <f t="shared" si="176"/>
        <v>4.326E-2</v>
      </c>
      <c r="BP1302" s="21">
        <f t="shared" si="176"/>
        <v>0</v>
      </c>
    </row>
    <row r="1303" spans="1:68" ht="11.1" hidden="1" customHeight="1" outlineLevel="2" x14ac:dyDescent="0.2">
      <c r="A1303" s="10"/>
      <c r="B1303" s="18"/>
      <c r="C1303" s="18"/>
      <c r="D1303" s="18"/>
      <c r="E1303" s="23" t="s">
        <v>1164</v>
      </c>
      <c r="F1303" s="208">
        <v>1.4359999999999999</v>
      </c>
      <c r="G1303" s="208">
        <v>1.4790000000000001</v>
      </c>
      <c r="H1303" s="208">
        <v>1.099</v>
      </c>
      <c r="I1303" s="239">
        <v>1.0589999999999999</v>
      </c>
      <c r="J1303" s="239"/>
      <c r="K1303" s="208">
        <v>0.41299999999999998</v>
      </c>
      <c r="L1303" s="24"/>
      <c r="M1303" s="24"/>
      <c r="N1303" s="24"/>
      <c r="O1303" s="208">
        <v>0.28000000000000003</v>
      </c>
      <c r="P1303" s="208">
        <v>0.56599999999999995</v>
      </c>
      <c r="Q1303" s="208">
        <v>1.3089999999999999</v>
      </c>
      <c r="R1303" s="208">
        <v>1.415</v>
      </c>
      <c r="S1303" s="208">
        <v>1.7809999999999999</v>
      </c>
      <c r="T1303" s="24"/>
      <c r="U1303" s="208">
        <v>2.8679999999999999</v>
      </c>
      <c r="V1303" s="208">
        <v>0.58299999999999996</v>
      </c>
      <c r="W1303" s="208">
        <v>0.27400000000000002</v>
      </c>
      <c r="X1303" s="24"/>
      <c r="Y1303" s="24"/>
      <c r="Z1303" s="24"/>
      <c r="AA1303" s="24"/>
      <c r="AB1303" s="208">
        <v>0.55800000000000005</v>
      </c>
      <c r="AC1303" s="208">
        <v>1.456</v>
      </c>
      <c r="AD1303" s="208">
        <v>1.859</v>
      </c>
      <c r="AE1303" s="208">
        <v>1.6579999999999999</v>
      </c>
      <c r="AF1303" s="208">
        <v>1.82</v>
      </c>
      <c r="AG1303" s="208">
        <v>0.76900000000000002</v>
      </c>
      <c r="AH1303" s="208">
        <v>0.61399999999999999</v>
      </c>
      <c r="AI1303" s="208">
        <v>0.43099999999999999</v>
      </c>
      <c r="AJ1303" s="208">
        <v>9.4E-2</v>
      </c>
      <c r="AK1303" s="24"/>
      <c r="AL1303" s="24"/>
      <c r="AM1303" s="208">
        <v>2.1999999999999999E-2</v>
      </c>
      <c r="AN1303" s="208">
        <v>0.49</v>
      </c>
      <c r="AO1303" s="208">
        <v>1.1830000000000001</v>
      </c>
      <c r="AP1303" s="208">
        <v>1.228</v>
      </c>
      <c r="AQ1303" s="24"/>
      <c r="AR1303" s="24"/>
      <c r="AS1303" s="208">
        <v>3.605</v>
      </c>
      <c r="AT1303" s="208">
        <v>0.60499999999999998</v>
      </c>
      <c r="AU1303" s="208">
        <v>0.30099999999999999</v>
      </c>
      <c r="AV1303" s="208">
        <v>0.02</v>
      </c>
      <c r="AW1303" s="24"/>
      <c r="AX1303" s="24"/>
      <c r="AY1303" s="208">
        <v>4.8000000000000001E-2</v>
      </c>
      <c r="AZ1303" s="208">
        <v>0.52100000000000002</v>
      </c>
      <c r="BA1303" s="208">
        <v>1.1930000000000001</v>
      </c>
      <c r="BB1303" s="21">
        <f t="shared" si="175"/>
        <v>3.605</v>
      </c>
      <c r="BC1303" s="21"/>
      <c r="BD1303" s="22">
        <f t="shared" si="173"/>
        <v>4.845430107526882</v>
      </c>
      <c r="BE1303" s="21"/>
      <c r="BG1303" s="10"/>
      <c r="BH1303" s="21">
        <f t="shared" si="174"/>
        <v>0</v>
      </c>
      <c r="BI1303" s="22">
        <f t="shared" si="174"/>
        <v>3.6050000000000001E-3</v>
      </c>
      <c r="BJ1303" s="21"/>
      <c r="BK1303" s="21">
        <v>0</v>
      </c>
      <c r="BL1303" s="22">
        <v>1.0815E-2</v>
      </c>
      <c r="BM1303" s="21"/>
      <c r="BN1303" s="21">
        <f t="shared" si="176"/>
        <v>0</v>
      </c>
      <c r="BO1303" s="22">
        <f t="shared" si="176"/>
        <v>4.326E-2</v>
      </c>
      <c r="BP1303" s="21">
        <f t="shared" si="176"/>
        <v>0</v>
      </c>
    </row>
    <row r="1304" spans="1:68" ht="11.1" hidden="1" customHeight="1" outlineLevel="1" collapsed="1" x14ac:dyDescent="0.2">
      <c r="A1304" s="10"/>
      <c r="B1304" s="18"/>
      <c r="C1304" s="18"/>
      <c r="D1304" s="18"/>
      <c r="E1304" s="19" t="s">
        <v>1165</v>
      </c>
      <c r="F1304" s="209">
        <v>3.875</v>
      </c>
      <c r="G1304" s="209">
        <v>3.8679999999999999</v>
      </c>
      <c r="H1304" s="209">
        <v>0.53800000000000003</v>
      </c>
      <c r="I1304" s="20"/>
      <c r="J1304" s="20"/>
      <c r="K1304" s="209">
        <v>0.7</v>
      </c>
      <c r="L1304" s="20"/>
      <c r="M1304" s="20"/>
      <c r="N1304" s="20"/>
      <c r="O1304" s="20"/>
      <c r="P1304" s="209">
        <v>0.79200000000000004</v>
      </c>
      <c r="Q1304" s="209">
        <v>1.861</v>
      </c>
      <c r="R1304" s="209">
        <v>2.4729999999999999</v>
      </c>
      <c r="S1304" s="209">
        <v>2.8860000000000001</v>
      </c>
      <c r="T1304" s="209">
        <v>2.5070000000000001</v>
      </c>
      <c r="U1304" s="209">
        <v>1.988</v>
      </c>
      <c r="V1304" s="209">
        <v>0.89100000000000001</v>
      </c>
      <c r="W1304" s="209">
        <v>0.41199999999999998</v>
      </c>
      <c r="X1304" s="209">
        <v>0.1</v>
      </c>
      <c r="Y1304" s="20"/>
      <c r="Z1304" s="20"/>
      <c r="AA1304" s="20"/>
      <c r="AB1304" s="209">
        <v>0.76200000000000001</v>
      </c>
      <c r="AC1304" s="209">
        <v>1.9379999999999999</v>
      </c>
      <c r="AD1304" s="209">
        <v>3.1080000000000001</v>
      </c>
      <c r="AE1304" s="209">
        <v>2.7679999999999998</v>
      </c>
      <c r="AF1304" s="209">
        <v>3.052</v>
      </c>
      <c r="AG1304" s="209">
        <v>1.341</v>
      </c>
      <c r="AH1304" s="209">
        <v>0.98299999999999998</v>
      </c>
      <c r="AI1304" s="209">
        <v>0.67900000000000005</v>
      </c>
      <c r="AJ1304" s="209">
        <v>0.155</v>
      </c>
      <c r="AK1304" s="20"/>
      <c r="AL1304" s="209">
        <v>4.2999999999999997E-2</v>
      </c>
      <c r="AM1304" s="209">
        <v>0.48599999999999999</v>
      </c>
      <c r="AN1304" s="209">
        <v>1.044</v>
      </c>
      <c r="AO1304" s="209">
        <v>2.4079999999999999</v>
      </c>
      <c r="AP1304" s="209">
        <v>2.8359999999999999</v>
      </c>
      <c r="AQ1304" s="209">
        <v>2.4489999999999998</v>
      </c>
      <c r="AR1304" s="209">
        <v>2.6219999999999999</v>
      </c>
      <c r="AS1304" s="209">
        <v>1.9319999999999999</v>
      </c>
      <c r="AT1304" s="209">
        <v>1.554</v>
      </c>
      <c r="AU1304" s="209">
        <v>0.61499999999999999</v>
      </c>
      <c r="AV1304" s="209">
        <v>8.4000000000000005E-2</v>
      </c>
      <c r="AW1304" s="20"/>
      <c r="AX1304" s="20"/>
      <c r="AY1304" s="209">
        <v>0.10299999999999999</v>
      </c>
      <c r="AZ1304" s="209">
        <v>0.84899999999999998</v>
      </c>
      <c r="BA1304" s="209">
        <v>1.9379999999999999</v>
      </c>
      <c r="BB1304" s="21">
        <f t="shared" si="175"/>
        <v>3.875</v>
      </c>
      <c r="BC1304" s="21">
        <f>BD1304</f>
        <v>5.208333333333333</v>
      </c>
      <c r="BD1304" s="22">
        <f t="shared" si="173"/>
        <v>5.208333333333333</v>
      </c>
      <c r="BE1304" s="21">
        <f>BC1304-BD1304</f>
        <v>0</v>
      </c>
      <c r="BF1304" s="2">
        <v>3.7</v>
      </c>
      <c r="BG1304" s="10">
        <v>6</v>
      </c>
      <c r="BH1304" s="21">
        <f t="shared" si="174"/>
        <v>3.875E-3</v>
      </c>
      <c r="BI1304" s="22">
        <f t="shared" si="174"/>
        <v>3.875E-3</v>
      </c>
      <c r="BJ1304" s="21">
        <f>BH1304-BI1304</f>
        <v>0</v>
      </c>
      <c r="BK1304" s="21">
        <v>1.1625E-2</v>
      </c>
      <c r="BL1304" s="22">
        <v>1.1625E-2</v>
      </c>
      <c r="BM1304" s="21">
        <v>0</v>
      </c>
      <c r="BN1304" s="21">
        <f t="shared" si="176"/>
        <v>4.65E-2</v>
      </c>
      <c r="BO1304" s="22">
        <f t="shared" si="176"/>
        <v>4.65E-2</v>
      </c>
      <c r="BP1304" s="21">
        <f t="shared" si="176"/>
        <v>0</v>
      </c>
    </row>
    <row r="1305" spans="1:68" ht="11.1" hidden="1" customHeight="1" outlineLevel="2" x14ac:dyDescent="0.2">
      <c r="A1305" s="10"/>
      <c r="B1305" s="18"/>
      <c r="C1305" s="18"/>
      <c r="D1305" s="18"/>
      <c r="E1305" s="23" t="s">
        <v>1166</v>
      </c>
      <c r="F1305" s="208">
        <v>3.875</v>
      </c>
      <c r="G1305" s="208">
        <v>3.8679999999999999</v>
      </c>
      <c r="H1305" s="208">
        <v>0.53800000000000003</v>
      </c>
      <c r="I1305" s="24"/>
      <c r="J1305" s="24"/>
      <c r="K1305" s="208">
        <v>0.7</v>
      </c>
      <c r="L1305" s="24"/>
      <c r="M1305" s="24"/>
      <c r="N1305" s="24"/>
      <c r="O1305" s="24"/>
      <c r="P1305" s="208">
        <v>0.79200000000000004</v>
      </c>
      <c r="Q1305" s="208">
        <v>1.861</v>
      </c>
      <c r="R1305" s="208">
        <v>2.4729999999999999</v>
      </c>
      <c r="S1305" s="208">
        <v>2.8860000000000001</v>
      </c>
      <c r="T1305" s="208">
        <v>2.5070000000000001</v>
      </c>
      <c r="U1305" s="208">
        <v>1.988</v>
      </c>
      <c r="V1305" s="208">
        <v>0.89100000000000001</v>
      </c>
      <c r="W1305" s="208">
        <v>0.41199999999999998</v>
      </c>
      <c r="X1305" s="208">
        <v>0.1</v>
      </c>
      <c r="Y1305" s="24"/>
      <c r="Z1305" s="24"/>
      <c r="AA1305" s="24"/>
      <c r="AB1305" s="208">
        <v>0.76200000000000001</v>
      </c>
      <c r="AC1305" s="208">
        <v>1.9379999999999999</v>
      </c>
      <c r="AD1305" s="208">
        <v>3.1080000000000001</v>
      </c>
      <c r="AE1305" s="208">
        <v>2.7679999999999998</v>
      </c>
      <c r="AF1305" s="208">
        <v>3.052</v>
      </c>
      <c r="AG1305" s="208">
        <v>1.341</v>
      </c>
      <c r="AH1305" s="208">
        <v>0.98299999999999998</v>
      </c>
      <c r="AI1305" s="208">
        <v>0.67900000000000005</v>
      </c>
      <c r="AJ1305" s="208">
        <v>0.155</v>
      </c>
      <c r="AK1305" s="24"/>
      <c r="AL1305" s="208">
        <v>4.2999999999999997E-2</v>
      </c>
      <c r="AM1305" s="208">
        <v>0.48599999999999999</v>
      </c>
      <c r="AN1305" s="208">
        <v>1.044</v>
      </c>
      <c r="AO1305" s="208">
        <v>2.4079999999999999</v>
      </c>
      <c r="AP1305" s="208">
        <v>2.8359999999999999</v>
      </c>
      <c r="AQ1305" s="208">
        <v>2.4489999999999998</v>
      </c>
      <c r="AR1305" s="208">
        <v>2.6219999999999999</v>
      </c>
      <c r="AS1305" s="208">
        <v>1.9319999999999999</v>
      </c>
      <c r="AT1305" s="208">
        <v>1.554</v>
      </c>
      <c r="AU1305" s="208">
        <v>0.61499999999999999</v>
      </c>
      <c r="AV1305" s="208">
        <v>8.4000000000000005E-2</v>
      </c>
      <c r="AW1305" s="24"/>
      <c r="AX1305" s="24"/>
      <c r="AY1305" s="208">
        <v>0.10299999999999999</v>
      </c>
      <c r="AZ1305" s="208">
        <v>0.84899999999999998</v>
      </c>
      <c r="BA1305" s="208">
        <v>1.9379999999999999</v>
      </c>
      <c r="BB1305" s="21">
        <f t="shared" si="175"/>
        <v>3.875</v>
      </c>
      <c r="BC1305" s="21"/>
      <c r="BD1305" s="22">
        <f t="shared" ref="BD1305:BD1368" si="177">(BB1305/31/24)*1000</f>
        <v>5.208333333333333</v>
      </c>
      <c r="BE1305" s="21"/>
      <c r="BG1305" s="10"/>
      <c r="BH1305" s="21">
        <f t="shared" si="174"/>
        <v>0</v>
      </c>
      <c r="BI1305" s="22">
        <f t="shared" si="174"/>
        <v>3.875E-3</v>
      </c>
      <c r="BJ1305" s="21"/>
      <c r="BK1305" s="21">
        <v>0</v>
      </c>
      <c r="BL1305" s="22">
        <v>1.1625E-2</v>
      </c>
      <c r="BM1305" s="21"/>
      <c r="BN1305" s="21">
        <f t="shared" si="176"/>
        <v>0</v>
      </c>
      <c r="BO1305" s="22">
        <f t="shared" si="176"/>
        <v>4.65E-2</v>
      </c>
      <c r="BP1305" s="21">
        <f t="shared" si="176"/>
        <v>0</v>
      </c>
    </row>
    <row r="1306" spans="1:68" ht="11.1" hidden="1" customHeight="1" outlineLevel="1" collapsed="1" x14ac:dyDescent="0.2">
      <c r="A1306" s="10"/>
      <c r="B1306" s="18"/>
      <c r="C1306" s="18"/>
      <c r="D1306" s="18"/>
      <c r="E1306" s="19" t="s">
        <v>1167</v>
      </c>
      <c r="F1306" s="209">
        <v>5.92</v>
      </c>
      <c r="G1306" s="209">
        <v>5.6760000000000002</v>
      </c>
      <c r="H1306" s="209">
        <v>3.3719999999999999</v>
      </c>
      <c r="I1306" s="240">
        <v>3.0190000000000001</v>
      </c>
      <c r="J1306" s="240"/>
      <c r="K1306" s="20"/>
      <c r="L1306" s="20"/>
      <c r="M1306" s="20"/>
      <c r="N1306" s="20"/>
      <c r="O1306" s="20"/>
      <c r="P1306" s="209">
        <v>5.2050000000000001</v>
      </c>
      <c r="Q1306" s="209">
        <v>4.6630000000000003</v>
      </c>
      <c r="R1306" s="209">
        <v>5.5389999999999997</v>
      </c>
      <c r="S1306" s="209">
        <v>6.28</v>
      </c>
      <c r="T1306" s="209">
        <v>6.2949999999999999</v>
      </c>
      <c r="U1306" s="209">
        <v>4.8380000000000001</v>
      </c>
      <c r="V1306" s="209">
        <v>2.7389999999999999</v>
      </c>
      <c r="W1306" s="209">
        <v>1.923</v>
      </c>
      <c r="X1306" s="20"/>
      <c r="Y1306" s="209">
        <v>0.77100000000000002</v>
      </c>
      <c r="Z1306" s="20"/>
      <c r="AA1306" s="209">
        <v>0.749</v>
      </c>
      <c r="AB1306" s="209">
        <v>2.6949999999999998</v>
      </c>
      <c r="AC1306" s="209">
        <v>4.6890000000000001</v>
      </c>
      <c r="AD1306" s="209">
        <v>6.4130000000000003</v>
      </c>
      <c r="AE1306" s="209">
        <v>6.1710000000000003</v>
      </c>
      <c r="AF1306" s="209">
        <v>6.2160000000000002</v>
      </c>
      <c r="AG1306" s="209">
        <v>3.4359999999999999</v>
      </c>
      <c r="AH1306" s="209">
        <v>2.8929999999999998</v>
      </c>
      <c r="AI1306" s="209">
        <v>2.2690000000000001</v>
      </c>
      <c r="AJ1306" s="209">
        <v>0.86399999999999999</v>
      </c>
      <c r="AK1306" s="20"/>
      <c r="AL1306" s="20"/>
      <c r="AM1306" s="209">
        <v>0.59199999999999997</v>
      </c>
      <c r="AN1306" s="209">
        <v>2.1190000000000002</v>
      </c>
      <c r="AO1306" s="209">
        <v>6.0579999999999998</v>
      </c>
      <c r="AP1306" s="209">
        <v>3.6179999999999999</v>
      </c>
      <c r="AQ1306" s="209">
        <v>5.5620000000000003</v>
      </c>
      <c r="AR1306" s="209">
        <v>5.6289999999999996</v>
      </c>
      <c r="AS1306" s="209">
        <v>3.569</v>
      </c>
      <c r="AT1306" s="209">
        <v>2.806</v>
      </c>
      <c r="AU1306" s="20"/>
      <c r="AV1306" s="209">
        <v>1.903</v>
      </c>
      <c r="AW1306" s="20"/>
      <c r="AX1306" s="20"/>
      <c r="AY1306" s="209">
        <v>0.54900000000000004</v>
      </c>
      <c r="AZ1306" s="209">
        <v>2.0099999999999998</v>
      </c>
      <c r="BA1306" s="209">
        <v>3.972</v>
      </c>
      <c r="BB1306" s="21">
        <f t="shared" si="175"/>
        <v>6.4130000000000003</v>
      </c>
      <c r="BC1306" s="21">
        <f>BF1306</f>
        <v>12.4</v>
      </c>
      <c r="BD1306" s="22">
        <f t="shared" si="177"/>
        <v>8.6196236559139798</v>
      </c>
      <c r="BE1306" s="21">
        <f>BC1306-BD1306</f>
        <v>3.7803763440860205</v>
      </c>
      <c r="BF1306" s="2">
        <v>12.4</v>
      </c>
      <c r="BG1306" s="10">
        <v>6</v>
      </c>
      <c r="BH1306" s="21">
        <f t="shared" si="174"/>
        <v>9.2256000000000005E-3</v>
      </c>
      <c r="BI1306" s="22">
        <f t="shared" si="174"/>
        <v>6.4130000000000012E-3</v>
      </c>
      <c r="BJ1306" s="21">
        <f>BH1306-BI1306</f>
        <v>2.8125999999999993E-3</v>
      </c>
      <c r="BK1306" s="21">
        <v>2.7676800000000001E-2</v>
      </c>
      <c r="BL1306" s="22">
        <v>1.9239000000000003E-2</v>
      </c>
      <c r="BM1306" s="21">
        <v>8.4377999999999988E-3</v>
      </c>
      <c r="BN1306" s="21">
        <f t="shared" si="176"/>
        <v>0.11070720000000001</v>
      </c>
      <c r="BO1306" s="22">
        <f t="shared" si="176"/>
        <v>7.6956000000000011E-2</v>
      </c>
      <c r="BP1306" s="21">
        <f t="shared" si="176"/>
        <v>3.3751199999999995E-2</v>
      </c>
    </row>
    <row r="1307" spans="1:68" ht="11.1" hidden="1" customHeight="1" outlineLevel="2" x14ac:dyDescent="0.2">
      <c r="A1307" s="10"/>
      <c r="B1307" s="18"/>
      <c r="C1307" s="18"/>
      <c r="D1307" s="18"/>
      <c r="E1307" s="23" t="s">
        <v>1168</v>
      </c>
      <c r="F1307" s="208">
        <v>5.92</v>
      </c>
      <c r="G1307" s="208">
        <v>5.6760000000000002</v>
      </c>
      <c r="H1307" s="208">
        <v>3.3719999999999999</v>
      </c>
      <c r="I1307" s="239">
        <v>3.0190000000000001</v>
      </c>
      <c r="J1307" s="239"/>
      <c r="K1307" s="24"/>
      <c r="L1307" s="24"/>
      <c r="M1307" s="24"/>
      <c r="N1307" s="24"/>
      <c r="O1307" s="24"/>
      <c r="P1307" s="208">
        <v>5.2050000000000001</v>
      </c>
      <c r="Q1307" s="208">
        <v>4.6630000000000003</v>
      </c>
      <c r="R1307" s="208">
        <v>5.5389999999999997</v>
      </c>
      <c r="S1307" s="208">
        <v>6.28</v>
      </c>
      <c r="T1307" s="208">
        <v>6.2949999999999999</v>
      </c>
      <c r="U1307" s="208">
        <v>4.8380000000000001</v>
      </c>
      <c r="V1307" s="208">
        <v>2.7389999999999999</v>
      </c>
      <c r="W1307" s="208">
        <v>1.923</v>
      </c>
      <c r="X1307" s="24"/>
      <c r="Y1307" s="208">
        <v>0.77100000000000002</v>
      </c>
      <c r="Z1307" s="24"/>
      <c r="AA1307" s="208">
        <v>0.749</v>
      </c>
      <c r="AB1307" s="208">
        <v>2.6949999999999998</v>
      </c>
      <c r="AC1307" s="208">
        <v>4.6890000000000001</v>
      </c>
      <c r="AD1307" s="208">
        <v>6.4130000000000003</v>
      </c>
      <c r="AE1307" s="208">
        <v>6.1710000000000003</v>
      </c>
      <c r="AF1307" s="208">
        <v>6.2160000000000002</v>
      </c>
      <c r="AG1307" s="208">
        <v>3.4359999999999999</v>
      </c>
      <c r="AH1307" s="208">
        <v>2.8929999999999998</v>
      </c>
      <c r="AI1307" s="208">
        <v>2.2690000000000001</v>
      </c>
      <c r="AJ1307" s="208">
        <v>0.86399999999999999</v>
      </c>
      <c r="AK1307" s="24"/>
      <c r="AL1307" s="24"/>
      <c r="AM1307" s="208">
        <v>0.59199999999999997</v>
      </c>
      <c r="AN1307" s="208">
        <v>2.1190000000000002</v>
      </c>
      <c r="AO1307" s="208">
        <v>6.0579999999999998</v>
      </c>
      <c r="AP1307" s="208">
        <v>3.6179999999999999</v>
      </c>
      <c r="AQ1307" s="208">
        <v>5.5620000000000003</v>
      </c>
      <c r="AR1307" s="208">
        <v>5.6289999999999996</v>
      </c>
      <c r="AS1307" s="208">
        <v>3.569</v>
      </c>
      <c r="AT1307" s="208">
        <v>2.806</v>
      </c>
      <c r="AU1307" s="24"/>
      <c r="AV1307" s="208">
        <v>1.903</v>
      </c>
      <c r="AW1307" s="24"/>
      <c r="AX1307" s="24"/>
      <c r="AY1307" s="208">
        <v>0.54900000000000004</v>
      </c>
      <c r="AZ1307" s="208">
        <v>2.0099999999999998</v>
      </c>
      <c r="BA1307" s="208">
        <v>3.972</v>
      </c>
      <c r="BB1307" s="21">
        <f t="shared" si="175"/>
        <v>6.4130000000000003</v>
      </c>
      <c r="BC1307" s="21"/>
      <c r="BD1307" s="22">
        <f t="shared" si="177"/>
        <v>8.6196236559139798</v>
      </c>
      <c r="BE1307" s="21"/>
      <c r="BG1307" s="10"/>
      <c r="BH1307" s="21">
        <f t="shared" si="174"/>
        <v>0</v>
      </c>
      <c r="BI1307" s="22">
        <f t="shared" si="174"/>
        <v>6.4130000000000012E-3</v>
      </c>
      <c r="BJ1307" s="21"/>
      <c r="BK1307" s="21">
        <v>0</v>
      </c>
      <c r="BL1307" s="22">
        <v>1.4313815999999999E-5</v>
      </c>
      <c r="BM1307" s="21"/>
      <c r="BN1307" s="21">
        <f t="shared" si="176"/>
        <v>0</v>
      </c>
      <c r="BO1307" s="22">
        <f t="shared" si="176"/>
        <v>5.7255263999999995E-5</v>
      </c>
      <c r="BP1307" s="21">
        <f t="shared" si="176"/>
        <v>0</v>
      </c>
    </row>
    <row r="1308" spans="1:68" ht="14.25" hidden="1" customHeight="1" x14ac:dyDescent="0.2">
      <c r="A1308" s="10">
        <v>18</v>
      </c>
      <c r="B1308" s="11" t="s">
        <v>1169</v>
      </c>
      <c r="C1308" s="11" t="s">
        <v>1169</v>
      </c>
      <c r="D1308" s="11" t="s">
        <v>1169</v>
      </c>
      <c r="E1308" s="12"/>
      <c r="F1308" s="210">
        <v>2235.2979999999998</v>
      </c>
      <c r="G1308" s="210">
        <v>2165.4160000000002</v>
      </c>
      <c r="H1308" s="210">
        <v>1553.1420000000001</v>
      </c>
      <c r="I1308" s="241">
        <v>1353.384</v>
      </c>
      <c r="J1308" s="241"/>
      <c r="K1308" s="211">
        <v>840.70799999999997</v>
      </c>
      <c r="L1308" s="211">
        <v>76.662000000000006</v>
      </c>
      <c r="M1308" s="211">
        <v>24.18</v>
      </c>
      <c r="N1308" s="211">
        <v>50.844999999999999</v>
      </c>
      <c r="O1308" s="211">
        <v>680.58299999999997</v>
      </c>
      <c r="P1308" s="210">
        <v>1428.6130000000001</v>
      </c>
      <c r="Q1308" s="210">
        <v>2001.3530000000001</v>
      </c>
      <c r="R1308" s="210">
        <v>2241.1260000000002</v>
      </c>
      <c r="S1308" s="210">
        <v>2734.2179999999998</v>
      </c>
      <c r="T1308" s="210">
        <v>2586.768</v>
      </c>
      <c r="U1308" s="210">
        <v>1726.9280000000001</v>
      </c>
      <c r="V1308" s="211">
        <v>985.22400000000005</v>
      </c>
      <c r="W1308" s="211">
        <v>826.04499999999996</v>
      </c>
      <c r="X1308" s="211">
        <v>498.834</v>
      </c>
      <c r="Y1308" s="211">
        <v>49.3</v>
      </c>
      <c r="Z1308" s="211">
        <v>-263.14699999999999</v>
      </c>
      <c r="AA1308" s="211">
        <v>525.87900000000002</v>
      </c>
      <c r="AB1308" s="210">
        <v>1313.866</v>
      </c>
      <c r="AC1308" s="210">
        <v>1417.2550000000001</v>
      </c>
      <c r="AD1308" s="210">
        <v>2184.799</v>
      </c>
      <c r="AE1308" s="210">
        <v>2114.0949999999998</v>
      </c>
      <c r="AF1308" s="210">
        <v>2030.1489999999999</v>
      </c>
      <c r="AG1308" s="210">
        <v>1324.654</v>
      </c>
      <c r="AH1308" s="210">
        <v>1058.838</v>
      </c>
      <c r="AI1308" s="211">
        <v>917.85699999999997</v>
      </c>
      <c r="AJ1308" s="211">
        <v>106.97199999999999</v>
      </c>
      <c r="AK1308" s="211">
        <v>24.097999999999999</v>
      </c>
      <c r="AL1308" s="211">
        <v>40.21</v>
      </c>
      <c r="AM1308" s="211">
        <v>604.34799999999996</v>
      </c>
      <c r="AN1308" s="210">
        <v>1144.23</v>
      </c>
      <c r="AO1308" s="210">
        <v>1892.864</v>
      </c>
      <c r="AP1308" s="210">
        <v>2128.6990000000001</v>
      </c>
      <c r="AQ1308" s="210">
        <v>2322.498</v>
      </c>
      <c r="AR1308" s="210">
        <v>2183.779</v>
      </c>
      <c r="AS1308" s="210">
        <v>1510.2940000000001</v>
      </c>
      <c r="AT1308" s="210">
        <v>1258.5260000000001</v>
      </c>
      <c r="AU1308" s="211">
        <v>865.298</v>
      </c>
      <c r="AV1308" s="211">
        <v>81.036000000000001</v>
      </c>
      <c r="AW1308" s="211">
        <v>44.969000000000001</v>
      </c>
      <c r="AX1308" s="211">
        <v>44.015000000000001</v>
      </c>
      <c r="AY1308" s="211">
        <v>481.83499999999998</v>
      </c>
      <c r="AZ1308" s="211">
        <v>877.33199999999999</v>
      </c>
      <c r="BA1308" s="210">
        <v>1420.249</v>
      </c>
      <c r="BB1308" s="14">
        <f>SUM(BB1309:BB1397)/2</f>
        <v>2597.2589999999996</v>
      </c>
      <c r="BC1308" s="14">
        <f>SUM(BC1309:BC1387)</f>
        <v>13025.264247311832</v>
      </c>
      <c r="BD1308" s="15">
        <f t="shared" si="177"/>
        <v>3490.9395161290317</v>
      </c>
      <c r="BE1308" s="14">
        <f>SUM(BE1309:BE1387)</f>
        <v>9495.686290322581</v>
      </c>
      <c r="BG1308" s="43"/>
      <c r="BH1308" s="17">
        <f t="shared" si="174"/>
        <v>9.6907966000000041</v>
      </c>
      <c r="BI1308" s="15">
        <f t="shared" si="174"/>
        <v>2.5972589999999993</v>
      </c>
      <c r="BJ1308" s="14">
        <f>BH1308-BI1308</f>
        <v>7.0935376000000048</v>
      </c>
      <c r="BK1308" s="17">
        <v>29.035853880000005</v>
      </c>
      <c r="BL1308" s="15">
        <v>8.3565104999999988</v>
      </c>
      <c r="BM1308" s="14">
        <v>20.689664039999997</v>
      </c>
      <c r="BN1308" s="17">
        <f t="shared" si="176"/>
        <v>116.14341552000002</v>
      </c>
      <c r="BO1308" s="15">
        <f t="shared" si="176"/>
        <v>33.426041999999995</v>
      </c>
      <c r="BP1308" s="17">
        <f t="shared" si="176"/>
        <v>82.758656159999987</v>
      </c>
    </row>
    <row r="1309" spans="1:68" ht="11.1" hidden="1" customHeight="1" outlineLevel="1" collapsed="1" x14ac:dyDescent="0.2">
      <c r="A1309" s="10"/>
      <c r="B1309" s="18"/>
      <c r="C1309" s="18"/>
      <c r="D1309" s="18"/>
      <c r="E1309" s="19" t="s">
        <v>1170</v>
      </c>
      <c r="F1309" s="209">
        <v>7.72</v>
      </c>
      <c r="G1309" s="209">
        <v>6.1790000000000003</v>
      </c>
      <c r="H1309" s="209">
        <v>4.6580000000000004</v>
      </c>
      <c r="I1309" s="240">
        <v>3.7450000000000001</v>
      </c>
      <c r="J1309" s="240"/>
      <c r="K1309" s="209">
        <v>0.51900000000000002</v>
      </c>
      <c r="L1309" s="20"/>
      <c r="M1309" s="20"/>
      <c r="N1309" s="20"/>
      <c r="O1309" s="209">
        <v>0.50800000000000001</v>
      </c>
      <c r="P1309" s="209">
        <v>1.879</v>
      </c>
      <c r="Q1309" s="209">
        <v>4.3049999999999997</v>
      </c>
      <c r="R1309" s="209">
        <v>4.71</v>
      </c>
      <c r="S1309" s="209">
        <v>5.72</v>
      </c>
      <c r="T1309" s="209">
        <v>5.4279999999999999</v>
      </c>
      <c r="U1309" s="209">
        <v>1.528</v>
      </c>
      <c r="V1309" s="209">
        <v>5.1100000000000003</v>
      </c>
      <c r="W1309" s="209">
        <v>1.212</v>
      </c>
      <c r="X1309" s="20"/>
      <c r="Y1309" s="20"/>
      <c r="Z1309" s="20"/>
      <c r="AA1309" s="209">
        <v>0.443</v>
      </c>
      <c r="AB1309" s="209">
        <v>1.8460000000000001</v>
      </c>
      <c r="AC1309" s="209">
        <v>4.8079999999999998</v>
      </c>
      <c r="AD1309" s="209">
        <v>5.0049999999999999</v>
      </c>
      <c r="AE1309" s="209">
        <v>5.5720000000000001</v>
      </c>
      <c r="AF1309" s="209">
        <v>5.1420000000000003</v>
      </c>
      <c r="AG1309" s="209">
        <v>2.9529999999999998</v>
      </c>
      <c r="AH1309" s="209">
        <v>1.8089999999999999</v>
      </c>
      <c r="AI1309" s="209">
        <v>1.0649999999999999</v>
      </c>
      <c r="AJ1309" s="20"/>
      <c r="AK1309" s="20"/>
      <c r="AL1309" s="20"/>
      <c r="AM1309" s="20"/>
      <c r="AN1309" s="209">
        <v>1.7869999999999999</v>
      </c>
      <c r="AO1309" s="209">
        <v>4.2990000000000004</v>
      </c>
      <c r="AP1309" s="209">
        <v>4.6779999999999999</v>
      </c>
      <c r="AQ1309" s="209">
        <v>4.7249999999999996</v>
      </c>
      <c r="AR1309" s="209">
        <v>4.5979999999999999</v>
      </c>
      <c r="AS1309" s="209">
        <v>3.9740000000000002</v>
      </c>
      <c r="AT1309" s="209">
        <v>1.784</v>
      </c>
      <c r="AU1309" s="209">
        <v>0.71299999999999997</v>
      </c>
      <c r="AV1309" s="20"/>
      <c r="AW1309" s="20"/>
      <c r="AX1309" s="20"/>
      <c r="AY1309" s="20"/>
      <c r="AZ1309" s="20"/>
      <c r="BA1309" s="20"/>
      <c r="BB1309" s="21">
        <f>BB1310+BB1311</f>
        <v>6.077</v>
      </c>
      <c r="BC1309" s="21">
        <f>BD1309</f>
        <v>8.168010752688172</v>
      </c>
      <c r="BD1309" s="22">
        <f t="shared" si="177"/>
        <v>8.168010752688172</v>
      </c>
      <c r="BE1309" s="21">
        <f>BC1309-BD1309</f>
        <v>0</v>
      </c>
      <c r="BF1309" s="2">
        <v>6.52</v>
      </c>
      <c r="BG1309" s="10">
        <v>6</v>
      </c>
      <c r="BH1309" s="21">
        <f t="shared" si="174"/>
        <v>6.0769999999999999E-3</v>
      </c>
      <c r="BI1309" s="22">
        <f t="shared" si="174"/>
        <v>6.0769999999999999E-3</v>
      </c>
      <c r="BJ1309" s="21">
        <f>BH1309-BI1309</f>
        <v>0</v>
      </c>
      <c r="BK1309" s="21">
        <v>1.8231000000000001E-2</v>
      </c>
      <c r="BL1309" s="22">
        <v>1.8231000000000001E-2</v>
      </c>
      <c r="BM1309" s="21">
        <v>0</v>
      </c>
      <c r="BN1309" s="21">
        <f t="shared" si="176"/>
        <v>7.2924000000000003E-2</v>
      </c>
      <c r="BO1309" s="22">
        <f t="shared" si="176"/>
        <v>7.2924000000000003E-2</v>
      </c>
      <c r="BP1309" s="21">
        <f t="shared" si="176"/>
        <v>0</v>
      </c>
    </row>
    <row r="1310" spans="1:68" ht="11.1" hidden="1" customHeight="1" outlineLevel="2" x14ac:dyDescent="0.2">
      <c r="A1310" s="10"/>
      <c r="B1310" s="18"/>
      <c r="C1310" s="18"/>
      <c r="D1310" s="18"/>
      <c r="E1310" s="23" t="s">
        <v>1171</v>
      </c>
      <c r="F1310" s="208">
        <v>1.877</v>
      </c>
      <c r="G1310" s="208">
        <v>1.264</v>
      </c>
      <c r="H1310" s="208">
        <v>1.1890000000000001</v>
      </c>
      <c r="I1310" s="239">
        <v>1.054</v>
      </c>
      <c r="J1310" s="239"/>
      <c r="K1310" s="208">
        <v>0.14799999999999999</v>
      </c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1">
        <f t="shared" si="175"/>
        <v>1.877</v>
      </c>
      <c r="BC1310" s="21"/>
      <c r="BD1310" s="22">
        <f t="shared" si="177"/>
        <v>2.5228494623655915</v>
      </c>
      <c r="BE1310" s="21"/>
      <c r="BG1310" s="10"/>
      <c r="BH1310" s="21">
        <f t="shared" si="174"/>
        <v>0</v>
      </c>
      <c r="BI1310" s="22">
        <f t="shared" si="174"/>
        <v>1.877E-3</v>
      </c>
      <c r="BJ1310" s="21"/>
      <c r="BK1310" s="21">
        <v>0</v>
      </c>
      <c r="BL1310" s="22">
        <v>5.6309999999999997E-3</v>
      </c>
      <c r="BM1310" s="21"/>
      <c r="BN1310" s="21">
        <f t="shared" si="176"/>
        <v>0</v>
      </c>
      <c r="BO1310" s="22">
        <f t="shared" si="176"/>
        <v>2.2523999999999999E-2</v>
      </c>
      <c r="BP1310" s="21">
        <f t="shared" si="176"/>
        <v>0</v>
      </c>
    </row>
    <row r="1311" spans="1:68" ht="11.1" hidden="1" customHeight="1" outlineLevel="2" x14ac:dyDescent="0.2">
      <c r="A1311" s="10"/>
      <c r="B1311" s="18"/>
      <c r="C1311" s="18"/>
      <c r="D1311" s="18"/>
      <c r="E1311" s="23" t="s">
        <v>1172</v>
      </c>
      <c r="F1311" s="208">
        <v>3.7160000000000002</v>
      </c>
      <c r="G1311" s="208">
        <v>3.1059999999999999</v>
      </c>
      <c r="H1311" s="208">
        <v>2.11</v>
      </c>
      <c r="I1311" s="239">
        <v>1.556</v>
      </c>
      <c r="J1311" s="239"/>
      <c r="K1311" s="208">
        <v>0.16400000000000001</v>
      </c>
      <c r="L1311" s="24"/>
      <c r="M1311" s="24"/>
      <c r="N1311" s="24"/>
      <c r="O1311" s="208">
        <v>0.30499999999999999</v>
      </c>
      <c r="P1311" s="208">
        <v>1.1839999999999999</v>
      </c>
      <c r="Q1311" s="208">
        <v>2.706</v>
      </c>
      <c r="R1311" s="208">
        <v>2.9169999999999998</v>
      </c>
      <c r="S1311" s="208">
        <v>3.4889999999999999</v>
      </c>
      <c r="T1311" s="208">
        <v>3.3639999999999999</v>
      </c>
      <c r="U1311" s="24"/>
      <c r="V1311" s="208">
        <v>4.2</v>
      </c>
      <c r="W1311" s="208">
        <v>0.59199999999999997</v>
      </c>
      <c r="X1311" s="24"/>
      <c r="Y1311" s="24"/>
      <c r="Z1311" s="24"/>
      <c r="AA1311" s="208">
        <v>0.26</v>
      </c>
      <c r="AB1311" s="208">
        <v>1.171</v>
      </c>
      <c r="AC1311" s="208">
        <v>2.9220000000000002</v>
      </c>
      <c r="AD1311" s="208">
        <v>3.03</v>
      </c>
      <c r="AE1311" s="208">
        <v>3.3130000000000002</v>
      </c>
      <c r="AF1311" s="208">
        <v>3.1080000000000001</v>
      </c>
      <c r="AG1311" s="208">
        <v>1.8740000000000001</v>
      </c>
      <c r="AH1311" s="208">
        <v>1.181</v>
      </c>
      <c r="AI1311" s="208">
        <v>0.71699999999999997</v>
      </c>
      <c r="AJ1311" s="24"/>
      <c r="AK1311" s="24"/>
      <c r="AL1311" s="24"/>
      <c r="AM1311" s="24"/>
      <c r="AN1311" s="208">
        <v>1.284</v>
      </c>
      <c r="AO1311" s="208">
        <v>2.6339999999999999</v>
      </c>
      <c r="AP1311" s="208">
        <v>2.7269999999999999</v>
      </c>
      <c r="AQ1311" s="208">
        <v>2.9180000000000001</v>
      </c>
      <c r="AR1311" s="208">
        <v>2.9860000000000002</v>
      </c>
      <c r="AS1311" s="208">
        <v>2.3029999999999999</v>
      </c>
      <c r="AT1311" s="208">
        <v>1.321</v>
      </c>
      <c r="AU1311" s="208">
        <v>0.71299999999999997</v>
      </c>
      <c r="AV1311" s="24"/>
      <c r="AW1311" s="24"/>
      <c r="AX1311" s="24"/>
      <c r="AY1311" s="24"/>
      <c r="AZ1311" s="24"/>
      <c r="BA1311" s="24"/>
      <c r="BB1311" s="21">
        <f t="shared" si="175"/>
        <v>4.2</v>
      </c>
      <c r="BC1311" s="21"/>
      <c r="BD1311" s="22">
        <f t="shared" si="177"/>
        <v>5.645161290322581</v>
      </c>
      <c r="BE1311" s="21"/>
      <c r="BG1311" s="10"/>
      <c r="BH1311" s="21">
        <f t="shared" si="174"/>
        <v>0</v>
      </c>
      <c r="BI1311" s="22">
        <f t="shared" si="174"/>
        <v>4.1999999999999997E-3</v>
      </c>
      <c r="BJ1311" s="21"/>
      <c r="BK1311" s="21">
        <v>0</v>
      </c>
      <c r="BL1311" s="22">
        <v>1.26E-2</v>
      </c>
      <c r="BM1311" s="21"/>
      <c r="BN1311" s="21">
        <f t="shared" si="176"/>
        <v>0</v>
      </c>
      <c r="BO1311" s="22">
        <f t="shared" si="176"/>
        <v>5.04E-2</v>
      </c>
      <c r="BP1311" s="21">
        <f t="shared" si="176"/>
        <v>0</v>
      </c>
    </row>
    <row r="1312" spans="1:68" ht="11.1" hidden="1" customHeight="1" outlineLevel="1" collapsed="1" x14ac:dyDescent="0.2">
      <c r="A1312" s="10"/>
      <c r="B1312" s="18"/>
      <c r="C1312" s="18"/>
      <c r="D1312" s="18"/>
      <c r="E1312" s="19" t="s">
        <v>1173</v>
      </c>
      <c r="F1312" s="209">
        <v>21.468</v>
      </c>
      <c r="G1312" s="209">
        <v>29.722999999999999</v>
      </c>
      <c r="H1312" s="209">
        <v>13.436999999999999</v>
      </c>
      <c r="I1312" s="240">
        <v>12.78</v>
      </c>
      <c r="J1312" s="240"/>
      <c r="K1312" s="209">
        <v>1.976</v>
      </c>
      <c r="L1312" s="20"/>
      <c r="M1312" s="20"/>
      <c r="N1312" s="20"/>
      <c r="O1312" s="20"/>
      <c r="P1312" s="209">
        <v>7.8150000000000004</v>
      </c>
      <c r="Q1312" s="209">
        <v>14.672000000000001</v>
      </c>
      <c r="R1312" s="209">
        <v>17.344000000000001</v>
      </c>
      <c r="S1312" s="209">
        <v>19.882000000000001</v>
      </c>
      <c r="T1312" s="209">
        <v>18.137</v>
      </c>
      <c r="U1312" s="209">
        <v>12.384</v>
      </c>
      <c r="V1312" s="209">
        <v>6.4180000000000001</v>
      </c>
      <c r="W1312" s="209">
        <v>2.56</v>
      </c>
      <c r="X1312" s="20"/>
      <c r="Y1312" s="20"/>
      <c r="Z1312" s="20"/>
      <c r="AA1312" s="20"/>
      <c r="AB1312" s="209">
        <v>4.95</v>
      </c>
      <c r="AC1312" s="209">
        <v>11.382</v>
      </c>
      <c r="AD1312" s="209">
        <v>10.06</v>
      </c>
      <c r="AE1312" s="209">
        <v>12.417999999999999</v>
      </c>
      <c r="AF1312" s="209">
        <v>11.356999999999999</v>
      </c>
      <c r="AG1312" s="209">
        <v>6.5839999999999996</v>
      </c>
      <c r="AH1312" s="209">
        <v>4.2030000000000003</v>
      </c>
      <c r="AI1312" s="209">
        <v>1.671</v>
      </c>
      <c r="AJ1312" s="20"/>
      <c r="AK1312" s="20"/>
      <c r="AL1312" s="20"/>
      <c r="AM1312" s="20"/>
      <c r="AN1312" s="209">
        <v>6.7249999999999996</v>
      </c>
      <c r="AO1312" s="209">
        <v>12.385999999999999</v>
      </c>
      <c r="AP1312" s="209">
        <v>20.532</v>
      </c>
      <c r="AQ1312" s="209">
        <v>22.577000000000002</v>
      </c>
      <c r="AR1312" s="209">
        <v>19.917000000000002</v>
      </c>
      <c r="AS1312" s="209">
        <v>13.266999999999999</v>
      </c>
      <c r="AT1312" s="209">
        <v>5.8680000000000003</v>
      </c>
      <c r="AU1312" s="209">
        <v>3.3639999999999999</v>
      </c>
      <c r="AV1312" s="20"/>
      <c r="AW1312" s="20"/>
      <c r="AX1312" s="20"/>
      <c r="AY1312" s="20"/>
      <c r="AZ1312" s="209">
        <v>3.9940000000000002</v>
      </c>
      <c r="BA1312" s="209">
        <v>13.173</v>
      </c>
      <c r="BB1312" s="21">
        <f>SUM(BB1313:BB1322)</f>
        <v>84.417000000000002</v>
      </c>
      <c r="BC1312" s="21">
        <f>BD1312</f>
        <v>113.46370967741936</v>
      </c>
      <c r="BD1312" s="22">
        <f t="shared" si="177"/>
        <v>113.46370967741936</v>
      </c>
      <c r="BE1312" s="21">
        <f>BC1312-BD1312</f>
        <v>0</v>
      </c>
      <c r="BG1312" s="10">
        <v>6</v>
      </c>
      <c r="BH1312" s="21">
        <f t="shared" si="174"/>
        <v>8.4417000000000006E-2</v>
      </c>
      <c r="BI1312" s="22">
        <f t="shared" si="174"/>
        <v>8.4417000000000006E-2</v>
      </c>
      <c r="BJ1312" s="21">
        <f>BH1312-BI1312</f>
        <v>0</v>
      </c>
      <c r="BK1312" s="21">
        <v>0.115194</v>
      </c>
      <c r="BL1312" s="22">
        <v>0.115194</v>
      </c>
      <c r="BM1312" s="21">
        <v>0</v>
      </c>
      <c r="BN1312" s="21">
        <f t="shared" si="176"/>
        <v>0.46077600000000002</v>
      </c>
      <c r="BO1312" s="22">
        <f t="shared" si="176"/>
        <v>0.46077600000000002</v>
      </c>
      <c r="BP1312" s="21">
        <f t="shared" si="176"/>
        <v>0</v>
      </c>
    </row>
    <row r="1313" spans="1:68" ht="11.1" hidden="1" customHeight="1" outlineLevel="2" x14ac:dyDescent="0.2">
      <c r="A1313" s="10"/>
      <c r="B1313" s="18"/>
      <c r="C1313" s="18"/>
      <c r="D1313" s="18"/>
      <c r="E1313" s="23" t="s">
        <v>1174</v>
      </c>
      <c r="F1313" s="208">
        <v>1.77</v>
      </c>
      <c r="G1313" s="208">
        <v>1.5760000000000001</v>
      </c>
      <c r="H1313" s="208">
        <v>1.056</v>
      </c>
      <c r="I1313" s="239">
        <v>0.98199999999999998</v>
      </c>
      <c r="J1313" s="239"/>
      <c r="K1313" s="208">
        <v>0.39900000000000002</v>
      </c>
      <c r="L1313" s="24"/>
      <c r="M1313" s="24"/>
      <c r="N1313" s="24"/>
      <c r="O1313" s="24"/>
      <c r="P1313" s="208">
        <v>0.68300000000000005</v>
      </c>
      <c r="Q1313" s="208">
        <v>1.43</v>
      </c>
      <c r="R1313" s="208">
        <v>1.6180000000000001</v>
      </c>
      <c r="S1313" s="208">
        <v>1.925</v>
      </c>
      <c r="T1313" s="208">
        <v>1.929</v>
      </c>
      <c r="U1313" s="208">
        <v>1.4930000000000001</v>
      </c>
      <c r="V1313" s="208">
        <v>0.81100000000000005</v>
      </c>
      <c r="W1313" s="208">
        <v>0.44800000000000001</v>
      </c>
      <c r="X1313" s="24"/>
      <c r="Y1313" s="24"/>
      <c r="Z1313" s="24"/>
      <c r="AA1313" s="24"/>
      <c r="AB1313" s="208">
        <v>0.7</v>
      </c>
      <c r="AC1313" s="208">
        <v>1.3740000000000001</v>
      </c>
      <c r="AD1313" s="208">
        <v>0.33600000000000002</v>
      </c>
      <c r="AE1313" s="208">
        <v>1.875</v>
      </c>
      <c r="AF1313" s="208">
        <v>1.208</v>
      </c>
      <c r="AG1313" s="208">
        <v>0.99</v>
      </c>
      <c r="AH1313" s="208">
        <v>0.93799999999999994</v>
      </c>
      <c r="AI1313" s="208">
        <v>0.71299999999999997</v>
      </c>
      <c r="AJ1313" s="24"/>
      <c r="AK1313" s="24"/>
      <c r="AL1313" s="24"/>
      <c r="AM1313" s="24"/>
      <c r="AN1313" s="208">
        <v>1.1719999999999999</v>
      </c>
      <c r="AO1313" s="24"/>
      <c r="AP1313" s="208">
        <v>3.0819999999999999</v>
      </c>
      <c r="AQ1313" s="208">
        <v>1.6160000000000001</v>
      </c>
      <c r="AR1313" s="208">
        <v>1.597</v>
      </c>
      <c r="AS1313" s="208">
        <v>1.2609999999999999</v>
      </c>
      <c r="AT1313" s="208">
        <v>0.83699999999999997</v>
      </c>
      <c r="AU1313" s="208">
        <v>0.432</v>
      </c>
      <c r="AV1313" s="24"/>
      <c r="AW1313" s="24"/>
      <c r="AX1313" s="24"/>
      <c r="AY1313" s="24"/>
      <c r="AZ1313" s="208">
        <v>0.42</v>
      </c>
      <c r="BA1313" s="208">
        <v>1.2410000000000001</v>
      </c>
      <c r="BB1313" s="21">
        <f t="shared" si="175"/>
        <v>3.0819999999999999</v>
      </c>
      <c r="BC1313" s="21"/>
      <c r="BD1313" s="22">
        <f t="shared" si="177"/>
        <v>4.14247311827957</v>
      </c>
      <c r="BE1313" s="21"/>
      <c r="BF1313" s="2">
        <v>2.12</v>
      </c>
      <c r="BG1313" s="10"/>
      <c r="BH1313" s="21">
        <f t="shared" si="174"/>
        <v>0</v>
      </c>
      <c r="BI1313" s="22">
        <f t="shared" si="174"/>
        <v>3.0820000000000001E-3</v>
      </c>
      <c r="BJ1313" s="21"/>
      <c r="BK1313" s="21">
        <v>4.7318399999999993E-3</v>
      </c>
      <c r="BL1313" s="22">
        <v>9.2460000000000007E-3</v>
      </c>
      <c r="BM1313" s="21"/>
      <c r="BN1313" s="21">
        <f t="shared" si="176"/>
        <v>1.8927359999999997E-2</v>
      </c>
      <c r="BO1313" s="22">
        <f t="shared" si="176"/>
        <v>3.6984000000000003E-2</v>
      </c>
      <c r="BP1313" s="21">
        <f t="shared" si="176"/>
        <v>0</v>
      </c>
    </row>
    <row r="1314" spans="1:68" ht="11.1" hidden="1" customHeight="1" outlineLevel="2" x14ac:dyDescent="0.2">
      <c r="A1314" s="10"/>
      <c r="B1314" s="18"/>
      <c r="C1314" s="18"/>
      <c r="D1314" s="18"/>
      <c r="E1314" s="23" t="s">
        <v>1175</v>
      </c>
      <c r="F1314" s="208">
        <v>3.8220000000000001</v>
      </c>
      <c r="G1314" s="208">
        <v>3.0270000000000001</v>
      </c>
      <c r="H1314" s="208">
        <v>2.0259999999999998</v>
      </c>
      <c r="I1314" s="239">
        <v>1.5760000000000001</v>
      </c>
      <c r="J1314" s="239"/>
      <c r="K1314" s="208">
        <v>3.5000000000000003E-2</v>
      </c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24"/>
      <c r="AG1314" s="24"/>
      <c r="AH1314" s="24"/>
      <c r="AI1314" s="24"/>
      <c r="AJ1314" s="24"/>
      <c r="AK1314" s="24"/>
      <c r="AL1314" s="24"/>
      <c r="AM1314" s="24"/>
      <c r="AN1314" s="24"/>
      <c r="AO1314" s="24"/>
      <c r="AP1314" s="24"/>
      <c r="AQ1314" s="24"/>
      <c r="AR1314" s="24"/>
      <c r="AS1314" s="24"/>
      <c r="AT1314" s="24"/>
      <c r="AU1314" s="24"/>
      <c r="AV1314" s="24"/>
      <c r="AW1314" s="24"/>
      <c r="AX1314" s="24"/>
      <c r="AY1314" s="24"/>
      <c r="AZ1314" s="24"/>
      <c r="BA1314" s="24"/>
      <c r="BB1314" s="21">
        <f t="shared" si="175"/>
        <v>3.8220000000000001</v>
      </c>
      <c r="BC1314" s="21"/>
      <c r="BD1314" s="22">
        <f t="shared" si="177"/>
        <v>5.1370967741935489</v>
      </c>
      <c r="BE1314" s="21"/>
      <c r="BG1314" s="10"/>
      <c r="BH1314" s="21">
        <f t="shared" si="174"/>
        <v>0</v>
      </c>
      <c r="BI1314" s="22">
        <f t="shared" si="174"/>
        <v>3.8220000000000003E-3</v>
      </c>
      <c r="BJ1314" s="21"/>
      <c r="BK1314" s="21">
        <v>0</v>
      </c>
      <c r="BL1314" s="22">
        <v>1.1466E-2</v>
      </c>
      <c r="BM1314" s="21"/>
      <c r="BN1314" s="21">
        <f t="shared" si="176"/>
        <v>0</v>
      </c>
      <c r="BO1314" s="22">
        <f t="shared" si="176"/>
        <v>4.5864000000000002E-2</v>
      </c>
      <c r="BP1314" s="21">
        <f t="shared" si="176"/>
        <v>0</v>
      </c>
    </row>
    <row r="1315" spans="1:68" ht="11.1" hidden="1" customHeight="1" outlineLevel="2" x14ac:dyDescent="0.2">
      <c r="A1315" s="10"/>
      <c r="B1315" s="18"/>
      <c r="C1315" s="18"/>
      <c r="D1315" s="18"/>
      <c r="E1315" s="23" t="s">
        <v>1176</v>
      </c>
      <c r="F1315" s="208">
        <v>5.9649999999999999</v>
      </c>
      <c r="G1315" s="208">
        <v>4.3710000000000004</v>
      </c>
      <c r="H1315" s="208">
        <v>3.1680000000000001</v>
      </c>
      <c r="I1315" s="239">
        <v>2.8679999999999999</v>
      </c>
      <c r="J1315" s="239"/>
      <c r="K1315" s="208">
        <v>0.436</v>
      </c>
      <c r="L1315" s="24"/>
      <c r="M1315" s="24"/>
      <c r="N1315" s="24"/>
      <c r="O1315" s="24"/>
      <c r="P1315" s="208">
        <v>1.7350000000000001</v>
      </c>
      <c r="Q1315" s="208">
        <v>3.7290000000000001</v>
      </c>
      <c r="R1315" s="208">
        <v>3.9860000000000002</v>
      </c>
      <c r="S1315" s="208">
        <v>5.1959999999999997</v>
      </c>
      <c r="T1315" s="208">
        <v>3.06</v>
      </c>
      <c r="U1315" s="208">
        <v>1.5289999999999999</v>
      </c>
      <c r="V1315" s="208">
        <v>0.70899999999999996</v>
      </c>
      <c r="W1315" s="208">
        <v>0.20399999999999999</v>
      </c>
      <c r="X1315" s="24"/>
      <c r="Y1315" s="24"/>
      <c r="Z1315" s="24"/>
      <c r="AA1315" s="24"/>
      <c r="AB1315" s="208">
        <v>0.56599999999999995</v>
      </c>
      <c r="AC1315" s="208">
        <v>1.3109999999999999</v>
      </c>
      <c r="AD1315" s="208">
        <v>1.256</v>
      </c>
      <c r="AE1315" s="208">
        <v>1.2849999999999999</v>
      </c>
      <c r="AF1315" s="208">
        <v>1.1279999999999999</v>
      </c>
      <c r="AG1315" s="208">
        <v>0.57899999999999996</v>
      </c>
      <c r="AH1315" s="208">
        <v>0.26900000000000002</v>
      </c>
      <c r="AI1315" s="208">
        <v>0.17499999999999999</v>
      </c>
      <c r="AJ1315" s="24"/>
      <c r="AK1315" s="24"/>
      <c r="AL1315" s="24"/>
      <c r="AM1315" s="24"/>
      <c r="AN1315" s="208">
        <v>1.6919999999999999</v>
      </c>
      <c r="AO1315" s="208">
        <v>4.5570000000000004</v>
      </c>
      <c r="AP1315" s="208">
        <v>5.3109999999999999</v>
      </c>
      <c r="AQ1315" s="208">
        <v>5.915</v>
      </c>
      <c r="AR1315" s="208">
        <v>5.423</v>
      </c>
      <c r="AS1315" s="208">
        <v>3.7040000000000002</v>
      </c>
      <c r="AT1315" s="208">
        <v>2.1</v>
      </c>
      <c r="AU1315" s="208">
        <v>0.247</v>
      </c>
      <c r="AV1315" s="24"/>
      <c r="AW1315" s="24"/>
      <c r="AX1315" s="24"/>
      <c r="AY1315" s="24"/>
      <c r="AZ1315" s="208">
        <v>0.99099999999999999</v>
      </c>
      <c r="BA1315" s="208">
        <v>3.2010000000000001</v>
      </c>
      <c r="BB1315" s="21">
        <f t="shared" si="175"/>
        <v>5.9649999999999999</v>
      </c>
      <c r="BC1315" s="21"/>
      <c r="BD1315" s="22">
        <f t="shared" si="177"/>
        <v>8.0174731182795682</v>
      </c>
      <c r="BE1315" s="21">
        <f>BC1315-BD1315</f>
        <v>-8.0174731182795682</v>
      </c>
      <c r="BF1315" s="2">
        <v>10.9</v>
      </c>
      <c r="BG1315" s="10"/>
      <c r="BH1315" s="21"/>
      <c r="BI1315" s="22"/>
      <c r="BJ1315" s="21"/>
      <c r="BK1315" s="21">
        <v>2.4328799999999998E-2</v>
      </c>
      <c r="BL1315" s="22">
        <v>1.7894999999999998E-2</v>
      </c>
      <c r="BM1315" s="21">
        <v>6.4337999999999999E-3</v>
      </c>
      <c r="BN1315" s="21">
        <f t="shared" si="176"/>
        <v>9.7315199999999991E-2</v>
      </c>
      <c r="BO1315" s="22">
        <f t="shared" si="176"/>
        <v>7.1579999999999991E-2</v>
      </c>
      <c r="BP1315" s="21">
        <f t="shared" si="176"/>
        <v>2.57352E-2</v>
      </c>
    </row>
    <row r="1316" spans="1:68" ht="11.1" hidden="1" customHeight="1" outlineLevel="2" x14ac:dyDescent="0.2">
      <c r="A1316" s="10"/>
      <c r="B1316" s="18"/>
      <c r="C1316" s="18"/>
      <c r="D1316" s="18"/>
      <c r="E1316" s="23" t="s">
        <v>1177</v>
      </c>
      <c r="F1316" s="208">
        <v>1.4219999999999999</v>
      </c>
      <c r="G1316" s="208">
        <v>1.1599999999999999</v>
      </c>
      <c r="H1316" s="208">
        <v>0.77</v>
      </c>
      <c r="I1316" s="239">
        <v>0.67100000000000004</v>
      </c>
      <c r="J1316" s="239"/>
      <c r="K1316" s="208">
        <v>5.0000000000000001E-3</v>
      </c>
      <c r="L1316" s="24"/>
      <c r="M1316" s="24"/>
      <c r="N1316" s="24"/>
      <c r="O1316" s="24"/>
      <c r="P1316" s="208">
        <v>1.0169999999999999</v>
      </c>
      <c r="Q1316" s="208">
        <v>1.07</v>
      </c>
      <c r="R1316" s="208">
        <v>1.246</v>
      </c>
      <c r="S1316" s="208">
        <v>1.24</v>
      </c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24"/>
      <c r="AG1316" s="24"/>
      <c r="AH1316" s="24"/>
      <c r="AI1316" s="24"/>
      <c r="AJ1316" s="24"/>
      <c r="AK1316" s="24"/>
      <c r="AL1316" s="24"/>
      <c r="AM1316" s="24"/>
      <c r="AN1316" s="24"/>
      <c r="AO1316" s="24"/>
      <c r="AP1316" s="24"/>
      <c r="AQ1316" s="24"/>
      <c r="AR1316" s="24"/>
      <c r="AS1316" s="24"/>
      <c r="AT1316" s="24"/>
      <c r="AU1316" s="24"/>
      <c r="AV1316" s="24"/>
      <c r="AW1316" s="24"/>
      <c r="AX1316" s="24"/>
      <c r="AY1316" s="24"/>
      <c r="AZ1316" s="24"/>
      <c r="BA1316" s="24"/>
      <c r="BB1316" s="21">
        <f t="shared" si="175"/>
        <v>1.4219999999999999</v>
      </c>
      <c r="BC1316" s="21"/>
      <c r="BD1316" s="22">
        <f t="shared" si="177"/>
        <v>1.911290322580645</v>
      </c>
      <c r="BE1316" s="21"/>
      <c r="BG1316" s="10"/>
      <c r="BH1316" s="21">
        <f t="shared" si="174"/>
        <v>0</v>
      </c>
      <c r="BI1316" s="22">
        <f t="shared" si="174"/>
        <v>1.4220000000000001E-3</v>
      </c>
      <c r="BJ1316" s="21"/>
      <c r="BK1316" s="21">
        <v>0</v>
      </c>
      <c r="BL1316" s="22">
        <v>4.2660000000000007E-3</v>
      </c>
      <c r="BM1316" s="21"/>
      <c r="BN1316" s="21">
        <f t="shared" si="176"/>
        <v>0</v>
      </c>
      <c r="BO1316" s="22">
        <f t="shared" si="176"/>
        <v>1.7064000000000003E-2</v>
      </c>
      <c r="BP1316" s="21">
        <f t="shared" si="176"/>
        <v>0</v>
      </c>
    </row>
    <row r="1317" spans="1:68" ht="11.1" hidden="1" customHeight="1" outlineLevel="2" x14ac:dyDescent="0.2">
      <c r="A1317" s="10"/>
      <c r="B1317" s="18"/>
      <c r="C1317" s="18"/>
      <c r="D1317" s="18"/>
      <c r="E1317" s="23" t="s">
        <v>1178</v>
      </c>
      <c r="F1317" s="208">
        <v>5.5540000000000003</v>
      </c>
      <c r="G1317" s="208">
        <v>4.3230000000000004</v>
      </c>
      <c r="H1317" s="208">
        <v>2.7370000000000001</v>
      </c>
      <c r="I1317" s="239">
        <v>2.0419999999999998</v>
      </c>
      <c r="J1317" s="239"/>
      <c r="K1317" s="208">
        <v>0.53400000000000003</v>
      </c>
      <c r="L1317" s="24"/>
      <c r="M1317" s="24"/>
      <c r="N1317" s="24"/>
      <c r="O1317" s="24"/>
      <c r="P1317" s="208">
        <v>1.879</v>
      </c>
      <c r="Q1317" s="208">
        <v>3.1890000000000001</v>
      </c>
      <c r="R1317" s="208">
        <v>4.5650000000000004</v>
      </c>
      <c r="S1317" s="208">
        <v>3.63</v>
      </c>
      <c r="T1317" s="208">
        <v>4.9710000000000001</v>
      </c>
      <c r="U1317" s="208">
        <v>3.43</v>
      </c>
      <c r="V1317" s="208">
        <v>1.6910000000000001</v>
      </c>
      <c r="W1317" s="208">
        <v>0.76700000000000002</v>
      </c>
      <c r="X1317" s="24"/>
      <c r="Y1317" s="24"/>
      <c r="Z1317" s="24"/>
      <c r="AA1317" s="24"/>
      <c r="AB1317" s="208">
        <v>0.52900000000000003</v>
      </c>
      <c r="AC1317" s="208">
        <v>0.79900000000000004</v>
      </c>
      <c r="AD1317" s="208">
        <v>0.72099999999999997</v>
      </c>
      <c r="AE1317" s="208">
        <v>0.79300000000000004</v>
      </c>
      <c r="AF1317" s="208">
        <v>0.73099999999999998</v>
      </c>
      <c r="AG1317" s="208">
        <v>0.34599999999999997</v>
      </c>
      <c r="AH1317" s="208">
        <v>0.18099999999999999</v>
      </c>
      <c r="AI1317" s="208">
        <v>0.10100000000000001</v>
      </c>
      <c r="AJ1317" s="24"/>
      <c r="AK1317" s="24"/>
      <c r="AL1317" s="24"/>
      <c r="AM1317" s="24"/>
      <c r="AN1317" s="208">
        <v>0.84799999999999998</v>
      </c>
      <c r="AO1317" s="208">
        <v>2.0419999999999998</v>
      </c>
      <c r="AP1317" s="208">
        <v>5.0960000000000001</v>
      </c>
      <c r="AQ1317" s="208">
        <v>7.8209999999999997</v>
      </c>
      <c r="AR1317" s="208">
        <v>6.5510000000000002</v>
      </c>
      <c r="AS1317" s="208">
        <v>3.8</v>
      </c>
      <c r="AT1317" s="24"/>
      <c r="AU1317" s="208">
        <v>2.3530000000000002</v>
      </c>
      <c r="AV1317" s="24"/>
      <c r="AW1317" s="24"/>
      <c r="AX1317" s="24"/>
      <c r="AY1317" s="24"/>
      <c r="AZ1317" s="208">
        <v>1.05</v>
      </c>
      <c r="BA1317" s="208">
        <v>3.847</v>
      </c>
      <c r="BB1317" s="21">
        <f t="shared" si="175"/>
        <v>7.8209999999999997</v>
      </c>
      <c r="BC1317" s="21"/>
      <c r="BD1317" s="22">
        <f t="shared" si="177"/>
        <v>10.512096774193548</v>
      </c>
      <c r="BE1317" s="21">
        <f>BC1317-BD1317</f>
        <v>-10.512096774193548</v>
      </c>
      <c r="BF1317" s="2">
        <v>21.8</v>
      </c>
      <c r="BG1317" s="10"/>
      <c r="BH1317" s="21"/>
      <c r="BI1317" s="22"/>
      <c r="BJ1317" s="21"/>
      <c r="BK1317" s="21">
        <v>4.8657599999999995E-2</v>
      </c>
      <c r="BL1317" s="22">
        <v>2.3462999999999998E-2</v>
      </c>
      <c r="BM1317" s="21">
        <v>2.5194599999999998E-2</v>
      </c>
      <c r="BN1317" s="21">
        <f t="shared" si="176"/>
        <v>0.19463039999999998</v>
      </c>
      <c r="BO1317" s="22">
        <f t="shared" si="176"/>
        <v>9.3851999999999991E-2</v>
      </c>
      <c r="BP1317" s="21">
        <f t="shared" si="176"/>
        <v>0.10077839999999999</v>
      </c>
    </row>
    <row r="1318" spans="1:68" ht="11.1" hidden="1" customHeight="1" outlineLevel="2" x14ac:dyDescent="0.2">
      <c r="A1318" s="10"/>
      <c r="B1318" s="18"/>
      <c r="C1318" s="18"/>
      <c r="D1318" s="18"/>
      <c r="E1318" s="23" t="s">
        <v>1179</v>
      </c>
      <c r="F1318" s="208">
        <v>2.9350000000000001</v>
      </c>
      <c r="G1318" s="208">
        <v>2.3050000000000002</v>
      </c>
      <c r="H1318" s="208">
        <v>1.579</v>
      </c>
      <c r="I1318" s="239">
        <v>1.341</v>
      </c>
      <c r="J1318" s="239"/>
      <c r="K1318" s="208">
        <v>6.0000000000000001E-3</v>
      </c>
      <c r="L1318" s="24"/>
      <c r="M1318" s="24"/>
      <c r="N1318" s="24"/>
      <c r="O1318" s="24"/>
      <c r="P1318" s="208">
        <v>0.73099999999999998</v>
      </c>
      <c r="Q1318" s="208">
        <v>1.7050000000000001</v>
      </c>
      <c r="R1318" s="208">
        <v>2.0179999999999998</v>
      </c>
      <c r="S1318" s="208">
        <v>2.72</v>
      </c>
      <c r="T1318" s="208">
        <v>2.879</v>
      </c>
      <c r="U1318" s="208">
        <v>2.1</v>
      </c>
      <c r="V1318" s="208">
        <v>1.145</v>
      </c>
      <c r="W1318" s="208">
        <v>0.44900000000000001</v>
      </c>
      <c r="X1318" s="24"/>
      <c r="Y1318" s="24"/>
      <c r="Z1318" s="24"/>
      <c r="AA1318" s="24"/>
      <c r="AB1318" s="208">
        <v>1.2050000000000001</v>
      </c>
      <c r="AC1318" s="208">
        <v>2.319</v>
      </c>
      <c r="AD1318" s="208">
        <v>2.964</v>
      </c>
      <c r="AE1318" s="208">
        <v>3.3250000000000002</v>
      </c>
      <c r="AF1318" s="208">
        <v>3.2010000000000001</v>
      </c>
      <c r="AG1318" s="208">
        <v>1.85</v>
      </c>
      <c r="AH1318" s="208">
        <v>1.1060000000000001</v>
      </c>
      <c r="AI1318" s="208">
        <v>0.19900000000000001</v>
      </c>
      <c r="AJ1318" s="24"/>
      <c r="AK1318" s="24"/>
      <c r="AL1318" s="24"/>
      <c r="AM1318" s="24"/>
      <c r="AN1318" s="208">
        <v>0.60399999999999998</v>
      </c>
      <c r="AO1318" s="24"/>
      <c r="AP1318" s="24"/>
      <c r="AQ1318" s="24"/>
      <c r="AR1318" s="24"/>
      <c r="AS1318" s="24"/>
      <c r="AT1318" s="24"/>
      <c r="AU1318" s="24"/>
      <c r="AV1318" s="24"/>
      <c r="AW1318" s="24"/>
      <c r="AX1318" s="24"/>
      <c r="AY1318" s="24"/>
      <c r="AZ1318" s="24"/>
      <c r="BA1318" s="24"/>
      <c r="BB1318" s="21">
        <f t="shared" si="175"/>
        <v>3.3250000000000002</v>
      </c>
      <c r="BC1318" s="21"/>
      <c r="BD1318" s="22">
        <f t="shared" si="177"/>
        <v>4.4690860215053769</v>
      </c>
      <c r="BE1318" s="21"/>
      <c r="BG1318" s="10"/>
      <c r="BH1318" s="21">
        <f t="shared" si="174"/>
        <v>0</v>
      </c>
      <c r="BI1318" s="22">
        <f t="shared" si="174"/>
        <v>3.3250000000000003E-3</v>
      </c>
      <c r="BJ1318" s="21"/>
      <c r="BK1318" s="21">
        <v>0</v>
      </c>
      <c r="BL1318" s="22">
        <v>9.9750000000000012E-3</v>
      </c>
      <c r="BM1318" s="21"/>
      <c r="BN1318" s="21">
        <f t="shared" si="176"/>
        <v>0</v>
      </c>
      <c r="BO1318" s="22">
        <f t="shared" si="176"/>
        <v>3.9900000000000005E-2</v>
      </c>
      <c r="BP1318" s="21">
        <f t="shared" si="176"/>
        <v>0</v>
      </c>
    </row>
    <row r="1319" spans="1:68" ht="11.1" hidden="1" customHeight="1" outlineLevel="2" x14ac:dyDescent="0.2">
      <c r="A1319" s="10"/>
      <c r="B1319" s="18"/>
      <c r="C1319" s="18"/>
      <c r="D1319" s="18"/>
      <c r="E1319" s="23" t="s">
        <v>1180</v>
      </c>
      <c r="F1319" s="24"/>
      <c r="G1319" s="208">
        <v>12.961</v>
      </c>
      <c r="H1319" s="208">
        <v>2.101</v>
      </c>
      <c r="I1319" s="239">
        <v>3.3</v>
      </c>
      <c r="J1319" s="239"/>
      <c r="K1319" s="208">
        <v>0.56100000000000005</v>
      </c>
      <c r="L1319" s="24"/>
      <c r="M1319" s="24"/>
      <c r="N1319" s="24"/>
      <c r="O1319" s="24"/>
      <c r="P1319" s="208">
        <v>1.77</v>
      </c>
      <c r="Q1319" s="208">
        <v>3.5489999999999999</v>
      </c>
      <c r="R1319" s="208">
        <v>3.911</v>
      </c>
      <c r="S1319" s="208">
        <v>5.1710000000000003</v>
      </c>
      <c r="T1319" s="208">
        <v>5.298</v>
      </c>
      <c r="U1319" s="208">
        <v>3.8319999999999999</v>
      </c>
      <c r="V1319" s="208">
        <v>2.0619999999999998</v>
      </c>
      <c r="W1319" s="208">
        <v>0.69199999999999995</v>
      </c>
      <c r="X1319" s="24"/>
      <c r="Y1319" s="24"/>
      <c r="Z1319" s="24"/>
      <c r="AA1319" s="24"/>
      <c r="AB1319" s="208">
        <v>1.95</v>
      </c>
      <c r="AC1319" s="208">
        <v>5.5789999999999997</v>
      </c>
      <c r="AD1319" s="208">
        <v>4.7830000000000004</v>
      </c>
      <c r="AE1319" s="208">
        <v>5.14</v>
      </c>
      <c r="AF1319" s="208">
        <v>5.0890000000000004</v>
      </c>
      <c r="AG1319" s="208">
        <v>2.819</v>
      </c>
      <c r="AH1319" s="208">
        <v>1.7090000000000001</v>
      </c>
      <c r="AI1319" s="208">
        <v>0.48299999999999998</v>
      </c>
      <c r="AJ1319" s="24"/>
      <c r="AK1319" s="24"/>
      <c r="AL1319" s="24"/>
      <c r="AM1319" s="24"/>
      <c r="AN1319" s="208">
        <v>2.4089999999999998</v>
      </c>
      <c r="AO1319" s="208">
        <v>5.7869999999999999</v>
      </c>
      <c r="AP1319" s="208">
        <v>7.0430000000000001</v>
      </c>
      <c r="AQ1319" s="208">
        <v>7.2249999999999996</v>
      </c>
      <c r="AR1319" s="208">
        <v>6.3460000000000001</v>
      </c>
      <c r="AS1319" s="208">
        <v>4.5019999999999998</v>
      </c>
      <c r="AT1319" s="208">
        <v>2.931</v>
      </c>
      <c r="AU1319" s="208">
        <v>0.33200000000000002</v>
      </c>
      <c r="AV1319" s="24"/>
      <c r="AW1319" s="24"/>
      <c r="AX1319" s="24"/>
      <c r="AY1319" s="24"/>
      <c r="AZ1319" s="208">
        <v>1.5329999999999999</v>
      </c>
      <c r="BA1319" s="208">
        <v>4.8840000000000003</v>
      </c>
      <c r="BB1319" s="21">
        <f t="shared" si="175"/>
        <v>12.961</v>
      </c>
      <c r="BC1319" s="21"/>
      <c r="BD1319" s="22">
        <f t="shared" si="177"/>
        <v>17.420698924731184</v>
      </c>
      <c r="BE1319" s="21">
        <f>BC1319-BD1319</f>
        <v>-17.420698924731184</v>
      </c>
      <c r="BF1319" s="2">
        <v>21.8</v>
      </c>
      <c r="BG1319" s="10"/>
      <c r="BH1319" s="21"/>
      <c r="BI1319" s="22"/>
      <c r="BJ1319" s="21"/>
      <c r="BK1319" s="21">
        <v>4.8657599999999995E-2</v>
      </c>
      <c r="BL1319" s="22">
        <v>3.8883000000000001E-2</v>
      </c>
      <c r="BM1319" s="21">
        <v>9.7745999999999944E-3</v>
      </c>
      <c r="BN1319" s="21">
        <f t="shared" si="176"/>
        <v>0.19463039999999998</v>
      </c>
      <c r="BO1319" s="22">
        <f t="shared" si="176"/>
        <v>0.155532</v>
      </c>
      <c r="BP1319" s="21">
        <f t="shared" si="176"/>
        <v>3.9098399999999978E-2</v>
      </c>
    </row>
    <row r="1320" spans="1:68" ht="11.1" hidden="1" customHeight="1" outlineLevel="2" x14ac:dyDescent="0.2">
      <c r="A1320" s="10"/>
      <c r="B1320" s="18"/>
      <c r="C1320" s="18"/>
      <c r="D1320" s="18"/>
      <c r="E1320" s="23" t="s">
        <v>1181</v>
      </c>
      <c r="F1320" s="208">
        <v>0.4</v>
      </c>
      <c r="G1320" s="208">
        <v>0.5</v>
      </c>
      <c r="H1320" s="208">
        <v>0.35299999999999998</v>
      </c>
      <c r="I1320" s="239">
        <v>0.28199999999999997</v>
      </c>
      <c r="J1320" s="239"/>
      <c r="K1320" s="208">
        <v>6.0999999999999999E-2</v>
      </c>
      <c r="L1320" s="208">
        <v>6.0000000000000001E-3</v>
      </c>
      <c r="M1320" s="24"/>
      <c r="N1320" s="24"/>
      <c r="O1320" s="208">
        <v>5.1999999999999998E-2</v>
      </c>
      <c r="P1320" s="208">
        <v>0.183</v>
      </c>
      <c r="Q1320" s="208">
        <v>0.4</v>
      </c>
      <c r="R1320" s="208">
        <v>0.42899999999999999</v>
      </c>
      <c r="S1320" s="208">
        <v>0.48399999999999999</v>
      </c>
      <c r="T1320" s="208">
        <v>0.44</v>
      </c>
      <c r="U1320" s="208">
        <v>0.33300000000000002</v>
      </c>
      <c r="V1320" s="208">
        <v>0.158</v>
      </c>
      <c r="W1320" s="208">
        <v>7.4999999999999997E-2</v>
      </c>
      <c r="X1320" s="208">
        <v>6.0000000000000001E-3</v>
      </c>
      <c r="Y1320" s="24"/>
      <c r="Z1320" s="24"/>
      <c r="AA1320" s="24"/>
      <c r="AB1320" s="208">
        <v>0.17599999999999999</v>
      </c>
      <c r="AC1320" s="208">
        <v>0.36099999999999999</v>
      </c>
      <c r="AD1320" s="208">
        <v>0.496</v>
      </c>
      <c r="AE1320" s="208">
        <v>0.45500000000000002</v>
      </c>
      <c r="AF1320" s="208">
        <v>0.48299999999999998</v>
      </c>
      <c r="AG1320" s="208">
        <v>0.34200000000000003</v>
      </c>
      <c r="AH1320" s="208">
        <v>0.16700000000000001</v>
      </c>
      <c r="AI1320" s="208">
        <v>0.23699999999999999</v>
      </c>
      <c r="AJ1320" s="208">
        <v>1.7000000000000001E-2</v>
      </c>
      <c r="AK1320" s="24"/>
      <c r="AL1320" s="24"/>
      <c r="AM1320" s="24"/>
      <c r="AN1320" s="208">
        <v>3.677</v>
      </c>
      <c r="AO1320" s="208">
        <v>5.0999999999999997E-2</v>
      </c>
      <c r="AP1320" s="208">
        <v>0.63</v>
      </c>
      <c r="AQ1320" s="208">
        <v>0.246</v>
      </c>
      <c r="AR1320" s="208">
        <v>0.246</v>
      </c>
      <c r="AS1320" s="208">
        <v>0.59699999999999998</v>
      </c>
      <c r="AT1320" s="208">
        <v>0.21099999999999999</v>
      </c>
      <c r="AU1320" s="208">
        <v>0.10199999999999999</v>
      </c>
      <c r="AV1320" s="24"/>
      <c r="AW1320" s="24"/>
      <c r="AX1320" s="24"/>
      <c r="AY1320" s="208">
        <v>2.5999999999999999E-2</v>
      </c>
      <c r="AZ1320" s="208">
        <v>1E-3</v>
      </c>
      <c r="BA1320" s="208">
        <v>0.316</v>
      </c>
      <c r="BB1320" s="21">
        <f t="shared" si="175"/>
        <v>3.677</v>
      </c>
      <c r="BC1320" s="21"/>
      <c r="BD1320" s="22">
        <f t="shared" si="177"/>
        <v>4.9422043010752681</v>
      </c>
      <c r="BE1320" s="21"/>
      <c r="BG1320" s="10"/>
      <c r="BH1320" s="21">
        <f t="shared" si="174"/>
        <v>0</v>
      </c>
      <c r="BI1320" s="22">
        <f t="shared" si="174"/>
        <v>3.6769999999999997E-3</v>
      </c>
      <c r="BJ1320" s="21"/>
      <c r="BK1320" s="21">
        <v>0</v>
      </c>
      <c r="BL1320" s="22">
        <v>1.1030999999999999E-2</v>
      </c>
      <c r="BM1320" s="21"/>
      <c r="BN1320" s="21">
        <f t="shared" si="176"/>
        <v>0</v>
      </c>
      <c r="BO1320" s="22">
        <f t="shared" si="176"/>
        <v>4.4123999999999997E-2</v>
      </c>
      <c r="BP1320" s="21">
        <f t="shared" si="176"/>
        <v>0</v>
      </c>
    </row>
    <row r="1321" spans="1:68" ht="11.1" hidden="1" customHeight="1" outlineLevel="2" x14ac:dyDescent="0.2">
      <c r="A1321" s="10"/>
      <c r="B1321" s="18"/>
      <c r="C1321" s="18"/>
      <c r="D1321" s="18"/>
      <c r="E1321" s="23" t="s">
        <v>1182</v>
      </c>
      <c r="F1321" s="208">
        <v>12.6</v>
      </c>
      <c r="G1321" s="208">
        <v>12.8</v>
      </c>
      <c r="H1321" s="208">
        <v>10.417999999999999</v>
      </c>
      <c r="I1321" s="239">
        <v>8.6869999999999994</v>
      </c>
      <c r="J1321" s="239"/>
      <c r="K1321" s="208">
        <v>4.2240000000000002</v>
      </c>
      <c r="L1321" s="208">
        <v>0.30499999999999999</v>
      </c>
      <c r="M1321" s="24"/>
      <c r="N1321" s="24"/>
      <c r="O1321" s="208">
        <v>3.1859999999999999</v>
      </c>
      <c r="P1321" s="208">
        <v>7.4290000000000003</v>
      </c>
      <c r="Q1321" s="208">
        <v>11.654</v>
      </c>
      <c r="R1321" s="208">
        <v>13.69</v>
      </c>
      <c r="S1321" s="208">
        <v>17.23</v>
      </c>
      <c r="T1321" s="208">
        <v>17.434000000000001</v>
      </c>
      <c r="U1321" s="208">
        <v>11.926</v>
      </c>
      <c r="V1321" s="208">
        <v>9.3260000000000005</v>
      </c>
      <c r="W1321" s="208">
        <v>5.1219999999999999</v>
      </c>
      <c r="X1321" s="208">
        <v>0.32100000000000001</v>
      </c>
      <c r="Y1321" s="24"/>
      <c r="Z1321" s="24"/>
      <c r="AA1321" s="208">
        <v>0.92</v>
      </c>
      <c r="AB1321" s="208">
        <v>9.8529999999999998</v>
      </c>
      <c r="AC1321" s="208">
        <v>16.638999999999999</v>
      </c>
      <c r="AD1321" s="208">
        <v>19.654</v>
      </c>
      <c r="AE1321" s="208">
        <v>18.396000000000001</v>
      </c>
      <c r="AF1321" s="208">
        <v>17.920999999999999</v>
      </c>
      <c r="AG1321" s="208">
        <v>10.616</v>
      </c>
      <c r="AH1321" s="208">
        <v>10.161</v>
      </c>
      <c r="AI1321" s="208">
        <v>7.7859999999999996</v>
      </c>
      <c r="AJ1321" s="208">
        <v>1.2210000000000001</v>
      </c>
      <c r="AK1321" s="24"/>
      <c r="AL1321" s="24"/>
      <c r="AM1321" s="208">
        <v>1.3160000000000001</v>
      </c>
      <c r="AN1321" s="208">
        <v>7.9509999999999996</v>
      </c>
      <c r="AO1321" s="208">
        <v>16.263999999999999</v>
      </c>
      <c r="AP1321" s="208">
        <v>17.010000000000002</v>
      </c>
      <c r="AQ1321" s="208">
        <v>17.89</v>
      </c>
      <c r="AR1321" s="208">
        <v>17.89</v>
      </c>
      <c r="AS1321" s="208">
        <v>11.675000000000001</v>
      </c>
      <c r="AT1321" s="208">
        <v>9.3379999999999992</v>
      </c>
      <c r="AU1321" s="208">
        <v>7.1379999999999999</v>
      </c>
      <c r="AV1321" s="24"/>
      <c r="AW1321" s="24"/>
      <c r="AX1321" s="24"/>
      <c r="AY1321" s="208">
        <v>4.2629999999999999</v>
      </c>
      <c r="AZ1321" s="208">
        <v>7.0540000000000003</v>
      </c>
      <c r="BA1321" s="208">
        <v>11.878</v>
      </c>
      <c r="BB1321" s="21">
        <f t="shared" si="175"/>
        <v>19.654</v>
      </c>
      <c r="BC1321" s="21"/>
      <c r="BD1321" s="22">
        <f t="shared" si="177"/>
        <v>26.416666666666668</v>
      </c>
      <c r="BE1321" s="21"/>
      <c r="BG1321" s="10"/>
      <c r="BH1321" s="21">
        <f t="shared" si="174"/>
        <v>0</v>
      </c>
      <c r="BI1321" s="22">
        <f t="shared" si="174"/>
        <v>1.9654000000000001E-2</v>
      </c>
      <c r="BJ1321" s="21"/>
      <c r="BK1321" s="21">
        <v>0</v>
      </c>
      <c r="BL1321" s="22">
        <v>5.8962000000000001E-2</v>
      </c>
      <c r="BM1321" s="21"/>
      <c r="BN1321" s="21">
        <f t="shared" si="176"/>
        <v>0</v>
      </c>
      <c r="BO1321" s="22">
        <f t="shared" si="176"/>
        <v>0.235848</v>
      </c>
      <c r="BP1321" s="21">
        <f t="shared" si="176"/>
        <v>0</v>
      </c>
    </row>
    <row r="1322" spans="1:68" ht="11.1" hidden="1" customHeight="1" outlineLevel="2" x14ac:dyDescent="0.2">
      <c r="A1322" s="10"/>
      <c r="B1322" s="18"/>
      <c r="C1322" s="18"/>
      <c r="D1322" s="18"/>
      <c r="E1322" s="23" t="s">
        <v>1183</v>
      </c>
      <c r="F1322" s="208">
        <v>13.9</v>
      </c>
      <c r="G1322" s="208">
        <v>14</v>
      </c>
      <c r="H1322" s="208">
        <v>10.848000000000001</v>
      </c>
      <c r="I1322" s="239">
        <v>8.86</v>
      </c>
      <c r="J1322" s="239"/>
      <c r="K1322" s="208">
        <v>4.43</v>
      </c>
      <c r="L1322" s="208">
        <v>0.56200000000000006</v>
      </c>
      <c r="M1322" s="24"/>
      <c r="N1322" s="24"/>
      <c r="O1322" s="208">
        <v>3.2639999999999998</v>
      </c>
      <c r="P1322" s="208">
        <v>7.8170000000000002</v>
      </c>
      <c r="Q1322" s="208">
        <v>13.651</v>
      </c>
      <c r="R1322" s="208">
        <v>14.994</v>
      </c>
      <c r="S1322" s="208">
        <v>16.984000000000002</v>
      </c>
      <c r="T1322" s="208">
        <v>16.905999999999999</v>
      </c>
      <c r="U1322" s="208">
        <v>14.425000000000001</v>
      </c>
      <c r="V1322" s="208">
        <v>10.124000000000001</v>
      </c>
      <c r="W1322" s="208">
        <v>6.8250000000000002</v>
      </c>
      <c r="X1322" s="208">
        <v>0.504</v>
      </c>
      <c r="Y1322" s="24"/>
      <c r="Z1322" s="24"/>
      <c r="AA1322" s="208">
        <v>2.8370000000000002</v>
      </c>
      <c r="AB1322" s="208">
        <v>7.93</v>
      </c>
      <c r="AC1322" s="208">
        <v>16.454999999999998</v>
      </c>
      <c r="AD1322" s="208">
        <v>22.687999999999999</v>
      </c>
      <c r="AE1322" s="208">
        <v>21.184000000000001</v>
      </c>
      <c r="AF1322" s="208">
        <v>17.010000000000002</v>
      </c>
      <c r="AG1322" s="208">
        <v>11.005000000000001</v>
      </c>
      <c r="AH1322" s="208">
        <v>10.416</v>
      </c>
      <c r="AI1322" s="208">
        <v>10.634</v>
      </c>
      <c r="AJ1322" s="208">
        <v>1.88</v>
      </c>
      <c r="AK1322" s="24"/>
      <c r="AL1322" s="24"/>
      <c r="AM1322" s="208">
        <v>2.6909999999999998</v>
      </c>
      <c r="AN1322" s="208">
        <v>8.6829999999999998</v>
      </c>
      <c r="AO1322" s="208">
        <v>18.428000000000001</v>
      </c>
      <c r="AP1322" s="208">
        <v>19.884</v>
      </c>
      <c r="AQ1322" s="208">
        <v>21.206</v>
      </c>
      <c r="AR1322" s="208">
        <v>21.206</v>
      </c>
      <c r="AS1322" s="208">
        <v>14.696</v>
      </c>
      <c r="AT1322" s="208">
        <v>11.086</v>
      </c>
      <c r="AU1322" s="208">
        <v>6.1829999999999998</v>
      </c>
      <c r="AV1322" s="24"/>
      <c r="AW1322" s="24"/>
      <c r="AX1322" s="24"/>
      <c r="AY1322" s="208">
        <v>3.3279999999999998</v>
      </c>
      <c r="AZ1322" s="208">
        <v>6.359</v>
      </c>
      <c r="BA1322" s="208">
        <v>14.012</v>
      </c>
      <c r="BB1322" s="21">
        <f t="shared" si="175"/>
        <v>22.687999999999999</v>
      </c>
      <c r="BC1322" s="21"/>
      <c r="BD1322" s="22">
        <f t="shared" si="177"/>
        <v>30.494623655913976</v>
      </c>
      <c r="BE1322" s="21"/>
      <c r="BG1322" s="10"/>
      <c r="BH1322" s="21">
        <f t="shared" si="174"/>
        <v>0</v>
      </c>
      <c r="BI1322" s="22">
        <f t="shared" si="174"/>
        <v>2.2687999999999996E-2</v>
      </c>
      <c r="BJ1322" s="21"/>
      <c r="BK1322" s="21">
        <v>0</v>
      </c>
      <c r="BL1322" s="22">
        <v>6.8063999999999986E-2</v>
      </c>
      <c r="BM1322" s="21"/>
      <c r="BN1322" s="21">
        <f t="shared" si="176"/>
        <v>0</v>
      </c>
      <c r="BO1322" s="22">
        <f t="shared" si="176"/>
        <v>0.27225599999999994</v>
      </c>
      <c r="BP1322" s="21">
        <f t="shared" si="176"/>
        <v>0</v>
      </c>
    </row>
    <row r="1323" spans="1:68" ht="11.1" customHeight="1" outlineLevel="1" collapsed="1" x14ac:dyDescent="0.2">
      <c r="A1323" s="10"/>
      <c r="B1323" s="18"/>
      <c r="C1323" s="18"/>
      <c r="D1323" s="18"/>
      <c r="E1323" s="19" t="s">
        <v>1184</v>
      </c>
      <c r="F1323" s="209">
        <v>0.41299999999999998</v>
      </c>
      <c r="G1323" s="20"/>
      <c r="H1323" s="209">
        <v>0.217</v>
      </c>
      <c r="I1323" s="20"/>
      <c r="J1323" s="20"/>
      <c r="K1323" s="209">
        <v>0.111</v>
      </c>
      <c r="L1323" s="20"/>
      <c r="M1323" s="20"/>
      <c r="N1323" s="20"/>
      <c r="O1323" s="209">
        <v>0.308</v>
      </c>
      <c r="P1323" s="209">
        <v>7.3999999999999996E-2</v>
      </c>
      <c r="Q1323" s="209">
        <v>8.5999999999999993E-2</v>
      </c>
      <c r="R1323" s="209">
        <v>0.19500000000000001</v>
      </c>
      <c r="S1323" s="209">
        <v>0.14499999999999999</v>
      </c>
      <c r="T1323" s="209">
        <v>0.109</v>
      </c>
      <c r="U1323" s="209">
        <v>7.3999999999999996E-2</v>
      </c>
      <c r="V1323" s="209">
        <v>8.8999999999999996E-2</v>
      </c>
      <c r="W1323" s="209">
        <v>6.9000000000000006E-2</v>
      </c>
      <c r="X1323" s="20"/>
      <c r="Y1323" s="20"/>
      <c r="Z1323" s="20"/>
      <c r="AA1323" s="209">
        <v>0.246</v>
      </c>
      <c r="AB1323" s="209">
        <v>7.0000000000000007E-2</v>
      </c>
      <c r="AC1323" s="209">
        <v>8.5000000000000006E-2</v>
      </c>
      <c r="AD1323" s="209">
        <v>8.3000000000000004E-2</v>
      </c>
      <c r="AE1323" s="209">
        <v>0.05</v>
      </c>
      <c r="AF1323" s="209">
        <v>5.3999999999999999E-2</v>
      </c>
      <c r="AG1323" s="209">
        <v>5.5E-2</v>
      </c>
      <c r="AH1323" s="209">
        <v>5.5E-2</v>
      </c>
      <c r="AI1323" s="209">
        <v>6.9000000000000006E-2</v>
      </c>
      <c r="AJ1323" s="209">
        <v>5.8999999999999997E-2</v>
      </c>
      <c r="AK1323" s="20"/>
      <c r="AL1323" s="20"/>
      <c r="AM1323" s="209">
        <v>8.1000000000000003E-2</v>
      </c>
      <c r="AN1323" s="209">
        <v>0.06</v>
      </c>
      <c r="AO1323" s="209">
        <v>6.3E-2</v>
      </c>
      <c r="AP1323" s="209">
        <v>6.6000000000000003E-2</v>
      </c>
      <c r="AQ1323" s="209">
        <v>5.2999999999999999E-2</v>
      </c>
      <c r="AR1323" s="209">
        <v>6.3E-2</v>
      </c>
      <c r="AS1323" s="209">
        <v>5.8999999999999997E-2</v>
      </c>
      <c r="AT1323" s="209">
        <v>6.5000000000000002E-2</v>
      </c>
      <c r="AU1323" s="209">
        <v>5.7000000000000002E-2</v>
      </c>
      <c r="AV1323" s="20"/>
      <c r="AW1323" s="20"/>
      <c r="AX1323" s="20"/>
      <c r="AY1323" s="209">
        <v>0.126</v>
      </c>
      <c r="AZ1323" s="209">
        <v>0.06</v>
      </c>
      <c r="BA1323" s="209">
        <v>6.5000000000000002E-2</v>
      </c>
      <c r="BB1323" s="21">
        <f t="shared" si="175"/>
        <v>0.41299999999999998</v>
      </c>
      <c r="BC1323" s="21">
        <f>BF1323</f>
        <v>4.8</v>
      </c>
      <c r="BD1323" s="22">
        <f t="shared" si="177"/>
        <v>0.55510752688172038</v>
      </c>
      <c r="BE1323" s="21">
        <f>BC1323-BD1323</f>
        <v>4.2448924731182798</v>
      </c>
      <c r="BF1323" s="2">
        <v>4.8</v>
      </c>
      <c r="BG1323" s="10">
        <v>7</v>
      </c>
      <c r="BH1323" s="21">
        <f t="shared" si="174"/>
        <v>3.5711999999999996E-3</v>
      </c>
      <c r="BI1323" s="22">
        <f t="shared" si="174"/>
        <v>4.1299999999999996E-4</v>
      </c>
      <c r="BJ1323" s="21">
        <f>BH1323-BI1323</f>
        <v>3.1581999999999999E-3</v>
      </c>
      <c r="BK1323" s="21">
        <v>1.0713599999999998E-2</v>
      </c>
      <c r="BL1323" s="22">
        <v>1.2389999999999999E-3</v>
      </c>
      <c r="BM1323" s="21">
        <v>9.474599999999998E-3</v>
      </c>
      <c r="BN1323" s="21">
        <f t="shared" si="176"/>
        <v>4.2854399999999994E-2</v>
      </c>
      <c r="BO1323" s="22">
        <f t="shared" si="176"/>
        <v>4.9559999999999995E-3</v>
      </c>
      <c r="BP1323" s="21">
        <f t="shared" si="176"/>
        <v>3.7898399999999992E-2</v>
      </c>
    </row>
    <row r="1324" spans="1:68" ht="11.1" hidden="1" customHeight="1" outlineLevel="2" x14ac:dyDescent="0.2">
      <c r="A1324" s="10"/>
      <c r="B1324" s="18"/>
      <c r="C1324" s="18"/>
      <c r="D1324" s="18"/>
      <c r="E1324" s="23" t="s">
        <v>1185</v>
      </c>
      <c r="F1324" s="208">
        <v>0.41299999999999998</v>
      </c>
      <c r="G1324" s="24"/>
      <c r="H1324" s="208">
        <v>0.217</v>
      </c>
      <c r="I1324" s="24"/>
      <c r="J1324" s="24"/>
      <c r="K1324" s="208">
        <v>0.111</v>
      </c>
      <c r="L1324" s="24"/>
      <c r="M1324" s="24"/>
      <c r="N1324" s="24"/>
      <c r="O1324" s="208">
        <v>0.308</v>
      </c>
      <c r="P1324" s="208">
        <v>7.3999999999999996E-2</v>
      </c>
      <c r="Q1324" s="208">
        <v>8.5999999999999993E-2</v>
      </c>
      <c r="R1324" s="208">
        <v>0.19500000000000001</v>
      </c>
      <c r="S1324" s="208">
        <v>0.14499999999999999</v>
      </c>
      <c r="T1324" s="208">
        <v>0.109</v>
      </c>
      <c r="U1324" s="208">
        <v>7.3999999999999996E-2</v>
      </c>
      <c r="V1324" s="208">
        <v>8.8999999999999996E-2</v>
      </c>
      <c r="W1324" s="208">
        <v>6.9000000000000006E-2</v>
      </c>
      <c r="X1324" s="24"/>
      <c r="Y1324" s="24"/>
      <c r="Z1324" s="24"/>
      <c r="AA1324" s="208">
        <v>0.246</v>
      </c>
      <c r="AB1324" s="208">
        <v>7.0000000000000007E-2</v>
      </c>
      <c r="AC1324" s="208">
        <v>8.5000000000000006E-2</v>
      </c>
      <c r="AD1324" s="208">
        <v>8.3000000000000004E-2</v>
      </c>
      <c r="AE1324" s="208">
        <v>0.05</v>
      </c>
      <c r="AF1324" s="208">
        <v>5.3999999999999999E-2</v>
      </c>
      <c r="AG1324" s="208">
        <v>5.5E-2</v>
      </c>
      <c r="AH1324" s="208">
        <v>5.5E-2</v>
      </c>
      <c r="AI1324" s="208">
        <v>6.9000000000000006E-2</v>
      </c>
      <c r="AJ1324" s="208">
        <v>5.8999999999999997E-2</v>
      </c>
      <c r="AK1324" s="24"/>
      <c r="AL1324" s="24"/>
      <c r="AM1324" s="208">
        <v>8.1000000000000003E-2</v>
      </c>
      <c r="AN1324" s="208">
        <v>0.06</v>
      </c>
      <c r="AO1324" s="208">
        <v>6.3E-2</v>
      </c>
      <c r="AP1324" s="208">
        <v>6.6000000000000003E-2</v>
      </c>
      <c r="AQ1324" s="208">
        <v>5.2999999999999999E-2</v>
      </c>
      <c r="AR1324" s="208">
        <v>6.3E-2</v>
      </c>
      <c r="AS1324" s="208">
        <v>5.8999999999999997E-2</v>
      </c>
      <c r="AT1324" s="208">
        <v>6.5000000000000002E-2</v>
      </c>
      <c r="AU1324" s="208">
        <v>5.7000000000000002E-2</v>
      </c>
      <c r="AV1324" s="24"/>
      <c r="AW1324" s="24"/>
      <c r="AX1324" s="24"/>
      <c r="AY1324" s="208">
        <v>0.126</v>
      </c>
      <c r="AZ1324" s="208">
        <v>0.06</v>
      </c>
      <c r="BA1324" s="208">
        <v>6.5000000000000002E-2</v>
      </c>
      <c r="BB1324" s="21">
        <f t="shared" si="175"/>
        <v>0.41299999999999998</v>
      </c>
      <c r="BC1324" s="21"/>
      <c r="BD1324" s="22">
        <f t="shared" si="177"/>
        <v>0.55510752688172038</v>
      </c>
      <c r="BE1324" s="21"/>
      <c r="BG1324" s="10"/>
      <c r="BH1324" s="21">
        <f t="shared" si="174"/>
        <v>0</v>
      </c>
      <c r="BI1324" s="22">
        <f t="shared" si="174"/>
        <v>4.1299999999999996E-4</v>
      </c>
      <c r="BJ1324" s="21"/>
      <c r="BK1324" s="21">
        <v>0</v>
      </c>
      <c r="BL1324" s="22">
        <v>1.2389999999999999E-3</v>
      </c>
      <c r="BM1324" s="21"/>
      <c r="BN1324" s="21">
        <f t="shared" si="176"/>
        <v>0</v>
      </c>
      <c r="BO1324" s="22">
        <f t="shared" si="176"/>
        <v>4.9559999999999995E-3</v>
      </c>
      <c r="BP1324" s="21">
        <f t="shared" si="176"/>
        <v>0</v>
      </c>
    </row>
    <row r="1325" spans="1:68" ht="11.1" hidden="1" customHeight="1" outlineLevel="1" collapsed="1" x14ac:dyDescent="0.2">
      <c r="A1325" s="10"/>
      <c r="B1325" s="18"/>
      <c r="C1325" s="18"/>
      <c r="D1325" s="18"/>
      <c r="E1325" s="19" t="s">
        <v>30</v>
      </c>
      <c r="F1325" s="20"/>
      <c r="G1325" s="20"/>
      <c r="H1325" s="20"/>
      <c r="I1325" s="20"/>
      <c r="J1325" s="20"/>
      <c r="K1325" s="20"/>
      <c r="L1325" s="20"/>
      <c r="M1325" s="20"/>
      <c r="N1325" s="20"/>
      <c r="O1325" s="20"/>
      <c r="P1325" s="20"/>
      <c r="Q1325" s="20"/>
      <c r="R1325" s="20"/>
      <c r="S1325" s="20"/>
      <c r="T1325" s="20"/>
      <c r="U1325" s="20"/>
      <c r="V1325" s="20"/>
      <c r="W1325" s="20"/>
      <c r="X1325" s="20"/>
      <c r="Y1325" s="20"/>
      <c r="Z1325" s="20"/>
      <c r="AA1325" s="20"/>
      <c r="AB1325" s="20"/>
      <c r="AC1325" s="20"/>
      <c r="AD1325" s="20"/>
      <c r="AE1325" s="20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7">
        <v>1677.7059999999999</v>
      </c>
      <c r="AQ1325" s="207">
        <v>1819.924</v>
      </c>
      <c r="AR1325" s="207">
        <v>1683.865</v>
      </c>
      <c r="AS1325" s="207">
        <v>1198.682</v>
      </c>
      <c r="AT1325" s="209">
        <v>988.75</v>
      </c>
      <c r="AU1325" s="209">
        <v>721.20799999999997</v>
      </c>
      <c r="AV1325" s="209">
        <v>33.947000000000003</v>
      </c>
      <c r="AW1325" s="209">
        <v>29.388999999999999</v>
      </c>
      <c r="AX1325" s="209">
        <v>12.481999999999999</v>
      </c>
      <c r="AY1325" s="209">
        <v>378.77300000000002</v>
      </c>
      <c r="AZ1325" s="209">
        <v>734.60400000000004</v>
      </c>
      <c r="BA1325" s="207">
        <v>1138.0719999999999</v>
      </c>
      <c r="BB1325" s="21">
        <f>SUM(BB1326:BB1331)</f>
        <v>1854.2269999999999</v>
      </c>
      <c r="BC1325" s="21">
        <f>BF1325</f>
        <v>8733.56</v>
      </c>
      <c r="BD1325" s="22">
        <f t="shared" si="177"/>
        <v>2492.2405913978491</v>
      </c>
      <c r="BE1325" s="21">
        <f>BC1325-BD1325</f>
        <v>6241.3194086021504</v>
      </c>
      <c r="BF1325" s="2">
        <v>8733.56</v>
      </c>
      <c r="BG1325" s="10">
        <v>4</v>
      </c>
      <c r="BH1325" s="21">
        <f t="shared" si="174"/>
        <v>6.4977686399999994</v>
      </c>
      <c r="BI1325" s="22">
        <f t="shared" si="174"/>
        <v>1.8542269999999998</v>
      </c>
      <c r="BJ1325" s="21">
        <f>BH1325-BI1325</f>
        <v>4.6435416399999996</v>
      </c>
      <c r="BK1325" s="21">
        <v>19.493305919999997</v>
      </c>
      <c r="BL1325" s="22">
        <v>5.5626809999999995</v>
      </c>
      <c r="BM1325" s="21">
        <v>13.930624919999998</v>
      </c>
      <c r="BN1325" s="21">
        <f t="shared" si="176"/>
        <v>77.97322367999999</v>
      </c>
      <c r="BO1325" s="22">
        <f t="shared" si="176"/>
        <v>22.250723999999998</v>
      </c>
      <c r="BP1325" s="21">
        <f t="shared" si="176"/>
        <v>55.722499679999991</v>
      </c>
    </row>
    <row r="1326" spans="1:68" ht="11.1" hidden="1" customHeight="1" outlineLevel="2" x14ac:dyDescent="0.2">
      <c r="A1326" s="10"/>
      <c r="B1326" s="18"/>
      <c r="C1326" s="18"/>
      <c r="D1326" s="18"/>
      <c r="E1326" s="23" t="s">
        <v>1186</v>
      </c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24"/>
      <c r="AG1326" s="24"/>
      <c r="AH1326" s="24"/>
      <c r="AI1326" s="24"/>
      <c r="AJ1326" s="24"/>
      <c r="AK1326" s="24"/>
      <c r="AL1326" s="24"/>
      <c r="AM1326" s="24"/>
      <c r="AN1326" s="24"/>
      <c r="AO1326" s="24"/>
      <c r="AP1326" s="208">
        <v>34.997</v>
      </c>
      <c r="AQ1326" s="208">
        <v>0.69399999999999995</v>
      </c>
      <c r="AR1326" s="208">
        <v>0.56999999999999995</v>
      </c>
      <c r="AS1326" s="208">
        <v>0.52500000000000002</v>
      </c>
      <c r="AT1326" s="208">
        <v>0.27500000000000002</v>
      </c>
      <c r="AU1326" s="208">
        <v>0.13800000000000001</v>
      </c>
      <c r="AV1326" s="24"/>
      <c r="AW1326" s="24"/>
      <c r="AX1326" s="24"/>
      <c r="AY1326" s="208">
        <v>0.156</v>
      </c>
      <c r="AZ1326" s="208">
        <v>0.22</v>
      </c>
      <c r="BA1326" s="208">
        <v>0.43099999999999999</v>
      </c>
      <c r="BB1326" s="21">
        <f t="shared" si="175"/>
        <v>34.997</v>
      </c>
      <c r="BC1326" s="21"/>
      <c r="BD1326" s="22">
        <f t="shared" si="177"/>
        <v>47.038978494623656</v>
      </c>
      <c r="BE1326" s="21"/>
      <c r="BG1326" s="10"/>
      <c r="BH1326" s="21">
        <f t="shared" si="174"/>
        <v>0</v>
      </c>
      <c r="BI1326" s="22">
        <f t="shared" si="174"/>
        <v>3.4997E-2</v>
      </c>
      <c r="BJ1326" s="21"/>
      <c r="BK1326" s="21">
        <v>0</v>
      </c>
      <c r="BL1326" s="22">
        <v>0.104991</v>
      </c>
      <c r="BM1326" s="21"/>
      <c r="BN1326" s="21">
        <f t="shared" si="176"/>
        <v>0</v>
      </c>
      <c r="BO1326" s="22">
        <f t="shared" si="176"/>
        <v>0.419964</v>
      </c>
      <c r="BP1326" s="21">
        <f t="shared" si="176"/>
        <v>0</v>
      </c>
    </row>
    <row r="1327" spans="1:68" ht="11.1" hidden="1" customHeight="1" outlineLevel="2" x14ac:dyDescent="0.2">
      <c r="A1327" s="10"/>
      <c r="B1327" s="18"/>
      <c r="C1327" s="18"/>
      <c r="D1327" s="18"/>
      <c r="E1327" s="23" t="s">
        <v>1187</v>
      </c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24"/>
      <c r="AJ1327" s="24"/>
      <c r="AK1327" s="24"/>
      <c r="AL1327" s="24"/>
      <c r="AM1327" s="24"/>
      <c r="AN1327" s="24"/>
      <c r="AO1327" s="24"/>
      <c r="AP1327" s="208">
        <v>135.381</v>
      </c>
      <c r="AQ1327" s="208">
        <v>148.982</v>
      </c>
      <c r="AR1327" s="208">
        <v>133.01300000000001</v>
      </c>
      <c r="AS1327" s="208">
        <v>95.033000000000001</v>
      </c>
      <c r="AT1327" s="208">
        <v>74.667000000000002</v>
      </c>
      <c r="AU1327" s="208">
        <v>53.567</v>
      </c>
      <c r="AV1327" s="208">
        <v>33.947000000000003</v>
      </c>
      <c r="AW1327" s="208">
        <v>29.388999999999999</v>
      </c>
      <c r="AX1327" s="208">
        <v>12.481999999999999</v>
      </c>
      <c r="AY1327" s="208">
        <v>37.216000000000001</v>
      </c>
      <c r="AZ1327" s="208">
        <v>78.924000000000007</v>
      </c>
      <c r="BA1327" s="208">
        <v>103.953</v>
      </c>
      <c r="BB1327" s="21">
        <f t="shared" si="175"/>
        <v>148.982</v>
      </c>
      <c r="BC1327" s="21"/>
      <c r="BD1327" s="22">
        <f t="shared" si="177"/>
        <v>200.24462365591398</v>
      </c>
      <c r="BE1327" s="21"/>
      <c r="BG1327" s="10"/>
      <c r="BH1327" s="21">
        <f t="shared" si="174"/>
        <v>0</v>
      </c>
      <c r="BI1327" s="22">
        <f t="shared" si="174"/>
        <v>0.148982</v>
      </c>
      <c r="BJ1327" s="21"/>
      <c r="BK1327" s="21">
        <v>0</v>
      </c>
      <c r="BL1327" s="22">
        <v>0.44694600000000001</v>
      </c>
      <c r="BM1327" s="21"/>
      <c r="BN1327" s="21">
        <f t="shared" si="176"/>
        <v>0</v>
      </c>
      <c r="BO1327" s="22">
        <f t="shared" si="176"/>
        <v>1.787784</v>
      </c>
      <c r="BP1327" s="21">
        <f t="shared" si="176"/>
        <v>0</v>
      </c>
    </row>
    <row r="1328" spans="1:68" ht="11.1" hidden="1" customHeight="1" outlineLevel="2" x14ac:dyDescent="0.2">
      <c r="A1328" s="10"/>
      <c r="B1328" s="18"/>
      <c r="C1328" s="18"/>
      <c r="D1328" s="18"/>
      <c r="E1328" s="23" t="s">
        <v>1188</v>
      </c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24"/>
      <c r="AG1328" s="24"/>
      <c r="AH1328" s="24"/>
      <c r="AI1328" s="24"/>
      <c r="AJ1328" s="24"/>
      <c r="AK1328" s="24"/>
      <c r="AL1328" s="24"/>
      <c r="AM1328" s="24"/>
      <c r="AN1328" s="24"/>
      <c r="AO1328" s="24"/>
      <c r="AP1328" s="208">
        <v>636.04399999999998</v>
      </c>
      <c r="AQ1328" s="208">
        <v>684.66800000000001</v>
      </c>
      <c r="AR1328" s="208">
        <v>634.00900000000001</v>
      </c>
      <c r="AS1328" s="208">
        <v>458.9</v>
      </c>
      <c r="AT1328" s="208">
        <v>352.31200000000001</v>
      </c>
      <c r="AU1328" s="208">
        <v>278.43400000000003</v>
      </c>
      <c r="AV1328" s="24"/>
      <c r="AW1328" s="24"/>
      <c r="AX1328" s="24"/>
      <c r="AY1328" s="208">
        <v>137.83099999999999</v>
      </c>
      <c r="AZ1328" s="208">
        <v>367.89800000000002</v>
      </c>
      <c r="BA1328" s="208">
        <v>551.452</v>
      </c>
      <c r="BB1328" s="21">
        <f t="shared" si="175"/>
        <v>684.66800000000001</v>
      </c>
      <c r="BC1328" s="21"/>
      <c r="BD1328" s="22">
        <f t="shared" si="177"/>
        <v>920.25268817204301</v>
      </c>
      <c r="BE1328" s="21"/>
      <c r="BG1328" s="10"/>
      <c r="BH1328" s="21">
        <f t="shared" si="174"/>
        <v>0</v>
      </c>
      <c r="BI1328" s="22">
        <f t="shared" si="174"/>
        <v>0.68466800000000005</v>
      </c>
      <c r="BJ1328" s="21"/>
      <c r="BK1328" s="21">
        <v>0</v>
      </c>
      <c r="BL1328" s="22">
        <v>2.0540039999999999</v>
      </c>
      <c r="BM1328" s="21"/>
      <c r="BN1328" s="21">
        <f t="shared" si="176"/>
        <v>0</v>
      </c>
      <c r="BO1328" s="22">
        <f t="shared" si="176"/>
        <v>8.2160159999999998</v>
      </c>
      <c r="BP1328" s="21">
        <f t="shared" si="176"/>
        <v>0</v>
      </c>
    </row>
    <row r="1329" spans="1:68" ht="11.1" hidden="1" customHeight="1" outlineLevel="2" x14ac:dyDescent="0.2">
      <c r="A1329" s="10"/>
      <c r="B1329" s="18"/>
      <c r="C1329" s="18"/>
      <c r="D1329" s="18"/>
      <c r="E1329" s="23" t="s">
        <v>1189</v>
      </c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24"/>
      <c r="AG1329" s="24"/>
      <c r="AH1329" s="24"/>
      <c r="AI1329" s="24"/>
      <c r="AJ1329" s="24"/>
      <c r="AK1329" s="24"/>
      <c r="AL1329" s="24"/>
      <c r="AM1329" s="24"/>
      <c r="AN1329" s="24"/>
      <c r="AO1329" s="24"/>
      <c r="AP1329" s="208">
        <v>426.11599999999999</v>
      </c>
      <c r="AQ1329" s="208">
        <v>427.88600000000002</v>
      </c>
      <c r="AR1329" s="208">
        <v>386.625</v>
      </c>
      <c r="AS1329" s="208">
        <v>237.642</v>
      </c>
      <c r="AT1329" s="208">
        <v>277.26499999999999</v>
      </c>
      <c r="AU1329" s="208">
        <v>200.76599999999999</v>
      </c>
      <c r="AV1329" s="24"/>
      <c r="AW1329" s="24"/>
      <c r="AX1329" s="24"/>
      <c r="AY1329" s="208">
        <v>101.712</v>
      </c>
      <c r="AZ1329" s="208">
        <v>169.05500000000001</v>
      </c>
      <c r="BA1329" s="208">
        <v>285.49700000000001</v>
      </c>
      <c r="BB1329" s="21">
        <f t="shared" si="175"/>
        <v>427.88600000000002</v>
      </c>
      <c r="BC1329" s="21"/>
      <c r="BD1329" s="22">
        <f t="shared" si="177"/>
        <v>575.11559139784947</v>
      </c>
      <c r="BE1329" s="21"/>
      <c r="BG1329" s="10"/>
      <c r="BH1329" s="21">
        <f t="shared" si="174"/>
        <v>0</v>
      </c>
      <c r="BI1329" s="22">
        <f t="shared" si="174"/>
        <v>0.42788599999999999</v>
      </c>
      <c r="BJ1329" s="21"/>
      <c r="BK1329" s="21">
        <v>0</v>
      </c>
      <c r="BL1329" s="22">
        <v>1.283658</v>
      </c>
      <c r="BM1329" s="21"/>
      <c r="BN1329" s="21">
        <f t="shared" si="176"/>
        <v>0</v>
      </c>
      <c r="BO1329" s="22">
        <f t="shared" si="176"/>
        <v>5.1346319999999999</v>
      </c>
      <c r="BP1329" s="21">
        <f t="shared" si="176"/>
        <v>0</v>
      </c>
    </row>
    <row r="1330" spans="1:68" ht="11.1" hidden="1" customHeight="1" outlineLevel="2" x14ac:dyDescent="0.2">
      <c r="A1330" s="10"/>
      <c r="B1330" s="18"/>
      <c r="C1330" s="18"/>
      <c r="D1330" s="18"/>
      <c r="E1330" s="23" t="s">
        <v>1190</v>
      </c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24"/>
      <c r="AI1330" s="24"/>
      <c r="AJ1330" s="24"/>
      <c r="AK1330" s="24"/>
      <c r="AL1330" s="24"/>
      <c r="AM1330" s="24"/>
      <c r="AN1330" s="24"/>
      <c r="AO1330" s="24"/>
      <c r="AP1330" s="208">
        <v>168.96</v>
      </c>
      <c r="AQ1330" s="208">
        <v>199.047</v>
      </c>
      <c r="AR1330" s="208">
        <v>182.535</v>
      </c>
      <c r="AS1330" s="208">
        <v>142.822</v>
      </c>
      <c r="AT1330" s="208">
        <v>120.905</v>
      </c>
      <c r="AU1330" s="208">
        <v>89.236999999999995</v>
      </c>
      <c r="AV1330" s="24"/>
      <c r="AW1330" s="24"/>
      <c r="AX1330" s="24"/>
      <c r="AY1330" s="208">
        <v>94.180999999999997</v>
      </c>
      <c r="AZ1330" s="208">
        <v>98.406999999999996</v>
      </c>
      <c r="BA1330" s="208">
        <v>155.93600000000001</v>
      </c>
      <c r="BB1330" s="21">
        <f t="shared" si="175"/>
        <v>199.047</v>
      </c>
      <c r="BC1330" s="21"/>
      <c r="BD1330" s="22">
        <f t="shared" si="177"/>
        <v>267.53629032258061</v>
      </c>
      <c r="BE1330" s="21"/>
      <c r="BG1330" s="10"/>
      <c r="BH1330" s="21">
        <f t="shared" si="174"/>
        <v>0</v>
      </c>
      <c r="BI1330" s="22">
        <f t="shared" si="174"/>
        <v>0.19904699999999997</v>
      </c>
      <c r="BJ1330" s="21"/>
      <c r="BK1330" s="21">
        <v>0</v>
      </c>
      <c r="BL1330" s="22">
        <v>0.59714099999999992</v>
      </c>
      <c r="BM1330" s="21"/>
      <c r="BN1330" s="21">
        <f t="shared" si="176"/>
        <v>0</v>
      </c>
      <c r="BO1330" s="22">
        <f t="shared" si="176"/>
        <v>2.3885639999999997</v>
      </c>
      <c r="BP1330" s="21">
        <f t="shared" si="176"/>
        <v>0</v>
      </c>
    </row>
    <row r="1331" spans="1:68" ht="11.1" hidden="1" customHeight="1" outlineLevel="2" x14ac:dyDescent="0.2">
      <c r="A1331" s="10"/>
      <c r="B1331" s="18"/>
      <c r="C1331" s="18"/>
      <c r="D1331" s="18"/>
      <c r="E1331" s="23" t="s">
        <v>1191</v>
      </c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/>
      <c r="AP1331" s="208">
        <v>276.20800000000003</v>
      </c>
      <c r="AQ1331" s="208">
        <v>358.64699999999999</v>
      </c>
      <c r="AR1331" s="208">
        <v>347.113</v>
      </c>
      <c r="AS1331" s="208">
        <v>263.76</v>
      </c>
      <c r="AT1331" s="208">
        <v>163.32599999999999</v>
      </c>
      <c r="AU1331" s="208">
        <v>99.066000000000003</v>
      </c>
      <c r="AV1331" s="24"/>
      <c r="AW1331" s="24"/>
      <c r="AX1331" s="24"/>
      <c r="AY1331" s="208">
        <v>7.6769999999999996</v>
      </c>
      <c r="AZ1331" s="208">
        <v>20.100000000000001</v>
      </c>
      <c r="BA1331" s="208">
        <v>40.802999999999997</v>
      </c>
      <c r="BB1331" s="21">
        <f t="shared" si="175"/>
        <v>358.64699999999999</v>
      </c>
      <c r="BC1331" s="21"/>
      <c r="BD1331" s="22">
        <f t="shared" si="177"/>
        <v>482.05241935483872</v>
      </c>
      <c r="BE1331" s="21"/>
      <c r="BG1331" s="10"/>
      <c r="BH1331" s="21">
        <f t="shared" si="174"/>
        <v>0</v>
      </c>
      <c r="BI1331" s="22">
        <f t="shared" si="174"/>
        <v>0.35864699999999999</v>
      </c>
      <c r="BJ1331" s="21"/>
      <c r="BK1331" s="21">
        <v>0</v>
      </c>
      <c r="BL1331" s="22">
        <v>1.075941</v>
      </c>
      <c r="BM1331" s="21"/>
      <c r="BN1331" s="21">
        <f t="shared" si="176"/>
        <v>0</v>
      </c>
      <c r="BO1331" s="22">
        <f t="shared" si="176"/>
        <v>4.3037640000000001</v>
      </c>
      <c r="BP1331" s="21">
        <f t="shared" si="176"/>
        <v>0</v>
      </c>
    </row>
    <row r="1332" spans="1:68" ht="11.1" hidden="1" customHeight="1" outlineLevel="1" collapsed="1" x14ac:dyDescent="0.2">
      <c r="A1332" s="10"/>
      <c r="B1332" s="18"/>
      <c r="C1332" s="18"/>
      <c r="D1332" s="18"/>
      <c r="E1332" s="19" t="s">
        <v>1192</v>
      </c>
      <c r="F1332" s="209">
        <v>3.3919999999999999</v>
      </c>
      <c r="G1332" s="209">
        <v>11.239000000000001</v>
      </c>
      <c r="H1332" s="209">
        <v>3.2130000000000001</v>
      </c>
      <c r="I1332" s="240">
        <v>2.7440000000000002</v>
      </c>
      <c r="J1332" s="240"/>
      <c r="K1332" s="209">
        <v>0.80600000000000005</v>
      </c>
      <c r="L1332" s="20"/>
      <c r="M1332" s="20"/>
      <c r="N1332" s="20"/>
      <c r="O1332" s="209">
        <v>0.52400000000000002</v>
      </c>
      <c r="P1332" s="209">
        <v>1.74</v>
      </c>
      <c r="Q1332" s="209">
        <v>3.2229999999999999</v>
      </c>
      <c r="R1332" s="209">
        <v>3.762</v>
      </c>
      <c r="S1332" s="209">
        <v>4.782</v>
      </c>
      <c r="T1332" s="209">
        <v>4.4279999999999999</v>
      </c>
      <c r="U1332" s="209">
        <v>3.0110000000000001</v>
      </c>
      <c r="V1332" s="209">
        <v>1.4179999999999999</v>
      </c>
      <c r="W1332" s="209">
        <v>0.29499999999999998</v>
      </c>
      <c r="X1332" s="20"/>
      <c r="Y1332" s="20"/>
      <c r="Z1332" s="20"/>
      <c r="AA1332" s="209">
        <v>0.221</v>
      </c>
      <c r="AB1332" s="209">
        <v>1.52</v>
      </c>
      <c r="AC1332" s="209">
        <v>3.5489999999999999</v>
      </c>
      <c r="AD1332" s="209">
        <v>4.3319999999999999</v>
      </c>
      <c r="AE1332" s="209">
        <v>4.4279999999999999</v>
      </c>
      <c r="AF1332" s="209">
        <v>3.9580000000000002</v>
      </c>
      <c r="AG1332" s="209">
        <v>2.266</v>
      </c>
      <c r="AH1332" s="209">
        <v>1.141</v>
      </c>
      <c r="AI1332" s="209">
        <v>0.378</v>
      </c>
      <c r="AJ1332" s="20"/>
      <c r="AK1332" s="20"/>
      <c r="AL1332" s="20"/>
      <c r="AM1332" s="209">
        <v>8.9999999999999993E-3</v>
      </c>
      <c r="AN1332" s="209">
        <v>1.3380000000000001</v>
      </c>
      <c r="AO1332" s="209">
        <v>3.4420000000000002</v>
      </c>
      <c r="AP1332" s="209">
        <v>4.2830000000000004</v>
      </c>
      <c r="AQ1332" s="209">
        <v>4.6639999999999997</v>
      </c>
      <c r="AR1332" s="209">
        <v>4.234</v>
      </c>
      <c r="AS1332" s="209">
        <v>2.887</v>
      </c>
      <c r="AT1332" s="209">
        <v>1.595</v>
      </c>
      <c r="AU1332" s="209">
        <v>0.51500000000000001</v>
      </c>
      <c r="AV1332" s="20"/>
      <c r="AW1332" s="20"/>
      <c r="AX1332" s="20"/>
      <c r="AY1332" s="20"/>
      <c r="AZ1332" s="209">
        <v>1.2669999999999999</v>
      </c>
      <c r="BA1332" s="209">
        <v>2.6269999999999998</v>
      </c>
      <c r="BB1332" s="21">
        <f>BB1333+BB1334</f>
        <v>12.046999999999999</v>
      </c>
      <c r="BC1332" s="21">
        <f>BD1332</f>
        <v>16.192204301075268</v>
      </c>
      <c r="BD1332" s="22">
        <f t="shared" si="177"/>
        <v>16.192204301075268</v>
      </c>
      <c r="BE1332" s="21">
        <f>BC1332-BD1332</f>
        <v>0</v>
      </c>
      <c r="BF1332" s="2">
        <v>9.02</v>
      </c>
      <c r="BG1332" s="10">
        <v>6</v>
      </c>
      <c r="BH1332" s="21">
        <f t="shared" si="174"/>
        <v>1.2047E-2</v>
      </c>
      <c r="BI1332" s="22">
        <f t="shared" si="174"/>
        <v>1.2047E-2</v>
      </c>
      <c r="BJ1332" s="21">
        <f>BH1332-BI1332</f>
        <v>0</v>
      </c>
      <c r="BK1332" s="21">
        <v>3.6141E-2</v>
      </c>
      <c r="BL1332" s="22">
        <v>3.6141E-2</v>
      </c>
      <c r="BM1332" s="21">
        <v>0</v>
      </c>
      <c r="BN1332" s="21">
        <f t="shared" si="176"/>
        <v>0.144564</v>
      </c>
      <c r="BO1332" s="22">
        <f t="shared" si="176"/>
        <v>0.144564</v>
      </c>
      <c r="BP1332" s="21">
        <f t="shared" si="176"/>
        <v>0</v>
      </c>
    </row>
    <row r="1333" spans="1:68" ht="11.1" hidden="1" customHeight="1" outlineLevel="2" x14ac:dyDescent="0.2">
      <c r="A1333" s="10"/>
      <c r="B1333" s="18"/>
      <c r="C1333" s="18"/>
      <c r="D1333" s="18"/>
      <c r="E1333" s="23" t="s">
        <v>1193</v>
      </c>
      <c r="F1333" s="208">
        <v>3.3919999999999999</v>
      </c>
      <c r="G1333" s="208">
        <v>2.5840000000000001</v>
      </c>
      <c r="H1333" s="208">
        <v>1.635</v>
      </c>
      <c r="I1333" s="239">
        <v>1.3640000000000001</v>
      </c>
      <c r="J1333" s="239"/>
      <c r="K1333" s="208">
        <v>0.27200000000000002</v>
      </c>
      <c r="L1333" s="24"/>
      <c r="M1333" s="24"/>
      <c r="N1333" s="24"/>
      <c r="O1333" s="208">
        <v>0.29599999999999999</v>
      </c>
      <c r="P1333" s="208">
        <v>0.93</v>
      </c>
      <c r="Q1333" s="208">
        <v>1.8120000000000001</v>
      </c>
      <c r="R1333" s="208">
        <v>2.2320000000000002</v>
      </c>
      <c r="S1333" s="208">
        <v>2.7810000000000001</v>
      </c>
      <c r="T1333" s="208">
        <v>2.5630000000000002</v>
      </c>
      <c r="U1333" s="208">
        <v>1.712</v>
      </c>
      <c r="V1333" s="208">
        <v>0.90300000000000002</v>
      </c>
      <c r="W1333" s="208">
        <v>0.152</v>
      </c>
      <c r="X1333" s="24"/>
      <c r="Y1333" s="24"/>
      <c r="Z1333" s="24"/>
      <c r="AA1333" s="208">
        <v>0.124</v>
      </c>
      <c r="AB1333" s="208">
        <v>0.82899999999999996</v>
      </c>
      <c r="AC1333" s="208">
        <v>2.0289999999999999</v>
      </c>
      <c r="AD1333" s="208">
        <v>2.5390000000000001</v>
      </c>
      <c r="AE1333" s="208">
        <v>2.508</v>
      </c>
      <c r="AF1333" s="208">
        <v>2.3610000000000002</v>
      </c>
      <c r="AG1333" s="208">
        <v>1.327</v>
      </c>
      <c r="AH1333" s="208">
        <v>0.74399999999999999</v>
      </c>
      <c r="AI1333" s="208">
        <v>0.19500000000000001</v>
      </c>
      <c r="AJ1333" s="24"/>
      <c r="AK1333" s="24"/>
      <c r="AL1333" s="24"/>
      <c r="AM1333" s="208">
        <v>2E-3</v>
      </c>
      <c r="AN1333" s="208">
        <v>0.72699999999999998</v>
      </c>
      <c r="AO1333" s="208">
        <v>1.9410000000000001</v>
      </c>
      <c r="AP1333" s="208">
        <v>2.4380000000000002</v>
      </c>
      <c r="AQ1333" s="208">
        <v>2.6909999999999998</v>
      </c>
      <c r="AR1333" s="208">
        <v>2.4180000000000001</v>
      </c>
      <c r="AS1333" s="208">
        <v>1.603</v>
      </c>
      <c r="AT1333" s="208">
        <v>0.91400000000000003</v>
      </c>
      <c r="AU1333" s="208">
        <v>0.35799999999999998</v>
      </c>
      <c r="AV1333" s="24"/>
      <c r="AW1333" s="24"/>
      <c r="AX1333" s="24"/>
      <c r="AY1333" s="24"/>
      <c r="AZ1333" s="208">
        <v>0.72499999999999998</v>
      </c>
      <c r="BA1333" s="208">
        <v>1.3919999999999999</v>
      </c>
      <c r="BB1333" s="21">
        <f t="shared" si="175"/>
        <v>3.3919999999999999</v>
      </c>
      <c r="BC1333" s="21"/>
      <c r="BD1333" s="22">
        <f t="shared" si="177"/>
        <v>4.5591397849462361</v>
      </c>
      <c r="BE1333" s="21"/>
      <c r="BG1333" s="10"/>
      <c r="BH1333" s="21">
        <f t="shared" si="174"/>
        <v>0</v>
      </c>
      <c r="BI1333" s="22">
        <f t="shared" si="174"/>
        <v>3.3919999999999996E-3</v>
      </c>
      <c r="BJ1333" s="21"/>
      <c r="BK1333" s="21">
        <v>0</v>
      </c>
      <c r="BL1333" s="22">
        <v>1.0175999999999999E-2</v>
      </c>
      <c r="BM1333" s="21"/>
      <c r="BN1333" s="21">
        <f t="shared" si="176"/>
        <v>0</v>
      </c>
      <c r="BO1333" s="22">
        <f t="shared" si="176"/>
        <v>4.0703999999999997E-2</v>
      </c>
      <c r="BP1333" s="21">
        <f t="shared" si="176"/>
        <v>0</v>
      </c>
    </row>
    <row r="1334" spans="1:68" ht="11.1" hidden="1" customHeight="1" outlineLevel="2" x14ac:dyDescent="0.2">
      <c r="A1334" s="10"/>
      <c r="B1334" s="18"/>
      <c r="C1334" s="18"/>
      <c r="D1334" s="18"/>
      <c r="E1334" s="23" t="s">
        <v>1194</v>
      </c>
      <c r="F1334" s="24"/>
      <c r="G1334" s="208">
        <v>8.6549999999999994</v>
      </c>
      <c r="H1334" s="208">
        <v>1.5780000000000001</v>
      </c>
      <c r="I1334" s="239">
        <v>1.38</v>
      </c>
      <c r="J1334" s="239"/>
      <c r="K1334" s="208">
        <v>0.53400000000000003</v>
      </c>
      <c r="L1334" s="24"/>
      <c r="M1334" s="24"/>
      <c r="N1334" s="24"/>
      <c r="O1334" s="208">
        <v>0.22800000000000001</v>
      </c>
      <c r="P1334" s="208">
        <v>0.81</v>
      </c>
      <c r="Q1334" s="208">
        <v>1.411</v>
      </c>
      <c r="R1334" s="208">
        <v>1.53</v>
      </c>
      <c r="S1334" s="208">
        <v>2.0009999999999999</v>
      </c>
      <c r="T1334" s="208">
        <v>1.865</v>
      </c>
      <c r="U1334" s="208">
        <v>1.2989999999999999</v>
      </c>
      <c r="V1334" s="208">
        <v>0.51500000000000001</v>
      </c>
      <c r="W1334" s="208">
        <v>0.14299999999999999</v>
      </c>
      <c r="X1334" s="24"/>
      <c r="Y1334" s="24"/>
      <c r="Z1334" s="24"/>
      <c r="AA1334" s="208">
        <v>9.7000000000000003E-2</v>
      </c>
      <c r="AB1334" s="208">
        <v>0.69099999999999995</v>
      </c>
      <c r="AC1334" s="208">
        <v>1.52</v>
      </c>
      <c r="AD1334" s="208">
        <v>1.7929999999999999</v>
      </c>
      <c r="AE1334" s="208">
        <v>1.92</v>
      </c>
      <c r="AF1334" s="208">
        <v>1.597</v>
      </c>
      <c r="AG1334" s="208">
        <v>0.93899999999999995</v>
      </c>
      <c r="AH1334" s="208">
        <v>0.39700000000000002</v>
      </c>
      <c r="AI1334" s="208">
        <v>0.183</v>
      </c>
      <c r="AJ1334" s="24"/>
      <c r="AK1334" s="24"/>
      <c r="AL1334" s="24"/>
      <c r="AM1334" s="208">
        <v>7.0000000000000001E-3</v>
      </c>
      <c r="AN1334" s="208">
        <v>0.61099999999999999</v>
      </c>
      <c r="AO1334" s="208">
        <v>1.5009999999999999</v>
      </c>
      <c r="AP1334" s="208">
        <v>1.845</v>
      </c>
      <c r="AQ1334" s="208">
        <v>1.9730000000000001</v>
      </c>
      <c r="AR1334" s="208">
        <v>1.8160000000000001</v>
      </c>
      <c r="AS1334" s="208">
        <v>1.284</v>
      </c>
      <c r="AT1334" s="208">
        <v>0.68100000000000005</v>
      </c>
      <c r="AU1334" s="208">
        <v>0.157</v>
      </c>
      <c r="AV1334" s="24"/>
      <c r="AW1334" s="24"/>
      <c r="AX1334" s="24"/>
      <c r="AY1334" s="24"/>
      <c r="AZ1334" s="208">
        <v>0.54200000000000004</v>
      </c>
      <c r="BA1334" s="208">
        <v>1.2350000000000001</v>
      </c>
      <c r="BB1334" s="21">
        <f t="shared" si="175"/>
        <v>8.6549999999999994</v>
      </c>
      <c r="BC1334" s="21"/>
      <c r="BD1334" s="22">
        <f t="shared" si="177"/>
        <v>11.633064516129032</v>
      </c>
      <c r="BE1334" s="21"/>
      <c r="BG1334" s="10"/>
      <c r="BH1334" s="21">
        <f t="shared" si="174"/>
        <v>0</v>
      </c>
      <c r="BI1334" s="22">
        <f t="shared" si="174"/>
        <v>8.6549999999999995E-3</v>
      </c>
      <c r="BJ1334" s="21"/>
      <c r="BK1334" s="21">
        <v>0</v>
      </c>
      <c r="BL1334" s="22">
        <v>2.5964999999999998E-2</v>
      </c>
      <c r="BM1334" s="21"/>
      <c r="BN1334" s="21">
        <f t="shared" si="176"/>
        <v>0</v>
      </c>
      <c r="BO1334" s="22">
        <f t="shared" si="176"/>
        <v>0.10385999999999999</v>
      </c>
      <c r="BP1334" s="21">
        <f t="shared" si="176"/>
        <v>0</v>
      </c>
    </row>
    <row r="1335" spans="1:68" ht="11.1" customHeight="1" outlineLevel="1" collapsed="1" x14ac:dyDescent="0.2">
      <c r="A1335" s="10"/>
      <c r="B1335" s="18"/>
      <c r="C1335" s="18"/>
      <c r="D1335" s="18"/>
      <c r="E1335" s="19" t="s">
        <v>1195</v>
      </c>
      <c r="F1335" s="209">
        <v>1.054</v>
      </c>
      <c r="G1335" s="209">
        <v>0.97199999999999998</v>
      </c>
      <c r="H1335" s="209">
        <v>3.351</v>
      </c>
      <c r="I1335" s="240">
        <v>0.73799999999999999</v>
      </c>
      <c r="J1335" s="240"/>
      <c r="K1335" s="209">
        <v>0.13200000000000001</v>
      </c>
      <c r="L1335" s="20"/>
      <c r="M1335" s="20"/>
      <c r="N1335" s="20"/>
      <c r="O1335" s="209">
        <v>0.13</v>
      </c>
      <c r="P1335" s="209">
        <v>0.50900000000000001</v>
      </c>
      <c r="Q1335" s="209">
        <v>1.2130000000000001</v>
      </c>
      <c r="R1335" s="209">
        <v>1.478</v>
      </c>
      <c r="S1335" s="209">
        <v>2.0489999999999999</v>
      </c>
      <c r="T1335" s="209">
        <v>1.9419999999999999</v>
      </c>
      <c r="U1335" s="209">
        <v>1.2370000000000001</v>
      </c>
      <c r="V1335" s="209">
        <v>0.53300000000000003</v>
      </c>
      <c r="W1335" s="209">
        <v>0.161</v>
      </c>
      <c r="X1335" s="20"/>
      <c r="Y1335" s="20"/>
      <c r="Z1335" s="20"/>
      <c r="AA1335" s="209">
        <v>0.114</v>
      </c>
      <c r="AB1335" s="209">
        <v>0.498</v>
      </c>
      <c r="AC1335" s="209">
        <v>1.32</v>
      </c>
      <c r="AD1335" s="209">
        <v>1.651</v>
      </c>
      <c r="AE1335" s="209">
        <v>1.855</v>
      </c>
      <c r="AF1335" s="209">
        <v>1.605</v>
      </c>
      <c r="AG1335" s="209">
        <v>0.86499999999999999</v>
      </c>
      <c r="AH1335" s="209">
        <v>0.42199999999999999</v>
      </c>
      <c r="AI1335" s="209">
        <v>0.185</v>
      </c>
      <c r="AJ1335" s="20"/>
      <c r="AK1335" s="20"/>
      <c r="AL1335" s="20"/>
      <c r="AM1335" s="209">
        <v>0.10199999999999999</v>
      </c>
      <c r="AN1335" s="209">
        <v>0.48499999999999999</v>
      </c>
      <c r="AO1335" s="209">
        <v>1.2829999999999999</v>
      </c>
      <c r="AP1335" s="209">
        <v>1.7490000000000001</v>
      </c>
      <c r="AQ1335" s="209">
        <v>1.9179999999999999</v>
      </c>
      <c r="AR1335" s="209">
        <v>1.8029999999999999</v>
      </c>
      <c r="AS1335" s="209">
        <v>1.153</v>
      </c>
      <c r="AT1335" s="209">
        <v>0.60599999999999998</v>
      </c>
      <c r="AU1335" s="209">
        <v>1.472</v>
      </c>
      <c r="AV1335" s="20"/>
      <c r="AW1335" s="20"/>
      <c r="AX1335" s="20"/>
      <c r="AY1335" s="209">
        <v>0.13300000000000001</v>
      </c>
      <c r="AZ1335" s="209">
        <v>0.34799999999999998</v>
      </c>
      <c r="BA1335" s="209">
        <v>0.998</v>
      </c>
      <c r="BB1335" s="21">
        <f>BB1336+BB1337</f>
        <v>4.0670000000000002</v>
      </c>
      <c r="BC1335" s="21">
        <f>BD1335</f>
        <v>5.466397849462366</v>
      </c>
      <c r="BD1335" s="22">
        <f t="shared" si="177"/>
        <v>5.466397849462366</v>
      </c>
      <c r="BE1335" s="21">
        <f>BC1335-BD1335</f>
        <v>0</v>
      </c>
      <c r="BF1335" s="2">
        <v>3.73</v>
      </c>
      <c r="BG1335" s="10">
        <v>7</v>
      </c>
      <c r="BH1335" s="21">
        <f t="shared" si="174"/>
        <v>4.0670000000000003E-3</v>
      </c>
      <c r="BI1335" s="22">
        <f t="shared" si="174"/>
        <v>4.0670000000000003E-3</v>
      </c>
      <c r="BJ1335" s="21">
        <f>BH1335-BI1335</f>
        <v>0</v>
      </c>
      <c r="BK1335" s="21">
        <v>1.2201E-2</v>
      </c>
      <c r="BL1335" s="22">
        <v>1.2201E-2</v>
      </c>
      <c r="BM1335" s="21">
        <v>0</v>
      </c>
      <c r="BN1335" s="21">
        <f t="shared" si="176"/>
        <v>4.8804E-2</v>
      </c>
      <c r="BO1335" s="22">
        <f t="shared" si="176"/>
        <v>4.8804E-2</v>
      </c>
      <c r="BP1335" s="21">
        <f t="shared" si="176"/>
        <v>0</v>
      </c>
    </row>
    <row r="1336" spans="1:68" ht="11.1" hidden="1" customHeight="1" outlineLevel="2" x14ac:dyDescent="0.2">
      <c r="A1336" s="10"/>
      <c r="B1336" s="18"/>
      <c r="C1336" s="18"/>
      <c r="D1336" s="18"/>
      <c r="E1336" s="23" t="s">
        <v>1196</v>
      </c>
      <c r="F1336" s="208">
        <v>1.054</v>
      </c>
      <c r="G1336" s="208">
        <v>0.97199999999999998</v>
      </c>
      <c r="H1336" s="208">
        <v>0.66200000000000003</v>
      </c>
      <c r="I1336" s="239">
        <v>0.503</v>
      </c>
      <c r="J1336" s="239"/>
      <c r="K1336" s="208">
        <v>9.9000000000000005E-2</v>
      </c>
      <c r="L1336" s="24"/>
      <c r="M1336" s="24"/>
      <c r="N1336" s="24"/>
      <c r="O1336" s="208">
        <v>9.0999999999999998E-2</v>
      </c>
      <c r="P1336" s="208">
        <v>0.34300000000000003</v>
      </c>
      <c r="Q1336" s="208">
        <v>0.81899999999999995</v>
      </c>
      <c r="R1336" s="208">
        <v>0.97899999999999998</v>
      </c>
      <c r="S1336" s="208">
        <v>1.3779999999999999</v>
      </c>
      <c r="T1336" s="208">
        <v>1.2689999999999999</v>
      </c>
      <c r="U1336" s="208">
        <v>0.83799999999999997</v>
      </c>
      <c r="V1336" s="208">
        <v>0.36899999999999999</v>
      </c>
      <c r="W1336" s="208">
        <v>0.121</v>
      </c>
      <c r="X1336" s="24"/>
      <c r="Y1336" s="24"/>
      <c r="Z1336" s="24"/>
      <c r="AA1336" s="208">
        <v>8.1000000000000003E-2</v>
      </c>
      <c r="AB1336" s="208">
        <v>0.32300000000000001</v>
      </c>
      <c r="AC1336" s="208">
        <v>0.83499999999999996</v>
      </c>
      <c r="AD1336" s="208">
        <v>0.996</v>
      </c>
      <c r="AE1336" s="208">
        <v>1.125</v>
      </c>
      <c r="AF1336" s="208">
        <v>0.97399999999999998</v>
      </c>
      <c r="AG1336" s="208">
        <v>0.55700000000000005</v>
      </c>
      <c r="AH1336" s="208">
        <v>0.28599999999999998</v>
      </c>
      <c r="AI1336" s="208">
        <v>0.124</v>
      </c>
      <c r="AJ1336" s="24"/>
      <c r="AK1336" s="24"/>
      <c r="AL1336" s="24"/>
      <c r="AM1336" s="208">
        <v>7.6999999999999999E-2</v>
      </c>
      <c r="AN1336" s="208">
        <v>0.316</v>
      </c>
      <c r="AO1336" s="208">
        <v>0.78800000000000003</v>
      </c>
      <c r="AP1336" s="208">
        <v>1.05</v>
      </c>
      <c r="AQ1336" s="208">
        <v>1.1639999999999999</v>
      </c>
      <c r="AR1336" s="208">
        <v>1.0980000000000001</v>
      </c>
      <c r="AS1336" s="208">
        <v>0.70199999999999996</v>
      </c>
      <c r="AT1336" s="208">
        <v>0.38500000000000001</v>
      </c>
      <c r="AU1336" s="208">
        <v>0.14799999999999999</v>
      </c>
      <c r="AV1336" s="24"/>
      <c r="AW1336" s="24"/>
      <c r="AX1336" s="24"/>
      <c r="AY1336" s="208">
        <v>0.1</v>
      </c>
      <c r="AZ1336" s="208">
        <v>0.25</v>
      </c>
      <c r="BA1336" s="208">
        <v>0.64800000000000002</v>
      </c>
      <c r="BB1336" s="21">
        <f t="shared" si="175"/>
        <v>1.3779999999999999</v>
      </c>
      <c r="BC1336" s="21"/>
      <c r="BD1336" s="22">
        <f t="shared" si="177"/>
        <v>1.8521505376344085</v>
      </c>
      <c r="BE1336" s="21"/>
      <c r="BG1336" s="10"/>
      <c r="BH1336" s="21">
        <f t="shared" si="174"/>
        <v>0</v>
      </c>
      <c r="BI1336" s="22">
        <f t="shared" si="174"/>
        <v>1.3780000000000001E-3</v>
      </c>
      <c r="BJ1336" s="21"/>
      <c r="BK1336" s="21">
        <v>0</v>
      </c>
      <c r="BL1336" s="22">
        <v>4.1340000000000005E-3</v>
      </c>
      <c r="BM1336" s="21"/>
      <c r="BN1336" s="21">
        <f t="shared" si="176"/>
        <v>0</v>
      </c>
      <c r="BO1336" s="22">
        <f t="shared" si="176"/>
        <v>1.6536000000000002E-2</v>
      </c>
      <c r="BP1336" s="21">
        <f t="shared" si="176"/>
        <v>0</v>
      </c>
    </row>
    <row r="1337" spans="1:68" ht="11.1" hidden="1" customHeight="1" outlineLevel="2" x14ac:dyDescent="0.2">
      <c r="A1337" s="10"/>
      <c r="B1337" s="18"/>
      <c r="C1337" s="18"/>
      <c r="D1337" s="18"/>
      <c r="E1337" s="23" t="s">
        <v>1197</v>
      </c>
      <c r="F1337" s="24"/>
      <c r="G1337" s="24"/>
      <c r="H1337" s="208">
        <v>2.6890000000000001</v>
      </c>
      <c r="I1337" s="239">
        <v>0.23499999999999999</v>
      </c>
      <c r="J1337" s="239"/>
      <c r="K1337" s="208">
        <v>3.3000000000000002E-2</v>
      </c>
      <c r="L1337" s="24"/>
      <c r="M1337" s="24"/>
      <c r="N1337" s="24"/>
      <c r="O1337" s="208">
        <v>3.9E-2</v>
      </c>
      <c r="P1337" s="208">
        <v>0.16600000000000001</v>
      </c>
      <c r="Q1337" s="208">
        <v>0.39400000000000002</v>
      </c>
      <c r="R1337" s="208">
        <v>0.499</v>
      </c>
      <c r="S1337" s="208">
        <v>0.67100000000000004</v>
      </c>
      <c r="T1337" s="208">
        <v>0.67300000000000004</v>
      </c>
      <c r="U1337" s="208">
        <v>0.39900000000000002</v>
      </c>
      <c r="V1337" s="208">
        <v>0.16400000000000001</v>
      </c>
      <c r="W1337" s="208">
        <v>0.04</v>
      </c>
      <c r="X1337" s="24"/>
      <c r="Y1337" s="24"/>
      <c r="Z1337" s="24"/>
      <c r="AA1337" s="208">
        <v>3.3000000000000002E-2</v>
      </c>
      <c r="AB1337" s="208">
        <v>0.17499999999999999</v>
      </c>
      <c r="AC1337" s="208">
        <v>0.48499999999999999</v>
      </c>
      <c r="AD1337" s="208">
        <v>0.65500000000000003</v>
      </c>
      <c r="AE1337" s="208">
        <v>0.73</v>
      </c>
      <c r="AF1337" s="208">
        <v>0.63100000000000001</v>
      </c>
      <c r="AG1337" s="208">
        <v>0.308</v>
      </c>
      <c r="AH1337" s="208">
        <v>0.13600000000000001</v>
      </c>
      <c r="AI1337" s="208">
        <v>6.0999999999999999E-2</v>
      </c>
      <c r="AJ1337" s="24"/>
      <c r="AK1337" s="24"/>
      <c r="AL1337" s="24"/>
      <c r="AM1337" s="208">
        <v>2.5000000000000001E-2</v>
      </c>
      <c r="AN1337" s="208">
        <v>0.16900000000000001</v>
      </c>
      <c r="AO1337" s="208">
        <v>0.495</v>
      </c>
      <c r="AP1337" s="208">
        <v>0.69899999999999995</v>
      </c>
      <c r="AQ1337" s="208">
        <v>0.754</v>
      </c>
      <c r="AR1337" s="208">
        <v>0.70499999999999996</v>
      </c>
      <c r="AS1337" s="208">
        <v>0.45100000000000001</v>
      </c>
      <c r="AT1337" s="208">
        <v>0.221</v>
      </c>
      <c r="AU1337" s="208">
        <v>1.3240000000000001</v>
      </c>
      <c r="AV1337" s="24"/>
      <c r="AW1337" s="24"/>
      <c r="AX1337" s="24"/>
      <c r="AY1337" s="208">
        <v>3.3000000000000002E-2</v>
      </c>
      <c r="AZ1337" s="208">
        <v>9.8000000000000004E-2</v>
      </c>
      <c r="BA1337" s="208">
        <v>0.35</v>
      </c>
      <c r="BB1337" s="21">
        <f t="shared" si="175"/>
        <v>2.6890000000000001</v>
      </c>
      <c r="BC1337" s="21"/>
      <c r="BD1337" s="22">
        <f t="shared" si="177"/>
        <v>3.614247311827957</v>
      </c>
      <c r="BE1337" s="21"/>
      <c r="BG1337" s="10"/>
      <c r="BH1337" s="21">
        <f t="shared" ref="BH1337:BI1400" si="178">(BC1337*24*31/1000000)</f>
        <v>0</v>
      </c>
      <c r="BI1337" s="22">
        <f t="shared" si="178"/>
        <v>2.689E-3</v>
      </c>
      <c r="BJ1337" s="21"/>
      <c r="BK1337" s="21">
        <v>0</v>
      </c>
      <c r="BL1337" s="22">
        <v>8.0669999999999995E-3</v>
      </c>
      <c r="BM1337" s="21"/>
      <c r="BN1337" s="21">
        <f t="shared" si="176"/>
        <v>0</v>
      </c>
      <c r="BO1337" s="22">
        <f t="shared" si="176"/>
        <v>3.2267999999999998E-2</v>
      </c>
      <c r="BP1337" s="21">
        <f t="shared" si="176"/>
        <v>0</v>
      </c>
    </row>
    <row r="1338" spans="1:68" ht="11.1" hidden="1" customHeight="1" outlineLevel="1" collapsed="1" x14ac:dyDescent="0.2">
      <c r="A1338" s="10"/>
      <c r="B1338" s="18"/>
      <c r="C1338" s="18"/>
      <c r="D1338" s="18"/>
      <c r="E1338" s="19" t="s">
        <v>1198</v>
      </c>
      <c r="F1338" s="209">
        <v>3.7839999999999998</v>
      </c>
      <c r="G1338" s="209">
        <v>2.831</v>
      </c>
      <c r="H1338" s="209">
        <v>1.9670000000000001</v>
      </c>
      <c r="I1338" s="240">
        <v>1.722</v>
      </c>
      <c r="J1338" s="240"/>
      <c r="K1338" s="209">
        <v>0.75900000000000001</v>
      </c>
      <c r="L1338" s="20"/>
      <c r="M1338" s="20"/>
      <c r="N1338" s="20"/>
      <c r="O1338" s="209">
        <v>0.64500000000000002</v>
      </c>
      <c r="P1338" s="209">
        <v>1.151</v>
      </c>
      <c r="Q1338" s="209">
        <v>2.238</v>
      </c>
      <c r="R1338" s="209">
        <v>2.6160000000000001</v>
      </c>
      <c r="S1338" s="209">
        <v>3.4249999999999998</v>
      </c>
      <c r="T1338" s="209">
        <v>3.1829999999999998</v>
      </c>
      <c r="U1338" s="209">
        <v>2.2570000000000001</v>
      </c>
      <c r="V1338" s="209">
        <v>1.254</v>
      </c>
      <c r="W1338" s="209">
        <v>0.872</v>
      </c>
      <c r="X1338" s="20"/>
      <c r="Y1338" s="20"/>
      <c r="Z1338" s="20"/>
      <c r="AA1338" s="209">
        <v>0.71899999999999997</v>
      </c>
      <c r="AB1338" s="209">
        <v>1.159</v>
      </c>
      <c r="AC1338" s="209">
        <v>2.629</v>
      </c>
      <c r="AD1338" s="209">
        <v>2.9129999999999998</v>
      </c>
      <c r="AE1338" s="209">
        <v>3.3919999999999999</v>
      </c>
      <c r="AF1338" s="209">
        <v>3.21</v>
      </c>
      <c r="AG1338" s="209">
        <v>1.8240000000000001</v>
      </c>
      <c r="AH1338" s="209">
        <v>1.2110000000000001</v>
      </c>
      <c r="AI1338" s="209">
        <v>1</v>
      </c>
      <c r="AJ1338" s="20"/>
      <c r="AK1338" s="20"/>
      <c r="AL1338" s="20"/>
      <c r="AM1338" s="209">
        <v>0.75900000000000001</v>
      </c>
      <c r="AN1338" s="209">
        <v>0.48199999999999998</v>
      </c>
      <c r="AO1338" s="209">
        <v>2.6429999999999998</v>
      </c>
      <c r="AP1338" s="209">
        <v>2.9769999999999999</v>
      </c>
      <c r="AQ1338" s="209">
        <v>4.9240000000000004</v>
      </c>
      <c r="AR1338" s="209">
        <v>3.1619999999999999</v>
      </c>
      <c r="AS1338" s="209">
        <v>2.234</v>
      </c>
      <c r="AT1338" s="209">
        <v>-0.30099999999999999</v>
      </c>
      <c r="AU1338" s="209">
        <v>0.77800000000000002</v>
      </c>
      <c r="AV1338" s="20"/>
      <c r="AW1338" s="20"/>
      <c r="AX1338" s="20"/>
      <c r="AY1338" s="209">
        <v>0.627</v>
      </c>
      <c r="AZ1338" s="209">
        <v>1.006</v>
      </c>
      <c r="BA1338" s="209">
        <v>1.99</v>
      </c>
      <c r="BB1338" s="21">
        <f>BB1339+BB1340</f>
        <v>5.4279999999999999</v>
      </c>
      <c r="BC1338" s="21">
        <f>BF1338</f>
        <v>7.5</v>
      </c>
      <c r="BD1338" s="22">
        <f t="shared" si="177"/>
        <v>7.295698924731183</v>
      </c>
      <c r="BE1338" s="21">
        <f>BC1338-BD1338</f>
        <v>0.20430107526881702</v>
      </c>
      <c r="BF1338" s="2">
        <v>7.5</v>
      </c>
      <c r="BG1338" s="10">
        <v>6</v>
      </c>
      <c r="BH1338" s="21">
        <f t="shared" si="178"/>
        <v>5.5799999999999999E-3</v>
      </c>
      <c r="BI1338" s="22">
        <f t="shared" si="178"/>
        <v>5.4279999999999997E-3</v>
      </c>
      <c r="BJ1338" s="21">
        <f>BH1338-BI1338</f>
        <v>1.5200000000000023E-4</v>
      </c>
      <c r="BK1338" s="21">
        <v>1.6739999999999998E-2</v>
      </c>
      <c r="BL1338" s="22">
        <v>1.6284E-2</v>
      </c>
      <c r="BM1338" s="21">
        <v>4.5599999999999807E-4</v>
      </c>
      <c r="BN1338" s="21">
        <f t="shared" si="176"/>
        <v>6.6959999999999992E-2</v>
      </c>
      <c r="BO1338" s="22">
        <f t="shared" si="176"/>
        <v>6.5135999999999999E-2</v>
      </c>
      <c r="BP1338" s="21">
        <f t="shared" si="176"/>
        <v>1.8239999999999923E-3</v>
      </c>
    </row>
    <row r="1339" spans="1:68" ht="11.1" hidden="1" customHeight="1" outlineLevel="2" x14ac:dyDescent="0.2">
      <c r="A1339" s="10"/>
      <c r="B1339" s="18"/>
      <c r="C1339" s="18"/>
      <c r="D1339" s="18"/>
      <c r="E1339" s="23" t="s">
        <v>1199</v>
      </c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24"/>
      <c r="AJ1339" s="24"/>
      <c r="AK1339" s="24"/>
      <c r="AL1339" s="24"/>
      <c r="AM1339" s="24"/>
      <c r="AN1339" s="24"/>
      <c r="AO1339" s="24"/>
      <c r="AP1339" s="24"/>
      <c r="AQ1339" s="208">
        <v>1.6439999999999999</v>
      </c>
      <c r="AR1339" s="24"/>
      <c r="AS1339" s="24"/>
      <c r="AT1339" s="24"/>
      <c r="AU1339" s="24"/>
      <c r="AV1339" s="24"/>
      <c r="AW1339" s="24"/>
      <c r="AX1339" s="24"/>
      <c r="AY1339" s="24"/>
      <c r="AZ1339" s="24"/>
      <c r="BA1339" s="24"/>
      <c r="BB1339" s="21">
        <f t="shared" ref="BB1339:BB1402" si="179">MAX(F1339:BA1339)</f>
        <v>1.6439999999999999</v>
      </c>
      <c r="BC1339" s="21"/>
      <c r="BD1339" s="22">
        <f t="shared" si="177"/>
        <v>2.209677419354839</v>
      </c>
      <c r="BE1339" s="21"/>
      <c r="BG1339" s="10"/>
      <c r="BH1339" s="21">
        <f t="shared" si="178"/>
        <v>0</v>
      </c>
      <c r="BI1339" s="22">
        <f t="shared" si="178"/>
        <v>1.6440000000000003E-3</v>
      </c>
      <c r="BJ1339" s="21"/>
      <c r="BK1339" s="21">
        <v>0</v>
      </c>
      <c r="BL1339" s="22">
        <v>4.9320000000000006E-3</v>
      </c>
      <c r="BM1339" s="21"/>
      <c r="BN1339" s="21">
        <f t="shared" si="176"/>
        <v>0</v>
      </c>
      <c r="BO1339" s="22">
        <f t="shared" si="176"/>
        <v>1.9728000000000002E-2</v>
      </c>
      <c r="BP1339" s="21">
        <f t="shared" si="176"/>
        <v>0</v>
      </c>
    </row>
    <row r="1340" spans="1:68" ht="11.1" hidden="1" customHeight="1" outlineLevel="2" x14ac:dyDescent="0.2">
      <c r="A1340" s="10"/>
      <c r="B1340" s="18"/>
      <c r="C1340" s="18"/>
      <c r="D1340" s="18"/>
      <c r="E1340" s="23" t="s">
        <v>1200</v>
      </c>
      <c r="F1340" s="208">
        <v>3.7839999999999998</v>
      </c>
      <c r="G1340" s="208">
        <v>2.831</v>
      </c>
      <c r="H1340" s="208">
        <v>1.9670000000000001</v>
      </c>
      <c r="I1340" s="239">
        <v>1.722</v>
      </c>
      <c r="J1340" s="239"/>
      <c r="K1340" s="208">
        <v>0.75900000000000001</v>
      </c>
      <c r="L1340" s="24"/>
      <c r="M1340" s="24"/>
      <c r="N1340" s="24"/>
      <c r="O1340" s="208">
        <v>0.64500000000000002</v>
      </c>
      <c r="P1340" s="208">
        <v>1.151</v>
      </c>
      <c r="Q1340" s="208">
        <v>2.238</v>
      </c>
      <c r="R1340" s="208">
        <v>2.6160000000000001</v>
      </c>
      <c r="S1340" s="208">
        <v>3.4249999999999998</v>
      </c>
      <c r="T1340" s="208">
        <v>3.1829999999999998</v>
      </c>
      <c r="U1340" s="208">
        <v>2.2570000000000001</v>
      </c>
      <c r="V1340" s="208">
        <v>1.254</v>
      </c>
      <c r="W1340" s="208">
        <v>0.872</v>
      </c>
      <c r="X1340" s="24"/>
      <c r="Y1340" s="24"/>
      <c r="Z1340" s="24"/>
      <c r="AA1340" s="208">
        <v>0.71899999999999997</v>
      </c>
      <c r="AB1340" s="208">
        <v>1.159</v>
      </c>
      <c r="AC1340" s="208">
        <v>2.629</v>
      </c>
      <c r="AD1340" s="208">
        <v>2.9129999999999998</v>
      </c>
      <c r="AE1340" s="208">
        <v>3.3919999999999999</v>
      </c>
      <c r="AF1340" s="208">
        <v>3.21</v>
      </c>
      <c r="AG1340" s="208">
        <v>1.8240000000000001</v>
      </c>
      <c r="AH1340" s="208">
        <v>1.2110000000000001</v>
      </c>
      <c r="AI1340" s="208">
        <v>1</v>
      </c>
      <c r="AJ1340" s="24"/>
      <c r="AK1340" s="24"/>
      <c r="AL1340" s="24"/>
      <c r="AM1340" s="208">
        <v>0.75900000000000001</v>
      </c>
      <c r="AN1340" s="208">
        <v>0.48199999999999998</v>
      </c>
      <c r="AO1340" s="208">
        <v>2.6429999999999998</v>
      </c>
      <c r="AP1340" s="208">
        <v>2.9769999999999999</v>
      </c>
      <c r="AQ1340" s="208">
        <v>3.28</v>
      </c>
      <c r="AR1340" s="208">
        <v>3.1619999999999999</v>
      </c>
      <c r="AS1340" s="208">
        <v>2.234</v>
      </c>
      <c r="AT1340" s="208">
        <v>-0.30099999999999999</v>
      </c>
      <c r="AU1340" s="208">
        <v>0.77800000000000002</v>
      </c>
      <c r="AV1340" s="24"/>
      <c r="AW1340" s="24"/>
      <c r="AX1340" s="24"/>
      <c r="AY1340" s="208">
        <v>0.627</v>
      </c>
      <c r="AZ1340" s="208">
        <v>1.006</v>
      </c>
      <c r="BA1340" s="208">
        <v>1.99</v>
      </c>
      <c r="BB1340" s="21">
        <f t="shared" si="179"/>
        <v>3.7839999999999998</v>
      </c>
      <c r="BC1340" s="21"/>
      <c r="BD1340" s="22">
        <f t="shared" si="177"/>
        <v>5.086021505376344</v>
      </c>
      <c r="BE1340" s="21"/>
      <c r="BG1340" s="10"/>
      <c r="BH1340" s="21">
        <f t="shared" si="178"/>
        <v>0</v>
      </c>
      <c r="BI1340" s="22">
        <f t="shared" si="178"/>
        <v>3.784E-3</v>
      </c>
      <c r="BJ1340" s="21"/>
      <c r="BK1340" s="21">
        <v>0</v>
      </c>
      <c r="BL1340" s="22">
        <v>1.1352000000000001E-2</v>
      </c>
      <c r="BM1340" s="21"/>
      <c r="BN1340" s="21">
        <f t="shared" si="176"/>
        <v>0</v>
      </c>
      <c r="BO1340" s="22">
        <f t="shared" si="176"/>
        <v>4.5408000000000004E-2</v>
      </c>
      <c r="BP1340" s="21">
        <f t="shared" si="176"/>
        <v>0</v>
      </c>
    </row>
    <row r="1341" spans="1:68" ht="11.1" customHeight="1" outlineLevel="1" collapsed="1" x14ac:dyDescent="0.2">
      <c r="A1341" s="10"/>
      <c r="B1341" s="18"/>
      <c r="C1341" s="18"/>
      <c r="D1341" s="18"/>
      <c r="E1341" s="19" t="s">
        <v>1201</v>
      </c>
      <c r="F1341" s="209">
        <v>3.1280000000000001</v>
      </c>
      <c r="G1341" s="209">
        <v>0.88300000000000001</v>
      </c>
      <c r="H1341" s="209">
        <v>0.8</v>
      </c>
      <c r="I1341" s="240">
        <v>0.43</v>
      </c>
      <c r="J1341" s="240"/>
      <c r="K1341" s="209">
        <v>0.25700000000000001</v>
      </c>
      <c r="L1341" s="20"/>
      <c r="M1341" s="20"/>
      <c r="N1341" s="20"/>
      <c r="O1341" s="209">
        <v>8.5999999999999993E-2</v>
      </c>
      <c r="P1341" s="209">
        <v>0.39100000000000001</v>
      </c>
      <c r="Q1341" s="209">
        <v>0.8</v>
      </c>
      <c r="R1341" s="209">
        <v>0.58899999999999997</v>
      </c>
      <c r="S1341" s="209">
        <v>1.2</v>
      </c>
      <c r="T1341" s="209">
        <v>0.72499999999999998</v>
      </c>
      <c r="U1341" s="209">
        <v>0.54400000000000004</v>
      </c>
      <c r="V1341" s="209">
        <v>0.7</v>
      </c>
      <c r="W1341" s="20"/>
      <c r="X1341" s="20"/>
      <c r="Y1341" s="20"/>
      <c r="Z1341" s="20"/>
      <c r="AA1341" s="20"/>
      <c r="AB1341" s="209">
        <v>0.25700000000000001</v>
      </c>
      <c r="AC1341" s="209">
        <v>0.81499999999999995</v>
      </c>
      <c r="AD1341" s="209">
        <v>0.86699999999999999</v>
      </c>
      <c r="AE1341" s="209">
        <v>0.8</v>
      </c>
      <c r="AF1341" s="209">
        <v>1.1879999999999999</v>
      </c>
      <c r="AG1341" s="209">
        <v>0.60499999999999998</v>
      </c>
      <c r="AH1341" s="209">
        <v>0.25</v>
      </c>
      <c r="AI1341" s="209">
        <v>0.48499999999999999</v>
      </c>
      <c r="AJ1341" s="20"/>
      <c r="AK1341" s="20"/>
      <c r="AL1341" s="20"/>
      <c r="AM1341" s="20"/>
      <c r="AN1341" s="209">
        <v>0.35199999999999998</v>
      </c>
      <c r="AO1341" s="209">
        <v>0.625</v>
      </c>
      <c r="AP1341" s="209">
        <v>0.95</v>
      </c>
      <c r="AQ1341" s="209">
        <v>0.96499999999999997</v>
      </c>
      <c r="AR1341" s="209">
        <v>0.91600000000000004</v>
      </c>
      <c r="AS1341" s="209">
        <v>0.57999999999999996</v>
      </c>
      <c r="AT1341" s="209">
        <v>0.79</v>
      </c>
      <c r="AU1341" s="209">
        <v>0.26300000000000001</v>
      </c>
      <c r="AV1341" s="20"/>
      <c r="AW1341" s="20"/>
      <c r="AX1341" s="20"/>
      <c r="AY1341" s="209">
        <v>0.151</v>
      </c>
      <c r="AZ1341" s="209">
        <v>0.25700000000000001</v>
      </c>
      <c r="BA1341" s="209">
        <v>0.73699999999999999</v>
      </c>
      <c r="BB1341" s="21">
        <f t="shared" si="179"/>
        <v>3.1280000000000001</v>
      </c>
      <c r="BC1341" s="21">
        <f>BD1341</f>
        <v>4.204301075268817</v>
      </c>
      <c r="BD1341" s="22">
        <f t="shared" si="177"/>
        <v>4.204301075268817</v>
      </c>
      <c r="BE1341" s="21">
        <f>BC1341-BD1341</f>
        <v>0</v>
      </c>
      <c r="BF1341" s="2">
        <v>2.8</v>
      </c>
      <c r="BG1341" s="10">
        <v>7</v>
      </c>
      <c r="BH1341" s="21">
        <f t="shared" si="178"/>
        <v>3.1280000000000001E-3</v>
      </c>
      <c r="BI1341" s="22">
        <f t="shared" si="178"/>
        <v>3.1280000000000001E-3</v>
      </c>
      <c r="BJ1341" s="21">
        <f>BH1341-BI1341</f>
        <v>0</v>
      </c>
      <c r="BK1341" s="21">
        <v>9.384E-3</v>
      </c>
      <c r="BL1341" s="22">
        <v>9.384E-3</v>
      </c>
      <c r="BM1341" s="21">
        <v>0</v>
      </c>
      <c r="BN1341" s="21">
        <f t="shared" si="176"/>
        <v>3.7536E-2</v>
      </c>
      <c r="BO1341" s="22">
        <f t="shared" si="176"/>
        <v>3.7536E-2</v>
      </c>
      <c r="BP1341" s="21">
        <f t="shared" si="176"/>
        <v>0</v>
      </c>
    </row>
    <row r="1342" spans="1:68" ht="11.1" hidden="1" customHeight="1" outlineLevel="2" x14ac:dyDescent="0.2">
      <c r="A1342" s="10"/>
      <c r="B1342" s="18"/>
      <c r="C1342" s="18"/>
      <c r="D1342" s="18"/>
      <c r="E1342" s="23" t="s">
        <v>1202</v>
      </c>
      <c r="F1342" s="208">
        <v>3.1280000000000001</v>
      </c>
      <c r="G1342" s="208">
        <v>0.88300000000000001</v>
      </c>
      <c r="H1342" s="208">
        <v>0.8</v>
      </c>
      <c r="I1342" s="239">
        <v>0.43</v>
      </c>
      <c r="J1342" s="239"/>
      <c r="K1342" s="208">
        <v>0.25700000000000001</v>
      </c>
      <c r="L1342" s="24"/>
      <c r="M1342" s="24"/>
      <c r="N1342" s="24"/>
      <c r="O1342" s="208">
        <v>8.5999999999999993E-2</v>
      </c>
      <c r="P1342" s="208">
        <v>0.39100000000000001</v>
      </c>
      <c r="Q1342" s="208">
        <v>0.8</v>
      </c>
      <c r="R1342" s="208">
        <v>0.58899999999999997</v>
      </c>
      <c r="S1342" s="208">
        <v>1.2</v>
      </c>
      <c r="T1342" s="208">
        <v>0.72499999999999998</v>
      </c>
      <c r="U1342" s="208">
        <v>0.54400000000000004</v>
      </c>
      <c r="V1342" s="208">
        <v>0.7</v>
      </c>
      <c r="W1342" s="24"/>
      <c r="X1342" s="24"/>
      <c r="Y1342" s="24"/>
      <c r="Z1342" s="24"/>
      <c r="AA1342" s="24"/>
      <c r="AB1342" s="208">
        <v>0.25700000000000001</v>
      </c>
      <c r="AC1342" s="208">
        <v>0.81499999999999995</v>
      </c>
      <c r="AD1342" s="208">
        <v>0.86699999999999999</v>
      </c>
      <c r="AE1342" s="208">
        <v>0.8</v>
      </c>
      <c r="AF1342" s="208">
        <v>1.1879999999999999</v>
      </c>
      <c r="AG1342" s="208">
        <v>0.60499999999999998</v>
      </c>
      <c r="AH1342" s="208">
        <v>0.25</v>
      </c>
      <c r="AI1342" s="208">
        <v>0.48499999999999999</v>
      </c>
      <c r="AJ1342" s="24"/>
      <c r="AK1342" s="24"/>
      <c r="AL1342" s="24"/>
      <c r="AM1342" s="24"/>
      <c r="AN1342" s="208">
        <v>0.35199999999999998</v>
      </c>
      <c r="AO1342" s="208">
        <v>0.625</v>
      </c>
      <c r="AP1342" s="208">
        <v>0.95</v>
      </c>
      <c r="AQ1342" s="208">
        <v>0.96499999999999997</v>
      </c>
      <c r="AR1342" s="208">
        <v>0.91600000000000004</v>
      </c>
      <c r="AS1342" s="208">
        <v>0.57999999999999996</v>
      </c>
      <c r="AT1342" s="208">
        <v>0.79</v>
      </c>
      <c r="AU1342" s="208">
        <v>0.26300000000000001</v>
      </c>
      <c r="AV1342" s="24"/>
      <c r="AW1342" s="24"/>
      <c r="AX1342" s="24"/>
      <c r="AY1342" s="208">
        <v>0.151</v>
      </c>
      <c r="AZ1342" s="208">
        <v>0.25700000000000001</v>
      </c>
      <c r="BA1342" s="208">
        <v>0.73699999999999999</v>
      </c>
      <c r="BB1342" s="21">
        <f t="shared" si="179"/>
        <v>3.1280000000000001</v>
      </c>
      <c r="BC1342" s="21"/>
      <c r="BD1342" s="22">
        <f t="shared" si="177"/>
        <v>4.204301075268817</v>
      </c>
      <c r="BE1342" s="21"/>
      <c r="BG1342" s="10"/>
      <c r="BH1342" s="21">
        <f t="shared" si="178"/>
        <v>0</v>
      </c>
      <c r="BI1342" s="22">
        <f t="shared" si="178"/>
        <v>3.1280000000000001E-3</v>
      </c>
      <c r="BJ1342" s="21"/>
      <c r="BK1342" s="21">
        <v>0</v>
      </c>
      <c r="BL1342" s="22">
        <v>9.384E-3</v>
      </c>
      <c r="BM1342" s="21"/>
      <c r="BN1342" s="21">
        <f t="shared" si="176"/>
        <v>0</v>
      </c>
      <c r="BO1342" s="22">
        <f t="shared" si="176"/>
        <v>3.7536E-2</v>
      </c>
      <c r="BP1342" s="21">
        <f t="shared" si="176"/>
        <v>0</v>
      </c>
    </row>
    <row r="1343" spans="1:68" ht="11.1" customHeight="1" outlineLevel="1" collapsed="1" x14ac:dyDescent="0.2">
      <c r="A1343" s="10"/>
      <c r="B1343" s="18"/>
      <c r="C1343" s="18"/>
      <c r="D1343" s="18"/>
      <c r="E1343" s="19" t="s">
        <v>1203</v>
      </c>
      <c r="F1343" s="209">
        <v>1.88</v>
      </c>
      <c r="G1343" s="209">
        <v>1.4770000000000001</v>
      </c>
      <c r="H1343" s="209">
        <v>1.0129999999999999</v>
      </c>
      <c r="I1343" s="240">
        <v>0.93</v>
      </c>
      <c r="J1343" s="240"/>
      <c r="K1343" s="209">
        <v>0.41599999999999998</v>
      </c>
      <c r="L1343" s="20"/>
      <c r="M1343" s="20"/>
      <c r="N1343" s="20"/>
      <c r="O1343" s="209">
        <v>0.50700000000000001</v>
      </c>
      <c r="P1343" s="209">
        <v>0.59199999999999997</v>
      </c>
      <c r="Q1343" s="209">
        <v>1.1240000000000001</v>
      </c>
      <c r="R1343" s="209">
        <v>1.3140000000000001</v>
      </c>
      <c r="S1343" s="209">
        <v>1.7150000000000001</v>
      </c>
      <c r="T1343" s="209">
        <v>1.613</v>
      </c>
      <c r="U1343" s="209">
        <v>1.07</v>
      </c>
      <c r="V1343" s="209">
        <v>0.58899999999999997</v>
      </c>
      <c r="W1343" s="209">
        <v>0.38700000000000001</v>
      </c>
      <c r="X1343" s="20"/>
      <c r="Y1343" s="20"/>
      <c r="Z1343" s="20"/>
      <c r="AA1343" s="209">
        <v>0.56000000000000005</v>
      </c>
      <c r="AB1343" s="209">
        <v>0.60699999999999998</v>
      </c>
      <c r="AC1343" s="209">
        <v>1.329</v>
      </c>
      <c r="AD1343" s="209">
        <v>1.4790000000000001</v>
      </c>
      <c r="AE1343" s="209">
        <v>1.647</v>
      </c>
      <c r="AF1343" s="209">
        <v>1.456</v>
      </c>
      <c r="AG1343" s="209">
        <v>0.72</v>
      </c>
      <c r="AH1343" s="209">
        <v>0.42599999999999999</v>
      </c>
      <c r="AI1343" s="209">
        <v>0.33500000000000002</v>
      </c>
      <c r="AJ1343" s="20"/>
      <c r="AK1343" s="20"/>
      <c r="AL1343" s="20"/>
      <c r="AM1343" s="209">
        <v>0.25900000000000001</v>
      </c>
      <c r="AN1343" s="209">
        <v>0.437</v>
      </c>
      <c r="AO1343" s="209">
        <v>0.95099999999999996</v>
      </c>
      <c r="AP1343" s="209">
        <v>0.95699999999999996</v>
      </c>
      <c r="AQ1343" s="20"/>
      <c r="AR1343" s="209">
        <v>2.4929999999999999</v>
      </c>
      <c r="AS1343" s="209">
        <v>0.84399999999999997</v>
      </c>
      <c r="AT1343" s="209">
        <v>0.54400000000000004</v>
      </c>
      <c r="AU1343" s="209">
        <v>0.28299999999999997</v>
      </c>
      <c r="AV1343" s="20"/>
      <c r="AW1343" s="20"/>
      <c r="AX1343" s="20"/>
      <c r="AY1343" s="209">
        <v>0.31900000000000001</v>
      </c>
      <c r="AZ1343" s="209">
        <v>0.42899999999999999</v>
      </c>
      <c r="BA1343" s="209">
        <v>0.78700000000000003</v>
      </c>
      <c r="BB1343" s="21">
        <f t="shared" si="179"/>
        <v>2.4929999999999999</v>
      </c>
      <c r="BC1343" s="21">
        <f>BD1343</f>
        <v>3.350806451612903</v>
      </c>
      <c r="BD1343" s="22">
        <f t="shared" si="177"/>
        <v>3.350806451612903</v>
      </c>
      <c r="BE1343" s="21">
        <f>BC1343-BD1343</f>
        <v>0</v>
      </c>
      <c r="BF1343" s="2">
        <v>2.73</v>
      </c>
      <c r="BG1343" s="10">
        <v>7</v>
      </c>
      <c r="BH1343" s="21">
        <f t="shared" si="178"/>
        <v>2.4929999999999996E-3</v>
      </c>
      <c r="BI1343" s="22">
        <f t="shared" si="178"/>
        <v>2.4929999999999996E-3</v>
      </c>
      <c r="BJ1343" s="21">
        <f>BH1343-BI1343</f>
        <v>0</v>
      </c>
      <c r="BK1343" s="21">
        <v>7.4789999999999987E-3</v>
      </c>
      <c r="BL1343" s="22">
        <v>7.4789999999999987E-3</v>
      </c>
      <c r="BM1343" s="21">
        <v>0</v>
      </c>
      <c r="BN1343" s="21">
        <f t="shared" si="176"/>
        <v>2.9915999999999995E-2</v>
      </c>
      <c r="BO1343" s="22">
        <f t="shared" si="176"/>
        <v>2.9915999999999995E-2</v>
      </c>
      <c r="BP1343" s="21">
        <f t="shared" si="176"/>
        <v>0</v>
      </c>
    </row>
    <row r="1344" spans="1:68" ht="11.1" hidden="1" customHeight="1" outlineLevel="2" x14ac:dyDescent="0.2">
      <c r="A1344" s="10"/>
      <c r="B1344" s="18"/>
      <c r="C1344" s="18"/>
      <c r="D1344" s="18"/>
      <c r="E1344" s="23" t="s">
        <v>1204</v>
      </c>
      <c r="F1344" s="208">
        <v>1.88</v>
      </c>
      <c r="G1344" s="208">
        <v>1.4770000000000001</v>
      </c>
      <c r="H1344" s="208">
        <v>1.0129999999999999</v>
      </c>
      <c r="I1344" s="239">
        <v>0.93</v>
      </c>
      <c r="J1344" s="239"/>
      <c r="K1344" s="208">
        <v>0.41599999999999998</v>
      </c>
      <c r="L1344" s="24"/>
      <c r="M1344" s="24"/>
      <c r="N1344" s="24"/>
      <c r="O1344" s="208">
        <v>0.50700000000000001</v>
      </c>
      <c r="P1344" s="208">
        <v>0.59199999999999997</v>
      </c>
      <c r="Q1344" s="208">
        <v>1.1240000000000001</v>
      </c>
      <c r="R1344" s="208">
        <v>1.3140000000000001</v>
      </c>
      <c r="S1344" s="208">
        <v>1.7150000000000001</v>
      </c>
      <c r="T1344" s="208">
        <v>1.613</v>
      </c>
      <c r="U1344" s="208">
        <v>1.07</v>
      </c>
      <c r="V1344" s="208">
        <v>0.58899999999999997</v>
      </c>
      <c r="W1344" s="208">
        <v>0.38700000000000001</v>
      </c>
      <c r="X1344" s="24"/>
      <c r="Y1344" s="24"/>
      <c r="Z1344" s="24"/>
      <c r="AA1344" s="208">
        <v>0.56000000000000005</v>
      </c>
      <c r="AB1344" s="208">
        <v>0.60699999999999998</v>
      </c>
      <c r="AC1344" s="208">
        <v>1.329</v>
      </c>
      <c r="AD1344" s="208">
        <v>1.4790000000000001</v>
      </c>
      <c r="AE1344" s="208">
        <v>1.647</v>
      </c>
      <c r="AF1344" s="208">
        <v>1.456</v>
      </c>
      <c r="AG1344" s="208">
        <v>0.72</v>
      </c>
      <c r="AH1344" s="208">
        <v>0.42599999999999999</v>
      </c>
      <c r="AI1344" s="208">
        <v>0.33500000000000002</v>
      </c>
      <c r="AJ1344" s="24"/>
      <c r="AK1344" s="24"/>
      <c r="AL1344" s="24"/>
      <c r="AM1344" s="208">
        <v>0.25900000000000001</v>
      </c>
      <c r="AN1344" s="208">
        <v>0.437</v>
      </c>
      <c r="AO1344" s="208">
        <v>0.95099999999999996</v>
      </c>
      <c r="AP1344" s="208">
        <v>0.95699999999999996</v>
      </c>
      <c r="AQ1344" s="24"/>
      <c r="AR1344" s="208">
        <v>2.4929999999999999</v>
      </c>
      <c r="AS1344" s="208">
        <v>0.84399999999999997</v>
      </c>
      <c r="AT1344" s="208">
        <v>0.54400000000000004</v>
      </c>
      <c r="AU1344" s="208">
        <v>0.28299999999999997</v>
      </c>
      <c r="AV1344" s="24"/>
      <c r="AW1344" s="24"/>
      <c r="AX1344" s="24"/>
      <c r="AY1344" s="208">
        <v>0.31900000000000001</v>
      </c>
      <c r="AZ1344" s="208">
        <v>0.42899999999999999</v>
      </c>
      <c r="BA1344" s="208">
        <v>0.78700000000000003</v>
      </c>
      <c r="BB1344" s="21">
        <f t="shared" si="179"/>
        <v>2.4929999999999999</v>
      </c>
      <c r="BC1344" s="21"/>
      <c r="BD1344" s="22">
        <f t="shared" si="177"/>
        <v>3.350806451612903</v>
      </c>
      <c r="BE1344" s="21"/>
      <c r="BG1344" s="10"/>
      <c r="BH1344" s="21">
        <f t="shared" si="178"/>
        <v>0</v>
      </c>
      <c r="BI1344" s="22">
        <f t="shared" si="178"/>
        <v>2.4929999999999996E-3</v>
      </c>
      <c r="BJ1344" s="21"/>
      <c r="BK1344" s="21">
        <v>0</v>
      </c>
      <c r="BL1344" s="22">
        <v>7.4789999999999987E-3</v>
      </c>
      <c r="BM1344" s="21"/>
      <c r="BN1344" s="21">
        <f t="shared" si="176"/>
        <v>0</v>
      </c>
      <c r="BO1344" s="22">
        <f t="shared" si="176"/>
        <v>2.9915999999999995E-2</v>
      </c>
      <c r="BP1344" s="21">
        <f t="shared" si="176"/>
        <v>0</v>
      </c>
    </row>
    <row r="1345" spans="1:68" ht="11.1" customHeight="1" outlineLevel="1" collapsed="1" x14ac:dyDescent="0.2">
      <c r="A1345" s="10"/>
      <c r="B1345" s="18"/>
      <c r="C1345" s="18"/>
      <c r="D1345" s="18"/>
      <c r="E1345" s="19" t="s">
        <v>1205</v>
      </c>
      <c r="F1345" s="20"/>
      <c r="G1345" s="20"/>
      <c r="H1345" s="20"/>
      <c r="I1345" s="20"/>
      <c r="J1345" s="20"/>
      <c r="K1345" s="20"/>
      <c r="L1345" s="20"/>
      <c r="M1345" s="20"/>
      <c r="N1345" s="20"/>
      <c r="O1345" s="20"/>
      <c r="P1345" s="20"/>
      <c r="Q1345" s="20"/>
      <c r="R1345" s="20"/>
      <c r="S1345" s="20"/>
      <c r="T1345" s="20"/>
      <c r="U1345" s="20"/>
      <c r="V1345" s="20"/>
      <c r="W1345" s="20"/>
      <c r="X1345" s="20"/>
      <c r="Y1345" s="20"/>
      <c r="Z1345" s="20"/>
      <c r="AA1345" s="20"/>
      <c r="AB1345" s="20"/>
      <c r="AC1345" s="20"/>
      <c r="AD1345" s="20"/>
      <c r="AE1345" s="20"/>
      <c r="AF1345" s="20"/>
      <c r="AG1345" s="20"/>
      <c r="AH1345" s="209">
        <v>2.9009999999999998</v>
      </c>
      <c r="AI1345" s="209">
        <v>1.4079999999999999</v>
      </c>
      <c r="AJ1345" s="20"/>
      <c r="AK1345" s="20"/>
      <c r="AL1345" s="20"/>
      <c r="AM1345" s="20"/>
      <c r="AN1345" s="209">
        <v>1.1100000000000001</v>
      </c>
      <c r="AO1345" s="209">
        <v>4.218</v>
      </c>
      <c r="AP1345" s="209">
        <v>5.0830000000000002</v>
      </c>
      <c r="AQ1345" s="209">
        <v>5.7160000000000002</v>
      </c>
      <c r="AR1345" s="209">
        <v>5.306</v>
      </c>
      <c r="AS1345" s="209">
        <v>4.1909999999999998</v>
      </c>
      <c r="AT1345" s="20"/>
      <c r="AU1345" s="209">
        <v>1.63</v>
      </c>
      <c r="AV1345" s="20"/>
      <c r="AW1345" s="20"/>
      <c r="AX1345" s="20"/>
      <c r="AY1345" s="20"/>
      <c r="AZ1345" s="20"/>
      <c r="BA1345" s="20"/>
      <c r="BB1345" s="21">
        <f t="shared" si="179"/>
        <v>5.7160000000000002</v>
      </c>
      <c r="BC1345" s="21">
        <f>BD1345</f>
        <v>7.682795698924731</v>
      </c>
      <c r="BD1345" s="22">
        <f t="shared" si="177"/>
        <v>7.682795698924731</v>
      </c>
      <c r="BE1345" s="21">
        <f>BC1345-BD1345</f>
        <v>0</v>
      </c>
      <c r="BF1345" s="2">
        <v>4.24</v>
      </c>
      <c r="BG1345" s="10">
        <v>7</v>
      </c>
      <c r="BH1345" s="21">
        <f t="shared" si="178"/>
        <v>5.7159999999999997E-3</v>
      </c>
      <c r="BI1345" s="22">
        <f t="shared" si="178"/>
        <v>5.7159999999999997E-3</v>
      </c>
      <c r="BJ1345" s="21">
        <f>BH1345-BI1345</f>
        <v>0</v>
      </c>
      <c r="BK1345" s="21">
        <v>1.7148E-2</v>
      </c>
      <c r="BL1345" s="22">
        <v>1.7148E-2</v>
      </c>
      <c r="BM1345" s="21">
        <v>0</v>
      </c>
      <c r="BN1345" s="21">
        <f t="shared" si="176"/>
        <v>6.8592E-2</v>
      </c>
      <c r="BO1345" s="22">
        <f t="shared" si="176"/>
        <v>6.8592E-2</v>
      </c>
      <c r="BP1345" s="21">
        <f t="shared" si="176"/>
        <v>0</v>
      </c>
    </row>
    <row r="1346" spans="1:68" ht="11.1" hidden="1" customHeight="1" outlineLevel="2" x14ac:dyDescent="0.2">
      <c r="A1346" s="10"/>
      <c r="B1346" s="18"/>
      <c r="C1346" s="18"/>
      <c r="D1346" s="18"/>
      <c r="E1346" s="23" t="s">
        <v>1206</v>
      </c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08">
        <v>2.9009999999999998</v>
      </c>
      <c r="AI1346" s="208">
        <v>1.4079999999999999</v>
      </c>
      <c r="AJ1346" s="24"/>
      <c r="AK1346" s="24"/>
      <c r="AL1346" s="24"/>
      <c r="AM1346" s="24"/>
      <c r="AN1346" s="208">
        <v>1.1100000000000001</v>
      </c>
      <c r="AO1346" s="208">
        <v>4.218</v>
      </c>
      <c r="AP1346" s="208">
        <v>5.0830000000000002</v>
      </c>
      <c r="AQ1346" s="208">
        <v>5.7160000000000002</v>
      </c>
      <c r="AR1346" s="208">
        <v>5.306</v>
      </c>
      <c r="AS1346" s="208">
        <v>4.1909999999999998</v>
      </c>
      <c r="AT1346" s="24"/>
      <c r="AU1346" s="208">
        <v>1.63</v>
      </c>
      <c r="AV1346" s="24"/>
      <c r="AW1346" s="24"/>
      <c r="AX1346" s="24"/>
      <c r="AY1346" s="24"/>
      <c r="AZ1346" s="24"/>
      <c r="BA1346" s="24"/>
      <c r="BB1346" s="21">
        <f t="shared" si="179"/>
        <v>5.7160000000000002</v>
      </c>
      <c r="BC1346" s="21"/>
      <c r="BD1346" s="22">
        <f t="shared" si="177"/>
        <v>7.682795698924731</v>
      </c>
      <c r="BE1346" s="21"/>
      <c r="BG1346" s="10"/>
      <c r="BH1346" s="21">
        <f t="shared" si="178"/>
        <v>0</v>
      </c>
      <c r="BI1346" s="22">
        <f t="shared" si="178"/>
        <v>5.7159999999999997E-3</v>
      </c>
      <c r="BJ1346" s="21"/>
      <c r="BK1346" s="21">
        <v>0</v>
      </c>
      <c r="BL1346" s="22">
        <v>1.7148E-2</v>
      </c>
      <c r="BM1346" s="21"/>
      <c r="BN1346" s="21">
        <f t="shared" si="176"/>
        <v>0</v>
      </c>
      <c r="BO1346" s="22">
        <f t="shared" si="176"/>
        <v>6.8592E-2</v>
      </c>
      <c r="BP1346" s="21">
        <f t="shared" si="176"/>
        <v>0</v>
      </c>
    </row>
    <row r="1347" spans="1:68" ht="11.1" customHeight="1" outlineLevel="1" collapsed="1" x14ac:dyDescent="0.2">
      <c r="A1347" s="10"/>
      <c r="B1347" s="18"/>
      <c r="C1347" s="18"/>
      <c r="D1347" s="18"/>
      <c r="E1347" s="19" t="s">
        <v>1207</v>
      </c>
      <c r="F1347" s="209">
        <v>5.3339999999999996</v>
      </c>
      <c r="G1347" s="209">
        <v>4.3250000000000002</v>
      </c>
      <c r="H1347" s="209">
        <v>1.409</v>
      </c>
      <c r="I1347" s="240">
        <v>2.0990000000000002</v>
      </c>
      <c r="J1347" s="240"/>
      <c r="K1347" s="209">
        <v>0.98199999999999998</v>
      </c>
      <c r="L1347" s="20"/>
      <c r="M1347" s="20"/>
      <c r="N1347" s="20"/>
      <c r="O1347" s="209">
        <v>0.80500000000000005</v>
      </c>
      <c r="P1347" s="209">
        <v>1.597</v>
      </c>
      <c r="Q1347" s="209">
        <v>3.1720000000000002</v>
      </c>
      <c r="R1347" s="209">
        <v>3.8</v>
      </c>
      <c r="S1347" s="209">
        <v>4.516</v>
      </c>
      <c r="T1347" s="209">
        <v>4.2190000000000003</v>
      </c>
      <c r="U1347" s="209">
        <v>2.79</v>
      </c>
      <c r="V1347" s="209">
        <v>1.5760000000000001</v>
      </c>
      <c r="W1347" s="209">
        <v>0.84</v>
      </c>
      <c r="X1347" s="20"/>
      <c r="Y1347" s="20"/>
      <c r="Z1347" s="20"/>
      <c r="AA1347" s="209">
        <v>0.85099999999999998</v>
      </c>
      <c r="AB1347" s="209">
        <v>1.7</v>
      </c>
      <c r="AC1347" s="209">
        <v>3.04</v>
      </c>
      <c r="AD1347" s="209">
        <v>5</v>
      </c>
      <c r="AE1347" s="209">
        <v>4.5</v>
      </c>
      <c r="AF1347" s="209">
        <v>4.03</v>
      </c>
      <c r="AG1347" s="209">
        <v>2.52</v>
      </c>
      <c r="AH1347" s="209">
        <v>1.45</v>
      </c>
      <c r="AI1347" s="209">
        <v>1.1399999999999999</v>
      </c>
      <c r="AJ1347" s="20"/>
      <c r="AK1347" s="20"/>
      <c r="AL1347" s="20"/>
      <c r="AM1347" s="209">
        <v>1.123</v>
      </c>
      <c r="AN1347" s="209">
        <v>1.577</v>
      </c>
      <c r="AO1347" s="209">
        <v>3.05</v>
      </c>
      <c r="AP1347" s="209">
        <v>4.0999999999999996</v>
      </c>
      <c r="AQ1347" s="209">
        <v>4.3</v>
      </c>
      <c r="AR1347" s="209">
        <v>3.8439999999999999</v>
      </c>
      <c r="AS1347" s="209">
        <v>3.12</v>
      </c>
      <c r="AT1347" s="209">
        <v>1.69</v>
      </c>
      <c r="AU1347" s="209">
        <v>0.94</v>
      </c>
      <c r="AV1347" s="20"/>
      <c r="AW1347" s="20"/>
      <c r="AX1347" s="20"/>
      <c r="AY1347" s="209">
        <v>0.56999999999999995</v>
      </c>
      <c r="AZ1347" s="209">
        <v>0.95</v>
      </c>
      <c r="BA1347" s="209">
        <v>2.19</v>
      </c>
      <c r="BB1347" s="21">
        <f t="shared" si="179"/>
        <v>5.3339999999999996</v>
      </c>
      <c r="BC1347" s="21">
        <f>BF1347</f>
        <v>7.8</v>
      </c>
      <c r="BD1347" s="22">
        <f t="shared" si="177"/>
        <v>7.169354838709677</v>
      </c>
      <c r="BE1347" s="21">
        <f>BC1347-BD1347</f>
        <v>0.63064516129032278</v>
      </c>
      <c r="BF1347" s="2">
        <v>7.8</v>
      </c>
      <c r="BG1347" s="10">
        <v>7</v>
      </c>
      <c r="BH1347" s="21">
        <f t="shared" si="178"/>
        <v>5.8031999999999997E-3</v>
      </c>
      <c r="BI1347" s="22">
        <f t="shared" si="178"/>
        <v>5.3340000000000002E-3</v>
      </c>
      <c r="BJ1347" s="21">
        <f>BH1347-BI1347</f>
        <v>4.6919999999999948E-4</v>
      </c>
      <c r="BK1347" s="21">
        <v>1.7409599999999997E-2</v>
      </c>
      <c r="BL1347" s="22">
        <v>1.6002000000000002E-2</v>
      </c>
      <c r="BM1347" s="21">
        <v>1.407599999999995E-3</v>
      </c>
      <c r="BN1347" s="21">
        <f t="shared" si="176"/>
        <v>6.9638399999999989E-2</v>
      </c>
      <c r="BO1347" s="22">
        <f t="shared" si="176"/>
        <v>6.4008000000000009E-2</v>
      </c>
      <c r="BP1347" s="21">
        <f t="shared" si="176"/>
        <v>5.6303999999999799E-3</v>
      </c>
    </row>
    <row r="1348" spans="1:68" ht="11.1" hidden="1" customHeight="1" outlineLevel="2" x14ac:dyDescent="0.2">
      <c r="A1348" s="10"/>
      <c r="B1348" s="18"/>
      <c r="C1348" s="18"/>
      <c r="D1348" s="18"/>
      <c r="E1348" s="23" t="s">
        <v>1208</v>
      </c>
      <c r="F1348" s="208">
        <v>3.2839999999999998</v>
      </c>
      <c r="G1348" s="208">
        <v>2.6549999999999998</v>
      </c>
      <c r="H1348" s="208">
        <v>0.439</v>
      </c>
      <c r="I1348" s="239">
        <v>1.379</v>
      </c>
      <c r="J1348" s="239"/>
      <c r="K1348" s="208">
        <v>0.81299999999999994</v>
      </c>
      <c r="L1348" s="24"/>
      <c r="M1348" s="24"/>
      <c r="N1348" s="24"/>
      <c r="O1348" s="208">
        <v>0.50800000000000001</v>
      </c>
      <c r="P1348" s="208">
        <v>0.92500000000000004</v>
      </c>
      <c r="Q1348" s="208">
        <v>1.8220000000000001</v>
      </c>
      <c r="R1348" s="208">
        <v>2.2000000000000002</v>
      </c>
      <c r="S1348" s="208">
        <v>2.516</v>
      </c>
      <c r="T1348" s="208">
        <v>2.4590000000000001</v>
      </c>
      <c r="U1348" s="208">
        <v>1.67</v>
      </c>
      <c r="V1348" s="208">
        <v>0.998</v>
      </c>
      <c r="W1348" s="208">
        <v>0.64</v>
      </c>
      <c r="X1348" s="24"/>
      <c r="Y1348" s="24"/>
      <c r="Z1348" s="24"/>
      <c r="AA1348" s="208">
        <v>0.628</v>
      </c>
      <c r="AB1348" s="208">
        <v>1.07</v>
      </c>
      <c r="AC1348" s="208">
        <v>1.84</v>
      </c>
      <c r="AD1348" s="208">
        <v>3</v>
      </c>
      <c r="AE1348" s="208">
        <v>2.6</v>
      </c>
      <c r="AF1348" s="208">
        <v>2.39</v>
      </c>
      <c r="AG1348" s="208">
        <v>1.48</v>
      </c>
      <c r="AH1348" s="208">
        <v>0.89</v>
      </c>
      <c r="AI1348" s="208">
        <v>0.73</v>
      </c>
      <c r="AJ1348" s="24"/>
      <c r="AK1348" s="24"/>
      <c r="AL1348" s="24"/>
      <c r="AM1348" s="208">
        <v>0.75700000000000001</v>
      </c>
      <c r="AN1348" s="208">
        <v>0.92700000000000005</v>
      </c>
      <c r="AO1348" s="208">
        <v>1.8</v>
      </c>
      <c r="AP1348" s="208">
        <v>2.2999999999999998</v>
      </c>
      <c r="AQ1348" s="208">
        <v>2.5</v>
      </c>
      <c r="AR1348" s="208">
        <v>2.11</v>
      </c>
      <c r="AS1348" s="208">
        <v>1.94</v>
      </c>
      <c r="AT1348" s="208">
        <v>1.02</v>
      </c>
      <c r="AU1348" s="208">
        <v>0.62</v>
      </c>
      <c r="AV1348" s="24"/>
      <c r="AW1348" s="24"/>
      <c r="AX1348" s="24"/>
      <c r="AY1348" s="208">
        <v>0.35</v>
      </c>
      <c r="AZ1348" s="208">
        <v>0.45</v>
      </c>
      <c r="BA1348" s="208">
        <v>1.08</v>
      </c>
      <c r="BB1348" s="21">
        <f t="shared" si="179"/>
        <v>3.2839999999999998</v>
      </c>
      <c r="BC1348" s="21"/>
      <c r="BD1348" s="22">
        <f t="shared" si="177"/>
        <v>4.413978494623656</v>
      </c>
      <c r="BE1348" s="21"/>
      <c r="BG1348" s="10"/>
      <c r="BH1348" s="21">
        <f t="shared" si="178"/>
        <v>0</v>
      </c>
      <c r="BI1348" s="22">
        <f t="shared" si="178"/>
        <v>3.284E-3</v>
      </c>
      <c r="BJ1348" s="21"/>
      <c r="BK1348" s="21">
        <v>0</v>
      </c>
      <c r="BL1348" s="22">
        <v>9.8519999999999996E-3</v>
      </c>
      <c r="BM1348" s="21"/>
      <c r="BN1348" s="21">
        <f t="shared" si="176"/>
        <v>0</v>
      </c>
      <c r="BO1348" s="22">
        <f t="shared" si="176"/>
        <v>3.9407999999999999E-2</v>
      </c>
      <c r="BP1348" s="21">
        <f t="shared" si="176"/>
        <v>0</v>
      </c>
    </row>
    <row r="1349" spans="1:68" ht="11.1" hidden="1" customHeight="1" outlineLevel="2" x14ac:dyDescent="0.2">
      <c r="A1349" s="10"/>
      <c r="B1349" s="18"/>
      <c r="C1349" s="18"/>
      <c r="D1349" s="18"/>
      <c r="E1349" s="23" t="s">
        <v>1209</v>
      </c>
      <c r="F1349" s="208">
        <v>2.0499999999999998</v>
      </c>
      <c r="G1349" s="208">
        <v>1.67</v>
      </c>
      <c r="H1349" s="208">
        <v>0.97</v>
      </c>
      <c r="I1349" s="239">
        <v>0.72</v>
      </c>
      <c r="J1349" s="239"/>
      <c r="K1349" s="208">
        <v>0.16900000000000001</v>
      </c>
      <c r="L1349" s="24"/>
      <c r="M1349" s="24"/>
      <c r="N1349" s="24"/>
      <c r="O1349" s="208">
        <v>0.29699999999999999</v>
      </c>
      <c r="P1349" s="208">
        <v>0.67200000000000004</v>
      </c>
      <c r="Q1349" s="208">
        <v>1.35</v>
      </c>
      <c r="R1349" s="208">
        <v>1.6</v>
      </c>
      <c r="S1349" s="208">
        <v>2</v>
      </c>
      <c r="T1349" s="208">
        <v>1.76</v>
      </c>
      <c r="U1349" s="208">
        <v>1.1200000000000001</v>
      </c>
      <c r="V1349" s="208">
        <v>0.57799999999999996</v>
      </c>
      <c r="W1349" s="208">
        <v>0.2</v>
      </c>
      <c r="X1349" s="24"/>
      <c r="Y1349" s="24"/>
      <c r="Z1349" s="24"/>
      <c r="AA1349" s="208">
        <v>0.223</v>
      </c>
      <c r="AB1349" s="208">
        <v>0.63</v>
      </c>
      <c r="AC1349" s="208">
        <v>1.2</v>
      </c>
      <c r="AD1349" s="208">
        <v>2</v>
      </c>
      <c r="AE1349" s="208">
        <v>1.9</v>
      </c>
      <c r="AF1349" s="208">
        <v>1.64</v>
      </c>
      <c r="AG1349" s="208">
        <v>1.04</v>
      </c>
      <c r="AH1349" s="208">
        <v>0.56000000000000005</v>
      </c>
      <c r="AI1349" s="208">
        <v>0.41</v>
      </c>
      <c r="AJ1349" s="24"/>
      <c r="AK1349" s="24"/>
      <c r="AL1349" s="24"/>
      <c r="AM1349" s="208">
        <v>0.36599999999999999</v>
      </c>
      <c r="AN1349" s="208">
        <v>0.65</v>
      </c>
      <c r="AO1349" s="208">
        <v>1.25</v>
      </c>
      <c r="AP1349" s="208">
        <v>1.8</v>
      </c>
      <c r="AQ1349" s="208">
        <v>1.8</v>
      </c>
      <c r="AR1349" s="208">
        <v>1.734</v>
      </c>
      <c r="AS1349" s="208">
        <v>1.18</v>
      </c>
      <c r="AT1349" s="208">
        <v>0.67</v>
      </c>
      <c r="AU1349" s="208">
        <v>0.32</v>
      </c>
      <c r="AV1349" s="24"/>
      <c r="AW1349" s="24"/>
      <c r="AX1349" s="24"/>
      <c r="AY1349" s="208">
        <v>0.22</v>
      </c>
      <c r="AZ1349" s="208">
        <v>0.5</v>
      </c>
      <c r="BA1349" s="208">
        <v>1.1100000000000001</v>
      </c>
      <c r="BB1349" s="21">
        <f t="shared" si="179"/>
        <v>2.0499999999999998</v>
      </c>
      <c r="BC1349" s="21"/>
      <c r="BD1349" s="22">
        <f t="shared" si="177"/>
        <v>2.7553763440860211</v>
      </c>
      <c r="BE1349" s="21"/>
      <c r="BG1349" s="10"/>
      <c r="BH1349" s="21">
        <f t="shared" si="178"/>
        <v>0</v>
      </c>
      <c r="BI1349" s="22">
        <f t="shared" si="178"/>
        <v>2.0500000000000002E-3</v>
      </c>
      <c r="BJ1349" s="21"/>
      <c r="BK1349" s="21">
        <v>0</v>
      </c>
      <c r="BL1349" s="22">
        <v>6.150000000000001E-3</v>
      </c>
      <c r="BM1349" s="21"/>
      <c r="BN1349" s="21">
        <f t="shared" ref="BN1349:BP1412" si="180">BK1349*4</f>
        <v>0</v>
      </c>
      <c r="BO1349" s="22">
        <f t="shared" si="180"/>
        <v>2.4600000000000004E-2</v>
      </c>
      <c r="BP1349" s="21">
        <f t="shared" si="180"/>
        <v>0</v>
      </c>
    </row>
    <row r="1350" spans="1:68" ht="11.1" customHeight="1" outlineLevel="1" collapsed="1" x14ac:dyDescent="0.2">
      <c r="A1350" s="10"/>
      <c r="B1350" s="18"/>
      <c r="C1350" s="18"/>
      <c r="D1350" s="18"/>
      <c r="E1350" s="19" t="s">
        <v>1210</v>
      </c>
      <c r="F1350" s="209">
        <v>1.248</v>
      </c>
      <c r="G1350" s="209">
        <v>0.8</v>
      </c>
      <c r="H1350" s="209">
        <v>0.92200000000000004</v>
      </c>
      <c r="I1350" s="240">
        <v>0.61</v>
      </c>
      <c r="J1350" s="240"/>
      <c r="K1350" s="209">
        <v>0.27700000000000002</v>
      </c>
      <c r="L1350" s="20"/>
      <c r="M1350" s="20"/>
      <c r="N1350" s="20"/>
      <c r="O1350" s="209">
        <v>0.42299999999999999</v>
      </c>
      <c r="P1350" s="209">
        <v>0.48099999999999998</v>
      </c>
      <c r="Q1350" s="209">
        <v>0.86299999999999999</v>
      </c>
      <c r="R1350" s="209">
        <v>1.0660000000000001</v>
      </c>
      <c r="S1350" s="209">
        <v>1.42</v>
      </c>
      <c r="T1350" s="209">
        <v>1.18</v>
      </c>
      <c r="U1350" s="209">
        <v>1.004</v>
      </c>
      <c r="V1350" s="209">
        <v>0.60399999999999998</v>
      </c>
      <c r="W1350" s="209">
        <v>0.41199999999999998</v>
      </c>
      <c r="X1350" s="20"/>
      <c r="Y1350" s="20"/>
      <c r="Z1350" s="20"/>
      <c r="AA1350" s="209">
        <v>0.46</v>
      </c>
      <c r="AB1350" s="209">
        <v>0.32600000000000001</v>
      </c>
      <c r="AC1350" s="209">
        <v>1.2070000000000001</v>
      </c>
      <c r="AD1350" s="209">
        <v>1.355</v>
      </c>
      <c r="AE1350" s="209">
        <v>1.5</v>
      </c>
      <c r="AF1350" s="209">
        <v>1.252</v>
      </c>
      <c r="AG1350" s="209">
        <v>0.75700000000000001</v>
      </c>
      <c r="AH1350" s="209">
        <v>0.44400000000000001</v>
      </c>
      <c r="AI1350" s="209">
        <v>0.46500000000000002</v>
      </c>
      <c r="AJ1350" s="20"/>
      <c r="AK1350" s="20"/>
      <c r="AL1350" s="20"/>
      <c r="AM1350" s="209">
        <v>0.192</v>
      </c>
      <c r="AN1350" s="209">
        <v>0.53300000000000003</v>
      </c>
      <c r="AO1350" s="209">
        <v>1.069</v>
      </c>
      <c r="AP1350" s="209">
        <v>1.3660000000000001</v>
      </c>
      <c r="AQ1350" s="209">
        <v>1.355</v>
      </c>
      <c r="AR1350" s="209">
        <v>1.51</v>
      </c>
      <c r="AS1350" s="209">
        <v>0.97899999999999998</v>
      </c>
      <c r="AT1350" s="209">
        <v>0.63300000000000001</v>
      </c>
      <c r="AU1350" s="209">
        <v>0.35699999999999998</v>
      </c>
      <c r="AV1350" s="20"/>
      <c r="AW1350" s="20"/>
      <c r="AX1350" s="20"/>
      <c r="AY1350" s="209">
        <v>0.34599999999999997</v>
      </c>
      <c r="AZ1350" s="209">
        <v>0.44900000000000001</v>
      </c>
      <c r="BA1350" s="209">
        <v>0.89500000000000002</v>
      </c>
      <c r="BB1350" s="21">
        <f t="shared" si="179"/>
        <v>1.51</v>
      </c>
      <c r="BC1350" s="21">
        <f>BF1350</f>
        <v>2.12</v>
      </c>
      <c r="BD1350" s="22">
        <f t="shared" si="177"/>
        <v>2.0295698924731185</v>
      </c>
      <c r="BE1350" s="21">
        <f>BC1350-BD1350</f>
        <v>9.0430107526881631E-2</v>
      </c>
      <c r="BF1350" s="2">
        <v>2.12</v>
      </c>
      <c r="BG1350" s="10">
        <v>7</v>
      </c>
      <c r="BH1350" s="21">
        <f t="shared" si="178"/>
        <v>1.5772799999999999E-3</v>
      </c>
      <c r="BI1350" s="22">
        <f t="shared" si="178"/>
        <v>1.5100000000000003E-3</v>
      </c>
      <c r="BJ1350" s="21">
        <f>BH1350-BI1350</f>
        <v>6.727999999999964E-5</v>
      </c>
      <c r="BK1350" s="21">
        <v>4.7318399999999993E-3</v>
      </c>
      <c r="BL1350" s="22">
        <v>4.530000000000001E-3</v>
      </c>
      <c r="BM1350" s="21">
        <v>2.0183999999999827E-4</v>
      </c>
      <c r="BN1350" s="21">
        <f t="shared" si="180"/>
        <v>1.8927359999999997E-2</v>
      </c>
      <c r="BO1350" s="22">
        <f t="shared" si="180"/>
        <v>1.8120000000000004E-2</v>
      </c>
      <c r="BP1350" s="21">
        <f t="shared" si="180"/>
        <v>8.0735999999999308E-4</v>
      </c>
    </row>
    <row r="1351" spans="1:68" ht="11.1" hidden="1" customHeight="1" outlineLevel="2" x14ac:dyDescent="0.2">
      <c r="A1351" s="10"/>
      <c r="B1351" s="18"/>
      <c r="C1351" s="18"/>
      <c r="D1351" s="18"/>
      <c r="E1351" s="23" t="s">
        <v>1211</v>
      </c>
      <c r="F1351" s="208">
        <v>1.248</v>
      </c>
      <c r="G1351" s="208">
        <v>0.8</v>
      </c>
      <c r="H1351" s="208">
        <v>0.92200000000000004</v>
      </c>
      <c r="I1351" s="239">
        <v>0.61</v>
      </c>
      <c r="J1351" s="239"/>
      <c r="K1351" s="208">
        <v>0.27700000000000002</v>
      </c>
      <c r="L1351" s="24"/>
      <c r="M1351" s="24"/>
      <c r="N1351" s="24"/>
      <c r="O1351" s="208">
        <v>0.42299999999999999</v>
      </c>
      <c r="P1351" s="208">
        <v>0.48099999999999998</v>
      </c>
      <c r="Q1351" s="208">
        <v>0.86299999999999999</v>
      </c>
      <c r="R1351" s="208">
        <v>1.0660000000000001</v>
      </c>
      <c r="S1351" s="208">
        <v>1.42</v>
      </c>
      <c r="T1351" s="208">
        <v>1.18</v>
      </c>
      <c r="U1351" s="208">
        <v>1.004</v>
      </c>
      <c r="V1351" s="208">
        <v>0.60399999999999998</v>
      </c>
      <c r="W1351" s="208">
        <v>0.41199999999999998</v>
      </c>
      <c r="X1351" s="24"/>
      <c r="Y1351" s="24"/>
      <c r="Z1351" s="24"/>
      <c r="AA1351" s="208">
        <v>0.46</v>
      </c>
      <c r="AB1351" s="208">
        <v>0.32600000000000001</v>
      </c>
      <c r="AC1351" s="208">
        <v>1.2070000000000001</v>
      </c>
      <c r="AD1351" s="208">
        <v>1.355</v>
      </c>
      <c r="AE1351" s="208">
        <v>1.5</v>
      </c>
      <c r="AF1351" s="208">
        <v>1.252</v>
      </c>
      <c r="AG1351" s="208">
        <v>0.75700000000000001</v>
      </c>
      <c r="AH1351" s="208">
        <v>0.44400000000000001</v>
      </c>
      <c r="AI1351" s="208">
        <v>0.46500000000000002</v>
      </c>
      <c r="AJ1351" s="24"/>
      <c r="AK1351" s="24"/>
      <c r="AL1351" s="24"/>
      <c r="AM1351" s="208">
        <v>0.192</v>
      </c>
      <c r="AN1351" s="208">
        <v>0.53300000000000003</v>
      </c>
      <c r="AO1351" s="208">
        <v>1.069</v>
      </c>
      <c r="AP1351" s="208">
        <v>1.3660000000000001</v>
      </c>
      <c r="AQ1351" s="208">
        <v>1.355</v>
      </c>
      <c r="AR1351" s="208">
        <v>1.51</v>
      </c>
      <c r="AS1351" s="208">
        <v>0.97899999999999998</v>
      </c>
      <c r="AT1351" s="208">
        <v>0.63300000000000001</v>
      </c>
      <c r="AU1351" s="208">
        <v>0.35699999999999998</v>
      </c>
      <c r="AV1351" s="24"/>
      <c r="AW1351" s="24"/>
      <c r="AX1351" s="24"/>
      <c r="AY1351" s="208">
        <v>0.34599999999999997</v>
      </c>
      <c r="AZ1351" s="208">
        <v>0.44900000000000001</v>
      </c>
      <c r="BA1351" s="208">
        <v>0.89500000000000002</v>
      </c>
      <c r="BB1351" s="21">
        <f t="shared" si="179"/>
        <v>1.51</v>
      </c>
      <c r="BC1351" s="21"/>
      <c r="BD1351" s="22">
        <f t="shared" si="177"/>
        <v>2.0295698924731185</v>
      </c>
      <c r="BE1351" s="21"/>
      <c r="BG1351" s="10"/>
      <c r="BH1351" s="21"/>
      <c r="BI1351" s="22"/>
      <c r="BJ1351" s="21"/>
      <c r="BK1351" s="21">
        <v>0</v>
      </c>
      <c r="BL1351" s="22">
        <v>4.530000000000001E-3</v>
      </c>
      <c r="BM1351" s="21"/>
      <c r="BN1351" s="21">
        <f t="shared" si="180"/>
        <v>0</v>
      </c>
      <c r="BO1351" s="22">
        <f t="shared" si="180"/>
        <v>1.8120000000000004E-2</v>
      </c>
      <c r="BP1351" s="21">
        <f t="shared" si="180"/>
        <v>0</v>
      </c>
    </row>
    <row r="1352" spans="1:68" ht="11.1" hidden="1" customHeight="1" outlineLevel="1" collapsed="1" x14ac:dyDescent="0.2">
      <c r="A1352" s="10"/>
      <c r="B1352" s="18"/>
      <c r="C1352" s="18"/>
      <c r="D1352" s="18"/>
      <c r="E1352" s="19" t="s">
        <v>1212</v>
      </c>
      <c r="F1352" s="209">
        <v>10.755000000000001</v>
      </c>
      <c r="G1352" s="209">
        <v>7.8289999999999997</v>
      </c>
      <c r="H1352" s="209">
        <v>7.0720000000000001</v>
      </c>
      <c r="I1352" s="240">
        <v>1.8069999999999999</v>
      </c>
      <c r="J1352" s="240"/>
      <c r="K1352" s="209">
        <v>0.371</v>
      </c>
      <c r="L1352" s="20"/>
      <c r="M1352" s="20"/>
      <c r="N1352" s="20"/>
      <c r="O1352" s="209">
        <v>0.53700000000000003</v>
      </c>
      <c r="P1352" s="209">
        <v>3.3570000000000002</v>
      </c>
      <c r="Q1352" s="209">
        <v>4.6159999999999997</v>
      </c>
      <c r="R1352" s="209">
        <v>4.2839999999999998</v>
      </c>
      <c r="S1352" s="209">
        <v>5.6520000000000001</v>
      </c>
      <c r="T1352" s="209">
        <v>7.0609999999999999</v>
      </c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1">
        <f t="shared" si="179"/>
        <v>10.755000000000001</v>
      </c>
      <c r="BC1352" s="21">
        <f>BD1352</f>
        <v>14.455645161290324</v>
      </c>
      <c r="BD1352" s="22">
        <f t="shared" si="177"/>
        <v>14.455645161290324</v>
      </c>
      <c r="BE1352" s="21">
        <f>BC1352-BD1352</f>
        <v>0</v>
      </c>
      <c r="BG1352" s="10">
        <v>6</v>
      </c>
      <c r="BH1352" s="21">
        <f t="shared" si="178"/>
        <v>1.0755000000000002E-2</v>
      </c>
      <c r="BI1352" s="22">
        <f t="shared" si="178"/>
        <v>1.0755000000000002E-2</v>
      </c>
      <c r="BJ1352" s="21">
        <f>BH1352-BI1352</f>
        <v>0</v>
      </c>
      <c r="BK1352" s="21">
        <v>0</v>
      </c>
      <c r="BL1352" s="22">
        <v>3.2265000000000009E-2</v>
      </c>
      <c r="BM1352" s="21"/>
      <c r="BN1352" s="21">
        <f t="shared" si="180"/>
        <v>0</v>
      </c>
      <c r="BO1352" s="22">
        <f t="shared" si="180"/>
        <v>0.12906000000000004</v>
      </c>
      <c r="BP1352" s="21">
        <f t="shared" si="180"/>
        <v>0</v>
      </c>
    </row>
    <row r="1353" spans="1:68" ht="11.1" hidden="1" customHeight="1" outlineLevel="2" x14ac:dyDescent="0.2">
      <c r="A1353" s="10"/>
      <c r="B1353" s="18"/>
      <c r="C1353" s="18"/>
      <c r="D1353" s="18"/>
      <c r="E1353" s="23" t="s">
        <v>1213</v>
      </c>
      <c r="F1353" s="208">
        <v>6.44</v>
      </c>
      <c r="G1353" s="208">
        <v>4.532</v>
      </c>
      <c r="H1353" s="208">
        <v>4.9029999999999996</v>
      </c>
      <c r="I1353" s="24"/>
      <c r="J1353" s="24"/>
      <c r="K1353" s="208">
        <v>6.2E-2</v>
      </c>
      <c r="L1353" s="24"/>
      <c r="M1353" s="24"/>
      <c r="N1353" s="24"/>
      <c r="O1353" s="208">
        <v>0.223</v>
      </c>
      <c r="P1353" s="208">
        <v>1.216</v>
      </c>
      <c r="Q1353" s="208">
        <v>1.6080000000000001</v>
      </c>
      <c r="R1353" s="208">
        <v>1.532</v>
      </c>
      <c r="S1353" s="208">
        <v>2.1339999999999999</v>
      </c>
      <c r="T1353" s="208">
        <v>2.9910000000000001</v>
      </c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24"/>
      <c r="AJ1353" s="24"/>
      <c r="AK1353" s="24"/>
      <c r="AL1353" s="24"/>
      <c r="AM1353" s="24"/>
      <c r="AN1353" s="24"/>
      <c r="AO1353" s="24"/>
      <c r="AP1353" s="24"/>
      <c r="AQ1353" s="24"/>
      <c r="AR1353" s="24"/>
      <c r="AS1353" s="24"/>
      <c r="AT1353" s="24"/>
      <c r="AU1353" s="24"/>
      <c r="AV1353" s="24"/>
      <c r="AW1353" s="24"/>
      <c r="AX1353" s="24"/>
      <c r="AY1353" s="24"/>
      <c r="AZ1353" s="24"/>
      <c r="BA1353" s="24"/>
      <c r="BB1353" s="21">
        <f t="shared" si="179"/>
        <v>6.44</v>
      </c>
      <c r="BC1353" s="21"/>
      <c r="BD1353" s="22">
        <f t="shared" si="177"/>
        <v>8.6559139784946257</v>
      </c>
      <c r="BE1353" s="21"/>
      <c r="BG1353" s="10"/>
      <c r="BH1353" s="21">
        <f t="shared" si="178"/>
        <v>0</v>
      </c>
      <c r="BI1353" s="22">
        <f t="shared" si="178"/>
        <v>6.4400000000000021E-3</v>
      </c>
      <c r="BJ1353" s="21"/>
      <c r="BK1353" s="21">
        <v>0</v>
      </c>
      <c r="BL1353" s="22">
        <v>1.9320000000000007E-2</v>
      </c>
      <c r="BM1353" s="21"/>
      <c r="BN1353" s="21">
        <f t="shared" si="180"/>
        <v>0</v>
      </c>
      <c r="BO1353" s="22">
        <f t="shared" si="180"/>
        <v>7.7280000000000029E-2</v>
      </c>
      <c r="BP1353" s="21">
        <f t="shared" si="180"/>
        <v>0</v>
      </c>
    </row>
    <row r="1354" spans="1:68" ht="11.1" hidden="1" customHeight="1" outlineLevel="2" x14ac:dyDescent="0.2">
      <c r="A1354" s="10"/>
      <c r="B1354" s="18"/>
      <c r="C1354" s="18"/>
      <c r="D1354" s="18"/>
      <c r="E1354" s="23" t="s">
        <v>1214</v>
      </c>
      <c r="F1354" s="208">
        <v>4.3150000000000004</v>
      </c>
      <c r="G1354" s="208">
        <v>3.2970000000000002</v>
      </c>
      <c r="H1354" s="208">
        <v>2.169</v>
      </c>
      <c r="I1354" s="239">
        <v>1.8069999999999999</v>
      </c>
      <c r="J1354" s="239"/>
      <c r="K1354" s="208">
        <v>0.309</v>
      </c>
      <c r="L1354" s="24"/>
      <c r="M1354" s="24"/>
      <c r="N1354" s="24"/>
      <c r="O1354" s="208">
        <v>0.314</v>
      </c>
      <c r="P1354" s="208">
        <v>2.141</v>
      </c>
      <c r="Q1354" s="208">
        <v>3.008</v>
      </c>
      <c r="R1354" s="208">
        <v>2.7519999999999998</v>
      </c>
      <c r="S1354" s="208">
        <v>3.5179999999999998</v>
      </c>
      <c r="T1354" s="208">
        <v>4.07</v>
      </c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24"/>
      <c r="AJ1354" s="24"/>
      <c r="AK1354" s="24"/>
      <c r="AL1354" s="24"/>
      <c r="AM1354" s="24"/>
      <c r="AN1354" s="24"/>
      <c r="AO1354" s="24"/>
      <c r="AP1354" s="24"/>
      <c r="AQ1354" s="24"/>
      <c r="AR1354" s="24"/>
      <c r="AS1354" s="24"/>
      <c r="AT1354" s="24"/>
      <c r="AU1354" s="24"/>
      <c r="AV1354" s="24"/>
      <c r="AW1354" s="24"/>
      <c r="AX1354" s="24"/>
      <c r="AY1354" s="24"/>
      <c r="AZ1354" s="24"/>
      <c r="BA1354" s="24"/>
      <c r="BB1354" s="21">
        <f t="shared" si="179"/>
        <v>4.3150000000000004</v>
      </c>
      <c r="BC1354" s="21"/>
      <c r="BD1354" s="22">
        <f t="shared" si="177"/>
        <v>5.7997311827956999</v>
      </c>
      <c r="BE1354" s="21"/>
      <c r="BG1354" s="10"/>
      <c r="BH1354" s="21">
        <f t="shared" si="178"/>
        <v>0</v>
      </c>
      <c r="BI1354" s="22">
        <f t="shared" si="178"/>
        <v>4.3150000000000011E-3</v>
      </c>
      <c r="BJ1354" s="21"/>
      <c r="BK1354" s="21">
        <v>0</v>
      </c>
      <c r="BL1354" s="22">
        <v>1.2945000000000003E-2</v>
      </c>
      <c r="BM1354" s="21"/>
      <c r="BN1354" s="21">
        <f t="shared" si="180"/>
        <v>0</v>
      </c>
      <c r="BO1354" s="22">
        <f t="shared" si="180"/>
        <v>5.1780000000000014E-2</v>
      </c>
      <c r="BP1354" s="21">
        <f t="shared" si="180"/>
        <v>0</v>
      </c>
    </row>
    <row r="1355" spans="1:68" ht="11.1" hidden="1" customHeight="1" outlineLevel="1" collapsed="1" x14ac:dyDescent="0.2">
      <c r="A1355" s="10"/>
      <c r="B1355" s="18"/>
      <c r="C1355" s="18"/>
      <c r="D1355" s="18"/>
      <c r="E1355" s="19" t="s">
        <v>1215</v>
      </c>
      <c r="F1355" s="20"/>
      <c r="G1355" s="209">
        <v>4.4649999999999999</v>
      </c>
      <c r="H1355" s="209">
        <v>0.73299999999999998</v>
      </c>
      <c r="I1355" s="240">
        <v>6.5190000000000001</v>
      </c>
      <c r="J1355" s="240"/>
      <c r="K1355" s="209">
        <v>0.35899999999999999</v>
      </c>
      <c r="L1355" s="20"/>
      <c r="M1355" s="20"/>
      <c r="N1355" s="20"/>
      <c r="O1355" s="209">
        <v>0.186</v>
      </c>
      <c r="P1355" s="209">
        <v>0.78600000000000003</v>
      </c>
      <c r="Q1355" s="209">
        <v>1.7929999999999999</v>
      </c>
      <c r="R1355" s="209">
        <v>2.1280000000000001</v>
      </c>
      <c r="S1355" s="209">
        <v>2.911</v>
      </c>
      <c r="T1355" s="209">
        <v>2.74</v>
      </c>
      <c r="U1355" s="209">
        <v>1.84</v>
      </c>
      <c r="V1355" s="209">
        <v>1.0469999999999999</v>
      </c>
      <c r="W1355" s="209">
        <v>0.52600000000000002</v>
      </c>
      <c r="X1355" s="20"/>
      <c r="Y1355" s="20"/>
      <c r="Z1355" s="20"/>
      <c r="AA1355" s="209">
        <v>0.17799999999999999</v>
      </c>
      <c r="AB1355" s="209">
        <v>0.85199999999999998</v>
      </c>
      <c r="AC1355" s="209">
        <v>2.0419999999999998</v>
      </c>
      <c r="AD1355" s="209">
        <v>2.6709999999999998</v>
      </c>
      <c r="AE1355" s="209">
        <v>2.9950000000000001</v>
      </c>
      <c r="AF1355" s="209">
        <v>2.5169999999999999</v>
      </c>
      <c r="AG1355" s="209">
        <v>1.431</v>
      </c>
      <c r="AH1355" s="209">
        <v>0.90700000000000003</v>
      </c>
      <c r="AI1355" s="209">
        <v>0.66200000000000003</v>
      </c>
      <c r="AJ1355" s="20"/>
      <c r="AK1355" s="20"/>
      <c r="AL1355" s="20"/>
      <c r="AM1355" s="209">
        <v>0.14899999999999999</v>
      </c>
      <c r="AN1355" s="209">
        <v>0.78200000000000003</v>
      </c>
      <c r="AO1355" s="209">
        <v>2.0049999999999999</v>
      </c>
      <c r="AP1355" s="209">
        <v>2.4910000000000001</v>
      </c>
      <c r="AQ1355" s="209">
        <v>2.7360000000000002</v>
      </c>
      <c r="AR1355" s="209">
        <v>2.5369999999999999</v>
      </c>
      <c r="AS1355" s="209">
        <v>1.726</v>
      </c>
      <c r="AT1355" s="209">
        <v>1.0069999999999999</v>
      </c>
      <c r="AU1355" s="209">
        <v>0.48399999999999999</v>
      </c>
      <c r="AV1355" s="20"/>
      <c r="AW1355" s="20"/>
      <c r="AX1355" s="20"/>
      <c r="AY1355" s="209">
        <v>0.126</v>
      </c>
      <c r="AZ1355" s="209">
        <v>0.81299999999999994</v>
      </c>
      <c r="BA1355" s="209">
        <v>3.4620000000000002</v>
      </c>
      <c r="BB1355" s="21">
        <f>BB1356+BB1357+BB1358</f>
        <v>12.222999999999999</v>
      </c>
      <c r="BC1355" s="21">
        <f>BD1355</f>
        <v>16.428763440860212</v>
      </c>
      <c r="BD1355" s="22">
        <f t="shared" si="177"/>
        <v>16.428763440860212</v>
      </c>
      <c r="BE1355" s="21">
        <f>BC1355-BD1355</f>
        <v>0</v>
      </c>
      <c r="BF1355" s="2">
        <f>SUM(BF1356:BF1358)</f>
        <v>8.07</v>
      </c>
      <c r="BG1355" s="10">
        <v>6</v>
      </c>
      <c r="BH1355" s="21">
        <f t="shared" si="178"/>
        <v>1.2222999999999998E-2</v>
      </c>
      <c r="BI1355" s="22">
        <f t="shared" si="178"/>
        <v>1.2222999999999998E-2</v>
      </c>
      <c r="BJ1355" s="21">
        <f>BH1355-BI1355</f>
        <v>0</v>
      </c>
      <c r="BK1355" s="21">
        <v>3.6668999999999993E-2</v>
      </c>
      <c r="BL1355" s="22">
        <v>3.6668999999999993E-2</v>
      </c>
      <c r="BM1355" s="21">
        <v>0</v>
      </c>
      <c r="BN1355" s="21">
        <f t="shared" si="180"/>
        <v>0.14667599999999997</v>
      </c>
      <c r="BO1355" s="22">
        <f t="shared" si="180"/>
        <v>0.14667599999999997</v>
      </c>
      <c r="BP1355" s="21">
        <f t="shared" si="180"/>
        <v>0</v>
      </c>
    </row>
    <row r="1356" spans="1:68" ht="11.1" hidden="1" customHeight="1" outlineLevel="2" x14ac:dyDescent="0.2">
      <c r="A1356" s="10"/>
      <c r="B1356" s="18"/>
      <c r="C1356" s="18"/>
      <c r="D1356" s="18"/>
      <c r="E1356" s="23" t="s">
        <v>1216</v>
      </c>
      <c r="F1356" s="24"/>
      <c r="G1356" s="208">
        <v>4.4649999999999999</v>
      </c>
      <c r="H1356" s="208">
        <v>0.73299999999999998</v>
      </c>
      <c r="I1356" s="239">
        <v>0.60899999999999999</v>
      </c>
      <c r="J1356" s="239"/>
      <c r="K1356" s="208">
        <v>0.17199999999999999</v>
      </c>
      <c r="L1356" s="24"/>
      <c r="M1356" s="24"/>
      <c r="N1356" s="24"/>
      <c r="O1356" s="208">
        <v>9.0999999999999998E-2</v>
      </c>
      <c r="P1356" s="208">
        <v>0.442</v>
      </c>
      <c r="Q1356" s="208">
        <v>1.0069999999999999</v>
      </c>
      <c r="R1356" s="208">
        <v>1.2</v>
      </c>
      <c r="S1356" s="208">
        <v>1.6919999999999999</v>
      </c>
      <c r="T1356" s="208">
        <v>1.6140000000000001</v>
      </c>
      <c r="U1356" s="208">
        <v>1.0589999999999999</v>
      </c>
      <c r="V1356" s="208">
        <v>0.66200000000000003</v>
      </c>
      <c r="W1356" s="208">
        <v>0.32100000000000001</v>
      </c>
      <c r="X1356" s="24"/>
      <c r="Y1356" s="24"/>
      <c r="Z1356" s="24"/>
      <c r="AA1356" s="208">
        <v>8.5000000000000006E-2</v>
      </c>
      <c r="AB1356" s="208">
        <v>0.5</v>
      </c>
      <c r="AC1356" s="208">
        <v>1.1499999999999999</v>
      </c>
      <c r="AD1356" s="208">
        <v>1.5960000000000001</v>
      </c>
      <c r="AE1356" s="208">
        <v>1.7869999999999999</v>
      </c>
      <c r="AF1356" s="208">
        <v>1.407</v>
      </c>
      <c r="AG1356" s="208">
        <v>0.74199999999999999</v>
      </c>
      <c r="AH1356" s="208">
        <v>0.48899999999999999</v>
      </c>
      <c r="AI1356" s="208">
        <v>0.38500000000000001</v>
      </c>
      <c r="AJ1356" s="24"/>
      <c r="AK1356" s="24"/>
      <c r="AL1356" s="24"/>
      <c r="AM1356" s="208">
        <v>4.2000000000000003E-2</v>
      </c>
      <c r="AN1356" s="208">
        <v>0.41599999999999998</v>
      </c>
      <c r="AO1356" s="208">
        <v>1.0429999999999999</v>
      </c>
      <c r="AP1356" s="208">
        <v>1.4079999999999999</v>
      </c>
      <c r="AQ1356" s="208">
        <v>1.5029999999999999</v>
      </c>
      <c r="AR1356" s="208">
        <v>1.3660000000000001</v>
      </c>
      <c r="AS1356" s="208">
        <v>0.89</v>
      </c>
      <c r="AT1356" s="208">
        <v>0.51400000000000001</v>
      </c>
      <c r="AU1356" s="208">
        <v>0.223</v>
      </c>
      <c r="AV1356" s="24"/>
      <c r="AW1356" s="24"/>
      <c r="AX1356" s="24"/>
      <c r="AY1356" s="24"/>
      <c r="AZ1356" s="208">
        <v>0.48199999999999998</v>
      </c>
      <c r="BA1356" s="208">
        <v>0.91600000000000004</v>
      </c>
      <c r="BB1356" s="21">
        <f t="shared" si="179"/>
        <v>4.4649999999999999</v>
      </c>
      <c r="BC1356" s="21"/>
      <c r="BD1356" s="22">
        <f t="shared" si="177"/>
        <v>6.001344086021505</v>
      </c>
      <c r="BE1356" s="21"/>
      <c r="BF1356" s="2">
        <v>2.12</v>
      </c>
      <c r="BG1356" s="10"/>
      <c r="BH1356" s="21">
        <f t="shared" si="178"/>
        <v>0</v>
      </c>
      <c r="BI1356" s="22">
        <f t="shared" si="178"/>
        <v>4.4650000000000002E-3</v>
      </c>
      <c r="BJ1356" s="21"/>
      <c r="BK1356" s="21">
        <v>0</v>
      </c>
      <c r="BL1356" s="22">
        <v>1.3395000000000001E-2</v>
      </c>
      <c r="BM1356" s="21"/>
      <c r="BN1356" s="21">
        <f t="shared" si="180"/>
        <v>0</v>
      </c>
      <c r="BO1356" s="22">
        <f t="shared" si="180"/>
        <v>5.3580000000000003E-2</v>
      </c>
      <c r="BP1356" s="21">
        <f t="shared" si="180"/>
        <v>0</v>
      </c>
    </row>
    <row r="1357" spans="1:68" ht="11.1" hidden="1" customHeight="1" outlineLevel="2" x14ac:dyDescent="0.2">
      <c r="A1357" s="10"/>
      <c r="B1357" s="18"/>
      <c r="C1357" s="18"/>
      <c r="D1357" s="18"/>
      <c r="E1357" s="23" t="s">
        <v>1217</v>
      </c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24"/>
      <c r="AW1357" s="24"/>
      <c r="AX1357" s="24"/>
      <c r="AY1357" s="24"/>
      <c r="AZ1357" s="24"/>
      <c r="BA1357" s="208">
        <v>1.8480000000000001</v>
      </c>
      <c r="BB1357" s="21">
        <f t="shared" si="179"/>
        <v>1.8480000000000001</v>
      </c>
      <c r="BC1357" s="21"/>
      <c r="BD1357" s="22">
        <f t="shared" si="177"/>
        <v>2.4838709677419355</v>
      </c>
      <c r="BE1357" s="21"/>
      <c r="BF1357" s="2">
        <v>2.4300000000000002</v>
      </c>
      <c r="BG1357" s="10"/>
      <c r="BH1357" s="21">
        <f t="shared" si="178"/>
        <v>0</v>
      </c>
      <c r="BI1357" s="22">
        <f t="shared" si="178"/>
        <v>1.848E-3</v>
      </c>
      <c r="BJ1357" s="21"/>
      <c r="BK1357" s="21">
        <v>0</v>
      </c>
      <c r="BL1357" s="22">
        <v>5.5440000000000003E-3</v>
      </c>
      <c r="BM1357" s="21"/>
      <c r="BN1357" s="21">
        <f t="shared" si="180"/>
        <v>0</v>
      </c>
      <c r="BO1357" s="22">
        <f t="shared" si="180"/>
        <v>2.2176000000000001E-2</v>
      </c>
      <c r="BP1357" s="21">
        <f t="shared" si="180"/>
        <v>0</v>
      </c>
    </row>
    <row r="1358" spans="1:68" ht="11.1" hidden="1" customHeight="1" outlineLevel="2" x14ac:dyDescent="0.2">
      <c r="A1358" s="10"/>
      <c r="B1358" s="18"/>
      <c r="C1358" s="18"/>
      <c r="D1358" s="18"/>
      <c r="E1358" s="23" t="s">
        <v>1218</v>
      </c>
      <c r="F1358" s="24"/>
      <c r="G1358" s="24"/>
      <c r="H1358" s="24"/>
      <c r="I1358" s="239">
        <v>5.91</v>
      </c>
      <c r="J1358" s="239"/>
      <c r="K1358" s="208">
        <v>0.187</v>
      </c>
      <c r="L1358" s="24"/>
      <c r="M1358" s="24"/>
      <c r="N1358" s="24"/>
      <c r="O1358" s="208">
        <v>9.5000000000000001E-2</v>
      </c>
      <c r="P1358" s="208">
        <v>0.34399999999999997</v>
      </c>
      <c r="Q1358" s="208">
        <v>0.78600000000000003</v>
      </c>
      <c r="R1358" s="208">
        <v>0.92800000000000005</v>
      </c>
      <c r="S1358" s="208">
        <v>1.2190000000000001</v>
      </c>
      <c r="T1358" s="208">
        <v>1.1259999999999999</v>
      </c>
      <c r="U1358" s="208">
        <v>0.78100000000000003</v>
      </c>
      <c r="V1358" s="208">
        <v>0.38500000000000001</v>
      </c>
      <c r="W1358" s="208">
        <v>0.20499999999999999</v>
      </c>
      <c r="X1358" s="24"/>
      <c r="Y1358" s="24"/>
      <c r="Z1358" s="24"/>
      <c r="AA1358" s="208">
        <v>9.2999999999999999E-2</v>
      </c>
      <c r="AB1358" s="208">
        <v>0.35199999999999998</v>
      </c>
      <c r="AC1358" s="208">
        <v>0.89200000000000002</v>
      </c>
      <c r="AD1358" s="208">
        <v>1.075</v>
      </c>
      <c r="AE1358" s="208">
        <v>1.208</v>
      </c>
      <c r="AF1358" s="208">
        <v>1.1100000000000001</v>
      </c>
      <c r="AG1358" s="208">
        <v>0.68899999999999995</v>
      </c>
      <c r="AH1358" s="208">
        <v>0.41799999999999998</v>
      </c>
      <c r="AI1358" s="208">
        <v>0.27700000000000002</v>
      </c>
      <c r="AJ1358" s="24"/>
      <c r="AK1358" s="24"/>
      <c r="AL1358" s="24"/>
      <c r="AM1358" s="208">
        <v>0.107</v>
      </c>
      <c r="AN1358" s="208">
        <v>0.36599999999999999</v>
      </c>
      <c r="AO1358" s="208">
        <v>0.96199999999999997</v>
      </c>
      <c r="AP1358" s="208">
        <v>1.083</v>
      </c>
      <c r="AQ1358" s="208">
        <v>1.2330000000000001</v>
      </c>
      <c r="AR1358" s="208">
        <v>1.171</v>
      </c>
      <c r="AS1358" s="208">
        <v>0.83599999999999997</v>
      </c>
      <c r="AT1358" s="208">
        <v>0.49299999999999999</v>
      </c>
      <c r="AU1358" s="208">
        <v>0.26100000000000001</v>
      </c>
      <c r="AV1358" s="24"/>
      <c r="AW1358" s="24"/>
      <c r="AX1358" s="24"/>
      <c r="AY1358" s="208">
        <v>0.126</v>
      </c>
      <c r="AZ1358" s="208">
        <v>0.33100000000000002</v>
      </c>
      <c r="BA1358" s="208">
        <v>0.69799999999999995</v>
      </c>
      <c r="BB1358" s="21">
        <f t="shared" si="179"/>
        <v>5.91</v>
      </c>
      <c r="BC1358" s="21"/>
      <c r="BD1358" s="22">
        <f t="shared" si="177"/>
        <v>7.9435483870967749</v>
      </c>
      <c r="BE1358" s="21"/>
      <c r="BF1358" s="2">
        <v>3.52</v>
      </c>
      <c r="BG1358" s="10"/>
      <c r="BH1358" s="21">
        <f t="shared" si="178"/>
        <v>0</v>
      </c>
      <c r="BI1358" s="22">
        <f t="shared" si="178"/>
        <v>5.9100000000000003E-3</v>
      </c>
      <c r="BJ1358" s="21"/>
      <c r="BK1358" s="21">
        <v>0</v>
      </c>
      <c r="BL1358" s="22">
        <v>1.7730000000000003E-2</v>
      </c>
      <c r="BM1358" s="21"/>
      <c r="BN1358" s="21">
        <f t="shared" si="180"/>
        <v>0</v>
      </c>
      <c r="BO1358" s="22">
        <f t="shared" si="180"/>
        <v>7.0920000000000011E-2</v>
      </c>
      <c r="BP1358" s="21">
        <f t="shared" si="180"/>
        <v>0</v>
      </c>
    </row>
    <row r="1359" spans="1:68" ht="11.1" hidden="1" customHeight="1" outlineLevel="1" collapsed="1" x14ac:dyDescent="0.2">
      <c r="A1359" s="10"/>
      <c r="B1359" s="18"/>
      <c r="C1359" s="18"/>
      <c r="D1359" s="18"/>
      <c r="E1359" s="19" t="s">
        <v>1219</v>
      </c>
      <c r="F1359" s="209">
        <v>2.7410000000000001</v>
      </c>
      <c r="G1359" s="209">
        <v>2.2629999999999999</v>
      </c>
      <c r="H1359" s="209">
        <v>1.5620000000000001</v>
      </c>
      <c r="I1359" s="20"/>
      <c r="J1359" s="20"/>
      <c r="K1359" s="209">
        <v>1.889</v>
      </c>
      <c r="L1359" s="20"/>
      <c r="M1359" s="20"/>
      <c r="N1359" s="20"/>
      <c r="O1359" s="209">
        <v>0.47</v>
      </c>
      <c r="P1359" s="209">
        <v>0.96399999999999997</v>
      </c>
      <c r="Q1359" s="209">
        <v>1.766</v>
      </c>
      <c r="R1359" s="209">
        <v>2.0019999999999998</v>
      </c>
      <c r="S1359" s="209">
        <v>2.7429999999999999</v>
      </c>
      <c r="T1359" s="209">
        <v>2.419</v>
      </c>
      <c r="U1359" s="20"/>
      <c r="V1359" s="209">
        <v>2.6269999999999998</v>
      </c>
      <c r="W1359" s="209">
        <v>0.42099999999999999</v>
      </c>
      <c r="X1359" s="20"/>
      <c r="Y1359" s="20"/>
      <c r="Z1359" s="20"/>
      <c r="AA1359" s="209">
        <v>0.29199999999999998</v>
      </c>
      <c r="AB1359" s="209">
        <v>0.79100000000000004</v>
      </c>
      <c r="AC1359" s="209">
        <v>1.6419999999999999</v>
      </c>
      <c r="AD1359" s="209">
        <v>2.2040000000000002</v>
      </c>
      <c r="AE1359" s="209">
        <v>2.528</v>
      </c>
      <c r="AF1359" s="209">
        <v>2.3620000000000001</v>
      </c>
      <c r="AG1359" s="209">
        <v>1.4139999999999999</v>
      </c>
      <c r="AH1359" s="209">
        <v>1.0920000000000001</v>
      </c>
      <c r="AI1359" s="209">
        <v>0.72899999999999998</v>
      </c>
      <c r="AJ1359" s="20"/>
      <c r="AK1359" s="20"/>
      <c r="AL1359" s="20"/>
      <c r="AM1359" s="209">
        <v>0.376</v>
      </c>
      <c r="AN1359" s="209">
        <v>0.91100000000000003</v>
      </c>
      <c r="AO1359" s="209">
        <v>1.81</v>
      </c>
      <c r="AP1359" s="209">
        <v>2.4380000000000002</v>
      </c>
      <c r="AQ1359" s="20"/>
      <c r="AR1359" s="209">
        <v>4.9530000000000003</v>
      </c>
      <c r="AS1359" s="209">
        <v>1.736</v>
      </c>
      <c r="AT1359" s="209">
        <v>1.1739999999999999</v>
      </c>
      <c r="AU1359" s="209">
        <v>0.47</v>
      </c>
      <c r="AV1359" s="20"/>
      <c r="AW1359" s="20"/>
      <c r="AX1359" s="20"/>
      <c r="AY1359" s="209">
        <v>0.30299999999999999</v>
      </c>
      <c r="AZ1359" s="209">
        <v>0.66300000000000003</v>
      </c>
      <c r="BA1359" s="209">
        <v>1.3979999999999999</v>
      </c>
      <c r="BB1359" s="21">
        <f t="shared" si="179"/>
        <v>4.9530000000000003</v>
      </c>
      <c r="BC1359" s="21">
        <f>BD1359</f>
        <v>6.657258064516129</v>
      </c>
      <c r="BD1359" s="22">
        <f t="shared" si="177"/>
        <v>6.657258064516129</v>
      </c>
      <c r="BE1359" s="21">
        <f>BC1359-BD1359</f>
        <v>0</v>
      </c>
      <c r="BF1359" s="2">
        <v>5.7</v>
      </c>
      <c r="BG1359" s="10">
        <v>6</v>
      </c>
      <c r="BH1359" s="21">
        <f t="shared" si="178"/>
        <v>4.9529999999999999E-3</v>
      </c>
      <c r="BI1359" s="22">
        <f t="shared" si="178"/>
        <v>4.9529999999999999E-3</v>
      </c>
      <c r="BJ1359" s="21">
        <f>BH1359-BI1359</f>
        <v>0</v>
      </c>
      <c r="BK1359" s="21">
        <v>1.4859000000000001E-2</v>
      </c>
      <c r="BL1359" s="22">
        <v>1.4859000000000001E-2</v>
      </c>
      <c r="BM1359" s="21">
        <v>0</v>
      </c>
      <c r="BN1359" s="21">
        <f t="shared" si="180"/>
        <v>5.9436000000000003E-2</v>
      </c>
      <c r="BO1359" s="22">
        <f t="shared" si="180"/>
        <v>5.9436000000000003E-2</v>
      </c>
      <c r="BP1359" s="21">
        <f t="shared" si="180"/>
        <v>0</v>
      </c>
    </row>
    <row r="1360" spans="1:68" ht="11.1" hidden="1" customHeight="1" outlineLevel="2" x14ac:dyDescent="0.2">
      <c r="A1360" s="10"/>
      <c r="B1360" s="18"/>
      <c r="C1360" s="18"/>
      <c r="D1360" s="18"/>
      <c r="E1360" s="23" t="s">
        <v>1220</v>
      </c>
      <c r="F1360" s="208">
        <v>2.7410000000000001</v>
      </c>
      <c r="G1360" s="208">
        <v>2.2629999999999999</v>
      </c>
      <c r="H1360" s="208">
        <v>1.5620000000000001</v>
      </c>
      <c r="I1360" s="24"/>
      <c r="J1360" s="24"/>
      <c r="K1360" s="208">
        <v>1.889</v>
      </c>
      <c r="L1360" s="24"/>
      <c r="M1360" s="24"/>
      <c r="N1360" s="24"/>
      <c r="O1360" s="208">
        <v>0.47</v>
      </c>
      <c r="P1360" s="208">
        <v>0.96399999999999997</v>
      </c>
      <c r="Q1360" s="208">
        <v>1.766</v>
      </c>
      <c r="R1360" s="208">
        <v>2.0019999999999998</v>
      </c>
      <c r="S1360" s="208">
        <v>2.7429999999999999</v>
      </c>
      <c r="T1360" s="208">
        <v>2.419</v>
      </c>
      <c r="U1360" s="24"/>
      <c r="V1360" s="208">
        <v>2.6269999999999998</v>
      </c>
      <c r="W1360" s="208">
        <v>0.42099999999999999</v>
      </c>
      <c r="X1360" s="24"/>
      <c r="Y1360" s="24"/>
      <c r="Z1360" s="24"/>
      <c r="AA1360" s="208">
        <v>0.29199999999999998</v>
      </c>
      <c r="AB1360" s="208">
        <v>0.79100000000000004</v>
      </c>
      <c r="AC1360" s="208">
        <v>1.6419999999999999</v>
      </c>
      <c r="AD1360" s="208">
        <v>2.2040000000000002</v>
      </c>
      <c r="AE1360" s="208">
        <v>2.528</v>
      </c>
      <c r="AF1360" s="208">
        <v>2.3620000000000001</v>
      </c>
      <c r="AG1360" s="208">
        <v>1.4139999999999999</v>
      </c>
      <c r="AH1360" s="208">
        <v>1.0920000000000001</v>
      </c>
      <c r="AI1360" s="208">
        <v>0.72899999999999998</v>
      </c>
      <c r="AJ1360" s="24"/>
      <c r="AK1360" s="24"/>
      <c r="AL1360" s="24"/>
      <c r="AM1360" s="208">
        <v>0.376</v>
      </c>
      <c r="AN1360" s="208">
        <v>0.91100000000000003</v>
      </c>
      <c r="AO1360" s="208">
        <v>1.81</v>
      </c>
      <c r="AP1360" s="208">
        <v>2.4380000000000002</v>
      </c>
      <c r="AQ1360" s="24"/>
      <c r="AR1360" s="208">
        <v>4.9530000000000003</v>
      </c>
      <c r="AS1360" s="208">
        <v>1.736</v>
      </c>
      <c r="AT1360" s="208">
        <v>1.1739999999999999</v>
      </c>
      <c r="AU1360" s="208">
        <v>0.47</v>
      </c>
      <c r="AV1360" s="24"/>
      <c r="AW1360" s="24"/>
      <c r="AX1360" s="24"/>
      <c r="AY1360" s="208">
        <v>0.30299999999999999</v>
      </c>
      <c r="AZ1360" s="208">
        <v>0.66300000000000003</v>
      </c>
      <c r="BA1360" s="208">
        <v>1.3979999999999999</v>
      </c>
      <c r="BB1360" s="21">
        <f t="shared" si="179"/>
        <v>4.9530000000000003</v>
      </c>
      <c r="BC1360" s="21"/>
      <c r="BD1360" s="22">
        <f t="shared" si="177"/>
        <v>6.657258064516129</v>
      </c>
      <c r="BE1360" s="21"/>
      <c r="BG1360" s="10"/>
      <c r="BH1360" s="21">
        <f t="shared" si="178"/>
        <v>0</v>
      </c>
      <c r="BI1360" s="22">
        <f t="shared" si="178"/>
        <v>4.9529999999999999E-3</v>
      </c>
      <c r="BJ1360" s="21"/>
      <c r="BK1360" s="21">
        <v>0</v>
      </c>
      <c r="BL1360" s="22">
        <v>1.4859000000000001E-2</v>
      </c>
      <c r="BM1360" s="21"/>
      <c r="BN1360" s="21">
        <f t="shared" si="180"/>
        <v>0</v>
      </c>
      <c r="BO1360" s="22">
        <f t="shared" si="180"/>
        <v>5.9436000000000003E-2</v>
      </c>
      <c r="BP1360" s="21">
        <f t="shared" si="180"/>
        <v>0</v>
      </c>
    </row>
    <row r="1361" spans="1:68" ht="11.1" hidden="1" customHeight="1" outlineLevel="1" collapsed="1" x14ac:dyDescent="0.2">
      <c r="A1361" s="10"/>
      <c r="B1361" s="18"/>
      <c r="C1361" s="18"/>
      <c r="D1361" s="18"/>
      <c r="E1361" s="19" t="s">
        <v>1221</v>
      </c>
      <c r="F1361" s="209">
        <v>10.398</v>
      </c>
      <c r="G1361" s="209">
        <v>8.2620000000000005</v>
      </c>
      <c r="H1361" s="209">
        <v>6.21</v>
      </c>
      <c r="I1361" s="240">
        <v>5.8090000000000002</v>
      </c>
      <c r="J1361" s="240"/>
      <c r="K1361" s="209">
        <v>3.1970000000000001</v>
      </c>
      <c r="L1361" s="20"/>
      <c r="M1361" s="20"/>
      <c r="N1361" s="20"/>
      <c r="O1361" s="209">
        <v>1.972</v>
      </c>
      <c r="P1361" s="209">
        <v>3.4929999999999999</v>
      </c>
      <c r="Q1361" s="209">
        <v>6.5149999999999997</v>
      </c>
      <c r="R1361" s="209">
        <v>8.0670000000000002</v>
      </c>
      <c r="S1361" s="209">
        <v>10.709</v>
      </c>
      <c r="T1361" s="209">
        <v>9.7270000000000003</v>
      </c>
      <c r="U1361" s="209">
        <v>7.83</v>
      </c>
      <c r="V1361" s="209">
        <v>4.9429999999999996</v>
      </c>
      <c r="W1361" s="209">
        <v>3.395</v>
      </c>
      <c r="X1361" s="20"/>
      <c r="Y1361" s="20"/>
      <c r="Z1361" s="20"/>
      <c r="AA1361" s="209">
        <v>1.8680000000000001</v>
      </c>
      <c r="AB1361" s="209">
        <v>3.63</v>
      </c>
      <c r="AC1361" s="209">
        <v>7.4939999999999998</v>
      </c>
      <c r="AD1361" s="209">
        <v>8.6219999999999999</v>
      </c>
      <c r="AE1361" s="209">
        <v>10.406000000000001</v>
      </c>
      <c r="AF1361" s="209">
        <v>10.025</v>
      </c>
      <c r="AG1361" s="209">
        <v>6.569</v>
      </c>
      <c r="AH1361" s="209">
        <v>3.9950000000000001</v>
      </c>
      <c r="AI1361" s="209">
        <v>3.5960000000000001</v>
      </c>
      <c r="AJ1361" s="20"/>
      <c r="AK1361" s="20"/>
      <c r="AL1361" s="20"/>
      <c r="AM1361" s="209">
        <v>1.6160000000000001</v>
      </c>
      <c r="AN1361" s="209">
        <v>3.972</v>
      </c>
      <c r="AO1361" s="209">
        <v>7.62</v>
      </c>
      <c r="AP1361" s="209">
        <v>8.843</v>
      </c>
      <c r="AQ1361" s="209">
        <v>9.9130000000000003</v>
      </c>
      <c r="AR1361" s="209">
        <v>9.8829999999999991</v>
      </c>
      <c r="AS1361" s="209">
        <v>7.0609999999999999</v>
      </c>
      <c r="AT1361" s="209">
        <v>4.5330000000000004</v>
      </c>
      <c r="AU1361" s="209">
        <v>2.8479999999999999</v>
      </c>
      <c r="AV1361" s="20"/>
      <c r="AW1361" s="20"/>
      <c r="AX1361" s="20"/>
      <c r="AY1361" s="209">
        <v>1.7849999999999999</v>
      </c>
      <c r="AZ1361" s="209">
        <v>2.9390000000000001</v>
      </c>
      <c r="BA1361" s="209">
        <v>5.2140000000000004</v>
      </c>
      <c r="BB1361" s="21">
        <f>BB1362+BB1363+BB1364</f>
        <v>11.370999999999999</v>
      </c>
      <c r="BC1361" s="21">
        <f>BF1361</f>
        <v>19.2</v>
      </c>
      <c r="BD1361" s="22">
        <f t="shared" si="177"/>
        <v>15.283602150537632</v>
      </c>
      <c r="BE1361" s="21">
        <f>BC1361-BD1361</f>
        <v>3.916397849462367</v>
      </c>
      <c r="BF1361" s="2">
        <v>19.2</v>
      </c>
      <c r="BG1361" s="10">
        <v>6</v>
      </c>
      <c r="BH1361" s="21">
        <f t="shared" si="178"/>
        <v>1.4284799999999999E-2</v>
      </c>
      <c r="BI1361" s="22">
        <f t="shared" si="178"/>
        <v>1.1370999999999997E-2</v>
      </c>
      <c r="BJ1361" s="21">
        <f>BH1361-BI1361</f>
        <v>2.9138000000000011E-3</v>
      </c>
      <c r="BK1361" s="21">
        <v>4.2854399999999994E-2</v>
      </c>
      <c r="BL1361" s="22">
        <v>3.4112999999999991E-2</v>
      </c>
      <c r="BM1361" s="21">
        <v>8.7414000000000033E-3</v>
      </c>
      <c r="BN1361" s="21">
        <f t="shared" si="180"/>
        <v>0.17141759999999998</v>
      </c>
      <c r="BO1361" s="22">
        <f t="shared" si="180"/>
        <v>0.13645199999999996</v>
      </c>
      <c r="BP1361" s="21">
        <f t="shared" si="180"/>
        <v>3.4965600000000013E-2</v>
      </c>
    </row>
    <row r="1362" spans="1:68" ht="11.1" hidden="1" customHeight="1" outlineLevel="2" x14ac:dyDescent="0.2">
      <c r="A1362" s="10"/>
      <c r="B1362" s="18"/>
      <c r="C1362" s="18"/>
      <c r="D1362" s="18"/>
      <c r="E1362" s="23" t="s">
        <v>1222</v>
      </c>
      <c r="F1362" s="208">
        <v>5.4640000000000004</v>
      </c>
      <c r="G1362" s="208">
        <v>4.3639999999999999</v>
      </c>
      <c r="H1362" s="208">
        <v>3.0219999999999998</v>
      </c>
      <c r="I1362" s="239">
        <v>2.573</v>
      </c>
      <c r="J1362" s="239"/>
      <c r="K1362" s="208">
        <v>1.089</v>
      </c>
      <c r="L1362" s="24"/>
      <c r="M1362" s="24"/>
      <c r="N1362" s="24"/>
      <c r="O1362" s="208">
        <v>1.1599999999999999</v>
      </c>
      <c r="P1362" s="208">
        <v>1.8340000000000001</v>
      </c>
      <c r="Q1362" s="208">
        <v>3.8679999999999999</v>
      </c>
      <c r="R1362" s="208">
        <v>4.5229999999999997</v>
      </c>
      <c r="S1362" s="208">
        <v>5.899</v>
      </c>
      <c r="T1362" s="208">
        <v>5.4480000000000004</v>
      </c>
      <c r="U1362" s="208">
        <v>3.859</v>
      </c>
      <c r="V1362" s="208">
        <v>2.153</v>
      </c>
      <c r="W1362" s="208">
        <v>1.3959999999999999</v>
      </c>
      <c r="X1362" s="24"/>
      <c r="Y1362" s="24"/>
      <c r="Z1362" s="24"/>
      <c r="AA1362" s="208">
        <v>0.79900000000000004</v>
      </c>
      <c r="AB1362" s="208">
        <v>1.6930000000000001</v>
      </c>
      <c r="AC1362" s="208">
        <v>3.9940000000000002</v>
      </c>
      <c r="AD1362" s="208">
        <v>4.8540000000000001</v>
      </c>
      <c r="AE1362" s="208">
        <v>5.4039999999999999</v>
      </c>
      <c r="AF1362" s="208">
        <v>5.12</v>
      </c>
      <c r="AG1362" s="208">
        <v>2.8180000000000001</v>
      </c>
      <c r="AH1362" s="208">
        <v>1.73</v>
      </c>
      <c r="AI1362" s="208">
        <v>1.639</v>
      </c>
      <c r="AJ1362" s="24"/>
      <c r="AK1362" s="24"/>
      <c r="AL1362" s="24"/>
      <c r="AM1362" s="208">
        <v>0.79900000000000004</v>
      </c>
      <c r="AN1362" s="208">
        <v>2.1880000000000002</v>
      </c>
      <c r="AO1362" s="208">
        <v>4.2249999999999996</v>
      </c>
      <c r="AP1362" s="208">
        <v>4.8789999999999996</v>
      </c>
      <c r="AQ1362" s="208">
        <v>5.5990000000000002</v>
      </c>
      <c r="AR1362" s="208">
        <v>5.46</v>
      </c>
      <c r="AS1362" s="208">
        <v>3.548</v>
      </c>
      <c r="AT1362" s="208">
        <v>2.3149999999999999</v>
      </c>
      <c r="AU1362" s="208">
        <v>1.4750000000000001</v>
      </c>
      <c r="AV1362" s="24"/>
      <c r="AW1362" s="24"/>
      <c r="AX1362" s="24"/>
      <c r="AY1362" s="208">
        <v>0.67200000000000004</v>
      </c>
      <c r="AZ1362" s="208">
        <v>1.4910000000000001</v>
      </c>
      <c r="BA1362" s="208">
        <v>2.4980000000000002</v>
      </c>
      <c r="BB1362" s="21">
        <f t="shared" si="179"/>
        <v>5.899</v>
      </c>
      <c r="BC1362" s="21"/>
      <c r="BD1362" s="22">
        <f t="shared" si="177"/>
        <v>7.928763440860215</v>
      </c>
      <c r="BE1362" s="21"/>
      <c r="BG1362" s="10"/>
      <c r="BH1362" s="21">
        <f t="shared" si="178"/>
        <v>0</v>
      </c>
      <c r="BI1362" s="22">
        <f t="shared" si="178"/>
        <v>5.8989999999999997E-3</v>
      </c>
      <c r="BJ1362" s="21"/>
      <c r="BK1362" s="21">
        <v>0</v>
      </c>
      <c r="BL1362" s="22">
        <v>1.7696999999999997E-2</v>
      </c>
      <c r="BM1362" s="21"/>
      <c r="BN1362" s="21">
        <f t="shared" si="180"/>
        <v>0</v>
      </c>
      <c r="BO1362" s="22">
        <f t="shared" si="180"/>
        <v>7.078799999999999E-2</v>
      </c>
      <c r="BP1362" s="21">
        <f t="shared" si="180"/>
        <v>0</v>
      </c>
    </row>
    <row r="1363" spans="1:68" ht="11.1" hidden="1" customHeight="1" outlineLevel="2" x14ac:dyDescent="0.2">
      <c r="A1363" s="10"/>
      <c r="B1363" s="18"/>
      <c r="C1363" s="18"/>
      <c r="D1363" s="18"/>
      <c r="E1363" s="23" t="s">
        <v>1223</v>
      </c>
      <c r="F1363" s="208">
        <v>0.34300000000000003</v>
      </c>
      <c r="G1363" s="208">
        <v>0.47</v>
      </c>
      <c r="H1363" s="208">
        <v>0.41699999999999998</v>
      </c>
      <c r="I1363" s="24"/>
      <c r="J1363" s="24"/>
      <c r="K1363" s="208">
        <v>0.35299999999999998</v>
      </c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24"/>
      <c r="AG1363" s="24"/>
      <c r="AH1363" s="24"/>
      <c r="AI1363" s="24"/>
      <c r="AJ1363" s="24"/>
      <c r="AK1363" s="24"/>
      <c r="AL1363" s="24"/>
      <c r="AM1363" s="24"/>
      <c r="AN1363" s="24"/>
      <c r="AO1363" s="24"/>
      <c r="AP1363" s="24"/>
      <c r="AQ1363" s="24"/>
      <c r="AR1363" s="24"/>
      <c r="AS1363" s="24"/>
      <c r="AT1363" s="24"/>
      <c r="AU1363" s="24"/>
      <c r="AV1363" s="24"/>
      <c r="AW1363" s="24"/>
      <c r="AX1363" s="24"/>
      <c r="AY1363" s="24"/>
      <c r="AZ1363" s="24"/>
      <c r="BA1363" s="24"/>
      <c r="BB1363" s="21">
        <f t="shared" si="179"/>
        <v>0.47</v>
      </c>
      <c r="BC1363" s="21"/>
      <c r="BD1363" s="22">
        <f t="shared" si="177"/>
        <v>0.63172043010752688</v>
      </c>
      <c r="BE1363" s="21"/>
      <c r="BG1363" s="10"/>
      <c r="BH1363" s="21">
        <f t="shared" si="178"/>
        <v>0</v>
      </c>
      <c r="BI1363" s="22">
        <f t="shared" si="178"/>
        <v>4.6999999999999993E-4</v>
      </c>
      <c r="BJ1363" s="21"/>
      <c r="BK1363" s="21">
        <v>0</v>
      </c>
      <c r="BL1363" s="22">
        <v>1.4099999999999998E-3</v>
      </c>
      <c r="BM1363" s="21"/>
      <c r="BN1363" s="21">
        <f t="shared" si="180"/>
        <v>0</v>
      </c>
      <c r="BO1363" s="22">
        <f t="shared" si="180"/>
        <v>5.6399999999999992E-3</v>
      </c>
      <c r="BP1363" s="21">
        <f t="shared" si="180"/>
        <v>0</v>
      </c>
    </row>
    <row r="1364" spans="1:68" ht="11.1" hidden="1" customHeight="1" outlineLevel="2" x14ac:dyDescent="0.2">
      <c r="A1364" s="10"/>
      <c r="B1364" s="18"/>
      <c r="C1364" s="18"/>
      <c r="D1364" s="18"/>
      <c r="E1364" s="23" t="s">
        <v>1224</v>
      </c>
      <c r="F1364" s="208">
        <v>4.5910000000000002</v>
      </c>
      <c r="G1364" s="208">
        <v>3.4279999999999999</v>
      </c>
      <c r="H1364" s="208">
        <v>2.7709999999999999</v>
      </c>
      <c r="I1364" s="239">
        <v>3.2360000000000002</v>
      </c>
      <c r="J1364" s="239"/>
      <c r="K1364" s="208">
        <v>1.7549999999999999</v>
      </c>
      <c r="L1364" s="24"/>
      <c r="M1364" s="24"/>
      <c r="N1364" s="24"/>
      <c r="O1364" s="208">
        <v>0.81200000000000006</v>
      </c>
      <c r="P1364" s="208">
        <v>1.659</v>
      </c>
      <c r="Q1364" s="208">
        <v>2.6469999999999998</v>
      </c>
      <c r="R1364" s="208">
        <v>3.544</v>
      </c>
      <c r="S1364" s="208">
        <v>4.8099999999999996</v>
      </c>
      <c r="T1364" s="208">
        <v>4.2789999999999999</v>
      </c>
      <c r="U1364" s="208">
        <v>3.9710000000000001</v>
      </c>
      <c r="V1364" s="208">
        <v>2.79</v>
      </c>
      <c r="W1364" s="208">
        <v>1.9990000000000001</v>
      </c>
      <c r="X1364" s="24"/>
      <c r="Y1364" s="24"/>
      <c r="Z1364" s="24"/>
      <c r="AA1364" s="208">
        <v>1.069</v>
      </c>
      <c r="AB1364" s="208">
        <v>1.9370000000000001</v>
      </c>
      <c r="AC1364" s="208">
        <v>3.5</v>
      </c>
      <c r="AD1364" s="208">
        <v>3.7679999999999998</v>
      </c>
      <c r="AE1364" s="208">
        <v>5.0019999999999998</v>
      </c>
      <c r="AF1364" s="208">
        <v>4.9050000000000002</v>
      </c>
      <c r="AG1364" s="208">
        <v>3.7509999999999999</v>
      </c>
      <c r="AH1364" s="208">
        <v>2.2650000000000001</v>
      </c>
      <c r="AI1364" s="208">
        <v>1.9570000000000001</v>
      </c>
      <c r="AJ1364" s="24"/>
      <c r="AK1364" s="24"/>
      <c r="AL1364" s="24"/>
      <c r="AM1364" s="208">
        <v>0.81699999999999995</v>
      </c>
      <c r="AN1364" s="208">
        <v>1.784</v>
      </c>
      <c r="AO1364" s="208">
        <v>3.395</v>
      </c>
      <c r="AP1364" s="208">
        <v>3.964</v>
      </c>
      <c r="AQ1364" s="208">
        <v>4.3140000000000001</v>
      </c>
      <c r="AR1364" s="208">
        <v>4.423</v>
      </c>
      <c r="AS1364" s="208">
        <v>3.5129999999999999</v>
      </c>
      <c r="AT1364" s="208">
        <v>2.218</v>
      </c>
      <c r="AU1364" s="208">
        <v>1.373</v>
      </c>
      <c r="AV1364" s="24"/>
      <c r="AW1364" s="24"/>
      <c r="AX1364" s="24"/>
      <c r="AY1364" s="208">
        <v>1.113</v>
      </c>
      <c r="AZ1364" s="208">
        <v>1.448</v>
      </c>
      <c r="BA1364" s="208">
        <v>2.7160000000000002</v>
      </c>
      <c r="BB1364" s="21">
        <f t="shared" si="179"/>
        <v>5.0019999999999998</v>
      </c>
      <c r="BC1364" s="21"/>
      <c r="BD1364" s="22">
        <f t="shared" si="177"/>
        <v>6.7231182795698921</v>
      </c>
      <c r="BE1364" s="21"/>
      <c r="BG1364" s="10"/>
      <c r="BH1364" s="21">
        <f t="shared" si="178"/>
        <v>0</v>
      </c>
      <c r="BI1364" s="22">
        <f t="shared" si="178"/>
        <v>5.0020000000000004E-3</v>
      </c>
      <c r="BJ1364" s="21"/>
      <c r="BK1364" s="21">
        <v>0</v>
      </c>
      <c r="BL1364" s="22">
        <v>1.5006000000000002E-2</v>
      </c>
      <c r="BM1364" s="21"/>
      <c r="BN1364" s="21">
        <f t="shared" si="180"/>
        <v>0</v>
      </c>
      <c r="BO1364" s="22">
        <f t="shared" si="180"/>
        <v>6.0024000000000008E-2</v>
      </c>
      <c r="BP1364" s="21">
        <f t="shared" si="180"/>
        <v>0</v>
      </c>
    </row>
    <row r="1365" spans="1:68" ht="11.1" hidden="1" customHeight="1" outlineLevel="1" collapsed="1" x14ac:dyDescent="0.2">
      <c r="A1365" s="10"/>
      <c r="B1365" s="18"/>
      <c r="C1365" s="18"/>
      <c r="D1365" s="18"/>
      <c r="E1365" s="19" t="s">
        <v>1225</v>
      </c>
      <c r="F1365" s="209">
        <v>27.9</v>
      </c>
      <c r="G1365" s="209">
        <v>28.2</v>
      </c>
      <c r="H1365" s="209">
        <v>21.754000000000001</v>
      </c>
      <c r="I1365" s="240">
        <v>18.184000000000001</v>
      </c>
      <c r="J1365" s="240"/>
      <c r="K1365" s="209">
        <v>8.8559999999999999</v>
      </c>
      <c r="L1365" s="209">
        <v>0.84599999999999997</v>
      </c>
      <c r="M1365" s="20"/>
      <c r="N1365" s="20"/>
      <c r="O1365" s="209">
        <v>4.476</v>
      </c>
      <c r="P1365" s="209">
        <v>12.946</v>
      </c>
      <c r="Q1365" s="209">
        <v>20.853000000000002</v>
      </c>
      <c r="R1365" s="209">
        <v>27.420999999999999</v>
      </c>
      <c r="S1365" s="209">
        <v>33.433999999999997</v>
      </c>
      <c r="T1365" s="209">
        <v>31.585000000000001</v>
      </c>
      <c r="U1365" s="209">
        <v>22.599</v>
      </c>
      <c r="V1365" s="209">
        <v>19.033999999999999</v>
      </c>
      <c r="W1365" s="209">
        <v>18.54</v>
      </c>
      <c r="X1365" s="209">
        <v>1.0409999999999999</v>
      </c>
      <c r="Y1365" s="20"/>
      <c r="Z1365" s="20"/>
      <c r="AA1365" s="209">
        <v>1.387</v>
      </c>
      <c r="AB1365" s="209">
        <v>16.901</v>
      </c>
      <c r="AC1365" s="209">
        <v>29.09</v>
      </c>
      <c r="AD1365" s="209">
        <v>36.134</v>
      </c>
      <c r="AE1365" s="209">
        <v>36.46</v>
      </c>
      <c r="AF1365" s="209">
        <v>32.883000000000003</v>
      </c>
      <c r="AG1365" s="209">
        <v>19.859000000000002</v>
      </c>
      <c r="AH1365" s="209">
        <v>14.654999999999999</v>
      </c>
      <c r="AI1365" s="209">
        <v>16.018999999999998</v>
      </c>
      <c r="AJ1365" s="209">
        <v>2.9929999999999999</v>
      </c>
      <c r="AK1365" s="20"/>
      <c r="AL1365" s="20"/>
      <c r="AM1365" s="209">
        <v>4.4130000000000003</v>
      </c>
      <c r="AN1365" s="209">
        <v>13.395</v>
      </c>
      <c r="AO1365" s="209">
        <v>25.326000000000001</v>
      </c>
      <c r="AP1365" s="209">
        <v>30.501999999999999</v>
      </c>
      <c r="AQ1365" s="209">
        <v>33.146000000000001</v>
      </c>
      <c r="AR1365" s="209">
        <v>33.146000000000001</v>
      </c>
      <c r="AS1365" s="209">
        <v>22.135999999999999</v>
      </c>
      <c r="AT1365" s="209">
        <v>15.593</v>
      </c>
      <c r="AU1365" s="209">
        <v>9.44</v>
      </c>
      <c r="AV1365" s="20"/>
      <c r="AW1365" s="20"/>
      <c r="AX1365" s="20"/>
      <c r="AY1365" s="209">
        <v>6.2510000000000003</v>
      </c>
      <c r="AZ1365" s="209">
        <v>11.792999999999999</v>
      </c>
      <c r="BA1365" s="209">
        <v>22.591000000000001</v>
      </c>
      <c r="BB1365" s="21">
        <f>BB1366+BB1367</f>
        <v>37.668999999999997</v>
      </c>
      <c r="BC1365" s="21">
        <f>BD1365</f>
        <v>50.630376344086017</v>
      </c>
      <c r="BD1365" s="22">
        <f t="shared" si="177"/>
        <v>50.630376344086017</v>
      </c>
      <c r="BE1365" s="21">
        <f>BC1365-BD1365</f>
        <v>0</v>
      </c>
      <c r="BF1365" s="2">
        <v>22.1</v>
      </c>
      <c r="BG1365" s="10">
        <v>5</v>
      </c>
      <c r="BH1365" s="21">
        <f t="shared" si="178"/>
        <v>3.7669000000000001E-2</v>
      </c>
      <c r="BI1365" s="22">
        <f t="shared" si="178"/>
        <v>3.7669000000000001E-2</v>
      </c>
      <c r="BJ1365" s="21">
        <f>BH1365-BI1365</f>
        <v>0</v>
      </c>
      <c r="BK1365" s="21">
        <v>0.113007</v>
      </c>
      <c r="BL1365" s="22">
        <v>0.113007</v>
      </c>
      <c r="BM1365" s="21">
        <v>0</v>
      </c>
      <c r="BN1365" s="21">
        <f t="shared" si="180"/>
        <v>0.45202799999999999</v>
      </c>
      <c r="BO1365" s="22">
        <f t="shared" si="180"/>
        <v>0.45202799999999999</v>
      </c>
      <c r="BP1365" s="21">
        <f t="shared" si="180"/>
        <v>0</v>
      </c>
    </row>
    <row r="1366" spans="1:68" ht="11.1" hidden="1" customHeight="1" outlineLevel="2" x14ac:dyDescent="0.2">
      <c r="A1366" s="10"/>
      <c r="B1366" s="18"/>
      <c r="C1366" s="18"/>
      <c r="D1366" s="18"/>
      <c r="E1366" s="23" t="s">
        <v>1226</v>
      </c>
      <c r="F1366" s="208">
        <v>16.8</v>
      </c>
      <c r="G1366" s="208">
        <v>18</v>
      </c>
      <c r="H1366" s="208">
        <v>14.108000000000001</v>
      </c>
      <c r="I1366" s="239">
        <v>11.554</v>
      </c>
      <c r="J1366" s="239"/>
      <c r="K1366" s="208">
        <v>5.6959999999999997</v>
      </c>
      <c r="L1366" s="208">
        <v>0.53100000000000003</v>
      </c>
      <c r="M1366" s="24"/>
      <c r="N1366" s="24"/>
      <c r="O1366" s="208">
        <v>2.177</v>
      </c>
      <c r="P1366" s="208">
        <v>6.9509999999999996</v>
      </c>
      <c r="Q1366" s="208">
        <v>12.816000000000001</v>
      </c>
      <c r="R1366" s="208">
        <v>16.975000000000001</v>
      </c>
      <c r="S1366" s="208">
        <v>21.51</v>
      </c>
      <c r="T1366" s="208">
        <v>20.091000000000001</v>
      </c>
      <c r="U1366" s="208">
        <v>14.403</v>
      </c>
      <c r="V1366" s="208">
        <v>11.596</v>
      </c>
      <c r="W1366" s="208">
        <v>11.57</v>
      </c>
      <c r="X1366" s="208">
        <v>0.80500000000000005</v>
      </c>
      <c r="Y1366" s="24"/>
      <c r="Z1366" s="24"/>
      <c r="AA1366" s="208">
        <v>1.387</v>
      </c>
      <c r="AB1366" s="208">
        <v>11.519</v>
      </c>
      <c r="AC1366" s="208">
        <v>18.440000000000001</v>
      </c>
      <c r="AD1366" s="208">
        <v>23.498999999999999</v>
      </c>
      <c r="AE1366" s="208">
        <v>25.033999999999999</v>
      </c>
      <c r="AF1366" s="208">
        <v>22.474</v>
      </c>
      <c r="AG1366" s="208">
        <v>14.007999999999999</v>
      </c>
      <c r="AH1366" s="208">
        <v>10.845000000000001</v>
      </c>
      <c r="AI1366" s="208">
        <v>11.804</v>
      </c>
      <c r="AJ1366" s="208">
        <v>2.1640000000000001</v>
      </c>
      <c r="AK1366" s="24"/>
      <c r="AL1366" s="24"/>
      <c r="AM1366" s="208">
        <v>2.6190000000000002</v>
      </c>
      <c r="AN1366" s="208">
        <v>8.7349999999999994</v>
      </c>
      <c r="AO1366" s="208">
        <v>16.399999999999999</v>
      </c>
      <c r="AP1366" s="208">
        <v>19.196999999999999</v>
      </c>
      <c r="AQ1366" s="208">
        <v>21.661000000000001</v>
      </c>
      <c r="AR1366" s="208">
        <v>21.661000000000001</v>
      </c>
      <c r="AS1366" s="208">
        <v>14.545</v>
      </c>
      <c r="AT1366" s="208">
        <v>9.5079999999999991</v>
      </c>
      <c r="AU1366" s="208">
        <v>6.024</v>
      </c>
      <c r="AV1366" s="24"/>
      <c r="AW1366" s="24"/>
      <c r="AX1366" s="24"/>
      <c r="AY1366" s="208">
        <v>3.6389999999999998</v>
      </c>
      <c r="AZ1366" s="208">
        <v>7.0039999999999996</v>
      </c>
      <c r="BA1366" s="208">
        <v>13.797000000000001</v>
      </c>
      <c r="BB1366" s="21">
        <f t="shared" si="179"/>
        <v>25.033999999999999</v>
      </c>
      <c r="BC1366" s="21"/>
      <c r="BD1366" s="22">
        <f t="shared" si="177"/>
        <v>33.647849462365592</v>
      </c>
      <c r="BE1366" s="21"/>
      <c r="BG1366" s="10"/>
      <c r="BH1366" s="21">
        <f t="shared" si="178"/>
        <v>0</v>
      </c>
      <c r="BI1366" s="22">
        <f t="shared" si="178"/>
        <v>2.5034000000000001E-2</v>
      </c>
      <c r="BJ1366" s="21"/>
      <c r="BK1366" s="21">
        <v>0</v>
      </c>
      <c r="BL1366" s="22">
        <v>7.5102000000000002E-2</v>
      </c>
      <c r="BM1366" s="21"/>
      <c r="BN1366" s="21">
        <f t="shared" si="180"/>
        <v>0</v>
      </c>
      <c r="BO1366" s="22">
        <f t="shared" si="180"/>
        <v>0.30040800000000001</v>
      </c>
      <c r="BP1366" s="21">
        <f t="shared" si="180"/>
        <v>0</v>
      </c>
    </row>
    <row r="1367" spans="1:68" ht="11.1" hidden="1" customHeight="1" outlineLevel="2" x14ac:dyDescent="0.2">
      <c r="A1367" s="10"/>
      <c r="B1367" s="18"/>
      <c r="C1367" s="18"/>
      <c r="D1367" s="18"/>
      <c r="E1367" s="23" t="s">
        <v>1227</v>
      </c>
      <c r="F1367" s="208">
        <v>11.1</v>
      </c>
      <c r="G1367" s="208">
        <v>10.199999999999999</v>
      </c>
      <c r="H1367" s="208">
        <v>7.6459999999999999</v>
      </c>
      <c r="I1367" s="239">
        <v>6.63</v>
      </c>
      <c r="J1367" s="239"/>
      <c r="K1367" s="208">
        <v>3.16</v>
      </c>
      <c r="L1367" s="208">
        <v>0.315</v>
      </c>
      <c r="M1367" s="24"/>
      <c r="N1367" s="24"/>
      <c r="O1367" s="208">
        <v>2.2989999999999999</v>
      </c>
      <c r="P1367" s="208">
        <v>5.9950000000000001</v>
      </c>
      <c r="Q1367" s="208">
        <v>8.0370000000000008</v>
      </c>
      <c r="R1367" s="208">
        <v>10.446</v>
      </c>
      <c r="S1367" s="208">
        <v>11.923999999999999</v>
      </c>
      <c r="T1367" s="208">
        <v>11.494</v>
      </c>
      <c r="U1367" s="208">
        <v>8.1959999999999997</v>
      </c>
      <c r="V1367" s="208">
        <v>7.4379999999999997</v>
      </c>
      <c r="W1367" s="208">
        <v>6.97</v>
      </c>
      <c r="X1367" s="208">
        <v>0.23599999999999999</v>
      </c>
      <c r="Y1367" s="24"/>
      <c r="Z1367" s="24"/>
      <c r="AA1367" s="24"/>
      <c r="AB1367" s="208">
        <v>5.3819999999999997</v>
      </c>
      <c r="AC1367" s="208">
        <v>10.65</v>
      </c>
      <c r="AD1367" s="208">
        <v>12.635</v>
      </c>
      <c r="AE1367" s="208">
        <v>11.426</v>
      </c>
      <c r="AF1367" s="208">
        <v>10.409000000000001</v>
      </c>
      <c r="AG1367" s="208">
        <v>5.851</v>
      </c>
      <c r="AH1367" s="208">
        <v>3.81</v>
      </c>
      <c r="AI1367" s="208">
        <v>4.2149999999999999</v>
      </c>
      <c r="AJ1367" s="208">
        <v>0.82899999999999996</v>
      </c>
      <c r="AK1367" s="24"/>
      <c r="AL1367" s="24"/>
      <c r="AM1367" s="208">
        <v>1.794</v>
      </c>
      <c r="AN1367" s="208">
        <v>4.66</v>
      </c>
      <c r="AO1367" s="208">
        <v>8.9260000000000002</v>
      </c>
      <c r="AP1367" s="208">
        <v>11.305</v>
      </c>
      <c r="AQ1367" s="208">
        <v>11.484999999999999</v>
      </c>
      <c r="AR1367" s="208">
        <v>11.484999999999999</v>
      </c>
      <c r="AS1367" s="208">
        <v>7.5910000000000002</v>
      </c>
      <c r="AT1367" s="208">
        <v>6.085</v>
      </c>
      <c r="AU1367" s="208">
        <v>3.4159999999999999</v>
      </c>
      <c r="AV1367" s="24"/>
      <c r="AW1367" s="24"/>
      <c r="AX1367" s="24"/>
      <c r="AY1367" s="208">
        <v>2.6120000000000001</v>
      </c>
      <c r="AZ1367" s="208">
        <v>4.7889999999999997</v>
      </c>
      <c r="BA1367" s="208">
        <v>8.7940000000000005</v>
      </c>
      <c r="BB1367" s="21">
        <f t="shared" si="179"/>
        <v>12.635</v>
      </c>
      <c r="BC1367" s="21"/>
      <c r="BD1367" s="22">
        <f t="shared" si="177"/>
        <v>16.982526881720432</v>
      </c>
      <c r="BE1367" s="21"/>
      <c r="BG1367" s="10"/>
      <c r="BH1367" s="21">
        <f t="shared" si="178"/>
        <v>0</v>
      </c>
      <c r="BI1367" s="22">
        <f t="shared" si="178"/>
        <v>1.2635000000000002E-2</v>
      </c>
      <c r="BJ1367" s="21"/>
      <c r="BK1367" s="21">
        <v>0</v>
      </c>
      <c r="BL1367" s="22">
        <v>3.7905000000000008E-2</v>
      </c>
      <c r="BM1367" s="21"/>
      <c r="BN1367" s="21">
        <f t="shared" si="180"/>
        <v>0</v>
      </c>
      <c r="BO1367" s="22">
        <f t="shared" si="180"/>
        <v>0.15162000000000003</v>
      </c>
      <c r="BP1367" s="21">
        <f t="shared" si="180"/>
        <v>0</v>
      </c>
    </row>
    <row r="1368" spans="1:68" ht="11.1" hidden="1" customHeight="1" outlineLevel="1" collapsed="1" x14ac:dyDescent="0.2">
      <c r="A1368" s="10"/>
      <c r="B1368" s="18"/>
      <c r="C1368" s="18"/>
      <c r="D1368" s="25"/>
      <c r="E1368" s="19" t="s">
        <v>586</v>
      </c>
      <c r="F1368" s="209">
        <v>187.096</v>
      </c>
      <c r="G1368" s="209">
        <v>162.84899999999999</v>
      </c>
      <c r="H1368" s="209">
        <v>143.28</v>
      </c>
      <c r="I1368" s="240">
        <v>84.483000000000004</v>
      </c>
      <c r="J1368" s="240"/>
      <c r="K1368" s="209">
        <v>93.403000000000006</v>
      </c>
      <c r="L1368" s="209">
        <v>74.611000000000004</v>
      </c>
      <c r="M1368" s="209">
        <v>24.091999999999999</v>
      </c>
      <c r="N1368" s="209">
        <v>50.719000000000001</v>
      </c>
      <c r="O1368" s="209">
        <v>113.08199999999999</v>
      </c>
      <c r="P1368" s="209">
        <v>86.563000000000002</v>
      </c>
      <c r="Q1368" s="209">
        <v>103.334</v>
      </c>
      <c r="R1368" s="209">
        <v>165.965</v>
      </c>
      <c r="S1368" s="209">
        <v>160.27699999999999</v>
      </c>
      <c r="T1368" s="209">
        <v>164.786</v>
      </c>
      <c r="U1368" s="209">
        <v>107.294</v>
      </c>
      <c r="V1368" s="209">
        <v>115.27800000000001</v>
      </c>
      <c r="W1368" s="209">
        <v>364.43099999999998</v>
      </c>
      <c r="X1368" s="209">
        <v>54.176000000000002</v>
      </c>
      <c r="Y1368" s="209">
        <v>19.768999999999998</v>
      </c>
      <c r="Z1368" s="209">
        <v>-275.72199999999998</v>
      </c>
      <c r="AA1368" s="209">
        <v>51.585000000000001</v>
      </c>
      <c r="AB1368" s="209">
        <v>62.44</v>
      </c>
      <c r="AC1368" s="209">
        <v>129.904</v>
      </c>
      <c r="AD1368" s="209">
        <v>164.92500000000001</v>
      </c>
      <c r="AE1368" s="209">
        <v>175.989</v>
      </c>
      <c r="AF1368" s="209">
        <v>164.648</v>
      </c>
      <c r="AG1368" s="209">
        <v>120.883</v>
      </c>
      <c r="AH1368" s="209">
        <v>91.680999999999997</v>
      </c>
      <c r="AI1368" s="209">
        <v>82.106999999999999</v>
      </c>
      <c r="AJ1368" s="209">
        <v>70.41</v>
      </c>
      <c r="AK1368" s="209">
        <v>23.577999999999999</v>
      </c>
      <c r="AL1368" s="209">
        <v>40.189</v>
      </c>
      <c r="AM1368" s="209">
        <v>64.519000000000005</v>
      </c>
      <c r="AN1368" s="209">
        <v>55.872999999999998</v>
      </c>
      <c r="AO1368" s="209">
        <v>108.999</v>
      </c>
      <c r="AP1368" s="209">
        <v>162.09299999999999</v>
      </c>
      <c r="AQ1368" s="209">
        <v>143.148</v>
      </c>
      <c r="AR1368" s="209">
        <v>158.19300000000001</v>
      </c>
      <c r="AS1368" s="209">
        <v>118.035</v>
      </c>
      <c r="AT1368" s="209">
        <v>90.433000000000007</v>
      </c>
      <c r="AU1368" s="209">
        <v>75.909000000000006</v>
      </c>
      <c r="AV1368" s="209">
        <v>47.076999999999998</v>
      </c>
      <c r="AW1368" s="209">
        <v>15.416</v>
      </c>
      <c r="AX1368" s="209">
        <v>31.474</v>
      </c>
      <c r="AY1368" s="209">
        <v>62.140999999999998</v>
      </c>
      <c r="AZ1368" s="209">
        <v>49.41</v>
      </c>
      <c r="BA1368" s="209">
        <v>95.85</v>
      </c>
      <c r="BB1368" s="27">
        <v>153.17699999999999</v>
      </c>
      <c r="BC1368" s="21">
        <f>BF1368</f>
        <v>3160</v>
      </c>
      <c r="BD1368" s="22">
        <f t="shared" si="177"/>
        <v>205.88306451612902</v>
      </c>
      <c r="BE1368" s="21">
        <f>BC1368-BD1368</f>
        <v>2954.1169354838712</v>
      </c>
      <c r="BF1368" s="2">
        <v>3160</v>
      </c>
      <c r="BG1368" s="10"/>
      <c r="BH1368" s="21">
        <f t="shared" si="178"/>
        <v>2.3510399999999998</v>
      </c>
      <c r="BI1368" s="22">
        <f t="shared" si="178"/>
        <v>0.15317700000000001</v>
      </c>
      <c r="BJ1368" s="21">
        <f>BH1368-BI1368</f>
        <v>2.1978629999999999</v>
      </c>
      <c r="BK1368" s="21">
        <v>7.0531199999999998</v>
      </c>
      <c r="BL1368" s="22">
        <v>1.0932930000000001</v>
      </c>
      <c r="BM1368" s="21">
        <v>5.9598269999999998</v>
      </c>
      <c r="BN1368" s="21">
        <f t="shared" si="180"/>
        <v>28.212479999999999</v>
      </c>
      <c r="BO1368" s="22">
        <f t="shared" si="180"/>
        <v>4.3731720000000003</v>
      </c>
      <c r="BP1368" s="21">
        <f t="shared" si="180"/>
        <v>23.839307999999999</v>
      </c>
    </row>
    <row r="1369" spans="1:68" ht="11.1" hidden="1" customHeight="1" outlineLevel="2" x14ac:dyDescent="0.2">
      <c r="A1369" s="10"/>
      <c r="B1369" s="18"/>
      <c r="C1369" s="18"/>
      <c r="D1369" s="25"/>
      <c r="E1369" s="23"/>
      <c r="F1369" s="208">
        <v>187.096</v>
      </c>
      <c r="G1369" s="208">
        <v>162.84899999999999</v>
      </c>
      <c r="H1369" s="208">
        <v>143.28</v>
      </c>
      <c r="I1369" s="239">
        <v>84.483000000000004</v>
      </c>
      <c r="J1369" s="239"/>
      <c r="K1369" s="208">
        <v>93.403000000000006</v>
      </c>
      <c r="L1369" s="208">
        <v>74.611000000000004</v>
      </c>
      <c r="M1369" s="208">
        <v>24.091999999999999</v>
      </c>
      <c r="N1369" s="208">
        <v>50.719000000000001</v>
      </c>
      <c r="O1369" s="208">
        <v>113.08199999999999</v>
      </c>
      <c r="P1369" s="208">
        <v>86.563000000000002</v>
      </c>
      <c r="Q1369" s="208">
        <v>103.334</v>
      </c>
      <c r="R1369" s="208">
        <v>165.965</v>
      </c>
      <c r="S1369" s="208">
        <v>160.27699999999999</v>
      </c>
      <c r="T1369" s="208">
        <v>164.786</v>
      </c>
      <c r="U1369" s="208">
        <v>107.294</v>
      </c>
      <c r="V1369" s="208">
        <v>115.27800000000001</v>
      </c>
      <c r="W1369" s="208">
        <v>364.43099999999998</v>
      </c>
      <c r="X1369" s="208">
        <v>54.176000000000002</v>
      </c>
      <c r="Y1369" s="208">
        <v>19.768999999999998</v>
      </c>
      <c r="Z1369" s="208">
        <v>-275.72199999999998</v>
      </c>
      <c r="AA1369" s="208">
        <v>51.585000000000001</v>
      </c>
      <c r="AB1369" s="208">
        <v>62.44</v>
      </c>
      <c r="AC1369" s="208">
        <v>129.904</v>
      </c>
      <c r="AD1369" s="208">
        <v>164.92500000000001</v>
      </c>
      <c r="AE1369" s="208">
        <v>175.989</v>
      </c>
      <c r="AF1369" s="208">
        <v>164.648</v>
      </c>
      <c r="AG1369" s="208">
        <v>120.883</v>
      </c>
      <c r="AH1369" s="208">
        <v>91.680999999999997</v>
      </c>
      <c r="AI1369" s="208">
        <v>82.106999999999999</v>
      </c>
      <c r="AJ1369" s="208">
        <v>70.41</v>
      </c>
      <c r="AK1369" s="208">
        <v>23.577999999999999</v>
      </c>
      <c r="AL1369" s="208">
        <v>40.189</v>
      </c>
      <c r="AM1369" s="208">
        <v>64.519000000000005</v>
      </c>
      <c r="AN1369" s="208">
        <v>55.872999999999998</v>
      </c>
      <c r="AO1369" s="208">
        <v>108.999</v>
      </c>
      <c r="AP1369" s="208">
        <v>162.09299999999999</v>
      </c>
      <c r="AQ1369" s="208">
        <v>143.148</v>
      </c>
      <c r="AR1369" s="208">
        <v>158.19300000000001</v>
      </c>
      <c r="AS1369" s="208">
        <v>118.035</v>
      </c>
      <c r="AT1369" s="208">
        <v>90.433000000000007</v>
      </c>
      <c r="AU1369" s="208">
        <v>75.909000000000006</v>
      </c>
      <c r="AV1369" s="208">
        <v>47.076999999999998</v>
      </c>
      <c r="AW1369" s="208">
        <v>15.416</v>
      </c>
      <c r="AX1369" s="208">
        <v>31.474</v>
      </c>
      <c r="AY1369" s="208">
        <v>62.140999999999998</v>
      </c>
      <c r="AZ1369" s="208">
        <v>49.41</v>
      </c>
      <c r="BA1369" s="208">
        <v>95.85</v>
      </c>
      <c r="BB1369" s="27">
        <v>153.17699999999999</v>
      </c>
      <c r="BC1369" s="21"/>
      <c r="BD1369" s="22">
        <f t="shared" ref="BD1369:BD1432" si="181">(BB1369/31/24)*1000</f>
        <v>205.88306451612902</v>
      </c>
      <c r="BE1369" s="21"/>
      <c r="BG1369" s="10"/>
      <c r="BH1369" s="21">
        <f t="shared" si="178"/>
        <v>0</v>
      </c>
      <c r="BI1369" s="22">
        <f t="shared" si="178"/>
        <v>0.15317700000000001</v>
      </c>
      <c r="BJ1369" s="21"/>
      <c r="BK1369" s="21">
        <v>0</v>
      </c>
      <c r="BL1369" s="22">
        <v>1.0932930000000001</v>
      </c>
      <c r="BM1369" s="21"/>
      <c r="BN1369" s="21">
        <f t="shared" si="180"/>
        <v>0</v>
      </c>
      <c r="BO1369" s="22">
        <f t="shared" si="180"/>
        <v>4.3731720000000003</v>
      </c>
      <c r="BP1369" s="21">
        <f t="shared" si="180"/>
        <v>0</v>
      </c>
    </row>
    <row r="1370" spans="1:68" ht="11.1" hidden="1" customHeight="1" outlineLevel="1" collapsed="1" x14ac:dyDescent="0.2">
      <c r="A1370" s="10"/>
      <c r="B1370" s="18"/>
      <c r="C1370" s="18"/>
      <c r="D1370" s="18"/>
      <c r="E1370" s="19" t="s">
        <v>1228</v>
      </c>
      <c r="F1370" s="209">
        <v>48.877000000000002</v>
      </c>
      <c r="G1370" s="209">
        <v>40.441000000000003</v>
      </c>
      <c r="H1370" s="209">
        <v>25.166</v>
      </c>
      <c r="I1370" s="240">
        <v>28.457999999999998</v>
      </c>
      <c r="J1370" s="240"/>
      <c r="K1370" s="209">
        <v>5.3170000000000002</v>
      </c>
      <c r="L1370" s="20"/>
      <c r="M1370" s="20"/>
      <c r="N1370" s="20"/>
      <c r="O1370" s="209">
        <v>10.398</v>
      </c>
      <c r="P1370" s="209">
        <v>12.92</v>
      </c>
      <c r="Q1370" s="209">
        <v>8.8719999999999999</v>
      </c>
      <c r="R1370" s="209">
        <v>16.306999999999999</v>
      </c>
      <c r="S1370" s="209">
        <v>19.199000000000002</v>
      </c>
      <c r="T1370" s="209">
        <v>18.312000000000001</v>
      </c>
      <c r="U1370" s="209">
        <v>11.199</v>
      </c>
      <c r="V1370" s="209">
        <v>6.742</v>
      </c>
      <c r="W1370" s="209">
        <v>7.2690000000000001</v>
      </c>
      <c r="X1370" s="20"/>
      <c r="Y1370" s="20"/>
      <c r="Z1370" s="20"/>
      <c r="AA1370" s="209">
        <v>3.4039999999999999</v>
      </c>
      <c r="AB1370" s="209">
        <v>7.3760000000000003</v>
      </c>
      <c r="AC1370" s="209">
        <v>1.3959999999999999</v>
      </c>
      <c r="AD1370" s="209">
        <v>5</v>
      </c>
      <c r="AE1370" s="209">
        <v>2.75</v>
      </c>
      <c r="AF1370" s="209">
        <v>3.625</v>
      </c>
      <c r="AG1370" s="209">
        <v>2</v>
      </c>
      <c r="AH1370" s="209">
        <v>1.375</v>
      </c>
      <c r="AI1370" s="209">
        <v>0.625</v>
      </c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1">
        <f>SUM(BB1371:BB1377)</f>
        <v>51.69</v>
      </c>
      <c r="BC1370" s="21">
        <f>BD1370</f>
        <v>69.475806451612897</v>
      </c>
      <c r="BD1370" s="22">
        <f t="shared" si="181"/>
        <v>69.475806451612897</v>
      </c>
      <c r="BE1370" s="21">
        <f>BC1370-BD1370</f>
        <v>0</v>
      </c>
      <c r="BG1370" s="10">
        <v>5</v>
      </c>
      <c r="BH1370" s="21">
        <f t="shared" si="178"/>
        <v>5.1689999999999993E-2</v>
      </c>
      <c r="BI1370" s="22">
        <f t="shared" si="178"/>
        <v>5.1689999999999993E-2</v>
      </c>
      <c r="BJ1370" s="21">
        <f>BH1370-BI1370</f>
        <v>0</v>
      </c>
      <c r="BK1370" s="21">
        <v>0.15506999999999999</v>
      </c>
      <c r="BL1370" s="22">
        <v>0.15506999999999999</v>
      </c>
      <c r="BM1370" s="21">
        <v>0</v>
      </c>
      <c r="BN1370" s="21">
        <f t="shared" si="180"/>
        <v>0.62027999999999994</v>
      </c>
      <c r="BO1370" s="22">
        <f t="shared" si="180"/>
        <v>0.62027999999999994</v>
      </c>
      <c r="BP1370" s="21">
        <f t="shared" si="180"/>
        <v>0</v>
      </c>
    </row>
    <row r="1371" spans="1:68" ht="11.1" hidden="1" customHeight="1" outlineLevel="2" x14ac:dyDescent="0.2">
      <c r="A1371" s="10"/>
      <c r="B1371" s="18"/>
      <c r="C1371" s="18"/>
      <c r="D1371" s="18"/>
      <c r="E1371" s="23" t="s">
        <v>1229</v>
      </c>
      <c r="F1371" s="24"/>
      <c r="G1371" s="208">
        <v>2</v>
      </c>
      <c r="H1371" s="208">
        <v>1</v>
      </c>
      <c r="I1371" s="239">
        <v>1</v>
      </c>
      <c r="J1371" s="239"/>
      <c r="K1371" s="208">
        <v>1</v>
      </c>
      <c r="L1371" s="24"/>
      <c r="M1371" s="24"/>
      <c r="N1371" s="24"/>
      <c r="O1371" s="24"/>
      <c r="P1371" s="208">
        <v>1</v>
      </c>
      <c r="Q1371" s="208">
        <v>1</v>
      </c>
      <c r="R1371" s="208">
        <v>1</v>
      </c>
      <c r="S1371" s="208">
        <v>1</v>
      </c>
      <c r="T1371" s="208">
        <v>1</v>
      </c>
      <c r="U1371" s="208">
        <v>1</v>
      </c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1">
        <f t="shared" si="179"/>
        <v>2</v>
      </c>
      <c r="BC1371" s="21"/>
      <c r="BD1371" s="22">
        <f t="shared" si="181"/>
        <v>2.6881720430107525</v>
      </c>
      <c r="BE1371" s="21">
        <f>BC1371-BD1371</f>
        <v>-2.6881720430107525</v>
      </c>
      <c r="BF1371" s="2">
        <v>3.32</v>
      </c>
      <c r="BG1371" s="10"/>
      <c r="BH1371" s="21"/>
      <c r="BI1371" s="22"/>
      <c r="BJ1371" s="21"/>
      <c r="BK1371" s="21">
        <v>7.4102400000000002E-3</v>
      </c>
      <c r="BL1371" s="22">
        <v>6.0000000000000001E-3</v>
      </c>
      <c r="BM1371" s="21">
        <v>1.4102400000000001E-3</v>
      </c>
      <c r="BN1371" s="21">
        <f t="shared" si="180"/>
        <v>2.9640960000000001E-2</v>
      </c>
      <c r="BO1371" s="22">
        <f t="shared" si="180"/>
        <v>2.4E-2</v>
      </c>
      <c r="BP1371" s="21">
        <f t="shared" si="180"/>
        <v>5.6409600000000004E-3</v>
      </c>
    </row>
    <row r="1372" spans="1:68" ht="11.1" hidden="1" customHeight="1" outlineLevel="2" x14ac:dyDescent="0.2">
      <c r="A1372" s="10"/>
      <c r="B1372" s="18"/>
      <c r="C1372" s="18"/>
      <c r="D1372" s="18"/>
      <c r="E1372" s="23" t="s">
        <v>1230</v>
      </c>
      <c r="F1372" s="208">
        <v>17.888999999999999</v>
      </c>
      <c r="G1372" s="208">
        <v>13.103</v>
      </c>
      <c r="H1372" s="208">
        <v>7.5609999999999999</v>
      </c>
      <c r="I1372" s="239">
        <v>8.7129999999999992</v>
      </c>
      <c r="J1372" s="239"/>
      <c r="K1372" s="208">
        <v>0.13500000000000001</v>
      </c>
      <c r="L1372" s="24"/>
      <c r="M1372" s="24"/>
      <c r="N1372" s="24"/>
      <c r="O1372" s="208">
        <v>0.186</v>
      </c>
      <c r="P1372" s="208">
        <v>9.4540000000000006</v>
      </c>
      <c r="Q1372" s="208">
        <v>4.2859999999999996</v>
      </c>
      <c r="R1372" s="208">
        <v>10.625</v>
      </c>
      <c r="S1372" s="208">
        <v>11.875</v>
      </c>
      <c r="T1372" s="208">
        <v>11.654</v>
      </c>
      <c r="U1372" s="208">
        <v>5.5060000000000002</v>
      </c>
      <c r="V1372" s="208">
        <v>4.492</v>
      </c>
      <c r="W1372" s="208">
        <v>3.4209999999999998</v>
      </c>
      <c r="X1372" s="24"/>
      <c r="Y1372" s="24"/>
      <c r="Z1372" s="24"/>
      <c r="AA1372" s="208">
        <v>3.4039999999999999</v>
      </c>
      <c r="AB1372" s="208">
        <v>7.3760000000000003</v>
      </c>
      <c r="AC1372" s="208">
        <v>1.3959999999999999</v>
      </c>
      <c r="AD1372" s="208">
        <v>5</v>
      </c>
      <c r="AE1372" s="208">
        <v>2.75</v>
      </c>
      <c r="AF1372" s="208">
        <v>3.625</v>
      </c>
      <c r="AG1372" s="208">
        <v>2</v>
      </c>
      <c r="AH1372" s="208">
        <v>1.375</v>
      </c>
      <c r="AI1372" s="208">
        <v>0.625</v>
      </c>
      <c r="AJ1372" s="24"/>
      <c r="AK1372" s="24"/>
      <c r="AL1372" s="24"/>
      <c r="AM1372" s="24"/>
      <c r="AN1372" s="24"/>
      <c r="AO1372" s="24"/>
      <c r="AP1372" s="24"/>
      <c r="AQ1372" s="24"/>
      <c r="AR1372" s="24"/>
      <c r="AS1372" s="24"/>
      <c r="AT1372" s="24"/>
      <c r="AU1372" s="24"/>
      <c r="AV1372" s="24"/>
      <c r="AW1372" s="24"/>
      <c r="AX1372" s="24"/>
      <c r="AY1372" s="24"/>
      <c r="AZ1372" s="24"/>
      <c r="BA1372" s="24"/>
      <c r="BB1372" s="21">
        <f t="shared" si="179"/>
        <v>17.888999999999999</v>
      </c>
      <c r="BC1372" s="21"/>
      <c r="BD1372" s="22">
        <f t="shared" si="181"/>
        <v>24.044354838709676</v>
      </c>
      <c r="BE1372" s="21"/>
      <c r="BG1372" s="10"/>
      <c r="BH1372" s="21">
        <f t="shared" si="178"/>
        <v>0</v>
      </c>
      <c r="BI1372" s="22">
        <f t="shared" si="178"/>
        <v>1.7888999999999999E-2</v>
      </c>
      <c r="BJ1372" s="21"/>
      <c r="BK1372" s="21">
        <v>0</v>
      </c>
      <c r="BL1372" s="22">
        <v>5.3666999999999992E-2</v>
      </c>
      <c r="BM1372" s="21"/>
      <c r="BN1372" s="21">
        <f t="shared" si="180"/>
        <v>0</v>
      </c>
      <c r="BO1372" s="22">
        <f t="shared" si="180"/>
        <v>0.21466799999999997</v>
      </c>
      <c r="BP1372" s="21">
        <f t="shared" si="180"/>
        <v>0</v>
      </c>
    </row>
    <row r="1373" spans="1:68" ht="11.1" hidden="1" customHeight="1" outlineLevel="2" x14ac:dyDescent="0.2">
      <c r="A1373" s="10"/>
      <c r="B1373" s="18"/>
      <c r="C1373" s="18"/>
      <c r="D1373" s="18"/>
      <c r="E1373" s="23" t="s">
        <v>1231</v>
      </c>
      <c r="F1373" s="208">
        <v>9.1110000000000007</v>
      </c>
      <c r="G1373" s="208">
        <v>8.1170000000000009</v>
      </c>
      <c r="H1373" s="208">
        <v>6.4130000000000003</v>
      </c>
      <c r="I1373" s="239">
        <v>7.3449999999999998</v>
      </c>
      <c r="J1373" s="239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4"/>
      <c r="AI1373" s="24"/>
      <c r="AJ1373" s="24"/>
      <c r="AK1373" s="24"/>
      <c r="AL1373" s="24"/>
      <c r="AM1373" s="24"/>
      <c r="AN1373" s="24"/>
      <c r="AO1373" s="24"/>
      <c r="AP1373" s="24"/>
      <c r="AQ1373" s="24"/>
      <c r="AR1373" s="24"/>
      <c r="AS1373" s="24"/>
      <c r="AT1373" s="24"/>
      <c r="AU1373" s="24"/>
      <c r="AV1373" s="24"/>
      <c r="AW1373" s="24"/>
      <c r="AX1373" s="24"/>
      <c r="AY1373" s="24"/>
      <c r="AZ1373" s="24"/>
      <c r="BA1373" s="24"/>
      <c r="BB1373" s="21">
        <f t="shared" si="179"/>
        <v>9.1110000000000007</v>
      </c>
      <c r="BC1373" s="21"/>
      <c r="BD1373" s="22">
        <f t="shared" si="181"/>
        <v>12.245967741935484</v>
      </c>
      <c r="BE1373" s="21"/>
      <c r="BG1373" s="10"/>
      <c r="BH1373" s="21">
        <f t="shared" si="178"/>
        <v>0</v>
      </c>
      <c r="BI1373" s="22">
        <f t="shared" si="178"/>
        <v>9.1109999999999993E-3</v>
      </c>
      <c r="BJ1373" s="21"/>
      <c r="BK1373" s="21">
        <v>0</v>
      </c>
      <c r="BL1373" s="22">
        <v>2.7332999999999996E-2</v>
      </c>
      <c r="BM1373" s="21"/>
      <c r="BN1373" s="21">
        <f t="shared" si="180"/>
        <v>0</v>
      </c>
      <c r="BO1373" s="22">
        <f t="shared" si="180"/>
        <v>0.10933199999999998</v>
      </c>
      <c r="BP1373" s="21">
        <f t="shared" si="180"/>
        <v>0</v>
      </c>
    </row>
    <row r="1374" spans="1:68" ht="11.1" hidden="1" customHeight="1" outlineLevel="2" x14ac:dyDescent="0.2">
      <c r="A1374" s="10"/>
      <c r="B1374" s="18"/>
      <c r="C1374" s="18"/>
      <c r="D1374" s="18"/>
      <c r="E1374" s="23" t="s">
        <v>1232</v>
      </c>
      <c r="F1374" s="208">
        <v>2.7669999999999999</v>
      </c>
      <c r="G1374" s="208">
        <v>2.1</v>
      </c>
      <c r="H1374" s="208">
        <v>1.3049999999999999</v>
      </c>
      <c r="I1374" s="239">
        <v>1.24</v>
      </c>
      <c r="J1374" s="239"/>
      <c r="K1374" s="208">
        <v>0.46100000000000002</v>
      </c>
      <c r="L1374" s="24"/>
      <c r="M1374" s="24"/>
      <c r="N1374" s="24"/>
      <c r="O1374" s="208">
        <v>0.1</v>
      </c>
      <c r="P1374" s="24"/>
      <c r="Q1374" s="24"/>
      <c r="R1374" s="24"/>
      <c r="S1374" s="24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4"/>
      <c r="AI1374" s="24"/>
      <c r="AJ1374" s="24"/>
      <c r="AK1374" s="24"/>
      <c r="AL1374" s="24"/>
      <c r="AM1374" s="24"/>
      <c r="AN1374" s="24"/>
      <c r="AO1374" s="24"/>
      <c r="AP1374" s="24"/>
      <c r="AQ1374" s="24"/>
      <c r="AR1374" s="24"/>
      <c r="AS1374" s="24"/>
      <c r="AT1374" s="24"/>
      <c r="AU1374" s="24"/>
      <c r="AV1374" s="24"/>
      <c r="AW1374" s="24"/>
      <c r="AX1374" s="24"/>
      <c r="AY1374" s="24"/>
      <c r="AZ1374" s="24"/>
      <c r="BA1374" s="24"/>
      <c r="BB1374" s="21">
        <f t="shared" si="179"/>
        <v>2.7669999999999999</v>
      </c>
      <c r="BC1374" s="21"/>
      <c r="BD1374" s="22">
        <f t="shared" si="181"/>
        <v>3.719086021505376</v>
      </c>
      <c r="BE1374" s="21"/>
      <c r="BG1374" s="10"/>
      <c r="BH1374" s="21">
        <f t="shared" si="178"/>
        <v>0</v>
      </c>
      <c r="BI1374" s="22">
        <f t="shared" si="178"/>
        <v>2.7669999999999999E-3</v>
      </c>
      <c r="BJ1374" s="21"/>
      <c r="BK1374" s="21">
        <v>0</v>
      </c>
      <c r="BL1374" s="22">
        <v>8.3009999999999994E-3</v>
      </c>
      <c r="BM1374" s="21"/>
      <c r="BN1374" s="21">
        <f t="shared" si="180"/>
        <v>0</v>
      </c>
      <c r="BO1374" s="22">
        <f t="shared" si="180"/>
        <v>3.3203999999999997E-2</v>
      </c>
      <c r="BP1374" s="21">
        <f t="shared" si="180"/>
        <v>0</v>
      </c>
    </row>
    <row r="1375" spans="1:68" ht="11.1" hidden="1" customHeight="1" outlineLevel="2" x14ac:dyDescent="0.2">
      <c r="A1375" s="10"/>
      <c r="B1375" s="18"/>
      <c r="C1375" s="18"/>
      <c r="D1375" s="18"/>
      <c r="E1375" s="23" t="s">
        <v>1233</v>
      </c>
      <c r="F1375" s="208">
        <v>9.5530000000000008</v>
      </c>
      <c r="G1375" s="208">
        <v>7.6280000000000001</v>
      </c>
      <c r="H1375" s="208">
        <v>4.2469999999999999</v>
      </c>
      <c r="I1375" s="239">
        <v>5.3259999999999996</v>
      </c>
      <c r="J1375" s="239"/>
      <c r="K1375" s="208">
        <v>2.6179999999999999</v>
      </c>
      <c r="L1375" s="24"/>
      <c r="M1375" s="24"/>
      <c r="N1375" s="24"/>
      <c r="O1375" s="208">
        <v>9.1489999999999991</v>
      </c>
      <c r="P1375" s="208">
        <v>0.114</v>
      </c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24"/>
      <c r="AJ1375" s="24"/>
      <c r="AK1375" s="24"/>
      <c r="AL1375" s="24"/>
      <c r="AM1375" s="24"/>
      <c r="AN1375" s="24"/>
      <c r="AO1375" s="24"/>
      <c r="AP1375" s="24"/>
      <c r="AQ1375" s="24"/>
      <c r="AR1375" s="24"/>
      <c r="AS1375" s="24"/>
      <c r="AT1375" s="24"/>
      <c r="AU1375" s="24"/>
      <c r="AV1375" s="24"/>
      <c r="AW1375" s="24"/>
      <c r="AX1375" s="24"/>
      <c r="AY1375" s="24"/>
      <c r="AZ1375" s="24"/>
      <c r="BA1375" s="24"/>
      <c r="BB1375" s="21">
        <f t="shared" si="179"/>
        <v>9.5530000000000008</v>
      </c>
      <c r="BC1375" s="21"/>
      <c r="BD1375" s="22">
        <f t="shared" si="181"/>
        <v>12.840053763440862</v>
      </c>
      <c r="BE1375" s="21"/>
      <c r="BG1375" s="10"/>
      <c r="BH1375" s="21">
        <f t="shared" si="178"/>
        <v>0</v>
      </c>
      <c r="BI1375" s="22">
        <f t="shared" si="178"/>
        <v>9.5530000000000007E-3</v>
      </c>
      <c r="BJ1375" s="21"/>
      <c r="BK1375" s="21">
        <v>0</v>
      </c>
      <c r="BL1375" s="22">
        <v>2.8659000000000004E-2</v>
      </c>
      <c r="BM1375" s="21"/>
      <c r="BN1375" s="21">
        <f t="shared" si="180"/>
        <v>0</v>
      </c>
      <c r="BO1375" s="22">
        <f t="shared" si="180"/>
        <v>0.11463600000000002</v>
      </c>
      <c r="BP1375" s="21">
        <f t="shared" si="180"/>
        <v>0</v>
      </c>
    </row>
    <row r="1376" spans="1:68" ht="11.1" hidden="1" customHeight="1" outlineLevel="2" x14ac:dyDescent="0.2">
      <c r="A1376" s="10"/>
      <c r="B1376" s="18"/>
      <c r="C1376" s="18"/>
      <c r="D1376" s="18"/>
      <c r="E1376" s="23" t="s">
        <v>1234</v>
      </c>
      <c r="F1376" s="208">
        <v>4.0460000000000003</v>
      </c>
      <c r="G1376" s="208">
        <v>2.9630000000000001</v>
      </c>
      <c r="H1376" s="208">
        <v>1.712</v>
      </c>
      <c r="I1376" s="239">
        <v>1.958</v>
      </c>
      <c r="J1376" s="239"/>
      <c r="K1376" s="208">
        <v>0.28399999999999997</v>
      </c>
      <c r="L1376" s="24"/>
      <c r="M1376" s="24"/>
      <c r="N1376" s="24"/>
      <c r="O1376" s="208">
        <v>0.49199999999999999</v>
      </c>
      <c r="P1376" s="208">
        <v>1.7999999999999999E-2</v>
      </c>
      <c r="Q1376" s="24"/>
      <c r="R1376" s="24"/>
      <c r="S1376" s="24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  <c r="AL1376" s="24"/>
      <c r="AM1376" s="24"/>
      <c r="AN1376" s="24"/>
      <c r="AO1376" s="24"/>
      <c r="AP1376" s="24"/>
      <c r="AQ1376" s="24"/>
      <c r="AR1376" s="24"/>
      <c r="AS1376" s="24"/>
      <c r="AT1376" s="24"/>
      <c r="AU1376" s="24"/>
      <c r="AV1376" s="24"/>
      <c r="AW1376" s="24"/>
      <c r="AX1376" s="24"/>
      <c r="AY1376" s="24"/>
      <c r="AZ1376" s="24"/>
      <c r="BA1376" s="24"/>
      <c r="BB1376" s="21">
        <f t="shared" si="179"/>
        <v>4.0460000000000003</v>
      </c>
      <c r="BC1376" s="21"/>
      <c r="BD1376" s="22">
        <f t="shared" si="181"/>
        <v>5.438172043010753</v>
      </c>
      <c r="BE1376" s="21"/>
      <c r="BG1376" s="10"/>
      <c r="BH1376" s="21">
        <f t="shared" si="178"/>
        <v>0</v>
      </c>
      <c r="BI1376" s="22">
        <f t="shared" si="178"/>
        <v>4.0460000000000001E-3</v>
      </c>
      <c r="BJ1376" s="21"/>
      <c r="BK1376" s="21">
        <v>0</v>
      </c>
      <c r="BL1376" s="22">
        <v>1.2137999999999999E-2</v>
      </c>
      <c r="BM1376" s="21"/>
      <c r="BN1376" s="21">
        <f t="shared" si="180"/>
        <v>0</v>
      </c>
      <c r="BO1376" s="22">
        <f t="shared" si="180"/>
        <v>4.8551999999999998E-2</v>
      </c>
      <c r="BP1376" s="21">
        <f t="shared" si="180"/>
        <v>0</v>
      </c>
    </row>
    <row r="1377" spans="1:68" ht="11.1" hidden="1" customHeight="1" outlineLevel="2" x14ac:dyDescent="0.2">
      <c r="A1377" s="10"/>
      <c r="B1377" s="18"/>
      <c r="C1377" s="18"/>
      <c r="D1377" s="18"/>
      <c r="E1377" s="23" t="s">
        <v>1206</v>
      </c>
      <c r="F1377" s="208">
        <v>5.5110000000000001</v>
      </c>
      <c r="G1377" s="208">
        <v>4.53</v>
      </c>
      <c r="H1377" s="208">
        <v>2.9279999999999999</v>
      </c>
      <c r="I1377" s="239">
        <v>2.8759999999999999</v>
      </c>
      <c r="J1377" s="239"/>
      <c r="K1377" s="208">
        <v>0.81899999999999995</v>
      </c>
      <c r="L1377" s="24"/>
      <c r="M1377" s="24"/>
      <c r="N1377" s="24"/>
      <c r="O1377" s="208">
        <v>0.47099999999999997</v>
      </c>
      <c r="P1377" s="208">
        <v>2.3340000000000001</v>
      </c>
      <c r="Q1377" s="208">
        <v>3.5859999999999999</v>
      </c>
      <c r="R1377" s="208">
        <v>4.6820000000000004</v>
      </c>
      <c r="S1377" s="208">
        <v>6.3239999999999998</v>
      </c>
      <c r="T1377" s="208">
        <v>5.6580000000000004</v>
      </c>
      <c r="U1377" s="208">
        <v>4.6929999999999996</v>
      </c>
      <c r="V1377" s="208">
        <v>2.25</v>
      </c>
      <c r="W1377" s="208">
        <v>3.8479999999999999</v>
      </c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  <c r="AL1377" s="24"/>
      <c r="AM1377" s="24"/>
      <c r="AN1377" s="24"/>
      <c r="AO1377" s="24"/>
      <c r="AP1377" s="24"/>
      <c r="AQ1377" s="24"/>
      <c r="AR1377" s="24"/>
      <c r="AS1377" s="24"/>
      <c r="AT1377" s="24"/>
      <c r="AU1377" s="24"/>
      <c r="AV1377" s="24"/>
      <c r="AW1377" s="24"/>
      <c r="AX1377" s="24"/>
      <c r="AY1377" s="24"/>
      <c r="AZ1377" s="24"/>
      <c r="BA1377" s="24"/>
      <c r="BB1377" s="21">
        <f t="shared" si="179"/>
        <v>6.3239999999999998</v>
      </c>
      <c r="BC1377" s="21"/>
      <c r="BD1377" s="22">
        <f t="shared" si="181"/>
        <v>8.4999999999999982</v>
      </c>
      <c r="BE1377" s="21"/>
      <c r="BG1377" s="10"/>
      <c r="BH1377" s="21">
        <f t="shared" si="178"/>
        <v>0</v>
      </c>
      <c r="BI1377" s="22">
        <f t="shared" si="178"/>
        <v>6.323999999999998E-3</v>
      </c>
      <c r="BJ1377" s="21"/>
      <c r="BK1377" s="21">
        <v>0</v>
      </c>
      <c r="BL1377" s="22">
        <v>1.8971999999999996E-2</v>
      </c>
      <c r="BM1377" s="21"/>
      <c r="BN1377" s="21">
        <f t="shared" si="180"/>
        <v>0</v>
      </c>
      <c r="BO1377" s="22">
        <f t="shared" si="180"/>
        <v>7.5887999999999983E-2</v>
      </c>
      <c r="BP1377" s="21">
        <f t="shared" si="180"/>
        <v>0</v>
      </c>
    </row>
    <row r="1378" spans="1:68" ht="11.1" hidden="1" customHeight="1" outlineLevel="1" collapsed="1" x14ac:dyDescent="0.2">
      <c r="A1378" s="10"/>
      <c r="B1378" s="18"/>
      <c r="C1378" s="18"/>
      <c r="D1378" s="18"/>
      <c r="E1378" s="19" t="s">
        <v>1235</v>
      </c>
      <c r="F1378" s="209">
        <v>2.85</v>
      </c>
      <c r="G1378" s="209">
        <v>2.1440000000000001</v>
      </c>
      <c r="H1378" s="209">
        <v>1.417</v>
      </c>
      <c r="I1378" s="240">
        <v>1.306</v>
      </c>
      <c r="J1378" s="240"/>
      <c r="K1378" s="209">
        <v>0.42099999999999999</v>
      </c>
      <c r="L1378" s="20"/>
      <c r="M1378" s="20"/>
      <c r="N1378" s="20"/>
      <c r="O1378" s="209">
        <v>0.37</v>
      </c>
      <c r="P1378" s="209">
        <v>0.70899999999999996</v>
      </c>
      <c r="Q1378" s="209">
        <v>1.49</v>
      </c>
      <c r="R1378" s="209">
        <v>1.716</v>
      </c>
      <c r="S1378" s="209">
        <v>2.3109999999999999</v>
      </c>
      <c r="T1378" s="209">
        <v>2.1749999999999998</v>
      </c>
      <c r="U1378" s="209">
        <v>1.4670000000000001</v>
      </c>
      <c r="V1378" s="209">
        <v>0.82799999999999996</v>
      </c>
      <c r="W1378" s="209">
        <v>0.42599999999999999</v>
      </c>
      <c r="X1378" s="20"/>
      <c r="Y1378" s="20"/>
      <c r="Z1378" s="20"/>
      <c r="AA1378" s="209">
        <v>0.26600000000000001</v>
      </c>
      <c r="AB1378" s="209">
        <v>0.80200000000000005</v>
      </c>
      <c r="AC1378" s="209">
        <v>1.7989999999999999</v>
      </c>
      <c r="AD1378" s="209">
        <v>2.0670000000000002</v>
      </c>
      <c r="AE1378" s="209">
        <v>2.274</v>
      </c>
      <c r="AF1378" s="209">
        <v>2.1539999999999999</v>
      </c>
      <c r="AG1378" s="209">
        <v>1.21</v>
      </c>
      <c r="AH1378" s="209">
        <v>0.76700000000000002</v>
      </c>
      <c r="AI1378" s="209">
        <v>0.54700000000000004</v>
      </c>
      <c r="AJ1378" s="20"/>
      <c r="AK1378" s="20"/>
      <c r="AL1378" s="20"/>
      <c r="AM1378" s="209">
        <v>0.317</v>
      </c>
      <c r="AN1378" s="209">
        <v>0.73099999999999998</v>
      </c>
      <c r="AO1378" s="209">
        <v>1.7370000000000001</v>
      </c>
      <c r="AP1378" s="209">
        <v>2.1059999999999999</v>
      </c>
      <c r="AQ1378" s="209">
        <v>2.355</v>
      </c>
      <c r="AR1378" s="209">
        <v>2.3250000000000002</v>
      </c>
      <c r="AS1378" s="209">
        <v>1.633</v>
      </c>
      <c r="AT1378" s="209">
        <v>0.98899999999999999</v>
      </c>
      <c r="AU1378" s="209">
        <v>0.51200000000000001</v>
      </c>
      <c r="AV1378" s="20"/>
      <c r="AW1378" s="20"/>
      <c r="AX1378" s="20"/>
      <c r="AY1378" s="209">
        <v>0.36899999999999999</v>
      </c>
      <c r="AZ1378" s="209">
        <v>0.66900000000000004</v>
      </c>
      <c r="BA1378" s="209">
        <v>1.4630000000000001</v>
      </c>
      <c r="BB1378" s="21">
        <f t="shared" si="179"/>
        <v>2.85</v>
      </c>
      <c r="BC1378" s="21">
        <f>BD1378</f>
        <v>3.8306451612903225</v>
      </c>
      <c r="BD1378" s="22">
        <f t="shared" si="181"/>
        <v>3.8306451612903225</v>
      </c>
      <c r="BE1378" s="21">
        <f>BC1378-BD1378</f>
        <v>0</v>
      </c>
      <c r="BF1378" s="2">
        <v>3.1</v>
      </c>
      <c r="BG1378" s="10">
        <v>6</v>
      </c>
      <c r="BH1378" s="21">
        <f t="shared" si="178"/>
        <v>2.8500000000000001E-3</v>
      </c>
      <c r="BI1378" s="22">
        <f t="shared" si="178"/>
        <v>2.8500000000000001E-3</v>
      </c>
      <c r="BJ1378" s="21">
        <f>BH1378-BI1378</f>
        <v>0</v>
      </c>
      <c r="BK1378" s="21">
        <v>8.5500000000000003E-3</v>
      </c>
      <c r="BL1378" s="22">
        <v>8.5500000000000003E-3</v>
      </c>
      <c r="BM1378" s="21">
        <v>0</v>
      </c>
      <c r="BN1378" s="21">
        <f t="shared" si="180"/>
        <v>3.4200000000000001E-2</v>
      </c>
      <c r="BO1378" s="22">
        <f t="shared" si="180"/>
        <v>3.4200000000000001E-2</v>
      </c>
      <c r="BP1378" s="21">
        <f t="shared" si="180"/>
        <v>0</v>
      </c>
    </row>
    <row r="1379" spans="1:68" ht="11.1" hidden="1" customHeight="1" outlineLevel="2" x14ac:dyDescent="0.2">
      <c r="A1379" s="10"/>
      <c r="B1379" s="18"/>
      <c r="C1379" s="18"/>
      <c r="D1379" s="18"/>
      <c r="E1379" s="23" t="s">
        <v>1236</v>
      </c>
      <c r="F1379" s="208">
        <v>2.85</v>
      </c>
      <c r="G1379" s="208">
        <v>2.1440000000000001</v>
      </c>
      <c r="H1379" s="208">
        <v>1.417</v>
      </c>
      <c r="I1379" s="239">
        <v>1.306</v>
      </c>
      <c r="J1379" s="239"/>
      <c r="K1379" s="208">
        <v>0.42099999999999999</v>
      </c>
      <c r="L1379" s="24"/>
      <c r="M1379" s="24"/>
      <c r="N1379" s="24"/>
      <c r="O1379" s="208">
        <v>0.37</v>
      </c>
      <c r="P1379" s="208">
        <v>0.70899999999999996</v>
      </c>
      <c r="Q1379" s="208">
        <v>1.49</v>
      </c>
      <c r="R1379" s="208">
        <v>1.716</v>
      </c>
      <c r="S1379" s="208">
        <v>2.3109999999999999</v>
      </c>
      <c r="T1379" s="208">
        <v>2.1749999999999998</v>
      </c>
      <c r="U1379" s="208">
        <v>1.4670000000000001</v>
      </c>
      <c r="V1379" s="208">
        <v>0.82799999999999996</v>
      </c>
      <c r="W1379" s="208">
        <v>0.42599999999999999</v>
      </c>
      <c r="X1379" s="24"/>
      <c r="Y1379" s="24"/>
      <c r="Z1379" s="24"/>
      <c r="AA1379" s="208">
        <v>0.26600000000000001</v>
      </c>
      <c r="AB1379" s="208">
        <v>0.80200000000000005</v>
      </c>
      <c r="AC1379" s="208">
        <v>1.7989999999999999</v>
      </c>
      <c r="AD1379" s="208">
        <v>2.0670000000000002</v>
      </c>
      <c r="AE1379" s="208">
        <v>2.274</v>
      </c>
      <c r="AF1379" s="208">
        <v>2.1539999999999999</v>
      </c>
      <c r="AG1379" s="208">
        <v>1.21</v>
      </c>
      <c r="AH1379" s="208">
        <v>0.76700000000000002</v>
      </c>
      <c r="AI1379" s="208">
        <v>0.54700000000000004</v>
      </c>
      <c r="AJ1379" s="24"/>
      <c r="AK1379" s="24"/>
      <c r="AL1379" s="24"/>
      <c r="AM1379" s="208">
        <v>0.317</v>
      </c>
      <c r="AN1379" s="208">
        <v>0.73099999999999998</v>
      </c>
      <c r="AO1379" s="208">
        <v>1.7370000000000001</v>
      </c>
      <c r="AP1379" s="208">
        <v>2.1059999999999999</v>
      </c>
      <c r="AQ1379" s="208">
        <v>2.355</v>
      </c>
      <c r="AR1379" s="208">
        <v>2.3250000000000002</v>
      </c>
      <c r="AS1379" s="208">
        <v>1.633</v>
      </c>
      <c r="AT1379" s="208">
        <v>0.98899999999999999</v>
      </c>
      <c r="AU1379" s="208">
        <v>0.51200000000000001</v>
      </c>
      <c r="AV1379" s="24"/>
      <c r="AW1379" s="24"/>
      <c r="AX1379" s="24"/>
      <c r="AY1379" s="208">
        <v>0.36899999999999999</v>
      </c>
      <c r="AZ1379" s="208">
        <v>0.66900000000000004</v>
      </c>
      <c r="BA1379" s="208">
        <v>1.4630000000000001</v>
      </c>
      <c r="BB1379" s="21">
        <f t="shared" si="179"/>
        <v>2.85</v>
      </c>
      <c r="BC1379" s="21"/>
      <c r="BD1379" s="22">
        <f t="shared" si="181"/>
        <v>3.8306451612903225</v>
      </c>
      <c r="BE1379" s="21"/>
      <c r="BG1379" s="10"/>
      <c r="BH1379" s="21">
        <f t="shared" si="178"/>
        <v>0</v>
      </c>
      <c r="BI1379" s="22">
        <f t="shared" si="178"/>
        <v>2.8500000000000001E-3</v>
      </c>
      <c r="BJ1379" s="21"/>
      <c r="BK1379" s="21">
        <v>0</v>
      </c>
      <c r="BL1379" s="22">
        <v>8.5500000000000003E-3</v>
      </c>
      <c r="BM1379" s="21"/>
      <c r="BN1379" s="21">
        <f t="shared" si="180"/>
        <v>0</v>
      </c>
      <c r="BO1379" s="22">
        <f t="shared" si="180"/>
        <v>3.4200000000000001E-2</v>
      </c>
      <c r="BP1379" s="21">
        <f t="shared" si="180"/>
        <v>0</v>
      </c>
    </row>
    <row r="1380" spans="1:68" ht="11.1" customHeight="1" outlineLevel="1" collapsed="1" x14ac:dyDescent="0.2">
      <c r="A1380" s="10"/>
      <c r="B1380" s="18"/>
      <c r="C1380" s="18"/>
      <c r="D1380" s="18"/>
      <c r="E1380" s="19" t="s">
        <v>1237</v>
      </c>
      <c r="F1380" s="209">
        <v>0.104</v>
      </c>
      <c r="G1380" s="20"/>
      <c r="H1380" s="209">
        <v>0.18099999999999999</v>
      </c>
      <c r="I1380" s="240">
        <v>0.11</v>
      </c>
      <c r="J1380" s="240"/>
      <c r="K1380" s="209">
        <v>9.0999999999999998E-2</v>
      </c>
      <c r="L1380" s="20"/>
      <c r="M1380" s="20"/>
      <c r="N1380" s="20"/>
      <c r="O1380" s="209">
        <v>0.218</v>
      </c>
      <c r="P1380" s="209">
        <v>0.123</v>
      </c>
      <c r="Q1380" s="209">
        <v>0.10100000000000001</v>
      </c>
      <c r="R1380" s="209">
        <v>0.1</v>
      </c>
      <c r="S1380" s="209">
        <v>5.6000000000000001E-2</v>
      </c>
      <c r="T1380" s="20"/>
      <c r="U1380" s="20"/>
      <c r="V1380" s="209">
        <v>0.20200000000000001</v>
      </c>
      <c r="W1380" s="209">
        <v>7.6999999999999999E-2</v>
      </c>
      <c r="X1380" s="20"/>
      <c r="Y1380" s="209">
        <v>7.4999999999999997E-2</v>
      </c>
      <c r="Z1380" s="20"/>
      <c r="AA1380" s="20"/>
      <c r="AB1380" s="209">
        <v>0.14799999999999999</v>
      </c>
      <c r="AC1380" s="209">
        <v>8.2000000000000003E-2</v>
      </c>
      <c r="AD1380" s="209">
        <v>7.9000000000000001E-2</v>
      </c>
      <c r="AE1380" s="209">
        <v>4.9000000000000002E-2</v>
      </c>
      <c r="AF1380" s="209">
        <v>5.2999999999999999E-2</v>
      </c>
      <c r="AG1380" s="209">
        <v>7.0999999999999994E-2</v>
      </c>
      <c r="AH1380" s="209">
        <v>7.3999999999999996E-2</v>
      </c>
      <c r="AI1380" s="209">
        <v>6.3E-2</v>
      </c>
      <c r="AJ1380" s="209">
        <v>3.7999999999999999E-2</v>
      </c>
      <c r="AK1380" s="20"/>
      <c r="AL1380" s="20"/>
      <c r="AM1380" s="209">
        <v>6.8000000000000005E-2</v>
      </c>
      <c r="AN1380" s="209">
        <v>7.0000000000000007E-2</v>
      </c>
      <c r="AO1380" s="209">
        <v>6.2E-2</v>
      </c>
      <c r="AP1380" s="209">
        <v>8.1000000000000003E-2</v>
      </c>
      <c r="AQ1380" s="209">
        <v>5.7000000000000002E-2</v>
      </c>
      <c r="AR1380" s="209">
        <v>6.8000000000000005E-2</v>
      </c>
      <c r="AS1380" s="209">
        <v>5.8000000000000003E-2</v>
      </c>
      <c r="AT1380" s="209">
        <v>7.9000000000000001E-2</v>
      </c>
      <c r="AU1380" s="209">
        <v>7.6999999999999999E-2</v>
      </c>
      <c r="AV1380" s="20"/>
      <c r="AW1380" s="20"/>
      <c r="AX1380" s="20"/>
      <c r="AY1380" s="209">
        <v>0.11899999999999999</v>
      </c>
      <c r="AZ1380" s="209">
        <v>6.8000000000000005E-2</v>
      </c>
      <c r="BA1380" s="209">
        <v>8.8999999999999996E-2</v>
      </c>
      <c r="BB1380" s="21">
        <f t="shared" si="179"/>
        <v>0.218</v>
      </c>
      <c r="BC1380" s="21">
        <f>BF1380</f>
        <v>2.8</v>
      </c>
      <c r="BD1380" s="22">
        <f t="shared" si="181"/>
        <v>0.29301075268817206</v>
      </c>
      <c r="BE1380" s="21">
        <f>BC1380-BD1380</f>
        <v>2.5069892473118278</v>
      </c>
      <c r="BF1380" s="2">
        <v>2.8</v>
      </c>
      <c r="BG1380" s="10">
        <v>7</v>
      </c>
      <c r="BH1380" s="21">
        <f t="shared" si="178"/>
        <v>2.0831999999999999E-3</v>
      </c>
      <c r="BI1380" s="22">
        <f t="shared" si="178"/>
        <v>2.1800000000000004E-4</v>
      </c>
      <c r="BJ1380" s="21">
        <f>BH1380-BI1380</f>
        <v>1.8651999999999998E-3</v>
      </c>
      <c r="BK1380" s="21">
        <v>6.2495999999999993E-3</v>
      </c>
      <c r="BL1380" s="22">
        <v>6.5400000000000007E-4</v>
      </c>
      <c r="BM1380" s="21">
        <v>5.5955999999999992E-3</v>
      </c>
      <c r="BN1380" s="21">
        <f t="shared" si="180"/>
        <v>2.4998399999999997E-2</v>
      </c>
      <c r="BO1380" s="22">
        <f t="shared" si="180"/>
        <v>2.6160000000000003E-3</v>
      </c>
      <c r="BP1380" s="21">
        <f t="shared" si="180"/>
        <v>2.2382399999999997E-2</v>
      </c>
    </row>
    <row r="1381" spans="1:68" ht="11.1" hidden="1" customHeight="1" outlineLevel="2" x14ac:dyDescent="0.2">
      <c r="A1381" s="10"/>
      <c r="B1381" s="18"/>
      <c r="C1381" s="18"/>
      <c r="D1381" s="18"/>
      <c r="E1381" s="23" t="s">
        <v>1238</v>
      </c>
      <c r="F1381" s="208">
        <v>0.104</v>
      </c>
      <c r="G1381" s="24"/>
      <c r="H1381" s="208">
        <v>0.18099999999999999</v>
      </c>
      <c r="I1381" s="239">
        <v>0.11</v>
      </c>
      <c r="J1381" s="239"/>
      <c r="K1381" s="208">
        <v>9.0999999999999998E-2</v>
      </c>
      <c r="L1381" s="24"/>
      <c r="M1381" s="24"/>
      <c r="N1381" s="24"/>
      <c r="O1381" s="208">
        <v>0.218</v>
      </c>
      <c r="P1381" s="208">
        <v>0.123</v>
      </c>
      <c r="Q1381" s="208">
        <v>0.10100000000000001</v>
      </c>
      <c r="R1381" s="208">
        <v>0.1</v>
      </c>
      <c r="S1381" s="208">
        <v>5.6000000000000001E-2</v>
      </c>
      <c r="T1381" s="24"/>
      <c r="U1381" s="24"/>
      <c r="V1381" s="208">
        <v>0.20200000000000001</v>
      </c>
      <c r="W1381" s="208">
        <v>7.6999999999999999E-2</v>
      </c>
      <c r="X1381" s="24"/>
      <c r="Y1381" s="208">
        <v>7.4999999999999997E-2</v>
      </c>
      <c r="Z1381" s="24"/>
      <c r="AA1381" s="24"/>
      <c r="AB1381" s="208">
        <v>0.14799999999999999</v>
      </c>
      <c r="AC1381" s="208">
        <v>8.2000000000000003E-2</v>
      </c>
      <c r="AD1381" s="208">
        <v>7.9000000000000001E-2</v>
      </c>
      <c r="AE1381" s="208">
        <v>4.9000000000000002E-2</v>
      </c>
      <c r="AF1381" s="208">
        <v>5.2999999999999999E-2</v>
      </c>
      <c r="AG1381" s="208">
        <v>7.0999999999999994E-2</v>
      </c>
      <c r="AH1381" s="208">
        <v>7.3999999999999996E-2</v>
      </c>
      <c r="AI1381" s="208">
        <v>6.3E-2</v>
      </c>
      <c r="AJ1381" s="208">
        <v>3.7999999999999999E-2</v>
      </c>
      <c r="AK1381" s="24"/>
      <c r="AL1381" s="24"/>
      <c r="AM1381" s="208">
        <v>6.8000000000000005E-2</v>
      </c>
      <c r="AN1381" s="208">
        <v>7.0000000000000007E-2</v>
      </c>
      <c r="AO1381" s="208">
        <v>6.2E-2</v>
      </c>
      <c r="AP1381" s="208">
        <v>8.1000000000000003E-2</v>
      </c>
      <c r="AQ1381" s="208">
        <v>5.7000000000000002E-2</v>
      </c>
      <c r="AR1381" s="208">
        <v>6.8000000000000005E-2</v>
      </c>
      <c r="AS1381" s="208">
        <v>5.8000000000000003E-2</v>
      </c>
      <c r="AT1381" s="208">
        <v>7.9000000000000001E-2</v>
      </c>
      <c r="AU1381" s="208">
        <v>7.6999999999999999E-2</v>
      </c>
      <c r="AV1381" s="24"/>
      <c r="AW1381" s="24"/>
      <c r="AX1381" s="24"/>
      <c r="AY1381" s="208">
        <v>0.11899999999999999</v>
      </c>
      <c r="AZ1381" s="208">
        <v>6.8000000000000005E-2</v>
      </c>
      <c r="BA1381" s="208">
        <v>8.8999999999999996E-2</v>
      </c>
      <c r="BB1381" s="21">
        <f t="shared" si="179"/>
        <v>0.218</v>
      </c>
      <c r="BC1381" s="21"/>
      <c r="BD1381" s="22">
        <f t="shared" si="181"/>
        <v>0.29301075268817206</v>
      </c>
      <c r="BE1381" s="21"/>
      <c r="BG1381" s="10"/>
      <c r="BH1381" s="21">
        <f t="shared" si="178"/>
        <v>0</v>
      </c>
      <c r="BI1381" s="22">
        <f t="shared" si="178"/>
        <v>2.1800000000000004E-4</v>
      </c>
      <c r="BJ1381" s="21"/>
      <c r="BK1381" s="21">
        <v>0</v>
      </c>
      <c r="BL1381" s="22">
        <v>6.5400000000000007E-4</v>
      </c>
      <c r="BM1381" s="21"/>
      <c r="BN1381" s="21">
        <f t="shared" si="180"/>
        <v>0</v>
      </c>
      <c r="BO1381" s="22">
        <f t="shared" si="180"/>
        <v>2.6160000000000003E-3</v>
      </c>
      <c r="BP1381" s="21">
        <f t="shared" si="180"/>
        <v>0</v>
      </c>
    </row>
    <row r="1382" spans="1:68" ht="11.1" hidden="1" customHeight="1" outlineLevel="1" collapsed="1" x14ac:dyDescent="0.2">
      <c r="A1382" s="10"/>
      <c r="B1382" s="18"/>
      <c r="C1382" s="18"/>
      <c r="D1382" s="18"/>
      <c r="E1382" s="19" t="s">
        <v>1239</v>
      </c>
      <c r="F1382" s="209">
        <v>8.9</v>
      </c>
      <c r="G1382" s="209">
        <v>3.0459999999999998</v>
      </c>
      <c r="H1382" s="209">
        <v>1.5680000000000001</v>
      </c>
      <c r="I1382" s="240">
        <v>0.94299999999999995</v>
      </c>
      <c r="J1382" s="240"/>
      <c r="K1382" s="209">
        <v>0.24299999999999999</v>
      </c>
      <c r="L1382" s="20"/>
      <c r="M1382" s="20"/>
      <c r="N1382" s="20"/>
      <c r="O1382" s="209">
        <v>0.124</v>
      </c>
      <c r="P1382" s="209">
        <v>0.57899999999999996</v>
      </c>
      <c r="Q1382" s="209">
        <v>1.117</v>
      </c>
      <c r="R1382" s="209">
        <v>1.39</v>
      </c>
      <c r="S1382" s="209">
        <v>1.7549999999999999</v>
      </c>
      <c r="T1382" s="209">
        <v>1.663</v>
      </c>
      <c r="U1382" s="209">
        <v>1.1459999999999999</v>
      </c>
      <c r="V1382" s="209">
        <v>0.62</v>
      </c>
      <c r="W1382" s="209">
        <v>0.26</v>
      </c>
      <c r="X1382" s="20"/>
      <c r="Y1382" s="20"/>
      <c r="Z1382" s="20"/>
      <c r="AA1382" s="209">
        <v>8.7999999999999995E-2</v>
      </c>
      <c r="AB1382" s="209">
        <v>0.57099999999999995</v>
      </c>
      <c r="AC1382" s="20"/>
      <c r="AD1382" s="209">
        <v>3.113</v>
      </c>
      <c r="AE1382" s="209">
        <v>1.86</v>
      </c>
      <c r="AF1382" s="209">
        <v>1.7490000000000001</v>
      </c>
      <c r="AG1382" s="209">
        <v>0.96599999999999997</v>
      </c>
      <c r="AH1382" s="209">
        <v>0.74299999999999999</v>
      </c>
      <c r="AI1382" s="209">
        <v>0.36699999999999999</v>
      </c>
      <c r="AJ1382" s="20"/>
      <c r="AK1382" s="20"/>
      <c r="AL1382" s="20"/>
      <c r="AM1382" s="209">
        <v>0.106</v>
      </c>
      <c r="AN1382" s="209">
        <v>0.55200000000000005</v>
      </c>
      <c r="AO1382" s="209">
        <v>1.4410000000000001</v>
      </c>
      <c r="AP1382" s="209">
        <v>1.7729999999999999</v>
      </c>
      <c r="AQ1382" s="209">
        <v>1.927</v>
      </c>
      <c r="AR1382" s="209">
        <v>1.768</v>
      </c>
      <c r="AS1382" s="209">
        <v>1.1819999999999999</v>
      </c>
      <c r="AT1382" s="209">
        <v>0.66200000000000003</v>
      </c>
      <c r="AU1382" s="209">
        <v>0.21299999999999999</v>
      </c>
      <c r="AV1382" s="20"/>
      <c r="AW1382" s="20"/>
      <c r="AX1382" s="20"/>
      <c r="AY1382" s="209">
        <v>0.121</v>
      </c>
      <c r="AZ1382" s="209">
        <v>0.45100000000000001</v>
      </c>
      <c r="BA1382" s="209">
        <v>0.97199999999999998</v>
      </c>
      <c r="BB1382" s="21">
        <f>BB1383+BB1384</f>
        <v>10.340999999999999</v>
      </c>
      <c r="BC1382" s="21">
        <f>BD1382</f>
        <v>13.899193548387096</v>
      </c>
      <c r="BD1382" s="22">
        <f t="shared" si="181"/>
        <v>13.899193548387096</v>
      </c>
      <c r="BE1382" s="21">
        <f>BC1382-BD1382</f>
        <v>0</v>
      </c>
      <c r="BG1382" s="10">
        <v>6</v>
      </c>
      <c r="BH1382" s="21">
        <f t="shared" si="178"/>
        <v>1.0340999999999999E-2</v>
      </c>
      <c r="BI1382" s="22">
        <f t="shared" si="178"/>
        <v>1.0340999999999999E-2</v>
      </c>
      <c r="BJ1382" s="21">
        <f>BH1382-BI1382</f>
        <v>0</v>
      </c>
      <c r="BK1382" s="21">
        <v>3.1022999999999998E-2</v>
      </c>
      <c r="BL1382" s="22">
        <v>3.1022999999999998E-2</v>
      </c>
      <c r="BM1382" s="21">
        <v>0</v>
      </c>
      <c r="BN1382" s="21">
        <f t="shared" si="180"/>
        <v>0.12409199999999999</v>
      </c>
      <c r="BO1382" s="22">
        <f t="shared" si="180"/>
        <v>0.12409199999999999</v>
      </c>
      <c r="BP1382" s="21">
        <f t="shared" si="180"/>
        <v>0</v>
      </c>
    </row>
    <row r="1383" spans="1:68" ht="11.1" hidden="1" customHeight="1" outlineLevel="2" x14ac:dyDescent="0.2">
      <c r="A1383" s="10"/>
      <c r="B1383" s="18"/>
      <c r="C1383" s="18"/>
      <c r="D1383" s="18"/>
      <c r="E1383" s="23" t="s">
        <v>1240</v>
      </c>
      <c r="F1383" s="208">
        <v>1.6719999999999999</v>
      </c>
      <c r="G1383" s="208">
        <v>0.747</v>
      </c>
      <c r="H1383" s="208">
        <v>1.5680000000000001</v>
      </c>
      <c r="I1383" s="239">
        <v>0.94299999999999995</v>
      </c>
      <c r="J1383" s="239"/>
      <c r="K1383" s="208">
        <v>0.24299999999999999</v>
      </c>
      <c r="L1383" s="24"/>
      <c r="M1383" s="24"/>
      <c r="N1383" s="24"/>
      <c r="O1383" s="208">
        <v>0.124</v>
      </c>
      <c r="P1383" s="208">
        <v>0.57899999999999996</v>
      </c>
      <c r="Q1383" s="208">
        <v>1.117</v>
      </c>
      <c r="R1383" s="208">
        <v>1.39</v>
      </c>
      <c r="S1383" s="208">
        <v>1.7549999999999999</v>
      </c>
      <c r="T1383" s="208">
        <v>1.663</v>
      </c>
      <c r="U1383" s="208">
        <v>1.1459999999999999</v>
      </c>
      <c r="V1383" s="208">
        <v>0.62</v>
      </c>
      <c r="W1383" s="208">
        <v>0.26</v>
      </c>
      <c r="X1383" s="24"/>
      <c r="Y1383" s="24"/>
      <c r="Z1383" s="24"/>
      <c r="AA1383" s="208">
        <v>8.7999999999999995E-2</v>
      </c>
      <c r="AB1383" s="208">
        <v>0.57099999999999995</v>
      </c>
      <c r="AC1383" s="24"/>
      <c r="AD1383" s="208">
        <v>3.113</v>
      </c>
      <c r="AE1383" s="208">
        <v>1.86</v>
      </c>
      <c r="AF1383" s="208">
        <v>1.7490000000000001</v>
      </c>
      <c r="AG1383" s="208">
        <v>0.96599999999999997</v>
      </c>
      <c r="AH1383" s="208">
        <v>0.74299999999999999</v>
      </c>
      <c r="AI1383" s="208">
        <v>0.36699999999999999</v>
      </c>
      <c r="AJ1383" s="24"/>
      <c r="AK1383" s="24"/>
      <c r="AL1383" s="24"/>
      <c r="AM1383" s="208">
        <v>0.106</v>
      </c>
      <c r="AN1383" s="208">
        <v>0.55200000000000005</v>
      </c>
      <c r="AO1383" s="208">
        <v>1.4410000000000001</v>
      </c>
      <c r="AP1383" s="208">
        <v>1.7729999999999999</v>
      </c>
      <c r="AQ1383" s="208">
        <v>1.927</v>
      </c>
      <c r="AR1383" s="208">
        <v>1.768</v>
      </c>
      <c r="AS1383" s="208">
        <v>1.1819999999999999</v>
      </c>
      <c r="AT1383" s="208">
        <v>0.66200000000000003</v>
      </c>
      <c r="AU1383" s="208">
        <v>0.21299999999999999</v>
      </c>
      <c r="AV1383" s="24"/>
      <c r="AW1383" s="24"/>
      <c r="AX1383" s="24"/>
      <c r="AY1383" s="208">
        <v>0.121</v>
      </c>
      <c r="AZ1383" s="208">
        <v>0.45100000000000001</v>
      </c>
      <c r="BA1383" s="208">
        <v>0.97199999999999998</v>
      </c>
      <c r="BB1383" s="21">
        <f t="shared" si="179"/>
        <v>3.113</v>
      </c>
      <c r="BC1383" s="21"/>
      <c r="BD1383" s="22">
        <f t="shared" si="181"/>
        <v>4.1841397849462361</v>
      </c>
      <c r="BE1383" s="21"/>
      <c r="BF1383" s="2">
        <v>1.75</v>
      </c>
      <c r="BG1383" s="10"/>
      <c r="BH1383" s="21">
        <f t="shared" si="178"/>
        <v>0</v>
      </c>
      <c r="BI1383" s="22">
        <f t="shared" si="178"/>
        <v>3.1129999999999994E-3</v>
      </c>
      <c r="BJ1383" s="21"/>
      <c r="BK1383" s="21">
        <v>0</v>
      </c>
      <c r="BL1383" s="22">
        <v>9.3389999999999983E-3</v>
      </c>
      <c r="BM1383" s="21"/>
      <c r="BN1383" s="21">
        <f t="shared" si="180"/>
        <v>0</v>
      </c>
      <c r="BO1383" s="22">
        <f t="shared" si="180"/>
        <v>3.7355999999999993E-2</v>
      </c>
      <c r="BP1383" s="21">
        <f t="shared" si="180"/>
        <v>0</v>
      </c>
    </row>
    <row r="1384" spans="1:68" ht="11.1" hidden="1" customHeight="1" outlineLevel="2" x14ac:dyDescent="0.2">
      <c r="A1384" s="10"/>
      <c r="B1384" s="18"/>
      <c r="C1384" s="18"/>
      <c r="D1384" s="18"/>
      <c r="E1384" s="23" t="s">
        <v>1241</v>
      </c>
      <c r="F1384" s="208">
        <v>7.2279999999999998</v>
      </c>
      <c r="G1384" s="208">
        <v>2.2989999999999999</v>
      </c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24"/>
      <c r="AG1384" s="24"/>
      <c r="AH1384" s="24"/>
      <c r="AI1384" s="24"/>
      <c r="AJ1384" s="24"/>
      <c r="AK1384" s="24"/>
      <c r="AL1384" s="24"/>
      <c r="AM1384" s="24"/>
      <c r="AN1384" s="24"/>
      <c r="AO1384" s="24"/>
      <c r="AP1384" s="24"/>
      <c r="AQ1384" s="24"/>
      <c r="AR1384" s="24"/>
      <c r="AS1384" s="24"/>
      <c r="AT1384" s="24"/>
      <c r="AU1384" s="24"/>
      <c r="AV1384" s="24"/>
      <c r="AW1384" s="24"/>
      <c r="AX1384" s="24"/>
      <c r="AY1384" s="24"/>
      <c r="AZ1384" s="24"/>
      <c r="BA1384" s="24"/>
      <c r="BB1384" s="21">
        <f t="shared" si="179"/>
        <v>7.2279999999999998</v>
      </c>
      <c r="BC1384" s="21"/>
      <c r="BD1384" s="22">
        <f t="shared" si="181"/>
        <v>9.71505376344086</v>
      </c>
      <c r="BE1384" s="21"/>
      <c r="BG1384" s="10"/>
      <c r="BH1384" s="21">
        <f t="shared" si="178"/>
        <v>0</v>
      </c>
      <c r="BI1384" s="22">
        <f t="shared" si="178"/>
        <v>7.228E-3</v>
      </c>
      <c r="BJ1384" s="21"/>
      <c r="BK1384" s="21">
        <v>0</v>
      </c>
      <c r="BL1384" s="22">
        <v>2.1684000000000002E-2</v>
      </c>
      <c r="BM1384" s="21"/>
      <c r="BN1384" s="21">
        <f t="shared" si="180"/>
        <v>0</v>
      </c>
      <c r="BO1384" s="22">
        <f t="shared" si="180"/>
        <v>8.6736000000000008E-2</v>
      </c>
      <c r="BP1384" s="21">
        <f t="shared" si="180"/>
        <v>0</v>
      </c>
    </row>
    <row r="1385" spans="1:68" ht="11.1" hidden="1" customHeight="1" outlineLevel="1" collapsed="1" x14ac:dyDescent="0.2">
      <c r="A1385" s="10"/>
      <c r="B1385" s="18"/>
      <c r="C1385" s="18"/>
      <c r="D1385" s="18"/>
      <c r="E1385" s="19" t="s">
        <v>172</v>
      </c>
      <c r="F1385" s="209">
        <v>6.9</v>
      </c>
      <c r="G1385" s="209">
        <v>5.4420000000000002</v>
      </c>
      <c r="H1385" s="20"/>
      <c r="I1385" s="240">
        <v>3.9049999999999998</v>
      </c>
      <c r="J1385" s="240"/>
      <c r="K1385" s="209">
        <v>1.754</v>
      </c>
      <c r="L1385" s="20"/>
      <c r="M1385" s="20"/>
      <c r="N1385" s="20"/>
      <c r="O1385" s="20"/>
      <c r="P1385" s="20"/>
      <c r="Q1385" s="209">
        <v>4.1900000000000004</v>
      </c>
      <c r="R1385" s="209">
        <v>2.1829999999999998</v>
      </c>
      <c r="S1385" s="209">
        <v>2.7629999999999999</v>
      </c>
      <c r="T1385" s="209">
        <v>2.48</v>
      </c>
      <c r="U1385" s="209">
        <v>2.0550000000000002</v>
      </c>
      <c r="V1385" s="209">
        <v>1.2889999999999999</v>
      </c>
      <c r="W1385" s="209">
        <v>0.89500000000000002</v>
      </c>
      <c r="X1385" s="20"/>
      <c r="Y1385" s="20"/>
      <c r="Z1385" s="20"/>
      <c r="AA1385" s="20"/>
      <c r="AB1385" s="20"/>
      <c r="AC1385" s="20"/>
      <c r="AD1385" s="209">
        <v>4.8730000000000002</v>
      </c>
      <c r="AE1385" s="209">
        <v>2.089</v>
      </c>
      <c r="AF1385" s="209">
        <v>2.0510000000000002</v>
      </c>
      <c r="AG1385" s="209">
        <v>1.3839999999999999</v>
      </c>
      <c r="AH1385" s="209">
        <v>0.89100000000000001</v>
      </c>
      <c r="AI1385" s="209">
        <v>0.88500000000000001</v>
      </c>
      <c r="AJ1385" s="20"/>
      <c r="AK1385" s="20"/>
      <c r="AL1385" s="20"/>
      <c r="AM1385" s="20"/>
      <c r="AN1385" s="209">
        <v>1.08</v>
      </c>
      <c r="AO1385" s="209">
        <v>1.5589999999999999</v>
      </c>
      <c r="AP1385" s="20"/>
      <c r="AQ1385" s="209">
        <v>1E-3</v>
      </c>
      <c r="AR1385" s="209">
        <v>8.5250000000000004</v>
      </c>
      <c r="AS1385" s="209">
        <v>2.6629999999999998</v>
      </c>
      <c r="AT1385" s="209">
        <v>2.57</v>
      </c>
      <c r="AU1385" s="209">
        <v>1.02</v>
      </c>
      <c r="AV1385" s="20"/>
      <c r="AW1385" s="20"/>
      <c r="AX1385" s="20"/>
      <c r="AY1385" s="20"/>
      <c r="AZ1385" s="20"/>
      <c r="BA1385" s="209">
        <v>4.1609999999999996</v>
      </c>
      <c r="BB1385" s="21">
        <f t="shared" si="179"/>
        <v>8.5250000000000004</v>
      </c>
      <c r="BC1385" s="21">
        <f>BD1385</f>
        <v>11.458333333333334</v>
      </c>
      <c r="BD1385" s="22">
        <f t="shared" si="181"/>
        <v>11.458333333333334</v>
      </c>
      <c r="BE1385" s="21">
        <f>BC1385-BD1385</f>
        <v>0</v>
      </c>
      <c r="BF1385" s="2">
        <v>10.9</v>
      </c>
      <c r="BG1385" s="10">
        <v>6</v>
      </c>
      <c r="BH1385" s="21">
        <f t="shared" si="178"/>
        <v>8.5249999999999996E-3</v>
      </c>
      <c r="BI1385" s="22">
        <f t="shared" si="178"/>
        <v>8.5249999999999996E-3</v>
      </c>
      <c r="BJ1385" s="21">
        <f>BH1385-BI1385</f>
        <v>0</v>
      </c>
      <c r="BK1385" s="21">
        <v>2.5575000000000001E-2</v>
      </c>
      <c r="BL1385" s="22">
        <v>2.5575000000000001E-2</v>
      </c>
      <c r="BM1385" s="21">
        <v>0</v>
      </c>
      <c r="BN1385" s="21">
        <f t="shared" si="180"/>
        <v>0.1023</v>
      </c>
      <c r="BO1385" s="22">
        <f t="shared" si="180"/>
        <v>0.1023</v>
      </c>
      <c r="BP1385" s="21">
        <f t="shared" si="180"/>
        <v>0</v>
      </c>
    </row>
    <row r="1386" spans="1:68" ht="11.1" hidden="1" customHeight="1" outlineLevel="2" x14ac:dyDescent="0.2">
      <c r="A1386" s="10"/>
      <c r="B1386" s="18"/>
      <c r="C1386" s="18"/>
      <c r="D1386" s="18"/>
      <c r="E1386" s="23" t="s">
        <v>1242</v>
      </c>
      <c r="F1386" s="208">
        <v>6.9</v>
      </c>
      <c r="G1386" s="208">
        <v>5.4420000000000002</v>
      </c>
      <c r="H1386" s="24"/>
      <c r="I1386" s="239">
        <v>3.9049999999999998</v>
      </c>
      <c r="J1386" s="239"/>
      <c r="K1386" s="208">
        <v>1.754</v>
      </c>
      <c r="L1386" s="24"/>
      <c r="M1386" s="24"/>
      <c r="N1386" s="24"/>
      <c r="O1386" s="24"/>
      <c r="P1386" s="24"/>
      <c r="Q1386" s="208">
        <v>4.1900000000000004</v>
      </c>
      <c r="R1386" s="208">
        <v>2.1829999999999998</v>
      </c>
      <c r="S1386" s="208">
        <v>2.7629999999999999</v>
      </c>
      <c r="T1386" s="208">
        <v>2.48</v>
      </c>
      <c r="U1386" s="208">
        <v>2.0550000000000002</v>
      </c>
      <c r="V1386" s="208">
        <v>1.2889999999999999</v>
      </c>
      <c r="W1386" s="208">
        <v>0.89500000000000002</v>
      </c>
      <c r="X1386" s="24"/>
      <c r="Y1386" s="24"/>
      <c r="Z1386" s="24"/>
      <c r="AA1386" s="24"/>
      <c r="AB1386" s="24"/>
      <c r="AC1386" s="24"/>
      <c r="AD1386" s="208">
        <v>4.8730000000000002</v>
      </c>
      <c r="AE1386" s="208">
        <v>2.089</v>
      </c>
      <c r="AF1386" s="208">
        <v>2.0510000000000002</v>
      </c>
      <c r="AG1386" s="208">
        <v>1.3839999999999999</v>
      </c>
      <c r="AH1386" s="208">
        <v>0.89100000000000001</v>
      </c>
      <c r="AI1386" s="208">
        <v>0.88500000000000001</v>
      </c>
      <c r="AJ1386" s="24"/>
      <c r="AK1386" s="24"/>
      <c r="AL1386" s="24"/>
      <c r="AM1386" s="24"/>
      <c r="AN1386" s="208">
        <v>1.08</v>
      </c>
      <c r="AO1386" s="208">
        <v>1.5589999999999999</v>
      </c>
      <c r="AP1386" s="24"/>
      <c r="AQ1386" s="208">
        <v>1E-3</v>
      </c>
      <c r="AR1386" s="208">
        <v>8.5250000000000004</v>
      </c>
      <c r="AS1386" s="208">
        <v>2.6629999999999998</v>
      </c>
      <c r="AT1386" s="208">
        <v>2.57</v>
      </c>
      <c r="AU1386" s="208">
        <v>1.02</v>
      </c>
      <c r="AV1386" s="24"/>
      <c r="AW1386" s="24"/>
      <c r="AX1386" s="24"/>
      <c r="AY1386" s="24"/>
      <c r="AZ1386" s="24"/>
      <c r="BA1386" s="208">
        <v>4.1609999999999996</v>
      </c>
      <c r="BB1386" s="21">
        <f t="shared" si="179"/>
        <v>8.5250000000000004</v>
      </c>
      <c r="BC1386" s="21"/>
      <c r="BD1386" s="22">
        <f t="shared" si="181"/>
        <v>11.458333333333334</v>
      </c>
      <c r="BE1386" s="21"/>
      <c r="BG1386" s="10"/>
      <c r="BH1386" s="21">
        <f t="shared" si="178"/>
        <v>0</v>
      </c>
      <c r="BI1386" s="22">
        <f t="shared" si="178"/>
        <v>8.5249999999999996E-3</v>
      </c>
      <c r="BJ1386" s="21"/>
      <c r="BK1386" s="21">
        <v>0</v>
      </c>
      <c r="BL1386" s="22">
        <v>2.5575000000000001E-2</v>
      </c>
      <c r="BM1386" s="21"/>
      <c r="BN1386" s="21">
        <f t="shared" si="180"/>
        <v>0</v>
      </c>
      <c r="BO1386" s="22">
        <f t="shared" si="180"/>
        <v>0.1023</v>
      </c>
      <c r="BP1386" s="21">
        <f t="shared" si="180"/>
        <v>0</v>
      </c>
    </row>
    <row r="1387" spans="1:68" ht="11.1" hidden="1" customHeight="1" outlineLevel="1" collapsed="1" x14ac:dyDescent="0.2">
      <c r="A1387" s="10"/>
      <c r="B1387" s="18"/>
      <c r="C1387" s="18"/>
      <c r="D1387" s="18"/>
      <c r="E1387" s="19" t="s">
        <v>642</v>
      </c>
      <c r="F1387" s="209">
        <v>178.721</v>
      </c>
      <c r="G1387" s="209">
        <v>199.11600000000001</v>
      </c>
      <c r="H1387" s="209">
        <v>126.074</v>
      </c>
      <c r="I1387" s="240">
        <v>128.01300000000001</v>
      </c>
      <c r="J1387" s="240"/>
      <c r="K1387" s="209">
        <v>63.883000000000003</v>
      </c>
      <c r="L1387" s="209">
        <v>0.33200000000000002</v>
      </c>
      <c r="M1387" s="209">
        <v>8.7999999999999995E-2</v>
      </c>
      <c r="N1387" s="209">
        <v>0.126</v>
      </c>
      <c r="O1387" s="209">
        <v>46.585999999999999</v>
      </c>
      <c r="P1387" s="209">
        <v>118.611</v>
      </c>
      <c r="Q1387" s="209">
        <v>182.327</v>
      </c>
      <c r="R1387" s="209">
        <v>200.23699999999999</v>
      </c>
      <c r="S1387" s="209">
        <v>197.58199999999999</v>
      </c>
      <c r="T1387" s="209">
        <v>183.101</v>
      </c>
      <c r="U1387" s="209">
        <v>150.417</v>
      </c>
      <c r="V1387" s="209">
        <v>101.161</v>
      </c>
      <c r="W1387" s="209">
        <v>63.142000000000003</v>
      </c>
      <c r="X1387" s="209">
        <v>0.47799999999999998</v>
      </c>
      <c r="Y1387" s="209">
        <v>6.7000000000000004E-2</v>
      </c>
      <c r="Z1387" s="209">
        <v>9.2999999999999999E-2</v>
      </c>
      <c r="AA1387" s="209">
        <v>32.475999999999999</v>
      </c>
      <c r="AB1387" s="209">
        <v>105.751</v>
      </c>
      <c r="AC1387" s="209">
        <v>112.575</v>
      </c>
      <c r="AD1387" s="209">
        <v>167.84200000000001</v>
      </c>
      <c r="AE1387" s="209">
        <v>73.515000000000001</v>
      </c>
      <c r="AF1387" s="209">
        <v>237.28899999999999</v>
      </c>
      <c r="AG1387" s="209">
        <v>98.497</v>
      </c>
      <c r="AH1387" s="209">
        <v>53.978999999999999</v>
      </c>
      <c r="AI1387" s="209">
        <v>57.68</v>
      </c>
      <c r="AJ1387" s="209">
        <v>-4.9000000000000002E-2</v>
      </c>
      <c r="AK1387" s="209">
        <v>0.312</v>
      </c>
      <c r="AL1387" s="209">
        <v>2.1000000000000001E-2</v>
      </c>
      <c r="AM1387" s="209">
        <v>29.216000000000001</v>
      </c>
      <c r="AN1387" s="209">
        <v>75.787999999999997</v>
      </c>
      <c r="AO1387" s="209">
        <v>152.036</v>
      </c>
      <c r="AP1387" s="209">
        <v>156.40100000000001</v>
      </c>
      <c r="AQ1387" s="209">
        <v>218.75200000000001</v>
      </c>
      <c r="AR1387" s="209">
        <v>191.328</v>
      </c>
      <c r="AS1387" s="209">
        <v>95.126000000000005</v>
      </c>
      <c r="AT1387" s="209">
        <v>118.827</v>
      </c>
      <c r="AU1387" s="209">
        <v>29.321999999999999</v>
      </c>
      <c r="AV1387" s="209">
        <v>1.2E-2</v>
      </c>
      <c r="AW1387" s="209">
        <v>0.16400000000000001</v>
      </c>
      <c r="AX1387" s="209">
        <v>5.8999999999999997E-2</v>
      </c>
      <c r="AY1387" s="209">
        <v>21.957999999999998</v>
      </c>
      <c r="AZ1387" s="209">
        <v>53.747999999999998</v>
      </c>
      <c r="BA1387" s="209">
        <v>97.308999999999997</v>
      </c>
      <c r="BB1387" s="21">
        <f>SUM(BB1388:BB1397)</f>
        <v>308.63</v>
      </c>
      <c r="BC1387" s="21">
        <f>BF1387</f>
        <v>742.12</v>
      </c>
      <c r="BD1387" s="22">
        <f t="shared" si="181"/>
        <v>414.82526881720429</v>
      </c>
      <c r="BE1387" s="21">
        <f>BC1387-BD1387</f>
        <v>327.29473118279572</v>
      </c>
      <c r="BF1387" s="2">
        <v>742.12</v>
      </c>
      <c r="BG1387" s="10">
        <v>5</v>
      </c>
      <c r="BH1387" s="21">
        <f t="shared" si="178"/>
        <v>0.55213728000000006</v>
      </c>
      <c r="BI1387" s="22">
        <f t="shared" si="178"/>
        <v>0.30863000000000002</v>
      </c>
      <c r="BJ1387" s="21">
        <f>BH1387-BI1387</f>
        <v>0.24350728000000005</v>
      </c>
      <c r="BK1387" s="21">
        <v>1.6564118400000001</v>
      </c>
      <c r="BL1387" s="22">
        <v>0.9258900000000001</v>
      </c>
      <c r="BM1387" s="21">
        <v>0.73052183999999998</v>
      </c>
      <c r="BN1387" s="21">
        <f t="shared" si="180"/>
        <v>6.6256473600000003</v>
      </c>
      <c r="BO1387" s="22">
        <f t="shared" si="180"/>
        <v>3.7035600000000004</v>
      </c>
      <c r="BP1387" s="21">
        <f t="shared" si="180"/>
        <v>2.9220873599999999</v>
      </c>
    </row>
    <row r="1388" spans="1:68" ht="11.1" hidden="1" customHeight="1" outlineLevel="2" x14ac:dyDescent="0.2">
      <c r="A1388" s="10"/>
      <c r="B1388" s="18"/>
      <c r="C1388" s="18"/>
      <c r="D1388" s="18"/>
      <c r="E1388" s="23"/>
      <c r="F1388" s="24"/>
      <c r="G1388" s="24"/>
      <c r="H1388" s="208">
        <v>12.303000000000001</v>
      </c>
      <c r="I1388" s="239">
        <v>1.5920000000000001</v>
      </c>
      <c r="J1388" s="239"/>
      <c r="K1388" s="208">
        <v>1.1850000000000001</v>
      </c>
      <c r="L1388" s="208">
        <v>0.33200000000000002</v>
      </c>
      <c r="M1388" s="208">
        <v>8.7999999999999995E-2</v>
      </c>
      <c r="N1388" s="208">
        <v>0.126</v>
      </c>
      <c r="O1388" s="208">
        <v>0.48599999999999999</v>
      </c>
      <c r="P1388" s="208">
        <v>1.0840000000000001</v>
      </c>
      <c r="Q1388" s="208">
        <v>1.58</v>
      </c>
      <c r="R1388" s="208">
        <v>1.2549999999999999</v>
      </c>
      <c r="S1388" s="208">
        <v>2.117</v>
      </c>
      <c r="T1388" s="208">
        <v>2.5910000000000002</v>
      </c>
      <c r="U1388" s="208">
        <v>1.619</v>
      </c>
      <c r="V1388" s="208">
        <v>1.0249999999999999</v>
      </c>
      <c r="W1388" s="208">
        <v>1.139</v>
      </c>
      <c r="X1388" s="208">
        <v>0.47799999999999998</v>
      </c>
      <c r="Y1388" s="208">
        <v>6.7000000000000004E-2</v>
      </c>
      <c r="Z1388" s="208">
        <v>9.2999999999999999E-2</v>
      </c>
      <c r="AA1388" s="208">
        <v>0.45600000000000002</v>
      </c>
      <c r="AB1388" s="208">
        <v>0.91900000000000004</v>
      </c>
      <c r="AC1388" s="208">
        <v>0.27400000000000002</v>
      </c>
      <c r="AD1388" s="208">
        <v>3.714</v>
      </c>
      <c r="AE1388" s="208">
        <v>2.7930000000000001</v>
      </c>
      <c r="AF1388" s="208">
        <v>1.784</v>
      </c>
      <c r="AG1388" s="208">
        <v>3.7480000000000002</v>
      </c>
      <c r="AH1388" s="208">
        <v>0.67100000000000004</v>
      </c>
      <c r="AI1388" s="208">
        <v>0.94599999999999995</v>
      </c>
      <c r="AJ1388" s="208">
        <v>-4.9000000000000002E-2</v>
      </c>
      <c r="AK1388" s="208">
        <v>0.312</v>
      </c>
      <c r="AL1388" s="208">
        <v>2.1000000000000001E-2</v>
      </c>
      <c r="AM1388" s="208">
        <v>2.1999999999999999E-2</v>
      </c>
      <c r="AN1388" s="208">
        <v>1.3280000000000001</v>
      </c>
      <c r="AO1388" s="208">
        <v>1.1919999999999999</v>
      </c>
      <c r="AP1388" s="208">
        <v>2.282</v>
      </c>
      <c r="AQ1388" s="208">
        <v>2.8460000000000001</v>
      </c>
      <c r="AR1388" s="208">
        <v>2.226</v>
      </c>
      <c r="AS1388" s="208">
        <v>2.2429999999999999</v>
      </c>
      <c r="AT1388" s="208">
        <v>1.1839999999999999</v>
      </c>
      <c r="AU1388" s="208">
        <v>1.012</v>
      </c>
      <c r="AV1388" s="208">
        <v>1.2E-2</v>
      </c>
      <c r="AW1388" s="208">
        <v>0.16400000000000001</v>
      </c>
      <c r="AX1388" s="208">
        <v>5.8999999999999997E-2</v>
      </c>
      <c r="AY1388" s="208">
        <v>0.72099999999999997</v>
      </c>
      <c r="AZ1388" s="208">
        <v>0.86599999999999999</v>
      </c>
      <c r="BA1388" s="208">
        <v>1.488</v>
      </c>
      <c r="BB1388" s="21">
        <f t="shared" si="179"/>
        <v>12.303000000000001</v>
      </c>
      <c r="BC1388" s="21"/>
      <c r="BD1388" s="22">
        <f t="shared" si="181"/>
        <v>16.536290322580648</v>
      </c>
      <c r="BE1388" s="21"/>
      <c r="BG1388" s="10"/>
      <c r="BH1388" s="21">
        <f t="shared" si="178"/>
        <v>0</v>
      </c>
      <c r="BI1388" s="22">
        <f t="shared" si="178"/>
        <v>1.2303000000000001E-2</v>
      </c>
      <c r="BJ1388" s="21"/>
      <c r="BK1388" s="21">
        <v>0</v>
      </c>
      <c r="BL1388" s="22">
        <v>3.6909000000000004E-2</v>
      </c>
      <c r="BM1388" s="21"/>
      <c r="BN1388" s="21">
        <f t="shared" si="180"/>
        <v>0</v>
      </c>
      <c r="BO1388" s="22">
        <f t="shared" si="180"/>
        <v>0.14763600000000002</v>
      </c>
      <c r="BP1388" s="21">
        <f t="shared" si="180"/>
        <v>0</v>
      </c>
    </row>
    <row r="1389" spans="1:68" ht="11.1" hidden="1" customHeight="1" outlineLevel="2" x14ac:dyDescent="0.2">
      <c r="A1389" s="10"/>
      <c r="B1389" s="18"/>
      <c r="C1389" s="18"/>
      <c r="D1389" s="18"/>
      <c r="E1389" s="23" t="s">
        <v>1243</v>
      </c>
      <c r="F1389" s="208">
        <v>5.6479999999999997</v>
      </c>
      <c r="G1389" s="208">
        <v>5.8220000000000001</v>
      </c>
      <c r="H1389" s="208">
        <v>3.738</v>
      </c>
      <c r="I1389" s="239">
        <v>3.2690000000000001</v>
      </c>
      <c r="J1389" s="239"/>
      <c r="K1389" s="208">
        <v>1.657</v>
      </c>
      <c r="L1389" s="24"/>
      <c r="M1389" s="24"/>
      <c r="N1389" s="24"/>
      <c r="O1389" s="208">
        <v>0.73199999999999998</v>
      </c>
      <c r="P1389" s="208">
        <v>2.2770000000000001</v>
      </c>
      <c r="Q1389" s="208">
        <v>3.5609999999999999</v>
      </c>
      <c r="R1389" s="208">
        <v>5.1849999999999996</v>
      </c>
      <c r="S1389" s="208">
        <v>5.8940000000000001</v>
      </c>
      <c r="T1389" s="208">
        <v>6.4980000000000002</v>
      </c>
      <c r="U1389" s="208">
        <v>4.266</v>
      </c>
      <c r="V1389" s="208">
        <v>2.4980000000000002</v>
      </c>
      <c r="W1389" s="208">
        <v>1.67</v>
      </c>
      <c r="X1389" s="24"/>
      <c r="Y1389" s="24"/>
      <c r="Z1389" s="24"/>
      <c r="AA1389" s="208">
        <v>2</v>
      </c>
      <c r="AB1389" s="208">
        <v>4.3</v>
      </c>
      <c r="AC1389" s="208">
        <v>3.1230000000000002</v>
      </c>
      <c r="AD1389" s="208">
        <v>4.3929999999999998</v>
      </c>
      <c r="AE1389" s="208">
        <v>5.6619999999999999</v>
      </c>
      <c r="AF1389" s="208">
        <v>4.1719999999999997</v>
      </c>
      <c r="AG1389" s="208">
        <v>3.516</v>
      </c>
      <c r="AH1389" s="208">
        <v>1.6339999999999999</v>
      </c>
      <c r="AI1389" s="208">
        <v>1.577</v>
      </c>
      <c r="AJ1389" s="24"/>
      <c r="AK1389" s="24"/>
      <c r="AL1389" s="24"/>
      <c r="AM1389" s="208">
        <v>0.77300000000000002</v>
      </c>
      <c r="AN1389" s="208">
        <v>1.6339999999999999</v>
      </c>
      <c r="AO1389" s="208">
        <v>3.8370000000000002</v>
      </c>
      <c r="AP1389" s="208">
        <v>3.706</v>
      </c>
      <c r="AQ1389" s="208">
        <v>5.2089999999999996</v>
      </c>
      <c r="AR1389" s="208">
        <v>4.5460000000000003</v>
      </c>
      <c r="AS1389" s="208">
        <v>2.8450000000000002</v>
      </c>
      <c r="AT1389" s="208">
        <v>2.242</v>
      </c>
      <c r="AU1389" s="208">
        <v>1.357</v>
      </c>
      <c r="AV1389" s="24"/>
      <c r="AW1389" s="24"/>
      <c r="AX1389" s="24"/>
      <c r="AY1389" s="208">
        <v>0.58399999999999996</v>
      </c>
      <c r="AZ1389" s="208">
        <v>1.4710000000000001</v>
      </c>
      <c r="BA1389" s="208">
        <v>2.8809999999999998</v>
      </c>
      <c r="BB1389" s="21">
        <f t="shared" si="179"/>
        <v>6.4980000000000002</v>
      </c>
      <c r="BC1389" s="21"/>
      <c r="BD1389" s="22">
        <f t="shared" si="181"/>
        <v>8.7338709677419342</v>
      </c>
      <c r="BE1389" s="21"/>
      <c r="BG1389" s="10"/>
      <c r="BH1389" s="21">
        <f t="shared" si="178"/>
        <v>0</v>
      </c>
      <c r="BI1389" s="22">
        <f t="shared" si="178"/>
        <v>6.4979999999999986E-3</v>
      </c>
      <c r="BJ1389" s="21"/>
      <c r="BK1389" s="21">
        <v>0</v>
      </c>
      <c r="BL1389" s="22">
        <v>1.9493999999999997E-2</v>
      </c>
      <c r="BM1389" s="21"/>
      <c r="BN1389" s="21">
        <f t="shared" si="180"/>
        <v>0</v>
      </c>
      <c r="BO1389" s="22">
        <f t="shared" si="180"/>
        <v>7.797599999999999E-2</v>
      </c>
      <c r="BP1389" s="21">
        <f t="shared" si="180"/>
        <v>0</v>
      </c>
    </row>
    <row r="1390" spans="1:68" ht="11.1" hidden="1" customHeight="1" outlineLevel="2" x14ac:dyDescent="0.2">
      <c r="A1390" s="10"/>
      <c r="B1390" s="18"/>
      <c r="C1390" s="18"/>
      <c r="D1390" s="18"/>
      <c r="E1390" s="23" t="s">
        <v>1244</v>
      </c>
      <c r="F1390" s="208">
        <v>3.02</v>
      </c>
      <c r="G1390" s="208">
        <v>3.1280000000000001</v>
      </c>
      <c r="H1390" s="208">
        <v>2.14</v>
      </c>
      <c r="I1390" s="239">
        <v>1.8979999999999999</v>
      </c>
      <c r="J1390" s="239"/>
      <c r="K1390" s="208">
        <v>1.0149999999999999</v>
      </c>
      <c r="L1390" s="24"/>
      <c r="M1390" s="24"/>
      <c r="N1390" s="24"/>
      <c r="O1390" s="208">
        <v>0.41599999999999998</v>
      </c>
      <c r="P1390" s="208">
        <v>1.2789999999999999</v>
      </c>
      <c r="Q1390" s="208">
        <v>2.1800000000000002</v>
      </c>
      <c r="R1390" s="208">
        <v>2.7839999999999998</v>
      </c>
      <c r="S1390" s="208">
        <v>3.2029999999999998</v>
      </c>
      <c r="T1390" s="208">
        <v>3.3530000000000002</v>
      </c>
      <c r="U1390" s="208">
        <v>2.452</v>
      </c>
      <c r="V1390" s="24"/>
      <c r="W1390" s="208">
        <v>0.93200000000000005</v>
      </c>
      <c r="X1390" s="24"/>
      <c r="Y1390" s="24"/>
      <c r="Z1390" s="24"/>
      <c r="AA1390" s="208">
        <v>2</v>
      </c>
      <c r="AB1390" s="208">
        <v>4.3</v>
      </c>
      <c r="AC1390" s="208">
        <v>2.9020000000000001</v>
      </c>
      <c r="AD1390" s="208">
        <v>2.8090000000000002</v>
      </c>
      <c r="AE1390" s="208">
        <v>3.6219999999999999</v>
      </c>
      <c r="AF1390" s="208">
        <v>2.7170000000000001</v>
      </c>
      <c r="AG1390" s="208">
        <v>2.2530000000000001</v>
      </c>
      <c r="AH1390" s="208">
        <v>1.2450000000000001</v>
      </c>
      <c r="AI1390" s="208">
        <v>0.95499999999999996</v>
      </c>
      <c r="AJ1390" s="24"/>
      <c r="AK1390" s="24"/>
      <c r="AL1390" s="24"/>
      <c r="AM1390" s="208">
        <v>0.54500000000000004</v>
      </c>
      <c r="AN1390" s="208">
        <v>1.2150000000000001</v>
      </c>
      <c r="AO1390" s="208">
        <v>2.4319999999999999</v>
      </c>
      <c r="AP1390" s="208">
        <v>2.3490000000000002</v>
      </c>
      <c r="AQ1390" s="208">
        <v>3.33</v>
      </c>
      <c r="AR1390" s="208">
        <v>3.024</v>
      </c>
      <c r="AS1390" s="208">
        <v>2.028</v>
      </c>
      <c r="AT1390" s="208">
        <v>1.5289999999999999</v>
      </c>
      <c r="AU1390" s="208">
        <v>0.89200000000000002</v>
      </c>
      <c r="AV1390" s="24"/>
      <c r="AW1390" s="24"/>
      <c r="AX1390" s="24"/>
      <c r="AY1390" s="208">
        <v>0.34899999999999998</v>
      </c>
      <c r="AZ1390" s="208">
        <v>0.93300000000000005</v>
      </c>
      <c r="BA1390" s="208">
        <v>1.8759999999999999</v>
      </c>
      <c r="BB1390" s="21">
        <f t="shared" si="179"/>
        <v>4.3</v>
      </c>
      <c r="BC1390" s="21"/>
      <c r="BD1390" s="22">
        <f t="shared" si="181"/>
        <v>5.779569892473118</v>
      </c>
      <c r="BE1390" s="21"/>
      <c r="BG1390" s="10"/>
      <c r="BH1390" s="21">
        <f t="shared" si="178"/>
        <v>0</v>
      </c>
      <c r="BI1390" s="22">
        <f t="shared" si="178"/>
        <v>4.2999999999999991E-3</v>
      </c>
      <c r="BJ1390" s="21"/>
      <c r="BK1390" s="21">
        <v>0</v>
      </c>
      <c r="BL1390" s="22">
        <v>1.2899999999999998E-2</v>
      </c>
      <c r="BM1390" s="21"/>
      <c r="BN1390" s="21">
        <f t="shared" si="180"/>
        <v>0</v>
      </c>
      <c r="BO1390" s="22">
        <f t="shared" si="180"/>
        <v>5.1599999999999993E-2</v>
      </c>
      <c r="BP1390" s="21">
        <f t="shared" si="180"/>
        <v>0</v>
      </c>
    </row>
    <row r="1391" spans="1:68" ht="11.1" hidden="1" customHeight="1" outlineLevel="2" x14ac:dyDescent="0.2">
      <c r="A1391" s="10"/>
      <c r="B1391" s="18"/>
      <c r="C1391" s="18"/>
      <c r="D1391" s="18"/>
      <c r="E1391" s="23" t="s">
        <v>1245</v>
      </c>
      <c r="F1391" s="208">
        <v>4.4349999999999996</v>
      </c>
      <c r="G1391" s="208">
        <v>4.3730000000000002</v>
      </c>
      <c r="H1391" s="208">
        <v>2.86</v>
      </c>
      <c r="I1391" s="239">
        <v>2.6930000000000001</v>
      </c>
      <c r="J1391" s="239"/>
      <c r="K1391" s="208">
        <v>1.339</v>
      </c>
      <c r="L1391" s="24"/>
      <c r="M1391" s="24"/>
      <c r="N1391" s="24"/>
      <c r="O1391" s="208">
        <v>0.53300000000000003</v>
      </c>
      <c r="P1391" s="208">
        <v>2.1880000000000002</v>
      </c>
      <c r="Q1391" s="208">
        <v>3.1629999999999998</v>
      </c>
      <c r="R1391" s="208">
        <v>4.1859999999999999</v>
      </c>
      <c r="S1391" s="208">
        <v>4.6470000000000002</v>
      </c>
      <c r="T1391" s="208">
        <v>5.2450000000000001</v>
      </c>
      <c r="U1391" s="208">
        <v>3.3610000000000002</v>
      </c>
      <c r="V1391" s="208">
        <v>2.15</v>
      </c>
      <c r="W1391" s="208">
        <v>1.427</v>
      </c>
      <c r="X1391" s="24"/>
      <c r="Y1391" s="24"/>
      <c r="Z1391" s="24"/>
      <c r="AA1391" s="208">
        <v>2</v>
      </c>
      <c r="AB1391" s="208">
        <v>4.3</v>
      </c>
      <c r="AC1391" s="208">
        <v>3.1459999999999999</v>
      </c>
      <c r="AD1391" s="208">
        <v>3.573</v>
      </c>
      <c r="AE1391" s="208">
        <v>4.57</v>
      </c>
      <c r="AF1391" s="208">
        <v>3.278</v>
      </c>
      <c r="AG1391" s="208">
        <v>2.823</v>
      </c>
      <c r="AH1391" s="208">
        <v>1.4710000000000001</v>
      </c>
      <c r="AI1391" s="208">
        <v>1.3129999999999999</v>
      </c>
      <c r="AJ1391" s="24"/>
      <c r="AK1391" s="24"/>
      <c r="AL1391" s="24"/>
      <c r="AM1391" s="208">
        <v>0.75800000000000001</v>
      </c>
      <c r="AN1391" s="208">
        <v>1.7569999999999999</v>
      </c>
      <c r="AO1391" s="208">
        <v>3.47</v>
      </c>
      <c r="AP1391" s="208">
        <v>3.1379999999999999</v>
      </c>
      <c r="AQ1391" s="208">
        <v>4.4189999999999996</v>
      </c>
      <c r="AR1391" s="208">
        <v>3.8809999999999998</v>
      </c>
      <c r="AS1391" s="208">
        <v>2.472</v>
      </c>
      <c r="AT1391" s="208">
        <v>1.9810000000000001</v>
      </c>
      <c r="AU1391" s="208">
        <v>1.258</v>
      </c>
      <c r="AV1391" s="24"/>
      <c r="AW1391" s="24"/>
      <c r="AX1391" s="24"/>
      <c r="AY1391" s="208">
        <v>0.42099999999999999</v>
      </c>
      <c r="AZ1391" s="208">
        <v>1.155</v>
      </c>
      <c r="BA1391" s="208">
        <v>2.5750000000000002</v>
      </c>
      <c r="BB1391" s="21">
        <f t="shared" si="179"/>
        <v>5.2450000000000001</v>
      </c>
      <c r="BC1391" s="21"/>
      <c r="BD1391" s="22">
        <f t="shared" si="181"/>
        <v>7.049731182795699</v>
      </c>
      <c r="BE1391" s="21"/>
      <c r="BG1391" s="10"/>
      <c r="BH1391" s="21">
        <f t="shared" si="178"/>
        <v>0</v>
      </c>
      <c r="BI1391" s="22">
        <f t="shared" si="178"/>
        <v>5.2449999999999997E-3</v>
      </c>
      <c r="BJ1391" s="21"/>
      <c r="BK1391" s="21">
        <v>0</v>
      </c>
      <c r="BL1391" s="22">
        <v>1.5734999999999999E-2</v>
      </c>
      <c r="BM1391" s="21"/>
      <c r="BN1391" s="21">
        <f t="shared" si="180"/>
        <v>0</v>
      </c>
      <c r="BO1391" s="22">
        <f t="shared" si="180"/>
        <v>6.2939999999999996E-2</v>
      </c>
      <c r="BP1391" s="21">
        <f t="shared" si="180"/>
        <v>0</v>
      </c>
    </row>
    <row r="1392" spans="1:68" ht="11.1" hidden="1" customHeight="1" outlineLevel="2" x14ac:dyDescent="0.2">
      <c r="A1392" s="10"/>
      <c r="B1392" s="18"/>
      <c r="C1392" s="18"/>
      <c r="D1392" s="18"/>
      <c r="E1392" s="23" t="s">
        <v>1246</v>
      </c>
      <c r="F1392" s="208">
        <v>16.042000000000002</v>
      </c>
      <c r="G1392" s="208">
        <v>13.994999999999999</v>
      </c>
      <c r="H1392" s="208">
        <v>7.415</v>
      </c>
      <c r="I1392" s="239">
        <v>8.0869999999999997</v>
      </c>
      <c r="J1392" s="239"/>
      <c r="K1392" s="208">
        <v>3.4119999999999999</v>
      </c>
      <c r="L1392" s="24"/>
      <c r="M1392" s="24"/>
      <c r="N1392" s="24"/>
      <c r="O1392" s="208">
        <v>1.4379999999999999</v>
      </c>
      <c r="P1392" s="208">
        <v>5.8010000000000002</v>
      </c>
      <c r="Q1392" s="208">
        <v>9.6859999999999999</v>
      </c>
      <c r="R1392" s="208">
        <v>13.423</v>
      </c>
      <c r="S1392" s="208">
        <v>17.001999999999999</v>
      </c>
      <c r="T1392" s="208">
        <v>16.056000000000001</v>
      </c>
      <c r="U1392" s="208">
        <v>9.84</v>
      </c>
      <c r="V1392" s="208">
        <v>7.9859999999999998</v>
      </c>
      <c r="W1392" s="208">
        <v>3.8439999999999999</v>
      </c>
      <c r="X1392" s="24"/>
      <c r="Y1392" s="24"/>
      <c r="Z1392" s="24"/>
      <c r="AA1392" s="208">
        <v>2.1</v>
      </c>
      <c r="AB1392" s="208">
        <v>8.3000000000000007</v>
      </c>
      <c r="AC1392" s="208">
        <v>8.6739999999999995</v>
      </c>
      <c r="AD1392" s="208">
        <v>12.612</v>
      </c>
      <c r="AE1392" s="208">
        <v>15.010999999999999</v>
      </c>
      <c r="AF1392" s="208">
        <v>12.656000000000001</v>
      </c>
      <c r="AG1392" s="208">
        <v>8.9629999999999992</v>
      </c>
      <c r="AH1392" s="208">
        <v>3.1970000000000001</v>
      </c>
      <c r="AI1392" s="208">
        <v>2.7669999999999999</v>
      </c>
      <c r="AJ1392" s="24"/>
      <c r="AK1392" s="24"/>
      <c r="AL1392" s="24"/>
      <c r="AM1392" s="208">
        <v>1.5349999999999999</v>
      </c>
      <c r="AN1392" s="208">
        <v>4.38</v>
      </c>
      <c r="AO1392" s="208">
        <v>10.47</v>
      </c>
      <c r="AP1392" s="208">
        <v>12.452</v>
      </c>
      <c r="AQ1392" s="208">
        <v>13.3</v>
      </c>
      <c r="AR1392" s="208">
        <v>13.433</v>
      </c>
      <c r="AS1392" s="208">
        <v>7.7750000000000004</v>
      </c>
      <c r="AT1392" s="208">
        <v>6.62</v>
      </c>
      <c r="AU1392" s="208">
        <v>2.5670000000000002</v>
      </c>
      <c r="AV1392" s="24"/>
      <c r="AW1392" s="24"/>
      <c r="AX1392" s="24"/>
      <c r="AY1392" s="208">
        <v>1.448</v>
      </c>
      <c r="AZ1392" s="208">
        <v>3.4489999999999998</v>
      </c>
      <c r="BA1392" s="208">
        <v>8.5229999999999997</v>
      </c>
      <c r="BB1392" s="21">
        <f t="shared" si="179"/>
        <v>17.001999999999999</v>
      </c>
      <c r="BC1392" s="21"/>
      <c r="BD1392" s="22">
        <f t="shared" si="181"/>
        <v>22.852150537634408</v>
      </c>
      <c r="BE1392" s="21"/>
      <c r="BG1392" s="10"/>
      <c r="BH1392" s="21">
        <f t="shared" si="178"/>
        <v>0</v>
      </c>
      <c r="BI1392" s="22">
        <f t="shared" si="178"/>
        <v>1.7002E-2</v>
      </c>
      <c r="BJ1392" s="21"/>
      <c r="BK1392" s="21">
        <v>0</v>
      </c>
      <c r="BL1392" s="22">
        <v>5.1005999999999996E-2</v>
      </c>
      <c r="BM1392" s="21"/>
      <c r="BN1392" s="21">
        <f t="shared" si="180"/>
        <v>0</v>
      </c>
      <c r="BO1392" s="22">
        <f t="shared" si="180"/>
        <v>0.20402399999999998</v>
      </c>
      <c r="BP1392" s="21">
        <f t="shared" si="180"/>
        <v>0</v>
      </c>
    </row>
    <row r="1393" spans="1:68" ht="11.1" hidden="1" customHeight="1" outlineLevel="2" x14ac:dyDescent="0.2">
      <c r="A1393" s="10"/>
      <c r="B1393" s="18"/>
      <c r="C1393" s="18"/>
      <c r="D1393" s="18"/>
      <c r="E1393" s="23" t="s">
        <v>1247</v>
      </c>
      <c r="F1393" s="208">
        <v>3.6190000000000002</v>
      </c>
      <c r="G1393" s="208">
        <v>3.657</v>
      </c>
      <c r="H1393" s="208">
        <v>2.306</v>
      </c>
      <c r="I1393" s="239">
        <v>2.0739999999999998</v>
      </c>
      <c r="J1393" s="239"/>
      <c r="K1393" s="208">
        <v>1.0649999999999999</v>
      </c>
      <c r="L1393" s="24"/>
      <c r="M1393" s="24"/>
      <c r="N1393" s="24"/>
      <c r="O1393" s="208">
        <v>0.41399999999999998</v>
      </c>
      <c r="P1393" s="208">
        <v>1.1279999999999999</v>
      </c>
      <c r="Q1393" s="208">
        <v>2.2309999999999999</v>
      </c>
      <c r="R1393" s="208">
        <v>2.89</v>
      </c>
      <c r="S1393" s="208">
        <v>3.496</v>
      </c>
      <c r="T1393" s="208">
        <v>3.6960000000000002</v>
      </c>
      <c r="U1393" s="208">
        <v>2.4860000000000002</v>
      </c>
      <c r="V1393" s="208">
        <v>1.49</v>
      </c>
      <c r="W1393" s="208">
        <v>0.98399999999999999</v>
      </c>
      <c r="X1393" s="24"/>
      <c r="Y1393" s="24"/>
      <c r="Z1393" s="24"/>
      <c r="AA1393" s="208">
        <v>1.1000000000000001</v>
      </c>
      <c r="AB1393" s="208">
        <v>2.2999999999999998</v>
      </c>
      <c r="AC1393" s="208">
        <v>1.82</v>
      </c>
      <c r="AD1393" s="208">
        <v>2.5270000000000001</v>
      </c>
      <c r="AE1393" s="208">
        <v>3.331</v>
      </c>
      <c r="AF1393" s="208">
        <v>2.4009999999999998</v>
      </c>
      <c r="AG1393" s="208">
        <v>2.0539999999999998</v>
      </c>
      <c r="AH1393" s="208">
        <v>0.97</v>
      </c>
      <c r="AI1393" s="208">
        <v>0.86599999999999999</v>
      </c>
      <c r="AJ1393" s="24"/>
      <c r="AK1393" s="24"/>
      <c r="AL1393" s="24"/>
      <c r="AM1393" s="208">
        <v>0.38600000000000001</v>
      </c>
      <c r="AN1393" s="208">
        <v>1.042</v>
      </c>
      <c r="AO1393" s="208">
        <v>2.3180000000000001</v>
      </c>
      <c r="AP1393" s="208">
        <v>2.1840000000000002</v>
      </c>
      <c r="AQ1393" s="208">
        <v>3.0739999999999998</v>
      </c>
      <c r="AR1393" s="208">
        <v>2.5760000000000001</v>
      </c>
      <c r="AS1393" s="208">
        <v>1.5820000000000001</v>
      </c>
      <c r="AT1393" s="208">
        <v>1.2729999999999999</v>
      </c>
      <c r="AU1393" s="208">
        <v>0.73399999999999999</v>
      </c>
      <c r="AV1393" s="24"/>
      <c r="AW1393" s="24"/>
      <c r="AX1393" s="24"/>
      <c r="AY1393" s="208">
        <v>0.28199999999999997</v>
      </c>
      <c r="AZ1393" s="208">
        <v>0.72199999999999998</v>
      </c>
      <c r="BA1393" s="208">
        <v>1.5149999999999999</v>
      </c>
      <c r="BB1393" s="21">
        <f t="shared" si="179"/>
        <v>3.6960000000000002</v>
      </c>
      <c r="BC1393" s="21"/>
      <c r="BD1393" s="22">
        <f t="shared" si="181"/>
        <v>4.967741935483871</v>
      </c>
      <c r="BE1393" s="21"/>
      <c r="BG1393" s="10"/>
      <c r="BH1393" s="21">
        <f t="shared" si="178"/>
        <v>0</v>
      </c>
      <c r="BI1393" s="22">
        <f t="shared" si="178"/>
        <v>3.6960000000000001E-3</v>
      </c>
      <c r="BJ1393" s="21"/>
      <c r="BK1393" s="21">
        <v>0</v>
      </c>
      <c r="BL1393" s="22">
        <v>1.1088000000000001E-2</v>
      </c>
      <c r="BM1393" s="21"/>
      <c r="BN1393" s="21">
        <f t="shared" si="180"/>
        <v>0</v>
      </c>
      <c r="BO1393" s="22">
        <f t="shared" si="180"/>
        <v>4.4352000000000003E-2</v>
      </c>
      <c r="BP1393" s="21">
        <f t="shared" si="180"/>
        <v>0</v>
      </c>
    </row>
    <row r="1394" spans="1:68" ht="11.1" hidden="1" customHeight="1" outlineLevel="2" x14ac:dyDescent="0.2">
      <c r="A1394" s="10"/>
      <c r="B1394" s="18"/>
      <c r="C1394" s="18"/>
      <c r="D1394" s="18"/>
      <c r="E1394" s="23" t="s">
        <v>1248</v>
      </c>
      <c r="F1394" s="208">
        <v>38.600999999999999</v>
      </c>
      <c r="G1394" s="208">
        <v>35.856999999999999</v>
      </c>
      <c r="H1394" s="208">
        <v>22.913</v>
      </c>
      <c r="I1394" s="239">
        <v>20.087</v>
      </c>
      <c r="J1394" s="239"/>
      <c r="K1394" s="208">
        <v>10.53</v>
      </c>
      <c r="L1394" s="24"/>
      <c r="M1394" s="24"/>
      <c r="N1394" s="24"/>
      <c r="O1394" s="208">
        <v>13</v>
      </c>
      <c r="P1394" s="208">
        <v>19.582000000000001</v>
      </c>
      <c r="Q1394" s="208">
        <v>24.84</v>
      </c>
      <c r="R1394" s="208">
        <v>33.204999999999998</v>
      </c>
      <c r="S1394" s="208">
        <v>38.380000000000003</v>
      </c>
      <c r="T1394" s="208">
        <v>34.875</v>
      </c>
      <c r="U1394" s="208">
        <v>28.491</v>
      </c>
      <c r="V1394" s="208">
        <v>16.594000000000001</v>
      </c>
      <c r="W1394" s="208">
        <v>8.2520000000000007</v>
      </c>
      <c r="X1394" s="24"/>
      <c r="Y1394" s="24"/>
      <c r="Z1394" s="24"/>
      <c r="AA1394" s="208">
        <v>5.3</v>
      </c>
      <c r="AB1394" s="208">
        <v>18</v>
      </c>
      <c r="AC1394" s="208">
        <v>19.896999999999998</v>
      </c>
      <c r="AD1394" s="208">
        <v>21.056999999999999</v>
      </c>
      <c r="AE1394" s="208">
        <v>7.64</v>
      </c>
      <c r="AF1394" s="208">
        <v>3.95</v>
      </c>
      <c r="AG1394" s="208">
        <v>2.286</v>
      </c>
      <c r="AH1394" s="208">
        <v>0.38400000000000001</v>
      </c>
      <c r="AI1394" s="208">
        <v>0.89200000000000002</v>
      </c>
      <c r="AJ1394" s="24"/>
      <c r="AK1394" s="24"/>
      <c r="AL1394" s="24"/>
      <c r="AM1394" s="208">
        <v>4.1609999999999996</v>
      </c>
      <c r="AN1394" s="208">
        <v>14.483000000000001</v>
      </c>
      <c r="AO1394" s="208">
        <v>29.478000000000002</v>
      </c>
      <c r="AP1394" s="208">
        <v>30.231000000000002</v>
      </c>
      <c r="AQ1394" s="208">
        <v>41.375999999999998</v>
      </c>
      <c r="AR1394" s="208">
        <v>37.500999999999998</v>
      </c>
      <c r="AS1394" s="24"/>
      <c r="AT1394" s="208">
        <v>28.91</v>
      </c>
      <c r="AU1394" s="208">
        <v>3.2360000000000002</v>
      </c>
      <c r="AV1394" s="24"/>
      <c r="AW1394" s="24"/>
      <c r="AX1394" s="24"/>
      <c r="AY1394" s="208">
        <v>0.94799999999999995</v>
      </c>
      <c r="AZ1394" s="208">
        <v>1E-3</v>
      </c>
      <c r="BA1394" s="208">
        <v>0.81100000000000005</v>
      </c>
      <c r="BB1394" s="21">
        <f t="shared" si="179"/>
        <v>41.375999999999998</v>
      </c>
      <c r="BC1394" s="21"/>
      <c r="BD1394" s="22">
        <f t="shared" si="181"/>
        <v>55.612903225806448</v>
      </c>
      <c r="BE1394" s="21"/>
      <c r="BG1394" s="10"/>
      <c r="BH1394" s="21">
        <f t="shared" si="178"/>
        <v>0</v>
      </c>
      <c r="BI1394" s="22">
        <f t="shared" si="178"/>
        <v>4.1375999999999996E-2</v>
      </c>
      <c r="BJ1394" s="21"/>
      <c r="BK1394" s="21">
        <v>0</v>
      </c>
      <c r="BL1394" s="22">
        <v>0.12412799999999999</v>
      </c>
      <c r="BM1394" s="21"/>
      <c r="BN1394" s="21">
        <f t="shared" si="180"/>
        <v>0</v>
      </c>
      <c r="BO1394" s="22">
        <f t="shared" si="180"/>
        <v>0.49651199999999995</v>
      </c>
      <c r="BP1394" s="21">
        <f t="shared" si="180"/>
        <v>0</v>
      </c>
    </row>
    <row r="1395" spans="1:68" ht="11.1" hidden="1" customHeight="1" outlineLevel="2" x14ac:dyDescent="0.2">
      <c r="A1395" s="10"/>
      <c r="B1395" s="18"/>
      <c r="C1395" s="18"/>
      <c r="D1395" s="18"/>
      <c r="E1395" s="23" t="s">
        <v>1249</v>
      </c>
      <c r="F1395" s="208">
        <v>4.6660000000000004</v>
      </c>
      <c r="G1395" s="208">
        <v>4.8239999999999998</v>
      </c>
      <c r="H1395" s="208">
        <v>3.0910000000000002</v>
      </c>
      <c r="I1395" s="239">
        <v>2.94</v>
      </c>
      <c r="J1395" s="239"/>
      <c r="K1395" s="208">
        <v>1.8460000000000001</v>
      </c>
      <c r="L1395" s="24"/>
      <c r="M1395" s="24"/>
      <c r="N1395" s="24"/>
      <c r="O1395" s="208">
        <v>0.90600000000000003</v>
      </c>
      <c r="P1395" s="208">
        <v>2.2999999999999998</v>
      </c>
      <c r="Q1395" s="208">
        <v>13.72</v>
      </c>
      <c r="R1395" s="208">
        <v>6.5739999999999998</v>
      </c>
      <c r="S1395" s="24"/>
      <c r="T1395" s="24"/>
      <c r="U1395" s="24"/>
      <c r="V1395" s="208">
        <v>2.7759999999999998</v>
      </c>
      <c r="W1395" s="208">
        <v>2.5230000000000001</v>
      </c>
      <c r="X1395" s="24"/>
      <c r="Y1395" s="24"/>
      <c r="Z1395" s="24"/>
      <c r="AA1395" s="208">
        <v>2</v>
      </c>
      <c r="AB1395" s="208">
        <v>4.3</v>
      </c>
      <c r="AC1395" s="208">
        <v>3.1230000000000002</v>
      </c>
      <c r="AD1395" s="208">
        <v>3.165</v>
      </c>
      <c r="AE1395" s="208">
        <v>4.2050000000000001</v>
      </c>
      <c r="AF1395" s="208">
        <v>3.37</v>
      </c>
      <c r="AG1395" s="208">
        <v>2.8109999999999999</v>
      </c>
      <c r="AH1395" s="208">
        <v>1.5029999999999999</v>
      </c>
      <c r="AI1395" s="208">
        <v>1.3859999999999999</v>
      </c>
      <c r="AJ1395" s="24"/>
      <c r="AK1395" s="24"/>
      <c r="AL1395" s="24"/>
      <c r="AM1395" s="208">
        <v>0.86299999999999999</v>
      </c>
      <c r="AN1395" s="208">
        <v>1.46</v>
      </c>
      <c r="AO1395" s="208">
        <v>2.9929999999999999</v>
      </c>
      <c r="AP1395" s="208">
        <v>2.6930000000000001</v>
      </c>
      <c r="AQ1395" s="208">
        <v>3.863</v>
      </c>
      <c r="AR1395" s="208">
        <v>3.528</v>
      </c>
      <c r="AS1395" s="208">
        <v>2.2509999999999999</v>
      </c>
      <c r="AT1395" s="208">
        <v>1.607</v>
      </c>
      <c r="AU1395" s="208">
        <v>1.0569999999999999</v>
      </c>
      <c r="AV1395" s="24"/>
      <c r="AW1395" s="24"/>
      <c r="AX1395" s="24"/>
      <c r="AY1395" s="208">
        <v>0.51</v>
      </c>
      <c r="AZ1395" s="208">
        <v>1.0469999999999999</v>
      </c>
      <c r="BA1395" s="208">
        <v>2.13</v>
      </c>
      <c r="BB1395" s="21">
        <f t="shared" si="179"/>
        <v>13.72</v>
      </c>
      <c r="BC1395" s="21"/>
      <c r="BD1395" s="22">
        <f t="shared" si="181"/>
        <v>18.440860215053767</v>
      </c>
      <c r="BE1395" s="21"/>
      <c r="BG1395" s="10"/>
      <c r="BH1395" s="21">
        <f t="shared" si="178"/>
        <v>0</v>
      </c>
      <c r="BI1395" s="22">
        <f t="shared" si="178"/>
        <v>1.3720000000000003E-2</v>
      </c>
      <c r="BJ1395" s="21"/>
      <c r="BK1395" s="21">
        <v>0</v>
      </c>
      <c r="BL1395" s="22">
        <v>4.1160000000000009E-2</v>
      </c>
      <c r="BM1395" s="21"/>
      <c r="BN1395" s="21">
        <f t="shared" si="180"/>
        <v>0</v>
      </c>
      <c r="BO1395" s="22">
        <f t="shared" si="180"/>
        <v>0.16464000000000004</v>
      </c>
      <c r="BP1395" s="21">
        <f t="shared" si="180"/>
        <v>0</v>
      </c>
    </row>
    <row r="1396" spans="1:68" ht="11.1" hidden="1" customHeight="1" outlineLevel="2" x14ac:dyDescent="0.2">
      <c r="A1396" s="10"/>
      <c r="B1396" s="18"/>
      <c r="C1396" s="18"/>
      <c r="D1396" s="18"/>
      <c r="E1396" s="23" t="s">
        <v>1250</v>
      </c>
      <c r="F1396" s="208">
        <v>2.157</v>
      </c>
      <c r="G1396" s="208">
        <v>2.27</v>
      </c>
      <c r="H1396" s="208">
        <v>1.2789999999999999</v>
      </c>
      <c r="I1396" s="239">
        <v>1.032</v>
      </c>
      <c r="J1396" s="239"/>
      <c r="K1396" s="208">
        <v>0.48299999999999998</v>
      </c>
      <c r="L1396" s="24"/>
      <c r="M1396" s="24"/>
      <c r="N1396" s="24"/>
      <c r="O1396" s="208">
        <v>0.17399999999999999</v>
      </c>
      <c r="P1396" s="208">
        <v>0.99399999999999999</v>
      </c>
      <c r="Q1396" s="208">
        <v>1.486</v>
      </c>
      <c r="R1396" s="208">
        <v>1.5389999999999999</v>
      </c>
      <c r="S1396" s="208">
        <v>3.18</v>
      </c>
      <c r="T1396" s="208">
        <v>2.7890000000000001</v>
      </c>
      <c r="U1396" s="208">
        <v>1.3919999999999999</v>
      </c>
      <c r="V1396" s="24"/>
      <c r="W1396" s="208">
        <v>1.585</v>
      </c>
      <c r="X1396" s="24"/>
      <c r="Y1396" s="24"/>
      <c r="Z1396" s="24"/>
      <c r="AA1396" s="24"/>
      <c r="AB1396" s="208">
        <v>3.2</v>
      </c>
      <c r="AC1396" s="208">
        <v>2.0790000000000002</v>
      </c>
      <c r="AD1396" s="208">
        <v>2.2309999999999999</v>
      </c>
      <c r="AE1396" s="208">
        <v>2.3410000000000002</v>
      </c>
      <c r="AF1396" s="208">
        <v>1.671</v>
      </c>
      <c r="AG1396" s="208">
        <v>1.2849999999999999</v>
      </c>
      <c r="AH1396" s="208">
        <v>0.83199999999999996</v>
      </c>
      <c r="AI1396" s="208">
        <v>0.67300000000000004</v>
      </c>
      <c r="AJ1396" s="24"/>
      <c r="AK1396" s="24"/>
      <c r="AL1396" s="24"/>
      <c r="AM1396" s="208">
        <v>0.48299999999999998</v>
      </c>
      <c r="AN1396" s="208">
        <v>0.877</v>
      </c>
      <c r="AO1396" s="208">
        <v>2.0419999999999998</v>
      </c>
      <c r="AP1396" s="208">
        <v>2.012</v>
      </c>
      <c r="AQ1396" s="208">
        <v>2.798</v>
      </c>
      <c r="AR1396" s="208">
        <v>2.1059999999999999</v>
      </c>
      <c r="AS1396" s="208">
        <v>1.3620000000000001</v>
      </c>
      <c r="AT1396" s="208">
        <v>1.137</v>
      </c>
      <c r="AU1396" s="208">
        <v>0.94299999999999995</v>
      </c>
      <c r="AV1396" s="24"/>
      <c r="AW1396" s="24"/>
      <c r="AX1396" s="24"/>
      <c r="AY1396" s="208">
        <v>0.27100000000000002</v>
      </c>
      <c r="AZ1396" s="208">
        <v>0.66300000000000003</v>
      </c>
      <c r="BA1396" s="208">
        <v>1.2110000000000001</v>
      </c>
      <c r="BB1396" s="21">
        <f t="shared" si="179"/>
        <v>3.2</v>
      </c>
      <c r="BC1396" s="21"/>
      <c r="BD1396" s="22">
        <f t="shared" si="181"/>
        <v>4.301075268817204</v>
      </c>
      <c r="BE1396" s="21"/>
      <c r="BG1396" s="10"/>
      <c r="BH1396" s="21">
        <f t="shared" si="178"/>
        <v>0</v>
      </c>
      <c r="BI1396" s="22">
        <f t="shared" si="178"/>
        <v>3.2000000000000002E-3</v>
      </c>
      <c r="BJ1396" s="21"/>
      <c r="BK1396" s="21">
        <v>0</v>
      </c>
      <c r="BL1396" s="22">
        <v>9.6000000000000009E-3</v>
      </c>
      <c r="BM1396" s="21"/>
      <c r="BN1396" s="21">
        <f t="shared" si="180"/>
        <v>0</v>
      </c>
      <c r="BO1396" s="22">
        <f t="shared" si="180"/>
        <v>3.8400000000000004E-2</v>
      </c>
      <c r="BP1396" s="21">
        <f t="shared" si="180"/>
        <v>0</v>
      </c>
    </row>
    <row r="1397" spans="1:68" ht="11.1" hidden="1" customHeight="1" outlineLevel="2" x14ac:dyDescent="0.2">
      <c r="A1397" s="10"/>
      <c r="B1397" s="18"/>
      <c r="C1397" s="18"/>
      <c r="D1397" s="18"/>
      <c r="E1397" s="23" t="s">
        <v>1251</v>
      </c>
      <c r="F1397" s="208">
        <v>100.533</v>
      </c>
      <c r="G1397" s="208">
        <v>125.19</v>
      </c>
      <c r="H1397" s="208">
        <v>68.028999999999996</v>
      </c>
      <c r="I1397" s="239">
        <v>84.340999999999994</v>
      </c>
      <c r="J1397" s="239"/>
      <c r="K1397" s="208">
        <v>41.350999999999999</v>
      </c>
      <c r="L1397" s="24"/>
      <c r="M1397" s="24"/>
      <c r="N1397" s="24"/>
      <c r="O1397" s="208">
        <v>28.486999999999998</v>
      </c>
      <c r="P1397" s="208">
        <v>81.977999999999994</v>
      </c>
      <c r="Q1397" s="208">
        <v>119.88</v>
      </c>
      <c r="R1397" s="208">
        <v>129.196</v>
      </c>
      <c r="S1397" s="208">
        <v>119.663</v>
      </c>
      <c r="T1397" s="208">
        <v>107.998</v>
      </c>
      <c r="U1397" s="208">
        <v>96.51</v>
      </c>
      <c r="V1397" s="208">
        <v>66.641999999999996</v>
      </c>
      <c r="W1397" s="208">
        <v>40.786000000000001</v>
      </c>
      <c r="X1397" s="24"/>
      <c r="Y1397" s="24"/>
      <c r="Z1397" s="24"/>
      <c r="AA1397" s="208">
        <v>15.52</v>
      </c>
      <c r="AB1397" s="208">
        <v>55.832000000000001</v>
      </c>
      <c r="AC1397" s="208">
        <v>67.537000000000006</v>
      </c>
      <c r="AD1397" s="208">
        <v>111.761</v>
      </c>
      <c r="AE1397" s="208">
        <v>24.34</v>
      </c>
      <c r="AF1397" s="208">
        <v>201.29</v>
      </c>
      <c r="AG1397" s="208">
        <v>68.757999999999996</v>
      </c>
      <c r="AH1397" s="208">
        <v>42.072000000000003</v>
      </c>
      <c r="AI1397" s="208">
        <v>46.305</v>
      </c>
      <c r="AJ1397" s="24"/>
      <c r="AK1397" s="24"/>
      <c r="AL1397" s="24"/>
      <c r="AM1397" s="208">
        <v>19.690000000000001</v>
      </c>
      <c r="AN1397" s="208">
        <v>47.612000000000002</v>
      </c>
      <c r="AO1397" s="208">
        <v>93.804000000000002</v>
      </c>
      <c r="AP1397" s="208">
        <v>95.353999999999999</v>
      </c>
      <c r="AQ1397" s="208">
        <v>138.53700000000001</v>
      </c>
      <c r="AR1397" s="208">
        <v>118.50700000000001</v>
      </c>
      <c r="AS1397" s="208">
        <v>72.567999999999998</v>
      </c>
      <c r="AT1397" s="208">
        <v>72.343999999999994</v>
      </c>
      <c r="AU1397" s="208">
        <v>16.265999999999998</v>
      </c>
      <c r="AV1397" s="24"/>
      <c r="AW1397" s="24"/>
      <c r="AX1397" s="24"/>
      <c r="AY1397" s="208">
        <v>16.423999999999999</v>
      </c>
      <c r="AZ1397" s="208">
        <v>43.441000000000003</v>
      </c>
      <c r="BA1397" s="208">
        <v>74.299000000000007</v>
      </c>
      <c r="BB1397" s="21">
        <f t="shared" si="179"/>
        <v>201.29</v>
      </c>
      <c r="BC1397" s="21"/>
      <c r="BD1397" s="22">
        <f t="shared" si="181"/>
        <v>270.55107526881721</v>
      </c>
      <c r="BE1397" s="21"/>
      <c r="BG1397" s="10"/>
      <c r="BH1397" s="21">
        <f t="shared" si="178"/>
        <v>0</v>
      </c>
      <c r="BI1397" s="22">
        <f t="shared" si="178"/>
        <v>0.20129000000000002</v>
      </c>
      <c r="BJ1397" s="21"/>
      <c r="BK1397" s="21">
        <v>0</v>
      </c>
      <c r="BL1397" s="22">
        <v>0.60387000000000013</v>
      </c>
      <c r="BM1397" s="21"/>
      <c r="BN1397" s="21">
        <f t="shared" si="180"/>
        <v>0</v>
      </c>
      <c r="BO1397" s="22">
        <f t="shared" si="180"/>
        <v>2.4154800000000005</v>
      </c>
      <c r="BP1397" s="21">
        <f t="shared" si="180"/>
        <v>0</v>
      </c>
    </row>
    <row r="1398" spans="1:68" ht="12" hidden="1" customHeight="1" x14ac:dyDescent="0.2">
      <c r="A1398" s="10">
        <v>19</v>
      </c>
      <c r="B1398" s="11" t="s">
        <v>1252</v>
      </c>
      <c r="C1398" s="11" t="s">
        <v>1252</v>
      </c>
      <c r="D1398" s="11" t="s">
        <v>1252</v>
      </c>
      <c r="E1398" s="12"/>
      <c r="F1398" s="211">
        <v>198.005</v>
      </c>
      <c r="G1398" s="211">
        <v>162.709</v>
      </c>
      <c r="H1398" s="211">
        <v>131.97399999999999</v>
      </c>
      <c r="I1398" s="242">
        <v>138.90899999999999</v>
      </c>
      <c r="J1398" s="242"/>
      <c r="K1398" s="211">
        <v>47.406999999999996</v>
      </c>
      <c r="L1398" s="211">
        <v>30.527999999999999</v>
      </c>
      <c r="M1398" s="211">
        <v>8.7080000000000002</v>
      </c>
      <c r="N1398" s="211">
        <v>10.436</v>
      </c>
      <c r="O1398" s="211">
        <v>45.097999999999999</v>
      </c>
      <c r="P1398" s="211">
        <v>78.968999999999994</v>
      </c>
      <c r="Q1398" s="211">
        <v>128.74700000000001</v>
      </c>
      <c r="R1398" s="211">
        <v>180.16</v>
      </c>
      <c r="S1398" s="211">
        <v>214.047</v>
      </c>
      <c r="T1398" s="211">
        <v>178.21100000000001</v>
      </c>
      <c r="U1398" s="211">
        <v>144.47900000000001</v>
      </c>
      <c r="V1398" s="211">
        <v>109.206</v>
      </c>
      <c r="W1398" s="211">
        <v>51.914000000000001</v>
      </c>
      <c r="X1398" s="211">
        <v>22.23</v>
      </c>
      <c r="Y1398" s="211">
        <v>10.842000000000001</v>
      </c>
      <c r="Z1398" s="211">
        <v>19.645</v>
      </c>
      <c r="AA1398" s="211">
        <v>8.3010000000000002</v>
      </c>
      <c r="AB1398" s="211">
        <v>78.096000000000004</v>
      </c>
      <c r="AC1398" s="211">
        <v>161.77799999999999</v>
      </c>
      <c r="AD1398" s="211">
        <v>166.91</v>
      </c>
      <c r="AE1398" s="211">
        <v>190.69499999999999</v>
      </c>
      <c r="AF1398" s="211">
        <v>155.928</v>
      </c>
      <c r="AG1398" s="211">
        <v>135.34</v>
      </c>
      <c r="AH1398" s="211">
        <v>82.703000000000003</v>
      </c>
      <c r="AI1398" s="211">
        <v>72.953999999999994</v>
      </c>
      <c r="AJ1398" s="211">
        <v>35.851999999999997</v>
      </c>
      <c r="AK1398" s="211">
        <v>11.795</v>
      </c>
      <c r="AL1398" s="211">
        <v>20.86</v>
      </c>
      <c r="AM1398" s="211">
        <v>39.323</v>
      </c>
      <c r="AN1398" s="211">
        <v>79.590999999999994</v>
      </c>
      <c r="AO1398" s="211">
        <v>132.61799999999999</v>
      </c>
      <c r="AP1398" s="211">
        <v>171.459</v>
      </c>
      <c r="AQ1398" s="211">
        <v>204.31399999999999</v>
      </c>
      <c r="AR1398" s="211">
        <v>208.52600000000001</v>
      </c>
      <c r="AS1398" s="211">
        <v>142.864</v>
      </c>
      <c r="AT1398" s="211">
        <v>93.433999999999997</v>
      </c>
      <c r="AU1398" s="211">
        <v>69.031000000000006</v>
      </c>
      <c r="AV1398" s="211">
        <v>42.994</v>
      </c>
      <c r="AW1398" s="211">
        <v>7.2990000000000004</v>
      </c>
      <c r="AX1398" s="211">
        <v>18.614000000000001</v>
      </c>
      <c r="AY1398" s="211">
        <v>42.484000000000002</v>
      </c>
      <c r="AZ1398" s="211">
        <v>69.763999999999996</v>
      </c>
      <c r="BA1398" s="211">
        <v>107.02</v>
      </c>
      <c r="BB1398" s="14">
        <f>SUM(BB1399:BB1412)/2</f>
        <v>237.08400000000006</v>
      </c>
      <c r="BC1398" s="14">
        <f>SUM(BC1399:BC1411)</f>
        <v>1052.8322580645163</v>
      </c>
      <c r="BD1398" s="15">
        <f t="shared" si="181"/>
        <v>318.66129032258073</v>
      </c>
      <c r="BE1398" s="14">
        <f>SUM(BE1399:BE1411)</f>
        <v>734.17096774193544</v>
      </c>
      <c r="BG1398" s="43"/>
      <c r="BH1398" s="17">
        <f t="shared" si="178"/>
        <v>0.78330720000000009</v>
      </c>
      <c r="BI1398" s="15">
        <f t="shared" si="178"/>
        <v>0.23708400000000004</v>
      </c>
      <c r="BJ1398" s="14">
        <f>SUM(BJ1399:BJ1411)</f>
        <v>0.54622320000000002</v>
      </c>
      <c r="BK1398" s="17">
        <v>2.3320656</v>
      </c>
      <c r="BL1398" s="15">
        <v>0.64995900000000018</v>
      </c>
      <c r="BM1398" s="14">
        <v>1.6821065999999998</v>
      </c>
      <c r="BN1398" s="17">
        <f t="shared" si="180"/>
        <v>9.3282623999999998</v>
      </c>
      <c r="BO1398" s="15">
        <f t="shared" si="180"/>
        <v>2.5998360000000007</v>
      </c>
      <c r="BP1398" s="17">
        <f t="shared" si="180"/>
        <v>6.7284263999999991</v>
      </c>
    </row>
    <row r="1399" spans="1:68" ht="11.1" hidden="1" customHeight="1" outlineLevel="1" collapsed="1" x14ac:dyDescent="0.2">
      <c r="A1399" s="10"/>
      <c r="B1399" s="18"/>
      <c r="C1399" s="18"/>
      <c r="D1399" s="18"/>
      <c r="E1399" s="19" t="s">
        <v>1253</v>
      </c>
      <c r="F1399" s="20"/>
      <c r="G1399" s="20"/>
      <c r="H1399" s="20"/>
      <c r="I1399" s="20"/>
      <c r="J1399" s="20"/>
      <c r="K1399" s="20"/>
      <c r="L1399" s="20"/>
      <c r="M1399" s="20"/>
      <c r="N1399" s="20"/>
      <c r="O1399" s="20"/>
      <c r="P1399" s="20"/>
      <c r="Q1399" s="20"/>
      <c r="R1399" s="20"/>
      <c r="S1399" s="20"/>
      <c r="T1399" s="20"/>
      <c r="U1399" s="20"/>
      <c r="V1399" s="20"/>
      <c r="W1399" s="20"/>
      <c r="X1399" s="20"/>
      <c r="Y1399" s="20"/>
      <c r="Z1399" s="20"/>
      <c r="AA1399" s="20"/>
      <c r="AB1399" s="20"/>
      <c r="AC1399" s="20"/>
      <c r="AD1399" s="20"/>
      <c r="AE1399" s="20"/>
      <c r="AF1399" s="20"/>
      <c r="AG1399" s="209">
        <v>0.191</v>
      </c>
      <c r="AH1399" s="209">
        <v>1.407</v>
      </c>
      <c r="AI1399" s="209">
        <v>0.66700000000000004</v>
      </c>
      <c r="AJ1399" s="20"/>
      <c r="AK1399" s="20"/>
      <c r="AL1399" s="20"/>
      <c r="AM1399" s="20"/>
      <c r="AN1399" s="209">
        <v>1.03</v>
      </c>
      <c r="AO1399" s="209">
        <v>1.413</v>
      </c>
      <c r="AP1399" s="209">
        <v>1.915</v>
      </c>
      <c r="AQ1399" s="20"/>
      <c r="AR1399" s="209">
        <v>3.6749999999999998</v>
      </c>
      <c r="AS1399" s="209">
        <v>1.51</v>
      </c>
      <c r="AT1399" s="209">
        <v>1.107</v>
      </c>
      <c r="AU1399" s="209">
        <v>0.73399999999999999</v>
      </c>
      <c r="AV1399" s="20"/>
      <c r="AW1399" s="209">
        <v>0.11799999999999999</v>
      </c>
      <c r="AX1399" s="20"/>
      <c r="AY1399" s="209">
        <v>0.127</v>
      </c>
      <c r="AZ1399" s="209">
        <v>0.745</v>
      </c>
      <c r="BA1399" s="209">
        <v>1.573</v>
      </c>
      <c r="BB1399" s="21">
        <f t="shared" si="179"/>
        <v>3.6749999999999998</v>
      </c>
      <c r="BC1399" s="21">
        <f>BD1399</f>
        <v>4.939516129032258</v>
      </c>
      <c r="BD1399" s="22">
        <f t="shared" si="181"/>
        <v>4.939516129032258</v>
      </c>
      <c r="BE1399" s="21">
        <f>BC1399-BD1399</f>
        <v>0</v>
      </c>
      <c r="BF1399" s="2">
        <v>3.3</v>
      </c>
      <c r="BG1399" s="10">
        <v>6</v>
      </c>
      <c r="BH1399" s="21">
        <f t="shared" si="178"/>
        <v>3.6749999999999999E-3</v>
      </c>
      <c r="BI1399" s="22">
        <f t="shared" si="178"/>
        <v>3.6749999999999999E-3</v>
      </c>
      <c r="BJ1399" s="21">
        <f>BH1399-BI1399</f>
        <v>0</v>
      </c>
      <c r="BK1399" s="21">
        <v>1.1025E-2</v>
      </c>
      <c r="BL1399" s="22">
        <v>1.1025E-2</v>
      </c>
      <c r="BM1399" s="21">
        <v>0</v>
      </c>
      <c r="BN1399" s="21">
        <f t="shared" si="180"/>
        <v>4.41E-2</v>
      </c>
      <c r="BO1399" s="22">
        <f t="shared" si="180"/>
        <v>4.41E-2</v>
      </c>
      <c r="BP1399" s="21">
        <f t="shared" si="180"/>
        <v>0</v>
      </c>
    </row>
    <row r="1400" spans="1:68" ht="11.1" hidden="1" customHeight="1" outlineLevel="2" x14ac:dyDescent="0.2">
      <c r="A1400" s="10"/>
      <c r="B1400" s="18"/>
      <c r="C1400" s="18"/>
      <c r="D1400" s="18"/>
      <c r="E1400" s="23" t="s">
        <v>1254</v>
      </c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24"/>
      <c r="AG1400" s="208">
        <v>0.191</v>
      </c>
      <c r="AH1400" s="208">
        <v>1.407</v>
      </c>
      <c r="AI1400" s="208">
        <v>0.66700000000000004</v>
      </c>
      <c r="AJ1400" s="24"/>
      <c r="AK1400" s="24"/>
      <c r="AL1400" s="24"/>
      <c r="AM1400" s="24"/>
      <c r="AN1400" s="208">
        <v>1.03</v>
      </c>
      <c r="AO1400" s="208">
        <v>1.413</v>
      </c>
      <c r="AP1400" s="208">
        <v>1.915</v>
      </c>
      <c r="AQ1400" s="24"/>
      <c r="AR1400" s="208">
        <v>3.6749999999999998</v>
      </c>
      <c r="AS1400" s="208">
        <v>1.51</v>
      </c>
      <c r="AT1400" s="208">
        <v>1.107</v>
      </c>
      <c r="AU1400" s="208">
        <v>0.73399999999999999</v>
      </c>
      <c r="AV1400" s="24"/>
      <c r="AW1400" s="208">
        <v>0.11799999999999999</v>
      </c>
      <c r="AX1400" s="24"/>
      <c r="AY1400" s="208">
        <v>0.127</v>
      </c>
      <c r="AZ1400" s="208">
        <v>0.745</v>
      </c>
      <c r="BA1400" s="208">
        <v>1.573</v>
      </c>
      <c r="BB1400" s="21">
        <f t="shared" si="179"/>
        <v>3.6749999999999998</v>
      </c>
      <c r="BC1400" s="21"/>
      <c r="BD1400" s="22">
        <f t="shared" si="181"/>
        <v>4.939516129032258</v>
      </c>
      <c r="BE1400" s="21"/>
      <c r="BG1400" s="10"/>
      <c r="BH1400" s="21">
        <f t="shared" si="178"/>
        <v>0</v>
      </c>
      <c r="BI1400" s="22">
        <f t="shared" si="178"/>
        <v>3.6749999999999999E-3</v>
      </c>
      <c r="BJ1400" s="21"/>
      <c r="BK1400" s="21">
        <v>0</v>
      </c>
      <c r="BL1400" s="22">
        <v>1.1025E-2</v>
      </c>
      <c r="BM1400" s="21"/>
      <c r="BN1400" s="21">
        <f t="shared" si="180"/>
        <v>0</v>
      </c>
      <c r="BO1400" s="22">
        <f t="shared" si="180"/>
        <v>4.41E-2</v>
      </c>
      <c r="BP1400" s="21">
        <f t="shared" si="180"/>
        <v>0</v>
      </c>
    </row>
    <row r="1401" spans="1:68" ht="11.1" hidden="1" customHeight="1" outlineLevel="1" collapsed="1" x14ac:dyDescent="0.2">
      <c r="A1401" s="10"/>
      <c r="B1401" s="18"/>
      <c r="C1401" s="18"/>
      <c r="D1401" s="18"/>
      <c r="E1401" s="19" t="s">
        <v>30</v>
      </c>
      <c r="F1401" s="209">
        <v>59.3</v>
      </c>
      <c r="G1401" s="209">
        <v>44.3</v>
      </c>
      <c r="H1401" s="209">
        <v>35.799999999999997</v>
      </c>
      <c r="I1401" s="240">
        <v>23.300999999999998</v>
      </c>
      <c r="J1401" s="240"/>
      <c r="K1401" s="209">
        <v>11.896000000000001</v>
      </c>
      <c r="L1401" s="209">
        <v>1.1319999999999999</v>
      </c>
      <c r="M1401" s="20"/>
      <c r="N1401" s="20"/>
      <c r="O1401" s="209">
        <v>21.838000000000001</v>
      </c>
      <c r="P1401" s="209">
        <v>29.632000000000001</v>
      </c>
      <c r="Q1401" s="209">
        <v>43.823</v>
      </c>
      <c r="R1401" s="209">
        <v>35.244</v>
      </c>
      <c r="S1401" s="209">
        <v>55.975999999999999</v>
      </c>
      <c r="T1401" s="209">
        <v>55.750999999999998</v>
      </c>
      <c r="U1401" s="209">
        <v>42.256999999999998</v>
      </c>
      <c r="V1401" s="209">
        <v>21.047999999999998</v>
      </c>
      <c r="W1401" s="209">
        <v>14.933999999999999</v>
      </c>
      <c r="X1401" s="209">
        <v>0.73699999999999999</v>
      </c>
      <c r="Y1401" s="20"/>
      <c r="Z1401" s="20"/>
      <c r="AA1401" s="209">
        <v>-35.646999999999998</v>
      </c>
      <c r="AB1401" s="209">
        <v>23.140999999999998</v>
      </c>
      <c r="AC1401" s="209">
        <v>35.798000000000002</v>
      </c>
      <c r="AD1401" s="209">
        <v>52.344000000000001</v>
      </c>
      <c r="AE1401" s="209">
        <v>46.484000000000002</v>
      </c>
      <c r="AF1401" s="209">
        <v>39.393999999999998</v>
      </c>
      <c r="AG1401" s="209">
        <v>27.846</v>
      </c>
      <c r="AH1401" s="209">
        <v>17.696000000000002</v>
      </c>
      <c r="AI1401" s="209">
        <v>12.798</v>
      </c>
      <c r="AJ1401" s="209">
        <v>0.43</v>
      </c>
      <c r="AK1401" s="20"/>
      <c r="AL1401" s="20"/>
      <c r="AM1401" s="209">
        <v>12.035</v>
      </c>
      <c r="AN1401" s="209">
        <v>26</v>
      </c>
      <c r="AO1401" s="209">
        <v>40.46</v>
      </c>
      <c r="AP1401" s="209">
        <v>51.52</v>
      </c>
      <c r="AQ1401" s="209">
        <v>50.677</v>
      </c>
      <c r="AR1401" s="209">
        <v>45.234000000000002</v>
      </c>
      <c r="AS1401" s="209">
        <v>38.277000000000001</v>
      </c>
      <c r="AT1401" s="209">
        <v>23.135000000000002</v>
      </c>
      <c r="AU1401" s="209">
        <v>13.949</v>
      </c>
      <c r="AV1401" s="209">
        <v>0.93100000000000005</v>
      </c>
      <c r="AW1401" s="20"/>
      <c r="AX1401" s="20"/>
      <c r="AY1401" s="209">
        <v>9.7460000000000004</v>
      </c>
      <c r="AZ1401" s="209">
        <v>17.734000000000002</v>
      </c>
      <c r="BA1401" s="209">
        <v>35.573999999999998</v>
      </c>
      <c r="BB1401" s="21">
        <f t="shared" si="179"/>
        <v>59.3</v>
      </c>
      <c r="BC1401" s="21">
        <f>BF1401</f>
        <v>238</v>
      </c>
      <c r="BD1401" s="22">
        <f t="shared" si="181"/>
        <v>79.704301075268816</v>
      </c>
      <c r="BE1401" s="21">
        <f>BC1401-BD1401</f>
        <v>158.2956989247312</v>
      </c>
      <c r="BF1401" s="2">
        <v>238</v>
      </c>
      <c r="BG1401" s="10">
        <v>5</v>
      </c>
      <c r="BH1401" s="21">
        <f t="shared" ref="BH1401:BI1470" si="182">(BC1401*24*31/1000000)</f>
        <v>0.17707200000000001</v>
      </c>
      <c r="BI1401" s="22">
        <f t="shared" si="182"/>
        <v>5.9299999999999999E-2</v>
      </c>
      <c r="BJ1401" s="21">
        <f>BH1401-BI1401</f>
        <v>0.11777200000000002</v>
      </c>
      <c r="BK1401" s="21">
        <v>0.53121600000000002</v>
      </c>
      <c r="BL1401" s="22">
        <v>0.1779</v>
      </c>
      <c r="BM1401" s="21">
        <v>0.35331600000000002</v>
      </c>
      <c r="BN1401" s="21">
        <f t="shared" si="180"/>
        <v>2.1248640000000001</v>
      </c>
      <c r="BO1401" s="22">
        <f t="shared" si="180"/>
        <v>0.71160000000000001</v>
      </c>
      <c r="BP1401" s="21">
        <f t="shared" si="180"/>
        <v>1.4132640000000001</v>
      </c>
    </row>
    <row r="1402" spans="1:68" ht="11.1" hidden="1" customHeight="1" outlineLevel="2" x14ac:dyDescent="0.2">
      <c r="A1402" s="10"/>
      <c r="B1402" s="18"/>
      <c r="C1402" s="18"/>
      <c r="D1402" s="18"/>
      <c r="E1402" s="23" t="s">
        <v>1255</v>
      </c>
      <c r="F1402" s="208">
        <v>59.3</v>
      </c>
      <c r="G1402" s="208">
        <v>44.3</v>
      </c>
      <c r="H1402" s="208">
        <v>35.799999999999997</v>
      </c>
      <c r="I1402" s="239">
        <v>23.300999999999998</v>
      </c>
      <c r="J1402" s="239"/>
      <c r="K1402" s="208">
        <v>11.896000000000001</v>
      </c>
      <c r="L1402" s="208">
        <v>1.1319999999999999</v>
      </c>
      <c r="M1402" s="24"/>
      <c r="N1402" s="24"/>
      <c r="O1402" s="208">
        <v>21.838000000000001</v>
      </c>
      <c r="P1402" s="208">
        <v>29.632000000000001</v>
      </c>
      <c r="Q1402" s="208">
        <v>43.823</v>
      </c>
      <c r="R1402" s="208">
        <v>35.244</v>
      </c>
      <c r="S1402" s="208">
        <v>55.975999999999999</v>
      </c>
      <c r="T1402" s="208">
        <v>55.750999999999998</v>
      </c>
      <c r="U1402" s="208">
        <v>42.256999999999998</v>
      </c>
      <c r="V1402" s="208">
        <v>21.047999999999998</v>
      </c>
      <c r="W1402" s="208">
        <v>14.933999999999999</v>
      </c>
      <c r="X1402" s="208">
        <v>0.73699999999999999</v>
      </c>
      <c r="Y1402" s="24"/>
      <c r="Z1402" s="24"/>
      <c r="AA1402" s="208">
        <v>-35.646999999999998</v>
      </c>
      <c r="AB1402" s="208">
        <v>23.140999999999998</v>
      </c>
      <c r="AC1402" s="208">
        <v>35.798000000000002</v>
      </c>
      <c r="AD1402" s="208">
        <v>52.344000000000001</v>
      </c>
      <c r="AE1402" s="208">
        <v>46.484000000000002</v>
      </c>
      <c r="AF1402" s="208">
        <v>39.393999999999998</v>
      </c>
      <c r="AG1402" s="208">
        <v>27.846</v>
      </c>
      <c r="AH1402" s="208">
        <v>17.696000000000002</v>
      </c>
      <c r="AI1402" s="208">
        <v>12.798</v>
      </c>
      <c r="AJ1402" s="208">
        <v>0.43</v>
      </c>
      <c r="AK1402" s="24"/>
      <c r="AL1402" s="24"/>
      <c r="AM1402" s="208">
        <v>12.035</v>
      </c>
      <c r="AN1402" s="208">
        <v>26</v>
      </c>
      <c r="AO1402" s="208">
        <v>40.46</v>
      </c>
      <c r="AP1402" s="208">
        <v>51.52</v>
      </c>
      <c r="AQ1402" s="208">
        <v>50.677</v>
      </c>
      <c r="AR1402" s="208">
        <v>45.234000000000002</v>
      </c>
      <c r="AS1402" s="208">
        <v>38.277000000000001</v>
      </c>
      <c r="AT1402" s="208">
        <v>23.135000000000002</v>
      </c>
      <c r="AU1402" s="208">
        <v>13.949</v>
      </c>
      <c r="AV1402" s="208">
        <v>0.93100000000000005</v>
      </c>
      <c r="AW1402" s="24"/>
      <c r="AX1402" s="24"/>
      <c r="AY1402" s="208">
        <v>9.7460000000000004</v>
      </c>
      <c r="AZ1402" s="208">
        <v>17.734000000000002</v>
      </c>
      <c r="BA1402" s="208">
        <v>35.573999999999998</v>
      </c>
      <c r="BB1402" s="21">
        <f t="shared" si="179"/>
        <v>59.3</v>
      </c>
      <c r="BC1402" s="21"/>
      <c r="BD1402" s="22">
        <f t="shared" si="181"/>
        <v>79.704301075268816</v>
      </c>
      <c r="BE1402" s="21"/>
      <c r="BG1402" s="10"/>
      <c r="BH1402" s="21">
        <f t="shared" si="182"/>
        <v>0</v>
      </c>
      <c r="BI1402" s="22">
        <f t="shared" si="182"/>
        <v>5.9299999999999999E-2</v>
      </c>
      <c r="BJ1402" s="21"/>
      <c r="BK1402" s="21">
        <v>0</v>
      </c>
      <c r="BL1402" s="22">
        <v>0.1779</v>
      </c>
      <c r="BM1402" s="21"/>
      <c r="BN1402" s="21">
        <f t="shared" si="180"/>
        <v>0</v>
      </c>
      <c r="BO1402" s="22">
        <f t="shared" si="180"/>
        <v>0.71160000000000001</v>
      </c>
      <c r="BP1402" s="21">
        <f t="shared" si="180"/>
        <v>0</v>
      </c>
    </row>
    <row r="1403" spans="1:68" ht="11.1" hidden="1" customHeight="1" outlineLevel="1" collapsed="1" x14ac:dyDescent="0.2">
      <c r="A1403" s="10"/>
      <c r="B1403" s="18"/>
      <c r="C1403" s="18"/>
      <c r="D1403" s="18"/>
      <c r="E1403" s="19" t="s">
        <v>1256</v>
      </c>
      <c r="F1403" s="209">
        <v>1.679</v>
      </c>
      <c r="G1403" s="209">
        <v>3.7149999999999999</v>
      </c>
      <c r="H1403" s="209">
        <v>1.5</v>
      </c>
      <c r="I1403" s="240">
        <v>1.5129999999999999</v>
      </c>
      <c r="J1403" s="240"/>
      <c r="K1403" s="209">
        <v>0.73299999999999998</v>
      </c>
      <c r="L1403" s="20"/>
      <c r="M1403" s="20"/>
      <c r="N1403" s="20"/>
      <c r="O1403" s="209">
        <v>0.11899999999999999</v>
      </c>
      <c r="P1403" s="209">
        <v>1.0049999999999999</v>
      </c>
      <c r="Q1403" s="209">
        <v>2.649</v>
      </c>
      <c r="R1403" s="209">
        <v>2.754</v>
      </c>
      <c r="S1403" s="209">
        <v>3.105</v>
      </c>
      <c r="T1403" s="209">
        <v>2.8740000000000001</v>
      </c>
      <c r="U1403" s="209">
        <v>2.5760000000000001</v>
      </c>
      <c r="V1403" s="209">
        <v>1.1679999999999999</v>
      </c>
      <c r="W1403" s="209">
        <v>0.94899999999999995</v>
      </c>
      <c r="X1403" s="209">
        <v>0.182</v>
      </c>
      <c r="Y1403" s="20"/>
      <c r="Z1403" s="20"/>
      <c r="AA1403" s="209">
        <v>0.155</v>
      </c>
      <c r="AB1403" s="209">
        <v>0.61599999999999999</v>
      </c>
      <c r="AC1403" s="209">
        <v>1.264</v>
      </c>
      <c r="AD1403" s="209">
        <v>1.784</v>
      </c>
      <c r="AE1403" s="209">
        <v>2.0590000000000002</v>
      </c>
      <c r="AF1403" s="209">
        <v>1.653</v>
      </c>
      <c r="AG1403" s="209">
        <v>1.1619999999999999</v>
      </c>
      <c r="AH1403" s="209">
        <v>1.319</v>
      </c>
      <c r="AI1403" s="209">
        <v>0.98</v>
      </c>
      <c r="AJ1403" s="20"/>
      <c r="AK1403" s="209">
        <v>0.35699999999999998</v>
      </c>
      <c r="AL1403" s="20"/>
      <c r="AM1403" s="209">
        <v>0.35499999999999998</v>
      </c>
      <c r="AN1403" s="209">
        <v>0.66</v>
      </c>
      <c r="AO1403" s="209">
        <v>1.341</v>
      </c>
      <c r="AP1403" s="209">
        <v>1.72</v>
      </c>
      <c r="AQ1403" s="209">
        <v>1.72</v>
      </c>
      <c r="AR1403" s="209">
        <v>1.68</v>
      </c>
      <c r="AS1403" s="209">
        <v>1.3919999999999999</v>
      </c>
      <c r="AT1403" s="209">
        <v>1.0660000000000001</v>
      </c>
      <c r="AU1403" s="209">
        <v>0.94099999999999995</v>
      </c>
      <c r="AV1403" s="209">
        <v>0.28399999999999997</v>
      </c>
      <c r="AW1403" s="20"/>
      <c r="AX1403" s="20"/>
      <c r="AY1403" s="209">
        <v>0.41299999999999998</v>
      </c>
      <c r="AZ1403" s="209">
        <v>0.61299999999999999</v>
      </c>
      <c r="BA1403" s="209">
        <v>1.1639999999999999</v>
      </c>
      <c r="BB1403" s="21">
        <f t="shared" ref="BB1403:BB1451" si="183">MAX(F1403:BA1403)</f>
        <v>3.7149999999999999</v>
      </c>
      <c r="BC1403" s="21">
        <f>BF1403</f>
        <v>8.3000000000000007</v>
      </c>
      <c r="BD1403" s="22">
        <f t="shared" si="181"/>
        <v>4.9932795698924721</v>
      </c>
      <c r="BE1403" s="21">
        <f>BC1403-BD1403</f>
        <v>3.3067204301075286</v>
      </c>
      <c r="BF1403" s="2">
        <v>8.3000000000000007</v>
      </c>
      <c r="BG1403" s="10">
        <v>6</v>
      </c>
      <c r="BH1403" s="21">
        <f t="shared" si="182"/>
        <v>6.1752000000000005E-3</v>
      </c>
      <c r="BI1403" s="22">
        <f t="shared" si="182"/>
        <v>3.7149999999999991E-3</v>
      </c>
      <c r="BJ1403" s="21">
        <f>BH1403-BI1403</f>
        <v>2.4602000000000014E-3</v>
      </c>
      <c r="BK1403" s="21">
        <v>1.8525600000000003E-2</v>
      </c>
      <c r="BL1403" s="22">
        <v>1.1144999999999997E-2</v>
      </c>
      <c r="BM1403" s="21">
        <v>7.3806000000000063E-3</v>
      </c>
      <c r="BN1403" s="21">
        <f t="shared" si="180"/>
        <v>7.4102400000000013E-2</v>
      </c>
      <c r="BO1403" s="22">
        <f t="shared" si="180"/>
        <v>4.4579999999999988E-2</v>
      </c>
      <c r="BP1403" s="21">
        <f t="shared" si="180"/>
        <v>2.9522400000000025E-2</v>
      </c>
    </row>
    <row r="1404" spans="1:68" ht="11.1" hidden="1" customHeight="1" outlineLevel="2" x14ac:dyDescent="0.2">
      <c r="A1404" s="10"/>
      <c r="B1404" s="18"/>
      <c r="C1404" s="18"/>
      <c r="D1404" s="18"/>
      <c r="E1404" s="23" t="s">
        <v>1257</v>
      </c>
      <c r="F1404" s="208">
        <v>1.679</v>
      </c>
      <c r="G1404" s="208">
        <v>3.7149999999999999</v>
      </c>
      <c r="H1404" s="208">
        <v>1.5</v>
      </c>
      <c r="I1404" s="239">
        <v>1.5129999999999999</v>
      </c>
      <c r="J1404" s="239"/>
      <c r="K1404" s="208">
        <v>0.73299999999999998</v>
      </c>
      <c r="L1404" s="24"/>
      <c r="M1404" s="24"/>
      <c r="N1404" s="24"/>
      <c r="O1404" s="208">
        <v>0.11899999999999999</v>
      </c>
      <c r="P1404" s="208">
        <v>1.0049999999999999</v>
      </c>
      <c r="Q1404" s="208">
        <v>2.649</v>
      </c>
      <c r="R1404" s="208">
        <v>2.754</v>
      </c>
      <c r="S1404" s="208">
        <v>3.105</v>
      </c>
      <c r="T1404" s="208">
        <v>2.8740000000000001</v>
      </c>
      <c r="U1404" s="208">
        <v>2.5760000000000001</v>
      </c>
      <c r="V1404" s="208">
        <v>1.1679999999999999</v>
      </c>
      <c r="W1404" s="208">
        <v>0.94899999999999995</v>
      </c>
      <c r="X1404" s="208">
        <v>0.182</v>
      </c>
      <c r="Y1404" s="24"/>
      <c r="Z1404" s="24"/>
      <c r="AA1404" s="208">
        <v>0.155</v>
      </c>
      <c r="AB1404" s="208">
        <v>0.61599999999999999</v>
      </c>
      <c r="AC1404" s="208">
        <v>1.264</v>
      </c>
      <c r="AD1404" s="208">
        <v>1.784</v>
      </c>
      <c r="AE1404" s="208">
        <v>2.0590000000000002</v>
      </c>
      <c r="AF1404" s="208">
        <v>1.653</v>
      </c>
      <c r="AG1404" s="208">
        <v>1.1619999999999999</v>
      </c>
      <c r="AH1404" s="208">
        <v>1.319</v>
      </c>
      <c r="AI1404" s="208">
        <v>0.98</v>
      </c>
      <c r="AJ1404" s="24"/>
      <c r="AK1404" s="208">
        <v>0.35699999999999998</v>
      </c>
      <c r="AL1404" s="24"/>
      <c r="AM1404" s="208">
        <v>0.35499999999999998</v>
      </c>
      <c r="AN1404" s="208">
        <v>0.66</v>
      </c>
      <c r="AO1404" s="208">
        <v>1.341</v>
      </c>
      <c r="AP1404" s="208">
        <v>1.72</v>
      </c>
      <c r="AQ1404" s="208">
        <v>1.72</v>
      </c>
      <c r="AR1404" s="208">
        <v>1.68</v>
      </c>
      <c r="AS1404" s="208">
        <v>1.3919999999999999</v>
      </c>
      <c r="AT1404" s="208">
        <v>1.0660000000000001</v>
      </c>
      <c r="AU1404" s="208">
        <v>0.94099999999999995</v>
      </c>
      <c r="AV1404" s="208">
        <v>0.28399999999999997</v>
      </c>
      <c r="AW1404" s="24"/>
      <c r="AX1404" s="24"/>
      <c r="AY1404" s="208">
        <v>0.41299999999999998</v>
      </c>
      <c r="AZ1404" s="208">
        <v>0.61299999999999999</v>
      </c>
      <c r="BA1404" s="208">
        <v>1.1639999999999999</v>
      </c>
      <c r="BB1404" s="21">
        <f t="shared" si="183"/>
        <v>3.7149999999999999</v>
      </c>
      <c r="BC1404" s="21"/>
      <c r="BD1404" s="22">
        <f t="shared" si="181"/>
        <v>4.9932795698924721</v>
      </c>
      <c r="BE1404" s="21"/>
      <c r="BG1404" s="10"/>
      <c r="BH1404" s="21">
        <f t="shared" si="182"/>
        <v>0</v>
      </c>
      <c r="BI1404" s="22">
        <f t="shared" si="182"/>
        <v>3.7149999999999991E-3</v>
      </c>
      <c r="BJ1404" s="21"/>
      <c r="BK1404" s="21">
        <v>0</v>
      </c>
      <c r="BL1404" s="22">
        <v>1.1144999999999997E-2</v>
      </c>
      <c r="BM1404" s="21"/>
      <c r="BN1404" s="21">
        <f t="shared" si="180"/>
        <v>0</v>
      </c>
      <c r="BO1404" s="22">
        <f t="shared" si="180"/>
        <v>4.4579999999999988E-2</v>
      </c>
      <c r="BP1404" s="21">
        <f t="shared" si="180"/>
        <v>0</v>
      </c>
    </row>
    <row r="1405" spans="1:68" ht="11.1" hidden="1" customHeight="1" outlineLevel="1" collapsed="1" x14ac:dyDescent="0.2">
      <c r="A1405" s="10"/>
      <c r="B1405" s="18"/>
      <c r="C1405" s="18"/>
      <c r="D1405" s="18"/>
      <c r="E1405" s="19" t="s">
        <v>567</v>
      </c>
      <c r="F1405" s="209">
        <v>3.0190000000000001</v>
      </c>
      <c r="G1405" s="209">
        <v>3.2829999999999999</v>
      </c>
      <c r="H1405" s="209">
        <v>1.8420000000000001</v>
      </c>
      <c r="I1405" s="240">
        <v>1.6459999999999999</v>
      </c>
      <c r="J1405" s="240"/>
      <c r="K1405" s="209">
        <v>0.63200000000000001</v>
      </c>
      <c r="L1405" s="209">
        <v>0.112</v>
      </c>
      <c r="M1405" s="20"/>
      <c r="N1405" s="20"/>
      <c r="O1405" s="209">
        <v>0.27</v>
      </c>
      <c r="P1405" s="209">
        <v>1.1459999999999999</v>
      </c>
      <c r="Q1405" s="209">
        <v>2.4409999999999998</v>
      </c>
      <c r="R1405" s="209">
        <v>2.9359999999999999</v>
      </c>
      <c r="S1405" s="209">
        <v>3.544</v>
      </c>
      <c r="T1405" s="209">
        <v>3.169</v>
      </c>
      <c r="U1405" s="209">
        <v>2.7839999999999998</v>
      </c>
      <c r="V1405" s="209">
        <v>0.83599999999999997</v>
      </c>
      <c r="W1405" s="209">
        <v>0.80800000000000005</v>
      </c>
      <c r="X1405" s="209">
        <v>8.5000000000000006E-2</v>
      </c>
      <c r="Y1405" s="20"/>
      <c r="Z1405" s="20"/>
      <c r="AA1405" s="209">
        <v>8.6999999999999994E-2</v>
      </c>
      <c r="AB1405" s="209">
        <v>0.98399999999999999</v>
      </c>
      <c r="AC1405" s="209">
        <v>2.0190000000000001</v>
      </c>
      <c r="AD1405" s="209">
        <v>2.9769999999999999</v>
      </c>
      <c r="AE1405" s="209">
        <v>2.512</v>
      </c>
      <c r="AF1405" s="209">
        <v>3.4329999999999998</v>
      </c>
      <c r="AG1405" s="209">
        <v>1.47</v>
      </c>
      <c r="AH1405" s="209">
        <v>1.0900000000000001</v>
      </c>
      <c r="AI1405" s="209">
        <v>0.71399999999999997</v>
      </c>
      <c r="AJ1405" s="20"/>
      <c r="AK1405" s="209">
        <v>0.218</v>
      </c>
      <c r="AL1405" s="20"/>
      <c r="AM1405" s="209">
        <v>0.433</v>
      </c>
      <c r="AN1405" s="209">
        <v>1.073</v>
      </c>
      <c r="AO1405" s="209">
        <v>2.1949999999999998</v>
      </c>
      <c r="AP1405" s="209">
        <v>3.0270000000000001</v>
      </c>
      <c r="AQ1405" s="209">
        <v>3.262</v>
      </c>
      <c r="AR1405" s="209">
        <v>3.0489999999999999</v>
      </c>
      <c r="AS1405" s="209">
        <v>2.3149999999999999</v>
      </c>
      <c r="AT1405" s="209">
        <v>1.337</v>
      </c>
      <c r="AU1405" s="209">
        <v>0.73299999999999998</v>
      </c>
      <c r="AV1405" s="20"/>
      <c r="AW1405" s="20"/>
      <c r="AX1405" s="20"/>
      <c r="AY1405" s="209">
        <v>0.248</v>
      </c>
      <c r="AZ1405" s="209">
        <v>0.59499999999999997</v>
      </c>
      <c r="BA1405" s="209">
        <v>1.7649999999999999</v>
      </c>
      <c r="BB1405" s="21">
        <f t="shared" si="183"/>
        <v>3.544</v>
      </c>
      <c r="BC1405" s="21">
        <f>BF1405</f>
        <v>8.3000000000000007</v>
      </c>
      <c r="BD1405" s="22">
        <f t="shared" si="181"/>
        <v>4.763440860215054</v>
      </c>
      <c r="BE1405" s="21">
        <f>BC1405-BD1405</f>
        <v>3.5365591397849467</v>
      </c>
      <c r="BF1405" s="2">
        <v>8.3000000000000007</v>
      </c>
      <c r="BG1405" s="10">
        <v>6</v>
      </c>
      <c r="BH1405" s="21">
        <f t="shared" si="182"/>
        <v>6.1752000000000005E-3</v>
      </c>
      <c r="BI1405" s="22">
        <f t="shared" si="182"/>
        <v>3.5439999999999998E-3</v>
      </c>
      <c r="BJ1405" s="21">
        <f>BH1405-BI1405</f>
        <v>2.6312000000000006E-3</v>
      </c>
      <c r="BK1405" s="21">
        <v>1.8525600000000003E-2</v>
      </c>
      <c r="BL1405" s="22">
        <v>1.0631999999999999E-2</v>
      </c>
      <c r="BM1405" s="21">
        <v>7.8936000000000041E-3</v>
      </c>
      <c r="BN1405" s="21">
        <f t="shared" si="180"/>
        <v>7.4102400000000013E-2</v>
      </c>
      <c r="BO1405" s="22">
        <f t="shared" si="180"/>
        <v>4.2527999999999996E-2</v>
      </c>
      <c r="BP1405" s="21">
        <f t="shared" si="180"/>
        <v>3.1574400000000016E-2</v>
      </c>
    </row>
    <row r="1406" spans="1:68" ht="11.1" hidden="1" customHeight="1" outlineLevel="2" x14ac:dyDescent="0.2">
      <c r="A1406" s="10"/>
      <c r="B1406" s="18"/>
      <c r="C1406" s="18"/>
      <c r="D1406" s="18"/>
      <c r="E1406" s="23" t="s">
        <v>1258</v>
      </c>
      <c r="F1406" s="208">
        <v>3.0190000000000001</v>
      </c>
      <c r="G1406" s="208">
        <v>3.2829999999999999</v>
      </c>
      <c r="H1406" s="208">
        <v>1.8420000000000001</v>
      </c>
      <c r="I1406" s="239">
        <v>1.6459999999999999</v>
      </c>
      <c r="J1406" s="239"/>
      <c r="K1406" s="208">
        <v>0.63200000000000001</v>
      </c>
      <c r="L1406" s="208">
        <v>0.112</v>
      </c>
      <c r="M1406" s="24"/>
      <c r="N1406" s="24"/>
      <c r="O1406" s="208">
        <v>0.27</v>
      </c>
      <c r="P1406" s="208">
        <v>1.1459999999999999</v>
      </c>
      <c r="Q1406" s="208">
        <v>2.4409999999999998</v>
      </c>
      <c r="R1406" s="208">
        <v>2.9359999999999999</v>
      </c>
      <c r="S1406" s="208">
        <v>3.544</v>
      </c>
      <c r="T1406" s="208">
        <v>3.169</v>
      </c>
      <c r="U1406" s="208">
        <v>2.7839999999999998</v>
      </c>
      <c r="V1406" s="208">
        <v>0.83599999999999997</v>
      </c>
      <c r="W1406" s="208">
        <v>0.80800000000000005</v>
      </c>
      <c r="X1406" s="208">
        <v>8.5000000000000006E-2</v>
      </c>
      <c r="Y1406" s="24"/>
      <c r="Z1406" s="24"/>
      <c r="AA1406" s="208">
        <v>8.6999999999999994E-2</v>
      </c>
      <c r="AB1406" s="208">
        <v>0.98399999999999999</v>
      </c>
      <c r="AC1406" s="208">
        <v>2.0190000000000001</v>
      </c>
      <c r="AD1406" s="208">
        <v>2.9769999999999999</v>
      </c>
      <c r="AE1406" s="208">
        <v>2.512</v>
      </c>
      <c r="AF1406" s="208">
        <v>3.4329999999999998</v>
      </c>
      <c r="AG1406" s="208">
        <v>1.47</v>
      </c>
      <c r="AH1406" s="208">
        <v>1.0900000000000001</v>
      </c>
      <c r="AI1406" s="208">
        <v>0.71399999999999997</v>
      </c>
      <c r="AJ1406" s="24"/>
      <c r="AK1406" s="208">
        <v>0.218</v>
      </c>
      <c r="AL1406" s="24"/>
      <c r="AM1406" s="208">
        <v>0.433</v>
      </c>
      <c r="AN1406" s="208">
        <v>1.073</v>
      </c>
      <c r="AO1406" s="208">
        <v>2.1949999999999998</v>
      </c>
      <c r="AP1406" s="208">
        <v>3.0270000000000001</v>
      </c>
      <c r="AQ1406" s="208">
        <v>3.262</v>
      </c>
      <c r="AR1406" s="208">
        <v>3.0489999999999999</v>
      </c>
      <c r="AS1406" s="208">
        <v>2.3149999999999999</v>
      </c>
      <c r="AT1406" s="208">
        <v>1.337</v>
      </c>
      <c r="AU1406" s="208">
        <v>0.73299999999999998</v>
      </c>
      <c r="AV1406" s="24"/>
      <c r="AW1406" s="24"/>
      <c r="AX1406" s="24"/>
      <c r="AY1406" s="208">
        <v>0.248</v>
      </c>
      <c r="AZ1406" s="208">
        <v>0.59499999999999997</v>
      </c>
      <c r="BA1406" s="208">
        <v>1.7649999999999999</v>
      </c>
      <c r="BB1406" s="21">
        <f t="shared" si="183"/>
        <v>3.544</v>
      </c>
      <c r="BC1406" s="21"/>
      <c r="BD1406" s="22">
        <f t="shared" si="181"/>
        <v>4.763440860215054</v>
      </c>
      <c r="BE1406" s="21"/>
      <c r="BG1406" s="10"/>
      <c r="BH1406" s="21">
        <f t="shared" si="182"/>
        <v>0</v>
      </c>
      <c r="BI1406" s="22">
        <f t="shared" si="182"/>
        <v>3.5439999999999998E-3</v>
      </c>
      <c r="BJ1406" s="21"/>
      <c r="BK1406" s="21">
        <v>0</v>
      </c>
      <c r="BL1406" s="22">
        <v>1.0631999999999999E-2</v>
      </c>
      <c r="BM1406" s="21"/>
      <c r="BN1406" s="21">
        <f t="shared" si="180"/>
        <v>0</v>
      </c>
      <c r="BO1406" s="22">
        <f t="shared" si="180"/>
        <v>4.2527999999999996E-2</v>
      </c>
      <c r="BP1406" s="21">
        <f t="shared" si="180"/>
        <v>0</v>
      </c>
    </row>
    <row r="1407" spans="1:68" ht="11.1" hidden="1" customHeight="1" outlineLevel="1" collapsed="1" x14ac:dyDescent="0.2">
      <c r="A1407" s="10"/>
      <c r="B1407" s="18"/>
      <c r="C1407" s="18"/>
      <c r="D1407" s="25"/>
      <c r="E1407" s="19" t="s">
        <v>586</v>
      </c>
      <c r="F1407" s="209">
        <v>134.00700000000001</v>
      </c>
      <c r="G1407" s="209">
        <v>111.411</v>
      </c>
      <c r="H1407" s="209">
        <v>92.831999999999994</v>
      </c>
      <c r="I1407" s="240">
        <v>112.449</v>
      </c>
      <c r="J1407" s="240"/>
      <c r="K1407" s="209">
        <v>34.146000000000001</v>
      </c>
      <c r="L1407" s="209">
        <v>26.43</v>
      </c>
      <c r="M1407" s="209">
        <v>8.7080000000000002</v>
      </c>
      <c r="N1407" s="209">
        <v>10.436</v>
      </c>
      <c r="O1407" s="209">
        <v>22.433</v>
      </c>
      <c r="P1407" s="209">
        <v>47.186</v>
      </c>
      <c r="Q1407" s="209">
        <v>79.834000000000003</v>
      </c>
      <c r="R1407" s="209">
        <v>139.226</v>
      </c>
      <c r="S1407" s="209">
        <v>121.422</v>
      </c>
      <c r="T1407" s="209">
        <v>116.417</v>
      </c>
      <c r="U1407" s="209">
        <v>96.861999999999995</v>
      </c>
      <c r="V1407" s="209">
        <v>81.153999999999996</v>
      </c>
      <c r="W1407" s="209">
        <v>32.222999999999999</v>
      </c>
      <c r="X1407" s="209">
        <v>21.225999999999999</v>
      </c>
      <c r="Y1407" s="209">
        <v>10.842000000000001</v>
      </c>
      <c r="Z1407" s="209">
        <v>19.645</v>
      </c>
      <c r="AA1407" s="209">
        <v>43.706000000000003</v>
      </c>
      <c r="AB1407" s="209">
        <v>47.354999999999997</v>
      </c>
      <c r="AC1407" s="209">
        <v>99.652000000000001</v>
      </c>
      <c r="AD1407" s="209">
        <v>109.80500000000001</v>
      </c>
      <c r="AE1407" s="209">
        <v>136.63999999999999</v>
      </c>
      <c r="AF1407" s="209">
        <v>111.44799999999999</v>
      </c>
      <c r="AG1407" s="209">
        <v>102.67100000000001</v>
      </c>
      <c r="AH1407" s="209">
        <v>60.191000000000003</v>
      </c>
      <c r="AI1407" s="209">
        <v>56.658999999999999</v>
      </c>
      <c r="AJ1407" s="209">
        <v>35.421999999999997</v>
      </c>
      <c r="AK1407" s="209">
        <v>10.922000000000001</v>
      </c>
      <c r="AL1407" s="209">
        <v>20.86</v>
      </c>
      <c r="AM1407" s="209">
        <v>25.5</v>
      </c>
      <c r="AN1407" s="209">
        <v>48.62</v>
      </c>
      <c r="AO1407" s="209">
        <v>85.209000000000003</v>
      </c>
      <c r="AP1407" s="209">
        <v>103.277</v>
      </c>
      <c r="AQ1407" s="209">
        <v>128.655</v>
      </c>
      <c r="AR1407" s="209">
        <v>134.88800000000001</v>
      </c>
      <c r="AS1407" s="209">
        <v>99.37</v>
      </c>
      <c r="AT1407" s="209">
        <v>66.289000000000001</v>
      </c>
      <c r="AU1407" s="209">
        <v>50.881</v>
      </c>
      <c r="AV1407" s="209">
        <v>41.585999999999999</v>
      </c>
      <c r="AW1407" s="209">
        <v>7.181</v>
      </c>
      <c r="AX1407" s="209">
        <v>18.614000000000001</v>
      </c>
      <c r="AY1407" s="209">
        <v>30.97</v>
      </c>
      <c r="AZ1407" s="209">
        <v>47.738</v>
      </c>
      <c r="BA1407" s="209">
        <v>57.795999999999999</v>
      </c>
      <c r="BB1407" s="27">
        <v>159.65700000000001</v>
      </c>
      <c r="BC1407" s="21">
        <f>BF1407</f>
        <v>778</v>
      </c>
      <c r="BD1407" s="22">
        <f t="shared" si="181"/>
        <v>214.59274193548387</v>
      </c>
      <c r="BE1407" s="21">
        <f>BC1407-BD1407</f>
        <v>563.4072580645161</v>
      </c>
      <c r="BF1407" s="2">
        <v>778</v>
      </c>
      <c r="BG1407" s="10"/>
      <c r="BH1407" s="21">
        <f t="shared" si="182"/>
        <v>0.57883200000000001</v>
      </c>
      <c r="BI1407" s="22">
        <f t="shared" si="182"/>
        <v>0.15965699999999999</v>
      </c>
      <c r="BJ1407" s="21">
        <f>BH1407-BI1407</f>
        <v>0.41917500000000002</v>
      </c>
      <c r="BK1407" s="21">
        <v>1.7186399999999997</v>
      </c>
      <c r="BL1407" s="22">
        <v>0.41767799999999999</v>
      </c>
      <c r="BM1407" s="21">
        <v>1.3009619999999997</v>
      </c>
      <c r="BN1407" s="21">
        <f t="shared" si="180"/>
        <v>6.8745599999999989</v>
      </c>
      <c r="BO1407" s="22">
        <f t="shared" si="180"/>
        <v>1.670712</v>
      </c>
      <c r="BP1407" s="21">
        <f t="shared" si="180"/>
        <v>5.2038479999999989</v>
      </c>
    </row>
    <row r="1408" spans="1:68" ht="11.1" hidden="1" customHeight="1" outlineLevel="2" x14ac:dyDescent="0.2">
      <c r="A1408" s="10"/>
      <c r="B1408" s="18"/>
      <c r="C1408" s="18"/>
      <c r="D1408" s="25"/>
      <c r="E1408" s="23"/>
      <c r="F1408" s="208">
        <v>134.00700000000001</v>
      </c>
      <c r="G1408" s="208">
        <v>111.411</v>
      </c>
      <c r="H1408" s="208">
        <v>92.831999999999994</v>
      </c>
      <c r="I1408" s="239">
        <v>112.449</v>
      </c>
      <c r="J1408" s="239"/>
      <c r="K1408" s="208">
        <v>34.146000000000001</v>
      </c>
      <c r="L1408" s="208">
        <v>26.43</v>
      </c>
      <c r="M1408" s="208">
        <v>8.7080000000000002</v>
      </c>
      <c r="N1408" s="208">
        <v>10.436</v>
      </c>
      <c r="O1408" s="208">
        <v>22.433</v>
      </c>
      <c r="P1408" s="208">
        <v>47.186</v>
      </c>
      <c r="Q1408" s="208">
        <v>79.834000000000003</v>
      </c>
      <c r="R1408" s="208">
        <v>139.226</v>
      </c>
      <c r="S1408" s="208">
        <v>121.422</v>
      </c>
      <c r="T1408" s="208">
        <v>116.417</v>
      </c>
      <c r="U1408" s="208">
        <v>96.861999999999995</v>
      </c>
      <c r="V1408" s="208">
        <v>81.153999999999996</v>
      </c>
      <c r="W1408" s="208">
        <v>32.222999999999999</v>
      </c>
      <c r="X1408" s="208">
        <v>21.225999999999999</v>
      </c>
      <c r="Y1408" s="208">
        <v>10.842000000000001</v>
      </c>
      <c r="Z1408" s="208">
        <v>19.645</v>
      </c>
      <c r="AA1408" s="208">
        <v>43.706000000000003</v>
      </c>
      <c r="AB1408" s="208">
        <v>47.354999999999997</v>
      </c>
      <c r="AC1408" s="208">
        <v>99.652000000000001</v>
      </c>
      <c r="AD1408" s="208">
        <v>109.80500000000001</v>
      </c>
      <c r="AE1408" s="208">
        <v>136.63999999999999</v>
      </c>
      <c r="AF1408" s="208">
        <v>111.44799999999999</v>
      </c>
      <c r="AG1408" s="208">
        <v>102.67100000000001</v>
      </c>
      <c r="AH1408" s="208">
        <v>60.191000000000003</v>
      </c>
      <c r="AI1408" s="208">
        <v>56.658999999999999</v>
      </c>
      <c r="AJ1408" s="208">
        <v>35.421999999999997</v>
      </c>
      <c r="AK1408" s="208">
        <v>10.922000000000001</v>
      </c>
      <c r="AL1408" s="208">
        <v>20.86</v>
      </c>
      <c r="AM1408" s="208">
        <v>25.5</v>
      </c>
      <c r="AN1408" s="208">
        <v>48.62</v>
      </c>
      <c r="AO1408" s="208">
        <v>85.209000000000003</v>
      </c>
      <c r="AP1408" s="208">
        <v>103.277</v>
      </c>
      <c r="AQ1408" s="208">
        <v>128.655</v>
      </c>
      <c r="AR1408" s="208">
        <v>134.88800000000001</v>
      </c>
      <c r="AS1408" s="208">
        <v>99.37</v>
      </c>
      <c r="AT1408" s="208">
        <v>66.289000000000001</v>
      </c>
      <c r="AU1408" s="208">
        <v>50.881</v>
      </c>
      <c r="AV1408" s="208">
        <v>41.585999999999999</v>
      </c>
      <c r="AW1408" s="208">
        <v>7.181</v>
      </c>
      <c r="AX1408" s="208">
        <v>18.614000000000001</v>
      </c>
      <c r="AY1408" s="208">
        <v>30.97</v>
      </c>
      <c r="AZ1408" s="208">
        <v>47.738</v>
      </c>
      <c r="BA1408" s="208">
        <v>57.795999999999999</v>
      </c>
      <c r="BB1408" s="27">
        <v>159.65700000000001</v>
      </c>
      <c r="BC1408" s="21"/>
      <c r="BD1408" s="22">
        <f t="shared" si="181"/>
        <v>214.59274193548387</v>
      </c>
      <c r="BE1408" s="21"/>
      <c r="BG1408" s="10"/>
      <c r="BH1408" s="21">
        <f t="shared" si="182"/>
        <v>0</v>
      </c>
      <c r="BI1408" s="22">
        <f t="shared" si="182"/>
        <v>0.15965699999999999</v>
      </c>
      <c r="BJ1408" s="21"/>
      <c r="BK1408" s="21">
        <v>0</v>
      </c>
      <c r="BL1408" s="22">
        <v>0.41767799999999999</v>
      </c>
      <c r="BM1408" s="21"/>
      <c r="BN1408" s="21">
        <f t="shared" si="180"/>
        <v>0</v>
      </c>
      <c r="BO1408" s="22">
        <f t="shared" si="180"/>
        <v>1.670712</v>
      </c>
      <c r="BP1408" s="21">
        <f t="shared" si="180"/>
        <v>0</v>
      </c>
    </row>
    <row r="1409" spans="1:68" ht="11.1" hidden="1" customHeight="1" outlineLevel="1" collapsed="1" x14ac:dyDescent="0.2">
      <c r="A1409" s="10"/>
      <c r="B1409" s="18"/>
      <c r="C1409" s="18"/>
      <c r="D1409" s="18"/>
      <c r="E1409" s="19" t="s">
        <v>609</v>
      </c>
      <c r="F1409" s="20"/>
      <c r="G1409" s="20"/>
      <c r="H1409" s="20"/>
      <c r="I1409" s="20"/>
      <c r="J1409" s="20"/>
      <c r="K1409" s="20"/>
      <c r="L1409" s="209">
        <v>2.8540000000000001</v>
      </c>
      <c r="M1409" s="20"/>
      <c r="N1409" s="20"/>
      <c r="O1409" s="209">
        <v>0.438</v>
      </c>
      <c r="P1409" s="20"/>
      <c r="Q1409" s="20"/>
      <c r="R1409" s="20"/>
      <c r="S1409" s="20"/>
      <c r="T1409" s="20"/>
      <c r="U1409" s="20"/>
      <c r="V1409" s="20"/>
      <c r="W1409" s="20"/>
      <c r="X1409" s="20"/>
      <c r="Y1409" s="20"/>
      <c r="Z1409" s="20"/>
      <c r="AA1409" s="20"/>
      <c r="AB1409" s="20"/>
      <c r="AC1409" s="209">
        <v>3.0449999999999999</v>
      </c>
      <c r="AD1409" s="20"/>
      <c r="AE1409" s="20"/>
      <c r="AF1409" s="20"/>
      <c r="AG1409" s="20"/>
      <c r="AH1409" s="20"/>
      <c r="AI1409" s="209">
        <v>0.63600000000000001</v>
      </c>
      <c r="AJ1409" s="20"/>
      <c r="AK1409" s="209">
        <v>0.29799999999999999</v>
      </c>
      <c r="AL1409" s="20"/>
      <c r="AM1409" s="20"/>
      <c r="AN1409" s="209">
        <v>1.208</v>
      </c>
      <c r="AO1409" s="20"/>
      <c r="AP1409" s="20"/>
      <c r="AQ1409" s="20"/>
      <c r="AR1409" s="20"/>
      <c r="AS1409" s="20"/>
      <c r="AT1409" s="20"/>
      <c r="AU1409" s="209">
        <v>1.2929999999999999</v>
      </c>
      <c r="AV1409" s="209">
        <v>0.193</v>
      </c>
      <c r="AW1409" s="20"/>
      <c r="AX1409" s="20"/>
      <c r="AY1409" s="209">
        <v>0.48</v>
      </c>
      <c r="AZ1409" s="20"/>
      <c r="BA1409" s="20"/>
      <c r="BB1409" s="21">
        <f t="shared" si="183"/>
        <v>3.0449999999999999</v>
      </c>
      <c r="BC1409" s="21">
        <f>BD1409</f>
        <v>4.0927419354838701</v>
      </c>
      <c r="BD1409" s="22">
        <f t="shared" si="181"/>
        <v>4.0927419354838701</v>
      </c>
      <c r="BE1409" s="21">
        <f>BC1409-BD1409</f>
        <v>0</v>
      </c>
      <c r="BF1409" s="2">
        <v>2.12</v>
      </c>
      <c r="BG1409" s="10">
        <v>5</v>
      </c>
      <c r="BH1409" s="21">
        <f t="shared" si="182"/>
        <v>3.0449999999999995E-3</v>
      </c>
      <c r="BI1409" s="22">
        <f t="shared" si="182"/>
        <v>3.0449999999999995E-3</v>
      </c>
      <c r="BJ1409" s="21">
        <f>BH1409-BI1409</f>
        <v>0</v>
      </c>
      <c r="BK1409" s="21">
        <v>9.134999999999999E-3</v>
      </c>
      <c r="BL1409" s="22">
        <v>9.134999999999999E-3</v>
      </c>
      <c r="BM1409" s="21">
        <v>0</v>
      </c>
      <c r="BN1409" s="21">
        <f t="shared" si="180"/>
        <v>3.6539999999999996E-2</v>
      </c>
      <c r="BO1409" s="22">
        <f t="shared" si="180"/>
        <v>3.6539999999999996E-2</v>
      </c>
      <c r="BP1409" s="21">
        <f t="shared" si="180"/>
        <v>0</v>
      </c>
    </row>
    <row r="1410" spans="1:68" ht="11.1" hidden="1" customHeight="1" outlineLevel="2" x14ac:dyDescent="0.2">
      <c r="A1410" s="10"/>
      <c r="B1410" s="18"/>
      <c r="C1410" s="18"/>
      <c r="D1410" s="18"/>
      <c r="E1410" s="23" t="s">
        <v>1259</v>
      </c>
      <c r="F1410" s="24"/>
      <c r="G1410" s="24"/>
      <c r="H1410" s="24"/>
      <c r="I1410" s="24"/>
      <c r="J1410" s="24"/>
      <c r="K1410" s="24"/>
      <c r="L1410" s="208">
        <v>2.8540000000000001</v>
      </c>
      <c r="M1410" s="24"/>
      <c r="N1410" s="24"/>
      <c r="O1410" s="208">
        <v>0.438</v>
      </c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08">
        <v>3.0449999999999999</v>
      </c>
      <c r="AD1410" s="24"/>
      <c r="AE1410" s="24"/>
      <c r="AF1410" s="24"/>
      <c r="AG1410" s="24"/>
      <c r="AH1410" s="24"/>
      <c r="AI1410" s="208">
        <v>0.63600000000000001</v>
      </c>
      <c r="AJ1410" s="24"/>
      <c r="AK1410" s="208">
        <v>0.29799999999999999</v>
      </c>
      <c r="AL1410" s="24"/>
      <c r="AM1410" s="24"/>
      <c r="AN1410" s="208">
        <v>1.208</v>
      </c>
      <c r="AO1410" s="24"/>
      <c r="AP1410" s="24"/>
      <c r="AQ1410" s="24"/>
      <c r="AR1410" s="24"/>
      <c r="AS1410" s="24"/>
      <c r="AT1410" s="24"/>
      <c r="AU1410" s="208">
        <v>1.2929999999999999</v>
      </c>
      <c r="AV1410" s="208">
        <v>0.193</v>
      </c>
      <c r="AW1410" s="24"/>
      <c r="AX1410" s="24"/>
      <c r="AY1410" s="208">
        <v>0.48</v>
      </c>
      <c r="AZ1410" s="24"/>
      <c r="BA1410" s="24"/>
      <c r="BB1410" s="21">
        <f t="shared" si="183"/>
        <v>3.0449999999999999</v>
      </c>
      <c r="BC1410" s="21"/>
      <c r="BD1410" s="22">
        <f t="shared" si="181"/>
        <v>4.0927419354838701</v>
      </c>
      <c r="BE1410" s="21"/>
      <c r="BG1410" s="10"/>
      <c r="BH1410" s="21">
        <f t="shared" si="182"/>
        <v>0</v>
      </c>
      <c r="BI1410" s="22">
        <f t="shared" si="182"/>
        <v>3.0449999999999995E-3</v>
      </c>
      <c r="BJ1410" s="21"/>
      <c r="BK1410" s="21">
        <v>0</v>
      </c>
      <c r="BL1410" s="22">
        <v>9.134999999999999E-3</v>
      </c>
      <c r="BM1410" s="21"/>
      <c r="BN1410" s="21">
        <f t="shared" si="180"/>
        <v>0</v>
      </c>
      <c r="BO1410" s="22">
        <f t="shared" si="180"/>
        <v>3.6539999999999996E-2</v>
      </c>
      <c r="BP1410" s="21">
        <f t="shared" si="180"/>
        <v>0</v>
      </c>
    </row>
    <row r="1411" spans="1:68" ht="11.1" hidden="1" customHeight="1" outlineLevel="1" collapsed="1" x14ac:dyDescent="0.2">
      <c r="A1411" s="10"/>
      <c r="B1411" s="18"/>
      <c r="C1411" s="18"/>
      <c r="D1411" s="18"/>
      <c r="E1411" s="19" t="s">
        <v>1260</v>
      </c>
      <c r="F1411" s="20"/>
      <c r="G1411" s="20"/>
      <c r="H1411" s="20"/>
      <c r="I1411" s="20"/>
      <c r="J1411" s="20"/>
      <c r="K1411" s="20"/>
      <c r="L1411" s="20"/>
      <c r="M1411" s="20"/>
      <c r="N1411" s="20"/>
      <c r="O1411" s="20"/>
      <c r="P1411" s="20"/>
      <c r="Q1411" s="20"/>
      <c r="R1411" s="20"/>
      <c r="S1411" s="20"/>
      <c r="T1411" s="20"/>
      <c r="U1411" s="20"/>
      <c r="V1411" s="20"/>
      <c r="W1411" s="20"/>
      <c r="X1411" s="20"/>
      <c r="Y1411" s="20"/>
      <c r="Z1411" s="20"/>
      <c r="AA1411" s="20"/>
      <c r="AB1411" s="20"/>
      <c r="AC1411" s="20"/>
      <c r="AD1411" s="20"/>
      <c r="AE1411" s="20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9">
        <v>1.339</v>
      </c>
      <c r="BA1411" s="209">
        <v>4.1479999999999997</v>
      </c>
      <c r="BB1411" s="21">
        <f t="shared" si="183"/>
        <v>4.1479999999999997</v>
      </c>
      <c r="BC1411" s="21">
        <f>BF1411</f>
        <v>11.2</v>
      </c>
      <c r="BD1411" s="22">
        <f t="shared" si="181"/>
        <v>5.575268817204301</v>
      </c>
      <c r="BE1411" s="21">
        <f>BC1411-BD1411</f>
        <v>5.6247311827956983</v>
      </c>
      <c r="BF1411" s="2">
        <v>11.2</v>
      </c>
      <c r="BG1411" s="10">
        <v>6</v>
      </c>
      <c r="BH1411" s="21">
        <f t="shared" si="182"/>
        <v>8.3327999999999996E-3</v>
      </c>
      <c r="BI1411" s="22">
        <f t="shared" si="182"/>
        <v>4.1479999999999998E-3</v>
      </c>
      <c r="BJ1411" s="21">
        <f>BH1411-BI1411</f>
        <v>4.1847999999999998E-3</v>
      </c>
      <c r="BK1411" s="21">
        <v>2.4998399999999997E-2</v>
      </c>
      <c r="BL1411" s="22">
        <v>1.2444E-2</v>
      </c>
      <c r="BM1411" s="21">
        <v>1.2554399999999997E-2</v>
      </c>
      <c r="BN1411" s="21">
        <f t="shared" si="180"/>
        <v>9.9993599999999988E-2</v>
      </c>
      <c r="BO1411" s="22">
        <f t="shared" si="180"/>
        <v>4.9776000000000001E-2</v>
      </c>
      <c r="BP1411" s="21">
        <f t="shared" si="180"/>
        <v>5.0217599999999987E-2</v>
      </c>
    </row>
    <row r="1412" spans="1:68" ht="11.1" hidden="1" customHeight="1" outlineLevel="2" x14ac:dyDescent="0.2">
      <c r="A1412" s="10"/>
      <c r="B1412" s="18"/>
      <c r="C1412" s="18"/>
      <c r="D1412" s="18"/>
      <c r="E1412" s="23" t="s">
        <v>1261</v>
      </c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  <c r="AL1412" s="24"/>
      <c r="AM1412" s="24"/>
      <c r="AN1412" s="24"/>
      <c r="AO1412" s="24"/>
      <c r="AP1412" s="24"/>
      <c r="AQ1412" s="24"/>
      <c r="AR1412" s="24"/>
      <c r="AS1412" s="24"/>
      <c r="AT1412" s="24"/>
      <c r="AU1412" s="24"/>
      <c r="AV1412" s="24"/>
      <c r="AW1412" s="24"/>
      <c r="AX1412" s="24"/>
      <c r="AY1412" s="24"/>
      <c r="AZ1412" s="208">
        <v>1.339</v>
      </c>
      <c r="BA1412" s="208">
        <v>4.1479999999999997</v>
      </c>
      <c r="BB1412" s="21">
        <f t="shared" si="183"/>
        <v>4.1479999999999997</v>
      </c>
      <c r="BC1412" s="21"/>
      <c r="BD1412" s="22">
        <f t="shared" si="181"/>
        <v>5.575268817204301</v>
      </c>
      <c r="BE1412" s="21"/>
      <c r="BG1412" s="10"/>
      <c r="BH1412" s="21">
        <f t="shared" si="182"/>
        <v>0</v>
      </c>
      <c r="BI1412" s="22">
        <f t="shared" si="182"/>
        <v>4.1479999999999998E-3</v>
      </c>
      <c r="BJ1412" s="21"/>
      <c r="BK1412" s="21">
        <v>0</v>
      </c>
      <c r="BL1412" s="22">
        <v>1.2444E-2</v>
      </c>
      <c r="BM1412" s="21"/>
      <c r="BN1412" s="21">
        <f t="shared" si="180"/>
        <v>0</v>
      </c>
      <c r="BO1412" s="22">
        <f t="shared" si="180"/>
        <v>4.9776000000000001E-2</v>
      </c>
      <c r="BP1412" s="21">
        <f t="shared" si="180"/>
        <v>0</v>
      </c>
    </row>
    <row r="1413" spans="1:68" ht="14.25" hidden="1" customHeight="1" x14ac:dyDescent="0.2">
      <c r="A1413" s="10">
        <v>20</v>
      </c>
      <c r="B1413" s="11" t="s">
        <v>1262</v>
      </c>
      <c r="C1413" s="11" t="s">
        <v>1262</v>
      </c>
      <c r="D1413" s="11" t="s">
        <v>1262</v>
      </c>
      <c r="E1413" s="12"/>
      <c r="F1413" s="211">
        <v>180.78200000000001</v>
      </c>
      <c r="G1413" s="211">
        <v>138.85</v>
      </c>
      <c r="H1413" s="211">
        <v>192.79900000000001</v>
      </c>
      <c r="I1413" s="242">
        <v>138.20599999999999</v>
      </c>
      <c r="J1413" s="242"/>
      <c r="K1413" s="211">
        <v>73.382000000000005</v>
      </c>
      <c r="L1413" s="211">
        <v>30.291</v>
      </c>
      <c r="M1413" s="211">
        <v>9.5030000000000001</v>
      </c>
      <c r="N1413" s="211">
        <v>21.696000000000002</v>
      </c>
      <c r="O1413" s="211">
        <v>81.834000000000003</v>
      </c>
      <c r="P1413" s="211">
        <v>165.38900000000001</v>
      </c>
      <c r="Q1413" s="211">
        <v>200.387</v>
      </c>
      <c r="R1413" s="211">
        <v>22.097999999999999</v>
      </c>
      <c r="S1413" s="211">
        <v>283.49200000000002</v>
      </c>
      <c r="T1413" s="211">
        <v>277.14</v>
      </c>
      <c r="U1413" s="211">
        <v>268.73200000000003</v>
      </c>
      <c r="V1413" s="211">
        <v>53.298000000000002</v>
      </c>
      <c r="W1413" s="211">
        <v>44.895000000000003</v>
      </c>
      <c r="X1413" s="211">
        <v>8.6430000000000007</v>
      </c>
      <c r="Y1413" s="211">
        <v>10.039</v>
      </c>
      <c r="Z1413" s="211">
        <v>23.898</v>
      </c>
      <c r="AA1413" s="211">
        <v>-329.83499999999998</v>
      </c>
      <c r="AB1413" s="211">
        <v>95.16</v>
      </c>
      <c r="AC1413" s="211">
        <v>169.07400000000001</v>
      </c>
      <c r="AD1413" s="211">
        <v>196.559</v>
      </c>
      <c r="AE1413" s="211">
        <v>214.42099999999999</v>
      </c>
      <c r="AF1413" s="211">
        <v>182.12799999999999</v>
      </c>
      <c r="AG1413" s="211">
        <v>137.053</v>
      </c>
      <c r="AH1413" s="211">
        <v>91.009</v>
      </c>
      <c r="AI1413" s="211">
        <v>64.852000000000004</v>
      </c>
      <c r="AJ1413" s="211">
        <v>13.089</v>
      </c>
      <c r="AK1413" s="211">
        <v>13.837</v>
      </c>
      <c r="AL1413" s="211">
        <v>17.879000000000001</v>
      </c>
      <c r="AM1413" s="211">
        <v>26.277999999999999</v>
      </c>
      <c r="AN1413" s="211">
        <v>103.268</v>
      </c>
      <c r="AO1413" s="211">
        <v>159.91399999999999</v>
      </c>
      <c r="AP1413" s="211">
        <v>212.68600000000001</v>
      </c>
      <c r="AQ1413" s="211">
        <v>229.98599999999999</v>
      </c>
      <c r="AR1413" s="211">
        <v>182.14699999999999</v>
      </c>
      <c r="AS1413" s="211">
        <v>158.625</v>
      </c>
      <c r="AT1413" s="211">
        <v>107.95399999999999</v>
      </c>
      <c r="AU1413" s="211">
        <v>50.834000000000003</v>
      </c>
      <c r="AV1413" s="211">
        <v>23.861999999999998</v>
      </c>
      <c r="AW1413" s="211">
        <v>4.1219999999999999</v>
      </c>
      <c r="AX1413" s="211">
        <v>22.763999999999999</v>
      </c>
      <c r="AY1413" s="211">
        <v>56.23</v>
      </c>
      <c r="AZ1413" s="211">
        <v>86.56</v>
      </c>
      <c r="BA1413" s="211">
        <v>150.708</v>
      </c>
      <c r="BB1413" s="14">
        <f>BB1414+BB1416+BB1418+BB1420</f>
        <v>299.06200000000001</v>
      </c>
      <c r="BC1413" s="14">
        <f>SUM(BC1414:BC1421)</f>
        <v>893.71370967741939</v>
      </c>
      <c r="BD1413" s="15">
        <f t="shared" si="181"/>
        <v>401.96505376344089</v>
      </c>
      <c r="BE1413" s="14">
        <f>SUM(BE1414:BE1421)</f>
        <v>491.7486559139785</v>
      </c>
      <c r="BG1413" s="43"/>
      <c r="BH1413" s="17">
        <f t="shared" si="182"/>
        <v>0.66492300000000004</v>
      </c>
      <c r="BI1413" s="15">
        <f t="shared" si="182"/>
        <v>0.29906199999999999</v>
      </c>
      <c r="BJ1413" s="14">
        <f>SUM(BJ1414:BJ1421)</f>
        <v>0.36586100000000005</v>
      </c>
      <c r="BK1413" s="17">
        <v>1.954593</v>
      </c>
      <c r="BL1413" s="15">
        <v>0.91322999999999988</v>
      </c>
      <c r="BM1413" s="14">
        <v>1.0413629999999998</v>
      </c>
      <c r="BN1413" s="17">
        <f t="shared" ref="BN1413:BP1482" si="184">BK1413*4</f>
        <v>7.8183720000000001</v>
      </c>
      <c r="BO1413" s="15">
        <f t="shared" si="184"/>
        <v>3.6529199999999995</v>
      </c>
      <c r="BP1413" s="17">
        <f t="shared" si="184"/>
        <v>4.1654519999999993</v>
      </c>
    </row>
    <row r="1414" spans="1:68" ht="11.1" hidden="1" customHeight="1" outlineLevel="1" collapsed="1" x14ac:dyDescent="0.2">
      <c r="A1414" s="10"/>
      <c r="B1414" s="18"/>
      <c r="C1414" s="18"/>
      <c r="D1414" s="18"/>
      <c r="E1414" s="19" t="s">
        <v>30</v>
      </c>
      <c r="F1414" s="209">
        <v>138.80000000000001</v>
      </c>
      <c r="G1414" s="209">
        <v>59.6</v>
      </c>
      <c r="H1414" s="209">
        <v>58</v>
      </c>
      <c r="I1414" s="240">
        <v>43.488999999999997</v>
      </c>
      <c r="J1414" s="240"/>
      <c r="K1414" s="209">
        <v>20.899000000000001</v>
      </c>
      <c r="L1414" s="20"/>
      <c r="M1414" s="20"/>
      <c r="N1414" s="20"/>
      <c r="O1414" s="209">
        <v>46.984999999999999</v>
      </c>
      <c r="P1414" s="209">
        <v>104.379</v>
      </c>
      <c r="Q1414" s="209">
        <v>127.80500000000001</v>
      </c>
      <c r="R1414" s="209">
        <v>-63.308999999999997</v>
      </c>
      <c r="S1414" s="209">
        <v>160.08699999999999</v>
      </c>
      <c r="T1414" s="209">
        <v>167.93100000000001</v>
      </c>
      <c r="U1414" s="209">
        <v>160.577</v>
      </c>
      <c r="V1414" s="209">
        <v>2.7869999999999999</v>
      </c>
      <c r="W1414" s="209">
        <v>12.571</v>
      </c>
      <c r="X1414" s="209">
        <v>2.2610000000000001</v>
      </c>
      <c r="Y1414" s="20"/>
      <c r="Z1414" s="20"/>
      <c r="AA1414" s="209">
        <v>-386.08</v>
      </c>
      <c r="AB1414" s="209">
        <v>51.06</v>
      </c>
      <c r="AC1414" s="209">
        <v>80.897999999999996</v>
      </c>
      <c r="AD1414" s="209">
        <v>101.655</v>
      </c>
      <c r="AE1414" s="209">
        <v>91.99</v>
      </c>
      <c r="AF1414" s="209">
        <v>75.858000000000004</v>
      </c>
      <c r="AG1414" s="209">
        <v>54.442</v>
      </c>
      <c r="AH1414" s="209">
        <v>36.228000000000002</v>
      </c>
      <c r="AI1414" s="209">
        <v>23.48</v>
      </c>
      <c r="AJ1414" s="20"/>
      <c r="AK1414" s="209">
        <v>2.3380000000000001</v>
      </c>
      <c r="AL1414" s="20"/>
      <c r="AM1414" s="209">
        <v>24.503</v>
      </c>
      <c r="AN1414" s="209">
        <v>49.332999999999998</v>
      </c>
      <c r="AO1414" s="209">
        <v>82.528999999999996</v>
      </c>
      <c r="AP1414" s="209">
        <v>105.52800000000001</v>
      </c>
      <c r="AQ1414" s="209">
        <v>102.934</v>
      </c>
      <c r="AR1414" s="209">
        <v>82.078000000000003</v>
      </c>
      <c r="AS1414" s="209">
        <v>66.736000000000004</v>
      </c>
      <c r="AT1414" s="209">
        <v>34.661999999999999</v>
      </c>
      <c r="AU1414" s="209">
        <v>14.391999999999999</v>
      </c>
      <c r="AV1414" s="20"/>
      <c r="AW1414" s="20"/>
      <c r="AX1414" s="20"/>
      <c r="AY1414" s="209">
        <v>22.48</v>
      </c>
      <c r="AZ1414" s="209">
        <v>37.520000000000003</v>
      </c>
      <c r="BA1414" s="209">
        <v>86.79</v>
      </c>
      <c r="BB1414" s="21">
        <f t="shared" si="183"/>
        <v>167.93100000000001</v>
      </c>
      <c r="BC1414" s="21">
        <f>BD1414</f>
        <v>225.71370967741936</v>
      </c>
      <c r="BD1414" s="22">
        <f t="shared" si="181"/>
        <v>225.71370967741936</v>
      </c>
      <c r="BE1414" s="21">
        <f>BC1414-BD1414</f>
        <v>0</v>
      </c>
      <c r="BF1414" s="2">
        <v>210.4</v>
      </c>
      <c r="BG1414" s="10">
        <v>5</v>
      </c>
      <c r="BH1414" s="21">
        <f t="shared" si="182"/>
        <v>0.167931</v>
      </c>
      <c r="BI1414" s="22">
        <f t="shared" si="182"/>
        <v>0.167931</v>
      </c>
      <c r="BJ1414" s="21">
        <f>BH1414-BI1414</f>
        <v>0</v>
      </c>
      <c r="BK1414" s="21">
        <v>0.50379299999999994</v>
      </c>
      <c r="BL1414" s="22">
        <v>0.50379299999999994</v>
      </c>
      <c r="BM1414" s="21">
        <v>0</v>
      </c>
      <c r="BN1414" s="21">
        <f t="shared" si="184"/>
        <v>2.0151719999999997</v>
      </c>
      <c r="BO1414" s="22">
        <f t="shared" si="184"/>
        <v>2.0151719999999997</v>
      </c>
      <c r="BP1414" s="21">
        <f t="shared" si="184"/>
        <v>0</v>
      </c>
    </row>
    <row r="1415" spans="1:68" ht="11.1" hidden="1" customHeight="1" outlineLevel="2" x14ac:dyDescent="0.2">
      <c r="A1415" s="10"/>
      <c r="B1415" s="18"/>
      <c r="C1415" s="18"/>
      <c r="D1415" s="18"/>
      <c r="E1415" s="23" t="s">
        <v>1263</v>
      </c>
      <c r="F1415" s="208">
        <v>138.80000000000001</v>
      </c>
      <c r="G1415" s="208">
        <v>59.6</v>
      </c>
      <c r="H1415" s="208">
        <v>58</v>
      </c>
      <c r="I1415" s="239">
        <v>43.488999999999997</v>
      </c>
      <c r="J1415" s="239"/>
      <c r="K1415" s="208">
        <v>20.899000000000001</v>
      </c>
      <c r="L1415" s="24"/>
      <c r="M1415" s="24"/>
      <c r="N1415" s="24"/>
      <c r="O1415" s="208">
        <v>46.984999999999999</v>
      </c>
      <c r="P1415" s="208">
        <v>104.379</v>
      </c>
      <c r="Q1415" s="208">
        <v>127.80500000000001</v>
      </c>
      <c r="R1415" s="208">
        <v>-63.308999999999997</v>
      </c>
      <c r="S1415" s="208">
        <v>160.08699999999999</v>
      </c>
      <c r="T1415" s="208">
        <v>167.93100000000001</v>
      </c>
      <c r="U1415" s="208">
        <v>160.577</v>
      </c>
      <c r="V1415" s="208">
        <v>2.7869999999999999</v>
      </c>
      <c r="W1415" s="208">
        <v>12.571</v>
      </c>
      <c r="X1415" s="208">
        <v>2.2610000000000001</v>
      </c>
      <c r="Y1415" s="24"/>
      <c r="Z1415" s="24"/>
      <c r="AA1415" s="208">
        <v>-386.08</v>
      </c>
      <c r="AB1415" s="208">
        <v>51.06</v>
      </c>
      <c r="AC1415" s="208">
        <v>80.897999999999996</v>
      </c>
      <c r="AD1415" s="208">
        <v>101.655</v>
      </c>
      <c r="AE1415" s="208">
        <v>91.99</v>
      </c>
      <c r="AF1415" s="208">
        <v>75.858000000000004</v>
      </c>
      <c r="AG1415" s="208">
        <v>54.442</v>
      </c>
      <c r="AH1415" s="208">
        <v>36.228000000000002</v>
      </c>
      <c r="AI1415" s="208">
        <v>23.48</v>
      </c>
      <c r="AJ1415" s="24"/>
      <c r="AK1415" s="208">
        <v>2.3380000000000001</v>
      </c>
      <c r="AL1415" s="24"/>
      <c r="AM1415" s="208">
        <v>24.503</v>
      </c>
      <c r="AN1415" s="208">
        <v>49.332999999999998</v>
      </c>
      <c r="AO1415" s="208">
        <v>82.528999999999996</v>
      </c>
      <c r="AP1415" s="208">
        <v>105.52800000000001</v>
      </c>
      <c r="AQ1415" s="208">
        <v>102.934</v>
      </c>
      <c r="AR1415" s="208">
        <v>82.078000000000003</v>
      </c>
      <c r="AS1415" s="208">
        <v>66.736000000000004</v>
      </c>
      <c r="AT1415" s="208">
        <v>34.661999999999999</v>
      </c>
      <c r="AU1415" s="208">
        <v>14.391999999999999</v>
      </c>
      <c r="AV1415" s="24"/>
      <c r="AW1415" s="24"/>
      <c r="AX1415" s="24"/>
      <c r="AY1415" s="208">
        <v>22.48</v>
      </c>
      <c r="AZ1415" s="208">
        <v>37.520000000000003</v>
      </c>
      <c r="BA1415" s="208">
        <v>86.79</v>
      </c>
      <c r="BB1415" s="21">
        <f t="shared" si="183"/>
        <v>167.93100000000001</v>
      </c>
      <c r="BC1415" s="21"/>
      <c r="BD1415" s="22">
        <f t="shared" si="181"/>
        <v>225.71370967741936</v>
      </c>
      <c r="BE1415" s="21"/>
      <c r="BG1415" s="10"/>
      <c r="BH1415" s="21">
        <f t="shared" si="182"/>
        <v>0</v>
      </c>
      <c r="BI1415" s="22">
        <f t="shared" si="182"/>
        <v>0.167931</v>
      </c>
      <c r="BJ1415" s="21"/>
      <c r="BK1415" s="21">
        <v>0</v>
      </c>
      <c r="BL1415" s="22">
        <v>0.50379299999999994</v>
      </c>
      <c r="BM1415" s="21"/>
      <c r="BN1415" s="21">
        <f t="shared" si="184"/>
        <v>0</v>
      </c>
      <c r="BO1415" s="22">
        <f t="shared" si="184"/>
        <v>2.0151719999999997</v>
      </c>
      <c r="BP1415" s="21">
        <f t="shared" si="184"/>
        <v>0</v>
      </c>
    </row>
    <row r="1416" spans="1:68" ht="11.1" customHeight="1" outlineLevel="1" collapsed="1" x14ac:dyDescent="0.2">
      <c r="A1416" s="10"/>
      <c r="B1416" s="18"/>
      <c r="C1416" s="18"/>
      <c r="D1416" s="18"/>
      <c r="E1416" s="19" t="s">
        <v>1264</v>
      </c>
      <c r="F1416" s="20"/>
      <c r="G1416" s="209">
        <v>1.1160000000000001</v>
      </c>
      <c r="H1416" s="209">
        <v>0.71</v>
      </c>
      <c r="I1416" s="240">
        <v>0.57099999999999995</v>
      </c>
      <c r="J1416" s="240"/>
      <c r="K1416" s="209">
        <v>0.221</v>
      </c>
      <c r="L1416" s="20"/>
      <c r="M1416" s="20"/>
      <c r="N1416" s="20"/>
      <c r="O1416" s="209">
        <v>0.26300000000000001</v>
      </c>
      <c r="P1416" s="209">
        <v>0.48499999999999999</v>
      </c>
      <c r="Q1416" s="209">
        <v>0.78700000000000003</v>
      </c>
      <c r="R1416" s="209">
        <v>1.228</v>
      </c>
      <c r="S1416" s="209">
        <v>0.98399999999999999</v>
      </c>
      <c r="T1416" s="209">
        <v>1.0609999999999999</v>
      </c>
      <c r="U1416" s="209">
        <v>0.879</v>
      </c>
      <c r="V1416" s="209">
        <v>0.47499999999999998</v>
      </c>
      <c r="W1416" s="209">
        <v>0.19400000000000001</v>
      </c>
      <c r="X1416" s="20"/>
      <c r="Y1416" s="20"/>
      <c r="Z1416" s="20"/>
      <c r="AA1416" s="209">
        <v>4.9000000000000002E-2</v>
      </c>
      <c r="AB1416" s="209">
        <v>0.60199999999999998</v>
      </c>
      <c r="AC1416" s="209">
        <v>0.91700000000000004</v>
      </c>
      <c r="AD1416" s="209">
        <v>1.1870000000000001</v>
      </c>
      <c r="AE1416" s="209">
        <v>0.89100000000000001</v>
      </c>
      <c r="AF1416" s="209">
        <v>1.3959999999999999</v>
      </c>
      <c r="AG1416" s="209">
        <v>0.53100000000000003</v>
      </c>
      <c r="AH1416" s="209">
        <v>0.46500000000000002</v>
      </c>
      <c r="AI1416" s="209">
        <v>0.28699999999999998</v>
      </c>
      <c r="AJ1416" s="209">
        <v>7.0999999999999994E-2</v>
      </c>
      <c r="AK1416" s="20"/>
      <c r="AL1416" s="20"/>
      <c r="AM1416" s="20"/>
      <c r="AN1416" s="209">
        <v>0.47399999999999998</v>
      </c>
      <c r="AO1416" s="209">
        <v>0.76700000000000002</v>
      </c>
      <c r="AP1416" s="209">
        <v>1.173</v>
      </c>
      <c r="AQ1416" s="209">
        <v>0.98599999999999999</v>
      </c>
      <c r="AR1416" s="209">
        <v>1.125</v>
      </c>
      <c r="AS1416" s="209">
        <v>0.73799999999999999</v>
      </c>
      <c r="AT1416" s="209">
        <v>0.379</v>
      </c>
      <c r="AU1416" s="209">
        <v>0.17199999999999999</v>
      </c>
      <c r="AV1416" s="209">
        <v>1.2999999999999999E-2</v>
      </c>
      <c r="AW1416" s="20"/>
      <c r="AX1416" s="20"/>
      <c r="AY1416" s="209">
        <v>0.13900000000000001</v>
      </c>
      <c r="AZ1416" s="209">
        <v>0.27</v>
      </c>
      <c r="BA1416" s="209">
        <v>0.63900000000000001</v>
      </c>
      <c r="BB1416" s="21">
        <f t="shared" si="183"/>
        <v>1.3959999999999999</v>
      </c>
      <c r="BC1416" s="21">
        <f>BF1416</f>
        <v>5</v>
      </c>
      <c r="BD1416" s="22">
        <f t="shared" si="181"/>
        <v>1.8763440860215053</v>
      </c>
      <c r="BE1416" s="21">
        <f>BC1416-BD1416</f>
        <v>3.123655913978495</v>
      </c>
      <c r="BF1416" s="2">
        <v>5</v>
      </c>
      <c r="BG1416" s="10">
        <v>7</v>
      </c>
      <c r="BH1416" s="21">
        <f t="shared" si="182"/>
        <v>3.7200000000000002E-3</v>
      </c>
      <c r="BI1416" s="22">
        <f t="shared" si="182"/>
        <v>1.3960000000000001E-3</v>
      </c>
      <c r="BJ1416" s="21">
        <f>BH1416-BI1416</f>
        <v>2.3240000000000001E-3</v>
      </c>
      <c r="BK1416" s="21">
        <v>1.116E-2</v>
      </c>
      <c r="BL1416" s="22">
        <v>4.1880000000000007E-3</v>
      </c>
      <c r="BM1416" s="21">
        <v>6.971999999999999E-3</v>
      </c>
      <c r="BN1416" s="21">
        <f t="shared" si="184"/>
        <v>4.4639999999999999E-2</v>
      </c>
      <c r="BO1416" s="22">
        <f t="shared" si="184"/>
        <v>1.6752000000000003E-2</v>
      </c>
      <c r="BP1416" s="21">
        <f t="shared" si="184"/>
        <v>2.7887999999999996E-2</v>
      </c>
    </row>
    <row r="1417" spans="1:68" ht="11.1" hidden="1" customHeight="1" outlineLevel="2" x14ac:dyDescent="0.2">
      <c r="A1417" s="10"/>
      <c r="B1417" s="18"/>
      <c r="C1417" s="18"/>
      <c r="D1417" s="18"/>
      <c r="E1417" s="23" t="s">
        <v>1265</v>
      </c>
      <c r="F1417" s="24"/>
      <c r="G1417" s="208">
        <v>1.1160000000000001</v>
      </c>
      <c r="H1417" s="208">
        <v>0.71</v>
      </c>
      <c r="I1417" s="239">
        <v>0.57099999999999995</v>
      </c>
      <c r="J1417" s="239"/>
      <c r="K1417" s="208">
        <v>0.221</v>
      </c>
      <c r="L1417" s="24"/>
      <c r="M1417" s="24"/>
      <c r="N1417" s="24"/>
      <c r="O1417" s="208">
        <v>0.26300000000000001</v>
      </c>
      <c r="P1417" s="208">
        <v>0.48499999999999999</v>
      </c>
      <c r="Q1417" s="208">
        <v>0.78700000000000003</v>
      </c>
      <c r="R1417" s="208">
        <v>1.228</v>
      </c>
      <c r="S1417" s="208">
        <v>0.98399999999999999</v>
      </c>
      <c r="T1417" s="208">
        <v>1.0609999999999999</v>
      </c>
      <c r="U1417" s="208">
        <v>0.879</v>
      </c>
      <c r="V1417" s="208">
        <v>0.47499999999999998</v>
      </c>
      <c r="W1417" s="208">
        <v>0.19400000000000001</v>
      </c>
      <c r="X1417" s="24"/>
      <c r="Y1417" s="24"/>
      <c r="Z1417" s="24"/>
      <c r="AA1417" s="208">
        <v>4.9000000000000002E-2</v>
      </c>
      <c r="AB1417" s="208">
        <v>0.60199999999999998</v>
      </c>
      <c r="AC1417" s="208">
        <v>0.91700000000000004</v>
      </c>
      <c r="AD1417" s="208">
        <v>1.1870000000000001</v>
      </c>
      <c r="AE1417" s="208">
        <v>0.89100000000000001</v>
      </c>
      <c r="AF1417" s="208">
        <v>1.3959999999999999</v>
      </c>
      <c r="AG1417" s="208">
        <v>0.53100000000000003</v>
      </c>
      <c r="AH1417" s="208">
        <v>0.46500000000000002</v>
      </c>
      <c r="AI1417" s="208">
        <v>0.28699999999999998</v>
      </c>
      <c r="AJ1417" s="208">
        <v>7.0999999999999994E-2</v>
      </c>
      <c r="AK1417" s="24"/>
      <c r="AL1417" s="24"/>
      <c r="AM1417" s="24"/>
      <c r="AN1417" s="208">
        <v>0.47399999999999998</v>
      </c>
      <c r="AO1417" s="208">
        <v>0.76700000000000002</v>
      </c>
      <c r="AP1417" s="208">
        <v>1.173</v>
      </c>
      <c r="AQ1417" s="208">
        <v>0.98599999999999999</v>
      </c>
      <c r="AR1417" s="208">
        <v>1.125</v>
      </c>
      <c r="AS1417" s="208">
        <v>0.73799999999999999</v>
      </c>
      <c r="AT1417" s="208">
        <v>0.379</v>
      </c>
      <c r="AU1417" s="208">
        <v>0.17199999999999999</v>
      </c>
      <c r="AV1417" s="208">
        <v>1.2999999999999999E-2</v>
      </c>
      <c r="AW1417" s="24"/>
      <c r="AX1417" s="24"/>
      <c r="AY1417" s="208">
        <v>0.13900000000000001</v>
      </c>
      <c r="AZ1417" s="208">
        <v>0.27</v>
      </c>
      <c r="BA1417" s="208">
        <v>0.63900000000000001</v>
      </c>
      <c r="BB1417" s="21">
        <f t="shared" si="183"/>
        <v>1.3959999999999999</v>
      </c>
      <c r="BC1417" s="21"/>
      <c r="BD1417" s="22">
        <f t="shared" si="181"/>
        <v>1.8763440860215053</v>
      </c>
      <c r="BE1417" s="21"/>
      <c r="BG1417" s="10"/>
      <c r="BH1417" s="21">
        <f t="shared" si="182"/>
        <v>0</v>
      </c>
      <c r="BI1417" s="22">
        <f t="shared" si="182"/>
        <v>1.3960000000000001E-3</v>
      </c>
      <c r="BJ1417" s="21"/>
      <c r="BK1417" s="21">
        <v>0</v>
      </c>
      <c r="BL1417" s="22">
        <v>4.1880000000000007E-3</v>
      </c>
      <c r="BM1417" s="21"/>
      <c r="BN1417" s="21">
        <f t="shared" si="184"/>
        <v>0</v>
      </c>
      <c r="BO1417" s="22">
        <f t="shared" si="184"/>
        <v>1.6752000000000003E-2</v>
      </c>
      <c r="BP1417" s="21">
        <f t="shared" si="184"/>
        <v>0</v>
      </c>
    </row>
    <row r="1418" spans="1:68" ht="11.1" hidden="1" customHeight="1" outlineLevel="1" collapsed="1" x14ac:dyDescent="0.2">
      <c r="A1418" s="10"/>
      <c r="B1418" s="18"/>
      <c r="C1418" s="18"/>
      <c r="D1418" s="18"/>
      <c r="E1418" s="19" t="s">
        <v>1266</v>
      </c>
      <c r="F1418" s="20"/>
      <c r="G1418" s="20"/>
      <c r="H1418" s="20"/>
      <c r="I1418" s="20"/>
      <c r="J1418" s="20"/>
      <c r="K1418" s="20"/>
      <c r="L1418" s="20"/>
      <c r="M1418" s="20"/>
      <c r="N1418" s="20"/>
      <c r="O1418" s="20"/>
      <c r="P1418" s="20"/>
      <c r="Q1418" s="20"/>
      <c r="R1418" s="20"/>
      <c r="S1418" s="20"/>
      <c r="T1418" s="20"/>
      <c r="U1418" s="20"/>
      <c r="V1418" s="20"/>
      <c r="W1418" s="20"/>
      <c r="X1418" s="20"/>
      <c r="Y1418" s="20"/>
      <c r="Z1418" s="20"/>
      <c r="AA1418" s="20"/>
      <c r="AB1418" s="20"/>
      <c r="AC1418" s="20"/>
      <c r="AD1418" s="20"/>
      <c r="AE1418" s="20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9">
        <v>0.57399999999999995</v>
      </c>
      <c r="AQ1418" s="209">
        <v>2.613</v>
      </c>
      <c r="AR1418" s="209">
        <v>2.883</v>
      </c>
      <c r="AS1418" s="209">
        <v>2.0059999999999998</v>
      </c>
      <c r="AT1418" s="209">
        <v>1.0389999999999999</v>
      </c>
      <c r="AU1418" s="209">
        <v>0.58899999999999997</v>
      </c>
      <c r="AV1418" s="20"/>
      <c r="AW1418" s="20"/>
      <c r="AX1418" s="20"/>
      <c r="AY1418" s="20"/>
      <c r="AZ1418" s="20"/>
      <c r="BA1418" s="209">
        <v>2.68</v>
      </c>
      <c r="BB1418" s="21">
        <f t="shared" si="183"/>
        <v>2.883</v>
      </c>
      <c r="BC1418" s="21">
        <f>BF1418</f>
        <v>5</v>
      </c>
      <c r="BD1418" s="22">
        <f t="shared" si="181"/>
        <v>3.875</v>
      </c>
      <c r="BE1418" s="21">
        <f>BC1418-BD1418</f>
        <v>1.125</v>
      </c>
      <c r="BF1418" s="2">
        <v>5</v>
      </c>
      <c r="BG1418" s="10">
        <v>6</v>
      </c>
      <c r="BH1418" s="21">
        <f t="shared" si="182"/>
        <v>3.7200000000000002E-3</v>
      </c>
      <c r="BI1418" s="22">
        <f t="shared" si="182"/>
        <v>2.8830000000000001E-3</v>
      </c>
      <c r="BJ1418" s="21">
        <f>BH1418-BI1418</f>
        <v>8.3700000000000007E-4</v>
      </c>
      <c r="BK1418" s="21">
        <v>1.116E-2</v>
      </c>
      <c r="BL1418" s="22">
        <v>8.6490000000000004E-3</v>
      </c>
      <c r="BM1418" s="21">
        <v>2.5109999999999993E-3</v>
      </c>
      <c r="BN1418" s="21">
        <f t="shared" si="184"/>
        <v>4.4639999999999999E-2</v>
      </c>
      <c r="BO1418" s="22">
        <f t="shared" si="184"/>
        <v>3.4596000000000002E-2</v>
      </c>
      <c r="BP1418" s="21">
        <f t="shared" si="184"/>
        <v>1.0043999999999997E-2</v>
      </c>
    </row>
    <row r="1419" spans="1:68" ht="11.1" hidden="1" customHeight="1" outlineLevel="2" x14ac:dyDescent="0.2">
      <c r="A1419" s="10"/>
      <c r="B1419" s="18"/>
      <c r="C1419" s="18"/>
      <c r="D1419" s="18"/>
      <c r="E1419" s="23" t="s">
        <v>1267</v>
      </c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24"/>
      <c r="AG1419" s="24"/>
      <c r="AH1419" s="24"/>
      <c r="AI1419" s="24"/>
      <c r="AJ1419" s="24"/>
      <c r="AK1419" s="24"/>
      <c r="AL1419" s="24"/>
      <c r="AM1419" s="24"/>
      <c r="AN1419" s="24"/>
      <c r="AO1419" s="24"/>
      <c r="AP1419" s="208">
        <v>0.57399999999999995</v>
      </c>
      <c r="AQ1419" s="208">
        <v>2.613</v>
      </c>
      <c r="AR1419" s="208">
        <v>2.883</v>
      </c>
      <c r="AS1419" s="208">
        <v>2.0059999999999998</v>
      </c>
      <c r="AT1419" s="208">
        <v>1.0389999999999999</v>
      </c>
      <c r="AU1419" s="208">
        <v>0.58899999999999997</v>
      </c>
      <c r="AV1419" s="24"/>
      <c r="AW1419" s="24"/>
      <c r="AX1419" s="24"/>
      <c r="AY1419" s="24"/>
      <c r="AZ1419" s="24"/>
      <c r="BA1419" s="208">
        <v>2.68</v>
      </c>
      <c r="BB1419" s="21">
        <f t="shared" si="183"/>
        <v>2.883</v>
      </c>
      <c r="BC1419" s="21"/>
      <c r="BD1419" s="22">
        <f t="shared" si="181"/>
        <v>3.875</v>
      </c>
      <c r="BE1419" s="21"/>
      <c r="BG1419" s="10"/>
      <c r="BH1419" s="21">
        <f t="shared" si="182"/>
        <v>0</v>
      </c>
      <c r="BI1419" s="22">
        <f t="shared" si="182"/>
        <v>2.8830000000000001E-3</v>
      </c>
      <c r="BJ1419" s="21"/>
      <c r="BK1419" s="21">
        <v>0</v>
      </c>
      <c r="BL1419" s="22">
        <v>8.6490000000000004E-3</v>
      </c>
      <c r="BM1419" s="21"/>
      <c r="BN1419" s="21">
        <f t="shared" si="184"/>
        <v>0</v>
      </c>
      <c r="BO1419" s="22">
        <f t="shared" si="184"/>
        <v>3.4596000000000002E-2</v>
      </c>
      <c r="BP1419" s="21">
        <f t="shared" si="184"/>
        <v>0</v>
      </c>
    </row>
    <row r="1420" spans="1:68" ht="11.1" hidden="1" customHeight="1" outlineLevel="1" collapsed="1" x14ac:dyDescent="0.2">
      <c r="A1420" s="10"/>
      <c r="B1420" s="18"/>
      <c r="C1420" s="18"/>
      <c r="D1420" s="25"/>
      <c r="E1420" s="19" t="s">
        <v>65</v>
      </c>
      <c r="F1420" s="209">
        <v>38.063000000000002</v>
      </c>
      <c r="G1420" s="209">
        <v>75.385000000000005</v>
      </c>
      <c r="H1420" s="209">
        <v>132.19999999999999</v>
      </c>
      <c r="I1420" s="240">
        <v>92.55</v>
      </c>
      <c r="J1420" s="240"/>
      <c r="K1420" s="209">
        <v>51.673000000000002</v>
      </c>
      <c r="L1420" s="209">
        <v>30.068000000000001</v>
      </c>
      <c r="M1420" s="209">
        <v>9.5030000000000001</v>
      </c>
      <c r="N1420" s="209">
        <v>21.696000000000002</v>
      </c>
      <c r="O1420" s="209">
        <v>33.582000000000001</v>
      </c>
      <c r="P1420" s="209">
        <v>59.320999999999998</v>
      </c>
      <c r="Q1420" s="209">
        <v>70.055000000000007</v>
      </c>
      <c r="R1420" s="209">
        <v>81.463999999999999</v>
      </c>
      <c r="S1420" s="209">
        <v>120.139</v>
      </c>
      <c r="T1420" s="209">
        <v>106.06399999999999</v>
      </c>
      <c r="U1420" s="209">
        <v>106.658</v>
      </c>
      <c r="V1420" s="209">
        <v>49.735999999999997</v>
      </c>
      <c r="W1420" s="209">
        <v>31.626000000000001</v>
      </c>
      <c r="X1420" s="209">
        <v>6.1529999999999996</v>
      </c>
      <c r="Y1420" s="209">
        <v>9.8070000000000004</v>
      </c>
      <c r="Z1420" s="209">
        <v>23.742999999999999</v>
      </c>
      <c r="AA1420" s="209">
        <v>55.713999999999999</v>
      </c>
      <c r="AB1420" s="209">
        <v>43.420999999999999</v>
      </c>
      <c r="AC1420" s="209">
        <v>87.259</v>
      </c>
      <c r="AD1420" s="209">
        <v>93.716999999999999</v>
      </c>
      <c r="AE1420" s="209">
        <v>119.17700000000001</v>
      </c>
      <c r="AF1420" s="209">
        <v>101.28400000000001</v>
      </c>
      <c r="AG1420" s="209">
        <v>80.754000000000005</v>
      </c>
      <c r="AH1420" s="209">
        <v>52.999000000000002</v>
      </c>
      <c r="AI1420" s="209">
        <v>40.347999999999999</v>
      </c>
      <c r="AJ1420" s="209">
        <v>12.731999999999999</v>
      </c>
      <c r="AK1420" s="209">
        <v>11.331</v>
      </c>
      <c r="AL1420" s="209">
        <v>17.821000000000002</v>
      </c>
      <c r="AM1420" s="209">
        <v>1.7749999999999999</v>
      </c>
      <c r="AN1420" s="209">
        <v>53.460999999999999</v>
      </c>
      <c r="AO1420" s="209">
        <v>76.617999999999995</v>
      </c>
      <c r="AP1420" s="209">
        <v>105.411</v>
      </c>
      <c r="AQ1420" s="209">
        <v>123.453</v>
      </c>
      <c r="AR1420" s="209">
        <v>96.061000000000007</v>
      </c>
      <c r="AS1420" s="209">
        <v>89.144999999999996</v>
      </c>
      <c r="AT1420" s="209">
        <v>71.873999999999995</v>
      </c>
      <c r="AU1420" s="209">
        <v>35.680999999999997</v>
      </c>
      <c r="AV1420" s="209">
        <v>23.849</v>
      </c>
      <c r="AW1420" s="209">
        <v>4.1219999999999999</v>
      </c>
      <c r="AX1420" s="209">
        <v>22.763999999999999</v>
      </c>
      <c r="AY1420" s="209">
        <v>33.610999999999997</v>
      </c>
      <c r="AZ1420" s="209">
        <v>48.77</v>
      </c>
      <c r="BA1420" s="209">
        <v>60.598999999999997</v>
      </c>
      <c r="BB1420" s="27">
        <v>126.852</v>
      </c>
      <c r="BC1420" s="21">
        <f>BF1420</f>
        <v>658</v>
      </c>
      <c r="BD1420" s="22">
        <f t="shared" si="181"/>
        <v>170.5</v>
      </c>
      <c r="BE1420" s="21">
        <f>BC1420-BD1420</f>
        <v>487.5</v>
      </c>
      <c r="BF1420" s="2">
        <v>658</v>
      </c>
      <c r="BG1420" s="10"/>
      <c r="BH1420" s="21">
        <f t="shared" si="182"/>
        <v>0.48955199999999999</v>
      </c>
      <c r="BI1420" s="22">
        <f t="shared" si="182"/>
        <v>0.12685199999999999</v>
      </c>
      <c r="BJ1420" s="21">
        <f>BH1420-BI1420</f>
        <v>0.36270000000000002</v>
      </c>
      <c r="BK1420" s="21">
        <v>1.42848</v>
      </c>
      <c r="BL1420" s="22">
        <v>0.39660000000000006</v>
      </c>
      <c r="BM1420" s="21">
        <v>1.0318799999999999</v>
      </c>
      <c r="BN1420" s="21">
        <f t="shared" si="184"/>
        <v>5.7139199999999999</v>
      </c>
      <c r="BO1420" s="22">
        <f t="shared" si="184"/>
        <v>1.5864000000000003</v>
      </c>
      <c r="BP1420" s="21">
        <f t="shared" si="184"/>
        <v>4.1275199999999996</v>
      </c>
    </row>
    <row r="1421" spans="1:68" ht="11.1" hidden="1" customHeight="1" outlineLevel="2" x14ac:dyDescent="0.2">
      <c r="A1421" s="10"/>
      <c r="B1421" s="18"/>
      <c r="C1421" s="18"/>
      <c r="D1421" s="25"/>
      <c r="E1421" s="23"/>
      <c r="F1421" s="208">
        <v>38.063000000000002</v>
      </c>
      <c r="G1421" s="208">
        <v>75.385000000000005</v>
      </c>
      <c r="H1421" s="208">
        <v>132.19999999999999</v>
      </c>
      <c r="I1421" s="239">
        <v>92.55</v>
      </c>
      <c r="J1421" s="239"/>
      <c r="K1421" s="208">
        <v>51.673000000000002</v>
      </c>
      <c r="L1421" s="208">
        <v>30.068000000000001</v>
      </c>
      <c r="M1421" s="208">
        <v>9.5030000000000001</v>
      </c>
      <c r="N1421" s="208">
        <v>21.696000000000002</v>
      </c>
      <c r="O1421" s="208">
        <v>33.582000000000001</v>
      </c>
      <c r="P1421" s="208">
        <v>59.320999999999998</v>
      </c>
      <c r="Q1421" s="208">
        <v>70.055000000000007</v>
      </c>
      <c r="R1421" s="208">
        <v>81.463999999999999</v>
      </c>
      <c r="S1421" s="208">
        <v>120.139</v>
      </c>
      <c r="T1421" s="208">
        <v>106.06399999999999</v>
      </c>
      <c r="U1421" s="208">
        <v>106.658</v>
      </c>
      <c r="V1421" s="208">
        <v>49.735999999999997</v>
      </c>
      <c r="W1421" s="208">
        <v>31.626000000000001</v>
      </c>
      <c r="X1421" s="208">
        <v>6.1529999999999996</v>
      </c>
      <c r="Y1421" s="208">
        <v>9.8070000000000004</v>
      </c>
      <c r="Z1421" s="208">
        <v>23.742999999999999</v>
      </c>
      <c r="AA1421" s="208">
        <v>55.713999999999999</v>
      </c>
      <c r="AB1421" s="208">
        <v>43.420999999999999</v>
      </c>
      <c r="AC1421" s="208">
        <v>87.259</v>
      </c>
      <c r="AD1421" s="208">
        <v>93.716999999999999</v>
      </c>
      <c r="AE1421" s="208">
        <v>119.17700000000001</v>
      </c>
      <c r="AF1421" s="208">
        <v>101.28400000000001</v>
      </c>
      <c r="AG1421" s="208">
        <v>80.754000000000005</v>
      </c>
      <c r="AH1421" s="208">
        <v>52.999000000000002</v>
      </c>
      <c r="AI1421" s="208">
        <v>40.347999999999999</v>
      </c>
      <c r="AJ1421" s="208">
        <v>12.731999999999999</v>
      </c>
      <c r="AK1421" s="208">
        <v>11.331</v>
      </c>
      <c r="AL1421" s="208">
        <v>17.821000000000002</v>
      </c>
      <c r="AM1421" s="208">
        <v>1.7749999999999999</v>
      </c>
      <c r="AN1421" s="208">
        <v>53.460999999999999</v>
      </c>
      <c r="AO1421" s="208">
        <v>76.617999999999995</v>
      </c>
      <c r="AP1421" s="208">
        <v>105.411</v>
      </c>
      <c r="AQ1421" s="208">
        <v>123.453</v>
      </c>
      <c r="AR1421" s="208">
        <v>96.061000000000007</v>
      </c>
      <c r="AS1421" s="208">
        <v>89.144999999999996</v>
      </c>
      <c r="AT1421" s="208">
        <v>71.873999999999995</v>
      </c>
      <c r="AU1421" s="208">
        <v>35.680999999999997</v>
      </c>
      <c r="AV1421" s="208">
        <v>23.849</v>
      </c>
      <c r="AW1421" s="208">
        <v>4.1219999999999999</v>
      </c>
      <c r="AX1421" s="208">
        <v>22.763999999999999</v>
      </c>
      <c r="AY1421" s="208">
        <v>33.610999999999997</v>
      </c>
      <c r="AZ1421" s="208">
        <v>48.77</v>
      </c>
      <c r="BA1421" s="208">
        <v>60.598999999999997</v>
      </c>
      <c r="BB1421" s="27">
        <v>126.852</v>
      </c>
      <c r="BC1421" s="21"/>
      <c r="BD1421" s="22">
        <f t="shared" si="181"/>
        <v>170.5</v>
      </c>
      <c r="BE1421" s="21"/>
      <c r="BG1421" s="10"/>
      <c r="BH1421" s="21">
        <f t="shared" si="182"/>
        <v>0</v>
      </c>
      <c r="BI1421" s="22">
        <f t="shared" si="182"/>
        <v>0.12685199999999999</v>
      </c>
      <c r="BJ1421" s="21"/>
      <c r="BK1421" s="21">
        <v>0</v>
      </c>
      <c r="BL1421" s="22">
        <v>0.39660000000000006</v>
      </c>
      <c r="BM1421" s="21"/>
      <c r="BN1421" s="21">
        <f t="shared" si="184"/>
        <v>0</v>
      </c>
      <c r="BO1421" s="22">
        <f t="shared" si="184"/>
        <v>1.5864000000000003</v>
      </c>
      <c r="BP1421" s="21">
        <f t="shared" si="184"/>
        <v>0</v>
      </c>
    </row>
    <row r="1422" spans="1:68" ht="18" hidden="1" customHeight="1" x14ac:dyDescent="0.2">
      <c r="A1422" s="10">
        <v>21</v>
      </c>
      <c r="B1422" s="11" t="s">
        <v>1268</v>
      </c>
      <c r="C1422" s="11" t="s">
        <v>1268</v>
      </c>
      <c r="D1422" s="11" t="s">
        <v>1268</v>
      </c>
      <c r="E1422" s="12"/>
      <c r="F1422" s="211">
        <v>147.42400000000001</v>
      </c>
      <c r="G1422" s="211">
        <v>136.97800000000001</v>
      </c>
      <c r="H1422" s="211">
        <v>116.723</v>
      </c>
      <c r="I1422" s="242">
        <v>69.834000000000003</v>
      </c>
      <c r="J1422" s="242"/>
      <c r="K1422" s="211">
        <v>51.601999999999997</v>
      </c>
      <c r="L1422" s="211">
        <v>25.777999999999999</v>
      </c>
      <c r="M1422" s="211">
        <v>1.819</v>
      </c>
      <c r="N1422" s="211">
        <v>22.683</v>
      </c>
      <c r="O1422" s="211">
        <v>92.753</v>
      </c>
      <c r="P1422" s="211">
        <v>114.527</v>
      </c>
      <c r="Q1422" s="211">
        <v>117.31399999999999</v>
      </c>
      <c r="R1422" s="211">
        <v>95.656000000000006</v>
      </c>
      <c r="S1422" s="211">
        <v>156.82900000000001</v>
      </c>
      <c r="T1422" s="211">
        <v>138.352</v>
      </c>
      <c r="U1422" s="211">
        <v>141.90299999999999</v>
      </c>
      <c r="V1422" s="211">
        <v>66.695999999999998</v>
      </c>
      <c r="W1422" s="211">
        <v>71.260999999999996</v>
      </c>
      <c r="X1422" s="211">
        <v>17.071999999999999</v>
      </c>
      <c r="Y1422" s="211">
        <v>19.29</v>
      </c>
      <c r="Z1422" s="211">
        <v>35.896000000000001</v>
      </c>
      <c r="AA1422" s="211">
        <v>-40.832000000000001</v>
      </c>
      <c r="AB1422" s="211">
        <v>68.13</v>
      </c>
      <c r="AC1422" s="211">
        <v>109.42100000000001</v>
      </c>
      <c r="AD1422" s="211">
        <v>150.49199999999999</v>
      </c>
      <c r="AE1422" s="211">
        <v>158.77600000000001</v>
      </c>
      <c r="AF1422" s="211">
        <v>120.839</v>
      </c>
      <c r="AG1422" s="211">
        <v>104.35299999999999</v>
      </c>
      <c r="AH1422" s="211">
        <v>67.459999999999994</v>
      </c>
      <c r="AI1422" s="211">
        <v>52.23</v>
      </c>
      <c r="AJ1422" s="211">
        <v>25.614000000000001</v>
      </c>
      <c r="AK1422" s="211">
        <v>8.3800000000000008</v>
      </c>
      <c r="AL1422" s="211">
        <v>22.334</v>
      </c>
      <c r="AM1422" s="211">
        <v>32.380000000000003</v>
      </c>
      <c r="AN1422" s="211">
        <v>68.742000000000004</v>
      </c>
      <c r="AO1422" s="211">
        <v>89.801000000000002</v>
      </c>
      <c r="AP1422" s="211">
        <v>149.108</v>
      </c>
      <c r="AQ1422" s="211">
        <v>154.994</v>
      </c>
      <c r="AR1422" s="211">
        <v>130.76599999999999</v>
      </c>
      <c r="AS1422" s="211">
        <v>120.02800000000001</v>
      </c>
      <c r="AT1422" s="211">
        <v>85.417000000000002</v>
      </c>
      <c r="AU1422" s="211">
        <v>54.579000000000001</v>
      </c>
      <c r="AV1422" s="211">
        <v>24.553999999999998</v>
      </c>
      <c r="AW1422" s="211">
        <v>22.388999999999999</v>
      </c>
      <c r="AX1422" s="211">
        <v>14.733000000000001</v>
      </c>
      <c r="AY1422" s="211">
        <v>42.466999999999999</v>
      </c>
      <c r="AZ1422" s="211">
        <v>60.188000000000002</v>
      </c>
      <c r="BA1422" s="211">
        <v>89.506</v>
      </c>
      <c r="BB1422" s="14">
        <f>BB1423+BB1425+BB1427</f>
        <v>170.64299999999997</v>
      </c>
      <c r="BC1422" s="14">
        <f>SUM(BC1423:BC1425)+BC1427</f>
        <v>830.05376344086017</v>
      </c>
      <c r="BD1422" s="15">
        <f t="shared" si="181"/>
        <v>229.35887096774189</v>
      </c>
      <c r="BE1422" s="14">
        <f>SUM(BE1423:BE1425)</f>
        <v>587.34005376344089</v>
      </c>
      <c r="BG1422" s="43"/>
      <c r="BH1422" s="17">
        <f t="shared" si="182"/>
        <v>0.61756</v>
      </c>
      <c r="BI1422" s="15">
        <f t="shared" si="182"/>
        <v>0.17064299999999993</v>
      </c>
      <c r="BJ1422" s="14">
        <f>SUM(BJ1423:BJ1425)</f>
        <v>0.43698100000000001</v>
      </c>
      <c r="BK1422" s="17">
        <v>1.57368</v>
      </c>
      <c r="BL1422" s="15">
        <v>0.53830500000000014</v>
      </c>
      <c r="BM1422" s="14">
        <v>1.0353750000000002</v>
      </c>
      <c r="BN1422" s="17">
        <f t="shared" si="184"/>
        <v>6.2947199999999999</v>
      </c>
      <c r="BO1422" s="15">
        <f t="shared" si="184"/>
        <v>2.1532200000000006</v>
      </c>
      <c r="BP1422" s="17">
        <f t="shared" si="184"/>
        <v>4.1415000000000006</v>
      </c>
    </row>
    <row r="1423" spans="1:68" ht="11.1" hidden="1" customHeight="1" outlineLevel="1" collapsed="1" x14ac:dyDescent="0.2">
      <c r="A1423" s="10"/>
      <c r="B1423" s="18"/>
      <c r="C1423" s="18"/>
      <c r="D1423" s="18"/>
      <c r="E1423" s="19" t="s">
        <v>30</v>
      </c>
      <c r="F1423" s="209">
        <v>43.2</v>
      </c>
      <c r="G1423" s="209">
        <v>42.7</v>
      </c>
      <c r="H1423" s="209">
        <v>39</v>
      </c>
      <c r="I1423" s="240">
        <v>22.963999999999999</v>
      </c>
      <c r="J1423" s="240"/>
      <c r="K1423" s="209">
        <v>14.936</v>
      </c>
      <c r="L1423" s="20"/>
      <c r="M1423" s="20"/>
      <c r="N1423" s="20"/>
      <c r="O1423" s="209">
        <v>56</v>
      </c>
      <c r="P1423" s="209">
        <v>67</v>
      </c>
      <c r="Q1423" s="209">
        <v>64</v>
      </c>
      <c r="R1423" s="209">
        <v>25.56</v>
      </c>
      <c r="S1423" s="209">
        <v>57.228999999999999</v>
      </c>
      <c r="T1423" s="209">
        <v>46.045000000000002</v>
      </c>
      <c r="U1423" s="209">
        <v>46.637</v>
      </c>
      <c r="V1423" s="209">
        <v>20.683</v>
      </c>
      <c r="W1423" s="209">
        <v>13.898</v>
      </c>
      <c r="X1423" s="209">
        <v>3.0459999999999998</v>
      </c>
      <c r="Y1423" s="20"/>
      <c r="Z1423" s="20"/>
      <c r="AA1423" s="209">
        <v>-46.188000000000002</v>
      </c>
      <c r="AB1423" s="209">
        <v>25.161999999999999</v>
      </c>
      <c r="AC1423" s="209">
        <v>38.557000000000002</v>
      </c>
      <c r="AD1423" s="209">
        <v>49.646999999999998</v>
      </c>
      <c r="AE1423" s="209">
        <v>46.341000000000001</v>
      </c>
      <c r="AF1423" s="209">
        <v>38.825000000000003</v>
      </c>
      <c r="AG1423" s="209">
        <v>26.227</v>
      </c>
      <c r="AH1423" s="209">
        <v>16.693000000000001</v>
      </c>
      <c r="AI1423" s="209">
        <v>13.689</v>
      </c>
      <c r="AJ1423" s="20"/>
      <c r="AK1423" s="20"/>
      <c r="AL1423" s="20"/>
      <c r="AM1423" s="209">
        <v>11.382</v>
      </c>
      <c r="AN1423" s="209">
        <v>20.884</v>
      </c>
      <c r="AO1423" s="209">
        <v>34.698</v>
      </c>
      <c r="AP1423" s="209">
        <v>46.762</v>
      </c>
      <c r="AQ1423" s="209">
        <v>46.387999999999998</v>
      </c>
      <c r="AR1423" s="209">
        <v>40.685000000000002</v>
      </c>
      <c r="AS1423" s="209">
        <v>34.534999999999997</v>
      </c>
      <c r="AT1423" s="209">
        <v>20.873000000000001</v>
      </c>
      <c r="AU1423" s="209">
        <v>12.194000000000001</v>
      </c>
      <c r="AV1423" s="209">
        <v>0.44</v>
      </c>
      <c r="AW1423" s="20"/>
      <c r="AX1423" s="20"/>
      <c r="AY1423" s="209">
        <v>10.933999999999999</v>
      </c>
      <c r="AZ1423" s="209">
        <v>18.021000000000001</v>
      </c>
      <c r="BA1423" s="209">
        <v>34.71</v>
      </c>
      <c r="BB1423" s="21">
        <f t="shared" si="183"/>
        <v>67</v>
      </c>
      <c r="BC1423" s="21">
        <f>BD1423</f>
        <v>90.053763440860209</v>
      </c>
      <c r="BD1423" s="22">
        <f t="shared" si="181"/>
        <v>90.053763440860209</v>
      </c>
      <c r="BE1423" s="21">
        <f>BC1423-BD1423</f>
        <v>0</v>
      </c>
      <c r="BF1423" s="2">
        <v>40.33</v>
      </c>
      <c r="BG1423" s="10">
        <v>5</v>
      </c>
      <c r="BH1423" s="21">
        <f t="shared" si="182"/>
        <v>6.699999999999999E-2</v>
      </c>
      <c r="BI1423" s="22">
        <f t="shared" si="182"/>
        <v>6.699999999999999E-2</v>
      </c>
      <c r="BJ1423" s="21">
        <f>BH1423-BI1423</f>
        <v>0</v>
      </c>
      <c r="BK1423" s="21">
        <v>0.20099999999999996</v>
      </c>
      <c r="BL1423" s="22">
        <v>0.20099999999999996</v>
      </c>
      <c r="BM1423" s="21">
        <v>0</v>
      </c>
      <c r="BN1423" s="21">
        <f t="shared" si="184"/>
        <v>0.80399999999999983</v>
      </c>
      <c r="BO1423" s="22">
        <f t="shared" si="184"/>
        <v>0.80399999999999983</v>
      </c>
      <c r="BP1423" s="21">
        <f t="shared" si="184"/>
        <v>0</v>
      </c>
    </row>
    <row r="1424" spans="1:68" ht="11.1" hidden="1" customHeight="1" outlineLevel="2" x14ac:dyDescent="0.2">
      <c r="A1424" s="10"/>
      <c r="B1424" s="18"/>
      <c r="C1424" s="18"/>
      <c r="D1424" s="18"/>
      <c r="E1424" s="23" t="s">
        <v>1269</v>
      </c>
      <c r="F1424" s="208">
        <v>43.2</v>
      </c>
      <c r="G1424" s="208">
        <v>42.7</v>
      </c>
      <c r="H1424" s="208">
        <v>39</v>
      </c>
      <c r="I1424" s="239">
        <v>22.963999999999999</v>
      </c>
      <c r="J1424" s="239"/>
      <c r="K1424" s="208">
        <v>14.936</v>
      </c>
      <c r="L1424" s="24"/>
      <c r="M1424" s="24"/>
      <c r="N1424" s="24"/>
      <c r="O1424" s="208">
        <v>56</v>
      </c>
      <c r="P1424" s="208">
        <v>67</v>
      </c>
      <c r="Q1424" s="208">
        <v>64</v>
      </c>
      <c r="R1424" s="208">
        <v>25.56</v>
      </c>
      <c r="S1424" s="208">
        <v>57.228999999999999</v>
      </c>
      <c r="T1424" s="208">
        <v>46.045000000000002</v>
      </c>
      <c r="U1424" s="208">
        <v>46.637</v>
      </c>
      <c r="V1424" s="208">
        <v>20.683</v>
      </c>
      <c r="W1424" s="208">
        <v>13.898</v>
      </c>
      <c r="X1424" s="208">
        <v>3.0459999999999998</v>
      </c>
      <c r="Y1424" s="24"/>
      <c r="Z1424" s="24"/>
      <c r="AA1424" s="208">
        <v>-46.188000000000002</v>
      </c>
      <c r="AB1424" s="208">
        <v>25.161999999999999</v>
      </c>
      <c r="AC1424" s="208">
        <v>38.557000000000002</v>
      </c>
      <c r="AD1424" s="208">
        <v>49.646999999999998</v>
      </c>
      <c r="AE1424" s="208">
        <v>46.341000000000001</v>
      </c>
      <c r="AF1424" s="208">
        <v>38.825000000000003</v>
      </c>
      <c r="AG1424" s="208">
        <v>26.227</v>
      </c>
      <c r="AH1424" s="208">
        <v>16.693000000000001</v>
      </c>
      <c r="AI1424" s="208">
        <v>13.689</v>
      </c>
      <c r="AJ1424" s="24"/>
      <c r="AK1424" s="24"/>
      <c r="AL1424" s="24"/>
      <c r="AM1424" s="208">
        <v>11.382</v>
      </c>
      <c r="AN1424" s="208">
        <v>20.884</v>
      </c>
      <c r="AO1424" s="208">
        <v>34.698</v>
      </c>
      <c r="AP1424" s="208">
        <v>46.762</v>
      </c>
      <c r="AQ1424" s="208">
        <v>46.387999999999998</v>
      </c>
      <c r="AR1424" s="208">
        <v>40.685000000000002</v>
      </c>
      <c r="AS1424" s="208">
        <v>34.534999999999997</v>
      </c>
      <c r="AT1424" s="208">
        <v>20.873000000000001</v>
      </c>
      <c r="AU1424" s="208">
        <v>12.194000000000001</v>
      </c>
      <c r="AV1424" s="208">
        <v>0.44</v>
      </c>
      <c r="AW1424" s="24"/>
      <c r="AX1424" s="24"/>
      <c r="AY1424" s="208">
        <v>10.933999999999999</v>
      </c>
      <c r="AZ1424" s="208">
        <v>18.021000000000001</v>
      </c>
      <c r="BA1424" s="208">
        <v>34.71</v>
      </c>
      <c r="BB1424" s="21">
        <f t="shared" si="183"/>
        <v>67</v>
      </c>
      <c r="BC1424" s="21"/>
      <c r="BD1424" s="22">
        <f t="shared" si="181"/>
        <v>90.053763440860209</v>
      </c>
      <c r="BE1424" s="21"/>
      <c r="BG1424" s="10"/>
      <c r="BH1424" s="21">
        <f t="shared" si="182"/>
        <v>0</v>
      </c>
      <c r="BI1424" s="22">
        <f t="shared" si="182"/>
        <v>6.699999999999999E-2</v>
      </c>
      <c r="BJ1424" s="21"/>
      <c r="BK1424" s="21">
        <v>0</v>
      </c>
      <c r="BL1424" s="22">
        <v>0.20099999999999996</v>
      </c>
      <c r="BM1424" s="21"/>
      <c r="BN1424" s="21">
        <f t="shared" si="184"/>
        <v>0</v>
      </c>
      <c r="BO1424" s="22">
        <f t="shared" si="184"/>
        <v>0.80399999999999983</v>
      </c>
      <c r="BP1424" s="21">
        <f t="shared" si="184"/>
        <v>0</v>
      </c>
    </row>
    <row r="1425" spans="1:68" ht="11.1" hidden="1" customHeight="1" outlineLevel="1" collapsed="1" x14ac:dyDescent="0.2">
      <c r="A1425" s="10"/>
      <c r="B1425" s="18"/>
      <c r="C1425" s="18"/>
      <c r="D1425" s="25"/>
      <c r="E1425" s="19" t="s">
        <v>369</v>
      </c>
      <c r="F1425" s="209">
        <v>104.224</v>
      </c>
      <c r="G1425" s="209">
        <v>94.278000000000006</v>
      </c>
      <c r="H1425" s="209">
        <v>77.722999999999999</v>
      </c>
      <c r="I1425" s="240">
        <v>46.87</v>
      </c>
      <c r="J1425" s="240"/>
      <c r="K1425" s="209">
        <v>36.665999999999997</v>
      </c>
      <c r="L1425" s="209">
        <v>22.01</v>
      </c>
      <c r="M1425" s="209">
        <v>1.819</v>
      </c>
      <c r="N1425" s="209">
        <v>22.683</v>
      </c>
      <c r="O1425" s="209">
        <v>36.753</v>
      </c>
      <c r="P1425" s="209">
        <v>47.527000000000001</v>
      </c>
      <c r="Q1425" s="209">
        <v>53.314</v>
      </c>
      <c r="R1425" s="209">
        <v>70.096000000000004</v>
      </c>
      <c r="S1425" s="209">
        <v>99.6</v>
      </c>
      <c r="T1425" s="209">
        <v>92.307000000000002</v>
      </c>
      <c r="U1425" s="209">
        <v>95.266000000000005</v>
      </c>
      <c r="V1425" s="209">
        <v>46.012999999999998</v>
      </c>
      <c r="W1425" s="209">
        <v>57.363</v>
      </c>
      <c r="X1425" s="209">
        <v>14.026</v>
      </c>
      <c r="Y1425" s="209">
        <v>19.29</v>
      </c>
      <c r="Z1425" s="209">
        <v>35.896000000000001</v>
      </c>
      <c r="AA1425" s="209">
        <v>5.3559999999999999</v>
      </c>
      <c r="AB1425" s="209">
        <v>42.968000000000004</v>
      </c>
      <c r="AC1425" s="209">
        <v>70.864000000000004</v>
      </c>
      <c r="AD1425" s="209">
        <v>100.845</v>
      </c>
      <c r="AE1425" s="209">
        <v>112.435</v>
      </c>
      <c r="AF1425" s="209">
        <v>82.013999999999996</v>
      </c>
      <c r="AG1425" s="209">
        <v>78.126000000000005</v>
      </c>
      <c r="AH1425" s="209">
        <v>50.767000000000003</v>
      </c>
      <c r="AI1425" s="209">
        <v>38.540999999999997</v>
      </c>
      <c r="AJ1425" s="209">
        <v>25.614000000000001</v>
      </c>
      <c r="AK1425" s="209">
        <v>8.3800000000000008</v>
      </c>
      <c r="AL1425" s="209">
        <v>22.334</v>
      </c>
      <c r="AM1425" s="209">
        <v>20.998000000000001</v>
      </c>
      <c r="AN1425" s="209">
        <v>47.857999999999997</v>
      </c>
      <c r="AO1425" s="209">
        <v>55.103000000000002</v>
      </c>
      <c r="AP1425" s="209">
        <v>102.346</v>
      </c>
      <c r="AQ1425" s="209">
        <v>108.60599999999999</v>
      </c>
      <c r="AR1425" s="209">
        <v>90.081000000000003</v>
      </c>
      <c r="AS1425" s="209">
        <v>85.492999999999995</v>
      </c>
      <c r="AT1425" s="209">
        <v>64.543999999999997</v>
      </c>
      <c r="AU1425" s="209">
        <v>42.384999999999998</v>
      </c>
      <c r="AV1425" s="209">
        <v>24.114000000000001</v>
      </c>
      <c r="AW1425" s="209">
        <v>22.388999999999999</v>
      </c>
      <c r="AX1425" s="209">
        <v>14.733000000000001</v>
      </c>
      <c r="AY1425" s="209">
        <v>31.533000000000001</v>
      </c>
      <c r="AZ1425" s="209">
        <v>42.167000000000002</v>
      </c>
      <c r="BA1425" s="209">
        <v>54.795999999999999</v>
      </c>
      <c r="BB1425" s="27">
        <v>102.419</v>
      </c>
      <c r="BC1425" s="21">
        <f>BF1425</f>
        <v>725</v>
      </c>
      <c r="BD1425" s="22">
        <f t="shared" si="181"/>
        <v>137.65994623655914</v>
      </c>
      <c r="BE1425" s="21">
        <f>BC1425-BD1425</f>
        <v>587.34005376344089</v>
      </c>
      <c r="BF1425" s="2">
        <v>725</v>
      </c>
      <c r="BG1425" s="10"/>
      <c r="BH1425" s="21">
        <f t="shared" si="182"/>
        <v>0.53939999999999999</v>
      </c>
      <c r="BI1425" s="22">
        <f t="shared" si="182"/>
        <v>0.102419</v>
      </c>
      <c r="BJ1425" s="21">
        <f>BH1425-BI1425</f>
        <v>0.43698100000000001</v>
      </c>
      <c r="BK1425" s="21">
        <v>1.3726800000000001</v>
      </c>
      <c r="BL1425" s="22">
        <v>0.33730499999999997</v>
      </c>
      <c r="BM1425" s="21">
        <v>1.0353750000000002</v>
      </c>
      <c r="BN1425" s="21">
        <f t="shared" si="184"/>
        <v>5.4907200000000005</v>
      </c>
      <c r="BO1425" s="22">
        <f t="shared" si="184"/>
        <v>1.3492199999999999</v>
      </c>
      <c r="BP1425" s="21">
        <f t="shared" si="184"/>
        <v>4.1415000000000006</v>
      </c>
    </row>
    <row r="1426" spans="1:68" ht="11.1" hidden="1" customHeight="1" outlineLevel="2" x14ac:dyDescent="0.2">
      <c r="A1426" s="10"/>
      <c r="B1426" s="18"/>
      <c r="C1426" s="18"/>
      <c r="D1426" s="25"/>
      <c r="E1426" s="23"/>
      <c r="F1426" s="208">
        <v>104.224</v>
      </c>
      <c r="G1426" s="208">
        <v>94.278000000000006</v>
      </c>
      <c r="H1426" s="208">
        <v>77.722999999999999</v>
      </c>
      <c r="I1426" s="239">
        <v>46.87</v>
      </c>
      <c r="J1426" s="239"/>
      <c r="K1426" s="208">
        <v>36.665999999999997</v>
      </c>
      <c r="L1426" s="208">
        <v>22.01</v>
      </c>
      <c r="M1426" s="208">
        <v>1.819</v>
      </c>
      <c r="N1426" s="208">
        <v>22.683</v>
      </c>
      <c r="O1426" s="208">
        <v>36.753</v>
      </c>
      <c r="P1426" s="208">
        <v>47.527000000000001</v>
      </c>
      <c r="Q1426" s="208">
        <v>53.314</v>
      </c>
      <c r="R1426" s="208">
        <v>70.096000000000004</v>
      </c>
      <c r="S1426" s="208">
        <v>99.6</v>
      </c>
      <c r="T1426" s="208">
        <v>92.307000000000002</v>
      </c>
      <c r="U1426" s="208">
        <v>95.266000000000005</v>
      </c>
      <c r="V1426" s="208">
        <v>46.012999999999998</v>
      </c>
      <c r="W1426" s="208">
        <v>57.363</v>
      </c>
      <c r="X1426" s="208">
        <v>14.026</v>
      </c>
      <c r="Y1426" s="208">
        <v>19.29</v>
      </c>
      <c r="Z1426" s="208">
        <v>35.896000000000001</v>
      </c>
      <c r="AA1426" s="208">
        <v>5.3559999999999999</v>
      </c>
      <c r="AB1426" s="208">
        <v>42.968000000000004</v>
      </c>
      <c r="AC1426" s="208">
        <v>70.864000000000004</v>
      </c>
      <c r="AD1426" s="208">
        <v>100.845</v>
      </c>
      <c r="AE1426" s="208">
        <v>112.435</v>
      </c>
      <c r="AF1426" s="208">
        <v>82.013999999999996</v>
      </c>
      <c r="AG1426" s="208">
        <v>78.126000000000005</v>
      </c>
      <c r="AH1426" s="208">
        <v>50.767000000000003</v>
      </c>
      <c r="AI1426" s="208">
        <v>38.540999999999997</v>
      </c>
      <c r="AJ1426" s="208">
        <v>25.614000000000001</v>
      </c>
      <c r="AK1426" s="208">
        <v>8.3800000000000008</v>
      </c>
      <c r="AL1426" s="208">
        <v>22.334</v>
      </c>
      <c r="AM1426" s="208">
        <v>20.998000000000001</v>
      </c>
      <c r="AN1426" s="208">
        <v>47.857999999999997</v>
      </c>
      <c r="AO1426" s="208">
        <v>55.103000000000002</v>
      </c>
      <c r="AP1426" s="208">
        <v>102.346</v>
      </c>
      <c r="AQ1426" s="208">
        <v>108.60599999999999</v>
      </c>
      <c r="AR1426" s="208">
        <v>90.081000000000003</v>
      </c>
      <c r="AS1426" s="208">
        <v>85.492999999999995</v>
      </c>
      <c r="AT1426" s="208">
        <v>64.543999999999997</v>
      </c>
      <c r="AU1426" s="208">
        <v>42.384999999999998</v>
      </c>
      <c r="AV1426" s="208">
        <v>24.114000000000001</v>
      </c>
      <c r="AW1426" s="208">
        <v>22.388999999999999</v>
      </c>
      <c r="AX1426" s="208">
        <v>14.733000000000001</v>
      </c>
      <c r="AY1426" s="208">
        <v>31.533000000000001</v>
      </c>
      <c r="AZ1426" s="208">
        <v>42.167000000000002</v>
      </c>
      <c r="BA1426" s="208">
        <v>54.795999999999999</v>
      </c>
      <c r="BB1426" s="27">
        <v>102.419</v>
      </c>
      <c r="BC1426" s="21"/>
      <c r="BD1426" s="22">
        <f t="shared" si="181"/>
        <v>137.65994623655914</v>
      </c>
      <c r="BE1426" s="21"/>
      <c r="BG1426" s="10"/>
      <c r="BH1426" s="21">
        <f t="shared" si="182"/>
        <v>0</v>
      </c>
      <c r="BI1426" s="22">
        <f t="shared" si="182"/>
        <v>0.102419</v>
      </c>
      <c r="BJ1426" s="21"/>
      <c r="BK1426" s="21">
        <v>0</v>
      </c>
      <c r="BL1426" s="22">
        <v>0.33730499999999997</v>
      </c>
      <c r="BM1426" s="21"/>
      <c r="BN1426" s="21">
        <f t="shared" si="184"/>
        <v>0</v>
      </c>
      <c r="BO1426" s="22">
        <f t="shared" si="184"/>
        <v>1.3492199999999999</v>
      </c>
      <c r="BP1426" s="21">
        <f t="shared" si="184"/>
        <v>0</v>
      </c>
    </row>
    <row r="1427" spans="1:68" ht="11.1" customHeight="1" outlineLevel="1" collapsed="1" x14ac:dyDescent="0.2">
      <c r="A1427" s="10"/>
      <c r="B1427" s="18"/>
      <c r="C1427" s="18"/>
      <c r="D1427" s="25"/>
      <c r="E1427" s="184" t="s">
        <v>5910</v>
      </c>
      <c r="F1427" s="208"/>
      <c r="G1427" s="208"/>
      <c r="H1427" s="208"/>
      <c r="I1427" s="208"/>
      <c r="J1427" s="208"/>
      <c r="K1427" s="208"/>
      <c r="L1427" s="208"/>
      <c r="M1427" s="208"/>
      <c r="N1427" s="208"/>
      <c r="O1427" s="208"/>
      <c r="P1427" s="208"/>
      <c r="Q1427" s="208"/>
      <c r="R1427" s="208"/>
      <c r="S1427" s="208"/>
      <c r="T1427" s="208"/>
      <c r="U1427" s="208"/>
      <c r="V1427" s="208"/>
      <c r="W1427" s="208"/>
      <c r="X1427" s="208"/>
      <c r="Y1427" s="208"/>
      <c r="Z1427" s="208"/>
      <c r="AA1427" s="208"/>
      <c r="AB1427" s="208"/>
      <c r="AC1427" s="208"/>
      <c r="AD1427" s="208"/>
      <c r="AE1427" s="208"/>
      <c r="AF1427" s="208"/>
      <c r="AG1427" s="208"/>
      <c r="AH1427" s="208"/>
      <c r="AI1427" s="208"/>
      <c r="AJ1427" s="208"/>
      <c r="AK1427" s="208"/>
      <c r="AL1427" s="208"/>
      <c r="AM1427" s="208"/>
      <c r="AN1427" s="208"/>
      <c r="AO1427" s="208"/>
      <c r="AP1427" s="208"/>
      <c r="AQ1427" s="208"/>
      <c r="AR1427" s="208"/>
      <c r="AS1427" s="208"/>
      <c r="AT1427" s="208"/>
      <c r="AU1427" s="208"/>
      <c r="AV1427" s="208"/>
      <c r="AW1427" s="208"/>
      <c r="AX1427" s="208"/>
      <c r="AY1427" s="208"/>
      <c r="AZ1427" s="208"/>
      <c r="BA1427" s="208"/>
      <c r="BB1427" s="186">
        <f>BB1428</f>
        <v>1.224</v>
      </c>
      <c r="BC1427" s="186">
        <f t="shared" ref="BC1427:BE1427" si="185">BC1428</f>
        <v>15</v>
      </c>
      <c r="BD1427" s="186">
        <f t="shared" si="185"/>
        <v>1.6451612903225805</v>
      </c>
      <c r="BE1427" s="186">
        <f t="shared" si="185"/>
        <v>13.35483870967742</v>
      </c>
      <c r="BF1427" s="190"/>
      <c r="BG1427" s="188">
        <v>7</v>
      </c>
      <c r="BH1427" s="186">
        <f>BH1428</f>
        <v>1.116E-2</v>
      </c>
      <c r="BI1427" s="186">
        <f t="shared" ref="BI1427:BJ1427" si="186">BI1428</f>
        <v>1.224E-3</v>
      </c>
      <c r="BJ1427" s="186">
        <f t="shared" si="186"/>
        <v>9.9360000000000004E-3</v>
      </c>
      <c r="BK1427" s="21"/>
      <c r="BL1427" s="22"/>
      <c r="BM1427" s="21"/>
      <c r="BN1427" s="21"/>
      <c r="BO1427" s="22"/>
      <c r="BP1427" s="21"/>
    </row>
    <row r="1428" spans="1:68" ht="11.1" hidden="1" customHeight="1" outlineLevel="2" x14ac:dyDescent="0.2">
      <c r="A1428" s="10"/>
      <c r="B1428" s="18"/>
      <c r="C1428" s="18"/>
      <c r="D1428" s="25"/>
      <c r="E1428" s="177" t="s">
        <v>5911</v>
      </c>
      <c r="F1428" s="208"/>
      <c r="G1428" s="208"/>
      <c r="H1428" s="208"/>
      <c r="I1428" s="208"/>
      <c r="J1428" s="208"/>
      <c r="K1428" s="208"/>
      <c r="L1428" s="208"/>
      <c r="M1428" s="208"/>
      <c r="N1428" s="208"/>
      <c r="O1428" s="208"/>
      <c r="P1428" s="208"/>
      <c r="Q1428" s="208"/>
      <c r="R1428" s="208"/>
      <c r="S1428" s="208"/>
      <c r="T1428" s="208"/>
      <c r="U1428" s="208"/>
      <c r="V1428" s="208"/>
      <c r="W1428" s="208"/>
      <c r="X1428" s="208"/>
      <c r="Y1428" s="208"/>
      <c r="Z1428" s="208"/>
      <c r="AA1428" s="208"/>
      <c r="AB1428" s="208"/>
      <c r="AC1428" s="208"/>
      <c r="AD1428" s="208"/>
      <c r="AE1428" s="208"/>
      <c r="AF1428" s="208"/>
      <c r="AG1428" s="208"/>
      <c r="AH1428" s="208"/>
      <c r="AI1428" s="208"/>
      <c r="AJ1428" s="208"/>
      <c r="AK1428" s="208"/>
      <c r="AL1428" s="208"/>
      <c r="AM1428" s="208"/>
      <c r="AN1428" s="208"/>
      <c r="AO1428" s="208"/>
      <c r="AP1428" s="208"/>
      <c r="AQ1428" s="208"/>
      <c r="AR1428" s="208"/>
      <c r="AS1428" s="208"/>
      <c r="AT1428" s="208"/>
      <c r="AU1428" s="208"/>
      <c r="AV1428" s="208"/>
      <c r="AW1428" s="208"/>
      <c r="AX1428" s="208"/>
      <c r="AY1428" s="208"/>
      <c r="AZ1428" s="208"/>
      <c r="BA1428" s="208"/>
      <c r="BB1428" s="186">
        <v>1.224</v>
      </c>
      <c r="BC1428" s="186">
        <v>15</v>
      </c>
      <c r="BD1428" s="22">
        <f t="shared" si="181"/>
        <v>1.6451612903225805</v>
      </c>
      <c r="BE1428" s="186">
        <f t="shared" ref="BE1428" si="187">BC1428-BD1428</f>
        <v>13.35483870967742</v>
      </c>
      <c r="BF1428" s="190"/>
      <c r="BG1428" s="188"/>
      <c r="BH1428" s="186">
        <f t="shared" si="182"/>
        <v>1.116E-2</v>
      </c>
      <c r="BI1428" s="22">
        <f t="shared" si="182"/>
        <v>1.224E-3</v>
      </c>
      <c r="BJ1428" s="186">
        <f t="shared" ref="BJ1428" si="188">BH1428-BI1428</f>
        <v>9.9360000000000004E-3</v>
      </c>
      <c r="BK1428" s="21"/>
      <c r="BL1428" s="22"/>
      <c r="BM1428" s="21"/>
      <c r="BN1428" s="21"/>
      <c r="BO1428" s="22"/>
      <c r="BP1428" s="21"/>
    </row>
    <row r="1429" spans="1:68" ht="17.25" hidden="1" customHeight="1" x14ac:dyDescent="0.2">
      <c r="A1429" s="10">
        <v>22</v>
      </c>
      <c r="B1429" s="11" t="s">
        <v>1270</v>
      </c>
      <c r="C1429" s="11" t="s">
        <v>1270</v>
      </c>
      <c r="D1429" s="11" t="s">
        <v>1270</v>
      </c>
      <c r="E1429" s="12"/>
      <c r="F1429" s="211">
        <v>57.585999999999999</v>
      </c>
      <c r="G1429" s="211">
        <v>71.983999999999995</v>
      </c>
      <c r="H1429" s="211">
        <v>59.048999999999999</v>
      </c>
      <c r="I1429" s="242">
        <v>58.215000000000003</v>
      </c>
      <c r="J1429" s="242"/>
      <c r="K1429" s="211">
        <v>50.862000000000002</v>
      </c>
      <c r="L1429" s="211">
        <v>-0.16300000000000001</v>
      </c>
      <c r="M1429" s="211">
        <v>12.967000000000001</v>
      </c>
      <c r="N1429" s="211">
        <v>19.562000000000001</v>
      </c>
      <c r="O1429" s="211">
        <v>15.933999999999999</v>
      </c>
      <c r="P1429" s="211">
        <v>43.607999999999997</v>
      </c>
      <c r="Q1429" s="211">
        <v>59.377000000000002</v>
      </c>
      <c r="R1429" s="211">
        <v>88.248000000000005</v>
      </c>
      <c r="S1429" s="211">
        <v>74.347999999999999</v>
      </c>
      <c r="T1429" s="211">
        <v>83.463999999999999</v>
      </c>
      <c r="U1429" s="211">
        <v>59.941000000000003</v>
      </c>
      <c r="V1429" s="211">
        <v>61.152000000000001</v>
      </c>
      <c r="W1429" s="211">
        <v>34.225000000000001</v>
      </c>
      <c r="X1429" s="211">
        <v>23.379000000000001</v>
      </c>
      <c r="Y1429" s="211">
        <v>14.833</v>
      </c>
      <c r="Z1429" s="211">
        <v>18.503</v>
      </c>
      <c r="AA1429" s="211">
        <v>10.349</v>
      </c>
      <c r="AB1429" s="211">
        <v>40.08</v>
      </c>
      <c r="AC1429" s="211">
        <v>68.757000000000005</v>
      </c>
      <c r="AD1429" s="211">
        <v>75.866</v>
      </c>
      <c r="AE1429" s="211">
        <v>98.570999999999998</v>
      </c>
      <c r="AF1429" s="211">
        <v>70.587000000000003</v>
      </c>
      <c r="AG1429" s="211">
        <v>57.064999999999998</v>
      </c>
      <c r="AH1429" s="211">
        <v>55.27</v>
      </c>
      <c r="AI1429" s="211">
        <v>39</v>
      </c>
      <c r="AJ1429" s="211">
        <v>18.829999999999998</v>
      </c>
      <c r="AK1429" s="211">
        <v>9.8629999999999995</v>
      </c>
      <c r="AL1429" s="211">
        <v>16.350000000000001</v>
      </c>
      <c r="AM1429" s="211">
        <v>19.57</v>
      </c>
      <c r="AN1429" s="211">
        <v>37.210999999999999</v>
      </c>
      <c r="AO1429" s="211">
        <v>60.679000000000002</v>
      </c>
      <c r="AP1429" s="211">
        <v>80.066000000000003</v>
      </c>
      <c r="AQ1429" s="211">
        <v>83.448999999999998</v>
      </c>
      <c r="AR1429" s="211">
        <v>90.626000000000005</v>
      </c>
      <c r="AS1429" s="211">
        <v>57.094999999999999</v>
      </c>
      <c r="AT1429" s="211">
        <v>49.292000000000002</v>
      </c>
      <c r="AU1429" s="211">
        <v>32.167000000000002</v>
      </c>
      <c r="AV1429" s="211">
        <v>18.373999999999999</v>
      </c>
      <c r="AW1429" s="211">
        <v>10.566000000000001</v>
      </c>
      <c r="AX1429" s="211">
        <v>6.7370000000000001</v>
      </c>
      <c r="AY1429" s="211">
        <v>21.096</v>
      </c>
      <c r="AZ1429" s="211">
        <v>29.27</v>
      </c>
      <c r="BA1429" s="211">
        <v>57.066000000000003</v>
      </c>
      <c r="BB1429" s="14">
        <f>BB1430+BB1435+BB1437+BB1439+BB1441+BB1443+BB1445</f>
        <v>111.143</v>
      </c>
      <c r="BC1429" s="14">
        <f>SUM(BC1430:BC1441)+BC1443+BC1445</f>
        <v>792.92849462365587</v>
      </c>
      <c r="BD1429" s="15">
        <f t="shared" si="181"/>
        <v>149.38575268817203</v>
      </c>
      <c r="BE1429" s="14">
        <f>SUM(BE1430:BE1441)</f>
        <v>642.44462365591392</v>
      </c>
      <c r="BG1429" s="43"/>
      <c r="BH1429" s="17">
        <f t="shared" si="182"/>
        <v>0.5899388000000001</v>
      </c>
      <c r="BI1429" s="15">
        <f t="shared" si="182"/>
        <v>0.11114300000000001</v>
      </c>
      <c r="BJ1429" s="14">
        <f>SUM(BJ1430:BJ1441)</f>
        <v>0.47797880000000004</v>
      </c>
      <c r="BK1429" s="17">
        <v>0.53105639999999998</v>
      </c>
      <c r="BL1429" s="15">
        <v>0.31093199999999999</v>
      </c>
      <c r="BM1429" s="14">
        <v>0.22851540000000001</v>
      </c>
      <c r="BN1429" s="17">
        <f t="shared" si="184"/>
        <v>2.1242255999999999</v>
      </c>
      <c r="BO1429" s="15">
        <f t="shared" si="184"/>
        <v>1.2437279999999999</v>
      </c>
      <c r="BP1429" s="17">
        <f t="shared" si="184"/>
        <v>0.91406160000000003</v>
      </c>
    </row>
    <row r="1430" spans="1:68" ht="11.1" hidden="1" customHeight="1" outlineLevel="1" collapsed="1" x14ac:dyDescent="0.2">
      <c r="A1430" s="10"/>
      <c r="B1430" s="18"/>
      <c r="C1430" s="18"/>
      <c r="D1430" s="18"/>
      <c r="E1430" s="19" t="s">
        <v>30</v>
      </c>
      <c r="F1430" s="209">
        <v>13.2</v>
      </c>
      <c r="G1430" s="209">
        <v>10.9</v>
      </c>
      <c r="H1430" s="209">
        <v>9.1999999999999993</v>
      </c>
      <c r="I1430" s="240">
        <v>6.1689999999999996</v>
      </c>
      <c r="J1430" s="240"/>
      <c r="K1430" s="209">
        <v>2.7549999999999999</v>
      </c>
      <c r="L1430" s="20"/>
      <c r="M1430" s="20"/>
      <c r="N1430" s="20"/>
      <c r="O1430" s="209">
        <v>3.4620000000000002</v>
      </c>
      <c r="P1430" s="209">
        <v>7.7519999999999998</v>
      </c>
      <c r="Q1430" s="209">
        <v>11.164999999999999</v>
      </c>
      <c r="R1430" s="209">
        <v>11.833</v>
      </c>
      <c r="S1430" s="209">
        <v>13.656000000000001</v>
      </c>
      <c r="T1430" s="209">
        <v>12.519</v>
      </c>
      <c r="U1430" s="209">
        <v>10.228999999999999</v>
      </c>
      <c r="V1430" s="209">
        <v>5.524</v>
      </c>
      <c r="W1430" s="209">
        <v>3.1520000000000001</v>
      </c>
      <c r="X1430" s="20"/>
      <c r="Y1430" s="20"/>
      <c r="Z1430" s="20"/>
      <c r="AA1430" s="209">
        <v>-8.3960000000000008</v>
      </c>
      <c r="AB1430" s="209">
        <v>5.8479999999999999</v>
      </c>
      <c r="AC1430" s="209">
        <v>9.9610000000000003</v>
      </c>
      <c r="AD1430" s="209">
        <v>12.29</v>
      </c>
      <c r="AE1430" s="209">
        <v>12.003</v>
      </c>
      <c r="AF1430" s="209">
        <v>10.170999999999999</v>
      </c>
      <c r="AG1430" s="209">
        <v>7.4349999999999996</v>
      </c>
      <c r="AH1430" s="209">
        <v>4.6310000000000002</v>
      </c>
      <c r="AI1430" s="209">
        <v>3.4359999999999999</v>
      </c>
      <c r="AJ1430" s="20"/>
      <c r="AK1430" s="20"/>
      <c r="AL1430" s="20"/>
      <c r="AM1430" s="209">
        <v>2.6419999999999999</v>
      </c>
      <c r="AN1430" s="209">
        <v>5.9370000000000003</v>
      </c>
      <c r="AO1430" s="209">
        <v>10.369</v>
      </c>
      <c r="AP1430" s="209">
        <v>12.689</v>
      </c>
      <c r="AQ1430" s="209">
        <v>12.337999999999999</v>
      </c>
      <c r="AR1430" s="209">
        <v>10.279</v>
      </c>
      <c r="AS1430" s="209">
        <v>6.0250000000000004</v>
      </c>
      <c r="AT1430" s="209">
        <v>3.641</v>
      </c>
      <c r="AU1430" s="209">
        <v>1.76</v>
      </c>
      <c r="AV1430" s="20"/>
      <c r="AW1430" s="20"/>
      <c r="AX1430" s="20"/>
      <c r="AY1430" s="209">
        <v>1.798</v>
      </c>
      <c r="AZ1430" s="209">
        <v>3.177</v>
      </c>
      <c r="BA1430" s="209">
        <v>6.0119999999999996</v>
      </c>
      <c r="BB1430" s="21">
        <f>BB1431+BB1432+BB1433+BB1434</f>
        <v>13.934000000000001</v>
      </c>
      <c r="BC1430" s="21">
        <f>BD1430</f>
        <v>18.728494623655912</v>
      </c>
      <c r="BD1430" s="22">
        <f t="shared" si="181"/>
        <v>18.728494623655912</v>
      </c>
      <c r="BE1430" s="21">
        <f>BC1430-BD1430</f>
        <v>0</v>
      </c>
      <c r="BF1430" s="2">
        <v>13.65</v>
      </c>
      <c r="BG1430" s="10">
        <v>6</v>
      </c>
      <c r="BH1430" s="21">
        <f t="shared" si="182"/>
        <v>1.3933999999999998E-2</v>
      </c>
      <c r="BI1430" s="22">
        <f t="shared" si="182"/>
        <v>1.3933999999999998E-2</v>
      </c>
      <c r="BJ1430" s="21">
        <f>BH1430-BI1430</f>
        <v>0</v>
      </c>
      <c r="BK1430" s="21">
        <v>4.1801999999999992E-2</v>
      </c>
      <c r="BL1430" s="22">
        <v>4.1801999999999992E-2</v>
      </c>
      <c r="BM1430" s="21">
        <v>0</v>
      </c>
      <c r="BN1430" s="21">
        <f t="shared" si="184"/>
        <v>0.16720799999999997</v>
      </c>
      <c r="BO1430" s="22">
        <f t="shared" si="184"/>
        <v>0.16720799999999997</v>
      </c>
      <c r="BP1430" s="21">
        <f t="shared" si="184"/>
        <v>0</v>
      </c>
    </row>
    <row r="1431" spans="1:68" ht="11.1" hidden="1" customHeight="1" outlineLevel="2" x14ac:dyDescent="0.2">
      <c r="A1431" s="10"/>
      <c r="B1431" s="18"/>
      <c r="C1431" s="18"/>
      <c r="D1431" s="18"/>
      <c r="E1431" s="23" t="s">
        <v>1271</v>
      </c>
      <c r="F1431" s="208">
        <v>2.1</v>
      </c>
      <c r="G1431" s="208">
        <v>1.7</v>
      </c>
      <c r="H1431" s="208">
        <v>1.4</v>
      </c>
      <c r="I1431" s="239">
        <v>0.95799999999999996</v>
      </c>
      <c r="J1431" s="239"/>
      <c r="K1431" s="208">
        <v>0.47299999999999998</v>
      </c>
      <c r="L1431" s="24"/>
      <c r="M1431" s="24"/>
      <c r="N1431" s="24"/>
      <c r="O1431" s="208">
        <v>0.58899999999999997</v>
      </c>
      <c r="P1431" s="208">
        <v>1.2869999999999999</v>
      </c>
      <c r="Q1431" s="208">
        <v>1.85</v>
      </c>
      <c r="R1431" s="208">
        <v>1.986</v>
      </c>
      <c r="S1431" s="208">
        <v>2.3580000000000001</v>
      </c>
      <c r="T1431" s="208">
        <v>2.1749999999999998</v>
      </c>
      <c r="U1431" s="208">
        <v>1.6359999999999999</v>
      </c>
      <c r="V1431" s="208">
        <v>0.96299999999999997</v>
      </c>
      <c r="W1431" s="208">
        <v>0.59299999999999997</v>
      </c>
      <c r="X1431" s="24"/>
      <c r="Y1431" s="24"/>
      <c r="Z1431" s="24"/>
      <c r="AA1431" s="208">
        <v>-5.8440000000000003</v>
      </c>
      <c r="AB1431" s="208">
        <v>0.96099999999999997</v>
      </c>
      <c r="AC1431" s="208">
        <v>1.722</v>
      </c>
      <c r="AD1431" s="208">
        <v>2.2519999999999998</v>
      </c>
      <c r="AE1431" s="208">
        <v>2.161</v>
      </c>
      <c r="AF1431" s="208">
        <v>1.845</v>
      </c>
      <c r="AG1431" s="208">
        <v>1.36</v>
      </c>
      <c r="AH1431" s="208">
        <v>0.92700000000000005</v>
      </c>
      <c r="AI1431" s="208">
        <v>0.68100000000000005</v>
      </c>
      <c r="AJ1431" s="24"/>
      <c r="AK1431" s="24"/>
      <c r="AL1431" s="24"/>
      <c r="AM1431" s="208">
        <v>0.57099999999999995</v>
      </c>
      <c r="AN1431" s="208">
        <v>1.1180000000000001</v>
      </c>
      <c r="AO1431" s="208">
        <v>1.9950000000000001</v>
      </c>
      <c r="AP1431" s="208">
        <v>2.48</v>
      </c>
      <c r="AQ1431" s="208">
        <v>2.3889999999999998</v>
      </c>
      <c r="AR1431" s="208">
        <v>2.1019999999999999</v>
      </c>
      <c r="AS1431" s="208">
        <v>1.9330000000000001</v>
      </c>
      <c r="AT1431" s="208">
        <v>1.129</v>
      </c>
      <c r="AU1431" s="208">
        <v>0.6</v>
      </c>
      <c r="AV1431" s="24"/>
      <c r="AW1431" s="24"/>
      <c r="AX1431" s="24"/>
      <c r="AY1431" s="208">
        <v>0.47199999999999998</v>
      </c>
      <c r="AZ1431" s="208">
        <v>0.878</v>
      </c>
      <c r="BA1431" s="208">
        <v>1.8320000000000001</v>
      </c>
      <c r="BB1431" s="21">
        <f t="shared" si="183"/>
        <v>2.48</v>
      </c>
      <c r="BC1431" s="21"/>
      <c r="BD1431" s="22">
        <f t="shared" si="181"/>
        <v>3.3333333333333335</v>
      </c>
      <c r="BE1431" s="21"/>
      <c r="BG1431" s="10"/>
      <c r="BH1431" s="21">
        <f t="shared" si="182"/>
        <v>0</v>
      </c>
      <c r="BI1431" s="22">
        <f t="shared" si="182"/>
        <v>2.48E-3</v>
      </c>
      <c r="BJ1431" s="21"/>
      <c r="BK1431" s="21">
        <v>0</v>
      </c>
      <c r="BL1431" s="22">
        <v>7.4400000000000004E-3</v>
      </c>
      <c r="BM1431" s="21"/>
      <c r="BN1431" s="21">
        <f t="shared" si="184"/>
        <v>0</v>
      </c>
      <c r="BO1431" s="22">
        <f t="shared" si="184"/>
        <v>2.9760000000000002E-2</v>
      </c>
      <c r="BP1431" s="21">
        <f t="shared" si="184"/>
        <v>0</v>
      </c>
    </row>
    <row r="1432" spans="1:68" ht="11.1" hidden="1" customHeight="1" outlineLevel="2" x14ac:dyDescent="0.2">
      <c r="A1432" s="10"/>
      <c r="B1432" s="18"/>
      <c r="C1432" s="18"/>
      <c r="D1432" s="18"/>
      <c r="E1432" s="23" t="s">
        <v>1272</v>
      </c>
      <c r="F1432" s="208">
        <v>5.0999999999999996</v>
      </c>
      <c r="G1432" s="208">
        <v>4.3</v>
      </c>
      <c r="H1432" s="208">
        <v>3.7</v>
      </c>
      <c r="I1432" s="239">
        <v>2.3969999999999998</v>
      </c>
      <c r="J1432" s="239"/>
      <c r="K1432" s="208">
        <v>0.97899999999999998</v>
      </c>
      <c r="L1432" s="24"/>
      <c r="M1432" s="24"/>
      <c r="N1432" s="24"/>
      <c r="O1432" s="208">
        <v>1.135</v>
      </c>
      <c r="P1432" s="208">
        <v>2.871</v>
      </c>
      <c r="Q1432" s="208">
        <v>4.085</v>
      </c>
      <c r="R1432" s="208">
        <v>4.4000000000000004</v>
      </c>
      <c r="S1432" s="208">
        <v>5.1980000000000004</v>
      </c>
      <c r="T1432" s="208">
        <v>4.7649999999999997</v>
      </c>
      <c r="U1432" s="208">
        <v>3.7120000000000002</v>
      </c>
      <c r="V1432" s="208">
        <v>1.9790000000000001</v>
      </c>
      <c r="W1432" s="208">
        <v>1.0609999999999999</v>
      </c>
      <c r="X1432" s="24"/>
      <c r="Y1432" s="24"/>
      <c r="Z1432" s="24"/>
      <c r="AA1432" s="208">
        <v>-1.1220000000000001</v>
      </c>
      <c r="AB1432" s="208">
        <v>2.37</v>
      </c>
      <c r="AC1432" s="208">
        <v>3.67</v>
      </c>
      <c r="AD1432" s="208">
        <v>4.569</v>
      </c>
      <c r="AE1432" s="208">
        <v>4.7169999999999996</v>
      </c>
      <c r="AF1432" s="208">
        <v>3.988</v>
      </c>
      <c r="AG1432" s="208">
        <v>2.718</v>
      </c>
      <c r="AH1432" s="208">
        <v>1.55</v>
      </c>
      <c r="AI1432" s="208">
        <v>1.1399999999999999</v>
      </c>
      <c r="AJ1432" s="24"/>
      <c r="AK1432" s="24"/>
      <c r="AL1432" s="24"/>
      <c r="AM1432" s="208">
        <v>0.90300000000000002</v>
      </c>
      <c r="AN1432" s="208">
        <v>2.169</v>
      </c>
      <c r="AO1432" s="208">
        <v>3.839</v>
      </c>
      <c r="AP1432" s="208">
        <v>4.9690000000000003</v>
      </c>
      <c r="AQ1432" s="208">
        <v>4.8460000000000001</v>
      </c>
      <c r="AR1432" s="208">
        <v>3.7890000000000001</v>
      </c>
      <c r="AS1432" s="24"/>
      <c r="AT1432" s="24"/>
      <c r="AU1432" s="24"/>
      <c r="AV1432" s="24"/>
      <c r="AW1432" s="24"/>
      <c r="AX1432" s="24"/>
      <c r="AY1432" s="24"/>
      <c r="AZ1432" s="24"/>
      <c r="BA1432" s="24"/>
      <c r="BB1432" s="21">
        <f t="shared" si="183"/>
        <v>5.1980000000000004</v>
      </c>
      <c r="BC1432" s="21"/>
      <c r="BD1432" s="22">
        <f t="shared" si="181"/>
        <v>6.9865591397849469</v>
      </c>
      <c r="BE1432" s="21"/>
      <c r="BG1432" s="10"/>
      <c r="BH1432" s="21">
        <f t="shared" si="182"/>
        <v>0</v>
      </c>
      <c r="BI1432" s="22">
        <f t="shared" si="182"/>
        <v>5.1980000000000004E-3</v>
      </c>
      <c r="BJ1432" s="21"/>
      <c r="BK1432" s="21">
        <v>0</v>
      </c>
      <c r="BL1432" s="22">
        <v>1.5594E-2</v>
      </c>
      <c r="BM1432" s="21"/>
      <c r="BN1432" s="21">
        <f t="shared" si="184"/>
        <v>0</v>
      </c>
      <c r="BO1432" s="22">
        <f t="shared" si="184"/>
        <v>6.2376000000000001E-2</v>
      </c>
      <c r="BP1432" s="21">
        <f t="shared" si="184"/>
        <v>0</v>
      </c>
    </row>
    <row r="1433" spans="1:68" ht="11.1" hidden="1" customHeight="1" outlineLevel="2" x14ac:dyDescent="0.2">
      <c r="A1433" s="10"/>
      <c r="B1433" s="18"/>
      <c r="C1433" s="18"/>
      <c r="D1433" s="18"/>
      <c r="E1433" s="23" t="s">
        <v>1273</v>
      </c>
      <c r="F1433" s="208">
        <v>2.1</v>
      </c>
      <c r="G1433" s="208">
        <v>1.6</v>
      </c>
      <c r="H1433" s="208">
        <v>1.3</v>
      </c>
      <c r="I1433" s="239">
        <v>0.84599999999999997</v>
      </c>
      <c r="J1433" s="239"/>
      <c r="K1433" s="208">
        <v>0.46600000000000003</v>
      </c>
      <c r="L1433" s="24"/>
      <c r="M1433" s="24"/>
      <c r="N1433" s="24"/>
      <c r="O1433" s="208">
        <v>0.52200000000000002</v>
      </c>
      <c r="P1433" s="208">
        <v>0.997</v>
      </c>
      <c r="Q1433" s="208">
        <v>1.5640000000000001</v>
      </c>
      <c r="R1433" s="208">
        <v>1.6950000000000001</v>
      </c>
      <c r="S1433" s="208">
        <v>1.944</v>
      </c>
      <c r="T1433" s="208">
        <v>1.7989999999999999</v>
      </c>
      <c r="U1433" s="208">
        <v>1.4410000000000001</v>
      </c>
      <c r="V1433" s="208">
        <v>0.66700000000000004</v>
      </c>
      <c r="W1433" s="208">
        <v>0.47599999999999998</v>
      </c>
      <c r="X1433" s="24"/>
      <c r="Y1433" s="24"/>
      <c r="Z1433" s="24"/>
      <c r="AA1433" s="208">
        <v>-0.84</v>
      </c>
      <c r="AB1433" s="208">
        <v>0.71299999999999997</v>
      </c>
      <c r="AC1433" s="208">
        <v>1.371</v>
      </c>
      <c r="AD1433" s="208">
        <v>1.6359999999999999</v>
      </c>
      <c r="AE1433" s="208">
        <v>1.5509999999999999</v>
      </c>
      <c r="AF1433" s="208">
        <v>1.3939999999999999</v>
      </c>
      <c r="AG1433" s="208">
        <v>1.0469999999999999</v>
      </c>
      <c r="AH1433" s="208">
        <v>0.66500000000000004</v>
      </c>
      <c r="AI1433" s="208">
        <v>0.495</v>
      </c>
      <c r="AJ1433" s="24"/>
      <c r="AK1433" s="24"/>
      <c r="AL1433" s="24"/>
      <c r="AM1433" s="208">
        <v>0.35799999999999998</v>
      </c>
      <c r="AN1433" s="208">
        <v>0.79200000000000004</v>
      </c>
      <c r="AO1433" s="208">
        <v>1.353</v>
      </c>
      <c r="AP1433" s="208">
        <v>1.73</v>
      </c>
      <c r="AQ1433" s="208">
        <v>1.6739999999999999</v>
      </c>
      <c r="AR1433" s="208">
        <v>1.4390000000000001</v>
      </c>
      <c r="AS1433" s="208">
        <v>1.3420000000000001</v>
      </c>
      <c r="AT1433" s="208">
        <v>0.80200000000000005</v>
      </c>
      <c r="AU1433" s="208">
        <v>0.36299999999999999</v>
      </c>
      <c r="AV1433" s="24"/>
      <c r="AW1433" s="24"/>
      <c r="AX1433" s="24"/>
      <c r="AY1433" s="208">
        <v>0.35099999999999998</v>
      </c>
      <c r="AZ1433" s="208">
        <v>0.65900000000000003</v>
      </c>
      <c r="BA1433" s="208">
        <v>1.2030000000000001</v>
      </c>
      <c r="BB1433" s="21">
        <f t="shared" si="183"/>
        <v>2.1</v>
      </c>
      <c r="BC1433" s="21"/>
      <c r="BD1433" s="22">
        <f t="shared" ref="BD1433:BD1502" si="189">(BB1433/31/24)*1000</f>
        <v>2.8225806451612905</v>
      </c>
      <c r="BE1433" s="21"/>
      <c r="BG1433" s="10"/>
      <c r="BH1433" s="21">
        <f t="shared" si="182"/>
        <v>0</v>
      </c>
      <c r="BI1433" s="22">
        <f t="shared" si="182"/>
        <v>2.0999999999999999E-3</v>
      </c>
      <c r="BJ1433" s="21"/>
      <c r="BK1433" s="21">
        <v>0</v>
      </c>
      <c r="BL1433" s="22">
        <v>6.3E-3</v>
      </c>
      <c r="BM1433" s="21"/>
      <c r="BN1433" s="21">
        <f t="shared" si="184"/>
        <v>0</v>
      </c>
      <c r="BO1433" s="22">
        <f t="shared" si="184"/>
        <v>2.52E-2</v>
      </c>
      <c r="BP1433" s="21">
        <f t="shared" si="184"/>
        <v>0</v>
      </c>
    </row>
    <row r="1434" spans="1:68" ht="11.1" hidden="1" customHeight="1" outlineLevel="2" x14ac:dyDescent="0.2">
      <c r="A1434" s="10"/>
      <c r="B1434" s="18"/>
      <c r="C1434" s="18"/>
      <c r="D1434" s="18"/>
      <c r="E1434" s="23" t="s">
        <v>1274</v>
      </c>
      <c r="F1434" s="208">
        <v>3.9</v>
      </c>
      <c r="G1434" s="208">
        <v>3.3</v>
      </c>
      <c r="H1434" s="208">
        <v>2.8</v>
      </c>
      <c r="I1434" s="239">
        <v>1.968</v>
      </c>
      <c r="J1434" s="239"/>
      <c r="K1434" s="208">
        <v>0.83699999999999997</v>
      </c>
      <c r="L1434" s="24"/>
      <c r="M1434" s="24"/>
      <c r="N1434" s="24"/>
      <c r="O1434" s="208">
        <v>1.216</v>
      </c>
      <c r="P1434" s="208">
        <v>2.597</v>
      </c>
      <c r="Q1434" s="208">
        <v>3.6659999999999999</v>
      </c>
      <c r="R1434" s="208">
        <v>3.7519999999999998</v>
      </c>
      <c r="S1434" s="208">
        <v>4.1559999999999997</v>
      </c>
      <c r="T1434" s="208">
        <v>3.78</v>
      </c>
      <c r="U1434" s="208">
        <v>3.44</v>
      </c>
      <c r="V1434" s="208">
        <v>1.915</v>
      </c>
      <c r="W1434" s="208">
        <v>1.022</v>
      </c>
      <c r="X1434" s="24"/>
      <c r="Y1434" s="24"/>
      <c r="Z1434" s="24"/>
      <c r="AA1434" s="208">
        <v>-0.59</v>
      </c>
      <c r="AB1434" s="208">
        <v>1.804</v>
      </c>
      <c r="AC1434" s="208">
        <v>3.198</v>
      </c>
      <c r="AD1434" s="208">
        <v>3.8330000000000002</v>
      </c>
      <c r="AE1434" s="208">
        <v>3.5739999999999998</v>
      </c>
      <c r="AF1434" s="208">
        <v>2.944</v>
      </c>
      <c r="AG1434" s="208">
        <v>2.31</v>
      </c>
      <c r="AH1434" s="208">
        <v>1.4890000000000001</v>
      </c>
      <c r="AI1434" s="208">
        <v>1.1200000000000001</v>
      </c>
      <c r="AJ1434" s="24"/>
      <c r="AK1434" s="24"/>
      <c r="AL1434" s="24"/>
      <c r="AM1434" s="208">
        <v>0.81</v>
      </c>
      <c r="AN1434" s="208">
        <v>1.8580000000000001</v>
      </c>
      <c r="AO1434" s="208">
        <v>3.1819999999999999</v>
      </c>
      <c r="AP1434" s="208">
        <v>3.51</v>
      </c>
      <c r="AQ1434" s="208">
        <v>3.4289999999999998</v>
      </c>
      <c r="AR1434" s="208">
        <v>2.9489999999999998</v>
      </c>
      <c r="AS1434" s="208">
        <v>2.75</v>
      </c>
      <c r="AT1434" s="208">
        <v>1.71</v>
      </c>
      <c r="AU1434" s="208">
        <v>0.79700000000000004</v>
      </c>
      <c r="AV1434" s="24"/>
      <c r="AW1434" s="24"/>
      <c r="AX1434" s="24"/>
      <c r="AY1434" s="208">
        <v>0.97499999999999998</v>
      </c>
      <c r="AZ1434" s="208">
        <v>1.64</v>
      </c>
      <c r="BA1434" s="208">
        <v>2.9769999999999999</v>
      </c>
      <c r="BB1434" s="21">
        <f t="shared" si="183"/>
        <v>4.1559999999999997</v>
      </c>
      <c r="BC1434" s="21"/>
      <c r="BD1434" s="22">
        <f t="shared" si="189"/>
        <v>5.586021505376344</v>
      </c>
      <c r="BE1434" s="21"/>
      <c r="BG1434" s="10"/>
      <c r="BH1434" s="21">
        <f t="shared" si="182"/>
        <v>0</v>
      </c>
      <c r="BI1434" s="22">
        <f t="shared" si="182"/>
        <v>4.156E-3</v>
      </c>
      <c r="BJ1434" s="21"/>
      <c r="BK1434" s="21">
        <v>0</v>
      </c>
      <c r="BL1434" s="22">
        <v>1.2468E-2</v>
      </c>
      <c r="BM1434" s="21"/>
      <c r="BN1434" s="21">
        <f t="shared" si="184"/>
        <v>0</v>
      </c>
      <c r="BO1434" s="22">
        <f t="shared" si="184"/>
        <v>4.9872E-2</v>
      </c>
      <c r="BP1434" s="21">
        <f t="shared" si="184"/>
        <v>0</v>
      </c>
    </row>
    <row r="1435" spans="1:68" ht="11.1" hidden="1" customHeight="1" outlineLevel="1" collapsed="1" x14ac:dyDescent="0.2">
      <c r="A1435" s="10"/>
      <c r="B1435" s="18"/>
      <c r="C1435" s="18"/>
      <c r="D1435" s="18"/>
      <c r="E1435" s="19" t="s">
        <v>46</v>
      </c>
      <c r="F1435" s="209">
        <v>2.3719999999999999</v>
      </c>
      <c r="G1435" s="209">
        <v>2.7970000000000002</v>
      </c>
      <c r="H1435" s="209">
        <v>1.4339999999999999</v>
      </c>
      <c r="I1435" s="240">
        <v>1.528</v>
      </c>
      <c r="J1435" s="240"/>
      <c r="K1435" s="209">
        <v>0.67800000000000005</v>
      </c>
      <c r="L1435" s="209">
        <v>0.10199999999999999</v>
      </c>
      <c r="M1435" s="20"/>
      <c r="N1435" s="20"/>
      <c r="O1435" s="209">
        <v>0.28399999999999997</v>
      </c>
      <c r="P1435" s="20"/>
      <c r="Q1435" s="20"/>
      <c r="R1435" s="20"/>
      <c r="S1435" s="20"/>
      <c r="T1435" s="20"/>
      <c r="U1435" s="20"/>
      <c r="V1435" s="20"/>
      <c r="W1435" s="20"/>
      <c r="X1435" s="20"/>
      <c r="Y1435" s="20"/>
      <c r="Z1435" s="20"/>
      <c r="AA1435" s="20"/>
      <c r="AB1435" s="20"/>
      <c r="AC1435" s="20"/>
      <c r="AD1435" s="20"/>
      <c r="AE1435" s="20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1">
        <f t="shared" si="183"/>
        <v>2.7970000000000002</v>
      </c>
      <c r="BC1435" s="21"/>
      <c r="BD1435" s="22">
        <f t="shared" si="189"/>
        <v>3.759408602150538</v>
      </c>
      <c r="BE1435" s="21"/>
      <c r="BG1435" s="10">
        <v>6</v>
      </c>
      <c r="BH1435" s="21">
        <f t="shared" si="182"/>
        <v>0</v>
      </c>
      <c r="BI1435" s="22">
        <f t="shared" si="182"/>
        <v>2.7970000000000004E-3</v>
      </c>
      <c r="BJ1435" s="21">
        <v>0</v>
      </c>
      <c r="BK1435" s="21">
        <v>0</v>
      </c>
      <c r="BL1435" s="22">
        <v>8.3910000000000009E-3</v>
      </c>
      <c r="BM1435" s="21"/>
      <c r="BN1435" s="21">
        <f t="shared" si="184"/>
        <v>0</v>
      </c>
      <c r="BO1435" s="22">
        <f t="shared" si="184"/>
        <v>3.3564000000000004E-2</v>
      </c>
      <c r="BP1435" s="21">
        <f t="shared" si="184"/>
        <v>0</v>
      </c>
    </row>
    <row r="1436" spans="1:68" ht="11.1" hidden="1" customHeight="1" outlineLevel="2" x14ac:dyDescent="0.2">
      <c r="A1436" s="10"/>
      <c r="B1436" s="18"/>
      <c r="C1436" s="18"/>
      <c r="D1436" s="18"/>
      <c r="E1436" s="23" t="s">
        <v>1275</v>
      </c>
      <c r="F1436" s="208">
        <v>2.3719999999999999</v>
      </c>
      <c r="G1436" s="208">
        <v>2.7970000000000002</v>
      </c>
      <c r="H1436" s="208">
        <v>1.4339999999999999</v>
      </c>
      <c r="I1436" s="239">
        <v>1.528</v>
      </c>
      <c r="J1436" s="239"/>
      <c r="K1436" s="208">
        <v>0.67800000000000005</v>
      </c>
      <c r="L1436" s="208">
        <v>0.10199999999999999</v>
      </c>
      <c r="M1436" s="24"/>
      <c r="N1436" s="24"/>
      <c r="O1436" s="208">
        <v>0.28399999999999997</v>
      </c>
      <c r="P1436" s="24"/>
      <c r="Q1436" s="24"/>
      <c r="R1436" s="24"/>
      <c r="S1436" s="24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24"/>
      <c r="AJ1436" s="24"/>
      <c r="AK1436" s="24"/>
      <c r="AL1436" s="24"/>
      <c r="AM1436" s="24"/>
      <c r="AN1436" s="24"/>
      <c r="AO1436" s="24"/>
      <c r="AP1436" s="24"/>
      <c r="AQ1436" s="24"/>
      <c r="AR1436" s="24"/>
      <c r="AS1436" s="24"/>
      <c r="AT1436" s="24"/>
      <c r="AU1436" s="24"/>
      <c r="AV1436" s="24"/>
      <c r="AW1436" s="24"/>
      <c r="AX1436" s="24"/>
      <c r="AY1436" s="24"/>
      <c r="AZ1436" s="24"/>
      <c r="BA1436" s="24"/>
      <c r="BB1436" s="21">
        <f t="shared" si="183"/>
        <v>2.7970000000000002</v>
      </c>
      <c r="BC1436" s="21"/>
      <c r="BD1436" s="22">
        <f t="shared" si="189"/>
        <v>3.759408602150538</v>
      </c>
      <c r="BE1436" s="21"/>
      <c r="BG1436" s="10"/>
      <c r="BH1436" s="21">
        <f t="shared" si="182"/>
        <v>0</v>
      </c>
      <c r="BI1436" s="22">
        <f t="shared" si="182"/>
        <v>2.7970000000000004E-3</v>
      </c>
      <c r="BJ1436" s="21"/>
      <c r="BK1436" s="21">
        <v>0</v>
      </c>
      <c r="BL1436" s="22">
        <v>8.3910000000000009E-3</v>
      </c>
      <c r="BM1436" s="21"/>
      <c r="BN1436" s="21">
        <f t="shared" si="184"/>
        <v>0</v>
      </c>
      <c r="BO1436" s="22">
        <f t="shared" si="184"/>
        <v>3.3564000000000004E-2</v>
      </c>
      <c r="BP1436" s="21">
        <f t="shared" si="184"/>
        <v>0</v>
      </c>
    </row>
    <row r="1437" spans="1:68" ht="11.1" hidden="1" customHeight="1" outlineLevel="1" collapsed="1" x14ac:dyDescent="0.2">
      <c r="A1437" s="10"/>
      <c r="B1437" s="18"/>
      <c r="C1437" s="18"/>
      <c r="D1437" s="18"/>
      <c r="E1437" s="19" t="s">
        <v>1276</v>
      </c>
      <c r="F1437" s="20"/>
      <c r="G1437" s="20"/>
      <c r="H1437" s="20"/>
      <c r="I1437" s="20"/>
      <c r="J1437" s="20"/>
      <c r="K1437" s="209">
        <v>5.5E-2</v>
      </c>
      <c r="L1437" s="20"/>
      <c r="M1437" s="20"/>
      <c r="N1437" s="20"/>
      <c r="O1437" s="20"/>
      <c r="P1437" s="20"/>
      <c r="Q1437" s="209">
        <v>7.2999999999999995E-2</v>
      </c>
      <c r="R1437" s="20"/>
      <c r="S1437" s="20"/>
      <c r="T1437" s="20"/>
      <c r="U1437" s="209">
        <v>6.3E-2</v>
      </c>
      <c r="V1437" s="20"/>
      <c r="W1437" s="20"/>
      <c r="X1437" s="20"/>
      <c r="Y1437" s="20"/>
      <c r="Z1437" s="20"/>
      <c r="AA1437" s="20"/>
      <c r="AB1437" s="20"/>
      <c r="AC1437" s="209">
        <v>0.14899999999999999</v>
      </c>
      <c r="AD1437" s="20"/>
      <c r="AE1437" s="209">
        <v>4.5999999999999999E-2</v>
      </c>
      <c r="AF1437" s="209">
        <v>2.9000000000000001E-2</v>
      </c>
      <c r="AG1437" s="209">
        <v>3.7999999999999999E-2</v>
      </c>
      <c r="AH1437" s="209">
        <v>3.9E-2</v>
      </c>
      <c r="AI1437" s="20"/>
      <c r="AJ1437" s="20"/>
      <c r="AK1437" s="20"/>
      <c r="AL1437" s="20"/>
      <c r="AM1437" s="20"/>
      <c r="AN1437" s="20"/>
      <c r="AO1437" s="209">
        <v>0.14000000000000001</v>
      </c>
      <c r="AP1437" s="209">
        <v>2.3E-2</v>
      </c>
      <c r="AQ1437" s="209">
        <v>1.6E-2</v>
      </c>
      <c r="AR1437" s="209">
        <v>0.02</v>
      </c>
      <c r="AS1437" s="209">
        <v>2.3E-2</v>
      </c>
      <c r="AT1437" s="209">
        <v>6.0000000000000001E-3</v>
      </c>
      <c r="AU1437" s="209">
        <v>0.02</v>
      </c>
      <c r="AV1437" s="209">
        <v>2.5999999999999999E-2</v>
      </c>
      <c r="AW1437" s="20"/>
      <c r="AX1437" s="20"/>
      <c r="AY1437" s="209">
        <v>3.5999999999999997E-2</v>
      </c>
      <c r="AZ1437" s="209">
        <v>2.5000000000000001E-2</v>
      </c>
      <c r="BA1437" s="209">
        <v>0.02</v>
      </c>
      <c r="BB1437" s="21">
        <f t="shared" si="183"/>
        <v>0.14899999999999999</v>
      </c>
      <c r="BC1437" s="21">
        <f>BF1437</f>
        <v>1.2</v>
      </c>
      <c r="BD1437" s="22">
        <f t="shared" si="189"/>
        <v>0.20026881720430106</v>
      </c>
      <c r="BE1437" s="21">
        <f>BC1437-BD1437</f>
        <v>0.99973118279569895</v>
      </c>
      <c r="BF1437" s="2">
        <v>1.2</v>
      </c>
      <c r="BG1437" s="10">
        <v>6</v>
      </c>
      <c r="BH1437" s="21">
        <f t="shared" si="182"/>
        <v>8.9279999999999991E-4</v>
      </c>
      <c r="BI1437" s="22">
        <f t="shared" si="182"/>
        <v>1.4899999999999999E-4</v>
      </c>
      <c r="BJ1437" s="21">
        <f>BH1437-BI1437</f>
        <v>7.4379999999999997E-4</v>
      </c>
      <c r="BK1437" s="21">
        <v>2.6783999999999996E-3</v>
      </c>
      <c r="BL1437" s="22">
        <v>4.4699999999999997E-4</v>
      </c>
      <c r="BM1437" s="21">
        <v>2.2313999999999997E-3</v>
      </c>
      <c r="BN1437" s="21">
        <f t="shared" si="184"/>
        <v>1.0713599999999998E-2</v>
      </c>
      <c r="BO1437" s="22">
        <f t="shared" si="184"/>
        <v>1.7879999999999999E-3</v>
      </c>
      <c r="BP1437" s="21">
        <f t="shared" si="184"/>
        <v>8.9255999999999988E-3</v>
      </c>
    </row>
    <row r="1438" spans="1:68" ht="11.1" hidden="1" customHeight="1" outlineLevel="2" x14ac:dyDescent="0.2">
      <c r="A1438" s="10"/>
      <c r="B1438" s="18"/>
      <c r="C1438" s="18"/>
      <c r="D1438" s="18"/>
      <c r="E1438" s="23" t="s">
        <v>1277</v>
      </c>
      <c r="F1438" s="24"/>
      <c r="G1438" s="24"/>
      <c r="H1438" s="24"/>
      <c r="I1438" s="24"/>
      <c r="J1438" s="24"/>
      <c r="K1438" s="208">
        <v>5.5E-2</v>
      </c>
      <c r="L1438" s="24"/>
      <c r="M1438" s="24"/>
      <c r="N1438" s="24"/>
      <c r="O1438" s="24"/>
      <c r="P1438" s="24"/>
      <c r="Q1438" s="208">
        <v>7.2999999999999995E-2</v>
      </c>
      <c r="R1438" s="24"/>
      <c r="S1438" s="24"/>
      <c r="T1438" s="24"/>
      <c r="U1438" s="208">
        <v>6.3E-2</v>
      </c>
      <c r="V1438" s="24"/>
      <c r="W1438" s="24"/>
      <c r="X1438" s="24"/>
      <c r="Y1438" s="24"/>
      <c r="Z1438" s="24"/>
      <c r="AA1438" s="24"/>
      <c r="AB1438" s="24"/>
      <c r="AC1438" s="208">
        <v>0.14899999999999999</v>
      </c>
      <c r="AD1438" s="24"/>
      <c r="AE1438" s="208">
        <v>4.5999999999999999E-2</v>
      </c>
      <c r="AF1438" s="208">
        <v>2.9000000000000001E-2</v>
      </c>
      <c r="AG1438" s="208">
        <v>3.7999999999999999E-2</v>
      </c>
      <c r="AH1438" s="208">
        <v>3.9E-2</v>
      </c>
      <c r="AI1438" s="24"/>
      <c r="AJ1438" s="24"/>
      <c r="AK1438" s="24"/>
      <c r="AL1438" s="24"/>
      <c r="AM1438" s="24"/>
      <c r="AN1438" s="24"/>
      <c r="AO1438" s="208">
        <v>0.14000000000000001</v>
      </c>
      <c r="AP1438" s="208">
        <v>2.3E-2</v>
      </c>
      <c r="AQ1438" s="208">
        <v>1.6E-2</v>
      </c>
      <c r="AR1438" s="208">
        <v>0.02</v>
      </c>
      <c r="AS1438" s="208">
        <v>2.3E-2</v>
      </c>
      <c r="AT1438" s="208">
        <v>6.0000000000000001E-3</v>
      </c>
      <c r="AU1438" s="208">
        <v>0.02</v>
      </c>
      <c r="AV1438" s="208">
        <v>2.5999999999999999E-2</v>
      </c>
      <c r="AW1438" s="24"/>
      <c r="AX1438" s="24"/>
      <c r="AY1438" s="208">
        <v>3.5999999999999997E-2</v>
      </c>
      <c r="AZ1438" s="208">
        <v>2.5000000000000001E-2</v>
      </c>
      <c r="BA1438" s="208">
        <v>0.02</v>
      </c>
      <c r="BB1438" s="21">
        <f t="shared" si="183"/>
        <v>0.14899999999999999</v>
      </c>
      <c r="BC1438" s="21"/>
      <c r="BD1438" s="22">
        <f t="shared" si="189"/>
        <v>0.20026881720430106</v>
      </c>
      <c r="BE1438" s="21"/>
      <c r="BG1438" s="10"/>
      <c r="BH1438" s="21">
        <f t="shared" si="182"/>
        <v>0</v>
      </c>
      <c r="BI1438" s="22">
        <f t="shared" si="182"/>
        <v>1.4899999999999999E-4</v>
      </c>
      <c r="BJ1438" s="21"/>
      <c r="BK1438" s="21">
        <v>0</v>
      </c>
      <c r="BL1438" s="22">
        <v>4.4699999999999997E-4</v>
      </c>
      <c r="BM1438" s="21"/>
      <c r="BN1438" s="21">
        <f t="shared" si="184"/>
        <v>0</v>
      </c>
      <c r="BO1438" s="22">
        <f t="shared" si="184"/>
        <v>1.7879999999999999E-3</v>
      </c>
      <c r="BP1438" s="21">
        <f t="shared" si="184"/>
        <v>0</v>
      </c>
    </row>
    <row r="1439" spans="1:68" ht="11.1" hidden="1" customHeight="1" outlineLevel="1" collapsed="1" x14ac:dyDescent="0.2">
      <c r="A1439" s="10"/>
      <c r="B1439" s="18"/>
      <c r="C1439" s="18"/>
      <c r="D1439" s="25"/>
      <c r="E1439" s="19" t="s">
        <v>50</v>
      </c>
      <c r="F1439" s="209">
        <v>30.948</v>
      </c>
      <c r="G1439" s="209">
        <v>48.113</v>
      </c>
      <c r="H1439" s="209">
        <v>39.055</v>
      </c>
      <c r="I1439" s="240">
        <v>39.704000000000001</v>
      </c>
      <c r="J1439" s="240"/>
      <c r="K1439" s="209">
        <v>38.259</v>
      </c>
      <c r="L1439" s="209">
        <v>-8.3719999999999999</v>
      </c>
      <c r="M1439" s="209">
        <v>5.6159999999999997</v>
      </c>
      <c r="N1439" s="209">
        <v>11.412000000000001</v>
      </c>
      <c r="O1439" s="209">
        <v>1.671</v>
      </c>
      <c r="P1439" s="209">
        <v>23.734999999999999</v>
      </c>
      <c r="Q1439" s="209">
        <v>34.445</v>
      </c>
      <c r="R1439" s="209">
        <v>62.387</v>
      </c>
      <c r="S1439" s="209">
        <v>47.048000000000002</v>
      </c>
      <c r="T1439" s="209">
        <v>57.125999999999998</v>
      </c>
      <c r="U1439" s="209">
        <v>37.472999999999999</v>
      </c>
      <c r="V1439" s="209">
        <v>43.677</v>
      </c>
      <c r="W1439" s="209">
        <v>20.965</v>
      </c>
      <c r="X1439" s="209">
        <v>12.112</v>
      </c>
      <c r="Y1439" s="209">
        <v>4.1989999999999998</v>
      </c>
      <c r="Z1439" s="209">
        <v>8.1449999999999996</v>
      </c>
      <c r="AA1439" s="209">
        <v>8.5869999999999997</v>
      </c>
      <c r="AB1439" s="209">
        <v>20.870999999999999</v>
      </c>
      <c r="AC1439" s="209">
        <v>42.868000000000002</v>
      </c>
      <c r="AD1439" s="209">
        <v>48.213999999999999</v>
      </c>
      <c r="AE1439" s="209">
        <v>70.984999999999999</v>
      </c>
      <c r="AF1439" s="209">
        <v>48.886000000000003</v>
      </c>
      <c r="AG1439" s="209">
        <v>38.508000000000003</v>
      </c>
      <c r="AH1439" s="209">
        <v>40.668999999999997</v>
      </c>
      <c r="AI1439" s="209">
        <v>27.262</v>
      </c>
      <c r="AJ1439" s="209">
        <v>10.887</v>
      </c>
      <c r="AK1439" s="209">
        <v>3.677</v>
      </c>
      <c r="AL1439" s="209">
        <v>9.9450000000000003</v>
      </c>
      <c r="AM1439" s="209">
        <v>9.0589999999999993</v>
      </c>
      <c r="AN1439" s="209">
        <v>21.646999999999998</v>
      </c>
      <c r="AO1439" s="209">
        <v>38.408000000000001</v>
      </c>
      <c r="AP1439" s="209">
        <v>54.468000000000004</v>
      </c>
      <c r="AQ1439" s="209">
        <v>58.511000000000003</v>
      </c>
      <c r="AR1439" s="209">
        <v>68.138999999999996</v>
      </c>
      <c r="AS1439" s="209">
        <v>41.55</v>
      </c>
      <c r="AT1439" s="209">
        <v>36.212000000000003</v>
      </c>
      <c r="AU1439" s="209">
        <v>22.157</v>
      </c>
      <c r="AV1439" s="209">
        <v>10.462999999999999</v>
      </c>
      <c r="AW1439" s="209">
        <v>5.0759999999999996</v>
      </c>
      <c r="AX1439" s="209">
        <v>3.1890000000000001</v>
      </c>
      <c r="AY1439" s="209">
        <v>13.959</v>
      </c>
      <c r="AZ1439" s="209">
        <v>17.696000000000002</v>
      </c>
      <c r="BA1439" s="209">
        <v>39.295000000000002</v>
      </c>
      <c r="BB1439" s="27">
        <v>62.753999999999998</v>
      </c>
      <c r="BC1439" s="21">
        <f>BF1439</f>
        <v>725</v>
      </c>
      <c r="BD1439" s="22">
        <f t="shared" si="189"/>
        <v>84.34677419354837</v>
      </c>
      <c r="BE1439" s="21">
        <f>BC1439-BD1439</f>
        <v>640.65322580645159</v>
      </c>
      <c r="BF1439" s="2">
        <v>725</v>
      </c>
      <c r="BG1439" s="10"/>
      <c r="BH1439" s="21">
        <f t="shared" si="182"/>
        <v>0.53939999999999999</v>
      </c>
      <c r="BI1439" s="22">
        <f t="shared" si="182"/>
        <v>6.275399999999999E-2</v>
      </c>
      <c r="BJ1439" s="21">
        <f>BH1439-BI1439</f>
        <v>0.47664600000000001</v>
      </c>
      <c r="BK1439" s="21">
        <v>0.43747200000000003</v>
      </c>
      <c r="BL1439" s="22">
        <v>0.21295500000000001</v>
      </c>
      <c r="BM1439" s="21">
        <v>0.22451700000000002</v>
      </c>
      <c r="BN1439" s="21">
        <f t="shared" si="184"/>
        <v>1.7498880000000001</v>
      </c>
      <c r="BO1439" s="22">
        <f t="shared" si="184"/>
        <v>0.85182000000000002</v>
      </c>
      <c r="BP1439" s="21">
        <f t="shared" si="184"/>
        <v>0.89806800000000009</v>
      </c>
    </row>
    <row r="1440" spans="1:68" ht="11.1" hidden="1" customHeight="1" outlineLevel="2" x14ac:dyDescent="0.2">
      <c r="A1440" s="10"/>
      <c r="B1440" s="18"/>
      <c r="C1440" s="18"/>
      <c r="D1440" s="25"/>
      <c r="E1440" s="23"/>
      <c r="F1440" s="208">
        <v>30.948</v>
      </c>
      <c r="G1440" s="208">
        <v>48.113</v>
      </c>
      <c r="H1440" s="208">
        <v>39.055</v>
      </c>
      <c r="I1440" s="239">
        <v>39.704000000000001</v>
      </c>
      <c r="J1440" s="239"/>
      <c r="K1440" s="208">
        <v>38.259</v>
      </c>
      <c r="L1440" s="208">
        <v>-8.3719999999999999</v>
      </c>
      <c r="M1440" s="208">
        <v>5.6159999999999997</v>
      </c>
      <c r="N1440" s="208">
        <v>11.412000000000001</v>
      </c>
      <c r="O1440" s="208">
        <v>1.671</v>
      </c>
      <c r="P1440" s="208">
        <v>23.734999999999999</v>
      </c>
      <c r="Q1440" s="208">
        <v>34.445</v>
      </c>
      <c r="R1440" s="208">
        <v>62.387</v>
      </c>
      <c r="S1440" s="208">
        <v>47.048000000000002</v>
      </c>
      <c r="T1440" s="208">
        <v>57.125999999999998</v>
      </c>
      <c r="U1440" s="208">
        <v>37.472999999999999</v>
      </c>
      <c r="V1440" s="208">
        <v>43.677</v>
      </c>
      <c r="W1440" s="208">
        <v>20.965</v>
      </c>
      <c r="X1440" s="208">
        <v>12.112</v>
      </c>
      <c r="Y1440" s="208">
        <v>4.1989999999999998</v>
      </c>
      <c r="Z1440" s="208">
        <v>8.1449999999999996</v>
      </c>
      <c r="AA1440" s="208">
        <v>8.5869999999999997</v>
      </c>
      <c r="AB1440" s="208">
        <v>20.870999999999999</v>
      </c>
      <c r="AC1440" s="208">
        <v>42.868000000000002</v>
      </c>
      <c r="AD1440" s="208">
        <v>48.213999999999999</v>
      </c>
      <c r="AE1440" s="208">
        <v>70.984999999999999</v>
      </c>
      <c r="AF1440" s="208">
        <v>48.886000000000003</v>
      </c>
      <c r="AG1440" s="208">
        <v>38.508000000000003</v>
      </c>
      <c r="AH1440" s="208">
        <v>40.668999999999997</v>
      </c>
      <c r="AI1440" s="208">
        <v>27.262</v>
      </c>
      <c r="AJ1440" s="208">
        <v>10.887</v>
      </c>
      <c r="AK1440" s="208">
        <v>3.677</v>
      </c>
      <c r="AL1440" s="208">
        <v>9.9450000000000003</v>
      </c>
      <c r="AM1440" s="208">
        <v>9.0589999999999993</v>
      </c>
      <c r="AN1440" s="208">
        <v>21.646999999999998</v>
      </c>
      <c r="AO1440" s="208">
        <v>38.408000000000001</v>
      </c>
      <c r="AP1440" s="208">
        <v>54.468000000000004</v>
      </c>
      <c r="AQ1440" s="208">
        <v>58.511000000000003</v>
      </c>
      <c r="AR1440" s="208">
        <v>68.138999999999996</v>
      </c>
      <c r="AS1440" s="208">
        <v>41.55</v>
      </c>
      <c r="AT1440" s="208">
        <v>36.212000000000003</v>
      </c>
      <c r="AU1440" s="208">
        <v>22.157</v>
      </c>
      <c r="AV1440" s="208">
        <v>10.462999999999999</v>
      </c>
      <c r="AW1440" s="208">
        <v>5.0759999999999996</v>
      </c>
      <c r="AX1440" s="208">
        <v>3.1890000000000001</v>
      </c>
      <c r="AY1440" s="208">
        <v>13.959</v>
      </c>
      <c r="AZ1440" s="208">
        <v>17.696000000000002</v>
      </c>
      <c r="BA1440" s="208">
        <v>39.295000000000002</v>
      </c>
      <c r="BB1440" s="27">
        <v>62.753999999999998</v>
      </c>
      <c r="BC1440" s="21"/>
      <c r="BD1440" s="22">
        <f t="shared" si="189"/>
        <v>84.34677419354837</v>
      </c>
      <c r="BE1440" s="21"/>
      <c r="BG1440" s="10"/>
      <c r="BH1440" s="21">
        <f t="shared" si="182"/>
        <v>0</v>
      </c>
      <c r="BI1440" s="22">
        <f t="shared" si="182"/>
        <v>6.275399999999999E-2</v>
      </c>
      <c r="BJ1440" s="21"/>
      <c r="BK1440" s="21">
        <v>0</v>
      </c>
      <c r="BL1440" s="22">
        <v>0.21295500000000001</v>
      </c>
      <c r="BM1440" s="21"/>
      <c r="BN1440" s="21">
        <f t="shared" si="184"/>
        <v>0</v>
      </c>
      <c r="BO1440" s="22">
        <f t="shared" si="184"/>
        <v>0.85182000000000002</v>
      </c>
      <c r="BP1440" s="21">
        <f t="shared" si="184"/>
        <v>0</v>
      </c>
    </row>
    <row r="1441" spans="1:68" ht="11.1" hidden="1" customHeight="1" outlineLevel="1" collapsed="1" x14ac:dyDescent="0.2">
      <c r="A1441" s="10"/>
      <c r="B1441" s="18"/>
      <c r="C1441" s="18"/>
      <c r="D1441" s="18"/>
      <c r="E1441" s="19" t="s">
        <v>51</v>
      </c>
      <c r="F1441" s="209">
        <v>11.066000000000001</v>
      </c>
      <c r="G1441" s="209">
        <v>10.173999999999999</v>
      </c>
      <c r="H1441" s="209">
        <v>9.36</v>
      </c>
      <c r="I1441" s="240">
        <v>10.814</v>
      </c>
      <c r="J1441" s="240"/>
      <c r="K1441" s="209">
        <v>9.1150000000000002</v>
      </c>
      <c r="L1441" s="209">
        <v>8.1069999999999993</v>
      </c>
      <c r="M1441" s="209">
        <v>7.351</v>
      </c>
      <c r="N1441" s="209">
        <v>8.15</v>
      </c>
      <c r="O1441" s="209">
        <v>10.516999999999999</v>
      </c>
      <c r="P1441" s="209">
        <v>12.121</v>
      </c>
      <c r="Q1441" s="209">
        <v>13.694000000000001</v>
      </c>
      <c r="R1441" s="209">
        <v>14.028</v>
      </c>
      <c r="S1441" s="209">
        <v>13.644</v>
      </c>
      <c r="T1441" s="209">
        <v>13.819000000000001</v>
      </c>
      <c r="U1441" s="209">
        <v>12.176</v>
      </c>
      <c r="V1441" s="209">
        <v>11.951000000000001</v>
      </c>
      <c r="W1441" s="209">
        <v>10.108000000000001</v>
      </c>
      <c r="X1441" s="209">
        <v>11.266999999999999</v>
      </c>
      <c r="Y1441" s="209">
        <v>10.634</v>
      </c>
      <c r="Z1441" s="209">
        <v>10.358000000000001</v>
      </c>
      <c r="AA1441" s="209">
        <v>10.157999999999999</v>
      </c>
      <c r="AB1441" s="209">
        <v>13.361000000000001</v>
      </c>
      <c r="AC1441" s="209">
        <v>15.779</v>
      </c>
      <c r="AD1441" s="209">
        <v>15.362</v>
      </c>
      <c r="AE1441" s="209">
        <v>15.537000000000001</v>
      </c>
      <c r="AF1441" s="209">
        <v>11.500999999999999</v>
      </c>
      <c r="AG1441" s="209">
        <v>11.084</v>
      </c>
      <c r="AH1441" s="209">
        <v>9.9309999999999992</v>
      </c>
      <c r="AI1441" s="209">
        <v>8.3019999999999996</v>
      </c>
      <c r="AJ1441" s="209">
        <v>7.9429999999999996</v>
      </c>
      <c r="AK1441" s="209">
        <v>6.1859999999999999</v>
      </c>
      <c r="AL1441" s="209">
        <v>6.4050000000000002</v>
      </c>
      <c r="AM1441" s="209">
        <v>7.8689999999999998</v>
      </c>
      <c r="AN1441" s="209">
        <v>9.6270000000000007</v>
      </c>
      <c r="AO1441" s="209">
        <v>11.762</v>
      </c>
      <c r="AP1441" s="209">
        <v>12.885999999999999</v>
      </c>
      <c r="AQ1441" s="209">
        <v>12.584</v>
      </c>
      <c r="AR1441" s="209">
        <v>12.188000000000001</v>
      </c>
      <c r="AS1441" s="209">
        <v>9.4969999999999999</v>
      </c>
      <c r="AT1441" s="209">
        <v>9.4329999999999998</v>
      </c>
      <c r="AU1441" s="209">
        <v>8.23</v>
      </c>
      <c r="AV1441" s="209">
        <v>7.8849999999999998</v>
      </c>
      <c r="AW1441" s="209">
        <v>5.49</v>
      </c>
      <c r="AX1441" s="209">
        <v>3.548</v>
      </c>
      <c r="AY1441" s="209">
        <v>5.3029999999999999</v>
      </c>
      <c r="AZ1441" s="209">
        <v>8.3719999999999999</v>
      </c>
      <c r="BA1441" s="209">
        <v>11.739000000000001</v>
      </c>
      <c r="BB1441" s="21">
        <f t="shared" si="183"/>
        <v>15.779</v>
      </c>
      <c r="BC1441" s="21">
        <f>BF1441</f>
        <v>22</v>
      </c>
      <c r="BD1441" s="22">
        <f t="shared" si="189"/>
        <v>21.208333333333332</v>
      </c>
      <c r="BE1441" s="21">
        <f>BC1441-BD1441</f>
        <v>0.79166666666666785</v>
      </c>
      <c r="BF1441" s="2">
        <v>22</v>
      </c>
      <c r="BG1441" s="10">
        <v>5</v>
      </c>
      <c r="BH1441" s="21">
        <f t="shared" si="182"/>
        <v>1.6368000000000001E-2</v>
      </c>
      <c r="BI1441" s="22">
        <f t="shared" si="182"/>
        <v>1.5779000000000001E-2</v>
      </c>
      <c r="BJ1441" s="21">
        <f>BH1441-BI1441</f>
        <v>5.8899999999999925E-4</v>
      </c>
      <c r="BK1441" s="21">
        <v>4.9104000000000002E-2</v>
      </c>
      <c r="BL1441" s="22">
        <v>4.7337000000000004E-2</v>
      </c>
      <c r="BM1441" s="21">
        <v>1.7669999999999977E-3</v>
      </c>
      <c r="BN1441" s="21">
        <f t="shared" si="184"/>
        <v>0.19641600000000001</v>
      </c>
      <c r="BO1441" s="22">
        <f t="shared" si="184"/>
        <v>0.18934800000000002</v>
      </c>
      <c r="BP1441" s="21">
        <f t="shared" si="184"/>
        <v>7.067999999999991E-3</v>
      </c>
    </row>
    <row r="1442" spans="1:68" ht="11.1" hidden="1" customHeight="1" outlineLevel="2" x14ac:dyDescent="0.2">
      <c r="A1442" s="10"/>
      <c r="B1442" s="18"/>
      <c r="C1442" s="18"/>
      <c r="D1442" s="18"/>
      <c r="E1442" s="23" t="s">
        <v>1278</v>
      </c>
      <c r="F1442" s="208">
        <v>11.066000000000001</v>
      </c>
      <c r="G1442" s="208">
        <v>10.173999999999999</v>
      </c>
      <c r="H1442" s="208">
        <v>9.36</v>
      </c>
      <c r="I1442" s="239">
        <v>10.814</v>
      </c>
      <c r="J1442" s="239"/>
      <c r="K1442" s="208">
        <v>9.1150000000000002</v>
      </c>
      <c r="L1442" s="208">
        <v>8.1069999999999993</v>
      </c>
      <c r="M1442" s="208">
        <v>7.351</v>
      </c>
      <c r="N1442" s="208">
        <v>8.15</v>
      </c>
      <c r="O1442" s="208">
        <v>10.516999999999999</v>
      </c>
      <c r="P1442" s="208">
        <v>12.121</v>
      </c>
      <c r="Q1442" s="208">
        <v>13.694000000000001</v>
      </c>
      <c r="R1442" s="208">
        <v>14.028</v>
      </c>
      <c r="S1442" s="208">
        <v>13.644</v>
      </c>
      <c r="T1442" s="208">
        <v>13.819000000000001</v>
      </c>
      <c r="U1442" s="208">
        <v>12.176</v>
      </c>
      <c r="V1442" s="208">
        <v>11.951000000000001</v>
      </c>
      <c r="W1442" s="208">
        <v>10.108000000000001</v>
      </c>
      <c r="X1442" s="208">
        <v>11.266999999999999</v>
      </c>
      <c r="Y1442" s="208">
        <v>10.634</v>
      </c>
      <c r="Z1442" s="208">
        <v>10.358000000000001</v>
      </c>
      <c r="AA1442" s="208">
        <v>10.157999999999999</v>
      </c>
      <c r="AB1442" s="208">
        <v>13.361000000000001</v>
      </c>
      <c r="AC1442" s="208">
        <v>15.779</v>
      </c>
      <c r="AD1442" s="208">
        <v>15.362</v>
      </c>
      <c r="AE1442" s="208">
        <v>15.537000000000001</v>
      </c>
      <c r="AF1442" s="208">
        <v>11.500999999999999</v>
      </c>
      <c r="AG1442" s="208">
        <v>11.084</v>
      </c>
      <c r="AH1442" s="208">
        <v>9.9309999999999992</v>
      </c>
      <c r="AI1442" s="208">
        <v>8.3019999999999996</v>
      </c>
      <c r="AJ1442" s="208">
        <v>7.9429999999999996</v>
      </c>
      <c r="AK1442" s="208">
        <v>6.1859999999999999</v>
      </c>
      <c r="AL1442" s="208">
        <v>6.4050000000000002</v>
      </c>
      <c r="AM1442" s="208">
        <v>7.8689999999999998</v>
      </c>
      <c r="AN1442" s="208">
        <v>9.6270000000000007</v>
      </c>
      <c r="AO1442" s="208">
        <v>11.762</v>
      </c>
      <c r="AP1442" s="208">
        <v>12.885999999999999</v>
      </c>
      <c r="AQ1442" s="208">
        <v>12.584</v>
      </c>
      <c r="AR1442" s="208">
        <v>12.188000000000001</v>
      </c>
      <c r="AS1442" s="208">
        <v>9.4969999999999999</v>
      </c>
      <c r="AT1442" s="208">
        <v>9.4329999999999998</v>
      </c>
      <c r="AU1442" s="208">
        <v>8.23</v>
      </c>
      <c r="AV1442" s="208">
        <v>7.8849999999999998</v>
      </c>
      <c r="AW1442" s="208">
        <v>5.49</v>
      </c>
      <c r="AX1442" s="208">
        <v>3.548</v>
      </c>
      <c r="AY1442" s="208">
        <v>5.3029999999999999</v>
      </c>
      <c r="AZ1442" s="208">
        <v>8.3719999999999999</v>
      </c>
      <c r="BA1442" s="208">
        <v>11.739000000000001</v>
      </c>
      <c r="BB1442" s="21">
        <f t="shared" si="183"/>
        <v>15.779</v>
      </c>
      <c r="BC1442" s="21"/>
      <c r="BD1442" s="22">
        <f t="shared" si="189"/>
        <v>21.208333333333332</v>
      </c>
      <c r="BE1442" s="21"/>
      <c r="BG1442" s="10"/>
      <c r="BH1442" s="21">
        <f t="shared" si="182"/>
        <v>0</v>
      </c>
      <c r="BI1442" s="22">
        <f t="shared" si="182"/>
        <v>1.5779000000000001E-2</v>
      </c>
      <c r="BJ1442" s="21"/>
      <c r="BK1442" s="21">
        <v>0</v>
      </c>
      <c r="BL1442" s="22">
        <v>4.7337000000000004E-2</v>
      </c>
      <c r="BM1442" s="21"/>
      <c r="BN1442" s="21">
        <f t="shared" si="184"/>
        <v>0</v>
      </c>
      <c r="BO1442" s="22">
        <f t="shared" si="184"/>
        <v>0.18934800000000002</v>
      </c>
      <c r="BP1442" s="21">
        <f t="shared" si="184"/>
        <v>0</v>
      </c>
    </row>
    <row r="1443" spans="1:68" ht="11.1" hidden="1" customHeight="1" outlineLevel="1" collapsed="1" x14ac:dyDescent="0.2">
      <c r="A1443" s="10"/>
      <c r="B1443" s="18"/>
      <c r="C1443" s="18"/>
      <c r="D1443" s="18"/>
      <c r="E1443" s="184" t="s">
        <v>5912</v>
      </c>
      <c r="F1443" s="208"/>
      <c r="G1443" s="208"/>
      <c r="H1443" s="208"/>
      <c r="I1443" s="208"/>
      <c r="J1443" s="208"/>
      <c r="K1443" s="208"/>
      <c r="L1443" s="208"/>
      <c r="M1443" s="208"/>
      <c r="N1443" s="208"/>
      <c r="O1443" s="208"/>
      <c r="P1443" s="208"/>
      <c r="Q1443" s="208"/>
      <c r="R1443" s="208"/>
      <c r="S1443" s="208"/>
      <c r="T1443" s="208"/>
      <c r="U1443" s="208"/>
      <c r="V1443" s="208"/>
      <c r="W1443" s="208"/>
      <c r="X1443" s="208"/>
      <c r="Y1443" s="208"/>
      <c r="Z1443" s="208"/>
      <c r="AA1443" s="208"/>
      <c r="AB1443" s="208"/>
      <c r="AC1443" s="208"/>
      <c r="AD1443" s="208"/>
      <c r="AE1443" s="208"/>
      <c r="AF1443" s="208"/>
      <c r="AG1443" s="208"/>
      <c r="AH1443" s="208"/>
      <c r="AI1443" s="208"/>
      <c r="AJ1443" s="208"/>
      <c r="AK1443" s="208"/>
      <c r="AL1443" s="208"/>
      <c r="AM1443" s="208"/>
      <c r="AN1443" s="208"/>
      <c r="AO1443" s="208"/>
      <c r="AP1443" s="208"/>
      <c r="AQ1443" s="208"/>
      <c r="AR1443" s="208"/>
      <c r="AS1443" s="208"/>
      <c r="AT1443" s="208"/>
      <c r="AU1443" s="208"/>
      <c r="AV1443" s="208"/>
      <c r="AW1443" s="208"/>
      <c r="AX1443" s="208"/>
      <c r="AY1443" s="208"/>
      <c r="AZ1443" s="208"/>
      <c r="BA1443" s="208"/>
      <c r="BB1443" s="186">
        <f>BB1444</f>
        <v>6.202</v>
      </c>
      <c r="BC1443" s="186">
        <f t="shared" ref="BC1443:BE1443" si="190">BC1444</f>
        <v>3</v>
      </c>
      <c r="BD1443" s="186">
        <f t="shared" si="190"/>
        <v>8.336021505376344</v>
      </c>
      <c r="BE1443" s="186">
        <f t="shared" si="190"/>
        <v>-5.336021505376344</v>
      </c>
      <c r="BF1443" s="190"/>
      <c r="BG1443" s="188">
        <v>6</v>
      </c>
      <c r="BH1443" s="186">
        <f>BH1444</f>
        <v>2.232E-3</v>
      </c>
      <c r="BI1443" s="186">
        <f t="shared" ref="BI1443:BJ1443" si="191">BI1444</f>
        <v>6.202E-3</v>
      </c>
      <c r="BJ1443" s="186">
        <f t="shared" si="191"/>
        <v>0</v>
      </c>
      <c r="BK1443" s="21"/>
      <c r="BL1443" s="22"/>
      <c r="BM1443" s="21"/>
      <c r="BN1443" s="21"/>
      <c r="BO1443" s="22"/>
      <c r="BP1443" s="21"/>
    </row>
    <row r="1444" spans="1:68" ht="11.1" hidden="1" customHeight="1" outlineLevel="2" x14ac:dyDescent="0.2">
      <c r="A1444" s="10"/>
      <c r="B1444" s="18"/>
      <c r="C1444" s="18"/>
      <c r="D1444" s="18"/>
      <c r="E1444" s="177" t="s">
        <v>5913</v>
      </c>
      <c r="F1444" s="208"/>
      <c r="G1444" s="208"/>
      <c r="H1444" s="208"/>
      <c r="I1444" s="208"/>
      <c r="J1444" s="208"/>
      <c r="K1444" s="208"/>
      <c r="L1444" s="208"/>
      <c r="M1444" s="208"/>
      <c r="N1444" s="208"/>
      <c r="O1444" s="208"/>
      <c r="P1444" s="208"/>
      <c r="Q1444" s="208"/>
      <c r="R1444" s="208"/>
      <c r="S1444" s="208"/>
      <c r="T1444" s="208"/>
      <c r="U1444" s="208"/>
      <c r="V1444" s="208"/>
      <c r="W1444" s="208"/>
      <c r="X1444" s="208"/>
      <c r="Y1444" s="208"/>
      <c r="Z1444" s="208"/>
      <c r="AA1444" s="208"/>
      <c r="AB1444" s="208"/>
      <c r="AC1444" s="208"/>
      <c r="AD1444" s="208"/>
      <c r="AE1444" s="208"/>
      <c r="AF1444" s="208"/>
      <c r="AG1444" s="208"/>
      <c r="AH1444" s="208"/>
      <c r="AI1444" s="208"/>
      <c r="AJ1444" s="208"/>
      <c r="AK1444" s="208"/>
      <c r="AL1444" s="208"/>
      <c r="AM1444" s="208"/>
      <c r="AN1444" s="208"/>
      <c r="AO1444" s="208"/>
      <c r="AP1444" s="208"/>
      <c r="AQ1444" s="208"/>
      <c r="AR1444" s="208"/>
      <c r="AS1444" s="208"/>
      <c r="AT1444" s="208"/>
      <c r="AU1444" s="208"/>
      <c r="AV1444" s="208"/>
      <c r="AW1444" s="208"/>
      <c r="AX1444" s="208"/>
      <c r="AY1444" s="208"/>
      <c r="AZ1444" s="208"/>
      <c r="BA1444" s="208"/>
      <c r="BB1444" s="186">
        <v>6.202</v>
      </c>
      <c r="BC1444" s="186">
        <v>3</v>
      </c>
      <c r="BD1444" s="22">
        <f t="shared" si="189"/>
        <v>8.336021505376344</v>
      </c>
      <c r="BE1444" s="186">
        <f t="shared" ref="BE1444:BE1446" si="192">BC1444-BD1444</f>
        <v>-5.336021505376344</v>
      </c>
      <c r="BF1444" s="190"/>
      <c r="BG1444" s="188"/>
      <c r="BH1444" s="186">
        <f t="shared" si="182"/>
        <v>2.232E-3</v>
      </c>
      <c r="BI1444" s="22">
        <f t="shared" si="182"/>
        <v>6.202E-3</v>
      </c>
      <c r="BJ1444" s="186">
        <v>0</v>
      </c>
      <c r="BK1444" s="21"/>
      <c r="BL1444" s="22"/>
      <c r="BM1444" s="21"/>
      <c r="BN1444" s="21"/>
      <c r="BO1444" s="22"/>
      <c r="BP1444" s="21"/>
    </row>
    <row r="1445" spans="1:68" ht="11.1" hidden="1" customHeight="1" outlineLevel="1" collapsed="1" x14ac:dyDescent="0.2">
      <c r="A1445" s="10"/>
      <c r="B1445" s="18"/>
      <c r="C1445" s="18"/>
      <c r="D1445" s="18"/>
      <c r="E1445" s="184" t="s">
        <v>5912</v>
      </c>
      <c r="F1445" s="208"/>
      <c r="G1445" s="208"/>
      <c r="H1445" s="208"/>
      <c r="I1445" s="208"/>
      <c r="J1445" s="208"/>
      <c r="K1445" s="208"/>
      <c r="L1445" s="208"/>
      <c r="M1445" s="208"/>
      <c r="N1445" s="208"/>
      <c r="O1445" s="208"/>
      <c r="P1445" s="208"/>
      <c r="Q1445" s="208"/>
      <c r="R1445" s="208"/>
      <c r="S1445" s="208"/>
      <c r="T1445" s="208"/>
      <c r="U1445" s="208"/>
      <c r="V1445" s="208"/>
      <c r="W1445" s="208"/>
      <c r="X1445" s="208"/>
      <c r="Y1445" s="208"/>
      <c r="Z1445" s="208"/>
      <c r="AA1445" s="208"/>
      <c r="AB1445" s="208"/>
      <c r="AC1445" s="208"/>
      <c r="AD1445" s="208"/>
      <c r="AE1445" s="208"/>
      <c r="AF1445" s="208"/>
      <c r="AG1445" s="208"/>
      <c r="AH1445" s="208"/>
      <c r="AI1445" s="208"/>
      <c r="AJ1445" s="208"/>
      <c r="AK1445" s="208"/>
      <c r="AL1445" s="208"/>
      <c r="AM1445" s="208"/>
      <c r="AN1445" s="208"/>
      <c r="AO1445" s="208"/>
      <c r="AP1445" s="208"/>
      <c r="AQ1445" s="208"/>
      <c r="AR1445" s="208"/>
      <c r="AS1445" s="208"/>
      <c r="AT1445" s="208"/>
      <c r="AU1445" s="208"/>
      <c r="AV1445" s="208"/>
      <c r="AW1445" s="208"/>
      <c r="AX1445" s="208"/>
      <c r="AY1445" s="208"/>
      <c r="AZ1445" s="208"/>
      <c r="BA1445" s="208"/>
      <c r="BB1445" s="186">
        <f>BB1446</f>
        <v>9.5280000000000005</v>
      </c>
      <c r="BC1445" s="186">
        <f t="shared" ref="BC1445:BE1445" si="193">BC1446</f>
        <v>23</v>
      </c>
      <c r="BD1445" s="186">
        <f t="shared" si="193"/>
        <v>12.806451612903226</v>
      </c>
      <c r="BE1445" s="186">
        <f t="shared" si="193"/>
        <v>10.193548387096774</v>
      </c>
      <c r="BF1445" s="190"/>
      <c r="BG1445" s="188">
        <v>6</v>
      </c>
      <c r="BH1445" s="186">
        <f>BH1446</f>
        <v>1.7111999999999999E-2</v>
      </c>
      <c r="BI1445" s="186">
        <f t="shared" ref="BI1445:BJ1445" si="194">BI1446</f>
        <v>9.528E-3</v>
      </c>
      <c r="BJ1445" s="186">
        <f t="shared" si="194"/>
        <v>7.5839999999999987E-3</v>
      </c>
      <c r="BK1445" s="21"/>
      <c r="BL1445" s="22"/>
      <c r="BM1445" s="21"/>
      <c r="BN1445" s="21"/>
      <c r="BO1445" s="22"/>
      <c r="BP1445" s="21"/>
    </row>
    <row r="1446" spans="1:68" ht="11.1" hidden="1" customHeight="1" outlineLevel="2" x14ac:dyDescent="0.2">
      <c r="A1446" s="10"/>
      <c r="B1446" s="18"/>
      <c r="C1446" s="18"/>
      <c r="D1446" s="18"/>
      <c r="E1446" s="177" t="s">
        <v>5914</v>
      </c>
      <c r="F1446" s="208"/>
      <c r="G1446" s="208"/>
      <c r="H1446" s="208"/>
      <c r="I1446" s="208"/>
      <c r="J1446" s="208"/>
      <c r="K1446" s="208"/>
      <c r="L1446" s="208"/>
      <c r="M1446" s="208"/>
      <c r="N1446" s="208"/>
      <c r="O1446" s="208"/>
      <c r="P1446" s="208"/>
      <c r="Q1446" s="208"/>
      <c r="R1446" s="208"/>
      <c r="S1446" s="208"/>
      <c r="T1446" s="208"/>
      <c r="U1446" s="208"/>
      <c r="V1446" s="208"/>
      <c r="W1446" s="208"/>
      <c r="X1446" s="208"/>
      <c r="Y1446" s="208"/>
      <c r="Z1446" s="208"/>
      <c r="AA1446" s="208"/>
      <c r="AB1446" s="208"/>
      <c r="AC1446" s="208"/>
      <c r="AD1446" s="208"/>
      <c r="AE1446" s="208"/>
      <c r="AF1446" s="208"/>
      <c r="AG1446" s="208"/>
      <c r="AH1446" s="208"/>
      <c r="AI1446" s="208"/>
      <c r="AJ1446" s="208"/>
      <c r="AK1446" s="208"/>
      <c r="AL1446" s="208"/>
      <c r="AM1446" s="208"/>
      <c r="AN1446" s="208"/>
      <c r="AO1446" s="208"/>
      <c r="AP1446" s="208"/>
      <c r="AQ1446" s="208"/>
      <c r="AR1446" s="208"/>
      <c r="AS1446" s="208"/>
      <c r="AT1446" s="208"/>
      <c r="AU1446" s="208"/>
      <c r="AV1446" s="208"/>
      <c r="AW1446" s="208"/>
      <c r="AX1446" s="208"/>
      <c r="AY1446" s="208"/>
      <c r="AZ1446" s="208"/>
      <c r="BA1446" s="208"/>
      <c r="BB1446" s="186">
        <v>9.5280000000000005</v>
      </c>
      <c r="BC1446" s="186">
        <v>23</v>
      </c>
      <c r="BD1446" s="22">
        <f t="shared" si="189"/>
        <v>12.806451612903226</v>
      </c>
      <c r="BE1446" s="186">
        <f t="shared" si="192"/>
        <v>10.193548387096774</v>
      </c>
      <c r="BF1446" s="190"/>
      <c r="BG1446" s="188"/>
      <c r="BH1446" s="186">
        <f t="shared" si="182"/>
        <v>1.7111999999999999E-2</v>
      </c>
      <c r="BI1446" s="22">
        <f t="shared" si="182"/>
        <v>9.528E-3</v>
      </c>
      <c r="BJ1446" s="186">
        <f t="shared" ref="BJ1446" si="195">BH1446-BI1446</f>
        <v>7.5839999999999987E-3</v>
      </c>
      <c r="BK1446" s="21"/>
      <c r="BL1446" s="22"/>
      <c r="BM1446" s="21"/>
      <c r="BN1446" s="21"/>
      <c r="BO1446" s="22"/>
      <c r="BP1446" s="21"/>
    </row>
    <row r="1447" spans="1:68" ht="15" hidden="1" customHeight="1" x14ac:dyDescent="0.2">
      <c r="A1447" s="10">
        <v>23</v>
      </c>
      <c r="B1447" s="11" t="s">
        <v>1279</v>
      </c>
      <c r="C1447" s="11" t="s">
        <v>1279</v>
      </c>
      <c r="D1447" s="11" t="s">
        <v>1279</v>
      </c>
      <c r="E1447" s="12"/>
      <c r="F1447" s="211">
        <v>875.72</v>
      </c>
      <c r="G1447" s="211">
        <v>910.93799999999999</v>
      </c>
      <c r="H1447" s="211">
        <v>558.66800000000001</v>
      </c>
      <c r="I1447" s="242">
        <v>410.22199999999998</v>
      </c>
      <c r="J1447" s="242"/>
      <c r="K1447" s="211">
        <v>225.15199999999999</v>
      </c>
      <c r="L1447" s="211">
        <v>6.59</v>
      </c>
      <c r="M1447" s="211">
        <v>33.844000000000001</v>
      </c>
      <c r="N1447" s="211">
        <v>42.219000000000001</v>
      </c>
      <c r="O1447" s="211">
        <v>219.392</v>
      </c>
      <c r="P1447" s="211">
        <v>485.90199999999999</v>
      </c>
      <c r="Q1447" s="211">
        <v>697.77800000000002</v>
      </c>
      <c r="R1447" s="211">
        <v>836.69899999999996</v>
      </c>
      <c r="S1447" s="211">
        <v>904.60900000000004</v>
      </c>
      <c r="T1447" s="211">
        <v>881.72500000000002</v>
      </c>
      <c r="U1447" s="211">
        <v>637.71600000000001</v>
      </c>
      <c r="V1447" s="211">
        <v>373.65699999999998</v>
      </c>
      <c r="W1447" s="211">
        <v>206.61600000000001</v>
      </c>
      <c r="X1447" s="211">
        <v>26.074000000000002</v>
      </c>
      <c r="Y1447" s="211">
        <v>33.537999999999997</v>
      </c>
      <c r="Z1447" s="211">
        <v>40.200000000000003</v>
      </c>
      <c r="AA1447" s="211">
        <v>-52.649000000000001</v>
      </c>
      <c r="AB1447" s="211">
        <v>452.971</v>
      </c>
      <c r="AC1447" s="211">
        <v>675.83199999999999</v>
      </c>
      <c r="AD1447" s="211">
        <v>877.51400000000001</v>
      </c>
      <c r="AE1447" s="211">
        <v>852.23900000000003</v>
      </c>
      <c r="AF1447" s="211">
        <v>727.71400000000006</v>
      </c>
      <c r="AG1447" s="211">
        <v>497.35399999999998</v>
      </c>
      <c r="AH1447" s="211">
        <v>359.94799999999998</v>
      </c>
      <c r="AI1447" s="211">
        <v>225.83600000000001</v>
      </c>
      <c r="AJ1447" s="211">
        <v>18.27</v>
      </c>
      <c r="AK1447" s="211">
        <v>20.202000000000002</v>
      </c>
      <c r="AL1447" s="211">
        <v>41.731999999999999</v>
      </c>
      <c r="AM1447" s="211">
        <v>190.60499999999999</v>
      </c>
      <c r="AN1447" s="211">
        <v>444.54599999999999</v>
      </c>
      <c r="AO1447" s="211">
        <v>713.42100000000005</v>
      </c>
      <c r="AP1447" s="211">
        <v>911.86300000000006</v>
      </c>
      <c r="AQ1447" s="211">
        <v>954.47799999999995</v>
      </c>
      <c r="AR1447" s="211">
        <v>719.42499999999995</v>
      </c>
      <c r="AS1447" s="211">
        <v>633.45899999999995</v>
      </c>
      <c r="AT1447" s="211">
        <v>399.17700000000002</v>
      </c>
      <c r="AU1447" s="211">
        <v>218.81</v>
      </c>
      <c r="AV1447" s="211">
        <v>65.054000000000002</v>
      </c>
      <c r="AW1447" s="211">
        <v>27.004999999999999</v>
      </c>
      <c r="AX1447" s="211">
        <v>43.174999999999997</v>
      </c>
      <c r="AY1447" s="211">
        <v>225.857</v>
      </c>
      <c r="AZ1447" s="211">
        <v>387.25</v>
      </c>
      <c r="BA1447" s="211">
        <v>581.55899999999997</v>
      </c>
      <c r="BB1447" s="14">
        <f>SUM(BB1448:BB1483)/2</f>
        <v>1225.2620000000004</v>
      </c>
      <c r="BC1447" s="14">
        <f>SUM(BC1448:BC1481)+BC1483</f>
        <v>3752.9697849462364</v>
      </c>
      <c r="BD1447" s="15">
        <f t="shared" si="189"/>
        <v>1646.857526881721</v>
      </c>
      <c r="BE1447" s="14">
        <f>SUM(BE1448:BE1481)</f>
        <v>2099.4563440860215</v>
      </c>
      <c r="BG1447" s="43"/>
      <c r="BH1447" s="17">
        <f t="shared" si="182"/>
        <v>2.7922095200000001</v>
      </c>
      <c r="BI1447" s="15">
        <f t="shared" si="182"/>
        <v>1.2252620000000005</v>
      </c>
      <c r="BJ1447" s="14">
        <f>SUM(BJ1448:BJ1481)</f>
        <v>1.5619955199999997</v>
      </c>
      <c r="BK1447" s="17">
        <v>6.8320845600000002</v>
      </c>
      <c r="BL1447" s="15">
        <v>3.5513100000000009</v>
      </c>
      <c r="BM1447" s="14">
        <v>3.2807745599999985</v>
      </c>
      <c r="BN1447" s="17">
        <f t="shared" si="184"/>
        <v>27.328338240000001</v>
      </c>
      <c r="BO1447" s="15">
        <f t="shared" si="184"/>
        <v>14.205240000000003</v>
      </c>
      <c r="BP1447" s="17">
        <f t="shared" si="184"/>
        <v>13.123098239999994</v>
      </c>
    </row>
    <row r="1448" spans="1:68" ht="11.1" hidden="1" customHeight="1" outlineLevel="1" collapsed="1" x14ac:dyDescent="0.2">
      <c r="A1448" s="10"/>
      <c r="B1448" s="18"/>
      <c r="C1448" s="18"/>
      <c r="D1448" s="18"/>
      <c r="E1448" s="19" t="s">
        <v>414</v>
      </c>
      <c r="F1448" s="209">
        <v>68.47</v>
      </c>
      <c r="G1448" s="209">
        <v>67.225999999999999</v>
      </c>
      <c r="H1448" s="209">
        <v>49.956000000000003</v>
      </c>
      <c r="I1448" s="240">
        <v>39.753999999999998</v>
      </c>
      <c r="J1448" s="240"/>
      <c r="K1448" s="209">
        <v>16.056999999999999</v>
      </c>
      <c r="L1448" s="20"/>
      <c r="M1448" s="20"/>
      <c r="N1448" s="20"/>
      <c r="O1448" s="209">
        <v>11.507999999999999</v>
      </c>
      <c r="P1448" s="209">
        <v>47.039000000000001</v>
      </c>
      <c r="Q1448" s="209">
        <v>61.6</v>
      </c>
      <c r="R1448" s="209">
        <v>78.192999999999998</v>
      </c>
      <c r="S1448" s="209">
        <v>76.769000000000005</v>
      </c>
      <c r="T1448" s="209">
        <v>72.873000000000005</v>
      </c>
      <c r="U1448" s="209">
        <v>44.075000000000003</v>
      </c>
      <c r="V1448" s="209">
        <v>25.172999999999998</v>
      </c>
      <c r="W1448" s="209">
        <v>11.641</v>
      </c>
      <c r="X1448" s="20"/>
      <c r="Y1448" s="20"/>
      <c r="Z1448" s="20"/>
      <c r="AA1448" s="209">
        <v>3.1179999999999999</v>
      </c>
      <c r="AB1448" s="209">
        <v>46.216999999999999</v>
      </c>
      <c r="AC1448" s="209">
        <v>67.004000000000005</v>
      </c>
      <c r="AD1448" s="209">
        <v>87.852000000000004</v>
      </c>
      <c r="AE1448" s="209">
        <v>76.927999999999997</v>
      </c>
      <c r="AF1448" s="209">
        <v>65.881</v>
      </c>
      <c r="AG1448" s="209">
        <v>43.210999999999999</v>
      </c>
      <c r="AH1448" s="209">
        <v>29.082000000000001</v>
      </c>
      <c r="AI1448" s="209">
        <v>12.824999999999999</v>
      </c>
      <c r="AJ1448" s="20"/>
      <c r="AK1448" s="20"/>
      <c r="AL1448" s="20"/>
      <c r="AM1448" s="209">
        <v>5.6539999999999999</v>
      </c>
      <c r="AN1448" s="209">
        <v>35.417999999999999</v>
      </c>
      <c r="AO1448" s="209">
        <v>70.718999999999994</v>
      </c>
      <c r="AP1448" s="209">
        <v>83.317999999999998</v>
      </c>
      <c r="AQ1448" s="209">
        <v>82.799000000000007</v>
      </c>
      <c r="AR1448" s="209">
        <v>65.481999999999999</v>
      </c>
      <c r="AS1448" s="209">
        <v>51.795000000000002</v>
      </c>
      <c r="AT1448" s="209">
        <v>23.154</v>
      </c>
      <c r="AU1448" s="209">
        <v>13.198</v>
      </c>
      <c r="AV1448" s="20"/>
      <c r="AW1448" s="20"/>
      <c r="AX1448" s="20"/>
      <c r="AY1448" s="20"/>
      <c r="AZ1448" s="209">
        <v>53.654000000000003</v>
      </c>
      <c r="BA1448" s="209">
        <v>41.238</v>
      </c>
      <c r="BB1448" s="21">
        <f t="shared" si="183"/>
        <v>87.852000000000004</v>
      </c>
      <c r="BC1448" s="21">
        <f>BD1448</f>
        <v>118.08064516129033</v>
      </c>
      <c r="BD1448" s="22">
        <f t="shared" si="189"/>
        <v>118.08064516129033</v>
      </c>
      <c r="BE1448" s="21">
        <f>BC1448-BD1448</f>
        <v>0</v>
      </c>
      <c r="BF1448" s="2">
        <v>6.46</v>
      </c>
      <c r="BG1448" s="10">
        <v>5</v>
      </c>
      <c r="BH1448" s="21">
        <f t="shared" si="182"/>
        <v>8.7852E-2</v>
      </c>
      <c r="BI1448" s="22">
        <f t="shared" si="182"/>
        <v>8.7852E-2</v>
      </c>
      <c r="BJ1448" s="21">
        <f>BH1448-BI1448</f>
        <v>0</v>
      </c>
      <c r="BK1448" s="21">
        <v>0.26355600000000001</v>
      </c>
      <c r="BL1448" s="22">
        <v>0.26355600000000001</v>
      </c>
      <c r="BM1448" s="21">
        <v>0</v>
      </c>
      <c r="BN1448" s="21">
        <f t="shared" si="184"/>
        <v>1.054224</v>
      </c>
      <c r="BO1448" s="22">
        <f t="shared" si="184"/>
        <v>1.054224</v>
      </c>
      <c r="BP1448" s="21">
        <f t="shared" si="184"/>
        <v>0</v>
      </c>
    </row>
    <row r="1449" spans="1:68" ht="11.1" hidden="1" customHeight="1" outlineLevel="2" x14ac:dyDescent="0.2">
      <c r="A1449" s="10"/>
      <c r="B1449" s="18"/>
      <c r="C1449" s="18"/>
      <c r="D1449" s="18"/>
      <c r="E1449" s="23" t="s">
        <v>1280</v>
      </c>
      <c r="F1449" s="208">
        <v>68.47</v>
      </c>
      <c r="G1449" s="208">
        <v>67.225999999999999</v>
      </c>
      <c r="H1449" s="208">
        <v>49.956000000000003</v>
      </c>
      <c r="I1449" s="239">
        <v>39.753999999999998</v>
      </c>
      <c r="J1449" s="239"/>
      <c r="K1449" s="208">
        <v>16.056999999999999</v>
      </c>
      <c r="L1449" s="24"/>
      <c r="M1449" s="24"/>
      <c r="N1449" s="24"/>
      <c r="O1449" s="208">
        <v>11.507999999999999</v>
      </c>
      <c r="P1449" s="208">
        <v>47.039000000000001</v>
      </c>
      <c r="Q1449" s="208">
        <v>61.6</v>
      </c>
      <c r="R1449" s="208">
        <v>78.192999999999998</v>
      </c>
      <c r="S1449" s="208">
        <v>76.769000000000005</v>
      </c>
      <c r="T1449" s="208">
        <v>72.873000000000005</v>
      </c>
      <c r="U1449" s="208">
        <v>44.075000000000003</v>
      </c>
      <c r="V1449" s="208">
        <v>25.172999999999998</v>
      </c>
      <c r="W1449" s="208">
        <v>11.641</v>
      </c>
      <c r="X1449" s="24"/>
      <c r="Y1449" s="24"/>
      <c r="Z1449" s="24"/>
      <c r="AA1449" s="208">
        <v>3.1179999999999999</v>
      </c>
      <c r="AB1449" s="208">
        <v>46.216999999999999</v>
      </c>
      <c r="AC1449" s="208">
        <v>67.004000000000005</v>
      </c>
      <c r="AD1449" s="208">
        <v>87.852000000000004</v>
      </c>
      <c r="AE1449" s="208">
        <v>76.927999999999997</v>
      </c>
      <c r="AF1449" s="208">
        <v>65.881</v>
      </c>
      <c r="AG1449" s="208">
        <v>43.210999999999999</v>
      </c>
      <c r="AH1449" s="208">
        <v>29.082000000000001</v>
      </c>
      <c r="AI1449" s="208">
        <v>12.824999999999999</v>
      </c>
      <c r="AJ1449" s="24"/>
      <c r="AK1449" s="24"/>
      <c r="AL1449" s="24"/>
      <c r="AM1449" s="208">
        <v>5.6539999999999999</v>
      </c>
      <c r="AN1449" s="208">
        <v>35.417999999999999</v>
      </c>
      <c r="AO1449" s="208">
        <v>70.718999999999994</v>
      </c>
      <c r="AP1449" s="208">
        <v>83.317999999999998</v>
      </c>
      <c r="AQ1449" s="208">
        <v>82.799000000000007</v>
      </c>
      <c r="AR1449" s="208">
        <v>65.481999999999999</v>
      </c>
      <c r="AS1449" s="208">
        <v>51.795000000000002</v>
      </c>
      <c r="AT1449" s="208">
        <v>23.154</v>
      </c>
      <c r="AU1449" s="208">
        <v>13.198</v>
      </c>
      <c r="AV1449" s="24"/>
      <c r="AW1449" s="24"/>
      <c r="AX1449" s="24"/>
      <c r="AY1449" s="24"/>
      <c r="AZ1449" s="208">
        <v>53.654000000000003</v>
      </c>
      <c r="BA1449" s="208">
        <v>41.238</v>
      </c>
      <c r="BB1449" s="21">
        <f t="shared" si="183"/>
        <v>87.852000000000004</v>
      </c>
      <c r="BC1449" s="21"/>
      <c r="BD1449" s="22">
        <f t="shared" si="189"/>
        <v>118.08064516129033</v>
      </c>
      <c r="BE1449" s="21"/>
      <c r="BG1449" s="10"/>
      <c r="BH1449" s="21">
        <f t="shared" si="182"/>
        <v>0</v>
      </c>
      <c r="BI1449" s="22">
        <f t="shared" si="182"/>
        <v>8.7852E-2</v>
      </c>
      <c r="BJ1449" s="21"/>
      <c r="BK1449" s="21">
        <v>0</v>
      </c>
      <c r="BL1449" s="22">
        <v>0.26355600000000001</v>
      </c>
      <c r="BM1449" s="21"/>
      <c r="BN1449" s="21">
        <f t="shared" si="184"/>
        <v>0</v>
      </c>
      <c r="BO1449" s="22">
        <f t="shared" si="184"/>
        <v>1.054224</v>
      </c>
      <c r="BP1449" s="21">
        <f t="shared" si="184"/>
        <v>0</v>
      </c>
    </row>
    <row r="1450" spans="1:68" ht="11.1" hidden="1" customHeight="1" outlineLevel="1" collapsed="1" x14ac:dyDescent="0.2">
      <c r="A1450" s="10"/>
      <c r="B1450" s="18"/>
      <c r="C1450" s="18"/>
      <c r="D1450" s="18"/>
      <c r="E1450" s="19" t="s">
        <v>1281</v>
      </c>
      <c r="F1450" s="209">
        <v>18.704999999999998</v>
      </c>
      <c r="G1450" s="20"/>
      <c r="H1450" s="209">
        <v>9.6120000000000001</v>
      </c>
      <c r="I1450" s="240">
        <v>6.7359999999999998</v>
      </c>
      <c r="J1450" s="240"/>
      <c r="K1450" s="209">
        <v>2.6150000000000002</v>
      </c>
      <c r="L1450" s="20"/>
      <c r="M1450" s="20"/>
      <c r="N1450" s="20"/>
      <c r="O1450" s="20"/>
      <c r="P1450" s="209">
        <v>3.6789999999999998</v>
      </c>
      <c r="Q1450" s="209">
        <v>8.1050000000000004</v>
      </c>
      <c r="R1450" s="209">
        <v>14.891999999999999</v>
      </c>
      <c r="S1450" s="209">
        <v>16.184000000000001</v>
      </c>
      <c r="T1450" s="209">
        <v>15.619</v>
      </c>
      <c r="U1450" s="209">
        <v>7.7789999999999999</v>
      </c>
      <c r="V1450" s="209">
        <v>7.6970000000000001</v>
      </c>
      <c r="W1450" s="20"/>
      <c r="X1450" s="209">
        <v>2.0070000000000001</v>
      </c>
      <c r="Y1450" s="20"/>
      <c r="Z1450" s="20"/>
      <c r="AA1450" s="209">
        <v>6.875</v>
      </c>
      <c r="AB1450" s="20"/>
      <c r="AC1450" s="209">
        <v>13.781000000000001</v>
      </c>
      <c r="AD1450" s="209">
        <v>15.433</v>
      </c>
      <c r="AE1450" s="209">
        <v>16.654</v>
      </c>
      <c r="AF1450" s="209">
        <v>16.236000000000001</v>
      </c>
      <c r="AG1450" s="209">
        <v>5.9</v>
      </c>
      <c r="AH1450" s="209">
        <v>5.0359999999999996</v>
      </c>
      <c r="AI1450" s="209">
        <v>3.2970000000000002</v>
      </c>
      <c r="AJ1450" s="209">
        <v>0.35799999999999998</v>
      </c>
      <c r="AK1450" s="20"/>
      <c r="AL1450" s="20"/>
      <c r="AM1450" s="20"/>
      <c r="AN1450" s="209">
        <v>4.2869999999999999</v>
      </c>
      <c r="AO1450" s="209">
        <v>9.7029999999999994</v>
      </c>
      <c r="AP1450" s="209">
        <v>15.028</v>
      </c>
      <c r="AQ1450" s="209">
        <v>13.154999999999999</v>
      </c>
      <c r="AR1450" s="209">
        <v>12.859</v>
      </c>
      <c r="AS1450" s="209">
        <v>8.7929999999999993</v>
      </c>
      <c r="AT1450" s="209">
        <v>4.5179999999999998</v>
      </c>
      <c r="AU1450" s="209">
        <v>0.76900000000000002</v>
      </c>
      <c r="AV1450" s="20"/>
      <c r="AW1450" s="20"/>
      <c r="AX1450" s="20"/>
      <c r="AY1450" s="20"/>
      <c r="AZ1450" s="209">
        <v>3.6560000000000001</v>
      </c>
      <c r="BA1450" s="209">
        <v>10.898</v>
      </c>
      <c r="BB1450" s="21">
        <f t="shared" si="183"/>
        <v>18.704999999999998</v>
      </c>
      <c r="BC1450" s="21">
        <f>BF1450</f>
        <v>34.26</v>
      </c>
      <c r="BD1450" s="22">
        <f t="shared" si="189"/>
        <v>25.141129032258061</v>
      </c>
      <c r="BE1450" s="21">
        <f>BC1450-BD1450</f>
        <v>9.1188709677419375</v>
      </c>
      <c r="BF1450" s="2">
        <v>34.26</v>
      </c>
      <c r="BG1450" s="10">
        <v>6</v>
      </c>
      <c r="BH1450" s="21">
        <f t="shared" si="182"/>
        <v>2.5489439999999999E-2</v>
      </c>
      <c r="BI1450" s="22">
        <f t="shared" si="182"/>
        <v>1.8704999999999996E-2</v>
      </c>
      <c r="BJ1450" s="21">
        <f>BH1450-BI1450</f>
        <v>6.7844400000000027E-3</v>
      </c>
      <c r="BK1450" s="21">
        <v>7.6468319999999992E-2</v>
      </c>
      <c r="BL1450" s="22">
        <v>5.6114999999999984E-2</v>
      </c>
      <c r="BM1450" s="21">
        <v>2.0353320000000008E-2</v>
      </c>
      <c r="BN1450" s="21">
        <f t="shared" si="184"/>
        <v>0.30587327999999997</v>
      </c>
      <c r="BO1450" s="22">
        <f t="shared" si="184"/>
        <v>0.22445999999999994</v>
      </c>
      <c r="BP1450" s="21">
        <f t="shared" si="184"/>
        <v>8.1413280000000032E-2</v>
      </c>
    </row>
    <row r="1451" spans="1:68" ht="11.1" hidden="1" customHeight="1" outlineLevel="2" x14ac:dyDescent="0.2">
      <c r="A1451" s="10"/>
      <c r="B1451" s="18"/>
      <c r="C1451" s="18"/>
      <c r="D1451" s="18"/>
      <c r="E1451" s="23" t="s">
        <v>1282</v>
      </c>
      <c r="F1451" s="208">
        <v>18.704999999999998</v>
      </c>
      <c r="G1451" s="24"/>
      <c r="H1451" s="208">
        <v>9.6120000000000001</v>
      </c>
      <c r="I1451" s="239">
        <v>6.7359999999999998</v>
      </c>
      <c r="J1451" s="239"/>
      <c r="K1451" s="208">
        <v>2.6150000000000002</v>
      </c>
      <c r="L1451" s="24"/>
      <c r="M1451" s="24"/>
      <c r="N1451" s="24"/>
      <c r="O1451" s="24"/>
      <c r="P1451" s="208">
        <v>3.6789999999999998</v>
      </c>
      <c r="Q1451" s="208">
        <v>8.1050000000000004</v>
      </c>
      <c r="R1451" s="208">
        <v>14.891999999999999</v>
      </c>
      <c r="S1451" s="208">
        <v>16.184000000000001</v>
      </c>
      <c r="T1451" s="208">
        <v>15.619</v>
      </c>
      <c r="U1451" s="208">
        <v>7.7789999999999999</v>
      </c>
      <c r="V1451" s="208">
        <v>7.6970000000000001</v>
      </c>
      <c r="W1451" s="24"/>
      <c r="X1451" s="208">
        <v>2.0070000000000001</v>
      </c>
      <c r="Y1451" s="24"/>
      <c r="Z1451" s="24"/>
      <c r="AA1451" s="208">
        <v>6.875</v>
      </c>
      <c r="AB1451" s="24"/>
      <c r="AC1451" s="208">
        <v>13.781000000000001</v>
      </c>
      <c r="AD1451" s="208">
        <v>15.433</v>
      </c>
      <c r="AE1451" s="208">
        <v>16.654</v>
      </c>
      <c r="AF1451" s="208">
        <v>16.236000000000001</v>
      </c>
      <c r="AG1451" s="208">
        <v>5.9</v>
      </c>
      <c r="AH1451" s="208">
        <v>5.0359999999999996</v>
      </c>
      <c r="AI1451" s="208">
        <v>3.2970000000000002</v>
      </c>
      <c r="AJ1451" s="208">
        <v>0.35799999999999998</v>
      </c>
      <c r="AK1451" s="24"/>
      <c r="AL1451" s="24"/>
      <c r="AM1451" s="24"/>
      <c r="AN1451" s="208">
        <v>4.2869999999999999</v>
      </c>
      <c r="AO1451" s="208">
        <v>9.7029999999999994</v>
      </c>
      <c r="AP1451" s="208">
        <v>15.028</v>
      </c>
      <c r="AQ1451" s="208">
        <v>13.154999999999999</v>
      </c>
      <c r="AR1451" s="208">
        <v>12.859</v>
      </c>
      <c r="AS1451" s="208">
        <v>8.7929999999999993</v>
      </c>
      <c r="AT1451" s="208">
        <v>4.5179999999999998</v>
      </c>
      <c r="AU1451" s="208">
        <v>0.76900000000000002</v>
      </c>
      <c r="AV1451" s="24"/>
      <c r="AW1451" s="24"/>
      <c r="AX1451" s="24"/>
      <c r="AY1451" s="24"/>
      <c r="AZ1451" s="208">
        <v>3.6560000000000001</v>
      </c>
      <c r="BA1451" s="208">
        <v>10.898</v>
      </c>
      <c r="BB1451" s="21">
        <f t="shared" si="183"/>
        <v>18.704999999999998</v>
      </c>
      <c r="BC1451" s="21"/>
      <c r="BD1451" s="22">
        <f t="shared" si="189"/>
        <v>25.141129032258061</v>
      </c>
      <c r="BE1451" s="21"/>
      <c r="BG1451" s="10"/>
      <c r="BH1451" s="21">
        <f t="shared" si="182"/>
        <v>0</v>
      </c>
      <c r="BI1451" s="22">
        <f t="shared" si="182"/>
        <v>1.8704999999999996E-2</v>
      </c>
      <c r="BJ1451" s="21"/>
      <c r="BK1451" s="21">
        <v>0</v>
      </c>
      <c r="BL1451" s="22">
        <v>5.6114999999999984E-2</v>
      </c>
      <c r="BM1451" s="21"/>
      <c r="BN1451" s="21">
        <f t="shared" si="184"/>
        <v>0</v>
      </c>
      <c r="BO1451" s="22">
        <f t="shared" si="184"/>
        <v>0.22445999999999994</v>
      </c>
      <c r="BP1451" s="21">
        <f t="shared" si="184"/>
        <v>0</v>
      </c>
    </row>
    <row r="1452" spans="1:68" ht="11.1" hidden="1" customHeight="1" outlineLevel="1" collapsed="1" x14ac:dyDescent="0.2">
      <c r="A1452" s="10"/>
      <c r="B1452" s="18"/>
      <c r="C1452" s="18"/>
      <c r="D1452" s="18"/>
      <c r="E1452" s="19" t="s">
        <v>30</v>
      </c>
      <c r="F1452" s="20"/>
      <c r="G1452" s="20"/>
      <c r="H1452" s="20"/>
      <c r="I1452" s="20"/>
      <c r="J1452" s="20"/>
      <c r="K1452" s="20"/>
      <c r="L1452" s="20"/>
      <c r="M1452" s="20"/>
      <c r="N1452" s="20"/>
      <c r="O1452" s="20"/>
      <c r="P1452" s="20"/>
      <c r="Q1452" s="20"/>
      <c r="R1452" s="20"/>
      <c r="S1452" s="20"/>
      <c r="T1452" s="20"/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0"/>
      <c r="AE1452" s="20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9">
        <v>634.63199999999995</v>
      </c>
      <c r="AR1452" s="209">
        <v>420.75299999999999</v>
      </c>
      <c r="AS1452" s="209">
        <v>399.233</v>
      </c>
      <c r="AT1452" s="209">
        <v>229.86500000000001</v>
      </c>
      <c r="AU1452" s="209">
        <v>115.748</v>
      </c>
      <c r="AV1452" s="20"/>
      <c r="AW1452" s="20"/>
      <c r="AX1452" s="20"/>
      <c r="AY1452" s="209">
        <v>141.52799999999999</v>
      </c>
      <c r="AZ1452" s="209">
        <v>263.34199999999998</v>
      </c>
      <c r="BA1452" s="209">
        <v>385.363</v>
      </c>
      <c r="BB1452" s="21">
        <f>BB1453+BB1454+BB1455</f>
        <v>799.90900000000011</v>
      </c>
      <c r="BC1452" s="21">
        <f>BF1452</f>
        <v>1974</v>
      </c>
      <c r="BD1452" s="22">
        <f t="shared" si="189"/>
        <v>1075.1465053763443</v>
      </c>
      <c r="BE1452" s="21">
        <f>BC1452-BD1452</f>
        <v>898.85349462365571</v>
      </c>
      <c r="BF1452" s="2">
        <v>1974</v>
      </c>
      <c r="BG1452" s="10">
        <v>4</v>
      </c>
      <c r="BH1452" s="21">
        <f t="shared" si="182"/>
        <v>1.468656</v>
      </c>
      <c r="BI1452" s="22">
        <f t="shared" si="182"/>
        <v>0.7999090000000002</v>
      </c>
      <c r="BJ1452" s="21">
        <f>BH1452-BI1452</f>
        <v>0.66874699999999976</v>
      </c>
      <c r="BK1452" s="21">
        <v>4.4059679999999997</v>
      </c>
      <c r="BL1452" s="22">
        <v>2.3997270000000004</v>
      </c>
      <c r="BM1452" s="21">
        <v>2.0062409999999993</v>
      </c>
      <c r="BN1452" s="21">
        <f t="shared" si="184"/>
        <v>17.623871999999999</v>
      </c>
      <c r="BO1452" s="22">
        <f t="shared" si="184"/>
        <v>9.5989080000000016</v>
      </c>
      <c r="BP1452" s="21">
        <f t="shared" si="184"/>
        <v>8.0249639999999971</v>
      </c>
    </row>
    <row r="1453" spans="1:68" ht="11.1" hidden="1" customHeight="1" outlineLevel="2" x14ac:dyDescent="0.2">
      <c r="A1453" s="10"/>
      <c r="B1453" s="18"/>
      <c r="C1453" s="18"/>
      <c r="D1453" s="18"/>
      <c r="E1453" s="23" t="s">
        <v>1283</v>
      </c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  <c r="AL1453" s="24"/>
      <c r="AM1453" s="24"/>
      <c r="AN1453" s="24"/>
      <c r="AO1453" s="24"/>
      <c r="AP1453" s="24"/>
      <c r="AQ1453" s="208">
        <v>240.75800000000001</v>
      </c>
      <c r="AR1453" s="208">
        <v>193.60499999999999</v>
      </c>
      <c r="AS1453" s="208">
        <v>164.57400000000001</v>
      </c>
      <c r="AT1453" s="208">
        <v>99.06</v>
      </c>
      <c r="AU1453" s="208">
        <v>53.328000000000003</v>
      </c>
      <c r="AV1453" s="24"/>
      <c r="AW1453" s="24"/>
      <c r="AX1453" s="24"/>
      <c r="AY1453" s="208">
        <v>59.853999999999999</v>
      </c>
      <c r="AZ1453" s="208">
        <v>98.637</v>
      </c>
      <c r="BA1453" s="208">
        <v>167.196</v>
      </c>
      <c r="BB1453" s="21">
        <v>356</v>
      </c>
      <c r="BC1453" s="21"/>
      <c r="BD1453" s="22">
        <f t="shared" si="189"/>
        <v>478.49462365591398</v>
      </c>
      <c r="BE1453" s="21"/>
      <c r="BG1453" s="10"/>
      <c r="BH1453" s="21">
        <f t="shared" si="182"/>
        <v>0</v>
      </c>
      <c r="BI1453" s="22">
        <f t="shared" si="182"/>
        <v>0.35599999999999998</v>
      </c>
      <c r="BJ1453" s="21"/>
      <c r="BK1453" s="21">
        <v>0</v>
      </c>
      <c r="BL1453" s="22">
        <v>1.0680000000000001</v>
      </c>
      <c r="BM1453" s="21"/>
      <c r="BN1453" s="21">
        <f t="shared" si="184"/>
        <v>0</v>
      </c>
      <c r="BO1453" s="22">
        <f t="shared" si="184"/>
        <v>4.2720000000000002</v>
      </c>
      <c r="BP1453" s="21">
        <f t="shared" si="184"/>
        <v>0</v>
      </c>
    </row>
    <row r="1454" spans="1:68" ht="11.1" hidden="1" customHeight="1" outlineLevel="2" x14ac:dyDescent="0.2">
      <c r="A1454" s="10"/>
      <c r="B1454" s="18"/>
      <c r="C1454" s="18"/>
      <c r="D1454" s="18"/>
      <c r="E1454" s="23" t="s">
        <v>1284</v>
      </c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24"/>
      <c r="AG1454" s="24"/>
      <c r="AH1454" s="24"/>
      <c r="AI1454" s="24"/>
      <c r="AJ1454" s="24"/>
      <c r="AK1454" s="24"/>
      <c r="AL1454" s="24"/>
      <c r="AM1454" s="24"/>
      <c r="AN1454" s="24"/>
      <c r="AO1454" s="24"/>
      <c r="AP1454" s="24"/>
      <c r="AQ1454" s="208">
        <v>158.297</v>
      </c>
      <c r="AR1454" s="208">
        <v>44.277999999999999</v>
      </c>
      <c r="AS1454" s="208">
        <v>82.353999999999999</v>
      </c>
      <c r="AT1454" s="208">
        <v>49.664000000000001</v>
      </c>
      <c r="AU1454" s="208">
        <v>25.289000000000001</v>
      </c>
      <c r="AV1454" s="24"/>
      <c r="AW1454" s="24"/>
      <c r="AX1454" s="24"/>
      <c r="AY1454" s="208">
        <v>28.954000000000001</v>
      </c>
      <c r="AZ1454" s="208">
        <v>75.194999999999993</v>
      </c>
      <c r="BA1454" s="208">
        <v>64.006</v>
      </c>
      <c r="BB1454" s="21">
        <f t="shared" ref="BB1454:BB1519" si="196">MAX(F1454:BA1454)</f>
        <v>158.297</v>
      </c>
      <c r="BC1454" s="21"/>
      <c r="BD1454" s="22">
        <f t="shared" si="189"/>
        <v>212.76478494623655</v>
      </c>
      <c r="BE1454" s="21"/>
      <c r="BG1454" s="10"/>
      <c r="BH1454" s="21">
        <f t="shared" si="182"/>
        <v>0</v>
      </c>
      <c r="BI1454" s="22">
        <f t="shared" si="182"/>
        <v>0.15829699999999999</v>
      </c>
      <c r="BJ1454" s="21"/>
      <c r="BK1454" s="21">
        <v>0</v>
      </c>
      <c r="BL1454" s="22">
        <v>0.47489099999999995</v>
      </c>
      <c r="BM1454" s="21"/>
      <c r="BN1454" s="21">
        <f t="shared" si="184"/>
        <v>0</v>
      </c>
      <c r="BO1454" s="22">
        <f t="shared" si="184"/>
        <v>1.8995639999999998</v>
      </c>
      <c r="BP1454" s="21">
        <f t="shared" si="184"/>
        <v>0</v>
      </c>
    </row>
    <row r="1455" spans="1:68" ht="11.1" hidden="1" customHeight="1" outlineLevel="2" x14ac:dyDescent="0.2">
      <c r="A1455" s="10"/>
      <c r="B1455" s="18"/>
      <c r="C1455" s="18"/>
      <c r="D1455" s="18"/>
      <c r="E1455" s="23" t="s">
        <v>1285</v>
      </c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24"/>
      <c r="AG1455" s="24"/>
      <c r="AH1455" s="24"/>
      <c r="AI1455" s="24"/>
      <c r="AJ1455" s="24"/>
      <c r="AK1455" s="24"/>
      <c r="AL1455" s="24"/>
      <c r="AM1455" s="24"/>
      <c r="AN1455" s="24"/>
      <c r="AO1455" s="24"/>
      <c r="AP1455" s="24"/>
      <c r="AQ1455" s="208">
        <v>235.577</v>
      </c>
      <c r="AR1455" s="208">
        <v>182.87</v>
      </c>
      <c r="AS1455" s="208">
        <v>152.30500000000001</v>
      </c>
      <c r="AT1455" s="208">
        <v>81.141000000000005</v>
      </c>
      <c r="AU1455" s="208">
        <v>37.131</v>
      </c>
      <c r="AV1455" s="24"/>
      <c r="AW1455" s="24"/>
      <c r="AX1455" s="24"/>
      <c r="AY1455" s="208">
        <v>52.72</v>
      </c>
      <c r="AZ1455" s="208">
        <v>89.51</v>
      </c>
      <c r="BA1455" s="208">
        <v>154.161</v>
      </c>
      <c r="BB1455" s="21">
        <v>285.61200000000002</v>
      </c>
      <c r="BC1455" s="21"/>
      <c r="BD1455" s="22">
        <f t="shared" si="189"/>
        <v>383.88709677419359</v>
      </c>
      <c r="BE1455" s="21"/>
      <c r="BG1455" s="10"/>
      <c r="BH1455" s="21">
        <f t="shared" si="182"/>
        <v>0</v>
      </c>
      <c r="BI1455" s="22">
        <f t="shared" si="182"/>
        <v>0.28561199999999998</v>
      </c>
      <c r="BJ1455" s="21"/>
      <c r="BK1455" s="21">
        <v>0</v>
      </c>
      <c r="BL1455" s="22">
        <v>0.85683599999999993</v>
      </c>
      <c r="BM1455" s="21"/>
      <c r="BN1455" s="21">
        <f t="shared" si="184"/>
        <v>0</v>
      </c>
      <c r="BO1455" s="22">
        <f t="shared" si="184"/>
        <v>3.4273439999999997</v>
      </c>
      <c r="BP1455" s="21">
        <f t="shared" si="184"/>
        <v>0</v>
      </c>
    </row>
    <row r="1456" spans="1:68" ht="11.1" hidden="1" customHeight="1" outlineLevel="1" collapsed="1" x14ac:dyDescent="0.2">
      <c r="A1456" s="10"/>
      <c r="B1456" s="18"/>
      <c r="C1456" s="18"/>
      <c r="D1456" s="18"/>
      <c r="E1456" s="19" t="s">
        <v>1286</v>
      </c>
      <c r="F1456" s="209">
        <v>1.4</v>
      </c>
      <c r="G1456" s="20"/>
      <c r="H1456" s="209">
        <v>-5.9</v>
      </c>
      <c r="I1456" s="240">
        <v>0.64</v>
      </c>
      <c r="J1456" s="240"/>
      <c r="K1456" s="20"/>
      <c r="L1456" s="20"/>
      <c r="M1456" s="20"/>
      <c r="N1456" s="20"/>
      <c r="O1456" s="20"/>
      <c r="P1456" s="20"/>
      <c r="Q1456" s="20"/>
      <c r="R1456" s="20"/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0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1">
        <f t="shared" si="196"/>
        <v>1.4</v>
      </c>
      <c r="BC1456" s="21">
        <f>BD1456</f>
        <v>1.8817204301075268</v>
      </c>
      <c r="BD1456" s="22">
        <f t="shared" si="189"/>
        <v>1.8817204301075268</v>
      </c>
      <c r="BE1456" s="21">
        <f>BC1456-BD1456</f>
        <v>0</v>
      </c>
      <c r="BG1456" s="10">
        <v>6</v>
      </c>
      <c r="BH1456" s="21">
        <f t="shared" si="182"/>
        <v>1.3999999999999998E-3</v>
      </c>
      <c r="BI1456" s="22">
        <f t="shared" si="182"/>
        <v>1.3999999999999998E-3</v>
      </c>
      <c r="BJ1456" s="21">
        <f>BH1456-BI1456</f>
        <v>0</v>
      </c>
      <c r="BK1456" s="21">
        <v>4.1999999999999989E-3</v>
      </c>
      <c r="BL1456" s="22">
        <v>4.1999999999999989E-3</v>
      </c>
      <c r="BM1456" s="21">
        <v>0</v>
      </c>
      <c r="BN1456" s="21">
        <f t="shared" si="184"/>
        <v>1.6799999999999995E-2</v>
      </c>
      <c r="BO1456" s="22">
        <f t="shared" si="184"/>
        <v>1.6799999999999995E-2</v>
      </c>
      <c r="BP1456" s="21">
        <f t="shared" si="184"/>
        <v>0</v>
      </c>
    </row>
    <row r="1457" spans="1:68" ht="11.1" hidden="1" customHeight="1" outlineLevel="2" x14ac:dyDescent="0.2">
      <c r="A1457" s="10"/>
      <c r="B1457" s="18"/>
      <c r="C1457" s="18"/>
      <c r="D1457" s="18"/>
      <c r="E1457" s="23" t="s">
        <v>1287</v>
      </c>
      <c r="F1457" s="208">
        <v>1.4</v>
      </c>
      <c r="G1457" s="24"/>
      <c r="H1457" s="208">
        <v>-5.9</v>
      </c>
      <c r="I1457" s="239">
        <v>0.64</v>
      </c>
      <c r="J1457" s="239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24"/>
      <c r="AJ1457" s="24"/>
      <c r="AK1457" s="24"/>
      <c r="AL1457" s="24"/>
      <c r="AM1457" s="24"/>
      <c r="AN1457" s="24"/>
      <c r="AO1457" s="24"/>
      <c r="AP1457" s="24"/>
      <c r="AQ1457" s="24"/>
      <c r="AR1457" s="24"/>
      <c r="AS1457" s="24"/>
      <c r="AT1457" s="24"/>
      <c r="AU1457" s="24"/>
      <c r="AV1457" s="24"/>
      <c r="AW1457" s="24"/>
      <c r="AX1457" s="24"/>
      <c r="AY1457" s="24"/>
      <c r="AZ1457" s="24"/>
      <c r="BA1457" s="24"/>
      <c r="BB1457" s="21">
        <f t="shared" si="196"/>
        <v>1.4</v>
      </c>
      <c r="BC1457" s="21"/>
      <c r="BD1457" s="22">
        <f t="shared" si="189"/>
        <v>1.8817204301075268</v>
      </c>
      <c r="BE1457" s="21"/>
      <c r="BG1457" s="10"/>
      <c r="BH1457" s="21">
        <f t="shared" si="182"/>
        <v>0</v>
      </c>
      <c r="BI1457" s="22">
        <f t="shared" si="182"/>
        <v>1.3999999999999998E-3</v>
      </c>
      <c r="BJ1457" s="21"/>
      <c r="BK1457" s="21">
        <v>0</v>
      </c>
      <c r="BL1457" s="22">
        <v>4.1999999999999989E-3</v>
      </c>
      <c r="BM1457" s="21"/>
      <c r="BN1457" s="21">
        <f t="shared" si="184"/>
        <v>0</v>
      </c>
      <c r="BO1457" s="22">
        <f t="shared" si="184"/>
        <v>1.6799999999999995E-2</v>
      </c>
      <c r="BP1457" s="21">
        <f t="shared" si="184"/>
        <v>0</v>
      </c>
    </row>
    <row r="1458" spans="1:68" ht="11.1" hidden="1" customHeight="1" outlineLevel="1" collapsed="1" x14ac:dyDescent="0.2">
      <c r="A1458" s="10"/>
      <c r="B1458" s="18"/>
      <c r="C1458" s="18"/>
      <c r="D1458" s="18"/>
      <c r="E1458" s="19" t="s">
        <v>1288</v>
      </c>
      <c r="F1458" s="209">
        <v>6.5</v>
      </c>
      <c r="G1458" s="20"/>
      <c r="H1458" s="209">
        <v>23.585999999999999</v>
      </c>
      <c r="I1458" s="20"/>
      <c r="J1458" s="20"/>
      <c r="K1458" s="20"/>
      <c r="L1458" s="20"/>
      <c r="M1458" s="20"/>
      <c r="N1458" s="20"/>
      <c r="O1458" s="20"/>
      <c r="P1458" s="209">
        <v>12.102</v>
      </c>
      <c r="Q1458" s="20"/>
      <c r="R1458" s="209">
        <v>9.6709999999999994</v>
      </c>
      <c r="S1458" s="209">
        <v>14.576000000000001</v>
      </c>
      <c r="T1458" s="209">
        <v>5</v>
      </c>
      <c r="U1458" s="209">
        <v>3.153</v>
      </c>
      <c r="V1458" s="209">
        <v>4.92</v>
      </c>
      <c r="W1458" s="20"/>
      <c r="X1458" s="20"/>
      <c r="Y1458" s="20"/>
      <c r="Z1458" s="20"/>
      <c r="AA1458" s="209">
        <v>1.0680000000000001</v>
      </c>
      <c r="AB1458" s="20"/>
      <c r="AC1458" s="209">
        <v>10.728</v>
      </c>
      <c r="AD1458" s="209">
        <v>7.2830000000000004</v>
      </c>
      <c r="AE1458" s="209">
        <v>9.157</v>
      </c>
      <c r="AF1458" s="209">
        <v>6.6840000000000002</v>
      </c>
      <c r="AG1458" s="209">
        <v>4.391</v>
      </c>
      <c r="AH1458" s="209">
        <v>2.0870000000000002</v>
      </c>
      <c r="AI1458" s="20"/>
      <c r="AJ1458" s="20"/>
      <c r="AK1458" s="20"/>
      <c r="AL1458" s="20"/>
      <c r="AM1458" s="20"/>
      <c r="AN1458" s="209">
        <v>1.875</v>
      </c>
      <c r="AO1458" s="209">
        <v>3.5150000000000001</v>
      </c>
      <c r="AP1458" s="209">
        <v>8.5</v>
      </c>
      <c r="AQ1458" s="209">
        <v>8.75</v>
      </c>
      <c r="AR1458" s="209">
        <v>7.25</v>
      </c>
      <c r="AS1458" s="209">
        <v>5</v>
      </c>
      <c r="AT1458" s="209">
        <v>10.689</v>
      </c>
      <c r="AU1458" s="20"/>
      <c r="AV1458" s="20"/>
      <c r="AW1458" s="20"/>
      <c r="AX1458" s="20"/>
      <c r="AY1458" s="209">
        <v>1.425</v>
      </c>
      <c r="AZ1458" s="209">
        <v>2.125</v>
      </c>
      <c r="BA1458" s="209">
        <v>2.109</v>
      </c>
      <c r="BB1458" s="21">
        <f>BB1459+BB1460</f>
        <v>24.731999999999999</v>
      </c>
      <c r="BC1458" s="21">
        <f>BD1458</f>
        <v>33.241935483870961</v>
      </c>
      <c r="BD1458" s="22">
        <f t="shared" si="189"/>
        <v>33.241935483870961</v>
      </c>
      <c r="BE1458" s="21">
        <f>BC1458-BD1458</f>
        <v>0</v>
      </c>
      <c r="BF1458" s="2">
        <v>11.72</v>
      </c>
      <c r="BG1458" s="10">
        <v>6</v>
      </c>
      <c r="BH1458" s="21">
        <f t="shared" si="182"/>
        <v>2.4731999999999997E-2</v>
      </c>
      <c r="BI1458" s="22">
        <f t="shared" si="182"/>
        <v>2.4731999999999997E-2</v>
      </c>
      <c r="BJ1458" s="21">
        <f>BH1458-BI1458</f>
        <v>0</v>
      </c>
      <c r="BK1458" s="21">
        <v>7.4195999999999984E-2</v>
      </c>
      <c r="BL1458" s="22">
        <v>7.4195999999999984E-2</v>
      </c>
      <c r="BM1458" s="21">
        <v>0</v>
      </c>
      <c r="BN1458" s="21">
        <f t="shared" si="184"/>
        <v>0.29678399999999994</v>
      </c>
      <c r="BO1458" s="22">
        <f t="shared" si="184"/>
        <v>0.29678399999999994</v>
      </c>
      <c r="BP1458" s="21">
        <f t="shared" si="184"/>
        <v>0</v>
      </c>
    </row>
    <row r="1459" spans="1:68" ht="11.1" hidden="1" customHeight="1" outlineLevel="2" x14ac:dyDescent="0.2">
      <c r="A1459" s="10"/>
      <c r="B1459" s="18"/>
      <c r="C1459" s="18"/>
      <c r="D1459" s="18"/>
      <c r="E1459" s="23" t="s">
        <v>1289</v>
      </c>
      <c r="F1459" s="208">
        <v>5</v>
      </c>
      <c r="G1459" s="24"/>
      <c r="H1459" s="208">
        <v>23.085999999999999</v>
      </c>
      <c r="I1459" s="24"/>
      <c r="J1459" s="24"/>
      <c r="K1459" s="24"/>
      <c r="L1459" s="24"/>
      <c r="M1459" s="24"/>
      <c r="N1459" s="24"/>
      <c r="O1459" s="24"/>
      <c r="P1459" s="208">
        <v>10.456</v>
      </c>
      <c r="Q1459" s="24"/>
      <c r="R1459" s="208">
        <v>9.0730000000000004</v>
      </c>
      <c r="S1459" s="208">
        <v>13.292999999999999</v>
      </c>
      <c r="T1459" s="208">
        <v>5</v>
      </c>
      <c r="U1459" s="208">
        <v>2.2389999999999999</v>
      </c>
      <c r="V1459" s="208">
        <v>4.1909999999999998</v>
      </c>
      <c r="W1459" s="24"/>
      <c r="X1459" s="24"/>
      <c r="Y1459" s="24"/>
      <c r="Z1459" s="24"/>
      <c r="AA1459" s="208">
        <v>0.80500000000000005</v>
      </c>
      <c r="AB1459" s="24"/>
      <c r="AC1459" s="208">
        <v>9.4130000000000003</v>
      </c>
      <c r="AD1459" s="208">
        <v>6.4279999999999999</v>
      </c>
      <c r="AE1459" s="208">
        <v>8.1110000000000007</v>
      </c>
      <c r="AF1459" s="208">
        <v>5.915</v>
      </c>
      <c r="AG1459" s="208">
        <v>3.8109999999999999</v>
      </c>
      <c r="AH1459" s="208">
        <v>1.7410000000000001</v>
      </c>
      <c r="AI1459" s="24"/>
      <c r="AJ1459" s="24"/>
      <c r="AK1459" s="24"/>
      <c r="AL1459" s="24"/>
      <c r="AM1459" s="24"/>
      <c r="AN1459" s="208">
        <v>1.25</v>
      </c>
      <c r="AO1459" s="208">
        <v>3.5150000000000001</v>
      </c>
      <c r="AP1459" s="208">
        <v>7.5</v>
      </c>
      <c r="AQ1459" s="208">
        <v>7.5</v>
      </c>
      <c r="AR1459" s="208">
        <v>6.25</v>
      </c>
      <c r="AS1459" s="208">
        <v>4.5</v>
      </c>
      <c r="AT1459" s="208">
        <v>9.7010000000000005</v>
      </c>
      <c r="AU1459" s="24"/>
      <c r="AV1459" s="24"/>
      <c r="AW1459" s="24"/>
      <c r="AX1459" s="24"/>
      <c r="AY1459" s="208">
        <v>0.97099999999999997</v>
      </c>
      <c r="AZ1459" s="208">
        <v>1.5</v>
      </c>
      <c r="BA1459" s="208">
        <v>2.109</v>
      </c>
      <c r="BB1459" s="21">
        <f t="shared" si="196"/>
        <v>23.085999999999999</v>
      </c>
      <c r="BC1459" s="21"/>
      <c r="BD1459" s="22">
        <f t="shared" si="189"/>
        <v>31.029569892473116</v>
      </c>
      <c r="BE1459" s="21"/>
      <c r="BG1459" s="10"/>
      <c r="BH1459" s="21">
        <f t="shared" si="182"/>
        <v>0</v>
      </c>
      <c r="BI1459" s="22">
        <f t="shared" si="182"/>
        <v>2.3085999999999995E-2</v>
      </c>
      <c r="BJ1459" s="21"/>
      <c r="BK1459" s="21">
        <v>0</v>
      </c>
      <c r="BL1459" s="22">
        <v>6.9257999999999986E-2</v>
      </c>
      <c r="BM1459" s="21"/>
      <c r="BN1459" s="21">
        <f t="shared" si="184"/>
        <v>0</v>
      </c>
      <c r="BO1459" s="22">
        <f t="shared" si="184"/>
        <v>0.27703199999999994</v>
      </c>
      <c r="BP1459" s="21">
        <f t="shared" si="184"/>
        <v>0</v>
      </c>
    </row>
    <row r="1460" spans="1:68" ht="11.1" hidden="1" customHeight="1" outlineLevel="2" x14ac:dyDescent="0.2">
      <c r="A1460" s="10"/>
      <c r="B1460" s="18"/>
      <c r="C1460" s="18"/>
      <c r="D1460" s="18"/>
      <c r="E1460" s="23" t="s">
        <v>1290</v>
      </c>
      <c r="F1460" s="208">
        <v>1.5</v>
      </c>
      <c r="G1460" s="24"/>
      <c r="H1460" s="208">
        <v>0.5</v>
      </c>
      <c r="I1460" s="24"/>
      <c r="J1460" s="24"/>
      <c r="K1460" s="24"/>
      <c r="L1460" s="24"/>
      <c r="M1460" s="24"/>
      <c r="N1460" s="24"/>
      <c r="O1460" s="24"/>
      <c r="P1460" s="208">
        <v>1.6459999999999999</v>
      </c>
      <c r="Q1460" s="24"/>
      <c r="R1460" s="208">
        <v>0.59799999999999998</v>
      </c>
      <c r="S1460" s="208">
        <v>1.2829999999999999</v>
      </c>
      <c r="T1460" s="24"/>
      <c r="U1460" s="208">
        <v>0.91400000000000003</v>
      </c>
      <c r="V1460" s="208">
        <v>0.72899999999999998</v>
      </c>
      <c r="W1460" s="24"/>
      <c r="X1460" s="24"/>
      <c r="Y1460" s="24"/>
      <c r="Z1460" s="24"/>
      <c r="AA1460" s="208">
        <v>0.26300000000000001</v>
      </c>
      <c r="AB1460" s="24"/>
      <c r="AC1460" s="208">
        <v>1.3149999999999999</v>
      </c>
      <c r="AD1460" s="208">
        <v>0.85499999999999998</v>
      </c>
      <c r="AE1460" s="208">
        <v>1.046</v>
      </c>
      <c r="AF1460" s="208">
        <v>0.76900000000000002</v>
      </c>
      <c r="AG1460" s="208">
        <v>0.57999999999999996</v>
      </c>
      <c r="AH1460" s="208">
        <v>0.34599999999999997</v>
      </c>
      <c r="AI1460" s="24"/>
      <c r="AJ1460" s="24"/>
      <c r="AK1460" s="24"/>
      <c r="AL1460" s="24"/>
      <c r="AM1460" s="24"/>
      <c r="AN1460" s="208">
        <v>0.625</v>
      </c>
      <c r="AO1460" s="24"/>
      <c r="AP1460" s="208">
        <v>1</v>
      </c>
      <c r="AQ1460" s="208">
        <v>1.25</v>
      </c>
      <c r="AR1460" s="208">
        <v>1</v>
      </c>
      <c r="AS1460" s="208">
        <v>0.5</v>
      </c>
      <c r="AT1460" s="208">
        <v>0.98799999999999999</v>
      </c>
      <c r="AU1460" s="24"/>
      <c r="AV1460" s="24"/>
      <c r="AW1460" s="24"/>
      <c r="AX1460" s="24"/>
      <c r="AY1460" s="208">
        <v>0.45400000000000001</v>
      </c>
      <c r="AZ1460" s="208">
        <v>0.625</v>
      </c>
      <c r="BA1460" s="24"/>
      <c r="BB1460" s="21">
        <f t="shared" si="196"/>
        <v>1.6459999999999999</v>
      </c>
      <c r="BC1460" s="21"/>
      <c r="BD1460" s="22">
        <f t="shared" si="189"/>
        <v>2.2123655913978495</v>
      </c>
      <c r="BE1460" s="21"/>
      <c r="BG1460" s="10"/>
      <c r="BH1460" s="21">
        <f t="shared" si="182"/>
        <v>0</v>
      </c>
      <c r="BI1460" s="22">
        <f t="shared" si="182"/>
        <v>1.6459999999999999E-3</v>
      </c>
      <c r="BJ1460" s="21"/>
      <c r="BK1460" s="21">
        <v>0</v>
      </c>
      <c r="BL1460" s="22">
        <v>4.9379999999999997E-3</v>
      </c>
      <c r="BM1460" s="21"/>
      <c r="BN1460" s="21">
        <f t="shared" si="184"/>
        <v>0</v>
      </c>
      <c r="BO1460" s="22">
        <f t="shared" si="184"/>
        <v>1.9751999999999999E-2</v>
      </c>
      <c r="BP1460" s="21">
        <f t="shared" si="184"/>
        <v>0</v>
      </c>
    </row>
    <row r="1461" spans="1:68" ht="11.1" customHeight="1" outlineLevel="1" collapsed="1" x14ac:dyDescent="0.2">
      <c r="A1461" s="10"/>
      <c r="B1461" s="18"/>
      <c r="C1461" s="18"/>
      <c r="D1461" s="18"/>
      <c r="E1461" s="19" t="s">
        <v>1291</v>
      </c>
      <c r="F1461" s="20"/>
      <c r="G1461" s="20"/>
      <c r="H1461" s="20"/>
      <c r="I1461" s="20"/>
      <c r="J1461" s="20"/>
      <c r="K1461" s="20"/>
      <c r="L1461" s="20"/>
      <c r="M1461" s="20"/>
      <c r="N1461" s="20"/>
      <c r="O1461" s="20"/>
      <c r="P1461" s="20"/>
      <c r="Q1461" s="20"/>
      <c r="R1461" s="20"/>
      <c r="S1461" s="20"/>
      <c r="T1461" s="20"/>
      <c r="U1461" s="20"/>
      <c r="V1461" s="20"/>
      <c r="W1461" s="20"/>
      <c r="X1461" s="20"/>
      <c r="Y1461" s="20"/>
      <c r="Z1461" s="20"/>
      <c r="AA1461" s="20"/>
      <c r="AB1461" s="20"/>
      <c r="AC1461" s="20"/>
      <c r="AD1461" s="20"/>
      <c r="AE1461" s="20"/>
      <c r="AF1461" s="209">
        <v>2.36</v>
      </c>
      <c r="AG1461" s="209">
        <v>1.641</v>
      </c>
      <c r="AH1461" s="209">
        <v>0.9</v>
      </c>
      <c r="AI1461" s="209">
        <v>0.20200000000000001</v>
      </c>
      <c r="AJ1461" s="20"/>
      <c r="AK1461" s="20"/>
      <c r="AL1461" s="20"/>
      <c r="AM1461" s="20"/>
      <c r="AN1461" s="209">
        <v>0.89300000000000002</v>
      </c>
      <c r="AO1461" s="209">
        <v>1.867</v>
      </c>
      <c r="AP1461" s="209">
        <v>2.3759999999999999</v>
      </c>
      <c r="AQ1461" s="209">
        <v>2.36</v>
      </c>
      <c r="AR1461" s="209">
        <v>2.5790000000000002</v>
      </c>
      <c r="AS1461" s="209">
        <v>2.1389999999999998</v>
      </c>
      <c r="AT1461" s="209">
        <v>1.171</v>
      </c>
      <c r="AU1461" s="209">
        <v>0.156</v>
      </c>
      <c r="AV1461" s="20"/>
      <c r="AW1461" s="20"/>
      <c r="AX1461" s="20"/>
      <c r="AY1461" s="209">
        <v>0.215</v>
      </c>
      <c r="AZ1461" s="209">
        <v>0.51800000000000002</v>
      </c>
      <c r="BA1461" s="209">
        <v>1.411</v>
      </c>
      <c r="BB1461" s="21">
        <f t="shared" si="196"/>
        <v>2.5790000000000002</v>
      </c>
      <c r="BC1461" s="21">
        <f>BF1461</f>
        <v>3.52</v>
      </c>
      <c r="BD1461" s="22">
        <f t="shared" si="189"/>
        <v>3.466397849462366</v>
      </c>
      <c r="BE1461" s="21">
        <f>BC1461-BD1461</f>
        <v>5.3602150537634063E-2</v>
      </c>
      <c r="BF1461" s="2">
        <v>3.52</v>
      </c>
      <c r="BG1461" s="10">
        <v>7</v>
      </c>
      <c r="BH1461" s="21">
        <f t="shared" si="182"/>
        <v>2.6188800000000001E-3</v>
      </c>
      <c r="BI1461" s="22">
        <f t="shared" si="182"/>
        <v>2.5790000000000006E-3</v>
      </c>
      <c r="BJ1461" s="21">
        <f>BH1461-BI1461</f>
        <v>3.9879999999999517E-5</v>
      </c>
      <c r="BK1461" s="21">
        <v>7.8566399999999998E-3</v>
      </c>
      <c r="BL1461" s="22">
        <v>7.7370000000000017E-3</v>
      </c>
      <c r="BM1461" s="21">
        <v>1.1963999999999812E-4</v>
      </c>
      <c r="BN1461" s="21">
        <f t="shared" si="184"/>
        <v>3.1426559999999999E-2</v>
      </c>
      <c r="BO1461" s="22">
        <f t="shared" si="184"/>
        <v>3.0948000000000007E-2</v>
      </c>
      <c r="BP1461" s="21">
        <f t="shared" si="184"/>
        <v>4.7855999999999246E-4</v>
      </c>
    </row>
    <row r="1462" spans="1:68" ht="11.1" hidden="1" customHeight="1" outlineLevel="2" x14ac:dyDescent="0.2">
      <c r="A1462" s="10"/>
      <c r="B1462" s="18"/>
      <c r="C1462" s="18"/>
      <c r="D1462" s="18"/>
      <c r="E1462" s="23" t="s">
        <v>1292</v>
      </c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208">
        <v>2.36</v>
      </c>
      <c r="AG1462" s="208">
        <v>1.641</v>
      </c>
      <c r="AH1462" s="208">
        <v>0.9</v>
      </c>
      <c r="AI1462" s="208">
        <v>0.20200000000000001</v>
      </c>
      <c r="AJ1462" s="24"/>
      <c r="AK1462" s="24"/>
      <c r="AL1462" s="24"/>
      <c r="AM1462" s="24"/>
      <c r="AN1462" s="208">
        <v>0.89300000000000002</v>
      </c>
      <c r="AO1462" s="208">
        <v>1.867</v>
      </c>
      <c r="AP1462" s="208">
        <v>2.3759999999999999</v>
      </c>
      <c r="AQ1462" s="208">
        <v>2.36</v>
      </c>
      <c r="AR1462" s="208">
        <v>2.5790000000000002</v>
      </c>
      <c r="AS1462" s="208">
        <v>2.1389999999999998</v>
      </c>
      <c r="AT1462" s="208">
        <v>1.171</v>
      </c>
      <c r="AU1462" s="208">
        <v>0.156</v>
      </c>
      <c r="AV1462" s="24"/>
      <c r="AW1462" s="24"/>
      <c r="AX1462" s="24"/>
      <c r="AY1462" s="208">
        <v>0.215</v>
      </c>
      <c r="AZ1462" s="208">
        <v>0.51800000000000002</v>
      </c>
      <c r="BA1462" s="208">
        <v>1.411</v>
      </c>
      <c r="BB1462" s="21">
        <f t="shared" si="196"/>
        <v>2.5790000000000002</v>
      </c>
      <c r="BC1462" s="21"/>
      <c r="BD1462" s="22">
        <f t="shared" si="189"/>
        <v>3.466397849462366</v>
      </c>
      <c r="BE1462" s="21"/>
      <c r="BG1462" s="10"/>
      <c r="BH1462" s="21">
        <f t="shared" si="182"/>
        <v>0</v>
      </c>
      <c r="BI1462" s="22">
        <f t="shared" si="182"/>
        <v>2.5790000000000006E-3</v>
      </c>
      <c r="BJ1462" s="21"/>
      <c r="BK1462" s="21">
        <v>0</v>
      </c>
      <c r="BL1462" s="22">
        <v>7.7370000000000017E-3</v>
      </c>
      <c r="BM1462" s="21"/>
      <c r="BN1462" s="21">
        <f t="shared" si="184"/>
        <v>0</v>
      </c>
      <c r="BO1462" s="22">
        <f t="shared" si="184"/>
        <v>3.0948000000000007E-2</v>
      </c>
      <c r="BP1462" s="21">
        <f t="shared" si="184"/>
        <v>0</v>
      </c>
    </row>
    <row r="1463" spans="1:68" ht="11.1" customHeight="1" outlineLevel="1" collapsed="1" x14ac:dyDescent="0.2">
      <c r="A1463" s="10"/>
      <c r="B1463" s="18"/>
      <c r="C1463" s="18"/>
      <c r="D1463" s="18"/>
      <c r="E1463" s="19" t="s">
        <v>1293</v>
      </c>
      <c r="F1463" s="209">
        <v>3.9159999999999999</v>
      </c>
      <c r="G1463" s="209">
        <v>1.304</v>
      </c>
      <c r="H1463" s="209">
        <v>0.97799999999999998</v>
      </c>
      <c r="I1463" s="240">
        <v>0.623</v>
      </c>
      <c r="J1463" s="240"/>
      <c r="K1463" s="20"/>
      <c r="L1463" s="20"/>
      <c r="M1463" s="20"/>
      <c r="N1463" s="20"/>
      <c r="O1463" s="20"/>
      <c r="P1463" s="209">
        <v>0.54200000000000004</v>
      </c>
      <c r="Q1463" s="209">
        <v>1.2410000000000001</v>
      </c>
      <c r="R1463" s="209">
        <v>2.3860000000000001</v>
      </c>
      <c r="S1463" s="209">
        <v>0.64300000000000002</v>
      </c>
      <c r="T1463" s="209">
        <v>1.51</v>
      </c>
      <c r="U1463" s="209">
        <v>0.92100000000000004</v>
      </c>
      <c r="V1463" s="209">
        <v>0.45600000000000002</v>
      </c>
      <c r="W1463" s="209">
        <v>0.307</v>
      </c>
      <c r="X1463" s="20"/>
      <c r="Y1463" s="20"/>
      <c r="Z1463" s="20"/>
      <c r="AA1463" s="209">
        <v>0.377</v>
      </c>
      <c r="AB1463" s="209">
        <v>0.502</v>
      </c>
      <c r="AC1463" s="209">
        <v>1.272</v>
      </c>
      <c r="AD1463" s="209">
        <v>1.746</v>
      </c>
      <c r="AE1463" s="209">
        <v>1.7829999999999999</v>
      </c>
      <c r="AF1463" s="209">
        <v>1.1839999999999999</v>
      </c>
      <c r="AG1463" s="209">
        <v>0.69899999999999995</v>
      </c>
      <c r="AH1463" s="209">
        <v>0.39100000000000001</v>
      </c>
      <c r="AI1463" s="209">
        <v>0.23599999999999999</v>
      </c>
      <c r="AJ1463" s="20"/>
      <c r="AK1463" s="20"/>
      <c r="AL1463" s="20"/>
      <c r="AM1463" s="209">
        <v>0.245</v>
      </c>
      <c r="AN1463" s="209">
        <v>0.313</v>
      </c>
      <c r="AO1463" s="209">
        <v>1.27</v>
      </c>
      <c r="AP1463" s="209">
        <v>1.7070000000000001</v>
      </c>
      <c r="AQ1463" s="209">
        <v>1.9530000000000001</v>
      </c>
      <c r="AR1463" s="209">
        <v>1.367</v>
      </c>
      <c r="AS1463" s="209">
        <v>1.34</v>
      </c>
      <c r="AT1463" s="209">
        <v>0.44800000000000001</v>
      </c>
      <c r="AU1463" s="209">
        <v>0.14499999999999999</v>
      </c>
      <c r="AV1463" s="20"/>
      <c r="AW1463" s="20"/>
      <c r="AX1463" s="20"/>
      <c r="AY1463" s="209">
        <v>8.1000000000000003E-2</v>
      </c>
      <c r="AZ1463" s="209">
        <v>0.32600000000000001</v>
      </c>
      <c r="BA1463" s="209">
        <v>1.2430000000000001</v>
      </c>
      <c r="BB1463" s="21">
        <f t="shared" si="196"/>
        <v>3.9159999999999999</v>
      </c>
      <c r="BC1463" s="21">
        <f>BD1463</f>
        <v>5.2634408602150531</v>
      </c>
      <c r="BD1463" s="22">
        <f t="shared" si="189"/>
        <v>5.2634408602150531</v>
      </c>
      <c r="BE1463" s="21">
        <f>BC1463-BD1463</f>
        <v>0</v>
      </c>
      <c r="BF1463" s="2">
        <v>4.7699999999999996</v>
      </c>
      <c r="BG1463" s="10">
        <v>7</v>
      </c>
      <c r="BH1463" s="21">
        <f t="shared" si="182"/>
        <v>3.9159999999999993E-3</v>
      </c>
      <c r="BI1463" s="22">
        <f t="shared" si="182"/>
        <v>3.9159999999999993E-3</v>
      </c>
      <c r="BJ1463" s="21">
        <f>BH1463-BI1463</f>
        <v>0</v>
      </c>
      <c r="BK1463" s="21">
        <v>1.1747999999999998E-2</v>
      </c>
      <c r="BL1463" s="22">
        <v>1.1747999999999998E-2</v>
      </c>
      <c r="BM1463" s="21">
        <v>0</v>
      </c>
      <c r="BN1463" s="21">
        <f t="shared" si="184"/>
        <v>4.6991999999999992E-2</v>
      </c>
      <c r="BO1463" s="22">
        <f t="shared" si="184"/>
        <v>4.6991999999999992E-2</v>
      </c>
      <c r="BP1463" s="21">
        <f t="shared" si="184"/>
        <v>0</v>
      </c>
    </row>
    <row r="1464" spans="1:68" ht="11.1" hidden="1" customHeight="1" outlineLevel="2" x14ac:dyDescent="0.2">
      <c r="A1464" s="10"/>
      <c r="B1464" s="18"/>
      <c r="C1464" s="18"/>
      <c r="D1464" s="18"/>
      <c r="E1464" s="23" t="s">
        <v>1294</v>
      </c>
      <c r="F1464" s="208">
        <v>3.9159999999999999</v>
      </c>
      <c r="G1464" s="208">
        <v>1.304</v>
      </c>
      <c r="H1464" s="208">
        <v>0.97799999999999998</v>
      </c>
      <c r="I1464" s="239">
        <v>0.623</v>
      </c>
      <c r="J1464" s="239"/>
      <c r="K1464" s="24"/>
      <c r="L1464" s="24"/>
      <c r="M1464" s="24"/>
      <c r="N1464" s="24"/>
      <c r="O1464" s="24"/>
      <c r="P1464" s="208">
        <v>0.54200000000000004</v>
      </c>
      <c r="Q1464" s="208">
        <v>1.2410000000000001</v>
      </c>
      <c r="R1464" s="208">
        <v>2.3860000000000001</v>
      </c>
      <c r="S1464" s="208">
        <v>0.64300000000000002</v>
      </c>
      <c r="T1464" s="208">
        <v>1.51</v>
      </c>
      <c r="U1464" s="208">
        <v>0.92100000000000004</v>
      </c>
      <c r="V1464" s="208">
        <v>0.45600000000000002</v>
      </c>
      <c r="W1464" s="208">
        <v>0.307</v>
      </c>
      <c r="X1464" s="24"/>
      <c r="Y1464" s="24"/>
      <c r="Z1464" s="24"/>
      <c r="AA1464" s="208">
        <v>0.377</v>
      </c>
      <c r="AB1464" s="208">
        <v>0.502</v>
      </c>
      <c r="AC1464" s="208">
        <v>1.272</v>
      </c>
      <c r="AD1464" s="208">
        <v>1.746</v>
      </c>
      <c r="AE1464" s="208">
        <v>1.7829999999999999</v>
      </c>
      <c r="AF1464" s="208">
        <v>1.1839999999999999</v>
      </c>
      <c r="AG1464" s="208">
        <v>0.69899999999999995</v>
      </c>
      <c r="AH1464" s="208">
        <v>0.39100000000000001</v>
      </c>
      <c r="AI1464" s="208">
        <v>0.23599999999999999</v>
      </c>
      <c r="AJ1464" s="24"/>
      <c r="AK1464" s="24"/>
      <c r="AL1464" s="24"/>
      <c r="AM1464" s="208">
        <v>0.245</v>
      </c>
      <c r="AN1464" s="208">
        <v>0.313</v>
      </c>
      <c r="AO1464" s="208">
        <v>1.27</v>
      </c>
      <c r="AP1464" s="208">
        <v>1.7070000000000001</v>
      </c>
      <c r="AQ1464" s="208">
        <v>1.9530000000000001</v>
      </c>
      <c r="AR1464" s="208">
        <v>1.367</v>
      </c>
      <c r="AS1464" s="208">
        <v>1.34</v>
      </c>
      <c r="AT1464" s="208">
        <v>0.44800000000000001</v>
      </c>
      <c r="AU1464" s="208">
        <v>0.14499999999999999</v>
      </c>
      <c r="AV1464" s="24"/>
      <c r="AW1464" s="24"/>
      <c r="AX1464" s="24"/>
      <c r="AY1464" s="208">
        <v>8.1000000000000003E-2</v>
      </c>
      <c r="AZ1464" s="208">
        <v>0.32600000000000001</v>
      </c>
      <c r="BA1464" s="208">
        <v>1.2430000000000001</v>
      </c>
      <c r="BB1464" s="21">
        <f t="shared" si="196"/>
        <v>3.9159999999999999</v>
      </c>
      <c r="BC1464" s="21"/>
      <c r="BD1464" s="22">
        <f t="shared" si="189"/>
        <v>5.2634408602150531</v>
      </c>
      <c r="BE1464" s="21"/>
      <c r="BG1464" s="10"/>
      <c r="BH1464" s="21">
        <f t="shared" si="182"/>
        <v>0</v>
      </c>
      <c r="BI1464" s="22">
        <f t="shared" si="182"/>
        <v>3.9159999999999993E-3</v>
      </c>
      <c r="BJ1464" s="21"/>
      <c r="BK1464" s="21">
        <v>0</v>
      </c>
      <c r="BL1464" s="22">
        <v>1.1747999999999998E-2</v>
      </c>
      <c r="BM1464" s="21"/>
      <c r="BN1464" s="21">
        <f t="shared" si="184"/>
        <v>0</v>
      </c>
      <c r="BO1464" s="22">
        <f t="shared" si="184"/>
        <v>4.6991999999999992E-2</v>
      </c>
      <c r="BP1464" s="21">
        <f t="shared" si="184"/>
        <v>0</v>
      </c>
    </row>
    <row r="1465" spans="1:68" ht="11.1" customHeight="1" outlineLevel="1" collapsed="1" x14ac:dyDescent="0.2">
      <c r="A1465" s="10"/>
      <c r="B1465" s="18"/>
      <c r="C1465" s="18"/>
      <c r="D1465" s="18"/>
      <c r="E1465" s="19" t="s">
        <v>1295</v>
      </c>
      <c r="F1465" s="209">
        <v>1.4</v>
      </c>
      <c r="G1465" s="20"/>
      <c r="H1465" s="209">
        <v>1</v>
      </c>
      <c r="I1465" s="240">
        <v>0.5</v>
      </c>
      <c r="J1465" s="240"/>
      <c r="K1465" s="20"/>
      <c r="L1465" s="20"/>
      <c r="M1465" s="20"/>
      <c r="N1465" s="20"/>
      <c r="O1465" s="20"/>
      <c r="P1465" s="20"/>
      <c r="Q1465" s="209">
        <v>4.8819999999999997</v>
      </c>
      <c r="R1465" s="209">
        <v>1.484</v>
      </c>
      <c r="S1465" s="209">
        <v>1.5</v>
      </c>
      <c r="T1465" s="20"/>
      <c r="U1465" s="209">
        <v>1</v>
      </c>
      <c r="V1465" s="209">
        <v>0.5</v>
      </c>
      <c r="W1465" s="20"/>
      <c r="X1465" s="20"/>
      <c r="Y1465" s="20"/>
      <c r="Z1465" s="20"/>
      <c r="AA1465" s="20"/>
      <c r="AB1465" s="20"/>
      <c r="AC1465" s="209">
        <v>0.5</v>
      </c>
      <c r="AD1465" s="209">
        <v>0.75</v>
      </c>
      <c r="AE1465" s="20"/>
      <c r="AF1465" s="209">
        <v>1.964</v>
      </c>
      <c r="AG1465" s="209">
        <v>0.22600000000000001</v>
      </c>
      <c r="AH1465" s="209">
        <v>8.1000000000000003E-2</v>
      </c>
      <c r="AI1465" s="20"/>
      <c r="AJ1465" s="20"/>
      <c r="AK1465" s="20"/>
      <c r="AL1465" s="20"/>
      <c r="AM1465" s="20"/>
      <c r="AN1465" s="209">
        <v>0.30499999999999999</v>
      </c>
      <c r="AO1465" s="209">
        <v>0.81200000000000006</v>
      </c>
      <c r="AP1465" s="209">
        <v>0.7</v>
      </c>
      <c r="AQ1465" s="209">
        <v>0.5</v>
      </c>
      <c r="AR1465" s="20"/>
      <c r="AS1465" s="209">
        <v>1</v>
      </c>
      <c r="AT1465" s="20"/>
      <c r="AU1465" s="20"/>
      <c r="AV1465" s="20"/>
      <c r="AW1465" s="20"/>
      <c r="AX1465" s="20"/>
      <c r="AY1465" s="20"/>
      <c r="AZ1465" s="20"/>
      <c r="BA1465" s="209">
        <v>0.89</v>
      </c>
      <c r="BB1465" s="21">
        <f t="shared" si="196"/>
        <v>4.8819999999999997</v>
      </c>
      <c r="BC1465" s="21">
        <f>BD1465</f>
        <v>6.561827956989247</v>
      </c>
      <c r="BD1465" s="22">
        <f t="shared" si="189"/>
        <v>6.561827956989247</v>
      </c>
      <c r="BE1465" s="21">
        <f>BC1465-BD1465</f>
        <v>0</v>
      </c>
      <c r="BF1465" s="2">
        <v>2.78</v>
      </c>
      <c r="BG1465" s="10">
        <v>7</v>
      </c>
      <c r="BH1465" s="21">
        <f t="shared" si="182"/>
        <v>4.8820000000000001E-3</v>
      </c>
      <c r="BI1465" s="22">
        <f t="shared" si="182"/>
        <v>4.8820000000000001E-3</v>
      </c>
      <c r="BJ1465" s="21">
        <f>BH1465-BI1465</f>
        <v>0</v>
      </c>
      <c r="BK1465" s="21">
        <v>1.4645999999999999E-2</v>
      </c>
      <c r="BL1465" s="22">
        <v>1.4645999999999999E-2</v>
      </c>
      <c r="BM1465" s="21">
        <v>0</v>
      </c>
      <c r="BN1465" s="21">
        <f t="shared" si="184"/>
        <v>5.8583999999999997E-2</v>
      </c>
      <c r="BO1465" s="22">
        <f t="shared" si="184"/>
        <v>5.8583999999999997E-2</v>
      </c>
      <c r="BP1465" s="21">
        <f t="shared" si="184"/>
        <v>0</v>
      </c>
    </row>
    <row r="1466" spans="1:68" ht="11.1" hidden="1" customHeight="1" outlineLevel="2" x14ac:dyDescent="0.2">
      <c r="A1466" s="10"/>
      <c r="B1466" s="18"/>
      <c r="C1466" s="18"/>
      <c r="D1466" s="18"/>
      <c r="E1466" s="23" t="s">
        <v>1296</v>
      </c>
      <c r="F1466" s="208">
        <v>1.4</v>
      </c>
      <c r="G1466" s="24"/>
      <c r="H1466" s="208">
        <v>1</v>
      </c>
      <c r="I1466" s="239">
        <v>0.5</v>
      </c>
      <c r="J1466" s="239"/>
      <c r="K1466" s="24"/>
      <c r="L1466" s="24"/>
      <c r="M1466" s="24"/>
      <c r="N1466" s="24"/>
      <c r="O1466" s="24"/>
      <c r="P1466" s="24"/>
      <c r="Q1466" s="208">
        <v>4.8819999999999997</v>
      </c>
      <c r="R1466" s="208">
        <v>1.484</v>
      </c>
      <c r="S1466" s="208">
        <v>1.5</v>
      </c>
      <c r="T1466" s="24"/>
      <c r="U1466" s="208">
        <v>1</v>
      </c>
      <c r="V1466" s="208">
        <v>0.5</v>
      </c>
      <c r="W1466" s="24"/>
      <c r="X1466" s="24"/>
      <c r="Y1466" s="24"/>
      <c r="Z1466" s="24"/>
      <c r="AA1466" s="24"/>
      <c r="AB1466" s="24"/>
      <c r="AC1466" s="208">
        <v>0.5</v>
      </c>
      <c r="AD1466" s="208">
        <v>0.75</v>
      </c>
      <c r="AE1466" s="24"/>
      <c r="AF1466" s="208">
        <v>1.964</v>
      </c>
      <c r="AG1466" s="208">
        <v>0.22600000000000001</v>
      </c>
      <c r="AH1466" s="208">
        <v>8.1000000000000003E-2</v>
      </c>
      <c r="AI1466" s="24"/>
      <c r="AJ1466" s="24"/>
      <c r="AK1466" s="24"/>
      <c r="AL1466" s="24"/>
      <c r="AM1466" s="24"/>
      <c r="AN1466" s="208">
        <v>0.30499999999999999</v>
      </c>
      <c r="AO1466" s="208">
        <v>0.81200000000000006</v>
      </c>
      <c r="AP1466" s="208">
        <v>0.7</v>
      </c>
      <c r="AQ1466" s="208">
        <v>0.5</v>
      </c>
      <c r="AR1466" s="24"/>
      <c r="AS1466" s="208">
        <v>1</v>
      </c>
      <c r="AT1466" s="24"/>
      <c r="AU1466" s="24"/>
      <c r="AV1466" s="24"/>
      <c r="AW1466" s="24"/>
      <c r="AX1466" s="24"/>
      <c r="AY1466" s="24"/>
      <c r="AZ1466" s="24"/>
      <c r="BA1466" s="208">
        <v>0.89</v>
      </c>
      <c r="BB1466" s="21">
        <f t="shared" si="196"/>
        <v>4.8819999999999997</v>
      </c>
      <c r="BC1466" s="21"/>
      <c r="BD1466" s="22">
        <f t="shared" si="189"/>
        <v>6.561827956989247</v>
      </c>
      <c r="BE1466" s="21"/>
      <c r="BG1466" s="10"/>
      <c r="BH1466" s="21">
        <f t="shared" si="182"/>
        <v>0</v>
      </c>
      <c r="BI1466" s="22">
        <f t="shared" si="182"/>
        <v>4.8820000000000001E-3</v>
      </c>
      <c r="BJ1466" s="21"/>
      <c r="BK1466" s="21">
        <v>0</v>
      </c>
      <c r="BL1466" s="22">
        <v>1.4645999999999999E-2</v>
      </c>
      <c r="BM1466" s="21"/>
      <c r="BN1466" s="21">
        <f t="shared" si="184"/>
        <v>0</v>
      </c>
      <c r="BO1466" s="22">
        <f t="shared" si="184"/>
        <v>5.8583999999999997E-2</v>
      </c>
      <c r="BP1466" s="21">
        <f t="shared" si="184"/>
        <v>0</v>
      </c>
    </row>
    <row r="1467" spans="1:68" ht="11.1" hidden="1" customHeight="1" outlineLevel="1" collapsed="1" x14ac:dyDescent="0.2">
      <c r="A1467" s="10"/>
      <c r="B1467" s="18"/>
      <c r="C1467" s="18"/>
      <c r="D1467" s="18"/>
      <c r="E1467" s="19" t="s">
        <v>1297</v>
      </c>
      <c r="F1467" s="20"/>
      <c r="G1467" s="209">
        <v>6.64</v>
      </c>
      <c r="H1467" s="209">
        <v>1.774</v>
      </c>
      <c r="I1467" s="240">
        <v>1.7170000000000001</v>
      </c>
      <c r="J1467" s="240"/>
      <c r="K1467" s="20"/>
      <c r="L1467" s="20"/>
      <c r="M1467" s="20"/>
      <c r="N1467" s="20"/>
      <c r="O1467" s="20"/>
      <c r="P1467" s="209">
        <v>2.2000000000000002</v>
      </c>
      <c r="Q1467" s="209">
        <v>3.5</v>
      </c>
      <c r="R1467" s="209">
        <v>4.0999999999999996</v>
      </c>
      <c r="S1467" s="209">
        <v>1.1359999999999999</v>
      </c>
      <c r="T1467" s="209">
        <v>4.5540000000000003</v>
      </c>
      <c r="U1467" s="209">
        <v>2.2069999999999999</v>
      </c>
      <c r="V1467" s="209">
        <v>1.129</v>
      </c>
      <c r="W1467" s="209">
        <v>0.3</v>
      </c>
      <c r="X1467" s="20"/>
      <c r="Y1467" s="20"/>
      <c r="Z1467" s="20"/>
      <c r="AA1467" s="20"/>
      <c r="AB1467" s="20"/>
      <c r="AC1467" s="209">
        <v>6.55</v>
      </c>
      <c r="AD1467" s="209">
        <v>4.0529999999999999</v>
      </c>
      <c r="AE1467" s="209">
        <v>2.726</v>
      </c>
      <c r="AF1467" s="209">
        <v>2.7770000000000001</v>
      </c>
      <c r="AG1467" s="209">
        <v>1.7270000000000001</v>
      </c>
      <c r="AH1467" s="209">
        <v>3.1349999999999998</v>
      </c>
      <c r="AI1467" s="209">
        <v>0.79500000000000004</v>
      </c>
      <c r="AJ1467" s="20"/>
      <c r="AK1467" s="20"/>
      <c r="AL1467" s="20"/>
      <c r="AM1467" s="20"/>
      <c r="AN1467" s="209">
        <v>2.4609999999999999</v>
      </c>
      <c r="AO1467" s="209">
        <v>2.2890000000000001</v>
      </c>
      <c r="AP1467" s="209">
        <v>3.0579999999999998</v>
      </c>
      <c r="AQ1467" s="209">
        <v>4.2969999999999997</v>
      </c>
      <c r="AR1467" s="209">
        <v>3.8540000000000001</v>
      </c>
      <c r="AS1467" s="209">
        <v>3.1019999999999999</v>
      </c>
      <c r="AT1467" s="209">
        <v>1.899</v>
      </c>
      <c r="AU1467" s="20"/>
      <c r="AV1467" s="20"/>
      <c r="AW1467" s="20"/>
      <c r="AX1467" s="20"/>
      <c r="AY1467" s="209">
        <v>0.95199999999999996</v>
      </c>
      <c r="AZ1467" s="209">
        <v>0.72199999999999998</v>
      </c>
      <c r="BA1467" s="209">
        <v>3.589</v>
      </c>
      <c r="BB1467" s="21">
        <f>BB1468+BB1469+BB1470</f>
        <v>10.993</v>
      </c>
      <c r="BC1467" s="21">
        <f>BD1467</f>
        <v>14.775537634408602</v>
      </c>
      <c r="BD1467" s="22">
        <f t="shared" si="189"/>
        <v>14.775537634408602</v>
      </c>
      <c r="BE1467" s="21">
        <f>BC1467-BD1467</f>
        <v>0</v>
      </c>
      <c r="BF1467" s="2">
        <v>11.42</v>
      </c>
      <c r="BG1467" s="10">
        <v>6</v>
      </c>
      <c r="BH1467" s="21">
        <f t="shared" si="182"/>
        <v>1.0992999999999999E-2</v>
      </c>
      <c r="BI1467" s="22">
        <f t="shared" si="182"/>
        <v>1.0992999999999999E-2</v>
      </c>
      <c r="BJ1467" s="21">
        <f>BH1467-BI1467</f>
        <v>0</v>
      </c>
      <c r="BK1467" s="21">
        <v>3.2978999999999994E-2</v>
      </c>
      <c r="BL1467" s="22">
        <v>3.2978999999999994E-2</v>
      </c>
      <c r="BM1467" s="21">
        <v>0</v>
      </c>
      <c r="BN1467" s="21">
        <f t="shared" si="184"/>
        <v>0.13191599999999998</v>
      </c>
      <c r="BO1467" s="22">
        <f t="shared" si="184"/>
        <v>0.13191599999999998</v>
      </c>
      <c r="BP1467" s="21">
        <f t="shared" si="184"/>
        <v>0</v>
      </c>
    </row>
    <row r="1468" spans="1:68" ht="11.1" hidden="1" customHeight="1" outlineLevel="2" x14ac:dyDescent="0.2">
      <c r="A1468" s="10"/>
      <c r="B1468" s="18"/>
      <c r="C1468" s="18"/>
      <c r="D1468" s="18"/>
      <c r="E1468" s="23" t="s">
        <v>1298</v>
      </c>
      <c r="F1468" s="24"/>
      <c r="G1468" s="208">
        <v>2.5539999999999998</v>
      </c>
      <c r="H1468" s="208">
        <v>0.54800000000000004</v>
      </c>
      <c r="I1468" s="239">
        <v>0.39</v>
      </c>
      <c r="J1468" s="239"/>
      <c r="K1468" s="24"/>
      <c r="L1468" s="24"/>
      <c r="M1468" s="24"/>
      <c r="N1468" s="24"/>
      <c r="O1468" s="24"/>
      <c r="P1468" s="208">
        <v>0.83699999999999997</v>
      </c>
      <c r="Q1468" s="24"/>
      <c r="R1468" s="24"/>
      <c r="S1468" s="24"/>
      <c r="T1468" s="208">
        <v>1.375</v>
      </c>
      <c r="U1468" s="208">
        <v>0.89300000000000002</v>
      </c>
      <c r="V1468" s="208">
        <v>0.63600000000000001</v>
      </c>
      <c r="W1468" s="208">
        <v>0.1</v>
      </c>
      <c r="X1468" s="24"/>
      <c r="Y1468" s="24"/>
      <c r="Z1468" s="24"/>
      <c r="AA1468" s="24"/>
      <c r="AB1468" s="24"/>
      <c r="AC1468" s="208">
        <v>5.6219999999999999</v>
      </c>
      <c r="AD1468" s="208">
        <v>1.6859999999999999</v>
      </c>
      <c r="AE1468" s="208">
        <v>0.95599999999999996</v>
      </c>
      <c r="AF1468" s="208">
        <v>0.95599999999999996</v>
      </c>
      <c r="AG1468" s="208">
        <v>0.503</v>
      </c>
      <c r="AH1468" s="208">
        <v>0.246</v>
      </c>
      <c r="AI1468" s="208">
        <v>0.248</v>
      </c>
      <c r="AJ1468" s="24"/>
      <c r="AK1468" s="24"/>
      <c r="AL1468" s="24"/>
      <c r="AM1468" s="24"/>
      <c r="AN1468" s="208">
        <v>0.96299999999999997</v>
      </c>
      <c r="AO1468" s="208">
        <v>0.69199999999999995</v>
      </c>
      <c r="AP1468" s="208">
        <v>1.9159999999999999</v>
      </c>
      <c r="AQ1468" s="208">
        <v>1.6559999999999999</v>
      </c>
      <c r="AR1468" s="208">
        <v>1.478</v>
      </c>
      <c r="AS1468" s="208">
        <v>1.5569999999999999</v>
      </c>
      <c r="AT1468" s="208">
        <v>0.28000000000000003</v>
      </c>
      <c r="AU1468" s="24"/>
      <c r="AV1468" s="24"/>
      <c r="AW1468" s="24"/>
      <c r="AX1468" s="24"/>
      <c r="AY1468" s="24"/>
      <c r="AZ1468" s="208">
        <v>0.15</v>
      </c>
      <c r="BA1468" s="208">
        <v>1.347</v>
      </c>
      <c r="BB1468" s="21">
        <f t="shared" si="196"/>
        <v>5.6219999999999999</v>
      </c>
      <c r="BC1468" s="21"/>
      <c r="BD1468" s="22">
        <f t="shared" si="189"/>
        <v>7.556451612903226</v>
      </c>
      <c r="BE1468" s="21"/>
      <c r="BG1468" s="10"/>
      <c r="BH1468" s="21">
        <f t="shared" si="182"/>
        <v>0</v>
      </c>
      <c r="BI1468" s="22">
        <f t="shared" si="182"/>
        <v>5.6220000000000011E-3</v>
      </c>
      <c r="BJ1468" s="21"/>
      <c r="BK1468" s="21">
        <v>0</v>
      </c>
      <c r="BL1468" s="22">
        <v>1.6866000000000003E-2</v>
      </c>
      <c r="BM1468" s="21"/>
      <c r="BN1468" s="21">
        <f t="shared" si="184"/>
        <v>0</v>
      </c>
      <c r="BO1468" s="22">
        <f t="shared" si="184"/>
        <v>6.746400000000001E-2</v>
      </c>
      <c r="BP1468" s="21">
        <f t="shared" si="184"/>
        <v>0</v>
      </c>
    </row>
    <row r="1469" spans="1:68" ht="11.1" hidden="1" customHeight="1" outlineLevel="2" x14ac:dyDescent="0.2">
      <c r="A1469" s="10"/>
      <c r="B1469" s="18"/>
      <c r="C1469" s="18"/>
      <c r="D1469" s="18"/>
      <c r="E1469" s="23" t="s">
        <v>1299</v>
      </c>
      <c r="F1469" s="24"/>
      <c r="G1469" s="208">
        <v>1.407</v>
      </c>
      <c r="H1469" s="208">
        <v>0.32400000000000001</v>
      </c>
      <c r="I1469" s="239">
        <v>0.40400000000000003</v>
      </c>
      <c r="J1469" s="239"/>
      <c r="K1469" s="24"/>
      <c r="L1469" s="24"/>
      <c r="M1469" s="24"/>
      <c r="N1469" s="24"/>
      <c r="O1469" s="24"/>
      <c r="P1469" s="208">
        <v>0.71599999999999997</v>
      </c>
      <c r="Q1469" s="208">
        <v>0.5</v>
      </c>
      <c r="R1469" s="208">
        <v>2.1</v>
      </c>
      <c r="S1469" s="208">
        <v>0.50700000000000001</v>
      </c>
      <c r="T1469" s="208">
        <v>1.3540000000000001</v>
      </c>
      <c r="U1469" s="208">
        <v>0.503</v>
      </c>
      <c r="V1469" s="24"/>
      <c r="W1469" s="208">
        <v>0.1</v>
      </c>
      <c r="X1469" s="24"/>
      <c r="Y1469" s="24"/>
      <c r="Z1469" s="24"/>
      <c r="AA1469" s="24"/>
      <c r="AB1469" s="24"/>
      <c r="AC1469" s="208">
        <v>0.92800000000000005</v>
      </c>
      <c r="AD1469" s="208">
        <v>1.153</v>
      </c>
      <c r="AE1469" s="208">
        <v>0.70599999999999996</v>
      </c>
      <c r="AF1469" s="208">
        <v>0.66100000000000003</v>
      </c>
      <c r="AG1469" s="208">
        <v>0.30399999999999999</v>
      </c>
      <c r="AH1469" s="208">
        <v>2.371</v>
      </c>
      <c r="AI1469" s="24"/>
      <c r="AJ1469" s="24"/>
      <c r="AK1469" s="24"/>
      <c r="AL1469" s="24"/>
      <c r="AM1469" s="24"/>
      <c r="AN1469" s="24"/>
      <c r="AO1469" s="24"/>
      <c r="AP1469" s="208">
        <v>0.30299999999999999</v>
      </c>
      <c r="AQ1469" s="208">
        <v>1.08</v>
      </c>
      <c r="AR1469" s="208">
        <v>0.98</v>
      </c>
      <c r="AS1469" s="208">
        <v>0.628</v>
      </c>
      <c r="AT1469" s="208">
        <v>0.16900000000000001</v>
      </c>
      <c r="AU1469" s="24"/>
      <c r="AV1469" s="24"/>
      <c r="AW1469" s="24"/>
      <c r="AX1469" s="24"/>
      <c r="AY1469" s="24"/>
      <c r="AZ1469" s="208">
        <v>0.19</v>
      </c>
      <c r="BA1469" s="208">
        <v>0.97699999999999998</v>
      </c>
      <c r="BB1469" s="21">
        <f t="shared" si="196"/>
        <v>2.371</v>
      </c>
      <c r="BC1469" s="21"/>
      <c r="BD1469" s="22">
        <f t="shared" si="189"/>
        <v>3.1868279569892475</v>
      </c>
      <c r="BE1469" s="21"/>
      <c r="BG1469" s="10"/>
      <c r="BH1469" s="21">
        <f t="shared" si="182"/>
        <v>0</v>
      </c>
      <c r="BI1469" s="22">
        <f t="shared" si="182"/>
        <v>2.3709999999999998E-3</v>
      </c>
      <c r="BJ1469" s="21"/>
      <c r="BK1469" s="21">
        <v>0</v>
      </c>
      <c r="BL1469" s="22">
        <v>7.1129999999999995E-3</v>
      </c>
      <c r="BM1469" s="21"/>
      <c r="BN1469" s="21">
        <f t="shared" si="184"/>
        <v>0</v>
      </c>
      <c r="BO1469" s="22">
        <f t="shared" si="184"/>
        <v>2.8451999999999998E-2</v>
      </c>
      <c r="BP1469" s="21">
        <f t="shared" si="184"/>
        <v>0</v>
      </c>
    </row>
    <row r="1470" spans="1:68" ht="11.1" hidden="1" customHeight="1" outlineLevel="2" x14ac:dyDescent="0.2">
      <c r="A1470" s="10"/>
      <c r="B1470" s="18"/>
      <c r="C1470" s="18"/>
      <c r="D1470" s="18"/>
      <c r="E1470" s="23" t="s">
        <v>1300</v>
      </c>
      <c r="F1470" s="24"/>
      <c r="G1470" s="208">
        <v>2.6789999999999998</v>
      </c>
      <c r="H1470" s="208">
        <v>0.90200000000000002</v>
      </c>
      <c r="I1470" s="239">
        <v>0.92300000000000004</v>
      </c>
      <c r="J1470" s="239"/>
      <c r="K1470" s="24"/>
      <c r="L1470" s="24"/>
      <c r="M1470" s="24"/>
      <c r="N1470" s="24"/>
      <c r="O1470" s="24"/>
      <c r="P1470" s="208">
        <v>0.64700000000000002</v>
      </c>
      <c r="Q1470" s="208">
        <v>3</v>
      </c>
      <c r="R1470" s="208">
        <v>2</v>
      </c>
      <c r="S1470" s="208">
        <v>0.629</v>
      </c>
      <c r="T1470" s="208">
        <v>1.825</v>
      </c>
      <c r="U1470" s="208">
        <v>0.81100000000000005</v>
      </c>
      <c r="V1470" s="208">
        <v>0.49299999999999999</v>
      </c>
      <c r="W1470" s="208">
        <v>0.1</v>
      </c>
      <c r="X1470" s="24"/>
      <c r="Y1470" s="24"/>
      <c r="Z1470" s="24"/>
      <c r="AA1470" s="24"/>
      <c r="AB1470" s="24"/>
      <c r="AC1470" s="24"/>
      <c r="AD1470" s="208">
        <v>1.214</v>
      </c>
      <c r="AE1470" s="208">
        <v>1.0640000000000001</v>
      </c>
      <c r="AF1470" s="208">
        <v>1.1599999999999999</v>
      </c>
      <c r="AG1470" s="208">
        <v>0.92</v>
      </c>
      <c r="AH1470" s="208">
        <v>0.51800000000000002</v>
      </c>
      <c r="AI1470" s="208">
        <v>0.54700000000000004</v>
      </c>
      <c r="AJ1470" s="24"/>
      <c r="AK1470" s="24"/>
      <c r="AL1470" s="24"/>
      <c r="AM1470" s="24"/>
      <c r="AN1470" s="208">
        <v>1.498</v>
      </c>
      <c r="AO1470" s="208">
        <v>1.597</v>
      </c>
      <c r="AP1470" s="208">
        <v>0.83899999999999997</v>
      </c>
      <c r="AQ1470" s="208">
        <v>1.5609999999999999</v>
      </c>
      <c r="AR1470" s="208">
        <v>1.3959999999999999</v>
      </c>
      <c r="AS1470" s="208">
        <v>0.91700000000000004</v>
      </c>
      <c r="AT1470" s="208">
        <v>1.45</v>
      </c>
      <c r="AU1470" s="24"/>
      <c r="AV1470" s="24"/>
      <c r="AW1470" s="24"/>
      <c r="AX1470" s="24"/>
      <c r="AY1470" s="208">
        <v>0.95199999999999996</v>
      </c>
      <c r="AZ1470" s="208">
        <v>0.38200000000000001</v>
      </c>
      <c r="BA1470" s="208">
        <v>1.2649999999999999</v>
      </c>
      <c r="BB1470" s="21">
        <f t="shared" si="196"/>
        <v>3</v>
      </c>
      <c r="BC1470" s="21"/>
      <c r="BD1470" s="22">
        <f t="shared" si="189"/>
        <v>4.032258064516129</v>
      </c>
      <c r="BE1470" s="21"/>
      <c r="BG1470" s="10"/>
      <c r="BH1470" s="21">
        <f t="shared" si="182"/>
        <v>0</v>
      </c>
      <c r="BI1470" s="22">
        <f t="shared" si="182"/>
        <v>3.0000000000000001E-3</v>
      </c>
      <c r="BJ1470" s="21"/>
      <c r="BK1470" s="21">
        <v>0</v>
      </c>
      <c r="BL1470" s="22">
        <v>9.0000000000000011E-3</v>
      </c>
      <c r="BM1470" s="21"/>
      <c r="BN1470" s="21">
        <f t="shared" si="184"/>
        <v>0</v>
      </c>
      <c r="BO1470" s="22">
        <f t="shared" si="184"/>
        <v>3.6000000000000004E-2</v>
      </c>
      <c r="BP1470" s="21">
        <f t="shared" si="184"/>
        <v>0</v>
      </c>
    </row>
    <row r="1471" spans="1:68" ht="11.1" customHeight="1" outlineLevel="1" collapsed="1" x14ac:dyDescent="0.2">
      <c r="A1471" s="10"/>
      <c r="B1471" s="18"/>
      <c r="C1471" s="18"/>
      <c r="D1471" s="18"/>
      <c r="E1471" s="19" t="s">
        <v>1301</v>
      </c>
      <c r="F1471" s="20"/>
      <c r="G1471" s="20"/>
      <c r="H1471" s="20"/>
      <c r="I1471" s="20"/>
      <c r="J1471" s="20"/>
      <c r="K1471" s="20"/>
      <c r="L1471" s="20"/>
      <c r="M1471" s="20"/>
      <c r="N1471" s="20"/>
      <c r="O1471" s="20"/>
      <c r="P1471" s="20"/>
      <c r="Q1471" s="20"/>
      <c r="R1471" s="20"/>
      <c r="S1471" s="20"/>
      <c r="T1471" s="20"/>
      <c r="U1471" s="20"/>
      <c r="V1471" s="20"/>
      <c r="W1471" s="20"/>
      <c r="X1471" s="20"/>
      <c r="Y1471" s="20"/>
      <c r="Z1471" s="20"/>
      <c r="AA1471" s="20"/>
      <c r="AB1471" s="20"/>
      <c r="AC1471" s="20"/>
      <c r="AD1471" s="20"/>
      <c r="AE1471" s="20"/>
      <c r="AF1471" s="20"/>
      <c r="AG1471" s="20"/>
      <c r="AH1471" s="20"/>
      <c r="AI1471" s="20"/>
      <c r="AJ1471" s="20"/>
      <c r="AK1471" s="20"/>
      <c r="AL1471" s="20"/>
      <c r="AM1471" s="20"/>
      <c r="AN1471" s="209">
        <v>0.23699999999999999</v>
      </c>
      <c r="AO1471" s="209">
        <v>1.0129999999999999</v>
      </c>
      <c r="AP1471" s="209">
        <v>1.145</v>
      </c>
      <c r="AQ1471" s="20"/>
      <c r="AR1471" s="209">
        <v>2.4089999999999998</v>
      </c>
      <c r="AS1471" s="209">
        <v>0.56599999999999995</v>
      </c>
      <c r="AT1471" s="209">
        <v>0.40899999999999997</v>
      </c>
      <c r="AU1471" s="209">
        <v>0.4</v>
      </c>
      <c r="AV1471" s="20"/>
      <c r="AW1471" s="20"/>
      <c r="AX1471" s="20"/>
      <c r="AY1471" s="20"/>
      <c r="AZ1471" s="20"/>
      <c r="BA1471" s="20"/>
      <c r="BB1471" s="21">
        <f t="shared" si="196"/>
        <v>2.4089999999999998</v>
      </c>
      <c r="BC1471" s="21">
        <f>BD1471</f>
        <v>3.2379032258064515</v>
      </c>
      <c r="BD1471" s="22">
        <f t="shared" si="189"/>
        <v>3.2379032258064515</v>
      </c>
      <c r="BE1471" s="21">
        <f>BC1471-BD1471</f>
        <v>0</v>
      </c>
      <c r="BF1471" s="2">
        <v>1.24</v>
      </c>
      <c r="BG1471" s="10">
        <v>7</v>
      </c>
      <c r="BH1471" s="21">
        <f t="shared" ref="BH1471:BI1536" si="197">(BC1471*24*31/1000000)</f>
        <v>2.4090000000000001E-3</v>
      </c>
      <c r="BI1471" s="22">
        <f t="shared" si="197"/>
        <v>2.4090000000000001E-3</v>
      </c>
      <c r="BJ1471" s="21">
        <f>BH1471-BI1471</f>
        <v>0</v>
      </c>
      <c r="BK1471" s="21">
        <v>7.2270000000000008E-3</v>
      </c>
      <c r="BL1471" s="22">
        <v>7.2270000000000008E-3</v>
      </c>
      <c r="BM1471" s="21">
        <v>0</v>
      </c>
      <c r="BN1471" s="21">
        <f t="shared" si="184"/>
        <v>2.8908000000000003E-2</v>
      </c>
      <c r="BO1471" s="22">
        <f t="shared" si="184"/>
        <v>2.8908000000000003E-2</v>
      </c>
      <c r="BP1471" s="21">
        <f t="shared" si="184"/>
        <v>0</v>
      </c>
    </row>
    <row r="1472" spans="1:68" ht="11.1" hidden="1" customHeight="1" outlineLevel="2" x14ac:dyDescent="0.2">
      <c r="A1472" s="10"/>
      <c r="B1472" s="18"/>
      <c r="C1472" s="18"/>
      <c r="D1472" s="18"/>
      <c r="E1472" s="23" t="s">
        <v>1302</v>
      </c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24"/>
      <c r="AJ1472" s="24"/>
      <c r="AK1472" s="24"/>
      <c r="AL1472" s="24"/>
      <c r="AM1472" s="24"/>
      <c r="AN1472" s="208">
        <v>0.23699999999999999</v>
      </c>
      <c r="AO1472" s="208">
        <v>1.0129999999999999</v>
      </c>
      <c r="AP1472" s="208">
        <v>1.145</v>
      </c>
      <c r="AQ1472" s="24"/>
      <c r="AR1472" s="208">
        <v>2.4089999999999998</v>
      </c>
      <c r="AS1472" s="208">
        <v>0.56599999999999995</v>
      </c>
      <c r="AT1472" s="208">
        <v>0.40899999999999997</v>
      </c>
      <c r="AU1472" s="208">
        <v>0.4</v>
      </c>
      <c r="AV1472" s="24"/>
      <c r="AW1472" s="24"/>
      <c r="AX1472" s="24"/>
      <c r="AY1472" s="24"/>
      <c r="AZ1472" s="24"/>
      <c r="BA1472" s="24"/>
      <c r="BB1472" s="21">
        <f t="shared" si="196"/>
        <v>2.4089999999999998</v>
      </c>
      <c r="BC1472" s="21"/>
      <c r="BD1472" s="22">
        <f t="shared" si="189"/>
        <v>3.2379032258064515</v>
      </c>
      <c r="BE1472" s="21"/>
      <c r="BG1472" s="10"/>
      <c r="BH1472" s="21">
        <f t="shared" si="197"/>
        <v>0</v>
      </c>
      <c r="BI1472" s="22">
        <f t="shared" si="197"/>
        <v>2.4090000000000001E-3</v>
      </c>
      <c r="BJ1472" s="21"/>
      <c r="BK1472" s="21">
        <v>0</v>
      </c>
      <c r="BL1472" s="22">
        <v>7.2270000000000008E-3</v>
      </c>
      <c r="BM1472" s="21"/>
      <c r="BN1472" s="21">
        <f t="shared" si="184"/>
        <v>0</v>
      </c>
      <c r="BO1472" s="22">
        <f t="shared" si="184"/>
        <v>2.8908000000000003E-2</v>
      </c>
      <c r="BP1472" s="21">
        <f t="shared" si="184"/>
        <v>0</v>
      </c>
    </row>
    <row r="1473" spans="1:68" ht="11.1" hidden="1" customHeight="1" outlineLevel="1" collapsed="1" x14ac:dyDescent="0.2">
      <c r="A1473" s="10"/>
      <c r="B1473" s="18"/>
      <c r="C1473" s="18"/>
      <c r="D1473" s="25"/>
      <c r="E1473" s="19" t="s">
        <v>1303</v>
      </c>
      <c r="F1473" s="209">
        <v>186.21700000000001</v>
      </c>
      <c r="G1473" s="209">
        <v>173.56100000000001</v>
      </c>
      <c r="H1473" s="209">
        <v>96.063999999999993</v>
      </c>
      <c r="I1473" s="240">
        <v>78.123999999999995</v>
      </c>
      <c r="J1473" s="240"/>
      <c r="K1473" s="209">
        <v>44.219000000000001</v>
      </c>
      <c r="L1473" s="209">
        <v>6.59</v>
      </c>
      <c r="M1473" s="209">
        <v>33.844000000000001</v>
      </c>
      <c r="N1473" s="209">
        <v>42.219000000000001</v>
      </c>
      <c r="O1473" s="209">
        <v>72.254999999999995</v>
      </c>
      <c r="P1473" s="209">
        <v>92.661000000000001</v>
      </c>
      <c r="Q1473" s="209">
        <v>125.247</v>
      </c>
      <c r="R1473" s="209">
        <v>169.97800000000001</v>
      </c>
      <c r="S1473" s="209">
        <v>161.959</v>
      </c>
      <c r="T1473" s="209">
        <v>195.99100000000001</v>
      </c>
      <c r="U1473" s="209">
        <v>170.57400000000001</v>
      </c>
      <c r="V1473" s="209">
        <v>119.196</v>
      </c>
      <c r="W1473" s="209">
        <v>70.242000000000004</v>
      </c>
      <c r="X1473" s="209">
        <v>24.067</v>
      </c>
      <c r="Y1473" s="209">
        <v>33.537999999999997</v>
      </c>
      <c r="Z1473" s="209">
        <v>39.109000000000002</v>
      </c>
      <c r="AA1473" s="209">
        <v>65.629000000000005</v>
      </c>
      <c r="AB1473" s="209">
        <v>100.35299999999999</v>
      </c>
      <c r="AC1473" s="209">
        <v>114.16800000000001</v>
      </c>
      <c r="AD1473" s="209">
        <v>170.42099999999999</v>
      </c>
      <c r="AE1473" s="209">
        <v>187.99600000000001</v>
      </c>
      <c r="AF1473" s="209">
        <v>176.73099999999999</v>
      </c>
      <c r="AG1473" s="209">
        <v>131.77000000000001</v>
      </c>
      <c r="AH1473" s="209">
        <v>108.24</v>
      </c>
      <c r="AI1473" s="209">
        <v>78.031999999999996</v>
      </c>
      <c r="AJ1473" s="209">
        <v>17.532</v>
      </c>
      <c r="AK1473" s="209">
        <v>20.190999999999999</v>
      </c>
      <c r="AL1473" s="209">
        <v>41.723999999999997</v>
      </c>
      <c r="AM1473" s="209">
        <v>69.864000000000004</v>
      </c>
      <c r="AN1473" s="209">
        <v>78.519000000000005</v>
      </c>
      <c r="AO1473" s="209">
        <v>112.123</v>
      </c>
      <c r="AP1473" s="209">
        <v>169.39</v>
      </c>
      <c r="AQ1473" s="209">
        <v>185.10400000000001</v>
      </c>
      <c r="AR1473" s="209">
        <v>184.46100000000001</v>
      </c>
      <c r="AS1473" s="209">
        <v>147.68799999999999</v>
      </c>
      <c r="AT1473" s="209">
        <v>118.85599999999999</v>
      </c>
      <c r="AU1473" s="209">
        <v>84.218000000000004</v>
      </c>
      <c r="AV1473" s="209">
        <v>65.010999999999996</v>
      </c>
      <c r="AW1473" s="209">
        <v>26.471</v>
      </c>
      <c r="AX1473" s="209">
        <v>43.174999999999997</v>
      </c>
      <c r="AY1473" s="209">
        <v>80.442999999999998</v>
      </c>
      <c r="AZ1473" s="209">
        <v>55.194000000000003</v>
      </c>
      <c r="BA1473" s="209">
        <v>120.139</v>
      </c>
      <c r="BB1473" s="27">
        <v>236.483</v>
      </c>
      <c r="BC1473" s="21">
        <f>BF1473</f>
        <v>1500</v>
      </c>
      <c r="BD1473" s="22">
        <f t="shared" si="189"/>
        <v>317.85349462365593</v>
      </c>
      <c r="BE1473" s="21">
        <f>BC1473-BD1473</f>
        <v>1182.1465053763441</v>
      </c>
      <c r="BF1473" s="2">
        <v>1500</v>
      </c>
      <c r="BG1473" s="10"/>
      <c r="BH1473" s="21">
        <f t="shared" si="197"/>
        <v>1.1160000000000001</v>
      </c>
      <c r="BI1473" s="22">
        <f t="shared" si="197"/>
        <v>0.236483</v>
      </c>
      <c r="BJ1473" s="21">
        <f>BH1473-BI1473</f>
        <v>0.8795170000000001</v>
      </c>
      <c r="BK1473" s="21">
        <v>1.8213119999999998</v>
      </c>
      <c r="BL1473" s="22">
        <v>0.58797300000000008</v>
      </c>
      <c r="BM1473" s="21">
        <v>1.2333389999999997</v>
      </c>
      <c r="BN1473" s="21">
        <f t="shared" si="184"/>
        <v>7.2852479999999993</v>
      </c>
      <c r="BO1473" s="22">
        <f t="shared" si="184"/>
        <v>2.3518920000000003</v>
      </c>
      <c r="BP1473" s="21">
        <f t="shared" si="184"/>
        <v>4.933355999999999</v>
      </c>
    </row>
    <row r="1474" spans="1:68" ht="11.1" hidden="1" customHeight="1" outlineLevel="2" x14ac:dyDescent="0.2">
      <c r="A1474" s="10"/>
      <c r="B1474" s="18"/>
      <c r="C1474" s="18"/>
      <c r="D1474" s="25"/>
      <c r="E1474" s="23"/>
      <c r="F1474" s="208">
        <v>186.21700000000001</v>
      </c>
      <c r="G1474" s="208">
        <v>173.56100000000001</v>
      </c>
      <c r="H1474" s="208">
        <v>96.063999999999993</v>
      </c>
      <c r="I1474" s="239">
        <v>78.123999999999995</v>
      </c>
      <c r="J1474" s="239"/>
      <c r="K1474" s="208">
        <v>44.219000000000001</v>
      </c>
      <c r="L1474" s="208">
        <v>6.59</v>
      </c>
      <c r="M1474" s="208">
        <v>33.844000000000001</v>
      </c>
      <c r="N1474" s="208">
        <v>42.219000000000001</v>
      </c>
      <c r="O1474" s="208">
        <v>72.254999999999995</v>
      </c>
      <c r="P1474" s="208">
        <v>92.661000000000001</v>
      </c>
      <c r="Q1474" s="208">
        <v>125.247</v>
      </c>
      <c r="R1474" s="208">
        <v>169.97800000000001</v>
      </c>
      <c r="S1474" s="208">
        <v>161.959</v>
      </c>
      <c r="T1474" s="208">
        <v>195.99100000000001</v>
      </c>
      <c r="U1474" s="208">
        <v>170.57400000000001</v>
      </c>
      <c r="V1474" s="208">
        <v>119.196</v>
      </c>
      <c r="W1474" s="208">
        <v>70.242000000000004</v>
      </c>
      <c r="X1474" s="208">
        <v>24.067</v>
      </c>
      <c r="Y1474" s="208">
        <v>33.537999999999997</v>
      </c>
      <c r="Z1474" s="208">
        <v>39.109000000000002</v>
      </c>
      <c r="AA1474" s="208">
        <v>65.629000000000005</v>
      </c>
      <c r="AB1474" s="208">
        <v>100.35299999999999</v>
      </c>
      <c r="AC1474" s="208">
        <v>114.16800000000001</v>
      </c>
      <c r="AD1474" s="208">
        <v>170.42099999999999</v>
      </c>
      <c r="AE1474" s="208">
        <v>187.99600000000001</v>
      </c>
      <c r="AF1474" s="208">
        <v>176.73099999999999</v>
      </c>
      <c r="AG1474" s="208">
        <v>131.77000000000001</v>
      </c>
      <c r="AH1474" s="208">
        <v>108.24</v>
      </c>
      <c r="AI1474" s="208">
        <v>78.031999999999996</v>
      </c>
      <c r="AJ1474" s="208">
        <v>17.532</v>
      </c>
      <c r="AK1474" s="208">
        <v>20.190999999999999</v>
      </c>
      <c r="AL1474" s="208">
        <v>41.723999999999997</v>
      </c>
      <c r="AM1474" s="208">
        <v>69.864000000000004</v>
      </c>
      <c r="AN1474" s="208">
        <v>78.519000000000005</v>
      </c>
      <c r="AO1474" s="208">
        <v>112.123</v>
      </c>
      <c r="AP1474" s="208">
        <v>169.39</v>
      </c>
      <c r="AQ1474" s="208">
        <v>185.10400000000001</v>
      </c>
      <c r="AR1474" s="208">
        <v>184.46100000000001</v>
      </c>
      <c r="AS1474" s="208">
        <v>147.68799999999999</v>
      </c>
      <c r="AT1474" s="208">
        <v>118.85599999999999</v>
      </c>
      <c r="AU1474" s="208">
        <v>84.218000000000004</v>
      </c>
      <c r="AV1474" s="208">
        <v>65.010999999999996</v>
      </c>
      <c r="AW1474" s="208">
        <v>26.471</v>
      </c>
      <c r="AX1474" s="208">
        <v>43.174999999999997</v>
      </c>
      <c r="AY1474" s="208">
        <v>80.442999999999998</v>
      </c>
      <c r="AZ1474" s="208">
        <v>55.194000000000003</v>
      </c>
      <c r="BA1474" s="208">
        <v>120.139</v>
      </c>
      <c r="BB1474" s="27">
        <v>236.483</v>
      </c>
      <c r="BC1474" s="21"/>
      <c r="BD1474" s="22">
        <f t="shared" si="189"/>
        <v>317.85349462365593</v>
      </c>
      <c r="BE1474" s="21"/>
      <c r="BG1474" s="10"/>
      <c r="BH1474" s="21">
        <f t="shared" si="197"/>
        <v>0</v>
      </c>
      <c r="BI1474" s="22">
        <f t="shared" si="197"/>
        <v>0.236483</v>
      </c>
      <c r="BJ1474" s="21"/>
      <c r="BK1474" s="21">
        <v>0</v>
      </c>
      <c r="BL1474" s="22">
        <v>0.58797300000000008</v>
      </c>
      <c r="BM1474" s="21"/>
      <c r="BN1474" s="21">
        <f t="shared" si="184"/>
        <v>0</v>
      </c>
      <c r="BO1474" s="22">
        <f t="shared" si="184"/>
        <v>2.3518920000000003</v>
      </c>
      <c r="BP1474" s="21">
        <f t="shared" si="184"/>
        <v>0</v>
      </c>
    </row>
    <row r="1475" spans="1:68" ht="11.1" hidden="1" customHeight="1" outlineLevel="1" collapsed="1" x14ac:dyDescent="0.2">
      <c r="A1475" s="10"/>
      <c r="B1475" s="18"/>
      <c r="C1475" s="18"/>
      <c r="D1475" s="18"/>
      <c r="E1475" s="19" t="s">
        <v>1304</v>
      </c>
      <c r="F1475" s="20"/>
      <c r="G1475" s="20"/>
      <c r="H1475" s="20"/>
      <c r="I1475" s="20"/>
      <c r="J1475" s="20"/>
      <c r="K1475" s="20"/>
      <c r="L1475" s="20"/>
      <c r="M1475" s="20"/>
      <c r="N1475" s="20"/>
      <c r="O1475" s="20"/>
      <c r="P1475" s="209">
        <v>4.8689999999999998</v>
      </c>
      <c r="Q1475" s="209">
        <v>8.8339999999999996</v>
      </c>
      <c r="R1475" s="209">
        <v>9.7789999999999999</v>
      </c>
      <c r="S1475" s="209">
        <v>12.669</v>
      </c>
      <c r="T1475" s="209">
        <v>12.563000000000001</v>
      </c>
      <c r="U1475" s="209">
        <v>8.3629999999999995</v>
      </c>
      <c r="V1475" s="209">
        <v>5.8259999999999996</v>
      </c>
      <c r="W1475" s="209">
        <v>3.798</v>
      </c>
      <c r="X1475" s="20"/>
      <c r="Y1475" s="20"/>
      <c r="Z1475" s="20"/>
      <c r="AA1475" s="20"/>
      <c r="AB1475" s="209">
        <v>4.5609999999999999</v>
      </c>
      <c r="AC1475" s="209">
        <v>7.5019999999999998</v>
      </c>
      <c r="AD1475" s="209">
        <v>8.98</v>
      </c>
      <c r="AE1475" s="209">
        <v>9.2460000000000004</v>
      </c>
      <c r="AF1475" s="209">
        <v>8.766</v>
      </c>
      <c r="AG1475" s="209">
        <v>4.2699999999999996</v>
      </c>
      <c r="AH1475" s="209">
        <v>4.2050000000000001</v>
      </c>
      <c r="AI1475" s="209">
        <v>0.50900000000000001</v>
      </c>
      <c r="AJ1475" s="20"/>
      <c r="AK1475" s="20"/>
      <c r="AL1475" s="20"/>
      <c r="AM1475" s="20"/>
      <c r="AN1475" s="209">
        <v>3.738</v>
      </c>
      <c r="AO1475" s="209">
        <v>7.335</v>
      </c>
      <c r="AP1475" s="209">
        <v>8.7880000000000003</v>
      </c>
      <c r="AQ1475" s="209">
        <v>9.6609999999999996</v>
      </c>
      <c r="AR1475" s="209">
        <v>7.2720000000000002</v>
      </c>
      <c r="AS1475" s="209">
        <v>5.7329999999999997</v>
      </c>
      <c r="AT1475" s="209">
        <v>3.14</v>
      </c>
      <c r="AU1475" s="209">
        <v>1.915</v>
      </c>
      <c r="AV1475" s="20"/>
      <c r="AW1475" s="20"/>
      <c r="AX1475" s="20"/>
      <c r="AY1475" s="209">
        <v>0.43</v>
      </c>
      <c r="AZ1475" s="209">
        <v>3.0179999999999998</v>
      </c>
      <c r="BA1475" s="209">
        <v>6.3710000000000004</v>
      </c>
      <c r="BB1475" s="21">
        <f t="shared" si="196"/>
        <v>12.669</v>
      </c>
      <c r="BC1475" s="21">
        <f>BF1475</f>
        <v>22.2</v>
      </c>
      <c r="BD1475" s="22">
        <f t="shared" si="189"/>
        <v>17.028225806451612</v>
      </c>
      <c r="BE1475" s="21">
        <f>BC1475-BD1475</f>
        <v>5.1717741935483872</v>
      </c>
      <c r="BF1475" s="2">
        <v>22.2</v>
      </c>
      <c r="BG1475" s="10">
        <v>6</v>
      </c>
      <c r="BH1475" s="21">
        <f t="shared" si="197"/>
        <v>1.6516799999999998E-2</v>
      </c>
      <c r="BI1475" s="22">
        <f t="shared" si="197"/>
        <v>1.2668999999999998E-2</v>
      </c>
      <c r="BJ1475" s="21">
        <f>BH1475-BI1475</f>
        <v>3.8478000000000002E-3</v>
      </c>
      <c r="BK1475" s="21">
        <v>4.9550399999999994E-2</v>
      </c>
      <c r="BL1475" s="22">
        <v>3.8006999999999992E-2</v>
      </c>
      <c r="BM1475" s="21">
        <v>1.1543400000000002E-2</v>
      </c>
      <c r="BN1475" s="21">
        <f t="shared" si="184"/>
        <v>0.19820159999999998</v>
      </c>
      <c r="BO1475" s="22">
        <f t="shared" si="184"/>
        <v>0.15202799999999997</v>
      </c>
      <c r="BP1475" s="21">
        <f t="shared" si="184"/>
        <v>4.6173600000000009E-2</v>
      </c>
    </row>
    <row r="1476" spans="1:68" ht="11.1" hidden="1" customHeight="1" outlineLevel="2" x14ac:dyDescent="0.2">
      <c r="A1476" s="10"/>
      <c r="B1476" s="18"/>
      <c r="C1476" s="18"/>
      <c r="D1476" s="18"/>
      <c r="E1476" s="23" t="s">
        <v>1305</v>
      </c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08">
        <v>4.8689999999999998</v>
      </c>
      <c r="Q1476" s="208">
        <v>8.8339999999999996</v>
      </c>
      <c r="R1476" s="208">
        <v>9.7789999999999999</v>
      </c>
      <c r="S1476" s="208">
        <v>12.669</v>
      </c>
      <c r="T1476" s="208">
        <v>12.563000000000001</v>
      </c>
      <c r="U1476" s="208">
        <v>8.3629999999999995</v>
      </c>
      <c r="V1476" s="208">
        <v>5.8259999999999996</v>
      </c>
      <c r="W1476" s="208">
        <v>3.798</v>
      </c>
      <c r="X1476" s="24"/>
      <c r="Y1476" s="24"/>
      <c r="Z1476" s="24"/>
      <c r="AA1476" s="24"/>
      <c r="AB1476" s="208">
        <v>4.5609999999999999</v>
      </c>
      <c r="AC1476" s="208">
        <v>7.5019999999999998</v>
      </c>
      <c r="AD1476" s="208">
        <v>8.98</v>
      </c>
      <c r="AE1476" s="208">
        <v>9.2460000000000004</v>
      </c>
      <c r="AF1476" s="208">
        <v>8.766</v>
      </c>
      <c r="AG1476" s="208">
        <v>4.2699999999999996</v>
      </c>
      <c r="AH1476" s="208">
        <v>4.2050000000000001</v>
      </c>
      <c r="AI1476" s="208">
        <v>0.50900000000000001</v>
      </c>
      <c r="AJ1476" s="24"/>
      <c r="AK1476" s="24"/>
      <c r="AL1476" s="24"/>
      <c r="AM1476" s="24"/>
      <c r="AN1476" s="208">
        <v>3.738</v>
      </c>
      <c r="AO1476" s="208">
        <v>7.335</v>
      </c>
      <c r="AP1476" s="208">
        <v>8.7880000000000003</v>
      </c>
      <c r="AQ1476" s="208">
        <v>9.6609999999999996</v>
      </c>
      <c r="AR1476" s="208">
        <v>7.2720000000000002</v>
      </c>
      <c r="AS1476" s="208">
        <v>5.7329999999999997</v>
      </c>
      <c r="AT1476" s="208">
        <v>3.14</v>
      </c>
      <c r="AU1476" s="208">
        <v>1.915</v>
      </c>
      <c r="AV1476" s="24"/>
      <c r="AW1476" s="24"/>
      <c r="AX1476" s="24"/>
      <c r="AY1476" s="208">
        <v>0.43</v>
      </c>
      <c r="AZ1476" s="208">
        <v>3.0179999999999998</v>
      </c>
      <c r="BA1476" s="208">
        <v>6.3710000000000004</v>
      </c>
      <c r="BB1476" s="21">
        <f t="shared" si="196"/>
        <v>12.669</v>
      </c>
      <c r="BC1476" s="21"/>
      <c r="BD1476" s="22">
        <f t="shared" si="189"/>
        <v>17.028225806451612</v>
      </c>
      <c r="BE1476" s="21"/>
      <c r="BG1476" s="10"/>
      <c r="BH1476" s="21">
        <f t="shared" si="197"/>
        <v>0</v>
      </c>
      <c r="BI1476" s="22">
        <f t="shared" si="197"/>
        <v>1.2668999999999998E-2</v>
      </c>
      <c r="BJ1476" s="21"/>
      <c r="BK1476" s="21">
        <v>0</v>
      </c>
      <c r="BL1476" s="22">
        <v>3.8006999999999992E-2</v>
      </c>
      <c r="BM1476" s="21"/>
      <c r="BN1476" s="21">
        <f t="shared" si="184"/>
        <v>0</v>
      </c>
      <c r="BO1476" s="22">
        <f t="shared" si="184"/>
        <v>0.15202799999999997</v>
      </c>
      <c r="BP1476" s="21">
        <f t="shared" si="184"/>
        <v>0</v>
      </c>
    </row>
    <row r="1477" spans="1:68" ht="11.1" hidden="1" customHeight="1" outlineLevel="1" collapsed="1" x14ac:dyDescent="0.2">
      <c r="A1477" s="10"/>
      <c r="B1477" s="18"/>
      <c r="C1477" s="18"/>
      <c r="D1477" s="18"/>
      <c r="E1477" s="19" t="s">
        <v>1306</v>
      </c>
      <c r="F1477" s="209">
        <v>3.9769999999999999</v>
      </c>
      <c r="G1477" s="209">
        <v>3.6970000000000001</v>
      </c>
      <c r="H1477" s="209">
        <v>1.4850000000000001</v>
      </c>
      <c r="I1477" s="240">
        <v>1.5429999999999999</v>
      </c>
      <c r="J1477" s="240"/>
      <c r="K1477" s="209">
        <v>0.625</v>
      </c>
      <c r="L1477" s="20"/>
      <c r="M1477" s="20"/>
      <c r="N1477" s="20"/>
      <c r="O1477" s="20"/>
      <c r="P1477" s="209">
        <v>3.6579999999999999</v>
      </c>
      <c r="Q1477" s="20"/>
      <c r="R1477" s="209">
        <v>4.8630000000000004</v>
      </c>
      <c r="S1477" s="209">
        <v>5.875</v>
      </c>
      <c r="T1477" s="209">
        <v>3.5</v>
      </c>
      <c r="U1477" s="209">
        <v>2.86</v>
      </c>
      <c r="V1477" s="209">
        <v>1.0580000000000001</v>
      </c>
      <c r="W1477" s="20"/>
      <c r="X1477" s="20"/>
      <c r="Y1477" s="20"/>
      <c r="Z1477" s="20"/>
      <c r="AA1477" s="20"/>
      <c r="AB1477" s="209">
        <v>3.7949999999999999</v>
      </c>
      <c r="AC1477" s="209">
        <v>4.5110000000000001</v>
      </c>
      <c r="AD1477" s="209">
        <v>4.3860000000000001</v>
      </c>
      <c r="AE1477" s="209">
        <v>3.0249999999999999</v>
      </c>
      <c r="AF1477" s="209">
        <v>4.766</v>
      </c>
      <c r="AG1477" s="209">
        <v>4.375</v>
      </c>
      <c r="AH1477" s="20"/>
      <c r="AI1477" s="20"/>
      <c r="AJ1477" s="20"/>
      <c r="AK1477" s="20"/>
      <c r="AL1477" s="20"/>
      <c r="AM1477" s="20"/>
      <c r="AN1477" s="209">
        <v>4.0570000000000004</v>
      </c>
      <c r="AO1477" s="209">
        <v>5.4359999999999999</v>
      </c>
      <c r="AP1477" s="209">
        <v>2.8</v>
      </c>
      <c r="AQ1477" s="209">
        <v>4</v>
      </c>
      <c r="AR1477" s="209">
        <v>4.375</v>
      </c>
      <c r="AS1477" s="209">
        <v>2.5</v>
      </c>
      <c r="AT1477" s="209">
        <v>3.5350000000000001</v>
      </c>
      <c r="AU1477" s="20"/>
      <c r="AV1477" s="20"/>
      <c r="AW1477" s="209">
        <v>0.53400000000000003</v>
      </c>
      <c r="AX1477" s="20"/>
      <c r="AY1477" s="20"/>
      <c r="AZ1477" s="209">
        <v>2.9860000000000002</v>
      </c>
      <c r="BA1477" s="209">
        <v>3.6509999999999998</v>
      </c>
      <c r="BB1477" s="21">
        <f t="shared" si="196"/>
        <v>5.875</v>
      </c>
      <c r="BC1477" s="21">
        <f>BD1477</f>
        <v>7.896505376344086</v>
      </c>
      <c r="BD1477" s="22">
        <f t="shared" si="189"/>
        <v>7.896505376344086</v>
      </c>
      <c r="BE1477" s="21">
        <f>BC1477-BD1477</f>
        <v>0</v>
      </c>
      <c r="BF1477" s="2">
        <v>5.92</v>
      </c>
      <c r="BG1477" s="10">
        <v>6</v>
      </c>
      <c r="BH1477" s="21">
        <f t="shared" si="197"/>
        <v>5.875E-3</v>
      </c>
      <c r="BI1477" s="22">
        <f t="shared" si="197"/>
        <v>5.875E-3</v>
      </c>
      <c r="BJ1477" s="21">
        <f>BH1477-BI1477</f>
        <v>0</v>
      </c>
      <c r="BK1477" s="21">
        <v>1.7625000000000002E-2</v>
      </c>
      <c r="BL1477" s="22">
        <v>1.7625000000000002E-2</v>
      </c>
      <c r="BM1477" s="21">
        <v>0</v>
      </c>
      <c r="BN1477" s="21">
        <f t="shared" si="184"/>
        <v>7.0500000000000007E-2</v>
      </c>
      <c r="BO1477" s="22">
        <f t="shared" si="184"/>
        <v>7.0500000000000007E-2</v>
      </c>
      <c r="BP1477" s="21">
        <f t="shared" si="184"/>
        <v>0</v>
      </c>
    </row>
    <row r="1478" spans="1:68" ht="11.1" hidden="1" customHeight="1" outlineLevel="2" x14ac:dyDescent="0.2">
      <c r="A1478" s="10"/>
      <c r="B1478" s="18"/>
      <c r="C1478" s="18"/>
      <c r="D1478" s="18"/>
      <c r="E1478" s="23" t="s">
        <v>1307</v>
      </c>
      <c r="F1478" s="208">
        <v>3.9769999999999999</v>
      </c>
      <c r="G1478" s="208">
        <v>3.6970000000000001</v>
      </c>
      <c r="H1478" s="208">
        <v>1.4850000000000001</v>
      </c>
      <c r="I1478" s="239">
        <v>1.5429999999999999</v>
      </c>
      <c r="J1478" s="239"/>
      <c r="K1478" s="208">
        <v>0.625</v>
      </c>
      <c r="L1478" s="24"/>
      <c r="M1478" s="24"/>
      <c r="N1478" s="24"/>
      <c r="O1478" s="24"/>
      <c r="P1478" s="208">
        <v>3.6579999999999999</v>
      </c>
      <c r="Q1478" s="24"/>
      <c r="R1478" s="208">
        <v>4.8630000000000004</v>
      </c>
      <c r="S1478" s="208">
        <v>5.875</v>
      </c>
      <c r="T1478" s="208">
        <v>3.5</v>
      </c>
      <c r="U1478" s="208">
        <v>2.86</v>
      </c>
      <c r="V1478" s="208">
        <v>1.0580000000000001</v>
      </c>
      <c r="W1478" s="24"/>
      <c r="X1478" s="24"/>
      <c r="Y1478" s="24"/>
      <c r="Z1478" s="24"/>
      <c r="AA1478" s="24"/>
      <c r="AB1478" s="208">
        <v>3.7949999999999999</v>
      </c>
      <c r="AC1478" s="208">
        <v>4.5110000000000001</v>
      </c>
      <c r="AD1478" s="208">
        <v>4.3860000000000001</v>
      </c>
      <c r="AE1478" s="208">
        <v>3.0249999999999999</v>
      </c>
      <c r="AF1478" s="208">
        <v>4.766</v>
      </c>
      <c r="AG1478" s="208">
        <v>4.375</v>
      </c>
      <c r="AH1478" s="24"/>
      <c r="AI1478" s="24"/>
      <c r="AJ1478" s="24"/>
      <c r="AK1478" s="24"/>
      <c r="AL1478" s="24"/>
      <c r="AM1478" s="24"/>
      <c r="AN1478" s="208">
        <v>4.0570000000000004</v>
      </c>
      <c r="AO1478" s="208">
        <v>5.4359999999999999</v>
      </c>
      <c r="AP1478" s="208">
        <v>2.8</v>
      </c>
      <c r="AQ1478" s="208">
        <v>4</v>
      </c>
      <c r="AR1478" s="208">
        <v>4.375</v>
      </c>
      <c r="AS1478" s="208">
        <v>2.5</v>
      </c>
      <c r="AT1478" s="208">
        <v>3.5350000000000001</v>
      </c>
      <c r="AU1478" s="24"/>
      <c r="AV1478" s="24"/>
      <c r="AW1478" s="208">
        <v>0.53400000000000003</v>
      </c>
      <c r="AX1478" s="24"/>
      <c r="AY1478" s="24"/>
      <c r="AZ1478" s="208">
        <v>2.9860000000000002</v>
      </c>
      <c r="BA1478" s="208">
        <v>3.6509999999999998</v>
      </c>
      <c r="BB1478" s="21">
        <f t="shared" si="196"/>
        <v>5.875</v>
      </c>
      <c r="BC1478" s="21"/>
      <c r="BD1478" s="22">
        <f t="shared" si="189"/>
        <v>7.896505376344086</v>
      </c>
      <c r="BE1478" s="21"/>
      <c r="BG1478" s="10"/>
      <c r="BH1478" s="21">
        <f t="shared" si="197"/>
        <v>0</v>
      </c>
      <c r="BI1478" s="22">
        <f t="shared" si="197"/>
        <v>5.875E-3</v>
      </c>
      <c r="BJ1478" s="21"/>
      <c r="BK1478" s="21">
        <v>0</v>
      </c>
      <c r="BL1478" s="22">
        <v>1.7625000000000002E-2</v>
      </c>
      <c r="BM1478" s="21"/>
      <c r="BN1478" s="21">
        <f t="shared" si="184"/>
        <v>0</v>
      </c>
      <c r="BO1478" s="22">
        <f t="shared" si="184"/>
        <v>7.0500000000000007E-2</v>
      </c>
      <c r="BP1478" s="21">
        <f t="shared" si="184"/>
        <v>0</v>
      </c>
    </row>
    <row r="1479" spans="1:68" ht="11.1" hidden="1" customHeight="1" outlineLevel="1" collapsed="1" x14ac:dyDescent="0.2">
      <c r="A1479" s="10"/>
      <c r="B1479" s="18"/>
      <c r="C1479" s="18"/>
      <c r="D1479" s="18"/>
      <c r="E1479" s="19" t="s">
        <v>1308</v>
      </c>
      <c r="F1479" s="209">
        <v>4.0830000000000002</v>
      </c>
      <c r="G1479" s="209">
        <v>3.3210000000000002</v>
      </c>
      <c r="H1479" s="209">
        <v>2.5590000000000002</v>
      </c>
      <c r="I1479" s="240">
        <v>2.5640000000000001</v>
      </c>
      <c r="J1479" s="240"/>
      <c r="K1479" s="209">
        <v>3.2349999999999999</v>
      </c>
      <c r="L1479" s="20"/>
      <c r="M1479" s="20"/>
      <c r="N1479" s="20"/>
      <c r="O1479" s="20"/>
      <c r="P1479" s="209">
        <v>6.2E-2</v>
      </c>
      <c r="Q1479" s="209">
        <v>2.3820000000000001</v>
      </c>
      <c r="R1479" s="209">
        <v>3.0739999999999998</v>
      </c>
      <c r="S1479" s="209">
        <v>3.6539999999999999</v>
      </c>
      <c r="T1479" s="209">
        <v>3.431</v>
      </c>
      <c r="U1479" s="209">
        <v>2.6890000000000001</v>
      </c>
      <c r="V1479" s="209">
        <v>1.673</v>
      </c>
      <c r="W1479" s="209">
        <v>0.2</v>
      </c>
      <c r="X1479" s="20"/>
      <c r="Y1479" s="20"/>
      <c r="Z1479" s="209">
        <v>1.091</v>
      </c>
      <c r="AA1479" s="209">
        <v>0.55100000000000005</v>
      </c>
      <c r="AB1479" s="209">
        <v>1.7270000000000001</v>
      </c>
      <c r="AC1479" s="209">
        <v>2.7919999999999998</v>
      </c>
      <c r="AD1479" s="209">
        <v>2.9980000000000002</v>
      </c>
      <c r="AE1479" s="209">
        <v>3.5539999999999998</v>
      </c>
      <c r="AF1479" s="209">
        <v>2.996</v>
      </c>
      <c r="AG1479" s="209">
        <v>1.883</v>
      </c>
      <c r="AH1479" s="209">
        <v>1.6579999999999999</v>
      </c>
      <c r="AI1479" s="209">
        <v>0.81299999999999994</v>
      </c>
      <c r="AJ1479" s="20"/>
      <c r="AK1479" s="209">
        <v>1.0999999999999999E-2</v>
      </c>
      <c r="AL1479" s="209">
        <v>8.0000000000000002E-3</v>
      </c>
      <c r="AM1479" s="209">
        <v>0.22600000000000001</v>
      </c>
      <c r="AN1479" s="209">
        <v>1.161</v>
      </c>
      <c r="AO1479" s="209">
        <v>2.246</v>
      </c>
      <c r="AP1479" s="209">
        <v>2.6819999999999999</v>
      </c>
      <c r="AQ1479" s="209">
        <v>3.274</v>
      </c>
      <c r="AR1479" s="209">
        <v>2.968</v>
      </c>
      <c r="AS1479" s="209">
        <v>2.1659999999999999</v>
      </c>
      <c r="AT1479" s="209">
        <v>1.4930000000000001</v>
      </c>
      <c r="AU1479" s="20"/>
      <c r="AV1479" s="209">
        <v>4.2999999999999997E-2</v>
      </c>
      <c r="AW1479" s="20"/>
      <c r="AX1479" s="20"/>
      <c r="AY1479" s="209">
        <v>0.78300000000000003</v>
      </c>
      <c r="AZ1479" s="209">
        <v>0.88300000000000001</v>
      </c>
      <c r="BA1479" s="209">
        <v>2.2269999999999999</v>
      </c>
      <c r="BB1479" s="21">
        <f t="shared" si="196"/>
        <v>4.0830000000000002</v>
      </c>
      <c r="BC1479" s="21">
        <f>BF1479</f>
        <v>9.6</v>
      </c>
      <c r="BD1479" s="22">
        <f t="shared" si="189"/>
        <v>5.487903225806452</v>
      </c>
      <c r="BE1479" s="21">
        <f>BC1479-BD1479</f>
        <v>4.1120967741935477</v>
      </c>
      <c r="BF1479" s="2">
        <v>9.6</v>
      </c>
      <c r="BG1479" s="10">
        <v>6</v>
      </c>
      <c r="BH1479" s="21">
        <f t="shared" si="197"/>
        <v>7.1423999999999993E-3</v>
      </c>
      <c r="BI1479" s="22">
        <f t="shared" si="197"/>
        <v>4.0830000000000007E-3</v>
      </c>
      <c r="BJ1479" s="21">
        <f>BH1479-BI1479</f>
        <v>3.0593999999999986E-3</v>
      </c>
      <c r="BK1479" s="21">
        <v>2.1427199999999997E-2</v>
      </c>
      <c r="BL1479" s="22">
        <v>1.2249000000000003E-2</v>
      </c>
      <c r="BM1479" s="21">
        <v>9.178199999999994E-3</v>
      </c>
      <c r="BN1479" s="21">
        <f t="shared" si="184"/>
        <v>8.5708799999999988E-2</v>
      </c>
      <c r="BO1479" s="22">
        <f t="shared" si="184"/>
        <v>4.8996000000000012E-2</v>
      </c>
      <c r="BP1479" s="21">
        <f t="shared" si="184"/>
        <v>3.6712799999999976E-2</v>
      </c>
    </row>
    <row r="1480" spans="1:68" ht="11.1" hidden="1" customHeight="1" outlineLevel="2" x14ac:dyDescent="0.2">
      <c r="A1480" s="10"/>
      <c r="B1480" s="18"/>
      <c r="C1480" s="18"/>
      <c r="D1480" s="18"/>
      <c r="E1480" s="23" t="s">
        <v>1309</v>
      </c>
      <c r="F1480" s="208">
        <v>4.0830000000000002</v>
      </c>
      <c r="G1480" s="208">
        <v>3.3210000000000002</v>
      </c>
      <c r="H1480" s="208">
        <v>2.5590000000000002</v>
      </c>
      <c r="I1480" s="239">
        <v>2.5640000000000001</v>
      </c>
      <c r="J1480" s="239"/>
      <c r="K1480" s="208">
        <v>3.2349999999999999</v>
      </c>
      <c r="L1480" s="24"/>
      <c r="M1480" s="24"/>
      <c r="N1480" s="24"/>
      <c r="O1480" s="24"/>
      <c r="P1480" s="208">
        <v>6.2E-2</v>
      </c>
      <c r="Q1480" s="208">
        <v>2.3820000000000001</v>
      </c>
      <c r="R1480" s="208">
        <v>3.0739999999999998</v>
      </c>
      <c r="S1480" s="208">
        <v>3.6539999999999999</v>
      </c>
      <c r="T1480" s="208">
        <v>3.431</v>
      </c>
      <c r="U1480" s="208">
        <v>2.6890000000000001</v>
      </c>
      <c r="V1480" s="208">
        <v>1.673</v>
      </c>
      <c r="W1480" s="208">
        <v>0.2</v>
      </c>
      <c r="X1480" s="24"/>
      <c r="Y1480" s="24"/>
      <c r="Z1480" s="208">
        <v>1.091</v>
      </c>
      <c r="AA1480" s="208">
        <v>0.55100000000000005</v>
      </c>
      <c r="AB1480" s="208">
        <v>1.7270000000000001</v>
      </c>
      <c r="AC1480" s="208">
        <v>2.7919999999999998</v>
      </c>
      <c r="AD1480" s="208">
        <v>2.9980000000000002</v>
      </c>
      <c r="AE1480" s="208">
        <v>3.5539999999999998</v>
      </c>
      <c r="AF1480" s="208">
        <v>2.996</v>
      </c>
      <c r="AG1480" s="208">
        <v>1.883</v>
      </c>
      <c r="AH1480" s="208">
        <v>1.6579999999999999</v>
      </c>
      <c r="AI1480" s="208">
        <v>0.81299999999999994</v>
      </c>
      <c r="AJ1480" s="24"/>
      <c r="AK1480" s="208">
        <v>1.0999999999999999E-2</v>
      </c>
      <c r="AL1480" s="208">
        <v>8.0000000000000002E-3</v>
      </c>
      <c r="AM1480" s="208">
        <v>0.22600000000000001</v>
      </c>
      <c r="AN1480" s="208">
        <v>1.161</v>
      </c>
      <c r="AO1480" s="208">
        <v>2.246</v>
      </c>
      <c r="AP1480" s="208">
        <v>2.6819999999999999</v>
      </c>
      <c r="AQ1480" s="208">
        <v>3.274</v>
      </c>
      <c r="AR1480" s="208">
        <v>2.968</v>
      </c>
      <c r="AS1480" s="208">
        <v>2.1659999999999999</v>
      </c>
      <c r="AT1480" s="208">
        <v>1.4930000000000001</v>
      </c>
      <c r="AU1480" s="24"/>
      <c r="AV1480" s="208">
        <v>4.2999999999999997E-2</v>
      </c>
      <c r="AW1480" s="24"/>
      <c r="AX1480" s="24"/>
      <c r="AY1480" s="208">
        <v>0.78300000000000003</v>
      </c>
      <c r="AZ1480" s="208">
        <v>0.88300000000000001</v>
      </c>
      <c r="BA1480" s="208">
        <v>2.2269999999999999</v>
      </c>
      <c r="BB1480" s="21">
        <f t="shared" si="196"/>
        <v>4.0830000000000002</v>
      </c>
      <c r="BC1480" s="21"/>
      <c r="BD1480" s="22">
        <f t="shared" si="189"/>
        <v>5.487903225806452</v>
      </c>
      <c r="BE1480" s="21"/>
      <c r="BG1480" s="10"/>
      <c r="BH1480" s="21">
        <f t="shared" si="197"/>
        <v>0</v>
      </c>
      <c r="BI1480" s="22">
        <f t="shared" si="197"/>
        <v>4.0830000000000007E-3</v>
      </c>
      <c r="BJ1480" s="21"/>
      <c r="BK1480" s="21">
        <v>0</v>
      </c>
      <c r="BL1480" s="22">
        <v>1.2249000000000003E-2</v>
      </c>
      <c r="BM1480" s="21"/>
      <c r="BN1480" s="21">
        <f t="shared" si="184"/>
        <v>0</v>
      </c>
      <c r="BO1480" s="22">
        <f t="shared" si="184"/>
        <v>4.8996000000000012E-2</v>
      </c>
      <c r="BP1480" s="21">
        <f t="shared" si="184"/>
        <v>0</v>
      </c>
    </row>
    <row r="1481" spans="1:68" ht="11.1" hidden="1" customHeight="1" outlineLevel="1" collapsed="1" x14ac:dyDescent="0.2">
      <c r="A1481" s="10"/>
      <c r="B1481" s="18"/>
      <c r="C1481" s="18"/>
      <c r="D1481" s="18"/>
      <c r="E1481" s="19" t="s">
        <v>1310</v>
      </c>
      <c r="F1481" s="209">
        <v>4.5609999999999999</v>
      </c>
      <c r="G1481" s="209">
        <v>3.395</v>
      </c>
      <c r="H1481" s="209">
        <v>2.4390000000000001</v>
      </c>
      <c r="I1481" s="240">
        <v>2.2989999999999999</v>
      </c>
      <c r="J1481" s="240"/>
      <c r="K1481" s="209">
        <v>0.29699999999999999</v>
      </c>
      <c r="L1481" s="20"/>
      <c r="M1481" s="20"/>
      <c r="N1481" s="20"/>
      <c r="O1481" s="209">
        <v>0.51500000000000001</v>
      </c>
      <c r="P1481" s="209">
        <v>1.8839999999999999</v>
      </c>
      <c r="Q1481" s="209">
        <v>3.585</v>
      </c>
      <c r="R1481" s="209">
        <v>3.6850000000000001</v>
      </c>
      <c r="S1481" s="209">
        <v>4.1849999999999996</v>
      </c>
      <c r="T1481" s="209">
        <v>3.919</v>
      </c>
      <c r="U1481" s="209">
        <v>3.3119999999999998</v>
      </c>
      <c r="V1481" s="20"/>
      <c r="W1481" s="209">
        <v>2.1840000000000002</v>
      </c>
      <c r="X1481" s="20"/>
      <c r="Y1481" s="20"/>
      <c r="Z1481" s="20"/>
      <c r="AA1481" s="209">
        <v>0.442</v>
      </c>
      <c r="AB1481" s="20"/>
      <c r="AC1481" s="209">
        <v>5.3310000000000004</v>
      </c>
      <c r="AD1481" s="20"/>
      <c r="AE1481" s="209">
        <v>7.7750000000000004</v>
      </c>
      <c r="AF1481" s="209">
        <v>3.9780000000000002</v>
      </c>
      <c r="AG1481" s="209">
        <v>2.38</v>
      </c>
      <c r="AH1481" s="209">
        <v>1.1950000000000001</v>
      </c>
      <c r="AI1481" s="209">
        <v>1.1759999999999999</v>
      </c>
      <c r="AJ1481" s="20"/>
      <c r="AK1481" s="20"/>
      <c r="AL1481" s="20"/>
      <c r="AM1481" s="209">
        <v>0.377</v>
      </c>
      <c r="AN1481" s="209">
        <v>1.7549999999999999</v>
      </c>
      <c r="AO1481" s="209">
        <v>3.7130000000000001</v>
      </c>
      <c r="AP1481" s="209">
        <v>3.657</v>
      </c>
      <c r="AQ1481" s="209">
        <v>3.9929999999999999</v>
      </c>
      <c r="AR1481" s="209">
        <v>3.7959999999999998</v>
      </c>
      <c r="AS1481" s="209">
        <v>2.4039999999999999</v>
      </c>
      <c r="AT1481" s="20"/>
      <c r="AU1481" s="209">
        <v>2.2610000000000001</v>
      </c>
      <c r="AV1481" s="20"/>
      <c r="AW1481" s="20"/>
      <c r="AX1481" s="20"/>
      <c r="AY1481" s="20"/>
      <c r="AZ1481" s="209">
        <v>0.82599999999999996</v>
      </c>
      <c r="BA1481" s="209">
        <v>2.4300000000000002</v>
      </c>
      <c r="BB1481" s="21">
        <f t="shared" si="196"/>
        <v>7.7750000000000004</v>
      </c>
      <c r="BC1481" s="21">
        <f>BD1481</f>
        <v>10.450268817204302</v>
      </c>
      <c r="BD1481" s="22">
        <f t="shared" si="189"/>
        <v>10.450268817204302</v>
      </c>
      <c r="BE1481" s="21">
        <f>BC1481-BD1481</f>
        <v>0</v>
      </c>
      <c r="BF1481" s="2">
        <v>5.9</v>
      </c>
      <c r="BG1481" s="10">
        <v>6</v>
      </c>
      <c r="BH1481" s="21">
        <f t="shared" si="197"/>
        <v>7.7749999999999998E-3</v>
      </c>
      <c r="BI1481" s="22">
        <f t="shared" si="197"/>
        <v>7.7749999999999998E-3</v>
      </c>
      <c r="BJ1481" s="21">
        <f>BH1481-BI1481</f>
        <v>0</v>
      </c>
      <c r="BK1481" s="21">
        <v>2.3324999999999999E-2</v>
      </c>
      <c r="BL1481" s="22">
        <v>2.3324999999999999E-2</v>
      </c>
      <c r="BM1481" s="21">
        <v>0</v>
      </c>
      <c r="BN1481" s="21">
        <f t="shared" si="184"/>
        <v>9.3299999999999994E-2</v>
      </c>
      <c r="BO1481" s="22">
        <f t="shared" si="184"/>
        <v>9.3299999999999994E-2</v>
      </c>
      <c r="BP1481" s="21">
        <f t="shared" si="184"/>
        <v>0</v>
      </c>
    </row>
    <row r="1482" spans="1:68" ht="11.1" hidden="1" customHeight="1" outlineLevel="2" x14ac:dyDescent="0.2">
      <c r="A1482" s="10"/>
      <c r="B1482" s="18"/>
      <c r="C1482" s="18"/>
      <c r="D1482" s="18"/>
      <c r="E1482" s="23" t="s">
        <v>1311</v>
      </c>
      <c r="F1482" s="208">
        <v>4.5609999999999999</v>
      </c>
      <c r="G1482" s="208">
        <v>3.395</v>
      </c>
      <c r="H1482" s="208">
        <v>2.4390000000000001</v>
      </c>
      <c r="I1482" s="239">
        <v>2.2989999999999999</v>
      </c>
      <c r="J1482" s="239"/>
      <c r="K1482" s="208">
        <v>0.29699999999999999</v>
      </c>
      <c r="L1482" s="24"/>
      <c r="M1482" s="24"/>
      <c r="N1482" s="24"/>
      <c r="O1482" s="208">
        <v>0.51500000000000001</v>
      </c>
      <c r="P1482" s="208">
        <v>1.8839999999999999</v>
      </c>
      <c r="Q1482" s="208">
        <v>3.585</v>
      </c>
      <c r="R1482" s="208">
        <v>3.6850000000000001</v>
      </c>
      <c r="S1482" s="208">
        <v>4.1849999999999996</v>
      </c>
      <c r="T1482" s="208">
        <v>3.919</v>
      </c>
      <c r="U1482" s="208">
        <v>3.3119999999999998</v>
      </c>
      <c r="V1482" s="24"/>
      <c r="W1482" s="208">
        <v>2.1840000000000002</v>
      </c>
      <c r="X1482" s="24"/>
      <c r="Y1482" s="24"/>
      <c r="Z1482" s="24"/>
      <c r="AA1482" s="208">
        <v>0.442</v>
      </c>
      <c r="AB1482" s="24"/>
      <c r="AC1482" s="208">
        <v>5.3310000000000004</v>
      </c>
      <c r="AD1482" s="24"/>
      <c r="AE1482" s="208">
        <v>7.7750000000000004</v>
      </c>
      <c r="AF1482" s="208">
        <v>3.9780000000000002</v>
      </c>
      <c r="AG1482" s="208">
        <v>2.38</v>
      </c>
      <c r="AH1482" s="208">
        <v>1.1950000000000001</v>
      </c>
      <c r="AI1482" s="208">
        <v>1.1759999999999999</v>
      </c>
      <c r="AJ1482" s="24"/>
      <c r="AK1482" s="24"/>
      <c r="AL1482" s="24"/>
      <c r="AM1482" s="208">
        <v>0.377</v>
      </c>
      <c r="AN1482" s="208">
        <v>1.7549999999999999</v>
      </c>
      <c r="AO1482" s="208">
        <v>3.7130000000000001</v>
      </c>
      <c r="AP1482" s="208">
        <v>3.657</v>
      </c>
      <c r="AQ1482" s="208">
        <v>3.9929999999999999</v>
      </c>
      <c r="AR1482" s="208">
        <v>3.7959999999999998</v>
      </c>
      <c r="AS1482" s="208">
        <v>2.4039999999999999</v>
      </c>
      <c r="AT1482" s="24"/>
      <c r="AU1482" s="208">
        <v>2.2610000000000001</v>
      </c>
      <c r="AV1482" s="24"/>
      <c r="AW1482" s="24"/>
      <c r="AX1482" s="24"/>
      <c r="AY1482" s="24"/>
      <c r="AZ1482" s="208">
        <v>0.82599999999999996</v>
      </c>
      <c r="BA1482" s="208">
        <v>2.4300000000000002</v>
      </c>
      <c r="BB1482" s="21">
        <f t="shared" si="196"/>
        <v>7.7750000000000004</v>
      </c>
      <c r="BC1482" s="21"/>
      <c r="BD1482" s="22">
        <f t="shared" si="189"/>
        <v>10.450268817204302</v>
      </c>
      <c r="BE1482" s="21"/>
      <c r="BG1482" s="10"/>
      <c r="BH1482" s="21">
        <f t="shared" si="197"/>
        <v>0</v>
      </c>
      <c r="BI1482" s="22">
        <f t="shared" si="197"/>
        <v>7.7749999999999998E-3</v>
      </c>
      <c r="BJ1482" s="21"/>
      <c r="BK1482" s="21">
        <v>0</v>
      </c>
      <c r="BL1482" s="22">
        <v>2.3324999999999999E-2</v>
      </c>
      <c r="BM1482" s="21"/>
      <c r="BN1482" s="21">
        <f t="shared" si="184"/>
        <v>0</v>
      </c>
      <c r="BO1482" s="22">
        <f t="shared" si="184"/>
        <v>9.3299999999999994E-2</v>
      </c>
      <c r="BP1482" s="21">
        <f t="shared" si="184"/>
        <v>0</v>
      </c>
    </row>
    <row r="1483" spans="1:68" ht="11.1" hidden="1" customHeight="1" outlineLevel="1" collapsed="1" x14ac:dyDescent="0.2">
      <c r="A1483" s="10"/>
      <c r="B1483" s="18"/>
      <c r="C1483" s="18"/>
      <c r="D1483" s="18"/>
      <c r="E1483" s="184" t="s">
        <v>5915</v>
      </c>
      <c r="F1483" s="208"/>
      <c r="G1483" s="208"/>
      <c r="H1483" s="208"/>
      <c r="I1483" s="208"/>
      <c r="J1483" s="208"/>
      <c r="K1483" s="208"/>
      <c r="L1483" s="24"/>
      <c r="M1483" s="24"/>
      <c r="N1483" s="24"/>
      <c r="O1483" s="208"/>
      <c r="P1483" s="208"/>
      <c r="Q1483" s="208"/>
      <c r="R1483" s="208"/>
      <c r="S1483" s="208"/>
      <c r="T1483" s="208"/>
      <c r="U1483" s="208"/>
      <c r="V1483" s="24"/>
      <c r="W1483" s="208"/>
      <c r="X1483" s="24"/>
      <c r="Y1483" s="24"/>
      <c r="Z1483" s="24"/>
      <c r="AA1483" s="208"/>
      <c r="AB1483" s="24"/>
      <c r="AC1483" s="208"/>
      <c r="AD1483" s="24"/>
      <c r="AE1483" s="208"/>
      <c r="AF1483" s="208"/>
      <c r="AG1483" s="208"/>
      <c r="AH1483" s="208"/>
      <c r="AI1483" s="208"/>
      <c r="AJ1483" s="24"/>
      <c r="AK1483" s="24"/>
      <c r="AL1483" s="24"/>
      <c r="AM1483" s="208"/>
      <c r="AN1483" s="208"/>
      <c r="AO1483" s="208"/>
      <c r="AP1483" s="208"/>
      <c r="AQ1483" s="208"/>
      <c r="AR1483" s="208"/>
      <c r="AS1483" s="208"/>
      <c r="AT1483" s="24"/>
      <c r="AU1483" s="208"/>
      <c r="AV1483" s="24"/>
      <c r="AW1483" s="24"/>
      <c r="AX1483" s="24"/>
      <c r="AY1483" s="24"/>
      <c r="AZ1483" s="208"/>
      <c r="BA1483" s="208"/>
      <c r="BB1483" s="186">
        <f>BB1484</f>
        <v>2</v>
      </c>
      <c r="BC1483" s="186">
        <f t="shared" ref="BC1483:BE1483" si="198">BC1484</f>
        <v>8</v>
      </c>
      <c r="BD1483" s="186">
        <f t="shared" si="198"/>
        <v>2.6881720430107525</v>
      </c>
      <c r="BE1483" s="186">
        <f t="shared" si="198"/>
        <v>5.3118279569892479</v>
      </c>
      <c r="BF1483" s="190"/>
      <c r="BG1483" s="188">
        <v>6</v>
      </c>
      <c r="BH1483" s="186">
        <f>BH1484</f>
        <v>5.9519999999999998E-3</v>
      </c>
      <c r="BI1483" s="186">
        <f t="shared" ref="BI1483:BJ1483" si="199">BI1484</f>
        <v>2E-3</v>
      </c>
      <c r="BJ1483" s="186">
        <f t="shared" si="199"/>
        <v>3.9519999999999998E-3</v>
      </c>
      <c r="BK1483" s="21"/>
      <c r="BL1483" s="22"/>
      <c r="BM1483" s="21"/>
      <c r="BN1483" s="21"/>
      <c r="BO1483" s="22"/>
      <c r="BP1483" s="21"/>
    </row>
    <row r="1484" spans="1:68" ht="11.1" hidden="1" customHeight="1" outlineLevel="2" x14ac:dyDescent="0.2">
      <c r="A1484" s="10"/>
      <c r="B1484" s="18"/>
      <c r="C1484" s="18"/>
      <c r="D1484" s="18"/>
      <c r="E1484" s="177" t="s">
        <v>5916</v>
      </c>
      <c r="F1484" s="208"/>
      <c r="G1484" s="208"/>
      <c r="H1484" s="208"/>
      <c r="I1484" s="208"/>
      <c r="J1484" s="208"/>
      <c r="K1484" s="208"/>
      <c r="L1484" s="24"/>
      <c r="M1484" s="24"/>
      <c r="N1484" s="24"/>
      <c r="O1484" s="208"/>
      <c r="P1484" s="208"/>
      <c r="Q1484" s="208"/>
      <c r="R1484" s="208"/>
      <c r="S1484" s="208"/>
      <c r="T1484" s="208"/>
      <c r="U1484" s="208"/>
      <c r="V1484" s="24"/>
      <c r="W1484" s="208"/>
      <c r="X1484" s="24"/>
      <c r="Y1484" s="24"/>
      <c r="Z1484" s="24"/>
      <c r="AA1484" s="208"/>
      <c r="AB1484" s="24"/>
      <c r="AC1484" s="208"/>
      <c r="AD1484" s="24"/>
      <c r="AE1484" s="208"/>
      <c r="AF1484" s="208"/>
      <c r="AG1484" s="208"/>
      <c r="AH1484" s="208"/>
      <c r="AI1484" s="208"/>
      <c r="AJ1484" s="24"/>
      <c r="AK1484" s="24"/>
      <c r="AL1484" s="24"/>
      <c r="AM1484" s="208"/>
      <c r="AN1484" s="208"/>
      <c r="AO1484" s="208"/>
      <c r="AP1484" s="208"/>
      <c r="AQ1484" s="208"/>
      <c r="AR1484" s="208"/>
      <c r="AS1484" s="208"/>
      <c r="AT1484" s="24"/>
      <c r="AU1484" s="208"/>
      <c r="AV1484" s="24"/>
      <c r="AW1484" s="24"/>
      <c r="AX1484" s="24"/>
      <c r="AY1484" s="24"/>
      <c r="AZ1484" s="208"/>
      <c r="BA1484" s="208"/>
      <c r="BB1484" s="186">
        <v>2</v>
      </c>
      <c r="BC1484" s="186">
        <v>8</v>
      </c>
      <c r="BD1484" s="22">
        <f t="shared" si="189"/>
        <v>2.6881720430107525</v>
      </c>
      <c r="BE1484" s="186">
        <f t="shared" ref="BE1484" si="200">BC1484-BD1484</f>
        <v>5.3118279569892479</v>
      </c>
      <c r="BF1484" s="190"/>
      <c r="BG1484" s="188"/>
      <c r="BH1484" s="186">
        <f t="shared" si="197"/>
        <v>5.9519999999999998E-3</v>
      </c>
      <c r="BI1484" s="22">
        <f t="shared" si="197"/>
        <v>2E-3</v>
      </c>
      <c r="BJ1484" s="186">
        <f t="shared" ref="BJ1484" si="201">BH1484-BI1484</f>
        <v>3.9519999999999998E-3</v>
      </c>
      <c r="BK1484" s="21"/>
      <c r="BL1484" s="22"/>
      <c r="BM1484" s="21"/>
      <c r="BN1484" s="21"/>
      <c r="BO1484" s="22"/>
      <c r="BP1484" s="21"/>
    </row>
    <row r="1485" spans="1:68" ht="14.25" hidden="1" customHeight="1" x14ac:dyDescent="0.2">
      <c r="A1485" s="10">
        <v>24</v>
      </c>
      <c r="B1485" s="11" t="s">
        <v>1312</v>
      </c>
      <c r="C1485" s="11" t="s">
        <v>1313</v>
      </c>
      <c r="D1485" s="11" t="s">
        <v>1313</v>
      </c>
      <c r="E1485" s="12"/>
      <c r="F1485" s="210">
        <v>3230.047</v>
      </c>
      <c r="G1485" s="210">
        <v>2521.2489999999998</v>
      </c>
      <c r="H1485" s="210">
        <v>2209.7779999999998</v>
      </c>
      <c r="I1485" s="241">
        <v>1430.0989999999999</v>
      </c>
      <c r="J1485" s="241"/>
      <c r="K1485" s="211">
        <v>820.36400000000003</v>
      </c>
      <c r="L1485" s="211">
        <v>334.25200000000001</v>
      </c>
      <c r="M1485" s="211">
        <v>139.11600000000001</v>
      </c>
      <c r="N1485" s="211">
        <v>267.815</v>
      </c>
      <c r="O1485" s="211">
        <v>846.83500000000004</v>
      </c>
      <c r="P1485" s="210">
        <v>1597.1389999999999</v>
      </c>
      <c r="Q1485" s="210">
        <v>2393.2429999999999</v>
      </c>
      <c r="R1485" s="210">
        <v>2644.627</v>
      </c>
      <c r="S1485" s="210">
        <v>3553.69</v>
      </c>
      <c r="T1485" s="210">
        <v>3333.922</v>
      </c>
      <c r="U1485" s="210">
        <v>2542.7719999999999</v>
      </c>
      <c r="V1485" s="210">
        <v>1386.0889999999999</v>
      </c>
      <c r="W1485" s="211">
        <v>872.90700000000004</v>
      </c>
      <c r="X1485" s="211">
        <v>335.00799999999998</v>
      </c>
      <c r="Y1485" s="211">
        <v>130.39699999999999</v>
      </c>
      <c r="Z1485" s="211">
        <v>324.51900000000001</v>
      </c>
      <c r="AA1485" s="211">
        <v>-432.78300000000002</v>
      </c>
      <c r="AB1485" s="210">
        <v>1433.0070000000001</v>
      </c>
      <c r="AC1485" s="210">
        <v>2331.5839999999998</v>
      </c>
      <c r="AD1485" s="210">
        <v>3329.9279999999999</v>
      </c>
      <c r="AE1485" s="210">
        <v>3215.3310000000001</v>
      </c>
      <c r="AF1485" s="210">
        <v>2821.904</v>
      </c>
      <c r="AG1485" s="210">
        <v>2263.6019999999999</v>
      </c>
      <c r="AH1485" s="210">
        <v>1363.204</v>
      </c>
      <c r="AI1485" s="211">
        <v>863.59100000000001</v>
      </c>
      <c r="AJ1485" s="211">
        <v>274.66000000000003</v>
      </c>
      <c r="AK1485" s="211">
        <v>135.51400000000001</v>
      </c>
      <c r="AL1485" s="211">
        <v>245.798</v>
      </c>
      <c r="AM1485" s="211">
        <v>766.87</v>
      </c>
      <c r="AN1485" s="210">
        <v>1325.922</v>
      </c>
      <c r="AO1485" s="210">
        <v>2321.4369999999999</v>
      </c>
      <c r="AP1485" s="210">
        <v>3518.8049999999998</v>
      </c>
      <c r="AQ1485" s="210">
        <v>3336.413</v>
      </c>
      <c r="AR1485" s="210">
        <v>2916.8040000000001</v>
      </c>
      <c r="AS1485" s="210">
        <v>2401.5880000000002</v>
      </c>
      <c r="AT1485" s="210">
        <v>1694.037</v>
      </c>
      <c r="AU1485" s="211">
        <v>769.07100000000003</v>
      </c>
      <c r="AV1485" s="211">
        <v>394.10899999999998</v>
      </c>
      <c r="AW1485" s="211">
        <v>206.83600000000001</v>
      </c>
      <c r="AX1485" s="211">
        <v>303.32100000000003</v>
      </c>
      <c r="AY1485" s="211">
        <v>940.29600000000005</v>
      </c>
      <c r="AZ1485" s="210">
        <v>1331.7829999999999</v>
      </c>
      <c r="BA1485" s="210">
        <v>2172.7370000000001</v>
      </c>
      <c r="BB1485" s="14">
        <f>SUM(BB1486:BB1710)/2</f>
        <v>4721.2829999999985</v>
      </c>
      <c r="BC1485" s="14">
        <f>SUM(BC1486:BC1709)+BC1710</f>
        <v>21342.35150537634</v>
      </c>
      <c r="BD1485" s="15">
        <f t="shared" si="189"/>
        <v>6345.810483870966</v>
      </c>
      <c r="BE1485" s="14">
        <f>BC1485-BD1485</f>
        <v>14996.541021505374</v>
      </c>
      <c r="BG1485" s="43"/>
      <c r="BH1485" s="17">
        <f>(BC1485*24*31/1000000)+BH1703+BH1704+BH1705</f>
        <v>15.891357519999998</v>
      </c>
      <c r="BI1485" s="15">
        <f>(BD1485*24*31/1000000)+BI1703+BI1704+BI1705</f>
        <v>4.7236228799999989</v>
      </c>
      <c r="BJ1485" s="14">
        <f>BH1485-BI1485</f>
        <v>11.167734639999999</v>
      </c>
      <c r="BK1485" s="17">
        <v>40.984806239999998</v>
      </c>
      <c r="BL1485" s="15">
        <v>14.085415499999996</v>
      </c>
      <c r="BM1485" s="14">
        <v>27.038685240000003</v>
      </c>
      <c r="BN1485" s="17">
        <f t="shared" ref="BN1485:BP1548" si="202">BK1485*4</f>
        <v>163.93922495999999</v>
      </c>
      <c r="BO1485" s="15">
        <f t="shared" si="202"/>
        <v>56.341661999999985</v>
      </c>
      <c r="BP1485" s="17">
        <f t="shared" si="202"/>
        <v>108.15474096000001</v>
      </c>
    </row>
    <row r="1486" spans="1:68" ht="11.1" hidden="1" customHeight="1" outlineLevel="1" collapsed="1" x14ac:dyDescent="0.2">
      <c r="A1486" s="10"/>
      <c r="B1486" s="18"/>
      <c r="C1486" s="18"/>
      <c r="D1486" s="18"/>
      <c r="E1486" s="19" t="s">
        <v>1314</v>
      </c>
      <c r="F1486" s="209">
        <v>7.4560000000000004</v>
      </c>
      <c r="G1486" s="209">
        <v>5.8849999999999998</v>
      </c>
      <c r="H1486" s="209">
        <v>4.0069999999999997</v>
      </c>
      <c r="I1486" s="240">
        <v>1.07</v>
      </c>
      <c r="J1486" s="240"/>
      <c r="K1486" s="209">
        <v>3.093</v>
      </c>
      <c r="L1486" s="209">
        <v>0.48899999999999999</v>
      </c>
      <c r="M1486" s="20"/>
      <c r="N1486" s="20"/>
      <c r="O1486" s="209">
        <v>0.85399999999999998</v>
      </c>
      <c r="P1486" s="209">
        <v>2.6880000000000002</v>
      </c>
      <c r="Q1486" s="209">
        <v>4.4459999999999997</v>
      </c>
      <c r="R1486" s="209">
        <v>6.1890000000000001</v>
      </c>
      <c r="S1486" s="209">
        <v>9.1910000000000007</v>
      </c>
      <c r="T1486" s="209">
        <v>7.2830000000000004</v>
      </c>
      <c r="U1486" s="209">
        <v>4.9009999999999998</v>
      </c>
      <c r="V1486" s="209">
        <v>2.5579999999999998</v>
      </c>
      <c r="W1486" s="209">
        <v>1.4</v>
      </c>
      <c r="X1486" s="209">
        <v>0.17100000000000001</v>
      </c>
      <c r="Y1486" s="20"/>
      <c r="Z1486" s="209">
        <v>0.20899999999999999</v>
      </c>
      <c r="AA1486" s="209">
        <v>0.86599999999999999</v>
      </c>
      <c r="AB1486" s="209">
        <v>3.3079999999999998</v>
      </c>
      <c r="AC1486" s="209">
        <v>6.72</v>
      </c>
      <c r="AD1486" s="209">
        <v>5.97</v>
      </c>
      <c r="AE1486" s="209">
        <v>10.928000000000001</v>
      </c>
      <c r="AF1486" s="209">
        <v>6.6230000000000002</v>
      </c>
      <c r="AG1486" s="209">
        <v>4.0659999999999998</v>
      </c>
      <c r="AH1486" s="209">
        <v>2.0430000000000001</v>
      </c>
      <c r="AI1486" s="209">
        <v>1.425</v>
      </c>
      <c r="AJ1486" s="209">
        <v>0.39100000000000001</v>
      </c>
      <c r="AK1486" s="20"/>
      <c r="AL1486" s="20"/>
      <c r="AM1486" s="209">
        <v>0.65600000000000003</v>
      </c>
      <c r="AN1486" s="209">
        <v>2.391</v>
      </c>
      <c r="AO1486" s="209">
        <v>5.9290000000000003</v>
      </c>
      <c r="AP1486" s="209">
        <v>7.4390000000000001</v>
      </c>
      <c r="AQ1486" s="209">
        <v>8.4689999999999994</v>
      </c>
      <c r="AR1486" s="209">
        <v>5.6580000000000004</v>
      </c>
      <c r="AS1486" s="209">
        <v>4.0810000000000004</v>
      </c>
      <c r="AT1486" s="209">
        <v>2.9750000000000001</v>
      </c>
      <c r="AU1486" s="209">
        <v>1.389</v>
      </c>
      <c r="AV1486" s="20"/>
      <c r="AW1486" s="20"/>
      <c r="AX1486" s="20"/>
      <c r="AY1486" s="209">
        <v>1.4359999999999999</v>
      </c>
      <c r="AZ1486" s="209">
        <v>1.837</v>
      </c>
      <c r="BA1486" s="209">
        <v>3.7010000000000001</v>
      </c>
      <c r="BB1486" s="21">
        <f t="shared" si="196"/>
        <v>10.928000000000001</v>
      </c>
      <c r="BC1486" s="21">
        <f>BD1486</f>
        <v>14.688172043010754</v>
      </c>
      <c r="BD1486" s="22">
        <f t="shared" si="189"/>
        <v>14.688172043010754</v>
      </c>
      <c r="BE1486" s="21">
        <f>BC1486-BD1486</f>
        <v>0</v>
      </c>
      <c r="BF1486" s="2">
        <v>11.1</v>
      </c>
      <c r="BG1486" s="10">
        <v>6</v>
      </c>
      <c r="BH1486" s="21">
        <f t="shared" si="197"/>
        <v>1.0928000000000002E-2</v>
      </c>
      <c r="BI1486" s="22">
        <f t="shared" si="197"/>
        <v>1.0928000000000002E-2</v>
      </c>
      <c r="BJ1486" s="21">
        <f>BH1486-BI1486</f>
        <v>0</v>
      </c>
      <c r="BK1486" s="21">
        <v>3.2784000000000008E-2</v>
      </c>
      <c r="BL1486" s="22">
        <v>3.2784000000000008E-2</v>
      </c>
      <c r="BM1486" s="21">
        <v>0</v>
      </c>
      <c r="BN1486" s="21">
        <f t="shared" si="202"/>
        <v>0.13113600000000003</v>
      </c>
      <c r="BO1486" s="22">
        <f t="shared" si="202"/>
        <v>0.13113600000000003</v>
      </c>
      <c r="BP1486" s="21">
        <f t="shared" si="202"/>
        <v>0</v>
      </c>
    </row>
    <row r="1487" spans="1:68" ht="11.1" hidden="1" customHeight="1" outlineLevel="2" x14ac:dyDescent="0.2">
      <c r="A1487" s="10"/>
      <c r="B1487" s="18"/>
      <c r="C1487" s="18"/>
      <c r="D1487" s="18"/>
      <c r="E1487" s="23" t="s">
        <v>1315</v>
      </c>
      <c r="F1487" s="208">
        <v>7.4560000000000004</v>
      </c>
      <c r="G1487" s="208">
        <v>5.8849999999999998</v>
      </c>
      <c r="H1487" s="208">
        <v>4.0069999999999997</v>
      </c>
      <c r="I1487" s="239">
        <v>1.07</v>
      </c>
      <c r="J1487" s="239"/>
      <c r="K1487" s="208">
        <v>3.093</v>
      </c>
      <c r="L1487" s="208">
        <v>0.48899999999999999</v>
      </c>
      <c r="M1487" s="24"/>
      <c r="N1487" s="24"/>
      <c r="O1487" s="208">
        <v>0.85399999999999998</v>
      </c>
      <c r="P1487" s="208">
        <v>2.6880000000000002</v>
      </c>
      <c r="Q1487" s="208">
        <v>4.4459999999999997</v>
      </c>
      <c r="R1487" s="208">
        <v>6.1890000000000001</v>
      </c>
      <c r="S1487" s="208">
        <v>9.1910000000000007</v>
      </c>
      <c r="T1487" s="208">
        <v>7.2830000000000004</v>
      </c>
      <c r="U1487" s="208">
        <v>4.9009999999999998</v>
      </c>
      <c r="V1487" s="208">
        <v>2.5579999999999998</v>
      </c>
      <c r="W1487" s="208">
        <v>1.4</v>
      </c>
      <c r="X1487" s="208">
        <v>0.17100000000000001</v>
      </c>
      <c r="Y1487" s="24"/>
      <c r="Z1487" s="208">
        <v>0.20899999999999999</v>
      </c>
      <c r="AA1487" s="208">
        <v>0.86599999999999999</v>
      </c>
      <c r="AB1487" s="208">
        <v>3.3079999999999998</v>
      </c>
      <c r="AC1487" s="208">
        <v>6.72</v>
      </c>
      <c r="AD1487" s="208">
        <v>5.97</v>
      </c>
      <c r="AE1487" s="208">
        <v>10.928000000000001</v>
      </c>
      <c r="AF1487" s="208">
        <v>6.6230000000000002</v>
      </c>
      <c r="AG1487" s="208">
        <v>4.0659999999999998</v>
      </c>
      <c r="AH1487" s="208">
        <v>2.0430000000000001</v>
      </c>
      <c r="AI1487" s="208">
        <v>1.425</v>
      </c>
      <c r="AJ1487" s="208">
        <v>0.39100000000000001</v>
      </c>
      <c r="AK1487" s="24"/>
      <c r="AL1487" s="24"/>
      <c r="AM1487" s="208">
        <v>0.65600000000000003</v>
      </c>
      <c r="AN1487" s="208">
        <v>2.391</v>
      </c>
      <c r="AO1487" s="208">
        <v>5.9290000000000003</v>
      </c>
      <c r="AP1487" s="208">
        <v>7.4390000000000001</v>
      </c>
      <c r="AQ1487" s="208">
        <v>8.4689999999999994</v>
      </c>
      <c r="AR1487" s="208">
        <v>5.6580000000000004</v>
      </c>
      <c r="AS1487" s="208">
        <v>4.0810000000000004</v>
      </c>
      <c r="AT1487" s="208">
        <v>2.9750000000000001</v>
      </c>
      <c r="AU1487" s="208">
        <v>1.389</v>
      </c>
      <c r="AV1487" s="24"/>
      <c r="AW1487" s="24"/>
      <c r="AX1487" s="24"/>
      <c r="AY1487" s="208">
        <v>1.4359999999999999</v>
      </c>
      <c r="AZ1487" s="208">
        <v>1.837</v>
      </c>
      <c r="BA1487" s="208">
        <v>3.7010000000000001</v>
      </c>
      <c r="BB1487" s="21">
        <f t="shared" si="196"/>
        <v>10.928000000000001</v>
      </c>
      <c r="BC1487" s="21"/>
      <c r="BD1487" s="22">
        <f t="shared" si="189"/>
        <v>14.688172043010754</v>
      </c>
      <c r="BE1487" s="21"/>
      <c r="BG1487" s="10"/>
      <c r="BH1487" s="21">
        <f t="shared" si="197"/>
        <v>0</v>
      </c>
      <c r="BI1487" s="22">
        <f t="shared" si="197"/>
        <v>1.0928000000000002E-2</v>
      </c>
      <c r="BJ1487" s="21"/>
      <c r="BK1487" s="21">
        <v>0</v>
      </c>
      <c r="BL1487" s="22">
        <v>3.2784000000000008E-2</v>
      </c>
      <c r="BM1487" s="21"/>
      <c r="BN1487" s="21">
        <f t="shared" si="202"/>
        <v>0</v>
      </c>
      <c r="BO1487" s="22">
        <f t="shared" si="202"/>
        <v>0.13113600000000003</v>
      </c>
      <c r="BP1487" s="21">
        <f t="shared" si="202"/>
        <v>0</v>
      </c>
    </row>
    <row r="1488" spans="1:68" ht="11.1" hidden="1" customHeight="1" outlineLevel="1" collapsed="1" x14ac:dyDescent="0.2">
      <c r="A1488" s="10"/>
      <c r="B1488" s="18"/>
      <c r="C1488" s="18"/>
      <c r="D1488" s="18"/>
      <c r="E1488" s="19" t="s">
        <v>1316</v>
      </c>
      <c r="F1488" s="20"/>
      <c r="G1488" s="209">
        <v>7.0250000000000004</v>
      </c>
      <c r="H1488" s="209">
        <v>2.3250000000000002</v>
      </c>
      <c r="I1488" s="240">
        <v>2.0870000000000002</v>
      </c>
      <c r="J1488" s="240"/>
      <c r="K1488" s="209">
        <v>0.88200000000000001</v>
      </c>
      <c r="L1488" s="209">
        <v>0.188</v>
      </c>
      <c r="M1488" s="20"/>
      <c r="N1488" s="20"/>
      <c r="O1488" s="209">
        <v>0.64900000000000002</v>
      </c>
      <c r="P1488" s="209">
        <v>1.645</v>
      </c>
      <c r="Q1488" s="209">
        <v>2.464</v>
      </c>
      <c r="R1488" s="209">
        <v>2.3180000000000001</v>
      </c>
      <c r="S1488" s="20"/>
      <c r="T1488" s="209">
        <v>6.359</v>
      </c>
      <c r="U1488" s="209">
        <v>1.982</v>
      </c>
      <c r="V1488" s="209">
        <v>1.448</v>
      </c>
      <c r="W1488" s="209">
        <v>0.94099999999999995</v>
      </c>
      <c r="X1488" s="209">
        <v>7.5999999999999998E-2</v>
      </c>
      <c r="Y1488" s="209">
        <v>5.2999999999999999E-2</v>
      </c>
      <c r="Z1488" s="20"/>
      <c r="AA1488" s="20"/>
      <c r="AB1488" s="209">
        <v>1.806</v>
      </c>
      <c r="AC1488" s="209">
        <v>2.427</v>
      </c>
      <c r="AD1488" s="209">
        <v>2.2200000000000002</v>
      </c>
      <c r="AE1488" s="209">
        <v>3.7080000000000002</v>
      </c>
      <c r="AF1488" s="209">
        <v>2.2589999999999999</v>
      </c>
      <c r="AG1488" s="209">
        <v>1.649</v>
      </c>
      <c r="AH1488" s="209">
        <v>1.0569999999999999</v>
      </c>
      <c r="AI1488" s="209">
        <v>0.51800000000000002</v>
      </c>
      <c r="AJ1488" s="209">
        <v>0.18</v>
      </c>
      <c r="AK1488" s="20"/>
      <c r="AL1488" s="20"/>
      <c r="AM1488" s="209">
        <v>0.499</v>
      </c>
      <c r="AN1488" s="209">
        <v>1.099</v>
      </c>
      <c r="AO1488" s="209">
        <v>2.3479999999999999</v>
      </c>
      <c r="AP1488" s="209">
        <v>2.9510000000000001</v>
      </c>
      <c r="AQ1488" s="209">
        <v>3.4809999999999999</v>
      </c>
      <c r="AR1488" s="209">
        <v>2.6640000000000001</v>
      </c>
      <c r="AS1488" s="209">
        <v>2.024</v>
      </c>
      <c r="AT1488" s="209">
        <v>2.0569999999999999</v>
      </c>
      <c r="AU1488" s="209">
        <v>0.53300000000000003</v>
      </c>
      <c r="AV1488" s="20"/>
      <c r="AW1488" s="20"/>
      <c r="AX1488" s="20"/>
      <c r="AY1488" s="209">
        <v>0.63400000000000001</v>
      </c>
      <c r="AZ1488" s="209">
        <v>1.0589999999999999</v>
      </c>
      <c r="BA1488" s="209">
        <v>1.9850000000000001</v>
      </c>
      <c r="BB1488" s="21">
        <f t="shared" si="196"/>
        <v>7.0250000000000004</v>
      </c>
      <c r="BC1488" s="21">
        <f>BD1488</f>
        <v>9.4422043010752699</v>
      </c>
      <c r="BD1488" s="22">
        <f t="shared" si="189"/>
        <v>9.4422043010752699</v>
      </c>
      <c r="BE1488" s="21">
        <f>BC1488-BD1488</f>
        <v>0</v>
      </c>
      <c r="BF1488" s="2">
        <v>6.1</v>
      </c>
      <c r="BG1488" s="10">
        <v>6</v>
      </c>
      <c r="BH1488" s="21">
        <f t="shared" si="197"/>
        <v>7.025E-3</v>
      </c>
      <c r="BI1488" s="22">
        <f t="shared" si="197"/>
        <v>7.025E-3</v>
      </c>
      <c r="BJ1488" s="21">
        <f>BH1488-BI1488</f>
        <v>0</v>
      </c>
      <c r="BK1488" s="21">
        <v>2.1075E-2</v>
      </c>
      <c r="BL1488" s="22">
        <v>2.1075E-2</v>
      </c>
      <c r="BM1488" s="21">
        <v>0</v>
      </c>
      <c r="BN1488" s="21">
        <f t="shared" si="202"/>
        <v>8.43E-2</v>
      </c>
      <c r="BO1488" s="22">
        <f t="shared" si="202"/>
        <v>8.43E-2</v>
      </c>
      <c r="BP1488" s="21">
        <f t="shared" si="202"/>
        <v>0</v>
      </c>
    </row>
    <row r="1489" spans="1:68" ht="11.1" hidden="1" customHeight="1" outlineLevel="2" x14ac:dyDescent="0.2">
      <c r="A1489" s="10"/>
      <c r="B1489" s="18"/>
      <c r="C1489" s="18"/>
      <c r="D1489" s="18"/>
      <c r="E1489" s="23" t="s">
        <v>1317</v>
      </c>
      <c r="F1489" s="24"/>
      <c r="G1489" s="208">
        <v>7.0250000000000004</v>
      </c>
      <c r="H1489" s="208">
        <v>2.3250000000000002</v>
      </c>
      <c r="I1489" s="239">
        <v>2.0870000000000002</v>
      </c>
      <c r="J1489" s="239"/>
      <c r="K1489" s="208">
        <v>0.88200000000000001</v>
      </c>
      <c r="L1489" s="208">
        <v>0.188</v>
      </c>
      <c r="M1489" s="24"/>
      <c r="N1489" s="24"/>
      <c r="O1489" s="208">
        <v>0.64900000000000002</v>
      </c>
      <c r="P1489" s="208">
        <v>1.645</v>
      </c>
      <c r="Q1489" s="208">
        <v>2.464</v>
      </c>
      <c r="R1489" s="208">
        <v>2.3180000000000001</v>
      </c>
      <c r="S1489" s="24"/>
      <c r="T1489" s="208">
        <v>6.359</v>
      </c>
      <c r="U1489" s="208">
        <v>1.982</v>
      </c>
      <c r="V1489" s="208">
        <v>1.448</v>
      </c>
      <c r="W1489" s="208">
        <v>0.94099999999999995</v>
      </c>
      <c r="X1489" s="208">
        <v>7.5999999999999998E-2</v>
      </c>
      <c r="Y1489" s="208">
        <v>5.2999999999999999E-2</v>
      </c>
      <c r="Z1489" s="24"/>
      <c r="AA1489" s="24"/>
      <c r="AB1489" s="208">
        <v>1.806</v>
      </c>
      <c r="AC1489" s="208">
        <v>2.427</v>
      </c>
      <c r="AD1489" s="208">
        <v>2.2200000000000002</v>
      </c>
      <c r="AE1489" s="208">
        <v>3.7080000000000002</v>
      </c>
      <c r="AF1489" s="208">
        <v>2.2589999999999999</v>
      </c>
      <c r="AG1489" s="208">
        <v>1.649</v>
      </c>
      <c r="AH1489" s="208">
        <v>1.0569999999999999</v>
      </c>
      <c r="AI1489" s="208">
        <v>0.51800000000000002</v>
      </c>
      <c r="AJ1489" s="208">
        <v>0.18</v>
      </c>
      <c r="AK1489" s="24"/>
      <c r="AL1489" s="24"/>
      <c r="AM1489" s="208">
        <v>0.499</v>
      </c>
      <c r="AN1489" s="208">
        <v>1.099</v>
      </c>
      <c r="AO1489" s="208">
        <v>2.3479999999999999</v>
      </c>
      <c r="AP1489" s="208">
        <v>2.9510000000000001</v>
      </c>
      <c r="AQ1489" s="208">
        <v>3.4809999999999999</v>
      </c>
      <c r="AR1489" s="208">
        <v>2.6640000000000001</v>
      </c>
      <c r="AS1489" s="208">
        <v>2.024</v>
      </c>
      <c r="AT1489" s="208">
        <v>2.0569999999999999</v>
      </c>
      <c r="AU1489" s="208">
        <v>0.53300000000000003</v>
      </c>
      <c r="AV1489" s="24"/>
      <c r="AW1489" s="24"/>
      <c r="AX1489" s="24"/>
      <c r="AY1489" s="208">
        <v>0.63400000000000001</v>
      </c>
      <c r="AZ1489" s="208">
        <v>1.0589999999999999</v>
      </c>
      <c r="BA1489" s="208">
        <v>1.9850000000000001</v>
      </c>
      <c r="BB1489" s="21">
        <f t="shared" si="196"/>
        <v>7.0250000000000004</v>
      </c>
      <c r="BC1489" s="21"/>
      <c r="BD1489" s="22">
        <f t="shared" si="189"/>
        <v>9.4422043010752699</v>
      </c>
      <c r="BE1489" s="21"/>
      <c r="BG1489" s="10"/>
      <c r="BH1489" s="21">
        <f t="shared" si="197"/>
        <v>0</v>
      </c>
      <c r="BI1489" s="22">
        <f t="shared" si="197"/>
        <v>7.025E-3</v>
      </c>
      <c r="BJ1489" s="21"/>
      <c r="BK1489" s="21">
        <v>0</v>
      </c>
      <c r="BL1489" s="22">
        <v>2.1075E-2</v>
      </c>
      <c r="BM1489" s="21"/>
      <c r="BN1489" s="21">
        <f t="shared" si="202"/>
        <v>0</v>
      </c>
      <c r="BO1489" s="22">
        <f t="shared" si="202"/>
        <v>8.43E-2</v>
      </c>
      <c r="BP1489" s="21">
        <f t="shared" si="202"/>
        <v>0</v>
      </c>
    </row>
    <row r="1490" spans="1:68" ht="11.1" hidden="1" customHeight="1" outlineLevel="1" collapsed="1" x14ac:dyDescent="0.2">
      <c r="A1490" s="10"/>
      <c r="B1490" s="18"/>
      <c r="C1490" s="18"/>
      <c r="D1490" s="18"/>
      <c r="E1490" s="19" t="s">
        <v>1318</v>
      </c>
      <c r="F1490" s="209">
        <v>0.44900000000000001</v>
      </c>
      <c r="G1490" s="209">
        <v>1.383</v>
      </c>
      <c r="H1490" s="209">
        <v>14.053000000000001</v>
      </c>
      <c r="I1490" s="240">
        <v>3.7229999999999999</v>
      </c>
      <c r="J1490" s="240"/>
      <c r="K1490" s="209">
        <v>2.1819999999999999</v>
      </c>
      <c r="L1490" s="20"/>
      <c r="M1490" s="20"/>
      <c r="N1490" s="20"/>
      <c r="O1490" s="209">
        <v>3.133</v>
      </c>
      <c r="P1490" s="209">
        <v>3.9140000000000001</v>
      </c>
      <c r="Q1490" s="209">
        <v>6.7779999999999996</v>
      </c>
      <c r="R1490" s="209">
        <v>7.226</v>
      </c>
      <c r="S1490" s="209">
        <v>10.084</v>
      </c>
      <c r="T1490" s="209">
        <v>9.2780000000000005</v>
      </c>
      <c r="U1490" s="209">
        <v>6.79</v>
      </c>
      <c r="V1490" s="209">
        <v>3.8330000000000002</v>
      </c>
      <c r="W1490" s="209">
        <v>1.6579999999999999</v>
      </c>
      <c r="X1490" s="209">
        <v>0.246</v>
      </c>
      <c r="Y1490" s="20"/>
      <c r="Z1490" s="209">
        <v>0.309</v>
      </c>
      <c r="AA1490" s="20"/>
      <c r="AB1490" s="209">
        <v>3.3809999999999998</v>
      </c>
      <c r="AC1490" s="209">
        <v>6.8310000000000004</v>
      </c>
      <c r="AD1490" s="209">
        <v>10.273999999999999</v>
      </c>
      <c r="AE1490" s="209">
        <v>10.24</v>
      </c>
      <c r="AF1490" s="209">
        <v>6.6029999999999998</v>
      </c>
      <c r="AG1490" s="209">
        <v>5.8380000000000001</v>
      </c>
      <c r="AH1490" s="209">
        <v>4.1139999999999999</v>
      </c>
      <c r="AI1490" s="209">
        <v>2.9060000000000001</v>
      </c>
      <c r="AJ1490" s="209">
        <v>9.1999999999999998E-2</v>
      </c>
      <c r="AK1490" s="20"/>
      <c r="AL1490" s="20"/>
      <c r="AM1490" s="209">
        <v>2.8130000000000002</v>
      </c>
      <c r="AN1490" s="209">
        <v>4.2779999999999996</v>
      </c>
      <c r="AO1490" s="209">
        <v>3.59</v>
      </c>
      <c r="AP1490" s="209">
        <v>7.4089999999999998</v>
      </c>
      <c r="AQ1490" s="209">
        <v>14.430999999999999</v>
      </c>
      <c r="AR1490" s="209">
        <v>9.6349999999999998</v>
      </c>
      <c r="AS1490" s="209">
        <v>6.8520000000000003</v>
      </c>
      <c r="AT1490" s="209">
        <v>8.5220000000000002</v>
      </c>
      <c r="AU1490" s="209">
        <v>2.2389999999999999</v>
      </c>
      <c r="AV1490" s="20"/>
      <c r="AW1490" s="20"/>
      <c r="AX1490" s="20"/>
      <c r="AY1490" s="209">
        <v>1.8069999999999999</v>
      </c>
      <c r="AZ1490" s="209">
        <v>6.6280000000000001</v>
      </c>
      <c r="BA1490" s="209">
        <v>9.4260000000000002</v>
      </c>
      <c r="BB1490" s="21">
        <f>BB1491+BB1492+BB1493+BB1494</f>
        <v>28.425000000000001</v>
      </c>
      <c r="BC1490" s="21">
        <f>BD1490</f>
        <v>38.205645161290327</v>
      </c>
      <c r="BD1490" s="22">
        <f t="shared" si="189"/>
        <v>38.205645161290327</v>
      </c>
      <c r="BE1490" s="21">
        <f>BC1490-BD1490</f>
        <v>0</v>
      </c>
      <c r="BG1490" s="10">
        <v>6</v>
      </c>
      <c r="BH1490" s="21">
        <f t="shared" si="197"/>
        <v>2.8424999999999999E-2</v>
      </c>
      <c r="BI1490" s="22">
        <f t="shared" si="197"/>
        <v>2.8424999999999999E-2</v>
      </c>
      <c r="BJ1490" s="21">
        <f>BH1490-BI1490</f>
        <v>0</v>
      </c>
      <c r="BK1490" s="21">
        <v>0</v>
      </c>
      <c r="BL1490" s="22">
        <v>8.527499999999999E-2</v>
      </c>
      <c r="BM1490" s="21"/>
      <c r="BN1490" s="21">
        <f t="shared" si="202"/>
        <v>0</v>
      </c>
      <c r="BO1490" s="22">
        <f t="shared" si="202"/>
        <v>0.34109999999999996</v>
      </c>
      <c r="BP1490" s="21">
        <f t="shared" si="202"/>
        <v>0</v>
      </c>
    </row>
    <row r="1491" spans="1:68" ht="11.1" hidden="1" customHeight="1" outlineLevel="2" x14ac:dyDescent="0.2">
      <c r="A1491" s="10"/>
      <c r="B1491" s="18"/>
      <c r="C1491" s="18"/>
      <c r="D1491" s="18"/>
      <c r="E1491" s="23" t="s">
        <v>1319</v>
      </c>
      <c r="F1491" s="24"/>
      <c r="G1491" s="24"/>
      <c r="H1491" s="24"/>
      <c r="I1491" s="239">
        <v>1.9259999999999999</v>
      </c>
      <c r="J1491" s="239"/>
      <c r="K1491" s="24"/>
      <c r="L1491" s="24"/>
      <c r="M1491" s="24"/>
      <c r="N1491" s="24"/>
      <c r="O1491" s="208">
        <v>0.76600000000000001</v>
      </c>
      <c r="P1491" s="208">
        <v>1.802</v>
      </c>
      <c r="Q1491" s="208">
        <v>3.3439999999999999</v>
      </c>
      <c r="R1491" s="208">
        <v>3.714</v>
      </c>
      <c r="S1491" s="208">
        <v>4.8499999999999996</v>
      </c>
      <c r="T1491" s="208">
        <v>4.5119999999999996</v>
      </c>
      <c r="U1491" s="208">
        <v>3.0640000000000001</v>
      </c>
      <c r="V1491" s="208">
        <v>1.625</v>
      </c>
      <c r="W1491" s="208">
        <v>0.90400000000000003</v>
      </c>
      <c r="X1491" s="208">
        <v>0.19700000000000001</v>
      </c>
      <c r="Y1491" s="24"/>
      <c r="Z1491" s="208">
        <v>0.188</v>
      </c>
      <c r="AA1491" s="24"/>
      <c r="AB1491" s="208">
        <v>0.65900000000000003</v>
      </c>
      <c r="AC1491" s="208">
        <v>4.8259999999999996</v>
      </c>
      <c r="AD1491" s="208">
        <v>3.911</v>
      </c>
      <c r="AE1491" s="208">
        <v>4.8630000000000004</v>
      </c>
      <c r="AF1491" s="208">
        <v>3.5169999999999999</v>
      </c>
      <c r="AG1491" s="208">
        <v>2.8919999999999999</v>
      </c>
      <c r="AH1491" s="208">
        <v>1.7529999999999999</v>
      </c>
      <c r="AI1491" s="208">
        <v>1.196</v>
      </c>
      <c r="AJ1491" s="24"/>
      <c r="AK1491" s="24"/>
      <c r="AL1491" s="24"/>
      <c r="AM1491" s="208">
        <v>1.0089999999999999</v>
      </c>
      <c r="AN1491" s="208">
        <v>1.736</v>
      </c>
      <c r="AO1491" s="208">
        <v>0.39600000000000002</v>
      </c>
      <c r="AP1491" s="208">
        <v>2.4900000000000002</v>
      </c>
      <c r="AQ1491" s="208">
        <v>10.826000000000001</v>
      </c>
      <c r="AR1491" s="208">
        <v>4.7779999999999996</v>
      </c>
      <c r="AS1491" s="208">
        <v>4.492</v>
      </c>
      <c r="AT1491" s="208">
        <v>2.2410000000000001</v>
      </c>
      <c r="AU1491" s="208">
        <v>1.276</v>
      </c>
      <c r="AV1491" s="24"/>
      <c r="AW1491" s="24"/>
      <c r="AX1491" s="24"/>
      <c r="AY1491" s="208">
        <v>1.3220000000000001</v>
      </c>
      <c r="AZ1491" s="208">
        <v>1.478</v>
      </c>
      <c r="BA1491" s="208">
        <v>3.0129999999999999</v>
      </c>
      <c r="BB1491" s="21">
        <f t="shared" si="196"/>
        <v>10.826000000000001</v>
      </c>
      <c r="BC1491" s="73"/>
      <c r="BD1491" s="22">
        <f t="shared" si="189"/>
        <v>14.551075268817206</v>
      </c>
      <c r="BE1491" s="21"/>
      <c r="BG1491" s="10"/>
      <c r="BH1491" s="21">
        <f t="shared" si="197"/>
        <v>0</v>
      </c>
      <c r="BI1491" s="22">
        <f t="shared" si="197"/>
        <v>1.0826000000000001E-2</v>
      </c>
      <c r="BJ1491" s="21"/>
      <c r="BK1491" s="21">
        <v>0</v>
      </c>
      <c r="BL1491" s="22">
        <v>3.2478E-2</v>
      </c>
      <c r="BM1491" s="21"/>
      <c r="BN1491" s="21">
        <f t="shared" si="202"/>
        <v>0</v>
      </c>
      <c r="BO1491" s="22">
        <f t="shared" si="202"/>
        <v>0.129912</v>
      </c>
      <c r="BP1491" s="21">
        <f t="shared" si="202"/>
        <v>0</v>
      </c>
    </row>
    <row r="1492" spans="1:68" ht="11.1" hidden="1" customHeight="1" outlineLevel="2" x14ac:dyDescent="0.2">
      <c r="A1492" s="10"/>
      <c r="B1492" s="18"/>
      <c r="C1492" s="18"/>
      <c r="D1492" s="18"/>
      <c r="E1492" s="23" t="s">
        <v>1320</v>
      </c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24"/>
      <c r="AJ1492" s="24"/>
      <c r="AK1492" s="24"/>
      <c r="AL1492" s="24"/>
      <c r="AM1492" s="24"/>
      <c r="AN1492" s="24"/>
      <c r="AO1492" s="24"/>
      <c r="AP1492" s="24"/>
      <c r="AQ1492" s="24"/>
      <c r="AR1492" s="24"/>
      <c r="AS1492" s="24"/>
      <c r="AT1492" s="208">
        <v>3.5459999999999998</v>
      </c>
      <c r="AU1492" s="208">
        <v>0.68100000000000005</v>
      </c>
      <c r="AV1492" s="24"/>
      <c r="AW1492" s="24"/>
      <c r="AX1492" s="24"/>
      <c r="AY1492" s="208">
        <v>0.183</v>
      </c>
      <c r="AZ1492" s="208">
        <v>1.6140000000000001</v>
      </c>
      <c r="BA1492" s="208">
        <v>2.4260000000000002</v>
      </c>
      <c r="BB1492" s="21">
        <f t="shared" si="196"/>
        <v>3.5459999999999998</v>
      </c>
      <c r="BC1492" s="73"/>
      <c r="BD1492" s="22">
        <f t="shared" si="189"/>
        <v>4.7661290322580641</v>
      </c>
      <c r="BE1492" s="21"/>
      <c r="BG1492" s="10"/>
      <c r="BH1492" s="21">
        <f t="shared" si="197"/>
        <v>0</v>
      </c>
      <c r="BI1492" s="22">
        <f t="shared" si="197"/>
        <v>3.5459999999999997E-3</v>
      </c>
      <c r="BJ1492" s="21"/>
      <c r="BK1492" s="21">
        <v>0</v>
      </c>
      <c r="BL1492" s="22">
        <v>1.0637999999999998E-2</v>
      </c>
      <c r="BM1492" s="21"/>
      <c r="BN1492" s="21">
        <f t="shared" si="202"/>
        <v>0</v>
      </c>
      <c r="BO1492" s="22">
        <f t="shared" si="202"/>
        <v>4.2551999999999993E-2</v>
      </c>
      <c r="BP1492" s="21">
        <f t="shared" si="202"/>
        <v>0</v>
      </c>
    </row>
    <row r="1493" spans="1:68" ht="11.1" hidden="1" customHeight="1" outlineLevel="2" x14ac:dyDescent="0.2">
      <c r="A1493" s="10"/>
      <c r="B1493" s="18"/>
      <c r="C1493" s="18"/>
      <c r="D1493" s="18"/>
      <c r="E1493" s="23" t="s">
        <v>1321</v>
      </c>
      <c r="F1493" s="208">
        <v>0.44900000000000001</v>
      </c>
      <c r="G1493" s="208">
        <v>1.383</v>
      </c>
      <c r="H1493" s="208">
        <v>4.3869999999999996</v>
      </c>
      <c r="I1493" s="239">
        <v>0.58799999999999997</v>
      </c>
      <c r="J1493" s="239"/>
      <c r="K1493" s="208">
        <v>0.84399999999999997</v>
      </c>
      <c r="L1493" s="24"/>
      <c r="M1493" s="24"/>
      <c r="N1493" s="24"/>
      <c r="O1493" s="208">
        <v>0.56100000000000005</v>
      </c>
      <c r="P1493" s="208">
        <v>0.94599999999999995</v>
      </c>
      <c r="Q1493" s="208">
        <v>1.284</v>
      </c>
      <c r="R1493" s="208">
        <v>1.337</v>
      </c>
      <c r="S1493" s="208">
        <v>1.9530000000000001</v>
      </c>
      <c r="T1493" s="208">
        <v>1.81</v>
      </c>
      <c r="U1493" s="208">
        <v>1.2470000000000001</v>
      </c>
      <c r="V1493" s="208">
        <v>0.67400000000000004</v>
      </c>
      <c r="W1493" s="208">
        <v>0.44900000000000001</v>
      </c>
      <c r="X1493" s="208">
        <v>4.9000000000000002E-2</v>
      </c>
      <c r="Y1493" s="24"/>
      <c r="Z1493" s="208">
        <v>0.121</v>
      </c>
      <c r="AA1493" s="24"/>
      <c r="AB1493" s="208">
        <v>0.496</v>
      </c>
      <c r="AC1493" s="208">
        <v>2.0049999999999999</v>
      </c>
      <c r="AD1493" s="208">
        <v>1.226</v>
      </c>
      <c r="AE1493" s="208">
        <v>2.0449999999999999</v>
      </c>
      <c r="AF1493" s="208">
        <v>0.92</v>
      </c>
      <c r="AG1493" s="208">
        <v>0.96</v>
      </c>
      <c r="AH1493" s="208">
        <v>0.83299999999999996</v>
      </c>
      <c r="AI1493" s="208">
        <v>0.41</v>
      </c>
      <c r="AJ1493" s="208">
        <v>9.1999999999999998E-2</v>
      </c>
      <c r="AK1493" s="24"/>
      <c r="AL1493" s="24"/>
      <c r="AM1493" s="208">
        <v>0.43099999999999999</v>
      </c>
      <c r="AN1493" s="208">
        <v>1.0409999999999999</v>
      </c>
      <c r="AO1493" s="208">
        <v>1.357</v>
      </c>
      <c r="AP1493" s="208">
        <v>2.1139999999999999</v>
      </c>
      <c r="AQ1493" s="208">
        <v>1.6479999999999999</v>
      </c>
      <c r="AR1493" s="208">
        <v>1.9930000000000001</v>
      </c>
      <c r="AS1493" s="208">
        <v>1.0049999999999999</v>
      </c>
      <c r="AT1493" s="208">
        <v>0.82399999999999995</v>
      </c>
      <c r="AU1493" s="208">
        <v>0.28199999999999997</v>
      </c>
      <c r="AV1493" s="24"/>
      <c r="AW1493" s="24"/>
      <c r="AX1493" s="24"/>
      <c r="AY1493" s="208">
        <v>0.30199999999999999</v>
      </c>
      <c r="AZ1493" s="208">
        <v>0.47199999999999998</v>
      </c>
      <c r="BA1493" s="208">
        <v>1.198</v>
      </c>
      <c r="BB1493" s="21">
        <f t="shared" si="196"/>
        <v>4.3869999999999996</v>
      </c>
      <c r="BC1493" s="73"/>
      <c r="BD1493" s="22">
        <f t="shared" si="189"/>
        <v>5.8965053763440851</v>
      </c>
      <c r="BE1493" s="21"/>
      <c r="BG1493" s="10"/>
      <c r="BH1493" s="21">
        <f t="shared" si="197"/>
        <v>0</v>
      </c>
      <c r="BI1493" s="22">
        <f t="shared" si="197"/>
        <v>4.3870000000000003E-3</v>
      </c>
      <c r="BJ1493" s="21"/>
      <c r="BK1493" s="21">
        <v>0</v>
      </c>
      <c r="BL1493" s="22">
        <v>1.3161000000000001E-2</v>
      </c>
      <c r="BM1493" s="21"/>
      <c r="BN1493" s="21">
        <f t="shared" si="202"/>
        <v>0</v>
      </c>
      <c r="BO1493" s="22">
        <f t="shared" si="202"/>
        <v>5.2644000000000003E-2</v>
      </c>
      <c r="BP1493" s="21">
        <f t="shared" si="202"/>
        <v>0</v>
      </c>
    </row>
    <row r="1494" spans="1:68" ht="11.1" hidden="1" customHeight="1" outlineLevel="2" x14ac:dyDescent="0.2">
      <c r="A1494" s="10"/>
      <c r="B1494" s="18"/>
      <c r="C1494" s="18"/>
      <c r="D1494" s="18"/>
      <c r="E1494" s="23" t="s">
        <v>1322</v>
      </c>
      <c r="F1494" s="24"/>
      <c r="G1494" s="24"/>
      <c r="H1494" s="208">
        <v>9.6660000000000004</v>
      </c>
      <c r="I1494" s="239">
        <v>1.2090000000000001</v>
      </c>
      <c r="J1494" s="239"/>
      <c r="K1494" s="208">
        <v>1.3380000000000001</v>
      </c>
      <c r="L1494" s="24"/>
      <c r="M1494" s="24"/>
      <c r="N1494" s="24"/>
      <c r="O1494" s="208">
        <v>1.806</v>
      </c>
      <c r="P1494" s="208">
        <v>1.1659999999999999</v>
      </c>
      <c r="Q1494" s="208">
        <v>2.15</v>
      </c>
      <c r="R1494" s="208">
        <v>2.1749999999999998</v>
      </c>
      <c r="S1494" s="208">
        <v>3.2810000000000001</v>
      </c>
      <c r="T1494" s="208">
        <v>2.956</v>
      </c>
      <c r="U1494" s="208">
        <v>2.4790000000000001</v>
      </c>
      <c r="V1494" s="208">
        <v>1.534</v>
      </c>
      <c r="W1494" s="208">
        <v>0.30499999999999999</v>
      </c>
      <c r="X1494" s="24"/>
      <c r="Y1494" s="24"/>
      <c r="Z1494" s="24"/>
      <c r="AA1494" s="24"/>
      <c r="AB1494" s="208">
        <v>2.226</v>
      </c>
      <c r="AC1494" s="24"/>
      <c r="AD1494" s="208">
        <v>5.1369999999999996</v>
      </c>
      <c r="AE1494" s="208">
        <v>3.3319999999999999</v>
      </c>
      <c r="AF1494" s="208">
        <v>2.1659999999999999</v>
      </c>
      <c r="AG1494" s="208">
        <v>1.986</v>
      </c>
      <c r="AH1494" s="208">
        <v>1.528</v>
      </c>
      <c r="AI1494" s="208">
        <v>1.3</v>
      </c>
      <c r="AJ1494" s="24"/>
      <c r="AK1494" s="24"/>
      <c r="AL1494" s="24"/>
      <c r="AM1494" s="208">
        <v>1.373</v>
      </c>
      <c r="AN1494" s="208">
        <v>1.5009999999999999</v>
      </c>
      <c r="AO1494" s="208">
        <v>1.837</v>
      </c>
      <c r="AP1494" s="208">
        <v>2.8050000000000002</v>
      </c>
      <c r="AQ1494" s="208">
        <v>1.9570000000000001</v>
      </c>
      <c r="AR1494" s="208">
        <v>2.8639999999999999</v>
      </c>
      <c r="AS1494" s="208">
        <v>1.355</v>
      </c>
      <c r="AT1494" s="208">
        <v>1.911</v>
      </c>
      <c r="AU1494" s="24"/>
      <c r="AV1494" s="24"/>
      <c r="AW1494" s="24"/>
      <c r="AX1494" s="24"/>
      <c r="AY1494" s="24"/>
      <c r="AZ1494" s="208">
        <v>3.0640000000000001</v>
      </c>
      <c r="BA1494" s="208">
        <v>2.7890000000000001</v>
      </c>
      <c r="BB1494" s="21">
        <f t="shared" si="196"/>
        <v>9.6660000000000004</v>
      </c>
      <c r="BC1494" s="73"/>
      <c r="BD1494" s="22">
        <f t="shared" si="189"/>
        <v>12.991935483870968</v>
      </c>
      <c r="BE1494" s="21"/>
      <c r="BG1494" s="10"/>
      <c r="BH1494" s="21">
        <f t="shared" si="197"/>
        <v>0</v>
      </c>
      <c r="BI1494" s="22">
        <f t="shared" si="197"/>
        <v>9.6659999999999992E-3</v>
      </c>
      <c r="BJ1494" s="21"/>
      <c r="BK1494" s="21">
        <v>0</v>
      </c>
      <c r="BL1494" s="22">
        <v>2.8997999999999996E-2</v>
      </c>
      <c r="BM1494" s="21"/>
      <c r="BN1494" s="21">
        <f t="shared" si="202"/>
        <v>0</v>
      </c>
      <c r="BO1494" s="22">
        <f t="shared" si="202"/>
        <v>0.11599199999999998</v>
      </c>
      <c r="BP1494" s="21">
        <f t="shared" si="202"/>
        <v>0</v>
      </c>
    </row>
    <row r="1495" spans="1:68" ht="11.1" hidden="1" customHeight="1" outlineLevel="1" collapsed="1" x14ac:dyDescent="0.2">
      <c r="A1495" s="10"/>
      <c r="B1495" s="18"/>
      <c r="C1495" s="18"/>
      <c r="D1495" s="18"/>
      <c r="E1495" s="19" t="s">
        <v>1323</v>
      </c>
      <c r="F1495" s="209">
        <v>3.726</v>
      </c>
      <c r="G1495" s="209">
        <v>2.7280000000000002</v>
      </c>
      <c r="H1495" s="209">
        <v>1.6679999999999999</v>
      </c>
      <c r="I1495" s="240">
        <v>1.1910000000000001</v>
      </c>
      <c r="J1495" s="240"/>
      <c r="K1495" s="209">
        <v>0.48899999999999999</v>
      </c>
      <c r="L1495" s="20"/>
      <c r="M1495" s="20"/>
      <c r="N1495" s="20"/>
      <c r="O1495" s="209">
        <v>0.49399999999999999</v>
      </c>
      <c r="P1495" s="209">
        <v>0.53300000000000003</v>
      </c>
      <c r="Q1495" s="209">
        <v>1.8109999999999999</v>
      </c>
      <c r="R1495" s="209">
        <v>1.8919999999999999</v>
      </c>
      <c r="S1495" s="209">
        <v>3.0249999999999999</v>
      </c>
      <c r="T1495" s="209">
        <v>2.75</v>
      </c>
      <c r="U1495" s="209">
        <v>1.3580000000000001</v>
      </c>
      <c r="V1495" s="209">
        <v>0.82099999999999995</v>
      </c>
      <c r="W1495" s="209">
        <v>0.39400000000000002</v>
      </c>
      <c r="X1495" s="209">
        <v>4.7E-2</v>
      </c>
      <c r="Y1495" s="20"/>
      <c r="Z1495" s="20"/>
      <c r="AA1495" s="209">
        <v>0.16300000000000001</v>
      </c>
      <c r="AB1495" s="209">
        <v>0.47499999999999998</v>
      </c>
      <c r="AC1495" s="209">
        <v>2.4540000000000002</v>
      </c>
      <c r="AD1495" s="209">
        <v>1.974</v>
      </c>
      <c r="AE1495" s="209">
        <v>3.24</v>
      </c>
      <c r="AF1495" s="209">
        <v>1.98</v>
      </c>
      <c r="AG1495" s="209">
        <v>0.92</v>
      </c>
      <c r="AH1495" s="209">
        <v>0.72399999999999998</v>
      </c>
      <c r="AI1495" s="209">
        <v>0.45600000000000002</v>
      </c>
      <c r="AJ1495" s="209">
        <v>0.11</v>
      </c>
      <c r="AK1495" s="20"/>
      <c r="AL1495" s="20"/>
      <c r="AM1495" s="209">
        <v>0.20499999999999999</v>
      </c>
      <c r="AN1495" s="209">
        <v>0.66500000000000004</v>
      </c>
      <c r="AO1495" s="209">
        <v>1.5149999999999999</v>
      </c>
      <c r="AP1495" s="209">
        <v>2.7749999999999999</v>
      </c>
      <c r="AQ1495" s="209">
        <v>2.7810000000000001</v>
      </c>
      <c r="AR1495" s="209">
        <v>2.411</v>
      </c>
      <c r="AS1495" s="209">
        <v>1.327</v>
      </c>
      <c r="AT1495" s="209">
        <v>0.91300000000000003</v>
      </c>
      <c r="AU1495" s="209">
        <v>0.40400000000000003</v>
      </c>
      <c r="AV1495" s="20"/>
      <c r="AW1495" s="20"/>
      <c r="AX1495" s="20"/>
      <c r="AY1495" s="209">
        <v>0.27900000000000003</v>
      </c>
      <c r="AZ1495" s="209">
        <v>0.53200000000000003</v>
      </c>
      <c r="BA1495" s="209">
        <v>0.437</v>
      </c>
      <c r="BB1495" s="21">
        <f t="shared" si="196"/>
        <v>3.726</v>
      </c>
      <c r="BC1495" s="21">
        <f>BF1495</f>
        <v>5.7</v>
      </c>
      <c r="BD1495" s="22">
        <f t="shared" si="189"/>
        <v>5.008064516129032</v>
      </c>
      <c r="BE1495" s="21">
        <f>BC1495-BD1495</f>
        <v>0.69193548387096815</v>
      </c>
      <c r="BF1495" s="2">
        <v>5.7</v>
      </c>
      <c r="BG1495" s="10">
        <v>6</v>
      </c>
      <c r="BH1495" s="21">
        <f t="shared" si="197"/>
        <v>4.2408000000000003E-3</v>
      </c>
      <c r="BI1495" s="22">
        <f t="shared" si="197"/>
        <v>3.7260000000000001E-3</v>
      </c>
      <c r="BJ1495" s="21">
        <f>BH1495-BI1495</f>
        <v>5.1480000000000015E-4</v>
      </c>
      <c r="BK1495" s="21">
        <v>1.2722400000000002E-2</v>
      </c>
      <c r="BL1495" s="22">
        <v>1.1178E-2</v>
      </c>
      <c r="BM1495" s="21">
        <v>1.5444000000000013E-3</v>
      </c>
      <c r="BN1495" s="21">
        <f t="shared" si="202"/>
        <v>5.0889600000000007E-2</v>
      </c>
      <c r="BO1495" s="22">
        <f t="shared" si="202"/>
        <v>4.4712000000000002E-2</v>
      </c>
      <c r="BP1495" s="21">
        <f t="shared" si="202"/>
        <v>6.1776000000000053E-3</v>
      </c>
    </row>
    <row r="1496" spans="1:68" ht="11.1" hidden="1" customHeight="1" outlineLevel="2" x14ac:dyDescent="0.2">
      <c r="A1496" s="10"/>
      <c r="B1496" s="18"/>
      <c r="C1496" s="18"/>
      <c r="D1496" s="18"/>
      <c r="E1496" s="23" t="s">
        <v>1324</v>
      </c>
      <c r="F1496" s="208">
        <v>3.726</v>
      </c>
      <c r="G1496" s="208">
        <v>2.7280000000000002</v>
      </c>
      <c r="H1496" s="208">
        <v>1.6679999999999999</v>
      </c>
      <c r="I1496" s="239">
        <v>1.1910000000000001</v>
      </c>
      <c r="J1496" s="239"/>
      <c r="K1496" s="208">
        <v>0.48899999999999999</v>
      </c>
      <c r="L1496" s="24"/>
      <c r="M1496" s="24"/>
      <c r="N1496" s="24"/>
      <c r="O1496" s="208">
        <v>0.49399999999999999</v>
      </c>
      <c r="P1496" s="208">
        <v>0.53300000000000003</v>
      </c>
      <c r="Q1496" s="208">
        <v>1.8109999999999999</v>
      </c>
      <c r="R1496" s="208">
        <v>1.8919999999999999</v>
      </c>
      <c r="S1496" s="208">
        <v>3.0249999999999999</v>
      </c>
      <c r="T1496" s="208">
        <v>2.75</v>
      </c>
      <c r="U1496" s="208">
        <v>1.3580000000000001</v>
      </c>
      <c r="V1496" s="208">
        <v>0.82099999999999995</v>
      </c>
      <c r="W1496" s="208">
        <v>0.39400000000000002</v>
      </c>
      <c r="X1496" s="208">
        <v>4.7E-2</v>
      </c>
      <c r="Y1496" s="24"/>
      <c r="Z1496" s="24"/>
      <c r="AA1496" s="208">
        <v>0.16300000000000001</v>
      </c>
      <c r="AB1496" s="208">
        <v>0.47499999999999998</v>
      </c>
      <c r="AC1496" s="208">
        <v>2.4540000000000002</v>
      </c>
      <c r="AD1496" s="208">
        <v>1.974</v>
      </c>
      <c r="AE1496" s="208">
        <v>3.24</v>
      </c>
      <c r="AF1496" s="208">
        <v>1.98</v>
      </c>
      <c r="AG1496" s="208">
        <v>0.92</v>
      </c>
      <c r="AH1496" s="208">
        <v>0.72399999999999998</v>
      </c>
      <c r="AI1496" s="208">
        <v>0.45600000000000002</v>
      </c>
      <c r="AJ1496" s="208">
        <v>0.11</v>
      </c>
      <c r="AK1496" s="24"/>
      <c r="AL1496" s="24"/>
      <c r="AM1496" s="208">
        <v>0.20499999999999999</v>
      </c>
      <c r="AN1496" s="208">
        <v>0.66500000000000004</v>
      </c>
      <c r="AO1496" s="208">
        <v>1.5149999999999999</v>
      </c>
      <c r="AP1496" s="208">
        <v>2.7749999999999999</v>
      </c>
      <c r="AQ1496" s="208">
        <v>2.7810000000000001</v>
      </c>
      <c r="AR1496" s="208">
        <v>2.411</v>
      </c>
      <c r="AS1496" s="208">
        <v>1.327</v>
      </c>
      <c r="AT1496" s="208">
        <v>0.91300000000000003</v>
      </c>
      <c r="AU1496" s="208">
        <v>0.40400000000000003</v>
      </c>
      <c r="AV1496" s="24"/>
      <c r="AW1496" s="24"/>
      <c r="AX1496" s="24"/>
      <c r="AY1496" s="208">
        <v>0.27900000000000003</v>
      </c>
      <c r="AZ1496" s="208">
        <v>0.53200000000000003</v>
      </c>
      <c r="BA1496" s="208">
        <v>0.437</v>
      </c>
      <c r="BB1496" s="21">
        <f t="shared" si="196"/>
        <v>3.726</v>
      </c>
      <c r="BC1496" s="21"/>
      <c r="BD1496" s="22">
        <f t="shared" si="189"/>
        <v>5.008064516129032</v>
      </c>
      <c r="BE1496" s="21"/>
      <c r="BG1496" s="10"/>
      <c r="BH1496" s="21">
        <f t="shared" si="197"/>
        <v>0</v>
      </c>
      <c r="BI1496" s="22">
        <f t="shared" si="197"/>
        <v>3.7260000000000001E-3</v>
      </c>
      <c r="BJ1496" s="21"/>
      <c r="BK1496" s="21">
        <v>0</v>
      </c>
      <c r="BL1496" s="22">
        <v>1.1178E-2</v>
      </c>
      <c r="BM1496" s="21"/>
      <c r="BN1496" s="21">
        <f t="shared" si="202"/>
        <v>0</v>
      </c>
      <c r="BO1496" s="22">
        <f t="shared" si="202"/>
        <v>4.4712000000000002E-2</v>
      </c>
      <c r="BP1496" s="21">
        <f t="shared" si="202"/>
        <v>0</v>
      </c>
    </row>
    <row r="1497" spans="1:68" ht="11.1" hidden="1" customHeight="1" outlineLevel="1" collapsed="1" x14ac:dyDescent="0.2">
      <c r="A1497" s="10"/>
      <c r="B1497" s="18"/>
      <c r="C1497" s="18"/>
      <c r="D1497" s="18"/>
      <c r="E1497" s="19" t="s">
        <v>1325</v>
      </c>
      <c r="F1497" s="20"/>
      <c r="G1497" s="20"/>
      <c r="H1497" s="20"/>
      <c r="I1497" s="20"/>
      <c r="J1497" s="20"/>
      <c r="K1497" s="20"/>
      <c r="L1497" s="20"/>
      <c r="M1497" s="20"/>
      <c r="N1497" s="20"/>
      <c r="O1497" s="20"/>
      <c r="P1497" s="20"/>
      <c r="Q1497" s="20"/>
      <c r="R1497" s="20"/>
      <c r="S1497" s="209">
        <v>47.488</v>
      </c>
      <c r="T1497" s="209">
        <v>3.1949999999999998</v>
      </c>
      <c r="U1497" s="20"/>
      <c r="V1497" s="209">
        <v>3.2490000000000001</v>
      </c>
      <c r="W1497" s="209">
        <v>0.67400000000000004</v>
      </c>
      <c r="X1497" s="209">
        <v>7.1999999999999995E-2</v>
      </c>
      <c r="Y1497" s="20"/>
      <c r="Z1497" s="20"/>
      <c r="AA1497" s="209">
        <v>0.40899999999999997</v>
      </c>
      <c r="AB1497" s="209">
        <v>1.1830000000000001</v>
      </c>
      <c r="AC1497" s="209">
        <v>3.19</v>
      </c>
      <c r="AD1497" s="209">
        <v>3.1840000000000002</v>
      </c>
      <c r="AE1497" s="209">
        <v>4.1369999999999996</v>
      </c>
      <c r="AF1497" s="209">
        <v>3.4359999999999999</v>
      </c>
      <c r="AG1497" s="209">
        <v>1.9850000000000001</v>
      </c>
      <c r="AH1497" s="209">
        <v>1.4059999999999999</v>
      </c>
      <c r="AI1497" s="209">
        <v>0.81299999999999994</v>
      </c>
      <c r="AJ1497" s="209">
        <v>0.10299999999999999</v>
      </c>
      <c r="AK1497" s="20"/>
      <c r="AL1497" s="20"/>
      <c r="AM1497" s="209">
        <v>0.504</v>
      </c>
      <c r="AN1497" s="209">
        <v>1.3260000000000001</v>
      </c>
      <c r="AO1497" s="209">
        <v>2.9079999999999999</v>
      </c>
      <c r="AP1497" s="209">
        <v>4.1369999999999996</v>
      </c>
      <c r="AQ1497" s="209">
        <v>3.847</v>
      </c>
      <c r="AR1497" s="209">
        <v>3.8959999999999999</v>
      </c>
      <c r="AS1497" s="209">
        <v>2.3570000000000002</v>
      </c>
      <c r="AT1497" s="209">
        <v>1.913</v>
      </c>
      <c r="AU1497" s="209">
        <v>0.84799999999999998</v>
      </c>
      <c r="AV1497" s="20"/>
      <c r="AW1497" s="20"/>
      <c r="AX1497" s="20"/>
      <c r="AY1497" s="209">
        <v>0.64400000000000002</v>
      </c>
      <c r="AZ1497" s="209">
        <v>1.4259999999999999</v>
      </c>
      <c r="BA1497" s="209">
        <v>2.2669999999999999</v>
      </c>
      <c r="BB1497" s="21">
        <f t="shared" si="196"/>
        <v>47.488</v>
      </c>
      <c r="BC1497" s="21">
        <f>BD1497</f>
        <v>63.827956989247312</v>
      </c>
      <c r="BD1497" s="22">
        <f t="shared" si="189"/>
        <v>63.827956989247312</v>
      </c>
      <c r="BE1497" s="21">
        <f>BC1497-BD1497</f>
        <v>0</v>
      </c>
      <c r="BF1497" s="2">
        <v>10.1</v>
      </c>
      <c r="BG1497" s="10">
        <v>6</v>
      </c>
      <c r="BH1497" s="21">
        <f t="shared" si="197"/>
        <v>4.7488000000000002E-2</v>
      </c>
      <c r="BI1497" s="22">
        <f t="shared" si="197"/>
        <v>4.7488000000000002E-2</v>
      </c>
      <c r="BJ1497" s="21">
        <f>BH1497-BI1497</f>
        <v>0</v>
      </c>
      <c r="BK1497" s="21">
        <v>0.14246400000000001</v>
      </c>
      <c r="BL1497" s="22">
        <v>0.14246400000000001</v>
      </c>
      <c r="BM1497" s="21">
        <v>0</v>
      </c>
      <c r="BN1497" s="21">
        <f t="shared" si="202"/>
        <v>0.56985600000000003</v>
      </c>
      <c r="BO1497" s="22">
        <f t="shared" si="202"/>
        <v>0.56985600000000003</v>
      </c>
      <c r="BP1497" s="21">
        <f t="shared" si="202"/>
        <v>0</v>
      </c>
    </row>
    <row r="1498" spans="1:68" ht="11.1" hidden="1" customHeight="1" outlineLevel="2" x14ac:dyDescent="0.2">
      <c r="A1498" s="10"/>
      <c r="B1498" s="18"/>
      <c r="C1498" s="18"/>
      <c r="D1498" s="18"/>
      <c r="E1498" s="23" t="s">
        <v>1326</v>
      </c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08">
        <v>47.488</v>
      </c>
      <c r="T1498" s="208">
        <v>3.1949999999999998</v>
      </c>
      <c r="U1498" s="24"/>
      <c r="V1498" s="208">
        <v>3.2490000000000001</v>
      </c>
      <c r="W1498" s="208">
        <v>0.67400000000000004</v>
      </c>
      <c r="X1498" s="208">
        <v>7.1999999999999995E-2</v>
      </c>
      <c r="Y1498" s="24"/>
      <c r="Z1498" s="24"/>
      <c r="AA1498" s="208">
        <v>0.40899999999999997</v>
      </c>
      <c r="AB1498" s="208">
        <v>1.1830000000000001</v>
      </c>
      <c r="AC1498" s="208">
        <v>3.19</v>
      </c>
      <c r="AD1498" s="208">
        <v>3.1840000000000002</v>
      </c>
      <c r="AE1498" s="208">
        <v>4.1369999999999996</v>
      </c>
      <c r="AF1498" s="208">
        <v>3.4359999999999999</v>
      </c>
      <c r="AG1498" s="208">
        <v>1.9850000000000001</v>
      </c>
      <c r="AH1498" s="208">
        <v>1.4059999999999999</v>
      </c>
      <c r="AI1498" s="208">
        <v>0.81299999999999994</v>
      </c>
      <c r="AJ1498" s="208">
        <v>0.10299999999999999</v>
      </c>
      <c r="AK1498" s="24"/>
      <c r="AL1498" s="24"/>
      <c r="AM1498" s="208">
        <v>0.504</v>
      </c>
      <c r="AN1498" s="208">
        <v>1.3260000000000001</v>
      </c>
      <c r="AO1498" s="208">
        <v>2.9079999999999999</v>
      </c>
      <c r="AP1498" s="208">
        <v>4.1369999999999996</v>
      </c>
      <c r="AQ1498" s="208">
        <v>3.847</v>
      </c>
      <c r="AR1498" s="208">
        <v>3.8959999999999999</v>
      </c>
      <c r="AS1498" s="208">
        <v>2.3570000000000002</v>
      </c>
      <c r="AT1498" s="208">
        <v>1.913</v>
      </c>
      <c r="AU1498" s="208">
        <v>0.84799999999999998</v>
      </c>
      <c r="AV1498" s="24"/>
      <c r="AW1498" s="24"/>
      <c r="AX1498" s="24"/>
      <c r="AY1498" s="208">
        <v>0.64400000000000002</v>
      </c>
      <c r="AZ1498" s="208">
        <v>1.4259999999999999</v>
      </c>
      <c r="BA1498" s="208">
        <v>2.2669999999999999</v>
      </c>
      <c r="BB1498" s="21">
        <f t="shared" si="196"/>
        <v>47.488</v>
      </c>
      <c r="BC1498" s="21"/>
      <c r="BD1498" s="22">
        <f t="shared" si="189"/>
        <v>63.827956989247312</v>
      </c>
      <c r="BE1498" s="21"/>
      <c r="BG1498" s="10"/>
      <c r="BH1498" s="21">
        <f t="shared" si="197"/>
        <v>0</v>
      </c>
      <c r="BI1498" s="22">
        <f t="shared" si="197"/>
        <v>4.7488000000000002E-2</v>
      </c>
      <c r="BJ1498" s="21"/>
      <c r="BK1498" s="21">
        <v>0</v>
      </c>
      <c r="BL1498" s="22">
        <v>0.14246400000000001</v>
      </c>
      <c r="BM1498" s="21"/>
      <c r="BN1498" s="21">
        <f t="shared" si="202"/>
        <v>0</v>
      </c>
      <c r="BO1498" s="22">
        <f t="shared" si="202"/>
        <v>0.56985600000000003</v>
      </c>
      <c r="BP1498" s="21">
        <f t="shared" si="202"/>
        <v>0</v>
      </c>
    </row>
    <row r="1499" spans="1:68" ht="11.1" hidden="1" customHeight="1" outlineLevel="1" collapsed="1" x14ac:dyDescent="0.2">
      <c r="A1499" s="10"/>
      <c r="B1499" s="18"/>
      <c r="C1499" s="18"/>
      <c r="D1499" s="18"/>
      <c r="E1499" s="19" t="s">
        <v>1327</v>
      </c>
      <c r="F1499" s="209">
        <v>2.1419999999999999</v>
      </c>
      <c r="G1499" s="209">
        <v>2.0449999999999999</v>
      </c>
      <c r="H1499" s="209">
        <v>1.4570000000000001</v>
      </c>
      <c r="I1499" s="240">
        <v>1.109</v>
      </c>
      <c r="J1499" s="240"/>
      <c r="K1499" s="209">
        <v>0.25600000000000001</v>
      </c>
      <c r="L1499" s="20"/>
      <c r="M1499" s="20"/>
      <c r="N1499" s="20"/>
      <c r="O1499" s="209">
        <v>0.28999999999999998</v>
      </c>
      <c r="P1499" s="209">
        <v>1.04</v>
      </c>
      <c r="Q1499" s="209">
        <v>1.9490000000000001</v>
      </c>
      <c r="R1499" s="209">
        <v>1.55</v>
      </c>
      <c r="S1499" s="209">
        <v>3.464</v>
      </c>
      <c r="T1499" s="209">
        <v>2.5070000000000001</v>
      </c>
      <c r="U1499" s="209">
        <v>1.399</v>
      </c>
      <c r="V1499" s="209">
        <v>0.69399999999999995</v>
      </c>
      <c r="W1499" s="209">
        <v>0.34499999999999997</v>
      </c>
      <c r="X1499" s="209">
        <v>4.2999999999999997E-2</v>
      </c>
      <c r="Y1499" s="20"/>
      <c r="Z1499" s="20"/>
      <c r="AA1499" s="20"/>
      <c r="AB1499" s="209">
        <v>0.90400000000000003</v>
      </c>
      <c r="AC1499" s="209">
        <v>2.351</v>
      </c>
      <c r="AD1499" s="209">
        <v>4.452</v>
      </c>
      <c r="AE1499" s="209">
        <v>2.5070000000000001</v>
      </c>
      <c r="AF1499" s="209">
        <v>1.5049999999999999</v>
      </c>
      <c r="AG1499" s="209">
        <v>0.50800000000000001</v>
      </c>
      <c r="AH1499" s="209">
        <v>0.05</v>
      </c>
      <c r="AI1499" s="209">
        <v>2.5000000000000001E-2</v>
      </c>
      <c r="AJ1499" s="20"/>
      <c r="AK1499" s="20"/>
      <c r="AL1499" s="20"/>
      <c r="AM1499" s="209">
        <v>0.04</v>
      </c>
      <c r="AN1499" s="209">
        <v>0.628</v>
      </c>
      <c r="AO1499" s="209">
        <v>1.8140000000000001</v>
      </c>
      <c r="AP1499" s="209">
        <v>2.5779999999999998</v>
      </c>
      <c r="AQ1499" s="209">
        <v>2.3079999999999998</v>
      </c>
      <c r="AR1499" s="209">
        <v>1.86</v>
      </c>
      <c r="AS1499" s="209">
        <v>1.54</v>
      </c>
      <c r="AT1499" s="209">
        <v>0.77400000000000002</v>
      </c>
      <c r="AU1499" s="209">
        <v>0.25</v>
      </c>
      <c r="AV1499" s="20"/>
      <c r="AW1499" s="20"/>
      <c r="AX1499" s="20"/>
      <c r="AY1499" s="209">
        <v>0.20100000000000001</v>
      </c>
      <c r="AZ1499" s="209">
        <v>0.51600000000000001</v>
      </c>
      <c r="BA1499" s="209">
        <v>2.0339999999999998</v>
      </c>
      <c r="BB1499" s="21">
        <f t="shared" si="196"/>
        <v>4.452</v>
      </c>
      <c r="BC1499" s="21">
        <f>BD1499</f>
        <v>5.9838709677419351</v>
      </c>
      <c r="BD1499" s="22">
        <f t="shared" si="189"/>
        <v>5.9838709677419351</v>
      </c>
      <c r="BE1499" s="21">
        <f>BC1499-BD1499</f>
        <v>0</v>
      </c>
      <c r="BF1499" s="2">
        <v>2.2799999999999998</v>
      </c>
      <c r="BG1499" s="10">
        <v>6</v>
      </c>
      <c r="BH1499" s="21">
        <f t="shared" si="197"/>
        <v>4.4519999999999994E-3</v>
      </c>
      <c r="BI1499" s="22">
        <f t="shared" si="197"/>
        <v>4.4519999999999994E-3</v>
      </c>
      <c r="BJ1499" s="21">
        <f>BH1499-BI1499</f>
        <v>0</v>
      </c>
      <c r="BK1499" s="21">
        <v>1.3355999999999998E-2</v>
      </c>
      <c r="BL1499" s="22">
        <v>1.3355999999999998E-2</v>
      </c>
      <c r="BM1499" s="21">
        <v>0</v>
      </c>
      <c r="BN1499" s="21">
        <f t="shared" si="202"/>
        <v>5.3423999999999992E-2</v>
      </c>
      <c r="BO1499" s="22">
        <f t="shared" si="202"/>
        <v>5.3423999999999992E-2</v>
      </c>
      <c r="BP1499" s="21">
        <f t="shared" si="202"/>
        <v>0</v>
      </c>
    </row>
    <row r="1500" spans="1:68" ht="11.1" hidden="1" customHeight="1" outlineLevel="2" x14ac:dyDescent="0.2">
      <c r="A1500" s="10"/>
      <c r="B1500" s="18"/>
      <c r="C1500" s="18"/>
      <c r="D1500" s="18"/>
      <c r="E1500" s="23" t="s">
        <v>1328</v>
      </c>
      <c r="F1500" s="208">
        <v>2.1419999999999999</v>
      </c>
      <c r="G1500" s="208">
        <v>2.0449999999999999</v>
      </c>
      <c r="H1500" s="208">
        <v>1.4570000000000001</v>
      </c>
      <c r="I1500" s="239">
        <v>1.109</v>
      </c>
      <c r="J1500" s="239"/>
      <c r="K1500" s="208">
        <v>0.25600000000000001</v>
      </c>
      <c r="L1500" s="24"/>
      <c r="M1500" s="24"/>
      <c r="N1500" s="24"/>
      <c r="O1500" s="208">
        <v>0.28999999999999998</v>
      </c>
      <c r="P1500" s="208">
        <v>1.04</v>
      </c>
      <c r="Q1500" s="208">
        <v>1.9490000000000001</v>
      </c>
      <c r="R1500" s="208">
        <v>1.55</v>
      </c>
      <c r="S1500" s="208">
        <v>3.464</v>
      </c>
      <c r="T1500" s="208">
        <v>2.5070000000000001</v>
      </c>
      <c r="U1500" s="208">
        <v>1.399</v>
      </c>
      <c r="V1500" s="208">
        <v>0.69399999999999995</v>
      </c>
      <c r="W1500" s="208">
        <v>0.34499999999999997</v>
      </c>
      <c r="X1500" s="208">
        <v>4.2999999999999997E-2</v>
      </c>
      <c r="Y1500" s="24"/>
      <c r="Z1500" s="24"/>
      <c r="AA1500" s="24"/>
      <c r="AB1500" s="208">
        <v>0.90400000000000003</v>
      </c>
      <c r="AC1500" s="208">
        <v>2.351</v>
      </c>
      <c r="AD1500" s="208">
        <v>4.452</v>
      </c>
      <c r="AE1500" s="208">
        <v>2.5070000000000001</v>
      </c>
      <c r="AF1500" s="208">
        <v>1.5049999999999999</v>
      </c>
      <c r="AG1500" s="208">
        <v>0.50800000000000001</v>
      </c>
      <c r="AH1500" s="208">
        <v>0.05</v>
      </c>
      <c r="AI1500" s="208">
        <v>2.5000000000000001E-2</v>
      </c>
      <c r="AJ1500" s="24"/>
      <c r="AK1500" s="24"/>
      <c r="AL1500" s="24"/>
      <c r="AM1500" s="208">
        <v>0.04</v>
      </c>
      <c r="AN1500" s="208">
        <v>0.628</v>
      </c>
      <c r="AO1500" s="208">
        <v>1.8140000000000001</v>
      </c>
      <c r="AP1500" s="208">
        <v>2.5779999999999998</v>
      </c>
      <c r="AQ1500" s="208">
        <v>2.3079999999999998</v>
      </c>
      <c r="AR1500" s="208">
        <v>1.86</v>
      </c>
      <c r="AS1500" s="208">
        <v>1.54</v>
      </c>
      <c r="AT1500" s="208">
        <v>0.77400000000000002</v>
      </c>
      <c r="AU1500" s="208">
        <v>0.25</v>
      </c>
      <c r="AV1500" s="24"/>
      <c r="AW1500" s="24"/>
      <c r="AX1500" s="24"/>
      <c r="AY1500" s="208">
        <v>0.20100000000000001</v>
      </c>
      <c r="AZ1500" s="208">
        <v>0.51600000000000001</v>
      </c>
      <c r="BA1500" s="208">
        <v>2.0339999999999998</v>
      </c>
      <c r="BB1500" s="21">
        <f t="shared" si="196"/>
        <v>4.452</v>
      </c>
      <c r="BC1500" s="21"/>
      <c r="BD1500" s="22">
        <f t="shared" si="189"/>
        <v>5.9838709677419351</v>
      </c>
      <c r="BE1500" s="21"/>
      <c r="BG1500" s="10"/>
      <c r="BH1500" s="21">
        <f t="shared" si="197"/>
        <v>0</v>
      </c>
      <c r="BI1500" s="22">
        <f t="shared" si="197"/>
        <v>4.4519999999999994E-3</v>
      </c>
      <c r="BJ1500" s="21"/>
      <c r="BK1500" s="21">
        <v>0</v>
      </c>
      <c r="BL1500" s="22">
        <v>1.3355999999999998E-2</v>
      </c>
      <c r="BM1500" s="21"/>
      <c r="BN1500" s="21">
        <f t="shared" si="202"/>
        <v>0</v>
      </c>
      <c r="BO1500" s="22">
        <f t="shared" si="202"/>
        <v>5.3423999999999992E-2</v>
      </c>
      <c r="BP1500" s="21">
        <f t="shared" si="202"/>
        <v>0</v>
      </c>
    </row>
    <row r="1501" spans="1:68" ht="11.1" hidden="1" customHeight="1" outlineLevel="1" collapsed="1" x14ac:dyDescent="0.2">
      <c r="A1501" s="10"/>
      <c r="B1501" s="18"/>
      <c r="C1501" s="18"/>
      <c r="D1501" s="18"/>
      <c r="E1501" s="19" t="s">
        <v>1329</v>
      </c>
      <c r="F1501" s="20"/>
      <c r="G1501" s="20"/>
      <c r="H1501" s="20"/>
      <c r="I1501" s="20"/>
      <c r="J1501" s="20"/>
      <c r="K1501" s="20"/>
      <c r="L1501" s="20"/>
      <c r="M1501" s="20"/>
      <c r="N1501" s="20"/>
      <c r="O1501" s="20"/>
      <c r="P1501" s="20"/>
      <c r="Q1501" s="20"/>
      <c r="R1501" s="209">
        <v>1.57</v>
      </c>
      <c r="S1501" s="209">
        <v>1.494</v>
      </c>
      <c r="T1501" s="209">
        <v>1.595</v>
      </c>
      <c r="U1501" s="209">
        <v>0.85</v>
      </c>
      <c r="V1501" s="209">
        <v>0.45500000000000002</v>
      </c>
      <c r="W1501" s="209">
        <v>0.36299999999999999</v>
      </c>
      <c r="X1501" s="209">
        <v>6.3E-2</v>
      </c>
      <c r="Y1501" s="20"/>
      <c r="Z1501" s="20"/>
      <c r="AA1501" s="20"/>
      <c r="AB1501" s="209">
        <v>0.93600000000000005</v>
      </c>
      <c r="AC1501" s="209">
        <v>1.458</v>
      </c>
      <c r="AD1501" s="209">
        <v>1.4590000000000001</v>
      </c>
      <c r="AE1501" s="209">
        <v>2.4220000000000002</v>
      </c>
      <c r="AF1501" s="209">
        <v>1.48</v>
      </c>
      <c r="AG1501" s="209">
        <v>0.73399999999999999</v>
      </c>
      <c r="AH1501" s="209">
        <v>0.68200000000000005</v>
      </c>
      <c r="AI1501" s="209">
        <v>0.35099999999999998</v>
      </c>
      <c r="AJ1501" s="209">
        <v>8.5000000000000006E-2</v>
      </c>
      <c r="AK1501" s="20"/>
      <c r="AL1501" s="20"/>
      <c r="AM1501" s="209">
        <v>0.312</v>
      </c>
      <c r="AN1501" s="209">
        <v>0.58299999999999996</v>
      </c>
      <c r="AO1501" s="209">
        <v>1.5029999999999999</v>
      </c>
      <c r="AP1501" s="209">
        <v>1.9019999999999999</v>
      </c>
      <c r="AQ1501" s="209">
        <v>2.1080000000000001</v>
      </c>
      <c r="AR1501" s="209">
        <v>1.835</v>
      </c>
      <c r="AS1501" s="209">
        <v>1.2390000000000001</v>
      </c>
      <c r="AT1501" s="209">
        <v>0.81</v>
      </c>
      <c r="AU1501" s="209">
        <v>0.159</v>
      </c>
      <c r="AV1501" s="20"/>
      <c r="AW1501" s="20"/>
      <c r="AX1501" s="20"/>
      <c r="AY1501" s="209">
        <v>0.49399999999999999</v>
      </c>
      <c r="AZ1501" s="209">
        <v>0.27900000000000003</v>
      </c>
      <c r="BA1501" s="209">
        <v>0.47399999999999998</v>
      </c>
      <c r="BB1501" s="21">
        <f t="shared" si="196"/>
        <v>2.4220000000000002</v>
      </c>
      <c r="BC1501" s="21">
        <f>BD1501</f>
        <v>3.2553763440860215</v>
      </c>
      <c r="BD1501" s="22">
        <f t="shared" si="189"/>
        <v>3.2553763440860215</v>
      </c>
      <c r="BE1501" s="21">
        <f>BC1501-BD1501</f>
        <v>0</v>
      </c>
      <c r="BF1501" s="2">
        <v>2.59</v>
      </c>
      <c r="BG1501" s="10">
        <v>6</v>
      </c>
      <c r="BH1501" s="21">
        <f t="shared" si="197"/>
        <v>2.4220000000000001E-3</v>
      </c>
      <c r="BI1501" s="22">
        <f t="shared" si="197"/>
        <v>2.4220000000000001E-3</v>
      </c>
      <c r="BJ1501" s="21">
        <f>BH1501-BI1501</f>
        <v>0</v>
      </c>
      <c r="BK1501" s="21">
        <v>7.2659999999999999E-3</v>
      </c>
      <c r="BL1501" s="22">
        <v>7.2659999999999999E-3</v>
      </c>
      <c r="BM1501" s="21">
        <v>0</v>
      </c>
      <c r="BN1501" s="21">
        <f t="shared" si="202"/>
        <v>2.9064E-2</v>
      </c>
      <c r="BO1501" s="22">
        <f t="shared" si="202"/>
        <v>2.9064E-2</v>
      </c>
      <c r="BP1501" s="21">
        <f t="shared" si="202"/>
        <v>0</v>
      </c>
    </row>
    <row r="1502" spans="1:68" ht="11.1" hidden="1" customHeight="1" outlineLevel="2" x14ac:dyDescent="0.2">
      <c r="A1502" s="10"/>
      <c r="B1502" s="18"/>
      <c r="C1502" s="18"/>
      <c r="D1502" s="18"/>
      <c r="E1502" s="23" t="s">
        <v>1330</v>
      </c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08">
        <v>1.57</v>
      </c>
      <c r="S1502" s="208">
        <v>1.494</v>
      </c>
      <c r="T1502" s="208">
        <v>1.595</v>
      </c>
      <c r="U1502" s="208">
        <v>0.85</v>
      </c>
      <c r="V1502" s="208">
        <v>0.45500000000000002</v>
      </c>
      <c r="W1502" s="208">
        <v>0.36299999999999999</v>
      </c>
      <c r="X1502" s="208">
        <v>6.3E-2</v>
      </c>
      <c r="Y1502" s="24"/>
      <c r="Z1502" s="24"/>
      <c r="AA1502" s="24"/>
      <c r="AB1502" s="208">
        <v>0.93600000000000005</v>
      </c>
      <c r="AC1502" s="208">
        <v>1.458</v>
      </c>
      <c r="AD1502" s="208">
        <v>1.4590000000000001</v>
      </c>
      <c r="AE1502" s="208">
        <v>2.4220000000000002</v>
      </c>
      <c r="AF1502" s="208">
        <v>1.48</v>
      </c>
      <c r="AG1502" s="208">
        <v>0.73399999999999999</v>
      </c>
      <c r="AH1502" s="208">
        <v>0.68200000000000005</v>
      </c>
      <c r="AI1502" s="208">
        <v>0.35099999999999998</v>
      </c>
      <c r="AJ1502" s="208">
        <v>8.5000000000000006E-2</v>
      </c>
      <c r="AK1502" s="24"/>
      <c r="AL1502" s="24"/>
      <c r="AM1502" s="208">
        <v>0.312</v>
      </c>
      <c r="AN1502" s="208">
        <v>0.58299999999999996</v>
      </c>
      <c r="AO1502" s="208">
        <v>1.5029999999999999</v>
      </c>
      <c r="AP1502" s="208">
        <v>1.9019999999999999</v>
      </c>
      <c r="AQ1502" s="208">
        <v>2.1080000000000001</v>
      </c>
      <c r="AR1502" s="208">
        <v>1.835</v>
      </c>
      <c r="AS1502" s="208">
        <v>1.2390000000000001</v>
      </c>
      <c r="AT1502" s="208">
        <v>0.81</v>
      </c>
      <c r="AU1502" s="208">
        <v>0.159</v>
      </c>
      <c r="AV1502" s="24"/>
      <c r="AW1502" s="24"/>
      <c r="AX1502" s="24"/>
      <c r="AY1502" s="208">
        <v>0.49399999999999999</v>
      </c>
      <c r="AZ1502" s="208">
        <v>0.27900000000000003</v>
      </c>
      <c r="BA1502" s="208">
        <v>0.47399999999999998</v>
      </c>
      <c r="BB1502" s="21">
        <f t="shared" si="196"/>
        <v>2.4220000000000002</v>
      </c>
      <c r="BC1502" s="21"/>
      <c r="BD1502" s="22">
        <f t="shared" si="189"/>
        <v>3.2553763440860215</v>
      </c>
      <c r="BE1502" s="21"/>
      <c r="BG1502" s="10"/>
      <c r="BH1502" s="21">
        <f t="shared" si="197"/>
        <v>0</v>
      </c>
      <c r="BI1502" s="22">
        <f t="shared" si="197"/>
        <v>2.4220000000000001E-3</v>
      </c>
      <c r="BJ1502" s="21"/>
      <c r="BK1502" s="21">
        <v>0</v>
      </c>
      <c r="BL1502" s="22">
        <v>7.2659999999999999E-3</v>
      </c>
      <c r="BM1502" s="21"/>
      <c r="BN1502" s="21">
        <f t="shared" si="202"/>
        <v>0</v>
      </c>
      <c r="BO1502" s="22">
        <f t="shared" si="202"/>
        <v>2.9064E-2</v>
      </c>
      <c r="BP1502" s="21">
        <f t="shared" si="202"/>
        <v>0</v>
      </c>
    </row>
    <row r="1503" spans="1:68" ht="11.1" hidden="1" customHeight="1" outlineLevel="1" collapsed="1" x14ac:dyDescent="0.2">
      <c r="A1503" s="10"/>
      <c r="B1503" s="18"/>
      <c r="C1503" s="18"/>
      <c r="D1503" s="18"/>
      <c r="E1503" s="19" t="s">
        <v>1331</v>
      </c>
      <c r="F1503" s="209">
        <v>12.611000000000001</v>
      </c>
      <c r="G1503" s="209">
        <v>8.3409999999999993</v>
      </c>
      <c r="H1503" s="209">
        <v>7.319</v>
      </c>
      <c r="I1503" s="240">
        <v>5.3579999999999997</v>
      </c>
      <c r="J1503" s="240"/>
      <c r="K1503" s="209">
        <v>1.8169999999999999</v>
      </c>
      <c r="L1503" s="209">
        <v>1.298</v>
      </c>
      <c r="M1503" s="20"/>
      <c r="N1503" s="20"/>
      <c r="O1503" s="209">
        <v>1.9179999999999999</v>
      </c>
      <c r="P1503" s="209">
        <v>3.34</v>
      </c>
      <c r="Q1503" s="209">
        <v>10.849</v>
      </c>
      <c r="R1503" s="209">
        <v>6.7629999999999999</v>
      </c>
      <c r="S1503" s="209">
        <v>14.803000000000001</v>
      </c>
      <c r="T1503" s="209">
        <v>11.132999999999999</v>
      </c>
      <c r="U1503" s="209">
        <v>7.91</v>
      </c>
      <c r="V1503" s="209">
        <v>4.6509999999999998</v>
      </c>
      <c r="W1503" s="209">
        <v>2.613</v>
      </c>
      <c r="X1503" s="209">
        <v>1.54</v>
      </c>
      <c r="Y1503" s="20"/>
      <c r="Z1503" s="20"/>
      <c r="AA1503" s="209">
        <v>2.3740000000000001</v>
      </c>
      <c r="AB1503" s="209">
        <v>2.6030000000000002</v>
      </c>
      <c r="AC1503" s="209">
        <v>11.913</v>
      </c>
      <c r="AD1503" s="209">
        <v>7.5039999999999996</v>
      </c>
      <c r="AE1503" s="209">
        <v>13.615</v>
      </c>
      <c r="AF1503" s="209">
        <v>8.7810000000000006</v>
      </c>
      <c r="AG1503" s="209">
        <v>4.3029999999999999</v>
      </c>
      <c r="AH1503" s="209">
        <v>3.6139999999999999</v>
      </c>
      <c r="AI1503" s="209">
        <v>1.6739999999999999</v>
      </c>
      <c r="AJ1503" s="209">
        <v>0.77700000000000002</v>
      </c>
      <c r="AK1503" s="20"/>
      <c r="AL1503" s="20"/>
      <c r="AM1503" s="209">
        <v>1.734</v>
      </c>
      <c r="AN1503" s="209">
        <v>3.6309999999999998</v>
      </c>
      <c r="AO1503" s="209">
        <v>8.1170000000000009</v>
      </c>
      <c r="AP1503" s="209">
        <v>9.8140000000000001</v>
      </c>
      <c r="AQ1503" s="209">
        <v>11.555999999999999</v>
      </c>
      <c r="AR1503" s="209">
        <v>8.8770000000000007</v>
      </c>
      <c r="AS1503" s="209">
        <v>7.1989999999999998</v>
      </c>
      <c r="AT1503" s="209">
        <v>4.6529999999999996</v>
      </c>
      <c r="AU1503" s="209">
        <v>1.0349999999999999</v>
      </c>
      <c r="AV1503" s="20"/>
      <c r="AW1503" s="20"/>
      <c r="AX1503" s="20"/>
      <c r="AY1503" s="209">
        <v>2.6720000000000002</v>
      </c>
      <c r="AZ1503" s="209">
        <v>3.492</v>
      </c>
      <c r="BA1503" s="209">
        <v>5.0759999999999996</v>
      </c>
      <c r="BB1503" s="21">
        <f t="shared" si="196"/>
        <v>14.803000000000001</v>
      </c>
      <c r="BC1503" s="21">
        <f>BD1503</f>
        <v>19.896505376344088</v>
      </c>
      <c r="BD1503" s="22">
        <f t="shared" ref="BD1503:BD1568" si="203">(BB1503/31/24)*1000</f>
        <v>19.896505376344088</v>
      </c>
      <c r="BE1503" s="21">
        <f>BC1503-BD1503</f>
        <v>0</v>
      </c>
      <c r="BG1503" s="10">
        <v>6</v>
      </c>
      <c r="BH1503" s="21">
        <f t="shared" si="197"/>
        <v>1.4803000000000002E-2</v>
      </c>
      <c r="BI1503" s="22">
        <f t="shared" si="197"/>
        <v>1.4803000000000002E-2</v>
      </c>
      <c r="BJ1503" s="21">
        <f>BH1503-BI1503</f>
        <v>0</v>
      </c>
      <c r="BK1503" s="21">
        <v>0</v>
      </c>
      <c r="BL1503" s="22">
        <v>4.4409000000000004E-2</v>
      </c>
      <c r="BM1503" s="21"/>
      <c r="BN1503" s="21">
        <f t="shared" si="202"/>
        <v>0</v>
      </c>
      <c r="BO1503" s="22">
        <f t="shared" si="202"/>
        <v>0.17763600000000002</v>
      </c>
      <c r="BP1503" s="21">
        <f t="shared" si="202"/>
        <v>0</v>
      </c>
    </row>
    <row r="1504" spans="1:68" ht="11.1" hidden="1" customHeight="1" outlineLevel="2" x14ac:dyDescent="0.2">
      <c r="A1504" s="10"/>
      <c r="B1504" s="18"/>
      <c r="C1504" s="18"/>
      <c r="D1504" s="18"/>
      <c r="E1504" s="23" t="s">
        <v>1332</v>
      </c>
      <c r="F1504" s="208">
        <v>12.611000000000001</v>
      </c>
      <c r="G1504" s="208">
        <v>8.3409999999999993</v>
      </c>
      <c r="H1504" s="208">
        <v>7.319</v>
      </c>
      <c r="I1504" s="239">
        <v>5.3579999999999997</v>
      </c>
      <c r="J1504" s="239"/>
      <c r="K1504" s="208">
        <v>1.8169999999999999</v>
      </c>
      <c r="L1504" s="208">
        <v>1.298</v>
      </c>
      <c r="M1504" s="24"/>
      <c r="N1504" s="24"/>
      <c r="O1504" s="208">
        <v>1.9179999999999999</v>
      </c>
      <c r="P1504" s="208">
        <v>3.34</v>
      </c>
      <c r="Q1504" s="208">
        <v>10.849</v>
      </c>
      <c r="R1504" s="208">
        <v>6.7629999999999999</v>
      </c>
      <c r="S1504" s="208">
        <v>14.803000000000001</v>
      </c>
      <c r="T1504" s="208">
        <v>11.132999999999999</v>
      </c>
      <c r="U1504" s="208">
        <v>7.91</v>
      </c>
      <c r="V1504" s="208">
        <v>4.6509999999999998</v>
      </c>
      <c r="W1504" s="208">
        <v>2.613</v>
      </c>
      <c r="X1504" s="208">
        <v>1.54</v>
      </c>
      <c r="Y1504" s="24"/>
      <c r="Z1504" s="24"/>
      <c r="AA1504" s="208">
        <v>2.3740000000000001</v>
      </c>
      <c r="AB1504" s="208">
        <v>2.6030000000000002</v>
      </c>
      <c r="AC1504" s="208">
        <v>11.913</v>
      </c>
      <c r="AD1504" s="208">
        <v>7.5039999999999996</v>
      </c>
      <c r="AE1504" s="208">
        <v>13.615</v>
      </c>
      <c r="AF1504" s="208">
        <v>8.7810000000000006</v>
      </c>
      <c r="AG1504" s="208">
        <v>4.3029999999999999</v>
      </c>
      <c r="AH1504" s="208">
        <v>3.6139999999999999</v>
      </c>
      <c r="AI1504" s="208">
        <v>1.6739999999999999</v>
      </c>
      <c r="AJ1504" s="208">
        <v>0.77700000000000002</v>
      </c>
      <c r="AK1504" s="24"/>
      <c r="AL1504" s="24"/>
      <c r="AM1504" s="208">
        <v>1.734</v>
      </c>
      <c r="AN1504" s="208">
        <v>3.6309999999999998</v>
      </c>
      <c r="AO1504" s="208">
        <v>8.1170000000000009</v>
      </c>
      <c r="AP1504" s="208">
        <v>9.8140000000000001</v>
      </c>
      <c r="AQ1504" s="208">
        <v>11.555999999999999</v>
      </c>
      <c r="AR1504" s="208">
        <v>8.8770000000000007</v>
      </c>
      <c r="AS1504" s="208">
        <v>7.1989999999999998</v>
      </c>
      <c r="AT1504" s="208">
        <v>4.6529999999999996</v>
      </c>
      <c r="AU1504" s="208">
        <v>1.0349999999999999</v>
      </c>
      <c r="AV1504" s="24"/>
      <c r="AW1504" s="24"/>
      <c r="AX1504" s="24"/>
      <c r="AY1504" s="208">
        <v>2.6720000000000002</v>
      </c>
      <c r="AZ1504" s="208">
        <v>3.492</v>
      </c>
      <c r="BA1504" s="208">
        <v>5.0759999999999996</v>
      </c>
      <c r="BB1504" s="21">
        <f t="shared" si="196"/>
        <v>14.803000000000001</v>
      </c>
      <c r="BC1504" s="21"/>
      <c r="BD1504" s="22">
        <f t="shared" si="203"/>
        <v>19.896505376344088</v>
      </c>
      <c r="BE1504" s="21"/>
      <c r="BG1504" s="10"/>
      <c r="BH1504" s="21">
        <f t="shared" si="197"/>
        <v>0</v>
      </c>
      <c r="BI1504" s="22">
        <f t="shared" si="197"/>
        <v>1.4803000000000002E-2</v>
      </c>
      <c r="BJ1504" s="21"/>
      <c r="BK1504" s="21">
        <v>0</v>
      </c>
      <c r="BL1504" s="22">
        <v>4.4409000000000004E-2</v>
      </c>
      <c r="BM1504" s="21"/>
      <c r="BN1504" s="21">
        <f t="shared" si="202"/>
        <v>0</v>
      </c>
      <c r="BO1504" s="22">
        <f t="shared" si="202"/>
        <v>0.17763600000000002</v>
      </c>
      <c r="BP1504" s="21">
        <f t="shared" si="202"/>
        <v>0</v>
      </c>
    </row>
    <row r="1505" spans="1:68" ht="11.1" hidden="1" customHeight="1" outlineLevel="1" collapsed="1" x14ac:dyDescent="0.2">
      <c r="A1505" s="10"/>
      <c r="B1505" s="18"/>
      <c r="C1505" s="18"/>
      <c r="D1505" s="18"/>
      <c r="E1505" s="19" t="s">
        <v>1333</v>
      </c>
      <c r="F1505" s="209">
        <v>30.349</v>
      </c>
      <c r="G1505" s="209">
        <v>19.478000000000002</v>
      </c>
      <c r="H1505" s="209">
        <v>15.644</v>
      </c>
      <c r="I1505" s="240">
        <v>11.893000000000001</v>
      </c>
      <c r="J1505" s="240"/>
      <c r="K1505" s="209">
        <v>5.452</v>
      </c>
      <c r="L1505" s="20"/>
      <c r="M1505" s="20"/>
      <c r="N1505" s="20"/>
      <c r="O1505" s="209">
        <v>4.2590000000000003</v>
      </c>
      <c r="P1505" s="209">
        <v>9.6940000000000008</v>
      </c>
      <c r="Q1505" s="209">
        <v>19.146000000000001</v>
      </c>
      <c r="R1505" s="209">
        <v>17.989999999999998</v>
      </c>
      <c r="S1505" s="209">
        <v>32.387999999999998</v>
      </c>
      <c r="T1505" s="209">
        <v>31.056000000000001</v>
      </c>
      <c r="U1505" s="209">
        <v>12.535</v>
      </c>
      <c r="V1505" s="209">
        <v>14.670999999999999</v>
      </c>
      <c r="W1505" s="209">
        <v>5.5110000000000001</v>
      </c>
      <c r="X1505" s="209">
        <v>0.81599999999999995</v>
      </c>
      <c r="Y1505" s="20"/>
      <c r="Z1505" s="20"/>
      <c r="AA1505" s="20"/>
      <c r="AB1505" s="20"/>
      <c r="AC1505" s="209">
        <v>35.720999999999997</v>
      </c>
      <c r="AD1505" s="209">
        <v>22.43</v>
      </c>
      <c r="AE1505" s="209">
        <v>27.187999999999999</v>
      </c>
      <c r="AF1505" s="209">
        <v>20.277000000000001</v>
      </c>
      <c r="AG1505" s="209">
        <v>15.439</v>
      </c>
      <c r="AH1505" s="209">
        <v>7.101</v>
      </c>
      <c r="AI1505" s="209">
        <v>5.2619999999999996</v>
      </c>
      <c r="AJ1505" s="209">
        <v>1.109</v>
      </c>
      <c r="AK1505" s="20"/>
      <c r="AL1505" s="20"/>
      <c r="AM1505" s="209">
        <v>2.7839999999999998</v>
      </c>
      <c r="AN1505" s="209">
        <v>7.1079999999999997</v>
      </c>
      <c r="AO1505" s="209">
        <v>16.039000000000001</v>
      </c>
      <c r="AP1505" s="209">
        <v>29.099</v>
      </c>
      <c r="AQ1505" s="209">
        <v>24.934000000000001</v>
      </c>
      <c r="AR1505" s="209">
        <v>23.257999999999999</v>
      </c>
      <c r="AS1505" s="209">
        <v>17.399000000000001</v>
      </c>
      <c r="AT1505" s="209">
        <v>2.8010000000000002</v>
      </c>
      <c r="AU1505" s="209">
        <v>12.871</v>
      </c>
      <c r="AV1505" s="20"/>
      <c r="AW1505" s="20"/>
      <c r="AX1505" s="20"/>
      <c r="AY1505" s="209">
        <v>2.9860000000000002</v>
      </c>
      <c r="AZ1505" s="209">
        <v>6.1</v>
      </c>
      <c r="BA1505" s="209">
        <v>12.718999999999999</v>
      </c>
      <c r="BB1505" s="21">
        <f t="shared" si="196"/>
        <v>35.720999999999997</v>
      </c>
      <c r="BC1505" s="21">
        <f>BD1505</f>
        <v>48.012096774193544</v>
      </c>
      <c r="BD1505" s="22">
        <f t="shared" si="203"/>
        <v>48.012096774193544</v>
      </c>
      <c r="BE1505" s="21">
        <f>BC1505-BD1505</f>
        <v>0</v>
      </c>
      <c r="BF1505" s="2">
        <v>43.6</v>
      </c>
      <c r="BG1505" s="10">
        <v>5</v>
      </c>
      <c r="BH1505" s="21">
        <f t="shared" si="197"/>
        <v>3.5721000000000003E-2</v>
      </c>
      <c r="BI1505" s="22">
        <f t="shared" si="197"/>
        <v>3.5721000000000003E-2</v>
      </c>
      <c r="BJ1505" s="21">
        <f>BH1505-BI1505</f>
        <v>0</v>
      </c>
      <c r="BK1505" s="21">
        <v>0.10716300000000001</v>
      </c>
      <c r="BL1505" s="22">
        <v>0.10716300000000001</v>
      </c>
      <c r="BM1505" s="21">
        <v>0</v>
      </c>
      <c r="BN1505" s="21">
        <f t="shared" si="202"/>
        <v>0.42865200000000003</v>
      </c>
      <c r="BO1505" s="22">
        <f t="shared" si="202"/>
        <v>0.42865200000000003</v>
      </c>
      <c r="BP1505" s="21">
        <f t="shared" si="202"/>
        <v>0</v>
      </c>
    </row>
    <row r="1506" spans="1:68" ht="11.1" hidden="1" customHeight="1" outlineLevel="2" x14ac:dyDescent="0.2">
      <c r="A1506" s="10"/>
      <c r="B1506" s="18"/>
      <c r="C1506" s="18"/>
      <c r="D1506" s="18"/>
      <c r="E1506" s="23" t="s">
        <v>1334</v>
      </c>
      <c r="F1506" s="208">
        <v>30.349</v>
      </c>
      <c r="G1506" s="208">
        <v>19.478000000000002</v>
      </c>
      <c r="H1506" s="208">
        <v>15.644</v>
      </c>
      <c r="I1506" s="239">
        <v>11.893000000000001</v>
      </c>
      <c r="J1506" s="239"/>
      <c r="K1506" s="208">
        <v>5.452</v>
      </c>
      <c r="L1506" s="24"/>
      <c r="M1506" s="24"/>
      <c r="N1506" s="24"/>
      <c r="O1506" s="208">
        <v>4.2590000000000003</v>
      </c>
      <c r="P1506" s="208">
        <v>9.6940000000000008</v>
      </c>
      <c r="Q1506" s="208">
        <v>19.146000000000001</v>
      </c>
      <c r="R1506" s="208">
        <v>17.989999999999998</v>
      </c>
      <c r="S1506" s="208">
        <v>32.387999999999998</v>
      </c>
      <c r="T1506" s="208">
        <v>31.056000000000001</v>
      </c>
      <c r="U1506" s="208">
        <v>12.535</v>
      </c>
      <c r="V1506" s="208">
        <v>14.670999999999999</v>
      </c>
      <c r="W1506" s="208">
        <v>5.5110000000000001</v>
      </c>
      <c r="X1506" s="208">
        <v>0.81599999999999995</v>
      </c>
      <c r="Y1506" s="24"/>
      <c r="Z1506" s="24"/>
      <c r="AA1506" s="24"/>
      <c r="AB1506" s="24"/>
      <c r="AC1506" s="208">
        <v>35.720999999999997</v>
      </c>
      <c r="AD1506" s="208">
        <v>22.43</v>
      </c>
      <c r="AE1506" s="208">
        <v>27.187999999999999</v>
      </c>
      <c r="AF1506" s="208">
        <v>20.277000000000001</v>
      </c>
      <c r="AG1506" s="208">
        <v>15.439</v>
      </c>
      <c r="AH1506" s="208">
        <v>7.101</v>
      </c>
      <c r="AI1506" s="208">
        <v>5.2619999999999996</v>
      </c>
      <c r="AJ1506" s="208">
        <v>1.109</v>
      </c>
      <c r="AK1506" s="24"/>
      <c r="AL1506" s="24"/>
      <c r="AM1506" s="208">
        <v>2.7839999999999998</v>
      </c>
      <c r="AN1506" s="208">
        <v>7.1079999999999997</v>
      </c>
      <c r="AO1506" s="208">
        <v>16.039000000000001</v>
      </c>
      <c r="AP1506" s="208">
        <v>29.099</v>
      </c>
      <c r="AQ1506" s="208">
        <v>24.934000000000001</v>
      </c>
      <c r="AR1506" s="208">
        <v>23.257999999999999</v>
      </c>
      <c r="AS1506" s="208">
        <v>17.399000000000001</v>
      </c>
      <c r="AT1506" s="208">
        <v>2.8010000000000002</v>
      </c>
      <c r="AU1506" s="208">
        <v>12.871</v>
      </c>
      <c r="AV1506" s="24"/>
      <c r="AW1506" s="24"/>
      <c r="AX1506" s="24"/>
      <c r="AY1506" s="208">
        <v>2.9860000000000002</v>
      </c>
      <c r="AZ1506" s="208">
        <v>6.1</v>
      </c>
      <c r="BA1506" s="208">
        <v>12.718999999999999</v>
      </c>
      <c r="BB1506" s="21">
        <f t="shared" si="196"/>
        <v>35.720999999999997</v>
      </c>
      <c r="BC1506" s="21"/>
      <c r="BD1506" s="22">
        <f t="shared" si="203"/>
        <v>48.012096774193544</v>
      </c>
      <c r="BE1506" s="21"/>
      <c r="BG1506" s="10"/>
      <c r="BH1506" s="21">
        <f t="shared" si="197"/>
        <v>0</v>
      </c>
      <c r="BI1506" s="22">
        <f t="shared" si="197"/>
        <v>3.5721000000000003E-2</v>
      </c>
      <c r="BJ1506" s="21"/>
      <c r="BK1506" s="21">
        <v>0</v>
      </c>
      <c r="BL1506" s="22">
        <v>0.10716300000000001</v>
      </c>
      <c r="BM1506" s="21"/>
      <c r="BN1506" s="21">
        <f t="shared" si="202"/>
        <v>0</v>
      </c>
      <c r="BO1506" s="22">
        <f t="shared" si="202"/>
        <v>0.42865200000000003</v>
      </c>
      <c r="BP1506" s="21">
        <f t="shared" si="202"/>
        <v>0</v>
      </c>
    </row>
    <row r="1507" spans="1:68" ht="11.1" hidden="1" customHeight="1" outlineLevel="1" collapsed="1" x14ac:dyDescent="0.2">
      <c r="A1507" s="10"/>
      <c r="B1507" s="18"/>
      <c r="C1507" s="18"/>
      <c r="D1507" s="18"/>
      <c r="E1507" s="19" t="s">
        <v>30</v>
      </c>
      <c r="F1507" s="207">
        <v>1297.8</v>
      </c>
      <c r="G1507" s="207">
        <v>1050.8</v>
      </c>
      <c r="H1507" s="209">
        <v>894.4</v>
      </c>
      <c r="I1507" s="240">
        <v>619.47299999999996</v>
      </c>
      <c r="J1507" s="240"/>
      <c r="K1507" s="209">
        <v>260.47300000000001</v>
      </c>
      <c r="L1507" s="20"/>
      <c r="M1507" s="20"/>
      <c r="N1507" s="20"/>
      <c r="O1507" s="209">
        <v>322.68299999999999</v>
      </c>
      <c r="P1507" s="209">
        <v>976.58799999999997</v>
      </c>
      <c r="Q1507" s="207">
        <v>1293.356</v>
      </c>
      <c r="R1507" s="209">
        <v>954.08199999999999</v>
      </c>
      <c r="S1507" s="207">
        <v>1697.375</v>
      </c>
      <c r="T1507" s="207">
        <v>1569.6210000000001</v>
      </c>
      <c r="U1507" s="207">
        <v>1030.123</v>
      </c>
      <c r="V1507" s="209">
        <v>497.68799999999999</v>
      </c>
      <c r="W1507" s="209">
        <v>286.85000000000002</v>
      </c>
      <c r="X1507" s="209">
        <v>3.9E-2</v>
      </c>
      <c r="Y1507" s="20"/>
      <c r="Z1507" s="20"/>
      <c r="AA1507" s="207">
        <v>-1033.8630000000001</v>
      </c>
      <c r="AB1507" s="209">
        <v>695.99400000000003</v>
      </c>
      <c r="AC1507" s="207">
        <v>1094.0229999999999</v>
      </c>
      <c r="AD1507" s="207">
        <v>1444.1089999999999</v>
      </c>
      <c r="AE1507" s="207">
        <v>1357.808</v>
      </c>
      <c r="AF1507" s="207">
        <v>1146.1590000000001</v>
      </c>
      <c r="AG1507" s="209">
        <v>806.98900000000003</v>
      </c>
      <c r="AH1507" s="209">
        <v>541.798</v>
      </c>
      <c r="AI1507" s="209">
        <v>317.63600000000002</v>
      </c>
      <c r="AJ1507" s="20"/>
      <c r="AK1507" s="20"/>
      <c r="AL1507" s="20"/>
      <c r="AM1507" s="209">
        <v>250.79499999999999</v>
      </c>
      <c r="AN1507" s="209">
        <v>588.68299999999999</v>
      </c>
      <c r="AO1507" s="209">
        <v>982.39</v>
      </c>
      <c r="AP1507" s="207">
        <v>1492.2460000000001</v>
      </c>
      <c r="AQ1507" s="207">
        <v>1297.357</v>
      </c>
      <c r="AR1507" s="207">
        <v>1058.4369999999999</v>
      </c>
      <c r="AS1507" s="209">
        <v>861.94500000000005</v>
      </c>
      <c r="AT1507" s="209">
        <v>559.43499999999995</v>
      </c>
      <c r="AU1507" s="209">
        <v>270.048</v>
      </c>
      <c r="AV1507" s="20"/>
      <c r="AW1507" s="20"/>
      <c r="AX1507" s="20"/>
      <c r="AY1507" s="209">
        <v>327.399</v>
      </c>
      <c r="AZ1507" s="209">
        <v>562.94899999999996</v>
      </c>
      <c r="BA1507" s="209">
        <v>944.87</v>
      </c>
      <c r="BB1507" s="21">
        <f>SUM(BB1508:BB1522)</f>
        <v>1850.85</v>
      </c>
      <c r="BC1507" s="21">
        <f>BF1507</f>
        <v>7786.6</v>
      </c>
      <c r="BD1507" s="22">
        <f t="shared" si="203"/>
        <v>2487.7016129032259</v>
      </c>
      <c r="BE1507" s="21">
        <f>BC1507-BD1507</f>
        <v>5298.898387096775</v>
      </c>
      <c r="BF1507" s="2">
        <v>7786.6</v>
      </c>
      <c r="BG1507" s="10">
        <v>4</v>
      </c>
      <c r="BH1507" s="21">
        <f t="shared" si="197"/>
        <v>5.7932304000000006</v>
      </c>
      <c r="BI1507" s="22">
        <f t="shared" si="197"/>
        <v>1.8508500000000003</v>
      </c>
      <c r="BJ1507" s="21">
        <f>BH1507-BI1507</f>
        <v>3.9423804000000002</v>
      </c>
      <c r="BK1507" s="21">
        <v>17.379691200000003</v>
      </c>
      <c r="BL1507" s="22">
        <v>5.552550000000001</v>
      </c>
      <c r="BM1507" s="21">
        <v>11.827141200000003</v>
      </c>
      <c r="BN1507" s="21">
        <f t="shared" si="202"/>
        <v>69.518764800000014</v>
      </c>
      <c r="BO1507" s="22">
        <f t="shared" si="202"/>
        <v>22.210200000000004</v>
      </c>
      <c r="BP1507" s="21">
        <f t="shared" si="202"/>
        <v>47.308564800000013</v>
      </c>
    </row>
    <row r="1508" spans="1:68" ht="11.1" hidden="1" customHeight="1" outlineLevel="2" x14ac:dyDescent="0.2">
      <c r="A1508" s="10"/>
      <c r="B1508" s="18"/>
      <c r="C1508" s="18"/>
      <c r="D1508" s="18"/>
      <c r="E1508" s="23" t="s">
        <v>1335</v>
      </c>
      <c r="F1508" s="208">
        <v>25.3</v>
      </c>
      <c r="G1508" s="208">
        <v>20</v>
      </c>
      <c r="H1508" s="208">
        <v>17.399999999999999</v>
      </c>
      <c r="I1508" s="239">
        <v>11.853999999999999</v>
      </c>
      <c r="J1508" s="239"/>
      <c r="K1508" s="208">
        <v>4.6769999999999996</v>
      </c>
      <c r="L1508" s="24"/>
      <c r="M1508" s="24"/>
      <c r="N1508" s="24"/>
      <c r="O1508" s="208">
        <v>7.0389999999999997</v>
      </c>
      <c r="P1508" s="208">
        <v>15.321</v>
      </c>
      <c r="Q1508" s="208">
        <v>24.074000000000002</v>
      </c>
      <c r="R1508" s="208">
        <v>18.905999999999999</v>
      </c>
      <c r="S1508" s="208">
        <v>31.273</v>
      </c>
      <c r="T1508" s="208">
        <v>28.812000000000001</v>
      </c>
      <c r="U1508" s="208">
        <v>18.545999999999999</v>
      </c>
      <c r="V1508" s="208">
        <v>8.7479999999999993</v>
      </c>
      <c r="W1508" s="208">
        <v>4.9489999999999998</v>
      </c>
      <c r="X1508" s="24"/>
      <c r="Y1508" s="24"/>
      <c r="Z1508" s="24"/>
      <c r="AA1508" s="208">
        <v>-41.765999999999998</v>
      </c>
      <c r="AB1508" s="208">
        <v>13.356999999999999</v>
      </c>
      <c r="AC1508" s="208">
        <v>20.984000000000002</v>
      </c>
      <c r="AD1508" s="208">
        <v>26.978999999999999</v>
      </c>
      <c r="AE1508" s="208">
        <v>25.341999999999999</v>
      </c>
      <c r="AF1508" s="208">
        <v>21.141999999999999</v>
      </c>
      <c r="AG1508" s="208">
        <v>14.77</v>
      </c>
      <c r="AH1508" s="208">
        <v>9.0939999999999994</v>
      </c>
      <c r="AI1508" s="208">
        <v>4.9370000000000003</v>
      </c>
      <c r="AJ1508" s="24"/>
      <c r="AK1508" s="24"/>
      <c r="AL1508" s="24"/>
      <c r="AM1508" s="208">
        <v>4.5739999999999998</v>
      </c>
      <c r="AN1508" s="208">
        <v>11.523</v>
      </c>
      <c r="AO1508" s="208">
        <v>21.055</v>
      </c>
      <c r="AP1508" s="208">
        <v>24.667999999999999</v>
      </c>
      <c r="AQ1508" s="208">
        <v>24.12</v>
      </c>
      <c r="AR1508" s="208">
        <v>20.234999999999999</v>
      </c>
      <c r="AS1508" s="208">
        <v>17.21</v>
      </c>
      <c r="AT1508" s="208">
        <v>9.7639999999999993</v>
      </c>
      <c r="AU1508" s="208">
        <v>4.0670000000000002</v>
      </c>
      <c r="AV1508" s="24"/>
      <c r="AW1508" s="24"/>
      <c r="AX1508" s="24"/>
      <c r="AY1508" s="208">
        <v>4.5540000000000003</v>
      </c>
      <c r="AZ1508" s="208">
        <v>8.484</v>
      </c>
      <c r="BA1508" s="208">
        <v>16.021999999999998</v>
      </c>
      <c r="BB1508" s="21">
        <f t="shared" si="196"/>
        <v>31.273</v>
      </c>
      <c r="BC1508" s="21"/>
      <c r="BD1508" s="22">
        <f t="shared" si="203"/>
        <v>42.033602150537632</v>
      </c>
      <c r="BE1508" s="21"/>
      <c r="BG1508" s="10"/>
      <c r="BH1508" s="21">
        <f t="shared" si="197"/>
        <v>0</v>
      </c>
      <c r="BI1508" s="22">
        <f t="shared" si="197"/>
        <v>3.1273000000000002E-2</v>
      </c>
      <c r="BJ1508" s="21"/>
      <c r="BK1508" s="21">
        <v>0</v>
      </c>
      <c r="BL1508" s="22">
        <v>9.3819000000000013E-2</v>
      </c>
      <c r="BM1508" s="21"/>
      <c r="BN1508" s="21">
        <f t="shared" si="202"/>
        <v>0</v>
      </c>
      <c r="BO1508" s="22">
        <f t="shared" si="202"/>
        <v>0.37527600000000005</v>
      </c>
      <c r="BP1508" s="21">
        <f t="shared" si="202"/>
        <v>0</v>
      </c>
    </row>
    <row r="1509" spans="1:68" ht="11.1" hidden="1" customHeight="1" outlineLevel="2" x14ac:dyDescent="0.2">
      <c r="A1509" s="10"/>
      <c r="B1509" s="18"/>
      <c r="C1509" s="18"/>
      <c r="D1509" s="18"/>
      <c r="E1509" s="23" t="s">
        <v>1336</v>
      </c>
      <c r="F1509" s="208">
        <v>39</v>
      </c>
      <c r="G1509" s="208">
        <v>33</v>
      </c>
      <c r="H1509" s="208">
        <v>28</v>
      </c>
      <c r="I1509" s="239">
        <v>18.3</v>
      </c>
      <c r="J1509" s="239"/>
      <c r="K1509" s="208">
        <v>7.532</v>
      </c>
      <c r="L1509" s="24"/>
      <c r="M1509" s="24"/>
      <c r="N1509" s="24"/>
      <c r="O1509" s="208">
        <v>12.302</v>
      </c>
      <c r="P1509" s="208">
        <v>28.256</v>
      </c>
      <c r="Q1509" s="208">
        <v>43.296999999999997</v>
      </c>
      <c r="R1509" s="208">
        <v>22.151</v>
      </c>
      <c r="S1509" s="208">
        <v>54.290999999999997</v>
      </c>
      <c r="T1509" s="208">
        <v>51.442</v>
      </c>
      <c r="U1509" s="208">
        <v>32.296999999999997</v>
      </c>
      <c r="V1509" s="208">
        <v>16.579999999999998</v>
      </c>
      <c r="W1509" s="208">
        <v>9.0980000000000008</v>
      </c>
      <c r="X1509" s="24"/>
      <c r="Y1509" s="24"/>
      <c r="Z1509" s="24"/>
      <c r="AA1509" s="208">
        <v>-17.466000000000001</v>
      </c>
      <c r="AB1509" s="208">
        <v>27.443999999999999</v>
      </c>
      <c r="AC1509" s="208">
        <v>38.243000000000002</v>
      </c>
      <c r="AD1509" s="208">
        <v>50.511000000000003</v>
      </c>
      <c r="AE1509" s="208">
        <v>45.918999999999997</v>
      </c>
      <c r="AF1509" s="208">
        <v>37.707000000000001</v>
      </c>
      <c r="AG1509" s="208">
        <v>27.120999999999999</v>
      </c>
      <c r="AH1509" s="208">
        <v>18.597000000000001</v>
      </c>
      <c r="AI1509" s="208">
        <v>8.7289999999999992</v>
      </c>
      <c r="AJ1509" s="24"/>
      <c r="AK1509" s="24"/>
      <c r="AL1509" s="24"/>
      <c r="AM1509" s="208">
        <v>7.93</v>
      </c>
      <c r="AN1509" s="208">
        <v>22.334</v>
      </c>
      <c r="AO1509" s="208">
        <v>42.136000000000003</v>
      </c>
      <c r="AP1509" s="208">
        <v>48.898000000000003</v>
      </c>
      <c r="AQ1509" s="208">
        <v>38.488</v>
      </c>
      <c r="AR1509" s="208">
        <v>30.210999999999999</v>
      </c>
      <c r="AS1509" s="208">
        <v>26.369</v>
      </c>
      <c r="AT1509" s="208">
        <v>16.965</v>
      </c>
      <c r="AU1509" s="208">
        <v>7.6280000000000001</v>
      </c>
      <c r="AV1509" s="24"/>
      <c r="AW1509" s="24"/>
      <c r="AX1509" s="24"/>
      <c r="AY1509" s="208">
        <v>10.138</v>
      </c>
      <c r="AZ1509" s="208">
        <v>17.087</v>
      </c>
      <c r="BA1509" s="208">
        <v>27.786000000000001</v>
      </c>
      <c r="BB1509" s="21">
        <f t="shared" si="196"/>
        <v>54.290999999999997</v>
      </c>
      <c r="BC1509" s="21"/>
      <c r="BD1509" s="22">
        <f t="shared" si="203"/>
        <v>72.97177419354837</v>
      </c>
      <c r="BE1509" s="21"/>
      <c r="BG1509" s="10"/>
      <c r="BH1509" s="21">
        <f t="shared" si="197"/>
        <v>0</v>
      </c>
      <c r="BI1509" s="22">
        <f t="shared" si="197"/>
        <v>5.4290999999999992E-2</v>
      </c>
      <c r="BJ1509" s="21"/>
      <c r="BK1509" s="21">
        <v>0</v>
      </c>
      <c r="BL1509" s="22">
        <v>0.16287299999999999</v>
      </c>
      <c r="BM1509" s="21"/>
      <c r="BN1509" s="21">
        <f t="shared" si="202"/>
        <v>0</v>
      </c>
      <c r="BO1509" s="22">
        <f t="shared" si="202"/>
        <v>0.65149199999999996</v>
      </c>
      <c r="BP1509" s="21">
        <f t="shared" si="202"/>
        <v>0</v>
      </c>
    </row>
    <row r="1510" spans="1:68" ht="11.1" hidden="1" customHeight="1" outlineLevel="2" x14ac:dyDescent="0.2">
      <c r="A1510" s="10"/>
      <c r="B1510" s="18"/>
      <c r="C1510" s="18"/>
      <c r="D1510" s="18"/>
      <c r="E1510" s="23" t="s">
        <v>1337</v>
      </c>
      <c r="F1510" s="208">
        <v>13.2</v>
      </c>
      <c r="G1510" s="208">
        <v>10</v>
      </c>
      <c r="H1510" s="208">
        <v>8.1</v>
      </c>
      <c r="I1510" s="239">
        <v>5.5519999999999996</v>
      </c>
      <c r="J1510" s="239"/>
      <c r="K1510" s="208">
        <v>2.1320000000000001</v>
      </c>
      <c r="L1510" s="24"/>
      <c r="M1510" s="24"/>
      <c r="N1510" s="24"/>
      <c r="O1510" s="208">
        <v>4.3239999999999998</v>
      </c>
      <c r="P1510" s="208">
        <v>5.718</v>
      </c>
      <c r="Q1510" s="208">
        <v>8.6050000000000004</v>
      </c>
      <c r="R1510" s="208">
        <v>9.8770000000000007</v>
      </c>
      <c r="S1510" s="208">
        <v>11.521000000000001</v>
      </c>
      <c r="T1510" s="208">
        <v>10.827999999999999</v>
      </c>
      <c r="U1510" s="208">
        <v>7.2329999999999997</v>
      </c>
      <c r="V1510" s="208">
        <v>4.202</v>
      </c>
      <c r="W1510" s="208">
        <v>2.31</v>
      </c>
      <c r="X1510" s="24"/>
      <c r="Y1510" s="24"/>
      <c r="Z1510" s="24"/>
      <c r="AA1510" s="208">
        <v>-8.1379999999999999</v>
      </c>
      <c r="AB1510" s="208">
        <v>6.0229999999999997</v>
      </c>
      <c r="AC1510" s="208">
        <v>8.8870000000000005</v>
      </c>
      <c r="AD1510" s="208">
        <v>11.589</v>
      </c>
      <c r="AE1510" s="208">
        <v>11.371</v>
      </c>
      <c r="AF1510" s="208">
        <v>9.9540000000000006</v>
      </c>
      <c r="AG1510" s="208">
        <v>7.0890000000000004</v>
      </c>
      <c r="AH1510" s="208">
        <v>4.5549999999999997</v>
      </c>
      <c r="AI1510" s="208">
        <v>2.5219999999999998</v>
      </c>
      <c r="AJ1510" s="24"/>
      <c r="AK1510" s="24"/>
      <c r="AL1510" s="24"/>
      <c r="AM1510" s="208">
        <v>2.8959999999999999</v>
      </c>
      <c r="AN1510" s="208">
        <v>5.9089999999999998</v>
      </c>
      <c r="AO1510" s="208">
        <v>9.7479999999999993</v>
      </c>
      <c r="AP1510" s="208">
        <v>12.731999999999999</v>
      </c>
      <c r="AQ1510" s="208">
        <v>12.196999999999999</v>
      </c>
      <c r="AR1510" s="208">
        <v>10.356999999999999</v>
      </c>
      <c r="AS1510" s="208">
        <v>9.0519999999999996</v>
      </c>
      <c r="AT1510" s="208">
        <v>4.9349999999999996</v>
      </c>
      <c r="AU1510" s="208">
        <v>3.5350000000000001</v>
      </c>
      <c r="AV1510" s="24"/>
      <c r="AW1510" s="24"/>
      <c r="AX1510" s="24"/>
      <c r="AY1510" s="208">
        <v>2.6019999999999999</v>
      </c>
      <c r="AZ1510" s="208">
        <v>4.41</v>
      </c>
      <c r="BA1510" s="208">
        <v>8.0030000000000001</v>
      </c>
      <c r="BB1510" s="21">
        <f t="shared" si="196"/>
        <v>13.2</v>
      </c>
      <c r="BC1510" s="21"/>
      <c r="BD1510" s="22">
        <f t="shared" si="203"/>
        <v>17.741935483870968</v>
      </c>
      <c r="BE1510" s="21"/>
      <c r="BG1510" s="10"/>
      <c r="BH1510" s="21">
        <f t="shared" si="197"/>
        <v>0</v>
      </c>
      <c r="BI1510" s="22">
        <f t="shared" si="197"/>
        <v>1.32E-2</v>
      </c>
      <c r="BJ1510" s="21"/>
      <c r="BK1510" s="21">
        <v>0</v>
      </c>
      <c r="BL1510" s="22">
        <v>3.9599999999999996E-2</v>
      </c>
      <c r="BM1510" s="21"/>
      <c r="BN1510" s="21">
        <f t="shared" si="202"/>
        <v>0</v>
      </c>
      <c r="BO1510" s="22">
        <f t="shared" si="202"/>
        <v>0.15839999999999999</v>
      </c>
      <c r="BP1510" s="21">
        <f t="shared" si="202"/>
        <v>0</v>
      </c>
    </row>
    <row r="1511" spans="1:68" ht="11.1" hidden="1" customHeight="1" outlineLevel="2" x14ac:dyDescent="0.2">
      <c r="A1511" s="10"/>
      <c r="B1511" s="18"/>
      <c r="C1511" s="18"/>
      <c r="D1511" s="18"/>
      <c r="E1511" s="23" t="s">
        <v>1338</v>
      </c>
      <c r="F1511" s="208">
        <v>23.2</v>
      </c>
      <c r="G1511" s="208">
        <v>17.5</v>
      </c>
      <c r="H1511" s="208">
        <v>14.9</v>
      </c>
      <c r="I1511" s="239">
        <v>9.2469999999999999</v>
      </c>
      <c r="J1511" s="239"/>
      <c r="K1511" s="208">
        <v>3.4590000000000001</v>
      </c>
      <c r="L1511" s="24"/>
      <c r="M1511" s="24"/>
      <c r="N1511" s="24"/>
      <c r="O1511" s="208">
        <v>5.8230000000000004</v>
      </c>
      <c r="P1511" s="208">
        <v>13.455</v>
      </c>
      <c r="Q1511" s="208">
        <v>21.34</v>
      </c>
      <c r="R1511" s="208">
        <v>18.367999999999999</v>
      </c>
      <c r="S1511" s="208">
        <v>31.082999999999998</v>
      </c>
      <c r="T1511" s="208">
        <v>27.911000000000001</v>
      </c>
      <c r="U1511" s="208">
        <v>19.824000000000002</v>
      </c>
      <c r="V1511" s="208">
        <v>9.3699999999999992</v>
      </c>
      <c r="W1511" s="208">
        <v>5.2220000000000004</v>
      </c>
      <c r="X1511" s="208">
        <v>3.9E-2</v>
      </c>
      <c r="Y1511" s="24"/>
      <c r="Z1511" s="24"/>
      <c r="AA1511" s="208">
        <v>-6.21</v>
      </c>
      <c r="AB1511" s="208">
        <v>10.323</v>
      </c>
      <c r="AC1511" s="208">
        <v>16.893000000000001</v>
      </c>
      <c r="AD1511" s="208">
        <v>22.385000000000002</v>
      </c>
      <c r="AE1511" s="208">
        <v>21.119</v>
      </c>
      <c r="AF1511" s="208">
        <v>18.099</v>
      </c>
      <c r="AG1511" s="208">
        <v>12.901</v>
      </c>
      <c r="AH1511" s="208">
        <v>9.0129999999999999</v>
      </c>
      <c r="AI1511" s="208">
        <v>4.57</v>
      </c>
      <c r="AJ1511" s="24"/>
      <c r="AK1511" s="24"/>
      <c r="AL1511" s="24"/>
      <c r="AM1511" s="208">
        <v>4.6660000000000004</v>
      </c>
      <c r="AN1511" s="208">
        <v>9.8059999999999992</v>
      </c>
      <c r="AO1511" s="208">
        <v>18.417000000000002</v>
      </c>
      <c r="AP1511" s="208">
        <v>23.706</v>
      </c>
      <c r="AQ1511" s="208">
        <v>22.332999999999998</v>
      </c>
      <c r="AR1511" s="208">
        <v>19.350999999999999</v>
      </c>
      <c r="AS1511" s="208">
        <v>16.704999999999998</v>
      </c>
      <c r="AT1511" s="208">
        <v>9.5879999999999992</v>
      </c>
      <c r="AU1511" s="208">
        <v>3.665</v>
      </c>
      <c r="AV1511" s="24"/>
      <c r="AW1511" s="24"/>
      <c r="AX1511" s="24"/>
      <c r="AY1511" s="208">
        <v>5.2329999999999997</v>
      </c>
      <c r="AZ1511" s="208">
        <v>8.2989999999999995</v>
      </c>
      <c r="BA1511" s="208">
        <v>15.763999999999999</v>
      </c>
      <c r="BB1511" s="21">
        <f t="shared" si="196"/>
        <v>31.082999999999998</v>
      </c>
      <c r="BC1511" s="21"/>
      <c r="BD1511" s="22">
        <f t="shared" si="203"/>
        <v>41.778225806451609</v>
      </c>
      <c r="BE1511" s="21"/>
      <c r="BG1511" s="10"/>
      <c r="BH1511" s="21">
        <f t="shared" si="197"/>
        <v>0</v>
      </c>
      <c r="BI1511" s="22">
        <f t="shared" si="197"/>
        <v>3.1082999999999996E-2</v>
      </c>
      <c r="BJ1511" s="21"/>
      <c r="BK1511" s="21">
        <v>0</v>
      </c>
      <c r="BL1511" s="22">
        <v>9.3248999999999985E-2</v>
      </c>
      <c r="BM1511" s="21"/>
      <c r="BN1511" s="21">
        <f t="shared" si="202"/>
        <v>0</v>
      </c>
      <c r="BO1511" s="22">
        <f t="shared" si="202"/>
        <v>0.37299599999999994</v>
      </c>
      <c r="BP1511" s="21">
        <f t="shared" si="202"/>
        <v>0</v>
      </c>
    </row>
    <row r="1512" spans="1:68" ht="11.1" hidden="1" customHeight="1" outlineLevel="2" x14ac:dyDescent="0.2">
      <c r="A1512" s="10"/>
      <c r="B1512" s="18"/>
      <c r="C1512" s="18"/>
      <c r="D1512" s="18"/>
      <c r="E1512" s="23" t="s">
        <v>1339</v>
      </c>
      <c r="F1512" s="208">
        <v>60.3</v>
      </c>
      <c r="G1512" s="208">
        <v>47.4</v>
      </c>
      <c r="H1512" s="208">
        <v>42.2</v>
      </c>
      <c r="I1512" s="239">
        <v>29.521999999999998</v>
      </c>
      <c r="J1512" s="239"/>
      <c r="K1512" s="208">
        <v>12.199</v>
      </c>
      <c r="L1512" s="24"/>
      <c r="M1512" s="24"/>
      <c r="N1512" s="24"/>
      <c r="O1512" s="208">
        <v>16.454999999999998</v>
      </c>
      <c r="P1512" s="208">
        <v>33.408000000000001</v>
      </c>
      <c r="Q1512" s="208">
        <v>46.087000000000003</v>
      </c>
      <c r="R1512" s="208">
        <v>49.408999999999999</v>
      </c>
      <c r="S1512" s="208">
        <v>66.655000000000001</v>
      </c>
      <c r="T1512" s="208">
        <v>62.258000000000003</v>
      </c>
      <c r="U1512" s="208">
        <v>45.232999999999997</v>
      </c>
      <c r="V1512" s="208">
        <v>21.513000000000002</v>
      </c>
      <c r="W1512" s="208">
        <v>11.829000000000001</v>
      </c>
      <c r="X1512" s="24"/>
      <c r="Y1512" s="24"/>
      <c r="Z1512" s="24"/>
      <c r="AA1512" s="208">
        <v>-11.718</v>
      </c>
      <c r="AB1512" s="208">
        <v>33.939</v>
      </c>
      <c r="AC1512" s="208">
        <v>46.552</v>
      </c>
      <c r="AD1512" s="208">
        <v>60.999000000000002</v>
      </c>
      <c r="AE1512" s="208">
        <v>56.985999999999997</v>
      </c>
      <c r="AF1512" s="208">
        <v>46.981000000000002</v>
      </c>
      <c r="AG1512" s="208">
        <v>35.481999999999999</v>
      </c>
      <c r="AH1512" s="208">
        <v>24.396999999999998</v>
      </c>
      <c r="AI1512" s="208">
        <v>14.909000000000001</v>
      </c>
      <c r="AJ1512" s="24"/>
      <c r="AK1512" s="24"/>
      <c r="AL1512" s="24"/>
      <c r="AM1512" s="208">
        <v>16.43</v>
      </c>
      <c r="AN1512" s="208">
        <v>26.588000000000001</v>
      </c>
      <c r="AO1512" s="208">
        <v>38.026000000000003</v>
      </c>
      <c r="AP1512" s="208">
        <v>42.963000000000001</v>
      </c>
      <c r="AQ1512" s="208">
        <v>39.590000000000003</v>
      </c>
      <c r="AR1512" s="208">
        <v>32.780999999999999</v>
      </c>
      <c r="AS1512" s="208">
        <v>30.843</v>
      </c>
      <c r="AT1512" s="208">
        <v>22.523</v>
      </c>
      <c r="AU1512" s="208">
        <v>11.954000000000001</v>
      </c>
      <c r="AV1512" s="24"/>
      <c r="AW1512" s="24"/>
      <c r="AX1512" s="24"/>
      <c r="AY1512" s="208">
        <v>12.914</v>
      </c>
      <c r="AZ1512" s="208">
        <v>21.760999999999999</v>
      </c>
      <c r="BA1512" s="208">
        <v>30.349</v>
      </c>
      <c r="BB1512" s="21">
        <f t="shared" si="196"/>
        <v>66.655000000000001</v>
      </c>
      <c r="BC1512" s="21"/>
      <c r="BD1512" s="22">
        <f t="shared" si="203"/>
        <v>89.590053763440864</v>
      </c>
      <c r="BE1512" s="21"/>
      <c r="BG1512" s="10"/>
      <c r="BH1512" s="21">
        <f t="shared" si="197"/>
        <v>0</v>
      </c>
      <c r="BI1512" s="22">
        <f t="shared" si="197"/>
        <v>6.6655000000000006E-2</v>
      </c>
      <c r="BJ1512" s="21"/>
      <c r="BK1512" s="21">
        <v>0</v>
      </c>
      <c r="BL1512" s="22">
        <v>0.199965</v>
      </c>
      <c r="BM1512" s="21"/>
      <c r="BN1512" s="21">
        <f t="shared" si="202"/>
        <v>0</v>
      </c>
      <c r="BO1512" s="22">
        <f t="shared" si="202"/>
        <v>0.79986000000000002</v>
      </c>
      <c r="BP1512" s="21">
        <f t="shared" si="202"/>
        <v>0</v>
      </c>
    </row>
    <row r="1513" spans="1:68" ht="11.1" hidden="1" customHeight="1" outlineLevel="2" x14ac:dyDescent="0.2">
      <c r="A1513" s="10"/>
      <c r="B1513" s="18"/>
      <c r="C1513" s="18"/>
      <c r="D1513" s="18"/>
      <c r="E1513" s="23" t="s">
        <v>1340</v>
      </c>
      <c r="F1513" s="208">
        <v>140.6</v>
      </c>
      <c r="G1513" s="208">
        <v>116</v>
      </c>
      <c r="H1513" s="208">
        <v>98.5</v>
      </c>
      <c r="I1513" s="239">
        <v>74.046999999999997</v>
      </c>
      <c r="J1513" s="239"/>
      <c r="K1513" s="208">
        <v>34.484000000000002</v>
      </c>
      <c r="L1513" s="24"/>
      <c r="M1513" s="24"/>
      <c r="N1513" s="24"/>
      <c r="O1513" s="208">
        <v>34.279000000000003</v>
      </c>
      <c r="P1513" s="208">
        <v>82.435000000000002</v>
      </c>
      <c r="Q1513" s="208">
        <v>145.715</v>
      </c>
      <c r="R1513" s="208">
        <v>105.398</v>
      </c>
      <c r="S1513" s="208">
        <v>183.22200000000001</v>
      </c>
      <c r="T1513" s="208">
        <v>164.47</v>
      </c>
      <c r="U1513" s="208">
        <v>113.102</v>
      </c>
      <c r="V1513" s="208">
        <v>61.274000000000001</v>
      </c>
      <c r="W1513" s="208">
        <v>36.9</v>
      </c>
      <c r="X1513" s="24"/>
      <c r="Y1513" s="24"/>
      <c r="Z1513" s="24"/>
      <c r="AA1513" s="208">
        <v>-393.08499999999998</v>
      </c>
      <c r="AB1513" s="208">
        <v>73.515000000000001</v>
      </c>
      <c r="AC1513" s="208">
        <v>119.434</v>
      </c>
      <c r="AD1513" s="208">
        <v>146.256</v>
      </c>
      <c r="AE1513" s="208">
        <v>141.91800000000001</v>
      </c>
      <c r="AF1513" s="208">
        <v>121.023</v>
      </c>
      <c r="AG1513" s="208">
        <v>89.066000000000003</v>
      </c>
      <c r="AH1513" s="208">
        <v>58.174999999999997</v>
      </c>
      <c r="AI1513" s="208">
        <v>35.021999999999998</v>
      </c>
      <c r="AJ1513" s="24"/>
      <c r="AK1513" s="24"/>
      <c r="AL1513" s="24"/>
      <c r="AM1513" s="208">
        <v>31.939</v>
      </c>
      <c r="AN1513" s="208">
        <v>70.921999999999997</v>
      </c>
      <c r="AO1513" s="208">
        <v>116.33</v>
      </c>
      <c r="AP1513" s="208">
        <v>141.15799999999999</v>
      </c>
      <c r="AQ1513" s="208">
        <v>138.52500000000001</v>
      </c>
      <c r="AR1513" s="208">
        <v>118.318</v>
      </c>
      <c r="AS1513" s="208">
        <v>94.992999999999995</v>
      </c>
      <c r="AT1513" s="208">
        <v>55.472000000000001</v>
      </c>
      <c r="AU1513" s="208">
        <v>27.308</v>
      </c>
      <c r="AV1513" s="24"/>
      <c r="AW1513" s="24"/>
      <c r="AX1513" s="24"/>
      <c r="AY1513" s="208">
        <v>34.115000000000002</v>
      </c>
      <c r="AZ1513" s="208">
        <v>58.69</v>
      </c>
      <c r="BA1513" s="208">
        <v>97.989000000000004</v>
      </c>
      <c r="BB1513" s="21">
        <f t="shared" si="196"/>
        <v>183.22200000000001</v>
      </c>
      <c r="BC1513" s="21"/>
      <c r="BD1513" s="22">
        <f t="shared" si="203"/>
        <v>246.26612903225808</v>
      </c>
      <c r="BE1513" s="21"/>
      <c r="BG1513" s="10"/>
      <c r="BH1513" s="21">
        <f t="shared" si="197"/>
        <v>0</v>
      </c>
      <c r="BI1513" s="22">
        <f t="shared" si="197"/>
        <v>0.18322200000000002</v>
      </c>
      <c r="BJ1513" s="21"/>
      <c r="BK1513" s="21">
        <v>0</v>
      </c>
      <c r="BL1513" s="22">
        <v>0.5496660000000001</v>
      </c>
      <c r="BM1513" s="21"/>
      <c r="BN1513" s="21">
        <f t="shared" si="202"/>
        <v>0</v>
      </c>
      <c r="BO1513" s="22">
        <f t="shared" si="202"/>
        <v>2.1986640000000004</v>
      </c>
      <c r="BP1513" s="21">
        <f t="shared" si="202"/>
        <v>0</v>
      </c>
    </row>
    <row r="1514" spans="1:68" ht="11.1" hidden="1" customHeight="1" outlineLevel="2" x14ac:dyDescent="0.2">
      <c r="A1514" s="10"/>
      <c r="B1514" s="18"/>
      <c r="C1514" s="18"/>
      <c r="D1514" s="18"/>
      <c r="E1514" s="23" t="s">
        <v>1341</v>
      </c>
      <c r="F1514" s="208">
        <v>412.9</v>
      </c>
      <c r="G1514" s="208">
        <v>316.3</v>
      </c>
      <c r="H1514" s="208">
        <v>262.3</v>
      </c>
      <c r="I1514" s="239">
        <v>182.73099999999999</v>
      </c>
      <c r="J1514" s="239"/>
      <c r="K1514" s="208">
        <v>70.055000000000007</v>
      </c>
      <c r="L1514" s="24"/>
      <c r="M1514" s="24"/>
      <c r="N1514" s="24"/>
      <c r="O1514" s="208">
        <v>112.175</v>
      </c>
      <c r="P1514" s="208">
        <v>272.375</v>
      </c>
      <c r="Q1514" s="208">
        <v>408.40800000000002</v>
      </c>
      <c r="R1514" s="208">
        <v>343.64</v>
      </c>
      <c r="S1514" s="208">
        <v>568.95799999999997</v>
      </c>
      <c r="T1514" s="208">
        <v>522.70299999999997</v>
      </c>
      <c r="U1514" s="208">
        <v>324.98899999999998</v>
      </c>
      <c r="V1514" s="208">
        <v>148.661</v>
      </c>
      <c r="W1514" s="208">
        <v>89.355000000000004</v>
      </c>
      <c r="X1514" s="24"/>
      <c r="Y1514" s="24"/>
      <c r="Z1514" s="24"/>
      <c r="AA1514" s="208">
        <v>-429.25599999999997</v>
      </c>
      <c r="AB1514" s="208">
        <v>203.108</v>
      </c>
      <c r="AC1514" s="208">
        <v>326.70499999999998</v>
      </c>
      <c r="AD1514" s="208">
        <v>439.971</v>
      </c>
      <c r="AE1514" s="208">
        <v>412.26499999999999</v>
      </c>
      <c r="AF1514" s="208">
        <v>348.29</v>
      </c>
      <c r="AG1514" s="208">
        <v>256.27999999999997</v>
      </c>
      <c r="AH1514" s="208">
        <v>169.06299999999999</v>
      </c>
      <c r="AI1514" s="208">
        <v>100.938</v>
      </c>
      <c r="AJ1514" s="24"/>
      <c r="AK1514" s="24"/>
      <c r="AL1514" s="24"/>
      <c r="AM1514" s="208">
        <v>86.992999999999995</v>
      </c>
      <c r="AN1514" s="208">
        <v>211.19</v>
      </c>
      <c r="AO1514" s="208">
        <v>336.51299999999998</v>
      </c>
      <c r="AP1514" s="208">
        <v>433.12799999999999</v>
      </c>
      <c r="AQ1514" s="208">
        <v>414.11599999999999</v>
      </c>
      <c r="AR1514" s="208">
        <v>334.74799999999999</v>
      </c>
      <c r="AS1514" s="208">
        <v>287.71800000000002</v>
      </c>
      <c r="AT1514" s="208">
        <v>170.71100000000001</v>
      </c>
      <c r="AU1514" s="208">
        <v>74.447000000000003</v>
      </c>
      <c r="AV1514" s="24"/>
      <c r="AW1514" s="24"/>
      <c r="AX1514" s="24"/>
      <c r="AY1514" s="208">
        <v>84.852000000000004</v>
      </c>
      <c r="AZ1514" s="208">
        <v>150.501</v>
      </c>
      <c r="BA1514" s="208">
        <v>261.11399999999998</v>
      </c>
      <c r="BB1514" s="21">
        <f t="shared" si="196"/>
        <v>568.95799999999997</v>
      </c>
      <c r="BC1514" s="21"/>
      <c r="BD1514" s="22">
        <f t="shared" si="203"/>
        <v>764.72849462365582</v>
      </c>
      <c r="BE1514" s="21"/>
      <c r="BG1514" s="10"/>
      <c r="BH1514" s="21">
        <f t="shared" si="197"/>
        <v>0</v>
      </c>
      <c r="BI1514" s="22">
        <f t="shared" si="197"/>
        <v>0.56895799999999985</v>
      </c>
      <c r="BJ1514" s="21"/>
      <c r="BK1514" s="21">
        <v>0</v>
      </c>
      <c r="BL1514" s="22">
        <v>1.7068739999999996</v>
      </c>
      <c r="BM1514" s="21"/>
      <c r="BN1514" s="21">
        <f t="shared" si="202"/>
        <v>0</v>
      </c>
      <c r="BO1514" s="22">
        <f t="shared" si="202"/>
        <v>6.8274959999999982</v>
      </c>
      <c r="BP1514" s="21">
        <f t="shared" si="202"/>
        <v>0</v>
      </c>
    </row>
    <row r="1515" spans="1:68" ht="11.1" hidden="1" customHeight="1" outlineLevel="2" x14ac:dyDescent="0.2">
      <c r="A1515" s="10"/>
      <c r="B1515" s="18"/>
      <c r="C1515" s="18"/>
      <c r="D1515" s="18"/>
      <c r="E1515" s="23" t="s">
        <v>1342</v>
      </c>
      <c r="F1515" s="208">
        <v>17</v>
      </c>
      <c r="G1515" s="208">
        <v>14</v>
      </c>
      <c r="H1515" s="208">
        <v>12</v>
      </c>
      <c r="I1515" s="239">
        <v>9.4049999999999994</v>
      </c>
      <c r="J1515" s="239"/>
      <c r="K1515" s="208">
        <v>4.3470000000000004</v>
      </c>
      <c r="L1515" s="24"/>
      <c r="M1515" s="24"/>
      <c r="N1515" s="24"/>
      <c r="O1515" s="208">
        <v>12.305</v>
      </c>
      <c r="P1515" s="208">
        <v>12.443</v>
      </c>
      <c r="Q1515" s="208">
        <v>14.909000000000001</v>
      </c>
      <c r="R1515" s="208">
        <v>7.8520000000000003</v>
      </c>
      <c r="S1515" s="208">
        <v>19.129000000000001</v>
      </c>
      <c r="T1515" s="208">
        <v>18.233000000000001</v>
      </c>
      <c r="U1515" s="208">
        <v>13.795999999999999</v>
      </c>
      <c r="V1515" s="208">
        <v>6.9960000000000004</v>
      </c>
      <c r="W1515" s="208">
        <v>3.7269999999999999</v>
      </c>
      <c r="X1515" s="24"/>
      <c r="Y1515" s="24"/>
      <c r="Z1515" s="24"/>
      <c r="AA1515" s="208">
        <v>-3.2810000000000001</v>
      </c>
      <c r="AB1515" s="208">
        <v>8.8680000000000003</v>
      </c>
      <c r="AC1515" s="208">
        <v>13.234999999999999</v>
      </c>
      <c r="AD1515" s="208">
        <v>18.113</v>
      </c>
      <c r="AE1515" s="208">
        <v>16.812999999999999</v>
      </c>
      <c r="AF1515" s="208">
        <v>14.269</v>
      </c>
      <c r="AG1515" s="208">
        <v>9.3490000000000002</v>
      </c>
      <c r="AH1515" s="208">
        <v>7.4359999999999999</v>
      </c>
      <c r="AI1515" s="208">
        <v>4.0110000000000001</v>
      </c>
      <c r="AJ1515" s="24"/>
      <c r="AK1515" s="24"/>
      <c r="AL1515" s="24"/>
      <c r="AM1515" s="208">
        <v>3.625</v>
      </c>
      <c r="AN1515" s="208">
        <v>9.1760000000000002</v>
      </c>
      <c r="AO1515" s="208">
        <v>17.233000000000001</v>
      </c>
      <c r="AP1515" s="208">
        <v>21.01</v>
      </c>
      <c r="AQ1515" s="208">
        <v>20.084</v>
      </c>
      <c r="AR1515" s="208">
        <v>14.81</v>
      </c>
      <c r="AS1515" s="208">
        <v>11.151</v>
      </c>
      <c r="AT1515" s="208">
        <v>7.3120000000000003</v>
      </c>
      <c r="AU1515" s="208">
        <v>3.431</v>
      </c>
      <c r="AV1515" s="24"/>
      <c r="AW1515" s="24"/>
      <c r="AX1515" s="24"/>
      <c r="AY1515" s="208">
        <v>4.4420000000000002</v>
      </c>
      <c r="AZ1515" s="208">
        <v>6.9669999999999996</v>
      </c>
      <c r="BA1515" s="208">
        <v>11.212999999999999</v>
      </c>
      <c r="BB1515" s="21">
        <f t="shared" si="196"/>
        <v>21.01</v>
      </c>
      <c r="BC1515" s="21"/>
      <c r="BD1515" s="22">
        <f t="shared" si="203"/>
        <v>28.23924731182796</v>
      </c>
      <c r="BE1515" s="21"/>
      <c r="BG1515" s="10"/>
      <c r="BH1515" s="21">
        <f t="shared" si="197"/>
        <v>0</v>
      </c>
      <c r="BI1515" s="22">
        <f t="shared" si="197"/>
        <v>2.1010000000000001E-2</v>
      </c>
      <c r="BJ1515" s="21"/>
      <c r="BK1515" s="21">
        <v>0</v>
      </c>
      <c r="BL1515" s="22">
        <v>6.3030000000000003E-2</v>
      </c>
      <c r="BM1515" s="21"/>
      <c r="BN1515" s="21">
        <f t="shared" si="202"/>
        <v>0</v>
      </c>
      <c r="BO1515" s="22">
        <f t="shared" si="202"/>
        <v>0.25212000000000001</v>
      </c>
      <c r="BP1515" s="21">
        <f t="shared" si="202"/>
        <v>0</v>
      </c>
    </row>
    <row r="1516" spans="1:68" ht="11.1" hidden="1" customHeight="1" outlineLevel="2" x14ac:dyDescent="0.2">
      <c r="A1516" s="10"/>
      <c r="B1516" s="18"/>
      <c r="C1516" s="18"/>
      <c r="D1516" s="18"/>
      <c r="E1516" s="23" t="s">
        <v>1343</v>
      </c>
      <c r="F1516" s="208">
        <v>8.9</v>
      </c>
      <c r="G1516" s="208">
        <v>7.8</v>
      </c>
      <c r="H1516" s="208">
        <v>7.2</v>
      </c>
      <c r="I1516" s="239">
        <v>5.5780000000000003</v>
      </c>
      <c r="J1516" s="239"/>
      <c r="K1516" s="208">
        <v>2.0819999999999999</v>
      </c>
      <c r="L1516" s="24"/>
      <c r="M1516" s="24"/>
      <c r="N1516" s="24"/>
      <c r="O1516" s="208">
        <v>2.7189999999999999</v>
      </c>
      <c r="P1516" s="208">
        <v>6.6550000000000002</v>
      </c>
      <c r="Q1516" s="208">
        <v>9.3040000000000003</v>
      </c>
      <c r="R1516" s="208">
        <v>8.9139999999999997</v>
      </c>
      <c r="S1516" s="208">
        <v>11.455</v>
      </c>
      <c r="T1516" s="208">
        <v>10.648</v>
      </c>
      <c r="U1516" s="208">
        <v>8.5459999999999994</v>
      </c>
      <c r="V1516" s="208">
        <v>4.1950000000000003</v>
      </c>
      <c r="W1516" s="208">
        <v>2.137</v>
      </c>
      <c r="X1516" s="24"/>
      <c r="Y1516" s="24"/>
      <c r="Z1516" s="24"/>
      <c r="AA1516" s="208">
        <v>1.1080000000000001</v>
      </c>
      <c r="AB1516" s="208">
        <v>5.4050000000000002</v>
      </c>
      <c r="AC1516" s="208">
        <v>8.1539999999999999</v>
      </c>
      <c r="AD1516" s="208">
        <v>10.134</v>
      </c>
      <c r="AE1516" s="208">
        <v>9.6039999999999992</v>
      </c>
      <c r="AF1516" s="208">
        <v>8.36</v>
      </c>
      <c r="AG1516" s="208">
        <v>7.1260000000000003</v>
      </c>
      <c r="AH1516" s="208">
        <v>4.4850000000000003</v>
      </c>
      <c r="AI1516" s="208">
        <v>1.409</v>
      </c>
      <c r="AJ1516" s="24"/>
      <c r="AK1516" s="24"/>
      <c r="AL1516" s="24"/>
      <c r="AM1516" s="208">
        <v>1.96</v>
      </c>
      <c r="AN1516" s="208">
        <v>5.0469999999999997</v>
      </c>
      <c r="AO1516" s="208">
        <v>9.5730000000000004</v>
      </c>
      <c r="AP1516" s="208">
        <v>11.256</v>
      </c>
      <c r="AQ1516" s="208">
        <v>10.789</v>
      </c>
      <c r="AR1516" s="208">
        <v>9.0540000000000003</v>
      </c>
      <c r="AS1516" s="208">
        <v>8.3079999999999998</v>
      </c>
      <c r="AT1516" s="208">
        <v>4.2910000000000004</v>
      </c>
      <c r="AU1516" s="208">
        <v>1.6140000000000001</v>
      </c>
      <c r="AV1516" s="24"/>
      <c r="AW1516" s="24"/>
      <c r="AX1516" s="24"/>
      <c r="AY1516" s="208">
        <v>2.456</v>
      </c>
      <c r="AZ1516" s="208">
        <v>4.1539999999999999</v>
      </c>
      <c r="BA1516" s="208">
        <v>7.6130000000000004</v>
      </c>
      <c r="BB1516" s="21">
        <f t="shared" si="196"/>
        <v>11.455</v>
      </c>
      <c r="BC1516" s="21"/>
      <c r="BD1516" s="22">
        <f t="shared" si="203"/>
        <v>15.396505376344086</v>
      </c>
      <c r="BE1516" s="21"/>
      <c r="BG1516" s="10"/>
      <c r="BH1516" s="21">
        <f t="shared" si="197"/>
        <v>0</v>
      </c>
      <c r="BI1516" s="22">
        <f t="shared" si="197"/>
        <v>1.1455E-2</v>
      </c>
      <c r="BJ1516" s="21"/>
      <c r="BK1516" s="21">
        <v>0</v>
      </c>
      <c r="BL1516" s="22">
        <v>3.4365E-2</v>
      </c>
      <c r="BM1516" s="21"/>
      <c r="BN1516" s="21">
        <f t="shared" si="202"/>
        <v>0</v>
      </c>
      <c r="BO1516" s="22">
        <f t="shared" si="202"/>
        <v>0.13746</v>
      </c>
      <c r="BP1516" s="21">
        <f t="shared" si="202"/>
        <v>0</v>
      </c>
    </row>
    <row r="1517" spans="1:68" ht="11.1" hidden="1" customHeight="1" outlineLevel="2" x14ac:dyDescent="0.2">
      <c r="A1517" s="10"/>
      <c r="B1517" s="18"/>
      <c r="C1517" s="18"/>
      <c r="D1517" s="18"/>
      <c r="E1517" s="23" t="s">
        <v>1344</v>
      </c>
      <c r="F1517" s="208">
        <v>39.5</v>
      </c>
      <c r="G1517" s="208">
        <v>31.1</v>
      </c>
      <c r="H1517" s="208">
        <v>27.7</v>
      </c>
      <c r="I1517" s="239">
        <v>18.523</v>
      </c>
      <c r="J1517" s="239"/>
      <c r="K1517" s="208">
        <v>7.1619999999999999</v>
      </c>
      <c r="L1517" s="24"/>
      <c r="M1517" s="24"/>
      <c r="N1517" s="24"/>
      <c r="O1517" s="208">
        <v>10.9</v>
      </c>
      <c r="P1517" s="208">
        <v>24.277999999999999</v>
      </c>
      <c r="Q1517" s="208">
        <v>36.402999999999999</v>
      </c>
      <c r="R1517" s="208">
        <v>23.266999999999999</v>
      </c>
      <c r="S1517" s="208">
        <v>47.89</v>
      </c>
      <c r="T1517" s="208">
        <v>43.634999999999998</v>
      </c>
      <c r="U1517" s="208">
        <v>28.491</v>
      </c>
      <c r="V1517" s="208">
        <v>11.305</v>
      </c>
      <c r="W1517" s="208">
        <v>7.5110000000000001</v>
      </c>
      <c r="X1517" s="24"/>
      <c r="Y1517" s="24"/>
      <c r="Z1517" s="24"/>
      <c r="AA1517" s="208">
        <v>-9.032</v>
      </c>
      <c r="AB1517" s="208">
        <v>20.239999999999998</v>
      </c>
      <c r="AC1517" s="208">
        <v>36.561999999999998</v>
      </c>
      <c r="AD1517" s="208">
        <v>44.353999999999999</v>
      </c>
      <c r="AE1517" s="208">
        <v>40.232999999999997</v>
      </c>
      <c r="AF1517" s="208">
        <v>33.357999999999997</v>
      </c>
      <c r="AG1517" s="208">
        <v>19.105</v>
      </c>
      <c r="AH1517" s="208">
        <v>11.816000000000001</v>
      </c>
      <c r="AI1517" s="208">
        <v>7.141</v>
      </c>
      <c r="AJ1517" s="24"/>
      <c r="AK1517" s="24"/>
      <c r="AL1517" s="24"/>
      <c r="AM1517" s="208">
        <v>7.2089999999999996</v>
      </c>
      <c r="AN1517" s="208">
        <v>16.917999999999999</v>
      </c>
      <c r="AO1517" s="208">
        <v>33.738</v>
      </c>
      <c r="AP1517" s="208">
        <v>42.905999999999999</v>
      </c>
      <c r="AQ1517" s="208">
        <v>40.155999999999999</v>
      </c>
      <c r="AR1517" s="208">
        <v>32.718000000000004</v>
      </c>
      <c r="AS1517" s="208">
        <v>27.504999999999999</v>
      </c>
      <c r="AT1517" s="208">
        <v>14.869</v>
      </c>
      <c r="AU1517" s="208">
        <v>6.319</v>
      </c>
      <c r="AV1517" s="24"/>
      <c r="AW1517" s="24"/>
      <c r="AX1517" s="24"/>
      <c r="AY1517" s="208">
        <v>8.5169999999999995</v>
      </c>
      <c r="AZ1517" s="208">
        <v>15.44</v>
      </c>
      <c r="BA1517" s="208">
        <v>29.722000000000001</v>
      </c>
      <c r="BB1517" s="21">
        <f t="shared" si="196"/>
        <v>47.89</v>
      </c>
      <c r="BC1517" s="21"/>
      <c r="BD1517" s="22">
        <f t="shared" si="203"/>
        <v>64.368279569892479</v>
      </c>
      <c r="BE1517" s="21"/>
      <c r="BG1517" s="10"/>
      <c r="BH1517" s="21">
        <f t="shared" si="197"/>
        <v>0</v>
      </c>
      <c r="BI1517" s="22">
        <f t="shared" si="197"/>
        <v>4.7890000000000009E-2</v>
      </c>
      <c r="BJ1517" s="21"/>
      <c r="BK1517" s="21">
        <v>0</v>
      </c>
      <c r="BL1517" s="22">
        <v>0.14367000000000002</v>
      </c>
      <c r="BM1517" s="21"/>
      <c r="BN1517" s="21">
        <f t="shared" si="202"/>
        <v>0</v>
      </c>
      <c r="BO1517" s="22">
        <f t="shared" si="202"/>
        <v>0.57468000000000008</v>
      </c>
      <c r="BP1517" s="21">
        <f t="shared" si="202"/>
        <v>0</v>
      </c>
    </row>
    <row r="1518" spans="1:68" ht="11.1" hidden="1" customHeight="1" outlineLevel="2" x14ac:dyDescent="0.2">
      <c r="A1518" s="10"/>
      <c r="B1518" s="18"/>
      <c r="C1518" s="18"/>
      <c r="D1518" s="18"/>
      <c r="E1518" s="23" t="s">
        <v>1345</v>
      </c>
      <c r="F1518" s="208">
        <v>202.5</v>
      </c>
      <c r="G1518" s="208">
        <v>171.3</v>
      </c>
      <c r="H1518" s="208">
        <v>149.6</v>
      </c>
      <c r="I1518" s="239">
        <v>98.691999999999993</v>
      </c>
      <c r="J1518" s="239"/>
      <c r="K1518" s="208">
        <v>37.369999999999997</v>
      </c>
      <c r="L1518" s="24"/>
      <c r="M1518" s="24"/>
      <c r="N1518" s="24"/>
      <c r="O1518" s="24"/>
      <c r="P1518" s="208">
        <v>247.18600000000001</v>
      </c>
      <c r="Q1518" s="208">
        <v>195.88499999999999</v>
      </c>
      <c r="R1518" s="208">
        <v>133</v>
      </c>
      <c r="S1518" s="208">
        <v>255.06899999999999</v>
      </c>
      <c r="T1518" s="208">
        <v>235.24799999999999</v>
      </c>
      <c r="U1518" s="208">
        <v>150.624</v>
      </c>
      <c r="V1518" s="208">
        <v>73.278000000000006</v>
      </c>
      <c r="W1518" s="208">
        <v>41.424999999999997</v>
      </c>
      <c r="X1518" s="24"/>
      <c r="Y1518" s="24"/>
      <c r="Z1518" s="24"/>
      <c r="AA1518" s="208">
        <v>-70.468999999999994</v>
      </c>
      <c r="AB1518" s="208">
        <v>102.75700000000001</v>
      </c>
      <c r="AC1518" s="208">
        <v>171.91499999999999</v>
      </c>
      <c r="AD1518" s="208">
        <v>233.42099999999999</v>
      </c>
      <c r="AE1518" s="208">
        <v>216.30500000000001</v>
      </c>
      <c r="AF1518" s="208">
        <v>183.01400000000001</v>
      </c>
      <c r="AG1518" s="208">
        <v>127.251</v>
      </c>
      <c r="AH1518" s="208">
        <v>89.554000000000002</v>
      </c>
      <c r="AI1518" s="208">
        <v>53.006</v>
      </c>
      <c r="AJ1518" s="24"/>
      <c r="AK1518" s="24"/>
      <c r="AL1518" s="24"/>
      <c r="AM1518" s="208">
        <v>43.473999999999997</v>
      </c>
      <c r="AN1518" s="208">
        <v>107.893</v>
      </c>
      <c r="AO1518" s="208">
        <v>181.72300000000001</v>
      </c>
      <c r="AP1518" s="208">
        <v>231.90700000000001</v>
      </c>
      <c r="AQ1518" s="208">
        <v>231.16200000000001</v>
      </c>
      <c r="AR1518" s="208">
        <v>185.77500000000001</v>
      </c>
      <c r="AS1518" s="208">
        <v>157.97900000000001</v>
      </c>
      <c r="AT1518" s="208">
        <v>82.397999999999996</v>
      </c>
      <c r="AU1518" s="208">
        <v>45.491999999999997</v>
      </c>
      <c r="AV1518" s="24"/>
      <c r="AW1518" s="24"/>
      <c r="AX1518" s="24"/>
      <c r="AY1518" s="208">
        <v>53.881999999999998</v>
      </c>
      <c r="AZ1518" s="208">
        <v>93.552999999999997</v>
      </c>
      <c r="BA1518" s="208">
        <v>155.00800000000001</v>
      </c>
      <c r="BB1518" s="21">
        <f t="shared" si="196"/>
        <v>255.06899999999999</v>
      </c>
      <c r="BC1518" s="21"/>
      <c r="BD1518" s="22">
        <f t="shared" si="203"/>
        <v>342.83467741935488</v>
      </c>
      <c r="BE1518" s="21"/>
      <c r="BG1518" s="10"/>
      <c r="BH1518" s="21">
        <f t="shared" si="197"/>
        <v>0</v>
      </c>
      <c r="BI1518" s="22">
        <f t="shared" si="197"/>
        <v>0.25506900000000005</v>
      </c>
      <c r="BJ1518" s="21"/>
      <c r="BK1518" s="21">
        <v>0</v>
      </c>
      <c r="BL1518" s="22">
        <v>0.76520700000000019</v>
      </c>
      <c r="BM1518" s="21"/>
      <c r="BN1518" s="21">
        <f t="shared" si="202"/>
        <v>0</v>
      </c>
      <c r="BO1518" s="22">
        <f t="shared" si="202"/>
        <v>3.0608280000000008</v>
      </c>
      <c r="BP1518" s="21">
        <f t="shared" si="202"/>
        <v>0</v>
      </c>
    </row>
    <row r="1519" spans="1:68" ht="11.1" hidden="1" customHeight="1" outlineLevel="2" x14ac:dyDescent="0.2">
      <c r="A1519" s="10"/>
      <c r="B1519" s="18"/>
      <c r="C1519" s="18"/>
      <c r="D1519" s="18"/>
      <c r="E1519" s="23" t="s">
        <v>1346</v>
      </c>
      <c r="F1519" s="208">
        <v>58.6</v>
      </c>
      <c r="G1519" s="208">
        <v>51.6</v>
      </c>
      <c r="H1519" s="208">
        <v>47.5</v>
      </c>
      <c r="I1519" s="239">
        <v>33.046999999999997</v>
      </c>
      <c r="J1519" s="239"/>
      <c r="K1519" s="208">
        <v>14.263</v>
      </c>
      <c r="L1519" s="24"/>
      <c r="M1519" s="24"/>
      <c r="N1519" s="24"/>
      <c r="O1519" s="208">
        <v>24.510999999999999</v>
      </c>
      <c r="P1519" s="208">
        <v>46.103999999999999</v>
      </c>
      <c r="Q1519" s="208">
        <v>62.710999999999999</v>
      </c>
      <c r="R1519" s="208">
        <v>45.15</v>
      </c>
      <c r="S1519" s="208">
        <v>85.058000000000007</v>
      </c>
      <c r="T1519" s="208">
        <v>78.671999999999997</v>
      </c>
      <c r="U1519" s="208">
        <v>53.058</v>
      </c>
      <c r="V1519" s="208">
        <v>23.49</v>
      </c>
      <c r="W1519" s="208">
        <v>12.099</v>
      </c>
      <c r="X1519" s="24"/>
      <c r="Y1519" s="24"/>
      <c r="Z1519" s="24"/>
      <c r="AA1519" s="208">
        <v>-15.52</v>
      </c>
      <c r="AB1519" s="208">
        <v>41.093000000000004</v>
      </c>
      <c r="AC1519" s="208">
        <v>62.238999999999997</v>
      </c>
      <c r="AD1519" s="208">
        <v>87.838999999999999</v>
      </c>
      <c r="AE1519" s="208">
        <v>83.63</v>
      </c>
      <c r="AF1519" s="208">
        <v>73.817999999999998</v>
      </c>
      <c r="AG1519" s="208">
        <v>45.677999999999997</v>
      </c>
      <c r="AH1519" s="208">
        <v>30.021999999999998</v>
      </c>
      <c r="AI1519" s="208">
        <v>17.026</v>
      </c>
      <c r="AJ1519" s="24"/>
      <c r="AK1519" s="24"/>
      <c r="AL1519" s="24"/>
      <c r="AM1519" s="24"/>
      <c r="AN1519" s="24"/>
      <c r="AO1519" s="24"/>
      <c r="AP1519" s="208">
        <v>263.89600000000002</v>
      </c>
      <c r="AQ1519" s="208">
        <v>117.4</v>
      </c>
      <c r="AR1519" s="208">
        <v>95.244</v>
      </c>
      <c r="AS1519" s="208">
        <v>45</v>
      </c>
      <c r="AT1519" s="208">
        <v>87.155000000000001</v>
      </c>
      <c r="AU1519" s="208">
        <v>46.85</v>
      </c>
      <c r="AV1519" s="24"/>
      <c r="AW1519" s="24"/>
      <c r="AX1519" s="24"/>
      <c r="AY1519" s="208">
        <v>34.694000000000003</v>
      </c>
      <c r="AZ1519" s="208">
        <v>53.944000000000003</v>
      </c>
      <c r="BA1519" s="208">
        <v>78.816000000000003</v>
      </c>
      <c r="BB1519" s="21">
        <f t="shared" si="196"/>
        <v>263.89600000000002</v>
      </c>
      <c r="BC1519" s="21"/>
      <c r="BD1519" s="22">
        <f t="shared" si="203"/>
        <v>354.69892473118284</v>
      </c>
      <c r="BE1519" s="21"/>
      <c r="BG1519" s="10"/>
      <c r="BH1519" s="21">
        <f t="shared" si="197"/>
        <v>0</v>
      </c>
      <c r="BI1519" s="22">
        <f t="shared" si="197"/>
        <v>0.26389600000000007</v>
      </c>
      <c r="BJ1519" s="21"/>
      <c r="BK1519" s="21">
        <v>0</v>
      </c>
      <c r="BL1519" s="22">
        <v>0.79168800000000017</v>
      </c>
      <c r="BM1519" s="21"/>
      <c r="BN1519" s="21">
        <f t="shared" si="202"/>
        <v>0</v>
      </c>
      <c r="BO1519" s="22">
        <f t="shared" si="202"/>
        <v>3.1667520000000007</v>
      </c>
      <c r="BP1519" s="21">
        <f t="shared" si="202"/>
        <v>0</v>
      </c>
    </row>
    <row r="1520" spans="1:68" ht="11.1" hidden="1" customHeight="1" outlineLevel="2" x14ac:dyDescent="0.2">
      <c r="A1520" s="10"/>
      <c r="B1520" s="18"/>
      <c r="C1520" s="18"/>
      <c r="D1520" s="18"/>
      <c r="E1520" s="23" t="s">
        <v>1347</v>
      </c>
      <c r="F1520" s="208">
        <v>130.5</v>
      </c>
      <c r="G1520" s="208">
        <v>114.4</v>
      </c>
      <c r="H1520" s="208">
        <v>95.6</v>
      </c>
      <c r="I1520" s="239">
        <v>64.114999999999995</v>
      </c>
      <c r="J1520" s="239"/>
      <c r="K1520" s="208">
        <v>34.46</v>
      </c>
      <c r="L1520" s="24"/>
      <c r="M1520" s="24"/>
      <c r="N1520" s="24"/>
      <c r="O1520" s="208">
        <v>42.637999999999998</v>
      </c>
      <c r="P1520" s="208">
        <v>102.61799999999999</v>
      </c>
      <c r="Q1520" s="208">
        <v>151.27199999999999</v>
      </c>
      <c r="R1520" s="208">
        <v>73.230999999999995</v>
      </c>
      <c r="S1520" s="208">
        <v>161.69399999999999</v>
      </c>
      <c r="T1520" s="208">
        <v>151.191</v>
      </c>
      <c r="U1520" s="208">
        <v>107.904</v>
      </c>
      <c r="V1520" s="208">
        <v>57.085000000000001</v>
      </c>
      <c r="W1520" s="208">
        <v>30.324999999999999</v>
      </c>
      <c r="X1520" s="24"/>
      <c r="Y1520" s="24"/>
      <c r="Z1520" s="24"/>
      <c r="AA1520" s="208">
        <v>3.8109999999999999</v>
      </c>
      <c r="AB1520" s="208">
        <v>77.748000000000005</v>
      </c>
      <c r="AC1520" s="208">
        <v>110.602</v>
      </c>
      <c r="AD1520" s="208">
        <v>138.27699999999999</v>
      </c>
      <c r="AE1520" s="208">
        <v>125.93899999999999</v>
      </c>
      <c r="AF1520" s="208">
        <v>105.319</v>
      </c>
      <c r="AG1520" s="208">
        <v>72.424000000000007</v>
      </c>
      <c r="AH1520" s="208">
        <v>51.621000000000002</v>
      </c>
      <c r="AI1520" s="208">
        <v>33.594999999999999</v>
      </c>
      <c r="AJ1520" s="24"/>
      <c r="AK1520" s="24"/>
      <c r="AL1520" s="24"/>
      <c r="AM1520" s="208">
        <v>28.63</v>
      </c>
      <c r="AN1520" s="208">
        <v>63.633000000000003</v>
      </c>
      <c r="AO1520" s="208">
        <v>104.914</v>
      </c>
      <c r="AP1520" s="208">
        <v>126.846</v>
      </c>
      <c r="AQ1520" s="208">
        <v>123.649</v>
      </c>
      <c r="AR1520" s="208">
        <v>103.035</v>
      </c>
      <c r="AS1520" s="208">
        <v>87.635999999999996</v>
      </c>
      <c r="AT1520" s="208">
        <v>52.844000000000001</v>
      </c>
      <c r="AU1520" s="208">
        <v>25.946999999999999</v>
      </c>
      <c r="AV1520" s="24"/>
      <c r="AW1520" s="24"/>
      <c r="AX1520" s="24"/>
      <c r="AY1520" s="208">
        <v>35.601999999999997</v>
      </c>
      <c r="AZ1520" s="208">
        <v>58.423000000000002</v>
      </c>
      <c r="BA1520" s="208">
        <v>88.9</v>
      </c>
      <c r="BB1520" s="21">
        <f t="shared" ref="BB1520:BB1583" si="204">MAX(F1520:BA1520)</f>
        <v>161.69399999999999</v>
      </c>
      <c r="BC1520" s="21"/>
      <c r="BD1520" s="22">
        <f t="shared" si="203"/>
        <v>217.33064516129031</v>
      </c>
      <c r="BE1520" s="21"/>
      <c r="BG1520" s="10"/>
      <c r="BH1520" s="21">
        <f t="shared" si="197"/>
        <v>0</v>
      </c>
      <c r="BI1520" s="22">
        <f t="shared" si="197"/>
        <v>0.161694</v>
      </c>
      <c r="BJ1520" s="21"/>
      <c r="BK1520" s="21">
        <v>0</v>
      </c>
      <c r="BL1520" s="22">
        <v>0.48508200000000001</v>
      </c>
      <c r="BM1520" s="21"/>
      <c r="BN1520" s="21">
        <f t="shared" si="202"/>
        <v>0</v>
      </c>
      <c r="BO1520" s="22">
        <f t="shared" si="202"/>
        <v>1.9403280000000001</v>
      </c>
      <c r="BP1520" s="21">
        <f t="shared" si="202"/>
        <v>0</v>
      </c>
    </row>
    <row r="1521" spans="1:68" ht="11.1" hidden="1" customHeight="1" outlineLevel="2" x14ac:dyDescent="0.2">
      <c r="A1521" s="10"/>
      <c r="B1521" s="18"/>
      <c r="C1521" s="18"/>
      <c r="D1521" s="18"/>
      <c r="E1521" s="23" t="s">
        <v>1348</v>
      </c>
      <c r="F1521" s="208">
        <v>44.3</v>
      </c>
      <c r="G1521" s="208">
        <v>35.700000000000003</v>
      </c>
      <c r="H1521" s="208">
        <v>28.7</v>
      </c>
      <c r="I1521" s="239">
        <v>19.355</v>
      </c>
      <c r="J1521" s="239"/>
      <c r="K1521" s="208">
        <v>8.7929999999999993</v>
      </c>
      <c r="L1521" s="24"/>
      <c r="M1521" s="24"/>
      <c r="N1521" s="24"/>
      <c r="O1521" s="208">
        <v>12.535</v>
      </c>
      <c r="P1521" s="208">
        <v>29.548999999999999</v>
      </c>
      <c r="Q1521" s="208">
        <v>46.533000000000001</v>
      </c>
      <c r="R1521" s="208">
        <v>41.963999999999999</v>
      </c>
      <c r="S1521" s="208">
        <v>69.448999999999998</v>
      </c>
      <c r="T1521" s="208">
        <v>66.802000000000007</v>
      </c>
      <c r="U1521" s="208">
        <v>38.962000000000003</v>
      </c>
      <c r="V1521" s="208">
        <v>18.515999999999998</v>
      </c>
      <c r="W1521" s="208">
        <v>9.8610000000000007</v>
      </c>
      <c r="X1521" s="24"/>
      <c r="Y1521" s="24"/>
      <c r="Z1521" s="24"/>
      <c r="AA1521" s="208">
        <v>-11.606</v>
      </c>
      <c r="AB1521" s="208">
        <v>25.707999999999998</v>
      </c>
      <c r="AC1521" s="208">
        <v>47.21</v>
      </c>
      <c r="AD1521" s="208">
        <v>68.066999999999993</v>
      </c>
      <c r="AE1521" s="208">
        <v>66.247</v>
      </c>
      <c r="AF1521" s="208">
        <v>51.103000000000002</v>
      </c>
      <c r="AG1521" s="208">
        <v>32.838000000000001</v>
      </c>
      <c r="AH1521" s="208">
        <v>19.29</v>
      </c>
      <c r="AI1521" s="208">
        <v>9.35</v>
      </c>
      <c r="AJ1521" s="24"/>
      <c r="AK1521" s="24"/>
      <c r="AL1521" s="24"/>
      <c r="AM1521" s="208">
        <v>10.468999999999999</v>
      </c>
      <c r="AN1521" s="208">
        <v>27.744</v>
      </c>
      <c r="AO1521" s="208">
        <v>52.984000000000002</v>
      </c>
      <c r="AP1521" s="208">
        <v>67.171999999999997</v>
      </c>
      <c r="AQ1521" s="208">
        <v>64.748000000000005</v>
      </c>
      <c r="AR1521" s="208">
        <v>51.8</v>
      </c>
      <c r="AS1521" s="208">
        <v>41.475999999999999</v>
      </c>
      <c r="AT1521" s="208">
        <v>20.608000000000001</v>
      </c>
      <c r="AU1521" s="208">
        <v>7.7910000000000004</v>
      </c>
      <c r="AV1521" s="24"/>
      <c r="AW1521" s="24"/>
      <c r="AX1521" s="24"/>
      <c r="AY1521" s="208">
        <v>12.738</v>
      </c>
      <c r="AZ1521" s="208">
        <v>23.88</v>
      </c>
      <c r="BA1521" s="208">
        <v>44.866</v>
      </c>
      <c r="BB1521" s="21">
        <f t="shared" si="204"/>
        <v>69.448999999999998</v>
      </c>
      <c r="BC1521" s="21"/>
      <c r="BD1521" s="22">
        <f t="shared" si="203"/>
        <v>93.34543010752688</v>
      </c>
      <c r="BE1521" s="21"/>
      <c r="BG1521" s="10"/>
      <c r="BH1521" s="21">
        <f t="shared" si="197"/>
        <v>0</v>
      </c>
      <c r="BI1521" s="22">
        <f t="shared" si="197"/>
        <v>6.9448999999999983E-2</v>
      </c>
      <c r="BJ1521" s="21"/>
      <c r="BK1521" s="21">
        <v>0</v>
      </c>
      <c r="BL1521" s="22">
        <v>0.20834699999999995</v>
      </c>
      <c r="BM1521" s="21"/>
      <c r="BN1521" s="21">
        <f t="shared" si="202"/>
        <v>0</v>
      </c>
      <c r="BO1521" s="22">
        <f t="shared" si="202"/>
        <v>0.8333879999999998</v>
      </c>
      <c r="BP1521" s="21">
        <f t="shared" si="202"/>
        <v>0</v>
      </c>
    </row>
    <row r="1522" spans="1:68" ht="11.1" hidden="1" customHeight="1" outlineLevel="2" x14ac:dyDescent="0.2">
      <c r="A1522" s="10"/>
      <c r="B1522" s="18"/>
      <c r="C1522" s="18"/>
      <c r="D1522" s="18"/>
      <c r="E1522" s="23" t="s">
        <v>1349</v>
      </c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24"/>
      <c r="AG1522" s="24"/>
      <c r="AH1522" s="24"/>
      <c r="AI1522" s="24"/>
      <c r="AJ1522" s="24"/>
      <c r="AK1522" s="24"/>
      <c r="AL1522" s="24"/>
      <c r="AM1522" s="24"/>
      <c r="AN1522" s="24"/>
      <c r="AO1522" s="24"/>
      <c r="AP1522" s="24"/>
      <c r="AQ1522" s="24"/>
      <c r="AR1522" s="24"/>
      <c r="AS1522" s="24"/>
      <c r="AT1522" s="24"/>
      <c r="AU1522" s="24"/>
      <c r="AV1522" s="24"/>
      <c r="AW1522" s="24"/>
      <c r="AX1522" s="24"/>
      <c r="AY1522" s="208">
        <v>20.66</v>
      </c>
      <c r="AZ1522" s="208">
        <v>37.356000000000002</v>
      </c>
      <c r="BA1522" s="208">
        <v>71.704999999999998</v>
      </c>
      <c r="BB1522" s="21">
        <f t="shared" si="204"/>
        <v>71.704999999999998</v>
      </c>
      <c r="BC1522" s="21"/>
      <c r="BD1522" s="22">
        <f t="shared" si="203"/>
        <v>96.377688172043008</v>
      </c>
      <c r="BE1522" s="21"/>
      <c r="BG1522" s="10"/>
      <c r="BH1522" s="21">
        <f t="shared" si="197"/>
        <v>0</v>
      </c>
      <c r="BI1522" s="22">
        <f t="shared" si="197"/>
        <v>7.1705000000000005E-2</v>
      </c>
      <c r="BJ1522" s="21"/>
      <c r="BK1522" s="21">
        <v>0</v>
      </c>
      <c r="BL1522" s="22">
        <v>0.215115</v>
      </c>
      <c r="BM1522" s="21"/>
      <c r="BN1522" s="21">
        <f t="shared" si="202"/>
        <v>0</v>
      </c>
      <c r="BO1522" s="22">
        <f t="shared" si="202"/>
        <v>0.86046</v>
      </c>
      <c r="BP1522" s="21">
        <f t="shared" si="202"/>
        <v>0</v>
      </c>
    </row>
    <row r="1523" spans="1:68" ht="11.1" hidden="1" customHeight="1" outlineLevel="1" collapsed="1" x14ac:dyDescent="0.2">
      <c r="A1523" s="10"/>
      <c r="B1523" s="18"/>
      <c r="C1523" s="18"/>
      <c r="D1523" s="18"/>
      <c r="E1523" s="19" t="s">
        <v>1350</v>
      </c>
      <c r="F1523" s="209">
        <v>11.898999999999999</v>
      </c>
      <c r="G1523" s="20"/>
      <c r="H1523" s="20"/>
      <c r="I1523" s="20"/>
      <c r="J1523" s="20"/>
      <c r="K1523" s="20"/>
      <c r="L1523" s="20"/>
      <c r="M1523" s="20"/>
      <c r="N1523" s="20"/>
      <c r="O1523" s="209">
        <v>0.8</v>
      </c>
      <c r="P1523" s="209">
        <v>2.4900000000000002</v>
      </c>
      <c r="Q1523" s="209">
        <v>4.3730000000000002</v>
      </c>
      <c r="R1523" s="209">
        <v>4.1050000000000004</v>
      </c>
      <c r="S1523" s="209">
        <v>5.9039999999999999</v>
      </c>
      <c r="T1523" s="209">
        <v>5.9359999999999999</v>
      </c>
      <c r="U1523" s="209">
        <v>3.4460000000000002</v>
      </c>
      <c r="V1523" s="209">
        <v>2.3279999999999998</v>
      </c>
      <c r="W1523" s="209">
        <v>1.367</v>
      </c>
      <c r="X1523" s="209">
        <v>0.10299999999999999</v>
      </c>
      <c r="Y1523" s="209">
        <v>6.9000000000000006E-2</v>
      </c>
      <c r="Z1523" s="209">
        <v>0.64300000000000002</v>
      </c>
      <c r="AA1523" s="209">
        <v>0.85799999999999998</v>
      </c>
      <c r="AB1523" s="209">
        <v>2.4670000000000001</v>
      </c>
      <c r="AC1523" s="209">
        <v>4.4870000000000001</v>
      </c>
      <c r="AD1523" s="209">
        <v>4.9409999999999998</v>
      </c>
      <c r="AE1523" s="209">
        <v>6.5940000000000003</v>
      </c>
      <c r="AF1523" s="209">
        <v>4.34</v>
      </c>
      <c r="AG1523" s="209">
        <v>3.4039999999999999</v>
      </c>
      <c r="AH1523" s="209">
        <v>2.1920000000000002</v>
      </c>
      <c r="AI1523" s="209">
        <v>0.56599999999999995</v>
      </c>
      <c r="AJ1523" s="209">
        <v>0.20499999999999999</v>
      </c>
      <c r="AK1523" s="20"/>
      <c r="AL1523" s="209">
        <v>0.03</v>
      </c>
      <c r="AM1523" s="209">
        <v>0.73199999999999998</v>
      </c>
      <c r="AN1523" s="209">
        <v>0.67500000000000004</v>
      </c>
      <c r="AO1523" s="209">
        <v>1.653</v>
      </c>
      <c r="AP1523" s="209">
        <v>1.7889999999999999</v>
      </c>
      <c r="AQ1523" s="209">
        <v>1.8420000000000001</v>
      </c>
      <c r="AR1523" s="209">
        <v>1.9410000000000001</v>
      </c>
      <c r="AS1523" s="209">
        <v>1.1779999999999999</v>
      </c>
      <c r="AT1523" s="209">
        <v>1.115</v>
      </c>
      <c r="AU1523" s="209">
        <v>0.56000000000000005</v>
      </c>
      <c r="AV1523" s="20"/>
      <c r="AW1523" s="20"/>
      <c r="AX1523" s="20"/>
      <c r="AY1523" s="209">
        <v>0.68500000000000005</v>
      </c>
      <c r="AZ1523" s="209">
        <v>0.94899999999999995</v>
      </c>
      <c r="BA1523" s="209">
        <v>1.2929999999999999</v>
      </c>
      <c r="BB1523" s="21">
        <f>BB1524+BB1525</f>
        <v>14.222999999999999</v>
      </c>
      <c r="BC1523" s="21">
        <f>BD1523</f>
        <v>19.116935483870964</v>
      </c>
      <c r="BD1523" s="22">
        <f t="shared" si="203"/>
        <v>19.116935483870964</v>
      </c>
      <c r="BE1523" s="21">
        <f>BC1523-BD1523</f>
        <v>0</v>
      </c>
      <c r="BF1523" s="2">
        <v>3</v>
      </c>
      <c r="BG1523" s="10">
        <v>6</v>
      </c>
      <c r="BH1523" s="21">
        <f t="shared" si="197"/>
        <v>1.4222999999999998E-2</v>
      </c>
      <c r="BI1523" s="22">
        <f t="shared" si="197"/>
        <v>1.4222999999999998E-2</v>
      </c>
      <c r="BJ1523" s="21">
        <f>BH1523-BI1523</f>
        <v>0</v>
      </c>
      <c r="BK1523" s="21">
        <v>4.2668999999999992E-2</v>
      </c>
      <c r="BL1523" s="22">
        <v>4.2668999999999992E-2</v>
      </c>
      <c r="BM1523" s="21">
        <v>0</v>
      </c>
      <c r="BN1523" s="21">
        <f t="shared" si="202"/>
        <v>0.17067599999999997</v>
      </c>
      <c r="BO1523" s="22">
        <f t="shared" si="202"/>
        <v>0.17067599999999997</v>
      </c>
      <c r="BP1523" s="21">
        <f t="shared" si="202"/>
        <v>0</v>
      </c>
    </row>
    <row r="1524" spans="1:68" ht="11.1" hidden="1" customHeight="1" outlineLevel="2" x14ac:dyDescent="0.2">
      <c r="A1524" s="10"/>
      <c r="B1524" s="18"/>
      <c r="C1524" s="18"/>
      <c r="D1524" s="18"/>
      <c r="E1524" s="23" t="s">
        <v>1351</v>
      </c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08">
        <v>1.0469999999999999</v>
      </c>
      <c r="Q1524" s="208">
        <v>1.7370000000000001</v>
      </c>
      <c r="R1524" s="208">
        <v>1.554</v>
      </c>
      <c r="S1524" s="208">
        <v>2.0510000000000002</v>
      </c>
      <c r="T1524" s="208">
        <v>2.0379999999999998</v>
      </c>
      <c r="U1524" s="208">
        <v>1.2929999999999999</v>
      </c>
      <c r="V1524" s="208">
        <v>0.90200000000000002</v>
      </c>
      <c r="W1524" s="208">
        <v>0.52400000000000002</v>
      </c>
      <c r="X1524" s="208">
        <v>0.10299999999999999</v>
      </c>
      <c r="Y1524" s="208">
        <v>6.0999999999999999E-2</v>
      </c>
      <c r="Z1524" s="208">
        <v>0.16400000000000001</v>
      </c>
      <c r="AA1524" s="208">
        <v>0.41699999999999998</v>
      </c>
      <c r="AB1524" s="208">
        <v>0.94199999999999995</v>
      </c>
      <c r="AC1524" s="208">
        <v>1.6120000000000001</v>
      </c>
      <c r="AD1524" s="208">
        <v>1.522</v>
      </c>
      <c r="AE1524" s="208">
        <v>2.3239999999999998</v>
      </c>
      <c r="AF1524" s="208">
        <v>1.3420000000000001</v>
      </c>
      <c r="AG1524" s="208">
        <v>1.391</v>
      </c>
      <c r="AH1524" s="208">
        <v>0.84899999999999998</v>
      </c>
      <c r="AI1524" s="208">
        <v>0.55300000000000005</v>
      </c>
      <c r="AJ1524" s="208">
        <v>0.20499999999999999</v>
      </c>
      <c r="AK1524" s="24"/>
      <c r="AL1524" s="208">
        <v>0.03</v>
      </c>
      <c r="AM1524" s="208">
        <v>0.73199999999999998</v>
      </c>
      <c r="AN1524" s="208">
        <v>0.67500000000000004</v>
      </c>
      <c r="AO1524" s="208">
        <v>1.653</v>
      </c>
      <c r="AP1524" s="208">
        <v>1.7889999999999999</v>
      </c>
      <c r="AQ1524" s="208">
        <v>1.8420000000000001</v>
      </c>
      <c r="AR1524" s="208">
        <v>1.9410000000000001</v>
      </c>
      <c r="AS1524" s="208">
        <v>1.1779999999999999</v>
      </c>
      <c r="AT1524" s="208">
        <v>1.115</v>
      </c>
      <c r="AU1524" s="208">
        <v>0.56000000000000005</v>
      </c>
      <c r="AV1524" s="24"/>
      <c r="AW1524" s="24"/>
      <c r="AX1524" s="24"/>
      <c r="AY1524" s="208">
        <v>0.68500000000000005</v>
      </c>
      <c r="AZ1524" s="208">
        <v>0.94899999999999995</v>
      </c>
      <c r="BA1524" s="208">
        <v>1.2929999999999999</v>
      </c>
      <c r="BB1524" s="21">
        <f t="shared" si="204"/>
        <v>2.3239999999999998</v>
      </c>
      <c r="BC1524" s="21"/>
      <c r="BD1524" s="22">
        <f t="shared" si="203"/>
        <v>3.1236559139784945</v>
      </c>
      <c r="BE1524" s="21"/>
      <c r="BG1524" s="10"/>
      <c r="BH1524" s="21">
        <f t="shared" si="197"/>
        <v>0</v>
      </c>
      <c r="BI1524" s="22">
        <f t="shared" si="197"/>
        <v>2.3240000000000001E-3</v>
      </c>
      <c r="BJ1524" s="21"/>
      <c r="BK1524" s="21">
        <v>0</v>
      </c>
      <c r="BL1524" s="22">
        <v>6.9720000000000008E-3</v>
      </c>
      <c r="BM1524" s="21"/>
      <c r="BN1524" s="21">
        <f t="shared" si="202"/>
        <v>0</v>
      </c>
      <c r="BO1524" s="22">
        <f t="shared" si="202"/>
        <v>2.7888000000000003E-2</v>
      </c>
      <c r="BP1524" s="21">
        <f t="shared" si="202"/>
        <v>0</v>
      </c>
    </row>
    <row r="1525" spans="1:68" ht="11.1" hidden="1" customHeight="1" outlineLevel="2" x14ac:dyDescent="0.2">
      <c r="A1525" s="10"/>
      <c r="B1525" s="18"/>
      <c r="C1525" s="18"/>
      <c r="D1525" s="18"/>
      <c r="E1525" s="23" t="s">
        <v>1352</v>
      </c>
      <c r="F1525" s="208">
        <v>11.898999999999999</v>
      </c>
      <c r="G1525" s="24"/>
      <c r="H1525" s="24"/>
      <c r="I1525" s="24"/>
      <c r="J1525" s="24"/>
      <c r="K1525" s="24"/>
      <c r="L1525" s="24"/>
      <c r="M1525" s="24"/>
      <c r="N1525" s="24"/>
      <c r="O1525" s="208">
        <v>0.8</v>
      </c>
      <c r="P1525" s="208">
        <v>1.4430000000000001</v>
      </c>
      <c r="Q1525" s="208">
        <v>2.6360000000000001</v>
      </c>
      <c r="R1525" s="208">
        <v>2.5510000000000002</v>
      </c>
      <c r="S1525" s="208">
        <v>3.8530000000000002</v>
      </c>
      <c r="T1525" s="208">
        <v>3.8980000000000001</v>
      </c>
      <c r="U1525" s="208">
        <v>2.153</v>
      </c>
      <c r="V1525" s="208">
        <v>1.4259999999999999</v>
      </c>
      <c r="W1525" s="208">
        <v>0.84299999999999997</v>
      </c>
      <c r="X1525" s="24"/>
      <c r="Y1525" s="208">
        <v>8.0000000000000002E-3</v>
      </c>
      <c r="Z1525" s="208">
        <v>0.47899999999999998</v>
      </c>
      <c r="AA1525" s="208">
        <v>0.441</v>
      </c>
      <c r="AB1525" s="208">
        <v>1.5249999999999999</v>
      </c>
      <c r="AC1525" s="208">
        <v>2.875</v>
      </c>
      <c r="AD1525" s="208">
        <v>3.419</v>
      </c>
      <c r="AE1525" s="208">
        <v>4.2699999999999996</v>
      </c>
      <c r="AF1525" s="208">
        <v>2.9980000000000002</v>
      </c>
      <c r="AG1525" s="208">
        <v>2.0129999999999999</v>
      </c>
      <c r="AH1525" s="208">
        <v>1.343</v>
      </c>
      <c r="AI1525" s="208">
        <v>1.2999999999999999E-2</v>
      </c>
      <c r="AJ1525" s="24"/>
      <c r="AK1525" s="24"/>
      <c r="AL1525" s="24"/>
      <c r="AM1525" s="24"/>
      <c r="AN1525" s="24"/>
      <c r="AO1525" s="24"/>
      <c r="AP1525" s="24"/>
      <c r="AQ1525" s="24"/>
      <c r="AR1525" s="24"/>
      <c r="AS1525" s="24"/>
      <c r="AT1525" s="24"/>
      <c r="AU1525" s="24"/>
      <c r="AV1525" s="24"/>
      <c r="AW1525" s="24"/>
      <c r="AX1525" s="24"/>
      <c r="AY1525" s="24"/>
      <c r="AZ1525" s="24"/>
      <c r="BA1525" s="24"/>
      <c r="BB1525" s="21">
        <f t="shared" si="204"/>
        <v>11.898999999999999</v>
      </c>
      <c r="BC1525" s="21"/>
      <c r="BD1525" s="22">
        <f t="shared" si="203"/>
        <v>15.993279569892472</v>
      </c>
      <c r="BE1525" s="21"/>
      <c r="BG1525" s="10"/>
      <c r="BH1525" s="21">
        <f t="shared" si="197"/>
        <v>0</v>
      </c>
      <c r="BI1525" s="22">
        <f t="shared" si="197"/>
        <v>1.1899E-2</v>
      </c>
      <c r="BJ1525" s="21"/>
      <c r="BK1525" s="21">
        <v>0</v>
      </c>
      <c r="BL1525" s="22">
        <v>3.5697E-2</v>
      </c>
      <c r="BM1525" s="21"/>
      <c r="BN1525" s="21">
        <f t="shared" si="202"/>
        <v>0</v>
      </c>
      <c r="BO1525" s="22">
        <f t="shared" si="202"/>
        <v>0.142788</v>
      </c>
      <c r="BP1525" s="21">
        <f t="shared" si="202"/>
        <v>0</v>
      </c>
    </row>
    <row r="1526" spans="1:68" ht="11.1" hidden="1" customHeight="1" outlineLevel="1" collapsed="1" x14ac:dyDescent="0.2">
      <c r="A1526" s="10"/>
      <c r="B1526" s="18"/>
      <c r="C1526" s="18"/>
      <c r="D1526" s="18"/>
      <c r="E1526" s="19" t="s">
        <v>1353</v>
      </c>
      <c r="F1526" s="209">
        <v>6.4109999999999996</v>
      </c>
      <c r="G1526" s="209">
        <v>4.6580000000000004</v>
      </c>
      <c r="H1526" s="209">
        <v>2.96</v>
      </c>
      <c r="I1526" s="240">
        <v>2.8180000000000001</v>
      </c>
      <c r="J1526" s="240"/>
      <c r="K1526" s="209">
        <v>1.0429999999999999</v>
      </c>
      <c r="L1526" s="209">
        <v>0.59599999999999997</v>
      </c>
      <c r="M1526" s="20"/>
      <c r="N1526" s="209">
        <v>1.0429999999999999</v>
      </c>
      <c r="O1526" s="209">
        <v>0.96699999999999997</v>
      </c>
      <c r="P1526" s="209">
        <v>2.4430000000000001</v>
      </c>
      <c r="Q1526" s="209">
        <v>3.9129999999999998</v>
      </c>
      <c r="R1526" s="209">
        <v>3.6019999999999999</v>
      </c>
      <c r="S1526" s="209">
        <v>6.782</v>
      </c>
      <c r="T1526" s="209">
        <v>5.7009999999999996</v>
      </c>
      <c r="U1526" s="209">
        <v>3.5990000000000002</v>
      </c>
      <c r="V1526" s="209">
        <v>2.13</v>
      </c>
      <c r="W1526" s="209">
        <v>1.694</v>
      </c>
      <c r="X1526" s="209">
        <v>0.627</v>
      </c>
      <c r="Y1526" s="20"/>
      <c r="Z1526" s="209">
        <v>1.2470000000000001</v>
      </c>
      <c r="AA1526" s="20"/>
      <c r="AB1526" s="209">
        <v>3.3290000000000002</v>
      </c>
      <c r="AC1526" s="209">
        <v>3.9990000000000001</v>
      </c>
      <c r="AD1526" s="209">
        <v>4.6589999999999998</v>
      </c>
      <c r="AE1526" s="209">
        <v>6.6749999999999998</v>
      </c>
      <c r="AF1526" s="209">
        <v>4.3540000000000001</v>
      </c>
      <c r="AG1526" s="209">
        <v>3.992</v>
      </c>
      <c r="AH1526" s="209">
        <v>2.2989999999999999</v>
      </c>
      <c r="AI1526" s="209">
        <v>1.429</v>
      </c>
      <c r="AJ1526" s="209">
        <v>1.034</v>
      </c>
      <c r="AK1526" s="209">
        <v>0.621</v>
      </c>
      <c r="AL1526" s="209">
        <v>0.64100000000000001</v>
      </c>
      <c r="AM1526" s="209">
        <v>1.3919999999999999</v>
      </c>
      <c r="AN1526" s="209">
        <v>2.5939999999999999</v>
      </c>
      <c r="AO1526" s="209">
        <v>5.2309999999999999</v>
      </c>
      <c r="AP1526" s="209">
        <v>4.9219999999999997</v>
      </c>
      <c r="AQ1526" s="209">
        <v>6.4139999999999997</v>
      </c>
      <c r="AR1526" s="209">
        <v>6.7110000000000003</v>
      </c>
      <c r="AS1526" s="209">
        <v>4.798</v>
      </c>
      <c r="AT1526" s="209">
        <v>2.7010000000000001</v>
      </c>
      <c r="AU1526" s="209">
        <v>1.4330000000000001</v>
      </c>
      <c r="AV1526" s="20"/>
      <c r="AW1526" s="209">
        <v>1.0009999999999999</v>
      </c>
      <c r="AX1526" s="20"/>
      <c r="AY1526" s="209">
        <v>1.8049999999999999</v>
      </c>
      <c r="AZ1526" s="209">
        <v>1.915</v>
      </c>
      <c r="BA1526" s="209">
        <v>3.0950000000000002</v>
      </c>
      <c r="BB1526" s="21">
        <f>BB1527+BB1528</f>
        <v>6.9630000000000001</v>
      </c>
      <c r="BC1526" s="21">
        <f>BF1526</f>
        <v>10.97</v>
      </c>
      <c r="BD1526" s="22">
        <f t="shared" si="203"/>
        <v>9.3588709677419359</v>
      </c>
      <c r="BE1526" s="21">
        <f>BC1526-BD1526</f>
        <v>1.6111290322580647</v>
      </c>
      <c r="BF1526" s="2">
        <v>10.97</v>
      </c>
      <c r="BG1526" s="10">
        <v>6</v>
      </c>
      <c r="BH1526" s="21">
        <f t="shared" si="197"/>
        <v>8.161680000000001E-3</v>
      </c>
      <c r="BI1526" s="22">
        <f t="shared" si="197"/>
        <v>6.9629999999999996E-3</v>
      </c>
      <c r="BJ1526" s="21">
        <f>BH1526-BI1526</f>
        <v>1.1986800000000014E-3</v>
      </c>
      <c r="BK1526" s="21">
        <v>2.4485040000000003E-2</v>
      </c>
      <c r="BL1526" s="22">
        <v>2.0888999999999998E-2</v>
      </c>
      <c r="BM1526" s="21">
        <v>3.5960400000000052E-3</v>
      </c>
      <c r="BN1526" s="21">
        <f t="shared" si="202"/>
        <v>9.7940160000000012E-2</v>
      </c>
      <c r="BO1526" s="22">
        <f t="shared" si="202"/>
        <v>8.3555999999999991E-2</v>
      </c>
      <c r="BP1526" s="21">
        <f t="shared" si="202"/>
        <v>1.4384160000000021E-2</v>
      </c>
    </row>
    <row r="1527" spans="1:68" ht="11.1" hidden="1" customHeight="1" outlineLevel="2" x14ac:dyDescent="0.2">
      <c r="A1527" s="10"/>
      <c r="B1527" s="18"/>
      <c r="C1527" s="18"/>
      <c r="D1527" s="18"/>
      <c r="E1527" s="23" t="s">
        <v>1354</v>
      </c>
      <c r="F1527" s="208">
        <v>2.3690000000000002</v>
      </c>
      <c r="G1527" s="208">
        <v>1.706</v>
      </c>
      <c r="H1527" s="208">
        <v>1.097</v>
      </c>
      <c r="I1527" s="239">
        <v>1.0720000000000001</v>
      </c>
      <c r="J1527" s="239"/>
      <c r="K1527" s="208">
        <v>0.374</v>
      </c>
      <c r="L1527" s="208">
        <v>0.156</v>
      </c>
      <c r="M1527" s="24"/>
      <c r="N1527" s="24"/>
      <c r="O1527" s="208">
        <v>0.32300000000000001</v>
      </c>
      <c r="P1527" s="208">
        <v>0.82</v>
      </c>
      <c r="Q1527" s="208">
        <v>1.3140000000000001</v>
      </c>
      <c r="R1527" s="208">
        <v>1.153</v>
      </c>
      <c r="S1527" s="208">
        <v>2.3279999999999998</v>
      </c>
      <c r="T1527" s="208">
        <v>1.94</v>
      </c>
      <c r="U1527" s="208">
        <v>1.3149999999999999</v>
      </c>
      <c r="V1527" s="208">
        <v>0.81</v>
      </c>
      <c r="W1527" s="208">
        <v>0.67800000000000005</v>
      </c>
      <c r="X1527" s="208">
        <v>8.7999999999999995E-2</v>
      </c>
      <c r="Y1527" s="24"/>
      <c r="Z1527" s="208">
        <v>0.126</v>
      </c>
      <c r="AA1527" s="24"/>
      <c r="AB1527" s="208">
        <v>1.1499999999999999</v>
      </c>
      <c r="AC1527" s="208">
        <v>1.3580000000000001</v>
      </c>
      <c r="AD1527" s="208">
        <v>1.6040000000000001</v>
      </c>
      <c r="AE1527" s="208">
        <v>2.355</v>
      </c>
      <c r="AF1527" s="208">
        <v>1.5589999999999999</v>
      </c>
      <c r="AG1527" s="208">
        <v>1.343</v>
      </c>
      <c r="AH1527" s="208">
        <v>1.0089999999999999</v>
      </c>
      <c r="AI1527" s="208">
        <v>0.45600000000000002</v>
      </c>
      <c r="AJ1527" s="208">
        <v>0.218</v>
      </c>
      <c r="AK1527" s="208">
        <v>0.05</v>
      </c>
      <c r="AL1527" s="208">
        <v>7.2999999999999995E-2</v>
      </c>
      <c r="AM1527" s="208">
        <v>0.433</v>
      </c>
      <c r="AN1527" s="208">
        <v>0.85299999999999998</v>
      </c>
      <c r="AO1527" s="208">
        <v>1.6479999999999999</v>
      </c>
      <c r="AP1527" s="208">
        <v>1.1240000000000001</v>
      </c>
      <c r="AQ1527" s="208">
        <v>2.423</v>
      </c>
      <c r="AR1527" s="208">
        <v>2.1709999999999998</v>
      </c>
      <c r="AS1527" s="208">
        <v>1.8919999999999999</v>
      </c>
      <c r="AT1527" s="208">
        <v>1.77</v>
      </c>
      <c r="AU1527" s="208">
        <v>1.01</v>
      </c>
      <c r="AV1527" s="24"/>
      <c r="AW1527" s="208">
        <v>0.75900000000000001</v>
      </c>
      <c r="AX1527" s="24"/>
      <c r="AY1527" s="208">
        <v>1.43</v>
      </c>
      <c r="AZ1527" s="208">
        <v>1.3220000000000001</v>
      </c>
      <c r="BA1527" s="208">
        <v>2.1419999999999999</v>
      </c>
      <c r="BB1527" s="21">
        <f t="shared" si="204"/>
        <v>2.423</v>
      </c>
      <c r="BC1527" s="21"/>
      <c r="BD1527" s="22">
        <f t="shared" si="203"/>
        <v>3.256720430107527</v>
      </c>
      <c r="BE1527" s="21"/>
      <c r="BG1527" s="10"/>
      <c r="BH1527" s="21">
        <f t="shared" si="197"/>
        <v>0</v>
      </c>
      <c r="BI1527" s="22">
        <f t="shared" si="197"/>
        <v>2.4229999999999998E-3</v>
      </c>
      <c r="BJ1527" s="21"/>
      <c r="BK1527" s="21">
        <v>0</v>
      </c>
      <c r="BL1527" s="22">
        <v>7.2689999999999994E-3</v>
      </c>
      <c r="BM1527" s="21"/>
      <c r="BN1527" s="21">
        <f t="shared" si="202"/>
        <v>0</v>
      </c>
      <c r="BO1527" s="22">
        <f t="shared" si="202"/>
        <v>2.9075999999999998E-2</v>
      </c>
      <c r="BP1527" s="21">
        <f t="shared" si="202"/>
        <v>0</v>
      </c>
    </row>
    <row r="1528" spans="1:68" ht="11.1" hidden="1" customHeight="1" outlineLevel="2" x14ac:dyDescent="0.2">
      <c r="A1528" s="10"/>
      <c r="B1528" s="18"/>
      <c r="C1528" s="18"/>
      <c r="D1528" s="18"/>
      <c r="E1528" s="23" t="s">
        <v>1355</v>
      </c>
      <c r="F1528" s="208">
        <v>4.0419999999999998</v>
      </c>
      <c r="G1528" s="208">
        <v>2.952</v>
      </c>
      <c r="H1528" s="208">
        <v>1.863</v>
      </c>
      <c r="I1528" s="239">
        <v>1.746</v>
      </c>
      <c r="J1528" s="239"/>
      <c r="K1528" s="208">
        <v>0.66900000000000004</v>
      </c>
      <c r="L1528" s="208">
        <v>0.44</v>
      </c>
      <c r="M1528" s="24"/>
      <c r="N1528" s="208">
        <v>1.0429999999999999</v>
      </c>
      <c r="O1528" s="208">
        <v>0.64400000000000002</v>
      </c>
      <c r="P1528" s="208">
        <v>1.623</v>
      </c>
      <c r="Q1528" s="208">
        <v>2.5990000000000002</v>
      </c>
      <c r="R1528" s="208">
        <v>2.4489999999999998</v>
      </c>
      <c r="S1528" s="208">
        <v>4.4539999999999997</v>
      </c>
      <c r="T1528" s="208">
        <v>3.7610000000000001</v>
      </c>
      <c r="U1528" s="208">
        <v>2.2839999999999998</v>
      </c>
      <c r="V1528" s="208">
        <v>1.32</v>
      </c>
      <c r="W1528" s="208">
        <v>1.016</v>
      </c>
      <c r="X1528" s="208">
        <v>0.53900000000000003</v>
      </c>
      <c r="Y1528" s="24"/>
      <c r="Z1528" s="208">
        <v>1.121</v>
      </c>
      <c r="AA1528" s="24"/>
      <c r="AB1528" s="208">
        <v>2.1789999999999998</v>
      </c>
      <c r="AC1528" s="208">
        <v>2.641</v>
      </c>
      <c r="AD1528" s="208">
        <v>3.0550000000000002</v>
      </c>
      <c r="AE1528" s="208">
        <v>4.32</v>
      </c>
      <c r="AF1528" s="208">
        <v>2.7949999999999999</v>
      </c>
      <c r="AG1528" s="208">
        <v>2.649</v>
      </c>
      <c r="AH1528" s="208">
        <v>1.29</v>
      </c>
      <c r="AI1528" s="208">
        <v>0.97299999999999998</v>
      </c>
      <c r="AJ1528" s="208">
        <v>0.81599999999999995</v>
      </c>
      <c r="AK1528" s="208">
        <v>0.57099999999999995</v>
      </c>
      <c r="AL1528" s="208">
        <v>0.56799999999999995</v>
      </c>
      <c r="AM1528" s="208">
        <v>0.95899999999999996</v>
      </c>
      <c r="AN1528" s="208">
        <v>1.7410000000000001</v>
      </c>
      <c r="AO1528" s="208">
        <v>3.5830000000000002</v>
      </c>
      <c r="AP1528" s="208">
        <v>3.798</v>
      </c>
      <c r="AQ1528" s="208">
        <v>3.9910000000000001</v>
      </c>
      <c r="AR1528" s="208">
        <v>4.54</v>
      </c>
      <c r="AS1528" s="208">
        <v>2.9060000000000001</v>
      </c>
      <c r="AT1528" s="208">
        <v>0.93100000000000005</v>
      </c>
      <c r="AU1528" s="208">
        <v>0.42299999999999999</v>
      </c>
      <c r="AV1528" s="24"/>
      <c r="AW1528" s="208">
        <v>0.24199999999999999</v>
      </c>
      <c r="AX1528" s="24"/>
      <c r="AY1528" s="208">
        <v>0.375</v>
      </c>
      <c r="AZ1528" s="208">
        <v>0.59299999999999997</v>
      </c>
      <c r="BA1528" s="208">
        <v>0.95299999999999996</v>
      </c>
      <c r="BB1528" s="21">
        <f t="shared" si="204"/>
        <v>4.54</v>
      </c>
      <c r="BC1528" s="21"/>
      <c r="BD1528" s="22">
        <f t="shared" si="203"/>
        <v>6.102150537634409</v>
      </c>
      <c r="BE1528" s="21"/>
      <c r="BG1528" s="10"/>
      <c r="BH1528" s="21">
        <f t="shared" si="197"/>
        <v>0</v>
      </c>
      <c r="BI1528" s="22">
        <f t="shared" si="197"/>
        <v>4.5400000000000006E-3</v>
      </c>
      <c r="BJ1528" s="21"/>
      <c r="BK1528" s="21">
        <v>0</v>
      </c>
      <c r="BL1528" s="22">
        <v>1.3620000000000002E-2</v>
      </c>
      <c r="BM1528" s="21"/>
      <c r="BN1528" s="21">
        <f t="shared" si="202"/>
        <v>0</v>
      </c>
      <c r="BO1528" s="22">
        <f t="shared" si="202"/>
        <v>5.4480000000000008E-2</v>
      </c>
      <c r="BP1528" s="21">
        <f t="shared" si="202"/>
        <v>0</v>
      </c>
    </row>
    <row r="1529" spans="1:68" ht="11.1" hidden="1" customHeight="1" outlineLevel="1" collapsed="1" x14ac:dyDescent="0.2">
      <c r="A1529" s="10"/>
      <c r="B1529" s="18"/>
      <c r="C1529" s="18"/>
      <c r="D1529" s="18"/>
      <c r="E1529" s="19" t="s">
        <v>1356</v>
      </c>
      <c r="F1529" s="20"/>
      <c r="G1529" s="20"/>
      <c r="H1529" s="20"/>
      <c r="I1529" s="20"/>
      <c r="J1529" s="20"/>
      <c r="K1529" s="20"/>
      <c r="L1529" s="20"/>
      <c r="M1529" s="20"/>
      <c r="N1529" s="20"/>
      <c r="O1529" s="20"/>
      <c r="P1529" s="20"/>
      <c r="Q1529" s="20"/>
      <c r="R1529" s="20"/>
      <c r="S1529" s="20"/>
      <c r="T1529" s="20"/>
      <c r="U1529" s="20"/>
      <c r="V1529" s="20"/>
      <c r="W1529" s="20"/>
      <c r="X1529" s="20"/>
      <c r="Y1529" s="20"/>
      <c r="Z1529" s="20"/>
      <c r="AA1529" s="20"/>
      <c r="AB1529" s="20"/>
      <c r="AC1529" s="20"/>
      <c r="AD1529" s="20"/>
      <c r="AE1529" s="20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9">
        <v>5.0190000000000001</v>
      </c>
      <c r="AP1529" s="209">
        <v>4.5670000000000002</v>
      </c>
      <c r="AQ1529" s="209">
        <v>5.7670000000000003</v>
      </c>
      <c r="AR1529" s="209">
        <v>5.2359999999999998</v>
      </c>
      <c r="AS1529" s="209">
        <v>4.032</v>
      </c>
      <c r="AT1529" s="209">
        <v>2.09</v>
      </c>
      <c r="AU1529" s="209">
        <v>1.298</v>
      </c>
      <c r="AV1529" s="20"/>
      <c r="AW1529" s="20"/>
      <c r="AX1529" s="20"/>
      <c r="AY1529" s="209">
        <v>1.8520000000000001</v>
      </c>
      <c r="AZ1529" s="209">
        <v>1.698</v>
      </c>
      <c r="BA1529" s="209">
        <v>2.8730000000000002</v>
      </c>
      <c r="BB1529" s="21">
        <f>BB1530+BB1531+BB1532+BB1533</f>
        <v>7.8079999999999998</v>
      </c>
      <c r="BC1529" s="21">
        <f>BF1529</f>
        <v>12.02</v>
      </c>
      <c r="BD1529" s="22">
        <f t="shared" si="203"/>
        <v>10.494623655913978</v>
      </c>
      <c r="BE1529" s="21">
        <f>BC1529-BD1529</f>
        <v>1.5253763440860215</v>
      </c>
      <c r="BF1529" s="2">
        <v>12.02</v>
      </c>
      <c r="BG1529" s="10">
        <v>6</v>
      </c>
      <c r="BH1529" s="21">
        <f t="shared" si="197"/>
        <v>8.9428800000000003E-3</v>
      </c>
      <c r="BI1529" s="22">
        <f t="shared" si="197"/>
        <v>7.8079999999999998E-3</v>
      </c>
      <c r="BJ1529" s="21">
        <f>BH1529-BI1529</f>
        <v>1.1348800000000004E-3</v>
      </c>
      <c r="BK1529" s="21">
        <v>2.6828640000000001E-2</v>
      </c>
      <c r="BL1529" s="22">
        <v>2.3424E-2</v>
      </c>
      <c r="BM1529" s="21">
        <v>3.4046400000000004E-3</v>
      </c>
      <c r="BN1529" s="21">
        <f t="shared" si="202"/>
        <v>0.10731456</v>
      </c>
      <c r="BO1529" s="22">
        <f t="shared" si="202"/>
        <v>9.3696000000000002E-2</v>
      </c>
      <c r="BP1529" s="21">
        <f t="shared" si="202"/>
        <v>1.3618560000000002E-2</v>
      </c>
    </row>
    <row r="1530" spans="1:68" ht="11.1" hidden="1" customHeight="1" outlineLevel="2" x14ac:dyDescent="0.2">
      <c r="A1530" s="10"/>
      <c r="B1530" s="18"/>
      <c r="C1530" s="18"/>
      <c r="D1530" s="18"/>
      <c r="E1530" s="23" t="s">
        <v>1357</v>
      </c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  <c r="AN1530" s="24"/>
      <c r="AO1530" s="208">
        <v>1.1839999999999999</v>
      </c>
      <c r="AP1530" s="24"/>
      <c r="AQ1530" s="24"/>
      <c r="AR1530" s="24"/>
      <c r="AS1530" s="24"/>
      <c r="AT1530" s="24"/>
      <c r="AU1530" s="24"/>
      <c r="AV1530" s="24"/>
      <c r="AW1530" s="24"/>
      <c r="AX1530" s="24"/>
      <c r="AY1530" s="24"/>
      <c r="AZ1530" s="24"/>
      <c r="BA1530" s="24"/>
      <c r="BB1530" s="21">
        <f t="shared" si="204"/>
        <v>1.1839999999999999</v>
      </c>
      <c r="BC1530" s="21"/>
      <c r="BD1530" s="22">
        <f t="shared" si="203"/>
        <v>1.5913978494623655</v>
      </c>
      <c r="BE1530" s="21"/>
      <c r="BG1530" s="10"/>
      <c r="BH1530" s="21">
        <f t="shared" si="197"/>
        <v>0</v>
      </c>
      <c r="BI1530" s="22">
        <f t="shared" si="197"/>
        <v>1.1839999999999997E-3</v>
      </c>
      <c r="BJ1530" s="21"/>
      <c r="BK1530" s="21">
        <v>0</v>
      </c>
      <c r="BL1530" s="22">
        <v>3.5519999999999992E-3</v>
      </c>
      <c r="BM1530" s="21"/>
      <c r="BN1530" s="21">
        <f t="shared" si="202"/>
        <v>0</v>
      </c>
      <c r="BO1530" s="22">
        <f t="shared" si="202"/>
        <v>1.4207999999999997E-2</v>
      </c>
      <c r="BP1530" s="21">
        <f t="shared" si="202"/>
        <v>0</v>
      </c>
    </row>
    <row r="1531" spans="1:68" ht="11.1" hidden="1" customHeight="1" outlineLevel="2" x14ac:dyDescent="0.2">
      <c r="A1531" s="10"/>
      <c r="B1531" s="18"/>
      <c r="C1531" s="18"/>
      <c r="D1531" s="18"/>
      <c r="E1531" s="23" t="s">
        <v>1358</v>
      </c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24"/>
      <c r="AJ1531" s="24"/>
      <c r="AK1531" s="24"/>
      <c r="AL1531" s="24"/>
      <c r="AM1531" s="24"/>
      <c r="AN1531" s="24"/>
      <c r="AO1531" s="208">
        <v>6.0999999999999999E-2</v>
      </c>
      <c r="AP1531" s="208">
        <v>0.113</v>
      </c>
      <c r="AQ1531" s="208">
        <v>0.10100000000000001</v>
      </c>
      <c r="AR1531" s="208">
        <v>0.151</v>
      </c>
      <c r="AS1531" s="208">
        <v>0.16</v>
      </c>
      <c r="AT1531" s="208">
        <v>0.20200000000000001</v>
      </c>
      <c r="AU1531" s="208">
        <v>0.17599999999999999</v>
      </c>
      <c r="AV1531" s="24"/>
      <c r="AW1531" s="24"/>
      <c r="AX1531" s="24"/>
      <c r="AY1531" s="208">
        <v>0.95799999999999996</v>
      </c>
      <c r="AZ1531" s="208">
        <v>0.221</v>
      </c>
      <c r="BA1531" s="208">
        <v>0.20100000000000001</v>
      </c>
      <c r="BB1531" s="21">
        <f t="shared" si="204"/>
        <v>0.95799999999999996</v>
      </c>
      <c r="BC1531" s="21"/>
      <c r="BD1531" s="22">
        <f t="shared" si="203"/>
        <v>1.2876344086021505</v>
      </c>
      <c r="BE1531" s="21"/>
      <c r="BG1531" s="10"/>
      <c r="BH1531" s="21">
        <f t="shared" si="197"/>
        <v>0</v>
      </c>
      <c r="BI1531" s="22">
        <f t="shared" si="197"/>
        <v>9.5799999999999998E-4</v>
      </c>
      <c r="BJ1531" s="21"/>
      <c r="BK1531" s="21">
        <v>0</v>
      </c>
      <c r="BL1531" s="22">
        <v>2.8739999999999998E-3</v>
      </c>
      <c r="BM1531" s="21"/>
      <c r="BN1531" s="21">
        <f t="shared" si="202"/>
        <v>0</v>
      </c>
      <c r="BO1531" s="22">
        <f t="shared" si="202"/>
        <v>1.1495999999999999E-2</v>
      </c>
      <c r="BP1531" s="21">
        <f t="shared" si="202"/>
        <v>0</v>
      </c>
    </row>
    <row r="1532" spans="1:68" ht="11.1" hidden="1" customHeight="1" outlineLevel="2" x14ac:dyDescent="0.2">
      <c r="A1532" s="10"/>
      <c r="B1532" s="18"/>
      <c r="C1532" s="18"/>
      <c r="D1532" s="18"/>
      <c r="E1532" s="23" t="s">
        <v>1359</v>
      </c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24"/>
      <c r="AG1532" s="24"/>
      <c r="AH1532" s="24"/>
      <c r="AI1532" s="24"/>
      <c r="AJ1532" s="24"/>
      <c r="AK1532" s="24"/>
      <c r="AL1532" s="24"/>
      <c r="AM1532" s="24"/>
      <c r="AN1532" s="24"/>
      <c r="AO1532" s="208">
        <v>2.8479999999999999</v>
      </c>
      <c r="AP1532" s="208">
        <v>3.4740000000000002</v>
      </c>
      <c r="AQ1532" s="208">
        <v>4.4649999999999999</v>
      </c>
      <c r="AR1532" s="208">
        <v>4.0789999999999997</v>
      </c>
      <c r="AS1532" s="208">
        <v>3.01</v>
      </c>
      <c r="AT1532" s="208">
        <v>1.4239999999999999</v>
      </c>
      <c r="AU1532" s="208">
        <v>0.86899999999999999</v>
      </c>
      <c r="AV1532" s="24"/>
      <c r="AW1532" s="24"/>
      <c r="AX1532" s="24"/>
      <c r="AY1532" s="208">
        <v>0.65100000000000002</v>
      </c>
      <c r="AZ1532" s="208">
        <v>1.087</v>
      </c>
      <c r="BA1532" s="208">
        <v>1.952</v>
      </c>
      <c r="BB1532" s="21">
        <f t="shared" si="204"/>
        <v>4.4649999999999999</v>
      </c>
      <c r="BC1532" s="21"/>
      <c r="BD1532" s="22">
        <f t="shared" si="203"/>
        <v>6.001344086021505</v>
      </c>
      <c r="BE1532" s="21"/>
      <c r="BG1532" s="10"/>
      <c r="BH1532" s="21">
        <f t="shared" si="197"/>
        <v>0</v>
      </c>
      <c r="BI1532" s="22">
        <f t="shared" si="197"/>
        <v>4.4650000000000002E-3</v>
      </c>
      <c r="BJ1532" s="21"/>
      <c r="BK1532" s="21">
        <v>0</v>
      </c>
      <c r="BL1532" s="22">
        <v>1.3395000000000001E-2</v>
      </c>
      <c r="BM1532" s="21"/>
      <c r="BN1532" s="21">
        <f t="shared" si="202"/>
        <v>0</v>
      </c>
      <c r="BO1532" s="22">
        <f t="shared" si="202"/>
        <v>5.3580000000000003E-2</v>
      </c>
      <c r="BP1532" s="21">
        <f t="shared" si="202"/>
        <v>0</v>
      </c>
    </row>
    <row r="1533" spans="1:68" ht="11.1" hidden="1" customHeight="1" outlineLevel="2" x14ac:dyDescent="0.2">
      <c r="A1533" s="10"/>
      <c r="B1533" s="18"/>
      <c r="C1533" s="18"/>
      <c r="D1533" s="18"/>
      <c r="E1533" s="23" t="s">
        <v>1360</v>
      </c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24"/>
      <c r="AG1533" s="24"/>
      <c r="AH1533" s="24"/>
      <c r="AI1533" s="24"/>
      <c r="AJ1533" s="24"/>
      <c r="AK1533" s="24"/>
      <c r="AL1533" s="24"/>
      <c r="AM1533" s="24"/>
      <c r="AN1533" s="24"/>
      <c r="AO1533" s="208">
        <v>0.92600000000000005</v>
      </c>
      <c r="AP1533" s="208">
        <v>0.98</v>
      </c>
      <c r="AQ1533" s="208">
        <v>1.2010000000000001</v>
      </c>
      <c r="AR1533" s="208">
        <v>1.006</v>
      </c>
      <c r="AS1533" s="208">
        <v>0.86199999999999999</v>
      </c>
      <c r="AT1533" s="208">
        <v>0.46400000000000002</v>
      </c>
      <c r="AU1533" s="208">
        <v>0.253</v>
      </c>
      <c r="AV1533" s="24"/>
      <c r="AW1533" s="24"/>
      <c r="AX1533" s="24"/>
      <c r="AY1533" s="208">
        <v>0.24299999999999999</v>
      </c>
      <c r="AZ1533" s="208">
        <v>0.39</v>
      </c>
      <c r="BA1533" s="208">
        <v>0.72</v>
      </c>
      <c r="BB1533" s="21">
        <f t="shared" si="204"/>
        <v>1.2010000000000001</v>
      </c>
      <c r="BC1533" s="21"/>
      <c r="BD1533" s="22">
        <f t="shared" si="203"/>
        <v>1.614247311827957</v>
      </c>
      <c r="BE1533" s="21"/>
      <c r="BG1533" s="10"/>
      <c r="BH1533" s="21">
        <f t="shared" si="197"/>
        <v>0</v>
      </c>
      <c r="BI1533" s="22">
        <f t="shared" si="197"/>
        <v>1.201E-3</v>
      </c>
      <c r="BJ1533" s="21"/>
      <c r="BK1533" s="21">
        <v>0</v>
      </c>
      <c r="BL1533" s="22">
        <v>3.6030000000000003E-3</v>
      </c>
      <c r="BM1533" s="21"/>
      <c r="BN1533" s="21">
        <f t="shared" si="202"/>
        <v>0</v>
      </c>
      <c r="BO1533" s="22">
        <f t="shared" si="202"/>
        <v>1.4412000000000001E-2</v>
      </c>
      <c r="BP1533" s="21">
        <f t="shared" si="202"/>
        <v>0</v>
      </c>
    </row>
    <row r="1534" spans="1:68" ht="11.1" hidden="1" customHeight="1" outlineLevel="1" collapsed="1" x14ac:dyDescent="0.2">
      <c r="A1534" s="10"/>
      <c r="B1534" s="18"/>
      <c r="C1534" s="18"/>
      <c r="D1534" s="18"/>
      <c r="E1534" s="19" t="s">
        <v>1361</v>
      </c>
      <c r="F1534" s="209">
        <v>1.6719999999999999</v>
      </c>
      <c r="G1534" s="209">
        <v>2.1339999999999999</v>
      </c>
      <c r="H1534" s="209">
        <v>1.0569999999999999</v>
      </c>
      <c r="I1534" s="240">
        <v>0.67100000000000004</v>
      </c>
      <c r="J1534" s="240"/>
      <c r="K1534" s="209">
        <v>0.252</v>
      </c>
      <c r="L1534" s="20"/>
      <c r="M1534" s="20"/>
      <c r="N1534" s="20"/>
      <c r="O1534" s="209">
        <v>0.35899999999999999</v>
      </c>
      <c r="P1534" s="209">
        <v>0.81100000000000005</v>
      </c>
      <c r="Q1534" s="209">
        <v>1.0680000000000001</v>
      </c>
      <c r="R1534" s="209">
        <v>1.1379999999999999</v>
      </c>
      <c r="S1534" s="209">
        <v>1.4870000000000001</v>
      </c>
      <c r="T1534" s="209">
        <v>1.958</v>
      </c>
      <c r="U1534" s="209">
        <v>0.98899999999999999</v>
      </c>
      <c r="V1534" s="209">
        <v>0.52400000000000002</v>
      </c>
      <c r="W1534" s="209">
        <v>0.316</v>
      </c>
      <c r="X1534" s="209">
        <v>3.0000000000000001E-3</v>
      </c>
      <c r="Y1534" s="20"/>
      <c r="Z1534" s="20"/>
      <c r="AA1534" s="209">
        <v>0.219</v>
      </c>
      <c r="AB1534" s="209">
        <v>0.63100000000000001</v>
      </c>
      <c r="AC1534" s="209">
        <v>1.4770000000000001</v>
      </c>
      <c r="AD1534" s="209">
        <v>1.2330000000000001</v>
      </c>
      <c r="AE1534" s="209">
        <v>2.1880000000000002</v>
      </c>
      <c r="AF1534" s="209">
        <v>1.3480000000000001</v>
      </c>
      <c r="AG1534" s="209">
        <v>0.66</v>
      </c>
      <c r="AH1534" s="209">
        <v>0.64400000000000002</v>
      </c>
      <c r="AI1534" s="209">
        <v>0.26800000000000002</v>
      </c>
      <c r="AJ1534" s="209">
        <v>0.06</v>
      </c>
      <c r="AK1534" s="20"/>
      <c r="AL1534" s="20"/>
      <c r="AM1534" s="209">
        <v>0.19600000000000001</v>
      </c>
      <c r="AN1534" s="209">
        <v>0.55300000000000005</v>
      </c>
      <c r="AO1534" s="209">
        <v>1.4039999999999999</v>
      </c>
      <c r="AP1534" s="209">
        <v>1.843</v>
      </c>
      <c r="AQ1534" s="209">
        <v>1.837</v>
      </c>
      <c r="AR1534" s="209">
        <v>1.7090000000000001</v>
      </c>
      <c r="AS1534" s="209">
        <v>1.0469999999999999</v>
      </c>
      <c r="AT1534" s="209">
        <v>0.71499999999999997</v>
      </c>
      <c r="AU1534" s="209">
        <v>0.23799999999999999</v>
      </c>
      <c r="AV1534" s="20"/>
      <c r="AW1534" s="20"/>
      <c r="AX1534" s="20"/>
      <c r="AY1534" s="209">
        <v>0.251</v>
      </c>
      <c r="AZ1534" s="209">
        <v>0.47799999999999998</v>
      </c>
      <c r="BA1534" s="209">
        <v>1.395</v>
      </c>
      <c r="BB1534" s="21">
        <f>BB1535+BB1536</f>
        <v>2.84</v>
      </c>
      <c r="BC1534" s="21">
        <f>BD1534</f>
        <v>3.8172043010752685</v>
      </c>
      <c r="BD1534" s="22">
        <f t="shared" si="203"/>
        <v>3.8172043010752685</v>
      </c>
      <c r="BE1534" s="21">
        <f>BC1534-BD1534</f>
        <v>0</v>
      </c>
      <c r="BF1534" s="2">
        <v>3.66</v>
      </c>
      <c r="BG1534" s="10">
        <v>6</v>
      </c>
      <c r="BH1534" s="21">
        <f t="shared" si="197"/>
        <v>2.8400000000000001E-3</v>
      </c>
      <c r="BI1534" s="22">
        <f t="shared" si="197"/>
        <v>2.8400000000000001E-3</v>
      </c>
      <c r="BJ1534" s="21">
        <f>BH1534-BI1534</f>
        <v>0</v>
      </c>
      <c r="BK1534" s="21">
        <v>8.5199999999999998E-3</v>
      </c>
      <c r="BL1534" s="22">
        <v>8.5199999999999998E-3</v>
      </c>
      <c r="BM1534" s="21">
        <v>0</v>
      </c>
      <c r="BN1534" s="21">
        <f t="shared" si="202"/>
        <v>3.4079999999999999E-2</v>
      </c>
      <c r="BO1534" s="22">
        <f t="shared" si="202"/>
        <v>3.4079999999999999E-2</v>
      </c>
      <c r="BP1534" s="21">
        <f t="shared" si="202"/>
        <v>0</v>
      </c>
    </row>
    <row r="1535" spans="1:68" ht="11.1" hidden="1" customHeight="1" outlineLevel="2" x14ac:dyDescent="0.2">
      <c r="A1535" s="10"/>
      <c r="B1535" s="18"/>
      <c r="C1535" s="18"/>
      <c r="D1535" s="18"/>
      <c r="E1535" s="23" t="s">
        <v>1362</v>
      </c>
      <c r="F1535" s="208">
        <v>1.6719999999999999</v>
      </c>
      <c r="G1535" s="208">
        <v>0.96599999999999997</v>
      </c>
      <c r="H1535" s="208">
        <v>0.66600000000000004</v>
      </c>
      <c r="I1535" s="239">
        <v>0.39700000000000002</v>
      </c>
      <c r="J1535" s="239"/>
      <c r="K1535" s="208">
        <v>0.122</v>
      </c>
      <c r="L1535" s="24"/>
      <c r="M1535" s="24"/>
      <c r="N1535" s="24"/>
      <c r="O1535" s="208">
        <v>0.155</v>
      </c>
      <c r="P1535" s="208">
        <v>0.35299999999999998</v>
      </c>
      <c r="Q1535" s="208">
        <v>0.876</v>
      </c>
      <c r="R1535" s="208">
        <v>0.78100000000000003</v>
      </c>
      <c r="S1535" s="208">
        <v>1.024</v>
      </c>
      <c r="T1535" s="208">
        <v>1.355</v>
      </c>
      <c r="U1535" s="208">
        <v>0.65800000000000003</v>
      </c>
      <c r="V1535" s="208">
        <v>0.30499999999999999</v>
      </c>
      <c r="W1535" s="208">
        <v>0.16400000000000001</v>
      </c>
      <c r="X1535" s="208">
        <v>3.0000000000000001E-3</v>
      </c>
      <c r="Y1535" s="24"/>
      <c r="Z1535" s="24"/>
      <c r="AA1535" s="208">
        <v>0.126</v>
      </c>
      <c r="AB1535" s="208">
        <v>0.36799999999999999</v>
      </c>
      <c r="AC1535" s="208">
        <v>1.0129999999999999</v>
      </c>
      <c r="AD1535" s="208">
        <v>0.85399999999999998</v>
      </c>
      <c r="AE1535" s="208">
        <v>1.5429999999999999</v>
      </c>
      <c r="AF1535" s="208">
        <v>0.93400000000000005</v>
      </c>
      <c r="AG1535" s="208">
        <v>0.42799999999999999</v>
      </c>
      <c r="AH1535" s="208">
        <v>0.35899999999999999</v>
      </c>
      <c r="AI1535" s="208">
        <v>0.13</v>
      </c>
      <c r="AJ1535" s="208">
        <v>1.7999999999999999E-2</v>
      </c>
      <c r="AK1535" s="24"/>
      <c r="AL1535" s="24"/>
      <c r="AM1535" s="208">
        <v>0.10100000000000001</v>
      </c>
      <c r="AN1535" s="208">
        <v>0.33300000000000002</v>
      </c>
      <c r="AO1535" s="208">
        <v>0.94</v>
      </c>
      <c r="AP1535" s="208">
        <v>1.179</v>
      </c>
      <c r="AQ1535" s="208">
        <v>1.27</v>
      </c>
      <c r="AR1535" s="208">
        <v>1.2210000000000001</v>
      </c>
      <c r="AS1535" s="208">
        <v>0.745</v>
      </c>
      <c r="AT1535" s="208">
        <v>0.504</v>
      </c>
      <c r="AU1535" s="208">
        <v>0.193</v>
      </c>
      <c r="AV1535" s="24"/>
      <c r="AW1535" s="24"/>
      <c r="AX1535" s="24"/>
      <c r="AY1535" s="208">
        <v>0.21299999999999999</v>
      </c>
      <c r="AZ1535" s="208">
        <v>0.34100000000000003</v>
      </c>
      <c r="BA1535" s="208">
        <v>0.93</v>
      </c>
      <c r="BB1535" s="21">
        <f t="shared" si="204"/>
        <v>1.6719999999999999</v>
      </c>
      <c r="BC1535" s="21"/>
      <c r="BD1535" s="22">
        <f t="shared" si="203"/>
        <v>2.247311827956989</v>
      </c>
      <c r="BE1535" s="21"/>
      <c r="BG1535" s="10"/>
      <c r="BH1535" s="21">
        <f t="shared" si="197"/>
        <v>0</v>
      </c>
      <c r="BI1535" s="22">
        <f t="shared" si="197"/>
        <v>1.6719999999999999E-3</v>
      </c>
      <c r="BJ1535" s="21"/>
      <c r="BK1535" s="21">
        <v>0</v>
      </c>
      <c r="BL1535" s="22">
        <v>5.0159999999999996E-3</v>
      </c>
      <c r="BM1535" s="21"/>
      <c r="BN1535" s="21">
        <f t="shared" si="202"/>
        <v>0</v>
      </c>
      <c r="BO1535" s="22">
        <f t="shared" si="202"/>
        <v>2.0063999999999999E-2</v>
      </c>
      <c r="BP1535" s="21">
        <f t="shared" si="202"/>
        <v>0</v>
      </c>
    </row>
    <row r="1536" spans="1:68" ht="11.1" hidden="1" customHeight="1" outlineLevel="2" x14ac:dyDescent="0.2">
      <c r="A1536" s="10"/>
      <c r="B1536" s="18"/>
      <c r="C1536" s="18"/>
      <c r="D1536" s="18"/>
      <c r="E1536" s="23" t="s">
        <v>1363</v>
      </c>
      <c r="F1536" s="24"/>
      <c r="G1536" s="208">
        <v>1.1679999999999999</v>
      </c>
      <c r="H1536" s="208">
        <v>0.39100000000000001</v>
      </c>
      <c r="I1536" s="239">
        <v>0.27400000000000002</v>
      </c>
      <c r="J1536" s="239"/>
      <c r="K1536" s="208">
        <v>0.13</v>
      </c>
      <c r="L1536" s="24"/>
      <c r="M1536" s="24"/>
      <c r="N1536" s="24"/>
      <c r="O1536" s="208">
        <v>0.20399999999999999</v>
      </c>
      <c r="P1536" s="208">
        <v>0.45800000000000002</v>
      </c>
      <c r="Q1536" s="208">
        <v>0.192</v>
      </c>
      <c r="R1536" s="208">
        <v>0.35699999999999998</v>
      </c>
      <c r="S1536" s="208">
        <v>0.46300000000000002</v>
      </c>
      <c r="T1536" s="208">
        <v>0.60299999999999998</v>
      </c>
      <c r="U1536" s="208">
        <v>0.33100000000000002</v>
      </c>
      <c r="V1536" s="208">
        <v>0.219</v>
      </c>
      <c r="W1536" s="208">
        <v>0.152</v>
      </c>
      <c r="X1536" s="24"/>
      <c r="Y1536" s="24"/>
      <c r="Z1536" s="24"/>
      <c r="AA1536" s="208">
        <v>9.2999999999999999E-2</v>
      </c>
      <c r="AB1536" s="208">
        <v>0.26300000000000001</v>
      </c>
      <c r="AC1536" s="208">
        <v>0.46400000000000002</v>
      </c>
      <c r="AD1536" s="208">
        <v>0.379</v>
      </c>
      <c r="AE1536" s="208">
        <v>0.64500000000000002</v>
      </c>
      <c r="AF1536" s="208">
        <v>0.41399999999999998</v>
      </c>
      <c r="AG1536" s="208">
        <v>0.23200000000000001</v>
      </c>
      <c r="AH1536" s="208">
        <v>0.28499999999999998</v>
      </c>
      <c r="AI1536" s="208">
        <v>0.13800000000000001</v>
      </c>
      <c r="AJ1536" s="208">
        <v>4.2000000000000003E-2</v>
      </c>
      <c r="AK1536" s="24"/>
      <c r="AL1536" s="24"/>
      <c r="AM1536" s="208">
        <v>9.5000000000000001E-2</v>
      </c>
      <c r="AN1536" s="208">
        <v>0.22</v>
      </c>
      <c r="AO1536" s="208">
        <v>0.46400000000000002</v>
      </c>
      <c r="AP1536" s="208">
        <v>0.66400000000000003</v>
      </c>
      <c r="AQ1536" s="208">
        <v>0.56699999999999995</v>
      </c>
      <c r="AR1536" s="208">
        <v>0.48799999999999999</v>
      </c>
      <c r="AS1536" s="208">
        <v>0.30199999999999999</v>
      </c>
      <c r="AT1536" s="208">
        <v>0.21099999999999999</v>
      </c>
      <c r="AU1536" s="208">
        <v>4.4999999999999998E-2</v>
      </c>
      <c r="AV1536" s="24"/>
      <c r="AW1536" s="24"/>
      <c r="AX1536" s="24"/>
      <c r="AY1536" s="208">
        <v>3.7999999999999999E-2</v>
      </c>
      <c r="AZ1536" s="208">
        <v>0.13700000000000001</v>
      </c>
      <c r="BA1536" s="208">
        <v>0.46500000000000002</v>
      </c>
      <c r="BB1536" s="21">
        <f t="shared" si="204"/>
        <v>1.1679999999999999</v>
      </c>
      <c r="BC1536" s="21"/>
      <c r="BD1536" s="22">
        <f t="shared" si="203"/>
        <v>1.5698924731182795</v>
      </c>
      <c r="BE1536" s="21"/>
      <c r="BG1536" s="10"/>
      <c r="BH1536" s="21">
        <f t="shared" si="197"/>
        <v>0</v>
      </c>
      <c r="BI1536" s="22">
        <f t="shared" si="197"/>
        <v>1.1679999999999998E-3</v>
      </c>
      <c r="BJ1536" s="21"/>
      <c r="BK1536" s="21">
        <v>0</v>
      </c>
      <c r="BL1536" s="22">
        <v>3.5039999999999993E-3</v>
      </c>
      <c r="BM1536" s="21"/>
      <c r="BN1536" s="21">
        <f t="shared" si="202"/>
        <v>0</v>
      </c>
      <c r="BO1536" s="22">
        <f t="shared" si="202"/>
        <v>1.4015999999999997E-2</v>
      </c>
      <c r="BP1536" s="21">
        <f t="shared" si="202"/>
        <v>0</v>
      </c>
    </row>
    <row r="1537" spans="1:68" ht="11.1" hidden="1" customHeight="1" outlineLevel="1" collapsed="1" x14ac:dyDescent="0.2">
      <c r="A1537" s="10"/>
      <c r="B1537" s="18"/>
      <c r="C1537" s="18"/>
      <c r="D1537" s="18"/>
      <c r="E1537" s="19" t="s">
        <v>1364</v>
      </c>
      <c r="F1537" s="20"/>
      <c r="G1537" s="20"/>
      <c r="H1537" s="209">
        <v>3.198</v>
      </c>
      <c r="I1537" s="20"/>
      <c r="J1537" s="20"/>
      <c r="K1537" s="209">
        <v>0.80800000000000005</v>
      </c>
      <c r="L1537" s="20"/>
      <c r="M1537" s="20"/>
      <c r="N1537" s="20"/>
      <c r="O1537" s="209">
        <v>9.6000000000000002E-2</v>
      </c>
      <c r="P1537" s="209">
        <v>0.34100000000000003</v>
      </c>
      <c r="Q1537" s="209">
        <v>0.94</v>
      </c>
      <c r="R1537" s="209">
        <v>1.23</v>
      </c>
      <c r="S1537" s="209">
        <v>1.54</v>
      </c>
      <c r="T1537" s="209">
        <v>1.671</v>
      </c>
      <c r="U1537" s="209">
        <v>0.93</v>
      </c>
      <c r="V1537" s="209">
        <v>0.62</v>
      </c>
      <c r="W1537" s="209">
        <v>3.4000000000000002E-2</v>
      </c>
      <c r="X1537" s="20"/>
      <c r="Y1537" s="209">
        <v>2.7E-2</v>
      </c>
      <c r="Z1537" s="20"/>
      <c r="AA1537" s="20"/>
      <c r="AB1537" s="209">
        <v>0.51500000000000001</v>
      </c>
      <c r="AC1537" s="209">
        <v>1.0549999999999999</v>
      </c>
      <c r="AD1537" s="209">
        <v>0.997</v>
      </c>
      <c r="AE1537" s="209">
        <v>1.3979999999999999</v>
      </c>
      <c r="AF1537" s="209">
        <v>1.069</v>
      </c>
      <c r="AG1537" s="209">
        <v>0.75600000000000001</v>
      </c>
      <c r="AH1537" s="209">
        <v>0.65700000000000003</v>
      </c>
      <c r="AI1537" s="209">
        <v>0.14499999999999999</v>
      </c>
      <c r="AJ1537" s="20"/>
      <c r="AK1537" s="20"/>
      <c r="AL1537" s="20"/>
      <c r="AM1537" s="209">
        <v>0.105</v>
      </c>
      <c r="AN1537" s="209">
        <v>0.26</v>
      </c>
      <c r="AO1537" s="209">
        <v>0.96199999999999997</v>
      </c>
      <c r="AP1537" s="209">
        <v>1.3180000000000001</v>
      </c>
      <c r="AQ1537" s="209">
        <v>1.419</v>
      </c>
      <c r="AR1537" s="209">
        <v>1.3009999999999999</v>
      </c>
      <c r="AS1537" s="209">
        <v>0.84</v>
      </c>
      <c r="AT1537" s="20"/>
      <c r="AU1537" s="209">
        <v>0.78600000000000003</v>
      </c>
      <c r="AV1537" s="20"/>
      <c r="AW1537" s="20"/>
      <c r="AX1537" s="20"/>
      <c r="AY1537" s="209">
        <v>0.13600000000000001</v>
      </c>
      <c r="AZ1537" s="209">
        <v>0.32900000000000001</v>
      </c>
      <c r="BA1537" s="209">
        <v>0.75700000000000001</v>
      </c>
      <c r="BB1537" s="21">
        <f t="shared" si="204"/>
        <v>3.198</v>
      </c>
      <c r="BC1537" s="21">
        <f>BD1537</f>
        <v>4.2983870967741939</v>
      </c>
      <c r="BD1537" s="22">
        <f t="shared" si="203"/>
        <v>4.2983870967741939</v>
      </c>
      <c r="BE1537" s="21">
        <f>BC1537-BD1537</f>
        <v>0</v>
      </c>
      <c r="BF1537" s="2">
        <v>2.4300000000000002</v>
      </c>
      <c r="BG1537" s="10">
        <v>6</v>
      </c>
      <c r="BH1537" s="21">
        <f t="shared" ref="BH1537:BI1600" si="205">(BC1537*24*31/1000000)</f>
        <v>3.1980000000000003E-3</v>
      </c>
      <c r="BI1537" s="22">
        <f t="shared" si="205"/>
        <v>3.1980000000000003E-3</v>
      </c>
      <c r="BJ1537" s="21">
        <f>BH1537-BI1537</f>
        <v>0</v>
      </c>
      <c r="BK1537" s="21">
        <v>9.5940000000000018E-3</v>
      </c>
      <c r="BL1537" s="22">
        <v>9.5940000000000018E-3</v>
      </c>
      <c r="BM1537" s="21">
        <v>0</v>
      </c>
      <c r="BN1537" s="21">
        <f t="shared" si="202"/>
        <v>3.8376000000000007E-2</v>
      </c>
      <c r="BO1537" s="22">
        <f t="shared" si="202"/>
        <v>3.8376000000000007E-2</v>
      </c>
      <c r="BP1537" s="21">
        <f t="shared" si="202"/>
        <v>0</v>
      </c>
    </row>
    <row r="1538" spans="1:68" ht="11.1" hidden="1" customHeight="1" outlineLevel="2" x14ac:dyDescent="0.2">
      <c r="A1538" s="10"/>
      <c r="B1538" s="18"/>
      <c r="C1538" s="18"/>
      <c r="D1538" s="18"/>
      <c r="E1538" s="23" t="s">
        <v>1365</v>
      </c>
      <c r="F1538" s="24"/>
      <c r="G1538" s="24"/>
      <c r="H1538" s="208">
        <v>3.198</v>
      </c>
      <c r="I1538" s="24"/>
      <c r="J1538" s="24"/>
      <c r="K1538" s="208">
        <v>0.80800000000000005</v>
      </c>
      <c r="L1538" s="24"/>
      <c r="M1538" s="24"/>
      <c r="N1538" s="24"/>
      <c r="O1538" s="208">
        <v>9.6000000000000002E-2</v>
      </c>
      <c r="P1538" s="208">
        <v>0.34100000000000003</v>
      </c>
      <c r="Q1538" s="208">
        <v>0.94</v>
      </c>
      <c r="R1538" s="208">
        <v>1.23</v>
      </c>
      <c r="S1538" s="208">
        <v>1.54</v>
      </c>
      <c r="T1538" s="208">
        <v>1.671</v>
      </c>
      <c r="U1538" s="208">
        <v>0.93</v>
      </c>
      <c r="V1538" s="208">
        <v>0.62</v>
      </c>
      <c r="W1538" s="208">
        <v>3.4000000000000002E-2</v>
      </c>
      <c r="X1538" s="24"/>
      <c r="Y1538" s="208">
        <v>2.7E-2</v>
      </c>
      <c r="Z1538" s="24"/>
      <c r="AA1538" s="24"/>
      <c r="AB1538" s="208">
        <v>0.51500000000000001</v>
      </c>
      <c r="AC1538" s="208">
        <v>1.0549999999999999</v>
      </c>
      <c r="AD1538" s="208">
        <v>0.997</v>
      </c>
      <c r="AE1538" s="208">
        <v>1.3979999999999999</v>
      </c>
      <c r="AF1538" s="208">
        <v>1.069</v>
      </c>
      <c r="AG1538" s="208">
        <v>0.75600000000000001</v>
      </c>
      <c r="AH1538" s="208">
        <v>0.65700000000000003</v>
      </c>
      <c r="AI1538" s="208">
        <v>0.14499999999999999</v>
      </c>
      <c r="AJ1538" s="24"/>
      <c r="AK1538" s="24"/>
      <c r="AL1538" s="24"/>
      <c r="AM1538" s="208">
        <v>0.105</v>
      </c>
      <c r="AN1538" s="208">
        <v>0.26</v>
      </c>
      <c r="AO1538" s="208">
        <v>0.96199999999999997</v>
      </c>
      <c r="AP1538" s="208">
        <v>1.3180000000000001</v>
      </c>
      <c r="AQ1538" s="208">
        <v>1.419</v>
      </c>
      <c r="AR1538" s="208">
        <v>1.3009999999999999</v>
      </c>
      <c r="AS1538" s="208">
        <v>0.84</v>
      </c>
      <c r="AT1538" s="24"/>
      <c r="AU1538" s="208">
        <v>0.78600000000000003</v>
      </c>
      <c r="AV1538" s="24"/>
      <c r="AW1538" s="24"/>
      <c r="AX1538" s="24"/>
      <c r="AY1538" s="208">
        <v>0.13600000000000001</v>
      </c>
      <c r="AZ1538" s="208">
        <v>0.32900000000000001</v>
      </c>
      <c r="BA1538" s="208">
        <v>0.75700000000000001</v>
      </c>
      <c r="BB1538" s="21">
        <f t="shared" si="204"/>
        <v>3.198</v>
      </c>
      <c r="BC1538" s="21"/>
      <c r="BD1538" s="22">
        <f t="shared" si="203"/>
        <v>4.2983870967741939</v>
      </c>
      <c r="BE1538" s="21"/>
      <c r="BG1538" s="10"/>
      <c r="BH1538" s="21">
        <f t="shared" si="205"/>
        <v>0</v>
      </c>
      <c r="BI1538" s="22">
        <f t="shared" si="205"/>
        <v>3.1980000000000003E-3</v>
      </c>
      <c r="BJ1538" s="21"/>
      <c r="BK1538" s="21">
        <v>0</v>
      </c>
      <c r="BL1538" s="22">
        <v>9.5940000000000018E-3</v>
      </c>
      <c r="BM1538" s="21"/>
      <c r="BN1538" s="21">
        <f t="shared" si="202"/>
        <v>0</v>
      </c>
      <c r="BO1538" s="22">
        <f t="shared" si="202"/>
        <v>3.8376000000000007E-2</v>
      </c>
      <c r="BP1538" s="21">
        <f t="shared" si="202"/>
        <v>0</v>
      </c>
    </row>
    <row r="1539" spans="1:68" ht="11.1" hidden="1" customHeight="1" outlineLevel="1" collapsed="1" x14ac:dyDescent="0.2">
      <c r="A1539" s="10"/>
      <c r="B1539" s="18"/>
      <c r="C1539" s="18"/>
      <c r="D1539" s="18"/>
      <c r="E1539" s="19" t="s">
        <v>1366</v>
      </c>
      <c r="F1539" s="209">
        <v>14.269</v>
      </c>
      <c r="G1539" s="209">
        <v>9.1219999999999999</v>
      </c>
      <c r="H1539" s="209">
        <v>6.7430000000000003</v>
      </c>
      <c r="I1539" s="240">
        <v>-1.9590000000000001</v>
      </c>
      <c r="J1539" s="240"/>
      <c r="K1539" s="209">
        <v>3.0950000000000002</v>
      </c>
      <c r="L1539" s="209">
        <v>1.37</v>
      </c>
      <c r="M1539" s="20"/>
      <c r="N1539" s="209">
        <v>0.58199999999999996</v>
      </c>
      <c r="O1539" s="209">
        <v>2.4129999999999998</v>
      </c>
      <c r="P1539" s="209">
        <v>3.2370000000000001</v>
      </c>
      <c r="Q1539" s="209">
        <v>5.7279999999999998</v>
      </c>
      <c r="R1539" s="209">
        <v>4.8810000000000002</v>
      </c>
      <c r="S1539" s="209">
        <v>10.891999999999999</v>
      </c>
      <c r="T1539" s="209">
        <v>8.4990000000000006</v>
      </c>
      <c r="U1539" s="209">
        <v>5.6180000000000003</v>
      </c>
      <c r="V1539" s="209">
        <v>4.8170000000000002</v>
      </c>
      <c r="W1539" s="209">
        <v>2.9849999999999999</v>
      </c>
      <c r="X1539" s="209">
        <v>0.77400000000000002</v>
      </c>
      <c r="Y1539" s="20"/>
      <c r="Z1539" s="209">
        <v>0.56299999999999994</v>
      </c>
      <c r="AA1539" s="20"/>
      <c r="AB1539" s="209">
        <v>5.2290000000000001</v>
      </c>
      <c r="AC1539" s="209">
        <v>7.1580000000000004</v>
      </c>
      <c r="AD1539" s="209">
        <v>7.6840000000000002</v>
      </c>
      <c r="AE1539" s="209">
        <v>8.3480000000000008</v>
      </c>
      <c r="AF1539" s="209">
        <v>7.085</v>
      </c>
      <c r="AG1539" s="209">
        <v>3.6309999999999998</v>
      </c>
      <c r="AH1539" s="209">
        <v>3.8220000000000001</v>
      </c>
      <c r="AI1539" s="209">
        <v>1.9810000000000001</v>
      </c>
      <c r="AJ1539" s="209">
        <v>0.89400000000000002</v>
      </c>
      <c r="AK1539" s="20"/>
      <c r="AL1539" s="20"/>
      <c r="AM1539" s="209">
        <v>1.2170000000000001</v>
      </c>
      <c r="AN1539" s="209">
        <v>2.5070000000000001</v>
      </c>
      <c r="AO1539" s="209">
        <v>5.274</v>
      </c>
      <c r="AP1539" s="209">
        <v>6.1669999999999998</v>
      </c>
      <c r="AQ1539" s="209">
        <v>7.0990000000000002</v>
      </c>
      <c r="AR1539" s="209">
        <v>6.3579999999999997</v>
      </c>
      <c r="AS1539" s="209">
        <v>4.7590000000000003</v>
      </c>
      <c r="AT1539" s="209">
        <v>4.2619999999999996</v>
      </c>
      <c r="AU1539" s="209">
        <v>2.121</v>
      </c>
      <c r="AV1539" s="20"/>
      <c r="AW1539" s="20"/>
      <c r="AX1539" s="20"/>
      <c r="AY1539" s="209">
        <v>1.873</v>
      </c>
      <c r="AZ1539" s="209">
        <v>2.6040000000000001</v>
      </c>
      <c r="BA1539" s="209">
        <v>3.6880000000000002</v>
      </c>
      <c r="BB1539" s="21">
        <f>BB1540+BB1541</f>
        <v>16.591999999999999</v>
      </c>
      <c r="BC1539" s="21">
        <f>BD1539</f>
        <v>22.301075268817204</v>
      </c>
      <c r="BD1539" s="22">
        <f t="shared" si="203"/>
        <v>22.301075268817204</v>
      </c>
      <c r="BE1539" s="21">
        <f>BC1539-BD1539</f>
        <v>0</v>
      </c>
      <c r="BF1539" s="2">
        <v>5.7</v>
      </c>
      <c r="BG1539" s="10">
        <v>6</v>
      </c>
      <c r="BH1539" s="21">
        <f t="shared" si="205"/>
        <v>1.6591999999999999E-2</v>
      </c>
      <c r="BI1539" s="22">
        <f t="shared" si="205"/>
        <v>1.6591999999999999E-2</v>
      </c>
      <c r="BJ1539" s="21">
        <f>BH1539-BI1539</f>
        <v>0</v>
      </c>
      <c r="BK1539" s="21">
        <v>4.9776000000000001E-2</v>
      </c>
      <c r="BL1539" s="22">
        <v>4.9776000000000001E-2</v>
      </c>
      <c r="BM1539" s="21">
        <v>0</v>
      </c>
      <c r="BN1539" s="21">
        <f t="shared" si="202"/>
        <v>0.199104</v>
      </c>
      <c r="BO1539" s="22">
        <f t="shared" si="202"/>
        <v>0.199104</v>
      </c>
      <c r="BP1539" s="21">
        <f t="shared" si="202"/>
        <v>0</v>
      </c>
    </row>
    <row r="1540" spans="1:68" ht="11.1" hidden="1" customHeight="1" outlineLevel="2" x14ac:dyDescent="0.2">
      <c r="A1540" s="10"/>
      <c r="B1540" s="18"/>
      <c r="C1540" s="18"/>
      <c r="D1540" s="18"/>
      <c r="E1540" s="23" t="s">
        <v>1367</v>
      </c>
      <c r="F1540" s="208">
        <v>12.127000000000001</v>
      </c>
      <c r="G1540" s="208">
        <v>9.1129999999999995</v>
      </c>
      <c r="H1540" s="208">
        <v>6.7430000000000003</v>
      </c>
      <c r="I1540" s="239">
        <v>6.3730000000000002</v>
      </c>
      <c r="J1540" s="239"/>
      <c r="K1540" s="208">
        <v>3.085</v>
      </c>
      <c r="L1540" s="208">
        <v>1.36</v>
      </c>
      <c r="M1540" s="24"/>
      <c r="N1540" s="208">
        <v>0.58199999999999996</v>
      </c>
      <c r="O1540" s="208">
        <v>2.379</v>
      </c>
      <c r="P1540" s="208">
        <v>3.226</v>
      </c>
      <c r="Q1540" s="208">
        <v>5.7149999999999999</v>
      </c>
      <c r="R1540" s="208">
        <v>4.8730000000000002</v>
      </c>
      <c r="S1540" s="208">
        <v>10.878</v>
      </c>
      <c r="T1540" s="208">
        <v>8.4890000000000008</v>
      </c>
      <c r="U1540" s="208">
        <v>5.609</v>
      </c>
      <c r="V1540" s="208">
        <v>4.8040000000000003</v>
      </c>
      <c r="W1540" s="208">
        <v>2.9849999999999999</v>
      </c>
      <c r="X1540" s="208">
        <v>0.77400000000000002</v>
      </c>
      <c r="Y1540" s="24"/>
      <c r="Z1540" s="208">
        <v>0.56299999999999994</v>
      </c>
      <c r="AA1540" s="24"/>
      <c r="AB1540" s="208">
        <v>5.2290000000000001</v>
      </c>
      <c r="AC1540" s="208">
        <v>2.6930000000000001</v>
      </c>
      <c r="AD1540" s="208">
        <v>7.609</v>
      </c>
      <c r="AE1540" s="208">
        <v>8.3170000000000002</v>
      </c>
      <c r="AF1540" s="208">
        <v>7.0540000000000003</v>
      </c>
      <c r="AG1540" s="208">
        <v>3.6030000000000002</v>
      </c>
      <c r="AH1540" s="208">
        <v>3.7879999999999998</v>
      </c>
      <c r="AI1540" s="208">
        <v>1.96</v>
      </c>
      <c r="AJ1540" s="208">
        <v>0.873</v>
      </c>
      <c r="AK1540" s="24"/>
      <c r="AL1540" s="24"/>
      <c r="AM1540" s="208">
        <v>1.173</v>
      </c>
      <c r="AN1540" s="208">
        <v>2.4929999999999999</v>
      </c>
      <c r="AO1540" s="208">
        <v>5.26</v>
      </c>
      <c r="AP1540" s="208">
        <v>6.157</v>
      </c>
      <c r="AQ1540" s="208">
        <v>7.0839999999999996</v>
      </c>
      <c r="AR1540" s="208">
        <v>6.3470000000000004</v>
      </c>
      <c r="AS1540" s="208">
        <v>4.7489999999999997</v>
      </c>
      <c r="AT1540" s="208">
        <v>4.2430000000000003</v>
      </c>
      <c r="AU1540" s="208">
        <v>2.105</v>
      </c>
      <c r="AV1540" s="24"/>
      <c r="AW1540" s="24"/>
      <c r="AX1540" s="24"/>
      <c r="AY1540" s="208">
        <v>1.8180000000000001</v>
      </c>
      <c r="AZ1540" s="208">
        <v>2.5910000000000002</v>
      </c>
      <c r="BA1540" s="208">
        <v>3.6779999999999999</v>
      </c>
      <c r="BB1540" s="21">
        <f t="shared" si="204"/>
        <v>12.127000000000001</v>
      </c>
      <c r="BC1540" s="21"/>
      <c r="BD1540" s="22">
        <f t="shared" si="203"/>
        <v>16.2997311827957</v>
      </c>
      <c r="BE1540" s="21"/>
      <c r="BG1540" s="10"/>
      <c r="BH1540" s="21">
        <f t="shared" si="205"/>
        <v>0</v>
      </c>
      <c r="BI1540" s="22">
        <f t="shared" si="205"/>
        <v>1.2127000000000002E-2</v>
      </c>
      <c r="BJ1540" s="21"/>
      <c r="BK1540" s="21">
        <v>0</v>
      </c>
      <c r="BL1540" s="22">
        <v>3.6381000000000011E-2</v>
      </c>
      <c r="BM1540" s="21"/>
      <c r="BN1540" s="21">
        <f t="shared" si="202"/>
        <v>0</v>
      </c>
      <c r="BO1540" s="22">
        <f t="shared" si="202"/>
        <v>0.14552400000000004</v>
      </c>
      <c r="BP1540" s="21">
        <f t="shared" si="202"/>
        <v>0</v>
      </c>
    </row>
    <row r="1541" spans="1:68" ht="11.1" hidden="1" customHeight="1" outlineLevel="2" x14ac:dyDescent="0.2">
      <c r="A1541" s="10"/>
      <c r="B1541" s="18"/>
      <c r="C1541" s="18"/>
      <c r="D1541" s="18"/>
      <c r="E1541" s="23" t="s">
        <v>1368</v>
      </c>
      <c r="F1541" s="208">
        <v>2.1419999999999999</v>
      </c>
      <c r="G1541" s="208">
        <v>8.9999999999999993E-3</v>
      </c>
      <c r="H1541" s="24"/>
      <c r="I1541" s="239">
        <v>-8.3320000000000007</v>
      </c>
      <c r="J1541" s="239"/>
      <c r="K1541" s="208">
        <v>0.01</v>
      </c>
      <c r="L1541" s="208">
        <v>0.01</v>
      </c>
      <c r="M1541" s="24"/>
      <c r="N1541" s="24"/>
      <c r="O1541" s="208">
        <v>3.4000000000000002E-2</v>
      </c>
      <c r="P1541" s="208">
        <v>1.0999999999999999E-2</v>
      </c>
      <c r="Q1541" s="208">
        <v>1.2999999999999999E-2</v>
      </c>
      <c r="R1541" s="208">
        <v>8.0000000000000002E-3</v>
      </c>
      <c r="S1541" s="208">
        <v>1.4E-2</v>
      </c>
      <c r="T1541" s="208">
        <v>0.01</v>
      </c>
      <c r="U1541" s="208">
        <v>8.9999999999999993E-3</v>
      </c>
      <c r="V1541" s="208">
        <v>1.2999999999999999E-2</v>
      </c>
      <c r="W1541" s="24"/>
      <c r="X1541" s="24"/>
      <c r="Y1541" s="24"/>
      <c r="Z1541" s="24"/>
      <c r="AA1541" s="24"/>
      <c r="AB1541" s="24"/>
      <c r="AC1541" s="208">
        <v>4.4649999999999999</v>
      </c>
      <c r="AD1541" s="208">
        <v>7.4999999999999997E-2</v>
      </c>
      <c r="AE1541" s="208">
        <v>3.1E-2</v>
      </c>
      <c r="AF1541" s="208">
        <v>3.1E-2</v>
      </c>
      <c r="AG1541" s="208">
        <v>2.8000000000000001E-2</v>
      </c>
      <c r="AH1541" s="208">
        <v>3.4000000000000002E-2</v>
      </c>
      <c r="AI1541" s="208">
        <v>2.1000000000000001E-2</v>
      </c>
      <c r="AJ1541" s="208">
        <v>2.1000000000000001E-2</v>
      </c>
      <c r="AK1541" s="24"/>
      <c r="AL1541" s="24"/>
      <c r="AM1541" s="208">
        <v>4.3999999999999997E-2</v>
      </c>
      <c r="AN1541" s="208">
        <v>1.4E-2</v>
      </c>
      <c r="AO1541" s="208">
        <v>1.4E-2</v>
      </c>
      <c r="AP1541" s="208">
        <v>0.01</v>
      </c>
      <c r="AQ1541" s="208">
        <v>1.4999999999999999E-2</v>
      </c>
      <c r="AR1541" s="208">
        <v>1.0999999999999999E-2</v>
      </c>
      <c r="AS1541" s="208">
        <v>0.01</v>
      </c>
      <c r="AT1541" s="208">
        <v>1.9E-2</v>
      </c>
      <c r="AU1541" s="208">
        <v>1.6E-2</v>
      </c>
      <c r="AV1541" s="24"/>
      <c r="AW1541" s="24"/>
      <c r="AX1541" s="24"/>
      <c r="AY1541" s="208">
        <v>5.5E-2</v>
      </c>
      <c r="AZ1541" s="208">
        <v>1.2999999999999999E-2</v>
      </c>
      <c r="BA1541" s="208">
        <v>0.01</v>
      </c>
      <c r="BB1541" s="21">
        <f t="shared" si="204"/>
        <v>4.4649999999999999</v>
      </c>
      <c r="BC1541" s="21"/>
      <c r="BD1541" s="22">
        <f t="shared" si="203"/>
        <v>6.001344086021505</v>
      </c>
      <c r="BE1541" s="21"/>
      <c r="BG1541" s="10"/>
      <c r="BH1541" s="21">
        <f t="shared" si="205"/>
        <v>0</v>
      </c>
      <c r="BI1541" s="22">
        <f t="shared" si="205"/>
        <v>4.4650000000000002E-3</v>
      </c>
      <c r="BJ1541" s="21"/>
      <c r="BK1541" s="21">
        <v>0</v>
      </c>
      <c r="BL1541" s="22">
        <v>1.3395000000000001E-2</v>
      </c>
      <c r="BM1541" s="21"/>
      <c r="BN1541" s="21">
        <f t="shared" si="202"/>
        <v>0</v>
      </c>
      <c r="BO1541" s="22">
        <f t="shared" si="202"/>
        <v>5.3580000000000003E-2</v>
      </c>
      <c r="BP1541" s="21">
        <f t="shared" si="202"/>
        <v>0</v>
      </c>
    </row>
    <row r="1542" spans="1:68" ht="11.1" hidden="1" customHeight="1" outlineLevel="1" collapsed="1" x14ac:dyDescent="0.2">
      <c r="A1542" s="10"/>
      <c r="B1542" s="18"/>
      <c r="C1542" s="18"/>
      <c r="D1542" s="18"/>
      <c r="E1542" s="19" t="s">
        <v>1369</v>
      </c>
      <c r="F1542" s="209">
        <v>5.0519999999999996</v>
      </c>
      <c r="G1542" s="209">
        <v>2.8650000000000002</v>
      </c>
      <c r="H1542" s="209">
        <v>2.2170000000000001</v>
      </c>
      <c r="I1542" s="240">
        <v>1.6850000000000001</v>
      </c>
      <c r="J1542" s="240"/>
      <c r="K1542" s="209">
        <v>0.72499999999999998</v>
      </c>
      <c r="L1542" s="209">
        <v>0.434</v>
      </c>
      <c r="M1542" s="20"/>
      <c r="N1542" s="20"/>
      <c r="O1542" s="209">
        <v>0.379</v>
      </c>
      <c r="P1542" s="209">
        <v>1.3180000000000001</v>
      </c>
      <c r="Q1542" s="209">
        <v>2.1509999999999998</v>
      </c>
      <c r="R1542" s="209">
        <v>3.2480000000000002</v>
      </c>
      <c r="S1542" s="209">
        <v>4.2919999999999998</v>
      </c>
      <c r="T1542" s="209">
        <v>3.8239999999999998</v>
      </c>
      <c r="U1542" s="209">
        <v>1.76</v>
      </c>
      <c r="V1542" s="209">
        <v>1.841</v>
      </c>
      <c r="W1542" s="209">
        <v>1.097</v>
      </c>
      <c r="X1542" s="209">
        <v>0.28199999999999997</v>
      </c>
      <c r="Y1542" s="20"/>
      <c r="Z1542" s="209">
        <v>3.7999999999999999E-2</v>
      </c>
      <c r="AA1542" s="209">
        <v>0.29499999999999998</v>
      </c>
      <c r="AB1542" s="209">
        <v>1.637</v>
      </c>
      <c r="AC1542" s="209">
        <v>2.6120000000000001</v>
      </c>
      <c r="AD1542" s="209">
        <v>3.657</v>
      </c>
      <c r="AE1542" s="209">
        <v>4.6079999999999997</v>
      </c>
      <c r="AF1542" s="209">
        <v>2.9740000000000002</v>
      </c>
      <c r="AG1542" s="209">
        <v>2.3879999999999999</v>
      </c>
      <c r="AH1542" s="209">
        <v>1.643</v>
      </c>
      <c r="AI1542" s="209">
        <v>0.86599999999999999</v>
      </c>
      <c r="AJ1542" s="209">
        <v>0.23599999999999999</v>
      </c>
      <c r="AK1542" s="20"/>
      <c r="AL1542" s="20"/>
      <c r="AM1542" s="209">
        <v>0.69099999999999995</v>
      </c>
      <c r="AN1542" s="209">
        <v>1.196</v>
      </c>
      <c r="AO1542" s="209">
        <v>2.633</v>
      </c>
      <c r="AP1542" s="209">
        <v>1.6359999999999999</v>
      </c>
      <c r="AQ1542" s="209">
        <v>6.85</v>
      </c>
      <c r="AR1542" s="209">
        <v>3.5569999999999999</v>
      </c>
      <c r="AS1542" s="209">
        <v>3.49</v>
      </c>
      <c r="AT1542" s="209">
        <v>2.0299999999999998</v>
      </c>
      <c r="AU1542" s="209">
        <v>0.83599999999999997</v>
      </c>
      <c r="AV1542" s="20"/>
      <c r="AW1542" s="20"/>
      <c r="AX1542" s="20"/>
      <c r="AY1542" s="209">
        <v>0.69699999999999995</v>
      </c>
      <c r="AZ1542" s="209">
        <v>1.3149999999999999</v>
      </c>
      <c r="BA1542" s="209">
        <v>2.5070000000000001</v>
      </c>
      <c r="BB1542" s="21">
        <f>BB1543+BB1544</f>
        <v>7.3420000000000005</v>
      </c>
      <c r="BC1542" s="21">
        <f>BD1542</f>
        <v>9.8682795698924739</v>
      </c>
      <c r="BD1542" s="22">
        <f t="shared" si="203"/>
        <v>9.8682795698924739</v>
      </c>
      <c r="BE1542" s="21">
        <f>BC1542-BD1542</f>
        <v>0</v>
      </c>
      <c r="BF1542" s="2">
        <v>7.82</v>
      </c>
      <c r="BG1542" s="10">
        <v>6</v>
      </c>
      <c r="BH1542" s="21">
        <f t="shared" si="205"/>
        <v>7.3420000000000013E-3</v>
      </c>
      <c r="BI1542" s="22">
        <f t="shared" si="205"/>
        <v>7.3420000000000013E-3</v>
      </c>
      <c r="BJ1542" s="21">
        <f>BH1542-BI1542</f>
        <v>0</v>
      </c>
      <c r="BK1542" s="21">
        <v>2.2026000000000004E-2</v>
      </c>
      <c r="BL1542" s="22">
        <v>2.2026000000000004E-2</v>
      </c>
      <c r="BM1542" s="21">
        <v>0</v>
      </c>
      <c r="BN1542" s="21">
        <f t="shared" si="202"/>
        <v>8.8104000000000016E-2</v>
      </c>
      <c r="BO1542" s="22">
        <f t="shared" si="202"/>
        <v>8.8104000000000016E-2</v>
      </c>
      <c r="BP1542" s="21">
        <f t="shared" si="202"/>
        <v>0</v>
      </c>
    </row>
    <row r="1543" spans="1:68" ht="11.1" hidden="1" customHeight="1" outlineLevel="2" x14ac:dyDescent="0.2">
      <c r="A1543" s="10"/>
      <c r="B1543" s="18"/>
      <c r="C1543" s="18"/>
      <c r="D1543" s="18"/>
      <c r="E1543" s="23" t="s">
        <v>1370</v>
      </c>
      <c r="F1543" s="208">
        <v>3.3090000000000002</v>
      </c>
      <c r="G1543" s="208">
        <v>1.863</v>
      </c>
      <c r="H1543" s="208">
        <v>1.482</v>
      </c>
      <c r="I1543" s="239">
        <v>1.1359999999999999</v>
      </c>
      <c r="J1543" s="239"/>
      <c r="K1543" s="208">
        <v>0.72499999999999998</v>
      </c>
      <c r="L1543" s="208">
        <v>0.127</v>
      </c>
      <c r="M1543" s="24"/>
      <c r="N1543" s="24"/>
      <c r="O1543" s="208">
        <v>0.22600000000000001</v>
      </c>
      <c r="P1543" s="208">
        <v>0.93899999999999995</v>
      </c>
      <c r="Q1543" s="208">
        <v>1.6120000000000001</v>
      </c>
      <c r="R1543" s="208">
        <v>2.4180000000000001</v>
      </c>
      <c r="S1543" s="208">
        <v>3.1560000000000001</v>
      </c>
      <c r="T1543" s="208">
        <v>2.7959999999999998</v>
      </c>
      <c r="U1543" s="208">
        <v>1.1619999999999999</v>
      </c>
      <c r="V1543" s="208">
        <v>1.4730000000000001</v>
      </c>
      <c r="W1543" s="208">
        <v>0.80800000000000005</v>
      </c>
      <c r="X1543" s="208">
        <v>0.22600000000000001</v>
      </c>
      <c r="Y1543" s="24"/>
      <c r="Z1543" s="208">
        <v>1.7000000000000001E-2</v>
      </c>
      <c r="AA1543" s="208">
        <v>0.17199999999999999</v>
      </c>
      <c r="AB1543" s="208">
        <v>1.1479999999999999</v>
      </c>
      <c r="AC1543" s="208">
        <v>1.849</v>
      </c>
      <c r="AD1543" s="208">
        <v>2.4580000000000002</v>
      </c>
      <c r="AE1543" s="208">
        <v>3.121</v>
      </c>
      <c r="AF1543" s="208">
        <v>2.0499999999999998</v>
      </c>
      <c r="AG1543" s="208">
        <v>1.615</v>
      </c>
      <c r="AH1543" s="208">
        <v>1.1859999999999999</v>
      </c>
      <c r="AI1543" s="208">
        <v>0.624</v>
      </c>
      <c r="AJ1543" s="208">
        <v>0.122</v>
      </c>
      <c r="AK1543" s="24"/>
      <c r="AL1543" s="24"/>
      <c r="AM1543" s="208">
        <v>0.504</v>
      </c>
      <c r="AN1543" s="208">
        <v>0.93799999999999994</v>
      </c>
      <c r="AO1543" s="208">
        <v>1.84</v>
      </c>
      <c r="AP1543" s="208">
        <v>0.154</v>
      </c>
      <c r="AQ1543" s="208">
        <v>5.5990000000000002</v>
      </c>
      <c r="AR1543" s="208">
        <v>2.5529999999999999</v>
      </c>
      <c r="AS1543" s="208">
        <v>2.4590000000000001</v>
      </c>
      <c r="AT1543" s="208">
        <v>1.47</v>
      </c>
      <c r="AU1543" s="208">
        <v>0.60099999999999998</v>
      </c>
      <c r="AV1543" s="24"/>
      <c r="AW1543" s="24"/>
      <c r="AX1543" s="24"/>
      <c r="AY1543" s="208">
        <v>0.52200000000000002</v>
      </c>
      <c r="AZ1543" s="208">
        <v>1.0309999999999999</v>
      </c>
      <c r="BA1543" s="208">
        <v>2.0779999999999998</v>
      </c>
      <c r="BB1543" s="21">
        <f t="shared" si="204"/>
        <v>5.5990000000000002</v>
      </c>
      <c r="BC1543" s="21"/>
      <c r="BD1543" s="22">
        <f t="shared" si="203"/>
        <v>7.525537634408602</v>
      </c>
      <c r="BE1543" s="21"/>
      <c r="BG1543" s="10"/>
      <c r="BH1543" s="21">
        <f t="shared" si="205"/>
        <v>0</v>
      </c>
      <c r="BI1543" s="22">
        <f t="shared" si="205"/>
        <v>5.5989999999999998E-3</v>
      </c>
      <c r="BJ1543" s="21"/>
      <c r="BK1543" s="21">
        <v>0</v>
      </c>
      <c r="BL1543" s="22">
        <v>1.6796999999999999E-2</v>
      </c>
      <c r="BM1543" s="21"/>
      <c r="BN1543" s="21">
        <f t="shared" si="202"/>
        <v>0</v>
      </c>
      <c r="BO1543" s="22">
        <f t="shared" si="202"/>
        <v>6.7187999999999998E-2</v>
      </c>
      <c r="BP1543" s="21">
        <f t="shared" si="202"/>
        <v>0</v>
      </c>
    </row>
    <row r="1544" spans="1:68" ht="11.1" hidden="1" customHeight="1" outlineLevel="2" x14ac:dyDescent="0.2">
      <c r="A1544" s="10"/>
      <c r="B1544" s="18"/>
      <c r="C1544" s="18"/>
      <c r="D1544" s="18"/>
      <c r="E1544" s="23" t="s">
        <v>1371</v>
      </c>
      <c r="F1544" s="208">
        <v>1.7430000000000001</v>
      </c>
      <c r="G1544" s="208">
        <v>1.002</v>
      </c>
      <c r="H1544" s="208">
        <v>0.73499999999999999</v>
      </c>
      <c r="I1544" s="239">
        <v>0.54900000000000004</v>
      </c>
      <c r="J1544" s="239"/>
      <c r="K1544" s="24"/>
      <c r="L1544" s="208">
        <v>0.307</v>
      </c>
      <c r="M1544" s="24"/>
      <c r="N1544" s="24"/>
      <c r="O1544" s="208">
        <v>0.153</v>
      </c>
      <c r="P1544" s="208">
        <v>0.379</v>
      </c>
      <c r="Q1544" s="208">
        <v>0.53900000000000003</v>
      </c>
      <c r="R1544" s="208">
        <v>0.83</v>
      </c>
      <c r="S1544" s="208">
        <v>1.1359999999999999</v>
      </c>
      <c r="T1544" s="208">
        <v>1.028</v>
      </c>
      <c r="U1544" s="208">
        <v>0.59799999999999998</v>
      </c>
      <c r="V1544" s="208">
        <v>0.36799999999999999</v>
      </c>
      <c r="W1544" s="208">
        <v>0.28899999999999998</v>
      </c>
      <c r="X1544" s="208">
        <v>5.6000000000000001E-2</v>
      </c>
      <c r="Y1544" s="24"/>
      <c r="Z1544" s="208">
        <v>2.1000000000000001E-2</v>
      </c>
      <c r="AA1544" s="208">
        <v>0.123</v>
      </c>
      <c r="AB1544" s="208">
        <v>0.48899999999999999</v>
      </c>
      <c r="AC1544" s="208">
        <v>0.76300000000000001</v>
      </c>
      <c r="AD1544" s="208">
        <v>1.1990000000000001</v>
      </c>
      <c r="AE1544" s="208">
        <v>1.4870000000000001</v>
      </c>
      <c r="AF1544" s="208">
        <v>0.92400000000000004</v>
      </c>
      <c r="AG1544" s="208">
        <v>0.77300000000000002</v>
      </c>
      <c r="AH1544" s="208">
        <v>0.45700000000000002</v>
      </c>
      <c r="AI1544" s="208">
        <v>0.24199999999999999</v>
      </c>
      <c r="AJ1544" s="208">
        <v>0.114</v>
      </c>
      <c r="AK1544" s="24"/>
      <c r="AL1544" s="24"/>
      <c r="AM1544" s="208">
        <v>0.187</v>
      </c>
      <c r="AN1544" s="208">
        <v>0.25800000000000001</v>
      </c>
      <c r="AO1544" s="208">
        <v>0.79300000000000004</v>
      </c>
      <c r="AP1544" s="208">
        <v>1.482</v>
      </c>
      <c r="AQ1544" s="208">
        <v>1.2509999999999999</v>
      </c>
      <c r="AR1544" s="208">
        <v>1.004</v>
      </c>
      <c r="AS1544" s="208">
        <v>1.0309999999999999</v>
      </c>
      <c r="AT1544" s="208">
        <v>0.56000000000000005</v>
      </c>
      <c r="AU1544" s="208">
        <v>0.23499999999999999</v>
      </c>
      <c r="AV1544" s="24"/>
      <c r="AW1544" s="24"/>
      <c r="AX1544" s="24"/>
      <c r="AY1544" s="208">
        <v>0.17499999999999999</v>
      </c>
      <c r="AZ1544" s="208">
        <v>0.28399999999999997</v>
      </c>
      <c r="BA1544" s="208">
        <v>0.42899999999999999</v>
      </c>
      <c r="BB1544" s="21">
        <f t="shared" si="204"/>
        <v>1.7430000000000001</v>
      </c>
      <c r="BC1544" s="21"/>
      <c r="BD1544" s="22">
        <f t="shared" si="203"/>
        <v>2.342741935483871</v>
      </c>
      <c r="BE1544" s="21"/>
      <c r="BG1544" s="10"/>
      <c r="BH1544" s="21">
        <f t="shared" si="205"/>
        <v>0</v>
      </c>
      <c r="BI1544" s="22">
        <f t="shared" si="205"/>
        <v>1.743E-3</v>
      </c>
      <c r="BJ1544" s="21"/>
      <c r="BK1544" s="21">
        <v>0</v>
      </c>
      <c r="BL1544" s="22">
        <v>5.2290000000000001E-3</v>
      </c>
      <c r="BM1544" s="21"/>
      <c r="BN1544" s="21">
        <f t="shared" si="202"/>
        <v>0</v>
      </c>
      <c r="BO1544" s="22">
        <f t="shared" si="202"/>
        <v>2.0916000000000001E-2</v>
      </c>
      <c r="BP1544" s="21">
        <f t="shared" si="202"/>
        <v>0</v>
      </c>
    </row>
    <row r="1545" spans="1:68" ht="11.1" hidden="1" customHeight="1" outlineLevel="1" collapsed="1" x14ac:dyDescent="0.2">
      <c r="A1545" s="10"/>
      <c r="B1545" s="18"/>
      <c r="C1545" s="18"/>
      <c r="D1545" s="18"/>
      <c r="E1545" s="19" t="s">
        <v>1372</v>
      </c>
      <c r="F1545" s="20"/>
      <c r="G1545" s="20"/>
      <c r="H1545" s="20"/>
      <c r="I1545" s="20"/>
      <c r="J1545" s="20"/>
      <c r="K1545" s="20"/>
      <c r="L1545" s="20"/>
      <c r="M1545" s="20"/>
      <c r="N1545" s="20"/>
      <c r="O1545" s="20"/>
      <c r="P1545" s="20"/>
      <c r="Q1545" s="20"/>
      <c r="R1545" s="20"/>
      <c r="S1545" s="20"/>
      <c r="T1545" s="20"/>
      <c r="U1545" s="209">
        <v>1.008</v>
      </c>
      <c r="V1545" s="209">
        <v>0.54500000000000004</v>
      </c>
      <c r="W1545" s="209">
        <v>0.45200000000000001</v>
      </c>
      <c r="X1545" s="209">
        <v>3.7999999999999999E-2</v>
      </c>
      <c r="Y1545" s="20"/>
      <c r="Z1545" s="20"/>
      <c r="AA1545" s="209">
        <v>5.0999999999999997E-2</v>
      </c>
      <c r="AB1545" s="209">
        <v>0.55300000000000005</v>
      </c>
      <c r="AC1545" s="209">
        <v>1.831</v>
      </c>
      <c r="AD1545" s="209">
        <v>1.4790000000000001</v>
      </c>
      <c r="AE1545" s="209">
        <v>2.15</v>
      </c>
      <c r="AF1545" s="209">
        <v>1.081</v>
      </c>
      <c r="AG1545" s="209">
        <v>0.91700000000000004</v>
      </c>
      <c r="AH1545" s="209">
        <v>0.40300000000000002</v>
      </c>
      <c r="AI1545" s="209">
        <v>0.49</v>
      </c>
      <c r="AJ1545" s="209">
        <v>5.0999999999999997E-2</v>
      </c>
      <c r="AK1545" s="20"/>
      <c r="AL1545" s="20"/>
      <c r="AM1545" s="209">
        <v>9.6000000000000002E-2</v>
      </c>
      <c r="AN1545" s="209">
        <v>0.61799999999999999</v>
      </c>
      <c r="AO1545" s="209">
        <v>1.403</v>
      </c>
      <c r="AP1545" s="209">
        <v>1.6639999999999999</v>
      </c>
      <c r="AQ1545" s="209">
        <v>1.6439999999999999</v>
      </c>
      <c r="AR1545" s="209">
        <v>1.3759999999999999</v>
      </c>
      <c r="AS1545" s="209">
        <v>0.90700000000000003</v>
      </c>
      <c r="AT1545" s="209">
        <v>0.79100000000000004</v>
      </c>
      <c r="AU1545" s="209">
        <v>0.20399999999999999</v>
      </c>
      <c r="AV1545" s="20"/>
      <c r="AW1545" s="20"/>
      <c r="AX1545" s="20"/>
      <c r="AY1545" s="209">
        <v>0.375</v>
      </c>
      <c r="AZ1545" s="209">
        <v>0.67300000000000004</v>
      </c>
      <c r="BA1545" s="209">
        <v>1.3049999999999999</v>
      </c>
      <c r="BB1545" s="21">
        <f t="shared" si="204"/>
        <v>2.15</v>
      </c>
      <c r="BC1545" s="21">
        <f>BD1545</f>
        <v>2.889784946236559</v>
      </c>
      <c r="BD1545" s="22">
        <f t="shared" si="203"/>
        <v>2.889784946236559</v>
      </c>
      <c r="BE1545" s="21">
        <f>BC1545-BD1545</f>
        <v>0</v>
      </c>
      <c r="BF1545" s="2">
        <v>2.4300000000000002</v>
      </c>
      <c r="BG1545" s="10">
        <v>6</v>
      </c>
      <c r="BH1545" s="21">
        <f t="shared" si="205"/>
        <v>2.1499999999999996E-3</v>
      </c>
      <c r="BI1545" s="22">
        <f t="shared" si="205"/>
        <v>2.1499999999999996E-3</v>
      </c>
      <c r="BJ1545" s="21">
        <f>BH1545-BI1545</f>
        <v>0</v>
      </c>
      <c r="BK1545" s="21">
        <v>6.4499999999999991E-3</v>
      </c>
      <c r="BL1545" s="22">
        <v>6.4499999999999991E-3</v>
      </c>
      <c r="BM1545" s="21">
        <v>0</v>
      </c>
      <c r="BN1545" s="21">
        <f t="shared" si="202"/>
        <v>2.5799999999999997E-2</v>
      </c>
      <c r="BO1545" s="22">
        <f t="shared" si="202"/>
        <v>2.5799999999999997E-2</v>
      </c>
      <c r="BP1545" s="21">
        <f t="shared" si="202"/>
        <v>0</v>
      </c>
    </row>
    <row r="1546" spans="1:68" ht="11.1" hidden="1" customHeight="1" outlineLevel="2" x14ac:dyDescent="0.2">
      <c r="A1546" s="10"/>
      <c r="B1546" s="18"/>
      <c r="C1546" s="18"/>
      <c r="D1546" s="18"/>
      <c r="E1546" s="23" t="s">
        <v>1373</v>
      </c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08">
        <v>1.008</v>
      </c>
      <c r="V1546" s="208">
        <v>0.54500000000000004</v>
      </c>
      <c r="W1546" s="208">
        <v>0.45200000000000001</v>
      </c>
      <c r="X1546" s="208">
        <v>3.7999999999999999E-2</v>
      </c>
      <c r="Y1546" s="24"/>
      <c r="Z1546" s="24"/>
      <c r="AA1546" s="208">
        <v>5.0999999999999997E-2</v>
      </c>
      <c r="AB1546" s="208">
        <v>0.55300000000000005</v>
      </c>
      <c r="AC1546" s="208">
        <v>1.831</v>
      </c>
      <c r="AD1546" s="208">
        <v>1.4790000000000001</v>
      </c>
      <c r="AE1546" s="208">
        <v>2.15</v>
      </c>
      <c r="AF1546" s="208">
        <v>1.081</v>
      </c>
      <c r="AG1546" s="208">
        <v>0.91700000000000004</v>
      </c>
      <c r="AH1546" s="208">
        <v>0.40300000000000002</v>
      </c>
      <c r="AI1546" s="208">
        <v>0.49</v>
      </c>
      <c r="AJ1546" s="208">
        <v>5.0999999999999997E-2</v>
      </c>
      <c r="AK1546" s="24"/>
      <c r="AL1546" s="24"/>
      <c r="AM1546" s="208">
        <v>9.6000000000000002E-2</v>
      </c>
      <c r="AN1546" s="208">
        <v>0.61799999999999999</v>
      </c>
      <c r="AO1546" s="208">
        <v>1.403</v>
      </c>
      <c r="AP1546" s="208">
        <v>1.6639999999999999</v>
      </c>
      <c r="AQ1546" s="208">
        <v>1.6439999999999999</v>
      </c>
      <c r="AR1546" s="208">
        <v>1.3759999999999999</v>
      </c>
      <c r="AS1546" s="208">
        <v>0.90700000000000003</v>
      </c>
      <c r="AT1546" s="208">
        <v>0.79100000000000004</v>
      </c>
      <c r="AU1546" s="208">
        <v>0.20399999999999999</v>
      </c>
      <c r="AV1546" s="24"/>
      <c r="AW1546" s="24"/>
      <c r="AX1546" s="24"/>
      <c r="AY1546" s="208">
        <v>0.375</v>
      </c>
      <c r="AZ1546" s="208">
        <v>0.67300000000000004</v>
      </c>
      <c r="BA1546" s="208">
        <v>1.3049999999999999</v>
      </c>
      <c r="BB1546" s="21">
        <f t="shared" si="204"/>
        <v>2.15</v>
      </c>
      <c r="BC1546" s="21"/>
      <c r="BD1546" s="22">
        <f t="shared" si="203"/>
        <v>2.889784946236559</v>
      </c>
      <c r="BE1546" s="21"/>
      <c r="BG1546" s="10"/>
      <c r="BH1546" s="21">
        <f t="shared" si="205"/>
        <v>0</v>
      </c>
      <c r="BI1546" s="22">
        <f t="shared" si="205"/>
        <v>2.1499999999999996E-3</v>
      </c>
      <c r="BJ1546" s="21"/>
      <c r="BK1546" s="21">
        <v>0</v>
      </c>
      <c r="BL1546" s="22">
        <v>6.4499999999999991E-3</v>
      </c>
      <c r="BM1546" s="21"/>
      <c r="BN1546" s="21">
        <f t="shared" si="202"/>
        <v>0</v>
      </c>
      <c r="BO1546" s="22">
        <f t="shared" si="202"/>
        <v>2.5799999999999997E-2</v>
      </c>
      <c r="BP1546" s="21">
        <f t="shared" si="202"/>
        <v>0</v>
      </c>
    </row>
    <row r="1547" spans="1:68" ht="11.1" customHeight="1" outlineLevel="1" collapsed="1" x14ac:dyDescent="0.2">
      <c r="A1547" s="10"/>
      <c r="B1547" s="18"/>
      <c r="C1547" s="18"/>
      <c r="D1547" s="18"/>
      <c r="E1547" s="19" t="s">
        <v>1374</v>
      </c>
      <c r="F1547" s="209">
        <v>1.972</v>
      </c>
      <c r="G1547" s="209">
        <v>1.1080000000000001</v>
      </c>
      <c r="H1547" s="209">
        <v>0.81499999999999995</v>
      </c>
      <c r="I1547" s="240">
        <v>0.68500000000000005</v>
      </c>
      <c r="J1547" s="240"/>
      <c r="K1547" s="209">
        <v>0.20699999999999999</v>
      </c>
      <c r="L1547" s="20"/>
      <c r="M1547" s="20"/>
      <c r="N1547" s="20"/>
      <c r="O1547" s="209">
        <v>0.156</v>
      </c>
      <c r="P1547" s="209">
        <v>0.52500000000000002</v>
      </c>
      <c r="Q1547" s="209">
        <v>1.0409999999999999</v>
      </c>
      <c r="R1547" s="209">
        <v>1.2050000000000001</v>
      </c>
      <c r="S1547" s="209">
        <v>1.8120000000000001</v>
      </c>
      <c r="T1547" s="209">
        <v>2.117</v>
      </c>
      <c r="U1547" s="209">
        <v>0.96799999999999997</v>
      </c>
      <c r="V1547" s="209">
        <v>0.52200000000000002</v>
      </c>
      <c r="W1547" s="209">
        <v>0.37</v>
      </c>
      <c r="X1547" s="209">
        <v>4.2999999999999997E-2</v>
      </c>
      <c r="Y1547" s="20"/>
      <c r="Z1547" s="20"/>
      <c r="AA1547" s="209">
        <v>5.7000000000000002E-2</v>
      </c>
      <c r="AB1547" s="209">
        <v>0.60499999999999998</v>
      </c>
      <c r="AC1547" s="209">
        <v>1.175</v>
      </c>
      <c r="AD1547" s="209">
        <v>1.732</v>
      </c>
      <c r="AE1547" s="209">
        <v>1.8919999999999999</v>
      </c>
      <c r="AF1547" s="209">
        <v>1.526</v>
      </c>
      <c r="AG1547" s="209">
        <v>0.755</v>
      </c>
      <c r="AH1547" s="209">
        <v>0.40799999999999997</v>
      </c>
      <c r="AI1547" s="209">
        <v>0.19400000000000001</v>
      </c>
      <c r="AJ1547" s="209">
        <v>5.2999999999999999E-2</v>
      </c>
      <c r="AK1547" s="20"/>
      <c r="AL1547" s="20"/>
      <c r="AM1547" s="209">
        <v>0.19800000000000001</v>
      </c>
      <c r="AN1547" s="209">
        <v>0.40899999999999997</v>
      </c>
      <c r="AO1547" s="209">
        <v>0.83899999999999997</v>
      </c>
      <c r="AP1547" s="209">
        <v>1.82</v>
      </c>
      <c r="AQ1547" s="209">
        <v>1.417</v>
      </c>
      <c r="AR1547" s="209">
        <v>1.756</v>
      </c>
      <c r="AS1547" s="209">
        <v>0.85</v>
      </c>
      <c r="AT1547" s="209">
        <v>0.75900000000000001</v>
      </c>
      <c r="AU1547" s="209">
        <v>0.20799999999999999</v>
      </c>
      <c r="AV1547" s="20"/>
      <c r="AW1547" s="20"/>
      <c r="AX1547" s="20"/>
      <c r="AY1547" s="209">
        <v>0.20699999999999999</v>
      </c>
      <c r="AZ1547" s="209">
        <v>0.40400000000000003</v>
      </c>
      <c r="BA1547" s="209">
        <v>1.081</v>
      </c>
      <c r="BB1547" s="21">
        <f t="shared" si="204"/>
        <v>2.117</v>
      </c>
      <c r="BC1547" s="21">
        <f>BD1547</f>
        <v>2.8454301075268815</v>
      </c>
      <c r="BD1547" s="22">
        <f t="shared" si="203"/>
        <v>2.8454301075268815</v>
      </c>
      <c r="BE1547" s="21">
        <f>BC1547-BD1547</f>
        <v>0</v>
      </c>
      <c r="BF1547" s="2">
        <v>2.4300000000000002</v>
      </c>
      <c r="BG1547" s="10">
        <v>7</v>
      </c>
      <c r="BH1547" s="21">
        <f t="shared" si="205"/>
        <v>2.1169999999999995E-3</v>
      </c>
      <c r="BI1547" s="22">
        <f t="shared" si="205"/>
        <v>2.1169999999999995E-3</v>
      </c>
      <c r="BJ1547" s="21">
        <f>BH1547-BI1547</f>
        <v>0</v>
      </c>
      <c r="BK1547" s="21">
        <v>6.350999999999999E-3</v>
      </c>
      <c r="BL1547" s="22">
        <v>6.350999999999999E-3</v>
      </c>
      <c r="BM1547" s="21">
        <v>0</v>
      </c>
      <c r="BN1547" s="21">
        <f t="shared" si="202"/>
        <v>2.5403999999999996E-2</v>
      </c>
      <c r="BO1547" s="22">
        <f t="shared" si="202"/>
        <v>2.5403999999999996E-2</v>
      </c>
      <c r="BP1547" s="21">
        <f t="shared" si="202"/>
        <v>0</v>
      </c>
    </row>
    <row r="1548" spans="1:68" ht="11.1" hidden="1" customHeight="1" outlineLevel="2" x14ac:dyDescent="0.2">
      <c r="A1548" s="10"/>
      <c r="B1548" s="18"/>
      <c r="C1548" s="18"/>
      <c r="D1548" s="18"/>
      <c r="E1548" s="23" t="s">
        <v>1375</v>
      </c>
      <c r="F1548" s="208">
        <v>1.972</v>
      </c>
      <c r="G1548" s="208">
        <v>1.1080000000000001</v>
      </c>
      <c r="H1548" s="208">
        <v>0.81499999999999995</v>
      </c>
      <c r="I1548" s="239">
        <v>0.68500000000000005</v>
      </c>
      <c r="J1548" s="239"/>
      <c r="K1548" s="208">
        <v>0.20699999999999999</v>
      </c>
      <c r="L1548" s="24"/>
      <c r="M1548" s="24"/>
      <c r="N1548" s="24"/>
      <c r="O1548" s="208">
        <v>0.156</v>
      </c>
      <c r="P1548" s="208">
        <v>0.52500000000000002</v>
      </c>
      <c r="Q1548" s="208">
        <v>1.0409999999999999</v>
      </c>
      <c r="R1548" s="208">
        <v>1.2050000000000001</v>
      </c>
      <c r="S1548" s="208">
        <v>1.8120000000000001</v>
      </c>
      <c r="T1548" s="208">
        <v>2.117</v>
      </c>
      <c r="U1548" s="208">
        <v>0.96799999999999997</v>
      </c>
      <c r="V1548" s="208">
        <v>0.52200000000000002</v>
      </c>
      <c r="W1548" s="208">
        <v>0.37</v>
      </c>
      <c r="X1548" s="208">
        <v>4.2999999999999997E-2</v>
      </c>
      <c r="Y1548" s="24"/>
      <c r="Z1548" s="24"/>
      <c r="AA1548" s="208">
        <v>5.7000000000000002E-2</v>
      </c>
      <c r="AB1548" s="208">
        <v>0.60499999999999998</v>
      </c>
      <c r="AC1548" s="208">
        <v>1.175</v>
      </c>
      <c r="AD1548" s="208">
        <v>1.732</v>
      </c>
      <c r="AE1548" s="208">
        <v>1.8919999999999999</v>
      </c>
      <c r="AF1548" s="208">
        <v>1.526</v>
      </c>
      <c r="AG1548" s="208">
        <v>0.755</v>
      </c>
      <c r="AH1548" s="208">
        <v>0.40799999999999997</v>
      </c>
      <c r="AI1548" s="208">
        <v>0.19400000000000001</v>
      </c>
      <c r="AJ1548" s="208">
        <v>5.2999999999999999E-2</v>
      </c>
      <c r="AK1548" s="24"/>
      <c r="AL1548" s="24"/>
      <c r="AM1548" s="208">
        <v>0.19800000000000001</v>
      </c>
      <c r="AN1548" s="208">
        <v>0.40899999999999997</v>
      </c>
      <c r="AO1548" s="208">
        <v>0.83899999999999997</v>
      </c>
      <c r="AP1548" s="208">
        <v>1.82</v>
      </c>
      <c r="AQ1548" s="208">
        <v>1.417</v>
      </c>
      <c r="AR1548" s="208">
        <v>1.756</v>
      </c>
      <c r="AS1548" s="208">
        <v>0.85</v>
      </c>
      <c r="AT1548" s="208">
        <v>0.75900000000000001</v>
      </c>
      <c r="AU1548" s="208">
        <v>0.20799999999999999</v>
      </c>
      <c r="AV1548" s="24"/>
      <c r="AW1548" s="24"/>
      <c r="AX1548" s="24"/>
      <c r="AY1548" s="208">
        <v>0.20699999999999999</v>
      </c>
      <c r="AZ1548" s="208">
        <v>0.40400000000000003</v>
      </c>
      <c r="BA1548" s="208">
        <v>1.081</v>
      </c>
      <c r="BB1548" s="21">
        <f t="shared" si="204"/>
        <v>2.117</v>
      </c>
      <c r="BC1548" s="21"/>
      <c r="BD1548" s="22">
        <f t="shared" si="203"/>
        <v>2.8454301075268815</v>
      </c>
      <c r="BE1548" s="21"/>
      <c r="BG1548" s="10"/>
      <c r="BH1548" s="21">
        <f t="shared" si="205"/>
        <v>0</v>
      </c>
      <c r="BI1548" s="22">
        <f t="shared" si="205"/>
        <v>2.1169999999999995E-3</v>
      </c>
      <c r="BJ1548" s="21"/>
      <c r="BK1548" s="21">
        <v>0</v>
      </c>
      <c r="BL1548" s="22">
        <v>6.350999999999999E-3</v>
      </c>
      <c r="BM1548" s="21"/>
      <c r="BN1548" s="21">
        <f t="shared" si="202"/>
        <v>0</v>
      </c>
      <c r="BO1548" s="22">
        <f t="shared" si="202"/>
        <v>2.5403999999999996E-2</v>
      </c>
      <c r="BP1548" s="21">
        <f t="shared" si="202"/>
        <v>0</v>
      </c>
    </row>
    <row r="1549" spans="1:68" ht="11.1" hidden="1" customHeight="1" outlineLevel="1" collapsed="1" x14ac:dyDescent="0.2">
      <c r="A1549" s="10"/>
      <c r="B1549" s="18"/>
      <c r="C1549" s="18"/>
      <c r="D1549" s="18"/>
      <c r="E1549" s="19" t="s">
        <v>1376</v>
      </c>
      <c r="F1549" s="20"/>
      <c r="G1549" s="20"/>
      <c r="H1549" s="20"/>
      <c r="I1549" s="20"/>
      <c r="J1549" s="20"/>
      <c r="K1549" s="20"/>
      <c r="L1549" s="20"/>
      <c r="M1549" s="20"/>
      <c r="N1549" s="20"/>
      <c r="O1549" s="20"/>
      <c r="P1549" s="20"/>
      <c r="Q1549" s="20"/>
      <c r="R1549" s="20"/>
      <c r="S1549" s="20"/>
      <c r="T1549" s="20"/>
      <c r="U1549" s="20"/>
      <c r="V1549" s="20"/>
      <c r="W1549" s="20"/>
      <c r="X1549" s="20"/>
      <c r="Y1549" s="20"/>
      <c r="Z1549" s="20"/>
      <c r="AA1549" s="20"/>
      <c r="AB1549" s="209">
        <v>2.9569999999999999</v>
      </c>
      <c r="AC1549" s="209">
        <v>5.7370000000000001</v>
      </c>
      <c r="AD1549" s="209">
        <v>5.7140000000000004</v>
      </c>
      <c r="AE1549" s="209">
        <v>9.2330000000000005</v>
      </c>
      <c r="AF1549" s="209">
        <v>5.2850000000000001</v>
      </c>
      <c r="AG1549" s="209">
        <v>3.899</v>
      </c>
      <c r="AH1549" s="209">
        <v>2.694</v>
      </c>
      <c r="AI1549" s="209">
        <v>1.5960000000000001</v>
      </c>
      <c r="AJ1549" s="209">
        <v>0.88</v>
      </c>
      <c r="AK1549" s="20"/>
      <c r="AL1549" s="20"/>
      <c r="AM1549" s="209">
        <v>1.0580000000000001</v>
      </c>
      <c r="AN1549" s="209">
        <v>2.4980000000000002</v>
      </c>
      <c r="AO1549" s="209">
        <v>4.8540000000000001</v>
      </c>
      <c r="AP1549" s="209">
        <v>7.5880000000000001</v>
      </c>
      <c r="AQ1549" s="209">
        <v>6.9459999999999997</v>
      </c>
      <c r="AR1549" s="209">
        <v>7.6660000000000004</v>
      </c>
      <c r="AS1549" s="209">
        <v>4.3959999999999999</v>
      </c>
      <c r="AT1549" s="209">
        <v>4.0289999999999999</v>
      </c>
      <c r="AU1549" s="209">
        <v>2.17</v>
      </c>
      <c r="AV1549" s="20"/>
      <c r="AW1549" s="209">
        <v>0.75700000000000001</v>
      </c>
      <c r="AX1549" s="20"/>
      <c r="AY1549" s="209">
        <v>1.4</v>
      </c>
      <c r="AZ1549" s="209">
        <v>2.7170000000000001</v>
      </c>
      <c r="BA1549" s="209">
        <v>4.8029999999999999</v>
      </c>
      <c r="BB1549" s="21">
        <f t="shared" si="204"/>
        <v>9.2330000000000005</v>
      </c>
      <c r="BC1549" s="21">
        <f>BD1549</f>
        <v>12.40994623655914</v>
      </c>
      <c r="BD1549" s="22">
        <f t="shared" si="203"/>
        <v>12.40994623655914</v>
      </c>
      <c r="BE1549" s="21">
        <f>BC1549-BD1549</f>
        <v>0</v>
      </c>
      <c r="BF1549" s="2">
        <v>11.6</v>
      </c>
      <c r="BG1549" s="10">
        <v>6</v>
      </c>
      <c r="BH1549" s="21">
        <f t="shared" si="205"/>
        <v>9.2330000000000016E-3</v>
      </c>
      <c r="BI1549" s="22">
        <f t="shared" si="205"/>
        <v>9.2330000000000016E-3</v>
      </c>
      <c r="BJ1549" s="21">
        <f>BH1549-BI1549</f>
        <v>0</v>
      </c>
      <c r="BK1549" s="21">
        <v>2.7699000000000005E-2</v>
      </c>
      <c r="BL1549" s="22">
        <v>2.7699000000000005E-2</v>
      </c>
      <c r="BM1549" s="21">
        <v>0</v>
      </c>
      <c r="BN1549" s="21">
        <f t="shared" ref="BN1549:BP1612" si="206">BK1549*4</f>
        <v>0.11079600000000002</v>
      </c>
      <c r="BO1549" s="22">
        <f t="shared" si="206"/>
        <v>0.11079600000000002</v>
      </c>
      <c r="BP1549" s="21">
        <f t="shared" si="206"/>
        <v>0</v>
      </c>
    </row>
    <row r="1550" spans="1:68" ht="11.1" hidden="1" customHeight="1" outlineLevel="2" x14ac:dyDescent="0.2">
      <c r="A1550" s="10"/>
      <c r="B1550" s="18"/>
      <c r="C1550" s="18"/>
      <c r="D1550" s="18"/>
      <c r="E1550" s="23" t="s">
        <v>1377</v>
      </c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  <c r="X1550" s="24"/>
      <c r="Y1550" s="24"/>
      <c r="Z1550" s="24"/>
      <c r="AA1550" s="24"/>
      <c r="AB1550" s="208">
        <v>1.7929999999999999</v>
      </c>
      <c r="AC1550" s="208">
        <v>3.2240000000000002</v>
      </c>
      <c r="AD1550" s="208">
        <v>3.8860000000000001</v>
      </c>
      <c r="AE1550" s="208">
        <v>5.9210000000000003</v>
      </c>
      <c r="AF1550" s="208">
        <v>3.4420000000000002</v>
      </c>
      <c r="AG1550" s="208">
        <v>2.7349999999999999</v>
      </c>
      <c r="AH1550" s="208">
        <v>1.5640000000000001</v>
      </c>
      <c r="AI1550" s="208">
        <v>1.0720000000000001</v>
      </c>
      <c r="AJ1550" s="208">
        <v>0.69699999999999995</v>
      </c>
      <c r="AK1550" s="24"/>
      <c r="AL1550" s="24"/>
      <c r="AM1550" s="208">
        <v>0.53</v>
      </c>
      <c r="AN1550" s="208">
        <v>1.5369999999999999</v>
      </c>
      <c r="AO1550" s="208">
        <v>3.073</v>
      </c>
      <c r="AP1550" s="208">
        <v>4.7480000000000002</v>
      </c>
      <c r="AQ1550" s="208">
        <v>4.4790000000000001</v>
      </c>
      <c r="AR1550" s="208">
        <v>4.944</v>
      </c>
      <c r="AS1550" s="208">
        <v>2.9049999999999998</v>
      </c>
      <c r="AT1550" s="208">
        <v>2.7669999999999999</v>
      </c>
      <c r="AU1550" s="208">
        <v>1.579</v>
      </c>
      <c r="AV1550" s="24"/>
      <c r="AW1550" s="208">
        <v>0.75700000000000001</v>
      </c>
      <c r="AX1550" s="24"/>
      <c r="AY1550" s="208">
        <v>0.88800000000000001</v>
      </c>
      <c r="AZ1550" s="208">
        <v>1.804</v>
      </c>
      <c r="BA1550" s="208">
        <v>2.996</v>
      </c>
      <c r="BB1550" s="21">
        <f t="shared" si="204"/>
        <v>5.9210000000000003</v>
      </c>
      <c r="BC1550" s="21"/>
      <c r="BD1550" s="22">
        <f t="shared" si="203"/>
        <v>7.958333333333333</v>
      </c>
      <c r="BE1550" s="21"/>
      <c r="BG1550" s="10"/>
      <c r="BH1550" s="21">
        <f t="shared" si="205"/>
        <v>0</v>
      </c>
      <c r="BI1550" s="22">
        <f t="shared" si="205"/>
        <v>5.921E-3</v>
      </c>
      <c r="BJ1550" s="21"/>
      <c r="BK1550" s="21">
        <v>0</v>
      </c>
      <c r="BL1550" s="22">
        <v>1.7763000000000001E-2</v>
      </c>
      <c r="BM1550" s="21"/>
      <c r="BN1550" s="21">
        <f t="shared" si="206"/>
        <v>0</v>
      </c>
      <c r="BO1550" s="22">
        <f t="shared" si="206"/>
        <v>7.1052000000000004E-2</v>
      </c>
      <c r="BP1550" s="21">
        <f t="shared" si="206"/>
        <v>0</v>
      </c>
    </row>
    <row r="1551" spans="1:68" ht="11.1" hidden="1" customHeight="1" outlineLevel="2" x14ac:dyDescent="0.2">
      <c r="A1551" s="10"/>
      <c r="B1551" s="18"/>
      <c r="C1551" s="18"/>
      <c r="D1551" s="18"/>
      <c r="E1551" s="23" t="s">
        <v>1378</v>
      </c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4"/>
      <c r="Z1551" s="24"/>
      <c r="AA1551" s="24"/>
      <c r="AB1551" s="208">
        <v>1.1639999999999999</v>
      </c>
      <c r="AC1551" s="208">
        <v>2.5129999999999999</v>
      </c>
      <c r="AD1551" s="208">
        <v>1.8280000000000001</v>
      </c>
      <c r="AE1551" s="208">
        <v>3.3119999999999998</v>
      </c>
      <c r="AF1551" s="208">
        <v>1.843</v>
      </c>
      <c r="AG1551" s="208">
        <v>1.1639999999999999</v>
      </c>
      <c r="AH1551" s="208">
        <v>1.1299999999999999</v>
      </c>
      <c r="AI1551" s="208">
        <v>0.52400000000000002</v>
      </c>
      <c r="AJ1551" s="208">
        <v>0.183</v>
      </c>
      <c r="AK1551" s="24"/>
      <c r="AL1551" s="24"/>
      <c r="AM1551" s="208">
        <v>0.52800000000000002</v>
      </c>
      <c r="AN1551" s="208">
        <v>0.96099999999999997</v>
      </c>
      <c r="AO1551" s="208">
        <v>1.7809999999999999</v>
      </c>
      <c r="AP1551" s="208">
        <v>2.84</v>
      </c>
      <c r="AQ1551" s="208">
        <v>2.4670000000000001</v>
      </c>
      <c r="AR1551" s="208">
        <v>2.722</v>
      </c>
      <c r="AS1551" s="208">
        <v>1.4910000000000001</v>
      </c>
      <c r="AT1551" s="208">
        <v>1.262</v>
      </c>
      <c r="AU1551" s="208">
        <v>0.59099999999999997</v>
      </c>
      <c r="AV1551" s="24"/>
      <c r="AW1551" s="24"/>
      <c r="AX1551" s="24"/>
      <c r="AY1551" s="208">
        <v>0.51200000000000001</v>
      </c>
      <c r="AZ1551" s="208">
        <v>0.91300000000000003</v>
      </c>
      <c r="BA1551" s="208">
        <v>1.8069999999999999</v>
      </c>
      <c r="BB1551" s="21">
        <f t="shared" si="204"/>
        <v>3.3119999999999998</v>
      </c>
      <c r="BC1551" s="21"/>
      <c r="BD1551" s="22">
        <f t="shared" si="203"/>
        <v>4.4516129032258061</v>
      </c>
      <c r="BE1551" s="21"/>
      <c r="BG1551" s="10"/>
      <c r="BH1551" s="21">
        <f t="shared" si="205"/>
        <v>0</v>
      </c>
      <c r="BI1551" s="22">
        <f t="shared" si="205"/>
        <v>3.3119999999999994E-3</v>
      </c>
      <c r="BJ1551" s="21"/>
      <c r="BK1551" s="21">
        <v>0</v>
      </c>
      <c r="BL1551" s="22">
        <v>9.9359999999999987E-3</v>
      </c>
      <c r="BM1551" s="21"/>
      <c r="BN1551" s="21">
        <f t="shared" si="206"/>
        <v>0</v>
      </c>
      <c r="BO1551" s="22">
        <f t="shared" si="206"/>
        <v>3.9743999999999995E-2</v>
      </c>
      <c r="BP1551" s="21">
        <f t="shared" si="206"/>
        <v>0</v>
      </c>
    </row>
    <row r="1552" spans="1:68" ht="11.1" customHeight="1" outlineLevel="1" collapsed="1" x14ac:dyDescent="0.2">
      <c r="A1552" s="10"/>
      <c r="B1552" s="18"/>
      <c r="C1552" s="18"/>
      <c r="D1552" s="18"/>
      <c r="E1552" s="19" t="s">
        <v>1379</v>
      </c>
      <c r="F1552" s="209">
        <v>1.3959999999999999</v>
      </c>
      <c r="G1552" s="209">
        <v>1.21</v>
      </c>
      <c r="H1552" s="209">
        <v>0.79700000000000004</v>
      </c>
      <c r="I1552" s="240">
        <v>1.2110000000000001</v>
      </c>
      <c r="J1552" s="240"/>
      <c r="K1552" s="209">
        <v>0.495</v>
      </c>
      <c r="L1552" s="209">
        <v>0.187</v>
      </c>
      <c r="M1552" s="20"/>
      <c r="N1552" s="20"/>
      <c r="O1552" s="209">
        <v>0.45400000000000001</v>
      </c>
      <c r="P1552" s="209">
        <v>1.0569999999999999</v>
      </c>
      <c r="Q1552" s="209">
        <v>0.73199999999999998</v>
      </c>
      <c r="R1552" s="209">
        <v>1.0940000000000001</v>
      </c>
      <c r="S1552" s="209">
        <v>1.5660000000000001</v>
      </c>
      <c r="T1552" s="209">
        <v>1.421</v>
      </c>
      <c r="U1552" s="20"/>
      <c r="V1552" s="209">
        <v>2.0499999999999998</v>
      </c>
      <c r="W1552" s="209">
        <v>0.56000000000000005</v>
      </c>
      <c r="X1552" s="209">
        <v>0.105</v>
      </c>
      <c r="Y1552" s="209">
        <v>9.7000000000000003E-2</v>
      </c>
      <c r="Z1552" s="209">
        <v>0.09</v>
      </c>
      <c r="AA1552" s="209">
        <v>0.29399999999999998</v>
      </c>
      <c r="AB1552" s="209">
        <v>0.65500000000000003</v>
      </c>
      <c r="AC1552" s="209">
        <v>1.244</v>
      </c>
      <c r="AD1552" s="209">
        <v>1.06</v>
      </c>
      <c r="AE1552" s="209">
        <v>1.4610000000000001</v>
      </c>
      <c r="AF1552" s="209">
        <v>1.0960000000000001</v>
      </c>
      <c r="AG1552" s="209">
        <v>1.0649999999999999</v>
      </c>
      <c r="AH1552" s="209">
        <v>0.61499999999999999</v>
      </c>
      <c r="AI1552" s="209">
        <v>0.61199999999999999</v>
      </c>
      <c r="AJ1552" s="209">
        <v>0.22700000000000001</v>
      </c>
      <c r="AK1552" s="20"/>
      <c r="AL1552" s="20"/>
      <c r="AM1552" s="209">
        <v>0.41599999999999998</v>
      </c>
      <c r="AN1552" s="209">
        <v>0.70399999999999996</v>
      </c>
      <c r="AO1552" s="209">
        <v>0.99399999999999999</v>
      </c>
      <c r="AP1552" s="209">
        <v>1.633</v>
      </c>
      <c r="AQ1552" s="209">
        <v>1.2549999999999999</v>
      </c>
      <c r="AR1552" s="209">
        <v>1.2549999999999999</v>
      </c>
      <c r="AS1552" s="209">
        <v>1.006</v>
      </c>
      <c r="AT1552" s="209">
        <v>0.86699999999999999</v>
      </c>
      <c r="AU1552" s="209">
        <v>0.63100000000000001</v>
      </c>
      <c r="AV1552" s="20"/>
      <c r="AW1552" s="20"/>
      <c r="AX1552" s="209">
        <v>39.417999999999999</v>
      </c>
      <c r="AY1552" s="209">
        <v>0.157</v>
      </c>
      <c r="AZ1552" s="209">
        <v>0.48499999999999999</v>
      </c>
      <c r="BA1552" s="209">
        <v>0.98</v>
      </c>
      <c r="BB1552" s="21">
        <f>BB1553+BB1554</f>
        <v>41.467999999999996</v>
      </c>
      <c r="BC1552" s="21">
        <f>BD1552</f>
        <v>55.736559139784944</v>
      </c>
      <c r="BD1552" s="22">
        <f t="shared" si="203"/>
        <v>55.736559139784944</v>
      </c>
      <c r="BE1552" s="21">
        <f>BC1552-BD1552</f>
        <v>0</v>
      </c>
      <c r="BF1552" s="2">
        <v>5.7</v>
      </c>
      <c r="BG1552" s="10">
        <v>7</v>
      </c>
      <c r="BH1552" s="21">
        <f t="shared" si="205"/>
        <v>4.1467999999999991E-2</v>
      </c>
      <c r="BI1552" s="22">
        <f t="shared" si="205"/>
        <v>4.1467999999999991E-2</v>
      </c>
      <c r="BJ1552" s="21">
        <f>BH1552-BI1552</f>
        <v>0</v>
      </c>
      <c r="BK1552" s="21">
        <v>0.12440399999999997</v>
      </c>
      <c r="BL1552" s="22">
        <v>0.12440399999999997</v>
      </c>
      <c r="BM1552" s="21">
        <v>0</v>
      </c>
      <c r="BN1552" s="21">
        <f t="shared" si="206"/>
        <v>0.49761599999999989</v>
      </c>
      <c r="BO1552" s="22">
        <f t="shared" si="206"/>
        <v>0.49761599999999989</v>
      </c>
      <c r="BP1552" s="21">
        <f t="shared" si="206"/>
        <v>0</v>
      </c>
    </row>
    <row r="1553" spans="1:68" ht="11.1" hidden="1" customHeight="1" outlineLevel="2" x14ac:dyDescent="0.2">
      <c r="A1553" s="10"/>
      <c r="B1553" s="18"/>
      <c r="C1553" s="18"/>
      <c r="D1553" s="18"/>
      <c r="E1553" s="23" t="s">
        <v>1380</v>
      </c>
      <c r="F1553" s="208">
        <v>1.3959999999999999</v>
      </c>
      <c r="G1553" s="208">
        <v>1.21</v>
      </c>
      <c r="H1553" s="208">
        <v>0.79700000000000004</v>
      </c>
      <c r="I1553" s="239">
        <v>1.2110000000000001</v>
      </c>
      <c r="J1553" s="239"/>
      <c r="K1553" s="208">
        <v>0.495</v>
      </c>
      <c r="L1553" s="208">
        <v>0.187</v>
      </c>
      <c r="M1553" s="24"/>
      <c r="N1553" s="24"/>
      <c r="O1553" s="208">
        <v>0.45400000000000001</v>
      </c>
      <c r="P1553" s="208">
        <v>1.0569999999999999</v>
      </c>
      <c r="Q1553" s="208">
        <v>0.73199999999999998</v>
      </c>
      <c r="R1553" s="208">
        <v>1.0940000000000001</v>
      </c>
      <c r="S1553" s="208">
        <v>1.5660000000000001</v>
      </c>
      <c r="T1553" s="208">
        <v>1.421</v>
      </c>
      <c r="U1553" s="24"/>
      <c r="V1553" s="208">
        <v>2.0499999999999998</v>
      </c>
      <c r="W1553" s="208">
        <v>0.56000000000000005</v>
      </c>
      <c r="X1553" s="208">
        <v>0.105</v>
      </c>
      <c r="Y1553" s="208">
        <v>9.7000000000000003E-2</v>
      </c>
      <c r="Z1553" s="208">
        <v>0.09</v>
      </c>
      <c r="AA1553" s="208">
        <v>0.29399999999999998</v>
      </c>
      <c r="AB1553" s="208">
        <v>0.65500000000000003</v>
      </c>
      <c r="AC1553" s="208">
        <v>1.244</v>
      </c>
      <c r="AD1553" s="208">
        <v>1.06</v>
      </c>
      <c r="AE1553" s="208">
        <v>1.4610000000000001</v>
      </c>
      <c r="AF1553" s="208">
        <v>1.0960000000000001</v>
      </c>
      <c r="AG1553" s="208">
        <v>1.0649999999999999</v>
      </c>
      <c r="AH1553" s="208">
        <v>0.61499999999999999</v>
      </c>
      <c r="AI1553" s="208">
        <v>0.61199999999999999</v>
      </c>
      <c r="AJ1553" s="208">
        <v>0.22700000000000001</v>
      </c>
      <c r="AK1553" s="24"/>
      <c r="AL1553" s="24"/>
      <c r="AM1553" s="208">
        <v>0.41599999999999998</v>
      </c>
      <c r="AN1553" s="208">
        <v>0.70399999999999996</v>
      </c>
      <c r="AO1553" s="208">
        <v>0.99399999999999999</v>
      </c>
      <c r="AP1553" s="208">
        <v>1.633</v>
      </c>
      <c r="AQ1553" s="208">
        <v>1.2549999999999999</v>
      </c>
      <c r="AR1553" s="208">
        <v>1.2549999999999999</v>
      </c>
      <c r="AS1553" s="208">
        <v>1.006</v>
      </c>
      <c r="AT1553" s="208">
        <v>0.86699999999999999</v>
      </c>
      <c r="AU1553" s="208">
        <v>0.63100000000000001</v>
      </c>
      <c r="AV1553" s="24"/>
      <c r="AW1553" s="24"/>
      <c r="AX1553" s="24"/>
      <c r="AY1553" s="24"/>
      <c r="AZ1553" s="24"/>
      <c r="BA1553" s="24"/>
      <c r="BB1553" s="21">
        <f t="shared" si="204"/>
        <v>2.0499999999999998</v>
      </c>
      <c r="BC1553" s="21"/>
      <c r="BD1553" s="22">
        <f t="shared" si="203"/>
        <v>2.7553763440860211</v>
      </c>
      <c r="BE1553" s="21"/>
      <c r="BG1553" s="10"/>
      <c r="BH1553" s="21">
        <f t="shared" si="205"/>
        <v>0</v>
      </c>
      <c r="BI1553" s="22">
        <f t="shared" si="205"/>
        <v>2.0500000000000002E-3</v>
      </c>
      <c r="BJ1553" s="21"/>
      <c r="BK1553" s="21">
        <v>0</v>
      </c>
      <c r="BL1553" s="22">
        <v>6.150000000000001E-3</v>
      </c>
      <c r="BM1553" s="21"/>
      <c r="BN1553" s="21">
        <f t="shared" si="206"/>
        <v>0</v>
      </c>
      <c r="BO1553" s="22">
        <f t="shared" si="206"/>
        <v>2.4600000000000004E-2</v>
      </c>
      <c r="BP1553" s="21">
        <f t="shared" si="206"/>
        <v>0</v>
      </c>
    </row>
    <row r="1554" spans="1:68" ht="11.1" hidden="1" customHeight="1" outlineLevel="2" x14ac:dyDescent="0.2">
      <c r="A1554" s="10"/>
      <c r="B1554" s="18"/>
      <c r="C1554" s="18"/>
      <c r="D1554" s="18"/>
      <c r="E1554" s="23" t="s">
        <v>1381</v>
      </c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24"/>
      <c r="AG1554" s="24"/>
      <c r="AH1554" s="24"/>
      <c r="AI1554" s="24"/>
      <c r="AJ1554" s="24"/>
      <c r="AK1554" s="24"/>
      <c r="AL1554" s="24"/>
      <c r="AM1554" s="24"/>
      <c r="AN1554" s="24"/>
      <c r="AO1554" s="24"/>
      <c r="AP1554" s="24"/>
      <c r="AQ1554" s="24"/>
      <c r="AR1554" s="24"/>
      <c r="AS1554" s="24"/>
      <c r="AT1554" s="24"/>
      <c r="AU1554" s="24"/>
      <c r="AV1554" s="24"/>
      <c r="AW1554" s="24"/>
      <c r="AX1554" s="208">
        <v>39.417999999999999</v>
      </c>
      <c r="AY1554" s="208">
        <v>0.157</v>
      </c>
      <c r="AZ1554" s="208">
        <v>0.48499999999999999</v>
      </c>
      <c r="BA1554" s="208">
        <v>0.98</v>
      </c>
      <c r="BB1554" s="21">
        <f t="shared" si="204"/>
        <v>39.417999999999999</v>
      </c>
      <c r="BC1554" s="21"/>
      <c r="BD1554" s="22">
        <f t="shared" si="203"/>
        <v>52.981182795698921</v>
      </c>
      <c r="BE1554" s="21"/>
      <c r="BG1554" s="10"/>
      <c r="BH1554" s="21">
        <f t="shared" si="205"/>
        <v>0</v>
      </c>
      <c r="BI1554" s="22">
        <f t="shared" si="205"/>
        <v>3.9418000000000002E-2</v>
      </c>
      <c r="BJ1554" s="21"/>
      <c r="BK1554" s="21">
        <v>0</v>
      </c>
      <c r="BL1554" s="22">
        <v>0.118254</v>
      </c>
      <c r="BM1554" s="21"/>
      <c r="BN1554" s="21">
        <f t="shared" si="206"/>
        <v>0</v>
      </c>
      <c r="BO1554" s="22">
        <f t="shared" si="206"/>
        <v>0.47301599999999999</v>
      </c>
      <c r="BP1554" s="21">
        <f t="shared" si="206"/>
        <v>0</v>
      </c>
    </row>
    <row r="1555" spans="1:68" ht="11.1" hidden="1" customHeight="1" outlineLevel="1" collapsed="1" x14ac:dyDescent="0.2">
      <c r="A1555" s="10"/>
      <c r="B1555" s="18"/>
      <c r="C1555" s="18"/>
      <c r="D1555" s="18"/>
      <c r="E1555" s="19" t="s">
        <v>1382</v>
      </c>
      <c r="F1555" s="209">
        <v>6.3639999999999999</v>
      </c>
      <c r="G1555" s="209">
        <v>4.1900000000000004</v>
      </c>
      <c r="H1555" s="209">
        <v>3.198</v>
      </c>
      <c r="I1555" s="240">
        <v>1.6279999999999999</v>
      </c>
      <c r="J1555" s="240"/>
      <c r="K1555" s="209">
        <v>1.548</v>
      </c>
      <c r="L1555" s="209">
        <v>0.92700000000000005</v>
      </c>
      <c r="M1555" s="209">
        <v>0.83099999999999996</v>
      </c>
      <c r="N1555" s="20"/>
      <c r="O1555" s="209">
        <v>2</v>
      </c>
      <c r="P1555" s="209">
        <v>2.4990000000000001</v>
      </c>
      <c r="Q1555" s="209">
        <v>3.2290000000000001</v>
      </c>
      <c r="R1555" s="209">
        <v>4.415</v>
      </c>
      <c r="S1555" s="209">
        <v>5.415</v>
      </c>
      <c r="T1555" s="209">
        <v>5.0880000000000001</v>
      </c>
      <c r="U1555" s="209">
        <v>3.2229999999999999</v>
      </c>
      <c r="V1555" s="209">
        <v>2.8450000000000002</v>
      </c>
      <c r="W1555" s="209">
        <v>2.504</v>
      </c>
      <c r="X1555" s="209">
        <v>1.5229999999999999</v>
      </c>
      <c r="Y1555" s="209">
        <v>1.218</v>
      </c>
      <c r="Z1555" s="209">
        <v>2.4849999999999999</v>
      </c>
      <c r="AA1555" s="209">
        <v>0.65500000000000003</v>
      </c>
      <c r="AB1555" s="209">
        <v>2.375</v>
      </c>
      <c r="AC1555" s="209">
        <v>4.194</v>
      </c>
      <c r="AD1555" s="209">
        <v>4.8419999999999996</v>
      </c>
      <c r="AE1555" s="209">
        <v>3.3780000000000001</v>
      </c>
      <c r="AF1555" s="209">
        <v>2.5870000000000002</v>
      </c>
      <c r="AG1555" s="209">
        <v>1.6879999999999999</v>
      </c>
      <c r="AH1555" s="209">
        <v>1.0289999999999999</v>
      </c>
      <c r="AI1555" s="209">
        <v>0.56799999999999995</v>
      </c>
      <c r="AJ1555" s="209">
        <v>0.22</v>
      </c>
      <c r="AK1555" s="209">
        <v>0.83599999999999997</v>
      </c>
      <c r="AL1555" s="209">
        <v>1.0880000000000001</v>
      </c>
      <c r="AM1555" s="209">
        <v>1.657</v>
      </c>
      <c r="AN1555" s="209">
        <v>2.0859999999999999</v>
      </c>
      <c r="AO1555" s="209">
        <v>3.9449999999999998</v>
      </c>
      <c r="AP1555" s="209">
        <v>4.8849999999999998</v>
      </c>
      <c r="AQ1555" s="209">
        <v>5.0629999999999997</v>
      </c>
      <c r="AR1555" s="209">
        <v>4.1849999999999996</v>
      </c>
      <c r="AS1555" s="209">
        <v>3.3719999999999999</v>
      </c>
      <c r="AT1555" s="209">
        <v>2.7989999999999999</v>
      </c>
      <c r="AU1555" s="209">
        <v>1.129</v>
      </c>
      <c r="AV1555" s="20"/>
      <c r="AW1555" s="209">
        <v>0.76100000000000001</v>
      </c>
      <c r="AX1555" s="20"/>
      <c r="AY1555" s="209">
        <v>0.59899999999999998</v>
      </c>
      <c r="AZ1555" s="209">
        <v>1.3089999999999999</v>
      </c>
      <c r="BA1555" s="209">
        <v>2.758</v>
      </c>
      <c r="BB1555" s="21">
        <f>BB1556+BB1557</f>
        <v>6.6890000000000001</v>
      </c>
      <c r="BC1555" s="21">
        <f>BF1555</f>
        <v>17.100000000000001</v>
      </c>
      <c r="BD1555" s="22">
        <f t="shared" si="203"/>
        <v>8.990591397849462</v>
      </c>
      <c r="BE1555" s="21">
        <f>BC1555-BD1555</f>
        <v>8.1094086021505394</v>
      </c>
      <c r="BF1555" s="2">
        <v>17.100000000000001</v>
      </c>
      <c r="BG1555" s="10">
        <v>6</v>
      </c>
      <c r="BH1555" s="21">
        <f t="shared" si="205"/>
        <v>1.2722400000000002E-2</v>
      </c>
      <c r="BI1555" s="22">
        <f t="shared" si="205"/>
        <v>6.6889999999999988E-3</v>
      </c>
      <c r="BJ1555" s="21">
        <f>BH1555-BI1555</f>
        <v>6.033400000000003E-3</v>
      </c>
      <c r="BK1555" s="21">
        <v>3.8167200000000005E-2</v>
      </c>
      <c r="BL1555" s="22">
        <v>2.0066999999999995E-2</v>
      </c>
      <c r="BM1555" s="21">
        <v>1.8100200000000011E-2</v>
      </c>
      <c r="BN1555" s="21">
        <f t="shared" si="206"/>
        <v>0.15266880000000002</v>
      </c>
      <c r="BO1555" s="22">
        <f t="shared" si="206"/>
        <v>8.0267999999999978E-2</v>
      </c>
      <c r="BP1555" s="21">
        <f t="shared" si="206"/>
        <v>7.2400800000000043E-2</v>
      </c>
    </row>
    <row r="1556" spans="1:68" ht="11.1" hidden="1" customHeight="1" outlineLevel="2" x14ac:dyDescent="0.2">
      <c r="A1556" s="10"/>
      <c r="B1556" s="18"/>
      <c r="C1556" s="18"/>
      <c r="D1556" s="18"/>
      <c r="E1556" s="23" t="s">
        <v>1383</v>
      </c>
      <c r="F1556" s="208">
        <v>4.2149999999999999</v>
      </c>
      <c r="G1556" s="208">
        <v>1.998</v>
      </c>
      <c r="H1556" s="208">
        <v>1.7270000000000001</v>
      </c>
      <c r="I1556" s="239">
        <v>0.25700000000000001</v>
      </c>
      <c r="J1556" s="239"/>
      <c r="K1556" s="208">
        <v>0.48</v>
      </c>
      <c r="L1556" s="208">
        <v>8.1000000000000003E-2</v>
      </c>
      <c r="M1556" s="24"/>
      <c r="N1556" s="24"/>
      <c r="O1556" s="208">
        <v>0.21199999999999999</v>
      </c>
      <c r="P1556" s="208">
        <v>1.0189999999999999</v>
      </c>
      <c r="Q1556" s="208">
        <v>1.57</v>
      </c>
      <c r="R1556" s="208">
        <v>2.4420000000000002</v>
      </c>
      <c r="S1556" s="208">
        <v>3.2450000000000001</v>
      </c>
      <c r="T1556" s="208">
        <v>3.016</v>
      </c>
      <c r="U1556" s="208">
        <v>1.538</v>
      </c>
      <c r="V1556" s="208">
        <v>0.98</v>
      </c>
      <c r="W1556" s="208">
        <v>0.39900000000000002</v>
      </c>
      <c r="X1556" s="208">
        <v>9.5000000000000001E-2</v>
      </c>
      <c r="Y1556" s="208">
        <v>4.2999999999999997E-2</v>
      </c>
      <c r="Z1556" s="208">
        <v>1.0999999999999999E-2</v>
      </c>
      <c r="AA1556" s="208">
        <v>0.35099999999999998</v>
      </c>
      <c r="AB1556" s="208">
        <v>0.871</v>
      </c>
      <c r="AC1556" s="208">
        <v>2.1309999999999998</v>
      </c>
      <c r="AD1556" s="208">
        <v>2.5859999999999999</v>
      </c>
      <c r="AE1556" s="208">
        <v>3.294</v>
      </c>
      <c r="AF1556" s="208">
        <v>2.5870000000000002</v>
      </c>
      <c r="AG1556" s="208">
        <v>1.6879999999999999</v>
      </c>
      <c r="AH1556" s="208">
        <v>1.028</v>
      </c>
      <c r="AI1556" s="208">
        <v>0.56799999999999995</v>
      </c>
      <c r="AJ1556" s="208">
        <v>0.21</v>
      </c>
      <c r="AK1556" s="24"/>
      <c r="AL1556" s="24"/>
      <c r="AM1556" s="208">
        <v>0.40300000000000002</v>
      </c>
      <c r="AN1556" s="208">
        <v>0.86399999999999999</v>
      </c>
      <c r="AO1556" s="208">
        <v>2.0950000000000002</v>
      </c>
      <c r="AP1556" s="208">
        <v>2.7959999999999998</v>
      </c>
      <c r="AQ1556" s="208">
        <v>3.2050000000000001</v>
      </c>
      <c r="AR1556" s="208">
        <v>2.5920000000000001</v>
      </c>
      <c r="AS1556" s="208">
        <v>2.29</v>
      </c>
      <c r="AT1556" s="208">
        <v>1.292</v>
      </c>
      <c r="AU1556" s="208">
        <v>0.56999999999999995</v>
      </c>
      <c r="AV1556" s="24"/>
      <c r="AW1556" s="208">
        <v>0.24399999999999999</v>
      </c>
      <c r="AX1556" s="24"/>
      <c r="AY1556" s="208">
        <v>0.54100000000000004</v>
      </c>
      <c r="AZ1556" s="208">
        <v>0.69899999999999995</v>
      </c>
      <c r="BA1556" s="208">
        <v>1.819</v>
      </c>
      <c r="BB1556" s="21">
        <f t="shared" si="204"/>
        <v>4.2149999999999999</v>
      </c>
      <c r="BC1556" s="21"/>
      <c r="BD1556" s="22">
        <f t="shared" si="203"/>
        <v>5.665322580645161</v>
      </c>
      <c r="BE1556" s="21"/>
      <c r="BG1556" s="10"/>
      <c r="BH1556" s="21">
        <f t="shared" si="205"/>
        <v>0</v>
      </c>
      <c r="BI1556" s="22">
        <f t="shared" si="205"/>
        <v>4.215E-3</v>
      </c>
      <c r="BJ1556" s="21"/>
      <c r="BK1556" s="21">
        <v>0</v>
      </c>
      <c r="BL1556" s="22">
        <v>1.2645E-2</v>
      </c>
      <c r="BM1556" s="21"/>
      <c r="BN1556" s="21">
        <f t="shared" si="206"/>
        <v>0</v>
      </c>
      <c r="BO1556" s="22">
        <f t="shared" si="206"/>
        <v>5.058E-2</v>
      </c>
      <c r="BP1556" s="21">
        <f t="shared" si="206"/>
        <v>0</v>
      </c>
    </row>
    <row r="1557" spans="1:68" ht="11.1" hidden="1" customHeight="1" outlineLevel="2" x14ac:dyDescent="0.2">
      <c r="A1557" s="10"/>
      <c r="B1557" s="18"/>
      <c r="C1557" s="18"/>
      <c r="D1557" s="18"/>
      <c r="E1557" s="23" t="s">
        <v>1384</v>
      </c>
      <c r="F1557" s="208">
        <v>2.149</v>
      </c>
      <c r="G1557" s="208">
        <v>2.1920000000000002</v>
      </c>
      <c r="H1557" s="208">
        <v>1.4710000000000001</v>
      </c>
      <c r="I1557" s="239">
        <v>1.371</v>
      </c>
      <c r="J1557" s="239"/>
      <c r="K1557" s="208">
        <v>1.0680000000000001</v>
      </c>
      <c r="L1557" s="208">
        <v>0.84599999999999997</v>
      </c>
      <c r="M1557" s="208">
        <v>0.83099999999999996</v>
      </c>
      <c r="N1557" s="24"/>
      <c r="O1557" s="208">
        <v>1.788</v>
      </c>
      <c r="P1557" s="208">
        <v>1.48</v>
      </c>
      <c r="Q1557" s="208">
        <v>1.659</v>
      </c>
      <c r="R1557" s="208">
        <v>1.9730000000000001</v>
      </c>
      <c r="S1557" s="208">
        <v>2.17</v>
      </c>
      <c r="T1557" s="208">
        <v>2.0720000000000001</v>
      </c>
      <c r="U1557" s="208">
        <v>1.6850000000000001</v>
      </c>
      <c r="V1557" s="208">
        <v>1.865</v>
      </c>
      <c r="W1557" s="208">
        <v>2.105</v>
      </c>
      <c r="X1557" s="208">
        <v>1.4279999999999999</v>
      </c>
      <c r="Y1557" s="208">
        <v>1.175</v>
      </c>
      <c r="Z1557" s="208">
        <v>2.4740000000000002</v>
      </c>
      <c r="AA1557" s="208">
        <v>0.30399999999999999</v>
      </c>
      <c r="AB1557" s="208">
        <v>1.504</v>
      </c>
      <c r="AC1557" s="208">
        <v>2.0630000000000002</v>
      </c>
      <c r="AD1557" s="208">
        <v>2.2559999999999998</v>
      </c>
      <c r="AE1557" s="208">
        <v>8.4000000000000005E-2</v>
      </c>
      <c r="AF1557" s="24"/>
      <c r="AG1557" s="24"/>
      <c r="AH1557" s="208">
        <v>1E-3</v>
      </c>
      <c r="AI1557" s="24"/>
      <c r="AJ1557" s="208">
        <v>0.01</v>
      </c>
      <c r="AK1557" s="208">
        <v>0.83599999999999997</v>
      </c>
      <c r="AL1557" s="208">
        <v>1.0880000000000001</v>
      </c>
      <c r="AM1557" s="208">
        <v>1.254</v>
      </c>
      <c r="AN1557" s="208">
        <v>1.222</v>
      </c>
      <c r="AO1557" s="208">
        <v>1.85</v>
      </c>
      <c r="AP1557" s="208">
        <v>2.089</v>
      </c>
      <c r="AQ1557" s="208">
        <v>1.8580000000000001</v>
      </c>
      <c r="AR1557" s="208">
        <v>1.593</v>
      </c>
      <c r="AS1557" s="208">
        <v>1.0820000000000001</v>
      </c>
      <c r="AT1557" s="208">
        <v>1.5069999999999999</v>
      </c>
      <c r="AU1557" s="208">
        <v>0.55900000000000005</v>
      </c>
      <c r="AV1557" s="24"/>
      <c r="AW1557" s="208">
        <v>0.51700000000000002</v>
      </c>
      <c r="AX1557" s="24"/>
      <c r="AY1557" s="208">
        <v>5.8000000000000003E-2</v>
      </c>
      <c r="AZ1557" s="208">
        <v>0.61</v>
      </c>
      <c r="BA1557" s="208">
        <v>0.93899999999999995</v>
      </c>
      <c r="BB1557" s="21">
        <f t="shared" si="204"/>
        <v>2.4740000000000002</v>
      </c>
      <c r="BC1557" s="21"/>
      <c r="BD1557" s="22">
        <f t="shared" si="203"/>
        <v>3.3252688172043015</v>
      </c>
      <c r="BE1557" s="21"/>
      <c r="BG1557" s="10"/>
      <c r="BH1557" s="21">
        <f t="shared" si="205"/>
        <v>0</v>
      </c>
      <c r="BI1557" s="22">
        <f t="shared" si="205"/>
        <v>2.4740000000000001E-3</v>
      </c>
      <c r="BJ1557" s="21"/>
      <c r="BK1557" s="21">
        <v>0</v>
      </c>
      <c r="BL1557" s="22">
        <v>7.4219999999999998E-3</v>
      </c>
      <c r="BM1557" s="21"/>
      <c r="BN1557" s="21">
        <f t="shared" si="206"/>
        <v>0</v>
      </c>
      <c r="BO1557" s="22">
        <f t="shared" si="206"/>
        <v>2.9687999999999999E-2</v>
      </c>
      <c r="BP1557" s="21">
        <f t="shared" si="206"/>
        <v>0</v>
      </c>
    </row>
    <row r="1558" spans="1:68" ht="11.1" customHeight="1" outlineLevel="1" collapsed="1" x14ac:dyDescent="0.2">
      <c r="A1558" s="10"/>
      <c r="B1558" s="18"/>
      <c r="C1558" s="18"/>
      <c r="D1558" s="18"/>
      <c r="E1558" s="19" t="s">
        <v>1385</v>
      </c>
      <c r="F1558" s="20"/>
      <c r="G1558" s="20"/>
      <c r="H1558" s="20"/>
      <c r="I1558" s="20"/>
      <c r="J1558" s="20"/>
      <c r="K1558" s="20"/>
      <c r="L1558" s="20"/>
      <c r="M1558" s="20"/>
      <c r="N1558" s="20"/>
      <c r="O1558" s="20"/>
      <c r="P1558" s="20"/>
      <c r="Q1558" s="20"/>
      <c r="R1558" s="20"/>
      <c r="S1558" s="20"/>
      <c r="T1558" s="20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20"/>
      <c r="AF1558" s="209">
        <v>3.9369999999999998</v>
      </c>
      <c r="AG1558" s="209">
        <v>0.86799999999999999</v>
      </c>
      <c r="AH1558" s="209">
        <v>0.47499999999999998</v>
      </c>
      <c r="AI1558" s="209">
        <v>0.308</v>
      </c>
      <c r="AJ1558" s="209">
        <v>0.182</v>
      </c>
      <c r="AK1558" s="209">
        <v>0.12</v>
      </c>
      <c r="AL1558" s="20"/>
      <c r="AM1558" s="209">
        <v>0.39400000000000002</v>
      </c>
      <c r="AN1558" s="209">
        <v>0.79100000000000004</v>
      </c>
      <c r="AO1558" s="209">
        <v>1.619</v>
      </c>
      <c r="AP1558" s="209">
        <v>2.0289999999999999</v>
      </c>
      <c r="AQ1558" s="209">
        <v>2.1070000000000002</v>
      </c>
      <c r="AR1558" s="209">
        <v>1.8380000000000001</v>
      </c>
      <c r="AS1558" s="209">
        <v>1.1060000000000001</v>
      </c>
      <c r="AT1558" s="209">
        <v>0.85199999999999998</v>
      </c>
      <c r="AU1558" s="209">
        <v>0.32300000000000001</v>
      </c>
      <c r="AV1558" s="20"/>
      <c r="AW1558" s="20"/>
      <c r="AX1558" s="20"/>
      <c r="AY1558" s="209">
        <v>0.66600000000000004</v>
      </c>
      <c r="AZ1558" s="209">
        <v>0.58799999999999997</v>
      </c>
      <c r="BA1558" s="209">
        <v>1.446</v>
      </c>
      <c r="BB1558" s="21">
        <f t="shared" si="204"/>
        <v>3.9369999999999998</v>
      </c>
      <c r="BC1558" s="21">
        <f>BD1558</f>
        <v>5.291666666666667</v>
      </c>
      <c r="BD1558" s="22">
        <f t="shared" si="203"/>
        <v>5.291666666666667</v>
      </c>
      <c r="BE1558" s="21">
        <f>BC1558-BD1558</f>
        <v>0</v>
      </c>
      <c r="BF1558" s="2">
        <v>2.78</v>
      </c>
      <c r="BG1558" s="10">
        <v>7</v>
      </c>
      <c r="BH1558" s="21">
        <f t="shared" si="205"/>
        <v>3.9370000000000004E-3</v>
      </c>
      <c r="BI1558" s="22">
        <f t="shared" si="205"/>
        <v>3.9370000000000004E-3</v>
      </c>
      <c r="BJ1558" s="21">
        <f>BH1558-BI1558</f>
        <v>0</v>
      </c>
      <c r="BK1558" s="21">
        <v>1.1811000000000002E-2</v>
      </c>
      <c r="BL1558" s="22">
        <v>1.1811000000000002E-2</v>
      </c>
      <c r="BM1558" s="21">
        <v>0</v>
      </c>
      <c r="BN1558" s="21">
        <f t="shared" si="206"/>
        <v>4.7244000000000008E-2</v>
      </c>
      <c r="BO1558" s="22">
        <f t="shared" si="206"/>
        <v>4.7244000000000008E-2</v>
      </c>
      <c r="BP1558" s="21">
        <f t="shared" si="206"/>
        <v>0</v>
      </c>
    </row>
    <row r="1559" spans="1:68" ht="11.1" hidden="1" customHeight="1" outlineLevel="2" x14ac:dyDescent="0.2">
      <c r="A1559" s="10"/>
      <c r="B1559" s="18"/>
      <c r="C1559" s="18"/>
      <c r="D1559" s="18"/>
      <c r="E1559" s="23" t="s">
        <v>1386</v>
      </c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208">
        <v>3.9369999999999998</v>
      </c>
      <c r="AG1559" s="208">
        <v>0.86799999999999999</v>
      </c>
      <c r="AH1559" s="208">
        <v>0.47499999999999998</v>
      </c>
      <c r="AI1559" s="208">
        <v>0.308</v>
      </c>
      <c r="AJ1559" s="208">
        <v>0.182</v>
      </c>
      <c r="AK1559" s="208">
        <v>0.12</v>
      </c>
      <c r="AL1559" s="24"/>
      <c r="AM1559" s="208">
        <v>0.39400000000000002</v>
      </c>
      <c r="AN1559" s="208">
        <v>0.79100000000000004</v>
      </c>
      <c r="AO1559" s="208">
        <v>1.619</v>
      </c>
      <c r="AP1559" s="208">
        <v>2.0289999999999999</v>
      </c>
      <c r="AQ1559" s="208">
        <v>2.1070000000000002</v>
      </c>
      <c r="AR1559" s="208">
        <v>1.8380000000000001</v>
      </c>
      <c r="AS1559" s="208">
        <v>1.1060000000000001</v>
      </c>
      <c r="AT1559" s="208">
        <v>0.85199999999999998</v>
      </c>
      <c r="AU1559" s="208">
        <v>0.32300000000000001</v>
      </c>
      <c r="AV1559" s="24"/>
      <c r="AW1559" s="24"/>
      <c r="AX1559" s="24"/>
      <c r="AY1559" s="208">
        <v>0.66600000000000004</v>
      </c>
      <c r="AZ1559" s="208">
        <v>0.58799999999999997</v>
      </c>
      <c r="BA1559" s="208">
        <v>1.446</v>
      </c>
      <c r="BB1559" s="21">
        <f t="shared" si="204"/>
        <v>3.9369999999999998</v>
      </c>
      <c r="BC1559" s="21"/>
      <c r="BD1559" s="22">
        <f t="shared" si="203"/>
        <v>5.291666666666667</v>
      </c>
      <c r="BE1559" s="21"/>
      <c r="BG1559" s="10"/>
      <c r="BH1559" s="21">
        <f t="shared" si="205"/>
        <v>0</v>
      </c>
      <c r="BI1559" s="22">
        <f t="shared" si="205"/>
        <v>3.9370000000000004E-3</v>
      </c>
      <c r="BJ1559" s="21"/>
      <c r="BK1559" s="21">
        <v>0</v>
      </c>
      <c r="BL1559" s="22">
        <v>1.1811000000000002E-2</v>
      </c>
      <c r="BM1559" s="21"/>
      <c r="BN1559" s="21">
        <f t="shared" si="206"/>
        <v>0</v>
      </c>
      <c r="BO1559" s="22">
        <f t="shared" si="206"/>
        <v>4.7244000000000008E-2</v>
      </c>
      <c r="BP1559" s="21">
        <f t="shared" si="206"/>
        <v>0</v>
      </c>
    </row>
    <row r="1560" spans="1:68" ht="11.1" customHeight="1" outlineLevel="1" collapsed="1" x14ac:dyDescent="0.2">
      <c r="A1560" s="10"/>
      <c r="B1560" s="18"/>
      <c r="C1560" s="18"/>
      <c r="D1560" s="18"/>
      <c r="E1560" s="19" t="s">
        <v>1387</v>
      </c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9">
        <v>0.82699999999999996</v>
      </c>
      <c r="AQ1560" s="209">
        <v>2.35</v>
      </c>
      <c r="AR1560" s="209">
        <v>3.415</v>
      </c>
      <c r="AS1560" s="209">
        <v>2.0670000000000002</v>
      </c>
      <c r="AT1560" s="209">
        <v>1.6579999999999999</v>
      </c>
      <c r="AU1560" s="209">
        <v>0.16800000000000001</v>
      </c>
      <c r="AV1560" s="20"/>
      <c r="AW1560" s="20"/>
      <c r="AX1560" s="20"/>
      <c r="AY1560" s="209">
        <v>0.108</v>
      </c>
      <c r="AZ1560" s="209">
        <v>0.64900000000000002</v>
      </c>
      <c r="BA1560" s="20"/>
      <c r="BB1560" s="21">
        <f t="shared" si="204"/>
        <v>3.415</v>
      </c>
      <c r="BC1560" s="21">
        <f>BD1560</f>
        <v>4.59005376344086</v>
      </c>
      <c r="BD1560" s="22">
        <f t="shared" si="203"/>
        <v>4.59005376344086</v>
      </c>
      <c r="BE1560" s="21">
        <f>BC1560-BD1560</f>
        <v>0</v>
      </c>
      <c r="BF1560" s="2">
        <v>4.4000000000000004</v>
      </c>
      <c r="BG1560" s="10">
        <v>7</v>
      </c>
      <c r="BH1560" s="21">
        <f t="shared" si="205"/>
        <v>3.4150000000000001E-3</v>
      </c>
      <c r="BI1560" s="22">
        <f t="shared" si="205"/>
        <v>3.4150000000000001E-3</v>
      </c>
      <c r="BJ1560" s="21">
        <f>BH1560-BI1560</f>
        <v>0</v>
      </c>
      <c r="BK1560" s="21">
        <v>1.0245000000000001E-2</v>
      </c>
      <c r="BL1560" s="22">
        <v>1.0245000000000001E-2</v>
      </c>
      <c r="BM1560" s="21">
        <v>0</v>
      </c>
      <c r="BN1560" s="21">
        <f t="shared" si="206"/>
        <v>4.0980000000000003E-2</v>
      </c>
      <c r="BO1560" s="22">
        <f t="shared" si="206"/>
        <v>4.0980000000000003E-2</v>
      </c>
      <c r="BP1560" s="21">
        <f t="shared" si="206"/>
        <v>0</v>
      </c>
    </row>
    <row r="1561" spans="1:68" ht="11.1" hidden="1" customHeight="1" outlineLevel="2" x14ac:dyDescent="0.2">
      <c r="A1561" s="10"/>
      <c r="B1561" s="18"/>
      <c r="C1561" s="18"/>
      <c r="D1561" s="18"/>
      <c r="E1561" s="23" t="s">
        <v>1388</v>
      </c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08">
        <v>0.82699999999999996</v>
      </c>
      <c r="AQ1561" s="208">
        <v>2.35</v>
      </c>
      <c r="AR1561" s="208">
        <v>3.415</v>
      </c>
      <c r="AS1561" s="208">
        <v>2.0670000000000002</v>
      </c>
      <c r="AT1561" s="208">
        <v>1.6579999999999999</v>
      </c>
      <c r="AU1561" s="208">
        <v>0.16800000000000001</v>
      </c>
      <c r="AV1561" s="24"/>
      <c r="AW1561" s="24"/>
      <c r="AX1561" s="24"/>
      <c r="AY1561" s="208">
        <v>0.108</v>
      </c>
      <c r="AZ1561" s="208">
        <v>0.64900000000000002</v>
      </c>
      <c r="BA1561" s="24"/>
      <c r="BB1561" s="21">
        <f t="shared" si="204"/>
        <v>3.415</v>
      </c>
      <c r="BC1561" s="21"/>
      <c r="BD1561" s="22">
        <f t="shared" si="203"/>
        <v>4.59005376344086</v>
      </c>
      <c r="BE1561" s="21"/>
      <c r="BG1561" s="10"/>
      <c r="BH1561" s="21">
        <f t="shared" si="205"/>
        <v>0</v>
      </c>
      <c r="BI1561" s="22">
        <f t="shared" si="205"/>
        <v>3.4150000000000001E-3</v>
      </c>
      <c r="BJ1561" s="21"/>
      <c r="BK1561" s="21">
        <v>0</v>
      </c>
      <c r="BL1561" s="22">
        <v>1.0245000000000001E-2</v>
      </c>
      <c r="BM1561" s="21"/>
      <c r="BN1561" s="21">
        <f t="shared" si="206"/>
        <v>0</v>
      </c>
      <c r="BO1561" s="22">
        <f t="shared" si="206"/>
        <v>4.0980000000000003E-2</v>
      </c>
      <c r="BP1561" s="21">
        <f t="shared" si="206"/>
        <v>0</v>
      </c>
    </row>
    <row r="1562" spans="1:68" ht="11.1" hidden="1" customHeight="1" outlineLevel="1" collapsed="1" x14ac:dyDescent="0.2">
      <c r="A1562" s="10"/>
      <c r="B1562" s="18"/>
      <c r="C1562" s="18"/>
      <c r="D1562" s="18"/>
      <c r="E1562" s="19" t="s">
        <v>1389</v>
      </c>
      <c r="F1562" s="20"/>
      <c r="G1562" s="20"/>
      <c r="H1562" s="20"/>
      <c r="I1562" s="20"/>
      <c r="J1562" s="20"/>
      <c r="K1562" s="20"/>
      <c r="L1562" s="20"/>
      <c r="M1562" s="20"/>
      <c r="N1562" s="20"/>
      <c r="O1562" s="20"/>
      <c r="P1562" s="20"/>
      <c r="Q1562" s="20"/>
      <c r="R1562" s="20"/>
      <c r="S1562" s="20"/>
      <c r="T1562" s="20"/>
      <c r="U1562" s="20"/>
      <c r="V1562" s="20"/>
      <c r="W1562" s="20"/>
      <c r="X1562" s="20"/>
      <c r="Y1562" s="20"/>
      <c r="Z1562" s="20"/>
      <c r="AA1562" s="20"/>
      <c r="AB1562" s="20"/>
      <c r="AC1562" s="20"/>
      <c r="AD1562" s="20"/>
      <c r="AE1562" s="20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9">
        <v>2.7709999999999999</v>
      </c>
      <c r="AP1562" s="209">
        <v>3.141</v>
      </c>
      <c r="AQ1562" s="209">
        <v>2.91</v>
      </c>
      <c r="AR1562" s="209">
        <v>2.9</v>
      </c>
      <c r="AS1562" s="209">
        <v>1.762</v>
      </c>
      <c r="AT1562" s="209">
        <v>1.294</v>
      </c>
      <c r="AU1562" s="209">
        <v>0.53</v>
      </c>
      <c r="AV1562" s="20"/>
      <c r="AW1562" s="20"/>
      <c r="AX1562" s="20"/>
      <c r="AY1562" s="209">
        <v>0.6</v>
      </c>
      <c r="AZ1562" s="209">
        <v>0.753</v>
      </c>
      <c r="BA1562" s="209">
        <v>1.627</v>
      </c>
      <c r="BB1562" s="21">
        <f t="shared" si="204"/>
        <v>3.141</v>
      </c>
      <c r="BC1562" s="21">
        <f>BF1562</f>
        <v>5.7</v>
      </c>
      <c r="BD1562" s="22">
        <f t="shared" si="203"/>
        <v>4.2217741935483879</v>
      </c>
      <c r="BE1562" s="21">
        <f>BC1562-BD1562</f>
        <v>1.4782258064516123</v>
      </c>
      <c r="BF1562" s="2">
        <v>5.7</v>
      </c>
      <c r="BG1562" s="10">
        <v>6</v>
      </c>
      <c r="BH1562" s="21">
        <f t="shared" si="205"/>
        <v>4.2408000000000003E-3</v>
      </c>
      <c r="BI1562" s="22">
        <f t="shared" si="205"/>
        <v>3.1410000000000006E-3</v>
      </c>
      <c r="BJ1562" s="21">
        <f>BH1562-BI1562</f>
        <v>1.0997999999999997E-3</v>
      </c>
      <c r="BK1562" s="21">
        <v>1.2722400000000002E-2</v>
      </c>
      <c r="BL1562" s="22">
        <v>9.4230000000000008E-3</v>
      </c>
      <c r="BM1562" s="21">
        <v>3.2994000000000009E-3</v>
      </c>
      <c r="BN1562" s="21">
        <f t="shared" si="206"/>
        <v>5.0889600000000007E-2</v>
      </c>
      <c r="BO1562" s="22">
        <f t="shared" si="206"/>
        <v>3.7692000000000003E-2</v>
      </c>
      <c r="BP1562" s="21">
        <f t="shared" si="206"/>
        <v>1.3197600000000004E-2</v>
      </c>
    </row>
    <row r="1563" spans="1:68" ht="11.1" hidden="1" customHeight="1" outlineLevel="2" x14ac:dyDescent="0.2">
      <c r="A1563" s="10"/>
      <c r="B1563" s="18"/>
      <c r="C1563" s="18"/>
      <c r="D1563" s="18"/>
      <c r="E1563" s="23" t="s">
        <v>1390</v>
      </c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24"/>
      <c r="AG1563" s="24"/>
      <c r="AH1563" s="24"/>
      <c r="AI1563" s="24"/>
      <c r="AJ1563" s="24"/>
      <c r="AK1563" s="24"/>
      <c r="AL1563" s="24"/>
      <c r="AM1563" s="24"/>
      <c r="AN1563" s="24"/>
      <c r="AO1563" s="208">
        <v>2.7709999999999999</v>
      </c>
      <c r="AP1563" s="208">
        <v>3.141</v>
      </c>
      <c r="AQ1563" s="208">
        <v>2.91</v>
      </c>
      <c r="AR1563" s="208">
        <v>2.9</v>
      </c>
      <c r="AS1563" s="208">
        <v>1.762</v>
      </c>
      <c r="AT1563" s="208">
        <v>1.294</v>
      </c>
      <c r="AU1563" s="208">
        <v>0.53</v>
      </c>
      <c r="AV1563" s="24"/>
      <c r="AW1563" s="24"/>
      <c r="AX1563" s="24"/>
      <c r="AY1563" s="208">
        <v>0.6</v>
      </c>
      <c r="AZ1563" s="208">
        <v>0.753</v>
      </c>
      <c r="BA1563" s="208">
        <v>1.627</v>
      </c>
      <c r="BB1563" s="21">
        <f t="shared" si="204"/>
        <v>3.141</v>
      </c>
      <c r="BC1563" s="21"/>
      <c r="BD1563" s="22">
        <f t="shared" si="203"/>
        <v>4.2217741935483879</v>
      </c>
      <c r="BE1563" s="21"/>
      <c r="BG1563" s="10"/>
      <c r="BH1563" s="21">
        <f t="shared" si="205"/>
        <v>0</v>
      </c>
      <c r="BI1563" s="22">
        <f t="shared" si="205"/>
        <v>3.1410000000000006E-3</v>
      </c>
      <c r="BJ1563" s="21"/>
      <c r="BK1563" s="21">
        <v>0</v>
      </c>
      <c r="BL1563" s="22">
        <v>9.4230000000000008E-3</v>
      </c>
      <c r="BM1563" s="21"/>
      <c r="BN1563" s="21">
        <f t="shared" si="206"/>
        <v>0</v>
      </c>
      <c r="BO1563" s="22">
        <f t="shared" si="206"/>
        <v>3.7692000000000003E-2</v>
      </c>
      <c r="BP1563" s="21">
        <f t="shared" si="206"/>
        <v>0</v>
      </c>
    </row>
    <row r="1564" spans="1:68" ht="11.1" customHeight="1" outlineLevel="1" collapsed="1" x14ac:dyDescent="0.2">
      <c r="A1564" s="10"/>
      <c r="B1564" s="18"/>
      <c r="C1564" s="18"/>
      <c r="D1564" s="18"/>
      <c r="E1564" s="19" t="s">
        <v>1391</v>
      </c>
      <c r="F1564" s="209">
        <v>1.0229999999999999</v>
      </c>
      <c r="G1564" s="209">
        <v>0.75</v>
      </c>
      <c r="H1564" s="209">
        <v>0.504</v>
      </c>
      <c r="I1564" s="240">
        <v>0.36899999999999999</v>
      </c>
      <c r="J1564" s="240"/>
      <c r="K1564" s="209">
        <v>0.19500000000000001</v>
      </c>
      <c r="L1564" s="20"/>
      <c r="M1564" s="20"/>
      <c r="N1564" s="20"/>
      <c r="O1564" s="209">
        <v>0.21099999999999999</v>
      </c>
      <c r="P1564" s="209">
        <v>0.32400000000000001</v>
      </c>
      <c r="Q1564" s="209">
        <v>0.48</v>
      </c>
      <c r="R1564" s="209">
        <v>0.67</v>
      </c>
      <c r="S1564" s="209">
        <v>0.85599999999999998</v>
      </c>
      <c r="T1564" s="209">
        <v>0.97299999999999998</v>
      </c>
      <c r="U1564" s="209">
        <v>0.50800000000000001</v>
      </c>
      <c r="V1564" s="209">
        <v>0.29899999999999999</v>
      </c>
      <c r="W1564" s="209">
        <v>0.20100000000000001</v>
      </c>
      <c r="X1564" s="209">
        <v>2.1999999999999999E-2</v>
      </c>
      <c r="Y1564" s="20"/>
      <c r="Z1564" s="20"/>
      <c r="AA1564" s="209">
        <v>0.154</v>
      </c>
      <c r="AB1564" s="209">
        <v>5.3440000000000003</v>
      </c>
      <c r="AC1564" s="209">
        <v>0.72799999999999998</v>
      </c>
      <c r="AD1564" s="209">
        <v>-4.3630000000000004</v>
      </c>
      <c r="AE1564" s="209">
        <v>1.0740000000000001</v>
      </c>
      <c r="AF1564" s="209">
        <v>0.67</v>
      </c>
      <c r="AG1564" s="209">
        <v>0.34399999999999997</v>
      </c>
      <c r="AH1564" s="209">
        <v>0.33900000000000002</v>
      </c>
      <c r="AI1564" s="209">
        <v>0.19600000000000001</v>
      </c>
      <c r="AJ1564" s="209">
        <v>4.2999999999999997E-2</v>
      </c>
      <c r="AK1564" s="20"/>
      <c r="AL1564" s="20"/>
      <c r="AM1564" s="209">
        <v>0.30199999999999999</v>
      </c>
      <c r="AN1564" s="209">
        <v>0.52500000000000002</v>
      </c>
      <c r="AO1564" s="209">
        <v>1.026</v>
      </c>
      <c r="AP1564" s="209">
        <v>1.22</v>
      </c>
      <c r="AQ1564" s="209">
        <v>1.298</v>
      </c>
      <c r="AR1564" s="209">
        <v>1.2490000000000001</v>
      </c>
      <c r="AS1564" s="209">
        <v>0.83199999999999996</v>
      </c>
      <c r="AT1564" s="209">
        <v>0.77100000000000002</v>
      </c>
      <c r="AU1564" s="209">
        <v>0.224</v>
      </c>
      <c r="AV1564" s="20"/>
      <c r="AW1564" s="20"/>
      <c r="AX1564" s="20"/>
      <c r="AY1564" s="209">
        <v>0.51</v>
      </c>
      <c r="AZ1564" s="209">
        <v>0.44400000000000001</v>
      </c>
      <c r="BA1564" s="209">
        <v>0.91700000000000004</v>
      </c>
      <c r="BB1564" s="21">
        <f t="shared" si="204"/>
        <v>5.3440000000000003</v>
      </c>
      <c r="BC1564" s="21">
        <f>BD1564</f>
        <v>7.1827956989247319</v>
      </c>
      <c r="BD1564" s="22">
        <f t="shared" si="203"/>
        <v>7.1827956989247319</v>
      </c>
      <c r="BE1564" s="21">
        <f>BC1564-BD1564</f>
        <v>0</v>
      </c>
      <c r="BF1564" s="2">
        <v>4</v>
      </c>
      <c r="BG1564" s="10">
        <v>7</v>
      </c>
      <c r="BH1564" s="21">
        <f t="shared" si="205"/>
        <v>5.3440000000000007E-3</v>
      </c>
      <c r="BI1564" s="22">
        <f t="shared" si="205"/>
        <v>5.3440000000000007E-3</v>
      </c>
      <c r="BJ1564" s="21">
        <f>BH1564-BI1564</f>
        <v>0</v>
      </c>
      <c r="BK1564" s="21">
        <v>1.6032000000000001E-2</v>
      </c>
      <c r="BL1564" s="22">
        <v>1.6032000000000001E-2</v>
      </c>
      <c r="BM1564" s="21">
        <v>0</v>
      </c>
      <c r="BN1564" s="21">
        <f t="shared" si="206"/>
        <v>6.4128000000000004E-2</v>
      </c>
      <c r="BO1564" s="22">
        <f t="shared" si="206"/>
        <v>6.4128000000000004E-2</v>
      </c>
      <c r="BP1564" s="21">
        <f t="shared" si="206"/>
        <v>0</v>
      </c>
    </row>
    <row r="1565" spans="1:68" ht="11.1" hidden="1" customHeight="1" outlineLevel="2" x14ac:dyDescent="0.2">
      <c r="A1565" s="10"/>
      <c r="B1565" s="18"/>
      <c r="C1565" s="18"/>
      <c r="D1565" s="18"/>
      <c r="E1565" s="23" t="s">
        <v>1392</v>
      </c>
      <c r="F1565" s="208">
        <v>1.0229999999999999</v>
      </c>
      <c r="G1565" s="208">
        <v>0.75</v>
      </c>
      <c r="H1565" s="208">
        <v>0.504</v>
      </c>
      <c r="I1565" s="239">
        <v>0.36899999999999999</v>
      </c>
      <c r="J1565" s="239"/>
      <c r="K1565" s="208">
        <v>0.19500000000000001</v>
      </c>
      <c r="L1565" s="24"/>
      <c r="M1565" s="24"/>
      <c r="N1565" s="24"/>
      <c r="O1565" s="208">
        <v>0.21099999999999999</v>
      </c>
      <c r="P1565" s="208">
        <v>0.32400000000000001</v>
      </c>
      <c r="Q1565" s="208">
        <v>0.48</v>
      </c>
      <c r="R1565" s="208">
        <v>0.67</v>
      </c>
      <c r="S1565" s="208">
        <v>0.85599999999999998</v>
      </c>
      <c r="T1565" s="208">
        <v>0.97299999999999998</v>
      </c>
      <c r="U1565" s="208">
        <v>0.50800000000000001</v>
      </c>
      <c r="V1565" s="208">
        <v>0.29899999999999999</v>
      </c>
      <c r="W1565" s="208">
        <v>0.20100000000000001</v>
      </c>
      <c r="X1565" s="208">
        <v>2.1999999999999999E-2</v>
      </c>
      <c r="Y1565" s="24"/>
      <c r="Z1565" s="24"/>
      <c r="AA1565" s="208">
        <v>0.154</v>
      </c>
      <c r="AB1565" s="208">
        <v>5.3440000000000003</v>
      </c>
      <c r="AC1565" s="208">
        <v>0.72799999999999998</v>
      </c>
      <c r="AD1565" s="208">
        <v>-4.3630000000000004</v>
      </c>
      <c r="AE1565" s="208">
        <v>1.0740000000000001</v>
      </c>
      <c r="AF1565" s="208">
        <v>0.67</v>
      </c>
      <c r="AG1565" s="208">
        <v>0.34399999999999997</v>
      </c>
      <c r="AH1565" s="208">
        <v>0.33900000000000002</v>
      </c>
      <c r="AI1565" s="208">
        <v>0.19600000000000001</v>
      </c>
      <c r="AJ1565" s="208">
        <v>4.2999999999999997E-2</v>
      </c>
      <c r="AK1565" s="24"/>
      <c r="AL1565" s="24"/>
      <c r="AM1565" s="208">
        <v>0.30199999999999999</v>
      </c>
      <c r="AN1565" s="208">
        <v>0.52500000000000002</v>
      </c>
      <c r="AO1565" s="208">
        <v>1.026</v>
      </c>
      <c r="AP1565" s="208">
        <v>1.22</v>
      </c>
      <c r="AQ1565" s="208">
        <v>1.298</v>
      </c>
      <c r="AR1565" s="208">
        <v>1.2490000000000001</v>
      </c>
      <c r="AS1565" s="208">
        <v>0.83199999999999996</v>
      </c>
      <c r="AT1565" s="208">
        <v>0.77100000000000002</v>
      </c>
      <c r="AU1565" s="208">
        <v>0.224</v>
      </c>
      <c r="AV1565" s="24"/>
      <c r="AW1565" s="24"/>
      <c r="AX1565" s="24"/>
      <c r="AY1565" s="208">
        <v>0.51</v>
      </c>
      <c r="AZ1565" s="208">
        <v>0.44400000000000001</v>
      </c>
      <c r="BA1565" s="208">
        <v>0.91700000000000004</v>
      </c>
      <c r="BB1565" s="21">
        <f t="shared" si="204"/>
        <v>5.3440000000000003</v>
      </c>
      <c r="BC1565" s="21"/>
      <c r="BD1565" s="22">
        <f t="shared" si="203"/>
        <v>7.1827956989247319</v>
      </c>
      <c r="BE1565" s="21"/>
      <c r="BG1565" s="10"/>
      <c r="BH1565" s="21">
        <f t="shared" si="205"/>
        <v>0</v>
      </c>
      <c r="BI1565" s="22">
        <f t="shared" si="205"/>
        <v>5.3440000000000007E-3</v>
      </c>
      <c r="BJ1565" s="21"/>
      <c r="BK1565" s="21">
        <v>0</v>
      </c>
      <c r="BL1565" s="22">
        <v>1.6032000000000001E-2</v>
      </c>
      <c r="BM1565" s="21"/>
      <c r="BN1565" s="21">
        <f t="shared" si="206"/>
        <v>0</v>
      </c>
      <c r="BO1565" s="22">
        <f t="shared" si="206"/>
        <v>6.4128000000000004E-2</v>
      </c>
      <c r="BP1565" s="21">
        <f t="shared" si="206"/>
        <v>0</v>
      </c>
    </row>
    <row r="1566" spans="1:68" ht="11.1" customHeight="1" outlineLevel="1" collapsed="1" x14ac:dyDescent="0.2">
      <c r="A1566" s="10"/>
      <c r="B1566" s="18"/>
      <c r="C1566" s="18"/>
      <c r="D1566" s="18"/>
      <c r="E1566" s="19" t="s">
        <v>1393</v>
      </c>
      <c r="F1566" s="20"/>
      <c r="G1566" s="20"/>
      <c r="H1566" s="20"/>
      <c r="I1566" s="20"/>
      <c r="J1566" s="20"/>
      <c r="K1566" s="20"/>
      <c r="L1566" s="20"/>
      <c r="M1566" s="20"/>
      <c r="N1566" s="20"/>
      <c r="O1566" s="20"/>
      <c r="P1566" s="20"/>
      <c r="Q1566" s="20"/>
      <c r="R1566" s="20"/>
      <c r="S1566" s="20"/>
      <c r="T1566" s="20"/>
      <c r="U1566" s="20"/>
      <c r="V1566" s="20"/>
      <c r="W1566" s="20"/>
      <c r="X1566" s="20"/>
      <c r="Y1566" s="20"/>
      <c r="Z1566" s="20"/>
      <c r="AA1566" s="20"/>
      <c r="AB1566" s="20"/>
      <c r="AC1566" s="20"/>
      <c r="AD1566" s="20"/>
      <c r="AE1566" s="20"/>
      <c r="AF1566" s="20"/>
      <c r="AG1566" s="20"/>
      <c r="AH1566" s="20"/>
      <c r="AI1566" s="20"/>
      <c r="AJ1566" s="20"/>
      <c r="AK1566" s="20"/>
      <c r="AL1566" s="20"/>
      <c r="AM1566" s="209">
        <v>2.327</v>
      </c>
      <c r="AN1566" s="209">
        <v>0.23499999999999999</v>
      </c>
      <c r="AO1566" s="209">
        <v>0.629</v>
      </c>
      <c r="AP1566" s="20"/>
      <c r="AQ1566" s="209">
        <v>0.91900000000000004</v>
      </c>
      <c r="AR1566" s="209">
        <v>1.2809999999999999</v>
      </c>
      <c r="AS1566" s="209">
        <v>0.91800000000000004</v>
      </c>
      <c r="AT1566" s="209">
        <v>0.69099999999999995</v>
      </c>
      <c r="AU1566" s="209">
        <v>0.113</v>
      </c>
      <c r="AV1566" s="20"/>
      <c r="AW1566" s="20"/>
      <c r="AX1566" s="20"/>
      <c r="AY1566" s="209">
        <v>0.15</v>
      </c>
      <c r="AZ1566" s="209">
        <v>0.40699999999999997</v>
      </c>
      <c r="BA1566" s="209">
        <v>1.0529999999999999</v>
      </c>
      <c r="BB1566" s="21">
        <f>BB1567+BB1568</f>
        <v>3.246</v>
      </c>
      <c r="BC1566" s="21">
        <f>BD1566</f>
        <v>4.362903225806452</v>
      </c>
      <c r="BD1566" s="22">
        <f t="shared" si="203"/>
        <v>4.362903225806452</v>
      </c>
      <c r="BE1566" s="21">
        <f>BC1566-BD1566</f>
        <v>0</v>
      </c>
      <c r="BG1566" s="10">
        <v>7</v>
      </c>
      <c r="BH1566" s="21">
        <f t="shared" si="205"/>
        <v>3.2460000000000006E-3</v>
      </c>
      <c r="BI1566" s="22">
        <f t="shared" si="205"/>
        <v>3.2460000000000006E-3</v>
      </c>
      <c r="BJ1566" s="21">
        <f>BH1566-BI1566</f>
        <v>0</v>
      </c>
      <c r="BK1566" s="21">
        <v>9.7380000000000019E-3</v>
      </c>
      <c r="BL1566" s="22">
        <v>9.7380000000000019E-3</v>
      </c>
      <c r="BM1566" s="21">
        <v>0</v>
      </c>
      <c r="BN1566" s="21">
        <f t="shared" si="206"/>
        <v>3.8952000000000007E-2</v>
      </c>
      <c r="BO1566" s="22">
        <f t="shared" si="206"/>
        <v>3.8952000000000007E-2</v>
      </c>
      <c r="BP1566" s="21">
        <f t="shared" si="206"/>
        <v>0</v>
      </c>
    </row>
    <row r="1567" spans="1:68" ht="11.1" hidden="1" customHeight="1" outlineLevel="2" x14ac:dyDescent="0.2">
      <c r="A1567" s="10"/>
      <c r="B1567" s="18"/>
      <c r="C1567" s="18"/>
      <c r="D1567" s="18"/>
      <c r="E1567" s="23" t="s">
        <v>1394</v>
      </c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24"/>
      <c r="AG1567" s="24"/>
      <c r="AH1567" s="24"/>
      <c r="AI1567" s="24"/>
      <c r="AJ1567" s="24"/>
      <c r="AK1567" s="24"/>
      <c r="AL1567" s="24"/>
      <c r="AM1567" s="24"/>
      <c r="AN1567" s="24"/>
      <c r="AO1567" s="24"/>
      <c r="AP1567" s="24"/>
      <c r="AQ1567" s="208">
        <v>0.91900000000000004</v>
      </c>
      <c r="AR1567" s="208">
        <v>0.65600000000000003</v>
      </c>
      <c r="AS1567" s="208">
        <v>0.41499999999999998</v>
      </c>
      <c r="AT1567" s="208">
        <v>0.22600000000000001</v>
      </c>
      <c r="AU1567" s="208">
        <v>2.1999999999999999E-2</v>
      </c>
      <c r="AV1567" s="24"/>
      <c r="AW1567" s="24"/>
      <c r="AX1567" s="24"/>
      <c r="AY1567" s="208">
        <v>3.5999999999999997E-2</v>
      </c>
      <c r="AZ1567" s="208">
        <v>0.19500000000000001</v>
      </c>
      <c r="BA1567" s="208">
        <v>0.60599999999999998</v>
      </c>
      <c r="BB1567" s="21">
        <f t="shared" si="204"/>
        <v>0.91900000000000004</v>
      </c>
      <c r="BC1567" s="21"/>
      <c r="BD1567" s="22">
        <f t="shared" si="203"/>
        <v>1.235215053763441</v>
      </c>
      <c r="BE1567" s="21"/>
      <c r="BG1567" s="10"/>
      <c r="BH1567" s="21">
        <f t="shared" si="205"/>
        <v>0</v>
      </c>
      <c r="BI1567" s="22">
        <f t="shared" si="205"/>
        <v>9.1900000000000011E-4</v>
      </c>
      <c r="BJ1567" s="21"/>
      <c r="BK1567" s="21">
        <v>0</v>
      </c>
      <c r="BL1567" s="22">
        <v>2.7570000000000003E-3</v>
      </c>
      <c r="BM1567" s="21"/>
      <c r="BN1567" s="21">
        <f t="shared" si="206"/>
        <v>0</v>
      </c>
      <c r="BO1567" s="22">
        <f t="shared" si="206"/>
        <v>1.1028000000000001E-2</v>
      </c>
      <c r="BP1567" s="21">
        <f t="shared" si="206"/>
        <v>0</v>
      </c>
    </row>
    <row r="1568" spans="1:68" ht="11.1" hidden="1" customHeight="1" outlineLevel="2" x14ac:dyDescent="0.2">
      <c r="A1568" s="10"/>
      <c r="B1568" s="18"/>
      <c r="C1568" s="18"/>
      <c r="D1568" s="18"/>
      <c r="E1568" s="23" t="s">
        <v>1395</v>
      </c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08">
        <v>2.327</v>
      </c>
      <c r="AN1568" s="208">
        <v>0.23499999999999999</v>
      </c>
      <c r="AO1568" s="208">
        <v>0.629</v>
      </c>
      <c r="AP1568" s="24"/>
      <c r="AQ1568" s="24"/>
      <c r="AR1568" s="208">
        <v>0.625</v>
      </c>
      <c r="AS1568" s="208">
        <v>0.503</v>
      </c>
      <c r="AT1568" s="208">
        <v>0.46500000000000002</v>
      </c>
      <c r="AU1568" s="208">
        <v>9.0999999999999998E-2</v>
      </c>
      <c r="AV1568" s="24"/>
      <c r="AW1568" s="24"/>
      <c r="AX1568" s="24"/>
      <c r="AY1568" s="208">
        <v>0.114</v>
      </c>
      <c r="AZ1568" s="208">
        <v>0.21199999999999999</v>
      </c>
      <c r="BA1568" s="208">
        <v>0.44700000000000001</v>
      </c>
      <c r="BB1568" s="21">
        <f t="shared" si="204"/>
        <v>2.327</v>
      </c>
      <c r="BC1568" s="21"/>
      <c r="BD1568" s="22">
        <f t="shared" si="203"/>
        <v>3.1276881720430105</v>
      </c>
      <c r="BE1568" s="21"/>
      <c r="BG1568" s="10"/>
      <c r="BH1568" s="21">
        <f t="shared" si="205"/>
        <v>0</v>
      </c>
      <c r="BI1568" s="22">
        <f t="shared" si="205"/>
        <v>2.3270000000000001E-3</v>
      </c>
      <c r="BJ1568" s="21"/>
      <c r="BK1568" s="21">
        <v>0</v>
      </c>
      <c r="BL1568" s="22">
        <v>6.9810000000000002E-3</v>
      </c>
      <c r="BM1568" s="21"/>
      <c r="BN1568" s="21">
        <f t="shared" si="206"/>
        <v>0</v>
      </c>
      <c r="BO1568" s="22">
        <f t="shared" si="206"/>
        <v>2.7924000000000001E-2</v>
      </c>
      <c r="BP1568" s="21">
        <f t="shared" si="206"/>
        <v>0</v>
      </c>
    </row>
    <row r="1569" spans="1:68" ht="11.1" hidden="1" customHeight="1" outlineLevel="1" collapsed="1" x14ac:dyDescent="0.2">
      <c r="A1569" s="10"/>
      <c r="B1569" s="18"/>
      <c r="C1569" s="18"/>
      <c r="D1569" s="18"/>
      <c r="E1569" s="19" t="s">
        <v>1396</v>
      </c>
      <c r="F1569" s="20"/>
      <c r="G1569" s="20"/>
      <c r="H1569" s="209">
        <v>4.7889999999999997</v>
      </c>
      <c r="I1569" s="240">
        <v>0.70599999999999996</v>
      </c>
      <c r="J1569" s="240"/>
      <c r="K1569" s="20"/>
      <c r="L1569" s="209">
        <v>0.51300000000000001</v>
      </c>
      <c r="M1569" s="20"/>
      <c r="N1569" s="209">
        <v>0.56999999999999995</v>
      </c>
      <c r="O1569" s="209">
        <v>0.34</v>
      </c>
      <c r="P1569" s="209">
        <v>0.46899999999999997</v>
      </c>
      <c r="Q1569" s="209">
        <v>1.538</v>
      </c>
      <c r="R1569" s="209">
        <v>1.2729999999999999</v>
      </c>
      <c r="S1569" s="209">
        <v>1.744</v>
      </c>
      <c r="T1569" s="209">
        <v>2.173</v>
      </c>
      <c r="U1569" s="209">
        <v>1</v>
      </c>
      <c r="V1569" s="209">
        <v>0.45600000000000002</v>
      </c>
      <c r="W1569" s="209">
        <v>0.35399999999999998</v>
      </c>
      <c r="X1569" s="209">
        <v>0.314</v>
      </c>
      <c r="Y1569" s="20"/>
      <c r="Z1569" s="20"/>
      <c r="AA1569" s="20"/>
      <c r="AB1569" s="209">
        <v>1.6060000000000001</v>
      </c>
      <c r="AC1569" s="209">
        <v>1.1240000000000001</v>
      </c>
      <c r="AD1569" s="209">
        <v>1.919</v>
      </c>
      <c r="AE1569" s="209">
        <v>2.0630000000000002</v>
      </c>
      <c r="AF1569" s="209">
        <v>1.78</v>
      </c>
      <c r="AG1569" s="209">
        <v>0.68</v>
      </c>
      <c r="AH1569" s="209">
        <v>0.65300000000000002</v>
      </c>
      <c r="AI1569" s="209">
        <v>0.33100000000000002</v>
      </c>
      <c r="AJ1569" s="209">
        <v>0.35699999999999998</v>
      </c>
      <c r="AK1569" s="209">
        <v>0.25800000000000001</v>
      </c>
      <c r="AL1569" s="20"/>
      <c r="AM1569" s="209">
        <v>0.57199999999999995</v>
      </c>
      <c r="AN1569" s="209">
        <v>0.48599999999999999</v>
      </c>
      <c r="AO1569" s="209">
        <v>1.5049999999999999</v>
      </c>
      <c r="AP1569" s="209">
        <v>2.323</v>
      </c>
      <c r="AQ1569" s="209">
        <v>1.7589999999999999</v>
      </c>
      <c r="AR1569" s="209">
        <v>2.081</v>
      </c>
      <c r="AS1569" s="209">
        <v>1.294</v>
      </c>
      <c r="AT1569" s="209">
        <v>0.66100000000000003</v>
      </c>
      <c r="AU1569" s="209">
        <v>0.308</v>
      </c>
      <c r="AV1569" s="20"/>
      <c r="AW1569" s="20"/>
      <c r="AX1569" s="20"/>
      <c r="AY1569" s="209">
        <v>1.3420000000000001</v>
      </c>
      <c r="AZ1569" s="209">
        <v>0.53700000000000003</v>
      </c>
      <c r="BA1569" s="209">
        <v>1.19</v>
      </c>
      <c r="BB1569" s="21">
        <f t="shared" si="204"/>
        <v>4.7889999999999997</v>
      </c>
      <c r="BC1569" s="21">
        <f>BD1569</f>
        <v>6.436827956989247</v>
      </c>
      <c r="BD1569" s="22">
        <f t="shared" ref="BD1569:BD1632" si="207">(BB1569/31/24)*1000</f>
        <v>6.436827956989247</v>
      </c>
      <c r="BE1569" s="21">
        <f>BC1569-BD1569</f>
        <v>0</v>
      </c>
      <c r="BF1569" s="2">
        <v>3.52</v>
      </c>
      <c r="BG1569" s="10">
        <v>6</v>
      </c>
      <c r="BH1569" s="21">
        <f t="shared" si="205"/>
        <v>4.7889999999999999E-3</v>
      </c>
      <c r="BI1569" s="22">
        <f t="shared" si="205"/>
        <v>4.7889999999999999E-3</v>
      </c>
      <c r="BJ1569" s="21">
        <f>BH1569-BI1569</f>
        <v>0</v>
      </c>
      <c r="BK1569" s="21">
        <v>1.4367E-2</v>
      </c>
      <c r="BL1569" s="22">
        <v>1.4367E-2</v>
      </c>
      <c r="BM1569" s="21">
        <v>0</v>
      </c>
      <c r="BN1569" s="21">
        <f t="shared" si="206"/>
        <v>5.7467999999999998E-2</v>
      </c>
      <c r="BO1569" s="22">
        <f t="shared" si="206"/>
        <v>5.7467999999999998E-2</v>
      </c>
      <c r="BP1569" s="21">
        <f t="shared" si="206"/>
        <v>0</v>
      </c>
    </row>
    <row r="1570" spans="1:68" ht="11.1" hidden="1" customHeight="1" outlineLevel="2" x14ac:dyDescent="0.2">
      <c r="A1570" s="10"/>
      <c r="B1570" s="18"/>
      <c r="C1570" s="18"/>
      <c r="D1570" s="18"/>
      <c r="E1570" s="23" t="s">
        <v>1397</v>
      </c>
      <c r="F1570" s="24"/>
      <c r="G1570" s="24"/>
      <c r="H1570" s="208">
        <v>4.7889999999999997</v>
      </c>
      <c r="I1570" s="239">
        <v>0.70599999999999996</v>
      </c>
      <c r="J1570" s="239"/>
      <c r="K1570" s="24"/>
      <c r="L1570" s="208">
        <v>0.51300000000000001</v>
      </c>
      <c r="M1570" s="24"/>
      <c r="N1570" s="208">
        <v>0.56999999999999995</v>
      </c>
      <c r="O1570" s="208">
        <v>0.34</v>
      </c>
      <c r="P1570" s="208">
        <v>0.46899999999999997</v>
      </c>
      <c r="Q1570" s="208">
        <v>1.538</v>
      </c>
      <c r="R1570" s="208">
        <v>1.2729999999999999</v>
      </c>
      <c r="S1570" s="208">
        <v>1.744</v>
      </c>
      <c r="T1570" s="208">
        <v>2.173</v>
      </c>
      <c r="U1570" s="208">
        <v>1</v>
      </c>
      <c r="V1570" s="208">
        <v>0.45600000000000002</v>
      </c>
      <c r="W1570" s="208">
        <v>0.35399999999999998</v>
      </c>
      <c r="X1570" s="208">
        <v>0.314</v>
      </c>
      <c r="Y1570" s="24"/>
      <c r="Z1570" s="24"/>
      <c r="AA1570" s="24"/>
      <c r="AB1570" s="208">
        <v>1.6060000000000001</v>
      </c>
      <c r="AC1570" s="208">
        <v>1.1240000000000001</v>
      </c>
      <c r="AD1570" s="208">
        <v>1.919</v>
      </c>
      <c r="AE1570" s="208">
        <v>2.0630000000000002</v>
      </c>
      <c r="AF1570" s="208">
        <v>1.78</v>
      </c>
      <c r="AG1570" s="208">
        <v>0.68</v>
      </c>
      <c r="AH1570" s="208">
        <v>0.65300000000000002</v>
      </c>
      <c r="AI1570" s="208">
        <v>0.33100000000000002</v>
      </c>
      <c r="AJ1570" s="208">
        <v>0.35699999999999998</v>
      </c>
      <c r="AK1570" s="208">
        <v>0.25800000000000001</v>
      </c>
      <c r="AL1570" s="24"/>
      <c r="AM1570" s="208">
        <v>0.57199999999999995</v>
      </c>
      <c r="AN1570" s="208">
        <v>0.48599999999999999</v>
      </c>
      <c r="AO1570" s="208">
        <v>1.5049999999999999</v>
      </c>
      <c r="AP1570" s="208">
        <v>2.323</v>
      </c>
      <c r="AQ1570" s="208">
        <v>1.7589999999999999</v>
      </c>
      <c r="AR1570" s="208">
        <v>2.081</v>
      </c>
      <c r="AS1570" s="208">
        <v>1.294</v>
      </c>
      <c r="AT1570" s="208">
        <v>0.66100000000000003</v>
      </c>
      <c r="AU1570" s="208">
        <v>0.308</v>
      </c>
      <c r="AV1570" s="24"/>
      <c r="AW1570" s="24"/>
      <c r="AX1570" s="24"/>
      <c r="AY1570" s="208">
        <v>1.3420000000000001</v>
      </c>
      <c r="AZ1570" s="208">
        <v>0.53700000000000003</v>
      </c>
      <c r="BA1570" s="208">
        <v>1.19</v>
      </c>
      <c r="BB1570" s="21">
        <f t="shared" si="204"/>
        <v>4.7889999999999997</v>
      </c>
      <c r="BC1570" s="21"/>
      <c r="BD1570" s="22">
        <f t="shared" si="207"/>
        <v>6.436827956989247</v>
      </c>
      <c r="BE1570" s="21"/>
      <c r="BG1570" s="10"/>
      <c r="BH1570" s="21">
        <f t="shared" si="205"/>
        <v>0</v>
      </c>
      <c r="BI1570" s="22">
        <f t="shared" si="205"/>
        <v>4.7889999999999999E-3</v>
      </c>
      <c r="BJ1570" s="21"/>
      <c r="BK1570" s="21">
        <v>0</v>
      </c>
      <c r="BL1570" s="22">
        <v>1.4367E-2</v>
      </c>
      <c r="BM1570" s="21"/>
      <c r="BN1570" s="21">
        <f t="shared" si="206"/>
        <v>0</v>
      </c>
      <c r="BO1570" s="22">
        <f t="shared" si="206"/>
        <v>5.7467999999999998E-2</v>
      </c>
      <c r="BP1570" s="21">
        <f t="shared" si="206"/>
        <v>0</v>
      </c>
    </row>
    <row r="1571" spans="1:68" ht="11.1" customHeight="1" outlineLevel="1" collapsed="1" x14ac:dyDescent="0.2">
      <c r="A1571" s="10"/>
      <c r="B1571" s="18"/>
      <c r="C1571" s="18"/>
      <c r="D1571" s="18"/>
      <c r="E1571" s="19" t="s">
        <v>1398</v>
      </c>
      <c r="F1571" s="209">
        <v>1.4710000000000001</v>
      </c>
      <c r="G1571" s="20"/>
      <c r="H1571" s="209">
        <v>1.857</v>
      </c>
      <c r="I1571" s="240">
        <v>0.74199999999999999</v>
      </c>
      <c r="J1571" s="240"/>
      <c r="K1571" s="209">
        <v>0.373</v>
      </c>
      <c r="L1571" s="20"/>
      <c r="M1571" s="20"/>
      <c r="N1571" s="20"/>
      <c r="O1571" s="209">
        <v>0.55500000000000005</v>
      </c>
      <c r="P1571" s="209">
        <v>0.64600000000000002</v>
      </c>
      <c r="Q1571" s="209">
        <v>1.0449999999999999</v>
      </c>
      <c r="R1571" s="209">
        <v>0.86299999999999999</v>
      </c>
      <c r="S1571" s="209">
        <v>1.282</v>
      </c>
      <c r="T1571" s="209">
        <v>1.3120000000000001</v>
      </c>
      <c r="U1571" s="209">
        <v>0.88</v>
      </c>
      <c r="V1571" s="209">
        <v>0.40100000000000002</v>
      </c>
      <c r="W1571" s="209">
        <v>0.34499999999999997</v>
      </c>
      <c r="X1571" s="209">
        <v>0.124</v>
      </c>
      <c r="Y1571" s="20"/>
      <c r="Z1571" s="20"/>
      <c r="AA1571" s="209">
        <v>0.48499999999999999</v>
      </c>
      <c r="AB1571" s="209">
        <v>0.878</v>
      </c>
      <c r="AC1571" s="209">
        <v>1.099</v>
      </c>
      <c r="AD1571" s="209">
        <v>0.92800000000000005</v>
      </c>
      <c r="AE1571" s="209">
        <v>1.5</v>
      </c>
      <c r="AF1571" s="209">
        <v>1.147</v>
      </c>
      <c r="AG1571" s="209">
        <v>0.68600000000000005</v>
      </c>
      <c r="AH1571" s="20"/>
      <c r="AI1571" s="209">
        <v>0.65900000000000003</v>
      </c>
      <c r="AJ1571" s="209">
        <v>0.121</v>
      </c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1">
        <f t="shared" si="204"/>
        <v>1.857</v>
      </c>
      <c r="BC1571" s="21">
        <f>BD1571</f>
        <v>2.495967741935484</v>
      </c>
      <c r="BD1571" s="22">
        <f t="shared" si="207"/>
        <v>2.495967741935484</v>
      </c>
      <c r="BE1571" s="21">
        <f>BC1571-BD1571</f>
        <v>0</v>
      </c>
      <c r="BG1571" s="10">
        <v>7</v>
      </c>
      <c r="BH1571" s="21">
        <f t="shared" si="205"/>
        <v>1.8569999999999999E-3</v>
      </c>
      <c r="BI1571" s="22">
        <f t="shared" si="205"/>
        <v>1.8569999999999999E-3</v>
      </c>
      <c r="BJ1571" s="21">
        <f>BH1571-BI1571</f>
        <v>0</v>
      </c>
      <c r="BK1571" s="21">
        <v>5.5709999999999996E-3</v>
      </c>
      <c r="BL1571" s="22">
        <v>5.5709999999999996E-3</v>
      </c>
      <c r="BM1571" s="21">
        <v>0</v>
      </c>
      <c r="BN1571" s="21">
        <f t="shared" si="206"/>
        <v>2.2283999999999998E-2</v>
      </c>
      <c r="BO1571" s="22">
        <f t="shared" si="206"/>
        <v>2.2283999999999998E-2</v>
      </c>
      <c r="BP1571" s="21">
        <f t="shared" si="206"/>
        <v>0</v>
      </c>
    </row>
    <row r="1572" spans="1:68" ht="11.1" hidden="1" customHeight="1" outlineLevel="2" x14ac:dyDescent="0.2">
      <c r="A1572" s="10"/>
      <c r="B1572" s="18"/>
      <c r="C1572" s="18"/>
      <c r="D1572" s="18"/>
      <c r="E1572" s="23" t="s">
        <v>1399</v>
      </c>
      <c r="F1572" s="208">
        <v>1.4710000000000001</v>
      </c>
      <c r="G1572" s="24"/>
      <c r="H1572" s="208">
        <v>1.857</v>
      </c>
      <c r="I1572" s="239">
        <v>0.74199999999999999</v>
      </c>
      <c r="J1572" s="239"/>
      <c r="K1572" s="208">
        <v>0.373</v>
      </c>
      <c r="L1572" s="24"/>
      <c r="M1572" s="24"/>
      <c r="N1572" s="24"/>
      <c r="O1572" s="208">
        <v>0.55500000000000005</v>
      </c>
      <c r="P1572" s="208">
        <v>0.64600000000000002</v>
      </c>
      <c r="Q1572" s="208">
        <v>1.0449999999999999</v>
      </c>
      <c r="R1572" s="208">
        <v>0.86299999999999999</v>
      </c>
      <c r="S1572" s="208">
        <v>1.282</v>
      </c>
      <c r="T1572" s="208">
        <v>1.3120000000000001</v>
      </c>
      <c r="U1572" s="208">
        <v>0.88</v>
      </c>
      <c r="V1572" s="208">
        <v>0.40100000000000002</v>
      </c>
      <c r="W1572" s="208">
        <v>0.34499999999999997</v>
      </c>
      <c r="X1572" s="208">
        <v>0.124</v>
      </c>
      <c r="Y1572" s="24"/>
      <c r="Z1572" s="24"/>
      <c r="AA1572" s="208">
        <v>0.48499999999999999</v>
      </c>
      <c r="AB1572" s="208">
        <v>0.878</v>
      </c>
      <c r="AC1572" s="208">
        <v>1.099</v>
      </c>
      <c r="AD1572" s="208">
        <v>0.92800000000000005</v>
      </c>
      <c r="AE1572" s="208">
        <v>1.5</v>
      </c>
      <c r="AF1572" s="208">
        <v>1.147</v>
      </c>
      <c r="AG1572" s="208">
        <v>0.68600000000000005</v>
      </c>
      <c r="AH1572" s="24"/>
      <c r="AI1572" s="208">
        <v>0.65900000000000003</v>
      </c>
      <c r="AJ1572" s="208">
        <v>0.121</v>
      </c>
      <c r="AK1572" s="24"/>
      <c r="AL1572" s="24"/>
      <c r="AM1572" s="24"/>
      <c r="AN1572" s="24"/>
      <c r="AO1572" s="24"/>
      <c r="AP1572" s="24"/>
      <c r="AQ1572" s="24"/>
      <c r="AR1572" s="24"/>
      <c r="AS1572" s="24"/>
      <c r="AT1572" s="24"/>
      <c r="AU1572" s="24"/>
      <c r="AV1572" s="24"/>
      <c r="AW1572" s="24"/>
      <c r="AX1572" s="24"/>
      <c r="AY1572" s="24"/>
      <c r="AZ1572" s="24"/>
      <c r="BA1572" s="24"/>
      <c r="BB1572" s="21">
        <f t="shared" si="204"/>
        <v>1.857</v>
      </c>
      <c r="BC1572" s="21"/>
      <c r="BD1572" s="22">
        <f t="shared" si="207"/>
        <v>2.495967741935484</v>
      </c>
      <c r="BE1572" s="21"/>
      <c r="BG1572" s="10"/>
      <c r="BH1572" s="21">
        <f t="shared" si="205"/>
        <v>0</v>
      </c>
      <c r="BI1572" s="22">
        <f t="shared" si="205"/>
        <v>1.8569999999999999E-3</v>
      </c>
      <c r="BJ1572" s="21"/>
      <c r="BK1572" s="21">
        <v>0</v>
      </c>
      <c r="BL1572" s="22">
        <v>5.5709999999999996E-3</v>
      </c>
      <c r="BM1572" s="21"/>
      <c r="BN1572" s="21">
        <f t="shared" si="206"/>
        <v>0</v>
      </c>
      <c r="BO1572" s="22">
        <f t="shared" si="206"/>
        <v>2.2283999999999998E-2</v>
      </c>
      <c r="BP1572" s="21">
        <f t="shared" si="206"/>
        <v>0</v>
      </c>
    </row>
    <row r="1573" spans="1:68" ht="11.1" hidden="1" customHeight="1" outlineLevel="1" collapsed="1" x14ac:dyDescent="0.2">
      <c r="A1573" s="10"/>
      <c r="B1573" s="18"/>
      <c r="C1573" s="18"/>
      <c r="D1573" s="18"/>
      <c r="E1573" s="19" t="s">
        <v>1400</v>
      </c>
      <c r="F1573" s="209">
        <v>4.4000000000000004</v>
      </c>
      <c r="G1573" s="20"/>
      <c r="H1573" s="209">
        <v>3.5</v>
      </c>
      <c r="I1573" s="240">
        <v>4</v>
      </c>
      <c r="J1573" s="240"/>
      <c r="K1573" s="209">
        <v>0.5</v>
      </c>
      <c r="L1573" s="20"/>
      <c r="M1573" s="20"/>
      <c r="N1573" s="20"/>
      <c r="O1573" s="209">
        <v>0.5</v>
      </c>
      <c r="P1573" s="209">
        <v>1.1000000000000001</v>
      </c>
      <c r="Q1573" s="209">
        <v>2.5</v>
      </c>
      <c r="R1573" s="209">
        <v>3.4</v>
      </c>
      <c r="S1573" s="209">
        <v>5.5</v>
      </c>
      <c r="T1573" s="209">
        <v>4.3</v>
      </c>
      <c r="U1573" s="209">
        <v>2.4009999999999998</v>
      </c>
      <c r="V1573" s="209">
        <v>1.099</v>
      </c>
      <c r="W1573" s="209">
        <v>0.57999999999999996</v>
      </c>
      <c r="X1573" s="209">
        <v>0.08</v>
      </c>
      <c r="Y1573" s="20"/>
      <c r="Z1573" s="20"/>
      <c r="AA1573" s="209">
        <v>0.66</v>
      </c>
      <c r="AB1573" s="209">
        <v>1.1499999999999999</v>
      </c>
      <c r="AC1573" s="209">
        <v>3.33</v>
      </c>
      <c r="AD1573" s="209">
        <v>3.4550000000000001</v>
      </c>
      <c r="AE1573" s="209">
        <v>4.1449999999999996</v>
      </c>
      <c r="AF1573" s="209">
        <v>4.4000000000000004</v>
      </c>
      <c r="AG1573" s="209">
        <v>1.8879999999999999</v>
      </c>
      <c r="AH1573" s="209">
        <v>1.012</v>
      </c>
      <c r="AI1573" s="209">
        <v>0.6</v>
      </c>
      <c r="AJ1573" s="209">
        <v>3.2160000000000002</v>
      </c>
      <c r="AK1573" s="20"/>
      <c r="AL1573" s="20"/>
      <c r="AM1573" s="209">
        <v>8.4000000000000005E-2</v>
      </c>
      <c r="AN1573" s="209">
        <v>0.5</v>
      </c>
      <c r="AO1573" s="209">
        <v>1.6</v>
      </c>
      <c r="AP1573" s="209">
        <v>2.2999999999999998</v>
      </c>
      <c r="AQ1573" s="209">
        <v>6.6</v>
      </c>
      <c r="AR1573" s="209">
        <v>3.9</v>
      </c>
      <c r="AS1573" s="209">
        <v>3.1</v>
      </c>
      <c r="AT1573" s="209">
        <v>1.5</v>
      </c>
      <c r="AU1573" s="209">
        <v>0.67400000000000004</v>
      </c>
      <c r="AV1573" s="20"/>
      <c r="AW1573" s="20"/>
      <c r="AX1573" s="20"/>
      <c r="AY1573" s="209">
        <v>0.72599999999999998</v>
      </c>
      <c r="AZ1573" s="209">
        <v>1.3</v>
      </c>
      <c r="BA1573" s="209">
        <v>2.5</v>
      </c>
      <c r="BB1573" s="21">
        <f>BB1574+BB1575</f>
        <v>7.1</v>
      </c>
      <c r="BC1573" s="21">
        <f>BF1573</f>
        <v>14</v>
      </c>
      <c r="BD1573" s="22">
        <f t="shared" si="207"/>
        <v>9.543010752688172</v>
      </c>
      <c r="BE1573" s="21">
        <f>BC1573-BD1573</f>
        <v>4.456989247311828</v>
      </c>
      <c r="BF1573" s="2">
        <v>14</v>
      </c>
      <c r="BG1573" s="10">
        <v>6</v>
      </c>
      <c r="BH1573" s="21">
        <f t="shared" si="205"/>
        <v>1.0416E-2</v>
      </c>
      <c r="BI1573" s="22">
        <f t="shared" si="205"/>
        <v>7.1000000000000004E-3</v>
      </c>
      <c r="BJ1573" s="21">
        <f>BH1573-BI1573</f>
        <v>3.3159999999999995E-3</v>
      </c>
      <c r="BK1573" s="21">
        <v>3.1247999999999998E-2</v>
      </c>
      <c r="BL1573" s="22">
        <v>2.1299999999999999E-2</v>
      </c>
      <c r="BM1573" s="21">
        <v>9.9479999999999985E-3</v>
      </c>
      <c r="BN1573" s="21">
        <f t="shared" si="206"/>
        <v>0.12499199999999999</v>
      </c>
      <c r="BO1573" s="22">
        <f t="shared" si="206"/>
        <v>8.5199999999999998E-2</v>
      </c>
      <c r="BP1573" s="21">
        <f t="shared" si="206"/>
        <v>3.9791999999999994E-2</v>
      </c>
    </row>
    <row r="1574" spans="1:68" ht="11.1" hidden="1" customHeight="1" outlineLevel="2" x14ac:dyDescent="0.2">
      <c r="A1574" s="10"/>
      <c r="B1574" s="18"/>
      <c r="C1574" s="18"/>
      <c r="D1574" s="18"/>
      <c r="E1574" s="23" t="s">
        <v>1401</v>
      </c>
      <c r="F1574" s="208">
        <v>1.5</v>
      </c>
      <c r="G1574" s="24"/>
      <c r="H1574" s="208">
        <v>1.2</v>
      </c>
      <c r="I1574" s="239">
        <v>1.3</v>
      </c>
      <c r="J1574" s="239"/>
      <c r="K1574" s="208">
        <v>0.1</v>
      </c>
      <c r="L1574" s="24"/>
      <c r="M1574" s="24"/>
      <c r="N1574" s="24"/>
      <c r="O1574" s="208">
        <v>0.2</v>
      </c>
      <c r="P1574" s="208">
        <v>0.4</v>
      </c>
      <c r="Q1574" s="208">
        <v>0.8</v>
      </c>
      <c r="R1574" s="208">
        <v>1.2</v>
      </c>
      <c r="S1574" s="208">
        <v>1.9</v>
      </c>
      <c r="T1574" s="208">
        <v>1.5</v>
      </c>
      <c r="U1574" s="208">
        <v>0.753</v>
      </c>
      <c r="V1574" s="208">
        <v>0.34699999999999998</v>
      </c>
      <c r="W1574" s="208">
        <v>0.24</v>
      </c>
      <c r="X1574" s="208">
        <v>2.5999999999999999E-2</v>
      </c>
      <c r="Y1574" s="24"/>
      <c r="Z1574" s="24"/>
      <c r="AA1574" s="208">
        <v>0.26400000000000001</v>
      </c>
      <c r="AB1574" s="208">
        <v>0.38800000000000001</v>
      </c>
      <c r="AC1574" s="208">
        <v>1.1819999999999999</v>
      </c>
      <c r="AD1574" s="208">
        <v>1.224</v>
      </c>
      <c r="AE1574" s="208">
        <v>1.476</v>
      </c>
      <c r="AF1574" s="208">
        <v>1.5</v>
      </c>
      <c r="AG1574" s="208">
        <v>0.68799999999999994</v>
      </c>
      <c r="AH1574" s="208">
        <v>0.312</v>
      </c>
      <c r="AI1574" s="208">
        <v>0.2</v>
      </c>
      <c r="AJ1574" s="208">
        <v>0.11600000000000001</v>
      </c>
      <c r="AK1574" s="24"/>
      <c r="AL1574" s="24"/>
      <c r="AM1574" s="208">
        <v>8.4000000000000005E-2</v>
      </c>
      <c r="AN1574" s="208">
        <v>0.5</v>
      </c>
      <c r="AO1574" s="208">
        <v>1.2</v>
      </c>
      <c r="AP1574" s="208">
        <v>1.6</v>
      </c>
      <c r="AQ1574" s="208">
        <v>1.4</v>
      </c>
      <c r="AR1574" s="208">
        <v>1.4</v>
      </c>
      <c r="AS1574" s="208">
        <v>1.1000000000000001</v>
      </c>
      <c r="AT1574" s="208">
        <v>0.5</v>
      </c>
      <c r="AU1574" s="208">
        <v>0.2</v>
      </c>
      <c r="AV1574" s="24"/>
      <c r="AW1574" s="24"/>
      <c r="AX1574" s="24"/>
      <c r="AY1574" s="208">
        <v>0.2</v>
      </c>
      <c r="AZ1574" s="208">
        <v>0.5</v>
      </c>
      <c r="BA1574" s="208">
        <v>0.8</v>
      </c>
      <c r="BB1574" s="21">
        <f t="shared" si="204"/>
        <v>1.9</v>
      </c>
      <c r="BC1574" s="21"/>
      <c r="BD1574" s="22">
        <f t="shared" si="207"/>
        <v>2.5537634408602146</v>
      </c>
      <c r="BE1574" s="21"/>
      <c r="BG1574" s="10"/>
      <c r="BH1574" s="21">
        <f t="shared" si="205"/>
        <v>0</v>
      </c>
      <c r="BI1574" s="22">
        <f t="shared" si="205"/>
        <v>1.8999999999999998E-3</v>
      </c>
      <c r="BJ1574" s="21"/>
      <c r="BK1574" s="21">
        <v>0</v>
      </c>
      <c r="BL1574" s="22">
        <v>5.6999999999999993E-3</v>
      </c>
      <c r="BM1574" s="21"/>
      <c r="BN1574" s="21">
        <f t="shared" si="206"/>
        <v>0</v>
      </c>
      <c r="BO1574" s="22">
        <f t="shared" si="206"/>
        <v>2.2799999999999997E-2</v>
      </c>
      <c r="BP1574" s="21">
        <f t="shared" si="206"/>
        <v>0</v>
      </c>
    </row>
    <row r="1575" spans="1:68" ht="11.1" hidden="1" customHeight="1" outlineLevel="2" x14ac:dyDescent="0.2">
      <c r="A1575" s="10"/>
      <c r="B1575" s="18"/>
      <c r="C1575" s="18"/>
      <c r="D1575" s="18"/>
      <c r="E1575" s="23" t="s">
        <v>1402</v>
      </c>
      <c r="F1575" s="208">
        <v>2.9</v>
      </c>
      <c r="G1575" s="24"/>
      <c r="H1575" s="208">
        <v>2.2999999999999998</v>
      </c>
      <c r="I1575" s="239">
        <v>2.7</v>
      </c>
      <c r="J1575" s="239"/>
      <c r="K1575" s="208">
        <v>0.4</v>
      </c>
      <c r="L1575" s="24"/>
      <c r="M1575" s="24"/>
      <c r="N1575" s="24"/>
      <c r="O1575" s="208">
        <v>0.3</v>
      </c>
      <c r="P1575" s="208">
        <v>0.7</v>
      </c>
      <c r="Q1575" s="208">
        <v>1.7</v>
      </c>
      <c r="R1575" s="208">
        <v>2.2000000000000002</v>
      </c>
      <c r="S1575" s="208">
        <v>3.6</v>
      </c>
      <c r="T1575" s="208">
        <v>2.8</v>
      </c>
      <c r="U1575" s="208">
        <v>1.6479999999999999</v>
      </c>
      <c r="V1575" s="208">
        <v>0.752</v>
      </c>
      <c r="W1575" s="208">
        <v>0.34</v>
      </c>
      <c r="X1575" s="208">
        <v>5.3999999999999999E-2</v>
      </c>
      <c r="Y1575" s="24"/>
      <c r="Z1575" s="24"/>
      <c r="AA1575" s="208">
        <v>0.39600000000000002</v>
      </c>
      <c r="AB1575" s="208">
        <v>0.76200000000000001</v>
      </c>
      <c r="AC1575" s="208">
        <v>2.1480000000000001</v>
      </c>
      <c r="AD1575" s="208">
        <v>2.2309999999999999</v>
      </c>
      <c r="AE1575" s="208">
        <v>2.669</v>
      </c>
      <c r="AF1575" s="208">
        <v>2.9</v>
      </c>
      <c r="AG1575" s="208">
        <v>1.2</v>
      </c>
      <c r="AH1575" s="208">
        <v>0.7</v>
      </c>
      <c r="AI1575" s="208">
        <v>0.4</v>
      </c>
      <c r="AJ1575" s="208">
        <v>3.1</v>
      </c>
      <c r="AK1575" s="24"/>
      <c r="AL1575" s="24"/>
      <c r="AM1575" s="24"/>
      <c r="AN1575" s="24"/>
      <c r="AO1575" s="208">
        <v>0.4</v>
      </c>
      <c r="AP1575" s="208">
        <v>0.7</v>
      </c>
      <c r="AQ1575" s="208">
        <v>5.2</v>
      </c>
      <c r="AR1575" s="208">
        <v>2.5</v>
      </c>
      <c r="AS1575" s="208">
        <v>2</v>
      </c>
      <c r="AT1575" s="208">
        <v>1</v>
      </c>
      <c r="AU1575" s="208">
        <v>0.47399999999999998</v>
      </c>
      <c r="AV1575" s="24"/>
      <c r="AW1575" s="24"/>
      <c r="AX1575" s="24"/>
      <c r="AY1575" s="208">
        <v>0.52600000000000002</v>
      </c>
      <c r="AZ1575" s="208">
        <v>0.8</v>
      </c>
      <c r="BA1575" s="208">
        <v>1.7</v>
      </c>
      <c r="BB1575" s="21">
        <f t="shared" si="204"/>
        <v>5.2</v>
      </c>
      <c r="BC1575" s="21"/>
      <c r="BD1575" s="22">
        <f t="shared" si="207"/>
        <v>6.989247311827957</v>
      </c>
      <c r="BE1575" s="21"/>
      <c r="BG1575" s="10"/>
      <c r="BH1575" s="21">
        <f t="shared" si="205"/>
        <v>0</v>
      </c>
      <c r="BI1575" s="22">
        <f t="shared" si="205"/>
        <v>5.1999999999999998E-3</v>
      </c>
      <c r="BJ1575" s="21"/>
      <c r="BK1575" s="21">
        <v>0</v>
      </c>
      <c r="BL1575" s="22">
        <v>1.5599999999999999E-2</v>
      </c>
      <c r="BM1575" s="21"/>
      <c r="BN1575" s="21">
        <f t="shared" si="206"/>
        <v>0</v>
      </c>
      <c r="BO1575" s="22">
        <f t="shared" si="206"/>
        <v>6.2399999999999997E-2</v>
      </c>
      <c r="BP1575" s="21">
        <f t="shared" si="206"/>
        <v>0</v>
      </c>
    </row>
    <row r="1576" spans="1:68" ht="11.1" hidden="1" customHeight="1" outlineLevel="1" collapsed="1" x14ac:dyDescent="0.2">
      <c r="A1576" s="10"/>
      <c r="B1576" s="18"/>
      <c r="C1576" s="18"/>
      <c r="D1576" s="18"/>
      <c r="E1576" s="19" t="s">
        <v>1403</v>
      </c>
      <c r="F1576" s="209">
        <v>4.7549999999999999</v>
      </c>
      <c r="G1576" s="20"/>
      <c r="H1576" s="209">
        <v>7.4749999999999996</v>
      </c>
      <c r="I1576" s="240">
        <v>2.0249999999999999</v>
      </c>
      <c r="J1576" s="240"/>
      <c r="K1576" s="209">
        <v>0.74299999999999999</v>
      </c>
      <c r="L1576" s="20"/>
      <c r="M1576" s="20"/>
      <c r="N1576" s="20"/>
      <c r="O1576" s="209">
        <v>0.51800000000000002</v>
      </c>
      <c r="P1576" s="209">
        <v>0.88600000000000001</v>
      </c>
      <c r="Q1576" s="209">
        <v>1.6459999999999999</v>
      </c>
      <c r="R1576" s="209">
        <v>1.3360000000000001</v>
      </c>
      <c r="S1576" s="209">
        <v>10.521000000000001</v>
      </c>
      <c r="T1576" s="209">
        <v>6.2169999999999996</v>
      </c>
      <c r="U1576" s="209">
        <v>2.4929999999999999</v>
      </c>
      <c r="V1576" s="209">
        <v>2.194</v>
      </c>
      <c r="W1576" s="209">
        <v>1.119</v>
      </c>
      <c r="X1576" s="209">
        <v>0.11899999999999999</v>
      </c>
      <c r="Y1576" s="209">
        <v>3.4000000000000002E-2</v>
      </c>
      <c r="Z1576" s="20"/>
      <c r="AA1576" s="209">
        <v>0.41899999999999998</v>
      </c>
      <c r="AB1576" s="209">
        <v>1.123</v>
      </c>
      <c r="AC1576" s="209">
        <v>5.0259999999999998</v>
      </c>
      <c r="AD1576" s="209">
        <v>3.8690000000000002</v>
      </c>
      <c r="AE1576" s="209">
        <v>5.8789999999999996</v>
      </c>
      <c r="AF1576" s="209">
        <v>4.0350000000000001</v>
      </c>
      <c r="AG1576" s="209">
        <v>1.61</v>
      </c>
      <c r="AH1576" s="209">
        <v>1.365</v>
      </c>
      <c r="AI1576" s="209">
        <v>0.82799999999999996</v>
      </c>
      <c r="AJ1576" s="209">
        <v>0.155</v>
      </c>
      <c r="AK1576" s="20"/>
      <c r="AL1576" s="20"/>
      <c r="AM1576" s="209">
        <v>0.60799999999999998</v>
      </c>
      <c r="AN1576" s="209">
        <v>1.5049999999999999</v>
      </c>
      <c r="AO1576" s="209">
        <v>3.153</v>
      </c>
      <c r="AP1576" s="209">
        <v>3.7639999999999998</v>
      </c>
      <c r="AQ1576" s="209">
        <v>4.109</v>
      </c>
      <c r="AR1576" s="209">
        <v>3.1890000000000001</v>
      </c>
      <c r="AS1576" s="209">
        <v>2.335</v>
      </c>
      <c r="AT1576" s="209">
        <v>1.5089999999999999</v>
      </c>
      <c r="AU1576" s="209">
        <v>0.61599999999999999</v>
      </c>
      <c r="AV1576" s="20"/>
      <c r="AW1576" s="20"/>
      <c r="AX1576" s="20"/>
      <c r="AY1576" s="209">
        <v>0.82799999999999996</v>
      </c>
      <c r="AZ1576" s="20"/>
      <c r="BA1576" s="209">
        <v>1.014</v>
      </c>
      <c r="BB1576" s="21">
        <f>BB1577+BB1578</f>
        <v>11.344000000000001</v>
      </c>
      <c r="BC1576" s="21">
        <f>BD1576</f>
        <v>15.247311827956992</v>
      </c>
      <c r="BD1576" s="22">
        <f t="shared" si="207"/>
        <v>15.247311827956992</v>
      </c>
      <c r="BE1576" s="21">
        <f>BC1576-BD1576</f>
        <v>0</v>
      </c>
      <c r="BF1576" s="2">
        <v>4.8600000000000003</v>
      </c>
      <c r="BG1576" s="10">
        <v>6</v>
      </c>
      <c r="BH1576" s="21">
        <f t="shared" si="205"/>
        <v>1.1344000000000002E-2</v>
      </c>
      <c r="BI1576" s="22">
        <f t="shared" si="205"/>
        <v>1.1344000000000002E-2</v>
      </c>
      <c r="BJ1576" s="21">
        <f>BH1576-BI1576</f>
        <v>0</v>
      </c>
      <c r="BK1576" s="21">
        <v>3.4032000000000007E-2</v>
      </c>
      <c r="BL1576" s="22">
        <v>3.4032000000000007E-2</v>
      </c>
      <c r="BM1576" s="21">
        <v>0</v>
      </c>
      <c r="BN1576" s="21">
        <f t="shared" si="206"/>
        <v>0.13612800000000003</v>
      </c>
      <c r="BO1576" s="22">
        <f t="shared" si="206"/>
        <v>0.13612800000000003</v>
      </c>
      <c r="BP1576" s="21">
        <f t="shared" si="206"/>
        <v>0</v>
      </c>
    </row>
    <row r="1577" spans="1:68" ht="11.1" hidden="1" customHeight="1" outlineLevel="2" x14ac:dyDescent="0.2">
      <c r="A1577" s="10"/>
      <c r="B1577" s="18"/>
      <c r="C1577" s="18"/>
      <c r="D1577" s="18"/>
      <c r="E1577" s="23" t="s">
        <v>1404</v>
      </c>
      <c r="F1577" s="208">
        <v>2.077</v>
      </c>
      <c r="G1577" s="24"/>
      <c r="H1577" s="208">
        <v>3.1779999999999999</v>
      </c>
      <c r="I1577" s="239">
        <v>0.90100000000000002</v>
      </c>
      <c r="J1577" s="239"/>
      <c r="K1577" s="208">
        <v>0.32300000000000001</v>
      </c>
      <c r="L1577" s="24"/>
      <c r="M1577" s="24"/>
      <c r="N1577" s="24"/>
      <c r="O1577" s="208">
        <v>0.51800000000000002</v>
      </c>
      <c r="P1577" s="208">
        <v>0.88600000000000001</v>
      </c>
      <c r="Q1577" s="208">
        <v>1.6459999999999999</v>
      </c>
      <c r="R1577" s="208">
        <v>1.3360000000000001</v>
      </c>
      <c r="S1577" s="208">
        <v>2.355</v>
      </c>
      <c r="T1577" s="208">
        <v>2.3809999999999998</v>
      </c>
      <c r="U1577" s="208">
        <v>1.028</v>
      </c>
      <c r="V1577" s="208">
        <v>0.72499999999999998</v>
      </c>
      <c r="W1577" s="208">
        <v>0.39900000000000002</v>
      </c>
      <c r="X1577" s="208">
        <v>9.8000000000000004E-2</v>
      </c>
      <c r="Y1577" s="208">
        <v>3.4000000000000002E-2</v>
      </c>
      <c r="Z1577" s="24"/>
      <c r="AA1577" s="208">
        <v>0.23300000000000001</v>
      </c>
      <c r="AB1577" s="24"/>
      <c r="AC1577" s="208">
        <v>2.5449999999999999</v>
      </c>
      <c r="AD1577" s="208">
        <v>1.5029999999999999</v>
      </c>
      <c r="AE1577" s="208">
        <v>2.2890000000000001</v>
      </c>
      <c r="AF1577" s="208">
        <v>1.635</v>
      </c>
      <c r="AG1577" s="208">
        <v>0.72099999999999997</v>
      </c>
      <c r="AH1577" s="208">
        <v>0.58399999999999996</v>
      </c>
      <c r="AI1577" s="208">
        <v>0.31</v>
      </c>
      <c r="AJ1577" s="208">
        <v>0.109</v>
      </c>
      <c r="AK1577" s="24"/>
      <c r="AL1577" s="24"/>
      <c r="AM1577" s="208">
        <v>0.26</v>
      </c>
      <c r="AN1577" s="208">
        <v>0.66900000000000004</v>
      </c>
      <c r="AO1577" s="208">
        <v>1.5149999999999999</v>
      </c>
      <c r="AP1577" s="208">
        <v>1.6779999999999999</v>
      </c>
      <c r="AQ1577" s="208">
        <v>1.84</v>
      </c>
      <c r="AR1577" s="208">
        <v>1.464</v>
      </c>
      <c r="AS1577" s="208">
        <v>0.94499999999999995</v>
      </c>
      <c r="AT1577" s="208">
        <v>0.72599999999999998</v>
      </c>
      <c r="AU1577" s="208">
        <v>0.27800000000000002</v>
      </c>
      <c r="AV1577" s="24"/>
      <c r="AW1577" s="24"/>
      <c r="AX1577" s="24"/>
      <c r="AY1577" s="208">
        <v>0.82799999999999996</v>
      </c>
      <c r="AZ1577" s="24"/>
      <c r="BA1577" s="208">
        <v>1.014</v>
      </c>
      <c r="BB1577" s="21">
        <f t="shared" si="204"/>
        <v>3.1779999999999999</v>
      </c>
      <c r="BC1577" s="21"/>
      <c r="BD1577" s="22">
        <f t="shared" si="207"/>
        <v>4.271505376344086</v>
      </c>
      <c r="BE1577" s="21"/>
      <c r="BG1577" s="10"/>
      <c r="BH1577" s="21">
        <f t="shared" si="205"/>
        <v>0</v>
      </c>
      <c r="BI1577" s="22">
        <f t="shared" si="205"/>
        <v>3.1779999999999998E-3</v>
      </c>
      <c r="BJ1577" s="21"/>
      <c r="BK1577" s="21">
        <v>0</v>
      </c>
      <c r="BL1577" s="22">
        <v>9.5339999999999991E-3</v>
      </c>
      <c r="BM1577" s="21"/>
      <c r="BN1577" s="21">
        <f t="shared" si="206"/>
        <v>0</v>
      </c>
      <c r="BO1577" s="22">
        <f t="shared" si="206"/>
        <v>3.8135999999999996E-2</v>
      </c>
      <c r="BP1577" s="21">
        <f t="shared" si="206"/>
        <v>0</v>
      </c>
    </row>
    <row r="1578" spans="1:68" ht="11.1" hidden="1" customHeight="1" outlineLevel="2" x14ac:dyDescent="0.2">
      <c r="A1578" s="10"/>
      <c r="B1578" s="18"/>
      <c r="C1578" s="18"/>
      <c r="D1578" s="18"/>
      <c r="E1578" s="23" t="s">
        <v>1405</v>
      </c>
      <c r="F1578" s="208">
        <v>2.6779999999999999</v>
      </c>
      <c r="G1578" s="24"/>
      <c r="H1578" s="208">
        <v>4.2969999999999997</v>
      </c>
      <c r="I1578" s="239">
        <v>1.1240000000000001</v>
      </c>
      <c r="J1578" s="239"/>
      <c r="K1578" s="208">
        <v>0.42</v>
      </c>
      <c r="L1578" s="24"/>
      <c r="M1578" s="24"/>
      <c r="N1578" s="24"/>
      <c r="O1578" s="24"/>
      <c r="P1578" s="24"/>
      <c r="Q1578" s="24"/>
      <c r="R1578" s="24"/>
      <c r="S1578" s="208">
        <v>8.1660000000000004</v>
      </c>
      <c r="T1578" s="208">
        <v>3.8359999999999999</v>
      </c>
      <c r="U1578" s="208">
        <v>1.4650000000000001</v>
      </c>
      <c r="V1578" s="208">
        <v>1.4690000000000001</v>
      </c>
      <c r="W1578" s="208">
        <v>0.72</v>
      </c>
      <c r="X1578" s="208">
        <v>2.1000000000000001E-2</v>
      </c>
      <c r="Y1578" s="24"/>
      <c r="Z1578" s="24"/>
      <c r="AA1578" s="208">
        <v>0.186</v>
      </c>
      <c r="AB1578" s="208">
        <v>1.123</v>
      </c>
      <c r="AC1578" s="208">
        <v>2.4809999999999999</v>
      </c>
      <c r="AD1578" s="208">
        <v>2.3660000000000001</v>
      </c>
      <c r="AE1578" s="208">
        <v>3.59</v>
      </c>
      <c r="AF1578" s="208">
        <v>2.4</v>
      </c>
      <c r="AG1578" s="208">
        <v>0.88900000000000001</v>
      </c>
      <c r="AH1578" s="208">
        <v>0.78100000000000003</v>
      </c>
      <c r="AI1578" s="208">
        <v>0.51800000000000002</v>
      </c>
      <c r="AJ1578" s="208">
        <v>4.5999999999999999E-2</v>
      </c>
      <c r="AK1578" s="24"/>
      <c r="AL1578" s="24"/>
      <c r="AM1578" s="208">
        <v>0.34799999999999998</v>
      </c>
      <c r="AN1578" s="208">
        <v>0.83599999999999997</v>
      </c>
      <c r="AO1578" s="208">
        <v>1.6379999999999999</v>
      </c>
      <c r="AP1578" s="208">
        <v>2.0859999999999999</v>
      </c>
      <c r="AQ1578" s="208">
        <v>2.2690000000000001</v>
      </c>
      <c r="AR1578" s="208">
        <v>1.7250000000000001</v>
      </c>
      <c r="AS1578" s="208">
        <v>1.39</v>
      </c>
      <c r="AT1578" s="208">
        <v>0.78300000000000003</v>
      </c>
      <c r="AU1578" s="208">
        <v>0.33800000000000002</v>
      </c>
      <c r="AV1578" s="24"/>
      <c r="AW1578" s="24"/>
      <c r="AX1578" s="24"/>
      <c r="AY1578" s="24"/>
      <c r="AZ1578" s="24"/>
      <c r="BA1578" s="24"/>
      <c r="BB1578" s="21">
        <f t="shared" si="204"/>
        <v>8.1660000000000004</v>
      </c>
      <c r="BC1578" s="21"/>
      <c r="BD1578" s="22">
        <f t="shared" si="207"/>
        <v>10.975806451612904</v>
      </c>
      <c r="BE1578" s="21"/>
      <c r="BG1578" s="10"/>
      <c r="BH1578" s="21">
        <f t="shared" si="205"/>
        <v>0</v>
      </c>
      <c r="BI1578" s="22">
        <f t="shared" si="205"/>
        <v>8.1660000000000014E-3</v>
      </c>
      <c r="BJ1578" s="21"/>
      <c r="BK1578" s="21">
        <v>0</v>
      </c>
      <c r="BL1578" s="22">
        <v>2.4498000000000006E-2</v>
      </c>
      <c r="BM1578" s="21"/>
      <c r="BN1578" s="21">
        <f t="shared" si="206"/>
        <v>0</v>
      </c>
      <c r="BO1578" s="22">
        <f t="shared" si="206"/>
        <v>9.7992000000000024E-2</v>
      </c>
      <c r="BP1578" s="21">
        <f t="shared" si="206"/>
        <v>0</v>
      </c>
    </row>
    <row r="1579" spans="1:68" ht="11.1" customHeight="1" outlineLevel="1" collapsed="1" x14ac:dyDescent="0.2">
      <c r="A1579" s="10"/>
      <c r="B1579" s="18"/>
      <c r="C1579" s="18"/>
      <c r="D1579" s="18"/>
      <c r="E1579" s="19" t="s">
        <v>1406</v>
      </c>
      <c r="F1579" s="20"/>
      <c r="G1579" s="20"/>
      <c r="H1579" s="209">
        <v>1.782</v>
      </c>
      <c r="I1579" s="240">
        <v>0.33500000000000002</v>
      </c>
      <c r="J1579" s="240"/>
      <c r="K1579" s="209">
        <v>0.13400000000000001</v>
      </c>
      <c r="L1579" s="20"/>
      <c r="M1579" s="20"/>
      <c r="N1579" s="20"/>
      <c r="O1579" s="209">
        <v>0.21199999999999999</v>
      </c>
      <c r="P1579" s="209">
        <v>0.30199999999999999</v>
      </c>
      <c r="Q1579" s="209">
        <v>0.55800000000000005</v>
      </c>
      <c r="R1579" s="209">
        <v>0.34200000000000003</v>
      </c>
      <c r="S1579" s="209">
        <v>1.02</v>
      </c>
      <c r="T1579" s="209">
        <v>0.59</v>
      </c>
      <c r="U1579" s="20"/>
      <c r="V1579" s="209">
        <v>0.83799999999999997</v>
      </c>
      <c r="W1579" s="209">
        <v>0.16300000000000001</v>
      </c>
      <c r="X1579" s="209">
        <v>2.1000000000000001E-2</v>
      </c>
      <c r="Y1579" s="20"/>
      <c r="Z1579" s="20"/>
      <c r="AA1579" s="209">
        <v>0.156</v>
      </c>
      <c r="AB1579" s="209">
        <v>0.127</v>
      </c>
      <c r="AC1579" s="209">
        <v>0.80300000000000005</v>
      </c>
      <c r="AD1579" s="209">
        <v>0.498</v>
      </c>
      <c r="AE1579" s="209">
        <v>0.96499999999999997</v>
      </c>
      <c r="AF1579" s="209">
        <v>0.58099999999999996</v>
      </c>
      <c r="AG1579" s="209">
        <v>0.38500000000000001</v>
      </c>
      <c r="AH1579" s="209">
        <v>0.245</v>
      </c>
      <c r="AI1579" s="209">
        <v>0.193</v>
      </c>
      <c r="AJ1579" s="209">
        <v>4.2999999999999997E-2</v>
      </c>
      <c r="AK1579" s="20"/>
      <c r="AL1579" s="20"/>
      <c r="AM1579" s="209">
        <v>0.14699999999999999</v>
      </c>
      <c r="AN1579" s="209">
        <v>0.219</v>
      </c>
      <c r="AO1579" s="209">
        <v>0.53900000000000003</v>
      </c>
      <c r="AP1579" s="209">
        <v>0.67800000000000005</v>
      </c>
      <c r="AQ1579" s="209">
        <v>0.81699999999999995</v>
      </c>
      <c r="AR1579" s="209">
        <v>0.53900000000000003</v>
      </c>
      <c r="AS1579" s="209">
        <v>0.42199999999999999</v>
      </c>
      <c r="AT1579" s="209">
        <v>0.32600000000000001</v>
      </c>
      <c r="AU1579" s="209">
        <v>0.158</v>
      </c>
      <c r="AV1579" s="20"/>
      <c r="AW1579" s="20"/>
      <c r="AX1579" s="20"/>
      <c r="AY1579" s="20"/>
      <c r="AZ1579" s="209">
        <v>0.222</v>
      </c>
      <c r="BA1579" s="209">
        <v>0.497</v>
      </c>
      <c r="BB1579" s="21">
        <f t="shared" si="204"/>
        <v>1.782</v>
      </c>
      <c r="BC1579" s="21">
        <f>BF1579</f>
        <v>2.8</v>
      </c>
      <c r="BD1579" s="22">
        <f t="shared" si="207"/>
        <v>2.3951612903225805</v>
      </c>
      <c r="BE1579" s="21">
        <f>BC1579-BD1579</f>
        <v>0.40483870967741931</v>
      </c>
      <c r="BF1579" s="2">
        <v>2.8</v>
      </c>
      <c r="BG1579" s="10">
        <v>7</v>
      </c>
      <c r="BH1579" s="21">
        <f t="shared" si="205"/>
        <v>2.0831999999999999E-3</v>
      </c>
      <c r="BI1579" s="22">
        <f t="shared" si="205"/>
        <v>1.7819999999999999E-3</v>
      </c>
      <c r="BJ1579" s="21">
        <f>BH1579-BI1579</f>
        <v>3.0119999999999995E-4</v>
      </c>
      <c r="BK1579" s="21">
        <v>6.2495999999999993E-3</v>
      </c>
      <c r="BL1579" s="22">
        <v>5.3460000000000001E-3</v>
      </c>
      <c r="BM1579" s="21">
        <v>9.035999999999992E-4</v>
      </c>
      <c r="BN1579" s="21">
        <f t="shared" si="206"/>
        <v>2.4998399999999997E-2</v>
      </c>
      <c r="BO1579" s="22">
        <f t="shared" si="206"/>
        <v>2.1384E-2</v>
      </c>
      <c r="BP1579" s="21">
        <f t="shared" si="206"/>
        <v>3.6143999999999968E-3</v>
      </c>
    </row>
    <row r="1580" spans="1:68" ht="11.1" hidden="1" customHeight="1" outlineLevel="2" x14ac:dyDescent="0.2">
      <c r="A1580" s="10"/>
      <c r="B1580" s="18"/>
      <c r="C1580" s="18"/>
      <c r="D1580" s="18"/>
      <c r="E1580" s="23" t="s">
        <v>1407</v>
      </c>
      <c r="F1580" s="24"/>
      <c r="G1580" s="24"/>
      <c r="H1580" s="208">
        <v>1.782</v>
      </c>
      <c r="I1580" s="239">
        <v>0.33500000000000002</v>
      </c>
      <c r="J1580" s="239"/>
      <c r="K1580" s="208">
        <v>0.13400000000000001</v>
      </c>
      <c r="L1580" s="24"/>
      <c r="M1580" s="24"/>
      <c r="N1580" s="24"/>
      <c r="O1580" s="208">
        <v>0.21199999999999999</v>
      </c>
      <c r="P1580" s="208">
        <v>0.30199999999999999</v>
      </c>
      <c r="Q1580" s="208">
        <v>0.55800000000000005</v>
      </c>
      <c r="R1580" s="208">
        <v>0.34200000000000003</v>
      </c>
      <c r="S1580" s="208">
        <v>1.02</v>
      </c>
      <c r="T1580" s="208">
        <v>0.59</v>
      </c>
      <c r="U1580" s="24"/>
      <c r="V1580" s="208">
        <v>0.83799999999999997</v>
      </c>
      <c r="W1580" s="208">
        <v>0.16300000000000001</v>
      </c>
      <c r="X1580" s="208">
        <v>2.1000000000000001E-2</v>
      </c>
      <c r="Y1580" s="24"/>
      <c r="Z1580" s="24"/>
      <c r="AA1580" s="208">
        <v>0.156</v>
      </c>
      <c r="AB1580" s="208">
        <v>0.127</v>
      </c>
      <c r="AC1580" s="208">
        <v>0.80300000000000005</v>
      </c>
      <c r="AD1580" s="208">
        <v>0.498</v>
      </c>
      <c r="AE1580" s="208">
        <v>0.96499999999999997</v>
      </c>
      <c r="AF1580" s="208">
        <v>0.58099999999999996</v>
      </c>
      <c r="AG1580" s="208">
        <v>0.38500000000000001</v>
      </c>
      <c r="AH1580" s="208">
        <v>0.245</v>
      </c>
      <c r="AI1580" s="208">
        <v>0.193</v>
      </c>
      <c r="AJ1580" s="208">
        <v>4.2999999999999997E-2</v>
      </c>
      <c r="AK1580" s="24"/>
      <c r="AL1580" s="24"/>
      <c r="AM1580" s="208">
        <v>0.14699999999999999</v>
      </c>
      <c r="AN1580" s="208">
        <v>0.219</v>
      </c>
      <c r="AO1580" s="208">
        <v>0.53900000000000003</v>
      </c>
      <c r="AP1580" s="208">
        <v>0.67800000000000005</v>
      </c>
      <c r="AQ1580" s="208">
        <v>0.81699999999999995</v>
      </c>
      <c r="AR1580" s="208">
        <v>0.53900000000000003</v>
      </c>
      <c r="AS1580" s="208">
        <v>0.42199999999999999</v>
      </c>
      <c r="AT1580" s="208">
        <v>0.32600000000000001</v>
      </c>
      <c r="AU1580" s="208">
        <v>0.158</v>
      </c>
      <c r="AV1580" s="24"/>
      <c r="AW1580" s="24"/>
      <c r="AX1580" s="24"/>
      <c r="AY1580" s="24"/>
      <c r="AZ1580" s="208">
        <v>0.222</v>
      </c>
      <c r="BA1580" s="208">
        <v>0.497</v>
      </c>
      <c r="BB1580" s="21">
        <f t="shared" si="204"/>
        <v>1.782</v>
      </c>
      <c r="BC1580" s="21"/>
      <c r="BD1580" s="22">
        <f t="shared" si="207"/>
        <v>2.3951612903225805</v>
      </c>
      <c r="BE1580" s="21"/>
      <c r="BG1580" s="10"/>
      <c r="BH1580" s="21">
        <f t="shared" si="205"/>
        <v>0</v>
      </c>
      <c r="BI1580" s="22">
        <f t="shared" si="205"/>
        <v>1.7819999999999999E-3</v>
      </c>
      <c r="BJ1580" s="21"/>
      <c r="BK1580" s="21">
        <v>0</v>
      </c>
      <c r="BL1580" s="22">
        <v>5.3460000000000001E-3</v>
      </c>
      <c r="BM1580" s="21"/>
      <c r="BN1580" s="21">
        <f t="shared" si="206"/>
        <v>0</v>
      </c>
      <c r="BO1580" s="22">
        <f t="shared" si="206"/>
        <v>2.1384E-2</v>
      </c>
      <c r="BP1580" s="21">
        <f t="shared" si="206"/>
        <v>0</v>
      </c>
    </row>
    <row r="1581" spans="1:68" ht="11.1" customHeight="1" outlineLevel="1" collapsed="1" x14ac:dyDescent="0.2">
      <c r="A1581" s="10"/>
      <c r="B1581" s="18"/>
      <c r="C1581" s="18"/>
      <c r="D1581" s="18"/>
      <c r="E1581" s="19" t="s">
        <v>1408</v>
      </c>
      <c r="F1581" s="209">
        <v>1.04</v>
      </c>
      <c r="G1581" s="209">
        <v>0.75800000000000001</v>
      </c>
      <c r="H1581" s="209">
        <v>0.61799999999999999</v>
      </c>
      <c r="I1581" s="240">
        <v>0.54400000000000004</v>
      </c>
      <c r="J1581" s="240"/>
      <c r="K1581" s="209">
        <v>0.22600000000000001</v>
      </c>
      <c r="L1581" s="20"/>
      <c r="M1581" s="20"/>
      <c r="N1581" s="20"/>
      <c r="O1581" s="209">
        <v>0.248</v>
      </c>
      <c r="P1581" s="209">
        <v>0.432</v>
      </c>
      <c r="Q1581" s="209">
        <v>0.63400000000000001</v>
      </c>
      <c r="R1581" s="209">
        <v>0.77600000000000002</v>
      </c>
      <c r="S1581" s="209">
        <v>1.079</v>
      </c>
      <c r="T1581" s="209">
        <v>0.96399999999999997</v>
      </c>
      <c r="U1581" s="209">
        <v>0.56699999999999995</v>
      </c>
      <c r="V1581" s="209">
        <v>0.43099999999999999</v>
      </c>
      <c r="W1581" s="209">
        <v>0.30199999999999999</v>
      </c>
      <c r="X1581" s="209">
        <v>6.3E-2</v>
      </c>
      <c r="Y1581" s="209">
        <v>2.9000000000000001E-2</v>
      </c>
      <c r="Z1581" s="20"/>
      <c r="AA1581" s="209">
        <v>0.17799999999999999</v>
      </c>
      <c r="AB1581" s="209">
        <v>0.434</v>
      </c>
      <c r="AC1581" s="209">
        <v>0.45800000000000002</v>
      </c>
      <c r="AD1581" s="209">
        <v>1.034</v>
      </c>
      <c r="AE1581" s="209">
        <v>1.1890000000000001</v>
      </c>
      <c r="AF1581" s="209">
        <v>0.73299999999999998</v>
      </c>
      <c r="AG1581" s="209">
        <v>0.40799999999999997</v>
      </c>
      <c r="AH1581" s="209">
        <v>0.43099999999999999</v>
      </c>
      <c r="AI1581" s="209">
        <v>0.21099999999999999</v>
      </c>
      <c r="AJ1581" s="209">
        <v>6.8000000000000005E-2</v>
      </c>
      <c r="AK1581" s="20"/>
      <c r="AL1581" s="20"/>
      <c r="AM1581" s="209">
        <v>0.188</v>
      </c>
      <c r="AN1581" s="209">
        <v>0.3</v>
      </c>
      <c r="AO1581" s="209">
        <v>0.83799999999999997</v>
      </c>
      <c r="AP1581" s="209">
        <v>0.91400000000000003</v>
      </c>
      <c r="AQ1581" s="209">
        <v>0.97199999999999998</v>
      </c>
      <c r="AR1581" s="209">
        <v>0.89600000000000002</v>
      </c>
      <c r="AS1581" s="209">
        <v>0.63300000000000001</v>
      </c>
      <c r="AT1581" s="209">
        <v>0.53800000000000003</v>
      </c>
      <c r="AU1581" s="209">
        <v>0.23300000000000001</v>
      </c>
      <c r="AV1581" s="20"/>
      <c r="AW1581" s="20"/>
      <c r="AX1581" s="20"/>
      <c r="AY1581" s="209">
        <v>0.17299999999999999</v>
      </c>
      <c r="AZ1581" s="209">
        <v>0.29499999999999998</v>
      </c>
      <c r="BA1581" s="209">
        <v>0.66600000000000004</v>
      </c>
      <c r="BB1581" s="21">
        <f t="shared" si="204"/>
        <v>1.1890000000000001</v>
      </c>
      <c r="BC1581" s="21">
        <f>BF1581</f>
        <v>2.84</v>
      </c>
      <c r="BD1581" s="22">
        <f t="shared" si="207"/>
        <v>1.5981182795698925</v>
      </c>
      <c r="BE1581" s="21">
        <f>BC1581-BD1581</f>
        <v>1.2418817204301074</v>
      </c>
      <c r="BF1581" s="2">
        <v>2.84</v>
      </c>
      <c r="BG1581" s="10">
        <v>7</v>
      </c>
      <c r="BH1581" s="21">
        <f t="shared" si="205"/>
        <v>2.1129600000000001E-3</v>
      </c>
      <c r="BI1581" s="22">
        <f t="shared" si="205"/>
        <v>1.1890000000000002E-3</v>
      </c>
      <c r="BJ1581" s="21">
        <f>BH1581-BI1581</f>
        <v>9.2395999999999993E-4</v>
      </c>
      <c r="BK1581" s="21">
        <v>6.3388799999999999E-3</v>
      </c>
      <c r="BL1581" s="22">
        <v>3.5670000000000007E-3</v>
      </c>
      <c r="BM1581" s="21">
        <v>2.7718799999999991E-3</v>
      </c>
      <c r="BN1581" s="21">
        <f t="shared" si="206"/>
        <v>2.5355519999999999E-2</v>
      </c>
      <c r="BO1581" s="22">
        <f t="shared" si="206"/>
        <v>1.4268000000000003E-2</v>
      </c>
      <c r="BP1581" s="21">
        <f t="shared" si="206"/>
        <v>1.1087519999999997E-2</v>
      </c>
    </row>
    <row r="1582" spans="1:68" ht="11.1" hidden="1" customHeight="1" outlineLevel="2" x14ac:dyDescent="0.2">
      <c r="A1582" s="10"/>
      <c r="B1582" s="18"/>
      <c r="C1582" s="18"/>
      <c r="D1582" s="18"/>
      <c r="E1582" s="23" t="s">
        <v>1409</v>
      </c>
      <c r="F1582" s="208">
        <v>1.04</v>
      </c>
      <c r="G1582" s="208">
        <v>0.75800000000000001</v>
      </c>
      <c r="H1582" s="208">
        <v>0.61799999999999999</v>
      </c>
      <c r="I1582" s="239">
        <v>0.54400000000000004</v>
      </c>
      <c r="J1582" s="239"/>
      <c r="K1582" s="208">
        <v>0.22600000000000001</v>
      </c>
      <c r="L1582" s="24"/>
      <c r="M1582" s="24"/>
      <c r="N1582" s="24"/>
      <c r="O1582" s="208">
        <v>0.248</v>
      </c>
      <c r="P1582" s="208">
        <v>0.432</v>
      </c>
      <c r="Q1582" s="208">
        <v>0.63400000000000001</v>
      </c>
      <c r="R1582" s="208">
        <v>0.77600000000000002</v>
      </c>
      <c r="S1582" s="208">
        <v>1.079</v>
      </c>
      <c r="T1582" s="208">
        <v>0.96399999999999997</v>
      </c>
      <c r="U1582" s="208">
        <v>0.56699999999999995</v>
      </c>
      <c r="V1582" s="208">
        <v>0.43099999999999999</v>
      </c>
      <c r="W1582" s="208">
        <v>0.30199999999999999</v>
      </c>
      <c r="X1582" s="208">
        <v>6.3E-2</v>
      </c>
      <c r="Y1582" s="208">
        <v>2.9000000000000001E-2</v>
      </c>
      <c r="Z1582" s="24"/>
      <c r="AA1582" s="208">
        <v>0.17799999999999999</v>
      </c>
      <c r="AB1582" s="208">
        <v>0.434</v>
      </c>
      <c r="AC1582" s="208">
        <v>0.45800000000000002</v>
      </c>
      <c r="AD1582" s="208">
        <v>1.034</v>
      </c>
      <c r="AE1582" s="208">
        <v>1.1890000000000001</v>
      </c>
      <c r="AF1582" s="208">
        <v>0.73299999999999998</v>
      </c>
      <c r="AG1582" s="208">
        <v>0.40799999999999997</v>
      </c>
      <c r="AH1582" s="208">
        <v>0.43099999999999999</v>
      </c>
      <c r="AI1582" s="208">
        <v>0.21099999999999999</v>
      </c>
      <c r="AJ1582" s="208">
        <v>6.8000000000000005E-2</v>
      </c>
      <c r="AK1582" s="24"/>
      <c r="AL1582" s="24"/>
      <c r="AM1582" s="208">
        <v>0.188</v>
      </c>
      <c r="AN1582" s="208">
        <v>0.3</v>
      </c>
      <c r="AO1582" s="208">
        <v>0.83799999999999997</v>
      </c>
      <c r="AP1582" s="208">
        <v>0.91400000000000003</v>
      </c>
      <c r="AQ1582" s="208">
        <v>0.97199999999999998</v>
      </c>
      <c r="AR1582" s="208">
        <v>0.89600000000000002</v>
      </c>
      <c r="AS1582" s="208">
        <v>0.63300000000000001</v>
      </c>
      <c r="AT1582" s="208">
        <v>0.53800000000000003</v>
      </c>
      <c r="AU1582" s="208">
        <v>0.23300000000000001</v>
      </c>
      <c r="AV1582" s="24"/>
      <c r="AW1582" s="24"/>
      <c r="AX1582" s="24"/>
      <c r="AY1582" s="208">
        <v>0.17299999999999999</v>
      </c>
      <c r="AZ1582" s="208">
        <v>0.29499999999999998</v>
      </c>
      <c r="BA1582" s="208">
        <v>0.66600000000000004</v>
      </c>
      <c r="BB1582" s="21">
        <f t="shared" si="204"/>
        <v>1.1890000000000001</v>
      </c>
      <c r="BC1582" s="21"/>
      <c r="BD1582" s="22">
        <f t="shared" si="207"/>
        <v>1.5981182795698925</v>
      </c>
      <c r="BE1582" s="21"/>
      <c r="BG1582" s="10"/>
      <c r="BH1582" s="21">
        <f t="shared" si="205"/>
        <v>0</v>
      </c>
      <c r="BI1582" s="22">
        <f t="shared" si="205"/>
        <v>1.1890000000000002E-3</v>
      </c>
      <c r="BJ1582" s="21"/>
      <c r="BK1582" s="21">
        <v>0</v>
      </c>
      <c r="BL1582" s="22">
        <v>3.5670000000000007E-3</v>
      </c>
      <c r="BM1582" s="21"/>
      <c r="BN1582" s="21">
        <f t="shared" si="206"/>
        <v>0</v>
      </c>
      <c r="BO1582" s="22">
        <f t="shared" si="206"/>
        <v>1.4268000000000003E-2</v>
      </c>
      <c r="BP1582" s="21">
        <f t="shared" si="206"/>
        <v>0</v>
      </c>
    </row>
    <row r="1583" spans="1:68" ht="11.1" hidden="1" customHeight="1" outlineLevel="1" collapsed="1" x14ac:dyDescent="0.2">
      <c r="A1583" s="10"/>
      <c r="B1583" s="18"/>
      <c r="C1583" s="18"/>
      <c r="D1583" s="18"/>
      <c r="E1583" s="19" t="s">
        <v>1410</v>
      </c>
      <c r="F1583" s="20"/>
      <c r="G1583" s="20"/>
      <c r="H1583" s="20"/>
      <c r="I1583" s="20"/>
      <c r="J1583" s="20"/>
      <c r="K1583" s="20"/>
      <c r="L1583" s="20"/>
      <c r="M1583" s="20"/>
      <c r="N1583" s="20"/>
      <c r="O1583" s="20"/>
      <c r="P1583" s="20"/>
      <c r="Q1583" s="20"/>
      <c r="R1583" s="20"/>
      <c r="S1583" s="20"/>
      <c r="T1583" s="20"/>
      <c r="U1583" s="20"/>
      <c r="V1583" s="20"/>
      <c r="W1583" s="20"/>
      <c r="X1583" s="20"/>
      <c r="Y1583" s="20"/>
      <c r="Z1583" s="20"/>
      <c r="AA1583" s="20"/>
      <c r="AB1583" s="20"/>
      <c r="AC1583" s="20"/>
      <c r="AD1583" s="20"/>
      <c r="AE1583" s="20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9">
        <v>0.26400000000000001</v>
      </c>
      <c r="AP1583" s="209">
        <v>0.83099999999999996</v>
      </c>
      <c r="AQ1583" s="209">
        <v>1.0269999999999999</v>
      </c>
      <c r="AR1583" s="209">
        <v>0.70799999999999996</v>
      </c>
      <c r="AS1583" s="209">
        <v>0.32700000000000001</v>
      </c>
      <c r="AT1583" s="20"/>
      <c r="AU1583" s="20"/>
      <c r="AV1583" s="20"/>
      <c r="AW1583" s="20"/>
      <c r="AX1583" s="20"/>
      <c r="AY1583" s="20"/>
      <c r="AZ1583" s="20"/>
      <c r="BA1583" s="20"/>
      <c r="BB1583" s="21">
        <f t="shared" si="204"/>
        <v>1.0269999999999999</v>
      </c>
      <c r="BC1583" s="21">
        <f>BF1583</f>
        <v>2.2799999999999998</v>
      </c>
      <c r="BD1583" s="22">
        <f t="shared" si="207"/>
        <v>1.3803763440860213</v>
      </c>
      <c r="BE1583" s="21">
        <f>BC1583-BD1583</f>
        <v>0.89962365591397853</v>
      </c>
      <c r="BF1583" s="2">
        <v>2.2799999999999998</v>
      </c>
      <c r="BG1583" s="10">
        <v>6</v>
      </c>
      <c r="BH1583" s="21">
        <f t="shared" si="205"/>
        <v>1.6963199999999999E-3</v>
      </c>
      <c r="BI1583" s="22">
        <f t="shared" si="205"/>
        <v>1.0269999999999999E-3</v>
      </c>
      <c r="BJ1583" s="21">
        <f>BH1583-BI1583</f>
        <v>6.6931999999999994E-4</v>
      </c>
      <c r="BK1583" s="21">
        <v>5.08896E-3</v>
      </c>
      <c r="BL1583" s="22">
        <v>3.0809999999999995E-3</v>
      </c>
      <c r="BM1583" s="21">
        <v>2.0079600000000005E-3</v>
      </c>
      <c r="BN1583" s="21">
        <f t="shared" si="206"/>
        <v>2.035584E-2</v>
      </c>
      <c r="BO1583" s="22">
        <f t="shared" si="206"/>
        <v>1.2323999999999998E-2</v>
      </c>
      <c r="BP1583" s="21">
        <f t="shared" si="206"/>
        <v>8.0318400000000019E-3</v>
      </c>
    </row>
    <row r="1584" spans="1:68" ht="11.1" hidden="1" customHeight="1" outlineLevel="2" x14ac:dyDescent="0.2">
      <c r="A1584" s="10"/>
      <c r="B1584" s="18"/>
      <c r="C1584" s="18"/>
      <c r="D1584" s="18"/>
      <c r="E1584" s="23" t="s">
        <v>1411</v>
      </c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"/>
      <c r="AI1584" s="24"/>
      <c r="AJ1584" s="24"/>
      <c r="AK1584" s="24"/>
      <c r="AL1584" s="24"/>
      <c r="AM1584" s="24"/>
      <c r="AN1584" s="24"/>
      <c r="AO1584" s="208">
        <v>0.26400000000000001</v>
      </c>
      <c r="AP1584" s="208">
        <v>0.83099999999999996</v>
      </c>
      <c r="AQ1584" s="208">
        <v>1.0269999999999999</v>
      </c>
      <c r="AR1584" s="208">
        <v>0.70799999999999996</v>
      </c>
      <c r="AS1584" s="208">
        <v>0.32700000000000001</v>
      </c>
      <c r="AT1584" s="24"/>
      <c r="AU1584" s="24"/>
      <c r="AV1584" s="24"/>
      <c r="AW1584" s="24"/>
      <c r="AX1584" s="24"/>
      <c r="AY1584" s="24"/>
      <c r="AZ1584" s="24"/>
      <c r="BA1584" s="24"/>
      <c r="BB1584" s="21">
        <f t="shared" ref="BB1584:BB1619" si="208">MAX(F1584:BA1584)</f>
        <v>1.0269999999999999</v>
      </c>
      <c r="BC1584" s="21"/>
      <c r="BD1584" s="22">
        <f t="shared" si="207"/>
        <v>1.3803763440860213</v>
      </c>
      <c r="BE1584" s="21"/>
      <c r="BG1584" s="10"/>
      <c r="BH1584" s="21">
        <f t="shared" si="205"/>
        <v>0</v>
      </c>
      <c r="BI1584" s="22">
        <f t="shared" si="205"/>
        <v>1.0269999999999999E-3</v>
      </c>
      <c r="BJ1584" s="21"/>
      <c r="BK1584" s="21">
        <v>0</v>
      </c>
      <c r="BL1584" s="22">
        <v>3.0809999999999995E-3</v>
      </c>
      <c r="BM1584" s="21"/>
      <c r="BN1584" s="21">
        <f t="shared" si="206"/>
        <v>0</v>
      </c>
      <c r="BO1584" s="22">
        <f t="shared" si="206"/>
        <v>1.2323999999999998E-2</v>
      </c>
      <c r="BP1584" s="21">
        <f t="shared" si="206"/>
        <v>0</v>
      </c>
    </row>
    <row r="1585" spans="1:68" ht="11.1" hidden="1" customHeight="1" outlineLevel="1" collapsed="1" x14ac:dyDescent="0.2">
      <c r="A1585" s="10"/>
      <c r="B1585" s="18"/>
      <c r="C1585" s="18"/>
      <c r="D1585" s="18"/>
      <c r="E1585" s="19" t="s">
        <v>1412</v>
      </c>
      <c r="F1585" s="20"/>
      <c r="G1585" s="20"/>
      <c r="H1585" s="20"/>
      <c r="I1585" s="20"/>
      <c r="J1585" s="20"/>
      <c r="K1585" s="20"/>
      <c r="L1585" s="20"/>
      <c r="M1585" s="20"/>
      <c r="N1585" s="20"/>
      <c r="O1585" s="20"/>
      <c r="P1585" s="20"/>
      <c r="Q1585" s="20"/>
      <c r="R1585" s="20"/>
      <c r="S1585" s="20"/>
      <c r="T1585" s="209">
        <v>2.9940000000000002</v>
      </c>
      <c r="U1585" s="209">
        <v>0.92600000000000005</v>
      </c>
      <c r="V1585" s="209">
        <v>0.48599999999999999</v>
      </c>
      <c r="W1585" s="209">
        <v>0.44900000000000001</v>
      </c>
      <c r="X1585" s="209">
        <v>6.5000000000000002E-2</v>
      </c>
      <c r="Y1585" s="20"/>
      <c r="Z1585" s="20"/>
      <c r="AA1585" s="209">
        <v>0.214</v>
      </c>
      <c r="AB1585" s="209">
        <v>0.47299999999999998</v>
      </c>
      <c r="AC1585" s="209">
        <v>0.97399999999999998</v>
      </c>
      <c r="AD1585" s="209">
        <v>0.88300000000000001</v>
      </c>
      <c r="AE1585" s="209">
        <v>1.444</v>
      </c>
      <c r="AF1585" s="209">
        <v>0.96</v>
      </c>
      <c r="AG1585" s="209">
        <v>0.434</v>
      </c>
      <c r="AH1585" s="209">
        <v>0.378</v>
      </c>
      <c r="AI1585" s="209">
        <v>0.24399999999999999</v>
      </c>
      <c r="AJ1585" s="209">
        <v>2.4E-2</v>
      </c>
      <c r="AK1585" s="20"/>
      <c r="AL1585" s="20"/>
      <c r="AM1585" s="209">
        <v>0.105</v>
      </c>
      <c r="AN1585" s="209">
        <v>0.435</v>
      </c>
      <c r="AO1585" s="209">
        <v>1.2010000000000001</v>
      </c>
      <c r="AP1585" s="209">
        <v>1.38</v>
      </c>
      <c r="AQ1585" s="209">
        <v>1.5</v>
      </c>
      <c r="AR1585" s="209">
        <v>1.405</v>
      </c>
      <c r="AS1585" s="209">
        <v>0.86799999999999999</v>
      </c>
      <c r="AT1585" s="209">
        <v>0.74</v>
      </c>
      <c r="AU1585" s="209">
        <v>0.13400000000000001</v>
      </c>
      <c r="AV1585" s="20"/>
      <c r="AW1585" s="20"/>
      <c r="AX1585" s="20"/>
      <c r="AY1585" s="209">
        <v>0.215</v>
      </c>
      <c r="AZ1585" s="209">
        <v>8.2000000000000003E-2</v>
      </c>
      <c r="BA1585" s="209">
        <v>1.206</v>
      </c>
      <c r="BB1585" s="21">
        <f t="shared" si="208"/>
        <v>2.9940000000000002</v>
      </c>
      <c r="BC1585" s="21">
        <f>BD1585</f>
        <v>4.0241935483870979</v>
      </c>
      <c r="BD1585" s="22">
        <f t="shared" si="207"/>
        <v>4.0241935483870979</v>
      </c>
      <c r="BE1585" s="21">
        <f>BC1585-BD1585</f>
        <v>0</v>
      </c>
      <c r="BF1585" s="2">
        <v>2.4</v>
      </c>
      <c r="BG1585" s="10">
        <v>6</v>
      </c>
      <c r="BH1585" s="21">
        <f t="shared" si="205"/>
        <v>2.994000000000001E-3</v>
      </c>
      <c r="BI1585" s="22">
        <f t="shared" si="205"/>
        <v>2.994000000000001E-3</v>
      </c>
      <c r="BJ1585" s="21">
        <f>BH1585-BI1585</f>
        <v>0</v>
      </c>
      <c r="BK1585" s="21">
        <v>8.9820000000000039E-3</v>
      </c>
      <c r="BL1585" s="22">
        <v>8.9820000000000039E-3</v>
      </c>
      <c r="BM1585" s="21">
        <v>0</v>
      </c>
      <c r="BN1585" s="21">
        <f t="shared" si="206"/>
        <v>3.5928000000000015E-2</v>
      </c>
      <c r="BO1585" s="22">
        <f t="shared" si="206"/>
        <v>3.5928000000000015E-2</v>
      </c>
      <c r="BP1585" s="21">
        <f t="shared" si="206"/>
        <v>0</v>
      </c>
    </row>
    <row r="1586" spans="1:68" ht="11.1" hidden="1" customHeight="1" outlineLevel="2" x14ac:dyDescent="0.2">
      <c r="A1586" s="10"/>
      <c r="B1586" s="18"/>
      <c r="C1586" s="18"/>
      <c r="D1586" s="18"/>
      <c r="E1586" s="23" t="s">
        <v>1413</v>
      </c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08">
        <v>2.9940000000000002</v>
      </c>
      <c r="U1586" s="208">
        <v>0.92600000000000005</v>
      </c>
      <c r="V1586" s="208">
        <v>0.48599999999999999</v>
      </c>
      <c r="W1586" s="208">
        <v>0.44900000000000001</v>
      </c>
      <c r="X1586" s="208">
        <v>6.5000000000000002E-2</v>
      </c>
      <c r="Y1586" s="24"/>
      <c r="Z1586" s="24"/>
      <c r="AA1586" s="208">
        <v>0.214</v>
      </c>
      <c r="AB1586" s="208">
        <v>0.47299999999999998</v>
      </c>
      <c r="AC1586" s="208">
        <v>0.97399999999999998</v>
      </c>
      <c r="AD1586" s="208">
        <v>0.88300000000000001</v>
      </c>
      <c r="AE1586" s="208">
        <v>1.444</v>
      </c>
      <c r="AF1586" s="208">
        <v>0.96</v>
      </c>
      <c r="AG1586" s="208">
        <v>0.434</v>
      </c>
      <c r="AH1586" s="208">
        <v>0.378</v>
      </c>
      <c r="AI1586" s="208">
        <v>0.24399999999999999</v>
      </c>
      <c r="AJ1586" s="208">
        <v>2.4E-2</v>
      </c>
      <c r="AK1586" s="24"/>
      <c r="AL1586" s="24"/>
      <c r="AM1586" s="208">
        <v>0.105</v>
      </c>
      <c r="AN1586" s="208">
        <v>0.435</v>
      </c>
      <c r="AO1586" s="208">
        <v>1.2010000000000001</v>
      </c>
      <c r="AP1586" s="208">
        <v>1.38</v>
      </c>
      <c r="AQ1586" s="208">
        <v>1.5</v>
      </c>
      <c r="AR1586" s="208">
        <v>1.405</v>
      </c>
      <c r="AS1586" s="208">
        <v>0.86799999999999999</v>
      </c>
      <c r="AT1586" s="208">
        <v>0.74</v>
      </c>
      <c r="AU1586" s="208">
        <v>0.13400000000000001</v>
      </c>
      <c r="AV1586" s="24"/>
      <c r="AW1586" s="24"/>
      <c r="AX1586" s="24"/>
      <c r="AY1586" s="208">
        <v>0.215</v>
      </c>
      <c r="AZ1586" s="208">
        <v>8.2000000000000003E-2</v>
      </c>
      <c r="BA1586" s="208">
        <v>1.206</v>
      </c>
      <c r="BB1586" s="21">
        <f t="shared" si="208"/>
        <v>2.9940000000000002</v>
      </c>
      <c r="BC1586" s="21"/>
      <c r="BD1586" s="22">
        <f t="shared" si="207"/>
        <v>4.0241935483870979</v>
      </c>
      <c r="BE1586" s="21"/>
      <c r="BG1586" s="10"/>
      <c r="BH1586" s="21">
        <f t="shared" si="205"/>
        <v>0</v>
      </c>
      <c r="BI1586" s="22">
        <f t="shared" si="205"/>
        <v>2.994000000000001E-3</v>
      </c>
      <c r="BJ1586" s="21"/>
      <c r="BK1586" s="21">
        <v>0</v>
      </c>
      <c r="BL1586" s="22">
        <v>8.9820000000000039E-3</v>
      </c>
      <c r="BM1586" s="21"/>
      <c r="BN1586" s="21">
        <f t="shared" si="206"/>
        <v>0</v>
      </c>
      <c r="BO1586" s="22">
        <f t="shared" si="206"/>
        <v>3.5928000000000015E-2</v>
      </c>
      <c r="BP1586" s="21">
        <f t="shared" si="206"/>
        <v>0</v>
      </c>
    </row>
    <row r="1587" spans="1:68" ht="11.1" hidden="1" customHeight="1" outlineLevel="1" collapsed="1" x14ac:dyDescent="0.2">
      <c r="A1587" s="10"/>
      <c r="B1587" s="18"/>
      <c r="C1587" s="18"/>
      <c r="D1587" s="18"/>
      <c r="E1587" s="19" t="s">
        <v>1414</v>
      </c>
      <c r="F1587" s="209">
        <v>1.1519999999999999</v>
      </c>
      <c r="G1587" s="20"/>
      <c r="H1587" s="209">
        <v>1.9379999999999999</v>
      </c>
      <c r="I1587" s="20"/>
      <c r="J1587" s="20"/>
      <c r="K1587" s="209">
        <v>0.64500000000000002</v>
      </c>
      <c r="L1587" s="20"/>
      <c r="M1587" s="20"/>
      <c r="N1587" s="20"/>
      <c r="O1587" s="209">
        <v>0.109</v>
      </c>
      <c r="P1587" s="209">
        <v>0.49099999999999999</v>
      </c>
      <c r="Q1587" s="209">
        <v>1.0009999999999999</v>
      </c>
      <c r="R1587" s="209">
        <v>0.99099999999999999</v>
      </c>
      <c r="S1587" s="209">
        <v>27.783000000000001</v>
      </c>
      <c r="T1587" s="209">
        <v>4.5279999999999996</v>
      </c>
      <c r="U1587" s="209">
        <v>2.9910000000000001</v>
      </c>
      <c r="V1587" s="209">
        <v>2.0049999999999999</v>
      </c>
      <c r="W1587" s="209">
        <v>1.1180000000000001</v>
      </c>
      <c r="X1587" s="209">
        <v>0.17</v>
      </c>
      <c r="Y1587" s="209">
        <v>1.4E-2</v>
      </c>
      <c r="Z1587" s="20"/>
      <c r="AA1587" s="209">
        <v>0.90800000000000003</v>
      </c>
      <c r="AB1587" s="209">
        <v>21.367999999999999</v>
      </c>
      <c r="AC1587" s="209">
        <v>3.7149999999999999</v>
      </c>
      <c r="AD1587" s="209">
        <v>-16.829000000000001</v>
      </c>
      <c r="AE1587" s="209">
        <v>6.367</v>
      </c>
      <c r="AF1587" s="209">
        <v>3.899</v>
      </c>
      <c r="AG1587" s="209">
        <v>2.1720000000000002</v>
      </c>
      <c r="AH1587" s="209">
        <v>1.3320000000000001</v>
      </c>
      <c r="AI1587" s="209">
        <v>0.753</v>
      </c>
      <c r="AJ1587" s="209">
        <v>0.13300000000000001</v>
      </c>
      <c r="AK1587" s="20"/>
      <c r="AL1587" s="20"/>
      <c r="AM1587" s="209">
        <v>0.78800000000000003</v>
      </c>
      <c r="AN1587" s="209">
        <v>0.91700000000000004</v>
      </c>
      <c r="AO1587" s="209">
        <v>2.4380000000000002</v>
      </c>
      <c r="AP1587" s="209">
        <v>3.4260000000000002</v>
      </c>
      <c r="AQ1587" s="209">
        <v>3.1589999999999998</v>
      </c>
      <c r="AR1587" s="209">
        <v>2.911</v>
      </c>
      <c r="AS1587" s="209">
        <v>1.8420000000000001</v>
      </c>
      <c r="AT1587" s="209">
        <v>1.78</v>
      </c>
      <c r="AU1587" s="209">
        <v>0.44500000000000001</v>
      </c>
      <c r="AV1587" s="20"/>
      <c r="AW1587" s="20"/>
      <c r="AX1587" s="20"/>
      <c r="AY1587" s="209">
        <v>0.64</v>
      </c>
      <c r="AZ1587" s="209">
        <v>0.88700000000000001</v>
      </c>
      <c r="BA1587" s="209">
        <v>2.0649999999999999</v>
      </c>
      <c r="BB1587" s="21">
        <f>BB1588+BB1589</f>
        <v>47.655999999999999</v>
      </c>
      <c r="BC1587" s="21">
        <f>BD1587</f>
        <v>64.053763440860209</v>
      </c>
      <c r="BD1587" s="22">
        <f t="shared" si="207"/>
        <v>64.053763440860209</v>
      </c>
      <c r="BE1587" s="21">
        <f>BC1587-BD1587</f>
        <v>0</v>
      </c>
      <c r="BF1587" s="2">
        <v>11</v>
      </c>
      <c r="BG1587" s="10">
        <v>6</v>
      </c>
      <c r="BH1587" s="21">
        <f t="shared" si="205"/>
        <v>4.765599999999999E-2</v>
      </c>
      <c r="BI1587" s="22">
        <f t="shared" si="205"/>
        <v>4.765599999999999E-2</v>
      </c>
      <c r="BJ1587" s="21">
        <f>BH1587-BI1587</f>
        <v>0</v>
      </c>
      <c r="BK1587" s="21">
        <v>0.14296799999999998</v>
      </c>
      <c r="BL1587" s="22">
        <v>0.14296799999999998</v>
      </c>
      <c r="BM1587" s="21">
        <v>0</v>
      </c>
      <c r="BN1587" s="21">
        <f t="shared" si="206"/>
        <v>0.57187199999999994</v>
      </c>
      <c r="BO1587" s="22">
        <f t="shared" si="206"/>
        <v>0.57187199999999994</v>
      </c>
      <c r="BP1587" s="21">
        <f t="shared" si="206"/>
        <v>0</v>
      </c>
    </row>
    <row r="1588" spans="1:68" ht="11.1" hidden="1" customHeight="1" outlineLevel="2" x14ac:dyDescent="0.2">
      <c r="A1588" s="10"/>
      <c r="B1588" s="18"/>
      <c r="C1588" s="18"/>
      <c r="D1588" s="18"/>
      <c r="E1588" s="23" t="s">
        <v>1415</v>
      </c>
      <c r="F1588" s="208">
        <v>1.1519999999999999</v>
      </c>
      <c r="G1588" s="24"/>
      <c r="H1588" s="208">
        <v>1.9379999999999999</v>
      </c>
      <c r="I1588" s="24"/>
      <c r="J1588" s="24"/>
      <c r="K1588" s="208">
        <v>0.64500000000000002</v>
      </c>
      <c r="L1588" s="24"/>
      <c r="M1588" s="24"/>
      <c r="N1588" s="24"/>
      <c r="O1588" s="208">
        <v>0.109</v>
      </c>
      <c r="P1588" s="208">
        <v>0.49099999999999999</v>
      </c>
      <c r="Q1588" s="208">
        <v>1.0009999999999999</v>
      </c>
      <c r="R1588" s="208">
        <v>0.99099999999999999</v>
      </c>
      <c r="S1588" s="208">
        <v>1.4950000000000001</v>
      </c>
      <c r="T1588" s="208">
        <v>1.2889999999999999</v>
      </c>
      <c r="U1588" s="208">
        <v>0.875</v>
      </c>
      <c r="V1588" s="208">
        <v>0.56100000000000005</v>
      </c>
      <c r="W1588" s="208">
        <v>2.9000000000000001E-2</v>
      </c>
      <c r="X1588" s="24"/>
      <c r="Y1588" s="208">
        <v>4.0000000000000001E-3</v>
      </c>
      <c r="Z1588" s="24"/>
      <c r="AA1588" s="24"/>
      <c r="AB1588" s="208">
        <v>21.367999999999999</v>
      </c>
      <c r="AC1588" s="208">
        <v>1.216</v>
      </c>
      <c r="AD1588" s="208">
        <v>-19.815000000000001</v>
      </c>
      <c r="AE1588" s="208">
        <v>2.073</v>
      </c>
      <c r="AF1588" s="208">
        <v>1.3129999999999999</v>
      </c>
      <c r="AG1588" s="208">
        <v>0.96399999999999997</v>
      </c>
      <c r="AH1588" s="208">
        <v>0.80900000000000005</v>
      </c>
      <c r="AI1588" s="208">
        <v>0.46</v>
      </c>
      <c r="AJ1588" s="208">
        <v>0.126</v>
      </c>
      <c r="AK1588" s="24"/>
      <c r="AL1588" s="24"/>
      <c r="AM1588" s="208">
        <v>0.55300000000000005</v>
      </c>
      <c r="AN1588" s="208">
        <v>0.59399999999999997</v>
      </c>
      <c r="AO1588" s="208">
        <v>1.498</v>
      </c>
      <c r="AP1588" s="208">
        <v>1.911</v>
      </c>
      <c r="AQ1588" s="208">
        <v>1.774</v>
      </c>
      <c r="AR1588" s="208">
        <v>1.65</v>
      </c>
      <c r="AS1588" s="208">
        <v>1.119</v>
      </c>
      <c r="AT1588" s="208">
        <v>1.1160000000000001</v>
      </c>
      <c r="AU1588" s="208">
        <v>0.26100000000000001</v>
      </c>
      <c r="AV1588" s="24"/>
      <c r="AW1588" s="24"/>
      <c r="AX1588" s="24"/>
      <c r="AY1588" s="208">
        <v>0.45900000000000002</v>
      </c>
      <c r="AZ1588" s="208">
        <v>0.55800000000000005</v>
      </c>
      <c r="BA1588" s="208">
        <v>1.23</v>
      </c>
      <c r="BB1588" s="21">
        <f t="shared" si="208"/>
        <v>21.367999999999999</v>
      </c>
      <c r="BC1588" s="21"/>
      <c r="BD1588" s="22">
        <f t="shared" si="207"/>
        <v>28.72043010752688</v>
      </c>
      <c r="BE1588" s="21"/>
      <c r="BG1588" s="10"/>
      <c r="BH1588" s="21">
        <f t="shared" si="205"/>
        <v>0</v>
      </c>
      <c r="BI1588" s="22">
        <f t="shared" si="205"/>
        <v>2.1368000000000002E-2</v>
      </c>
      <c r="BJ1588" s="21"/>
      <c r="BK1588" s="21">
        <v>0</v>
      </c>
      <c r="BL1588" s="22">
        <v>6.4104000000000008E-2</v>
      </c>
      <c r="BM1588" s="21"/>
      <c r="BN1588" s="21">
        <f t="shared" si="206"/>
        <v>0</v>
      </c>
      <c r="BO1588" s="22">
        <f t="shared" si="206"/>
        <v>0.25641600000000003</v>
      </c>
      <c r="BP1588" s="21">
        <f t="shared" si="206"/>
        <v>0</v>
      </c>
    </row>
    <row r="1589" spans="1:68" ht="11.1" hidden="1" customHeight="1" outlineLevel="2" x14ac:dyDescent="0.2">
      <c r="A1589" s="10"/>
      <c r="B1589" s="18"/>
      <c r="C1589" s="18"/>
      <c r="D1589" s="18"/>
      <c r="E1589" s="23" t="s">
        <v>1416</v>
      </c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08">
        <v>26.288</v>
      </c>
      <c r="T1589" s="208">
        <v>3.2389999999999999</v>
      </c>
      <c r="U1589" s="208">
        <v>2.1160000000000001</v>
      </c>
      <c r="V1589" s="208">
        <v>1.444</v>
      </c>
      <c r="W1589" s="208">
        <v>1.089</v>
      </c>
      <c r="X1589" s="208">
        <v>0.17</v>
      </c>
      <c r="Y1589" s="208">
        <v>0.01</v>
      </c>
      <c r="Z1589" s="24"/>
      <c r="AA1589" s="208">
        <v>0.90800000000000003</v>
      </c>
      <c r="AB1589" s="24"/>
      <c r="AC1589" s="208">
        <v>2.4990000000000001</v>
      </c>
      <c r="AD1589" s="208">
        <v>2.9860000000000002</v>
      </c>
      <c r="AE1589" s="208">
        <v>4.2939999999999996</v>
      </c>
      <c r="AF1589" s="208">
        <v>2.5859999999999999</v>
      </c>
      <c r="AG1589" s="208">
        <v>1.208</v>
      </c>
      <c r="AH1589" s="208">
        <v>0.52300000000000002</v>
      </c>
      <c r="AI1589" s="208">
        <v>0.29299999999999998</v>
      </c>
      <c r="AJ1589" s="208">
        <v>7.0000000000000001E-3</v>
      </c>
      <c r="AK1589" s="24"/>
      <c r="AL1589" s="24"/>
      <c r="AM1589" s="208">
        <v>0.23499999999999999</v>
      </c>
      <c r="AN1589" s="208">
        <v>0.32300000000000001</v>
      </c>
      <c r="AO1589" s="208">
        <v>0.94</v>
      </c>
      <c r="AP1589" s="208">
        <v>1.5149999999999999</v>
      </c>
      <c r="AQ1589" s="208">
        <v>1.385</v>
      </c>
      <c r="AR1589" s="208">
        <v>1.2609999999999999</v>
      </c>
      <c r="AS1589" s="208">
        <v>0.72299999999999998</v>
      </c>
      <c r="AT1589" s="208">
        <v>0.66400000000000003</v>
      </c>
      <c r="AU1589" s="208">
        <v>0.184</v>
      </c>
      <c r="AV1589" s="24"/>
      <c r="AW1589" s="24"/>
      <c r="AX1589" s="24"/>
      <c r="AY1589" s="208">
        <v>0.18099999999999999</v>
      </c>
      <c r="AZ1589" s="208">
        <v>0.32900000000000001</v>
      </c>
      <c r="BA1589" s="208">
        <v>0.83499999999999996</v>
      </c>
      <c r="BB1589" s="21">
        <f t="shared" si="208"/>
        <v>26.288</v>
      </c>
      <c r="BC1589" s="21"/>
      <c r="BD1589" s="22">
        <f t="shared" si="207"/>
        <v>35.333333333333336</v>
      </c>
      <c r="BE1589" s="21"/>
      <c r="BG1589" s="10"/>
      <c r="BH1589" s="21">
        <f t="shared" si="205"/>
        <v>0</v>
      </c>
      <c r="BI1589" s="22">
        <f t="shared" si="205"/>
        <v>2.6287999999999999E-2</v>
      </c>
      <c r="BJ1589" s="21"/>
      <c r="BK1589" s="21">
        <v>0</v>
      </c>
      <c r="BL1589" s="22">
        <v>7.886399999999999E-2</v>
      </c>
      <c r="BM1589" s="21"/>
      <c r="BN1589" s="21">
        <f t="shared" si="206"/>
        <v>0</v>
      </c>
      <c r="BO1589" s="22">
        <f t="shared" si="206"/>
        <v>0.31545599999999996</v>
      </c>
      <c r="BP1589" s="21">
        <f t="shared" si="206"/>
        <v>0</v>
      </c>
    </row>
    <row r="1590" spans="1:68" ht="11.1" hidden="1" customHeight="1" outlineLevel="1" collapsed="1" x14ac:dyDescent="0.2">
      <c r="A1590" s="10"/>
      <c r="B1590" s="18"/>
      <c r="C1590" s="18"/>
      <c r="D1590" s="18"/>
      <c r="E1590" s="19" t="s">
        <v>1417</v>
      </c>
      <c r="F1590" s="209">
        <v>11.731999999999999</v>
      </c>
      <c r="G1590" s="209">
        <v>-5.9960000000000004</v>
      </c>
      <c r="H1590" s="209">
        <v>1.83</v>
      </c>
      <c r="I1590" s="240">
        <v>1.383</v>
      </c>
      <c r="J1590" s="240"/>
      <c r="K1590" s="209">
        <v>0.96899999999999997</v>
      </c>
      <c r="L1590" s="209">
        <v>0.37</v>
      </c>
      <c r="M1590" s="20"/>
      <c r="N1590" s="20"/>
      <c r="O1590" s="209">
        <v>1.123</v>
      </c>
      <c r="P1590" s="209">
        <v>1.0529999999999999</v>
      </c>
      <c r="Q1590" s="209">
        <v>2.6749999999999998</v>
      </c>
      <c r="R1590" s="209">
        <v>2.7309999999999999</v>
      </c>
      <c r="S1590" s="209">
        <v>4.9850000000000003</v>
      </c>
      <c r="T1590" s="209">
        <v>7.7050000000000001</v>
      </c>
      <c r="U1590" s="209">
        <v>4.7130000000000001</v>
      </c>
      <c r="V1590" s="209">
        <v>3.25</v>
      </c>
      <c r="W1590" s="209">
        <v>1.823</v>
      </c>
      <c r="X1590" s="209">
        <v>0.46899999999999997</v>
      </c>
      <c r="Y1590" s="209">
        <v>0.253</v>
      </c>
      <c r="Z1590" s="209">
        <v>0.34799999999999998</v>
      </c>
      <c r="AA1590" s="209">
        <v>1.1499999999999999</v>
      </c>
      <c r="AB1590" s="209">
        <v>3.0760000000000001</v>
      </c>
      <c r="AC1590" s="209">
        <v>5.3380000000000001</v>
      </c>
      <c r="AD1590" s="209">
        <v>4.2549999999999999</v>
      </c>
      <c r="AE1590" s="209">
        <v>7.1550000000000002</v>
      </c>
      <c r="AF1590" s="209">
        <v>5.0119999999999996</v>
      </c>
      <c r="AG1590" s="209">
        <v>3.5289999999999999</v>
      </c>
      <c r="AH1590" s="209">
        <v>2.1230000000000002</v>
      </c>
      <c r="AI1590" s="209">
        <v>1.454</v>
      </c>
      <c r="AJ1590" s="209">
        <v>0.755</v>
      </c>
      <c r="AK1590" s="20"/>
      <c r="AL1590" s="20"/>
      <c r="AM1590" s="209">
        <v>0.64600000000000002</v>
      </c>
      <c r="AN1590" s="209">
        <v>2.6</v>
      </c>
      <c r="AO1590" s="209">
        <v>3.3090000000000002</v>
      </c>
      <c r="AP1590" s="209">
        <v>2.3849999999999998</v>
      </c>
      <c r="AQ1590" s="209">
        <v>2.0840000000000001</v>
      </c>
      <c r="AR1590" s="20"/>
      <c r="AS1590" s="209">
        <v>3.0539999999999998</v>
      </c>
      <c r="AT1590" s="209">
        <v>1.708</v>
      </c>
      <c r="AU1590" s="209">
        <v>0.41599999999999998</v>
      </c>
      <c r="AV1590" s="20"/>
      <c r="AW1590" s="20"/>
      <c r="AX1590" s="20"/>
      <c r="AY1590" s="209">
        <v>0.99299999999999999</v>
      </c>
      <c r="AZ1590" s="209">
        <v>0.74099999999999999</v>
      </c>
      <c r="BA1590" s="209">
        <v>1.4139999999999999</v>
      </c>
      <c r="BB1590" s="21">
        <f>BB1591+BB1592</f>
        <v>17.468</v>
      </c>
      <c r="BC1590" s="21">
        <f>BD1590</f>
        <v>23.478494623655912</v>
      </c>
      <c r="BD1590" s="22">
        <f t="shared" si="207"/>
        <v>23.478494623655912</v>
      </c>
      <c r="BE1590" s="21">
        <f>BC1590-BD1590</f>
        <v>0</v>
      </c>
      <c r="BF1590" s="2">
        <v>5.8</v>
      </c>
      <c r="BG1590" s="10">
        <v>6</v>
      </c>
      <c r="BH1590" s="21">
        <f t="shared" si="205"/>
        <v>1.7468000000000001E-2</v>
      </c>
      <c r="BI1590" s="22">
        <f t="shared" si="205"/>
        <v>1.7468000000000001E-2</v>
      </c>
      <c r="BJ1590" s="21">
        <f>BH1590-BI1590</f>
        <v>0</v>
      </c>
      <c r="BK1590" s="21">
        <v>5.2404000000000006E-2</v>
      </c>
      <c r="BL1590" s="22">
        <v>5.2404000000000006E-2</v>
      </c>
      <c r="BM1590" s="21">
        <v>0</v>
      </c>
      <c r="BN1590" s="21">
        <f t="shared" si="206"/>
        <v>0.20961600000000002</v>
      </c>
      <c r="BO1590" s="22">
        <f t="shared" si="206"/>
        <v>0.20961600000000002</v>
      </c>
      <c r="BP1590" s="21">
        <f t="shared" si="206"/>
        <v>0</v>
      </c>
    </row>
    <row r="1591" spans="1:68" ht="11.1" hidden="1" customHeight="1" outlineLevel="2" x14ac:dyDescent="0.2">
      <c r="A1591" s="10"/>
      <c r="B1591" s="18"/>
      <c r="C1591" s="18"/>
      <c r="D1591" s="18"/>
      <c r="E1591" s="23" t="s">
        <v>1418</v>
      </c>
      <c r="F1591" s="24"/>
      <c r="G1591" s="208">
        <v>5.7359999999999998</v>
      </c>
      <c r="H1591" s="208">
        <v>1.83</v>
      </c>
      <c r="I1591" s="239">
        <v>1.383</v>
      </c>
      <c r="J1591" s="239"/>
      <c r="K1591" s="208">
        <v>0.96899999999999997</v>
      </c>
      <c r="L1591" s="208">
        <v>0.37</v>
      </c>
      <c r="M1591" s="24"/>
      <c r="N1591" s="24"/>
      <c r="O1591" s="208">
        <v>1.123</v>
      </c>
      <c r="P1591" s="208">
        <v>1.0529999999999999</v>
      </c>
      <c r="Q1591" s="208">
        <v>2.6749999999999998</v>
      </c>
      <c r="R1591" s="208">
        <v>2.7309999999999999</v>
      </c>
      <c r="S1591" s="208">
        <v>3.7789999999999999</v>
      </c>
      <c r="T1591" s="208">
        <v>3.55</v>
      </c>
      <c r="U1591" s="208">
        <v>2.0779999999999998</v>
      </c>
      <c r="V1591" s="208">
        <v>1.4690000000000001</v>
      </c>
      <c r="W1591" s="208">
        <v>1.02</v>
      </c>
      <c r="X1591" s="208">
        <v>0.46</v>
      </c>
      <c r="Y1591" s="208">
        <v>0.24399999999999999</v>
      </c>
      <c r="Z1591" s="208">
        <v>0.33800000000000002</v>
      </c>
      <c r="AA1591" s="208">
        <v>0.61099999999999999</v>
      </c>
      <c r="AB1591" s="208">
        <v>1.651</v>
      </c>
      <c r="AC1591" s="208">
        <v>3.1280000000000001</v>
      </c>
      <c r="AD1591" s="208">
        <v>2.411</v>
      </c>
      <c r="AE1591" s="208">
        <v>4.0940000000000003</v>
      </c>
      <c r="AF1591" s="208">
        <v>2.8740000000000001</v>
      </c>
      <c r="AG1591" s="208">
        <v>1.833</v>
      </c>
      <c r="AH1591" s="208">
        <v>1.2050000000000001</v>
      </c>
      <c r="AI1591" s="208">
        <v>0.82</v>
      </c>
      <c r="AJ1591" s="208">
        <v>0.41699999999999998</v>
      </c>
      <c r="AK1591" s="24"/>
      <c r="AL1591" s="24"/>
      <c r="AM1591" s="24"/>
      <c r="AN1591" s="208">
        <v>1.637</v>
      </c>
      <c r="AO1591" s="208">
        <v>1.599</v>
      </c>
      <c r="AP1591" s="208">
        <v>2.3849999999999998</v>
      </c>
      <c r="AQ1591" s="208">
        <v>2.0840000000000001</v>
      </c>
      <c r="AR1591" s="24"/>
      <c r="AS1591" s="208">
        <v>3.0539999999999998</v>
      </c>
      <c r="AT1591" s="208">
        <v>1.708</v>
      </c>
      <c r="AU1591" s="208">
        <v>0.41599999999999998</v>
      </c>
      <c r="AV1591" s="24"/>
      <c r="AW1591" s="24"/>
      <c r="AX1591" s="24"/>
      <c r="AY1591" s="208">
        <v>0.99299999999999999</v>
      </c>
      <c r="AZ1591" s="208">
        <v>0.74099999999999999</v>
      </c>
      <c r="BA1591" s="208">
        <v>1.4139999999999999</v>
      </c>
      <c r="BB1591" s="21">
        <f t="shared" si="208"/>
        <v>5.7359999999999998</v>
      </c>
      <c r="BC1591" s="21"/>
      <c r="BD1591" s="22">
        <f t="shared" si="207"/>
        <v>7.7096774193548381</v>
      </c>
      <c r="BE1591" s="21"/>
      <c r="BG1591" s="10"/>
      <c r="BH1591" s="21">
        <f t="shared" si="205"/>
        <v>0</v>
      </c>
      <c r="BI1591" s="22">
        <f t="shared" si="205"/>
        <v>5.7359999999999989E-3</v>
      </c>
      <c r="BJ1591" s="21"/>
      <c r="BK1591" s="21">
        <v>0</v>
      </c>
      <c r="BL1591" s="22">
        <v>1.7207999999999998E-2</v>
      </c>
      <c r="BM1591" s="21"/>
      <c r="BN1591" s="21">
        <f t="shared" si="206"/>
        <v>0</v>
      </c>
      <c r="BO1591" s="22">
        <f t="shared" si="206"/>
        <v>6.883199999999999E-2</v>
      </c>
      <c r="BP1591" s="21">
        <f t="shared" si="206"/>
        <v>0</v>
      </c>
    </row>
    <row r="1592" spans="1:68" ht="11.1" hidden="1" customHeight="1" outlineLevel="2" x14ac:dyDescent="0.2">
      <c r="A1592" s="10"/>
      <c r="B1592" s="18"/>
      <c r="C1592" s="18"/>
      <c r="D1592" s="18"/>
      <c r="E1592" s="23" t="s">
        <v>1419</v>
      </c>
      <c r="F1592" s="208">
        <v>11.731999999999999</v>
      </c>
      <c r="G1592" s="208">
        <v>-11.731999999999999</v>
      </c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08">
        <v>1.206</v>
      </c>
      <c r="T1592" s="208">
        <v>4.1550000000000002</v>
      </c>
      <c r="U1592" s="208">
        <v>2.6349999999999998</v>
      </c>
      <c r="V1592" s="208">
        <v>1.7809999999999999</v>
      </c>
      <c r="W1592" s="208">
        <v>0.80300000000000005</v>
      </c>
      <c r="X1592" s="208">
        <v>8.9999999999999993E-3</v>
      </c>
      <c r="Y1592" s="208">
        <v>8.9999999999999993E-3</v>
      </c>
      <c r="Z1592" s="208">
        <v>0.01</v>
      </c>
      <c r="AA1592" s="208">
        <v>0.53900000000000003</v>
      </c>
      <c r="AB1592" s="208">
        <v>1.425</v>
      </c>
      <c r="AC1592" s="208">
        <v>2.21</v>
      </c>
      <c r="AD1592" s="208">
        <v>1.8440000000000001</v>
      </c>
      <c r="AE1592" s="208">
        <v>3.0609999999999999</v>
      </c>
      <c r="AF1592" s="208">
        <v>2.1379999999999999</v>
      </c>
      <c r="AG1592" s="208">
        <v>1.696</v>
      </c>
      <c r="AH1592" s="208">
        <v>0.91800000000000004</v>
      </c>
      <c r="AI1592" s="208">
        <v>0.63400000000000001</v>
      </c>
      <c r="AJ1592" s="208">
        <v>0.33800000000000002</v>
      </c>
      <c r="AK1592" s="24"/>
      <c r="AL1592" s="24"/>
      <c r="AM1592" s="208">
        <v>0.64600000000000002</v>
      </c>
      <c r="AN1592" s="208">
        <v>0.96299999999999997</v>
      </c>
      <c r="AO1592" s="208">
        <v>1.71</v>
      </c>
      <c r="AP1592" s="24"/>
      <c r="AQ1592" s="24"/>
      <c r="AR1592" s="24"/>
      <c r="AS1592" s="24"/>
      <c r="AT1592" s="24"/>
      <c r="AU1592" s="24"/>
      <c r="AV1592" s="24"/>
      <c r="AW1592" s="24"/>
      <c r="AX1592" s="24"/>
      <c r="AY1592" s="24"/>
      <c r="AZ1592" s="24"/>
      <c r="BA1592" s="24"/>
      <c r="BB1592" s="21">
        <f t="shared" si="208"/>
        <v>11.731999999999999</v>
      </c>
      <c r="BC1592" s="21"/>
      <c r="BD1592" s="22">
        <f t="shared" si="207"/>
        <v>15.768817204301074</v>
      </c>
      <c r="BE1592" s="21"/>
      <c r="BG1592" s="10"/>
      <c r="BH1592" s="21">
        <f t="shared" si="205"/>
        <v>0</v>
      </c>
      <c r="BI1592" s="22">
        <f t="shared" si="205"/>
        <v>1.1731999999999999E-2</v>
      </c>
      <c r="BJ1592" s="21"/>
      <c r="BK1592" s="21">
        <v>0</v>
      </c>
      <c r="BL1592" s="22">
        <v>3.5195999999999998E-2</v>
      </c>
      <c r="BM1592" s="21"/>
      <c r="BN1592" s="21">
        <f t="shared" si="206"/>
        <v>0</v>
      </c>
      <c r="BO1592" s="22">
        <f t="shared" si="206"/>
        <v>0.14078399999999999</v>
      </c>
      <c r="BP1592" s="21">
        <f t="shared" si="206"/>
        <v>0</v>
      </c>
    </row>
    <row r="1593" spans="1:68" ht="11.1" hidden="1" customHeight="1" outlineLevel="1" collapsed="1" x14ac:dyDescent="0.2">
      <c r="A1593" s="10"/>
      <c r="B1593" s="18"/>
      <c r="C1593" s="18"/>
      <c r="D1593" s="18"/>
      <c r="E1593" s="19" t="s">
        <v>1420</v>
      </c>
      <c r="F1593" s="209">
        <v>2.5230000000000001</v>
      </c>
      <c r="G1593" s="209">
        <v>1.6379999999999999</v>
      </c>
      <c r="H1593" s="209">
        <v>1.17</v>
      </c>
      <c r="I1593" s="240">
        <v>1.0189999999999999</v>
      </c>
      <c r="J1593" s="240"/>
      <c r="K1593" s="209">
        <v>0.64600000000000002</v>
      </c>
      <c r="L1593" s="209">
        <v>0.19600000000000001</v>
      </c>
      <c r="M1593" s="20"/>
      <c r="N1593" s="209">
        <v>0.183</v>
      </c>
      <c r="O1593" s="209">
        <v>0.443</v>
      </c>
      <c r="P1593" s="209">
        <v>1.0980000000000001</v>
      </c>
      <c r="Q1593" s="209">
        <v>1.8</v>
      </c>
      <c r="R1593" s="20"/>
      <c r="S1593" s="209">
        <v>1.927</v>
      </c>
      <c r="T1593" s="209">
        <v>2.0150000000000001</v>
      </c>
      <c r="U1593" s="209">
        <v>1.47</v>
      </c>
      <c r="V1593" s="209">
        <v>0.71499999999999997</v>
      </c>
      <c r="W1593" s="209">
        <v>0.58799999999999997</v>
      </c>
      <c r="X1593" s="209">
        <v>0.19800000000000001</v>
      </c>
      <c r="Y1593" s="209">
        <v>0.16900000000000001</v>
      </c>
      <c r="Z1593" s="209">
        <v>0.155</v>
      </c>
      <c r="AA1593" s="209">
        <v>0.34100000000000003</v>
      </c>
      <c r="AB1593" s="209">
        <v>0.83799999999999997</v>
      </c>
      <c r="AC1593" s="209">
        <v>1.3120000000000001</v>
      </c>
      <c r="AD1593" s="209">
        <v>1.766</v>
      </c>
      <c r="AE1593" s="209">
        <v>2.0710000000000002</v>
      </c>
      <c r="AF1593" s="209">
        <v>1.575</v>
      </c>
      <c r="AG1593" s="209">
        <v>1.1930000000000001</v>
      </c>
      <c r="AH1593" s="209">
        <v>0.78100000000000003</v>
      </c>
      <c r="AI1593" s="209">
        <v>0.55800000000000005</v>
      </c>
      <c r="AJ1593" s="209">
        <v>0.23300000000000001</v>
      </c>
      <c r="AK1593" s="20"/>
      <c r="AL1593" s="20"/>
      <c r="AM1593" s="209">
        <v>0.57199999999999995</v>
      </c>
      <c r="AN1593" s="209">
        <v>0.77700000000000002</v>
      </c>
      <c r="AO1593" s="209">
        <v>1.345</v>
      </c>
      <c r="AP1593" s="209">
        <v>2.8000000000000001E-2</v>
      </c>
      <c r="AQ1593" s="209">
        <v>3.6869999999999998</v>
      </c>
      <c r="AR1593" s="209">
        <v>2.048</v>
      </c>
      <c r="AS1593" s="209">
        <v>1.1679999999999999</v>
      </c>
      <c r="AT1593" s="209">
        <v>0.84199999999999997</v>
      </c>
      <c r="AU1593" s="209">
        <v>0.51600000000000001</v>
      </c>
      <c r="AV1593" s="20"/>
      <c r="AW1593" s="20"/>
      <c r="AX1593" s="20"/>
      <c r="AY1593" s="209">
        <v>0.83799999999999997</v>
      </c>
      <c r="AZ1593" s="209">
        <v>0.61</v>
      </c>
      <c r="BA1593" s="209">
        <v>1.248</v>
      </c>
      <c r="BB1593" s="21">
        <f t="shared" si="208"/>
        <v>3.6869999999999998</v>
      </c>
      <c r="BC1593" s="21">
        <f>BF1593</f>
        <v>5.2</v>
      </c>
      <c r="BD1593" s="22">
        <f t="shared" si="207"/>
        <v>4.9556451612903221</v>
      </c>
      <c r="BE1593" s="21">
        <f>BC1593-BD1593</f>
        <v>0.24435483870967811</v>
      </c>
      <c r="BF1593" s="2">
        <v>5.2</v>
      </c>
      <c r="BG1593" s="10">
        <v>6</v>
      </c>
      <c r="BH1593" s="21">
        <f t="shared" si="205"/>
        <v>3.8688000000000004E-3</v>
      </c>
      <c r="BI1593" s="22">
        <f t="shared" si="205"/>
        <v>3.6869999999999997E-3</v>
      </c>
      <c r="BJ1593" s="21">
        <f>BH1593-BI1593</f>
        <v>1.8180000000000062E-4</v>
      </c>
      <c r="BK1593" s="21">
        <v>1.1606400000000001E-2</v>
      </c>
      <c r="BL1593" s="22">
        <v>1.1061E-2</v>
      </c>
      <c r="BM1593" s="21">
        <v>5.4540000000000144E-4</v>
      </c>
      <c r="BN1593" s="21">
        <f t="shared" si="206"/>
        <v>4.6425600000000004E-2</v>
      </c>
      <c r="BO1593" s="22">
        <f t="shared" si="206"/>
        <v>4.4243999999999999E-2</v>
      </c>
      <c r="BP1593" s="21">
        <f t="shared" si="206"/>
        <v>2.1816000000000058E-3</v>
      </c>
    </row>
    <row r="1594" spans="1:68" ht="11.1" hidden="1" customHeight="1" outlineLevel="2" x14ac:dyDescent="0.2">
      <c r="A1594" s="10"/>
      <c r="B1594" s="18"/>
      <c r="C1594" s="18"/>
      <c r="D1594" s="18"/>
      <c r="E1594" s="23" t="s">
        <v>1421</v>
      </c>
      <c r="F1594" s="208">
        <v>2.5230000000000001</v>
      </c>
      <c r="G1594" s="208">
        <v>1.6379999999999999</v>
      </c>
      <c r="H1594" s="208">
        <v>1.17</v>
      </c>
      <c r="I1594" s="239">
        <v>1.0189999999999999</v>
      </c>
      <c r="J1594" s="239"/>
      <c r="K1594" s="208">
        <v>0.64600000000000002</v>
      </c>
      <c r="L1594" s="208">
        <v>0.19600000000000001</v>
      </c>
      <c r="M1594" s="24"/>
      <c r="N1594" s="208">
        <v>0.183</v>
      </c>
      <c r="O1594" s="208">
        <v>0.443</v>
      </c>
      <c r="P1594" s="208">
        <v>1.0980000000000001</v>
      </c>
      <c r="Q1594" s="208">
        <v>1.8</v>
      </c>
      <c r="R1594" s="24"/>
      <c r="S1594" s="208">
        <v>1.927</v>
      </c>
      <c r="T1594" s="208">
        <v>2.0150000000000001</v>
      </c>
      <c r="U1594" s="208">
        <v>1.47</v>
      </c>
      <c r="V1594" s="208">
        <v>0.71499999999999997</v>
      </c>
      <c r="W1594" s="208">
        <v>0.58799999999999997</v>
      </c>
      <c r="X1594" s="208">
        <v>0.19800000000000001</v>
      </c>
      <c r="Y1594" s="208">
        <v>0.16900000000000001</v>
      </c>
      <c r="Z1594" s="208">
        <v>0.155</v>
      </c>
      <c r="AA1594" s="208">
        <v>0.34100000000000003</v>
      </c>
      <c r="AB1594" s="208">
        <v>0.83799999999999997</v>
      </c>
      <c r="AC1594" s="208">
        <v>1.3120000000000001</v>
      </c>
      <c r="AD1594" s="208">
        <v>1.766</v>
      </c>
      <c r="AE1594" s="208">
        <v>2.0710000000000002</v>
      </c>
      <c r="AF1594" s="208">
        <v>1.575</v>
      </c>
      <c r="AG1594" s="208">
        <v>1.1930000000000001</v>
      </c>
      <c r="AH1594" s="208">
        <v>0.78100000000000003</v>
      </c>
      <c r="AI1594" s="208">
        <v>0.55800000000000005</v>
      </c>
      <c r="AJ1594" s="208">
        <v>0.23300000000000001</v>
      </c>
      <c r="AK1594" s="24"/>
      <c r="AL1594" s="24"/>
      <c r="AM1594" s="208">
        <v>0.57199999999999995</v>
      </c>
      <c r="AN1594" s="208">
        <v>0.77700000000000002</v>
      </c>
      <c r="AO1594" s="208">
        <v>1.345</v>
      </c>
      <c r="AP1594" s="208">
        <v>2.8000000000000001E-2</v>
      </c>
      <c r="AQ1594" s="208">
        <v>3.6869999999999998</v>
      </c>
      <c r="AR1594" s="208">
        <v>2.048</v>
      </c>
      <c r="AS1594" s="208">
        <v>1.1679999999999999</v>
      </c>
      <c r="AT1594" s="208">
        <v>0.84199999999999997</v>
      </c>
      <c r="AU1594" s="208">
        <v>0.51600000000000001</v>
      </c>
      <c r="AV1594" s="24"/>
      <c r="AW1594" s="24"/>
      <c r="AX1594" s="24"/>
      <c r="AY1594" s="208">
        <v>0.83799999999999997</v>
      </c>
      <c r="AZ1594" s="208">
        <v>0.61</v>
      </c>
      <c r="BA1594" s="208">
        <v>1.248</v>
      </c>
      <c r="BB1594" s="21">
        <f t="shared" si="208"/>
        <v>3.6869999999999998</v>
      </c>
      <c r="BC1594" s="21"/>
      <c r="BD1594" s="22">
        <f t="shared" si="207"/>
        <v>4.9556451612903221</v>
      </c>
      <c r="BE1594" s="21"/>
      <c r="BG1594" s="10"/>
      <c r="BH1594" s="21">
        <f t="shared" si="205"/>
        <v>0</v>
      </c>
      <c r="BI1594" s="22">
        <f t="shared" si="205"/>
        <v>3.6869999999999997E-3</v>
      </c>
      <c r="BJ1594" s="21"/>
      <c r="BK1594" s="21">
        <v>0</v>
      </c>
      <c r="BL1594" s="22">
        <v>1.1061E-2</v>
      </c>
      <c r="BM1594" s="21"/>
      <c r="BN1594" s="21">
        <f t="shared" si="206"/>
        <v>0</v>
      </c>
      <c r="BO1594" s="22">
        <f t="shared" si="206"/>
        <v>4.4243999999999999E-2</v>
      </c>
      <c r="BP1594" s="21">
        <f t="shared" si="206"/>
        <v>0</v>
      </c>
    </row>
    <row r="1595" spans="1:68" ht="11.1" customHeight="1" outlineLevel="1" collapsed="1" x14ac:dyDescent="0.2">
      <c r="A1595" s="10"/>
      <c r="B1595" s="18"/>
      <c r="C1595" s="18"/>
      <c r="D1595" s="18"/>
      <c r="E1595" s="19" t="s">
        <v>1422</v>
      </c>
      <c r="F1595" s="209">
        <v>1.831</v>
      </c>
      <c r="G1595" s="20"/>
      <c r="H1595" s="209">
        <v>1.9550000000000001</v>
      </c>
      <c r="I1595" s="240">
        <v>0.51900000000000002</v>
      </c>
      <c r="J1595" s="240"/>
      <c r="K1595" s="209">
        <v>0.107</v>
      </c>
      <c r="L1595" s="20"/>
      <c r="M1595" s="20"/>
      <c r="N1595" s="20"/>
      <c r="O1595" s="209">
        <v>0.16800000000000001</v>
      </c>
      <c r="P1595" s="209">
        <v>0.621</v>
      </c>
      <c r="Q1595" s="209">
        <v>1.1599999999999999</v>
      </c>
      <c r="R1595" s="209">
        <v>1.514</v>
      </c>
      <c r="S1595" s="209">
        <v>1.845</v>
      </c>
      <c r="T1595" s="209">
        <v>1.734</v>
      </c>
      <c r="U1595" s="209">
        <v>1.0620000000000001</v>
      </c>
      <c r="V1595" s="209">
        <v>0.53100000000000003</v>
      </c>
      <c r="W1595" s="209">
        <v>0.214</v>
      </c>
      <c r="X1595" s="20"/>
      <c r="Y1595" s="20"/>
      <c r="Z1595" s="20"/>
      <c r="AA1595" s="20"/>
      <c r="AB1595" s="20"/>
      <c r="AC1595" s="209">
        <v>1.9650000000000001</v>
      </c>
      <c r="AD1595" s="209">
        <v>1.581</v>
      </c>
      <c r="AE1595" s="209">
        <v>2.1030000000000002</v>
      </c>
      <c r="AF1595" s="209">
        <v>1.847</v>
      </c>
      <c r="AG1595" s="209">
        <v>0.72599999999999998</v>
      </c>
      <c r="AH1595" s="209">
        <v>0.38300000000000001</v>
      </c>
      <c r="AI1595" s="209">
        <v>0.214</v>
      </c>
      <c r="AJ1595" s="20"/>
      <c r="AK1595" s="20"/>
      <c r="AL1595" s="20"/>
      <c r="AM1595" s="209">
        <v>0.20799999999999999</v>
      </c>
      <c r="AN1595" s="209">
        <v>0.86099999999999999</v>
      </c>
      <c r="AO1595" s="209">
        <v>1.9570000000000001</v>
      </c>
      <c r="AP1595" s="209">
        <v>1.8080000000000001</v>
      </c>
      <c r="AQ1595" s="209">
        <v>1.9410000000000001</v>
      </c>
      <c r="AR1595" s="209">
        <v>1.91</v>
      </c>
      <c r="AS1595" s="209">
        <v>1.2410000000000001</v>
      </c>
      <c r="AT1595" s="209">
        <v>0.95599999999999996</v>
      </c>
      <c r="AU1595" s="209">
        <v>0.11799999999999999</v>
      </c>
      <c r="AV1595" s="20"/>
      <c r="AW1595" s="20"/>
      <c r="AX1595" s="20"/>
      <c r="AY1595" s="209">
        <v>0.16200000000000001</v>
      </c>
      <c r="AZ1595" s="209">
        <v>0.41699999999999998</v>
      </c>
      <c r="BA1595" s="209">
        <v>1.29</v>
      </c>
      <c r="BB1595" s="21">
        <f t="shared" si="208"/>
        <v>2.1030000000000002</v>
      </c>
      <c r="BC1595" s="21">
        <f>BD1595</f>
        <v>2.8266129032258069</v>
      </c>
      <c r="BD1595" s="22">
        <f t="shared" si="207"/>
        <v>2.8266129032258069</v>
      </c>
      <c r="BE1595" s="21">
        <f>BC1595-BD1595</f>
        <v>0</v>
      </c>
      <c r="BF1595" s="2">
        <v>2.4300000000000002</v>
      </c>
      <c r="BG1595" s="10">
        <v>7</v>
      </c>
      <c r="BH1595" s="21">
        <f t="shared" si="205"/>
        <v>2.1029999999999998E-3</v>
      </c>
      <c r="BI1595" s="22">
        <f t="shared" si="205"/>
        <v>2.1029999999999998E-3</v>
      </c>
      <c r="BJ1595" s="21">
        <f>BH1595-BI1595</f>
        <v>0</v>
      </c>
      <c r="BK1595" s="21">
        <v>6.3089999999999995E-3</v>
      </c>
      <c r="BL1595" s="22">
        <v>6.3089999999999995E-3</v>
      </c>
      <c r="BM1595" s="21">
        <v>0</v>
      </c>
      <c r="BN1595" s="21">
        <f t="shared" si="206"/>
        <v>2.5235999999999998E-2</v>
      </c>
      <c r="BO1595" s="22">
        <f t="shared" si="206"/>
        <v>2.5235999999999998E-2</v>
      </c>
      <c r="BP1595" s="21">
        <f t="shared" si="206"/>
        <v>0</v>
      </c>
    </row>
    <row r="1596" spans="1:68" ht="11.1" hidden="1" customHeight="1" outlineLevel="2" x14ac:dyDescent="0.2">
      <c r="A1596" s="10"/>
      <c r="B1596" s="18"/>
      <c r="C1596" s="18"/>
      <c r="D1596" s="18"/>
      <c r="E1596" s="23" t="s">
        <v>1423</v>
      </c>
      <c r="F1596" s="208">
        <v>1.831</v>
      </c>
      <c r="G1596" s="24"/>
      <c r="H1596" s="208">
        <v>1.9550000000000001</v>
      </c>
      <c r="I1596" s="239">
        <v>0.51900000000000002</v>
      </c>
      <c r="J1596" s="239"/>
      <c r="K1596" s="208">
        <v>0.107</v>
      </c>
      <c r="L1596" s="24"/>
      <c r="M1596" s="24"/>
      <c r="N1596" s="24"/>
      <c r="O1596" s="208">
        <v>0.16800000000000001</v>
      </c>
      <c r="P1596" s="208">
        <v>0.621</v>
      </c>
      <c r="Q1596" s="208">
        <v>1.1599999999999999</v>
      </c>
      <c r="R1596" s="208">
        <v>1.514</v>
      </c>
      <c r="S1596" s="208">
        <v>1.845</v>
      </c>
      <c r="T1596" s="208">
        <v>1.734</v>
      </c>
      <c r="U1596" s="208">
        <v>1.0620000000000001</v>
      </c>
      <c r="V1596" s="208">
        <v>0.53100000000000003</v>
      </c>
      <c r="W1596" s="208">
        <v>0.214</v>
      </c>
      <c r="X1596" s="24"/>
      <c r="Y1596" s="24"/>
      <c r="Z1596" s="24"/>
      <c r="AA1596" s="24"/>
      <c r="AB1596" s="24"/>
      <c r="AC1596" s="208">
        <v>1.9650000000000001</v>
      </c>
      <c r="AD1596" s="208">
        <v>1.581</v>
      </c>
      <c r="AE1596" s="208">
        <v>2.1030000000000002</v>
      </c>
      <c r="AF1596" s="208">
        <v>1.847</v>
      </c>
      <c r="AG1596" s="208">
        <v>0.72599999999999998</v>
      </c>
      <c r="AH1596" s="208">
        <v>0.38300000000000001</v>
      </c>
      <c r="AI1596" s="208">
        <v>0.214</v>
      </c>
      <c r="AJ1596" s="24"/>
      <c r="AK1596" s="24"/>
      <c r="AL1596" s="24"/>
      <c r="AM1596" s="208">
        <v>0.20799999999999999</v>
      </c>
      <c r="AN1596" s="208">
        <v>0.86099999999999999</v>
      </c>
      <c r="AO1596" s="208">
        <v>1.9570000000000001</v>
      </c>
      <c r="AP1596" s="208">
        <v>1.8080000000000001</v>
      </c>
      <c r="AQ1596" s="208">
        <v>1.9410000000000001</v>
      </c>
      <c r="AR1596" s="208">
        <v>1.91</v>
      </c>
      <c r="AS1596" s="208">
        <v>1.2410000000000001</v>
      </c>
      <c r="AT1596" s="208">
        <v>0.95599999999999996</v>
      </c>
      <c r="AU1596" s="208">
        <v>0.11799999999999999</v>
      </c>
      <c r="AV1596" s="24"/>
      <c r="AW1596" s="24"/>
      <c r="AX1596" s="24"/>
      <c r="AY1596" s="208">
        <v>0.16200000000000001</v>
      </c>
      <c r="AZ1596" s="208">
        <v>0.41699999999999998</v>
      </c>
      <c r="BA1596" s="208">
        <v>1.29</v>
      </c>
      <c r="BB1596" s="21">
        <f t="shared" si="208"/>
        <v>2.1030000000000002</v>
      </c>
      <c r="BC1596" s="21"/>
      <c r="BD1596" s="22">
        <f t="shared" si="207"/>
        <v>2.8266129032258069</v>
      </c>
      <c r="BE1596" s="21"/>
      <c r="BG1596" s="10"/>
      <c r="BH1596" s="21">
        <f t="shared" si="205"/>
        <v>0</v>
      </c>
      <c r="BI1596" s="22">
        <f t="shared" si="205"/>
        <v>2.1029999999999998E-3</v>
      </c>
      <c r="BJ1596" s="21"/>
      <c r="BK1596" s="21">
        <v>0</v>
      </c>
      <c r="BL1596" s="22">
        <v>6.3089999999999995E-3</v>
      </c>
      <c r="BM1596" s="21"/>
      <c r="BN1596" s="21">
        <f t="shared" si="206"/>
        <v>0</v>
      </c>
      <c r="BO1596" s="22">
        <f t="shared" si="206"/>
        <v>2.5235999999999998E-2</v>
      </c>
      <c r="BP1596" s="21">
        <f t="shared" si="206"/>
        <v>0</v>
      </c>
    </row>
    <row r="1597" spans="1:68" ht="11.1" hidden="1" customHeight="1" outlineLevel="1" collapsed="1" x14ac:dyDescent="0.2">
      <c r="A1597" s="10"/>
      <c r="B1597" s="18"/>
      <c r="C1597" s="18"/>
      <c r="D1597" s="18"/>
      <c r="E1597" s="19" t="s">
        <v>1424</v>
      </c>
      <c r="F1597" s="209">
        <v>64.628</v>
      </c>
      <c r="G1597" s="209">
        <v>131.953</v>
      </c>
      <c r="H1597" s="209">
        <v>-221.23099999999999</v>
      </c>
      <c r="I1597" s="240">
        <v>-42.457999999999998</v>
      </c>
      <c r="J1597" s="240"/>
      <c r="K1597" s="209">
        <v>21.62</v>
      </c>
      <c r="L1597" s="209">
        <v>33.067999999999998</v>
      </c>
      <c r="M1597" s="209">
        <v>8.8320000000000007</v>
      </c>
      <c r="N1597" s="209">
        <v>8.0609999999999999</v>
      </c>
      <c r="O1597" s="209">
        <v>33.610999999999997</v>
      </c>
      <c r="P1597" s="209">
        <v>-15.776</v>
      </c>
      <c r="Q1597" s="209">
        <v>60.965000000000003</v>
      </c>
      <c r="R1597" s="209">
        <v>36.988</v>
      </c>
      <c r="S1597" s="209">
        <v>5.6529999999999996</v>
      </c>
      <c r="T1597" s="209">
        <v>80.108000000000004</v>
      </c>
      <c r="U1597" s="209">
        <v>37.061</v>
      </c>
      <c r="V1597" s="209">
        <v>20.766999999999999</v>
      </c>
      <c r="W1597" s="209">
        <v>23.65</v>
      </c>
      <c r="X1597" s="209">
        <v>13.05</v>
      </c>
      <c r="Y1597" s="209">
        <v>11.005000000000001</v>
      </c>
      <c r="Z1597" s="209">
        <v>10.391999999999999</v>
      </c>
      <c r="AA1597" s="209">
        <v>8.8829999999999991</v>
      </c>
      <c r="AB1597" s="209">
        <v>18.542999999999999</v>
      </c>
      <c r="AC1597" s="209">
        <v>31.353000000000002</v>
      </c>
      <c r="AD1597" s="209">
        <v>14.84</v>
      </c>
      <c r="AE1597" s="209">
        <v>16.815000000000001</v>
      </c>
      <c r="AF1597" s="209">
        <v>27.271000000000001</v>
      </c>
      <c r="AG1597" s="209">
        <v>48.561999999999998</v>
      </c>
      <c r="AH1597" s="209">
        <v>15.018000000000001</v>
      </c>
      <c r="AI1597" s="209">
        <v>13.202999999999999</v>
      </c>
      <c r="AJ1597" s="209">
        <v>12.316000000000001</v>
      </c>
      <c r="AK1597" s="209">
        <v>5.8819999999999997</v>
      </c>
      <c r="AL1597" s="209">
        <v>6.4279999999999999</v>
      </c>
      <c r="AM1597" s="209">
        <v>10.172000000000001</v>
      </c>
      <c r="AN1597" s="209">
        <v>39.832999999999998</v>
      </c>
      <c r="AO1597" s="209">
        <v>34.332999999999998</v>
      </c>
      <c r="AP1597" s="209">
        <v>19.419</v>
      </c>
      <c r="AQ1597" s="209">
        <v>22.937000000000001</v>
      </c>
      <c r="AR1597" s="209">
        <v>20.739000000000001</v>
      </c>
      <c r="AS1597" s="209">
        <v>33.515999999999998</v>
      </c>
      <c r="AT1597" s="209">
        <v>37.366999999999997</v>
      </c>
      <c r="AU1597" s="209">
        <v>21.02</v>
      </c>
      <c r="AV1597" s="209">
        <v>12.565</v>
      </c>
      <c r="AW1597" s="20"/>
      <c r="AX1597" s="20"/>
      <c r="AY1597" s="20"/>
      <c r="AZ1597" s="209">
        <v>5.4870000000000001</v>
      </c>
      <c r="BA1597" s="209">
        <v>42.14</v>
      </c>
      <c r="BB1597" s="21">
        <f>BB1598+BB1599+BB1600+BB1601+BB1602</f>
        <v>203.50200000000001</v>
      </c>
      <c r="BC1597" s="21">
        <f>BD1597</f>
        <v>273.52419354838713</v>
      </c>
      <c r="BD1597" s="22">
        <f t="shared" si="207"/>
        <v>273.52419354838713</v>
      </c>
      <c r="BE1597" s="21">
        <f>BC1597-BD1597</f>
        <v>0</v>
      </c>
      <c r="BF1597" s="2">
        <v>154.19</v>
      </c>
      <c r="BG1597" s="10">
        <v>5</v>
      </c>
      <c r="BH1597" s="21">
        <f t="shared" si="205"/>
        <v>0.20350200000000002</v>
      </c>
      <c r="BI1597" s="22">
        <f t="shared" si="205"/>
        <v>0.20350200000000002</v>
      </c>
      <c r="BJ1597" s="21">
        <f>BH1597-BI1597</f>
        <v>0</v>
      </c>
      <c r="BK1597" s="21">
        <v>0.61050599999999999</v>
      </c>
      <c r="BL1597" s="22">
        <v>0.61050599999999999</v>
      </c>
      <c r="BM1597" s="21">
        <v>0</v>
      </c>
      <c r="BN1597" s="21">
        <f t="shared" si="206"/>
        <v>2.442024</v>
      </c>
      <c r="BO1597" s="22">
        <f t="shared" si="206"/>
        <v>2.442024</v>
      </c>
      <c r="BP1597" s="21">
        <f t="shared" si="206"/>
        <v>0</v>
      </c>
    </row>
    <row r="1598" spans="1:68" ht="11.1" hidden="1" customHeight="1" outlineLevel="2" x14ac:dyDescent="0.2">
      <c r="A1598" s="10"/>
      <c r="B1598" s="18"/>
      <c r="C1598" s="18"/>
      <c r="D1598" s="18"/>
      <c r="E1598" s="23" t="s">
        <v>1425</v>
      </c>
      <c r="F1598" s="208">
        <v>40.130000000000003</v>
      </c>
      <c r="G1598" s="208">
        <v>29.126999999999999</v>
      </c>
      <c r="H1598" s="208">
        <v>57.752000000000002</v>
      </c>
      <c r="I1598" s="239">
        <v>17.024999999999999</v>
      </c>
      <c r="J1598" s="239"/>
      <c r="K1598" s="24"/>
      <c r="L1598" s="24"/>
      <c r="M1598" s="24"/>
      <c r="N1598" s="24"/>
      <c r="O1598" s="24"/>
      <c r="P1598" s="24"/>
      <c r="Q1598" s="208">
        <v>41.615000000000002</v>
      </c>
      <c r="R1598" s="208">
        <v>24.585999999999999</v>
      </c>
      <c r="S1598" s="24"/>
      <c r="T1598" s="208">
        <v>68.641000000000005</v>
      </c>
      <c r="U1598" s="208">
        <v>26.696000000000002</v>
      </c>
      <c r="V1598" s="208">
        <v>15.327</v>
      </c>
      <c r="W1598" s="208">
        <v>11.002000000000001</v>
      </c>
      <c r="X1598" s="208">
        <v>1.0329999999999999</v>
      </c>
      <c r="Y1598" s="208">
        <v>0.88600000000000001</v>
      </c>
      <c r="Z1598" s="24"/>
      <c r="AA1598" s="24"/>
      <c r="AB1598" s="208">
        <v>11.837999999999999</v>
      </c>
      <c r="AC1598" s="208">
        <v>25.780999999999999</v>
      </c>
      <c r="AD1598" s="208">
        <v>10.984999999999999</v>
      </c>
      <c r="AE1598" s="208">
        <v>9.0289999999999999</v>
      </c>
      <c r="AF1598" s="208">
        <v>17.277999999999999</v>
      </c>
      <c r="AG1598" s="208">
        <v>39.201000000000001</v>
      </c>
      <c r="AH1598" s="208">
        <v>7.0069999999999997</v>
      </c>
      <c r="AI1598" s="208">
        <v>3.802</v>
      </c>
      <c r="AJ1598" s="24"/>
      <c r="AK1598" s="24"/>
      <c r="AL1598" s="24"/>
      <c r="AM1598" s="208">
        <v>0.73</v>
      </c>
      <c r="AN1598" s="208">
        <v>8.6170000000000009</v>
      </c>
      <c r="AO1598" s="208">
        <v>18.074999999999999</v>
      </c>
      <c r="AP1598" s="208">
        <v>3.58</v>
      </c>
      <c r="AQ1598" s="208">
        <v>7.4770000000000003</v>
      </c>
      <c r="AR1598" s="208">
        <v>9.0519999999999996</v>
      </c>
      <c r="AS1598" s="208">
        <v>18.553999999999998</v>
      </c>
      <c r="AT1598" s="208">
        <v>15.147</v>
      </c>
      <c r="AU1598" s="208">
        <v>12.035</v>
      </c>
      <c r="AV1598" s="24"/>
      <c r="AW1598" s="24"/>
      <c r="AX1598" s="24"/>
      <c r="AY1598" s="24"/>
      <c r="AZ1598" s="24"/>
      <c r="BA1598" s="208">
        <v>27.669</v>
      </c>
      <c r="BB1598" s="21">
        <f t="shared" si="208"/>
        <v>68.641000000000005</v>
      </c>
      <c r="BC1598" s="21"/>
      <c r="BD1598" s="22">
        <f t="shared" si="207"/>
        <v>92.259408602150543</v>
      </c>
      <c r="BE1598" s="21"/>
      <c r="BG1598" s="10"/>
      <c r="BH1598" s="21">
        <f t="shared" si="205"/>
        <v>0</v>
      </c>
      <c r="BI1598" s="22">
        <f t="shared" si="205"/>
        <v>6.8641000000000021E-2</v>
      </c>
      <c r="BJ1598" s="21"/>
      <c r="BK1598" s="21">
        <v>0</v>
      </c>
      <c r="BL1598" s="22">
        <v>0.20592300000000008</v>
      </c>
      <c r="BM1598" s="21"/>
      <c r="BN1598" s="21">
        <f t="shared" si="206"/>
        <v>0</v>
      </c>
      <c r="BO1598" s="22">
        <f t="shared" si="206"/>
        <v>0.82369200000000031</v>
      </c>
      <c r="BP1598" s="21">
        <f t="shared" si="206"/>
        <v>0</v>
      </c>
    </row>
    <row r="1599" spans="1:68" ht="11.1" hidden="1" customHeight="1" outlineLevel="2" x14ac:dyDescent="0.2">
      <c r="A1599" s="10"/>
      <c r="B1599" s="18"/>
      <c r="C1599" s="18"/>
      <c r="D1599" s="18"/>
      <c r="E1599" s="23" t="s">
        <v>1426</v>
      </c>
      <c r="F1599" s="208">
        <v>15.388</v>
      </c>
      <c r="G1599" s="208">
        <v>87.096000000000004</v>
      </c>
      <c r="H1599" s="208">
        <v>-284.05900000000003</v>
      </c>
      <c r="I1599" s="239">
        <v>-56.036000000000001</v>
      </c>
      <c r="J1599" s="239"/>
      <c r="K1599" s="208">
        <v>19.582000000000001</v>
      </c>
      <c r="L1599" s="208">
        <v>33.067999999999998</v>
      </c>
      <c r="M1599" s="208">
        <v>8.8320000000000007</v>
      </c>
      <c r="N1599" s="208">
        <v>8.0609999999999999</v>
      </c>
      <c r="O1599" s="208">
        <v>33.610999999999997</v>
      </c>
      <c r="P1599" s="208">
        <v>-15.776</v>
      </c>
      <c r="Q1599" s="208">
        <v>6.556</v>
      </c>
      <c r="R1599" s="208">
        <v>7.2030000000000003</v>
      </c>
      <c r="S1599" s="24"/>
      <c r="T1599" s="208">
        <v>6.3220000000000001</v>
      </c>
      <c r="U1599" s="208">
        <v>6.6539999999999999</v>
      </c>
      <c r="V1599" s="208">
        <v>5.44</v>
      </c>
      <c r="W1599" s="208">
        <v>9.516</v>
      </c>
      <c r="X1599" s="208">
        <v>11.9</v>
      </c>
      <c r="Y1599" s="208">
        <v>10.119</v>
      </c>
      <c r="Z1599" s="208">
        <v>10.352</v>
      </c>
      <c r="AA1599" s="208">
        <v>8.8829999999999991</v>
      </c>
      <c r="AB1599" s="24"/>
      <c r="AC1599" s="208">
        <v>0.64500000000000002</v>
      </c>
      <c r="AD1599" s="24"/>
      <c r="AE1599" s="208">
        <v>2.262</v>
      </c>
      <c r="AF1599" s="208">
        <v>5.4279999999999999</v>
      </c>
      <c r="AG1599" s="208">
        <v>6.7309999999999999</v>
      </c>
      <c r="AH1599" s="208">
        <v>6.1790000000000003</v>
      </c>
      <c r="AI1599" s="208">
        <v>8.5060000000000002</v>
      </c>
      <c r="AJ1599" s="208">
        <v>12.260999999999999</v>
      </c>
      <c r="AK1599" s="208">
        <v>5.8819999999999997</v>
      </c>
      <c r="AL1599" s="208">
        <v>6.4279999999999999</v>
      </c>
      <c r="AM1599" s="208">
        <v>8.7479999999999993</v>
      </c>
      <c r="AN1599" s="208">
        <v>4.0579999999999998</v>
      </c>
      <c r="AO1599" s="208">
        <v>6.3550000000000004</v>
      </c>
      <c r="AP1599" s="208">
        <v>5.1269999999999998</v>
      </c>
      <c r="AQ1599" s="208">
        <v>6.1349999999999998</v>
      </c>
      <c r="AR1599" s="208">
        <v>3.7850000000000001</v>
      </c>
      <c r="AS1599" s="208">
        <v>6.3369999999999997</v>
      </c>
      <c r="AT1599" s="208">
        <v>12.718999999999999</v>
      </c>
      <c r="AU1599" s="208">
        <v>7.0519999999999996</v>
      </c>
      <c r="AV1599" s="208">
        <v>12.565</v>
      </c>
      <c r="AW1599" s="24"/>
      <c r="AX1599" s="24"/>
      <c r="AY1599" s="24"/>
      <c r="AZ1599" s="208">
        <v>5.4870000000000001</v>
      </c>
      <c r="BA1599" s="208">
        <v>6.48</v>
      </c>
      <c r="BB1599" s="21">
        <f t="shared" si="208"/>
        <v>87.096000000000004</v>
      </c>
      <c r="BC1599" s="21"/>
      <c r="BD1599" s="22">
        <f t="shared" si="207"/>
        <v>117.06451612903226</v>
      </c>
      <c r="BE1599" s="21"/>
      <c r="BG1599" s="10"/>
      <c r="BH1599" s="21">
        <f t="shared" si="205"/>
        <v>0</v>
      </c>
      <c r="BI1599" s="22">
        <f t="shared" si="205"/>
        <v>8.7096000000000007E-2</v>
      </c>
      <c r="BJ1599" s="21"/>
      <c r="BK1599" s="21">
        <v>0</v>
      </c>
      <c r="BL1599" s="22">
        <v>0.26128800000000002</v>
      </c>
      <c r="BM1599" s="21"/>
      <c r="BN1599" s="21">
        <f t="shared" si="206"/>
        <v>0</v>
      </c>
      <c r="BO1599" s="22">
        <f t="shared" si="206"/>
        <v>1.0451520000000001</v>
      </c>
      <c r="BP1599" s="21">
        <f t="shared" si="206"/>
        <v>0</v>
      </c>
    </row>
    <row r="1600" spans="1:68" ht="11.1" hidden="1" customHeight="1" outlineLevel="2" x14ac:dyDescent="0.2">
      <c r="A1600" s="10"/>
      <c r="B1600" s="18"/>
      <c r="C1600" s="18"/>
      <c r="D1600" s="18"/>
      <c r="E1600" s="23" t="s">
        <v>1427</v>
      </c>
      <c r="F1600" s="208">
        <v>9.11</v>
      </c>
      <c r="G1600" s="208">
        <v>15.73</v>
      </c>
      <c r="H1600" s="208">
        <v>-2.9239999999999999</v>
      </c>
      <c r="I1600" s="239">
        <v>-3.4470000000000001</v>
      </c>
      <c r="J1600" s="239"/>
      <c r="K1600" s="208">
        <v>2.0379999999999998</v>
      </c>
      <c r="L1600" s="24"/>
      <c r="M1600" s="24"/>
      <c r="N1600" s="24"/>
      <c r="O1600" s="24"/>
      <c r="P1600" s="24"/>
      <c r="Q1600" s="208">
        <v>12.794</v>
      </c>
      <c r="R1600" s="208">
        <v>5.1989999999999998</v>
      </c>
      <c r="S1600" s="208">
        <v>5.6529999999999996</v>
      </c>
      <c r="T1600" s="208">
        <v>5.1449999999999996</v>
      </c>
      <c r="U1600" s="208">
        <v>3.7109999999999999</v>
      </c>
      <c r="V1600" s="24"/>
      <c r="W1600" s="208">
        <v>3.1320000000000001</v>
      </c>
      <c r="X1600" s="208">
        <v>0.11700000000000001</v>
      </c>
      <c r="Y1600" s="24"/>
      <c r="Z1600" s="208">
        <v>0.04</v>
      </c>
      <c r="AA1600" s="24"/>
      <c r="AB1600" s="208">
        <v>6.7050000000000001</v>
      </c>
      <c r="AC1600" s="208">
        <v>4.9269999999999996</v>
      </c>
      <c r="AD1600" s="208">
        <v>3.855</v>
      </c>
      <c r="AE1600" s="208">
        <v>5.524</v>
      </c>
      <c r="AF1600" s="208">
        <v>4.5650000000000004</v>
      </c>
      <c r="AG1600" s="208">
        <v>2.63</v>
      </c>
      <c r="AH1600" s="208">
        <v>1.8320000000000001</v>
      </c>
      <c r="AI1600" s="208">
        <v>0.89500000000000002</v>
      </c>
      <c r="AJ1600" s="208">
        <v>5.5E-2</v>
      </c>
      <c r="AK1600" s="24"/>
      <c r="AL1600" s="24"/>
      <c r="AM1600" s="208">
        <v>0.69399999999999995</v>
      </c>
      <c r="AN1600" s="208">
        <v>3.1230000000000002</v>
      </c>
      <c r="AO1600" s="208">
        <v>6.7329999999999997</v>
      </c>
      <c r="AP1600" s="208">
        <v>6.0259999999999998</v>
      </c>
      <c r="AQ1600" s="208">
        <v>5.3810000000000002</v>
      </c>
      <c r="AR1600" s="208">
        <v>4.5910000000000002</v>
      </c>
      <c r="AS1600" s="208">
        <v>4.7709999999999999</v>
      </c>
      <c r="AT1600" s="208">
        <v>2.8849999999999998</v>
      </c>
      <c r="AU1600" s="208">
        <v>1.9330000000000001</v>
      </c>
      <c r="AV1600" s="24"/>
      <c r="AW1600" s="24"/>
      <c r="AX1600" s="24"/>
      <c r="AY1600" s="24"/>
      <c r="AZ1600" s="24"/>
      <c r="BA1600" s="208">
        <v>5.36</v>
      </c>
      <c r="BB1600" s="21">
        <f t="shared" si="208"/>
        <v>15.73</v>
      </c>
      <c r="BC1600" s="21"/>
      <c r="BD1600" s="22">
        <f t="shared" si="207"/>
        <v>21.142473118279572</v>
      </c>
      <c r="BE1600" s="21"/>
      <c r="BG1600" s="10"/>
      <c r="BH1600" s="21">
        <f t="shared" si="205"/>
        <v>0</v>
      </c>
      <c r="BI1600" s="22">
        <f t="shared" si="205"/>
        <v>1.5730000000000001E-2</v>
      </c>
      <c r="BJ1600" s="21"/>
      <c r="BK1600" s="21">
        <v>0</v>
      </c>
      <c r="BL1600" s="22">
        <v>4.7190000000000003E-2</v>
      </c>
      <c r="BM1600" s="21"/>
      <c r="BN1600" s="21">
        <f t="shared" si="206"/>
        <v>0</v>
      </c>
      <c r="BO1600" s="22">
        <f t="shared" si="206"/>
        <v>0.18876000000000001</v>
      </c>
      <c r="BP1600" s="21">
        <f t="shared" si="206"/>
        <v>0</v>
      </c>
    </row>
    <row r="1601" spans="1:68" ht="11.1" hidden="1" customHeight="1" outlineLevel="2" x14ac:dyDescent="0.2">
      <c r="A1601" s="10"/>
      <c r="B1601" s="18"/>
      <c r="C1601" s="18"/>
      <c r="D1601" s="18"/>
      <c r="E1601" s="23" t="s">
        <v>1428</v>
      </c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24"/>
      <c r="AG1601" s="24"/>
      <c r="AH1601" s="24"/>
      <c r="AI1601" s="24"/>
      <c r="AJ1601" s="24"/>
      <c r="AK1601" s="24"/>
      <c r="AL1601" s="24"/>
      <c r="AM1601" s="24"/>
      <c r="AN1601" s="208">
        <v>24.035</v>
      </c>
      <c r="AO1601" s="208">
        <v>3.17</v>
      </c>
      <c r="AP1601" s="208">
        <v>4.6859999999999999</v>
      </c>
      <c r="AQ1601" s="208">
        <v>3.944</v>
      </c>
      <c r="AR1601" s="208">
        <v>3.3109999999999999</v>
      </c>
      <c r="AS1601" s="208">
        <v>3.8540000000000001</v>
      </c>
      <c r="AT1601" s="208">
        <v>6.6159999999999997</v>
      </c>
      <c r="AU1601" s="24"/>
      <c r="AV1601" s="24"/>
      <c r="AW1601" s="24"/>
      <c r="AX1601" s="24"/>
      <c r="AY1601" s="24"/>
      <c r="AZ1601" s="24"/>
      <c r="BA1601" s="208">
        <v>2.6309999999999998</v>
      </c>
      <c r="BB1601" s="21">
        <f t="shared" si="208"/>
        <v>24.035</v>
      </c>
      <c r="BC1601" s="21"/>
      <c r="BD1601" s="22">
        <f t="shared" si="207"/>
        <v>32.30510752688172</v>
      </c>
      <c r="BE1601" s="21"/>
      <c r="BG1601" s="10"/>
      <c r="BH1601" s="21">
        <f t="shared" ref="BH1601:BI1664" si="209">(BC1601*24*31/1000000)</f>
        <v>0</v>
      </c>
      <c r="BI1601" s="22">
        <f t="shared" si="209"/>
        <v>2.4034999999999997E-2</v>
      </c>
      <c r="BJ1601" s="21"/>
      <c r="BK1601" s="21">
        <v>0</v>
      </c>
      <c r="BL1601" s="22">
        <v>7.2104999999999989E-2</v>
      </c>
      <c r="BM1601" s="21"/>
      <c r="BN1601" s="21">
        <f t="shared" si="206"/>
        <v>0</v>
      </c>
      <c r="BO1601" s="22">
        <f t="shared" si="206"/>
        <v>0.28841999999999995</v>
      </c>
      <c r="BP1601" s="21">
        <f t="shared" si="206"/>
        <v>0</v>
      </c>
    </row>
    <row r="1602" spans="1:68" ht="11.1" hidden="1" customHeight="1" outlineLevel="2" x14ac:dyDescent="0.2">
      <c r="A1602" s="10"/>
      <c r="B1602" s="18"/>
      <c r="C1602" s="18"/>
      <c r="D1602" s="18"/>
      <c r="E1602" s="23" t="s">
        <v>1429</v>
      </c>
      <c r="F1602" s="24"/>
      <c r="G1602" s="24"/>
      <c r="H1602" s="208">
        <v>8</v>
      </c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4"/>
      <c r="AH1602" s="24"/>
      <c r="AI1602" s="24"/>
      <c r="AJ1602" s="24"/>
      <c r="AK1602" s="24"/>
      <c r="AL1602" s="24"/>
      <c r="AM1602" s="24"/>
      <c r="AN1602" s="24"/>
      <c r="AO1602" s="24"/>
      <c r="AP1602" s="24"/>
      <c r="AQ1602" s="24"/>
      <c r="AR1602" s="24"/>
      <c r="AS1602" s="24"/>
      <c r="AT1602" s="24"/>
      <c r="AU1602" s="24"/>
      <c r="AV1602" s="24"/>
      <c r="AW1602" s="24"/>
      <c r="AX1602" s="24"/>
      <c r="AY1602" s="24"/>
      <c r="AZ1602" s="24"/>
      <c r="BA1602" s="24"/>
      <c r="BB1602" s="21">
        <f t="shared" si="208"/>
        <v>8</v>
      </c>
      <c r="BC1602" s="21"/>
      <c r="BD1602" s="22">
        <f t="shared" si="207"/>
        <v>10.75268817204301</v>
      </c>
      <c r="BE1602" s="21"/>
      <c r="BG1602" s="10"/>
      <c r="BH1602" s="21">
        <f t="shared" si="209"/>
        <v>0</v>
      </c>
      <c r="BI1602" s="22">
        <f t="shared" si="209"/>
        <v>8.0000000000000002E-3</v>
      </c>
      <c r="BJ1602" s="21"/>
      <c r="BK1602" s="21">
        <v>0</v>
      </c>
      <c r="BL1602" s="22">
        <v>2.4E-2</v>
      </c>
      <c r="BM1602" s="21"/>
      <c r="BN1602" s="21">
        <f t="shared" si="206"/>
        <v>0</v>
      </c>
      <c r="BO1602" s="22">
        <f t="shared" si="206"/>
        <v>9.6000000000000002E-2</v>
      </c>
      <c r="BP1602" s="21">
        <f t="shared" si="206"/>
        <v>0</v>
      </c>
    </row>
    <row r="1603" spans="1:68" ht="11.1" customHeight="1" outlineLevel="1" collapsed="1" x14ac:dyDescent="0.2">
      <c r="A1603" s="10"/>
      <c r="B1603" s="18"/>
      <c r="C1603" s="18"/>
      <c r="D1603" s="18"/>
      <c r="E1603" s="19" t="s">
        <v>1430</v>
      </c>
      <c r="F1603" s="209">
        <v>1.456</v>
      </c>
      <c r="G1603" s="209">
        <v>0.94699999999999995</v>
      </c>
      <c r="H1603" s="209">
        <v>0.72699999999999998</v>
      </c>
      <c r="I1603" s="240">
        <v>0.65100000000000002</v>
      </c>
      <c r="J1603" s="240"/>
      <c r="K1603" s="209">
        <v>0.223</v>
      </c>
      <c r="L1603" s="209">
        <v>0.11899999999999999</v>
      </c>
      <c r="M1603" s="20"/>
      <c r="N1603" s="20"/>
      <c r="O1603" s="209">
        <v>0.35899999999999999</v>
      </c>
      <c r="P1603" s="20"/>
      <c r="Q1603" s="209">
        <v>1.3859999999999999</v>
      </c>
      <c r="R1603" s="209">
        <v>1.2130000000000001</v>
      </c>
      <c r="S1603" s="209">
        <v>1.246</v>
      </c>
      <c r="T1603" s="209">
        <v>1.214</v>
      </c>
      <c r="U1603" s="209">
        <v>0.82799999999999996</v>
      </c>
      <c r="V1603" s="209">
        <v>0.51100000000000001</v>
      </c>
      <c r="W1603" s="209">
        <v>0.29399999999999998</v>
      </c>
      <c r="X1603" s="209">
        <v>0.13</v>
      </c>
      <c r="Y1603" s="20"/>
      <c r="Z1603" s="209">
        <v>0.13100000000000001</v>
      </c>
      <c r="AA1603" s="209">
        <v>0.16800000000000001</v>
      </c>
      <c r="AB1603" s="209">
        <v>0.47499999999999998</v>
      </c>
      <c r="AC1603" s="209">
        <v>0.73699999999999999</v>
      </c>
      <c r="AD1603" s="209">
        <v>0.88600000000000001</v>
      </c>
      <c r="AE1603" s="209">
        <v>0.997</v>
      </c>
      <c r="AF1603" s="209">
        <v>1.044</v>
      </c>
      <c r="AG1603" s="209">
        <v>0.47699999999999998</v>
      </c>
      <c r="AH1603" s="209">
        <v>0.41799999999999998</v>
      </c>
      <c r="AI1603" s="209">
        <v>0.251</v>
      </c>
      <c r="AJ1603" s="209">
        <v>9.5000000000000001E-2</v>
      </c>
      <c r="AK1603" s="20"/>
      <c r="AL1603" s="209">
        <v>3.5000000000000003E-2</v>
      </c>
      <c r="AM1603" s="209">
        <v>0.20899999999999999</v>
      </c>
      <c r="AN1603" s="209">
        <v>0.375</v>
      </c>
      <c r="AO1603" s="209">
        <v>0.69199999999999995</v>
      </c>
      <c r="AP1603" s="209">
        <v>1.1439999999999999</v>
      </c>
      <c r="AQ1603" s="209">
        <v>0.96799999999999997</v>
      </c>
      <c r="AR1603" s="209">
        <v>0.751</v>
      </c>
      <c r="AS1603" s="209">
        <v>0.73099999999999998</v>
      </c>
      <c r="AT1603" s="209">
        <v>0.55400000000000005</v>
      </c>
      <c r="AU1603" s="209">
        <v>0.21099999999999999</v>
      </c>
      <c r="AV1603" s="20"/>
      <c r="AW1603" s="20"/>
      <c r="AX1603" s="20"/>
      <c r="AY1603" s="209">
        <v>0.32200000000000001</v>
      </c>
      <c r="AZ1603" s="209">
        <v>0.33300000000000002</v>
      </c>
      <c r="BA1603" s="209">
        <v>0.66800000000000004</v>
      </c>
      <c r="BB1603" s="21">
        <f t="shared" si="208"/>
        <v>1.456</v>
      </c>
      <c r="BC1603" s="21">
        <f>BF1603</f>
        <v>2.09</v>
      </c>
      <c r="BD1603" s="22">
        <f t="shared" si="207"/>
        <v>1.9569892473118278</v>
      </c>
      <c r="BE1603" s="21">
        <f>BC1603-BD1603</f>
        <v>0.13301075268817208</v>
      </c>
      <c r="BF1603" s="2">
        <v>2.09</v>
      </c>
      <c r="BG1603" s="10">
        <v>7</v>
      </c>
      <c r="BH1603" s="21">
        <f t="shared" si="209"/>
        <v>1.5549599999999998E-3</v>
      </c>
      <c r="BI1603" s="22">
        <f t="shared" si="209"/>
        <v>1.4559999999999998E-3</v>
      </c>
      <c r="BJ1603" s="21">
        <f>BH1603-BI1603</f>
        <v>9.8959999999999933E-5</v>
      </c>
      <c r="BK1603" s="21">
        <v>4.6648799999999997E-3</v>
      </c>
      <c r="BL1603" s="22">
        <v>4.3679999999999995E-3</v>
      </c>
      <c r="BM1603" s="21">
        <v>2.9688000000000023E-4</v>
      </c>
      <c r="BN1603" s="21">
        <f t="shared" si="206"/>
        <v>1.8659519999999999E-2</v>
      </c>
      <c r="BO1603" s="22">
        <f t="shared" si="206"/>
        <v>1.7471999999999998E-2</v>
      </c>
      <c r="BP1603" s="21">
        <f t="shared" si="206"/>
        <v>1.1875200000000009E-3</v>
      </c>
    </row>
    <row r="1604" spans="1:68" ht="11.1" hidden="1" customHeight="1" outlineLevel="2" x14ac:dyDescent="0.2">
      <c r="A1604" s="10"/>
      <c r="B1604" s="18"/>
      <c r="C1604" s="18"/>
      <c r="D1604" s="18"/>
      <c r="E1604" s="23" t="s">
        <v>1431</v>
      </c>
      <c r="F1604" s="208">
        <v>1.456</v>
      </c>
      <c r="G1604" s="208">
        <v>0.94699999999999995</v>
      </c>
      <c r="H1604" s="208">
        <v>0.72699999999999998</v>
      </c>
      <c r="I1604" s="239">
        <v>0.65100000000000002</v>
      </c>
      <c r="J1604" s="239"/>
      <c r="K1604" s="208">
        <v>0.223</v>
      </c>
      <c r="L1604" s="208">
        <v>0.11899999999999999</v>
      </c>
      <c r="M1604" s="24"/>
      <c r="N1604" s="24"/>
      <c r="O1604" s="208">
        <v>0.35899999999999999</v>
      </c>
      <c r="P1604" s="24"/>
      <c r="Q1604" s="208">
        <v>1.3859999999999999</v>
      </c>
      <c r="R1604" s="208">
        <v>1.2130000000000001</v>
      </c>
      <c r="S1604" s="208">
        <v>1.246</v>
      </c>
      <c r="T1604" s="208">
        <v>1.214</v>
      </c>
      <c r="U1604" s="208">
        <v>0.82799999999999996</v>
      </c>
      <c r="V1604" s="208">
        <v>0.51100000000000001</v>
      </c>
      <c r="W1604" s="208">
        <v>0.29399999999999998</v>
      </c>
      <c r="X1604" s="208">
        <v>0.13</v>
      </c>
      <c r="Y1604" s="24"/>
      <c r="Z1604" s="208">
        <v>0.13100000000000001</v>
      </c>
      <c r="AA1604" s="208">
        <v>0.16800000000000001</v>
      </c>
      <c r="AB1604" s="208">
        <v>0.47499999999999998</v>
      </c>
      <c r="AC1604" s="208">
        <v>0.73699999999999999</v>
      </c>
      <c r="AD1604" s="208">
        <v>0.88600000000000001</v>
      </c>
      <c r="AE1604" s="208">
        <v>0.997</v>
      </c>
      <c r="AF1604" s="208">
        <v>1.044</v>
      </c>
      <c r="AG1604" s="208">
        <v>0.47699999999999998</v>
      </c>
      <c r="AH1604" s="208">
        <v>0.41799999999999998</v>
      </c>
      <c r="AI1604" s="208">
        <v>0.251</v>
      </c>
      <c r="AJ1604" s="208">
        <v>9.5000000000000001E-2</v>
      </c>
      <c r="AK1604" s="24"/>
      <c r="AL1604" s="208">
        <v>3.5000000000000003E-2</v>
      </c>
      <c r="AM1604" s="208">
        <v>0.20899999999999999</v>
      </c>
      <c r="AN1604" s="208">
        <v>0.375</v>
      </c>
      <c r="AO1604" s="208">
        <v>0.69199999999999995</v>
      </c>
      <c r="AP1604" s="208">
        <v>1.1439999999999999</v>
      </c>
      <c r="AQ1604" s="208">
        <v>0.96799999999999997</v>
      </c>
      <c r="AR1604" s="208">
        <v>0.751</v>
      </c>
      <c r="AS1604" s="208">
        <v>0.73099999999999998</v>
      </c>
      <c r="AT1604" s="208">
        <v>0.55400000000000005</v>
      </c>
      <c r="AU1604" s="208">
        <v>0.21099999999999999</v>
      </c>
      <c r="AV1604" s="24"/>
      <c r="AW1604" s="24"/>
      <c r="AX1604" s="24"/>
      <c r="AY1604" s="208">
        <v>0.32200000000000001</v>
      </c>
      <c r="AZ1604" s="208">
        <v>0.33300000000000002</v>
      </c>
      <c r="BA1604" s="208">
        <v>0.66800000000000004</v>
      </c>
      <c r="BB1604" s="21">
        <f t="shared" si="208"/>
        <v>1.456</v>
      </c>
      <c r="BC1604" s="21"/>
      <c r="BD1604" s="22">
        <f t="shared" si="207"/>
        <v>1.9569892473118278</v>
      </c>
      <c r="BE1604" s="21"/>
      <c r="BG1604" s="10"/>
      <c r="BH1604" s="21">
        <f t="shared" si="209"/>
        <v>0</v>
      </c>
      <c r="BI1604" s="22">
        <f t="shared" si="209"/>
        <v>1.4559999999999998E-3</v>
      </c>
      <c r="BJ1604" s="21"/>
      <c r="BK1604" s="21">
        <v>0</v>
      </c>
      <c r="BL1604" s="22">
        <v>4.3679999999999995E-3</v>
      </c>
      <c r="BM1604" s="21"/>
      <c r="BN1604" s="21">
        <f t="shared" si="206"/>
        <v>0</v>
      </c>
      <c r="BO1604" s="22">
        <f t="shared" si="206"/>
        <v>1.7471999999999998E-2</v>
      </c>
      <c r="BP1604" s="21">
        <f t="shared" si="206"/>
        <v>0</v>
      </c>
    </row>
    <row r="1605" spans="1:68" ht="11.1" hidden="1" customHeight="1" outlineLevel="1" collapsed="1" x14ac:dyDescent="0.2">
      <c r="A1605" s="10"/>
      <c r="B1605" s="18"/>
      <c r="C1605" s="18"/>
      <c r="D1605" s="18"/>
      <c r="E1605" s="19" t="s">
        <v>1432</v>
      </c>
      <c r="F1605" s="20"/>
      <c r="G1605" s="20"/>
      <c r="H1605" s="20"/>
      <c r="I1605" s="20"/>
      <c r="J1605" s="20"/>
      <c r="K1605" s="20"/>
      <c r="L1605" s="20"/>
      <c r="M1605" s="20"/>
      <c r="N1605" s="20"/>
      <c r="O1605" s="20"/>
      <c r="P1605" s="20"/>
      <c r="Q1605" s="20"/>
      <c r="R1605" s="20"/>
      <c r="S1605" s="20"/>
      <c r="T1605" s="20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0"/>
      <c r="AE1605" s="20"/>
      <c r="AF1605" s="20"/>
      <c r="AG1605" s="20"/>
      <c r="AH1605" s="20"/>
      <c r="AI1605" s="20"/>
      <c r="AJ1605" s="20"/>
      <c r="AK1605" s="20"/>
      <c r="AL1605" s="20"/>
      <c r="AM1605" s="209">
        <v>0.73799999999999999</v>
      </c>
      <c r="AN1605" s="209">
        <v>1.907</v>
      </c>
      <c r="AO1605" s="209">
        <v>4.2830000000000004</v>
      </c>
      <c r="AP1605" s="209">
        <v>5.9939999999999998</v>
      </c>
      <c r="AQ1605" s="209">
        <v>5.3949999999999996</v>
      </c>
      <c r="AR1605" s="209">
        <v>4.8540000000000001</v>
      </c>
      <c r="AS1605" s="209">
        <v>3.7109999999999999</v>
      </c>
      <c r="AT1605" s="209">
        <v>2.673</v>
      </c>
      <c r="AU1605" s="209">
        <v>1.452</v>
      </c>
      <c r="AV1605" s="20"/>
      <c r="AW1605" s="20"/>
      <c r="AX1605" s="20"/>
      <c r="AY1605" s="209">
        <v>0.92300000000000004</v>
      </c>
      <c r="AZ1605" s="209">
        <v>1.992</v>
      </c>
      <c r="BA1605" s="209">
        <v>3.9119999999999999</v>
      </c>
      <c r="BB1605" s="21">
        <f t="shared" si="208"/>
        <v>5.9939999999999998</v>
      </c>
      <c r="BC1605" s="21">
        <f>BF1605</f>
        <v>11.4</v>
      </c>
      <c r="BD1605" s="22">
        <f t="shared" si="207"/>
        <v>8.056451612903226</v>
      </c>
      <c r="BE1605" s="21">
        <f>BC1605-BD1605</f>
        <v>3.3435483870967744</v>
      </c>
      <c r="BF1605" s="2">
        <v>11.4</v>
      </c>
      <c r="BG1605" s="10">
        <v>6</v>
      </c>
      <c r="BH1605" s="21">
        <f t="shared" si="209"/>
        <v>8.4816000000000006E-3</v>
      </c>
      <c r="BI1605" s="22">
        <f t="shared" si="209"/>
        <v>5.9940000000000011E-3</v>
      </c>
      <c r="BJ1605" s="21">
        <f>BH1605-BI1605</f>
        <v>2.4875999999999995E-3</v>
      </c>
      <c r="BK1605" s="21">
        <v>2.5444800000000004E-2</v>
      </c>
      <c r="BL1605" s="22">
        <v>1.7982000000000005E-2</v>
      </c>
      <c r="BM1605" s="21">
        <v>7.4627999999999986E-3</v>
      </c>
      <c r="BN1605" s="21">
        <f t="shared" si="206"/>
        <v>0.10177920000000001</v>
      </c>
      <c r="BO1605" s="22">
        <f t="shared" si="206"/>
        <v>7.192800000000002E-2</v>
      </c>
      <c r="BP1605" s="21">
        <f t="shared" si="206"/>
        <v>2.9851199999999994E-2</v>
      </c>
    </row>
    <row r="1606" spans="1:68" ht="11.1" hidden="1" customHeight="1" outlineLevel="2" x14ac:dyDescent="0.2">
      <c r="A1606" s="10"/>
      <c r="B1606" s="18"/>
      <c r="C1606" s="18"/>
      <c r="D1606" s="18"/>
      <c r="E1606" s="23" t="s">
        <v>1433</v>
      </c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08">
        <v>0.73799999999999999</v>
      </c>
      <c r="AN1606" s="208">
        <v>1.907</v>
      </c>
      <c r="AO1606" s="208">
        <v>4.2830000000000004</v>
      </c>
      <c r="AP1606" s="208">
        <v>5.9939999999999998</v>
      </c>
      <c r="AQ1606" s="208">
        <v>5.3949999999999996</v>
      </c>
      <c r="AR1606" s="208">
        <v>4.8540000000000001</v>
      </c>
      <c r="AS1606" s="208">
        <v>3.7109999999999999</v>
      </c>
      <c r="AT1606" s="208">
        <v>2.673</v>
      </c>
      <c r="AU1606" s="208">
        <v>1.452</v>
      </c>
      <c r="AV1606" s="24"/>
      <c r="AW1606" s="24"/>
      <c r="AX1606" s="24"/>
      <c r="AY1606" s="208">
        <v>0.92300000000000004</v>
      </c>
      <c r="AZ1606" s="208">
        <v>1.992</v>
      </c>
      <c r="BA1606" s="208">
        <v>3.9119999999999999</v>
      </c>
      <c r="BB1606" s="21">
        <f t="shared" si="208"/>
        <v>5.9939999999999998</v>
      </c>
      <c r="BC1606" s="21"/>
      <c r="BD1606" s="22">
        <f t="shared" si="207"/>
        <v>8.056451612903226</v>
      </c>
      <c r="BE1606" s="21"/>
      <c r="BG1606" s="10"/>
      <c r="BH1606" s="21">
        <f t="shared" si="209"/>
        <v>0</v>
      </c>
      <c r="BI1606" s="22">
        <f t="shared" si="209"/>
        <v>5.9940000000000011E-3</v>
      </c>
      <c r="BJ1606" s="21"/>
      <c r="BK1606" s="21">
        <v>0</v>
      </c>
      <c r="BL1606" s="22">
        <v>1.7982000000000005E-2</v>
      </c>
      <c r="BM1606" s="21"/>
      <c r="BN1606" s="21">
        <f t="shared" si="206"/>
        <v>0</v>
      </c>
      <c r="BO1606" s="22">
        <f t="shared" si="206"/>
        <v>7.192800000000002E-2</v>
      </c>
      <c r="BP1606" s="21">
        <f t="shared" si="206"/>
        <v>0</v>
      </c>
    </row>
    <row r="1607" spans="1:68" ht="11.1" hidden="1" customHeight="1" outlineLevel="1" collapsed="1" x14ac:dyDescent="0.2">
      <c r="A1607" s="10"/>
      <c r="B1607" s="18"/>
      <c r="C1607" s="18"/>
      <c r="D1607" s="18"/>
      <c r="E1607" s="19" t="s">
        <v>1434</v>
      </c>
      <c r="F1607" s="209">
        <v>8.4329999999999998</v>
      </c>
      <c r="G1607" s="209">
        <v>6.641</v>
      </c>
      <c r="H1607" s="209">
        <v>4.1970000000000001</v>
      </c>
      <c r="I1607" s="240">
        <v>3.0219999999999998</v>
      </c>
      <c r="J1607" s="240"/>
      <c r="K1607" s="209">
        <v>1.143</v>
      </c>
      <c r="L1607" s="209">
        <v>0.61399999999999999</v>
      </c>
      <c r="M1607" s="20"/>
      <c r="N1607" s="20"/>
      <c r="O1607" s="20"/>
      <c r="P1607" s="209">
        <v>3.5819999999999999</v>
      </c>
      <c r="Q1607" s="209">
        <v>4.58</v>
      </c>
      <c r="R1607" s="209">
        <v>6.12</v>
      </c>
      <c r="S1607" s="209">
        <v>7.7889999999999997</v>
      </c>
      <c r="T1607" s="209">
        <v>6.819</v>
      </c>
      <c r="U1607" s="209">
        <v>4.6550000000000002</v>
      </c>
      <c r="V1607" s="209">
        <v>2.6480000000000001</v>
      </c>
      <c r="W1607" s="209">
        <v>1.6870000000000001</v>
      </c>
      <c r="X1607" s="209">
        <v>0.38300000000000001</v>
      </c>
      <c r="Y1607" s="20"/>
      <c r="Z1607" s="20"/>
      <c r="AA1607" s="20"/>
      <c r="AB1607" s="209">
        <v>4.3760000000000003</v>
      </c>
      <c r="AC1607" s="209">
        <v>4.8369999999999997</v>
      </c>
      <c r="AD1607" s="209">
        <v>2.4940000000000002</v>
      </c>
      <c r="AE1607" s="209">
        <v>6.9039999999999999</v>
      </c>
      <c r="AF1607" s="209">
        <v>5.4729999999999999</v>
      </c>
      <c r="AG1607" s="209">
        <v>7.3550000000000004</v>
      </c>
      <c r="AH1607" s="20"/>
      <c r="AI1607" s="209">
        <v>0.96399999999999997</v>
      </c>
      <c r="AJ1607" s="209">
        <v>0.55400000000000005</v>
      </c>
      <c r="AK1607" s="20"/>
      <c r="AL1607" s="20"/>
      <c r="AM1607" s="209">
        <v>1.575</v>
      </c>
      <c r="AN1607" s="209">
        <v>2.4390000000000001</v>
      </c>
      <c r="AO1607" s="209">
        <v>5.8890000000000002</v>
      </c>
      <c r="AP1607" s="209">
        <v>6.298</v>
      </c>
      <c r="AQ1607" s="209">
        <v>5.9139999999999997</v>
      </c>
      <c r="AR1607" s="209">
        <v>7.1790000000000003</v>
      </c>
      <c r="AS1607" s="209">
        <v>4.4930000000000003</v>
      </c>
      <c r="AT1607" s="209">
        <v>3.0950000000000002</v>
      </c>
      <c r="AU1607" s="209">
        <v>1.407</v>
      </c>
      <c r="AV1607" s="20"/>
      <c r="AW1607" s="20"/>
      <c r="AX1607" s="20"/>
      <c r="AY1607" s="209">
        <v>1.31</v>
      </c>
      <c r="AZ1607" s="209">
        <v>2.0680000000000001</v>
      </c>
      <c r="BA1607" s="209">
        <v>3.9079999999999999</v>
      </c>
      <c r="BB1607" s="21">
        <f t="shared" si="208"/>
        <v>8.4329999999999998</v>
      </c>
      <c r="BC1607" s="21">
        <f>BD1607</f>
        <v>11.334677419354838</v>
      </c>
      <c r="BD1607" s="22">
        <f t="shared" si="207"/>
        <v>11.334677419354838</v>
      </c>
      <c r="BE1607" s="21">
        <f>BC1607-BD1607</f>
        <v>0</v>
      </c>
      <c r="BF1607" s="2">
        <v>8.7799999999999994</v>
      </c>
      <c r="BG1607" s="10">
        <v>6</v>
      </c>
      <c r="BH1607" s="21">
        <f t="shared" si="209"/>
        <v>8.4329999999999995E-3</v>
      </c>
      <c r="BI1607" s="22">
        <f t="shared" si="209"/>
        <v>8.4329999999999995E-3</v>
      </c>
      <c r="BJ1607" s="21">
        <f>BH1607-BI1607</f>
        <v>0</v>
      </c>
      <c r="BK1607" s="21">
        <v>2.5298999999999999E-2</v>
      </c>
      <c r="BL1607" s="22">
        <v>2.5298999999999999E-2</v>
      </c>
      <c r="BM1607" s="21">
        <v>0</v>
      </c>
      <c r="BN1607" s="21">
        <f t="shared" si="206"/>
        <v>0.10119599999999999</v>
      </c>
      <c r="BO1607" s="22">
        <f t="shared" si="206"/>
        <v>0.10119599999999999</v>
      </c>
      <c r="BP1607" s="21">
        <f t="shared" si="206"/>
        <v>0</v>
      </c>
    </row>
    <row r="1608" spans="1:68" ht="11.1" hidden="1" customHeight="1" outlineLevel="2" x14ac:dyDescent="0.2">
      <c r="A1608" s="10"/>
      <c r="B1608" s="18"/>
      <c r="C1608" s="18"/>
      <c r="D1608" s="18"/>
      <c r="E1608" s="23" t="s">
        <v>1435</v>
      </c>
      <c r="F1608" s="208">
        <v>8.4329999999999998</v>
      </c>
      <c r="G1608" s="208">
        <v>6.641</v>
      </c>
      <c r="H1608" s="208">
        <v>4.1970000000000001</v>
      </c>
      <c r="I1608" s="239">
        <v>3.0219999999999998</v>
      </c>
      <c r="J1608" s="239"/>
      <c r="K1608" s="208">
        <v>1.143</v>
      </c>
      <c r="L1608" s="208">
        <v>0.61399999999999999</v>
      </c>
      <c r="M1608" s="24"/>
      <c r="N1608" s="24"/>
      <c r="O1608" s="24"/>
      <c r="P1608" s="208">
        <v>3.5819999999999999</v>
      </c>
      <c r="Q1608" s="208">
        <v>4.58</v>
      </c>
      <c r="R1608" s="208">
        <v>6.12</v>
      </c>
      <c r="S1608" s="208">
        <v>7.7889999999999997</v>
      </c>
      <c r="T1608" s="208">
        <v>6.819</v>
      </c>
      <c r="U1608" s="208">
        <v>4.6550000000000002</v>
      </c>
      <c r="V1608" s="208">
        <v>2.6480000000000001</v>
      </c>
      <c r="W1608" s="208">
        <v>1.6870000000000001</v>
      </c>
      <c r="X1608" s="208">
        <v>0.38300000000000001</v>
      </c>
      <c r="Y1608" s="24"/>
      <c r="Z1608" s="24"/>
      <c r="AA1608" s="24"/>
      <c r="AB1608" s="208">
        <v>4.3760000000000003</v>
      </c>
      <c r="AC1608" s="208">
        <v>4.8369999999999997</v>
      </c>
      <c r="AD1608" s="208">
        <v>2.4940000000000002</v>
      </c>
      <c r="AE1608" s="208">
        <v>6.9039999999999999</v>
      </c>
      <c r="AF1608" s="208">
        <v>5.4729999999999999</v>
      </c>
      <c r="AG1608" s="208">
        <v>7.3550000000000004</v>
      </c>
      <c r="AH1608" s="24"/>
      <c r="AI1608" s="208">
        <v>0.96399999999999997</v>
      </c>
      <c r="AJ1608" s="208">
        <v>0.55400000000000005</v>
      </c>
      <c r="AK1608" s="24"/>
      <c r="AL1608" s="24"/>
      <c r="AM1608" s="208">
        <v>1.575</v>
      </c>
      <c r="AN1608" s="208">
        <v>2.4390000000000001</v>
      </c>
      <c r="AO1608" s="208">
        <v>5.8890000000000002</v>
      </c>
      <c r="AP1608" s="208">
        <v>6.298</v>
      </c>
      <c r="AQ1608" s="208">
        <v>5.9139999999999997</v>
      </c>
      <c r="AR1608" s="208">
        <v>7.1790000000000003</v>
      </c>
      <c r="AS1608" s="208">
        <v>4.4930000000000003</v>
      </c>
      <c r="AT1608" s="208">
        <v>3.0950000000000002</v>
      </c>
      <c r="AU1608" s="208">
        <v>1.407</v>
      </c>
      <c r="AV1608" s="24"/>
      <c r="AW1608" s="24"/>
      <c r="AX1608" s="24"/>
      <c r="AY1608" s="208">
        <v>1.31</v>
      </c>
      <c r="AZ1608" s="208">
        <v>2.0680000000000001</v>
      </c>
      <c r="BA1608" s="208">
        <v>3.9079999999999999</v>
      </c>
      <c r="BB1608" s="21">
        <f t="shared" si="208"/>
        <v>8.4329999999999998</v>
      </c>
      <c r="BC1608" s="21"/>
      <c r="BD1608" s="22">
        <f t="shared" si="207"/>
        <v>11.334677419354838</v>
      </c>
      <c r="BE1608" s="21"/>
      <c r="BG1608" s="10"/>
      <c r="BH1608" s="21">
        <f t="shared" si="209"/>
        <v>0</v>
      </c>
      <c r="BI1608" s="22">
        <f t="shared" si="209"/>
        <v>8.4329999999999995E-3</v>
      </c>
      <c r="BJ1608" s="21"/>
      <c r="BK1608" s="21">
        <v>0</v>
      </c>
      <c r="BL1608" s="22">
        <v>2.5298999999999999E-2</v>
      </c>
      <c r="BM1608" s="21"/>
      <c r="BN1608" s="21">
        <f t="shared" si="206"/>
        <v>0</v>
      </c>
      <c r="BO1608" s="22">
        <f t="shared" si="206"/>
        <v>0.10119599999999999</v>
      </c>
      <c r="BP1608" s="21">
        <f t="shared" si="206"/>
        <v>0</v>
      </c>
    </row>
    <row r="1609" spans="1:68" ht="11.1" hidden="1" customHeight="1" outlineLevel="1" collapsed="1" x14ac:dyDescent="0.2">
      <c r="A1609" s="10"/>
      <c r="B1609" s="18"/>
      <c r="C1609" s="18"/>
      <c r="D1609" s="18"/>
      <c r="E1609" s="19" t="s">
        <v>1436</v>
      </c>
      <c r="F1609" s="209">
        <v>3.6560000000000001</v>
      </c>
      <c r="G1609" s="209">
        <v>2.6779999999999999</v>
      </c>
      <c r="H1609" s="209">
        <v>2.198</v>
      </c>
      <c r="I1609" s="240">
        <v>1.458</v>
      </c>
      <c r="J1609" s="240"/>
      <c r="K1609" s="209">
        <v>0.995</v>
      </c>
      <c r="L1609" s="20"/>
      <c r="M1609" s="20"/>
      <c r="N1609" s="20"/>
      <c r="O1609" s="209">
        <v>0.32600000000000001</v>
      </c>
      <c r="P1609" s="209">
        <v>1.4379999999999999</v>
      </c>
      <c r="Q1609" s="209">
        <v>2.048</v>
      </c>
      <c r="R1609" s="209">
        <v>2.024</v>
      </c>
      <c r="S1609" s="209">
        <v>3.7610000000000001</v>
      </c>
      <c r="T1609" s="209">
        <v>3.0990000000000002</v>
      </c>
      <c r="U1609" s="209">
        <v>2.2850000000000001</v>
      </c>
      <c r="V1609" s="209">
        <v>1.1359999999999999</v>
      </c>
      <c r="W1609" s="209">
        <v>1.0880000000000001</v>
      </c>
      <c r="X1609" s="209">
        <v>0.15</v>
      </c>
      <c r="Y1609" s="20"/>
      <c r="Z1609" s="20"/>
      <c r="AA1609" s="20"/>
      <c r="AB1609" s="209">
        <v>0.97399999999999998</v>
      </c>
      <c r="AC1609" s="209">
        <v>3.4660000000000002</v>
      </c>
      <c r="AD1609" s="209">
        <v>2.669</v>
      </c>
      <c r="AE1609" s="209">
        <v>2.9350000000000001</v>
      </c>
      <c r="AF1609" s="209">
        <v>2.4049999999999998</v>
      </c>
      <c r="AG1609" s="209">
        <v>1.9930000000000001</v>
      </c>
      <c r="AH1609" s="209">
        <v>1.4370000000000001</v>
      </c>
      <c r="AI1609" s="209">
        <v>0.91800000000000004</v>
      </c>
      <c r="AJ1609" s="209">
        <v>0.218</v>
      </c>
      <c r="AK1609" s="20"/>
      <c r="AL1609" s="20"/>
      <c r="AM1609" s="209">
        <v>0.81200000000000006</v>
      </c>
      <c r="AN1609" s="209">
        <v>1.2549999999999999</v>
      </c>
      <c r="AO1609" s="209">
        <v>2.734</v>
      </c>
      <c r="AP1609" s="209">
        <v>3</v>
      </c>
      <c r="AQ1609" s="209">
        <v>2.742</v>
      </c>
      <c r="AR1609" s="209">
        <v>3.1320000000000001</v>
      </c>
      <c r="AS1609" s="209">
        <v>2.028</v>
      </c>
      <c r="AT1609" s="209">
        <v>1.5860000000000001</v>
      </c>
      <c r="AU1609" s="209">
        <v>0.92400000000000004</v>
      </c>
      <c r="AV1609" s="209">
        <v>0.27400000000000002</v>
      </c>
      <c r="AW1609" s="20"/>
      <c r="AX1609" s="20"/>
      <c r="AY1609" s="20"/>
      <c r="AZ1609" s="20"/>
      <c r="BA1609" s="20"/>
      <c r="BB1609" s="21">
        <f t="shared" si="208"/>
        <v>3.7610000000000001</v>
      </c>
      <c r="BC1609" s="21">
        <f>BF1609</f>
        <v>5.7</v>
      </c>
      <c r="BD1609" s="22">
        <f t="shared" si="207"/>
        <v>5.0551075268817209</v>
      </c>
      <c r="BE1609" s="21">
        <f>BC1609-BD1609</f>
        <v>0.64489247311827924</v>
      </c>
      <c r="BF1609" s="2">
        <v>5.7</v>
      </c>
      <c r="BG1609" s="10">
        <v>6</v>
      </c>
      <c r="BH1609" s="21">
        <f t="shared" si="209"/>
        <v>4.2408000000000003E-3</v>
      </c>
      <c r="BI1609" s="22">
        <f t="shared" si="209"/>
        <v>3.7610000000000005E-3</v>
      </c>
      <c r="BJ1609" s="21">
        <f>BH1609-BI1609</f>
        <v>4.7979999999999984E-4</v>
      </c>
      <c r="BK1609" s="21">
        <v>1.2722400000000002E-2</v>
      </c>
      <c r="BL1609" s="22">
        <v>1.1283000000000001E-2</v>
      </c>
      <c r="BM1609" s="21">
        <v>1.4394000000000004E-3</v>
      </c>
      <c r="BN1609" s="21">
        <f t="shared" si="206"/>
        <v>5.0889600000000007E-2</v>
      </c>
      <c r="BO1609" s="22">
        <f t="shared" si="206"/>
        <v>4.5132000000000005E-2</v>
      </c>
      <c r="BP1609" s="21">
        <f t="shared" si="206"/>
        <v>5.7576000000000016E-3</v>
      </c>
    </row>
    <row r="1610" spans="1:68" ht="11.1" hidden="1" customHeight="1" outlineLevel="2" x14ac:dyDescent="0.2">
      <c r="A1610" s="10"/>
      <c r="B1610" s="18"/>
      <c r="C1610" s="18"/>
      <c r="D1610" s="18"/>
      <c r="E1610" s="23" t="s">
        <v>1437</v>
      </c>
      <c r="F1610" s="208">
        <v>3.6560000000000001</v>
      </c>
      <c r="G1610" s="208">
        <v>2.6779999999999999</v>
      </c>
      <c r="H1610" s="208">
        <v>2.198</v>
      </c>
      <c r="I1610" s="239">
        <v>1.458</v>
      </c>
      <c r="J1610" s="239"/>
      <c r="K1610" s="208">
        <v>0.995</v>
      </c>
      <c r="L1610" s="24"/>
      <c r="M1610" s="24"/>
      <c r="N1610" s="24"/>
      <c r="O1610" s="208">
        <v>0.32600000000000001</v>
      </c>
      <c r="P1610" s="208">
        <v>1.4379999999999999</v>
      </c>
      <c r="Q1610" s="208">
        <v>2.048</v>
      </c>
      <c r="R1610" s="208">
        <v>2.024</v>
      </c>
      <c r="S1610" s="208">
        <v>3.7610000000000001</v>
      </c>
      <c r="T1610" s="208">
        <v>3.0990000000000002</v>
      </c>
      <c r="U1610" s="208">
        <v>2.2850000000000001</v>
      </c>
      <c r="V1610" s="208">
        <v>1.1359999999999999</v>
      </c>
      <c r="W1610" s="208">
        <v>1.0880000000000001</v>
      </c>
      <c r="X1610" s="208">
        <v>0.15</v>
      </c>
      <c r="Y1610" s="24"/>
      <c r="Z1610" s="24"/>
      <c r="AA1610" s="24"/>
      <c r="AB1610" s="208">
        <v>0.97399999999999998</v>
      </c>
      <c r="AC1610" s="208">
        <v>3.4660000000000002</v>
      </c>
      <c r="AD1610" s="208">
        <v>2.669</v>
      </c>
      <c r="AE1610" s="208">
        <v>2.9350000000000001</v>
      </c>
      <c r="AF1610" s="208">
        <v>2.4049999999999998</v>
      </c>
      <c r="AG1610" s="208">
        <v>1.9930000000000001</v>
      </c>
      <c r="AH1610" s="208">
        <v>1.4370000000000001</v>
      </c>
      <c r="AI1610" s="208">
        <v>0.91800000000000004</v>
      </c>
      <c r="AJ1610" s="208">
        <v>0.218</v>
      </c>
      <c r="AK1610" s="24"/>
      <c r="AL1610" s="24"/>
      <c r="AM1610" s="208">
        <v>0.81200000000000006</v>
      </c>
      <c r="AN1610" s="208">
        <v>1.2549999999999999</v>
      </c>
      <c r="AO1610" s="208">
        <v>2.734</v>
      </c>
      <c r="AP1610" s="208">
        <v>3</v>
      </c>
      <c r="AQ1610" s="208">
        <v>2.742</v>
      </c>
      <c r="AR1610" s="208">
        <v>3.1320000000000001</v>
      </c>
      <c r="AS1610" s="208">
        <v>2.028</v>
      </c>
      <c r="AT1610" s="208">
        <v>1.5860000000000001</v>
      </c>
      <c r="AU1610" s="208">
        <v>0.92400000000000004</v>
      </c>
      <c r="AV1610" s="208">
        <v>0.27400000000000002</v>
      </c>
      <c r="AW1610" s="24"/>
      <c r="AX1610" s="24"/>
      <c r="AY1610" s="24"/>
      <c r="AZ1610" s="24"/>
      <c r="BA1610" s="24"/>
      <c r="BB1610" s="21">
        <f t="shared" si="208"/>
        <v>3.7610000000000001</v>
      </c>
      <c r="BC1610" s="21"/>
      <c r="BD1610" s="22">
        <f t="shared" si="207"/>
        <v>5.0551075268817209</v>
      </c>
      <c r="BE1610" s="21"/>
      <c r="BG1610" s="10"/>
      <c r="BH1610" s="21">
        <f t="shared" si="209"/>
        <v>0</v>
      </c>
      <c r="BI1610" s="22">
        <f t="shared" si="209"/>
        <v>3.7610000000000005E-3</v>
      </c>
      <c r="BJ1610" s="21"/>
      <c r="BK1610" s="21">
        <v>0</v>
      </c>
      <c r="BL1610" s="22">
        <v>1.1283000000000001E-2</v>
      </c>
      <c r="BM1610" s="21"/>
      <c r="BN1610" s="21">
        <f t="shared" si="206"/>
        <v>0</v>
      </c>
      <c r="BO1610" s="22">
        <f t="shared" si="206"/>
        <v>4.5132000000000005E-2</v>
      </c>
      <c r="BP1610" s="21">
        <f t="shared" si="206"/>
        <v>0</v>
      </c>
    </row>
    <row r="1611" spans="1:68" ht="11.1" hidden="1" customHeight="1" outlineLevel="1" collapsed="1" x14ac:dyDescent="0.2">
      <c r="A1611" s="10"/>
      <c r="B1611" s="18"/>
      <c r="C1611" s="18"/>
      <c r="D1611" s="18"/>
      <c r="E1611" s="19" t="s">
        <v>1438</v>
      </c>
      <c r="F1611" s="209">
        <v>5.2930000000000001</v>
      </c>
      <c r="G1611" s="209">
        <v>4.048</v>
      </c>
      <c r="H1611" s="209">
        <v>2.5459999999999998</v>
      </c>
      <c r="I1611" s="240">
        <v>2.153</v>
      </c>
      <c r="J1611" s="240"/>
      <c r="K1611" s="209">
        <v>0.998</v>
      </c>
      <c r="L1611" s="20"/>
      <c r="M1611" s="20"/>
      <c r="N1611" s="20"/>
      <c r="O1611" s="209">
        <v>1.1379999999999999</v>
      </c>
      <c r="P1611" s="209">
        <v>1.86</v>
      </c>
      <c r="Q1611" s="209">
        <v>2.778</v>
      </c>
      <c r="R1611" s="209">
        <v>3.6309999999999998</v>
      </c>
      <c r="S1611" s="209">
        <v>4.984</v>
      </c>
      <c r="T1611" s="209">
        <v>5.024</v>
      </c>
      <c r="U1611" s="209">
        <v>2.903</v>
      </c>
      <c r="V1611" s="209">
        <v>2.125</v>
      </c>
      <c r="W1611" s="209">
        <v>1.369</v>
      </c>
      <c r="X1611" s="209">
        <v>0.28399999999999997</v>
      </c>
      <c r="Y1611" s="20"/>
      <c r="Z1611" s="20"/>
      <c r="AA1611" s="20"/>
      <c r="AB1611" s="209">
        <v>2.3210000000000002</v>
      </c>
      <c r="AC1611" s="209">
        <v>1.391</v>
      </c>
      <c r="AD1611" s="209">
        <v>3.1909999999999998</v>
      </c>
      <c r="AE1611" s="209">
        <v>3.5760000000000001</v>
      </c>
      <c r="AF1611" s="209">
        <v>3.5129999999999999</v>
      </c>
      <c r="AG1611" s="209">
        <v>1.9319999999999999</v>
      </c>
      <c r="AH1611" s="209">
        <v>1.3740000000000001</v>
      </c>
      <c r="AI1611" s="209">
        <v>0.872</v>
      </c>
      <c r="AJ1611" s="209">
        <v>0.36499999999999999</v>
      </c>
      <c r="AK1611" s="20"/>
      <c r="AL1611" s="20"/>
      <c r="AM1611" s="209">
        <v>1.3260000000000001</v>
      </c>
      <c r="AN1611" s="209">
        <v>1.353</v>
      </c>
      <c r="AO1611" s="209">
        <v>2.073</v>
      </c>
      <c r="AP1611" s="209">
        <v>4.7089999999999996</v>
      </c>
      <c r="AQ1611" s="209">
        <v>3.609</v>
      </c>
      <c r="AR1611" s="209">
        <v>4.056</v>
      </c>
      <c r="AS1611" s="209">
        <v>2.7770000000000001</v>
      </c>
      <c r="AT1611" s="209">
        <v>2.0350000000000001</v>
      </c>
      <c r="AU1611" s="209">
        <v>1.01</v>
      </c>
      <c r="AV1611" s="20"/>
      <c r="AW1611" s="20"/>
      <c r="AX1611" s="20"/>
      <c r="AY1611" s="209">
        <v>2.9449999999999998</v>
      </c>
      <c r="AZ1611" s="20"/>
      <c r="BA1611" s="209">
        <v>1.821</v>
      </c>
      <c r="BB1611" s="21">
        <f t="shared" si="208"/>
        <v>5.2930000000000001</v>
      </c>
      <c r="BC1611" s="21">
        <f>BD1611</f>
        <v>7.114247311827957</v>
      </c>
      <c r="BD1611" s="22">
        <f t="shared" si="207"/>
        <v>7.114247311827957</v>
      </c>
      <c r="BE1611" s="21">
        <f>BC1611-BD1611</f>
        <v>0</v>
      </c>
      <c r="BG1611" s="10">
        <v>6</v>
      </c>
      <c r="BH1611" s="21">
        <f t="shared" si="209"/>
        <v>5.293E-3</v>
      </c>
      <c r="BI1611" s="22">
        <f t="shared" si="209"/>
        <v>5.293E-3</v>
      </c>
      <c r="BJ1611" s="21">
        <f>BH1611-BI1611</f>
        <v>0</v>
      </c>
      <c r="BK1611" s="21">
        <v>1.5879000000000001E-2</v>
      </c>
      <c r="BL1611" s="22">
        <v>1.5879000000000001E-2</v>
      </c>
      <c r="BM1611" s="21">
        <v>0</v>
      </c>
      <c r="BN1611" s="21">
        <f t="shared" si="206"/>
        <v>6.3516000000000003E-2</v>
      </c>
      <c r="BO1611" s="22">
        <f t="shared" si="206"/>
        <v>6.3516000000000003E-2</v>
      </c>
      <c r="BP1611" s="21">
        <f t="shared" si="206"/>
        <v>0</v>
      </c>
    </row>
    <row r="1612" spans="1:68" ht="11.1" hidden="1" customHeight="1" outlineLevel="2" x14ac:dyDescent="0.2">
      <c r="A1612" s="10"/>
      <c r="B1612" s="18"/>
      <c r="C1612" s="18"/>
      <c r="D1612" s="18"/>
      <c r="E1612" s="23" t="s">
        <v>1439</v>
      </c>
      <c r="F1612" s="208">
        <v>5.2930000000000001</v>
      </c>
      <c r="G1612" s="208">
        <v>4.048</v>
      </c>
      <c r="H1612" s="208">
        <v>2.5459999999999998</v>
      </c>
      <c r="I1612" s="239">
        <v>2.153</v>
      </c>
      <c r="J1612" s="239"/>
      <c r="K1612" s="208">
        <v>0.998</v>
      </c>
      <c r="L1612" s="24"/>
      <c r="M1612" s="24"/>
      <c r="N1612" s="24"/>
      <c r="O1612" s="208">
        <v>1.1379999999999999</v>
      </c>
      <c r="P1612" s="208">
        <v>1.86</v>
      </c>
      <c r="Q1612" s="208">
        <v>2.778</v>
      </c>
      <c r="R1612" s="208">
        <v>3.6309999999999998</v>
      </c>
      <c r="S1612" s="208">
        <v>4.984</v>
      </c>
      <c r="T1612" s="208">
        <v>5.024</v>
      </c>
      <c r="U1612" s="208">
        <v>2.903</v>
      </c>
      <c r="V1612" s="208">
        <v>2.125</v>
      </c>
      <c r="W1612" s="208">
        <v>1.369</v>
      </c>
      <c r="X1612" s="208">
        <v>0.28399999999999997</v>
      </c>
      <c r="Y1612" s="24"/>
      <c r="Z1612" s="24"/>
      <c r="AA1612" s="24"/>
      <c r="AB1612" s="208">
        <v>2.3210000000000002</v>
      </c>
      <c r="AC1612" s="208">
        <v>1.391</v>
      </c>
      <c r="AD1612" s="208">
        <v>3.1909999999999998</v>
      </c>
      <c r="AE1612" s="208">
        <v>3.5760000000000001</v>
      </c>
      <c r="AF1612" s="208">
        <v>3.5129999999999999</v>
      </c>
      <c r="AG1612" s="208">
        <v>1.9319999999999999</v>
      </c>
      <c r="AH1612" s="208">
        <v>1.3740000000000001</v>
      </c>
      <c r="AI1612" s="208">
        <v>0.872</v>
      </c>
      <c r="AJ1612" s="208">
        <v>0.36499999999999999</v>
      </c>
      <c r="AK1612" s="24"/>
      <c r="AL1612" s="24"/>
      <c r="AM1612" s="208">
        <v>1.3260000000000001</v>
      </c>
      <c r="AN1612" s="208">
        <v>1.353</v>
      </c>
      <c r="AO1612" s="208">
        <v>2.073</v>
      </c>
      <c r="AP1612" s="208">
        <v>4.7089999999999996</v>
      </c>
      <c r="AQ1612" s="208">
        <v>3.609</v>
      </c>
      <c r="AR1612" s="208">
        <v>4.056</v>
      </c>
      <c r="AS1612" s="208">
        <v>2.7770000000000001</v>
      </c>
      <c r="AT1612" s="208">
        <v>2.0350000000000001</v>
      </c>
      <c r="AU1612" s="208">
        <v>1.01</v>
      </c>
      <c r="AV1612" s="24"/>
      <c r="AW1612" s="24"/>
      <c r="AX1612" s="24"/>
      <c r="AY1612" s="208">
        <v>2.9449999999999998</v>
      </c>
      <c r="AZ1612" s="24"/>
      <c r="BA1612" s="208">
        <v>1.821</v>
      </c>
      <c r="BB1612" s="21">
        <f t="shared" si="208"/>
        <v>5.2930000000000001</v>
      </c>
      <c r="BC1612" s="21"/>
      <c r="BD1612" s="22">
        <f t="shared" si="207"/>
        <v>7.114247311827957</v>
      </c>
      <c r="BE1612" s="21"/>
      <c r="BG1612" s="10"/>
      <c r="BH1612" s="21">
        <f t="shared" si="209"/>
        <v>0</v>
      </c>
      <c r="BI1612" s="22">
        <f t="shared" si="209"/>
        <v>5.293E-3</v>
      </c>
      <c r="BJ1612" s="21"/>
      <c r="BK1612" s="21">
        <v>0</v>
      </c>
      <c r="BL1612" s="22">
        <v>1.5879000000000001E-2</v>
      </c>
      <c r="BM1612" s="21"/>
      <c r="BN1612" s="21">
        <f t="shared" si="206"/>
        <v>0</v>
      </c>
      <c r="BO1612" s="22">
        <f t="shared" si="206"/>
        <v>6.3516000000000003E-2</v>
      </c>
      <c r="BP1612" s="21">
        <f t="shared" si="206"/>
        <v>0</v>
      </c>
    </row>
    <row r="1613" spans="1:68" ht="11.1" hidden="1" customHeight="1" outlineLevel="1" collapsed="1" x14ac:dyDescent="0.2">
      <c r="A1613" s="10"/>
      <c r="B1613" s="18"/>
      <c r="C1613" s="18"/>
      <c r="D1613" s="18"/>
      <c r="E1613" s="19" t="s">
        <v>1440</v>
      </c>
      <c r="F1613" s="209">
        <v>4.4240000000000004</v>
      </c>
      <c r="G1613" s="209">
        <v>3.29</v>
      </c>
      <c r="H1613" s="209">
        <v>22.117999999999999</v>
      </c>
      <c r="I1613" s="240">
        <v>2.4689999999999999</v>
      </c>
      <c r="J1613" s="240"/>
      <c r="K1613" s="209">
        <v>1.369</v>
      </c>
      <c r="L1613" s="209">
        <v>0.373</v>
      </c>
      <c r="M1613" s="20"/>
      <c r="N1613" s="20"/>
      <c r="O1613" s="209">
        <v>1.7869999999999999</v>
      </c>
      <c r="P1613" s="209">
        <v>2.0049999999999999</v>
      </c>
      <c r="Q1613" s="209">
        <v>4.1959999999999997</v>
      </c>
      <c r="R1613" s="209">
        <v>5.4539999999999997</v>
      </c>
      <c r="S1613" s="209">
        <v>6.4279999999999999</v>
      </c>
      <c r="T1613" s="209">
        <v>5.6219999999999999</v>
      </c>
      <c r="U1613" s="209">
        <v>4.05</v>
      </c>
      <c r="V1613" s="209">
        <v>2.3290000000000002</v>
      </c>
      <c r="W1613" s="209">
        <v>1.119</v>
      </c>
      <c r="X1613" s="209">
        <v>0.45600000000000002</v>
      </c>
      <c r="Y1613" s="20"/>
      <c r="Z1613" s="209">
        <v>0.24299999999999999</v>
      </c>
      <c r="AA1613" s="209">
        <v>0.69399999999999995</v>
      </c>
      <c r="AB1613" s="209">
        <v>2.6579999999999999</v>
      </c>
      <c r="AC1613" s="209">
        <v>4.4829999999999997</v>
      </c>
      <c r="AD1613" s="209">
        <v>4.8330000000000002</v>
      </c>
      <c r="AE1613" s="209">
        <v>6.8220000000000001</v>
      </c>
      <c r="AF1613" s="209">
        <v>5.5880000000000001</v>
      </c>
      <c r="AG1613" s="209">
        <v>4.0659999999999998</v>
      </c>
      <c r="AH1613" s="209">
        <v>2.0760000000000001</v>
      </c>
      <c r="AI1613" s="209">
        <v>1.512</v>
      </c>
      <c r="AJ1613" s="209">
        <v>0.40400000000000003</v>
      </c>
      <c r="AK1613" s="20"/>
      <c r="AL1613" s="20"/>
      <c r="AM1613" s="209">
        <v>0.55400000000000005</v>
      </c>
      <c r="AN1613" s="209">
        <v>2.63</v>
      </c>
      <c r="AO1613" s="209">
        <v>5.1879999999999997</v>
      </c>
      <c r="AP1613" s="209">
        <v>5.4279999999999999</v>
      </c>
      <c r="AQ1613" s="209">
        <v>5.5309999999999997</v>
      </c>
      <c r="AR1613" s="209">
        <v>5.7439999999999998</v>
      </c>
      <c r="AS1613" s="209">
        <v>3.7149999999999999</v>
      </c>
      <c r="AT1613" s="209">
        <v>2.653</v>
      </c>
      <c r="AU1613" s="209">
        <v>1.345</v>
      </c>
      <c r="AV1613" s="20"/>
      <c r="AW1613" s="20"/>
      <c r="AX1613" s="20"/>
      <c r="AY1613" s="209">
        <v>1.605</v>
      </c>
      <c r="AZ1613" s="209">
        <v>1.901</v>
      </c>
      <c r="BA1613" s="209">
        <v>3.7909999999999999</v>
      </c>
      <c r="BB1613" s="21">
        <f>BB1614+BB1615</f>
        <v>24.225999999999999</v>
      </c>
      <c r="BC1613" s="21">
        <f>BD1613</f>
        <v>32.561827956989248</v>
      </c>
      <c r="BD1613" s="22">
        <f t="shared" si="207"/>
        <v>32.561827956989248</v>
      </c>
      <c r="BE1613" s="21">
        <f>BC1613-BD1613</f>
        <v>0</v>
      </c>
      <c r="BF1613" s="2">
        <v>22.02</v>
      </c>
      <c r="BG1613" s="10">
        <v>6</v>
      </c>
      <c r="BH1613" s="21">
        <f t="shared" si="209"/>
        <v>2.4226000000000001E-2</v>
      </c>
      <c r="BI1613" s="22">
        <f t="shared" si="209"/>
        <v>2.4226000000000001E-2</v>
      </c>
      <c r="BJ1613" s="21">
        <f>BH1613-BI1613</f>
        <v>0</v>
      </c>
      <c r="BK1613" s="21">
        <v>7.2678000000000006E-2</v>
      </c>
      <c r="BL1613" s="22">
        <v>7.2678000000000006E-2</v>
      </c>
      <c r="BM1613" s="21">
        <v>0</v>
      </c>
      <c r="BN1613" s="21">
        <f t="shared" ref="BN1613:BP1676" si="210">BK1613*4</f>
        <v>0.29071200000000003</v>
      </c>
      <c r="BO1613" s="22">
        <f t="shared" si="210"/>
        <v>0.29071200000000003</v>
      </c>
      <c r="BP1613" s="21">
        <f t="shared" si="210"/>
        <v>0</v>
      </c>
    </row>
    <row r="1614" spans="1:68" ht="11.1" hidden="1" customHeight="1" outlineLevel="2" x14ac:dyDescent="0.2">
      <c r="A1614" s="10"/>
      <c r="B1614" s="18"/>
      <c r="C1614" s="18"/>
      <c r="D1614" s="18"/>
      <c r="E1614" s="23" t="s">
        <v>1441</v>
      </c>
      <c r="F1614" s="24"/>
      <c r="G1614" s="24"/>
      <c r="H1614" s="208">
        <v>19.782</v>
      </c>
      <c r="I1614" s="239">
        <v>0.75600000000000001</v>
      </c>
      <c r="J1614" s="239"/>
      <c r="K1614" s="208">
        <v>0.433</v>
      </c>
      <c r="L1614" s="208">
        <v>0.217</v>
      </c>
      <c r="M1614" s="24"/>
      <c r="N1614" s="24"/>
      <c r="O1614" s="208">
        <v>0.437</v>
      </c>
      <c r="P1614" s="208">
        <v>0.57099999999999995</v>
      </c>
      <c r="Q1614" s="208">
        <v>1.355</v>
      </c>
      <c r="R1614" s="208">
        <v>1.7789999999999999</v>
      </c>
      <c r="S1614" s="208">
        <v>2.3879999999999999</v>
      </c>
      <c r="T1614" s="208">
        <v>2.1429999999999998</v>
      </c>
      <c r="U1614" s="208">
        <v>1.3560000000000001</v>
      </c>
      <c r="V1614" s="208">
        <v>0.70799999999999996</v>
      </c>
      <c r="W1614" s="208">
        <v>0.311</v>
      </c>
      <c r="X1614" s="208">
        <v>0.13300000000000001</v>
      </c>
      <c r="Y1614" s="24"/>
      <c r="Z1614" s="208">
        <v>0.218</v>
      </c>
      <c r="AA1614" s="208">
        <v>0.316</v>
      </c>
      <c r="AB1614" s="208">
        <v>0.73</v>
      </c>
      <c r="AC1614" s="208">
        <v>1.2470000000000001</v>
      </c>
      <c r="AD1614" s="208">
        <v>1.9470000000000001</v>
      </c>
      <c r="AE1614" s="208">
        <v>2.3780000000000001</v>
      </c>
      <c r="AF1614" s="208">
        <v>1.758</v>
      </c>
      <c r="AG1614" s="208">
        <v>1.218</v>
      </c>
      <c r="AH1614" s="208">
        <v>0.64100000000000001</v>
      </c>
      <c r="AI1614" s="208">
        <v>0.503</v>
      </c>
      <c r="AJ1614" s="208">
        <v>0.13900000000000001</v>
      </c>
      <c r="AK1614" s="24"/>
      <c r="AL1614" s="24"/>
      <c r="AM1614" s="208">
        <v>0.55400000000000005</v>
      </c>
      <c r="AN1614" s="208">
        <v>0.71699999999999997</v>
      </c>
      <c r="AO1614" s="208">
        <v>1.609</v>
      </c>
      <c r="AP1614" s="208">
        <v>2.1659999999999999</v>
      </c>
      <c r="AQ1614" s="208">
        <v>2.21</v>
      </c>
      <c r="AR1614" s="208">
        <v>2.2069999999999999</v>
      </c>
      <c r="AS1614" s="208">
        <v>1.3080000000000001</v>
      </c>
      <c r="AT1614" s="208">
        <v>0.91400000000000003</v>
      </c>
      <c r="AU1614" s="208">
        <v>0.47699999999999998</v>
      </c>
      <c r="AV1614" s="24"/>
      <c r="AW1614" s="24"/>
      <c r="AX1614" s="24"/>
      <c r="AY1614" s="208">
        <v>0.755</v>
      </c>
      <c r="AZ1614" s="208">
        <v>0.624</v>
      </c>
      <c r="BA1614" s="208">
        <v>1.349</v>
      </c>
      <c r="BB1614" s="21">
        <f t="shared" si="208"/>
        <v>19.782</v>
      </c>
      <c r="BC1614" s="21"/>
      <c r="BD1614" s="22">
        <f t="shared" si="207"/>
        <v>26.588709677419356</v>
      </c>
      <c r="BE1614" s="21"/>
      <c r="BG1614" s="10"/>
      <c r="BH1614" s="21">
        <f t="shared" si="209"/>
        <v>0</v>
      </c>
      <c r="BI1614" s="22">
        <f t="shared" si="209"/>
        <v>1.9782000000000001E-2</v>
      </c>
      <c r="BJ1614" s="21"/>
      <c r="BK1614" s="21">
        <v>0</v>
      </c>
      <c r="BL1614" s="22">
        <v>5.9346000000000003E-2</v>
      </c>
      <c r="BM1614" s="21"/>
      <c r="BN1614" s="21">
        <f t="shared" si="210"/>
        <v>0</v>
      </c>
      <c r="BO1614" s="22">
        <f t="shared" si="210"/>
        <v>0.23738400000000001</v>
      </c>
      <c r="BP1614" s="21">
        <f t="shared" si="210"/>
        <v>0</v>
      </c>
    </row>
    <row r="1615" spans="1:68" ht="11.1" hidden="1" customHeight="1" outlineLevel="2" x14ac:dyDescent="0.2">
      <c r="A1615" s="10"/>
      <c r="B1615" s="18"/>
      <c r="C1615" s="18"/>
      <c r="D1615" s="18"/>
      <c r="E1615" s="23" t="s">
        <v>1442</v>
      </c>
      <c r="F1615" s="208">
        <v>4.4240000000000004</v>
      </c>
      <c r="G1615" s="208">
        <v>3.29</v>
      </c>
      <c r="H1615" s="208">
        <v>2.3359999999999999</v>
      </c>
      <c r="I1615" s="239">
        <v>1.7130000000000001</v>
      </c>
      <c r="J1615" s="239"/>
      <c r="K1615" s="208">
        <v>0.93600000000000005</v>
      </c>
      <c r="L1615" s="208">
        <v>0.156</v>
      </c>
      <c r="M1615" s="24"/>
      <c r="N1615" s="24"/>
      <c r="O1615" s="208">
        <v>1.35</v>
      </c>
      <c r="P1615" s="208">
        <v>1.4339999999999999</v>
      </c>
      <c r="Q1615" s="208">
        <v>2.8410000000000002</v>
      </c>
      <c r="R1615" s="208">
        <v>3.6749999999999998</v>
      </c>
      <c r="S1615" s="208">
        <v>4.04</v>
      </c>
      <c r="T1615" s="208">
        <v>3.4790000000000001</v>
      </c>
      <c r="U1615" s="208">
        <v>2.694</v>
      </c>
      <c r="V1615" s="208">
        <v>1.621</v>
      </c>
      <c r="W1615" s="208">
        <v>0.80800000000000005</v>
      </c>
      <c r="X1615" s="208">
        <v>0.32300000000000001</v>
      </c>
      <c r="Y1615" s="24"/>
      <c r="Z1615" s="208">
        <v>2.5000000000000001E-2</v>
      </c>
      <c r="AA1615" s="208">
        <v>0.378</v>
      </c>
      <c r="AB1615" s="208">
        <v>1.9279999999999999</v>
      </c>
      <c r="AC1615" s="208">
        <v>3.2360000000000002</v>
      </c>
      <c r="AD1615" s="208">
        <v>2.8860000000000001</v>
      </c>
      <c r="AE1615" s="208">
        <v>4.444</v>
      </c>
      <c r="AF1615" s="208">
        <v>3.83</v>
      </c>
      <c r="AG1615" s="208">
        <v>2.8479999999999999</v>
      </c>
      <c r="AH1615" s="208">
        <v>1.4350000000000001</v>
      </c>
      <c r="AI1615" s="208">
        <v>1.0089999999999999</v>
      </c>
      <c r="AJ1615" s="208">
        <v>0.26500000000000001</v>
      </c>
      <c r="AK1615" s="24"/>
      <c r="AL1615" s="24"/>
      <c r="AM1615" s="24"/>
      <c r="AN1615" s="208">
        <v>1.913</v>
      </c>
      <c r="AO1615" s="208">
        <v>3.5790000000000002</v>
      </c>
      <c r="AP1615" s="208">
        <v>3.262</v>
      </c>
      <c r="AQ1615" s="208">
        <v>3.3210000000000002</v>
      </c>
      <c r="AR1615" s="208">
        <v>3.5369999999999999</v>
      </c>
      <c r="AS1615" s="208">
        <v>2.407</v>
      </c>
      <c r="AT1615" s="208">
        <v>1.7390000000000001</v>
      </c>
      <c r="AU1615" s="208">
        <v>0.86799999999999999</v>
      </c>
      <c r="AV1615" s="24"/>
      <c r="AW1615" s="24"/>
      <c r="AX1615" s="24"/>
      <c r="AY1615" s="208">
        <v>0.85</v>
      </c>
      <c r="AZ1615" s="208">
        <v>1.2769999999999999</v>
      </c>
      <c r="BA1615" s="208">
        <v>2.4420000000000002</v>
      </c>
      <c r="BB1615" s="21">
        <f t="shared" si="208"/>
        <v>4.444</v>
      </c>
      <c r="BC1615" s="21"/>
      <c r="BD1615" s="22">
        <f t="shared" si="207"/>
        <v>5.9731182795698921</v>
      </c>
      <c r="BE1615" s="21"/>
      <c r="BG1615" s="10"/>
      <c r="BH1615" s="21">
        <f t="shared" si="209"/>
        <v>0</v>
      </c>
      <c r="BI1615" s="22">
        <f t="shared" si="209"/>
        <v>4.444E-3</v>
      </c>
      <c r="BJ1615" s="21"/>
      <c r="BK1615" s="21">
        <v>0</v>
      </c>
      <c r="BL1615" s="22">
        <v>1.3332E-2</v>
      </c>
      <c r="BM1615" s="21"/>
      <c r="BN1615" s="21">
        <f t="shared" si="210"/>
        <v>0</v>
      </c>
      <c r="BO1615" s="22">
        <f t="shared" si="210"/>
        <v>5.3328E-2</v>
      </c>
      <c r="BP1615" s="21">
        <f t="shared" si="210"/>
        <v>0</v>
      </c>
    </row>
    <row r="1616" spans="1:68" ht="11.1" hidden="1" customHeight="1" outlineLevel="1" collapsed="1" x14ac:dyDescent="0.2">
      <c r="A1616" s="10"/>
      <c r="B1616" s="18"/>
      <c r="C1616" s="18"/>
      <c r="D1616" s="18"/>
      <c r="E1616" s="19" t="s">
        <v>1443</v>
      </c>
      <c r="F1616" s="209">
        <v>1.8149999999999999</v>
      </c>
      <c r="G1616" s="209">
        <v>0.80800000000000005</v>
      </c>
      <c r="H1616" s="209">
        <v>0.63300000000000001</v>
      </c>
      <c r="I1616" s="240">
        <v>0.54800000000000004</v>
      </c>
      <c r="J1616" s="240"/>
      <c r="K1616" s="209">
        <v>0.34499999999999997</v>
      </c>
      <c r="L1616" s="20"/>
      <c r="M1616" s="20"/>
      <c r="N1616" s="20"/>
      <c r="O1616" s="209">
        <v>0.33300000000000002</v>
      </c>
      <c r="P1616" s="209">
        <v>0.39400000000000002</v>
      </c>
      <c r="Q1616" s="209">
        <v>0.71199999999999997</v>
      </c>
      <c r="R1616" s="209">
        <v>0.80800000000000005</v>
      </c>
      <c r="S1616" s="209">
        <v>1.1100000000000001</v>
      </c>
      <c r="T1616" s="209">
        <v>1.2290000000000001</v>
      </c>
      <c r="U1616" s="209">
        <v>0.72599999999999998</v>
      </c>
      <c r="V1616" s="209">
        <v>0.38800000000000001</v>
      </c>
      <c r="W1616" s="209">
        <v>0.25</v>
      </c>
      <c r="X1616" s="209">
        <v>5.8000000000000003E-2</v>
      </c>
      <c r="Y1616" s="20"/>
      <c r="Z1616" s="20"/>
      <c r="AA1616" s="20"/>
      <c r="AB1616" s="20"/>
      <c r="AC1616" s="20"/>
      <c r="AD1616" s="20"/>
      <c r="AE1616" s="20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1">
        <f t="shared" si="208"/>
        <v>1.8149999999999999</v>
      </c>
      <c r="BC1616" s="21">
        <f>BD1616</f>
        <v>2.439516129032258</v>
      </c>
      <c r="BD1616" s="22">
        <f t="shared" si="207"/>
        <v>2.439516129032258</v>
      </c>
      <c r="BE1616" s="21">
        <f>BC1616-BD1616</f>
        <v>0</v>
      </c>
      <c r="BG1616" s="10">
        <v>6</v>
      </c>
      <c r="BH1616" s="21">
        <f t="shared" si="209"/>
        <v>1.815E-3</v>
      </c>
      <c r="BI1616" s="22">
        <f t="shared" si="209"/>
        <v>1.815E-3</v>
      </c>
      <c r="BJ1616" s="21">
        <f>BH1616-BI1616</f>
        <v>0</v>
      </c>
      <c r="BK1616" s="21">
        <v>5.4450000000000002E-3</v>
      </c>
      <c r="BL1616" s="22">
        <v>5.4450000000000002E-3</v>
      </c>
      <c r="BM1616" s="21">
        <v>0</v>
      </c>
      <c r="BN1616" s="21">
        <f t="shared" si="210"/>
        <v>2.1780000000000001E-2</v>
      </c>
      <c r="BO1616" s="22">
        <f t="shared" si="210"/>
        <v>2.1780000000000001E-2</v>
      </c>
      <c r="BP1616" s="21">
        <f t="shared" si="210"/>
        <v>0</v>
      </c>
    </row>
    <row r="1617" spans="1:68" ht="11.1" hidden="1" customHeight="1" outlineLevel="2" x14ac:dyDescent="0.2">
      <c r="A1617" s="10"/>
      <c r="B1617" s="18"/>
      <c r="C1617" s="18"/>
      <c r="D1617" s="18"/>
      <c r="E1617" s="23" t="s">
        <v>1444</v>
      </c>
      <c r="F1617" s="208">
        <v>1.8149999999999999</v>
      </c>
      <c r="G1617" s="208">
        <v>0.80800000000000005</v>
      </c>
      <c r="H1617" s="208">
        <v>0.63300000000000001</v>
      </c>
      <c r="I1617" s="239">
        <v>0.54800000000000004</v>
      </c>
      <c r="J1617" s="239"/>
      <c r="K1617" s="208">
        <v>0.34499999999999997</v>
      </c>
      <c r="L1617" s="24"/>
      <c r="M1617" s="24"/>
      <c r="N1617" s="24"/>
      <c r="O1617" s="208">
        <v>0.33300000000000002</v>
      </c>
      <c r="P1617" s="208">
        <v>0.39400000000000002</v>
      </c>
      <c r="Q1617" s="208">
        <v>0.71199999999999997</v>
      </c>
      <c r="R1617" s="208">
        <v>0.80800000000000005</v>
      </c>
      <c r="S1617" s="208">
        <v>1.1100000000000001</v>
      </c>
      <c r="T1617" s="208">
        <v>1.2290000000000001</v>
      </c>
      <c r="U1617" s="208">
        <v>0.72599999999999998</v>
      </c>
      <c r="V1617" s="208">
        <v>0.38800000000000001</v>
      </c>
      <c r="W1617" s="208">
        <v>0.25</v>
      </c>
      <c r="X1617" s="208">
        <v>5.8000000000000003E-2</v>
      </c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4"/>
      <c r="AI1617" s="24"/>
      <c r="AJ1617" s="24"/>
      <c r="AK1617" s="24"/>
      <c r="AL1617" s="24"/>
      <c r="AM1617" s="24"/>
      <c r="AN1617" s="24"/>
      <c r="AO1617" s="24"/>
      <c r="AP1617" s="24"/>
      <c r="AQ1617" s="24"/>
      <c r="AR1617" s="24"/>
      <c r="AS1617" s="24"/>
      <c r="AT1617" s="24"/>
      <c r="AU1617" s="24"/>
      <c r="AV1617" s="24"/>
      <c r="AW1617" s="24"/>
      <c r="AX1617" s="24"/>
      <c r="AY1617" s="24"/>
      <c r="AZ1617" s="24"/>
      <c r="BA1617" s="24"/>
      <c r="BB1617" s="21">
        <f t="shared" si="208"/>
        <v>1.8149999999999999</v>
      </c>
      <c r="BC1617" s="21"/>
      <c r="BD1617" s="22">
        <f t="shared" si="207"/>
        <v>2.439516129032258</v>
      </c>
      <c r="BE1617" s="21"/>
      <c r="BG1617" s="10"/>
      <c r="BH1617" s="21">
        <f t="shared" si="209"/>
        <v>0</v>
      </c>
      <c r="BI1617" s="22">
        <f t="shared" si="209"/>
        <v>1.815E-3</v>
      </c>
      <c r="BJ1617" s="21"/>
      <c r="BK1617" s="21">
        <v>0</v>
      </c>
      <c r="BL1617" s="22">
        <v>5.4450000000000002E-3</v>
      </c>
      <c r="BM1617" s="21"/>
      <c r="BN1617" s="21">
        <f t="shared" si="210"/>
        <v>0</v>
      </c>
      <c r="BO1617" s="22">
        <f t="shared" si="210"/>
        <v>2.1780000000000001E-2</v>
      </c>
      <c r="BP1617" s="21">
        <f t="shared" si="210"/>
        <v>0</v>
      </c>
    </row>
    <row r="1618" spans="1:68" ht="11.1" hidden="1" customHeight="1" outlineLevel="1" collapsed="1" x14ac:dyDescent="0.2">
      <c r="A1618" s="10"/>
      <c r="B1618" s="18"/>
      <c r="C1618" s="18"/>
      <c r="D1618" s="18"/>
      <c r="E1618" s="19" t="s">
        <v>1445</v>
      </c>
      <c r="F1618" s="20"/>
      <c r="G1618" s="20"/>
      <c r="H1618" s="20"/>
      <c r="I1618" s="20"/>
      <c r="J1618" s="20"/>
      <c r="K1618" s="20"/>
      <c r="L1618" s="20"/>
      <c r="M1618" s="20"/>
      <c r="N1618" s="20"/>
      <c r="O1618" s="20"/>
      <c r="P1618" s="20"/>
      <c r="Q1618" s="20"/>
      <c r="R1618" s="20"/>
      <c r="S1618" s="20"/>
      <c r="T1618" s="20"/>
      <c r="U1618" s="20"/>
      <c r="V1618" s="20"/>
      <c r="W1618" s="20"/>
      <c r="X1618" s="20"/>
      <c r="Y1618" s="20"/>
      <c r="Z1618" s="20"/>
      <c r="AA1618" s="20"/>
      <c r="AB1618" s="20"/>
      <c r="AC1618" s="20"/>
      <c r="AD1618" s="20"/>
      <c r="AE1618" s="20"/>
      <c r="AF1618" s="20"/>
      <c r="AG1618" s="20"/>
      <c r="AH1618" s="20"/>
      <c r="AI1618" s="20"/>
      <c r="AJ1618" s="20"/>
      <c r="AK1618" s="20"/>
      <c r="AL1618" s="20"/>
      <c r="AM1618" s="209">
        <v>15.622999999999999</v>
      </c>
      <c r="AN1618" s="209">
        <v>40.347999999999999</v>
      </c>
      <c r="AO1618" s="209">
        <v>83.844999999999999</v>
      </c>
      <c r="AP1618" s="209">
        <v>94.275000000000006</v>
      </c>
      <c r="AQ1618" s="209">
        <v>96.456999999999994</v>
      </c>
      <c r="AR1618" s="209">
        <v>94.665999999999997</v>
      </c>
      <c r="AS1618" s="209">
        <v>59.697000000000003</v>
      </c>
      <c r="AT1618" s="209">
        <v>47.667999999999999</v>
      </c>
      <c r="AU1618" s="209">
        <v>15.445</v>
      </c>
      <c r="AV1618" s="20"/>
      <c r="AW1618" s="20"/>
      <c r="AX1618" s="20"/>
      <c r="AY1618" s="209">
        <v>16.213999999999999</v>
      </c>
      <c r="AZ1618" s="209">
        <v>31.13</v>
      </c>
      <c r="BA1618" s="209">
        <v>57.155999999999999</v>
      </c>
      <c r="BB1618" s="21">
        <f t="shared" si="208"/>
        <v>96.456999999999994</v>
      </c>
      <c r="BC1618" s="21">
        <f>BD1618</f>
        <v>129.64650537634407</v>
      </c>
      <c r="BD1618" s="22">
        <f t="shared" si="207"/>
        <v>129.64650537634407</v>
      </c>
      <c r="BE1618" s="21">
        <f>BC1618-BD1618</f>
        <v>0</v>
      </c>
      <c r="BF1618" s="2">
        <v>35</v>
      </c>
      <c r="BG1618" s="10">
        <v>5</v>
      </c>
      <c r="BH1618" s="21">
        <f t="shared" si="209"/>
        <v>9.6456999999999987E-2</v>
      </c>
      <c r="BI1618" s="22">
        <f t="shared" si="209"/>
        <v>9.6456999999999987E-2</v>
      </c>
      <c r="BJ1618" s="21">
        <f>BH1618-BI1618</f>
        <v>0</v>
      </c>
      <c r="BK1618" s="21">
        <v>0.28937099999999993</v>
      </c>
      <c r="BL1618" s="22">
        <v>0.28937099999999993</v>
      </c>
      <c r="BM1618" s="21">
        <v>0</v>
      </c>
      <c r="BN1618" s="21">
        <f t="shared" si="210"/>
        <v>1.1574839999999997</v>
      </c>
      <c r="BO1618" s="22">
        <f t="shared" si="210"/>
        <v>1.1574839999999997</v>
      </c>
      <c r="BP1618" s="21">
        <f t="shared" si="210"/>
        <v>0</v>
      </c>
    </row>
    <row r="1619" spans="1:68" ht="11.1" hidden="1" customHeight="1" outlineLevel="2" x14ac:dyDescent="0.2">
      <c r="A1619" s="10"/>
      <c r="B1619" s="18"/>
      <c r="C1619" s="18"/>
      <c r="D1619" s="18"/>
      <c r="E1619" s="23" t="s">
        <v>1446</v>
      </c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24"/>
      <c r="AG1619" s="24"/>
      <c r="AH1619" s="24"/>
      <c r="AI1619" s="24"/>
      <c r="AJ1619" s="24"/>
      <c r="AK1619" s="24"/>
      <c r="AL1619" s="24"/>
      <c r="AM1619" s="208">
        <v>15.622999999999999</v>
      </c>
      <c r="AN1619" s="208">
        <v>40.347999999999999</v>
      </c>
      <c r="AO1619" s="208">
        <v>83.844999999999999</v>
      </c>
      <c r="AP1619" s="208">
        <v>94.275000000000006</v>
      </c>
      <c r="AQ1619" s="208">
        <v>96.456999999999994</v>
      </c>
      <c r="AR1619" s="208">
        <v>94.665999999999997</v>
      </c>
      <c r="AS1619" s="208">
        <v>59.697000000000003</v>
      </c>
      <c r="AT1619" s="208">
        <v>47.667999999999999</v>
      </c>
      <c r="AU1619" s="208">
        <v>15.445</v>
      </c>
      <c r="AV1619" s="24"/>
      <c r="AW1619" s="24"/>
      <c r="AX1619" s="24"/>
      <c r="AY1619" s="208">
        <v>16.213999999999999</v>
      </c>
      <c r="AZ1619" s="208">
        <v>31.13</v>
      </c>
      <c r="BA1619" s="208">
        <v>57.155999999999999</v>
      </c>
      <c r="BB1619" s="21">
        <f t="shared" si="208"/>
        <v>96.456999999999994</v>
      </c>
      <c r="BC1619" s="21"/>
      <c r="BD1619" s="22">
        <f t="shared" si="207"/>
        <v>129.64650537634407</v>
      </c>
      <c r="BE1619" s="21"/>
      <c r="BG1619" s="10"/>
      <c r="BH1619" s="21">
        <f t="shared" si="209"/>
        <v>0</v>
      </c>
      <c r="BI1619" s="22">
        <f t="shared" si="209"/>
        <v>9.6456999999999987E-2</v>
      </c>
      <c r="BJ1619" s="21"/>
      <c r="BK1619" s="21">
        <v>0</v>
      </c>
      <c r="BL1619" s="22">
        <v>0.28937099999999993</v>
      </c>
      <c r="BM1619" s="21"/>
      <c r="BN1619" s="21">
        <f t="shared" si="210"/>
        <v>0</v>
      </c>
      <c r="BO1619" s="22">
        <f t="shared" si="210"/>
        <v>1.1574839999999997</v>
      </c>
      <c r="BP1619" s="21">
        <f t="shared" si="210"/>
        <v>0</v>
      </c>
    </row>
    <row r="1620" spans="1:68" ht="11.1" hidden="1" customHeight="1" outlineLevel="1" collapsed="1" x14ac:dyDescent="0.2">
      <c r="A1620" s="10"/>
      <c r="B1620" s="18"/>
      <c r="C1620" s="18"/>
      <c r="D1620" s="18"/>
      <c r="E1620" s="19" t="s">
        <v>1447</v>
      </c>
      <c r="F1620" s="209">
        <v>4.0750000000000002</v>
      </c>
      <c r="G1620" s="209">
        <v>2.7229999999999999</v>
      </c>
      <c r="H1620" s="209">
        <v>1.927</v>
      </c>
      <c r="I1620" s="240">
        <v>1.5529999999999999</v>
      </c>
      <c r="J1620" s="240"/>
      <c r="K1620" s="209">
        <v>0.52600000000000002</v>
      </c>
      <c r="L1620" s="20"/>
      <c r="M1620" s="20"/>
      <c r="N1620" s="20"/>
      <c r="O1620" s="20"/>
      <c r="P1620" s="20"/>
      <c r="Q1620" s="20"/>
      <c r="R1620" s="209">
        <v>20.129000000000001</v>
      </c>
      <c r="S1620" s="209">
        <v>11.148</v>
      </c>
      <c r="T1620" s="209">
        <v>9.4529999999999994</v>
      </c>
      <c r="U1620" s="209">
        <v>5.4880000000000004</v>
      </c>
      <c r="V1620" s="209">
        <v>3.03</v>
      </c>
      <c r="W1620" s="209">
        <v>1.744</v>
      </c>
      <c r="X1620" s="209">
        <v>0.39600000000000002</v>
      </c>
      <c r="Y1620" s="20"/>
      <c r="Z1620" s="20"/>
      <c r="AA1620" s="209">
        <v>1.234</v>
      </c>
      <c r="AB1620" s="209">
        <v>4.173</v>
      </c>
      <c r="AC1620" s="209">
        <v>7.7439999999999998</v>
      </c>
      <c r="AD1620" s="209">
        <v>10.782999999999999</v>
      </c>
      <c r="AE1620" s="209">
        <v>9.0389999999999997</v>
      </c>
      <c r="AF1620" s="209">
        <v>7.5149999999999997</v>
      </c>
      <c r="AG1620" s="209">
        <v>4.3680000000000003</v>
      </c>
      <c r="AH1620" s="209">
        <v>2.88</v>
      </c>
      <c r="AI1620" s="209">
        <v>1.33</v>
      </c>
      <c r="AJ1620" s="209">
        <v>0.63100000000000001</v>
      </c>
      <c r="AK1620" s="20"/>
      <c r="AL1620" s="20"/>
      <c r="AM1620" s="209">
        <v>1.329</v>
      </c>
      <c r="AN1620" s="209">
        <v>2.448</v>
      </c>
      <c r="AO1620" s="209">
        <v>6.6580000000000004</v>
      </c>
      <c r="AP1620" s="209">
        <v>13.189</v>
      </c>
      <c r="AQ1620" s="209">
        <v>8.1989999999999998</v>
      </c>
      <c r="AR1620" s="209">
        <v>5.883</v>
      </c>
      <c r="AS1620" s="209">
        <v>6.9320000000000004</v>
      </c>
      <c r="AT1620" s="209">
        <v>3.2589999999999999</v>
      </c>
      <c r="AU1620" s="209">
        <v>0.77300000000000002</v>
      </c>
      <c r="AV1620" s="20"/>
      <c r="AW1620" s="20"/>
      <c r="AX1620" s="20"/>
      <c r="AY1620" s="20"/>
      <c r="AZ1620" s="209">
        <v>3.6160000000000001</v>
      </c>
      <c r="BA1620" s="209">
        <v>5.0190000000000001</v>
      </c>
      <c r="BB1620" s="21">
        <v>8.1989999999999998</v>
      </c>
      <c r="BC1620" s="21">
        <f>BD1620</f>
        <v>11.02016129032258</v>
      </c>
      <c r="BD1620" s="22">
        <f t="shared" si="207"/>
        <v>11.02016129032258</v>
      </c>
      <c r="BE1620" s="21">
        <f>BC1620-BD1620</f>
        <v>0</v>
      </c>
      <c r="BF1620" s="2">
        <v>4.9400000000000004</v>
      </c>
      <c r="BG1620" s="10">
        <v>6</v>
      </c>
      <c r="BH1620" s="21">
        <f t="shared" si="209"/>
        <v>8.1989999999999997E-3</v>
      </c>
      <c r="BI1620" s="22">
        <f t="shared" si="209"/>
        <v>8.1989999999999997E-3</v>
      </c>
      <c r="BJ1620" s="21">
        <f>BH1620-BI1620</f>
        <v>0</v>
      </c>
      <c r="BK1620" s="21">
        <v>2.4597000000000001E-2</v>
      </c>
      <c r="BL1620" s="22">
        <v>2.4597000000000001E-2</v>
      </c>
      <c r="BM1620" s="21">
        <v>0</v>
      </c>
      <c r="BN1620" s="21">
        <f t="shared" si="210"/>
        <v>9.8388000000000003E-2</v>
      </c>
      <c r="BO1620" s="22">
        <f t="shared" si="210"/>
        <v>9.8388000000000003E-2</v>
      </c>
      <c r="BP1620" s="21">
        <f t="shared" si="210"/>
        <v>0</v>
      </c>
    </row>
    <row r="1621" spans="1:68" ht="11.1" hidden="1" customHeight="1" outlineLevel="2" x14ac:dyDescent="0.2">
      <c r="A1621" s="10"/>
      <c r="B1621" s="18"/>
      <c r="C1621" s="18"/>
      <c r="D1621" s="18"/>
      <c r="E1621" s="23" t="s">
        <v>1448</v>
      </c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08">
        <v>20.129000000000001</v>
      </c>
      <c r="S1621" s="208">
        <v>11.148</v>
      </c>
      <c r="T1621" s="208">
        <v>9.4529999999999994</v>
      </c>
      <c r="U1621" s="208">
        <v>5.4880000000000004</v>
      </c>
      <c r="V1621" s="208">
        <v>3.03</v>
      </c>
      <c r="W1621" s="208">
        <v>1.744</v>
      </c>
      <c r="X1621" s="208">
        <v>0.39600000000000002</v>
      </c>
      <c r="Y1621" s="24"/>
      <c r="Z1621" s="24"/>
      <c r="AA1621" s="208">
        <v>1.234</v>
      </c>
      <c r="AB1621" s="208">
        <v>4.173</v>
      </c>
      <c r="AC1621" s="208">
        <v>7.7439999999999998</v>
      </c>
      <c r="AD1621" s="208">
        <v>10.782999999999999</v>
      </c>
      <c r="AE1621" s="208">
        <v>9.0389999999999997</v>
      </c>
      <c r="AF1621" s="208">
        <v>7.5149999999999997</v>
      </c>
      <c r="AG1621" s="208">
        <v>4.3680000000000003</v>
      </c>
      <c r="AH1621" s="208">
        <v>2.88</v>
      </c>
      <c r="AI1621" s="208">
        <v>1.33</v>
      </c>
      <c r="AJ1621" s="208">
        <v>0.63100000000000001</v>
      </c>
      <c r="AK1621" s="24"/>
      <c r="AL1621" s="24"/>
      <c r="AM1621" s="208">
        <v>1.329</v>
      </c>
      <c r="AN1621" s="208">
        <v>2.448</v>
      </c>
      <c r="AO1621" s="208">
        <v>6.6580000000000004</v>
      </c>
      <c r="AP1621" s="208">
        <v>13.189</v>
      </c>
      <c r="AQ1621" s="208">
        <v>8.1989999999999998</v>
      </c>
      <c r="AR1621" s="208">
        <v>5.883</v>
      </c>
      <c r="AS1621" s="208">
        <v>6.9320000000000004</v>
      </c>
      <c r="AT1621" s="208">
        <v>3.2589999999999999</v>
      </c>
      <c r="AU1621" s="208">
        <v>0.77300000000000002</v>
      </c>
      <c r="AV1621" s="24"/>
      <c r="AW1621" s="24"/>
      <c r="AX1621" s="24"/>
      <c r="AY1621" s="24"/>
      <c r="AZ1621" s="208">
        <v>3.6160000000000001</v>
      </c>
      <c r="BA1621" s="208">
        <v>5.0190000000000001</v>
      </c>
      <c r="BB1621" s="21">
        <v>8.1989999999999998</v>
      </c>
      <c r="BC1621" s="21"/>
      <c r="BD1621" s="22">
        <f t="shared" si="207"/>
        <v>11.02016129032258</v>
      </c>
      <c r="BE1621" s="21"/>
      <c r="BG1621" s="10"/>
      <c r="BH1621" s="21">
        <f t="shared" si="209"/>
        <v>0</v>
      </c>
      <c r="BI1621" s="22">
        <f t="shared" si="209"/>
        <v>8.1989999999999997E-3</v>
      </c>
      <c r="BJ1621" s="21"/>
      <c r="BK1621" s="21">
        <v>0</v>
      </c>
      <c r="BL1621" s="22">
        <v>2.4597000000000001E-2</v>
      </c>
      <c r="BM1621" s="21"/>
      <c r="BN1621" s="21">
        <f t="shared" si="210"/>
        <v>0</v>
      </c>
      <c r="BO1621" s="22">
        <f t="shared" si="210"/>
        <v>9.8388000000000003E-2</v>
      </c>
      <c r="BP1621" s="21">
        <f t="shared" si="210"/>
        <v>0</v>
      </c>
    </row>
    <row r="1622" spans="1:68" ht="11.1" hidden="1" customHeight="1" outlineLevel="1" collapsed="1" x14ac:dyDescent="0.2">
      <c r="A1622" s="10"/>
      <c r="B1622" s="18"/>
      <c r="C1622" s="18"/>
      <c r="D1622" s="18"/>
      <c r="E1622" s="19" t="s">
        <v>1449</v>
      </c>
      <c r="F1622" s="209">
        <v>7.8479999999999999</v>
      </c>
      <c r="G1622" s="209">
        <v>5.431</v>
      </c>
      <c r="H1622" s="209">
        <v>4.4409999999999998</v>
      </c>
      <c r="I1622" s="240">
        <v>3.5779999999999998</v>
      </c>
      <c r="J1622" s="240"/>
      <c r="K1622" s="209">
        <v>1.7969999999999999</v>
      </c>
      <c r="L1622" s="209">
        <v>0.44600000000000001</v>
      </c>
      <c r="M1622" s="20"/>
      <c r="N1622" s="20"/>
      <c r="O1622" s="209">
        <v>1.4319999999999999</v>
      </c>
      <c r="P1622" s="209">
        <v>3.081</v>
      </c>
      <c r="Q1622" s="209">
        <v>5.2480000000000002</v>
      </c>
      <c r="R1622" s="209">
        <v>5.6429999999999998</v>
      </c>
      <c r="S1622" s="209">
        <v>6.4530000000000003</v>
      </c>
      <c r="T1622" s="209">
        <v>7.2830000000000004</v>
      </c>
      <c r="U1622" s="209">
        <v>5.0199999999999996</v>
      </c>
      <c r="V1622" s="209">
        <v>2.6139999999999999</v>
      </c>
      <c r="W1622" s="209">
        <v>1.756</v>
      </c>
      <c r="X1622" s="209">
        <v>0.20799999999999999</v>
      </c>
      <c r="Y1622" s="20"/>
      <c r="Z1622" s="209">
        <v>0.109</v>
      </c>
      <c r="AA1622" s="209">
        <v>0.73699999999999999</v>
      </c>
      <c r="AB1622" s="209">
        <v>1.1499999999999999</v>
      </c>
      <c r="AC1622" s="209">
        <v>3.4990000000000001</v>
      </c>
      <c r="AD1622" s="209">
        <v>6.4180000000000001</v>
      </c>
      <c r="AE1622" s="209">
        <v>7.431</v>
      </c>
      <c r="AF1622" s="209">
        <v>5.923</v>
      </c>
      <c r="AG1622" s="209">
        <v>4.26</v>
      </c>
      <c r="AH1622" s="209">
        <v>3.028</v>
      </c>
      <c r="AI1622" s="209">
        <v>1.677</v>
      </c>
      <c r="AJ1622" s="209">
        <v>0.313</v>
      </c>
      <c r="AK1622" s="20"/>
      <c r="AL1622" s="20"/>
      <c r="AM1622" s="20"/>
      <c r="AN1622" s="209">
        <v>3.024</v>
      </c>
      <c r="AO1622" s="209">
        <v>6.1180000000000003</v>
      </c>
      <c r="AP1622" s="209">
        <v>9.7840000000000007</v>
      </c>
      <c r="AQ1622" s="209">
        <v>8.1579999999999995</v>
      </c>
      <c r="AR1622" s="209">
        <v>8.5500000000000007</v>
      </c>
      <c r="AS1622" s="209">
        <v>6.1719999999999997</v>
      </c>
      <c r="AT1622" s="209">
        <v>3.7789999999999999</v>
      </c>
      <c r="AU1622" s="209">
        <v>1.673</v>
      </c>
      <c r="AV1622" s="20"/>
      <c r="AW1622" s="20"/>
      <c r="AX1622" s="20"/>
      <c r="AY1622" s="209">
        <v>1.3240000000000001</v>
      </c>
      <c r="AZ1622" s="209">
        <v>2.7349999999999999</v>
      </c>
      <c r="BA1622" s="209">
        <v>8.3620000000000001</v>
      </c>
      <c r="BB1622" s="21">
        <f>BB1623+BB1624</f>
        <v>13.986000000000001</v>
      </c>
      <c r="BC1622" s="21">
        <f>BD1622</f>
        <v>18.798387096774196</v>
      </c>
      <c r="BD1622" s="22">
        <f t="shared" si="207"/>
        <v>18.798387096774196</v>
      </c>
      <c r="BE1622" s="21">
        <f>BC1622-BD1622</f>
        <v>0</v>
      </c>
      <c r="BF1622" s="2">
        <v>14.08</v>
      </c>
      <c r="BG1622" s="10">
        <v>6</v>
      </c>
      <c r="BH1622" s="21">
        <f t="shared" si="209"/>
        <v>1.3986000000000002E-2</v>
      </c>
      <c r="BI1622" s="22">
        <f t="shared" si="209"/>
        <v>1.3986000000000002E-2</v>
      </c>
      <c r="BJ1622" s="21">
        <f>BH1622-BI1622</f>
        <v>0</v>
      </c>
      <c r="BK1622" s="21">
        <v>4.1958000000000009E-2</v>
      </c>
      <c r="BL1622" s="22">
        <v>4.1958000000000009E-2</v>
      </c>
      <c r="BM1622" s="21">
        <v>0</v>
      </c>
      <c r="BN1622" s="21">
        <f t="shared" si="210"/>
        <v>0.16783200000000004</v>
      </c>
      <c r="BO1622" s="22">
        <f t="shared" si="210"/>
        <v>0.16783200000000004</v>
      </c>
      <c r="BP1622" s="21">
        <f t="shared" si="210"/>
        <v>0</v>
      </c>
    </row>
    <row r="1623" spans="1:68" ht="11.1" hidden="1" customHeight="1" outlineLevel="2" x14ac:dyDescent="0.2">
      <c r="A1623" s="10"/>
      <c r="B1623" s="18"/>
      <c r="C1623" s="18"/>
      <c r="D1623" s="18"/>
      <c r="E1623" s="23" t="s">
        <v>1450</v>
      </c>
      <c r="F1623" s="208">
        <v>4.7300000000000004</v>
      </c>
      <c r="G1623" s="208">
        <v>3.1680000000000001</v>
      </c>
      <c r="H1623" s="208">
        <v>2.6789999999999998</v>
      </c>
      <c r="I1623" s="239">
        <v>2.0779999999999998</v>
      </c>
      <c r="J1623" s="239"/>
      <c r="K1623" s="208">
        <v>1.012</v>
      </c>
      <c r="L1623" s="208">
        <v>0.20899999999999999</v>
      </c>
      <c r="M1623" s="24"/>
      <c r="N1623" s="24"/>
      <c r="O1623" s="208">
        <v>0.84799999999999998</v>
      </c>
      <c r="P1623" s="208">
        <v>1.84</v>
      </c>
      <c r="Q1623" s="208">
        <v>3.1829999999999998</v>
      </c>
      <c r="R1623" s="208">
        <v>3.3839999999999999</v>
      </c>
      <c r="S1623" s="208">
        <v>3.863</v>
      </c>
      <c r="T1623" s="208">
        <v>4.3810000000000002</v>
      </c>
      <c r="U1623" s="208">
        <v>2.9079999999999999</v>
      </c>
      <c r="V1623" s="208">
        <v>1.613</v>
      </c>
      <c r="W1623" s="208">
        <v>1.0409999999999999</v>
      </c>
      <c r="X1623" s="208">
        <v>6.8000000000000005E-2</v>
      </c>
      <c r="Y1623" s="24"/>
      <c r="Z1623" s="208">
        <v>0.02</v>
      </c>
      <c r="AA1623" s="208">
        <v>0.318</v>
      </c>
      <c r="AB1623" s="24"/>
      <c r="AC1623" s="208">
        <v>1.6579999999999999</v>
      </c>
      <c r="AD1623" s="208">
        <v>3.9209999999999998</v>
      </c>
      <c r="AE1623" s="208">
        <v>4.5490000000000004</v>
      </c>
      <c r="AF1623" s="208">
        <v>3.63</v>
      </c>
      <c r="AG1623" s="208">
        <v>2.5830000000000002</v>
      </c>
      <c r="AH1623" s="208">
        <v>1.589</v>
      </c>
      <c r="AI1623" s="208">
        <v>0.81</v>
      </c>
      <c r="AJ1623" s="208">
        <v>0.185</v>
      </c>
      <c r="AK1623" s="24"/>
      <c r="AL1623" s="24"/>
      <c r="AM1623" s="24"/>
      <c r="AN1623" s="208">
        <v>1.5960000000000001</v>
      </c>
      <c r="AO1623" s="208">
        <v>3.3730000000000002</v>
      </c>
      <c r="AP1623" s="208">
        <v>5.6239999999999997</v>
      </c>
      <c r="AQ1623" s="208">
        <v>4.6440000000000001</v>
      </c>
      <c r="AR1623" s="208">
        <v>4.7930000000000001</v>
      </c>
      <c r="AS1623" s="208">
        <v>3.367</v>
      </c>
      <c r="AT1623" s="208">
        <v>2.0750000000000002</v>
      </c>
      <c r="AU1623" s="208">
        <v>0.87</v>
      </c>
      <c r="AV1623" s="24"/>
      <c r="AW1623" s="24"/>
      <c r="AX1623" s="24"/>
      <c r="AY1623" s="208">
        <v>0.67900000000000005</v>
      </c>
      <c r="AZ1623" s="208">
        <v>1.375</v>
      </c>
      <c r="BA1623" s="24"/>
      <c r="BB1623" s="21">
        <f t="shared" ref="BB1623:BB1673" si="211">MAX(F1623:BA1623)</f>
        <v>5.6239999999999997</v>
      </c>
      <c r="BC1623" s="21"/>
      <c r="BD1623" s="22">
        <f t="shared" si="207"/>
        <v>7.5591397849462361</v>
      </c>
      <c r="BE1623" s="21"/>
      <c r="BG1623" s="10"/>
      <c r="BH1623" s="21">
        <f t="shared" si="209"/>
        <v>0</v>
      </c>
      <c r="BI1623" s="22">
        <f t="shared" si="209"/>
        <v>5.6239999999999997E-3</v>
      </c>
      <c r="BJ1623" s="21"/>
      <c r="BK1623" s="21">
        <v>0</v>
      </c>
      <c r="BL1623" s="22">
        <v>1.6871999999999998E-2</v>
      </c>
      <c r="BM1623" s="21"/>
      <c r="BN1623" s="21">
        <f t="shared" si="210"/>
        <v>0</v>
      </c>
      <c r="BO1623" s="22">
        <f t="shared" si="210"/>
        <v>6.7487999999999992E-2</v>
      </c>
      <c r="BP1623" s="21">
        <f t="shared" si="210"/>
        <v>0</v>
      </c>
    </row>
    <row r="1624" spans="1:68" ht="11.1" hidden="1" customHeight="1" outlineLevel="2" x14ac:dyDescent="0.2">
      <c r="A1624" s="10"/>
      <c r="B1624" s="18"/>
      <c r="C1624" s="18"/>
      <c r="D1624" s="18"/>
      <c r="E1624" s="23" t="s">
        <v>1451</v>
      </c>
      <c r="F1624" s="208">
        <v>3.1179999999999999</v>
      </c>
      <c r="G1624" s="208">
        <v>2.2629999999999999</v>
      </c>
      <c r="H1624" s="208">
        <v>1.762</v>
      </c>
      <c r="I1624" s="239">
        <v>1.5</v>
      </c>
      <c r="J1624" s="239"/>
      <c r="K1624" s="208">
        <v>0.78500000000000003</v>
      </c>
      <c r="L1624" s="208">
        <v>0.23699999999999999</v>
      </c>
      <c r="M1624" s="24"/>
      <c r="N1624" s="24"/>
      <c r="O1624" s="208">
        <v>0.58399999999999996</v>
      </c>
      <c r="P1624" s="208">
        <v>1.2410000000000001</v>
      </c>
      <c r="Q1624" s="208">
        <v>2.0649999999999999</v>
      </c>
      <c r="R1624" s="208">
        <v>2.2589999999999999</v>
      </c>
      <c r="S1624" s="208">
        <v>2.59</v>
      </c>
      <c r="T1624" s="208">
        <v>2.9020000000000001</v>
      </c>
      <c r="U1624" s="208">
        <v>2.1120000000000001</v>
      </c>
      <c r="V1624" s="208">
        <v>1.0009999999999999</v>
      </c>
      <c r="W1624" s="208">
        <v>0.71499999999999997</v>
      </c>
      <c r="X1624" s="208">
        <v>0.14000000000000001</v>
      </c>
      <c r="Y1624" s="24"/>
      <c r="Z1624" s="208">
        <v>8.8999999999999996E-2</v>
      </c>
      <c r="AA1624" s="208">
        <v>0.41899999999999998</v>
      </c>
      <c r="AB1624" s="208">
        <v>1.1499999999999999</v>
      </c>
      <c r="AC1624" s="208">
        <v>1.841</v>
      </c>
      <c r="AD1624" s="208">
        <v>2.4969999999999999</v>
      </c>
      <c r="AE1624" s="208">
        <v>2.8820000000000001</v>
      </c>
      <c r="AF1624" s="208">
        <v>2.2930000000000001</v>
      </c>
      <c r="AG1624" s="208">
        <v>1.677</v>
      </c>
      <c r="AH1624" s="208">
        <v>1.4390000000000001</v>
      </c>
      <c r="AI1624" s="208">
        <v>0.86699999999999999</v>
      </c>
      <c r="AJ1624" s="208">
        <v>0.128</v>
      </c>
      <c r="AK1624" s="24"/>
      <c r="AL1624" s="24"/>
      <c r="AM1624" s="24"/>
      <c r="AN1624" s="208">
        <v>1.4279999999999999</v>
      </c>
      <c r="AO1624" s="208">
        <v>2.7450000000000001</v>
      </c>
      <c r="AP1624" s="208">
        <v>4.16</v>
      </c>
      <c r="AQ1624" s="208">
        <v>3.5139999999999998</v>
      </c>
      <c r="AR1624" s="208">
        <v>3.7570000000000001</v>
      </c>
      <c r="AS1624" s="208">
        <v>2.8050000000000002</v>
      </c>
      <c r="AT1624" s="208">
        <v>1.704</v>
      </c>
      <c r="AU1624" s="208">
        <v>0.80300000000000005</v>
      </c>
      <c r="AV1624" s="24"/>
      <c r="AW1624" s="24"/>
      <c r="AX1624" s="24"/>
      <c r="AY1624" s="208">
        <v>0.64500000000000002</v>
      </c>
      <c r="AZ1624" s="208">
        <v>1.36</v>
      </c>
      <c r="BA1624" s="208">
        <v>8.3620000000000001</v>
      </c>
      <c r="BB1624" s="21">
        <f t="shared" si="211"/>
        <v>8.3620000000000001</v>
      </c>
      <c r="BC1624" s="21"/>
      <c r="BD1624" s="22">
        <f t="shared" si="207"/>
        <v>11.239247311827958</v>
      </c>
      <c r="BE1624" s="21"/>
      <c r="BG1624" s="10"/>
      <c r="BH1624" s="21">
        <f t="shared" si="209"/>
        <v>0</v>
      </c>
      <c r="BI1624" s="22">
        <f t="shared" si="209"/>
        <v>8.3619999999999996E-3</v>
      </c>
      <c r="BJ1624" s="21"/>
      <c r="BK1624" s="21">
        <v>0</v>
      </c>
      <c r="BL1624" s="22">
        <v>2.5085999999999997E-2</v>
      </c>
      <c r="BM1624" s="21"/>
      <c r="BN1624" s="21">
        <f t="shared" si="210"/>
        <v>0</v>
      </c>
      <c r="BO1624" s="22">
        <f t="shared" si="210"/>
        <v>0.10034399999999999</v>
      </c>
      <c r="BP1624" s="21">
        <f t="shared" si="210"/>
        <v>0</v>
      </c>
    </row>
    <row r="1625" spans="1:68" ht="11.1" customHeight="1" outlineLevel="1" collapsed="1" x14ac:dyDescent="0.2">
      <c r="A1625" s="10"/>
      <c r="B1625" s="18"/>
      <c r="C1625" s="18"/>
      <c r="D1625" s="18"/>
      <c r="E1625" s="19" t="s">
        <v>1452</v>
      </c>
      <c r="F1625" s="20"/>
      <c r="G1625" s="20"/>
      <c r="H1625" s="209">
        <v>3.0950000000000002</v>
      </c>
      <c r="I1625" s="20"/>
      <c r="J1625" s="20"/>
      <c r="K1625" s="209">
        <v>0.73199999999999998</v>
      </c>
      <c r="L1625" s="209">
        <v>0.57899999999999996</v>
      </c>
      <c r="M1625" s="20"/>
      <c r="N1625" s="20"/>
      <c r="O1625" s="209">
        <v>0.75</v>
      </c>
      <c r="P1625" s="20"/>
      <c r="Q1625" s="20"/>
      <c r="R1625" s="209">
        <v>0.9</v>
      </c>
      <c r="S1625" s="20"/>
      <c r="T1625" s="209">
        <v>3.113</v>
      </c>
      <c r="U1625" s="209">
        <v>0.81799999999999995</v>
      </c>
      <c r="V1625" s="209">
        <v>0.42</v>
      </c>
      <c r="W1625" s="209">
        <v>0.23100000000000001</v>
      </c>
      <c r="X1625" s="209">
        <v>3.9E-2</v>
      </c>
      <c r="Y1625" s="209">
        <v>4.2999999999999997E-2</v>
      </c>
      <c r="Z1625" s="20"/>
      <c r="AA1625" s="20"/>
      <c r="AB1625" s="20"/>
      <c r="AC1625" s="209">
        <v>1.2450000000000001</v>
      </c>
      <c r="AD1625" s="209">
        <v>1.145</v>
      </c>
      <c r="AE1625" s="209">
        <v>1.913</v>
      </c>
      <c r="AF1625" s="209">
        <v>1.1990000000000001</v>
      </c>
      <c r="AG1625" s="209">
        <v>0.80500000000000005</v>
      </c>
      <c r="AH1625" s="209">
        <v>0.36799999999999999</v>
      </c>
      <c r="AI1625" s="209">
        <v>0.15</v>
      </c>
      <c r="AJ1625" s="209">
        <v>4.1000000000000002E-2</v>
      </c>
      <c r="AK1625" s="20"/>
      <c r="AL1625" s="20"/>
      <c r="AM1625" s="209">
        <v>9.6000000000000002E-2</v>
      </c>
      <c r="AN1625" s="209">
        <v>0.61599999999999999</v>
      </c>
      <c r="AO1625" s="209">
        <v>1.0640000000000001</v>
      </c>
      <c r="AP1625" s="209">
        <v>1.3440000000000001</v>
      </c>
      <c r="AQ1625" s="20"/>
      <c r="AR1625" s="209">
        <v>2.9359999999999999</v>
      </c>
      <c r="AS1625" s="209">
        <v>0.88</v>
      </c>
      <c r="AT1625" s="209">
        <v>0.75800000000000001</v>
      </c>
      <c r="AU1625" s="209">
        <v>0.185</v>
      </c>
      <c r="AV1625" s="20"/>
      <c r="AW1625" s="20"/>
      <c r="AX1625" s="20"/>
      <c r="AY1625" s="209">
        <v>0.21099999999999999</v>
      </c>
      <c r="AZ1625" s="209">
        <v>0.62</v>
      </c>
      <c r="BA1625" s="209">
        <v>1.17</v>
      </c>
      <c r="BB1625" s="21">
        <f t="shared" si="211"/>
        <v>3.113</v>
      </c>
      <c r="BC1625" s="21">
        <f>BD1625</f>
        <v>4.1841397849462361</v>
      </c>
      <c r="BD1625" s="22">
        <f t="shared" si="207"/>
        <v>4.1841397849462361</v>
      </c>
      <c r="BE1625" s="21">
        <f>BC1625-BD1625</f>
        <v>0</v>
      </c>
      <c r="BF1625" s="2">
        <v>2.4300000000000002</v>
      </c>
      <c r="BG1625" s="10">
        <v>7</v>
      </c>
      <c r="BH1625" s="21">
        <f t="shared" si="209"/>
        <v>3.1129999999999994E-3</v>
      </c>
      <c r="BI1625" s="22">
        <f t="shared" si="209"/>
        <v>3.1129999999999994E-3</v>
      </c>
      <c r="BJ1625" s="21">
        <f>BH1625-BI1625</f>
        <v>0</v>
      </c>
      <c r="BK1625" s="21">
        <v>9.3389999999999983E-3</v>
      </c>
      <c r="BL1625" s="22">
        <v>9.3389999999999983E-3</v>
      </c>
      <c r="BM1625" s="21">
        <v>0</v>
      </c>
      <c r="BN1625" s="21">
        <f t="shared" si="210"/>
        <v>3.7355999999999993E-2</v>
      </c>
      <c r="BO1625" s="22">
        <f t="shared" si="210"/>
        <v>3.7355999999999993E-2</v>
      </c>
      <c r="BP1625" s="21">
        <f t="shared" si="210"/>
        <v>0</v>
      </c>
    </row>
    <row r="1626" spans="1:68" ht="11.1" hidden="1" customHeight="1" outlineLevel="2" x14ac:dyDescent="0.2">
      <c r="A1626" s="10"/>
      <c r="B1626" s="18"/>
      <c r="C1626" s="18"/>
      <c r="D1626" s="18"/>
      <c r="E1626" s="23" t="s">
        <v>1453</v>
      </c>
      <c r="F1626" s="24"/>
      <c r="G1626" s="24"/>
      <c r="H1626" s="208">
        <v>3.0950000000000002</v>
      </c>
      <c r="I1626" s="24"/>
      <c r="J1626" s="24"/>
      <c r="K1626" s="208">
        <v>0.73199999999999998</v>
      </c>
      <c r="L1626" s="208">
        <v>0.57899999999999996</v>
      </c>
      <c r="M1626" s="24"/>
      <c r="N1626" s="24"/>
      <c r="O1626" s="208">
        <v>0.75</v>
      </c>
      <c r="P1626" s="24"/>
      <c r="Q1626" s="24"/>
      <c r="R1626" s="208">
        <v>0.9</v>
      </c>
      <c r="S1626" s="24"/>
      <c r="T1626" s="208">
        <v>3.113</v>
      </c>
      <c r="U1626" s="208">
        <v>0.81799999999999995</v>
      </c>
      <c r="V1626" s="208">
        <v>0.42</v>
      </c>
      <c r="W1626" s="208">
        <v>0.23100000000000001</v>
      </c>
      <c r="X1626" s="208">
        <v>3.9E-2</v>
      </c>
      <c r="Y1626" s="208">
        <v>4.2999999999999997E-2</v>
      </c>
      <c r="Z1626" s="24"/>
      <c r="AA1626" s="24"/>
      <c r="AB1626" s="24"/>
      <c r="AC1626" s="208">
        <v>1.2450000000000001</v>
      </c>
      <c r="AD1626" s="208">
        <v>1.145</v>
      </c>
      <c r="AE1626" s="208">
        <v>1.913</v>
      </c>
      <c r="AF1626" s="208">
        <v>1.1990000000000001</v>
      </c>
      <c r="AG1626" s="208">
        <v>0.80500000000000005</v>
      </c>
      <c r="AH1626" s="208">
        <v>0.36799999999999999</v>
      </c>
      <c r="AI1626" s="208">
        <v>0.15</v>
      </c>
      <c r="AJ1626" s="208">
        <v>4.1000000000000002E-2</v>
      </c>
      <c r="AK1626" s="24"/>
      <c r="AL1626" s="24"/>
      <c r="AM1626" s="208">
        <v>9.6000000000000002E-2</v>
      </c>
      <c r="AN1626" s="208">
        <v>0.61599999999999999</v>
      </c>
      <c r="AO1626" s="208">
        <v>1.0640000000000001</v>
      </c>
      <c r="AP1626" s="208">
        <v>1.3440000000000001</v>
      </c>
      <c r="AQ1626" s="24"/>
      <c r="AR1626" s="208">
        <v>2.9359999999999999</v>
      </c>
      <c r="AS1626" s="208">
        <v>0.88</v>
      </c>
      <c r="AT1626" s="208">
        <v>0.75800000000000001</v>
      </c>
      <c r="AU1626" s="208">
        <v>0.185</v>
      </c>
      <c r="AV1626" s="24"/>
      <c r="AW1626" s="24"/>
      <c r="AX1626" s="24"/>
      <c r="AY1626" s="208">
        <v>0.21099999999999999</v>
      </c>
      <c r="AZ1626" s="208">
        <v>0.62</v>
      </c>
      <c r="BA1626" s="208">
        <v>1.17</v>
      </c>
      <c r="BB1626" s="21">
        <f t="shared" si="211"/>
        <v>3.113</v>
      </c>
      <c r="BC1626" s="21"/>
      <c r="BD1626" s="22">
        <f t="shared" si="207"/>
        <v>4.1841397849462361</v>
      </c>
      <c r="BE1626" s="21"/>
      <c r="BG1626" s="10"/>
      <c r="BH1626" s="21">
        <f t="shared" si="209"/>
        <v>0</v>
      </c>
      <c r="BI1626" s="22">
        <f t="shared" si="209"/>
        <v>3.1129999999999994E-3</v>
      </c>
      <c r="BJ1626" s="21"/>
      <c r="BK1626" s="21">
        <v>0</v>
      </c>
      <c r="BL1626" s="22">
        <v>9.3389999999999983E-3</v>
      </c>
      <c r="BM1626" s="21"/>
      <c r="BN1626" s="21">
        <f t="shared" si="210"/>
        <v>0</v>
      </c>
      <c r="BO1626" s="22">
        <f t="shared" si="210"/>
        <v>3.7355999999999993E-2</v>
      </c>
      <c r="BP1626" s="21">
        <f t="shared" si="210"/>
        <v>0</v>
      </c>
    </row>
    <row r="1627" spans="1:68" ht="11.1" hidden="1" customHeight="1" outlineLevel="1" collapsed="1" x14ac:dyDescent="0.2">
      <c r="A1627" s="10"/>
      <c r="B1627" s="18"/>
      <c r="C1627" s="18"/>
      <c r="D1627" s="25"/>
      <c r="E1627" s="19" t="s">
        <v>77</v>
      </c>
      <c r="F1627" s="207">
        <v>1566.356</v>
      </c>
      <c r="G1627" s="207">
        <v>1145.482</v>
      </c>
      <c r="H1627" s="207">
        <v>1278.7360000000001</v>
      </c>
      <c r="I1627" s="240">
        <v>727.23199999999997</v>
      </c>
      <c r="J1627" s="240"/>
      <c r="K1627" s="209">
        <v>461.38</v>
      </c>
      <c r="L1627" s="209">
        <v>289.36900000000003</v>
      </c>
      <c r="M1627" s="209">
        <v>127.965</v>
      </c>
      <c r="N1627" s="209">
        <v>254.47200000000001</v>
      </c>
      <c r="O1627" s="209">
        <v>436.154</v>
      </c>
      <c r="P1627" s="209">
        <v>491.14299999999997</v>
      </c>
      <c r="Q1627" s="209">
        <v>853.923</v>
      </c>
      <c r="R1627" s="207">
        <v>1403.6759999999999</v>
      </c>
      <c r="S1627" s="207">
        <v>1452.614</v>
      </c>
      <c r="T1627" s="207">
        <v>1364.8820000000001</v>
      </c>
      <c r="U1627" s="207">
        <v>1290.452</v>
      </c>
      <c r="V1627" s="209">
        <v>745.702</v>
      </c>
      <c r="W1627" s="209">
        <v>493.86099999999999</v>
      </c>
      <c r="X1627" s="209">
        <v>307.58</v>
      </c>
      <c r="Y1627" s="209">
        <v>114.82599999999999</v>
      </c>
      <c r="Z1627" s="209">
        <v>245.86699999999999</v>
      </c>
      <c r="AA1627" s="209">
        <v>412.89600000000002</v>
      </c>
      <c r="AB1627" s="209">
        <v>537.41099999999994</v>
      </c>
      <c r="AC1627" s="209">
        <v>969.61900000000003</v>
      </c>
      <c r="AD1627" s="207">
        <v>1655.48</v>
      </c>
      <c r="AE1627" s="207">
        <v>1542.7840000000001</v>
      </c>
      <c r="AF1627" s="207">
        <v>1374.078</v>
      </c>
      <c r="AG1627" s="207">
        <v>1249.9829999999999</v>
      </c>
      <c r="AH1627" s="209">
        <v>704.64599999999996</v>
      </c>
      <c r="AI1627" s="209">
        <v>473.48599999999999</v>
      </c>
      <c r="AJ1627" s="209">
        <v>242.94200000000001</v>
      </c>
      <c r="AK1627" s="209">
        <v>102.652</v>
      </c>
      <c r="AL1627" s="209">
        <v>237.36099999999999</v>
      </c>
      <c r="AM1627" s="209">
        <v>447.07600000000002</v>
      </c>
      <c r="AN1627" s="209">
        <v>537.94799999999998</v>
      </c>
      <c r="AO1627" s="207">
        <v>1024.5239999999999</v>
      </c>
      <c r="AP1627" s="207">
        <v>1646.5540000000001</v>
      </c>
      <c r="AQ1627" s="207">
        <v>1644.08</v>
      </c>
      <c r="AR1627" s="207">
        <v>1492.2149999999999</v>
      </c>
      <c r="AS1627" s="207">
        <v>1268.684</v>
      </c>
      <c r="AT1627" s="209">
        <v>930.88</v>
      </c>
      <c r="AU1627" s="209">
        <v>400.13799999999998</v>
      </c>
      <c r="AV1627" s="209">
        <v>381.27</v>
      </c>
      <c r="AW1627" s="209">
        <v>204.19399999999999</v>
      </c>
      <c r="AX1627" s="209">
        <v>263.90300000000002</v>
      </c>
      <c r="AY1627" s="209">
        <v>532.94500000000005</v>
      </c>
      <c r="AZ1627" s="209">
        <v>604.49099999999999</v>
      </c>
      <c r="BA1627" s="209">
        <v>974.89099999999996</v>
      </c>
      <c r="BB1627" s="27">
        <v>1663.683</v>
      </c>
      <c r="BC1627" s="21">
        <f>BF1627</f>
        <v>11669</v>
      </c>
      <c r="BD1627" s="22">
        <f t="shared" si="207"/>
        <v>2236.1330645161293</v>
      </c>
      <c r="BE1627" s="21">
        <f>BC1627-BD1627</f>
        <v>9432.8669354838712</v>
      </c>
      <c r="BF1627" s="2">
        <v>11669</v>
      </c>
      <c r="BG1627" s="10"/>
      <c r="BH1627" s="21">
        <f t="shared" si="209"/>
        <v>8.6817360000000008</v>
      </c>
      <c r="BI1627" s="22">
        <f t="shared" si="209"/>
        <v>1.6636830000000002</v>
      </c>
      <c r="BJ1627" s="21">
        <f>BH1627-BI1627</f>
        <v>7.0180530000000001</v>
      </c>
      <c r="BK1627" s="21">
        <v>19.686239999999998</v>
      </c>
      <c r="BL1627" s="22">
        <v>4.9664400000000004</v>
      </c>
      <c r="BM1627" s="21">
        <v>14.719799999999998</v>
      </c>
      <c r="BN1627" s="21">
        <f t="shared" si="210"/>
        <v>78.744959999999992</v>
      </c>
      <c r="BO1627" s="22">
        <f t="shared" si="210"/>
        <v>19.865760000000002</v>
      </c>
      <c r="BP1627" s="21">
        <f t="shared" si="210"/>
        <v>58.87919999999999</v>
      </c>
    </row>
    <row r="1628" spans="1:68" ht="11.1" hidden="1" customHeight="1" outlineLevel="2" x14ac:dyDescent="0.2">
      <c r="A1628" s="10"/>
      <c r="B1628" s="18"/>
      <c r="C1628" s="18"/>
      <c r="D1628" s="25"/>
      <c r="E1628" s="23"/>
      <c r="F1628" s="206">
        <v>1566.356</v>
      </c>
      <c r="G1628" s="206">
        <v>1145.482</v>
      </c>
      <c r="H1628" s="206">
        <v>1278.7360000000001</v>
      </c>
      <c r="I1628" s="239">
        <v>727.23199999999997</v>
      </c>
      <c r="J1628" s="239"/>
      <c r="K1628" s="208">
        <v>461.38</v>
      </c>
      <c r="L1628" s="208">
        <v>289.36900000000003</v>
      </c>
      <c r="M1628" s="208">
        <v>127.965</v>
      </c>
      <c r="N1628" s="208">
        <v>254.47200000000001</v>
      </c>
      <c r="O1628" s="208">
        <v>436.154</v>
      </c>
      <c r="P1628" s="208">
        <v>491.14299999999997</v>
      </c>
      <c r="Q1628" s="208">
        <v>853.923</v>
      </c>
      <c r="R1628" s="206">
        <v>1403.6759999999999</v>
      </c>
      <c r="S1628" s="206">
        <v>1452.614</v>
      </c>
      <c r="T1628" s="206">
        <v>1364.8820000000001</v>
      </c>
      <c r="U1628" s="206">
        <v>1290.452</v>
      </c>
      <c r="V1628" s="208">
        <v>745.702</v>
      </c>
      <c r="W1628" s="208">
        <v>493.86099999999999</v>
      </c>
      <c r="X1628" s="208">
        <v>307.58</v>
      </c>
      <c r="Y1628" s="208">
        <v>114.82599999999999</v>
      </c>
      <c r="Z1628" s="208">
        <v>245.86699999999999</v>
      </c>
      <c r="AA1628" s="208">
        <v>412.89600000000002</v>
      </c>
      <c r="AB1628" s="208">
        <v>537.41099999999994</v>
      </c>
      <c r="AC1628" s="208">
        <v>969.61900000000003</v>
      </c>
      <c r="AD1628" s="206">
        <v>1655.48</v>
      </c>
      <c r="AE1628" s="206">
        <v>1542.7840000000001</v>
      </c>
      <c r="AF1628" s="206">
        <v>1374.078</v>
      </c>
      <c r="AG1628" s="206">
        <v>1249.9829999999999</v>
      </c>
      <c r="AH1628" s="208">
        <v>704.64599999999996</v>
      </c>
      <c r="AI1628" s="208">
        <v>473.48599999999999</v>
      </c>
      <c r="AJ1628" s="208">
        <v>242.94200000000001</v>
      </c>
      <c r="AK1628" s="208">
        <v>102.652</v>
      </c>
      <c r="AL1628" s="208">
        <v>237.36099999999999</v>
      </c>
      <c r="AM1628" s="208">
        <v>447.07600000000002</v>
      </c>
      <c r="AN1628" s="208">
        <v>537.94799999999998</v>
      </c>
      <c r="AO1628" s="206">
        <v>1024.5239999999999</v>
      </c>
      <c r="AP1628" s="206">
        <v>1646.5540000000001</v>
      </c>
      <c r="AQ1628" s="206">
        <v>1644.08</v>
      </c>
      <c r="AR1628" s="206">
        <v>1492.2149999999999</v>
      </c>
      <c r="AS1628" s="206">
        <v>1268.684</v>
      </c>
      <c r="AT1628" s="208">
        <v>930.88</v>
      </c>
      <c r="AU1628" s="208">
        <v>400.13799999999998</v>
      </c>
      <c r="AV1628" s="208">
        <v>381.27</v>
      </c>
      <c r="AW1628" s="208">
        <v>204.19399999999999</v>
      </c>
      <c r="AX1628" s="208">
        <v>263.90300000000002</v>
      </c>
      <c r="AY1628" s="208">
        <v>532.94500000000005</v>
      </c>
      <c r="AZ1628" s="208">
        <v>604.49099999999999</v>
      </c>
      <c r="BA1628" s="208">
        <v>974.89099999999996</v>
      </c>
      <c r="BB1628" s="27">
        <v>1663.683</v>
      </c>
      <c r="BC1628" s="21"/>
      <c r="BD1628" s="22">
        <f t="shared" si="207"/>
        <v>2236.1330645161293</v>
      </c>
      <c r="BE1628" s="21"/>
      <c r="BG1628" s="10"/>
      <c r="BH1628" s="21">
        <f t="shared" si="209"/>
        <v>0</v>
      </c>
      <c r="BI1628" s="22">
        <f t="shared" si="209"/>
        <v>1.6636830000000002</v>
      </c>
      <c r="BJ1628" s="21"/>
      <c r="BK1628" s="21">
        <v>0</v>
      </c>
      <c r="BL1628" s="22">
        <v>4.9664400000000004</v>
      </c>
      <c r="BM1628" s="21"/>
      <c r="BN1628" s="21">
        <f t="shared" si="210"/>
        <v>0</v>
      </c>
      <c r="BO1628" s="22">
        <f t="shared" si="210"/>
        <v>19.865760000000002</v>
      </c>
      <c r="BP1628" s="21">
        <f t="shared" si="210"/>
        <v>0</v>
      </c>
    </row>
    <row r="1629" spans="1:68" ht="11.1" hidden="1" customHeight="1" outlineLevel="1" collapsed="1" x14ac:dyDescent="0.2">
      <c r="A1629" s="10"/>
      <c r="B1629" s="18"/>
      <c r="C1629" s="18"/>
      <c r="D1629" s="18"/>
      <c r="E1629" s="19" t="s">
        <v>1454</v>
      </c>
      <c r="F1629" s="209">
        <v>4.7990000000000004</v>
      </c>
      <c r="G1629" s="209">
        <v>5.7430000000000003</v>
      </c>
      <c r="H1629" s="209">
        <v>3.5409999999999999</v>
      </c>
      <c r="I1629" s="20"/>
      <c r="J1629" s="20"/>
      <c r="K1629" s="209">
        <v>3.2490000000000001</v>
      </c>
      <c r="L1629" s="20"/>
      <c r="M1629" s="20"/>
      <c r="N1629" s="20"/>
      <c r="O1629" s="209">
        <v>0.84899999999999998</v>
      </c>
      <c r="P1629" s="209">
        <v>3.476</v>
      </c>
      <c r="Q1629" s="209">
        <v>4.9249999999999998</v>
      </c>
      <c r="R1629" s="209">
        <v>5.0380000000000003</v>
      </c>
      <c r="S1629" s="209">
        <v>6.11</v>
      </c>
      <c r="T1629" s="209">
        <v>5.6790000000000003</v>
      </c>
      <c r="U1629" s="209">
        <v>4.6559999999999997</v>
      </c>
      <c r="V1629" s="209">
        <v>3.286</v>
      </c>
      <c r="W1629" s="209">
        <v>1.7789999999999999</v>
      </c>
      <c r="X1629" s="209">
        <v>0.29899999999999999</v>
      </c>
      <c r="Y1629" s="20"/>
      <c r="Z1629" s="20"/>
      <c r="AA1629" s="209">
        <v>0.313</v>
      </c>
      <c r="AB1629" s="209">
        <v>3.52</v>
      </c>
      <c r="AC1629" s="209">
        <v>5.33</v>
      </c>
      <c r="AD1629" s="209">
        <v>3.5110000000000001</v>
      </c>
      <c r="AE1629" s="209">
        <v>0.49</v>
      </c>
      <c r="AF1629" s="209">
        <v>4.75</v>
      </c>
      <c r="AG1629" s="209">
        <v>5.2670000000000003</v>
      </c>
      <c r="AH1629" s="209">
        <v>1.5669999999999999</v>
      </c>
      <c r="AI1629" s="209">
        <v>1.7609999999999999</v>
      </c>
      <c r="AJ1629" s="209">
        <v>0.372</v>
      </c>
      <c r="AK1629" s="20"/>
      <c r="AL1629" s="20"/>
      <c r="AM1629" s="209">
        <v>0.67500000000000004</v>
      </c>
      <c r="AN1629" s="209">
        <v>9.0999999999999998E-2</v>
      </c>
      <c r="AO1629" s="209">
        <v>5.54</v>
      </c>
      <c r="AP1629" s="209">
        <v>3.72</v>
      </c>
      <c r="AQ1629" s="209">
        <v>4.1479999999999997</v>
      </c>
      <c r="AR1629" s="209">
        <v>4.1180000000000003</v>
      </c>
      <c r="AS1629" s="209">
        <v>3.0449999999999999</v>
      </c>
      <c r="AT1629" s="209">
        <v>2.2850000000000001</v>
      </c>
      <c r="AU1629" s="209">
        <v>1.0529999999999999</v>
      </c>
      <c r="AV1629" s="20"/>
      <c r="AW1629" s="20"/>
      <c r="AX1629" s="20"/>
      <c r="AY1629" s="209">
        <v>0.751</v>
      </c>
      <c r="AZ1629" s="209">
        <v>1.345</v>
      </c>
      <c r="BA1629" s="209">
        <v>2.4980000000000002</v>
      </c>
      <c r="BB1629" s="21">
        <f t="shared" si="211"/>
        <v>6.11</v>
      </c>
      <c r="BC1629" s="21">
        <f>BD1629</f>
        <v>8.2123655913978499</v>
      </c>
      <c r="BD1629" s="22">
        <f t="shared" si="207"/>
        <v>8.2123655913978499</v>
      </c>
      <c r="BE1629" s="21">
        <f>BC1629-BD1629</f>
        <v>0</v>
      </c>
      <c r="BF1629" s="2">
        <v>5.7</v>
      </c>
      <c r="BG1629" s="10">
        <v>6</v>
      </c>
      <c r="BH1629" s="21">
        <f t="shared" si="209"/>
        <v>6.1100000000000008E-3</v>
      </c>
      <c r="BI1629" s="22">
        <f t="shared" si="209"/>
        <v>6.1100000000000008E-3</v>
      </c>
      <c r="BJ1629" s="21">
        <f>BH1629-BI1629</f>
        <v>0</v>
      </c>
      <c r="BK1629" s="21">
        <v>1.8330000000000003E-2</v>
      </c>
      <c r="BL1629" s="22">
        <v>1.8330000000000003E-2</v>
      </c>
      <c r="BM1629" s="21">
        <v>0</v>
      </c>
      <c r="BN1629" s="21">
        <f t="shared" si="210"/>
        <v>7.332000000000001E-2</v>
      </c>
      <c r="BO1629" s="22">
        <f t="shared" si="210"/>
        <v>7.332000000000001E-2</v>
      </c>
      <c r="BP1629" s="21">
        <f t="shared" si="210"/>
        <v>0</v>
      </c>
    </row>
    <row r="1630" spans="1:68" ht="11.1" hidden="1" customHeight="1" outlineLevel="2" x14ac:dyDescent="0.2">
      <c r="A1630" s="10"/>
      <c r="B1630" s="18"/>
      <c r="C1630" s="18"/>
      <c r="D1630" s="18"/>
      <c r="E1630" s="23" t="s">
        <v>1455</v>
      </c>
      <c r="F1630" s="208">
        <v>4.7990000000000004</v>
      </c>
      <c r="G1630" s="208">
        <v>5.7430000000000003</v>
      </c>
      <c r="H1630" s="208">
        <v>3.5409999999999999</v>
      </c>
      <c r="I1630" s="24"/>
      <c r="J1630" s="24"/>
      <c r="K1630" s="208">
        <v>3.2490000000000001</v>
      </c>
      <c r="L1630" s="24"/>
      <c r="M1630" s="24"/>
      <c r="N1630" s="24"/>
      <c r="O1630" s="208">
        <v>0.84899999999999998</v>
      </c>
      <c r="P1630" s="208">
        <v>3.476</v>
      </c>
      <c r="Q1630" s="208">
        <v>4.9249999999999998</v>
      </c>
      <c r="R1630" s="208">
        <v>5.0380000000000003</v>
      </c>
      <c r="S1630" s="208">
        <v>6.11</v>
      </c>
      <c r="T1630" s="208">
        <v>5.6790000000000003</v>
      </c>
      <c r="U1630" s="208">
        <v>4.6559999999999997</v>
      </c>
      <c r="V1630" s="208">
        <v>3.286</v>
      </c>
      <c r="W1630" s="208">
        <v>1.7789999999999999</v>
      </c>
      <c r="X1630" s="208">
        <v>0.29899999999999999</v>
      </c>
      <c r="Y1630" s="24"/>
      <c r="Z1630" s="24"/>
      <c r="AA1630" s="208">
        <v>0.313</v>
      </c>
      <c r="AB1630" s="208">
        <v>3.52</v>
      </c>
      <c r="AC1630" s="208">
        <v>5.33</v>
      </c>
      <c r="AD1630" s="208">
        <v>3.5110000000000001</v>
      </c>
      <c r="AE1630" s="208">
        <v>0.49</v>
      </c>
      <c r="AF1630" s="208">
        <v>4.75</v>
      </c>
      <c r="AG1630" s="208">
        <v>5.2670000000000003</v>
      </c>
      <c r="AH1630" s="208">
        <v>1.5669999999999999</v>
      </c>
      <c r="AI1630" s="208">
        <v>1.7609999999999999</v>
      </c>
      <c r="AJ1630" s="208">
        <v>0.372</v>
      </c>
      <c r="AK1630" s="24"/>
      <c r="AL1630" s="24"/>
      <c r="AM1630" s="208">
        <v>0.67500000000000004</v>
      </c>
      <c r="AN1630" s="208">
        <v>9.0999999999999998E-2</v>
      </c>
      <c r="AO1630" s="208">
        <v>5.54</v>
      </c>
      <c r="AP1630" s="208">
        <v>3.72</v>
      </c>
      <c r="AQ1630" s="208">
        <v>4.1479999999999997</v>
      </c>
      <c r="AR1630" s="208">
        <v>4.1180000000000003</v>
      </c>
      <c r="AS1630" s="208">
        <v>3.0449999999999999</v>
      </c>
      <c r="AT1630" s="208">
        <v>2.2850000000000001</v>
      </c>
      <c r="AU1630" s="208">
        <v>1.0529999999999999</v>
      </c>
      <c r="AV1630" s="24"/>
      <c r="AW1630" s="24"/>
      <c r="AX1630" s="24"/>
      <c r="AY1630" s="208">
        <v>0.751</v>
      </c>
      <c r="AZ1630" s="208">
        <v>1.345</v>
      </c>
      <c r="BA1630" s="208">
        <v>2.4980000000000002</v>
      </c>
      <c r="BB1630" s="21">
        <f t="shared" si="211"/>
        <v>6.11</v>
      </c>
      <c r="BC1630" s="21"/>
      <c r="BD1630" s="22">
        <f t="shared" si="207"/>
        <v>8.2123655913978499</v>
      </c>
      <c r="BE1630" s="21"/>
      <c r="BG1630" s="10"/>
      <c r="BH1630" s="21">
        <f t="shared" si="209"/>
        <v>0</v>
      </c>
      <c r="BI1630" s="22">
        <f t="shared" si="209"/>
        <v>6.1100000000000008E-3</v>
      </c>
      <c r="BJ1630" s="21"/>
      <c r="BK1630" s="21">
        <v>0</v>
      </c>
      <c r="BL1630" s="22">
        <v>1.8330000000000003E-2</v>
      </c>
      <c r="BM1630" s="21"/>
      <c r="BN1630" s="21">
        <f t="shared" si="210"/>
        <v>0</v>
      </c>
      <c r="BO1630" s="22">
        <f t="shared" si="210"/>
        <v>7.332000000000001E-2</v>
      </c>
      <c r="BP1630" s="21">
        <f t="shared" si="210"/>
        <v>0</v>
      </c>
    </row>
    <row r="1631" spans="1:68" ht="11.1" hidden="1" customHeight="1" outlineLevel="1" collapsed="1" x14ac:dyDescent="0.2">
      <c r="A1631" s="10"/>
      <c r="B1631" s="18"/>
      <c r="C1631" s="18"/>
      <c r="D1631" s="18"/>
      <c r="E1631" s="19" t="s">
        <v>1456</v>
      </c>
      <c r="F1631" s="20"/>
      <c r="G1631" s="20"/>
      <c r="H1631" s="20"/>
      <c r="I1631" s="20"/>
      <c r="J1631" s="20"/>
      <c r="K1631" s="20"/>
      <c r="L1631" s="20"/>
      <c r="M1631" s="20"/>
      <c r="N1631" s="20"/>
      <c r="O1631" s="20"/>
      <c r="P1631" s="20"/>
      <c r="Q1631" s="20"/>
      <c r="R1631" s="20"/>
      <c r="S1631" s="20"/>
      <c r="T1631" s="20"/>
      <c r="U1631" s="20"/>
      <c r="V1631" s="20"/>
      <c r="W1631" s="20"/>
      <c r="X1631" s="20"/>
      <c r="Y1631" s="20"/>
      <c r="Z1631" s="209">
        <v>61.015999999999998</v>
      </c>
      <c r="AA1631" s="209">
        <v>157.274</v>
      </c>
      <c r="AB1631" s="209">
        <v>22.617999999999999</v>
      </c>
      <c r="AC1631" s="20"/>
      <c r="AD1631" s="20"/>
      <c r="AE1631" s="20"/>
      <c r="AF1631" s="20"/>
      <c r="AG1631" s="20"/>
      <c r="AH1631" s="20"/>
      <c r="AI1631" s="20"/>
      <c r="AJ1631" s="20"/>
      <c r="AK1631" s="209">
        <v>25.145</v>
      </c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9">
        <v>35.271999999999998</v>
      </c>
      <c r="BA1631" s="20"/>
      <c r="BB1631" s="21">
        <f t="shared" si="211"/>
        <v>157.274</v>
      </c>
      <c r="BC1631" s="21">
        <f>BD1631</f>
        <v>211.38978494623657</v>
      </c>
      <c r="BD1631" s="22">
        <f t="shared" si="207"/>
        <v>211.38978494623657</v>
      </c>
      <c r="BE1631" s="21">
        <f>BC1631-BD1631</f>
        <v>0</v>
      </c>
      <c r="BG1631" s="10">
        <v>6</v>
      </c>
      <c r="BH1631" s="21">
        <f t="shared" si="209"/>
        <v>0.15727400000000002</v>
      </c>
      <c r="BI1631" s="22">
        <f t="shared" si="209"/>
        <v>0.15727400000000002</v>
      </c>
      <c r="BJ1631" s="21">
        <f>BH1631-BI1631</f>
        <v>0</v>
      </c>
      <c r="BK1631" s="21">
        <v>0.47182200000000007</v>
      </c>
      <c r="BL1631" s="22">
        <v>0.47182200000000007</v>
      </c>
      <c r="BM1631" s="21">
        <v>0</v>
      </c>
      <c r="BN1631" s="21">
        <f t="shared" si="210"/>
        <v>1.8872880000000003</v>
      </c>
      <c r="BO1631" s="22">
        <f t="shared" si="210"/>
        <v>1.8872880000000003</v>
      </c>
      <c r="BP1631" s="21">
        <f t="shared" si="210"/>
        <v>0</v>
      </c>
    </row>
    <row r="1632" spans="1:68" ht="11.1" hidden="1" customHeight="1" outlineLevel="2" x14ac:dyDescent="0.2">
      <c r="A1632" s="10"/>
      <c r="B1632" s="18"/>
      <c r="C1632" s="18"/>
      <c r="D1632" s="18"/>
      <c r="E1632" s="23" t="s">
        <v>1457</v>
      </c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4"/>
      <c r="X1632" s="24"/>
      <c r="Y1632" s="24"/>
      <c r="Z1632" s="208">
        <v>61.015999999999998</v>
      </c>
      <c r="AA1632" s="208">
        <v>157.274</v>
      </c>
      <c r="AB1632" s="208">
        <v>22.617999999999999</v>
      </c>
      <c r="AC1632" s="24"/>
      <c r="AD1632" s="24"/>
      <c r="AE1632" s="24"/>
      <c r="AF1632" s="24"/>
      <c r="AG1632" s="24"/>
      <c r="AH1632" s="24"/>
      <c r="AI1632" s="24"/>
      <c r="AJ1632" s="24"/>
      <c r="AK1632" s="208">
        <v>25.145</v>
      </c>
      <c r="AL1632" s="24"/>
      <c r="AM1632" s="24"/>
      <c r="AN1632" s="24"/>
      <c r="AO1632" s="24"/>
      <c r="AP1632" s="24"/>
      <c r="AQ1632" s="24"/>
      <c r="AR1632" s="24"/>
      <c r="AS1632" s="24"/>
      <c r="AT1632" s="24"/>
      <c r="AU1632" s="24"/>
      <c r="AV1632" s="24"/>
      <c r="AW1632" s="24"/>
      <c r="AX1632" s="24"/>
      <c r="AY1632" s="24"/>
      <c r="AZ1632" s="208">
        <v>35.271999999999998</v>
      </c>
      <c r="BA1632" s="24"/>
      <c r="BB1632" s="21">
        <f t="shared" si="211"/>
        <v>157.274</v>
      </c>
      <c r="BC1632" s="21"/>
      <c r="BD1632" s="22">
        <f t="shared" si="207"/>
        <v>211.38978494623657</v>
      </c>
      <c r="BE1632" s="21"/>
      <c r="BG1632" s="10"/>
      <c r="BH1632" s="21">
        <f t="shared" si="209"/>
        <v>0</v>
      </c>
      <c r="BI1632" s="22">
        <f t="shared" si="209"/>
        <v>0.15727400000000002</v>
      </c>
      <c r="BJ1632" s="21"/>
      <c r="BK1632" s="21">
        <v>0</v>
      </c>
      <c r="BL1632" s="22">
        <v>0.47182200000000007</v>
      </c>
      <c r="BM1632" s="21"/>
      <c r="BN1632" s="21">
        <f t="shared" si="210"/>
        <v>0</v>
      </c>
      <c r="BO1632" s="22">
        <f t="shared" si="210"/>
        <v>1.8872880000000003</v>
      </c>
      <c r="BP1632" s="21">
        <f t="shared" si="210"/>
        <v>0</v>
      </c>
    </row>
    <row r="1633" spans="1:68" ht="11.1" hidden="1" customHeight="1" outlineLevel="1" collapsed="1" x14ac:dyDescent="0.2">
      <c r="A1633" s="10"/>
      <c r="B1633" s="18"/>
      <c r="C1633" s="18"/>
      <c r="D1633" s="18"/>
      <c r="E1633" s="19" t="s">
        <v>1458</v>
      </c>
      <c r="F1633" s="209">
        <v>12.451000000000001</v>
      </c>
      <c r="G1633" s="209">
        <v>8.6289999999999996</v>
      </c>
      <c r="H1633" s="209">
        <v>5.9720000000000004</v>
      </c>
      <c r="I1633" s="240">
        <v>5.6820000000000004</v>
      </c>
      <c r="J1633" s="240"/>
      <c r="K1633" s="209">
        <v>1.5609999999999999</v>
      </c>
      <c r="L1633" s="209">
        <v>0.187</v>
      </c>
      <c r="M1633" s="20"/>
      <c r="N1633" s="20"/>
      <c r="O1633" s="209">
        <v>2.0009999999999999</v>
      </c>
      <c r="P1633" s="209">
        <v>4.2549999999999999</v>
      </c>
      <c r="Q1633" s="209">
        <v>7.0289999999999999</v>
      </c>
      <c r="R1633" s="209">
        <v>10.301</v>
      </c>
      <c r="S1633" s="209">
        <v>12.196</v>
      </c>
      <c r="T1633" s="209">
        <v>11.981</v>
      </c>
      <c r="U1633" s="209">
        <v>7.3460000000000001</v>
      </c>
      <c r="V1633" s="209">
        <v>5.258</v>
      </c>
      <c r="W1633" s="209">
        <v>3.226</v>
      </c>
      <c r="X1633" s="209">
        <v>0.25</v>
      </c>
      <c r="Y1633" s="20"/>
      <c r="Z1633" s="20"/>
      <c r="AA1633" s="209">
        <v>1.1910000000000001</v>
      </c>
      <c r="AB1633" s="209">
        <v>4.0209999999999999</v>
      </c>
      <c r="AC1633" s="209">
        <v>7.9050000000000002</v>
      </c>
      <c r="AD1633" s="209">
        <v>11.288</v>
      </c>
      <c r="AE1633" s="209">
        <v>14.898</v>
      </c>
      <c r="AF1633" s="209">
        <v>9.3719999999999999</v>
      </c>
      <c r="AG1633" s="209">
        <v>5.3339999999999996</v>
      </c>
      <c r="AH1633" s="209">
        <v>2.9940000000000002</v>
      </c>
      <c r="AI1633" s="209">
        <v>2.86</v>
      </c>
      <c r="AJ1633" s="209">
        <v>0.74099999999999999</v>
      </c>
      <c r="AK1633" s="20"/>
      <c r="AL1633" s="20"/>
      <c r="AM1633" s="209">
        <v>1.8560000000000001</v>
      </c>
      <c r="AN1633" s="209">
        <v>3.4289999999999998</v>
      </c>
      <c r="AO1633" s="209">
        <v>6.8259999999999996</v>
      </c>
      <c r="AP1633" s="209">
        <v>10.773</v>
      </c>
      <c r="AQ1633" s="209">
        <v>10.241</v>
      </c>
      <c r="AR1633" s="209">
        <v>7.6289999999999996</v>
      </c>
      <c r="AS1633" s="209">
        <v>6.8239999999999998</v>
      </c>
      <c r="AT1633" s="209">
        <v>4.5309999999999997</v>
      </c>
      <c r="AU1633" s="209">
        <v>1.9239999999999999</v>
      </c>
      <c r="AV1633" s="20"/>
      <c r="AW1633" s="20"/>
      <c r="AX1633" s="20"/>
      <c r="AY1633" s="209">
        <v>1.5029999999999999</v>
      </c>
      <c r="AZ1633" s="209">
        <v>3.9079999999999999</v>
      </c>
      <c r="BA1633" s="209">
        <v>6.3570000000000002</v>
      </c>
      <c r="BB1633" s="21">
        <f t="shared" si="211"/>
        <v>14.898</v>
      </c>
      <c r="BC1633" s="21">
        <f>BF1633</f>
        <v>178</v>
      </c>
      <c r="BD1633" s="22">
        <f t="shared" ref="BD1633:BD1696" si="212">(BB1633/31/24)*1000</f>
        <v>20.024193548387096</v>
      </c>
      <c r="BE1633" s="21">
        <f>BC1633-BD1633</f>
        <v>157.9758064516129</v>
      </c>
      <c r="BF1633" s="2">
        <v>178</v>
      </c>
      <c r="BG1633" s="10">
        <v>6</v>
      </c>
      <c r="BH1633" s="21">
        <f t="shared" si="209"/>
        <v>0.13243199999999999</v>
      </c>
      <c r="BI1633" s="22">
        <f t="shared" si="209"/>
        <v>1.4898E-2</v>
      </c>
      <c r="BJ1633" s="21">
        <f>BH1633-BI1633</f>
        <v>0.117534</v>
      </c>
      <c r="BK1633" s="21">
        <v>0.39729599999999998</v>
      </c>
      <c r="BL1633" s="22">
        <v>4.4693999999999998E-2</v>
      </c>
      <c r="BM1633" s="21">
        <v>0.35260199999999997</v>
      </c>
      <c r="BN1633" s="21">
        <f t="shared" si="210"/>
        <v>1.5891839999999999</v>
      </c>
      <c r="BO1633" s="22">
        <f t="shared" si="210"/>
        <v>0.17877599999999999</v>
      </c>
      <c r="BP1633" s="21">
        <f t="shared" si="210"/>
        <v>1.4104079999999999</v>
      </c>
    </row>
    <row r="1634" spans="1:68" ht="11.1" hidden="1" customHeight="1" outlineLevel="2" x14ac:dyDescent="0.2">
      <c r="A1634" s="10"/>
      <c r="B1634" s="18"/>
      <c r="C1634" s="18"/>
      <c r="D1634" s="18"/>
      <c r="E1634" s="23" t="s">
        <v>1459</v>
      </c>
      <c r="F1634" s="208">
        <v>12.451000000000001</v>
      </c>
      <c r="G1634" s="208">
        <v>8.6289999999999996</v>
      </c>
      <c r="H1634" s="208">
        <v>5.9720000000000004</v>
      </c>
      <c r="I1634" s="239">
        <v>5.6820000000000004</v>
      </c>
      <c r="J1634" s="239"/>
      <c r="K1634" s="208">
        <v>1.5609999999999999</v>
      </c>
      <c r="L1634" s="208">
        <v>0.187</v>
      </c>
      <c r="M1634" s="24"/>
      <c r="N1634" s="24"/>
      <c r="O1634" s="208">
        <v>2.0009999999999999</v>
      </c>
      <c r="P1634" s="208">
        <v>4.2549999999999999</v>
      </c>
      <c r="Q1634" s="208">
        <v>7.0289999999999999</v>
      </c>
      <c r="R1634" s="208">
        <v>10.301</v>
      </c>
      <c r="S1634" s="208">
        <v>12.196</v>
      </c>
      <c r="T1634" s="208">
        <v>11.981</v>
      </c>
      <c r="U1634" s="208">
        <v>7.3460000000000001</v>
      </c>
      <c r="V1634" s="208">
        <v>5.258</v>
      </c>
      <c r="W1634" s="208">
        <v>3.226</v>
      </c>
      <c r="X1634" s="208">
        <v>0.25</v>
      </c>
      <c r="Y1634" s="24"/>
      <c r="Z1634" s="24"/>
      <c r="AA1634" s="208">
        <v>1.1910000000000001</v>
      </c>
      <c r="AB1634" s="208">
        <v>4.0209999999999999</v>
      </c>
      <c r="AC1634" s="208">
        <v>7.9050000000000002</v>
      </c>
      <c r="AD1634" s="208">
        <v>11.288</v>
      </c>
      <c r="AE1634" s="208">
        <v>14.898</v>
      </c>
      <c r="AF1634" s="208">
        <v>9.3719999999999999</v>
      </c>
      <c r="AG1634" s="208">
        <v>5.3339999999999996</v>
      </c>
      <c r="AH1634" s="208">
        <v>2.9940000000000002</v>
      </c>
      <c r="AI1634" s="208">
        <v>2.86</v>
      </c>
      <c r="AJ1634" s="208">
        <v>0.74099999999999999</v>
      </c>
      <c r="AK1634" s="24"/>
      <c r="AL1634" s="24"/>
      <c r="AM1634" s="208">
        <v>1.8560000000000001</v>
      </c>
      <c r="AN1634" s="208">
        <v>3.4289999999999998</v>
      </c>
      <c r="AO1634" s="208">
        <v>6.8259999999999996</v>
      </c>
      <c r="AP1634" s="208">
        <v>10.773</v>
      </c>
      <c r="AQ1634" s="208">
        <v>10.241</v>
      </c>
      <c r="AR1634" s="208">
        <v>7.6289999999999996</v>
      </c>
      <c r="AS1634" s="208">
        <v>6.8239999999999998</v>
      </c>
      <c r="AT1634" s="208">
        <v>4.5309999999999997</v>
      </c>
      <c r="AU1634" s="208">
        <v>1.9239999999999999</v>
      </c>
      <c r="AV1634" s="24"/>
      <c r="AW1634" s="24"/>
      <c r="AX1634" s="24"/>
      <c r="AY1634" s="208">
        <v>1.5029999999999999</v>
      </c>
      <c r="AZ1634" s="208">
        <v>3.9079999999999999</v>
      </c>
      <c r="BA1634" s="208">
        <v>6.3570000000000002</v>
      </c>
      <c r="BB1634" s="21">
        <f t="shared" si="211"/>
        <v>14.898</v>
      </c>
      <c r="BC1634" s="21"/>
      <c r="BD1634" s="22">
        <f t="shared" si="212"/>
        <v>20.024193548387096</v>
      </c>
      <c r="BE1634" s="21"/>
      <c r="BG1634" s="10"/>
      <c r="BH1634" s="21">
        <f t="shared" si="209"/>
        <v>0</v>
      </c>
      <c r="BI1634" s="22">
        <f t="shared" si="209"/>
        <v>1.4898E-2</v>
      </c>
      <c r="BJ1634" s="21"/>
      <c r="BK1634" s="21">
        <v>0</v>
      </c>
      <c r="BL1634" s="22">
        <v>4.4693999999999998E-2</v>
      </c>
      <c r="BM1634" s="21"/>
      <c r="BN1634" s="21">
        <f t="shared" si="210"/>
        <v>0</v>
      </c>
      <c r="BO1634" s="22">
        <f t="shared" si="210"/>
        <v>0.17877599999999999</v>
      </c>
      <c r="BP1634" s="21">
        <f t="shared" si="210"/>
        <v>0</v>
      </c>
    </row>
    <row r="1635" spans="1:68" ht="11.1" hidden="1" customHeight="1" outlineLevel="1" collapsed="1" x14ac:dyDescent="0.2">
      <c r="A1635" s="10"/>
      <c r="B1635" s="18"/>
      <c r="C1635" s="18"/>
      <c r="D1635" s="18"/>
      <c r="E1635" s="19" t="s">
        <v>1460</v>
      </c>
      <c r="F1635" s="209">
        <v>10.547000000000001</v>
      </c>
      <c r="G1635" s="20"/>
      <c r="H1635" s="209">
        <v>16.443000000000001</v>
      </c>
      <c r="I1635" s="240">
        <v>4.585</v>
      </c>
      <c r="J1635" s="240"/>
      <c r="K1635" s="209">
        <v>11.86</v>
      </c>
      <c r="L1635" s="209">
        <v>0.20100000000000001</v>
      </c>
      <c r="M1635" s="20"/>
      <c r="N1635" s="209">
        <v>0.214</v>
      </c>
      <c r="O1635" s="209">
        <v>0.51400000000000001</v>
      </c>
      <c r="P1635" s="209">
        <v>0.76</v>
      </c>
      <c r="Q1635" s="209">
        <v>1.56</v>
      </c>
      <c r="R1635" s="209">
        <v>8.8770000000000007</v>
      </c>
      <c r="S1635" s="209">
        <v>11.808999999999999</v>
      </c>
      <c r="T1635" s="209">
        <v>9.4689999999999994</v>
      </c>
      <c r="U1635" s="209">
        <v>1.363</v>
      </c>
      <c r="V1635" s="209">
        <v>0.57699999999999996</v>
      </c>
      <c r="W1635" s="209">
        <v>1.925</v>
      </c>
      <c r="X1635" s="209">
        <v>0.248</v>
      </c>
      <c r="Y1635" s="209">
        <v>7.3999999999999996E-2</v>
      </c>
      <c r="Z1635" s="20"/>
      <c r="AA1635" s="209">
        <v>0.30299999999999999</v>
      </c>
      <c r="AB1635" s="209">
        <v>39.527999999999999</v>
      </c>
      <c r="AC1635" s="209">
        <v>9.4320000000000004</v>
      </c>
      <c r="AD1635" s="209">
        <v>11.932</v>
      </c>
      <c r="AE1635" s="209">
        <v>13.930999999999999</v>
      </c>
      <c r="AF1635" s="209">
        <v>12.268000000000001</v>
      </c>
      <c r="AG1635" s="209">
        <v>7.0259999999999998</v>
      </c>
      <c r="AH1635" s="209">
        <v>7.798</v>
      </c>
      <c r="AI1635" s="209">
        <v>2.7629999999999999</v>
      </c>
      <c r="AJ1635" s="209">
        <v>0.19700000000000001</v>
      </c>
      <c r="AK1635" s="20"/>
      <c r="AL1635" s="20"/>
      <c r="AM1635" s="209">
        <v>0.44900000000000001</v>
      </c>
      <c r="AN1635" s="209">
        <v>3.5150000000000001</v>
      </c>
      <c r="AO1635" s="209">
        <v>9.2240000000000002</v>
      </c>
      <c r="AP1635" s="209">
        <v>14.368</v>
      </c>
      <c r="AQ1635" s="209">
        <v>12.929</v>
      </c>
      <c r="AR1635" s="209">
        <v>14.488</v>
      </c>
      <c r="AS1635" s="209">
        <v>9.2119999999999997</v>
      </c>
      <c r="AT1635" s="209">
        <v>8.0850000000000009</v>
      </c>
      <c r="AU1635" s="209">
        <v>2.6619999999999999</v>
      </c>
      <c r="AV1635" s="20"/>
      <c r="AW1635" s="209">
        <v>0.123</v>
      </c>
      <c r="AX1635" s="20"/>
      <c r="AY1635" s="209">
        <v>0.31900000000000001</v>
      </c>
      <c r="AZ1635" s="209">
        <v>2.669</v>
      </c>
      <c r="BA1635" s="209">
        <v>6.766</v>
      </c>
      <c r="BB1635" s="21">
        <f>BB1636+BB1637+BB1638</f>
        <v>53.03</v>
      </c>
      <c r="BC1635" s="21">
        <f>BD1635</f>
        <v>71.276881720430111</v>
      </c>
      <c r="BD1635" s="22">
        <f t="shared" si="212"/>
        <v>71.276881720430111</v>
      </c>
      <c r="BE1635" s="21">
        <f>BC1635-BD1635</f>
        <v>0</v>
      </c>
      <c r="BF1635" s="2">
        <v>15.97</v>
      </c>
      <c r="BG1635" s="10">
        <v>6</v>
      </c>
      <c r="BH1635" s="21">
        <f t="shared" si="209"/>
        <v>5.3030000000000001E-2</v>
      </c>
      <c r="BI1635" s="22">
        <f t="shared" si="209"/>
        <v>5.3030000000000001E-2</v>
      </c>
      <c r="BJ1635" s="21">
        <f>BH1635-BI1635</f>
        <v>0</v>
      </c>
      <c r="BK1635" s="21">
        <v>0.15909000000000001</v>
      </c>
      <c r="BL1635" s="22">
        <v>0.15909000000000001</v>
      </c>
      <c r="BM1635" s="21">
        <v>0</v>
      </c>
      <c r="BN1635" s="21">
        <f t="shared" si="210"/>
        <v>0.63636000000000004</v>
      </c>
      <c r="BO1635" s="22">
        <f t="shared" si="210"/>
        <v>0.63636000000000004</v>
      </c>
      <c r="BP1635" s="21">
        <f t="shared" si="210"/>
        <v>0</v>
      </c>
    </row>
    <row r="1636" spans="1:68" ht="11.1" hidden="1" customHeight="1" outlineLevel="2" x14ac:dyDescent="0.2">
      <c r="A1636" s="10"/>
      <c r="B1636" s="18"/>
      <c r="C1636" s="18"/>
      <c r="D1636" s="18"/>
      <c r="E1636" s="23" t="s">
        <v>1461</v>
      </c>
      <c r="F1636" s="208">
        <v>8.5559999999999992</v>
      </c>
      <c r="G1636" s="24"/>
      <c r="H1636" s="208">
        <v>13.829000000000001</v>
      </c>
      <c r="I1636" s="239">
        <v>3.851</v>
      </c>
      <c r="J1636" s="239"/>
      <c r="K1636" s="208">
        <v>11.365</v>
      </c>
      <c r="L1636" s="24"/>
      <c r="M1636" s="24"/>
      <c r="N1636" s="24"/>
      <c r="O1636" s="24"/>
      <c r="P1636" s="24"/>
      <c r="Q1636" s="24"/>
      <c r="R1636" s="208">
        <v>7.2160000000000002</v>
      </c>
      <c r="S1636" s="208">
        <v>10</v>
      </c>
      <c r="T1636" s="208">
        <v>7.5</v>
      </c>
      <c r="U1636" s="24"/>
      <c r="V1636" s="208">
        <v>0.373</v>
      </c>
      <c r="W1636" s="208">
        <v>0.72599999999999998</v>
      </c>
      <c r="X1636" s="208">
        <v>0.06</v>
      </c>
      <c r="Y1636" s="24"/>
      <c r="Z1636" s="24"/>
      <c r="AA1636" s="24"/>
      <c r="AB1636" s="208">
        <v>2.1680000000000001</v>
      </c>
      <c r="AC1636" s="208">
        <v>5.5369999999999999</v>
      </c>
      <c r="AD1636" s="208">
        <v>6.6509999999999998</v>
      </c>
      <c r="AE1636" s="208">
        <v>8.3610000000000007</v>
      </c>
      <c r="AF1636" s="208">
        <v>7.7750000000000004</v>
      </c>
      <c r="AG1636" s="208">
        <v>4.3019999999999996</v>
      </c>
      <c r="AH1636" s="208">
        <v>4.5679999999999996</v>
      </c>
      <c r="AI1636" s="208">
        <v>1.476</v>
      </c>
      <c r="AJ1636" s="24"/>
      <c r="AK1636" s="24"/>
      <c r="AL1636" s="24"/>
      <c r="AM1636" s="24"/>
      <c r="AN1636" s="208">
        <v>2.8969999999999998</v>
      </c>
      <c r="AO1636" s="208">
        <v>5.5090000000000003</v>
      </c>
      <c r="AP1636" s="208">
        <v>7.383</v>
      </c>
      <c r="AQ1636" s="208">
        <v>6.5970000000000004</v>
      </c>
      <c r="AR1636" s="208">
        <v>7.59</v>
      </c>
      <c r="AS1636" s="208">
        <v>4.7590000000000003</v>
      </c>
      <c r="AT1636" s="208">
        <v>4.3440000000000003</v>
      </c>
      <c r="AU1636" s="208">
        <v>1.056</v>
      </c>
      <c r="AV1636" s="24"/>
      <c r="AW1636" s="24"/>
      <c r="AX1636" s="24"/>
      <c r="AY1636" s="24"/>
      <c r="AZ1636" s="208">
        <v>1.409</v>
      </c>
      <c r="BA1636" s="208">
        <v>3.13</v>
      </c>
      <c r="BB1636" s="21">
        <f t="shared" si="211"/>
        <v>13.829000000000001</v>
      </c>
      <c r="BC1636" s="21"/>
      <c r="BD1636" s="22">
        <f t="shared" si="212"/>
        <v>18.587365591397852</v>
      </c>
      <c r="BE1636" s="21"/>
      <c r="BG1636" s="10"/>
      <c r="BH1636" s="21">
        <f t="shared" si="209"/>
        <v>0</v>
      </c>
      <c r="BI1636" s="22">
        <f t="shared" si="209"/>
        <v>1.3828999999999999E-2</v>
      </c>
      <c r="BJ1636" s="21"/>
      <c r="BK1636" s="21">
        <v>0</v>
      </c>
      <c r="BL1636" s="22">
        <v>4.1486999999999996E-2</v>
      </c>
      <c r="BM1636" s="21"/>
      <c r="BN1636" s="21">
        <f t="shared" si="210"/>
        <v>0</v>
      </c>
      <c r="BO1636" s="22">
        <f t="shared" si="210"/>
        <v>0.16594799999999998</v>
      </c>
      <c r="BP1636" s="21">
        <f t="shared" si="210"/>
        <v>0</v>
      </c>
    </row>
    <row r="1637" spans="1:68" ht="11.1" hidden="1" customHeight="1" outlineLevel="2" x14ac:dyDescent="0.2">
      <c r="A1637" s="10"/>
      <c r="B1637" s="18"/>
      <c r="C1637" s="18"/>
      <c r="D1637" s="18"/>
      <c r="E1637" s="23" t="s">
        <v>1462</v>
      </c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/>
      <c r="AA1637" s="24"/>
      <c r="AB1637" s="208">
        <v>36.587000000000003</v>
      </c>
      <c r="AC1637" s="208">
        <v>2.5019999999999998</v>
      </c>
      <c r="AD1637" s="208">
        <v>3.6120000000000001</v>
      </c>
      <c r="AE1637" s="208">
        <v>3.59</v>
      </c>
      <c r="AF1637" s="208">
        <v>3.0859999999999999</v>
      </c>
      <c r="AG1637" s="208">
        <v>2.0209999999999999</v>
      </c>
      <c r="AH1637" s="208">
        <v>2.5510000000000002</v>
      </c>
      <c r="AI1637" s="208">
        <v>0.90700000000000003</v>
      </c>
      <c r="AJ1637" s="24"/>
      <c r="AK1637" s="24"/>
      <c r="AL1637" s="24"/>
      <c r="AM1637" s="24"/>
      <c r="AN1637" s="24"/>
      <c r="AO1637" s="208">
        <v>2.5459999999999998</v>
      </c>
      <c r="AP1637" s="208">
        <v>5.3719999999999999</v>
      </c>
      <c r="AQ1637" s="208">
        <v>4.8289999999999997</v>
      </c>
      <c r="AR1637" s="208">
        <v>5.32</v>
      </c>
      <c r="AS1637" s="208">
        <v>3.3969999999999998</v>
      </c>
      <c r="AT1637" s="208">
        <v>2.8580000000000001</v>
      </c>
      <c r="AU1637" s="208">
        <v>1.101</v>
      </c>
      <c r="AV1637" s="24"/>
      <c r="AW1637" s="24"/>
      <c r="AX1637" s="24"/>
      <c r="AY1637" s="24"/>
      <c r="AZ1637" s="208">
        <v>0.75</v>
      </c>
      <c r="BA1637" s="208">
        <v>2.661</v>
      </c>
      <c r="BB1637" s="21">
        <f t="shared" si="211"/>
        <v>36.587000000000003</v>
      </c>
      <c r="BC1637" s="21"/>
      <c r="BD1637" s="22">
        <f t="shared" si="212"/>
        <v>49.176075268817208</v>
      </c>
      <c r="BE1637" s="21"/>
      <c r="BG1637" s="10"/>
      <c r="BH1637" s="21">
        <f t="shared" si="209"/>
        <v>0</v>
      </c>
      <c r="BI1637" s="22">
        <f t="shared" si="209"/>
        <v>3.6587000000000001E-2</v>
      </c>
      <c r="BJ1637" s="21"/>
      <c r="BK1637" s="21">
        <v>0</v>
      </c>
      <c r="BL1637" s="22">
        <v>0.109761</v>
      </c>
      <c r="BM1637" s="21"/>
      <c r="BN1637" s="21">
        <f t="shared" si="210"/>
        <v>0</v>
      </c>
      <c r="BO1637" s="22">
        <f t="shared" si="210"/>
        <v>0.43904399999999999</v>
      </c>
      <c r="BP1637" s="21">
        <f t="shared" si="210"/>
        <v>0</v>
      </c>
    </row>
    <row r="1638" spans="1:68" ht="11.1" hidden="1" customHeight="1" outlineLevel="2" x14ac:dyDescent="0.2">
      <c r="A1638" s="10"/>
      <c r="B1638" s="18"/>
      <c r="C1638" s="18"/>
      <c r="D1638" s="18"/>
      <c r="E1638" s="23" t="s">
        <v>1463</v>
      </c>
      <c r="F1638" s="208">
        <v>1.9910000000000001</v>
      </c>
      <c r="G1638" s="24"/>
      <c r="H1638" s="208">
        <v>2.6139999999999999</v>
      </c>
      <c r="I1638" s="239">
        <v>0.73399999999999999</v>
      </c>
      <c r="J1638" s="239"/>
      <c r="K1638" s="208">
        <v>0.495</v>
      </c>
      <c r="L1638" s="208">
        <v>0.20100000000000001</v>
      </c>
      <c r="M1638" s="24"/>
      <c r="N1638" s="208">
        <v>0.214</v>
      </c>
      <c r="O1638" s="208">
        <v>0.51400000000000001</v>
      </c>
      <c r="P1638" s="208">
        <v>0.76</v>
      </c>
      <c r="Q1638" s="208">
        <v>1.56</v>
      </c>
      <c r="R1638" s="208">
        <v>1.661</v>
      </c>
      <c r="S1638" s="208">
        <v>1.8089999999999999</v>
      </c>
      <c r="T1638" s="208">
        <v>1.9690000000000001</v>
      </c>
      <c r="U1638" s="208">
        <v>1.363</v>
      </c>
      <c r="V1638" s="208">
        <v>0.20399999999999999</v>
      </c>
      <c r="W1638" s="208">
        <v>1.1990000000000001</v>
      </c>
      <c r="X1638" s="208">
        <v>0.188</v>
      </c>
      <c r="Y1638" s="208">
        <v>7.3999999999999996E-2</v>
      </c>
      <c r="Z1638" s="24"/>
      <c r="AA1638" s="208">
        <v>0.30299999999999999</v>
      </c>
      <c r="AB1638" s="208">
        <v>0.77300000000000002</v>
      </c>
      <c r="AC1638" s="208">
        <v>1.393</v>
      </c>
      <c r="AD1638" s="208">
        <v>1.669</v>
      </c>
      <c r="AE1638" s="208">
        <v>1.98</v>
      </c>
      <c r="AF1638" s="208">
        <v>1.407</v>
      </c>
      <c r="AG1638" s="208">
        <v>0.70299999999999996</v>
      </c>
      <c r="AH1638" s="208">
        <v>0.67900000000000005</v>
      </c>
      <c r="AI1638" s="208">
        <v>0.38</v>
      </c>
      <c r="AJ1638" s="208">
        <v>0.19700000000000001</v>
      </c>
      <c r="AK1638" s="24"/>
      <c r="AL1638" s="24"/>
      <c r="AM1638" s="208">
        <v>0.44900000000000001</v>
      </c>
      <c r="AN1638" s="208">
        <v>0.61799999999999999</v>
      </c>
      <c r="AO1638" s="208">
        <v>1.169</v>
      </c>
      <c r="AP1638" s="208">
        <v>1.613</v>
      </c>
      <c r="AQ1638" s="208">
        <v>1.5029999999999999</v>
      </c>
      <c r="AR1638" s="208">
        <v>1.5780000000000001</v>
      </c>
      <c r="AS1638" s="208">
        <v>1.056</v>
      </c>
      <c r="AT1638" s="208">
        <v>0.88300000000000001</v>
      </c>
      <c r="AU1638" s="208">
        <v>0.505</v>
      </c>
      <c r="AV1638" s="24"/>
      <c r="AW1638" s="208">
        <v>0.123</v>
      </c>
      <c r="AX1638" s="24"/>
      <c r="AY1638" s="208">
        <v>0.31900000000000001</v>
      </c>
      <c r="AZ1638" s="208">
        <v>0.51</v>
      </c>
      <c r="BA1638" s="208">
        <v>0.97499999999999998</v>
      </c>
      <c r="BB1638" s="21">
        <f t="shared" si="211"/>
        <v>2.6139999999999999</v>
      </c>
      <c r="BC1638" s="21"/>
      <c r="BD1638" s="22">
        <f t="shared" si="212"/>
        <v>3.5134408602150535</v>
      </c>
      <c r="BE1638" s="21"/>
      <c r="BG1638" s="10"/>
      <c r="BH1638" s="21">
        <f t="shared" si="209"/>
        <v>0</v>
      </c>
      <c r="BI1638" s="22">
        <f t="shared" si="209"/>
        <v>2.6139999999999996E-3</v>
      </c>
      <c r="BJ1638" s="21"/>
      <c r="BK1638" s="21">
        <v>0</v>
      </c>
      <c r="BL1638" s="22">
        <v>7.8419999999999983E-3</v>
      </c>
      <c r="BM1638" s="21"/>
      <c r="BN1638" s="21">
        <f t="shared" si="210"/>
        <v>0</v>
      </c>
      <c r="BO1638" s="22">
        <f t="shared" si="210"/>
        <v>3.1367999999999993E-2</v>
      </c>
      <c r="BP1638" s="21">
        <f t="shared" si="210"/>
        <v>0</v>
      </c>
    </row>
    <row r="1639" spans="1:68" ht="11.1" customHeight="1" outlineLevel="1" collapsed="1" x14ac:dyDescent="0.2">
      <c r="A1639" s="10"/>
      <c r="B1639" s="18"/>
      <c r="C1639" s="18"/>
      <c r="D1639" s="18"/>
      <c r="E1639" s="19" t="s">
        <v>1464</v>
      </c>
      <c r="F1639" s="209">
        <v>2.5</v>
      </c>
      <c r="G1639" s="209">
        <v>2</v>
      </c>
      <c r="H1639" s="209">
        <v>1.3360000000000001</v>
      </c>
      <c r="I1639" s="240">
        <v>1</v>
      </c>
      <c r="J1639" s="240"/>
      <c r="K1639" s="209">
        <v>0.55400000000000005</v>
      </c>
      <c r="L1639" s="209">
        <v>9.5000000000000001E-2</v>
      </c>
      <c r="M1639" s="20"/>
      <c r="N1639" s="20"/>
      <c r="O1639" s="209">
        <v>0.27100000000000002</v>
      </c>
      <c r="P1639" s="209">
        <v>0.83</v>
      </c>
      <c r="Q1639" s="209">
        <v>1.534</v>
      </c>
      <c r="R1639" s="209">
        <v>1.5</v>
      </c>
      <c r="S1639" s="209">
        <v>2</v>
      </c>
      <c r="T1639" s="209">
        <v>2</v>
      </c>
      <c r="U1639" s="209">
        <v>1.26</v>
      </c>
      <c r="V1639" s="209">
        <v>0.65100000000000002</v>
      </c>
      <c r="W1639" s="209">
        <v>0.46200000000000002</v>
      </c>
      <c r="X1639" s="209">
        <v>8.4000000000000005E-2</v>
      </c>
      <c r="Y1639" s="20"/>
      <c r="Z1639" s="209">
        <v>0.09</v>
      </c>
      <c r="AA1639" s="209">
        <v>0.16900000000000001</v>
      </c>
      <c r="AB1639" s="209">
        <v>0.67100000000000004</v>
      </c>
      <c r="AC1639" s="209">
        <v>1.2230000000000001</v>
      </c>
      <c r="AD1639" s="209">
        <v>2.1</v>
      </c>
      <c r="AE1639" s="209">
        <v>2</v>
      </c>
      <c r="AF1639" s="209">
        <v>1.5129999999999999</v>
      </c>
      <c r="AG1639" s="209">
        <v>1.2649999999999999</v>
      </c>
      <c r="AH1639" s="209">
        <v>0.58899999999999997</v>
      </c>
      <c r="AI1639" s="209">
        <v>0.47599999999999998</v>
      </c>
      <c r="AJ1639" s="209">
        <v>6.5000000000000002E-2</v>
      </c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1">
        <f t="shared" si="211"/>
        <v>2.5</v>
      </c>
      <c r="BC1639" s="21">
        <f>BD1639</f>
        <v>3.360215053763441</v>
      </c>
      <c r="BD1639" s="22">
        <f t="shared" si="212"/>
        <v>3.360215053763441</v>
      </c>
      <c r="BE1639" s="21">
        <f>BC1639-BD1639</f>
        <v>0</v>
      </c>
      <c r="BG1639" s="10">
        <v>7</v>
      </c>
      <c r="BH1639" s="21">
        <f t="shared" si="209"/>
        <v>2.5000000000000005E-3</v>
      </c>
      <c r="BI1639" s="22">
        <f t="shared" si="209"/>
        <v>2.5000000000000005E-3</v>
      </c>
      <c r="BJ1639" s="21">
        <f>BH1639-BI1639</f>
        <v>0</v>
      </c>
      <c r="BK1639" s="21">
        <v>7.5000000000000015E-3</v>
      </c>
      <c r="BL1639" s="22">
        <v>7.5000000000000015E-3</v>
      </c>
      <c r="BM1639" s="21">
        <v>0</v>
      </c>
      <c r="BN1639" s="21">
        <f t="shared" si="210"/>
        <v>3.0000000000000006E-2</v>
      </c>
      <c r="BO1639" s="22">
        <f t="shared" si="210"/>
        <v>3.0000000000000006E-2</v>
      </c>
      <c r="BP1639" s="21">
        <f t="shared" si="210"/>
        <v>0</v>
      </c>
    </row>
    <row r="1640" spans="1:68" ht="11.1" hidden="1" customHeight="1" outlineLevel="2" x14ac:dyDescent="0.2">
      <c r="A1640" s="10"/>
      <c r="B1640" s="18"/>
      <c r="C1640" s="18"/>
      <c r="D1640" s="18"/>
      <c r="E1640" s="23" t="s">
        <v>1465</v>
      </c>
      <c r="F1640" s="208">
        <v>2.5</v>
      </c>
      <c r="G1640" s="208">
        <v>2</v>
      </c>
      <c r="H1640" s="208">
        <v>1.3360000000000001</v>
      </c>
      <c r="I1640" s="239">
        <v>1</v>
      </c>
      <c r="J1640" s="239"/>
      <c r="K1640" s="208">
        <v>0.55400000000000005</v>
      </c>
      <c r="L1640" s="208">
        <v>9.5000000000000001E-2</v>
      </c>
      <c r="M1640" s="24"/>
      <c r="N1640" s="24"/>
      <c r="O1640" s="208">
        <v>0.27100000000000002</v>
      </c>
      <c r="P1640" s="208">
        <v>0.83</v>
      </c>
      <c r="Q1640" s="208">
        <v>1.534</v>
      </c>
      <c r="R1640" s="208">
        <v>1.5</v>
      </c>
      <c r="S1640" s="208">
        <v>2</v>
      </c>
      <c r="T1640" s="208">
        <v>2</v>
      </c>
      <c r="U1640" s="208">
        <v>1.26</v>
      </c>
      <c r="V1640" s="208">
        <v>0.65100000000000002</v>
      </c>
      <c r="W1640" s="208">
        <v>0.46200000000000002</v>
      </c>
      <c r="X1640" s="208">
        <v>8.4000000000000005E-2</v>
      </c>
      <c r="Y1640" s="24"/>
      <c r="Z1640" s="208">
        <v>0.09</v>
      </c>
      <c r="AA1640" s="208">
        <v>0.16900000000000001</v>
      </c>
      <c r="AB1640" s="208">
        <v>0.67100000000000004</v>
      </c>
      <c r="AC1640" s="208">
        <v>1.2230000000000001</v>
      </c>
      <c r="AD1640" s="208">
        <v>2.1</v>
      </c>
      <c r="AE1640" s="208">
        <v>2</v>
      </c>
      <c r="AF1640" s="208">
        <v>1.5129999999999999</v>
      </c>
      <c r="AG1640" s="208">
        <v>1.2649999999999999</v>
      </c>
      <c r="AH1640" s="208">
        <v>0.58899999999999997</v>
      </c>
      <c r="AI1640" s="208">
        <v>0.47599999999999998</v>
      </c>
      <c r="AJ1640" s="208">
        <v>6.5000000000000002E-2</v>
      </c>
      <c r="AK1640" s="24"/>
      <c r="AL1640" s="24"/>
      <c r="AM1640" s="24"/>
      <c r="AN1640" s="24"/>
      <c r="AO1640" s="24"/>
      <c r="AP1640" s="24"/>
      <c r="AQ1640" s="24"/>
      <c r="AR1640" s="24"/>
      <c r="AS1640" s="24"/>
      <c r="AT1640" s="24"/>
      <c r="AU1640" s="24"/>
      <c r="AV1640" s="24"/>
      <c r="AW1640" s="24"/>
      <c r="AX1640" s="24"/>
      <c r="AY1640" s="24"/>
      <c r="AZ1640" s="24"/>
      <c r="BA1640" s="24"/>
      <c r="BB1640" s="21">
        <f t="shared" si="211"/>
        <v>2.5</v>
      </c>
      <c r="BC1640" s="21"/>
      <c r="BD1640" s="22">
        <f t="shared" si="212"/>
        <v>3.360215053763441</v>
      </c>
      <c r="BE1640" s="21"/>
      <c r="BG1640" s="10"/>
      <c r="BH1640" s="21">
        <f t="shared" si="209"/>
        <v>0</v>
      </c>
      <c r="BI1640" s="22">
        <f t="shared" si="209"/>
        <v>2.5000000000000005E-3</v>
      </c>
      <c r="BJ1640" s="21"/>
      <c r="BK1640" s="21">
        <v>0</v>
      </c>
      <c r="BL1640" s="22">
        <v>7.5000000000000015E-3</v>
      </c>
      <c r="BM1640" s="21"/>
      <c r="BN1640" s="21">
        <f t="shared" si="210"/>
        <v>0</v>
      </c>
      <c r="BO1640" s="22">
        <f t="shared" si="210"/>
        <v>3.0000000000000006E-2</v>
      </c>
      <c r="BP1640" s="21">
        <f t="shared" si="210"/>
        <v>0</v>
      </c>
    </row>
    <row r="1641" spans="1:68" ht="11.1" customHeight="1" outlineLevel="1" collapsed="1" x14ac:dyDescent="0.2">
      <c r="A1641" s="10"/>
      <c r="B1641" s="18"/>
      <c r="C1641" s="18"/>
      <c r="D1641" s="18"/>
      <c r="E1641" s="19" t="s">
        <v>1466</v>
      </c>
      <c r="F1641" s="209">
        <v>1.2190000000000001</v>
      </c>
      <c r="G1641" s="209">
        <v>0.98199999999999998</v>
      </c>
      <c r="H1641" s="209">
        <v>0.629</v>
      </c>
      <c r="I1641" s="240">
        <v>0.69799999999999995</v>
      </c>
      <c r="J1641" s="240"/>
      <c r="K1641" s="209">
        <v>0.34200000000000003</v>
      </c>
      <c r="L1641" s="20"/>
      <c r="M1641" s="20"/>
      <c r="N1641" s="20"/>
      <c r="O1641" s="209">
        <v>0.49199999999999999</v>
      </c>
      <c r="P1641" s="209">
        <v>0.51700000000000002</v>
      </c>
      <c r="Q1641" s="209">
        <v>0.77900000000000003</v>
      </c>
      <c r="R1641" s="209">
        <v>1.056</v>
      </c>
      <c r="S1641" s="209">
        <v>1.2929999999999999</v>
      </c>
      <c r="T1641" s="209">
        <v>1.242</v>
      </c>
      <c r="U1641" s="209">
        <v>0.84899999999999998</v>
      </c>
      <c r="V1641" s="209">
        <v>0.55300000000000005</v>
      </c>
      <c r="W1641" s="209">
        <v>0.32</v>
      </c>
      <c r="X1641" s="209">
        <v>0.14099999999999999</v>
      </c>
      <c r="Y1641" s="209">
        <v>0.10199999999999999</v>
      </c>
      <c r="Z1641" s="20"/>
      <c r="AA1641" s="209">
        <v>0.66800000000000004</v>
      </c>
      <c r="AB1641" s="209">
        <v>4.9000000000000002E-2</v>
      </c>
      <c r="AC1641" s="209">
        <v>0.71</v>
      </c>
      <c r="AD1641" s="209">
        <v>0.91300000000000003</v>
      </c>
      <c r="AE1641" s="209">
        <v>0.90200000000000002</v>
      </c>
      <c r="AF1641" s="209">
        <v>0.88200000000000001</v>
      </c>
      <c r="AG1641" s="209">
        <v>0.49</v>
      </c>
      <c r="AH1641" s="209">
        <v>0.39</v>
      </c>
      <c r="AI1641" s="209">
        <v>0.28399999999999997</v>
      </c>
      <c r="AJ1641" s="209">
        <v>9.6000000000000002E-2</v>
      </c>
      <c r="AK1641" s="20"/>
      <c r="AL1641" s="20"/>
      <c r="AM1641" s="209">
        <v>0.29299999999999998</v>
      </c>
      <c r="AN1641" s="209">
        <v>0.36299999999999999</v>
      </c>
      <c r="AO1641" s="209">
        <v>0.68799999999999994</v>
      </c>
      <c r="AP1641" s="209">
        <v>0.98099999999999998</v>
      </c>
      <c r="AQ1641" s="209">
        <v>0.78800000000000003</v>
      </c>
      <c r="AR1641" s="209">
        <v>0.98699999999999999</v>
      </c>
      <c r="AS1641" s="209">
        <v>0.59199999999999997</v>
      </c>
      <c r="AT1641" s="209">
        <v>0.52500000000000002</v>
      </c>
      <c r="AU1641" s="209">
        <v>0.26400000000000001</v>
      </c>
      <c r="AV1641" s="20"/>
      <c r="AW1641" s="20"/>
      <c r="AX1641" s="20"/>
      <c r="AY1641" s="209">
        <v>0.4</v>
      </c>
      <c r="AZ1641" s="209">
        <v>0.39900000000000002</v>
      </c>
      <c r="BA1641" s="209">
        <v>0.747</v>
      </c>
      <c r="BB1641" s="21">
        <f t="shared" si="211"/>
        <v>1.2929999999999999</v>
      </c>
      <c r="BC1641" s="21">
        <f>BF1641</f>
        <v>2.4300000000000002</v>
      </c>
      <c r="BD1641" s="22">
        <f t="shared" si="212"/>
        <v>1.7379032258064515</v>
      </c>
      <c r="BE1641" s="21">
        <f>BC1641-BD1641</f>
        <v>0.69209677419354865</v>
      </c>
      <c r="BF1641" s="2">
        <v>2.4300000000000002</v>
      </c>
      <c r="BG1641" s="10">
        <v>7</v>
      </c>
      <c r="BH1641" s="21">
        <f t="shared" si="209"/>
        <v>1.8079200000000004E-3</v>
      </c>
      <c r="BI1641" s="22">
        <f t="shared" si="209"/>
        <v>1.2929999999999999E-3</v>
      </c>
      <c r="BJ1641" s="21">
        <f>BH1641-BI1641</f>
        <v>5.1492000000000052E-4</v>
      </c>
      <c r="BK1641" s="21">
        <v>5.4237600000000014E-3</v>
      </c>
      <c r="BL1641" s="22">
        <v>3.8789999999999996E-3</v>
      </c>
      <c r="BM1641" s="21">
        <v>1.5447600000000018E-3</v>
      </c>
      <c r="BN1641" s="21">
        <f t="shared" si="210"/>
        <v>2.1695040000000006E-2</v>
      </c>
      <c r="BO1641" s="22">
        <f t="shared" si="210"/>
        <v>1.5515999999999999E-2</v>
      </c>
      <c r="BP1641" s="21">
        <f t="shared" si="210"/>
        <v>6.1790400000000072E-3</v>
      </c>
    </row>
    <row r="1642" spans="1:68" ht="11.1" hidden="1" customHeight="1" outlineLevel="2" x14ac:dyDescent="0.2">
      <c r="A1642" s="10"/>
      <c r="B1642" s="18"/>
      <c r="C1642" s="18"/>
      <c r="D1642" s="18"/>
      <c r="E1642" s="23" t="s">
        <v>1467</v>
      </c>
      <c r="F1642" s="208">
        <v>1.2190000000000001</v>
      </c>
      <c r="G1642" s="208">
        <v>0.98199999999999998</v>
      </c>
      <c r="H1642" s="208">
        <v>0.629</v>
      </c>
      <c r="I1642" s="239">
        <v>0.69799999999999995</v>
      </c>
      <c r="J1642" s="239"/>
      <c r="K1642" s="208">
        <v>0.34200000000000003</v>
      </c>
      <c r="L1642" s="24"/>
      <c r="M1642" s="24"/>
      <c r="N1642" s="24"/>
      <c r="O1642" s="208">
        <v>0.49199999999999999</v>
      </c>
      <c r="P1642" s="208">
        <v>0.51700000000000002</v>
      </c>
      <c r="Q1642" s="208">
        <v>0.77900000000000003</v>
      </c>
      <c r="R1642" s="208">
        <v>1.056</v>
      </c>
      <c r="S1642" s="208">
        <v>1.2929999999999999</v>
      </c>
      <c r="T1642" s="208">
        <v>1.242</v>
      </c>
      <c r="U1642" s="208">
        <v>0.84899999999999998</v>
      </c>
      <c r="V1642" s="208">
        <v>0.55300000000000005</v>
      </c>
      <c r="W1642" s="208">
        <v>0.32</v>
      </c>
      <c r="X1642" s="208">
        <v>0.14099999999999999</v>
      </c>
      <c r="Y1642" s="208">
        <v>0.10199999999999999</v>
      </c>
      <c r="Z1642" s="24"/>
      <c r="AA1642" s="208">
        <v>0.66800000000000004</v>
      </c>
      <c r="AB1642" s="208">
        <v>4.9000000000000002E-2</v>
      </c>
      <c r="AC1642" s="208">
        <v>0.71</v>
      </c>
      <c r="AD1642" s="208">
        <v>0.91300000000000003</v>
      </c>
      <c r="AE1642" s="208">
        <v>0.90200000000000002</v>
      </c>
      <c r="AF1642" s="208">
        <v>0.88200000000000001</v>
      </c>
      <c r="AG1642" s="208">
        <v>0.49</v>
      </c>
      <c r="AH1642" s="208">
        <v>0.39</v>
      </c>
      <c r="AI1642" s="208">
        <v>0.28399999999999997</v>
      </c>
      <c r="AJ1642" s="208">
        <v>9.6000000000000002E-2</v>
      </c>
      <c r="AK1642" s="24"/>
      <c r="AL1642" s="24"/>
      <c r="AM1642" s="208">
        <v>0.29299999999999998</v>
      </c>
      <c r="AN1642" s="208">
        <v>0.36299999999999999</v>
      </c>
      <c r="AO1642" s="208">
        <v>0.68799999999999994</v>
      </c>
      <c r="AP1642" s="208">
        <v>0.98099999999999998</v>
      </c>
      <c r="AQ1642" s="208">
        <v>0.78800000000000003</v>
      </c>
      <c r="AR1642" s="208">
        <v>0.98699999999999999</v>
      </c>
      <c r="AS1642" s="208">
        <v>0.59199999999999997</v>
      </c>
      <c r="AT1642" s="208">
        <v>0.52500000000000002</v>
      </c>
      <c r="AU1642" s="208">
        <v>0.26400000000000001</v>
      </c>
      <c r="AV1642" s="24"/>
      <c r="AW1642" s="24"/>
      <c r="AX1642" s="24"/>
      <c r="AY1642" s="208">
        <v>0.4</v>
      </c>
      <c r="AZ1642" s="208">
        <v>0.39900000000000002</v>
      </c>
      <c r="BA1642" s="208">
        <v>0.747</v>
      </c>
      <c r="BB1642" s="21">
        <f t="shared" si="211"/>
        <v>1.2929999999999999</v>
      </c>
      <c r="BC1642" s="21"/>
      <c r="BD1642" s="22">
        <f t="shared" si="212"/>
        <v>1.7379032258064515</v>
      </c>
      <c r="BE1642" s="21"/>
      <c r="BG1642" s="10"/>
      <c r="BH1642" s="21">
        <f t="shared" si="209"/>
        <v>0</v>
      </c>
      <c r="BI1642" s="22">
        <f t="shared" si="209"/>
        <v>1.2929999999999999E-3</v>
      </c>
      <c r="BJ1642" s="21"/>
      <c r="BK1642" s="21">
        <v>0</v>
      </c>
      <c r="BL1642" s="22">
        <v>3.8789999999999996E-3</v>
      </c>
      <c r="BM1642" s="21"/>
      <c r="BN1642" s="21">
        <f t="shared" si="210"/>
        <v>0</v>
      </c>
      <c r="BO1642" s="22">
        <f t="shared" si="210"/>
        <v>1.5515999999999999E-2</v>
      </c>
      <c r="BP1642" s="21">
        <f t="shared" si="210"/>
        <v>0</v>
      </c>
    </row>
    <row r="1643" spans="1:68" ht="11.1" hidden="1" customHeight="1" outlineLevel="1" collapsed="1" x14ac:dyDescent="0.2">
      <c r="A1643" s="10"/>
      <c r="B1643" s="18"/>
      <c r="C1643" s="18"/>
      <c r="D1643" s="18"/>
      <c r="E1643" s="19" t="s">
        <v>1468</v>
      </c>
      <c r="F1643" s="209">
        <v>25.798999999999999</v>
      </c>
      <c r="G1643" s="209">
        <v>14.754</v>
      </c>
      <c r="H1643" s="209">
        <v>11.193</v>
      </c>
      <c r="I1643" s="240">
        <v>7.9859999999999998</v>
      </c>
      <c r="J1643" s="240"/>
      <c r="K1643" s="209">
        <v>1.1779999999999999</v>
      </c>
      <c r="L1643" s="20"/>
      <c r="M1643" s="20"/>
      <c r="N1643" s="20"/>
      <c r="O1643" s="209">
        <v>3.0659999999999998</v>
      </c>
      <c r="P1643" s="209">
        <v>8.8369999999999997</v>
      </c>
      <c r="Q1643" s="209">
        <v>14.255000000000001</v>
      </c>
      <c r="R1643" s="209">
        <v>16.95</v>
      </c>
      <c r="S1643" s="209">
        <v>22.055</v>
      </c>
      <c r="T1643" s="209">
        <v>20.65</v>
      </c>
      <c r="U1643" s="209">
        <v>16.062999999999999</v>
      </c>
      <c r="V1643" s="209">
        <v>7.34</v>
      </c>
      <c r="W1643" s="209">
        <v>0.996</v>
      </c>
      <c r="X1643" s="20"/>
      <c r="Y1643" s="20"/>
      <c r="Z1643" s="20"/>
      <c r="AA1643" s="20"/>
      <c r="AB1643" s="20"/>
      <c r="AC1643" s="20"/>
      <c r="AD1643" s="20"/>
      <c r="AE1643" s="20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1">
        <f t="shared" si="211"/>
        <v>25.798999999999999</v>
      </c>
      <c r="BC1643" s="21">
        <f>BD1643</f>
        <v>34.676075268817208</v>
      </c>
      <c r="BD1643" s="22">
        <f t="shared" si="212"/>
        <v>34.676075268817208</v>
      </c>
      <c r="BE1643" s="21">
        <f>BC1643-BD1643</f>
        <v>0</v>
      </c>
      <c r="BG1643" s="10">
        <v>5</v>
      </c>
      <c r="BH1643" s="21">
        <f t="shared" si="209"/>
        <v>2.5798999999999999E-2</v>
      </c>
      <c r="BI1643" s="22">
        <f t="shared" si="209"/>
        <v>2.5798999999999999E-2</v>
      </c>
      <c r="BJ1643" s="21">
        <f>BH1643-BI1643</f>
        <v>0</v>
      </c>
      <c r="BK1643" s="21">
        <v>7.7396999999999994E-2</v>
      </c>
      <c r="BL1643" s="22">
        <v>7.7396999999999994E-2</v>
      </c>
      <c r="BM1643" s="21">
        <v>0</v>
      </c>
      <c r="BN1643" s="21">
        <f t="shared" si="210"/>
        <v>0.30958799999999997</v>
      </c>
      <c r="BO1643" s="22">
        <f t="shared" si="210"/>
        <v>0.30958799999999997</v>
      </c>
      <c r="BP1643" s="21">
        <f t="shared" si="210"/>
        <v>0</v>
      </c>
    </row>
    <row r="1644" spans="1:68" ht="11.1" hidden="1" customHeight="1" outlineLevel="2" x14ac:dyDescent="0.2">
      <c r="A1644" s="10"/>
      <c r="B1644" s="18"/>
      <c r="C1644" s="18"/>
      <c r="D1644" s="18"/>
      <c r="E1644" s="23" t="s">
        <v>1469</v>
      </c>
      <c r="F1644" s="208">
        <v>25.798999999999999</v>
      </c>
      <c r="G1644" s="208">
        <v>14.754</v>
      </c>
      <c r="H1644" s="208">
        <v>11.193</v>
      </c>
      <c r="I1644" s="239">
        <v>7.9859999999999998</v>
      </c>
      <c r="J1644" s="239"/>
      <c r="K1644" s="208">
        <v>1.1779999999999999</v>
      </c>
      <c r="L1644" s="24"/>
      <c r="M1644" s="24"/>
      <c r="N1644" s="24"/>
      <c r="O1644" s="208">
        <v>3.0659999999999998</v>
      </c>
      <c r="P1644" s="208">
        <v>8.8369999999999997</v>
      </c>
      <c r="Q1644" s="208">
        <v>14.255000000000001</v>
      </c>
      <c r="R1644" s="208">
        <v>16.95</v>
      </c>
      <c r="S1644" s="208">
        <v>22.055</v>
      </c>
      <c r="T1644" s="208">
        <v>20.65</v>
      </c>
      <c r="U1644" s="208">
        <v>16.062999999999999</v>
      </c>
      <c r="V1644" s="208">
        <v>7.34</v>
      </c>
      <c r="W1644" s="208">
        <v>0.996</v>
      </c>
      <c r="X1644" s="24"/>
      <c r="Y1644" s="24"/>
      <c r="Z1644" s="24"/>
      <c r="AA1644" s="24"/>
      <c r="AB1644" s="24"/>
      <c r="AC1644" s="24"/>
      <c r="AD1644" s="24"/>
      <c r="AE1644" s="24"/>
      <c r="AF1644" s="24"/>
      <c r="AG1644" s="24"/>
      <c r="AH1644" s="24"/>
      <c r="AI1644" s="24"/>
      <c r="AJ1644" s="24"/>
      <c r="AK1644" s="24"/>
      <c r="AL1644" s="24"/>
      <c r="AM1644" s="24"/>
      <c r="AN1644" s="24"/>
      <c r="AO1644" s="24"/>
      <c r="AP1644" s="24"/>
      <c r="AQ1644" s="24"/>
      <c r="AR1644" s="24"/>
      <c r="AS1644" s="24"/>
      <c r="AT1644" s="24"/>
      <c r="AU1644" s="24"/>
      <c r="AV1644" s="24"/>
      <c r="AW1644" s="24"/>
      <c r="AX1644" s="24"/>
      <c r="AY1644" s="24"/>
      <c r="AZ1644" s="24"/>
      <c r="BA1644" s="24"/>
      <c r="BB1644" s="21">
        <f t="shared" si="211"/>
        <v>25.798999999999999</v>
      </c>
      <c r="BC1644" s="21"/>
      <c r="BD1644" s="22">
        <f t="shared" si="212"/>
        <v>34.676075268817208</v>
      </c>
      <c r="BE1644" s="21"/>
      <c r="BG1644" s="10"/>
      <c r="BH1644" s="21">
        <f t="shared" si="209"/>
        <v>0</v>
      </c>
      <c r="BI1644" s="22">
        <f t="shared" si="209"/>
        <v>2.5798999999999999E-2</v>
      </c>
      <c r="BJ1644" s="21"/>
      <c r="BK1644" s="21">
        <v>0</v>
      </c>
      <c r="BL1644" s="22">
        <v>7.7396999999999994E-2</v>
      </c>
      <c r="BM1644" s="21"/>
      <c r="BN1644" s="21">
        <f t="shared" si="210"/>
        <v>0</v>
      </c>
      <c r="BO1644" s="22">
        <f t="shared" si="210"/>
        <v>0.30958799999999997</v>
      </c>
      <c r="BP1644" s="21">
        <f t="shared" si="210"/>
        <v>0</v>
      </c>
    </row>
    <row r="1645" spans="1:68" ht="11.1" hidden="1" customHeight="1" outlineLevel="1" collapsed="1" x14ac:dyDescent="0.2">
      <c r="A1645" s="10"/>
      <c r="B1645" s="18"/>
      <c r="C1645" s="18"/>
      <c r="D1645" s="18"/>
      <c r="E1645" s="19" t="s">
        <v>1470</v>
      </c>
      <c r="F1645" s="209">
        <v>4.742</v>
      </c>
      <c r="G1645" s="209">
        <v>3.343</v>
      </c>
      <c r="H1645" s="209">
        <v>0.996</v>
      </c>
      <c r="I1645" s="240">
        <v>1.968</v>
      </c>
      <c r="J1645" s="240"/>
      <c r="K1645" s="209">
        <v>1.0589999999999999</v>
      </c>
      <c r="L1645" s="20"/>
      <c r="M1645" s="20"/>
      <c r="N1645" s="20"/>
      <c r="O1645" s="20"/>
      <c r="P1645" s="209">
        <v>2.1309999999999998</v>
      </c>
      <c r="Q1645" s="209">
        <v>3.2240000000000002</v>
      </c>
      <c r="R1645" s="209">
        <v>3.823</v>
      </c>
      <c r="S1645" s="209">
        <v>3.8140000000000001</v>
      </c>
      <c r="T1645" s="209">
        <v>4.1950000000000003</v>
      </c>
      <c r="U1645" s="209">
        <v>2.4</v>
      </c>
      <c r="V1645" s="209">
        <v>1.139</v>
      </c>
      <c r="W1645" s="209">
        <v>0.875</v>
      </c>
      <c r="X1645" s="20"/>
      <c r="Y1645" s="20"/>
      <c r="Z1645" s="20"/>
      <c r="AA1645" s="209">
        <v>0.374</v>
      </c>
      <c r="AB1645" s="209">
        <v>1.008</v>
      </c>
      <c r="AC1645" s="209">
        <v>2.36</v>
      </c>
      <c r="AD1645" s="209">
        <v>4.0049999999999999</v>
      </c>
      <c r="AE1645" s="209">
        <v>3.9590000000000001</v>
      </c>
      <c r="AF1645" s="209">
        <v>2.4359999999999999</v>
      </c>
      <c r="AG1645" s="209">
        <v>1.6160000000000001</v>
      </c>
      <c r="AH1645" s="20"/>
      <c r="AI1645" s="209">
        <v>1.958</v>
      </c>
      <c r="AJ1645" s="20"/>
      <c r="AK1645" s="20"/>
      <c r="AL1645" s="20"/>
      <c r="AM1645" s="20"/>
      <c r="AN1645" s="209">
        <v>2.0659999999999998</v>
      </c>
      <c r="AO1645" s="209">
        <v>2.6150000000000002</v>
      </c>
      <c r="AP1645" s="209">
        <v>4.1689999999999996</v>
      </c>
      <c r="AQ1645" s="209">
        <v>4.3250000000000002</v>
      </c>
      <c r="AR1645" s="209">
        <v>3.9060000000000001</v>
      </c>
      <c r="AS1645" s="209">
        <v>2.7469999999999999</v>
      </c>
      <c r="AT1645" s="209">
        <v>1.702</v>
      </c>
      <c r="AU1645" s="209">
        <v>1.125</v>
      </c>
      <c r="AV1645" s="20"/>
      <c r="AW1645" s="20"/>
      <c r="AX1645" s="20"/>
      <c r="AY1645" s="209">
        <v>0.44</v>
      </c>
      <c r="AZ1645" s="209">
        <v>1.5129999999999999</v>
      </c>
      <c r="BA1645" s="209">
        <v>2.6720000000000002</v>
      </c>
      <c r="BB1645" s="21">
        <f t="shared" si="211"/>
        <v>4.742</v>
      </c>
      <c r="BC1645" s="21">
        <f>BD1645</f>
        <v>6.373655913978495</v>
      </c>
      <c r="BD1645" s="22">
        <f t="shared" si="212"/>
        <v>6.373655913978495</v>
      </c>
      <c r="BE1645" s="21">
        <f>BC1645-BD1645</f>
        <v>0</v>
      </c>
      <c r="BF1645" s="2">
        <v>3.1</v>
      </c>
      <c r="BG1645" s="10">
        <v>6</v>
      </c>
      <c r="BH1645" s="21">
        <f t="shared" si="209"/>
        <v>4.7419999999999997E-3</v>
      </c>
      <c r="BI1645" s="22">
        <f t="shared" si="209"/>
        <v>4.7419999999999997E-3</v>
      </c>
      <c r="BJ1645" s="21">
        <f>BH1645-BI1645</f>
        <v>0</v>
      </c>
      <c r="BK1645" s="21">
        <v>1.4225999999999999E-2</v>
      </c>
      <c r="BL1645" s="22">
        <v>1.4225999999999999E-2</v>
      </c>
      <c r="BM1645" s="21">
        <v>0</v>
      </c>
      <c r="BN1645" s="21">
        <f t="shared" si="210"/>
        <v>5.6903999999999996E-2</v>
      </c>
      <c r="BO1645" s="22">
        <f t="shared" si="210"/>
        <v>5.6903999999999996E-2</v>
      </c>
      <c r="BP1645" s="21">
        <f t="shared" si="210"/>
        <v>0</v>
      </c>
    </row>
    <row r="1646" spans="1:68" ht="11.1" hidden="1" customHeight="1" outlineLevel="2" x14ac:dyDescent="0.2">
      <c r="A1646" s="10"/>
      <c r="B1646" s="18"/>
      <c r="C1646" s="18"/>
      <c r="D1646" s="18"/>
      <c r="E1646" s="23" t="s">
        <v>1471</v>
      </c>
      <c r="F1646" s="208">
        <v>4.742</v>
      </c>
      <c r="G1646" s="208">
        <v>3.343</v>
      </c>
      <c r="H1646" s="208">
        <v>0.996</v>
      </c>
      <c r="I1646" s="239">
        <v>1.968</v>
      </c>
      <c r="J1646" s="239"/>
      <c r="K1646" s="208">
        <v>1.0589999999999999</v>
      </c>
      <c r="L1646" s="24"/>
      <c r="M1646" s="24"/>
      <c r="N1646" s="24"/>
      <c r="O1646" s="24"/>
      <c r="P1646" s="208">
        <v>2.1309999999999998</v>
      </c>
      <c r="Q1646" s="208">
        <v>3.2240000000000002</v>
      </c>
      <c r="R1646" s="208">
        <v>3.823</v>
      </c>
      <c r="S1646" s="208">
        <v>3.8140000000000001</v>
      </c>
      <c r="T1646" s="208">
        <v>4.1950000000000003</v>
      </c>
      <c r="U1646" s="208">
        <v>2.4</v>
      </c>
      <c r="V1646" s="208">
        <v>1.139</v>
      </c>
      <c r="W1646" s="208">
        <v>0.875</v>
      </c>
      <c r="X1646" s="24"/>
      <c r="Y1646" s="24"/>
      <c r="Z1646" s="24"/>
      <c r="AA1646" s="208">
        <v>0.374</v>
      </c>
      <c r="AB1646" s="208">
        <v>1.008</v>
      </c>
      <c r="AC1646" s="208">
        <v>2.36</v>
      </c>
      <c r="AD1646" s="208">
        <v>4.0049999999999999</v>
      </c>
      <c r="AE1646" s="208">
        <v>3.9590000000000001</v>
      </c>
      <c r="AF1646" s="208">
        <v>2.4359999999999999</v>
      </c>
      <c r="AG1646" s="208">
        <v>1.6160000000000001</v>
      </c>
      <c r="AH1646" s="24"/>
      <c r="AI1646" s="208">
        <v>1.958</v>
      </c>
      <c r="AJ1646" s="24"/>
      <c r="AK1646" s="24"/>
      <c r="AL1646" s="24"/>
      <c r="AM1646" s="24"/>
      <c r="AN1646" s="208">
        <v>2.0659999999999998</v>
      </c>
      <c r="AO1646" s="208">
        <v>2.6150000000000002</v>
      </c>
      <c r="AP1646" s="208">
        <v>4.1689999999999996</v>
      </c>
      <c r="AQ1646" s="208">
        <v>4.3250000000000002</v>
      </c>
      <c r="AR1646" s="208">
        <v>3.9060000000000001</v>
      </c>
      <c r="AS1646" s="208">
        <v>2.7469999999999999</v>
      </c>
      <c r="AT1646" s="208">
        <v>1.702</v>
      </c>
      <c r="AU1646" s="208">
        <v>1.125</v>
      </c>
      <c r="AV1646" s="24"/>
      <c r="AW1646" s="24"/>
      <c r="AX1646" s="24"/>
      <c r="AY1646" s="208">
        <v>0.44</v>
      </c>
      <c r="AZ1646" s="208">
        <v>1.5129999999999999</v>
      </c>
      <c r="BA1646" s="208">
        <v>2.6720000000000002</v>
      </c>
      <c r="BB1646" s="21">
        <f t="shared" si="211"/>
        <v>4.742</v>
      </c>
      <c r="BC1646" s="21"/>
      <c r="BD1646" s="22">
        <f t="shared" si="212"/>
        <v>6.373655913978495</v>
      </c>
      <c r="BE1646" s="21"/>
      <c r="BG1646" s="10"/>
      <c r="BH1646" s="21">
        <f t="shared" si="209"/>
        <v>0</v>
      </c>
      <c r="BI1646" s="22">
        <f t="shared" si="209"/>
        <v>4.7419999999999997E-3</v>
      </c>
      <c r="BJ1646" s="21"/>
      <c r="BK1646" s="21">
        <v>0</v>
      </c>
      <c r="BL1646" s="22">
        <v>1.4225999999999999E-2</v>
      </c>
      <c r="BM1646" s="21"/>
      <c r="BN1646" s="21">
        <f t="shared" si="210"/>
        <v>0</v>
      </c>
      <c r="BO1646" s="22">
        <f t="shared" si="210"/>
        <v>5.6903999999999996E-2</v>
      </c>
      <c r="BP1646" s="21">
        <f t="shared" si="210"/>
        <v>0</v>
      </c>
    </row>
    <row r="1647" spans="1:68" ht="11.1" hidden="1" customHeight="1" outlineLevel="1" collapsed="1" x14ac:dyDescent="0.2">
      <c r="A1647" s="10"/>
      <c r="B1647" s="18"/>
      <c r="C1647" s="18"/>
      <c r="D1647" s="18"/>
      <c r="E1647" s="19" t="s">
        <v>1472</v>
      </c>
      <c r="F1647" s="20"/>
      <c r="G1647" s="20"/>
      <c r="H1647" s="20"/>
      <c r="I1647" s="20"/>
      <c r="J1647" s="20"/>
      <c r="K1647" s="20"/>
      <c r="L1647" s="20"/>
      <c r="M1647" s="20"/>
      <c r="N1647" s="20"/>
      <c r="O1647" s="20"/>
      <c r="P1647" s="20"/>
      <c r="Q1647" s="20"/>
      <c r="R1647" s="20"/>
      <c r="S1647" s="20"/>
      <c r="T1647" s="20"/>
      <c r="U1647" s="20"/>
      <c r="V1647" s="20"/>
      <c r="W1647" s="20"/>
      <c r="X1647" s="20"/>
      <c r="Y1647" s="20"/>
      <c r="Z1647" s="20"/>
      <c r="AA1647" s="20"/>
      <c r="AB1647" s="20"/>
      <c r="AC1647" s="20"/>
      <c r="AD1647" s="20"/>
      <c r="AE1647" s="20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9">
        <v>0.124</v>
      </c>
      <c r="AV1647" s="20"/>
      <c r="AW1647" s="20"/>
      <c r="AX1647" s="20"/>
      <c r="AY1647" s="209">
        <v>0.54600000000000004</v>
      </c>
      <c r="AZ1647" s="209">
        <v>0.94799999999999995</v>
      </c>
      <c r="BA1647" s="209">
        <v>1.986</v>
      </c>
      <c r="BB1647" s="21">
        <f>BB1648+BB1649</f>
        <v>9.516</v>
      </c>
      <c r="BC1647" s="21">
        <f>BD1647</f>
        <v>12.790322580645162</v>
      </c>
      <c r="BD1647" s="22">
        <f t="shared" si="212"/>
        <v>12.790322580645162</v>
      </c>
      <c r="BE1647" s="21">
        <f>BC1647-BD1647</f>
        <v>0</v>
      </c>
      <c r="BF1647" s="2">
        <v>2.4300000000000002</v>
      </c>
      <c r="BG1647" s="10">
        <v>6</v>
      </c>
      <c r="BH1647" s="21">
        <f t="shared" si="209"/>
        <v>9.5160000000000002E-3</v>
      </c>
      <c r="BI1647" s="22">
        <f t="shared" si="209"/>
        <v>9.5160000000000002E-3</v>
      </c>
      <c r="BJ1647" s="21">
        <f>BH1647-BI1647</f>
        <v>0</v>
      </c>
      <c r="BK1647" s="21">
        <v>5.9579999999999998E-3</v>
      </c>
      <c r="BL1647" s="22">
        <v>5.9579999999999998E-3</v>
      </c>
      <c r="BM1647" s="21">
        <v>0</v>
      </c>
      <c r="BN1647" s="21">
        <f t="shared" si="210"/>
        <v>2.3831999999999999E-2</v>
      </c>
      <c r="BO1647" s="22">
        <f t="shared" si="210"/>
        <v>2.3831999999999999E-2</v>
      </c>
      <c r="BP1647" s="21">
        <f t="shared" si="210"/>
        <v>0</v>
      </c>
    </row>
    <row r="1648" spans="1:68" ht="11.1" hidden="1" customHeight="1" outlineLevel="2" x14ac:dyDescent="0.2">
      <c r="A1648" s="10"/>
      <c r="B1648" s="18"/>
      <c r="C1648" s="18"/>
      <c r="D1648" s="18"/>
      <c r="E1648" s="23" t="s">
        <v>1473</v>
      </c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4"/>
      <c r="AI1648" s="24"/>
      <c r="AJ1648" s="24"/>
      <c r="AK1648" s="24"/>
      <c r="AL1648" s="24"/>
      <c r="AM1648" s="24"/>
      <c r="AN1648" s="24"/>
      <c r="AO1648" s="24"/>
      <c r="AP1648" s="24"/>
      <c r="AQ1648" s="24"/>
      <c r="AR1648" s="24"/>
      <c r="AS1648" s="24"/>
      <c r="AT1648" s="24"/>
      <c r="AU1648" s="208">
        <v>0.124</v>
      </c>
      <c r="AV1648" s="24"/>
      <c r="AW1648" s="24"/>
      <c r="AX1648" s="24"/>
      <c r="AY1648" s="208">
        <v>0.54600000000000004</v>
      </c>
      <c r="AZ1648" s="208">
        <v>0.94799999999999995</v>
      </c>
      <c r="BA1648" s="208">
        <v>1.986</v>
      </c>
      <c r="BB1648" s="21">
        <f t="shared" si="211"/>
        <v>1.986</v>
      </c>
      <c r="BC1648" s="21"/>
      <c r="BD1648" s="22">
        <f t="shared" si="212"/>
        <v>2.6693548387096775</v>
      </c>
      <c r="BE1648" s="21"/>
      <c r="BG1648" s="10"/>
      <c r="BH1648" s="21">
        <f t="shared" si="209"/>
        <v>0</v>
      </c>
      <c r="BI1648" s="22">
        <f t="shared" si="209"/>
        <v>1.9859999999999999E-3</v>
      </c>
      <c r="BJ1648" s="21"/>
      <c r="BK1648" s="21">
        <v>0</v>
      </c>
      <c r="BL1648" s="22">
        <v>5.9579999999999998E-3</v>
      </c>
      <c r="BM1648" s="21"/>
      <c r="BN1648" s="21">
        <f t="shared" si="210"/>
        <v>0</v>
      </c>
      <c r="BO1648" s="22">
        <f t="shared" si="210"/>
        <v>2.3831999999999999E-2</v>
      </c>
      <c r="BP1648" s="21">
        <f t="shared" si="210"/>
        <v>0</v>
      </c>
    </row>
    <row r="1649" spans="1:68" ht="11.1" hidden="1" customHeight="1" outlineLevel="2" x14ac:dyDescent="0.2">
      <c r="A1649" s="10"/>
      <c r="B1649" s="18"/>
      <c r="C1649" s="18"/>
      <c r="D1649" s="18"/>
      <c r="E1649" s="23" t="s">
        <v>1473</v>
      </c>
      <c r="F1649" s="24"/>
      <c r="G1649" s="208">
        <v>7.53</v>
      </c>
      <c r="H1649" s="208">
        <v>2.4420000000000002</v>
      </c>
      <c r="I1649" s="239">
        <v>4.4880000000000004</v>
      </c>
      <c r="J1649" s="239"/>
      <c r="K1649" s="24"/>
      <c r="L1649" s="24"/>
      <c r="M1649" s="24"/>
      <c r="N1649" s="24"/>
      <c r="O1649" s="24"/>
      <c r="P1649" s="208">
        <v>1.9870000000000001</v>
      </c>
      <c r="Q1649" s="208">
        <v>2.4039999999999999</v>
      </c>
      <c r="R1649" s="208">
        <v>2.9140000000000001</v>
      </c>
      <c r="S1649" s="208">
        <v>3.895</v>
      </c>
      <c r="T1649" s="208">
        <v>3.5790000000000002</v>
      </c>
      <c r="U1649" s="208">
        <v>2.375</v>
      </c>
      <c r="V1649" s="208">
        <v>0.86499999999999999</v>
      </c>
      <c r="W1649" s="208">
        <v>0.61499999999999999</v>
      </c>
      <c r="X1649" s="24"/>
      <c r="Y1649" s="208">
        <v>1.002</v>
      </c>
      <c r="Z1649" s="24"/>
      <c r="AA1649" s="24"/>
      <c r="AB1649" s="24"/>
      <c r="AC1649" s="208">
        <v>3.0249999999999999</v>
      </c>
      <c r="AD1649" s="208">
        <v>3.1840000000000002</v>
      </c>
      <c r="AE1649" s="208">
        <v>3.78</v>
      </c>
      <c r="AF1649" s="208">
        <v>3.1429999999999998</v>
      </c>
      <c r="AG1649" s="208">
        <v>1.403</v>
      </c>
      <c r="AH1649" s="208">
        <v>1.2669999999999999</v>
      </c>
      <c r="AI1649" s="208">
        <v>0.61</v>
      </c>
      <c r="AJ1649" s="24"/>
      <c r="AK1649" s="24"/>
      <c r="AL1649" s="24"/>
      <c r="AM1649" s="208">
        <v>0.32300000000000001</v>
      </c>
      <c r="AN1649" s="208">
        <v>1.147</v>
      </c>
      <c r="AO1649" s="208">
        <v>2.605</v>
      </c>
      <c r="AP1649" s="208">
        <v>3.4329999999999998</v>
      </c>
      <c r="AQ1649" s="208">
        <v>3.73</v>
      </c>
      <c r="AR1649" s="208">
        <v>3.2650000000000001</v>
      </c>
      <c r="AS1649" s="208">
        <v>1.897</v>
      </c>
      <c r="AT1649" s="208">
        <v>1.5660000000000001</v>
      </c>
      <c r="AU1649" s="24"/>
      <c r="AV1649" s="24"/>
      <c r="AW1649" s="24"/>
      <c r="AX1649" s="24"/>
      <c r="AY1649" s="24"/>
      <c r="AZ1649" s="24"/>
      <c r="BA1649" s="24"/>
      <c r="BB1649" s="21">
        <f t="shared" si="211"/>
        <v>7.53</v>
      </c>
      <c r="BC1649" s="21"/>
      <c r="BD1649" s="22">
        <f t="shared" si="212"/>
        <v>10.120967741935486</v>
      </c>
      <c r="BE1649" s="21"/>
      <c r="BG1649" s="10"/>
      <c r="BH1649" s="21">
        <f t="shared" si="209"/>
        <v>0</v>
      </c>
      <c r="BI1649" s="22">
        <f t="shared" si="209"/>
        <v>7.5300000000000011E-3</v>
      </c>
      <c r="BJ1649" s="21"/>
      <c r="BK1649" s="21">
        <v>0</v>
      </c>
      <c r="BL1649" s="22">
        <v>2.2590000000000002E-2</v>
      </c>
      <c r="BM1649" s="21"/>
      <c r="BN1649" s="21">
        <f t="shared" si="210"/>
        <v>0</v>
      </c>
      <c r="BO1649" s="22">
        <f t="shared" si="210"/>
        <v>9.036000000000001E-2</v>
      </c>
      <c r="BP1649" s="21">
        <f t="shared" si="210"/>
        <v>0</v>
      </c>
    </row>
    <row r="1650" spans="1:68" ht="21.95" hidden="1" customHeight="1" outlineLevel="1" collapsed="1" x14ac:dyDescent="0.2">
      <c r="A1650" s="10"/>
      <c r="B1650" s="18"/>
      <c r="C1650" s="18"/>
      <c r="D1650" s="18"/>
      <c r="E1650" s="19" t="s">
        <v>72</v>
      </c>
      <c r="F1650" s="209">
        <v>6.7960000000000003</v>
      </c>
      <c r="G1650" s="209">
        <v>4.806</v>
      </c>
      <c r="H1650" s="209">
        <v>3.6840000000000002</v>
      </c>
      <c r="I1650" s="240">
        <v>3.048</v>
      </c>
      <c r="J1650" s="240"/>
      <c r="K1650" s="209">
        <v>0.95499999999999996</v>
      </c>
      <c r="L1650" s="209">
        <v>0.27500000000000002</v>
      </c>
      <c r="M1650" s="209">
        <v>0.38900000000000001</v>
      </c>
      <c r="N1650" s="20"/>
      <c r="O1650" s="209">
        <v>1.23</v>
      </c>
      <c r="P1650" s="209">
        <v>2.23</v>
      </c>
      <c r="Q1650" s="209">
        <v>4.806</v>
      </c>
      <c r="R1650" s="209">
        <v>4.8899999999999997</v>
      </c>
      <c r="S1650" s="209">
        <v>7.2450000000000001</v>
      </c>
      <c r="T1650" s="209">
        <v>6.0270000000000001</v>
      </c>
      <c r="U1650" s="209">
        <v>4.3310000000000004</v>
      </c>
      <c r="V1650" s="209">
        <v>2.4390000000000001</v>
      </c>
      <c r="W1650" s="209">
        <v>1.5820000000000001</v>
      </c>
      <c r="X1650" s="209">
        <v>0.32800000000000001</v>
      </c>
      <c r="Y1650" s="209">
        <v>0.20899999999999999</v>
      </c>
      <c r="Z1650" s="209">
        <v>0.182</v>
      </c>
      <c r="AA1650" s="209">
        <v>0.61399999999999999</v>
      </c>
      <c r="AB1650" s="209">
        <v>1.056</v>
      </c>
      <c r="AC1650" s="209">
        <v>5.2969999999999997</v>
      </c>
      <c r="AD1650" s="209">
        <v>6.2009999999999996</v>
      </c>
      <c r="AE1650" s="209">
        <v>4.9240000000000004</v>
      </c>
      <c r="AF1650" s="209">
        <v>6.085</v>
      </c>
      <c r="AG1650" s="209">
        <v>2.2589999999999999</v>
      </c>
      <c r="AH1650" s="209">
        <v>1.829</v>
      </c>
      <c r="AI1650" s="209">
        <v>1.3440000000000001</v>
      </c>
      <c r="AJ1650" s="209">
        <v>0.442</v>
      </c>
      <c r="AK1650" s="20"/>
      <c r="AL1650" s="209">
        <v>2.5999999999999999E-2</v>
      </c>
      <c r="AM1650" s="209">
        <v>0.96199999999999997</v>
      </c>
      <c r="AN1650" s="209">
        <v>1.5920000000000001</v>
      </c>
      <c r="AO1650" s="209">
        <v>3.5089999999999999</v>
      </c>
      <c r="AP1650" s="209">
        <v>5.5419999999999998</v>
      </c>
      <c r="AQ1650" s="209">
        <v>7.0540000000000003</v>
      </c>
      <c r="AR1650" s="209">
        <v>4.7300000000000004</v>
      </c>
      <c r="AS1650" s="209">
        <v>3.9039999999999999</v>
      </c>
      <c r="AT1650" s="209">
        <v>1.8839999999999999</v>
      </c>
      <c r="AU1650" s="209">
        <v>3.8090000000000002</v>
      </c>
      <c r="AV1650" s="20"/>
      <c r="AW1650" s="20"/>
      <c r="AX1650" s="20"/>
      <c r="AY1650" s="209">
        <v>1.1679999999999999</v>
      </c>
      <c r="AZ1650" s="209">
        <v>1.726</v>
      </c>
      <c r="BA1650" s="209">
        <v>2.7170000000000001</v>
      </c>
      <c r="BB1650" s="21">
        <f>BB1651+BB1652+BB1653+BB1654+BB1655</f>
        <v>10.747</v>
      </c>
      <c r="BC1650" s="21">
        <f>BD1650</f>
        <v>14.44489247311828</v>
      </c>
      <c r="BD1650" s="22">
        <f t="shared" si="212"/>
        <v>14.44489247311828</v>
      </c>
      <c r="BE1650" s="21">
        <f>BC1650-BD1650</f>
        <v>0</v>
      </c>
      <c r="BG1650" s="10">
        <v>6</v>
      </c>
      <c r="BH1650" s="21">
        <f t="shared" si="209"/>
        <v>1.0747E-2</v>
      </c>
      <c r="BI1650" s="22">
        <f t="shared" si="209"/>
        <v>1.0747E-2</v>
      </c>
      <c r="BJ1650" s="21">
        <f>BH1650-BI1650</f>
        <v>0</v>
      </c>
      <c r="BK1650" s="21">
        <v>3.2240999999999999E-2</v>
      </c>
      <c r="BL1650" s="22">
        <v>3.2240999999999999E-2</v>
      </c>
      <c r="BM1650" s="21">
        <v>0</v>
      </c>
      <c r="BN1650" s="21">
        <f t="shared" si="210"/>
        <v>0.128964</v>
      </c>
      <c r="BO1650" s="22">
        <f t="shared" si="210"/>
        <v>0.128964</v>
      </c>
      <c r="BP1650" s="21">
        <f t="shared" si="210"/>
        <v>0</v>
      </c>
    </row>
    <row r="1651" spans="1:68" ht="11.1" hidden="1" customHeight="1" outlineLevel="2" x14ac:dyDescent="0.2">
      <c r="A1651" s="10"/>
      <c r="B1651" s="18"/>
      <c r="C1651" s="18"/>
      <c r="D1651" s="18"/>
      <c r="E1651" s="23" t="s">
        <v>1474</v>
      </c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24"/>
      <c r="AG1651" s="24"/>
      <c r="AH1651" s="24"/>
      <c r="AI1651" s="24"/>
      <c r="AJ1651" s="24"/>
      <c r="AK1651" s="24"/>
      <c r="AL1651" s="24"/>
      <c r="AM1651" s="24"/>
      <c r="AN1651" s="24"/>
      <c r="AO1651" s="24"/>
      <c r="AP1651" s="24"/>
      <c r="AQ1651" s="208">
        <v>1.7849999999999999</v>
      </c>
      <c r="AR1651" s="24"/>
      <c r="AS1651" s="24"/>
      <c r="AT1651" s="24"/>
      <c r="AU1651" s="24"/>
      <c r="AV1651" s="24"/>
      <c r="AW1651" s="24"/>
      <c r="AX1651" s="24"/>
      <c r="AY1651" s="24"/>
      <c r="AZ1651" s="24"/>
      <c r="BA1651" s="24"/>
      <c r="BB1651" s="21">
        <f t="shared" si="211"/>
        <v>1.7849999999999999</v>
      </c>
      <c r="BC1651" s="21"/>
      <c r="BD1651" s="22">
        <f t="shared" si="212"/>
        <v>2.3991935483870965</v>
      </c>
      <c r="BE1651" s="21"/>
      <c r="BG1651" s="10"/>
      <c r="BH1651" s="21">
        <f t="shared" si="209"/>
        <v>0</v>
      </c>
      <c r="BI1651" s="22">
        <f t="shared" si="209"/>
        <v>1.7849999999999999E-3</v>
      </c>
      <c r="BJ1651" s="21"/>
      <c r="BK1651" s="21">
        <v>0</v>
      </c>
      <c r="BL1651" s="22">
        <v>5.3549999999999995E-3</v>
      </c>
      <c r="BM1651" s="21"/>
      <c r="BN1651" s="21">
        <f t="shared" si="210"/>
        <v>0</v>
      </c>
      <c r="BO1651" s="22">
        <f t="shared" si="210"/>
        <v>2.1419999999999998E-2</v>
      </c>
      <c r="BP1651" s="21">
        <f t="shared" si="210"/>
        <v>0</v>
      </c>
    </row>
    <row r="1652" spans="1:68" ht="11.1" hidden="1" customHeight="1" outlineLevel="2" x14ac:dyDescent="0.2">
      <c r="A1652" s="10"/>
      <c r="B1652" s="18"/>
      <c r="C1652" s="18"/>
      <c r="D1652" s="18"/>
      <c r="E1652" s="23" t="s">
        <v>1475</v>
      </c>
      <c r="F1652" s="208">
        <v>1.149</v>
      </c>
      <c r="G1652" s="208">
        <v>0.83199999999999996</v>
      </c>
      <c r="H1652" s="208">
        <v>0.626</v>
      </c>
      <c r="I1652" s="239">
        <v>0.56999999999999995</v>
      </c>
      <c r="J1652" s="239"/>
      <c r="K1652" s="208">
        <v>0.222</v>
      </c>
      <c r="L1652" s="208">
        <v>7.3999999999999996E-2</v>
      </c>
      <c r="M1652" s="24"/>
      <c r="N1652" s="24"/>
      <c r="O1652" s="208">
        <v>0.27500000000000002</v>
      </c>
      <c r="P1652" s="208">
        <v>0.42799999999999999</v>
      </c>
      <c r="Q1652" s="208">
        <v>0.94</v>
      </c>
      <c r="R1652" s="208">
        <v>0.88300000000000001</v>
      </c>
      <c r="S1652" s="208">
        <v>1.379</v>
      </c>
      <c r="T1652" s="208">
        <v>1.159</v>
      </c>
      <c r="U1652" s="208">
        <v>0.84399999999999997</v>
      </c>
      <c r="V1652" s="208">
        <v>0.49099999999999999</v>
      </c>
      <c r="W1652" s="208">
        <v>0.32800000000000001</v>
      </c>
      <c r="X1652" s="208">
        <v>0.114</v>
      </c>
      <c r="Y1652" s="208">
        <v>8.0000000000000002E-3</v>
      </c>
      <c r="Z1652" s="24"/>
      <c r="AA1652" s="208">
        <v>0.126</v>
      </c>
      <c r="AB1652" s="24"/>
      <c r="AC1652" s="208">
        <v>0.96799999999999997</v>
      </c>
      <c r="AD1652" s="208">
        <v>1.35</v>
      </c>
      <c r="AE1652" s="208">
        <v>0.90200000000000002</v>
      </c>
      <c r="AF1652" s="208">
        <v>1.2110000000000001</v>
      </c>
      <c r="AG1652" s="208">
        <v>0.26700000000000002</v>
      </c>
      <c r="AH1652" s="208">
        <v>0.32400000000000001</v>
      </c>
      <c r="AI1652" s="208">
        <v>0.27300000000000002</v>
      </c>
      <c r="AJ1652" s="208">
        <v>9.2999999999999999E-2</v>
      </c>
      <c r="AK1652" s="24"/>
      <c r="AL1652" s="24"/>
      <c r="AM1652" s="208">
        <v>0.19500000000000001</v>
      </c>
      <c r="AN1652" s="208">
        <v>0.27800000000000002</v>
      </c>
      <c r="AO1652" s="208">
        <v>0.69199999999999995</v>
      </c>
      <c r="AP1652" s="208">
        <v>1.075</v>
      </c>
      <c r="AQ1652" s="208">
        <v>0.88</v>
      </c>
      <c r="AR1652" s="208">
        <v>0.92400000000000004</v>
      </c>
      <c r="AS1652" s="208">
        <v>0.78100000000000003</v>
      </c>
      <c r="AT1652" s="208">
        <v>0.54400000000000004</v>
      </c>
      <c r="AU1652" s="208">
        <v>0.27</v>
      </c>
      <c r="AV1652" s="24"/>
      <c r="AW1652" s="24"/>
      <c r="AX1652" s="24"/>
      <c r="AY1652" s="208">
        <v>0.38600000000000001</v>
      </c>
      <c r="AZ1652" s="208">
        <v>0.30099999999999999</v>
      </c>
      <c r="BA1652" s="208">
        <v>0.52900000000000003</v>
      </c>
      <c r="BB1652" s="21">
        <f t="shared" si="211"/>
        <v>1.379</v>
      </c>
      <c r="BC1652" s="21"/>
      <c r="BD1652" s="22">
        <f t="shared" si="212"/>
        <v>1.853494623655914</v>
      </c>
      <c r="BE1652" s="21"/>
      <c r="BG1652" s="10"/>
      <c r="BH1652" s="21">
        <f t="shared" si="209"/>
        <v>0</v>
      </c>
      <c r="BI1652" s="22">
        <f t="shared" si="209"/>
        <v>1.379E-3</v>
      </c>
      <c r="BJ1652" s="21"/>
      <c r="BK1652" s="21">
        <v>0</v>
      </c>
      <c r="BL1652" s="22">
        <v>4.1370000000000001E-3</v>
      </c>
      <c r="BM1652" s="21"/>
      <c r="BN1652" s="21">
        <f t="shared" si="210"/>
        <v>0</v>
      </c>
      <c r="BO1652" s="22">
        <f t="shared" si="210"/>
        <v>1.6548E-2</v>
      </c>
      <c r="BP1652" s="21">
        <f t="shared" si="210"/>
        <v>0</v>
      </c>
    </row>
    <row r="1653" spans="1:68" ht="11.1" hidden="1" customHeight="1" outlineLevel="2" x14ac:dyDescent="0.2">
      <c r="A1653" s="10"/>
      <c r="B1653" s="18"/>
      <c r="C1653" s="18"/>
      <c r="D1653" s="18"/>
      <c r="E1653" s="23" t="s">
        <v>1476</v>
      </c>
      <c r="F1653" s="208">
        <v>2.9279999999999999</v>
      </c>
      <c r="G1653" s="208">
        <v>2.2690000000000001</v>
      </c>
      <c r="H1653" s="208">
        <v>1.4410000000000001</v>
      </c>
      <c r="I1653" s="239">
        <v>1.196</v>
      </c>
      <c r="J1653" s="239"/>
      <c r="K1653" s="208">
        <v>0.502</v>
      </c>
      <c r="L1653" s="208">
        <v>0.20100000000000001</v>
      </c>
      <c r="M1653" s="24"/>
      <c r="N1653" s="24"/>
      <c r="O1653" s="208">
        <v>0.59899999999999998</v>
      </c>
      <c r="P1653" s="208">
        <v>1.014</v>
      </c>
      <c r="Q1653" s="208">
        <v>2.1840000000000002</v>
      </c>
      <c r="R1653" s="208">
        <v>2.234</v>
      </c>
      <c r="S1653" s="208">
        <v>3.3359999999999999</v>
      </c>
      <c r="T1653" s="208">
        <v>2.7330000000000001</v>
      </c>
      <c r="U1653" s="208">
        <v>2.085</v>
      </c>
      <c r="V1653" s="208">
        <v>1.0960000000000001</v>
      </c>
      <c r="W1653" s="208">
        <v>0.77</v>
      </c>
      <c r="X1653" s="208">
        <v>0.108</v>
      </c>
      <c r="Y1653" s="208">
        <v>0.14099999999999999</v>
      </c>
      <c r="Z1653" s="208">
        <v>0.124</v>
      </c>
      <c r="AA1653" s="208">
        <v>0.35099999999999998</v>
      </c>
      <c r="AB1653" s="208">
        <v>1.056</v>
      </c>
      <c r="AC1653" s="208">
        <v>2.2829999999999999</v>
      </c>
      <c r="AD1653" s="208">
        <v>2.63</v>
      </c>
      <c r="AE1653" s="208">
        <v>2.0310000000000001</v>
      </c>
      <c r="AF1653" s="208">
        <v>2.903</v>
      </c>
      <c r="AG1653" s="208">
        <v>1.0309999999999999</v>
      </c>
      <c r="AH1653" s="208">
        <v>0.92800000000000005</v>
      </c>
      <c r="AI1653" s="208">
        <v>0.499</v>
      </c>
      <c r="AJ1653" s="208">
        <v>0.216</v>
      </c>
      <c r="AK1653" s="24"/>
      <c r="AL1653" s="208">
        <v>2.5000000000000001E-2</v>
      </c>
      <c r="AM1653" s="208">
        <v>0.42699999999999999</v>
      </c>
      <c r="AN1653" s="208">
        <v>0.8</v>
      </c>
      <c r="AO1653" s="208">
        <v>1.4530000000000001</v>
      </c>
      <c r="AP1653" s="208">
        <v>2.4510000000000001</v>
      </c>
      <c r="AQ1653" s="208">
        <v>2.0299999999999998</v>
      </c>
      <c r="AR1653" s="208">
        <v>1.952</v>
      </c>
      <c r="AS1653" s="208">
        <v>1.5529999999999999</v>
      </c>
      <c r="AT1653" s="208">
        <v>0.88200000000000001</v>
      </c>
      <c r="AU1653" s="208">
        <v>0.45800000000000002</v>
      </c>
      <c r="AV1653" s="24"/>
      <c r="AW1653" s="24"/>
      <c r="AX1653" s="24"/>
      <c r="AY1653" s="208">
        <v>0.78200000000000003</v>
      </c>
      <c r="AZ1653" s="208">
        <v>0.72799999999999998</v>
      </c>
      <c r="BA1653" s="208">
        <v>1.1759999999999999</v>
      </c>
      <c r="BB1653" s="21">
        <f t="shared" si="211"/>
        <v>3.3359999999999999</v>
      </c>
      <c r="BC1653" s="21"/>
      <c r="BD1653" s="22">
        <f t="shared" si="212"/>
        <v>4.4838709677419351</v>
      </c>
      <c r="BE1653" s="21"/>
      <c r="BG1653" s="10"/>
      <c r="BH1653" s="21">
        <f t="shared" si="209"/>
        <v>0</v>
      </c>
      <c r="BI1653" s="22">
        <f t="shared" si="209"/>
        <v>3.3359999999999996E-3</v>
      </c>
      <c r="BJ1653" s="21"/>
      <c r="BK1653" s="21">
        <v>0</v>
      </c>
      <c r="BL1653" s="22">
        <v>1.0008E-2</v>
      </c>
      <c r="BM1653" s="21"/>
      <c r="BN1653" s="21">
        <f t="shared" si="210"/>
        <v>0</v>
      </c>
      <c r="BO1653" s="22">
        <f t="shared" si="210"/>
        <v>4.0031999999999998E-2</v>
      </c>
      <c r="BP1653" s="21">
        <f t="shared" si="210"/>
        <v>0</v>
      </c>
    </row>
    <row r="1654" spans="1:68" ht="11.1" hidden="1" customHeight="1" outlineLevel="2" x14ac:dyDescent="0.2">
      <c r="A1654" s="10"/>
      <c r="B1654" s="18"/>
      <c r="C1654" s="18"/>
      <c r="D1654" s="18"/>
      <c r="E1654" s="23" t="s">
        <v>1477</v>
      </c>
      <c r="F1654" s="208">
        <v>1.355</v>
      </c>
      <c r="G1654" s="208">
        <v>0.80800000000000005</v>
      </c>
      <c r="H1654" s="208">
        <v>0.64700000000000002</v>
      </c>
      <c r="I1654" s="239">
        <v>0.52</v>
      </c>
      <c r="J1654" s="239"/>
      <c r="K1654" s="208">
        <v>0.23100000000000001</v>
      </c>
      <c r="L1654" s="24"/>
      <c r="M1654" s="24"/>
      <c r="N1654" s="24"/>
      <c r="O1654" s="208">
        <v>0.16500000000000001</v>
      </c>
      <c r="P1654" s="208">
        <v>0.40300000000000002</v>
      </c>
      <c r="Q1654" s="208">
        <v>0.79100000000000004</v>
      </c>
      <c r="R1654" s="208">
        <v>0.90800000000000003</v>
      </c>
      <c r="S1654" s="208">
        <v>1.365</v>
      </c>
      <c r="T1654" s="208">
        <v>1.07</v>
      </c>
      <c r="U1654" s="208">
        <v>0.80800000000000005</v>
      </c>
      <c r="V1654" s="208">
        <v>0.375</v>
      </c>
      <c r="W1654" s="208">
        <v>0.29299999999999998</v>
      </c>
      <c r="X1654" s="208">
        <v>5.6000000000000001E-2</v>
      </c>
      <c r="Y1654" s="208">
        <v>3.3000000000000002E-2</v>
      </c>
      <c r="Z1654" s="208">
        <v>1.2999999999999999E-2</v>
      </c>
      <c r="AA1654" s="208">
        <v>3.0000000000000001E-3</v>
      </c>
      <c r="AB1654" s="24"/>
      <c r="AC1654" s="208">
        <v>0.99399999999999999</v>
      </c>
      <c r="AD1654" s="208">
        <v>1.165</v>
      </c>
      <c r="AE1654" s="208">
        <v>1.004</v>
      </c>
      <c r="AF1654" s="208">
        <v>0.95</v>
      </c>
      <c r="AG1654" s="208">
        <v>0.48899999999999999</v>
      </c>
      <c r="AH1654" s="208">
        <v>0.24299999999999999</v>
      </c>
      <c r="AI1654" s="208">
        <v>0.32300000000000001</v>
      </c>
      <c r="AJ1654" s="208">
        <v>9.1999999999999998E-2</v>
      </c>
      <c r="AK1654" s="24"/>
      <c r="AL1654" s="208">
        <v>1E-3</v>
      </c>
      <c r="AM1654" s="208">
        <v>0.153</v>
      </c>
      <c r="AN1654" s="208">
        <v>0.28599999999999998</v>
      </c>
      <c r="AO1654" s="208">
        <v>0.62</v>
      </c>
      <c r="AP1654" s="208">
        <v>0.96</v>
      </c>
      <c r="AQ1654" s="208">
        <v>1.046</v>
      </c>
      <c r="AR1654" s="208">
        <v>0.85</v>
      </c>
      <c r="AS1654" s="208">
        <v>0.72499999999999998</v>
      </c>
      <c r="AT1654" s="208">
        <v>0.45800000000000002</v>
      </c>
      <c r="AU1654" s="208">
        <v>0.19900000000000001</v>
      </c>
      <c r="AV1654" s="24"/>
      <c r="AW1654" s="24"/>
      <c r="AX1654" s="24"/>
      <c r="AY1654" s="24"/>
      <c r="AZ1654" s="208">
        <v>0.442</v>
      </c>
      <c r="BA1654" s="208">
        <v>0.498</v>
      </c>
      <c r="BB1654" s="21">
        <f t="shared" si="211"/>
        <v>1.365</v>
      </c>
      <c r="BC1654" s="21"/>
      <c r="BD1654" s="22">
        <f t="shared" si="212"/>
        <v>1.8346774193548387</v>
      </c>
      <c r="BE1654" s="21"/>
      <c r="BG1654" s="10"/>
      <c r="BH1654" s="21">
        <f t="shared" si="209"/>
        <v>0</v>
      </c>
      <c r="BI1654" s="22">
        <f t="shared" si="209"/>
        <v>1.3649999999999999E-3</v>
      </c>
      <c r="BJ1654" s="21"/>
      <c r="BK1654" s="21">
        <v>0</v>
      </c>
      <c r="BL1654" s="22">
        <v>4.0949999999999997E-3</v>
      </c>
      <c r="BM1654" s="21"/>
      <c r="BN1654" s="21">
        <f t="shared" si="210"/>
        <v>0</v>
      </c>
      <c r="BO1654" s="22">
        <f t="shared" si="210"/>
        <v>1.6379999999999999E-2</v>
      </c>
      <c r="BP1654" s="21">
        <f t="shared" si="210"/>
        <v>0</v>
      </c>
    </row>
    <row r="1655" spans="1:68" ht="11.1" hidden="1" customHeight="1" outlineLevel="2" x14ac:dyDescent="0.2">
      <c r="A1655" s="10"/>
      <c r="B1655" s="18"/>
      <c r="C1655" s="18"/>
      <c r="D1655" s="18"/>
      <c r="E1655" s="23" t="s">
        <v>1478</v>
      </c>
      <c r="F1655" s="208">
        <v>1.3640000000000001</v>
      </c>
      <c r="G1655" s="208">
        <v>0.89700000000000002</v>
      </c>
      <c r="H1655" s="208">
        <v>0.97</v>
      </c>
      <c r="I1655" s="239">
        <v>0.76200000000000001</v>
      </c>
      <c r="J1655" s="239"/>
      <c r="K1655" s="24"/>
      <c r="L1655" s="24"/>
      <c r="M1655" s="208">
        <v>0.38900000000000001</v>
      </c>
      <c r="N1655" s="24"/>
      <c r="O1655" s="208">
        <v>0.191</v>
      </c>
      <c r="P1655" s="208">
        <v>0.38500000000000001</v>
      </c>
      <c r="Q1655" s="208">
        <v>0.89100000000000001</v>
      </c>
      <c r="R1655" s="208">
        <v>0.86499999999999999</v>
      </c>
      <c r="S1655" s="208">
        <v>1.165</v>
      </c>
      <c r="T1655" s="208">
        <v>1.0649999999999999</v>
      </c>
      <c r="U1655" s="208">
        <v>0.59399999999999997</v>
      </c>
      <c r="V1655" s="208">
        <v>0.47699999999999998</v>
      </c>
      <c r="W1655" s="208">
        <v>0.191</v>
      </c>
      <c r="X1655" s="208">
        <v>0.05</v>
      </c>
      <c r="Y1655" s="208">
        <v>2.7E-2</v>
      </c>
      <c r="Z1655" s="208">
        <v>4.4999999999999998E-2</v>
      </c>
      <c r="AA1655" s="208">
        <v>0.13400000000000001</v>
      </c>
      <c r="AB1655" s="24"/>
      <c r="AC1655" s="208">
        <v>1.052</v>
      </c>
      <c r="AD1655" s="208">
        <v>1.056</v>
      </c>
      <c r="AE1655" s="208">
        <v>0.98699999999999999</v>
      </c>
      <c r="AF1655" s="208">
        <v>1.0209999999999999</v>
      </c>
      <c r="AG1655" s="208">
        <v>0.47199999999999998</v>
      </c>
      <c r="AH1655" s="208">
        <v>0.33400000000000002</v>
      </c>
      <c r="AI1655" s="208">
        <v>0.249</v>
      </c>
      <c r="AJ1655" s="208">
        <v>4.1000000000000002E-2</v>
      </c>
      <c r="AK1655" s="24"/>
      <c r="AL1655" s="24"/>
      <c r="AM1655" s="208">
        <v>0.187</v>
      </c>
      <c r="AN1655" s="208">
        <v>0.22800000000000001</v>
      </c>
      <c r="AO1655" s="208">
        <v>0.74399999999999999</v>
      </c>
      <c r="AP1655" s="208">
        <v>1.056</v>
      </c>
      <c r="AQ1655" s="208">
        <v>1.3129999999999999</v>
      </c>
      <c r="AR1655" s="208">
        <v>1.004</v>
      </c>
      <c r="AS1655" s="208">
        <v>0.84499999999999997</v>
      </c>
      <c r="AT1655" s="24"/>
      <c r="AU1655" s="208">
        <v>2.8820000000000001</v>
      </c>
      <c r="AV1655" s="24"/>
      <c r="AW1655" s="24"/>
      <c r="AX1655" s="24"/>
      <c r="AY1655" s="24"/>
      <c r="AZ1655" s="208">
        <v>0.255</v>
      </c>
      <c r="BA1655" s="208">
        <v>0.51400000000000001</v>
      </c>
      <c r="BB1655" s="21">
        <f t="shared" si="211"/>
        <v>2.8820000000000001</v>
      </c>
      <c r="BC1655" s="21"/>
      <c r="BD1655" s="22">
        <f t="shared" si="212"/>
        <v>3.873655913978495</v>
      </c>
      <c r="BE1655" s="21"/>
      <c r="BG1655" s="10"/>
      <c r="BH1655" s="21">
        <f t="shared" si="209"/>
        <v>0</v>
      </c>
      <c r="BI1655" s="22">
        <f t="shared" si="209"/>
        <v>2.882E-3</v>
      </c>
      <c r="BJ1655" s="21"/>
      <c r="BK1655" s="21">
        <v>0</v>
      </c>
      <c r="BL1655" s="22">
        <v>8.6460000000000009E-3</v>
      </c>
      <c r="BM1655" s="21"/>
      <c r="BN1655" s="21">
        <f t="shared" si="210"/>
        <v>0</v>
      </c>
      <c r="BO1655" s="22">
        <f t="shared" si="210"/>
        <v>3.4584000000000004E-2</v>
      </c>
      <c r="BP1655" s="21">
        <f t="shared" si="210"/>
        <v>0</v>
      </c>
    </row>
    <row r="1656" spans="1:68" ht="11.1" hidden="1" customHeight="1" outlineLevel="1" collapsed="1" x14ac:dyDescent="0.2">
      <c r="A1656" s="10"/>
      <c r="B1656" s="18"/>
      <c r="C1656" s="18"/>
      <c r="D1656" s="18"/>
      <c r="E1656" s="19" t="s">
        <v>1479</v>
      </c>
      <c r="F1656" s="209">
        <v>3.0569999999999999</v>
      </c>
      <c r="G1656" s="209">
        <v>6.2130000000000001</v>
      </c>
      <c r="H1656" s="209">
        <v>4.3079999999999998</v>
      </c>
      <c r="I1656" s="240">
        <v>3.512</v>
      </c>
      <c r="J1656" s="240"/>
      <c r="K1656" s="209">
        <v>1.5820000000000001</v>
      </c>
      <c r="L1656" s="209">
        <v>0.29899999999999999</v>
      </c>
      <c r="M1656" s="20"/>
      <c r="N1656" s="20"/>
      <c r="O1656" s="209">
        <v>0.53700000000000003</v>
      </c>
      <c r="P1656" s="209">
        <v>2.8220000000000001</v>
      </c>
      <c r="Q1656" s="209">
        <v>5.1859999999999999</v>
      </c>
      <c r="R1656" s="209">
        <v>6.9690000000000003</v>
      </c>
      <c r="S1656" s="209">
        <v>7.5659999999999998</v>
      </c>
      <c r="T1656" s="209">
        <v>8.4179999999999993</v>
      </c>
      <c r="U1656" s="209">
        <v>5.4210000000000003</v>
      </c>
      <c r="V1656" s="209">
        <v>3.3959999999999999</v>
      </c>
      <c r="W1656" s="209">
        <v>0.877</v>
      </c>
      <c r="X1656" s="209">
        <v>0.17100000000000001</v>
      </c>
      <c r="Y1656" s="20"/>
      <c r="Z1656" s="209">
        <v>8.7999999999999995E-2</v>
      </c>
      <c r="AA1656" s="209">
        <v>0.88200000000000001</v>
      </c>
      <c r="AB1656" s="209">
        <v>3.0609999999999999</v>
      </c>
      <c r="AC1656" s="209">
        <v>5.3170000000000002</v>
      </c>
      <c r="AD1656" s="209">
        <v>7.1920000000000002</v>
      </c>
      <c r="AE1656" s="209">
        <v>7.9939999999999998</v>
      </c>
      <c r="AF1656" s="209">
        <v>5.8380000000000001</v>
      </c>
      <c r="AG1656" s="209">
        <v>4.694</v>
      </c>
      <c r="AH1656" s="209">
        <v>3.0510000000000002</v>
      </c>
      <c r="AI1656" s="209">
        <v>1.6419999999999999</v>
      </c>
      <c r="AJ1656" s="209">
        <v>0.18099999999999999</v>
      </c>
      <c r="AK1656" s="20"/>
      <c r="AL1656" s="20"/>
      <c r="AM1656" s="209">
        <v>0.71199999999999997</v>
      </c>
      <c r="AN1656" s="209">
        <v>2.4590000000000001</v>
      </c>
      <c r="AO1656" s="209">
        <v>5.7279999999999998</v>
      </c>
      <c r="AP1656" s="209">
        <v>6.7130000000000001</v>
      </c>
      <c r="AQ1656" s="209">
        <v>6.8650000000000002</v>
      </c>
      <c r="AR1656" s="209">
        <v>7.0220000000000002</v>
      </c>
      <c r="AS1656" s="209">
        <v>4.4550000000000001</v>
      </c>
      <c r="AT1656" s="209">
        <v>3.7909999999999999</v>
      </c>
      <c r="AU1656" s="209">
        <v>1.851</v>
      </c>
      <c r="AV1656" s="20"/>
      <c r="AW1656" s="20"/>
      <c r="AX1656" s="20"/>
      <c r="AY1656" s="209">
        <v>0.42799999999999999</v>
      </c>
      <c r="AZ1656" s="209">
        <v>2.3719999999999999</v>
      </c>
      <c r="BA1656" s="209">
        <v>4.3869999999999996</v>
      </c>
      <c r="BB1656" s="21">
        <f>BB1657+BB1658</f>
        <v>8.4640000000000004</v>
      </c>
      <c r="BC1656" s="21">
        <f>BF1656</f>
        <v>12.74</v>
      </c>
      <c r="BD1656" s="22">
        <f t="shared" si="212"/>
        <v>11.376344086021506</v>
      </c>
      <c r="BE1656" s="21">
        <f>BC1656-BD1656</f>
        <v>1.3636559139784943</v>
      </c>
      <c r="BF1656" s="2">
        <v>12.74</v>
      </c>
      <c r="BG1656" s="10">
        <v>6</v>
      </c>
      <c r="BH1656" s="21">
        <f t="shared" si="209"/>
        <v>9.4785599999999987E-3</v>
      </c>
      <c r="BI1656" s="22">
        <f t="shared" si="209"/>
        <v>8.4639999999999993E-3</v>
      </c>
      <c r="BJ1656" s="21">
        <f>BH1656-BI1656</f>
        <v>1.0145599999999994E-3</v>
      </c>
      <c r="BK1656" s="21">
        <v>2.8435679999999998E-2</v>
      </c>
      <c r="BL1656" s="22">
        <v>2.5391999999999998E-2</v>
      </c>
      <c r="BM1656" s="21">
        <v>3.04368E-3</v>
      </c>
      <c r="BN1656" s="21">
        <f t="shared" si="210"/>
        <v>0.11374271999999999</v>
      </c>
      <c r="BO1656" s="22">
        <f t="shared" si="210"/>
        <v>0.10156799999999999</v>
      </c>
      <c r="BP1656" s="21">
        <f t="shared" si="210"/>
        <v>1.217472E-2</v>
      </c>
    </row>
    <row r="1657" spans="1:68" ht="11.1" hidden="1" customHeight="1" outlineLevel="2" x14ac:dyDescent="0.2">
      <c r="A1657" s="10"/>
      <c r="B1657" s="18"/>
      <c r="C1657" s="18"/>
      <c r="D1657" s="18"/>
      <c r="E1657" s="23" t="s">
        <v>1480</v>
      </c>
      <c r="F1657" s="208">
        <v>3.0569999999999999</v>
      </c>
      <c r="G1657" s="208">
        <v>2.3879999999999999</v>
      </c>
      <c r="H1657" s="208">
        <v>2.0489999999999999</v>
      </c>
      <c r="I1657" s="239">
        <v>1.8160000000000001</v>
      </c>
      <c r="J1657" s="239"/>
      <c r="K1657" s="208">
        <v>0.93300000000000005</v>
      </c>
      <c r="L1657" s="208">
        <v>0.151</v>
      </c>
      <c r="M1657" s="24"/>
      <c r="N1657" s="24"/>
      <c r="O1657" s="208">
        <v>8.7999999999999995E-2</v>
      </c>
      <c r="P1657" s="208">
        <v>1.3460000000000001</v>
      </c>
      <c r="Q1657" s="208">
        <v>2.41</v>
      </c>
      <c r="R1657" s="208">
        <v>3.1539999999999999</v>
      </c>
      <c r="S1657" s="208">
        <v>3.403</v>
      </c>
      <c r="T1657" s="208">
        <v>3.6379999999999999</v>
      </c>
      <c r="U1657" s="208">
        <v>2.6659999999999999</v>
      </c>
      <c r="V1657" s="208">
        <v>1.6919999999999999</v>
      </c>
      <c r="W1657" s="208">
        <v>0.23300000000000001</v>
      </c>
      <c r="X1657" s="24"/>
      <c r="Y1657" s="24"/>
      <c r="Z1657" s="24"/>
      <c r="AA1657" s="208">
        <v>0.439</v>
      </c>
      <c r="AB1657" s="208">
        <v>1.377</v>
      </c>
      <c r="AC1657" s="208">
        <v>2.448</v>
      </c>
      <c r="AD1657" s="208">
        <v>3.1070000000000002</v>
      </c>
      <c r="AE1657" s="208">
        <v>3.4990000000000001</v>
      </c>
      <c r="AF1657" s="208">
        <v>2.903</v>
      </c>
      <c r="AG1657" s="208">
        <v>2.7320000000000002</v>
      </c>
      <c r="AH1657" s="208">
        <v>1.9379999999999999</v>
      </c>
      <c r="AI1657" s="208">
        <v>0.90800000000000003</v>
      </c>
      <c r="AJ1657" s="24"/>
      <c r="AK1657" s="24"/>
      <c r="AL1657" s="24"/>
      <c r="AM1657" s="208">
        <v>0.28000000000000003</v>
      </c>
      <c r="AN1657" s="208">
        <v>1.3440000000000001</v>
      </c>
      <c r="AO1657" s="208">
        <v>3.0139999999999998</v>
      </c>
      <c r="AP1657" s="208">
        <v>3.32</v>
      </c>
      <c r="AQ1657" s="208">
        <v>3.5009999999999999</v>
      </c>
      <c r="AR1657" s="208">
        <v>3.6840000000000002</v>
      </c>
      <c r="AS1657" s="208">
        <v>2.5760000000000001</v>
      </c>
      <c r="AT1657" s="208">
        <v>2.3010000000000002</v>
      </c>
      <c r="AU1657" s="208">
        <v>1.1439999999999999</v>
      </c>
      <c r="AV1657" s="24"/>
      <c r="AW1657" s="24"/>
      <c r="AX1657" s="24"/>
      <c r="AY1657" s="24"/>
      <c r="AZ1657" s="208">
        <v>1.413</v>
      </c>
      <c r="BA1657" s="208">
        <v>2.238</v>
      </c>
      <c r="BB1657" s="21">
        <f t="shared" si="211"/>
        <v>3.6840000000000002</v>
      </c>
      <c r="BC1657" s="21"/>
      <c r="BD1657" s="22">
        <f t="shared" si="212"/>
        <v>4.9516129032258069</v>
      </c>
      <c r="BE1657" s="21"/>
      <c r="BG1657" s="10"/>
      <c r="BH1657" s="21">
        <f t="shared" si="209"/>
        <v>0</v>
      </c>
      <c r="BI1657" s="22">
        <f t="shared" si="209"/>
        <v>3.6840000000000002E-3</v>
      </c>
      <c r="BJ1657" s="21"/>
      <c r="BK1657" s="21">
        <v>0</v>
      </c>
      <c r="BL1657" s="22">
        <v>1.1052000000000001E-2</v>
      </c>
      <c r="BM1657" s="21"/>
      <c r="BN1657" s="21">
        <f t="shared" si="210"/>
        <v>0</v>
      </c>
      <c r="BO1657" s="22">
        <f t="shared" si="210"/>
        <v>4.4208000000000004E-2</v>
      </c>
      <c r="BP1657" s="21">
        <f t="shared" si="210"/>
        <v>0</v>
      </c>
    </row>
    <row r="1658" spans="1:68" ht="11.1" hidden="1" customHeight="1" outlineLevel="2" x14ac:dyDescent="0.2">
      <c r="A1658" s="10"/>
      <c r="B1658" s="18"/>
      <c r="C1658" s="18"/>
      <c r="D1658" s="18"/>
      <c r="E1658" s="23" t="s">
        <v>1481</v>
      </c>
      <c r="F1658" s="24"/>
      <c r="G1658" s="208">
        <v>3.8250000000000002</v>
      </c>
      <c r="H1658" s="208">
        <v>2.2589999999999999</v>
      </c>
      <c r="I1658" s="239">
        <v>1.696</v>
      </c>
      <c r="J1658" s="239"/>
      <c r="K1658" s="208">
        <v>0.64900000000000002</v>
      </c>
      <c r="L1658" s="208">
        <v>0.14799999999999999</v>
      </c>
      <c r="M1658" s="24"/>
      <c r="N1658" s="24"/>
      <c r="O1658" s="208">
        <v>0.44900000000000001</v>
      </c>
      <c r="P1658" s="208">
        <v>1.476</v>
      </c>
      <c r="Q1658" s="208">
        <v>2.7759999999999998</v>
      </c>
      <c r="R1658" s="208">
        <v>3.8149999999999999</v>
      </c>
      <c r="S1658" s="208">
        <v>4.1630000000000003</v>
      </c>
      <c r="T1658" s="208">
        <v>4.78</v>
      </c>
      <c r="U1658" s="208">
        <v>2.7549999999999999</v>
      </c>
      <c r="V1658" s="208">
        <v>1.704</v>
      </c>
      <c r="W1658" s="208">
        <v>0.64400000000000002</v>
      </c>
      <c r="X1658" s="208">
        <v>0.17100000000000001</v>
      </c>
      <c r="Y1658" s="24"/>
      <c r="Z1658" s="208">
        <v>8.7999999999999995E-2</v>
      </c>
      <c r="AA1658" s="208">
        <v>0.443</v>
      </c>
      <c r="AB1658" s="208">
        <v>1.6839999999999999</v>
      </c>
      <c r="AC1658" s="208">
        <v>2.8690000000000002</v>
      </c>
      <c r="AD1658" s="208">
        <v>4.085</v>
      </c>
      <c r="AE1658" s="208">
        <v>4.4950000000000001</v>
      </c>
      <c r="AF1658" s="208">
        <v>2.9350000000000001</v>
      </c>
      <c r="AG1658" s="208">
        <v>1.962</v>
      </c>
      <c r="AH1658" s="208">
        <v>1.113</v>
      </c>
      <c r="AI1658" s="208">
        <v>0.73399999999999999</v>
      </c>
      <c r="AJ1658" s="208">
        <v>0.18099999999999999</v>
      </c>
      <c r="AK1658" s="24"/>
      <c r="AL1658" s="24"/>
      <c r="AM1658" s="208">
        <v>0.432</v>
      </c>
      <c r="AN1658" s="208">
        <v>1.115</v>
      </c>
      <c r="AO1658" s="208">
        <v>2.714</v>
      </c>
      <c r="AP1658" s="208">
        <v>3.3929999999999998</v>
      </c>
      <c r="AQ1658" s="208">
        <v>3.3639999999999999</v>
      </c>
      <c r="AR1658" s="208">
        <v>3.3380000000000001</v>
      </c>
      <c r="AS1658" s="208">
        <v>1.879</v>
      </c>
      <c r="AT1658" s="208">
        <v>1.49</v>
      </c>
      <c r="AU1658" s="208">
        <v>0.70699999999999996</v>
      </c>
      <c r="AV1658" s="24"/>
      <c r="AW1658" s="24"/>
      <c r="AX1658" s="24"/>
      <c r="AY1658" s="208">
        <v>0.42799999999999999</v>
      </c>
      <c r="AZ1658" s="208">
        <v>0.95899999999999996</v>
      </c>
      <c r="BA1658" s="208">
        <v>2.149</v>
      </c>
      <c r="BB1658" s="21">
        <f t="shared" si="211"/>
        <v>4.78</v>
      </c>
      <c r="BC1658" s="21"/>
      <c r="BD1658" s="22">
        <f t="shared" si="212"/>
        <v>6.424731182795699</v>
      </c>
      <c r="BE1658" s="21"/>
      <c r="BG1658" s="10"/>
      <c r="BH1658" s="21">
        <f t="shared" si="209"/>
        <v>0</v>
      </c>
      <c r="BI1658" s="22">
        <f t="shared" si="209"/>
        <v>4.7800000000000004E-3</v>
      </c>
      <c r="BJ1658" s="21"/>
      <c r="BK1658" s="21">
        <v>0</v>
      </c>
      <c r="BL1658" s="22">
        <v>1.4340000000000002E-2</v>
      </c>
      <c r="BM1658" s="21"/>
      <c r="BN1658" s="21">
        <f t="shared" si="210"/>
        <v>0</v>
      </c>
      <c r="BO1658" s="22">
        <f t="shared" si="210"/>
        <v>5.7360000000000008E-2</v>
      </c>
      <c r="BP1658" s="21">
        <f t="shared" si="210"/>
        <v>0</v>
      </c>
    </row>
    <row r="1659" spans="1:68" ht="11.1" hidden="1" customHeight="1" outlineLevel="1" collapsed="1" x14ac:dyDescent="0.2">
      <c r="A1659" s="10"/>
      <c r="B1659" s="18"/>
      <c r="C1659" s="18"/>
      <c r="D1659" s="18"/>
      <c r="E1659" s="19" t="s">
        <v>1482</v>
      </c>
      <c r="F1659" s="20"/>
      <c r="G1659" s="209">
        <v>14.634</v>
      </c>
      <c r="H1659" s="20"/>
      <c r="I1659" s="20"/>
      <c r="J1659" s="20"/>
      <c r="K1659" s="20"/>
      <c r="L1659" s="20"/>
      <c r="M1659" s="20"/>
      <c r="N1659" s="20"/>
      <c r="O1659" s="20"/>
      <c r="P1659" s="20"/>
      <c r="Q1659" s="20"/>
      <c r="R1659" s="20"/>
      <c r="S1659" s="20"/>
      <c r="T1659" s="20"/>
      <c r="U1659" s="20"/>
      <c r="V1659" s="20"/>
      <c r="W1659" s="20"/>
      <c r="X1659" s="20"/>
      <c r="Y1659" s="20"/>
      <c r="Z1659" s="20"/>
      <c r="AA1659" s="20"/>
      <c r="AB1659" s="20"/>
      <c r="AC1659" s="20"/>
      <c r="AD1659" s="20"/>
      <c r="AE1659" s="20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1">
        <f t="shared" si="211"/>
        <v>14.634</v>
      </c>
      <c r="BC1659" s="21">
        <f>BD1659</f>
        <v>19.66935483870968</v>
      </c>
      <c r="BD1659" s="22">
        <f t="shared" si="212"/>
        <v>19.66935483870968</v>
      </c>
      <c r="BE1659" s="21">
        <f>BC1659-BD1659</f>
        <v>0</v>
      </c>
      <c r="BG1659" s="10">
        <v>5</v>
      </c>
      <c r="BH1659" s="21">
        <f t="shared" si="209"/>
        <v>1.4634000000000001E-2</v>
      </c>
      <c r="BI1659" s="22">
        <f t="shared" si="209"/>
        <v>1.4634000000000001E-2</v>
      </c>
      <c r="BJ1659" s="21">
        <f>BH1659-BI1659</f>
        <v>0</v>
      </c>
      <c r="BK1659" s="21">
        <v>4.3902000000000004E-2</v>
      </c>
      <c r="BL1659" s="22">
        <v>4.3902000000000004E-2</v>
      </c>
      <c r="BM1659" s="21">
        <v>0</v>
      </c>
      <c r="BN1659" s="21">
        <f t="shared" si="210"/>
        <v>0.17560800000000001</v>
      </c>
      <c r="BO1659" s="22">
        <f t="shared" si="210"/>
        <v>0.17560800000000001</v>
      </c>
      <c r="BP1659" s="21">
        <f t="shared" si="210"/>
        <v>0</v>
      </c>
    </row>
    <row r="1660" spans="1:68" ht="11.1" hidden="1" customHeight="1" outlineLevel="2" x14ac:dyDescent="0.2">
      <c r="A1660" s="10"/>
      <c r="B1660" s="18"/>
      <c r="C1660" s="18"/>
      <c r="D1660" s="18"/>
      <c r="E1660" s="23" t="s">
        <v>1448</v>
      </c>
      <c r="F1660" s="24"/>
      <c r="G1660" s="208">
        <v>14.634</v>
      </c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24"/>
      <c r="AG1660" s="24"/>
      <c r="AH1660" s="24"/>
      <c r="AI1660" s="24"/>
      <c r="AJ1660" s="24"/>
      <c r="AK1660" s="24"/>
      <c r="AL1660" s="24"/>
      <c r="AM1660" s="24"/>
      <c r="AN1660" s="24"/>
      <c r="AO1660" s="24"/>
      <c r="AP1660" s="24"/>
      <c r="AQ1660" s="24"/>
      <c r="AR1660" s="24"/>
      <c r="AS1660" s="24"/>
      <c r="AT1660" s="24"/>
      <c r="AU1660" s="24"/>
      <c r="AV1660" s="24"/>
      <c r="AW1660" s="24"/>
      <c r="AX1660" s="24"/>
      <c r="AY1660" s="24"/>
      <c r="AZ1660" s="24"/>
      <c r="BA1660" s="24"/>
      <c r="BB1660" s="21">
        <f t="shared" si="211"/>
        <v>14.634</v>
      </c>
      <c r="BC1660" s="21"/>
      <c r="BD1660" s="22">
        <f t="shared" si="212"/>
        <v>19.66935483870968</v>
      </c>
      <c r="BE1660" s="21"/>
      <c r="BG1660" s="10"/>
      <c r="BH1660" s="21">
        <f t="shared" si="209"/>
        <v>0</v>
      </c>
      <c r="BI1660" s="22">
        <f t="shared" si="209"/>
        <v>1.4634000000000001E-2</v>
      </c>
      <c r="BJ1660" s="21"/>
      <c r="BK1660" s="21">
        <v>0</v>
      </c>
      <c r="BL1660" s="22">
        <v>4.3902000000000004E-2</v>
      </c>
      <c r="BM1660" s="21"/>
      <c r="BN1660" s="21">
        <f t="shared" si="210"/>
        <v>0</v>
      </c>
      <c r="BO1660" s="22">
        <f t="shared" si="210"/>
        <v>0.17560800000000001</v>
      </c>
      <c r="BP1660" s="21">
        <f t="shared" si="210"/>
        <v>0</v>
      </c>
    </row>
    <row r="1661" spans="1:68" ht="11.1" hidden="1" customHeight="1" outlineLevel="1" collapsed="1" x14ac:dyDescent="0.2">
      <c r="A1661" s="10"/>
      <c r="B1661" s="18"/>
      <c r="C1661" s="18"/>
      <c r="D1661" s="18"/>
      <c r="E1661" s="19" t="s">
        <v>1483</v>
      </c>
      <c r="F1661" s="20"/>
      <c r="G1661" s="209">
        <v>3.0550000000000002</v>
      </c>
      <c r="H1661" s="209">
        <v>0.89400000000000002</v>
      </c>
      <c r="I1661" s="240">
        <v>0.85199999999999998</v>
      </c>
      <c r="J1661" s="240"/>
      <c r="K1661" s="209">
        <v>0.4</v>
      </c>
      <c r="L1661" s="209">
        <v>0.22700000000000001</v>
      </c>
      <c r="M1661" s="20"/>
      <c r="N1661" s="20"/>
      <c r="O1661" s="209">
        <v>0.64500000000000002</v>
      </c>
      <c r="P1661" s="209">
        <v>0.84399999999999997</v>
      </c>
      <c r="Q1661" s="209">
        <v>1.1539999999999999</v>
      </c>
      <c r="R1661" s="209">
        <v>1.4510000000000001</v>
      </c>
      <c r="S1661" s="209">
        <v>1.7949999999999999</v>
      </c>
      <c r="T1661" s="209">
        <v>1.6559999999999999</v>
      </c>
      <c r="U1661" s="209">
        <v>1.0349999999999999</v>
      </c>
      <c r="V1661" s="209">
        <v>0.73599999999999999</v>
      </c>
      <c r="W1661" s="209">
        <v>0.55000000000000004</v>
      </c>
      <c r="X1661" s="209">
        <v>0.125</v>
      </c>
      <c r="Y1661" s="20"/>
      <c r="Z1661" s="209">
        <v>0.314</v>
      </c>
      <c r="AA1661" s="20"/>
      <c r="AB1661" s="209">
        <v>0.33600000000000002</v>
      </c>
      <c r="AC1661" s="20"/>
      <c r="AD1661" s="20"/>
      <c r="AE1661" s="20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1">
        <f t="shared" si="211"/>
        <v>3.0550000000000002</v>
      </c>
      <c r="BC1661" s="21">
        <f>BD1661</f>
        <v>4.106182795698925</v>
      </c>
      <c r="BD1661" s="22">
        <f t="shared" si="212"/>
        <v>4.106182795698925</v>
      </c>
      <c r="BE1661" s="21">
        <f>BC1661-BD1661</f>
        <v>0</v>
      </c>
      <c r="BG1661" s="10">
        <v>6</v>
      </c>
      <c r="BH1661" s="21">
        <f t="shared" si="209"/>
        <v>3.0550000000000004E-3</v>
      </c>
      <c r="BI1661" s="22">
        <f t="shared" si="209"/>
        <v>3.0550000000000004E-3</v>
      </c>
      <c r="BJ1661" s="21">
        <f>BH1661-BI1661</f>
        <v>0</v>
      </c>
      <c r="BK1661" s="21">
        <v>9.1650000000000013E-3</v>
      </c>
      <c r="BL1661" s="22">
        <v>9.1650000000000013E-3</v>
      </c>
      <c r="BM1661" s="21">
        <v>0</v>
      </c>
      <c r="BN1661" s="21">
        <f t="shared" si="210"/>
        <v>3.6660000000000005E-2</v>
      </c>
      <c r="BO1661" s="22">
        <f t="shared" si="210"/>
        <v>3.6660000000000005E-2</v>
      </c>
      <c r="BP1661" s="21">
        <f t="shared" si="210"/>
        <v>0</v>
      </c>
    </row>
    <row r="1662" spans="1:68" ht="11.1" hidden="1" customHeight="1" outlineLevel="2" x14ac:dyDescent="0.2">
      <c r="A1662" s="10"/>
      <c r="B1662" s="18"/>
      <c r="C1662" s="18"/>
      <c r="D1662" s="18"/>
      <c r="E1662" s="23" t="s">
        <v>1484</v>
      </c>
      <c r="F1662" s="24"/>
      <c r="G1662" s="208">
        <v>3.0550000000000002</v>
      </c>
      <c r="H1662" s="208">
        <v>0.89400000000000002</v>
      </c>
      <c r="I1662" s="239">
        <v>0.85199999999999998</v>
      </c>
      <c r="J1662" s="239"/>
      <c r="K1662" s="208">
        <v>0.4</v>
      </c>
      <c r="L1662" s="208">
        <v>0.22700000000000001</v>
      </c>
      <c r="M1662" s="24"/>
      <c r="N1662" s="24"/>
      <c r="O1662" s="208">
        <v>0.64500000000000002</v>
      </c>
      <c r="P1662" s="208">
        <v>0.84399999999999997</v>
      </c>
      <c r="Q1662" s="208">
        <v>1.1539999999999999</v>
      </c>
      <c r="R1662" s="208">
        <v>1.4510000000000001</v>
      </c>
      <c r="S1662" s="208">
        <v>1.7949999999999999</v>
      </c>
      <c r="T1662" s="208">
        <v>1.6559999999999999</v>
      </c>
      <c r="U1662" s="208">
        <v>1.0349999999999999</v>
      </c>
      <c r="V1662" s="208">
        <v>0.73599999999999999</v>
      </c>
      <c r="W1662" s="208">
        <v>0.55000000000000004</v>
      </c>
      <c r="X1662" s="208">
        <v>0.125</v>
      </c>
      <c r="Y1662" s="24"/>
      <c r="Z1662" s="208">
        <v>0.314</v>
      </c>
      <c r="AA1662" s="24"/>
      <c r="AB1662" s="208">
        <v>0.33600000000000002</v>
      </c>
      <c r="AC1662" s="24"/>
      <c r="AD1662" s="24"/>
      <c r="AE1662" s="24"/>
      <c r="AF1662" s="24"/>
      <c r="AG1662" s="24"/>
      <c r="AH1662" s="24"/>
      <c r="AI1662" s="24"/>
      <c r="AJ1662" s="24"/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24"/>
      <c r="AW1662" s="24"/>
      <c r="AX1662" s="24"/>
      <c r="AY1662" s="24"/>
      <c r="AZ1662" s="24"/>
      <c r="BA1662" s="24"/>
      <c r="BB1662" s="21">
        <f t="shared" si="211"/>
        <v>3.0550000000000002</v>
      </c>
      <c r="BC1662" s="21"/>
      <c r="BD1662" s="22">
        <f t="shared" si="212"/>
        <v>4.106182795698925</v>
      </c>
      <c r="BE1662" s="21"/>
      <c r="BG1662" s="10"/>
      <c r="BH1662" s="21">
        <f t="shared" si="209"/>
        <v>0</v>
      </c>
      <c r="BI1662" s="22">
        <f t="shared" si="209"/>
        <v>3.0550000000000004E-3</v>
      </c>
      <c r="BJ1662" s="21"/>
      <c r="BK1662" s="21">
        <v>0</v>
      </c>
      <c r="BL1662" s="22">
        <v>9.1650000000000013E-3</v>
      </c>
      <c r="BM1662" s="21"/>
      <c r="BN1662" s="21">
        <f t="shared" si="210"/>
        <v>0</v>
      </c>
      <c r="BO1662" s="22">
        <f t="shared" si="210"/>
        <v>3.6660000000000005E-2</v>
      </c>
      <c r="BP1662" s="21">
        <f t="shared" si="210"/>
        <v>0</v>
      </c>
    </row>
    <row r="1663" spans="1:68" ht="11.1" hidden="1" customHeight="1" outlineLevel="1" collapsed="1" x14ac:dyDescent="0.2">
      <c r="A1663" s="10"/>
      <c r="B1663" s="18"/>
      <c r="C1663" s="18"/>
      <c r="D1663" s="18"/>
      <c r="E1663" s="19" t="s">
        <v>1485</v>
      </c>
      <c r="F1663" s="20"/>
      <c r="G1663" s="20"/>
      <c r="H1663" s="20"/>
      <c r="I1663" s="240">
        <v>14.214</v>
      </c>
      <c r="J1663" s="240"/>
      <c r="K1663" s="20"/>
      <c r="L1663" s="20"/>
      <c r="M1663" s="20"/>
      <c r="N1663" s="20"/>
      <c r="O1663" s="209">
        <v>3.7029999999999998</v>
      </c>
      <c r="P1663" s="209">
        <v>2.8279999999999998</v>
      </c>
      <c r="Q1663" s="209">
        <v>4.8010000000000002</v>
      </c>
      <c r="R1663" s="209">
        <v>4.4740000000000002</v>
      </c>
      <c r="S1663" s="209">
        <v>6.9619999999999997</v>
      </c>
      <c r="T1663" s="20"/>
      <c r="U1663" s="20"/>
      <c r="V1663" s="20"/>
      <c r="W1663" s="20"/>
      <c r="X1663" s="20"/>
      <c r="Y1663" s="20"/>
      <c r="Z1663" s="20"/>
      <c r="AA1663" s="20"/>
      <c r="AB1663" s="20"/>
      <c r="AC1663" s="20"/>
      <c r="AD1663" s="20"/>
      <c r="AE1663" s="20"/>
      <c r="AF1663" s="209">
        <v>42.097000000000001</v>
      </c>
      <c r="AG1663" s="209">
        <v>3.1960000000000002</v>
      </c>
      <c r="AH1663" s="209">
        <v>2.1</v>
      </c>
      <c r="AI1663" s="209">
        <v>1.1080000000000001</v>
      </c>
      <c r="AJ1663" s="209">
        <v>0.47699999999999998</v>
      </c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1">
        <f t="shared" si="211"/>
        <v>42.097000000000001</v>
      </c>
      <c r="BC1663" s="21">
        <f>BD1663</f>
        <v>56.581989247311832</v>
      </c>
      <c r="BD1663" s="22">
        <f t="shared" si="212"/>
        <v>56.581989247311832</v>
      </c>
      <c r="BE1663" s="21">
        <f>BC1663-BD1663</f>
        <v>0</v>
      </c>
      <c r="BG1663" s="10">
        <v>6</v>
      </c>
      <c r="BH1663" s="21">
        <f t="shared" si="209"/>
        <v>4.2097000000000002E-2</v>
      </c>
      <c r="BI1663" s="22">
        <f t="shared" si="209"/>
        <v>4.2097000000000002E-2</v>
      </c>
      <c r="BJ1663" s="21">
        <f>BH1663-BI1663</f>
        <v>0</v>
      </c>
      <c r="BK1663" s="21">
        <v>0.12629100000000001</v>
      </c>
      <c r="BL1663" s="22">
        <v>0.12629100000000001</v>
      </c>
      <c r="BM1663" s="21">
        <v>0</v>
      </c>
      <c r="BN1663" s="21">
        <f t="shared" si="210"/>
        <v>0.50516400000000006</v>
      </c>
      <c r="BO1663" s="22">
        <f t="shared" si="210"/>
        <v>0.50516400000000006</v>
      </c>
      <c r="BP1663" s="21">
        <f t="shared" si="210"/>
        <v>0</v>
      </c>
    </row>
    <row r="1664" spans="1:68" ht="11.1" hidden="1" customHeight="1" outlineLevel="2" x14ac:dyDescent="0.2">
      <c r="A1664" s="10"/>
      <c r="B1664" s="18"/>
      <c r="C1664" s="18"/>
      <c r="D1664" s="18"/>
      <c r="E1664" s="23" t="s">
        <v>1486</v>
      </c>
      <c r="F1664" s="24"/>
      <c r="G1664" s="24"/>
      <c r="H1664" s="24"/>
      <c r="I1664" s="239">
        <v>14.214</v>
      </c>
      <c r="J1664" s="239"/>
      <c r="K1664" s="24"/>
      <c r="L1664" s="24"/>
      <c r="M1664" s="24"/>
      <c r="N1664" s="24"/>
      <c r="O1664" s="208">
        <v>3.7029999999999998</v>
      </c>
      <c r="P1664" s="208">
        <v>2.8279999999999998</v>
      </c>
      <c r="Q1664" s="208">
        <v>4.8010000000000002</v>
      </c>
      <c r="R1664" s="208">
        <v>4.4740000000000002</v>
      </c>
      <c r="S1664" s="208">
        <v>6.9619999999999997</v>
      </c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08">
        <v>42.097000000000001</v>
      </c>
      <c r="AG1664" s="208">
        <v>3.1960000000000002</v>
      </c>
      <c r="AH1664" s="208">
        <v>2.1</v>
      </c>
      <c r="AI1664" s="208">
        <v>1.1080000000000001</v>
      </c>
      <c r="AJ1664" s="208">
        <v>0.47699999999999998</v>
      </c>
      <c r="AK1664" s="24"/>
      <c r="AL1664" s="24"/>
      <c r="AM1664" s="24"/>
      <c r="AN1664" s="24"/>
      <c r="AO1664" s="24"/>
      <c r="AP1664" s="24"/>
      <c r="AQ1664" s="24"/>
      <c r="AR1664" s="24"/>
      <c r="AS1664" s="24"/>
      <c r="AT1664" s="24"/>
      <c r="AU1664" s="24"/>
      <c r="AV1664" s="24"/>
      <c r="AW1664" s="24"/>
      <c r="AX1664" s="24"/>
      <c r="AY1664" s="24"/>
      <c r="AZ1664" s="24"/>
      <c r="BA1664" s="24"/>
      <c r="BB1664" s="21">
        <f t="shared" si="211"/>
        <v>42.097000000000001</v>
      </c>
      <c r="BC1664" s="21"/>
      <c r="BD1664" s="22">
        <f t="shared" si="212"/>
        <v>56.581989247311832</v>
      </c>
      <c r="BE1664" s="21"/>
      <c r="BG1664" s="10"/>
      <c r="BH1664" s="21">
        <f t="shared" si="209"/>
        <v>0</v>
      </c>
      <c r="BI1664" s="22">
        <f t="shared" si="209"/>
        <v>4.2097000000000002E-2</v>
      </c>
      <c r="BJ1664" s="21"/>
      <c r="BK1664" s="21">
        <v>0</v>
      </c>
      <c r="BL1664" s="22">
        <v>0.12629100000000001</v>
      </c>
      <c r="BM1664" s="21"/>
      <c r="BN1664" s="21">
        <f t="shared" si="210"/>
        <v>0</v>
      </c>
      <c r="BO1664" s="22">
        <f t="shared" si="210"/>
        <v>0.50516400000000006</v>
      </c>
      <c r="BP1664" s="21">
        <f t="shared" si="210"/>
        <v>0</v>
      </c>
    </row>
    <row r="1665" spans="1:68" ht="21.95" hidden="1" customHeight="1" outlineLevel="1" collapsed="1" x14ac:dyDescent="0.2">
      <c r="A1665" s="10"/>
      <c r="B1665" s="18"/>
      <c r="C1665" s="18"/>
      <c r="D1665" s="18"/>
      <c r="E1665" s="19" t="s">
        <v>1487</v>
      </c>
      <c r="F1665" s="209">
        <v>5.9379999999999997</v>
      </c>
      <c r="G1665" s="209">
        <v>2.9380000000000002</v>
      </c>
      <c r="H1665" s="209">
        <v>2.5</v>
      </c>
      <c r="I1665" s="20"/>
      <c r="J1665" s="20"/>
      <c r="K1665" s="209">
        <v>5.13</v>
      </c>
      <c r="L1665" s="20"/>
      <c r="M1665" s="20"/>
      <c r="N1665" s="20"/>
      <c r="O1665" s="209">
        <v>0.46899999999999997</v>
      </c>
      <c r="P1665" s="209">
        <v>0.46899999999999997</v>
      </c>
      <c r="Q1665" s="20"/>
      <c r="R1665" s="209">
        <v>5.2</v>
      </c>
      <c r="S1665" s="209">
        <v>1.6080000000000001</v>
      </c>
      <c r="T1665" s="209">
        <v>4.9390000000000001</v>
      </c>
      <c r="U1665" s="209">
        <v>3.0059999999999998</v>
      </c>
      <c r="V1665" s="209">
        <v>2.1739999999999999</v>
      </c>
      <c r="W1665" s="209">
        <v>1.2110000000000001</v>
      </c>
      <c r="X1665" s="209">
        <v>0.184</v>
      </c>
      <c r="Y1665" s="20"/>
      <c r="Z1665" s="20"/>
      <c r="AA1665" s="209">
        <v>0.72399999999999998</v>
      </c>
      <c r="AB1665" s="209">
        <v>2.238</v>
      </c>
      <c r="AC1665" s="209">
        <v>3.327</v>
      </c>
      <c r="AD1665" s="209">
        <v>5.0970000000000004</v>
      </c>
      <c r="AE1665" s="209">
        <v>4.4320000000000004</v>
      </c>
      <c r="AF1665" s="209">
        <v>4.2480000000000002</v>
      </c>
      <c r="AG1665" s="209">
        <v>3.2639999999999998</v>
      </c>
      <c r="AH1665" s="209">
        <v>1.9139999999999999</v>
      </c>
      <c r="AI1665" s="209">
        <v>1.28</v>
      </c>
      <c r="AJ1665" s="209">
        <v>0.23599999999999999</v>
      </c>
      <c r="AK1665" s="20"/>
      <c r="AL1665" s="20"/>
      <c r="AM1665" s="209">
        <v>1.0289999999999999</v>
      </c>
      <c r="AN1665" s="209">
        <v>1.663</v>
      </c>
      <c r="AO1665" s="209">
        <v>3.1779999999999999</v>
      </c>
      <c r="AP1665" s="209">
        <v>5.54</v>
      </c>
      <c r="AQ1665" s="209">
        <v>4.0659999999999998</v>
      </c>
      <c r="AR1665" s="209">
        <v>4.5599999999999996</v>
      </c>
      <c r="AS1665" s="209">
        <v>4.1079999999999997</v>
      </c>
      <c r="AT1665" s="209">
        <v>1.883</v>
      </c>
      <c r="AU1665" s="209">
        <v>1.2030000000000001</v>
      </c>
      <c r="AV1665" s="20"/>
      <c r="AW1665" s="20"/>
      <c r="AX1665" s="20"/>
      <c r="AY1665" s="209">
        <v>1.0429999999999999</v>
      </c>
      <c r="AZ1665" s="209">
        <v>1.522</v>
      </c>
      <c r="BA1665" s="209">
        <v>2.6</v>
      </c>
      <c r="BB1665" s="21">
        <f t="shared" si="211"/>
        <v>5.9379999999999997</v>
      </c>
      <c r="BC1665" s="21">
        <f>BF1665</f>
        <v>8.3000000000000007</v>
      </c>
      <c r="BD1665" s="22">
        <f t="shared" si="212"/>
        <v>7.981182795698925</v>
      </c>
      <c r="BE1665" s="21">
        <f>BC1665-BD1665</f>
        <v>0.31881720430107574</v>
      </c>
      <c r="BF1665" s="2">
        <v>8.3000000000000007</v>
      </c>
      <c r="BG1665" s="10">
        <v>6</v>
      </c>
      <c r="BH1665" s="21">
        <f t="shared" ref="BH1665:BI1749" si="213">(BC1665*24*31/1000000)</f>
        <v>6.1752000000000005E-3</v>
      </c>
      <c r="BI1665" s="22">
        <f t="shared" si="213"/>
        <v>5.9379999999999997E-3</v>
      </c>
      <c r="BJ1665" s="21">
        <f>BH1665-BI1665</f>
        <v>2.3720000000000078E-4</v>
      </c>
      <c r="BK1665" s="21">
        <v>1.8525600000000003E-2</v>
      </c>
      <c r="BL1665" s="22">
        <v>1.7814E-2</v>
      </c>
      <c r="BM1665" s="21">
        <v>7.116000000000032E-4</v>
      </c>
      <c r="BN1665" s="21">
        <f t="shared" si="210"/>
        <v>7.4102400000000013E-2</v>
      </c>
      <c r="BO1665" s="22">
        <f t="shared" si="210"/>
        <v>7.1256E-2</v>
      </c>
      <c r="BP1665" s="21">
        <f t="shared" si="210"/>
        <v>2.8464000000000128E-3</v>
      </c>
    </row>
    <row r="1666" spans="1:68" ht="11.1" hidden="1" customHeight="1" outlineLevel="2" x14ac:dyDescent="0.2">
      <c r="A1666" s="10"/>
      <c r="B1666" s="18"/>
      <c r="C1666" s="18"/>
      <c r="D1666" s="18"/>
      <c r="E1666" s="23" t="s">
        <v>1488</v>
      </c>
      <c r="F1666" s="208">
        <v>5.9379999999999997</v>
      </c>
      <c r="G1666" s="208">
        <v>2.9380000000000002</v>
      </c>
      <c r="H1666" s="208">
        <v>2.5</v>
      </c>
      <c r="I1666" s="24"/>
      <c r="J1666" s="24"/>
      <c r="K1666" s="208">
        <v>5.13</v>
      </c>
      <c r="L1666" s="24"/>
      <c r="M1666" s="24"/>
      <c r="N1666" s="24"/>
      <c r="O1666" s="208">
        <v>0.46899999999999997</v>
      </c>
      <c r="P1666" s="208">
        <v>0.46899999999999997</v>
      </c>
      <c r="Q1666" s="24"/>
      <c r="R1666" s="208">
        <v>5.2</v>
      </c>
      <c r="S1666" s="208">
        <v>1.6080000000000001</v>
      </c>
      <c r="T1666" s="208">
        <v>4.9390000000000001</v>
      </c>
      <c r="U1666" s="208">
        <v>3.0059999999999998</v>
      </c>
      <c r="V1666" s="208">
        <v>2.1739999999999999</v>
      </c>
      <c r="W1666" s="208">
        <v>1.2110000000000001</v>
      </c>
      <c r="X1666" s="208">
        <v>0.184</v>
      </c>
      <c r="Y1666" s="24"/>
      <c r="Z1666" s="24"/>
      <c r="AA1666" s="208">
        <v>0.72399999999999998</v>
      </c>
      <c r="AB1666" s="208">
        <v>2.238</v>
      </c>
      <c r="AC1666" s="208">
        <v>3.327</v>
      </c>
      <c r="AD1666" s="208">
        <v>5.0970000000000004</v>
      </c>
      <c r="AE1666" s="208">
        <v>4.4320000000000004</v>
      </c>
      <c r="AF1666" s="208">
        <v>4.2480000000000002</v>
      </c>
      <c r="AG1666" s="208">
        <v>3.2639999999999998</v>
      </c>
      <c r="AH1666" s="208">
        <v>1.9139999999999999</v>
      </c>
      <c r="AI1666" s="208">
        <v>1.28</v>
      </c>
      <c r="AJ1666" s="208">
        <v>0.23599999999999999</v>
      </c>
      <c r="AK1666" s="24"/>
      <c r="AL1666" s="24"/>
      <c r="AM1666" s="208">
        <v>1.0289999999999999</v>
      </c>
      <c r="AN1666" s="208">
        <v>1.663</v>
      </c>
      <c r="AO1666" s="208">
        <v>3.1779999999999999</v>
      </c>
      <c r="AP1666" s="208">
        <v>5.54</v>
      </c>
      <c r="AQ1666" s="208">
        <v>4.0659999999999998</v>
      </c>
      <c r="AR1666" s="208">
        <v>4.5599999999999996</v>
      </c>
      <c r="AS1666" s="208">
        <v>4.1079999999999997</v>
      </c>
      <c r="AT1666" s="208">
        <v>1.883</v>
      </c>
      <c r="AU1666" s="208">
        <v>1.2030000000000001</v>
      </c>
      <c r="AV1666" s="24"/>
      <c r="AW1666" s="24"/>
      <c r="AX1666" s="24"/>
      <c r="AY1666" s="208">
        <v>1.0429999999999999</v>
      </c>
      <c r="AZ1666" s="208">
        <v>1.522</v>
      </c>
      <c r="BA1666" s="208">
        <v>2.6</v>
      </c>
      <c r="BB1666" s="21">
        <f t="shared" si="211"/>
        <v>5.9379999999999997</v>
      </c>
      <c r="BC1666" s="21"/>
      <c r="BD1666" s="22">
        <f t="shared" si="212"/>
        <v>7.981182795698925</v>
      </c>
      <c r="BE1666" s="21"/>
      <c r="BG1666" s="10"/>
      <c r="BH1666" s="21">
        <f t="shared" si="213"/>
        <v>0</v>
      </c>
      <c r="BI1666" s="22">
        <f t="shared" si="213"/>
        <v>5.9379999999999997E-3</v>
      </c>
      <c r="BJ1666" s="21"/>
      <c r="BK1666" s="21">
        <v>0</v>
      </c>
      <c r="BL1666" s="22">
        <v>1.7814E-2</v>
      </c>
      <c r="BM1666" s="21"/>
      <c r="BN1666" s="21">
        <f t="shared" si="210"/>
        <v>0</v>
      </c>
      <c r="BO1666" s="22">
        <f t="shared" si="210"/>
        <v>7.1256E-2</v>
      </c>
      <c r="BP1666" s="21">
        <f t="shared" si="210"/>
        <v>0</v>
      </c>
    </row>
    <row r="1667" spans="1:68" ht="11.1" hidden="1" customHeight="1" outlineLevel="1" collapsed="1" x14ac:dyDescent="0.2">
      <c r="A1667" s="10"/>
      <c r="B1667" s="18"/>
      <c r="C1667" s="18"/>
      <c r="D1667" s="18"/>
      <c r="E1667" s="19" t="s">
        <v>1489</v>
      </c>
      <c r="F1667" s="209">
        <v>5.5759999999999996</v>
      </c>
      <c r="G1667" s="209">
        <v>4.8470000000000004</v>
      </c>
      <c r="H1667" s="209">
        <v>3.226</v>
      </c>
      <c r="I1667" s="240">
        <v>2.2469999999999999</v>
      </c>
      <c r="J1667" s="240"/>
      <c r="K1667" s="209">
        <v>1.0720000000000001</v>
      </c>
      <c r="L1667" s="20"/>
      <c r="M1667" s="20"/>
      <c r="N1667" s="20"/>
      <c r="O1667" s="209">
        <v>1.1499999999999999</v>
      </c>
      <c r="P1667" s="209">
        <v>1.9730000000000001</v>
      </c>
      <c r="Q1667" s="209">
        <v>3.8159999999999998</v>
      </c>
      <c r="R1667" s="209">
        <v>4.0880000000000001</v>
      </c>
      <c r="S1667" s="209">
        <v>6.02</v>
      </c>
      <c r="T1667" s="209">
        <v>5</v>
      </c>
      <c r="U1667" s="209">
        <v>3.12</v>
      </c>
      <c r="V1667" s="209">
        <v>2.1</v>
      </c>
      <c r="W1667" s="209">
        <v>1.32</v>
      </c>
      <c r="X1667" s="209">
        <v>0.251</v>
      </c>
      <c r="Y1667" s="20"/>
      <c r="Z1667" s="20"/>
      <c r="AA1667" s="20"/>
      <c r="AB1667" s="209">
        <v>2.4700000000000002</v>
      </c>
      <c r="AC1667" s="209">
        <v>4.3490000000000002</v>
      </c>
      <c r="AD1667" s="209">
        <v>5.7560000000000002</v>
      </c>
      <c r="AE1667" s="209">
        <v>4.7519999999999998</v>
      </c>
      <c r="AF1667" s="209">
        <v>4.0110000000000001</v>
      </c>
      <c r="AG1667" s="209">
        <v>3.319</v>
      </c>
      <c r="AH1667" s="209">
        <v>2.0819999999999999</v>
      </c>
      <c r="AI1667" s="209">
        <v>1.3260000000000001</v>
      </c>
      <c r="AJ1667" s="209">
        <v>0.161</v>
      </c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1">
        <f t="shared" si="211"/>
        <v>6.02</v>
      </c>
      <c r="BC1667" s="21">
        <f>BD1667</f>
        <v>8.091397849462366</v>
      </c>
      <c r="BD1667" s="22">
        <f t="shared" si="212"/>
        <v>8.091397849462366</v>
      </c>
      <c r="BE1667" s="21">
        <f>BC1667-BD1667</f>
        <v>0</v>
      </c>
      <c r="BG1667" s="10">
        <v>6</v>
      </c>
      <c r="BH1667" s="21">
        <f t="shared" si="213"/>
        <v>6.0200000000000002E-3</v>
      </c>
      <c r="BI1667" s="22">
        <f t="shared" si="213"/>
        <v>6.0200000000000002E-3</v>
      </c>
      <c r="BJ1667" s="21">
        <f>BH1667-BI1667</f>
        <v>0</v>
      </c>
      <c r="BK1667" s="21">
        <v>1.806E-2</v>
      </c>
      <c r="BL1667" s="22">
        <v>1.806E-2</v>
      </c>
      <c r="BM1667" s="21">
        <v>0</v>
      </c>
      <c r="BN1667" s="21">
        <f t="shared" si="210"/>
        <v>7.2239999999999999E-2</v>
      </c>
      <c r="BO1667" s="22">
        <f t="shared" si="210"/>
        <v>7.2239999999999999E-2</v>
      </c>
      <c r="BP1667" s="21">
        <f t="shared" si="210"/>
        <v>0</v>
      </c>
    </row>
    <row r="1668" spans="1:68" ht="11.1" hidden="1" customHeight="1" outlineLevel="2" x14ac:dyDescent="0.2">
      <c r="A1668" s="10"/>
      <c r="B1668" s="18"/>
      <c r="C1668" s="18"/>
      <c r="D1668" s="18"/>
      <c r="E1668" s="23" t="s">
        <v>1433</v>
      </c>
      <c r="F1668" s="208">
        <v>5.5759999999999996</v>
      </c>
      <c r="G1668" s="208">
        <v>4.8470000000000004</v>
      </c>
      <c r="H1668" s="208">
        <v>3.226</v>
      </c>
      <c r="I1668" s="239">
        <v>2.2469999999999999</v>
      </c>
      <c r="J1668" s="239"/>
      <c r="K1668" s="208">
        <v>1.0720000000000001</v>
      </c>
      <c r="L1668" s="24"/>
      <c r="M1668" s="24"/>
      <c r="N1668" s="24"/>
      <c r="O1668" s="208">
        <v>1.1499999999999999</v>
      </c>
      <c r="P1668" s="208">
        <v>1.9730000000000001</v>
      </c>
      <c r="Q1668" s="208">
        <v>3.8159999999999998</v>
      </c>
      <c r="R1668" s="208">
        <v>4.0880000000000001</v>
      </c>
      <c r="S1668" s="208">
        <v>6.02</v>
      </c>
      <c r="T1668" s="208">
        <v>5</v>
      </c>
      <c r="U1668" s="208">
        <v>3.12</v>
      </c>
      <c r="V1668" s="208">
        <v>2.1</v>
      </c>
      <c r="W1668" s="208">
        <v>1.32</v>
      </c>
      <c r="X1668" s="208">
        <v>0.251</v>
      </c>
      <c r="Y1668" s="24"/>
      <c r="Z1668" s="24"/>
      <c r="AA1668" s="24"/>
      <c r="AB1668" s="208">
        <v>2.4700000000000002</v>
      </c>
      <c r="AC1668" s="208">
        <v>4.3490000000000002</v>
      </c>
      <c r="AD1668" s="208">
        <v>5.7560000000000002</v>
      </c>
      <c r="AE1668" s="208">
        <v>4.7519999999999998</v>
      </c>
      <c r="AF1668" s="208">
        <v>4.0110000000000001</v>
      </c>
      <c r="AG1668" s="208">
        <v>3.319</v>
      </c>
      <c r="AH1668" s="208">
        <v>2.0819999999999999</v>
      </c>
      <c r="AI1668" s="208">
        <v>1.3260000000000001</v>
      </c>
      <c r="AJ1668" s="208">
        <v>0.161</v>
      </c>
      <c r="AK1668" s="24"/>
      <c r="AL1668" s="24"/>
      <c r="AM1668" s="24"/>
      <c r="AN1668" s="24"/>
      <c r="AO1668" s="24"/>
      <c r="AP1668" s="24"/>
      <c r="AQ1668" s="24"/>
      <c r="AR1668" s="24"/>
      <c r="AS1668" s="24"/>
      <c r="AT1668" s="24"/>
      <c r="AU1668" s="24"/>
      <c r="AV1668" s="24"/>
      <c r="AW1668" s="24"/>
      <c r="AX1668" s="24"/>
      <c r="AY1668" s="24"/>
      <c r="AZ1668" s="24"/>
      <c r="BA1668" s="24"/>
      <c r="BB1668" s="21">
        <f t="shared" si="211"/>
        <v>6.02</v>
      </c>
      <c r="BC1668" s="21"/>
      <c r="BD1668" s="22">
        <f t="shared" si="212"/>
        <v>8.091397849462366</v>
      </c>
      <c r="BE1668" s="21"/>
      <c r="BG1668" s="10"/>
      <c r="BH1668" s="21">
        <f t="shared" si="213"/>
        <v>0</v>
      </c>
      <c r="BI1668" s="22">
        <f t="shared" si="213"/>
        <v>6.0200000000000002E-3</v>
      </c>
      <c r="BJ1668" s="21"/>
      <c r="BK1668" s="21">
        <v>0</v>
      </c>
      <c r="BL1668" s="22">
        <v>1.806E-2</v>
      </c>
      <c r="BM1668" s="21"/>
      <c r="BN1668" s="21">
        <f t="shared" si="210"/>
        <v>0</v>
      </c>
      <c r="BO1668" s="22">
        <f t="shared" si="210"/>
        <v>7.2239999999999999E-2</v>
      </c>
      <c r="BP1668" s="21">
        <f t="shared" si="210"/>
        <v>0</v>
      </c>
    </row>
    <row r="1669" spans="1:68" ht="11.1" hidden="1" customHeight="1" outlineLevel="1" collapsed="1" x14ac:dyDescent="0.2">
      <c r="A1669" s="10"/>
      <c r="B1669" s="18"/>
      <c r="C1669" s="18"/>
      <c r="D1669" s="18"/>
      <c r="E1669" s="19" t="s">
        <v>1490</v>
      </c>
      <c r="F1669" s="20"/>
      <c r="G1669" s="20"/>
      <c r="H1669" s="20"/>
      <c r="I1669" s="20"/>
      <c r="J1669" s="20"/>
      <c r="K1669" s="20"/>
      <c r="L1669" s="20"/>
      <c r="M1669" s="20"/>
      <c r="N1669" s="20"/>
      <c r="O1669" s="20"/>
      <c r="P1669" s="20"/>
      <c r="Q1669" s="20"/>
      <c r="R1669" s="20"/>
      <c r="S1669" s="20"/>
      <c r="T1669" s="20"/>
      <c r="U1669" s="20"/>
      <c r="V1669" s="20"/>
      <c r="W1669" s="20"/>
      <c r="X1669" s="20"/>
      <c r="Y1669" s="20"/>
      <c r="Z1669" s="20"/>
      <c r="AA1669" s="20"/>
      <c r="AB1669" s="209">
        <v>5.8999999999999997E-2</v>
      </c>
      <c r="AC1669" s="209">
        <v>2.585</v>
      </c>
      <c r="AD1669" s="209">
        <v>1.143</v>
      </c>
      <c r="AE1669" s="209">
        <v>2.2189999999999999</v>
      </c>
      <c r="AF1669" s="209">
        <v>7.54</v>
      </c>
      <c r="AG1669" s="209">
        <v>5.6920000000000002</v>
      </c>
      <c r="AH1669" s="209">
        <v>8.4600000000000009</v>
      </c>
      <c r="AI1669" s="209">
        <v>0.69599999999999995</v>
      </c>
      <c r="AJ1669" s="209">
        <v>0.16</v>
      </c>
      <c r="AK1669" s="20"/>
      <c r="AL1669" s="20"/>
      <c r="AM1669" s="20"/>
      <c r="AN1669" s="209">
        <v>1.341</v>
      </c>
      <c r="AO1669" s="209">
        <v>4.1790000000000003</v>
      </c>
      <c r="AP1669" s="209">
        <v>5.4889999999999999</v>
      </c>
      <c r="AQ1669" s="209">
        <v>4.8529999999999998</v>
      </c>
      <c r="AR1669" s="209">
        <v>5.3239999999999998</v>
      </c>
      <c r="AS1669" s="209">
        <v>2.9950000000000001</v>
      </c>
      <c r="AT1669" s="209">
        <v>2.4390000000000001</v>
      </c>
      <c r="AU1669" s="209">
        <v>0.30599999999999999</v>
      </c>
      <c r="AV1669" s="20"/>
      <c r="AW1669" s="20"/>
      <c r="AX1669" s="20"/>
      <c r="AY1669" s="20"/>
      <c r="AZ1669" s="209">
        <v>0.23799999999999999</v>
      </c>
      <c r="BA1669" s="209">
        <v>0.97099999999999997</v>
      </c>
      <c r="BB1669" s="21">
        <f t="shared" si="211"/>
        <v>8.4600000000000009</v>
      </c>
      <c r="BC1669" s="21">
        <f>BF1669</f>
        <v>44.6</v>
      </c>
      <c r="BD1669" s="22">
        <f t="shared" si="212"/>
        <v>11.370967741935486</v>
      </c>
      <c r="BE1669" s="21">
        <f>BC1669-BD1669</f>
        <v>33.229032258064514</v>
      </c>
      <c r="BF1669" s="2">
        <v>44.6</v>
      </c>
      <c r="BG1669" s="10">
        <v>6</v>
      </c>
      <c r="BH1669" s="21">
        <f t="shared" si="213"/>
        <v>3.3182400000000001E-2</v>
      </c>
      <c r="BI1669" s="22">
        <f t="shared" si="213"/>
        <v>8.4600000000000022E-3</v>
      </c>
      <c r="BJ1669" s="21">
        <f>BH1669-BI1669</f>
        <v>2.4722399999999999E-2</v>
      </c>
      <c r="BK1669" s="21">
        <v>9.9547200000000002E-2</v>
      </c>
      <c r="BL1669" s="22">
        <v>2.5380000000000007E-2</v>
      </c>
      <c r="BM1669" s="21">
        <v>7.4167199999999989E-2</v>
      </c>
      <c r="BN1669" s="21">
        <f t="shared" si="210"/>
        <v>0.39818880000000001</v>
      </c>
      <c r="BO1669" s="22">
        <f t="shared" si="210"/>
        <v>0.10152000000000003</v>
      </c>
      <c r="BP1669" s="21">
        <f t="shared" si="210"/>
        <v>0.29666879999999995</v>
      </c>
    </row>
    <row r="1670" spans="1:68" ht="21.95" hidden="1" customHeight="1" outlineLevel="2" x14ac:dyDescent="0.2">
      <c r="A1670" s="10"/>
      <c r="B1670" s="18"/>
      <c r="C1670" s="18"/>
      <c r="D1670" s="18"/>
      <c r="E1670" s="23" t="s">
        <v>1491</v>
      </c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08">
        <v>5.8999999999999997E-2</v>
      </c>
      <c r="AC1670" s="208">
        <v>2.585</v>
      </c>
      <c r="AD1670" s="208">
        <v>1.143</v>
      </c>
      <c r="AE1670" s="208">
        <v>2.2189999999999999</v>
      </c>
      <c r="AF1670" s="208">
        <v>7.54</v>
      </c>
      <c r="AG1670" s="208">
        <v>5.6920000000000002</v>
      </c>
      <c r="AH1670" s="208">
        <v>8.4600000000000009</v>
      </c>
      <c r="AI1670" s="208">
        <v>0.69599999999999995</v>
      </c>
      <c r="AJ1670" s="208">
        <v>0.16</v>
      </c>
      <c r="AK1670" s="24"/>
      <c r="AL1670" s="24"/>
      <c r="AM1670" s="24"/>
      <c r="AN1670" s="208">
        <v>1.341</v>
      </c>
      <c r="AO1670" s="208">
        <v>4.1790000000000003</v>
      </c>
      <c r="AP1670" s="208">
        <v>5.4889999999999999</v>
      </c>
      <c r="AQ1670" s="208">
        <v>4.8529999999999998</v>
      </c>
      <c r="AR1670" s="208">
        <v>5.3239999999999998</v>
      </c>
      <c r="AS1670" s="208">
        <v>2.9950000000000001</v>
      </c>
      <c r="AT1670" s="208">
        <v>2.4390000000000001</v>
      </c>
      <c r="AU1670" s="208">
        <v>0.30599999999999999</v>
      </c>
      <c r="AV1670" s="24"/>
      <c r="AW1670" s="24"/>
      <c r="AX1670" s="24"/>
      <c r="AY1670" s="24"/>
      <c r="AZ1670" s="208">
        <v>0.23799999999999999</v>
      </c>
      <c r="BA1670" s="208">
        <v>0.97099999999999997</v>
      </c>
      <c r="BB1670" s="21">
        <f t="shared" si="211"/>
        <v>8.4600000000000009</v>
      </c>
      <c r="BC1670" s="21"/>
      <c r="BD1670" s="22">
        <f t="shared" si="212"/>
        <v>11.370967741935486</v>
      </c>
      <c r="BE1670" s="21"/>
      <c r="BG1670" s="10"/>
      <c r="BH1670" s="21">
        <f t="shared" si="213"/>
        <v>0</v>
      </c>
      <c r="BI1670" s="22">
        <f t="shared" si="213"/>
        <v>8.4600000000000022E-3</v>
      </c>
      <c r="BJ1670" s="21"/>
      <c r="BK1670" s="21">
        <v>0</v>
      </c>
      <c r="BL1670" s="22">
        <v>2.5380000000000007E-2</v>
      </c>
      <c r="BM1670" s="21"/>
      <c r="BN1670" s="21">
        <f t="shared" si="210"/>
        <v>0</v>
      </c>
      <c r="BO1670" s="22">
        <f t="shared" si="210"/>
        <v>0.10152000000000003</v>
      </c>
      <c r="BP1670" s="21">
        <f t="shared" si="210"/>
        <v>0</v>
      </c>
    </row>
    <row r="1671" spans="1:68" ht="11.1" hidden="1" customHeight="1" outlineLevel="1" collapsed="1" x14ac:dyDescent="0.2">
      <c r="A1671" s="10"/>
      <c r="B1671" s="18"/>
      <c r="C1671" s="18"/>
      <c r="D1671" s="18"/>
      <c r="E1671" s="19" t="s">
        <v>1492</v>
      </c>
      <c r="F1671" s="209">
        <v>9.8930000000000007</v>
      </c>
      <c r="G1671" s="209">
        <v>10.243</v>
      </c>
      <c r="H1671" s="209">
        <v>6.7130000000000001</v>
      </c>
      <c r="I1671" s="240">
        <v>5.327</v>
      </c>
      <c r="J1671" s="240"/>
      <c r="K1671" s="209">
        <v>3.258</v>
      </c>
      <c r="L1671" s="209">
        <v>1.353</v>
      </c>
      <c r="M1671" s="209">
        <v>1.099</v>
      </c>
      <c r="N1671" s="209">
        <v>1.2789999999999999</v>
      </c>
      <c r="O1671" s="209">
        <v>2.1640000000000001</v>
      </c>
      <c r="P1671" s="209">
        <v>4.3970000000000002</v>
      </c>
      <c r="Q1671" s="209">
        <v>7.7480000000000002</v>
      </c>
      <c r="R1671" s="209">
        <v>8.3610000000000007</v>
      </c>
      <c r="S1671" s="209">
        <v>10.701000000000001</v>
      </c>
      <c r="T1671" s="209">
        <v>11.788</v>
      </c>
      <c r="U1671" s="209">
        <v>7.4409999999999998</v>
      </c>
      <c r="V1671" s="209">
        <v>3.919</v>
      </c>
      <c r="W1671" s="209">
        <v>2.198</v>
      </c>
      <c r="X1671" s="209">
        <v>1.1539999999999999</v>
      </c>
      <c r="Y1671" s="209">
        <v>1.0649999999999999</v>
      </c>
      <c r="Z1671" s="20"/>
      <c r="AA1671" s="209">
        <v>2.4649999999999999</v>
      </c>
      <c r="AB1671" s="209">
        <v>6.9420000000000002</v>
      </c>
      <c r="AC1671" s="209">
        <v>10.933999999999999</v>
      </c>
      <c r="AD1671" s="209">
        <v>9.4329999999999998</v>
      </c>
      <c r="AE1671" s="209">
        <v>17.218</v>
      </c>
      <c r="AF1671" s="209">
        <v>9.6319999999999997</v>
      </c>
      <c r="AG1671" s="209">
        <v>6.9450000000000003</v>
      </c>
      <c r="AH1671" s="209">
        <v>4.8159999999999998</v>
      </c>
      <c r="AI1671" s="209">
        <v>2.1629999999999998</v>
      </c>
      <c r="AJ1671" s="209">
        <v>0.96099999999999997</v>
      </c>
      <c r="AK1671" s="20"/>
      <c r="AL1671" s="20"/>
      <c r="AM1671" s="209">
        <v>3.6589999999999998</v>
      </c>
      <c r="AN1671" s="209">
        <v>3.4790000000000001</v>
      </c>
      <c r="AO1671" s="209">
        <v>10.532</v>
      </c>
      <c r="AP1671" s="209">
        <v>12.08</v>
      </c>
      <c r="AQ1671" s="209">
        <v>12.832000000000001</v>
      </c>
      <c r="AR1671" s="209">
        <v>12.269</v>
      </c>
      <c r="AS1671" s="209">
        <v>7.6470000000000002</v>
      </c>
      <c r="AT1671" s="209">
        <v>5.2560000000000002</v>
      </c>
      <c r="AU1671" s="209">
        <v>2.7410000000000001</v>
      </c>
      <c r="AV1671" s="20"/>
      <c r="AW1671" s="20"/>
      <c r="AX1671" s="20"/>
      <c r="AY1671" s="209">
        <v>19.158000000000001</v>
      </c>
      <c r="AZ1671" s="209">
        <v>17.286999999999999</v>
      </c>
      <c r="BA1671" s="209">
        <v>9.3710000000000004</v>
      </c>
      <c r="BB1671" s="21">
        <f>BB1672+BB1673</f>
        <v>20.033000000000001</v>
      </c>
      <c r="BC1671" s="21">
        <f>BD1671</f>
        <v>26.926075268817208</v>
      </c>
      <c r="BD1671" s="22">
        <f t="shared" si="212"/>
        <v>26.926075268817208</v>
      </c>
      <c r="BE1671" s="21">
        <f>BC1671-BD1671</f>
        <v>0</v>
      </c>
      <c r="BF1671" s="2">
        <v>10.89</v>
      </c>
      <c r="BG1671" s="10">
        <v>6</v>
      </c>
      <c r="BH1671" s="21">
        <f t="shared" si="213"/>
        <v>2.0032999999999999E-2</v>
      </c>
      <c r="BI1671" s="22">
        <f t="shared" si="213"/>
        <v>2.0032999999999999E-2</v>
      </c>
      <c r="BJ1671" s="21">
        <f>BH1671-BI1671</f>
        <v>0</v>
      </c>
      <c r="BK1671" s="21">
        <v>6.0099E-2</v>
      </c>
      <c r="BL1671" s="22">
        <v>6.0099E-2</v>
      </c>
      <c r="BM1671" s="21">
        <v>0</v>
      </c>
      <c r="BN1671" s="21">
        <f t="shared" si="210"/>
        <v>0.240396</v>
      </c>
      <c r="BO1671" s="22">
        <f t="shared" si="210"/>
        <v>0.240396</v>
      </c>
      <c r="BP1671" s="21">
        <f t="shared" si="210"/>
        <v>0</v>
      </c>
    </row>
    <row r="1672" spans="1:68" ht="11.1" hidden="1" customHeight="1" outlineLevel="2" x14ac:dyDescent="0.2">
      <c r="A1672" s="10"/>
      <c r="B1672" s="18"/>
      <c r="C1672" s="18"/>
      <c r="D1672" s="18"/>
      <c r="E1672" s="23" t="s">
        <v>1493</v>
      </c>
      <c r="F1672" s="208">
        <v>8.6059999999999999</v>
      </c>
      <c r="G1672" s="208">
        <v>9.01</v>
      </c>
      <c r="H1672" s="208">
        <v>5.9610000000000003</v>
      </c>
      <c r="I1672" s="239">
        <v>4.7329999999999997</v>
      </c>
      <c r="J1672" s="239"/>
      <c r="K1672" s="208">
        <v>2.948</v>
      </c>
      <c r="L1672" s="208">
        <v>1.2889999999999999</v>
      </c>
      <c r="M1672" s="208">
        <v>1.095</v>
      </c>
      <c r="N1672" s="208">
        <v>1.2789999999999999</v>
      </c>
      <c r="O1672" s="208">
        <v>2.0259999999999998</v>
      </c>
      <c r="P1672" s="208">
        <v>3.9489999999999998</v>
      </c>
      <c r="Q1672" s="208">
        <v>6.851</v>
      </c>
      <c r="R1672" s="208">
        <v>7.3819999999999997</v>
      </c>
      <c r="S1672" s="208">
        <v>9.4529999999999994</v>
      </c>
      <c r="T1672" s="208">
        <v>10.473000000000001</v>
      </c>
      <c r="U1672" s="208">
        <v>6.5960000000000001</v>
      </c>
      <c r="V1672" s="208">
        <v>3.484</v>
      </c>
      <c r="W1672" s="208">
        <v>1.964</v>
      </c>
      <c r="X1672" s="208">
        <v>1.093</v>
      </c>
      <c r="Y1672" s="208">
        <v>1.0649999999999999</v>
      </c>
      <c r="Z1672" s="24"/>
      <c r="AA1672" s="208">
        <v>2.3330000000000002</v>
      </c>
      <c r="AB1672" s="208">
        <v>6.4480000000000004</v>
      </c>
      <c r="AC1672" s="208">
        <v>9.7360000000000007</v>
      </c>
      <c r="AD1672" s="208">
        <v>8.3350000000000009</v>
      </c>
      <c r="AE1672" s="208">
        <v>15.788</v>
      </c>
      <c r="AF1672" s="208">
        <v>8.7059999999999995</v>
      </c>
      <c r="AG1672" s="208">
        <v>6.3360000000000003</v>
      </c>
      <c r="AH1672" s="208">
        <v>4.3010000000000002</v>
      </c>
      <c r="AI1672" s="208">
        <v>1.9630000000000001</v>
      </c>
      <c r="AJ1672" s="208">
        <v>0.88100000000000001</v>
      </c>
      <c r="AK1672" s="24"/>
      <c r="AL1672" s="24"/>
      <c r="AM1672" s="208">
        <v>3.4489999999999998</v>
      </c>
      <c r="AN1672" s="208">
        <v>3.0150000000000001</v>
      </c>
      <c r="AO1672" s="208">
        <v>9.5329999999999995</v>
      </c>
      <c r="AP1672" s="208">
        <v>10.919</v>
      </c>
      <c r="AQ1672" s="208">
        <v>11.55</v>
      </c>
      <c r="AR1672" s="208">
        <v>11.026</v>
      </c>
      <c r="AS1672" s="208">
        <v>6.8140000000000001</v>
      </c>
      <c r="AT1672" s="208">
        <v>4.6459999999999999</v>
      </c>
      <c r="AU1672" s="208">
        <v>2.3860000000000001</v>
      </c>
      <c r="AV1672" s="24"/>
      <c r="AW1672" s="24"/>
      <c r="AX1672" s="24"/>
      <c r="AY1672" s="208">
        <v>18.603000000000002</v>
      </c>
      <c r="AZ1672" s="208">
        <v>16.731000000000002</v>
      </c>
      <c r="BA1672" s="208">
        <v>8.4629999999999992</v>
      </c>
      <c r="BB1672" s="21">
        <f t="shared" si="211"/>
        <v>18.603000000000002</v>
      </c>
      <c r="BC1672" s="21"/>
      <c r="BD1672" s="22">
        <f t="shared" si="212"/>
        <v>25.00403225806452</v>
      </c>
      <c r="BE1672" s="21"/>
      <c r="BG1672" s="10"/>
      <c r="BH1672" s="21">
        <f t="shared" si="213"/>
        <v>0</v>
      </c>
      <c r="BI1672" s="22">
        <f t="shared" si="213"/>
        <v>1.8603000000000005E-2</v>
      </c>
      <c r="BJ1672" s="21"/>
      <c r="BK1672" s="21">
        <v>0</v>
      </c>
      <c r="BL1672" s="22">
        <v>5.5809000000000011E-2</v>
      </c>
      <c r="BM1672" s="21"/>
      <c r="BN1672" s="21">
        <f t="shared" si="210"/>
        <v>0</v>
      </c>
      <c r="BO1672" s="22">
        <f t="shared" si="210"/>
        <v>0.22323600000000005</v>
      </c>
      <c r="BP1672" s="21">
        <f t="shared" si="210"/>
        <v>0</v>
      </c>
    </row>
    <row r="1673" spans="1:68" ht="11.1" hidden="1" customHeight="1" outlineLevel="2" x14ac:dyDescent="0.2">
      <c r="A1673" s="10"/>
      <c r="B1673" s="18"/>
      <c r="C1673" s="18"/>
      <c r="D1673" s="18"/>
      <c r="E1673" s="23" t="s">
        <v>1494</v>
      </c>
      <c r="F1673" s="208">
        <v>1.2869999999999999</v>
      </c>
      <c r="G1673" s="208">
        <v>1.2330000000000001</v>
      </c>
      <c r="H1673" s="208">
        <v>0.752</v>
      </c>
      <c r="I1673" s="239">
        <v>0.59399999999999997</v>
      </c>
      <c r="J1673" s="239"/>
      <c r="K1673" s="208">
        <v>0.31</v>
      </c>
      <c r="L1673" s="208">
        <v>6.4000000000000001E-2</v>
      </c>
      <c r="M1673" s="208">
        <v>4.0000000000000001E-3</v>
      </c>
      <c r="N1673" s="24"/>
      <c r="O1673" s="208">
        <v>0.13800000000000001</v>
      </c>
      <c r="P1673" s="208">
        <v>0.44800000000000001</v>
      </c>
      <c r="Q1673" s="208">
        <v>0.89700000000000002</v>
      </c>
      <c r="R1673" s="208">
        <v>0.97899999999999998</v>
      </c>
      <c r="S1673" s="208">
        <v>1.248</v>
      </c>
      <c r="T1673" s="208">
        <v>1.3149999999999999</v>
      </c>
      <c r="U1673" s="208">
        <v>0.84499999999999997</v>
      </c>
      <c r="V1673" s="208">
        <v>0.435</v>
      </c>
      <c r="W1673" s="208">
        <v>0.23400000000000001</v>
      </c>
      <c r="X1673" s="208">
        <v>6.0999999999999999E-2</v>
      </c>
      <c r="Y1673" s="24"/>
      <c r="Z1673" s="24"/>
      <c r="AA1673" s="208">
        <v>0.13200000000000001</v>
      </c>
      <c r="AB1673" s="208">
        <v>0.49399999999999999</v>
      </c>
      <c r="AC1673" s="208">
        <v>1.198</v>
      </c>
      <c r="AD1673" s="208">
        <v>1.0980000000000001</v>
      </c>
      <c r="AE1673" s="208">
        <v>1.43</v>
      </c>
      <c r="AF1673" s="208">
        <v>0.92600000000000005</v>
      </c>
      <c r="AG1673" s="208">
        <v>0.60899999999999999</v>
      </c>
      <c r="AH1673" s="208">
        <v>0.51500000000000001</v>
      </c>
      <c r="AI1673" s="208">
        <v>0.2</v>
      </c>
      <c r="AJ1673" s="208">
        <v>0.08</v>
      </c>
      <c r="AK1673" s="24"/>
      <c r="AL1673" s="24"/>
      <c r="AM1673" s="208">
        <v>0.21</v>
      </c>
      <c r="AN1673" s="208">
        <v>0.46400000000000002</v>
      </c>
      <c r="AO1673" s="208">
        <v>0.999</v>
      </c>
      <c r="AP1673" s="208">
        <v>1.161</v>
      </c>
      <c r="AQ1673" s="208">
        <v>1.282</v>
      </c>
      <c r="AR1673" s="208">
        <v>1.2430000000000001</v>
      </c>
      <c r="AS1673" s="208">
        <v>0.83299999999999996</v>
      </c>
      <c r="AT1673" s="208">
        <v>0.61</v>
      </c>
      <c r="AU1673" s="208">
        <v>0.35499999999999998</v>
      </c>
      <c r="AV1673" s="24"/>
      <c r="AW1673" s="24"/>
      <c r="AX1673" s="24"/>
      <c r="AY1673" s="208">
        <v>0.55500000000000005</v>
      </c>
      <c r="AZ1673" s="208">
        <v>0.55600000000000005</v>
      </c>
      <c r="BA1673" s="208">
        <v>0.90800000000000003</v>
      </c>
      <c r="BB1673" s="21">
        <f t="shared" si="211"/>
        <v>1.43</v>
      </c>
      <c r="BC1673" s="21"/>
      <c r="BD1673" s="22">
        <f t="shared" si="212"/>
        <v>1.922043010752688</v>
      </c>
      <c r="BE1673" s="21"/>
      <c r="BG1673" s="10"/>
      <c r="BH1673" s="21">
        <f t="shared" si="213"/>
        <v>0</v>
      </c>
      <c r="BI1673" s="22">
        <f t="shared" si="213"/>
        <v>1.4300000000000001E-3</v>
      </c>
      <c r="BJ1673" s="21"/>
      <c r="BK1673" s="21">
        <v>0</v>
      </c>
      <c r="BL1673" s="22">
        <v>4.2900000000000004E-3</v>
      </c>
      <c r="BM1673" s="21"/>
      <c r="BN1673" s="21">
        <f t="shared" si="210"/>
        <v>0</v>
      </c>
      <c r="BO1673" s="22">
        <f t="shared" si="210"/>
        <v>1.7160000000000002E-2</v>
      </c>
      <c r="BP1673" s="21">
        <f t="shared" si="210"/>
        <v>0</v>
      </c>
    </row>
    <row r="1674" spans="1:68" ht="11.1" customHeight="1" outlineLevel="1" collapsed="1" x14ac:dyDescent="0.2">
      <c r="A1674" s="10"/>
      <c r="B1674" s="18"/>
      <c r="C1674" s="18"/>
      <c r="D1674" s="18"/>
      <c r="E1674" s="19" t="s">
        <v>1495</v>
      </c>
      <c r="F1674" s="209">
        <v>1.88</v>
      </c>
      <c r="G1674" s="209">
        <v>1.2050000000000001</v>
      </c>
      <c r="H1674" s="209">
        <v>0.83399999999999996</v>
      </c>
      <c r="I1674" s="240">
        <v>0.499</v>
      </c>
      <c r="J1674" s="240"/>
      <c r="K1674" s="209">
        <v>8.3000000000000004E-2</v>
      </c>
      <c r="L1674" s="20"/>
      <c r="M1674" s="20"/>
      <c r="N1674" s="20"/>
      <c r="O1674" s="209">
        <v>3.6360000000000001</v>
      </c>
      <c r="P1674" s="209">
        <v>0.75600000000000001</v>
      </c>
      <c r="Q1674" s="209">
        <v>1.5980000000000001</v>
      </c>
      <c r="R1674" s="209">
        <v>1.851</v>
      </c>
      <c r="S1674" s="209">
        <v>2.3740000000000001</v>
      </c>
      <c r="T1674" s="209">
        <v>2.1800000000000002</v>
      </c>
      <c r="U1674" s="209">
        <v>1.2889999999999999</v>
      </c>
      <c r="V1674" s="209">
        <v>0.73</v>
      </c>
      <c r="W1674" s="209">
        <v>0.10299999999999999</v>
      </c>
      <c r="X1674" s="209">
        <v>8.9999999999999993E-3</v>
      </c>
      <c r="Y1674" s="20"/>
      <c r="Z1674" s="20"/>
      <c r="AA1674" s="209">
        <v>0.10299999999999999</v>
      </c>
      <c r="AB1674" s="209">
        <v>0.24299999999999999</v>
      </c>
      <c r="AC1674" s="209">
        <v>2.5219999999999998</v>
      </c>
      <c r="AD1674" s="209">
        <v>1.883</v>
      </c>
      <c r="AE1674" s="209">
        <v>2.5539999999999998</v>
      </c>
      <c r="AF1674" s="209">
        <v>1.4530000000000001</v>
      </c>
      <c r="AG1674" s="209">
        <v>0.91600000000000004</v>
      </c>
      <c r="AH1674" s="209">
        <v>0.32400000000000001</v>
      </c>
      <c r="AI1674" s="209">
        <v>0.112</v>
      </c>
      <c r="AJ1674" s="20"/>
      <c r="AK1674" s="20"/>
      <c r="AL1674" s="20"/>
      <c r="AM1674" s="209">
        <v>0.14199999999999999</v>
      </c>
      <c r="AN1674" s="209">
        <v>0.89100000000000001</v>
      </c>
      <c r="AO1674" s="209">
        <v>1.6140000000000001</v>
      </c>
      <c r="AP1674" s="209">
        <v>2.923</v>
      </c>
      <c r="AQ1674" s="209">
        <v>1.6339999999999999</v>
      </c>
      <c r="AR1674" s="209">
        <v>2.1080000000000001</v>
      </c>
      <c r="AS1674" s="209">
        <v>1.2190000000000001</v>
      </c>
      <c r="AT1674" s="209">
        <v>0.94599999999999995</v>
      </c>
      <c r="AU1674" s="209">
        <v>0.06</v>
      </c>
      <c r="AV1674" s="20"/>
      <c r="AW1674" s="20"/>
      <c r="AX1674" s="20"/>
      <c r="AY1674" s="209">
        <v>0.20100000000000001</v>
      </c>
      <c r="AZ1674" s="209">
        <v>0.58499999999999996</v>
      </c>
      <c r="BA1674" s="209">
        <v>1.17</v>
      </c>
      <c r="BB1674" s="21">
        <f>BB1675+BB1676</f>
        <v>5.6040000000000001</v>
      </c>
      <c r="BC1674" s="21">
        <f>BD1674</f>
        <v>7.532258064516129</v>
      </c>
      <c r="BD1674" s="22">
        <f t="shared" si="212"/>
        <v>7.532258064516129</v>
      </c>
      <c r="BE1674" s="21">
        <f>BC1674-BD1674</f>
        <v>0</v>
      </c>
      <c r="BF1674" s="2">
        <v>5.2</v>
      </c>
      <c r="BG1674" s="10">
        <v>7</v>
      </c>
      <c r="BH1674" s="21">
        <f t="shared" si="213"/>
        <v>5.6039999999999996E-3</v>
      </c>
      <c r="BI1674" s="22">
        <f t="shared" si="213"/>
        <v>5.6039999999999996E-3</v>
      </c>
      <c r="BJ1674" s="21">
        <f>BH1674-BI1674</f>
        <v>0</v>
      </c>
      <c r="BK1674" s="21">
        <v>1.6812000000000001E-2</v>
      </c>
      <c r="BL1674" s="22">
        <v>1.6812000000000001E-2</v>
      </c>
      <c r="BM1674" s="21">
        <v>0</v>
      </c>
      <c r="BN1674" s="21">
        <f t="shared" si="210"/>
        <v>6.7248000000000002E-2</v>
      </c>
      <c r="BO1674" s="22">
        <f t="shared" si="210"/>
        <v>6.7248000000000002E-2</v>
      </c>
      <c r="BP1674" s="21">
        <f t="shared" si="210"/>
        <v>0</v>
      </c>
    </row>
    <row r="1675" spans="1:68" ht="11.1" hidden="1" customHeight="1" outlineLevel="2" x14ac:dyDescent="0.2">
      <c r="A1675" s="10"/>
      <c r="B1675" s="18"/>
      <c r="C1675" s="18"/>
      <c r="D1675" s="18"/>
      <c r="E1675" s="23" t="s">
        <v>1496</v>
      </c>
      <c r="F1675" s="24"/>
      <c r="G1675" s="24"/>
      <c r="H1675" s="24"/>
      <c r="I1675" s="24"/>
      <c r="J1675" s="24"/>
      <c r="K1675" s="24"/>
      <c r="L1675" s="24"/>
      <c r="M1675" s="24"/>
      <c r="N1675" s="24"/>
      <c r="O1675" s="208">
        <v>3.4340000000000002</v>
      </c>
      <c r="P1675" s="208">
        <v>0.23599999999999999</v>
      </c>
      <c r="Q1675" s="208">
        <v>0.54300000000000004</v>
      </c>
      <c r="R1675" s="208">
        <v>0.60899999999999999</v>
      </c>
      <c r="S1675" s="208">
        <v>0.69499999999999995</v>
      </c>
      <c r="T1675" s="208">
        <v>0.628</v>
      </c>
      <c r="U1675" s="208">
        <v>0.495</v>
      </c>
      <c r="V1675" s="208">
        <v>0.25</v>
      </c>
      <c r="W1675" s="24"/>
      <c r="X1675" s="24"/>
      <c r="Y1675" s="24"/>
      <c r="Z1675" s="24"/>
      <c r="AA1675" s="24"/>
      <c r="AB1675" s="24"/>
      <c r="AC1675" s="208">
        <v>0.80300000000000005</v>
      </c>
      <c r="AD1675" s="208">
        <v>0.51</v>
      </c>
      <c r="AE1675" s="208">
        <v>0.38400000000000001</v>
      </c>
      <c r="AF1675" s="208">
        <v>0.20799999999999999</v>
      </c>
      <c r="AG1675" s="208">
        <v>0.26600000000000001</v>
      </c>
      <c r="AH1675" s="24"/>
      <c r="AI1675" s="208">
        <v>1.0999999999999999E-2</v>
      </c>
      <c r="AJ1675" s="24"/>
      <c r="AK1675" s="24"/>
      <c r="AL1675" s="24"/>
      <c r="AM1675" s="24"/>
      <c r="AN1675" s="208">
        <v>0.315</v>
      </c>
      <c r="AO1675" s="208">
        <v>0.46600000000000003</v>
      </c>
      <c r="AP1675" s="208">
        <v>1</v>
      </c>
      <c r="AQ1675" s="208">
        <v>2.1000000000000001E-2</v>
      </c>
      <c r="AR1675" s="208">
        <v>0.56100000000000005</v>
      </c>
      <c r="AS1675" s="208">
        <v>0.40899999999999997</v>
      </c>
      <c r="AT1675" s="208">
        <v>0.22</v>
      </c>
      <c r="AU1675" s="24"/>
      <c r="AV1675" s="24"/>
      <c r="AW1675" s="24"/>
      <c r="AX1675" s="24"/>
      <c r="AY1675" s="24"/>
      <c r="AZ1675" s="208">
        <v>7.2999999999999995E-2</v>
      </c>
      <c r="BA1675" s="208">
        <v>0.16400000000000001</v>
      </c>
      <c r="BB1675" s="21">
        <f>MAX(F1675:BA1675)</f>
        <v>3.4340000000000002</v>
      </c>
      <c r="BC1675" s="21"/>
      <c r="BD1675" s="22">
        <f t="shared" si="212"/>
        <v>4.6155913978494629</v>
      </c>
      <c r="BE1675" s="21"/>
      <c r="BG1675" s="10"/>
      <c r="BH1675" s="21">
        <f t="shared" si="213"/>
        <v>0</v>
      </c>
      <c r="BI1675" s="22">
        <f t="shared" si="213"/>
        <v>3.434E-3</v>
      </c>
      <c r="BJ1675" s="21"/>
      <c r="BK1675" s="21">
        <v>0</v>
      </c>
      <c r="BL1675" s="22">
        <v>1.0302E-2</v>
      </c>
      <c r="BM1675" s="21"/>
      <c r="BN1675" s="21">
        <f t="shared" si="210"/>
        <v>0</v>
      </c>
      <c r="BO1675" s="22">
        <f t="shared" si="210"/>
        <v>4.1208000000000002E-2</v>
      </c>
      <c r="BP1675" s="21">
        <f t="shared" si="210"/>
        <v>0</v>
      </c>
    </row>
    <row r="1676" spans="1:68" ht="11.1" hidden="1" customHeight="1" outlineLevel="2" x14ac:dyDescent="0.2">
      <c r="A1676" s="10"/>
      <c r="B1676" s="18"/>
      <c r="C1676" s="18"/>
      <c r="D1676" s="18"/>
      <c r="E1676" s="23" t="s">
        <v>1497</v>
      </c>
      <c r="F1676" s="208">
        <v>1.88</v>
      </c>
      <c r="G1676" s="208">
        <v>1.2050000000000001</v>
      </c>
      <c r="H1676" s="208">
        <v>0.83399999999999996</v>
      </c>
      <c r="I1676" s="239">
        <v>0.499</v>
      </c>
      <c r="J1676" s="239"/>
      <c r="K1676" s="208">
        <v>8.3000000000000004E-2</v>
      </c>
      <c r="L1676" s="24"/>
      <c r="M1676" s="24"/>
      <c r="N1676" s="24"/>
      <c r="O1676" s="208">
        <v>0.20200000000000001</v>
      </c>
      <c r="P1676" s="208">
        <v>0.52</v>
      </c>
      <c r="Q1676" s="208">
        <v>1.0549999999999999</v>
      </c>
      <c r="R1676" s="208">
        <v>1.242</v>
      </c>
      <c r="S1676" s="208">
        <v>1.679</v>
      </c>
      <c r="T1676" s="208">
        <v>1.552</v>
      </c>
      <c r="U1676" s="208">
        <v>0.79400000000000004</v>
      </c>
      <c r="V1676" s="208">
        <v>0.48</v>
      </c>
      <c r="W1676" s="208">
        <v>0.10299999999999999</v>
      </c>
      <c r="X1676" s="208">
        <v>8.9999999999999993E-3</v>
      </c>
      <c r="Y1676" s="24"/>
      <c r="Z1676" s="24"/>
      <c r="AA1676" s="208">
        <v>0.10299999999999999</v>
      </c>
      <c r="AB1676" s="208">
        <v>0.24299999999999999</v>
      </c>
      <c r="AC1676" s="208">
        <v>1.7190000000000001</v>
      </c>
      <c r="AD1676" s="208">
        <v>1.373</v>
      </c>
      <c r="AE1676" s="208">
        <v>2.17</v>
      </c>
      <c r="AF1676" s="208">
        <v>1.2450000000000001</v>
      </c>
      <c r="AG1676" s="208">
        <v>0.65</v>
      </c>
      <c r="AH1676" s="208">
        <v>0.32400000000000001</v>
      </c>
      <c r="AI1676" s="208">
        <v>0.10100000000000001</v>
      </c>
      <c r="AJ1676" s="24"/>
      <c r="AK1676" s="24"/>
      <c r="AL1676" s="24"/>
      <c r="AM1676" s="208">
        <v>0.14199999999999999</v>
      </c>
      <c r="AN1676" s="208">
        <v>0.57599999999999996</v>
      </c>
      <c r="AO1676" s="208">
        <v>1.1479999999999999</v>
      </c>
      <c r="AP1676" s="208">
        <v>1.923</v>
      </c>
      <c r="AQ1676" s="208">
        <v>1.613</v>
      </c>
      <c r="AR1676" s="208">
        <v>1.5469999999999999</v>
      </c>
      <c r="AS1676" s="208">
        <v>0.81</v>
      </c>
      <c r="AT1676" s="208">
        <v>0.72599999999999998</v>
      </c>
      <c r="AU1676" s="208">
        <v>0.06</v>
      </c>
      <c r="AV1676" s="24"/>
      <c r="AW1676" s="24"/>
      <c r="AX1676" s="24"/>
      <c r="AY1676" s="208">
        <v>0.20100000000000001</v>
      </c>
      <c r="AZ1676" s="208">
        <v>0.51200000000000001</v>
      </c>
      <c r="BA1676" s="208">
        <v>1.006</v>
      </c>
      <c r="BB1676" s="21">
        <f>MAX(F1676:BA1676)</f>
        <v>2.17</v>
      </c>
      <c r="BC1676" s="21"/>
      <c r="BD1676" s="22">
        <f t="shared" si="212"/>
        <v>2.9166666666666665</v>
      </c>
      <c r="BE1676" s="21"/>
      <c r="BG1676" s="10"/>
      <c r="BH1676" s="21">
        <f t="shared" si="213"/>
        <v>0</v>
      </c>
      <c r="BI1676" s="22">
        <f t="shared" si="213"/>
        <v>2.1700000000000001E-3</v>
      </c>
      <c r="BJ1676" s="21"/>
      <c r="BK1676" s="21">
        <v>0</v>
      </c>
      <c r="BL1676" s="22">
        <v>6.5100000000000002E-3</v>
      </c>
      <c r="BM1676" s="21"/>
      <c r="BN1676" s="21">
        <f t="shared" si="210"/>
        <v>0</v>
      </c>
      <c r="BO1676" s="22">
        <f t="shared" si="210"/>
        <v>2.6040000000000001E-2</v>
      </c>
      <c r="BP1676" s="21">
        <f t="shared" si="210"/>
        <v>0</v>
      </c>
    </row>
    <row r="1677" spans="1:68" ht="11.1" hidden="1" customHeight="1" outlineLevel="1" collapsed="1" x14ac:dyDescent="0.2">
      <c r="A1677" s="10"/>
      <c r="B1677" s="18"/>
      <c r="C1677" s="18"/>
      <c r="D1677" s="18"/>
      <c r="E1677" s="19" t="s">
        <v>1314</v>
      </c>
      <c r="F1677" s="20"/>
      <c r="G1677" s="20"/>
      <c r="H1677" s="20"/>
      <c r="I1677" s="20"/>
      <c r="J1677" s="20"/>
      <c r="K1677" s="20"/>
      <c r="L1677" s="20"/>
      <c r="M1677" s="20"/>
      <c r="N1677" s="20"/>
      <c r="O1677" s="20"/>
      <c r="P1677" s="20"/>
      <c r="Q1677" s="20"/>
      <c r="R1677" s="20"/>
      <c r="S1677" s="20"/>
      <c r="T1677" s="20"/>
      <c r="U1677" s="20"/>
      <c r="V1677" s="20"/>
      <c r="W1677" s="20"/>
      <c r="X1677" s="20"/>
      <c r="Y1677" s="20"/>
      <c r="Z1677" s="20"/>
      <c r="AA1677" s="20"/>
      <c r="AB1677" s="20"/>
      <c r="AC1677" s="20"/>
      <c r="AD1677" s="20"/>
      <c r="AE1677" s="20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9">
        <v>2.9609999999999999</v>
      </c>
      <c r="AT1677" s="209">
        <v>2.508</v>
      </c>
      <c r="AU1677" s="209">
        <v>1.4590000000000001</v>
      </c>
      <c r="AV1677" s="20"/>
      <c r="AW1677" s="20"/>
      <c r="AX1677" s="20"/>
      <c r="AY1677" s="209">
        <v>2.0169999999999999</v>
      </c>
      <c r="AZ1677" s="209">
        <v>1.7170000000000001</v>
      </c>
      <c r="BA1677" s="209">
        <v>3.399</v>
      </c>
      <c r="BB1677" s="21">
        <v>5.6269999999999998</v>
      </c>
      <c r="BC1677" s="21">
        <f>BF1677</f>
        <v>8.3000000000000007</v>
      </c>
      <c r="BD1677" s="22">
        <f t="shared" si="212"/>
        <v>7.5631720430107521</v>
      </c>
      <c r="BE1677" s="21">
        <f>BC1677-BD1677</f>
        <v>0.73682795698924863</v>
      </c>
      <c r="BF1677" s="2">
        <v>8.3000000000000007</v>
      </c>
      <c r="BG1677" s="10">
        <v>6</v>
      </c>
      <c r="BH1677" s="21">
        <f t="shared" si="213"/>
        <v>6.1752000000000005E-3</v>
      </c>
      <c r="BI1677" s="22">
        <f t="shared" si="213"/>
        <v>5.6270000000000001E-3</v>
      </c>
      <c r="BJ1677" s="21">
        <f>BH1677-BI1677</f>
        <v>5.4820000000000042E-4</v>
      </c>
      <c r="BK1677" s="21">
        <v>1.8525600000000003E-2</v>
      </c>
      <c r="BL1677" s="22">
        <v>1.6881E-2</v>
      </c>
      <c r="BM1677" s="21">
        <v>1.644600000000003E-3</v>
      </c>
      <c r="BN1677" s="21">
        <f t="shared" ref="BN1677:BP1761" si="214">BK1677*4</f>
        <v>7.4102400000000013E-2</v>
      </c>
      <c r="BO1677" s="22">
        <f t="shared" si="214"/>
        <v>6.7524000000000001E-2</v>
      </c>
      <c r="BP1677" s="21">
        <f t="shared" si="214"/>
        <v>6.578400000000012E-3</v>
      </c>
    </row>
    <row r="1678" spans="1:68" ht="11.1" hidden="1" customHeight="1" outlineLevel="2" x14ac:dyDescent="0.2">
      <c r="A1678" s="10"/>
      <c r="B1678" s="18"/>
      <c r="C1678" s="18"/>
      <c r="D1678" s="18"/>
      <c r="E1678" s="23" t="s">
        <v>1498</v>
      </c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4"/>
      <c r="AQ1678" s="24"/>
      <c r="AR1678" s="24"/>
      <c r="AS1678" s="208">
        <v>2.9609999999999999</v>
      </c>
      <c r="AT1678" s="208">
        <v>2.508</v>
      </c>
      <c r="AU1678" s="208">
        <v>1.4590000000000001</v>
      </c>
      <c r="AV1678" s="24"/>
      <c r="AW1678" s="24"/>
      <c r="AX1678" s="24"/>
      <c r="AY1678" s="208">
        <v>2.0169999999999999</v>
      </c>
      <c r="AZ1678" s="208">
        <v>1.7170000000000001</v>
      </c>
      <c r="BA1678" s="208">
        <v>3.399</v>
      </c>
      <c r="BB1678" s="21">
        <v>5.6269999999999998</v>
      </c>
      <c r="BC1678" s="21"/>
      <c r="BD1678" s="22">
        <f t="shared" si="212"/>
        <v>7.5631720430107521</v>
      </c>
      <c r="BE1678" s="21"/>
      <c r="BG1678" s="10"/>
      <c r="BH1678" s="21">
        <f t="shared" si="213"/>
        <v>0</v>
      </c>
      <c r="BI1678" s="22">
        <f t="shared" si="213"/>
        <v>5.6270000000000001E-3</v>
      </c>
      <c r="BJ1678" s="21"/>
      <c r="BK1678" s="21">
        <v>0</v>
      </c>
      <c r="BL1678" s="22">
        <v>1.6881E-2</v>
      </c>
      <c r="BM1678" s="21"/>
      <c r="BN1678" s="21">
        <f t="shared" si="214"/>
        <v>0</v>
      </c>
      <c r="BO1678" s="22">
        <f t="shared" si="214"/>
        <v>6.7524000000000001E-2</v>
      </c>
      <c r="BP1678" s="21">
        <f t="shared" si="214"/>
        <v>0</v>
      </c>
    </row>
    <row r="1679" spans="1:68" ht="11.1" hidden="1" customHeight="1" outlineLevel="1" collapsed="1" x14ac:dyDescent="0.2">
      <c r="A1679" s="10"/>
      <c r="B1679" s="18"/>
      <c r="C1679" s="18"/>
      <c r="D1679" s="18"/>
      <c r="E1679" s="19" t="s">
        <v>1499</v>
      </c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9">
        <v>2.9860000000000002</v>
      </c>
      <c r="AQ1679" s="209">
        <v>0.61199999999999999</v>
      </c>
      <c r="AR1679" s="209">
        <v>0.502</v>
      </c>
      <c r="AS1679" s="209">
        <v>0.443</v>
      </c>
      <c r="AT1679" s="209">
        <v>0.26600000000000001</v>
      </c>
      <c r="AU1679" s="209">
        <v>0.1</v>
      </c>
      <c r="AV1679" s="20"/>
      <c r="AW1679" s="20"/>
      <c r="AX1679" s="20"/>
      <c r="AY1679" s="209">
        <v>6.6000000000000003E-2</v>
      </c>
      <c r="AZ1679" s="209">
        <v>0.17299999999999999</v>
      </c>
      <c r="BA1679" s="209">
        <v>0.39600000000000002</v>
      </c>
      <c r="BB1679" s="21">
        <f t="shared" ref="BB1679:BB1690" si="215">MAX(F1679:BA1679)</f>
        <v>2.9860000000000002</v>
      </c>
      <c r="BC1679" s="21">
        <f>BD1679</f>
        <v>4.013440860215054</v>
      </c>
      <c r="BD1679" s="22">
        <f t="shared" si="212"/>
        <v>4.013440860215054</v>
      </c>
      <c r="BE1679" s="21">
        <f>BC1679-BD1679</f>
        <v>0</v>
      </c>
      <c r="BF1679" s="2">
        <v>3.52</v>
      </c>
      <c r="BG1679" s="10">
        <v>6</v>
      </c>
      <c r="BH1679" s="21">
        <f t="shared" si="213"/>
        <v>2.9859999999999999E-3</v>
      </c>
      <c r="BI1679" s="22">
        <f t="shared" si="213"/>
        <v>2.9859999999999999E-3</v>
      </c>
      <c r="BJ1679" s="21">
        <f>BH1679-BI1679</f>
        <v>0</v>
      </c>
      <c r="BK1679" s="21">
        <v>8.9580000000000007E-3</v>
      </c>
      <c r="BL1679" s="22">
        <v>8.9580000000000007E-3</v>
      </c>
      <c r="BM1679" s="21">
        <v>0</v>
      </c>
      <c r="BN1679" s="21">
        <f t="shared" si="214"/>
        <v>3.5832000000000003E-2</v>
      </c>
      <c r="BO1679" s="22">
        <f t="shared" si="214"/>
        <v>3.5832000000000003E-2</v>
      </c>
      <c r="BP1679" s="21">
        <f t="shared" si="214"/>
        <v>0</v>
      </c>
    </row>
    <row r="1680" spans="1:68" ht="11.1" hidden="1" customHeight="1" outlineLevel="2" x14ac:dyDescent="0.2">
      <c r="A1680" s="10"/>
      <c r="B1680" s="18"/>
      <c r="C1680" s="18"/>
      <c r="D1680" s="18"/>
      <c r="E1680" s="23" t="s">
        <v>1500</v>
      </c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08">
        <v>2.9860000000000002</v>
      </c>
      <c r="AQ1680" s="208">
        <v>0.61199999999999999</v>
      </c>
      <c r="AR1680" s="208">
        <v>0.502</v>
      </c>
      <c r="AS1680" s="208">
        <v>0.443</v>
      </c>
      <c r="AT1680" s="208">
        <v>0.26600000000000001</v>
      </c>
      <c r="AU1680" s="208">
        <v>0.1</v>
      </c>
      <c r="AV1680" s="24"/>
      <c r="AW1680" s="24"/>
      <c r="AX1680" s="24"/>
      <c r="AY1680" s="208">
        <v>6.6000000000000003E-2</v>
      </c>
      <c r="AZ1680" s="208">
        <v>0.17299999999999999</v>
      </c>
      <c r="BA1680" s="208">
        <v>0.39600000000000002</v>
      </c>
      <c r="BB1680" s="21">
        <f t="shared" si="215"/>
        <v>2.9860000000000002</v>
      </c>
      <c r="BC1680" s="21"/>
      <c r="BD1680" s="22">
        <f t="shared" si="212"/>
        <v>4.013440860215054</v>
      </c>
      <c r="BE1680" s="21"/>
      <c r="BG1680" s="10"/>
      <c r="BH1680" s="21">
        <f t="shared" si="213"/>
        <v>0</v>
      </c>
      <c r="BI1680" s="22">
        <f t="shared" si="213"/>
        <v>2.9859999999999999E-3</v>
      </c>
      <c r="BJ1680" s="21"/>
      <c r="BK1680" s="21">
        <v>0</v>
      </c>
      <c r="BL1680" s="22">
        <v>8.9580000000000007E-3</v>
      </c>
      <c r="BM1680" s="21"/>
      <c r="BN1680" s="21">
        <f t="shared" si="214"/>
        <v>0</v>
      </c>
      <c r="BO1680" s="22">
        <f t="shared" si="214"/>
        <v>3.5832000000000003E-2</v>
      </c>
      <c r="BP1680" s="21">
        <f t="shared" si="214"/>
        <v>0</v>
      </c>
    </row>
    <row r="1681" spans="1:68" ht="11.1" customHeight="1" outlineLevel="1" collapsed="1" x14ac:dyDescent="0.2">
      <c r="A1681" s="10"/>
      <c r="B1681" s="18"/>
      <c r="C1681" s="18"/>
      <c r="D1681" s="18"/>
      <c r="E1681" s="19" t="s">
        <v>1501</v>
      </c>
      <c r="F1681" s="20"/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9">
        <v>1.22</v>
      </c>
      <c r="AS1681" s="209">
        <v>0.253</v>
      </c>
      <c r="AT1681" s="209">
        <v>0.11799999999999999</v>
      </c>
      <c r="AU1681" s="209">
        <v>7.0000000000000007E-2</v>
      </c>
      <c r="AV1681" s="20"/>
      <c r="AW1681" s="20"/>
      <c r="AX1681" s="20"/>
      <c r="AY1681" s="20"/>
      <c r="AZ1681" s="20"/>
      <c r="BA1681" s="20"/>
      <c r="BB1681" s="21">
        <f t="shared" si="215"/>
        <v>1.22</v>
      </c>
      <c r="BC1681" s="21">
        <f>BD1681</f>
        <v>1.639784946236559</v>
      </c>
      <c r="BD1681" s="22">
        <f t="shared" si="212"/>
        <v>1.639784946236559</v>
      </c>
      <c r="BE1681" s="21">
        <f>BC1681-BD1681</f>
        <v>0</v>
      </c>
      <c r="BF1681" s="2">
        <v>1.59</v>
      </c>
      <c r="BG1681" s="10">
        <v>7</v>
      </c>
      <c r="BH1681" s="21">
        <f t="shared" si="213"/>
        <v>1.2199999999999999E-3</v>
      </c>
      <c r="BI1681" s="22">
        <f t="shared" si="213"/>
        <v>1.2199999999999999E-3</v>
      </c>
      <c r="BJ1681" s="21">
        <f>BH1681-BI1681</f>
        <v>0</v>
      </c>
      <c r="BK1681" s="21">
        <v>3.6600000000000001E-3</v>
      </c>
      <c r="BL1681" s="22">
        <v>3.6600000000000001E-3</v>
      </c>
      <c r="BM1681" s="21">
        <v>0</v>
      </c>
      <c r="BN1681" s="21">
        <f t="shared" si="214"/>
        <v>1.464E-2</v>
      </c>
      <c r="BO1681" s="22">
        <f t="shared" si="214"/>
        <v>1.464E-2</v>
      </c>
      <c r="BP1681" s="21">
        <f t="shared" si="214"/>
        <v>0</v>
      </c>
    </row>
    <row r="1682" spans="1:68" ht="11.1" hidden="1" customHeight="1" outlineLevel="2" x14ac:dyDescent="0.2">
      <c r="A1682" s="10"/>
      <c r="B1682" s="18"/>
      <c r="C1682" s="18"/>
      <c r="D1682" s="18"/>
      <c r="E1682" s="23" t="s">
        <v>1502</v>
      </c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08">
        <v>1.22</v>
      </c>
      <c r="AS1682" s="208">
        <v>0.253</v>
      </c>
      <c r="AT1682" s="208">
        <v>0.11799999999999999</v>
      </c>
      <c r="AU1682" s="208">
        <v>7.0000000000000007E-2</v>
      </c>
      <c r="AV1682" s="24"/>
      <c r="AW1682" s="24"/>
      <c r="AX1682" s="24"/>
      <c r="AY1682" s="24"/>
      <c r="AZ1682" s="24"/>
      <c r="BA1682" s="24"/>
      <c r="BB1682" s="21">
        <f t="shared" si="215"/>
        <v>1.22</v>
      </c>
      <c r="BC1682" s="21"/>
      <c r="BD1682" s="22">
        <f t="shared" si="212"/>
        <v>1.639784946236559</v>
      </c>
      <c r="BE1682" s="21"/>
      <c r="BG1682" s="10"/>
      <c r="BH1682" s="21">
        <f t="shared" si="213"/>
        <v>0</v>
      </c>
      <c r="BI1682" s="22">
        <f t="shared" si="213"/>
        <v>1.2199999999999999E-3</v>
      </c>
      <c r="BJ1682" s="21"/>
      <c r="BK1682" s="21">
        <v>0</v>
      </c>
      <c r="BL1682" s="22">
        <v>3.6600000000000001E-3</v>
      </c>
      <c r="BM1682" s="21"/>
      <c r="BN1682" s="21">
        <f t="shared" si="214"/>
        <v>0</v>
      </c>
      <c r="BO1682" s="22">
        <f t="shared" si="214"/>
        <v>1.464E-2</v>
      </c>
      <c r="BP1682" s="21">
        <f t="shared" si="214"/>
        <v>0</v>
      </c>
    </row>
    <row r="1683" spans="1:68" ht="11.1" customHeight="1" outlineLevel="1" collapsed="1" x14ac:dyDescent="0.2">
      <c r="A1683" s="10"/>
      <c r="B1683" s="18"/>
      <c r="C1683" s="18"/>
      <c r="D1683" s="18"/>
      <c r="E1683" s="19" t="s">
        <v>1503</v>
      </c>
      <c r="F1683" s="209">
        <v>1.76</v>
      </c>
      <c r="G1683" s="209">
        <v>1.67</v>
      </c>
      <c r="H1683" s="209">
        <v>1.095</v>
      </c>
      <c r="I1683" s="240">
        <v>0.68899999999999995</v>
      </c>
      <c r="J1683" s="240"/>
      <c r="K1683" s="209">
        <v>0.51900000000000002</v>
      </c>
      <c r="L1683" s="209">
        <v>0.154</v>
      </c>
      <c r="M1683" s="20"/>
      <c r="N1683" s="20"/>
      <c r="O1683" s="209">
        <v>0.38200000000000001</v>
      </c>
      <c r="P1683" s="209">
        <v>0.64300000000000002</v>
      </c>
      <c r="Q1683" s="209">
        <v>1.2450000000000001</v>
      </c>
      <c r="R1683" s="209">
        <v>1.901</v>
      </c>
      <c r="S1683" s="209">
        <v>1.907</v>
      </c>
      <c r="T1683" s="209">
        <v>1.726</v>
      </c>
      <c r="U1683" s="209">
        <v>1.131</v>
      </c>
      <c r="V1683" s="209">
        <v>0.14399999999999999</v>
      </c>
      <c r="W1683" s="209">
        <v>0.97299999999999998</v>
      </c>
      <c r="X1683" s="209">
        <v>9.9000000000000005E-2</v>
      </c>
      <c r="Y1683" s="20"/>
      <c r="Z1683" s="20"/>
      <c r="AA1683" s="209">
        <v>0.44900000000000001</v>
      </c>
      <c r="AB1683" s="209">
        <v>0.58699999999999997</v>
      </c>
      <c r="AC1683" s="209">
        <v>1.671</v>
      </c>
      <c r="AD1683" s="209">
        <v>1.6850000000000001</v>
      </c>
      <c r="AE1683" s="209">
        <v>1.5449999999999999</v>
      </c>
      <c r="AF1683" s="209">
        <v>1.8680000000000001</v>
      </c>
      <c r="AG1683" s="209">
        <v>1.1399999999999999</v>
      </c>
      <c r="AH1683" s="209">
        <v>0.747</v>
      </c>
      <c r="AI1683" s="209">
        <v>0.36199999999999999</v>
      </c>
      <c r="AJ1683" s="209">
        <v>0.25600000000000001</v>
      </c>
      <c r="AK1683" s="20"/>
      <c r="AL1683" s="20"/>
      <c r="AM1683" s="209">
        <v>0.29699999999999999</v>
      </c>
      <c r="AN1683" s="209">
        <v>0.64400000000000002</v>
      </c>
      <c r="AO1683" s="209">
        <v>1.728</v>
      </c>
      <c r="AP1683" s="209">
        <v>1.889</v>
      </c>
      <c r="AQ1683" s="209">
        <v>2.0299999999999998</v>
      </c>
      <c r="AR1683" s="209">
        <v>2.0230000000000001</v>
      </c>
      <c r="AS1683" s="209">
        <v>2.0070000000000001</v>
      </c>
      <c r="AT1683" s="209">
        <v>1.5760000000000001</v>
      </c>
      <c r="AU1683" s="209">
        <v>0.26700000000000002</v>
      </c>
      <c r="AV1683" s="20"/>
      <c r="AW1683" s="20"/>
      <c r="AX1683" s="20"/>
      <c r="AY1683" s="20"/>
      <c r="AZ1683" s="20"/>
      <c r="BA1683" s="20"/>
      <c r="BB1683" s="21">
        <f t="shared" si="215"/>
        <v>2.0299999999999998</v>
      </c>
      <c r="BC1683" s="21">
        <f>BD1683</f>
        <v>2.7284946236559136</v>
      </c>
      <c r="BD1683" s="22">
        <f t="shared" si="212"/>
        <v>2.7284946236559136</v>
      </c>
      <c r="BE1683" s="21">
        <f>BC1683-BD1683</f>
        <v>0</v>
      </c>
      <c r="BF1683" s="2">
        <v>2.4300000000000002</v>
      </c>
      <c r="BG1683" s="10">
        <v>7</v>
      </c>
      <c r="BH1683" s="21">
        <f t="shared" si="213"/>
        <v>2.0299999999999997E-3</v>
      </c>
      <c r="BI1683" s="22">
        <f t="shared" si="213"/>
        <v>2.0299999999999997E-3</v>
      </c>
      <c r="BJ1683" s="21">
        <f>BH1683-BI1683</f>
        <v>0</v>
      </c>
      <c r="BK1683" s="21">
        <v>6.0899999999999991E-3</v>
      </c>
      <c r="BL1683" s="22">
        <v>6.0899999999999991E-3</v>
      </c>
      <c r="BM1683" s="21">
        <v>0</v>
      </c>
      <c r="BN1683" s="21">
        <f t="shared" si="214"/>
        <v>2.4359999999999996E-2</v>
      </c>
      <c r="BO1683" s="22">
        <f t="shared" si="214"/>
        <v>2.4359999999999996E-2</v>
      </c>
      <c r="BP1683" s="21">
        <f t="shared" si="214"/>
        <v>0</v>
      </c>
    </row>
    <row r="1684" spans="1:68" ht="11.1" hidden="1" customHeight="1" outlineLevel="2" x14ac:dyDescent="0.2">
      <c r="A1684" s="10"/>
      <c r="B1684" s="18"/>
      <c r="C1684" s="18"/>
      <c r="D1684" s="18"/>
      <c r="E1684" s="23" t="s">
        <v>1504</v>
      </c>
      <c r="F1684" s="208">
        <v>1.76</v>
      </c>
      <c r="G1684" s="208">
        <v>1.67</v>
      </c>
      <c r="H1684" s="208">
        <v>1.095</v>
      </c>
      <c r="I1684" s="239">
        <v>0.68899999999999995</v>
      </c>
      <c r="J1684" s="239"/>
      <c r="K1684" s="208">
        <v>0.51900000000000002</v>
      </c>
      <c r="L1684" s="208">
        <v>0.154</v>
      </c>
      <c r="M1684" s="24"/>
      <c r="N1684" s="24"/>
      <c r="O1684" s="208">
        <v>0.38200000000000001</v>
      </c>
      <c r="P1684" s="208">
        <v>0.64300000000000002</v>
      </c>
      <c r="Q1684" s="208">
        <v>1.2450000000000001</v>
      </c>
      <c r="R1684" s="208">
        <v>1.901</v>
      </c>
      <c r="S1684" s="208">
        <v>1.907</v>
      </c>
      <c r="T1684" s="208">
        <v>1.726</v>
      </c>
      <c r="U1684" s="208">
        <v>1.131</v>
      </c>
      <c r="V1684" s="208">
        <v>0.14399999999999999</v>
      </c>
      <c r="W1684" s="208">
        <v>0.97299999999999998</v>
      </c>
      <c r="X1684" s="208">
        <v>9.9000000000000005E-2</v>
      </c>
      <c r="Y1684" s="24"/>
      <c r="Z1684" s="24"/>
      <c r="AA1684" s="208">
        <v>0.44900000000000001</v>
      </c>
      <c r="AB1684" s="208">
        <v>0.58699999999999997</v>
      </c>
      <c r="AC1684" s="208">
        <v>1.671</v>
      </c>
      <c r="AD1684" s="208">
        <v>1.6850000000000001</v>
      </c>
      <c r="AE1684" s="208">
        <v>1.5449999999999999</v>
      </c>
      <c r="AF1684" s="208">
        <v>1.8680000000000001</v>
      </c>
      <c r="AG1684" s="208">
        <v>1.1399999999999999</v>
      </c>
      <c r="AH1684" s="208">
        <v>0.747</v>
      </c>
      <c r="AI1684" s="208">
        <v>0.36199999999999999</v>
      </c>
      <c r="AJ1684" s="208">
        <v>0.25600000000000001</v>
      </c>
      <c r="AK1684" s="24"/>
      <c r="AL1684" s="24"/>
      <c r="AM1684" s="208">
        <v>0.29699999999999999</v>
      </c>
      <c r="AN1684" s="208">
        <v>0.64400000000000002</v>
      </c>
      <c r="AO1684" s="208">
        <v>1.728</v>
      </c>
      <c r="AP1684" s="208">
        <v>1.889</v>
      </c>
      <c r="AQ1684" s="208">
        <v>2.0299999999999998</v>
      </c>
      <c r="AR1684" s="208">
        <v>2.0230000000000001</v>
      </c>
      <c r="AS1684" s="208">
        <v>2.0070000000000001</v>
      </c>
      <c r="AT1684" s="208">
        <v>1.5760000000000001</v>
      </c>
      <c r="AU1684" s="208">
        <v>0.26700000000000002</v>
      </c>
      <c r="AV1684" s="24"/>
      <c r="AW1684" s="24"/>
      <c r="AX1684" s="24"/>
      <c r="AY1684" s="24"/>
      <c r="AZ1684" s="24"/>
      <c r="BA1684" s="24"/>
      <c r="BB1684" s="21">
        <f t="shared" si="215"/>
        <v>2.0299999999999998</v>
      </c>
      <c r="BC1684" s="21"/>
      <c r="BD1684" s="22">
        <f t="shared" si="212"/>
        <v>2.7284946236559136</v>
      </c>
      <c r="BE1684" s="21"/>
      <c r="BG1684" s="10"/>
      <c r="BH1684" s="21">
        <f t="shared" si="213"/>
        <v>0</v>
      </c>
      <c r="BI1684" s="22">
        <f t="shared" si="213"/>
        <v>2.0299999999999997E-3</v>
      </c>
      <c r="BJ1684" s="21"/>
      <c r="BK1684" s="21">
        <v>0</v>
      </c>
      <c r="BL1684" s="22">
        <v>6.0899999999999991E-3</v>
      </c>
      <c r="BM1684" s="21"/>
      <c r="BN1684" s="21">
        <f t="shared" si="214"/>
        <v>0</v>
      </c>
      <c r="BO1684" s="22">
        <f t="shared" si="214"/>
        <v>2.4359999999999996E-2</v>
      </c>
      <c r="BP1684" s="21">
        <f t="shared" si="214"/>
        <v>0</v>
      </c>
    </row>
    <row r="1685" spans="1:68" ht="11.1" customHeight="1" outlineLevel="1" collapsed="1" x14ac:dyDescent="0.2">
      <c r="A1685" s="10"/>
      <c r="B1685" s="18"/>
      <c r="C1685" s="18"/>
      <c r="D1685" s="18"/>
      <c r="E1685" s="19" t="s">
        <v>1505</v>
      </c>
      <c r="F1685" s="20"/>
      <c r="G1685" s="20"/>
      <c r="H1685" s="20"/>
      <c r="I1685" s="20"/>
      <c r="J1685" s="20"/>
      <c r="K1685" s="20"/>
      <c r="L1685" s="20"/>
      <c r="M1685" s="20"/>
      <c r="N1685" s="20"/>
      <c r="O1685" s="20"/>
      <c r="P1685" s="20"/>
      <c r="Q1685" s="20"/>
      <c r="R1685" s="20"/>
      <c r="S1685" s="20"/>
      <c r="T1685" s="20"/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0"/>
      <c r="AE1685" s="20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9">
        <v>0.80100000000000005</v>
      </c>
      <c r="AR1685" s="209">
        <v>0.48899999999999999</v>
      </c>
      <c r="AS1685" s="209">
        <v>0.32800000000000001</v>
      </c>
      <c r="AT1685" s="209">
        <v>0.216</v>
      </c>
      <c r="AU1685" s="209">
        <v>6.9000000000000006E-2</v>
      </c>
      <c r="AV1685" s="20"/>
      <c r="AW1685" s="20"/>
      <c r="AX1685" s="20"/>
      <c r="AY1685" s="209">
        <v>1.2999999999999999E-2</v>
      </c>
      <c r="AZ1685" s="209">
        <v>0.124</v>
      </c>
      <c r="BA1685" s="209">
        <v>0.29399999999999998</v>
      </c>
      <c r="BB1685" s="21">
        <f t="shared" si="215"/>
        <v>0.80100000000000005</v>
      </c>
      <c r="BC1685" s="21">
        <f>BF1685</f>
        <v>1.9</v>
      </c>
      <c r="BD1685" s="22">
        <f t="shared" si="212"/>
        <v>1.0766129032258065</v>
      </c>
      <c r="BE1685" s="21">
        <f>BC1685-BD1685</f>
        <v>0.82338709677419342</v>
      </c>
      <c r="BF1685" s="2">
        <v>1.9</v>
      </c>
      <c r="BG1685" s="10">
        <v>7</v>
      </c>
      <c r="BH1685" s="21">
        <f t="shared" si="213"/>
        <v>1.4135999999999999E-3</v>
      </c>
      <c r="BI1685" s="22">
        <f t="shared" si="213"/>
        <v>8.0099999999999995E-4</v>
      </c>
      <c r="BJ1685" s="21">
        <f>BH1685-BI1685</f>
        <v>6.1259999999999993E-4</v>
      </c>
      <c r="BK1685" s="21">
        <v>4.2407999999999994E-3</v>
      </c>
      <c r="BL1685" s="22">
        <v>2.4029999999999998E-3</v>
      </c>
      <c r="BM1685" s="21">
        <v>1.8377999999999997E-3</v>
      </c>
      <c r="BN1685" s="21">
        <f t="shared" si="214"/>
        <v>1.6963199999999998E-2</v>
      </c>
      <c r="BO1685" s="22">
        <f t="shared" si="214"/>
        <v>9.611999999999999E-3</v>
      </c>
      <c r="BP1685" s="21">
        <f t="shared" si="214"/>
        <v>7.3511999999999987E-3</v>
      </c>
    </row>
    <row r="1686" spans="1:68" ht="11.1" hidden="1" customHeight="1" outlineLevel="2" x14ac:dyDescent="0.2">
      <c r="A1686" s="10"/>
      <c r="B1686" s="18"/>
      <c r="C1686" s="18"/>
      <c r="D1686" s="18"/>
      <c r="E1686" s="23" t="s">
        <v>1506</v>
      </c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/>
      <c r="AN1686" s="24"/>
      <c r="AO1686" s="24"/>
      <c r="AP1686" s="24"/>
      <c r="AQ1686" s="208">
        <v>0.80100000000000005</v>
      </c>
      <c r="AR1686" s="208">
        <v>0.48899999999999999</v>
      </c>
      <c r="AS1686" s="208">
        <v>0.32800000000000001</v>
      </c>
      <c r="AT1686" s="208">
        <v>0.216</v>
      </c>
      <c r="AU1686" s="208">
        <v>6.9000000000000006E-2</v>
      </c>
      <c r="AV1686" s="24"/>
      <c r="AW1686" s="24"/>
      <c r="AX1686" s="24"/>
      <c r="AY1686" s="208">
        <v>1.2999999999999999E-2</v>
      </c>
      <c r="AZ1686" s="208">
        <v>0.124</v>
      </c>
      <c r="BA1686" s="208">
        <v>0.29399999999999998</v>
      </c>
      <c r="BB1686" s="21">
        <f t="shared" si="215"/>
        <v>0.80100000000000005</v>
      </c>
      <c r="BC1686" s="21"/>
      <c r="BD1686" s="22">
        <f t="shared" si="212"/>
        <v>1.0766129032258065</v>
      </c>
      <c r="BE1686" s="21"/>
      <c r="BG1686" s="10"/>
      <c r="BH1686" s="21">
        <f t="shared" si="213"/>
        <v>0</v>
      </c>
      <c r="BI1686" s="22">
        <f t="shared" si="213"/>
        <v>8.0099999999999995E-4</v>
      </c>
      <c r="BJ1686" s="21"/>
      <c r="BK1686" s="21">
        <v>0</v>
      </c>
      <c r="BL1686" s="22">
        <v>2.4029999999999998E-3</v>
      </c>
      <c r="BM1686" s="21"/>
      <c r="BN1686" s="21">
        <f t="shared" si="214"/>
        <v>0</v>
      </c>
      <c r="BO1686" s="22">
        <f t="shared" si="214"/>
        <v>9.611999999999999E-3</v>
      </c>
      <c r="BP1686" s="21">
        <f t="shared" si="214"/>
        <v>0</v>
      </c>
    </row>
    <row r="1687" spans="1:68" ht="11.1" customHeight="1" outlineLevel="1" collapsed="1" x14ac:dyDescent="0.2">
      <c r="A1687" s="10"/>
      <c r="B1687" s="18"/>
      <c r="C1687" s="18"/>
      <c r="D1687" s="18"/>
      <c r="E1687" s="19" t="s">
        <v>1410</v>
      </c>
      <c r="F1687" s="209">
        <v>2.851</v>
      </c>
      <c r="G1687" s="20"/>
      <c r="H1687" s="20"/>
      <c r="I1687" s="20"/>
      <c r="J1687" s="20"/>
      <c r="K1687" s="20"/>
      <c r="L1687" s="20"/>
      <c r="M1687" s="20"/>
      <c r="N1687" s="20"/>
      <c r="O1687" s="20"/>
      <c r="P1687" s="20"/>
      <c r="Q1687" s="20"/>
      <c r="R1687" s="20"/>
      <c r="S1687" s="20"/>
      <c r="T1687" s="20"/>
      <c r="U1687" s="20"/>
      <c r="V1687" s="20"/>
      <c r="W1687" s="20"/>
      <c r="X1687" s="20"/>
      <c r="Y1687" s="20"/>
      <c r="Z1687" s="20"/>
      <c r="AA1687" s="20"/>
      <c r="AB1687" s="20"/>
      <c r="AC1687" s="20"/>
      <c r="AD1687" s="20"/>
      <c r="AE1687" s="20"/>
      <c r="AF1687" s="20"/>
      <c r="AG1687" s="209">
        <v>0.67700000000000005</v>
      </c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1">
        <f t="shared" si="215"/>
        <v>2.851</v>
      </c>
      <c r="BC1687" s="21">
        <f>BD1687</f>
        <v>3.831989247311828</v>
      </c>
      <c r="BD1687" s="22">
        <f t="shared" si="212"/>
        <v>3.831989247311828</v>
      </c>
      <c r="BE1687" s="21">
        <f>BC1687-BD1687</f>
        <v>0</v>
      </c>
      <c r="BG1687" s="10">
        <v>7</v>
      </c>
      <c r="BH1687" s="21">
        <f t="shared" si="213"/>
        <v>2.8509999999999998E-3</v>
      </c>
      <c r="BI1687" s="22">
        <f t="shared" si="213"/>
        <v>2.8509999999999998E-3</v>
      </c>
      <c r="BJ1687" s="21">
        <f>BH1687-BI1687</f>
        <v>0</v>
      </c>
      <c r="BK1687" s="21">
        <v>8.5529999999999998E-3</v>
      </c>
      <c r="BL1687" s="22">
        <v>8.5529999999999998E-3</v>
      </c>
      <c r="BM1687" s="21">
        <v>0</v>
      </c>
      <c r="BN1687" s="21">
        <f t="shared" si="214"/>
        <v>3.4211999999999999E-2</v>
      </c>
      <c r="BO1687" s="22">
        <f t="shared" si="214"/>
        <v>3.4211999999999999E-2</v>
      </c>
      <c r="BP1687" s="21">
        <f t="shared" si="214"/>
        <v>0</v>
      </c>
    </row>
    <row r="1688" spans="1:68" ht="11.1" hidden="1" customHeight="1" outlineLevel="2" x14ac:dyDescent="0.2">
      <c r="A1688" s="10"/>
      <c r="B1688" s="18"/>
      <c r="C1688" s="18"/>
      <c r="D1688" s="18"/>
      <c r="E1688" s="23" t="s">
        <v>1507</v>
      </c>
      <c r="F1688" s="208">
        <v>2.851</v>
      </c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08">
        <v>0.67700000000000005</v>
      </c>
      <c r="AH1688" s="24"/>
      <c r="AI1688" s="24"/>
      <c r="AJ1688" s="24"/>
      <c r="AK1688" s="24"/>
      <c r="AL1688" s="24"/>
      <c r="AM1688" s="24"/>
      <c r="AN1688" s="24"/>
      <c r="AO1688" s="24"/>
      <c r="AP1688" s="24"/>
      <c r="AQ1688" s="24"/>
      <c r="AR1688" s="24"/>
      <c r="AS1688" s="24"/>
      <c r="AT1688" s="24"/>
      <c r="AU1688" s="24"/>
      <c r="AV1688" s="24"/>
      <c r="AW1688" s="24"/>
      <c r="AX1688" s="24"/>
      <c r="AY1688" s="24"/>
      <c r="AZ1688" s="24"/>
      <c r="BA1688" s="24"/>
      <c r="BB1688" s="21">
        <f t="shared" si="215"/>
        <v>2.851</v>
      </c>
      <c r="BC1688" s="21"/>
      <c r="BD1688" s="22">
        <f t="shared" si="212"/>
        <v>3.831989247311828</v>
      </c>
      <c r="BE1688" s="21"/>
      <c r="BG1688" s="10"/>
      <c r="BH1688" s="21">
        <f t="shared" si="213"/>
        <v>0</v>
      </c>
      <c r="BI1688" s="22">
        <f t="shared" si="213"/>
        <v>2.8509999999999998E-3</v>
      </c>
      <c r="BJ1688" s="21"/>
      <c r="BK1688" s="21">
        <v>0</v>
      </c>
      <c r="BL1688" s="22">
        <v>8.5529999999999998E-3</v>
      </c>
      <c r="BM1688" s="21"/>
      <c r="BN1688" s="21">
        <f t="shared" si="214"/>
        <v>0</v>
      </c>
      <c r="BO1688" s="22">
        <f t="shared" si="214"/>
        <v>3.4211999999999999E-2</v>
      </c>
      <c r="BP1688" s="21">
        <f t="shared" si="214"/>
        <v>0</v>
      </c>
    </row>
    <row r="1689" spans="1:68" ht="11.1" customHeight="1" outlineLevel="1" collapsed="1" x14ac:dyDescent="0.2">
      <c r="A1689" s="10"/>
      <c r="B1689" s="18"/>
      <c r="C1689" s="18"/>
      <c r="D1689" s="18"/>
      <c r="E1689" s="19" t="s">
        <v>1508</v>
      </c>
      <c r="F1689" s="20"/>
      <c r="G1689" s="20"/>
      <c r="H1689" s="20"/>
      <c r="I1689" s="20"/>
      <c r="J1689" s="20"/>
      <c r="K1689" s="20"/>
      <c r="L1689" s="20"/>
      <c r="M1689" s="20"/>
      <c r="N1689" s="20"/>
      <c r="O1689" s="20"/>
      <c r="P1689" s="20"/>
      <c r="Q1689" s="20"/>
      <c r="R1689" s="20"/>
      <c r="S1689" s="20"/>
      <c r="T1689" s="20"/>
      <c r="U1689" s="20"/>
      <c r="V1689" s="20"/>
      <c r="W1689" s="20"/>
      <c r="X1689" s="20"/>
      <c r="Y1689" s="20"/>
      <c r="Z1689" s="20"/>
      <c r="AA1689" s="20"/>
      <c r="AB1689" s="20"/>
      <c r="AC1689" s="20"/>
      <c r="AD1689" s="20"/>
      <c r="AE1689" s="20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9">
        <v>1.0669999999999999</v>
      </c>
      <c r="AQ1689" s="209">
        <v>2.3559999999999999</v>
      </c>
      <c r="AR1689" s="20"/>
      <c r="AS1689" s="209">
        <v>0.19400000000000001</v>
      </c>
      <c r="AT1689" s="209">
        <v>0.41499999999999998</v>
      </c>
      <c r="AU1689" s="209">
        <v>0.215</v>
      </c>
      <c r="AV1689" s="20"/>
      <c r="AW1689" s="20"/>
      <c r="AX1689" s="20"/>
      <c r="AY1689" s="209">
        <v>0.66800000000000004</v>
      </c>
      <c r="AZ1689" s="20"/>
      <c r="BA1689" s="209">
        <v>0.754</v>
      </c>
      <c r="BB1689" s="21">
        <f t="shared" si="215"/>
        <v>2.3559999999999999</v>
      </c>
      <c r="BC1689" s="21">
        <f>BD1689</f>
        <v>3.1666666666666665</v>
      </c>
      <c r="BD1689" s="22">
        <f t="shared" si="212"/>
        <v>3.1666666666666665</v>
      </c>
      <c r="BE1689" s="21">
        <f>BC1689-BD1689</f>
        <v>0</v>
      </c>
      <c r="BF1689" s="2">
        <v>2.4</v>
      </c>
      <c r="BG1689" s="10">
        <v>7</v>
      </c>
      <c r="BH1689" s="21">
        <f t="shared" si="213"/>
        <v>2.356E-3</v>
      </c>
      <c r="BI1689" s="22">
        <f t="shared" si="213"/>
        <v>2.356E-3</v>
      </c>
      <c r="BJ1689" s="21">
        <f>BH1689-BI1689</f>
        <v>0</v>
      </c>
      <c r="BK1689" s="21">
        <v>7.0679999999999996E-3</v>
      </c>
      <c r="BL1689" s="22">
        <v>7.0679999999999996E-3</v>
      </c>
      <c r="BM1689" s="21">
        <v>0</v>
      </c>
      <c r="BN1689" s="21">
        <f t="shared" si="214"/>
        <v>2.8271999999999999E-2</v>
      </c>
      <c r="BO1689" s="22">
        <f t="shared" si="214"/>
        <v>2.8271999999999999E-2</v>
      </c>
      <c r="BP1689" s="21">
        <f t="shared" si="214"/>
        <v>0</v>
      </c>
    </row>
    <row r="1690" spans="1:68" ht="11.1" hidden="1" customHeight="1" outlineLevel="2" x14ac:dyDescent="0.2">
      <c r="A1690" s="10"/>
      <c r="B1690" s="18"/>
      <c r="C1690" s="18"/>
      <c r="D1690" s="18"/>
      <c r="E1690" s="23" t="s">
        <v>1509</v>
      </c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4"/>
      <c r="AI1690" s="24"/>
      <c r="AJ1690" s="24"/>
      <c r="AK1690" s="24"/>
      <c r="AL1690" s="24"/>
      <c r="AM1690" s="24"/>
      <c r="AN1690" s="24"/>
      <c r="AO1690" s="24"/>
      <c r="AP1690" s="208">
        <v>1.0669999999999999</v>
      </c>
      <c r="AQ1690" s="208">
        <v>2.3559999999999999</v>
      </c>
      <c r="AR1690" s="24"/>
      <c r="AS1690" s="208">
        <v>0.19400000000000001</v>
      </c>
      <c r="AT1690" s="208">
        <v>0.41499999999999998</v>
      </c>
      <c r="AU1690" s="208">
        <v>0.215</v>
      </c>
      <c r="AV1690" s="24"/>
      <c r="AW1690" s="24"/>
      <c r="AX1690" s="24"/>
      <c r="AY1690" s="208">
        <v>0.66800000000000004</v>
      </c>
      <c r="AZ1690" s="24"/>
      <c r="BA1690" s="208">
        <v>0.754</v>
      </c>
      <c r="BB1690" s="21">
        <f t="shared" si="215"/>
        <v>2.3559999999999999</v>
      </c>
      <c r="BC1690" s="21"/>
      <c r="BD1690" s="22">
        <f t="shared" si="212"/>
        <v>3.1666666666666665</v>
      </c>
      <c r="BE1690" s="21"/>
      <c r="BG1690" s="10"/>
      <c r="BH1690" s="21">
        <f t="shared" si="213"/>
        <v>0</v>
      </c>
      <c r="BI1690" s="22">
        <f t="shared" si="213"/>
        <v>2.356E-3</v>
      </c>
      <c r="BJ1690" s="21"/>
      <c r="BK1690" s="21">
        <v>0</v>
      </c>
      <c r="BL1690" s="22">
        <v>7.0679999999999996E-3</v>
      </c>
      <c r="BM1690" s="21"/>
      <c r="BN1690" s="21">
        <f t="shared" si="214"/>
        <v>0</v>
      </c>
      <c r="BO1690" s="22">
        <f t="shared" si="214"/>
        <v>2.8271999999999999E-2</v>
      </c>
      <c r="BP1690" s="21">
        <f t="shared" si="214"/>
        <v>0</v>
      </c>
    </row>
    <row r="1691" spans="1:68" ht="9.75" hidden="1" customHeight="1" outlineLevel="1" collapsed="1" x14ac:dyDescent="0.2">
      <c r="A1691" s="10"/>
      <c r="B1691" s="18"/>
      <c r="C1691" s="18"/>
      <c r="D1691" s="18"/>
      <c r="E1691" s="19" t="s">
        <v>1510</v>
      </c>
      <c r="F1691" s="20"/>
      <c r="G1691" s="20"/>
      <c r="H1691" s="209"/>
      <c r="I1691" s="240"/>
      <c r="J1691" s="240"/>
      <c r="K1691" s="209"/>
      <c r="L1691" s="209"/>
      <c r="M1691" s="209"/>
      <c r="N1691" s="20"/>
      <c r="O1691" s="209"/>
      <c r="P1691" s="209"/>
      <c r="Q1691" s="209"/>
      <c r="R1691" s="209"/>
      <c r="S1691" s="209"/>
      <c r="T1691" s="209"/>
      <c r="U1691" s="209"/>
      <c r="V1691" s="209"/>
      <c r="W1691" s="209"/>
      <c r="X1691" s="209"/>
      <c r="Y1691" s="20"/>
      <c r="Z1691" s="209"/>
      <c r="AA1691" s="209"/>
      <c r="AB1691" s="209"/>
      <c r="AC1691" s="209"/>
      <c r="AD1691" s="20"/>
      <c r="AE1691" s="209"/>
      <c r="AF1691" s="209"/>
      <c r="AG1691" s="209"/>
      <c r="AH1691" s="209"/>
      <c r="AI1691" s="209"/>
      <c r="AJ1691" s="209"/>
      <c r="AK1691" s="20"/>
      <c r="AL1691" s="209"/>
      <c r="AM1691" s="209"/>
      <c r="AN1691" s="209"/>
      <c r="AO1691" s="209"/>
      <c r="AP1691" s="209"/>
      <c r="AQ1691" s="209"/>
      <c r="AR1691" s="209"/>
      <c r="AS1691" s="209"/>
      <c r="AT1691" s="209"/>
      <c r="AU1691" s="209"/>
      <c r="AV1691" s="209"/>
      <c r="AW1691" s="209"/>
      <c r="AX1691" s="20"/>
      <c r="AY1691" s="209"/>
      <c r="AZ1691" s="209"/>
      <c r="BA1691" s="209"/>
      <c r="BB1691" s="21">
        <f>BB1692</f>
        <v>2.72</v>
      </c>
      <c r="BC1691" s="21">
        <v>4.46</v>
      </c>
      <c r="BD1691" s="22">
        <f t="shared" si="212"/>
        <v>3.655913978494624</v>
      </c>
      <c r="BE1691" s="21">
        <f>BC1691-BD1691</f>
        <v>0.804086021505376</v>
      </c>
      <c r="BF1691" s="2">
        <v>4.46</v>
      </c>
      <c r="BG1691" s="10">
        <v>6</v>
      </c>
      <c r="BH1691" s="21">
        <f t="shared" si="213"/>
        <v>3.3182399999999996E-3</v>
      </c>
      <c r="BI1691" s="22">
        <f t="shared" si="213"/>
        <v>2.7200000000000002E-3</v>
      </c>
      <c r="BJ1691" s="21">
        <f>BH1691-BI1691</f>
        <v>5.9823999999999945E-4</v>
      </c>
      <c r="BK1691" s="21">
        <v>1.2798E-2</v>
      </c>
      <c r="BL1691" s="22">
        <v>1.2798E-2</v>
      </c>
      <c r="BM1691" s="21">
        <v>0</v>
      </c>
      <c r="BN1691" s="21">
        <f t="shared" si="214"/>
        <v>5.1192000000000001E-2</v>
      </c>
      <c r="BO1691" s="22">
        <f t="shared" si="214"/>
        <v>5.1192000000000001E-2</v>
      </c>
      <c r="BP1691" s="21">
        <f t="shared" si="214"/>
        <v>0</v>
      </c>
    </row>
    <row r="1692" spans="1:68" ht="11.1" hidden="1" customHeight="1" outlineLevel="2" x14ac:dyDescent="0.25">
      <c r="A1692" s="10"/>
      <c r="B1692" s="18"/>
      <c r="C1692" s="18"/>
      <c r="D1692" s="18"/>
      <c r="E1692" s="23" t="s">
        <v>1511</v>
      </c>
      <c r="F1692" s="24"/>
      <c r="G1692" s="24"/>
      <c r="H1692" s="208"/>
      <c r="I1692" s="239"/>
      <c r="J1692" s="239"/>
      <c r="K1692" s="208"/>
      <c r="L1692" s="208"/>
      <c r="M1692" s="208"/>
      <c r="N1692" s="24"/>
      <c r="O1692" s="208"/>
      <c r="P1692" s="208"/>
      <c r="Q1692" s="208"/>
      <c r="R1692" s="208"/>
      <c r="S1692" s="208"/>
      <c r="T1692" s="208"/>
      <c r="U1692" s="208"/>
      <c r="V1692" s="208"/>
      <c r="W1692" s="208"/>
      <c r="X1692" s="208"/>
      <c r="Y1692" s="24"/>
      <c r="Z1692" s="208"/>
      <c r="AA1692" s="208"/>
      <c r="AB1692" s="208"/>
      <c r="AC1692" s="208"/>
      <c r="AD1692" s="24"/>
      <c r="AE1692" s="208"/>
      <c r="AF1692" s="208"/>
      <c r="AG1692" s="208"/>
      <c r="AH1692" s="208"/>
      <c r="AI1692" s="208"/>
      <c r="AJ1692" s="208"/>
      <c r="AK1692" s="24"/>
      <c r="AL1692" s="208"/>
      <c r="AM1692" s="208"/>
      <c r="AN1692" s="208"/>
      <c r="AO1692" s="208"/>
      <c r="AP1692" s="208"/>
      <c r="AQ1692" s="208"/>
      <c r="AR1692" s="208"/>
      <c r="AS1692" s="208"/>
      <c r="AT1692" s="208"/>
      <c r="AU1692" s="208"/>
      <c r="AV1692" s="208"/>
      <c r="AW1692" s="208"/>
      <c r="AX1692" s="24"/>
      <c r="AY1692" s="208"/>
      <c r="AZ1692" s="208"/>
      <c r="BA1692" s="59">
        <v>2.72</v>
      </c>
      <c r="BB1692" s="21">
        <f>MAX(F1692:BA1692)</f>
        <v>2.72</v>
      </c>
      <c r="BC1692" s="21"/>
      <c r="BD1692" s="22">
        <f t="shared" si="212"/>
        <v>3.655913978494624</v>
      </c>
      <c r="BE1692" s="21"/>
      <c r="BG1692" s="10"/>
      <c r="BH1692" s="21"/>
      <c r="BI1692" s="22"/>
      <c r="BJ1692" s="21"/>
      <c r="BK1692" s="21">
        <v>0</v>
      </c>
      <c r="BL1692" s="22">
        <v>1.2798E-2</v>
      </c>
      <c r="BM1692" s="21"/>
      <c r="BN1692" s="21">
        <f t="shared" si="214"/>
        <v>0</v>
      </c>
      <c r="BO1692" s="22">
        <f t="shared" si="214"/>
        <v>5.1192000000000001E-2</v>
      </c>
      <c r="BP1692" s="21">
        <f t="shared" si="214"/>
        <v>0</v>
      </c>
    </row>
    <row r="1693" spans="1:68" ht="9.75" hidden="1" customHeight="1" outlineLevel="1" collapsed="1" x14ac:dyDescent="0.2">
      <c r="A1693" s="10"/>
      <c r="B1693" s="18"/>
      <c r="C1693" s="18"/>
      <c r="D1693" s="18"/>
      <c r="E1693" s="19" t="s">
        <v>1512</v>
      </c>
      <c r="F1693" s="20"/>
      <c r="G1693" s="20"/>
      <c r="H1693" s="209"/>
      <c r="I1693" s="240"/>
      <c r="J1693" s="240"/>
      <c r="K1693" s="209"/>
      <c r="L1693" s="209"/>
      <c r="M1693" s="209"/>
      <c r="N1693" s="20"/>
      <c r="O1693" s="209"/>
      <c r="P1693" s="209"/>
      <c r="Q1693" s="209"/>
      <c r="R1693" s="209"/>
      <c r="S1693" s="209"/>
      <c r="T1693" s="209"/>
      <c r="U1693" s="209"/>
      <c r="V1693" s="209"/>
      <c r="W1693" s="209"/>
      <c r="X1693" s="209"/>
      <c r="Y1693" s="20"/>
      <c r="Z1693" s="209"/>
      <c r="AA1693" s="209"/>
      <c r="AB1693" s="209"/>
      <c r="AC1693" s="209"/>
      <c r="AD1693" s="20"/>
      <c r="AE1693" s="209"/>
      <c r="AF1693" s="209"/>
      <c r="AG1693" s="209"/>
      <c r="AH1693" s="209"/>
      <c r="AI1693" s="209"/>
      <c r="AJ1693" s="209"/>
      <c r="AK1693" s="20"/>
      <c r="AL1693" s="209"/>
      <c r="AM1693" s="209"/>
      <c r="AN1693" s="209"/>
      <c r="AO1693" s="209"/>
      <c r="AP1693" s="209"/>
      <c r="AQ1693" s="209"/>
      <c r="AR1693" s="209"/>
      <c r="AS1693" s="209"/>
      <c r="AT1693" s="209"/>
      <c r="AU1693" s="209"/>
      <c r="AV1693" s="209"/>
      <c r="AW1693" s="209"/>
      <c r="AX1693" s="20"/>
      <c r="AY1693" s="209"/>
      <c r="AZ1693" s="209"/>
      <c r="BA1693" s="209"/>
      <c r="BB1693" s="21">
        <f>BB1694</f>
        <v>2.7450000000000001</v>
      </c>
      <c r="BC1693" s="21">
        <v>5.5</v>
      </c>
      <c r="BD1693" s="22">
        <f t="shared" si="212"/>
        <v>3.689516129032258</v>
      </c>
      <c r="BE1693" s="21">
        <f>BC1693-BD1693</f>
        <v>1.810483870967742</v>
      </c>
      <c r="BF1693" s="2">
        <v>5.5</v>
      </c>
      <c r="BG1693" s="10">
        <v>6</v>
      </c>
      <c r="BH1693" s="21">
        <f>(BC1693*24*31/1000000)</f>
        <v>4.0920000000000002E-3</v>
      </c>
      <c r="BI1693" s="22">
        <f>(BD1693*24*31/1000000)</f>
        <v>2.745E-3</v>
      </c>
      <c r="BJ1693" s="21">
        <f>BH1693-BI1693</f>
        <v>1.3470000000000001E-3</v>
      </c>
      <c r="BK1693" s="21">
        <v>1.2798E-2</v>
      </c>
      <c r="BL1693" s="22">
        <v>1.2798E-2</v>
      </c>
      <c r="BM1693" s="21">
        <v>0</v>
      </c>
      <c r="BN1693" s="21">
        <f t="shared" si="214"/>
        <v>5.1192000000000001E-2</v>
      </c>
      <c r="BO1693" s="22">
        <f t="shared" si="214"/>
        <v>5.1192000000000001E-2</v>
      </c>
      <c r="BP1693" s="21">
        <f t="shared" si="214"/>
        <v>0</v>
      </c>
    </row>
    <row r="1694" spans="1:68" ht="11.1" hidden="1" customHeight="1" outlineLevel="2" x14ac:dyDescent="0.25">
      <c r="A1694" s="10"/>
      <c r="B1694" s="18"/>
      <c r="C1694" s="18"/>
      <c r="D1694" s="18"/>
      <c r="E1694" s="23" t="s">
        <v>1513</v>
      </c>
      <c r="F1694" s="24"/>
      <c r="G1694" s="24"/>
      <c r="H1694" s="208"/>
      <c r="I1694" s="239"/>
      <c r="J1694" s="239"/>
      <c r="K1694" s="208"/>
      <c r="L1694" s="208"/>
      <c r="M1694" s="208"/>
      <c r="N1694" s="24"/>
      <c r="O1694" s="208"/>
      <c r="P1694" s="208"/>
      <c r="Q1694" s="208"/>
      <c r="R1694" s="208"/>
      <c r="S1694" s="208"/>
      <c r="T1694" s="208"/>
      <c r="U1694" s="208"/>
      <c r="V1694" s="208"/>
      <c r="W1694" s="208"/>
      <c r="X1694" s="208"/>
      <c r="Y1694" s="24"/>
      <c r="Z1694" s="208"/>
      <c r="AA1694" s="208"/>
      <c r="AB1694" s="208"/>
      <c r="AC1694" s="208"/>
      <c r="AD1694" s="24"/>
      <c r="AE1694" s="208"/>
      <c r="AF1694" s="208"/>
      <c r="AG1694" s="208"/>
      <c r="AH1694" s="208"/>
      <c r="AI1694" s="208"/>
      <c r="AJ1694" s="208"/>
      <c r="AK1694" s="24"/>
      <c r="AL1694" s="208"/>
      <c r="AM1694" s="208"/>
      <c r="AN1694" s="208"/>
      <c r="AO1694" s="208"/>
      <c r="AP1694" s="208"/>
      <c r="AQ1694" s="208"/>
      <c r="AR1694" s="208"/>
      <c r="AS1694" s="208"/>
      <c r="AT1694" s="208"/>
      <c r="AU1694" s="208"/>
      <c r="AV1694" s="208"/>
      <c r="AW1694" s="208"/>
      <c r="AX1694" s="24"/>
      <c r="AY1694" s="208"/>
      <c r="AZ1694" s="208"/>
      <c r="BA1694" s="59">
        <v>2.7450000000000001</v>
      </c>
      <c r="BB1694" s="21">
        <f>MAX(F1694:BA1694)</f>
        <v>2.7450000000000001</v>
      </c>
      <c r="BC1694" s="21"/>
      <c r="BD1694" s="22">
        <f t="shared" si="212"/>
        <v>3.689516129032258</v>
      </c>
      <c r="BE1694" s="21"/>
      <c r="BG1694" s="10"/>
      <c r="BH1694" s="21"/>
      <c r="BI1694" s="22"/>
      <c r="BJ1694" s="21"/>
      <c r="BK1694" s="21">
        <v>0</v>
      </c>
      <c r="BL1694" s="22">
        <v>1.2798E-2</v>
      </c>
      <c r="BM1694" s="21"/>
      <c r="BN1694" s="21">
        <f t="shared" si="214"/>
        <v>0</v>
      </c>
      <c r="BO1694" s="22">
        <f t="shared" si="214"/>
        <v>5.1192000000000001E-2</v>
      </c>
      <c r="BP1694" s="21">
        <f t="shared" si="214"/>
        <v>0</v>
      </c>
    </row>
    <row r="1695" spans="1:68" ht="9.75" customHeight="1" outlineLevel="1" collapsed="1" x14ac:dyDescent="0.2">
      <c r="A1695" s="10"/>
      <c r="B1695" s="18"/>
      <c r="C1695" s="18"/>
      <c r="D1695" s="18"/>
      <c r="E1695" s="19" t="s">
        <v>1514</v>
      </c>
      <c r="F1695" s="20"/>
      <c r="G1695" s="20"/>
      <c r="H1695" s="209"/>
      <c r="I1695" s="240"/>
      <c r="J1695" s="240"/>
      <c r="K1695" s="209"/>
      <c r="L1695" s="209"/>
      <c r="M1695" s="209"/>
      <c r="N1695" s="20"/>
      <c r="O1695" s="209"/>
      <c r="P1695" s="209"/>
      <c r="Q1695" s="209"/>
      <c r="R1695" s="209"/>
      <c r="S1695" s="209"/>
      <c r="T1695" s="209"/>
      <c r="U1695" s="209"/>
      <c r="V1695" s="209"/>
      <c r="W1695" s="209"/>
      <c r="X1695" s="209"/>
      <c r="Y1695" s="20"/>
      <c r="Z1695" s="209"/>
      <c r="AA1695" s="209"/>
      <c r="AB1695" s="209"/>
      <c r="AC1695" s="209"/>
      <c r="AD1695" s="20"/>
      <c r="AE1695" s="209"/>
      <c r="AF1695" s="209"/>
      <c r="AG1695" s="209"/>
      <c r="AH1695" s="209"/>
      <c r="AI1695" s="209"/>
      <c r="AJ1695" s="209"/>
      <c r="AK1695" s="20"/>
      <c r="AL1695" s="209"/>
      <c r="AM1695" s="209"/>
      <c r="AN1695" s="209"/>
      <c r="AO1695" s="209"/>
      <c r="AP1695" s="209"/>
      <c r="AQ1695" s="209"/>
      <c r="AR1695" s="209"/>
      <c r="AS1695" s="209"/>
      <c r="AT1695" s="209"/>
      <c r="AU1695" s="209"/>
      <c r="AV1695" s="209"/>
      <c r="AW1695" s="209"/>
      <c r="AX1695" s="20"/>
      <c r="AY1695" s="209"/>
      <c r="AZ1695" s="209"/>
      <c r="BA1695" s="209"/>
      <c r="BB1695" s="21">
        <f>BB1696</f>
        <v>1.2529999999999999</v>
      </c>
      <c r="BC1695" s="21">
        <v>1.8</v>
      </c>
      <c r="BD1695" s="22">
        <f t="shared" si="212"/>
        <v>1.6841397849462365</v>
      </c>
      <c r="BE1695" s="21">
        <f>BC1695-BD1695</f>
        <v>0.11586021505376354</v>
      </c>
      <c r="BF1695" s="2">
        <v>1.8</v>
      </c>
      <c r="BG1695" s="10">
        <v>7</v>
      </c>
      <c r="BH1695" s="21">
        <f>(BC1695*24*31/1000000)</f>
        <v>1.3392E-3</v>
      </c>
      <c r="BI1695" s="22">
        <f>(BD1695*24*31/1000000)</f>
        <v>1.253E-3</v>
      </c>
      <c r="BJ1695" s="21">
        <f>BH1695-BI1695</f>
        <v>8.6200000000000035E-5</v>
      </c>
      <c r="BK1695" s="21">
        <v>1.2798E-2</v>
      </c>
      <c r="BL1695" s="22">
        <v>1.2798E-2</v>
      </c>
      <c r="BM1695" s="21">
        <v>0</v>
      </c>
      <c r="BN1695" s="21">
        <f t="shared" si="214"/>
        <v>5.1192000000000001E-2</v>
      </c>
      <c r="BO1695" s="22">
        <f t="shared" si="214"/>
        <v>5.1192000000000001E-2</v>
      </c>
      <c r="BP1695" s="21">
        <f t="shared" si="214"/>
        <v>0</v>
      </c>
    </row>
    <row r="1696" spans="1:68" ht="11.1" hidden="1" customHeight="1" outlineLevel="2" x14ac:dyDescent="0.25">
      <c r="A1696" s="10"/>
      <c r="B1696" s="18"/>
      <c r="C1696" s="18"/>
      <c r="D1696" s="18"/>
      <c r="E1696" s="23" t="s">
        <v>1515</v>
      </c>
      <c r="F1696" s="24"/>
      <c r="G1696" s="24"/>
      <c r="H1696" s="208"/>
      <c r="I1696" s="239"/>
      <c r="J1696" s="239"/>
      <c r="K1696" s="208"/>
      <c r="L1696" s="208"/>
      <c r="M1696" s="208"/>
      <c r="N1696" s="24"/>
      <c r="O1696" s="208"/>
      <c r="P1696" s="208"/>
      <c r="Q1696" s="208"/>
      <c r="R1696" s="208"/>
      <c r="S1696" s="208"/>
      <c r="T1696" s="208"/>
      <c r="U1696" s="208"/>
      <c r="V1696" s="208"/>
      <c r="W1696" s="208"/>
      <c r="X1696" s="208"/>
      <c r="Y1696" s="24"/>
      <c r="Z1696" s="208"/>
      <c r="AA1696" s="208"/>
      <c r="AB1696" s="208"/>
      <c r="AC1696" s="208"/>
      <c r="AD1696" s="24"/>
      <c r="AE1696" s="208"/>
      <c r="AF1696" s="208"/>
      <c r="AG1696" s="208"/>
      <c r="AH1696" s="208"/>
      <c r="AI1696" s="208"/>
      <c r="AJ1696" s="208"/>
      <c r="AK1696" s="24"/>
      <c r="AL1696" s="208"/>
      <c r="AM1696" s="208"/>
      <c r="AN1696" s="208"/>
      <c r="AO1696" s="208"/>
      <c r="AP1696" s="208"/>
      <c r="AQ1696" s="208"/>
      <c r="AR1696" s="208"/>
      <c r="AS1696" s="208"/>
      <c r="AT1696" s="208"/>
      <c r="AU1696" s="208"/>
      <c r="AV1696" s="208"/>
      <c r="AW1696" s="208"/>
      <c r="AX1696" s="24"/>
      <c r="AY1696" s="208"/>
      <c r="AZ1696" s="208"/>
      <c r="BA1696" s="59">
        <v>1.2529999999999999</v>
      </c>
      <c r="BB1696" s="21">
        <f>MAX(F1696:BA1696)</f>
        <v>1.2529999999999999</v>
      </c>
      <c r="BC1696" s="21"/>
      <c r="BD1696" s="22">
        <f t="shared" si="212"/>
        <v>1.6841397849462365</v>
      </c>
      <c r="BE1696" s="21"/>
      <c r="BG1696" s="10"/>
      <c r="BH1696" s="21"/>
      <c r="BI1696" s="22"/>
      <c r="BJ1696" s="21"/>
      <c r="BK1696" s="21">
        <v>0</v>
      </c>
      <c r="BL1696" s="22">
        <v>1.2798E-2</v>
      </c>
      <c r="BM1696" s="21"/>
      <c r="BN1696" s="21">
        <f t="shared" si="214"/>
        <v>0</v>
      </c>
      <c r="BO1696" s="22">
        <f t="shared" si="214"/>
        <v>5.1192000000000001E-2</v>
      </c>
      <c r="BP1696" s="21">
        <f t="shared" si="214"/>
        <v>0</v>
      </c>
    </row>
    <row r="1697" spans="1:68" ht="9.75" hidden="1" customHeight="1" outlineLevel="1" collapsed="1" x14ac:dyDescent="0.2">
      <c r="A1697" s="10"/>
      <c r="B1697" s="18"/>
      <c r="C1697" s="18"/>
      <c r="D1697" s="18"/>
      <c r="E1697" s="19" t="s">
        <v>1516</v>
      </c>
      <c r="F1697" s="20"/>
      <c r="G1697" s="20"/>
      <c r="H1697" s="209"/>
      <c r="I1697" s="240"/>
      <c r="J1697" s="240"/>
      <c r="K1697" s="209"/>
      <c r="L1697" s="209"/>
      <c r="M1697" s="209"/>
      <c r="N1697" s="20"/>
      <c r="O1697" s="209"/>
      <c r="P1697" s="209"/>
      <c r="Q1697" s="209"/>
      <c r="R1697" s="209"/>
      <c r="S1697" s="209"/>
      <c r="T1697" s="209"/>
      <c r="U1697" s="209"/>
      <c r="V1697" s="209"/>
      <c r="W1697" s="209"/>
      <c r="X1697" s="209"/>
      <c r="Y1697" s="20"/>
      <c r="Z1697" s="209"/>
      <c r="AA1697" s="209"/>
      <c r="AB1697" s="209"/>
      <c r="AC1697" s="209"/>
      <c r="AD1697" s="20"/>
      <c r="AE1697" s="209"/>
      <c r="AF1697" s="209"/>
      <c r="AG1697" s="209"/>
      <c r="AH1697" s="209"/>
      <c r="AI1697" s="209"/>
      <c r="AJ1697" s="209"/>
      <c r="AK1697" s="20"/>
      <c r="AL1697" s="209"/>
      <c r="AM1697" s="209"/>
      <c r="AN1697" s="209"/>
      <c r="AO1697" s="209"/>
      <c r="AP1697" s="209"/>
      <c r="AQ1697" s="209"/>
      <c r="AR1697" s="209"/>
      <c r="AS1697" s="209"/>
      <c r="AT1697" s="209"/>
      <c r="AU1697" s="209"/>
      <c r="AV1697" s="209"/>
      <c r="AW1697" s="209"/>
      <c r="AX1697" s="20"/>
      <c r="AY1697" s="209"/>
      <c r="AZ1697" s="209"/>
      <c r="BA1697" s="209"/>
      <c r="BB1697" s="21">
        <f>BB1698</f>
        <v>3.9670000000000001</v>
      </c>
      <c r="BC1697" s="21">
        <v>5.7</v>
      </c>
      <c r="BD1697" s="22">
        <f t="shared" ref="BD1697:BD1780" si="216">(BB1697/31/24)*1000</f>
        <v>5.3319892473118289</v>
      </c>
      <c r="BE1697" s="21">
        <f>BC1697-BD1697</f>
        <v>0.36801075268817129</v>
      </c>
      <c r="BF1697" s="2">
        <v>5.5</v>
      </c>
      <c r="BG1697" s="10">
        <v>6</v>
      </c>
      <c r="BH1697" s="21">
        <f>(BC1697*24*31/1000000)</f>
        <v>4.2408000000000003E-3</v>
      </c>
      <c r="BI1697" s="22">
        <f>(BD1697*24*31/1000000)</f>
        <v>3.9670000000000009E-3</v>
      </c>
      <c r="BJ1697" s="21">
        <f>BH1697-BI1697</f>
        <v>2.7379999999999939E-4</v>
      </c>
      <c r="BK1697" s="21">
        <v>1.2798E-2</v>
      </c>
      <c r="BL1697" s="22">
        <v>1.2798E-2</v>
      </c>
      <c r="BM1697" s="21">
        <v>0</v>
      </c>
      <c r="BN1697" s="21">
        <f t="shared" si="214"/>
        <v>5.1192000000000001E-2</v>
      </c>
      <c r="BO1697" s="22">
        <f t="shared" si="214"/>
        <v>5.1192000000000001E-2</v>
      </c>
      <c r="BP1697" s="21">
        <f t="shared" si="214"/>
        <v>0</v>
      </c>
    </row>
    <row r="1698" spans="1:68" ht="11.1" hidden="1" customHeight="1" outlineLevel="2" x14ac:dyDescent="0.25">
      <c r="A1698" s="10"/>
      <c r="B1698" s="18"/>
      <c r="C1698" s="18"/>
      <c r="D1698" s="18"/>
      <c r="E1698" s="23" t="s">
        <v>1517</v>
      </c>
      <c r="F1698" s="24"/>
      <c r="G1698" s="24"/>
      <c r="H1698" s="208"/>
      <c r="I1698" s="239"/>
      <c r="J1698" s="239"/>
      <c r="K1698" s="208"/>
      <c r="L1698" s="208"/>
      <c r="M1698" s="208"/>
      <c r="N1698" s="24"/>
      <c r="O1698" s="208"/>
      <c r="P1698" s="208"/>
      <c r="Q1698" s="208"/>
      <c r="R1698" s="208"/>
      <c r="S1698" s="208"/>
      <c r="T1698" s="208"/>
      <c r="U1698" s="208"/>
      <c r="V1698" s="208"/>
      <c r="W1698" s="208"/>
      <c r="X1698" s="208"/>
      <c r="Y1698" s="24"/>
      <c r="Z1698" s="208"/>
      <c r="AA1698" s="208"/>
      <c r="AB1698" s="208"/>
      <c r="AC1698" s="208"/>
      <c r="AD1698" s="24"/>
      <c r="AE1698" s="208"/>
      <c r="AF1698" s="208"/>
      <c r="AG1698" s="208"/>
      <c r="AH1698" s="208"/>
      <c r="AI1698" s="208"/>
      <c r="AJ1698" s="208"/>
      <c r="AK1698" s="24"/>
      <c r="AL1698" s="208"/>
      <c r="AM1698" s="208"/>
      <c r="AN1698" s="208"/>
      <c r="AO1698" s="208"/>
      <c r="AP1698" s="208"/>
      <c r="AQ1698" s="208"/>
      <c r="AR1698" s="208"/>
      <c r="AS1698" s="208"/>
      <c r="AT1698" s="208"/>
      <c r="AU1698" s="208"/>
      <c r="AV1698" s="208"/>
      <c r="AW1698" s="208"/>
      <c r="AX1698" s="24"/>
      <c r="AY1698" s="208"/>
      <c r="AZ1698" s="208"/>
      <c r="BA1698" s="59">
        <v>3.9670000000000001</v>
      </c>
      <c r="BB1698" s="21">
        <f>MAX(F1698:BA1698)</f>
        <v>3.9670000000000001</v>
      </c>
      <c r="BC1698" s="21"/>
      <c r="BD1698" s="22">
        <f t="shared" si="216"/>
        <v>5.3319892473118289</v>
      </c>
      <c r="BE1698" s="21"/>
      <c r="BG1698" s="10"/>
      <c r="BH1698" s="21"/>
      <c r="BI1698" s="22"/>
      <c r="BJ1698" s="21"/>
      <c r="BK1698" s="21">
        <v>0</v>
      </c>
      <c r="BL1698" s="22">
        <v>1.2798E-2</v>
      </c>
      <c r="BM1698" s="21"/>
      <c r="BN1698" s="21">
        <f t="shared" si="214"/>
        <v>0</v>
      </c>
      <c r="BO1698" s="22">
        <f t="shared" si="214"/>
        <v>5.1192000000000001E-2</v>
      </c>
      <c r="BP1698" s="21">
        <f t="shared" si="214"/>
        <v>0</v>
      </c>
    </row>
    <row r="1699" spans="1:68" ht="9.75" customHeight="1" outlineLevel="1" collapsed="1" x14ac:dyDescent="0.2">
      <c r="A1699" s="10"/>
      <c r="B1699" s="18"/>
      <c r="C1699" s="18"/>
      <c r="D1699" s="18"/>
      <c r="E1699" s="19" t="s">
        <v>1518</v>
      </c>
      <c r="F1699" s="20"/>
      <c r="G1699" s="20"/>
      <c r="H1699" s="209"/>
      <c r="I1699" s="240"/>
      <c r="J1699" s="240"/>
      <c r="K1699" s="209"/>
      <c r="L1699" s="209"/>
      <c r="M1699" s="209"/>
      <c r="N1699" s="20"/>
      <c r="O1699" s="209"/>
      <c r="P1699" s="209"/>
      <c r="Q1699" s="209"/>
      <c r="R1699" s="209"/>
      <c r="S1699" s="209"/>
      <c r="T1699" s="209"/>
      <c r="U1699" s="209"/>
      <c r="V1699" s="209"/>
      <c r="W1699" s="209"/>
      <c r="X1699" s="209"/>
      <c r="Y1699" s="20"/>
      <c r="Z1699" s="209"/>
      <c r="AA1699" s="209"/>
      <c r="AB1699" s="209"/>
      <c r="AC1699" s="209"/>
      <c r="AD1699" s="20"/>
      <c r="AE1699" s="209"/>
      <c r="AF1699" s="209"/>
      <c r="AG1699" s="209"/>
      <c r="AH1699" s="209"/>
      <c r="AI1699" s="209"/>
      <c r="AJ1699" s="209"/>
      <c r="AK1699" s="20"/>
      <c r="AL1699" s="209"/>
      <c r="AM1699" s="209"/>
      <c r="AN1699" s="209"/>
      <c r="AO1699" s="209"/>
      <c r="AP1699" s="209"/>
      <c r="AQ1699" s="209"/>
      <c r="AR1699" s="209"/>
      <c r="AS1699" s="209"/>
      <c r="AT1699" s="209"/>
      <c r="AU1699" s="209"/>
      <c r="AV1699" s="209"/>
      <c r="AW1699" s="209"/>
      <c r="AX1699" s="20"/>
      <c r="AY1699" s="209"/>
      <c r="AZ1699" s="209"/>
      <c r="BA1699" s="209"/>
      <c r="BB1699" s="21">
        <v>1.123</v>
      </c>
      <c r="BC1699" s="21">
        <v>1.9</v>
      </c>
      <c r="BD1699" s="22">
        <v>1.5094086021505377</v>
      </c>
      <c r="BE1699" s="21">
        <v>0.39059139784946217</v>
      </c>
      <c r="BF1699" s="2">
        <v>1.9</v>
      </c>
      <c r="BG1699" s="10">
        <v>7</v>
      </c>
      <c r="BH1699" s="21">
        <f>(BC1699*24*31/1000000)</f>
        <v>1.4135999999999999E-3</v>
      </c>
      <c r="BI1699" s="22">
        <f>(BD1699*24*31/1000000)</f>
        <v>1.1230000000000001E-3</v>
      </c>
      <c r="BJ1699" s="21">
        <f>BH1699-BI1699</f>
        <v>2.905999999999998E-4</v>
      </c>
      <c r="BK1699" s="21">
        <v>1.2798E-2</v>
      </c>
      <c r="BL1699" s="22">
        <v>1.2798E-2</v>
      </c>
      <c r="BM1699" s="21">
        <v>0</v>
      </c>
      <c r="BN1699" s="21">
        <f t="shared" si="214"/>
        <v>5.1192000000000001E-2</v>
      </c>
      <c r="BO1699" s="22">
        <f t="shared" si="214"/>
        <v>5.1192000000000001E-2</v>
      </c>
      <c r="BP1699" s="21">
        <f t="shared" si="214"/>
        <v>0</v>
      </c>
    </row>
    <row r="1700" spans="1:68" ht="11.1" hidden="1" customHeight="1" outlineLevel="2" x14ac:dyDescent="0.25">
      <c r="A1700" s="10"/>
      <c r="B1700" s="18"/>
      <c r="C1700" s="18"/>
      <c r="D1700" s="18"/>
      <c r="E1700" s="23"/>
      <c r="F1700" s="24"/>
      <c r="G1700" s="24"/>
      <c r="H1700" s="208"/>
      <c r="I1700" s="239"/>
      <c r="J1700" s="239"/>
      <c r="K1700" s="208"/>
      <c r="L1700" s="208"/>
      <c r="M1700" s="208"/>
      <c r="N1700" s="24"/>
      <c r="O1700" s="208"/>
      <c r="P1700" s="208"/>
      <c r="Q1700" s="208"/>
      <c r="R1700" s="208"/>
      <c r="S1700" s="208"/>
      <c r="T1700" s="208"/>
      <c r="U1700" s="208"/>
      <c r="V1700" s="208"/>
      <c r="W1700" s="208"/>
      <c r="X1700" s="208"/>
      <c r="Y1700" s="24"/>
      <c r="Z1700" s="208"/>
      <c r="AA1700" s="208"/>
      <c r="AB1700" s="208"/>
      <c r="AC1700" s="208"/>
      <c r="AD1700" s="24"/>
      <c r="AE1700" s="208"/>
      <c r="AF1700" s="208"/>
      <c r="AG1700" s="208"/>
      <c r="AH1700" s="208"/>
      <c r="AI1700" s="208"/>
      <c r="AJ1700" s="208"/>
      <c r="AK1700" s="24"/>
      <c r="AL1700" s="208"/>
      <c r="AM1700" s="208"/>
      <c r="AN1700" s="208"/>
      <c r="AO1700" s="208"/>
      <c r="AP1700" s="208"/>
      <c r="AQ1700" s="208"/>
      <c r="AR1700" s="208"/>
      <c r="AS1700" s="208"/>
      <c r="AT1700" s="208"/>
      <c r="AU1700" s="208"/>
      <c r="AV1700" s="208"/>
      <c r="AW1700" s="208"/>
      <c r="AX1700" s="24"/>
      <c r="AY1700" s="208"/>
      <c r="AZ1700" s="208"/>
      <c r="BA1700" s="59">
        <v>3.9670000000000001</v>
      </c>
      <c r="BB1700" s="21">
        <v>1.123</v>
      </c>
      <c r="BC1700" s="21"/>
      <c r="BD1700" s="22">
        <v>1.5094086021505377</v>
      </c>
      <c r="BE1700" s="21"/>
      <c r="BG1700" s="10"/>
      <c r="BH1700" s="21"/>
      <c r="BI1700" s="22"/>
      <c r="BJ1700" s="21"/>
      <c r="BK1700" s="21">
        <v>0</v>
      </c>
      <c r="BL1700" s="22">
        <v>1.2798E-2</v>
      </c>
      <c r="BM1700" s="21"/>
      <c r="BN1700" s="21">
        <f t="shared" si="214"/>
        <v>0</v>
      </c>
      <c r="BO1700" s="22">
        <f t="shared" si="214"/>
        <v>5.1192000000000001E-2</v>
      </c>
      <c r="BP1700" s="21">
        <f t="shared" si="214"/>
        <v>0</v>
      </c>
    </row>
    <row r="1701" spans="1:68" ht="9.75" hidden="1" customHeight="1" outlineLevel="1" collapsed="1" x14ac:dyDescent="0.2">
      <c r="A1701" s="10"/>
      <c r="B1701" s="18"/>
      <c r="C1701" s="18"/>
      <c r="D1701" s="18"/>
      <c r="E1701" s="19" t="s">
        <v>1519</v>
      </c>
      <c r="F1701" s="20"/>
      <c r="G1701" s="20"/>
      <c r="H1701" s="209"/>
      <c r="I1701" s="240"/>
      <c r="J1701" s="240"/>
      <c r="K1701" s="209"/>
      <c r="L1701" s="209"/>
      <c r="M1701" s="209"/>
      <c r="N1701" s="20"/>
      <c r="O1701" s="209"/>
      <c r="P1701" s="209"/>
      <c r="Q1701" s="209"/>
      <c r="R1701" s="209"/>
      <c r="S1701" s="209"/>
      <c r="T1701" s="209"/>
      <c r="U1701" s="209"/>
      <c r="V1701" s="209"/>
      <c r="W1701" s="209"/>
      <c r="X1701" s="209"/>
      <c r="Y1701" s="20"/>
      <c r="Z1701" s="209"/>
      <c r="AA1701" s="209"/>
      <c r="AB1701" s="209"/>
      <c r="AC1701" s="209"/>
      <c r="AD1701" s="20"/>
      <c r="AE1701" s="209"/>
      <c r="AF1701" s="209"/>
      <c r="AG1701" s="209"/>
      <c r="AH1701" s="209"/>
      <c r="AI1701" s="209"/>
      <c r="AJ1701" s="209"/>
      <c r="AK1701" s="20"/>
      <c r="AL1701" s="209"/>
      <c r="AM1701" s="209"/>
      <c r="AN1701" s="209"/>
      <c r="AO1701" s="209"/>
      <c r="AP1701" s="209"/>
      <c r="AQ1701" s="209"/>
      <c r="AR1701" s="209"/>
      <c r="AS1701" s="209"/>
      <c r="AT1701" s="209"/>
      <c r="AU1701" s="209"/>
      <c r="AV1701" s="209"/>
      <c r="AW1701" s="209"/>
      <c r="AX1701" s="20"/>
      <c r="AY1701" s="209"/>
      <c r="AZ1701" s="209"/>
      <c r="BA1701" s="209"/>
      <c r="BB1701" s="21">
        <f>BB1702</f>
        <v>2</v>
      </c>
      <c r="BC1701" s="21">
        <v>10</v>
      </c>
      <c r="BD1701" s="22">
        <f t="shared" ref="BD1701:BD1711" si="217">(BB1701/31/24)*1000</f>
        <v>2.6881720430107525</v>
      </c>
      <c r="BE1701" s="21">
        <f>BC1701-BD1701</f>
        <v>7.3118279569892479</v>
      </c>
      <c r="BF1701" s="2">
        <v>10</v>
      </c>
      <c r="BG1701" s="10">
        <v>6</v>
      </c>
      <c r="BH1701" s="21">
        <f>(BC1701*24*31/1000000)</f>
        <v>7.4400000000000004E-3</v>
      </c>
      <c r="BI1701" s="22">
        <f>(BD1701*24*31/1000000)</f>
        <v>2E-3</v>
      </c>
      <c r="BJ1701" s="21">
        <f>BH1701-BI1701</f>
        <v>5.4400000000000004E-3</v>
      </c>
      <c r="BK1701" s="21">
        <v>1.2798E-2</v>
      </c>
      <c r="BL1701" s="22">
        <v>1.2798E-2</v>
      </c>
      <c r="BM1701" s="21">
        <v>0</v>
      </c>
      <c r="BN1701" s="21">
        <f t="shared" si="214"/>
        <v>5.1192000000000001E-2</v>
      </c>
      <c r="BO1701" s="22">
        <f t="shared" si="214"/>
        <v>5.1192000000000001E-2</v>
      </c>
      <c r="BP1701" s="21">
        <f t="shared" si="214"/>
        <v>0</v>
      </c>
    </row>
    <row r="1702" spans="1:68" ht="11.1" hidden="1" customHeight="1" outlineLevel="2" x14ac:dyDescent="0.25">
      <c r="A1702" s="10"/>
      <c r="B1702" s="18"/>
      <c r="C1702" s="18"/>
      <c r="D1702" s="18"/>
      <c r="E1702" s="23" t="s">
        <v>1520</v>
      </c>
      <c r="F1702" s="24"/>
      <c r="G1702" s="24"/>
      <c r="H1702" s="208"/>
      <c r="I1702" s="239"/>
      <c r="J1702" s="239"/>
      <c r="K1702" s="208"/>
      <c r="L1702" s="208"/>
      <c r="M1702" s="208"/>
      <c r="N1702" s="24"/>
      <c r="O1702" s="208"/>
      <c r="P1702" s="208"/>
      <c r="Q1702" s="208"/>
      <c r="R1702" s="208"/>
      <c r="S1702" s="208"/>
      <c r="T1702" s="208"/>
      <c r="U1702" s="208"/>
      <c r="V1702" s="208"/>
      <c r="W1702" s="208"/>
      <c r="X1702" s="208"/>
      <c r="Y1702" s="24"/>
      <c r="Z1702" s="208"/>
      <c r="AA1702" s="208"/>
      <c r="AB1702" s="208"/>
      <c r="AC1702" s="208"/>
      <c r="AD1702" s="24"/>
      <c r="AE1702" s="208"/>
      <c r="AF1702" s="208"/>
      <c r="AG1702" s="208"/>
      <c r="AH1702" s="208"/>
      <c r="AI1702" s="208"/>
      <c r="AJ1702" s="208"/>
      <c r="AK1702" s="24"/>
      <c r="AL1702" s="208"/>
      <c r="AM1702" s="208"/>
      <c r="AN1702" s="208"/>
      <c r="AO1702" s="208"/>
      <c r="AP1702" s="208"/>
      <c r="AQ1702" s="208"/>
      <c r="AR1702" s="208"/>
      <c r="AS1702" s="208"/>
      <c r="AT1702" s="208"/>
      <c r="AU1702" s="208"/>
      <c r="AV1702" s="208"/>
      <c r="AW1702" s="208"/>
      <c r="AX1702" s="24"/>
      <c r="AY1702" s="208"/>
      <c r="AZ1702" s="208"/>
      <c r="BA1702" s="59">
        <v>1.2529999999999999</v>
      </c>
      <c r="BB1702" s="21">
        <v>2</v>
      </c>
      <c r="BC1702" s="21"/>
      <c r="BD1702" s="22">
        <f t="shared" si="217"/>
        <v>2.6881720430107525</v>
      </c>
      <c r="BE1702" s="21"/>
      <c r="BG1702" s="10"/>
      <c r="BH1702" s="21"/>
      <c r="BI1702" s="22"/>
      <c r="BJ1702" s="21"/>
      <c r="BK1702" s="21">
        <v>0</v>
      </c>
      <c r="BL1702" s="22">
        <v>1.2798E-2</v>
      </c>
      <c r="BM1702" s="21"/>
      <c r="BN1702" s="21">
        <f t="shared" si="214"/>
        <v>0</v>
      </c>
      <c r="BO1702" s="22">
        <f t="shared" si="214"/>
        <v>5.1192000000000001E-2</v>
      </c>
      <c r="BP1702" s="21">
        <f t="shared" si="214"/>
        <v>0</v>
      </c>
    </row>
    <row r="1703" spans="1:68" ht="9.75" hidden="1" customHeight="1" outlineLevel="1" x14ac:dyDescent="0.2">
      <c r="A1703" s="10"/>
      <c r="B1703" s="18"/>
      <c r="C1703" s="18"/>
      <c r="D1703" s="18"/>
      <c r="E1703" s="19" t="s">
        <v>1424</v>
      </c>
      <c r="F1703" s="20"/>
      <c r="G1703" s="20"/>
      <c r="H1703" s="209"/>
      <c r="I1703" s="240"/>
      <c r="J1703" s="240"/>
      <c r="K1703" s="209"/>
      <c r="L1703" s="209"/>
      <c r="M1703" s="209"/>
      <c r="N1703" s="20"/>
      <c r="O1703" s="209"/>
      <c r="P1703" s="209"/>
      <c r="Q1703" s="209"/>
      <c r="R1703" s="209"/>
      <c r="S1703" s="209"/>
      <c r="T1703" s="209"/>
      <c r="U1703" s="209"/>
      <c r="V1703" s="209"/>
      <c r="W1703" s="209"/>
      <c r="X1703" s="209"/>
      <c r="Y1703" s="20"/>
      <c r="Z1703" s="209"/>
      <c r="AA1703" s="209"/>
      <c r="AB1703" s="209"/>
      <c r="AC1703" s="209"/>
      <c r="AD1703" s="20"/>
      <c r="AE1703" s="209"/>
      <c r="AF1703" s="209"/>
      <c r="AG1703" s="209"/>
      <c r="AH1703" s="209"/>
      <c r="AI1703" s="209"/>
      <c r="AJ1703" s="209"/>
      <c r="AK1703" s="20"/>
      <c r="AL1703" s="209"/>
      <c r="AM1703" s="209"/>
      <c r="AN1703" s="209"/>
      <c r="AO1703" s="209"/>
      <c r="AP1703" s="209"/>
      <c r="AQ1703" s="209"/>
      <c r="AR1703" s="209"/>
      <c r="AS1703" s="209"/>
      <c r="AT1703" s="209"/>
      <c r="AU1703" s="209"/>
      <c r="AV1703" s="209"/>
      <c r="AW1703" s="209"/>
      <c r="AX1703" s="20"/>
      <c r="AY1703" s="209"/>
      <c r="AZ1703" s="209"/>
      <c r="BA1703" s="209"/>
      <c r="BB1703" s="21"/>
      <c r="BC1703" s="21">
        <v>6</v>
      </c>
      <c r="BD1703" s="22">
        <f t="shared" si="217"/>
        <v>0</v>
      </c>
      <c r="BE1703" s="21">
        <f>BC1703-BD1703</f>
        <v>6</v>
      </c>
      <c r="BF1703" s="2">
        <v>10</v>
      </c>
      <c r="BG1703" s="10">
        <v>5</v>
      </c>
      <c r="BH1703" s="28">
        <f>(BC1703*24*31/1000000)</f>
        <v>4.4640000000000001E-3</v>
      </c>
      <c r="BI1703" s="29">
        <v>8.2583999999999999E-4</v>
      </c>
      <c r="BJ1703" s="21">
        <f>BH1703-BI1703</f>
        <v>3.6381600000000001E-3</v>
      </c>
      <c r="BK1703" s="21">
        <v>1.2798E-2</v>
      </c>
      <c r="BL1703" s="22">
        <v>1.2798E-2</v>
      </c>
      <c r="BM1703" s="21">
        <v>0</v>
      </c>
      <c r="BN1703" s="21">
        <f t="shared" si="214"/>
        <v>5.1192000000000001E-2</v>
      </c>
      <c r="BO1703" s="22">
        <f t="shared" si="214"/>
        <v>5.1192000000000001E-2</v>
      </c>
      <c r="BP1703" s="21">
        <f t="shared" si="214"/>
        <v>0</v>
      </c>
    </row>
    <row r="1704" spans="1:68" ht="9.75" hidden="1" customHeight="1" outlineLevel="1" x14ac:dyDescent="0.2">
      <c r="A1704" s="10"/>
      <c r="B1704" s="18"/>
      <c r="C1704" s="18"/>
      <c r="D1704" s="18"/>
      <c r="E1704" s="19" t="s">
        <v>1521</v>
      </c>
      <c r="F1704" s="20"/>
      <c r="G1704" s="20"/>
      <c r="H1704" s="209"/>
      <c r="I1704" s="240"/>
      <c r="J1704" s="240"/>
      <c r="K1704" s="209"/>
      <c r="L1704" s="209"/>
      <c r="M1704" s="209"/>
      <c r="N1704" s="20"/>
      <c r="O1704" s="209"/>
      <c r="P1704" s="209"/>
      <c r="Q1704" s="209"/>
      <c r="R1704" s="209"/>
      <c r="S1704" s="209"/>
      <c r="T1704" s="209"/>
      <c r="U1704" s="209"/>
      <c r="V1704" s="209"/>
      <c r="W1704" s="209"/>
      <c r="X1704" s="209"/>
      <c r="Y1704" s="20"/>
      <c r="Z1704" s="209"/>
      <c r="AA1704" s="209"/>
      <c r="AB1704" s="209"/>
      <c r="AC1704" s="209"/>
      <c r="AD1704" s="20"/>
      <c r="AE1704" s="209"/>
      <c r="AF1704" s="209"/>
      <c r="AG1704" s="209"/>
      <c r="AH1704" s="209"/>
      <c r="AI1704" s="209"/>
      <c r="AJ1704" s="209"/>
      <c r="AK1704" s="20"/>
      <c r="AL1704" s="209"/>
      <c r="AM1704" s="209"/>
      <c r="AN1704" s="209"/>
      <c r="AO1704" s="209"/>
      <c r="AP1704" s="209"/>
      <c r="AQ1704" s="209"/>
      <c r="AR1704" s="209"/>
      <c r="AS1704" s="209"/>
      <c r="AT1704" s="209"/>
      <c r="AU1704" s="209"/>
      <c r="AV1704" s="209"/>
      <c r="AW1704" s="209"/>
      <c r="AX1704" s="20"/>
      <c r="AY1704" s="209"/>
      <c r="AZ1704" s="209"/>
      <c r="BA1704" s="209"/>
      <c r="BB1704" s="21"/>
      <c r="BC1704" s="21">
        <v>5</v>
      </c>
      <c r="BD1704" s="22">
        <f t="shared" si="217"/>
        <v>0</v>
      </c>
      <c r="BE1704" s="21">
        <f>BC1704-BD1704</f>
        <v>5</v>
      </c>
      <c r="BF1704" s="2">
        <v>10</v>
      </c>
      <c r="BG1704" s="10">
        <v>5</v>
      </c>
      <c r="BH1704" s="28">
        <f>(BC1704*24*31/1000000)</f>
        <v>3.7200000000000002E-3</v>
      </c>
      <c r="BI1704" s="29">
        <v>6.8820000000000003E-4</v>
      </c>
      <c r="BJ1704" s="21">
        <f>BH1704-BI1704</f>
        <v>3.0318000000000003E-3</v>
      </c>
      <c r="BK1704" s="21">
        <v>1.2798E-2</v>
      </c>
      <c r="BL1704" s="22">
        <v>1.2798E-2</v>
      </c>
      <c r="BM1704" s="21">
        <v>0</v>
      </c>
      <c r="BN1704" s="21">
        <f t="shared" si="214"/>
        <v>5.1192000000000001E-2</v>
      </c>
      <c r="BO1704" s="22">
        <f t="shared" si="214"/>
        <v>5.1192000000000001E-2</v>
      </c>
      <c r="BP1704" s="21">
        <f t="shared" si="214"/>
        <v>0</v>
      </c>
    </row>
    <row r="1705" spans="1:68" ht="9.75" customHeight="1" outlineLevel="1" x14ac:dyDescent="0.2">
      <c r="A1705" s="10"/>
      <c r="B1705" s="18"/>
      <c r="C1705" s="18"/>
      <c r="D1705" s="18"/>
      <c r="E1705" s="19" t="s">
        <v>1523</v>
      </c>
      <c r="F1705" s="20"/>
      <c r="G1705" s="20"/>
      <c r="H1705" s="209"/>
      <c r="I1705" s="240"/>
      <c r="J1705" s="240"/>
      <c r="K1705" s="209"/>
      <c r="L1705" s="209"/>
      <c r="M1705" s="209"/>
      <c r="N1705" s="20"/>
      <c r="O1705" s="209"/>
      <c r="P1705" s="209"/>
      <c r="Q1705" s="209"/>
      <c r="R1705" s="209"/>
      <c r="S1705" s="209"/>
      <c r="T1705" s="209"/>
      <c r="U1705" s="209"/>
      <c r="V1705" s="209"/>
      <c r="W1705" s="209"/>
      <c r="X1705" s="209"/>
      <c r="Y1705" s="20"/>
      <c r="Z1705" s="209"/>
      <c r="AA1705" s="209"/>
      <c r="AB1705" s="209"/>
      <c r="AC1705" s="209"/>
      <c r="AD1705" s="20"/>
      <c r="AE1705" s="209"/>
      <c r="AF1705" s="209"/>
      <c r="AG1705" s="209"/>
      <c r="AH1705" s="209"/>
      <c r="AI1705" s="209"/>
      <c r="AJ1705" s="209"/>
      <c r="AK1705" s="20"/>
      <c r="AL1705" s="209"/>
      <c r="AM1705" s="209"/>
      <c r="AN1705" s="209"/>
      <c r="AO1705" s="209"/>
      <c r="AP1705" s="209"/>
      <c r="AQ1705" s="209"/>
      <c r="AR1705" s="209"/>
      <c r="AS1705" s="209"/>
      <c r="AT1705" s="209"/>
      <c r="AU1705" s="209"/>
      <c r="AV1705" s="209"/>
      <c r="AW1705" s="209"/>
      <c r="AX1705" s="20"/>
      <c r="AY1705" s="209"/>
      <c r="AZ1705" s="209"/>
      <c r="BA1705" s="209"/>
      <c r="BB1705" s="21"/>
      <c r="BC1705" s="21">
        <v>6</v>
      </c>
      <c r="BD1705" s="22">
        <f t="shared" si="217"/>
        <v>0</v>
      </c>
      <c r="BE1705" s="21">
        <f>BC1705-BD1705</f>
        <v>6</v>
      </c>
      <c r="BF1705" s="2">
        <v>10</v>
      </c>
      <c r="BG1705" s="10">
        <v>7</v>
      </c>
      <c r="BH1705" s="28">
        <f>(BC1705*24*31/1000000)</f>
        <v>4.4640000000000001E-3</v>
      </c>
      <c r="BI1705" s="29">
        <v>8.2583999999999999E-4</v>
      </c>
      <c r="BJ1705" s="21">
        <f>BH1705-BI1705</f>
        <v>3.6381600000000001E-3</v>
      </c>
      <c r="BK1705" s="21">
        <v>1.2798E-2</v>
      </c>
      <c r="BL1705" s="22">
        <v>1.2798E-2</v>
      </c>
      <c r="BM1705" s="21">
        <v>0</v>
      </c>
      <c r="BN1705" s="21">
        <f t="shared" si="214"/>
        <v>5.1192000000000001E-2</v>
      </c>
      <c r="BO1705" s="22">
        <f t="shared" si="214"/>
        <v>5.1192000000000001E-2</v>
      </c>
      <c r="BP1705" s="21">
        <f t="shared" si="214"/>
        <v>0</v>
      </c>
    </row>
    <row r="1706" spans="1:68" ht="9.75" customHeight="1" outlineLevel="1" collapsed="1" x14ac:dyDescent="0.2">
      <c r="A1706" s="10"/>
      <c r="B1706" s="18"/>
      <c r="C1706" s="18"/>
      <c r="D1706" s="18"/>
      <c r="E1706" s="19" t="s">
        <v>1524</v>
      </c>
      <c r="F1706" s="20"/>
      <c r="G1706" s="20"/>
      <c r="H1706" s="209"/>
      <c r="I1706" s="240"/>
      <c r="J1706" s="240"/>
      <c r="K1706" s="209"/>
      <c r="L1706" s="209"/>
      <c r="M1706" s="209"/>
      <c r="N1706" s="20"/>
      <c r="O1706" s="209"/>
      <c r="P1706" s="209"/>
      <c r="Q1706" s="209"/>
      <c r="R1706" s="209"/>
      <c r="S1706" s="209"/>
      <c r="T1706" s="209"/>
      <c r="U1706" s="209"/>
      <c r="V1706" s="209"/>
      <c r="W1706" s="209"/>
      <c r="X1706" s="209"/>
      <c r="Y1706" s="20"/>
      <c r="Z1706" s="209"/>
      <c r="AA1706" s="209"/>
      <c r="AB1706" s="209"/>
      <c r="AC1706" s="209"/>
      <c r="AD1706" s="20"/>
      <c r="AE1706" s="209"/>
      <c r="AF1706" s="209"/>
      <c r="AG1706" s="209"/>
      <c r="AH1706" s="209"/>
      <c r="AI1706" s="209"/>
      <c r="AJ1706" s="209"/>
      <c r="AK1706" s="20"/>
      <c r="AL1706" s="209"/>
      <c r="AM1706" s="209"/>
      <c r="AN1706" s="209"/>
      <c r="AO1706" s="209"/>
      <c r="AP1706" s="209"/>
      <c r="AQ1706" s="209"/>
      <c r="AR1706" s="209"/>
      <c r="AS1706" s="209"/>
      <c r="AT1706" s="209"/>
      <c r="AU1706" s="209"/>
      <c r="AV1706" s="209"/>
      <c r="AW1706" s="209"/>
      <c r="AX1706" s="20"/>
      <c r="AY1706" s="209"/>
      <c r="AZ1706" s="209"/>
      <c r="BA1706" s="209"/>
      <c r="BB1706" s="154">
        <v>0.57199999999999995</v>
      </c>
      <c r="BC1706" s="21">
        <v>1.2</v>
      </c>
      <c r="BD1706" s="22">
        <f t="shared" si="217"/>
        <v>0.76881720430107525</v>
      </c>
      <c r="BE1706" s="21"/>
      <c r="BG1706" s="10">
        <v>7</v>
      </c>
      <c r="BH1706" s="28">
        <f t="shared" ref="BH1706:BH1708" si="218">(BC1706*24*31/1000000)</f>
        <v>8.9279999999999991E-4</v>
      </c>
      <c r="BI1706" s="29">
        <v>8.2583999999999999E-4</v>
      </c>
      <c r="BJ1706" s="21">
        <f t="shared" ref="BJ1706:BJ1708" si="219">BH1706-BI1706</f>
        <v>6.6959999999999915E-5</v>
      </c>
      <c r="BK1706" s="21">
        <v>1.2798E-2</v>
      </c>
      <c r="BL1706" s="22">
        <v>1.2798E-2</v>
      </c>
      <c r="BM1706" s="21">
        <v>0</v>
      </c>
      <c r="BN1706" s="21">
        <f t="shared" si="214"/>
        <v>5.1192000000000001E-2</v>
      </c>
      <c r="BO1706" s="22">
        <f t="shared" si="214"/>
        <v>5.1192000000000001E-2</v>
      </c>
      <c r="BP1706" s="21">
        <f t="shared" si="214"/>
        <v>0</v>
      </c>
    </row>
    <row r="1707" spans="1:68" ht="11.1" hidden="1" customHeight="1" outlineLevel="2" x14ac:dyDescent="0.25">
      <c r="A1707" s="10"/>
      <c r="B1707" s="18"/>
      <c r="C1707" s="18"/>
      <c r="D1707" s="18"/>
      <c r="E1707" s="23" t="s">
        <v>5802</v>
      </c>
      <c r="F1707" s="24"/>
      <c r="G1707" s="24"/>
      <c r="H1707" s="208"/>
      <c r="I1707" s="239"/>
      <c r="J1707" s="239"/>
      <c r="K1707" s="208"/>
      <c r="L1707" s="208"/>
      <c r="M1707" s="208"/>
      <c r="N1707" s="24"/>
      <c r="O1707" s="208"/>
      <c r="P1707" s="208"/>
      <c r="Q1707" s="208"/>
      <c r="R1707" s="208"/>
      <c r="S1707" s="208"/>
      <c r="T1707" s="208"/>
      <c r="U1707" s="208"/>
      <c r="V1707" s="208"/>
      <c r="W1707" s="208"/>
      <c r="X1707" s="208"/>
      <c r="Y1707" s="24"/>
      <c r="Z1707" s="208"/>
      <c r="AA1707" s="208"/>
      <c r="AB1707" s="208"/>
      <c r="AC1707" s="208"/>
      <c r="AD1707" s="24"/>
      <c r="AE1707" s="208"/>
      <c r="AF1707" s="208"/>
      <c r="AG1707" s="208"/>
      <c r="AH1707" s="208"/>
      <c r="AI1707" s="208"/>
      <c r="AJ1707" s="208"/>
      <c r="AK1707" s="24"/>
      <c r="AL1707" s="208"/>
      <c r="AM1707" s="208"/>
      <c r="AN1707" s="208"/>
      <c r="AO1707" s="208"/>
      <c r="AP1707" s="208"/>
      <c r="AQ1707" s="208"/>
      <c r="AR1707" s="208"/>
      <c r="AS1707" s="208"/>
      <c r="AT1707" s="208"/>
      <c r="AU1707" s="208"/>
      <c r="AV1707" s="208"/>
      <c r="AW1707" s="208"/>
      <c r="AX1707" s="24"/>
      <c r="AY1707" s="208"/>
      <c r="AZ1707" s="208"/>
      <c r="BA1707" s="59"/>
      <c r="BB1707" s="21"/>
      <c r="BC1707" s="21"/>
      <c r="BD1707" s="22">
        <f t="shared" si="217"/>
        <v>0</v>
      </c>
      <c r="BE1707" s="21"/>
      <c r="BG1707" s="10"/>
      <c r="BH1707" s="28"/>
      <c r="BI1707" s="29"/>
      <c r="BJ1707" s="21"/>
      <c r="BK1707" s="21">
        <v>0</v>
      </c>
      <c r="BL1707" s="22">
        <v>1.2798E-2</v>
      </c>
      <c r="BM1707" s="21"/>
      <c r="BN1707" s="21">
        <f t="shared" si="214"/>
        <v>0</v>
      </c>
      <c r="BO1707" s="22">
        <f t="shared" si="214"/>
        <v>5.1192000000000001E-2</v>
      </c>
      <c r="BP1707" s="21">
        <f t="shared" si="214"/>
        <v>0</v>
      </c>
    </row>
    <row r="1708" spans="1:68" ht="9.75" customHeight="1" outlineLevel="1" collapsed="1" x14ac:dyDescent="0.2">
      <c r="A1708" s="10"/>
      <c r="B1708" s="18"/>
      <c r="C1708" s="18"/>
      <c r="D1708" s="18"/>
      <c r="E1708" s="19" t="s">
        <v>1522</v>
      </c>
      <c r="F1708" s="20"/>
      <c r="G1708" s="20"/>
      <c r="H1708" s="209"/>
      <c r="I1708" s="240"/>
      <c r="J1708" s="240"/>
      <c r="K1708" s="209"/>
      <c r="L1708" s="209"/>
      <c r="M1708" s="209"/>
      <c r="N1708" s="20"/>
      <c r="O1708" s="209"/>
      <c r="P1708" s="209"/>
      <c r="Q1708" s="209"/>
      <c r="R1708" s="209"/>
      <c r="S1708" s="209"/>
      <c r="T1708" s="209"/>
      <c r="U1708" s="209"/>
      <c r="V1708" s="209"/>
      <c r="W1708" s="209"/>
      <c r="X1708" s="209"/>
      <c r="Y1708" s="20"/>
      <c r="Z1708" s="209"/>
      <c r="AA1708" s="209"/>
      <c r="AB1708" s="209"/>
      <c r="AC1708" s="209"/>
      <c r="AD1708" s="20"/>
      <c r="AE1708" s="209"/>
      <c r="AF1708" s="209"/>
      <c r="AG1708" s="209"/>
      <c r="AH1708" s="209"/>
      <c r="AI1708" s="209"/>
      <c r="AJ1708" s="209"/>
      <c r="AK1708" s="20"/>
      <c r="AL1708" s="209"/>
      <c r="AM1708" s="209"/>
      <c r="AN1708" s="209"/>
      <c r="AO1708" s="209"/>
      <c r="AP1708" s="209"/>
      <c r="AQ1708" s="209"/>
      <c r="AR1708" s="209"/>
      <c r="AS1708" s="209"/>
      <c r="AT1708" s="209"/>
      <c r="AU1708" s="209"/>
      <c r="AV1708" s="209"/>
      <c r="AW1708" s="209"/>
      <c r="AX1708" s="20"/>
      <c r="AY1708" s="209"/>
      <c r="AZ1708" s="209"/>
      <c r="BA1708" s="209"/>
      <c r="BB1708" s="154">
        <v>0.69299999999999995</v>
      </c>
      <c r="BC1708" s="21">
        <v>2.1</v>
      </c>
      <c r="BD1708" s="22">
        <f t="shared" si="217"/>
        <v>0.93145161290322576</v>
      </c>
      <c r="BE1708" s="21"/>
      <c r="BG1708" s="10">
        <v>7</v>
      </c>
      <c r="BH1708" s="28">
        <f t="shared" si="218"/>
        <v>1.5624E-3</v>
      </c>
      <c r="BI1708" s="29">
        <v>8.2583999999999999E-4</v>
      </c>
      <c r="BJ1708" s="21">
        <f t="shared" si="219"/>
        <v>7.3656000000000004E-4</v>
      </c>
      <c r="BK1708" s="21">
        <v>1.2798E-2</v>
      </c>
      <c r="BL1708" s="22">
        <v>1.2798E-2</v>
      </c>
      <c r="BM1708" s="21">
        <v>0</v>
      </c>
      <c r="BN1708" s="21">
        <f t="shared" si="214"/>
        <v>5.1192000000000001E-2</v>
      </c>
      <c r="BO1708" s="22">
        <f t="shared" si="214"/>
        <v>5.1192000000000001E-2</v>
      </c>
      <c r="BP1708" s="21">
        <f t="shared" si="214"/>
        <v>0</v>
      </c>
    </row>
    <row r="1709" spans="1:68" ht="11.1" hidden="1" customHeight="1" outlineLevel="2" x14ac:dyDescent="0.25">
      <c r="A1709" s="10"/>
      <c r="B1709" s="18"/>
      <c r="C1709" s="18"/>
      <c r="D1709" s="18"/>
      <c r="E1709" s="23" t="s">
        <v>5803</v>
      </c>
      <c r="F1709" s="24"/>
      <c r="G1709" s="24"/>
      <c r="H1709" s="208"/>
      <c r="I1709" s="239"/>
      <c r="J1709" s="239"/>
      <c r="K1709" s="208"/>
      <c r="L1709" s="208"/>
      <c r="M1709" s="208"/>
      <c r="N1709" s="24"/>
      <c r="O1709" s="208"/>
      <c r="P1709" s="208"/>
      <c r="Q1709" s="208"/>
      <c r="R1709" s="208"/>
      <c r="S1709" s="208"/>
      <c r="T1709" s="208"/>
      <c r="U1709" s="208"/>
      <c r="V1709" s="208"/>
      <c r="W1709" s="208"/>
      <c r="X1709" s="208"/>
      <c r="Y1709" s="24"/>
      <c r="Z1709" s="208"/>
      <c r="AA1709" s="208"/>
      <c r="AB1709" s="208"/>
      <c r="AC1709" s="208"/>
      <c r="AD1709" s="24"/>
      <c r="AE1709" s="208"/>
      <c r="AF1709" s="208"/>
      <c r="AG1709" s="208"/>
      <c r="AH1709" s="208"/>
      <c r="AI1709" s="208"/>
      <c r="AJ1709" s="208"/>
      <c r="AK1709" s="24"/>
      <c r="AL1709" s="208"/>
      <c r="AM1709" s="208"/>
      <c r="AN1709" s="208"/>
      <c r="AO1709" s="208"/>
      <c r="AP1709" s="208"/>
      <c r="AQ1709" s="208"/>
      <c r="AR1709" s="208"/>
      <c r="AS1709" s="208"/>
      <c r="AT1709" s="208"/>
      <c r="AU1709" s="208"/>
      <c r="AV1709" s="208"/>
      <c r="AW1709" s="208"/>
      <c r="AX1709" s="24"/>
      <c r="AY1709" s="208"/>
      <c r="AZ1709" s="208"/>
      <c r="BA1709" s="59"/>
      <c r="BB1709" s="21"/>
      <c r="BC1709" s="21"/>
      <c r="BD1709" s="22">
        <f t="shared" si="217"/>
        <v>0</v>
      </c>
      <c r="BE1709" s="21"/>
      <c r="BG1709" s="10"/>
      <c r="BH1709" s="28"/>
      <c r="BI1709" s="29"/>
      <c r="BJ1709" s="21"/>
      <c r="BK1709" s="21">
        <v>0</v>
      </c>
      <c r="BL1709" s="22">
        <v>1.2798E-2</v>
      </c>
      <c r="BM1709" s="21"/>
      <c r="BN1709" s="21">
        <f t="shared" si="214"/>
        <v>0</v>
      </c>
      <c r="BO1709" s="22">
        <f t="shared" si="214"/>
        <v>5.1192000000000001E-2</v>
      </c>
      <c r="BP1709" s="21">
        <f t="shared" si="214"/>
        <v>0</v>
      </c>
    </row>
    <row r="1710" spans="1:68" ht="11.1" customHeight="1" outlineLevel="1" collapsed="1" x14ac:dyDescent="0.25">
      <c r="A1710" s="10"/>
      <c r="B1710" s="18"/>
      <c r="C1710" s="18"/>
      <c r="D1710" s="18"/>
      <c r="E1710" s="184" t="s">
        <v>5917</v>
      </c>
      <c r="F1710" s="24"/>
      <c r="G1710" s="24"/>
      <c r="H1710" s="208"/>
      <c r="I1710" s="179"/>
      <c r="J1710" s="180"/>
      <c r="K1710" s="208"/>
      <c r="L1710" s="208"/>
      <c r="M1710" s="208"/>
      <c r="N1710" s="24"/>
      <c r="O1710" s="208"/>
      <c r="P1710" s="208"/>
      <c r="Q1710" s="208"/>
      <c r="R1710" s="208"/>
      <c r="S1710" s="208"/>
      <c r="T1710" s="208"/>
      <c r="U1710" s="208"/>
      <c r="V1710" s="208"/>
      <c r="W1710" s="208"/>
      <c r="X1710" s="208"/>
      <c r="Y1710" s="24"/>
      <c r="Z1710" s="208"/>
      <c r="AA1710" s="208"/>
      <c r="AB1710" s="208"/>
      <c r="AC1710" s="208"/>
      <c r="AD1710" s="24"/>
      <c r="AE1710" s="208"/>
      <c r="AF1710" s="208"/>
      <c r="AG1710" s="208"/>
      <c r="AH1710" s="208"/>
      <c r="AI1710" s="208"/>
      <c r="AJ1710" s="208"/>
      <c r="AK1710" s="24"/>
      <c r="AL1710" s="208"/>
      <c r="AM1710" s="208"/>
      <c r="AN1710" s="208"/>
      <c r="AO1710" s="208"/>
      <c r="AP1710" s="208"/>
      <c r="AQ1710" s="208"/>
      <c r="AR1710" s="208"/>
      <c r="AS1710" s="208"/>
      <c r="AT1710" s="208"/>
      <c r="AU1710" s="208"/>
      <c r="AV1710" s="208"/>
      <c r="AW1710" s="208"/>
      <c r="AX1710" s="24"/>
      <c r="AY1710" s="208"/>
      <c r="AZ1710" s="208"/>
      <c r="BA1710" s="111"/>
      <c r="BB1710" s="186">
        <f>BB1711</f>
        <v>0.59499999999999997</v>
      </c>
      <c r="BC1710" s="186">
        <f t="shared" ref="BC1710:BE1710" si="220">BC1711</f>
        <v>15</v>
      </c>
      <c r="BD1710" s="186">
        <f t="shared" si="220"/>
        <v>0.79973118279569888</v>
      </c>
      <c r="BE1710" s="186">
        <f t="shared" si="220"/>
        <v>14.200268817204302</v>
      </c>
      <c r="BF1710" s="190"/>
      <c r="BG1710" s="188">
        <v>7</v>
      </c>
      <c r="BH1710" s="186">
        <f>BH1711</f>
        <v>1.116E-2</v>
      </c>
      <c r="BI1710" s="186">
        <f t="shared" ref="BI1710:BJ1710" si="221">BI1711</f>
        <v>5.9499999999999993E-4</v>
      </c>
      <c r="BJ1710" s="186">
        <f t="shared" si="221"/>
        <v>1.0565E-2</v>
      </c>
      <c r="BK1710" s="21"/>
      <c r="BL1710" s="22"/>
      <c r="BM1710" s="21"/>
      <c r="BN1710" s="21"/>
      <c r="BO1710" s="22"/>
      <c r="BP1710" s="21"/>
    </row>
    <row r="1711" spans="1:68" ht="11.1" hidden="1" customHeight="1" outlineLevel="2" x14ac:dyDescent="0.25">
      <c r="A1711" s="10"/>
      <c r="B1711" s="18"/>
      <c r="C1711" s="18"/>
      <c r="D1711" s="18"/>
      <c r="E1711" s="177" t="s">
        <v>5918</v>
      </c>
      <c r="F1711" s="24"/>
      <c r="G1711" s="24"/>
      <c r="H1711" s="208"/>
      <c r="I1711" s="179"/>
      <c r="J1711" s="180"/>
      <c r="K1711" s="208"/>
      <c r="L1711" s="208"/>
      <c r="M1711" s="208"/>
      <c r="N1711" s="24"/>
      <c r="O1711" s="208"/>
      <c r="P1711" s="208"/>
      <c r="Q1711" s="208"/>
      <c r="R1711" s="208"/>
      <c r="S1711" s="208"/>
      <c r="T1711" s="208"/>
      <c r="U1711" s="208"/>
      <c r="V1711" s="208"/>
      <c r="W1711" s="208"/>
      <c r="X1711" s="208"/>
      <c r="Y1711" s="24"/>
      <c r="Z1711" s="208"/>
      <c r="AA1711" s="208"/>
      <c r="AB1711" s="208"/>
      <c r="AC1711" s="208"/>
      <c r="AD1711" s="24"/>
      <c r="AE1711" s="208"/>
      <c r="AF1711" s="208"/>
      <c r="AG1711" s="208"/>
      <c r="AH1711" s="208"/>
      <c r="AI1711" s="208"/>
      <c r="AJ1711" s="208"/>
      <c r="AK1711" s="24"/>
      <c r="AL1711" s="208"/>
      <c r="AM1711" s="208"/>
      <c r="AN1711" s="208"/>
      <c r="AO1711" s="208"/>
      <c r="AP1711" s="208"/>
      <c r="AQ1711" s="208"/>
      <c r="AR1711" s="208"/>
      <c r="AS1711" s="208"/>
      <c r="AT1711" s="208"/>
      <c r="AU1711" s="208"/>
      <c r="AV1711" s="208"/>
      <c r="AW1711" s="208"/>
      <c r="AX1711" s="24"/>
      <c r="AY1711" s="208"/>
      <c r="AZ1711" s="208"/>
      <c r="BA1711" s="111"/>
      <c r="BB1711" s="186">
        <v>0.59499999999999997</v>
      </c>
      <c r="BC1711" s="186">
        <v>15</v>
      </c>
      <c r="BD1711" s="22">
        <f t="shared" si="217"/>
        <v>0.79973118279569888</v>
      </c>
      <c r="BE1711" s="186">
        <f t="shared" ref="BE1711" si="222">BC1711-BD1711</f>
        <v>14.200268817204302</v>
      </c>
      <c r="BF1711" s="190"/>
      <c r="BG1711" s="188"/>
      <c r="BH1711" s="186">
        <f t="shared" ref="BH1711:BI1711" si="223">(BC1711*24*31/1000000)</f>
        <v>1.116E-2</v>
      </c>
      <c r="BI1711" s="22">
        <f t="shared" si="223"/>
        <v>5.9499999999999993E-4</v>
      </c>
      <c r="BJ1711" s="186">
        <f t="shared" ref="BJ1711" si="224">BH1711-BI1711</f>
        <v>1.0565E-2</v>
      </c>
      <c r="BK1711" s="21"/>
      <c r="BL1711" s="22"/>
      <c r="BM1711" s="21"/>
      <c r="BN1711" s="21"/>
      <c r="BO1711" s="22"/>
      <c r="BP1711" s="21"/>
    </row>
    <row r="1712" spans="1:68" ht="15.75" hidden="1" customHeight="1" x14ac:dyDescent="0.2">
      <c r="A1712" s="10">
        <v>25</v>
      </c>
      <c r="B1712" s="11" t="s">
        <v>1525</v>
      </c>
      <c r="C1712" s="11" t="s">
        <v>1525</v>
      </c>
      <c r="D1712" s="11" t="s">
        <v>1525</v>
      </c>
      <c r="E1712" s="12"/>
      <c r="F1712" s="211">
        <v>123.754</v>
      </c>
      <c r="G1712" s="211">
        <v>169.256</v>
      </c>
      <c r="H1712" s="211">
        <v>186.512</v>
      </c>
      <c r="I1712" s="243">
        <v>129.53100000000001</v>
      </c>
      <c r="J1712" s="244"/>
      <c r="K1712" s="211">
        <v>89.084999999999994</v>
      </c>
      <c r="L1712" s="211">
        <v>95.358000000000004</v>
      </c>
      <c r="M1712" s="211">
        <v>14.093999999999999</v>
      </c>
      <c r="N1712" s="211">
        <v>31.765999999999998</v>
      </c>
      <c r="O1712" s="211">
        <v>58.11</v>
      </c>
      <c r="P1712" s="211">
        <v>112.247</v>
      </c>
      <c r="Q1712" s="211">
        <v>124.80800000000001</v>
      </c>
      <c r="R1712" s="211">
        <v>184.84200000000001</v>
      </c>
      <c r="S1712" s="211">
        <v>244.37299999999999</v>
      </c>
      <c r="T1712" s="211">
        <v>190.69900000000001</v>
      </c>
      <c r="U1712" s="211">
        <v>131.06899999999999</v>
      </c>
      <c r="V1712" s="211">
        <v>120.008</v>
      </c>
      <c r="W1712" s="211">
        <v>72.628</v>
      </c>
      <c r="X1712" s="211">
        <v>38.713999999999999</v>
      </c>
      <c r="Y1712" s="211">
        <v>14.555999999999999</v>
      </c>
      <c r="Z1712" s="211">
        <v>23.036000000000001</v>
      </c>
      <c r="AA1712" s="211">
        <v>-32.780999999999999</v>
      </c>
      <c r="AB1712" s="211">
        <v>79.947999999999993</v>
      </c>
      <c r="AC1712" s="211">
        <v>148.74</v>
      </c>
      <c r="AD1712" s="211">
        <v>181.875</v>
      </c>
      <c r="AE1712" s="211">
        <v>205.179</v>
      </c>
      <c r="AF1712" s="211">
        <v>173.71</v>
      </c>
      <c r="AG1712" s="211">
        <v>153.017</v>
      </c>
      <c r="AH1712" s="211">
        <v>95.650999999999996</v>
      </c>
      <c r="AI1712" s="211">
        <v>84.605000000000004</v>
      </c>
      <c r="AJ1712" s="211">
        <v>33.436999999999998</v>
      </c>
      <c r="AK1712" s="211">
        <v>7.4210000000000003</v>
      </c>
      <c r="AL1712" s="211">
        <v>20.782</v>
      </c>
      <c r="AM1712" s="211">
        <v>66.861999999999995</v>
      </c>
      <c r="AN1712" s="211">
        <v>52.933999999999997</v>
      </c>
      <c r="AO1712" s="211">
        <v>130.18299999999999</v>
      </c>
      <c r="AP1712" s="211">
        <v>215.80799999999999</v>
      </c>
      <c r="AQ1712" s="211">
        <v>216.74700000000001</v>
      </c>
      <c r="AR1712" s="211">
        <v>184.239</v>
      </c>
      <c r="AS1712" s="211">
        <v>148.19</v>
      </c>
      <c r="AT1712" s="211">
        <v>112.029</v>
      </c>
      <c r="AU1712" s="211">
        <v>71.8</v>
      </c>
      <c r="AV1712" s="211">
        <v>44.241999999999997</v>
      </c>
      <c r="AW1712" s="211">
        <v>16.248000000000001</v>
      </c>
      <c r="AX1712" s="211">
        <v>22.401</v>
      </c>
      <c r="AY1712" s="211">
        <v>44.713999999999999</v>
      </c>
      <c r="AZ1712" s="211">
        <v>65.275000000000006</v>
      </c>
      <c r="BA1712" s="211">
        <v>121.374</v>
      </c>
      <c r="BB1712" s="14">
        <f>SUM(BB1713:BB1729)/2</f>
        <v>212.67400000000004</v>
      </c>
      <c r="BC1712" s="14">
        <f>SUM(BC1713:BC1728)</f>
        <v>1181.6881720430108</v>
      </c>
      <c r="BD1712" s="15">
        <f t="shared" si="216"/>
        <v>285.85215053763449</v>
      </c>
      <c r="BE1712" s="14">
        <f>SUM(BE1713:BE1728)</f>
        <v>895.83602150537627</v>
      </c>
      <c r="BG1712" s="43"/>
      <c r="BH1712" s="17">
        <f t="shared" si="213"/>
        <v>0.87917599999999996</v>
      </c>
      <c r="BI1712" s="15">
        <f t="shared" si="213"/>
        <v>0.21267400000000006</v>
      </c>
      <c r="BJ1712" s="14">
        <f>SUM(BJ1713:BJ1728)</f>
        <v>0.66650200000000004</v>
      </c>
      <c r="BK1712" s="17">
        <v>2.6375279999999997</v>
      </c>
      <c r="BL1712" s="15">
        <v>0.77294100000000021</v>
      </c>
      <c r="BM1712" s="14">
        <v>1.8645869999999998</v>
      </c>
      <c r="BN1712" s="17">
        <f t="shared" si="214"/>
        <v>10.550111999999999</v>
      </c>
      <c r="BO1712" s="15">
        <f t="shared" si="214"/>
        <v>3.0917640000000008</v>
      </c>
      <c r="BP1712" s="17">
        <f t="shared" si="214"/>
        <v>7.4583479999999991</v>
      </c>
    </row>
    <row r="1713" spans="1:68" ht="11.1" hidden="1" customHeight="1" outlineLevel="1" collapsed="1" x14ac:dyDescent="0.2">
      <c r="A1713" s="10"/>
      <c r="B1713" s="18"/>
      <c r="C1713" s="18"/>
      <c r="D1713" s="18"/>
      <c r="E1713" s="19" t="s">
        <v>1526</v>
      </c>
      <c r="F1713" s="209">
        <v>8.2029999999999994</v>
      </c>
      <c r="G1713" s="209">
        <v>20.056999999999999</v>
      </c>
      <c r="H1713" s="209">
        <v>9.8019999999999996</v>
      </c>
      <c r="I1713" s="240">
        <v>9.4920000000000009</v>
      </c>
      <c r="J1713" s="240"/>
      <c r="K1713" s="209">
        <v>4.1239999999999997</v>
      </c>
      <c r="L1713" s="209">
        <v>0.495</v>
      </c>
      <c r="M1713" s="20"/>
      <c r="N1713" s="20"/>
      <c r="O1713" s="209">
        <v>1.0409999999999999</v>
      </c>
      <c r="P1713" s="209">
        <v>8.1240000000000006</v>
      </c>
      <c r="Q1713" s="209">
        <v>13.201000000000001</v>
      </c>
      <c r="R1713" s="209">
        <v>15.853</v>
      </c>
      <c r="S1713" s="209">
        <v>16.061</v>
      </c>
      <c r="T1713" s="209">
        <v>18.347999999999999</v>
      </c>
      <c r="U1713" s="209">
        <v>10.85</v>
      </c>
      <c r="V1713" s="209">
        <v>8.6359999999999992</v>
      </c>
      <c r="W1713" s="209">
        <v>3.7330000000000001</v>
      </c>
      <c r="X1713" s="209">
        <v>0.65900000000000003</v>
      </c>
      <c r="Y1713" s="20"/>
      <c r="Z1713" s="209">
        <v>0.26900000000000002</v>
      </c>
      <c r="AA1713" s="209">
        <v>0.61</v>
      </c>
      <c r="AB1713" s="209">
        <v>8.5410000000000004</v>
      </c>
      <c r="AC1713" s="209">
        <v>15.446999999999999</v>
      </c>
      <c r="AD1713" s="209">
        <v>15.15</v>
      </c>
      <c r="AE1713" s="209">
        <v>16.236000000000001</v>
      </c>
      <c r="AF1713" s="209">
        <v>17.332000000000001</v>
      </c>
      <c r="AG1713" s="209">
        <v>10.138999999999999</v>
      </c>
      <c r="AH1713" s="209">
        <v>5.49</v>
      </c>
      <c r="AI1713" s="209">
        <v>4.2619999999999996</v>
      </c>
      <c r="AJ1713" s="209">
        <v>1</v>
      </c>
      <c r="AK1713" s="20"/>
      <c r="AL1713" s="209">
        <v>7.6999999999999999E-2</v>
      </c>
      <c r="AM1713" s="209">
        <v>0.64600000000000002</v>
      </c>
      <c r="AN1713" s="209">
        <v>5.2549999999999999</v>
      </c>
      <c r="AO1713" s="209">
        <v>10.772</v>
      </c>
      <c r="AP1713" s="209">
        <v>12.914</v>
      </c>
      <c r="AQ1713" s="209">
        <v>13.407999999999999</v>
      </c>
      <c r="AR1713" s="209">
        <v>13.236000000000001</v>
      </c>
      <c r="AS1713" s="209">
        <v>9.1379999999999999</v>
      </c>
      <c r="AT1713" s="209">
        <v>6.3689999999999998</v>
      </c>
      <c r="AU1713" s="209">
        <v>3.8260000000000001</v>
      </c>
      <c r="AV1713" s="209">
        <v>0.16700000000000001</v>
      </c>
      <c r="AW1713" s="20"/>
      <c r="AX1713" s="20"/>
      <c r="AY1713" s="209">
        <v>0.998</v>
      </c>
      <c r="AZ1713" s="209">
        <v>4.1719999999999997</v>
      </c>
      <c r="BA1713" s="209">
        <v>9.0449999999999999</v>
      </c>
      <c r="BB1713" s="21">
        <f>BB1714+BB1715+BB1716+BB1717</f>
        <v>22.564999999999998</v>
      </c>
      <c r="BC1713" s="21">
        <f>BD1713</f>
        <v>30.329301075268813</v>
      </c>
      <c r="BD1713" s="22">
        <f t="shared" si="216"/>
        <v>30.329301075268813</v>
      </c>
      <c r="BE1713" s="21">
        <f>BC1713-BD1713</f>
        <v>0</v>
      </c>
      <c r="BF1713" s="2">
        <v>27.33</v>
      </c>
      <c r="BG1713" s="10">
        <v>6</v>
      </c>
      <c r="BH1713" s="21">
        <f t="shared" si="213"/>
        <v>2.2564999999999995E-2</v>
      </c>
      <c r="BI1713" s="22">
        <f t="shared" si="213"/>
        <v>2.2564999999999995E-2</v>
      </c>
      <c r="BJ1713" s="21">
        <f>BH1713-BI1713</f>
        <v>0</v>
      </c>
      <c r="BK1713" s="21">
        <v>6.7694999999999977E-2</v>
      </c>
      <c r="BL1713" s="22">
        <v>6.7694999999999977E-2</v>
      </c>
      <c r="BM1713" s="21">
        <v>0</v>
      </c>
      <c r="BN1713" s="21">
        <f t="shared" si="214"/>
        <v>0.27077999999999991</v>
      </c>
      <c r="BO1713" s="22">
        <f t="shared" si="214"/>
        <v>0.27077999999999991</v>
      </c>
      <c r="BP1713" s="21">
        <f t="shared" si="214"/>
        <v>0</v>
      </c>
    </row>
    <row r="1714" spans="1:68" ht="11.1" hidden="1" customHeight="1" outlineLevel="2" x14ac:dyDescent="0.2">
      <c r="A1714" s="10"/>
      <c r="B1714" s="18"/>
      <c r="C1714" s="18"/>
      <c r="D1714" s="18"/>
      <c r="E1714" s="23" t="s">
        <v>1527</v>
      </c>
      <c r="F1714" s="208">
        <v>2.645</v>
      </c>
      <c r="G1714" s="208">
        <v>2.3359999999999999</v>
      </c>
      <c r="H1714" s="208">
        <v>1.514</v>
      </c>
      <c r="I1714" s="239">
        <v>1.3520000000000001</v>
      </c>
      <c r="J1714" s="239"/>
      <c r="K1714" s="208">
        <v>0.70099999999999996</v>
      </c>
      <c r="L1714" s="208">
        <v>0.17499999999999999</v>
      </c>
      <c r="M1714" s="24"/>
      <c r="N1714" s="24"/>
      <c r="O1714" s="208">
        <v>0.73099999999999998</v>
      </c>
      <c r="P1714" s="208">
        <v>1.4610000000000001</v>
      </c>
      <c r="Q1714" s="208">
        <v>2.4660000000000002</v>
      </c>
      <c r="R1714" s="208">
        <v>2.9660000000000002</v>
      </c>
      <c r="S1714" s="208">
        <v>3.0510000000000002</v>
      </c>
      <c r="T1714" s="208">
        <v>3.1989999999999998</v>
      </c>
      <c r="U1714" s="208">
        <v>1.613</v>
      </c>
      <c r="V1714" s="208">
        <v>1.679</v>
      </c>
      <c r="W1714" s="208">
        <v>0.58399999999999996</v>
      </c>
      <c r="X1714" s="208">
        <v>0.17399999999999999</v>
      </c>
      <c r="Y1714" s="24"/>
      <c r="Z1714" s="208">
        <v>0.16400000000000001</v>
      </c>
      <c r="AA1714" s="208">
        <v>0.47099999999999997</v>
      </c>
      <c r="AB1714" s="208">
        <v>1.56</v>
      </c>
      <c r="AC1714" s="208">
        <v>2.7360000000000002</v>
      </c>
      <c r="AD1714" s="208">
        <v>3.0049999999999999</v>
      </c>
      <c r="AE1714" s="208">
        <v>3.1440000000000001</v>
      </c>
      <c r="AF1714" s="208">
        <v>3.2829999999999999</v>
      </c>
      <c r="AG1714" s="208">
        <v>1.7350000000000001</v>
      </c>
      <c r="AH1714" s="208">
        <v>0.92900000000000005</v>
      </c>
      <c r="AI1714" s="208">
        <v>0.60199999999999998</v>
      </c>
      <c r="AJ1714" s="208">
        <v>0.21199999999999999</v>
      </c>
      <c r="AK1714" s="24"/>
      <c r="AL1714" s="208">
        <v>7.6999999999999999E-2</v>
      </c>
      <c r="AM1714" s="208">
        <v>0.39800000000000002</v>
      </c>
      <c r="AN1714" s="208">
        <v>1.048</v>
      </c>
      <c r="AO1714" s="208">
        <v>2.4009999999999998</v>
      </c>
      <c r="AP1714" s="208">
        <v>2.36</v>
      </c>
      <c r="AQ1714" s="208">
        <v>2.3540000000000001</v>
      </c>
      <c r="AR1714" s="208">
        <v>2.343</v>
      </c>
      <c r="AS1714" s="208">
        <v>1.827</v>
      </c>
      <c r="AT1714" s="208">
        <v>0.98699999999999999</v>
      </c>
      <c r="AU1714" s="208">
        <v>0.72099999999999997</v>
      </c>
      <c r="AV1714" s="208">
        <v>0.121</v>
      </c>
      <c r="AW1714" s="24"/>
      <c r="AX1714" s="24"/>
      <c r="AY1714" s="208">
        <v>0.67700000000000005</v>
      </c>
      <c r="AZ1714" s="208">
        <v>0.92700000000000005</v>
      </c>
      <c r="BA1714" s="208">
        <v>2.15</v>
      </c>
      <c r="BB1714" s="21">
        <f t="shared" ref="BB1714:BB1725" si="225">MAX(F1714:BA1714)</f>
        <v>3.2829999999999999</v>
      </c>
      <c r="BC1714" s="21"/>
      <c r="BD1714" s="22">
        <f t="shared" si="216"/>
        <v>4.4126344086021501</v>
      </c>
      <c r="BE1714" s="21"/>
      <c r="BG1714" s="10"/>
      <c r="BH1714" s="21">
        <f t="shared" si="213"/>
        <v>0</v>
      </c>
      <c r="BI1714" s="22">
        <f t="shared" si="213"/>
        <v>3.2829999999999995E-3</v>
      </c>
      <c r="BJ1714" s="21"/>
      <c r="BK1714" s="21">
        <v>0</v>
      </c>
      <c r="BL1714" s="22">
        <v>9.8489999999999984E-3</v>
      </c>
      <c r="BM1714" s="21"/>
      <c r="BN1714" s="21">
        <f t="shared" si="214"/>
        <v>0</v>
      </c>
      <c r="BO1714" s="22">
        <f t="shared" si="214"/>
        <v>3.9395999999999994E-2</v>
      </c>
      <c r="BP1714" s="21">
        <f t="shared" si="214"/>
        <v>0</v>
      </c>
    </row>
    <row r="1715" spans="1:68" ht="11.1" hidden="1" customHeight="1" outlineLevel="2" x14ac:dyDescent="0.2">
      <c r="A1715" s="10"/>
      <c r="B1715" s="18"/>
      <c r="C1715" s="18"/>
      <c r="D1715" s="18"/>
      <c r="E1715" s="23" t="s">
        <v>1528</v>
      </c>
      <c r="F1715" s="208">
        <v>1.7609999999999999</v>
      </c>
      <c r="G1715" s="208">
        <v>1.5289999999999999</v>
      </c>
      <c r="H1715" s="208">
        <v>1.085</v>
      </c>
      <c r="I1715" s="239">
        <v>0.83599999999999997</v>
      </c>
      <c r="J1715" s="239"/>
      <c r="K1715" s="208">
        <v>0.314</v>
      </c>
      <c r="L1715" s="208">
        <v>0.104</v>
      </c>
      <c r="M1715" s="24"/>
      <c r="N1715" s="24"/>
      <c r="O1715" s="208">
        <v>0.31</v>
      </c>
      <c r="P1715" s="208">
        <v>0.55600000000000005</v>
      </c>
      <c r="Q1715" s="208">
        <v>1.7709999999999999</v>
      </c>
      <c r="R1715" s="208">
        <v>1.988</v>
      </c>
      <c r="S1715" s="208">
        <v>1.944</v>
      </c>
      <c r="T1715" s="208">
        <v>2.1709999999999998</v>
      </c>
      <c r="U1715" s="208">
        <v>1.2</v>
      </c>
      <c r="V1715" s="208">
        <v>0.84</v>
      </c>
      <c r="W1715" s="208">
        <v>0.47</v>
      </c>
      <c r="X1715" s="208">
        <v>0.15</v>
      </c>
      <c r="Y1715" s="24"/>
      <c r="Z1715" s="208">
        <v>0.105</v>
      </c>
      <c r="AA1715" s="208">
        <v>0.13900000000000001</v>
      </c>
      <c r="AB1715" s="208">
        <v>0.77800000000000002</v>
      </c>
      <c r="AC1715" s="208">
        <v>1.669</v>
      </c>
      <c r="AD1715" s="208">
        <v>1.51</v>
      </c>
      <c r="AE1715" s="208">
        <v>1.7050000000000001</v>
      </c>
      <c r="AF1715" s="208">
        <v>1.4910000000000001</v>
      </c>
      <c r="AG1715" s="208">
        <v>1.391</v>
      </c>
      <c r="AH1715" s="208">
        <v>0.42099999999999999</v>
      </c>
      <c r="AI1715" s="208">
        <v>0.34</v>
      </c>
      <c r="AJ1715" s="208">
        <v>0.128</v>
      </c>
      <c r="AK1715" s="24"/>
      <c r="AL1715" s="24"/>
      <c r="AM1715" s="208">
        <v>0.248</v>
      </c>
      <c r="AN1715" s="208">
        <v>0.56499999999999995</v>
      </c>
      <c r="AO1715" s="208">
        <v>1.028</v>
      </c>
      <c r="AP1715" s="208">
        <v>1.1910000000000001</v>
      </c>
      <c r="AQ1715" s="208">
        <v>1.2549999999999999</v>
      </c>
      <c r="AR1715" s="208">
        <v>1.5249999999999999</v>
      </c>
      <c r="AS1715" s="208">
        <v>0.68</v>
      </c>
      <c r="AT1715" s="208">
        <v>0.57599999999999996</v>
      </c>
      <c r="AU1715" s="208">
        <v>0.42899999999999999</v>
      </c>
      <c r="AV1715" s="24"/>
      <c r="AW1715" s="24"/>
      <c r="AX1715" s="24"/>
      <c r="AY1715" s="208">
        <v>0.32100000000000001</v>
      </c>
      <c r="AZ1715" s="208">
        <v>0.40200000000000002</v>
      </c>
      <c r="BA1715" s="208">
        <v>0.95599999999999996</v>
      </c>
      <c r="BB1715" s="21">
        <f t="shared" si="225"/>
        <v>2.1709999999999998</v>
      </c>
      <c r="BC1715" s="21"/>
      <c r="BD1715" s="22">
        <f t="shared" si="216"/>
        <v>2.918010752688172</v>
      </c>
      <c r="BE1715" s="21"/>
      <c r="BG1715" s="10"/>
      <c r="BH1715" s="21">
        <f t="shared" si="213"/>
        <v>0</v>
      </c>
      <c r="BI1715" s="22">
        <f t="shared" si="213"/>
        <v>2.1710000000000002E-3</v>
      </c>
      <c r="BJ1715" s="21"/>
      <c r="BK1715" s="21">
        <v>0</v>
      </c>
      <c r="BL1715" s="22">
        <v>6.5130000000000006E-3</v>
      </c>
      <c r="BM1715" s="21"/>
      <c r="BN1715" s="21">
        <f t="shared" si="214"/>
        <v>0</v>
      </c>
      <c r="BO1715" s="22">
        <f t="shared" si="214"/>
        <v>2.6052000000000002E-2</v>
      </c>
      <c r="BP1715" s="21">
        <f t="shared" si="214"/>
        <v>0</v>
      </c>
    </row>
    <row r="1716" spans="1:68" ht="11.1" hidden="1" customHeight="1" outlineLevel="2" x14ac:dyDescent="0.2">
      <c r="A1716" s="10"/>
      <c r="B1716" s="18"/>
      <c r="C1716" s="18"/>
      <c r="D1716" s="18"/>
      <c r="E1716" s="23" t="s">
        <v>1529</v>
      </c>
      <c r="F1716" s="24"/>
      <c r="G1716" s="208">
        <v>12.436999999999999</v>
      </c>
      <c r="H1716" s="208">
        <v>4.3710000000000004</v>
      </c>
      <c r="I1716" s="239">
        <v>4.5119999999999996</v>
      </c>
      <c r="J1716" s="239"/>
      <c r="K1716" s="208">
        <v>1.5549999999999999</v>
      </c>
      <c r="L1716" s="208">
        <v>0.216</v>
      </c>
      <c r="M1716" s="24"/>
      <c r="N1716" s="24"/>
      <c r="O1716" s="24"/>
      <c r="P1716" s="208">
        <v>3.431</v>
      </c>
      <c r="Q1716" s="208">
        <v>5.5640000000000001</v>
      </c>
      <c r="R1716" s="208">
        <v>6.9859999999999998</v>
      </c>
      <c r="S1716" s="208">
        <v>7.2549999999999999</v>
      </c>
      <c r="T1716" s="208">
        <v>8.3040000000000003</v>
      </c>
      <c r="U1716" s="208">
        <v>5.0140000000000002</v>
      </c>
      <c r="V1716" s="208">
        <v>3.4980000000000002</v>
      </c>
      <c r="W1716" s="208">
        <v>1.1180000000000001</v>
      </c>
      <c r="X1716" s="208">
        <v>0.121</v>
      </c>
      <c r="Y1716" s="24"/>
      <c r="Z1716" s="24"/>
      <c r="AA1716" s="24"/>
      <c r="AB1716" s="208">
        <v>3.5390000000000001</v>
      </c>
      <c r="AC1716" s="208">
        <v>6.673</v>
      </c>
      <c r="AD1716" s="208">
        <v>6.5309999999999997</v>
      </c>
      <c r="AE1716" s="208">
        <v>7.1130000000000004</v>
      </c>
      <c r="AF1716" s="208">
        <v>8.1489999999999991</v>
      </c>
      <c r="AG1716" s="208">
        <v>3.984</v>
      </c>
      <c r="AH1716" s="208">
        <v>2.36</v>
      </c>
      <c r="AI1716" s="208">
        <v>1.6839999999999999</v>
      </c>
      <c r="AJ1716" s="208">
        <v>0.498</v>
      </c>
      <c r="AK1716" s="24"/>
      <c r="AL1716" s="24"/>
      <c r="AM1716" s="24"/>
      <c r="AN1716" s="208">
        <v>2.153</v>
      </c>
      <c r="AO1716" s="208">
        <v>4.8250000000000002</v>
      </c>
      <c r="AP1716" s="208">
        <v>5.5949999999999998</v>
      </c>
      <c r="AQ1716" s="208">
        <v>6.11</v>
      </c>
      <c r="AR1716" s="208">
        <v>5.87</v>
      </c>
      <c r="AS1716" s="208">
        <v>3.9630000000000001</v>
      </c>
      <c r="AT1716" s="208">
        <v>2.419</v>
      </c>
      <c r="AU1716" s="208">
        <v>1.149</v>
      </c>
      <c r="AV1716" s="208">
        <v>4.5999999999999999E-2</v>
      </c>
      <c r="AW1716" s="24"/>
      <c r="AX1716" s="24"/>
      <c r="AY1716" s="24"/>
      <c r="AZ1716" s="208">
        <v>1.4339999999999999</v>
      </c>
      <c r="BA1716" s="208">
        <v>3.6589999999999998</v>
      </c>
      <c r="BB1716" s="21">
        <f t="shared" si="225"/>
        <v>12.436999999999999</v>
      </c>
      <c r="BC1716" s="21"/>
      <c r="BD1716" s="22">
        <f t="shared" si="216"/>
        <v>16.716397849462364</v>
      </c>
      <c r="BE1716" s="21"/>
      <c r="BG1716" s="10"/>
      <c r="BH1716" s="21">
        <f t="shared" si="213"/>
        <v>0</v>
      </c>
      <c r="BI1716" s="22">
        <f t="shared" si="213"/>
        <v>1.2436999999999998E-2</v>
      </c>
      <c r="BJ1716" s="21"/>
      <c r="BK1716" s="21">
        <v>0</v>
      </c>
      <c r="BL1716" s="22">
        <v>3.7310999999999997E-2</v>
      </c>
      <c r="BM1716" s="21"/>
      <c r="BN1716" s="21">
        <f t="shared" si="214"/>
        <v>0</v>
      </c>
      <c r="BO1716" s="22">
        <f t="shared" si="214"/>
        <v>0.14924399999999999</v>
      </c>
      <c r="BP1716" s="21">
        <f t="shared" si="214"/>
        <v>0</v>
      </c>
    </row>
    <row r="1717" spans="1:68" ht="11.1" hidden="1" customHeight="1" outlineLevel="2" x14ac:dyDescent="0.2">
      <c r="A1717" s="10"/>
      <c r="B1717" s="18"/>
      <c r="C1717" s="18"/>
      <c r="D1717" s="18"/>
      <c r="E1717" s="23" t="s">
        <v>1530</v>
      </c>
      <c r="F1717" s="208">
        <v>3.7970000000000002</v>
      </c>
      <c r="G1717" s="208">
        <v>3.7549999999999999</v>
      </c>
      <c r="H1717" s="208">
        <v>2.8319999999999999</v>
      </c>
      <c r="I1717" s="239">
        <v>2.7919999999999998</v>
      </c>
      <c r="J1717" s="239"/>
      <c r="K1717" s="208">
        <v>1.554</v>
      </c>
      <c r="L1717" s="24"/>
      <c r="M1717" s="24"/>
      <c r="N1717" s="24"/>
      <c r="O1717" s="24"/>
      <c r="P1717" s="208">
        <v>2.6760000000000002</v>
      </c>
      <c r="Q1717" s="208">
        <v>3.4</v>
      </c>
      <c r="R1717" s="208">
        <v>3.9129999999999998</v>
      </c>
      <c r="S1717" s="208">
        <v>3.8109999999999999</v>
      </c>
      <c r="T1717" s="208">
        <v>4.6740000000000004</v>
      </c>
      <c r="U1717" s="208">
        <v>3.0230000000000001</v>
      </c>
      <c r="V1717" s="208">
        <v>2.6190000000000002</v>
      </c>
      <c r="W1717" s="208">
        <v>1.5609999999999999</v>
      </c>
      <c r="X1717" s="208">
        <v>0.214</v>
      </c>
      <c r="Y1717" s="24"/>
      <c r="Z1717" s="24"/>
      <c r="AA1717" s="24"/>
      <c r="AB1717" s="208">
        <v>2.6640000000000001</v>
      </c>
      <c r="AC1717" s="208">
        <v>4.3689999999999998</v>
      </c>
      <c r="AD1717" s="208">
        <v>4.1040000000000001</v>
      </c>
      <c r="AE1717" s="208">
        <v>4.274</v>
      </c>
      <c r="AF1717" s="208">
        <v>4.4089999999999998</v>
      </c>
      <c r="AG1717" s="208">
        <v>3.0289999999999999</v>
      </c>
      <c r="AH1717" s="208">
        <v>1.78</v>
      </c>
      <c r="AI1717" s="208">
        <v>1.6359999999999999</v>
      </c>
      <c r="AJ1717" s="208">
        <v>0.16200000000000001</v>
      </c>
      <c r="AK1717" s="24"/>
      <c r="AL1717" s="24"/>
      <c r="AM1717" s="24"/>
      <c r="AN1717" s="208">
        <v>1.4890000000000001</v>
      </c>
      <c r="AO1717" s="208">
        <v>2.5179999999999998</v>
      </c>
      <c r="AP1717" s="208">
        <v>3.7679999999999998</v>
      </c>
      <c r="AQ1717" s="208">
        <v>3.6890000000000001</v>
      </c>
      <c r="AR1717" s="208">
        <v>3.4980000000000002</v>
      </c>
      <c r="AS1717" s="208">
        <v>2.6680000000000001</v>
      </c>
      <c r="AT1717" s="208">
        <v>2.387</v>
      </c>
      <c r="AU1717" s="208">
        <v>1.5269999999999999</v>
      </c>
      <c r="AV1717" s="24"/>
      <c r="AW1717" s="24"/>
      <c r="AX1717" s="24"/>
      <c r="AY1717" s="24"/>
      <c r="AZ1717" s="208">
        <v>1.409</v>
      </c>
      <c r="BA1717" s="208">
        <v>2.2799999999999998</v>
      </c>
      <c r="BB1717" s="21">
        <f t="shared" si="225"/>
        <v>4.6740000000000004</v>
      </c>
      <c r="BC1717" s="21"/>
      <c r="BD1717" s="22">
        <f t="shared" si="216"/>
        <v>6.2822580645161299</v>
      </c>
      <c r="BE1717" s="21"/>
      <c r="BG1717" s="10"/>
      <c r="BH1717" s="21">
        <f t="shared" si="213"/>
        <v>0</v>
      </c>
      <c r="BI1717" s="22">
        <f t="shared" si="213"/>
        <v>4.6740000000000011E-3</v>
      </c>
      <c r="BJ1717" s="21"/>
      <c r="BK1717" s="21">
        <v>0</v>
      </c>
      <c r="BL1717" s="22">
        <v>1.4022000000000003E-2</v>
      </c>
      <c r="BM1717" s="21"/>
      <c r="BN1717" s="21">
        <f t="shared" si="214"/>
        <v>0</v>
      </c>
      <c r="BO1717" s="22">
        <f t="shared" si="214"/>
        <v>5.6088000000000013E-2</v>
      </c>
      <c r="BP1717" s="21">
        <f t="shared" si="214"/>
        <v>0</v>
      </c>
    </row>
    <row r="1718" spans="1:68" ht="11.1" hidden="1" customHeight="1" outlineLevel="1" collapsed="1" x14ac:dyDescent="0.2">
      <c r="A1718" s="10"/>
      <c r="B1718" s="18"/>
      <c r="C1718" s="18"/>
      <c r="D1718" s="18"/>
      <c r="E1718" s="19" t="s">
        <v>28</v>
      </c>
      <c r="F1718" s="209">
        <v>2.536</v>
      </c>
      <c r="G1718" s="209">
        <v>2.0110000000000001</v>
      </c>
      <c r="H1718" s="209">
        <v>1.669</v>
      </c>
      <c r="I1718" s="240">
        <v>1.288</v>
      </c>
      <c r="J1718" s="240"/>
      <c r="K1718" s="209">
        <v>0.79200000000000004</v>
      </c>
      <c r="L1718" s="209">
        <v>0.24199999999999999</v>
      </c>
      <c r="M1718" s="20"/>
      <c r="N1718" s="20"/>
      <c r="O1718" s="209">
        <v>0.86099999999999999</v>
      </c>
      <c r="P1718" s="209">
        <v>1.359</v>
      </c>
      <c r="Q1718" s="209">
        <v>1.9510000000000001</v>
      </c>
      <c r="R1718" s="209">
        <v>2.2850000000000001</v>
      </c>
      <c r="S1718" s="209">
        <v>1.9630000000000001</v>
      </c>
      <c r="T1718" s="209">
        <v>2.2429999999999999</v>
      </c>
      <c r="U1718" s="209">
        <v>1.6040000000000001</v>
      </c>
      <c r="V1718" s="209">
        <v>1.7010000000000001</v>
      </c>
      <c r="W1718" s="209">
        <v>0.67800000000000005</v>
      </c>
      <c r="X1718" s="20"/>
      <c r="Y1718" s="20"/>
      <c r="Z1718" s="209">
        <v>0.35</v>
      </c>
      <c r="AA1718" s="209">
        <v>0.26</v>
      </c>
      <c r="AB1718" s="20"/>
      <c r="AC1718" s="209">
        <v>3.2709999999999999</v>
      </c>
      <c r="AD1718" s="209">
        <v>1.8979999999999999</v>
      </c>
      <c r="AE1718" s="209">
        <v>1.9730000000000001</v>
      </c>
      <c r="AF1718" s="209">
        <v>2.6059999999999999</v>
      </c>
      <c r="AG1718" s="209">
        <v>1.2909999999999999</v>
      </c>
      <c r="AH1718" s="209">
        <v>1.056</v>
      </c>
      <c r="AI1718" s="209">
        <v>0.96299999999999997</v>
      </c>
      <c r="AJ1718" s="209">
        <v>0.22600000000000001</v>
      </c>
      <c r="AK1718" s="20"/>
      <c r="AL1718" s="20"/>
      <c r="AM1718" s="209">
        <v>0.52500000000000002</v>
      </c>
      <c r="AN1718" s="209">
        <v>0.76500000000000001</v>
      </c>
      <c r="AO1718" s="209">
        <v>1.4610000000000001</v>
      </c>
      <c r="AP1718" s="209">
        <v>1.4610000000000001</v>
      </c>
      <c r="AQ1718" s="209">
        <v>1.694</v>
      </c>
      <c r="AR1718" s="209">
        <v>1.6120000000000001</v>
      </c>
      <c r="AS1718" s="209">
        <v>1.514</v>
      </c>
      <c r="AT1718" s="209">
        <v>0.97499999999999998</v>
      </c>
      <c r="AU1718" s="209">
        <v>0.66800000000000004</v>
      </c>
      <c r="AV1718" s="209">
        <v>6.3E-2</v>
      </c>
      <c r="AW1718" s="20"/>
      <c r="AX1718" s="20"/>
      <c r="AY1718" s="209">
        <v>0.55900000000000005</v>
      </c>
      <c r="AZ1718" s="209">
        <v>0.67800000000000005</v>
      </c>
      <c r="BA1718" s="209">
        <v>1.341</v>
      </c>
      <c r="BB1718" s="21">
        <f t="shared" si="225"/>
        <v>3.2709999999999999</v>
      </c>
      <c r="BC1718" s="21">
        <f>BD1718</f>
        <v>4.3965053763440851</v>
      </c>
      <c r="BD1718" s="22">
        <f t="shared" si="216"/>
        <v>4.3965053763440851</v>
      </c>
      <c r="BE1718" s="21">
        <f>BC1718-BD1718</f>
        <v>0</v>
      </c>
      <c r="BF1718" s="2">
        <v>2.12</v>
      </c>
      <c r="BG1718" s="10">
        <v>6</v>
      </c>
      <c r="BH1718" s="21">
        <f t="shared" si="213"/>
        <v>3.2709999999999996E-3</v>
      </c>
      <c r="BI1718" s="22">
        <f t="shared" si="213"/>
        <v>3.2709999999999996E-3</v>
      </c>
      <c r="BJ1718" s="21">
        <f>BH1718-BI1718</f>
        <v>0</v>
      </c>
      <c r="BK1718" s="21">
        <v>9.8129999999999988E-3</v>
      </c>
      <c r="BL1718" s="22">
        <v>9.8129999999999988E-3</v>
      </c>
      <c r="BM1718" s="21">
        <v>0</v>
      </c>
      <c r="BN1718" s="21">
        <f t="shared" si="214"/>
        <v>3.9251999999999995E-2</v>
      </c>
      <c r="BO1718" s="22">
        <f t="shared" si="214"/>
        <v>3.9251999999999995E-2</v>
      </c>
      <c r="BP1718" s="21">
        <f t="shared" si="214"/>
        <v>0</v>
      </c>
    </row>
    <row r="1719" spans="1:68" ht="11.1" hidden="1" customHeight="1" outlineLevel="2" x14ac:dyDescent="0.2">
      <c r="A1719" s="10"/>
      <c r="B1719" s="18"/>
      <c r="C1719" s="18"/>
      <c r="D1719" s="18"/>
      <c r="E1719" s="23" t="s">
        <v>1531</v>
      </c>
      <c r="F1719" s="208">
        <v>2.536</v>
      </c>
      <c r="G1719" s="208">
        <v>2.0110000000000001</v>
      </c>
      <c r="H1719" s="208">
        <v>1.669</v>
      </c>
      <c r="I1719" s="239">
        <v>1.288</v>
      </c>
      <c r="J1719" s="239"/>
      <c r="K1719" s="208">
        <v>0.79200000000000004</v>
      </c>
      <c r="L1719" s="208">
        <v>0.24199999999999999</v>
      </c>
      <c r="M1719" s="24"/>
      <c r="N1719" s="24"/>
      <c r="O1719" s="208">
        <v>0.86099999999999999</v>
      </c>
      <c r="P1719" s="208">
        <v>1.359</v>
      </c>
      <c r="Q1719" s="208">
        <v>1.9510000000000001</v>
      </c>
      <c r="R1719" s="208">
        <v>2.2850000000000001</v>
      </c>
      <c r="S1719" s="208">
        <v>1.9630000000000001</v>
      </c>
      <c r="T1719" s="208">
        <v>2.2429999999999999</v>
      </c>
      <c r="U1719" s="208">
        <v>1.6040000000000001</v>
      </c>
      <c r="V1719" s="208">
        <v>1.7010000000000001</v>
      </c>
      <c r="W1719" s="208">
        <v>0.67800000000000005</v>
      </c>
      <c r="X1719" s="24"/>
      <c r="Y1719" s="24"/>
      <c r="Z1719" s="208">
        <v>0.35</v>
      </c>
      <c r="AA1719" s="208">
        <v>0.26</v>
      </c>
      <c r="AB1719" s="24"/>
      <c r="AC1719" s="208">
        <v>3.2709999999999999</v>
      </c>
      <c r="AD1719" s="208">
        <v>1.8979999999999999</v>
      </c>
      <c r="AE1719" s="208">
        <v>1.9730000000000001</v>
      </c>
      <c r="AF1719" s="208">
        <v>2.6059999999999999</v>
      </c>
      <c r="AG1719" s="208">
        <v>1.2909999999999999</v>
      </c>
      <c r="AH1719" s="208">
        <v>1.056</v>
      </c>
      <c r="AI1719" s="208">
        <v>0.96299999999999997</v>
      </c>
      <c r="AJ1719" s="208">
        <v>0.22600000000000001</v>
      </c>
      <c r="AK1719" s="24"/>
      <c r="AL1719" s="24"/>
      <c r="AM1719" s="208">
        <v>0.52500000000000002</v>
      </c>
      <c r="AN1719" s="208">
        <v>0.76500000000000001</v>
      </c>
      <c r="AO1719" s="208">
        <v>1.4610000000000001</v>
      </c>
      <c r="AP1719" s="208">
        <v>1.4610000000000001</v>
      </c>
      <c r="AQ1719" s="208">
        <v>1.694</v>
      </c>
      <c r="AR1719" s="208">
        <v>1.6120000000000001</v>
      </c>
      <c r="AS1719" s="208">
        <v>1.514</v>
      </c>
      <c r="AT1719" s="208">
        <v>0.97499999999999998</v>
      </c>
      <c r="AU1719" s="208">
        <v>0.66800000000000004</v>
      </c>
      <c r="AV1719" s="208">
        <v>6.3E-2</v>
      </c>
      <c r="AW1719" s="24"/>
      <c r="AX1719" s="24"/>
      <c r="AY1719" s="208">
        <v>0.55900000000000005</v>
      </c>
      <c r="AZ1719" s="208">
        <v>0.67800000000000005</v>
      </c>
      <c r="BA1719" s="208">
        <v>1.341</v>
      </c>
      <c r="BB1719" s="21">
        <f t="shared" si="225"/>
        <v>3.2709999999999999</v>
      </c>
      <c r="BC1719" s="21"/>
      <c r="BD1719" s="22">
        <f t="shared" si="216"/>
        <v>4.3965053763440851</v>
      </c>
      <c r="BE1719" s="21"/>
      <c r="BG1719" s="10"/>
      <c r="BH1719" s="21">
        <f t="shared" si="213"/>
        <v>0</v>
      </c>
      <c r="BI1719" s="22">
        <f t="shared" si="213"/>
        <v>3.2709999999999996E-3</v>
      </c>
      <c r="BJ1719" s="21"/>
      <c r="BK1719" s="21">
        <v>0</v>
      </c>
      <c r="BL1719" s="22">
        <v>9.8129999999999988E-3</v>
      </c>
      <c r="BM1719" s="21"/>
      <c r="BN1719" s="21">
        <f t="shared" si="214"/>
        <v>0</v>
      </c>
      <c r="BO1719" s="22">
        <f t="shared" si="214"/>
        <v>3.9251999999999995E-2</v>
      </c>
      <c r="BP1719" s="21">
        <f t="shared" si="214"/>
        <v>0</v>
      </c>
    </row>
    <row r="1720" spans="1:68" ht="11.1" hidden="1" customHeight="1" outlineLevel="1" collapsed="1" x14ac:dyDescent="0.2">
      <c r="A1720" s="10"/>
      <c r="B1720" s="18"/>
      <c r="C1720" s="18"/>
      <c r="D1720" s="18"/>
      <c r="E1720" s="19" t="s">
        <v>1532</v>
      </c>
      <c r="F1720" s="209">
        <v>24.3</v>
      </c>
      <c r="G1720" s="209">
        <v>18.2</v>
      </c>
      <c r="H1720" s="209">
        <v>16.600000000000001</v>
      </c>
      <c r="I1720" s="240">
        <v>12.433</v>
      </c>
      <c r="J1720" s="240"/>
      <c r="K1720" s="209">
        <v>8.2940000000000005</v>
      </c>
      <c r="L1720" s="20"/>
      <c r="M1720" s="20"/>
      <c r="N1720" s="20"/>
      <c r="O1720" s="209">
        <v>9.3320000000000007</v>
      </c>
      <c r="P1720" s="209">
        <v>20.738</v>
      </c>
      <c r="Q1720" s="209">
        <v>27.242000000000001</v>
      </c>
      <c r="R1720" s="209">
        <v>19.309000000000001</v>
      </c>
      <c r="S1720" s="209">
        <v>33.814</v>
      </c>
      <c r="T1720" s="209">
        <v>32.468000000000004</v>
      </c>
      <c r="U1720" s="209">
        <v>23.74</v>
      </c>
      <c r="V1720" s="209">
        <v>14.364000000000001</v>
      </c>
      <c r="W1720" s="209">
        <v>10.201000000000001</v>
      </c>
      <c r="X1720" s="20"/>
      <c r="Y1720" s="20"/>
      <c r="Z1720" s="20"/>
      <c r="AA1720" s="209">
        <v>-42.186999999999998</v>
      </c>
      <c r="AB1720" s="209">
        <v>16.594000000000001</v>
      </c>
      <c r="AC1720" s="209">
        <v>24.998999999999999</v>
      </c>
      <c r="AD1720" s="209">
        <v>31.359000000000002</v>
      </c>
      <c r="AE1720" s="209">
        <v>31.367999999999999</v>
      </c>
      <c r="AF1720" s="209">
        <v>24.404</v>
      </c>
      <c r="AG1720" s="209">
        <v>18.347999999999999</v>
      </c>
      <c r="AH1720" s="209">
        <v>13.183999999999999</v>
      </c>
      <c r="AI1720" s="209">
        <v>9.9749999999999996</v>
      </c>
      <c r="AJ1720" s="20"/>
      <c r="AK1720" s="20"/>
      <c r="AL1720" s="20"/>
      <c r="AM1720" s="209">
        <v>34.265999999999998</v>
      </c>
      <c r="AN1720" s="209">
        <v>-9.7550000000000008</v>
      </c>
      <c r="AO1720" s="209">
        <v>27.324000000000002</v>
      </c>
      <c r="AP1720" s="209">
        <v>35.359000000000002</v>
      </c>
      <c r="AQ1720" s="209">
        <v>33.676000000000002</v>
      </c>
      <c r="AR1720" s="209">
        <v>24.741</v>
      </c>
      <c r="AS1720" s="209">
        <v>23.527999999999999</v>
      </c>
      <c r="AT1720" s="209">
        <v>16.218</v>
      </c>
      <c r="AU1720" s="209">
        <v>10.566000000000001</v>
      </c>
      <c r="AV1720" s="20"/>
      <c r="AW1720" s="20"/>
      <c r="AX1720" s="20"/>
      <c r="AY1720" s="209">
        <v>7.7549999999999999</v>
      </c>
      <c r="AZ1720" s="209">
        <v>15.413</v>
      </c>
      <c r="BA1720" s="209">
        <v>25.588000000000001</v>
      </c>
      <c r="BB1720" s="21">
        <f t="shared" si="225"/>
        <v>35.359000000000002</v>
      </c>
      <c r="BC1720" s="21">
        <f>BF1720</f>
        <v>282</v>
      </c>
      <c r="BD1720" s="22">
        <f t="shared" si="216"/>
        <v>47.525537634408607</v>
      </c>
      <c r="BE1720" s="21">
        <f>BC1720-BD1720</f>
        <v>234.47446236559139</v>
      </c>
      <c r="BF1720" s="2">
        <v>282</v>
      </c>
      <c r="BG1720" s="10">
        <v>5</v>
      </c>
      <c r="BH1720" s="21">
        <f t="shared" si="213"/>
        <v>0.20980799999999999</v>
      </c>
      <c r="BI1720" s="22">
        <f t="shared" si="213"/>
        <v>3.5359000000000008E-2</v>
      </c>
      <c r="BJ1720" s="21">
        <f>BH1720-BI1720</f>
        <v>0.17444899999999999</v>
      </c>
      <c r="BK1720" s="21">
        <v>0.62942399999999998</v>
      </c>
      <c r="BL1720" s="22">
        <v>0.10607700000000003</v>
      </c>
      <c r="BM1720" s="21">
        <v>0.52334700000000001</v>
      </c>
      <c r="BN1720" s="21">
        <f t="shared" si="214"/>
        <v>2.5176959999999999</v>
      </c>
      <c r="BO1720" s="22">
        <f t="shared" si="214"/>
        <v>0.42430800000000013</v>
      </c>
      <c r="BP1720" s="21">
        <f t="shared" si="214"/>
        <v>2.093388</v>
      </c>
    </row>
    <row r="1721" spans="1:68" ht="11.1" hidden="1" customHeight="1" outlineLevel="2" x14ac:dyDescent="0.2">
      <c r="A1721" s="10"/>
      <c r="B1721" s="18"/>
      <c r="C1721" s="18"/>
      <c r="D1721" s="18"/>
      <c r="E1721" s="23" t="s">
        <v>1533</v>
      </c>
      <c r="F1721" s="208">
        <v>24.3</v>
      </c>
      <c r="G1721" s="208">
        <v>18.2</v>
      </c>
      <c r="H1721" s="208">
        <v>16.600000000000001</v>
      </c>
      <c r="I1721" s="239">
        <v>12.433</v>
      </c>
      <c r="J1721" s="239"/>
      <c r="K1721" s="208">
        <v>8.2940000000000005</v>
      </c>
      <c r="L1721" s="24"/>
      <c r="M1721" s="24"/>
      <c r="N1721" s="24"/>
      <c r="O1721" s="208">
        <v>9.3320000000000007</v>
      </c>
      <c r="P1721" s="208">
        <v>20.738</v>
      </c>
      <c r="Q1721" s="208">
        <v>27.242000000000001</v>
      </c>
      <c r="R1721" s="208">
        <v>19.309000000000001</v>
      </c>
      <c r="S1721" s="208">
        <v>33.814</v>
      </c>
      <c r="T1721" s="208">
        <v>32.468000000000004</v>
      </c>
      <c r="U1721" s="208">
        <v>23.74</v>
      </c>
      <c r="V1721" s="208">
        <v>14.364000000000001</v>
      </c>
      <c r="W1721" s="208">
        <v>10.201000000000001</v>
      </c>
      <c r="X1721" s="24"/>
      <c r="Y1721" s="24"/>
      <c r="Z1721" s="24"/>
      <c r="AA1721" s="208">
        <v>-42.186999999999998</v>
      </c>
      <c r="AB1721" s="208">
        <v>16.594000000000001</v>
      </c>
      <c r="AC1721" s="208">
        <v>24.998999999999999</v>
      </c>
      <c r="AD1721" s="208">
        <v>31.359000000000002</v>
      </c>
      <c r="AE1721" s="208">
        <v>31.367999999999999</v>
      </c>
      <c r="AF1721" s="208">
        <v>24.404</v>
      </c>
      <c r="AG1721" s="208">
        <v>18.347999999999999</v>
      </c>
      <c r="AH1721" s="208">
        <v>13.183999999999999</v>
      </c>
      <c r="AI1721" s="208">
        <v>9.9749999999999996</v>
      </c>
      <c r="AJ1721" s="24"/>
      <c r="AK1721" s="24"/>
      <c r="AL1721" s="24"/>
      <c r="AM1721" s="208">
        <v>34.265999999999998</v>
      </c>
      <c r="AN1721" s="208">
        <v>-9.7550000000000008</v>
      </c>
      <c r="AO1721" s="208">
        <v>27.324000000000002</v>
      </c>
      <c r="AP1721" s="208">
        <v>35.359000000000002</v>
      </c>
      <c r="AQ1721" s="208">
        <v>33.676000000000002</v>
      </c>
      <c r="AR1721" s="208">
        <v>24.741</v>
      </c>
      <c r="AS1721" s="208">
        <v>23.527999999999999</v>
      </c>
      <c r="AT1721" s="208">
        <v>16.218</v>
      </c>
      <c r="AU1721" s="208">
        <v>10.566000000000001</v>
      </c>
      <c r="AV1721" s="24"/>
      <c r="AW1721" s="24"/>
      <c r="AX1721" s="24"/>
      <c r="AY1721" s="208">
        <v>7.7549999999999999</v>
      </c>
      <c r="AZ1721" s="208">
        <v>15.413</v>
      </c>
      <c r="BA1721" s="208">
        <v>25.588000000000001</v>
      </c>
      <c r="BB1721" s="21">
        <f t="shared" si="225"/>
        <v>35.359000000000002</v>
      </c>
      <c r="BC1721" s="21"/>
      <c r="BD1721" s="22">
        <f t="shared" si="216"/>
        <v>47.525537634408607</v>
      </c>
      <c r="BE1721" s="21"/>
      <c r="BG1721" s="10"/>
      <c r="BH1721" s="21">
        <f t="shared" si="213"/>
        <v>0</v>
      </c>
      <c r="BI1721" s="22">
        <f t="shared" si="213"/>
        <v>3.5359000000000008E-2</v>
      </c>
      <c r="BJ1721" s="21"/>
      <c r="BK1721" s="21">
        <v>0</v>
      </c>
      <c r="BL1721" s="22">
        <v>0.10607700000000003</v>
      </c>
      <c r="BM1721" s="21"/>
      <c r="BN1721" s="21">
        <f t="shared" si="214"/>
        <v>0</v>
      </c>
      <c r="BO1721" s="22">
        <f t="shared" si="214"/>
        <v>0.42430800000000013</v>
      </c>
      <c r="BP1721" s="21">
        <f t="shared" si="214"/>
        <v>0</v>
      </c>
    </row>
    <row r="1722" spans="1:68" ht="11.1" hidden="1" customHeight="1" outlineLevel="1" collapsed="1" x14ac:dyDescent="0.2">
      <c r="A1722" s="10"/>
      <c r="B1722" s="18"/>
      <c r="C1722" s="18"/>
      <c r="D1722" s="18"/>
      <c r="E1722" s="19" t="s">
        <v>1534</v>
      </c>
      <c r="F1722" s="20"/>
      <c r="G1722" s="20"/>
      <c r="H1722" s="20"/>
      <c r="I1722" s="20"/>
      <c r="J1722" s="20"/>
      <c r="K1722" s="20"/>
      <c r="L1722" s="20"/>
      <c r="M1722" s="20"/>
      <c r="N1722" s="20"/>
      <c r="O1722" s="20"/>
      <c r="P1722" s="20"/>
      <c r="Q1722" s="20"/>
      <c r="R1722" s="20"/>
      <c r="S1722" s="20"/>
      <c r="T1722" s="2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0"/>
      <c r="AF1722" s="20"/>
      <c r="AG1722" s="20"/>
      <c r="AH1722" s="20"/>
      <c r="AI1722" s="20"/>
      <c r="AJ1722" s="20"/>
      <c r="AK1722" s="20"/>
      <c r="AL1722" s="20"/>
      <c r="AM1722" s="209">
        <v>2.5739999999999998</v>
      </c>
      <c r="AN1722" s="209">
        <v>1.381</v>
      </c>
      <c r="AO1722" s="209">
        <v>2.835</v>
      </c>
      <c r="AP1722" s="209">
        <v>2.9660000000000002</v>
      </c>
      <c r="AQ1722" s="209">
        <v>3.4649999999999999</v>
      </c>
      <c r="AR1722" s="209">
        <v>3.069</v>
      </c>
      <c r="AS1722" s="209">
        <v>1.873</v>
      </c>
      <c r="AT1722" s="209">
        <v>1.0509999999999999</v>
      </c>
      <c r="AU1722" s="209">
        <v>0.40100000000000002</v>
      </c>
      <c r="AV1722" s="209">
        <v>1</v>
      </c>
      <c r="AW1722" s="20"/>
      <c r="AX1722" s="20"/>
      <c r="AY1722" s="20"/>
      <c r="AZ1722" s="20"/>
      <c r="BA1722" s="209">
        <v>0.90500000000000003</v>
      </c>
      <c r="BB1722" s="21">
        <f t="shared" si="225"/>
        <v>3.4649999999999999</v>
      </c>
      <c r="BC1722" s="21">
        <f>BF1722</f>
        <v>9.5</v>
      </c>
      <c r="BD1722" s="22">
        <f t="shared" si="216"/>
        <v>4.657258064516129</v>
      </c>
      <c r="BE1722" s="21">
        <f>BC1722-BD1722</f>
        <v>4.842741935483871</v>
      </c>
      <c r="BF1722" s="2">
        <v>9.5</v>
      </c>
      <c r="BG1722" s="10">
        <v>6</v>
      </c>
      <c r="BH1722" s="21">
        <f t="shared" si="213"/>
        <v>7.0679999999999996E-3</v>
      </c>
      <c r="BI1722" s="22">
        <f t="shared" si="213"/>
        <v>3.4650000000000002E-3</v>
      </c>
      <c r="BJ1722" s="21">
        <f>BH1722-BI1722</f>
        <v>3.6029999999999994E-3</v>
      </c>
      <c r="BK1722" s="21">
        <v>2.1204000000000001E-2</v>
      </c>
      <c r="BL1722" s="22">
        <v>1.0395000000000001E-2</v>
      </c>
      <c r="BM1722" s="21">
        <v>1.0808999999999999E-2</v>
      </c>
      <c r="BN1722" s="21">
        <f t="shared" si="214"/>
        <v>8.4816000000000003E-2</v>
      </c>
      <c r="BO1722" s="22">
        <f t="shared" si="214"/>
        <v>4.1580000000000006E-2</v>
      </c>
      <c r="BP1722" s="21">
        <f t="shared" si="214"/>
        <v>4.3235999999999997E-2</v>
      </c>
    </row>
    <row r="1723" spans="1:68" ht="11.1" hidden="1" customHeight="1" outlineLevel="2" x14ac:dyDescent="0.2">
      <c r="A1723" s="10"/>
      <c r="B1723" s="18"/>
      <c r="C1723" s="18"/>
      <c r="D1723" s="18"/>
      <c r="E1723" s="23" t="s">
        <v>1535</v>
      </c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08">
        <v>2.5739999999999998</v>
      </c>
      <c r="AN1723" s="208">
        <v>1.381</v>
      </c>
      <c r="AO1723" s="208">
        <v>2.835</v>
      </c>
      <c r="AP1723" s="208">
        <v>2.9660000000000002</v>
      </c>
      <c r="AQ1723" s="208">
        <v>3.4649999999999999</v>
      </c>
      <c r="AR1723" s="208">
        <v>3.069</v>
      </c>
      <c r="AS1723" s="208">
        <v>1.873</v>
      </c>
      <c r="AT1723" s="208">
        <v>1.0509999999999999</v>
      </c>
      <c r="AU1723" s="208">
        <v>0.40100000000000002</v>
      </c>
      <c r="AV1723" s="208">
        <v>1</v>
      </c>
      <c r="AW1723" s="24"/>
      <c r="AX1723" s="24"/>
      <c r="AY1723" s="24"/>
      <c r="AZ1723" s="24"/>
      <c r="BA1723" s="208">
        <v>0.90500000000000003</v>
      </c>
      <c r="BB1723" s="21">
        <f t="shared" si="225"/>
        <v>3.4649999999999999</v>
      </c>
      <c r="BC1723" s="21"/>
      <c r="BD1723" s="22">
        <f t="shared" si="216"/>
        <v>4.657258064516129</v>
      </c>
      <c r="BE1723" s="21"/>
      <c r="BG1723" s="10"/>
      <c r="BH1723" s="21">
        <f t="shared" si="213"/>
        <v>0</v>
      </c>
      <c r="BI1723" s="22">
        <f t="shared" si="213"/>
        <v>3.4650000000000002E-3</v>
      </c>
      <c r="BJ1723" s="21"/>
      <c r="BK1723" s="21">
        <v>0</v>
      </c>
      <c r="BL1723" s="22">
        <v>1.0395000000000001E-2</v>
      </c>
      <c r="BM1723" s="21"/>
      <c r="BN1723" s="21">
        <f t="shared" si="214"/>
        <v>0</v>
      </c>
      <c r="BO1723" s="22">
        <f t="shared" si="214"/>
        <v>4.1580000000000006E-2</v>
      </c>
      <c r="BP1723" s="21">
        <f t="shared" si="214"/>
        <v>0</v>
      </c>
    </row>
    <row r="1724" spans="1:68" ht="11.1" hidden="1" customHeight="1" outlineLevel="1" collapsed="1" x14ac:dyDescent="0.2">
      <c r="A1724" s="10"/>
      <c r="B1724" s="18"/>
      <c r="C1724" s="18"/>
      <c r="D1724" s="18"/>
      <c r="E1724" s="19" t="s">
        <v>93</v>
      </c>
      <c r="F1724" s="209">
        <v>0.47599999999999998</v>
      </c>
      <c r="G1724" s="209">
        <v>2</v>
      </c>
      <c r="H1724" s="209">
        <v>1</v>
      </c>
      <c r="I1724" s="240">
        <v>1.266</v>
      </c>
      <c r="J1724" s="240"/>
      <c r="K1724" s="209">
        <v>0.54</v>
      </c>
      <c r="L1724" s="209">
        <v>8.7999999999999995E-2</v>
      </c>
      <c r="M1724" s="20"/>
      <c r="N1724" s="20"/>
      <c r="O1724" s="20"/>
      <c r="P1724" s="209">
        <v>1.1060000000000001</v>
      </c>
      <c r="Q1724" s="209">
        <v>1.738</v>
      </c>
      <c r="R1724" s="209">
        <v>2.1</v>
      </c>
      <c r="S1724" s="209">
        <v>1.7190000000000001</v>
      </c>
      <c r="T1724" s="209">
        <v>2.008</v>
      </c>
      <c r="U1724" s="209">
        <v>1.1240000000000001</v>
      </c>
      <c r="V1724" s="209">
        <v>1.9650000000000001</v>
      </c>
      <c r="W1724" s="209">
        <v>0.68500000000000005</v>
      </c>
      <c r="X1724" s="20"/>
      <c r="Y1724" s="20"/>
      <c r="Z1724" s="209">
        <v>0.16400000000000001</v>
      </c>
      <c r="AA1724" s="20"/>
      <c r="AB1724" s="20"/>
      <c r="AC1724" s="209">
        <v>3.5179999999999998</v>
      </c>
      <c r="AD1724" s="209">
        <v>1.8029999999999999</v>
      </c>
      <c r="AE1724" s="209">
        <v>1.79</v>
      </c>
      <c r="AF1724" s="209">
        <v>1.8129999999999999</v>
      </c>
      <c r="AG1724" s="209">
        <v>1.7250000000000001</v>
      </c>
      <c r="AH1724" s="209">
        <v>1.1040000000000001</v>
      </c>
      <c r="AI1724" s="209">
        <v>0.88400000000000001</v>
      </c>
      <c r="AJ1724" s="209">
        <v>0.316</v>
      </c>
      <c r="AK1724" s="20"/>
      <c r="AL1724" s="20"/>
      <c r="AM1724" s="20"/>
      <c r="AN1724" s="20"/>
      <c r="AO1724" s="209">
        <v>2.3079999999999998</v>
      </c>
      <c r="AP1724" s="209">
        <v>1.6910000000000001</v>
      </c>
      <c r="AQ1724" s="209">
        <v>1.63</v>
      </c>
      <c r="AR1724" s="209">
        <v>1.7709999999999999</v>
      </c>
      <c r="AS1724" s="209">
        <v>1.4750000000000001</v>
      </c>
      <c r="AT1724" s="209">
        <v>0.61299999999999999</v>
      </c>
      <c r="AU1724" s="209">
        <v>0.78900000000000003</v>
      </c>
      <c r="AV1724" s="209">
        <v>9.9000000000000005E-2</v>
      </c>
      <c r="AW1724" s="20"/>
      <c r="AX1724" s="20"/>
      <c r="AY1724" s="20"/>
      <c r="AZ1724" s="209">
        <v>0.36399999999999999</v>
      </c>
      <c r="BA1724" s="209">
        <v>0.89300000000000002</v>
      </c>
      <c r="BB1724" s="21">
        <f t="shared" si="225"/>
        <v>3.5179999999999998</v>
      </c>
      <c r="BC1724" s="21">
        <f>BD1724</f>
        <v>4.728494623655914</v>
      </c>
      <c r="BD1724" s="22">
        <f t="shared" si="216"/>
        <v>4.728494623655914</v>
      </c>
      <c r="BE1724" s="21">
        <f>BC1724-BD1724</f>
        <v>0</v>
      </c>
      <c r="BF1724" s="2">
        <v>2</v>
      </c>
      <c r="BG1724" s="10">
        <v>6</v>
      </c>
      <c r="BH1724" s="21">
        <f t="shared" si="213"/>
        <v>3.5179999999999999E-3</v>
      </c>
      <c r="BI1724" s="22">
        <f t="shared" si="213"/>
        <v>3.5179999999999999E-3</v>
      </c>
      <c r="BJ1724" s="21">
        <f>BH1724-BI1724</f>
        <v>0</v>
      </c>
      <c r="BK1724" s="21">
        <v>1.0553999999999999E-2</v>
      </c>
      <c r="BL1724" s="22">
        <v>1.0553999999999999E-2</v>
      </c>
      <c r="BM1724" s="21">
        <v>0</v>
      </c>
      <c r="BN1724" s="21">
        <f t="shared" si="214"/>
        <v>4.2215999999999997E-2</v>
      </c>
      <c r="BO1724" s="22">
        <f t="shared" si="214"/>
        <v>4.2215999999999997E-2</v>
      </c>
      <c r="BP1724" s="21">
        <f t="shared" si="214"/>
        <v>0</v>
      </c>
    </row>
    <row r="1725" spans="1:68" ht="11.1" hidden="1" customHeight="1" outlineLevel="2" x14ac:dyDescent="0.2">
      <c r="A1725" s="10"/>
      <c r="B1725" s="18"/>
      <c r="C1725" s="18"/>
      <c r="D1725" s="18"/>
      <c r="E1725" s="23" t="s">
        <v>1536</v>
      </c>
      <c r="F1725" s="208">
        <v>0.47599999999999998</v>
      </c>
      <c r="G1725" s="208">
        <v>2</v>
      </c>
      <c r="H1725" s="208">
        <v>1</v>
      </c>
      <c r="I1725" s="239">
        <v>1.266</v>
      </c>
      <c r="J1725" s="239"/>
      <c r="K1725" s="208">
        <v>0.54</v>
      </c>
      <c r="L1725" s="208">
        <v>8.7999999999999995E-2</v>
      </c>
      <c r="M1725" s="24"/>
      <c r="N1725" s="24"/>
      <c r="O1725" s="24"/>
      <c r="P1725" s="208">
        <v>1.1060000000000001</v>
      </c>
      <c r="Q1725" s="208">
        <v>1.738</v>
      </c>
      <c r="R1725" s="208">
        <v>2.1</v>
      </c>
      <c r="S1725" s="208">
        <v>1.7190000000000001</v>
      </c>
      <c r="T1725" s="208">
        <v>2.008</v>
      </c>
      <c r="U1725" s="208">
        <v>1.1240000000000001</v>
      </c>
      <c r="V1725" s="208">
        <v>1.9650000000000001</v>
      </c>
      <c r="W1725" s="208">
        <v>0.68500000000000005</v>
      </c>
      <c r="X1725" s="24"/>
      <c r="Y1725" s="24"/>
      <c r="Z1725" s="208">
        <v>0.16400000000000001</v>
      </c>
      <c r="AA1725" s="24"/>
      <c r="AB1725" s="24"/>
      <c r="AC1725" s="208">
        <v>3.5179999999999998</v>
      </c>
      <c r="AD1725" s="208">
        <v>1.8029999999999999</v>
      </c>
      <c r="AE1725" s="208">
        <v>1.79</v>
      </c>
      <c r="AF1725" s="208">
        <v>1.8129999999999999</v>
      </c>
      <c r="AG1725" s="208">
        <v>1.7250000000000001</v>
      </c>
      <c r="AH1725" s="208">
        <v>1.1040000000000001</v>
      </c>
      <c r="AI1725" s="208">
        <v>0.88400000000000001</v>
      </c>
      <c r="AJ1725" s="208">
        <v>0.316</v>
      </c>
      <c r="AK1725" s="24"/>
      <c r="AL1725" s="24"/>
      <c r="AM1725" s="24"/>
      <c r="AN1725" s="24"/>
      <c r="AO1725" s="208">
        <v>2.3079999999999998</v>
      </c>
      <c r="AP1725" s="208">
        <v>1.6910000000000001</v>
      </c>
      <c r="AQ1725" s="208">
        <v>1.63</v>
      </c>
      <c r="AR1725" s="208">
        <v>1.7709999999999999</v>
      </c>
      <c r="AS1725" s="208">
        <v>1.4750000000000001</v>
      </c>
      <c r="AT1725" s="208">
        <v>0.61299999999999999</v>
      </c>
      <c r="AU1725" s="208">
        <v>0.78900000000000003</v>
      </c>
      <c r="AV1725" s="208">
        <v>9.9000000000000005E-2</v>
      </c>
      <c r="AW1725" s="24"/>
      <c r="AX1725" s="24"/>
      <c r="AY1725" s="24"/>
      <c r="AZ1725" s="208">
        <v>0.36399999999999999</v>
      </c>
      <c r="BA1725" s="208">
        <v>0.89300000000000002</v>
      </c>
      <c r="BB1725" s="21">
        <f t="shared" si="225"/>
        <v>3.5179999999999998</v>
      </c>
      <c r="BC1725" s="21"/>
      <c r="BD1725" s="22">
        <f t="shared" si="216"/>
        <v>4.728494623655914</v>
      </c>
      <c r="BE1725" s="21"/>
      <c r="BG1725" s="10"/>
      <c r="BH1725" s="21">
        <f t="shared" si="213"/>
        <v>0</v>
      </c>
      <c r="BI1725" s="22">
        <f t="shared" si="213"/>
        <v>3.5179999999999999E-3</v>
      </c>
      <c r="BJ1725" s="21"/>
      <c r="BK1725" s="21">
        <v>0</v>
      </c>
      <c r="BL1725" s="22">
        <v>1.0553999999999999E-2</v>
      </c>
      <c r="BM1725" s="21"/>
      <c r="BN1725" s="21">
        <f t="shared" si="214"/>
        <v>0</v>
      </c>
      <c r="BO1725" s="22">
        <f t="shared" si="214"/>
        <v>4.2215999999999997E-2</v>
      </c>
      <c r="BP1725" s="21">
        <f t="shared" si="214"/>
        <v>0</v>
      </c>
    </row>
    <row r="1726" spans="1:68" ht="11.1" hidden="1" customHeight="1" outlineLevel="1" collapsed="1" x14ac:dyDescent="0.2">
      <c r="A1726" s="10"/>
      <c r="B1726" s="18"/>
      <c r="C1726" s="18"/>
      <c r="D1726" s="25"/>
      <c r="E1726" s="19" t="s">
        <v>36</v>
      </c>
      <c r="F1726" s="209">
        <v>84.445999999999998</v>
      </c>
      <c r="G1726" s="209">
        <v>124.164</v>
      </c>
      <c r="H1726" s="209">
        <v>155.33699999999999</v>
      </c>
      <c r="I1726" s="240">
        <v>101.905</v>
      </c>
      <c r="J1726" s="240"/>
      <c r="K1726" s="209">
        <v>73.965999999999994</v>
      </c>
      <c r="L1726" s="209">
        <v>94.325000000000003</v>
      </c>
      <c r="M1726" s="209">
        <v>14.082000000000001</v>
      </c>
      <c r="N1726" s="209">
        <v>31.765999999999998</v>
      </c>
      <c r="O1726" s="209">
        <v>45.633000000000003</v>
      </c>
      <c r="P1726" s="209">
        <v>78.022999999999996</v>
      </c>
      <c r="Q1726" s="209">
        <v>77.078000000000003</v>
      </c>
      <c r="R1726" s="209">
        <v>141.22900000000001</v>
      </c>
      <c r="S1726" s="209">
        <v>185.203</v>
      </c>
      <c r="T1726" s="209">
        <v>130.31100000000001</v>
      </c>
      <c r="U1726" s="209">
        <v>90.052999999999997</v>
      </c>
      <c r="V1726" s="209">
        <v>90.635999999999996</v>
      </c>
      <c r="W1726" s="209">
        <v>55.875</v>
      </c>
      <c r="X1726" s="209">
        <v>37.718000000000004</v>
      </c>
      <c r="Y1726" s="209">
        <v>14.555999999999999</v>
      </c>
      <c r="Z1726" s="209">
        <v>21.795000000000002</v>
      </c>
      <c r="AA1726" s="209">
        <v>7.4589999999999996</v>
      </c>
      <c r="AB1726" s="209">
        <v>52.689</v>
      </c>
      <c r="AC1726" s="209">
        <v>97.337999999999994</v>
      </c>
      <c r="AD1726" s="209">
        <v>128.446</v>
      </c>
      <c r="AE1726" s="209">
        <v>146.327</v>
      </c>
      <c r="AF1726" s="209">
        <v>122.908</v>
      </c>
      <c r="AG1726" s="209">
        <v>119.129</v>
      </c>
      <c r="AH1726" s="209">
        <v>69.843999999999994</v>
      </c>
      <c r="AI1726" s="209">
        <v>67.375</v>
      </c>
      <c r="AJ1726" s="209">
        <v>31.661999999999999</v>
      </c>
      <c r="AK1726" s="209">
        <v>7.4210000000000003</v>
      </c>
      <c r="AL1726" s="209">
        <v>20.401</v>
      </c>
      <c r="AM1726" s="209">
        <v>28.486999999999998</v>
      </c>
      <c r="AN1726" s="209">
        <v>53.557000000000002</v>
      </c>
      <c r="AO1726" s="209">
        <v>84.27</v>
      </c>
      <c r="AP1726" s="209">
        <v>160.24</v>
      </c>
      <c r="AQ1726" s="209">
        <v>161.68799999999999</v>
      </c>
      <c r="AR1726" s="209">
        <v>138.30099999999999</v>
      </c>
      <c r="AS1726" s="209">
        <v>109.92400000000001</v>
      </c>
      <c r="AT1726" s="209">
        <v>81.72</v>
      </c>
      <c r="AU1726" s="209">
        <v>51.28</v>
      </c>
      <c r="AV1726" s="209">
        <v>40.598999999999997</v>
      </c>
      <c r="AW1726" s="209">
        <v>16.186</v>
      </c>
      <c r="AX1726" s="209">
        <v>22.401</v>
      </c>
      <c r="AY1726" s="209">
        <v>34.610999999999997</v>
      </c>
      <c r="AZ1726" s="209">
        <v>43.48</v>
      </c>
      <c r="BA1726" s="209">
        <v>81.534000000000006</v>
      </c>
      <c r="BB1726" s="27">
        <v>140.22999999999999</v>
      </c>
      <c r="BC1726" s="21">
        <f>BF1726</f>
        <v>845</v>
      </c>
      <c r="BD1726" s="22">
        <f t="shared" si="216"/>
        <v>188.48118279569891</v>
      </c>
      <c r="BE1726" s="21">
        <f>BC1726-BD1726</f>
        <v>656.51881720430106</v>
      </c>
      <c r="BF1726" s="2">
        <v>845</v>
      </c>
      <c r="BG1726" s="10"/>
      <c r="BH1726" s="21">
        <f t="shared" si="213"/>
        <v>0.62868000000000002</v>
      </c>
      <c r="BI1726" s="22">
        <f t="shared" si="213"/>
        <v>0.14022999999999997</v>
      </c>
      <c r="BJ1726" s="21">
        <f>BH1726-BI1726</f>
        <v>0.48845000000000005</v>
      </c>
      <c r="BK1726" s="21">
        <v>1.8860399999999999</v>
      </c>
      <c r="BL1726" s="22">
        <v>0.55560900000000013</v>
      </c>
      <c r="BM1726" s="21">
        <v>1.3304309999999999</v>
      </c>
      <c r="BN1726" s="21">
        <f t="shared" si="214"/>
        <v>7.5441599999999998</v>
      </c>
      <c r="BO1726" s="22">
        <f t="shared" si="214"/>
        <v>2.2224360000000005</v>
      </c>
      <c r="BP1726" s="21">
        <f t="shared" si="214"/>
        <v>5.3217239999999997</v>
      </c>
    </row>
    <row r="1727" spans="1:68" ht="11.1" hidden="1" customHeight="1" outlineLevel="2" x14ac:dyDescent="0.2">
      <c r="A1727" s="10"/>
      <c r="B1727" s="18"/>
      <c r="C1727" s="18"/>
      <c r="D1727" s="25"/>
      <c r="E1727" s="23"/>
      <c r="F1727" s="208">
        <v>84.445999999999998</v>
      </c>
      <c r="G1727" s="208">
        <v>124.164</v>
      </c>
      <c r="H1727" s="208">
        <v>155.33699999999999</v>
      </c>
      <c r="I1727" s="239">
        <v>101.905</v>
      </c>
      <c r="J1727" s="239"/>
      <c r="K1727" s="208">
        <v>73.965999999999994</v>
      </c>
      <c r="L1727" s="208">
        <v>94.325000000000003</v>
      </c>
      <c r="M1727" s="208">
        <v>14.082000000000001</v>
      </c>
      <c r="N1727" s="208">
        <v>31.765999999999998</v>
      </c>
      <c r="O1727" s="208">
        <v>45.633000000000003</v>
      </c>
      <c r="P1727" s="208">
        <v>78.022999999999996</v>
      </c>
      <c r="Q1727" s="208">
        <v>77.078000000000003</v>
      </c>
      <c r="R1727" s="208">
        <v>141.22900000000001</v>
      </c>
      <c r="S1727" s="208">
        <v>185.203</v>
      </c>
      <c r="T1727" s="208">
        <v>130.31100000000001</v>
      </c>
      <c r="U1727" s="208">
        <v>90.052999999999997</v>
      </c>
      <c r="V1727" s="208">
        <v>90.635999999999996</v>
      </c>
      <c r="W1727" s="208">
        <v>55.875</v>
      </c>
      <c r="X1727" s="208">
        <v>37.718000000000004</v>
      </c>
      <c r="Y1727" s="208">
        <v>14.555999999999999</v>
      </c>
      <c r="Z1727" s="208">
        <v>21.795000000000002</v>
      </c>
      <c r="AA1727" s="208">
        <v>7.4589999999999996</v>
      </c>
      <c r="AB1727" s="208">
        <v>52.689</v>
      </c>
      <c r="AC1727" s="208">
        <v>97.337999999999994</v>
      </c>
      <c r="AD1727" s="208">
        <v>128.446</v>
      </c>
      <c r="AE1727" s="208">
        <v>146.327</v>
      </c>
      <c r="AF1727" s="208">
        <v>122.908</v>
      </c>
      <c r="AG1727" s="208">
        <v>119.129</v>
      </c>
      <c r="AH1727" s="208">
        <v>69.843999999999994</v>
      </c>
      <c r="AI1727" s="208">
        <v>67.375</v>
      </c>
      <c r="AJ1727" s="208">
        <v>31.661999999999999</v>
      </c>
      <c r="AK1727" s="208">
        <v>7.4210000000000003</v>
      </c>
      <c r="AL1727" s="208">
        <v>20.401</v>
      </c>
      <c r="AM1727" s="208">
        <v>28.486999999999998</v>
      </c>
      <c r="AN1727" s="208">
        <v>53.557000000000002</v>
      </c>
      <c r="AO1727" s="208">
        <v>84.27</v>
      </c>
      <c r="AP1727" s="208">
        <v>160.24</v>
      </c>
      <c r="AQ1727" s="208">
        <v>161.68799999999999</v>
      </c>
      <c r="AR1727" s="208">
        <v>138.30099999999999</v>
      </c>
      <c r="AS1727" s="208">
        <v>109.92400000000001</v>
      </c>
      <c r="AT1727" s="208">
        <v>81.72</v>
      </c>
      <c r="AU1727" s="208">
        <v>51.28</v>
      </c>
      <c r="AV1727" s="208">
        <v>40.598999999999997</v>
      </c>
      <c r="AW1727" s="208">
        <v>16.186</v>
      </c>
      <c r="AX1727" s="208">
        <v>22.401</v>
      </c>
      <c r="AY1727" s="208">
        <v>34.610999999999997</v>
      </c>
      <c r="AZ1727" s="208">
        <v>43.48</v>
      </c>
      <c r="BA1727" s="208">
        <v>81.534000000000006</v>
      </c>
      <c r="BB1727" s="27">
        <v>140.22999999999999</v>
      </c>
      <c r="BC1727" s="21"/>
      <c r="BD1727" s="22">
        <f t="shared" si="216"/>
        <v>188.48118279569891</v>
      </c>
      <c r="BE1727" s="21"/>
      <c r="BG1727" s="10"/>
      <c r="BH1727" s="21">
        <f t="shared" si="213"/>
        <v>0</v>
      </c>
      <c r="BI1727" s="22">
        <f t="shared" si="213"/>
        <v>0.14022999999999997</v>
      </c>
      <c r="BJ1727" s="21"/>
      <c r="BK1727" s="21">
        <v>0</v>
      </c>
      <c r="BL1727" s="22">
        <v>0.55560900000000013</v>
      </c>
      <c r="BM1727" s="21"/>
      <c r="BN1727" s="21">
        <f t="shared" si="214"/>
        <v>0</v>
      </c>
      <c r="BO1727" s="22">
        <f t="shared" si="214"/>
        <v>2.2224360000000005</v>
      </c>
      <c r="BP1727" s="21">
        <f t="shared" si="214"/>
        <v>0</v>
      </c>
    </row>
    <row r="1728" spans="1:68" ht="11.1" hidden="1" customHeight="1" outlineLevel="1" collapsed="1" x14ac:dyDescent="0.2">
      <c r="A1728" s="10"/>
      <c r="B1728" s="18"/>
      <c r="C1728" s="18"/>
      <c r="D1728" s="18"/>
      <c r="E1728" s="19" t="s">
        <v>1537</v>
      </c>
      <c r="F1728" s="20"/>
      <c r="G1728" s="20"/>
      <c r="H1728" s="209">
        <v>0.28499999999999998</v>
      </c>
      <c r="I1728" s="240">
        <v>1.21</v>
      </c>
      <c r="J1728" s="240"/>
      <c r="K1728" s="209">
        <v>0.53400000000000003</v>
      </c>
      <c r="L1728" s="209">
        <v>0.20799999999999999</v>
      </c>
      <c r="M1728" s="209">
        <v>1.2E-2</v>
      </c>
      <c r="N1728" s="20"/>
      <c r="O1728" s="209">
        <v>0.184</v>
      </c>
      <c r="P1728" s="209">
        <v>1.3879999999999999</v>
      </c>
      <c r="Q1728" s="209">
        <v>1.3939999999999999</v>
      </c>
      <c r="R1728" s="209">
        <v>1.7529999999999999</v>
      </c>
      <c r="S1728" s="209">
        <v>1.75</v>
      </c>
      <c r="T1728" s="209">
        <v>2.0409999999999999</v>
      </c>
      <c r="U1728" s="209">
        <v>1.3180000000000001</v>
      </c>
      <c r="V1728" s="209">
        <v>1.046</v>
      </c>
      <c r="W1728" s="209">
        <v>0.69499999999999995</v>
      </c>
      <c r="X1728" s="209">
        <v>0.188</v>
      </c>
      <c r="Y1728" s="20"/>
      <c r="Z1728" s="209">
        <v>0.4</v>
      </c>
      <c r="AA1728" s="209">
        <v>0.68799999999999994</v>
      </c>
      <c r="AB1728" s="209">
        <v>0.625</v>
      </c>
      <c r="AC1728" s="209">
        <v>1.5880000000000001</v>
      </c>
      <c r="AD1728" s="20"/>
      <c r="AE1728" s="209">
        <v>4.266</v>
      </c>
      <c r="AF1728" s="209">
        <v>2.0840000000000001</v>
      </c>
      <c r="AG1728" s="209">
        <v>1.786</v>
      </c>
      <c r="AH1728" s="209">
        <v>1.1679999999999999</v>
      </c>
      <c r="AI1728" s="209">
        <v>1.1459999999999999</v>
      </c>
      <c r="AJ1728" s="209">
        <v>0.23300000000000001</v>
      </c>
      <c r="AK1728" s="20"/>
      <c r="AL1728" s="209">
        <v>0.30399999999999999</v>
      </c>
      <c r="AM1728" s="209">
        <v>0.36399999999999999</v>
      </c>
      <c r="AN1728" s="209">
        <v>1.7310000000000001</v>
      </c>
      <c r="AO1728" s="209">
        <v>1.2130000000000001</v>
      </c>
      <c r="AP1728" s="209">
        <v>1.177</v>
      </c>
      <c r="AQ1728" s="209">
        <v>1.1859999999999999</v>
      </c>
      <c r="AR1728" s="209">
        <v>1.5089999999999999</v>
      </c>
      <c r="AS1728" s="209">
        <v>0.73799999999999999</v>
      </c>
      <c r="AT1728" s="209">
        <v>0.78500000000000003</v>
      </c>
      <c r="AU1728" s="209">
        <v>0.58199999999999996</v>
      </c>
      <c r="AV1728" s="209">
        <v>0.16200000000000001</v>
      </c>
      <c r="AW1728" s="209">
        <v>6.2E-2</v>
      </c>
      <c r="AX1728" s="20"/>
      <c r="AY1728" s="209">
        <v>0.65900000000000003</v>
      </c>
      <c r="AZ1728" s="209">
        <v>0.48099999999999998</v>
      </c>
      <c r="BA1728" s="209">
        <v>0.86399999999999999</v>
      </c>
      <c r="BB1728" s="21">
        <f>MAX(F1728:BA1728)</f>
        <v>4.266</v>
      </c>
      <c r="BC1728" s="21">
        <f>BD1728</f>
        <v>5.7338709677419359</v>
      </c>
      <c r="BD1728" s="22">
        <f t="shared" si="216"/>
        <v>5.7338709677419359</v>
      </c>
      <c r="BE1728" s="21">
        <f>BC1728-BD1728</f>
        <v>0</v>
      </c>
      <c r="BF1728" s="2">
        <v>3</v>
      </c>
      <c r="BG1728" s="10">
        <v>6</v>
      </c>
      <c r="BH1728" s="21">
        <f t="shared" si="213"/>
        <v>4.2659999999999998E-3</v>
      </c>
      <c r="BI1728" s="22">
        <f t="shared" si="213"/>
        <v>4.2659999999999998E-3</v>
      </c>
      <c r="BJ1728" s="21">
        <f>BH1728-BI1728</f>
        <v>0</v>
      </c>
      <c r="BK1728" s="21">
        <v>1.2798E-2</v>
      </c>
      <c r="BL1728" s="22">
        <v>1.2798E-2</v>
      </c>
      <c r="BM1728" s="21">
        <v>0</v>
      </c>
      <c r="BN1728" s="21">
        <f t="shared" si="214"/>
        <v>5.1192000000000001E-2</v>
      </c>
      <c r="BO1728" s="22">
        <f t="shared" si="214"/>
        <v>5.1192000000000001E-2</v>
      </c>
      <c r="BP1728" s="21">
        <f t="shared" si="214"/>
        <v>0</v>
      </c>
    </row>
    <row r="1729" spans="1:68" ht="11.1" hidden="1" customHeight="1" outlineLevel="2" x14ac:dyDescent="0.2">
      <c r="A1729" s="10"/>
      <c r="B1729" s="18"/>
      <c r="C1729" s="18"/>
      <c r="D1729" s="18"/>
      <c r="E1729" s="23" t="s">
        <v>1538</v>
      </c>
      <c r="F1729" s="24"/>
      <c r="G1729" s="24"/>
      <c r="H1729" s="208">
        <v>0.28499999999999998</v>
      </c>
      <c r="I1729" s="239">
        <v>1.21</v>
      </c>
      <c r="J1729" s="239"/>
      <c r="K1729" s="208">
        <v>0.53400000000000003</v>
      </c>
      <c r="L1729" s="208">
        <v>0.20799999999999999</v>
      </c>
      <c r="M1729" s="208">
        <v>1.2E-2</v>
      </c>
      <c r="N1729" s="24"/>
      <c r="O1729" s="208">
        <v>0.184</v>
      </c>
      <c r="P1729" s="208">
        <v>1.3879999999999999</v>
      </c>
      <c r="Q1729" s="208">
        <v>1.3939999999999999</v>
      </c>
      <c r="R1729" s="208">
        <v>1.7529999999999999</v>
      </c>
      <c r="S1729" s="208">
        <v>1.75</v>
      </c>
      <c r="T1729" s="208">
        <v>2.0409999999999999</v>
      </c>
      <c r="U1729" s="208">
        <v>1.3180000000000001</v>
      </c>
      <c r="V1729" s="208">
        <v>1.046</v>
      </c>
      <c r="W1729" s="208">
        <v>0.69499999999999995</v>
      </c>
      <c r="X1729" s="208">
        <v>0.188</v>
      </c>
      <c r="Y1729" s="24"/>
      <c r="Z1729" s="208">
        <v>0.4</v>
      </c>
      <c r="AA1729" s="208">
        <v>0.68799999999999994</v>
      </c>
      <c r="AB1729" s="208">
        <v>0.625</v>
      </c>
      <c r="AC1729" s="208">
        <v>1.5880000000000001</v>
      </c>
      <c r="AD1729" s="24"/>
      <c r="AE1729" s="208">
        <v>4.266</v>
      </c>
      <c r="AF1729" s="208">
        <v>2.0840000000000001</v>
      </c>
      <c r="AG1729" s="208">
        <v>1.786</v>
      </c>
      <c r="AH1729" s="208">
        <v>1.1679999999999999</v>
      </c>
      <c r="AI1729" s="208">
        <v>1.1459999999999999</v>
      </c>
      <c r="AJ1729" s="208">
        <v>0.23300000000000001</v>
      </c>
      <c r="AK1729" s="24"/>
      <c r="AL1729" s="208">
        <v>0.30399999999999999</v>
      </c>
      <c r="AM1729" s="208">
        <v>0.36399999999999999</v>
      </c>
      <c r="AN1729" s="208">
        <v>1.7310000000000001</v>
      </c>
      <c r="AO1729" s="208">
        <v>1.2130000000000001</v>
      </c>
      <c r="AP1729" s="208">
        <v>1.177</v>
      </c>
      <c r="AQ1729" s="208">
        <v>1.1859999999999999</v>
      </c>
      <c r="AR1729" s="208">
        <v>1.5089999999999999</v>
      </c>
      <c r="AS1729" s="208">
        <v>0.73799999999999999</v>
      </c>
      <c r="AT1729" s="208">
        <v>0.78500000000000003</v>
      </c>
      <c r="AU1729" s="208">
        <v>0.58199999999999996</v>
      </c>
      <c r="AV1729" s="208">
        <v>0.16200000000000001</v>
      </c>
      <c r="AW1729" s="208">
        <v>6.2E-2</v>
      </c>
      <c r="AX1729" s="24"/>
      <c r="AY1729" s="208">
        <v>0.65900000000000003</v>
      </c>
      <c r="AZ1729" s="208">
        <v>0.48099999999999998</v>
      </c>
      <c r="BA1729" s="208">
        <v>0.86399999999999999</v>
      </c>
      <c r="BB1729" s="21">
        <f>MAX(F1729:BA1729)</f>
        <v>4.266</v>
      </c>
      <c r="BC1729" s="21"/>
      <c r="BD1729" s="22">
        <f t="shared" si="216"/>
        <v>5.7338709677419359</v>
      </c>
      <c r="BE1729" s="21"/>
      <c r="BG1729" s="10"/>
      <c r="BH1729" s="21">
        <f t="shared" si="213"/>
        <v>0</v>
      </c>
      <c r="BI1729" s="22">
        <f t="shared" si="213"/>
        <v>4.2659999999999998E-3</v>
      </c>
      <c r="BJ1729" s="21"/>
      <c r="BK1729" s="21">
        <v>0</v>
      </c>
      <c r="BL1729" s="22">
        <v>1.2798E-2</v>
      </c>
      <c r="BM1729" s="21"/>
      <c r="BN1729" s="21">
        <f t="shared" si="214"/>
        <v>0</v>
      </c>
      <c r="BO1729" s="22">
        <f t="shared" si="214"/>
        <v>5.1192000000000001E-2</v>
      </c>
      <c r="BP1729" s="21">
        <f t="shared" si="214"/>
        <v>0</v>
      </c>
    </row>
    <row r="1730" spans="1:68" ht="11.1" hidden="1" customHeight="1" outlineLevel="1" x14ac:dyDescent="0.2">
      <c r="A1730" s="10"/>
      <c r="B1730" s="18"/>
      <c r="C1730" s="18"/>
      <c r="D1730" s="18"/>
      <c r="E1730" s="23"/>
      <c r="F1730" s="24"/>
      <c r="G1730" s="24"/>
      <c r="H1730" s="208"/>
      <c r="I1730" s="208"/>
      <c r="J1730" s="208"/>
      <c r="K1730" s="208"/>
      <c r="L1730" s="208"/>
      <c r="M1730" s="208"/>
      <c r="N1730" s="24"/>
      <c r="O1730" s="208"/>
      <c r="P1730" s="208"/>
      <c r="Q1730" s="208"/>
      <c r="R1730" s="208"/>
      <c r="S1730" s="208"/>
      <c r="T1730" s="208"/>
      <c r="U1730" s="208"/>
      <c r="V1730" s="208"/>
      <c r="W1730" s="208"/>
      <c r="X1730" s="208"/>
      <c r="Y1730" s="24"/>
      <c r="Z1730" s="208"/>
      <c r="AA1730" s="208"/>
      <c r="AB1730" s="208"/>
      <c r="AC1730" s="208"/>
      <c r="AD1730" s="24"/>
      <c r="AE1730" s="208"/>
      <c r="AF1730" s="208"/>
      <c r="AG1730" s="208"/>
      <c r="AH1730" s="208"/>
      <c r="AI1730" s="208"/>
      <c r="AJ1730" s="208"/>
      <c r="AK1730" s="24"/>
      <c r="AL1730" s="208"/>
      <c r="AM1730" s="208"/>
      <c r="AN1730" s="208"/>
      <c r="AO1730" s="208"/>
      <c r="AP1730" s="208"/>
      <c r="AQ1730" s="208"/>
      <c r="AR1730" s="208"/>
      <c r="AS1730" s="208"/>
      <c r="AT1730" s="208"/>
      <c r="AU1730" s="208"/>
      <c r="AV1730" s="208"/>
      <c r="AW1730" s="208"/>
      <c r="AX1730" s="24"/>
      <c r="AY1730" s="208"/>
      <c r="AZ1730" s="208"/>
      <c r="BA1730" s="208"/>
      <c r="BB1730" s="21"/>
      <c r="BC1730" s="21"/>
      <c r="BD1730" s="22"/>
      <c r="BE1730" s="21"/>
      <c r="BG1730" s="10"/>
      <c r="BH1730" s="21"/>
      <c r="BI1730" s="22"/>
      <c r="BJ1730" s="21"/>
      <c r="BK1730" s="21"/>
      <c r="BL1730" s="22"/>
      <c r="BM1730" s="21"/>
      <c r="BN1730" s="21"/>
      <c r="BO1730" s="22"/>
      <c r="BP1730" s="21"/>
    </row>
    <row r="1731" spans="1:68" ht="15.75" hidden="1" customHeight="1" x14ac:dyDescent="0.2">
      <c r="A1731" s="10">
        <v>26</v>
      </c>
      <c r="B1731" s="11" t="s">
        <v>1539</v>
      </c>
      <c r="C1731" s="11" t="s">
        <v>1539</v>
      </c>
      <c r="D1731" s="11" t="s">
        <v>1539</v>
      </c>
      <c r="E1731" s="12"/>
      <c r="F1731" s="211">
        <v>349.45400000000001</v>
      </c>
      <c r="G1731" s="211">
        <v>262.13600000000002</v>
      </c>
      <c r="H1731" s="211">
        <v>248.93799999999999</v>
      </c>
      <c r="I1731" s="242">
        <v>125.866</v>
      </c>
      <c r="J1731" s="242"/>
      <c r="K1731" s="211">
        <v>101.958</v>
      </c>
      <c r="L1731" s="211">
        <v>31.904</v>
      </c>
      <c r="M1731" s="211">
        <v>24.818999999999999</v>
      </c>
      <c r="N1731" s="211">
        <v>47.420999999999999</v>
      </c>
      <c r="O1731" s="211">
        <v>87.838999999999999</v>
      </c>
      <c r="P1731" s="211">
        <v>163.80699999999999</v>
      </c>
      <c r="Q1731" s="211">
        <v>219.85900000000001</v>
      </c>
      <c r="R1731" s="211">
        <v>230.81</v>
      </c>
      <c r="S1731" s="211">
        <v>332.36700000000002</v>
      </c>
      <c r="T1731" s="211">
        <v>329.50400000000002</v>
      </c>
      <c r="U1731" s="211">
        <v>289.18799999999999</v>
      </c>
      <c r="V1731" s="211">
        <v>160.96100000000001</v>
      </c>
      <c r="W1731" s="211">
        <v>109.242</v>
      </c>
      <c r="X1731" s="211">
        <v>70.600999999999999</v>
      </c>
      <c r="Y1731" s="211">
        <v>33.651000000000003</v>
      </c>
      <c r="Z1731" s="211">
        <v>42.337000000000003</v>
      </c>
      <c r="AA1731" s="211">
        <v>-17.553000000000001</v>
      </c>
      <c r="AB1731" s="211">
        <v>120.26600000000001</v>
      </c>
      <c r="AC1731" s="211">
        <v>236.17599999999999</v>
      </c>
      <c r="AD1731" s="211">
        <v>344.024</v>
      </c>
      <c r="AE1731" s="211">
        <v>355.28100000000001</v>
      </c>
      <c r="AF1731" s="211">
        <v>266.13</v>
      </c>
      <c r="AG1731" s="211">
        <v>240.96899999999999</v>
      </c>
      <c r="AH1731" s="211">
        <v>168.733</v>
      </c>
      <c r="AI1731" s="211">
        <v>75.010999999999996</v>
      </c>
      <c r="AJ1731" s="211">
        <v>52.009</v>
      </c>
      <c r="AK1731" s="211">
        <v>22.431999999999999</v>
      </c>
      <c r="AL1731" s="211">
        <v>43.91</v>
      </c>
      <c r="AM1731" s="211">
        <v>88.525000000000006</v>
      </c>
      <c r="AN1731" s="211">
        <v>154.43299999999999</v>
      </c>
      <c r="AO1731" s="211">
        <v>301.416</v>
      </c>
      <c r="AP1731" s="211">
        <v>344.34300000000002</v>
      </c>
      <c r="AQ1731" s="211">
        <v>350.94600000000003</v>
      </c>
      <c r="AR1731" s="211">
        <v>296.99400000000003</v>
      </c>
      <c r="AS1731" s="211">
        <v>291.68099999999998</v>
      </c>
      <c r="AT1731" s="211">
        <v>176.80699999999999</v>
      </c>
      <c r="AU1731" s="211">
        <v>113.328</v>
      </c>
      <c r="AV1731" s="211">
        <v>49.094000000000001</v>
      </c>
      <c r="AW1731" s="211">
        <v>38.503</v>
      </c>
      <c r="AX1731" s="211">
        <v>46.334000000000003</v>
      </c>
      <c r="AY1731" s="211">
        <v>101.687</v>
      </c>
      <c r="AZ1731" s="211">
        <v>116.44799999999999</v>
      </c>
      <c r="BA1731" s="211">
        <v>229.584</v>
      </c>
      <c r="BB1731" s="14">
        <f>SUM(BB1732:BB1755)/2</f>
        <v>417.2765</v>
      </c>
      <c r="BC1731" s="14">
        <f>SUM(BC1732:BC1754)</f>
        <v>2270.9327956989246</v>
      </c>
      <c r="BD1731" s="15">
        <f t="shared" si="216"/>
        <v>560.85551075268813</v>
      </c>
      <c r="BE1731" s="14">
        <f>SUM(BE1732:BE1754)</f>
        <v>1715.1586021505377</v>
      </c>
      <c r="BG1731" s="43"/>
      <c r="BH1731" s="17">
        <f t="shared" si="213"/>
        <v>1.6895739999999997</v>
      </c>
      <c r="BI1731" s="15">
        <f t="shared" si="213"/>
        <v>0.41727649999999999</v>
      </c>
      <c r="BJ1731" s="14">
        <f>SUM(BJ1732:BJ1754)</f>
        <v>1.276078</v>
      </c>
      <c r="BK1731" s="17">
        <v>4.533042</v>
      </c>
      <c r="BL1731" s="15">
        <v>1.3025475000000002</v>
      </c>
      <c r="BM1731" s="14">
        <v>3.2418360000000002</v>
      </c>
      <c r="BN1731" s="17">
        <f t="shared" si="214"/>
        <v>18.132168</v>
      </c>
      <c r="BO1731" s="15">
        <f t="shared" si="214"/>
        <v>5.2101900000000008</v>
      </c>
      <c r="BP1731" s="17">
        <f t="shared" si="214"/>
        <v>12.967344000000001</v>
      </c>
    </row>
    <row r="1732" spans="1:68" ht="11.1" hidden="1" customHeight="1" outlineLevel="1" collapsed="1" x14ac:dyDescent="0.2">
      <c r="A1732" s="10"/>
      <c r="B1732" s="18"/>
      <c r="C1732" s="18"/>
      <c r="D1732" s="18"/>
      <c r="E1732" s="19" t="s">
        <v>1540</v>
      </c>
      <c r="F1732" s="209">
        <v>15.494999999999999</v>
      </c>
      <c r="G1732" s="209">
        <v>13.207000000000001</v>
      </c>
      <c r="H1732" s="209">
        <v>12.702</v>
      </c>
      <c r="I1732" s="240">
        <v>8.3390000000000004</v>
      </c>
      <c r="J1732" s="240"/>
      <c r="K1732" s="209">
        <v>4.5659999999999998</v>
      </c>
      <c r="L1732" s="209">
        <v>1.0489999999999999</v>
      </c>
      <c r="M1732" s="20"/>
      <c r="N1732" s="20"/>
      <c r="O1732" s="209">
        <v>1.56</v>
      </c>
      <c r="P1732" s="209">
        <v>4.1310000000000002</v>
      </c>
      <c r="Q1732" s="209">
        <v>10.685</v>
      </c>
      <c r="R1732" s="209">
        <v>14.706</v>
      </c>
      <c r="S1732" s="209">
        <v>16.667000000000002</v>
      </c>
      <c r="T1732" s="209">
        <v>17.646999999999998</v>
      </c>
      <c r="U1732" s="209">
        <v>11.817</v>
      </c>
      <c r="V1732" s="209">
        <v>8.7110000000000003</v>
      </c>
      <c r="W1732" s="209">
        <v>6.0469999999999997</v>
      </c>
      <c r="X1732" s="209">
        <v>1.861</v>
      </c>
      <c r="Y1732" s="209">
        <v>0.95299999999999996</v>
      </c>
      <c r="Z1732" s="209">
        <v>1.2509999999999999</v>
      </c>
      <c r="AA1732" s="209">
        <v>3.9009999999999998</v>
      </c>
      <c r="AB1732" s="209">
        <v>7.1360000000000001</v>
      </c>
      <c r="AC1732" s="209">
        <v>9.6750000000000007</v>
      </c>
      <c r="AD1732" s="209">
        <v>8.1660000000000004</v>
      </c>
      <c r="AE1732" s="209">
        <v>26.728999999999999</v>
      </c>
      <c r="AF1732" s="209">
        <v>15.005000000000001</v>
      </c>
      <c r="AG1732" s="209">
        <v>12.647</v>
      </c>
      <c r="AH1732" s="209">
        <v>8.9149999999999991</v>
      </c>
      <c r="AI1732" s="209">
        <v>2.0230000000000001</v>
      </c>
      <c r="AJ1732" s="20"/>
      <c r="AK1732" s="20"/>
      <c r="AL1732" s="209">
        <v>6.657</v>
      </c>
      <c r="AM1732" s="209">
        <v>3.2349999999999999</v>
      </c>
      <c r="AN1732" s="209">
        <v>6.9269999999999996</v>
      </c>
      <c r="AO1732" s="209">
        <v>7.39</v>
      </c>
      <c r="AP1732" s="209">
        <v>11.545999999999999</v>
      </c>
      <c r="AQ1732" s="209">
        <v>15.129</v>
      </c>
      <c r="AR1732" s="209">
        <v>12.631</v>
      </c>
      <c r="AS1732" s="209">
        <v>10.856999999999999</v>
      </c>
      <c r="AT1732" s="209">
        <v>8.2219999999999995</v>
      </c>
      <c r="AU1732" s="209">
        <v>5.681</v>
      </c>
      <c r="AV1732" s="209">
        <v>1.224</v>
      </c>
      <c r="AW1732" s="20"/>
      <c r="AX1732" s="20"/>
      <c r="AY1732" s="209">
        <v>4.3639999999999999</v>
      </c>
      <c r="AZ1732" s="20"/>
      <c r="BA1732" s="209">
        <v>17.291</v>
      </c>
      <c r="BB1732" s="21">
        <f>BB1733+BB1734+BB1735+BB1736</f>
        <v>28.650000000000002</v>
      </c>
      <c r="BC1732" s="21">
        <f>BD1732</f>
        <v>38.508064516129039</v>
      </c>
      <c r="BD1732" s="22">
        <f t="shared" si="216"/>
        <v>38.508064516129039</v>
      </c>
      <c r="BE1732" s="21">
        <f>BC1732-BD1732</f>
        <v>0</v>
      </c>
      <c r="BF1732" s="2">
        <v>21.1</v>
      </c>
      <c r="BG1732" s="10">
        <v>6</v>
      </c>
      <c r="BH1732" s="21">
        <f t="shared" si="213"/>
        <v>2.8650000000000005E-2</v>
      </c>
      <c r="BI1732" s="22">
        <f t="shared" si="213"/>
        <v>2.8650000000000005E-2</v>
      </c>
      <c r="BJ1732" s="21">
        <f>BH1732-BI1732</f>
        <v>0</v>
      </c>
      <c r="BK1732" s="21">
        <v>8.5950000000000013E-2</v>
      </c>
      <c r="BL1732" s="22">
        <v>8.5950000000000013E-2</v>
      </c>
      <c r="BM1732" s="21">
        <v>0</v>
      </c>
      <c r="BN1732" s="21">
        <f t="shared" si="214"/>
        <v>0.34380000000000005</v>
      </c>
      <c r="BO1732" s="22">
        <f t="shared" si="214"/>
        <v>0.34380000000000005</v>
      </c>
      <c r="BP1732" s="21">
        <f t="shared" si="214"/>
        <v>0</v>
      </c>
    </row>
    <row r="1733" spans="1:68" ht="11.1" hidden="1" customHeight="1" outlineLevel="2" x14ac:dyDescent="0.2">
      <c r="A1733" s="10"/>
      <c r="B1733" s="18"/>
      <c r="C1733" s="18"/>
      <c r="D1733" s="18"/>
      <c r="E1733" s="23" t="s">
        <v>1541</v>
      </c>
      <c r="F1733" s="208">
        <v>2.9540000000000002</v>
      </c>
      <c r="G1733" s="208">
        <v>2.5350000000000001</v>
      </c>
      <c r="H1733" s="208">
        <v>2.3119999999999998</v>
      </c>
      <c r="I1733" s="239">
        <v>1.4379999999999999</v>
      </c>
      <c r="J1733" s="239"/>
      <c r="K1733" s="208">
        <v>0.60899999999999999</v>
      </c>
      <c r="L1733" s="208">
        <v>7.8E-2</v>
      </c>
      <c r="M1733" s="24"/>
      <c r="N1733" s="24"/>
      <c r="O1733" s="208">
        <v>0.28100000000000003</v>
      </c>
      <c r="P1733" s="208">
        <v>1.506</v>
      </c>
      <c r="Q1733" s="208">
        <v>2.516</v>
      </c>
      <c r="R1733" s="208">
        <v>3.121</v>
      </c>
      <c r="S1733" s="208">
        <v>3.3450000000000002</v>
      </c>
      <c r="T1733" s="208">
        <v>3.7160000000000002</v>
      </c>
      <c r="U1733" s="208">
        <v>2.2810000000000001</v>
      </c>
      <c r="V1733" s="208">
        <v>1.258</v>
      </c>
      <c r="W1733" s="208">
        <v>0.63900000000000001</v>
      </c>
      <c r="X1733" s="208">
        <v>0.14399999999999999</v>
      </c>
      <c r="Y1733" s="24"/>
      <c r="Z1733" s="208">
        <v>1E-3</v>
      </c>
      <c r="AA1733" s="208">
        <v>0.34399999999999997</v>
      </c>
      <c r="AB1733" s="208">
        <v>1.706</v>
      </c>
      <c r="AC1733" s="208">
        <v>2.6890000000000001</v>
      </c>
      <c r="AD1733" s="208">
        <v>3.2629999999999999</v>
      </c>
      <c r="AE1733" s="208">
        <v>3.536</v>
      </c>
      <c r="AF1733" s="208">
        <v>2.6579999999999999</v>
      </c>
      <c r="AG1733" s="208">
        <v>2.4260000000000002</v>
      </c>
      <c r="AH1733" s="208">
        <v>1.423</v>
      </c>
      <c r="AI1733" s="208">
        <v>7.9000000000000001E-2</v>
      </c>
      <c r="AJ1733" s="24"/>
      <c r="AK1733" s="24"/>
      <c r="AL1733" s="24"/>
      <c r="AM1733" s="24"/>
      <c r="AN1733" s="24"/>
      <c r="AO1733" s="24"/>
      <c r="AP1733" s="24"/>
      <c r="AQ1733" s="24"/>
      <c r="AR1733" s="24"/>
      <c r="AS1733" s="24"/>
      <c r="AT1733" s="24"/>
      <c r="AU1733" s="24"/>
      <c r="AV1733" s="24"/>
      <c r="AW1733" s="24"/>
      <c r="AX1733" s="24"/>
      <c r="AY1733" s="24"/>
      <c r="AZ1733" s="24"/>
      <c r="BA1733" s="24"/>
      <c r="BB1733" s="21">
        <f t="shared" ref="BB1733:BB1745" si="226">MAX(F1733:BA1733)</f>
        <v>3.7160000000000002</v>
      </c>
      <c r="BC1733" s="21"/>
      <c r="BD1733" s="22">
        <f t="shared" si="216"/>
        <v>4.9946236559139789</v>
      </c>
      <c r="BE1733" s="21"/>
      <c r="BG1733" s="10"/>
      <c r="BH1733" s="21">
        <f t="shared" si="213"/>
        <v>0</v>
      </c>
      <c r="BI1733" s="22">
        <f t="shared" si="213"/>
        <v>3.7160000000000001E-3</v>
      </c>
      <c r="BJ1733" s="21"/>
      <c r="BK1733" s="21">
        <v>0</v>
      </c>
      <c r="BL1733" s="22">
        <v>1.1148E-2</v>
      </c>
      <c r="BM1733" s="21"/>
      <c r="BN1733" s="21">
        <f t="shared" si="214"/>
        <v>0</v>
      </c>
      <c r="BO1733" s="22">
        <f t="shared" si="214"/>
        <v>4.4592E-2</v>
      </c>
      <c r="BP1733" s="21">
        <f t="shared" si="214"/>
        <v>0</v>
      </c>
    </row>
    <row r="1734" spans="1:68" ht="11.1" hidden="1" customHeight="1" outlineLevel="2" x14ac:dyDescent="0.2">
      <c r="A1734" s="10"/>
      <c r="B1734" s="18"/>
      <c r="C1734" s="18"/>
      <c r="D1734" s="18"/>
      <c r="E1734" s="23" t="s">
        <v>1542</v>
      </c>
      <c r="F1734" s="208">
        <v>2.718</v>
      </c>
      <c r="G1734" s="208">
        <v>2.347</v>
      </c>
      <c r="H1734" s="208">
        <v>2.37</v>
      </c>
      <c r="I1734" s="239">
        <v>1.627</v>
      </c>
      <c r="J1734" s="239"/>
      <c r="K1734" s="208">
        <v>1.0309999999999999</v>
      </c>
      <c r="L1734" s="208">
        <v>0.38100000000000001</v>
      </c>
      <c r="M1734" s="24"/>
      <c r="N1734" s="24"/>
      <c r="O1734" s="208">
        <v>1.2350000000000001</v>
      </c>
      <c r="P1734" s="208">
        <v>1.786</v>
      </c>
      <c r="Q1734" s="208">
        <v>2.6440000000000001</v>
      </c>
      <c r="R1734" s="208">
        <v>2.6760000000000002</v>
      </c>
      <c r="S1734" s="208">
        <v>3.1059999999999999</v>
      </c>
      <c r="T1734" s="208">
        <v>3.3330000000000002</v>
      </c>
      <c r="U1734" s="208">
        <v>2.3330000000000002</v>
      </c>
      <c r="V1734" s="208">
        <v>1.6779999999999999</v>
      </c>
      <c r="W1734" s="208">
        <v>1.51</v>
      </c>
      <c r="X1734" s="24"/>
      <c r="Y1734" s="208">
        <v>0.95299999999999996</v>
      </c>
      <c r="Z1734" s="208">
        <v>0.41099999999999998</v>
      </c>
      <c r="AA1734" s="208">
        <v>0.64800000000000002</v>
      </c>
      <c r="AB1734" s="208">
        <v>3.1360000000000001</v>
      </c>
      <c r="AC1734" s="208">
        <v>1.845</v>
      </c>
      <c r="AD1734" s="208">
        <v>3.1880000000000002</v>
      </c>
      <c r="AE1734" s="208">
        <v>3.585</v>
      </c>
      <c r="AF1734" s="208">
        <v>2.6190000000000002</v>
      </c>
      <c r="AG1734" s="208">
        <v>2.1579999999999999</v>
      </c>
      <c r="AH1734" s="208">
        <v>1.903</v>
      </c>
      <c r="AI1734" s="208">
        <v>1.43</v>
      </c>
      <c r="AJ1734" s="24"/>
      <c r="AK1734" s="24"/>
      <c r="AL1734" s="208">
        <v>1.1379999999999999</v>
      </c>
      <c r="AM1734" s="208">
        <v>0.92100000000000004</v>
      </c>
      <c r="AN1734" s="208">
        <v>1.665</v>
      </c>
      <c r="AO1734" s="24"/>
      <c r="AP1734" s="208">
        <v>2.3149999999999999</v>
      </c>
      <c r="AQ1734" s="208">
        <v>5.3259999999999996</v>
      </c>
      <c r="AR1734" s="208">
        <v>3.0529999999999999</v>
      </c>
      <c r="AS1734" s="208">
        <v>2.2360000000000002</v>
      </c>
      <c r="AT1734" s="208">
        <v>2.0960000000000001</v>
      </c>
      <c r="AU1734" s="208">
        <v>1.46</v>
      </c>
      <c r="AV1734" s="208">
        <v>0.44900000000000001</v>
      </c>
      <c r="AW1734" s="24"/>
      <c r="AX1734" s="24"/>
      <c r="AY1734" s="208">
        <v>1.694</v>
      </c>
      <c r="AZ1734" s="24"/>
      <c r="BA1734" s="208">
        <v>4.0609999999999999</v>
      </c>
      <c r="BB1734" s="21">
        <f t="shared" si="226"/>
        <v>5.3259999999999996</v>
      </c>
      <c r="BC1734" s="21"/>
      <c r="BD1734" s="22">
        <f t="shared" si="216"/>
        <v>7.158602150537634</v>
      </c>
      <c r="BE1734" s="21"/>
      <c r="BG1734" s="10"/>
      <c r="BH1734" s="21">
        <f t="shared" si="213"/>
        <v>0</v>
      </c>
      <c r="BI1734" s="22">
        <f t="shared" si="213"/>
        <v>5.326E-3</v>
      </c>
      <c r="BJ1734" s="21"/>
      <c r="BK1734" s="21">
        <v>0</v>
      </c>
      <c r="BL1734" s="22">
        <v>1.5977999999999999E-2</v>
      </c>
      <c r="BM1734" s="21"/>
      <c r="BN1734" s="21">
        <f t="shared" si="214"/>
        <v>0</v>
      </c>
      <c r="BO1734" s="22">
        <f t="shared" si="214"/>
        <v>6.3911999999999997E-2</v>
      </c>
      <c r="BP1734" s="21">
        <f t="shared" si="214"/>
        <v>0</v>
      </c>
    </row>
    <row r="1735" spans="1:68" ht="11.1" hidden="1" customHeight="1" outlineLevel="2" x14ac:dyDescent="0.2">
      <c r="A1735" s="10"/>
      <c r="B1735" s="18"/>
      <c r="C1735" s="18"/>
      <c r="D1735" s="18"/>
      <c r="E1735" s="23" t="s">
        <v>1543</v>
      </c>
      <c r="F1735" s="208">
        <v>1.2350000000000001</v>
      </c>
      <c r="G1735" s="208">
        <v>1.036</v>
      </c>
      <c r="H1735" s="208">
        <v>1.0369999999999999</v>
      </c>
      <c r="I1735" s="239">
        <v>0.68500000000000005</v>
      </c>
      <c r="J1735" s="239"/>
      <c r="K1735" s="208">
        <v>0.41399999999999998</v>
      </c>
      <c r="L1735" s="208">
        <v>4.2000000000000003E-2</v>
      </c>
      <c r="M1735" s="24"/>
      <c r="N1735" s="24"/>
      <c r="O1735" s="208">
        <v>4.3999999999999997E-2</v>
      </c>
      <c r="P1735" s="208">
        <v>0.83899999999999997</v>
      </c>
      <c r="Q1735" s="208">
        <v>1.1399999999999999</v>
      </c>
      <c r="R1735" s="208">
        <v>1.3759999999999999</v>
      </c>
      <c r="S1735" s="208">
        <v>1.603</v>
      </c>
      <c r="T1735" s="208">
        <v>1.6950000000000001</v>
      </c>
      <c r="U1735" s="208">
        <v>0.93899999999999995</v>
      </c>
      <c r="V1735" s="208">
        <v>0.70099999999999996</v>
      </c>
      <c r="W1735" s="208">
        <v>0.27800000000000002</v>
      </c>
      <c r="X1735" s="208">
        <v>1.4E-2</v>
      </c>
      <c r="Y1735" s="24"/>
      <c r="Z1735" s="208">
        <v>1.2999999999999999E-2</v>
      </c>
      <c r="AA1735" s="208">
        <v>0.159</v>
      </c>
      <c r="AB1735" s="208">
        <v>1.1299999999999999</v>
      </c>
      <c r="AC1735" s="208">
        <v>1.391</v>
      </c>
      <c r="AD1735" s="208">
        <v>1.7150000000000001</v>
      </c>
      <c r="AE1735" s="208">
        <v>1.88</v>
      </c>
      <c r="AF1735" s="208">
        <v>1.623</v>
      </c>
      <c r="AG1735" s="208">
        <v>1.403</v>
      </c>
      <c r="AH1735" s="208">
        <v>0.93500000000000005</v>
      </c>
      <c r="AI1735" s="208">
        <v>0.51400000000000001</v>
      </c>
      <c r="AJ1735" s="24"/>
      <c r="AK1735" s="24"/>
      <c r="AL1735" s="24"/>
      <c r="AM1735" s="208">
        <v>0.27300000000000002</v>
      </c>
      <c r="AN1735" s="208">
        <v>0.629</v>
      </c>
      <c r="AO1735" s="208">
        <v>0.98</v>
      </c>
      <c r="AP1735" s="208">
        <v>1.423</v>
      </c>
      <c r="AQ1735" s="208">
        <v>1.6279999999999999</v>
      </c>
      <c r="AR1735" s="208">
        <v>1.508</v>
      </c>
      <c r="AS1735" s="208">
        <v>1.2230000000000001</v>
      </c>
      <c r="AT1735" s="208">
        <v>0.72799999999999998</v>
      </c>
      <c r="AU1735" s="208">
        <v>0.48799999999999999</v>
      </c>
      <c r="AV1735" s="24"/>
      <c r="AW1735" s="24"/>
      <c r="AX1735" s="24"/>
      <c r="AY1735" s="24"/>
      <c r="AZ1735" s="24"/>
      <c r="BA1735" s="208">
        <v>1.665</v>
      </c>
      <c r="BB1735" s="21">
        <f t="shared" si="226"/>
        <v>1.88</v>
      </c>
      <c r="BC1735" s="21"/>
      <c r="BD1735" s="22">
        <f t="shared" si="216"/>
        <v>2.5268817204301075</v>
      </c>
      <c r="BE1735" s="21"/>
      <c r="BG1735" s="10"/>
      <c r="BH1735" s="21">
        <f t="shared" si="213"/>
        <v>0</v>
      </c>
      <c r="BI1735" s="22">
        <f t="shared" si="213"/>
        <v>1.8799999999999997E-3</v>
      </c>
      <c r="BJ1735" s="21"/>
      <c r="BK1735" s="21">
        <v>0</v>
      </c>
      <c r="BL1735" s="22">
        <v>5.6399999999999992E-3</v>
      </c>
      <c r="BM1735" s="21"/>
      <c r="BN1735" s="21">
        <f t="shared" si="214"/>
        <v>0</v>
      </c>
      <c r="BO1735" s="22">
        <f t="shared" si="214"/>
        <v>2.2559999999999997E-2</v>
      </c>
      <c r="BP1735" s="21">
        <f t="shared" si="214"/>
        <v>0</v>
      </c>
    </row>
    <row r="1736" spans="1:68" ht="11.1" hidden="1" customHeight="1" outlineLevel="2" x14ac:dyDescent="0.2">
      <c r="A1736" s="10"/>
      <c r="B1736" s="18"/>
      <c r="C1736" s="18"/>
      <c r="D1736" s="18"/>
      <c r="E1736" s="23" t="s">
        <v>1544</v>
      </c>
      <c r="F1736" s="208">
        <v>8.5879999999999992</v>
      </c>
      <c r="G1736" s="208">
        <v>7.2889999999999997</v>
      </c>
      <c r="H1736" s="208">
        <v>6.9829999999999997</v>
      </c>
      <c r="I1736" s="239">
        <v>4.5890000000000004</v>
      </c>
      <c r="J1736" s="239"/>
      <c r="K1736" s="208">
        <v>2.512</v>
      </c>
      <c r="L1736" s="208">
        <v>0.54800000000000004</v>
      </c>
      <c r="M1736" s="24"/>
      <c r="N1736" s="24"/>
      <c r="O1736" s="24"/>
      <c r="P1736" s="24"/>
      <c r="Q1736" s="208">
        <v>4.3849999999999998</v>
      </c>
      <c r="R1736" s="208">
        <v>7.5330000000000004</v>
      </c>
      <c r="S1736" s="208">
        <v>8.6129999999999995</v>
      </c>
      <c r="T1736" s="208">
        <v>8.9030000000000005</v>
      </c>
      <c r="U1736" s="208">
        <v>6.2640000000000002</v>
      </c>
      <c r="V1736" s="208">
        <v>5.0739999999999998</v>
      </c>
      <c r="W1736" s="208">
        <v>3.62</v>
      </c>
      <c r="X1736" s="208">
        <v>1.7030000000000001</v>
      </c>
      <c r="Y1736" s="24"/>
      <c r="Z1736" s="208">
        <v>0.82599999999999996</v>
      </c>
      <c r="AA1736" s="208">
        <v>2.75</v>
      </c>
      <c r="AB1736" s="208">
        <v>1.1639999999999999</v>
      </c>
      <c r="AC1736" s="208">
        <v>3.75</v>
      </c>
      <c r="AD1736" s="24"/>
      <c r="AE1736" s="208">
        <v>17.728000000000002</v>
      </c>
      <c r="AF1736" s="208">
        <v>8.1050000000000004</v>
      </c>
      <c r="AG1736" s="208">
        <v>6.66</v>
      </c>
      <c r="AH1736" s="208">
        <v>4.6539999999999999</v>
      </c>
      <c r="AI1736" s="24"/>
      <c r="AJ1736" s="24"/>
      <c r="AK1736" s="24"/>
      <c r="AL1736" s="208">
        <v>5.5190000000000001</v>
      </c>
      <c r="AM1736" s="208">
        <v>2.0409999999999999</v>
      </c>
      <c r="AN1736" s="208">
        <v>4.633</v>
      </c>
      <c r="AO1736" s="208">
        <v>6.41</v>
      </c>
      <c r="AP1736" s="208">
        <v>7.8079999999999998</v>
      </c>
      <c r="AQ1736" s="208">
        <v>8.1750000000000007</v>
      </c>
      <c r="AR1736" s="208">
        <v>8.07</v>
      </c>
      <c r="AS1736" s="208">
        <v>7.3979999999999997</v>
      </c>
      <c r="AT1736" s="208">
        <v>5.3979999999999997</v>
      </c>
      <c r="AU1736" s="208">
        <v>3.7330000000000001</v>
      </c>
      <c r="AV1736" s="208">
        <v>0.77500000000000002</v>
      </c>
      <c r="AW1736" s="24"/>
      <c r="AX1736" s="24"/>
      <c r="AY1736" s="208">
        <v>2.67</v>
      </c>
      <c r="AZ1736" s="24"/>
      <c r="BA1736" s="208">
        <v>11.565</v>
      </c>
      <c r="BB1736" s="21">
        <f t="shared" si="226"/>
        <v>17.728000000000002</v>
      </c>
      <c r="BC1736" s="21"/>
      <c r="BD1736" s="22">
        <f t="shared" si="216"/>
        <v>23.827956989247316</v>
      </c>
      <c r="BE1736" s="21"/>
      <c r="BG1736" s="10"/>
      <c r="BH1736" s="21">
        <f t="shared" si="213"/>
        <v>0</v>
      </c>
      <c r="BI1736" s="22">
        <f t="shared" si="213"/>
        <v>1.7728000000000004E-2</v>
      </c>
      <c r="BJ1736" s="21"/>
      <c r="BK1736" s="21">
        <v>0</v>
      </c>
      <c r="BL1736" s="22">
        <v>5.3184000000000009E-2</v>
      </c>
      <c r="BM1736" s="21"/>
      <c r="BN1736" s="21">
        <f t="shared" si="214"/>
        <v>0</v>
      </c>
      <c r="BO1736" s="22">
        <f t="shared" si="214"/>
        <v>0.21273600000000004</v>
      </c>
      <c r="BP1736" s="21">
        <f t="shared" si="214"/>
        <v>0</v>
      </c>
    </row>
    <row r="1737" spans="1:68" ht="11.1" hidden="1" customHeight="1" outlineLevel="1" collapsed="1" x14ac:dyDescent="0.2">
      <c r="A1737" s="10"/>
      <c r="B1737" s="18"/>
      <c r="C1737" s="18"/>
      <c r="D1737" s="18"/>
      <c r="E1737" s="19" t="s">
        <v>233</v>
      </c>
      <c r="F1737" s="209">
        <v>1.2969999999999999</v>
      </c>
      <c r="G1737" s="209">
        <v>1.0760000000000001</v>
      </c>
      <c r="H1737" s="209">
        <v>0.999</v>
      </c>
      <c r="I1737" s="240">
        <v>0.96799999999999997</v>
      </c>
      <c r="J1737" s="240"/>
      <c r="K1737" s="209">
        <v>0.41499999999999998</v>
      </c>
      <c r="L1737" s="209">
        <v>0.127</v>
      </c>
      <c r="M1737" s="20"/>
      <c r="N1737" s="20"/>
      <c r="O1737" s="20"/>
      <c r="P1737" s="209">
        <v>0.68600000000000005</v>
      </c>
      <c r="Q1737" s="209">
        <v>1.048</v>
      </c>
      <c r="R1737" s="209">
        <v>1.159</v>
      </c>
      <c r="S1737" s="209">
        <v>1.177</v>
      </c>
      <c r="T1737" s="209">
        <v>1.2130000000000001</v>
      </c>
      <c r="U1737" s="209">
        <v>0.77800000000000002</v>
      </c>
      <c r="V1737" s="209">
        <v>0.64200000000000002</v>
      </c>
      <c r="W1737" s="209">
        <v>0.54100000000000004</v>
      </c>
      <c r="X1737" s="209">
        <v>0.219</v>
      </c>
      <c r="Y1737" s="209">
        <v>9.2999999999999999E-2</v>
      </c>
      <c r="Z1737" s="209">
        <v>0.13300000000000001</v>
      </c>
      <c r="AA1737" s="209">
        <v>0.23499999999999999</v>
      </c>
      <c r="AB1737" s="209">
        <v>0.69099999999999995</v>
      </c>
      <c r="AC1737" s="209">
        <v>0.95699999999999996</v>
      </c>
      <c r="AD1737" s="209">
        <v>1.2210000000000001</v>
      </c>
      <c r="AE1737" s="209">
        <v>1.373</v>
      </c>
      <c r="AF1737" s="209">
        <v>1.0529999999999999</v>
      </c>
      <c r="AG1737" s="209">
        <v>0.81200000000000006</v>
      </c>
      <c r="AH1737" s="209">
        <v>0.57299999999999995</v>
      </c>
      <c r="AI1737" s="209">
        <v>0.376</v>
      </c>
      <c r="AJ1737" s="20"/>
      <c r="AK1737" s="20"/>
      <c r="AL1737" s="209">
        <v>0.33800000000000002</v>
      </c>
      <c r="AM1737" s="209">
        <v>0.27</v>
      </c>
      <c r="AN1737" s="209">
        <v>0.53200000000000003</v>
      </c>
      <c r="AO1737" s="209">
        <v>0.89400000000000002</v>
      </c>
      <c r="AP1737" s="209">
        <v>1.169</v>
      </c>
      <c r="AQ1737" s="209">
        <v>1.262</v>
      </c>
      <c r="AR1737" s="209">
        <v>1.1930000000000001</v>
      </c>
      <c r="AS1737" s="209">
        <v>1.002</v>
      </c>
      <c r="AT1737" s="209">
        <v>0.68600000000000005</v>
      </c>
      <c r="AU1737" s="209">
        <v>0.60099999999999998</v>
      </c>
      <c r="AV1737" s="209">
        <v>0.124</v>
      </c>
      <c r="AW1737" s="20"/>
      <c r="AX1737" s="20"/>
      <c r="AY1737" s="209">
        <v>0.41799999999999998</v>
      </c>
      <c r="AZ1737" s="209">
        <v>0.40899999999999997</v>
      </c>
      <c r="BA1737" s="209">
        <v>0.71699999999999997</v>
      </c>
      <c r="BB1737" s="21">
        <f t="shared" si="226"/>
        <v>1.373</v>
      </c>
      <c r="BC1737" s="21">
        <f>BF1737</f>
        <v>5.7</v>
      </c>
      <c r="BD1737" s="22">
        <f t="shared" si="216"/>
        <v>1.8454301075268817</v>
      </c>
      <c r="BE1737" s="21">
        <f>BC1737-BD1737</f>
        <v>3.8545698924731182</v>
      </c>
      <c r="BF1737" s="2">
        <v>5.7</v>
      </c>
      <c r="BG1737" s="10">
        <v>5</v>
      </c>
      <c r="BH1737" s="21">
        <f t="shared" si="213"/>
        <v>4.2408000000000003E-3</v>
      </c>
      <c r="BI1737" s="22">
        <f t="shared" si="213"/>
        <v>1.3730000000000001E-3</v>
      </c>
      <c r="BJ1737" s="21">
        <f>BH1737-BI1737</f>
        <v>2.8678000000000002E-3</v>
      </c>
      <c r="BK1737" s="21">
        <v>1.2722400000000002E-2</v>
      </c>
      <c r="BL1737" s="22">
        <v>4.1190000000000003E-3</v>
      </c>
      <c r="BM1737" s="21">
        <v>8.6034000000000006E-3</v>
      </c>
      <c r="BN1737" s="21">
        <f t="shared" si="214"/>
        <v>5.0889600000000007E-2</v>
      </c>
      <c r="BO1737" s="22">
        <f t="shared" si="214"/>
        <v>1.6476000000000001E-2</v>
      </c>
      <c r="BP1737" s="21">
        <f t="shared" si="214"/>
        <v>3.4413600000000003E-2</v>
      </c>
    </row>
    <row r="1738" spans="1:68" ht="11.1" hidden="1" customHeight="1" outlineLevel="2" x14ac:dyDescent="0.2">
      <c r="A1738" s="10"/>
      <c r="B1738" s="18"/>
      <c r="C1738" s="18"/>
      <c r="D1738" s="18"/>
      <c r="E1738" s="23" t="s">
        <v>1545</v>
      </c>
      <c r="F1738" s="208">
        <v>1.2969999999999999</v>
      </c>
      <c r="G1738" s="208">
        <v>1.0760000000000001</v>
      </c>
      <c r="H1738" s="208">
        <v>0.999</v>
      </c>
      <c r="I1738" s="239">
        <v>0.96799999999999997</v>
      </c>
      <c r="J1738" s="239"/>
      <c r="K1738" s="208">
        <v>0.41499999999999998</v>
      </c>
      <c r="L1738" s="208">
        <v>0.127</v>
      </c>
      <c r="M1738" s="24"/>
      <c r="N1738" s="24"/>
      <c r="O1738" s="24"/>
      <c r="P1738" s="208">
        <v>0.68600000000000005</v>
      </c>
      <c r="Q1738" s="208">
        <v>1.048</v>
      </c>
      <c r="R1738" s="208">
        <v>1.159</v>
      </c>
      <c r="S1738" s="208">
        <v>1.177</v>
      </c>
      <c r="T1738" s="208">
        <v>1.2130000000000001</v>
      </c>
      <c r="U1738" s="208">
        <v>0.77800000000000002</v>
      </c>
      <c r="V1738" s="208">
        <v>0.64200000000000002</v>
      </c>
      <c r="W1738" s="208">
        <v>0.54100000000000004</v>
      </c>
      <c r="X1738" s="208">
        <v>0.219</v>
      </c>
      <c r="Y1738" s="208">
        <v>9.2999999999999999E-2</v>
      </c>
      <c r="Z1738" s="208">
        <v>0.13300000000000001</v>
      </c>
      <c r="AA1738" s="208">
        <v>0.23499999999999999</v>
      </c>
      <c r="AB1738" s="208">
        <v>0.69099999999999995</v>
      </c>
      <c r="AC1738" s="208">
        <v>0.95699999999999996</v>
      </c>
      <c r="AD1738" s="208">
        <v>1.2210000000000001</v>
      </c>
      <c r="AE1738" s="208">
        <v>1.373</v>
      </c>
      <c r="AF1738" s="208">
        <v>1.0529999999999999</v>
      </c>
      <c r="AG1738" s="208">
        <v>0.81200000000000006</v>
      </c>
      <c r="AH1738" s="208">
        <v>0.57299999999999995</v>
      </c>
      <c r="AI1738" s="208">
        <v>0.376</v>
      </c>
      <c r="AJ1738" s="24"/>
      <c r="AK1738" s="24"/>
      <c r="AL1738" s="208">
        <v>0.33800000000000002</v>
      </c>
      <c r="AM1738" s="208">
        <v>0.27</v>
      </c>
      <c r="AN1738" s="208">
        <v>0.53200000000000003</v>
      </c>
      <c r="AO1738" s="208">
        <v>0.89400000000000002</v>
      </c>
      <c r="AP1738" s="208">
        <v>1.169</v>
      </c>
      <c r="AQ1738" s="208">
        <v>1.262</v>
      </c>
      <c r="AR1738" s="208">
        <v>1.1930000000000001</v>
      </c>
      <c r="AS1738" s="208">
        <v>1.002</v>
      </c>
      <c r="AT1738" s="208">
        <v>0.68600000000000005</v>
      </c>
      <c r="AU1738" s="208">
        <v>0.60099999999999998</v>
      </c>
      <c r="AV1738" s="208">
        <v>0.124</v>
      </c>
      <c r="AW1738" s="24"/>
      <c r="AX1738" s="24"/>
      <c r="AY1738" s="208">
        <v>0.41799999999999998</v>
      </c>
      <c r="AZ1738" s="208">
        <v>0.40899999999999997</v>
      </c>
      <c r="BA1738" s="208">
        <v>0.71699999999999997</v>
      </c>
      <c r="BB1738" s="21">
        <f t="shared" si="226"/>
        <v>1.373</v>
      </c>
      <c r="BC1738" s="21"/>
      <c r="BD1738" s="22">
        <f t="shared" si="216"/>
        <v>1.8454301075268817</v>
      </c>
      <c r="BE1738" s="21"/>
      <c r="BG1738" s="10"/>
      <c r="BH1738" s="21">
        <f t="shared" si="213"/>
        <v>0</v>
      </c>
      <c r="BI1738" s="22">
        <f t="shared" si="213"/>
        <v>1.3730000000000001E-3</v>
      </c>
      <c r="BJ1738" s="21"/>
      <c r="BK1738" s="21">
        <v>0</v>
      </c>
      <c r="BL1738" s="22">
        <v>4.1190000000000003E-3</v>
      </c>
      <c r="BM1738" s="21"/>
      <c r="BN1738" s="21">
        <f t="shared" si="214"/>
        <v>0</v>
      </c>
      <c r="BO1738" s="22">
        <f t="shared" si="214"/>
        <v>1.6476000000000001E-2</v>
      </c>
      <c r="BP1738" s="21">
        <f t="shared" si="214"/>
        <v>0</v>
      </c>
    </row>
    <row r="1739" spans="1:68" ht="11.1" hidden="1" customHeight="1" outlineLevel="1" collapsed="1" x14ac:dyDescent="0.2">
      <c r="A1739" s="10"/>
      <c r="B1739" s="18"/>
      <c r="C1739" s="18"/>
      <c r="D1739" s="18"/>
      <c r="E1739" s="19" t="s">
        <v>30</v>
      </c>
      <c r="F1739" s="209">
        <v>68.099999999999994</v>
      </c>
      <c r="G1739" s="209">
        <v>59.7</v>
      </c>
      <c r="H1739" s="209">
        <v>55.8</v>
      </c>
      <c r="I1739" s="240">
        <v>33.981999999999999</v>
      </c>
      <c r="J1739" s="240"/>
      <c r="K1739" s="209">
        <v>19.638999999999999</v>
      </c>
      <c r="L1739" s="20"/>
      <c r="M1739" s="20"/>
      <c r="N1739" s="20"/>
      <c r="O1739" s="209">
        <v>12.843</v>
      </c>
      <c r="P1739" s="209">
        <v>39.14</v>
      </c>
      <c r="Q1739" s="209">
        <v>55.311</v>
      </c>
      <c r="R1739" s="209">
        <v>44.115000000000002</v>
      </c>
      <c r="S1739" s="209">
        <v>82.165999999999997</v>
      </c>
      <c r="T1739" s="209">
        <v>81.948999999999998</v>
      </c>
      <c r="U1739" s="209">
        <v>66.244</v>
      </c>
      <c r="V1739" s="209">
        <v>30.706</v>
      </c>
      <c r="W1739" s="209">
        <v>20.736999999999998</v>
      </c>
      <c r="X1739" s="209">
        <v>3.2650000000000001</v>
      </c>
      <c r="Y1739" s="20"/>
      <c r="Z1739" s="20"/>
      <c r="AA1739" s="209">
        <v>-63.542999999999999</v>
      </c>
      <c r="AB1739" s="209">
        <v>36.064</v>
      </c>
      <c r="AC1739" s="209">
        <v>56.313000000000002</v>
      </c>
      <c r="AD1739" s="209">
        <v>73.853999999999999</v>
      </c>
      <c r="AE1739" s="209">
        <v>71.242999999999995</v>
      </c>
      <c r="AF1739" s="209">
        <v>58.637</v>
      </c>
      <c r="AG1739" s="209">
        <v>37.799999999999997</v>
      </c>
      <c r="AH1739" s="209">
        <v>23.309000000000001</v>
      </c>
      <c r="AI1739" s="209">
        <v>17.364999999999998</v>
      </c>
      <c r="AJ1739" s="20"/>
      <c r="AK1739" s="20"/>
      <c r="AL1739" s="20"/>
      <c r="AM1739" s="209">
        <v>16.984999999999999</v>
      </c>
      <c r="AN1739" s="209">
        <v>41.375</v>
      </c>
      <c r="AO1739" s="209">
        <v>127.554</v>
      </c>
      <c r="AP1739" s="209">
        <v>84.676000000000002</v>
      </c>
      <c r="AQ1739" s="209">
        <v>83.144999999999996</v>
      </c>
      <c r="AR1739" s="209">
        <v>74.786000000000001</v>
      </c>
      <c r="AS1739" s="209">
        <v>63.072000000000003</v>
      </c>
      <c r="AT1739" s="209">
        <v>34.731000000000002</v>
      </c>
      <c r="AU1739" s="209">
        <v>17.03</v>
      </c>
      <c r="AV1739" s="209">
        <v>0.53500000000000003</v>
      </c>
      <c r="AW1739" s="20"/>
      <c r="AX1739" s="20"/>
      <c r="AY1739" s="209">
        <v>18.741</v>
      </c>
      <c r="AZ1739" s="209">
        <v>30.041</v>
      </c>
      <c r="BA1739" s="209">
        <v>67.209000000000003</v>
      </c>
      <c r="BB1739" s="21">
        <f t="shared" si="226"/>
        <v>127.554</v>
      </c>
      <c r="BC1739" s="21">
        <f>BD1739</f>
        <v>171.44354838709677</v>
      </c>
      <c r="BD1739" s="22">
        <f t="shared" si="216"/>
        <v>171.44354838709677</v>
      </c>
      <c r="BE1739" s="21">
        <f>BC1739-BD1739</f>
        <v>0</v>
      </c>
      <c r="BF1739" s="2">
        <v>75.59</v>
      </c>
      <c r="BG1739" s="10">
        <v>5</v>
      </c>
      <c r="BH1739" s="21">
        <f t="shared" si="213"/>
        <v>0.12755399999999997</v>
      </c>
      <c r="BI1739" s="22">
        <f t="shared" si="213"/>
        <v>0.12755399999999997</v>
      </c>
      <c r="BJ1739" s="21">
        <f>BH1739-BI1739</f>
        <v>0</v>
      </c>
      <c r="BK1739" s="21">
        <v>0.38266199999999995</v>
      </c>
      <c r="BL1739" s="22">
        <v>0.38266199999999995</v>
      </c>
      <c r="BM1739" s="21">
        <v>0</v>
      </c>
      <c r="BN1739" s="21">
        <f t="shared" si="214"/>
        <v>1.5306479999999998</v>
      </c>
      <c r="BO1739" s="22">
        <f t="shared" si="214"/>
        <v>1.5306479999999998</v>
      </c>
      <c r="BP1739" s="21">
        <f t="shared" si="214"/>
        <v>0</v>
      </c>
    </row>
    <row r="1740" spans="1:68" ht="11.1" hidden="1" customHeight="1" outlineLevel="2" x14ac:dyDescent="0.2">
      <c r="A1740" s="10"/>
      <c r="B1740" s="18"/>
      <c r="C1740" s="18"/>
      <c r="D1740" s="18"/>
      <c r="E1740" s="23" t="s">
        <v>1546</v>
      </c>
      <c r="F1740" s="208">
        <v>14.8</v>
      </c>
      <c r="G1740" s="208">
        <v>13.1</v>
      </c>
      <c r="H1740" s="208">
        <v>11.8</v>
      </c>
      <c r="I1740" s="239">
        <v>6.9880000000000004</v>
      </c>
      <c r="J1740" s="239"/>
      <c r="K1740" s="208">
        <v>3.65</v>
      </c>
      <c r="L1740" s="24"/>
      <c r="M1740" s="24"/>
      <c r="N1740" s="24"/>
      <c r="O1740" s="208">
        <v>2.218</v>
      </c>
      <c r="P1740" s="208">
        <v>8.49</v>
      </c>
      <c r="Q1740" s="208">
        <v>15.471</v>
      </c>
      <c r="R1740" s="208">
        <v>13.692</v>
      </c>
      <c r="S1740" s="208">
        <v>23.027000000000001</v>
      </c>
      <c r="T1740" s="208">
        <v>22.843</v>
      </c>
      <c r="U1740" s="208">
        <v>17.13</v>
      </c>
      <c r="V1740" s="208">
        <v>7.4640000000000004</v>
      </c>
      <c r="W1740" s="208">
        <v>4.5410000000000004</v>
      </c>
      <c r="X1740" s="24"/>
      <c r="Y1740" s="24"/>
      <c r="Z1740" s="24"/>
      <c r="AA1740" s="208">
        <v>-32.773000000000003</v>
      </c>
      <c r="AB1740" s="208">
        <v>9.218</v>
      </c>
      <c r="AC1740" s="208">
        <v>16.731999999999999</v>
      </c>
      <c r="AD1740" s="208">
        <v>19.472999999999999</v>
      </c>
      <c r="AE1740" s="208">
        <v>20.376000000000001</v>
      </c>
      <c r="AF1740" s="208">
        <v>17.219000000000001</v>
      </c>
      <c r="AG1740" s="208">
        <v>11.173</v>
      </c>
      <c r="AH1740" s="208">
        <v>6.5030000000000001</v>
      </c>
      <c r="AI1740" s="208">
        <v>4.734</v>
      </c>
      <c r="AJ1740" s="24"/>
      <c r="AK1740" s="24"/>
      <c r="AL1740" s="24"/>
      <c r="AM1740" s="208">
        <v>4.3490000000000002</v>
      </c>
      <c r="AN1740" s="208">
        <v>9.3740000000000006</v>
      </c>
      <c r="AO1740" s="208">
        <v>15.465999999999999</v>
      </c>
      <c r="AP1740" s="208">
        <v>22.571999999999999</v>
      </c>
      <c r="AQ1740" s="208">
        <v>19.419</v>
      </c>
      <c r="AR1740" s="208">
        <v>17.279</v>
      </c>
      <c r="AS1740" s="208">
        <v>15.138999999999999</v>
      </c>
      <c r="AT1740" s="208">
        <v>7.7919999999999998</v>
      </c>
      <c r="AU1740" s="208">
        <v>3.79</v>
      </c>
      <c r="AV1740" s="24"/>
      <c r="AW1740" s="24"/>
      <c r="AX1740" s="24"/>
      <c r="AY1740" s="208">
        <v>3.7130000000000001</v>
      </c>
      <c r="AZ1740" s="208">
        <v>5.468</v>
      </c>
      <c r="BA1740" s="208">
        <v>12.093</v>
      </c>
      <c r="BB1740" s="21">
        <f t="shared" si="226"/>
        <v>23.027000000000001</v>
      </c>
      <c r="BC1740" s="21"/>
      <c r="BD1740" s="22">
        <f t="shared" si="216"/>
        <v>30.950268817204304</v>
      </c>
      <c r="BE1740" s="21"/>
      <c r="BG1740" s="10"/>
      <c r="BH1740" s="21">
        <f t="shared" si="213"/>
        <v>0</v>
      </c>
      <c r="BI1740" s="22">
        <f t="shared" si="213"/>
        <v>2.3027000000000002E-2</v>
      </c>
      <c r="BJ1740" s="21"/>
      <c r="BK1740" s="21">
        <v>0</v>
      </c>
      <c r="BL1740" s="22">
        <v>6.9081000000000004E-2</v>
      </c>
      <c r="BM1740" s="21"/>
      <c r="BN1740" s="21">
        <f t="shared" si="214"/>
        <v>0</v>
      </c>
      <c r="BO1740" s="22">
        <f t="shared" si="214"/>
        <v>0.27632400000000001</v>
      </c>
      <c r="BP1740" s="21">
        <f t="shared" si="214"/>
        <v>0</v>
      </c>
    </row>
    <row r="1741" spans="1:68" ht="11.1" hidden="1" customHeight="1" outlineLevel="2" x14ac:dyDescent="0.2">
      <c r="A1741" s="10"/>
      <c r="B1741" s="18"/>
      <c r="C1741" s="18"/>
      <c r="D1741" s="18"/>
      <c r="E1741" s="23" t="s">
        <v>1547</v>
      </c>
      <c r="F1741" s="208">
        <v>53.3</v>
      </c>
      <c r="G1741" s="208">
        <v>46.6</v>
      </c>
      <c r="H1741" s="208">
        <v>44</v>
      </c>
      <c r="I1741" s="239">
        <v>26.994</v>
      </c>
      <c r="J1741" s="239"/>
      <c r="K1741" s="208">
        <v>15.989000000000001</v>
      </c>
      <c r="L1741" s="24"/>
      <c r="M1741" s="24"/>
      <c r="N1741" s="24"/>
      <c r="O1741" s="208">
        <v>10.625</v>
      </c>
      <c r="P1741" s="208">
        <v>30.65</v>
      </c>
      <c r="Q1741" s="208">
        <v>39.840000000000003</v>
      </c>
      <c r="R1741" s="208">
        <v>30.422999999999998</v>
      </c>
      <c r="S1741" s="208">
        <v>59.139000000000003</v>
      </c>
      <c r="T1741" s="208">
        <v>59.106000000000002</v>
      </c>
      <c r="U1741" s="208">
        <v>49.113999999999997</v>
      </c>
      <c r="V1741" s="208">
        <v>23.242000000000001</v>
      </c>
      <c r="W1741" s="208">
        <v>16.196000000000002</v>
      </c>
      <c r="X1741" s="208">
        <v>3.2650000000000001</v>
      </c>
      <c r="Y1741" s="24"/>
      <c r="Z1741" s="24"/>
      <c r="AA1741" s="208">
        <v>-30.77</v>
      </c>
      <c r="AB1741" s="208">
        <v>26.846</v>
      </c>
      <c r="AC1741" s="208">
        <v>39.581000000000003</v>
      </c>
      <c r="AD1741" s="208">
        <v>54.381</v>
      </c>
      <c r="AE1741" s="208">
        <v>50.866999999999997</v>
      </c>
      <c r="AF1741" s="208">
        <v>41.417999999999999</v>
      </c>
      <c r="AG1741" s="208">
        <v>26.626999999999999</v>
      </c>
      <c r="AH1741" s="208">
        <v>16.806000000000001</v>
      </c>
      <c r="AI1741" s="208">
        <v>12.631</v>
      </c>
      <c r="AJ1741" s="24"/>
      <c r="AK1741" s="24"/>
      <c r="AL1741" s="24"/>
      <c r="AM1741" s="208">
        <v>12.635999999999999</v>
      </c>
      <c r="AN1741" s="208">
        <v>32.000999999999998</v>
      </c>
      <c r="AO1741" s="208">
        <v>112.08799999999999</v>
      </c>
      <c r="AP1741" s="208">
        <v>62.103999999999999</v>
      </c>
      <c r="AQ1741" s="208">
        <v>63.725999999999999</v>
      </c>
      <c r="AR1741" s="208">
        <v>57.506999999999998</v>
      </c>
      <c r="AS1741" s="208">
        <v>47.933</v>
      </c>
      <c r="AT1741" s="208">
        <v>26.939</v>
      </c>
      <c r="AU1741" s="208">
        <v>13.24</v>
      </c>
      <c r="AV1741" s="208">
        <v>0.53500000000000003</v>
      </c>
      <c r="AW1741" s="24"/>
      <c r="AX1741" s="24"/>
      <c r="AY1741" s="208">
        <v>15.028</v>
      </c>
      <c r="AZ1741" s="208">
        <v>24.573</v>
      </c>
      <c r="BA1741" s="208">
        <v>55.116</v>
      </c>
      <c r="BB1741" s="21">
        <f t="shared" si="226"/>
        <v>112.08799999999999</v>
      </c>
      <c r="BC1741" s="21"/>
      <c r="BD1741" s="22">
        <f t="shared" si="216"/>
        <v>150.65591397849462</v>
      </c>
      <c r="BE1741" s="21"/>
      <c r="BG1741" s="10"/>
      <c r="BH1741" s="21">
        <f t="shared" si="213"/>
        <v>0</v>
      </c>
      <c r="BI1741" s="22">
        <f t="shared" si="213"/>
        <v>0.11208799999999999</v>
      </c>
      <c r="BJ1741" s="21"/>
      <c r="BK1741" s="21">
        <v>0</v>
      </c>
      <c r="BL1741" s="22">
        <v>0.33626400000000001</v>
      </c>
      <c r="BM1741" s="21"/>
      <c r="BN1741" s="21">
        <f t="shared" si="214"/>
        <v>0</v>
      </c>
      <c r="BO1741" s="22">
        <f t="shared" si="214"/>
        <v>1.345056</v>
      </c>
      <c r="BP1741" s="21">
        <f t="shared" si="214"/>
        <v>0</v>
      </c>
    </row>
    <row r="1742" spans="1:68" ht="11.1" customHeight="1" outlineLevel="1" collapsed="1" x14ac:dyDescent="0.2">
      <c r="A1742" s="10"/>
      <c r="B1742" s="18"/>
      <c r="C1742" s="18"/>
      <c r="D1742" s="18"/>
      <c r="E1742" s="19" t="s">
        <v>1548</v>
      </c>
      <c r="F1742" s="209">
        <v>0.78900000000000003</v>
      </c>
      <c r="G1742" s="209">
        <v>0.623</v>
      </c>
      <c r="H1742" s="209">
        <v>0.59699999999999998</v>
      </c>
      <c r="I1742" s="240">
        <v>0.35499999999999998</v>
      </c>
      <c r="J1742" s="240"/>
      <c r="K1742" s="209">
        <v>0.19800000000000001</v>
      </c>
      <c r="L1742" s="20"/>
      <c r="M1742" s="20"/>
      <c r="N1742" s="20"/>
      <c r="O1742" s="20"/>
      <c r="P1742" s="209">
        <v>0.502</v>
      </c>
      <c r="Q1742" s="209">
        <v>0.55600000000000005</v>
      </c>
      <c r="R1742" s="209">
        <v>0.70399999999999996</v>
      </c>
      <c r="S1742" s="209">
        <v>0.73499999999999999</v>
      </c>
      <c r="T1742" s="209">
        <v>0.84699999999999998</v>
      </c>
      <c r="U1742" s="209">
        <v>0.47499999999999998</v>
      </c>
      <c r="V1742" s="209">
        <v>0.318</v>
      </c>
      <c r="W1742" s="209">
        <v>0.192</v>
      </c>
      <c r="X1742" s="20"/>
      <c r="Y1742" s="20"/>
      <c r="Z1742" s="20"/>
      <c r="AA1742" s="209">
        <v>0.19800000000000001</v>
      </c>
      <c r="AB1742" s="209">
        <v>0.55900000000000005</v>
      </c>
      <c r="AC1742" s="209">
        <v>0.318</v>
      </c>
      <c r="AD1742" s="209">
        <v>0.84399999999999997</v>
      </c>
      <c r="AE1742" s="209">
        <v>0.91300000000000003</v>
      </c>
      <c r="AF1742" s="209">
        <v>0.70599999999999996</v>
      </c>
      <c r="AG1742" s="209">
        <v>0.51500000000000001</v>
      </c>
      <c r="AH1742" s="209">
        <v>0.31</v>
      </c>
      <c r="AI1742" s="209">
        <v>0.19</v>
      </c>
      <c r="AJ1742" s="20"/>
      <c r="AK1742" s="20"/>
      <c r="AL1742" s="20"/>
      <c r="AM1742" s="20"/>
      <c r="AN1742" s="209">
        <v>0.53800000000000003</v>
      </c>
      <c r="AO1742" s="209">
        <v>0.58099999999999996</v>
      </c>
      <c r="AP1742" s="209">
        <v>0.871</v>
      </c>
      <c r="AQ1742" s="209">
        <v>0.96</v>
      </c>
      <c r="AR1742" s="209">
        <v>0.89400000000000002</v>
      </c>
      <c r="AS1742" s="209">
        <v>0.67800000000000005</v>
      </c>
      <c r="AT1742" s="209">
        <v>0.38900000000000001</v>
      </c>
      <c r="AU1742" s="209">
        <v>0.20100000000000001</v>
      </c>
      <c r="AV1742" s="20"/>
      <c r="AW1742" s="20"/>
      <c r="AX1742" s="20"/>
      <c r="AY1742" s="209">
        <v>0.15</v>
      </c>
      <c r="AZ1742" s="209">
        <v>0.28199999999999997</v>
      </c>
      <c r="BA1742" s="209">
        <v>0.51500000000000001</v>
      </c>
      <c r="BB1742" s="21">
        <f t="shared" si="226"/>
        <v>0.96</v>
      </c>
      <c r="BC1742" s="21">
        <f>BF1742</f>
        <v>2.4</v>
      </c>
      <c r="BD1742" s="22">
        <f t="shared" si="216"/>
        <v>1.2903225806451613</v>
      </c>
      <c r="BE1742" s="21">
        <f>BC1742-BD1742</f>
        <v>1.1096774193548387</v>
      </c>
      <c r="BF1742" s="2">
        <v>2.4</v>
      </c>
      <c r="BG1742" s="10">
        <v>7</v>
      </c>
      <c r="BH1742" s="21">
        <f t="shared" si="213"/>
        <v>1.7855999999999998E-3</v>
      </c>
      <c r="BI1742" s="22">
        <f t="shared" si="213"/>
        <v>9.6000000000000002E-4</v>
      </c>
      <c r="BJ1742" s="21">
        <f>BH1742-BI1742</f>
        <v>8.2559999999999979E-4</v>
      </c>
      <c r="BK1742" s="21">
        <v>5.3567999999999992E-3</v>
      </c>
      <c r="BL1742" s="22">
        <v>2.8800000000000002E-3</v>
      </c>
      <c r="BM1742" s="21">
        <v>2.4767999999999991E-3</v>
      </c>
      <c r="BN1742" s="21">
        <f t="shared" si="214"/>
        <v>2.1427199999999997E-2</v>
      </c>
      <c r="BO1742" s="22">
        <f t="shared" si="214"/>
        <v>1.1520000000000001E-2</v>
      </c>
      <c r="BP1742" s="21">
        <f t="shared" si="214"/>
        <v>9.9071999999999962E-3</v>
      </c>
    </row>
    <row r="1743" spans="1:68" ht="11.1" hidden="1" customHeight="1" outlineLevel="2" x14ac:dyDescent="0.2">
      <c r="A1743" s="10"/>
      <c r="B1743" s="18"/>
      <c r="C1743" s="18"/>
      <c r="D1743" s="18"/>
      <c r="E1743" s="23" t="s">
        <v>1549</v>
      </c>
      <c r="F1743" s="208">
        <v>0.78900000000000003</v>
      </c>
      <c r="G1743" s="208">
        <v>0.623</v>
      </c>
      <c r="H1743" s="208">
        <v>0.59699999999999998</v>
      </c>
      <c r="I1743" s="239">
        <v>0.35499999999999998</v>
      </c>
      <c r="J1743" s="239"/>
      <c r="K1743" s="208">
        <v>0.19800000000000001</v>
      </c>
      <c r="L1743" s="24"/>
      <c r="M1743" s="24"/>
      <c r="N1743" s="24"/>
      <c r="O1743" s="24"/>
      <c r="P1743" s="208">
        <v>0.502</v>
      </c>
      <c r="Q1743" s="208">
        <v>0.55600000000000005</v>
      </c>
      <c r="R1743" s="208">
        <v>0.70399999999999996</v>
      </c>
      <c r="S1743" s="208">
        <v>0.73499999999999999</v>
      </c>
      <c r="T1743" s="208">
        <v>0.84699999999999998</v>
      </c>
      <c r="U1743" s="208">
        <v>0.47499999999999998</v>
      </c>
      <c r="V1743" s="208">
        <v>0.318</v>
      </c>
      <c r="W1743" s="208">
        <v>0.192</v>
      </c>
      <c r="X1743" s="24"/>
      <c r="Y1743" s="24"/>
      <c r="Z1743" s="24"/>
      <c r="AA1743" s="208">
        <v>0.19800000000000001</v>
      </c>
      <c r="AB1743" s="208">
        <v>0.55900000000000005</v>
      </c>
      <c r="AC1743" s="208">
        <v>0.318</v>
      </c>
      <c r="AD1743" s="208">
        <v>0.84399999999999997</v>
      </c>
      <c r="AE1743" s="208">
        <v>0.91300000000000003</v>
      </c>
      <c r="AF1743" s="208">
        <v>0.70599999999999996</v>
      </c>
      <c r="AG1743" s="208">
        <v>0.51500000000000001</v>
      </c>
      <c r="AH1743" s="208">
        <v>0.31</v>
      </c>
      <c r="AI1743" s="208">
        <v>0.19</v>
      </c>
      <c r="AJ1743" s="24"/>
      <c r="AK1743" s="24"/>
      <c r="AL1743" s="24"/>
      <c r="AM1743" s="24"/>
      <c r="AN1743" s="208">
        <v>0.53800000000000003</v>
      </c>
      <c r="AO1743" s="208">
        <v>0.58099999999999996</v>
      </c>
      <c r="AP1743" s="208">
        <v>0.871</v>
      </c>
      <c r="AQ1743" s="208">
        <v>0.96</v>
      </c>
      <c r="AR1743" s="208">
        <v>0.89400000000000002</v>
      </c>
      <c r="AS1743" s="208">
        <v>0.67800000000000005</v>
      </c>
      <c r="AT1743" s="208">
        <v>0.38900000000000001</v>
      </c>
      <c r="AU1743" s="208">
        <v>0.20100000000000001</v>
      </c>
      <c r="AV1743" s="24"/>
      <c r="AW1743" s="24"/>
      <c r="AX1743" s="24"/>
      <c r="AY1743" s="208">
        <v>0.15</v>
      </c>
      <c r="AZ1743" s="208">
        <v>0.28199999999999997</v>
      </c>
      <c r="BA1743" s="208">
        <v>0.51500000000000001</v>
      </c>
      <c r="BB1743" s="21">
        <f t="shared" si="226"/>
        <v>0.96</v>
      </c>
      <c r="BC1743" s="21"/>
      <c r="BD1743" s="22">
        <f t="shared" si="216"/>
        <v>1.2903225806451613</v>
      </c>
      <c r="BE1743" s="21"/>
      <c r="BG1743" s="10"/>
      <c r="BH1743" s="21">
        <f t="shared" si="213"/>
        <v>0</v>
      </c>
      <c r="BI1743" s="22">
        <f t="shared" si="213"/>
        <v>9.6000000000000002E-4</v>
      </c>
      <c r="BJ1743" s="21"/>
      <c r="BK1743" s="21">
        <v>0</v>
      </c>
      <c r="BL1743" s="22">
        <v>2.8800000000000002E-3</v>
      </c>
      <c r="BM1743" s="21"/>
      <c r="BN1743" s="21">
        <f t="shared" si="214"/>
        <v>0</v>
      </c>
      <c r="BO1743" s="22">
        <f t="shared" si="214"/>
        <v>1.1520000000000001E-2</v>
      </c>
      <c r="BP1743" s="21">
        <f t="shared" si="214"/>
        <v>0</v>
      </c>
    </row>
    <row r="1744" spans="1:68" ht="11.1" hidden="1" customHeight="1" outlineLevel="1" collapsed="1" x14ac:dyDescent="0.2">
      <c r="A1744" s="10"/>
      <c r="B1744" s="18"/>
      <c r="C1744" s="18"/>
      <c r="D1744" s="18"/>
      <c r="E1744" s="19" t="s">
        <v>357</v>
      </c>
      <c r="F1744" s="209">
        <v>1.7010000000000001</v>
      </c>
      <c r="G1744" s="209">
        <v>1.4139999999999999</v>
      </c>
      <c r="H1744" s="209">
        <v>1.2230000000000001</v>
      </c>
      <c r="I1744" s="240">
        <v>0.71299999999999997</v>
      </c>
      <c r="J1744" s="240"/>
      <c r="K1744" s="209">
        <v>0.33</v>
      </c>
      <c r="L1744" s="209">
        <v>4.2999999999999997E-2</v>
      </c>
      <c r="M1744" s="20"/>
      <c r="N1744" s="20"/>
      <c r="O1744" s="20"/>
      <c r="P1744" s="20"/>
      <c r="Q1744" s="209">
        <v>1.466</v>
      </c>
      <c r="R1744" s="209">
        <v>1.3109999999999999</v>
      </c>
      <c r="S1744" s="209">
        <v>1.53</v>
      </c>
      <c r="T1744" s="209">
        <v>2.1659999999999999</v>
      </c>
      <c r="U1744" s="209">
        <v>1.115</v>
      </c>
      <c r="V1744" s="209">
        <v>0.72499999999999998</v>
      </c>
      <c r="W1744" s="209">
        <v>0.48</v>
      </c>
      <c r="X1744" s="209">
        <v>9.5000000000000001E-2</v>
      </c>
      <c r="Y1744" s="20"/>
      <c r="Z1744" s="209">
        <v>2.8000000000000001E-2</v>
      </c>
      <c r="AA1744" s="209">
        <v>0.191</v>
      </c>
      <c r="AB1744" s="20"/>
      <c r="AC1744" s="209">
        <v>1.948</v>
      </c>
      <c r="AD1744" s="209">
        <v>1.9910000000000001</v>
      </c>
      <c r="AE1744" s="209">
        <v>1.84</v>
      </c>
      <c r="AF1744" s="209">
        <v>1.468</v>
      </c>
      <c r="AG1744" s="209">
        <v>0.17799999999999999</v>
      </c>
      <c r="AH1744" s="209">
        <v>1.8480000000000001</v>
      </c>
      <c r="AI1744" s="209">
        <v>0.44400000000000001</v>
      </c>
      <c r="AJ1744" s="20"/>
      <c r="AK1744" s="20"/>
      <c r="AL1744" s="20"/>
      <c r="AM1744" s="209">
        <v>0.17899999999999999</v>
      </c>
      <c r="AN1744" s="209">
        <v>0.505</v>
      </c>
      <c r="AO1744" s="209">
        <v>0.85199999999999998</v>
      </c>
      <c r="AP1744" s="209">
        <v>1.2989999999999999</v>
      </c>
      <c r="AQ1744" s="20"/>
      <c r="AR1744" s="209">
        <v>2.8119999999999998</v>
      </c>
      <c r="AS1744" s="209">
        <v>0.96599999999999997</v>
      </c>
      <c r="AT1744" s="209">
        <v>0.58699999999999997</v>
      </c>
      <c r="AU1744" s="209">
        <v>0.372</v>
      </c>
      <c r="AV1744" s="209">
        <v>1.2999999999999999E-2</v>
      </c>
      <c r="AW1744" s="20"/>
      <c r="AX1744" s="20"/>
      <c r="AY1744" s="209">
        <v>0.105</v>
      </c>
      <c r="AZ1744" s="209">
        <v>0.30299999999999999</v>
      </c>
      <c r="BA1744" s="209">
        <v>0.73199999999999998</v>
      </c>
      <c r="BB1744" s="21">
        <f t="shared" si="226"/>
        <v>2.8119999999999998</v>
      </c>
      <c r="BC1744" s="21">
        <f>BD1744</f>
        <v>3.779569892473118</v>
      </c>
      <c r="BD1744" s="22">
        <f t="shared" si="216"/>
        <v>3.779569892473118</v>
      </c>
      <c r="BE1744" s="21">
        <f>BC1744-BD1744</f>
        <v>0</v>
      </c>
      <c r="BF1744" s="2">
        <v>2.4</v>
      </c>
      <c r="BG1744" s="10">
        <v>6</v>
      </c>
      <c r="BH1744" s="21">
        <f t="shared" si="213"/>
        <v>2.8119999999999998E-3</v>
      </c>
      <c r="BI1744" s="22">
        <f t="shared" si="213"/>
        <v>2.8119999999999998E-3</v>
      </c>
      <c r="BJ1744" s="21">
        <f>BH1744-BI1744</f>
        <v>0</v>
      </c>
      <c r="BK1744" s="21">
        <v>8.4359999999999991E-3</v>
      </c>
      <c r="BL1744" s="22">
        <v>8.4359999999999991E-3</v>
      </c>
      <c r="BM1744" s="21">
        <v>0</v>
      </c>
      <c r="BN1744" s="21">
        <f t="shared" si="214"/>
        <v>3.3743999999999996E-2</v>
      </c>
      <c r="BO1744" s="22">
        <f t="shared" si="214"/>
        <v>3.3743999999999996E-2</v>
      </c>
      <c r="BP1744" s="21">
        <f t="shared" si="214"/>
        <v>0</v>
      </c>
    </row>
    <row r="1745" spans="1:68" ht="11.1" hidden="1" customHeight="1" outlineLevel="2" x14ac:dyDescent="0.2">
      <c r="A1745" s="10"/>
      <c r="B1745" s="18"/>
      <c r="C1745" s="18"/>
      <c r="D1745" s="18"/>
      <c r="E1745" s="23" t="s">
        <v>1550</v>
      </c>
      <c r="F1745" s="208">
        <v>1.7010000000000001</v>
      </c>
      <c r="G1745" s="208">
        <v>1.4139999999999999</v>
      </c>
      <c r="H1745" s="208">
        <v>1.2230000000000001</v>
      </c>
      <c r="I1745" s="239">
        <v>0.71299999999999997</v>
      </c>
      <c r="J1745" s="239"/>
      <c r="K1745" s="208">
        <v>0.33</v>
      </c>
      <c r="L1745" s="208">
        <v>4.2999999999999997E-2</v>
      </c>
      <c r="M1745" s="24"/>
      <c r="N1745" s="24"/>
      <c r="O1745" s="24"/>
      <c r="P1745" s="24"/>
      <c r="Q1745" s="208">
        <v>1.466</v>
      </c>
      <c r="R1745" s="208">
        <v>1.3109999999999999</v>
      </c>
      <c r="S1745" s="208">
        <v>1.53</v>
      </c>
      <c r="T1745" s="208">
        <v>2.1659999999999999</v>
      </c>
      <c r="U1745" s="208">
        <v>1.115</v>
      </c>
      <c r="V1745" s="208">
        <v>0.72499999999999998</v>
      </c>
      <c r="W1745" s="208">
        <v>0.48</v>
      </c>
      <c r="X1745" s="208">
        <v>9.5000000000000001E-2</v>
      </c>
      <c r="Y1745" s="24"/>
      <c r="Z1745" s="208">
        <v>2.8000000000000001E-2</v>
      </c>
      <c r="AA1745" s="208">
        <v>0.191</v>
      </c>
      <c r="AB1745" s="24"/>
      <c r="AC1745" s="208">
        <v>1.948</v>
      </c>
      <c r="AD1745" s="208">
        <v>1.9910000000000001</v>
      </c>
      <c r="AE1745" s="208">
        <v>1.84</v>
      </c>
      <c r="AF1745" s="208">
        <v>1.468</v>
      </c>
      <c r="AG1745" s="208">
        <v>0.17799999999999999</v>
      </c>
      <c r="AH1745" s="208">
        <v>1.8480000000000001</v>
      </c>
      <c r="AI1745" s="208">
        <v>0.44400000000000001</v>
      </c>
      <c r="AJ1745" s="24"/>
      <c r="AK1745" s="24"/>
      <c r="AL1745" s="24"/>
      <c r="AM1745" s="208">
        <v>0.17899999999999999</v>
      </c>
      <c r="AN1745" s="208">
        <v>0.505</v>
      </c>
      <c r="AO1745" s="208">
        <v>0.85199999999999998</v>
      </c>
      <c r="AP1745" s="208">
        <v>1.2989999999999999</v>
      </c>
      <c r="AQ1745" s="24"/>
      <c r="AR1745" s="208">
        <v>2.8119999999999998</v>
      </c>
      <c r="AS1745" s="208">
        <v>0.96599999999999997</v>
      </c>
      <c r="AT1745" s="208">
        <v>0.58699999999999997</v>
      </c>
      <c r="AU1745" s="208">
        <v>0.372</v>
      </c>
      <c r="AV1745" s="208">
        <v>1.2999999999999999E-2</v>
      </c>
      <c r="AW1745" s="24"/>
      <c r="AX1745" s="24"/>
      <c r="AY1745" s="208">
        <v>0.105</v>
      </c>
      <c r="AZ1745" s="208">
        <v>0.30299999999999999</v>
      </c>
      <c r="BA1745" s="208">
        <v>0.73199999999999998</v>
      </c>
      <c r="BB1745" s="21">
        <f t="shared" si="226"/>
        <v>2.8119999999999998</v>
      </c>
      <c r="BC1745" s="21"/>
      <c r="BD1745" s="22">
        <f t="shared" si="216"/>
        <v>3.779569892473118</v>
      </c>
      <c r="BE1745" s="21"/>
      <c r="BG1745" s="10"/>
      <c r="BH1745" s="21">
        <f t="shared" si="213"/>
        <v>0</v>
      </c>
      <c r="BI1745" s="22">
        <f t="shared" si="213"/>
        <v>2.8119999999999998E-3</v>
      </c>
      <c r="BJ1745" s="21"/>
      <c r="BK1745" s="21">
        <v>0</v>
      </c>
      <c r="BL1745" s="22">
        <v>8.4359999999999991E-3</v>
      </c>
      <c r="BM1745" s="21"/>
      <c r="BN1745" s="21">
        <f t="shared" si="214"/>
        <v>0</v>
      </c>
      <c r="BO1745" s="22">
        <f t="shared" si="214"/>
        <v>3.3743999999999996E-2</v>
      </c>
      <c r="BP1745" s="21">
        <f t="shared" si="214"/>
        <v>0</v>
      </c>
    </row>
    <row r="1746" spans="1:68" ht="11.1" hidden="1" customHeight="1" outlineLevel="1" collapsed="1" x14ac:dyDescent="0.2">
      <c r="A1746" s="10"/>
      <c r="B1746" s="18"/>
      <c r="C1746" s="18"/>
      <c r="D1746" s="18"/>
      <c r="E1746" s="19" t="s">
        <v>1551</v>
      </c>
      <c r="F1746" s="209">
        <v>16.382000000000001</v>
      </c>
      <c r="G1746" s="209">
        <v>14.18</v>
      </c>
      <c r="H1746" s="209">
        <v>13.738</v>
      </c>
      <c r="I1746" s="240">
        <v>9.9030000000000005</v>
      </c>
      <c r="J1746" s="240"/>
      <c r="K1746" s="20"/>
      <c r="L1746" s="20"/>
      <c r="M1746" s="20"/>
      <c r="N1746" s="20"/>
      <c r="O1746" s="20"/>
      <c r="P1746" s="209">
        <v>4.6139999999999999</v>
      </c>
      <c r="Q1746" s="209">
        <v>13.483000000000001</v>
      </c>
      <c r="R1746" s="209">
        <v>15.26</v>
      </c>
      <c r="S1746" s="209">
        <v>19.329000000000001</v>
      </c>
      <c r="T1746" s="209">
        <v>19.814</v>
      </c>
      <c r="U1746" s="209">
        <v>13.628</v>
      </c>
      <c r="V1746" s="209">
        <v>10.53</v>
      </c>
      <c r="W1746" s="209">
        <v>5.0469999999999997</v>
      </c>
      <c r="X1746" s="209">
        <v>0.11</v>
      </c>
      <c r="Y1746" s="209">
        <v>6.0999999999999999E-2</v>
      </c>
      <c r="Z1746" s="209">
        <v>8.8999999999999996E-2</v>
      </c>
      <c r="AA1746" s="20"/>
      <c r="AB1746" s="209">
        <v>6.83</v>
      </c>
      <c r="AC1746" s="209">
        <v>14.489000000000001</v>
      </c>
      <c r="AD1746" s="209">
        <v>17.442</v>
      </c>
      <c r="AE1746" s="209">
        <v>19.155999999999999</v>
      </c>
      <c r="AF1746" s="209">
        <v>15.882999999999999</v>
      </c>
      <c r="AG1746" s="209">
        <v>13.265000000000001</v>
      </c>
      <c r="AH1746" s="209">
        <v>12.792999999999999</v>
      </c>
      <c r="AI1746" s="209">
        <v>3.7949999999999999</v>
      </c>
      <c r="AJ1746" s="20"/>
      <c r="AK1746" s="20"/>
      <c r="AL1746" s="20"/>
      <c r="AM1746" s="20"/>
      <c r="AN1746" s="209">
        <v>6.0869999999999997</v>
      </c>
      <c r="AO1746" s="209">
        <v>12.486000000000001</v>
      </c>
      <c r="AP1746" s="209">
        <v>16.734000000000002</v>
      </c>
      <c r="AQ1746" s="209">
        <v>19.951000000000001</v>
      </c>
      <c r="AR1746" s="209">
        <v>16.347000000000001</v>
      </c>
      <c r="AS1746" s="209">
        <v>18.54</v>
      </c>
      <c r="AT1746" s="209">
        <v>8.7940000000000005</v>
      </c>
      <c r="AU1746" s="20"/>
      <c r="AV1746" s="20"/>
      <c r="AW1746" s="20"/>
      <c r="AX1746" s="20"/>
      <c r="AY1746" s="20"/>
      <c r="AZ1746" s="20"/>
      <c r="BA1746" s="209">
        <v>6.6130000000000004</v>
      </c>
      <c r="BB1746" s="21">
        <f>BB1747+BB1748+BB1749</f>
        <v>22.056999999999999</v>
      </c>
      <c r="BC1746" s="21">
        <f>BF1746</f>
        <v>30.9</v>
      </c>
      <c r="BD1746" s="22">
        <f t="shared" si="216"/>
        <v>29.646505376344084</v>
      </c>
      <c r="BE1746" s="21">
        <f>BC1746-BD1746</f>
        <v>1.2534946236559144</v>
      </c>
      <c r="BF1746" s="2">
        <v>30.9</v>
      </c>
      <c r="BG1746" s="10">
        <v>6</v>
      </c>
      <c r="BH1746" s="21">
        <f t="shared" si="213"/>
        <v>2.2989599999999999E-2</v>
      </c>
      <c r="BI1746" s="22">
        <f t="shared" si="213"/>
        <v>2.2057E-2</v>
      </c>
      <c r="BJ1746" s="21">
        <f>BH1746-BI1746</f>
        <v>9.3259999999999871E-4</v>
      </c>
      <c r="BK1746" s="21">
        <v>6.8968799999999997E-2</v>
      </c>
      <c r="BL1746" s="22">
        <v>6.6171000000000008E-2</v>
      </c>
      <c r="BM1746" s="21">
        <v>2.7977999999999892E-3</v>
      </c>
      <c r="BN1746" s="21">
        <f t="shared" si="214"/>
        <v>0.27587519999999999</v>
      </c>
      <c r="BO1746" s="22">
        <f t="shared" si="214"/>
        <v>0.26468400000000003</v>
      </c>
      <c r="BP1746" s="21">
        <f t="shared" si="214"/>
        <v>1.1191199999999957E-2</v>
      </c>
    </row>
    <row r="1747" spans="1:68" ht="11.1" hidden="1" customHeight="1" outlineLevel="2" x14ac:dyDescent="0.2">
      <c r="A1747" s="10"/>
      <c r="B1747" s="18"/>
      <c r="C1747" s="18"/>
      <c r="D1747" s="18"/>
      <c r="E1747" s="23" t="s">
        <v>1552</v>
      </c>
      <c r="F1747" s="208">
        <v>1.4350000000000001</v>
      </c>
      <c r="G1747" s="208">
        <v>1.1339999999999999</v>
      </c>
      <c r="H1747" s="208">
        <v>0.999</v>
      </c>
      <c r="I1747" s="239">
        <v>0.54900000000000004</v>
      </c>
      <c r="J1747" s="239"/>
      <c r="K1747" s="24"/>
      <c r="L1747" s="24"/>
      <c r="M1747" s="24"/>
      <c r="N1747" s="24"/>
      <c r="O1747" s="24"/>
      <c r="P1747" s="208">
        <v>0.82599999999999996</v>
      </c>
      <c r="Q1747" s="208">
        <v>0.96099999999999997</v>
      </c>
      <c r="R1747" s="208">
        <v>1.016</v>
      </c>
      <c r="S1747" s="208">
        <v>1.204</v>
      </c>
      <c r="T1747" s="208">
        <v>1.294</v>
      </c>
      <c r="U1747" s="208">
        <v>0.77500000000000002</v>
      </c>
      <c r="V1747" s="208">
        <v>0.53800000000000003</v>
      </c>
      <c r="W1747" s="208">
        <v>0.33400000000000002</v>
      </c>
      <c r="X1747" s="208">
        <v>0.11</v>
      </c>
      <c r="Y1747" s="208">
        <v>6.0999999999999999E-2</v>
      </c>
      <c r="Z1747" s="208">
        <v>8.8999999999999996E-2</v>
      </c>
      <c r="AA1747" s="24"/>
      <c r="AB1747" s="208">
        <v>0.59599999999999997</v>
      </c>
      <c r="AC1747" s="208">
        <v>0.51400000000000001</v>
      </c>
      <c r="AD1747" s="208">
        <v>1.1060000000000001</v>
      </c>
      <c r="AE1747" s="208">
        <v>1.278</v>
      </c>
      <c r="AF1747" s="208">
        <v>0.99399999999999999</v>
      </c>
      <c r="AG1747" s="208">
        <v>0.72399999999999998</v>
      </c>
      <c r="AH1747" s="208">
        <v>0.45</v>
      </c>
      <c r="AI1747" s="208">
        <v>0.20100000000000001</v>
      </c>
      <c r="AJ1747" s="24"/>
      <c r="AK1747" s="24"/>
      <c r="AL1747" s="24"/>
      <c r="AM1747" s="24"/>
      <c r="AN1747" s="208">
        <v>0.55400000000000005</v>
      </c>
      <c r="AO1747" s="208">
        <v>0.91</v>
      </c>
      <c r="AP1747" s="208">
        <v>1.177</v>
      </c>
      <c r="AQ1747" s="208">
        <v>1.1930000000000001</v>
      </c>
      <c r="AR1747" s="208">
        <v>1.1839999999999999</v>
      </c>
      <c r="AS1747" s="208">
        <v>0.95499999999999996</v>
      </c>
      <c r="AT1747" s="24"/>
      <c r="AU1747" s="24"/>
      <c r="AV1747" s="24"/>
      <c r="AW1747" s="24"/>
      <c r="AX1747" s="24"/>
      <c r="AY1747" s="24"/>
      <c r="AZ1747" s="24"/>
      <c r="BA1747" s="24"/>
      <c r="BB1747" s="21">
        <f>MAX(F1747:BA1747)</f>
        <v>1.4350000000000001</v>
      </c>
      <c r="BC1747" s="21"/>
      <c r="BD1747" s="22">
        <f t="shared" si="216"/>
        <v>1.9287634408602152</v>
      </c>
      <c r="BE1747" s="21"/>
      <c r="BG1747" s="10"/>
      <c r="BH1747" s="21">
        <f t="shared" si="213"/>
        <v>0</v>
      </c>
      <c r="BI1747" s="22">
        <f t="shared" si="213"/>
        <v>1.4350000000000003E-3</v>
      </c>
      <c r="BJ1747" s="21"/>
      <c r="BK1747" s="21">
        <v>0</v>
      </c>
      <c r="BL1747" s="22">
        <v>4.3050000000000007E-3</v>
      </c>
      <c r="BM1747" s="21"/>
      <c r="BN1747" s="21">
        <f t="shared" si="214"/>
        <v>0</v>
      </c>
      <c r="BO1747" s="22">
        <f t="shared" si="214"/>
        <v>1.7220000000000003E-2</v>
      </c>
      <c r="BP1747" s="21">
        <f t="shared" si="214"/>
        <v>0</v>
      </c>
    </row>
    <row r="1748" spans="1:68" ht="11.1" hidden="1" customHeight="1" outlineLevel="2" x14ac:dyDescent="0.2">
      <c r="A1748" s="10"/>
      <c r="B1748" s="18"/>
      <c r="C1748" s="18"/>
      <c r="D1748" s="18"/>
      <c r="E1748" s="23" t="s">
        <v>1553</v>
      </c>
      <c r="F1748" s="208">
        <v>3.34</v>
      </c>
      <c r="G1748" s="208">
        <v>2.8140000000000001</v>
      </c>
      <c r="H1748" s="208">
        <v>2.4129999999999998</v>
      </c>
      <c r="I1748" s="239">
        <v>1.698</v>
      </c>
      <c r="J1748" s="239"/>
      <c r="K1748" s="24"/>
      <c r="L1748" s="24"/>
      <c r="M1748" s="24"/>
      <c r="N1748" s="24"/>
      <c r="O1748" s="24"/>
      <c r="P1748" s="208">
        <v>0.97799999999999998</v>
      </c>
      <c r="Q1748" s="208">
        <v>2.573</v>
      </c>
      <c r="R1748" s="208">
        <v>2.7709999999999999</v>
      </c>
      <c r="S1748" s="208">
        <v>3.496</v>
      </c>
      <c r="T1748" s="208">
        <v>3.64</v>
      </c>
      <c r="U1748" s="208">
        <v>2.5449999999999999</v>
      </c>
      <c r="V1748" s="208">
        <v>1.323</v>
      </c>
      <c r="W1748" s="208">
        <v>0.30499999999999999</v>
      </c>
      <c r="X1748" s="24"/>
      <c r="Y1748" s="24"/>
      <c r="Z1748" s="24"/>
      <c r="AA1748" s="24"/>
      <c r="AB1748" s="208">
        <v>1.099</v>
      </c>
      <c r="AC1748" s="208">
        <v>2.4300000000000002</v>
      </c>
      <c r="AD1748" s="208">
        <v>3.3180000000000001</v>
      </c>
      <c r="AE1748" s="208">
        <v>3.7949999999999999</v>
      </c>
      <c r="AF1748" s="208">
        <v>3.0979999999999999</v>
      </c>
      <c r="AG1748" s="208">
        <v>2.7559999999999998</v>
      </c>
      <c r="AH1748" s="208">
        <v>5.2380000000000004</v>
      </c>
      <c r="AI1748" s="24"/>
      <c r="AJ1748" s="24"/>
      <c r="AK1748" s="24"/>
      <c r="AL1748" s="24"/>
      <c r="AM1748" s="24"/>
      <c r="AN1748" s="208">
        <v>1.25</v>
      </c>
      <c r="AO1748" s="24"/>
      <c r="AP1748" s="208">
        <v>1.2030000000000001</v>
      </c>
      <c r="AQ1748" s="208">
        <v>3.76</v>
      </c>
      <c r="AR1748" s="208">
        <v>0.86799999999999999</v>
      </c>
      <c r="AS1748" s="208">
        <v>5.6239999999999997</v>
      </c>
      <c r="AT1748" s="24"/>
      <c r="AU1748" s="24"/>
      <c r="AV1748" s="24"/>
      <c r="AW1748" s="24"/>
      <c r="AX1748" s="24"/>
      <c r="AY1748" s="24"/>
      <c r="AZ1748" s="24"/>
      <c r="BA1748" s="24"/>
      <c r="BB1748" s="21">
        <f>MAX(F1748:BA1748)</f>
        <v>5.6239999999999997</v>
      </c>
      <c r="BC1748" s="21"/>
      <c r="BD1748" s="22">
        <f t="shared" si="216"/>
        <v>7.5591397849462361</v>
      </c>
      <c r="BE1748" s="21"/>
      <c r="BG1748" s="10"/>
      <c r="BH1748" s="21">
        <f t="shared" si="213"/>
        <v>0</v>
      </c>
      <c r="BI1748" s="22">
        <f t="shared" si="213"/>
        <v>5.6239999999999997E-3</v>
      </c>
      <c r="BJ1748" s="21"/>
      <c r="BK1748" s="21">
        <v>0</v>
      </c>
      <c r="BL1748" s="22">
        <v>1.6871999999999998E-2</v>
      </c>
      <c r="BM1748" s="21"/>
      <c r="BN1748" s="21">
        <f t="shared" si="214"/>
        <v>0</v>
      </c>
      <c r="BO1748" s="22">
        <f t="shared" si="214"/>
        <v>6.7487999999999992E-2</v>
      </c>
      <c r="BP1748" s="21">
        <f t="shared" si="214"/>
        <v>0</v>
      </c>
    </row>
    <row r="1749" spans="1:68" ht="11.1" hidden="1" customHeight="1" outlineLevel="2" x14ac:dyDescent="0.2">
      <c r="A1749" s="10"/>
      <c r="B1749" s="18"/>
      <c r="C1749" s="18"/>
      <c r="D1749" s="18"/>
      <c r="E1749" s="23" t="s">
        <v>1554</v>
      </c>
      <c r="F1749" s="208">
        <v>11.606999999999999</v>
      </c>
      <c r="G1749" s="208">
        <v>10.231999999999999</v>
      </c>
      <c r="H1749" s="208">
        <v>10.326000000000001</v>
      </c>
      <c r="I1749" s="239">
        <v>7.6559999999999997</v>
      </c>
      <c r="J1749" s="239"/>
      <c r="K1749" s="24"/>
      <c r="L1749" s="24"/>
      <c r="M1749" s="24"/>
      <c r="N1749" s="24"/>
      <c r="O1749" s="24"/>
      <c r="P1749" s="208">
        <v>2.81</v>
      </c>
      <c r="Q1749" s="208">
        <v>9.9489999999999998</v>
      </c>
      <c r="R1749" s="208">
        <v>11.473000000000001</v>
      </c>
      <c r="S1749" s="208">
        <v>14.629</v>
      </c>
      <c r="T1749" s="208">
        <v>14.88</v>
      </c>
      <c r="U1749" s="208">
        <v>10.308</v>
      </c>
      <c r="V1749" s="208">
        <v>8.6690000000000005</v>
      </c>
      <c r="W1749" s="208">
        <v>4.4080000000000004</v>
      </c>
      <c r="X1749" s="24"/>
      <c r="Y1749" s="24"/>
      <c r="Z1749" s="24"/>
      <c r="AA1749" s="24"/>
      <c r="AB1749" s="208">
        <v>5.1349999999999998</v>
      </c>
      <c r="AC1749" s="208">
        <v>11.545</v>
      </c>
      <c r="AD1749" s="208">
        <v>13.018000000000001</v>
      </c>
      <c r="AE1749" s="208">
        <v>14.083</v>
      </c>
      <c r="AF1749" s="208">
        <v>11.791</v>
      </c>
      <c r="AG1749" s="208">
        <v>9.7850000000000001</v>
      </c>
      <c r="AH1749" s="208">
        <v>7.1050000000000004</v>
      </c>
      <c r="AI1749" s="208">
        <v>3.5939999999999999</v>
      </c>
      <c r="AJ1749" s="24"/>
      <c r="AK1749" s="24"/>
      <c r="AL1749" s="24"/>
      <c r="AM1749" s="24"/>
      <c r="AN1749" s="208">
        <v>4.2830000000000004</v>
      </c>
      <c r="AO1749" s="208">
        <v>11.576000000000001</v>
      </c>
      <c r="AP1749" s="208">
        <v>14.353999999999999</v>
      </c>
      <c r="AQ1749" s="208">
        <v>14.997999999999999</v>
      </c>
      <c r="AR1749" s="208">
        <v>14.295</v>
      </c>
      <c r="AS1749" s="208">
        <v>11.961</v>
      </c>
      <c r="AT1749" s="208">
        <v>8.7940000000000005</v>
      </c>
      <c r="AU1749" s="24"/>
      <c r="AV1749" s="24"/>
      <c r="AW1749" s="24"/>
      <c r="AX1749" s="24"/>
      <c r="AY1749" s="24"/>
      <c r="AZ1749" s="24"/>
      <c r="BA1749" s="208">
        <v>6.6130000000000004</v>
      </c>
      <c r="BB1749" s="21">
        <f>MAX(F1749:BA1749)</f>
        <v>14.997999999999999</v>
      </c>
      <c r="BC1749" s="21"/>
      <c r="BD1749" s="22">
        <f t="shared" si="216"/>
        <v>20.158602150537632</v>
      </c>
      <c r="BE1749" s="21"/>
      <c r="BG1749" s="10"/>
      <c r="BH1749" s="21">
        <f t="shared" si="213"/>
        <v>0</v>
      </c>
      <c r="BI1749" s="22">
        <f t="shared" si="213"/>
        <v>1.4997999999999997E-2</v>
      </c>
      <c r="BJ1749" s="21"/>
      <c r="BK1749" s="21">
        <v>0</v>
      </c>
      <c r="BL1749" s="22">
        <v>4.4993999999999992E-2</v>
      </c>
      <c r="BM1749" s="21"/>
      <c r="BN1749" s="21">
        <f t="shared" si="214"/>
        <v>0</v>
      </c>
      <c r="BO1749" s="22">
        <f t="shared" si="214"/>
        <v>0.17997599999999997</v>
      </c>
      <c r="BP1749" s="21">
        <f t="shared" si="214"/>
        <v>0</v>
      </c>
    </row>
    <row r="1750" spans="1:68" ht="11.1" hidden="1" customHeight="1" outlineLevel="1" collapsed="1" x14ac:dyDescent="0.2">
      <c r="A1750" s="10"/>
      <c r="B1750" s="18"/>
      <c r="C1750" s="18"/>
      <c r="D1750" s="18"/>
      <c r="E1750" s="19" t="s">
        <v>1555</v>
      </c>
      <c r="F1750" s="209">
        <v>1.0760000000000001</v>
      </c>
      <c r="G1750" s="209">
        <v>0.95699999999999996</v>
      </c>
      <c r="H1750" s="209">
        <v>0.79300000000000004</v>
      </c>
      <c r="I1750" s="240">
        <v>0.59299999999999997</v>
      </c>
      <c r="J1750" s="240"/>
      <c r="K1750" s="209">
        <v>0.35799999999999998</v>
      </c>
      <c r="L1750" s="209">
        <v>0.126</v>
      </c>
      <c r="M1750" s="20"/>
      <c r="N1750" s="20"/>
      <c r="O1750" s="20"/>
      <c r="P1750" s="209">
        <v>0.67500000000000004</v>
      </c>
      <c r="Q1750" s="209">
        <v>0.92400000000000004</v>
      </c>
      <c r="R1750" s="209">
        <v>0.90900000000000003</v>
      </c>
      <c r="S1750" s="209">
        <v>0.98899999999999999</v>
      </c>
      <c r="T1750" s="209">
        <v>1.1659999999999999</v>
      </c>
      <c r="U1750" s="209">
        <v>0.95499999999999996</v>
      </c>
      <c r="V1750" s="209">
        <v>0.76100000000000001</v>
      </c>
      <c r="W1750" s="209">
        <v>0.41599999999999998</v>
      </c>
      <c r="X1750" s="209">
        <v>0.19</v>
      </c>
      <c r="Y1750" s="20"/>
      <c r="Z1750" s="20"/>
      <c r="AA1750" s="20"/>
      <c r="AB1750" s="20"/>
      <c r="AC1750" s="20"/>
      <c r="AD1750" s="20"/>
      <c r="AE1750" s="20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1">
        <f>MAX(F1750:BA1750)</f>
        <v>1.1659999999999999</v>
      </c>
      <c r="BC1750" s="21">
        <f>BD1750</f>
        <v>1.5672043010752688</v>
      </c>
      <c r="BD1750" s="22">
        <f t="shared" si="216"/>
        <v>1.5672043010752688</v>
      </c>
      <c r="BE1750" s="21">
        <f>BC1750-BD1750</f>
        <v>0</v>
      </c>
      <c r="BG1750" s="10">
        <v>6</v>
      </c>
      <c r="BH1750" s="21">
        <f t="shared" ref="BH1750:BI1813" si="227">(BC1750*24*31/1000000)</f>
        <v>1.1659999999999999E-3</v>
      </c>
      <c r="BI1750" s="22">
        <f t="shared" si="227"/>
        <v>1.1659999999999999E-3</v>
      </c>
      <c r="BJ1750" s="21">
        <f>BH1750-BI1750</f>
        <v>0</v>
      </c>
      <c r="BK1750" s="21">
        <v>3.4979999999999998E-3</v>
      </c>
      <c r="BL1750" s="22">
        <v>3.4979999999999998E-3</v>
      </c>
      <c r="BM1750" s="21">
        <v>0</v>
      </c>
      <c r="BN1750" s="21">
        <f t="shared" si="214"/>
        <v>1.3991999999999999E-2</v>
      </c>
      <c r="BO1750" s="22">
        <f t="shared" si="214"/>
        <v>1.3991999999999999E-2</v>
      </c>
      <c r="BP1750" s="21">
        <f t="shared" si="214"/>
        <v>0</v>
      </c>
    </row>
    <row r="1751" spans="1:68" ht="11.1" hidden="1" customHeight="1" outlineLevel="2" x14ac:dyDescent="0.2">
      <c r="A1751" s="10"/>
      <c r="B1751" s="18"/>
      <c r="C1751" s="18"/>
      <c r="D1751" s="18"/>
      <c r="E1751" s="23" t="s">
        <v>1556</v>
      </c>
      <c r="F1751" s="208">
        <v>1.0760000000000001</v>
      </c>
      <c r="G1751" s="208">
        <v>0.95699999999999996</v>
      </c>
      <c r="H1751" s="208">
        <v>0.79300000000000004</v>
      </c>
      <c r="I1751" s="239">
        <v>0.59299999999999997</v>
      </c>
      <c r="J1751" s="239"/>
      <c r="K1751" s="208">
        <v>0.35799999999999998</v>
      </c>
      <c r="L1751" s="208">
        <v>0.126</v>
      </c>
      <c r="M1751" s="24"/>
      <c r="N1751" s="24"/>
      <c r="O1751" s="24"/>
      <c r="P1751" s="208">
        <v>0.67500000000000004</v>
      </c>
      <c r="Q1751" s="208">
        <v>0.92400000000000004</v>
      </c>
      <c r="R1751" s="208">
        <v>0.90900000000000003</v>
      </c>
      <c r="S1751" s="208">
        <v>0.98899999999999999</v>
      </c>
      <c r="T1751" s="208">
        <v>1.1659999999999999</v>
      </c>
      <c r="U1751" s="208">
        <v>0.95499999999999996</v>
      </c>
      <c r="V1751" s="208">
        <v>0.76100000000000001</v>
      </c>
      <c r="W1751" s="208">
        <v>0.41599999999999998</v>
      </c>
      <c r="X1751" s="208">
        <v>0.19</v>
      </c>
      <c r="Y1751" s="24"/>
      <c r="Z1751" s="24"/>
      <c r="AA1751" s="24"/>
      <c r="AB1751" s="24"/>
      <c r="AC1751" s="24"/>
      <c r="AD1751" s="24"/>
      <c r="AE1751" s="24"/>
      <c r="AF1751" s="24"/>
      <c r="AG1751" s="24"/>
      <c r="AH1751" s="24"/>
      <c r="AI1751" s="24"/>
      <c r="AJ1751" s="24"/>
      <c r="AK1751" s="24"/>
      <c r="AL1751" s="24"/>
      <c r="AM1751" s="24"/>
      <c r="AN1751" s="24"/>
      <c r="AO1751" s="24"/>
      <c r="AP1751" s="24"/>
      <c r="AQ1751" s="24"/>
      <c r="AR1751" s="24"/>
      <c r="AS1751" s="24"/>
      <c r="AT1751" s="24"/>
      <c r="AU1751" s="24"/>
      <c r="AV1751" s="24"/>
      <c r="AW1751" s="24"/>
      <c r="AX1751" s="24"/>
      <c r="AY1751" s="24"/>
      <c r="AZ1751" s="24"/>
      <c r="BA1751" s="24"/>
      <c r="BB1751" s="21">
        <f>MAX(F1751:BA1751)</f>
        <v>1.1659999999999999</v>
      </c>
      <c r="BC1751" s="21"/>
      <c r="BD1751" s="22">
        <f t="shared" si="216"/>
        <v>1.5672043010752688</v>
      </c>
      <c r="BE1751" s="21"/>
      <c r="BG1751" s="10"/>
      <c r="BH1751" s="21">
        <f t="shared" si="227"/>
        <v>0</v>
      </c>
      <c r="BI1751" s="22">
        <f t="shared" si="227"/>
        <v>1.1659999999999999E-3</v>
      </c>
      <c r="BJ1751" s="21"/>
      <c r="BK1751" s="21">
        <v>0</v>
      </c>
      <c r="BL1751" s="22">
        <v>3.4979999999999998E-3</v>
      </c>
      <c r="BM1751" s="21"/>
      <c r="BN1751" s="21">
        <f t="shared" si="214"/>
        <v>0</v>
      </c>
      <c r="BO1751" s="22">
        <f t="shared" si="214"/>
        <v>1.3991999999999999E-2</v>
      </c>
      <c r="BP1751" s="21">
        <f t="shared" si="214"/>
        <v>0</v>
      </c>
    </row>
    <row r="1752" spans="1:68" ht="11.1" hidden="1" customHeight="1" outlineLevel="1" collapsed="1" x14ac:dyDescent="0.2">
      <c r="A1752" s="10"/>
      <c r="B1752" s="18"/>
      <c r="C1752" s="18"/>
      <c r="D1752" s="25"/>
      <c r="E1752" s="19" t="s">
        <v>369</v>
      </c>
      <c r="F1752" s="209">
        <v>244.614</v>
      </c>
      <c r="G1752" s="209">
        <v>170.97900000000001</v>
      </c>
      <c r="H1752" s="209">
        <v>163.08600000000001</v>
      </c>
      <c r="I1752" s="240">
        <v>71.013000000000005</v>
      </c>
      <c r="J1752" s="240"/>
      <c r="K1752" s="209">
        <v>76.451999999999998</v>
      </c>
      <c r="L1752" s="209">
        <v>30.559000000000001</v>
      </c>
      <c r="M1752" s="209">
        <v>24.818999999999999</v>
      </c>
      <c r="N1752" s="209">
        <v>47.420999999999999</v>
      </c>
      <c r="O1752" s="209">
        <v>73.436000000000007</v>
      </c>
      <c r="P1752" s="209">
        <v>114.059</v>
      </c>
      <c r="Q1752" s="209">
        <v>136.386</v>
      </c>
      <c r="R1752" s="209">
        <v>152.64599999999999</v>
      </c>
      <c r="S1752" s="209">
        <v>209.774</v>
      </c>
      <c r="T1752" s="209">
        <v>204.702</v>
      </c>
      <c r="U1752" s="209">
        <v>194.17599999999999</v>
      </c>
      <c r="V1752" s="209">
        <v>108.568</v>
      </c>
      <c r="W1752" s="209">
        <v>75.781999999999996</v>
      </c>
      <c r="X1752" s="209">
        <v>64.861000000000004</v>
      </c>
      <c r="Y1752" s="209">
        <v>32.543999999999997</v>
      </c>
      <c r="Z1752" s="209">
        <v>40.835999999999999</v>
      </c>
      <c r="AA1752" s="209">
        <v>41.465000000000003</v>
      </c>
      <c r="AB1752" s="209">
        <v>68.986000000000004</v>
      </c>
      <c r="AC1752" s="209">
        <v>152.476</v>
      </c>
      <c r="AD1752" s="209">
        <v>240.506</v>
      </c>
      <c r="AE1752" s="209">
        <v>231.74199999999999</v>
      </c>
      <c r="AF1752" s="209">
        <v>173.37799999999999</v>
      </c>
      <c r="AG1752" s="209">
        <v>175.75200000000001</v>
      </c>
      <c r="AH1752" s="209">
        <v>120.985</v>
      </c>
      <c r="AI1752" s="209">
        <v>50.084000000000003</v>
      </c>
      <c r="AJ1752" s="209">
        <v>52.009</v>
      </c>
      <c r="AK1752" s="209">
        <v>22.431999999999999</v>
      </c>
      <c r="AL1752" s="209">
        <v>36.914999999999999</v>
      </c>
      <c r="AM1752" s="209">
        <v>67.855999999999995</v>
      </c>
      <c r="AN1752" s="209">
        <v>98.468999999999994</v>
      </c>
      <c r="AO1752" s="209">
        <v>151.65899999999999</v>
      </c>
      <c r="AP1752" s="209">
        <v>228.048</v>
      </c>
      <c r="AQ1752" s="209">
        <v>230.499</v>
      </c>
      <c r="AR1752" s="209">
        <v>187.11500000000001</v>
      </c>
      <c r="AS1752" s="209">
        <v>196.33500000000001</v>
      </c>
      <c r="AT1752" s="209">
        <v>123.253</v>
      </c>
      <c r="AU1752" s="209">
        <v>89.385999999999996</v>
      </c>
      <c r="AV1752" s="209">
        <v>47.198</v>
      </c>
      <c r="AW1752" s="209">
        <v>38.503</v>
      </c>
      <c r="AX1752" s="209">
        <v>46.334000000000003</v>
      </c>
      <c r="AY1752" s="209">
        <v>77.879000000000005</v>
      </c>
      <c r="AZ1752" s="209">
        <v>85.412999999999997</v>
      </c>
      <c r="BA1752" s="209">
        <v>136.50700000000001</v>
      </c>
      <c r="BB1752" s="27">
        <v>227.708</v>
      </c>
      <c r="BC1752" s="21">
        <f>BF1752</f>
        <v>2015</v>
      </c>
      <c r="BD1752" s="22">
        <f t="shared" si="216"/>
        <v>306.05913978494618</v>
      </c>
      <c r="BE1752" s="21">
        <f>BC1752-BD1752</f>
        <v>1708.9408602150538</v>
      </c>
      <c r="BF1752" s="2">
        <v>2015</v>
      </c>
      <c r="BG1752" s="10"/>
      <c r="BH1752" s="21">
        <f t="shared" si="227"/>
        <v>1.49916</v>
      </c>
      <c r="BI1752" s="22">
        <f t="shared" si="227"/>
        <v>0.22770799999999997</v>
      </c>
      <c r="BJ1752" s="21">
        <f>BH1752-BI1752</f>
        <v>1.271452</v>
      </c>
      <c r="BK1752" s="21">
        <v>3.9618000000000002</v>
      </c>
      <c r="BL1752" s="22">
        <v>0.73384200000000011</v>
      </c>
      <c r="BM1752" s="21">
        <v>3.2279580000000001</v>
      </c>
      <c r="BN1752" s="21">
        <f t="shared" si="214"/>
        <v>15.847200000000001</v>
      </c>
      <c r="BO1752" s="22">
        <f t="shared" si="214"/>
        <v>2.9353680000000004</v>
      </c>
      <c r="BP1752" s="21">
        <f t="shared" si="214"/>
        <v>12.911832</v>
      </c>
    </row>
    <row r="1753" spans="1:68" ht="11.1" hidden="1" customHeight="1" outlineLevel="2" x14ac:dyDescent="0.2">
      <c r="A1753" s="10"/>
      <c r="B1753" s="18"/>
      <c r="C1753" s="18"/>
      <c r="D1753" s="25"/>
      <c r="E1753" s="23"/>
      <c r="F1753" s="208">
        <v>244.614</v>
      </c>
      <c r="G1753" s="208">
        <v>170.97900000000001</v>
      </c>
      <c r="H1753" s="208">
        <v>163.08600000000001</v>
      </c>
      <c r="I1753" s="239">
        <v>71.013000000000005</v>
      </c>
      <c r="J1753" s="239"/>
      <c r="K1753" s="208">
        <v>76.451999999999998</v>
      </c>
      <c r="L1753" s="208">
        <v>30.559000000000001</v>
      </c>
      <c r="M1753" s="208">
        <v>24.818999999999999</v>
      </c>
      <c r="N1753" s="208">
        <v>47.420999999999999</v>
      </c>
      <c r="O1753" s="208">
        <v>73.436000000000007</v>
      </c>
      <c r="P1753" s="208">
        <v>114.059</v>
      </c>
      <c r="Q1753" s="208">
        <v>136.386</v>
      </c>
      <c r="R1753" s="208">
        <v>152.64599999999999</v>
      </c>
      <c r="S1753" s="208">
        <v>209.774</v>
      </c>
      <c r="T1753" s="208">
        <v>204.702</v>
      </c>
      <c r="U1753" s="208">
        <v>194.17599999999999</v>
      </c>
      <c r="V1753" s="208">
        <v>108.568</v>
      </c>
      <c r="W1753" s="208">
        <v>75.781999999999996</v>
      </c>
      <c r="X1753" s="208">
        <v>64.861000000000004</v>
      </c>
      <c r="Y1753" s="208">
        <v>32.543999999999997</v>
      </c>
      <c r="Z1753" s="208">
        <v>40.835999999999999</v>
      </c>
      <c r="AA1753" s="208">
        <v>41.465000000000003</v>
      </c>
      <c r="AB1753" s="208">
        <v>68.986000000000004</v>
      </c>
      <c r="AC1753" s="208">
        <v>152.476</v>
      </c>
      <c r="AD1753" s="208">
        <v>240.506</v>
      </c>
      <c r="AE1753" s="208">
        <v>231.74199999999999</v>
      </c>
      <c r="AF1753" s="208">
        <v>173.37799999999999</v>
      </c>
      <c r="AG1753" s="208">
        <v>175.75200000000001</v>
      </c>
      <c r="AH1753" s="208">
        <v>120.985</v>
      </c>
      <c r="AI1753" s="208">
        <v>50.084000000000003</v>
      </c>
      <c r="AJ1753" s="208">
        <v>52.009</v>
      </c>
      <c r="AK1753" s="208">
        <v>22.431999999999999</v>
      </c>
      <c r="AL1753" s="208">
        <v>36.914999999999999</v>
      </c>
      <c r="AM1753" s="208">
        <v>67.855999999999995</v>
      </c>
      <c r="AN1753" s="208">
        <v>98.468999999999994</v>
      </c>
      <c r="AO1753" s="208">
        <v>151.65899999999999</v>
      </c>
      <c r="AP1753" s="208">
        <v>228.048</v>
      </c>
      <c r="AQ1753" s="208">
        <v>230.499</v>
      </c>
      <c r="AR1753" s="208">
        <v>187.11500000000001</v>
      </c>
      <c r="AS1753" s="208">
        <v>196.33500000000001</v>
      </c>
      <c r="AT1753" s="208">
        <v>123.253</v>
      </c>
      <c r="AU1753" s="208">
        <v>89.385999999999996</v>
      </c>
      <c r="AV1753" s="208">
        <v>47.198</v>
      </c>
      <c r="AW1753" s="208">
        <v>38.503</v>
      </c>
      <c r="AX1753" s="208">
        <v>46.334000000000003</v>
      </c>
      <c r="AY1753" s="208">
        <v>77.879000000000005</v>
      </c>
      <c r="AZ1753" s="208">
        <v>85.412999999999997</v>
      </c>
      <c r="BA1753" s="208">
        <v>136.50700000000001</v>
      </c>
      <c r="BB1753" s="27">
        <v>227.708</v>
      </c>
      <c r="BC1753" s="21"/>
      <c r="BD1753" s="22">
        <f t="shared" si="216"/>
        <v>306.05913978494618</v>
      </c>
      <c r="BE1753" s="21"/>
      <c r="BG1753" s="10"/>
      <c r="BH1753" s="21">
        <f t="shared" si="227"/>
        <v>0</v>
      </c>
      <c r="BI1753" s="22">
        <f t="shared" si="227"/>
        <v>0.22770799999999997</v>
      </c>
      <c r="BJ1753" s="21"/>
      <c r="BK1753" s="21">
        <v>0</v>
      </c>
      <c r="BL1753" s="22">
        <v>0.73384200000000011</v>
      </c>
      <c r="BM1753" s="21"/>
      <c r="BN1753" s="21">
        <f t="shared" si="214"/>
        <v>0</v>
      </c>
      <c r="BO1753" s="22">
        <f t="shared" si="214"/>
        <v>2.9353680000000004</v>
      </c>
      <c r="BP1753" s="21">
        <f t="shared" si="214"/>
        <v>0</v>
      </c>
    </row>
    <row r="1754" spans="1:68" ht="11.1" hidden="1" customHeight="1" outlineLevel="1" collapsed="1" x14ac:dyDescent="0.2">
      <c r="A1754" s="10"/>
      <c r="B1754" s="18"/>
      <c r="C1754" s="18"/>
      <c r="D1754" s="18"/>
      <c r="E1754" s="19" t="s">
        <v>1557</v>
      </c>
      <c r="F1754" s="20"/>
      <c r="G1754" s="20"/>
      <c r="H1754" s="20"/>
      <c r="I1754" s="20"/>
      <c r="J1754" s="20"/>
      <c r="K1754" s="20"/>
      <c r="L1754" s="20"/>
      <c r="M1754" s="20"/>
      <c r="N1754" s="20"/>
      <c r="O1754" s="20"/>
      <c r="P1754" s="20"/>
      <c r="Q1754" s="20"/>
      <c r="R1754" s="20"/>
      <c r="S1754" s="20"/>
      <c r="T1754" s="20"/>
      <c r="U1754" s="20"/>
      <c r="V1754" s="20"/>
      <c r="W1754" s="20"/>
      <c r="X1754" s="20"/>
      <c r="Y1754" s="20"/>
      <c r="Z1754" s="20"/>
      <c r="AA1754" s="20"/>
      <c r="AB1754" s="20"/>
      <c r="AC1754" s="20"/>
      <c r="AD1754" s="20"/>
      <c r="AE1754" s="20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9">
        <v>1.216</v>
      </c>
      <c r="AS1754" s="209">
        <v>0.23100000000000001</v>
      </c>
      <c r="AT1754" s="209">
        <v>0.14499999999999999</v>
      </c>
      <c r="AU1754" s="209">
        <v>5.7000000000000002E-2</v>
      </c>
      <c r="AV1754" s="20"/>
      <c r="AW1754" s="20"/>
      <c r="AX1754" s="20"/>
      <c r="AY1754" s="209">
        <v>0.03</v>
      </c>
      <c r="AZ1754" s="20"/>
      <c r="BA1754" s="20"/>
      <c r="BB1754" s="21">
        <f>MAX(F1754:BA1754)</f>
        <v>1.216</v>
      </c>
      <c r="BC1754" s="21">
        <f>BD1754</f>
        <v>1.6344086021505375</v>
      </c>
      <c r="BD1754" s="22">
        <f t="shared" si="216"/>
        <v>1.6344086021505375</v>
      </c>
      <c r="BE1754" s="21">
        <f>BC1754-BD1754</f>
        <v>0</v>
      </c>
      <c r="BF1754" s="2">
        <v>1.2</v>
      </c>
      <c r="BG1754" s="10">
        <v>6</v>
      </c>
      <c r="BH1754" s="21">
        <f t="shared" si="227"/>
        <v>1.2159999999999999E-3</v>
      </c>
      <c r="BI1754" s="22">
        <f t="shared" si="227"/>
        <v>1.2159999999999999E-3</v>
      </c>
      <c r="BJ1754" s="21">
        <f>BH1754-BI1754</f>
        <v>0</v>
      </c>
      <c r="BK1754" s="21">
        <v>3.6479999999999993E-3</v>
      </c>
      <c r="BL1754" s="22">
        <v>3.6479999999999993E-3</v>
      </c>
      <c r="BM1754" s="21">
        <v>0</v>
      </c>
      <c r="BN1754" s="21">
        <f t="shared" si="214"/>
        <v>1.4591999999999997E-2</v>
      </c>
      <c r="BO1754" s="22">
        <f t="shared" si="214"/>
        <v>1.4591999999999997E-2</v>
      </c>
      <c r="BP1754" s="21">
        <f t="shared" si="214"/>
        <v>0</v>
      </c>
    </row>
    <row r="1755" spans="1:68" ht="11.1" hidden="1" customHeight="1" outlineLevel="2" x14ac:dyDescent="0.2">
      <c r="A1755" s="10"/>
      <c r="B1755" s="18"/>
      <c r="C1755" s="18"/>
      <c r="D1755" s="18"/>
      <c r="E1755" s="23" t="s">
        <v>1558</v>
      </c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4"/>
      <c r="AH1755" s="24"/>
      <c r="AI1755" s="24"/>
      <c r="AJ1755" s="24"/>
      <c r="AK1755" s="24"/>
      <c r="AL1755" s="24"/>
      <c r="AM1755" s="24"/>
      <c r="AN1755" s="24"/>
      <c r="AO1755" s="24"/>
      <c r="AP1755" s="24"/>
      <c r="AQ1755" s="24"/>
      <c r="AR1755" s="208">
        <v>1.216</v>
      </c>
      <c r="AS1755" s="208">
        <v>0.23100000000000001</v>
      </c>
      <c r="AT1755" s="208">
        <v>0.14499999999999999</v>
      </c>
      <c r="AU1755" s="208">
        <v>5.7000000000000002E-2</v>
      </c>
      <c r="AV1755" s="24"/>
      <c r="AW1755" s="24"/>
      <c r="AX1755" s="24"/>
      <c r="AY1755" s="208">
        <v>0.03</v>
      </c>
      <c r="AZ1755" s="24"/>
      <c r="BA1755" s="24"/>
      <c r="BB1755" s="21">
        <f>MAX(F1755:BA1755)</f>
        <v>1.216</v>
      </c>
      <c r="BC1755" s="21"/>
      <c r="BD1755" s="22">
        <f t="shared" si="216"/>
        <v>1.6344086021505375</v>
      </c>
      <c r="BE1755" s="21"/>
      <c r="BG1755" s="10"/>
      <c r="BH1755" s="21">
        <f t="shared" si="227"/>
        <v>0</v>
      </c>
      <c r="BI1755" s="22">
        <f t="shared" si="227"/>
        <v>1.2159999999999999E-3</v>
      </c>
      <c r="BJ1755" s="21"/>
      <c r="BK1755" s="21">
        <v>0</v>
      </c>
      <c r="BL1755" s="22">
        <v>3.6479999999999993E-3</v>
      </c>
      <c r="BM1755" s="21"/>
      <c r="BN1755" s="21">
        <f t="shared" si="214"/>
        <v>0</v>
      </c>
      <c r="BO1755" s="22">
        <f t="shared" si="214"/>
        <v>1.4591999999999997E-2</v>
      </c>
      <c r="BP1755" s="21">
        <f t="shared" si="214"/>
        <v>0</v>
      </c>
    </row>
    <row r="1756" spans="1:68" ht="65.25" hidden="1" customHeight="1" x14ac:dyDescent="0.2">
      <c r="A1756" s="10">
        <v>26</v>
      </c>
      <c r="B1756" s="11" t="s">
        <v>1559</v>
      </c>
      <c r="C1756" s="11" t="s">
        <v>1560</v>
      </c>
      <c r="D1756" s="11" t="s">
        <v>1560</v>
      </c>
      <c r="E1756" s="12"/>
      <c r="F1756" s="210">
        <v>6669.58</v>
      </c>
      <c r="G1756" s="210">
        <v>5607.4110000000001</v>
      </c>
      <c r="H1756" s="210">
        <v>4865.7470000000003</v>
      </c>
      <c r="I1756" s="241">
        <v>3571.402</v>
      </c>
      <c r="J1756" s="241"/>
      <c r="K1756" s="210">
        <v>1850.319</v>
      </c>
      <c r="L1756" s="211">
        <v>752.41099999999994</v>
      </c>
      <c r="M1756" s="211">
        <v>433.87900000000002</v>
      </c>
      <c r="N1756" s="211">
        <v>745.71900000000005</v>
      </c>
      <c r="O1756" s="210">
        <v>1771.4559999999999</v>
      </c>
      <c r="P1756" s="210">
        <v>2892.223</v>
      </c>
      <c r="Q1756" s="210">
        <v>4725.7650000000003</v>
      </c>
      <c r="R1756" s="210">
        <v>6238.9369999999999</v>
      </c>
      <c r="S1756" s="210">
        <v>6542.701</v>
      </c>
      <c r="T1756" s="210">
        <v>6465.4229999999998</v>
      </c>
      <c r="U1756" s="210">
        <v>5380.4579999999996</v>
      </c>
      <c r="V1756" s="210">
        <v>3434.93</v>
      </c>
      <c r="W1756" s="210">
        <v>2526.9490000000001</v>
      </c>
      <c r="X1756" s="211">
        <v>634.625</v>
      </c>
      <c r="Y1756" s="211">
        <v>378.76600000000002</v>
      </c>
      <c r="Z1756" s="211">
        <v>702.28399999999999</v>
      </c>
      <c r="AA1756" s="210">
        <v>1738.8620000000001</v>
      </c>
      <c r="AB1756" s="210">
        <v>2772.2860000000001</v>
      </c>
      <c r="AC1756" s="210">
        <v>4548.1329999999998</v>
      </c>
      <c r="AD1756" s="210">
        <v>6861.2219999999998</v>
      </c>
      <c r="AE1756" s="210">
        <v>6899.357</v>
      </c>
      <c r="AF1756" s="210">
        <v>5668.1559999999999</v>
      </c>
      <c r="AG1756" s="210">
        <v>4636.884</v>
      </c>
      <c r="AH1756" s="210">
        <v>2789.4079999999999</v>
      </c>
      <c r="AI1756" s="210">
        <v>1853.0260000000001</v>
      </c>
      <c r="AJ1756" s="211">
        <v>657.51800000000003</v>
      </c>
      <c r="AK1756" s="211">
        <v>372.16199999999998</v>
      </c>
      <c r="AL1756" s="211">
        <v>711.73299999999995</v>
      </c>
      <c r="AM1756" s="210">
        <v>1716.702</v>
      </c>
      <c r="AN1756" s="210">
        <v>2968.1350000000002</v>
      </c>
      <c r="AO1756" s="210">
        <v>4707.9110000000001</v>
      </c>
      <c r="AP1756" s="210">
        <v>6520.4189999999999</v>
      </c>
      <c r="AQ1756" s="210">
        <v>6666.549</v>
      </c>
      <c r="AR1756" s="210">
        <v>6058.2830000000004</v>
      </c>
      <c r="AS1756" s="210">
        <v>5116.2219999999998</v>
      </c>
      <c r="AT1756" s="210">
        <v>3354.7429999999999</v>
      </c>
      <c r="AU1756" s="210">
        <v>1852.6769999999999</v>
      </c>
      <c r="AV1756" s="211">
        <v>663.077</v>
      </c>
      <c r="AW1756" s="211">
        <v>333.28899999999999</v>
      </c>
      <c r="AX1756" s="211">
        <v>802.80899999999997</v>
      </c>
      <c r="AY1756" s="210">
        <v>1891.13</v>
      </c>
      <c r="AZ1756" s="210">
        <v>2552.7109999999998</v>
      </c>
      <c r="BA1756" s="210">
        <v>4194.5140000000001</v>
      </c>
      <c r="BB1756" s="14">
        <f>SUM(BB1757:BB2218)/2</f>
        <v>8401.0075000000033</v>
      </c>
      <c r="BC1756" s="14">
        <f>SUM(BC1757:BC2209)+BC2210+BC2212+BC2214+BC2216+BC2218</f>
        <v>25334.268956989254</v>
      </c>
      <c r="BD1756" s="15">
        <f>(BB1756/31/24)*1000</f>
        <v>11291.676747311833</v>
      </c>
      <c r="BE1756" s="14">
        <f>BC1756-BD1756</f>
        <v>14042.592209677421</v>
      </c>
      <c r="BG1756" s="43"/>
      <c r="BH1756" s="17">
        <f>(BC1756*24*31/1000000)+SUM(BH2188:BH2191)</f>
        <v>18.889095304000005</v>
      </c>
      <c r="BI1756" s="15">
        <f>(BD1756*24*31/1000000)+SUM(BI2188:BI2191)</f>
        <v>8.4085621504000034</v>
      </c>
      <c r="BJ1756" s="14">
        <f>BH1756-BI1756</f>
        <v>10.480533153600001</v>
      </c>
      <c r="BK1756" s="17">
        <v>65.544513192000011</v>
      </c>
      <c r="BL1756" s="15">
        <v>24.936956999999985</v>
      </c>
      <c r="BM1756" s="14">
        <v>40.626522191999989</v>
      </c>
      <c r="BN1756" s="17">
        <f t="shared" si="214"/>
        <v>262.17805276800004</v>
      </c>
      <c r="BO1756" s="15">
        <f t="shared" si="214"/>
        <v>99.747827999999942</v>
      </c>
      <c r="BP1756" s="17">
        <f t="shared" si="214"/>
        <v>162.50608876799996</v>
      </c>
    </row>
    <row r="1757" spans="1:68" ht="11.1" hidden="1" customHeight="1" outlineLevel="1" collapsed="1" x14ac:dyDescent="0.2">
      <c r="A1757" s="10"/>
      <c r="B1757" s="18"/>
      <c r="C1757" s="18"/>
      <c r="D1757" s="18"/>
      <c r="E1757" s="19" t="s">
        <v>1561</v>
      </c>
      <c r="F1757" s="209">
        <v>7.343</v>
      </c>
      <c r="G1757" s="209">
        <v>7.2220000000000004</v>
      </c>
      <c r="H1757" s="209">
        <v>4.3220000000000001</v>
      </c>
      <c r="I1757" s="240">
        <v>3.722</v>
      </c>
      <c r="J1757" s="240"/>
      <c r="K1757" s="209">
        <v>1.966</v>
      </c>
      <c r="L1757" s="20"/>
      <c r="M1757" s="20"/>
      <c r="N1757" s="20"/>
      <c r="O1757" s="20"/>
      <c r="P1757" s="209">
        <v>3.3319999999999999</v>
      </c>
      <c r="Q1757" s="209">
        <v>6.13</v>
      </c>
      <c r="R1757" s="209">
        <v>4.8970000000000002</v>
      </c>
      <c r="S1757" s="209">
        <v>5.9180000000000001</v>
      </c>
      <c r="T1757" s="209">
        <v>6.0039999999999996</v>
      </c>
      <c r="U1757" s="209">
        <v>4.3289999999999997</v>
      </c>
      <c r="V1757" s="209">
        <v>2.8010000000000002</v>
      </c>
      <c r="W1757" s="209">
        <v>1.41</v>
      </c>
      <c r="X1757" s="209">
        <v>0.32600000000000001</v>
      </c>
      <c r="Y1757" s="20"/>
      <c r="Z1757" s="20"/>
      <c r="AA1757" s="209">
        <v>0.46400000000000002</v>
      </c>
      <c r="AB1757" s="209">
        <v>2.89</v>
      </c>
      <c r="AC1757" s="209">
        <v>4.7329999999999997</v>
      </c>
      <c r="AD1757" s="209">
        <v>6.2539999999999996</v>
      </c>
      <c r="AE1757" s="20"/>
      <c r="AF1757" s="209">
        <v>13.36</v>
      </c>
      <c r="AG1757" s="209">
        <v>4.3680000000000003</v>
      </c>
      <c r="AH1757" s="209">
        <v>2.4809999999999999</v>
      </c>
      <c r="AI1757" s="209">
        <v>2.02</v>
      </c>
      <c r="AJ1757" s="20"/>
      <c r="AK1757" s="20"/>
      <c r="AL1757" s="20"/>
      <c r="AM1757" s="20"/>
      <c r="AN1757" s="209">
        <v>3.8170000000000002</v>
      </c>
      <c r="AO1757" s="209">
        <v>5.8150000000000004</v>
      </c>
      <c r="AP1757" s="209">
        <v>7.3319999999999999</v>
      </c>
      <c r="AQ1757" s="209">
        <v>7.8319999999999999</v>
      </c>
      <c r="AR1757" s="209">
        <v>6.6859999999999999</v>
      </c>
      <c r="AS1757" s="209">
        <v>5.41</v>
      </c>
      <c r="AT1757" s="209">
        <v>3.9889999999999999</v>
      </c>
      <c r="AU1757" s="209">
        <v>2.2549999999999999</v>
      </c>
      <c r="AV1757" s="20"/>
      <c r="AW1757" s="20"/>
      <c r="AX1757" s="20"/>
      <c r="AY1757" s="209">
        <v>1.0249999999999999</v>
      </c>
      <c r="AZ1757" s="209">
        <v>2.2650000000000001</v>
      </c>
      <c r="BA1757" s="209">
        <v>5</v>
      </c>
      <c r="BB1757" s="21">
        <f>MAX(F1757:BA1757)</f>
        <v>13.36</v>
      </c>
      <c r="BC1757" s="21">
        <f>BD1757</f>
        <v>17.956989247311828</v>
      </c>
      <c r="BD1757" s="22">
        <f t="shared" si="216"/>
        <v>17.956989247311828</v>
      </c>
      <c r="BE1757" s="21">
        <f>BC1757-BD1757</f>
        <v>0</v>
      </c>
      <c r="BF1757" s="2">
        <v>5.8</v>
      </c>
      <c r="BG1757" s="10">
        <v>6</v>
      </c>
      <c r="BH1757" s="21">
        <f t="shared" si="227"/>
        <v>1.336E-2</v>
      </c>
      <c r="BI1757" s="22">
        <f t="shared" si="227"/>
        <v>1.336E-2</v>
      </c>
      <c r="BJ1757" s="21">
        <f>BH1757-BI1757</f>
        <v>0</v>
      </c>
      <c r="BK1757" s="21">
        <v>4.0080000000000005E-2</v>
      </c>
      <c r="BL1757" s="22">
        <v>4.0080000000000005E-2</v>
      </c>
      <c r="BM1757" s="21">
        <v>0</v>
      </c>
      <c r="BN1757" s="21">
        <f t="shared" si="214"/>
        <v>0.16032000000000002</v>
      </c>
      <c r="BO1757" s="22">
        <f t="shared" si="214"/>
        <v>0.16032000000000002</v>
      </c>
      <c r="BP1757" s="21">
        <f t="shared" si="214"/>
        <v>0</v>
      </c>
    </row>
    <row r="1758" spans="1:68" ht="11.1" hidden="1" customHeight="1" outlineLevel="2" x14ac:dyDescent="0.2">
      <c r="A1758" s="10"/>
      <c r="B1758" s="18"/>
      <c r="C1758" s="18"/>
      <c r="D1758" s="18"/>
      <c r="E1758" s="23" t="s">
        <v>1562</v>
      </c>
      <c r="F1758" s="208">
        <v>7.343</v>
      </c>
      <c r="G1758" s="208">
        <v>7.2220000000000004</v>
      </c>
      <c r="H1758" s="208">
        <v>4.3220000000000001</v>
      </c>
      <c r="I1758" s="239">
        <v>3.722</v>
      </c>
      <c r="J1758" s="239"/>
      <c r="K1758" s="208">
        <v>1.966</v>
      </c>
      <c r="L1758" s="24"/>
      <c r="M1758" s="24"/>
      <c r="N1758" s="24"/>
      <c r="O1758" s="24"/>
      <c r="P1758" s="208">
        <v>3.3319999999999999</v>
      </c>
      <c r="Q1758" s="208">
        <v>6.13</v>
      </c>
      <c r="R1758" s="208">
        <v>4.8970000000000002</v>
      </c>
      <c r="S1758" s="208">
        <v>5.9180000000000001</v>
      </c>
      <c r="T1758" s="208">
        <v>6.0039999999999996</v>
      </c>
      <c r="U1758" s="208">
        <v>4.3289999999999997</v>
      </c>
      <c r="V1758" s="208">
        <v>2.8010000000000002</v>
      </c>
      <c r="W1758" s="208">
        <v>1.41</v>
      </c>
      <c r="X1758" s="208">
        <v>0.32600000000000001</v>
      </c>
      <c r="Y1758" s="24"/>
      <c r="Z1758" s="24"/>
      <c r="AA1758" s="208">
        <v>0.46400000000000002</v>
      </c>
      <c r="AB1758" s="208">
        <v>2.89</v>
      </c>
      <c r="AC1758" s="208">
        <v>4.7329999999999997</v>
      </c>
      <c r="AD1758" s="208">
        <v>6.2539999999999996</v>
      </c>
      <c r="AE1758" s="24"/>
      <c r="AF1758" s="208">
        <v>13.36</v>
      </c>
      <c r="AG1758" s="208">
        <v>4.3680000000000003</v>
      </c>
      <c r="AH1758" s="208">
        <v>2.4809999999999999</v>
      </c>
      <c r="AI1758" s="208">
        <v>2.02</v>
      </c>
      <c r="AJ1758" s="24"/>
      <c r="AK1758" s="24"/>
      <c r="AL1758" s="24"/>
      <c r="AM1758" s="24"/>
      <c r="AN1758" s="208">
        <v>3.8170000000000002</v>
      </c>
      <c r="AO1758" s="208">
        <v>5.8150000000000004</v>
      </c>
      <c r="AP1758" s="208">
        <v>7.3319999999999999</v>
      </c>
      <c r="AQ1758" s="208">
        <v>7.8319999999999999</v>
      </c>
      <c r="AR1758" s="208">
        <v>6.6859999999999999</v>
      </c>
      <c r="AS1758" s="208">
        <v>5.41</v>
      </c>
      <c r="AT1758" s="208">
        <v>3.9889999999999999</v>
      </c>
      <c r="AU1758" s="208">
        <v>2.2549999999999999</v>
      </c>
      <c r="AV1758" s="24"/>
      <c r="AW1758" s="24"/>
      <c r="AX1758" s="24"/>
      <c r="AY1758" s="208">
        <v>1.0249999999999999</v>
      </c>
      <c r="AZ1758" s="208">
        <v>2.2650000000000001</v>
      </c>
      <c r="BA1758" s="208">
        <v>5</v>
      </c>
      <c r="BB1758" s="21">
        <f>MAX(F1758:BA1758)</f>
        <v>13.36</v>
      </c>
      <c r="BC1758" s="21"/>
      <c r="BD1758" s="22">
        <f t="shared" si="216"/>
        <v>17.956989247311828</v>
      </c>
      <c r="BE1758" s="21"/>
      <c r="BG1758" s="10"/>
      <c r="BH1758" s="21">
        <f t="shared" si="227"/>
        <v>0</v>
      </c>
      <c r="BI1758" s="22">
        <f t="shared" si="227"/>
        <v>1.336E-2</v>
      </c>
      <c r="BJ1758" s="21"/>
      <c r="BK1758" s="21">
        <v>0</v>
      </c>
      <c r="BL1758" s="22">
        <v>4.0080000000000005E-2</v>
      </c>
      <c r="BM1758" s="21"/>
      <c r="BN1758" s="21">
        <f t="shared" si="214"/>
        <v>0</v>
      </c>
      <c r="BO1758" s="22">
        <f t="shared" si="214"/>
        <v>0.16032000000000002</v>
      </c>
      <c r="BP1758" s="21">
        <f t="shared" si="214"/>
        <v>0</v>
      </c>
    </row>
    <row r="1759" spans="1:68" ht="11.1" hidden="1" customHeight="1" outlineLevel="1" collapsed="1" x14ac:dyDescent="0.2">
      <c r="A1759" s="10"/>
      <c r="B1759" s="18"/>
      <c r="C1759" s="18"/>
      <c r="D1759" s="18"/>
      <c r="E1759" s="19" t="s">
        <v>1563</v>
      </c>
      <c r="F1759" s="20"/>
      <c r="G1759" s="20"/>
      <c r="H1759" s="20"/>
      <c r="I1759" s="20"/>
      <c r="J1759" s="20"/>
      <c r="K1759" s="20"/>
      <c r="L1759" s="20"/>
      <c r="M1759" s="20"/>
      <c r="N1759" s="20"/>
      <c r="O1759" s="20"/>
      <c r="P1759" s="20"/>
      <c r="Q1759" s="209">
        <v>3.927</v>
      </c>
      <c r="R1759" s="209">
        <v>4.3650000000000002</v>
      </c>
      <c r="S1759" s="209">
        <v>6.63</v>
      </c>
      <c r="T1759" s="209">
        <v>5.3949999999999996</v>
      </c>
      <c r="U1759" s="209">
        <v>6.6269999999999998</v>
      </c>
      <c r="V1759" s="209">
        <v>3.3570000000000002</v>
      </c>
      <c r="W1759" s="209">
        <v>0.38700000000000001</v>
      </c>
      <c r="X1759" s="20"/>
      <c r="Y1759" s="20"/>
      <c r="Z1759" s="20"/>
      <c r="AA1759" s="20"/>
      <c r="AB1759" s="209">
        <v>5.0170000000000003</v>
      </c>
      <c r="AC1759" s="209">
        <v>4.4630000000000001</v>
      </c>
      <c r="AD1759" s="209">
        <v>6.6449999999999996</v>
      </c>
      <c r="AE1759" s="209">
        <v>5.7990000000000004</v>
      </c>
      <c r="AF1759" s="209">
        <v>5.2140000000000004</v>
      </c>
      <c r="AG1759" s="209">
        <v>4.968</v>
      </c>
      <c r="AH1759" s="209">
        <v>4.476</v>
      </c>
      <c r="AI1759" s="209">
        <v>0.45800000000000002</v>
      </c>
      <c r="AJ1759" s="20"/>
      <c r="AK1759" s="20"/>
      <c r="AL1759" s="20"/>
      <c r="AM1759" s="20"/>
      <c r="AN1759" s="209">
        <v>1.5720000000000001</v>
      </c>
      <c r="AO1759" s="209">
        <v>5.3739999999999997</v>
      </c>
      <c r="AP1759" s="209">
        <v>5.9020000000000001</v>
      </c>
      <c r="AQ1759" s="209">
        <v>6.2859999999999996</v>
      </c>
      <c r="AR1759" s="209">
        <v>6.218</v>
      </c>
      <c r="AS1759" s="209">
        <v>5.04</v>
      </c>
      <c r="AT1759" s="209">
        <v>6.383</v>
      </c>
      <c r="AU1759" s="209">
        <v>0.154</v>
      </c>
      <c r="AV1759" s="20"/>
      <c r="AW1759" s="20"/>
      <c r="AX1759" s="20"/>
      <c r="AY1759" s="20"/>
      <c r="AZ1759" s="209">
        <v>1.792</v>
      </c>
      <c r="BA1759" s="20"/>
      <c r="BB1759" s="21">
        <f>MAX(F1759:BA1759)</f>
        <v>6.6449999999999996</v>
      </c>
      <c r="BC1759" s="21">
        <f>BD1759</f>
        <v>8.9314516129032242</v>
      </c>
      <c r="BD1759" s="22">
        <f t="shared" si="216"/>
        <v>8.9314516129032242</v>
      </c>
      <c r="BE1759" s="21">
        <f>BC1759-BD1759</f>
        <v>0</v>
      </c>
      <c r="BF1759" s="2">
        <v>5.8</v>
      </c>
      <c r="BG1759" s="10">
        <v>6</v>
      </c>
      <c r="BH1759" s="21">
        <f t="shared" si="227"/>
        <v>6.644999999999999E-3</v>
      </c>
      <c r="BI1759" s="22">
        <f t="shared" si="227"/>
        <v>6.644999999999999E-3</v>
      </c>
      <c r="BJ1759" s="21">
        <f>BH1759-BI1759</f>
        <v>0</v>
      </c>
      <c r="BK1759" s="21">
        <v>1.9934999999999998E-2</v>
      </c>
      <c r="BL1759" s="22">
        <v>1.9934999999999998E-2</v>
      </c>
      <c r="BM1759" s="21">
        <v>0</v>
      </c>
      <c r="BN1759" s="21">
        <f t="shared" si="214"/>
        <v>7.9739999999999991E-2</v>
      </c>
      <c r="BO1759" s="22">
        <f t="shared" si="214"/>
        <v>7.9739999999999991E-2</v>
      </c>
      <c r="BP1759" s="21">
        <f t="shared" si="214"/>
        <v>0</v>
      </c>
    </row>
    <row r="1760" spans="1:68" ht="11.1" hidden="1" customHeight="1" outlineLevel="2" x14ac:dyDescent="0.2">
      <c r="A1760" s="10"/>
      <c r="B1760" s="18"/>
      <c r="C1760" s="18"/>
      <c r="D1760" s="18"/>
      <c r="E1760" s="23" t="s">
        <v>1564</v>
      </c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08">
        <v>3.927</v>
      </c>
      <c r="R1760" s="208">
        <v>4.3650000000000002</v>
      </c>
      <c r="S1760" s="208">
        <v>6.63</v>
      </c>
      <c r="T1760" s="208">
        <v>5.3949999999999996</v>
      </c>
      <c r="U1760" s="208">
        <v>6.6269999999999998</v>
      </c>
      <c r="V1760" s="208">
        <v>3.3570000000000002</v>
      </c>
      <c r="W1760" s="208">
        <v>0.38700000000000001</v>
      </c>
      <c r="X1760" s="24"/>
      <c r="Y1760" s="24"/>
      <c r="Z1760" s="24"/>
      <c r="AA1760" s="24"/>
      <c r="AB1760" s="208">
        <v>5.0170000000000003</v>
      </c>
      <c r="AC1760" s="208">
        <v>4.4630000000000001</v>
      </c>
      <c r="AD1760" s="208">
        <v>6.6449999999999996</v>
      </c>
      <c r="AE1760" s="208">
        <v>5.7990000000000004</v>
      </c>
      <c r="AF1760" s="208">
        <v>5.2140000000000004</v>
      </c>
      <c r="AG1760" s="208">
        <v>4.968</v>
      </c>
      <c r="AH1760" s="208">
        <v>4.476</v>
      </c>
      <c r="AI1760" s="208">
        <v>0.45800000000000002</v>
      </c>
      <c r="AJ1760" s="24"/>
      <c r="AK1760" s="24"/>
      <c r="AL1760" s="24"/>
      <c r="AM1760" s="24"/>
      <c r="AN1760" s="208">
        <v>1.5720000000000001</v>
      </c>
      <c r="AO1760" s="208">
        <v>5.3739999999999997</v>
      </c>
      <c r="AP1760" s="208">
        <v>5.9020000000000001</v>
      </c>
      <c r="AQ1760" s="208">
        <v>6.2859999999999996</v>
      </c>
      <c r="AR1760" s="208">
        <v>6.218</v>
      </c>
      <c r="AS1760" s="208">
        <v>5.04</v>
      </c>
      <c r="AT1760" s="208">
        <v>6.383</v>
      </c>
      <c r="AU1760" s="208">
        <v>0.154</v>
      </c>
      <c r="AV1760" s="24"/>
      <c r="AW1760" s="24"/>
      <c r="AX1760" s="24"/>
      <c r="AY1760" s="24"/>
      <c r="AZ1760" s="208">
        <v>1.792</v>
      </c>
      <c r="BA1760" s="24"/>
      <c r="BB1760" s="21">
        <f>MAX(F1760:BA1760)</f>
        <v>6.6449999999999996</v>
      </c>
      <c r="BC1760" s="21"/>
      <c r="BD1760" s="22">
        <f t="shared" si="216"/>
        <v>8.9314516129032242</v>
      </c>
      <c r="BE1760" s="21"/>
      <c r="BG1760" s="10"/>
      <c r="BH1760" s="21">
        <f t="shared" si="227"/>
        <v>0</v>
      </c>
      <c r="BI1760" s="22">
        <f t="shared" si="227"/>
        <v>6.644999999999999E-3</v>
      </c>
      <c r="BJ1760" s="21"/>
      <c r="BK1760" s="21">
        <v>0</v>
      </c>
      <c r="BL1760" s="22">
        <v>1.9934999999999998E-2</v>
      </c>
      <c r="BM1760" s="21"/>
      <c r="BN1760" s="21">
        <f t="shared" si="214"/>
        <v>0</v>
      </c>
      <c r="BO1760" s="22">
        <f t="shared" si="214"/>
        <v>7.9739999999999991E-2</v>
      </c>
      <c r="BP1760" s="21">
        <f t="shared" si="214"/>
        <v>0</v>
      </c>
    </row>
    <row r="1761" spans="1:68" ht="11.1" hidden="1" customHeight="1" outlineLevel="1" collapsed="1" x14ac:dyDescent="0.2">
      <c r="A1761" s="10"/>
      <c r="B1761" s="18"/>
      <c r="C1761" s="18"/>
      <c r="D1761" s="18"/>
      <c r="E1761" s="19" t="s">
        <v>1565</v>
      </c>
      <c r="F1761" s="209">
        <v>7.5330000000000004</v>
      </c>
      <c r="G1761" s="209">
        <v>8.1929999999999996</v>
      </c>
      <c r="H1761" s="20"/>
      <c r="I1761" s="240">
        <v>8.7360000000000007</v>
      </c>
      <c r="J1761" s="240"/>
      <c r="K1761" s="209">
        <v>1.641</v>
      </c>
      <c r="L1761" s="20"/>
      <c r="M1761" s="20"/>
      <c r="N1761" s="20"/>
      <c r="O1761" s="209">
        <v>0.36899999999999999</v>
      </c>
      <c r="P1761" s="209">
        <v>3.5339999999999998</v>
      </c>
      <c r="Q1761" s="209">
        <v>4.09</v>
      </c>
      <c r="R1761" s="209">
        <v>5.3630000000000004</v>
      </c>
      <c r="S1761" s="209">
        <v>6.843</v>
      </c>
      <c r="T1761" s="209">
        <v>6.2510000000000003</v>
      </c>
      <c r="U1761" s="209">
        <v>3.5840000000000001</v>
      </c>
      <c r="V1761" s="209">
        <v>2.2349999999999999</v>
      </c>
      <c r="W1761" s="209">
        <v>1.9430000000000001</v>
      </c>
      <c r="X1761" s="209">
        <v>3.9E-2</v>
      </c>
      <c r="Y1761" s="20"/>
      <c r="Z1761" s="20"/>
      <c r="AA1761" s="209">
        <v>0.67800000000000005</v>
      </c>
      <c r="AB1761" s="209">
        <v>1.87</v>
      </c>
      <c r="AC1761" s="209">
        <v>8.5</v>
      </c>
      <c r="AD1761" s="209">
        <v>2.085</v>
      </c>
      <c r="AE1761" s="209">
        <v>4.5880000000000001</v>
      </c>
      <c r="AF1761" s="209">
        <v>6.2380000000000004</v>
      </c>
      <c r="AG1761" s="209">
        <v>2.4660000000000002</v>
      </c>
      <c r="AH1761" s="209">
        <v>2.6030000000000002</v>
      </c>
      <c r="AI1761" s="209">
        <v>1.84</v>
      </c>
      <c r="AJ1761" s="20"/>
      <c r="AK1761" s="20"/>
      <c r="AL1761" s="20"/>
      <c r="AM1761" s="209">
        <v>1.1439999999999999</v>
      </c>
      <c r="AN1761" s="209">
        <v>2.2170000000000001</v>
      </c>
      <c r="AO1761" s="209">
        <v>4.2240000000000002</v>
      </c>
      <c r="AP1761" s="209">
        <v>7.6070000000000002</v>
      </c>
      <c r="AQ1761" s="209">
        <v>5.41</v>
      </c>
      <c r="AR1761" s="209">
        <v>5.44</v>
      </c>
      <c r="AS1761" s="209">
        <v>2.9220000000000002</v>
      </c>
      <c r="AT1761" s="209">
        <v>3.39</v>
      </c>
      <c r="AU1761" s="209">
        <v>1.3089999999999999</v>
      </c>
      <c r="AV1761" s="209">
        <v>0.27200000000000002</v>
      </c>
      <c r="AW1761" s="20"/>
      <c r="AX1761" s="20"/>
      <c r="AY1761" s="209">
        <v>0.995</v>
      </c>
      <c r="AZ1761" s="209">
        <v>1.9730000000000001</v>
      </c>
      <c r="BA1761" s="209">
        <v>3.6469999999999998</v>
      </c>
      <c r="BB1761" s="21">
        <f>BB1762+BB1763</f>
        <v>9.859</v>
      </c>
      <c r="BC1761" s="21">
        <f>BD1761</f>
        <v>13.251344086021506</v>
      </c>
      <c r="BD1761" s="22">
        <f t="shared" si="216"/>
        <v>13.251344086021506</v>
      </c>
      <c r="BE1761" s="21">
        <f>BC1761-BD1761</f>
        <v>0</v>
      </c>
      <c r="BF1761" s="2">
        <v>11.6</v>
      </c>
      <c r="BG1761" s="10">
        <v>6</v>
      </c>
      <c r="BH1761" s="21">
        <f t="shared" si="227"/>
        <v>9.8589999999999997E-3</v>
      </c>
      <c r="BI1761" s="22">
        <f t="shared" si="227"/>
        <v>9.8589999999999997E-3</v>
      </c>
      <c r="BJ1761" s="21">
        <f>BH1761-BI1761</f>
        <v>0</v>
      </c>
      <c r="BK1761" s="21">
        <v>2.9576999999999999E-2</v>
      </c>
      <c r="BL1761" s="22">
        <v>2.9576999999999999E-2</v>
      </c>
      <c r="BM1761" s="21">
        <v>0</v>
      </c>
      <c r="BN1761" s="21">
        <f t="shared" si="214"/>
        <v>0.118308</v>
      </c>
      <c r="BO1761" s="22">
        <f t="shared" si="214"/>
        <v>0.118308</v>
      </c>
      <c r="BP1761" s="21">
        <f t="shared" si="214"/>
        <v>0</v>
      </c>
    </row>
    <row r="1762" spans="1:68" ht="11.1" hidden="1" customHeight="1" outlineLevel="2" x14ac:dyDescent="0.2">
      <c r="A1762" s="10"/>
      <c r="B1762" s="18"/>
      <c r="C1762" s="18"/>
      <c r="D1762" s="18"/>
      <c r="E1762" s="23" t="s">
        <v>1566</v>
      </c>
      <c r="F1762" s="208">
        <v>3.5550000000000002</v>
      </c>
      <c r="G1762" s="208">
        <v>4.0839999999999996</v>
      </c>
      <c r="H1762" s="24"/>
      <c r="I1762" s="239">
        <v>4.1580000000000004</v>
      </c>
      <c r="J1762" s="239"/>
      <c r="K1762" s="208">
        <v>0.61099999999999999</v>
      </c>
      <c r="L1762" s="24"/>
      <c r="M1762" s="24"/>
      <c r="N1762" s="24"/>
      <c r="O1762" s="24"/>
      <c r="P1762" s="208">
        <v>1.319</v>
      </c>
      <c r="Q1762" s="208">
        <v>1.8109999999999999</v>
      </c>
      <c r="R1762" s="208">
        <v>2.363</v>
      </c>
      <c r="S1762" s="208">
        <v>2.6419999999999999</v>
      </c>
      <c r="T1762" s="208">
        <v>3.0819999999999999</v>
      </c>
      <c r="U1762" s="208">
        <v>1.5720000000000001</v>
      </c>
      <c r="V1762" s="208">
        <v>1.0289999999999999</v>
      </c>
      <c r="W1762" s="208">
        <v>0.86799999999999999</v>
      </c>
      <c r="X1762" s="24"/>
      <c r="Y1762" s="24"/>
      <c r="Z1762" s="24"/>
      <c r="AA1762" s="24"/>
      <c r="AB1762" s="208">
        <v>0.91700000000000004</v>
      </c>
      <c r="AC1762" s="208">
        <v>5</v>
      </c>
      <c r="AD1762" s="24"/>
      <c r="AE1762" s="208">
        <v>1.093</v>
      </c>
      <c r="AF1762" s="208">
        <v>2.59</v>
      </c>
      <c r="AG1762" s="208">
        <v>1.0880000000000001</v>
      </c>
      <c r="AH1762" s="208">
        <v>1.28</v>
      </c>
      <c r="AI1762" s="208">
        <v>0.876</v>
      </c>
      <c r="AJ1762" s="24"/>
      <c r="AK1762" s="24"/>
      <c r="AL1762" s="24"/>
      <c r="AM1762" s="208">
        <v>0.193</v>
      </c>
      <c r="AN1762" s="208">
        <v>0.94699999999999995</v>
      </c>
      <c r="AO1762" s="208">
        <v>1.577</v>
      </c>
      <c r="AP1762" s="208">
        <v>2.7480000000000002</v>
      </c>
      <c r="AQ1762" s="208">
        <v>2.347</v>
      </c>
      <c r="AR1762" s="208">
        <v>2.2810000000000001</v>
      </c>
      <c r="AS1762" s="208">
        <v>1.1719999999999999</v>
      </c>
      <c r="AT1762" s="208">
        <v>1.5229999999999999</v>
      </c>
      <c r="AU1762" s="208">
        <v>0.38600000000000001</v>
      </c>
      <c r="AV1762" s="24"/>
      <c r="AW1762" s="24"/>
      <c r="AX1762" s="24"/>
      <c r="AY1762" s="208">
        <v>0.13800000000000001</v>
      </c>
      <c r="AZ1762" s="208">
        <v>0.85</v>
      </c>
      <c r="BA1762" s="208">
        <v>1.629</v>
      </c>
      <c r="BB1762" s="21">
        <f t="shared" ref="BB1762:BB1825" si="228">MAX(F1762:BA1762)</f>
        <v>5</v>
      </c>
      <c r="BC1762" s="21"/>
      <c r="BD1762" s="22">
        <f t="shared" si="216"/>
        <v>6.720430107526882</v>
      </c>
      <c r="BE1762" s="21"/>
      <c r="BG1762" s="10"/>
      <c r="BH1762" s="21">
        <f t="shared" si="227"/>
        <v>0</v>
      </c>
      <c r="BI1762" s="22">
        <f t="shared" si="227"/>
        <v>5.000000000000001E-3</v>
      </c>
      <c r="BJ1762" s="21"/>
      <c r="BK1762" s="21">
        <v>0</v>
      </c>
      <c r="BL1762" s="22">
        <v>1.5000000000000003E-2</v>
      </c>
      <c r="BM1762" s="21"/>
      <c r="BN1762" s="21">
        <f t="shared" ref="BN1762:BP1825" si="229">BK1762*4</f>
        <v>0</v>
      </c>
      <c r="BO1762" s="22">
        <f t="shared" si="229"/>
        <v>6.0000000000000012E-2</v>
      </c>
      <c r="BP1762" s="21">
        <f t="shared" si="229"/>
        <v>0</v>
      </c>
    </row>
    <row r="1763" spans="1:68" ht="11.1" hidden="1" customHeight="1" outlineLevel="2" x14ac:dyDescent="0.2">
      <c r="A1763" s="10"/>
      <c r="B1763" s="18"/>
      <c r="C1763" s="18"/>
      <c r="D1763" s="18"/>
      <c r="E1763" s="23" t="s">
        <v>1567</v>
      </c>
      <c r="F1763" s="208">
        <v>3.9780000000000002</v>
      </c>
      <c r="G1763" s="208">
        <v>4.109</v>
      </c>
      <c r="H1763" s="24"/>
      <c r="I1763" s="239">
        <v>4.5780000000000003</v>
      </c>
      <c r="J1763" s="239"/>
      <c r="K1763" s="208">
        <v>1.03</v>
      </c>
      <c r="L1763" s="24"/>
      <c r="M1763" s="24"/>
      <c r="N1763" s="24"/>
      <c r="O1763" s="208">
        <v>0.36899999999999999</v>
      </c>
      <c r="P1763" s="208">
        <v>2.2149999999999999</v>
      </c>
      <c r="Q1763" s="208">
        <v>2.2789999999999999</v>
      </c>
      <c r="R1763" s="208">
        <v>3</v>
      </c>
      <c r="S1763" s="208">
        <v>4.2009999999999996</v>
      </c>
      <c r="T1763" s="208">
        <v>3.169</v>
      </c>
      <c r="U1763" s="208">
        <v>2.012</v>
      </c>
      <c r="V1763" s="208">
        <v>1.206</v>
      </c>
      <c r="W1763" s="208">
        <v>1.075</v>
      </c>
      <c r="X1763" s="208">
        <v>3.9E-2</v>
      </c>
      <c r="Y1763" s="24"/>
      <c r="Z1763" s="24"/>
      <c r="AA1763" s="208">
        <v>0.67800000000000005</v>
      </c>
      <c r="AB1763" s="208">
        <v>0.95299999999999996</v>
      </c>
      <c r="AC1763" s="208">
        <v>3.5</v>
      </c>
      <c r="AD1763" s="208">
        <v>2.085</v>
      </c>
      <c r="AE1763" s="208">
        <v>3.4950000000000001</v>
      </c>
      <c r="AF1763" s="208">
        <v>3.6480000000000001</v>
      </c>
      <c r="AG1763" s="208">
        <v>1.3779999999999999</v>
      </c>
      <c r="AH1763" s="208">
        <v>1.323</v>
      </c>
      <c r="AI1763" s="208">
        <v>0.96399999999999997</v>
      </c>
      <c r="AJ1763" s="24"/>
      <c r="AK1763" s="24"/>
      <c r="AL1763" s="24"/>
      <c r="AM1763" s="208">
        <v>0.95099999999999996</v>
      </c>
      <c r="AN1763" s="208">
        <v>1.27</v>
      </c>
      <c r="AO1763" s="208">
        <v>2.6469999999999998</v>
      </c>
      <c r="AP1763" s="208">
        <v>4.859</v>
      </c>
      <c r="AQ1763" s="208">
        <v>3.0630000000000002</v>
      </c>
      <c r="AR1763" s="208">
        <v>3.1589999999999998</v>
      </c>
      <c r="AS1763" s="208">
        <v>1.75</v>
      </c>
      <c r="AT1763" s="208">
        <v>1.867</v>
      </c>
      <c r="AU1763" s="208">
        <v>0.92300000000000004</v>
      </c>
      <c r="AV1763" s="208">
        <v>0.27200000000000002</v>
      </c>
      <c r="AW1763" s="24"/>
      <c r="AX1763" s="24"/>
      <c r="AY1763" s="208">
        <v>0.85699999999999998</v>
      </c>
      <c r="AZ1763" s="208">
        <v>1.123</v>
      </c>
      <c r="BA1763" s="208">
        <v>2.0179999999999998</v>
      </c>
      <c r="BB1763" s="21">
        <f t="shared" si="228"/>
        <v>4.859</v>
      </c>
      <c r="BC1763" s="21"/>
      <c r="BD1763" s="22">
        <f t="shared" si="216"/>
        <v>6.530913978494624</v>
      </c>
      <c r="BE1763" s="21"/>
      <c r="BG1763" s="10"/>
      <c r="BH1763" s="21">
        <f t="shared" si="227"/>
        <v>0</v>
      </c>
      <c r="BI1763" s="22">
        <f t="shared" si="227"/>
        <v>4.8589999999999996E-3</v>
      </c>
      <c r="BJ1763" s="21"/>
      <c r="BK1763" s="21">
        <v>0</v>
      </c>
      <c r="BL1763" s="22">
        <v>1.4577E-2</v>
      </c>
      <c r="BM1763" s="21"/>
      <c r="BN1763" s="21">
        <f t="shared" si="229"/>
        <v>0</v>
      </c>
      <c r="BO1763" s="22">
        <f t="shared" si="229"/>
        <v>5.8307999999999999E-2</v>
      </c>
      <c r="BP1763" s="21">
        <f t="shared" si="229"/>
        <v>0</v>
      </c>
    </row>
    <row r="1764" spans="1:68" ht="11.1" hidden="1" customHeight="1" outlineLevel="1" collapsed="1" x14ac:dyDescent="0.2">
      <c r="A1764" s="10"/>
      <c r="B1764" s="18"/>
      <c r="C1764" s="18"/>
      <c r="D1764" s="18"/>
      <c r="E1764" s="19" t="s">
        <v>1568</v>
      </c>
      <c r="F1764" s="209">
        <v>7.0549999999999997</v>
      </c>
      <c r="G1764" s="209">
        <v>7.3310000000000004</v>
      </c>
      <c r="H1764" s="209">
        <v>4.2729999999999997</v>
      </c>
      <c r="I1764" s="240">
        <v>3.609</v>
      </c>
      <c r="J1764" s="240"/>
      <c r="K1764" s="209">
        <v>1.958</v>
      </c>
      <c r="L1764" s="209">
        <v>0.64700000000000002</v>
      </c>
      <c r="M1764" s="20"/>
      <c r="N1764" s="20"/>
      <c r="O1764" s="209">
        <v>0.14000000000000001</v>
      </c>
      <c r="P1764" s="209">
        <v>2.5190000000000001</v>
      </c>
      <c r="Q1764" s="209">
        <v>5.806</v>
      </c>
      <c r="R1764" s="209">
        <v>5.2690000000000001</v>
      </c>
      <c r="S1764" s="209">
        <v>7.6319999999999997</v>
      </c>
      <c r="T1764" s="209">
        <v>5.1340000000000003</v>
      </c>
      <c r="U1764" s="209">
        <v>5.0190000000000001</v>
      </c>
      <c r="V1764" s="209">
        <v>3.6789999999999998</v>
      </c>
      <c r="W1764" s="209">
        <v>2.363</v>
      </c>
      <c r="X1764" s="209">
        <v>0.86399999999999999</v>
      </c>
      <c r="Y1764" s="209">
        <v>8.7129999999999992</v>
      </c>
      <c r="Z1764" s="20"/>
      <c r="AA1764" s="209">
        <v>0.47399999999999998</v>
      </c>
      <c r="AB1764" s="209">
        <v>3.0939999999999999</v>
      </c>
      <c r="AC1764" s="209">
        <v>5.4420000000000002</v>
      </c>
      <c r="AD1764" s="209">
        <v>16.864000000000001</v>
      </c>
      <c r="AE1764" s="209">
        <v>10.661</v>
      </c>
      <c r="AF1764" s="209">
        <v>11.079000000000001</v>
      </c>
      <c r="AG1764" s="209">
        <v>8.5</v>
      </c>
      <c r="AH1764" s="209">
        <v>5.1079999999999997</v>
      </c>
      <c r="AI1764" s="209">
        <v>3.702</v>
      </c>
      <c r="AJ1764" s="20"/>
      <c r="AK1764" s="20"/>
      <c r="AL1764" s="20"/>
      <c r="AM1764" s="209">
        <v>1.925</v>
      </c>
      <c r="AN1764" s="209">
        <v>6.774</v>
      </c>
      <c r="AO1764" s="209">
        <v>9.5579999999999998</v>
      </c>
      <c r="AP1764" s="209">
        <v>14.12</v>
      </c>
      <c r="AQ1764" s="209">
        <v>15.724</v>
      </c>
      <c r="AR1764" s="209">
        <v>14.686999999999999</v>
      </c>
      <c r="AS1764" s="209">
        <v>10.553000000000001</v>
      </c>
      <c r="AT1764" s="209">
        <v>8.327</v>
      </c>
      <c r="AU1764" s="209">
        <v>4.5410000000000004</v>
      </c>
      <c r="AV1764" s="209">
        <v>0.95699999999999996</v>
      </c>
      <c r="AW1764" s="20"/>
      <c r="AX1764" s="20"/>
      <c r="AY1764" s="209">
        <v>2.198</v>
      </c>
      <c r="AZ1764" s="209">
        <v>5.0309999999999997</v>
      </c>
      <c r="BA1764" s="209">
        <v>8.42</v>
      </c>
      <c r="BB1764" s="21">
        <f>SUM(BB1765:BB1770)</f>
        <v>28.901</v>
      </c>
      <c r="BC1764" s="21">
        <f>BD1764</f>
        <v>38.84543010752688</v>
      </c>
      <c r="BD1764" s="22">
        <f t="shared" si="216"/>
        <v>38.84543010752688</v>
      </c>
      <c r="BE1764" s="21">
        <f>BC1764-BD1764</f>
        <v>0</v>
      </c>
      <c r="BF1764" s="2">
        <v>17.41</v>
      </c>
      <c r="BG1764" s="10">
        <v>6</v>
      </c>
      <c r="BH1764" s="21">
        <f t="shared" si="227"/>
        <v>2.8901E-2</v>
      </c>
      <c r="BI1764" s="22">
        <f t="shared" si="227"/>
        <v>2.8901E-2</v>
      </c>
      <c r="BJ1764" s="21">
        <f>BH1764-BI1764</f>
        <v>0</v>
      </c>
      <c r="BK1764" s="21">
        <v>8.6703000000000002E-2</v>
      </c>
      <c r="BL1764" s="22">
        <v>8.6703000000000002E-2</v>
      </c>
      <c r="BM1764" s="21">
        <v>0</v>
      </c>
      <c r="BN1764" s="21">
        <f t="shared" si="229"/>
        <v>0.34681200000000001</v>
      </c>
      <c r="BO1764" s="22">
        <f t="shared" si="229"/>
        <v>0.34681200000000001</v>
      </c>
      <c r="BP1764" s="21">
        <f t="shared" si="229"/>
        <v>0</v>
      </c>
    </row>
    <row r="1765" spans="1:68" ht="11.1" hidden="1" customHeight="1" outlineLevel="2" x14ac:dyDescent="0.2">
      <c r="A1765" s="10"/>
      <c r="B1765" s="18"/>
      <c r="C1765" s="18"/>
      <c r="D1765" s="18"/>
      <c r="E1765" s="23" t="s">
        <v>1569</v>
      </c>
      <c r="F1765" s="208">
        <v>1.2609999999999999</v>
      </c>
      <c r="G1765" s="208">
        <v>1.3169999999999999</v>
      </c>
      <c r="H1765" s="208">
        <v>0.85099999999999998</v>
      </c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4"/>
      <c r="AU1765" s="24"/>
      <c r="AV1765" s="24"/>
      <c r="AW1765" s="24"/>
      <c r="AX1765" s="24"/>
      <c r="AY1765" s="24"/>
      <c r="AZ1765" s="24"/>
      <c r="BA1765" s="24"/>
      <c r="BB1765" s="21">
        <f t="shared" si="228"/>
        <v>1.3169999999999999</v>
      </c>
      <c r="BC1765" s="21"/>
      <c r="BD1765" s="22">
        <f t="shared" si="216"/>
        <v>1.7701612903225805</v>
      </c>
      <c r="BE1765" s="21"/>
      <c r="BG1765" s="10"/>
      <c r="BH1765" s="21">
        <f t="shared" si="227"/>
        <v>0</v>
      </c>
      <c r="BI1765" s="22">
        <f t="shared" si="227"/>
        <v>1.317E-3</v>
      </c>
      <c r="BJ1765" s="21"/>
      <c r="BK1765" s="21">
        <v>0</v>
      </c>
      <c r="BL1765" s="22">
        <v>3.9509999999999997E-3</v>
      </c>
      <c r="BM1765" s="21"/>
      <c r="BN1765" s="21">
        <f t="shared" si="229"/>
        <v>0</v>
      </c>
      <c r="BO1765" s="22">
        <f t="shared" si="229"/>
        <v>1.5803999999999999E-2</v>
      </c>
      <c r="BP1765" s="21">
        <f t="shared" si="229"/>
        <v>0</v>
      </c>
    </row>
    <row r="1766" spans="1:68" ht="11.1" hidden="1" customHeight="1" outlineLevel="2" x14ac:dyDescent="0.2">
      <c r="A1766" s="10"/>
      <c r="B1766" s="18"/>
      <c r="C1766" s="18"/>
      <c r="D1766" s="18"/>
      <c r="E1766" s="23" t="s">
        <v>1570</v>
      </c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08">
        <v>10.122</v>
      </c>
      <c r="AE1766" s="208">
        <v>4.2830000000000004</v>
      </c>
      <c r="AF1766" s="208">
        <v>4.8869999999999996</v>
      </c>
      <c r="AG1766" s="208">
        <v>4.0389999999999997</v>
      </c>
      <c r="AH1766" s="208">
        <v>2.1070000000000002</v>
      </c>
      <c r="AI1766" s="208">
        <v>1.37</v>
      </c>
      <c r="AJ1766" s="24"/>
      <c r="AK1766" s="24"/>
      <c r="AL1766" s="24"/>
      <c r="AM1766" s="208">
        <v>0.312</v>
      </c>
      <c r="AN1766" s="208">
        <v>3.202</v>
      </c>
      <c r="AO1766" s="208">
        <v>4.0510000000000002</v>
      </c>
      <c r="AP1766" s="208">
        <v>5.66</v>
      </c>
      <c r="AQ1766" s="208">
        <v>6.468</v>
      </c>
      <c r="AR1766" s="208">
        <v>6.1059999999999999</v>
      </c>
      <c r="AS1766" s="208">
        <v>4.585</v>
      </c>
      <c r="AT1766" s="208">
        <v>3.492</v>
      </c>
      <c r="AU1766" s="208">
        <v>1.615</v>
      </c>
      <c r="AV1766" s="24"/>
      <c r="AW1766" s="24"/>
      <c r="AX1766" s="24"/>
      <c r="AY1766" s="208">
        <v>1</v>
      </c>
      <c r="AZ1766" s="208">
        <v>1.4339999999999999</v>
      </c>
      <c r="BA1766" s="208">
        <v>3.6459999999999999</v>
      </c>
      <c r="BB1766" s="21">
        <f t="shared" si="228"/>
        <v>10.122</v>
      </c>
      <c r="BC1766" s="21"/>
      <c r="BD1766" s="22">
        <f t="shared" si="216"/>
        <v>13.60483870967742</v>
      </c>
      <c r="BE1766" s="21"/>
      <c r="BG1766" s="10"/>
      <c r="BH1766" s="21">
        <f t="shared" si="227"/>
        <v>0</v>
      </c>
      <c r="BI1766" s="22">
        <f t="shared" si="227"/>
        <v>1.0122000000000001E-2</v>
      </c>
      <c r="BJ1766" s="21"/>
      <c r="BK1766" s="21">
        <v>0</v>
      </c>
      <c r="BL1766" s="22">
        <v>3.0366000000000004E-2</v>
      </c>
      <c r="BM1766" s="21"/>
      <c r="BN1766" s="21">
        <f t="shared" si="229"/>
        <v>0</v>
      </c>
      <c r="BO1766" s="22">
        <f t="shared" si="229"/>
        <v>0.12146400000000002</v>
      </c>
      <c r="BP1766" s="21">
        <f t="shared" si="229"/>
        <v>0</v>
      </c>
    </row>
    <row r="1767" spans="1:68" ht="11.1" hidden="1" customHeight="1" outlineLevel="2" x14ac:dyDescent="0.2">
      <c r="A1767" s="10"/>
      <c r="B1767" s="18"/>
      <c r="C1767" s="18"/>
      <c r="D1767" s="18"/>
      <c r="E1767" s="23" t="s">
        <v>1571</v>
      </c>
      <c r="F1767" s="208">
        <v>1.3089999999999999</v>
      </c>
      <c r="G1767" s="208">
        <v>1.5669999999999999</v>
      </c>
      <c r="H1767" s="208">
        <v>0.92600000000000005</v>
      </c>
      <c r="I1767" s="239">
        <v>0.75800000000000001</v>
      </c>
      <c r="J1767" s="239"/>
      <c r="K1767" s="208">
        <v>0.374</v>
      </c>
      <c r="L1767" s="208">
        <v>0.114</v>
      </c>
      <c r="M1767" s="24"/>
      <c r="N1767" s="24"/>
      <c r="O1767" s="208">
        <v>0.14000000000000001</v>
      </c>
      <c r="P1767" s="208">
        <v>0.68600000000000005</v>
      </c>
      <c r="Q1767" s="208">
        <v>1.429</v>
      </c>
      <c r="R1767" s="208">
        <v>1.071</v>
      </c>
      <c r="S1767" s="208">
        <v>1.56</v>
      </c>
      <c r="T1767" s="208">
        <v>1.536</v>
      </c>
      <c r="U1767" s="208">
        <v>1.175</v>
      </c>
      <c r="V1767" s="208">
        <v>0.76100000000000001</v>
      </c>
      <c r="W1767" s="208">
        <v>0.35899999999999999</v>
      </c>
      <c r="X1767" s="208">
        <v>0.13800000000000001</v>
      </c>
      <c r="Y1767" s="24"/>
      <c r="Z1767" s="24"/>
      <c r="AA1767" s="208">
        <v>9.5000000000000001E-2</v>
      </c>
      <c r="AB1767" s="208">
        <v>0.498</v>
      </c>
      <c r="AC1767" s="208">
        <v>0.84699999999999998</v>
      </c>
      <c r="AD1767" s="208">
        <v>2.802</v>
      </c>
      <c r="AE1767" s="208">
        <v>2.548</v>
      </c>
      <c r="AF1767" s="208">
        <v>2.4689999999999999</v>
      </c>
      <c r="AG1767" s="208">
        <v>1.9750000000000001</v>
      </c>
      <c r="AH1767" s="208">
        <v>1.51</v>
      </c>
      <c r="AI1767" s="208">
        <v>1.2330000000000001</v>
      </c>
      <c r="AJ1767" s="24"/>
      <c r="AK1767" s="24"/>
      <c r="AL1767" s="24"/>
      <c r="AM1767" s="208">
        <v>1.036</v>
      </c>
      <c r="AN1767" s="208">
        <v>1.643</v>
      </c>
      <c r="AO1767" s="208">
        <v>1.871</v>
      </c>
      <c r="AP1767" s="208">
        <v>2.9929999999999999</v>
      </c>
      <c r="AQ1767" s="208">
        <v>3.5350000000000001</v>
      </c>
      <c r="AR1767" s="208">
        <v>3.1720000000000002</v>
      </c>
      <c r="AS1767" s="208">
        <v>2.0449999999999999</v>
      </c>
      <c r="AT1767" s="208">
        <v>2.012</v>
      </c>
      <c r="AU1767" s="208">
        <v>1.518</v>
      </c>
      <c r="AV1767" s="208">
        <v>0.70899999999999996</v>
      </c>
      <c r="AW1767" s="24"/>
      <c r="AX1767" s="24"/>
      <c r="AY1767" s="24"/>
      <c r="AZ1767" s="208">
        <v>2.181</v>
      </c>
      <c r="BA1767" s="208">
        <v>1.901</v>
      </c>
      <c r="BB1767" s="21">
        <f t="shared" si="228"/>
        <v>3.5350000000000001</v>
      </c>
      <c r="BC1767" s="21"/>
      <c r="BD1767" s="22">
        <f t="shared" si="216"/>
        <v>4.7513440860215059</v>
      </c>
      <c r="BE1767" s="21"/>
      <c r="BG1767" s="10"/>
      <c r="BH1767" s="21">
        <f t="shared" si="227"/>
        <v>0</v>
      </c>
      <c r="BI1767" s="22">
        <f t="shared" si="227"/>
        <v>3.5350000000000004E-3</v>
      </c>
      <c r="BJ1767" s="21"/>
      <c r="BK1767" s="21">
        <v>0</v>
      </c>
      <c r="BL1767" s="22">
        <v>1.0605000000000002E-2</v>
      </c>
      <c r="BM1767" s="21"/>
      <c r="BN1767" s="21">
        <f t="shared" si="229"/>
        <v>0</v>
      </c>
      <c r="BO1767" s="22">
        <f t="shared" si="229"/>
        <v>4.2420000000000006E-2</v>
      </c>
      <c r="BP1767" s="21">
        <f t="shared" si="229"/>
        <v>0</v>
      </c>
    </row>
    <row r="1768" spans="1:68" ht="11.1" hidden="1" customHeight="1" outlineLevel="2" x14ac:dyDescent="0.2">
      <c r="A1768" s="10"/>
      <c r="B1768" s="18"/>
      <c r="C1768" s="18"/>
      <c r="D1768" s="18"/>
      <c r="E1768" s="23" t="s">
        <v>1572</v>
      </c>
      <c r="F1768" s="24"/>
      <c r="G1768" s="24"/>
      <c r="H1768" s="24"/>
      <c r="I1768" s="239">
        <v>0.71299999999999997</v>
      </c>
      <c r="J1768" s="239"/>
      <c r="K1768" s="208">
        <v>0.502</v>
      </c>
      <c r="L1768" s="208">
        <v>0.105</v>
      </c>
      <c r="M1768" s="24"/>
      <c r="N1768" s="24"/>
      <c r="O1768" s="24"/>
      <c r="P1768" s="208">
        <v>0.219</v>
      </c>
      <c r="Q1768" s="208">
        <v>0.88</v>
      </c>
      <c r="R1768" s="208">
        <v>1.008</v>
      </c>
      <c r="S1768" s="208">
        <v>1.1240000000000001</v>
      </c>
      <c r="T1768" s="208">
        <v>1.137</v>
      </c>
      <c r="U1768" s="208">
        <v>0.99099999999999999</v>
      </c>
      <c r="V1768" s="208">
        <v>1.1679999999999999</v>
      </c>
      <c r="W1768" s="208">
        <v>1.0269999999999999</v>
      </c>
      <c r="X1768" s="208">
        <v>0.46600000000000003</v>
      </c>
      <c r="Y1768" s="208">
        <v>8.5719999999999992</v>
      </c>
      <c r="Z1768" s="24"/>
      <c r="AA1768" s="208">
        <v>0.2</v>
      </c>
      <c r="AB1768" s="208">
        <v>1.321</v>
      </c>
      <c r="AC1768" s="208">
        <v>2.0489999999999999</v>
      </c>
      <c r="AD1768" s="208">
        <v>0.69799999999999995</v>
      </c>
      <c r="AE1768" s="208">
        <v>1.2689999999999999</v>
      </c>
      <c r="AF1768" s="208">
        <v>1.198</v>
      </c>
      <c r="AG1768" s="208">
        <v>0.86799999999999999</v>
      </c>
      <c r="AH1768" s="208">
        <v>0.59199999999999997</v>
      </c>
      <c r="AI1768" s="208">
        <v>0.432</v>
      </c>
      <c r="AJ1768" s="24"/>
      <c r="AK1768" s="24"/>
      <c r="AL1768" s="24"/>
      <c r="AM1768" s="208">
        <v>0.17</v>
      </c>
      <c r="AN1768" s="208">
        <v>0.496</v>
      </c>
      <c r="AO1768" s="208">
        <v>0.99199999999999999</v>
      </c>
      <c r="AP1768" s="208">
        <v>1.3779999999999999</v>
      </c>
      <c r="AQ1768" s="208">
        <v>1.4330000000000001</v>
      </c>
      <c r="AR1768" s="208">
        <v>1.329</v>
      </c>
      <c r="AS1768" s="208">
        <v>1.0129999999999999</v>
      </c>
      <c r="AT1768" s="208">
        <v>0.73499999999999999</v>
      </c>
      <c r="AU1768" s="208">
        <v>0.41599999999999998</v>
      </c>
      <c r="AV1768" s="208">
        <v>0.106</v>
      </c>
      <c r="AW1768" s="24"/>
      <c r="AX1768" s="24"/>
      <c r="AY1768" s="208">
        <v>0.29399999999999998</v>
      </c>
      <c r="AZ1768" s="208">
        <v>0.44800000000000001</v>
      </c>
      <c r="BA1768" s="208">
        <v>0.91500000000000004</v>
      </c>
      <c r="BB1768" s="21">
        <f t="shared" si="228"/>
        <v>8.5719999999999992</v>
      </c>
      <c r="BC1768" s="21"/>
      <c r="BD1768" s="22">
        <f t="shared" si="216"/>
        <v>11.521505376344084</v>
      </c>
      <c r="BE1768" s="21"/>
      <c r="BG1768" s="10"/>
      <c r="BH1768" s="21">
        <f t="shared" si="227"/>
        <v>0</v>
      </c>
      <c r="BI1768" s="22">
        <f t="shared" si="227"/>
        <v>8.5719999999999998E-3</v>
      </c>
      <c r="BJ1768" s="21"/>
      <c r="BK1768" s="21">
        <v>0</v>
      </c>
      <c r="BL1768" s="22">
        <v>2.5715999999999999E-2</v>
      </c>
      <c r="BM1768" s="21"/>
      <c r="BN1768" s="21">
        <f t="shared" si="229"/>
        <v>0</v>
      </c>
      <c r="BO1768" s="22">
        <f t="shared" si="229"/>
        <v>0.102864</v>
      </c>
      <c r="BP1768" s="21">
        <f t="shared" si="229"/>
        <v>0</v>
      </c>
    </row>
    <row r="1769" spans="1:68" ht="11.1" hidden="1" customHeight="1" outlineLevel="2" x14ac:dyDescent="0.2">
      <c r="A1769" s="10"/>
      <c r="B1769" s="18"/>
      <c r="C1769" s="18"/>
      <c r="D1769" s="18"/>
      <c r="E1769" s="23" t="s">
        <v>1573</v>
      </c>
      <c r="F1769" s="208">
        <v>1.542</v>
      </c>
      <c r="G1769" s="208">
        <v>1.4550000000000001</v>
      </c>
      <c r="H1769" s="208">
        <v>0.88700000000000001</v>
      </c>
      <c r="I1769" s="239">
        <v>0.81499999999999995</v>
      </c>
      <c r="J1769" s="239"/>
      <c r="K1769" s="208">
        <v>0.34899999999999998</v>
      </c>
      <c r="L1769" s="208">
        <v>0.254</v>
      </c>
      <c r="M1769" s="24"/>
      <c r="N1769" s="24"/>
      <c r="O1769" s="24"/>
      <c r="P1769" s="208">
        <v>0.70499999999999996</v>
      </c>
      <c r="Q1769" s="208">
        <v>1.4650000000000001</v>
      </c>
      <c r="R1769" s="208">
        <v>1.1839999999999999</v>
      </c>
      <c r="S1769" s="208">
        <v>1.276</v>
      </c>
      <c r="T1769" s="208">
        <v>1.3380000000000001</v>
      </c>
      <c r="U1769" s="208">
        <v>1.0449999999999999</v>
      </c>
      <c r="V1769" s="208">
        <v>0.68600000000000005</v>
      </c>
      <c r="W1769" s="208">
        <v>0.39400000000000002</v>
      </c>
      <c r="X1769" s="24"/>
      <c r="Y1769" s="24"/>
      <c r="Z1769" s="24"/>
      <c r="AA1769" s="208">
        <v>3.3000000000000002E-2</v>
      </c>
      <c r="AB1769" s="208">
        <v>0.45700000000000002</v>
      </c>
      <c r="AC1769" s="208">
        <v>0.92800000000000005</v>
      </c>
      <c r="AD1769" s="208">
        <v>0.87</v>
      </c>
      <c r="AE1769" s="24"/>
      <c r="AF1769" s="24"/>
      <c r="AG1769" s="24"/>
      <c r="AH1769" s="24"/>
      <c r="AI1769" s="24"/>
      <c r="AJ1769" s="24"/>
      <c r="AK1769" s="24"/>
      <c r="AL1769" s="24"/>
      <c r="AM1769" s="24"/>
      <c r="AN1769" s="208">
        <v>0.308</v>
      </c>
      <c r="AO1769" s="208">
        <v>1.046</v>
      </c>
      <c r="AP1769" s="208">
        <v>1.5409999999999999</v>
      </c>
      <c r="AQ1769" s="208">
        <v>1.6830000000000001</v>
      </c>
      <c r="AR1769" s="208">
        <v>1.573</v>
      </c>
      <c r="AS1769" s="208">
        <v>1.06</v>
      </c>
      <c r="AT1769" s="208">
        <v>0.91100000000000003</v>
      </c>
      <c r="AU1769" s="208">
        <v>0.378</v>
      </c>
      <c r="AV1769" s="208">
        <v>5.0000000000000001E-3</v>
      </c>
      <c r="AW1769" s="24"/>
      <c r="AX1769" s="24"/>
      <c r="AY1769" s="208">
        <v>0.13300000000000001</v>
      </c>
      <c r="AZ1769" s="208">
        <v>0.30299999999999999</v>
      </c>
      <c r="BA1769" s="208">
        <v>0.61099999999999999</v>
      </c>
      <c r="BB1769" s="21">
        <f t="shared" si="228"/>
        <v>1.6830000000000001</v>
      </c>
      <c r="BC1769" s="21"/>
      <c r="BD1769" s="22">
        <f t="shared" si="216"/>
        <v>2.2620967741935485</v>
      </c>
      <c r="BE1769" s="21"/>
      <c r="BG1769" s="10"/>
      <c r="BH1769" s="21">
        <f t="shared" si="227"/>
        <v>0</v>
      </c>
      <c r="BI1769" s="22">
        <f t="shared" si="227"/>
        <v>1.6830000000000003E-3</v>
      </c>
      <c r="BJ1769" s="21"/>
      <c r="BK1769" s="21">
        <v>0</v>
      </c>
      <c r="BL1769" s="22">
        <v>5.0490000000000005E-3</v>
      </c>
      <c r="BM1769" s="21"/>
      <c r="BN1769" s="21">
        <f t="shared" si="229"/>
        <v>0</v>
      </c>
      <c r="BO1769" s="22">
        <f t="shared" si="229"/>
        <v>2.0196000000000002E-2</v>
      </c>
      <c r="BP1769" s="21">
        <f t="shared" si="229"/>
        <v>0</v>
      </c>
    </row>
    <row r="1770" spans="1:68" ht="11.1" hidden="1" customHeight="1" outlineLevel="2" x14ac:dyDescent="0.2">
      <c r="A1770" s="10"/>
      <c r="B1770" s="18"/>
      <c r="C1770" s="18"/>
      <c r="D1770" s="18"/>
      <c r="E1770" s="23" t="s">
        <v>1574</v>
      </c>
      <c r="F1770" s="208">
        <v>2.9430000000000001</v>
      </c>
      <c r="G1770" s="208">
        <v>2.992</v>
      </c>
      <c r="H1770" s="208">
        <v>1.609</v>
      </c>
      <c r="I1770" s="239">
        <v>1.323</v>
      </c>
      <c r="J1770" s="239"/>
      <c r="K1770" s="208">
        <v>0.73299999999999998</v>
      </c>
      <c r="L1770" s="208">
        <v>0.17399999999999999</v>
      </c>
      <c r="M1770" s="24"/>
      <c r="N1770" s="24"/>
      <c r="O1770" s="24"/>
      <c r="P1770" s="208">
        <v>0.90900000000000003</v>
      </c>
      <c r="Q1770" s="208">
        <v>2.032</v>
      </c>
      <c r="R1770" s="208">
        <v>2.0059999999999998</v>
      </c>
      <c r="S1770" s="208">
        <v>3.6720000000000002</v>
      </c>
      <c r="T1770" s="208">
        <v>1.123</v>
      </c>
      <c r="U1770" s="208">
        <v>1.8080000000000001</v>
      </c>
      <c r="V1770" s="208">
        <v>1.0640000000000001</v>
      </c>
      <c r="W1770" s="208">
        <v>0.58299999999999996</v>
      </c>
      <c r="X1770" s="208">
        <v>0.26</v>
      </c>
      <c r="Y1770" s="208">
        <v>0.14099999999999999</v>
      </c>
      <c r="Z1770" s="24"/>
      <c r="AA1770" s="208">
        <v>0.14599999999999999</v>
      </c>
      <c r="AB1770" s="208">
        <v>0.81799999999999995</v>
      </c>
      <c r="AC1770" s="208">
        <v>1.6180000000000001</v>
      </c>
      <c r="AD1770" s="208">
        <v>2.3719999999999999</v>
      </c>
      <c r="AE1770" s="208">
        <v>2.5609999999999999</v>
      </c>
      <c r="AF1770" s="208">
        <v>2.5249999999999999</v>
      </c>
      <c r="AG1770" s="208">
        <v>1.6180000000000001</v>
      </c>
      <c r="AH1770" s="208">
        <v>0.89900000000000002</v>
      </c>
      <c r="AI1770" s="208">
        <v>0.66700000000000004</v>
      </c>
      <c r="AJ1770" s="24"/>
      <c r="AK1770" s="24"/>
      <c r="AL1770" s="24"/>
      <c r="AM1770" s="208">
        <v>0.40699999999999997</v>
      </c>
      <c r="AN1770" s="208">
        <v>1.125</v>
      </c>
      <c r="AO1770" s="208">
        <v>1.5980000000000001</v>
      </c>
      <c r="AP1770" s="208">
        <v>2.548</v>
      </c>
      <c r="AQ1770" s="208">
        <v>2.605</v>
      </c>
      <c r="AR1770" s="208">
        <v>2.5070000000000001</v>
      </c>
      <c r="AS1770" s="208">
        <v>1.85</v>
      </c>
      <c r="AT1770" s="208">
        <v>1.177</v>
      </c>
      <c r="AU1770" s="208">
        <v>0.61399999999999999</v>
      </c>
      <c r="AV1770" s="208">
        <v>0.13700000000000001</v>
      </c>
      <c r="AW1770" s="24"/>
      <c r="AX1770" s="24"/>
      <c r="AY1770" s="208">
        <v>0.77100000000000002</v>
      </c>
      <c r="AZ1770" s="208">
        <v>0.66500000000000004</v>
      </c>
      <c r="BA1770" s="208">
        <v>1.347</v>
      </c>
      <c r="BB1770" s="21">
        <f t="shared" si="228"/>
        <v>3.6720000000000002</v>
      </c>
      <c r="BC1770" s="21"/>
      <c r="BD1770" s="22">
        <f t="shared" si="216"/>
        <v>4.935483870967742</v>
      </c>
      <c r="BE1770" s="21"/>
      <c r="BG1770" s="10"/>
      <c r="BH1770" s="21">
        <f t="shared" si="227"/>
        <v>0</v>
      </c>
      <c r="BI1770" s="22">
        <f t="shared" si="227"/>
        <v>3.6719999999999999E-3</v>
      </c>
      <c r="BJ1770" s="21"/>
      <c r="BK1770" s="21">
        <v>0</v>
      </c>
      <c r="BL1770" s="22">
        <v>1.1016E-2</v>
      </c>
      <c r="BM1770" s="21"/>
      <c r="BN1770" s="21">
        <f t="shared" si="229"/>
        <v>0</v>
      </c>
      <c r="BO1770" s="22">
        <f t="shared" si="229"/>
        <v>4.4063999999999999E-2</v>
      </c>
      <c r="BP1770" s="21">
        <f t="shared" si="229"/>
        <v>0</v>
      </c>
    </row>
    <row r="1771" spans="1:68" ht="11.1" hidden="1" customHeight="1" outlineLevel="1" collapsed="1" x14ac:dyDescent="0.2">
      <c r="A1771" s="10"/>
      <c r="B1771" s="18"/>
      <c r="C1771" s="18"/>
      <c r="D1771" s="18"/>
      <c r="E1771" s="19" t="s">
        <v>1575</v>
      </c>
      <c r="F1771" s="209">
        <v>11.737</v>
      </c>
      <c r="G1771" s="209">
        <v>12.526999999999999</v>
      </c>
      <c r="H1771" s="209">
        <v>10.811</v>
      </c>
      <c r="I1771" s="240">
        <v>8.2249999999999996</v>
      </c>
      <c r="J1771" s="240"/>
      <c r="K1771" s="209">
        <v>2.5499999999999998</v>
      </c>
      <c r="L1771" s="209">
        <v>0.94</v>
      </c>
      <c r="M1771" s="20"/>
      <c r="N1771" s="20"/>
      <c r="O1771" s="209">
        <v>0.72099999999999997</v>
      </c>
      <c r="P1771" s="209">
        <v>4.5730000000000004</v>
      </c>
      <c r="Q1771" s="209">
        <v>10.645</v>
      </c>
      <c r="R1771" s="209">
        <v>13.76</v>
      </c>
      <c r="S1771" s="209">
        <v>13.497</v>
      </c>
      <c r="T1771" s="209">
        <v>13.827</v>
      </c>
      <c r="U1771" s="209">
        <v>9.8659999999999997</v>
      </c>
      <c r="V1771" s="209">
        <v>3.9769999999999999</v>
      </c>
      <c r="W1771" s="209">
        <v>4.5570000000000004</v>
      </c>
      <c r="X1771" s="209">
        <v>0.48699999999999999</v>
      </c>
      <c r="Y1771" s="209">
        <v>8.3000000000000004E-2</v>
      </c>
      <c r="Z1771" s="209">
        <v>7.8E-2</v>
      </c>
      <c r="AA1771" s="209">
        <v>0.188</v>
      </c>
      <c r="AB1771" s="209">
        <v>3.25</v>
      </c>
      <c r="AC1771" s="20"/>
      <c r="AD1771" s="209">
        <v>20.718</v>
      </c>
      <c r="AE1771" s="209">
        <v>4.7409999999999997</v>
      </c>
      <c r="AF1771" s="209">
        <v>10.477</v>
      </c>
      <c r="AG1771" s="209">
        <v>4.9009999999999998</v>
      </c>
      <c r="AH1771" s="209">
        <v>3.0219999999999998</v>
      </c>
      <c r="AI1771" s="209">
        <v>1.2410000000000001</v>
      </c>
      <c r="AJ1771" s="209">
        <v>3.2210000000000001</v>
      </c>
      <c r="AK1771" s="20"/>
      <c r="AL1771" s="20"/>
      <c r="AM1771" s="209">
        <v>0.38900000000000001</v>
      </c>
      <c r="AN1771" s="209">
        <v>4.3769999999999998</v>
      </c>
      <c r="AO1771" s="209">
        <v>9.7469999999999999</v>
      </c>
      <c r="AP1771" s="209">
        <v>13.288</v>
      </c>
      <c r="AQ1771" s="209">
        <v>15.79</v>
      </c>
      <c r="AR1771" s="209">
        <v>13.936999999999999</v>
      </c>
      <c r="AS1771" s="209">
        <v>11.436</v>
      </c>
      <c r="AT1771" s="209">
        <v>6.3869999999999996</v>
      </c>
      <c r="AU1771" s="209">
        <v>1.923</v>
      </c>
      <c r="AV1771" s="209">
        <v>0.14099999999999999</v>
      </c>
      <c r="AW1771" s="20"/>
      <c r="AX1771" s="20"/>
      <c r="AY1771" s="20"/>
      <c r="AZ1771" s="209">
        <v>0.95299999999999996</v>
      </c>
      <c r="BA1771" s="209">
        <v>9.5980000000000008</v>
      </c>
      <c r="BB1771" s="21">
        <f>BB1772+BB1773+BB1774+BB1775</f>
        <v>23.363999999999997</v>
      </c>
      <c r="BC1771" s="21">
        <f>BF1771</f>
        <v>36.6</v>
      </c>
      <c r="BD1771" s="22">
        <f t="shared" si="216"/>
        <v>31.403225806451612</v>
      </c>
      <c r="BE1771" s="21">
        <f>BC1771-BD1771</f>
        <v>5.1967741935483893</v>
      </c>
      <c r="BF1771" s="2">
        <v>36.6</v>
      </c>
      <c r="BG1771" s="10">
        <v>6</v>
      </c>
      <c r="BH1771" s="21">
        <f t="shared" si="227"/>
        <v>2.7230400000000002E-2</v>
      </c>
      <c r="BI1771" s="22">
        <f t="shared" si="227"/>
        <v>2.3363999999999999E-2</v>
      </c>
      <c r="BJ1771" s="21">
        <f>BH1771-BI1771</f>
        <v>3.8664000000000025E-3</v>
      </c>
      <c r="BK1771" s="21">
        <v>8.1691200000000005E-2</v>
      </c>
      <c r="BL1771" s="22">
        <v>7.0092000000000002E-2</v>
      </c>
      <c r="BM1771" s="21">
        <v>1.1599200000000004E-2</v>
      </c>
      <c r="BN1771" s="21">
        <f t="shared" si="229"/>
        <v>0.32676480000000002</v>
      </c>
      <c r="BO1771" s="22">
        <f t="shared" si="229"/>
        <v>0.28036800000000001</v>
      </c>
      <c r="BP1771" s="21">
        <f t="shared" si="229"/>
        <v>4.6396800000000016E-2</v>
      </c>
    </row>
    <row r="1772" spans="1:68" ht="11.1" hidden="1" customHeight="1" outlineLevel="2" x14ac:dyDescent="0.2">
      <c r="A1772" s="10"/>
      <c r="B1772" s="18"/>
      <c r="C1772" s="18"/>
      <c r="D1772" s="18"/>
      <c r="E1772" s="23" t="s">
        <v>1576</v>
      </c>
      <c r="F1772" s="208">
        <v>0.85699999999999998</v>
      </c>
      <c r="G1772" s="208">
        <v>0.94399999999999995</v>
      </c>
      <c r="H1772" s="208">
        <v>0.79800000000000004</v>
      </c>
      <c r="I1772" s="239">
        <v>0.53300000000000003</v>
      </c>
      <c r="J1772" s="239"/>
      <c r="K1772" s="208">
        <v>0.17</v>
      </c>
      <c r="L1772" s="208">
        <v>1.6E-2</v>
      </c>
      <c r="M1772" s="24"/>
      <c r="N1772" s="24"/>
      <c r="O1772" s="208">
        <v>0.11899999999999999</v>
      </c>
      <c r="P1772" s="208">
        <v>0.20899999999999999</v>
      </c>
      <c r="Q1772" s="208">
        <v>0.65500000000000003</v>
      </c>
      <c r="R1772" s="208">
        <v>0.91500000000000004</v>
      </c>
      <c r="S1772" s="208">
        <v>0.97</v>
      </c>
      <c r="T1772" s="208">
        <v>1.073</v>
      </c>
      <c r="U1772" s="208">
        <v>0.76300000000000001</v>
      </c>
      <c r="V1772" s="208">
        <v>0.41599999999999998</v>
      </c>
      <c r="W1772" s="208">
        <v>0.14099999999999999</v>
      </c>
      <c r="X1772" s="208">
        <v>6.0000000000000001E-3</v>
      </c>
      <c r="Y1772" s="24"/>
      <c r="Z1772" s="24"/>
      <c r="AA1772" s="24"/>
      <c r="AB1772" s="24"/>
      <c r="AC1772" s="24"/>
      <c r="AD1772" s="24"/>
      <c r="AE1772" s="24"/>
      <c r="AF1772" s="24"/>
      <c r="AG1772" s="24"/>
      <c r="AH1772" s="24"/>
      <c r="AI1772" s="24"/>
      <c r="AJ1772" s="24"/>
      <c r="AK1772" s="24"/>
      <c r="AL1772" s="24"/>
      <c r="AM1772" s="24"/>
      <c r="AN1772" s="24"/>
      <c r="AO1772" s="24"/>
      <c r="AP1772" s="24"/>
      <c r="AQ1772" s="24"/>
      <c r="AR1772" s="24"/>
      <c r="AS1772" s="24"/>
      <c r="AT1772" s="24"/>
      <c r="AU1772" s="24"/>
      <c r="AV1772" s="24"/>
      <c r="AW1772" s="24"/>
      <c r="AX1772" s="24"/>
      <c r="AY1772" s="24"/>
      <c r="AZ1772" s="24"/>
      <c r="BA1772" s="24"/>
      <c r="BB1772" s="21">
        <f t="shared" si="228"/>
        <v>1.073</v>
      </c>
      <c r="BC1772" s="21"/>
      <c r="BD1772" s="22">
        <f t="shared" si="216"/>
        <v>1.4422043010752688</v>
      </c>
      <c r="BE1772" s="21"/>
      <c r="BG1772" s="10"/>
      <c r="BH1772" s="21">
        <f t="shared" si="227"/>
        <v>0</v>
      </c>
      <c r="BI1772" s="22">
        <f t="shared" si="227"/>
        <v>1.073E-3</v>
      </c>
      <c r="BJ1772" s="21"/>
      <c r="BK1772" s="21">
        <v>0</v>
      </c>
      <c r="BL1772" s="22">
        <v>3.2189999999999996E-3</v>
      </c>
      <c r="BM1772" s="21"/>
      <c r="BN1772" s="21">
        <f t="shared" si="229"/>
        <v>0</v>
      </c>
      <c r="BO1772" s="22">
        <f t="shared" si="229"/>
        <v>1.2875999999999999E-2</v>
      </c>
      <c r="BP1772" s="21">
        <f t="shared" si="229"/>
        <v>0</v>
      </c>
    </row>
    <row r="1773" spans="1:68" ht="11.1" hidden="1" customHeight="1" outlineLevel="2" x14ac:dyDescent="0.2">
      <c r="A1773" s="10"/>
      <c r="B1773" s="18"/>
      <c r="C1773" s="18"/>
      <c r="D1773" s="18"/>
      <c r="E1773" s="23" t="s">
        <v>1577</v>
      </c>
      <c r="F1773" s="208">
        <v>2.0030000000000001</v>
      </c>
      <c r="G1773" s="208">
        <v>1.7030000000000001</v>
      </c>
      <c r="H1773" s="208">
        <v>1.337</v>
      </c>
      <c r="I1773" s="239">
        <v>1.1459999999999999</v>
      </c>
      <c r="J1773" s="239"/>
      <c r="K1773" s="208">
        <v>0.59099999999999997</v>
      </c>
      <c r="L1773" s="208">
        <v>0.23899999999999999</v>
      </c>
      <c r="M1773" s="24"/>
      <c r="N1773" s="24"/>
      <c r="O1773" s="208">
        <v>0.32300000000000001</v>
      </c>
      <c r="P1773" s="208">
        <v>0.75900000000000001</v>
      </c>
      <c r="Q1773" s="208">
        <v>1.425</v>
      </c>
      <c r="R1773" s="208">
        <v>2.0049999999999999</v>
      </c>
      <c r="S1773" s="208">
        <v>2.1800000000000002</v>
      </c>
      <c r="T1773" s="208">
        <v>2.339</v>
      </c>
      <c r="U1773" s="208">
        <v>1.736</v>
      </c>
      <c r="V1773" s="208">
        <v>0.98099999999999998</v>
      </c>
      <c r="W1773" s="208">
        <v>0.58799999999999997</v>
      </c>
      <c r="X1773" s="208">
        <v>0.18</v>
      </c>
      <c r="Y1773" s="208">
        <v>8.3000000000000004E-2</v>
      </c>
      <c r="Z1773" s="208">
        <v>7.8E-2</v>
      </c>
      <c r="AA1773" s="208">
        <v>0.188</v>
      </c>
      <c r="AB1773" s="208">
        <v>1.25</v>
      </c>
      <c r="AC1773" s="24"/>
      <c r="AD1773" s="208">
        <v>3.4180000000000001</v>
      </c>
      <c r="AE1773" s="208">
        <v>1.756</v>
      </c>
      <c r="AF1773" s="208">
        <v>1.4139999999999999</v>
      </c>
      <c r="AG1773" s="208">
        <v>1.244</v>
      </c>
      <c r="AH1773" s="208">
        <v>0.71199999999999997</v>
      </c>
      <c r="AI1773" s="208">
        <v>0.49299999999999999</v>
      </c>
      <c r="AJ1773" s="208">
        <v>0.22600000000000001</v>
      </c>
      <c r="AK1773" s="24"/>
      <c r="AL1773" s="24"/>
      <c r="AM1773" s="208">
        <v>0.38900000000000001</v>
      </c>
      <c r="AN1773" s="208">
        <v>0.84699999999999998</v>
      </c>
      <c r="AO1773" s="208">
        <v>1.3740000000000001</v>
      </c>
      <c r="AP1773" s="208">
        <v>1.7190000000000001</v>
      </c>
      <c r="AQ1773" s="208">
        <v>2.0499999999999998</v>
      </c>
      <c r="AR1773" s="208">
        <v>1.7370000000000001</v>
      </c>
      <c r="AS1773" s="208">
        <v>1.3520000000000001</v>
      </c>
      <c r="AT1773" s="208">
        <v>0.95799999999999996</v>
      </c>
      <c r="AU1773" s="208">
        <v>0.66700000000000004</v>
      </c>
      <c r="AV1773" s="208">
        <v>0.14099999999999999</v>
      </c>
      <c r="AW1773" s="24"/>
      <c r="AX1773" s="24"/>
      <c r="AY1773" s="24"/>
      <c r="AZ1773" s="208">
        <v>0.95299999999999996</v>
      </c>
      <c r="BA1773" s="208">
        <v>2.2050000000000001</v>
      </c>
      <c r="BB1773" s="21">
        <f t="shared" si="228"/>
        <v>3.4180000000000001</v>
      </c>
      <c r="BC1773" s="21"/>
      <c r="BD1773" s="22">
        <f t="shared" si="216"/>
        <v>4.594086021505376</v>
      </c>
      <c r="BE1773" s="21"/>
      <c r="BG1773" s="10"/>
      <c r="BH1773" s="21">
        <f t="shared" si="227"/>
        <v>0</v>
      </c>
      <c r="BI1773" s="22">
        <f t="shared" si="227"/>
        <v>3.418E-3</v>
      </c>
      <c r="BJ1773" s="21"/>
      <c r="BK1773" s="21">
        <v>0</v>
      </c>
      <c r="BL1773" s="22">
        <v>1.0253999999999999E-2</v>
      </c>
      <c r="BM1773" s="21"/>
      <c r="BN1773" s="21">
        <f t="shared" si="229"/>
        <v>0</v>
      </c>
      <c r="BO1773" s="22">
        <f t="shared" si="229"/>
        <v>4.1015999999999997E-2</v>
      </c>
      <c r="BP1773" s="21">
        <f t="shared" si="229"/>
        <v>0</v>
      </c>
    </row>
    <row r="1774" spans="1:68" ht="11.1" hidden="1" customHeight="1" outlineLevel="2" x14ac:dyDescent="0.2">
      <c r="A1774" s="10"/>
      <c r="B1774" s="18"/>
      <c r="C1774" s="18"/>
      <c r="D1774" s="18"/>
      <c r="E1774" s="23" t="s">
        <v>1578</v>
      </c>
      <c r="F1774" s="208">
        <v>4.7039999999999997</v>
      </c>
      <c r="G1774" s="208">
        <v>5.3360000000000003</v>
      </c>
      <c r="H1774" s="208">
        <v>5.0960000000000001</v>
      </c>
      <c r="I1774" s="239">
        <v>3.7109999999999999</v>
      </c>
      <c r="J1774" s="239"/>
      <c r="K1774" s="208">
        <v>0.48399999999999999</v>
      </c>
      <c r="L1774" s="208">
        <v>0.113</v>
      </c>
      <c r="M1774" s="24"/>
      <c r="N1774" s="24"/>
      <c r="O1774" s="24"/>
      <c r="P1774" s="208">
        <v>2.0249999999999999</v>
      </c>
      <c r="Q1774" s="208">
        <v>4.3639999999999999</v>
      </c>
      <c r="R1774" s="208">
        <v>5.4790000000000001</v>
      </c>
      <c r="S1774" s="208">
        <v>4.9210000000000003</v>
      </c>
      <c r="T1774" s="208">
        <v>4.9050000000000002</v>
      </c>
      <c r="U1774" s="208">
        <v>3.4159999999999999</v>
      </c>
      <c r="V1774" s="208">
        <v>1.909</v>
      </c>
      <c r="W1774" s="208">
        <v>0.86299999999999999</v>
      </c>
      <c r="X1774" s="24"/>
      <c r="Y1774" s="24"/>
      <c r="Z1774" s="24"/>
      <c r="AA1774" s="24"/>
      <c r="AB1774" s="208">
        <v>1.5</v>
      </c>
      <c r="AC1774" s="24"/>
      <c r="AD1774" s="208">
        <v>6.6479999999999997</v>
      </c>
      <c r="AE1774" s="208">
        <v>1.343</v>
      </c>
      <c r="AF1774" s="24"/>
      <c r="AG1774" s="24"/>
      <c r="AH1774" s="24"/>
      <c r="AI1774" s="24"/>
      <c r="AJ1774" s="208">
        <v>2.9950000000000001</v>
      </c>
      <c r="AK1774" s="24"/>
      <c r="AL1774" s="24"/>
      <c r="AM1774" s="24"/>
      <c r="AN1774" s="208">
        <v>2.1309999999999998</v>
      </c>
      <c r="AO1774" s="208">
        <v>5.226</v>
      </c>
      <c r="AP1774" s="208">
        <v>7.1790000000000003</v>
      </c>
      <c r="AQ1774" s="208">
        <v>8.2210000000000001</v>
      </c>
      <c r="AR1774" s="208">
        <v>7.5019999999999998</v>
      </c>
      <c r="AS1774" s="208">
        <v>6.2859999999999996</v>
      </c>
      <c r="AT1774" s="208">
        <v>3.3109999999999999</v>
      </c>
      <c r="AU1774" s="208">
        <v>0.7</v>
      </c>
      <c r="AV1774" s="24"/>
      <c r="AW1774" s="24"/>
      <c r="AX1774" s="24"/>
      <c r="AY1774" s="24"/>
      <c r="AZ1774" s="24"/>
      <c r="BA1774" s="208">
        <v>7.3929999999999998</v>
      </c>
      <c r="BB1774" s="21">
        <f t="shared" si="228"/>
        <v>8.2210000000000001</v>
      </c>
      <c r="BC1774" s="21"/>
      <c r="BD1774" s="22">
        <f t="shared" si="216"/>
        <v>11.0497311827957</v>
      </c>
      <c r="BE1774" s="21"/>
      <c r="BG1774" s="10"/>
      <c r="BH1774" s="21">
        <f t="shared" si="227"/>
        <v>0</v>
      </c>
      <c r="BI1774" s="22">
        <f t="shared" si="227"/>
        <v>8.2210000000000026E-3</v>
      </c>
      <c r="BJ1774" s="21"/>
      <c r="BK1774" s="21">
        <v>0</v>
      </c>
      <c r="BL1774" s="22">
        <v>2.4663000000000008E-2</v>
      </c>
      <c r="BM1774" s="21"/>
      <c r="BN1774" s="21">
        <f t="shared" si="229"/>
        <v>0</v>
      </c>
      <c r="BO1774" s="22">
        <f t="shared" si="229"/>
        <v>9.8652000000000031E-2</v>
      </c>
      <c r="BP1774" s="21">
        <f t="shared" si="229"/>
        <v>0</v>
      </c>
    </row>
    <row r="1775" spans="1:68" ht="11.1" hidden="1" customHeight="1" outlineLevel="2" x14ac:dyDescent="0.2">
      <c r="A1775" s="10"/>
      <c r="B1775" s="18"/>
      <c r="C1775" s="18"/>
      <c r="D1775" s="18"/>
      <c r="E1775" s="23" t="s">
        <v>1579</v>
      </c>
      <c r="F1775" s="208">
        <v>4.173</v>
      </c>
      <c r="G1775" s="208">
        <v>4.5439999999999996</v>
      </c>
      <c r="H1775" s="208">
        <v>3.58</v>
      </c>
      <c r="I1775" s="239">
        <v>2.835</v>
      </c>
      <c r="J1775" s="239"/>
      <c r="K1775" s="208">
        <v>1.3049999999999999</v>
      </c>
      <c r="L1775" s="208">
        <v>0.57199999999999995</v>
      </c>
      <c r="M1775" s="24"/>
      <c r="N1775" s="24"/>
      <c r="O1775" s="208">
        <v>0.27900000000000003</v>
      </c>
      <c r="P1775" s="208">
        <v>1.58</v>
      </c>
      <c r="Q1775" s="208">
        <v>4.2009999999999996</v>
      </c>
      <c r="R1775" s="208">
        <v>5.3609999999999998</v>
      </c>
      <c r="S1775" s="208">
        <v>5.4260000000000002</v>
      </c>
      <c r="T1775" s="208">
        <v>5.51</v>
      </c>
      <c r="U1775" s="208">
        <v>3.9510000000000001</v>
      </c>
      <c r="V1775" s="208">
        <v>0.67100000000000004</v>
      </c>
      <c r="W1775" s="208">
        <v>2.9649999999999999</v>
      </c>
      <c r="X1775" s="208">
        <v>0.30099999999999999</v>
      </c>
      <c r="Y1775" s="24"/>
      <c r="Z1775" s="24"/>
      <c r="AA1775" s="24"/>
      <c r="AB1775" s="208">
        <v>0.5</v>
      </c>
      <c r="AC1775" s="24"/>
      <c r="AD1775" s="208">
        <v>10.651999999999999</v>
      </c>
      <c r="AE1775" s="208">
        <v>1.6419999999999999</v>
      </c>
      <c r="AF1775" s="208">
        <v>9.0630000000000006</v>
      </c>
      <c r="AG1775" s="208">
        <v>3.657</v>
      </c>
      <c r="AH1775" s="208">
        <v>2.31</v>
      </c>
      <c r="AI1775" s="208">
        <v>0.748</v>
      </c>
      <c r="AJ1775" s="24"/>
      <c r="AK1775" s="24"/>
      <c r="AL1775" s="24"/>
      <c r="AM1775" s="24"/>
      <c r="AN1775" s="208">
        <v>1.399</v>
      </c>
      <c r="AO1775" s="208">
        <v>3.1469999999999998</v>
      </c>
      <c r="AP1775" s="208">
        <v>4.3899999999999997</v>
      </c>
      <c r="AQ1775" s="208">
        <v>5.5190000000000001</v>
      </c>
      <c r="AR1775" s="208">
        <v>4.6980000000000004</v>
      </c>
      <c r="AS1775" s="208">
        <v>3.798</v>
      </c>
      <c r="AT1775" s="208">
        <v>2.1179999999999999</v>
      </c>
      <c r="AU1775" s="208">
        <v>0.55600000000000005</v>
      </c>
      <c r="AV1775" s="24"/>
      <c r="AW1775" s="24"/>
      <c r="AX1775" s="24"/>
      <c r="AY1775" s="24"/>
      <c r="AZ1775" s="24"/>
      <c r="BA1775" s="24"/>
      <c r="BB1775" s="21">
        <f t="shared" si="228"/>
        <v>10.651999999999999</v>
      </c>
      <c r="BC1775" s="21"/>
      <c r="BD1775" s="22">
        <f t="shared" si="216"/>
        <v>14.317204301075268</v>
      </c>
      <c r="BE1775" s="21"/>
      <c r="BG1775" s="10"/>
      <c r="BH1775" s="21">
        <f t="shared" si="227"/>
        <v>0</v>
      </c>
      <c r="BI1775" s="22">
        <f t="shared" si="227"/>
        <v>1.0652E-2</v>
      </c>
      <c r="BJ1775" s="21"/>
      <c r="BK1775" s="21">
        <v>0</v>
      </c>
      <c r="BL1775" s="22">
        <v>3.1955999999999998E-2</v>
      </c>
      <c r="BM1775" s="21"/>
      <c r="BN1775" s="21">
        <f t="shared" si="229"/>
        <v>0</v>
      </c>
      <c r="BO1775" s="22">
        <f t="shared" si="229"/>
        <v>0.12782399999999999</v>
      </c>
      <c r="BP1775" s="21">
        <f t="shared" si="229"/>
        <v>0</v>
      </c>
    </row>
    <row r="1776" spans="1:68" ht="11.1" hidden="1" customHeight="1" outlineLevel="1" collapsed="1" x14ac:dyDescent="0.2">
      <c r="A1776" s="10"/>
      <c r="B1776" s="18"/>
      <c r="C1776" s="18"/>
      <c r="D1776" s="18"/>
      <c r="E1776" s="19" t="s">
        <v>1580</v>
      </c>
      <c r="F1776" s="209">
        <v>5.673</v>
      </c>
      <c r="G1776" s="20"/>
      <c r="H1776" s="209">
        <v>8.2319999999999993</v>
      </c>
      <c r="I1776" s="20"/>
      <c r="J1776" s="20"/>
      <c r="K1776" s="209">
        <v>3.6469999999999998</v>
      </c>
      <c r="L1776" s="20"/>
      <c r="M1776" s="20"/>
      <c r="N1776" s="20"/>
      <c r="O1776" s="209">
        <v>0.76500000000000001</v>
      </c>
      <c r="P1776" s="209">
        <v>2.9809999999999999</v>
      </c>
      <c r="Q1776" s="209">
        <v>3.1840000000000002</v>
      </c>
      <c r="R1776" s="209">
        <v>6.556</v>
      </c>
      <c r="S1776" s="20"/>
      <c r="T1776" s="209">
        <v>13.638</v>
      </c>
      <c r="U1776" s="209">
        <v>4.2439999999999998</v>
      </c>
      <c r="V1776" s="209">
        <v>3.0739999999999998</v>
      </c>
      <c r="W1776" s="209">
        <v>1.2450000000000001</v>
      </c>
      <c r="X1776" s="20"/>
      <c r="Y1776" s="20"/>
      <c r="Z1776" s="20"/>
      <c r="AA1776" s="209">
        <v>0.34599999999999997</v>
      </c>
      <c r="AB1776" s="209">
        <v>1.7470000000000001</v>
      </c>
      <c r="AC1776" s="209">
        <v>3.47</v>
      </c>
      <c r="AD1776" s="209">
        <v>4.5449999999999999</v>
      </c>
      <c r="AE1776" s="209">
        <v>6.992</v>
      </c>
      <c r="AF1776" s="209">
        <v>4.6630000000000003</v>
      </c>
      <c r="AG1776" s="209">
        <v>2.1779999999999999</v>
      </c>
      <c r="AH1776" s="209">
        <v>1.8360000000000001</v>
      </c>
      <c r="AI1776" s="209">
        <v>1.149</v>
      </c>
      <c r="AJ1776" s="20"/>
      <c r="AK1776" s="20"/>
      <c r="AL1776" s="20"/>
      <c r="AM1776" s="209">
        <v>0.96899999999999997</v>
      </c>
      <c r="AN1776" s="209">
        <v>2.0819999999999999</v>
      </c>
      <c r="AO1776" s="209">
        <v>3.9550000000000001</v>
      </c>
      <c r="AP1776" s="209">
        <v>5.4569999999999999</v>
      </c>
      <c r="AQ1776" s="209">
        <v>5.3129999999999997</v>
      </c>
      <c r="AR1776" s="209">
        <v>5.2850000000000001</v>
      </c>
      <c r="AS1776" s="209">
        <v>2.5640000000000001</v>
      </c>
      <c r="AT1776" s="209">
        <v>2.7890000000000001</v>
      </c>
      <c r="AU1776" s="209">
        <v>1.1950000000000001</v>
      </c>
      <c r="AV1776" s="20"/>
      <c r="AW1776" s="20"/>
      <c r="AX1776" s="20"/>
      <c r="AY1776" s="209">
        <v>0.94699999999999995</v>
      </c>
      <c r="AZ1776" s="209">
        <v>1.9419999999999999</v>
      </c>
      <c r="BA1776" s="209">
        <v>2.2029999999999998</v>
      </c>
      <c r="BB1776" s="21">
        <f t="shared" si="228"/>
        <v>13.638</v>
      </c>
      <c r="BC1776" s="21">
        <f>BD1776</f>
        <v>18.330645161290324</v>
      </c>
      <c r="BD1776" s="22">
        <f t="shared" si="216"/>
        <v>18.330645161290324</v>
      </c>
      <c r="BE1776" s="21">
        <f>BC1776-BD1776</f>
        <v>0</v>
      </c>
      <c r="BF1776" s="2">
        <v>9.3800000000000008</v>
      </c>
      <c r="BG1776" s="10">
        <v>6</v>
      </c>
      <c r="BH1776" s="21">
        <f t="shared" si="227"/>
        <v>1.3638000000000003E-2</v>
      </c>
      <c r="BI1776" s="22">
        <f t="shared" si="227"/>
        <v>1.3638000000000003E-2</v>
      </c>
      <c r="BJ1776" s="21">
        <f>BH1776-BI1776</f>
        <v>0</v>
      </c>
      <c r="BK1776" s="21">
        <v>4.0914000000000006E-2</v>
      </c>
      <c r="BL1776" s="22">
        <v>4.0914000000000006E-2</v>
      </c>
      <c r="BM1776" s="21">
        <v>0</v>
      </c>
      <c r="BN1776" s="21">
        <f t="shared" si="229"/>
        <v>0.16365600000000002</v>
      </c>
      <c r="BO1776" s="22">
        <f t="shared" si="229"/>
        <v>0.16365600000000002</v>
      </c>
      <c r="BP1776" s="21">
        <f t="shared" si="229"/>
        <v>0</v>
      </c>
    </row>
    <row r="1777" spans="1:68" ht="11.1" hidden="1" customHeight="1" outlineLevel="2" x14ac:dyDescent="0.2">
      <c r="A1777" s="10"/>
      <c r="B1777" s="18"/>
      <c r="C1777" s="18"/>
      <c r="D1777" s="18"/>
      <c r="E1777" s="23" t="s">
        <v>1581</v>
      </c>
      <c r="F1777" s="208">
        <v>5.673</v>
      </c>
      <c r="G1777" s="24"/>
      <c r="H1777" s="208">
        <v>8.2319999999999993</v>
      </c>
      <c r="I1777" s="24"/>
      <c r="J1777" s="24"/>
      <c r="K1777" s="208">
        <v>3.6469999999999998</v>
      </c>
      <c r="L1777" s="24"/>
      <c r="M1777" s="24"/>
      <c r="N1777" s="24"/>
      <c r="O1777" s="208">
        <v>0.76500000000000001</v>
      </c>
      <c r="P1777" s="208">
        <v>2.9809999999999999</v>
      </c>
      <c r="Q1777" s="208">
        <v>3.1840000000000002</v>
      </c>
      <c r="R1777" s="208">
        <v>6.556</v>
      </c>
      <c r="S1777" s="24"/>
      <c r="T1777" s="208">
        <v>13.638</v>
      </c>
      <c r="U1777" s="208">
        <v>4.2439999999999998</v>
      </c>
      <c r="V1777" s="208">
        <v>3.0739999999999998</v>
      </c>
      <c r="W1777" s="208">
        <v>1.2450000000000001</v>
      </c>
      <c r="X1777" s="24"/>
      <c r="Y1777" s="24"/>
      <c r="Z1777" s="24"/>
      <c r="AA1777" s="208">
        <v>0.34599999999999997</v>
      </c>
      <c r="AB1777" s="208">
        <v>1.7470000000000001</v>
      </c>
      <c r="AC1777" s="208">
        <v>3.47</v>
      </c>
      <c r="AD1777" s="208">
        <v>4.5449999999999999</v>
      </c>
      <c r="AE1777" s="208">
        <v>6.992</v>
      </c>
      <c r="AF1777" s="208">
        <v>4.6630000000000003</v>
      </c>
      <c r="AG1777" s="208">
        <v>2.1779999999999999</v>
      </c>
      <c r="AH1777" s="208">
        <v>1.8360000000000001</v>
      </c>
      <c r="AI1777" s="208">
        <v>1.149</v>
      </c>
      <c r="AJ1777" s="24"/>
      <c r="AK1777" s="24"/>
      <c r="AL1777" s="24"/>
      <c r="AM1777" s="208">
        <v>0.96899999999999997</v>
      </c>
      <c r="AN1777" s="208">
        <v>2.0819999999999999</v>
      </c>
      <c r="AO1777" s="208">
        <v>3.9550000000000001</v>
      </c>
      <c r="AP1777" s="208">
        <v>5.4569999999999999</v>
      </c>
      <c r="AQ1777" s="208">
        <v>5.3129999999999997</v>
      </c>
      <c r="AR1777" s="208">
        <v>5.2850000000000001</v>
      </c>
      <c r="AS1777" s="208">
        <v>2.5640000000000001</v>
      </c>
      <c r="AT1777" s="208">
        <v>2.7890000000000001</v>
      </c>
      <c r="AU1777" s="208">
        <v>1.1950000000000001</v>
      </c>
      <c r="AV1777" s="24"/>
      <c r="AW1777" s="24"/>
      <c r="AX1777" s="24"/>
      <c r="AY1777" s="208">
        <v>0.94699999999999995</v>
      </c>
      <c r="AZ1777" s="208">
        <v>1.9419999999999999</v>
      </c>
      <c r="BA1777" s="208">
        <v>2.2029999999999998</v>
      </c>
      <c r="BB1777" s="21">
        <f t="shared" si="228"/>
        <v>13.638</v>
      </c>
      <c r="BC1777" s="21"/>
      <c r="BD1777" s="22">
        <f t="shared" si="216"/>
        <v>18.330645161290324</v>
      </c>
      <c r="BE1777" s="21"/>
      <c r="BG1777" s="10"/>
      <c r="BH1777" s="21">
        <f t="shared" si="227"/>
        <v>0</v>
      </c>
      <c r="BI1777" s="22">
        <f t="shared" si="227"/>
        <v>1.3638000000000003E-2</v>
      </c>
      <c r="BJ1777" s="21"/>
      <c r="BK1777" s="21">
        <v>0</v>
      </c>
      <c r="BL1777" s="22">
        <v>4.0914000000000006E-2</v>
      </c>
      <c r="BM1777" s="21"/>
      <c r="BN1777" s="21">
        <f t="shared" si="229"/>
        <v>0</v>
      </c>
      <c r="BO1777" s="22">
        <f t="shared" si="229"/>
        <v>0.16365600000000002</v>
      </c>
      <c r="BP1777" s="21">
        <f t="shared" si="229"/>
        <v>0</v>
      </c>
    </row>
    <row r="1778" spans="1:68" ht="11.1" hidden="1" customHeight="1" outlineLevel="1" collapsed="1" x14ac:dyDescent="0.2">
      <c r="A1778" s="10"/>
      <c r="B1778" s="18"/>
      <c r="C1778" s="18"/>
      <c r="D1778" s="18"/>
      <c r="E1778" s="19" t="s">
        <v>1582</v>
      </c>
      <c r="F1778" s="209">
        <v>10.395</v>
      </c>
      <c r="G1778" s="20"/>
      <c r="H1778" s="20"/>
      <c r="I1778" s="240">
        <v>10.4</v>
      </c>
      <c r="J1778" s="240"/>
      <c r="K1778" s="20"/>
      <c r="L1778" s="20"/>
      <c r="M1778" s="20"/>
      <c r="N1778" s="20"/>
      <c r="O1778" s="209">
        <v>2.16</v>
      </c>
      <c r="P1778" s="209">
        <v>5.6079999999999997</v>
      </c>
      <c r="Q1778" s="209">
        <v>6.9649999999999999</v>
      </c>
      <c r="R1778" s="209">
        <v>6.9660000000000002</v>
      </c>
      <c r="S1778" s="209">
        <v>10.635999999999999</v>
      </c>
      <c r="T1778" s="209">
        <v>9.2789999999999999</v>
      </c>
      <c r="U1778" s="209">
        <v>8.17</v>
      </c>
      <c r="V1778" s="20"/>
      <c r="W1778" s="209">
        <v>4.6349999999999998</v>
      </c>
      <c r="X1778" s="20"/>
      <c r="Y1778" s="20"/>
      <c r="Z1778" s="20"/>
      <c r="AA1778" s="209">
        <v>1.944</v>
      </c>
      <c r="AB1778" s="209">
        <v>3.6110000000000002</v>
      </c>
      <c r="AC1778" s="209">
        <v>7.7</v>
      </c>
      <c r="AD1778" s="209">
        <v>8.0980000000000008</v>
      </c>
      <c r="AE1778" s="20"/>
      <c r="AF1778" s="209">
        <v>14.384</v>
      </c>
      <c r="AG1778" s="209">
        <v>6.08</v>
      </c>
      <c r="AH1778" s="209">
        <v>4.1109999999999998</v>
      </c>
      <c r="AI1778" s="209">
        <v>2.2970000000000002</v>
      </c>
      <c r="AJ1778" s="209">
        <v>0.25</v>
      </c>
      <c r="AK1778" s="20"/>
      <c r="AL1778" s="20"/>
      <c r="AM1778" s="20"/>
      <c r="AN1778" s="209">
        <v>6.36</v>
      </c>
      <c r="AO1778" s="209">
        <v>8.4819999999999993</v>
      </c>
      <c r="AP1778" s="209">
        <v>9.85</v>
      </c>
      <c r="AQ1778" s="209">
        <v>11.553000000000001</v>
      </c>
      <c r="AR1778" s="209">
        <v>8.9499999999999993</v>
      </c>
      <c r="AS1778" s="209">
        <v>6.8310000000000004</v>
      </c>
      <c r="AT1778" s="209">
        <v>3.952</v>
      </c>
      <c r="AU1778" s="209">
        <v>2.1920000000000002</v>
      </c>
      <c r="AV1778" s="209">
        <v>0.69599999999999995</v>
      </c>
      <c r="AW1778" s="20"/>
      <c r="AX1778" s="20"/>
      <c r="AY1778" s="209">
        <v>1.4850000000000001</v>
      </c>
      <c r="AZ1778" s="209">
        <v>3.3540000000000001</v>
      </c>
      <c r="BA1778" s="209">
        <v>6.1920000000000002</v>
      </c>
      <c r="BB1778" s="21">
        <f t="shared" si="228"/>
        <v>14.384</v>
      </c>
      <c r="BC1778" s="21">
        <f>BD1778</f>
        <v>19.333333333333336</v>
      </c>
      <c r="BD1778" s="22">
        <f t="shared" si="216"/>
        <v>19.333333333333336</v>
      </c>
      <c r="BE1778" s="21">
        <f>BC1778-BD1778</f>
        <v>0</v>
      </c>
      <c r="BF1778" s="2">
        <v>6.6</v>
      </c>
      <c r="BG1778" s="10">
        <v>6</v>
      </c>
      <c r="BH1778" s="21">
        <f t="shared" si="227"/>
        <v>1.4384000000000001E-2</v>
      </c>
      <c r="BI1778" s="22">
        <f t="shared" si="227"/>
        <v>1.4384000000000001E-2</v>
      </c>
      <c r="BJ1778" s="21">
        <f>BH1778-BI1778</f>
        <v>0</v>
      </c>
      <c r="BK1778" s="21">
        <v>4.3152000000000003E-2</v>
      </c>
      <c r="BL1778" s="22">
        <v>4.3152000000000003E-2</v>
      </c>
      <c r="BM1778" s="21">
        <v>0</v>
      </c>
      <c r="BN1778" s="21">
        <f t="shared" si="229"/>
        <v>0.17260800000000001</v>
      </c>
      <c r="BO1778" s="22">
        <f t="shared" si="229"/>
        <v>0.17260800000000001</v>
      </c>
      <c r="BP1778" s="21">
        <f t="shared" si="229"/>
        <v>0</v>
      </c>
    </row>
    <row r="1779" spans="1:68" ht="11.1" hidden="1" customHeight="1" outlineLevel="2" x14ac:dyDescent="0.2">
      <c r="A1779" s="10"/>
      <c r="B1779" s="18"/>
      <c r="C1779" s="18"/>
      <c r="D1779" s="18"/>
      <c r="E1779" s="23" t="s">
        <v>1583</v>
      </c>
      <c r="F1779" s="208">
        <v>10.395</v>
      </c>
      <c r="G1779" s="24"/>
      <c r="H1779" s="24"/>
      <c r="I1779" s="239">
        <v>10.4</v>
      </c>
      <c r="J1779" s="239"/>
      <c r="K1779" s="24"/>
      <c r="L1779" s="24"/>
      <c r="M1779" s="24"/>
      <c r="N1779" s="24"/>
      <c r="O1779" s="208">
        <v>2.16</v>
      </c>
      <c r="P1779" s="208">
        <v>5.6079999999999997</v>
      </c>
      <c r="Q1779" s="208">
        <v>6.9649999999999999</v>
      </c>
      <c r="R1779" s="208">
        <v>6.9660000000000002</v>
      </c>
      <c r="S1779" s="208">
        <v>10.635999999999999</v>
      </c>
      <c r="T1779" s="208">
        <v>9.2789999999999999</v>
      </c>
      <c r="U1779" s="208">
        <v>8.17</v>
      </c>
      <c r="V1779" s="24"/>
      <c r="W1779" s="208">
        <v>4.6349999999999998</v>
      </c>
      <c r="X1779" s="24"/>
      <c r="Y1779" s="24"/>
      <c r="Z1779" s="24"/>
      <c r="AA1779" s="208">
        <v>1.944</v>
      </c>
      <c r="AB1779" s="208">
        <v>3.6110000000000002</v>
      </c>
      <c r="AC1779" s="208">
        <v>7.7</v>
      </c>
      <c r="AD1779" s="208">
        <v>8.0980000000000008</v>
      </c>
      <c r="AE1779" s="24"/>
      <c r="AF1779" s="208">
        <v>14.384</v>
      </c>
      <c r="AG1779" s="208">
        <v>6.08</v>
      </c>
      <c r="AH1779" s="208">
        <v>4.1109999999999998</v>
      </c>
      <c r="AI1779" s="208">
        <v>2.2970000000000002</v>
      </c>
      <c r="AJ1779" s="208">
        <v>0.25</v>
      </c>
      <c r="AK1779" s="24"/>
      <c r="AL1779" s="24"/>
      <c r="AM1779" s="24"/>
      <c r="AN1779" s="208">
        <v>6.36</v>
      </c>
      <c r="AO1779" s="208">
        <v>8.4819999999999993</v>
      </c>
      <c r="AP1779" s="208">
        <v>9.85</v>
      </c>
      <c r="AQ1779" s="208">
        <v>11.553000000000001</v>
      </c>
      <c r="AR1779" s="208">
        <v>8.9499999999999993</v>
      </c>
      <c r="AS1779" s="208">
        <v>6.8310000000000004</v>
      </c>
      <c r="AT1779" s="208">
        <v>3.952</v>
      </c>
      <c r="AU1779" s="208">
        <v>2.1920000000000002</v>
      </c>
      <c r="AV1779" s="208">
        <v>0.69599999999999995</v>
      </c>
      <c r="AW1779" s="24"/>
      <c r="AX1779" s="24"/>
      <c r="AY1779" s="208">
        <v>1.4850000000000001</v>
      </c>
      <c r="AZ1779" s="208">
        <v>3.3540000000000001</v>
      </c>
      <c r="BA1779" s="208">
        <v>6.1920000000000002</v>
      </c>
      <c r="BB1779" s="21">
        <f t="shared" si="228"/>
        <v>14.384</v>
      </c>
      <c r="BC1779" s="21"/>
      <c r="BD1779" s="22">
        <f t="shared" si="216"/>
        <v>19.333333333333336</v>
      </c>
      <c r="BE1779" s="21"/>
      <c r="BG1779" s="10"/>
      <c r="BH1779" s="21">
        <f t="shared" si="227"/>
        <v>0</v>
      </c>
      <c r="BI1779" s="22">
        <f t="shared" si="227"/>
        <v>1.4384000000000001E-2</v>
      </c>
      <c r="BJ1779" s="21"/>
      <c r="BK1779" s="21">
        <v>0</v>
      </c>
      <c r="BL1779" s="22">
        <v>4.3152000000000003E-2</v>
      </c>
      <c r="BM1779" s="21"/>
      <c r="BN1779" s="21">
        <f t="shared" si="229"/>
        <v>0</v>
      </c>
      <c r="BO1779" s="22">
        <f t="shared" si="229"/>
        <v>0.17260800000000001</v>
      </c>
      <c r="BP1779" s="21">
        <f t="shared" si="229"/>
        <v>0</v>
      </c>
    </row>
    <row r="1780" spans="1:68" ht="11.1" customHeight="1" outlineLevel="1" collapsed="1" x14ac:dyDescent="0.2">
      <c r="A1780" s="10"/>
      <c r="B1780" s="18"/>
      <c r="C1780" s="18"/>
      <c r="D1780" s="18"/>
      <c r="E1780" s="19" t="s">
        <v>1584</v>
      </c>
      <c r="F1780" s="20"/>
      <c r="G1780" s="20"/>
      <c r="H1780" s="20"/>
      <c r="I1780" s="20"/>
      <c r="J1780" s="20"/>
      <c r="K1780" s="20"/>
      <c r="L1780" s="20"/>
      <c r="M1780" s="20"/>
      <c r="N1780" s="20"/>
      <c r="O1780" s="20"/>
      <c r="P1780" s="20"/>
      <c r="Q1780" s="20"/>
      <c r="R1780" s="20"/>
      <c r="S1780" s="20"/>
      <c r="T1780" s="20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20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9">
        <v>24.48</v>
      </c>
      <c r="BB1780" s="21">
        <f t="shared" si="228"/>
        <v>24.48</v>
      </c>
      <c r="BC1780" s="21">
        <f>BD1780</f>
        <v>32.903225806451616</v>
      </c>
      <c r="BD1780" s="22">
        <f t="shared" si="216"/>
        <v>32.903225806451616</v>
      </c>
      <c r="BE1780" s="21">
        <f>BC1780-BD1780</f>
        <v>0</v>
      </c>
      <c r="BG1780" s="10">
        <v>7</v>
      </c>
      <c r="BH1780" s="21">
        <f t="shared" si="227"/>
        <v>2.4480000000000005E-2</v>
      </c>
      <c r="BI1780" s="22">
        <f t="shared" si="227"/>
        <v>2.4480000000000005E-2</v>
      </c>
      <c r="BJ1780" s="21">
        <f>BH1780-BI1780</f>
        <v>0</v>
      </c>
      <c r="BK1780" s="21">
        <v>7.3440000000000019E-2</v>
      </c>
      <c r="BL1780" s="22">
        <v>7.3440000000000019E-2</v>
      </c>
      <c r="BM1780" s="21">
        <v>0</v>
      </c>
      <c r="BN1780" s="21">
        <f t="shared" si="229"/>
        <v>0.29376000000000008</v>
      </c>
      <c r="BO1780" s="22">
        <f t="shared" si="229"/>
        <v>0.29376000000000008</v>
      </c>
      <c r="BP1780" s="21">
        <f t="shared" si="229"/>
        <v>0</v>
      </c>
    </row>
    <row r="1781" spans="1:68" ht="11.1" hidden="1" customHeight="1" outlineLevel="2" x14ac:dyDescent="0.2">
      <c r="A1781" s="10"/>
      <c r="B1781" s="18"/>
      <c r="C1781" s="18"/>
      <c r="D1781" s="18"/>
      <c r="E1781" s="23" t="s">
        <v>1585</v>
      </c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4"/>
      <c r="AG1781" s="24"/>
      <c r="AH1781" s="24"/>
      <c r="AI1781" s="24"/>
      <c r="AJ1781" s="24"/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  <c r="AX1781" s="24"/>
      <c r="AY1781" s="24"/>
      <c r="AZ1781" s="24"/>
      <c r="BA1781" s="208">
        <v>24.48</v>
      </c>
      <c r="BB1781" s="21">
        <f t="shared" si="228"/>
        <v>24.48</v>
      </c>
      <c r="BC1781" s="21"/>
      <c r="BD1781" s="22">
        <f t="shared" ref="BD1781:BD1845" si="230">(BB1781/31/24)*1000</f>
        <v>32.903225806451616</v>
      </c>
      <c r="BE1781" s="21"/>
      <c r="BG1781" s="10"/>
      <c r="BH1781" s="21">
        <f t="shared" si="227"/>
        <v>0</v>
      </c>
      <c r="BI1781" s="22">
        <f t="shared" si="227"/>
        <v>2.4480000000000005E-2</v>
      </c>
      <c r="BJ1781" s="21"/>
      <c r="BK1781" s="21">
        <v>0</v>
      </c>
      <c r="BL1781" s="22">
        <v>7.3440000000000019E-2</v>
      </c>
      <c r="BM1781" s="21"/>
      <c r="BN1781" s="21">
        <f t="shared" si="229"/>
        <v>0</v>
      </c>
      <c r="BO1781" s="22">
        <f t="shared" si="229"/>
        <v>0.29376000000000008</v>
      </c>
      <c r="BP1781" s="21">
        <f t="shared" si="229"/>
        <v>0</v>
      </c>
    </row>
    <row r="1782" spans="1:68" ht="11.1" hidden="1" customHeight="1" outlineLevel="1" collapsed="1" x14ac:dyDescent="0.2">
      <c r="A1782" s="10"/>
      <c r="B1782" s="18"/>
      <c r="C1782" s="18"/>
      <c r="D1782" s="18"/>
      <c r="E1782" s="19" t="s">
        <v>1586</v>
      </c>
      <c r="F1782" s="209">
        <v>4.8579999999999997</v>
      </c>
      <c r="G1782" s="209">
        <v>2.6669999999999998</v>
      </c>
      <c r="H1782" s="20"/>
      <c r="I1782" s="20"/>
      <c r="J1782" s="20"/>
      <c r="K1782" s="209">
        <v>6.8719999999999999</v>
      </c>
      <c r="L1782" s="20"/>
      <c r="M1782" s="20"/>
      <c r="N1782" s="20"/>
      <c r="O1782" s="209">
        <v>0.29699999999999999</v>
      </c>
      <c r="P1782" s="209">
        <v>1.665</v>
      </c>
      <c r="Q1782" s="209">
        <v>2.9319999999999999</v>
      </c>
      <c r="R1782" s="209">
        <v>4.5919999999999996</v>
      </c>
      <c r="S1782" s="209">
        <v>5.03</v>
      </c>
      <c r="T1782" s="209">
        <v>3.7509999999999999</v>
      </c>
      <c r="U1782" s="209">
        <v>3.585</v>
      </c>
      <c r="V1782" s="209">
        <v>1.804</v>
      </c>
      <c r="W1782" s="209">
        <v>0.84299999999999997</v>
      </c>
      <c r="X1782" s="209">
        <v>7.6999999999999999E-2</v>
      </c>
      <c r="Y1782" s="20"/>
      <c r="Z1782" s="20"/>
      <c r="AA1782" s="20"/>
      <c r="AB1782" s="209">
        <v>1.8169999999999999</v>
      </c>
      <c r="AC1782" s="209">
        <v>3.52</v>
      </c>
      <c r="AD1782" s="209">
        <v>4.7060000000000004</v>
      </c>
      <c r="AE1782" s="20"/>
      <c r="AF1782" s="209">
        <v>9.2279999999999998</v>
      </c>
      <c r="AG1782" s="209">
        <v>2.3039999999999998</v>
      </c>
      <c r="AH1782" s="209">
        <v>1.167</v>
      </c>
      <c r="AI1782" s="209">
        <v>0.71799999999999997</v>
      </c>
      <c r="AJ1782" s="20"/>
      <c r="AK1782" s="20"/>
      <c r="AL1782" s="20"/>
      <c r="AM1782" s="209">
        <v>0.54700000000000004</v>
      </c>
      <c r="AN1782" s="209">
        <v>1.609</v>
      </c>
      <c r="AO1782" s="209">
        <v>3.778</v>
      </c>
      <c r="AP1782" s="209">
        <v>4.21</v>
      </c>
      <c r="AQ1782" s="209">
        <v>4.6349999999999998</v>
      </c>
      <c r="AR1782" s="209">
        <v>4.3730000000000002</v>
      </c>
      <c r="AS1782" s="209">
        <v>2.956</v>
      </c>
      <c r="AT1782" s="209">
        <v>1.4079999999999999</v>
      </c>
      <c r="AU1782" s="209">
        <v>0.65800000000000003</v>
      </c>
      <c r="AV1782" s="20"/>
      <c r="AW1782" s="20"/>
      <c r="AX1782" s="20"/>
      <c r="AY1782" s="209">
        <v>0.255</v>
      </c>
      <c r="AZ1782" s="209">
        <v>1.173</v>
      </c>
      <c r="BA1782" s="209">
        <v>2.746</v>
      </c>
      <c r="BB1782" s="21">
        <f t="shared" si="228"/>
        <v>9.2279999999999998</v>
      </c>
      <c r="BC1782" s="21">
        <f>BD1782</f>
        <v>12.403225806451612</v>
      </c>
      <c r="BD1782" s="22">
        <f t="shared" si="230"/>
        <v>12.403225806451612</v>
      </c>
      <c r="BE1782" s="21">
        <f>BC1782-BD1782</f>
        <v>0</v>
      </c>
      <c r="BF1782" s="2">
        <v>5.5</v>
      </c>
      <c r="BG1782" s="10">
        <v>6</v>
      </c>
      <c r="BH1782" s="21">
        <f t="shared" si="227"/>
        <v>9.2279999999999984E-3</v>
      </c>
      <c r="BI1782" s="22">
        <f t="shared" si="227"/>
        <v>9.2279999999999984E-3</v>
      </c>
      <c r="BJ1782" s="21">
        <f>BH1782-BI1782</f>
        <v>0</v>
      </c>
      <c r="BK1782" s="21">
        <v>2.7683999999999993E-2</v>
      </c>
      <c r="BL1782" s="22">
        <v>2.7683999999999993E-2</v>
      </c>
      <c r="BM1782" s="21">
        <v>0</v>
      </c>
      <c r="BN1782" s="21">
        <f t="shared" si="229"/>
        <v>0.11073599999999997</v>
      </c>
      <c r="BO1782" s="22">
        <f t="shared" si="229"/>
        <v>0.11073599999999997</v>
      </c>
      <c r="BP1782" s="21">
        <f t="shared" si="229"/>
        <v>0</v>
      </c>
    </row>
    <row r="1783" spans="1:68" ht="11.1" hidden="1" customHeight="1" outlineLevel="2" x14ac:dyDescent="0.2">
      <c r="A1783" s="10"/>
      <c r="B1783" s="18"/>
      <c r="C1783" s="18"/>
      <c r="D1783" s="18"/>
      <c r="E1783" s="23" t="s">
        <v>1587</v>
      </c>
      <c r="F1783" s="208">
        <v>2</v>
      </c>
      <c r="G1783" s="24"/>
      <c r="H1783" s="24"/>
      <c r="I1783" s="24"/>
      <c r="J1783" s="24"/>
      <c r="K1783" s="208">
        <v>3.0030000000000001</v>
      </c>
      <c r="L1783" s="24"/>
      <c r="M1783" s="24"/>
      <c r="N1783" s="24"/>
      <c r="O1783" s="208">
        <v>0.10100000000000001</v>
      </c>
      <c r="P1783" s="208">
        <v>0.57699999999999996</v>
      </c>
      <c r="Q1783" s="208">
        <v>0.97899999999999998</v>
      </c>
      <c r="R1783" s="208">
        <v>1.643</v>
      </c>
      <c r="S1783" s="208">
        <v>1.738</v>
      </c>
      <c r="T1783" s="208">
        <v>1.2390000000000001</v>
      </c>
      <c r="U1783" s="208">
        <v>1.2030000000000001</v>
      </c>
      <c r="V1783" s="208">
        <v>0.622</v>
      </c>
      <c r="W1783" s="208">
        <v>0.29099999999999998</v>
      </c>
      <c r="X1783" s="208">
        <v>2.1000000000000001E-2</v>
      </c>
      <c r="Y1783" s="24"/>
      <c r="Z1783" s="24"/>
      <c r="AA1783" s="24"/>
      <c r="AB1783" s="208">
        <v>0.60199999999999998</v>
      </c>
      <c r="AC1783" s="208">
        <v>1.204</v>
      </c>
      <c r="AD1783" s="208">
        <v>1.6919999999999999</v>
      </c>
      <c r="AE1783" s="24"/>
      <c r="AF1783" s="208">
        <v>3.4340000000000002</v>
      </c>
      <c r="AG1783" s="208">
        <v>0.86</v>
      </c>
      <c r="AH1783" s="208">
        <v>0.376</v>
      </c>
      <c r="AI1783" s="208">
        <v>0.23400000000000001</v>
      </c>
      <c r="AJ1783" s="24"/>
      <c r="AK1783" s="24"/>
      <c r="AL1783" s="24"/>
      <c r="AM1783" s="208">
        <v>0.14099999999999999</v>
      </c>
      <c r="AN1783" s="208">
        <v>0.54</v>
      </c>
      <c r="AO1783" s="208">
        <v>1.298</v>
      </c>
      <c r="AP1783" s="208">
        <v>1.4079999999999999</v>
      </c>
      <c r="AQ1783" s="208">
        <v>1.556</v>
      </c>
      <c r="AR1783" s="208">
        <v>1.44</v>
      </c>
      <c r="AS1783" s="208">
        <v>0.94199999999999995</v>
      </c>
      <c r="AT1783" s="208">
        <v>0.47599999999999998</v>
      </c>
      <c r="AU1783" s="208">
        <v>0.218</v>
      </c>
      <c r="AV1783" s="24"/>
      <c r="AW1783" s="24"/>
      <c r="AX1783" s="24"/>
      <c r="AY1783" s="208">
        <v>6.9000000000000006E-2</v>
      </c>
      <c r="AZ1783" s="208">
        <v>0.33400000000000002</v>
      </c>
      <c r="BA1783" s="208">
        <v>0.89300000000000002</v>
      </c>
      <c r="BB1783" s="21">
        <f t="shared" si="228"/>
        <v>3.4340000000000002</v>
      </c>
      <c r="BC1783" s="21"/>
      <c r="BD1783" s="22">
        <f t="shared" si="230"/>
        <v>4.6155913978494629</v>
      </c>
      <c r="BE1783" s="21"/>
      <c r="BG1783" s="10"/>
      <c r="BH1783" s="21">
        <f t="shared" si="227"/>
        <v>0</v>
      </c>
      <c r="BI1783" s="22">
        <f t="shared" si="227"/>
        <v>3.434E-3</v>
      </c>
      <c r="BJ1783" s="21"/>
      <c r="BK1783" s="21">
        <v>0</v>
      </c>
      <c r="BL1783" s="22">
        <v>1.0302E-2</v>
      </c>
      <c r="BM1783" s="21"/>
      <c r="BN1783" s="21">
        <f t="shared" si="229"/>
        <v>0</v>
      </c>
      <c r="BO1783" s="22">
        <f t="shared" si="229"/>
        <v>4.1208000000000002E-2</v>
      </c>
      <c r="BP1783" s="21">
        <f t="shared" si="229"/>
        <v>0</v>
      </c>
    </row>
    <row r="1784" spans="1:68" ht="11.1" hidden="1" customHeight="1" outlineLevel="2" x14ac:dyDescent="0.2">
      <c r="A1784" s="10"/>
      <c r="B1784" s="18"/>
      <c r="C1784" s="18"/>
      <c r="D1784" s="18"/>
      <c r="E1784" s="23" t="s">
        <v>1588</v>
      </c>
      <c r="F1784" s="208">
        <v>2.8580000000000001</v>
      </c>
      <c r="G1784" s="208">
        <v>2.6669999999999998</v>
      </c>
      <c r="H1784" s="24"/>
      <c r="I1784" s="24"/>
      <c r="J1784" s="24"/>
      <c r="K1784" s="208">
        <v>3.8690000000000002</v>
      </c>
      <c r="L1784" s="24"/>
      <c r="M1784" s="24"/>
      <c r="N1784" s="24"/>
      <c r="O1784" s="208">
        <v>0.19600000000000001</v>
      </c>
      <c r="P1784" s="208">
        <v>1.0880000000000001</v>
      </c>
      <c r="Q1784" s="208">
        <v>1.9530000000000001</v>
      </c>
      <c r="R1784" s="208">
        <v>2.9489999999999998</v>
      </c>
      <c r="S1784" s="208">
        <v>3.2919999999999998</v>
      </c>
      <c r="T1784" s="208">
        <v>2.512</v>
      </c>
      <c r="U1784" s="208">
        <v>2.3820000000000001</v>
      </c>
      <c r="V1784" s="208">
        <v>1.1819999999999999</v>
      </c>
      <c r="W1784" s="208">
        <v>0.55200000000000005</v>
      </c>
      <c r="X1784" s="208">
        <v>5.6000000000000001E-2</v>
      </c>
      <c r="Y1784" s="24"/>
      <c r="Z1784" s="24"/>
      <c r="AA1784" s="24"/>
      <c r="AB1784" s="208">
        <v>1.2150000000000001</v>
      </c>
      <c r="AC1784" s="208">
        <v>2.3159999999999998</v>
      </c>
      <c r="AD1784" s="208">
        <v>3.0139999999999998</v>
      </c>
      <c r="AE1784" s="24"/>
      <c r="AF1784" s="208">
        <v>5.7939999999999996</v>
      </c>
      <c r="AG1784" s="208">
        <v>1.444</v>
      </c>
      <c r="AH1784" s="208">
        <v>0.79100000000000004</v>
      </c>
      <c r="AI1784" s="208">
        <v>0.48399999999999999</v>
      </c>
      <c r="AJ1784" s="24"/>
      <c r="AK1784" s="24"/>
      <c r="AL1784" s="24"/>
      <c r="AM1784" s="208">
        <v>0.40600000000000003</v>
      </c>
      <c r="AN1784" s="208">
        <v>1.069</v>
      </c>
      <c r="AO1784" s="208">
        <v>2.48</v>
      </c>
      <c r="AP1784" s="208">
        <v>2.802</v>
      </c>
      <c r="AQ1784" s="208">
        <v>3.0790000000000002</v>
      </c>
      <c r="AR1784" s="208">
        <v>2.9329999999999998</v>
      </c>
      <c r="AS1784" s="208">
        <v>2.0139999999999998</v>
      </c>
      <c r="AT1784" s="208">
        <v>0.93200000000000005</v>
      </c>
      <c r="AU1784" s="208">
        <v>0.44</v>
      </c>
      <c r="AV1784" s="24"/>
      <c r="AW1784" s="24"/>
      <c r="AX1784" s="24"/>
      <c r="AY1784" s="208">
        <v>0.186</v>
      </c>
      <c r="AZ1784" s="208">
        <v>0.83899999999999997</v>
      </c>
      <c r="BA1784" s="208">
        <v>1.853</v>
      </c>
      <c r="BB1784" s="21">
        <f t="shared" si="228"/>
        <v>5.7939999999999996</v>
      </c>
      <c r="BC1784" s="21"/>
      <c r="BD1784" s="22">
        <f t="shared" si="230"/>
        <v>7.7876344086021501</v>
      </c>
      <c r="BE1784" s="21"/>
      <c r="BG1784" s="10"/>
      <c r="BH1784" s="21">
        <f t="shared" si="227"/>
        <v>0</v>
      </c>
      <c r="BI1784" s="22">
        <f t="shared" si="227"/>
        <v>5.7939999999999988E-3</v>
      </c>
      <c r="BJ1784" s="21"/>
      <c r="BK1784" s="21">
        <v>0</v>
      </c>
      <c r="BL1784" s="22">
        <v>1.7381999999999995E-2</v>
      </c>
      <c r="BM1784" s="21"/>
      <c r="BN1784" s="21">
        <f t="shared" si="229"/>
        <v>0</v>
      </c>
      <c r="BO1784" s="22">
        <f t="shared" si="229"/>
        <v>6.9527999999999979E-2</v>
      </c>
      <c r="BP1784" s="21">
        <f t="shared" si="229"/>
        <v>0</v>
      </c>
    </row>
    <row r="1785" spans="1:68" ht="11.1" customHeight="1" outlineLevel="1" collapsed="1" x14ac:dyDescent="0.2">
      <c r="A1785" s="10"/>
      <c r="B1785" s="18"/>
      <c r="C1785" s="18"/>
      <c r="D1785" s="18"/>
      <c r="E1785" s="19" t="s">
        <v>1589</v>
      </c>
      <c r="F1785" s="20"/>
      <c r="G1785" s="20"/>
      <c r="H1785" s="20"/>
      <c r="I1785" s="20"/>
      <c r="J1785" s="20"/>
      <c r="K1785" s="20"/>
      <c r="L1785" s="20"/>
      <c r="M1785" s="20"/>
      <c r="N1785" s="20"/>
      <c r="O1785" s="20"/>
      <c r="P1785" s="20"/>
      <c r="Q1785" s="20"/>
      <c r="R1785" s="20"/>
      <c r="S1785" s="20"/>
      <c r="T1785" s="20"/>
      <c r="U1785" s="20"/>
      <c r="V1785" s="20"/>
      <c r="W1785" s="20"/>
      <c r="X1785" s="20"/>
      <c r="Y1785" s="20"/>
      <c r="Z1785" s="20"/>
      <c r="AA1785" s="20"/>
      <c r="AB1785" s="20"/>
      <c r="AC1785" s="20"/>
      <c r="AD1785" s="20"/>
      <c r="AE1785" s="20"/>
      <c r="AF1785" s="209">
        <v>0.76600000000000001</v>
      </c>
      <c r="AG1785" s="209">
        <v>0.80300000000000005</v>
      </c>
      <c r="AH1785" s="209">
        <v>0.4</v>
      </c>
      <c r="AI1785" s="20"/>
      <c r="AJ1785" s="20"/>
      <c r="AK1785" s="20"/>
      <c r="AL1785" s="20"/>
      <c r="AM1785" s="20"/>
      <c r="AN1785" s="20"/>
      <c r="AO1785" s="20"/>
      <c r="AP1785" s="209">
        <v>2.5289999999999999</v>
      </c>
      <c r="AQ1785" s="209">
        <v>1.611</v>
      </c>
      <c r="AR1785" s="209">
        <v>1.028</v>
      </c>
      <c r="AS1785" s="209">
        <v>0.88</v>
      </c>
      <c r="AT1785" s="209">
        <v>0.373</v>
      </c>
      <c r="AU1785" s="209">
        <v>0.152</v>
      </c>
      <c r="AV1785" s="20"/>
      <c r="AW1785" s="20"/>
      <c r="AX1785" s="20"/>
      <c r="AY1785" s="209">
        <v>0.21099999999999999</v>
      </c>
      <c r="AZ1785" s="209">
        <v>0.36899999999999999</v>
      </c>
      <c r="BA1785" s="20"/>
      <c r="BB1785" s="21">
        <f t="shared" si="228"/>
        <v>2.5289999999999999</v>
      </c>
      <c r="BC1785" s="21">
        <f>BD1785</f>
        <v>3.3991935483870965</v>
      </c>
      <c r="BD1785" s="22">
        <f t="shared" si="230"/>
        <v>3.3991935483870965</v>
      </c>
      <c r="BE1785" s="21">
        <f>BC1785-BD1785</f>
        <v>0</v>
      </c>
      <c r="BF1785" s="2">
        <v>2.1</v>
      </c>
      <c r="BG1785" s="10">
        <v>7</v>
      </c>
      <c r="BH1785" s="21">
        <f t="shared" si="227"/>
        <v>2.529E-3</v>
      </c>
      <c r="BI1785" s="22">
        <f t="shared" si="227"/>
        <v>2.529E-3</v>
      </c>
      <c r="BJ1785" s="21">
        <f>BH1785-BI1785</f>
        <v>0</v>
      </c>
      <c r="BK1785" s="21">
        <v>7.587E-3</v>
      </c>
      <c r="BL1785" s="22">
        <v>7.587E-3</v>
      </c>
      <c r="BM1785" s="21">
        <v>0</v>
      </c>
      <c r="BN1785" s="21">
        <f t="shared" si="229"/>
        <v>3.0348E-2</v>
      </c>
      <c r="BO1785" s="22">
        <f t="shared" si="229"/>
        <v>3.0348E-2</v>
      </c>
      <c r="BP1785" s="21">
        <f t="shared" si="229"/>
        <v>0</v>
      </c>
    </row>
    <row r="1786" spans="1:68" ht="11.1" hidden="1" customHeight="1" outlineLevel="2" x14ac:dyDescent="0.2">
      <c r="A1786" s="10"/>
      <c r="B1786" s="18"/>
      <c r="C1786" s="18"/>
      <c r="D1786" s="18"/>
      <c r="E1786" s="23" t="s">
        <v>1590</v>
      </c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208">
        <v>0.76600000000000001</v>
      </c>
      <c r="AG1786" s="208">
        <v>0.80300000000000005</v>
      </c>
      <c r="AH1786" s="208">
        <v>0.4</v>
      </c>
      <c r="AI1786" s="24"/>
      <c r="AJ1786" s="24"/>
      <c r="AK1786" s="24"/>
      <c r="AL1786" s="24"/>
      <c r="AM1786" s="24"/>
      <c r="AN1786" s="24"/>
      <c r="AO1786" s="24"/>
      <c r="AP1786" s="208">
        <v>2.5289999999999999</v>
      </c>
      <c r="AQ1786" s="208">
        <v>1.611</v>
      </c>
      <c r="AR1786" s="208">
        <v>1.028</v>
      </c>
      <c r="AS1786" s="208">
        <v>0.88</v>
      </c>
      <c r="AT1786" s="208">
        <v>0.373</v>
      </c>
      <c r="AU1786" s="208">
        <v>0.152</v>
      </c>
      <c r="AV1786" s="24"/>
      <c r="AW1786" s="24"/>
      <c r="AX1786" s="24"/>
      <c r="AY1786" s="208">
        <v>0.21099999999999999</v>
      </c>
      <c r="AZ1786" s="208">
        <v>0.36899999999999999</v>
      </c>
      <c r="BA1786" s="24"/>
      <c r="BB1786" s="21">
        <f t="shared" si="228"/>
        <v>2.5289999999999999</v>
      </c>
      <c r="BC1786" s="21"/>
      <c r="BD1786" s="22">
        <f t="shared" si="230"/>
        <v>3.3991935483870965</v>
      </c>
      <c r="BE1786" s="21"/>
      <c r="BG1786" s="10"/>
      <c r="BH1786" s="21">
        <f t="shared" si="227"/>
        <v>0</v>
      </c>
      <c r="BI1786" s="22">
        <f t="shared" si="227"/>
        <v>2.529E-3</v>
      </c>
      <c r="BJ1786" s="21"/>
      <c r="BK1786" s="21">
        <v>0</v>
      </c>
      <c r="BL1786" s="22">
        <v>7.587E-3</v>
      </c>
      <c r="BM1786" s="21"/>
      <c r="BN1786" s="21">
        <f t="shared" si="229"/>
        <v>0</v>
      </c>
      <c r="BO1786" s="22">
        <f t="shared" si="229"/>
        <v>3.0348E-2</v>
      </c>
      <c r="BP1786" s="21">
        <f t="shared" si="229"/>
        <v>0</v>
      </c>
    </row>
    <row r="1787" spans="1:68" ht="11.1" hidden="1" customHeight="1" outlineLevel="1" collapsed="1" x14ac:dyDescent="0.2">
      <c r="A1787" s="10"/>
      <c r="B1787" s="18"/>
      <c r="C1787" s="18"/>
      <c r="D1787" s="18"/>
      <c r="E1787" s="19" t="s">
        <v>1591</v>
      </c>
      <c r="F1787" s="209">
        <v>9.5299999999999994</v>
      </c>
      <c r="G1787" s="209">
        <v>7.1289999999999996</v>
      </c>
      <c r="H1787" s="209">
        <v>3.88</v>
      </c>
      <c r="I1787" s="240">
        <v>2.282</v>
      </c>
      <c r="J1787" s="240"/>
      <c r="K1787" s="209">
        <v>0.6</v>
      </c>
      <c r="L1787" s="20"/>
      <c r="M1787" s="20"/>
      <c r="N1787" s="20"/>
      <c r="O1787" s="20"/>
      <c r="P1787" s="209">
        <v>2.0499999999999998</v>
      </c>
      <c r="Q1787" s="209">
        <v>5.7060000000000004</v>
      </c>
      <c r="R1787" s="209">
        <v>8.9849999999999994</v>
      </c>
      <c r="S1787" s="209">
        <v>7.8529999999999998</v>
      </c>
      <c r="T1787" s="209">
        <v>8.6229999999999993</v>
      </c>
      <c r="U1787" s="209">
        <v>5.7939999999999996</v>
      </c>
      <c r="V1787" s="209">
        <v>2.7389999999999999</v>
      </c>
      <c r="W1787" s="209">
        <v>0.315</v>
      </c>
      <c r="X1787" s="209">
        <v>4.8000000000000001E-2</v>
      </c>
      <c r="Y1787" s="20"/>
      <c r="Z1787" s="20"/>
      <c r="AA1787" s="20"/>
      <c r="AB1787" s="209">
        <v>1.4019999999999999</v>
      </c>
      <c r="AC1787" s="209">
        <v>6.4729999999999999</v>
      </c>
      <c r="AD1787" s="209">
        <v>6.569</v>
      </c>
      <c r="AE1787" s="20"/>
      <c r="AF1787" s="209">
        <v>18.32</v>
      </c>
      <c r="AG1787" s="209">
        <v>6.2519999999999998</v>
      </c>
      <c r="AH1787" s="209">
        <v>0.56200000000000006</v>
      </c>
      <c r="AI1787" s="209">
        <v>0.438</v>
      </c>
      <c r="AJ1787" s="20"/>
      <c r="AK1787" s="20"/>
      <c r="AL1787" s="20"/>
      <c r="AM1787" s="20"/>
      <c r="AN1787" s="209">
        <v>0.73899999999999999</v>
      </c>
      <c r="AO1787" s="209">
        <v>6.4859999999999998</v>
      </c>
      <c r="AP1787" s="209">
        <v>7.9909999999999997</v>
      </c>
      <c r="AQ1787" s="209">
        <v>9.7309999999999999</v>
      </c>
      <c r="AR1787" s="209">
        <v>6.0590000000000002</v>
      </c>
      <c r="AS1787" s="209">
        <v>8.5619999999999994</v>
      </c>
      <c r="AT1787" s="209">
        <v>2.1890000000000001</v>
      </c>
      <c r="AU1787" s="209">
        <v>0.02</v>
      </c>
      <c r="AV1787" s="20"/>
      <c r="AW1787" s="20"/>
      <c r="AX1787" s="20"/>
      <c r="AY1787" s="209">
        <v>0.57099999999999995</v>
      </c>
      <c r="AZ1787" s="209">
        <v>0.77</v>
      </c>
      <c r="BA1787" s="209">
        <v>4.718</v>
      </c>
      <c r="BB1787" s="21">
        <f>BB1788+BB1789+BB1790</f>
        <v>18.769000000000002</v>
      </c>
      <c r="BC1787" s="21">
        <f>BD1787</f>
        <v>25.227150537634412</v>
      </c>
      <c r="BD1787" s="22">
        <f t="shared" si="230"/>
        <v>25.227150537634412</v>
      </c>
      <c r="BE1787" s="21">
        <f>BC1787-BD1787</f>
        <v>0</v>
      </c>
      <c r="BF1787" s="2">
        <v>12.2</v>
      </c>
      <c r="BG1787" s="10">
        <v>6</v>
      </c>
      <c r="BH1787" s="21">
        <f t="shared" si="227"/>
        <v>1.8769000000000001E-2</v>
      </c>
      <c r="BI1787" s="22">
        <f t="shared" si="227"/>
        <v>1.8769000000000001E-2</v>
      </c>
      <c r="BJ1787" s="21">
        <f>BH1787-BI1787</f>
        <v>0</v>
      </c>
      <c r="BK1787" s="21">
        <v>5.6307000000000003E-2</v>
      </c>
      <c r="BL1787" s="22">
        <v>5.6307000000000003E-2</v>
      </c>
      <c r="BM1787" s="21">
        <v>0</v>
      </c>
      <c r="BN1787" s="21">
        <f t="shared" si="229"/>
        <v>0.22522800000000001</v>
      </c>
      <c r="BO1787" s="22">
        <f t="shared" si="229"/>
        <v>0.22522800000000001</v>
      </c>
      <c r="BP1787" s="21">
        <f t="shared" si="229"/>
        <v>0</v>
      </c>
    </row>
    <row r="1788" spans="1:68" ht="11.1" hidden="1" customHeight="1" outlineLevel="2" x14ac:dyDescent="0.2">
      <c r="A1788" s="10"/>
      <c r="B1788" s="18"/>
      <c r="C1788" s="18"/>
      <c r="D1788" s="18"/>
      <c r="E1788" s="23" t="s">
        <v>1592</v>
      </c>
      <c r="F1788" s="208">
        <v>8.0709999999999997</v>
      </c>
      <c r="G1788" s="208">
        <v>5.9169999999999998</v>
      </c>
      <c r="H1788" s="208">
        <v>3.0030000000000001</v>
      </c>
      <c r="I1788" s="239">
        <v>1.571</v>
      </c>
      <c r="J1788" s="239"/>
      <c r="K1788" s="208">
        <v>0.26100000000000001</v>
      </c>
      <c r="L1788" s="24"/>
      <c r="M1788" s="24"/>
      <c r="N1788" s="24"/>
      <c r="O1788" s="24"/>
      <c r="P1788" s="208">
        <v>1.4259999999999999</v>
      </c>
      <c r="Q1788" s="208">
        <v>4.6630000000000003</v>
      </c>
      <c r="R1788" s="208">
        <v>7.59</v>
      </c>
      <c r="S1788" s="208">
        <v>6.4340000000000002</v>
      </c>
      <c r="T1788" s="208">
        <v>6.9930000000000003</v>
      </c>
      <c r="U1788" s="208">
        <v>4.8739999999999997</v>
      </c>
      <c r="V1788" s="208">
        <v>2.0939999999999999</v>
      </c>
      <c r="W1788" s="24"/>
      <c r="X1788" s="24"/>
      <c r="Y1788" s="24"/>
      <c r="Z1788" s="24"/>
      <c r="AA1788" s="24"/>
      <c r="AB1788" s="208">
        <v>0.76800000000000002</v>
      </c>
      <c r="AC1788" s="208">
        <v>4.2249999999999996</v>
      </c>
      <c r="AD1788" s="208">
        <v>6.4279999999999999</v>
      </c>
      <c r="AE1788" s="24"/>
      <c r="AF1788" s="208">
        <v>15.394</v>
      </c>
      <c r="AG1788" s="208">
        <v>5.4039999999999999</v>
      </c>
      <c r="AH1788" s="208">
        <v>3.9E-2</v>
      </c>
      <c r="AI1788" s="24"/>
      <c r="AJ1788" s="24"/>
      <c r="AK1788" s="24"/>
      <c r="AL1788" s="24"/>
      <c r="AM1788" s="24"/>
      <c r="AN1788" s="208">
        <v>0.3</v>
      </c>
      <c r="AO1788" s="208">
        <v>5.6280000000000001</v>
      </c>
      <c r="AP1788" s="208">
        <v>6.8410000000000002</v>
      </c>
      <c r="AQ1788" s="208">
        <v>8.2279999999999998</v>
      </c>
      <c r="AR1788" s="208">
        <v>5.5629999999999997</v>
      </c>
      <c r="AS1788" s="208">
        <v>6.9480000000000004</v>
      </c>
      <c r="AT1788" s="208">
        <v>1.7050000000000001</v>
      </c>
      <c r="AU1788" s="208">
        <v>2E-3</v>
      </c>
      <c r="AV1788" s="24"/>
      <c r="AW1788" s="24"/>
      <c r="AX1788" s="24"/>
      <c r="AY1788" s="24"/>
      <c r="AZ1788" s="24"/>
      <c r="BA1788" s="208">
        <v>4.048</v>
      </c>
      <c r="BB1788" s="21">
        <f t="shared" si="228"/>
        <v>15.394</v>
      </c>
      <c r="BC1788" s="21"/>
      <c r="BD1788" s="22">
        <f t="shared" si="230"/>
        <v>20.69086021505376</v>
      </c>
      <c r="BE1788" s="21"/>
      <c r="BG1788" s="10"/>
      <c r="BH1788" s="21">
        <f t="shared" si="227"/>
        <v>0</v>
      </c>
      <c r="BI1788" s="22">
        <f t="shared" si="227"/>
        <v>1.5393999999999998E-2</v>
      </c>
      <c r="BJ1788" s="21"/>
      <c r="BK1788" s="21">
        <v>0</v>
      </c>
      <c r="BL1788" s="22">
        <v>4.6181999999999994E-2</v>
      </c>
      <c r="BM1788" s="21"/>
      <c r="BN1788" s="21">
        <f t="shared" si="229"/>
        <v>0</v>
      </c>
      <c r="BO1788" s="22">
        <f t="shared" si="229"/>
        <v>0.18472799999999998</v>
      </c>
      <c r="BP1788" s="21">
        <f t="shared" si="229"/>
        <v>0</v>
      </c>
    </row>
    <row r="1789" spans="1:68" ht="11.1" hidden="1" customHeight="1" outlineLevel="2" x14ac:dyDescent="0.2">
      <c r="A1789" s="10"/>
      <c r="B1789" s="18"/>
      <c r="C1789" s="18"/>
      <c r="D1789" s="18"/>
      <c r="E1789" s="23" t="s">
        <v>1593</v>
      </c>
      <c r="F1789" s="208">
        <v>1.4590000000000001</v>
      </c>
      <c r="G1789" s="208">
        <v>1.212</v>
      </c>
      <c r="H1789" s="208">
        <v>0.877</v>
      </c>
      <c r="I1789" s="239">
        <v>0.71099999999999997</v>
      </c>
      <c r="J1789" s="239"/>
      <c r="K1789" s="208">
        <v>0.33900000000000002</v>
      </c>
      <c r="L1789" s="24"/>
      <c r="M1789" s="24"/>
      <c r="N1789" s="24"/>
      <c r="O1789" s="24"/>
      <c r="P1789" s="208">
        <v>0.624</v>
      </c>
      <c r="Q1789" s="208">
        <v>1.0429999999999999</v>
      </c>
      <c r="R1789" s="208">
        <v>1.395</v>
      </c>
      <c r="S1789" s="208">
        <v>1.419</v>
      </c>
      <c r="T1789" s="208">
        <v>1.63</v>
      </c>
      <c r="U1789" s="208">
        <v>0.92</v>
      </c>
      <c r="V1789" s="208">
        <v>0.64500000000000002</v>
      </c>
      <c r="W1789" s="208">
        <v>0.315</v>
      </c>
      <c r="X1789" s="208">
        <v>4.8000000000000001E-2</v>
      </c>
      <c r="Y1789" s="24"/>
      <c r="Z1789" s="24"/>
      <c r="AA1789" s="24"/>
      <c r="AB1789" s="208">
        <v>0.63400000000000001</v>
      </c>
      <c r="AC1789" s="208">
        <v>2.2480000000000002</v>
      </c>
      <c r="AD1789" s="208">
        <v>0.14099999999999999</v>
      </c>
      <c r="AE1789" s="24"/>
      <c r="AF1789" s="208">
        <v>2.9260000000000002</v>
      </c>
      <c r="AG1789" s="208">
        <v>0.84799999999999998</v>
      </c>
      <c r="AH1789" s="208">
        <v>0.52300000000000002</v>
      </c>
      <c r="AI1789" s="208">
        <v>0.438</v>
      </c>
      <c r="AJ1789" s="24"/>
      <c r="AK1789" s="24"/>
      <c r="AL1789" s="24"/>
      <c r="AM1789" s="24"/>
      <c r="AN1789" s="208">
        <v>0.439</v>
      </c>
      <c r="AO1789" s="208">
        <v>0.85799999999999998</v>
      </c>
      <c r="AP1789" s="208">
        <v>1.1499999999999999</v>
      </c>
      <c r="AQ1789" s="208">
        <v>1.5029999999999999</v>
      </c>
      <c r="AR1789" s="208">
        <v>0.496</v>
      </c>
      <c r="AS1789" s="208">
        <v>1.6140000000000001</v>
      </c>
      <c r="AT1789" s="208">
        <v>0.48399999999999999</v>
      </c>
      <c r="AU1789" s="208">
        <v>1.7999999999999999E-2</v>
      </c>
      <c r="AV1789" s="24"/>
      <c r="AW1789" s="24"/>
      <c r="AX1789" s="24"/>
      <c r="AY1789" s="208">
        <v>0.57099999999999995</v>
      </c>
      <c r="AZ1789" s="208">
        <v>0.32100000000000001</v>
      </c>
      <c r="BA1789" s="208">
        <v>0.67</v>
      </c>
      <c r="BB1789" s="21">
        <f t="shared" si="228"/>
        <v>2.9260000000000002</v>
      </c>
      <c r="BC1789" s="21"/>
      <c r="BD1789" s="22">
        <f t="shared" si="230"/>
        <v>3.9327956989247315</v>
      </c>
      <c r="BE1789" s="21"/>
      <c r="BG1789" s="10"/>
      <c r="BH1789" s="21">
        <f t="shared" si="227"/>
        <v>0</v>
      </c>
      <c r="BI1789" s="22">
        <f t="shared" si="227"/>
        <v>2.9260000000000002E-3</v>
      </c>
      <c r="BJ1789" s="21"/>
      <c r="BK1789" s="21">
        <v>0</v>
      </c>
      <c r="BL1789" s="22">
        <v>8.7780000000000011E-3</v>
      </c>
      <c r="BM1789" s="21"/>
      <c r="BN1789" s="21">
        <f t="shared" si="229"/>
        <v>0</v>
      </c>
      <c r="BO1789" s="22">
        <f t="shared" si="229"/>
        <v>3.5112000000000004E-2</v>
      </c>
      <c r="BP1789" s="21">
        <f t="shared" si="229"/>
        <v>0</v>
      </c>
    </row>
    <row r="1790" spans="1:68" ht="11.1" hidden="1" customHeight="1" outlineLevel="2" x14ac:dyDescent="0.2">
      <c r="A1790" s="10"/>
      <c r="B1790" s="18"/>
      <c r="C1790" s="18"/>
      <c r="D1790" s="18"/>
      <c r="E1790" s="23" t="s">
        <v>1594</v>
      </c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24"/>
      <c r="AG1790" s="24"/>
      <c r="AH1790" s="24"/>
      <c r="AI1790" s="24"/>
      <c r="AJ1790" s="24"/>
      <c r="AK1790" s="24"/>
      <c r="AL1790" s="24"/>
      <c r="AM1790" s="24"/>
      <c r="AN1790" s="24"/>
      <c r="AO1790" s="24"/>
      <c r="AP1790" s="24"/>
      <c r="AQ1790" s="24"/>
      <c r="AR1790" s="24"/>
      <c r="AS1790" s="24"/>
      <c r="AT1790" s="24"/>
      <c r="AU1790" s="24"/>
      <c r="AV1790" s="24"/>
      <c r="AW1790" s="24"/>
      <c r="AX1790" s="24"/>
      <c r="AY1790" s="24"/>
      <c r="AZ1790" s="208">
        <v>0.44900000000000001</v>
      </c>
      <c r="BA1790" s="24"/>
      <c r="BB1790" s="21">
        <f t="shared" si="228"/>
        <v>0.44900000000000001</v>
      </c>
      <c r="BC1790" s="21"/>
      <c r="BD1790" s="22">
        <f t="shared" si="230"/>
        <v>0.603494623655914</v>
      </c>
      <c r="BE1790" s="21"/>
      <c r="BG1790" s="10"/>
      <c r="BH1790" s="21">
        <f t="shared" si="227"/>
        <v>0</v>
      </c>
      <c r="BI1790" s="22">
        <f t="shared" si="227"/>
        <v>4.4900000000000002E-4</v>
      </c>
      <c r="BJ1790" s="21"/>
      <c r="BK1790" s="21">
        <v>0</v>
      </c>
      <c r="BL1790" s="22">
        <v>1.3470000000000001E-3</v>
      </c>
      <c r="BM1790" s="21"/>
      <c r="BN1790" s="21">
        <f t="shared" si="229"/>
        <v>0</v>
      </c>
      <c r="BO1790" s="22">
        <f t="shared" si="229"/>
        <v>5.3880000000000004E-3</v>
      </c>
      <c r="BP1790" s="21">
        <f t="shared" si="229"/>
        <v>0</v>
      </c>
    </row>
    <row r="1791" spans="1:68" ht="11.1" hidden="1" customHeight="1" outlineLevel="1" collapsed="1" x14ac:dyDescent="0.2">
      <c r="A1791" s="10"/>
      <c r="B1791" s="18"/>
      <c r="C1791" s="18"/>
      <c r="D1791" s="18"/>
      <c r="E1791" s="19" t="s">
        <v>1595</v>
      </c>
      <c r="F1791" s="209">
        <v>0.29799999999999999</v>
      </c>
      <c r="G1791" s="20"/>
      <c r="H1791" s="20"/>
      <c r="I1791" s="20"/>
      <c r="J1791" s="20"/>
      <c r="K1791" s="20"/>
      <c r="L1791" s="20"/>
      <c r="M1791" s="20"/>
      <c r="N1791" s="20"/>
      <c r="O1791" s="20"/>
      <c r="P1791" s="209">
        <v>2.0779999999999998</v>
      </c>
      <c r="Q1791" s="209">
        <v>0.74099999999999999</v>
      </c>
      <c r="R1791" s="209">
        <v>0.44600000000000001</v>
      </c>
      <c r="S1791" s="20"/>
      <c r="T1791" s="209">
        <v>0.58099999999999996</v>
      </c>
      <c r="U1791" s="209">
        <v>0.36599999999999999</v>
      </c>
      <c r="V1791" s="20"/>
      <c r="W1791" s="209">
        <v>0.434</v>
      </c>
      <c r="X1791" s="20"/>
      <c r="Y1791" s="20"/>
      <c r="Z1791" s="20"/>
      <c r="AA1791" s="20"/>
      <c r="AB1791" s="209">
        <v>1.5</v>
      </c>
      <c r="AC1791" s="209">
        <v>1.25</v>
      </c>
      <c r="AD1791" s="20"/>
      <c r="AE1791" s="20"/>
      <c r="AF1791" s="20"/>
      <c r="AG1791" s="20"/>
      <c r="AH1791" s="20"/>
      <c r="AI1791" s="20"/>
      <c r="AJ1791" s="20"/>
      <c r="AK1791" s="20"/>
      <c r="AL1791" s="20"/>
      <c r="AM1791" s="20"/>
      <c r="AN1791" s="209">
        <v>2.1800000000000002</v>
      </c>
      <c r="AO1791" s="209">
        <v>5.41</v>
      </c>
      <c r="AP1791" s="209">
        <v>7.4160000000000004</v>
      </c>
      <c r="AQ1791" s="209">
        <v>8.2460000000000004</v>
      </c>
      <c r="AR1791" s="209">
        <v>7.01</v>
      </c>
      <c r="AS1791" s="209">
        <v>6.0670000000000002</v>
      </c>
      <c r="AT1791" s="209">
        <v>3.0510000000000002</v>
      </c>
      <c r="AU1791" s="209">
        <v>0.13900000000000001</v>
      </c>
      <c r="AV1791" s="209">
        <v>0.15</v>
      </c>
      <c r="AW1791" s="20"/>
      <c r="AX1791" s="20"/>
      <c r="AY1791" s="209">
        <v>1.355</v>
      </c>
      <c r="AZ1791" s="209">
        <v>3.1659999999999999</v>
      </c>
      <c r="BA1791" s="209">
        <v>3.742</v>
      </c>
      <c r="BB1791" s="21">
        <f>BB1792+BB1793</f>
        <v>10.241</v>
      </c>
      <c r="BC1791" s="21">
        <f>BD1791</f>
        <v>13.764784946236558</v>
      </c>
      <c r="BD1791" s="22">
        <f t="shared" si="230"/>
        <v>13.764784946236558</v>
      </c>
      <c r="BE1791" s="21">
        <f>BC1791-BD1791</f>
        <v>0</v>
      </c>
      <c r="BF1791" s="2">
        <v>11.4</v>
      </c>
      <c r="BG1791" s="10">
        <v>6</v>
      </c>
      <c r="BH1791" s="21">
        <f t="shared" si="227"/>
        <v>1.0240999999999998E-2</v>
      </c>
      <c r="BI1791" s="22">
        <f t="shared" si="227"/>
        <v>1.0240999999999998E-2</v>
      </c>
      <c r="BJ1791" s="21">
        <f>BH1791-BI1791</f>
        <v>0</v>
      </c>
      <c r="BK1791" s="21">
        <v>3.0722999999999993E-2</v>
      </c>
      <c r="BL1791" s="22">
        <v>3.0722999999999993E-2</v>
      </c>
      <c r="BM1791" s="21">
        <v>0</v>
      </c>
      <c r="BN1791" s="21">
        <f t="shared" si="229"/>
        <v>0.12289199999999997</v>
      </c>
      <c r="BO1791" s="22">
        <f t="shared" si="229"/>
        <v>0.12289199999999997</v>
      </c>
      <c r="BP1791" s="21">
        <f t="shared" si="229"/>
        <v>0</v>
      </c>
    </row>
    <row r="1792" spans="1:68" ht="11.1" hidden="1" customHeight="1" outlineLevel="2" x14ac:dyDescent="0.2">
      <c r="A1792" s="10"/>
      <c r="B1792" s="18"/>
      <c r="C1792" s="18"/>
      <c r="D1792" s="18"/>
      <c r="E1792" s="23" t="s">
        <v>1596</v>
      </c>
      <c r="F1792" s="208">
        <v>0.29799999999999999</v>
      </c>
      <c r="G1792" s="24"/>
      <c r="H1792" s="24"/>
      <c r="I1792" s="24"/>
      <c r="J1792" s="24"/>
      <c r="K1792" s="24"/>
      <c r="L1792" s="24"/>
      <c r="M1792" s="24"/>
      <c r="N1792" s="24"/>
      <c r="O1792" s="24"/>
      <c r="P1792" s="208">
        <v>2.0779999999999998</v>
      </c>
      <c r="Q1792" s="208">
        <v>0.74099999999999999</v>
      </c>
      <c r="R1792" s="208">
        <v>0.44600000000000001</v>
      </c>
      <c r="S1792" s="24"/>
      <c r="T1792" s="208">
        <v>0.58099999999999996</v>
      </c>
      <c r="U1792" s="208">
        <v>0.36599999999999999</v>
      </c>
      <c r="V1792" s="24"/>
      <c r="W1792" s="208">
        <v>0.434</v>
      </c>
      <c r="X1792" s="24"/>
      <c r="Y1792" s="24"/>
      <c r="Z1792" s="24"/>
      <c r="AA1792" s="24"/>
      <c r="AB1792" s="208">
        <v>1.5</v>
      </c>
      <c r="AC1792" s="208">
        <v>1.25</v>
      </c>
      <c r="AD1792" s="24"/>
      <c r="AE1792" s="24"/>
      <c r="AF1792" s="24"/>
      <c r="AG1792" s="24"/>
      <c r="AH1792" s="24"/>
      <c r="AI1792" s="24"/>
      <c r="AJ1792" s="24"/>
      <c r="AK1792" s="24"/>
      <c r="AL1792" s="24"/>
      <c r="AM1792" s="24"/>
      <c r="AN1792" s="208">
        <v>0.439</v>
      </c>
      <c r="AO1792" s="208">
        <v>0.33700000000000002</v>
      </c>
      <c r="AP1792" s="208">
        <v>0.4</v>
      </c>
      <c r="AQ1792" s="208">
        <v>8.3000000000000004E-2</v>
      </c>
      <c r="AR1792" s="208">
        <v>0.30299999999999999</v>
      </c>
      <c r="AS1792" s="208">
        <v>0.34200000000000003</v>
      </c>
      <c r="AT1792" s="208">
        <v>0.223</v>
      </c>
      <c r="AU1792" s="208">
        <v>0.13900000000000001</v>
      </c>
      <c r="AV1792" s="208">
        <v>0.15</v>
      </c>
      <c r="AW1792" s="24"/>
      <c r="AX1792" s="24"/>
      <c r="AY1792" s="208">
        <v>0.13900000000000001</v>
      </c>
      <c r="AZ1792" s="208">
        <v>0.29299999999999998</v>
      </c>
      <c r="BA1792" s="208">
        <v>0.23100000000000001</v>
      </c>
      <c r="BB1792" s="21">
        <f t="shared" si="228"/>
        <v>2.0779999999999998</v>
      </c>
      <c r="BC1792" s="21"/>
      <c r="BD1792" s="22">
        <f t="shared" si="230"/>
        <v>2.793010752688172</v>
      </c>
      <c r="BE1792" s="21"/>
      <c r="BG1792" s="10"/>
      <c r="BH1792" s="21">
        <f t="shared" si="227"/>
        <v>0</v>
      </c>
      <c r="BI1792" s="22">
        <f t="shared" si="227"/>
        <v>2.078E-3</v>
      </c>
      <c r="BJ1792" s="21"/>
      <c r="BK1792" s="21">
        <v>0</v>
      </c>
      <c r="BL1792" s="22">
        <v>6.234E-3</v>
      </c>
      <c r="BM1792" s="21"/>
      <c r="BN1792" s="21">
        <f t="shared" si="229"/>
        <v>0</v>
      </c>
      <c r="BO1792" s="22">
        <f t="shared" si="229"/>
        <v>2.4936E-2</v>
      </c>
      <c r="BP1792" s="21">
        <f t="shared" si="229"/>
        <v>0</v>
      </c>
    </row>
    <row r="1793" spans="1:68" ht="11.1" hidden="1" customHeight="1" outlineLevel="2" x14ac:dyDescent="0.2">
      <c r="A1793" s="10"/>
      <c r="B1793" s="18"/>
      <c r="C1793" s="18"/>
      <c r="D1793" s="18"/>
      <c r="E1793" s="23" t="s">
        <v>1597</v>
      </c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08">
        <v>1.7410000000000001</v>
      </c>
      <c r="AO1793" s="208">
        <v>5.0730000000000004</v>
      </c>
      <c r="AP1793" s="208">
        <v>7.016</v>
      </c>
      <c r="AQ1793" s="208">
        <v>8.1630000000000003</v>
      </c>
      <c r="AR1793" s="208">
        <v>6.7069999999999999</v>
      </c>
      <c r="AS1793" s="208">
        <v>5.7249999999999996</v>
      </c>
      <c r="AT1793" s="208">
        <v>2.8279999999999998</v>
      </c>
      <c r="AU1793" s="24"/>
      <c r="AV1793" s="24"/>
      <c r="AW1793" s="24"/>
      <c r="AX1793" s="24"/>
      <c r="AY1793" s="208">
        <v>1.216</v>
      </c>
      <c r="AZ1793" s="208">
        <v>2.8730000000000002</v>
      </c>
      <c r="BA1793" s="208">
        <v>3.5110000000000001</v>
      </c>
      <c r="BB1793" s="21">
        <f t="shared" si="228"/>
        <v>8.1630000000000003</v>
      </c>
      <c r="BC1793" s="21"/>
      <c r="BD1793" s="22">
        <f t="shared" si="230"/>
        <v>10.971774193548388</v>
      </c>
      <c r="BE1793" s="21"/>
      <c r="BG1793" s="10"/>
      <c r="BH1793" s="21">
        <f t="shared" si="227"/>
        <v>0</v>
      </c>
      <c r="BI1793" s="22">
        <f t="shared" si="227"/>
        <v>8.1630000000000019E-3</v>
      </c>
      <c r="BJ1793" s="21"/>
      <c r="BK1793" s="21">
        <v>0</v>
      </c>
      <c r="BL1793" s="22">
        <v>2.4489000000000004E-2</v>
      </c>
      <c r="BM1793" s="21"/>
      <c r="BN1793" s="21">
        <f t="shared" si="229"/>
        <v>0</v>
      </c>
      <c r="BO1793" s="22">
        <f t="shared" si="229"/>
        <v>9.7956000000000015E-2</v>
      </c>
      <c r="BP1793" s="21">
        <f t="shared" si="229"/>
        <v>0</v>
      </c>
    </row>
    <row r="1794" spans="1:68" ht="11.1" hidden="1" customHeight="1" outlineLevel="1" collapsed="1" x14ac:dyDescent="0.2">
      <c r="A1794" s="10"/>
      <c r="B1794" s="18"/>
      <c r="C1794" s="18"/>
      <c r="D1794" s="18"/>
      <c r="E1794" s="19" t="s">
        <v>142</v>
      </c>
      <c r="F1794" s="209">
        <v>6.9080000000000004</v>
      </c>
      <c r="G1794" s="209">
        <v>6.1559999999999997</v>
      </c>
      <c r="H1794" s="209">
        <v>4</v>
      </c>
      <c r="I1794" s="240">
        <v>4</v>
      </c>
      <c r="J1794" s="240"/>
      <c r="K1794" s="209">
        <v>1.9710000000000001</v>
      </c>
      <c r="L1794" s="20"/>
      <c r="M1794" s="20"/>
      <c r="N1794" s="20"/>
      <c r="O1794" s="20"/>
      <c r="P1794" s="209">
        <v>4.0960000000000001</v>
      </c>
      <c r="Q1794" s="209">
        <v>5.5839999999999996</v>
      </c>
      <c r="R1794" s="209">
        <v>6.7380000000000004</v>
      </c>
      <c r="S1794" s="209">
        <v>7.8570000000000002</v>
      </c>
      <c r="T1794" s="209">
        <v>7.8959999999999999</v>
      </c>
      <c r="U1794" s="209">
        <v>4.774</v>
      </c>
      <c r="V1794" s="209">
        <v>2.7549999999999999</v>
      </c>
      <c r="W1794" s="209">
        <v>11.515000000000001</v>
      </c>
      <c r="X1794" s="20"/>
      <c r="Y1794" s="209">
        <v>1.151</v>
      </c>
      <c r="Z1794" s="209">
        <v>0.16700000000000001</v>
      </c>
      <c r="AA1794" s="209">
        <v>0.52400000000000002</v>
      </c>
      <c r="AB1794" s="209">
        <v>6.4249999999999998</v>
      </c>
      <c r="AC1794" s="209">
        <v>12.021000000000001</v>
      </c>
      <c r="AD1794" s="209">
        <v>14.486000000000001</v>
      </c>
      <c r="AE1794" s="209">
        <v>18.010000000000002</v>
      </c>
      <c r="AF1794" s="209">
        <v>14.058</v>
      </c>
      <c r="AG1794" s="209">
        <v>8.016</v>
      </c>
      <c r="AH1794" s="209">
        <v>5.7859999999999996</v>
      </c>
      <c r="AI1794" s="209">
        <v>3.9470000000000001</v>
      </c>
      <c r="AJ1794" s="20"/>
      <c r="AK1794" s="20"/>
      <c r="AL1794" s="20"/>
      <c r="AM1794" s="209">
        <v>0.91800000000000004</v>
      </c>
      <c r="AN1794" s="209">
        <v>7.4489999999999998</v>
      </c>
      <c r="AO1794" s="209">
        <v>11.856999999999999</v>
      </c>
      <c r="AP1794" s="209">
        <v>15.512</v>
      </c>
      <c r="AQ1794" s="209">
        <v>16.126000000000001</v>
      </c>
      <c r="AR1794" s="209">
        <v>14.901999999999999</v>
      </c>
      <c r="AS1794" s="209">
        <v>11.753</v>
      </c>
      <c r="AT1794" s="209">
        <v>3.7450000000000001</v>
      </c>
      <c r="AU1794" s="209">
        <v>4.0220000000000002</v>
      </c>
      <c r="AV1794" s="209">
        <v>0.313</v>
      </c>
      <c r="AW1794" s="20"/>
      <c r="AX1794" s="20"/>
      <c r="AY1794" s="209">
        <v>0.56899999999999995</v>
      </c>
      <c r="AZ1794" s="209">
        <v>5.8739999999999997</v>
      </c>
      <c r="BA1794" s="209">
        <v>10.897</v>
      </c>
      <c r="BB1794" s="21">
        <f>BB1795+BB1796+BB1797</f>
        <v>19.594000000000001</v>
      </c>
      <c r="BC1794" s="21">
        <f>BF1794</f>
        <v>33.82</v>
      </c>
      <c r="BD1794" s="22">
        <f t="shared" si="230"/>
        <v>26.336021505376344</v>
      </c>
      <c r="BE1794" s="21">
        <f>BC1794-BD1794</f>
        <v>7.4839784946236563</v>
      </c>
      <c r="BF1794" s="2">
        <v>33.82</v>
      </c>
      <c r="BG1794" s="10">
        <v>6</v>
      </c>
      <c r="BH1794" s="21">
        <f t="shared" si="227"/>
        <v>2.5162080000000003E-2</v>
      </c>
      <c r="BI1794" s="22">
        <f t="shared" si="227"/>
        <v>1.9594E-2</v>
      </c>
      <c r="BJ1794" s="21">
        <f>BH1794-BI1794</f>
        <v>5.568080000000003E-3</v>
      </c>
      <c r="BK1794" s="21">
        <v>7.548624000000001E-2</v>
      </c>
      <c r="BL1794" s="22">
        <v>5.8782000000000001E-2</v>
      </c>
      <c r="BM1794" s="21">
        <v>1.6704240000000009E-2</v>
      </c>
      <c r="BN1794" s="21">
        <f t="shared" si="229"/>
        <v>0.30194496000000004</v>
      </c>
      <c r="BO1794" s="22">
        <f t="shared" si="229"/>
        <v>0.235128</v>
      </c>
      <c r="BP1794" s="21">
        <f t="shared" si="229"/>
        <v>6.6816960000000036E-2</v>
      </c>
    </row>
    <row r="1795" spans="1:68" ht="11.1" hidden="1" customHeight="1" outlineLevel="2" x14ac:dyDescent="0.2">
      <c r="A1795" s="10"/>
      <c r="B1795" s="18"/>
      <c r="C1795" s="18"/>
      <c r="D1795" s="18"/>
      <c r="E1795" s="23" t="s">
        <v>1598</v>
      </c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08">
        <v>5.2709999999999999</v>
      </c>
      <c r="X1795" s="24"/>
      <c r="Y1795" s="24"/>
      <c r="Z1795" s="208">
        <v>0.16700000000000001</v>
      </c>
      <c r="AA1795" s="24"/>
      <c r="AB1795" s="208">
        <v>1.7150000000000001</v>
      </c>
      <c r="AC1795" s="208">
        <v>3.4670000000000001</v>
      </c>
      <c r="AD1795" s="208">
        <v>4.3109999999999999</v>
      </c>
      <c r="AE1795" s="208">
        <v>5.4749999999999996</v>
      </c>
      <c r="AF1795" s="208">
        <v>4.351</v>
      </c>
      <c r="AG1795" s="208">
        <v>2.5609999999999999</v>
      </c>
      <c r="AH1795" s="208">
        <v>1.569</v>
      </c>
      <c r="AI1795" s="208">
        <v>1.2430000000000001</v>
      </c>
      <c r="AJ1795" s="24"/>
      <c r="AK1795" s="24"/>
      <c r="AL1795" s="24"/>
      <c r="AM1795" s="208">
        <v>0.42699999999999999</v>
      </c>
      <c r="AN1795" s="208">
        <v>2.1619999999999999</v>
      </c>
      <c r="AO1795" s="208">
        <v>3.3079999999999998</v>
      </c>
      <c r="AP1795" s="208">
        <v>4.9000000000000004</v>
      </c>
      <c r="AQ1795" s="208">
        <v>4.806</v>
      </c>
      <c r="AR1795" s="208">
        <v>4.7720000000000002</v>
      </c>
      <c r="AS1795" s="208">
        <v>3.6440000000000001</v>
      </c>
      <c r="AT1795" s="24"/>
      <c r="AU1795" s="208">
        <v>2.2250000000000001</v>
      </c>
      <c r="AV1795" s="208">
        <v>0.161</v>
      </c>
      <c r="AW1795" s="24"/>
      <c r="AX1795" s="24"/>
      <c r="AY1795" s="24"/>
      <c r="AZ1795" s="208">
        <v>1.9019999999999999</v>
      </c>
      <c r="BA1795" s="208">
        <v>3.6</v>
      </c>
      <c r="BB1795" s="21">
        <f t="shared" si="228"/>
        <v>5.4749999999999996</v>
      </c>
      <c r="BC1795" s="21"/>
      <c r="BD1795" s="22">
        <f t="shared" si="230"/>
        <v>7.3588709677419351</v>
      </c>
      <c r="BE1795" s="21"/>
      <c r="BG1795" s="10"/>
      <c r="BH1795" s="21">
        <f t="shared" si="227"/>
        <v>0</v>
      </c>
      <c r="BI1795" s="22">
        <f t="shared" si="227"/>
        <v>5.474999999999999E-3</v>
      </c>
      <c r="BJ1795" s="21"/>
      <c r="BK1795" s="21">
        <v>0</v>
      </c>
      <c r="BL1795" s="22">
        <v>1.6424999999999995E-2</v>
      </c>
      <c r="BM1795" s="21"/>
      <c r="BN1795" s="21">
        <f t="shared" si="229"/>
        <v>0</v>
      </c>
      <c r="BO1795" s="22">
        <f t="shared" si="229"/>
        <v>6.5699999999999981E-2</v>
      </c>
      <c r="BP1795" s="21">
        <f t="shared" si="229"/>
        <v>0</v>
      </c>
    </row>
    <row r="1796" spans="1:68" ht="11.1" hidden="1" customHeight="1" outlineLevel="2" x14ac:dyDescent="0.2">
      <c r="A1796" s="10"/>
      <c r="B1796" s="18"/>
      <c r="C1796" s="18"/>
      <c r="D1796" s="18"/>
      <c r="E1796" s="23" t="s">
        <v>1599</v>
      </c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08">
        <v>4.76</v>
      </c>
      <c r="X1796" s="24"/>
      <c r="Y1796" s="208">
        <v>1.151</v>
      </c>
      <c r="Z1796" s="24"/>
      <c r="AA1796" s="208">
        <v>0.52400000000000002</v>
      </c>
      <c r="AB1796" s="208">
        <v>1.2669999999999999</v>
      </c>
      <c r="AC1796" s="208">
        <v>2.5289999999999999</v>
      </c>
      <c r="AD1796" s="208">
        <v>2.97</v>
      </c>
      <c r="AE1796" s="208">
        <v>3.1760000000000002</v>
      </c>
      <c r="AF1796" s="208">
        <v>3.1440000000000001</v>
      </c>
      <c r="AG1796" s="208">
        <v>1.1259999999999999</v>
      </c>
      <c r="AH1796" s="208">
        <v>1.6919999999999999</v>
      </c>
      <c r="AI1796" s="208">
        <v>0.79600000000000004</v>
      </c>
      <c r="AJ1796" s="24"/>
      <c r="AK1796" s="24"/>
      <c r="AL1796" s="24"/>
      <c r="AM1796" s="208">
        <v>0.49099999999999999</v>
      </c>
      <c r="AN1796" s="208">
        <v>1.2629999999999999</v>
      </c>
      <c r="AO1796" s="208">
        <v>1.7490000000000001</v>
      </c>
      <c r="AP1796" s="208">
        <v>2.5270000000000001</v>
      </c>
      <c r="AQ1796" s="208">
        <v>2.5270000000000001</v>
      </c>
      <c r="AR1796" s="208">
        <v>2.4209999999999998</v>
      </c>
      <c r="AS1796" s="208">
        <v>1.756</v>
      </c>
      <c r="AT1796" s="208">
        <v>1.3049999999999999</v>
      </c>
      <c r="AU1796" s="208">
        <v>0.56200000000000006</v>
      </c>
      <c r="AV1796" s="208">
        <v>0.152</v>
      </c>
      <c r="AW1796" s="24"/>
      <c r="AX1796" s="24"/>
      <c r="AY1796" s="208">
        <v>0.56899999999999995</v>
      </c>
      <c r="AZ1796" s="208">
        <v>0.65600000000000003</v>
      </c>
      <c r="BA1796" s="208">
        <v>1.2969999999999999</v>
      </c>
      <c r="BB1796" s="21">
        <f t="shared" si="228"/>
        <v>4.76</v>
      </c>
      <c r="BC1796" s="21"/>
      <c r="BD1796" s="22">
        <f t="shared" si="230"/>
        <v>6.397849462365591</v>
      </c>
      <c r="BE1796" s="21"/>
      <c r="BG1796" s="10"/>
      <c r="BH1796" s="21">
        <f t="shared" si="227"/>
        <v>0</v>
      </c>
      <c r="BI1796" s="22">
        <f t="shared" si="227"/>
        <v>4.7599999999999995E-3</v>
      </c>
      <c r="BJ1796" s="21"/>
      <c r="BK1796" s="21">
        <v>0</v>
      </c>
      <c r="BL1796" s="22">
        <v>1.4279999999999998E-2</v>
      </c>
      <c r="BM1796" s="21"/>
      <c r="BN1796" s="21">
        <f t="shared" si="229"/>
        <v>0</v>
      </c>
      <c r="BO1796" s="22">
        <f t="shared" si="229"/>
        <v>5.711999999999999E-2</v>
      </c>
      <c r="BP1796" s="21">
        <f t="shared" si="229"/>
        <v>0</v>
      </c>
    </row>
    <row r="1797" spans="1:68" ht="11.1" hidden="1" customHeight="1" outlineLevel="2" x14ac:dyDescent="0.2">
      <c r="A1797" s="10"/>
      <c r="B1797" s="18"/>
      <c r="C1797" s="18"/>
      <c r="D1797" s="18"/>
      <c r="E1797" s="23" t="s">
        <v>1600</v>
      </c>
      <c r="F1797" s="208">
        <v>6.9080000000000004</v>
      </c>
      <c r="G1797" s="208">
        <v>6.1559999999999997</v>
      </c>
      <c r="H1797" s="208">
        <v>4</v>
      </c>
      <c r="I1797" s="239">
        <v>4</v>
      </c>
      <c r="J1797" s="239"/>
      <c r="K1797" s="208">
        <v>1.9710000000000001</v>
      </c>
      <c r="L1797" s="24"/>
      <c r="M1797" s="24"/>
      <c r="N1797" s="24"/>
      <c r="O1797" s="24"/>
      <c r="P1797" s="208">
        <v>4.0960000000000001</v>
      </c>
      <c r="Q1797" s="208">
        <v>5.5839999999999996</v>
      </c>
      <c r="R1797" s="208">
        <v>6.7380000000000004</v>
      </c>
      <c r="S1797" s="208">
        <v>7.8570000000000002</v>
      </c>
      <c r="T1797" s="208">
        <v>7.8959999999999999</v>
      </c>
      <c r="U1797" s="208">
        <v>4.774</v>
      </c>
      <c r="V1797" s="208">
        <v>2.7549999999999999</v>
      </c>
      <c r="W1797" s="208">
        <v>1.484</v>
      </c>
      <c r="X1797" s="24"/>
      <c r="Y1797" s="24"/>
      <c r="Z1797" s="24"/>
      <c r="AA1797" s="24"/>
      <c r="AB1797" s="208">
        <v>3.4430000000000001</v>
      </c>
      <c r="AC1797" s="208">
        <v>6.0250000000000004</v>
      </c>
      <c r="AD1797" s="208">
        <v>7.2050000000000001</v>
      </c>
      <c r="AE1797" s="208">
        <v>9.359</v>
      </c>
      <c r="AF1797" s="208">
        <v>6.5629999999999997</v>
      </c>
      <c r="AG1797" s="208">
        <v>4.3289999999999997</v>
      </c>
      <c r="AH1797" s="208">
        <v>2.5249999999999999</v>
      </c>
      <c r="AI1797" s="208">
        <v>1.9079999999999999</v>
      </c>
      <c r="AJ1797" s="24"/>
      <c r="AK1797" s="24"/>
      <c r="AL1797" s="24"/>
      <c r="AM1797" s="24"/>
      <c r="AN1797" s="208">
        <v>4.024</v>
      </c>
      <c r="AO1797" s="208">
        <v>6.8</v>
      </c>
      <c r="AP1797" s="208">
        <v>8.0850000000000009</v>
      </c>
      <c r="AQ1797" s="208">
        <v>8.7929999999999993</v>
      </c>
      <c r="AR1797" s="208">
        <v>7.7089999999999996</v>
      </c>
      <c r="AS1797" s="208">
        <v>6.3529999999999998</v>
      </c>
      <c r="AT1797" s="208">
        <v>2.44</v>
      </c>
      <c r="AU1797" s="208">
        <v>1.2350000000000001</v>
      </c>
      <c r="AV1797" s="24"/>
      <c r="AW1797" s="24"/>
      <c r="AX1797" s="24"/>
      <c r="AY1797" s="24"/>
      <c r="AZ1797" s="208">
        <v>3.3159999999999998</v>
      </c>
      <c r="BA1797" s="208">
        <v>6</v>
      </c>
      <c r="BB1797" s="21">
        <f t="shared" si="228"/>
        <v>9.359</v>
      </c>
      <c r="BC1797" s="21"/>
      <c r="BD1797" s="22">
        <f t="shared" si="230"/>
        <v>12.579301075268818</v>
      </c>
      <c r="BE1797" s="21"/>
      <c r="BG1797" s="10"/>
      <c r="BH1797" s="21">
        <f t="shared" si="227"/>
        <v>0</v>
      </c>
      <c r="BI1797" s="22">
        <f t="shared" si="227"/>
        <v>9.359000000000001E-3</v>
      </c>
      <c r="BJ1797" s="21"/>
      <c r="BK1797" s="21">
        <v>0</v>
      </c>
      <c r="BL1797" s="22">
        <v>2.8077000000000005E-2</v>
      </c>
      <c r="BM1797" s="21"/>
      <c r="BN1797" s="21">
        <f t="shared" si="229"/>
        <v>0</v>
      </c>
      <c r="BO1797" s="22">
        <f t="shared" si="229"/>
        <v>0.11230800000000002</v>
      </c>
      <c r="BP1797" s="21">
        <f t="shared" si="229"/>
        <v>0</v>
      </c>
    </row>
    <row r="1798" spans="1:68" ht="11.1" hidden="1" customHeight="1" outlineLevel="1" collapsed="1" x14ac:dyDescent="0.2">
      <c r="A1798" s="10"/>
      <c r="B1798" s="18"/>
      <c r="C1798" s="18"/>
      <c r="D1798" s="18"/>
      <c r="E1798" s="19" t="s">
        <v>1601</v>
      </c>
      <c r="F1798" s="20"/>
      <c r="G1798" s="20"/>
      <c r="H1798" s="20"/>
      <c r="I1798" s="20"/>
      <c r="J1798" s="20"/>
      <c r="K1798" s="20"/>
      <c r="L1798" s="20"/>
      <c r="M1798" s="20"/>
      <c r="N1798" s="20"/>
      <c r="O1798" s="20"/>
      <c r="P1798" s="20"/>
      <c r="Q1798" s="20"/>
      <c r="R1798" s="20"/>
      <c r="S1798" s="20"/>
      <c r="T1798" s="20"/>
      <c r="U1798" s="20"/>
      <c r="V1798" s="20"/>
      <c r="W1798" s="20"/>
      <c r="X1798" s="20"/>
      <c r="Y1798" s="20"/>
      <c r="Z1798" s="20"/>
      <c r="AA1798" s="20"/>
      <c r="AB1798" s="20"/>
      <c r="AC1798" s="20"/>
      <c r="AD1798" s="20"/>
      <c r="AE1798" s="20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9">
        <v>4.9279999999999999</v>
      </c>
      <c r="AR1798" s="209">
        <v>2.5219999999999998</v>
      </c>
      <c r="AS1798" s="209">
        <v>1.599</v>
      </c>
      <c r="AT1798" s="209">
        <v>0.89900000000000002</v>
      </c>
      <c r="AU1798" s="209">
        <v>5.2999999999999999E-2</v>
      </c>
      <c r="AV1798" s="20"/>
      <c r="AW1798" s="20"/>
      <c r="AX1798" s="20"/>
      <c r="AY1798" s="20"/>
      <c r="AZ1798" s="20"/>
      <c r="BA1798" s="209">
        <v>1.6739999999999999</v>
      </c>
      <c r="BB1798" s="21">
        <f>BB1799+BB1800+BB1801</f>
        <v>4.9279999999999999</v>
      </c>
      <c r="BC1798" s="21">
        <f>BD1798</f>
        <v>6.623655913978495</v>
      </c>
      <c r="BD1798" s="22">
        <f t="shared" si="230"/>
        <v>6.623655913978495</v>
      </c>
      <c r="BE1798" s="21">
        <f>BC1798-BD1798</f>
        <v>0</v>
      </c>
      <c r="BF1798" s="2">
        <v>4.7</v>
      </c>
      <c r="BG1798" s="10">
        <v>6</v>
      </c>
      <c r="BH1798" s="21">
        <f t="shared" si="227"/>
        <v>4.9280000000000001E-3</v>
      </c>
      <c r="BI1798" s="22">
        <f t="shared" si="227"/>
        <v>4.9280000000000001E-3</v>
      </c>
      <c r="BJ1798" s="21">
        <f>BH1798-BI1798</f>
        <v>0</v>
      </c>
      <c r="BK1798" s="21">
        <v>1.4784E-2</v>
      </c>
      <c r="BL1798" s="22">
        <v>1.4784E-2</v>
      </c>
      <c r="BM1798" s="21">
        <v>0</v>
      </c>
      <c r="BN1798" s="21">
        <f t="shared" si="229"/>
        <v>5.9136000000000001E-2</v>
      </c>
      <c r="BO1798" s="22">
        <f t="shared" si="229"/>
        <v>5.9136000000000001E-2</v>
      </c>
      <c r="BP1798" s="21">
        <f t="shared" si="229"/>
        <v>0</v>
      </c>
    </row>
    <row r="1799" spans="1:68" ht="11.1" hidden="1" customHeight="1" outlineLevel="2" x14ac:dyDescent="0.2">
      <c r="A1799" s="10"/>
      <c r="B1799" s="18"/>
      <c r="C1799" s="18"/>
      <c r="D1799" s="18"/>
      <c r="E1799" s="23" t="s">
        <v>1602</v>
      </c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08">
        <v>2.282</v>
      </c>
      <c r="AR1799" s="208">
        <v>1.0580000000000001</v>
      </c>
      <c r="AS1799" s="208">
        <v>0.72899999999999998</v>
      </c>
      <c r="AT1799" s="208">
        <v>0.437</v>
      </c>
      <c r="AU1799" s="208">
        <v>5.2999999999999999E-2</v>
      </c>
      <c r="AV1799" s="24"/>
      <c r="AW1799" s="24"/>
      <c r="AX1799" s="24"/>
      <c r="AY1799" s="24"/>
      <c r="AZ1799" s="24"/>
      <c r="BA1799" s="208">
        <v>0.63300000000000001</v>
      </c>
      <c r="BB1799" s="21">
        <f t="shared" si="228"/>
        <v>2.282</v>
      </c>
      <c r="BC1799" s="21"/>
      <c r="BD1799" s="22">
        <f t="shared" si="230"/>
        <v>3.067204301075269</v>
      </c>
      <c r="BE1799" s="21"/>
      <c r="BG1799" s="10"/>
      <c r="BH1799" s="21">
        <f t="shared" si="227"/>
        <v>0</v>
      </c>
      <c r="BI1799" s="22">
        <f t="shared" si="227"/>
        <v>2.2820000000000006E-3</v>
      </c>
      <c r="BJ1799" s="21"/>
      <c r="BK1799" s="21">
        <v>0</v>
      </c>
      <c r="BL1799" s="22">
        <v>6.8460000000000014E-3</v>
      </c>
      <c r="BM1799" s="21"/>
      <c r="BN1799" s="21">
        <f t="shared" si="229"/>
        <v>0</v>
      </c>
      <c r="BO1799" s="22">
        <f t="shared" si="229"/>
        <v>2.7384000000000006E-2</v>
      </c>
      <c r="BP1799" s="21">
        <f t="shared" si="229"/>
        <v>0</v>
      </c>
    </row>
    <row r="1800" spans="1:68" ht="11.1" hidden="1" customHeight="1" outlineLevel="2" x14ac:dyDescent="0.2">
      <c r="A1800" s="10"/>
      <c r="B1800" s="18"/>
      <c r="C1800" s="18"/>
      <c r="D1800" s="18"/>
      <c r="E1800" s="23" t="s">
        <v>1603</v>
      </c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24"/>
      <c r="AG1800" s="24"/>
      <c r="AH1800" s="24"/>
      <c r="AI1800" s="24"/>
      <c r="AJ1800" s="24"/>
      <c r="AK1800" s="24"/>
      <c r="AL1800" s="24"/>
      <c r="AM1800" s="24"/>
      <c r="AN1800" s="24"/>
      <c r="AO1800" s="24"/>
      <c r="AP1800" s="24"/>
      <c r="AQ1800" s="208">
        <v>0.376</v>
      </c>
      <c r="AR1800" s="208">
        <v>0.24099999999999999</v>
      </c>
      <c r="AS1800" s="24"/>
      <c r="AT1800" s="24"/>
      <c r="AU1800" s="24"/>
      <c r="AV1800" s="24"/>
      <c r="AW1800" s="24"/>
      <c r="AX1800" s="24"/>
      <c r="AY1800" s="24"/>
      <c r="AZ1800" s="24"/>
      <c r="BA1800" s="208">
        <v>0.22</v>
      </c>
      <c r="BB1800" s="21">
        <f t="shared" si="228"/>
        <v>0.376</v>
      </c>
      <c r="BC1800" s="21"/>
      <c r="BD1800" s="22">
        <f t="shared" si="230"/>
        <v>0.5053763440860215</v>
      </c>
      <c r="BE1800" s="21"/>
      <c r="BG1800" s="10"/>
      <c r="BH1800" s="21">
        <f t="shared" si="227"/>
        <v>0</v>
      </c>
      <c r="BI1800" s="22">
        <f t="shared" si="227"/>
        <v>3.7599999999999998E-4</v>
      </c>
      <c r="BJ1800" s="21"/>
      <c r="BK1800" s="21">
        <v>0</v>
      </c>
      <c r="BL1800" s="22">
        <v>1.1279999999999999E-3</v>
      </c>
      <c r="BM1800" s="21"/>
      <c r="BN1800" s="21">
        <f t="shared" si="229"/>
        <v>0</v>
      </c>
      <c r="BO1800" s="22">
        <f t="shared" si="229"/>
        <v>4.5119999999999995E-3</v>
      </c>
      <c r="BP1800" s="21">
        <f t="shared" si="229"/>
        <v>0</v>
      </c>
    </row>
    <row r="1801" spans="1:68" ht="11.1" hidden="1" customHeight="1" outlineLevel="2" x14ac:dyDescent="0.2">
      <c r="A1801" s="10"/>
      <c r="B1801" s="18"/>
      <c r="C1801" s="18"/>
      <c r="D1801" s="18"/>
      <c r="E1801" s="23" t="s">
        <v>1604</v>
      </c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24"/>
      <c r="AG1801" s="24"/>
      <c r="AH1801" s="24"/>
      <c r="AI1801" s="24"/>
      <c r="AJ1801" s="24"/>
      <c r="AK1801" s="24"/>
      <c r="AL1801" s="24"/>
      <c r="AM1801" s="24"/>
      <c r="AN1801" s="24"/>
      <c r="AO1801" s="24"/>
      <c r="AP1801" s="24"/>
      <c r="AQ1801" s="208">
        <v>2.27</v>
      </c>
      <c r="AR1801" s="208">
        <v>1.2230000000000001</v>
      </c>
      <c r="AS1801" s="208">
        <v>0.87</v>
      </c>
      <c r="AT1801" s="208">
        <v>0.46200000000000002</v>
      </c>
      <c r="AU1801" s="24"/>
      <c r="AV1801" s="24"/>
      <c r="AW1801" s="24"/>
      <c r="AX1801" s="24"/>
      <c r="AY1801" s="24"/>
      <c r="AZ1801" s="24"/>
      <c r="BA1801" s="208">
        <v>0.82099999999999995</v>
      </c>
      <c r="BB1801" s="21">
        <f t="shared" si="228"/>
        <v>2.27</v>
      </c>
      <c r="BC1801" s="21"/>
      <c r="BD1801" s="22">
        <f t="shared" si="230"/>
        <v>3.0510752688172045</v>
      </c>
      <c r="BE1801" s="21"/>
      <c r="BG1801" s="10"/>
      <c r="BH1801" s="21">
        <f t="shared" si="227"/>
        <v>0</v>
      </c>
      <c r="BI1801" s="22">
        <f t="shared" si="227"/>
        <v>2.2700000000000003E-3</v>
      </c>
      <c r="BJ1801" s="21"/>
      <c r="BK1801" s="21">
        <v>0</v>
      </c>
      <c r="BL1801" s="22">
        <v>6.8100000000000009E-3</v>
      </c>
      <c r="BM1801" s="21"/>
      <c r="BN1801" s="21">
        <f t="shared" si="229"/>
        <v>0</v>
      </c>
      <c r="BO1801" s="22">
        <f t="shared" si="229"/>
        <v>2.7240000000000004E-2</v>
      </c>
      <c r="BP1801" s="21">
        <f t="shared" si="229"/>
        <v>0</v>
      </c>
    </row>
    <row r="1802" spans="1:68" ht="11.1" hidden="1" customHeight="1" outlineLevel="1" collapsed="1" x14ac:dyDescent="0.2">
      <c r="A1802" s="10"/>
      <c r="B1802" s="18"/>
      <c r="C1802" s="18"/>
      <c r="D1802" s="18"/>
      <c r="E1802" s="19" t="s">
        <v>1605</v>
      </c>
      <c r="F1802" s="209">
        <v>1.5669999999999999</v>
      </c>
      <c r="G1802" s="20"/>
      <c r="H1802" s="209">
        <v>2.4769999999999999</v>
      </c>
      <c r="I1802" s="20"/>
      <c r="J1802" s="20"/>
      <c r="K1802" s="209">
        <v>1.657</v>
      </c>
      <c r="L1802" s="20"/>
      <c r="M1802" s="20"/>
      <c r="N1802" s="20"/>
      <c r="O1802" s="20"/>
      <c r="P1802" s="209">
        <v>1.8380000000000001</v>
      </c>
      <c r="Q1802" s="209">
        <v>1.395</v>
      </c>
      <c r="R1802" s="209">
        <v>1.2490000000000001</v>
      </c>
      <c r="S1802" s="209">
        <v>1.619</v>
      </c>
      <c r="T1802" s="209">
        <v>1.4490000000000001</v>
      </c>
      <c r="U1802" s="209">
        <v>0.88700000000000001</v>
      </c>
      <c r="V1802" s="209">
        <v>0.65500000000000003</v>
      </c>
      <c r="W1802" s="209">
        <v>0.48</v>
      </c>
      <c r="X1802" s="209">
        <v>0.01</v>
      </c>
      <c r="Y1802" s="20"/>
      <c r="Z1802" s="20"/>
      <c r="AA1802" s="209">
        <v>0.16200000000000001</v>
      </c>
      <c r="AB1802" s="209">
        <v>0.626</v>
      </c>
      <c r="AC1802" s="209">
        <v>1.347</v>
      </c>
      <c r="AD1802" s="209">
        <v>1.536</v>
      </c>
      <c r="AE1802" s="209">
        <v>1.635</v>
      </c>
      <c r="AF1802" s="209">
        <v>1.4419999999999999</v>
      </c>
      <c r="AG1802" s="209">
        <v>0.83399999999999996</v>
      </c>
      <c r="AH1802" s="209">
        <v>0.55900000000000005</v>
      </c>
      <c r="AI1802" s="209">
        <v>0.45</v>
      </c>
      <c r="AJ1802" s="20"/>
      <c r="AK1802" s="20"/>
      <c r="AL1802" s="20"/>
      <c r="AM1802" s="20"/>
      <c r="AN1802" s="209">
        <v>1.2769999999999999</v>
      </c>
      <c r="AO1802" s="209">
        <v>1.395</v>
      </c>
      <c r="AP1802" s="209">
        <v>1.4690000000000001</v>
      </c>
      <c r="AQ1802" s="209">
        <v>1.5780000000000001</v>
      </c>
      <c r="AR1802" s="209">
        <v>1.659</v>
      </c>
      <c r="AS1802" s="209">
        <v>1.3440000000000001</v>
      </c>
      <c r="AT1802" s="209">
        <v>0.64</v>
      </c>
      <c r="AU1802" s="209">
        <v>0.47299999999999998</v>
      </c>
      <c r="AV1802" s="209">
        <v>0.108</v>
      </c>
      <c r="AW1802" s="20"/>
      <c r="AX1802" s="20"/>
      <c r="AY1802" s="209">
        <v>0.32100000000000001</v>
      </c>
      <c r="AZ1802" s="209">
        <v>0.48599999999999999</v>
      </c>
      <c r="BA1802" s="209">
        <v>1.4</v>
      </c>
      <c r="BB1802" s="21">
        <f t="shared" si="228"/>
        <v>2.4769999999999999</v>
      </c>
      <c r="BC1802" s="21">
        <f>BD1802</f>
        <v>3.329301075268817</v>
      </c>
      <c r="BD1802" s="22">
        <f t="shared" si="230"/>
        <v>3.329301075268817</v>
      </c>
      <c r="BE1802" s="21">
        <f>BC1802-BD1802</f>
        <v>0</v>
      </c>
      <c r="BF1802" s="2">
        <v>2.12</v>
      </c>
      <c r="BG1802" s="10">
        <v>6</v>
      </c>
      <c r="BH1802" s="21">
        <f t="shared" si="227"/>
        <v>2.477E-3</v>
      </c>
      <c r="BI1802" s="22">
        <f t="shared" si="227"/>
        <v>2.477E-3</v>
      </c>
      <c r="BJ1802" s="21">
        <f>BH1802-BI1802</f>
        <v>0</v>
      </c>
      <c r="BK1802" s="21">
        <v>7.4310000000000001E-3</v>
      </c>
      <c r="BL1802" s="22">
        <v>7.4310000000000001E-3</v>
      </c>
      <c r="BM1802" s="21">
        <v>0</v>
      </c>
      <c r="BN1802" s="21">
        <f t="shared" si="229"/>
        <v>2.9724E-2</v>
      </c>
      <c r="BO1802" s="22">
        <f t="shared" si="229"/>
        <v>2.9724E-2</v>
      </c>
      <c r="BP1802" s="21">
        <f t="shared" si="229"/>
        <v>0</v>
      </c>
    </row>
    <row r="1803" spans="1:68" ht="11.1" hidden="1" customHeight="1" outlineLevel="2" x14ac:dyDescent="0.2">
      <c r="A1803" s="10"/>
      <c r="B1803" s="18"/>
      <c r="C1803" s="18"/>
      <c r="D1803" s="18"/>
      <c r="E1803" s="23" t="s">
        <v>1606</v>
      </c>
      <c r="F1803" s="208">
        <v>1.5669999999999999</v>
      </c>
      <c r="G1803" s="24"/>
      <c r="H1803" s="208">
        <v>2.4769999999999999</v>
      </c>
      <c r="I1803" s="24"/>
      <c r="J1803" s="24"/>
      <c r="K1803" s="208">
        <v>1.657</v>
      </c>
      <c r="L1803" s="24"/>
      <c r="M1803" s="24"/>
      <c r="N1803" s="24"/>
      <c r="O1803" s="24"/>
      <c r="P1803" s="208">
        <v>1.8380000000000001</v>
      </c>
      <c r="Q1803" s="208">
        <v>1.395</v>
      </c>
      <c r="R1803" s="208">
        <v>1.2490000000000001</v>
      </c>
      <c r="S1803" s="208">
        <v>1.619</v>
      </c>
      <c r="T1803" s="208">
        <v>1.4490000000000001</v>
      </c>
      <c r="U1803" s="208">
        <v>0.88700000000000001</v>
      </c>
      <c r="V1803" s="208">
        <v>0.65500000000000003</v>
      </c>
      <c r="W1803" s="208">
        <v>0.48</v>
      </c>
      <c r="X1803" s="208">
        <v>0.01</v>
      </c>
      <c r="Y1803" s="24"/>
      <c r="Z1803" s="24"/>
      <c r="AA1803" s="208">
        <v>0.16200000000000001</v>
      </c>
      <c r="AB1803" s="208">
        <v>0.626</v>
      </c>
      <c r="AC1803" s="208">
        <v>1.347</v>
      </c>
      <c r="AD1803" s="208">
        <v>1.536</v>
      </c>
      <c r="AE1803" s="208">
        <v>1.635</v>
      </c>
      <c r="AF1803" s="208">
        <v>1.4419999999999999</v>
      </c>
      <c r="AG1803" s="208">
        <v>0.83399999999999996</v>
      </c>
      <c r="AH1803" s="208">
        <v>0.55900000000000005</v>
      </c>
      <c r="AI1803" s="208">
        <v>0.45</v>
      </c>
      <c r="AJ1803" s="24"/>
      <c r="AK1803" s="24"/>
      <c r="AL1803" s="24"/>
      <c r="AM1803" s="24"/>
      <c r="AN1803" s="208">
        <v>1.2769999999999999</v>
      </c>
      <c r="AO1803" s="208">
        <v>1.395</v>
      </c>
      <c r="AP1803" s="208">
        <v>1.4690000000000001</v>
      </c>
      <c r="AQ1803" s="208">
        <v>1.5780000000000001</v>
      </c>
      <c r="AR1803" s="208">
        <v>1.659</v>
      </c>
      <c r="AS1803" s="208">
        <v>1.3440000000000001</v>
      </c>
      <c r="AT1803" s="208">
        <v>0.64</v>
      </c>
      <c r="AU1803" s="208">
        <v>0.47299999999999998</v>
      </c>
      <c r="AV1803" s="208">
        <v>0.108</v>
      </c>
      <c r="AW1803" s="24"/>
      <c r="AX1803" s="24"/>
      <c r="AY1803" s="208">
        <v>0.32100000000000001</v>
      </c>
      <c r="AZ1803" s="208">
        <v>0.48599999999999999</v>
      </c>
      <c r="BA1803" s="208">
        <v>1.4</v>
      </c>
      <c r="BB1803" s="21">
        <f t="shared" si="228"/>
        <v>2.4769999999999999</v>
      </c>
      <c r="BC1803" s="21"/>
      <c r="BD1803" s="22">
        <f t="shared" si="230"/>
        <v>3.329301075268817</v>
      </c>
      <c r="BE1803" s="21"/>
      <c r="BG1803" s="10"/>
      <c r="BH1803" s="21">
        <f t="shared" si="227"/>
        <v>0</v>
      </c>
      <c r="BI1803" s="22">
        <f t="shared" si="227"/>
        <v>2.477E-3</v>
      </c>
      <c r="BJ1803" s="21"/>
      <c r="BK1803" s="21">
        <v>0</v>
      </c>
      <c r="BL1803" s="22">
        <v>7.4310000000000001E-3</v>
      </c>
      <c r="BM1803" s="21"/>
      <c r="BN1803" s="21">
        <f t="shared" si="229"/>
        <v>0</v>
      </c>
      <c r="BO1803" s="22">
        <f t="shared" si="229"/>
        <v>2.9724E-2</v>
      </c>
      <c r="BP1803" s="21">
        <f t="shared" si="229"/>
        <v>0</v>
      </c>
    </row>
    <row r="1804" spans="1:68" ht="11.1" hidden="1" customHeight="1" outlineLevel="1" collapsed="1" x14ac:dyDescent="0.2">
      <c r="A1804" s="10"/>
      <c r="B1804" s="18"/>
      <c r="C1804" s="18"/>
      <c r="D1804" s="18"/>
      <c r="E1804" s="19" t="s">
        <v>1607</v>
      </c>
      <c r="F1804" s="209">
        <v>4.5039999999999996</v>
      </c>
      <c r="G1804" s="209">
        <v>4.1550000000000002</v>
      </c>
      <c r="H1804" s="209">
        <v>2.7370000000000001</v>
      </c>
      <c r="I1804" s="20"/>
      <c r="J1804" s="20"/>
      <c r="K1804" s="209">
        <v>3.3370000000000002</v>
      </c>
      <c r="L1804" s="20"/>
      <c r="M1804" s="20"/>
      <c r="N1804" s="20"/>
      <c r="O1804" s="209">
        <v>0.44</v>
      </c>
      <c r="P1804" s="209">
        <v>2.6779999999999999</v>
      </c>
      <c r="Q1804" s="209">
        <v>2.7069999999999999</v>
      </c>
      <c r="R1804" s="209">
        <v>3.3929999999999998</v>
      </c>
      <c r="S1804" s="209">
        <v>4.258</v>
      </c>
      <c r="T1804" s="209">
        <v>3.7450000000000001</v>
      </c>
      <c r="U1804" s="209">
        <v>2.4220000000000002</v>
      </c>
      <c r="V1804" s="209">
        <v>1.917</v>
      </c>
      <c r="W1804" s="209">
        <v>0.495</v>
      </c>
      <c r="X1804" s="209">
        <v>1.2999999999999999E-2</v>
      </c>
      <c r="Y1804" s="20"/>
      <c r="Z1804" s="20"/>
      <c r="AA1804" s="209">
        <v>0.34799999999999998</v>
      </c>
      <c r="AB1804" s="209">
        <v>1.587</v>
      </c>
      <c r="AC1804" s="209">
        <v>3.5</v>
      </c>
      <c r="AD1804" s="209">
        <v>3.6459999999999999</v>
      </c>
      <c r="AE1804" s="209">
        <v>4.2149999999999999</v>
      </c>
      <c r="AF1804" s="209">
        <v>3.5390000000000001</v>
      </c>
      <c r="AG1804" s="209">
        <v>2.1429999999999998</v>
      </c>
      <c r="AH1804" s="209">
        <v>1.7350000000000001</v>
      </c>
      <c r="AI1804" s="209">
        <v>0.52700000000000002</v>
      </c>
      <c r="AJ1804" s="20"/>
      <c r="AK1804" s="20"/>
      <c r="AL1804" s="20"/>
      <c r="AM1804" s="20"/>
      <c r="AN1804" s="209">
        <v>2.14</v>
      </c>
      <c r="AO1804" s="209">
        <v>3.403</v>
      </c>
      <c r="AP1804" s="209">
        <v>3.9990000000000001</v>
      </c>
      <c r="AQ1804" s="209">
        <v>3.9969999999999999</v>
      </c>
      <c r="AR1804" s="209">
        <v>4.2969999999999997</v>
      </c>
      <c r="AS1804" s="209">
        <v>3.2480000000000002</v>
      </c>
      <c r="AT1804" s="209">
        <v>1.7509999999999999</v>
      </c>
      <c r="AU1804" s="209">
        <v>0.56999999999999995</v>
      </c>
      <c r="AV1804" s="20"/>
      <c r="AW1804" s="20"/>
      <c r="AX1804" s="20"/>
      <c r="AY1804" s="209">
        <v>0.61</v>
      </c>
      <c r="AZ1804" s="209">
        <v>1.7949999999999999</v>
      </c>
      <c r="BA1804" s="209">
        <v>2</v>
      </c>
      <c r="BB1804" s="21">
        <f t="shared" si="228"/>
        <v>4.5039999999999996</v>
      </c>
      <c r="BC1804" s="21">
        <f>BD1804</f>
        <v>6.0537634408602141</v>
      </c>
      <c r="BD1804" s="22">
        <f t="shared" si="230"/>
        <v>6.0537634408602141</v>
      </c>
      <c r="BE1804" s="21">
        <f>BC1804-BD1804</f>
        <v>0</v>
      </c>
      <c r="BF1804" s="2">
        <v>3.32</v>
      </c>
      <c r="BG1804" s="10">
        <v>6</v>
      </c>
      <c r="BH1804" s="21">
        <f t="shared" si="227"/>
        <v>4.5039999999999993E-3</v>
      </c>
      <c r="BI1804" s="22">
        <f t="shared" si="227"/>
        <v>4.5039999999999993E-3</v>
      </c>
      <c r="BJ1804" s="21">
        <f>BH1804-BI1804</f>
        <v>0</v>
      </c>
      <c r="BK1804" s="21">
        <v>1.3511999999999998E-2</v>
      </c>
      <c r="BL1804" s="22">
        <v>1.3511999999999998E-2</v>
      </c>
      <c r="BM1804" s="21">
        <v>0</v>
      </c>
      <c r="BN1804" s="21">
        <f t="shared" si="229"/>
        <v>5.4047999999999992E-2</v>
      </c>
      <c r="BO1804" s="22">
        <f t="shared" si="229"/>
        <v>5.4047999999999992E-2</v>
      </c>
      <c r="BP1804" s="21">
        <f t="shared" si="229"/>
        <v>0</v>
      </c>
    </row>
    <row r="1805" spans="1:68" ht="11.1" hidden="1" customHeight="1" outlineLevel="2" x14ac:dyDescent="0.2">
      <c r="A1805" s="10"/>
      <c r="B1805" s="18"/>
      <c r="C1805" s="18"/>
      <c r="D1805" s="18"/>
      <c r="E1805" s="23" t="s">
        <v>1608</v>
      </c>
      <c r="F1805" s="208">
        <v>4.5039999999999996</v>
      </c>
      <c r="G1805" s="208">
        <v>4.1550000000000002</v>
      </c>
      <c r="H1805" s="208">
        <v>2.7370000000000001</v>
      </c>
      <c r="I1805" s="24"/>
      <c r="J1805" s="24"/>
      <c r="K1805" s="208">
        <v>3.3370000000000002</v>
      </c>
      <c r="L1805" s="24"/>
      <c r="M1805" s="24"/>
      <c r="N1805" s="24"/>
      <c r="O1805" s="208">
        <v>0.44</v>
      </c>
      <c r="P1805" s="208">
        <v>2.6779999999999999</v>
      </c>
      <c r="Q1805" s="208">
        <v>2.7069999999999999</v>
      </c>
      <c r="R1805" s="208">
        <v>3.3929999999999998</v>
      </c>
      <c r="S1805" s="208">
        <v>4.258</v>
      </c>
      <c r="T1805" s="208">
        <v>3.7450000000000001</v>
      </c>
      <c r="U1805" s="208">
        <v>2.4220000000000002</v>
      </c>
      <c r="V1805" s="208">
        <v>1.917</v>
      </c>
      <c r="W1805" s="208">
        <v>0.495</v>
      </c>
      <c r="X1805" s="208">
        <v>1.2999999999999999E-2</v>
      </c>
      <c r="Y1805" s="24"/>
      <c r="Z1805" s="24"/>
      <c r="AA1805" s="208">
        <v>0.34799999999999998</v>
      </c>
      <c r="AB1805" s="208">
        <v>1.587</v>
      </c>
      <c r="AC1805" s="208">
        <v>3.5</v>
      </c>
      <c r="AD1805" s="208">
        <v>3.6459999999999999</v>
      </c>
      <c r="AE1805" s="208">
        <v>4.2149999999999999</v>
      </c>
      <c r="AF1805" s="208">
        <v>3.5390000000000001</v>
      </c>
      <c r="AG1805" s="208">
        <v>2.1429999999999998</v>
      </c>
      <c r="AH1805" s="208">
        <v>1.7350000000000001</v>
      </c>
      <c r="AI1805" s="208">
        <v>0.52700000000000002</v>
      </c>
      <c r="AJ1805" s="24"/>
      <c r="AK1805" s="24"/>
      <c r="AL1805" s="24"/>
      <c r="AM1805" s="24"/>
      <c r="AN1805" s="208">
        <v>2.14</v>
      </c>
      <c r="AO1805" s="208">
        <v>3.403</v>
      </c>
      <c r="AP1805" s="208">
        <v>3.9990000000000001</v>
      </c>
      <c r="AQ1805" s="208">
        <v>3.9969999999999999</v>
      </c>
      <c r="AR1805" s="208">
        <v>4.2969999999999997</v>
      </c>
      <c r="AS1805" s="208">
        <v>3.2480000000000002</v>
      </c>
      <c r="AT1805" s="208">
        <v>1.7509999999999999</v>
      </c>
      <c r="AU1805" s="208">
        <v>0.56999999999999995</v>
      </c>
      <c r="AV1805" s="24"/>
      <c r="AW1805" s="24"/>
      <c r="AX1805" s="24"/>
      <c r="AY1805" s="208">
        <v>0.61</v>
      </c>
      <c r="AZ1805" s="208">
        <v>1.7949999999999999</v>
      </c>
      <c r="BA1805" s="208">
        <v>2</v>
      </c>
      <c r="BB1805" s="21">
        <f t="shared" si="228"/>
        <v>4.5039999999999996</v>
      </c>
      <c r="BC1805" s="21"/>
      <c r="BD1805" s="22">
        <f t="shared" si="230"/>
        <v>6.0537634408602141</v>
      </c>
      <c r="BE1805" s="21"/>
      <c r="BG1805" s="10"/>
      <c r="BH1805" s="21">
        <f t="shared" si="227"/>
        <v>0</v>
      </c>
      <c r="BI1805" s="22">
        <f t="shared" si="227"/>
        <v>4.5039999999999993E-3</v>
      </c>
      <c r="BJ1805" s="21"/>
      <c r="BK1805" s="21">
        <v>0</v>
      </c>
      <c r="BL1805" s="22">
        <v>1.3511999999999998E-2</v>
      </c>
      <c r="BM1805" s="21"/>
      <c r="BN1805" s="21">
        <f t="shared" si="229"/>
        <v>0</v>
      </c>
      <c r="BO1805" s="22">
        <f t="shared" si="229"/>
        <v>5.4047999999999992E-2</v>
      </c>
      <c r="BP1805" s="21">
        <f t="shared" si="229"/>
        <v>0</v>
      </c>
    </row>
    <row r="1806" spans="1:68" ht="11.1" hidden="1" customHeight="1" outlineLevel="1" collapsed="1" x14ac:dyDescent="0.2">
      <c r="A1806" s="10"/>
      <c r="B1806" s="18"/>
      <c r="C1806" s="18"/>
      <c r="D1806" s="18"/>
      <c r="E1806" s="19" t="s">
        <v>1609</v>
      </c>
      <c r="F1806" s="20"/>
      <c r="G1806" s="20"/>
      <c r="H1806" s="20"/>
      <c r="I1806" s="20"/>
      <c r="J1806" s="20"/>
      <c r="K1806" s="20"/>
      <c r="L1806" s="20"/>
      <c r="M1806" s="20"/>
      <c r="N1806" s="20"/>
      <c r="O1806" s="209">
        <v>2.0630000000000002</v>
      </c>
      <c r="P1806" s="209">
        <v>1.764</v>
      </c>
      <c r="Q1806" s="209">
        <v>3.9929999999999999</v>
      </c>
      <c r="R1806" s="209">
        <v>5.6079999999999997</v>
      </c>
      <c r="S1806" s="209">
        <v>4.5119999999999996</v>
      </c>
      <c r="T1806" s="209">
        <v>5.5579999999999998</v>
      </c>
      <c r="U1806" s="209">
        <v>3.6680000000000001</v>
      </c>
      <c r="V1806" s="209">
        <v>3.3460000000000001</v>
      </c>
      <c r="W1806" s="209">
        <v>0.78300000000000003</v>
      </c>
      <c r="X1806" s="209">
        <v>6.2E-2</v>
      </c>
      <c r="Y1806" s="20"/>
      <c r="Z1806" s="209">
        <v>6.0999999999999999E-2</v>
      </c>
      <c r="AA1806" s="209">
        <v>0.24</v>
      </c>
      <c r="AB1806" s="209">
        <v>2.7120000000000002</v>
      </c>
      <c r="AC1806" s="209">
        <v>4.2160000000000002</v>
      </c>
      <c r="AD1806" s="209">
        <v>3.93</v>
      </c>
      <c r="AE1806" s="209">
        <v>5.8780000000000001</v>
      </c>
      <c r="AF1806" s="209">
        <v>5.6020000000000003</v>
      </c>
      <c r="AG1806" s="209">
        <v>3.5030000000000001</v>
      </c>
      <c r="AH1806" s="209">
        <v>2.7370000000000001</v>
      </c>
      <c r="AI1806" s="209">
        <v>1.9379999999999999</v>
      </c>
      <c r="AJ1806" s="20"/>
      <c r="AK1806" s="20"/>
      <c r="AL1806" s="20"/>
      <c r="AM1806" s="20"/>
      <c r="AN1806" s="209">
        <v>2.0539999999999998</v>
      </c>
      <c r="AO1806" s="209">
        <v>4.3810000000000002</v>
      </c>
      <c r="AP1806" s="209">
        <v>4.58</v>
      </c>
      <c r="AQ1806" s="209">
        <v>4.6159999999999997</v>
      </c>
      <c r="AR1806" s="209">
        <v>4.0839999999999996</v>
      </c>
      <c r="AS1806" s="209">
        <v>4.2910000000000004</v>
      </c>
      <c r="AT1806" s="209">
        <v>2.3149999999999999</v>
      </c>
      <c r="AU1806" s="209">
        <v>0.85399999999999998</v>
      </c>
      <c r="AV1806" s="20"/>
      <c r="AW1806" s="20"/>
      <c r="AX1806" s="20"/>
      <c r="AY1806" s="209">
        <v>0.75900000000000001</v>
      </c>
      <c r="AZ1806" s="209">
        <v>2.1989999999999998</v>
      </c>
      <c r="BA1806" s="209">
        <v>2.91</v>
      </c>
      <c r="BB1806" s="21">
        <f t="shared" si="228"/>
        <v>5.8780000000000001</v>
      </c>
      <c r="BC1806" s="21">
        <f>BD1806</f>
        <v>7.9005376344086029</v>
      </c>
      <c r="BD1806" s="22">
        <f t="shared" si="230"/>
        <v>7.9005376344086029</v>
      </c>
      <c r="BE1806" s="21">
        <f>BC1806-BD1806</f>
        <v>0</v>
      </c>
      <c r="BF1806" s="2">
        <v>4.24</v>
      </c>
      <c r="BG1806" s="10">
        <v>6</v>
      </c>
      <c r="BH1806" s="21">
        <f t="shared" si="227"/>
        <v>5.8780000000000004E-3</v>
      </c>
      <c r="BI1806" s="22">
        <f t="shared" si="227"/>
        <v>5.8780000000000004E-3</v>
      </c>
      <c r="BJ1806" s="21">
        <f>BH1806-BI1806</f>
        <v>0</v>
      </c>
      <c r="BK1806" s="21">
        <v>1.7634E-2</v>
      </c>
      <c r="BL1806" s="22">
        <v>1.7634E-2</v>
      </c>
      <c r="BM1806" s="21">
        <v>0</v>
      </c>
      <c r="BN1806" s="21">
        <f t="shared" si="229"/>
        <v>7.0536000000000001E-2</v>
      </c>
      <c r="BO1806" s="22">
        <f t="shared" si="229"/>
        <v>7.0536000000000001E-2</v>
      </c>
      <c r="BP1806" s="21">
        <f t="shared" si="229"/>
        <v>0</v>
      </c>
    </row>
    <row r="1807" spans="1:68" ht="11.1" hidden="1" customHeight="1" outlineLevel="2" x14ac:dyDescent="0.2">
      <c r="A1807" s="10"/>
      <c r="B1807" s="18"/>
      <c r="C1807" s="18"/>
      <c r="D1807" s="18"/>
      <c r="E1807" s="23" t="s">
        <v>1610</v>
      </c>
      <c r="F1807" s="24"/>
      <c r="G1807" s="24"/>
      <c r="H1807" s="24"/>
      <c r="I1807" s="24"/>
      <c r="J1807" s="24"/>
      <c r="K1807" s="24"/>
      <c r="L1807" s="24"/>
      <c r="M1807" s="24"/>
      <c r="N1807" s="24"/>
      <c r="O1807" s="208">
        <v>0.71899999999999997</v>
      </c>
      <c r="P1807" s="208">
        <v>1.228</v>
      </c>
      <c r="Q1807" s="208">
        <v>2.843</v>
      </c>
      <c r="R1807" s="208">
        <v>3.8809999999999998</v>
      </c>
      <c r="S1807" s="208">
        <v>3.0579999999999998</v>
      </c>
      <c r="T1807" s="208">
        <v>3.7839999999999998</v>
      </c>
      <c r="U1807" s="208">
        <v>2.6789999999999998</v>
      </c>
      <c r="V1807" s="208">
        <v>2.4409999999999998</v>
      </c>
      <c r="W1807" s="208">
        <v>0.27800000000000002</v>
      </c>
      <c r="X1807" s="24"/>
      <c r="Y1807" s="24"/>
      <c r="Z1807" s="24"/>
      <c r="AA1807" s="24"/>
      <c r="AB1807" s="208">
        <v>1.89</v>
      </c>
      <c r="AC1807" s="208">
        <v>3.0190000000000001</v>
      </c>
      <c r="AD1807" s="208">
        <v>2.7</v>
      </c>
      <c r="AE1807" s="208">
        <v>4.0490000000000004</v>
      </c>
      <c r="AF1807" s="208">
        <v>3.9729999999999999</v>
      </c>
      <c r="AG1807" s="208">
        <v>2.6890000000000001</v>
      </c>
      <c r="AH1807" s="208">
        <v>2.1880000000000002</v>
      </c>
      <c r="AI1807" s="208">
        <v>1.55</v>
      </c>
      <c r="AJ1807" s="24"/>
      <c r="AK1807" s="24"/>
      <c r="AL1807" s="24"/>
      <c r="AM1807" s="24"/>
      <c r="AN1807" s="208">
        <v>1.365</v>
      </c>
      <c r="AO1807" s="208">
        <v>3.0339999999999998</v>
      </c>
      <c r="AP1807" s="208">
        <v>3.0619999999999998</v>
      </c>
      <c r="AQ1807" s="208">
        <v>3.0390000000000001</v>
      </c>
      <c r="AR1807" s="208">
        <v>2.7130000000000001</v>
      </c>
      <c r="AS1807" s="208">
        <v>2.9950000000000001</v>
      </c>
      <c r="AT1807" s="208">
        <v>1.66</v>
      </c>
      <c r="AU1807" s="208">
        <v>0.51900000000000002</v>
      </c>
      <c r="AV1807" s="24"/>
      <c r="AW1807" s="24"/>
      <c r="AX1807" s="24"/>
      <c r="AY1807" s="208">
        <v>0.34899999999999998</v>
      </c>
      <c r="AZ1807" s="208">
        <v>1.4079999999999999</v>
      </c>
      <c r="BA1807" s="208">
        <v>1.849</v>
      </c>
      <c r="BB1807" s="21">
        <f t="shared" si="228"/>
        <v>4.0490000000000004</v>
      </c>
      <c r="BC1807" s="21"/>
      <c r="BD1807" s="22">
        <f t="shared" si="230"/>
        <v>5.442204301075269</v>
      </c>
      <c r="BE1807" s="21"/>
      <c r="BG1807" s="10"/>
      <c r="BH1807" s="21">
        <f t="shared" si="227"/>
        <v>0</v>
      </c>
      <c r="BI1807" s="22">
        <f t="shared" si="227"/>
        <v>4.0490000000000005E-3</v>
      </c>
      <c r="BJ1807" s="21"/>
      <c r="BK1807" s="21">
        <v>0</v>
      </c>
      <c r="BL1807" s="22">
        <v>1.2147000000000002E-2</v>
      </c>
      <c r="BM1807" s="21"/>
      <c r="BN1807" s="21">
        <f t="shared" si="229"/>
        <v>0</v>
      </c>
      <c r="BO1807" s="22">
        <f t="shared" si="229"/>
        <v>4.8588000000000006E-2</v>
      </c>
      <c r="BP1807" s="21">
        <f t="shared" si="229"/>
        <v>0</v>
      </c>
    </row>
    <row r="1808" spans="1:68" ht="11.1" hidden="1" customHeight="1" outlineLevel="2" x14ac:dyDescent="0.2">
      <c r="A1808" s="10"/>
      <c r="B1808" s="18"/>
      <c r="C1808" s="18"/>
      <c r="D1808" s="18"/>
      <c r="E1808" s="23" t="s">
        <v>1611</v>
      </c>
      <c r="F1808" s="24"/>
      <c r="G1808" s="24"/>
      <c r="H1808" s="24"/>
      <c r="I1808" s="24"/>
      <c r="J1808" s="24"/>
      <c r="K1808" s="24"/>
      <c r="L1808" s="24"/>
      <c r="M1808" s="24"/>
      <c r="N1808" s="24"/>
      <c r="O1808" s="208">
        <v>1.3440000000000001</v>
      </c>
      <c r="P1808" s="208">
        <v>0.53600000000000003</v>
      </c>
      <c r="Q1808" s="208">
        <v>1.1499999999999999</v>
      </c>
      <c r="R1808" s="208">
        <v>1.7270000000000001</v>
      </c>
      <c r="S1808" s="208">
        <v>1.454</v>
      </c>
      <c r="T1808" s="208">
        <v>1.774</v>
      </c>
      <c r="U1808" s="208">
        <v>0.98899999999999999</v>
      </c>
      <c r="V1808" s="208">
        <v>0.90500000000000003</v>
      </c>
      <c r="W1808" s="208">
        <v>0.505</v>
      </c>
      <c r="X1808" s="208">
        <v>6.2E-2</v>
      </c>
      <c r="Y1808" s="24"/>
      <c r="Z1808" s="208">
        <v>6.0999999999999999E-2</v>
      </c>
      <c r="AA1808" s="208">
        <v>0.24</v>
      </c>
      <c r="AB1808" s="208">
        <v>0.82199999999999995</v>
      </c>
      <c r="AC1808" s="208">
        <v>1.1970000000000001</v>
      </c>
      <c r="AD1808" s="208">
        <v>1.23</v>
      </c>
      <c r="AE1808" s="208">
        <v>1.829</v>
      </c>
      <c r="AF1808" s="208">
        <v>1.629</v>
      </c>
      <c r="AG1808" s="208">
        <v>0.81399999999999995</v>
      </c>
      <c r="AH1808" s="208">
        <v>0.54900000000000004</v>
      </c>
      <c r="AI1808" s="208">
        <v>0.38800000000000001</v>
      </c>
      <c r="AJ1808" s="24"/>
      <c r="AK1808" s="24"/>
      <c r="AL1808" s="24"/>
      <c r="AM1808" s="24"/>
      <c r="AN1808" s="208">
        <v>0.68899999999999995</v>
      </c>
      <c r="AO1808" s="208">
        <v>1.347</v>
      </c>
      <c r="AP1808" s="208">
        <v>1.518</v>
      </c>
      <c r="AQ1808" s="208">
        <v>1.577</v>
      </c>
      <c r="AR1808" s="208">
        <v>1.371</v>
      </c>
      <c r="AS1808" s="208">
        <v>1.296</v>
      </c>
      <c r="AT1808" s="208">
        <v>0.65500000000000003</v>
      </c>
      <c r="AU1808" s="208">
        <v>0.33500000000000002</v>
      </c>
      <c r="AV1808" s="24"/>
      <c r="AW1808" s="24"/>
      <c r="AX1808" s="24"/>
      <c r="AY1808" s="208">
        <v>0.41</v>
      </c>
      <c r="AZ1808" s="208">
        <v>0.79100000000000004</v>
      </c>
      <c r="BA1808" s="208">
        <v>1.0609999999999999</v>
      </c>
      <c r="BB1808" s="21">
        <f t="shared" si="228"/>
        <v>1.829</v>
      </c>
      <c r="BC1808" s="21"/>
      <c r="BD1808" s="22">
        <f t="shared" si="230"/>
        <v>2.458333333333333</v>
      </c>
      <c r="BE1808" s="21"/>
      <c r="BG1808" s="10"/>
      <c r="BH1808" s="21">
        <f t="shared" si="227"/>
        <v>0</v>
      </c>
      <c r="BI1808" s="22">
        <f t="shared" si="227"/>
        <v>1.8289999999999997E-3</v>
      </c>
      <c r="BJ1808" s="21"/>
      <c r="BK1808" s="21">
        <v>0</v>
      </c>
      <c r="BL1808" s="22">
        <v>5.4869999999999988E-3</v>
      </c>
      <c r="BM1808" s="21"/>
      <c r="BN1808" s="21">
        <f t="shared" si="229"/>
        <v>0</v>
      </c>
      <c r="BO1808" s="22">
        <f t="shared" si="229"/>
        <v>2.1947999999999995E-2</v>
      </c>
      <c r="BP1808" s="21">
        <f t="shared" si="229"/>
        <v>0</v>
      </c>
    </row>
    <row r="1809" spans="1:68" ht="11.1" hidden="1" customHeight="1" outlineLevel="1" collapsed="1" x14ac:dyDescent="0.2">
      <c r="A1809" s="10"/>
      <c r="B1809" s="18"/>
      <c r="C1809" s="18"/>
      <c r="D1809" s="18"/>
      <c r="E1809" s="19" t="s">
        <v>1612</v>
      </c>
      <c r="F1809" s="209">
        <v>5.6680000000000001</v>
      </c>
      <c r="G1809" s="209">
        <v>9.6159999999999997</v>
      </c>
      <c r="H1809" s="209">
        <v>5.4779999999999998</v>
      </c>
      <c r="I1809" s="240">
        <v>4.8689999999999998</v>
      </c>
      <c r="J1809" s="240"/>
      <c r="K1809" s="209">
        <v>1.927</v>
      </c>
      <c r="L1809" s="20"/>
      <c r="M1809" s="20"/>
      <c r="N1809" s="20"/>
      <c r="O1809" s="209">
        <v>0.78400000000000003</v>
      </c>
      <c r="P1809" s="209">
        <v>3.4980000000000002</v>
      </c>
      <c r="Q1809" s="209">
        <v>4.641</v>
      </c>
      <c r="R1809" s="209">
        <v>5.6779999999999999</v>
      </c>
      <c r="S1809" s="209">
        <v>6.0140000000000002</v>
      </c>
      <c r="T1809" s="209">
        <v>5.577</v>
      </c>
      <c r="U1809" s="209">
        <v>4.2869999999999999</v>
      </c>
      <c r="V1809" s="20"/>
      <c r="W1809" s="209">
        <v>5.0919999999999996</v>
      </c>
      <c r="X1809" s="20"/>
      <c r="Y1809" s="20"/>
      <c r="Z1809" s="209">
        <v>1.6559999999999999</v>
      </c>
      <c r="AA1809" s="209">
        <v>0.19700000000000001</v>
      </c>
      <c r="AB1809" s="209">
        <v>5.3659999999999997</v>
      </c>
      <c r="AC1809" s="209">
        <v>5.1379999999999999</v>
      </c>
      <c r="AD1809" s="209">
        <v>6.7880000000000003</v>
      </c>
      <c r="AE1809" s="209">
        <v>6.7089999999999996</v>
      </c>
      <c r="AF1809" s="209">
        <v>5.6289999999999996</v>
      </c>
      <c r="AG1809" s="20"/>
      <c r="AH1809" s="209">
        <v>5.7809999999999997</v>
      </c>
      <c r="AI1809" s="209">
        <v>1.821</v>
      </c>
      <c r="AJ1809" s="209">
        <v>0.27200000000000002</v>
      </c>
      <c r="AK1809" s="20"/>
      <c r="AL1809" s="20"/>
      <c r="AM1809" s="20"/>
      <c r="AN1809" s="209">
        <v>2.7309999999999999</v>
      </c>
      <c r="AO1809" s="209">
        <v>3.0550000000000002</v>
      </c>
      <c r="AP1809" s="209">
        <v>2.6280000000000001</v>
      </c>
      <c r="AQ1809" s="209">
        <v>4.4219999999999997</v>
      </c>
      <c r="AR1809" s="209">
        <v>3.5270000000000001</v>
      </c>
      <c r="AS1809" s="209">
        <v>2.5449999999999999</v>
      </c>
      <c r="AT1809" s="209">
        <v>1.448</v>
      </c>
      <c r="AU1809" s="209">
        <v>0.84099999999999997</v>
      </c>
      <c r="AV1809" s="209">
        <v>0.255</v>
      </c>
      <c r="AW1809" s="20"/>
      <c r="AX1809" s="20"/>
      <c r="AY1809" s="209">
        <v>1.357</v>
      </c>
      <c r="AZ1809" s="209">
        <v>1.5069999999999999</v>
      </c>
      <c r="BA1809" s="209">
        <v>2.0830000000000002</v>
      </c>
      <c r="BB1809" s="21">
        <f t="shared" si="228"/>
        <v>9.6159999999999997</v>
      </c>
      <c r="BC1809" s="21">
        <f>BD1809</f>
        <v>12.924731182795698</v>
      </c>
      <c r="BD1809" s="22">
        <f t="shared" si="230"/>
        <v>12.924731182795698</v>
      </c>
      <c r="BE1809" s="21">
        <f>BC1809-BD1809</f>
        <v>0</v>
      </c>
      <c r="BF1809" s="2">
        <v>6.8</v>
      </c>
      <c r="BG1809" s="10">
        <v>6</v>
      </c>
      <c r="BH1809" s="21">
        <f t="shared" si="227"/>
        <v>9.6159999999999995E-3</v>
      </c>
      <c r="BI1809" s="22">
        <f t="shared" si="227"/>
        <v>9.6159999999999995E-3</v>
      </c>
      <c r="BJ1809" s="21">
        <f>BH1809-BI1809</f>
        <v>0</v>
      </c>
      <c r="BK1809" s="21">
        <v>2.8847999999999999E-2</v>
      </c>
      <c r="BL1809" s="22">
        <v>2.8847999999999999E-2</v>
      </c>
      <c r="BM1809" s="21">
        <v>0</v>
      </c>
      <c r="BN1809" s="21">
        <f t="shared" si="229"/>
        <v>0.11539199999999999</v>
      </c>
      <c r="BO1809" s="22">
        <f t="shared" si="229"/>
        <v>0.11539199999999999</v>
      </c>
      <c r="BP1809" s="21">
        <f t="shared" si="229"/>
        <v>0</v>
      </c>
    </row>
    <row r="1810" spans="1:68" ht="11.1" hidden="1" customHeight="1" outlineLevel="2" x14ac:dyDescent="0.2">
      <c r="A1810" s="10"/>
      <c r="B1810" s="18"/>
      <c r="C1810" s="18"/>
      <c r="D1810" s="18"/>
      <c r="E1810" s="23" t="s">
        <v>1613</v>
      </c>
      <c r="F1810" s="208">
        <v>5.6680000000000001</v>
      </c>
      <c r="G1810" s="208">
        <v>9.6159999999999997</v>
      </c>
      <c r="H1810" s="208">
        <v>5.4779999999999998</v>
      </c>
      <c r="I1810" s="239">
        <v>4.8689999999999998</v>
      </c>
      <c r="J1810" s="239"/>
      <c r="K1810" s="208">
        <v>1.927</v>
      </c>
      <c r="L1810" s="24"/>
      <c r="M1810" s="24"/>
      <c r="N1810" s="24"/>
      <c r="O1810" s="208">
        <v>0.78400000000000003</v>
      </c>
      <c r="P1810" s="208">
        <v>3.4980000000000002</v>
      </c>
      <c r="Q1810" s="208">
        <v>4.641</v>
      </c>
      <c r="R1810" s="208">
        <v>5.6779999999999999</v>
      </c>
      <c r="S1810" s="208">
        <v>6.0140000000000002</v>
      </c>
      <c r="T1810" s="208">
        <v>5.577</v>
      </c>
      <c r="U1810" s="208">
        <v>4.2869999999999999</v>
      </c>
      <c r="V1810" s="24"/>
      <c r="W1810" s="208">
        <v>5.0919999999999996</v>
      </c>
      <c r="X1810" s="24"/>
      <c r="Y1810" s="24"/>
      <c r="Z1810" s="208">
        <v>1.6559999999999999</v>
      </c>
      <c r="AA1810" s="208">
        <v>0.19700000000000001</v>
      </c>
      <c r="AB1810" s="208">
        <v>5.3659999999999997</v>
      </c>
      <c r="AC1810" s="208">
        <v>5.1379999999999999</v>
      </c>
      <c r="AD1810" s="208">
        <v>6.7880000000000003</v>
      </c>
      <c r="AE1810" s="208">
        <v>6.7089999999999996</v>
      </c>
      <c r="AF1810" s="208">
        <v>5.6289999999999996</v>
      </c>
      <c r="AG1810" s="24"/>
      <c r="AH1810" s="208">
        <v>5.7809999999999997</v>
      </c>
      <c r="AI1810" s="208">
        <v>1.821</v>
      </c>
      <c r="AJ1810" s="208">
        <v>0.27200000000000002</v>
      </c>
      <c r="AK1810" s="24"/>
      <c r="AL1810" s="24"/>
      <c r="AM1810" s="24"/>
      <c r="AN1810" s="208">
        <v>2.7309999999999999</v>
      </c>
      <c r="AO1810" s="208">
        <v>3.0550000000000002</v>
      </c>
      <c r="AP1810" s="208">
        <v>2.6280000000000001</v>
      </c>
      <c r="AQ1810" s="208">
        <v>4.4219999999999997</v>
      </c>
      <c r="AR1810" s="208">
        <v>3.5270000000000001</v>
      </c>
      <c r="AS1810" s="208">
        <v>2.5449999999999999</v>
      </c>
      <c r="AT1810" s="208">
        <v>1.448</v>
      </c>
      <c r="AU1810" s="208">
        <v>0.84099999999999997</v>
      </c>
      <c r="AV1810" s="208">
        <v>0.255</v>
      </c>
      <c r="AW1810" s="24"/>
      <c r="AX1810" s="24"/>
      <c r="AY1810" s="208">
        <v>1.357</v>
      </c>
      <c r="AZ1810" s="208">
        <v>1.5069999999999999</v>
      </c>
      <c r="BA1810" s="208">
        <v>2.0830000000000002</v>
      </c>
      <c r="BB1810" s="21">
        <f t="shared" si="228"/>
        <v>9.6159999999999997</v>
      </c>
      <c r="BC1810" s="21"/>
      <c r="BD1810" s="22">
        <f t="shared" si="230"/>
        <v>12.924731182795698</v>
      </c>
      <c r="BE1810" s="21"/>
      <c r="BG1810" s="10"/>
      <c r="BH1810" s="21">
        <f t="shared" si="227"/>
        <v>0</v>
      </c>
      <c r="BI1810" s="22">
        <f t="shared" si="227"/>
        <v>9.6159999999999995E-3</v>
      </c>
      <c r="BJ1810" s="21"/>
      <c r="BK1810" s="21">
        <v>0</v>
      </c>
      <c r="BL1810" s="22">
        <v>2.8847999999999999E-2</v>
      </c>
      <c r="BM1810" s="21"/>
      <c r="BN1810" s="21">
        <f t="shared" si="229"/>
        <v>0</v>
      </c>
      <c r="BO1810" s="22">
        <f t="shared" si="229"/>
        <v>0.11539199999999999</v>
      </c>
      <c r="BP1810" s="21">
        <f t="shared" si="229"/>
        <v>0</v>
      </c>
    </row>
    <row r="1811" spans="1:68" ht="11.1" hidden="1" customHeight="1" outlineLevel="1" collapsed="1" x14ac:dyDescent="0.2">
      <c r="A1811" s="10"/>
      <c r="B1811" s="18"/>
      <c r="C1811" s="18"/>
      <c r="D1811" s="18"/>
      <c r="E1811" s="19" t="s">
        <v>1614</v>
      </c>
      <c r="F1811" s="209">
        <v>4.7009999999999996</v>
      </c>
      <c r="G1811" s="209">
        <v>3.9289999999999998</v>
      </c>
      <c r="H1811" s="209">
        <v>2.532</v>
      </c>
      <c r="I1811" s="240">
        <v>1.518</v>
      </c>
      <c r="J1811" s="240"/>
      <c r="K1811" s="209">
        <v>0.83599999999999997</v>
      </c>
      <c r="L1811" s="209">
        <v>0.17299999999999999</v>
      </c>
      <c r="M1811" s="20"/>
      <c r="N1811" s="20"/>
      <c r="O1811" s="209">
        <v>0.64500000000000002</v>
      </c>
      <c r="P1811" s="209">
        <v>1.5940000000000001</v>
      </c>
      <c r="Q1811" s="209">
        <v>2.742</v>
      </c>
      <c r="R1811" s="209">
        <v>3.4729999999999999</v>
      </c>
      <c r="S1811" s="209">
        <v>4.0990000000000002</v>
      </c>
      <c r="T1811" s="209">
        <v>3.9369999999999998</v>
      </c>
      <c r="U1811" s="209">
        <v>2.327</v>
      </c>
      <c r="V1811" s="209">
        <v>1.6519999999999999</v>
      </c>
      <c r="W1811" s="209">
        <v>0.496</v>
      </c>
      <c r="X1811" s="20"/>
      <c r="Y1811" s="20"/>
      <c r="Z1811" s="20"/>
      <c r="AA1811" s="209">
        <v>0.56499999999999995</v>
      </c>
      <c r="AB1811" s="209">
        <v>1.431</v>
      </c>
      <c r="AC1811" s="209">
        <v>2.3969999999999998</v>
      </c>
      <c r="AD1811" s="209">
        <v>4.8810000000000002</v>
      </c>
      <c r="AE1811" s="209">
        <v>4.5960000000000001</v>
      </c>
      <c r="AF1811" s="209">
        <v>3.6030000000000002</v>
      </c>
      <c r="AG1811" s="209">
        <v>2.0499999999999998</v>
      </c>
      <c r="AH1811" s="209">
        <v>1.296</v>
      </c>
      <c r="AI1811" s="209">
        <v>0.97599999999999998</v>
      </c>
      <c r="AJ1811" s="20"/>
      <c r="AK1811" s="20"/>
      <c r="AL1811" s="20"/>
      <c r="AM1811" s="20"/>
      <c r="AN1811" s="209">
        <v>2.2330000000000001</v>
      </c>
      <c r="AO1811" s="209">
        <v>3.28</v>
      </c>
      <c r="AP1811" s="209">
        <v>3.4220000000000002</v>
      </c>
      <c r="AQ1811" s="209">
        <v>3.35</v>
      </c>
      <c r="AR1811" s="209">
        <v>3.8780000000000001</v>
      </c>
      <c r="AS1811" s="209">
        <v>2.536</v>
      </c>
      <c r="AT1811" s="209">
        <v>1.819</v>
      </c>
      <c r="AU1811" s="209">
        <v>0.47899999999999998</v>
      </c>
      <c r="AV1811" s="209">
        <v>6.6000000000000003E-2</v>
      </c>
      <c r="AW1811" s="20"/>
      <c r="AX1811" s="20"/>
      <c r="AY1811" s="209">
        <v>0.73099999999999998</v>
      </c>
      <c r="AZ1811" s="209">
        <v>1.3160000000000001</v>
      </c>
      <c r="BA1811" s="20"/>
      <c r="BB1811" s="21">
        <f t="shared" si="228"/>
        <v>4.8810000000000002</v>
      </c>
      <c r="BC1811" s="21">
        <f>BF1811</f>
        <v>11.2</v>
      </c>
      <c r="BD1811" s="22">
        <f t="shared" si="230"/>
        <v>6.560483870967742</v>
      </c>
      <c r="BE1811" s="21">
        <f>BC1811-BD1811</f>
        <v>4.6395161290322573</v>
      </c>
      <c r="BF1811" s="2">
        <v>11.2</v>
      </c>
      <c r="BG1811" s="10">
        <v>6</v>
      </c>
      <c r="BH1811" s="21">
        <f t="shared" si="227"/>
        <v>8.3327999999999996E-3</v>
      </c>
      <c r="BI1811" s="22">
        <f t="shared" si="227"/>
        <v>4.8809999999999999E-3</v>
      </c>
      <c r="BJ1811" s="21">
        <f>BH1811-BI1811</f>
        <v>3.4517999999999997E-3</v>
      </c>
      <c r="BK1811" s="21">
        <v>2.4998399999999997E-2</v>
      </c>
      <c r="BL1811" s="22">
        <v>1.4643E-2</v>
      </c>
      <c r="BM1811" s="21">
        <v>1.0355399999999997E-2</v>
      </c>
      <c r="BN1811" s="21">
        <f t="shared" si="229"/>
        <v>9.9993599999999988E-2</v>
      </c>
      <c r="BO1811" s="22">
        <f t="shared" si="229"/>
        <v>5.8571999999999999E-2</v>
      </c>
      <c r="BP1811" s="21">
        <f t="shared" si="229"/>
        <v>4.1421599999999989E-2</v>
      </c>
    </row>
    <row r="1812" spans="1:68" ht="11.1" hidden="1" customHeight="1" outlineLevel="2" x14ac:dyDescent="0.2">
      <c r="A1812" s="10"/>
      <c r="B1812" s="18"/>
      <c r="C1812" s="18"/>
      <c r="D1812" s="18"/>
      <c r="E1812" s="23" t="s">
        <v>1615</v>
      </c>
      <c r="F1812" s="208">
        <v>4.7009999999999996</v>
      </c>
      <c r="G1812" s="208">
        <v>3.9289999999999998</v>
      </c>
      <c r="H1812" s="208">
        <v>2.532</v>
      </c>
      <c r="I1812" s="239">
        <v>1.518</v>
      </c>
      <c r="J1812" s="239"/>
      <c r="K1812" s="208">
        <v>0.83599999999999997</v>
      </c>
      <c r="L1812" s="208">
        <v>0.17299999999999999</v>
      </c>
      <c r="M1812" s="24"/>
      <c r="N1812" s="24"/>
      <c r="O1812" s="208">
        <v>0.64500000000000002</v>
      </c>
      <c r="P1812" s="208">
        <v>1.5940000000000001</v>
      </c>
      <c r="Q1812" s="208">
        <v>2.742</v>
      </c>
      <c r="R1812" s="208">
        <v>3.4729999999999999</v>
      </c>
      <c r="S1812" s="208">
        <v>4.0990000000000002</v>
      </c>
      <c r="T1812" s="208">
        <v>3.9369999999999998</v>
      </c>
      <c r="U1812" s="208">
        <v>2.327</v>
      </c>
      <c r="V1812" s="208">
        <v>1.6519999999999999</v>
      </c>
      <c r="W1812" s="208">
        <v>0.496</v>
      </c>
      <c r="X1812" s="24"/>
      <c r="Y1812" s="24"/>
      <c r="Z1812" s="24"/>
      <c r="AA1812" s="208">
        <v>0.56499999999999995</v>
      </c>
      <c r="AB1812" s="208">
        <v>1.431</v>
      </c>
      <c r="AC1812" s="208">
        <v>2.3969999999999998</v>
      </c>
      <c r="AD1812" s="208">
        <v>4.8810000000000002</v>
      </c>
      <c r="AE1812" s="208">
        <v>4.5960000000000001</v>
      </c>
      <c r="AF1812" s="208">
        <v>3.6030000000000002</v>
      </c>
      <c r="AG1812" s="208">
        <v>2.0499999999999998</v>
      </c>
      <c r="AH1812" s="208">
        <v>1.296</v>
      </c>
      <c r="AI1812" s="208">
        <v>0.97599999999999998</v>
      </c>
      <c r="AJ1812" s="24"/>
      <c r="AK1812" s="24"/>
      <c r="AL1812" s="24"/>
      <c r="AM1812" s="24"/>
      <c r="AN1812" s="208">
        <v>2.2330000000000001</v>
      </c>
      <c r="AO1812" s="208">
        <v>3.28</v>
      </c>
      <c r="AP1812" s="208">
        <v>3.4220000000000002</v>
      </c>
      <c r="AQ1812" s="208">
        <v>3.35</v>
      </c>
      <c r="AR1812" s="208">
        <v>3.8780000000000001</v>
      </c>
      <c r="AS1812" s="208">
        <v>2.536</v>
      </c>
      <c r="AT1812" s="208">
        <v>1.819</v>
      </c>
      <c r="AU1812" s="208">
        <v>0.47899999999999998</v>
      </c>
      <c r="AV1812" s="208">
        <v>6.6000000000000003E-2</v>
      </c>
      <c r="AW1812" s="24"/>
      <c r="AX1812" s="24"/>
      <c r="AY1812" s="208">
        <v>0.73099999999999998</v>
      </c>
      <c r="AZ1812" s="208">
        <v>1.3160000000000001</v>
      </c>
      <c r="BA1812" s="24"/>
      <c r="BB1812" s="21">
        <f t="shared" si="228"/>
        <v>4.8810000000000002</v>
      </c>
      <c r="BC1812" s="21"/>
      <c r="BD1812" s="22">
        <f t="shared" si="230"/>
        <v>6.560483870967742</v>
      </c>
      <c r="BE1812" s="21"/>
      <c r="BG1812" s="10"/>
      <c r="BH1812" s="21">
        <f t="shared" si="227"/>
        <v>0</v>
      </c>
      <c r="BI1812" s="22">
        <f t="shared" si="227"/>
        <v>4.8809999999999999E-3</v>
      </c>
      <c r="BJ1812" s="21"/>
      <c r="BK1812" s="21">
        <v>0</v>
      </c>
      <c r="BL1812" s="22">
        <v>1.4643E-2</v>
      </c>
      <c r="BM1812" s="21"/>
      <c r="BN1812" s="21">
        <f t="shared" si="229"/>
        <v>0</v>
      </c>
      <c r="BO1812" s="22">
        <f t="shared" si="229"/>
        <v>5.8571999999999999E-2</v>
      </c>
      <c r="BP1812" s="21">
        <f t="shared" si="229"/>
        <v>0</v>
      </c>
    </row>
    <row r="1813" spans="1:68" ht="11.1" hidden="1" customHeight="1" outlineLevel="1" collapsed="1" x14ac:dyDescent="0.2">
      <c r="A1813" s="10"/>
      <c r="B1813" s="18"/>
      <c r="C1813" s="18"/>
      <c r="D1813" s="18"/>
      <c r="E1813" s="19" t="s">
        <v>1616</v>
      </c>
      <c r="F1813" s="209">
        <v>2.6360000000000001</v>
      </c>
      <c r="G1813" s="209">
        <v>2.5110000000000001</v>
      </c>
      <c r="H1813" s="209">
        <v>1.534</v>
      </c>
      <c r="I1813" s="240">
        <v>0.93700000000000006</v>
      </c>
      <c r="J1813" s="240"/>
      <c r="K1813" s="209">
        <v>0.18099999999999999</v>
      </c>
      <c r="L1813" s="20"/>
      <c r="M1813" s="20"/>
      <c r="N1813" s="20"/>
      <c r="O1813" s="209">
        <v>0.16</v>
      </c>
      <c r="P1813" s="209">
        <v>0.55700000000000005</v>
      </c>
      <c r="Q1813" s="209">
        <v>1.748</v>
      </c>
      <c r="R1813" s="209">
        <v>2.2650000000000001</v>
      </c>
      <c r="S1813" s="209">
        <v>2.3420000000000001</v>
      </c>
      <c r="T1813" s="209">
        <v>2.4849999999999999</v>
      </c>
      <c r="U1813" s="209">
        <v>1.883</v>
      </c>
      <c r="V1813" s="209">
        <v>0.57499999999999996</v>
      </c>
      <c r="W1813" s="209">
        <v>0.34100000000000003</v>
      </c>
      <c r="X1813" s="209">
        <v>3.9E-2</v>
      </c>
      <c r="Y1813" s="20"/>
      <c r="Z1813" s="20"/>
      <c r="AA1813" s="20"/>
      <c r="AB1813" s="209">
        <v>0.91200000000000003</v>
      </c>
      <c r="AC1813" s="209">
        <v>2.2000000000000002</v>
      </c>
      <c r="AD1813" s="209">
        <v>1.7849999999999999</v>
      </c>
      <c r="AE1813" s="209">
        <v>1.04</v>
      </c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1">
        <f t="shared" si="228"/>
        <v>2.6360000000000001</v>
      </c>
      <c r="BC1813" s="21">
        <f>BF1813</f>
        <v>7.04</v>
      </c>
      <c r="BD1813" s="22">
        <f t="shared" si="230"/>
        <v>3.543010752688172</v>
      </c>
      <c r="BE1813" s="21">
        <f>BC1813-BD1813</f>
        <v>3.496989247311828</v>
      </c>
      <c r="BF1813" s="2">
        <v>7.04</v>
      </c>
      <c r="BG1813" s="10">
        <v>6</v>
      </c>
      <c r="BH1813" s="21">
        <f t="shared" si="227"/>
        <v>5.2377600000000002E-3</v>
      </c>
      <c r="BI1813" s="22">
        <f t="shared" si="227"/>
        <v>2.6359999999999999E-3</v>
      </c>
      <c r="BJ1813" s="21">
        <f>BH1813-BI1813</f>
        <v>2.6017600000000003E-3</v>
      </c>
      <c r="BK1813" s="21">
        <v>1.571328E-2</v>
      </c>
      <c r="BL1813" s="22">
        <v>7.9080000000000001E-3</v>
      </c>
      <c r="BM1813" s="21">
        <v>7.8052799999999995E-3</v>
      </c>
      <c r="BN1813" s="21">
        <f t="shared" si="229"/>
        <v>6.2853119999999998E-2</v>
      </c>
      <c r="BO1813" s="22">
        <f t="shared" si="229"/>
        <v>3.1632E-2</v>
      </c>
      <c r="BP1813" s="21">
        <f t="shared" si="229"/>
        <v>3.1221119999999998E-2</v>
      </c>
    </row>
    <row r="1814" spans="1:68" ht="11.1" hidden="1" customHeight="1" outlineLevel="2" x14ac:dyDescent="0.2">
      <c r="A1814" s="10"/>
      <c r="B1814" s="18"/>
      <c r="C1814" s="18"/>
      <c r="D1814" s="18"/>
      <c r="E1814" s="23" t="s">
        <v>1617</v>
      </c>
      <c r="F1814" s="208">
        <v>2.6360000000000001</v>
      </c>
      <c r="G1814" s="208">
        <v>2.5110000000000001</v>
      </c>
      <c r="H1814" s="208">
        <v>1.534</v>
      </c>
      <c r="I1814" s="239">
        <v>0.93700000000000006</v>
      </c>
      <c r="J1814" s="239"/>
      <c r="K1814" s="208">
        <v>0.18099999999999999</v>
      </c>
      <c r="L1814" s="24"/>
      <c r="M1814" s="24"/>
      <c r="N1814" s="24"/>
      <c r="O1814" s="208">
        <v>0.16</v>
      </c>
      <c r="P1814" s="208">
        <v>0.55700000000000005</v>
      </c>
      <c r="Q1814" s="208">
        <v>1.748</v>
      </c>
      <c r="R1814" s="208">
        <v>2.2650000000000001</v>
      </c>
      <c r="S1814" s="208">
        <v>2.3420000000000001</v>
      </c>
      <c r="T1814" s="208">
        <v>2.4849999999999999</v>
      </c>
      <c r="U1814" s="208">
        <v>1.883</v>
      </c>
      <c r="V1814" s="208">
        <v>0.57499999999999996</v>
      </c>
      <c r="W1814" s="208">
        <v>0.34100000000000003</v>
      </c>
      <c r="X1814" s="208">
        <v>3.9E-2</v>
      </c>
      <c r="Y1814" s="24"/>
      <c r="Z1814" s="24"/>
      <c r="AA1814" s="24"/>
      <c r="AB1814" s="208">
        <v>0.91200000000000003</v>
      </c>
      <c r="AC1814" s="208">
        <v>2.2000000000000002</v>
      </c>
      <c r="AD1814" s="208">
        <v>1.7849999999999999</v>
      </c>
      <c r="AE1814" s="208">
        <v>1.04</v>
      </c>
      <c r="AF1814" s="24"/>
      <c r="AG1814" s="24"/>
      <c r="AH1814" s="24"/>
      <c r="AI1814" s="24"/>
      <c r="AJ1814" s="24"/>
      <c r="AK1814" s="24"/>
      <c r="AL1814" s="24"/>
      <c r="AM1814" s="24"/>
      <c r="AN1814" s="24"/>
      <c r="AO1814" s="24"/>
      <c r="AP1814" s="24"/>
      <c r="AQ1814" s="24"/>
      <c r="AR1814" s="24"/>
      <c r="AS1814" s="24"/>
      <c r="AT1814" s="24"/>
      <c r="AU1814" s="24"/>
      <c r="AV1814" s="24"/>
      <c r="AW1814" s="24"/>
      <c r="AX1814" s="24"/>
      <c r="AY1814" s="24"/>
      <c r="AZ1814" s="24"/>
      <c r="BA1814" s="24"/>
      <c r="BB1814" s="21">
        <f t="shared" si="228"/>
        <v>2.6360000000000001</v>
      </c>
      <c r="BC1814" s="21"/>
      <c r="BD1814" s="22">
        <f t="shared" si="230"/>
        <v>3.543010752688172</v>
      </c>
      <c r="BE1814" s="21"/>
      <c r="BG1814" s="10"/>
      <c r="BH1814" s="21">
        <f t="shared" ref="BH1814:BI1878" si="231">(BC1814*24*31/1000000)</f>
        <v>0</v>
      </c>
      <c r="BI1814" s="22">
        <f t="shared" si="231"/>
        <v>2.6359999999999999E-3</v>
      </c>
      <c r="BJ1814" s="21"/>
      <c r="BK1814" s="21">
        <v>0</v>
      </c>
      <c r="BL1814" s="22">
        <v>7.9080000000000001E-3</v>
      </c>
      <c r="BM1814" s="21"/>
      <c r="BN1814" s="21">
        <f t="shared" si="229"/>
        <v>0</v>
      </c>
      <c r="BO1814" s="22">
        <f t="shared" si="229"/>
        <v>3.1632E-2</v>
      </c>
      <c r="BP1814" s="21">
        <f t="shared" si="229"/>
        <v>0</v>
      </c>
    </row>
    <row r="1815" spans="1:68" ht="11.1" hidden="1" customHeight="1" outlineLevel="1" collapsed="1" x14ac:dyDescent="0.2">
      <c r="A1815" s="10"/>
      <c r="B1815" s="18"/>
      <c r="C1815" s="18"/>
      <c r="D1815" s="18"/>
      <c r="E1815" s="19" t="s">
        <v>1618</v>
      </c>
      <c r="F1815" s="20"/>
      <c r="G1815" s="209">
        <v>5.0129999999999999</v>
      </c>
      <c r="H1815" s="209">
        <v>2.0529999999999999</v>
      </c>
      <c r="I1815" s="240">
        <v>1.6950000000000001</v>
      </c>
      <c r="J1815" s="240"/>
      <c r="K1815" s="209">
        <v>0.98</v>
      </c>
      <c r="L1815" s="20"/>
      <c r="M1815" s="20"/>
      <c r="N1815" s="20"/>
      <c r="O1815" s="209">
        <v>1.536</v>
      </c>
      <c r="P1815" s="209">
        <v>1.43</v>
      </c>
      <c r="Q1815" s="209">
        <v>2.2989999999999999</v>
      </c>
      <c r="R1815" s="209">
        <v>3.016</v>
      </c>
      <c r="S1815" s="209">
        <v>3.718</v>
      </c>
      <c r="T1815" s="209">
        <v>4.3380000000000001</v>
      </c>
      <c r="U1815" s="209">
        <v>1.9810000000000001</v>
      </c>
      <c r="V1815" s="209">
        <v>1.2310000000000001</v>
      </c>
      <c r="W1815" s="209">
        <v>0.86899999999999999</v>
      </c>
      <c r="X1815" s="209">
        <v>3.5999999999999997E-2</v>
      </c>
      <c r="Y1815" s="20"/>
      <c r="Z1815" s="20"/>
      <c r="AA1815" s="209">
        <v>0.20699999999999999</v>
      </c>
      <c r="AB1815" s="209">
        <v>1.1850000000000001</v>
      </c>
      <c r="AC1815" s="209">
        <v>3</v>
      </c>
      <c r="AD1815" s="209">
        <v>2.2650000000000001</v>
      </c>
      <c r="AE1815" s="209">
        <v>3.5289999999999999</v>
      </c>
      <c r="AF1815" s="209">
        <v>2.7320000000000002</v>
      </c>
      <c r="AG1815" s="209">
        <v>1.8360000000000001</v>
      </c>
      <c r="AH1815" s="209">
        <v>1.236</v>
      </c>
      <c r="AI1815" s="209">
        <v>0.79600000000000004</v>
      </c>
      <c r="AJ1815" s="209">
        <v>0.25</v>
      </c>
      <c r="AK1815" s="20"/>
      <c r="AL1815" s="20"/>
      <c r="AM1815" s="209">
        <v>0.33400000000000002</v>
      </c>
      <c r="AN1815" s="209">
        <v>1.0549999999999999</v>
      </c>
      <c r="AO1815" s="209">
        <v>2.0979999999999999</v>
      </c>
      <c r="AP1815" s="209">
        <v>3.3860000000000001</v>
      </c>
      <c r="AQ1815" s="209">
        <v>3.1579999999999999</v>
      </c>
      <c r="AR1815" s="209">
        <v>3.218</v>
      </c>
      <c r="AS1815" s="209">
        <v>2.2450000000000001</v>
      </c>
      <c r="AT1815" s="209">
        <v>1.5149999999999999</v>
      </c>
      <c r="AU1815" s="209">
        <v>0.84899999999999998</v>
      </c>
      <c r="AV1815" s="209">
        <v>0.154</v>
      </c>
      <c r="AW1815" s="20"/>
      <c r="AX1815" s="20"/>
      <c r="AY1815" s="209">
        <v>0.48299999999999998</v>
      </c>
      <c r="AZ1815" s="209">
        <v>0.998</v>
      </c>
      <c r="BA1815" s="209">
        <v>1.6379999999999999</v>
      </c>
      <c r="BB1815" s="21">
        <f t="shared" si="228"/>
        <v>5.0129999999999999</v>
      </c>
      <c r="BC1815" s="21">
        <f>BD1815</f>
        <v>6.7379032258064511</v>
      </c>
      <c r="BD1815" s="22">
        <f t="shared" si="230"/>
        <v>6.7379032258064511</v>
      </c>
      <c r="BE1815" s="21">
        <f>BC1815-BD1815</f>
        <v>0</v>
      </c>
      <c r="BF1815" s="2">
        <v>5.96</v>
      </c>
      <c r="BG1815" s="10">
        <v>6</v>
      </c>
      <c r="BH1815" s="21">
        <f t="shared" si="231"/>
        <v>5.0129999999999992E-3</v>
      </c>
      <c r="BI1815" s="22">
        <f t="shared" si="231"/>
        <v>5.0129999999999992E-3</v>
      </c>
      <c r="BJ1815" s="21">
        <f>BH1815-BI1815</f>
        <v>0</v>
      </c>
      <c r="BK1815" s="21">
        <v>1.5038999999999997E-2</v>
      </c>
      <c r="BL1815" s="22">
        <v>1.5038999999999997E-2</v>
      </c>
      <c r="BM1815" s="21">
        <v>0</v>
      </c>
      <c r="BN1815" s="21">
        <f t="shared" si="229"/>
        <v>6.0155999999999987E-2</v>
      </c>
      <c r="BO1815" s="22">
        <f t="shared" si="229"/>
        <v>6.0155999999999987E-2</v>
      </c>
      <c r="BP1815" s="21">
        <f t="shared" si="229"/>
        <v>0</v>
      </c>
    </row>
    <row r="1816" spans="1:68" ht="11.1" hidden="1" customHeight="1" outlineLevel="2" x14ac:dyDescent="0.2">
      <c r="A1816" s="10"/>
      <c r="B1816" s="18"/>
      <c r="C1816" s="18"/>
      <c r="D1816" s="18"/>
      <c r="E1816" s="23" t="s">
        <v>1619</v>
      </c>
      <c r="F1816" s="24"/>
      <c r="G1816" s="208">
        <v>5.0129999999999999</v>
      </c>
      <c r="H1816" s="208">
        <v>2.0529999999999999</v>
      </c>
      <c r="I1816" s="239">
        <v>1.6950000000000001</v>
      </c>
      <c r="J1816" s="239"/>
      <c r="K1816" s="208">
        <v>0.98</v>
      </c>
      <c r="L1816" s="24"/>
      <c r="M1816" s="24"/>
      <c r="N1816" s="24"/>
      <c r="O1816" s="208">
        <v>1.536</v>
      </c>
      <c r="P1816" s="208">
        <v>1.43</v>
      </c>
      <c r="Q1816" s="208">
        <v>2.2989999999999999</v>
      </c>
      <c r="R1816" s="208">
        <v>3.016</v>
      </c>
      <c r="S1816" s="208">
        <v>3.718</v>
      </c>
      <c r="T1816" s="208">
        <v>4.3380000000000001</v>
      </c>
      <c r="U1816" s="208">
        <v>1.9810000000000001</v>
      </c>
      <c r="V1816" s="208">
        <v>1.2310000000000001</v>
      </c>
      <c r="W1816" s="208">
        <v>0.86899999999999999</v>
      </c>
      <c r="X1816" s="208">
        <v>3.5999999999999997E-2</v>
      </c>
      <c r="Y1816" s="24"/>
      <c r="Z1816" s="24"/>
      <c r="AA1816" s="208">
        <v>0.20699999999999999</v>
      </c>
      <c r="AB1816" s="208">
        <v>1.1850000000000001</v>
      </c>
      <c r="AC1816" s="208">
        <v>3</v>
      </c>
      <c r="AD1816" s="208">
        <v>2.2650000000000001</v>
      </c>
      <c r="AE1816" s="208">
        <v>3.5289999999999999</v>
      </c>
      <c r="AF1816" s="208">
        <v>2.7320000000000002</v>
      </c>
      <c r="AG1816" s="208">
        <v>1.8360000000000001</v>
      </c>
      <c r="AH1816" s="208">
        <v>1.236</v>
      </c>
      <c r="AI1816" s="208">
        <v>0.79600000000000004</v>
      </c>
      <c r="AJ1816" s="208">
        <v>0.25</v>
      </c>
      <c r="AK1816" s="24"/>
      <c r="AL1816" s="24"/>
      <c r="AM1816" s="208">
        <v>0.33400000000000002</v>
      </c>
      <c r="AN1816" s="208">
        <v>1.0549999999999999</v>
      </c>
      <c r="AO1816" s="208">
        <v>2.0979999999999999</v>
      </c>
      <c r="AP1816" s="208">
        <v>3.3860000000000001</v>
      </c>
      <c r="AQ1816" s="208">
        <v>3.1579999999999999</v>
      </c>
      <c r="AR1816" s="208">
        <v>3.218</v>
      </c>
      <c r="AS1816" s="208">
        <v>2.2450000000000001</v>
      </c>
      <c r="AT1816" s="208">
        <v>1.5149999999999999</v>
      </c>
      <c r="AU1816" s="208">
        <v>0.84899999999999998</v>
      </c>
      <c r="AV1816" s="208">
        <v>0.154</v>
      </c>
      <c r="AW1816" s="24"/>
      <c r="AX1816" s="24"/>
      <c r="AY1816" s="208">
        <v>0.48299999999999998</v>
      </c>
      <c r="AZ1816" s="208">
        <v>0.998</v>
      </c>
      <c r="BA1816" s="208">
        <v>1.6379999999999999</v>
      </c>
      <c r="BB1816" s="21">
        <f t="shared" si="228"/>
        <v>5.0129999999999999</v>
      </c>
      <c r="BC1816" s="21"/>
      <c r="BD1816" s="22">
        <f t="shared" si="230"/>
        <v>6.7379032258064511</v>
      </c>
      <c r="BE1816" s="21"/>
      <c r="BG1816" s="10"/>
      <c r="BH1816" s="21">
        <f t="shared" si="231"/>
        <v>0</v>
      </c>
      <c r="BI1816" s="22">
        <f t="shared" si="231"/>
        <v>5.0129999999999992E-3</v>
      </c>
      <c r="BJ1816" s="21"/>
      <c r="BK1816" s="21">
        <v>0</v>
      </c>
      <c r="BL1816" s="22">
        <v>1.5038999999999997E-2</v>
      </c>
      <c r="BM1816" s="21"/>
      <c r="BN1816" s="21">
        <f t="shared" si="229"/>
        <v>0</v>
      </c>
      <c r="BO1816" s="22">
        <f t="shared" si="229"/>
        <v>6.0155999999999987E-2</v>
      </c>
      <c r="BP1816" s="21">
        <f t="shared" si="229"/>
        <v>0</v>
      </c>
    </row>
    <row r="1817" spans="1:68" ht="11.1" hidden="1" customHeight="1" outlineLevel="1" collapsed="1" x14ac:dyDescent="0.2">
      <c r="A1817" s="10"/>
      <c r="B1817" s="18"/>
      <c r="C1817" s="18"/>
      <c r="D1817" s="18"/>
      <c r="E1817" s="19" t="s">
        <v>1620</v>
      </c>
      <c r="F1817" s="209">
        <v>4.29</v>
      </c>
      <c r="G1817" s="209">
        <v>4.8789999999999996</v>
      </c>
      <c r="H1817" s="209">
        <v>3.5830000000000002</v>
      </c>
      <c r="I1817" s="240">
        <v>2.677</v>
      </c>
      <c r="J1817" s="240"/>
      <c r="K1817" s="209">
        <v>1.329</v>
      </c>
      <c r="L1817" s="20"/>
      <c r="M1817" s="20"/>
      <c r="N1817" s="20"/>
      <c r="O1817" s="209">
        <v>0.79100000000000004</v>
      </c>
      <c r="P1817" s="209">
        <v>1.976</v>
      </c>
      <c r="Q1817" s="209">
        <v>4.53</v>
      </c>
      <c r="R1817" s="209">
        <v>2.629</v>
      </c>
      <c r="S1817" s="209">
        <v>4.8840000000000003</v>
      </c>
      <c r="T1817" s="209">
        <v>5.3360000000000003</v>
      </c>
      <c r="U1817" s="209">
        <v>2.7770000000000001</v>
      </c>
      <c r="V1817" s="209">
        <v>1.7789999999999999</v>
      </c>
      <c r="W1817" s="209">
        <v>1.17</v>
      </c>
      <c r="X1817" s="209">
        <v>0.17799999999999999</v>
      </c>
      <c r="Y1817" s="20"/>
      <c r="Z1817" s="20"/>
      <c r="AA1817" s="209">
        <v>0.629</v>
      </c>
      <c r="AB1817" s="209">
        <v>2.008</v>
      </c>
      <c r="AC1817" s="209">
        <v>3.85</v>
      </c>
      <c r="AD1817" s="209">
        <v>4.6420000000000003</v>
      </c>
      <c r="AE1817" s="20"/>
      <c r="AF1817" s="209">
        <v>9.7189999999999994</v>
      </c>
      <c r="AG1817" s="209">
        <v>3.101</v>
      </c>
      <c r="AH1817" s="20"/>
      <c r="AI1817" s="209">
        <v>3.3029999999999999</v>
      </c>
      <c r="AJ1817" s="209">
        <v>0.49</v>
      </c>
      <c r="AK1817" s="20"/>
      <c r="AL1817" s="20"/>
      <c r="AM1817" s="209">
        <v>0.78800000000000003</v>
      </c>
      <c r="AN1817" s="209">
        <v>2.629</v>
      </c>
      <c r="AO1817" s="209">
        <v>4.0830000000000002</v>
      </c>
      <c r="AP1817" s="209">
        <v>5.165</v>
      </c>
      <c r="AQ1817" s="209">
        <v>7.0519999999999996</v>
      </c>
      <c r="AR1817" s="209">
        <v>3.7429999999999999</v>
      </c>
      <c r="AS1817" s="209">
        <v>4.0590000000000002</v>
      </c>
      <c r="AT1817" s="209">
        <v>2.6459999999999999</v>
      </c>
      <c r="AU1817" s="209">
        <v>1.5309999999999999</v>
      </c>
      <c r="AV1817" s="209">
        <v>0.27300000000000002</v>
      </c>
      <c r="AW1817" s="20"/>
      <c r="AX1817" s="20"/>
      <c r="AY1817" s="209">
        <v>1.2030000000000001</v>
      </c>
      <c r="AZ1817" s="209">
        <v>1.671</v>
      </c>
      <c r="BA1817" s="209">
        <v>3.0409999999999999</v>
      </c>
      <c r="BB1817" s="21">
        <f t="shared" si="228"/>
        <v>9.7189999999999994</v>
      </c>
      <c r="BC1817" s="21">
        <f>BD1817</f>
        <v>13.063172043010752</v>
      </c>
      <c r="BD1817" s="22">
        <f t="shared" si="230"/>
        <v>13.063172043010752</v>
      </c>
      <c r="BE1817" s="21">
        <f>BC1817-BD1817</f>
        <v>0</v>
      </c>
      <c r="BF1817" s="2">
        <v>8.9</v>
      </c>
      <c r="BG1817" s="10">
        <v>6</v>
      </c>
      <c r="BH1817" s="21">
        <f t="shared" si="231"/>
        <v>9.7190000000000002E-3</v>
      </c>
      <c r="BI1817" s="22">
        <f t="shared" si="231"/>
        <v>9.7190000000000002E-3</v>
      </c>
      <c r="BJ1817" s="21">
        <f>BH1817-BI1817</f>
        <v>0</v>
      </c>
      <c r="BK1817" s="21">
        <v>2.9157000000000002E-2</v>
      </c>
      <c r="BL1817" s="22">
        <v>2.9157000000000002E-2</v>
      </c>
      <c r="BM1817" s="21">
        <v>0</v>
      </c>
      <c r="BN1817" s="21">
        <f t="shared" si="229"/>
        <v>0.11662800000000001</v>
      </c>
      <c r="BO1817" s="22">
        <f t="shared" si="229"/>
        <v>0.11662800000000001</v>
      </c>
      <c r="BP1817" s="21">
        <f t="shared" si="229"/>
        <v>0</v>
      </c>
    </row>
    <row r="1818" spans="1:68" ht="11.1" hidden="1" customHeight="1" outlineLevel="2" x14ac:dyDescent="0.2">
      <c r="A1818" s="10"/>
      <c r="B1818" s="18"/>
      <c r="C1818" s="18"/>
      <c r="D1818" s="18"/>
      <c r="E1818" s="23" t="s">
        <v>1621</v>
      </c>
      <c r="F1818" s="208">
        <v>4.29</v>
      </c>
      <c r="G1818" s="208">
        <v>4.8789999999999996</v>
      </c>
      <c r="H1818" s="208">
        <v>3.5830000000000002</v>
      </c>
      <c r="I1818" s="239">
        <v>2.677</v>
      </c>
      <c r="J1818" s="239"/>
      <c r="K1818" s="208">
        <v>1.329</v>
      </c>
      <c r="L1818" s="24"/>
      <c r="M1818" s="24"/>
      <c r="N1818" s="24"/>
      <c r="O1818" s="208">
        <v>0.79100000000000004</v>
      </c>
      <c r="P1818" s="208">
        <v>1.976</v>
      </c>
      <c r="Q1818" s="208">
        <v>4.53</v>
      </c>
      <c r="R1818" s="208">
        <v>2.629</v>
      </c>
      <c r="S1818" s="208">
        <v>4.8840000000000003</v>
      </c>
      <c r="T1818" s="208">
        <v>5.3360000000000003</v>
      </c>
      <c r="U1818" s="208">
        <v>2.7770000000000001</v>
      </c>
      <c r="V1818" s="208">
        <v>1.7789999999999999</v>
      </c>
      <c r="W1818" s="208">
        <v>1.17</v>
      </c>
      <c r="X1818" s="208">
        <v>0.17799999999999999</v>
      </c>
      <c r="Y1818" s="24"/>
      <c r="Z1818" s="24"/>
      <c r="AA1818" s="208">
        <v>0.629</v>
      </c>
      <c r="AB1818" s="208">
        <v>2.008</v>
      </c>
      <c r="AC1818" s="208">
        <v>3.85</v>
      </c>
      <c r="AD1818" s="208">
        <v>4.6420000000000003</v>
      </c>
      <c r="AE1818" s="24"/>
      <c r="AF1818" s="208">
        <v>9.7189999999999994</v>
      </c>
      <c r="AG1818" s="208">
        <v>3.101</v>
      </c>
      <c r="AH1818" s="24"/>
      <c r="AI1818" s="208">
        <v>3.3029999999999999</v>
      </c>
      <c r="AJ1818" s="208">
        <v>0.49</v>
      </c>
      <c r="AK1818" s="24"/>
      <c r="AL1818" s="24"/>
      <c r="AM1818" s="208">
        <v>0.78800000000000003</v>
      </c>
      <c r="AN1818" s="208">
        <v>2.629</v>
      </c>
      <c r="AO1818" s="208">
        <v>4.0830000000000002</v>
      </c>
      <c r="AP1818" s="208">
        <v>5.165</v>
      </c>
      <c r="AQ1818" s="208">
        <v>7.0519999999999996</v>
      </c>
      <c r="AR1818" s="208">
        <v>3.7429999999999999</v>
      </c>
      <c r="AS1818" s="208">
        <v>4.0590000000000002</v>
      </c>
      <c r="AT1818" s="208">
        <v>2.6459999999999999</v>
      </c>
      <c r="AU1818" s="208">
        <v>1.5309999999999999</v>
      </c>
      <c r="AV1818" s="208">
        <v>0.27300000000000002</v>
      </c>
      <c r="AW1818" s="24"/>
      <c r="AX1818" s="24"/>
      <c r="AY1818" s="208">
        <v>1.2030000000000001</v>
      </c>
      <c r="AZ1818" s="208">
        <v>1.671</v>
      </c>
      <c r="BA1818" s="208">
        <v>3.0409999999999999</v>
      </c>
      <c r="BB1818" s="21">
        <f t="shared" si="228"/>
        <v>9.7189999999999994</v>
      </c>
      <c r="BC1818" s="21"/>
      <c r="BD1818" s="22">
        <f t="shared" si="230"/>
        <v>13.063172043010752</v>
      </c>
      <c r="BE1818" s="21"/>
      <c r="BG1818" s="10"/>
      <c r="BH1818" s="21">
        <f t="shared" si="231"/>
        <v>0</v>
      </c>
      <c r="BI1818" s="22">
        <f t="shared" si="231"/>
        <v>9.7190000000000002E-3</v>
      </c>
      <c r="BJ1818" s="21"/>
      <c r="BK1818" s="21">
        <v>0</v>
      </c>
      <c r="BL1818" s="22">
        <v>2.9157000000000002E-2</v>
      </c>
      <c r="BM1818" s="21"/>
      <c r="BN1818" s="21">
        <f t="shared" si="229"/>
        <v>0</v>
      </c>
      <c r="BO1818" s="22">
        <f t="shared" si="229"/>
        <v>0.11662800000000001</v>
      </c>
      <c r="BP1818" s="21">
        <f t="shared" si="229"/>
        <v>0</v>
      </c>
    </row>
    <row r="1819" spans="1:68" ht="11.1" customHeight="1" outlineLevel="1" collapsed="1" x14ac:dyDescent="0.2">
      <c r="A1819" s="10"/>
      <c r="B1819" s="18"/>
      <c r="C1819" s="18"/>
      <c r="D1819" s="18"/>
      <c r="E1819" s="19" t="s">
        <v>1622</v>
      </c>
      <c r="F1819" s="20"/>
      <c r="G1819" s="209">
        <v>0.39200000000000002</v>
      </c>
      <c r="H1819" s="20"/>
      <c r="I1819" s="240">
        <v>0.11799999999999999</v>
      </c>
      <c r="J1819" s="240"/>
      <c r="K1819" s="209">
        <v>4.2999999999999997E-2</v>
      </c>
      <c r="L1819" s="20"/>
      <c r="M1819" s="20"/>
      <c r="N1819" s="20"/>
      <c r="O1819" s="20"/>
      <c r="P1819" s="209">
        <v>8.3000000000000004E-2</v>
      </c>
      <c r="Q1819" s="20"/>
      <c r="R1819" s="209">
        <v>0.16500000000000001</v>
      </c>
      <c r="S1819" s="20"/>
      <c r="T1819" s="209">
        <v>0.1</v>
      </c>
      <c r="U1819" s="209">
        <v>4.8000000000000001E-2</v>
      </c>
      <c r="V1819" s="209">
        <v>8.3000000000000004E-2</v>
      </c>
      <c r="W1819" s="209">
        <v>6.4000000000000001E-2</v>
      </c>
      <c r="X1819" s="209">
        <v>6.0000000000000001E-3</v>
      </c>
      <c r="Y1819" s="20"/>
      <c r="Z1819" s="20"/>
      <c r="AA1819" s="209">
        <v>1.9E-2</v>
      </c>
      <c r="AB1819" s="209">
        <v>3.3000000000000002E-2</v>
      </c>
      <c r="AC1819" s="209">
        <v>0.125</v>
      </c>
      <c r="AD1819" s="209">
        <v>6.5000000000000002E-2</v>
      </c>
      <c r="AE1819" s="209">
        <v>0.06</v>
      </c>
      <c r="AF1819" s="209">
        <v>5.6000000000000001E-2</v>
      </c>
      <c r="AG1819" s="209">
        <v>4.2999999999999997E-2</v>
      </c>
      <c r="AH1819" s="209">
        <v>6.4000000000000001E-2</v>
      </c>
      <c r="AI1819" s="209">
        <v>5.5E-2</v>
      </c>
      <c r="AJ1819" s="20"/>
      <c r="AK1819" s="20"/>
      <c r="AL1819" s="20"/>
      <c r="AM1819" s="209">
        <v>2.5000000000000001E-2</v>
      </c>
      <c r="AN1819" s="209">
        <v>4.9000000000000002E-2</v>
      </c>
      <c r="AO1819" s="209">
        <v>5.1999999999999998E-2</v>
      </c>
      <c r="AP1819" s="209">
        <v>5.5E-2</v>
      </c>
      <c r="AQ1819" s="209">
        <v>3.9E-2</v>
      </c>
      <c r="AR1819" s="209">
        <v>5.8000000000000003E-2</v>
      </c>
      <c r="AS1819" s="209">
        <v>7.5999999999999998E-2</v>
      </c>
      <c r="AT1819" s="209">
        <v>3.6999999999999998E-2</v>
      </c>
      <c r="AU1819" s="209">
        <v>5.2999999999999999E-2</v>
      </c>
      <c r="AV1819" s="20"/>
      <c r="AW1819" s="20"/>
      <c r="AX1819" s="20"/>
      <c r="AY1819" s="209">
        <v>2.1000000000000001E-2</v>
      </c>
      <c r="AZ1819" s="209">
        <v>5.0999999999999997E-2</v>
      </c>
      <c r="BA1819" s="209">
        <v>4.5999999999999999E-2</v>
      </c>
      <c r="BB1819" s="21">
        <f t="shared" si="228"/>
        <v>0.39200000000000002</v>
      </c>
      <c r="BC1819" s="21">
        <f>BF1819</f>
        <v>4.8600000000000003</v>
      </c>
      <c r="BD1819" s="22">
        <f t="shared" si="230"/>
        <v>0.5268817204301075</v>
      </c>
      <c r="BE1819" s="21">
        <f>BC1819-BD1819</f>
        <v>4.3331182795698933</v>
      </c>
      <c r="BF1819" s="2">
        <v>4.8600000000000003</v>
      </c>
      <c r="BG1819" s="10">
        <v>7</v>
      </c>
      <c r="BH1819" s="21">
        <f t="shared" si="231"/>
        <v>3.6158400000000008E-3</v>
      </c>
      <c r="BI1819" s="22">
        <f t="shared" si="231"/>
        <v>3.9199999999999999E-4</v>
      </c>
      <c r="BJ1819" s="21">
        <f>BH1819-BI1819</f>
        <v>3.2238400000000008E-3</v>
      </c>
      <c r="BK1819" s="21">
        <v>1.0847520000000003E-2</v>
      </c>
      <c r="BL1819" s="22">
        <v>1.176E-3</v>
      </c>
      <c r="BM1819" s="21">
        <v>9.6715200000000029E-3</v>
      </c>
      <c r="BN1819" s="21">
        <f t="shared" si="229"/>
        <v>4.3390080000000011E-2</v>
      </c>
      <c r="BO1819" s="22">
        <f t="shared" si="229"/>
        <v>4.7039999999999998E-3</v>
      </c>
      <c r="BP1819" s="21">
        <f t="shared" si="229"/>
        <v>3.8686080000000012E-2</v>
      </c>
    </row>
    <row r="1820" spans="1:68" ht="11.1" hidden="1" customHeight="1" outlineLevel="2" x14ac:dyDescent="0.2">
      <c r="A1820" s="10"/>
      <c r="B1820" s="18"/>
      <c r="C1820" s="18"/>
      <c r="D1820" s="18"/>
      <c r="E1820" s="23" t="s">
        <v>1623</v>
      </c>
      <c r="F1820" s="24"/>
      <c r="G1820" s="208">
        <v>0.39200000000000002</v>
      </c>
      <c r="H1820" s="24"/>
      <c r="I1820" s="239">
        <v>0.11799999999999999</v>
      </c>
      <c r="J1820" s="239"/>
      <c r="K1820" s="208">
        <v>4.2999999999999997E-2</v>
      </c>
      <c r="L1820" s="24"/>
      <c r="M1820" s="24"/>
      <c r="N1820" s="24"/>
      <c r="O1820" s="24"/>
      <c r="P1820" s="208">
        <v>8.3000000000000004E-2</v>
      </c>
      <c r="Q1820" s="24"/>
      <c r="R1820" s="208">
        <v>0.16500000000000001</v>
      </c>
      <c r="S1820" s="24"/>
      <c r="T1820" s="208">
        <v>0.1</v>
      </c>
      <c r="U1820" s="208">
        <v>4.8000000000000001E-2</v>
      </c>
      <c r="V1820" s="208">
        <v>8.3000000000000004E-2</v>
      </c>
      <c r="W1820" s="208">
        <v>6.4000000000000001E-2</v>
      </c>
      <c r="X1820" s="208">
        <v>6.0000000000000001E-3</v>
      </c>
      <c r="Y1820" s="24"/>
      <c r="Z1820" s="24"/>
      <c r="AA1820" s="208">
        <v>1.9E-2</v>
      </c>
      <c r="AB1820" s="208">
        <v>3.3000000000000002E-2</v>
      </c>
      <c r="AC1820" s="208">
        <v>0.125</v>
      </c>
      <c r="AD1820" s="208">
        <v>6.5000000000000002E-2</v>
      </c>
      <c r="AE1820" s="208">
        <v>0.06</v>
      </c>
      <c r="AF1820" s="208">
        <v>5.6000000000000001E-2</v>
      </c>
      <c r="AG1820" s="208">
        <v>4.2999999999999997E-2</v>
      </c>
      <c r="AH1820" s="208">
        <v>6.4000000000000001E-2</v>
      </c>
      <c r="AI1820" s="208">
        <v>5.5E-2</v>
      </c>
      <c r="AJ1820" s="24"/>
      <c r="AK1820" s="24"/>
      <c r="AL1820" s="24"/>
      <c r="AM1820" s="208">
        <v>2.5000000000000001E-2</v>
      </c>
      <c r="AN1820" s="208">
        <v>4.9000000000000002E-2</v>
      </c>
      <c r="AO1820" s="208">
        <v>5.1999999999999998E-2</v>
      </c>
      <c r="AP1820" s="208">
        <v>5.5E-2</v>
      </c>
      <c r="AQ1820" s="208">
        <v>3.9E-2</v>
      </c>
      <c r="AR1820" s="208">
        <v>5.8000000000000003E-2</v>
      </c>
      <c r="AS1820" s="208">
        <v>7.5999999999999998E-2</v>
      </c>
      <c r="AT1820" s="208">
        <v>3.6999999999999998E-2</v>
      </c>
      <c r="AU1820" s="208">
        <v>5.2999999999999999E-2</v>
      </c>
      <c r="AV1820" s="24"/>
      <c r="AW1820" s="24"/>
      <c r="AX1820" s="24"/>
      <c r="AY1820" s="208">
        <v>2.1000000000000001E-2</v>
      </c>
      <c r="AZ1820" s="208">
        <v>5.0999999999999997E-2</v>
      </c>
      <c r="BA1820" s="208">
        <v>4.5999999999999999E-2</v>
      </c>
      <c r="BB1820" s="21">
        <f t="shared" si="228"/>
        <v>0.39200000000000002</v>
      </c>
      <c r="BC1820" s="21"/>
      <c r="BD1820" s="22">
        <f t="shared" si="230"/>
        <v>0.5268817204301075</v>
      </c>
      <c r="BE1820" s="21"/>
      <c r="BG1820" s="10"/>
      <c r="BH1820" s="21">
        <f t="shared" si="231"/>
        <v>0</v>
      </c>
      <c r="BI1820" s="22">
        <f t="shared" si="231"/>
        <v>3.9199999999999999E-4</v>
      </c>
      <c r="BJ1820" s="21"/>
      <c r="BK1820" s="21">
        <v>0</v>
      </c>
      <c r="BL1820" s="22">
        <v>1.176E-3</v>
      </c>
      <c r="BM1820" s="21"/>
      <c r="BN1820" s="21">
        <f t="shared" si="229"/>
        <v>0</v>
      </c>
      <c r="BO1820" s="22">
        <f t="shared" si="229"/>
        <v>4.7039999999999998E-3</v>
      </c>
      <c r="BP1820" s="21">
        <f t="shared" si="229"/>
        <v>0</v>
      </c>
    </row>
    <row r="1821" spans="1:68" ht="11.1" customHeight="1" outlineLevel="1" collapsed="1" x14ac:dyDescent="0.2">
      <c r="A1821" s="10"/>
      <c r="B1821" s="18"/>
      <c r="C1821" s="18"/>
      <c r="D1821" s="18"/>
      <c r="E1821" s="19" t="s">
        <v>1624</v>
      </c>
      <c r="F1821" s="20"/>
      <c r="G1821" s="209">
        <v>0.22900000000000001</v>
      </c>
      <c r="H1821" s="209">
        <v>0.121</v>
      </c>
      <c r="I1821" s="240">
        <v>0.11600000000000001</v>
      </c>
      <c r="J1821" s="240"/>
      <c r="K1821" s="209">
        <v>0.1</v>
      </c>
      <c r="L1821" s="20"/>
      <c r="M1821" s="20"/>
      <c r="N1821" s="20"/>
      <c r="O1821" s="209">
        <v>7.4999999999999997E-2</v>
      </c>
      <c r="P1821" s="209">
        <v>0.111</v>
      </c>
      <c r="Q1821" s="209">
        <v>0.126</v>
      </c>
      <c r="R1821" s="209">
        <v>0.11799999999999999</v>
      </c>
      <c r="S1821" s="20"/>
      <c r="T1821" s="209">
        <v>0.223</v>
      </c>
      <c r="U1821" s="209">
        <v>9.2999999999999999E-2</v>
      </c>
      <c r="V1821" s="209">
        <v>0.106</v>
      </c>
      <c r="W1821" s="209">
        <v>0.1</v>
      </c>
      <c r="X1821" s="209">
        <v>0.04</v>
      </c>
      <c r="Y1821" s="20"/>
      <c r="Z1821" s="20"/>
      <c r="AA1821" s="209">
        <v>2.1000000000000001E-2</v>
      </c>
      <c r="AB1821" s="209">
        <v>0.123</v>
      </c>
      <c r="AC1821" s="209">
        <v>0.13100000000000001</v>
      </c>
      <c r="AD1821" s="209">
        <v>0.126</v>
      </c>
      <c r="AE1821" s="209">
        <v>0.10299999999999999</v>
      </c>
      <c r="AF1821" s="209">
        <v>0.113</v>
      </c>
      <c r="AG1821" s="209">
        <v>0.106</v>
      </c>
      <c r="AH1821" s="209">
        <v>0.11899999999999999</v>
      </c>
      <c r="AI1821" s="209">
        <v>0.108</v>
      </c>
      <c r="AJ1821" s="209">
        <v>0.03</v>
      </c>
      <c r="AK1821" s="20"/>
      <c r="AL1821" s="20"/>
      <c r="AM1821" s="209">
        <v>0.17699999999999999</v>
      </c>
      <c r="AN1821" s="209">
        <v>0.1</v>
      </c>
      <c r="AO1821" s="20"/>
      <c r="AP1821" s="209">
        <v>8.7999999999999995E-2</v>
      </c>
      <c r="AQ1821" s="20"/>
      <c r="AR1821" s="209">
        <v>6.3E-2</v>
      </c>
      <c r="AS1821" s="209">
        <v>7.0999999999999994E-2</v>
      </c>
      <c r="AT1821" s="209">
        <v>9.2999999999999999E-2</v>
      </c>
      <c r="AU1821" s="209">
        <v>7.8E-2</v>
      </c>
      <c r="AV1821" s="20"/>
      <c r="AW1821" s="20"/>
      <c r="AX1821" s="20"/>
      <c r="AY1821" s="209">
        <v>0.121</v>
      </c>
      <c r="AZ1821" s="209">
        <v>0.03</v>
      </c>
      <c r="BA1821" s="209">
        <v>9.1999999999999998E-2</v>
      </c>
      <c r="BB1821" s="21">
        <f t="shared" si="228"/>
        <v>0.22900000000000001</v>
      </c>
      <c r="BC1821" s="21">
        <f>BF1821</f>
        <v>3.6</v>
      </c>
      <c r="BD1821" s="22">
        <f t="shared" si="230"/>
        <v>0.30779569892473124</v>
      </c>
      <c r="BE1821" s="21">
        <f>BC1821-BD1821</f>
        <v>3.2922043010752686</v>
      </c>
      <c r="BF1821" s="2">
        <v>3.6</v>
      </c>
      <c r="BG1821" s="10">
        <v>7</v>
      </c>
      <c r="BH1821" s="21">
        <f t="shared" si="231"/>
        <v>2.6784000000000001E-3</v>
      </c>
      <c r="BI1821" s="22">
        <f t="shared" si="231"/>
        <v>2.2900000000000006E-4</v>
      </c>
      <c r="BJ1821" s="21">
        <f>BH1821-BI1821</f>
        <v>2.4494E-3</v>
      </c>
      <c r="BK1821" s="21">
        <v>8.0351999999999993E-3</v>
      </c>
      <c r="BL1821" s="22">
        <v>6.8700000000000022E-4</v>
      </c>
      <c r="BM1821" s="21">
        <v>7.3481999999999992E-3</v>
      </c>
      <c r="BN1821" s="21">
        <f t="shared" si="229"/>
        <v>3.2140799999999997E-2</v>
      </c>
      <c r="BO1821" s="22">
        <f t="shared" si="229"/>
        <v>2.7480000000000009E-3</v>
      </c>
      <c r="BP1821" s="21">
        <f t="shared" si="229"/>
        <v>2.9392799999999997E-2</v>
      </c>
    </row>
    <row r="1822" spans="1:68" ht="11.1" hidden="1" customHeight="1" outlineLevel="2" x14ac:dyDescent="0.2">
      <c r="A1822" s="10"/>
      <c r="B1822" s="18"/>
      <c r="C1822" s="18"/>
      <c r="D1822" s="18"/>
      <c r="E1822" s="23" t="s">
        <v>1625</v>
      </c>
      <c r="F1822" s="24"/>
      <c r="G1822" s="208">
        <v>0.22900000000000001</v>
      </c>
      <c r="H1822" s="208">
        <v>0.121</v>
      </c>
      <c r="I1822" s="239">
        <v>0.11600000000000001</v>
      </c>
      <c r="J1822" s="239"/>
      <c r="K1822" s="208">
        <v>0.1</v>
      </c>
      <c r="L1822" s="24"/>
      <c r="M1822" s="24"/>
      <c r="N1822" s="24"/>
      <c r="O1822" s="208">
        <v>7.4999999999999997E-2</v>
      </c>
      <c r="P1822" s="208">
        <v>0.111</v>
      </c>
      <c r="Q1822" s="208">
        <v>0.126</v>
      </c>
      <c r="R1822" s="208">
        <v>0.11799999999999999</v>
      </c>
      <c r="S1822" s="24"/>
      <c r="T1822" s="208">
        <v>0.223</v>
      </c>
      <c r="U1822" s="208">
        <v>9.2999999999999999E-2</v>
      </c>
      <c r="V1822" s="208">
        <v>0.106</v>
      </c>
      <c r="W1822" s="208">
        <v>0.1</v>
      </c>
      <c r="X1822" s="208">
        <v>0.04</v>
      </c>
      <c r="Y1822" s="24"/>
      <c r="Z1822" s="24"/>
      <c r="AA1822" s="208">
        <v>2.1000000000000001E-2</v>
      </c>
      <c r="AB1822" s="208">
        <v>0.123</v>
      </c>
      <c r="AC1822" s="208">
        <v>0.13100000000000001</v>
      </c>
      <c r="AD1822" s="208">
        <v>0.126</v>
      </c>
      <c r="AE1822" s="208">
        <v>0.10299999999999999</v>
      </c>
      <c r="AF1822" s="208">
        <v>0.113</v>
      </c>
      <c r="AG1822" s="208">
        <v>0.106</v>
      </c>
      <c r="AH1822" s="208">
        <v>0.11899999999999999</v>
      </c>
      <c r="AI1822" s="208">
        <v>0.108</v>
      </c>
      <c r="AJ1822" s="208">
        <v>0.03</v>
      </c>
      <c r="AK1822" s="24"/>
      <c r="AL1822" s="24"/>
      <c r="AM1822" s="208">
        <v>0.17699999999999999</v>
      </c>
      <c r="AN1822" s="208">
        <v>0.1</v>
      </c>
      <c r="AO1822" s="24"/>
      <c r="AP1822" s="208">
        <v>8.7999999999999995E-2</v>
      </c>
      <c r="AQ1822" s="24"/>
      <c r="AR1822" s="208">
        <v>6.3E-2</v>
      </c>
      <c r="AS1822" s="208">
        <v>7.0999999999999994E-2</v>
      </c>
      <c r="AT1822" s="208">
        <v>9.2999999999999999E-2</v>
      </c>
      <c r="AU1822" s="208">
        <v>7.8E-2</v>
      </c>
      <c r="AV1822" s="24"/>
      <c r="AW1822" s="24"/>
      <c r="AX1822" s="24"/>
      <c r="AY1822" s="208">
        <v>0.121</v>
      </c>
      <c r="AZ1822" s="208">
        <v>0.03</v>
      </c>
      <c r="BA1822" s="208">
        <v>9.1999999999999998E-2</v>
      </c>
      <c r="BB1822" s="21">
        <f t="shared" si="228"/>
        <v>0.22900000000000001</v>
      </c>
      <c r="BC1822" s="21"/>
      <c r="BD1822" s="22">
        <f t="shared" si="230"/>
        <v>0.30779569892473124</v>
      </c>
      <c r="BE1822" s="21"/>
      <c r="BG1822" s="10"/>
      <c r="BH1822" s="21">
        <f t="shared" si="231"/>
        <v>0</v>
      </c>
      <c r="BI1822" s="22">
        <f t="shared" si="231"/>
        <v>2.2900000000000006E-4</v>
      </c>
      <c r="BJ1822" s="21"/>
      <c r="BK1822" s="21">
        <v>0</v>
      </c>
      <c r="BL1822" s="22">
        <v>6.8700000000000022E-4</v>
      </c>
      <c r="BM1822" s="21"/>
      <c r="BN1822" s="21">
        <f t="shared" si="229"/>
        <v>0</v>
      </c>
      <c r="BO1822" s="22">
        <f t="shared" si="229"/>
        <v>2.7480000000000009E-3</v>
      </c>
      <c r="BP1822" s="21">
        <f t="shared" si="229"/>
        <v>0</v>
      </c>
    </row>
    <row r="1823" spans="1:68" ht="11.1" customHeight="1" outlineLevel="1" collapsed="1" x14ac:dyDescent="0.2">
      <c r="A1823" s="10"/>
      <c r="B1823" s="18"/>
      <c r="C1823" s="18"/>
      <c r="D1823" s="18"/>
      <c r="E1823" s="19" t="s">
        <v>1626</v>
      </c>
      <c r="F1823" s="20"/>
      <c r="G1823" s="209">
        <v>0.23200000000000001</v>
      </c>
      <c r="H1823" s="209">
        <v>0.122</v>
      </c>
      <c r="I1823" s="240">
        <v>0.158</v>
      </c>
      <c r="J1823" s="240"/>
      <c r="K1823" s="209">
        <v>0.09</v>
      </c>
      <c r="L1823" s="20"/>
      <c r="M1823" s="20"/>
      <c r="N1823" s="20"/>
      <c r="O1823" s="209">
        <v>9.6000000000000002E-2</v>
      </c>
      <c r="P1823" s="209">
        <v>0.156</v>
      </c>
      <c r="Q1823" s="209">
        <v>0.16</v>
      </c>
      <c r="R1823" s="209">
        <v>0.16400000000000001</v>
      </c>
      <c r="S1823" s="209">
        <v>8.7999999999999995E-2</v>
      </c>
      <c r="T1823" s="209">
        <v>0.153</v>
      </c>
      <c r="U1823" s="209">
        <v>9.6000000000000002E-2</v>
      </c>
      <c r="V1823" s="209">
        <v>0.17</v>
      </c>
      <c r="W1823" s="209">
        <v>0.151</v>
      </c>
      <c r="X1823" s="209">
        <v>7.0000000000000007E-2</v>
      </c>
      <c r="Y1823" s="20"/>
      <c r="Z1823" s="20"/>
      <c r="AA1823" s="20"/>
      <c r="AB1823" s="209">
        <v>2.1000000000000001E-2</v>
      </c>
      <c r="AC1823" s="209">
        <v>5.8999999999999997E-2</v>
      </c>
      <c r="AD1823" s="209">
        <v>6.6000000000000003E-2</v>
      </c>
      <c r="AE1823" s="209">
        <v>5.0999999999999997E-2</v>
      </c>
      <c r="AF1823" s="209">
        <v>0.06</v>
      </c>
      <c r="AG1823" s="209">
        <v>3.4000000000000002E-2</v>
      </c>
      <c r="AH1823" s="209">
        <v>4.8000000000000001E-2</v>
      </c>
      <c r="AI1823" s="209">
        <v>0.03</v>
      </c>
      <c r="AJ1823" s="20"/>
      <c r="AK1823" s="20"/>
      <c r="AL1823" s="20"/>
      <c r="AM1823" s="20"/>
      <c r="AN1823" s="209">
        <v>1.7999999999999999E-2</v>
      </c>
      <c r="AO1823" s="209">
        <v>2.5999999999999999E-2</v>
      </c>
      <c r="AP1823" s="209">
        <v>0.03</v>
      </c>
      <c r="AQ1823" s="209">
        <v>2.8000000000000001E-2</v>
      </c>
      <c r="AR1823" s="209">
        <v>1.9E-2</v>
      </c>
      <c r="AS1823" s="209">
        <v>0.02</v>
      </c>
      <c r="AT1823" s="209">
        <v>2.9000000000000001E-2</v>
      </c>
      <c r="AU1823" s="209">
        <v>0.02</v>
      </c>
      <c r="AV1823" s="20"/>
      <c r="AW1823" s="20"/>
      <c r="AX1823" s="20"/>
      <c r="AY1823" s="209">
        <v>2.5000000000000001E-2</v>
      </c>
      <c r="AZ1823" s="209">
        <v>0.02</v>
      </c>
      <c r="BA1823" s="209">
        <v>2.4E-2</v>
      </c>
      <c r="BB1823" s="21">
        <f t="shared" si="228"/>
        <v>0.23200000000000001</v>
      </c>
      <c r="BC1823" s="21">
        <f>BF1823</f>
        <v>4.8</v>
      </c>
      <c r="BD1823" s="22">
        <f t="shared" si="230"/>
        <v>0.31182795698924731</v>
      </c>
      <c r="BE1823" s="21">
        <f>BC1823-BD1823</f>
        <v>4.4881720430107528</v>
      </c>
      <c r="BF1823" s="2">
        <v>4.8</v>
      </c>
      <c r="BG1823" s="10">
        <v>7</v>
      </c>
      <c r="BH1823" s="21">
        <f t="shared" si="231"/>
        <v>3.5711999999999996E-3</v>
      </c>
      <c r="BI1823" s="22">
        <f t="shared" si="231"/>
        <v>2.32E-4</v>
      </c>
      <c r="BJ1823" s="21">
        <f>BH1823-BI1823</f>
        <v>3.3391999999999996E-3</v>
      </c>
      <c r="BK1823" s="21">
        <v>1.0713599999999998E-2</v>
      </c>
      <c r="BL1823" s="22">
        <v>6.96E-4</v>
      </c>
      <c r="BM1823" s="21">
        <v>1.0017599999999998E-2</v>
      </c>
      <c r="BN1823" s="21">
        <f t="shared" si="229"/>
        <v>4.2854399999999994E-2</v>
      </c>
      <c r="BO1823" s="22">
        <f t="shared" si="229"/>
        <v>2.784E-3</v>
      </c>
      <c r="BP1823" s="21">
        <f t="shared" si="229"/>
        <v>4.0070399999999992E-2</v>
      </c>
    </row>
    <row r="1824" spans="1:68" ht="11.1" hidden="1" customHeight="1" outlineLevel="2" x14ac:dyDescent="0.2">
      <c r="A1824" s="10"/>
      <c r="B1824" s="18"/>
      <c r="C1824" s="18"/>
      <c r="D1824" s="18"/>
      <c r="E1824" s="23" t="s">
        <v>1627</v>
      </c>
      <c r="F1824" s="24"/>
      <c r="G1824" s="208">
        <v>0.23200000000000001</v>
      </c>
      <c r="H1824" s="208">
        <v>0.122</v>
      </c>
      <c r="I1824" s="239">
        <v>0.158</v>
      </c>
      <c r="J1824" s="239"/>
      <c r="K1824" s="208">
        <v>0.09</v>
      </c>
      <c r="L1824" s="24"/>
      <c r="M1824" s="24"/>
      <c r="N1824" s="24"/>
      <c r="O1824" s="208">
        <v>9.6000000000000002E-2</v>
      </c>
      <c r="P1824" s="208">
        <v>0.156</v>
      </c>
      <c r="Q1824" s="208">
        <v>0.16</v>
      </c>
      <c r="R1824" s="208">
        <v>0.16400000000000001</v>
      </c>
      <c r="S1824" s="208">
        <v>8.7999999999999995E-2</v>
      </c>
      <c r="T1824" s="208">
        <v>0.153</v>
      </c>
      <c r="U1824" s="208">
        <v>9.6000000000000002E-2</v>
      </c>
      <c r="V1824" s="208">
        <v>0.17</v>
      </c>
      <c r="W1824" s="208">
        <v>0.151</v>
      </c>
      <c r="X1824" s="208">
        <v>7.0000000000000007E-2</v>
      </c>
      <c r="Y1824" s="24"/>
      <c r="Z1824" s="24"/>
      <c r="AA1824" s="24"/>
      <c r="AB1824" s="208">
        <v>2.1000000000000001E-2</v>
      </c>
      <c r="AC1824" s="208">
        <v>5.8999999999999997E-2</v>
      </c>
      <c r="AD1824" s="208">
        <v>6.6000000000000003E-2</v>
      </c>
      <c r="AE1824" s="208">
        <v>5.0999999999999997E-2</v>
      </c>
      <c r="AF1824" s="208">
        <v>0.06</v>
      </c>
      <c r="AG1824" s="208">
        <v>3.4000000000000002E-2</v>
      </c>
      <c r="AH1824" s="208">
        <v>4.8000000000000001E-2</v>
      </c>
      <c r="AI1824" s="208">
        <v>0.03</v>
      </c>
      <c r="AJ1824" s="24"/>
      <c r="AK1824" s="24"/>
      <c r="AL1824" s="24"/>
      <c r="AM1824" s="24"/>
      <c r="AN1824" s="208">
        <v>1.7999999999999999E-2</v>
      </c>
      <c r="AO1824" s="208">
        <v>2.5999999999999999E-2</v>
      </c>
      <c r="AP1824" s="208">
        <v>0.03</v>
      </c>
      <c r="AQ1824" s="208">
        <v>2.8000000000000001E-2</v>
      </c>
      <c r="AR1824" s="208">
        <v>1.9E-2</v>
      </c>
      <c r="AS1824" s="208">
        <v>0.02</v>
      </c>
      <c r="AT1824" s="208">
        <v>2.9000000000000001E-2</v>
      </c>
      <c r="AU1824" s="208">
        <v>0.02</v>
      </c>
      <c r="AV1824" s="24"/>
      <c r="AW1824" s="24"/>
      <c r="AX1824" s="24"/>
      <c r="AY1824" s="208">
        <v>2.5000000000000001E-2</v>
      </c>
      <c r="AZ1824" s="208">
        <v>0.02</v>
      </c>
      <c r="BA1824" s="208">
        <v>2.4E-2</v>
      </c>
      <c r="BB1824" s="21">
        <f t="shared" si="228"/>
        <v>0.23200000000000001</v>
      </c>
      <c r="BC1824" s="21"/>
      <c r="BD1824" s="22">
        <f t="shared" si="230"/>
        <v>0.31182795698924731</v>
      </c>
      <c r="BE1824" s="21"/>
      <c r="BG1824" s="10"/>
      <c r="BH1824" s="21">
        <f t="shared" si="231"/>
        <v>0</v>
      </c>
      <c r="BI1824" s="22">
        <f t="shared" si="231"/>
        <v>2.32E-4</v>
      </c>
      <c r="BJ1824" s="21"/>
      <c r="BK1824" s="21">
        <v>0</v>
      </c>
      <c r="BL1824" s="22">
        <v>6.96E-4</v>
      </c>
      <c r="BM1824" s="21"/>
      <c r="BN1824" s="21">
        <f t="shared" si="229"/>
        <v>0</v>
      </c>
      <c r="BO1824" s="22">
        <f t="shared" si="229"/>
        <v>2.784E-3</v>
      </c>
      <c r="BP1824" s="21">
        <f t="shared" si="229"/>
        <v>0</v>
      </c>
    </row>
    <row r="1825" spans="1:68" ht="11.1" customHeight="1" outlineLevel="1" collapsed="1" x14ac:dyDescent="0.2">
      <c r="A1825" s="10"/>
      <c r="B1825" s="18"/>
      <c r="C1825" s="18"/>
      <c r="D1825" s="18"/>
      <c r="E1825" s="19" t="s">
        <v>1628</v>
      </c>
      <c r="F1825" s="209">
        <v>1</v>
      </c>
      <c r="G1825" s="20"/>
      <c r="H1825" s="20"/>
      <c r="I1825" s="20"/>
      <c r="J1825" s="20"/>
      <c r="K1825" s="209">
        <v>1</v>
      </c>
      <c r="L1825" s="20"/>
      <c r="M1825" s="20"/>
      <c r="N1825" s="20"/>
      <c r="O1825" s="20"/>
      <c r="P1825" s="20"/>
      <c r="Q1825" s="209">
        <v>0.5</v>
      </c>
      <c r="R1825" s="20"/>
      <c r="S1825" s="209">
        <v>1</v>
      </c>
      <c r="T1825" s="20"/>
      <c r="U1825" s="20"/>
      <c r="V1825" s="20"/>
      <c r="W1825" s="209">
        <v>1</v>
      </c>
      <c r="X1825" s="20"/>
      <c r="Y1825" s="20"/>
      <c r="Z1825" s="20"/>
      <c r="AA1825" s="20"/>
      <c r="AB1825" s="20"/>
      <c r="AC1825" s="209">
        <v>0.5</v>
      </c>
      <c r="AD1825" s="20"/>
      <c r="AE1825" s="209">
        <v>1</v>
      </c>
      <c r="AF1825" s="20"/>
      <c r="AG1825" s="20"/>
      <c r="AH1825" s="209">
        <v>0.25</v>
      </c>
      <c r="AI1825" s="209">
        <v>0.1</v>
      </c>
      <c r="AJ1825" s="20"/>
      <c r="AK1825" s="20"/>
      <c r="AL1825" s="20"/>
      <c r="AM1825" s="209">
        <v>0.1</v>
      </c>
      <c r="AN1825" s="20"/>
      <c r="AO1825" s="209">
        <v>0.2</v>
      </c>
      <c r="AP1825" s="209">
        <v>0.2</v>
      </c>
      <c r="AQ1825" s="209">
        <v>0.1</v>
      </c>
      <c r="AR1825" s="209">
        <v>0.1</v>
      </c>
      <c r="AS1825" s="209">
        <v>0.1</v>
      </c>
      <c r="AT1825" s="209">
        <v>0.1</v>
      </c>
      <c r="AU1825" s="209">
        <v>0.1</v>
      </c>
      <c r="AV1825" s="20"/>
      <c r="AW1825" s="20"/>
      <c r="AX1825" s="20"/>
      <c r="AY1825" s="209">
        <v>0.1</v>
      </c>
      <c r="AZ1825" s="209">
        <v>0.1</v>
      </c>
      <c r="BA1825" s="209">
        <v>0.1</v>
      </c>
      <c r="BB1825" s="21">
        <f t="shared" si="228"/>
        <v>1</v>
      </c>
      <c r="BC1825" s="21">
        <f>BF1825</f>
        <v>2.4</v>
      </c>
      <c r="BD1825" s="22">
        <f t="shared" si="230"/>
        <v>1.3440860215053763</v>
      </c>
      <c r="BE1825" s="21">
        <f>BC1825-BD1825</f>
        <v>1.0559139784946237</v>
      </c>
      <c r="BF1825" s="2">
        <v>2.4</v>
      </c>
      <c r="BG1825" s="10">
        <v>7</v>
      </c>
      <c r="BH1825" s="21">
        <f t="shared" si="231"/>
        <v>1.7855999999999998E-3</v>
      </c>
      <c r="BI1825" s="22">
        <f t="shared" si="231"/>
        <v>1E-3</v>
      </c>
      <c r="BJ1825" s="21">
        <f>BH1825-BI1825</f>
        <v>7.855999999999998E-4</v>
      </c>
      <c r="BK1825" s="21">
        <v>5.3567999999999992E-3</v>
      </c>
      <c r="BL1825" s="22">
        <v>3.0000000000000001E-3</v>
      </c>
      <c r="BM1825" s="21">
        <v>2.3567999999999992E-3</v>
      </c>
      <c r="BN1825" s="21">
        <f t="shared" si="229"/>
        <v>2.1427199999999997E-2</v>
      </c>
      <c r="BO1825" s="22">
        <f t="shared" si="229"/>
        <v>1.2E-2</v>
      </c>
      <c r="BP1825" s="21">
        <f t="shared" si="229"/>
        <v>9.4271999999999967E-3</v>
      </c>
    </row>
    <row r="1826" spans="1:68" ht="11.1" hidden="1" customHeight="1" outlineLevel="2" x14ac:dyDescent="0.2">
      <c r="A1826" s="10"/>
      <c r="B1826" s="18"/>
      <c r="C1826" s="18"/>
      <c r="D1826" s="18"/>
      <c r="E1826" s="23" t="s">
        <v>1629</v>
      </c>
      <c r="F1826" s="208">
        <v>1</v>
      </c>
      <c r="G1826" s="24"/>
      <c r="H1826" s="24"/>
      <c r="I1826" s="24"/>
      <c r="J1826" s="24"/>
      <c r="K1826" s="208">
        <v>1</v>
      </c>
      <c r="L1826" s="24"/>
      <c r="M1826" s="24"/>
      <c r="N1826" s="24"/>
      <c r="O1826" s="24"/>
      <c r="P1826" s="24"/>
      <c r="Q1826" s="208">
        <v>0.5</v>
      </c>
      <c r="R1826" s="24"/>
      <c r="S1826" s="208">
        <v>1</v>
      </c>
      <c r="T1826" s="24"/>
      <c r="U1826" s="24"/>
      <c r="V1826" s="24"/>
      <c r="W1826" s="208">
        <v>1</v>
      </c>
      <c r="X1826" s="24"/>
      <c r="Y1826" s="24"/>
      <c r="Z1826" s="24"/>
      <c r="AA1826" s="24"/>
      <c r="AB1826" s="24"/>
      <c r="AC1826" s="208">
        <v>0.5</v>
      </c>
      <c r="AD1826" s="24"/>
      <c r="AE1826" s="208">
        <v>1</v>
      </c>
      <c r="AF1826" s="24"/>
      <c r="AG1826" s="24"/>
      <c r="AH1826" s="208">
        <v>0.25</v>
      </c>
      <c r="AI1826" s="208">
        <v>0.1</v>
      </c>
      <c r="AJ1826" s="24"/>
      <c r="AK1826" s="24"/>
      <c r="AL1826" s="24"/>
      <c r="AM1826" s="208">
        <v>0.1</v>
      </c>
      <c r="AN1826" s="24"/>
      <c r="AO1826" s="208">
        <v>0.2</v>
      </c>
      <c r="AP1826" s="208">
        <v>0.2</v>
      </c>
      <c r="AQ1826" s="208">
        <v>0.1</v>
      </c>
      <c r="AR1826" s="208">
        <v>0.1</v>
      </c>
      <c r="AS1826" s="208">
        <v>0.1</v>
      </c>
      <c r="AT1826" s="208">
        <v>0.1</v>
      </c>
      <c r="AU1826" s="208">
        <v>0.1</v>
      </c>
      <c r="AV1826" s="24"/>
      <c r="AW1826" s="24"/>
      <c r="AX1826" s="24"/>
      <c r="AY1826" s="208">
        <v>0.1</v>
      </c>
      <c r="AZ1826" s="208">
        <v>0.1</v>
      </c>
      <c r="BA1826" s="208">
        <v>0.1</v>
      </c>
      <c r="BB1826" s="21">
        <f t="shared" ref="BB1826:BB1878" si="232">MAX(F1826:BA1826)</f>
        <v>1</v>
      </c>
      <c r="BC1826" s="21"/>
      <c r="BD1826" s="22">
        <f t="shared" si="230"/>
        <v>1.3440860215053763</v>
      </c>
      <c r="BE1826" s="21"/>
      <c r="BG1826" s="10"/>
      <c r="BH1826" s="21">
        <f t="shared" si="231"/>
        <v>0</v>
      </c>
      <c r="BI1826" s="22">
        <f t="shared" si="231"/>
        <v>1E-3</v>
      </c>
      <c r="BJ1826" s="21"/>
      <c r="BK1826" s="21">
        <v>0</v>
      </c>
      <c r="BL1826" s="22">
        <v>3.0000000000000001E-3</v>
      </c>
      <c r="BM1826" s="21"/>
      <c r="BN1826" s="21">
        <f t="shared" ref="BN1826:BP1890" si="233">BK1826*4</f>
        <v>0</v>
      </c>
      <c r="BO1826" s="22">
        <f t="shared" si="233"/>
        <v>1.2E-2</v>
      </c>
      <c r="BP1826" s="21">
        <f t="shared" si="233"/>
        <v>0</v>
      </c>
    </row>
    <row r="1827" spans="1:68" ht="11.1" hidden="1" customHeight="1" outlineLevel="1" collapsed="1" x14ac:dyDescent="0.2">
      <c r="A1827" s="10"/>
      <c r="B1827" s="18"/>
      <c r="C1827" s="18"/>
      <c r="D1827" s="18"/>
      <c r="E1827" s="19" t="s">
        <v>1630</v>
      </c>
      <c r="F1827" s="20"/>
      <c r="G1827" s="209">
        <v>0.248</v>
      </c>
      <c r="H1827" s="20"/>
      <c r="I1827" s="20"/>
      <c r="J1827" s="20"/>
      <c r="K1827" s="209">
        <v>8.5999999999999993E-2</v>
      </c>
      <c r="L1827" s="20"/>
      <c r="M1827" s="20"/>
      <c r="N1827" s="20"/>
      <c r="O1827" s="20"/>
      <c r="P1827" s="20"/>
      <c r="Q1827" s="20"/>
      <c r="R1827" s="209">
        <v>0.2</v>
      </c>
      <c r="S1827" s="209">
        <v>0.1</v>
      </c>
      <c r="T1827" s="20"/>
      <c r="U1827" s="209">
        <v>0.1</v>
      </c>
      <c r="V1827" s="20"/>
      <c r="W1827" s="209">
        <v>0.125</v>
      </c>
      <c r="X1827" s="20"/>
      <c r="Y1827" s="20"/>
      <c r="Z1827" s="20"/>
      <c r="AA1827" s="20"/>
      <c r="AB1827" s="209">
        <v>0.125</v>
      </c>
      <c r="AC1827" s="20"/>
      <c r="AD1827" s="209">
        <v>0.125</v>
      </c>
      <c r="AE1827" s="209">
        <v>0.125</v>
      </c>
      <c r="AF1827" s="20"/>
      <c r="AG1827" s="209">
        <v>0.125</v>
      </c>
      <c r="AH1827" s="209">
        <v>0.125</v>
      </c>
      <c r="AI1827" s="209">
        <v>0.125</v>
      </c>
      <c r="AJ1827" s="20"/>
      <c r="AK1827" s="20"/>
      <c r="AL1827" s="20"/>
      <c r="AM1827" s="20"/>
      <c r="AN1827" s="20"/>
      <c r="AO1827" s="20"/>
      <c r="AP1827" s="20"/>
      <c r="AQ1827" s="209">
        <v>3.73</v>
      </c>
      <c r="AR1827" s="209">
        <v>3.6190000000000002</v>
      </c>
      <c r="AS1827" s="209">
        <v>2.0939999999999999</v>
      </c>
      <c r="AT1827" s="209">
        <v>1.9530000000000001</v>
      </c>
      <c r="AU1827" s="209">
        <v>1.2949999999999999</v>
      </c>
      <c r="AV1827" s="20"/>
      <c r="AW1827" s="20"/>
      <c r="AX1827" s="20"/>
      <c r="AY1827" s="209">
        <v>0.30299999999999999</v>
      </c>
      <c r="AZ1827" s="209">
        <v>1.56</v>
      </c>
      <c r="BA1827" s="209">
        <v>1.8240000000000001</v>
      </c>
      <c r="BB1827" s="21">
        <f>BB1828+BB1829</f>
        <v>3.9779999999999998</v>
      </c>
      <c r="BC1827" s="21">
        <f>BF1827</f>
        <v>7.5</v>
      </c>
      <c r="BD1827" s="22">
        <f t="shared" si="230"/>
        <v>5.346774193548387</v>
      </c>
      <c r="BE1827" s="21">
        <f>BC1827-BD1827</f>
        <v>2.153225806451613</v>
      </c>
      <c r="BF1827" s="51">
        <v>7.5</v>
      </c>
      <c r="BG1827" s="10">
        <v>6</v>
      </c>
      <c r="BH1827" s="21">
        <f t="shared" si="231"/>
        <v>5.5799999999999999E-3</v>
      </c>
      <c r="BI1827" s="22">
        <f t="shared" si="231"/>
        <v>3.9779999999999998E-3</v>
      </c>
      <c r="BJ1827" s="21">
        <f>BH1827-BI1827</f>
        <v>1.6020000000000001E-3</v>
      </c>
      <c r="BK1827" s="21">
        <v>1.6739999999999998E-2</v>
      </c>
      <c r="BL1827" s="22">
        <v>1.1189999999999999E-2</v>
      </c>
      <c r="BM1827" s="21">
        <v>5.5499999999999994E-3</v>
      </c>
      <c r="BN1827" s="21">
        <f t="shared" si="233"/>
        <v>6.6959999999999992E-2</v>
      </c>
      <c r="BO1827" s="22">
        <f t="shared" si="233"/>
        <v>4.4759999999999994E-2</v>
      </c>
      <c r="BP1827" s="21">
        <f t="shared" si="233"/>
        <v>2.2199999999999998E-2</v>
      </c>
    </row>
    <row r="1828" spans="1:68" ht="11.1" hidden="1" customHeight="1" outlineLevel="2" x14ac:dyDescent="0.2">
      <c r="A1828" s="10"/>
      <c r="B1828" s="18"/>
      <c r="C1828" s="18"/>
      <c r="D1828" s="18"/>
      <c r="E1828" s="23" t="s">
        <v>1631</v>
      </c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24"/>
      <c r="AG1828" s="24"/>
      <c r="AH1828" s="24"/>
      <c r="AI1828" s="24"/>
      <c r="AJ1828" s="24"/>
      <c r="AK1828" s="24"/>
      <c r="AL1828" s="24"/>
      <c r="AM1828" s="24"/>
      <c r="AN1828" s="24"/>
      <c r="AO1828" s="24"/>
      <c r="AP1828" s="24"/>
      <c r="AQ1828" s="208">
        <v>3.73</v>
      </c>
      <c r="AR1828" s="208">
        <v>3.6190000000000002</v>
      </c>
      <c r="AS1828" s="208">
        <v>2.0939999999999999</v>
      </c>
      <c r="AT1828" s="208">
        <v>1.9530000000000001</v>
      </c>
      <c r="AU1828" s="208">
        <v>1.2949999999999999</v>
      </c>
      <c r="AV1828" s="24"/>
      <c r="AW1828" s="24"/>
      <c r="AX1828" s="24"/>
      <c r="AY1828" s="208">
        <v>0.30299999999999999</v>
      </c>
      <c r="AZ1828" s="208">
        <v>1.56</v>
      </c>
      <c r="BA1828" s="208">
        <v>1.8240000000000001</v>
      </c>
      <c r="BB1828" s="21">
        <f t="shared" si="232"/>
        <v>3.73</v>
      </c>
      <c r="BC1828" s="21"/>
      <c r="BD1828" s="22">
        <f t="shared" si="230"/>
        <v>5.013440860215054</v>
      </c>
      <c r="BE1828" s="21"/>
      <c r="BG1828" s="10"/>
      <c r="BH1828" s="21">
        <f t="shared" si="231"/>
        <v>0</v>
      </c>
      <c r="BI1828" s="22">
        <f t="shared" si="231"/>
        <v>3.7299999999999998E-3</v>
      </c>
      <c r="BJ1828" s="21"/>
      <c r="BK1828" s="21">
        <v>0</v>
      </c>
      <c r="BL1828" s="22">
        <v>1.1189999999999999E-2</v>
      </c>
      <c r="BM1828" s="21"/>
      <c r="BN1828" s="21">
        <f t="shared" si="233"/>
        <v>0</v>
      </c>
      <c r="BO1828" s="22">
        <f t="shared" si="233"/>
        <v>4.4759999999999994E-2</v>
      </c>
      <c r="BP1828" s="21">
        <f t="shared" si="233"/>
        <v>0</v>
      </c>
    </row>
    <row r="1829" spans="1:68" ht="11.1" hidden="1" customHeight="1" outlineLevel="2" x14ac:dyDescent="0.2">
      <c r="A1829" s="10"/>
      <c r="B1829" s="18"/>
      <c r="C1829" s="18"/>
      <c r="D1829" s="18"/>
      <c r="E1829" s="23" t="s">
        <v>1632</v>
      </c>
      <c r="F1829" s="24"/>
      <c r="G1829" s="208">
        <v>0.248</v>
      </c>
      <c r="H1829" s="24"/>
      <c r="I1829" s="24"/>
      <c r="J1829" s="24"/>
      <c r="K1829" s="208">
        <v>8.5999999999999993E-2</v>
      </c>
      <c r="L1829" s="24"/>
      <c r="M1829" s="24"/>
      <c r="N1829" s="24"/>
      <c r="O1829" s="24"/>
      <c r="P1829" s="24"/>
      <c r="Q1829" s="24"/>
      <c r="R1829" s="208">
        <v>0.2</v>
      </c>
      <c r="S1829" s="208">
        <v>0.1</v>
      </c>
      <c r="T1829" s="24"/>
      <c r="U1829" s="208">
        <v>0.1</v>
      </c>
      <c r="V1829" s="24"/>
      <c r="W1829" s="208">
        <v>0.125</v>
      </c>
      <c r="X1829" s="24"/>
      <c r="Y1829" s="24"/>
      <c r="Z1829" s="24"/>
      <c r="AA1829" s="24"/>
      <c r="AB1829" s="208">
        <v>0.125</v>
      </c>
      <c r="AC1829" s="24"/>
      <c r="AD1829" s="208">
        <v>0.125</v>
      </c>
      <c r="AE1829" s="208">
        <v>0.125</v>
      </c>
      <c r="AF1829" s="24"/>
      <c r="AG1829" s="208">
        <v>0.125</v>
      </c>
      <c r="AH1829" s="208">
        <v>0.125</v>
      </c>
      <c r="AI1829" s="208">
        <v>0.125</v>
      </c>
      <c r="AJ1829" s="24"/>
      <c r="AK1829" s="24"/>
      <c r="AL1829" s="24"/>
      <c r="AM1829" s="24"/>
      <c r="AN1829" s="24"/>
      <c r="AO1829" s="24"/>
      <c r="AP1829" s="24"/>
      <c r="AQ1829" s="24"/>
      <c r="AR1829" s="24"/>
      <c r="AS1829" s="24"/>
      <c r="AT1829" s="24"/>
      <c r="AU1829" s="24"/>
      <c r="AV1829" s="24"/>
      <c r="AW1829" s="24"/>
      <c r="AX1829" s="24"/>
      <c r="AY1829" s="24"/>
      <c r="AZ1829" s="24"/>
      <c r="BA1829" s="24"/>
      <c r="BB1829" s="21">
        <f t="shared" si="232"/>
        <v>0.248</v>
      </c>
      <c r="BC1829" s="21"/>
      <c r="BD1829" s="22">
        <f t="shared" si="230"/>
        <v>0.33333333333333331</v>
      </c>
      <c r="BE1829" s="21"/>
      <c r="BG1829" s="10"/>
      <c r="BH1829" s="21">
        <f t="shared" si="231"/>
        <v>0</v>
      </c>
      <c r="BI1829" s="22">
        <f t="shared" si="231"/>
        <v>2.4800000000000001E-4</v>
      </c>
      <c r="BJ1829" s="21"/>
      <c r="BK1829" s="21">
        <v>0</v>
      </c>
      <c r="BL1829" s="22">
        <v>7.4400000000000009E-4</v>
      </c>
      <c r="BM1829" s="21"/>
      <c r="BN1829" s="21">
        <f t="shared" si="233"/>
        <v>0</v>
      </c>
      <c r="BO1829" s="22">
        <f t="shared" si="233"/>
        <v>2.9760000000000003E-3</v>
      </c>
      <c r="BP1829" s="21">
        <f t="shared" si="233"/>
        <v>0</v>
      </c>
    </row>
    <row r="1830" spans="1:68" ht="11.1" customHeight="1" outlineLevel="1" collapsed="1" x14ac:dyDescent="0.2">
      <c r="A1830" s="10"/>
      <c r="B1830" s="18"/>
      <c r="C1830" s="18"/>
      <c r="D1830" s="18"/>
      <c r="E1830" s="19" t="s">
        <v>1633</v>
      </c>
      <c r="F1830" s="20"/>
      <c r="G1830" s="209">
        <v>0.158</v>
      </c>
      <c r="H1830" s="20"/>
      <c r="I1830" s="240">
        <v>0.16300000000000001</v>
      </c>
      <c r="J1830" s="240"/>
      <c r="K1830" s="209">
        <v>5.3999999999999999E-2</v>
      </c>
      <c r="L1830" s="20"/>
      <c r="M1830" s="20"/>
      <c r="N1830" s="20"/>
      <c r="O1830" s="20"/>
      <c r="P1830" s="20"/>
      <c r="Q1830" s="20"/>
      <c r="R1830" s="209">
        <v>0.23400000000000001</v>
      </c>
      <c r="S1830" s="20"/>
      <c r="T1830" s="209">
        <v>0.14399999999999999</v>
      </c>
      <c r="U1830" s="209">
        <v>5.8000000000000003E-2</v>
      </c>
      <c r="V1830" s="209">
        <v>7.9000000000000001E-2</v>
      </c>
      <c r="W1830" s="209">
        <v>0.06</v>
      </c>
      <c r="X1830" s="209">
        <v>2.4E-2</v>
      </c>
      <c r="Y1830" s="20"/>
      <c r="Z1830" s="20"/>
      <c r="AA1830" s="209">
        <v>5.0999999999999997E-2</v>
      </c>
      <c r="AB1830" s="209">
        <v>0.08</v>
      </c>
      <c r="AC1830" s="209">
        <v>0.112</v>
      </c>
      <c r="AD1830" s="209">
        <v>0.108</v>
      </c>
      <c r="AE1830" s="209">
        <v>0.125</v>
      </c>
      <c r="AF1830" s="209">
        <v>0.17299999999999999</v>
      </c>
      <c r="AG1830" s="209">
        <v>0.16500000000000001</v>
      </c>
      <c r="AH1830" s="209">
        <v>0.17499999999999999</v>
      </c>
      <c r="AI1830" s="209">
        <v>0.123</v>
      </c>
      <c r="AJ1830" s="20"/>
      <c r="AK1830" s="20"/>
      <c r="AL1830" s="20"/>
      <c r="AM1830" s="209">
        <v>9.7000000000000003E-2</v>
      </c>
      <c r="AN1830" s="209">
        <v>0.18</v>
      </c>
      <c r="AO1830" s="209">
        <v>0.157</v>
      </c>
      <c r="AP1830" s="209">
        <v>0.17899999999999999</v>
      </c>
      <c r="AQ1830" s="209">
        <v>0.13600000000000001</v>
      </c>
      <c r="AR1830" s="209">
        <v>0.16900000000000001</v>
      </c>
      <c r="AS1830" s="209">
        <v>0.127</v>
      </c>
      <c r="AT1830" s="209">
        <v>0.189</v>
      </c>
      <c r="AU1830" s="209">
        <v>8.5999999999999993E-2</v>
      </c>
      <c r="AV1830" s="20"/>
      <c r="AW1830" s="20"/>
      <c r="AX1830" s="20"/>
      <c r="AY1830" s="209">
        <v>0.17100000000000001</v>
      </c>
      <c r="AZ1830" s="209">
        <v>0.13500000000000001</v>
      </c>
      <c r="BA1830" s="209">
        <v>0.159</v>
      </c>
      <c r="BB1830" s="21">
        <f t="shared" si="232"/>
        <v>0.23400000000000001</v>
      </c>
      <c r="BC1830" s="21">
        <f>BF1830</f>
        <v>2.4</v>
      </c>
      <c r="BD1830" s="22">
        <f t="shared" si="230"/>
        <v>0.31451612903225806</v>
      </c>
      <c r="BE1830" s="21">
        <f>BC1830-BD1830</f>
        <v>2.0854838709677419</v>
      </c>
      <c r="BF1830" s="2">
        <v>2.4</v>
      </c>
      <c r="BG1830" s="10">
        <v>7</v>
      </c>
      <c r="BH1830" s="21">
        <f t="shared" si="231"/>
        <v>1.7855999999999998E-3</v>
      </c>
      <c r="BI1830" s="22">
        <f t="shared" si="231"/>
        <v>2.34E-4</v>
      </c>
      <c r="BJ1830" s="21">
        <f>BH1830-BI1830</f>
        <v>1.5515999999999998E-3</v>
      </c>
      <c r="BK1830" s="21">
        <v>5.3567999999999992E-3</v>
      </c>
      <c r="BL1830" s="22">
        <v>7.0199999999999993E-4</v>
      </c>
      <c r="BM1830" s="21">
        <v>4.6547999999999989E-3</v>
      </c>
      <c r="BN1830" s="21">
        <f t="shared" si="233"/>
        <v>2.1427199999999997E-2</v>
      </c>
      <c r="BO1830" s="22">
        <f t="shared" si="233"/>
        <v>2.8079999999999997E-3</v>
      </c>
      <c r="BP1830" s="21">
        <f t="shared" si="233"/>
        <v>1.8619199999999995E-2</v>
      </c>
    </row>
    <row r="1831" spans="1:68" ht="11.1" hidden="1" customHeight="1" outlineLevel="2" x14ac:dyDescent="0.2">
      <c r="A1831" s="10"/>
      <c r="B1831" s="18"/>
      <c r="C1831" s="18"/>
      <c r="D1831" s="18"/>
      <c r="E1831" s="23" t="s">
        <v>1634</v>
      </c>
      <c r="F1831" s="24"/>
      <c r="G1831" s="208">
        <v>0.158</v>
      </c>
      <c r="H1831" s="24"/>
      <c r="I1831" s="239">
        <v>0.16300000000000001</v>
      </c>
      <c r="J1831" s="239"/>
      <c r="K1831" s="208">
        <v>5.3999999999999999E-2</v>
      </c>
      <c r="L1831" s="24"/>
      <c r="M1831" s="24"/>
      <c r="N1831" s="24"/>
      <c r="O1831" s="24"/>
      <c r="P1831" s="24"/>
      <c r="Q1831" s="24"/>
      <c r="R1831" s="208">
        <v>0.23400000000000001</v>
      </c>
      <c r="S1831" s="24"/>
      <c r="T1831" s="208">
        <v>0.14399999999999999</v>
      </c>
      <c r="U1831" s="208">
        <v>5.8000000000000003E-2</v>
      </c>
      <c r="V1831" s="208">
        <v>7.9000000000000001E-2</v>
      </c>
      <c r="W1831" s="208">
        <v>0.06</v>
      </c>
      <c r="X1831" s="208">
        <v>2.4E-2</v>
      </c>
      <c r="Y1831" s="24"/>
      <c r="Z1831" s="24"/>
      <c r="AA1831" s="208">
        <v>5.0999999999999997E-2</v>
      </c>
      <c r="AB1831" s="208">
        <v>0.08</v>
      </c>
      <c r="AC1831" s="208">
        <v>0.112</v>
      </c>
      <c r="AD1831" s="208">
        <v>0.108</v>
      </c>
      <c r="AE1831" s="208">
        <v>0.125</v>
      </c>
      <c r="AF1831" s="208">
        <v>0.17299999999999999</v>
      </c>
      <c r="AG1831" s="208">
        <v>0.16500000000000001</v>
      </c>
      <c r="AH1831" s="208">
        <v>0.17499999999999999</v>
      </c>
      <c r="AI1831" s="208">
        <v>0.123</v>
      </c>
      <c r="AJ1831" s="24"/>
      <c r="AK1831" s="24"/>
      <c r="AL1831" s="24"/>
      <c r="AM1831" s="208">
        <v>9.7000000000000003E-2</v>
      </c>
      <c r="AN1831" s="208">
        <v>0.18</v>
      </c>
      <c r="AO1831" s="208">
        <v>0.157</v>
      </c>
      <c r="AP1831" s="208">
        <v>0.17899999999999999</v>
      </c>
      <c r="AQ1831" s="208">
        <v>0.13600000000000001</v>
      </c>
      <c r="AR1831" s="208">
        <v>0.16900000000000001</v>
      </c>
      <c r="AS1831" s="208">
        <v>0.127</v>
      </c>
      <c r="AT1831" s="208">
        <v>0.189</v>
      </c>
      <c r="AU1831" s="208">
        <v>8.5999999999999993E-2</v>
      </c>
      <c r="AV1831" s="24"/>
      <c r="AW1831" s="24"/>
      <c r="AX1831" s="24"/>
      <c r="AY1831" s="208">
        <v>0.17100000000000001</v>
      </c>
      <c r="AZ1831" s="208">
        <v>0.13500000000000001</v>
      </c>
      <c r="BA1831" s="208">
        <v>0.159</v>
      </c>
      <c r="BB1831" s="21">
        <f t="shared" si="232"/>
        <v>0.23400000000000001</v>
      </c>
      <c r="BC1831" s="21"/>
      <c r="BD1831" s="22">
        <f t="shared" si="230"/>
        <v>0.31451612903225806</v>
      </c>
      <c r="BE1831" s="21"/>
      <c r="BG1831" s="10"/>
      <c r="BH1831" s="21">
        <f t="shared" si="231"/>
        <v>0</v>
      </c>
      <c r="BI1831" s="22">
        <f t="shared" si="231"/>
        <v>2.34E-4</v>
      </c>
      <c r="BJ1831" s="21"/>
      <c r="BK1831" s="21">
        <v>0</v>
      </c>
      <c r="BL1831" s="22">
        <v>7.0199999999999993E-4</v>
      </c>
      <c r="BM1831" s="21"/>
      <c r="BN1831" s="21">
        <f t="shared" si="233"/>
        <v>0</v>
      </c>
      <c r="BO1831" s="22">
        <f t="shared" si="233"/>
        <v>2.8079999999999997E-3</v>
      </c>
      <c r="BP1831" s="21">
        <f t="shared" si="233"/>
        <v>0</v>
      </c>
    </row>
    <row r="1832" spans="1:68" ht="11.1" hidden="1" customHeight="1" outlineLevel="1" collapsed="1" x14ac:dyDescent="0.2">
      <c r="A1832" s="10"/>
      <c r="B1832" s="18"/>
      <c r="C1832" s="18"/>
      <c r="D1832" s="18"/>
      <c r="E1832" s="19" t="s">
        <v>1635</v>
      </c>
      <c r="F1832" s="209">
        <v>3.48</v>
      </c>
      <c r="G1832" s="209">
        <v>3.7879999999999998</v>
      </c>
      <c r="H1832" s="209">
        <v>2.669</v>
      </c>
      <c r="I1832" s="240">
        <v>2.0379999999999998</v>
      </c>
      <c r="J1832" s="240"/>
      <c r="K1832" s="209">
        <v>0.998</v>
      </c>
      <c r="L1832" s="20"/>
      <c r="M1832" s="20"/>
      <c r="N1832" s="20"/>
      <c r="O1832" s="209">
        <v>0.29199999999999998</v>
      </c>
      <c r="P1832" s="209">
        <v>2.0760000000000001</v>
      </c>
      <c r="Q1832" s="209">
        <v>2.5920000000000001</v>
      </c>
      <c r="R1832" s="209">
        <v>3.55</v>
      </c>
      <c r="S1832" s="20"/>
      <c r="T1832" s="209">
        <v>7.5810000000000004</v>
      </c>
      <c r="U1832" s="209">
        <v>2.702</v>
      </c>
      <c r="V1832" s="209">
        <v>1.5209999999999999</v>
      </c>
      <c r="W1832" s="209">
        <v>0.85799999999999998</v>
      </c>
      <c r="X1832" s="209">
        <v>0.156</v>
      </c>
      <c r="Y1832" s="20"/>
      <c r="Z1832" s="20"/>
      <c r="AA1832" s="209">
        <v>0.24199999999999999</v>
      </c>
      <c r="AB1832" s="209">
        <v>1.9930000000000001</v>
      </c>
      <c r="AC1832" s="209">
        <v>3.8380000000000001</v>
      </c>
      <c r="AD1832" s="209">
        <v>3.4279999999999999</v>
      </c>
      <c r="AE1832" s="209">
        <v>3.8479999999999999</v>
      </c>
      <c r="AF1832" s="209">
        <v>3.5550000000000002</v>
      </c>
      <c r="AG1832" s="209">
        <v>2.5150000000000001</v>
      </c>
      <c r="AH1832" s="209">
        <v>1.651</v>
      </c>
      <c r="AI1832" s="209">
        <v>0.92500000000000004</v>
      </c>
      <c r="AJ1832" s="20"/>
      <c r="AK1832" s="20"/>
      <c r="AL1832" s="20"/>
      <c r="AM1832" s="209">
        <v>0.64300000000000002</v>
      </c>
      <c r="AN1832" s="209">
        <v>2.31</v>
      </c>
      <c r="AO1832" s="209">
        <v>3.754</v>
      </c>
      <c r="AP1832" s="209">
        <v>3.69</v>
      </c>
      <c r="AQ1832" s="209">
        <v>3.931</v>
      </c>
      <c r="AR1832" s="209">
        <v>3.286</v>
      </c>
      <c r="AS1832" s="209">
        <v>2.7850000000000001</v>
      </c>
      <c r="AT1832" s="209">
        <v>2.11</v>
      </c>
      <c r="AU1832" s="209">
        <v>0.755</v>
      </c>
      <c r="AV1832" s="20"/>
      <c r="AW1832" s="20"/>
      <c r="AX1832" s="20"/>
      <c r="AY1832" s="209">
        <v>0.28999999999999998</v>
      </c>
      <c r="AZ1832" s="209">
        <v>1.397</v>
      </c>
      <c r="BA1832" s="209">
        <v>1.873</v>
      </c>
      <c r="BB1832" s="21">
        <f t="shared" si="232"/>
        <v>7.5810000000000004</v>
      </c>
      <c r="BC1832" s="21">
        <f>BD1832</f>
        <v>10.189516129032258</v>
      </c>
      <c r="BD1832" s="22">
        <f t="shared" si="230"/>
        <v>10.189516129032258</v>
      </c>
      <c r="BE1832" s="21">
        <f>BC1832-BD1832</f>
        <v>0</v>
      </c>
      <c r="BF1832" s="2">
        <v>3.9</v>
      </c>
      <c r="BG1832" s="10">
        <v>6</v>
      </c>
      <c r="BH1832" s="21">
        <f t="shared" si="231"/>
        <v>7.5810000000000001E-3</v>
      </c>
      <c r="BI1832" s="22">
        <f t="shared" si="231"/>
        <v>7.5810000000000001E-3</v>
      </c>
      <c r="BJ1832" s="21">
        <f>BH1832-BI1832</f>
        <v>0</v>
      </c>
      <c r="BK1832" s="21">
        <v>2.2742999999999999E-2</v>
      </c>
      <c r="BL1832" s="22">
        <v>2.2742999999999999E-2</v>
      </c>
      <c r="BM1832" s="21">
        <v>0</v>
      </c>
      <c r="BN1832" s="21">
        <f t="shared" si="233"/>
        <v>9.0971999999999997E-2</v>
      </c>
      <c r="BO1832" s="22">
        <f t="shared" si="233"/>
        <v>9.0971999999999997E-2</v>
      </c>
      <c r="BP1832" s="21">
        <f t="shared" si="233"/>
        <v>0</v>
      </c>
    </row>
    <row r="1833" spans="1:68" ht="11.1" hidden="1" customHeight="1" outlineLevel="2" x14ac:dyDescent="0.2">
      <c r="A1833" s="10"/>
      <c r="B1833" s="18"/>
      <c r="C1833" s="18"/>
      <c r="D1833" s="18"/>
      <c r="E1833" s="23" t="s">
        <v>1636</v>
      </c>
      <c r="F1833" s="208">
        <v>7.3999999999999996E-2</v>
      </c>
      <c r="G1833" s="208">
        <v>0.14399999999999999</v>
      </c>
      <c r="H1833" s="208">
        <v>0.129</v>
      </c>
      <c r="I1833" s="239">
        <v>0.158</v>
      </c>
      <c r="J1833" s="239"/>
      <c r="K1833" s="208">
        <v>0.13200000000000001</v>
      </c>
      <c r="L1833" s="24"/>
      <c r="M1833" s="24"/>
      <c r="N1833" s="24"/>
      <c r="O1833" s="208">
        <v>5.3999999999999999E-2</v>
      </c>
      <c r="P1833" s="208">
        <v>0.09</v>
      </c>
      <c r="Q1833" s="208">
        <v>0.106</v>
      </c>
      <c r="R1833" s="208">
        <v>0.129</v>
      </c>
      <c r="S1833" s="24"/>
      <c r="T1833" s="208">
        <v>0.214</v>
      </c>
      <c r="U1833" s="208">
        <v>0.11</v>
      </c>
      <c r="V1833" s="208">
        <v>0.14599999999999999</v>
      </c>
      <c r="W1833" s="208">
        <v>0.114</v>
      </c>
      <c r="X1833" s="208">
        <v>4.2999999999999997E-2</v>
      </c>
      <c r="Y1833" s="24"/>
      <c r="Z1833" s="24"/>
      <c r="AA1833" s="208">
        <v>1.4999999999999999E-2</v>
      </c>
      <c r="AB1833" s="208">
        <v>0.11600000000000001</v>
      </c>
      <c r="AC1833" s="208">
        <v>0.13900000000000001</v>
      </c>
      <c r="AD1833" s="208">
        <v>0.128</v>
      </c>
      <c r="AE1833" s="208">
        <v>0.108</v>
      </c>
      <c r="AF1833" s="208">
        <v>0.13400000000000001</v>
      </c>
      <c r="AG1833" s="208">
        <v>0.106</v>
      </c>
      <c r="AH1833" s="208">
        <v>0.161</v>
      </c>
      <c r="AI1833" s="208">
        <v>0.108</v>
      </c>
      <c r="AJ1833" s="24"/>
      <c r="AK1833" s="24"/>
      <c r="AL1833" s="24"/>
      <c r="AM1833" s="208">
        <v>2.9000000000000001E-2</v>
      </c>
      <c r="AN1833" s="208">
        <v>9.8000000000000004E-2</v>
      </c>
      <c r="AO1833" s="208">
        <v>9.8000000000000004E-2</v>
      </c>
      <c r="AP1833" s="208">
        <v>8.4000000000000005E-2</v>
      </c>
      <c r="AQ1833" s="208">
        <v>6.5000000000000002E-2</v>
      </c>
      <c r="AR1833" s="208">
        <v>9.0999999999999998E-2</v>
      </c>
      <c r="AS1833" s="208">
        <v>8.8999999999999996E-2</v>
      </c>
      <c r="AT1833" s="208">
        <v>0.115</v>
      </c>
      <c r="AU1833" s="208">
        <v>5.6000000000000001E-2</v>
      </c>
      <c r="AV1833" s="24"/>
      <c r="AW1833" s="24"/>
      <c r="AX1833" s="24"/>
      <c r="AY1833" s="208">
        <v>4.2999999999999997E-2</v>
      </c>
      <c r="AZ1833" s="208">
        <v>0.10299999999999999</v>
      </c>
      <c r="BA1833" s="208">
        <v>6.5000000000000002E-2</v>
      </c>
      <c r="BB1833" s="21">
        <f t="shared" si="232"/>
        <v>0.214</v>
      </c>
      <c r="BC1833" s="21"/>
      <c r="BD1833" s="22">
        <f t="shared" si="230"/>
        <v>0.2876344086021505</v>
      </c>
      <c r="BE1833" s="21"/>
      <c r="BG1833" s="10"/>
      <c r="BH1833" s="21">
        <f t="shared" si="231"/>
        <v>0</v>
      </c>
      <c r="BI1833" s="22">
        <f t="shared" si="231"/>
        <v>2.1399999999999997E-4</v>
      </c>
      <c r="BJ1833" s="21"/>
      <c r="BK1833" s="21">
        <v>0</v>
      </c>
      <c r="BL1833" s="22">
        <v>6.4199999999999988E-4</v>
      </c>
      <c r="BM1833" s="21"/>
      <c r="BN1833" s="21">
        <f t="shared" si="233"/>
        <v>0</v>
      </c>
      <c r="BO1833" s="22">
        <f t="shared" si="233"/>
        <v>2.5679999999999995E-3</v>
      </c>
      <c r="BP1833" s="21">
        <f t="shared" si="233"/>
        <v>0</v>
      </c>
    </row>
    <row r="1834" spans="1:68" ht="11.1" hidden="1" customHeight="1" outlineLevel="2" x14ac:dyDescent="0.2">
      <c r="A1834" s="10"/>
      <c r="B1834" s="18"/>
      <c r="C1834" s="18"/>
      <c r="D1834" s="18"/>
      <c r="E1834" s="23" t="s">
        <v>1637</v>
      </c>
      <c r="F1834" s="208">
        <v>3.4060000000000001</v>
      </c>
      <c r="G1834" s="208">
        <v>3.6440000000000001</v>
      </c>
      <c r="H1834" s="208">
        <v>2.54</v>
      </c>
      <c r="I1834" s="239">
        <v>1.88</v>
      </c>
      <c r="J1834" s="239"/>
      <c r="K1834" s="208">
        <v>0.86599999999999999</v>
      </c>
      <c r="L1834" s="24"/>
      <c r="M1834" s="24"/>
      <c r="N1834" s="24"/>
      <c r="O1834" s="208">
        <v>0.23799999999999999</v>
      </c>
      <c r="P1834" s="208">
        <v>1.986</v>
      </c>
      <c r="Q1834" s="208">
        <v>2.4860000000000002</v>
      </c>
      <c r="R1834" s="208">
        <v>3.4209999999999998</v>
      </c>
      <c r="S1834" s="24"/>
      <c r="T1834" s="208">
        <v>7.367</v>
      </c>
      <c r="U1834" s="208">
        <v>2.5920000000000001</v>
      </c>
      <c r="V1834" s="208">
        <v>1.375</v>
      </c>
      <c r="W1834" s="208">
        <v>0.74399999999999999</v>
      </c>
      <c r="X1834" s="208">
        <v>0.113</v>
      </c>
      <c r="Y1834" s="24"/>
      <c r="Z1834" s="24"/>
      <c r="AA1834" s="208">
        <v>0.22700000000000001</v>
      </c>
      <c r="AB1834" s="208">
        <v>1.877</v>
      </c>
      <c r="AC1834" s="208">
        <v>3.6989999999999998</v>
      </c>
      <c r="AD1834" s="208">
        <v>3.3</v>
      </c>
      <c r="AE1834" s="208">
        <v>3.74</v>
      </c>
      <c r="AF1834" s="208">
        <v>3.4209999999999998</v>
      </c>
      <c r="AG1834" s="208">
        <v>2.4089999999999998</v>
      </c>
      <c r="AH1834" s="208">
        <v>1.49</v>
      </c>
      <c r="AI1834" s="208">
        <v>0.81699999999999995</v>
      </c>
      <c r="AJ1834" s="24"/>
      <c r="AK1834" s="24"/>
      <c r="AL1834" s="24"/>
      <c r="AM1834" s="208">
        <v>0.61399999999999999</v>
      </c>
      <c r="AN1834" s="208">
        <v>2.2120000000000002</v>
      </c>
      <c r="AO1834" s="208">
        <v>3.6560000000000001</v>
      </c>
      <c r="AP1834" s="208">
        <v>3.6059999999999999</v>
      </c>
      <c r="AQ1834" s="208">
        <v>3.8660000000000001</v>
      </c>
      <c r="AR1834" s="208">
        <v>3.1949999999999998</v>
      </c>
      <c r="AS1834" s="208">
        <v>2.6960000000000002</v>
      </c>
      <c r="AT1834" s="208">
        <v>1.9950000000000001</v>
      </c>
      <c r="AU1834" s="208">
        <v>0.69899999999999995</v>
      </c>
      <c r="AV1834" s="24"/>
      <c r="AW1834" s="24"/>
      <c r="AX1834" s="24"/>
      <c r="AY1834" s="208">
        <v>0.247</v>
      </c>
      <c r="AZ1834" s="208">
        <v>1.294</v>
      </c>
      <c r="BA1834" s="208">
        <v>1.8080000000000001</v>
      </c>
      <c r="BB1834" s="21">
        <f t="shared" si="232"/>
        <v>7.367</v>
      </c>
      <c r="BC1834" s="21"/>
      <c r="BD1834" s="22">
        <f t="shared" si="230"/>
        <v>9.9018817204301079</v>
      </c>
      <c r="BE1834" s="21"/>
      <c r="BG1834" s="10"/>
      <c r="BH1834" s="21">
        <f t="shared" si="231"/>
        <v>0</v>
      </c>
      <c r="BI1834" s="22">
        <f t="shared" si="231"/>
        <v>7.3670000000000003E-3</v>
      </c>
      <c r="BJ1834" s="21"/>
      <c r="BK1834" s="21">
        <v>0</v>
      </c>
      <c r="BL1834" s="22">
        <v>2.2101000000000003E-2</v>
      </c>
      <c r="BM1834" s="21"/>
      <c r="BN1834" s="21">
        <f t="shared" si="233"/>
        <v>0</v>
      </c>
      <c r="BO1834" s="22">
        <f t="shared" si="233"/>
        <v>8.840400000000001E-2</v>
      </c>
      <c r="BP1834" s="21">
        <f t="shared" si="233"/>
        <v>0</v>
      </c>
    </row>
    <row r="1835" spans="1:68" ht="11.1" hidden="1" customHeight="1" outlineLevel="1" collapsed="1" x14ac:dyDescent="0.2">
      <c r="A1835" s="10"/>
      <c r="B1835" s="18"/>
      <c r="C1835" s="18"/>
      <c r="D1835" s="18"/>
      <c r="E1835" s="19" t="s">
        <v>1638</v>
      </c>
      <c r="F1835" s="209">
        <v>2.9079999999999999</v>
      </c>
      <c r="G1835" s="209">
        <v>2.4710000000000001</v>
      </c>
      <c r="H1835" s="20"/>
      <c r="I1835" s="20"/>
      <c r="J1835" s="20"/>
      <c r="K1835" s="20"/>
      <c r="L1835" s="20"/>
      <c r="M1835" s="20"/>
      <c r="N1835" s="20"/>
      <c r="O1835" s="209">
        <v>4.8760000000000003</v>
      </c>
      <c r="P1835" s="209">
        <v>2.101</v>
      </c>
      <c r="Q1835" s="209">
        <v>2.625</v>
      </c>
      <c r="R1835" s="209">
        <v>2.9340000000000002</v>
      </c>
      <c r="S1835" s="209">
        <v>2.4089999999999998</v>
      </c>
      <c r="T1835" s="209">
        <v>2.62</v>
      </c>
      <c r="U1835" s="209">
        <v>1.829</v>
      </c>
      <c r="V1835" s="20"/>
      <c r="W1835" s="209">
        <v>2.274</v>
      </c>
      <c r="X1835" s="209">
        <v>0.129</v>
      </c>
      <c r="Y1835" s="20"/>
      <c r="Z1835" s="20"/>
      <c r="AA1835" s="20"/>
      <c r="AB1835" s="209">
        <v>0.94099999999999995</v>
      </c>
      <c r="AC1835" s="209">
        <v>3</v>
      </c>
      <c r="AD1835" s="209">
        <v>1.6859999999999999</v>
      </c>
      <c r="AE1835" s="209">
        <v>3.8639999999999999</v>
      </c>
      <c r="AF1835" s="209">
        <v>2.6760000000000002</v>
      </c>
      <c r="AG1835" s="20"/>
      <c r="AH1835" s="209">
        <v>3.2839999999999998</v>
      </c>
      <c r="AI1835" s="209">
        <v>1.0580000000000001</v>
      </c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1">
        <f t="shared" si="232"/>
        <v>4.8760000000000003</v>
      </c>
      <c r="BC1835" s="21">
        <f>BD1835</f>
        <v>6.5537634408602159</v>
      </c>
      <c r="BD1835" s="22">
        <f t="shared" si="230"/>
        <v>6.5537634408602159</v>
      </c>
      <c r="BE1835" s="21">
        <f>BC1835-BD1835</f>
        <v>0</v>
      </c>
      <c r="BG1835" s="10">
        <v>6</v>
      </c>
      <c r="BH1835" s="21">
        <f t="shared" si="231"/>
        <v>4.876000000000001E-3</v>
      </c>
      <c r="BI1835" s="22">
        <f t="shared" si="231"/>
        <v>4.876000000000001E-3</v>
      </c>
      <c r="BJ1835" s="21">
        <f>BH1835-BI1835</f>
        <v>0</v>
      </c>
      <c r="BK1835" s="21">
        <v>1.4628000000000002E-2</v>
      </c>
      <c r="BL1835" s="22">
        <v>1.4628000000000002E-2</v>
      </c>
      <c r="BM1835" s="21">
        <v>0</v>
      </c>
      <c r="BN1835" s="21">
        <f t="shared" si="233"/>
        <v>5.8512000000000008E-2</v>
      </c>
      <c r="BO1835" s="22">
        <f t="shared" si="233"/>
        <v>5.8512000000000008E-2</v>
      </c>
      <c r="BP1835" s="21">
        <f t="shared" si="233"/>
        <v>0</v>
      </c>
    </row>
    <row r="1836" spans="1:68" ht="11.1" hidden="1" customHeight="1" outlineLevel="2" x14ac:dyDescent="0.2">
      <c r="A1836" s="10"/>
      <c r="B1836" s="18"/>
      <c r="C1836" s="18"/>
      <c r="D1836" s="18"/>
      <c r="E1836" s="23" t="s">
        <v>1639</v>
      </c>
      <c r="F1836" s="208">
        <v>2.9079999999999999</v>
      </c>
      <c r="G1836" s="208">
        <v>2.4710000000000001</v>
      </c>
      <c r="H1836" s="24"/>
      <c r="I1836" s="24"/>
      <c r="J1836" s="24"/>
      <c r="K1836" s="24"/>
      <c r="L1836" s="24"/>
      <c r="M1836" s="24"/>
      <c r="N1836" s="24"/>
      <c r="O1836" s="208">
        <v>4.8760000000000003</v>
      </c>
      <c r="P1836" s="208">
        <v>2.101</v>
      </c>
      <c r="Q1836" s="208">
        <v>2.625</v>
      </c>
      <c r="R1836" s="208">
        <v>2.9340000000000002</v>
      </c>
      <c r="S1836" s="208">
        <v>2.4089999999999998</v>
      </c>
      <c r="T1836" s="208">
        <v>2.62</v>
      </c>
      <c r="U1836" s="208">
        <v>1.829</v>
      </c>
      <c r="V1836" s="24"/>
      <c r="W1836" s="208">
        <v>2.274</v>
      </c>
      <c r="X1836" s="208">
        <v>0.129</v>
      </c>
      <c r="Y1836" s="24"/>
      <c r="Z1836" s="24"/>
      <c r="AA1836" s="24"/>
      <c r="AB1836" s="208">
        <v>0.94099999999999995</v>
      </c>
      <c r="AC1836" s="208">
        <v>3</v>
      </c>
      <c r="AD1836" s="208">
        <v>1.6859999999999999</v>
      </c>
      <c r="AE1836" s="208">
        <v>3.8639999999999999</v>
      </c>
      <c r="AF1836" s="208">
        <v>2.6760000000000002</v>
      </c>
      <c r="AG1836" s="24"/>
      <c r="AH1836" s="208">
        <v>3.2839999999999998</v>
      </c>
      <c r="AI1836" s="208">
        <v>1.0580000000000001</v>
      </c>
      <c r="AJ1836" s="24"/>
      <c r="AK1836" s="24"/>
      <c r="AL1836" s="24"/>
      <c r="AM1836" s="24"/>
      <c r="AN1836" s="24"/>
      <c r="AO1836" s="24"/>
      <c r="AP1836" s="24"/>
      <c r="AQ1836" s="24"/>
      <c r="AR1836" s="24"/>
      <c r="AS1836" s="24"/>
      <c r="AT1836" s="24"/>
      <c r="AU1836" s="24"/>
      <c r="AV1836" s="24"/>
      <c r="AW1836" s="24"/>
      <c r="AX1836" s="24"/>
      <c r="AY1836" s="24"/>
      <c r="AZ1836" s="24"/>
      <c r="BA1836" s="24"/>
      <c r="BB1836" s="21">
        <f t="shared" si="232"/>
        <v>4.8760000000000003</v>
      </c>
      <c r="BC1836" s="21"/>
      <c r="BD1836" s="22">
        <f t="shared" si="230"/>
        <v>6.5537634408602159</v>
      </c>
      <c r="BE1836" s="21"/>
      <c r="BG1836" s="10"/>
      <c r="BH1836" s="21">
        <f t="shared" si="231"/>
        <v>0</v>
      </c>
      <c r="BI1836" s="22">
        <f t="shared" si="231"/>
        <v>4.876000000000001E-3</v>
      </c>
      <c r="BJ1836" s="21"/>
      <c r="BK1836" s="21">
        <v>0</v>
      </c>
      <c r="BL1836" s="22">
        <v>1.4628000000000002E-2</v>
      </c>
      <c r="BM1836" s="21"/>
      <c r="BN1836" s="21">
        <f t="shared" si="233"/>
        <v>0</v>
      </c>
      <c r="BO1836" s="22">
        <f t="shared" si="233"/>
        <v>5.8512000000000008E-2</v>
      </c>
      <c r="BP1836" s="21">
        <f t="shared" si="233"/>
        <v>0</v>
      </c>
    </row>
    <row r="1837" spans="1:68" ht="11.1" customHeight="1" outlineLevel="1" collapsed="1" x14ac:dyDescent="0.2">
      <c r="A1837" s="10"/>
      <c r="B1837" s="18"/>
      <c r="C1837" s="18"/>
      <c r="D1837" s="18"/>
      <c r="E1837" s="19" t="s">
        <v>1640</v>
      </c>
      <c r="F1837" s="20"/>
      <c r="G1837" s="20"/>
      <c r="H1837" s="20"/>
      <c r="I1837" s="20"/>
      <c r="J1837" s="20"/>
      <c r="K1837" s="20"/>
      <c r="L1837" s="20"/>
      <c r="M1837" s="20"/>
      <c r="N1837" s="20"/>
      <c r="O1837" s="20"/>
      <c r="P1837" s="20"/>
      <c r="Q1837" s="20"/>
      <c r="R1837" s="20"/>
      <c r="S1837" s="20"/>
      <c r="T1837" s="20"/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09">
        <v>0.29899999999999999</v>
      </c>
      <c r="AE1837" s="209">
        <v>1.169</v>
      </c>
      <c r="AF1837" s="209">
        <v>1.151</v>
      </c>
      <c r="AG1837" s="209">
        <v>0.53</v>
      </c>
      <c r="AH1837" s="209">
        <v>0.307</v>
      </c>
      <c r="AI1837" s="209">
        <v>0.23300000000000001</v>
      </c>
      <c r="AJ1837" s="20"/>
      <c r="AK1837" s="20"/>
      <c r="AL1837" s="20"/>
      <c r="AM1837" s="20"/>
      <c r="AN1837" s="209">
        <v>0.44</v>
      </c>
      <c r="AO1837" s="209">
        <v>0.87</v>
      </c>
      <c r="AP1837" s="209">
        <v>0.97</v>
      </c>
      <c r="AQ1837" s="209">
        <v>1.159</v>
      </c>
      <c r="AR1837" s="209">
        <v>0.90700000000000003</v>
      </c>
      <c r="AS1837" s="209">
        <v>0.67900000000000005</v>
      </c>
      <c r="AT1837" s="209">
        <v>0.41099999999999998</v>
      </c>
      <c r="AU1837" s="209">
        <v>0.14499999999999999</v>
      </c>
      <c r="AV1837" s="20"/>
      <c r="AW1837" s="20"/>
      <c r="AX1837" s="20"/>
      <c r="AY1837" s="209">
        <v>0.20399999999999999</v>
      </c>
      <c r="AZ1837" s="209">
        <v>0.36899999999999999</v>
      </c>
      <c r="BA1837" s="20"/>
      <c r="BB1837" s="21">
        <f t="shared" si="232"/>
        <v>1.169</v>
      </c>
      <c r="BC1837" s="21">
        <f>BF1837</f>
        <v>2.7450000000000001</v>
      </c>
      <c r="BD1837" s="22">
        <f t="shared" si="230"/>
        <v>1.571236559139785</v>
      </c>
      <c r="BE1837" s="21">
        <f>BC1837-BD1837</f>
        <v>1.1737634408602151</v>
      </c>
      <c r="BF1837" s="2">
        <v>2.7450000000000001</v>
      </c>
      <c r="BG1837" s="10">
        <v>7</v>
      </c>
      <c r="BH1837" s="21">
        <f t="shared" si="231"/>
        <v>2.0422799999999996E-3</v>
      </c>
      <c r="BI1837" s="22">
        <f t="shared" si="231"/>
        <v>1.1689999999999999E-3</v>
      </c>
      <c r="BJ1837" s="21">
        <f>BH1837-BI1837</f>
        <v>8.7327999999999972E-4</v>
      </c>
      <c r="BK1837" s="21">
        <v>6.1268399999999988E-3</v>
      </c>
      <c r="BL1837" s="22">
        <v>3.5069999999999997E-3</v>
      </c>
      <c r="BM1837" s="21">
        <v>2.6198399999999991E-3</v>
      </c>
      <c r="BN1837" s="21">
        <f t="shared" si="233"/>
        <v>2.4507359999999995E-2</v>
      </c>
      <c r="BO1837" s="22">
        <f t="shared" si="233"/>
        <v>1.4027999999999999E-2</v>
      </c>
      <c r="BP1837" s="21">
        <f t="shared" si="233"/>
        <v>1.0479359999999997E-2</v>
      </c>
    </row>
    <row r="1838" spans="1:68" ht="11.1" hidden="1" customHeight="1" outlineLevel="2" x14ac:dyDescent="0.2">
      <c r="A1838" s="10"/>
      <c r="B1838" s="18"/>
      <c r="C1838" s="18"/>
      <c r="D1838" s="18"/>
      <c r="E1838" s="23" t="s">
        <v>1641</v>
      </c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08">
        <v>0.29899999999999999</v>
      </c>
      <c r="AE1838" s="208">
        <v>1.169</v>
      </c>
      <c r="AF1838" s="208">
        <v>1.151</v>
      </c>
      <c r="AG1838" s="208">
        <v>0.53</v>
      </c>
      <c r="AH1838" s="208">
        <v>0.307</v>
      </c>
      <c r="AI1838" s="208">
        <v>0.23300000000000001</v>
      </c>
      <c r="AJ1838" s="24"/>
      <c r="AK1838" s="24"/>
      <c r="AL1838" s="24"/>
      <c r="AM1838" s="24"/>
      <c r="AN1838" s="208">
        <v>0.44</v>
      </c>
      <c r="AO1838" s="208">
        <v>0.87</v>
      </c>
      <c r="AP1838" s="208">
        <v>0.97</v>
      </c>
      <c r="AQ1838" s="208">
        <v>1.159</v>
      </c>
      <c r="AR1838" s="208">
        <v>0.90700000000000003</v>
      </c>
      <c r="AS1838" s="208">
        <v>0.67900000000000005</v>
      </c>
      <c r="AT1838" s="208">
        <v>0.41099999999999998</v>
      </c>
      <c r="AU1838" s="208">
        <v>0.14499999999999999</v>
      </c>
      <c r="AV1838" s="24"/>
      <c r="AW1838" s="24"/>
      <c r="AX1838" s="24"/>
      <c r="AY1838" s="208">
        <v>0.20399999999999999</v>
      </c>
      <c r="AZ1838" s="208">
        <v>0.36899999999999999</v>
      </c>
      <c r="BA1838" s="24"/>
      <c r="BB1838" s="21">
        <f t="shared" si="232"/>
        <v>1.169</v>
      </c>
      <c r="BC1838" s="21"/>
      <c r="BD1838" s="22">
        <f t="shared" si="230"/>
        <v>1.571236559139785</v>
      </c>
      <c r="BE1838" s="21"/>
      <c r="BG1838" s="10"/>
      <c r="BH1838" s="21">
        <f t="shared" si="231"/>
        <v>0</v>
      </c>
      <c r="BI1838" s="22">
        <f t="shared" si="231"/>
        <v>1.1689999999999999E-3</v>
      </c>
      <c r="BJ1838" s="21"/>
      <c r="BK1838" s="21">
        <v>0</v>
      </c>
      <c r="BL1838" s="22">
        <v>3.5069999999999997E-3</v>
      </c>
      <c r="BM1838" s="21"/>
      <c r="BN1838" s="21">
        <f t="shared" si="233"/>
        <v>0</v>
      </c>
      <c r="BO1838" s="22">
        <f t="shared" si="233"/>
        <v>1.4027999999999999E-2</v>
      </c>
      <c r="BP1838" s="21">
        <f t="shared" si="233"/>
        <v>0</v>
      </c>
    </row>
    <row r="1839" spans="1:68" ht="11.1" customHeight="1" outlineLevel="1" collapsed="1" x14ac:dyDescent="0.2">
      <c r="A1839" s="10"/>
      <c r="B1839" s="18"/>
      <c r="C1839" s="18"/>
      <c r="D1839" s="18"/>
      <c r="E1839" s="19" t="s">
        <v>1642</v>
      </c>
      <c r="F1839" s="209">
        <v>1.5429999999999999</v>
      </c>
      <c r="G1839" s="20"/>
      <c r="H1839" s="209">
        <v>2.7389999999999999</v>
      </c>
      <c r="I1839" s="240">
        <v>0.90500000000000003</v>
      </c>
      <c r="J1839" s="240"/>
      <c r="K1839" s="209">
        <v>0.45300000000000001</v>
      </c>
      <c r="L1839" s="20"/>
      <c r="M1839" s="20"/>
      <c r="N1839" s="20"/>
      <c r="O1839" s="20"/>
      <c r="P1839" s="209">
        <v>0.624</v>
      </c>
      <c r="Q1839" s="209">
        <v>1.08</v>
      </c>
      <c r="R1839" s="209">
        <v>1.2769999999999999</v>
      </c>
      <c r="S1839" s="209">
        <v>1.516</v>
      </c>
      <c r="T1839" s="209">
        <v>1.79</v>
      </c>
      <c r="U1839" s="209">
        <v>0.88900000000000001</v>
      </c>
      <c r="V1839" s="209">
        <v>0.73499999999999999</v>
      </c>
      <c r="W1839" s="209">
        <v>0.35399999999999998</v>
      </c>
      <c r="X1839" s="209">
        <v>7.1999999999999995E-2</v>
      </c>
      <c r="Y1839" s="20"/>
      <c r="Z1839" s="20"/>
      <c r="AA1839" s="20"/>
      <c r="AB1839" s="209">
        <v>0.61799999999999999</v>
      </c>
      <c r="AC1839" s="209">
        <v>1.02</v>
      </c>
      <c r="AD1839" s="209">
        <v>1.325</v>
      </c>
      <c r="AE1839" s="209">
        <v>1.536</v>
      </c>
      <c r="AF1839" s="209">
        <v>1.409</v>
      </c>
      <c r="AG1839" s="209">
        <v>1.105</v>
      </c>
      <c r="AH1839" s="209">
        <v>0.57299999999999995</v>
      </c>
      <c r="AI1839" s="209">
        <v>0.39</v>
      </c>
      <c r="AJ1839" s="20"/>
      <c r="AK1839" s="20"/>
      <c r="AL1839" s="20"/>
      <c r="AM1839" s="20"/>
      <c r="AN1839" s="209">
        <v>0.69399999999999995</v>
      </c>
      <c r="AO1839" s="209">
        <v>1.0900000000000001</v>
      </c>
      <c r="AP1839" s="209">
        <v>1.5289999999999999</v>
      </c>
      <c r="AQ1839" s="209">
        <v>1.534</v>
      </c>
      <c r="AR1839" s="209">
        <v>1.4730000000000001</v>
      </c>
      <c r="AS1839" s="209">
        <v>1.194</v>
      </c>
      <c r="AT1839" s="209">
        <v>0.67300000000000004</v>
      </c>
      <c r="AU1839" s="209">
        <v>0.39</v>
      </c>
      <c r="AV1839" s="20"/>
      <c r="AW1839" s="20"/>
      <c r="AX1839" s="20"/>
      <c r="AY1839" s="20"/>
      <c r="AZ1839" s="20"/>
      <c r="BA1839" s="209">
        <v>1.758</v>
      </c>
      <c r="BB1839" s="21">
        <f t="shared" si="232"/>
        <v>2.7389999999999999</v>
      </c>
      <c r="BC1839" s="21">
        <f>BF1839</f>
        <v>4.2009999999999996</v>
      </c>
      <c r="BD1839" s="22">
        <f t="shared" si="230"/>
        <v>3.6814516129032255</v>
      </c>
      <c r="BE1839" s="21">
        <f>BC1839-BD1839</f>
        <v>0.51954838709677409</v>
      </c>
      <c r="BF1839" s="2">
        <v>4.2009999999999996</v>
      </c>
      <c r="BG1839" s="10">
        <v>7</v>
      </c>
      <c r="BH1839" s="21">
        <f t="shared" si="231"/>
        <v>3.1255439999999992E-3</v>
      </c>
      <c r="BI1839" s="22">
        <f t="shared" si="231"/>
        <v>2.7389999999999997E-3</v>
      </c>
      <c r="BJ1839" s="21">
        <f>BH1839-BI1839</f>
        <v>3.8654399999999952E-4</v>
      </c>
      <c r="BK1839" s="21">
        <v>9.3766319999999976E-3</v>
      </c>
      <c r="BL1839" s="22">
        <v>8.2169999999999986E-3</v>
      </c>
      <c r="BM1839" s="21">
        <v>1.159631999999999E-3</v>
      </c>
      <c r="BN1839" s="21">
        <f t="shared" si="233"/>
        <v>3.750652799999999E-2</v>
      </c>
      <c r="BO1839" s="22">
        <f t="shared" si="233"/>
        <v>3.2867999999999994E-2</v>
      </c>
      <c r="BP1839" s="21">
        <f t="shared" si="233"/>
        <v>4.6385279999999959E-3</v>
      </c>
    </row>
    <row r="1840" spans="1:68" ht="11.1" hidden="1" customHeight="1" outlineLevel="2" x14ac:dyDescent="0.2">
      <c r="A1840" s="10"/>
      <c r="B1840" s="18"/>
      <c r="C1840" s="18"/>
      <c r="D1840" s="18"/>
      <c r="E1840" s="23" t="s">
        <v>1643</v>
      </c>
      <c r="F1840" s="208">
        <v>1.5429999999999999</v>
      </c>
      <c r="G1840" s="24"/>
      <c r="H1840" s="208">
        <v>2.7389999999999999</v>
      </c>
      <c r="I1840" s="239">
        <v>0.90500000000000003</v>
      </c>
      <c r="J1840" s="239"/>
      <c r="K1840" s="208">
        <v>0.45300000000000001</v>
      </c>
      <c r="L1840" s="24"/>
      <c r="M1840" s="24"/>
      <c r="N1840" s="24"/>
      <c r="O1840" s="24"/>
      <c r="P1840" s="208">
        <v>0.624</v>
      </c>
      <c r="Q1840" s="208">
        <v>1.08</v>
      </c>
      <c r="R1840" s="208">
        <v>1.2769999999999999</v>
      </c>
      <c r="S1840" s="208">
        <v>1.516</v>
      </c>
      <c r="T1840" s="208">
        <v>1.79</v>
      </c>
      <c r="U1840" s="208">
        <v>0.88900000000000001</v>
      </c>
      <c r="V1840" s="208">
        <v>0.73499999999999999</v>
      </c>
      <c r="W1840" s="208">
        <v>0.35399999999999998</v>
      </c>
      <c r="X1840" s="208">
        <v>7.1999999999999995E-2</v>
      </c>
      <c r="Y1840" s="24"/>
      <c r="Z1840" s="24"/>
      <c r="AA1840" s="24"/>
      <c r="AB1840" s="208">
        <v>0.61799999999999999</v>
      </c>
      <c r="AC1840" s="208">
        <v>1.02</v>
      </c>
      <c r="AD1840" s="208">
        <v>1.325</v>
      </c>
      <c r="AE1840" s="208">
        <v>1.536</v>
      </c>
      <c r="AF1840" s="208">
        <v>1.409</v>
      </c>
      <c r="AG1840" s="208">
        <v>1.105</v>
      </c>
      <c r="AH1840" s="208">
        <v>0.57299999999999995</v>
      </c>
      <c r="AI1840" s="208">
        <v>0.39</v>
      </c>
      <c r="AJ1840" s="24"/>
      <c r="AK1840" s="24"/>
      <c r="AL1840" s="24"/>
      <c r="AM1840" s="24"/>
      <c r="AN1840" s="208">
        <v>0.69399999999999995</v>
      </c>
      <c r="AO1840" s="208">
        <v>1.0900000000000001</v>
      </c>
      <c r="AP1840" s="208">
        <v>1.5289999999999999</v>
      </c>
      <c r="AQ1840" s="208">
        <v>1.534</v>
      </c>
      <c r="AR1840" s="208">
        <v>1.4730000000000001</v>
      </c>
      <c r="AS1840" s="208">
        <v>1.194</v>
      </c>
      <c r="AT1840" s="208">
        <v>0.67300000000000004</v>
      </c>
      <c r="AU1840" s="208">
        <v>0.39</v>
      </c>
      <c r="AV1840" s="24"/>
      <c r="AW1840" s="24"/>
      <c r="AX1840" s="24"/>
      <c r="AY1840" s="24"/>
      <c r="AZ1840" s="24"/>
      <c r="BA1840" s="208">
        <v>1.758</v>
      </c>
      <c r="BB1840" s="21">
        <f t="shared" si="232"/>
        <v>2.7389999999999999</v>
      </c>
      <c r="BC1840" s="21"/>
      <c r="BD1840" s="22">
        <f t="shared" si="230"/>
        <v>3.6814516129032255</v>
      </c>
      <c r="BE1840" s="21"/>
      <c r="BG1840" s="10"/>
      <c r="BH1840" s="21">
        <f t="shared" si="231"/>
        <v>0</v>
      </c>
      <c r="BI1840" s="22">
        <f t="shared" si="231"/>
        <v>2.7389999999999997E-3</v>
      </c>
      <c r="BJ1840" s="21"/>
      <c r="BK1840" s="21">
        <v>0</v>
      </c>
      <c r="BL1840" s="22">
        <v>8.2169999999999986E-3</v>
      </c>
      <c r="BM1840" s="21"/>
      <c r="BN1840" s="21">
        <f t="shared" si="233"/>
        <v>0</v>
      </c>
      <c r="BO1840" s="22">
        <f t="shared" si="233"/>
        <v>3.2867999999999994E-2</v>
      </c>
      <c r="BP1840" s="21">
        <f t="shared" si="233"/>
        <v>0</v>
      </c>
    </row>
    <row r="1841" spans="1:68" ht="11.1" customHeight="1" outlineLevel="1" collapsed="1" x14ac:dyDescent="0.2">
      <c r="A1841" s="10"/>
      <c r="B1841" s="18"/>
      <c r="C1841" s="18"/>
      <c r="D1841" s="18"/>
      <c r="E1841" s="19" t="s">
        <v>1644</v>
      </c>
      <c r="F1841" s="209">
        <v>1.153</v>
      </c>
      <c r="G1841" s="20"/>
      <c r="H1841" s="209">
        <v>1.647</v>
      </c>
      <c r="I1841" s="20"/>
      <c r="J1841" s="20"/>
      <c r="K1841" s="209">
        <v>0.52300000000000002</v>
      </c>
      <c r="L1841" s="20"/>
      <c r="M1841" s="20"/>
      <c r="N1841" s="20"/>
      <c r="O1841" s="20"/>
      <c r="P1841" s="209">
        <v>0.29499999999999998</v>
      </c>
      <c r="Q1841" s="209">
        <v>1.016</v>
      </c>
      <c r="R1841" s="209">
        <v>1.1100000000000001</v>
      </c>
      <c r="S1841" s="209">
        <v>1.3560000000000001</v>
      </c>
      <c r="T1841" s="209">
        <v>1.3</v>
      </c>
      <c r="U1841" s="209">
        <v>0.64300000000000002</v>
      </c>
      <c r="V1841" s="209">
        <v>0.377</v>
      </c>
      <c r="W1841" s="209">
        <v>0.155</v>
      </c>
      <c r="X1841" s="20"/>
      <c r="Y1841" s="20"/>
      <c r="Z1841" s="20"/>
      <c r="AA1841" s="209">
        <v>0.97499999999999998</v>
      </c>
      <c r="AB1841" s="209">
        <v>0.05</v>
      </c>
      <c r="AC1841" s="209">
        <v>0.9</v>
      </c>
      <c r="AD1841" s="209">
        <v>0.41699999999999998</v>
      </c>
      <c r="AE1841" s="209">
        <v>1.7330000000000001</v>
      </c>
      <c r="AF1841" s="209">
        <v>1.0920000000000001</v>
      </c>
      <c r="AG1841" s="209">
        <v>0.47299999999999998</v>
      </c>
      <c r="AH1841" s="209">
        <v>0.29499999999999998</v>
      </c>
      <c r="AI1841" s="209">
        <v>0.14299999999999999</v>
      </c>
      <c r="AJ1841" s="20"/>
      <c r="AK1841" s="20"/>
      <c r="AL1841" s="20"/>
      <c r="AM1841" s="20"/>
      <c r="AN1841" s="209">
        <v>0.42899999999999999</v>
      </c>
      <c r="AO1841" s="209">
        <v>1.135</v>
      </c>
      <c r="AP1841" s="209">
        <v>1.4259999999999999</v>
      </c>
      <c r="AQ1841" s="209">
        <v>1.327</v>
      </c>
      <c r="AR1841" s="209">
        <v>1.23</v>
      </c>
      <c r="AS1841" s="209">
        <v>0.82</v>
      </c>
      <c r="AT1841" s="209">
        <v>0.25</v>
      </c>
      <c r="AU1841" s="209">
        <v>8.6999999999999994E-2</v>
      </c>
      <c r="AV1841" s="20"/>
      <c r="AW1841" s="20"/>
      <c r="AX1841" s="20"/>
      <c r="AY1841" s="20"/>
      <c r="AZ1841" s="209">
        <v>0.26200000000000001</v>
      </c>
      <c r="BA1841" s="209">
        <v>0.9</v>
      </c>
      <c r="BB1841" s="21">
        <f>BB1842+BB1843</f>
        <v>3.754</v>
      </c>
      <c r="BC1841" s="21">
        <f>BF1841</f>
        <v>5.8</v>
      </c>
      <c r="BD1841" s="22">
        <f t="shared" si="230"/>
        <v>5.045698924731183</v>
      </c>
      <c r="BE1841" s="21">
        <f>BC1841-BD1841</f>
        <v>0.75430107526881685</v>
      </c>
      <c r="BF1841" s="2">
        <v>5.8</v>
      </c>
      <c r="BG1841" s="10">
        <v>7</v>
      </c>
      <c r="BH1841" s="21">
        <f t="shared" si="231"/>
        <v>4.3151999999999999E-3</v>
      </c>
      <c r="BI1841" s="22">
        <f t="shared" si="231"/>
        <v>3.754E-3</v>
      </c>
      <c r="BJ1841" s="21">
        <f>BH1841-BI1841</f>
        <v>5.6119999999999998E-4</v>
      </c>
      <c r="BK1841" s="21">
        <v>1.29456E-2</v>
      </c>
      <c r="BL1841" s="22">
        <v>5.1989999999999996E-3</v>
      </c>
      <c r="BM1841" s="21">
        <v>7.7466000000000002E-3</v>
      </c>
      <c r="BN1841" s="21">
        <f t="shared" si="233"/>
        <v>5.1782399999999999E-2</v>
      </c>
      <c r="BO1841" s="22">
        <f t="shared" si="233"/>
        <v>2.0795999999999999E-2</v>
      </c>
      <c r="BP1841" s="21">
        <f t="shared" si="233"/>
        <v>3.0986400000000001E-2</v>
      </c>
    </row>
    <row r="1842" spans="1:68" ht="11.1" hidden="1" customHeight="1" outlineLevel="2" x14ac:dyDescent="0.2">
      <c r="A1842" s="10"/>
      <c r="B1842" s="18"/>
      <c r="C1842" s="18"/>
      <c r="D1842" s="18"/>
      <c r="E1842" s="23" t="s">
        <v>1645</v>
      </c>
      <c r="F1842" s="208">
        <v>1.153</v>
      </c>
      <c r="G1842" s="24"/>
      <c r="H1842" s="208">
        <v>1.647</v>
      </c>
      <c r="I1842" s="24"/>
      <c r="J1842" s="24"/>
      <c r="K1842" s="208">
        <v>0.52300000000000002</v>
      </c>
      <c r="L1842" s="24"/>
      <c r="M1842" s="24"/>
      <c r="N1842" s="24"/>
      <c r="O1842" s="24"/>
      <c r="P1842" s="208">
        <v>0.29499999999999998</v>
      </c>
      <c r="Q1842" s="208">
        <v>1.016</v>
      </c>
      <c r="R1842" s="208">
        <v>1.1100000000000001</v>
      </c>
      <c r="S1842" s="208">
        <v>1.3560000000000001</v>
      </c>
      <c r="T1842" s="208">
        <v>1.3</v>
      </c>
      <c r="U1842" s="208">
        <v>0.64300000000000002</v>
      </c>
      <c r="V1842" s="208">
        <v>0.377</v>
      </c>
      <c r="W1842" s="208">
        <v>0.155</v>
      </c>
      <c r="X1842" s="24"/>
      <c r="Y1842" s="24"/>
      <c r="Z1842" s="24"/>
      <c r="AA1842" s="208">
        <v>0.97499999999999998</v>
      </c>
      <c r="AB1842" s="208">
        <v>0.05</v>
      </c>
      <c r="AC1842" s="208">
        <v>0.9</v>
      </c>
      <c r="AD1842" s="208">
        <v>0.41699999999999998</v>
      </c>
      <c r="AE1842" s="208">
        <v>1.7330000000000001</v>
      </c>
      <c r="AF1842" s="208">
        <v>1.0920000000000001</v>
      </c>
      <c r="AG1842" s="208">
        <v>0.47299999999999998</v>
      </c>
      <c r="AH1842" s="208">
        <v>0.29499999999999998</v>
      </c>
      <c r="AI1842" s="208">
        <v>0.14299999999999999</v>
      </c>
      <c r="AJ1842" s="24"/>
      <c r="AK1842" s="24"/>
      <c r="AL1842" s="24"/>
      <c r="AM1842" s="24"/>
      <c r="AN1842" s="208">
        <v>0.42899999999999999</v>
      </c>
      <c r="AO1842" s="208">
        <v>1.135</v>
      </c>
      <c r="AP1842" s="208">
        <v>1.4259999999999999</v>
      </c>
      <c r="AQ1842" s="208">
        <v>1.327</v>
      </c>
      <c r="AR1842" s="208">
        <v>1.23</v>
      </c>
      <c r="AS1842" s="208">
        <v>0.82</v>
      </c>
      <c r="AT1842" s="208">
        <v>0.25</v>
      </c>
      <c r="AU1842" s="208">
        <v>8.6999999999999994E-2</v>
      </c>
      <c r="AV1842" s="24"/>
      <c r="AW1842" s="24"/>
      <c r="AX1842" s="24"/>
      <c r="AY1842" s="24"/>
      <c r="AZ1842" s="208">
        <v>0.26200000000000001</v>
      </c>
      <c r="BA1842" s="208">
        <v>0.9</v>
      </c>
      <c r="BB1842" s="21">
        <f t="shared" si="232"/>
        <v>1.7330000000000001</v>
      </c>
      <c r="BC1842" s="21"/>
      <c r="BD1842" s="22">
        <f t="shared" si="230"/>
        <v>2.3293010752688175</v>
      </c>
      <c r="BE1842" s="21"/>
      <c r="BG1842" s="10"/>
      <c r="BH1842" s="21">
        <f t="shared" si="231"/>
        <v>0</v>
      </c>
      <c r="BI1842" s="22">
        <f t="shared" si="231"/>
        <v>1.7329999999999999E-3</v>
      </c>
      <c r="BJ1842" s="21"/>
      <c r="BK1842" s="21">
        <v>0</v>
      </c>
      <c r="BL1842" s="22">
        <v>5.1989999999999996E-3</v>
      </c>
      <c r="BM1842" s="21"/>
      <c r="BN1842" s="21">
        <f t="shared" si="233"/>
        <v>0</v>
      </c>
      <c r="BO1842" s="22">
        <f t="shared" si="233"/>
        <v>2.0795999999999999E-2</v>
      </c>
      <c r="BP1842" s="21">
        <f t="shared" si="233"/>
        <v>0</v>
      </c>
    </row>
    <row r="1843" spans="1:68" ht="11.1" hidden="1" customHeight="1" outlineLevel="2" x14ac:dyDescent="0.2">
      <c r="A1843" s="10"/>
      <c r="B1843" s="18"/>
      <c r="C1843" s="18"/>
      <c r="D1843" s="18"/>
      <c r="E1843" s="23" t="s">
        <v>1646</v>
      </c>
      <c r="F1843" s="208">
        <v>1.859</v>
      </c>
      <c r="G1843" s="208">
        <v>2.0209999999999999</v>
      </c>
      <c r="H1843" s="208">
        <v>1.2569999999999999</v>
      </c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24"/>
      <c r="AG1843" s="24"/>
      <c r="AH1843" s="24"/>
      <c r="AI1843" s="24"/>
      <c r="AJ1843" s="24"/>
      <c r="AK1843" s="24"/>
      <c r="AL1843" s="24"/>
      <c r="AM1843" s="24"/>
      <c r="AN1843" s="24"/>
      <c r="AO1843" s="24"/>
      <c r="AP1843" s="24"/>
      <c r="AQ1843" s="24"/>
      <c r="AR1843" s="24"/>
      <c r="AS1843" s="24"/>
      <c r="AT1843" s="24"/>
      <c r="AU1843" s="24"/>
      <c r="AV1843" s="24"/>
      <c r="AW1843" s="24"/>
      <c r="AX1843" s="24"/>
      <c r="AY1843" s="24"/>
      <c r="AZ1843" s="24"/>
      <c r="BA1843" s="24"/>
      <c r="BB1843" s="21">
        <f t="shared" si="232"/>
        <v>2.0209999999999999</v>
      </c>
      <c r="BC1843" s="21"/>
      <c r="BD1843" s="22">
        <f t="shared" si="230"/>
        <v>2.7163978494623655</v>
      </c>
      <c r="BE1843" s="21"/>
      <c r="BG1843" s="10"/>
      <c r="BH1843" s="21">
        <f t="shared" si="231"/>
        <v>0</v>
      </c>
      <c r="BI1843" s="22">
        <f t="shared" si="231"/>
        <v>2.0209999999999998E-3</v>
      </c>
      <c r="BJ1843" s="21"/>
      <c r="BK1843" s="21">
        <v>0</v>
      </c>
      <c r="BL1843" s="22">
        <v>6.0629999999999989E-3</v>
      </c>
      <c r="BM1843" s="21"/>
      <c r="BN1843" s="21">
        <f t="shared" si="233"/>
        <v>0</v>
      </c>
      <c r="BO1843" s="22">
        <f t="shared" si="233"/>
        <v>2.4251999999999996E-2</v>
      </c>
      <c r="BP1843" s="21">
        <f t="shared" si="233"/>
        <v>0</v>
      </c>
    </row>
    <row r="1844" spans="1:68" ht="11.1" customHeight="1" outlineLevel="1" collapsed="1" x14ac:dyDescent="0.2">
      <c r="A1844" s="10"/>
      <c r="B1844" s="18"/>
      <c r="C1844" s="18"/>
      <c r="D1844" s="18"/>
      <c r="E1844" s="19" t="s">
        <v>1647</v>
      </c>
      <c r="F1844" s="20"/>
      <c r="G1844" s="20"/>
      <c r="H1844" s="20"/>
      <c r="I1844" s="20"/>
      <c r="J1844" s="20"/>
      <c r="K1844" s="20"/>
      <c r="L1844" s="209">
        <v>0.42399999999999999</v>
      </c>
      <c r="M1844" s="20"/>
      <c r="N1844" s="209">
        <v>0.61399999999999999</v>
      </c>
      <c r="O1844" s="209">
        <v>0.36799999999999999</v>
      </c>
      <c r="P1844" s="209">
        <v>0.32900000000000001</v>
      </c>
      <c r="Q1844" s="209">
        <v>0.4</v>
      </c>
      <c r="R1844" s="209">
        <v>0.215</v>
      </c>
      <c r="S1844" s="209">
        <v>0.35599999999999998</v>
      </c>
      <c r="T1844" s="209">
        <v>0.39100000000000001</v>
      </c>
      <c r="U1844" s="209">
        <v>0.27500000000000002</v>
      </c>
      <c r="V1844" s="209">
        <v>0.32600000000000001</v>
      </c>
      <c r="W1844" s="209">
        <v>0.29599999999999999</v>
      </c>
      <c r="X1844" s="209">
        <v>0.309</v>
      </c>
      <c r="Y1844" s="209">
        <v>0.29799999999999999</v>
      </c>
      <c r="Z1844" s="209">
        <v>0.315</v>
      </c>
      <c r="AA1844" s="209">
        <v>0.314</v>
      </c>
      <c r="AB1844" s="209">
        <v>0.27500000000000002</v>
      </c>
      <c r="AC1844" s="209">
        <v>0.29599999999999999</v>
      </c>
      <c r="AD1844" s="209">
        <v>0.28299999999999997</v>
      </c>
      <c r="AE1844" s="20"/>
      <c r="AF1844" s="209">
        <v>0.55800000000000005</v>
      </c>
      <c r="AG1844" s="209">
        <v>0.28100000000000003</v>
      </c>
      <c r="AH1844" s="209">
        <v>0.311</v>
      </c>
      <c r="AI1844" s="209">
        <v>0.26300000000000001</v>
      </c>
      <c r="AJ1844" s="20"/>
      <c r="AK1844" s="209">
        <v>0.71099999999999997</v>
      </c>
      <c r="AL1844" s="209">
        <v>0.29299999999999998</v>
      </c>
      <c r="AM1844" s="209">
        <v>0.29399999999999998</v>
      </c>
      <c r="AN1844" s="209">
        <v>0.28999999999999998</v>
      </c>
      <c r="AO1844" s="209">
        <v>0.33300000000000002</v>
      </c>
      <c r="AP1844" s="209">
        <v>0.34499999999999997</v>
      </c>
      <c r="AQ1844" s="209">
        <v>0.27400000000000002</v>
      </c>
      <c r="AR1844" s="209">
        <v>0.28799999999999998</v>
      </c>
      <c r="AS1844" s="209">
        <v>0.28399999999999997</v>
      </c>
      <c r="AT1844" s="209">
        <v>0.34799999999999998</v>
      </c>
      <c r="AU1844" s="209">
        <v>0.33</v>
      </c>
      <c r="AV1844" s="209">
        <v>0.34399999999999997</v>
      </c>
      <c r="AW1844" s="209">
        <v>0.28599999999999998</v>
      </c>
      <c r="AX1844" s="20"/>
      <c r="AY1844" s="20"/>
      <c r="AZ1844" s="209">
        <v>0.31</v>
      </c>
      <c r="BA1844" s="209">
        <v>1.071</v>
      </c>
      <c r="BB1844" s="21">
        <f>BB1845+BB1846</f>
        <v>1.5009999999999999</v>
      </c>
      <c r="BC1844" s="21">
        <f>BF1844</f>
        <v>3.6</v>
      </c>
      <c r="BD1844" s="22">
        <f t="shared" si="230"/>
        <v>2.01747311827957</v>
      </c>
      <c r="BE1844" s="21">
        <f>BC1844-BD1844</f>
        <v>1.5825268817204301</v>
      </c>
      <c r="BF1844" s="2">
        <v>3.6</v>
      </c>
      <c r="BG1844" s="10">
        <v>7</v>
      </c>
      <c r="BH1844" s="21">
        <f t="shared" si="231"/>
        <v>2.6784000000000001E-3</v>
      </c>
      <c r="BI1844" s="22">
        <f t="shared" si="231"/>
        <v>1.5009999999999999E-3</v>
      </c>
      <c r="BJ1844" s="21">
        <f>BH1844-BI1844</f>
        <v>1.1774000000000001E-3</v>
      </c>
      <c r="BK1844" s="21">
        <v>8.0351999999999993E-3</v>
      </c>
      <c r="BL1844" s="22">
        <v>3.2129999999999997E-3</v>
      </c>
      <c r="BM1844" s="21">
        <v>4.8221999999999996E-3</v>
      </c>
      <c r="BN1844" s="21">
        <f t="shared" si="233"/>
        <v>3.2140799999999997E-2</v>
      </c>
      <c r="BO1844" s="22">
        <f t="shared" si="233"/>
        <v>1.2851999999999999E-2</v>
      </c>
      <c r="BP1844" s="21">
        <f t="shared" si="233"/>
        <v>1.9288799999999998E-2</v>
      </c>
    </row>
    <row r="1845" spans="1:68" ht="11.1" hidden="1" customHeight="1" outlineLevel="2" x14ac:dyDescent="0.2">
      <c r="A1845" s="10"/>
      <c r="B1845" s="18"/>
      <c r="C1845" s="18"/>
      <c r="D1845" s="18"/>
      <c r="E1845" s="23" t="s">
        <v>1648</v>
      </c>
      <c r="F1845" s="24"/>
      <c r="G1845" s="24"/>
      <c r="H1845" s="24"/>
      <c r="I1845" s="24"/>
      <c r="J1845" s="24"/>
      <c r="K1845" s="24"/>
      <c r="L1845" s="208">
        <v>0.42399999999999999</v>
      </c>
      <c r="M1845" s="24"/>
      <c r="N1845" s="208">
        <v>0.61399999999999999</v>
      </c>
      <c r="O1845" s="208">
        <v>0.36799999999999999</v>
      </c>
      <c r="P1845" s="208">
        <v>0.32900000000000001</v>
      </c>
      <c r="Q1845" s="208">
        <v>0.4</v>
      </c>
      <c r="R1845" s="208">
        <v>0.215</v>
      </c>
      <c r="S1845" s="208">
        <v>0.35599999999999998</v>
      </c>
      <c r="T1845" s="208">
        <v>0.39100000000000001</v>
      </c>
      <c r="U1845" s="208">
        <v>0.27500000000000002</v>
      </c>
      <c r="V1845" s="208">
        <v>0.32600000000000001</v>
      </c>
      <c r="W1845" s="208">
        <v>0.29599999999999999</v>
      </c>
      <c r="X1845" s="208">
        <v>0.309</v>
      </c>
      <c r="Y1845" s="208">
        <v>0.29799999999999999</v>
      </c>
      <c r="Z1845" s="208">
        <v>0.315</v>
      </c>
      <c r="AA1845" s="208">
        <v>0.314</v>
      </c>
      <c r="AB1845" s="208">
        <v>0.27500000000000002</v>
      </c>
      <c r="AC1845" s="208">
        <v>0.29599999999999999</v>
      </c>
      <c r="AD1845" s="208">
        <v>0.28299999999999997</v>
      </c>
      <c r="AE1845" s="24"/>
      <c r="AF1845" s="208">
        <v>0.55800000000000005</v>
      </c>
      <c r="AG1845" s="208">
        <v>0.28100000000000003</v>
      </c>
      <c r="AH1845" s="208">
        <v>0.311</v>
      </c>
      <c r="AI1845" s="208">
        <v>0.26300000000000001</v>
      </c>
      <c r="AJ1845" s="24"/>
      <c r="AK1845" s="208">
        <v>0.71099999999999997</v>
      </c>
      <c r="AL1845" s="208">
        <v>0.29299999999999998</v>
      </c>
      <c r="AM1845" s="208">
        <v>0.29399999999999998</v>
      </c>
      <c r="AN1845" s="208">
        <v>0.28999999999999998</v>
      </c>
      <c r="AO1845" s="208">
        <v>0.33300000000000002</v>
      </c>
      <c r="AP1845" s="208">
        <v>0.34499999999999997</v>
      </c>
      <c r="AQ1845" s="208">
        <v>0.27400000000000002</v>
      </c>
      <c r="AR1845" s="208">
        <v>0.28799999999999998</v>
      </c>
      <c r="AS1845" s="208">
        <v>0.28399999999999997</v>
      </c>
      <c r="AT1845" s="208">
        <v>0.34799999999999998</v>
      </c>
      <c r="AU1845" s="208">
        <v>0.33</v>
      </c>
      <c r="AV1845" s="208">
        <v>0.34399999999999997</v>
      </c>
      <c r="AW1845" s="208">
        <v>0.28599999999999998</v>
      </c>
      <c r="AX1845" s="24"/>
      <c r="AY1845" s="24"/>
      <c r="AZ1845" s="208">
        <v>0.31</v>
      </c>
      <c r="BA1845" s="208">
        <v>1.071</v>
      </c>
      <c r="BB1845" s="21">
        <f t="shared" si="232"/>
        <v>1.071</v>
      </c>
      <c r="BC1845" s="21"/>
      <c r="BD1845" s="22">
        <f t="shared" si="230"/>
        <v>1.439516129032258</v>
      </c>
      <c r="BE1845" s="21"/>
      <c r="BG1845" s="10"/>
      <c r="BH1845" s="21">
        <f t="shared" si="231"/>
        <v>0</v>
      </c>
      <c r="BI1845" s="22">
        <f t="shared" si="231"/>
        <v>1.0709999999999999E-3</v>
      </c>
      <c r="BJ1845" s="21"/>
      <c r="BK1845" s="21">
        <v>0</v>
      </c>
      <c r="BL1845" s="22">
        <v>3.2129999999999997E-3</v>
      </c>
      <c r="BM1845" s="21"/>
      <c r="BN1845" s="21">
        <f t="shared" si="233"/>
        <v>0</v>
      </c>
      <c r="BO1845" s="22">
        <f t="shared" si="233"/>
        <v>1.2851999999999999E-2</v>
      </c>
      <c r="BP1845" s="21">
        <f t="shared" si="233"/>
        <v>0</v>
      </c>
    </row>
    <row r="1846" spans="1:68" ht="11.1" hidden="1" customHeight="1" outlineLevel="2" x14ac:dyDescent="0.2">
      <c r="A1846" s="10"/>
      <c r="B1846" s="18"/>
      <c r="C1846" s="18"/>
      <c r="D1846" s="18"/>
      <c r="E1846" s="23" t="s">
        <v>1648</v>
      </c>
      <c r="F1846" s="208">
        <v>0.43</v>
      </c>
      <c r="G1846" s="208">
        <v>0.33400000000000002</v>
      </c>
      <c r="H1846" s="208">
        <v>0.35499999999999998</v>
      </c>
      <c r="I1846" s="239">
        <v>0.35399999999999998</v>
      </c>
      <c r="J1846" s="239"/>
      <c r="K1846" s="208">
        <v>0.33700000000000002</v>
      </c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  <c r="AN1846" s="24"/>
      <c r="AO1846" s="24"/>
      <c r="AP1846" s="24"/>
      <c r="AQ1846" s="24"/>
      <c r="AR1846" s="24"/>
      <c r="AS1846" s="24"/>
      <c r="AT1846" s="24"/>
      <c r="AU1846" s="24"/>
      <c r="AV1846" s="24"/>
      <c r="AW1846" s="24"/>
      <c r="AX1846" s="24"/>
      <c r="AY1846" s="24"/>
      <c r="AZ1846" s="24"/>
      <c r="BA1846" s="24"/>
      <c r="BB1846" s="21">
        <f t="shared" si="232"/>
        <v>0.43</v>
      </c>
      <c r="BC1846" s="21"/>
      <c r="BD1846" s="22">
        <f t="shared" ref="BD1846:BD1909" si="234">(BB1846/31/24)*1000</f>
        <v>0.57795698924731176</v>
      </c>
      <c r="BE1846" s="21"/>
      <c r="BG1846" s="10"/>
      <c r="BH1846" s="21">
        <f t="shared" si="231"/>
        <v>0</v>
      </c>
      <c r="BI1846" s="22">
        <f t="shared" si="231"/>
        <v>4.2999999999999994E-4</v>
      </c>
      <c r="BJ1846" s="21"/>
      <c r="BK1846" s="21">
        <v>0</v>
      </c>
      <c r="BL1846" s="22">
        <v>1.2899999999999999E-3</v>
      </c>
      <c r="BM1846" s="21"/>
      <c r="BN1846" s="21">
        <f t="shared" si="233"/>
        <v>0</v>
      </c>
      <c r="BO1846" s="22">
        <f t="shared" si="233"/>
        <v>5.1599999999999997E-3</v>
      </c>
      <c r="BP1846" s="21">
        <f t="shared" si="233"/>
        <v>0</v>
      </c>
    </row>
    <row r="1847" spans="1:68" ht="11.1" hidden="1" customHeight="1" outlineLevel="1" collapsed="1" x14ac:dyDescent="0.2">
      <c r="A1847" s="10"/>
      <c r="B1847" s="18"/>
      <c r="C1847" s="18"/>
      <c r="D1847" s="18"/>
      <c r="E1847" s="19" t="s">
        <v>1649</v>
      </c>
      <c r="F1847" s="209">
        <v>4.633</v>
      </c>
      <c r="G1847" s="209">
        <v>4.6420000000000003</v>
      </c>
      <c r="H1847" s="209">
        <v>2.96</v>
      </c>
      <c r="I1847" s="240">
        <v>2.597</v>
      </c>
      <c r="J1847" s="240"/>
      <c r="K1847" s="209">
        <v>1.25</v>
      </c>
      <c r="L1847" s="20"/>
      <c r="M1847" s="20"/>
      <c r="N1847" s="20"/>
      <c r="O1847" s="20"/>
      <c r="P1847" s="209">
        <v>1.2110000000000001</v>
      </c>
      <c r="Q1847" s="209">
        <v>4.157</v>
      </c>
      <c r="R1847" s="209">
        <v>3.9769999999999999</v>
      </c>
      <c r="S1847" s="209">
        <v>4.9610000000000003</v>
      </c>
      <c r="T1847" s="209">
        <v>4.8460000000000001</v>
      </c>
      <c r="U1847" s="209">
        <v>3.9159999999999999</v>
      </c>
      <c r="V1847" s="209">
        <v>2.794</v>
      </c>
      <c r="W1847" s="209">
        <v>1.665</v>
      </c>
      <c r="X1847" s="209">
        <v>0.27800000000000002</v>
      </c>
      <c r="Y1847" s="209">
        <v>0.313</v>
      </c>
      <c r="Z1847" s="20"/>
      <c r="AA1847" s="209">
        <v>0.749</v>
      </c>
      <c r="AB1847" s="209">
        <v>2.5920000000000001</v>
      </c>
      <c r="AC1847" s="209">
        <v>4.1559999999999997</v>
      </c>
      <c r="AD1847" s="209">
        <v>5.4939999999999998</v>
      </c>
      <c r="AE1847" s="20"/>
      <c r="AF1847" s="209">
        <v>11.898999999999999</v>
      </c>
      <c r="AG1847" s="209">
        <v>4.0709999999999997</v>
      </c>
      <c r="AH1847" s="209">
        <v>2.5070000000000001</v>
      </c>
      <c r="AI1847" s="209">
        <v>1.8959999999999999</v>
      </c>
      <c r="AJ1847" s="20"/>
      <c r="AK1847" s="20"/>
      <c r="AL1847" s="20"/>
      <c r="AM1847" s="20"/>
      <c r="AN1847" s="209">
        <v>3.9020000000000001</v>
      </c>
      <c r="AO1847" s="209">
        <v>4.1260000000000003</v>
      </c>
      <c r="AP1847" s="209">
        <v>5.5860000000000003</v>
      </c>
      <c r="AQ1847" s="209">
        <v>5.7679999999999998</v>
      </c>
      <c r="AR1847" s="209">
        <v>5.9950000000000001</v>
      </c>
      <c r="AS1847" s="209">
        <v>4.7190000000000003</v>
      </c>
      <c r="AT1847" s="209">
        <v>3.5230000000000001</v>
      </c>
      <c r="AU1847" s="209">
        <v>1.5029999999999999</v>
      </c>
      <c r="AV1847" s="20"/>
      <c r="AW1847" s="20"/>
      <c r="AX1847" s="20"/>
      <c r="AY1847" s="209">
        <v>1.2410000000000001</v>
      </c>
      <c r="AZ1847" s="209">
        <v>2.3239999999999998</v>
      </c>
      <c r="BA1847" s="209">
        <v>3.8660000000000001</v>
      </c>
      <c r="BB1847" s="21">
        <f t="shared" si="232"/>
        <v>11.898999999999999</v>
      </c>
      <c r="BC1847" s="21">
        <f>BD1847</f>
        <v>15.993279569892472</v>
      </c>
      <c r="BD1847" s="22">
        <f t="shared" si="234"/>
        <v>15.993279569892472</v>
      </c>
      <c r="BE1847" s="21">
        <f>BC1847-BD1847</f>
        <v>0</v>
      </c>
      <c r="BF1847" s="2">
        <v>12.8</v>
      </c>
      <c r="BG1847" s="10">
        <v>6</v>
      </c>
      <c r="BH1847" s="21">
        <f t="shared" si="231"/>
        <v>1.1899E-2</v>
      </c>
      <c r="BI1847" s="22">
        <f t="shared" si="231"/>
        <v>1.1899E-2</v>
      </c>
      <c r="BJ1847" s="21">
        <f>BH1847-BI1847</f>
        <v>0</v>
      </c>
      <c r="BK1847" s="21">
        <v>3.5697E-2</v>
      </c>
      <c r="BL1847" s="22">
        <v>3.5697E-2</v>
      </c>
      <c r="BM1847" s="21">
        <v>0</v>
      </c>
      <c r="BN1847" s="21">
        <f t="shared" si="233"/>
        <v>0.142788</v>
      </c>
      <c r="BO1847" s="22">
        <f t="shared" si="233"/>
        <v>0.142788</v>
      </c>
      <c r="BP1847" s="21">
        <f t="shared" si="233"/>
        <v>0</v>
      </c>
    </row>
    <row r="1848" spans="1:68" ht="11.1" hidden="1" customHeight="1" outlineLevel="2" x14ac:dyDescent="0.2">
      <c r="A1848" s="10"/>
      <c r="B1848" s="18"/>
      <c r="C1848" s="18"/>
      <c r="D1848" s="18"/>
      <c r="E1848" s="23" t="s">
        <v>1650</v>
      </c>
      <c r="F1848" s="208">
        <v>2.327</v>
      </c>
      <c r="G1848" s="208">
        <v>2.3140000000000001</v>
      </c>
      <c r="H1848" s="208">
        <v>1.6659999999999999</v>
      </c>
      <c r="I1848" s="239">
        <v>1.5629999999999999</v>
      </c>
      <c r="J1848" s="239"/>
      <c r="K1848" s="208">
        <v>0.69799999999999995</v>
      </c>
      <c r="L1848" s="24"/>
      <c r="M1848" s="24"/>
      <c r="N1848" s="24"/>
      <c r="O1848" s="24"/>
      <c r="P1848" s="208">
        <v>0.623</v>
      </c>
      <c r="Q1848" s="208">
        <v>2.2930000000000001</v>
      </c>
      <c r="R1848" s="208">
        <v>2.0099999999999998</v>
      </c>
      <c r="S1848" s="208">
        <v>2.2109999999999999</v>
      </c>
      <c r="T1848" s="208">
        <v>2.278</v>
      </c>
      <c r="U1848" s="208">
        <v>1.994</v>
      </c>
      <c r="V1848" s="208">
        <v>1.6579999999999999</v>
      </c>
      <c r="W1848" s="208">
        <v>0.95699999999999996</v>
      </c>
      <c r="X1848" s="208">
        <v>1.2999999999999999E-2</v>
      </c>
      <c r="Y1848" s="24"/>
      <c r="Z1848" s="24"/>
      <c r="AA1848" s="208">
        <v>0.57999999999999996</v>
      </c>
      <c r="AB1848" s="208">
        <v>1.647</v>
      </c>
      <c r="AC1848" s="208">
        <v>2.3620000000000001</v>
      </c>
      <c r="AD1848" s="208">
        <v>2.9609999999999999</v>
      </c>
      <c r="AE1848" s="24"/>
      <c r="AF1848" s="208">
        <v>6.2409999999999997</v>
      </c>
      <c r="AG1848" s="208">
        <v>2.274</v>
      </c>
      <c r="AH1848" s="208">
        <v>1.482</v>
      </c>
      <c r="AI1848" s="208">
        <v>1.2410000000000001</v>
      </c>
      <c r="AJ1848" s="24"/>
      <c r="AK1848" s="24"/>
      <c r="AL1848" s="24"/>
      <c r="AM1848" s="24"/>
      <c r="AN1848" s="208">
        <v>2.3730000000000002</v>
      </c>
      <c r="AO1848" s="208">
        <v>2.4470000000000001</v>
      </c>
      <c r="AP1848" s="208">
        <v>3.13</v>
      </c>
      <c r="AQ1848" s="208">
        <v>3.2160000000000002</v>
      </c>
      <c r="AR1848" s="208">
        <v>3.5990000000000002</v>
      </c>
      <c r="AS1848" s="208">
        <v>2.9860000000000002</v>
      </c>
      <c r="AT1848" s="208">
        <v>2.302</v>
      </c>
      <c r="AU1848" s="208">
        <v>0.97799999999999998</v>
      </c>
      <c r="AV1848" s="24"/>
      <c r="AW1848" s="24"/>
      <c r="AX1848" s="24"/>
      <c r="AY1848" s="208">
        <v>0.80600000000000005</v>
      </c>
      <c r="AZ1848" s="208">
        <v>1.7350000000000001</v>
      </c>
      <c r="BA1848" s="208">
        <v>2.706</v>
      </c>
      <c r="BB1848" s="21">
        <f t="shared" si="232"/>
        <v>6.2409999999999997</v>
      </c>
      <c r="BC1848" s="21"/>
      <c r="BD1848" s="22">
        <f t="shared" si="234"/>
        <v>8.388440860215054</v>
      </c>
      <c r="BE1848" s="21"/>
      <c r="BG1848" s="10"/>
      <c r="BH1848" s="21">
        <f t="shared" si="231"/>
        <v>0</v>
      </c>
      <c r="BI1848" s="22">
        <f t="shared" si="231"/>
        <v>6.241E-3</v>
      </c>
      <c r="BJ1848" s="21"/>
      <c r="BK1848" s="21">
        <v>0</v>
      </c>
      <c r="BL1848" s="22">
        <v>1.8723E-2</v>
      </c>
      <c r="BM1848" s="21"/>
      <c r="BN1848" s="21">
        <f t="shared" si="233"/>
        <v>0</v>
      </c>
      <c r="BO1848" s="22">
        <f t="shared" si="233"/>
        <v>7.4892E-2</v>
      </c>
      <c r="BP1848" s="21">
        <f t="shared" si="233"/>
        <v>0</v>
      </c>
    </row>
    <row r="1849" spans="1:68" ht="11.1" hidden="1" customHeight="1" outlineLevel="2" x14ac:dyDescent="0.2">
      <c r="A1849" s="10"/>
      <c r="B1849" s="18"/>
      <c r="C1849" s="18"/>
      <c r="D1849" s="18"/>
      <c r="E1849" s="23" t="s">
        <v>1651</v>
      </c>
      <c r="F1849" s="208">
        <v>2.306</v>
      </c>
      <c r="G1849" s="208">
        <v>2.3279999999999998</v>
      </c>
      <c r="H1849" s="208">
        <v>1.294</v>
      </c>
      <c r="I1849" s="239">
        <v>1.034</v>
      </c>
      <c r="J1849" s="239"/>
      <c r="K1849" s="208">
        <v>0.55200000000000005</v>
      </c>
      <c r="L1849" s="24"/>
      <c r="M1849" s="24"/>
      <c r="N1849" s="24"/>
      <c r="O1849" s="24"/>
      <c r="P1849" s="208">
        <v>0.58799999999999997</v>
      </c>
      <c r="Q1849" s="208">
        <v>1.8640000000000001</v>
      </c>
      <c r="R1849" s="208">
        <v>1.9670000000000001</v>
      </c>
      <c r="S1849" s="208">
        <v>2.75</v>
      </c>
      <c r="T1849" s="208">
        <v>2.5680000000000001</v>
      </c>
      <c r="U1849" s="208">
        <v>1.9219999999999999</v>
      </c>
      <c r="V1849" s="208">
        <v>1.1359999999999999</v>
      </c>
      <c r="W1849" s="208">
        <v>0.70799999999999996</v>
      </c>
      <c r="X1849" s="208">
        <v>0.26500000000000001</v>
      </c>
      <c r="Y1849" s="208">
        <v>0.313</v>
      </c>
      <c r="Z1849" s="24"/>
      <c r="AA1849" s="208">
        <v>0.16900000000000001</v>
      </c>
      <c r="AB1849" s="208">
        <v>0.94499999999999995</v>
      </c>
      <c r="AC1849" s="208">
        <v>1.794</v>
      </c>
      <c r="AD1849" s="208">
        <v>2.5329999999999999</v>
      </c>
      <c r="AE1849" s="24"/>
      <c r="AF1849" s="208">
        <v>5.6580000000000004</v>
      </c>
      <c r="AG1849" s="208">
        <v>1.7969999999999999</v>
      </c>
      <c r="AH1849" s="208">
        <v>1.0249999999999999</v>
      </c>
      <c r="AI1849" s="208">
        <v>0.65500000000000003</v>
      </c>
      <c r="AJ1849" s="24"/>
      <c r="AK1849" s="24"/>
      <c r="AL1849" s="24"/>
      <c r="AM1849" s="24"/>
      <c r="AN1849" s="208">
        <v>1.5289999999999999</v>
      </c>
      <c r="AO1849" s="208">
        <v>1.679</v>
      </c>
      <c r="AP1849" s="208">
        <v>2.456</v>
      </c>
      <c r="AQ1849" s="208">
        <v>2.552</v>
      </c>
      <c r="AR1849" s="208">
        <v>2.3959999999999999</v>
      </c>
      <c r="AS1849" s="208">
        <v>1.7330000000000001</v>
      </c>
      <c r="AT1849" s="208">
        <v>1.2210000000000001</v>
      </c>
      <c r="AU1849" s="208">
        <v>0.52500000000000002</v>
      </c>
      <c r="AV1849" s="24"/>
      <c r="AW1849" s="24"/>
      <c r="AX1849" s="24"/>
      <c r="AY1849" s="208">
        <v>0.435</v>
      </c>
      <c r="AZ1849" s="208">
        <v>0.58899999999999997</v>
      </c>
      <c r="BA1849" s="208">
        <v>1.1599999999999999</v>
      </c>
      <c r="BB1849" s="21">
        <f t="shared" si="232"/>
        <v>5.6580000000000004</v>
      </c>
      <c r="BC1849" s="21"/>
      <c r="BD1849" s="22">
        <f t="shared" si="234"/>
        <v>7.6048387096774199</v>
      </c>
      <c r="BE1849" s="21"/>
      <c r="BG1849" s="10"/>
      <c r="BH1849" s="21">
        <f t="shared" si="231"/>
        <v>0</v>
      </c>
      <c r="BI1849" s="22">
        <f t="shared" si="231"/>
        <v>5.6579999999999998E-3</v>
      </c>
      <c r="BJ1849" s="21"/>
      <c r="BK1849" s="21">
        <v>0</v>
      </c>
      <c r="BL1849" s="22">
        <v>1.6974E-2</v>
      </c>
      <c r="BM1849" s="21"/>
      <c r="BN1849" s="21">
        <f t="shared" si="233"/>
        <v>0</v>
      </c>
      <c r="BO1849" s="22">
        <f t="shared" si="233"/>
        <v>6.7895999999999998E-2</v>
      </c>
      <c r="BP1849" s="21">
        <f t="shared" si="233"/>
        <v>0</v>
      </c>
    </row>
    <row r="1850" spans="1:68" ht="11.1" customHeight="1" outlineLevel="1" collapsed="1" x14ac:dyDescent="0.2">
      <c r="A1850" s="10"/>
      <c r="B1850" s="18"/>
      <c r="C1850" s="18"/>
      <c r="D1850" s="18"/>
      <c r="E1850" s="19" t="s">
        <v>1652</v>
      </c>
      <c r="F1850" s="209">
        <v>0.89500000000000002</v>
      </c>
      <c r="G1850" s="20"/>
      <c r="H1850" s="209">
        <v>1.3029999999999999</v>
      </c>
      <c r="I1850" s="240">
        <v>0.42499999999999999</v>
      </c>
      <c r="J1850" s="240"/>
      <c r="K1850" s="209">
        <v>0.22700000000000001</v>
      </c>
      <c r="L1850" s="20"/>
      <c r="M1850" s="20"/>
      <c r="N1850" s="20"/>
      <c r="O1850" s="209">
        <v>0.20499999999999999</v>
      </c>
      <c r="P1850" s="209">
        <v>0.28499999999999998</v>
      </c>
      <c r="Q1850" s="209">
        <v>0.55300000000000005</v>
      </c>
      <c r="R1850" s="209">
        <v>0.77</v>
      </c>
      <c r="S1850" s="209">
        <v>0.877</v>
      </c>
      <c r="T1850" s="209">
        <v>1</v>
      </c>
      <c r="U1850" s="209">
        <v>0.59099999999999997</v>
      </c>
      <c r="V1850" s="209">
        <v>0.34</v>
      </c>
      <c r="W1850" s="209">
        <v>0.17699999999999999</v>
      </c>
      <c r="X1850" s="209">
        <v>7.5999999999999998E-2</v>
      </c>
      <c r="Y1850" s="20"/>
      <c r="Z1850" s="20"/>
      <c r="AA1850" s="209">
        <v>0.111</v>
      </c>
      <c r="AB1850" s="209">
        <v>0.315</v>
      </c>
      <c r="AC1850" s="209">
        <v>0.56999999999999995</v>
      </c>
      <c r="AD1850" s="209">
        <v>0.92</v>
      </c>
      <c r="AE1850" s="209">
        <v>0.8</v>
      </c>
      <c r="AF1850" s="209">
        <v>0.59499999999999997</v>
      </c>
      <c r="AG1850" s="209">
        <v>0.38300000000000001</v>
      </c>
      <c r="AH1850" s="209">
        <v>0.30199999999999999</v>
      </c>
      <c r="AI1850" s="209">
        <v>0.19</v>
      </c>
      <c r="AJ1850" s="20"/>
      <c r="AK1850" s="20"/>
      <c r="AL1850" s="20"/>
      <c r="AM1850" s="209">
        <v>0.222</v>
      </c>
      <c r="AN1850" s="209">
        <v>0.308</v>
      </c>
      <c r="AO1850" s="209">
        <v>0.57699999999999996</v>
      </c>
      <c r="AP1850" s="209">
        <v>0.67</v>
      </c>
      <c r="AQ1850" s="209">
        <v>0.879</v>
      </c>
      <c r="AR1850" s="209">
        <v>0.60399999999999998</v>
      </c>
      <c r="AS1850" s="209">
        <v>0.6</v>
      </c>
      <c r="AT1850" s="209">
        <v>0.36499999999999999</v>
      </c>
      <c r="AU1850" s="209">
        <v>0.191</v>
      </c>
      <c r="AV1850" s="209">
        <v>4.8000000000000001E-2</v>
      </c>
      <c r="AW1850" s="20"/>
      <c r="AX1850" s="20"/>
      <c r="AY1850" s="209">
        <v>5.8000000000000003E-2</v>
      </c>
      <c r="AZ1850" s="209">
        <v>0.16800000000000001</v>
      </c>
      <c r="BA1850" s="209">
        <v>0.39500000000000002</v>
      </c>
      <c r="BB1850" s="21">
        <f t="shared" si="232"/>
        <v>1.3029999999999999</v>
      </c>
      <c r="BC1850" s="21">
        <f>BF1850</f>
        <v>2.52</v>
      </c>
      <c r="BD1850" s="22">
        <f t="shared" si="234"/>
        <v>1.7513440860215053</v>
      </c>
      <c r="BE1850" s="21">
        <f>BC1850-BD1850</f>
        <v>0.76865591397849475</v>
      </c>
      <c r="BF1850" s="2">
        <v>2.52</v>
      </c>
      <c r="BG1850" s="10">
        <v>7</v>
      </c>
      <c r="BH1850" s="21">
        <f t="shared" si="231"/>
        <v>1.8748800000000002E-3</v>
      </c>
      <c r="BI1850" s="22">
        <f t="shared" si="231"/>
        <v>1.3029999999999999E-3</v>
      </c>
      <c r="BJ1850" s="21">
        <f>BH1850-BI1850</f>
        <v>5.718800000000003E-4</v>
      </c>
      <c r="BK1850" s="21">
        <v>5.6246400000000002E-3</v>
      </c>
      <c r="BL1850" s="22">
        <v>3.9089999999999993E-3</v>
      </c>
      <c r="BM1850" s="21">
        <v>1.7156400000000009E-3</v>
      </c>
      <c r="BN1850" s="21">
        <f t="shared" si="233"/>
        <v>2.2498560000000001E-2</v>
      </c>
      <c r="BO1850" s="22">
        <f t="shared" si="233"/>
        <v>1.5635999999999997E-2</v>
      </c>
      <c r="BP1850" s="21">
        <f t="shared" si="233"/>
        <v>6.8625600000000037E-3</v>
      </c>
    </row>
    <row r="1851" spans="1:68" ht="11.1" hidden="1" customHeight="1" outlineLevel="2" x14ac:dyDescent="0.2">
      <c r="A1851" s="10"/>
      <c r="B1851" s="18"/>
      <c r="C1851" s="18"/>
      <c r="D1851" s="18"/>
      <c r="E1851" s="23" t="s">
        <v>1653</v>
      </c>
      <c r="F1851" s="208">
        <v>0.89500000000000002</v>
      </c>
      <c r="G1851" s="24"/>
      <c r="H1851" s="208">
        <v>1.3029999999999999</v>
      </c>
      <c r="I1851" s="239">
        <v>0.42499999999999999</v>
      </c>
      <c r="J1851" s="239"/>
      <c r="K1851" s="208">
        <v>0.22700000000000001</v>
      </c>
      <c r="L1851" s="24"/>
      <c r="M1851" s="24"/>
      <c r="N1851" s="24"/>
      <c r="O1851" s="208">
        <v>0.20499999999999999</v>
      </c>
      <c r="P1851" s="208">
        <v>0.28499999999999998</v>
      </c>
      <c r="Q1851" s="208">
        <v>0.55300000000000005</v>
      </c>
      <c r="R1851" s="208">
        <v>0.77</v>
      </c>
      <c r="S1851" s="208">
        <v>0.877</v>
      </c>
      <c r="T1851" s="208">
        <v>1</v>
      </c>
      <c r="U1851" s="208">
        <v>0.59099999999999997</v>
      </c>
      <c r="V1851" s="208">
        <v>0.34</v>
      </c>
      <c r="W1851" s="208">
        <v>0.17699999999999999</v>
      </c>
      <c r="X1851" s="208">
        <v>7.5999999999999998E-2</v>
      </c>
      <c r="Y1851" s="24"/>
      <c r="Z1851" s="24"/>
      <c r="AA1851" s="208">
        <v>0.111</v>
      </c>
      <c r="AB1851" s="208">
        <v>0.315</v>
      </c>
      <c r="AC1851" s="208">
        <v>0.56999999999999995</v>
      </c>
      <c r="AD1851" s="208">
        <v>0.92</v>
      </c>
      <c r="AE1851" s="208">
        <v>0.8</v>
      </c>
      <c r="AF1851" s="208">
        <v>0.59499999999999997</v>
      </c>
      <c r="AG1851" s="208">
        <v>0.38300000000000001</v>
      </c>
      <c r="AH1851" s="208">
        <v>0.30199999999999999</v>
      </c>
      <c r="AI1851" s="208">
        <v>0.19</v>
      </c>
      <c r="AJ1851" s="24"/>
      <c r="AK1851" s="24"/>
      <c r="AL1851" s="24"/>
      <c r="AM1851" s="208">
        <v>0.222</v>
      </c>
      <c r="AN1851" s="208">
        <v>0.308</v>
      </c>
      <c r="AO1851" s="208">
        <v>0.57699999999999996</v>
      </c>
      <c r="AP1851" s="208">
        <v>0.67</v>
      </c>
      <c r="AQ1851" s="208">
        <v>0.879</v>
      </c>
      <c r="AR1851" s="208">
        <v>0.60399999999999998</v>
      </c>
      <c r="AS1851" s="208">
        <v>0.6</v>
      </c>
      <c r="AT1851" s="208">
        <v>0.36499999999999999</v>
      </c>
      <c r="AU1851" s="208">
        <v>0.191</v>
      </c>
      <c r="AV1851" s="208">
        <v>4.8000000000000001E-2</v>
      </c>
      <c r="AW1851" s="24"/>
      <c r="AX1851" s="24"/>
      <c r="AY1851" s="208">
        <v>5.8000000000000003E-2</v>
      </c>
      <c r="AZ1851" s="208">
        <v>0.16800000000000001</v>
      </c>
      <c r="BA1851" s="208">
        <v>0.39500000000000002</v>
      </c>
      <c r="BB1851" s="21">
        <f t="shared" si="232"/>
        <v>1.3029999999999999</v>
      </c>
      <c r="BC1851" s="21"/>
      <c r="BD1851" s="22">
        <f t="shared" si="234"/>
        <v>1.7513440860215053</v>
      </c>
      <c r="BE1851" s="21"/>
      <c r="BG1851" s="10"/>
      <c r="BH1851" s="21">
        <f t="shared" si="231"/>
        <v>0</v>
      </c>
      <c r="BI1851" s="22">
        <f t="shared" si="231"/>
        <v>1.3029999999999999E-3</v>
      </c>
      <c r="BJ1851" s="21"/>
      <c r="BK1851" s="21">
        <v>0</v>
      </c>
      <c r="BL1851" s="22">
        <v>3.9089999999999993E-3</v>
      </c>
      <c r="BM1851" s="21"/>
      <c r="BN1851" s="21">
        <f t="shared" si="233"/>
        <v>0</v>
      </c>
      <c r="BO1851" s="22">
        <f t="shared" si="233"/>
        <v>1.5635999999999997E-2</v>
      </c>
      <c r="BP1851" s="21">
        <f t="shared" si="233"/>
        <v>0</v>
      </c>
    </row>
    <row r="1852" spans="1:68" ht="11.1" customHeight="1" outlineLevel="1" collapsed="1" x14ac:dyDescent="0.2">
      <c r="A1852" s="10"/>
      <c r="B1852" s="18"/>
      <c r="C1852" s="18"/>
      <c r="D1852" s="18"/>
      <c r="E1852" s="19" t="s">
        <v>1654</v>
      </c>
      <c r="F1852" s="209">
        <v>0.81599999999999995</v>
      </c>
      <c r="G1852" s="209">
        <v>0.54800000000000004</v>
      </c>
      <c r="H1852" s="209">
        <v>0.41399999999999998</v>
      </c>
      <c r="I1852" s="240">
        <v>0.27700000000000002</v>
      </c>
      <c r="J1852" s="240"/>
      <c r="K1852" s="209">
        <v>0.09</v>
      </c>
      <c r="L1852" s="20"/>
      <c r="M1852" s="20"/>
      <c r="N1852" s="20"/>
      <c r="O1852" s="20"/>
      <c r="P1852" s="209">
        <v>0.26400000000000001</v>
      </c>
      <c r="Q1852" s="209">
        <v>0.47499999999999998</v>
      </c>
      <c r="R1852" s="209">
        <v>0.60099999999999998</v>
      </c>
      <c r="S1852" s="209">
        <v>0.66800000000000004</v>
      </c>
      <c r="T1852" s="209">
        <v>0.151</v>
      </c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0"/>
      <c r="AE1852" s="20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9">
        <v>0.375</v>
      </c>
      <c r="AR1852" s="209">
        <v>0.433</v>
      </c>
      <c r="AS1852" s="209">
        <v>0.51900000000000002</v>
      </c>
      <c r="AT1852" s="209">
        <v>0.313</v>
      </c>
      <c r="AU1852" s="20"/>
      <c r="AV1852" s="20"/>
      <c r="AW1852" s="20"/>
      <c r="AX1852" s="20"/>
      <c r="AY1852" s="20"/>
      <c r="AZ1852" s="20"/>
      <c r="BA1852" s="20"/>
      <c r="BB1852" s="21">
        <f t="shared" si="232"/>
        <v>0.81599999999999995</v>
      </c>
      <c r="BC1852" s="21">
        <f>BF1852</f>
        <v>1.45</v>
      </c>
      <c r="BD1852" s="22">
        <f t="shared" si="234"/>
        <v>1.096774193548387</v>
      </c>
      <c r="BE1852" s="21">
        <f>BC1852-BD1852</f>
        <v>0.35322580645161294</v>
      </c>
      <c r="BF1852" s="2">
        <v>1.45</v>
      </c>
      <c r="BG1852" s="10">
        <v>7</v>
      </c>
      <c r="BH1852" s="21">
        <f t="shared" si="231"/>
        <v>1.0788E-3</v>
      </c>
      <c r="BI1852" s="22">
        <f t="shared" si="231"/>
        <v>8.1599999999999989E-4</v>
      </c>
      <c r="BJ1852" s="21">
        <f>BH1852-BI1852</f>
        <v>2.628000000000001E-4</v>
      </c>
      <c r="BK1852" s="21">
        <v>3.2364E-3</v>
      </c>
      <c r="BL1852" s="22">
        <v>2.4479999999999997E-3</v>
      </c>
      <c r="BM1852" s="21">
        <v>7.884000000000003E-4</v>
      </c>
      <c r="BN1852" s="21">
        <f t="shared" si="233"/>
        <v>1.29456E-2</v>
      </c>
      <c r="BO1852" s="22">
        <f t="shared" si="233"/>
        <v>9.7919999999999986E-3</v>
      </c>
      <c r="BP1852" s="21">
        <f t="shared" si="233"/>
        <v>3.1536000000000012E-3</v>
      </c>
    </row>
    <row r="1853" spans="1:68" ht="11.1" hidden="1" customHeight="1" outlineLevel="2" x14ac:dyDescent="0.2">
      <c r="A1853" s="10"/>
      <c r="B1853" s="18"/>
      <c r="C1853" s="18"/>
      <c r="D1853" s="18"/>
      <c r="E1853" s="23" t="s">
        <v>1655</v>
      </c>
      <c r="F1853" s="208">
        <v>0.81599999999999995</v>
      </c>
      <c r="G1853" s="208">
        <v>0.54800000000000004</v>
      </c>
      <c r="H1853" s="208">
        <v>0.41399999999999998</v>
      </c>
      <c r="I1853" s="239">
        <v>0.27700000000000002</v>
      </c>
      <c r="J1853" s="239"/>
      <c r="K1853" s="208">
        <v>0.09</v>
      </c>
      <c r="L1853" s="24"/>
      <c r="M1853" s="24"/>
      <c r="N1853" s="24"/>
      <c r="O1853" s="24"/>
      <c r="P1853" s="208">
        <v>0.26400000000000001</v>
      </c>
      <c r="Q1853" s="208">
        <v>0.47499999999999998</v>
      </c>
      <c r="R1853" s="208">
        <v>0.60099999999999998</v>
      </c>
      <c r="S1853" s="208">
        <v>0.66800000000000004</v>
      </c>
      <c r="T1853" s="208">
        <v>0.151</v>
      </c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24"/>
      <c r="AG1853" s="24"/>
      <c r="AH1853" s="24"/>
      <c r="AI1853" s="24"/>
      <c r="AJ1853" s="24"/>
      <c r="AK1853" s="24"/>
      <c r="AL1853" s="24"/>
      <c r="AM1853" s="24"/>
      <c r="AN1853" s="24"/>
      <c r="AO1853" s="24"/>
      <c r="AP1853" s="24"/>
      <c r="AQ1853" s="208">
        <v>0.375</v>
      </c>
      <c r="AR1853" s="208">
        <v>0.433</v>
      </c>
      <c r="AS1853" s="208">
        <v>0.51900000000000002</v>
      </c>
      <c r="AT1853" s="208">
        <v>0.313</v>
      </c>
      <c r="AU1853" s="24"/>
      <c r="AV1853" s="24"/>
      <c r="AW1853" s="24"/>
      <c r="AX1853" s="24"/>
      <c r="AY1853" s="24"/>
      <c r="AZ1853" s="24"/>
      <c r="BA1853" s="24"/>
      <c r="BB1853" s="21">
        <f t="shared" si="232"/>
        <v>0.81599999999999995</v>
      </c>
      <c r="BC1853" s="21"/>
      <c r="BD1853" s="22">
        <f t="shared" si="234"/>
        <v>1.096774193548387</v>
      </c>
      <c r="BE1853" s="21"/>
      <c r="BG1853" s="10"/>
      <c r="BH1853" s="21">
        <f t="shared" si="231"/>
        <v>0</v>
      </c>
      <c r="BI1853" s="22">
        <f t="shared" si="231"/>
        <v>8.1599999999999989E-4</v>
      </c>
      <c r="BJ1853" s="21"/>
      <c r="BK1853" s="21">
        <v>0</v>
      </c>
      <c r="BL1853" s="22">
        <v>2.4479999999999997E-3</v>
      </c>
      <c r="BM1853" s="21"/>
      <c r="BN1853" s="21">
        <f t="shared" si="233"/>
        <v>0</v>
      </c>
      <c r="BO1853" s="22">
        <f t="shared" si="233"/>
        <v>9.7919999999999986E-3</v>
      </c>
      <c r="BP1853" s="21">
        <f t="shared" si="233"/>
        <v>0</v>
      </c>
    </row>
    <row r="1854" spans="1:68" ht="11.1" hidden="1" customHeight="1" outlineLevel="1" collapsed="1" x14ac:dyDescent="0.2">
      <c r="A1854" s="10"/>
      <c r="B1854" s="18"/>
      <c r="C1854" s="18"/>
      <c r="D1854" s="18"/>
      <c r="E1854" s="19" t="s">
        <v>1656</v>
      </c>
      <c r="F1854" s="209">
        <v>2.5590000000000002</v>
      </c>
      <c r="G1854" s="209">
        <v>2.5720000000000001</v>
      </c>
      <c r="H1854" s="209">
        <v>1.3340000000000001</v>
      </c>
      <c r="I1854" s="240">
        <v>1.3160000000000001</v>
      </c>
      <c r="J1854" s="240"/>
      <c r="K1854" s="209">
        <v>0.47</v>
      </c>
      <c r="L1854" s="20"/>
      <c r="M1854" s="20"/>
      <c r="N1854" s="20"/>
      <c r="O1854" s="20"/>
      <c r="P1854" s="209">
        <v>0.754</v>
      </c>
      <c r="Q1854" s="209">
        <v>2.149</v>
      </c>
      <c r="R1854" s="209">
        <v>1.903</v>
      </c>
      <c r="S1854" s="209">
        <v>2.3370000000000002</v>
      </c>
      <c r="T1854" s="209">
        <v>2.48</v>
      </c>
      <c r="U1854" s="209">
        <v>1.403</v>
      </c>
      <c r="V1854" s="209">
        <v>0.75700000000000001</v>
      </c>
      <c r="W1854" s="209">
        <v>0.40799999999999997</v>
      </c>
      <c r="X1854" s="20"/>
      <c r="Y1854" s="20"/>
      <c r="Z1854" s="20"/>
      <c r="AA1854" s="20"/>
      <c r="AB1854" s="209">
        <v>1.0620000000000001</v>
      </c>
      <c r="AC1854" s="209">
        <v>1.3580000000000001</v>
      </c>
      <c r="AD1854" s="209">
        <v>1.9990000000000001</v>
      </c>
      <c r="AE1854" s="209">
        <v>2.113</v>
      </c>
      <c r="AF1854" s="209">
        <v>1.8180000000000001</v>
      </c>
      <c r="AG1854" s="209">
        <v>1.869</v>
      </c>
      <c r="AH1854" s="209">
        <v>0.75900000000000001</v>
      </c>
      <c r="AI1854" s="209">
        <v>0.47199999999999998</v>
      </c>
      <c r="AJ1854" s="20"/>
      <c r="AK1854" s="20"/>
      <c r="AL1854" s="20"/>
      <c r="AM1854" s="209">
        <v>0.39800000000000002</v>
      </c>
      <c r="AN1854" s="209">
        <v>0.80800000000000005</v>
      </c>
      <c r="AO1854" s="209">
        <v>1.3859999999999999</v>
      </c>
      <c r="AP1854" s="209">
        <v>2.1389999999999998</v>
      </c>
      <c r="AQ1854" s="209">
        <v>2.3860000000000001</v>
      </c>
      <c r="AR1854" s="209">
        <v>2.081</v>
      </c>
      <c r="AS1854" s="209">
        <v>1.8859999999999999</v>
      </c>
      <c r="AT1854" s="209">
        <v>1.2629999999999999</v>
      </c>
      <c r="AU1854" s="209">
        <v>0.27500000000000002</v>
      </c>
      <c r="AV1854" s="20"/>
      <c r="AW1854" s="20"/>
      <c r="AX1854" s="20"/>
      <c r="AY1854" s="209">
        <v>0.45600000000000002</v>
      </c>
      <c r="AZ1854" s="209">
        <v>0.60899999999999999</v>
      </c>
      <c r="BA1854" s="209">
        <v>1.1919999999999999</v>
      </c>
      <c r="BB1854" s="21">
        <f t="shared" si="232"/>
        <v>2.5720000000000001</v>
      </c>
      <c r="BC1854" s="21">
        <f>BF1854</f>
        <v>5.5</v>
      </c>
      <c r="BD1854" s="22">
        <f t="shared" si="234"/>
        <v>3.456989247311828</v>
      </c>
      <c r="BE1854" s="21">
        <f>BC1854-BD1854</f>
        <v>2.043010752688172</v>
      </c>
      <c r="BF1854" s="2">
        <v>5.5</v>
      </c>
      <c r="BG1854" s="10">
        <v>6</v>
      </c>
      <c r="BH1854" s="21">
        <f t="shared" si="231"/>
        <v>4.0920000000000002E-3</v>
      </c>
      <c r="BI1854" s="22">
        <f t="shared" si="231"/>
        <v>2.5720000000000001E-3</v>
      </c>
      <c r="BJ1854" s="21">
        <f>BH1854-BI1854</f>
        <v>1.5200000000000001E-3</v>
      </c>
      <c r="BK1854" s="21">
        <v>1.2276E-2</v>
      </c>
      <c r="BL1854" s="22">
        <v>7.7160000000000006E-3</v>
      </c>
      <c r="BM1854" s="21">
        <v>4.5599999999999998E-3</v>
      </c>
      <c r="BN1854" s="21">
        <f t="shared" si="233"/>
        <v>4.9104000000000002E-2</v>
      </c>
      <c r="BO1854" s="22">
        <f t="shared" si="233"/>
        <v>3.0864000000000003E-2</v>
      </c>
      <c r="BP1854" s="21">
        <f t="shared" si="233"/>
        <v>1.8239999999999999E-2</v>
      </c>
    </row>
    <row r="1855" spans="1:68" ht="11.1" hidden="1" customHeight="1" outlineLevel="2" x14ac:dyDescent="0.2">
      <c r="A1855" s="10"/>
      <c r="B1855" s="18"/>
      <c r="C1855" s="18"/>
      <c r="D1855" s="18"/>
      <c r="E1855" s="23" t="s">
        <v>1657</v>
      </c>
      <c r="F1855" s="208">
        <v>2.5590000000000002</v>
      </c>
      <c r="G1855" s="208">
        <v>2.5720000000000001</v>
      </c>
      <c r="H1855" s="208">
        <v>1.3340000000000001</v>
      </c>
      <c r="I1855" s="239">
        <v>1.3160000000000001</v>
      </c>
      <c r="J1855" s="239"/>
      <c r="K1855" s="208">
        <v>0.47</v>
      </c>
      <c r="L1855" s="24"/>
      <c r="M1855" s="24"/>
      <c r="N1855" s="24"/>
      <c r="O1855" s="24"/>
      <c r="P1855" s="208">
        <v>0.754</v>
      </c>
      <c r="Q1855" s="208">
        <v>2.149</v>
      </c>
      <c r="R1855" s="208">
        <v>1.903</v>
      </c>
      <c r="S1855" s="208">
        <v>2.3370000000000002</v>
      </c>
      <c r="T1855" s="208">
        <v>2.48</v>
      </c>
      <c r="U1855" s="208">
        <v>1.403</v>
      </c>
      <c r="V1855" s="208">
        <v>0.75700000000000001</v>
      </c>
      <c r="W1855" s="208">
        <v>0.40799999999999997</v>
      </c>
      <c r="X1855" s="24"/>
      <c r="Y1855" s="24"/>
      <c r="Z1855" s="24"/>
      <c r="AA1855" s="24"/>
      <c r="AB1855" s="208">
        <v>1.0620000000000001</v>
      </c>
      <c r="AC1855" s="208">
        <v>1.3580000000000001</v>
      </c>
      <c r="AD1855" s="208">
        <v>1.9990000000000001</v>
      </c>
      <c r="AE1855" s="208">
        <v>2.113</v>
      </c>
      <c r="AF1855" s="208">
        <v>1.8180000000000001</v>
      </c>
      <c r="AG1855" s="208">
        <v>1.869</v>
      </c>
      <c r="AH1855" s="208">
        <v>0.75900000000000001</v>
      </c>
      <c r="AI1855" s="208">
        <v>0.47199999999999998</v>
      </c>
      <c r="AJ1855" s="24"/>
      <c r="AK1855" s="24"/>
      <c r="AL1855" s="24"/>
      <c r="AM1855" s="208">
        <v>0.39800000000000002</v>
      </c>
      <c r="AN1855" s="208">
        <v>0.80800000000000005</v>
      </c>
      <c r="AO1855" s="208">
        <v>1.3859999999999999</v>
      </c>
      <c r="AP1855" s="208">
        <v>2.1389999999999998</v>
      </c>
      <c r="AQ1855" s="208">
        <v>2.3860000000000001</v>
      </c>
      <c r="AR1855" s="208">
        <v>2.081</v>
      </c>
      <c r="AS1855" s="208">
        <v>1.8859999999999999</v>
      </c>
      <c r="AT1855" s="208">
        <v>1.2629999999999999</v>
      </c>
      <c r="AU1855" s="208">
        <v>0.27500000000000002</v>
      </c>
      <c r="AV1855" s="24"/>
      <c r="AW1855" s="24"/>
      <c r="AX1855" s="24"/>
      <c r="AY1855" s="208">
        <v>0.45600000000000002</v>
      </c>
      <c r="AZ1855" s="208">
        <v>0.60899999999999999</v>
      </c>
      <c r="BA1855" s="208">
        <v>1.1919999999999999</v>
      </c>
      <c r="BB1855" s="21">
        <f t="shared" si="232"/>
        <v>2.5720000000000001</v>
      </c>
      <c r="BC1855" s="21"/>
      <c r="BD1855" s="22">
        <f t="shared" si="234"/>
        <v>3.456989247311828</v>
      </c>
      <c r="BE1855" s="21"/>
      <c r="BG1855" s="10"/>
      <c r="BH1855" s="21">
        <f t="shared" si="231"/>
        <v>0</v>
      </c>
      <c r="BI1855" s="22">
        <f t="shared" si="231"/>
        <v>2.5720000000000001E-3</v>
      </c>
      <c r="BJ1855" s="21"/>
      <c r="BK1855" s="21">
        <v>0</v>
      </c>
      <c r="BL1855" s="22">
        <v>7.7160000000000006E-3</v>
      </c>
      <c r="BM1855" s="21"/>
      <c r="BN1855" s="21">
        <f t="shared" si="233"/>
        <v>0</v>
      </c>
      <c r="BO1855" s="22">
        <f t="shared" si="233"/>
        <v>3.0864000000000003E-2</v>
      </c>
      <c r="BP1855" s="21">
        <f t="shared" si="233"/>
        <v>0</v>
      </c>
    </row>
    <row r="1856" spans="1:68" ht="11.1" hidden="1" customHeight="1" outlineLevel="1" collapsed="1" x14ac:dyDescent="0.2">
      <c r="A1856" s="10"/>
      <c r="B1856" s="18"/>
      <c r="C1856" s="18"/>
      <c r="D1856" s="18"/>
      <c r="E1856" s="19" t="s">
        <v>1658</v>
      </c>
      <c r="F1856" s="20"/>
      <c r="G1856" s="20"/>
      <c r="H1856" s="20"/>
      <c r="I1856" s="20"/>
      <c r="J1856" s="20"/>
      <c r="K1856" s="20"/>
      <c r="L1856" s="20"/>
      <c r="M1856" s="20"/>
      <c r="N1856" s="20"/>
      <c r="O1856" s="20"/>
      <c r="P1856" s="20"/>
      <c r="Q1856" s="20"/>
      <c r="R1856" s="20"/>
      <c r="S1856" s="209">
        <v>1.44</v>
      </c>
      <c r="T1856" s="209">
        <v>0.76100000000000001</v>
      </c>
      <c r="U1856" s="209">
        <v>0.498</v>
      </c>
      <c r="V1856" s="209">
        <v>0.17599999999999999</v>
      </c>
      <c r="W1856" s="209">
        <v>8.1000000000000003E-2</v>
      </c>
      <c r="X1856" s="209">
        <v>1.2999999999999999E-2</v>
      </c>
      <c r="Y1856" s="20"/>
      <c r="Z1856" s="20"/>
      <c r="AA1856" s="209">
        <v>6.5000000000000002E-2</v>
      </c>
      <c r="AB1856" s="209">
        <v>0.26800000000000002</v>
      </c>
      <c r="AC1856" s="209">
        <v>0.61099999999999999</v>
      </c>
      <c r="AD1856" s="209">
        <v>0.64</v>
      </c>
      <c r="AE1856" s="209">
        <v>0.80400000000000005</v>
      </c>
      <c r="AF1856" s="209">
        <v>0.86199999999999999</v>
      </c>
      <c r="AG1856" s="209">
        <v>0.6</v>
      </c>
      <c r="AH1856" s="209">
        <v>0.187</v>
      </c>
      <c r="AI1856" s="209">
        <v>0.121</v>
      </c>
      <c r="AJ1856" s="20"/>
      <c r="AK1856" s="20"/>
      <c r="AL1856" s="20"/>
      <c r="AM1856" s="20"/>
      <c r="AN1856" s="209">
        <v>0.41699999999999998</v>
      </c>
      <c r="AO1856" s="209">
        <v>0.71699999999999997</v>
      </c>
      <c r="AP1856" s="209">
        <v>1</v>
      </c>
      <c r="AQ1856" s="209">
        <v>1</v>
      </c>
      <c r="AR1856" s="209">
        <v>0.80900000000000005</v>
      </c>
      <c r="AS1856" s="209">
        <v>0.58899999999999997</v>
      </c>
      <c r="AT1856" s="209">
        <v>0.16800000000000001</v>
      </c>
      <c r="AU1856" s="209">
        <v>9.8000000000000004E-2</v>
      </c>
      <c r="AV1856" s="20"/>
      <c r="AW1856" s="20"/>
      <c r="AX1856" s="20"/>
      <c r="AY1856" s="20"/>
      <c r="AZ1856" s="20"/>
      <c r="BA1856" s="209">
        <v>0.7</v>
      </c>
      <c r="BB1856" s="21">
        <f t="shared" si="232"/>
        <v>1.44</v>
      </c>
      <c r="BC1856" s="21">
        <f>BF1856</f>
        <v>3.3</v>
      </c>
      <c r="BD1856" s="22">
        <f t="shared" si="234"/>
        <v>1.9354838709677418</v>
      </c>
      <c r="BE1856" s="21">
        <f>BC1856-BD1856</f>
        <v>1.3645161290322581</v>
      </c>
      <c r="BF1856" s="2">
        <v>3.3</v>
      </c>
      <c r="BG1856" s="10">
        <v>6</v>
      </c>
      <c r="BH1856" s="21">
        <f t="shared" si="231"/>
        <v>2.4551999999999998E-3</v>
      </c>
      <c r="BI1856" s="22">
        <f t="shared" si="231"/>
        <v>1.4399999999999999E-3</v>
      </c>
      <c r="BJ1856" s="21">
        <f>BH1856-BI1856</f>
        <v>1.0152E-3</v>
      </c>
      <c r="BK1856" s="21">
        <v>7.3655999999999999E-3</v>
      </c>
      <c r="BL1856" s="22">
        <v>4.3199999999999992E-3</v>
      </c>
      <c r="BM1856" s="21">
        <v>3.0456000000000007E-3</v>
      </c>
      <c r="BN1856" s="21">
        <f t="shared" si="233"/>
        <v>2.94624E-2</v>
      </c>
      <c r="BO1856" s="22">
        <f t="shared" si="233"/>
        <v>1.7279999999999997E-2</v>
      </c>
      <c r="BP1856" s="21">
        <f t="shared" si="233"/>
        <v>1.2182400000000003E-2</v>
      </c>
    </row>
    <row r="1857" spans="1:68" ht="11.1" hidden="1" customHeight="1" outlineLevel="2" x14ac:dyDescent="0.2">
      <c r="A1857" s="10"/>
      <c r="B1857" s="18"/>
      <c r="C1857" s="18"/>
      <c r="D1857" s="18"/>
      <c r="E1857" s="23" t="s">
        <v>1659</v>
      </c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08">
        <v>1.44</v>
      </c>
      <c r="T1857" s="208">
        <v>0.76100000000000001</v>
      </c>
      <c r="U1857" s="208">
        <v>0.498</v>
      </c>
      <c r="V1857" s="208">
        <v>0.17599999999999999</v>
      </c>
      <c r="W1857" s="208">
        <v>8.1000000000000003E-2</v>
      </c>
      <c r="X1857" s="208">
        <v>1.2999999999999999E-2</v>
      </c>
      <c r="Y1857" s="24"/>
      <c r="Z1857" s="24"/>
      <c r="AA1857" s="208">
        <v>6.5000000000000002E-2</v>
      </c>
      <c r="AB1857" s="208">
        <v>0.26800000000000002</v>
      </c>
      <c r="AC1857" s="208">
        <v>0.61099999999999999</v>
      </c>
      <c r="AD1857" s="208">
        <v>0.64</v>
      </c>
      <c r="AE1857" s="208">
        <v>0.80400000000000005</v>
      </c>
      <c r="AF1857" s="208">
        <v>0.86199999999999999</v>
      </c>
      <c r="AG1857" s="208">
        <v>0.6</v>
      </c>
      <c r="AH1857" s="208">
        <v>0.187</v>
      </c>
      <c r="AI1857" s="208">
        <v>0.121</v>
      </c>
      <c r="AJ1857" s="24"/>
      <c r="AK1857" s="24"/>
      <c r="AL1857" s="24"/>
      <c r="AM1857" s="24"/>
      <c r="AN1857" s="208">
        <v>0.41699999999999998</v>
      </c>
      <c r="AO1857" s="208">
        <v>0.71699999999999997</v>
      </c>
      <c r="AP1857" s="208">
        <v>1</v>
      </c>
      <c r="AQ1857" s="208">
        <v>1</v>
      </c>
      <c r="AR1857" s="208">
        <v>0.80900000000000005</v>
      </c>
      <c r="AS1857" s="208">
        <v>0.58899999999999997</v>
      </c>
      <c r="AT1857" s="208">
        <v>0.16800000000000001</v>
      </c>
      <c r="AU1857" s="208">
        <v>9.8000000000000004E-2</v>
      </c>
      <c r="AV1857" s="24"/>
      <c r="AW1857" s="24"/>
      <c r="AX1857" s="24"/>
      <c r="AY1857" s="24"/>
      <c r="AZ1857" s="24"/>
      <c r="BA1857" s="208">
        <v>0.7</v>
      </c>
      <c r="BB1857" s="21">
        <f t="shared" si="232"/>
        <v>1.44</v>
      </c>
      <c r="BC1857" s="21"/>
      <c r="BD1857" s="22">
        <f t="shared" si="234"/>
        <v>1.9354838709677418</v>
      </c>
      <c r="BE1857" s="21"/>
      <c r="BG1857" s="10"/>
      <c r="BH1857" s="21">
        <f t="shared" si="231"/>
        <v>0</v>
      </c>
      <c r="BI1857" s="22">
        <f t="shared" si="231"/>
        <v>1.4399999999999999E-3</v>
      </c>
      <c r="BJ1857" s="21"/>
      <c r="BK1857" s="21">
        <v>0</v>
      </c>
      <c r="BL1857" s="22">
        <v>4.3199999999999992E-3</v>
      </c>
      <c r="BM1857" s="21"/>
      <c r="BN1857" s="21">
        <f t="shared" si="233"/>
        <v>0</v>
      </c>
      <c r="BO1857" s="22">
        <f t="shared" si="233"/>
        <v>1.7279999999999997E-2</v>
      </c>
      <c r="BP1857" s="21">
        <f t="shared" si="233"/>
        <v>0</v>
      </c>
    </row>
    <row r="1858" spans="1:68" ht="11.1" hidden="1" customHeight="1" outlineLevel="1" collapsed="1" x14ac:dyDescent="0.2">
      <c r="A1858" s="10"/>
      <c r="B1858" s="18"/>
      <c r="C1858" s="18"/>
      <c r="D1858" s="18"/>
      <c r="E1858" s="19" t="s">
        <v>1660</v>
      </c>
      <c r="F1858" s="209">
        <v>9.0169999999999995</v>
      </c>
      <c r="G1858" s="20"/>
      <c r="H1858" s="209">
        <v>16.785</v>
      </c>
      <c r="I1858" s="240">
        <v>3.7429999999999999</v>
      </c>
      <c r="J1858" s="240"/>
      <c r="K1858" s="209">
        <v>1.782</v>
      </c>
      <c r="L1858" s="209">
        <v>0.66400000000000003</v>
      </c>
      <c r="M1858" s="20"/>
      <c r="N1858" s="20"/>
      <c r="O1858" s="209">
        <v>1.0760000000000001</v>
      </c>
      <c r="P1858" s="209">
        <v>2.9489999999999998</v>
      </c>
      <c r="Q1858" s="209">
        <v>5.6109999999999998</v>
      </c>
      <c r="R1858" s="209">
        <v>8.8409999999999993</v>
      </c>
      <c r="S1858" s="209">
        <v>8.1259999999999994</v>
      </c>
      <c r="T1858" s="209">
        <v>9.3810000000000002</v>
      </c>
      <c r="U1858" s="209">
        <v>5.7290000000000001</v>
      </c>
      <c r="V1858" s="209">
        <v>3.43</v>
      </c>
      <c r="W1858" s="209">
        <v>1.978</v>
      </c>
      <c r="X1858" s="209">
        <v>0.17</v>
      </c>
      <c r="Y1858" s="20"/>
      <c r="Z1858" s="20"/>
      <c r="AA1858" s="209">
        <v>1.101</v>
      </c>
      <c r="AB1858" s="209">
        <v>3.1440000000000001</v>
      </c>
      <c r="AC1858" s="209">
        <v>6.298</v>
      </c>
      <c r="AD1858" s="209">
        <v>8.8010000000000002</v>
      </c>
      <c r="AE1858" s="20"/>
      <c r="AF1858" s="209">
        <v>18.111999999999998</v>
      </c>
      <c r="AG1858" s="209">
        <v>6.1459999999999999</v>
      </c>
      <c r="AH1858" s="209">
        <v>3.335</v>
      </c>
      <c r="AI1858" s="209">
        <v>2.12</v>
      </c>
      <c r="AJ1858" s="20"/>
      <c r="AK1858" s="20"/>
      <c r="AL1858" s="20"/>
      <c r="AM1858" s="20"/>
      <c r="AN1858" s="209">
        <v>3.5219999999999998</v>
      </c>
      <c r="AO1858" s="209">
        <v>5.899</v>
      </c>
      <c r="AP1858" s="209">
        <v>8.3550000000000004</v>
      </c>
      <c r="AQ1858" s="209">
        <v>9.7029999999999994</v>
      </c>
      <c r="AR1858" s="209">
        <v>8.1980000000000004</v>
      </c>
      <c r="AS1858" s="209">
        <v>6.9119999999999999</v>
      </c>
      <c r="AT1858" s="209">
        <v>4.0789999999999997</v>
      </c>
      <c r="AU1858" s="209">
        <v>1.468</v>
      </c>
      <c r="AV1858" s="20"/>
      <c r="AW1858" s="20"/>
      <c r="AX1858" s="20"/>
      <c r="AY1858" s="209">
        <v>1.42</v>
      </c>
      <c r="AZ1858" s="209">
        <v>2.1339999999999999</v>
      </c>
      <c r="BA1858" s="209">
        <v>3.08</v>
      </c>
      <c r="BB1858" s="21">
        <f>BB1859+BB1860+BB1861</f>
        <v>18.619</v>
      </c>
      <c r="BC1858" s="21">
        <f>BD1858</f>
        <v>25.0255376344086</v>
      </c>
      <c r="BD1858" s="22">
        <f t="shared" si="234"/>
        <v>25.0255376344086</v>
      </c>
      <c r="BE1858" s="21">
        <f>BC1858-BD1858</f>
        <v>0</v>
      </c>
      <c r="BF1858" s="2">
        <v>9.4</v>
      </c>
      <c r="BG1858" s="10">
        <v>6</v>
      </c>
      <c r="BH1858" s="21">
        <f t="shared" si="231"/>
        <v>1.8618999999999997E-2</v>
      </c>
      <c r="BI1858" s="22">
        <f t="shared" si="231"/>
        <v>1.8618999999999997E-2</v>
      </c>
      <c r="BJ1858" s="21">
        <f>BH1858-BI1858</f>
        <v>0</v>
      </c>
      <c r="BK1858" s="21">
        <v>5.4335999999999988E-2</v>
      </c>
      <c r="BL1858" s="22">
        <v>5.4335999999999988E-2</v>
      </c>
      <c r="BM1858" s="21">
        <v>0</v>
      </c>
      <c r="BN1858" s="21">
        <f t="shared" si="233"/>
        <v>0.21734399999999995</v>
      </c>
      <c r="BO1858" s="22">
        <f t="shared" si="233"/>
        <v>0.21734399999999995</v>
      </c>
      <c r="BP1858" s="21">
        <f t="shared" si="233"/>
        <v>0</v>
      </c>
    </row>
    <row r="1859" spans="1:68" ht="11.1" hidden="1" customHeight="1" outlineLevel="2" x14ac:dyDescent="0.2">
      <c r="A1859" s="10"/>
      <c r="B1859" s="18"/>
      <c r="C1859" s="18"/>
      <c r="D1859" s="18"/>
      <c r="E1859" s="23" t="s">
        <v>1661</v>
      </c>
      <c r="F1859" s="208">
        <v>2.6139999999999999</v>
      </c>
      <c r="G1859" s="24"/>
      <c r="H1859" s="208">
        <v>4.0759999999999996</v>
      </c>
      <c r="I1859" s="239">
        <v>0.90300000000000002</v>
      </c>
      <c r="J1859" s="239"/>
      <c r="K1859" s="208">
        <v>0.38900000000000001</v>
      </c>
      <c r="L1859" s="208">
        <v>9.4E-2</v>
      </c>
      <c r="M1859" s="24"/>
      <c r="N1859" s="24"/>
      <c r="O1859" s="208">
        <v>0.25800000000000001</v>
      </c>
      <c r="P1859" s="208">
        <v>0.74</v>
      </c>
      <c r="Q1859" s="208">
        <v>1.728</v>
      </c>
      <c r="R1859" s="208">
        <v>2.8010000000000002</v>
      </c>
      <c r="S1859" s="208">
        <v>2.5920000000000001</v>
      </c>
      <c r="T1859" s="208">
        <v>2.819</v>
      </c>
      <c r="U1859" s="208">
        <v>1.8109999999999999</v>
      </c>
      <c r="V1859" s="208">
        <v>0.87</v>
      </c>
      <c r="W1859" s="208">
        <v>0.441</v>
      </c>
      <c r="X1859" s="208">
        <v>3.1E-2</v>
      </c>
      <c r="Y1859" s="24"/>
      <c r="Z1859" s="24"/>
      <c r="AA1859" s="24"/>
      <c r="AB1859" s="208">
        <v>0.85299999999999998</v>
      </c>
      <c r="AC1859" s="208">
        <v>1.657</v>
      </c>
      <c r="AD1859" s="208">
        <v>2.2120000000000002</v>
      </c>
      <c r="AE1859" s="24"/>
      <c r="AF1859" s="208">
        <v>4.3479999999999999</v>
      </c>
      <c r="AG1859" s="208">
        <v>1.321</v>
      </c>
      <c r="AH1859" s="208">
        <v>0.66800000000000004</v>
      </c>
      <c r="AI1859" s="208">
        <v>0.38100000000000001</v>
      </c>
      <c r="AJ1859" s="24"/>
      <c r="AK1859" s="24"/>
      <c r="AL1859" s="24"/>
      <c r="AM1859" s="24"/>
      <c r="AN1859" s="208">
        <v>0.75600000000000001</v>
      </c>
      <c r="AO1859" s="208">
        <v>1.5069999999999999</v>
      </c>
      <c r="AP1859" s="208">
        <v>2.0649999999999999</v>
      </c>
      <c r="AQ1859" s="208">
        <v>2.427</v>
      </c>
      <c r="AR1859" s="208">
        <v>1.97</v>
      </c>
      <c r="AS1859" s="208">
        <v>1.6479999999999999</v>
      </c>
      <c r="AT1859" s="208">
        <v>0.875</v>
      </c>
      <c r="AU1859" s="208">
        <v>0.23</v>
      </c>
      <c r="AV1859" s="24"/>
      <c r="AW1859" s="24"/>
      <c r="AX1859" s="24"/>
      <c r="AY1859" s="208">
        <v>0.22700000000000001</v>
      </c>
      <c r="AZ1859" s="208">
        <v>0.439</v>
      </c>
      <c r="BA1859" s="208">
        <v>0.96399999999999997</v>
      </c>
      <c r="BB1859" s="21">
        <f t="shared" si="232"/>
        <v>4.3479999999999999</v>
      </c>
      <c r="BC1859" s="21"/>
      <c r="BD1859" s="22">
        <f t="shared" si="234"/>
        <v>5.844086021505376</v>
      </c>
      <c r="BE1859" s="21"/>
      <c r="BG1859" s="10"/>
      <c r="BH1859" s="21">
        <f t="shared" si="231"/>
        <v>0</v>
      </c>
      <c r="BI1859" s="22">
        <f t="shared" si="231"/>
        <v>4.3480000000000003E-3</v>
      </c>
      <c r="BJ1859" s="21"/>
      <c r="BK1859" s="21">
        <v>0</v>
      </c>
      <c r="BL1859" s="22">
        <v>1.3044E-2</v>
      </c>
      <c r="BM1859" s="21"/>
      <c r="BN1859" s="21">
        <f t="shared" si="233"/>
        <v>0</v>
      </c>
      <c r="BO1859" s="22">
        <f t="shared" si="233"/>
        <v>5.2176E-2</v>
      </c>
      <c r="BP1859" s="21">
        <f t="shared" si="233"/>
        <v>0</v>
      </c>
    </row>
    <row r="1860" spans="1:68" ht="11.1" hidden="1" customHeight="1" outlineLevel="2" x14ac:dyDescent="0.2">
      <c r="A1860" s="10"/>
      <c r="B1860" s="18"/>
      <c r="C1860" s="18"/>
      <c r="D1860" s="18"/>
      <c r="E1860" s="23" t="s">
        <v>1662</v>
      </c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08">
        <v>0.50700000000000001</v>
      </c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24"/>
      <c r="AG1860" s="24"/>
      <c r="AH1860" s="24"/>
      <c r="AI1860" s="24"/>
      <c r="AJ1860" s="24"/>
      <c r="AK1860" s="24"/>
      <c r="AL1860" s="24"/>
      <c r="AM1860" s="24"/>
      <c r="AN1860" s="24"/>
      <c r="AO1860" s="24"/>
      <c r="AP1860" s="24"/>
      <c r="AQ1860" s="24"/>
      <c r="AR1860" s="24"/>
      <c r="AS1860" s="24"/>
      <c r="AT1860" s="24"/>
      <c r="AU1860" s="24"/>
      <c r="AV1860" s="24"/>
      <c r="AW1860" s="24"/>
      <c r="AX1860" s="24"/>
      <c r="AY1860" s="24"/>
      <c r="AZ1860" s="24"/>
      <c r="BA1860" s="24"/>
      <c r="BB1860" s="21">
        <f t="shared" si="232"/>
        <v>0.50700000000000001</v>
      </c>
      <c r="BC1860" s="21"/>
      <c r="BD1860" s="22">
        <f t="shared" si="234"/>
        <v>0.68145161290322587</v>
      </c>
      <c r="BE1860" s="21"/>
      <c r="BG1860" s="10"/>
      <c r="BH1860" s="21">
        <f t="shared" si="231"/>
        <v>0</v>
      </c>
      <c r="BI1860" s="22">
        <f t="shared" si="231"/>
        <v>5.0699999999999996E-4</v>
      </c>
      <c r="BJ1860" s="21"/>
      <c r="BK1860" s="21">
        <v>0</v>
      </c>
      <c r="BL1860" s="22">
        <v>1.5209999999999998E-3</v>
      </c>
      <c r="BM1860" s="21"/>
      <c r="BN1860" s="21">
        <f t="shared" si="233"/>
        <v>0</v>
      </c>
      <c r="BO1860" s="22">
        <f t="shared" si="233"/>
        <v>6.0839999999999991E-3</v>
      </c>
      <c r="BP1860" s="21">
        <f t="shared" si="233"/>
        <v>0</v>
      </c>
    </row>
    <row r="1861" spans="1:68" ht="11.1" hidden="1" customHeight="1" outlineLevel="2" x14ac:dyDescent="0.2">
      <c r="A1861" s="10"/>
      <c r="B1861" s="18"/>
      <c r="C1861" s="18"/>
      <c r="D1861" s="18"/>
      <c r="E1861" s="23" t="s">
        <v>1663</v>
      </c>
      <c r="F1861" s="208">
        <v>6.4029999999999996</v>
      </c>
      <c r="G1861" s="24"/>
      <c r="H1861" s="208">
        <v>12.709</v>
      </c>
      <c r="I1861" s="239">
        <v>2.84</v>
      </c>
      <c r="J1861" s="239"/>
      <c r="K1861" s="208">
        <v>1.393</v>
      </c>
      <c r="L1861" s="208">
        <v>0.56999999999999995</v>
      </c>
      <c r="M1861" s="24"/>
      <c r="N1861" s="24"/>
      <c r="O1861" s="208">
        <v>0.81799999999999995</v>
      </c>
      <c r="P1861" s="208">
        <v>2.2090000000000001</v>
      </c>
      <c r="Q1861" s="208">
        <v>3.883</v>
      </c>
      <c r="R1861" s="208">
        <v>6.04</v>
      </c>
      <c r="S1861" s="208">
        <v>5.5339999999999998</v>
      </c>
      <c r="T1861" s="208">
        <v>6.0549999999999997</v>
      </c>
      <c r="U1861" s="208">
        <v>3.9180000000000001</v>
      </c>
      <c r="V1861" s="208">
        <v>2.56</v>
      </c>
      <c r="W1861" s="208">
        <v>1.5369999999999999</v>
      </c>
      <c r="X1861" s="208">
        <v>0.13900000000000001</v>
      </c>
      <c r="Y1861" s="24"/>
      <c r="Z1861" s="24"/>
      <c r="AA1861" s="208">
        <v>1.101</v>
      </c>
      <c r="AB1861" s="208">
        <v>2.2909999999999999</v>
      </c>
      <c r="AC1861" s="208">
        <v>4.641</v>
      </c>
      <c r="AD1861" s="208">
        <v>6.5890000000000004</v>
      </c>
      <c r="AE1861" s="24"/>
      <c r="AF1861" s="208">
        <v>13.763999999999999</v>
      </c>
      <c r="AG1861" s="208">
        <v>4.8250000000000002</v>
      </c>
      <c r="AH1861" s="208">
        <v>2.6669999999999998</v>
      </c>
      <c r="AI1861" s="208">
        <v>1.7390000000000001</v>
      </c>
      <c r="AJ1861" s="24"/>
      <c r="AK1861" s="24"/>
      <c r="AL1861" s="24"/>
      <c r="AM1861" s="24"/>
      <c r="AN1861" s="208">
        <v>2.766</v>
      </c>
      <c r="AO1861" s="208">
        <v>4.3920000000000003</v>
      </c>
      <c r="AP1861" s="208">
        <v>6.29</v>
      </c>
      <c r="AQ1861" s="208">
        <v>7.2759999999999998</v>
      </c>
      <c r="AR1861" s="208">
        <v>6.2279999999999998</v>
      </c>
      <c r="AS1861" s="208">
        <v>5.2640000000000002</v>
      </c>
      <c r="AT1861" s="208">
        <v>3.2040000000000002</v>
      </c>
      <c r="AU1861" s="208">
        <v>1.238</v>
      </c>
      <c r="AV1861" s="24"/>
      <c r="AW1861" s="24"/>
      <c r="AX1861" s="24"/>
      <c r="AY1861" s="208">
        <v>1.1930000000000001</v>
      </c>
      <c r="AZ1861" s="208">
        <v>1.6950000000000001</v>
      </c>
      <c r="BA1861" s="208">
        <v>2.1160000000000001</v>
      </c>
      <c r="BB1861" s="21">
        <f t="shared" si="232"/>
        <v>13.763999999999999</v>
      </c>
      <c r="BC1861" s="21"/>
      <c r="BD1861" s="22">
        <f t="shared" si="234"/>
        <v>18.5</v>
      </c>
      <c r="BE1861" s="21"/>
      <c r="BG1861" s="10"/>
      <c r="BH1861" s="21">
        <f t="shared" si="231"/>
        <v>0</v>
      </c>
      <c r="BI1861" s="22">
        <f t="shared" si="231"/>
        <v>1.3764E-2</v>
      </c>
      <c r="BJ1861" s="21"/>
      <c r="BK1861" s="21">
        <v>0</v>
      </c>
      <c r="BL1861" s="22">
        <v>4.1292000000000002E-2</v>
      </c>
      <c r="BM1861" s="21"/>
      <c r="BN1861" s="21">
        <f t="shared" si="233"/>
        <v>0</v>
      </c>
      <c r="BO1861" s="22">
        <f t="shared" si="233"/>
        <v>0.16516800000000001</v>
      </c>
      <c r="BP1861" s="21">
        <f t="shared" si="233"/>
        <v>0</v>
      </c>
    </row>
    <row r="1862" spans="1:68" ht="11.1" hidden="1" customHeight="1" outlineLevel="1" collapsed="1" x14ac:dyDescent="0.2">
      <c r="A1862" s="10"/>
      <c r="B1862" s="18"/>
      <c r="C1862" s="18"/>
      <c r="D1862" s="18"/>
      <c r="E1862" s="19" t="s">
        <v>1664</v>
      </c>
      <c r="F1862" s="209">
        <v>2.9079999999999999</v>
      </c>
      <c r="G1862" s="20"/>
      <c r="H1862" s="209">
        <v>4.8579999999999997</v>
      </c>
      <c r="I1862" s="240">
        <v>1.173</v>
      </c>
      <c r="J1862" s="240"/>
      <c r="K1862" s="209">
        <v>0.57399999999999995</v>
      </c>
      <c r="L1862" s="209">
        <v>0.18</v>
      </c>
      <c r="M1862" s="20"/>
      <c r="N1862" s="20"/>
      <c r="O1862" s="209">
        <v>0.47499999999999998</v>
      </c>
      <c r="P1862" s="209">
        <v>0.94099999999999995</v>
      </c>
      <c r="Q1862" s="209">
        <v>1.9019999999999999</v>
      </c>
      <c r="R1862" s="209">
        <v>3.0720000000000001</v>
      </c>
      <c r="S1862" s="209">
        <v>2.82</v>
      </c>
      <c r="T1862" s="209">
        <v>2.9980000000000002</v>
      </c>
      <c r="U1862" s="209">
        <v>2.1429999999999998</v>
      </c>
      <c r="V1862" s="209">
        <v>0.97799999999999998</v>
      </c>
      <c r="W1862" s="209">
        <v>0.66900000000000004</v>
      </c>
      <c r="X1862" s="209">
        <v>8.7999999999999995E-2</v>
      </c>
      <c r="Y1862" s="20"/>
      <c r="Z1862" s="20"/>
      <c r="AA1862" s="209">
        <v>0.32600000000000001</v>
      </c>
      <c r="AB1862" s="209">
        <v>0.89200000000000002</v>
      </c>
      <c r="AC1862" s="209">
        <v>2.1480000000000001</v>
      </c>
      <c r="AD1862" s="209">
        <v>3.246</v>
      </c>
      <c r="AE1862" s="209">
        <v>2.8029999999999999</v>
      </c>
      <c r="AF1862" s="209">
        <v>2.9319999999999999</v>
      </c>
      <c r="AG1862" s="209">
        <v>1.86</v>
      </c>
      <c r="AH1862" s="209">
        <v>1.0720000000000001</v>
      </c>
      <c r="AI1862" s="209">
        <v>0.73399999999999999</v>
      </c>
      <c r="AJ1862" s="209">
        <v>0.183</v>
      </c>
      <c r="AK1862" s="20"/>
      <c r="AL1862" s="20"/>
      <c r="AM1862" s="20"/>
      <c r="AN1862" s="209">
        <v>1.484</v>
      </c>
      <c r="AO1862" s="209">
        <v>2.0249999999999999</v>
      </c>
      <c r="AP1862" s="209">
        <v>3.081</v>
      </c>
      <c r="AQ1862" s="209">
        <v>3.476</v>
      </c>
      <c r="AR1862" s="209">
        <v>2.8660000000000001</v>
      </c>
      <c r="AS1862" s="209">
        <v>2.3050000000000002</v>
      </c>
      <c r="AT1862" s="209">
        <v>1.105</v>
      </c>
      <c r="AU1862" s="209">
        <v>0.64600000000000002</v>
      </c>
      <c r="AV1862" s="20"/>
      <c r="AW1862" s="20"/>
      <c r="AX1862" s="20"/>
      <c r="AY1862" s="209">
        <v>0.65100000000000002</v>
      </c>
      <c r="AZ1862" s="209">
        <v>0.82099999999999995</v>
      </c>
      <c r="BA1862" s="209">
        <v>1.5660000000000001</v>
      </c>
      <c r="BB1862" s="21">
        <f t="shared" si="232"/>
        <v>4.8579999999999997</v>
      </c>
      <c r="BC1862" s="21">
        <f>BD1862</f>
        <v>6.529569892473118</v>
      </c>
      <c r="BD1862" s="22">
        <f t="shared" si="234"/>
        <v>6.529569892473118</v>
      </c>
      <c r="BE1862" s="21">
        <f>BC1862-BD1862</f>
        <v>0</v>
      </c>
      <c r="BF1862" s="2">
        <v>2.8</v>
      </c>
      <c r="BG1862" s="10">
        <v>6</v>
      </c>
      <c r="BH1862" s="21">
        <f t="shared" si="231"/>
        <v>4.8579999999999995E-3</v>
      </c>
      <c r="BI1862" s="22">
        <f t="shared" si="231"/>
        <v>4.8579999999999995E-3</v>
      </c>
      <c r="BJ1862" s="21">
        <f>BH1862-BI1862</f>
        <v>0</v>
      </c>
      <c r="BK1862" s="21">
        <v>1.4573999999999998E-2</v>
      </c>
      <c r="BL1862" s="22">
        <v>1.4573999999999998E-2</v>
      </c>
      <c r="BM1862" s="21">
        <v>0</v>
      </c>
      <c r="BN1862" s="21">
        <f t="shared" si="233"/>
        <v>5.8295999999999994E-2</v>
      </c>
      <c r="BO1862" s="22">
        <f t="shared" si="233"/>
        <v>5.8295999999999994E-2</v>
      </c>
      <c r="BP1862" s="21">
        <f t="shared" si="233"/>
        <v>0</v>
      </c>
    </row>
    <row r="1863" spans="1:68" ht="11.1" hidden="1" customHeight="1" outlineLevel="2" x14ac:dyDescent="0.2">
      <c r="A1863" s="10"/>
      <c r="B1863" s="18"/>
      <c r="C1863" s="18"/>
      <c r="D1863" s="18"/>
      <c r="E1863" s="23" t="s">
        <v>1665</v>
      </c>
      <c r="F1863" s="208">
        <v>2.9079999999999999</v>
      </c>
      <c r="G1863" s="24"/>
      <c r="H1863" s="208">
        <v>4.8579999999999997</v>
      </c>
      <c r="I1863" s="239">
        <v>1.173</v>
      </c>
      <c r="J1863" s="239"/>
      <c r="K1863" s="208">
        <v>0.57399999999999995</v>
      </c>
      <c r="L1863" s="208">
        <v>0.18</v>
      </c>
      <c r="M1863" s="24"/>
      <c r="N1863" s="24"/>
      <c r="O1863" s="208">
        <v>0.47499999999999998</v>
      </c>
      <c r="P1863" s="208">
        <v>0.94099999999999995</v>
      </c>
      <c r="Q1863" s="208">
        <v>1.9019999999999999</v>
      </c>
      <c r="R1863" s="208">
        <v>3.0720000000000001</v>
      </c>
      <c r="S1863" s="208">
        <v>2.82</v>
      </c>
      <c r="T1863" s="208">
        <v>2.9980000000000002</v>
      </c>
      <c r="U1863" s="208">
        <v>2.1429999999999998</v>
      </c>
      <c r="V1863" s="208">
        <v>0.97799999999999998</v>
      </c>
      <c r="W1863" s="208">
        <v>0.66900000000000004</v>
      </c>
      <c r="X1863" s="208">
        <v>8.7999999999999995E-2</v>
      </c>
      <c r="Y1863" s="24"/>
      <c r="Z1863" s="24"/>
      <c r="AA1863" s="208">
        <v>0.32600000000000001</v>
      </c>
      <c r="AB1863" s="208">
        <v>0.89200000000000002</v>
      </c>
      <c r="AC1863" s="208">
        <v>2.1480000000000001</v>
      </c>
      <c r="AD1863" s="208">
        <v>3.246</v>
      </c>
      <c r="AE1863" s="208">
        <v>2.8029999999999999</v>
      </c>
      <c r="AF1863" s="208">
        <v>2.9319999999999999</v>
      </c>
      <c r="AG1863" s="208">
        <v>1.86</v>
      </c>
      <c r="AH1863" s="208">
        <v>1.0720000000000001</v>
      </c>
      <c r="AI1863" s="208">
        <v>0.73399999999999999</v>
      </c>
      <c r="AJ1863" s="208">
        <v>0.183</v>
      </c>
      <c r="AK1863" s="24"/>
      <c r="AL1863" s="24"/>
      <c r="AM1863" s="24"/>
      <c r="AN1863" s="208">
        <v>1.484</v>
      </c>
      <c r="AO1863" s="208">
        <v>2.0249999999999999</v>
      </c>
      <c r="AP1863" s="208">
        <v>3.081</v>
      </c>
      <c r="AQ1863" s="208">
        <v>3.476</v>
      </c>
      <c r="AR1863" s="208">
        <v>2.8660000000000001</v>
      </c>
      <c r="AS1863" s="208">
        <v>2.3050000000000002</v>
      </c>
      <c r="AT1863" s="208">
        <v>1.105</v>
      </c>
      <c r="AU1863" s="208">
        <v>0.64600000000000002</v>
      </c>
      <c r="AV1863" s="24"/>
      <c r="AW1863" s="24"/>
      <c r="AX1863" s="24"/>
      <c r="AY1863" s="208">
        <v>0.65100000000000002</v>
      </c>
      <c r="AZ1863" s="208">
        <v>0.82099999999999995</v>
      </c>
      <c r="BA1863" s="208">
        <v>1.5660000000000001</v>
      </c>
      <c r="BB1863" s="21">
        <f t="shared" si="232"/>
        <v>4.8579999999999997</v>
      </c>
      <c r="BC1863" s="21"/>
      <c r="BD1863" s="22">
        <f t="shared" si="234"/>
        <v>6.529569892473118</v>
      </c>
      <c r="BE1863" s="21"/>
      <c r="BG1863" s="10"/>
      <c r="BH1863" s="21">
        <f t="shared" si="231"/>
        <v>0</v>
      </c>
      <c r="BI1863" s="22">
        <f t="shared" si="231"/>
        <v>4.8579999999999995E-3</v>
      </c>
      <c r="BJ1863" s="21"/>
      <c r="BK1863" s="21">
        <v>0</v>
      </c>
      <c r="BL1863" s="22">
        <v>1.4573999999999998E-2</v>
      </c>
      <c r="BM1863" s="21"/>
      <c r="BN1863" s="21">
        <f t="shared" si="233"/>
        <v>0</v>
      </c>
      <c r="BO1863" s="22">
        <f t="shared" si="233"/>
        <v>5.8295999999999994E-2</v>
      </c>
      <c r="BP1863" s="21">
        <f t="shared" si="233"/>
        <v>0</v>
      </c>
    </row>
    <row r="1864" spans="1:68" ht="11.1" hidden="1" customHeight="1" outlineLevel="1" collapsed="1" x14ac:dyDescent="0.2">
      <c r="A1864" s="10"/>
      <c r="B1864" s="18"/>
      <c r="C1864" s="18"/>
      <c r="D1864" s="18"/>
      <c r="E1864" s="19" t="s">
        <v>1666</v>
      </c>
      <c r="F1864" s="209">
        <v>8.1140000000000008</v>
      </c>
      <c r="G1864" s="209">
        <v>6.3739999999999997</v>
      </c>
      <c r="H1864" s="209">
        <v>4.5389999999999997</v>
      </c>
      <c r="I1864" s="20"/>
      <c r="J1864" s="20"/>
      <c r="K1864" s="209">
        <v>4.3819999999999997</v>
      </c>
      <c r="L1864" s="20"/>
      <c r="M1864" s="20"/>
      <c r="N1864" s="20"/>
      <c r="O1864" s="209">
        <v>1.341</v>
      </c>
      <c r="P1864" s="209">
        <v>3.306</v>
      </c>
      <c r="Q1864" s="209">
        <v>8.3989999999999991</v>
      </c>
      <c r="R1864" s="209">
        <v>9.6029999999999998</v>
      </c>
      <c r="S1864" s="209">
        <v>10.972</v>
      </c>
      <c r="T1864" s="209">
        <v>9.7750000000000004</v>
      </c>
      <c r="U1864" s="209">
        <v>6.5359999999999996</v>
      </c>
      <c r="V1864" s="209">
        <v>3.3919999999999999</v>
      </c>
      <c r="W1864" s="209">
        <v>1.536</v>
      </c>
      <c r="X1864" s="209">
        <v>0.184</v>
      </c>
      <c r="Y1864" s="20"/>
      <c r="Z1864" s="20"/>
      <c r="AA1864" s="20"/>
      <c r="AB1864" s="20"/>
      <c r="AC1864" s="209">
        <v>14.093999999999999</v>
      </c>
      <c r="AD1864" s="209">
        <v>8.0389999999999997</v>
      </c>
      <c r="AE1864" s="209">
        <v>11.391</v>
      </c>
      <c r="AF1864" s="209">
        <v>8.9120000000000008</v>
      </c>
      <c r="AG1864" s="209">
        <v>6.1769999999999996</v>
      </c>
      <c r="AH1864" s="209">
        <v>3.847</v>
      </c>
      <c r="AI1864" s="209">
        <v>2.2829999999999999</v>
      </c>
      <c r="AJ1864" s="209">
        <v>0.436</v>
      </c>
      <c r="AK1864" s="20"/>
      <c r="AL1864" s="20"/>
      <c r="AM1864" s="209">
        <v>0.82499999999999996</v>
      </c>
      <c r="AN1864" s="209">
        <v>1.923</v>
      </c>
      <c r="AO1864" s="209">
        <v>6.9980000000000002</v>
      </c>
      <c r="AP1864" s="209">
        <v>8.58</v>
      </c>
      <c r="AQ1864" s="209">
        <v>22.975999999999999</v>
      </c>
      <c r="AR1864" s="209">
        <v>12.048999999999999</v>
      </c>
      <c r="AS1864" s="209">
        <v>9.0500000000000007</v>
      </c>
      <c r="AT1864" s="209">
        <v>3.9</v>
      </c>
      <c r="AU1864" s="209">
        <v>2.0099999999999998</v>
      </c>
      <c r="AV1864" s="209">
        <v>0.19</v>
      </c>
      <c r="AW1864" s="20"/>
      <c r="AX1864" s="20"/>
      <c r="AY1864" s="209">
        <v>0.88800000000000001</v>
      </c>
      <c r="AZ1864" s="209">
        <v>4.3120000000000003</v>
      </c>
      <c r="BA1864" s="209">
        <v>7.7</v>
      </c>
      <c r="BB1864" s="21">
        <f>BB1865+BB1866+BB1867+BB1868</f>
        <v>28.417000000000002</v>
      </c>
      <c r="BC1864" s="21">
        <f>BD1864</f>
        <v>38.19489247311828</v>
      </c>
      <c r="BD1864" s="22">
        <f t="shared" si="234"/>
        <v>38.19489247311828</v>
      </c>
      <c r="BE1864" s="21">
        <f>BC1864-BD1864</f>
        <v>0</v>
      </c>
      <c r="BF1864" s="2">
        <v>21.03</v>
      </c>
      <c r="BG1864" s="10">
        <v>6</v>
      </c>
      <c r="BH1864" s="21">
        <f t="shared" si="231"/>
        <v>2.8417000000000005E-2</v>
      </c>
      <c r="BI1864" s="22">
        <f t="shared" si="231"/>
        <v>2.8417000000000005E-2</v>
      </c>
      <c r="BJ1864" s="21">
        <f>BH1864-BI1864</f>
        <v>0</v>
      </c>
      <c r="BK1864" s="21">
        <v>8.5251000000000021E-2</v>
      </c>
      <c r="BL1864" s="22">
        <v>8.5251000000000021E-2</v>
      </c>
      <c r="BM1864" s="21">
        <v>0</v>
      </c>
      <c r="BN1864" s="21">
        <f t="shared" si="233"/>
        <v>0.34100400000000008</v>
      </c>
      <c r="BO1864" s="22">
        <f t="shared" si="233"/>
        <v>0.34100400000000008</v>
      </c>
      <c r="BP1864" s="21">
        <f t="shared" si="233"/>
        <v>0</v>
      </c>
    </row>
    <row r="1865" spans="1:68" ht="11.1" hidden="1" customHeight="1" outlineLevel="2" x14ac:dyDescent="0.2">
      <c r="A1865" s="10"/>
      <c r="B1865" s="18"/>
      <c r="C1865" s="18"/>
      <c r="D1865" s="18"/>
      <c r="E1865" s="23" t="s">
        <v>1667</v>
      </c>
      <c r="F1865" s="208">
        <v>3.2</v>
      </c>
      <c r="G1865" s="208">
        <v>2.76</v>
      </c>
      <c r="H1865" s="208">
        <v>1.9970000000000001</v>
      </c>
      <c r="I1865" s="24"/>
      <c r="J1865" s="24"/>
      <c r="K1865" s="208">
        <v>2.008</v>
      </c>
      <c r="L1865" s="24"/>
      <c r="M1865" s="24"/>
      <c r="N1865" s="24"/>
      <c r="O1865" s="208">
        <v>0.58799999999999997</v>
      </c>
      <c r="P1865" s="208">
        <v>1.216</v>
      </c>
      <c r="Q1865" s="208">
        <v>2.3359999999999999</v>
      </c>
      <c r="R1865" s="208">
        <v>2.7440000000000002</v>
      </c>
      <c r="S1865" s="208">
        <v>3.1509999999999998</v>
      </c>
      <c r="T1865" s="208">
        <v>2.8940000000000001</v>
      </c>
      <c r="U1865" s="208">
        <v>2.0750000000000002</v>
      </c>
      <c r="V1865" s="208">
        <v>1.1000000000000001</v>
      </c>
      <c r="W1865" s="208">
        <v>0.44</v>
      </c>
      <c r="X1865" s="208">
        <v>7.9000000000000001E-2</v>
      </c>
      <c r="Y1865" s="24"/>
      <c r="Z1865" s="24"/>
      <c r="AA1865" s="24"/>
      <c r="AB1865" s="24"/>
      <c r="AC1865" s="208">
        <v>4.0510000000000002</v>
      </c>
      <c r="AD1865" s="208">
        <v>2.6240000000000001</v>
      </c>
      <c r="AE1865" s="208">
        <v>2.976</v>
      </c>
      <c r="AF1865" s="208">
        <v>3.028</v>
      </c>
      <c r="AG1865" s="208">
        <v>1.548</v>
      </c>
      <c r="AH1865" s="208">
        <v>1.1950000000000001</v>
      </c>
      <c r="AI1865" s="208">
        <v>0.623</v>
      </c>
      <c r="AJ1865" s="208">
        <v>0.221</v>
      </c>
      <c r="AK1865" s="24"/>
      <c r="AL1865" s="24"/>
      <c r="AM1865" s="208">
        <v>0.45100000000000001</v>
      </c>
      <c r="AN1865" s="208">
        <v>1.1739999999999999</v>
      </c>
      <c r="AO1865" s="208">
        <v>2.71</v>
      </c>
      <c r="AP1865" s="208">
        <v>2.71</v>
      </c>
      <c r="AQ1865" s="208">
        <v>2.8359999999999999</v>
      </c>
      <c r="AR1865" s="208">
        <v>2.8039999999999998</v>
      </c>
      <c r="AS1865" s="208">
        <v>2.5</v>
      </c>
      <c r="AT1865" s="208">
        <v>1.35</v>
      </c>
      <c r="AU1865" s="208">
        <v>0.65</v>
      </c>
      <c r="AV1865" s="208">
        <v>0.06</v>
      </c>
      <c r="AW1865" s="24"/>
      <c r="AX1865" s="24"/>
      <c r="AY1865" s="24"/>
      <c r="AZ1865" s="208">
        <v>1.66</v>
      </c>
      <c r="BA1865" s="208">
        <v>2.2200000000000002</v>
      </c>
      <c r="BB1865" s="21">
        <f t="shared" si="232"/>
        <v>4.0510000000000002</v>
      </c>
      <c r="BC1865" s="21"/>
      <c r="BD1865" s="22">
        <f t="shared" si="234"/>
        <v>5.44489247311828</v>
      </c>
      <c r="BE1865" s="21"/>
      <c r="BG1865" s="10"/>
      <c r="BH1865" s="21">
        <f t="shared" si="231"/>
        <v>0</v>
      </c>
      <c r="BI1865" s="22">
        <f t="shared" si="231"/>
        <v>4.0510000000000008E-3</v>
      </c>
      <c r="BJ1865" s="21"/>
      <c r="BK1865" s="21">
        <v>0</v>
      </c>
      <c r="BL1865" s="22">
        <v>1.2153000000000002E-2</v>
      </c>
      <c r="BM1865" s="21"/>
      <c r="BN1865" s="21">
        <f t="shared" si="233"/>
        <v>0</v>
      </c>
      <c r="BO1865" s="22">
        <f t="shared" si="233"/>
        <v>4.8612000000000009E-2</v>
      </c>
      <c r="BP1865" s="21">
        <f t="shared" si="233"/>
        <v>0</v>
      </c>
    </row>
    <row r="1866" spans="1:68" ht="11.1" hidden="1" customHeight="1" outlineLevel="2" x14ac:dyDescent="0.2">
      <c r="A1866" s="10"/>
      <c r="B1866" s="18"/>
      <c r="C1866" s="18"/>
      <c r="D1866" s="18"/>
      <c r="E1866" s="23" t="s">
        <v>1668</v>
      </c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08">
        <v>2.5179999999999998</v>
      </c>
      <c r="R1866" s="208">
        <v>1.996</v>
      </c>
      <c r="S1866" s="208">
        <v>2.085</v>
      </c>
      <c r="T1866" s="208">
        <v>1.7909999999999999</v>
      </c>
      <c r="U1866" s="208">
        <v>1.1080000000000001</v>
      </c>
      <c r="V1866" s="208">
        <v>0.68400000000000005</v>
      </c>
      <c r="W1866" s="208">
        <v>0.32700000000000001</v>
      </c>
      <c r="X1866" s="24"/>
      <c r="Y1866" s="24"/>
      <c r="Z1866" s="24"/>
      <c r="AA1866" s="24"/>
      <c r="AB1866" s="24"/>
      <c r="AC1866" s="208">
        <v>2.96</v>
      </c>
      <c r="AD1866" s="208">
        <v>1.43</v>
      </c>
      <c r="AE1866" s="208">
        <v>2.2999999999999998</v>
      </c>
      <c r="AF1866" s="208">
        <v>1.6</v>
      </c>
      <c r="AG1866" s="208">
        <v>1.2889999999999999</v>
      </c>
      <c r="AH1866" s="208">
        <v>0.746</v>
      </c>
      <c r="AI1866" s="208">
        <v>0.442</v>
      </c>
      <c r="AJ1866" s="24"/>
      <c r="AK1866" s="24"/>
      <c r="AL1866" s="24"/>
      <c r="AM1866" s="208">
        <v>0.374</v>
      </c>
      <c r="AN1866" s="208">
        <v>0.749</v>
      </c>
      <c r="AO1866" s="208">
        <v>1.54</v>
      </c>
      <c r="AP1866" s="208">
        <v>1.81</v>
      </c>
      <c r="AQ1866" s="208">
        <v>1.4590000000000001</v>
      </c>
      <c r="AR1866" s="208">
        <v>2.391</v>
      </c>
      <c r="AS1866" s="208">
        <v>1.45</v>
      </c>
      <c r="AT1866" s="208">
        <v>0.75</v>
      </c>
      <c r="AU1866" s="208">
        <v>0.4</v>
      </c>
      <c r="AV1866" s="208">
        <v>0.05</v>
      </c>
      <c r="AW1866" s="24"/>
      <c r="AX1866" s="24"/>
      <c r="AY1866" s="24"/>
      <c r="AZ1866" s="208">
        <v>0.95</v>
      </c>
      <c r="BA1866" s="208">
        <v>1.2</v>
      </c>
      <c r="BB1866" s="21">
        <f t="shared" si="232"/>
        <v>2.96</v>
      </c>
      <c r="BC1866" s="21"/>
      <c r="BD1866" s="22">
        <f t="shared" si="234"/>
        <v>3.978494623655914</v>
      </c>
      <c r="BE1866" s="21"/>
      <c r="BG1866" s="10"/>
      <c r="BH1866" s="21">
        <f t="shared" si="231"/>
        <v>0</v>
      </c>
      <c r="BI1866" s="22">
        <f t="shared" si="231"/>
        <v>2.96E-3</v>
      </c>
      <c r="BJ1866" s="21"/>
      <c r="BK1866" s="21">
        <v>0</v>
      </c>
      <c r="BL1866" s="22">
        <v>8.879999999999999E-3</v>
      </c>
      <c r="BM1866" s="21"/>
      <c r="BN1866" s="21">
        <f t="shared" si="233"/>
        <v>0</v>
      </c>
      <c r="BO1866" s="22">
        <f t="shared" si="233"/>
        <v>3.5519999999999996E-2</v>
      </c>
      <c r="BP1866" s="21">
        <f t="shared" si="233"/>
        <v>0</v>
      </c>
    </row>
    <row r="1867" spans="1:68" ht="11.1" hidden="1" customHeight="1" outlineLevel="2" x14ac:dyDescent="0.2">
      <c r="A1867" s="10"/>
      <c r="B1867" s="18"/>
      <c r="C1867" s="18"/>
      <c r="D1867" s="18"/>
      <c r="E1867" s="23" t="s">
        <v>1617</v>
      </c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  <c r="AN1867" s="24"/>
      <c r="AO1867" s="24"/>
      <c r="AP1867" s="24"/>
      <c r="AQ1867" s="208">
        <v>14.323</v>
      </c>
      <c r="AR1867" s="208">
        <v>2.492</v>
      </c>
      <c r="AS1867" s="208">
        <v>2</v>
      </c>
      <c r="AT1867" s="208">
        <v>0.6</v>
      </c>
      <c r="AU1867" s="208">
        <v>0.3</v>
      </c>
      <c r="AV1867" s="208">
        <v>0.04</v>
      </c>
      <c r="AW1867" s="24"/>
      <c r="AX1867" s="24"/>
      <c r="AY1867" s="208">
        <v>0.28499999999999998</v>
      </c>
      <c r="AZ1867" s="208">
        <v>0.60499999999999998</v>
      </c>
      <c r="BA1867" s="208">
        <v>1.63</v>
      </c>
      <c r="BB1867" s="21">
        <f t="shared" si="232"/>
        <v>14.323</v>
      </c>
      <c r="BC1867" s="21"/>
      <c r="BD1867" s="22">
        <f t="shared" si="234"/>
        <v>19.251344086021508</v>
      </c>
      <c r="BE1867" s="21"/>
      <c r="BG1867" s="10"/>
      <c r="BH1867" s="21">
        <f t="shared" si="231"/>
        <v>0</v>
      </c>
      <c r="BI1867" s="22">
        <f t="shared" si="231"/>
        <v>1.4323000000000002E-2</v>
      </c>
      <c r="BJ1867" s="21"/>
      <c r="BK1867" s="21">
        <v>0</v>
      </c>
      <c r="BL1867" s="22">
        <v>4.2969000000000007E-2</v>
      </c>
      <c r="BM1867" s="21"/>
      <c r="BN1867" s="21">
        <f t="shared" si="233"/>
        <v>0</v>
      </c>
      <c r="BO1867" s="22">
        <f t="shared" si="233"/>
        <v>0.17187600000000003</v>
      </c>
      <c r="BP1867" s="21">
        <f t="shared" si="233"/>
        <v>0</v>
      </c>
    </row>
    <row r="1868" spans="1:68" ht="11.1" hidden="1" customHeight="1" outlineLevel="2" x14ac:dyDescent="0.2">
      <c r="A1868" s="10"/>
      <c r="B1868" s="18"/>
      <c r="C1868" s="18"/>
      <c r="D1868" s="18"/>
      <c r="E1868" s="23" t="s">
        <v>1669</v>
      </c>
      <c r="F1868" s="208">
        <v>4.9139999999999997</v>
      </c>
      <c r="G1868" s="208">
        <v>3.6139999999999999</v>
      </c>
      <c r="H1868" s="208">
        <v>2.5419999999999998</v>
      </c>
      <c r="I1868" s="24"/>
      <c r="J1868" s="24"/>
      <c r="K1868" s="208">
        <v>2.3740000000000001</v>
      </c>
      <c r="L1868" s="24"/>
      <c r="M1868" s="24"/>
      <c r="N1868" s="24"/>
      <c r="O1868" s="208">
        <v>0.753</v>
      </c>
      <c r="P1868" s="208">
        <v>2.09</v>
      </c>
      <c r="Q1868" s="208">
        <v>3.5449999999999999</v>
      </c>
      <c r="R1868" s="208">
        <v>4.8630000000000004</v>
      </c>
      <c r="S1868" s="208">
        <v>5.7359999999999998</v>
      </c>
      <c r="T1868" s="208">
        <v>5.09</v>
      </c>
      <c r="U1868" s="208">
        <v>3.3530000000000002</v>
      </c>
      <c r="V1868" s="208">
        <v>1.6080000000000001</v>
      </c>
      <c r="W1868" s="208">
        <v>0.76900000000000002</v>
      </c>
      <c r="X1868" s="208">
        <v>0.105</v>
      </c>
      <c r="Y1868" s="24"/>
      <c r="Z1868" s="24"/>
      <c r="AA1868" s="24"/>
      <c r="AB1868" s="24"/>
      <c r="AC1868" s="208">
        <v>7.0830000000000002</v>
      </c>
      <c r="AD1868" s="208">
        <v>3.9849999999999999</v>
      </c>
      <c r="AE1868" s="208">
        <v>6.1150000000000002</v>
      </c>
      <c r="AF1868" s="208">
        <v>4.2839999999999998</v>
      </c>
      <c r="AG1868" s="208">
        <v>3.34</v>
      </c>
      <c r="AH1868" s="208">
        <v>1.9059999999999999</v>
      </c>
      <c r="AI1868" s="208">
        <v>1.218</v>
      </c>
      <c r="AJ1868" s="208">
        <v>0.215</v>
      </c>
      <c r="AK1868" s="24"/>
      <c r="AL1868" s="24"/>
      <c r="AM1868" s="24"/>
      <c r="AN1868" s="24"/>
      <c r="AO1868" s="208">
        <v>2.7480000000000002</v>
      </c>
      <c r="AP1868" s="208">
        <v>4.0599999999999996</v>
      </c>
      <c r="AQ1868" s="208">
        <v>4.3579999999999997</v>
      </c>
      <c r="AR1868" s="208">
        <v>4.3620000000000001</v>
      </c>
      <c r="AS1868" s="208">
        <v>3.1</v>
      </c>
      <c r="AT1868" s="208">
        <v>1.2</v>
      </c>
      <c r="AU1868" s="208">
        <v>0.66</v>
      </c>
      <c r="AV1868" s="208">
        <v>0.04</v>
      </c>
      <c r="AW1868" s="24"/>
      <c r="AX1868" s="24"/>
      <c r="AY1868" s="208">
        <v>0.60299999999999998</v>
      </c>
      <c r="AZ1868" s="208">
        <v>1.097</v>
      </c>
      <c r="BA1868" s="208">
        <v>2.65</v>
      </c>
      <c r="BB1868" s="21">
        <f t="shared" si="232"/>
        <v>7.0830000000000002</v>
      </c>
      <c r="BC1868" s="21"/>
      <c r="BD1868" s="22">
        <f t="shared" si="234"/>
        <v>9.5201612903225818</v>
      </c>
      <c r="BE1868" s="21"/>
      <c r="BG1868" s="10"/>
      <c r="BH1868" s="21">
        <f t="shared" si="231"/>
        <v>0</v>
      </c>
      <c r="BI1868" s="22">
        <f t="shared" si="231"/>
        <v>7.0829999999999999E-3</v>
      </c>
      <c r="BJ1868" s="21"/>
      <c r="BK1868" s="21">
        <v>0</v>
      </c>
      <c r="BL1868" s="22">
        <v>2.1249000000000001E-2</v>
      </c>
      <c r="BM1868" s="21"/>
      <c r="BN1868" s="21">
        <f t="shared" si="233"/>
        <v>0</v>
      </c>
      <c r="BO1868" s="22">
        <f t="shared" si="233"/>
        <v>8.4996000000000002E-2</v>
      </c>
      <c r="BP1868" s="21">
        <f t="shared" si="233"/>
        <v>0</v>
      </c>
    </row>
    <row r="1869" spans="1:68" ht="11.1" hidden="1" customHeight="1" outlineLevel="1" collapsed="1" x14ac:dyDescent="0.2">
      <c r="A1869" s="10"/>
      <c r="B1869" s="18"/>
      <c r="C1869" s="18"/>
      <c r="D1869" s="18"/>
      <c r="E1869" s="19" t="s">
        <v>1670</v>
      </c>
      <c r="F1869" s="209">
        <v>1.915</v>
      </c>
      <c r="G1869" s="20"/>
      <c r="H1869" s="20"/>
      <c r="I1869" s="20"/>
      <c r="J1869" s="20"/>
      <c r="K1869" s="209">
        <v>5.0949999999999998</v>
      </c>
      <c r="L1869" s="20"/>
      <c r="M1869" s="20"/>
      <c r="N1869" s="20"/>
      <c r="O1869" s="20"/>
      <c r="P1869" s="209">
        <v>0.79400000000000004</v>
      </c>
      <c r="Q1869" s="209">
        <v>1.593</v>
      </c>
      <c r="R1869" s="209">
        <v>1.796</v>
      </c>
      <c r="S1869" s="20"/>
      <c r="T1869" s="209">
        <v>4.1210000000000004</v>
      </c>
      <c r="U1869" s="209">
        <v>1.7450000000000001</v>
      </c>
      <c r="V1869" s="209">
        <v>1.3</v>
      </c>
      <c r="W1869" s="20"/>
      <c r="X1869" s="20"/>
      <c r="Y1869" s="20"/>
      <c r="Z1869" s="20"/>
      <c r="AA1869" s="209">
        <v>0.83599999999999997</v>
      </c>
      <c r="AB1869" s="209">
        <v>0.6</v>
      </c>
      <c r="AC1869" s="209">
        <v>1.07</v>
      </c>
      <c r="AD1869" s="20"/>
      <c r="AE1869" s="20"/>
      <c r="AF1869" s="209">
        <v>6.8280000000000003</v>
      </c>
      <c r="AG1869" s="209">
        <v>1.117</v>
      </c>
      <c r="AH1869" s="209">
        <v>0.79500000000000004</v>
      </c>
      <c r="AI1869" s="20"/>
      <c r="AJ1869" s="20"/>
      <c r="AK1869" s="20"/>
      <c r="AL1869" s="20"/>
      <c r="AM1869" s="20"/>
      <c r="AN1869" s="209">
        <v>0.77600000000000002</v>
      </c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1">
        <f t="shared" si="232"/>
        <v>6.8280000000000003</v>
      </c>
      <c r="BC1869" s="21">
        <f>BD1869</f>
        <v>9.17741935483871</v>
      </c>
      <c r="BD1869" s="22">
        <f t="shared" si="234"/>
        <v>9.17741935483871</v>
      </c>
      <c r="BE1869" s="21">
        <f>BC1869-BD1869</f>
        <v>0</v>
      </c>
      <c r="BG1869" s="10">
        <v>6</v>
      </c>
      <c r="BH1869" s="21">
        <f t="shared" si="231"/>
        <v>6.8279999999999999E-3</v>
      </c>
      <c r="BI1869" s="22">
        <f t="shared" si="231"/>
        <v>6.8279999999999999E-3</v>
      </c>
      <c r="BJ1869" s="21">
        <f>BH1869-BI1869</f>
        <v>0</v>
      </c>
      <c r="BK1869" s="21">
        <v>2.0483999999999999E-2</v>
      </c>
      <c r="BL1869" s="22">
        <v>2.0483999999999999E-2</v>
      </c>
      <c r="BM1869" s="21">
        <v>0</v>
      </c>
      <c r="BN1869" s="21">
        <f t="shared" si="233"/>
        <v>8.1935999999999995E-2</v>
      </c>
      <c r="BO1869" s="22">
        <f t="shared" si="233"/>
        <v>8.1935999999999995E-2</v>
      </c>
      <c r="BP1869" s="21">
        <f t="shared" si="233"/>
        <v>0</v>
      </c>
    </row>
    <row r="1870" spans="1:68" ht="11.1" hidden="1" customHeight="1" outlineLevel="2" x14ac:dyDescent="0.2">
      <c r="A1870" s="10"/>
      <c r="B1870" s="18"/>
      <c r="C1870" s="18"/>
      <c r="D1870" s="18"/>
      <c r="E1870" s="23" t="s">
        <v>1671</v>
      </c>
      <c r="F1870" s="208">
        <v>1.915</v>
      </c>
      <c r="G1870" s="24"/>
      <c r="H1870" s="24"/>
      <c r="I1870" s="24"/>
      <c r="J1870" s="24"/>
      <c r="K1870" s="208">
        <v>5.0949999999999998</v>
      </c>
      <c r="L1870" s="24"/>
      <c r="M1870" s="24"/>
      <c r="N1870" s="24"/>
      <c r="O1870" s="24"/>
      <c r="P1870" s="208">
        <v>0.79400000000000004</v>
      </c>
      <c r="Q1870" s="208">
        <v>1.593</v>
      </c>
      <c r="R1870" s="208">
        <v>1.796</v>
      </c>
      <c r="S1870" s="24"/>
      <c r="T1870" s="208">
        <v>4.1210000000000004</v>
      </c>
      <c r="U1870" s="208">
        <v>1.7450000000000001</v>
      </c>
      <c r="V1870" s="208">
        <v>1.3</v>
      </c>
      <c r="W1870" s="24"/>
      <c r="X1870" s="24"/>
      <c r="Y1870" s="24"/>
      <c r="Z1870" s="24"/>
      <c r="AA1870" s="208">
        <v>0.83599999999999997</v>
      </c>
      <c r="AB1870" s="208">
        <v>0.6</v>
      </c>
      <c r="AC1870" s="208">
        <v>1.07</v>
      </c>
      <c r="AD1870" s="24"/>
      <c r="AE1870" s="24"/>
      <c r="AF1870" s="208">
        <v>6.8280000000000003</v>
      </c>
      <c r="AG1870" s="208">
        <v>1.117</v>
      </c>
      <c r="AH1870" s="208">
        <v>0.79500000000000004</v>
      </c>
      <c r="AI1870" s="24"/>
      <c r="AJ1870" s="24"/>
      <c r="AK1870" s="24"/>
      <c r="AL1870" s="24"/>
      <c r="AM1870" s="24"/>
      <c r="AN1870" s="208">
        <v>0.77600000000000002</v>
      </c>
      <c r="AO1870" s="24"/>
      <c r="AP1870" s="24"/>
      <c r="AQ1870" s="24"/>
      <c r="AR1870" s="24"/>
      <c r="AS1870" s="24"/>
      <c r="AT1870" s="24"/>
      <c r="AU1870" s="24"/>
      <c r="AV1870" s="24"/>
      <c r="AW1870" s="24"/>
      <c r="AX1870" s="24"/>
      <c r="AY1870" s="24"/>
      <c r="AZ1870" s="24"/>
      <c r="BA1870" s="24"/>
      <c r="BB1870" s="21">
        <f t="shared" si="232"/>
        <v>6.8280000000000003</v>
      </c>
      <c r="BC1870" s="21"/>
      <c r="BD1870" s="22">
        <f t="shared" si="234"/>
        <v>9.17741935483871</v>
      </c>
      <c r="BE1870" s="21"/>
      <c r="BG1870" s="10"/>
      <c r="BH1870" s="21">
        <f t="shared" si="231"/>
        <v>0</v>
      </c>
      <c r="BI1870" s="22">
        <f t="shared" si="231"/>
        <v>6.8279999999999999E-3</v>
      </c>
      <c r="BJ1870" s="21"/>
      <c r="BK1870" s="21">
        <v>0</v>
      </c>
      <c r="BL1870" s="22">
        <v>2.0483999999999999E-2</v>
      </c>
      <c r="BM1870" s="21"/>
      <c r="BN1870" s="21">
        <f t="shared" si="233"/>
        <v>0</v>
      </c>
      <c r="BO1870" s="22">
        <f t="shared" si="233"/>
        <v>8.1935999999999995E-2</v>
      </c>
      <c r="BP1870" s="21">
        <f t="shared" si="233"/>
        <v>0</v>
      </c>
    </row>
    <row r="1871" spans="1:68" ht="11.1" hidden="1" customHeight="1" outlineLevel="1" collapsed="1" x14ac:dyDescent="0.2">
      <c r="A1871" s="10"/>
      <c r="B1871" s="18"/>
      <c r="C1871" s="18"/>
      <c r="D1871" s="18"/>
      <c r="E1871" s="19" t="s">
        <v>1672</v>
      </c>
      <c r="F1871" s="209">
        <v>4.5510000000000002</v>
      </c>
      <c r="G1871" s="209">
        <v>4.0369999999999999</v>
      </c>
      <c r="H1871" s="20"/>
      <c r="I1871" s="20"/>
      <c r="J1871" s="20"/>
      <c r="K1871" s="20"/>
      <c r="L1871" s="20"/>
      <c r="M1871" s="20"/>
      <c r="N1871" s="20"/>
      <c r="O1871" s="209">
        <v>4.758</v>
      </c>
      <c r="P1871" s="209">
        <v>2.5590000000000002</v>
      </c>
      <c r="Q1871" s="209">
        <v>3.4350000000000001</v>
      </c>
      <c r="R1871" s="209">
        <v>3.6629999999999998</v>
      </c>
      <c r="S1871" s="209">
        <v>3.2170000000000001</v>
      </c>
      <c r="T1871" s="209">
        <v>4.0819999999999999</v>
      </c>
      <c r="U1871" s="209">
        <v>3.5</v>
      </c>
      <c r="V1871" s="20"/>
      <c r="W1871" s="209">
        <v>1.359</v>
      </c>
      <c r="X1871" s="209">
        <v>0.02</v>
      </c>
      <c r="Y1871" s="20"/>
      <c r="Z1871" s="20"/>
      <c r="AA1871" s="20"/>
      <c r="AB1871" s="20"/>
      <c r="AC1871" s="20"/>
      <c r="AD1871" s="209">
        <v>6.8209999999999997</v>
      </c>
      <c r="AE1871" s="209">
        <v>4.2240000000000002</v>
      </c>
      <c r="AF1871" s="209">
        <v>3.339</v>
      </c>
      <c r="AG1871" s="209">
        <v>1.8260000000000001</v>
      </c>
      <c r="AH1871" s="209">
        <v>1.9930000000000001</v>
      </c>
      <c r="AI1871" s="20"/>
      <c r="AJ1871" s="20"/>
      <c r="AK1871" s="20"/>
      <c r="AL1871" s="20"/>
      <c r="AM1871" s="20"/>
      <c r="AN1871" s="20"/>
      <c r="AO1871" s="20"/>
      <c r="AP1871" s="209">
        <v>4.0199999999999996</v>
      </c>
      <c r="AQ1871" s="209">
        <v>3.5089999999999999</v>
      </c>
      <c r="AR1871" s="209">
        <v>3.1139999999999999</v>
      </c>
      <c r="AS1871" s="209">
        <v>1.698</v>
      </c>
      <c r="AT1871" s="209">
        <v>1.389</v>
      </c>
      <c r="AU1871" s="209">
        <v>0.76700000000000002</v>
      </c>
      <c r="AV1871" s="209">
        <v>0.17499999999999999</v>
      </c>
      <c r="AW1871" s="20"/>
      <c r="AX1871" s="20"/>
      <c r="AY1871" s="209">
        <v>0.26200000000000001</v>
      </c>
      <c r="AZ1871" s="209">
        <v>0.29399999999999998</v>
      </c>
      <c r="BA1871" s="209">
        <v>1.9430000000000001</v>
      </c>
      <c r="BB1871" s="21">
        <f t="shared" si="232"/>
        <v>6.8209999999999997</v>
      </c>
      <c r="BC1871" s="21">
        <f>BD1871</f>
        <v>9.168010752688172</v>
      </c>
      <c r="BD1871" s="22">
        <f t="shared" si="234"/>
        <v>9.168010752688172</v>
      </c>
      <c r="BE1871" s="21">
        <f>BC1871-BD1871</f>
        <v>0</v>
      </c>
      <c r="BF1871" s="2">
        <v>7.1</v>
      </c>
      <c r="BG1871" s="10">
        <v>6</v>
      </c>
      <c r="BH1871" s="21">
        <f t="shared" si="231"/>
        <v>6.8209999999999998E-3</v>
      </c>
      <c r="BI1871" s="22">
        <f t="shared" si="231"/>
        <v>6.8209999999999998E-3</v>
      </c>
      <c r="BJ1871" s="21">
        <f>BH1871-BI1871</f>
        <v>0</v>
      </c>
      <c r="BK1871" s="21">
        <v>2.0462999999999999E-2</v>
      </c>
      <c r="BL1871" s="22">
        <v>2.0462999999999999E-2</v>
      </c>
      <c r="BM1871" s="21">
        <v>0</v>
      </c>
      <c r="BN1871" s="21">
        <f t="shared" si="233"/>
        <v>8.1851999999999994E-2</v>
      </c>
      <c r="BO1871" s="22">
        <f t="shared" si="233"/>
        <v>8.1851999999999994E-2</v>
      </c>
      <c r="BP1871" s="21">
        <f t="shared" si="233"/>
        <v>0</v>
      </c>
    </row>
    <row r="1872" spans="1:68" ht="11.1" hidden="1" customHeight="1" outlineLevel="2" x14ac:dyDescent="0.2">
      <c r="A1872" s="10"/>
      <c r="B1872" s="18"/>
      <c r="C1872" s="18"/>
      <c r="D1872" s="18"/>
      <c r="E1872" s="23" t="s">
        <v>1673</v>
      </c>
      <c r="F1872" s="208">
        <v>4.5510000000000002</v>
      </c>
      <c r="G1872" s="208">
        <v>4.0369999999999999</v>
      </c>
      <c r="H1872" s="24"/>
      <c r="I1872" s="24"/>
      <c r="J1872" s="24"/>
      <c r="K1872" s="24"/>
      <c r="L1872" s="24"/>
      <c r="M1872" s="24"/>
      <c r="N1872" s="24"/>
      <c r="O1872" s="208">
        <v>4.758</v>
      </c>
      <c r="P1872" s="208">
        <v>2.5590000000000002</v>
      </c>
      <c r="Q1872" s="208">
        <v>3.4350000000000001</v>
      </c>
      <c r="R1872" s="208">
        <v>3.6629999999999998</v>
      </c>
      <c r="S1872" s="208">
        <v>3.2170000000000001</v>
      </c>
      <c r="T1872" s="208">
        <v>4.0819999999999999</v>
      </c>
      <c r="U1872" s="208">
        <v>3.5</v>
      </c>
      <c r="V1872" s="24"/>
      <c r="W1872" s="208">
        <v>1.359</v>
      </c>
      <c r="X1872" s="208">
        <v>0.02</v>
      </c>
      <c r="Y1872" s="24"/>
      <c r="Z1872" s="24"/>
      <c r="AA1872" s="24"/>
      <c r="AB1872" s="24"/>
      <c r="AC1872" s="24"/>
      <c r="AD1872" s="208">
        <v>6.8209999999999997</v>
      </c>
      <c r="AE1872" s="208">
        <v>4.2240000000000002</v>
      </c>
      <c r="AF1872" s="208">
        <v>3.339</v>
      </c>
      <c r="AG1872" s="208">
        <v>1.8260000000000001</v>
      </c>
      <c r="AH1872" s="208">
        <v>1.9930000000000001</v>
      </c>
      <c r="AI1872" s="24"/>
      <c r="AJ1872" s="24"/>
      <c r="AK1872" s="24"/>
      <c r="AL1872" s="24"/>
      <c r="AM1872" s="24"/>
      <c r="AN1872" s="24"/>
      <c r="AO1872" s="24"/>
      <c r="AP1872" s="208">
        <v>4.0199999999999996</v>
      </c>
      <c r="AQ1872" s="208">
        <v>3.5089999999999999</v>
      </c>
      <c r="AR1872" s="208">
        <v>3.1139999999999999</v>
      </c>
      <c r="AS1872" s="208">
        <v>1.698</v>
      </c>
      <c r="AT1872" s="208">
        <v>1.389</v>
      </c>
      <c r="AU1872" s="208">
        <v>0.76700000000000002</v>
      </c>
      <c r="AV1872" s="208">
        <v>0.17499999999999999</v>
      </c>
      <c r="AW1872" s="24"/>
      <c r="AX1872" s="24"/>
      <c r="AY1872" s="208">
        <v>0.26200000000000001</v>
      </c>
      <c r="AZ1872" s="208">
        <v>0.29399999999999998</v>
      </c>
      <c r="BA1872" s="208">
        <v>1.9430000000000001</v>
      </c>
      <c r="BB1872" s="21">
        <f t="shared" si="232"/>
        <v>6.8209999999999997</v>
      </c>
      <c r="BC1872" s="21"/>
      <c r="BD1872" s="22">
        <f t="shared" si="234"/>
        <v>9.168010752688172</v>
      </c>
      <c r="BE1872" s="21"/>
      <c r="BG1872" s="10"/>
      <c r="BH1872" s="21">
        <f t="shared" si="231"/>
        <v>0</v>
      </c>
      <c r="BI1872" s="22">
        <f t="shared" si="231"/>
        <v>6.8209999999999998E-3</v>
      </c>
      <c r="BJ1872" s="21"/>
      <c r="BK1872" s="21">
        <v>0</v>
      </c>
      <c r="BL1872" s="22">
        <v>2.0462999999999999E-2</v>
      </c>
      <c r="BM1872" s="21"/>
      <c r="BN1872" s="21">
        <f t="shared" si="233"/>
        <v>0</v>
      </c>
      <c r="BO1872" s="22">
        <f t="shared" si="233"/>
        <v>8.1851999999999994E-2</v>
      </c>
      <c r="BP1872" s="21">
        <f t="shared" si="233"/>
        <v>0</v>
      </c>
    </row>
    <row r="1873" spans="1:68" ht="11.1" hidden="1" customHeight="1" outlineLevel="1" collapsed="1" x14ac:dyDescent="0.2">
      <c r="A1873" s="10"/>
      <c r="B1873" s="18"/>
      <c r="C1873" s="18"/>
      <c r="D1873" s="18"/>
      <c r="E1873" s="19" t="s">
        <v>1674</v>
      </c>
      <c r="F1873" s="209">
        <v>2.012</v>
      </c>
      <c r="G1873" s="20"/>
      <c r="H1873" s="209">
        <v>2.9249999999999998</v>
      </c>
      <c r="I1873" s="240">
        <v>0.66900000000000004</v>
      </c>
      <c r="J1873" s="240"/>
      <c r="K1873" s="209">
        <v>0.20899999999999999</v>
      </c>
      <c r="L1873" s="20"/>
      <c r="M1873" s="20"/>
      <c r="N1873" s="20"/>
      <c r="O1873" s="209">
        <v>0.106</v>
      </c>
      <c r="P1873" s="209">
        <v>0.64900000000000002</v>
      </c>
      <c r="Q1873" s="209">
        <v>1.514</v>
      </c>
      <c r="R1873" s="209">
        <v>1.9219999999999999</v>
      </c>
      <c r="S1873" s="209">
        <v>2.3980000000000001</v>
      </c>
      <c r="T1873" s="209">
        <v>2.133</v>
      </c>
      <c r="U1873" s="209">
        <v>1.1990000000000001</v>
      </c>
      <c r="V1873" s="209">
        <v>0.45800000000000002</v>
      </c>
      <c r="W1873" s="209">
        <v>0.127</v>
      </c>
      <c r="X1873" s="209">
        <v>2E-3</v>
      </c>
      <c r="Y1873" s="20"/>
      <c r="Z1873" s="20"/>
      <c r="AA1873" s="20"/>
      <c r="AB1873" s="209">
        <v>0.65500000000000003</v>
      </c>
      <c r="AC1873" s="209">
        <v>1.3680000000000001</v>
      </c>
      <c r="AD1873" s="209">
        <v>2.2469999999999999</v>
      </c>
      <c r="AE1873" s="209">
        <v>2.016</v>
      </c>
      <c r="AF1873" s="209">
        <v>1.9119999999999999</v>
      </c>
      <c r="AG1873" s="209">
        <v>0.91100000000000003</v>
      </c>
      <c r="AH1873" s="209">
        <v>0.46600000000000003</v>
      </c>
      <c r="AI1873" s="209">
        <v>0.20399999999999999</v>
      </c>
      <c r="AJ1873" s="20"/>
      <c r="AK1873" s="20"/>
      <c r="AL1873" s="20"/>
      <c r="AM1873" s="209">
        <v>7.0000000000000007E-2</v>
      </c>
      <c r="AN1873" s="209">
        <v>0.57599999999999996</v>
      </c>
      <c r="AO1873" s="209">
        <v>1.153</v>
      </c>
      <c r="AP1873" s="209">
        <v>2.3109999999999999</v>
      </c>
      <c r="AQ1873" s="209">
        <v>2.0529999999999999</v>
      </c>
      <c r="AR1873" s="209">
        <v>2.2069999999999999</v>
      </c>
      <c r="AS1873" s="209">
        <v>1.3759999999999999</v>
      </c>
      <c r="AT1873" s="209">
        <v>0.438</v>
      </c>
      <c r="AU1873" s="209">
        <v>0.158</v>
      </c>
      <c r="AV1873" s="20"/>
      <c r="AW1873" s="20"/>
      <c r="AX1873" s="20"/>
      <c r="AY1873" s="209">
        <v>0.156</v>
      </c>
      <c r="AZ1873" s="209">
        <v>0.54800000000000004</v>
      </c>
      <c r="BA1873" s="20"/>
      <c r="BB1873" s="21">
        <f>SUM(BB1874:BB1876)</f>
        <v>5.218</v>
      </c>
      <c r="BC1873" s="21">
        <v>10.82</v>
      </c>
      <c r="BD1873" s="22">
        <f>(BB1873/31/24)*1000</f>
        <v>7.013440860215054</v>
      </c>
      <c r="BE1873" s="21">
        <f>BC1873-BD1873</f>
        <v>3.8065591397849463</v>
      </c>
      <c r="BF1873" s="2">
        <v>5.32</v>
      </c>
      <c r="BG1873" s="10">
        <v>6</v>
      </c>
      <c r="BH1873" s="21">
        <f>(BC1873*24*31/1000000)</f>
        <v>8.0500799999999994E-3</v>
      </c>
      <c r="BI1873" s="22">
        <f>(BD1873*24*31/1000000)</f>
        <v>5.2180000000000004E-3</v>
      </c>
      <c r="BJ1873" s="21">
        <f>BH1873-BI1873</f>
        <v>2.832079999999999E-3</v>
      </c>
      <c r="BK1873" s="21">
        <v>1.1874240000000001E-2</v>
      </c>
      <c r="BL1873" s="22">
        <v>8.7749999999999981E-3</v>
      </c>
      <c r="BM1873" s="21">
        <v>3.0992400000000031E-3</v>
      </c>
      <c r="BN1873" s="21">
        <f t="shared" si="233"/>
        <v>4.7496960000000005E-2</v>
      </c>
      <c r="BO1873" s="22">
        <f t="shared" si="233"/>
        <v>3.5099999999999992E-2</v>
      </c>
      <c r="BP1873" s="21">
        <f t="shared" si="233"/>
        <v>1.2396960000000012E-2</v>
      </c>
    </row>
    <row r="1874" spans="1:68" ht="11.1" hidden="1" customHeight="1" outlineLevel="2" x14ac:dyDescent="0.2">
      <c r="A1874" s="10"/>
      <c r="B1874" s="18"/>
      <c r="C1874" s="18"/>
      <c r="D1874" s="18"/>
      <c r="E1874" s="23" t="s">
        <v>1675</v>
      </c>
      <c r="F1874" s="208">
        <v>1.595</v>
      </c>
      <c r="G1874" s="24"/>
      <c r="H1874" s="208">
        <v>2.355</v>
      </c>
      <c r="I1874" s="239">
        <v>0.51600000000000001</v>
      </c>
      <c r="J1874" s="239"/>
      <c r="K1874" s="208">
        <v>0.18</v>
      </c>
      <c r="L1874" s="24"/>
      <c r="M1874" s="24"/>
      <c r="N1874" s="24"/>
      <c r="O1874" s="208">
        <v>8.5000000000000006E-2</v>
      </c>
      <c r="P1874" s="208">
        <v>0.49299999999999999</v>
      </c>
      <c r="Q1874" s="208">
        <v>1.216</v>
      </c>
      <c r="R1874" s="208">
        <v>1.552</v>
      </c>
      <c r="S1874" s="208">
        <v>1.92</v>
      </c>
      <c r="T1874" s="208">
        <v>1.7290000000000001</v>
      </c>
      <c r="U1874" s="208">
        <v>0.97499999999999998</v>
      </c>
      <c r="V1874" s="208">
        <v>0.32300000000000001</v>
      </c>
      <c r="W1874" s="208">
        <v>0.11799999999999999</v>
      </c>
      <c r="X1874" s="208">
        <v>1E-3</v>
      </c>
      <c r="Y1874" s="24"/>
      <c r="Z1874" s="24"/>
      <c r="AA1874" s="24"/>
      <c r="AB1874" s="208">
        <v>0.47</v>
      </c>
      <c r="AC1874" s="208">
        <v>1.0840000000000001</v>
      </c>
      <c r="AD1874" s="208">
        <v>1.76</v>
      </c>
      <c r="AE1874" s="208">
        <v>1.6020000000000001</v>
      </c>
      <c r="AF1874" s="208">
        <v>1.522</v>
      </c>
      <c r="AG1874" s="208">
        <v>0.72899999999999998</v>
      </c>
      <c r="AH1874" s="208">
        <v>0.36399999999999999</v>
      </c>
      <c r="AI1874" s="208">
        <v>0.159</v>
      </c>
      <c r="AJ1874" s="24"/>
      <c r="AK1874" s="24"/>
      <c r="AL1874" s="24"/>
      <c r="AM1874" s="208">
        <v>4.9000000000000002E-2</v>
      </c>
      <c r="AN1874" s="208">
        <v>0.42</v>
      </c>
      <c r="AO1874" s="208">
        <v>0.84899999999999998</v>
      </c>
      <c r="AP1874" s="208">
        <v>1.8029999999999999</v>
      </c>
      <c r="AQ1874" s="208">
        <v>1.619</v>
      </c>
      <c r="AR1874" s="208">
        <v>1.962</v>
      </c>
      <c r="AS1874" s="208">
        <v>1.3759999999999999</v>
      </c>
      <c r="AT1874" s="208">
        <v>0.438</v>
      </c>
      <c r="AU1874" s="208">
        <v>0.158</v>
      </c>
      <c r="AV1874" s="24"/>
      <c r="AW1874" s="24"/>
      <c r="AX1874" s="24"/>
      <c r="AY1874" s="208">
        <v>0.156</v>
      </c>
      <c r="AZ1874" s="208">
        <v>0.54800000000000004</v>
      </c>
      <c r="BA1874" s="24"/>
      <c r="BB1874" s="21">
        <f>MAX(F1874:BA1874)</f>
        <v>2.355</v>
      </c>
      <c r="BC1874" s="21"/>
      <c r="BD1874" s="22">
        <f t="shared" si="234"/>
        <v>3.1653225806451615</v>
      </c>
      <c r="BE1874" s="21"/>
      <c r="BG1874" s="10"/>
      <c r="BH1874" s="21">
        <f t="shared" si="231"/>
        <v>0</v>
      </c>
      <c r="BI1874" s="22">
        <f t="shared" si="231"/>
        <v>2.3549999999999999E-3</v>
      </c>
      <c r="BJ1874" s="21"/>
      <c r="BK1874" s="21">
        <v>0</v>
      </c>
      <c r="BL1874" s="22">
        <v>7.0650000000000001E-3</v>
      </c>
      <c r="BM1874" s="21"/>
      <c r="BN1874" s="21">
        <f t="shared" si="233"/>
        <v>0</v>
      </c>
      <c r="BO1874" s="22">
        <f t="shared" si="233"/>
        <v>2.826E-2</v>
      </c>
      <c r="BP1874" s="21">
        <f t="shared" si="233"/>
        <v>0</v>
      </c>
    </row>
    <row r="1875" spans="1:68" ht="11.1" hidden="1" customHeight="1" outlineLevel="2" x14ac:dyDescent="0.2">
      <c r="A1875" s="10"/>
      <c r="B1875" s="18"/>
      <c r="C1875" s="18"/>
      <c r="D1875" s="18"/>
      <c r="E1875" s="23" t="s">
        <v>1676</v>
      </c>
      <c r="F1875" s="208">
        <v>0.41699999999999998</v>
      </c>
      <c r="G1875" s="24"/>
      <c r="H1875" s="208">
        <v>0.56999999999999995</v>
      </c>
      <c r="I1875" s="239">
        <v>0.153</v>
      </c>
      <c r="J1875" s="239"/>
      <c r="K1875" s="208">
        <v>2.9000000000000001E-2</v>
      </c>
      <c r="L1875" s="24"/>
      <c r="M1875" s="24"/>
      <c r="N1875" s="24"/>
      <c r="O1875" s="208">
        <v>2.1000000000000001E-2</v>
      </c>
      <c r="P1875" s="208">
        <v>0.156</v>
      </c>
      <c r="Q1875" s="208">
        <v>0.29799999999999999</v>
      </c>
      <c r="R1875" s="208">
        <v>0.37</v>
      </c>
      <c r="S1875" s="208">
        <v>0.47799999999999998</v>
      </c>
      <c r="T1875" s="208">
        <v>0.40400000000000003</v>
      </c>
      <c r="U1875" s="208">
        <v>0.224</v>
      </c>
      <c r="V1875" s="208">
        <v>0.13500000000000001</v>
      </c>
      <c r="W1875" s="208">
        <v>8.9999999999999993E-3</v>
      </c>
      <c r="X1875" s="208">
        <v>1E-3</v>
      </c>
      <c r="Y1875" s="24"/>
      <c r="Z1875" s="24"/>
      <c r="AA1875" s="24"/>
      <c r="AB1875" s="208">
        <v>0.185</v>
      </c>
      <c r="AC1875" s="208">
        <v>0.28399999999999997</v>
      </c>
      <c r="AD1875" s="208">
        <v>0.48699999999999999</v>
      </c>
      <c r="AE1875" s="208">
        <v>0.41399999999999998</v>
      </c>
      <c r="AF1875" s="208">
        <v>0.39</v>
      </c>
      <c r="AG1875" s="208">
        <v>0.182</v>
      </c>
      <c r="AH1875" s="208">
        <v>0.10199999999999999</v>
      </c>
      <c r="AI1875" s="208">
        <v>4.4999999999999998E-2</v>
      </c>
      <c r="AJ1875" s="24"/>
      <c r="AK1875" s="24"/>
      <c r="AL1875" s="24"/>
      <c r="AM1875" s="208">
        <v>2.1000000000000001E-2</v>
      </c>
      <c r="AN1875" s="208">
        <v>0.156</v>
      </c>
      <c r="AO1875" s="208">
        <v>0.30399999999999999</v>
      </c>
      <c r="AP1875" s="208">
        <v>0.50800000000000001</v>
      </c>
      <c r="AQ1875" s="208">
        <v>0.434</v>
      </c>
      <c r="AR1875" s="208">
        <v>0.245</v>
      </c>
      <c r="AS1875" s="24"/>
      <c r="AT1875" s="24"/>
      <c r="AU1875" s="24"/>
      <c r="AV1875" s="24"/>
      <c r="AW1875" s="24"/>
      <c r="AX1875" s="24"/>
      <c r="AY1875" s="24"/>
      <c r="AZ1875" s="24"/>
      <c r="BA1875" s="24"/>
      <c r="BB1875" s="21">
        <f>MAX(F1875:BA1875)</f>
        <v>0.56999999999999995</v>
      </c>
      <c r="BC1875" s="21"/>
      <c r="BD1875" s="22">
        <f t="shared" si="234"/>
        <v>0.7661290322580645</v>
      </c>
      <c r="BE1875" s="21"/>
      <c r="BG1875" s="10"/>
      <c r="BH1875" s="21">
        <f>(BC1875*24*31/1000000)</f>
        <v>0</v>
      </c>
      <c r="BI1875" s="22">
        <f t="shared" si="231"/>
        <v>5.6999999999999998E-4</v>
      </c>
      <c r="BJ1875" s="21"/>
      <c r="BK1875" s="21">
        <v>0</v>
      </c>
      <c r="BL1875" s="22">
        <v>1.7099999999999999E-3</v>
      </c>
      <c r="BM1875" s="21"/>
      <c r="BN1875" s="21">
        <f t="shared" si="233"/>
        <v>0</v>
      </c>
      <c r="BO1875" s="22">
        <f t="shared" si="233"/>
        <v>6.8399999999999997E-3</v>
      </c>
      <c r="BP1875" s="21">
        <f t="shared" si="233"/>
        <v>0</v>
      </c>
    </row>
    <row r="1876" spans="1:68" ht="11.1" hidden="1" customHeight="1" outlineLevel="2" x14ac:dyDescent="0.2">
      <c r="A1876" s="10"/>
      <c r="B1876" s="18"/>
      <c r="C1876" s="18"/>
      <c r="D1876" s="18"/>
      <c r="E1876" s="23" t="s">
        <v>1677</v>
      </c>
      <c r="F1876" s="208"/>
      <c r="G1876" s="24"/>
      <c r="H1876" s="208"/>
      <c r="I1876" s="208"/>
      <c r="J1876" s="208"/>
      <c r="K1876" s="208"/>
      <c r="L1876" s="24"/>
      <c r="M1876" s="24"/>
      <c r="N1876" s="24"/>
      <c r="O1876" s="208"/>
      <c r="P1876" s="208"/>
      <c r="Q1876" s="208"/>
      <c r="R1876" s="208"/>
      <c r="S1876" s="208"/>
      <c r="T1876" s="208"/>
      <c r="U1876" s="208"/>
      <c r="V1876" s="208"/>
      <c r="W1876" s="208"/>
      <c r="X1876" s="208"/>
      <c r="Y1876" s="24"/>
      <c r="Z1876" s="24"/>
      <c r="AA1876" s="24"/>
      <c r="AB1876" s="208"/>
      <c r="AC1876" s="208"/>
      <c r="AD1876" s="208"/>
      <c r="AE1876" s="208"/>
      <c r="AF1876" s="208"/>
      <c r="AG1876" s="208"/>
      <c r="AH1876" s="208"/>
      <c r="AI1876" s="208"/>
      <c r="AJ1876" s="24"/>
      <c r="AK1876" s="24"/>
      <c r="AL1876" s="24"/>
      <c r="AM1876" s="208"/>
      <c r="AN1876" s="208"/>
      <c r="AO1876" s="208"/>
      <c r="AP1876" s="208"/>
      <c r="AQ1876" s="208"/>
      <c r="AR1876" s="208"/>
      <c r="AS1876" s="24"/>
      <c r="AT1876" s="24"/>
      <c r="AU1876" s="24"/>
      <c r="AV1876" s="24"/>
      <c r="AW1876" s="24"/>
      <c r="AX1876" s="24"/>
      <c r="AY1876" s="24"/>
      <c r="AZ1876" s="24"/>
      <c r="BA1876" s="24"/>
      <c r="BB1876" s="21">
        <v>2.2930000000000001</v>
      </c>
      <c r="BC1876" s="21"/>
      <c r="BD1876" s="22">
        <v>3.081989247311828</v>
      </c>
      <c r="BE1876" s="21"/>
      <c r="BF1876" s="2">
        <v>5.5</v>
      </c>
      <c r="BG1876" s="10"/>
      <c r="BH1876" s="21">
        <f>(BC1876*24*31/1000000)</f>
        <v>0</v>
      </c>
      <c r="BI1876" s="22">
        <f>(BD1876*24*31/1000000)</f>
        <v>2.2929999999999999E-3</v>
      </c>
      <c r="BJ1876" s="21"/>
      <c r="BK1876" s="21"/>
      <c r="BL1876" s="22"/>
      <c r="BM1876" s="21"/>
      <c r="BN1876" s="21"/>
      <c r="BO1876" s="22"/>
      <c r="BP1876" s="21"/>
    </row>
    <row r="1877" spans="1:68" ht="11.1" customHeight="1" outlineLevel="1" collapsed="1" x14ac:dyDescent="0.2">
      <c r="A1877" s="10"/>
      <c r="B1877" s="18"/>
      <c r="C1877" s="18"/>
      <c r="D1877" s="18"/>
      <c r="E1877" s="19" t="s">
        <v>1678</v>
      </c>
      <c r="F1877" s="209">
        <v>1.472</v>
      </c>
      <c r="G1877" s="209">
        <v>1.603</v>
      </c>
      <c r="H1877" s="209">
        <v>0.93200000000000005</v>
      </c>
      <c r="I1877" s="240">
        <v>0.80800000000000005</v>
      </c>
      <c r="J1877" s="240"/>
      <c r="K1877" s="209">
        <v>0.34899999999999998</v>
      </c>
      <c r="L1877" s="20"/>
      <c r="M1877" s="20"/>
      <c r="N1877" s="20"/>
      <c r="O1877" s="20"/>
      <c r="P1877" s="209">
        <v>0.52700000000000002</v>
      </c>
      <c r="Q1877" s="209">
        <v>1.2090000000000001</v>
      </c>
      <c r="R1877" s="209">
        <v>1.2929999999999999</v>
      </c>
      <c r="S1877" s="20"/>
      <c r="T1877" s="209">
        <v>3.3490000000000002</v>
      </c>
      <c r="U1877" s="209">
        <v>0.95</v>
      </c>
      <c r="V1877" s="209">
        <v>0.77</v>
      </c>
      <c r="W1877" s="209">
        <v>0.22600000000000001</v>
      </c>
      <c r="X1877" s="209">
        <v>8.7999999999999995E-2</v>
      </c>
      <c r="Y1877" s="20"/>
      <c r="Z1877" s="20"/>
      <c r="AA1877" s="20"/>
      <c r="AB1877" s="209">
        <v>0.69</v>
      </c>
      <c r="AC1877" s="209">
        <v>0.879</v>
      </c>
      <c r="AD1877" s="209">
        <v>1.26</v>
      </c>
      <c r="AE1877" s="20"/>
      <c r="AF1877" s="209">
        <v>3.109</v>
      </c>
      <c r="AG1877" s="209">
        <v>0.63800000000000001</v>
      </c>
      <c r="AH1877" s="209">
        <v>0.61</v>
      </c>
      <c r="AI1877" s="209">
        <v>0.34799999999999998</v>
      </c>
      <c r="AJ1877" s="20"/>
      <c r="AK1877" s="20"/>
      <c r="AL1877" s="20"/>
      <c r="AM1877" s="20"/>
      <c r="AN1877" s="209">
        <v>0.89400000000000002</v>
      </c>
      <c r="AO1877" s="209">
        <v>0.90300000000000002</v>
      </c>
      <c r="AP1877" s="209">
        <v>1.6259999999999999</v>
      </c>
      <c r="AQ1877" s="209">
        <v>1.5660000000000001</v>
      </c>
      <c r="AR1877" s="209">
        <v>5.6550000000000002</v>
      </c>
      <c r="AS1877" s="20"/>
      <c r="AT1877" s="20"/>
      <c r="AU1877" s="20"/>
      <c r="AV1877" s="20"/>
      <c r="AW1877" s="20"/>
      <c r="AX1877" s="20"/>
      <c r="AY1877" s="20"/>
      <c r="AZ1877" s="20"/>
      <c r="BA1877" s="209">
        <v>1</v>
      </c>
      <c r="BB1877" s="21">
        <f t="shared" si="232"/>
        <v>5.6550000000000002</v>
      </c>
      <c r="BC1877" s="21">
        <f>BD1877</f>
        <v>7.6008064516129039</v>
      </c>
      <c r="BD1877" s="22">
        <f t="shared" si="234"/>
        <v>7.6008064516129039</v>
      </c>
      <c r="BE1877" s="21">
        <f>BC1877-BD1877</f>
        <v>0</v>
      </c>
      <c r="BF1877" s="2">
        <v>2.7</v>
      </c>
      <c r="BG1877" s="10">
        <v>7</v>
      </c>
      <c r="BH1877" s="21">
        <f t="shared" si="231"/>
        <v>5.6550000000000012E-3</v>
      </c>
      <c r="BI1877" s="22">
        <f t="shared" si="231"/>
        <v>5.6550000000000012E-3</v>
      </c>
      <c r="BJ1877" s="21">
        <f>BH1877-BI1877</f>
        <v>0</v>
      </c>
      <c r="BK1877" s="21">
        <v>1.6965000000000004E-2</v>
      </c>
      <c r="BL1877" s="22">
        <v>1.6965000000000004E-2</v>
      </c>
      <c r="BM1877" s="21">
        <v>0</v>
      </c>
      <c r="BN1877" s="21">
        <f t="shared" si="233"/>
        <v>6.7860000000000018E-2</v>
      </c>
      <c r="BO1877" s="22">
        <f t="shared" si="233"/>
        <v>6.7860000000000018E-2</v>
      </c>
      <c r="BP1877" s="21">
        <f t="shared" si="233"/>
        <v>0</v>
      </c>
    </row>
    <row r="1878" spans="1:68" ht="11.1" hidden="1" customHeight="1" outlineLevel="2" x14ac:dyDescent="0.2">
      <c r="A1878" s="10"/>
      <c r="B1878" s="18"/>
      <c r="C1878" s="18"/>
      <c r="D1878" s="18"/>
      <c r="E1878" s="23" t="s">
        <v>1679</v>
      </c>
      <c r="F1878" s="208">
        <v>1.472</v>
      </c>
      <c r="G1878" s="208">
        <v>1.603</v>
      </c>
      <c r="H1878" s="208">
        <v>0.93200000000000005</v>
      </c>
      <c r="I1878" s="239">
        <v>0.80800000000000005</v>
      </c>
      <c r="J1878" s="239"/>
      <c r="K1878" s="208">
        <v>0.34899999999999998</v>
      </c>
      <c r="L1878" s="24"/>
      <c r="M1878" s="24"/>
      <c r="N1878" s="24"/>
      <c r="O1878" s="24"/>
      <c r="P1878" s="208">
        <v>0.52700000000000002</v>
      </c>
      <c r="Q1878" s="208">
        <v>1.2090000000000001</v>
      </c>
      <c r="R1878" s="208">
        <v>1.2929999999999999</v>
      </c>
      <c r="S1878" s="24"/>
      <c r="T1878" s="208">
        <v>3.3490000000000002</v>
      </c>
      <c r="U1878" s="208">
        <v>0.95</v>
      </c>
      <c r="V1878" s="208">
        <v>0.77</v>
      </c>
      <c r="W1878" s="208">
        <v>0.22600000000000001</v>
      </c>
      <c r="X1878" s="208">
        <v>8.7999999999999995E-2</v>
      </c>
      <c r="Y1878" s="24"/>
      <c r="Z1878" s="24"/>
      <c r="AA1878" s="24"/>
      <c r="AB1878" s="208">
        <v>0.69</v>
      </c>
      <c r="AC1878" s="208">
        <v>0.879</v>
      </c>
      <c r="AD1878" s="208">
        <v>1.26</v>
      </c>
      <c r="AE1878" s="24"/>
      <c r="AF1878" s="208">
        <v>3.109</v>
      </c>
      <c r="AG1878" s="208">
        <v>0.63800000000000001</v>
      </c>
      <c r="AH1878" s="208">
        <v>0.61</v>
      </c>
      <c r="AI1878" s="208">
        <v>0.34799999999999998</v>
      </c>
      <c r="AJ1878" s="24"/>
      <c r="AK1878" s="24"/>
      <c r="AL1878" s="24"/>
      <c r="AM1878" s="24"/>
      <c r="AN1878" s="208">
        <v>0.89400000000000002</v>
      </c>
      <c r="AO1878" s="208">
        <v>0.90300000000000002</v>
      </c>
      <c r="AP1878" s="208">
        <v>1.6259999999999999</v>
      </c>
      <c r="AQ1878" s="208">
        <v>1.5660000000000001</v>
      </c>
      <c r="AR1878" s="208">
        <v>5.6550000000000002</v>
      </c>
      <c r="AS1878" s="24"/>
      <c r="AT1878" s="24"/>
      <c r="AU1878" s="24"/>
      <c r="AV1878" s="24"/>
      <c r="AW1878" s="24"/>
      <c r="AX1878" s="24"/>
      <c r="AY1878" s="24"/>
      <c r="AZ1878" s="24"/>
      <c r="BA1878" s="208">
        <v>1</v>
      </c>
      <c r="BB1878" s="21">
        <f t="shared" si="232"/>
        <v>5.6550000000000002</v>
      </c>
      <c r="BC1878" s="21"/>
      <c r="BD1878" s="22">
        <f t="shared" si="234"/>
        <v>7.6008064516129039</v>
      </c>
      <c r="BE1878" s="21"/>
      <c r="BG1878" s="10"/>
      <c r="BH1878" s="21">
        <f t="shared" si="231"/>
        <v>0</v>
      </c>
      <c r="BI1878" s="22">
        <f t="shared" si="231"/>
        <v>5.6550000000000012E-3</v>
      </c>
      <c r="BJ1878" s="21"/>
      <c r="BK1878" s="21">
        <v>0</v>
      </c>
      <c r="BL1878" s="22">
        <v>1.6965000000000004E-2</v>
      </c>
      <c r="BM1878" s="21"/>
      <c r="BN1878" s="21">
        <f t="shared" si="233"/>
        <v>0</v>
      </c>
      <c r="BO1878" s="22">
        <f t="shared" si="233"/>
        <v>6.7860000000000018E-2</v>
      </c>
      <c r="BP1878" s="21">
        <f t="shared" si="233"/>
        <v>0</v>
      </c>
    </row>
    <row r="1879" spans="1:68" ht="11.1" hidden="1" customHeight="1" outlineLevel="1" collapsed="1" x14ac:dyDescent="0.2">
      <c r="A1879" s="10"/>
      <c r="B1879" s="18"/>
      <c r="C1879" s="18"/>
      <c r="D1879" s="18"/>
      <c r="E1879" s="19" t="s">
        <v>1680</v>
      </c>
      <c r="F1879" s="209">
        <v>1.1870000000000001</v>
      </c>
      <c r="G1879" s="209">
        <v>1.839</v>
      </c>
      <c r="H1879" s="209">
        <v>1.0249999999999999</v>
      </c>
      <c r="I1879" s="240">
        <v>0.67800000000000005</v>
      </c>
      <c r="J1879" s="240"/>
      <c r="K1879" s="209">
        <v>0.40300000000000002</v>
      </c>
      <c r="L1879" s="20"/>
      <c r="M1879" s="20"/>
      <c r="N1879" s="20"/>
      <c r="O1879" s="209">
        <v>0.27100000000000002</v>
      </c>
      <c r="P1879" s="209">
        <v>0.64100000000000001</v>
      </c>
      <c r="Q1879" s="209">
        <v>1.1539999999999999</v>
      </c>
      <c r="R1879" s="209">
        <v>1.571</v>
      </c>
      <c r="S1879" s="209">
        <v>1.9259999999999999</v>
      </c>
      <c r="T1879" s="209">
        <v>2.218</v>
      </c>
      <c r="U1879" s="209">
        <v>1.254</v>
      </c>
      <c r="V1879" s="209">
        <v>0.71099999999999997</v>
      </c>
      <c r="W1879" s="209">
        <v>0.46500000000000002</v>
      </c>
      <c r="X1879" s="209">
        <v>0.17</v>
      </c>
      <c r="Y1879" s="20"/>
      <c r="Z1879" s="20"/>
      <c r="AA1879" s="209">
        <v>0.246</v>
      </c>
      <c r="AB1879" s="209">
        <v>0.71099999999999997</v>
      </c>
      <c r="AC1879" s="209">
        <v>1.343</v>
      </c>
      <c r="AD1879" s="209">
        <v>1.7749999999999999</v>
      </c>
      <c r="AE1879" s="20"/>
      <c r="AF1879" s="209">
        <v>4.141</v>
      </c>
      <c r="AG1879" s="209">
        <v>16.632000000000001</v>
      </c>
      <c r="AH1879" s="209">
        <v>1.4990000000000001</v>
      </c>
      <c r="AI1879" s="209">
        <v>0.91700000000000004</v>
      </c>
      <c r="AJ1879" s="20"/>
      <c r="AK1879" s="20"/>
      <c r="AL1879" s="20"/>
      <c r="AM1879" s="209">
        <v>0.68600000000000005</v>
      </c>
      <c r="AN1879" s="209">
        <v>1.175</v>
      </c>
      <c r="AO1879" s="209">
        <v>4.0129999999999999</v>
      </c>
      <c r="AP1879" s="209">
        <v>4.43</v>
      </c>
      <c r="AQ1879" s="209">
        <v>3.3889999999999998</v>
      </c>
      <c r="AR1879" s="209">
        <v>3.8029999999999999</v>
      </c>
      <c r="AS1879" s="209">
        <v>2.7280000000000002</v>
      </c>
      <c r="AT1879" s="209">
        <v>0.82699999999999996</v>
      </c>
      <c r="AU1879" s="209">
        <v>0.88900000000000001</v>
      </c>
      <c r="AV1879" s="20"/>
      <c r="AW1879" s="20"/>
      <c r="AX1879" s="20"/>
      <c r="AY1879" s="209">
        <v>0.629</v>
      </c>
      <c r="AZ1879" s="209">
        <v>1.3979999999999999</v>
      </c>
      <c r="BA1879" s="209">
        <v>1.5580000000000001</v>
      </c>
      <c r="BB1879" s="21">
        <f>BB1880+BB1881</f>
        <v>19.508000000000003</v>
      </c>
      <c r="BC1879" s="21">
        <f>BD1879</f>
        <v>26.220430107526884</v>
      </c>
      <c r="BD1879" s="22">
        <f t="shared" si="234"/>
        <v>26.220430107526884</v>
      </c>
      <c r="BE1879" s="21">
        <f>BC1879-BD1879</f>
        <v>0</v>
      </c>
      <c r="BF1879" s="2">
        <v>8.0299999999999994</v>
      </c>
      <c r="BG1879" s="10">
        <v>6</v>
      </c>
      <c r="BH1879" s="21">
        <f t="shared" ref="BH1879:BI1944" si="235">(BC1879*24*31/1000000)</f>
        <v>1.9508000000000005E-2</v>
      </c>
      <c r="BI1879" s="22">
        <f t="shared" si="235"/>
        <v>1.9508000000000005E-2</v>
      </c>
      <c r="BJ1879" s="21">
        <f>BH1879-BI1879</f>
        <v>0</v>
      </c>
      <c r="BK1879" s="21">
        <v>5.8524000000000014E-2</v>
      </c>
      <c r="BL1879" s="22">
        <v>5.8524000000000014E-2</v>
      </c>
      <c r="BM1879" s="21">
        <v>0</v>
      </c>
      <c r="BN1879" s="21">
        <f t="shared" si="233"/>
        <v>0.23409600000000005</v>
      </c>
      <c r="BO1879" s="22">
        <f t="shared" si="233"/>
        <v>0.23409600000000005</v>
      </c>
      <c r="BP1879" s="21">
        <f t="shared" si="233"/>
        <v>0</v>
      </c>
    </row>
    <row r="1880" spans="1:68" ht="11.1" hidden="1" customHeight="1" outlineLevel="2" x14ac:dyDescent="0.2">
      <c r="A1880" s="10"/>
      <c r="B1880" s="18"/>
      <c r="C1880" s="18"/>
      <c r="D1880" s="18"/>
      <c r="E1880" s="23" t="s">
        <v>1681</v>
      </c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08">
        <v>15.367000000000001</v>
      </c>
      <c r="AH1880" s="208">
        <v>0.68</v>
      </c>
      <c r="AI1880" s="208">
        <v>0.45300000000000001</v>
      </c>
      <c r="AJ1880" s="24"/>
      <c r="AK1880" s="24"/>
      <c r="AL1880" s="24"/>
      <c r="AM1880" s="208">
        <v>0.36799999999999999</v>
      </c>
      <c r="AN1880" s="208">
        <v>0.55200000000000005</v>
      </c>
      <c r="AO1880" s="208">
        <v>1.9690000000000001</v>
      </c>
      <c r="AP1880" s="208">
        <v>2.1549999999999998</v>
      </c>
      <c r="AQ1880" s="208">
        <v>1.61</v>
      </c>
      <c r="AR1880" s="208">
        <v>1.708</v>
      </c>
      <c r="AS1880" s="208">
        <v>1.405</v>
      </c>
      <c r="AT1880" s="208">
        <v>0.82099999999999995</v>
      </c>
      <c r="AU1880" s="208">
        <v>0.42799999999999999</v>
      </c>
      <c r="AV1880" s="24"/>
      <c r="AW1880" s="24"/>
      <c r="AX1880" s="24"/>
      <c r="AY1880" s="208">
        <v>0.35799999999999998</v>
      </c>
      <c r="AZ1880" s="208">
        <v>0.748</v>
      </c>
      <c r="BA1880" s="208">
        <v>0.84099999999999997</v>
      </c>
      <c r="BB1880" s="21">
        <f t="shared" ref="BB1880:BB1944" si="236">MAX(F1880:BA1880)</f>
        <v>15.367000000000001</v>
      </c>
      <c r="BC1880" s="21"/>
      <c r="BD1880" s="22">
        <f t="shared" si="234"/>
        <v>20.654569892473116</v>
      </c>
      <c r="BE1880" s="21"/>
      <c r="BG1880" s="10"/>
      <c r="BH1880" s="21">
        <f t="shared" si="235"/>
        <v>0</v>
      </c>
      <c r="BI1880" s="22">
        <f t="shared" si="235"/>
        <v>1.5366999999999999E-2</v>
      </c>
      <c r="BJ1880" s="21"/>
      <c r="BK1880" s="21">
        <v>0</v>
      </c>
      <c r="BL1880" s="22">
        <v>4.6100999999999996E-2</v>
      </c>
      <c r="BM1880" s="21"/>
      <c r="BN1880" s="21">
        <f t="shared" si="233"/>
        <v>0</v>
      </c>
      <c r="BO1880" s="22">
        <f t="shared" si="233"/>
        <v>0.18440399999999998</v>
      </c>
      <c r="BP1880" s="21">
        <f t="shared" si="233"/>
        <v>0</v>
      </c>
    </row>
    <row r="1881" spans="1:68" ht="11.1" hidden="1" customHeight="1" outlineLevel="2" x14ac:dyDescent="0.2">
      <c r="A1881" s="10"/>
      <c r="B1881" s="18"/>
      <c r="C1881" s="18"/>
      <c r="D1881" s="18"/>
      <c r="E1881" s="23" t="s">
        <v>1682</v>
      </c>
      <c r="F1881" s="208">
        <v>1.1870000000000001</v>
      </c>
      <c r="G1881" s="208">
        <v>1.839</v>
      </c>
      <c r="H1881" s="208">
        <v>1.0249999999999999</v>
      </c>
      <c r="I1881" s="239">
        <v>0.67800000000000005</v>
      </c>
      <c r="J1881" s="239"/>
      <c r="K1881" s="208">
        <v>0.40300000000000002</v>
      </c>
      <c r="L1881" s="24"/>
      <c r="M1881" s="24"/>
      <c r="N1881" s="24"/>
      <c r="O1881" s="208">
        <v>0.27100000000000002</v>
      </c>
      <c r="P1881" s="208">
        <v>0.64100000000000001</v>
      </c>
      <c r="Q1881" s="208">
        <v>1.1539999999999999</v>
      </c>
      <c r="R1881" s="208">
        <v>1.571</v>
      </c>
      <c r="S1881" s="208">
        <v>1.9259999999999999</v>
      </c>
      <c r="T1881" s="208">
        <v>2.218</v>
      </c>
      <c r="U1881" s="208">
        <v>1.254</v>
      </c>
      <c r="V1881" s="208">
        <v>0.71099999999999997</v>
      </c>
      <c r="W1881" s="208">
        <v>0.46500000000000002</v>
      </c>
      <c r="X1881" s="208">
        <v>0.17</v>
      </c>
      <c r="Y1881" s="24"/>
      <c r="Z1881" s="24"/>
      <c r="AA1881" s="208">
        <v>0.246</v>
      </c>
      <c r="AB1881" s="208">
        <v>0.71099999999999997</v>
      </c>
      <c r="AC1881" s="208">
        <v>1.343</v>
      </c>
      <c r="AD1881" s="208">
        <v>1.7749999999999999</v>
      </c>
      <c r="AE1881" s="24"/>
      <c r="AF1881" s="208">
        <v>4.141</v>
      </c>
      <c r="AG1881" s="208">
        <v>1.2649999999999999</v>
      </c>
      <c r="AH1881" s="208">
        <v>0.81899999999999995</v>
      </c>
      <c r="AI1881" s="208">
        <v>0.46400000000000002</v>
      </c>
      <c r="AJ1881" s="24"/>
      <c r="AK1881" s="24"/>
      <c r="AL1881" s="24"/>
      <c r="AM1881" s="208">
        <v>0.318</v>
      </c>
      <c r="AN1881" s="208">
        <v>0.623</v>
      </c>
      <c r="AO1881" s="208">
        <v>2.044</v>
      </c>
      <c r="AP1881" s="208">
        <v>2.2749999999999999</v>
      </c>
      <c r="AQ1881" s="208">
        <v>1.7789999999999999</v>
      </c>
      <c r="AR1881" s="208">
        <v>2.0950000000000002</v>
      </c>
      <c r="AS1881" s="208">
        <v>1.323</v>
      </c>
      <c r="AT1881" s="208">
        <v>6.0000000000000001E-3</v>
      </c>
      <c r="AU1881" s="208">
        <v>0.46100000000000002</v>
      </c>
      <c r="AV1881" s="24"/>
      <c r="AW1881" s="24"/>
      <c r="AX1881" s="24"/>
      <c r="AY1881" s="208">
        <v>0.27100000000000002</v>
      </c>
      <c r="AZ1881" s="208">
        <v>0.65</v>
      </c>
      <c r="BA1881" s="208">
        <v>0.71699999999999997</v>
      </c>
      <c r="BB1881" s="21">
        <f t="shared" si="236"/>
        <v>4.141</v>
      </c>
      <c r="BC1881" s="21"/>
      <c r="BD1881" s="22">
        <f t="shared" si="234"/>
        <v>5.565860215053763</v>
      </c>
      <c r="BE1881" s="21"/>
      <c r="BG1881" s="10"/>
      <c r="BH1881" s="21">
        <f t="shared" si="235"/>
        <v>0</v>
      </c>
      <c r="BI1881" s="22">
        <f t="shared" si="235"/>
        <v>4.1409999999999988E-3</v>
      </c>
      <c r="BJ1881" s="21"/>
      <c r="BK1881" s="21">
        <v>0</v>
      </c>
      <c r="BL1881" s="22">
        <v>1.2422999999999997E-2</v>
      </c>
      <c r="BM1881" s="21"/>
      <c r="BN1881" s="21">
        <f t="shared" si="233"/>
        <v>0</v>
      </c>
      <c r="BO1881" s="22">
        <f t="shared" si="233"/>
        <v>4.9691999999999986E-2</v>
      </c>
      <c r="BP1881" s="21">
        <f t="shared" si="233"/>
        <v>0</v>
      </c>
    </row>
    <row r="1882" spans="1:68" ht="11.1" customHeight="1" outlineLevel="1" collapsed="1" x14ac:dyDescent="0.2">
      <c r="A1882" s="10"/>
      <c r="B1882" s="18"/>
      <c r="C1882" s="18"/>
      <c r="D1882" s="18"/>
      <c r="E1882" s="19" t="s">
        <v>1683</v>
      </c>
      <c r="F1882" s="209">
        <v>1.8320000000000001</v>
      </c>
      <c r="G1882" s="209">
        <v>2</v>
      </c>
      <c r="H1882" s="209">
        <v>0.55400000000000005</v>
      </c>
      <c r="I1882" s="20"/>
      <c r="J1882" s="20"/>
      <c r="K1882" s="209">
        <v>1.6359999999999999</v>
      </c>
      <c r="L1882" s="20"/>
      <c r="M1882" s="20"/>
      <c r="N1882" s="20"/>
      <c r="O1882" s="20"/>
      <c r="P1882" s="209">
        <v>1.637</v>
      </c>
      <c r="Q1882" s="209">
        <v>1.726</v>
      </c>
      <c r="R1882" s="209">
        <v>2.0150000000000001</v>
      </c>
      <c r="S1882" s="209">
        <v>2.3180000000000001</v>
      </c>
      <c r="T1882" s="209">
        <v>2.38</v>
      </c>
      <c r="U1882" s="209">
        <v>1.0920000000000001</v>
      </c>
      <c r="V1882" s="209">
        <v>1.2709999999999999</v>
      </c>
      <c r="W1882" s="209">
        <v>0.48599999999999999</v>
      </c>
      <c r="X1882" s="209">
        <v>6.4000000000000001E-2</v>
      </c>
      <c r="Y1882" s="20"/>
      <c r="Z1882" s="20"/>
      <c r="AA1882" s="20"/>
      <c r="AB1882" s="209">
        <v>1.413</v>
      </c>
      <c r="AC1882" s="209">
        <v>1.68</v>
      </c>
      <c r="AD1882" s="209">
        <v>2.2250000000000001</v>
      </c>
      <c r="AE1882" s="209">
        <v>2.1219999999999999</v>
      </c>
      <c r="AF1882" s="209">
        <v>1.9670000000000001</v>
      </c>
      <c r="AG1882" s="209">
        <v>1.2649999999999999</v>
      </c>
      <c r="AH1882" s="209">
        <v>0.68799999999999994</v>
      </c>
      <c r="AI1882" s="209">
        <v>0.53300000000000003</v>
      </c>
      <c r="AJ1882" s="20"/>
      <c r="AK1882" s="20"/>
      <c r="AL1882" s="20"/>
      <c r="AM1882" s="209">
        <v>0.36099999999999999</v>
      </c>
      <c r="AN1882" s="209">
        <v>1.2490000000000001</v>
      </c>
      <c r="AO1882" s="209">
        <v>1.829</v>
      </c>
      <c r="AP1882" s="209">
        <v>1.9390000000000001</v>
      </c>
      <c r="AQ1882" s="209">
        <v>2.1160000000000001</v>
      </c>
      <c r="AR1882" s="209">
        <v>2.149</v>
      </c>
      <c r="AS1882" s="209">
        <v>1.5049999999999999</v>
      </c>
      <c r="AT1882" s="209">
        <v>0.88400000000000001</v>
      </c>
      <c r="AU1882" s="209">
        <v>0.51100000000000001</v>
      </c>
      <c r="AV1882" s="209">
        <v>0.14699999999999999</v>
      </c>
      <c r="AW1882" s="20"/>
      <c r="AX1882" s="20"/>
      <c r="AY1882" s="209">
        <v>0.82299999999999995</v>
      </c>
      <c r="AZ1882" s="209">
        <v>1.262</v>
      </c>
      <c r="BA1882" s="20"/>
      <c r="BB1882" s="21">
        <f t="shared" si="236"/>
        <v>2.38</v>
      </c>
      <c r="BC1882" s="21">
        <f>BF1882</f>
        <v>3.71</v>
      </c>
      <c r="BD1882" s="22">
        <f t="shared" si="234"/>
        <v>3.1989247311827955</v>
      </c>
      <c r="BE1882" s="21">
        <f>BC1882-BD1882</f>
        <v>0.51107526881720444</v>
      </c>
      <c r="BF1882" s="2">
        <v>3.71</v>
      </c>
      <c r="BG1882" s="10">
        <v>7</v>
      </c>
      <c r="BH1882" s="21">
        <f t="shared" si="235"/>
        <v>2.7602399999999997E-3</v>
      </c>
      <c r="BI1882" s="22">
        <f t="shared" si="235"/>
        <v>2.3799999999999997E-3</v>
      </c>
      <c r="BJ1882" s="21">
        <f>BH1882-BI1882</f>
        <v>3.8024000000000001E-4</v>
      </c>
      <c r="BK1882" s="21">
        <v>8.2807199999999984E-3</v>
      </c>
      <c r="BL1882" s="22">
        <v>7.1399999999999988E-3</v>
      </c>
      <c r="BM1882" s="21">
        <v>1.1407199999999996E-3</v>
      </c>
      <c r="BN1882" s="21">
        <f t="shared" si="233"/>
        <v>3.3122879999999993E-2</v>
      </c>
      <c r="BO1882" s="22">
        <f t="shared" si="233"/>
        <v>2.8559999999999995E-2</v>
      </c>
      <c r="BP1882" s="21">
        <f t="shared" si="233"/>
        <v>4.5628799999999983E-3</v>
      </c>
    </row>
    <row r="1883" spans="1:68" ht="11.1" hidden="1" customHeight="1" outlineLevel="2" x14ac:dyDescent="0.2">
      <c r="A1883" s="10"/>
      <c r="B1883" s="18"/>
      <c r="C1883" s="18"/>
      <c r="D1883" s="18"/>
      <c r="E1883" s="23" t="s">
        <v>1684</v>
      </c>
      <c r="F1883" s="208">
        <v>1.8320000000000001</v>
      </c>
      <c r="G1883" s="208">
        <v>2</v>
      </c>
      <c r="H1883" s="208">
        <v>0.55400000000000005</v>
      </c>
      <c r="I1883" s="24"/>
      <c r="J1883" s="24"/>
      <c r="K1883" s="208">
        <v>1.6359999999999999</v>
      </c>
      <c r="L1883" s="24"/>
      <c r="M1883" s="24"/>
      <c r="N1883" s="24"/>
      <c r="O1883" s="24"/>
      <c r="P1883" s="208">
        <v>1.637</v>
      </c>
      <c r="Q1883" s="208">
        <v>1.726</v>
      </c>
      <c r="R1883" s="208">
        <v>2.0150000000000001</v>
      </c>
      <c r="S1883" s="208">
        <v>2.3180000000000001</v>
      </c>
      <c r="T1883" s="208">
        <v>2.38</v>
      </c>
      <c r="U1883" s="208">
        <v>1.0920000000000001</v>
      </c>
      <c r="V1883" s="208">
        <v>1.2709999999999999</v>
      </c>
      <c r="W1883" s="208">
        <v>0.48599999999999999</v>
      </c>
      <c r="X1883" s="208">
        <v>6.4000000000000001E-2</v>
      </c>
      <c r="Y1883" s="24"/>
      <c r="Z1883" s="24"/>
      <c r="AA1883" s="24"/>
      <c r="AB1883" s="208">
        <v>1.413</v>
      </c>
      <c r="AC1883" s="208">
        <v>1.68</v>
      </c>
      <c r="AD1883" s="208">
        <v>2.2250000000000001</v>
      </c>
      <c r="AE1883" s="208">
        <v>2.1219999999999999</v>
      </c>
      <c r="AF1883" s="208">
        <v>1.9670000000000001</v>
      </c>
      <c r="AG1883" s="208">
        <v>1.2649999999999999</v>
      </c>
      <c r="AH1883" s="208">
        <v>0.68799999999999994</v>
      </c>
      <c r="AI1883" s="208">
        <v>0.53300000000000003</v>
      </c>
      <c r="AJ1883" s="24"/>
      <c r="AK1883" s="24"/>
      <c r="AL1883" s="24"/>
      <c r="AM1883" s="208">
        <v>0.36099999999999999</v>
      </c>
      <c r="AN1883" s="208">
        <v>1.2490000000000001</v>
      </c>
      <c r="AO1883" s="208">
        <v>1.829</v>
      </c>
      <c r="AP1883" s="208">
        <v>1.9390000000000001</v>
      </c>
      <c r="AQ1883" s="208">
        <v>2.1160000000000001</v>
      </c>
      <c r="AR1883" s="208">
        <v>2.149</v>
      </c>
      <c r="AS1883" s="208">
        <v>1.5049999999999999</v>
      </c>
      <c r="AT1883" s="208">
        <v>0.88400000000000001</v>
      </c>
      <c r="AU1883" s="208">
        <v>0.51100000000000001</v>
      </c>
      <c r="AV1883" s="208">
        <v>0.14699999999999999</v>
      </c>
      <c r="AW1883" s="24"/>
      <c r="AX1883" s="24"/>
      <c r="AY1883" s="208">
        <v>0.82299999999999995</v>
      </c>
      <c r="AZ1883" s="208">
        <v>1.262</v>
      </c>
      <c r="BA1883" s="24"/>
      <c r="BB1883" s="21">
        <f t="shared" si="236"/>
        <v>2.38</v>
      </c>
      <c r="BC1883" s="21"/>
      <c r="BD1883" s="22">
        <f t="shared" si="234"/>
        <v>3.1989247311827955</v>
      </c>
      <c r="BE1883" s="21"/>
      <c r="BG1883" s="10"/>
      <c r="BH1883" s="21">
        <f t="shared" si="235"/>
        <v>0</v>
      </c>
      <c r="BI1883" s="22">
        <f t="shared" si="235"/>
        <v>2.3799999999999997E-3</v>
      </c>
      <c r="BJ1883" s="21"/>
      <c r="BK1883" s="21">
        <v>0</v>
      </c>
      <c r="BL1883" s="22">
        <v>7.1399999999999988E-3</v>
      </c>
      <c r="BM1883" s="21"/>
      <c r="BN1883" s="21">
        <f t="shared" si="233"/>
        <v>0</v>
      </c>
      <c r="BO1883" s="22">
        <f t="shared" si="233"/>
        <v>2.8559999999999995E-2</v>
      </c>
      <c r="BP1883" s="21">
        <f t="shared" si="233"/>
        <v>0</v>
      </c>
    </row>
    <row r="1884" spans="1:68" ht="11.1" hidden="1" customHeight="1" outlineLevel="1" collapsed="1" x14ac:dyDescent="0.2">
      <c r="A1884" s="10"/>
      <c r="B1884" s="18"/>
      <c r="C1884" s="18"/>
      <c r="D1884" s="18"/>
      <c r="E1884" s="19" t="s">
        <v>1685</v>
      </c>
      <c r="F1884" s="209">
        <v>1.548</v>
      </c>
      <c r="G1884" s="209">
        <v>0.95</v>
      </c>
      <c r="H1884" s="209">
        <v>16.913</v>
      </c>
      <c r="I1884" s="240">
        <v>2.1859999999999999</v>
      </c>
      <c r="J1884" s="240"/>
      <c r="K1884" s="20"/>
      <c r="L1884" s="20"/>
      <c r="M1884" s="20"/>
      <c r="N1884" s="20"/>
      <c r="O1884" s="209">
        <v>0.72299999999999998</v>
      </c>
      <c r="P1884" s="209">
        <v>5.08</v>
      </c>
      <c r="Q1884" s="209">
        <v>4.218</v>
      </c>
      <c r="R1884" s="209">
        <v>5.6609999999999996</v>
      </c>
      <c r="S1884" s="20"/>
      <c r="T1884" s="209">
        <v>14.244</v>
      </c>
      <c r="U1884" s="209">
        <v>4.9569999999999999</v>
      </c>
      <c r="V1884" s="209">
        <v>2.036</v>
      </c>
      <c r="W1884" s="209">
        <v>2.8000000000000001E-2</v>
      </c>
      <c r="X1884" s="20"/>
      <c r="Y1884" s="20"/>
      <c r="Z1884" s="20"/>
      <c r="AA1884" s="209">
        <v>0.81</v>
      </c>
      <c r="AB1884" s="209">
        <v>5.9039999999999999</v>
      </c>
      <c r="AC1884" s="209">
        <v>5.117</v>
      </c>
      <c r="AD1884" s="209">
        <v>6.3890000000000002</v>
      </c>
      <c r="AE1884" s="209">
        <v>6.1920000000000002</v>
      </c>
      <c r="AF1884" s="209">
        <v>7.032</v>
      </c>
      <c r="AG1884" s="209">
        <v>4.5330000000000004</v>
      </c>
      <c r="AH1884" s="209">
        <v>2.6629999999999998</v>
      </c>
      <c r="AI1884" s="20"/>
      <c r="AJ1884" s="20"/>
      <c r="AK1884" s="20"/>
      <c r="AL1884" s="20"/>
      <c r="AM1884" s="20"/>
      <c r="AN1884" s="209">
        <v>3.6349999999999998</v>
      </c>
      <c r="AO1884" s="209">
        <v>6.3369999999999997</v>
      </c>
      <c r="AP1884" s="209">
        <v>6.8869999999999996</v>
      </c>
      <c r="AQ1884" s="209">
        <v>7.1239999999999997</v>
      </c>
      <c r="AR1884" s="209">
        <v>7.0229999999999997</v>
      </c>
      <c r="AS1884" s="209">
        <v>6.625</v>
      </c>
      <c r="AT1884" s="209">
        <v>2.4129999999999998</v>
      </c>
      <c r="AU1884" s="209">
        <v>1.0149999999999999</v>
      </c>
      <c r="AV1884" s="20"/>
      <c r="AW1884" s="20"/>
      <c r="AX1884" s="20"/>
      <c r="AY1884" s="20"/>
      <c r="AZ1884" s="209">
        <v>2.319</v>
      </c>
      <c r="BA1884" s="209">
        <v>1.2</v>
      </c>
      <c r="BB1884" s="21">
        <f>BB1885+BB1886</f>
        <v>18.634</v>
      </c>
      <c r="BC1884" s="21">
        <f>BD1884</f>
        <v>25.045698924731184</v>
      </c>
      <c r="BD1884" s="22">
        <f t="shared" si="234"/>
        <v>25.045698924731184</v>
      </c>
      <c r="BE1884" s="21">
        <f>BC1884-BD1884</f>
        <v>0</v>
      </c>
      <c r="BF1884" s="2">
        <v>6.9</v>
      </c>
      <c r="BG1884" s="10">
        <v>6</v>
      </c>
      <c r="BH1884" s="21">
        <f t="shared" si="235"/>
        <v>1.8634000000000001E-2</v>
      </c>
      <c r="BI1884" s="22">
        <f t="shared" si="235"/>
        <v>1.8634000000000001E-2</v>
      </c>
      <c r="BJ1884" s="21">
        <f>BH1884-BI1884</f>
        <v>0</v>
      </c>
      <c r="BK1884" s="21">
        <v>5.5902000000000007E-2</v>
      </c>
      <c r="BL1884" s="22">
        <v>5.5902000000000007E-2</v>
      </c>
      <c r="BM1884" s="21">
        <v>0</v>
      </c>
      <c r="BN1884" s="21">
        <f t="shared" si="233"/>
        <v>0.22360800000000003</v>
      </c>
      <c r="BO1884" s="22">
        <f t="shared" si="233"/>
        <v>0.22360800000000003</v>
      </c>
      <c r="BP1884" s="21">
        <f t="shared" si="233"/>
        <v>0</v>
      </c>
    </row>
    <row r="1885" spans="1:68" ht="11.1" hidden="1" customHeight="1" outlineLevel="2" x14ac:dyDescent="0.2">
      <c r="A1885" s="10"/>
      <c r="B1885" s="18"/>
      <c r="C1885" s="18"/>
      <c r="D1885" s="18"/>
      <c r="E1885" s="23" t="s">
        <v>1686</v>
      </c>
      <c r="F1885" s="208">
        <v>1.548</v>
      </c>
      <c r="G1885" s="208">
        <v>0.95</v>
      </c>
      <c r="H1885" s="208">
        <v>1.0189999999999999</v>
      </c>
      <c r="I1885" s="239">
        <v>0.441</v>
      </c>
      <c r="J1885" s="239"/>
      <c r="K1885" s="24"/>
      <c r="L1885" s="24"/>
      <c r="M1885" s="24"/>
      <c r="N1885" s="24"/>
      <c r="O1885" s="208">
        <v>0.72299999999999998</v>
      </c>
      <c r="P1885" s="208">
        <v>0.65700000000000003</v>
      </c>
      <c r="Q1885" s="208">
        <v>0.96899999999999997</v>
      </c>
      <c r="R1885" s="208">
        <v>1.21</v>
      </c>
      <c r="S1885" s="24"/>
      <c r="T1885" s="208">
        <v>2.74</v>
      </c>
      <c r="U1885" s="208">
        <v>1.202</v>
      </c>
      <c r="V1885" s="208">
        <v>0.55800000000000005</v>
      </c>
      <c r="W1885" s="208">
        <v>3.0000000000000001E-3</v>
      </c>
      <c r="X1885" s="24"/>
      <c r="Y1885" s="24"/>
      <c r="Z1885" s="24"/>
      <c r="AA1885" s="208">
        <v>0.81</v>
      </c>
      <c r="AB1885" s="208">
        <v>0.67600000000000005</v>
      </c>
      <c r="AC1885" s="208">
        <v>1.1479999999999999</v>
      </c>
      <c r="AD1885" s="208">
        <v>1.349</v>
      </c>
      <c r="AE1885" s="208">
        <v>1.284</v>
      </c>
      <c r="AF1885" s="208">
        <v>1.4239999999999999</v>
      </c>
      <c r="AG1885" s="208">
        <v>0.89</v>
      </c>
      <c r="AH1885" s="208">
        <v>0.58099999999999996</v>
      </c>
      <c r="AI1885" s="24"/>
      <c r="AJ1885" s="24"/>
      <c r="AK1885" s="24"/>
      <c r="AL1885" s="24"/>
      <c r="AM1885" s="24"/>
      <c r="AN1885" s="208">
        <v>1.288</v>
      </c>
      <c r="AO1885" s="208">
        <v>1.1870000000000001</v>
      </c>
      <c r="AP1885" s="208">
        <v>1.34</v>
      </c>
      <c r="AQ1885" s="208">
        <v>1.28</v>
      </c>
      <c r="AR1885" s="208">
        <v>1.284</v>
      </c>
      <c r="AS1885" s="208">
        <v>1.1359999999999999</v>
      </c>
      <c r="AT1885" s="208">
        <v>0.38700000000000001</v>
      </c>
      <c r="AU1885" s="208">
        <v>0.39500000000000002</v>
      </c>
      <c r="AV1885" s="24"/>
      <c r="AW1885" s="24"/>
      <c r="AX1885" s="24"/>
      <c r="AY1885" s="24"/>
      <c r="AZ1885" s="208">
        <v>0.89900000000000002</v>
      </c>
      <c r="BA1885" s="208">
        <v>0.2</v>
      </c>
      <c r="BB1885" s="21">
        <f t="shared" si="236"/>
        <v>2.74</v>
      </c>
      <c r="BC1885" s="21"/>
      <c r="BD1885" s="22">
        <f t="shared" si="234"/>
        <v>3.6827956989247315</v>
      </c>
      <c r="BE1885" s="21"/>
      <c r="BG1885" s="10"/>
      <c r="BH1885" s="21">
        <f t="shared" si="235"/>
        <v>0</v>
      </c>
      <c r="BI1885" s="22">
        <f t="shared" si="235"/>
        <v>2.7399999999999998E-3</v>
      </c>
      <c r="BJ1885" s="21"/>
      <c r="BK1885" s="21">
        <v>0</v>
      </c>
      <c r="BL1885" s="22">
        <v>8.2199999999999999E-3</v>
      </c>
      <c r="BM1885" s="21"/>
      <c r="BN1885" s="21">
        <f t="shared" si="233"/>
        <v>0</v>
      </c>
      <c r="BO1885" s="22">
        <f t="shared" si="233"/>
        <v>3.288E-2</v>
      </c>
      <c r="BP1885" s="21">
        <f t="shared" si="233"/>
        <v>0</v>
      </c>
    </row>
    <row r="1886" spans="1:68" ht="11.1" hidden="1" customHeight="1" outlineLevel="2" x14ac:dyDescent="0.2">
      <c r="A1886" s="10"/>
      <c r="B1886" s="18"/>
      <c r="C1886" s="18"/>
      <c r="D1886" s="18"/>
      <c r="E1886" s="23" t="s">
        <v>1687</v>
      </c>
      <c r="F1886" s="24"/>
      <c r="G1886" s="24"/>
      <c r="H1886" s="208">
        <v>15.894</v>
      </c>
      <c r="I1886" s="239">
        <v>1.7450000000000001</v>
      </c>
      <c r="J1886" s="239"/>
      <c r="K1886" s="24"/>
      <c r="L1886" s="24"/>
      <c r="M1886" s="24"/>
      <c r="N1886" s="24"/>
      <c r="O1886" s="24"/>
      <c r="P1886" s="208">
        <v>4.423</v>
      </c>
      <c r="Q1886" s="208">
        <v>3.2490000000000001</v>
      </c>
      <c r="R1886" s="208">
        <v>4.4509999999999996</v>
      </c>
      <c r="S1886" s="24"/>
      <c r="T1886" s="208">
        <v>11.504</v>
      </c>
      <c r="U1886" s="208">
        <v>3.7549999999999999</v>
      </c>
      <c r="V1886" s="208">
        <v>1.478</v>
      </c>
      <c r="W1886" s="208">
        <v>2.5000000000000001E-2</v>
      </c>
      <c r="X1886" s="24"/>
      <c r="Y1886" s="24"/>
      <c r="Z1886" s="24"/>
      <c r="AA1886" s="24"/>
      <c r="AB1886" s="208">
        <v>5.2279999999999998</v>
      </c>
      <c r="AC1886" s="208">
        <v>3.9689999999999999</v>
      </c>
      <c r="AD1886" s="208">
        <v>5.04</v>
      </c>
      <c r="AE1886" s="208">
        <v>4.9080000000000004</v>
      </c>
      <c r="AF1886" s="208">
        <v>5.6079999999999997</v>
      </c>
      <c r="AG1886" s="208">
        <v>3.6429999999999998</v>
      </c>
      <c r="AH1886" s="208">
        <v>2.0819999999999999</v>
      </c>
      <c r="AI1886" s="24"/>
      <c r="AJ1886" s="24"/>
      <c r="AK1886" s="24"/>
      <c r="AL1886" s="24"/>
      <c r="AM1886" s="24"/>
      <c r="AN1886" s="208">
        <v>2.347</v>
      </c>
      <c r="AO1886" s="208">
        <v>5.15</v>
      </c>
      <c r="AP1886" s="208">
        <v>5.5469999999999997</v>
      </c>
      <c r="AQ1886" s="208">
        <v>5.8440000000000003</v>
      </c>
      <c r="AR1886" s="208">
        <v>5.7389999999999999</v>
      </c>
      <c r="AS1886" s="208">
        <v>5.4889999999999999</v>
      </c>
      <c r="AT1886" s="208">
        <v>2.0259999999999998</v>
      </c>
      <c r="AU1886" s="208">
        <v>0.62</v>
      </c>
      <c r="AV1886" s="24"/>
      <c r="AW1886" s="24"/>
      <c r="AX1886" s="24"/>
      <c r="AY1886" s="24"/>
      <c r="AZ1886" s="208">
        <v>1.42</v>
      </c>
      <c r="BA1886" s="208">
        <v>1</v>
      </c>
      <c r="BB1886" s="21">
        <f t="shared" si="236"/>
        <v>15.894</v>
      </c>
      <c r="BC1886" s="21"/>
      <c r="BD1886" s="22">
        <f t="shared" si="234"/>
        <v>21.362903225806448</v>
      </c>
      <c r="BE1886" s="21"/>
      <c r="BG1886" s="10"/>
      <c r="BH1886" s="21">
        <f t="shared" si="235"/>
        <v>0</v>
      </c>
      <c r="BI1886" s="22">
        <f t="shared" si="235"/>
        <v>1.5893999999999998E-2</v>
      </c>
      <c r="BJ1886" s="21"/>
      <c r="BK1886" s="21">
        <v>0</v>
      </c>
      <c r="BL1886" s="22">
        <v>4.7681999999999995E-2</v>
      </c>
      <c r="BM1886" s="21"/>
      <c r="BN1886" s="21">
        <f t="shared" si="233"/>
        <v>0</v>
      </c>
      <c r="BO1886" s="22">
        <f t="shared" si="233"/>
        <v>0.19072799999999998</v>
      </c>
      <c r="BP1886" s="21">
        <f t="shared" si="233"/>
        <v>0</v>
      </c>
    </row>
    <row r="1887" spans="1:68" ht="11.1" hidden="1" customHeight="1" outlineLevel="1" collapsed="1" x14ac:dyDescent="0.2">
      <c r="A1887" s="10"/>
      <c r="B1887" s="18"/>
      <c r="C1887" s="18"/>
      <c r="D1887" s="18"/>
      <c r="E1887" s="19" t="s">
        <v>1688</v>
      </c>
      <c r="F1887" s="209">
        <v>4.165</v>
      </c>
      <c r="G1887" s="209">
        <v>2.5</v>
      </c>
      <c r="H1887" s="209">
        <v>3</v>
      </c>
      <c r="I1887" s="240">
        <v>2</v>
      </c>
      <c r="J1887" s="240"/>
      <c r="K1887" s="209">
        <v>0.7</v>
      </c>
      <c r="L1887" s="209">
        <v>0.35399999999999998</v>
      </c>
      <c r="M1887" s="20"/>
      <c r="N1887" s="20"/>
      <c r="O1887" s="209">
        <v>0.746</v>
      </c>
      <c r="P1887" s="209">
        <v>1.304</v>
      </c>
      <c r="Q1887" s="209">
        <v>2.8359999999999999</v>
      </c>
      <c r="R1887" s="209">
        <v>3.06</v>
      </c>
      <c r="S1887" s="209">
        <v>4</v>
      </c>
      <c r="T1887" s="209">
        <v>4</v>
      </c>
      <c r="U1887" s="209">
        <v>2.5499999999999998</v>
      </c>
      <c r="V1887" s="20"/>
      <c r="W1887" s="209">
        <v>2.29</v>
      </c>
      <c r="X1887" s="209">
        <v>0.33400000000000002</v>
      </c>
      <c r="Y1887" s="20"/>
      <c r="Z1887" s="20"/>
      <c r="AA1887" s="209">
        <v>0.67100000000000004</v>
      </c>
      <c r="AB1887" s="209">
        <v>1.476</v>
      </c>
      <c r="AC1887" s="209">
        <v>2.5339999999999998</v>
      </c>
      <c r="AD1887" s="209">
        <v>3.9529999999999998</v>
      </c>
      <c r="AE1887" s="209">
        <v>3.1869999999999998</v>
      </c>
      <c r="AF1887" s="209">
        <v>3.5</v>
      </c>
      <c r="AG1887" s="209">
        <v>2.5</v>
      </c>
      <c r="AH1887" s="209">
        <v>0.74299999999999999</v>
      </c>
      <c r="AI1887" s="209">
        <v>1.462</v>
      </c>
      <c r="AJ1887" s="20"/>
      <c r="AK1887" s="20"/>
      <c r="AL1887" s="20"/>
      <c r="AM1887" s="209">
        <v>0.18099999999999999</v>
      </c>
      <c r="AN1887" s="209">
        <v>1.6830000000000001</v>
      </c>
      <c r="AO1887" s="209">
        <v>2.302</v>
      </c>
      <c r="AP1887" s="209">
        <v>4.6580000000000004</v>
      </c>
      <c r="AQ1887" s="209">
        <v>3.6520000000000001</v>
      </c>
      <c r="AR1887" s="209">
        <v>4.1680000000000001</v>
      </c>
      <c r="AS1887" s="209">
        <v>2.6779999999999999</v>
      </c>
      <c r="AT1887" s="209">
        <v>0.875</v>
      </c>
      <c r="AU1887" s="209">
        <v>0.59099999999999997</v>
      </c>
      <c r="AV1887" s="209">
        <v>0.188</v>
      </c>
      <c r="AW1887" s="20"/>
      <c r="AX1887" s="20"/>
      <c r="AY1887" s="209">
        <v>0.72899999999999998</v>
      </c>
      <c r="AZ1887" s="209">
        <v>1.331</v>
      </c>
      <c r="BA1887" s="20"/>
      <c r="BB1887" s="21">
        <f t="shared" si="236"/>
        <v>4.6580000000000004</v>
      </c>
      <c r="BC1887" s="21">
        <f>BD1887</f>
        <v>6.2607526881720439</v>
      </c>
      <c r="BD1887" s="22">
        <f t="shared" si="234"/>
        <v>6.2607526881720439</v>
      </c>
      <c r="BE1887" s="21">
        <f>BC1887-BD1887</f>
        <v>0</v>
      </c>
      <c r="BF1887" s="2">
        <v>4.1500000000000004</v>
      </c>
      <c r="BG1887" s="10">
        <v>6</v>
      </c>
      <c r="BH1887" s="21">
        <f t="shared" si="235"/>
        <v>4.6580000000000007E-3</v>
      </c>
      <c r="BI1887" s="22">
        <f t="shared" si="235"/>
        <v>4.6580000000000007E-3</v>
      </c>
      <c r="BJ1887" s="21">
        <f>BH1887-BI1887</f>
        <v>0</v>
      </c>
      <c r="BK1887" s="21">
        <v>1.3974000000000002E-2</v>
      </c>
      <c r="BL1887" s="22">
        <v>1.3974000000000002E-2</v>
      </c>
      <c r="BM1887" s="21">
        <v>0</v>
      </c>
      <c r="BN1887" s="21">
        <f t="shared" si="233"/>
        <v>5.5896000000000008E-2</v>
      </c>
      <c r="BO1887" s="22">
        <f t="shared" si="233"/>
        <v>5.5896000000000008E-2</v>
      </c>
      <c r="BP1887" s="21">
        <f t="shared" si="233"/>
        <v>0</v>
      </c>
    </row>
    <row r="1888" spans="1:68" ht="11.1" hidden="1" customHeight="1" outlineLevel="2" x14ac:dyDescent="0.2">
      <c r="A1888" s="10"/>
      <c r="B1888" s="18"/>
      <c r="C1888" s="18"/>
      <c r="D1888" s="18"/>
      <c r="E1888" s="23" t="s">
        <v>1689</v>
      </c>
      <c r="F1888" s="208">
        <v>4.165</v>
      </c>
      <c r="G1888" s="208">
        <v>2.5</v>
      </c>
      <c r="H1888" s="208">
        <v>3</v>
      </c>
      <c r="I1888" s="239">
        <v>2</v>
      </c>
      <c r="J1888" s="239"/>
      <c r="K1888" s="208">
        <v>0.7</v>
      </c>
      <c r="L1888" s="208">
        <v>0.35399999999999998</v>
      </c>
      <c r="M1888" s="24"/>
      <c r="N1888" s="24"/>
      <c r="O1888" s="208">
        <v>0.746</v>
      </c>
      <c r="P1888" s="208">
        <v>1.304</v>
      </c>
      <c r="Q1888" s="208">
        <v>2.8359999999999999</v>
      </c>
      <c r="R1888" s="208">
        <v>3.06</v>
      </c>
      <c r="S1888" s="208">
        <v>4</v>
      </c>
      <c r="T1888" s="208">
        <v>4</v>
      </c>
      <c r="U1888" s="208">
        <v>2.5499999999999998</v>
      </c>
      <c r="V1888" s="24"/>
      <c r="W1888" s="208">
        <v>2.29</v>
      </c>
      <c r="X1888" s="208">
        <v>0.33400000000000002</v>
      </c>
      <c r="Y1888" s="24"/>
      <c r="Z1888" s="24"/>
      <c r="AA1888" s="208">
        <v>0.67100000000000004</v>
      </c>
      <c r="AB1888" s="208">
        <v>1.476</v>
      </c>
      <c r="AC1888" s="208">
        <v>2.5339999999999998</v>
      </c>
      <c r="AD1888" s="208">
        <v>3.9529999999999998</v>
      </c>
      <c r="AE1888" s="208">
        <v>3.1869999999999998</v>
      </c>
      <c r="AF1888" s="208">
        <v>3.5</v>
      </c>
      <c r="AG1888" s="208">
        <v>2.5</v>
      </c>
      <c r="AH1888" s="208">
        <v>0.74299999999999999</v>
      </c>
      <c r="AI1888" s="208">
        <v>1.462</v>
      </c>
      <c r="AJ1888" s="24"/>
      <c r="AK1888" s="24"/>
      <c r="AL1888" s="24"/>
      <c r="AM1888" s="208">
        <v>0.18099999999999999</v>
      </c>
      <c r="AN1888" s="208">
        <v>1.6830000000000001</v>
      </c>
      <c r="AO1888" s="208">
        <v>2.302</v>
      </c>
      <c r="AP1888" s="208">
        <v>4.6580000000000004</v>
      </c>
      <c r="AQ1888" s="208">
        <v>3.6520000000000001</v>
      </c>
      <c r="AR1888" s="208">
        <v>4.1680000000000001</v>
      </c>
      <c r="AS1888" s="208">
        <v>2.6779999999999999</v>
      </c>
      <c r="AT1888" s="208">
        <v>0.875</v>
      </c>
      <c r="AU1888" s="208">
        <v>0.59099999999999997</v>
      </c>
      <c r="AV1888" s="208">
        <v>0.188</v>
      </c>
      <c r="AW1888" s="24"/>
      <c r="AX1888" s="24"/>
      <c r="AY1888" s="208">
        <v>0.72899999999999998</v>
      </c>
      <c r="AZ1888" s="208">
        <v>1.331</v>
      </c>
      <c r="BA1888" s="24"/>
      <c r="BB1888" s="21">
        <f t="shared" si="236"/>
        <v>4.6580000000000004</v>
      </c>
      <c r="BC1888" s="21"/>
      <c r="BD1888" s="22">
        <f t="shared" si="234"/>
        <v>6.2607526881720439</v>
      </c>
      <c r="BE1888" s="21"/>
      <c r="BG1888" s="10"/>
      <c r="BH1888" s="21">
        <f t="shared" si="235"/>
        <v>0</v>
      </c>
      <c r="BI1888" s="22">
        <f t="shared" si="235"/>
        <v>4.6580000000000007E-3</v>
      </c>
      <c r="BJ1888" s="21"/>
      <c r="BK1888" s="21">
        <v>0</v>
      </c>
      <c r="BL1888" s="22">
        <v>1.3974000000000002E-2</v>
      </c>
      <c r="BM1888" s="21"/>
      <c r="BN1888" s="21">
        <f t="shared" si="233"/>
        <v>0</v>
      </c>
      <c r="BO1888" s="22">
        <f t="shared" si="233"/>
        <v>5.5896000000000008E-2</v>
      </c>
      <c r="BP1888" s="21">
        <f t="shared" si="233"/>
        <v>0</v>
      </c>
    </row>
    <row r="1889" spans="1:68" ht="11.1" hidden="1" customHeight="1" outlineLevel="1" collapsed="1" x14ac:dyDescent="0.2">
      <c r="A1889" s="10"/>
      <c r="B1889" s="18"/>
      <c r="C1889" s="18"/>
      <c r="D1889" s="18"/>
      <c r="E1889" s="19" t="s">
        <v>1690</v>
      </c>
      <c r="F1889" s="209">
        <v>2.46</v>
      </c>
      <c r="G1889" s="20"/>
      <c r="H1889" s="209">
        <v>3.1280000000000001</v>
      </c>
      <c r="I1889" s="20"/>
      <c r="J1889" s="20"/>
      <c r="K1889" s="209">
        <v>1.0229999999999999</v>
      </c>
      <c r="L1889" s="20"/>
      <c r="M1889" s="20"/>
      <c r="N1889" s="20"/>
      <c r="O1889" s="20"/>
      <c r="P1889" s="20"/>
      <c r="Q1889" s="209">
        <v>1.675</v>
      </c>
      <c r="R1889" s="209">
        <v>1.3340000000000001</v>
      </c>
      <c r="S1889" s="20"/>
      <c r="T1889" s="209">
        <v>4.5</v>
      </c>
      <c r="U1889" s="209">
        <v>1.25</v>
      </c>
      <c r="V1889" s="209">
        <v>1.25</v>
      </c>
      <c r="W1889" s="20"/>
      <c r="X1889" s="20"/>
      <c r="Y1889" s="20"/>
      <c r="Z1889" s="20"/>
      <c r="AA1889" s="20"/>
      <c r="AB1889" s="209">
        <v>0.501</v>
      </c>
      <c r="AC1889" s="209">
        <v>1.875</v>
      </c>
      <c r="AD1889" s="209">
        <v>1.0680000000000001</v>
      </c>
      <c r="AE1889" s="20"/>
      <c r="AF1889" s="209">
        <v>4.9429999999999996</v>
      </c>
      <c r="AG1889" s="209">
        <v>1.363</v>
      </c>
      <c r="AH1889" s="209">
        <v>0.71899999999999997</v>
      </c>
      <c r="AI1889" s="209">
        <v>0.59499999999999997</v>
      </c>
      <c r="AJ1889" s="20"/>
      <c r="AK1889" s="20"/>
      <c r="AL1889" s="20"/>
      <c r="AM1889" s="209">
        <v>0.32600000000000001</v>
      </c>
      <c r="AN1889" s="209">
        <v>0.61399999999999999</v>
      </c>
      <c r="AO1889" s="209">
        <v>1.319</v>
      </c>
      <c r="AP1889" s="209">
        <v>1.8380000000000001</v>
      </c>
      <c r="AQ1889" s="209">
        <v>1.7889999999999999</v>
      </c>
      <c r="AR1889" s="209">
        <v>1.7609999999999999</v>
      </c>
      <c r="AS1889" s="209">
        <v>1.3660000000000001</v>
      </c>
      <c r="AT1889" s="209">
        <v>0.97799999999999998</v>
      </c>
      <c r="AU1889" s="209">
        <v>0.36599999999999999</v>
      </c>
      <c r="AV1889" s="20"/>
      <c r="AW1889" s="20"/>
      <c r="AX1889" s="20"/>
      <c r="AY1889" s="20"/>
      <c r="AZ1889" s="20"/>
      <c r="BA1889" s="209">
        <v>0.80600000000000005</v>
      </c>
      <c r="BB1889" s="21">
        <f t="shared" si="236"/>
        <v>4.9429999999999996</v>
      </c>
      <c r="BC1889" s="21">
        <f>BD1889</f>
        <v>6.643817204301075</v>
      </c>
      <c r="BD1889" s="22">
        <f t="shared" si="234"/>
        <v>6.643817204301075</v>
      </c>
      <c r="BE1889" s="21">
        <f>BC1889-BD1889</f>
        <v>0</v>
      </c>
      <c r="BF1889" s="2">
        <v>2.4300000000000002</v>
      </c>
      <c r="BG1889" s="10">
        <v>6</v>
      </c>
      <c r="BH1889" s="21">
        <f t="shared" si="235"/>
        <v>4.9430000000000003E-3</v>
      </c>
      <c r="BI1889" s="22">
        <f t="shared" si="235"/>
        <v>4.9430000000000003E-3</v>
      </c>
      <c r="BJ1889" s="21">
        <f>BH1889-BI1889</f>
        <v>0</v>
      </c>
      <c r="BK1889" s="21">
        <v>1.4829000000000002E-2</v>
      </c>
      <c r="BL1889" s="22">
        <v>1.4829000000000002E-2</v>
      </c>
      <c r="BM1889" s="21">
        <v>0</v>
      </c>
      <c r="BN1889" s="21">
        <f t="shared" si="233"/>
        <v>5.9316000000000008E-2</v>
      </c>
      <c r="BO1889" s="22">
        <f t="shared" si="233"/>
        <v>5.9316000000000008E-2</v>
      </c>
      <c r="BP1889" s="21">
        <f t="shared" si="233"/>
        <v>0</v>
      </c>
    </row>
    <row r="1890" spans="1:68" ht="11.1" hidden="1" customHeight="1" outlineLevel="2" x14ac:dyDescent="0.2">
      <c r="A1890" s="10"/>
      <c r="B1890" s="18"/>
      <c r="C1890" s="18"/>
      <c r="D1890" s="18"/>
      <c r="E1890" s="23" t="s">
        <v>1691</v>
      </c>
      <c r="F1890" s="208">
        <v>2.46</v>
      </c>
      <c r="G1890" s="24"/>
      <c r="H1890" s="208">
        <v>3.1280000000000001</v>
      </c>
      <c r="I1890" s="24"/>
      <c r="J1890" s="24"/>
      <c r="K1890" s="208">
        <v>1.0229999999999999</v>
      </c>
      <c r="L1890" s="24"/>
      <c r="M1890" s="24"/>
      <c r="N1890" s="24"/>
      <c r="O1890" s="24"/>
      <c r="P1890" s="24"/>
      <c r="Q1890" s="208">
        <v>1.675</v>
      </c>
      <c r="R1890" s="208">
        <v>1.3340000000000001</v>
      </c>
      <c r="S1890" s="24"/>
      <c r="T1890" s="208">
        <v>4.5</v>
      </c>
      <c r="U1890" s="208">
        <v>1.25</v>
      </c>
      <c r="V1890" s="208">
        <v>1.25</v>
      </c>
      <c r="W1890" s="24"/>
      <c r="X1890" s="24"/>
      <c r="Y1890" s="24"/>
      <c r="Z1890" s="24"/>
      <c r="AA1890" s="24"/>
      <c r="AB1890" s="208">
        <v>0.501</v>
      </c>
      <c r="AC1890" s="208">
        <v>1.875</v>
      </c>
      <c r="AD1890" s="208">
        <v>1.0680000000000001</v>
      </c>
      <c r="AE1890" s="24"/>
      <c r="AF1890" s="208">
        <v>4.9429999999999996</v>
      </c>
      <c r="AG1890" s="208">
        <v>1.363</v>
      </c>
      <c r="AH1890" s="208">
        <v>0.71899999999999997</v>
      </c>
      <c r="AI1890" s="208">
        <v>0.59499999999999997</v>
      </c>
      <c r="AJ1890" s="24"/>
      <c r="AK1890" s="24"/>
      <c r="AL1890" s="24"/>
      <c r="AM1890" s="208">
        <v>0.32600000000000001</v>
      </c>
      <c r="AN1890" s="208">
        <v>0.61399999999999999</v>
      </c>
      <c r="AO1890" s="208">
        <v>1.319</v>
      </c>
      <c r="AP1890" s="208">
        <v>1.8380000000000001</v>
      </c>
      <c r="AQ1890" s="208">
        <v>1.7889999999999999</v>
      </c>
      <c r="AR1890" s="208">
        <v>1.7609999999999999</v>
      </c>
      <c r="AS1890" s="208">
        <v>1.3660000000000001</v>
      </c>
      <c r="AT1890" s="208">
        <v>0.97799999999999998</v>
      </c>
      <c r="AU1890" s="208">
        <v>0.36599999999999999</v>
      </c>
      <c r="AV1890" s="24"/>
      <c r="AW1890" s="24"/>
      <c r="AX1890" s="24"/>
      <c r="AY1890" s="24"/>
      <c r="AZ1890" s="24"/>
      <c r="BA1890" s="208">
        <v>0.80600000000000005</v>
      </c>
      <c r="BB1890" s="21">
        <f t="shared" si="236"/>
        <v>4.9429999999999996</v>
      </c>
      <c r="BC1890" s="21"/>
      <c r="BD1890" s="22">
        <f t="shared" si="234"/>
        <v>6.643817204301075</v>
      </c>
      <c r="BE1890" s="21"/>
      <c r="BG1890" s="10"/>
      <c r="BH1890" s="21">
        <f t="shared" si="235"/>
        <v>0</v>
      </c>
      <c r="BI1890" s="22">
        <f t="shared" si="235"/>
        <v>4.9430000000000003E-3</v>
      </c>
      <c r="BJ1890" s="21"/>
      <c r="BK1890" s="21">
        <v>0</v>
      </c>
      <c r="BL1890" s="22">
        <v>1.4829000000000002E-2</v>
      </c>
      <c r="BM1890" s="21"/>
      <c r="BN1890" s="21">
        <f t="shared" si="233"/>
        <v>0</v>
      </c>
      <c r="BO1890" s="22">
        <f t="shared" si="233"/>
        <v>5.9316000000000008E-2</v>
      </c>
      <c r="BP1890" s="21">
        <f t="shared" si="233"/>
        <v>0</v>
      </c>
    </row>
    <row r="1891" spans="1:68" ht="11.1" hidden="1" customHeight="1" outlineLevel="1" collapsed="1" x14ac:dyDescent="0.2">
      <c r="A1891" s="10"/>
      <c r="B1891" s="18"/>
      <c r="C1891" s="18"/>
      <c r="D1891" s="18"/>
      <c r="E1891" s="19" t="s">
        <v>1692</v>
      </c>
      <c r="F1891" s="209">
        <v>1.8580000000000001</v>
      </c>
      <c r="G1891" s="209">
        <v>0.57399999999999995</v>
      </c>
      <c r="H1891" s="209">
        <v>1.9319999999999999</v>
      </c>
      <c r="I1891" s="240">
        <v>0.63700000000000001</v>
      </c>
      <c r="J1891" s="240"/>
      <c r="K1891" s="209">
        <v>0.25700000000000001</v>
      </c>
      <c r="L1891" s="20"/>
      <c r="M1891" s="20"/>
      <c r="N1891" s="20"/>
      <c r="O1891" s="20"/>
      <c r="P1891" s="209">
        <v>0.7</v>
      </c>
      <c r="Q1891" s="209">
        <v>1.0620000000000001</v>
      </c>
      <c r="R1891" s="209">
        <v>1.458</v>
      </c>
      <c r="S1891" s="209">
        <v>2.0750000000000002</v>
      </c>
      <c r="T1891" s="209">
        <v>1.88</v>
      </c>
      <c r="U1891" s="209">
        <v>0.98699999999999999</v>
      </c>
      <c r="V1891" s="209">
        <v>0.45800000000000002</v>
      </c>
      <c r="W1891" s="209">
        <v>0.249</v>
      </c>
      <c r="X1891" s="20"/>
      <c r="Y1891" s="20"/>
      <c r="Z1891" s="20"/>
      <c r="AA1891" s="209">
        <v>0.104</v>
      </c>
      <c r="AB1891" s="209">
        <v>0.44800000000000001</v>
      </c>
      <c r="AC1891" s="209">
        <v>1.5</v>
      </c>
      <c r="AD1891" s="209">
        <v>1.4239999999999999</v>
      </c>
      <c r="AE1891" s="20"/>
      <c r="AF1891" s="209">
        <v>3.4239999999999999</v>
      </c>
      <c r="AG1891" s="209">
        <v>1.028</v>
      </c>
      <c r="AH1891" s="209">
        <v>0.52500000000000002</v>
      </c>
      <c r="AI1891" s="209">
        <v>0.28000000000000003</v>
      </c>
      <c r="AJ1891" s="20"/>
      <c r="AK1891" s="20"/>
      <c r="AL1891" s="20"/>
      <c r="AM1891" s="209">
        <v>0.156</v>
      </c>
      <c r="AN1891" s="209">
        <v>0.43</v>
      </c>
      <c r="AO1891" s="209">
        <v>0.98</v>
      </c>
      <c r="AP1891" s="209">
        <v>1.5669999999999999</v>
      </c>
      <c r="AQ1891" s="209">
        <v>1.9790000000000001</v>
      </c>
      <c r="AR1891" s="209">
        <v>1.7669999999999999</v>
      </c>
      <c r="AS1891" s="209">
        <v>0.89900000000000002</v>
      </c>
      <c r="AT1891" s="209">
        <v>0.71899999999999997</v>
      </c>
      <c r="AU1891" s="209">
        <v>0.16</v>
      </c>
      <c r="AV1891" s="20"/>
      <c r="AW1891" s="20"/>
      <c r="AX1891" s="20"/>
      <c r="AY1891" s="209">
        <v>0.25700000000000001</v>
      </c>
      <c r="AZ1891" s="209">
        <v>0.39700000000000002</v>
      </c>
      <c r="BA1891" s="209">
        <v>0.80300000000000005</v>
      </c>
      <c r="BB1891" s="21">
        <f t="shared" si="236"/>
        <v>3.4239999999999999</v>
      </c>
      <c r="BC1891" s="21">
        <f>BD1891</f>
        <v>4.6021505376344081</v>
      </c>
      <c r="BD1891" s="22">
        <f t="shared" si="234"/>
        <v>4.6021505376344081</v>
      </c>
      <c r="BE1891" s="21">
        <f>BC1891-BD1891</f>
        <v>0</v>
      </c>
      <c r="BF1891" s="2">
        <v>3.63</v>
      </c>
      <c r="BG1891" s="10">
        <v>6</v>
      </c>
      <c r="BH1891" s="21">
        <f t="shared" si="235"/>
        <v>3.4239999999999995E-3</v>
      </c>
      <c r="BI1891" s="22">
        <f t="shared" si="235"/>
        <v>3.4239999999999995E-3</v>
      </c>
      <c r="BJ1891" s="21">
        <f>BH1891-BI1891</f>
        <v>0</v>
      </c>
      <c r="BK1891" s="21">
        <v>1.0271999999999998E-2</v>
      </c>
      <c r="BL1891" s="22">
        <v>1.0271999999999998E-2</v>
      </c>
      <c r="BM1891" s="21">
        <v>0</v>
      </c>
      <c r="BN1891" s="21">
        <f t="shared" ref="BN1891:BP1956" si="237">BK1891*4</f>
        <v>4.1087999999999993E-2</v>
      </c>
      <c r="BO1891" s="22">
        <f t="shared" si="237"/>
        <v>4.1087999999999993E-2</v>
      </c>
      <c r="BP1891" s="21">
        <f t="shared" si="237"/>
        <v>0</v>
      </c>
    </row>
    <row r="1892" spans="1:68" ht="11.1" hidden="1" customHeight="1" outlineLevel="2" x14ac:dyDescent="0.2">
      <c r="A1892" s="10"/>
      <c r="B1892" s="18"/>
      <c r="C1892" s="18"/>
      <c r="D1892" s="18"/>
      <c r="E1892" s="23" t="s">
        <v>1693</v>
      </c>
      <c r="F1892" s="208">
        <v>1.8580000000000001</v>
      </c>
      <c r="G1892" s="208">
        <v>0.57399999999999995</v>
      </c>
      <c r="H1892" s="208">
        <v>1.9319999999999999</v>
      </c>
      <c r="I1892" s="239">
        <v>0.63700000000000001</v>
      </c>
      <c r="J1892" s="239"/>
      <c r="K1892" s="208">
        <v>0.25700000000000001</v>
      </c>
      <c r="L1892" s="24"/>
      <c r="M1892" s="24"/>
      <c r="N1892" s="24"/>
      <c r="O1892" s="24"/>
      <c r="P1892" s="208">
        <v>0.7</v>
      </c>
      <c r="Q1892" s="208">
        <v>1.0620000000000001</v>
      </c>
      <c r="R1892" s="208">
        <v>1.458</v>
      </c>
      <c r="S1892" s="208">
        <v>2.0750000000000002</v>
      </c>
      <c r="T1892" s="208">
        <v>1.88</v>
      </c>
      <c r="U1892" s="208">
        <v>0.98699999999999999</v>
      </c>
      <c r="V1892" s="208">
        <v>0.45800000000000002</v>
      </c>
      <c r="W1892" s="208">
        <v>0.249</v>
      </c>
      <c r="X1892" s="24"/>
      <c r="Y1892" s="24"/>
      <c r="Z1892" s="24"/>
      <c r="AA1892" s="208">
        <v>0.104</v>
      </c>
      <c r="AB1892" s="208">
        <v>0.44800000000000001</v>
      </c>
      <c r="AC1892" s="208">
        <v>1.5</v>
      </c>
      <c r="AD1892" s="208">
        <v>1.4239999999999999</v>
      </c>
      <c r="AE1892" s="24"/>
      <c r="AF1892" s="208">
        <v>3.4239999999999999</v>
      </c>
      <c r="AG1892" s="208">
        <v>1.028</v>
      </c>
      <c r="AH1892" s="208">
        <v>0.52500000000000002</v>
      </c>
      <c r="AI1892" s="208">
        <v>0.28000000000000003</v>
      </c>
      <c r="AJ1892" s="24"/>
      <c r="AK1892" s="24"/>
      <c r="AL1892" s="24"/>
      <c r="AM1892" s="208">
        <v>0.156</v>
      </c>
      <c r="AN1892" s="208">
        <v>0.43</v>
      </c>
      <c r="AO1892" s="208">
        <v>0.98</v>
      </c>
      <c r="AP1892" s="208">
        <v>1.5669999999999999</v>
      </c>
      <c r="AQ1892" s="208">
        <v>1.9790000000000001</v>
      </c>
      <c r="AR1892" s="208">
        <v>1.7669999999999999</v>
      </c>
      <c r="AS1892" s="208">
        <v>0.89900000000000002</v>
      </c>
      <c r="AT1892" s="208">
        <v>0.71899999999999997</v>
      </c>
      <c r="AU1892" s="208">
        <v>0.16</v>
      </c>
      <c r="AV1892" s="24"/>
      <c r="AW1892" s="24"/>
      <c r="AX1892" s="24"/>
      <c r="AY1892" s="208">
        <v>0.25700000000000001</v>
      </c>
      <c r="AZ1892" s="208">
        <v>0.39700000000000002</v>
      </c>
      <c r="BA1892" s="208">
        <v>0.80300000000000005</v>
      </c>
      <c r="BB1892" s="21">
        <f t="shared" si="236"/>
        <v>3.4239999999999999</v>
      </c>
      <c r="BC1892" s="21"/>
      <c r="BD1892" s="22">
        <f t="shared" si="234"/>
        <v>4.6021505376344081</v>
      </c>
      <c r="BE1892" s="21"/>
      <c r="BG1892" s="10"/>
      <c r="BH1892" s="21">
        <f t="shared" si="235"/>
        <v>0</v>
      </c>
      <c r="BI1892" s="22">
        <f t="shared" si="235"/>
        <v>3.4239999999999995E-3</v>
      </c>
      <c r="BJ1892" s="21"/>
      <c r="BK1892" s="21">
        <v>0</v>
      </c>
      <c r="BL1892" s="22">
        <v>1.0271999999999998E-2</v>
      </c>
      <c r="BM1892" s="21"/>
      <c r="BN1892" s="21">
        <f t="shared" si="237"/>
        <v>0</v>
      </c>
      <c r="BO1892" s="22">
        <f t="shared" si="237"/>
        <v>4.1087999999999993E-2</v>
      </c>
      <c r="BP1892" s="21">
        <f t="shared" si="237"/>
        <v>0</v>
      </c>
    </row>
    <row r="1893" spans="1:68" ht="11.1" customHeight="1" outlineLevel="1" collapsed="1" x14ac:dyDescent="0.2">
      <c r="A1893" s="10"/>
      <c r="B1893" s="18"/>
      <c r="C1893" s="18"/>
      <c r="D1893" s="18"/>
      <c r="E1893" s="19" t="s">
        <v>1694</v>
      </c>
      <c r="F1893" s="209">
        <v>2.6179999999999999</v>
      </c>
      <c r="G1893" s="209">
        <v>1.357</v>
      </c>
      <c r="H1893" s="209">
        <v>0.79800000000000004</v>
      </c>
      <c r="I1893" s="240">
        <v>0.73499999999999999</v>
      </c>
      <c r="J1893" s="240"/>
      <c r="K1893" s="209">
        <v>0.16200000000000001</v>
      </c>
      <c r="L1893" s="20"/>
      <c r="M1893" s="20"/>
      <c r="N1893" s="20"/>
      <c r="O1893" s="20"/>
      <c r="P1893" s="209">
        <v>1</v>
      </c>
      <c r="Q1893" s="209">
        <v>1</v>
      </c>
      <c r="R1893" s="209">
        <v>0.9</v>
      </c>
      <c r="S1893" s="209">
        <v>1.5</v>
      </c>
      <c r="T1893" s="209">
        <v>1.3</v>
      </c>
      <c r="U1893" s="209">
        <v>0.7</v>
      </c>
      <c r="V1893" s="209">
        <v>0.625</v>
      </c>
      <c r="W1893" s="209">
        <v>0.25</v>
      </c>
      <c r="X1893" s="20"/>
      <c r="Y1893" s="20"/>
      <c r="Z1893" s="20"/>
      <c r="AA1893" s="20"/>
      <c r="AB1893" s="209">
        <v>7.0999999999999994E-2</v>
      </c>
      <c r="AC1893" s="209">
        <v>0.57899999999999996</v>
      </c>
      <c r="AD1893" s="209">
        <v>0.91800000000000004</v>
      </c>
      <c r="AE1893" s="209">
        <v>0.75900000000000001</v>
      </c>
      <c r="AF1893" s="209">
        <v>0.83099999999999996</v>
      </c>
      <c r="AG1893" s="209">
        <v>0.441</v>
      </c>
      <c r="AH1893" s="209">
        <v>0.24</v>
      </c>
      <c r="AI1893" s="209">
        <v>0.19600000000000001</v>
      </c>
      <c r="AJ1893" s="20"/>
      <c r="AK1893" s="20"/>
      <c r="AL1893" s="20"/>
      <c r="AM1893" s="209">
        <v>5.1999999999999998E-2</v>
      </c>
      <c r="AN1893" s="209">
        <v>0.35099999999999998</v>
      </c>
      <c r="AO1893" s="209">
        <v>0.71299999999999997</v>
      </c>
      <c r="AP1893" s="209">
        <v>0.89100000000000001</v>
      </c>
      <c r="AQ1893" s="209">
        <v>1.2529999999999999</v>
      </c>
      <c r="AR1893" s="209">
        <v>0.86799999999999999</v>
      </c>
      <c r="AS1893" s="209">
        <v>0.83199999999999996</v>
      </c>
      <c r="AT1893" s="209">
        <v>0.24299999999999999</v>
      </c>
      <c r="AU1893" s="209">
        <v>0.13100000000000001</v>
      </c>
      <c r="AV1893" s="20"/>
      <c r="AW1893" s="20"/>
      <c r="AX1893" s="20"/>
      <c r="AY1893" s="209">
        <v>0.13200000000000001</v>
      </c>
      <c r="AZ1893" s="209">
        <v>0.19900000000000001</v>
      </c>
      <c r="BA1893" s="209">
        <v>0.876</v>
      </c>
      <c r="BB1893" s="21">
        <f t="shared" si="236"/>
        <v>2.6179999999999999</v>
      </c>
      <c r="BC1893" s="21">
        <f>BD1893</f>
        <v>3.518817204301075</v>
      </c>
      <c r="BD1893" s="22">
        <f t="shared" si="234"/>
        <v>3.518817204301075</v>
      </c>
      <c r="BE1893" s="21">
        <f>BC1893-BD1893</f>
        <v>0</v>
      </c>
      <c r="BF1893" s="2">
        <v>2.0499999999999998</v>
      </c>
      <c r="BG1893" s="10">
        <v>7</v>
      </c>
      <c r="BH1893" s="21">
        <f t="shared" si="235"/>
        <v>2.6179999999999997E-3</v>
      </c>
      <c r="BI1893" s="22">
        <f t="shared" si="235"/>
        <v>2.6179999999999997E-3</v>
      </c>
      <c r="BJ1893" s="21">
        <f>BH1893-BI1893</f>
        <v>0</v>
      </c>
      <c r="BK1893" s="21">
        <v>7.8539999999999999E-3</v>
      </c>
      <c r="BL1893" s="22">
        <v>7.8539999999999999E-3</v>
      </c>
      <c r="BM1893" s="21">
        <v>0</v>
      </c>
      <c r="BN1893" s="21">
        <f t="shared" si="237"/>
        <v>3.1415999999999999E-2</v>
      </c>
      <c r="BO1893" s="22">
        <f t="shared" si="237"/>
        <v>3.1415999999999999E-2</v>
      </c>
      <c r="BP1893" s="21">
        <f t="shared" si="237"/>
        <v>0</v>
      </c>
    </row>
    <row r="1894" spans="1:68" ht="11.1" hidden="1" customHeight="1" outlineLevel="2" x14ac:dyDescent="0.2">
      <c r="A1894" s="10"/>
      <c r="B1894" s="18"/>
      <c r="C1894" s="18"/>
      <c r="D1894" s="18"/>
      <c r="E1894" s="23" t="s">
        <v>1695</v>
      </c>
      <c r="F1894" s="208">
        <v>2.6179999999999999</v>
      </c>
      <c r="G1894" s="208">
        <v>1.357</v>
      </c>
      <c r="H1894" s="208">
        <v>0.79800000000000004</v>
      </c>
      <c r="I1894" s="239">
        <v>0.73499999999999999</v>
      </c>
      <c r="J1894" s="239"/>
      <c r="K1894" s="208">
        <v>0.16200000000000001</v>
      </c>
      <c r="L1894" s="24"/>
      <c r="M1894" s="24"/>
      <c r="N1894" s="24"/>
      <c r="O1894" s="24"/>
      <c r="P1894" s="208">
        <v>1</v>
      </c>
      <c r="Q1894" s="208">
        <v>1</v>
      </c>
      <c r="R1894" s="208">
        <v>0.9</v>
      </c>
      <c r="S1894" s="208">
        <v>1.5</v>
      </c>
      <c r="T1894" s="208">
        <v>1.3</v>
      </c>
      <c r="U1894" s="208">
        <v>0.7</v>
      </c>
      <c r="V1894" s="208">
        <v>0.625</v>
      </c>
      <c r="W1894" s="208">
        <v>0.25</v>
      </c>
      <c r="X1894" s="24"/>
      <c r="Y1894" s="24"/>
      <c r="Z1894" s="24"/>
      <c r="AA1894" s="24"/>
      <c r="AB1894" s="208">
        <v>7.0999999999999994E-2</v>
      </c>
      <c r="AC1894" s="208">
        <v>0.57899999999999996</v>
      </c>
      <c r="AD1894" s="208">
        <v>0.91800000000000004</v>
      </c>
      <c r="AE1894" s="208">
        <v>0.75900000000000001</v>
      </c>
      <c r="AF1894" s="208">
        <v>0.83099999999999996</v>
      </c>
      <c r="AG1894" s="208">
        <v>0.441</v>
      </c>
      <c r="AH1894" s="208">
        <v>0.24</v>
      </c>
      <c r="AI1894" s="208">
        <v>0.19600000000000001</v>
      </c>
      <c r="AJ1894" s="24"/>
      <c r="AK1894" s="24"/>
      <c r="AL1894" s="24"/>
      <c r="AM1894" s="208">
        <v>5.1999999999999998E-2</v>
      </c>
      <c r="AN1894" s="208">
        <v>0.35099999999999998</v>
      </c>
      <c r="AO1894" s="208">
        <v>0.71299999999999997</v>
      </c>
      <c r="AP1894" s="208">
        <v>0.89100000000000001</v>
      </c>
      <c r="AQ1894" s="208">
        <v>1.2529999999999999</v>
      </c>
      <c r="AR1894" s="208">
        <v>0.86799999999999999</v>
      </c>
      <c r="AS1894" s="208">
        <v>0.83199999999999996</v>
      </c>
      <c r="AT1894" s="208">
        <v>0.24299999999999999</v>
      </c>
      <c r="AU1894" s="208">
        <v>0.13100000000000001</v>
      </c>
      <c r="AV1894" s="24"/>
      <c r="AW1894" s="24"/>
      <c r="AX1894" s="24"/>
      <c r="AY1894" s="208">
        <v>0.13200000000000001</v>
      </c>
      <c r="AZ1894" s="208">
        <v>0.19900000000000001</v>
      </c>
      <c r="BA1894" s="208">
        <v>0.876</v>
      </c>
      <c r="BB1894" s="21">
        <f t="shared" si="236"/>
        <v>2.6179999999999999</v>
      </c>
      <c r="BC1894" s="21"/>
      <c r="BD1894" s="22">
        <f t="shared" si="234"/>
        <v>3.518817204301075</v>
      </c>
      <c r="BE1894" s="21"/>
      <c r="BG1894" s="10"/>
      <c r="BH1894" s="21">
        <f t="shared" si="235"/>
        <v>0</v>
      </c>
      <c r="BI1894" s="22">
        <f t="shared" si="235"/>
        <v>2.6179999999999997E-3</v>
      </c>
      <c r="BJ1894" s="21"/>
      <c r="BK1894" s="21">
        <v>0</v>
      </c>
      <c r="BL1894" s="22">
        <v>7.8539999999999999E-3</v>
      </c>
      <c r="BM1894" s="21"/>
      <c r="BN1894" s="21">
        <f t="shared" si="237"/>
        <v>0</v>
      </c>
      <c r="BO1894" s="22">
        <f t="shared" si="237"/>
        <v>3.1415999999999999E-2</v>
      </c>
      <c r="BP1894" s="21">
        <f t="shared" si="237"/>
        <v>0</v>
      </c>
    </row>
    <row r="1895" spans="1:68" ht="11.1" customHeight="1" outlineLevel="1" collapsed="1" x14ac:dyDescent="0.2">
      <c r="A1895" s="10"/>
      <c r="B1895" s="18"/>
      <c r="C1895" s="18"/>
      <c r="D1895" s="18"/>
      <c r="E1895" s="19" t="s">
        <v>1696</v>
      </c>
      <c r="F1895" s="209">
        <v>0.79400000000000004</v>
      </c>
      <c r="G1895" s="209">
        <v>0.67800000000000005</v>
      </c>
      <c r="H1895" s="209">
        <v>0.54100000000000004</v>
      </c>
      <c r="I1895" s="240">
        <v>0.39700000000000002</v>
      </c>
      <c r="J1895" s="240"/>
      <c r="K1895" s="209">
        <v>0.188</v>
      </c>
      <c r="L1895" s="20"/>
      <c r="M1895" s="20"/>
      <c r="N1895" s="20"/>
      <c r="O1895" s="20"/>
      <c r="P1895" s="209">
        <v>0.20399999999999999</v>
      </c>
      <c r="Q1895" s="209">
        <v>0.47799999999999998</v>
      </c>
      <c r="R1895" s="209">
        <v>0.48799999999999999</v>
      </c>
      <c r="S1895" s="209">
        <v>0.52900000000000003</v>
      </c>
      <c r="T1895" s="209">
        <v>0.56000000000000005</v>
      </c>
      <c r="U1895" s="209">
        <v>0.39900000000000002</v>
      </c>
      <c r="V1895" s="209">
        <v>0.215</v>
      </c>
      <c r="W1895" s="209">
        <v>0.16300000000000001</v>
      </c>
      <c r="X1895" s="20"/>
      <c r="Y1895" s="20"/>
      <c r="Z1895" s="20"/>
      <c r="AA1895" s="20"/>
      <c r="AB1895" s="209">
        <v>0.32300000000000001</v>
      </c>
      <c r="AC1895" s="209">
        <v>0.50800000000000001</v>
      </c>
      <c r="AD1895" s="209">
        <v>0.81499999999999995</v>
      </c>
      <c r="AE1895" s="20"/>
      <c r="AF1895" s="209">
        <v>0.98299999999999998</v>
      </c>
      <c r="AG1895" s="209">
        <v>0.32100000000000001</v>
      </c>
      <c r="AH1895" s="209">
        <v>0.20699999999999999</v>
      </c>
      <c r="AI1895" s="209">
        <v>0.155</v>
      </c>
      <c r="AJ1895" s="20"/>
      <c r="AK1895" s="20"/>
      <c r="AL1895" s="20"/>
      <c r="AM1895" s="20"/>
      <c r="AN1895" s="209">
        <v>0.314</v>
      </c>
      <c r="AO1895" s="209">
        <v>0.49299999999999999</v>
      </c>
      <c r="AP1895" s="209">
        <v>0.70099999999999996</v>
      </c>
      <c r="AQ1895" s="209">
        <v>0.85099999999999998</v>
      </c>
      <c r="AR1895" s="209">
        <v>0.80400000000000005</v>
      </c>
      <c r="AS1895" s="209">
        <v>0.39300000000000002</v>
      </c>
      <c r="AT1895" s="209">
        <v>0.33100000000000002</v>
      </c>
      <c r="AU1895" s="209">
        <v>0.189</v>
      </c>
      <c r="AV1895" s="20"/>
      <c r="AW1895" s="20"/>
      <c r="AX1895" s="20"/>
      <c r="AY1895" s="20"/>
      <c r="AZ1895" s="209">
        <v>0.30299999999999999</v>
      </c>
      <c r="BA1895" s="209">
        <v>0.40799999999999997</v>
      </c>
      <c r="BB1895" s="21">
        <f t="shared" si="236"/>
        <v>0.98299999999999998</v>
      </c>
      <c r="BC1895" s="21">
        <f>BF1895</f>
        <v>2.4300000000000002</v>
      </c>
      <c r="BD1895" s="22">
        <f t="shared" si="234"/>
        <v>1.321236559139785</v>
      </c>
      <c r="BE1895" s="21">
        <f>BC1895-BD1895</f>
        <v>1.1087634408602152</v>
      </c>
      <c r="BF1895" s="2">
        <v>2.4300000000000002</v>
      </c>
      <c r="BG1895" s="10">
        <v>7</v>
      </c>
      <c r="BH1895" s="21">
        <f t="shared" si="235"/>
        <v>1.8079200000000004E-3</v>
      </c>
      <c r="BI1895" s="22">
        <f t="shared" si="235"/>
        <v>9.8299999999999993E-4</v>
      </c>
      <c r="BJ1895" s="21">
        <f>BH1895-BI1895</f>
        <v>8.2492000000000047E-4</v>
      </c>
      <c r="BK1895" s="21">
        <v>5.4237600000000014E-3</v>
      </c>
      <c r="BL1895" s="22">
        <v>2.9489999999999998E-3</v>
      </c>
      <c r="BM1895" s="21">
        <v>2.4747600000000016E-3</v>
      </c>
      <c r="BN1895" s="21">
        <f t="shared" si="237"/>
        <v>2.1695040000000006E-2</v>
      </c>
      <c r="BO1895" s="22">
        <f t="shared" si="237"/>
        <v>1.1795999999999999E-2</v>
      </c>
      <c r="BP1895" s="21">
        <f t="shared" si="237"/>
        <v>9.8990400000000065E-3</v>
      </c>
    </row>
    <row r="1896" spans="1:68" ht="11.1" hidden="1" customHeight="1" outlineLevel="2" x14ac:dyDescent="0.2">
      <c r="A1896" s="10"/>
      <c r="B1896" s="18"/>
      <c r="C1896" s="18"/>
      <c r="D1896" s="18"/>
      <c r="E1896" s="23" t="s">
        <v>1697</v>
      </c>
      <c r="F1896" s="208">
        <v>0.79400000000000004</v>
      </c>
      <c r="G1896" s="208">
        <v>0.67800000000000005</v>
      </c>
      <c r="H1896" s="208">
        <v>0.54100000000000004</v>
      </c>
      <c r="I1896" s="239">
        <v>0.39700000000000002</v>
      </c>
      <c r="J1896" s="239"/>
      <c r="K1896" s="208">
        <v>0.188</v>
      </c>
      <c r="L1896" s="24"/>
      <c r="M1896" s="24"/>
      <c r="N1896" s="24"/>
      <c r="O1896" s="24"/>
      <c r="P1896" s="208">
        <v>0.20399999999999999</v>
      </c>
      <c r="Q1896" s="208">
        <v>0.47799999999999998</v>
      </c>
      <c r="R1896" s="208">
        <v>0.48799999999999999</v>
      </c>
      <c r="S1896" s="208">
        <v>0.52900000000000003</v>
      </c>
      <c r="T1896" s="208">
        <v>0.56000000000000005</v>
      </c>
      <c r="U1896" s="208">
        <v>0.39900000000000002</v>
      </c>
      <c r="V1896" s="208">
        <v>0.215</v>
      </c>
      <c r="W1896" s="208">
        <v>0.16300000000000001</v>
      </c>
      <c r="X1896" s="24"/>
      <c r="Y1896" s="24"/>
      <c r="Z1896" s="24"/>
      <c r="AA1896" s="24"/>
      <c r="AB1896" s="208">
        <v>0.32300000000000001</v>
      </c>
      <c r="AC1896" s="208">
        <v>0.50800000000000001</v>
      </c>
      <c r="AD1896" s="208">
        <v>0.81499999999999995</v>
      </c>
      <c r="AE1896" s="24"/>
      <c r="AF1896" s="208">
        <v>0.98299999999999998</v>
      </c>
      <c r="AG1896" s="208">
        <v>0.32100000000000001</v>
      </c>
      <c r="AH1896" s="208">
        <v>0.20699999999999999</v>
      </c>
      <c r="AI1896" s="208">
        <v>0.155</v>
      </c>
      <c r="AJ1896" s="24"/>
      <c r="AK1896" s="24"/>
      <c r="AL1896" s="24"/>
      <c r="AM1896" s="24"/>
      <c r="AN1896" s="208">
        <v>0.314</v>
      </c>
      <c r="AO1896" s="208">
        <v>0.49299999999999999</v>
      </c>
      <c r="AP1896" s="208">
        <v>0.70099999999999996</v>
      </c>
      <c r="AQ1896" s="208">
        <v>0.85099999999999998</v>
      </c>
      <c r="AR1896" s="208">
        <v>0.80400000000000005</v>
      </c>
      <c r="AS1896" s="208">
        <v>0.39300000000000002</v>
      </c>
      <c r="AT1896" s="208">
        <v>0.33100000000000002</v>
      </c>
      <c r="AU1896" s="208">
        <v>0.189</v>
      </c>
      <c r="AV1896" s="24"/>
      <c r="AW1896" s="24"/>
      <c r="AX1896" s="24"/>
      <c r="AY1896" s="24"/>
      <c r="AZ1896" s="208">
        <v>0.30299999999999999</v>
      </c>
      <c r="BA1896" s="208">
        <v>0.40799999999999997</v>
      </c>
      <c r="BB1896" s="21">
        <f t="shared" si="236"/>
        <v>0.98299999999999998</v>
      </c>
      <c r="BC1896" s="21"/>
      <c r="BD1896" s="22">
        <f t="shared" si="234"/>
        <v>1.321236559139785</v>
      </c>
      <c r="BE1896" s="21"/>
      <c r="BG1896" s="10"/>
      <c r="BH1896" s="21">
        <f t="shared" si="235"/>
        <v>0</v>
      </c>
      <c r="BI1896" s="22">
        <f t="shared" si="235"/>
        <v>9.8299999999999993E-4</v>
      </c>
      <c r="BJ1896" s="21"/>
      <c r="BK1896" s="21">
        <v>0</v>
      </c>
      <c r="BL1896" s="22">
        <v>2.9489999999999998E-3</v>
      </c>
      <c r="BM1896" s="21"/>
      <c r="BN1896" s="21">
        <f t="shared" si="237"/>
        <v>0</v>
      </c>
      <c r="BO1896" s="22">
        <f t="shared" si="237"/>
        <v>1.1795999999999999E-2</v>
      </c>
      <c r="BP1896" s="21">
        <f t="shared" si="237"/>
        <v>0</v>
      </c>
    </row>
    <row r="1897" spans="1:68" ht="11.1" hidden="1" customHeight="1" outlineLevel="1" collapsed="1" x14ac:dyDescent="0.2">
      <c r="A1897" s="10"/>
      <c r="B1897" s="18"/>
      <c r="C1897" s="18"/>
      <c r="D1897" s="18"/>
      <c r="E1897" s="19" t="s">
        <v>1698</v>
      </c>
      <c r="F1897" s="20"/>
      <c r="G1897" s="209">
        <v>7.6349999999999998</v>
      </c>
      <c r="H1897" s="20"/>
      <c r="I1897" s="20"/>
      <c r="J1897" s="20"/>
      <c r="K1897" s="209">
        <v>6.4569999999999999</v>
      </c>
      <c r="L1897" s="20"/>
      <c r="M1897" s="20"/>
      <c r="N1897" s="20"/>
      <c r="O1897" s="20"/>
      <c r="P1897" s="209">
        <v>1.8560000000000001</v>
      </c>
      <c r="Q1897" s="20"/>
      <c r="R1897" s="209">
        <v>11.404</v>
      </c>
      <c r="S1897" s="20"/>
      <c r="T1897" s="209">
        <v>11.009</v>
      </c>
      <c r="U1897" s="20"/>
      <c r="V1897" s="20"/>
      <c r="W1897" s="20"/>
      <c r="X1897" s="209">
        <v>5.6340000000000003</v>
      </c>
      <c r="Y1897" s="20"/>
      <c r="Z1897" s="20"/>
      <c r="AA1897" s="20"/>
      <c r="AB1897" s="20"/>
      <c r="AC1897" s="20"/>
      <c r="AD1897" s="209">
        <v>5.8280000000000003</v>
      </c>
      <c r="AE1897" s="209">
        <v>7.1210000000000004</v>
      </c>
      <c r="AF1897" s="209">
        <v>4.968</v>
      </c>
      <c r="AG1897" s="209">
        <v>3.3839999999999999</v>
      </c>
      <c r="AH1897" s="209">
        <v>2.3940000000000001</v>
      </c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1">
        <f t="shared" si="236"/>
        <v>11.404</v>
      </c>
      <c r="BC1897" s="21">
        <f>BD1897</f>
        <v>15.327956989247312</v>
      </c>
      <c r="BD1897" s="22">
        <f t="shared" si="234"/>
        <v>15.327956989247312</v>
      </c>
      <c r="BE1897" s="21">
        <f>BC1897-BD1897</f>
        <v>0</v>
      </c>
      <c r="BG1897" s="10">
        <v>6</v>
      </c>
      <c r="BH1897" s="21">
        <f t="shared" si="235"/>
        <v>1.1403999999999999E-2</v>
      </c>
      <c r="BI1897" s="22">
        <f t="shared" si="235"/>
        <v>1.1403999999999999E-2</v>
      </c>
      <c r="BJ1897" s="21">
        <f>BH1897-BI1897</f>
        <v>0</v>
      </c>
      <c r="BK1897" s="21">
        <v>3.4211999999999999E-2</v>
      </c>
      <c r="BL1897" s="22">
        <v>3.4211999999999999E-2</v>
      </c>
      <c r="BM1897" s="21">
        <v>0</v>
      </c>
      <c r="BN1897" s="21">
        <f t="shared" si="237"/>
        <v>0.136848</v>
      </c>
      <c r="BO1897" s="22">
        <f t="shared" si="237"/>
        <v>0.136848</v>
      </c>
      <c r="BP1897" s="21">
        <f t="shared" si="237"/>
        <v>0</v>
      </c>
    </row>
    <row r="1898" spans="1:68" ht="11.1" hidden="1" customHeight="1" outlineLevel="2" x14ac:dyDescent="0.2">
      <c r="A1898" s="10"/>
      <c r="B1898" s="18"/>
      <c r="C1898" s="18"/>
      <c r="D1898" s="18"/>
      <c r="E1898" s="23" t="s">
        <v>1699</v>
      </c>
      <c r="F1898" s="24"/>
      <c r="G1898" s="208">
        <v>7.6349999999999998</v>
      </c>
      <c r="H1898" s="24"/>
      <c r="I1898" s="24"/>
      <c r="J1898" s="24"/>
      <c r="K1898" s="208">
        <v>6.4569999999999999</v>
      </c>
      <c r="L1898" s="24"/>
      <c r="M1898" s="24"/>
      <c r="N1898" s="24"/>
      <c r="O1898" s="24"/>
      <c r="P1898" s="208">
        <v>1.8560000000000001</v>
      </c>
      <c r="Q1898" s="24"/>
      <c r="R1898" s="208">
        <v>11.404</v>
      </c>
      <c r="S1898" s="24"/>
      <c r="T1898" s="208">
        <v>11.009</v>
      </c>
      <c r="U1898" s="24"/>
      <c r="V1898" s="24"/>
      <c r="W1898" s="24"/>
      <c r="X1898" s="208">
        <v>5.6340000000000003</v>
      </c>
      <c r="Y1898" s="24"/>
      <c r="Z1898" s="24"/>
      <c r="AA1898" s="24"/>
      <c r="AB1898" s="24"/>
      <c r="AC1898" s="24"/>
      <c r="AD1898" s="208">
        <v>5.8280000000000003</v>
      </c>
      <c r="AE1898" s="208">
        <v>7.1210000000000004</v>
      </c>
      <c r="AF1898" s="208">
        <v>4.968</v>
      </c>
      <c r="AG1898" s="208">
        <v>3.3839999999999999</v>
      </c>
      <c r="AH1898" s="208">
        <v>2.3940000000000001</v>
      </c>
      <c r="AI1898" s="24"/>
      <c r="AJ1898" s="24"/>
      <c r="AK1898" s="24"/>
      <c r="AL1898" s="24"/>
      <c r="AM1898" s="24"/>
      <c r="AN1898" s="24"/>
      <c r="AO1898" s="24"/>
      <c r="AP1898" s="24"/>
      <c r="AQ1898" s="24"/>
      <c r="AR1898" s="24"/>
      <c r="AS1898" s="24"/>
      <c r="AT1898" s="24"/>
      <c r="AU1898" s="24"/>
      <c r="AV1898" s="24"/>
      <c r="AW1898" s="24"/>
      <c r="AX1898" s="24"/>
      <c r="AY1898" s="24"/>
      <c r="AZ1898" s="24"/>
      <c r="BA1898" s="24"/>
      <c r="BB1898" s="21">
        <f t="shared" si="236"/>
        <v>11.404</v>
      </c>
      <c r="BC1898" s="21"/>
      <c r="BD1898" s="22">
        <f t="shared" si="234"/>
        <v>15.327956989247312</v>
      </c>
      <c r="BE1898" s="21"/>
      <c r="BG1898" s="10"/>
      <c r="BH1898" s="21">
        <f t="shared" si="235"/>
        <v>0</v>
      </c>
      <c r="BI1898" s="22">
        <f t="shared" si="235"/>
        <v>1.1403999999999999E-2</v>
      </c>
      <c r="BJ1898" s="21"/>
      <c r="BK1898" s="21">
        <v>0</v>
      </c>
      <c r="BL1898" s="22">
        <v>3.4211999999999999E-2</v>
      </c>
      <c r="BM1898" s="21"/>
      <c r="BN1898" s="21">
        <f t="shared" si="237"/>
        <v>0</v>
      </c>
      <c r="BO1898" s="22">
        <f t="shared" si="237"/>
        <v>0.136848</v>
      </c>
      <c r="BP1898" s="21">
        <f t="shared" si="237"/>
        <v>0</v>
      </c>
    </row>
    <row r="1899" spans="1:68" ht="11.1" hidden="1" customHeight="1" outlineLevel="1" collapsed="1" x14ac:dyDescent="0.2">
      <c r="A1899" s="10"/>
      <c r="B1899" s="18"/>
      <c r="C1899" s="18"/>
      <c r="D1899" s="18"/>
      <c r="E1899" s="19" t="s">
        <v>1700</v>
      </c>
      <c r="F1899" s="20"/>
      <c r="G1899" s="20"/>
      <c r="H1899" s="20"/>
      <c r="I1899" s="20"/>
      <c r="J1899" s="20"/>
      <c r="K1899" s="20"/>
      <c r="L1899" s="20"/>
      <c r="M1899" s="20"/>
      <c r="N1899" s="20"/>
      <c r="O1899" s="20"/>
      <c r="P1899" s="20"/>
      <c r="Q1899" s="20"/>
      <c r="R1899" s="20"/>
      <c r="S1899" s="20"/>
      <c r="T1899" s="20"/>
      <c r="U1899" s="20"/>
      <c r="V1899" s="20"/>
      <c r="W1899" s="20"/>
      <c r="X1899" s="20"/>
      <c r="Y1899" s="20"/>
      <c r="Z1899" s="20"/>
      <c r="AA1899" s="20"/>
      <c r="AB1899" s="20"/>
      <c r="AC1899" s="20"/>
      <c r="AD1899" s="20"/>
      <c r="AE1899" s="20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9">
        <v>1.0109999999999999</v>
      </c>
      <c r="AP1899" s="209">
        <v>1.853</v>
      </c>
      <c r="AQ1899" s="209">
        <v>2.0150000000000001</v>
      </c>
      <c r="AR1899" s="209">
        <v>2.121</v>
      </c>
      <c r="AS1899" s="209">
        <v>1.407</v>
      </c>
      <c r="AT1899" s="209">
        <v>0.84599999999999997</v>
      </c>
      <c r="AU1899" s="209">
        <v>0.44400000000000001</v>
      </c>
      <c r="AV1899" s="20"/>
      <c r="AW1899" s="20"/>
      <c r="AX1899" s="20"/>
      <c r="AY1899" s="20"/>
      <c r="AZ1899" s="20"/>
      <c r="BA1899" s="209">
        <v>0.40200000000000002</v>
      </c>
      <c r="BB1899" s="21">
        <f t="shared" si="236"/>
        <v>2.121</v>
      </c>
      <c r="BC1899" s="21">
        <f>BF1899</f>
        <v>3.63</v>
      </c>
      <c r="BD1899" s="22">
        <f t="shared" si="234"/>
        <v>2.850806451612903</v>
      </c>
      <c r="BE1899" s="21">
        <f>BC1899-BD1899</f>
        <v>0.77919354838709687</v>
      </c>
      <c r="BF1899" s="2">
        <v>3.63</v>
      </c>
      <c r="BG1899" s="10">
        <v>6</v>
      </c>
      <c r="BH1899" s="21">
        <f t="shared" si="235"/>
        <v>2.7007200000000002E-3</v>
      </c>
      <c r="BI1899" s="22">
        <f t="shared" si="235"/>
        <v>2.1209999999999996E-3</v>
      </c>
      <c r="BJ1899" s="21">
        <f>BH1899-BI1899</f>
        <v>5.7972000000000058E-4</v>
      </c>
      <c r="BK1899" s="21">
        <v>8.1021600000000006E-3</v>
      </c>
      <c r="BL1899" s="22">
        <v>6.3629999999999989E-3</v>
      </c>
      <c r="BM1899" s="21">
        <v>1.7391600000000017E-3</v>
      </c>
      <c r="BN1899" s="21">
        <f t="shared" si="237"/>
        <v>3.2408640000000002E-2</v>
      </c>
      <c r="BO1899" s="22">
        <f t="shared" si="237"/>
        <v>2.5451999999999995E-2</v>
      </c>
      <c r="BP1899" s="21">
        <f t="shared" si="237"/>
        <v>6.956640000000007E-3</v>
      </c>
    </row>
    <row r="1900" spans="1:68" ht="11.1" hidden="1" customHeight="1" outlineLevel="2" x14ac:dyDescent="0.2">
      <c r="A1900" s="10"/>
      <c r="B1900" s="18"/>
      <c r="C1900" s="18"/>
      <c r="D1900" s="18"/>
      <c r="E1900" s="23" t="s">
        <v>1701</v>
      </c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  <c r="AN1900" s="24"/>
      <c r="AO1900" s="208">
        <v>1.0109999999999999</v>
      </c>
      <c r="AP1900" s="208">
        <v>1.853</v>
      </c>
      <c r="AQ1900" s="208">
        <v>2.0150000000000001</v>
      </c>
      <c r="AR1900" s="208">
        <v>2.121</v>
      </c>
      <c r="AS1900" s="208">
        <v>1.407</v>
      </c>
      <c r="AT1900" s="208">
        <v>0.84599999999999997</v>
      </c>
      <c r="AU1900" s="208">
        <v>0.44400000000000001</v>
      </c>
      <c r="AV1900" s="24"/>
      <c r="AW1900" s="24"/>
      <c r="AX1900" s="24"/>
      <c r="AY1900" s="24"/>
      <c r="AZ1900" s="24"/>
      <c r="BA1900" s="208">
        <v>0.40200000000000002</v>
      </c>
      <c r="BB1900" s="21">
        <f t="shared" si="236"/>
        <v>2.121</v>
      </c>
      <c r="BC1900" s="21"/>
      <c r="BD1900" s="22">
        <f t="shared" si="234"/>
        <v>2.850806451612903</v>
      </c>
      <c r="BE1900" s="21"/>
      <c r="BG1900" s="10"/>
      <c r="BH1900" s="21">
        <f t="shared" si="235"/>
        <v>0</v>
      </c>
      <c r="BI1900" s="22">
        <f t="shared" si="235"/>
        <v>2.1209999999999996E-3</v>
      </c>
      <c r="BJ1900" s="21"/>
      <c r="BK1900" s="21">
        <v>0</v>
      </c>
      <c r="BL1900" s="22">
        <v>6.3629999999999989E-3</v>
      </c>
      <c r="BM1900" s="21"/>
      <c r="BN1900" s="21">
        <f t="shared" si="237"/>
        <v>0</v>
      </c>
      <c r="BO1900" s="22">
        <f t="shared" si="237"/>
        <v>2.5451999999999995E-2</v>
      </c>
      <c r="BP1900" s="21">
        <f t="shared" si="237"/>
        <v>0</v>
      </c>
    </row>
    <row r="1901" spans="1:68" ht="11.1" hidden="1" customHeight="1" outlineLevel="1" collapsed="1" x14ac:dyDescent="0.2">
      <c r="A1901" s="10"/>
      <c r="B1901" s="18"/>
      <c r="C1901" s="18"/>
      <c r="D1901" s="18"/>
      <c r="E1901" s="19" t="s">
        <v>1702</v>
      </c>
      <c r="F1901" s="209">
        <v>2.3199999999999998</v>
      </c>
      <c r="G1901" s="209">
        <v>2.274</v>
      </c>
      <c r="H1901" s="209">
        <v>1.56</v>
      </c>
      <c r="I1901" s="240">
        <v>1.0920000000000001</v>
      </c>
      <c r="J1901" s="240"/>
      <c r="K1901" s="209">
        <v>0.52900000000000003</v>
      </c>
      <c r="L1901" s="20"/>
      <c r="M1901" s="20"/>
      <c r="N1901" s="20"/>
      <c r="O1901" s="209">
        <v>0.39200000000000002</v>
      </c>
      <c r="P1901" s="209">
        <v>0.97799999999999998</v>
      </c>
      <c r="Q1901" s="209">
        <v>1.5780000000000001</v>
      </c>
      <c r="R1901" s="209">
        <v>2.206</v>
      </c>
      <c r="S1901" s="209">
        <v>2.347</v>
      </c>
      <c r="T1901" s="209">
        <v>2.8759999999999999</v>
      </c>
      <c r="U1901" s="209">
        <v>1.5569999999999999</v>
      </c>
      <c r="V1901" s="209">
        <v>0.86799999999999999</v>
      </c>
      <c r="W1901" s="209">
        <v>0.44500000000000001</v>
      </c>
      <c r="X1901" s="20"/>
      <c r="Y1901" s="20"/>
      <c r="Z1901" s="209">
        <v>4.1000000000000002E-2</v>
      </c>
      <c r="AA1901" s="209">
        <v>0.26200000000000001</v>
      </c>
      <c r="AB1901" s="20"/>
      <c r="AC1901" s="209">
        <v>2.5230000000000001</v>
      </c>
      <c r="AD1901" s="209">
        <v>2.7290000000000001</v>
      </c>
      <c r="AE1901" s="209">
        <v>2.6930000000000001</v>
      </c>
      <c r="AF1901" s="209">
        <v>2.5649999999999999</v>
      </c>
      <c r="AG1901" s="209">
        <v>1.3740000000000001</v>
      </c>
      <c r="AH1901" s="209">
        <v>0.745</v>
      </c>
      <c r="AI1901" s="209">
        <v>0.48399999999999999</v>
      </c>
      <c r="AJ1901" s="20"/>
      <c r="AK1901" s="20"/>
      <c r="AL1901" s="20"/>
      <c r="AM1901" s="20"/>
      <c r="AN1901" s="209">
        <v>1.3009999999999999</v>
      </c>
      <c r="AO1901" s="209">
        <v>1.71</v>
      </c>
      <c r="AP1901" s="209">
        <v>2.976</v>
      </c>
      <c r="AQ1901" s="209">
        <v>2.9079999999999999</v>
      </c>
      <c r="AR1901" s="209">
        <v>2.798</v>
      </c>
      <c r="AS1901" s="209">
        <v>1.927</v>
      </c>
      <c r="AT1901" s="209">
        <v>0.93500000000000005</v>
      </c>
      <c r="AU1901" s="209">
        <v>0.42099999999999999</v>
      </c>
      <c r="AV1901" s="20"/>
      <c r="AW1901" s="20"/>
      <c r="AX1901" s="20"/>
      <c r="AY1901" s="209">
        <v>0.36699999999999999</v>
      </c>
      <c r="AZ1901" s="209">
        <v>0.76700000000000002</v>
      </c>
      <c r="BA1901" s="209">
        <v>1.5369999999999999</v>
      </c>
      <c r="BB1901" s="21">
        <f t="shared" si="236"/>
        <v>2.976</v>
      </c>
      <c r="BC1901" s="21">
        <f>BF1901</f>
        <v>4.4000000000000004</v>
      </c>
      <c r="BD1901" s="22">
        <f t="shared" si="234"/>
        <v>4</v>
      </c>
      <c r="BE1901" s="21">
        <f>BC1901-BD1901</f>
        <v>0.40000000000000036</v>
      </c>
      <c r="BF1901" s="2">
        <v>4.4000000000000004</v>
      </c>
      <c r="BG1901" s="10">
        <v>6</v>
      </c>
      <c r="BH1901" s="21">
        <f t="shared" si="235"/>
        <v>3.2736000000000002E-3</v>
      </c>
      <c r="BI1901" s="22">
        <f t="shared" si="235"/>
        <v>2.9759999999999999E-3</v>
      </c>
      <c r="BJ1901" s="21">
        <f>BH1901-BI1901</f>
        <v>2.9760000000000029E-4</v>
      </c>
      <c r="BK1901" s="21">
        <v>9.8208000000000011E-3</v>
      </c>
      <c r="BL1901" s="22">
        <v>8.9280000000000002E-3</v>
      </c>
      <c r="BM1901" s="21">
        <v>8.9280000000000088E-4</v>
      </c>
      <c r="BN1901" s="21">
        <f t="shared" si="237"/>
        <v>3.9283200000000004E-2</v>
      </c>
      <c r="BO1901" s="22">
        <f t="shared" si="237"/>
        <v>3.5712000000000001E-2</v>
      </c>
      <c r="BP1901" s="21">
        <f t="shared" si="237"/>
        <v>3.5712000000000035E-3</v>
      </c>
    </row>
    <row r="1902" spans="1:68" ht="11.1" hidden="1" customHeight="1" outlineLevel="2" x14ac:dyDescent="0.2">
      <c r="A1902" s="10"/>
      <c r="B1902" s="18"/>
      <c r="C1902" s="18"/>
      <c r="D1902" s="18"/>
      <c r="E1902" s="23" t="s">
        <v>1703</v>
      </c>
      <c r="F1902" s="208">
        <v>2.3199999999999998</v>
      </c>
      <c r="G1902" s="208">
        <v>2.274</v>
      </c>
      <c r="H1902" s="208">
        <v>1.56</v>
      </c>
      <c r="I1902" s="239">
        <v>1.0920000000000001</v>
      </c>
      <c r="J1902" s="239"/>
      <c r="K1902" s="208">
        <v>0.52900000000000003</v>
      </c>
      <c r="L1902" s="24"/>
      <c r="M1902" s="24"/>
      <c r="N1902" s="24"/>
      <c r="O1902" s="208">
        <v>0.39200000000000002</v>
      </c>
      <c r="P1902" s="208">
        <v>0.97799999999999998</v>
      </c>
      <c r="Q1902" s="208">
        <v>1.5780000000000001</v>
      </c>
      <c r="R1902" s="208">
        <v>2.206</v>
      </c>
      <c r="S1902" s="208">
        <v>2.347</v>
      </c>
      <c r="T1902" s="208">
        <v>2.8759999999999999</v>
      </c>
      <c r="U1902" s="208">
        <v>1.5569999999999999</v>
      </c>
      <c r="V1902" s="208">
        <v>0.86799999999999999</v>
      </c>
      <c r="W1902" s="208">
        <v>0.44500000000000001</v>
      </c>
      <c r="X1902" s="24"/>
      <c r="Y1902" s="24"/>
      <c r="Z1902" s="208">
        <v>4.1000000000000002E-2</v>
      </c>
      <c r="AA1902" s="208">
        <v>0.26200000000000001</v>
      </c>
      <c r="AB1902" s="24"/>
      <c r="AC1902" s="208">
        <v>2.5230000000000001</v>
      </c>
      <c r="AD1902" s="208">
        <v>2.7290000000000001</v>
      </c>
      <c r="AE1902" s="208">
        <v>2.6930000000000001</v>
      </c>
      <c r="AF1902" s="208">
        <v>2.5649999999999999</v>
      </c>
      <c r="AG1902" s="208">
        <v>1.3740000000000001</v>
      </c>
      <c r="AH1902" s="208">
        <v>0.745</v>
      </c>
      <c r="AI1902" s="208">
        <v>0.48399999999999999</v>
      </c>
      <c r="AJ1902" s="24"/>
      <c r="AK1902" s="24"/>
      <c r="AL1902" s="24"/>
      <c r="AM1902" s="24"/>
      <c r="AN1902" s="208">
        <v>1.3009999999999999</v>
      </c>
      <c r="AO1902" s="208">
        <v>1.71</v>
      </c>
      <c r="AP1902" s="208">
        <v>2.976</v>
      </c>
      <c r="AQ1902" s="208">
        <v>2.9079999999999999</v>
      </c>
      <c r="AR1902" s="208">
        <v>2.798</v>
      </c>
      <c r="AS1902" s="208">
        <v>1.927</v>
      </c>
      <c r="AT1902" s="208">
        <v>0.93500000000000005</v>
      </c>
      <c r="AU1902" s="208">
        <v>0.42099999999999999</v>
      </c>
      <c r="AV1902" s="24"/>
      <c r="AW1902" s="24"/>
      <c r="AX1902" s="24"/>
      <c r="AY1902" s="208">
        <v>0.36699999999999999</v>
      </c>
      <c r="AZ1902" s="208">
        <v>0.76700000000000002</v>
      </c>
      <c r="BA1902" s="208">
        <v>1.5369999999999999</v>
      </c>
      <c r="BB1902" s="21">
        <f t="shared" si="236"/>
        <v>2.976</v>
      </c>
      <c r="BC1902" s="21"/>
      <c r="BD1902" s="22">
        <f t="shared" si="234"/>
        <v>4</v>
      </c>
      <c r="BE1902" s="21"/>
      <c r="BG1902" s="10"/>
      <c r="BH1902" s="21">
        <f t="shared" si="235"/>
        <v>0</v>
      </c>
      <c r="BI1902" s="22">
        <f t="shared" si="235"/>
        <v>2.9759999999999999E-3</v>
      </c>
      <c r="BJ1902" s="21"/>
      <c r="BK1902" s="21">
        <v>0</v>
      </c>
      <c r="BL1902" s="22">
        <v>8.9280000000000002E-3</v>
      </c>
      <c r="BM1902" s="21"/>
      <c r="BN1902" s="21">
        <f t="shared" si="237"/>
        <v>0</v>
      </c>
      <c r="BO1902" s="22">
        <f t="shared" si="237"/>
        <v>3.5712000000000001E-2</v>
      </c>
      <c r="BP1902" s="21">
        <f t="shared" si="237"/>
        <v>0</v>
      </c>
    </row>
    <row r="1903" spans="1:68" ht="11.1" hidden="1" customHeight="1" outlineLevel="1" collapsed="1" x14ac:dyDescent="0.2">
      <c r="A1903" s="10"/>
      <c r="B1903" s="18"/>
      <c r="C1903" s="18"/>
      <c r="D1903" s="18"/>
      <c r="E1903" s="19" t="s">
        <v>1704</v>
      </c>
      <c r="F1903" s="209">
        <v>1.329</v>
      </c>
      <c r="G1903" s="209">
        <v>0.70199999999999996</v>
      </c>
      <c r="H1903" s="209">
        <v>0.58599999999999997</v>
      </c>
      <c r="I1903" s="20"/>
      <c r="J1903" s="20"/>
      <c r="K1903" s="209">
        <v>0.76800000000000002</v>
      </c>
      <c r="L1903" s="20"/>
      <c r="M1903" s="20"/>
      <c r="N1903" s="20"/>
      <c r="O1903" s="20"/>
      <c r="P1903" s="209">
        <v>0.54200000000000004</v>
      </c>
      <c r="Q1903" s="209">
        <v>0.65200000000000002</v>
      </c>
      <c r="R1903" s="209">
        <v>0.93</v>
      </c>
      <c r="S1903" s="209">
        <v>1.2430000000000001</v>
      </c>
      <c r="T1903" s="209">
        <v>1.0900000000000001</v>
      </c>
      <c r="U1903" s="209">
        <v>0.69599999999999995</v>
      </c>
      <c r="V1903" s="209">
        <v>0.32200000000000001</v>
      </c>
      <c r="W1903" s="20"/>
      <c r="X1903" s="20"/>
      <c r="Y1903" s="20"/>
      <c r="Z1903" s="20"/>
      <c r="AA1903" s="20"/>
      <c r="AB1903" s="209">
        <v>0.71399999999999997</v>
      </c>
      <c r="AC1903" s="209">
        <v>0.8</v>
      </c>
      <c r="AD1903" s="209">
        <v>1.2549999999999999</v>
      </c>
      <c r="AE1903" s="209">
        <v>1.234</v>
      </c>
      <c r="AF1903" s="209">
        <v>0.94399999999999995</v>
      </c>
      <c r="AG1903" s="209">
        <v>0.51600000000000001</v>
      </c>
      <c r="AH1903" s="209">
        <v>0.32500000000000001</v>
      </c>
      <c r="AI1903" s="209">
        <v>0.26200000000000001</v>
      </c>
      <c r="AJ1903" s="20"/>
      <c r="AK1903" s="20"/>
      <c r="AL1903" s="20"/>
      <c r="AM1903" s="209">
        <v>0.182</v>
      </c>
      <c r="AN1903" s="209">
        <v>0.42399999999999999</v>
      </c>
      <c r="AO1903" s="209">
        <v>0.91500000000000004</v>
      </c>
      <c r="AP1903" s="209">
        <v>1</v>
      </c>
      <c r="AQ1903" s="209">
        <v>1.0669999999999999</v>
      </c>
      <c r="AR1903" s="209">
        <v>0.86299999999999999</v>
      </c>
      <c r="AS1903" s="209">
        <v>0.86199999999999999</v>
      </c>
      <c r="AT1903" s="209">
        <v>0.33</v>
      </c>
      <c r="AU1903" s="209">
        <v>0.188</v>
      </c>
      <c r="AV1903" s="20"/>
      <c r="AW1903" s="20"/>
      <c r="AX1903" s="20"/>
      <c r="AY1903" s="209">
        <v>0.19600000000000001</v>
      </c>
      <c r="AZ1903" s="209">
        <v>0.29699999999999999</v>
      </c>
      <c r="BA1903" s="209">
        <v>0.746</v>
      </c>
      <c r="BB1903" s="21">
        <f t="shared" si="236"/>
        <v>1.329</v>
      </c>
      <c r="BC1903" s="21">
        <f>BD1903</f>
        <v>1.786290322580645</v>
      </c>
      <c r="BD1903" s="22">
        <f t="shared" si="234"/>
        <v>1.786290322580645</v>
      </c>
      <c r="BE1903" s="21">
        <f>BC1903-BD1903</f>
        <v>0</v>
      </c>
      <c r="BF1903" s="2">
        <v>1.75</v>
      </c>
      <c r="BG1903" s="10">
        <v>6</v>
      </c>
      <c r="BH1903" s="21">
        <f t="shared" si="235"/>
        <v>1.3290000000000001E-3</v>
      </c>
      <c r="BI1903" s="22">
        <f t="shared" si="235"/>
        <v>1.3290000000000001E-3</v>
      </c>
      <c r="BJ1903" s="21">
        <f>BH1903-BI1903</f>
        <v>0</v>
      </c>
      <c r="BK1903" s="21">
        <v>3.9870000000000001E-3</v>
      </c>
      <c r="BL1903" s="22">
        <v>3.9870000000000001E-3</v>
      </c>
      <c r="BM1903" s="21">
        <v>0</v>
      </c>
      <c r="BN1903" s="21">
        <f t="shared" si="237"/>
        <v>1.5948E-2</v>
      </c>
      <c r="BO1903" s="22">
        <f t="shared" si="237"/>
        <v>1.5948E-2</v>
      </c>
      <c r="BP1903" s="21">
        <f t="shared" si="237"/>
        <v>0</v>
      </c>
    </row>
    <row r="1904" spans="1:68" ht="11.1" hidden="1" customHeight="1" outlineLevel="2" x14ac:dyDescent="0.2">
      <c r="A1904" s="10"/>
      <c r="B1904" s="18"/>
      <c r="C1904" s="18"/>
      <c r="D1904" s="18"/>
      <c r="E1904" s="23" t="s">
        <v>1705</v>
      </c>
      <c r="F1904" s="208">
        <v>1.329</v>
      </c>
      <c r="G1904" s="208">
        <v>0.70199999999999996</v>
      </c>
      <c r="H1904" s="208">
        <v>0.58599999999999997</v>
      </c>
      <c r="I1904" s="24"/>
      <c r="J1904" s="24"/>
      <c r="K1904" s="208">
        <v>0.76800000000000002</v>
      </c>
      <c r="L1904" s="24"/>
      <c r="M1904" s="24"/>
      <c r="N1904" s="24"/>
      <c r="O1904" s="24"/>
      <c r="P1904" s="208">
        <v>0.54200000000000004</v>
      </c>
      <c r="Q1904" s="208">
        <v>0.65200000000000002</v>
      </c>
      <c r="R1904" s="208">
        <v>0.93</v>
      </c>
      <c r="S1904" s="208">
        <v>1.2430000000000001</v>
      </c>
      <c r="T1904" s="208">
        <v>1.0900000000000001</v>
      </c>
      <c r="U1904" s="208">
        <v>0.69599999999999995</v>
      </c>
      <c r="V1904" s="208">
        <v>0.32200000000000001</v>
      </c>
      <c r="W1904" s="24"/>
      <c r="X1904" s="24"/>
      <c r="Y1904" s="24"/>
      <c r="Z1904" s="24"/>
      <c r="AA1904" s="24"/>
      <c r="AB1904" s="208">
        <v>0.71399999999999997</v>
      </c>
      <c r="AC1904" s="208">
        <v>0.8</v>
      </c>
      <c r="AD1904" s="208">
        <v>1.2549999999999999</v>
      </c>
      <c r="AE1904" s="208">
        <v>1.234</v>
      </c>
      <c r="AF1904" s="208">
        <v>0.94399999999999995</v>
      </c>
      <c r="AG1904" s="208">
        <v>0.51600000000000001</v>
      </c>
      <c r="AH1904" s="208">
        <v>0.32500000000000001</v>
      </c>
      <c r="AI1904" s="208">
        <v>0.26200000000000001</v>
      </c>
      <c r="AJ1904" s="24"/>
      <c r="AK1904" s="24"/>
      <c r="AL1904" s="24"/>
      <c r="AM1904" s="208">
        <v>0.182</v>
      </c>
      <c r="AN1904" s="208">
        <v>0.42399999999999999</v>
      </c>
      <c r="AO1904" s="208">
        <v>0.91500000000000004</v>
      </c>
      <c r="AP1904" s="208">
        <v>1</v>
      </c>
      <c r="AQ1904" s="208">
        <v>1.0669999999999999</v>
      </c>
      <c r="AR1904" s="208">
        <v>0.86299999999999999</v>
      </c>
      <c r="AS1904" s="208">
        <v>0.86199999999999999</v>
      </c>
      <c r="AT1904" s="208">
        <v>0.33</v>
      </c>
      <c r="AU1904" s="208">
        <v>0.188</v>
      </c>
      <c r="AV1904" s="24"/>
      <c r="AW1904" s="24"/>
      <c r="AX1904" s="24"/>
      <c r="AY1904" s="208">
        <v>0.19600000000000001</v>
      </c>
      <c r="AZ1904" s="208">
        <v>0.29699999999999999</v>
      </c>
      <c r="BA1904" s="208">
        <v>0.746</v>
      </c>
      <c r="BB1904" s="21">
        <f t="shared" si="236"/>
        <v>1.329</v>
      </c>
      <c r="BC1904" s="21"/>
      <c r="BD1904" s="22">
        <f t="shared" si="234"/>
        <v>1.786290322580645</v>
      </c>
      <c r="BE1904" s="21"/>
      <c r="BG1904" s="10"/>
      <c r="BH1904" s="21">
        <f t="shared" si="235"/>
        <v>0</v>
      </c>
      <c r="BI1904" s="22">
        <f t="shared" si="235"/>
        <v>1.3290000000000001E-3</v>
      </c>
      <c r="BJ1904" s="21"/>
      <c r="BK1904" s="21">
        <v>0</v>
      </c>
      <c r="BL1904" s="22">
        <v>3.9870000000000001E-3</v>
      </c>
      <c r="BM1904" s="21"/>
      <c r="BN1904" s="21">
        <f t="shared" si="237"/>
        <v>0</v>
      </c>
      <c r="BO1904" s="22">
        <f t="shared" si="237"/>
        <v>1.5948E-2</v>
      </c>
      <c r="BP1904" s="21">
        <f t="shared" si="237"/>
        <v>0</v>
      </c>
    </row>
    <row r="1905" spans="1:68" ht="11.1" hidden="1" customHeight="1" outlineLevel="1" collapsed="1" x14ac:dyDescent="0.2">
      <c r="A1905" s="10"/>
      <c r="B1905" s="18"/>
      <c r="C1905" s="18"/>
      <c r="D1905" s="18"/>
      <c r="E1905" s="19" t="s">
        <v>1706</v>
      </c>
      <c r="F1905" s="209">
        <v>2.3660000000000001</v>
      </c>
      <c r="G1905" s="209">
        <v>1.744</v>
      </c>
      <c r="H1905" s="209">
        <v>1.3480000000000001</v>
      </c>
      <c r="I1905" s="240">
        <v>1.202</v>
      </c>
      <c r="J1905" s="240"/>
      <c r="K1905" s="209">
        <v>0.55900000000000005</v>
      </c>
      <c r="L1905" s="209">
        <v>0.113</v>
      </c>
      <c r="M1905" s="20"/>
      <c r="N1905" s="20"/>
      <c r="O1905" s="209">
        <v>0.3</v>
      </c>
      <c r="P1905" s="209">
        <v>0.88400000000000001</v>
      </c>
      <c r="Q1905" s="209">
        <v>1.8260000000000001</v>
      </c>
      <c r="R1905" s="209">
        <v>2.2970000000000002</v>
      </c>
      <c r="S1905" s="209">
        <v>2.605</v>
      </c>
      <c r="T1905" s="209">
        <v>2.93</v>
      </c>
      <c r="U1905" s="209">
        <v>1.7230000000000001</v>
      </c>
      <c r="V1905" s="209">
        <v>1.091</v>
      </c>
      <c r="W1905" s="209">
        <v>0.37</v>
      </c>
      <c r="X1905" s="209">
        <v>7.8E-2</v>
      </c>
      <c r="Y1905" s="20"/>
      <c r="Z1905" s="20"/>
      <c r="AA1905" s="209">
        <v>6.6000000000000003E-2</v>
      </c>
      <c r="AB1905" s="209">
        <v>0.65300000000000002</v>
      </c>
      <c r="AC1905" s="209">
        <v>1.415</v>
      </c>
      <c r="AD1905" s="209">
        <v>1.8049999999999999</v>
      </c>
      <c r="AE1905" s="20"/>
      <c r="AF1905" s="209">
        <v>4.2830000000000004</v>
      </c>
      <c r="AG1905" s="209">
        <v>1.2809999999999999</v>
      </c>
      <c r="AH1905" s="209">
        <v>0.72</v>
      </c>
      <c r="AI1905" s="209">
        <v>0.41199999999999998</v>
      </c>
      <c r="AJ1905" s="20"/>
      <c r="AK1905" s="20"/>
      <c r="AL1905" s="20"/>
      <c r="AM1905" s="20"/>
      <c r="AN1905" s="209">
        <v>0.98499999999999999</v>
      </c>
      <c r="AO1905" s="209">
        <v>1.9550000000000001</v>
      </c>
      <c r="AP1905" s="209">
        <v>1.7909999999999999</v>
      </c>
      <c r="AQ1905" s="209">
        <v>2.4260000000000002</v>
      </c>
      <c r="AR1905" s="209">
        <v>2.1</v>
      </c>
      <c r="AS1905" s="209">
        <v>1.784</v>
      </c>
      <c r="AT1905" s="209">
        <v>0.84199999999999997</v>
      </c>
      <c r="AU1905" s="209">
        <v>0.39600000000000002</v>
      </c>
      <c r="AV1905" s="20"/>
      <c r="AW1905" s="20"/>
      <c r="AX1905" s="20"/>
      <c r="AY1905" s="209">
        <v>0.28399999999999997</v>
      </c>
      <c r="AZ1905" s="209">
        <v>0.58199999999999996</v>
      </c>
      <c r="BA1905" s="209">
        <v>1.1479999999999999</v>
      </c>
      <c r="BB1905" s="21">
        <f t="shared" si="236"/>
        <v>4.2830000000000004</v>
      </c>
      <c r="BC1905" s="21">
        <f>BD1905</f>
        <v>5.756720430107527</v>
      </c>
      <c r="BD1905" s="22">
        <f t="shared" si="234"/>
        <v>5.756720430107527</v>
      </c>
      <c r="BE1905" s="21">
        <f>BC1905-BD1905</f>
        <v>0</v>
      </c>
      <c r="BF1905" s="2">
        <v>2</v>
      </c>
      <c r="BG1905" s="10">
        <v>6</v>
      </c>
      <c r="BH1905" s="21">
        <f t="shared" si="235"/>
        <v>4.2830000000000003E-3</v>
      </c>
      <c r="BI1905" s="22">
        <f t="shared" si="235"/>
        <v>4.2830000000000003E-3</v>
      </c>
      <c r="BJ1905" s="21">
        <f>BH1905-BI1905</f>
        <v>0</v>
      </c>
      <c r="BK1905" s="21">
        <v>1.2849000000000001E-2</v>
      </c>
      <c r="BL1905" s="22">
        <v>1.2849000000000001E-2</v>
      </c>
      <c r="BM1905" s="21">
        <v>0</v>
      </c>
      <c r="BN1905" s="21">
        <f t="shared" si="237"/>
        <v>5.1396000000000004E-2</v>
      </c>
      <c r="BO1905" s="22">
        <f t="shared" si="237"/>
        <v>5.1396000000000004E-2</v>
      </c>
      <c r="BP1905" s="21">
        <f t="shared" si="237"/>
        <v>0</v>
      </c>
    </row>
    <row r="1906" spans="1:68" ht="11.1" hidden="1" customHeight="1" outlineLevel="2" x14ac:dyDescent="0.2">
      <c r="A1906" s="10"/>
      <c r="B1906" s="18"/>
      <c r="C1906" s="18"/>
      <c r="D1906" s="18"/>
      <c r="E1906" s="23" t="s">
        <v>1707</v>
      </c>
      <c r="F1906" s="208">
        <v>2.3660000000000001</v>
      </c>
      <c r="G1906" s="208">
        <v>1.744</v>
      </c>
      <c r="H1906" s="208">
        <v>1.3480000000000001</v>
      </c>
      <c r="I1906" s="239">
        <v>1.202</v>
      </c>
      <c r="J1906" s="239"/>
      <c r="K1906" s="208">
        <v>0.55900000000000005</v>
      </c>
      <c r="L1906" s="208">
        <v>0.113</v>
      </c>
      <c r="M1906" s="24"/>
      <c r="N1906" s="24"/>
      <c r="O1906" s="208">
        <v>0.3</v>
      </c>
      <c r="P1906" s="208">
        <v>0.88400000000000001</v>
      </c>
      <c r="Q1906" s="208">
        <v>1.8260000000000001</v>
      </c>
      <c r="R1906" s="208">
        <v>2.2970000000000002</v>
      </c>
      <c r="S1906" s="208">
        <v>2.605</v>
      </c>
      <c r="T1906" s="208">
        <v>2.93</v>
      </c>
      <c r="U1906" s="208">
        <v>1.7230000000000001</v>
      </c>
      <c r="V1906" s="208">
        <v>1.091</v>
      </c>
      <c r="W1906" s="208">
        <v>0.37</v>
      </c>
      <c r="X1906" s="208">
        <v>7.8E-2</v>
      </c>
      <c r="Y1906" s="24"/>
      <c r="Z1906" s="24"/>
      <c r="AA1906" s="208">
        <v>6.6000000000000003E-2</v>
      </c>
      <c r="AB1906" s="208">
        <v>0.65300000000000002</v>
      </c>
      <c r="AC1906" s="208">
        <v>1.415</v>
      </c>
      <c r="AD1906" s="208">
        <v>1.8049999999999999</v>
      </c>
      <c r="AE1906" s="24"/>
      <c r="AF1906" s="208">
        <v>4.2830000000000004</v>
      </c>
      <c r="AG1906" s="208">
        <v>1.2809999999999999</v>
      </c>
      <c r="AH1906" s="208">
        <v>0.72</v>
      </c>
      <c r="AI1906" s="208">
        <v>0.41199999999999998</v>
      </c>
      <c r="AJ1906" s="24"/>
      <c r="AK1906" s="24"/>
      <c r="AL1906" s="24"/>
      <c r="AM1906" s="24"/>
      <c r="AN1906" s="208">
        <v>0.98499999999999999</v>
      </c>
      <c r="AO1906" s="208">
        <v>1.9550000000000001</v>
      </c>
      <c r="AP1906" s="208">
        <v>1.7909999999999999</v>
      </c>
      <c r="AQ1906" s="208">
        <v>2.4260000000000002</v>
      </c>
      <c r="AR1906" s="208">
        <v>2.1</v>
      </c>
      <c r="AS1906" s="208">
        <v>1.784</v>
      </c>
      <c r="AT1906" s="208">
        <v>0.84199999999999997</v>
      </c>
      <c r="AU1906" s="208">
        <v>0.39600000000000002</v>
      </c>
      <c r="AV1906" s="24"/>
      <c r="AW1906" s="24"/>
      <c r="AX1906" s="24"/>
      <c r="AY1906" s="208">
        <v>0.28399999999999997</v>
      </c>
      <c r="AZ1906" s="208">
        <v>0.58199999999999996</v>
      </c>
      <c r="BA1906" s="208">
        <v>1.1479999999999999</v>
      </c>
      <c r="BB1906" s="21">
        <f t="shared" si="236"/>
        <v>4.2830000000000004</v>
      </c>
      <c r="BC1906" s="21"/>
      <c r="BD1906" s="22">
        <f t="shared" si="234"/>
        <v>5.756720430107527</v>
      </c>
      <c r="BE1906" s="21"/>
      <c r="BG1906" s="10"/>
      <c r="BH1906" s="21">
        <f t="shared" si="235"/>
        <v>0</v>
      </c>
      <c r="BI1906" s="22">
        <f t="shared" si="235"/>
        <v>4.2830000000000003E-3</v>
      </c>
      <c r="BJ1906" s="21"/>
      <c r="BK1906" s="21">
        <v>0</v>
      </c>
      <c r="BL1906" s="22">
        <v>1.2849000000000001E-2</v>
      </c>
      <c r="BM1906" s="21"/>
      <c r="BN1906" s="21">
        <f t="shared" si="237"/>
        <v>0</v>
      </c>
      <c r="BO1906" s="22">
        <f t="shared" si="237"/>
        <v>5.1396000000000004E-2</v>
      </c>
      <c r="BP1906" s="21">
        <f t="shared" si="237"/>
        <v>0</v>
      </c>
    </row>
    <row r="1907" spans="1:68" ht="11.1" hidden="1" customHeight="1" outlineLevel="1" collapsed="1" x14ac:dyDescent="0.2">
      <c r="A1907" s="10"/>
      <c r="B1907" s="18"/>
      <c r="C1907" s="18"/>
      <c r="D1907" s="18"/>
      <c r="E1907" s="19" t="s">
        <v>1708</v>
      </c>
      <c r="F1907" s="209">
        <v>3.4809999999999999</v>
      </c>
      <c r="G1907" s="20"/>
      <c r="H1907" s="209">
        <v>5.2990000000000004</v>
      </c>
      <c r="I1907" s="240">
        <v>1.7410000000000001</v>
      </c>
      <c r="J1907" s="240"/>
      <c r="K1907" s="209">
        <v>0.61899999999999999</v>
      </c>
      <c r="L1907" s="209">
        <v>0.27500000000000002</v>
      </c>
      <c r="M1907" s="20"/>
      <c r="N1907" s="20"/>
      <c r="O1907" s="209">
        <v>0.24399999999999999</v>
      </c>
      <c r="P1907" s="209">
        <v>1.5</v>
      </c>
      <c r="Q1907" s="209">
        <v>2.4889999999999999</v>
      </c>
      <c r="R1907" s="209">
        <v>4.3280000000000003</v>
      </c>
      <c r="S1907" s="209">
        <v>3.5880000000000001</v>
      </c>
      <c r="T1907" s="209">
        <v>4.2859999999999996</v>
      </c>
      <c r="U1907" s="209">
        <v>3.43</v>
      </c>
      <c r="V1907" s="209">
        <v>8.9440000000000008</v>
      </c>
      <c r="W1907" s="209">
        <v>1.0900000000000001</v>
      </c>
      <c r="X1907" s="209">
        <v>0.29899999999999999</v>
      </c>
      <c r="Y1907" s="20"/>
      <c r="Z1907" s="20"/>
      <c r="AA1907" s="209">
        <v>0.17199999999999999</v>
      </c>
      <c r="AB1907" s="209">
        <v>1.7669999999999999</v>
      </c>
      <c r="AC1907" s="209">
        <v>3.6509999999999998</v>
      </c>
      <c r="AD1907" s="209">
        <v>5.8570000000000002</v>
      </c>
      <c r="AE1907" s="209">
        <v>6.2359999999999998</v>
      </c>
      <c r="AF1907" s="209">
        <v>5.3170000000000002</v>
      </c>
      <c r="AG1907" s="209">
        <v>3.5470000000000002</v>
      </c>
      <c r="AH1907" s="209">
        <v>2.3759999999999999</v>
      </c>
      <c r="AI1907" s="209">
        <v>1.4119999999999999</v>
      </c>
      <c r="AJ1907" s="209">
        <v>0.34599999999999997</v>
      </c>
      <c r="AK1907" s="20"/>
      <c r="AL1907" s="20"/>
      <c r="AM1907" s="209">
        <v>0.21</v>
      </c>
      <c r="AN1907" s="209">
        <v>1.3979999999999999</v>
      </c>
      <c r="AO1907" s="209">
        <v>3.1</v>
      </c>
      <c r="AP1907" s="209">
        <v>5.234</v>
      </c>
      <c r="AQ1907" s="209">
        <v>5.3520000000000003</v>
      </c>
      <c r="AR1907" s="209">
        <v>5.4039999999999999</v>
      </c>
      <c r="AS1907" s="209">
        <v>3.9980000000000002</v>
      </c>
      <c r="AT1907" s="209">
        <v>2.1419999999999999</v>
      </c>
      <c r="AU1907" s="209">
        <v>1.042</v>
      </c>
      <c r="AV1907" s="20"/>
      <c r="AW1907" s="20"/>
      <c r="AX1907" s="20"/>
      <c r="AY1907" s="209">
        <v>0.64</v>
      </c>
      <c r="AZ1907" s="209">
        <v>1.97</v>
      </c>
      <c r="BA1907" s="209">
        <v>2.9350000000000001</v>
      </c>
      <c r="BB1907" s="21">
        <f>BB1908+BB1909</f>
        <v>12.443999999999999</v>
      </c>
      <c r="BC1907" s="21">
        <f>BD1907</f>
        <v>16.725806451612904</v>
      </c>
      <c r="BD1907" s="22">
        <f t="shared" si="234"/>
        <v>16.725806451612904</v>
      </c>
      <c r="BE1907" s="21">
        <f>BC1907-BD1907</f>
        <v>0</v>
      </c>
      <c r="BF1907" s="2">
        <v>8.25</v>
      </c>
      <c r="BG1907" s="10">
        <v>6</v>
      </c>
      <c r="BH1907" s="21">
        <f t="shared" si="235"/>
        <v>1.2444E-2</v>
      </c>
      <c r="BI1907" s="22">
        <f t="shared" si="235"/>
        <v>1.2444E-2</v>
      </c>
      <c r="BJ1907" s="21">
        <f>BH1907-BI1907</f>
        <v>0</v>
      </c>
      <c r="BK1907" s="21">
        <v>3.7332000000000004E-2</v>
      </c>
      <c r="BL1907" s="22">
        <v>3.7332000000000004E-2</v>
      </c>
      <c r="BM1907" s="21">
        <v>0</v>
      </c>
      <c r="BN1907" s="21">
        <f t="shared" si="237"/>
        <v>0.14932800000000002</v>
      </c>
      <c r="BO1907" s="22">
        <f t="shared" si="237"/>
        <v>0.14932800000000002</v>
      </c>
      <c r="BP1907" s="21">
        <f t="shared" si="237"/>
        <v>0</v>
      </c>
    </row>
    <row r="1908" spans="1:68" ht="11.1" hidden="1" customHeight="1" outlineLevel="2" x14ac:dyDescent="0.2">
      <c r="A1908" s="10"/>
      <c r="B1908" s="18"/>
      <c r="C1908" s="18"/>
      <c r="D1908" s="18"/>
      <c r="E1908" s="23" t="s">
        <v>1709</v>
      </c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08">
        <v>7.1449999999999996</v>
      </c>
      <c r="W1908" s="208">
        <v>0.28499999999999998</v>
      </c>
      <c r="X1908" s="208">
        <v>6.0999999999999999E-2</v>
      </c>
      <c r="Y1908" s="24"/>
      <c r="Z1908" s="24"/>
      <c r="AA1908" s="208">
        <v>4.2000000000000003E-2</v>
      </c>
      <c r="AB1908" s="208">
        <v>0.433</v>
      </c>
      <c r="AC1908" s="208">
        <v>0.82799999999999996</v>
      </c>
      <c r="AD1908" s="208">
        <v>1.5409999999999999</v>
      </c>
      <c r="AE1908" s="208">
        <v>1.8320000000000001</v>
      </c>
      <c r="AF1908" s="208">
        <v>1.526</v>
      </c>
      <c r="AG1908" s="208">
        <v>0.97699999999999998</v>
      </c>
      <c r="AH1908" s="208">
        <v>0.55800000000000005</v>
      </c>
      <c r="AI1908" s="208">
        <v>0.317</v>
      </c>
      <c r="AJ1908" s="208">
        <v>0.11799999999999999</v>
      </c>
      <c r="AK1908" s="24"/>
      <c r="AL1908" s="24"/>
      <c r="AM1908" s="208">
        <v>5.8000000000000003E-2</v>
      </c>
      <c r="AN1908" s="208">
        <v>0.311</v>
      </c>
      <c r="AO1908" s="208">
        <v>0.75900000000000001</v>
      </c>
      <c r="AP1908" s="208">
        <v>1.3540000000000001</v>
      </c>
      <c r="AQ1908" s="208">
        <v>1.4750000000000001</v>
      </c>
      <c r="AR1908" s="208">
        <v>1.6060000000000001</v>
      </c>
      <c r="AS1908" s="208">
        <v>1.1200000000000001</v>
      </c>
      <c r="AT1908" s="208">
        <v>0.60599999999999998</v>
      </c>
      <c r="AU1908" s="208">
        <v>0.29399999999999998</v>
      </c>
      <c r="AV1908" s="24"/>
      <c r="AW1908" s="24"/>
      <c r="AX1908" s="24"/>
      <c r="AY1908" s="208">
        <v>0.215</v>
      </c>
      <c r="AZ1908" s="208">
        <v>0.438</v>
      </c>
      <c r="BA1908" s="208">
        <v>0.66500000000000004</v>
      </c>
      <c r="BB1908" s="21">
        <f t="shared" si="236"/>
        <v>7.1449999999999996</v>
      </c>
      <c r="BC1908" s="21"/>
      <c r="BD1908" s="22">
        <f t="shared" si="234"/>
        <v>9.603494623655914</v>
      </c>
      <c r="BE1908" s="21"/>
      <c r="BG1908" s="10"/>
      <c r="BH1908" s="21">
        <f t="shared" si="235"/>
        <v>0</v>
      </c>
      <c r="BI1908" s="22">
        <f t="shared" si="235"/>
        <v>7.1450000000000003E-3</v>
      </c>
      <c r="BJ1908" s="21"/>
      <c r="BK1908" s="21">
        <v>0</v>
      </c>
      <c r="BL1908" s="22">
        <v>2.1435000000000003E-2</v>
      </c>
      <c r="BM1908" s="21"/>
      <c r="BN1908" s="21">
        <f t="shared" si="237"/>
        <v>0</v>
      </c>
      <c r="BO1908" s="22">
        <f t="shared" si="237"/>
        <v>8.5740000000000011E-2</v>
      </c>
      <c r="BP1908" s="21">
        <f t="shared" si="237"/>
        <v>0</v>
      </c>
    </row>
    <row r="1909" spans="1:68" ht="11.1" hidden="1" customHeight="1" outlineLevel="2" x14ac:dyDescent="0.2">
      <c r="A1909" s="10"/>
      <c r="B1909" s="18"/>
      <c r="C1909" s="18"/>
      <c r="D1909" s="18"/>
      <c r="E1909" s="23" t="s">
        <v>1710</v>
      </c>
      <c r="F1909" s="208">
        <v>3.4809999999999999</v>
      </c>
      <c r="G1909" s="24"/>
      <c r="H1909" s="208">
        <v>5.2990000000000004</v>
      </c>
      <c r="I1909" s="239">
        <v>1.7410000000000001</v>
      </c>
      <c r="J1909" s="239"/>
      <c r="K1909" s="208">
        <v>0.61899999999999999</v>
      </c>
      <c r="L1909" s="208">
        <v>0.27500000000000002</v>
      </c>
      <c r="M1909" s="24"/>
      <c r="N1909" s="24"/>
      <c r="O1909" s="208">
        <v>0.24399999999999999</v>
      </c>
      <c r="P1909" s="208">
        <v>1.5</v>
      </c>
      <c r="Q1909" s="208">
        <v>2.4889999999999999</v>
      </c>
      <c r="R1909" s="208">
        <v>4.3280000000000003</v>
      </c>
      <c r="S1909" s="208">
        <v>3.5880000000000001</v>
      </c>
      <c r="T1909" s="208">
        <v>4.2859999999999996</v>
      </c>
      <c r="U1909" s="208">
        <v>3.43</v>
      </c>
      <c r="V1909" s="208">
        <v>1.7989999999999999</v>
      </c>
      <c r="W1909" s="208">
        <v>0.80500000000000005</v>
      </c>
      <c r="X1909" s="208">
        <v>0.23799999999999999</v>
      </c>
      <c r="Y1909" s="24"/>
      <c r="Z1909" s="24"/>
      <c r="AA1909" s="208">
        <v>0.13</v>
      </c>
      <c r="AB1909" s="208">
        <v>1.3340000000000001</v>
      </c>
      <c r="AC1909" s="208">
        <v>2.823</v>
      </c>
      <c r="AD1909" s="208">
        <v>4.3159999999999998</v>
      </c>
      <c r="AE1909" s="208">
        <v>4.4039999999999999</v>
      </c>
      <c r="AF1909" s="208">
        <v>3.7909999999999999</v>
      </c>
      <c r="AG1909" s="208">
        <v>2.57</v>
      </c>
      <c r="AH1909" s="208">
        <v>1.8180000000000001</v>
      </c>
      <c r="AI1909" s="208">
        <v>1.095</v>
      </c>
      <c r="AJ1909" s="208">
        <v>0.22800000000000001</v>
      </c>
      <c r="AK1909" s="24"/>
      <c r="AL1909" s="24"/>
      <c r="AM1909" s="208">
        <v>0.152</v>
      </c>
      <c r="AN1909" s="208">
        <v>1.087</v>
      </c>
      <c r="AO1909" s="208">
        <v>2.3410000000000002</v>
      </c>
      <c r="AP1909" s="208">
        <v>3.88</v>
      </c>
      <c r="AQ1909" s="208">
        <v>3.8769999999999998</v>
      </c>
      <c r="AR1909" s="208">
        <v>3.798</v>
      </c>
      <c r="AS1909" s="208">
        <v>2.8780000000000001</v>
      </c>
      <c r="AT1909" s="208">
        <v>1.536</v>
      </c>
      <c r="AU1909" s="208">
        <v>0.748</v>
      </c>
      <c r="AV1909" s="24"/>
      <c r="AW1909" s="24"/>
      <c r="AX1909" s="24"/>
      <c r="AY1909" s="208">
        <v>0.42499999999999999</v>
      </c>
      <c r="AZ1909" s="208">
        <v>1.532</v>
      </c>
      <c r="BA1909" s="208">
        <v>2.27</v>
      </c>
      <c r="BB1909" s="21">
        <f t="shared" si="236"/>
        <v>5.2990000000000004</v>
      </c>
      <c r="BC1909" s="21"/>
      <c r="BD1909" s="22">
        <f t="shared" si="234"/>
        <v>7.1223118279569899</v>
      </c>
      <c r="BE1909" s="21"/>
      <c r="BG1909" s="10"/>
      <c r="BH1909" s="21">
        <f t="shared" si="235"/>
        <v>0</v>
      </c>
      <c r="BI1909" s="22">
        <f t="shared" si="235"/>
        <v>5.2989999999999999E-3</v>
      </c>
      <c r="BJ1909" s="21"/>
      <c r="BK1909" s="21">
        <v>0</v>
      </c>
      <c r="BL1909" s="22">
        <v>1.5897000000000001E-2</v>
      </c>
      <c r="BM1909" s="21"/>
      <c r="BN1909" s="21">
        <f t="shared" si="237"/>
        <v>0</v>
      </c>
      <c r="BO1909" s="22">
        <f t="shared" si="237"/>
        <v>6.3588000000000006E-2</v>
      </c>
      <c r="BP1909" s="21">
        <f t="shared" si="237"/>
        <v>0</v>
      </c>
    </row>
    <row r="1910" spans="1:68" ht="11.1" customHeight="1" outlineLevel="1" collapsed="1" x14ac:dyDescent="0.2">
      <c r="A1910" s="10"/>
      <c r="B1910" s="18"/>
      <c r="C1910" s="18"/>
      <c r="D1910" s="18"/>
      <c r="E1910" s="19" t="s">
        <v>1711</v>
      </c>
      <c r="F1910" s="20"/>
      <c r="G1910" s="20"/>
      <c r="H1910" s="20"/>
      <c r="I1910" s="20"/>
      <c r="J1910" s="20"/>
      <c r="K1910" s="20"/>
      <c r="L1910" s="20"/>
      <c r="M1910" s="20"/>
      <c r="N1910" s="20"/>
      <c r="O1910" s="20"/>
      <c r="P1910" s="20"/>
      <c r="Q1910" s="20"/>
      <c r="R1910" s="20"/>
      <c r="S1910" s="20"/>
      <c r="T1910" s="20"/>
      <c r="U1910" s="20"/>
      <c r="V1910" s="20"/>
      <c r="W1910" s="20"/>
      <c r="X1910" s="20"/>
      <c r="Y1910" s="20"/>
      <c r="Z1910" s="20"/>
      <c r="AA1910" s="20"/>
      <c r="AB1910" s="20"/>
      <c r="AC1910" s="20"/>
      <c r="AD1910" s="20"/>
      <c r="AE1910" s="20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9">
        <v>0.28799999999999998</v>
      </c>
      <c r="AZ1910" s="209">
        <v>0.56200000000000006</v>
      </c>
      <c r="BA1910" s="209">
        <v>0.94099999999999995</v>
      </c>
      <c r="BB1910" s="21">
        <f t="shared" si="236"/>
        <v>0.94099999999999995</v>
      </c>
      <c r="BC1910" s="21">
        <f>BF1910</f>
        <v>3.63</v>
      </c>
      <c r="BD1910" s="22">
        <f t="shared" ref="BD1910:BD1974" si="238">(BB1910/31/24)*1000</f>
        <v>1.264784946236559</v>
      </c>
      <c r="BE1910" s="21">
        <f>BC1910-BD1910</f>
        <v>2.3652150537634409</v>
      </c>
      <c r="BF1910" s="2">
        <v>3.63</v>
      </c>
      <c r="BG1910" s="10">
        <v>7</v>
      </c>
      <c r="BH1910" s="21">
        <f t="shared" si="235"/>
        <v>2.7007200000000002E-3</v>
      </c>
      <c r="BI1910" s="22">
        <f t="shared" si="235"/>
        <v>9.4099999999999989E-4</v>
      </c>
      <c r="BJ1910" s="21">
        <f>BH1910-BI1910</f>
        <v>1.7597200000000002E-3</v>
      </c>
      <c r="BK1910" s="21">
        <v>8.1021600000000006E-3</v>
      </c>
      <c r="BL1910" s="22">
        <v>2.8229999999999996E-3</v>
      </c>
      <c r="BM1910" s="21">
        <v>5.2791600000000015E-3</v>
      </c>
      <c r="BN1910" s="21">
        <f t="shared" si="237"/>
        <v>3.2408640000000002E-2</v>
      </c>
      <c r="BO1910" s="22">
        <f t="shared" si="237"/>
        <v>1.1291999999999998E-2</v>
      </c>
      <c r="BP1910" s="21">
        <f t="shared" si="237"/>
        <v>2.1116640000000006E-2</v>
      </c>
    </row>
    <row r="1911" spans="1:68" ht="21.95" hidden="1" customHeight="1" outlineLevel="2" x14ac:dyDescent="0.2">
      <c r="A1911" s="10"/>
      <c r="B1911" s="18"/>
      <c r="C1911" s="18"/>
      <c r="D1911" s="18"/>
      <c r="E1911" s="23" t="s">
        <v>1712</v>
      </c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24"/>
      <c r="AG1911" s="24"/>
      <c r="AH1911" s="24"/>
      <c r="AI1911" s="24"/>
      <c r="AJ1911" s="24"/>
      <c r="AK1911" s="24"/>
      <c r="AL1911" s="24"/>
      <c r="AM1911" s="24"/>
      <c r="AN1911" s="24"/>
      <c r="AO1911" s="24"/>
      <c r="AP1911" s="24"/>
      <c r="AQ1911" s="24"/>
      <c r="AR1911" s="24"/>
      <c r="AS1911" s="24"/>
      <c r="AT1911" s="24"/>
      <c r="AU1911" s="24"/>
      <c r="AV1911" s="24"/>
      <c r="AW1911" s="24"/>
      <c r="AX1911" s="24"/>
      <c r="AY1911" s="208">
        <v>0.28799999999999998</v>
      </c>
      <c r="AZ1911" s="208">
        <v>0.56200000000000006</v>
      </c>
      <c r="BA1911" s="208">
        <v>0.94099999999999995</v>
      </c>
      <c r="BB1911" s="21">
        <f t="shared" si="236"/>
        <v>0.94099999999999995</v>
      </c>
      <c r="BC1911" s="21"/>
      <c r="BD1911" s="22">
        <f t="shared" si="238"/>
        <v>1.264784946236559</v>
      </c>
      <c r="BE1911" s="21"/>
      <c r="BG1911" s="10"/>
      <c r="BH1911" s="21">
        <f t="shared" si="235"/>
        <v>0</v>
      </c>
      <c r="BI1911" s="22">
        <f t="shared" si="235"/>
        <v>9.4099999999999989E-4</v>
      </c>
      <c r="BJ1911" s="21"/>
      <c r="BK1911" s="21">
        <v>0</v>
      </c>
      <c r="BL1911" s="22">
        <v>2.8229999999999996E-3</v>
      </c>
      <c r="BM1911" s="21"/>
      <c r="BN1911" s="21">
        <f t="shared" si="237"/>
        <v>0</v>
      </c>
      <c r="BO1911" s="22">
        <f t="shared" si="237"/>
        <v>1.1291999999999998E-2</v>
      </c>
      <c r="BP1911" s="21">
        <f t="shared" si="237"/>
        <v>0</v>
      </c>
    </row>
    <row r="1912" spans="1:68" ht="11.1" hidden="1" customHeight="1" outlineLevel="1" collapsed="1" x14ac:dyDescent="0.2">
      <c r="A1912" s="10"/>
      <c r="B1912" s="18"/>
      <c r="C1912" s="18"/>
      <c r="D1912" s="18"/>
      <c r="E1912" s="19" t="s">
        <v>1713</v>
      </c>
      <c r="F1912" s="209">
        <v>3.238</v>
      </c>
      <c r="G1912" s="209">
        <v>3.7650000000000001</v>
      </c>
      <c r="H1912" s="209">
        <v>2.5259999999999998</v>
      </c>
      <c r="I1912" s="20"/>
      <c r="J1912" s="20"/>
      <c r="K1912" s="209">
        <v>2.4620000000000002</v>
      </c>
      <c r="L1912" s="209">
        <v>0.35299999999999998</v>
      </c>
      <c r="M1912" s="20"/>
      <c r="N1912" s="20"/>
      <c r="O1912" s="20"/>
      <c r="P1912" s="209">
        <v>2.4390000000000001</v>
      </c>
      <c r="Q1912" s="209">
        <v>2.4820000000000002</v>
      </c>
      <c r="R1912" s="209">
        <v>3.8879999999999999</v>
      </c>
      <c r="S1912" s="209">
        <v>4.5039999999999996</v>
      </c>
      <c r="T1912" s="209">
        <v>4.1680000000000001</v>
      </c>
      <c r="U1912" s="209">
        <v>2.6040000000000001</v>
      </c>
      <c r="V1912" s="209">
        <v>1.6479999999999999</v>
      </c>
      <c r="W1912" s="20"/>
      <c r="X1912" s="209">
        <v>0.436</v>
      </c>
      <c r="Y1912" s="20"/>
      <c r="Z1912" s="20"/>
      <c r="AA1912" s="209">
        <v>1.1140000000000001</v>
      </c>
      <c r="AB1912" s="209">
        <v>1.3460000000000001</v>
      </c>
      <c r="AC1912" s="209">
        <v>4.5999999999999996</v>
      </c>
      <c r="AD1912" s="209">
        <v>2.5129999999999999</v>
      </c>
      <c r="AE1912" s="209">
        <v>3.57</v>
      </c>
      <c r="AF1912" s="209">
        <v>4.2549999999999999</v>
      </c>
      <c r="AG1912" s="209">
        <v>1.9850000000000001</v>
      </c>
      <c r="AH1912" s="209">
        <v>0.98799999999999999</v>
      </c>
      <c r="AI1912" s="209">
        <v>0.872</v>
      </c>
      <c r="AJ1912" s="20"/>
      <c r="AK1912" s="20"/>
      <c r="AL1912" s="209">
        <v>0.128</v>
      </c>
      <c r="AM1912" s="209">
        <v>0.46700000000000003</v>
      </c>
      <c r="AN1912" s="209">
        <v>1.4359999999999999</v>
      </c>
      <c r="AO1912" s="209">
        <v>1.5</v>
      </c>
      <c r="AP1912" s="209">
        <v>1.5289999999999999</v>
      </c>
      <c r="AQ1912" s="209">
        <v>2.528</v>
      </c>
      <c r="AR1912" s="209">
        <v>2.2010000000000001</v>
      </c>
      <c r="AS1912" s="209">
        <v>1.341</v>
      </c>
      <c r="AT1912" s="209">
        <v>0.76500000000000001</v>
      </c>
      <c r="AU1912" s="209">
        <v>0.438</v>
      </c>
      <c r="AV1912" s="20"/>
      <c r="AW1912" s="20"/>
      <c r="AX1912" s="20"/>
      <c r="AY1912" s="209">
        <v>8.6999999999999994E-2</v>
      </c>
      <c r="AZ1912" s="20"/>
      <c r="BA1912" s="20"/>
      <c r="BB1912" s="21">
        <f>BB1913+BB1914</f>
        <v>6.2930000000000001</v>
      </c>
      <c r="BC1912" s="21">
        <f>BF1912</f>
        <v>12.63</v>
      </c>
      <c r="BD1912" s="22">
        <f t="shared" si="238"/>
        <v>8.4583333333333339</v>
      </c>
      <c r="BE1912" s="21">
        <f>BC1912-BD1912</f>
        <v>4.1716666666666669</v>
      </c>
      <c r="BF1912" s="2">
        <v>12.63</v>
      </c>
      <c r="BG1912" s="10">
        <v>6</v>
      </c>
      <c r="BH1912" s="21">
        <f t="shared" si="235"/>
        <v>9.396719999999999E-3</v>
      </c>
      <c r="BI1912" s="22">
        <f t="shared" si="235"/>
        <v>6.293E-3</v>
      </c>
      <c r="BJ1912" s="21">
        <f>BH1912-BI1912</f>
        <v>3.103719999999999E-3</v>
      </c>
      <c r="BK1912" s="21">
        <v>2.8190159999999999E-2</v>
      </c>
      <c r="BL1912" s="22">
        <v>1.8879E-2</v>
      </c>
      <c r="BM1912" s="21">
        <v>9.3111599999999989E-3</v>
      </c>
      <c r="BN1912" s="21">
        <f t="shared" si="237"/>
        <v>0.11276064</v>
      </c>
      <c r="BO1912" s="22">
        <f t="shared" si="237"/>
        <v>7.5516E-2</v>
      </c>
      <c r="BP1912" s="21">
        <f t="shared" si="237"/>
        <v>3.7244639999999996E-2</v>
      </c>
    </row>
    <row r="1913" spans="1:68" ht="11.1" hidden="1" customHeight="1" outlineLevel="2" x14ac:dyDescent="0.2">
      <c r="A1913" s="10"/>
      <c r="B1913" s="18"/>
      <c r="C1913" s="18"/>
      <c r="D1913" s="18"/>
      <c r="E1913" s="23" t="s">
        <v>1714</v>
      </c>
      <c r="F1913" s="208">
        <v>3.238</v>
      </c>
      <c r="G1913" s="208">
        <v>3.7650000000000001</v>
      </c>
      <c r="H1913" s="208">
        <v>2.5259999999999998</v>
      </c>
      <c r="I1913" s="24"/>
      <c r="J1913" s="24"/>
      <c r="K1913" s="208">
        <v>2.4620000000000002</v>
      </c>
      <c r="L1913" s="208">
        <v>0.17199999999999999</v>
      </c>
      <c r="M1913" s="24"/>
      <c r="N1913" s="24"/>
      <c r="O1913" s="24"/>
      <c r="P1913" s="208">
        <v>1.4350000000000001</v>
      </c>
      <c r="Q1913" s="208">
        <v>1.181</v>
      </c>
      <c r="R1913" s="208">
        <v>1.8819999999999999</v>
      </c>
      <c r="S1913" s="208">
        <v>2.2410000000000001</v>
      </c>
      <c r="T1913" s="208">
        <v>2.044</v>
      </c>
      <c r="U1913" s="208">
        <v>1.23</v>
      </c>
      <c r="V1913" s="208">
        <v>0.77</v>
      </c>
      <c r="W1913" s="24"/>
      <c r="X1913" s="208">
        <v>0.436</v>
      </c>
      <c r="Y1913" s="24"/>
      <c r="Z1913" s="24"/>
      <c r="AA1913" s="208">
        <v>0.14499999999999999</v>
      </c>
      <c r="AB1913" s="208">
        <v>0.67600000000000005</v>
      </c>
      <c r="AC1913" s="208">
        <v>3.1</v>
      </c>
      <c r="AD1913" s="208">
        <v>0.63800000000000001</v>
      </c>
      <c r="AE1913" s="208">
        <v>1.8049999999999999</v>
      </c>
      <c r="AF1913" s="208">
        <v>2.2200000000000002</v>
      </c>
      <c r="AG1913" s="208">
        <v>0.96699999999999997</v>
      </c>
      <c r="AH1913" s="208">
        <v>0.47799999999999998</v>
      </c>
      <c r="AI1913" s="208">
        <v>0.20499999999999999</v>
      </c>
      <c r="AJ1913" s="24"/>
      <c r="AK1913" s="24"/>
      <c r="AL1913" s="24"/>
      <c r="AM1913" s="24"/>
      <c r="AN1913" s="24"/>
      <c r="AO1913" s="24"/>
      <c r="AP1913" s="24"/>
      <c r="AQ1913" s="24"/>
      <c r="AR1913" s="24"/>
      <c r="AS1913" s="24"/>
      <c r="AT1913" s="24"/>
      <c r="AU1913" s="24"/>
      <c r="AV1913" s="24"/>
      <c r="AW1913" s="24"/>
      <c r="AX1913" s="24"/>
      <c r="AY1913" s="24"/>
      <c r="AZ1913" s="24"/>
      <c r="BA1913" s="24"/>
      <c r="BB1913" s="21">
        <f t="shared" si="236"/>
        <v>3.7650000000000001</v>
      </c>
      <c r="BC1913" s="21"/>
      <c r="BD1913" s="22">
        <f t="shared" si="238"/>
        <v>5.0604838709677429</v>
      </c>
      <c r="BE1913" s="21"/>
      <c r="BG1913" s="10"/>
      <c r="BH1913" s="21">
        <f t="shared" si="235"/>
        <v>0</v>
      </c>
      <c r="BI1913" s="22">
        <f t="shared" si="235"/>
        <v>3.7650000000000006E-3</v>
      </c>
      <c r="BJ1913" s="21"/>
      <c r="BK1913" s="21">
        <v>0</v>
      </c>
      <c r="BL1913" s="22">
        <v>1.1295000000000001E-2</v>
      </c>
      <c r="BM1913" s="21"/>
      <c r="BN1913" s="21">
        <f t="shared" si="237"/>
        <v>0</v>
      </c>
      <c r="BO1913" s="22">
        <f t="shared" si="237"/>
        <v>4.5180000000000005E-2</v>
      </c>
      <c r="BP1913" s="21">
        <f t="shared" si="237"/>
        <v>0</v>
      </c>
    </row>
    <row r="1914" spans="1:68" ht="11.1" hidden="1" customHeight="1" outlineLevel="2" x14ac:dyDescent="0.2">
      <c r="A1914" s="10"/>
      <c r="B1914" s="18"/>
      <c r="C1914" s="18"/>
      <c r="D1914" s="18"/>
      <c r="E1914" s="23" t="s">
        <v>1715</v>
      </c>
      <c r="F1914" s="24"/>
      <c r="G1914" s="24"/>
      <c r="H1914" s="24"/>
      <c r="I1914" s="24"/>
      <c r="J1914" s="24"/>
      <c r="K1914" s="24"/>
      <c r="L1914" s="208">
        <v>0.18099999999999999</v>
      </c>
      <c r="M1914" s="24"/>
      <c r="N1914" s="24"/>
      <c r="O1914" s="24"/>
      <c r="P1914" s="208">
        <v>1.004</v>
      </c>
      <c r="Q1914" s="208">
        <v>1.3009999999999999</v>
      </c>
      <c r="R1914" s="208">
        <v>2.0059999999999998</v>
      </c>
      <c r="S1914" s="208">
        <v>2.2629999999999999</v>
      </c>
      <c r="T1914" s="208">
        <v>2.1240000000000001</v>
      </c>
      <c r="U1914" s="208">
        <v>1.3740000000000001</v>
      </c>
      <c r="V1914" s="208">
        <v>0.878</v>
      </c>
      <c r="W1914" s="24"/>
      <c r="X1914" s="24"/>
      <c r="Y1914" s="24"/>
      <c r="Z1914" s="24"/>
      <c r="AA1914" s="208">
        <v>0.96899999999999997</v>
      </c>
      <c r="AB1914" s="208">
        <v>0.67</v>
      </c>
      <c r="AC1914" s="208">
        <v>1.5</v>
      </c>
      <c r="AD1914" s="208">
        <v>1.875</v>
      </c>
      <c r="AE1914" s="208">
        <v>1.7649999999999999</v>
      </c>
      <c r="AF1914" s="208">
        <v>2.0350000000000001</v>
      </c>
      <c r="AG1914" s="208">
        <v>1.018</v>
      </c>
      <c r="AH1914" s="208">
        <v>0.51</v>
      </c>
      <c r="AI1914" s="208">
        <v>0.66700000000000004</v>
      </c>
      <c r="AJ1914" s="24"/>
      <c r="AK1914" s="24"/>
      <c r="AL1914" s="208">
        <v>0.128</v>
      </c>
      <c r="AM1914" s="208">
        <v>0.46700000000000003</v>
      </c>
      <c r="AN1914" s="208">
        <v>1.4359999999999999</v>
      </c>
      <c r="AO1914" s="208">
        <v>1.5</v>
      </c>
      <c r="AP1914" s="208">
        <v>1.5289999999999999</v>
      </c>
      <c r="AQ1914" s="208">
        <v>2.528</v>
      </c>
      <c r="AR1914" s="208">
        <v>2.2010000000000001</v>
      </c>
      <c r="AS1914" s="208">
        <v>1.341</v>
      </c>
      <c r="AT1914" s="208">
        <v>0.76500000000000001</v>
      </c>
      <c r="AU1914" s="208">
        <v>0.438</v>
      </c>
      <c r="AV1914" s="24"/>
      <c r="AW1914" s="24"/>
      <c r="AX1914" s="24"/>
      <c r="AY1914" s="208">
        <v>8.6999999999999994E-2</v>
      </c>
      <c r="AZ1914" s="24"/>
      <c r="BA1914" s="24"/>
      <c r="BB1914" s="21">
        <f t="shared" si="236"/>
        <v>2.528</v>
      </c>
      <c r="BC1914" s="21"/>
      <c r="BD1914" s="22">
        <f t="shared" si="238"/>
        <v>3.3978494623655915</v>
      </c>
      <c r="BE1914" s="21"/>
      <c r="BG1914" s="10"/>
      <c r="BH1914" s="21">
        <f t="shared" si="235"/>
        <v>0</v>
      </c>
      <c r="BI1914" s="22">
        <f t="shared" si="235"/>
        <v>2.5279999999999999E-3</v>
      </c>
      <c r="BJ1914" s="21"/>
      <c r="BK1914" s="21">
        <v>0</v>
      </c>
      <c r="BL1914" s="22">
        <v>7.5839999999999996E-3</v>
      </c>
      <c r="BM1914" s="21"/>
      <c r="BN1914" s="21">
        <f t="shared" si="237"/>
        <v>0</v>
      </c>
      <c r="BO1914" s="22">
        <f t="shared" si="237"/>
        <v>3.0335999999999998E-2</v>
      </c>
      <c r="BP1914" s="21">
        <f t="shared" si="237"/>
        <v>0</v>
      </c>
    </row>
    <row r="1915" spans="1:68" ht="11.1" customHeight="1" outlineLevel="1" collapsed="1" x14ac:dyDescent="0.2">
      <c r="A1915" s="10"/>
      <c r="B1915" s="18"/>
      <c r="C1915" s="18"/>
      <c r="D1915" s="18"/>
      <c r="E1915" s="19" t="s">
        <v>1716</v>
      </c>
      <c r="F1915" s="209">
        <v>0.91700000000000004</v>
      </c>
      <c r="G1915" s="209">
        <v>0.42799999999999999</v>
      </c>
      <c r="H1915" s="209">
        <v>0.316</v>
      </c>
      <c r="I1915" s="240">
        <v>0.41199999999999998</v>
      </c>
      <c r="J1915" s="240"/>
      <c r="K1915" s="20"/>
      <c r="L1915" s="20"/>
      <c r="M1915" s="20"/>
      <c r="N1915" s="20"/>
      <c r="O1915" s="20"/>
      <c r="P1915" s="209">
        <v>0.159</v>
      </c>
      <c r="Q1915" s="20"/>
      <c r="R1915" s="209">
        <v>0.55600000000000005</v>
      </c>
      <c r="S1915" s="209">
        <v>0.55200000000000005</v>
      </c>
      <c r="T1915" s="209">
        <v>0.35499999999999998</v>
      </c>
      <c r="U1915" s="209">
        <v>0.158</v>
      </c>
      <c r="V1915" s="209">
        <v>0.129</v>
      </c>
      <c r="W1915" s="209">
        <v>6.4000000000000001E-2</v>
      </c>
      <c r="X1915" s="209">
        <v>1.9E-2</v>
      </c>
      <c r="Y1915" s="20"/>
      <c r="Z1915" s="20"/>
      <c r="AA1915" s="20"/>
      <c r="AB1915" s="209">
        <v>9.4E-2</v>
      </c>
      <c r="AC1915" s="209">
        <v>0.253</v>
      </c>
      <c r="AD1915" s="209">
        <v>0.54200000000000004</v>
      </c>
      <c r="AE1915" s="209">
        <v>0.52400000000000002</v>
      </c>
      <c r="AF1915" s="209">
        <v>0.55800000000000005</v>
      </c>
      <c r="AG1915" s="209">
        <v>0.14099999999999999</v>
      </c>
      <c r="AH1915" s="209">
        <v>1.0999999999999999E-2</v>
      </c>
      <c r="AI1915" s="209">
        <v>8.0000000000000002E-3</v>
      </c>
      <c r="AJ1915" s="20"/>
      <c r="AK1915" s="20"/>
      <c r="AL1915" s="20"/>
      <c r="AM1915" s="20"/>
      <c r="AN1915" s="209">
        <v>0.11799999999999999</v>
      </c>
      <c r="AO1915" s="209">
        <v>0.55100000000000005</v>
      </c>
      <c r="AP1915" s="209">
        <v>0.92400000000000004</v>
      </c>
      <c r="AQ1915" s="209">
        <v>0.80300000000000005</v>
      </c>
      <c r="AR1915" s="209">
        <v>0.94699999999999995</v>
      </c>
      <c r="AS1915" s="209">
        <v>0.64500000000000002</v>
      </c>
      <c r="AT1915" s="209">
        <v>0.26300000000000001</v>
      </c>
      <c r="AU1915" s="209">
        <v>2.8000000000000001E-2</v>
      </c>
      <c r="AV1915" s="20"/>
      <c r="AW1915" s="20"/>
      <c r="AX1915" s="20"/>
      <c r="AY1915" s="209">
        <v>0.107</v>
      </c>
      <c r="AZ1915" s="209">
        <v>0.13800000000000001</v>
      </c>
      <c r="BA1915" s="209">
        <v>0.63200000000000001</v>
      </c>
      <c r="BB1915" s="21">
        <f t="shared" si="236"/>
        <v>0.94699999999999995</v>
      </c>
      <c r="BC1915" s="21">
        <f>BF1915</f>
        <v>5.28</v>
      </c>
      <c r="BD1915" s="22">
        <f t="shared" si="238"/>
        <v>1.2728494623655913</v>
      </c>
      <c r="BE1915" s="21">
        <f>BC1915-BD1915</f>
        <v>4.0071505376344092</v>
      </c>
      <c r="BF1915" s="2">
        <v>5.28</v>
      </c>
      <c r="BG1915" s="10">
        <v>7</v>
      </c>
      <c r="BH1915" s="21">
        <f t="shared" si="235"/>
        <v>3.9283199999999999E-3</v>
      </c>
      <c r="BI1915" s="22">
        <f t="shared" si="235"/>
        <v>9.4700000000000003E-4</v>
      </c>
      <c r="BJ1915" s="21">
        <f>BH1915-BI1915</f>
        <v>2.98132E-3</v>
      </c>
      <c r="BK1915" s="21">
        <v>1.1784960000000001E-2</v>
      </c>
      <c r="BL1915" s="22">
        <v>2.8410000000000002E-3</v>
      </c>
      <c r="BM1915" s="21">
        <v>8.9439600000000008E-3</v>
      </c>
      <c r="BN1915" s="21">
        <f t="shared" si="237"/>
        <v>4.7139840000000002E-2</v>
      </c>
      <c r="BO1915" s="22">
        <f t="shared" si="237"/>
        <v>1.1364000000000001E-2</v>
      </c>
      <c r="BP1915" s="21">
        <f t="shared" si="237"/>
        <v>3.5775840000000003E-2</v>
      </c>
    </row>
    <row r="1916" spans="1:68" ht="11.1" hidden="1" customHeight="1" outlineLevel="2" x14ac:dyDescent="0.2">
      <c r="A1916" s="10"/>
      <c r="B1916" s="18"/>
      <c r="C1916" s="18"/>
      <c r="D1916" s="18"/>
      <c r="E1916" s="23" t="s">
        <v>1717</v>
      </c>
      <c r="F1916" s="208">
        <v>0.91700000000000004</v>
      </c>
      <c r="G1916" s="208">
        <v>0.42799999999999999</v>
      </c>
      <c r="H1916" s="208">
        <v>0.316</v>
      </c>
      <c r="I1916" s="239">
        <v>0.41199999999999998</v>
      </c>
      <c r="J1916" s="239"/>
      <c r="K1916" s="24"/>
      <c r="L1916" s="24"/>
      <c r="M1916" s="24"/>
      <c r="N1916" s="24"/>
      <c r="O1916" s="24"/>
      <c r="P1916" s="208">
        <v>0.159</v>
      </c>
      <c r="Q1916" s="24"/>
      <c r="R1916" s="208">
        <v>0.55600000000000005</v>
      </c>
      <c r="S1916" s="208">
        <v>0.55200000000000005</v>
      </c>
      <c r="T1916" s="208">
        <v>0.35499999999999998</v>
      </c>
      <c r="U1916" s="208">
        <v>0.158</v>
      </c>
      <c r="V1916" s="208">
        <v>0.129</v>
      </c>
      <c r="W1916" s="208">
        <v>6.4000000000000001E-2</v>
      </c>
      <c r="X1916" s="208">
        <v>1.9E-2</v>
      </c>
      <c r="Y1916" s="24"/>
      <c r="Z1916" s="24"/>
      <c r="AA1916" s="24"/>
      <c r="AB1916" s="208">
        <v>9.4E-2</v>
      </c>
      <c r="AC1916" s="208">
        <v>0.253</v>
      </c>
      <c r="AD1916" s="208">
        <v>0.54200000000000004</v>
      </c>
      <c r="AE1916" s="208">
        <v>0.52400000000000002</v>
      </c>
      <c r="AF1916" s="208">
        <v>0.55800000000000005</v>
      </c>
      <c r="AG1916" s="208">
        <v>0.14099999999999999</v>
      </c>
      <c r="AH1916" s="208">
        <v>1.0999999999999999E-2</v>
      </c>
      <c r="AI1916" s="208">
        <v>8.0000000000000002E-3</v>
      </c>
      <c r="AJ1916" s="24"/>
      <c r="AK1916" s="24"/>
      <c r="AL1916" s="24"/>
      <c r="AM1916" s="24"/>
      <c r="AN1916" s="208">
        <v>0.11799999999999999</v>
      </c>
      <c r="AO1916" s="208">
        <v>0.55100000000000005</v>
      </c>
      <c r="AP1916" s="208">
        <v>0.92400000000000004</v>
      </c>
      <c r="AQ1916" s="208">
        <v>0.80300000000000005</v>
      </c>
      <c r="AR1916" s="208">
        <v>0.94699999999999995</v>
      </c>
      <c r="AS1916" s="208">
        <v>0.64500000000000002</v>
      </c>
      <c r="AT1916" s="208">
        <v>0.26300000000000001</v>
      </c>
      <c r="AU1916" s="208">
        <v>2.8000000000000001E-2</v>
      </c>
      <c r="AV1916" s="24"/>
      <c r="AW1916" s="24"/>
      <c r="AX1916" s="24"/>
      <c r="AY1916" s="208">
        <v>0.107</v>
      </c>
      <c r="AZ1916" s="208">
        <v>0.13800000000000001</v>
      </c>
      <c r="BA1916" s="208">
        <v>0.63200000000000001</v>
      </c>
      <c r="BB1916" s="21">
        <f t="shared" si="236"/>
        <v>0.94699999999999995</v>
      </c>
      <c r="BC1916" s="21"/>
      <c r="BD1916" s="22">
        <f t="shared" si="238"/>
        <v>1.2728494623655913</v>
      </c>
      <c r="BE1916" s="21"/>
      <c r="BG1916" s="10"/>
      <c r="BH1916" s="21">
        <f t="shared" si="235"/>
        <v>0</v>
      </c>
      <c r="BI1916" s="22">
        <f t="shared" si="235"/>
        <v>9.4700000000000003E-4</v>
      </c>
      <c r="BJ1916" s="21"/>
      <c r="BK1916" s="21">
        <v>0</v>
      </c>
      <c r="BL1916" s="22">
        <v>2.8410000000000002E-3</v>
      </c>
      <c r="BM1916" s="21"/>
      <c r="BN1916" s="21">
        <f t="shared" si="237"/>
        <v>0</v>
      </c>
      <c r="BO1916" s="22">
        <f t="shared" si="237"/>
        <v>1.1364000000000001E-2</v>
      </c>
      <c r="BP1916" s="21">
        <f t="shared" si="237"/>
        <v>0</v>
      </c>
    </row>
    <row r="1917" spans="1:68" ht="21.95" hidden="1" customHeight="1" outlineLevel="1" collapsed="1" x14ac:dyDescent="0.2">
      <c r="A1917" s="10"/>
      <c r="B1917" s="18"/>
      <c r="C1917" s="18"/>
      <c r="D1917" s="18"/>
      <c r="E1917" s="19" t="s">
        <v>1718</v>
      </c>
      <c r="F1917" s="209">
        <v>3.1539999999999999</v>
      </c>
      <c r="G1917" s="209">
        <v>2.0449999999999999</v>
      </c>
      <c r="H1917" s="209">
        <v>1.032</v>
      </c>
      <c r="I1917" s="240">
        <v>1.0660000000000001</v>
      </c>
      <c r="J1917" s="240"/>
      <c r="K1917" s="209">
        <v>0.22600000000000001</v>
      </c>
      <c r="L1917" s="20"/>
      <c r="M1917" s="20"/>
      <c r="N1917" s="20"/>
      <c r="O1917" s="20"/>
      <c r="P1917" s="209">
        <v>1.081</v>
      </c>
      <c r="Q1917" s="209">
        <v>1.806</v>
      </c>
      <c r="R1917" s="209">
        <v>1.6879999999999999</v>
      </c>
      <c r="S1917" s="209">
        <v>2.125</v>
      </c>
      <c r="T1917" s="209">
        <v>1.75</v>
      </c>
      <c r="U1917" s="209">
        <v>0.75</v>
      </c>
      <c r="V1917" s="209">
        <v>0.625</v>
      </c>
      <c r="W1917" s="209">
        <v>0.125</v>
      </c>
      <c r="X1917" s="20"/>
      <c r="Y1917" s="20"/>
      <c r="Z1917" s="20"/>
      <c r="AA1917" s="20"/>
      <c r="AB1917" s="209">
        <v>0.86499999999999999</v>
      </c>
      <c r="AC1917" s="209">
        <v>1.4610000000000001</v>
      </c>
      <c r="AD1917" s="209">
        <v>2.1739999999999999</v>
      </c>
      <c r="AE1917" s="209">
        <v>2.375</v>
      </c>
      <c r="AF1917" s="209">
        <v>1.25</v>
      </c>
      <c r="AG1917" s="209">
        <v>1.1100000000000001</v>
      </c>
      <c r="AH1917" s="209">
        <v>0.90300000000000002</v>
      </c>
      <c r="AI1917" s="209">
        <v>0.86299999999999999</v>
      </c>
      <c r="AJ1917" s="20"/>
      <c r="AK1917" s="20"/>
      <c r="AL1917" s="20"/>
      <c r="AM1917" s="20"/>
      <c r="AN1917" s="20"/>
      <c r="AO1917" s="20"/>
      <c r="AP1917" s="209">
        <v>3.625</v>
      </c>
      <c r="AQ1917" s="209">
        <v>1.4810000000000001</v>
      </c>
      <c r="AR1917" s="209">
        <v>1.3939999999999999</v>
      </c>
      <c r="AS1917" s="209">
        <v>0.81299999999999994</v>
      </c>
      <c r="AT1917" s="209">
        <v>1.1379999999999999</v>
      </c>
      <c r="AU1917" s="209">
        <v>0.82499999999999996</v>
      </c>
      <c r="AV1917" s="20"/>
      <c r="AW1917" s="20"/>
      <c r="AX1917" s="20"/>
      <c r="AY1917" s="20"/>
      <c r="AZ1917" s="20"/>
      <c r="BA1917" s="20"/>
      <c r="BB1917" s="21">
        <f t="shared" si="236"/>
        <v>3.625</v>
      </c>
      <c r="BC1917" s="21">
        <f>BF1917</f>
        <v>11.2</v>
      </c>
      <c r="BD1917" s="22">
        <f t="shared" si="238"/>
        <v>4.872311827956989</v>
      </c>
      <c r="BE1917" s="21">
        <f>BC1917-BD1917</f>
        <v>6.3276881720430103</v>
      </c>
      <c r="BF1917" s="2">
        <v>11.2</v>
      </c>
      <c r="BG1917" s="10">
        <v>6</v>
      </c>
      <c r="BH1917" s="21">
        <f t="shared" si="235"/>
        <v>8.3327999999999996E-3</v>
      </c>
      <c r="BI1917" s="22">
        <f t="shared" si="235"/>
        <v>3.6250000000000002E-3</v>
      </c>
      <c r="BJ1917" s="21">
        <f>BH1917-BI1917</f>
        <v>4.7077999999999998E-3</v>
      </c>
      <c r="BK1917" s="21">
        <v>2.4998399999999997E-2</v>
      </c>
      <c r="BL1917" s="22">
        <v>1.0875000000000001E-2</v>
      </c>
      <c r="BM1917" s="21">
        <v>1.4123399999999996E-2</v>
      </c>
      <c r="BN1917" s="21">
        <f t="shared" si="237"/>
        <v>9.9993599999999988E-2</v>
      </c>
      <c r="BO1917" s="22">
        <f t="shared" si="237"/>
        <v>4.3500000000000004E-2</v>
      </c>
      <c r="BP1917" s="21">
        <f t="shared" si="237"/>
        <v>5.6493599999999984E-2</v>
      </c>
    </row>
    <row r="1918" spans="1:68" ht="11.1" hidden="1" customHeight="1" outlineLevel="2" x14ac:dyDescent="0.2">
      <c r="A1918" s="10"/>
      <c r="B1918" s="18"/>
      <c r="C1918" s="18"/>
      <c r="D1918" s="18"/>
      <c r="E1918" s="23" t="s">
        <v>1719</v>
      </c>
      <c r="F1918" s="208">
        <v>3.1539999999999999</v>
      </c>
      <c r="G1918" s="208">
        <v>2.0449999999999999</v>
      </c>
      <c r="H1918" s="208">
        <v>1.032</v>
      </c>
      <c r="I1918" s="239">
        <v>1.0660000000000001</v>
      </c>
      <c r="J1918" s="239"/>
      <c r="K1918" s="208">
        <v>0.22600000000000001</v>
      </c>
      <c r="L1918" s="24"/>
      <c r="M1918" s="24"/>
      <c r="N1918" s="24"/>
      <c r="O1918" s="24"/>
      <c r="P1918" s="208">
        <v>1.081</v>
      </c>
      <c r="Q1918" s="208">
        <v>1.806</v>
      </c>
      <c r="R1918" s="208">
        <v>1.6879999999999999</v>
      </c>
      <c r="S1918" s="208">
        <v>2.125</v>
      </c>
      <c r="T1918" s="208">
        <v>1.75</v>
      </c>
      <c r="U1918" s="208">
        <v>0.75</v>
      </c>
      <c r="V1918" s="208">
        <v>0.625</v>
      </c>
      <c r="W1918" s="208">
        <v>0.125</v>
      </c>
      <c r="X1918" s="24"/>
      <c r="Y1918" s="24"/>
      <c r="Z1918" s="24"/>
      <c r="AA1918" s="24"/>
      <c r="AB1918" s="208">
        <v>0.86499999999999999</v>
      </c>
      <c r="AC1918" s="208">
        <v>1.4610000000000001</v>
      </c>
      <c r="AD1918" s="208">
        <v>2.1739999999999999</v>
      </c>
      <c r="AE1918" s="208">
        <v>2.375</v>
      </c>
      <c r="AF1918" s="208">
        <v>1.25</v>
      </c>
      <c r="AG1918" s="208">
        <v>1.1100000000000001</v>
      </c>
      <c r="AH1918" s="208">
        <v>0.90300000000000002</v>
      </c>
      <c r="AI1918" s="208">
        <v>0.86299999999999999</v>
      </c>
      <c r="AJ1918" s="24"/>
      <c r="AK1918" s="24"/>
      <c r="AL1918" s="24"/>
      <c r="AM1918" s="24"/>
      <c r="AN1918" s="24"/>
      <c r="AO1918" s="24"/>
      <c r="AP1918" s="208">
        <v>3.625</v>
      </c>
      <c r="AQ1918" s="208">
        <v>1.4810000000000001</v>
      </c>
      <c r="AR1918" s="208">
        <v>1.3939999999999999</v>
      </c>
      <c r="AS1918" s="208">
        <v>0.81299999999999994</v>
      </c>
      <c r="AT1918" s="208">
        <v>1.1379999999999999</v>
      </c>
      <c r="AU1918" s="208">
        <v>0.82499999999999996</v>
      </c>
      <c r="AV1918" s="24"/>
      <c r="AW1918" s="24"/>
      <c r="AX1918" s="24"/>
      <c r="AY1918" s="24"/>
      <c r="AZ1918" s="24"/>
      <c r="BA1918" s="24"/>
      <c r="BB1918" s="21">
        <f t="shared" si="236"/>
        <v>3.625</v>
      </c>
      <c r="BC1918" s="21"/>
      <c r="BD1918" s="22">
        <f t="shared" si="238"/>
        <v>4.872311827956989</v>
      </c>
      <c r="BE1918" s="21"/>
      <c r="BG1918" s="10"/>
      <c r="BH1918" s="21">
        <f t="shared" si="235"/>
        <v>0</v>
      </c>
      <c r="BI1918" s="22">
        <f t="shared" si="235"/>
        <v>3.6250000000000002E-3</v>
      </c>
      <c r="BJ1918" s="21"/>
      <c r="BK1918" s="21">
        <v>0</v>
      </c>
      <c r="BL1918" s="22">
        <v>1.0875000000000001E-2</v>
      </c>
      <c r="BM1918" s="21"/>
      <c r="BN1918" s="21">
        <f t="shared" si="237"/>
        <v>0</v>
      </c>
      <c r="BO1918" s="22">
        <f t="shared" si="237"/>
        <v>4.3500000000000004E-2</v>
      </c>
      <c r="BP1918" s="21">
        <f t="shared" si="237"/>
        <v>0</v>
      </c>
    </row>
    <row r="1919" spans="1:68" ht="11.1" customHeight="1" outlineLevel="1" collapsed="1" x14ac:dyDescent="0.2">
      <c r="A1919" s="10"/>
      <c r="B1919" s="18"/>
      <c r="C1919" s="18"/>
      <c r="D1919" s="18"/>
      <c r="E1919" s="19" t="s">
        <v>1720</v>
      </c>
      <c r="F1919" s="20"/>
      <c r="G1919" s="20"/>
      <c r="H1919" s="20"/>
      <c r="I1919" s="20"/>
      <c r="J1919" s="20"/>
      <c r="K1919" s="20"/>
      <c r="L1919" s="20"/>
      <c r="M1919" s="20"/>
      <c r="N1919" s="20"/>
      <c r="O1919" s="20"/>
      <c r="P1919" s="20"/>
      <c r="Q1919" s="20"/>
      <c r="R1919" s="20"/>
      <c r="S1919" s="20"/>
      <c r="T1919" s="20"/>
      <c r="U1919" s="20"/>
      <c r="V1919" s="20"/>
      <c r="W1919" s="20"/>
      <c r="X1919" s="20"/>
      <c r="Y1919" s="20"/>
      <c r="Z1919" s="20"/>
      <c r="AA1919" s="20"/>
      <c r="AB1919" s="20"/>
      <c r="AC1919" s="20"/>
      <c r="AD1919" s="20"/>
      <c r="AE1919" s="20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9">
        <v>0.61299999999999999</v>
      </c>
      <c r="AR1919" s="209">
        <v>0.56200000000000006</v>
      </c>
      <c r="AS1919" s="209">
        <v>0.40300000000000002</v>
      </c>
      <c r="AT1919" s="209">
        <v>0.32400000000000001</v>
      </c>
      <c r="AU1919" s="209">
        <v>0.152</v>
      </c>
      <c r="AV1919" s="20"/>
      <c r="AW1919" s="20"/>
      <c r="AX1919" s="20"/>
      <c r="AY1919" s="209">
        <v>9.6000000000000002E-2</v>
      </c>
      <c r="AZ1919" s="209">
        <v>0.153</v>
      </c>
      <c r="BA1919" s="20"/>
      <c r="BB1919" s="21">
        <f t="shared" si="236"/>
        <v>0.61299999999999999</v>
      </c>
      <c r="BC1919" s="21">
        <f>BF1919</f>
        <v>2.12</v>
      </c>
      <c r="BD1919" s="22">
        <f t="shared" si="238"/>
        <v>0.82392473118279563</v>
      </c>
      <c r="BE1919" s="21">
        <f>BC1919-BD1919</f>
        <v>1.2960752688172046</v>
      </c>
      <c r="BF1919" s="2">
        <v>2.12</v>
      </c>
      <c r="BG1919" s="10">
        <v>7</v>
      </c>
      <c r="BH1919" s="21">
        <f t="shared" si="235"/>
        <v>1.5772799999999999E-3</v>
      </c>
      <c r="BI1919" s="22">
        <f t="shared" si="235"/>
        <v>6.1300000000000005E-4</v>
      </c>
      <c r="BJ1919" s="21">
        <f>BH1919-BI1919</f>
        <v>9.6427999999999987E-4</v>
      </c>
      <c r="BK1919" s="21">
        <v>4.7318399999999993E-3</v>
      </c>
      <c r="BL1919" s="22">
        <v>1.8390000000000001E-3</v>
      </c>
      <c r="BM1919" s="21">
        <v>2.892839999999999E-3</v>
      </c>
      <c r="BN1919" s="21">
        <f t="shared" si="237"/>
        <v>1.8927359999999997E-2</v>
      </c>
      <c r="BO1919" s="22">
        <f t="shared" si="237"/>
        <v>7.3560000000000006E-3</v>
      </c>
      <c r="BP1919" s="21">
        <f t="shared" si="237"/>
        <v>1.1571359999999996E-2</v>
      </c>
    </row>
    <row r="1920" spans="1:68" ht="11.1" hidden="1" customHeight="1" outlineLevel="2" x14ac:dyDescent="0.2">
      <c r="A1920" s="10"/>
      <c r="B1920" s="18"/>
      <c r="C1920" s="18"/>
      <c r="D1920" s="18"/>
      <c r="E1920" s="23" t="s">
        <v>1721</v>
      </c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4"/>
      <c r="AH1920" s="24"/>
      <c r="AI1920" s="24"/>
      <c r="AJ1920" s="24"/>
      <c r="AK1920" s="24"/>
      <c r="AL1920" s="24"/>
      <c r="AM1920" s="24"/>
      <c r="AN1920" s="24"/>
      <c r="AO1920" s="24"/>
      <c r="AP1920" s="24"/>
      <c r="AQ1920" s="208">
        <v>0.61299999999999999</v>
      </c>
      <c r="AR1920" s="208">
        <v>0.56200000000000006</v>
      </c>
      <c r="AS1920" s="208">
        <v>0.40300000000000002</v>
      </c>
      <c r="AT1920" s="208">
        <v>0.32400000000000001</v>
      </c>
      <c r="AU1920" s="208">
        <v>0.152</v>
      </c>
      <c r="AV1920" s="24"/>
      <c r="AW1920" s="24"/>
      <c r="AX1920" s="24"/>
      <c r="AY1920" s="208">
        <v>9.6000000000000002E-2</v>
      </c>
      <c r="AZ1920" s="208">
        <v>0.153</v>
      </c>
      <c r="BA1920" s="24"/>
      <c r="BB1920" s="21">
        <f t="shared" si="236"/>
        <v>0.61299999999999999</v>
      </c>
      <c r="BC1920" s="21"/>
      <c r="BD1920" s="22">
        <f t="shared" si="238"/>
        <v>0.82392473118279563</v>
      </c>
      <c r="BE1920" s="21"/>
      <c r="BG1920" s="10"/>
      <c r="BH1920" s="21">
        <f t="shared" si="235"/>
        <v>0</v>
      </c>
      <c r="BI1920" s="22">
        <f t="shared" si="235"/>
        <v>6.1300000000000005E-4</v>
      </c>
      <c r="BJ1920" s="21"/>
      <c r="BK1920" s="21">
        <v>0</v>
      </c>
      <c r="BL1920" s="22">
        <v>1.8390000000000001E-3</v>
      </c>
      <c r="BM1920" s="21"/>
      <c r="BN1920" s="21">
        <f t="shared" si="237"/>
        <v>0</v>
      </c>
      <c r="BO1920" s="22">
        <f t="shared" si="237"/>
        <v>7.3560000000000006E-3</v>
      </c>
      <c r="BP1920" s="21">
        <f t="shared" si="237"/>
        <v>0</v>
      </c>
    </row>
    <row r="1921" spans="1:68" ht="11.1" customHeight="1" outlineLevel="1" collapsed="1" x14ac:dyDescent="0.2">
      <c r="A1921" s="10"/>
      <c r="B1921" s="18"/>
      <c r="C1921" s="18"/>
      <c r="D1921" s="18"/>
      <c r="E1921" s="19" t="s">
        <v>1722</v>
      </c>
      <c r="F1921" s="209">
        <v>3.5489999999999999</v>
      </c>
      <c r="G1921" s="209">
        <v>3.121</v>
      </c>
      <c r="H1921" s="209">
        <v>1.9510000000000001</v>
      </c>
      <c r="I1921" s="240">
        <v>1.3220000000000001</v>
      </c>
      <c r="J1921" s="240"/>
      <c r="K1921" s="209">
        <v>0.48</v>
      </c>
      <c r="L1921" s="20"/>
      <c r="M1921" s="20"/>
      <c r="N1921" s="20"/>
      <c r="O1921" s="20"/>
      <c r="P1921" s="209">
        <v>1.071</v>
      </c>
      <c r="Q1921" s="209">
        <v>2.085</v>
      </c>
      <c r="R1921" s="209">
        <v>2.5289999999999999</v>
      </c>
      <c r="S1921" s="209">
        <v>3.653</v>
      </c>
      <c r="T1921" s="209">
        <v>3.1030000000000002</v>
      </c>
      <c r="U1921" s="209">
        <v>1.8120000000000001</v>
      </c>
      <c r="V1921" s="209">
        <v>0.91400000000000003</v>
      </c>
      <c r="W1921" s="209">
        <v>0.28999999999999998</v>
      </c>
      <c r="X1921" s="20"/>
      <c r="Y1921" s="20"/>
      <c r="Z1921" s="20"/>
      <c r="AA1921" s="209">
        <v>8.8999999999999996E-2</v>
      </c>
      <c r="AB1921" s="209">
        <v>1.093</v>
      </c>
      <c r="AC1921" s="209">
        <v>2.1949999999999998</v>
      </c>
      <c r="AD1921" s="209">
        <v>3.6549999999999998</v>
      </c>
      <c r="AE1921" s="209">
        <v>4.18</v>
      </c>
      <c r="AF1921" s="209">
        <v>3.044</v>
      </c>
      <c r="AG1921" s="209">
        <v>1.774</v>
      </c>
      <c r="AH1921" s="209">
        <v>0.58799999999999997</v>
      </c>
      <c r="AI1921" s="209">
        <v>0.33600000000000002</v>
      </c>
      <c r="AJ1921" s="20"/>
      <c r="AK1921" s="20"/>
      <c r="AL1921" s="20"/>
      <c r="AM1921" s="20"/>
      <c r="AN1921" s="209">
        <v>0.79800000000000004</v>
      </c>
      <c r="AO1921" s="209">
        <v>1.927</v>
      </c>
      <c r="AP1921" s="209">
        <v>3.3740000000000001</v>
      </c>
      <c r="AQ1921" s="209">
        <v>3.3029999999999999</v>
      </c>
      <c r="AR1921" s="209">
        <v>3.2690000000000001</v>
      </c>
      <c r="AS1921" s="209">
        <v>1.929</v>
      </c>
      <c r="AT1921" s="209">
        <v>0.89700000000000002</v>
      </c>
      <c r="AU1921" s="209">
        <v>0.22800000000000001</v>
      </c>
      <c r="AV1921" s="20"/>
      <c r="AW1921" s="20"/>
      <c r="AX1921" s="20"/>
      <c r="AY1921" s="209">
        <v>0.125</v>
      </c>
      <c r="AZ1921" s="209">
        <v>0.62</v>
      </c>
      <c r="BA1921" s="20"/>
      <c r="BB1921" s="21">
        <f t="shared" si="236"/>
        <v>4.18</v>
      </c>
      <c r="BC1921" s="21">
        <f>BF1921</f>
        <v>8.02</v>
      </c>
      <c r="BD1921" s="22">
        <f t="shared" si="238"/>
        <v>5.618279569892473</v>
      </c>
      <c r="BE1921" s="21">
        <f>BC1921-BD1921</f>
        <v>2.4017204301075266</v>
      </c>
      <c r="BF1921" s="2">
        <v>8.02</v>
      </c>
      <c r="BG1921" s="10">
        <v>7</v>
      </c>
      <c r="BH1921" s="21">
        <f t="shared" si="235"/>
        <v>5.9668799999999999E-3</v>
      </c>
      <c r="BI1921" s="22">
        <f t="shared" si="235"/>
        <v>4.1799999999999997E-3</v>
      </c>
      <c r="BJ1921" s="21">
        <f>BH1921-BI1921</f>
        <v>1.7868800000000002E-3</v>
      </c>
      <c r="BK1921" s="21">
        <v>1.7900639999999999E-2</v>
      </c>
      <c r="BL1921" s="22">
        <v>1.2539999999999999E-2</v>
      </c>
      <c r="BM1921" s="21">
        <v>5.3606399999999998E-3</v>
      </c>
      <c r="BN1921" s="21">
        <f t="shared" si="237"/>
        <v>7.1602559999999996E-2</v>
      </c>
      <c r="BO1921" s="22">
        <f t="shared" si="237"/>
        <v>5.0159999999999996E-2</v>
      </c>
      <c r="BP1921" s="21">
        <f t="shared" si="237"/>
        <v>2.1442559999999999E-2</v>
      </c>
    </row>
    <row r="1922" spans="1:68" ht="11.1" hidden="1" customHeight="1" outlineLevel="2" x14ac:dyDescent="0.2">
      <c r="A1922" s="10"/>
      <c r="B1922" s="18"/>
      <c r="C1922" s="18"/>
      <c r="D1922" s="18"/>
      <c r="E1922" s="23" t="s">
        <v>1723</v>
      </c>
      <c r="F1922" s="208">
        <v>2.214</v>
      </c>
      <c r="G1922" s="208">
        <v>1.964</v>
      </c>
      <c r="H1922" s="208">
        <v>1.173</v>
      </c>
      <c r="I1922" s="239">
        <v>0.76300000000000001</v>
      </c>
      <c r="J1922" s="239"/>
      <c r="K1922" s="208">
        <v>0.33600000000000002</v>
      </c>
      <c r="L1922" s="24"/>
      <c r="M1922" s="24"/>
      <c r="N1922" s="24"/>
      <c r="O1922" s="24"/>
      <c r="P1922" s="208">
        <v>0.66200000000000003</v>
      </c>
      <c r="Q1922" s="208">
        <v>1.159</v>
      </c>
      <c r="R1922" s="208">
        <v>1.4390000000000001</v>
      </c>
      <c r="S1922" s="208">
        <v>2.081</v>
      </c>
      <c r="T1922" s="208">
        <v>1.74</v>
      </c>
      <c r="U1922" s="208">
        <v>0.99099999999999999</v>
      </c>
      <c r="V1922" s="208">
        <v>0.47799999999999998</v>
      </c>
      <c r="W1922" s="208">
        <v>0.108</v>
      </c>
      <c r="X1922" s="24"/>
      <c r="Y1922" s="24"/>
      <c r="Z1922" s="24"/>
      <c r="AA1922" s="208">
        <v>7.0000000000000007E-2</v>
      </c>
      <c r="AB1922" s="208">
        <v>0.72199999999999998</v>
      </c>
      <c r="AC1922" s="208">
        <v>1.407</v>
      </c>
      <c r="AD1922" s="208">
        <v>2.2170000000000001</v>
      </c>
      <c r="AE1922" s="208">
        <v>2.4900000000000002</v>
      </c>
      <c r="AF1922" s="208">
        <v>1.83</v>
      </c>
      <c r="AG1922" s="208">
        <v>1.038</v>
      </c>
      <c r="AH1922" s="208">
        <v>0.33500000000000002</v>
      </c>
      <c r="AI1922" s="208">
        <v>0.182</v>
      </c>
      <c r="AJ1922" s="24"/>
      <c r="AK1922" s="24"/>
      <c r="AL1922" s="24"/>
      <c r="AM1922" s="24"/>
      <c r="AN1922" s="208">
        <v>0.376</v>
      </c>
      <c r="AO1922" s="208">
        <v>1.0149999999999999</v>
      </c>
      <c r="AP1922" s="208">
        <v>1.907</v>
      </c>
      <c r="AQ1922" s="208">
        <v>1.869</v>
      </c>
      <c r="AR1922" s="208">
        <v>1.845</v>
      </c>
      <c r="AS1922" s="208">
        <v>1.075</v>
      </c>
      <c r="AT1922" s="208">
        <v>0.49299999999999999</v>
      </c>
      <c r="AU1922" s="208">
        <v>0.122</v>
      </c>
      <c r="AV1922" s="24"/>
      <c r="AW1922" s="24"/>
      <c r="AX1922" s="24"/>
      <c r="AY1922" s="208">
        <v>8.4000000000000005E-2</v>
      </c>
      <c r="AZ1922" s="208">
        <v>0.39800000000000002</v>
      </c>
      <c r="BA1922" s="24"/>
      <c r="BB1922" s="21">
        <f t="shared" si="236"/>
        <v>2.4900000000000002</v>
      </c>
      <c r="BC1922" s="21"/>
      <c r="BD1922" s="22">
        <f t="shared" si="238"/>
        <v>3.3467741935483875</v>
      </c>
      <c r="BE1922" s="21"/>
      <c r="BG1922" s="10"/>
      <c r="BH1922" s="21">
        <f t="shared" si="235"/>
        <v>0</v>
      </c>
      <c r="BI1922" s="22">
        <f t="shared" si="235"/>
        <v>2.49E-3</v>
      </c>
      <c r="BJ1922" s="21"/>
      <c r="BK1922" s="21">
        <v>0</v>
      </c>
      <c r="BL1922" s="22">
        <v>7.4700000000000001E-3</v>
      </c>
      <c r="BM1922" s="21"/>
      <c r="BN1922" s="21">
        <f t="shared" si="237"/>
        <v>0</v>
      </c>
      <c r="BO1922" s="22">
        <f t="shared" si="237"/>
        <v>2.988E-2</v>
      </c>
      <c r="BP1922" s="21">
        <f t="shared" si="237"/>
        <v>0</v>
      </c>
    </row>
    <row r="1923" spans="1:68" ht="11.1" hidden="1" customHeight="1" outlineLevel="2" x14ac:dyDescent="0.2">
      <c r="A1923" s="10"/>
      <c r="B1923" s="18"/>
      <c r="C1923" s="18"/>
      <c r="D1923" s="18"/>
      <c r="E1923" s="23" t="s">
        <v>1724</v>
      </c>
      <c r="F1923" s="208">
        <v>1.335</v>
      </c>
      <c r="G1923" s="208">
        <v>1.157</v>
      </c>
      <c r="H1923" s="208">
        <v>0.77800000000000002</v>
      </c>
      <c r="I1923" s="239">
        <v>0.55900000000000005</v>
      </c>
      <c r="J1923" s="239"/>
      <c r="K1923" s="208">
        <v>0.14399999999999999</v>
      </c>
      <c r="L1923" s="24"/>
      <c r="M1923" s="24"/>
      <c r="N1923" s="24"/>
      <c r="O1923" s="24"/>
      <c r="P1923" s="208">
        <v>0.40899999999999997</v>
      </c>
      <c r="Q1923" s="208">
        <v>0.92600000000000005</v>
      </c>
      <c r="R1923" s="208">
        <v>1.0900000000000001</v>
      </c>
      <c r="S1923" s="208">
        <v>1.5720000000000001</v>
      </c>
      <c r="T1923" s="208">
        <v>1.363</v>
      </c>
      <c r="U1923" s="208">
        <v>0.82099999999999995</v>
      </c>
      <c r="V1923" s="208">
        <v>0.436</v>
      </c>
      <c r="W1923" s="208">
        <v>0.182</v>
      </c>
      <c r="X1923" s="24"/>
      <c r="Y1923" s="24"/>
      <c r="Z1923" s="24"/>
      <c r="AA1923" s="208">
        <v>1.9E-2</v>
      </c>
      <c r="AB1923" s="208">
        <v>0.371</v>
      </c>
      <c r="AC1923" s="208">
        <v>0.78800000000000003</v>
      </c>
      <c r="AD1923" s="208">
        <v>1.4379999999999999</v>
      </c>
      <c r="AE1923" s="208">
        <v>1.69</v>
      </c>
      <c r="AF1923" s="208">
        <v>1.214</v>
      </c>
      <c r="AG1923" s="208">
        <v>0.73599999999999999</v>
      </c>
      <c r="AH1923" s="208">
        <v>0.253</v>
      </c>
      <c r="AI1923" s="208">
        <v>0.154</v>
      </c>
      <c r="AJ1923" s="24"/>
      <c r="AK1923" s="24"/>
      <c r="AL1923" s="24"/>
      <c r="AM1923" s="24"/>
      <c r="AN1923" s="208">
        <v>0.42199999999999999</v>
      </c>
      <c r="AO1923" s="208">
        <v>0.91200000000000003</v>
      </c>
      <c r="AP1923" s="208">
        <v>1.4670000000000001</v>
      </c>
      <c r="AQ1923" s="208">
        <v>1.4339999999999999</v>
      </c>
      <c r="AR1923" s="208">
        <v>1.4239999999999999</v>
      </c>
      <c r="AS1923" s="208">
        <v>0.85399999999999998</v>
      </c>
      <c r="AT1923" s="208">
        <v>0.40400000000000003</v>
      </c>
      <c r="AU1923" s="208">
        <v>0.106</v>
      </c>
      <c r="AV1923" s="24"/>
      <c r="AW1923" s="24"/>
      <c r="AX1923" s="24"/>
      <c r="AY1923" s="208">
        <v>4.1000000000000002E-2</v>
      </c>
      <c r="AZ1923" s="208">
        <v>0.222</v>
      </c>
      <c r="BA1923" s="24"/>
      <c r="BB1923" s="21">
        <f t="shared" si="236"/>
        <v>1.69</v>
      </c>
      <c r="BC1923" s="21"/>
      <c r="BD1923" s="22">
        <f t="shared" si="238"/>
        <v>2.2715053763440856</v>
      </c>
      <c r="BE1923" s="21"/>
      <c r="BG1923" s="10"/>
      <c r="BH1923" s="21">
        <f>(BC1923*24*31/1000000)</f>
        <v>0</v>
      </c>
      <c r="BI1923" s="22">
        <f t="shared" si="235"/>
        <v>1.6899999999999994E-3</v>
      </c>
      <c r="BJ1923" s="21"/>
      <c r="BK1923" s="21">
        <v>0</v>
      </c>
      <c r="BL1923" s="22">
        <v>5.0699999999999981E-3</v>
      </c>
      <c r="BM1923" s="21"/>
      <c r="BN1923" s="21">
        <f t="shared" si="237"/>
        <v>0</v>
      </c>
      <c r="BO1923" s="22">
        <f t="shared" si="237"/>
        <v>2.0279999999999992E-2</v>
      </c>
      <c r="BP1923" s="21">
        <f t="shared" si="237"/>
        <v>0</v>
      </c>
    </row>
    <row r="1924" spans="1:68" ht="11.1" customHeight="1" outlineLevel="1" collapsed="1" x14ac:dyDescent="0.2">
      <c r="A1924" s="10"/>
      <c r="B1924" s="18"/>
      <c r="C1924" s="18"/>
      <c r="D1924" s="18"/>
      <c r="E1924" s="19" t="s">
        <v>1725</v>
      </c>
      <c r="F1924" s="69"/>
      <c r="G1924" s="69"/>
      <c r="H1924" s="69"/>
      <c r="I1924" s="69"/>
      <c r="J1924" s="69"/>
      <c r="K1924" s="69"/>
      <c r="L1924" s="68"/>
      <c r="M1924" s="68"/>
      <c r="N1924" s="68"/>
      <c r="O1924" s="68"/>
      <c r="P1924" s="69"/>
      <c r="Q1924" s="69"/>
      <c r="R1924" s="69"/>
      <c r="S1924" s="69"/>
      <c r="T1924" s="69"/>
      <c r="U1924" s="69"/>
      <c r="V1924" s="69"/>
      <c r="W1924" s="69"/>
      <c r="X1924" s="68"/>
      <c r="Y1924" s="68"/>
      <c r="Z1924" s="68"/>
      <c r="AA1924" s="69"/>
      <c r="AB1924" s="69"/>
      <c r="AC1924" s="69"/>
      <c r="AD1924" s="69"/>
      <c r="AE1924" s="69"/>
      <c r="AF1924" s="69"/>
      <c r="AG1924" s="69"/>
      <c r="AH1924" s="69"/>
      <c r="AI1924" s="69"/>
      <c r="AJ1924" s="68"/>
      <c r="AK1924" s="68"/>
      <c r="AL1924" s="68"/>
      <c r="AM1924" s="68"/>
      <c r="AN1924" s="69"/>
      <c r="AO1924" s="69"/>
      <c r="AP1924" s="69"/>
      <c r="AQ1924" s="69"/>
      <c r="AR1924" s="69"/>
      <c r="AS1924" s="69"/>
      <c r="AT1924" s="69"/>
      <c r="AU1924" s="69"/>
      <c r="AV1924" s="68"/>
      <c r="AW1924" s="68"/>
      <c r="AX1924" s="68"/>
      <c r="AY1924" s="69"/>
      <c r="AZ1924" s="69"/>
      <c r="BA1924" s="68"/>
      <c r="BB1924" s="21">
        <v>1.399</v>
      </c>
      <c r="BC1924" s="21">
        <v>16.2</v>
      </c>
      <c r="BD1924" s="22">
        <v>1.8803763440860217</v>
      </c>
      <c r="BE1924" s="21"/>
      <c r="BG1924" s="10">
        <v>7</v>
      </c>
      <c r="BH1924" s="21">
        <f>(BC1924*24*31/1000000)</f>
        <v>1.2052799999999999E-2</v>
      </c>
      <c r="BI1924" s="22">
        <f>(BD1924*24*31/1000000)</f>
        <v>1.3990000000000001E-3</v>
      </c>
      <c r="BJ1924" s="21">
        <f>BH1924-BI1924</f>
        <v>1.0653799999999998E-2</v>
      </c>
      <c r="BK1924" s="21"/>
      <c r="BL1924" s="22"/>
      <c r="BM1924" s="21"/>
      <c r="BN1924" s="21"/>
      <c r="BO1924" s="22"/>
      <c r="BP1924" s="21"/>
    </row>
    <row r="1925" spans="1:68" ht="11.1" hidden="1" customHeight="1" outlineLevel="2" x14ac:dyDescent="0.2">
      <c r="A1925" s="10"/>
      <c r="B1925" s="18"/>
      <c r="C1925" s="18"/>
      <c r="D1925" s="18"/>
      <c r="E1925" s="23"/>
      <c r="F1925" s="208"/>
      <c r="G1925" s="208"/>
      <c r="H1925" s="208"/>
      <c r="I1925" s="208"/>
      <c r="J1925" s="208"/>
      <c r="K1925" s="208"/>
      <c r="L1925" s="24"/>
      <c r="M1925" s="24"/>
      <c r="N1925" s="24"/>
      <c r="O1925" s="24"/>
      <c r="P1925" s="208"/>
      <c r="Q1925" s="208"/>
      <c r="R1925" s="208"/>
      <c r="S1925" s="208"/>
      <c r="T1925" s="208"/>
      <c r="U1925" s="208"/>
      <c r="V1925" s="208"/>
      <c r="W1925" s="208"/>
      <c r="X1925" s="24"/>
      <c r="Y1925" s="24"/>
      <c r="Z1925" s="24"/>
      <c r="AA1925" s="208"/>
      <c r="AB1925" s="208"/>
      <c r="AC1925" s="208"/>
      <c r="AD1925" s="208"/>
      <c r="AE1925" s="208"/>
      <c r="AF1925" s="208"/>
      <c r="AG1925" s="208"/>
      <c r="AH1925" s="208"/>
      <c r="AI1925" s="208"/>
      <c r="AJ1925" s="24"/>
      <c r="AK1925" s="24"/>
      <c r="AL1925" s="24"/>
      <c r="AM1925" s="24"/>
      <c r="AN1925" s="208"/>
      <c r="AO1925" s="208"/>
      <c r="AP1925" s="208"/>
      <c r="AQ1925" s="208"/>
      <c r="AR1925" s="208"/>
      <c r="AS1925" s="208"/>
      <c r="AT1925" s="208"/>
      <c r="AU1925" s="208"/>
      <c r="AV1925" s="24"/>
      <c r="AW1925" s="24"/>
      <c r="AX1925" s="24"/>
      <c r="AY1925" s="208"/>
      <c r="AZ1925" s="208"/>
      <c r="BA1925" s="24"/>
      <c r="BB1925" s="21"/>
      <c r="BC1925" s="21"/>
      <c r="BD1925" s="22"/>
      <c r="BE1925" s="21"/>
      <c r="BG1925" s="10"/>
      <c r="BH1925" s="21"/>
      <c r="BI1925" s="22"/>
      <c r="BJ1925" s="21"/>
      <c r="BK1925" s="21"/>
      <c r="BL1925" s="22"/>
      <c r="BM1925" s="21"/>
      <c r="BN1925" s="21"/>
      <c r="BO1925" s="22"/>
      <c r="BP1925" s="21"/>
    </row>
    <row r="1926" spans="1:68" ht="11.1" hidden="1" customHeight="1" outlineLevel="1" collapsed="1" x14ac:dyDescent="0.2">
      <c r="A1926" s="10"/>
      <c r="B1926" s="18"/>
      <c r="C1926" s="18"/>
      <c r="D1926" s="18"/>
      <c r="E1926" s="19" t="s">
        <v>1726</v>
      </c>
      <c r="F1926" s="209">
        <v>1.1299999999999999</v>
      </c>
      <c r="G1926" s="209">
        <v>8.2119999999999997</v>
      </c>
      <c r="H1926" s="209">
        <v>3.056</v>
      </c>
      <c r="I1926" s="240">
        <v>2.218</v>
      </c>
      <c r="J1926" s="240"/>
      <c r="K1926" s="209">
        <v>1.1819999999999999</v>
      </c>
      <c r="L1926" s="20"/>
      <c r="M1926" s="20"/>
      <c r="N1926" s="20"/>
      <c r="O1926" s="209">
        <v>0.83499999999999996</v>
      </c>
      <c r="P1926" s="209">
        <v>1.6970000000000001</v>
      </c>
      <c r="Q1926" s="209">
        <v>3.8170000000000002</v>
      </c>
      <c r="R1926" s="209">
        <v>3.8260000000000001</v>
      </c>
      <c r="S1926" s="209">
        <v>5.1989999999999998</v>
      </c>
      <c r="T1926" s="209">
        <v>4.6509999999999998</v>
      </c>
      <c r="U1926" s="209">
        <v>2.8769999999999998</v>
      </c>
      <c r="V1926" s="209">
        <v>1.5609999999999999</v>
      </c>
      <c r="W1926" s="209">
        <v>0.77</v>
      </c>
      <c r="X1926" s="20"/>
      <c r="Y1926" s="20"/>
      <c r="Z1926" s="20"/>
      <c r="AA1926" s="209">
        <v>0.48</v>
      </c>
      <c r="AB1926" s="209">
        <v>1.429</v>
      </c>
      <c r="AC1926" s="209">
        <v>2.93</v>
      </c>
      <c r="AD1926" s="209">
        <v>4.4969999999999999</v>
      </c>
      <c r="AE1926" s="209">
        <v>3.9910000000000001</v>
      </c>
      <c r="AF1926" s="209">
        <v>4.29</v>
      </c>
      <c r="AG1926" s="209">
        <v>1.9910000000000001</v>
      </c>
      <c r="AH1926" s="209">
        <v>1.0720000000000001</v>
      </c>
      <c r="AI1926" s="209">
        <v>0.77100000000000002</v>
      </c>
      <c r="AJ1926" s="20"/>
      <c r="AK1926" s="20"/>
      <c r="AL1926" s="20"/>
      <c r="AM1926" s="209">
        <v>0.77200000000000002</v>
      </c>
      <c r="AN1926" s="209">
        <v>1.2330000000000001</v>
      </c>
      <c r="AO1926" s="209">
        <v>2.7650000000000001</v>
      </c>
      <c r="AP1926" s="209">
        <v>4.88</v>
      </c>
      <c r="AQ1926" s="209">
        <v>3.8759999999999999</v>
      </c>
      <c r="AR1926" s="209">
        <v>3.944</v>
      </c>
      <c r="AS1926" s="209">
        <v>2.9449999999999998</v>
      </c>
      <c r="AT1926" s="209">
        <v>1.3080000000000001</v>
      </c>
      <c r="AU1926" s="209">
        <v>0.78100000000000003</v>
      </c>
      <c r="AV1926" s="209">
        <v>7.0999999999999994E-2</v>
      </c>
      <c r="AW1926" s="20"/>
      <c r="AX1926" s="20"/>
      <c r="AY1926" s="209">
        <v>0.51600000000000001</v>
      </c>
      <c r="AZ1926" s="209">
        <v>1.819</v>
      </c>
      <c r="BA1926" s="209">
        <v>2.673</v>
      </c>
      <c r="BB1926" s="21">
        <f t="shared" si="236"/>
        <v>8.2119999999999997</v>
      </c>
      <c r="BC1926" s="21">
        <f>BD1926</f>
        <v>11.03763440860215</v>
      </c>
      <c r="BD1926" s="22">
        <f t="shared" si="238"/>
        <v>11.03763440860215</v>
      </c>
      <c r="BE1926" s="21">
        <f>BC1926-BD1926</f>
        <v>0</v>
      </c>
      <c r="BF1926" s="2">
        <v>3</v>
      </c>
      <c r="BG1926" s="10">
        <v>6</v>
      </c>
      <c r="BH1926" s="21">
        <f t="shared" si="235"/>
        <v>8.2120000000000005E-3</v>
      </c>
      <c r="BI1926" s="22">
        <f t="shared" si="235"/>
        <v>8.2120000000000005E-3</v>
      </c>
      <c r="BJ1926" s="21">
        <f>BH1926-BI1926</f>
        <v>0</v>
      </c>
      <c r="BK1926" s="21">
        <v>2.4636000000000002E-2</v>
      </c>
      <c r="BL1926" s="22">
        <v>2.4636000000000002E-2</v>
      </c>
      <c r="BM1926" s="21">
        <v>0</v>
      </c>
      <c r="BN1926" s="21">
        <f t="shared" si="237"/>
        <v>9.8544000000000007E-2</v>
      </c>
      <c r="BO1926" s="22">
        <f t="shared" si="237"/>
        <v>9.8544000000000007E-2</v>
      </c>
      <c r="BP1926" s="21">
        <f t="shared" si="237"/>
        <v>0</v>
      </c>
    </row>
    <row r="1927" spans="1:68" ht="11.1" hidden="1" customHeight="1" outlineLevel="2" x14ac:dyDescent="0.2">
      <c r="A1927" s="10"/>
      <c r="B1927" s="18"/>
      <c r="C1927" s="18"/>
      <c r="D1927" s="18"/>
      <c r="E1927" s="23" t="s">
        <v>1727</v>
      </c>
      <c r="F1927" s="208">
        <v>1.1299999999999999</v>
      </c>
      <c r="G1927" s="208">
        <v>8.2119999999999997</v>
      </c>
      <c r="H1927" s="208">
        <v>3.056</v>
      </c>
      <c r="I1927" s="239">
        <v>2.218</v>
      </c>
      <c r="J1927" s="239"/>
      <c r="K1927" s="208">
        <v>1.1819999999999999</v>
      </c>
      <c r="L1927" s="24"/>
      <c r="M1927" s="24"/>
      <c r="N1927" s="24"/>
      <c r="O1927" s="208">
        <v>0.83499999999999996</v>
      </c>
      <c r="P1927" s="208">
        <v>1.6970000000000001</v>
      </c>
      <c r="Q1927" s="208">
        <v>3.8170000000000002</v>
      </c>
      <c r="R1927" s="208">
        <v>3.8260000000000001</v>
      </c>
      <c r="S1927" s="208">
        <v>5.1989999999999998</v>
      </c>
      <c r="T1927" s="208">
        <v>4.6509999999999998</v>
      </c>
      <c r="U1927" s="208">
        <v>2.8769999999999998</v>
      </c>
      <c r="V1927" s="208">
        <v>1.5609999999999999</v>
      </c>
      <c r="W1927" s="208">
        <v>0.77</v>
      </c>
      <c r="X1927" s="24"/>
      <c r="Y1927" s="24"/>
      <c r="Z1927" s="24"/>
      <c r="AA1927" s="208">
        <v>0.48</v>
      </c>
      <c r="AB1927" s="208">
        <v>1.429</v>
      </c>
      <c r="AC1927" s="208">
        <v>2.93</v>
      </c>
      <c r="AD1927" s="208">
        <v>4.4969999999999999</v>
      </c>
      <c r="AE1927" s="208">
        <v>3.9910000000000001</v>
      </c>
      <c r="AF1927" s="208">
        <v>4.29</v>
      </c>
      <c r="AG1927" s="208">
        <v>1.9910000000000001</v>
      </c>
      <c r="AH1927" s="208">
        <v>1.0720000000000001</v>
      </c>
      <c r="AI1927" s="208">
        <v>0.77100000000000002</v>
      </c>
      <c r="AJ1927" s="24"/>
      <c r="AK1927" s="24"/>
      <c r="AL1927" s="24"/>
      <c r="AM1927" s="208">
        <v>0.77200000000000002</v>
      </c>
      <c r="AN1927" s="208">
        <v>1.2330000000000001</v>
      </c>
      <c r="AO1927" s="208">
        <v>2.7650000000000001</v>
      </c>
      <c r="AP1927" s="208">
        <v>4.88</v>
      </c>
      <c r="AQ1927" s="208">
        <v>3.8759999999999999</v>
      </c>
      <c r="AR1927" s="208">
        <v>3.944</v>
      </c>
      <c r="AS1927" s="208">
        <v>2.9449999999999998</v>
      </c>
      <c r="AT1927" s="208">
        <v>1.3080000000000001</v>
      </c>
      <c r="AU1927" s="208">
        <v>0.78100000000000003</v>
      </c>
      <c r="AV1927" s="208">
        <v>7.0999999999999994E-2</v>
      </c>
      <c r="AW1927" s="24"/>
      <c r="AX1927" s="24"/>
      <c r="AY1927" s="208">
        <v>0.51600000000000001</v>
      </c>
      <c r="AZ1927" s="208">
        <v>1.819</v>
      </c>
      <c r="BA1927" s="208">
        <v>2.673</v>
      </c>
      <c r="BB1927" s="21">
        <f t="shared" si="236"/>
        <v>8.2119999999999997</v>
      </c>
      <c r="BC1927" s="21"/>
      <c r="BD1927" s="22">
        <f t="shared" si="238"/>
        <v>11.03763440860215</v>
      </c>
      <c r="BE1927" s="21"/>
      <c r="BG1927" s="10"/>
      <c r="BH1927" s="21">
        <f t="shared" si="235"/>
        <v>0</v>
      </c>
      <c r="BI1927" s="22">
        <f t="shared" si="235"/>
        <v>8.2120000000000005E-3</v>
      </c>
      <c r="BJ1927" s="21"/>
      <c r="BK1927" s="21">
        <v>0</v>
      </c>
      <c r="BL1927" s="22">
        <v>2.4636000000000002E-2</v>
      </c>
      <c r="BM1927" s="21"/>
      <c r="BN1927" s="21">
        <f t="shared" si="237"/>
        <v>0</v>
      </c>
      <c r="BO1927" s="22">
        <f t="shared" si="237"/>
        <v>9.8544000000000007E-2</v>
      </c>
      <c r="BP1927" s="21">
        <f t="shared" si="237"/>
        <v>0</v>
      </c>
    </row>
    <row r="1928" spans="1:68" ht="11.1" customHeight="1" outlineLevel="1" collapsed="1" x14ac:dyDescent="0.2">
      <c r="A1928" s="10"/>
      <c r="B1928" s="18"/>
      <c r="C1928" s="18"/>
      <c r="D1928" s="18"/>
      <c r="E1928" s="19" t="s">
        <v>1728</v>
      </c>
      <c r="F1928" s="209">
        <v>1.363</v>
      </c>
      <c r="G1928" s="209">
        <v>1.3220000000000001</v>
      </c>
      <c r="H1928" s="209">
        <v>0.68700000000000006</v>
      </c>
      <c r="I1928" s="240">
        <v>0.25800000000000001</v>
      </c>
      <c r="J1928" s="240"/>
      <c r="K1928" s="209">
        <v>0.251</v>
      </c>
      <c r="L1928" s="20"/>
      <c r="M1928" s="20"/>
      <c r="N1928" s="20"/>
      <c r="O1928" s="20"/>
      <c r="P1928" s="209">
        <v>0.75800000000000001</v>
      </c>
      <c r="Q1928" s="209">
        <v>1.8660000000000001</v>
      </c>
      <c r="R1928" s="209">
        <v>1.4850000000000001</v>
      </c>
      <c r="S1928" s="209">
        <v>1.8109999999999999</v>
      </c>
      <c r="T1928" s="209">
        <v>1.9790000000000001</v>
      </c>
      <c r="U1928" s="209">
        <v>1.1839999999999999</v>
      </c>
      <c r="V1928" s="209">
        <v>0.77200000000000002</v>
      </c>
      <c r="W1928" s="209">
        <v>0.36599999999999999</v>
      </c>
      <c r="X1928" s="209">
        <v>0.11</v>
      </c>
      <c r="Y1928" s="209">
        <v>2.5999999999999999E-2</v>
      </c>
      <c r="Z1928" s="20"/>
      <c r="AA1928" s="209">
        <v>0.25700000000000001</v>
      </c>
      <c r="AB1928" s="209">
        <v>0.65400000000000003</v>
      </c>
      <c r="AC1928" s="209">
        <v>1.17</v>
      </c>
      <c r="AD1928" s="209">
        <v>1.6120000000000001</v>
      </c>
      <c r="AE1928" s="20"/>
      <c r="AF1928" s="209">
        <v>3.419</v>
      </c>
      <c r="AG1928" s="209">
        <v>1.123</v>
      </c>
      <c r="AH1928" s="209">
        <v>0.60399999999999998</v>
      </c>
      <c r="AI1928" s="209">
        <v>0.42599999999999999</v>
      </c>
      <c r="AJ1928" s="20"/>
      <c r="AK1928" s="20"/>
      <c r="AL1928" s="20"/>
      <c r="AM1928" s="209">
        <v>0.22900000000000001</v>
      </c>
      <c r="AN1928" s="209">
        <v>0.80300000000000005</v>
      </c>
      <c r="AO1928" s="209">
        <v>1.087</v>
      </c>
      <c r="AP1928" s="209">
        <v>1.9750000000000001</v>
      </c>
      <c r="AQ1928" s="209">
        <v>2.298</v>
      </c>
      <c r="AR1928" s="209">
        <v>1.9370000000000001</v>
      </c>
      <c r="AS1928" s="209">
        <v>1.4179999999999999</v>
      </c>
      <c r="AT1928" s="209">
        <v>0.89</v>
      </c>
      <c r="AU1928" s="209">
        <v>0.41899999999999998</v>
      </c>
      <c r="AV1928" s="20"/>
      <c r="AW1928" s="20"/>
      <c r="AX1928" s="20"/>
      <c r="AY1928" s="20"/>
      <c r="AZ1928" s="209">
        <v>0.77100000000000002</v>
      </c>
      <c r="BA1928" s="209">
        <v>1.081</v>
      </c>
      <c r="BB1928" s="21">
        <f t="shared" si="236"/>
        <v>3.419</v>
      </c>
      <c r="BC1928" s="21">
        <f>BD1928</f>
        <v>4.595430107526882</v>
      </c>
      <c r="BD1928" s="22">
        <f t="shared" si="238"/>
        <v>4.595430107526882</v>
      </c>
      <c r="BE1928" s="21">
        <f>BC1928-BD1928</f>
        <v>0</v>
      </c>
      <c r="BF1928" s="2">
        <v>2.75</v>
      </c>
      <c r="BG1928" s="10">
        <v>7</v>
      </c>
      <c r="BH1928" s="21">
        <f t="shared" si="235"/>
        <v>3.4190000000000002E-3</v>
      </c>
      <c r="BI1928" s="22">
        <f t="shared" si="235"/>
        <v>3.4190000000000002E-3</v>
      </c>
      <c r="BJ1928" s="21">
        <f>BH1928-BI1928</f>
        <v>0</v>
      </c>
      <c r="BK1928" s="21">
        <v>1.0257E-2</v>
      </c>
      <c r="BL1928" s="22">
        <v>1.0257E-2</v>
      </c>
      <c r="BM1928" s="21">
        <v>0</v>
      </c>
      <c r="BN1928" s="21">
        <f t="shared" si="237"/>
        <v>4.1028000000000002E-2</v>
      </c>
      <c r="BO1928" s="22">
        <f t="shared" si="237"/>
        <v>4.1028000000000002E-2</v>
      </c>
      <c r="BP1928" s="21">
        <f t="shared" si="237"/>
        <v>0</v>
      </c>
    </row>
    <row r="1929" spans="1:68" ht="11.1" hidden="1" customHeight="1" outlineLevel="2" x14ac:dyDescent="0.2">
      <c r="A1929" s="10"/>
      <c r="B1929" s="18"/>
      <c r="C1929" s="18"/>
      <c r="D1929" s="18"/>
      <c r="E1929" s="23" t="s">
        <v>1729</v>
      </c>
      <c r="F1929" s="208">
        <v>1.363</v>
      </c>
      <c r="G1929" s="208">
        <v>1.3220000000000001</v>
      </c>
      <c r="H1929" s="208">
        <v>0.68700000000000006</v>
      </c>
      <c r="I1929" s="239">
        <v>0.25800000000000001</v>
      </c>
      <c r="J1929" s="239"/>
      <c r="K1929" s="208">
        <v>0.251</v>
      </c>
      <c r="L1929" s="24"/>
      <c r="M1929" s="24"/>
      <c r="N1929" s="24"/>
      <c r="O1929" s="24"/>
      <c r="P1929" s="208">
        <v>0.75800000000000001</v>
      </c>
      <c r="Q1929" s="208">
        <v>1.8660000000000001</v>
      </c>
      <c r="R1929" s="208">
        <v>1.4850000000000001</v>
      </c>
      <c r="S1929" s="208">
        <v>1.8109999999999999</v>
      </c>
      <c r="T1929" s="208">
        <v>1.9790000000000001</v>
      </c>
      <c r="U1929" s="208">
        <v>1.1839999999999999</v>
      </c>
      <c r="V1929" s="208">
        <v>0.77200000000000002</v>
      </c>
      <c r="W1929" s="208">
        <v>0.36599999999999999</v>
      </c>
      <c r="X1929" s="208">
        <v>0.11</v>
      </c>
      <c r="Y1929" s="208">
        <v>2.5999999999999999E-2</v>
      </c>
      <c r="Z1929" s="24"/>
      <c r="AA1929" s="208">
        <v>0.25700000000000001</v>
      </c>
      <c r="AB1929" s="208">
        <v>0.65400000000000003</v>
      </c>
      <c r="AC1929" s="208">
        <v>1.17</v>
      </c>
      <c r="AD1929" s="208">
        <v>1.6120000000000001</v>
      </c>
      <c r="AE1929" s="24"/>
      <c r="AF1929" s="208">
        <v>3.419</v>
      </c>
      <c r="AG1929" s="208">
        <v>1.123</v>
      </c>
      <c r="AH1929" s="208">
        <v>0.60399999999999998</v>
      </c>
      <c r="AI1929" s="208">
        <v>0.42599999999999999</v>
      </c>
      <c r="AJ1929" s="24"/>
      <c r="AK1929" s="24"/>
      <c r="AL1929" s="24"/>
      <c r="AM1929" s="208">
        <v>0.22900000000000001</v>
      </c>
      <c r="AN1929" s="208">
        <v>0.80300000000000005</v>
      </c>
      <c r="AO1929" s="208">
        <v>1.087</v>
      </c>
      <c r="AP1929" s="208">
        <v>1.9750000000000001</v>
      </c>
      <c r="AQ1929" s="208">
        <v>2.298</v>
      </c>
      <c r="AR1929" s="208">
        <v>1.9370000000000001</v>
      </c>
      <c r="AS1929" s="208">
        <v>1.4179999999999999</v>
      </c>
      <c r="AT1929" s="208">
        <v>0.89</v>
      </c>
      <c r="AU1929" s="208">
        <v>0.41899999999999998</v>
      </c>
      <c r="AV1929" s="24"/>
      <c r="AW1929" s="24"/>
      <c r="AX1929" s="24"/>
      <c r="AY1929" s="24"/>
      <c r="AZ1929" s="208">
        <v>0.77100000000000002</v>
      </c>
      <c r="BA1929" s="208">
        <v>1.081</v>
      </c>
      <c r="BB1929" s="21">
        <f t="shared" si="236"/>
        <v>3.419</v>
      </c>
      <c r="BC1929" s="21"/>
      <c r="BD1929" s="22">
        <f t="shared" si="238"/>
        <v>4.595430107526882</v>
      </c>
      <c r="BE1929" s="21"/>
      <c r="BG1929" s="10"/>
      <c r="BH1929" s="21">
        <f t="shared" si="235"/>
        <v>0</v>
      </c>
      <c r="BI1929" s="22">
        <f t="shared" si="235"/>
        <v>3.4190000000000002E-3</v>
      </c>
      <c r="BJ1929" s="21"/>
      <c r="BK1929" s="21">
        <v>0</v>
      </c>
      <c r="BL1929" s="22">
        <v>1.0257E-2</v>
      </c>
      <c r="BM1929" s="21"/>
      <c r="BN1929" s="21">
        <f t="shared" si="237"/>
        <v>0</v>
      </c>
      <c r="BO1929" s="22">
        <f t="shared" si="237"/>
        <v>4.1028000000000002E-2</v>
      </c>
      <c r="BP1929" s="21">
        <f t="shared" si="237"/>
        <v>0</v>
      </c>
    </row>
    <row r="1930" spans="1:68" ht="11.1" customHeight="1" outlineLevel="1" collapsed="1" x14ac:dyDescent="0.2">
      <c r="A1930" s="10"/>
      <c r="B1930" s="18"/>
      <c r="C1930" s="18"/>
      <c r="D1930" s="18"/>
      <c r="E1930" s="19" t="s">
        <v>1730</v>
      </c>
      <c r="F1930" s="209">
        <v>2.1269999999999998</v>
      </c>
      <c r="G1930" s="209">
        <v>2.5640000000000001</v>
      </c>
      <c r="H1930" s="209">
        <v>2.0379999999999998</v>
      </c>
      <c r="I1930" s="240">
        <v>1.762</v>
      </c>
      <c r="J1930" s="240"/>
      <c r="K1930" s="209">
        <v>0.77300000000000002</v>
      </c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0"/>
      <c r="AE1930" s="20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1">
        <f t="shared" si="236"/>
        <v>2.5640000000000001</v>
      </c>
      <c r="BC1930" s="21">
        <f>BD1930</f>
        <v>3.446236559139785</v>
      </c>
      <c r="BD1930" s="22">
        <f t="shared" si="238"/>
        <v>3.446236559139785</v>
      </c>
      <c r="BE1930" s="21">
        <f>BC1930-BD1930</f>
        <v>0</v>
      </c>
      <c r="BG1930" s="10">
        <v>7</v>
      </c>
      <c r="BH1930" s="21">
        <f t="shared" si="235"/>
        <v>2.5640000000000003E-3</v>
      </c>
      <c r="BI1930" s="22">
        <f t="shared" si="235"/>
        <v>2.5640000000000003E-3</v>
      </c>
      <c r="BJ1930" s="21">
        <f>BH1930-BI1930</f>
        <v>0</v>
      </c>
      <c r="BK1930" s="21">
        <v>7.6920000000000009E-3</v>
      </c>
      <c r="BL1930" s="22">
        <v>7.6920000000000009E-3</v>
      </c>
      <c r="BM1930" s="21">
        <v>0</v>
      </c>
      <c r="BN1930" s="21">
        <f t="shared" si="237"/>
        <v>3.0768000000000004E-2</v>
      </c>
      <c r="BO1930" s="22">
        <f t="shared" si="237"/>
        <v>3.0768000000000004E-2</v>
      </c>
      <c r="BP1930" s="21">
        <f t="shared" si="237"/>
        <v>0</v>
      </c>
    </row>
    <row r="1931" spans="1:68" ht="11.1" hidden="1" customHeight="1" outlineLevel="2" x14ac:dyDescent="0.2">
      <c r="A1931" s="10"/>
      <c r="B1931" s="18"/>
      <c r="C1931" s="18"/>
      <c r="D1931" s="18"/>
      <c r="E1931" s="23" t="s">
        <v>1731</v>
      </c>
      <c r="F1931" s="208">
        <v>2.1269999999999998</v>
      </c>
      <c r="G1931" s="208">
        <v>2.5640000000000001</v>
      </c>
      <c r="H1931" s="208">
        <v>2.0379999999999998</v>
      </c>
      <c r="I1931" s="239">
        <v>1.762</v>
      </c>
      <c r="J1931" s="239"/>
      <c r="K1931" s="208">
        <v>0.77300000000000002</v>
      </c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24"/>
      <c r="AG1931" s="24"/>
      <c r="AH1931" s="24"/>
      <c r="AI1931" s="24"/>
      <c r="AJ1931" s="24"/>
      <c r="AK1931" s="24"/>
      <c r="AL1931" s="24"/>
      <c r="AM1931" s="24"/>
      <c r="AN1931" s="24"/>
      <c r="AO1931" s="24"/>
      <c r="AP1931" s="24"/>
      <c r="AQ1931" s="24"/>
      <c r="AR1931" s="24"/>
      <c r="AS1931" s="24"/>
      <c r="AT1931" s="24"/>
      <c r="AU1931" s="24"/>
      <c r="AV1931" s="24"/>
      <c r="AW1931" s="24"/>
      <c r="AX1931" s="24"/>
      <c r="AY1931" s="24"/>
      <c r="AZ1931" s="24"/>
      <c r="BA1931" s="24"/>
      <c r="BB1931" s="21">
        <f t="shared" si="236"/>
        <v>2.5640000000000001</v>
      </c>
      <c r="BC1931" s="21"/>
      <c r="BD1931" s="22">
        <f t="shared" si="238"/>
        <v>3.446236559139785</v>
      </c>
      <c r="BE1931" s="21"/>
      <c r="BG1931" s="10"/>
      <c r="BH1931" s="21">
        <f t="shared" si="235"/>
        <v>0</v>
      </c>
      <c r="BI1931" s="22">
        <f t="shared" si="235"/>
        <v>2.5640000000000003E-3</v>
      </c>
      <c r="BJ1931" s="21"/>
      <c r="BK1931" s="21">
        <v>0</v>
      </c>
      <c r="BL1931" s="22">
        <v>7.6920000000000009E-3</v>
      </c>
      <c r="BM1931" s="21"/>
      <c r="BN1931" s="21">
        <f t="shared" si="237"/>
        <v>0</v>
      </c>
      <c r="BO1931" s="22">
        <f t="shared" si="237"/>
        <v>3.0768000000000004E-2</v>
      </c>
      <c r="BP1931" s="21">
        <f t="shared" si="237"/>
        <v>0</v>
      </c>
    </row>
    <row r="1932" spans="1:68" ht="11.1" customHeight="1" outlineLevel="1" collapsed="1" x14ac:dyDescent="0.2">
      <c r="A1932" s="10"/>
      <c r="B1932" s="18"/>
      <c r="C1932" s="18"/>
      <c r="D1932" s="18"/>
      <c r="E1932" s="19" t="s">
        <v>1732</v>
      </c>
      <c r="F1932" s="209">
        <v>1.3149999999999999</v>
      </c>
      <c r="G1932" s="209">
        <v>1.2150000000000001</v>
      </c>
      <c r="H1932" s="209">
        <v>0.66500000000000004</v>
      </c>
      <c r="I1932" s="20"/>
      <c r="J1932" s="20"/>
      <c r="K1932" s="209">
        <v>0.86899999999999999</v>
      </c>
      <c r="L1932" s="20"/>
      <c r="M1932" s="20"/>
      <c r="N1932" s="20"/>
      <c r="O1932" s="20"/>
      <c r="P1932" s="209">
        <v>0.98799999999999999</v>
      </c>
      <c r="Q1932" s="209">
        <v>0.79400000000000004</v>
      </c>
      <c r="R1932" s="209">
        <v>1.165</v>
      </c>
      <c r="S1932" s="209">
        <v>1.2370000000000001</v>
      </c>
      <c r="T1932" s="209">
        <v>1.0489999999999999</v>
      </c>
      <c r="U1932" s="209">
        <v>0.58799999999999997</v>
      </c>
      <c r="V1932" s="209">
        <v>0.40100000000000002</v>
      </c>
      <c r="W1932" s="20"/>
      <c r="X1932" s="20"/>
      <c r="Y1932" s="20"/>
      <c r="Z1932" s="20"/>
      <c r="AA1932" s="20"/>
      <c r="AB1932" s="209">
        <v>0.88600000000000001</v>
      </c>
      <c r="AC1932" s="209">
        <v>0.66500000000000004</v>
      </c>
      <c r="AD1932" s="209">
        <v>0.66</v>
      </c>
      <c r="AE1932" s="20"/>
      <c r="AF1932" s="20"/>
      <c r="AG1932" s="209">
        <v>0.63500000000000001</v>
      </c>
      <c r="AH1932" s="209">
        <v>0.6</v>
      </c>
      <c r="AI1932" s="209">
        <v>0.2</v>
      </c>
      <c r="AJ1932" s="20"/>
      <c r="AK1932" s="20"/>
      <c r="AL1932" s="20"/>
      <c r="AM1932" s="20"/>
      <c r="AN1932" s="209">
        <v>2.86</v>
      </c>
      <c r="AO1932" s="209">
        <v>0.77700000000000002</v>
      </c>
      <c r="AP1932" s="209">
        <v>0.61</v>
      </c>
      <c r="AQ1932" s="209">
        <v>0.83099999999999996</v>
      </c>
      <c r="AR1932" s="209">
        <v>0.3</v>
      </c>
      <c r="AS1932" s="209">
        <v>0.5</v>
      </c>
      <c r="AT1932" s="209">
        <v>0.5</v>
      </c>
      <c r="AU1932" s="209">
        <v>1.7070000000000001</v>
      </c>
      <c r="AV1932" s="20"/>
      <c r="AW1932" s="20"/>
      <c r="AX1932" s="20"/>
      <c r="AY1932" s="209">
        <v>0.28699999999999998</v>
      </c>
      <c r="AZ1932" s="209">
        <v>0.35399999999999998</v>
      </c>
      <c r="BA1932" s="20"/>
      <c r="BB1932" s="21">
        <f t="shared" si="236"/>
        <v>2.86</v>
      </c>
      <c r="BC1932" s="21">
        <f>BD1932</f>
        <v>3.844086021505376</v>
      </c>
      <c r="BD1932" s="22">
        <f t="shared" si="238"/>
        <v>3.844086021505376</v>
      </c>
      <c r="BE1932" s="21">
        <f>BC1932-BD1932</f>
        <v>0</v>
      </c>
      <c r="BF1932" s="2">
        <v>2.12</v>
      </c>
      <c r="BG1932" s="10">
        <v>7</v>
      </c>
      <c r="BH1932" s="21">
        <f t="shared" si="235"/>
        <v>2.8600000000000001E-3</v>
      </c>
      <c r="BI1932" s="22">
        <f t="shared" si="235"/>
        <v>2.8600000000000001E-3</v>
      </c>
      <c r="BJ1932" s="21">
        <f>BH1932-BI1932</f>
        <v>0</v>
      </c>
      <c r="BK1932" s="21">
        <v>8.5800000000000008E-3</v>
      </c>
      <c r="BL1932" s="22">
        <v>8.5800000000000008E-3</v>
      </c>
      <c r="BM1932" s="21">
        <v>0</v>
      </c>
      <c r="BN1932" s="21">
        <f t="shared" si="237"/>
        <v>3.4320000000000003E-2</v>
      </c>
      <c r="BO1932" s="22">
        <f t="shared" si="237"/>
        <v>3.4320000000000003E-2</v>
      </c>
      <c r="BP1932" s="21">
        <f t="shared" si="237"/>
        <v>0</v>
      </c>
    </row>
    <row r="1933" spans="1:68" ht="11.1" hidden="1" customHeight="1" outlineLevel="2" x14ac:dyDescent="0.2">
      <c r="A1933" s="10"/>
      <c r="B1933" s="18"/>
      <c r="C1933" s="18"/>
      <c r="D1933" s="18"/>
      <c r="E1933" s="23" t="s">
        <v>1733</v>
      </c>
      <c r="F1933" s="208">
        <v>1.3149999999999999</v>
      </c>
      <c r="G1933" s="208">
        <v>1.2150000000000001</v>
      </c>
      <c r="H1933" s="208">
        <v>0.66500000000000004</v>
      </c>
      <c r="I1933" s="24"/>
      <c r="J1933" s="24"/>
      <c r="K1933" s="208">
        <v>0.86899999999999999</v>
      </c>
      <c r="L1933" s="24"/>
      <c r="M1933" s="24"/>
      <c r="N1933" s="24"/>
      <c r="O1933" s="24"/>
      <c r="P1933" s="208">
        <v>0.98799999999999999</v>
      </c>
      <c r="Q1933" s="208">
        <v>0.79400000000000004</v>
      </c>
      <c r="R1933" s="208">
        <v>1.165</v>
      </c>
      <c r="S1933" s="208">
        <v>1.2370000000000001</v>
      </c>
      <c r="T1933" s="208">
        <v>1.0489999999999999</v>
      </c>
      <c r="U1933" s="208">
        <v>0.58799999999999997</v>
      </c>
      <c r="V1933" s="208">
        <v>0.40100000000000002</v>
      </c>
      <c r="W1933" s="24"/>
      <c r="X1933" s="24"/>
      <c r="Y1933" s="24"/>
      <c r="Z1933" s="24"/>
      <c r="AA1933" s="24"/>
      <c r="AB1933" s="208">
        <v>0.88600000000000001</v>
      </c>
      <c r="AC1933" s="208">
        <v>0.66500000000000004</v>
      </c>
      <c r="AD1933" s="208">
        <v>0.66</v>
      </c>
      <c r="AE1933" s="24"/>
      <c r="AF1933" s="24"/>
      <c r="AG1933" s="208">
        <v>0.63500000000000001</v>
      </c>
      <c r="AH1933" s="208">
        <v>0.6</v>
      </c>
      <c r="AI1933" s="208">
        <v>0.2</v>
      </c>
      <c r="AJ1933" s="24"/>
      <c r="AK1933" s="24"/>
      <c r="AL1933" s="24"/>
      <c r="AM1933" s="24"/>
      <c r="AN1933" s="208">
        <v>2.86</v>
      </c>
      <c r="AO1933" s="208">
        <v>0.77700000000000002</v>
      </c>
      <c r="AP1933" s="208">
        <v>0.61</v>
      </c>
      <c r="AQ1933" s="208">
        <v>0.83099999999999996</v>
      </c>
      <c r="AR1933" s="208">
        <v>0.3</v>
      </c>
      <c r="AS1933" s="208">
        <v>0.5</v>
      </c>
      <c r="AT1933" s="208">
        <v>0.5</v>
      </c>
      <c r="AU1933" s="208">
        <v>1.7070000000000001</v>
      </c>
      <c r="AV1933" s="24"/>
      <c r="AW1933" s="24"/>
      <c r="AX1933" s="24"/>
      <c r="AY1933" s="208">
        <v>0.28699999999999998</v>
      </c>
      <c r="AZ1933" s="208">
        <v>0.35399999999999998</v>
      </c>
      <c r="BA1933" s="24"/>
      <c r="BB1933" s="21">
        <f t="shared" si="236"/>
        <v>2.86</v>
      </c>
      <c r="BC1933" s="21"/>
      <c r="BD1933" s="22">
        <f t="shared" si="238"/>
        <v>3.844086021505376</v>
      </c>
      <c r="BE1933" s="21"/>
      <c r="BG1933" s="10"/>
      <c r="BH1933" s="21">
        <f t="shared" si="235"/>
        <v>0</v>
      </c>
      <c r="BI1933" s="22">
        <f t="shared" si="235"/>
        <v>2.8600000000000001E-3</v>
      </c>
      <c r="BJ1933" s="21"/>
      <c r="BK1933" s="21">
        <v>0</v>
      </c>
      <c r="BL1933" s="22">
        <v>8.5800000000000008E-3</v>
      </c>
      <c r="BM1933" s="21"/>
      <c r="BN1933" s="21">
        <f t="shared" si="237"/>
        <v>0</v>
      </c>
      <c r="BO1933" s="22">
        <f t="shared" si="237"/>
        <v>3.4320000000000003E-2</v>
      </c>
      <c r="BP1933" s="21">
        <f t="shared" si="237"/>
        <v>0</v>
      </c>
    </row>
    <row r="1934" spans="1:68" ht="11.1" hidden="1" customHeight="1" outlineLevel="1" collapsed="1" x14ac:dyDescent="0.2">
      <c r="A1934" s="10"/>
      <c r="B1934" s="18"/>
      <c r="C1934" s="18"/>
      <c r="D1934" s="18"/>
      <c r="E1934" s="19" t="s">
        <v>1734</v>
      </c>
      <c r="F1934" s="209">
        <v>4.351</v>
      </c>
      <c r="G1934" s="209">
        <v>4.8600000000000003</v>
      </c>
      <c r="H1934" s="209">
        <v>3.3769999999999998</v>
      </c>
      <c r="I1934" s="240">
        <v>3.4820000000000002</v>
      </c>
      <c r="J1934" s="240"/>
      <c r="K1934" s="209">
        <v>3.2370000000000001</v>
      </c>
      <c r="L1934" s="20"/>
      <c r="M1934" s="209">
        <v>7.2380000000000004</v>
      </c>
      <c r="N1934" s="20"/>
      <c r="O1934" s="20"/>
      <c r="P1934" s="209">
        <v>9.5039999999999996</v>
      </c>
      <c r="Q1934" s="209">
        <v>5.4089999999999998</v>
      </c>
      <c r="R1934" s="209">
        <v>3.0510000000000002</v>
      </c>
      <c r="S1934" s="209">
        <v>3.15</v>
      </c>
      <c r="T1934" s="209">
        <v>3.3159999999999998</v>
      </c>
      <c r="U1934" s="209">
        <v>2.8109999999999999</v>
      </c>
      <c r="V1934" s="209">
        <v>3.2570000000000001</v>
      </c>
      <c r="W1934" s="209">
        <v>2.8889999999999998</v>
      </c>
      <c r="X1934" s="209">
        <v>2.7970000000000002</v>
      </c>
      <c r="Y1934" s="209">
        <v>2.2360000000000002</v>
      </c>
      <c r="Z1934" s="20"/>
      <c r="AA1934" s="209">
        <v>5.48</v>
      </c>
      <c r="AB1934" s="209">
        <v>3.109</v>
      </c>
      <c r="AC1934" s="209">
        <v>3.2090000000000001</v>
      </c>
      <c r="AD1934" s="209">
        <v>3.556</v>
      </c>
      <c r="AE1934" s="209">
        <v>3.4239999999999999</v>
      </c>
      <c r="AF1934" s="209">
        <v>3.3679999999999999</v>
      </c>
      <c r="AG1934" s="209">
        <v>2.8410000000000002</v>
      </c>
      <c r="AH1934" s="209">
        <v>2.552</v>
      </c>
      <c r="AI1934" s="209">
        <v>2.706</v>
      </c>
      <c r="AJ1934" s="20"/>
      <c r="AK1934" s="20"/>
      <c r="AL1934" s="20"/>
      <c r="AM1934" s="20"/>
      <c r="AN1934" s="209">
        <v>3.7949999999999999</v>
      </c>
      <c r="AO1934" s="209">
        <v>3.8690000000000002</v>
      </c>
      <c r="AP1934" s="209">
        <v>4.548</v>
      </c>
      <c r="AQ1934" s="209">
        <v>4.3860000000000001</v>
      </c>
      <c r="AR1934" s="209">
        <v>4.32</v>
      </c>
      <c r="AS1934" s="209">
        <v>3.4209999999999998</v>
      </c>
      <c r="AT1934" s="209">
        <v>4.12</v>
      </c>
      <c r="AU1934" s="209">
        <v>3.18</v>
      </c>
      <c r="AV1934" s="209">
        <v>2.552</v>
      </c>
      <c r="AW1934" s="209">
        <v>3.1970000000000001</v>
      </c>
      <c r="AX1934" s="20"/>
      <c r="AY1934" s="209">
        <v>7.6749999999999998</v>
      </c>
      <c r="AZ1934" s="209">
        <v>4.3250000000000002</v>
      </c>
      <c r="BA1934" s="209">
        <v>5.0469999999999997</v>
      </c>
      <c r="BB1934" s="21">
        <f>BB1935+BB1936</f>
        <v>14.550999999999998</v>
      </c>
      <c r="BC1934" s="21">
        <f>BD1934</f>
        <v>19.557795698924728</v>
      </c>
      <c r="BD1934" s="22">
        <f t="shared" si="238"/>
        <v>19.557795698924728</v>
      </c>
      <c r="BE1934" s="21">
        <f>BC1934-BD1934</f>
        <v>0</v>
      </c>
      <c r="BF1934" s="2">
        <v>2.12</v>
      </c>
      <c r="BG1934" s="10">
        <v>6</v>
      </c>
      <c r="BH1934" s="21">
        <f t="shared" si="235"/>
        <v>1.4550999999999998E-2</v>
      </c>
      <c r="BI1934" s="22">
        <f t="shared" si="235"/>
        <v>1.4550999999999998E-2</v>
      </c>
      <c r="BJ1934" s="21">
        <f>BH1934-BI1934</f>
        <v>0</v>
      </c>
      <c r="BK1934" s="21">
        <v>4.3652999999999997E-2</v>
      </c>
      <c r="BL1934" s="22">
        <v>4.3652999999999997E-2</v>
      </c>
      <c r="BM1934" s="21">
        <v>0</v>
      </c>
      <c r="BN1934" s="21">
        <f t="shared" si="237"/>
        <v>0.17461199999999999</v>
      </c>
      <c r="BO1934" s="22">
        <f t="shared" si="237"/>
        <v>0.17461199999999999</v>
      </c>
      <c r="BP1934" s="21">
        <f t="shared" si="237"/>
        <v>0</v>
      </c>
    </row>
    <row r="1935" spans="1:68" ht="21.95" hidden="1" customHeight="1" outlineLevel="2" x14ac:dyDescent="0.2">
      <c r="A1935" s="10"/>
      <c r="B1935" s="18"/>
      <c r="C1935" s="18"/>
      <c r="D1935" s="18"/>
      <c r="E1935" s="23" t="s">
        <v>1735</v>
      </c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24"/>
      <c r="AG1935" s="24"/>
      <c r="AH1935" s="24"/>
      <c r="AI1935" s="24"/>
      <c r="AJ1935" s="24"/>
      <c r="AK1935" s="24"/>
      <c r="AL1935" s="24"/>
      <c r="AM1935" s="24"/>
      <c r="AN1935" s="24"/>
      <c r="AO1935" s="24"/>
      <c r="AP1935" s="24"/>
      <c r="AQ1935" s="24"/>
      <c r="AR1935" s="24"/>
      <c r="AS1935" s="24"/>
      <c r="AT1935" s="24"/>
      <c r="AU1935" s="24"/>
      <c r="AV1935" s="24"/>
      <c r="AW1935" s="24"/>
      <c r="AX1935" s="24"/>
      <c r="AY1935" s="208">
        <v>3.5649999999999999</v>
      </c>
      <c r="AZ1935" s="208">
        <v>4.3250000000000002</v>
      </c>
      <c r="BA1935" s="208">
        <v>5.0469999999999997</v>
      </c>
      <c r="BB1935" s="21">
        <f t="shared" si="236"/>
        <v>5.0469999999999997</v>
      </c>
      <c r="BC1935" s="21"/>
      <c r="BD1935" s="22">
        <f t="shared" si="238"/>
        <v>6.783602150537634</v>
      </c>
      <c r="BE1935" s="21"/>
      <c r="BG1935" s="10"/>
      <c r="BH1935" s="21">
        <f t="shared" si="235"/>
        <v>0</v>
      </c>
      <c r="BI1935" s="22">
        <f t="shared" si="235"/>
        <v>5.0470000000000003E-3</v>
      </c>
      <c r="BJ1935" s="21"/>
      <c r="BK1935" s="21">
        <v>0</v>
      </c>
      <c r="BL1935" s="22">
        <v>1.5141000000000002E-2</v>
      </c>
      <c r="BM1935" s="21"/>
      <c r="BN1935" s="21">
        <f t="shared" si="237"/>
        <v>0</v>
      </c>
      <c r="BO1935" s="22">
        <f t="shared" si="237"/>
        <v>6.0564000000000007E-2</v>
      </c>
      <c r="BP1935" s="21">
        <f t="shared" si="237"/>
        <v>0</v>
      </c>
    </row>
    <row r="1936" spans="1:68" ht="11.1" hidden="1" customHeight="1" outlineLevel="2" x14ac:dyDescent="0.2">
      <c r="A1936" s="10"/>
      <c r="B1936" s="18"/>
      <c r="C1936" s="18"/>
      <c r="D1936" s="18"/>
      <c r="E1936" s="23" t="s">
        <v>1736</v>
      </c>
      <c r="F1936" s="208">
        <v>4.351</v>
      </c>
      <c r="G1936" s="208">
        <v>4.8600000000000003</v>
      </c>
      <c r="H1936" s="208">
        <v>3.3769999999999998</v>
      </c>
      <c r="I1936" s="239">
        <v>3.4820000000000002</v>
      </c>
      <c r="J1936" s="239"/>
      <c r="K1936" s="208">
        <v>3.2370000000000001</v>
      </c>
      <c r="L1936" s="24"/>
      <c r="M1936" s="208">
        <v>7.2380000000000004</v>
      </c>
      <c r="N1936" s="24"/>
      <c r="O1936" s="24"/>
      <c r="P1936" s="208">
        <v>9.5039999999999996</v>
      </c>
      <c r="Q1936" s="208">
        <v>5.4089999999999998</v>
      </c>
      <c r="R1936" s="208">
        <v>3.0510000000000002</v>
      </c>
      <c r="S1936" s="208">
        <v>3.15</v>
      </c>
      <c r="T1936" s="208">
        <v>3.3159999999999998</v>
      </c>
      <c r="U1936" s="208">
        <v>2.8109999999999999</v>
      </c>
      <c r="V1936" s="208">
        <v>3.2570000000000001</v>
      </c>
      <c r="W1936" s="208">
        <v>2.8889999999999998</v>
      </c>
      <c r="X1936" s="208">
        <v>2.7970000000000002</v>
      </c>
      <c r="Y1936" s="208">
        <v>2.2360000000000002</v>
      </c>
      <c r="Z1936" s="24"/>
      <c r="AA1936" s="208">
        <v>5.48</v>
      </c>
      <c r="AB1936" s="208">
        <v>3.109</v>
      </c>
      <c r="AC1936" s="208">
        <v>3.2090000000000001</v>
      </c>
      <c r="AD1936" s="208">
        <v>3.556</v>
      </c>
      <c r="AE1936" s="208">
        <v>3.4239999999999999</v>
      </c>
      <c r="AF1936" s="208">
        <v>3.3679999999999999</v>
      </c>
      <c r="AG1936" s="208">
        <v>2.8410000000000002</v>
      </c>
      <c r="AH1936" s="208">
        <v>2.552</v>
      </c>
      <c r="AI1936" s="208">
        <v>2.706</v>
      </c>
      <c r="AJ1936" s="24"/>
      <c r="AK1936" s="24"/>
      <c r="AL1936" s="24"/>
      <c r="AM1936" s="24"/>
      <c r="AN1936" s="208">
        <v>3.7949999999999999</v>
      </c>
      <c r="AO1936" s="208">
        <v>3.8690000000000002</v>
      </c>
      <c r="AP1936" s="208">
        <v>4.548</v>
      </c>
      <c r="AQ1936" s="208">
        <v>4.3860000000000001</v>
      </c>
      <c r="AR1936" s="208">
        <v>4.32</v>
      </c>
      <c r="AS1936" s="208">
        <v>3.4209999999999998</v>
      </c>
      <c r="AT1936" s="208">
        <v>4.12</v>
      </c>
      <c r="AU1936" s="208">
        <v>3.18</v>
      </c>
      <c r="AV1936" s="208">
        <v>2.552</v>
      </c>
      <c r="AW1936" s="208">
        <v>3.1970000000000001</v>
      </c>
      <c r="AX1936" s="24"/>
      <c r="AY1936" s="208">
        <v>4.1100000000000003</v>
      </c>
      <c r="AZ1936" s="24"/>
      <c r="BA1936" s="24"/>
      <c r="BB1936" s="21">
        <f t="shared" si="236"/>
        <v>9.5039999999999996</v>
      </c>
      <c r="BC1936" s="21"/>
      <c r="BD1936" s="22">
        <f t="shared" si="238"/>
        <v>12.774193548387096</v>
      </c>
      <c r="BE1936" s="21"/>
      <c r="BG1936" s="10"/>
      <c r="BH1936" s="21">
        <f t="shared" si="235"/>
        <v>0</v>
      </c>
      <c r="BI1936" s="22">
        <f t="shared" si="235"/>
        <v>9.5040000000000003E-3</v>
      </c>
      <c r="BJ1936" s="21"/>
      <c r="BK1936" s="21">
        <v>0</v>
      </c>
      <c r="BL1936" s="22">
        <v>2.8512000000000003E-2</v>
      </c>
      <c r="BM1936" s="21"/>
      <c r="BN1936" s="21">
        <f t="shared" si="237"/>
        <v>0</v>
      </c>
      <c r="BO1936" s="22">
        <f t="shared" si="237"/>
        <v>0.11404800000000001</v>
      </c>
      <c r="BP1936" s="21">
        <f t="shared" si="237"/>
        <v>0</v>
      </c>
    </row>
    <row r="1937" spans="1:68" ht="11.1" hidden="1" customHeight="1" outlineLevel="1" collapsed="1" x14ac:dyDescent="0.2">
      <c r="A1937" s="10"/>
      <c r="B1937" s="18"/>
      <c r="C1937" s="18"/>
      <c r="D1937" s="18"/>
      <c r="E1937" s="19" t="s">
        <v>1737</v>
      </c>
      <c r="F1937" s="209">
        <v>1.109</v>
      </c>
      <c r="G1937" s="209">
        <v>1.5740000000000001</v>
      </c>
      <c r="H1937" s="20"/>
      <c r="I1937" s="240">
        <v>1.8680000000000001</v>
      </c>
      <c r="J1937" s="240"/>
      <c r="K1937" s="209">
        <v>0.96399999999999997</v>
      </c>
      <c r="L1937" s="209">
        <v>0.23</v>
      </c>
      <c r="M1937" s="20"/>
      <c r="N1937" s="20"/>
      <c r="O1937" s="209">
        <v>0.71199999999999997</v>
      </c>
      <c r="P1937" s="209">
        <v>0.96699999999999997</v>
      </c>
      <c r="Q1937" s="209">
        <v>0.94599999999999995</v>
      </c>
      <c r="R1937" s="209">
        <v>1.54</v>
      </c>
      <c r="S1937" s="20"/>
      <c r="T1937" s="209">
        <v>2.754</v>
      </c>
      <c r="U1937" s="209">
        <v>1.0409999999999999</v>
      </c>
      <c r="V1937" s="209">
        <v>0.77900000000000003</v>
      </c>
      <c r="W1937" s="209">
        <v>0.61599999999999999</v>
      </c>
      <c r="X1937" s="209">
        <v>0.38400000000000001</v>
      </c>
      <c r="Y1937" s="20"/>
      <c r="Z1937" s="20"/>
      <c r="AA1937" s="20"/>
      <c r="AB1937" s="209">
        <v>0.63900000000000001</v>
      </c>
      <c r="AC1937" s="209">
        <v>1.68</v>
      </c>
      <c r="AD1937" s="209">
        <v>1.8129999999999999</v>
      </c>
      <c r="AE1937" s="209">
        <v>1.6419999999999999</v>
      </c>
      <c r="AF1937" s="209">
        <v>1.7130000000000001</v>
      </c>
      <c r="AG1937" s="209">
        <v>1.2130000000000001</v>
      </c>
      <c r="AH1937" s="209">
        <v>1.3080000000000001</v>
      </c>
      <c r="AI1937" s="209">
        <v>1.169</v>
      </c>
      <c r="AJ1937" s="209">
        <v>0.94099999999999995</v>
      </c>
      <c r="AK1937" s="20"/>
      <c r="AL1937" s="20"/>
      <c r="AM1937" s="209">
        <v>1.087</v>
      </c>
      <c r="AN1937" s="209">
        <v>1.2709999999999999</v>
      </c>
      <c r="AO1937" s="209">
        <v>1.579</v>
      </c>
      <c r="AP1937" s="209">
        <v>1.542</v>
      </c>
      <c r="AQ1937" s="209">
        <v>1.899</v>
      </c>
      <c r="AR1937" s="209">
        <v>1.492</v>
      </c>
      <c r="AS1937" s="209">
        <v>1.306</v>
      </c>
      <c r="AT1937" s="209">
        <v>1.21</v>
      </c>
      <c r="AU1937" s="209">
        <v>0.91400000000000003</v>
      </c>
      <c r="AV1937" s="209">
        <v>0.44700000000000001</v>
      </c>
      <c r="AW1937" s="20"/>
      <c r="AX1937" s="20"/>
      <c r="AY1937" s="209">
        <v>1</v>
      </c>
      <c r="AZ1937" s="20"/>
      <c r="BA1937" s="209">
        <v>0.98299999999999998</v>
      </c>
      <c r="BB1937" s="21">
        <f t="shared" si="236"/>
        <v>2.754</v>
      </c>
      <c r="BC1937" s="21">
        <f>BF1937</f>
        <v>5.6</v>
      </c>
      <c r="BD1937" s="22">
        <f t="shared" si="238"/>
        <v>3.7016129032258065</v>
      </c>
      <c r="BE1937" s="21">
        <f>BC1937-BD1937</f>
        <v>1.8983870967741932</v>
      </c>
      <c r="BF1937" s="2">
        <v>5.6</v>
      </c>
      <c r="BG1937" s="10">
        <v>6</v>
      </c>
      <c r="BH1937" s="21">
        <f t="shared" si="235"/>
        <v>4.1663999999999998E-3</v>
      </c>
      <c r="BI1937" s="22">
        <f t="shared" si="235"/>
        <v>2.7539999999999999E-3</v>
      </c>
      <c r="BJ1937" s="21">
        <f>BH1937-BI1937</f>
        <v>1.4123999999999999E-3</v>
      </c>
      <c r="BK1937" s="21">
        <v>1.2499199999999999E-2</v>
      </c>
      <c r="BL1937" s="22">
        <v>8.2620000000000002E-3</v>
      </c>
      <c r="BM1937" s="21">
        <v>4.2371999999999983E-3</v>
      </c>
      <c r="BN1937" s="21">
        <f t="shared" si="237"/>
        <v>4.9996799999999994E-2</v>
      </c>
      <c r="BO1937" s="22">
        <f t="shared" si="237"/>
        <v>3.3048000000000001E-2</v>
      </c>
      <c r="BP1937" s="21">
        <f t="shared" si="237"/>
        <v>1.6948799999999993E-2</v>
      </c>
    </row>
    <row r="1938" spans="1:68" ht="11.1" hidden="1" customHeight="1" outlineLevel="2" x14ac:dyDescent="0.2">
      <c r="A1938" s="10"/>
      <c r="B1938" s="18"/>
      <c r="C1938" s="18"/>
      <c r="D1938" s="18"/>
      <c r="E1938" s="23" t="s">
        <v>1738</v>
      </c>
      <c r="F1938" s="208">
        <v>1.109</v>
      </c>
      <c r="G1938" s="208">
        <v>1.5740000000000001</v>
      </c>
      <c r="H1938" s="24"/>
      <c r="I1938" s="239">
        <v>1.8680000000000001</v>
      </c>
      <c r="J1938" s="239"/>
      <c r="K1938" s="208">
        <v>0.96399999999999997</v>
      </c>
      <c r="L1938" s="208">
        <v>0.23</v>
      </c>
      <c r="M1938" s="24"/>
      <c r="N1938" s="24"/>
      <c r="O1938" s="208">
        <v>0.71199999999999997</v>
      </c>
      <c r="P1938" s="208">
        <v>0.96699999999999997</v>
      </c>
      <c r="Q1938" s="208">
        <v>0.94599999999999995</v>
      </c>
      <c r="R1938" s="208">
        <v>1.54</v>
      </c>
      <c r="S1938" s="24"/>
      <c r="T1938" s="208">
        <v>2.754</v>
      </c>
      <c r="U1938" s="208">
        <v>1.0409999999999999</v>
      </c>
      <c r="V1938" s="208">
        <v>0.77900000000000003</v>
      </c>
      <c r="W1938" s="208">
        <v>0.61599999999999999</v>
      </c>
      <c r="X1938" s="208">
        <v>0.38400000000000001</v>
      </c>
      <c r="Y1938" s="24"/>
      <c r="Z1938" s="24"/>
      <c r="AA1938" s="24"/>
      <c r="AB1938" s="208">
        <v>0.63900000000000001</v>
      </c>
      <c r="AC1938" s="208">
        <v>1.68</v>
      </c>
      <c r="AD1938" s="208">
        <v>1.8129999999999999</v>
      </c>
      <c r="AE1938" s="208">
        <v>1.6419999999999999</v>
      </c>
      <c r="AF1938" s="208">
        <v>1.7130000000000001</v>
      </c>
      <c r="AG1938" s="208">
        <v>1.2130000000000001</v>
      </c>
      <c r="AH1938" s="208">
        <v>1.3080000000000001</v>
      </c>
      <c r="AI1938" s="208">
        <v>1.169</v>
      </c>
      <c r="AJ1938" s="208">
        <v>0.94099999999999995</v>
      </c>
      <c r="AK1938" s="24"/>
      <c r="AL1938" s="24"/>
      <c r="AM1938" s="208">
        <v>1.087</v>
      </c>
      <c r="AN1938" s="208">
        <v>1.2709999999999999</v>
      </c>
      <c r="AO1938" s="208">
        <v>1.579</v>
      </c>
      <c r="AP1938" s="208">
        <v>1.542</v>
      </c>
      <c r="AQ1938" s="208">
        <v>1.899</v>
      </c>
      <c r="AR1938" s="208">
        <v>1.492</v>
      </c>
      <c r="AS1938" s="208">
        <v>1.306</v>
      </c>
      <c r="AT1938" s="208">
        <v>1.21</v>
      </c>
      <c r="AU1938" s="208">
        <v>0.91400000000000003</v>
      </c>
      <c r="AV1938" s="208">
        <v>0.44700000000000001</v>
      </c>
      <c r="AW1938" s="24"/>
      <c r="AX1938" s="24"/>
      <c r="AY1938" s="208">
        <v>1</v>
      </c>
      <c r="AZ1938" s="24"/>
      <c r="BA1938" s="208">
        <v>0.98299999999999998</v>
      </c>
      <c r="BB1938" s="21">
        <f t="shared" si="236"/>
        <v>2.754</v>
      </c>
      <c r="BC1938" s="21"/>
      <c r="BD1938" s="22">
        <f t="shared" si="238"/>
        <v>3.7016129032258065</v>
      </c>
      <c r="BE1938" s="21"/>
      <c r="BG1938" s="10"/>
      <c r="BH1938" s="21">
        <f t="shared" si="235"/>
        <v>0</v>
      </c>
      <c r="BI1938" s="22">
        <f t="shared" si="235"/>
        <v>2.7539999999999999E-3</v>
      </c>
      <c r="BJ1938" s="21"/>
      <c r="BK1938" s="21">
        <v>0</v>
      </c>
      <c r="BL1938" s="22">
        <v>8.2620000000000002E-3</v>
      </c>
      <c r="BM1938" s="21"/>
      <c r="BN1938" s="21">
        <f t="shared" si="237"/>
        <v>0</v>
      </c>
      <c r="BO1938" s="22">
        <f t="shared" si="237"/>
        <v>3.3048000000000001E-2</v>
      </c>
      <c r="BP1938" s="21">
        <f t="shared" si="237"/>
        <v>0</v>
      </c>
    </row>
    <row r="1939" spans="1:68" ht="11.1" hidden="1" customHeight="1" outlineLevel="1" collapsed="1" x14ac:dyDescent="0.2">
      <c r="A1939" s="10"/>
      <c r="B1939" s="18"/>
      <c r="C1939" s="18"/>
      <c r="D1939" s="18"/>
      <c r="E1939" s="19" t="s">
        <v>1739</v>
      </c>
      <c r="F1939" s="209">
        <v>1.79</v>
      </c>
      <c r="G1939" s="209">
        <v>1.69</v>
      </c>
      <c r="H1939" s="209">
        <v>1.0980000000000001</v>
      </c>
      <c r="I1939" s="240">
        <v>1.9390000000000001</v>
      </c>
      <c r="J1939" s="240"/>
      <c r="K1939" s="209">
        <v>0.90300000000000002</v>
      </c>
      <c r="L1939" s="20"/>
      <c r="M1939" s="20"/>
      <c r="N1939" s="20"/>
      <c r="O1939" s="20"/>
      <c r="P1939" s="209">
        <v>0.5</v>
      </c>
      <c r="Q1939" s="209">
        <v>0.1</v>
      </c>
      <c r="R1939" s="209">
        <v>2.1309999999999998</v>
      </c>
      <c r="S1939" s="209">
        <v>1.3380000000000001</v>
      </c>
      <c r="T1939" s="209">
        <v>1.4279999999999999</v>
      </c>
      <c r="U1939" s="209">
        <v>0.88300000000000001</v>
      </c>
      <c r="V1939" s="209">
        <v>0.55600000000000005</v>
      </c>
      <c r="W1939" s="209">
        <v>0.34399999999999997</v>
      </c>
      <c r="X1939" s="20"/>
      <c r="Y1939" s="20"/>
      <c r="Z1939" s="20"/>
      <c r="AA1939" s="209">
        <v>0.23</v>
      </c>
      <c r="AB1939" s="209">
        <v>0.51</v>
      </c>
      <c r="AC1939" s="209">
        <v>0.89600000000000002</v>
      </c>
      <c r="AD1939" s="209">
        <v>1.1499999999999999</v>
      </c>
      <c r="AE1939" s="209">
        <v>1.1579999999999999</v>
      </c>
      <c r="AF1939" s="209">
        <v>1.4</v>
      </c>
      <c r="AG1939" s="209">
        <v>0.82599999999999996</v>
      </c>
      <c r="AH1939" s="209">
        <v>0.21</v>
      </c>
      <c r="AI1939" s="209">
        <v>0.498</v>
      </c>
      <c r="AJ1939" s="20"/>
      <c r="AK1939" s="20"/>
      <c r="AL1939" s="20"/>
      <c r="AM1939" s="209">
        <v>0.46200000000000002</v>
      </c>
      <c r="AN1939" s="209">
        <v>0.61</v>
      </c>
      <c r="AO1939" s="209">
        <v>0.90800000000000003</v>
      </c>
      <c r="AP1939" s="209">
        <v>1.0029999999999999</v>
      </c>
      <c r="AQ1939" s="209">
        <v>1.0640000000000001</v>
      </c>
      <c r="AR1939" s="209">
        <v>0.99299999999999999</v>
      </c>
      <c r="AS1939" s="209">
        <v>0.57999999999999996</v>
      </c>
      <c r="AT1939" s="209">
        <v>0.45800000000000002</v>
      </c>
      <c r="AU1939" s="209">
        <v>0.28199999999999997</v>
      </c>
      <c r="AV1939" s="20"/>
      <c r="AW1939" s="20"/>
      <c r="AX1939" s="20"/>
      <c r="AY1939" s="209">
        <v>0.29599999999999999</v>
      </c>
      <c r="AZ1939" s="209">
        <v>0.61199999999999999</v>
      </c>
      <c r="BA1939" s="209">
        <v>0.91500000000000004</v>
      </c>
      <c r="BB1939" s="21">
        <f t="shared" si="236"/>
        <v>2.1309999999999998</v>
      </c>
      <c r="BC1939" s="21">
        <f>BF1939</f>
        <v>5.8</v>
      </c>
      <c r="BD1939" s="22">
        <f t="shared" si="238"/>
        <v>2.8642473118279566</v>
      </c>
      <c r="BE1939" s="21">
        <f>BC1939-BD1939</f>
        <v>2.9357526881720433</v>
      </c>
      <c r="BF1939" s="2">
        <v>5.8</v>
      </c>
      <c r="BG1939" s="10">
        <v>6</v>
      </c>
      <c r="BH1939" s="21">
        <f t="shared" si="235"/>
        <v>4.3151999999999999E-3</v>
      </c>
      <c r="BI1939" s="22">
        <f t="shared" si="235"/>
        <v>2.1310000000000001E-3</v>
      </c>
      <c r="BJ1939" s="21">
        <f>BH1939-BI1939</f>
        <v>2.1841999999999999E-3</v>
      </c>
      <c r="BK1939" s="21">
        <v>1.29456E-2</v>
      </c>
      <c r="BL1939" s="22">
        <v>6.3930000000000002E-3</v>
      </c>
      <c r="BM1939" s="21">
        <v>6.5525999999999996E-3</v>
      </c>
      <c r="BN1939" s="21">
        <f t="shared" si="237"/>
        <v>5.1782399999999999E-2</v>
      </c>
      <c r="BO1939" s="22">
        <f t="shared" si="237"/>
        <v>2.5572000000000001E-2</v>
      </c>
      <c r="BP1939" s="21">
        <f t="shared" si="237"/>
        <v>2.6210399999999998E-2</v>
      </c>
    </row>
    <row r="1940" spans="1:68" ht="11.1" hidden="1" customHeight="1" outlineLevel="2" x14ac:dyDescent="0.2">
      <c r="A1940" s="10"/>
      <c r="B1940" s="18"/>
      <c r="C1940" s="18"/>
      <c r="D1940" s="18"/>
      <c r="E1940" s="23" t="s">
        <v>1740</v>
      </c>
      <c r="F1940" s="208">
        <v>1.79</v>
      </c>
      <c r="G1940" s="208">
        <v>1.69</v>
      </c>
      <c r="H1940" s="208">
        <v>1.0980000000000001</v>
      </c>
      <c r="I1940" s="239">
        <v>1.9390000000000001</v>
      </c>
      <c r="J1940" s="239"/>
      <c r="K1940" s="208">
        <v>0.90300000000000002</v>
      </c>
      <c r="L1940" s="24"/>
      <c r="M1940" s="24"/>
      <c r="N1940" s="24"/>
      <c r="O1940" s="24"/>
      <c r="P1940" s="208">
        <v>0.5</v>
      </c>
      <c r="Q1940" s="208">
        <v>0.1</v>
      </c>
      <c r="R1940" s="208">
        <v>2.1309999999999998</v>
      </c>
      <c r="S1940" s="208">
        <v>1.3380000000000001</v>
      </c>
      <c r="T1940" s="208">
        <v>1.4279999999999999</v>
      </c>
      <c r="U1940" s="208">
        <v>0.88300000000000001</v>
      </c>
      <c r="V1940" s="208">
        <v>0.55600000000000005</v>
      </c>
      <c r="W1940" s="208">
        <v>0.34399999999999997</v>
      </c>
      <c r="X1940" s="24"/>
      <c r="Y1940" s="24"/>
      <c r="Z1940" s="24"/>
      <c r="AA1940" s="208">
        <v>0.23</v>
      </c>
      <c r="AB1940" s="208">
        <v>0.51</v>
      </c>
      <c r="AC1940" s="208">
        <v>0.89600000000000002</v>
      </c>
      <c r="AD1940" s="208">
        <v>1.1499999999999999</v>
      </c>
      <c r="AE1940" s="208">
        <v>1.1579999999999999</v>
      </c>
      <c r="AF1940" s="208">
        <v>1.4</v>
      </c>
      <c r="AG1940" s="208">
        <v>0.82599999999999996</v>
      </c>
      <c r="AH1940" s="208">
        <v>0.21</v>
      </c>
      <c r="AI1940" s="208">
        <v>0.498</v>
      </c>
      <c r="AJ1940" s="24"/>
      <c r="AK1940" s="24"/>
      <c r="AL1940" s="24"/>
      <c r="AM1940" s="208">
        <v>0.46200000000000002</v>
      </c>
      <c r="AN1940" s="208">
        <v>0.61</v>
      </c>
      <c r="AO1940" s="208">
        <v>0.90800000000000003</v>
      </c>
      <c r="AP1940" s="208">
        <v>1.0029999999999999</v>
      </c>
      <c r="AQ1940" s="208">
        <v>1.0640000000000001</v>
      </c>
      <c r="AR1940" s="208">
        <v>0.99299999999999999</v>
      </c>
      <c r="AS1940" s="208">
        <v>0.57999999999999996</v>
      </c>
      <c r="AT1940" s="208">
        <v>0.45800000000000002</v>
      </c>
      <c r="AU1940" s="208">
        <v>0.28199999999999997</v>
      </c>
      <c r="AV1940" s="24"/>
      <c r="AW1940" s="24"/>
      <c r="AX1940" s="24"/>
      <c r="AY1940" s="208">
        <v>0.29599999999999999</v>
      </c>
      <c r="AZ1940" s="208">
        <v>0.61199999999999999</v>
      </c>
      <c r="BA1940" s="208">
        <v>0.91500000000000004</v>
      </c>
      <c r="BB1940" s="21">
        <f t="shared" si="236"/>
        <v>2.1309999999999998</v>
      </c>
      <c r="BC1940" s="21"/>
      <c r="BD1940" s="22">
        <f t="shared" si="238"/>
        <v>2.8642473118279566</v>
      </c>
      <c r="BE1940" s="21"/>
      <c r="BG1940" s="10"/>
      <c r="BH1940" s="21">
        <f t="shared" si="235"/>
        <v>0</v>
      </c>
      <c r="BI1940" s="22">
        <f t="shared" si="235"/>
        <v>2.1310000000000001E-3</v>
      </c>
      <c r="BJ1940" s="21"/>
      <c r="BK1940" s="21">
        <v>0</v>
      </c>
      <c r="BL1940" s="22">
        <v>6.3930000000000002E-3</v>
      </c>
      <c r="BM1940" s="21"/>
      <c r="BN1940" s="21">
        <f t="shared" si="237"/>
        <v>0</v>
      </c>
      <c r="BO1940" s="22">
        <f t="shared" si="237"/>
        <v>2.5572000000000001E-2</v>
      </c>
      <c r="BP1940" s="21">
        <f t="shared" si="237"/>
        <v>0</v>
      </c>
    </row>
    <row r="1941" spans="1:68" ht="11.1" hidden="1" customHeight="1" outlineLevel="1" collapsed="1" x14ac:dyDescent="0.2">
      <c r="A1941" s="10"/>
      <c r="B1941" s="18"/>
      <c r="C1941" s="18"/>
      <c r="D1941" s="18"/>
      <c r="E1941" s="19" t="s">
        <v>1741</v>
      </c>
      <c r="F1941" s="20"/>
      <c r="G1941" s="20"/>
      <c r="H1941" s="20"/>
      <c r="I1941" s="20"/>
      <c r="J1941" s="20"/>
      <c r="K1941" s="20"/>
      <c r="L1941" s="20"/>
      <c r="M1941" s="20"/>
      <c r="N1941" s="20"/>
      <c r="O1941" s="20"/>
      <c r="P1941" s="20"/>
      <c r="Q1941" s="20"/>
      <c r="R1941" s="20"/>
      <c r="S1941" s="20"/>
      <c r="T1941" s="20"/>
      <c r="U1941" s="20"/>
      <c r="V1941" s="20"/>
      <c r="W1941" s="20"/>
      <c r="X1941" s="20"/>
      <c r="Y1941" s="20"/>
      <c r="Z1941" s="20"/>
      <c r="AA1941" s="20"/>
      <c r="AB1941" s="20"/>
      <c r="AC1941" s="20"/>
      <c r="AD1941" s="209">
        <v>6.8289999999999997</v>
      </c>
      <c r="AE1941" s="209">
        <v>5.008</v>
      </c>
      <c r="AF1941" s="209">
        <v>3.2229999999999999</v>
      </c>
      <c r="AG1941" s="209">
        <v>2.903</v>
      </c>
      <c r="AH1941" s="209">
        <v>2.008</v>
      </c>
      <c r="AI1941" s="209">
        <v>1.913</v>
      </c>
      <c r="AJ1941" s="20"/>
      <c r="AK1941" s="20"/>
      <c r="AL1941" s="20"/>
      <c r="AM1941" s="20"/>
      <c r="AN1941" s="209">
        <v>3.96</v>
      </c>
      <c r="AO1941" s="209">
        <v>3.238</v>
      </c>
      <c r="AP1941" s="209">
        <v>2.9249999999999998</v>
      </c>
      <c r="AQ1941" s="209">
        <v>3.823</v>
      </c>
      <c r="AR1941" s="209">
        <v>3.0510000000000002</v>
      </c>
      <c r="AS1941" s="209">
        <v>1.768</v>
      </c>
      <c r="AT1941" s="209">
        <v>3.1840000000000002</v>
      </c>
      <c r="AU1941" s="209">
        <v>1.08</v>
      </c>
      <c r="AV1941" s="209">
        <v>0.32600000000000001</v>
      </c>
      <c r="AW1941" s="20"/>
      <c r="AX1941" s="20"/>
      <c r="AY1941" s="20"/>
      <c r="AZ1941" s="20"/>
      <c r="BA1941" s="20"/>
      <c r="BB1941" s="21">
        <f t="shared" si="236"/>
        <v>6.8289999999999997</v>
      </c>
      <c r="BC1941" s="21">
        <f>BD1941</f>
        <v>9.1787634408602141</v>
      </c>
      <c r="BD1941" s="22">
        <f t="shared" si="238"/>
        <v>9.1787634408602141</v>
      </c>
      <c r="BE1941" s="21">
        <f>BC1941-BD1941</f>
        <v>0</v>
      </c>
      <c r="BF1941" s="2">
        <v>4.68</v>
      </c>
      <c r="BG1941" s="10">
        <v>6</v>
      </c>
      <c r="BH1941" s="21">
        <f t="shared" si="235"/>
        <v>6.8289999999999991E-3</v>
      </c>
      <c r="BI1941" s="22">
        <f t="shared" si="235"/>
        <v>6.8289999999999991E-3</v>
      </c>
      <c r="BJ1941" s="21">
        <f>BH1941-BI1941</f>
        <v>0</v>
      </c>
      <c r="BK1941" s="21">
        <v>2.0486999999999998E-2</v>
      </c>
      <c r="BL1941" s="22">
        <v>2.0486999999999998E-2</v>
      </c>
      <c r="BM1941" s="21">
        <v>0</v>
      </c>
      <c r="BN1941" s="21">
        <f t="shared" si="237"/>
        <v>8.1947999999999993E-2</v>
      </c>
      <c r="BO1941" s="22">
        <f t="shared" si="237"/>
        <v>8.1947999999999993E-2</v>
      </c>
      <c r="BP1941" s="21">
        <f t="shared" si="237"/>
        <v>0</v>
      </c>
    </row>
    <row r="1942" spans="1:68" ht="11.1" hidden="1" customHeight="1" outlineLevel="2" x14ac:dyDescent="0.2">
      <c r="A1942" s="10"/>
      <c r="B1942" s="18"/>
      <c r="C1942" s="18"/>
      <c r="D1942" s="18"/>
      <c r="E1942" s="23" t="s">
        <v>1742</v>
      </c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08">
        <v>6.8289999999999997</v>
      </c>
      <c r="AE1942" s="208">
        <v>5.008</v>
      </c>
      <c r="AF1942" s="208">
        <v>3.2229999999999999</v>
      </c>
      <c r="AG1942" s="208">
        <v>2.903</v>
      </c>
      <c r="AH1942" s="208">
        <v>2.008</v>
      </c>
      <c r="AI1942" s="208">
        <v>1.913</v>
      </c>
      <c r="AJ1942" s="24"/>
      <c r="AK1942" s="24"/>
      <c r="AL1942" s="24"/>
      <c r="AM1942" s="24"/>
      <c r="AN1942" s="208">
        <v>3.96</v>
      </c>
      <c r="AO1942" s="208">
        <v>3.238</v>
      </c>
      <c r="AP1942" s="208">
        <v>2.9249999999999998</v>
      </c>
      <c r="AQ1942" s="208">
        <v>3.823</v>
      </c>
      <c r="AR1942" s="208">
        <v>3.0510000000000002</v>
      </c>
      <c r="AS1942" s="208">
        <v>1.768</v>
      </c>
      <c r="AT1942" s="208">
        <v>3.1840000000000002</v>
      </c>
      <c r="AU1942" s="208">
        <v>1.08</v>
      </c>
      <c r="AV1942" s="208">
        <v>0.32600000000000001</v>
      </c>
      <c r="AW1942" s="24"/>
      <c r="AX1942" s="24"/>
      <c r="AY1942" s="24"/>
      <c r="AZ1942" s="24"/>
      <c r="BA1942" s="24"/>
      <c r="BB1942" s="21">
        <f t="shared" si="236"/>
        <v>6.8289999999999997</v>
      </c>
      <c r="BC1942" s="21"/>
      <c r="BD1942" s="22">
        <f t="shared" si="238"/>
        <v>9.1787634408602141</v>
      </c>
      <c r="BE1942" s="21"/>
      <c r="BG1942" s="10"/>
      <c r="BH1942" s="21">
        <f t="shared" si="235"/>
        <v>0</v>
      </c>
      <c r="BI1942" s="22">
        <f t="shared" si="235"/>
        <v>6.8289999999999991E-3</v>
      </c>
      <c r="BJ1942" s="21"/>
      <c r="BK1942" s="21">
        <v>0</v>
      </c>
      <c r="BL1942" s="22">
        <v>2.0486999999999998E-2</v>
      </c>
      <c r="BM1942" s="21"/>
      <c r="BN1942" s="21">
        <f t="shared" si="237"/>
        <v>0</v>
      </c>
      <c r="BO1942" s="22">
        <f t="shared" si="237"/>
        <v>8.1947999999999993E-2</v>
      </c>
      <c r="BP1942" s="21">
        <f t="shared" si="237"/>
        <v>0</v>
      </c>
    </row>
    <row r="1943" spans="1:68" ht="11.1" customHeight="1" outlineLevel="1" collapsed="1" x14ac:dyDescent="0.2">
      <c r="A1943" s="10"/>
      <c r="B1943" s="18"/>
      <c r="C1943" s="18"/>
      <c r="D1943" s="18"/>
      <c r="E1943" s="19" t="s">
        <v>1743</v>
      </c>
      <c r="F1943" s="209">
        <v>0.871</v>
      </c>
      <c r="G1943" s="209">
        <v>0.85799999999999998</v>
      </c>
      <c r="H1943" s="209">
        <v>0.495</v>
      </c>
      <c r="I1943" s="20"/>
      <c r="J1943" s="20"/>
      <c r="K1943" s="209">
        <v>0.51600000000000001</v>
      </c>
      <c r="L1943" s="20"/>
      <c r="M1943" s="20"/>
      <c r="N1943" s="20"/>
      <c r="O1943" s="209">
        <v>0.28799999999999998</v>
      </c>
      <c r="P1943" s="209">
        <v>0.23100000000000001</v>
      </c>
      <c r="Q1943" s="209">
        <v>0.63200000000000001</v>
      </c>
      <c r="R1943" s="209">
        <v>0.59699999999999998</v>
      </c>
      <c r="S1943" s="209">
        <v>0.35399999999999998</v>
      </c>
      <c r="T1943" s="209">
        <v>0.29099999999999998</v>
      </c>
      <c r="U1943" s="209">
        <v>0.191</v>
      </c>
      <c r="V1943" s="209">
        <v>0.126</v>
      </c>
      <c r="W1943" s="209">
        <v>5.8999999999999997E-2</v>
      </c>
      <c r="X1943" s="209">
        <v>2.8000000000000001E-2</v>
      </c>
      <c r="Y1943" s="209">
        <v>0.01</v>
      </c>
      <c r="Z1943" s="20"/>
      <c r="AA1943" s="20"/>
      <c r="AB1943" s="209">
        <v>0.14699999999999999</v>
      </c>
      <c r="AC1943" s="209">
        <v>0.19400000000000001</v>
      </c>
      <c r="AD1943" s="209">
        <v>0.26900000000000002</v>
      </c>
      <c r="AE1943" s="209">
        <v>0.307</v>
      </c>
      <c r="AF1943" s="209">
        <v>0.27300000000000002</v>
      </c>
      <c r="AG1943" s="209">
        <v>0.18</v>
      </c>
      <c r="AH1943" s="209">
        <v>0.10299999999999999</v>
      </c>
      <c r="AI1943" s="209">
        <v>7.3999999999999996E-2</v>
      </c>
      <c r="AJ1943" s="20"/>
      <c r="AK1943" s="20"/>
      <c r="AL1943" s="20"/>
      <c r="AM1943" s="20"/>
      <c r="AN1943" s="209">
        <v>0.16700000000000001</v>
      </c>
      <c r="AO1943" s="209">
        <v>0.19500000000000001</v>
      </c>
      <c r="AP1943" s="209">
        <v>0.28799999999999998</v>
      </c>
      <c r="AQ1943" s="209">
        <v>0.33500000000000002</v>
      </c>
      <c r="AR1943" s="209">
        <v>0.27600000000000002</v>
      </c>
      <c r="AS1943" s="209">
        <v>0.21299999999999999</v>
      </c>
      <c r="AT1943" s="209">
        <v>0.13800000000000001</v>
      </c>
      <c r="AU1943" s="209">
        <v>7.4999999999999997E-2</v>
      </c>
      <c r="AV1943" s="20"/>
      <c r="AW1943" s="20"/>
      <c r="AX1943" s="20"/>
      <c r="AY1943" s="209">
        <v>7.0999999999999994E-2</v>
      </c>
      <c r="AZ1943" s="209">
        <v>7.6999999999999999E-2</v>
      </c>
      <c r="BA1943" s="209">
        <v>0.152</v>
      </c>
      <c r="BB1943" s="21">
        <f t="shared" si="236"/>
        <v>0.871</v>
      </c>
      <c r="BC1943" s="21">
        <f>BF1943</f>
        <v>1.8</v>
      </c>
      <c r="BD1943" s="22">
        <f t="shared" si="238"/>
        <v>1.170698924731183</v>
      </c>
      <c r="BE1943" s="21">
        <f>BC1943-BD1943</f>
        <v>0.62930107526881707</v>
      </c>
      <c r="BF1943" s="2">
        <v>1.8</v>
      </c>
      <c r="BG1943" s="10">
        <v>7</v>
      </c>
      <c r="BH1943" s="21">
        <f t="shared" si="235"/>
        <v>1.3392E-3</v>
      </c>
      <c r="BI1943" s="22">
        <f t="shared" si="235"/>
        <v>8.7100000000000014E-4</v>
      </c>
      <c r="BJ1943" s="21">
        <f>BH1943-BI1943</f>
        <v>4.6819999999999989E-4</v>
      </c>
      <c r="BK1943" s="21">
        <v>4.0175999999999996E-3</v>
      </c>
      <c r="BL1943" s="22">
        <v>2.6130000000000003E-3</v>
      </c>
      <c r="BM1943" s="21">
        <v>1.4045999999999993E-3</v>
      </c>
      <c r="BN1943" s="21">
        <f t="shared" si="237"/>
        <v>1.6070399999999999E-2</v>
      </c>
      <c r="BO1943" s="22">
        <f t="shared" si="237"/>
        <v>1.0452000000000001E-2</v>
      </c>
      <c r="BP1943" s="21">
        <f t="shared" si="237"/>
        <v>5.6183999999999974E-3</v>
      </c>
    </row>
    <row r="1944" spans="1:68" ht="11.1" hidden="1" customHeight="1" outlineLevel="2" x14ac:dyDescent="0.2">
      <c r="A1944" s="10"/>
      <c r="B1944" s="18"/>
      <c r="C1944" s="18"/>
      <c r="D1944" s="18"/>
      <c r="E1944" s="23" t="s">
        <v>1744</v>
      </c>
      <c r="F1944" s="208">
        <v>0.871</v>
      </c>
      <c r="G1944" s="208">
        <v>0.85799999999999998</v>
      </c>
      <c r="H1944" s="208">
        <v>0.495</v>
      </c>
      <c r="I1944" s="24"/>
      <c r="J1944" s="24"/>
      <c r="K1944" s="208">
        <v>0.51600000000000001</v>
      </c>
      <c r="L1944" s="24"/>
      <c r="M1944" s="24"/>
      <c r="N1944" s="24"/>
      <c r="O1944" s="208">
        <v>0.28799999999999998</v>
      </c>
      <c r="P1944" s="208">
        <v>0.23100000000000001</v>
      </c>
      <c r="Q1944" s="208">
        <v>0.63200000000000001</v>
      </c>
      <c r="R1944" s="208">
        <v>0.59699999999999998</v>
      </c>
      <c r="S1944" s="208">
        <v>0.35399999999999998</v>
      </c>
      <c r="T1944" s="208">
        <v>0.29099999999999998</v>
      </c>
      <c r="U1944" s="208">
        <v>0.191</v>
      </c>
      <c r="V1944" s="208">
        <v>0.126</v>
      </c>
      <c r="W1944" s="208">
        <v>5.8999999999999997E-2</v>
      </c>
      <c r="X1944" s="208">
        <v>2.8000000000000001E-2</v>
      </c>
      <c r="Y1944" s="208">
        <v>0.01</v>
      </c>
      <c r="Z1944" s="24"/>
      <c r="AA1944" s="24"/>
      <c r="AB1944" s="208">
        <v>0.14699999999999999</v>
      </c>
      <c r="AC1944" s="208">
        <v>0.19400000000000001</v>
      </c>
      <c r="AD1944" s="208">
        <v>0.26900000000000002</v>
      </c>
      <c r="AE1944" s="208">
        <v>0.307</v>
      </c>
      <c r="AF1944" s="208">
        <v>0.27300000000000002</v>
      </c>
      <c r="AG1944" s="208">
        <v>0.18</v>
      </c>
      <c r="AH1944" s="208">
        <v>0.10299999999999999</v>
      </c>
      <c r="AI1944" s="208">
        <v>7.3999999999999996E-2</v>
      </c>
      <c r="AJ1944" s="24"/>
      <c r="AK1944" s="24"/>
      <c r="AL1944" s="24"/>
      <c r="AM1944" s="24"/>
      <c r="AN1944" s="208">
        <v>0.16700000000000001</v>
      </c>
      <c r="AO1944" s="208">
        <v>0.19500000000000001</v>
      </c>
      <c r="AP1944" s="208">
        <v>0.28799999999999998</v>
      </c>
      <c r="AQ1944" s="208">
        <v>0.33500000000000002</v>
      </c>
      <c r="AR1944" s="208">
        <v>0.27600000000000002</v>
      </c>
      <c r="AS1944" s="208">
        <v>0.21299999999999999</v>
      </c>
      <c r="AT1944" s="208">
        <v>0.13800000000000001</v>
      </c>
      <c r="AU1944" s="208">
        <v>7.4999999999999997E-2</v>
      </c>
      <c r="AV1944" s="24"/>
      <c r="AW1944" s="24"/>
      <c r="AX1944" s="24"/>
      <c r="AY1944" s="208">
        <v>7.0999999999999994E-2</v>
      </c>
      <c r="AZ1944" s="208">
        <v>7.6999999999999999E-2</v>
      </c>
      <c r="BA1944" s="208">
        <v>0.152</v>
      </c>
      <c r="BB1944" s="21">
        <f t="shared" si="236"/>
        <v>0.871</v>
      </c>
      <c r="BC1944" s="21"/>
      <c r="BD1944" s="22">
        <f t="shared" si="238"/>
        <v>1.170698924731183</v>
      </c>
      <c r="BE1944" s="21"/>
      <c r="BG1944" s="10"/>
      <c r="BH1944" s="21">
        <f t="shared" si="235"/>
        <v>0</v>
      </c>
      <c r="BI1944" s="22">
        <f t="shared" si="235"/>
        <v>8.7100000000000014E-4</v>
      </c>
      <c r="BJ1944" s="21"/>
      <c r="BK1944" s="21">
        <v>0</v>
      </c>
      <c r="BL1944" s="22">
        <v>2.6130000000000003E-3</v>
      </c>
      <c r="BM1944" s="21"/>
      <c r="BN1944" s="21">
        <f t="shared" si="237"/>
        <v>0</v>
      </c>
      <c r="BO1944" s="22">
        <f t="shared" si="237"/>
        <v>1.0452000000000001E-2</v>
      </c>
      <c r="BP1944" s="21">
        <f t="shared" si="237"/>
        <v>0</v>
      </c>
    </row>
    <row r="1945" spans="1:68" ht="11.1" hidden="1" customHeight="1" outlineLevel="1" collapsed="1" x14ac:dyDescent="0.2">
      <c r="A1945" s="10"/>
      <c r="B1945" s="18"/>
      <c r="C1945" s="18"/>
      <c r="D1945" s="18"/>
      <c r="E1945" s="19" t="s">
        <v>1745</v>
      </c>
      <c r="F1945" s="209">
        <v>3.5760000000000001</v>
      </c>
      <c r="G1945" s="209">
        <v>3.3140000000000001</v>
      </c>
      <c r="H1945" s="209">
        <v>2.4969999999999999</v>
      </c>
      <c r="I1945" s="240">
        <v>1.839</v>
      </c>
      <c r="J1945" s="240"/>
      <c r="K1945" s="209">
        <v>1.02</v>
      </c>
      <c r="L1945" s="209">
        <v>0.16200000000000001</v>
      </c>
      <c r="M1945" s="20"/>
      <c r="N1945" s="20"/>
      <c r="O1945" s="20"/>
      <c r="P1945" s="209">
        <v>0.24</v>
      </c>
      <c r="Q1945" s="209">
        <v>0.42</v>
      </c>
      <c r="R1945" s="209">
        <v>0.57699999999999996</v>
      </c>
      <c r="S1945" s="209">
        <v>0.66</v>
      </c>
      <c r="T1945" s="209">
        <v>0.76100000000000001</v>
      </c>
      <c r="U1945" s="209">
        <v>0.39900000000000002</v>
      </c>
      <c r="V1945" s="209">
        <v>0.27</v>
      </c>
      <c r="W1945" s="209">
        <v>0.114</v>
      </c>
      <c r="X1945" s="20"/>
      <c r="Y1945" s="209">
        <v>2.4E-2</v>
      </c>
      <c r="Z1945" s="20"/>
      <c r="AA1945" s="20"/>
      <c r="AB1945" s="209">
        <v>0.20699999999999999</v>
      </c>
      <c r="AC1945" s="209">
        <v>0.47699999999999998</v>
      </c>
      <c r="AD1945" s="209">
        <v>0.61699999999999999</v>
      </c>
      <c r="AE1945" s="209">
        <v>0.623</v>
      </c>
      <c r="AF1945" s="209">
        <v>0.59699999999999998</v>
      </c>
      <c r="AG1945" s="209">
        <v>0.45</v>
      </c>
      <c r="AH1945" s="209">
        <v>0.36599999999999999</v>
      </c>
      <c r="AI1945" s="20"/>
      <c r="AJ1945" s="20"/>
      <c r="AK1945" s="20"/>
      <c r="AL1945" s="20"/>
      <c r="AM1945" s="209">
        <v>4.0000000000000001E-3</v>
      </c>
      <c r="AN1945" s="209">
        <v>0.20599999999999999</v>
      </c>
      <c r="AO1945" s="209">
        <v>0.40600000000000003</v>
      </c>
      <c r="AP1945" s="209">
        <v>0.50900000000000001</v>
      </c>
      <c r="AQ1945" s="209">
        <v>0.57999999999999996</v>
      </c>
      <c r="AR1945" s="209">
        <v>0.50800000000000001</v>
      </c>
      <c r="AS1945" s="209">
        <v>0.44500000000000001</v>
      </c>
      <c r="AT1945" s="209">
        <v>0.34699999999999998</v>
      </c>
      <c r="AU1945" s="209">
        <v>0.27</v>
      </c>
      <c r="AV1945" s="20"/>
      <c r="AW1945" s="20"/>
      <c r="AX1945" s="20"/>
      <c r="AY1945" s="209">
        <v>0.123</v>
      </c>
      <c r="AZ1945" s="209">
        <v>0.27700000000000002</v>
      </c>
      <c r="BA1945" s="209">
        <v>0.59499999999999997</v>
      </c>
      <c r="BB1945" s="21">
        <f>BB1946+BB1947</f>
        <v>3.6190000000000002</v>
      </c>
      <c r="BC1945" s="21">
        <f>BD1945</f>
        <v>4.864247311827957</v>
      </c>
      <c r="BD1945" s="22">
        <f t="shared" si="238"/>
        <v>4.864247311827957</v>
      </c>
      <c r="BE1945" s="21">
        <f>BC1945-BD1945</f>
        <v>0</v>
      </c>
      <c r="BF1945" s="2">
        <v>1.54</v>
      </c>
      <c r="BG1945" s="10">
        <v>6</v>
      </c>
      <c r="BH1945" s="21">
        <f t="shared" ref="BH1945:BI2008" si="239">(BC1945*24*31/1000000)</f>
        <v>3.6189999999999998E-3</v>
      </c>
      <c r="BI1945" s="22">
        <f t="shared" si="239"/>
        <v>3.6189999999999998E-3</v>
      </c>
      <c r="BJ1945" s="21">
        <f>BH1945-BI1945</f>
        <v>0</v>
      </c>
      <c r="BK1945" s="21">
        <v>1.0728E-2</v>
      </c>
      <c r="BL1945" s="22">
        <v>1.0728E-2</v>
      </c>
      <c r="BM1945" s="21">
        <v>0</v>
      </c>
      <c r="BN1945" s="21">
        <f t="shared" si="237"/>
        <v>4.2911999999999999E-2</v>
      </c>
      <c r="BO1945" s="22">
        <f t="shared" si="237"/>
        <v>4.2911999999999999E-2</v>
      </c>
      <c r="BP1945" s="21">
        <f t="shared" si="237"/>
        <v>0</v>
      </c>
    </row>
    <row r="1946" spans="1:68" ht="11.1" hidden="1" customHeight="1" outlineLevel="2" x14ac:dyDescent="0.2">
      <c r="A1946" s="10"/>
      <c r="B1946" s="18"/>
      <c r="C1946" s="18"/>
      <c r="D1946" s="18"/>
      <c r="E1946" s="23" t="s">
        <v>1746</v>
      </c>
      <c r="F1946" s="208">
        <v>2.8580000000000001</v>
      </c>
      <c r="G1946" s="208">
        <v>2.665</v>
      </c>
      <c r="H1946" s="208">
        <v>2.0299999999999998</v>
      </c>
      <c r="I1946" s="239">
        <v>1.48</v>
      </c>
      <c r="J1946" s="239"/>
      <c r="K1946" s="208">
        <v>0.89</v>
      </c>
      <c r="L1946" s="208">
        <v>0.16200000000000001</v>
      </c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24"/>
      <c r="AG1946" s="24"/>
      <c r="AH1946" s="24"/>
      <c r="AI1946" s="24"/>
      <c r="AJ1946" s="24"/>
      <c r="AK1946" s="24"/>
      <c r="AL1946" s="24"/>
      <c r="AM1946" s="24"/>
      <c r="AN1946" s="24"/>
      <c r="AO1946" s="24"/>
      <c r="AP1946" s="24"/>
      <c r="AQ1946" s="24"/>
      <c r="AR1946" s="24"/>
      <c r="AS1946" s="24"/>
      <c r="AT1946" s="24"/>
      <c r="AU1946" s="24"/>
      <c r="AV1946" s="24"/>
      <c r="AW1946" s="24"/>
      <c r="AX1946" s="24"/>
      <c r="AY1946" s="24"/>
      <c r="AZ1946" s="24"/>
      <c r="BA1946" s="24"/>
      <c r="BB1946" s="21">
        <f t="shared" ref="BB1946:BB2009" si="240">MAX(F1946:BA1946)</f>
        <v>2.8580000000000001</v>
      </c>
      <c r="BC1946" s="21"/>
      <c r="BD1946" s="22">
        <f t="shared" si="238"/>
        <v>3.8413978494623655</v>
      </c>
      <c r="BE1946" s="21"/>
      <c r="BG1946" s="10"/>
      <c r="BH1946" s="21">
        <f t="shared" si="239"/>
        <v>0</v>
      </c>
      <c r="BI1946" s="22">
        <f t="shared" si="239"/>
        <v>2.8579999999999999E-3</v>
      </c>
      <c r="BJ1946" s="21"/>
      <c r="BK1946" s="21">
        <v>0</v>
      </c>
      <c r="BL1946" s="22">
        <v>8.574E-3</v>
      </c>
      <c r="BM1946" s="21"/>
      <c r="BN1946" s="21">
        <f t="shared" si="237"/>
        <v>0</v>
      </c>
      <c r="BO1946" s="22">
        <f t="shared" si="237"/>
        <v>3.4296E-2</v>
      </c>
      <c r="BP1946" s="21">
        <f t="shared" si="237"/>
        <v>0</v>
      </c>
    </row>
    <row r="1947" spans="1:68" ht="11.1" hidden="1" customHeight="1" outlineLevel="2" x14ac:dyDescent="0.2">
      <c r="A1947" s="10"/>
      <c r="B1947" s="18"/>
      <c r="C1947" s="18"/>
      <c r="D1947" s="18"/>
      <c r="E1947" s="23" t="s">
        <v>1747</v>
      </c>
      <c r="F1947" s="208">
        <v>0.71799999999999997</v>
      </c>
      <c r="G1947" s="208">
        <v>0.64900000000000002</v>
      </c>
      <c r="H1947" s="208">
        <v>0.46700000000000003</v>
      </c>
      <c r="I1947" s="239">
        <v>0.35899999999999999</v>
      </c>
      <c r="J1947" s="239"/>
      <c r="K1947" s="208">
        <v>0.13</v>
      </c>
      <c r="L1947" s="24"/>
      <c r="M1947" s="24"/>
      <c r="N1947" s="24"/>
      <c r="O1947" s="24"/>
      <c r="P1947" s="208">
        <v>0.24</v>
      </c>
      <c r="Q1947" s="208">
        <v>0.42</v>
      </c>
      <c r="R1947" s="208">
        <v>0.57699999999999996</v>
      </c>
      <c r="S1947" s="208">
        <v>0.66</v>
      </c>
      <c r="T1947" s="208">
        <v>0.76100000000000001</v>
      </c>
      <c r="U1947" s="208">
        <v>0.39900000000000002</v>
      </c>
      <c r="V1947" s="208">
        <v>0.27</v>
      </c>
      <c r="W1947" s="208">
        <v>0.114</v>
      </c>
      <c r="X1947" s="24"/>
      <c r="Y1947" s="208">
        <v>2.4E-2</v>
      </c>
      <c r="Z1947" s="24"/>
      <c r="AA1947" s="24"/>
      <c r="AB1947" s="208">
        <v>0.20699999999999999</v>
      </c>
      <c r="AC1947" s="208">
        <v>0.47699999999999998</v>
      </c>
      <c r="AD1947" s="208">
        <v>0.61699999999999999</v>
      </c>
      <c r="AE1947" s="208">
        <v>0.623</v>
      </c>
      <c r="AF1947" s="208">
        <v>0.59699999999999998</v>
      </c>
      <c r="AG1947" s="208">
        <v>0.45</v>
      </c>
      <c r="AH1947" s="208">
        <v>0.36599999999999999</v>
      </c>
      <c r="AI1947" s="24"/>
      <c r="AJ1947" s="24"/>
      <c r="AK1947" s="24"/>
      <c r="AL1947" s="24"/>
      <c r="AM1947" s="208">
        <v>4.0000000000000001E-3</v>
      </c>
      <c r="AN1947" s="208">
        <v>0.20599999999999999</v>
      </c>
      <c r="AO1947" s="208">
        <v>0.40600000000000003</v>
      </c>
      <c r="AP1947" s="208">
        <v>0.50900000000000001</v>
      </c>
      <c r="AQ1947" s="208">
        <v>0.57999999999999996</v>
      </c>
      <c r="AR1947" s="208">
        <v>0.50800000000000001</v>
      </c>
      <c r="AS1947" s="208">
        <v>0.44500000000000001</v>
      </c>
      <c r="AT1947" s="208">
        <v>0.34699999999999998</v>
      </c>
      <c r="AU1947" s="208">
        <v>0.27</v>
      </c>
      <c r="AV1947" s="24"/>
      <c r="AW1947" s="24"/>
      <c r="AX1947" s="24"/>
      <c r="AY1947" s="208">
        <v>0.123</v>
      </c>
      <c r="AZ1947" s="208">
        <v>0.27700000000000002</v>
      </c>
      <c r="BA1947" s="208">
        <v>0.59499999999999997</v>
      </c>
      <c r="BB1947" s="21">
        <f t="shared" si="240"/>
        <v>0.76100000000000001</v>
      </c>
      <c r="BC1947" s="21"/>
      <c r="BD1947" s="22">
        <f t="shared" si="238"/>
        <v>1.0228494623655915</v>
      </c>
      <c r="BE1947" s="21"/>
      <c r="BG1947" s="10"/>
      <c r="BH1947" s="21">
        <f t="shared" si="239"/>
        <v>0</v>
      </c>
      <c r="BI1947" s="22">
        <f t="shared" si="239"/>
        <v>7.6100000000000007E-4</v>
      </c>
      <c r="BJ1947" s="21"/>
      <c r="BK1947" s="21">
        <v>0</v>
      </c>
      <c r="BL1947" s="22">
        <v>2.2830000000000003E-3</v>
      </c>
      <c r="BM1947" s="21"/>
      <c r="BN1947" s="21">
        <f t="shared" si="237"/>
        <v>0</v>
      </c>
      <c r="BO1947" s="22">
        <f t="shared" si="237"/>
        <v>9.1320000000000012E-3</v>
      </c>
      <c r="BP1947" s="21">
        <f t="shared" si="237"/>
        <v>0</v>
      </c>
    </row>
    <row r="1948" spans="1:68" ht="11.1" hidden="1" customHeight="1" outlineLevel="1" collapsed="1" x14ac:dyDescent="0.2">
      <c r="A1948" s="10"/>
      <c r="B1948" s="18"/>
      <c r="C1948" s="18"/>
      <c r="D1948" s="18"/>
      <c r="E1948" s="19" t="s">
        <v>1748</v>
      </c>
      <c r="F1948" s="209">
        <v>6.1369999999999996</v>
      </c>
      <c r="G1948" s="209">
        <v>5.1340000000000003</v>
      </c>
      <c r="H1948" s="20"/>
      <c r="I1948" s="20"/>
      <c r="J1948" s="20"/>
      <c r="K1948" s="209">
        <v>6.8079999999999998</v>
      </c>
      <c r="L1948" s="20"/>
      <c r="M1948" s="20"/>
      <c r="N1948" s="20"/>
      <c r="O1948" s="209">
        <v>0.16800000000000001</v>
      </c>
      <c r="P1948" s="209">
        <v>2.859</v>
      </c>
      <c r="Q1948" s="209">
        <v>4.6749999999999998</v>
      </c>
      <c r="R1948" s="209">
        <v>5.6</v>
      </c>
      <c r="S1948" s="209">
        <v>6.048</v>
      </c>
      <c r="T1948" s="209">
        <v>5.9</v>
      </c>
      <c r="U1948" s="209">
        <v>4.1630000000000003</v>
      </c>
      <c r="V1948" s="20"/>
      <c r="W1948" s="20"/>
      <c r="X1948" s="20"/>
      <c r="Y1948" s="20"/>
      <c r="Z1948" s="20"/>
      <c r="AA1948" s="20"/>
      <c r="AB1948" s="20"/>
      <c r="AC1948" s="20"/>
      <c r="AD1948" s="209">
        <v>4.641</v>
      </c>
      <c r="AE1948" s="209">
        <v>2.87</v>
      </c>
      <c r="AF1948" s="209">
        <v>2.0710000000000002</v>
      </c>
      <c r="AG1948" s="209">
        <v>0.998</v>
      </c>
      <c r="AH1948" s="209">
        <v>0.85799999999999998</v>
      </c>
      <c r="AI1948" s="209">
        <v>8.3000000000000004E-2</v>
      </c>
      <c r="AJ1948" s="20"/>
      <c r="AK1948" s="20"/>
      <c r="AL1948" s="20"/>
      <c r="AM1948" s="209">
        <v>0.442</v>
      </c>
      <c r="AN1948" s="209">
        <v>0.78600000000000003</v>
      </c>
      <c r="AO1948" s="209">
        <v>2.0259999999999998</v>
      </c>
      <c r="AP1948" s="209">
        <v>1.7629999999999999</v>
      </c>
      <c r="AQ1948" s="209">
        <v>2.5329999999999999</v>
      </c>
      <c r="AR1948" s="209">
        <v>2.3039999999999998</v>
      </c>
      <c r="AS1948" s="209">
        <v>1.3129999999999999</v>
      </c>
      <c r="AT1948" s="209">
        <v>1.0549999999999999</v>
      </c>
      <c r="AU1948" s="209">
        <v>0.67</v>
      </c>
      <c r="AV1948" s="20"/>
      <c r="AW1948" s="20"/>
      <c r="AX1948" s="20"/>
      <c r="AY1948" s="209">
        <v>0.107</v>
      </c>
      <c r="AZ1948" s="209">
        <v>0.63600000000000001</v>
      </c>
      <c r="BA1948" s="209">
        <v>1.224</v>
      </c>
      <c r="BB1948" s="21">
        <f>BB1949+BB1950</f>
        <v>11.449</v>
      </c>
      <c r="BC1948" s="21">
        <f>BD1948</f>
        <v>15.388440860215054</v>
      </c>
      <c r="BD1948" s="22">
        <f t="shared" si="238"/>
        <v>15.388440860215054</v>
      </c>
      <c r="BE1948" s="21">
        <f>BC1948-BD1948</f>
        <v>0</v>
      </c>
      <c r="BF1948" s="2">
        <v>2.25</v>
      </c>
      <c r="BG1948" s="10">
        <v>6</v>
      </c>
      <c r="BH1948" s="21">
        <f t="shared" si="239"/>
        <v>1.1449000000000001E-2</v>
      </c>
      <c r="BI1948" s="22">
        <f t="shared" si="239"/>
        <v>1.1449000000000001E-2</v>
      </c>
      <c r="BJ1948" s="21">
        <f>BH1948-BI1948</f>
        <v>0</v>
      </c>
      <c r="BK1948" s="21">
        <v>2.0423999999999998E-2</v>
      </c>
      <c r="BL1948" s="22">
        <v>2.0423999999999998E-2</v>
      </c>
      <c r="BM1948" s="21">
        <v>0</v>
      </c>
      <c r="BN1948" s="21">
        <f t="shared" si="237"/>
        <v>8.1695999999999991E-2</v>
      </c>
      <c r="BO1948" s="22">
        <f t="shared" si="237"/>
        <v>8.1695999999999991E-2</v>
      </c>
      <c r="BP1948" s="21">
        <f t="shared" si="237"/>
        <v>0</v>
      </c>
    </row>
    <row r="1949" spans="1:68" ht="11.1" hidden="1" customHeight="1" outlineLevel="2" x14ac:dyDescent="0.2">
      <c r="A1949" s="10"/>
      <c r="B1949" s="18"/>
      <c r="C1949" s="18"/>
      <c r="D1949" s="18"/>
      <c r="E1949" s="23" t="s">
        <v>1749</v>
      </c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08">
        <v>4.641</v>
      </c>
      <c r="AE1949" s="208">
        <v>2.87</v>
      </c>
      <c r="AF1949" s="208">
        <v>2.0710000000000002</v>
      </c>
      <c r="AG1949" s="208">
        <v>0.998</v>
      </c>
      <c r="AH1949" s="208">
        <v>0.85799999999999998</v>
      </c>
      <c r="AI1949" s="208">
        <v>8.3000000000000004E-2</v>
      </c>
      <c r="AJ1949" s="24"/>
      <c r="AK1949" s="24"/>
      <c r="AL1949" s="24"/>
      <c r="AM1949" s="208">
        <v>0.442</v>
      </c>
      <c r="AN1949" s="208">
        <v>0.78600000000000003</v>
      </c>
      <c r="AO1949" s="208">
        <v>2.0259999999999998</v>
      </c>
      <c r="AP1949" s="208">
        <v>1.7629999999999999</v>
      </c>
      <c r="AQ1949" s="208">
        <v>2.5329999999999999</v>
      </c>
      <c r="AR1949" s="208">
        <v>2.3039999999999998</v>
      </c>
      <c r="AS1949" s="208">
        <v>1.3129999999999999</v>
      </c>
      <c r="AT1949" s="208">
        <v>1.0549999999999999</v>
      </c>
      <c r="AU1949" s="208">
        <v>0.67</v>
      </c>
      <c r="AV1949" s="24"/>
      <c r="AW1949" s="24"/>
      <c r="AX1949" s="24"/>
      <c r="AY1949" s="208">
        <v>0.107</v>
      </c>
      <c r="AZ1949" s="208">
        <v>0.63600000000000001</v>
      </c>
      <c r="BA1949" s="208">
        <v>1.224</v>
      </c>
      <c r="BB1949" s="21">
        <f t="shared" si="240"/>
        <v>4.641</v>
      </c>
      <c r="BC1949" s="21"/>
      <c r="BD1949" s="22">
        <f t="shared" si="238"/>
        <v>6.237903225806452</v>
      </c>
      <c r="BE1949" s="21"/>
      <c r="BG1949" s="10"/>
      <c r="BH1949" s="21">
        <f t="shared" si="239"/>
        <v>0</v>
      </c>
      <c r="BI1949" s="22">
        <f t="shared" si="239"/>
        <v>4.6410000000000002E-3</v>
      </c>
      <c r="BJ1949" s="21"/>
      <c r="BK1949" s="21">
        <v>0</v>
      </c>
      <c r="BL1949" s="22">
        <v>1.3923000000000001E-2</v>
      </c>
      <c r="BM1949" s="21"/>
      <c r="BN1949" s="21">
        <f t="shared" si="237"/>
        <v>0</v>
      </c>
      <c r="BO1949" s="22">
        <f t="shared" si="237"/>
        <v>5.5692000000000005E-2</v>
      </c>
      <c r="BP1949" s="21">
        <f t="shared" si="237"/>
        <v>0</v>
      </c>
    </row>
    <row r="1950" spans="1:68" ht="11.1" hidden="1" customHeight="1" outlineLevel="2" x14ac:dyDescent="0.2">
      <c r="A1950" s="10"/>
      <c r="B1950" s="18"/>
      <c r="C1950" s="18"/>
      <c r="D1950" s="18"/>
      <c r="E1950" s="23" t="s">
        <v>1750</v>
      </c>
      <c r="F1950" s="208">
        <v>6.1369999999999996</v>
      </c>
      <c r="G1950" s="208">
        <v>5.1340000000000003</v>
      </c>
      <c r="H1950" s="24"/>
      <c r="I1950" s="24"/>
      <c r="J1950" s="24"/>
      <c r="K1950" s="208">
        <v>6.8079999999999998</v>
      </c>
      <c r="L1950" s="24"/>
      <c r="M1950" s="24"/>
      <c r="N1950" s="24"/>
      <c r="O1950" s="208">
        <v>0.16800000000000001</v>
      </c>
      <c r="P1950" s="208">
        <v>2.859</v>
      </c>
      <c r="Q1950" s="208">
        <v>4.6749999999999998</v>
      </c>
      <c r="R1950" s="208">
        <v>5.6</v>
      </c>
      <c r="S1950" s="208">
        <v>6.048</v>
      </c>
      <c r="T1950" s="208">
        <v>5.9</v>
      </c>
      <c r="U1950" s="208">
        <v>4.1630000000000003</v>
      </c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4"/>
      <c r="AI1950" s="24"/>
      <c r="AJ1950" s="24"/>
      <c r="AK1950" s="24"/>
      <c r="AL1950" s="24"/>
      <c r="AM1950" s="24"/>
      <c r="AN1950" s="24"/>
      <c r="AO1950" s="24"/>
      <c r="AP1950" s="24"/>
      <c r="AQ1950" s="24"/>
      <c r="AR1950" s="24"/>
      <c r="AS1950" s="24"/>
      <c r="AT1950" s="24"/>
      <c r="AU1950" s="24"/>
      <c r="AV1950" s="24"/>
      <c r="AW1950" s="24"/>
      <c r="AX1950" s="24"/>
      <c r="AY1950" s="24"/>
      <c r="AZ1950" s="24"/>
      <c r="BA1950" s="24"/>
      <c r="BB1950" s="21">
        <f t="shared" si="240"/>
        <v>6.8079999999999998</v>
      </c>
      <c r="BC1950" s="21"/>
      <c r="BD1950" s="22">
        <f t="shared" si="238"/>
        <v>9.150537634408602</v>
      </c>
      <c r="BE1950" s="21"/>
      <c r="BG1950" s="10"/>
      <c r="BH1950" s="21">
        <f t="shared" si="239"/>
        <v>0</v>
      </c>
      <c r="BI1950" s="22">
        <f t="shared" si="239"/>
        <v>6.8079999999999998E-3</v>
      </c>
      <c r="BJ1950" s="21"/>
      <c r="BK1950" s="21">
        <v>0</v>
      </c>
      <c r="BL1950" s="22">
        <v>2.0423999999999998E-2</v>
      </c>
      <c r="BM1950" s="21"/>
      <c r="BN1950" s="21">
        <f t="shared" si="237"/>
        <v>0</v>
      </c>
      <c r="BO1950" s="22">
        <f t="shared" si="237"/>
        <v>8.1695999999999991E-2</v>
      </c>
      <c r="BP1950" s="21">
        <f t="shared" si="237"/>
        <v>0</v>
      </c>
    </row>
    <row r="1951" spans="1:68" ht="11.1" customHeight="1" outlineLevel="1" collapsed="1" x14ac:dyDescent="0.2">
      <c r="A1951" s="10"/>
      <c r="B1951" s="18"/>
      <c r="C1951" s="18"/>
      <c r="D1951" s="18"/>
      <c r="E1951" s="19" t="s">
        <v>1751</v>
      </c>
      <c r="F1951" s="209">
        <v>1.21</v>
      </c>
      <c r="G1951" s="209">
        <v>1.1890000000000001</v>
      </c>
      <c r="H1951" s="209">
        <v>0.93</v>
      </c>
      <c r="I1951" s="240">
        <v>0.75600000000000001</v>
      </c>
      <c r="J1951" s="240"/>
      <c r="K1951" s="209">
        <v>0.497</v>
      </c>
      <c r="L1951" s="20"/>
      <c r="M1951" s="20"/>
      <c r="N1951" s="20"/>
      <c r="O1951" s="20"/>
      <c r="P1951" s="209">
        <v>0.59599999999999997</v>
      </c>
      <c r="Q1951" s="209">
        <v>1.054</v>
      </c>
      <c r="R1951" s="209">
        <v>1.226</v>
      </c>
      <c r="S1951" s="209">
        <v>1.42</v>
      </c>
      <c r="T1951" s="209">
        <v>1.583</v>
      </c>
      <c r="U1951" s="209">
        <v>0.96399999999999997</v>
      </c>
      <c r="V1951" s="209">
        <v>0.56599999999999995</v>
      </c>
      <c r="W1951" s="209">
        <v>0.27</v>
      </c>
      <c r="X1951" s="20"/>
      <c r="Y1951" s="20"/>
      <c r="Z1951" s="20"/>
      <c r="AA1951" s="20"/>
      <c r="AB1951" s="209">
        <v>0.22</v>
      </c>
      <c r="AC1951" s="209">
        <v>1.02</v>
      </c>
      <c r="AD1951" s="20"/>
      <c r="AE1951" s="20"/>
      <c r="AF1951" s="20"/>
      <c r="AG1951" s="209">
        <v>3.6230000000000002</v>
      </c>
      <c r="AH1951" s="209">
        <v>0.59599999999999997</v>
      </c>
      <c r="AI1951" s="20"/>
      <c r="AJ1951" s="20"/>
      <c r="AK1951" s="20"/>
      <c r="AL1951" s="20"/>
      <c r="AM1951" s="20"/>
      <c r="AN1951" s="20"/>
      <c r="AO1951" s="209">
        <v>2.62</v>
      </c>
      <c r="AP1951" s="209">
        <v>1.331</v>
      </c>
      <c r="AQ1951" s="209">
        <v>1.331</v>
      </c>
      <c r="AR1951" s="209">
        <v>0.63400000000000001</v>
      </c>
      <c r="AS1951" s="209">
        <v>0.96</v>
      </c>
      <c r="AT1951" s="209">
        <v>0.77900000000000003</v>
      </c>
      <c r="AU1951" s="209">
        <v>0.48799999999999999</v>
      </c>
      <c r="AV1951" s="20"/>
      <c r="AW1951" s="20"/>
      <c r="AX1951" s="20"/>
      <c r="AY1951" s="20"/>
      <c r="AZ1951" s="209">
        <v>0.98799999999999999</v>
      </c>
      <c r="BA1951" s="20"/>
      <c r="BB1951" s="21">
        <f t="shared" si="240"/>
        <v>3.6230000000000002</v>
      </c>
      <c r="BC1951" s="21">
        <f>BD1951</f>
        <v>4.8696236559139789</v>
      </c>
      <c r="BD1951" s="22">
        <f t="shared" si="238"/>
        <v>4.8696236559139789</v>
      </c>
      <c r="BE1951" s="21">
        <f>BC1951-BD1951</f>
        <v>0</v>
      </c>
      <c r="BF1951" s="2">
        <v>3.32</v>
      </c>
      <c r="BG1951" s="10">
        <v>7</v>
      </c>
      <c r="BH1951" s="21">
        <f t="shared" si="239"/>
        <v>3.6229999999999999E-3</v>
      </c>
      <c r="BI1951" s="22">
        <f t="shared" si="239"/>
        <v>3.6229999999999999E-3</v>
      </c>
      <c r="BJ1951" s="21">
        <f>BH1951-BI1951</f>
        <v>0</v>
      </c>
      <c r="BK1951" s="21">
        <v>1.0869E-2</v>
      </c>
      <c r="BL1951" s="22">
        <v>1.0869E-2</v>
      </c>
      <c r="BM1951" s="21">
        <v>0</v>
      </c>
      <c r="BN1951" s="21">
        <f t="shared" si="237"/>
        <v>4.3476000000000001E-2</v>
      </c>
      <c r="BO1951" s="22">
        <f t="shared" si="237"/>
        <v>4.3476000000000001E-2</v>
      </c>
      <c r="BP1951" s="21">
        <f t="shared" si="237"/>
        <v>0</v>
      </c>
    </row>
    <row r="1952" spans="1:68" ht="11.1" hidden="1" customHeight="1" outlineLevel="2" x14ac:dyDescent="0.2">
      <c r="A1952" s="10"/>
      <c r="B1952" s="18"/>
      <c r="C1952" s="18"/>
      <c r="D1952" s="18"/>
      <c r="E1952" s="23" t="s">
        <v>1752</v>
      </c>
      <c r="F1952" s="208">
        <v>1.21</v>
      </c>
      <c r="G1952" s="208">
        <v>1.1890000000000001</v>
      </c>
      <c r="H1952" s="208">
        <v>0.93</v>
      </c>
      <c r="I1952" s="239">
        <v>0.75600000000000001</v>
      </c>
      <c r="J1952" s="239"/>
      <c r="K1952" s="208">
        <v>0.497</v>
      </c>
      <c r="L1952" s="24"/>
      <c r="M1952" s="24"/>
      <c r="N1952" s="24"/>
      <c r="O1952" s="24"/>
      <c r="P1952" s="208">
        <v>0.59599999999999997</v>
      </c>
      <c r="Q1952" s="208">
        <v>1.054</v>
      </c>
      <c r="R1952" s="208">
        <v>1.226</v>
      </c>
      <c r="S1952" s="208">
        <v>1.42</v>
      </c>
      <c r="T1952" s="208">
        <v>1.583</v>
      </c>
      <c r="U1952" s="208">
        <v>0.96399999999999997</v>
      </c>
      <c r="V1952" s="208">
        <v>0.56599999999999995</v>
      </c>
      <c r="W1952" s="208">
        <v>0.27</v>
      </c>
      <c r="X1952" s="24"/>
      <c r="Y1952" s="24"/>
      <c r="Z1952" s="24"/>
      <c r="AA1952" s="24"/>
      <c r="AB1952" s="208">
        <v>0.22</v>
      </c>
      <c r="AC1952" s="208">
        <v>1.02</v>
      </c>
      <c r="AD1952" s="24"/>
      <c r="AE1952" s="24"/>
      <c r="AF1952" s="24"/>
      <c r="AG1952" s="208">
        <v>3.6230000000000002</v>
      </c>
      <c r="AH1952" s="208">
        <v>0.59599999999999997</v>
      </c>
      <c r="AI1952" s="24"/>
      <c r="AJ1952" s="24"/>
      <c r="AK1952" s="24"/>
      <c r="AL1952" s="24"/>
      <c r="AM1952" s="24"/>
      <c r="AN1952" s="24"/>
      <c r="AO1952" s="208">
        <v>2.62</v>
      </c>
      <c r="AP1952" s="208">
        <v>1.331</v>
      </c>
      <c r="AQ1952" s="208">
        <v>1.331</v>
      </c>
      <c r="AR1952" s="208">
        <v>0.63400000000000001</v>
      </c>
      <c r="AS1952" s="208">
        <v>0.96</v>
      </c>
      <c r="AT1952" s="208">
        <v>0.77900000000000003</v>
      </c>
      <c r="AU1952" s="208">
        <v>0.48799999999999999</v>
      </c>
      <c r="AV1952" s="24"/>
      <c r="AW1952" s="24"/>
      <c r="AX1952" s="24"/>
      <c r="AY1952" s="24"/>
      <c r="AZ1952" s="208">
        <v>0.98799999999999999</v>
      </c>
      <c r="BA1952" s="24"/>
      <c r="BB1952" s="21">
        <f t="shared" si="240"/>
        <v>3.6230000000000002</v>
      </c>
      <c r="BC1952" s="21"/>
      <c r="BD1952" s="22">
        <f t="shared" si="238"/>
        <v>4.8696236559139789</v>
      </c>
      <c r="BE1952" s="21"/>
      <c r="BG1952" s="10"/>
      <c r="BH1952" s="21">
        <f t="shared" si="239"/>
        <v>0</v>
      </c>
      <c r="BI1952" s="22">
        <f t="shared" si="239"/>
        <v>3.6229999999999999E-3</v>
      </c>
      <c r="BJ1952" s="21"/>
      <c r="BK1952" s="21">
        <v>0</v>
      </c>
      <c r="BL1952" s="22">
        <v>1.0869E-2</v>
      </c>
      <c r="BM1952" s="21"/>
      <c r="BN1952" s="21">
        <f t="shared" si="237"/>
        <v>0</v>
      </c>
      <c r="BO1952" s="22">
        <f t="shared" si="237"/>
        <v>4.3476000000000001E-2</v>
      </c>
      <c r="BP1952" s="21">
        <f t="shared" si="237"/>
        <v>0</v>
      </c>
    </row>
    <row r="1953" spans="1:68" ht="11.1" customHeight="1" outlineLevel="1" collapsed="1" x14ac:dyDescent="0.2">
      <c r="A1953" s="10"/>
      <c r="B1953" s="18"/>
      <c r="C1953" s="18"/>
      <c r="D1953" s="18"/>
      <c r="E1953" s="19" t="s">
        <v>1753</v>
      </c>
      <c r="F1953" s="20"/>
      <c r="G1953" s="20"/>
      <c r="H1953" s="20"/>
      <c r="I1953" s="20"/>
      <c r="J1953" s="20"/>
      <c r="K1953" s="20"/>
      <c r="L1953" s="20"/>
      <c r="M1953" s="20"/>
      <c r="N1953" s="20"/>
      <c r="O1953" s="20"/>
      <c r="P1953" s="20"/>
      <c r="Q1953" s="20"/>
      <c r="R1953" s="20"/>
      <c r="S1953" s="20"/>
      <c r="T1953" s="20"/>
      <c r="U1953" s="20"/>
      <c r="V1953" s="20"/>
      <c r="W1953" s="20"/>
      <c r="X1953" s="20"/>
      <c r="Y1953" s="20"/>
      <c r="Z1953" s="20"/>
      <c r="AA1953" s="20"/>
      <c r="AB1953" s="20"/>
      <c r="AC1953" s="20"/>
      <c r="AD1953" s="209">
        <v>1.5029999999999999</v>
      </c>
      <c r="AE1953" s="209">
        <v>1.486</v>
      </c>
      <c r="AF1953" s="209">
        <v>1.0249999999999999</v>
      </c>
      <c r="AG1953" s="209">
        <v>0.61</v>
      </c>
      <c r="AH1953" s="209">
        <v>0.33700000000000002</v>
      </c>
      <c r="AI1953" s="209">
        <v>0.22900000000000001</v>
      </c>
      <c r="AJ1953" s="20"/>
      <c r="AK1953" s="20"/>
      <c r="AL1953" s="20"/>
      <c r="AM1953" s="20"/>
      <c r="AN1953" s="209">
        <v>0.65500000000000003</v>
      </c>
      <c r="AO1953" s="209">
        <v>1.0840000000000001</v>
      </c>
      <c r="AP1953" s="209">
        <v>1.4419999999999999</v>
      </c>
      <c r="AQ1953" s="209">
        <v>1.486</v>
      </c>
      <c r="AR1953" s="209">
        <v>1.2330000000000001</v>
      </c>
      <c r="AS1953" s="209">
        <v>1.0069999999999999</v>
      </c>
      <c r="AT1953" s="209">
        <v>0.26100000000000001</v>
      </c>
      <c r="AU1953" s="209">
        <v>0.28599999999999998</v>
      </c>
      <c r="AV1953" s="20"/>
      <c r="AW1953" s="20"/>
      <c r="AX1953" s="20"/>
      <c r="AY1953" s="209">
        <v>7.3999999999999996E-2</v>
      </c>
      <c r="AZ1953" s="209">
        <v>0.45100000000000001</v>
      </c>
      <c r="BA1953" s="209">
        <v>0.70799999999999996</v>
      </c>
      <c r="BB1953" s="21">
        <f t="shared" si="240"/>
        <v>1.5029999999999999</v>
      </c>
      <c r="BC1953" s="21">
        <f>BF1953</f>
        <v>3.52</v>
      </c>
      <c r="BD1953" s="22">
        <f t="shared" si="238"/>
        <v>2.0201612903225805</v>
      </c>
      <c r="BE1953" s="21">
        <f>BC1953-BD1953</f>
        <v>1.4998387096774195</v>
      </c>
      <c r="BF1953" s="2">
        <v>3.52</v>
      </c>
      <c r="BG1953" s="10">
        <v>7</v>
      </c>
      <c r="BH1953" s="21">
        <f t="shared" si="239"/>
        <v>2.6188800000000001E-3</v>
      </c>
      <c r="BI1953" s="22">
        <f t="shared" si="239"/>
        <v>1.503E-3</v>
      </c>
      <c r="BJ1953" s="21">
        <f>BH1953-BI1953</f>
        <v>1.1158800000000001E-3</v>
      </c>
      <c r="BK1953" s="21">
        <v>7.8566399999999998E-3</v>
      </c>
      <c r="BL1953" s="22">
        <v>4.509E-3</v>
      </c>
      <c r="BM1953" s="21">
        <v>3.3476399999999998E-3</v>
      </c>
      <c r="BN1953" s="21">
        <f t="shared" si="237"/>
        <v>3.1426559999999999E-2</v>
      </c>
      <c r="BO1953" s="22">
        <f t="shared" si="237"/>
        <v>1.8036E-2</v>
      </c>
      <c r="BP1953" s="21">
        <f t="shared" si="237"/>
        <v>1.3390559999999999E-2</v>
      </c>
    </row>
    <row r="1954" spans="1:68" ht="11.1" hidden="1" customHeight="1" outlineLevel="2" x14ac:dyDescent="0.2">
      <c r="A1954" s="10"/>
      <c r="B1954" s="18"/>
      <c r="C1954" s="18"/>
      <c r="D1954" s="18"/>
      <c r="E1954" s="23" t="s">
        <v>1754</v>
      </c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08">
        <v>1.5029999999999999</v>
      </c>
      <c r="AE1954" s="208">
        <v>1.486</v>
      </c>
      <c r="AF1954" s="208">
        <v>1.0249999999999999</v>
      </c>
      <c r="AG1954" s="208">
        <v>0.61</v>
      </c>
      <c r="AH1954" s="208">
        <v>0.33700000000000002</v>
      </c>
      <c r="AI1954" s="208">
        <v>0.22900000000000001</v>
      </c>
      <c r="AJ1954" s="24"/>
      <c r="AK1954" s="24"/>
      <c r="AL1954" s="24"/>
      <c r="AM1954" s="24"/>
      <c r="AN1954" s="208">
        <v>0.65500000000000003</v>
      </c>
      <c r="AO1954" s="208">
        <v>1.0840000000000001</v>
      </c>
      <c r="AP1954" s="208">
        <v>1.4419999999999999</v>
      </c>
      <c r="AQ1954" s="208">
        <v>1.486</v>
      </c>
      <c r="AR1954" s="208">
        <v>1.2330000000000001</v>
      </c>
      <c r="AS1954" s="208">
        <v>1.0069999999999999</v>
      </c>
      <c r="AT1954" s="208">
        <v>0.26100000000000001</v>
      </c>
      <c r="AU1954" s="208">
        <v>0.28599999999999998</v>
      </c>
      <c r="AV1954" s="24"/>
      <c r="AW1954" s="24"/>
      <c r="AX1954" s="24"/>
      <c r="AY1954" s="208">
        <v>7.3999999999999996E-2</v>
      </c>
      <c r="AZ1954" s="208">
        <v>0.45100000000000001</v>
      </c>
      <c r="BA1954" s="208">
        <v>0.70799999999999996</v>
      </c>
      <c r="BB1954" s="21">
        <f t="shared" si="240"/>
        <v>1.5029999999999999</v>
      </c>
      <c r="BC1954" s="21"/>
      <c r="BD1954" s="22">
        <f t="shared" si="238"/>
        <v>2.0201612903225805</v>
      </c>
      <c r="BE1954" s="21"/>
      <c r="BG1954" s="10"/>
      <c r="BH1954" s="21">
        <f t="shared" si="239"/>
        <v>0</v>
      </c>
      <c r="BI1954" s="22">
        <f t="shared" si="239"/>
        <v>1.503E-3</v>
      </c>
      <c r="BJ1954" s="21"/>
      <c r="BK1954" s="21">
        <v>0</v>
      </c>
      <c r="BL1954" s="22">
        <v>4.509E-3</v>
      </c>
      <c r="BM1954" s="21"/>
      <c r="BN1954" s="21">
        <f t="shared" si="237"/>
        <v>0</v>
      </c>
      <c r="BO1954" s="22">
        <f t="shared" si="237"/>
        <v>1.8036E-2</v>
      </c>
      <c r="BP1954" s="21">
        <f t="shared" si="237"/>
        <v>0</v>
      </c>
    </row>
    <row r="1955" spans="1:68" ht="11.1" hidden="1" customHeight="1" outlineLevel="1" collapsed="1" x14ac:dyDescent="0.2">
      <c r="A1955" s="10"/>
      <c r="B1955" s="18"/>
      <c r="C1955" s="18"/>
      <c r="D1955" s="18"/>
      <c r="E1955" s="19" t="s">
        <v>1755</v>
      </c>
      <c r="F1955" s="20"/>
      <c r="G1955" s="20"/>
      <c r="H1955" s="20"/>
      <c r="I1955" s="20"/>
      <c r="J1955" s="20"/>
      <c r="K1955" s="20"/>
      <c r="L1955" s="20"/>
      <c r="M1955" s="20"/>
      <c r="N1955" s="20"/>
      <c r="O1955" s="20"/>
      <c r="P1955" s="20"/>
      <c r="Q1955" s="20"/>
      <c r="R1955" s="20"/>
      <c r="S1955" s="20"/>
      <c r="T1955" s="20"/>
      <c r="U1955" s="20"/>
      <c r="V1955" s="20"/>
      <c r="W1955" s="20"/>
      <c r="X1955" s="20"/>
      <c r="Y1955" s="20"/>
      <c r="Z1955" s="20"/>
      <c r="AA1955" s="20"/>
      <c r="AB1955" s="20"/>
      <c r="AC1955" s="20"/>
      <c r="AD1955" s="20"/>
      <c r="AE1955" s="20"/>
      <c r="AF1955" s="20"/>
      <c r="AG1955" s="20"/>
      <c r="AH1955" s="209">
        <v>7.9269999999999996</v>
      </c>
      <c r="AI1955" s="20"/>
      <c r="AJ1955" s="20"/>
      <c r="AK1955" s="20"/>
      <c r="AL1955" s="20"/>
      <c r="AM1955" s="20"/>
      <c r="AN1955" s="20"/>
      <c r="AO1955" s="209">
        <v>2.649</v>
      </c>
      <c r="AP1955" s="209">
        <v>2.5</v>
      </c>
      <c r="AQ1955" s="209">
        <v>2.5</v>
      </c>
      <c r="AR1955" s="209">
        <v>7.8170000000000002</v>
      </c>
      <c r="AS1955" s="209">
        <v>3.919</v>
      </c>
      <c r="AT1955" s="209">
        <v>1.3340000000000001</v>
      </c>
      <c r="AU1955" s="209">
        <v>0.14599999999999999</v>
      </c>
      <c r="AV1955" s="20"/>
      <c r="AW1955" s="20"/>
      <c r="AX1955" s="20"/>
      <c r="AY1955" s="209">
        <v>0.7</v>
      </c>
      <c r="AZ1955" s="20"/>
      <c r="BA1955" s="20"/>
      <c r="BB1955" s="21">
        <f t="shared" si="240"/>
        <v>7.9269999999999996</v>
      </c>
      <c r="BC1955" s="21">
        <f>BD1955</f>
        <v>10.654569892473118</v>
      </c>
      <c r="BD1955" s="22">
        <f t="shared" si="238"/>
        <v>10.654569892473118</v>
      </c>
      <c r="BE1955" s="21">
        <f>BC1955-BD1955</f>
        <v>0</v>
      </c>
      <c r="BF1955" s="2">
        <v>3.94</v>
      </c>
      <c r="BG1955" s="10">
        <v>6</v>
      </c>
      <c r="BH1955" s="21">
        <f t="shared" si="239"/>
        <v>7.9269999999999983E-3</v>
      </c>
      <c r="BI1955" s="22">
        <f t="shared" si="239"/>
        <v>7.9269999999999983E-3</v>
      </c>
      <c r="BJ1955" s="21">
        <f>BH1955-BI1955</f>
        <v>0</v>
      </c>
      <c r="BK1955" s="21">
        <v>2.3780999999999997E-2</v>
      </c>
      <c r="BL1955" s="22">
        <v>2.3780999999999997E-2</v>
      </c>
      <c r="BM1955" s="21">
        <v>0</v>
      </c>
      <c r="BN1955" s="21">
        <f t="shared" si="237"/>
        <v>9.5123999999999986E-2</v>
      </c>
      <c r="BO1955" s="22">
        <f t="shared" si="237"/>
        <v>9.5123999999999986E-2</v>
      </c>
      <c r="BP1955" s="21">
        <f t="shared" si="237"/>
        <v>0</v>
      </c>
    </row>
    <row r="1956" spans="1:68" ht="11.1" hidden="1" customHeight="1" outlineLevel="2" x14ac:dyDescent="0.2">
      <c r="A1956" s="10"/>
      <c r="B1956" s="18"/>
      <c r="C1956" s="18"/>
      <c r="D1956" s="18"/>
      <c r="E1956" s="23" t="s">
        <v>1756</v>
      </c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24"/>
      <c r="AG1956" s="24"/>
      <c r="AH1956" s="208">
        <v>7.9269999999999996</v>
      </c>
      <c r="AI1956" s="24"/>
      <c r="AJ1956" s="24"/>
      <c r="AK1956" s="24"/>
      <c r="AL1956" s="24"/>
      <c r="AM1956" s="24"/>
      <c r="AN1956" s="24"/>
      <c r="AO1956" s="208">
        <v>2.649</v>
      </c>
      <c r="AP1956" s="208">
        <v>2.5</v>
      </c>
      <c r="AQ1956" s="208">
        <v>2.5</v>
      </c>
      <c r="AR1956" s="208">
        <v>7.8170000000000002</v>
      </c>
      <c r="AS1956" s="208">
        <v>3.919</v>
      </c>
      <c r="AT1956" s="208">
        <v>1.3340000000000001</v>
      </c>
      <c r="AU1956" s="208">
        <v>0.14599999999999999</v>
      </c>
      <c r="AV1956" s="24"/>
      <c r="AW1956" s="24"/>
      <c r="AX1956" s="24"/>
      <c r="AY1956" s="208">
        <v>0.7</v>
      </c>
      <c r="AZ1956" s="24"/>
      <c r="BA1956" s="24"/>
      <c r="BB1956" s="21">
        <f t="shared" si="240"/>
        <v>7.9269999999999996</v>
      </c>
      <c r="BC1956" s="21"/>
      <c r="BD1956" s="22">
        <f t="shared" si="238"/>
        <v>10.654569892473118</v>
      </c>
      <c r="BE1956" s="21"/>
      <c r="BG1956" s="10"/>
      <c r="BH1956" s="21">
        <f t="shared" si="239"/>
        <v>0</v>
      </c>
      <c r="BI1956" s="22">
        <f t="shared" si="239"/>
        <v>7.9269999999999983E-3</v>
      </c>
      <c r="BJ1956" s="21"/>
      <c r="BK1956" s="21">
        <v>0</v>
      </c>
      <c r="BL1956" s="22">
        <v>2.3780999999999997E-2</v>
      </c>
      <c r="BM1956" s="21"/>
      <c r="BN1956" s="21">
        <f t="shared" si="237"/>
        <v>0</v>
      </c>
      <c r="BO1956" s="22">
        <f t="shared" si="237"/>
        <v>9.5123999999999986E-2</v>
      </c>
      <c r="BP1956" s="21">
        <f t="shared" si="237"/>
        <v>0</v>
      </c>
    </row>
    <row r="1957" spans="1:68" ht="11.1" hidden="1" customHeight="1" outlineLevel="1" collapsed="1" x14ac:dyDescent="0.2">
      <c r="A1957" s="10"/>
      <c r="B1957" s="18"/>
      <c r="C1957" s="18"/>
      <c r="D1957" s="18"/>
      <c r="E1957" s="19" t="s">
        <v>1757</v>
      </c>
      <c r="F1957" s="209">
        <v>4.617</v>
      </c>
      <c r="G1957" s="209">
        <v>3.5259999999999998</v>
      </c>
      <c r="H1957" s="209">
        <v>2.2549999999999999</v>
      </c>
      <c r="I1957" s="240">
        <v>2.319</v>
      </c>
      <c r="J1957" s="240"/>
      <c r="K1957" s="209">
        <v>0.89300000000000002</v>
      </c>
      <c r="L1957" s="209">
        <v>0.85199999999999998</v>
      </c>
      <c r="M1957" s="20"/>
      <c r="N1957" s="20"/>
      <c r="O1957" s="209">
        <v>0.46</v>
      </c>
      <c r="P1957" s="209">
        <v>1.3049999999999999</v>
      </c>
      <c r="Q1957" s="209">
        <v>3.3719999999999999</v>
      </c>
      <c r="R1957" s="209">
        <v>2.3199999999999998</v>
      </c>
      <c r="S1957" s="20"/>
      <c r="T1957" s="209">
        <v>8.5</v>
      </c>
      <c r="U1957" s="209">
        <v>1.7509999999999999</v>
      </c>
      <c r="V1957" s="209">
        <v>1.115</v>
      </c>
      <c r="W1957" s="209">
        <v>0.85499999999999998</v>
      </c>
      <c r="X1957" s="209">
        <v>0.23400000000000001</v>
      </c>
      <c r="Y1957" s="20"/>
      <c r="Z1957" s="20"/>
      <c r="AA1957" s="209">
        <v>0.5</v>
      </c>
      <c r="AB1957" s="209">
        <v>2.1240000000000001</v>
      </c>
      <c r="AC1957" s="209">
        <v>4.157</v>
      </c>
      <c r="AD1957" s="209">
        <v>3.5750000000000002</v>
      </c>
      <c r="AE1957" s="209">
        <v>4.7279999999999998</v>
      </c>
      <c r="AF1957" s="209">
        <v>3.4510000000000001</v>
      </c>
      <c r="AG1957" s="209">
        <v>2.4089999999999998</v>
      </c>
      <c r="AH1957" s="209">
        <v>1.8340000000000001</v>
      </c>
      <c r="AI1957" s="209">
        <v>1.1259999999999999</v>
      </c>
      <c r="AJ1957" s="20"/>
      <c r="AK1957" s="20"/>
      <c r="AL1957" s="20"/>
      <c r="AM1957" s="209">
        <v>0.98799999999999999</v>
      </c>
      <c r="AN1957" s="209">
        <v>1.746</v>
      </c>
      <c r="AO1957" s="209">
        <v>2.581</v>
      </c>
      <c r="AP1957" s="209">
        <v>3.956</v>
      </c>
      <c r="AQ1957" s="209">
        <v>3.286</v>
      </c>
      <c r="AR1957" s="209">
        <v>3.919</v>
      </c>
      <c r="AS1957" s="209">
        <v>2.9380000000000002</v>
      </c>
      <c r="AT1957" s="209">
        <v>2.0539999999999998</v>
      </c>
      <c r="AU1957" s="209">
        <v>1.1279999999999999</v>
      </c>
      <c r="AV1957" s="20"/>
      <c r="AW1957" s="20"/>
      <c r="AX1957" s="20"/>
      <c r="AY1957" s="209">
        <v>1.0349999999999999</v>
      </c>
      <c r="AZ1957" s="209">
        <v>1.054</v>
      </c>
      <c r="BA1957" s="209">
        <v>2.8149999999999999</v>
      </c>
      <c r="BB1957" s="21">
        <f t="shared" si="240"/>
        <v>8.5</v>
      </c>
      <c r="BC1957" s="21">
        <f>BD1957</f>
        <v>11.424731182795698</v>
      </c>
      <c r="BD1957" s="22">
        <f t="shared" si="238"/>
        <v>11.424731182795698</v>
      </c>
      <c r="BE1957" s="21">
        <f>BC1957-BD1957</f>
        <v>0</v>
      </c>
      <c r="BF1957" s="2">
        <v>4.8600000000000003</v>
      </c>
      <c r="BG1957" s="10">
        <v>6</v>
      </c>
      <c r="BH1957" s="21">
        <f t="shared" si="239"/>
        <v>8.5000000000000006E-3</v>
      </c>
      <c r="BI1957" s="22">
        <f t="shared" si="239"/>
        <v>8.5000000000000006E-3</v>
      </c>
      <c r="BJ1957" s="21">
        <f>BH1957-BI1957</f>
        <v>0</v>
      </c>
      <c r="BK1957" s="21">
        <v>2.5500000000000002E-2</v>
      </c>
      <c r="BL1957" s="22">
        <v>2.5500000000000002E-2</v>
      </c>
      <c r="BM1957" s="21">
        <v>0</v>
      </c>
      <c r="BN1957" s="21">
        <f t="shared" ref="BN1957:BP2020" si="241">BK1957*4</f>
        <v>0.10200000000000001</v>
      </c>
      <c r="BO1957" s="22">
        <f t="shared" si="241"/>
        <v>0.10200000000000001</v>
      </c>
      <c r="BP1957" s="21">
        <f t="shared" si="241"/>
        <v>0</v>
      </c>
    </row>
    <row r="1958" spans="1:68" ht="11.1" hidden="1" customHeight="1" outlineLevel="2" x14ac:dyDescent="0.2">
      <c r="A1958" s="10"/>
      <c r="B1958" s="18"/>
      <c r="C1958" s="18"/>
      <c r="D1958" s="18"/>
      <c r="E1958" s="23" t="s">
        <v>1758</v>
      </c>
      <c r="F1958" s="208">
        <v>1</v>
      </c>
      <c r="G1958" s="208">
        <v>0.8</v>
      </c>
      <c r="H1958" s="208">
        <v>0.5</v>
      </c>
      <c r="I1958" s="239">
        <v>0.5</v>
      </c>
      <c r="J1958" s="239"/>
      <c r="K1958" s="24"/>
      <c r="L1958" s="208">
        <v>0.5</v>
      </c>
      <c r="M1958" s="24"/>
      <c r="N1958" s="24"/>
      <c r="O1958" s="24"/>
      <c r="P1958" s="24"/>
      <c r="Q1958" s="208">
        <v>0.7</v>
      </c>
      <c r="R1958" s="24"/>
      <c r="S1958" s="24"/>
      <c r="T1958" s="208">
        <v>2</v>
      </c>
      <c r="U1958" s="208">
        <v>0.5</v>
      </c>
      <c r="V1958" s="24"/>
      <c r="W1958" s="24"/>
      <c r="X1958" s="24"/>
      <c r="Y1958" s="24"/>
      <c r="Z1958" s="24"/>
      <c r="AA1958" s="208">
        <v>0.5</v>
      </c>
      <c r="AB1958" s="208">
        <v>0.5</v>
      </c>
      <c r="AC1958" s="208">
        <v>1</v>
      </c>
      <c r="AD1958" s="24"/>
      <c r="AE1958" s="208">
        <v>1</v>
      </c>
      <c r="AF1958" s="24"/>
      <c r="AG1958" s="24"/>
      <c r="AH1958" s="24"/>
      <c r="AI1958" s="24"/>
      <c r="AJ1958" s="24"/>
      <c r="AK1958" s="24"/>
      <c r="AL1958" s="24"/>
      <c r="AM1958" s="24"/>
      <c r="AN1958" s="24"/>
      <c r="AO1958" s="24"/>
      <c r="AP1958" s="24"/>
      <c r="AQ1958" s="24"/>
      <c r="AR1958" s="24"/>
      <c r="AS1958" s="24"/>
      <c r="AT1958" s="24"/>
      <c r="AU1958" s="24"/>
      <c r="AV1958" s="24"/>
      <c r="AW1958" s="24"/>
      <c r="AX1958" s="24"/>
      <c r="AY1958" s="24"/>
      <c r="AZ1958" s="24"/>
      <c r="BA1958" s="24"/>
      <c r="BB1958" s="21">
        <f t="shared" si="240"/>
        <v>2</v>
      </c>
      <c r="BC1958" s="21"/>
      <c r="BD1958" s="22">
        <f t="shared" si="238"/>
        <v>2.6881720430107525</v>
      </c>
      <c r="BE1958" s="21"/>
      <c r="BG1958" s="10"/>
      <c r="BH1958" s="21">
        <f t="shared" si="239"/>
        <v>0</v>
      </c>
      <c r="BI1958" s="22">
        <f t="shared" si="239"/>
        <v>2E-3</v>
      </c>
      <c r="BJ1958" s="21"/>
      <c r="BK1958" s="21">
        <v>0</v>
      </c>
      <c r="BL1958" s="22">
        <v>6.0000000000000001E-3</v>
      </c>
      <c r="BM1958" s="21"/>
      <c r="BN1958" s="21">
        <f t="shared" si="241"/>
        <v>0</v>
      </c>
      <c r="BO1958" s="22">
        <f t="shared" si="241"/>
        <v>2.4E-2</v>
      </c>
      <c r="BP1958" s="21">
        <f t="shared" si="241"/>
        <v>0</v>
      </c>
    </row>
    <row r="1959" spans="1:68" ht="11.1" hidden="1" customHeight="1" outlineLevel="2" x14ac:dyDescent="0.2">
      <c r="A1959" s="10"/>
      <c r="B1959" s="18"/>
      <c r="C1959" s="18"/>
      <c r="D1959" s="18"/>
      <c r="E1959" s="23" t="s">
        <v>1759</v>
      </c>
      <c r="F1959" s="208">
        <v>3.617</v>
      </c>
      <c r="G1959" s="208">
        <v>2.726</v>
      </c>
      <c r="H1959" s="208">
        <v>1.7549999999999999</v>
      </c>
      <c r="I1959" s="239">
        <v>1.819</v>
      </c>
      <c r="J1959" s="239"/>
      <c r="K1959" s="208">
        <v>0.89300000000000002</v>
      </c>
      <c r="L1959" s="208">
        <v>0.35199999999999998</v>
      </c>
      <c r="M1959" s="24"/>
      <c r="N1959" s="24"/>
      <c r="O1959" s="208">
        <v>0.46</v>
      </c>
      <c r="P1959" s="208">
        <v>1.3049999999999999</v>
      </c>
      <c r="Q1959" s="208">
        <v>2.6720000000000002</v>
      </c>
      <c r="R1959" s="208">
        <v>2.3199999999999998</v>
      </c>
      <c r="S1959" s="24"/>
      <c r="T1959" s="208">
        <v>6.5</v>
      </c>
      <c r="U1959" s="208">
        <v>1.2509999999999999</v>
      </c>
      <c r="V1959" s="208">
        <v>1.115</v>
      </c>
      <c r="W1959" s="208">
        <v>0.85499999999999998</v>
      </c>
      <c r="X1959" s="208">
        <v>0.23400000000000001</v>
      </c>
      <c r="Y1959" s="24"/>
      <c r="Z1959" s="24"/>
      <c r="AA1959" s="24"/>
      <c r="AB1959" s="208">
        <v>1.6240000000000001</v>
      </c>
      <c r="AC1959" s="208">
        <v>3.157</v>
      </c>
      <c r="AD1959" s="208">
        <v>3.5750000000000002</v>
      </c>
      <c r="AE1959" s="208">
        <v>3.7280000000000002</v>
      </c>
      <c r="AF1959" s="208">
        <v>3.4510000000000001</v>
      </c>
      <c r="AG1959" s="208">
        <v>2.4089999999999998</v>
      </c>
      <c r="AH1959" s="208">
        <v>1.8340000000000001</v>
      </c>
      <c r="AI1959" s="208">
        <v>1.1259999999999999</v>
      </c>
      <c r="AJ1959" s="24"/>
      <c r="AK1959" s="24"/>
      <c r="AL1959" s="24"/>
      <c r="AM1959" s="208">
        <v>0.98799999999999999</v>
      </c>
      <c r="AN1959" s="208">
        <v>1.746</v>
      </c>
      <c r="AO1959" s="208">
        <v>2.581</v>
      </c>
      <c r="AP1959" s="208">
        <v>3.956</v>
      </c>
      <c r="AQ1959" s="208">
        <v>3.286</v>
      </c>
      <c r="AR1959" s="208">
        <v>3.919</v>
      </c>
      <c r="AS1959" s="208">
        <v>2.9380000000000002</v>
      </c>
      <c r="AT1959" s="208">
        <v>2.0539999999999998</v>
      </c>
      <c r="AU1959" s="208">
        <v>1.1279999999999999</v>
      </c>
      <c r="AV1959" s="24"/>
      <c r="AW1959" s="24"/>
      <c r="AX1959" s="24"/>
      <c r="AY1959" s="208">
        <v>1.0349999999999999</v>
      </c>
      <c r="AZ1959" s="208">
        <v>1.054</v>
      </c>
      <c r="BA1959" s="208">
        <v>2.8149999999999999</v>
      </c>
      <c r="BB1959" s="21">
        <f t="shared" si="240"/>
        <v>6.5</v>
      </c>
      <c r="BC1959" s="21"/>
      <c r="BD1959" s="22">
        <f t="shared" si="238"/>
        <v>8.7365591397849478</v>
      </c>
      <c r="BE1959" s="21"/>
      <c r="BG1959" s="10"/>
      <c r="BH1959" s="21">
        <f t="shared" si="239"/>
        <v>0</v>
      </c>
      <c r="BI1959" s="22">
        <f t="shared" si="239"/>
        <v>6.5000000000000006E-3</v>
      </c>
      <c r="BJ1959" s="21"/>
      <c r="BK1959" s="21">
        <v>0</v>
      </c>
      <c r="BL1959" s="22">
        <v>1.9500000000000003E-2</v>
      </c>
      <c r="BM1959" s="21"/>
      <c r="BN1959" s="21">
        <f t="shared" si="241"/>
        <v>0</v>
      </c>
      <c r="BO1959" s="22">
        <f t="shared" si="241"/>
        <v>7.8000000000000014E-2</v>
      </c>
      <c r="BP1959" s="21">
        <f t="shared" si="241"/>
        <v>0</v>
      </c>
    </row>
    <row r="1960" spans="1:68" ht="11.1" customHeight="1" outlineLevel="1" collapsed="1" x14ac:dyDescent="0.2">
      <c r="A1960" s="10"/>
      <c r="B1960" s="18"/>
      <c r="C1960" s="18"/>
      <c r="D1960" s="18"/>
      <c r="E1960" s="19" t="s">
        <v>1760</v>
      </c>
      <c r="F1960" s="209">
        <v>0.159</v>
      </c>
      <c r="G1960" s="209">
        <v>0.158</v>
      </c>
      <c r="H1960" s="209">
        <v>0.161</v>
      </c>
      <c r="I1960" s="240">
        <v>0.18099999999999999</v>
      </c>
      <c r="J1960" s="240"/>
      <c r="K1960" s="209">
        <v>0.15</v>
      </c>
      <c r="L1960" s="20"/>
      <c r="M1960" s="20"/>
      <c r="N1960" s="20"/>
      <c r="O1960" s="20"/>
      <c r="P1960" s="209">
        <v>0.30499999999999999</v>
      </c>
      <c r="Q1960" s="209">
        <v>0.191</v>
      </c>
      <c r="R1960" s="209">
        <v>0.193</v>
      </c>
      <c r="S1960" s="209">
        <v>0.13500000000000001</v>
      </c>
      <c r="T1960" s="209">
        <v>0.17</v>
      </c>
      <c r="U1960" s="209">
        <v>0.14799999999999999</v>
      </c>
      <c r="V1960" s="209">
        <v>0.19800000000000001</v>
      </c>
      <c r="W1960" s="209">
        <v>0.16500000000000001</v>
      </c>
      <c r="X1960" s="20"/>
      <c r="Y1960" s="20"/>
      <c r="Z1960" s="20"/>
      <c r="AA1960" s="20"/>
      <c r="AB1960" s="209">
        <v>0.30299999999999999</v>
      </c>
      <c r="AC1960" s="20"/>
      <c r="AD1960" s="209">
        <v>0.65100000000000002</v>
      </c>
      <c r="AE1960" s="209">
        <v>0.28799999999999998</v>
      </c>
      <c r="AF1960" s="209">
        <v>0.33100000000000002</v>
      </c>
      <c r="AG1960" s="209">
        <v>0.29099999999999998</v>
      </c>
      <c r="AH1960" s="209">
        <v>0.41299999999999998</v>
      </c>
      <c r="AI1960" s="209">
        <v>0.28100000000000003</v>
      </c>
      <c r="AJ1960" s="20"/>
      <c r="AK1960" s="20"/>
      <c r="AL1960" s="20"/>
      <c r="AM1960" s="209">
        <v>0.114</v>
      </c>
      <c r="AN1960" s="209">
        <v>0.29799999999999999</v>
      </c>
      <c r="AO1960" s="209">
        <v>0.32400000000000001</v>
      </c>
      <c r="AP1960" s="209">
        <v>0.307</v>
      </c>
      <c r="AQ1960" s="209">
        <v>0.20699999999999999</v>
      </c>
      <c r="AR1960" s="209">
        <v>0.28699999999999998</v>
      </c>
      <c r="AS1960" s="209">
        <v>0.215</v>
      </c>
      <c r="AT1960" s="209">
        <v>0.255</v>
      </c>
      <c r="AU1960" s="209">
        <v>0.191</v>
      </c>
      <c r="AV1960" s="20"/>
      <c r="AW1960" s="20"/>
      <c r="AX1960" s="20"/>
      <c r="AY1960" s="209">
        <v>0.155</v>
      </c>
      <c r="AZ1960" s="209">
        <v>0.25</v>
      </c>
      <c r="BA1960" s="209">
        <v>0.28899999999999998</v>
      </c>
      <c r="BB1960" s="21">
        <f t="shared" si="240"/>
        <v>0.65100000000000002</v>
      </c>
      <c r="BC1960" s="21">
        <f>BF1960</f>
        <v>1.8</v>
      </c>
      <c r="BD1960" s="22">
        <f t="shared" si="238"/>
        <v>0.875</v>
      </c>
      <c r="BE1960" s="21">
        <f>BC1960-BD1960</f>
        <v>0.92500000000000004</v>
      </c>
      <c r="BF1960" s="2">
        <v>1.8</v>
      </c>
      <c r="BG1960" s="10">
        <v>7</v>
      </c>
      <c r="BH1960" s="21">
        <f t="shared" si="239"/>
        <v>1.3392E-3</v>
      </c>
      <c r="BI1960" s="22">
        <f t="shared" si="239"/>
        <v>6.5099999999999999E-4</v>
      </c>
      <c r="BJ1960" s="21">
        <f>BH1960-BI1960</f>
        <v>6.8820000000000003E-4</v>
      </c>
      <c r="BK1960" s="21">
        <v>4.0175999999999996E-3</v>
      </c>
      <c r="BL1960" s="22">
        <v>1.9529999999999999E-3</v>
      </c>
      <c r="BM1960" s="21">
        <v>2.0645999999999998E-3</v>
      </c>
      <c r="BN1960" s="21">
        <f t="shared" si="241"/>
        <v>1.6070399999999999E-2</v>
      </c>
      <c r="BO1960" s="22">
        <f t="shared" si="241"/>
        <v>7.8119999999999995E-3</v>
      </c>
      <c r="BP1960" s="21">
        <f t="shared" si="241"/>
        <v>8.2583999999999991E-3</v>
      </c>
    </row>
    <row r="1961" spans="1:68" ht="11.1" hidden="1" customHeight="1" outlineLevel="2" x14ac:dyDescent="0.2">
      <c r="A1961" s="10"/>
      <c r="B1961" s="18"/>
      <c r="C1961" s="18"/>
      <c r="D1961" s="18"/>
      <c r="E1961" s="23" t="s">
        <v>1761</v>
      </c>
      <c r="F1961" s="208">
        <v>0.159</v>
      </c>
      <c r="G1961" s="208">
        <v>0.158</v>
      </c>
      <c r="H1961" s="208">
        <v>0.161</v>
      </c>
      <c r="I1961" s="239">
        <v>0.18099999999999999</v>
      </c>
      <c r="J1961" s="239"/>
      <c r="K1961" s="208">
        <v>0.15</v>
      </c>
      <c r="L1961" s="24"/>
      <c r="M1961" s="24"/>
      <c r="N1961" s="24"/>
      <c r="O1961" s="24"/>
      <c r="P1961" s="208">
        <v>0.30499999999999999</v>
      </c>
      <c r="Q1961" s="208">
        <v>0.191</v>
      </c>
      <c r="R1961" s="208">
        <v>0.193</v>
      </c>
      <c r="S1961" s="208">
        <v>0.13500000000000001</v>
      </c>
      <c r="T1961" s="208">
        <v>0.17</v>
      </c>
      <c r="U1961" s="208">
        <v>0.14799999999999999</v>
      </c>
      <c r="V1961" s="208">
        <v>0.19800000000000001</v>
      </c>
      <c r="W1961" s="208">
        <v>0.16500000000000001</v>
      </c>
      <c r="X1961" s="24"/>
      <c r="Y1961" s="24"/>
      <c r="Z1961" s="24"/>
      <c r="AA1961" s="24"/>
      <c r="AB1961" s="208">
        <v>0.30299999999999999</v>
      </c>
      <c r="AC1961" s="24"/>
      <c r="AD1961" s="208">
        <v>0.65100000000000002</v>
      </c>
      <c r="AE1961" s="208">
        <v>0.28799999999999998</v>
      </c>
      <c r="AF1961" s="208">
        <v>0.33100000000000002</v>
      </c>
      <c r="AG1961" s="208">
        <v>0.29099999999999998</v>
      </c>
      <c r="AH1961" s="208">
        <v>0.41299999999999998</v>
      </c>
      <c r="AI1961" s="208">
        <v>0.28100000000000003</v>
      </c>
      <c r="AJ1961" s="24"/>
      <c r="AK1961" s="24"/>
      <c r="AL1961" s="24"/>
      <c r="AM1961" s="208">
        <v>0.114</v>
      </c>
      <c r="AN1961" s="208">
        <v>0.29799999999999999</v>
      </c>
      <c r="AO1961" s="208">
        <v>0.32400000000000001</v>
      </c>
      <c r="AP1961" s="208">
        <v>0.307</v>
      </c>
      <c r="AQ1961" s="208">
        <v>0.20699999999999999</v>
      </c>
      <c r="AR1961" s="208">
        <v>0.28699999999999998</v>
      </c>
      <c r="AS1961" s="208">
        <v>0.215</v>
      </c>
      <c r="AT1961" s="208">
        <v>0.255</v>
      </c>
      <c r="AU1961" s="208">
        <v>0.191</v>
      </c>
      <c r="AV1961" s="24"/>
      <c r="AW1961" s="24"/>
      <c r="AX1961" s="24"/>
      <c r="AY1961" s="208">
        <v>0.155</v>
      </c>
      <c r="AZ1961" s="208">
        <v>0.25</v>
      </c>
      <c r="BA1961" s="208">
        <v>0.28899999999999998</v>
      </c>
      <c r="BB1961" s="21">
        <f t="shared" si="240"/>
        <v>0.65100000000000002</v>
      </c>
      <c r="BC1961" s="21"/>
      <c r="BD1961" s="22">
        <f t="shared" si="238"/>
        <v>0.875</v>
      </c>
      <c r="BE1961" s="21"/>
      <c r="BG1961" s="10"/>
      <c r="BH1961" s="21">
        <f t="shared" si="239"/>
        <v>0</v>
      </c>
      <c r="BI1961" s="22">
        <f t="shared" si="239"/>
        <v>6.5099999999999999E-4</v>
      </c>
      <c r="BJ1961" s="21"/>
      <c r="BK1961" s="21">
        <v>0</v>
      </c>
      <c r="BL1961" s="22">
        <v>1.9529999999999999E-3</v>
      </c>
      <c r="BM1961" s="21"/>
      <c r="BN1961" s="21">
        <f t="shared" si="241"/>
        <v>0</v>
      </c>
      <c r="BO1961" s="22">
        <f t="shared" si="241"/>
        <v>7.8119999999999995E-3</v>
      </c>
      <c r="BP1961" s="21">
        <f t="shared" si="241"/>
        <v>0</v>
      </c>
    </row>
    <row r="1962" spans="1:68" ht="11.1" hidden="1" customHeight="1" outlineLevel="1" collapsed="1" x14ac:dyDescent="0.2">
      <c r="A1962" s="10"/>
      <c r="B1962" s="18"/>
      <c r="C1962" s="18"/>
      <c r="D1962" s="18"/>
      <c r="E1962" s="19" t="s">
        <v>1762</v>
      </c>
      <c r="F1962" s="20"/>
      <c r="G1962" s="20"/>
      <c r="H1962" s="20"/>
      <c r="I1962" s="20"/>
      <c r="J1962" s="20"/>
      <c r="K1962" s="209">
        <v>1.905</v>
      </c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0"/>
      <c r="AE1962" s="20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1">
        <f t="shared" si="240"/>
        <v>1.905</v>
      </c>
      <c r="BC1962" s="21">
        <f>BD1962</f>
        <v>2.560483870967742</v>
      </c>
      <c r="BD1962" s="22">
        <f t="shared" si="238"/>
        <v>2.560483870967742</v>
      </c>
      <c r="BE1962" s="21">
        <f>BC1962-BD1962</f>
        <v>0</v>
      </c>
      <c r="BG1962" s="10">
        <v>6</v>
      </c>
      <c r="BH1962" s="21">
        <f t="shared" si="239"/>
        <v>1.905E-3</v>
      </c>
      <c r="BI1962" s="22">
        <f t="shared" si="239"/>
        <v>1.905E-3</v>
      </c>
      <c r="BJ1962" s="21">
        <f>BH1962-BI1962</f>
        <v>0</v>
      </c>
      <c r="BK1962" s="21">
        <v>5.7149999999999996E-3</v>
      </c>
      <c r="BL1962" s="22">
        <v>5.7149999999999996E-3</v>
      </c>
      <c r="BM1962" s="21">
        <v>0</v>
      </c>
      <c r="BN1962" s="21">
        <f t="shared" si="241"/>
        <v>2.2859999999999998E-2</v>
      </c>
      <c r="BO1962" s="22">
        <f t="shared" si="241"/>
        <v>2.2859999999999998E-2</v>
      </c>
      <c r="BP1962" s="21">
        <f t="shared" si="241"/>
        <v>0</v>
      </c>
    </row>
    <row r="1963" spans="1:68" ht="11.1" hidden="1" customHeight="1" outlineLevel="2" x14ac:dyDescent="0.2">
      <c r="A1963" s="10"/>
      <c r="B1963" s="18"/>
      <c r="C1963" s="18"/>
      <c r="D1963" s="18"/>
      <c r="E1963" s="23" t="s">
        <v>1763</v>
      </c>
      <c r="F1963" s="24"/>
      <c r="G1963" s="24"/>
      <c r="H1963" s="24"/>
      <c r="I1963" s="24"/>
      <c r="J1963" s="24"/>
      <c r="K1963" s="208">
        <v>1.905</v>
      </c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24"/>
      <c r="AP1963" s="24"/>
      <c r="AQ1963" s="24"/>
      <c r="AR1963" s="24"/>
      <c r="AS1963" s="24"/>
      <c r="AT1963" s="24"/>
      <c r="AU1963" s="24"/>
      <c r="AV1963" s="24"/>
      <c r="AW1963" s="24"/>
      <c r="AX1963" s="24"/>
      <c r="AY1963" s="24"/>
      <c r="AZ1963" s="24"/>
      <c r="BA1963" s="24"/>
      <c r="BB1963" s="21">
        <f t="shared" si="240"/>
        <v>1.905</v>
      </c>
      <c r="BC1963" s="21"/>
      <c r="BD1963" s="22">
        <f t="shared" si="238"/>
        <v>2.560483870967742</v>
      </c>
      <c r="BE1963" s="21"/>
      <c r="BG1963" s="10"/>
      <c r="BH1963" s="21">
        <f t="shared" si="239"/>
        <v>0</v>
      </c>
      <c r="BI1963" s="22">
        <f t="shared" si="239"/>
        <v>1.905E-3</v>
      </c>
      <c r="BJ1963" s="21"/>
      <c r="BK1963" s="21">
        <v>0</v>
      </c>
      <c r="BL1963" s="22">
        <v>5.7149999999999996E-3</v>
      </c>
      <c r="BM1963" s="21"/>
      <c r="BN1963" s="21">
        <f t="shared" si="241"/>
        <v>0</v>
      </c>
      <c r="BO1963" s="22">
        <f t="shared" si="241"/>
        <v>2.2859999999999998E-2</v>
      </c>
      <c r="BP1963" s="21">
        <f t="shared" si="241"/>
        <v>0</v>
      </c>
    </row>
    <row r="1964" spans="1:68" ht="11.1" hidden="1" customHeight="1" outlineLevel="1" collapsed="1" x14ac:dyDescent="0.2">
      <c r="A1964" s="10"/>
      <c r="B1964" s="18"/>
      <c r="C1964" s="18"/>
      <c r="D1964" s="18"/>
      <c r="E1964" s="19" t="s">
        <v>1764</v>
      </c>
      <c r="F1964" s="20"/>
      <c r="G1964" s="20"/>
      <c r="H1964" s="20"/>
      <c r="I1964" s="20"/>
      <c r="J1964" s="20"/>
      <c r="K1964" s="20"/>
      <c r="L1964" s="20"/>
      <c r="M1964" s="20"/>
      <c r="N1964" s="20"/>
      <c r="O1964" s="20"/>
      <c r="P1964" s="20"/>
      <c r="Q1964" s="20"/>
      <c r="R1964" s="20"/>
      <c r="S1964" s="20"/>
      <c r="T1964" s="20"/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09">
        <v>22.128</v>
      </c>
      <c r="AE1964" s="209">
        <v>15.994</v>
      </c>
      <c r="AF1964" s="209">
        <v>11.613</v>
      </c>
      <c r="AG1964" s="209">
        <v>8.1259999999999994</v>
      </c>
      <c r="AH1964" s="209">
        <v>5.6790000000000003</v>
      </c>
      <c r="AI1964" s="209">
        <v>2.83</v>
      </c>
      <c r="AJ1964" s="20"/>
      <c r="AK1964" s="20"/>
      <c r="AL1964" s="20"/>
      <c r="AM1964" s="209">
        <v>2.391</v>
      </c>
      <c r="AN1964" s="209">
        <v>2.1949999999999998</v>
      </c>
      <c r="AO1964" s="209">
        <v>13.752000000000001</v>
      </c>
      <c r="AP1964" s="209">
        <v>10.481</v>
      </c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1">
        <f t="shared" si="240"/>
        <v>22.128</v>
      </c>
      <c r="BC1964" s="21">
        <f>BD1964</f>
        <v>29.741935483870968</v>
      </c>
      <c r="BD1964" s="22">
        <f t="shared" si="238"/>
        <v>29.741935483870968</v>
      </c>
      <c r="BE1964" s="21">
        <f>BC1964-BD1964</f>
        <v>0</v>
      </c>
      <c r="BG1964" s="10">
        <v>6</v>
      </c>
      <c r="BH1964" s="21">
        <f t="shared" si="239"/>
        <v>2.2127999999999998E-2</v>
      </c>
      <c r="BI1964" s="22">
        <f t="shared" si="239"/>
        <v>2.2127999999999998E-2</v>
      </c>
      <c r="BJ1964" s="21">
        <f>BH1964-BI1964</f>
        <v>0</v>
      </c>
      <c r="BK1964" s="21">
        <v>6.6383999999999999E-2</v>
      </c>
      <c r="BL1964" s="22">
        <v>6.6383999999999999E-2</v>
      </c>
      <c r="BM1964" s="21">
        <v>0</v>
      </c>
      <c r="BN1964" s="21">
        <f t="shared" si="241"/>
        <v>0.26553599999999999</v>
      </c>
      <c r="BO1964" s="22">
        <f t="shared" si="241"/>
        <v>0.26553599999999999</v>
      </c>
      <c r="BP1964" s="21">
        <f t="shared" si="241"/>
        <v>0</v>
      </c>
    </row>
    <row r="1965" spans="1:68" ht="11.1" hidden="1" customHeight="1" outlineLevel="2" x14ac:dyDescent="0.2">
      <c r="A1965" s="10"/>
      <c r="B1965" s="18"/>
      <c r="C1965" s="18"/>
      <c r="D1965" s="18"/>
      <c r="E1965" s="23" t="s">
        <v>1765</v>
      </c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08">
        <v>22.128</v>
      </c>
      <c r="AE1965" s="208">
        <v>15.994</v>
      </c>
      <c r="AF1965" s="208">
        <v>11.613</v>
      </c>
      <c r="AG1965" s="208">
        <v>8.1259999999999994</v>
      </c>
      <c r="AH1965" s="208">
        <v>5.6790000000000003</v>
      </c>
      <c r="AI1965" s="208">
        <v>2.83</v>
      </c>
      <c r="AJ1965" s="24"/>
      <c r="AK1965" s="24"/>
      <c r="AL1965" s="24"/>
      <c r="AM1965" s="208">
        <v>2.391</v>
      </c>
      <c r="AN1965" s="208">
        <v>2.1949999999999998</v>
      </c>
      <c r="AO1965" s="208">
        <v>13.752000000000001</v>
      </c>
      <c r="AP1965" s="208">
        <v>10.481</v>
      </c>
      <c r="AQ1965" s="24"/>
      <c r="AR1965" s="24"/>
      <c r="AS1965" s="24"/>
      <c r="AT1965" s="24"/>
      <c r="AU1965" s="24"/>
      <c r="AV1965" s="24"/>
      <c r="AW1965" s="24"/>
      <c r="AX1965" s="24"/>
      <c r="AY1965" s="24"/>
      <c r="AZ1965" s="24"/>
      <c r="BA1965" s="24"/>
      <c r="BB1965" s="21">
        <f t="shared" si="240"/>
        <v>22.128</v>
      </c>
      <c r="BC1965" s="21"/>
      <c r="BD1965" s="22">
        <f t="shared" si="238"/>
        <v>29.741935483870968</v>
      </c>
      <c r="BE1965" s="21"/>
      <c r="BG1965" s="10"/>
      <c r="BH1965" s="21">
        <f t="shared" si="239"/>
        <v>0</v>
      </c>
      <c r="BI1965" s="22">
        <f t="shared" si="239"/>
        <v>2.2127999999999998E-2</v>
      </c>
      <c r="BJ1965" s="21"/>
      <c r="BK1965" s="21">
        <v>0</v>
      </c>
      <c r="BL1965" s="22">
        <v>6.6383999999999999E-2</v>
      </c>
      <c r="BM1965" s="21"/>
      <c r="BN1965" s="21">
        <f t="shared" si="241"/>
        <v>0</v>
      </c>
      <c r="BO1965" s="22">
        <f t="shared" si="241"/>
        <v>0.26553599999999999</v>
      </c>
      <c r="BP1965" s="21">
        <f t="shared" si="241"/>
        <v>0</v>
      </c>
    </row>
    <row r="1966" spans="1:68" ht="11.1" hidden="1" customHeight="1" outlineLevel="1" collapsed="1" x14ac:dyDescent="0.2">
      <c r="A1966" s="10"/>
      <c r="B1966" s="18"/>
      <c r="C1966" s="18"/>
      <c r="D1966" s="18"/>
      <c r="E1966" s="19" t="s">
        <v>1766</v>
      </c>
      <c r="F1966" s="209">
        <v>7.6219999999999999</v>
      </c>
      <c r="G1966" s="209">
        <v>6.4710000000000001</v>
      </c>
      <c r="H1966" s="209">
        <v>4.7249999999999996</v>
      </c>
      <c r="I1966" s="240">
        <v>3.488</v>
      </c>
      <c r="J1966" s="240"/>
      <c r="K1966" s="209">
        <v>1.7629999999999999</v>
      </c>
      <c r="L1966" s="209">
        <v>0.77600000000000002</v>
      </c>
      <c r="M1966" s="209">
        <v>0.307</v>
      </c>
      <c r="N1966" s="209">
        <v>0.34899999999999998</v>
      </c>
      <c r="O1966" s="209">
        <v>1.1439999999999999</v>
      </c>
      <c r="P1966" s="209">
        <v>3.3940000000000001</v>
      </c>
      <c r="Q1966" s="209">
        <v>6.5030000000000001</v>
      </c>
      <c r="R1966" s="209">
        <v>9.1890000000000001</v>
      </c>
      <c r="S1966" s="209">
        <v>9.0150000000000006</v>
      </c>
      <c r="T1966" s="209">
        <v>10.599</v>
      </c>
      <c r="U1966" s="209">
        <v>5.5430000000000001</v>
      </c>
      <c r="V1966" s="209">
        <v>4.016</v>
      </c>
      <c r="W1966" s="209">
        <v>2.8180000000000001</v>
      </c>
      <c r="X1966" s="209">
        <v>0.99</v>
      </c>
      <c r="Y1966" s="20"/>
      <c r="Z1966" s="20"/>
      <c r="AA1966" s="209">
        <v>0.17899999999999999</v>
      </c>
      <c r="AB1966" s="209">
        <v>3.7650000000000001</v>
      </c>
      <c r="AC1966" s="209">
        <v>5.93</v>
      </c>
      <c r="AD1966" s="209">
        <v>9.4009999999999998</v>
      </c>
      <c r="AE1966" s="20"/>
      <c r="AF1966" s="209">
        <v>19.596</v>
      </c>
      <c r="AG1966" s="209">
        <v>6.3579999999999997</v>
      </c>
      <c r="AH1966" s="209">
        <v>3.508</v>
      </c>
      <c r="AI1966" s="209">
        <v>2.6989999999999998</v>
      </c>
      <c r="AJ1966" s="20"/>
      <c r="AK1966" s="20"/>
      <c r="AL1966" s="20"/>
      <c r="AM1966" s="20"/>
      <c r="AN1966" s="209">
        <v>1.3440000000000001</v>
      </c>
      <c r="AO1966" s="209">
        <v>3.919</v>
      </c>
      <c r="AP1966" s="209">
        <v>4.3869999999999996</v>
      </c>
      <c r="AQ1966" s="209">
        <v>5.05</v>
      </c>
      <c r="AR1966" s="209">
        <v>4.9859999999999998</v>
      </c>
      <c r="AS1966" s="209">
        <v>3.5329999999999999</v>
      </c>
      <c r="AT1966" s="209">
        <v>2.2040000000000002</v>
      </c>
      <c r="AU1966" s="209">
        <v>1.4630000000000001</v>
      </c>
      <c r="AV1966" s="209">
        <v>0.51100000000000001</v>
      </c>
      <c r="AW1966" s="20"/>
      <c r="AX1966" s="20"/>
      <c r="AY1966" s="209">
        <v>1.4630000000000001</v>
      </c>
      <c r="AZ1966" s="209">
        <v>1.389</v>
      </c>
      <c r="BA1966" s="209">
        <v>2.7250000000000001</v>
      </c>
      <c r="BB1966" s="21">
        <f t="shared" si="240"/>
        <v>19.596</v>
      </c>
      <c r="BC1966" s="21">
        <f>BD1966</f>
        <v>26.338709677419356</v>
      </c>
      <c r="BD1966" s="22">
        <f t="shared" si="238"/>
        <v>26.338709677419356</v>
      </c>
      <c r="BE1966" s="21">
        <f>BC1966-BD1966</f>
        <v>0</v>
      </c>
      <c r="BF1966" s="2">
        <v>5.5</v>
      </c>
      <c r="BG1966" s="10">
        <v>6</v>
      </c>
      <c r="BH1966" s="21">
        <f t="shared" si="239"/>
        <v>1.9595999999999999E-2</v>
      </c>
      <c r="BI1966" s="22">
        <f t="shared" si="239"/>
        <v>1.9595999999999999E-2</v>
      </c>
      <c r="BJ1966" s="21">
        <f>BH1966-BI1966</f>
        <v>0</v>
      </c>
      <c r="BK1966" s="21">
        <v>5.8787999999999993E-2</v>
      </c>
      <c r="BL1966" s="22">
        <v>5.8787999999999993E-2</v>
      </c>
      <c r="BM1966" s="21">
        <v>0</v>
      </c>
      <c r="BN1966" s="21">
        <f t="shared" si="241"/>
        <v>0.23515199999999997</v>
      </c>
      <c r="BO1966" s="22">
        <f t="shared" si="241"/>
        <v>0.23515199999999997</v>
      </c>
      <c r="BP1966" s="21">
        <f t="shared" si="241"/>
        <v>0</v>
      </c>
    </row>
    <row r="1967" spans="1:68" ht="11.1" hidden="1" customHeight="1" outlineLevel="2" x14ac:dyDescent="0.2">
      <c r="A1967" s="10"/>
      <c r="B1967" s="18"/>
      <c r="C1967" s="18"/>
      <c r="D1967" s="18"/>
      <c r="E1967" s="23" t="s">
        <v>1767</v>
      </c>
      <c r="F1967" s="208">
        <v>7.6219999999999999</v>
      </c>
      <c r="G1967" s="208">
        <v>6.4710000000000001</v>
      </c>
      <c r="H1967" s="208">
        <v>4.7249999999999996</v>
      </c>
      <c r="I1967" s="239">
        <v>3.488</v>
      </c>
      <c r="J1967" s="239"/>
      <c r="K1967" s="208">
        <v>1.7629999999999999</v>
      </c>
      <c r="L1967" s="208">
        <v>0.77600000000000002</v>
      </c>
      <c r="M1967" s="208">
        <v>0.307</v>
      </c>
      <c r="N1967" s="208">
        <v>0.34899999999999998</v>
      </c>
      <c r="O1967" s="208">
        <v>1.1439999999999999</v>
      </c>
      <c r="P1967" s="208">
        <v>3.3940000000000001</v>
      </c>
      <c r="Q1967" s="208">
        <v>6.5030000000000001</v>
      </c>
      <c r="R1967" s="208">
        <v>9.1890000000000001</v>
      </c>
      <c r="S1967" s="208">
        <v>9.0150000000000006</v>
      </c>
      <c r="T1967" s="208">
        <v>10.599</v>
      </c>
      <c r="U1967" s="208">
        <v>5.5430000000000001</v>
      </c>
      <c r="V1967" s="208">
        <v>4.016</v>
      </c>
      <c r="W1967" s="208">
        <v>2.8180000000000001</v>
      </c>
      <c r="X1967" s="208">
        <v>0.99</v>
      </c>
      <c r="Y1967" s="24"/>
      <c r="Z1967" s="24"/>
      <c r="AA1967" s="208">
        <v>0.17899999999999999</v>
      </c>
      <c r="AB1967" s="208">
        <v>3.7650000000000001</v>
      </c>
      <c r="AC1967" s="208">
        <v>5.93</v>
      </c>
      <c r="AD1967" s="208">
        <v>9.4009999999999998</v>
      </c>
      <c r="AE1967" s="24"/>
      <c r="AF1967" s="208">
        <v>19.596</v>
      </c>
      <c r="AG1967" s="208">
        <v>6.3579999999999997</v>
      </c>
      <c r="AH1967" s="208">
        <v>3.508</v>
      </c>
      <c r="AI1967" s="208">
        <v>2.6989999999999998</v>
      </c>
      <c r="AJ1967" s="24"/>
      <c r="AK1967" s="24"/>
      <c r="AL1967" s="24"/>
      <c r="AM1967" s="24"/>
      <c r="AN1967" s="208">
        <v>1.3440000000000001</v>
      </c>
      <c r="AO1967" s="208">
        <v>3.919</v>
      </c>
      <c r="AP1967" s="208">
        <v>4.3869999999999996</v>
      </c>
      <c r="AQ1967" s="208">
        <v>5.05</v>
      </c>
      <c r="AR1967" s="208">
        <v>4.9859999999999998</v>
      </c>
      <c r="AS1967" s="208">
        <v>3.5329999999999999</v>
      </c>
      <c r="AT1967" s="208">
        <v>2.2040000000000002</v>
      </c>
      <c r="AU1967" s="208">
        <v>1.4630000000000001</v>
      </c>
      <c r="AV1967" s="208">
        <v>0.51100000000000001</v>
      </c>
      <c r="AW1967" s="24"/>
      <c r="AX1967" s="24"/>
      <c r="AY1967" s="208">
        <v>1.4630000000000001</v>
      </c>
      <c r="AZ1967" s="208">
        <v>1.389</v>
      </c>
      <c r="BA1967" s="208">
        <v>2.7250000000000001</v>
      </c>
      <c r="BB1967" s="21">
        <f t="shared" si="240"/>
        <v>19.596</v>
      </c>
      <c r="BC1967" s="21"/>
      <c r="BD1967" s="22">
        <f t="shared" si="238"/>
        <v>26.338709677419356</v>
      </c>
      <c r="BE1967" s="21"/>
      <c r="BG1967" s="10"/>
      <c r="BH1967" s="21">
        <f t="shared" si="239"/>
        <v>0</v>
      </c>
      <c r="BI1967" s="22">
        <f t="shared" si="239"/>
        <v>1.9595999999999999E-2</v>
      </c>
      <c r="BJ1967" s="21"/>
      <c r="BK1967" s="21">
        <v>0</v>
      </c>
      <c r="BL1967" s="22">
        <v>5.8787999999999993E-2</v>
      </c>
      <c r="BM1967" s="21"/>
      <c r="BN1967" s="21">
        <f t="shared" si="241"/>
        <v>0</v>
      </c>
      <c r="BO1967" s="22">
        <f t="shared" si="241"/>
        <v>0.23515199999999997</v>
      </c>
      <c r="BP1967" s="21">
        <f t="shared" si="241"/>
        <v>0</v>
      </c>
    </row>
    <row r="1968" spans="1:68" ht="11.1" hidden="1" customHeight="1" outlineLevel="1" collapsed="1" x14ac:dyDescent="0.2">
      <c r="A1968" s="10"/>
      <c r="B1968" s="18"/>
      <c r="C1968" s="18"/>
      <c r="D1968" s="18"/>
      <c r="E1968" s="19" t="s">
        <v>1768</v>
      </c>
      <c r="F1968" s="20"/>
      <c r="G1968" s="20"/>
      <c r="H1968" s="20"/>
      <c r="I1968" s="20"/>
      <c r="J1968" s="20"/>
      <c r="K1968" s="20"/>
      <c r="L1968" s="20"/>
      <c r="M1968" s="20"/>
      <c r="N1968" s="20"/>
      <c r="O1968" s="20"/>
      <c r="P1968" s="20"/>
      <c r="Q1968" s="20"/>
      <c r="R1968" s="20"/>
      <c r="S1968" s="20"/>
      <c r="T1968" s="20"/>
      <c r="U1968" s="20"/>
      <c r="V1968" s="20"/>
      <c r="W1968" s="209">
        <v>36.479999999999997</v>
      </c>
      <c r="X1968" s="20"/>
      <c r="Y1968" s="20"/>
      <c r="Z1968" s="20"/>
      <c r="AA1968" s="20"/>
      <c r="AB1968" s="209">
        <v>2.2429999999999999</v>
      </c>
      <c r="AC1968" s="209">
        <v>5.1609999999999996</v>
      </c>
      <c r="AD1968" s="209">
        <v>9.8089999999999993</v>
      </c>
      <c r="AE1968" s="209">
        <v>7.3159999999999998</v>
      </c>
      <c r="AF1968" s="209">
        <v>8.1959999999999997</v>
      </c>
      <c r="AG1968" s="209">
        <v>3.5790000000000002</v>
      </c>
      <c r="AH1968" s="209">
        <v>1.9870000000000001</v>
      </c>
      <c r="AI1968" s="209">
        <v>1.0369999999999999</v>
      </c>
      <c r="AJ1968" s="20"/>
      <c r="AK1968" s="20"/>
      <c r="AL1968" s="20"/>
      <c r="AM1968" s="20"/>
      <c r="AN1968" s="209">
        <v>2.8769999999999998</v>
      </c>
      <c r="AO1968" s="209">
        <v>7.2169999999999996</v>
      </c>
      <c r="AP1968" s="209">
        <v>10.1</v>
      </c>
      <c r="AQ1968" s="209">
        <v>11.308</v>
      </c>
      <c r="AR1968" s="209">
        <v>11.129</v>
      </c>
      <c r="AS1968" s="209">
        <v>6.7880000000000003</v>
      </c>
      <c r="AT1968" s="209">
        <v>3.2850000000000001</v>
      </c>
      <c r="AU1968" s="209">
        <v>1.7789999999999999</v>
      </c>
      <c r="AV1968" s="209">
        <v>0.33800000000000002</v>
      </c>
      <c r="AW1968" s="20"/>
      <c r="AX1968" s="20"/>
      <c r="AY1968" s="209">
        <v>1.712</v>
      </c>
      <c r="AZ1968" s="209">
        <v>2.75</v>
      </c>
      <c r="BA1968" s="209">
        <v>5.633</v>
      </c>
      <c r="BB1968" s="21">
        <f>BB1969+BB1970</f>
        <v>39.004999999999995</v>
      </c>
      <c r="BC1968" s="21">
        <f>BD1968</f>
        <v>52.4260752688172</v>
      </c>
      <c r="BD1968" s="22">
        <f t="shared" si="238"/>
        <v>52.4260752688172</v>
      </c>
      <c r="BE1968" s="21">
        <f>BC1968-BD1968</f>
        <v>0</v>
      </c>
      <c r="BF1968" s="2">
        <v>10.050000000000001</v>
      </c>
      <c r="BG1968" s="10">
        <v>6</v>
      </c>
      <c r="BH1968" s="21">
        <f t="shared" si="239"/>
        <v>3.9004999999999991E-2</v>
      </c>
      <c r="BI1968" s="22">
        <f t="shared" si="239"/>
        <v>3.9004999999999991E-2</v>
      </c>
      <c r="BJ1968" s="21">
        <f>BH1968-BI1968</f>
        <v>0</v>
      </c>
      <c r="BK1968" s="21">
        <v>0.11701499999999998</v>
      </c>
      <c r="BL1968" s="22">
        <v>0.11701499999999998</v>
      </c>
      <c r="BM1968" s="21">
        <v>0</v>
      </c>
      <c r="BN1968" s="21">
        <f t="shared" si="241"/>
        <v>0.46805999999999992</v>
      </c>
      <c r="BO1968" s="22">
        <f t="shared" si="241"/>
        <v>0.46805999999999992</v>
      </c>
      <c r="BP1968" s="21">
        <f t="shared" si="241"/>
        <v>0</v>
      </c>
    </row>
    <row r="1969" spans="1:68" ht="11.1" hidden="1" customHeight="1" outlineLevel="2" x14ac:dyDescent="0.2">
      <c r="A1969" s="10"/>
      <c r="B1969" s="18"/>
      <c r="C1969" s="18"/>
      <c r="D1969" s="18"/>
      <c r="E1969" s="23" t="s">
        <v>1769</v>
      </c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24"/>
      <c r="AG1969" s="24"/>
      <c r="AH1969" s="24"/>
      <c r="AI1969" s="24"/>
      <c r="AJ1969" s="24"/>
      <c r="AK1969" s="24"/>
      <c r="AL1969" s="24"/>
      <c r="AM1969" s="24"/>
      <c r="AN1969" s="24"/>
      <c r="AO1969" s="208">
        <v>1.994</v>
      </c>
      <c r="AP1969" s="208">
        <v>2.2949999999999999</v>
      </c>
      <c r="AQ1969" s="208">
        <v>2.5249999999999999</v>
      </c>
      <c r="AR1969" s="208">
        <v>2.4969999999999999</v>
      </c>
      <c r="AS1969" s="208">
        <v>1.6080000000000001</v>
      </c>
      <c r="AT1969" s="208">
        <v>0.92300000000000004</v>
      </c>
      <c r="AU1969" s="208">
        <v>0.629</v>
      </c>
      <c r="AV1969" s="208">
        <v>0.20899999999999999</v>
      </c>
      <c r="AW1969" s="24"/>
      <c r="AX1969" s="24"/>
      <c r="AY1969" s="208">
        <v>0.61699999999999999</v>
      </c>
      <c r="AZ1969" s="208">
        <v>0.745</v>
      </c>
      <c r="BA1969" s="208">
        <v>1.3480000000000001</v>
      </c>
      <c r="BB1969" s="21">
        <f t="shared" si="240"/>
        <v>2.5249999999999999</v>
      </c>
      <c r="BC1969" s="21"/>
      <c r="BD1969" s="22">
        <f t="shared" si="238"/>
        <v>3.393817204301075</v>
      </c>
      <c r="BE1969" s="21"/>
      <c r="BG1969" s="10"/>
      <c r="BH1969" s="21">
        <f t="shared" si="239"/>
        <v>0</v>
      </c>
      <c r="BI1969" s="22">
        <f t="shared" si="239"/>
        <v>2.5249999999999995E-3</v>
      </c>
      <c r="BJ1969" s="21"/>
      <c r="BK1969" s="21">
        <v>0</v>
      </c>
      <c r="BL1969" s="22">
        <v>7.5749999999999984E-3</v>
      </c>
      <c r="BM1969" s="21"/>
      <c r="BN1969" s="21">
        <f t="shared" si="241"/>
        <v>0</v>
      </c>
      <c r="BO1969" s="22">
        <f t="shared" si="241"/>
        <v>3.0299999999999994E-2</v>
      </c>
      <c r="BP1969" s="21">
        <f t="shared" si="241"/>
        <v>0</v>
      </c>
    </row>
    <row r="1970" spans="1:68" ht="11.1" hidden="1" customHeight="1" outlineLevel="2" x14ac:dyDescent="0.2">
      <c r="A1970" s="10"/>
      <c r="B1970" s="18"/>
      <c r="C1970" s="18"/>
      <c r="D1970" s="18"/>
      <c r="E1970" s="23" t="s">
        <v>1770</v>
      </c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08">
        <v>36.479999999999997</v>
      </c>
      <c r="X1970" s="24"/>
      <c r="Y1970" s="24"/>
      <c r="Z1970" s="24"/>
      <c r="AA1970" s="24"/>
      <c r="AB1970" s="208">
        <v>2.2429999999999999</v>
      </c>
      <c r="AC1970" s="208">
        <v>5.1609999999999996</v>
      </c>
      <c r="AD1970" s="208">
        <v>9.8089999999999993</v>
      </c>
      <c r="AE1970" s="208">
        <v>7.3159999999999998</v>
      </c>
      <c r="AF1970" s="208">
        <v>8.1959999999999997</v>
      </c>
      <c r="AG1970" s="208">
        <v>3.5790000000000002</v>
      </c>
      <c r="AH1970" s="208">
        <v>1.9870000000000001</v>
      </c>
      <c r="AI1970" s="208">
        <v>1.0369999999999999</v>
      </c>
      <c r="AJ1970" s="24"/>
      <c r="AK1970" s="24"/>
      <c r="AL1970" s="24"/>
      <c r="AM1970" s="24"/>
      <c r="AN1970" s="208">
        <v>2.8769999999999998</v>
      </c>
      <c r="AO1970" s="208">
        <v>5.2229999999999999</v>
      </c>
      <c r="AP1970" s="208">
        <v>7.8049999999999997</v>
      </c>
      <c r="AQ1970" s="208">
        <v>8.7829999999999995</v>
      </c>
      <c r="AR1970" s="208">
        <v>8.6319999999999997</v>
      </c>
      <c r="AS1970" s="208">
        <v>5.18</v>
      </c>
      <c r="AT1970" s="208">
        <v>2.3620000000000001</v>
      </c>
      <c r="AU1970" s="208">
        <v>1.1499999999999999</v>
      </c>
      <c r="AV1970" s="208">
        <v>0.129</v>
      </c>
      <c r="AW1970" s="24"/>
      <c r="AX1970" s="24"/>
      <c r="AY1970" s="208">
        <v>1.095</v>
      </c>
      <c r="AZ1970" s="208">
        <v>2.0049999999999999</v>
      </c>
      <c r="BA1970" s="208">
        <v>4.2850000000000001</v>
      </c>
      <c r="BB1970" s="21">
        <f t="shared" si="240"/>
        <v>36.479999999999997</v>
      </c>
      <c r="BC1970" s="21"/>
      <c r="BD1970" s="22">
        <f t="shared" si="238"/>
        <v>49.032258064516128</v>
      </c>
      <c r="BE1970" s="21"/>
      <c r="BG1970" s="10"/>
      <c r="BH1970" s="21">
        <f t="shared" si="239"/>
        <v>0</v>
      </c>
      <c r="BI1970" s="22">
        <f t="shared" si="239"/>
        <v>3.6479999999999999E-2</v>
      </c>
      <c r="BJ1970" s="21"/>
      <c r="BK1970" s="21">
        <v>0</v>
      </c>
      <c r="BL1970" s="22">
        <v>0.10944</v>
      </c>
      <c r="BM1970" s="21"/>
      <c r="BN1970" s="21">
        <f t="shared" si="241"/>
        <v>0</v>
      </c>
      <c r="BO1970" s="22">
        <f t="shared" si="241"/>
        <v>0.43775999999999998</v>
      </c>
      <c r="BP1970" s="21">
        <f t="shared" si="241"/>
        <v>0</v>
      </c>
    </row>
    <row r="1971" spans="1:68" ht="11.1" hidden="1" customHeight="1" outlineLevel="1" collapsed="1" x14ac:dyDescent="0.2">
      <c r="A1971" s="10"/>
      <c r="B1971" s="18"/>
      <c r="C1971" s="18"/>
      <c r="D1971" s="18"/>
      <c r="E1971" s="19" t="s">
        <v>1771</v>
      </c>
      <c r="F1971" s="209">
        <v>4.3220000000000001</v>
      </c>
      <c r="G1971" s="209">
        <v>4.34</v>
      </c>
      <c r="H1971" s="209">
        <v>2.286</v>
      </c>
      <c r="I1971" s="240">
        <v>2.3929999999999998</v>
      </c>
      <c r="J1971" s="240"/>
      <c r="K1971" s="209">
        <v>0.79400000000000004</v>
      </c>
      <c r="L1971" s="20"/>
      <c r="M1971" s="20"/>
      <c r="N1971" s="20"/>
      <c r="O1971" s="20"/>
      <c r="P1971" s="209">
        <v>2.98</v>
      </c>
      <c r="Q1971" s="209">
        <v>1.0589999999999999</v>
      </c>
      <c r="R1971" s="209">
        <v>6.3339999999999996</v>
      </c>
      <c r="S1971" s="209">
        <v>4.5650000000000004</v>
      </c>
      <c r="T1971" s="209">
        <v>3.03</v>
      </c>
      <c r="U1971" s="209">
        <v>2.427</v>
      </c>
      <c r="V1971" s="209">
        <v>1.7050000000000001</v>
      </c>
      <c r="W1971" s="209">
        <v>0.5</v>
      </c>
      <c r="X1971" s="20"/>
      <c r="Y1971" s="20"/>
      <c r="Z1971" s="20"/>
      <c r="AA1971" s="20"/>
      <c r="AB1971" s="209">
        <v>2</v>
      </c>
      <c r="AC1971" s="209">
        <v>3</v>
      </c>
      <c r="AD1971" s="209">
        <v>5.0279999999999996</v>
      </c>
      <c r="AE1971" s="209">
        <v>3.9550000000000001</v>
      </c>
      <c r="AF1971" s="209">
        <v>4.1550000000000002</v>
      </c>
      <c r="AG1971" s="209">
        <v>1.7490000000000001</v>
      </c>
      <c r="AH1971" s="209">
        <v>1.3959999999999999</v>
      </c>
      <c r="AI1971" s="209">
        <v>1.087</v>
      </c>
      <c r="AJ1971" s="20"/>
      <c r="AK1971" s="20"/>
      <c r="AL1971" s="20"/>
      <c r="AM1971" s="209">
        <v>0.36699999999999999</v>
      </c>
      <c r="AN1971" s="209">
        <v>1.857</v>
      </c>
      <c r="AO1971" s="209">
        <v>3</v>
      </c>
      <c r="AP1971" s="209">
        <v>4.8449999999999998</v>
      </c>
      <c r="AQ1971" s="209">
        <v>4.1580000000000004</v>
      </c>
      <c r="AR1971" s="209">
        <v>4.407</v>
      </c>
      <c r="AS1971" s="209">
        <v>3.1930000000000001</v>
      </c>
      <c r="AT1971" s="209">
        <v>1.109</v>
      </c>
      <c r="AU1971" s="209">
        <v>0.83399999999999996</v>
      </c>
      <c r="AV1971" s="20"/>
      <c r="AW1971" s="20"/>
      <c r="AX1971" s="20"/>
      <c r="AY1971" s="209">
        <v>0.51400000000000001</v>
      </c>
      <c r="AZ1971" s="209">
        <v>1.48</v>
      </c>
      <c r="BA1971" s="209">
        <v>2.5249999999999999</v>
      </c>
      <c r="BB1971" s="21">
        <f t="shared" si="240"/>
        <v>6.3339999999999996</v>
      </c>
      <c r="BC1971" s="21">
        <f>BF1971</f>
        <v>11.6</v>
      </c>
      <c r="BD1971" s="22">
        <f t="shared" si="238"/>
        <v>8.513440860215054</v>
      </c>
      <c r="BE1971" s="21">
        <f>BC1971-BD1971</f>
        <v>3.0865591397849457</v>
      </c>
      <c r="BF1971" s="2">
        <v>11.6</v>
      </c>
      <c r="BG1971" s="10">
        <v>6</v>
      </c>
      <c r="BH1971" s="21">
        <f t="shared" si="239"/>
        <v>8.6303999999999999E-3</v>
      </c>
      <c r="BI1971" s="22">
        <f t="shared" si="239"/>
        <v>6.3340000000000002E-3</v>
      </c>
      <c r="BJ1971" s="21">
        <f>BH1971-BI1971</f>
        <v>2.2963999999999997E-3</v>
      </c>
      <c r="BK1971" s="21">
        <v>2.58912E-2</v>
      </c>
      <c r="BL1971" s="22">
        <v>1.9002000000000002E-2</v>
      </c>
      <c r="BM1971" s="21">
        <v>6.8891999999999981E-3</v>
      </c>
      <c r="BN1971" s="21">
        <f t="shared" si="241"/>
        <v>0.1035648</v>
      </c>
      <c r="BO1971" s="22">
        <f t="shared" si="241"/>
        <v>7.6008000000000006E-2</v>
      </c>
      <c r="BP1971" s="21">
        <f t="shared" si="241"/>
        <v>2.7556799999999992E-2</v>
      </c>
    </row>
    <row r="1972" spans="1:68" ht="11.1" hidden="1" customHeight="1" outlineLevel="2" x14ac:dyDescent="0.2">
      <c r="A1972" s="10"/>
      <c r="B1972" s="18"/>
      <c r="C1972" s="18"/>
      <c r="D1972" s="18"/>
      <c r="E1972" s="23" t="s">
        <v>1772</v>
      </c>
      <c r="F1972" s="208">
        <v>4.3220000000000001</v>
      </c>
      <c r="G1972" s="208">
        <v>4.34</v>
      </c>
      <c r="H1972" s="208">
        <v>2.286</v>
      </c>
      <c r="I1972" s="239">
        <v>2.3929999999999998</v>
      </c>
      <c r="J1972" s="239"/>
      <c r="K1972" s="208">
        <v>0.79400000000000004</v>
      </c>
      <c r="L1972" s="24"/>
      <c r="M1972" s="24"/>
      <c r="N1972" s="24"/>
      <c r="O1972" s="24"/>
      <c r="P1972" s="208">
        <v>2.98</v>
      </c>
      <c r="Q1972" s="208">
        <v>1.0589999999999999</v>
      </c>
      <c r="R1972" s="208">
        <v>6.3339999999999996</v>
      </c>
      <c r="S1972" s="208">
        <v>4.5650000000000004</v>
      </c>
      <c r="T1972" s="208">
        <v>3.03</v>
      </c>
      <c r="U1972" s="208">
        <v>2.427</v>
      </c>
      <c r="V1972" s="208">
        <v>1.7050000000000001</v>
      </c>
      <c r="W1972" s="208">
        <v>0.5</v>
      </c>
      <c r="X1972" s="24"/>
      <c r="Y1972" s="24"/>
      <c r="Z1972" s="24"/>
      <c r="AA1972" s="24"/>
      <c r="AB1972" s="208">
        <v>2</v>
      </c>
      <c r="AC1972" s="208">
        <v>3</v>
      </c>
      <c r="AD1972" s="208">
        <v>5.0279999999999996</v>
      </c>
      <c r="AE1972" s="208">
        <v>3.9550000000000001</v>
      </c>
      <c r="AF1972" s="208">
        <v>4.1550000000000002</v>
      </c>
      <c r="AG1972" s="208">
        <v>1.7490000000000001</v>
      </c>
      <c r="AH1972" s="208">
        <v>1.3959999999999999</v>
      </c>
      <c r="AI1972" s="208">
        <v>1.087</v>
      </c>
      <c r="AJ1972" s="24"/>
      <c r="AK1972" s="24"/>
      <c r="AL1972" s="24"/>
      <c r="AM1972" s="208">
        <v>0.36699999999999999</v>
      </c>
      <c r="AN1972" s="208">
        <v>1.857</v>
      </c>
      <c r="AO1972" s="208">
        <v>3</v>
      </c>
      <c r="AP1972" s="208">
        <v>4.8449999999999998</v>
      </c>
      <c r="AQ1972" s="208">
        <v>4.1580000000000004</v>
      </c>
      <c r="AR1972" s="208">
        <v>4.407</v>
      </c>
      <c r="AS1972" s="208">
        <v>3.1930000000000001</v>
      </c>
      <c r="AT1972" s="208">
        <v>1.109</v>
      </c>
      <c r="AU1972" s="208">
        <v>0.83399999999999996</v>
      </c>
      <c r="AV1972" s="24"/>
      <c r="AW1972" s="24"/>
      <c r="AX1972" s="24"/>
      <c r="AY1972" s="208">
        <v>0.51400000000000001</v>
      </c>
      <c r="AZ1972" s="208">
        <v>1.48</v>
      </c>
      <c r="BA1972" s="208">
        <v>2.5249999999999999</v>
      </c>
      <c r="BB1972" s="21">
        <f t="shared" si="240"/>
        <v>6.3339999999999996</v>
      </c>
      <c r="BC1972" s="21"/>
      <c r="BD1972" s="22">
        <f t="shared" si="238"/>
        <v>8.513440860215054</v>
      </c>
      <c r="BE1972" s="21"/>
      <c r="BG1972" s="10"/>
      <c r="BH1972" s="21">
        <f t="shared" si="239"/>
        <v>0</v>
      </c>
      <c r="BI1972" s="22">
        <f t="shared" si="239"/>
        <v>6.3340000000000002E-3</v>
      </c>
      <c r="BJ1972" s="21"/>
      <c r="BK1972" s="21">
        <v>0</v>
      </c>
      <c r="BL1972" s="22">
        <v>1.9002000000000002E-2</v>
      </c>
      <c r="BM1972" s="21"/>
      <c r="BN1972" s="21">
        <f t="shared" si="241"/>
        <v>0</v>
      </c>
      <c r="BO1972" s="22">
        <f t="shared" si="241"/>
        <v>7.6008000000000006E-2</v>
      </c>
      <c r="BP1972" s="21">
        <f t="shared" si="241"/>
        <v>0</v>
      </c>
    </row>
    <row r="1973" spans="1:68" ht="11.1" hidden="1" customHeight="1" outlineLevel="1" collapsed="1" x14ac:dyDescent="0.2">
      <c r="A1973" s="10"/>
      <c r="B1973" s="18"/>
      <c r="C1973" s="18"/>
      <c r="D1973" s="18"/>
      <c r="E1973" s="19" t="s">
        <v>1773</v>
      </c>
      <c r="F1973" s="209">
        <v>2.7</v>
      </c>
      <c r="G1973" s="20"/>
      <c r="H1973" s="209">
        <v>4.9029999999999996</v>
      </c>
      <c r="I1973" s="20"/>
      <c r="J1973" s="20"/>
      <c r="K1973" s="209">
        <v>2.1880000000000002</v>
      </c>
      <c r="L1973" s="20"/>
      <c r="M1973" s="20"/>
      <c r="N1973" s="20"/>
      <c r="O1973" s="20"/>
      <c r="P1973" s="209">
        <v>0.74</v>
      </c>
      <c r="Q1973" s="209">
        <v>3.0489999999999999</v>
      </c>
      <c r="R1973" s="209">
        <v>3.246</v>
      </c>
      <c r="S1973" s="209">
        <v>4.05</v>
      </c>
      <c r="T1973" s="209">
        <v>3.415</v>
      </c>
      <c r="U1973" s="209">
        <v>2.5960000000000001</v>
      </c>
      <c r="V1973" s="209">
        <v>0.72</v>
      </c>
      <c r="W1973" s="209">
        <v>0.125</v>
      </c>
      <c r="X1973" s="20"/>
      <c r="Y1973" s="20"/>
      <c r="Z1973" s="20"/>
      <c r="AA1973" s="20"/>
      <c r="AB1973" s="209">
        <v>0.47399999999999998</v>
      </c>
      <c r="AC1973" s="209">
        <v>1.903</v>
      </c>
      <c r="AD1973" s="209">
        <v>1.9550000000000001</v>
      </c>
      <c r="AE1973" s="209">
        <v>2.4550000000000001</v>
      </c>
      <c r="AF1973" s="209">
        <v>2.74</v>
      </c>
      <c r="AG1973" s="209">
        <v>1.2</v>
      </c>
      <c r="AH1973" s="209">
        <v>2.1999999999999999E-2</v>
      </c>
      <c r="AI1973" s="20"/>
      <c r="AJ1973" s="20"/>
      <c r="AK1973" s="20"/>
      <c r="AL1973" s="20"/>
      <c r="AM1973" s="20"/>
      <c r="AN1973" s="209">
        <v>2.1379999999999999</v>
      </c>
      <c r="AO1973" s="209">
        <v>3.5129999999999999</v>
      </c>
      <c r="AP1973" s="209">
        <v>5.22</v>
      </c>
      <c r="AQ1973" s="209">
        <v>4.04</v>
      </c>
      <c r="AR1973" s="209">
        <v>6.1680000000000001</v>
      </c>
      <c r="AS1973" s="209">
        <v>2.988</v>
      </c>
      <c r="AT1973" s="209">
        <v>2.5449999999999999</v>
      </c>
      <c r="AU1973" s="20"/>
      <c r="AV1973" s="20"/>
      <c r="AW1973" s="20"/>
      <c r="AX1973" s="20"/>
      <c r="AY1973" s="20"/>
      <c r="AZ1973" s="20"/>
      <c r="BA1973" s="20"/>
      <c r="BB1973" s="21">
        <f t="shared" si="240"/>
        <v>6.1680000000000001</v>
      </c>
      <c r="BC1973" s="21">
        <f>BD1973</f>
        <v>8.2903225806451619</v>
      </c>
      <c r="BD1973" s="22">
        <f t="shared" si="238"/>
        <v>8.2903225806451619</v>
      </c>
      <c r="BE1973" s="21">
        <f>BC1973-BD1973</f>
        <v>0</v>
      </c>
      <c r="BF1973" s="2">
        <v>4.8600000000000003</v>
      </c>
      <c r="BG1973" s="10">
        <v>6</v>
      </c>
      <c r="BH1973" s="21">
        <f t="shared" si="239"/>
        <v>6.1680000000000007E-3</v>
      </c>
      <c r="BI1973" s="22">
        <f t="shared" si="239"/>
        <v>6.1680000000000007E-3</v>
      </c>
      <c r="BJ1973" s="21">
        <f>BH1973-BI1973</f>
        <v>0</v>
      </c>
      <c r="BK1973" s="21">
        <v>1.8504000000000003E-2</v>
      </c>
      <c r="BL1973" s="22">
        <v>1.8504000000000003E-2</v>
      </c>
      <c r="BM1973" s="21">
        <v>0</v>
      </c>
      <c r="BN1973" s="21">
        <f t="shared" si="241"/>
        <v>7.4016000000000012E-2</v>
      </c>
      <c r="BO1973" s="22">
        <f t="shared" si="241"/>
        <v>7.4016000000000012E-2</v>
      </c>
      <c r="BP1973" s="21">
        <f t="shared" si="241"/>
        <v>0</v>
      </c>
    </row>
    <row r="1974" spans="1:68" ht="11.1" hidden="1" customHeight="1" outlineLevel="2" x14ac:dyDescent="0.2">
      <c r="A1974" s="10"/>
      <c r="B1974" s="18"/>
      <c r="C1974" s="18"/>
      <c r="D1974" s="18"/>
      <c r="E1974" s="23" t="s">
        <v>1774</v>
      </c>
      <c r="F1974" s="208">
        <v>2.7</v>
      </c>
      <c r="G1974" s="24"/>
      <c r="H1974" s="208">
        <v>4.9029999999999996</v>
      </c>
      <c r="I1974" s="24"/>
      <c r="J1974" s="24"/>
      <c r="K1974" s="208">
        <v>2.1880000000000002</v>
      </c>
      <c r="L1974" s="24"/>
      <c r="M1974" s="24"/>
      <c r="N1974" s="24"/>
      <c r="O1974" s="24"/>
      <c r="P1974" s="208">
        <v>0.74</v>
      </c>
      <c r="Q1974" s="208">
        <v>3.0489999999999999</v>
      </c>
      <c r="R1974" s="208">
        <v>3.246</v>
      </c>
      <c r="S1974" s="208">
        <v>4.05</v>
      </c>
      <c r="T1974" s="208">
        <v>3.415</v>
      </c>
      <c r="U1974" s="208">
        <v>2.5960000000000001</v>
      </c>
      <c r="V1974" s="208">
        <v>0.72</v>
      </c>
      <c r="W1974" s="208">
        <v>0.125</v>
      </c>
      <c r="X1974" s="24"/>
      <c r="Y1974" s="24"/>
      <c r="Z1974" s="24"/>
      <c r="AA1974" s="24"/>
      <c r="AB1974" s="208">
        <v>0.47399999999999998</v>
      </c>
      <c r="AC1974" s="208">
        <v>1.903</v>
      </c>
      <c r="AD1974" s="208">
        <v>1.9550000000000001</v>
      </c>
      <c r="AE1974" s="208">
        <v>2.4550000000000001</v>
      </c>
      <c r="AF1974" s="208">
        <v>2.74</v>
      </c>
      <c r="AG1974" s="208">
        <v>1.2</v>
      </c>
      <c r="AH1974" s="208">
        <v>2.1999999999999999E-2</v>
      </c>
      <c r="AI1974" s="24"/>
      <c r="AJ1974" s="24"/>
      <c r="AK1974" s="24"/>
      <c r="AL1974" s="24"/>
      <c r="AM1974" s="24"/>
      <c r="AN1974" s="208">
        <v>2.1379999999999999</v>
      </c>
      <c r="AO1974" s="208">
        <v>3.5129999999999999</v>
      </c>
      <c r="AP1974" s="208">
        <v>5.22</v>
      </c>
      <c r="AQ1974" s="208">
        <v>4.04</v>
      </c>
      <c r="AR1974" s="208">
        <v>6.1680000000000001</v>
      </c>
      <c r="AS1974" s="208">
        <v>2.988</v>
      </c>
      <c r="AT1974" s="208">
        <v>2.5449999999999999</v>
      </c>
      <c r="AU1974" s="24"/>
      <c r="AV1974" s="24"/>
      <c r="AW1974" s="24"/>
      <c r="AX1974" s="24"/>
      <c r="AY1974" s="24"/>
      <c r="AZ1974" s="24"/>
      <c r="BA1974" s="24"/>
      <c r="BB1974" s="21">
        <f t="shared" si="240"/>
        <v>6.1680000000000001</v>
      </c>
      <c r="BC1974" s="21"/>
      <c r="BD1974" s="22">
        <f t="shared" si="238"/>
        <v>8.2903225806451619</v>
      </c>
      <c r="BE1974" s="21"/>
      <c r="BG1974" s="10"/>
      <c r="BH1974" s="21">
        <f t="shared" si="239"/>
        <v>0</v>
      </c>
      <c r="BI1974" s="22">
        <f t="shared" si="239"/>
        <v>6.1680000000000007E-3</v>
      </c>
      <c r="BJ1974" s="21"/>
      <c r="BK1974" s="21">
        <v>0</v>
      </c>
      <c r="BL1974" s="22">
        <v>1.8504000000000003E-2</v>
      </c>
      <c r="BM1974" s="21"/>
      <c r="BN1974" s="21">
        <f t="shared" si="241"/>
        <v>0</v>
      </c>
      <c r="BO1974" s="22">
        <f t="shared" si="241"/>
        <v>7.4016000000000012E-2</v>
      </c>
      <c r="BP1974" s="21">
        <f t="shared" si="241"/>
        <v>0</v>
      </c>
    </row>
    <row r="1975" spans="1:68" ht="11.1" hidden="1" customHeight="1" outlineLevel="1" collapsed="1" x14ac:dyDescent="0.2">
      <c r="A1975" s="10"/>
      <c r="B1975" s="18"/>
      <c r="C1975" s="18"/>
      <c r="D1975" s="18"/>
      <c r="E1975" s="19" t="s">
        <v>1775</v>
      </c>
      <c r="F1975" s="20"/>
      <c r="G1975" s="209">
        <v>7.2220000000000004</v>
      </c>
      <c r="H1975" s="20"/>
      <c r="I1975" s="20"/>
      <c r="J1975" s="20"/>
      <c r="K1975" s="209">
        <v>2.5529999999999999</v>
      </c>
      <c r="L1975" s="209">
        <v>0.215</v>
      </c>
      <c r="M1975" s="20"/>
      <c r="N1975" s="20"/>
      <c r="O1975" s="209">
        <v>0.628</v>
      </c>
      <c r="P1975" s="209">
        <v>0.79400000000000004</v>
      </c>
      <c r="Q1975" s="209">
        <v>1.8029999999999999</v>
      </c>
      <c r="R1975" s="209">
        <v>2.1509999999999998</v>
      </c>
      <c r="S1975" s="209">
        <v>2.7309999999999999</v>
      </c>
      <c r="T1975" s="209">
        <v>2.3439999999999999</v>
      </c>
      <c r="U1975" s="209">
        <v>1.4890000000000001</v>
      </c>
      <c r="V1975" s="209">
        <v>0.92500000000000004</v>
      </c>
      <c r="W1975" s="209">
        <v>0.39800000000000002</v>
      </c>
      <c r="X1975" s="209">
        <v>6.4000000000000001E-2</v>
      </c>
      <c r="Y1975" s="20"/>
      <c r="Z1975" s="20"/>
      <c r="AA1975" s="20"/>
      <c r="AB1975" s="209">
        <v>1.375</v>
      </c>
      <c r="AC1975" s="209">
        <v>0.71699999999999997</v>
      </c>
      <c r="AD1975" s="209">
        <v>1.6879999999999999</v>
      </c>
      <c r="AE1975" s="209">
        <v>2.8220000000000001</v>
      </c>
      <c r="AF1975" s="209">
        <v>1.3580000000000001</v>
      </c>
      <c r="AG1975" s="209">
        <v>1.4179999999999999</v>
      </c>
      <c r="AH1975" s="209">
        <v>0.59</v>
      </c>
      <c r="AI1975" s="209">
        <v>0.308</v>
      </c>
      <c r="AJ1975" s="20"/>
      <c r="AK1975" s="20"/>
      <c r="AL1975" s="20"/>
      <c r="AM1975" s="20"/>
      <c r="AN1975" s="209">
        <v>1.2130000000000001</v>
      </c>
      <c r="AO1975" s="209">
        <v>1.579</v>
      </c>
      <c r="AP1975" s="209">
        <v>1.885</v>
      </c>
      <c r="AQ1975" s="209">
        <v>2.8849999999999998</v>
      </c>
      <c r="AR1975" s="209">
        <v>2.0819999999999999</v>
      </c>
      <c r="AS1975" s="209">
        <v>1.6930000000000001</v>
      </c>
      <c r="AT1975" s="209">
        <v>0.41199999999999998</v>
      </c>
      <c r="AU1975" s="209">
        <v>0.34499999999999997</v>
      </c>
      <c r="AV1975" s="20"/>
      <c r="AW1975" s="20"/>
      <c r="AX1975" s="20"/>
      <c r="AY1975" s="209">
        <v>6.9000000000000006E-2</v>
      </c>
      <c r="AZ1975" s="209">
        <v>0.33200000000000002</v>
      </c>
      <c r="BA1975" s="20"/>
      <c r="BB1975" s="21">
        <f t="shared" si="240"/>
        <v>7.2220000000000004</v>
      </c>
      <c r="BC1975" s="21">
        <f>BD1975</f>
        <v>9.706989247311828</v>
      </c>
      <c r="BD1975" s="22">
        <f t="shared" ref="BD1975:BD2040" si="242">(BB1975/31/24)*1000</f>
        <v>9.706989247311828</v>
      </c>
      <c r="BE1975" s="21">
        <f>BC1975-BD1975</f>
        <v>0</v>
      </c>
      <c r="BF1975" s="2">
        <v>5.8</v>
      </c>
      <c r="BG1975" s="10">
        <v>6</v>
      </c>
      <c r="BH1975" s="21">
        <f t="shared" si="239"/>
        <v>7.2220000000000001E-3</v>
      </c>
      <c r="BI1975" s="22">
        <f t="shared" si="239"/>
        <v>7.2220000000000001E-3</v>
      </c>
      <c r="BJ1975" s="21">
        <f>BH1975-BI1975</f>
        <v>0</v>
      </c>
      <c r="BK1975" s="21">
        <v>2.1666000000000001E-2</v>
      </c>
      <c r="BL1975" s="22">
        <v>2.1666000000000001E-2</v>
      </c>
      <c r="BM1975" s="21">
        <v>0</v>
      </c>
      <c r="BN1975" s="21">
        <f t="shared" si="241"/>
        <v>8.6664000000000005E-2</v>
      </c>
      <c r="BO1975" s="22">
        <f t="shared" si="241"/>
        <v>8.6664000000000005E-2</v>
      </c>
      <c r="BP1975" s="21">
        <f t="shared" si="241"/>
        <v>0</v>
      </c>
    </row>
    <row r="1976" spans="1:68" ht="11.1" hidden="1" customHeight="1" outlineLevel="2" x14ac:dyDescent="0.2">
      <c r="A1976" s="10"/>
      <c r="B1976" s="18"/>
      <c r="C1976" s="18"/>
      <c r="D1976" s="18"/>
      <c r="E1976" s="23" t="s">
        <v>1776</v>
      </c>
      <c r="F1976" s="24"/>
      <c r="G1976" s="208">
        <v>7.2220000000000004</v>
      </c>
      <c r="H1976" s="24"/>
      <c r="I1976" s="24"/>
      <c r="J1976" s="24"/>
      <c r="K1976" s="208">
        <v>2.5529999999999999</v>
      </c>
      <c r="L1976" s="208">
        <v>0.215</v>
      </c>
      <c r="M1976" s="24"/>
      <c r="N1976" s="24"/>
      <c r="O1976" s="208">
        <v>0.628</v>
      </c>
      <c r="P1976" s="208">
        <v>0.79400000000000004</v>
      </c>
      <c r="Q1976" s="208">
        <v>1.8029999999999999</v>
      </c>
      <c r="R1976" s="208">
        <v>2.1509999999999998</v>
      </c>
      <c r="S1976" s="208">
        <v>2.7309999999999999</v>
      </c>
      <c r="T1976" s="208">
        <v>2.3439999999999999</v>
      </c>
      <c r="U1976" s="208">
        <v>1.4890000000000001</v>
      </c>
      <c r="V1976" s="208">
        <v>0.92500000000000004</v>
      </c>
      <c r="W1976" s="208">
        <v>0.39800000000000002</v>
      </c>
      <c r="X1976" s="208">
        <v>6.4000000000000001E-2</v>
      </c>
      <c r="Y1976" s="24"/>
      <c r="Z1976" s="24"/>
      <c r="AA1976" s="24"/>
      <c r="AB1976" s="208">
        <v>1.375</v>
      </c>
      <c r="AC1976" s="208">
        <v>0.71699999999999997</v>
      </c>
      <c r="AD1976" s="208">
        <v>1.6879999999999999</v>
      </c>
      <c r="AE1976" s="208">
        <v>2.8220000000000001</v>
      </c>
      <c r="AF1976" s="208">
        <v>1.3580000000000001</v>
      </c>
      <c r="AG1976" s="208">
        <v>1.4179999999999999</v>
      </c>
      <c r="AH1976" s="208">
        <v>0.59</v>
      </c>
      <c r="AI1976" s="208">
        <v>0.308</v>
      </c>
      <c r="AJ1976" s="24"/>
      <c r="AK1976" s="24"/>
      <c r="AL1976" s="24"/>
      <c r="AM1976" s="24"/>
      <c r="AN1976" s="208">
        <v>1.2130000000000001</v>
      </c>
      <c r="AO1976" s="208">
        <v>1.579</v>
      </c>
      <c r="AP1976" s="208">
        <v>1.885</v>
      </c>
      <c r="AQ1976" s="208">
        <v>2.8849999999999998</v>
      </c>
      <c r="AR1976" s="208">
        <v>2.0819999999999999</v>
      </c>
      <c r="AS1976" s="208">
        <v>1.6930000000000001</v>
      </c>
      <c r="AT1976" s="208">
        <v>0.41199999999999998</v>
      </c>
      <c r="AU1976" s="208">
        <v>0.34499999999999997</v>
      </c>
      <c r="AV1976" s="24"/>
      <c r="AW1976" s="24"/>
      <c r="AX1976" s="24"/>
      <c r="AY1976" s="208">
        <v>6.9000000000000006E-2</v>
      </c>
      <c r="AZ1976" s="208">
        <v>0.33200000000000002</v>
      </c>
      <c r="BA1976" s="24"/>
      <c r="BB1976" s="21">
        <f t="shared" si="240"/>
        <v>7.2220000000000004</v>
      </c>
      <c r="BC1976" s="21"/>
      <c r="BD1976" s="22">
        <f t="shared" si="242"/>
        <v>9.706989247311828</v>
      </c>
      <c r="BE1976" s="21"/>
      <c r="BG1976" s="10"/>
      <c r="BH1976" s="21">
        <f t="shared" si="239"/>
        <v>0</v>
      </c>
      <c r="BI1976" s="22">
        <f t="shared" si="239"/>
        <v>7.2220000000000001E-3</v>
      </c>
      <c r="BJ1976" s="21"/>
      <c r="BK1976" s="21">
        <v>0</v>
      </c>
      <c r="BL1976" s="22">
        <v>2.1666000000000001E-2</v>
      </c>
      <c r="BM1976" s="21"/>
      <c r="BN1976" s="21">
        <f t="shared" si="241"/>
        <v>0</v>
      </c>
      <c r="BO1976" s="22">
        <f t="shared" si="241"/>
        <v>8.6664000000000005E-2</v>
      </c>
      <c r="BP1976" s="21">
        <f t="shared" si="241"/>
        <v>0</v>
      </c>
    </row>
    <row r="1977" spans="1:68" ht="11.1" hidden="1" customHeight="1" outlineLevel="1" collapsed="1" x14ac:dyDescent="0.2">
      <c r="A1977" s="10"/>
      <c r="B1977" s="18"/>
      <c r="C1977" s="18"/>
      <c r="D1977" s="18"/>
      <c r="E1977" s="19" t="s">
        <v>1777</v>
      </c>
      <c r="F1977" s="209">
        <v>18.027000000000001</v>
      </c>
      <c r="G1977" s="209">
        <v>20.286999999999999</v>
      </c>
      <c r="H1977" s="209">
        <v>9.9339999999999993</v>
      </c>
      <c r="I1977" s="240">
        <v>14.741</v>
      </c>
      <c r="J1977" s="240"/>
      <c r="K1977" s="209">
        <v>2.8780000000000001</v>
      </c>
      <c r="L1977" s="20"/>
      <c r="M1977" s="20"/>
      <c r="N1977" s="20"/>
      <c r="O1977" s="209">
        <v>1.34</v>
      </c>
      <c r="P1977" s="209">
        <v>7.7789999999999999</v>
      </c>
      <c r="Q1977" s="209">
        <v>14.574999999999999</v>
      </c>
      <c r="R1977" s="209">
        <v>9.9019999999999992</v>
      </c>
      <c r="S1977" s="209">
        <v>11.738</v>
      </c>
      <c r="T1977" s="209">
        <v>10.009</v>
      </c>
      <c r="U1977" s="209">
        <v>5.8369999999999997</v>
      </c>
      <c r="V1977" s="209">
        <v>5.1630000000000003</v>
      </c>
      <c r="W1977" s="209">
        <v>0.83099999999999996</v>
      </c>
      <c r="X1977" s="20"/>
      <c r="Y1977" s="20"/>
      <c r="Z1977" s="20"/>
      <c r="AA1977" s="209">
        <v>0.6</v>
      </c>
      <c r="AB1977" s="209">
        <v>3.9</v>
      </c>
      <c r="AC1977" s="209">
        <v>10.077999999999999</v>
      </c>
      <c r="AD1977" s="209">
        <v>14.906000000000001</v>
      </c>
      <c r="AE1977" s="209">
        <v>6.7709999999999999</v>
      </c>
      <c r="AF1977" s="209">
        <v>7.548</v>
      </c>
      <c r="AG1977" s="209">
        <v>5.6390000000000002</v>
      </c>
      <c r="AH1977" s="209">
        <v>5.8029999999999999</v>
      </c>
      <c r="AI1977" s="209">
        <v>1.9790000000000001</v>
      </c>
      <c r="AJ1977" s="20"/>
      <c r="AK1977" s="209">
        <v>0.33</v>
      </c>
      <c r="AL1977" s="20"/>
      <c r="AM1977" s="209">
        <v>0.57699999999999996</v>
      </c>
      <c r="AN1977" s="209">
        <v>3.94</v>
      </c>
      <c r="AO1977" s="209">
        <v>6.8979999999999997</v>
      </c>
      <c r="AP1977" s="209">
        <v>7.6</v>
      </c>
      <c r="AQ1977" s="209">
        <v>44.082000000000001</v>
      </c>
      <c r="AR1977" s="209">
        <v>13.670999999999999</v>
      </c>
      <c r="AS1977" s="209">
        <v>10.561999999999999</v>
      </c>
      <c r="AT1977" s="209">
        <v>6.0350000000000001</v>
      </c>
      <c r="AU1977" s="209">
        <v>1.7170000000000001</v>
      </c>
      <c r="AV1977" s="209">
        <v>7.6999999999999999E-2</v>
      </c>
      <c r="AW1977" s="209">
        <v>17.355</v>
      </c>
      <c r="AX1977" s="20"/>
      <c r="AY1977" s="209">
        <v>-17.266999999999999</v>
      </c>
      <c r="AZ1977" s="209">
        <v>3.52</v>
      </c>
      <c r="BA1977" s="209">
        <v>10.288</v>
      </c>
      <c r="BB1977" s="21">
        <f>BB1978+BB1979+BB1980+BB1981+BB1982</f>
        <v>62.19</v>
      </c>
      <c r="BC1977" s="21">
        <f>BD1977</f>
        <v>83.588709677419345</v>
      </c>
      <c r="BD1977" s="22">
        <f t="shared" si="242"/>
        <v>83.588709677419345</v>
      </c>
      <c r="BE1977" s="21">
        <f>BC1977-BD1977</f>
        <v>0</v>
      </c>
      <c r="BF1977" s="2">
        <v>38.840000000000003</v>
      </c>
      <c r="BG1977" s="10">
        <v>5</v>
      </c>
      <c r="BH1977" s="21">
        <f t="shared" si="239"/>
        <v>6.2190000000000002E-2</v>
      </c>
      <c r="BI1977" s="22">
        <f t="shared" si="239"/>
        <v>6.2190000000000002E-2</v>
      </c>
      <c r="BJ1977" s="21">
        <f>BH1977-BI1977</f>
        <v>0</v>
      </c>
      <c r="BK1977" s="21">
        <v>0.18657000000000001</v>
      </c>
      <c r="BL1977" s="22">
        <v>0.18657000000000001</v>
      </c>
      <c r="BM1977" s="21">
        <v>0</v>
      </c>
      <c r="BN1977" s="21">
        <f t="shared" si="241"/>
        <v>0.74628000000000005</v>
      </c>
      <c r="BO1977" s="22">
        <f t="shared" si="241"/>
        <v>0.74628000000000005</v>
      </c>
      <c r="BP1977" s="21">
        <f t="shared" si="241"/>
        <v>0</v>
      </c>
    </row>
    <row r="1978" spans="1:68" ht="11.1" hidden="1" customHeight="1" outlineLevel="2" x14ac:dyDescent="0.2">
      <c r="A1978" s="10"/>
      <c r="B1978" s="18"/>
      <c r="C1978" s="18"/>
      <c r="D1978" s="18"/>
      <c r="E1978" s="23" t="s">
        <v>1778</v>
      </c>
      <c r="F1978" s="208">
        <v>1.419</v>
      </c>
      <c r="G1978" s="208">
        <v>1.5109999999999999</v>
      </c>
      <c r="H1978" s="208">
        <v>0.90300000000000002</v>
      </c>
      <c r="I1978" s="239">
        <v>0.54600000000000004</v>
      </c>
      <c r="J1978" s="239"/>
      <c r="K1978" s="24"/>
      <c r="L1978" s="24"/>
      <c r="M1978" s="24"/>
      <c r="N1978" s="24"/>
      <c r="O1978" s="208">
        <v>0.122</v>
      </c>
      <c r="P1978" s="208">
        <v>0.55300000000000005</v>
      </c>
      <c r="Q1978" s="208">
        <v>0.91700000000000004</v>
      </c>
      <c r="R1978" s="208">
        <v>1.119</v>
      </c>
      <c r="S1978" s="208">
        <v>1.5469999999999999</v>
      </c>
      <c r="T1978" s="208">
        <v>1.3260000000000001</v>
      </c>
      <c r="U1978" s="208">
        <v>0.81699999999999995</v>
      </c>
      <c r="V1978" s="208">
        <v>0.46800000000000003</v>
      </c>
      <c r="W1978" s="208">
        <v>0.156</v>
      </c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08">
        <v>1.0489999999999999</v>
      </c>
      <c r="AJ1978" s="24"/>
      <c r="AK1978" s="208">
        <v>6.4000000000000001E-2</v>
      </c>
      <c r="AL1978" s="24"/>
      <c r="AM1978" s="208">
        <v>3.9E-2</v>
      </c>
      <c r="AN1978" s="208">
        <v>0.53300000000000003</v>
      </c>
      <c r="AO1978" s="208">
        <v>0.91700000000000004</v>
      </c>
      <c r="AP1978" s="24"/>
      <c r="AQ1978" s="24"/>
      <c r="AR1978" s="24"/>
      <c r="AS1978" s="24"/>
      <c r="AT1978" s="24"/>
      <c r="AU1978" s="208">
        <v>0.23699999999999999</v>
      </c>
      <c r="AV1978" s="208">
        <v>2.5000000000000001E-2</v>
      </c>
      <c r="AW1978" s="208">
        <v>8.7999999999999995E-2</v>
      </c>
      <c r="AX1978" s="24"/>
      <c r="AY1978" s="24"/>
      <c r="AZ1978" s="208">
        <v>0.66600000000000004</v>
      </c>
      <c r="BA1978" s="208">
        <v>1.0369999999999999</v>
      </c>
      <c r="BB1978" s="21">
        <f t="shared" si="240"/>
        <v>1.5469999999999999</v>
      </c>
      <c r="BC1978" s="21"/>
      <c r="BD1978" s="22">
        <f t="shared" si="242"/>
        <v>2.079301075268817</v>
      </c>
      <c r="BE1978" s="21"/>
      <c r="BG1978" s="10"/>
      <c r="BH1978" s="21">
        <f t="shared" si="239"/>
        <v>0</v>
      </c>
      <c r="BI1978" s="22">
        <f t="shared" si="239"/>
        <v>1.5469999999999998E-3</v>
      </c>
      <c r="BJ1978" s="21"/>
      <c r="BK1978" s="21">
        <v>0</v>
      </c>
      <c r="BL1978" s="22">
        <v>4.6409999999999993E-3</v>
      </c>
      <c r="BM1978" s="21"/>
      <c r="BN1978" s="21">
        <f t="shared" si="241"/>
        <v>0</v>
      </c>
      <c r="BO1978" s="22">
        <f t="shared" si="241"/>
        <v>1.8563999999999997E-2</v>
      </c>
      <c r="BP1978" s="21">
        <f t="shared" si="241"/>
        <v>0</v>
      </c>
    </row>
    <row r="1979" spans="1:68" ht="11.1" hidden="1" customHeight="1" outlineLevel="2" x14ac:dyDescent="0.2">
      <c r="A1979" s="10"/>
      <c r="B1979" s="18"/>
      <c r="C1979" s="18"/>
      <c r="D1979" s="18"/>
      <c r="E1979" s="23" t="s">
        <v>1779</v>
      </c>
      <c r="F1979" s="208">
        <v>2.5379999999999998</v>
      </c>
      <c r="G1979" s="208">
        <v>2.6419999999999999</v>
      </c>
      <c r="H1979" s="208">
        <v>1.7729999999999999</v>
      </c>
      <c r="I1979" s="239">
        <v>1.889</v>
      </c>
      <c r="J1979" s="239"/>
      <c r="K1979" s="208">
        <v>0.64700000000000002</v>
      </c>
      <c r="L1979" s="24"/>
      <c r="M1979" s="24"/>
      <c r="N1979" s="24"/>
      <c r="O1979" s="208">
        <v>0.54900000000000004</v>
      </c>
      <c r="P1979" s="208">
        <v>0.66400000000000003</v>
      </c>
      <c r="Q1979" s="208">
        <v>1.8</v>
      </c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4"/>
      <c r="AL1979" s="24"/>
      <c r="AM1979" s="24"/>
      <c r="AN1979" s="24"/>
      <c r="AO1979" s="24"/>
      <c r="AP1979" s="24"/>
      <c r="AQ1979" s="24"/>
      <c r="AR1979" s="24"/>
      <c r="AS1979" s="24"/>
      <c r="AT1979" s="24"/>
      <c r="AU1979" s="24"/>
      <c r="AV1979" s="24"/>
      <c r="AW1979" s="24"/>
      <c r="AX1979" s="24"/>
      <c r="AY1979" s="24"/>
      <c r="AZ1979" s="24"/>
      <c r="BA1979" s="24"/>
      <c r="BB1979" s="21">
        <f t="shared" si="240"/>
        <v>2.6419999999999999</v>
      </c>
      <c r="BC1979" s="21"/>
      <c r="BD1979" s="22">
        <f t="shared" si="242"/>
        <v>3.551075268817204</v>
      </c>
      <c r="BE1979" s="21"/>
      <c r="BG1979" s="10"/>
      <c r="BH1979" s="21">
        <f t="shared" si="239"/>
        <v>0</v>
      </c>
      <c r="BI1979" s="22">
        <f t="shared" si="239"/>
        <v>2.6419999999999998E-3</v>
      </c>
      <c r="BJ1979" s="21"/>
      <c r="BK1979" s="21">
        <v>0</v>
      </c>
      <c r="BL1979" s="22">
        <v>7.925999999999999E-3</v>
      </c>
      <c r="BM1979" s="21"/>
      <c r="BN1979" s="21">
        <f t="shared" si="241"/>
        <v>0</v>
      </c>
      <c r="BO1979" s="22">
        <f t="shared" si="241"/>
        <v>3.1703999999999996E-2</v>
      </c>
      <c r="BP1979" s="21">
        <f t="shared" si="241"/>
        <v>0</v>
      </c>
    </row>
    <row r="1980" spans="1:68" ht="11.1" hidden="1" customHeight="1" outlineLevel="2" x14ac:dyDescent="0.2">
      <c r="A1980" s="10"/>
      <c r="B1980" s="18"/>
      <c r="C1980" s="18"/>
      <c r="D1980" s="18"/>
      <c r="E1980" s="23" t="s">
        <v>1780</v>
      </c>
      <c r="F1980" s="208">
        <v>6.8890000000000002</v>
      </c>
      <c r="G1980" s="208">
        <v>7.5179999999999998</v>
      </c>
      <c r="H1980" s="208">
        <v>4.8570000000000002</v>
      </c>
      <c r="I1980" s="239">
        <v>4.5010000000000003</v>
      </c>
      <c r="J1980" s="239"/>
      <c r="K1980" s="208">
        <v>0.96499999999999997</v>
      </c>
      <c r="L1980" s="24"/>
      <c r="M1980" s="24"/>
      <c r="N1980" s="24"/>
      <c r="O1980" s="208">
        <v>0.109</v>
      </c>
      <c r="P1980" s="208">
        <v>2.8479999999999999</v>
      </c>
      <c r="Q1980" s="208">
        <v>5.7489999999999997</v>
      </c>
      <c r="R1980" s="208">
        <v>6.4470000000000001</v>
      </c>
      <c r="S1980" s="208">
        <v>7.4850000000000003</v>
      </c>
      <c r="T1980" s="208">
        <v>6.3559999999999999</v>
      </c>
      <c r="U1980" s="208">
        <v>4.2309999999999999</v>
      </c>
      <c r="V1980" s="208">
        <v>2.903</v>
      </c>
      <c r="W1980" s="208">
        <v>0.13800000000000001</v>
      </c>
      <c r="X1980" s="24"/>
      <c r="Y1980" s="24"/>
      <c r="Z1980" s="24"/>
      <c r="AA1980" s="208">
        <v>0.1</v>
      </c>
      <c r="AB1980" s="208">
        <v>2.8</v>
      </c>
      <c r="AC1980" s="208">
        <v>6.0469999999999997</v>
      </c>
      <c r="AD1980" s="208">
        <v>8.0419999999999998</v>
      </c>
      <c r="AE1980" s="208">
        <v>0.496</v>
      </c>
      <c r="AF1980" s="208">
        <v>1.222</v>
      </c>
      <c r="AG1980" s="208">
        <v>2.0489999999999999</v>
      </c>
      <c r="AH1980" s="208">
        <v>1.756</v>
      </c>
      <c r="AI1980" s="208">
        <v>5.7000000000000002E-2</v>
      </c>
      <c r="AJ1980" s="24"/>
      <c r="AK1980" s="24"/>
      <c r="AL1980" s="24"/>
      <c r="AM1980" s="24"/>
      <c r="AN1980" s="208">
        <v>0.30199999999999999</v>
      </c>
      <c r="AO1980" s="208">
        <v>0.59699999999999998</v>
      </c>
      <c r="AP1980" s="208">
        <v>0.74099999999999999</v>
      </c>
      <c r="AQ1980" s="208">
        <v>37.880000000000003</v>
      </c>
      <c r="AR1980" s="208">
        <v>6.9880000000000004</v>
      </c>
      <c r="AS1980" s="208">
        <v>5.28</v>
      </c>
      <c r="AT1980" s="208">
        <v>3.226</v>
      </c>
      <c r="AU1980" s="208">
        <v>0.72899999999999998</v>
      </c>
      <c r="AV1980" s="208">
        <v>2.5999999999999999E-2</v>
      </c>
      <c r="AW1980" s="24"/>
      <c r="AX1980" s="24"/>
      <c r="AY1980" s="24"/>
      <c r="AZ1980" s="208">
        <v>1.383</v>
      </c>
      <c r="BA1980" s="208">
        <v>4.7960000000000003</v>
      </c>
      <c r="BB1980" s="21">
        <f t="shared" si="240"/>
        <v>37.880000000000003</v>
      </c>
      <c r="BC1980" s="21"/>
      <c r="BD1980" s="22">
        <f t="shared" si="242"/>
        <v>50.913978494623656</v>
      </c>
      <c r="BE1980" s="21"/>
      <c r="BG1980" s="10"/>
      <c r="BH1980" s="21">
        <f t="shared" si="239"/>
        <v>0</v>
      </c>
      <c r="BI1980" s="22">
        <f t="shared" si="239"/>
        <v>3.7879999999999997E-2</v>
      </c>
      <c r="BJ1980" s="21"/>
      <c r="BK1980" s="21">
        <v>0</v>
      </c>
      <c r="BL1980" s="22">
        <v>0.11363999999999999</v>
      </c>
      <c r="BM1980" s="21"/>
      <c r="BN1980" s="21">
        <f t="shared" si="241"/>
        <v>0</v>
      </c>
      <c r="BO1980" s="22">
        <f t="shared" si="241"/>
        <v>0.45455999999999996</v>
      </c>
      <c r="BP1980" s="21">
        <f t="shared" si="241"/>
        <v>0</v>
      </c>
    </row>
    <row r="1981" spans="1:68" ht="11.1" hidden="1" customHeight="1" outlineLevel="2" x14ac:dyDescent="0.2">
      <c r="A1981" s="10"/>
      <c r="B1981" s="18"/>
      <c r="C1981" s="18"/>
      <c r="D1981" s="18"/>
      <c r="E1981" s="23" t="s">
        <v>1781</v>
      </c>
      <c r="F1981" s="208">
        <v>2.38</v>
      </c>
      <c r="G1981" s="208">
        <v>2.581</v>
      </c>
      <c r="H1981" s="208">
        <v>1.619</v>
      </c>
      <c r="I1981" s="239">
        <v>1.548</v>
      </c>
      <c r="J1981" s="239"/>
      <c r="K1981" s="208">
        <v>0.71299999999999997</v>
      </c>
      <c r="L1981" s="24"/>
      <c r="M1981" s="24"/>
      <c r="N1981" s="24"/>
      <c r="O1981" s="208">
        <v>0.47499999999999998</v>
      </c>
      <c r="P1981" s="208">
        <v>1.32</v>
      </c>
      <c r="Q1981" s="208">
        <v>1.716</v>
      </c>
      <c r="R1981" s="208">
        <v>2.3359999999999999</v>
      </c>
      <c r="S1981" s="208">
        <v>2.706</v>
      </c>
      <c r="T1981" s="208">
        <v>2.327</v>
      </c>
      <c r="U1981" s="208">
        <v>0.78900000000000003</v>
      </c>
      <c r="V1981" s="208">
        <v>1.792</v>
      </c>
      <c r="W1981" s="208">
        <v>0.53700000000000003</v>
      </c>
      <c r="X1981" s="24"/>
      <c r="Y1981" s="24"/>
      <c r="Z1981" s="24"/>
      <c r="AA1981" s="208">
        <v>0.5</v>
      </c>
      <c r="AB1981" s="208">
        <v>1.1000000000000001</v>
      </c>
      <c r="AC1981" s="208">
        <v>2</v>
      </c>
      <c r="AD1981" s="208">
        <v>2.8540000000000001</v>
      </c>
      <c r="AE1981" s="208">
        <v>2.59</v>
      </c>
      <c r="AF1981" s="208">
        <v>2.6520000000000001</v>
      </c>
      <c r="AG1981" s="208">
        <v>1.012</v>
      </c>
      <c r="AH1981" s="208">
        <v>1.911</v>
      </c>
      <c r="AI1981" s="208">
        <v>0.66</v>
      </c>
      <c r="AJ1981" s="24"/>
      <c r="AK1981" s="208">
        <v>0.26600000000000001</v>
      </c>
      <c r="AL1981" s="24"/>
      <c r="AM1981" s="208">
        <v>0.53800000000000003</v>
      </c>
      <c r="AN1981" s="208">
        <v>0.93500000000000005</v>
      </c>
      <c r="AO1981" s="208">
        <v>1.7070000000000001</v>
      </c>
      <c r="AP1981" s="208">
        <v>2.5790000000000002</v>
      </c>
      <c r="AQ1981" s="208">
        <v>2.4940000000000002</v>
      </c>
      <c r="AR1981" s="208">
        <v>2.528</v>
      </c>
      <c r="AS1981" s="208">
        <v>1.8149999999999999</v>
      </c>
      <c r="AT1981" s="208">
        <v>1.127</v>
      </c>
      <c r="AU1981" s="208">
        <v>0.503</v>
      </c>
      <c r="AV1981" s="208">
        <v>2.5999999999999999E-2</v>
      </c>
      <c r="AW1981" s="24"/>
      <c r="AX1981" s="24"/>
      <c r="AY1981" s="24"/>
      <c r="AZ1981" s="208">
        <v>0.90600000000000003</v>
      </c>
      <c r="BA1981" s="208">
        <v>1.764</v>
      </c>
      <c r="BB1981" s="21">
        <f t="shared" si="240"/>
        <v>2.8540000000000001</v>
      </c>
      <c r="BC1981" s="21"/>
      <c r="BD1981" s="22">
        <f t="shared" si="242"/>
        <v>3.836021505376344</v>
      </c>
      <c r="BE1981" s="21"/>
      <c r="BG1981" s="10"/>
      <c r="BH1981" s="21">
        <f t="shared" si="239"/>
        <v>0</v>
      </c>
      <c r="BI1981" s="22">
        <f t="shared" si="239"/>
        <v>2.8540000000000002E-3</v>
      </c>
      <c r="BJ1981" s="21"/>
      <c r="BK1981" s="21">
        <v>0</v>
      </c>
      <c r="BL1981" s="22">
        <v>8.5620000000000002E-3</v>
      </c>
      <c r="BM1981" s="21"/>
      <c r="BN1981" s="21">
        <f t="shared" si="241"/>
        <v>0</v>
      </c>
      <c r="BO1981" s="22">
        <f t="shared" si="241"/>
        <v>3.4248000000000001E-2</v>
      </c>
      <c r="BP1981" s="21">
        <f t="shared" si="241"/>
        <v>0</v>
      </c>
    </row>
    <row r="1982" spans="1:68" ht="11.1" hidden="1" customHeight="1" outlineLevel="2" x14ac:dyDescent="0.2">
      <c r="A1982" s="10"/>
      <c r="B1982" s="18"/>
      <c r="C1982" s="18"/>
      <c r="D1982" s="18"/>
      <c r="E1982" s="23" t="s">
        <v>1782</v>
      </c>
      <c r="F1982" s="208">
        <v>4.8010000000000002</v>
      </c>
      <c r="G1982" s="208">
        <v>6.0350000000000001</v>
      </c>
      <c r="H1982" s="208">
        <v>0.78200000000000003</v>
      </c>
      <c r="I1982" s="239">
        <v>6.2569999999999997</v>
      </c>
      <c r="J1982" s="239"/>
      <c r="K1982" s="208">
        <v>0.55300000000000005</v>
      </c>
      <c r="L1982" s="24"/>
      <c r="M1982" s="24"/>
      <c r="N1982" s="24"/>
      <c r="O1982" s="208">
        <v>8.5000000000000006E-2</v>
      </c>
      <c r="P1982" s="208">
        <v>2.3940000000000001</v>
      </c>
      <c r="Q1982" s="208">
        <v>4.3929999999999998</v>
      </c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08">
        <v>2.0310000000000001</v>
      </c>
      <c r="AD1982" s="208">
        <v>4.01</v>
      </c>
      <c r="AE1982" s="208">
        <v>3.6850000000000001</v>
      </c>
      <c r="AF1982" s="208">
        <v>3.6739999999999999</v>
      </c>
      <c r="AG1982" s="208">
        <v>2.5779999999999998</v>
      </c>
      <c r="AH1982" s="208">
        <v>2.1360000000000001</v>
      </c>
      <c r="AI1982" s="208">
        <v>0.21299999999999999</v>
      </c>
      <c r="AJ1982" s="24"/>
      <c r="AK1982" s="24"/>
      <c r="AL1982" s="24"/>
      <c r="AM1982" s="24"/>
      <c r="AN1982" s="208">
        <v>2.17</v>
      </c>
      <c r="AO1982" s="208">
        <v>3.677</v>
      </c>
      <c r="AP1982" s="208">
        <v>4.28</v>
      </c>
      <c r="AQ1982" s="208">
        <v>3.7080000000000002</v>
      </c>
      <c r="AR1982" s="208">
        <v>4.1550000000000002</v>
      </c>
      <c r="AS1982" s="208">
        <v>3.4670000000000001</v>
      </c>
      <c r="AT1982" s="208">
        <v>1.6819999999999999</v>
      </c>
      <c r="AU1982" s="208">
        <v>0.248</v>
      </c>
      <c r="AV1982" s="24"/>
      <c r="AW1982" s="208">
        <v>17.266999999999999</v>
      </c>
      <c r="AX1982" s="24"/>
      <c r="AY1982" s="208">
        <v>-17.266999999999999</v>
      </c>
      <c r="AZ1982" s="208">
        <v>0.56499999999999995</v>
      </c>
      <c r="BA1982" s="208">
        <v>2.6909999999999998</v>
      </c>
      <c r="BB1982" s="21">
        <f t="shared" si="240"/>
        <v>17.266999999999999</v>
      </c>
      <c r="BC1982" s="21"/>
      <c r="BD1982" s="22">
        <f t="shared" si="242"/>
        <v>23.208333333333332</v>
      </c>
      <c r="BE1982" s="21"/>
      <c r="BG1982" s="10"/>
      <c r="BH1982" s="21">
        <f t="shared" si="239"/>
        <v>0</v>
      </c>
      <c r="BI1982" s="22">
        <f t="shared" si="239"/>
        <v>1.7267000000000001E-2</v>
      </c>
      <c r="BJ1982" s="21"/>
      <c r="BK1982" s="21">
        <v>0</v>
      </c>
      <c r="BL1982" s="22">
        <v>5.1801E-2</v>
      </c>
      <c r="BM1982" s="21"/>
      <c r="BN1982" s="21">
        <f t="shared" si="241"/>
        <v>0</v>
      </c>
      <c r="BO1982" s="22">
        <f t="shared" si="241"/>
        <v>0.207204</v>
      </c>
      <c r="BP1982" s="21">
        <f t="shared" si="241"/>
        <v>0</v>
      </c>
    </row>
    <row r="1983" spans="1:68" ht="11.1" hidden="1" customHeight="1" outlineLevel="1" collapsed="1" x14ac:dyDescent="0.2">
      <c r="A1983" s="10"/>
      <c r="B1983" s="18"/>
      <c r="C1983" s="18"/>
      <c r="D1983" s="18"/>
      <c r="E1983" s="19" t="s">
        <v>120</v>
      </c>
      <c r="F1983" s="207">
        <v>1918.1</v>
      </c>
      <c r="G1983" s="207">
        <v>1658.7</v>
      </c>
      <c r="H1983" s="207">
        <v>1301.8</v>
      </c>
      <c r="I1983" s="236">
        <v>1027.57</v>
      </c>
      <c r="J1983" s="236"/>
      <c r="K1983" s="209">
        <v>236.30099999999999</v>
      </c>
      <c r="L1983" s="20"/>
      <c r="M1983" s="20"/>
      <c r="N1983" s="20"/>
      <c r="O1983" s="209">
        <v>388.69</v>
      </c>
      <c r="P1983" s="207">
        <v>1102.231</v>
      </c>
      <c r="Q1983" s="207">
        <v>1558.8</v>
      </c>
      <c r="R1983" s="207">
        <v>1941.5229999999999</v>
      </c>
      <c r="S1983" s="207">
        <v>2035.3130000000001</v>
      </c>
      <c r="T1983" s="207">
        <v>1865.2280000000001</v>
      </c>
      <c r="U1983" s="207">
        <v>1246.6320000000001</v>
      </c>
      <c r="V1983" s="209">
        <v>689.45500000000004</v>
      </c>
      <c r="W1983" s="209">
        <v>360.041</v>
      </c>
      <c r="X1983" s="20"/>
      <c r="Y1983" s="20"/>
      <c r="Z1983" s="20"/>
      <c r="AA1983" s="209">
        <v>368.221</v>
      </c>
      <c r="AB1983" s="209">
        <v>948.18</v>
      </c>
      <c r="AC1983" s="207">
        <v>1518.8810000000001</v>
      </c>
      <c r="AD1983" s="207">
        <v>2227.9189999999999</v>
      </c>
      <c r="AE1983" s="207">
        <v>2148.3850000000002</v>
      </c>
      <c r="AF1983" s="207">
        <v>1691.8810000000001</v>
      </c>
      <c r="AG1983" s="207">
        <v>1152.857</v>
      </c>
      <c r="AH1983" s="209">
        <v>698.28499999999997</v>
      </c>
      <c r="AI1983" s="209">
        <v>372.99400000000003</v>
      </c>
      <c r="AJ1983" s="20"/>
      <c r="AK1983" s="20"/>
      <c r="AL1983" s="20"/>
      <c r="AM1983" s="209">
        <v>382.27300000000002</v>
      </c>
      <c r="AN1983" s="207">
        <v>1134.165</v>
      </c>
      <c r="AO1983" s="207">
        <v>1632.288</v>
      </c>
      <c r="AP1983" s="207">
        <v>2000.712</v>
      </c>
      <c r="AQ1983" s="207">
        <v>1977.6510000000001</v>
      </c>
      <c r="AR1983" s="207">
        <v>1639.9380000000001</v>
      </c>
      <c r="AS1983" s="207">
        <v>1426.9760000000001</v>
      </c>
      <c r="AT1983" s="209">
        <v>796.53099999999995</v>
      </c>
      <c r="AU1983" s="209">
        <v>310.98399999999998</v>
      </c>
      <c r="AV1983" s="20"/>
      <c r="AW1983" s="20"/>
      <c r="AX1983" s="20"/>
      <c r="AY1983" s="209">
        <v>474.29599999999999</v>
      </c>
      <c r="AZ1983" s="209">
        <v>754.95</v>
      </c>
      <c r="BA1983" s="207">
        <v>1385.404</v>
      </c>
      <c r="BB1983" s="21">
        <f>SUM(BB1984:BB2020)</f>
        <v>2724.0509999999999</v>
      </c>
      <c r="BC1983" s="21">
        <f>BF1983</f>
        <v>6400.8</v>
      </c>
      <c r="BD1983" s="22">
        <f t="shared" si="242"/>
        <v>3661.358870967742</v>
      </c>
      <c r="BE1983" s="21">
        <f>BC1983-BD1983</f>
        <v>2739.4411290322582</v>
      </c>
      <c r="BF1983" s="2">
        <v>6400.8</v>
      </c>
      <c r="BG1983" s="10">
        <v>3</v>
      </c>
      <c r="BH1983" s="21">
        <f t="shared" si="239"/>
        <v>4.7621951999999999</v>
      </c>
      <c r="BI1983" s="22">
        <f t="shared" si="239"/>
        <v>2.7240509999999998</v>
      </c>
      <c r="BJ1983" s="21">
        <f>BH1983-BI1983</f>
        <v>2.0381442000000001</v>
      </c>
      <c r="BK1983" s="21">
        <v>14.286585599999999</v>
      </c>
      <c r="BL1983" s="22">
        <v>8.1721529999999998</v>
      </c>
      <c r="BM1983" s="21">
        <v>6.1144325999999989</v>
      </c>
      <c r="BN1983" s="21">
        <f t="shared" si="241"/>
        <v>57.146342399999995</v>
      </c>
      <c r="BO1983" s="22">
        <f t="shared" si="241"/>
        <v>32.688611999999999</v>
      </c>
      <c r="BP1983" s="21">
        <f t="shared" si="241"/>
        <v>24.457730399999996</v>
      </c>
    </row>
    <row r="1984" spans="1:68" ht="11.1" hidden="1" customHeight="1" outlineLevel="2" x14ac:dyDescent="0.2">
      <c r="A1984" s="10"/>
      <c r="B1984" s="18"/>
      <c r="C1984" s="18"/>
      <c r="D1984" s="18"/>
      <c r="E1984" s="23" t="s">
        <v>1783</v>
      </c>
      <c r="F1984" s="208">
        <v>129</v>
      </c>
      <c r="G1984" s="208">
        <v>96.4</v>
      </c>
      <c r="H1984" s="208">
        <v>71.599999999999994</v>
      </c>
      <c r="I1984" s="239">
        <v>48.1</v>
      </c>
      <c r="J1984" s="239"/>
      <c r="K1984" s="208">
        <v>12.744</v>
      </c>
      <c r="L1984" s="24"/>
      <c r="M1984" s="24"/>
      <c r="N1984" s="24"/>
      <c r="O1984" s="208">
        <v>25.379000000000001</v>
      </c>
      <c r="P1984" s="208">
        <v>58.939</v>
      </c>
      <c r="Q1984" s="208">
        <v>89.914000000000001</v>
      </c>
      <c r="R1984" s="208">
        <v>129.79499999999999</v>
      </c>
      <c r="S1984" s="208">
        <v>132.23099999999999</v>
      </c>
      <c r="T1984" s="208">
        <v>113.849</v>
      </c>
      <c r="U1984" s="208">
        <v>61.765999999999998</v>
      </c>
      <c r="V1984" s="208">
        <v>31.75</v>
      </c>
      <c r="W1984" s="208">
        <v>19.606999999999999</v>
      </c>
      <c r="X1984" s="24"/>
      <c r="Y1984" s="24"/>
      <c r="Z1984" s="24"/>
      <c r="AA1984" s="208">
        <v>25.353999999999999</v>
      </c>
      <c r="AB1984" s="208">
        <v>62.521999999999998</v>
      </c>
      <c r="AC1984" s="208">
        <v>79.132999999999996</v>
      </c>
      <c r="AD1984" s="208">
        <v>91.637</v>
      </c>
      <c r="AE1984" s="208">
        <v>96.066000000000003</v>
      </c>
      <c r="AF1984" s="208">
        <v>76.519000000000005</v>
      </c>
      <c r="AG1984" s="208">
        <v>52.469000000000001</v>
      </c>
      <c r="AH1984" s="208">
        <v>15.968999999999999</v>
      </c>
      <c r="AI1984" s="208">
        <v>18.876000000000001</v>
      </c>
      <c r="AJ1984" s="24"/>
      <c r="AK1984" s="24"/>
      <c r="AL1984" s="24"/>
      <c r="AM1984" s="208">
        <v>17.532</v>
      </c>
      <c r="AN1984" s="208">
        <v>42.383000000000003</v>
      </c>
      <c r="AO1984" s="208">
        <v>77.814999999999998</v>
      </c>
      <c r="AP1984" s="208">
        <v>99.003</v>
      </c>
      <c r="AQ1984" s="208">
        <v>98.355000000000004</v>
      </c>
      <c r="AR1984" s="208">
        <v>83.855999999999995</v>
      </c>
      <c r="AS1984" s="208">
        <v>71.569999999999993</v>
      </c>
      <c r="AT1984" s="208">
        <v>42.320999999999998</v>
      </c>
      <c r="AU1984" s="208">
        <v>14.907</v>
      </c>
      <c r="AV1984" s="24"/>
      <c r="AW1984" s="24"/>
      <c r="AX1984" s="24"/>
      <c r="AY1984" s="208">
        <v>20.968</v>
      </c>
      <c r="AZ1984" s="208">
        <v>37.113999999999997</v>
      </c>
      <c r="BA1984" s="208">
        <v>70.534999999999997</v>
      </c>
      <c r="BB1984" s="21">
        <f t="shared" si="240"/>
        <v>132.23099999999999</v>
      </c>
      <c r="BC1984" s="21"/>
      <c r="BD1984" s="22">
        <f t="shared" si="242"/>
        <v>177.72983870967741</v>
      </c>
      <c r="BE1984" s="21"/>
      <c r="BG1984" s="10"/>
      <c r="BH1984" s="21">
        <f t="shared" si="239"/>
        <v>0</v>
      </c>
      <c r="BI1984" s="22">
        <f t="shared" si="239"/>
        <v>0.13223099999999999</v>
      </c>
      <c r="BJ1984" s="21"/>
      <c r="BK1984" s="21">
        <v>0</v>
      </c>
      <c r="BL1984" s="22">
        <v>0.39669299999999996</v>
      </c>
      <c r="BM1984" s="21"/>
      <c r="BN1984" s="21">
        <f t="shared" si="241"/>
        <v>0</v>
      </c>
      <c r="BO1984" s="22">
        <f t="shared" si="241"/>
        <v>1.5867719999999998</v>
      </c>
      <c r="BP1984" s="21">
        <f t="shared" si="241"/>
        <v>0</v>
      </c>
    </row>
    <row r="1985" spans="1:68" ht="11.1" hidden="1" customHeight="1" outlineLevel="2" x14ac:dyDescent="0.2">
      <c r="A1985" s="10"/>
      <c r="B1985" s="18"/>
      <c r="C1985" s="18"/>
      <c r="D1985" s="18"/>
      <c r="E1985" s="23" t="s">
        <v>1784</v>
      </c>
      <c r="F1985" s="208">
        <v>19</v>
      </c>
      <c r="G1985" s="208">
        <v>14.7</v>
      </c>
      <c r="H1985" s="208">
        <v>14.6</v>
      </c>
      <c r="I1985" s="239">
        <v>12.7</v>
      </c>
      <c r="J1985" s="239"/>
      <c r="K1985" s="208">
        <v>3.6819999999999999</v>
      </c>
      <c r="L1985" s="24"/>
      <c r="M1985" s="24"/>
      <c r="N1985" s="24"/>
      <c r="O1985" s="208">
        <v>9.2490000000000006</v>
      </c>
      <c r="P1985" s="208">
        <v>28.064</v>
      </c>
      <c r="Q1985" s="208">
        <v>35.753999999999998</v>
      </c>
      <c r="R1985" s="208">
        <v>32.975999999999999</v>
      </c>
      <c r="S1985" s="208">
        <v>26.73</v>
      </c>
      <c r="T1985" s="208">
        <v>23.202000000000002</v>
      </c>
      <c r="U1985" s="208">
        <v>18.039000000000001</v>
      </c>
      <c r="V1985" s="208">
        <v>10.241</v>
      </c>
      <c r="W1985" s="208">
        <v>7.423</v>
      </c>
      <c r="X1985" s="24"/>
      <c r="Y1985" s="24"/>
      <c r="Z1985" s="24"/>
      <c r="AA1985" s="208">
        <v>5.9710000000000001</v>
      </c>
      <c r="AB1985" s="208">
        <v>12.497</v>
      </c>
      <c r="AC1985" s="208">
        <v>18.064</v>
      </c>
      <c r="AD1985" s="208">
        <v>24.887</v>
      </c>
      <c r="AE1985" s="208">
        <v>25.32</v>
      </c>
      <c r="AF1985" s="208">
        <v>19.265000000000001</v>
      </c>
      <c r="AG1985" s="208">
        <v>12.489000000000001</v>
      </c>
      <c r="AH1985" s="208">
        <v>9.0239999999999991</v>
      </c>
      <c r="AI1985" s="208">
        <v>6.38</v>
      </c>
      <c r="AJ1985" s="24"/>
      <c r="AK1985" s="24"/>
      <c r="AL1985" s="24"/>
      <c r="AM1985" s="208">
        <v>6.3019999999999996</v>
      </c>
      <c r="AN1985" s="208">
        <v>12.233000000000001</v>
      </c>
      <c r="AO1985" s="208">
        <v>20.867000000000001</v>
      </c>
      <c r="AP1985" s="208">
        <v>19.375</v>
      </c>
      <c r="AQ1985" s="208">
        <v>15.268000000000001</v>
      </c>
      <c r="AR1985" s="208">
        <v>13.273</v>
      </c>
      <c r="AS1985" s="208">
        <v>11.741</v>
      </c>
      <c r="AT1985" s="208">
        <v>7.5430000000000001</v>
      </c>
      <c r="AU1985" s="208">
        <v>3.141</v>
      </c>
      <c r="AV1985" s="24"/>
      <c r="AW1985" s="24"/>
      <c r="AX1985" s="24"/>
      <c r="AY1985" s="208">
        <v>4.2690000000000001</v>
      </c>
      <c r="AZ1985" s="208">
        <v>9.6769999999999996</v>
      </c>
      <c r="BA1985" s="208">
        <v>21.574000000000002</v>
      </c>
      <c r="BB1985" s="21">
        <f t="shared" si="240"/>
        <v>35.753999999999998</v>
      </c>
      <c r="BC1985" s="21"/>
      <c r="BD1985" s="22">
        <f t="shared" si="242"/>
        <v>48.056451612903224</v>
      </c>
      <c r="BE1985" s="21"/>
      <c r="BG1985" s="10"/>
      <c r="BH1985" s="21">
        <f t="shared" si="239"/>
        <v>0</v>
      </c>
      <c r="BI1985" s="22">
        <f t="shared" si="239"/>
        <v>3.5754000000000001E-2</v>
      </c>
      <c r="BJ1985" s="21"/>
      <c r="BK1985" s="21">
        <v>0</v>
      </c>
      <c r="BL1985" s="22">
        <v>0.107262</v>
      </c>
      <c r="BM1985" s="21"/>
      <c r="BN1985" s="21">
        <f t="shared" si="241"/>
        <v>0</v>
      </c>
      <c r="BO1985" s="22">
        <f t="shared" si="241"/>
        <v>0.42904799999999998</v>
      </c>
      <c r="BP1985" s="21">
        <f t="shared" si="241"/>
        <v>0</v>
      </c>
    </row>
    <row r="1986" spans="1:68" ht="11.1" hidden="1" customHeight="1" outlineLevel="2" x14ac:dyDescent="0.2">
      <c r="A1986" s="10"/>
      <c r="B1986" s="18"/>
      <c r="C1986" s="18"/>
      <c r="D1986" s="18"/>
      <c r="E1986" s="23" t="s">
        <v>1785</v>
      </c>
      <c r="F1986" s="24"/>
      <c r="G1986" s="24"/>
      <c r="H1986" s="208">
        <v>2</v>
      </c>
      <c r="I1986" s="239">
        <v>3.944</v>
      </c>
      <c r="J1986" s="239"/>
      <c r="K1986" s="208">
        <v>0.56699999999999995</v>
      </c>
      <c r="L1986" s="24"/>
      <c r="M1986" s="24"/>
      <c r="N1986" s="24"/>
      <c r="O1986" s="208">
        <v>1.395</v>
      </c>
      <c r="P1986" s="208">
        <v>3.4780000000000002</v>
      </c>
      <c r="Q1986" s="208">
        <v>6.0759999999999996</v>
      </c>
      <c r="R1986" s="208">
        <v>6.7679999999999998</v>
      </c>
      <c r="S1986" s="208">
        <v>7.9130000000000003</v>
      </c>
      <c r="T1986" s="208">
        <v>7.0350000000000001</v>
      </c>
      <c r="U1986" s="208">
        <v>4.83</v>
      </c>
      <c r="V1986" s="208">
        <v>2.448</v>
      </c>
      <c r="W1986" s="208">
        <v>1.2929999999999999</v>
      </c>
      <c r="X1986" s="24"/>
      <c r="Y1986" s="24"/>
      <c r="Z1986" s="24"/>
      <c r="AA1986" s="208">
        <v>1.2849999999999999</v>
      </c>
      <c r="AB1986" s="208">
        <v>3.234</v>
      </c>
      <c r="AC1986" s="208">
        <v>5.9939999999999998</v>
      </c>
      <c r="AD1986" s="208">
        <v>7.6070000000000002</v>
      </c>
      <c r="AE1986" s="208">
        <v>8.2560000000000002</v>
      </c>
      <c r="AF1986" s="208">
        <v>6.2430000000000003</v>
      </c>
      <c r="AG1986" s="208">
        <v>4.5209999999999999</v>
      </c>
      <c r="AH1986" s="208">
        <v>2.3580000000000001</v>
      </c>
      <c r="AI1986" s="208">
        <v>1.3280000000000001</v>
      </c>
      <c r="AJ1986" s="24"/>
      <c r="AK1986" s="24"/>
      <c r="AL1986" s="24"/>
      <c r="AM1986" s="208">
        <v>1.4990000000000001</v>
      </c>
      <c r="AN1986" s="208">
        <v>3.1360000000000001</v>
      </c>
      <c r="AO1986" s="208">
        <v>5.8479999999999999</v>
      </c>
      <c r="AP1986" s="208">
        <v>7.9470000000000001</v>
      </c>
      <c r="AQ1986" s="208">
        <v>7.843</v>
      </c>
      <c r="AR1986" s="208">
        <v>6.0209999999999999</v>
      </c>
      <c r="AS1986" s="208">
        <v>4.798</v>
      </c>
      <c r="AT1986" s="208">
        <v>2.4289999999999998</v>
      </c>
      <c r="AU1986" s="208">
        <v>1.0629999999999999</v>
      </c>
      <c r="AV1986" s="24"/>
      <c r="AW1986" s="24"/>
      <c r="AX1986" s="24"/>
      <c r="AY1986" s="208">
        <v>1.5449999999999999</v>
      </c>
      <c r="AZ1986" s="208">
        <v>2.64</v>
      </c>
      <c r="BA1986" s="208">
        <v>5.3129999999999997</v>
      </c>
      <c r="BB1986" s="21">
        <f t="shared" si="240"/>
        <v>8.2560000000000002</v>
      </c>
      <c r="BC1986" s="21"/>
      <c r="BD1986" s="22">
        <f t="shared" si="242"/>
        <v>11.096774193548388</v>
      </c>
      <c r="BE1986" s="21"/>
      <c r="BG1986" s="10"/>
      <c r="BH1986" s="21">
        <f t="shared" si="239"/>
        <v>0</v>
      </c>
      <c r="BI1986" s="22">
        <f t="shared" si="239"/>
        <v>8.2560000000000012E-3</v>
      </c>
      <c r="BJ1986" s="21"/>
      <c r="BK1986" s="21">
        <v>0</v>
      </c>
      <c r="BL1986" s="22">
        <v>2.4768000000000005E-2</v>
      </c>
      <c r="BM1986" s="21"/>
      <c r="BN1986" s="21">
        <f t="shared" si="241"/>
        <v>0</v>
      </c>
      <c r="BO1986" s="22">
        <f t="shared" si="241"/>
        <v>9.9072000000000021E-2</v>
      </c>
      <c r="BP1986" s="21">
        <f t="shared" si="241"/>
        <v>0</v>
      </c>
    </row>
    <row r="1987" spans="1:68" ht="11.1" hidden="1" customHeight="1" outlineLevel="2" x14ac:dyDescent="0.2">
      <c r="A1987" s="10"/>
      <c r="B1987" s="18"/>
      <c r="C1987" s="18"/>
      <c r="D1987" s="18"/>
      <c r="E1987" s="23" t="s">
        <v>1786</v>
      </c>
      <c r="F1987" s="208">
        <v>6.7</v>
      </c>
      <c r="G1987" s="208">
        <v>5.7</v>
      </c>
      <c r="H1987" s="208">
        <v>4.4000000000000004</v>
      </c>
      <c r="I1987" s="239">
        <v>3.6989999999999998</v>
      </c>
      <c r="J1987" s="239"/>
      <c r="K1987" s="208">
        <v>0.57099999999999995</v>
      </c>
      <c r="L1987" s="24"/>
      <c r="M1987" s="24"/>
      <c r="N1987" s="24"/>
      <c r="O1987" s="24"/>
      <c r="P1987" s="208">
        <v>4.6470000000000002</v>
      </c>
      <c r="Q1987" s="208">
        <v>5.3049999999999997</v>
      </c>
      <c r="R1987" s="208">
        <v>7.0650000000000004</v>
      </c>
      <c r="S1987" s="208">
        <v>7.4130000000000003</v>
      </c>
      <c r="T1987" s="208">
        <v>7.0490000000000004</v>
      </c>
      <c r="U1987" s="208">
        <v>4.9370000000000003</v>
      </c>
      <c r="V1987" s="208">
        <v>2.3540000000000001</v>
      </c>
      <c r="W1987" s="208">
        <v>1.329</v>
      </c>
      <c r="X1987" s="24"/>
      <c r="Y1987" s="24"/>
      <c r="Z1987" s="24"/>
      <c r="AA1987" s="208">
        <v>1.3220000000000001</v>
      </c>
      <c r="AB1987" s="208">
        <v>3.2909999999999999</v>
      </c>
      <c r="AC1987" s="208">
        <v>5.6790000000000003</v>
      </c>
      <c r="AD1987" s="208">
        <v>7.1829999999999998</v>
      </c>
      <c r="AE1987" s="208">
        <v>7.9770000000000003</v>
      </c>
      <c r="AF1987" s="208">
        <v>5.9169999999999998</v>
      </c>
      <c r="AG1987" s="208">
        <v>4.8490000000000002</v>
      </c>
      <c r="AH1987" s="208">
        <v>2.601</v>
      </c>
      <c r="AI1987" s="208">
        <v>1.397</v>
      </c>
      <c r="AJ1987" s="24"/>
      <c r="AK1987" s="24"/>
      <c r="AL1987" s="24"/>
      <c r="AM1987" s="208">
        <v>1.407</v>
      </c>
      <c r="AN1987" s="208">
        <v>3.2</v>
      </c>
      <c r="AO1987" s="208">
        <v>6.1529999999999996</v>
      </c>
      <c r="AP1987" s="208">
        <v>8.0830000000000002</v>
      </c>
      <c r="AQ1987" s="208">
        <v>8.0790000000000006</v>
      </c>
      <c r="AR1987" s="208">
        <v>6.5590000000000002</v>
      </c>
      <c r="AS1987" s="208">
        <v>5.7510000000000003</v>
      </c>
      <c r="AT1987" s="208">
        <v>2.4079999999999999</v>
      </c>
      <c r="AU1987" s="208">
        <v>1.099</v>
      </c>
      <c r="AV1987" s="24"/>
      <c r="AW1987" s="24"/>
      <c r="AX1987" s="24"/>
      <c r="AY1987" s="208">
        <v>1.59</v>
      </c>
      <c r="AZ1987" s="208">
        <v>2.8519999999999999</v>
      </c>
      <c r="BA1987" s="208">
        <v>5.89</v>
      </c>
      <c r="BB1987" s="21">
        <f t="shared" si="240"/>
        <v>8.0830000000000002</v>
      </c>
      <c r="BC1987" s="21"/>
      <c r="BD1987" s="22">
        <f t="shared" si="242"/>
        <v>10.864247311827958</v>
      </c>
      <c r="BE1987" s="21"/>
      <c r="BG1987" s="10"/>
      <c r="BH1987" s="21">
        <f t="shared" si="239"/>
        <v>0</v>
      </c>
      <c r="BI1987" s="22">
        <f t="shared" si="239"/>
        <v>8.0829999999999999E-3</v>
      </c>
      <c r="BJ1987" s="21"/>
      <c r="BK1987" s="21">
        <v>0</v>
      </c>
      <c r="BL1987" s="22">
        <v>2.4249E-2</v>
      </c>
      <c r="BM1987" s="21"/>
      <c r="BN1987" s="21">
        <f t="shared" si="241"/>
        <v>0</v>
      </c>
      <c r="BO1987" s="22">
        <f t="shared" si="241"/>
        <v>9.6995999999999999E-2</v>
      </c>
      <c r="BP1987" s="21">
        <f t="shared" si="241"/>
        <v>0</v>
      </c>
    </row>
    <row r="1988" spans="1:68" ht="11.1" hidden="1" customHeight="1" outlineLevel="2" x14ac:dyDescent="0.2">
      <c r="A1988" s="10"/>
      <c r="B1988" s="18"/>
      <c r="C1988" s="18"/>
      <c r="D1988" s="18"/>
      <c r="E1988" s="23" t="s">
        <v>1787</v>
      </c>
      <c r="F1988" s="208">
        <v>2.6</v>
      </c>
      <c r="G1988" s="208">
        <v>2</v>
      </c>
      <c r="H1988" s="208">
        <v>1.7</v>
      </c>
      <c r="I1988" s="239">
        <v>1.4</v>
      </c>
      <c r="J1988" s="239"/>
      <c r="K1988" s="208">
        <v>0.23899999999999999</v>
      </c>
      <c r="L1988" s="24"/>
      <c r="M1988" s="24"/>
      <c r="N1988" s="24"/>
      <c r="O1988" s="208">
        <v>1.9850000000000001</v>
      </c>
      <c r="P1988" s="208">
        <v>1.3540000000000001</v>
      </c>
      <c r="Q1988" s="208">
        <v>2.149</v>
      </c>
      <c r="R1988" s="208">
        <v>2.8239999999999998</v>
      </c>
      <c r="S1988" s="208">
        <v>2.819</v>
      </c>
      <c r="T1988" s="208">
        <v>2.5329999999999999</v>
      </c>
      <c r="U1988" s="208">
        <v>1.702</v>
      </c>
      <c r="V1988" s="208">
        <v>0.89</v>
      </c>
      <c r="W1988" s="208">
        <v>0.56599999999999995</v>
      </c>
      <c r="X1988" s="24"/>
      <c r="Y1988" s="24"/>
      <c r="Z1988" s="24"/>
      <c r="AA1988" s="208">
        <v>0.56799999999999995</v>
      </c>
      <c r="AB1988" s="208">
        <v>1.387</v>
      </c>
      <c r="AC1988" s="208">
        <v>2.3780000000000001</v>
      </c>
      <c r="AD1988" s="208">
        <v>2.875</v>
      </c>
      <c r="AE1988" s="208">
        <v>3.1920000000000002</v>
      </c>
      <c r="AF1988" s="208">
        <v>2.4849999999999999</v>
      </c>
      <c r="AG1988" s="208">
        <v>1.6639999999999999</v>
      </c>
      <c r="AH1988" s="208">
        <v>0.96099999999999997</v>
      </c>
      <c r="AI1988" s="208">
        <v>0.58499999999999996</v>
      </c>
      <c r="AJ1988" s="24"/>
      <c r="AK1988" s="24"/>
      <c r="AL1988" s="24"/>
      <c r="AM1988" s="208">
        <v>0.48199999999999998</v>
      </c>
      <c r="AN1988" s="208">
        <v>1.3440000000000001</v>
      </c>
      <c r="AO1988" s="208">
        <v>2.6309999999999998</v>
      </c>
      <c r="AP1988" s="208">
        <v>3.2280000000000002</v>
      </c>
      <c r="AQ1988" s="208">
        <v>3.1320000000000001</v>
      </c>
      <c r="AR1988" s="208">
        <v>2.6139999999999999</v>
      </c>
      <c r="AS1988" s="208">
        <v>2.2080000000000002</v>
      </c>
      <c r="AT1988" s="208">
        <v>1.05</v>
      </c>
      <c r="AU1988" s="208">
        <v>0.48399999999999999</v>
      </c>
      <c r="AV1988" s="24"/>
      <c r="AW1988" s="24"/>
      <c r="AX1988" s="24"/>
      <c r="AY1988" s="208">
        <v>0.73299999999999998</v>
      </c>
      <c r="AZ1988" s="208">
        <v>1.2629999999999999</v>
      </c>
      <c r="BA1988" s="208">
        <v>2.6320000000000001</v>
      </c>
      <c r="BB1988" s="21">
        <f t="shared" si="240"/>
        <v>3.2280000000000002</v>
      </c>
      <c r="BC1988" s="21"/>
      <c r="BD1988" s="22">
        <f t="shared" si="242"/>
        <v>4.3387096774193559</v>
      </c>
      <c r="BE1988" s="21"/>
      <c r="BG1988" s="10"/>
      <c r="BH1988" s="21">
        <f t="shared" si="239"/>
        <v>0</v>
      </c>
      <c r="BI1988" s="22">
        <f t="shared" si="239"/>
        <v>3.2280000000000008E-3</v>
      </c>
      <c r="BJ1988" s="21"/>
      <c r="BK1988" s="21">
        <v>0</v>
      </c>
      <c r="BL1988" s="22">
        <v>9.6840000000000016E-3</v>
      </c>
      <c r="BM1988" s="21"/>
      <c r="BN1988" s="21">
        <f t="shared" si="241"/>
        <v>0</v>
      </c>
      <c r="BO1988" s="22">
        <f t="shared" si="241"/>
        <v>3.8736000000000007E-2</v>
      </c>
      <c r="BP1988" s="21">
        <f t="shared" si="241"/>
        <v>0</v>
      </c>
    </row>
    <row r="1989" spans="1:68" ht="11.1" hidden="1" customHeight="1" outlineLevel="2" x14ac:dyDescent="0.2">
      <c r="A1989" s="10"/>
      <c r="B1989" s="18"/>
      <c r="C1989" s="18"/>
      <c r="D1989" s="18"/>
      <c r="E1989" s="23" t="s">
        <v>1788</v>
      </c>
      <c r="F1989" s="208">
        <v>17.399999999999999</v>
      </c>
      <c r="G1989" s="208">
        <v>13.5</v>
      </c>
      <c r="H1989" s="208">
        <v>11.1</v>
      </c>
      <c r="I1989" s="239">
        <v>8.9809999999999999</v>
      </c>
      <c r="J1989" s="239"/>
      <c r="K1989" s="208">
        <v>1.2110000000000001</v>
      </c>
      <c r="L1989" s="24"/>
      <c r="M1989" s="24"/>
      <c r="N1989" s="24"/>
      <c r="O1989" s="208">
        <v>3.9689999999999999</v>
      </c>
      <c r="P1989" s="208">
        <v>8.0020000000000007</v>
      </c>
      <c r="Q1989" s="208">
        <v>13.933999999999999</v>
      </c>
      <c r="R1989" s="208">
        <v>17.484999999999999</v>
      </c>
      <c r="S1989" s="208">
        <v>18.167000000000002</v>
      </c>
      <c r="T1989" s="208">
        <v>16.178000000000001</v>
      </c>
      <c r="U1989" s="208">
        <v>10.359</v>
      </c>
      <c r="V1989" s="208">
        <v>5.6289999999999996</v>
      </c>
      <c r="W1989" s="208">
        <v>2.9929999999999999</v>
      </c>
      <c r="X1989" s="24"/>
      <c r="Y1989" s="24"/>
      <c r="Z1989" s="24"/>
      <c r="AA1989" s="208">
        <v>4.01</v>
      </c>
      <c r="AB1989" s="208">
        <v>9.6639999999999997</v>
      </c>
      <c r="AC1989" s="208">
        <v>12.749000000000001</v>
      </c>
      <c r="AD1989" s="208">
        <v>15.872</v>
      </c>
      <c r="AE1989" s="208">
        <v>17.021999999999998</v>
      </c>
      <c r="AF1989" s="208">
        <v>13.246</v>
      </c>
      <c r="AG1989" s="208">
        <v>8.5640000000000001</v>
      </c>
      <c r="AH1989" s="208">
        <v>5.056</v>
      </c>
      <c r="AI1989" s="208">
        <v>2.7669999999999999</v>
      </c>
      <c r="AJ1989" s="24"/>
      <c r="AK1989" s="24"/>
      <c r="AL1989" s="24"/>
      <c r="AM1989" s="208">
        <v>3.7269999999999999</v>
      </c>
      <c r="AN1989" s="208">
        <v>8.3989999999999991</v>
      </c>
      <c r="AO1989" s="208">
        <v>15.196999999999999</v>
      </c>
      <c r="AP1989" s="208">
        <v>19.117999999999999</v>
      </c>
      <c r="AQ1989" s="208">
        <v>19.3</v>
      </c>
      <c r="AR1989" s="208">
        <v>15.836</v>
      </c>
      <c r="AS1989" s="208">
        <v>12.903</v>
      </c>
      <c r="AT1989" s="208">
        <v>6.5780000000000003</v>
      </c>
      <c r="AU1989" s="208">
        <v>2.855</v>
      </c>
      <c r="AV1989" s="24"/>
      <c r="AW1989" s="24"/>
      <c r="AX1989" s="24"/>
      <c r="AY1989" s="208">
        <v>4.62</v>
      </c>
      <c r="AZ1989" s="208">
        <v>7.75</v>
      </c>
      <c r="BA1989" s="208">
        <v>14.914</v>
      </c>
      <c r="BB1989" s="21">
        <f t="shared" si="240"/>
        <v>19.3</v>
      </c>
      <c r="BC1989" s="21"/>
      <c r="BD1989" s="22">
        <f t="shared" si="242"/>
        <v>25.940860215053764</v>
      </c>
      <c r="BE1989" s="21"/>
      <c r="BG1989" s="10"/>
      <c r="BH1989" s="21">
        <f t="shared" si="239"/>
        <v>0</v>
      </c>
      <c r="BI1989" s="22">
        <f t="shared" si="239"/>
        <v>1.9300000000000001E-2</v>
      </c>
      <c r="BJ1989" s="21"/>
      <c r="BK1989" s="21">
        <v>0</v>
      </c>
      <c r="BL1989" s="22">
        <v>5.7900000000000007E-2</v>
      </c>
      <c r="BM1989" s="21"/>
      <c r="BN1989" s="21">
        <f t="shared" si="241"/>
        <v>0</v>
      </c>
      <c r="BO1989" s="22">
        <f t="shared" si="241"/>
        <v>0.23160000000000003</v>
      </c>
      <c r="BP1989" s="21">
        <f t="shared" si="241"/>
        <v>0</v>
      </c>
    </row>
    <row r="1990" spans="1:68" ht="11.1" hidden="1" customHeight="1" outlineLevel="2" x14ac:dyDescent="0.2">
      <c r="A1990" s="10"/>
      <c r="B1990" s="18"/>
      <c r="C1990" s="18"/>
      <c r="D1990" s="18"/>
      <c r="E1990" s="23" t="s">
        <v>1789</v>
      </c>
      <c r="F1990" s="208">
        <v>22.8</v>
      </c>
      <c r="G1990" s="208">
        <v>18.100000000000001</v>
      </c>
      <c r="H1990" s="208">
        <v>14.5</v>
      </c>
      <c r="I1990" s="239">
        <v>10.92</v>
      </c>
      <c r="J1990" s="239"/>
      <c r="K1990" s="208">
        <v>2.427</v>
      </c>
      <c r="L1990" s="24"/>
      <c r="M1990" s="24"/>
      <c r="N1990" s="24"/>
      <c r="O1990" s="208">
        <v>6.1210000000000004</v>
      </c>
      <c r="P1990" s="208">
        <v>17.66</v>
      </c>
      <c r="Q1990" s="208">
        <v>25.692</v>
      </c>
      <c r="R1990" s="208">
        <v>31.344999999999999</v>
      </c>
      <c r="S1990" s="208">
        <v>33.094000000000001</v>
      </c>
      <c r="T1990" s="208">
        <v>30.585000000000001</v>
      </c>
      <c r="U1990" s="208">
        <v>20.690999999999999</v>
      </c>
      <c r="V1990" s="208">
        <v>11.525</v>
      </c>
      <c r="W1990" s="208">
        <v>6.9450000000000003</v>
      </c>
      <c r="X1990" s="24"/>
      <c r="Y1990" s="24"/>
      <c r="Z1990" s="24"/>
      <c r="AA1990" s="208">
        <v>7.758</v>
      </c>
      <c r="AB1990" s="208">
        <v>10.37</v>
      </c>
      <c r="AC1990" s="208">
        <v>19.350999999999999</v>
      </c>
      <c r="AD1990" s="208">
        <v>24.858000000000001</v>
      </c>
      <c r="AE1990" s="208">
        <v>27.943000000000001</v>
      </c>
      <c r="AF1990" s="208">
        <v>21.484000000000002</v>
      </c>
      <c r="AG1990" s="208">
        <v>13.596</v>
      </c>
      <c r="AH1990" s="208">
        <v>9.4</v>
      </c>
      <c r="AI1990" s="208">
        <v>5.3650000000000002</v>
      </c>
      <c r="AJ1990" s="24"/>
      <c r="AK1990" s="24"/>
      <c r="AL1990" s="24"/>
      <c r="AM1990" s="208">
        <v>5.7530000000000001</v>
      </c>
      <c r="AN1990" s="208">
        <v>12.007</v>
      </c>
      <c r="AO1990" s="208">
        <v>20.957000000000001</v>
      </c>
      <c r="AP1990" s="208">
        <v>27.292999999999999</v>
      </c>
      <c r="AQ1990" s="208">
        <v>26.864999999999998</v>
      </c>
      <c r="AR1990" s="208">
        <v>20.271000000000001</v>
      </c>
      <c r="AS1990" s="208">
        <v>18.940000000000001</v>
      </c>
      <c r="AT1990" s="208">
        <v>10.199</v>
      </c>
      <c r="AU1990" s="208">
        <v>4.4050000000000002</v>
      </c>
      <c r="AV1990" s="24"/>
      <c r="AW1990" s="24"/>
      <c r="AX1990" s="24"/>
      <c r="AY1990" s="208">
        <v>7.0960000000000001</v>
      </c>
      <c r="AZ1990" s="208">
        <v>11.481999999999999</v>
      </c>
      <c r="BA1990" s="208">
        <v>19.411000000000001</v>
      </c>
      <c r="BB1990" s="21">
        <f t="shared" si="240"/>
        <v>33.094000000000001</v>
      </c>
      <c r="BC1990" s="21"/>
      <c r="BD1990" s="22">
        <f t="shared" si="242"/>
        <v>44.481182795698928</v>
      </c>
      <c r="BE1990" s="21"/>
      <c r="BG1990" s="10"/>
      <c r="BH1990" s="21">
        <f t="shared" si="239"/>
        <v>0</v>
      </c>
      <c r="BI1990" s="22">
        <f t="shared" si="239"/>
        <v>3.3093999999999998E-2</v>
      </c>
      <c r="BJ1990" s="21"/>
      <c r="BK1990" s="21">
        <v>0</v>
      </c>
      <c r="BL1990" s="22">
        <v>9.9281999999999995E-2</v>
      </c>
      <c r="BM1990" s="21"/>
      <c r="BN1990" s="21">
        <f t="shared" si="241"/>
        <v>0</v>
      </c>
      <c r="BO1990" s="22">
        <f t="shared" si="241"/>
        <v>0.39712799999999998</v>
      </c>
      <c r="BP1990" s="21">
        <f t="shared" si="241"/>
        <v>0</v>
      </c>
    </row>
    <row r="1991" spans="1:68" ht="11.1" hidden="1" customHeight="1" outlineLevel="2" x14ac:dyDescent="0.2">
      <c r="A1991" s="10"/>
      <c r="B1991" s="18"/>
      <c r="C1991" s="18"/>
      <c r="D1991" s="18"/>
      <c r="E1991" s="23" t="s">
        <v>1790</v>
      </c>
      <c r="F1991" s="208">
        <v>4.3</v>
      </c>
      <c r="G1991" s="208">
        <v>3.4</v>
      </c>
      <c r="H1991" s="208">
        <v>2.6</v>
      </c>
      <c r="I1991" s="239">
        <v>2.2320000000000002</v>
      </c>
      <c r="J1991" s="239"/>
      <c r="K1991" s="208">
        <v>0.35699999999999998</v>
      </c>
      <c r="L1991" s="24"/>
      <c r="M1991" s="24"/>
      <c r="N1991" s="24"/>
      <c r="O1991" s="208">
        <v>0.91500000000000004</v>
      </c>
      <c r="P1991" s="208">
        <v>2.0310000000000001</v>
      </c>
      <c r="Q1991" s="208">
        <v>3.383</v>
      </c>
      <c r="R1991" s="208">
        <v>4.5199999999999996</v>
      </c>
      <c r="S1991" s="208">
        <v>4.4000000000000004</v>
      </c>
      <c r="T1991" s="208">
        <v>4.1550000000000002</v>
      </c>
      <c r="U1991" s="208">
        <v>2.585</v>
      </c>
      <c r="V1991" s="208">
        <v>1.381</v>
      </c>
      <c r="W1991" s="208">
        <v>0.79</v>
      </c>
      <c r="X1991" s="24"/>
      <c r="Y1991" s="24"/>
      <c r="Z1991" s="24"/>
      <c r="AA1991" s="208">
        <v>0.73699999999999999</v>
      </c>
      <c r="AB1991" s="208">
        <v>1.8759999999999999</v>
      </c>
      <c r="AC1991" s="208">
        <v>3.3279999999999998</v>
      </c>
      <c r="AD1991" s="208">
        <v>3.9</v>
      </c>
      <c r="AE1991" s="208">
        <v>4.2889999999999997</v>
      </c>
      <c r="AF1991" s="208">
        <v>3.2120000000000002</v>
      </c>
      <c r="AG1991" s="208">
        <v>2.2869999999999999</v>
      </c>
      <c r="AH1991" s="208">
        <v>1.1839999999999999</v>
      </c>
      <c r="AI1991" s="208">
        <v>0.68899999999999995</v>
      </c>
      <c r="AJ1991" s="24"/>
      <c r="AK1991" s="24"/>
      <c r="AL1991" s="24"/>
      <c r="AM1991" s="208">
        <v>0.78400000000000003</v>
      </c>
      <c r="AN1991" s="208">
        <v>1.865</v>
      </c>
      <c r="AO1991" s="208">
        <v>3.6429999999999998</v>
      </c>
      <c r="AP1991" s="208">
        <v>4.351</v>
      </c>
      <c r="AQ1991" s="208">
        <v>4.6609999999999996</v>
      </c>
      <c r="AR1991" s="208">
        <v>3.8740000000000001</v>
      </c>
      <c r="AS1991" s="208">
        <v>3.2480000000000002</v>
      </c>
      <c r="AT1991" s="208">
        <v>1.6759999999999999</v>
      </c>
      <c r="AU1991" s="208">
        <v>0.76800000000000002</v>
      </c>
      <c r="AV1991" s="24"/>
      <c r="AW1991" s="24"/>
      <c r="AX1991" s="24"/>
      <c r="AY1991" s="208">
        <v>0.92800000000000005</v>
      </c>
      <c r="AZ1991" s="208">
        <v>1.694</v>
      </c>
      <c r="BA1991" s="208">
        <v>3.3540000000000001</v>
      </c>
      <c r="BB1991" s="21">
        <f t="shared" si="240"/>
        <v>4.6609999999999996</v>
      </c>
      <c r="BC1991" s="21"/>
      <c r="BD1991" s="22">
        <f t="shared" si="242"/>
        <v>6.264784946236559</v>
      </c>
      <c r="BE1991" s="21"/>
      <c r="BG1991" s="10"/>
      <c r="BH1991" s="21">
        <f t="shared" si="239"/>
        <v>0</v>
      </c>
      <c r="BI1991" s="22">
        <f t="shared" si="239"/>
        <v>4.6610000000000002E-3</v>
      </c>
      <c r="BJ1991" s="21"/>
      <c r="BK1991" s="21">
        <v>0</v>
      </c>
      <c r="BL1991" s="22">
        <v>1.3983000000000001E-2</v>
      </c>
      <c r="BM1991" s="21"/>
      <c r="BN1991" s="21">
        <f t="shared" si="241"/>
        <v>0</v>
      </c>
      <c r="BO1991" s="22">
        <f t="shared" si="241"/>
        <v>5.5932000000000003E-2</v>
      </c>
      <c r="BP1991" s="21">
        <f t="shared" si="241"/>
        <v>0</v>
      </c>
    </row>
    <row r="1992" spans="1:68" ht="11.1" hidden="1" customHeight="1" outlineLevel="2" x14ac:dyDescent="0.2">
      <c r="A1992" s="10"/>
      <c r="B1992" s="18"/>
      <c r="C1992" s="18"/>
      <c r="D1992" s="18"/>
      <c r="E1992" s="23" t="s">
        <v>1791</v>
      </c>
      <c r="F1992" s="208">
        <v>6.5</v>
      </c>
      <c r="G1992" s="208">
        <v>5.2</v>
      </c>
      <c r="H1992" s="208">
        <v>4.0999999999999996</v>
      </c>
      <c r="I1992" s="239">
        <v>3.3929999999999998</v>
      </c>
      <c r="J1992" s="239"/>
      <c r="K1992" s="208">
        <v>0.45</v>
      </c>
      <c r="L1992" s="24"/>
      <c r="M1992" s="24"/>
      <c r="N1992" s="24"/>
      <c r="O1992" s="208">
        <v>1.242</v>
      </c>
      <c r="P1992" s="208">
        <v>3.077</v>
      </c>
      <c r="Q1992" s="208">
        <v>5.0250000000000004</v>
      </c>
      <c r="R1992" s="208">
        <v>6.5410000000000004</v>
      </c>
      <c r="S1992" s="208">
        <v>6.6719999999999997</v>
      </c>
      <c r="T1992" s="208">
        <v>6.149</v>
      </c>
      <c r="U1992" s="208">
        <v>3.7519999999999998</v>
      </c>
      <c r="V1992" s="208">
        <v>1.492</v>
      </c>
      <c r="W1992" s="208">
        <v>0.80500000000000005</v>
      </c>
      <c r="X1992" s="24"/>
      <c r="Y1992" s="24"/>
      <c r="Z1992" s="24"/>
      <c r="AA1992" s="208">
        <v>1.377</v>
      </c>
      <c r="AB1992" s="208">
        <v>4.17</v>
      </c>
      <c r="AC1992" s="208">
        <v>5.9160000000000004</v>
      </c>
      <c r="AD1992" s="208">
        <v>7.2539999999999996</v>
      </c>
      <c r="AE1992" s="208">
        <v>8.3130000000000006</v>
      </c>
      <c r="AF1992" s="208">
        <v>6.8220000000000001</v>
      </c>
      <c r="AG1992" s="208">
        <v>5.1870000000000003</v>
      </c>
      <c r="AH1992" s="208">
        <v>2.3759999999999999</v>
      </c>
      <c r="AI1992" s="208">
        <v>1.5660000000000001</v>
      </c>
      <c r="AJ1992" s="24"/>
      <c r="AK1992" s="24"/>
      <c r="AL1992" s="24"/>
      <c r="AM1992" s="208">
        <v>1.262</v>
      </c>
      <c r="AN1992" s="208">
        <v>3.5049999999999999</v>
      </c>
      <c r="AO1992" s="208">
        <v>7.1749999999999998</v>
      </c>
      <c r="AP1992" s="208">
        <v>7.8150000000000004</v>
      </c>
      <c r="AQ1992" s="208">
        <v>7.8289999999999997</v>
      </c>
      <c r="AR1992" s="208">
        <v>6.8490000000000002</v>
      </c>
      <c r="AS1992" s="208">
        <v>5.5679999999999996</v>
      </c>
      <c r="AT1992" s="208">
        <v>2.798</v>
      </c>
      <c r="AU1992" s="208">
        <v>1.347</v>
      </c>
      <c r="AV1992" s="24"/>
      <c r="AW1992" s="24"/>
      <c r="AX1992" s="24"/>
      <c r="AY1992" s="208">
        <v>1.833</v>
      </c>
      <c r="AZ1992" s="208">
        <v>3.4009999999999998</v>
      </c>
      <c r="BA1992" s="208">
        <v>6.0330000000000004</v>
      </c>
      <c r="BB1992" s="21">
        <f t="shared" si="240"/>
        <v>8.3130000000000006</v>
      </c>
      <c r="BC1992" s="21"/>
      <c r="BD1992" s="22">
        <f t="shared" si="242"/>
        <v>11.173387096774194</v>
      </c>
      <c r="BE1992" s="21"/>
      <c r="BG1992" s="10"/>
      <c r="BH1992" s="21">
        <f t="shared" si="239"/>
        <v>0</v>
      </c>
      <c r="BI1992" s="22">
        <f t="shared" si="239"/>
        <v>8.3129999999999992E-3</v>
      </c>
      <c r="BJ1992" s="21"/>
      <c r="BK1992" s="21">
        <v>0</v>
      </c>
      <c r="BL1992" s="22">
        <v>2.4938999999999996E-2</v>
      </c>
      <c r="BM1992" s="21"/>
      <c r="BN1992" s="21">
        <f t="shared" si="241"/>
        <v>0</v>
      </c>
      <c r="BO1992" s="22">
        <f t="shared" si="241"/>
        <v>9.9755999999999984E-2</v>
      </c>
      <c r="BP1992" s="21">
        <f t="shared" si="241"/>
        <v>0</v>
      </c>
    </row>
    <row r="1993" spans="1:68" ht="11.1" hidden="1" customHeight="1" outlineLevel="2" x14ac:dyDescent="0.2">
      <c r="A1993" s="10"/>
      <c r="B1993" s="18"/>
      <c r="C1993" s="18"/>
      <c r="D1993" s="18"/>
      <c r="E1993" s="23" t="s">
        <v>1792</v>
      </c>
      <c r="F1993" s="208">
        <v>31.1</v>
      </c>
      <c r="G1993" s="208">
        <v>24.5</v>
      </c>
      <c r="H1993" s="208">
        <v>19.600000000000001</v>
      </c>
      <c r="I1993" s="239">
        <v>15.956</v>
      </c>
      <c r="J1993" s="239"/>
      <c r="K1993" s="208">
        <v>4.2439999999999998</v>
      </c>
      <c r="L1993" s="24"/>
      <c r="M1993" s="24"/>
      <c r="N1993" s="24"/>
      <c r="O1993" s="208">
        <v>9.391</v>
      </c>
      <c r="P1993" s="208">
        <v>19.006</v>
      </c>
      <c r="Q1993" s="208">
        <v>30.667999999999999</v>
      </c>
      <c r="R1993" s="208">
        <v>38.29</v>
      </c>
      <c r="S1993" s="208">
        <v>41.064999999999998</v>
      </c>
      <c r="T1993" s="208">
        <v>37.170999999999999</v>
      </c>
      <c r="U1993" s="208">
        <v>27.297999999999998</v>
      </c>
      <c r="V1993" s="208">
        <v>16.372</v>
      </c>
      <c r="W1993" s="208">
        <v>10.127000000000001</v>
      </c>
      <c r="X1993" s="24"/>
      <c r="Y1993" s="24"/>
      <c r="Z1993" s="24"/>
      <c r="AA1993" s="208">
        <v>7.99</v>
      </c>
      <c r="AB1993" s="208">
        <v>20.568000000000001</v>
      </c>
      <c r="AC1993" s="208">
        <v>29.992999999999999</v>
      </c>
      <c r="AD1993" s="208">
        <v>38.709000000000003</v>
      </c>
      <c r="AE1993" s="208">
        <v>41.604999999999997</v>
      </c>
      <c r="AF1993" s="208">
        <v>30.2</v>
      </c>
      <c r="AG1993" s="208">
        <v>19.280999999999999</v>
      </c>
      <c r="AH1993" s="208">
        <v>11.183999999999999</v>
      </c>
      <c r="AI1993" s="208">
        <v>7.976</v>
      </c>
      <c r="AJ1993" s="24"/>
      <c r="AK1993" s="24"/>
      <c r="AL1993" s="24"/>
      <c r="AM1993" s="208">
        <v>8.0359999999999996</v>
      </c>
      <c r="AN1993" s="208">
        <v>18.298999999999999</v>
      </c>
      <c r="AO1993" s="208">
        <v>32.31</v>
      </c>
      <c r="AP1993" s="208">
        <v>38.704999999999998</v>
      </c>
      <c r="AQ1993" s="208">
        <v>37.908999999999999</v>
      </c>
      <c r="AR1993" s="208">
        <v>29.803999999999998</v>
      </c>
      <c r="AS1993" s="208">
        <v>24.744</v>
      </c>
      <c r="AT1993" s="208">
        <v>13.811999999999999</v>
      </c>
      <c r="AU1993" s="208">
        <v>6.9130000000000003</v>
      </c>
      <c r="AV1993" s="24"/>
      <c r="AW1993" s="24"/>
      <c r="AX1993" s="24"/>
      <c r="AY1993" s="208">
        <v>10.988</v>
      </c>
      <c r="AZ1993" s="208">
        <v>40.911000000000001</v>
      </c>
      <c r="BA1993" s="208">
        <v>35.103000000000002</v>
      </c>
      <c r="BB1993" s="21">
        <f t="shared" si="240"/>
        <v>41.604999999999997</v>
      </c>
      <c r="BC1993" s="21"/>
      <c r="BD1993" s="22">
        <f t="shared" si="242"/>
        <v>55.920698924731177</v>
      </c>
      <c r="BE1993" s="21"/>
      <c r="BG1993" s="10"/>
      <c r="BH1993" s="21">
        <f t="shared" si="239"/>
        <v>0</v>
      </c>
      <c r="BI1993" s="22">
        <f t="shared" si="239"/>
        <v>4.1605000000000003E-2</v>
      </c>
      <c r="BJ1993" s="21"/>
      <c r="BK1993" s="21">
        <v>0</v>
      </c>
      <c r="BL1993" s="22">
        <v>0.12481500000000001</v>
      </c>
      <c r="BM1993" s="21"/>
      <c r="BN1993" s="21">
        <f t="shared" si="241"/>
        <v>0</v>
      </c>
      <c r="BO1993" s="22">
        <f t="shared" si="241"/>
        <v>0.49926000000000004</v>
      </c>
      <c r="BP1993" s="21">
        <f t="shared" si="241"/>
        <v>0</v>
      </c>
    </row>
    <row r="1994" spans="1:68" ht="11.1" hidden="1" customHeight="1" outlineLevel="2" x14ac:dyDescent="0.2">
      <c r="A1994" s="10"/>
      <c r="B1994" s="18"/>
      <c r="C1994" s="18"/>
      <c r="D1994" s="18"/>
      <c r="E1994" s="23" t="s">
        <v>1793</v>
      </c>
      <c r="F1994" s="208">
        <v>99.9</v>
      </c>
      <c r="G1994" s="208">
        <v>73</v>
      </c>
      <c r="H1994" s="208">
        <v>57.4</v>
      </c>
      <c r="I1994" s="239">
        <v>38.5</v>
      </c>
      <c r="J1994" s="239"/>
      <c r="K1994" s="208">
        <v>8.2769999999999992</v>
      </c>
      <c r="L1994" s="24"/>
      <c r="M1994" s="24"/>
      <c r="N1994" s="24"/>
      <c r="O1994" s="208">
        <v>16.672999999999998</v>
      </c>
      <c r="P1994" s="208">
        <v>45.875</v>
      </c>
      <c r="Q1994" s="208">
        <v>88.108000000000004</v>
      </c>
      <c r="R1994" s="208">
        <v>109.65900000000001</v>
      </c>
      <c r="S1994" s="208">
        <v>115.255</v>
      </c>
      <c r="T1994" s="208">
        <v>106.643</v>
      </c>
      <c r="U1994" s="208">
        <v>67.768000000000001</v>
      </c>
      <c r="V1994" s="208">
        <v>32.46</v>
      </c>
      <c r="W1994" s="208">
        <v>15.305999999999999</v>
      </c>
      <c r="X1994" s="24"/>
      <c r="Y1994" s="24"/>
      <c r="Z1994" s="24"/>
      <c r="AA1994" s="208">
        <v>15.617000000000001</v>
      </c>
      <c r="AB1994" s="208">
        <v>48.292999999999999</v>
      </c>
      <c r="AC1994" s="208">
        <v>86.05</v>
      </c>
      <c r="AD1994" s="208">
        <v>119.539</v>
      </c>
      <c r="AE1994" s="208">
        <v>120.175</v>
      </c>
      <c r="AF1994" s="208">
        <v>97.891999999999996</v>
      </c>
      <c r="AG1994" s="208">
        <v>66.742999999999995</v>
      </c>
      <c r="AH1994" s="208">
        <v>38.405000000000001</v>
      </c>
      <c r="AI1994" s="208">
        <v>17.591999999999999</v>
      </c>
      <c r="AJ1994" s="24"/>
      <c r="AK1994" s="24"/>
      <c r="AL1994" s="24"/>
      <c r="AM1994" s="208">
        <v>14.148999999999999</v>
      </c>
      <c r="AN1994" s="208">
        <v>50.23</v>
      </c>
      <c r="AO1994" s="208">
        <v>95.013999999999996</v>
      </c>
      <c r="AP1994" s="208">
        <v>118.51</v>
      </c>
      <c r="AQ1994" s="208">
        <v>116.054</v>
      </c>
      <c r="AR1994" s="208">
        <v>96.54</v>
      </c>
      <c r="AS1994" s="208">
        <v>88.491</v>
      </c>
      <c r="AT1994" s="208">
        <v>40.520000000000003</v>
      </c>
      <c r="AU1994" s="208">
        <v>14.644</v>
      </c>
      <c r="AV1994" s="24"/>
      <c r="AW1994" s="24"/>
      <c r="AX1994" s="24"/>
      <c r="AY1994" s="208">
        <v>19.013000000000002</v>
      </c>
      <c r="AZ1994" s="208">
        <v>42.344999999999999</v>
      </c>
      <c r="BA1994" s="208">
        <v>83.858999999999995</v>
      </c>
      <c r="BB1994" s="21">
        <f t="shared" si="240"/>
        <v>120.175</v>
      </c>
      <c r="BC1994" s="21"/>
      <c r="BD1994" s="22">
        <f t="shared" si="242"/>
        <v>161.52553763440861</v>
      </c>
      <c r="BE1994" s="21"/>
      <c r="BG1994" s="10"/>
      <c r="BH1994" s="21">
        <f t="shared" si="239"/>
        <v>0</v>
      </c>
      <c r="BI1994" s="22">
        <f t="shared" si="239"/>
        <v>0.12017500000000002</v>
      </c>
      <c r="BJ1994" s="21"/>
      <c r="BK1994" s="21">
        <v>0</v>
      </c>
      <c r="BL1994" s="22">
        <v>0.36052500000000004</v>
      </c>
      <c r="BM1994" s="21"/>
      <c r="BN1994" s="21">
        <f t="shared" si="241"/>
        <v>0</v>
      </c>
      <c r="BO1994" s="22">
        <f t="shared" si="241"/>
        <v>1.4421000000000002</v>
      </c>
      <c r="BP1994" s="21">
        <f t="shared" si="241"/>
        <v>0</v>
      </c>
    </row>
    <row r="1995" spans="1:68" ht="11.1" hidden="1" customHeight="1" outlineLevel="2" x14ac:dyDescent="0.2">
      <c r="A1995" s="10"/>
      <c r="B1995" s="18"/>
      <c r="C1995" s="18"/>
      <c r="D1995" s="18"/>
      <c r="E1995" s="23" t="s">
        <v>1794</v>
      </c>
      <c r="F1995" s="208">
        <v>11.3</v>
      </c>
      <c r="G1995" s="208">
        <v>9</v>
      </c>
      <c r="H1995" s="208">
        <v>7.4</v>
      </c>
      <c r="I1995" s="239">
        <v>5.4</v>
      </c>
      <c r="J1995" s="239"/>
      <c r="K1995" s="208">
        <v>1.222</v>
      </c>
      <c r="L1995" s="24"/>
      <c r="M1995" s="24"/>
      <c r="N1995" s="24"/>
      <c r="O1995" s="208">
        <v>2.79</v>
      </c>
      <c r="P1995" s="208">
        <v>5.8289999999999997</v>
      </c>
      <c r="Q1995" s="208">
        <v>9.3000000000000007</v>
      </c>
      <c r="R1995" s="208">
        <v>13.074</v>
      </c>
      <c r="S1995" s="208">
        <v>14.183</v>
      </c>
      <c r="T1995" s="208">
        <v>12.939</v>
      </c>
      <c r="U1995" s="208">
        <v>8.3059999999999992</v>
      </c>
      <c r="V1995" s="208">
        <v>3.9510000000000001</v>
      </c>
      <c r="W1995" s="208">
        <v>2.1680000000000001</v>
      </c>
      <c r="X1995" s="24"/>
      <c r="Y1995" s="24"/>
      <c r="Z1995" s="24"/>
      <c r="AA1995" s="208">
        <v>2.254</v>
      </c>
      <c r="AB1995" s="208">
        <v>5.7610000000000001</v>
      </c>
      <c r="AC1995" s="208">
        <v>10.545</v>
      </c>
      <c r="AD1995" s="208">
        <v>13.769</v>
      </c>
      <c r="AE1995" s="208">
        <v>14.132</v>
      </c>
      <c r="AF1995" s="208">
        <v>12.045</v>
      </c>
      <c r="AG1995" s="208">
        <v>7.5540000000000003</v>
      </c>
      <c r="AH1995" s="208">
        <v>3.9009999999999998</v>
      </c>
      <c r="AI1995" s="208">
        <v>1.899</v>
      </c>
      <c r="AJ1995" s="24"/>
      <c r="AK1995" s="24"/>
      <c r="AL1995" s="24"/>
      <c r="AM1995" s="208">
        <v>1.893</v>
      </c>
      <c r="AN1995" s="208">
        <v>6.0949999999999998</v>
      </c>
      <c r="AO1995" s="208">
        <v>12.065</v>
      </c>
      <c r="AP1995" s="208">
        <v>14.743</v>
      </c>
      <c r="AQ1995" s="208">
        <v>14.281000000000001</v>
      </c>
      <c r="AR1995" s="208">
        <v>13.154</v>
      </c>
      <c r="AS1995" s="208">
        <v>10.696</v>
      </c>
      <c r="AT1995" s="208">
        <v>5.569</v>
      </c>
      <c r="AU1995" s="208">
        <v>2.399</v>
      </c>
      <c r="AV1995" s="24"/>
      <c r="AW1995" s="24"/>
      <c r="AX1995" s="24"/>
      <c r="AY1995" s="208">
        <v>2.2999999999999998</v>
      </c>
      <c r="AZ1995" s="208">
        <v>4.335</v>
      </c>
      <c r="BA1995" s="208">
        <v>8.2309999999999999</v>
      </c>
      <c r="BB1995" s="21">
        <f t="shared" si="240"/>
        <v>14.743</v>
      </c>
      <c r="BC1995" s="21"/>
      <c r="BD1995" s="22">
        <f t="shared" si="242"/>
        <v>19.815860215053764</v>
      </c>
      <c r="BE1995" s="21"/>
      <c r="BG1995" s="10"/>
      <c r="BH1995" s="21">
        <f t="shared" si="239"/>
        <v>0</v>
      </c>
      <c r="BI1995" s="22">
        <f t="shared" si="239"/>
        <v>1.4743000000000003E-2</v>
      </c>
      <c r="BJ1995" s="21"/>
      <c r="BK1995" s="21">
        <v>0</v>
      </c>
      <c r="BL1995" s="22">
        <v>4.4229000000000004E-2</v>
      </c>
      <c r="BM1995" s="21"/>
      <c r="BN1995" s="21">
        <f t="shared" si="241"/>
        <v>0</v>
      </c>
      <c r="BO1995" s="22">
        <f t="shared" si="241"/>
        <v>0.17691600000000002</v>
      </c>
      <c r="BP1995" s="21">
        <f t="shared" si="241"/>
        <v>0</v>
      </c>
    </row>
    <row r="1996" spans="1:68" ht="11.1" hidden="1" customHeight="1" outlineLevel="2" x14ac:dyDescent="0.2">
      <c r="A1996" s="10"/>
      <c r="B1996" s="18"/>
      <c r="C1996" s="18"/>
      <c r="D1996" s="18"/>
      <c r="E1996" s="23" t="s">
        <v>1795</v>
      </c>
      <c r="F1996" s="208">
        <v>5.0999999999999996</v>
      </c>
      <c r="G1996" s="208">
        <v>4.3</v>
      </c>
      <c r="H1996" s="208">
        <v>3.5</v>
      </c>
      <c r="I1996" s="239">
        <v>2.9409999999999998</v>
      </c>
      <c r="J1996" s="239"/>
      <c r="K1996" s="208">
        <v>0.501</v>
      </c>
      <c r="L1996" s="24"/>
      <c r="M1996" s="24"/>
      <c r="N1996" s="24"/>
      <c r="O1996" s="208">
        <v>0.95699999999999996</v>
      </c>
      <c r="P1996" s="208">
        <v>2.3340000000000001</v>
      </c>
      <c r="Q1996" s="208">
        <v>7.65</v>
      </c>
      <c r="R1996" s="208">
        <v>2.0579999999999998</v>
      </c>
      <c r="S1996" s="208">
        <v>6.2380000000000004</v>
      </c>
      <c r="T1996" s="208">
        <v>5.6109999999999998</v>
      </c>
      <c r="U1996" s="24"/>
      <c r="V1996" s="208">
        <v>1.55</v>
      </c>
      <c r="W1996" s="208">
        <v>1.0289999999999999</v>
      </c>
      <c r="X1996" s="24"/>
      <c r="Y1996" s="24"/>
      <c r="Z1996" s="24"/>
      <c r="AA1996" s="208">
        <v>1.3240000000000001</v>
      </c>
      <c r="AB1996" s="208">
        <v>2.2490000000000001</v>
      </c>
      <c r="AC1996" s="208">
        <v>4.734</v>
      </c>
      <c r="AD1996" s="208">
        <v>5.1390000000000002</v>
      </c>
      <c r="AE1996" s="208">
        <v>5.8810000000000002</v>
      </c>
      <c r="AF1996" s="208">
        <v>4.8</v>
      </c>
      <c r="AG1996" s="208">
        <v>3.4660000000000002</v>
      </c>
      <c r="AH1996" s="208">
        <v>1.9039999999999999</v>
      </c>
      <c r="AI1996" s="208">
        <v>0.95899999999999996</v>
      </c>
      <c r="AJ1996" s="24"/>
      <c r="AK1996" s="24"/>
      <c r="AL1996" s="24"/>
      <c r="AM1996" s="208">
        <v>0.81599999999999995</v>
      </c>
      <c r="AN1996" s="208">
        <v>2.1339999999999999</v>
      </c>
      <c r="AO1996" s="208">
        <v>4.2229999999999999</v>
      </c>
      <c r="AP1996" s="208">
        <v>5.4379999999999997</v>
      </c>
      <c r="AQ1996" s="208">
        <v>5.4119999999999999</v>
      </c>
      <c r="AR1996" s="208">
        <v>4.3079999999999998</v>
      </c>
      <c r="AS1996" s="208">
        <v>3.9950000000000001</v>
      </c>
      <c r="AT1996" s="208">
        <v>2.258</v>
      </c>
      <c r="AU1996" s="208">
        <v>0.64700000000000002</v>
      </c>
      <c r="AV1996" s="24"/>
      <c r="AW1996" s="24"/>
      <c r="AX1996" s="24"/>
      <c r="AY1996" s="208">
        <v>1.2789999999999999</v>
      </c>
      <c r="AZ1996" s="208">
        <v>2.0249999999999999</v>
      </c>
      <c r="BA1996" s="208">
        <v>4.2590000000000003</v>
      </c>
      <c r="BB1996" s="21">
        <f t="shared" si="240"/>
        <v>7.65</v>
      </c>
      <c r="BC1996" s="21"/>
      <c r="BD1996" s="22">
        <f t="shared" si="242"/>
        <v>10.28225806451613</v>
      </c>
      <c r="BE1996" s="21"/>
      <c r="BG1996" s="10"/>
      <c r="BH1996" s="21">
        <f t="shared" si="239"/>
        <v>0</v>
      </c>
      <c r="BI1996" s="22">
        <f t="shared" si="239"/>
        <v>7.6500000000000005E-3</v>
      </c>
      <c r="BJ1996" s="21"/>
      <c r="BK1996" s="21">
        <v>0</v>
      </c>
      <c r="BL1996" s="22">
        <v>2.2950000000000002E-2</v>
      </c>
      <c r="BM1996" s="21"/>
      <c r="BN1996" s="21">
        <f t="shared" si="241"/>
        <v>0</v>
      </c>
      <c r="BO1996" s="22">
        <f t="shared" si="241"/>
        <v>9.1800000000000007E-2</v>
      </c>
      <c r="BP1996" s="21">
        <f t="shared" si="241"/>
        <v>0</v>
      </c>
    </row>
    <row r="1997" spans="1:68" ht="11.1" hidden="1" customHeight="1" outlineLevel="2" x14ac:dyDescent="0.2">
      <c r="A1997" s="10"/>
      <c r="B1997" s="18"/>
      <c r="C1997" s="18"/>
      <c r="D1997" s="18"/>
      <c r="E1997" s="23" t="s">
        <v>1796</v>
      </c>
      <c r="F1997" s="208">
        <v>30.6</v>
      </c>
      <c r="G1997" s="208">
        <v>23.7</v>
      </c>
      <c r="H1997" s="208">
        <v>20.9</v>
      </c>
      <c r="I1997" s="239">
        <v>18.597000000000001</v>
      </c>
      <c r="J1997" s="239"/>
      <c r="K1997" s="208">
        <v>2.7650000000000001</v>
      </c>
      <c r="L1997" s="24"/>
      <c r="M1997" s="24"/>
      <c r="N1997" s="24"/>
      <c r="O1997" s="208">
        <v>10.199999999999999</v>
      </c>
      <c r="P1997" s="208">
        <v>20.265999999999998</v>
      </c>
      <c r="Q1997" s="208">
        <v>33.701999999999998</v>
      </c>
      <c r="R1997" s="208">
        <v>46.887</v>
      </c>
      <c r="S1997" s="208">
        <v>47.438000000000002</v>
      </c>
      <c r="T1997" s="208">
        <v>44.11</v>
      </c>
      <c r="U1997" s="208">
        <v>30.616</v>
      </c>
      <c r="V1997" s="208">
        <v>16.521000000000001</v>
      </c>
      <c r="W1997" s="208">
        <v>8.34</v>
      </c>
      <c r="X1997" s="24"/>
      <c r="Y1997" s="24"/>
      <c r="Z1997" s="24"/>
      <c r="AA1997" s="208">
        <v>12.36</v>
      </c>
      <c r="AB1997" s="208">
        <v>25.356999999999999</v>
      </c>
      <c r="AC1997" s="208">
        <v>40.741</v>
      </c>
      <c r="AD1997" s="208">
        <v>57.146000000000001</v>
      </c>
      <c r="AE1997" s="208">
        <v>55.960999999999999</v>
      </c>
      <c r="AF1997" s="208">
        <v>45.853000000000002</v>
      </c>
      <c r="AG1997" s="208">
        <v>25.62</v>
      </c>
      <c r="AH1997" s="208">
        <v>14.528</v>
      </c>
      <c r="AI1997" s="208">
        <v>9.2240000000000002</v>
      </c>
      <c r="AJ1997" s="24"/>
      <c r="AK1997" s="24"/>
      <c r="AL1997" s="24"/>
      <c r="AM1997" s="208">
        <v>8.125</v>
      </c>
      <c r="AN1997" s="208">
        <v>17.172000000000001</v>
      </c>
      <c r="AO1997" s="208">
        <v>29.14</v>
      </c>
      <c r="AP1997" s="208">
        <v>38.625</v>
      </c>
      <c r="AQ1997" s="208">
        <v>39.228000000000002</v>
      </c>
      <c r="AR1997" s="208">
        <v>32.706000000000003</v>
      </c>
      <c r="AS1997" s="208">
        <v>28.006</v>
      </c>
      <c r="AT1997" s="208">
        <v>15.307</v>
      </c>
      <c r="AU1997" s="208">
        <v>5.4960000000000004</v>
      </c>
      <c r="AV1997" s="24"/>
      <c r="AW1997" s="24"/>
      <c r="AX1997" s="24"/>
      <c r="AY1997" s="208">
        <v>8.4570000000000007</v>
      </c>
      <c r="AZ1997" s="208">
        <v>13.853999999999999</v>
      </c>
      <c r="BA1997" s="208">
        <v>17.216000000000001</v>
      </c>
      <c r="BB1997" s="21">
        <f t="shared" si="240"/>
        <v>57.146000000000001</v>
      </c>
      <c r="BC1997" s="21"/>
      <c r="BD1997" s="22">
        <f t="shared" si="242"/>
        <v>76.809139784946225</v>
      </c>
      <c r="BE1997" s="21"/>
      <c r="BG1997" s="10"/>
      <c r="BH1997" s="21">
        <f t="shared" si="239"/>
        <v>0</v>
      </c>
      <c r="BI1997" s="22">
        <f t="shared" si="239"/>
        <v>5.7145999999999988E-2</v>
      </c>
      <c r="BJ1997" s="21"/>
      <c r="BK1997" s="21">
        <v>0</v>
      </c>
      <c r="BL1997" s="22">
        <v>0.17143799999999998</v>
      </c>
      <c r="BM1997" s="21"/>
      <c r="BN1997" s="21">
        <f t="shared" si="241"/>
        <v>0</v>
      </c>
      <c r="BO1997" s="22">
        <f t="shared" si="241"/>
        <v>0.68575199999999992</v>
      </c>
      <c r="BP1997" s="21">
        <f t="shared" si="241"/>
        <v>0</v>
      </c>
    </row>
    <row r="1998" spans="1:68" ht="11.1" hidden="1" customHeight="1" outlineLevel="2" x14ac:dyDescent="0.2">
      <c r="A1998" s="10"/>
      <c r="B1998" s="18"/>
      <c r="C1998" s="18"/>
      <c r="D1998" s="18"/>
      <c r="E1998" s="23" t="s">
        <v>1797</v>
      </c>
      <c r="F1998" s="208">
        <v>23.7</v>
      </c>
      <c r="G1998" s="208">
        <v>19</v>
      </c>
      <c r="H1998" s="208">
        <v>16.100000000000001</v>
      </c>
      <c r="I1998" s="239">
        <v>14.12</v>
      </c>
      <c r="J1998" s="239"/>
      <c r="K1998" s="208">
        <v>1.4690000000000001</v>
      </c>
      <c r="L1998" s="24"/>
      <c r="M1998" s="24"/>
      <c r="N1998" s="24"/>
      <c r="O1998" s="208">
        <v>5.7030000000000003</v>
      </c>
      <c r="P1998" s="208">
        <v>12.047000000000001</v>
      </c>
      <c r="Q1998" s="208">
        <v>18.469000000000001</v>
      </c>
      <c r="R1998" s="208">
        <v>23.896999999999998</v>
      </c>
      <c r="S1998" s="208">
        <v>25.475000000000001</v>
      </c>
      <c r="T1998" s="208">
        <v>24.202000000000002</v>
      </c>
      <c r="U1998" s="208">
        <v>15.595000000000001</v>
      </c>
      <c r="V1998" s="208">
        <v>8.6920000000000002</v>
      </c>
      <c r="W1998" s="208">
        <v>4.6120000000000001</v>
      </c>
      <c r="X1998" s="24"/>
      <c r="Y1998" s="24"/>
      <c r="Z1998" s="24"/>
      <c r="AA1998" s="208">
        <v>5.3369999999999997</v>
      </c>
      <c r="AB1998" s="208">
        <v>11.295999999999999</v>
      </c>
      <c r="AC1998" s="208">
        <v>18.364999999999998</v>
      </c>
      <c r="AD1998" s="208">
        <v>24.204000000000001</v>
      </c>
      <c r="AE1998" s="208">
        <v>26.704000000000001</v>
      </c>
      <c r="AF1998" s="208">
        <v>20.387</v>
      </c>
      <c r="AG1998" s="208">
        <v>15.156000000000001</v>
      </c>
      <c r="AH1998" s="208">
        <v>9.2249999999999996</v>
      </c>
      <c r="AI1998" s="208">
        <v>5.3630000000000004</v>
      </c>
      <c r="AJ1998" s="24"/>
      <c r="AK1998" s="24"/>
      <c r="AL1998" s="24"/>
      <c r="AM1998" s="208">
        <v>4.9210000000000003</v>
      </c>
      <c r="AN1998" s="208">
        <v>11.166</v>
      </c>
      <c r="AO1998" s="208">
        <v>20.744</v>
      </c>
      <c r="AP1998" s="208">
        <v>27.847000000000001</v>
      </c>
      <c r="AQ1998" s="208">
        <v>27.542000000000002</v>
      </c>
      <c r="AR1998" s="208">
        <v>23.103999999999999</v>
      </c>
      <c r="AS1998" s="208">
        <v>18.64</v>
      </c>
      <c r="AT1998" s="208">
        <v>11.875</v>
      </c>
      <c r="AU1998" s="208">
        <v>4.1219999999999999</v>
      </c>
      <c r="AV1998" s="24"/>
      <c r="AW1998" s="24"/>
      <c r="AX1998" s="24"/>
      <c r="AY1998" s="208">
        <v>7.0570000000000004</v>
      </c>
      <c r="AZ1998" s="208">
        <v>10.523</v>
      </c>
      <c r="BA1998" s="208">
        <v>17.984000000000002</v>
      </c>
      <c r="BB1998" s="21">
        <f t="shared" si="240"/>
        <v>27.847000000000001</v>
      </c>
      <c r="BC1998" s="21"/>
      <c r="BD1998" s="22">
        <f t="shared" si="242"/>
        <v>37.428763440860223</v>
      </c>
      <c r="BE1998" s="21"/>
      <c r="BG1998" s="10"/>
      <c r="BH1998" s="21">
        <f t="shared" si="239"/>
        <v>0</v>
      </c>
      <c r="BI1998" s="22">
        <f t="shared" si="239"/>
        <v>2.7847000000000007E-2</v>
      </c>
      <c r="BJ1998" s="21"/>
      <c r="BK1998" s="21">
        <v>0</v>
      </c>
      <c r="BL1998" s="22">
        <v>8.3541000000000018E-2</v>
      </c>
      <c r="BM1998" s="21"/>
      <c r="BN1998" s="21">
        <f t="shared" si="241"/>
        <v>0</v>
      </c>
      <c r="BO1998" s="22">
        <f t="shared" si="241"/>
        <v>0.33416400000000007</v>
      </c>
      <c r="BP1998" s="21">
        <f t="shared" si="241"/>
        <v>0</v>
      </c>
    </row>
    <row r="1999" spans="1:68" ht="11.1" hidden="1" customHeight="1" outlineLevel="2" x14ac:dyDescent="0.2">
      <c r="A1999" s="10"/>
      <c r="B1999" s="18"/>
      <c r="C1999" s="18"/>
      <c r="D1999" s="18"/>
      <c r="E1999" s="23" t="s">
        <v>1798</v>
      </c>
      <c r="F1999" s="208">
        <v>2.2000000000000002</v>
      </c>
      <c r="G1999" s="208">
        <v>1.7</v>
      </c>
      <c r="H1999" s="208">
        <v>1.5</v>
      </c>
      <c r="I1999" s="239">
        <v>1.107</v>
      </c>
      <c r="J1999" s="239"/>
      <c r="K1999" s="208">
        <v>0.27100000000000002</v>
      </c>
      <c r="L1999" s="24"/>
      <c r="M1999" s="24"/>
      <c r="N1999" s="24"/>
      <c r="O1999" s="208">
        <v>0.44</v>
      </c>
      <c r="P1999" s="208">
        <v>1.5049999999999999</v>
      </c>
      <c r="Q1999" s="208">
        <v>2.2589999999999999</v>
      </c>
      <c r="R1999" s="208">
        <v>2.8319999999999999</v>
      </c>
      <c r="S1999" s="208">
        <v>2.9609999999999999</v>
      </c>
      <c r="T1999" s="208">
        <v>2.7970000000000002</v>
      </c>
      <c r="U1999" s="208">
        <v>1.9950000000000001</v>
      </c>
      <c r="V1999" s="208">
        <v>1.0429999999999999</v>
      </c>
      <c r="W1999" s="208">
        <v>0.56699999999999995</v>
      </c>
      <c r="X1999" s="24"/>
      <c r="Y1999" s="24"/>
      <c r="Z1999" s="24"/>
      <c r="AA1999" s="208">
        <v>0.60099999999999998</v>
      </c>
      <c r="AB1999" s="208">
        <v>1.444</v>
      </c>
      <c r="AC1999" s="208">
        <v>2.3860000000000001</v>
      </c>
      <c r="AD1999" s="208">
        <v>3.0249999999999999</v>
      </c>
      <c r="AE1999" s="208">
        <v>3.4049999999999998</v>
      </c>
      <c r="AF1999" s="208">
        <v>2.605</v>
      </c>
      <c r="AG1999" s="208">
        <v>1.1299999999999999</v>
      </c>
      <c r="AH1999" s="208">
        <v>0.435</v>
      </c>
      <c r="AI1999" s="208">
        <v>6.6000000000000003E-2</v>
      </c>
      <c r="AJ1999" s="24"/>
      <c r="AK1999" s="24"/>
      <c r="AL1999" s="24"/>
      <c r="AM1999" s="24"/>
      <c r="AN1999" s="24"/>
      <c r="AO1999" s="24"/>
      <c r="AP1999" s="24"/>
      <c r="AQ1999" s="24"/>
      <c r="AR1999" s="24"/>
      <c r="AS1999" s="24"/>
      <c r="AT1999" s="24"/>
      <c r="AU1999" s="24"/>
      <c r="AV1999" s="24"/>
      <c r="AW1999" s="24"/>
      <c r="AX1999" s="24"/>
      <c r="AY1999" s="24"/>
      <c r="AZ1999" s="24"/>
      <c r="BA1999" s="24"/>
      <c r="BB1999" s="21">
        <f t="shared" si="240"/>
        <v>3.4049999999999998</v>
      </c>
      <c r="BC1999" s="21"/>
      <c r="BD1999" s="22">
        <f t="shared" si="242"/>
        <v>4.5766129032258069</v>
      </c>
      <c r="BE1999" s="21"/>
      <c r="BG1999" s="10"/>
      <c r="BH1999" s="21">
        <f t="shared" si="239"/>
        <v>0</v>
      </c>
      <c r="BI1999" s="22">
        <f t="shared" si="239"/>
        <v>3.405E-3</v>
      </c>
      <c r="BJ1999" s="21"/>
      <c r="BK1999" s="21">
        <v>0</v>
      </c>
      <c r="BL1999" s="22">
        <v>1.0215E-2</v>
      </c>
      <c r="BM1999" s="21"/>
      <c r="BN1999" s="21">
        <f t="shared" si="241"/>
        <v>0</v>
      </c>
      <c r="BO1999" s="22">
        <f t="shared" si="241"/>
        <v>4.086E-2</v>
      </c>
      <c r="BP1999" s="21">
        <f t="shared" si="241"/>
        <v>0</v>
      </c>
    </row>
    <row r="2000" spans="1:68" ht="11.1" hidden="1" customHeight="1" outlineLevel="2" x14ac:dyDescent="0.2">
      <c r="A2000" s="10"/>
      <c r="B2000" s="18"/>
      <c r="C2000" s="18"/>
      <c r="D2000" s="18"/>
      <c r="E2000" s="23" t="s">
        <v>1799</v>
      </c>
      <c r="F2000" s="208">
        <v>4.5</v>
      </c>
      <c r="G2000" s="208">
        <v>3.9</v>
      </c>
      <c r="H2000" s="208">
        <v>3.1</v>
      </c>
      <c r="I2000" s="239">
        <v>2.3620000000000001</v>
      </c>
      <c r="J2000" s="239"/>
      <c r="K2000" s="208">
        <v>0.435</v>
      </c>
      <c r="L2000" s="24"/>
      <c r="M2000" s="24"/>
      <c r="N2000" s="24"/>
      <c r="O2000" s="208">
        <v>1.34</v>
      </c>
      <c r="P2000" s="208">
        <v>2.536</v>
      </c>
      <c r="Q2000" s="208">
        <v>3.9359999999999999</v>
      </c>
      <c r="R2000" s="208">
        <v>4.9130000000000003</v>
      </c>
      <c r="S2000" s="208">
        <v>5.1989999999999998</v>
      </c>
      <c r="T2000" s="208">
        <v>4.6079999999999997</v>
      </c>
      <c r="U2000" s="208">
        <v>3.6949999999999998</v>
      </c>
      <c r="V2000" s="208">
        <v>4.6609999999999996</v>
      </c>
      <c r="W2000" s="208">
        <v>1.776</v>
      </c>
      <c r="X2000" s="24"/>
      <c r="Y2000" s="24"/>
      <c r="Z2000" s="24"/>
      <c r="AA2000" s="24"/>
      <c r="AB2000" s="208">
        <v>3.1880000000000002</v>
      </c>
      <c r="AC2000" s="208">
        <v>5.1440000000000001</v>
      </c>
      <c r="AD2000" s="208">
        <v>6.0490000000000004</v>
      </c>
      <c r="AE2000" s="208">
        <v>6.5339999999999998</v>
      </c>
      <c r="AF2000" s="208">
        <v>5.13</v>
      </c>
      <c r="AG2000" s="208">
        <v>3.528</v>
      </c>
      <c r="AH2000" s="208">
        <v>2.085</v>
      </c>
      <c r="AI2000" s="208">
        <v>1.2290000000000001</v>
      </c>
      <c r="AJ2000" s="24"/>
      <c r="AK2000" s="24"/>
      <c r="AL2000" s="24"/>
      <c r="AM2000" s="208">
        <v>1.268</v>
      </c>
      <c r="AN2000" s="208">
        <v>3.0059999999999998</v>
      </c>
      <c r="AO2000" s="208">
        <v>5.6289999999999996</v>
      </c>
      <c r="AP2000" s="208">
        <v>7.4169999999999998</v>
      </c>
      <c r="AQ2000" s="208">
        <v>7.0540000000000003</v>
      </c>
      <c r="AR2000" s="208">
        <v>5.9829999999999997</v>
      </c>
      <c r="AS2000" s="208">
        <v>5.1360000000000001</v>
      </c>
      <c r="AT2000" s="208">
        <v>2.3969999999999998</v>
      </c>
      <c r="AU2000" s="208">
        <v>0.91900000000000004</v>
      </c>
      <c r="AV2000" s="24"/>
      <c r="AW2000" s="24"/>
      <c r="AX2000" s="24"/>
      <c r="AY2000" s="208">
        <v>1.5620000000000001</v>
      </c>
      <c r="AZ2000" s="208">
        <v>1.742</v>
      </c>
      <c r="BA2000" s="208">
        <v>6.7450000000000001</v>
      </c>
      <c r="BB2000" s="21">
        <f t="shared" si="240"/>
        <v>7.4169999999999998</v>
      </c>
      <c r="BC2000" s="21"/>
      <c r="BD2000" s="22">
        <f t="shared" si="242"/>
        <v>9.969086021505376</v>
      </c>
      <c r="BE2000" s="21"/>
      <c r="BG2000" s="10"/>
      <c r="BH2000" s="21">
        <f t="shared" si="239"/>
        <v>0</v>
      </c>
      <c r="BI2000" s="22">
        <f t="shared" si="239"/>
        <v>7.417E-3</v>
      </c>
      <c r="BJ2000" s="21"/>
      <c r="BK2000" s="21">
        <v>0</v>
      </c>
      <c r="BL2000" s="22">
        <v>2.2251E-2</v>
      </c>
      <c r="BM2000" s="21"/>
      <c r="BN2000" s="21">
        <f t="shared" si="241"/>
        <v>0</v>
      </c>
      <c r="BO2000" s="22">
        <f t="shared" si="241"/>
        <v>8.9004E-2</v>
      </c>
      <c r="BP2000" s="21">
        <f t="shared" si="241"/>
        <v>0</v>
      </c>
    </row>
    <row r="2001" spans="1:68" ht="11.1" hidden="1" customHeight="1" outlineLevel="2" x14ac:dyDescent="0.2">
      <c r="A2001" s="10"/>
      <c r="B2001" s="18"/>
      <c r="C2001" s="18"/>
      <c r="D2001" s="18"/>
      <c r="E2001" s="23" t="s">
        <v>1800</v>
      </c>
      <c r="F2001" s="208">
        <v>13.1</v>
      </c>
      <c r="G2001" s="208">
        <v>10.9</v>
      </c>
      <c r="H2001" s="208">
        <v>9.6999999999999993</v>
      </c>
      <c r="I2001" s="239">
        <v>8.9390000000000001</v>
      </c>
      <c r="J2001" s="239"/>
      <c r="K2001" s="208">
        <v>1.712</v>
      </c>
      <c r="L2001" s="24"/>
      <c r="M2001" s="24"/>
      <c r="N2001" s="24"/>
      <c r="O2001" s="208">
        <v>3.2490000000000001</v>
      </c>
      <c r="P2001" s="208">
        <v>7.31</v>
      </c>
      <c r="Q2001" s="208">
        <v>9.8879999999999999</v>
      </c>
      <c r="R2001" s="208">
        <v>12.076000000000001</v>
      </c>
      <c r="S2001" s="208">
        <v>12.558999999999999</v>
      </c>
      <c r="T2001" s="208">
        <v>11.877000000000001</v>
      </c>
      <c r="U2001" s="208">
        <v>8.5559999999999992</v>
      </c>
      <c r="V2001" s="208">
        <v>4.8819999999999997</v>
      </c>
      <c r="W2001" s="208">
        <v>2.9249999999999998</v>
      </c>
      <c r="X2001" s="24"/>
      <c r="Y2001" s="24"/>
      <c r="Z2001" s="24"/>
      <c r="AA2001" s="208">
        <v>3.5510000000000002</v>
      </c>
      <c r="AB2001" s="208">
        <v>7.5019999999999998</v>
      </c>
      <c r="AC2001" s="208">
        <v>10.84</v>
      </c>
      <c r="AD2001" s="208">
        <v>13.09</v>
      </c>
      <c r="AE2001" s="208">
        <v>20.888000000000002</v>
      </c>
      <c r="AF2001" s="208">
        <v>11.367000000000001</v>
      </c>
      <c r="AG2001" s="208">
        <v>8.6669999999999998</v>
      </c>
      <c r="AH2001" s="208">
        <v>6.181</v>
      </c>
      <c r="AI2001" s="208">
        <v>3.0619999999999998</v>
      </c>
      <c r="AJ2001" s="24"/>
      <c r="AK2001" s="24"/>
      <c r="AL2001" s="24"/>
      <c r="AM2001" s="208">
        <v>3.09</v>
      </c>
      <c r="AN2001" s="208">
        <v>6.6760000000000002</v>
      </c>
      <c r="AO2001" s="208">
        <v>10.598000000000001</v>
      </c>
      <c r="AP2001" s="208">
        <v>12.635999999999999</v>
      </c>
      <c r="AQ2001" s="208">
        <v>13.118</v>
      </c>
      <c r="AR2001" s="208">
        <v>11.223000000000001</v>
      </c>
      <c r="AS2001" s="208">
        <v>9.8040000000000003</v>
      </c>
      <c r="AT2001" s="208">
        <v>5.8710000000000004</v>
      </c>
      <c r="AU2001" s="208">
        <v>2.1840000000000002</v>
      </c>
      <c r="AV2001" s="24"/>
      <c r="AW2001" s="24"/>
      <c r="AX2001" s="24"/>
      <c r="AY2001" s="208">
        <v>4.4480000000000004</v>
      </c>
      <c r="AZ2001" s="208">
        <v>6.532</v>
      </c>
      <c r="BA2001" s="208">
        <v>10.771000000000001</v>
      </c>
      <c r="BB2001" s="21">
        <f t="shared" si="240"/>
        <v>20.888000000000002</v>
      </c>
      <c r="BC2001" s="21"/>
      <c r="BD2001" s="22">
        <f t="shared" si="242"/>
        <v>28.075268817204304</v>
      </c>
      <c r="BE2001" s="21"/>
      <c r="BG2001" s="10"/>
      <c r="BH2001" s="21">
        <f t="shared" si="239"/>
        <v>0</v>
      </c>
      <c r="BI2001" s="22">
        <f t="shared" si="239"/>
        <v>2.0888000000000004E-2</v>
      </c>
      <c r="BJ2001" s="21"/>
      <c r="BK2001" s="21">
        <v>0</v>
      </c>
      <c r="BL2001" s="22">
        <v>6.2664000000000011E-2</v>
      </c>
      <c r="BM2001" s="21"/>
      <c r="BN2001" s="21">
        <f t="shared" si="241"/>
        <v>0</v>
      </c>
      <c r="BO2001" s="22">
        <f t="shared" si="241"/>
        <v>0.25065600000000005</v>
      </c>
      <c r="BP2001" s="21">
        <f t="shared" si="241"/>
        <v>0</v>
      </c>
    </row>
    <row r="2002" spans="1:68" ht="11.1" hidden="1" customHeight="1" outlineLevel="2" x14ac:dyDescent="0.2">
      <c r="A2002" s="10"/>
      <c r="B2002" s="18"/>
      <c r="C2002" s="18"/>
      <c r="D2002" s="18"/>
      <c r="E2002" s="23" t="s">
        <v>1801</v>
      </c>
      <c r="F2002" s="208">
        <v>263.8</v>
      </c>
      <c r="G2002" s="208">
        <v>222.2</v>
      </c>
      <c r="H2002" s="208">
        <v>183</v>
      </c>
      <c r="I2002" s="239">
        <v>142.38200000000001</v>
      </c>
      <c r="J2002" s="239"/>
      <c r="K2002" s="208">
        <v>26.266999999999999</v>
      </c>
      <c r="L2002" s="24"/>
      <c r="M2002" s="24"/>
      <c r="N2002" s="24"/>
      <c r="O2002" s="208">
        <v>78.152000000000001</v>
      </c>
      <c r="P2002" s="208">
        <v>181.75700000000001</v>
      </c>
      <c r="Q2002" s="208">
        <v>254.346</v>
      </c>
      <c r="R2002" s="208">
        <v>334.084</v>
      </c>
      <c r="S2002" s="208">
        <v>369.637</v>
      </c>
      <c r="T2002" s="208">
        <v>322.57900000000001</v>
      </c>
      <c r="U2002" s="208">
        <v>193.68299999999999</v>
      </c>
      <c r="V2002" s="208">
        <v>102.393</v>
      </c>
      <c r="W2002" s="208">
        <v>50.466999999999999</v>
      </c>
      <c r="X2002" s="24"/>
      <c r="Y2002" s="24"/>
      <c r="Z2002" s="24"/>
      <c r="AA2002" s="208">
        <v>72.555000000000007</v>
      </c>
      <c r="AB2002" s="208">
        <v>187.95599999999999</v>
      </c>
      <c r="AC2002" s="208">
        <v>271.84399999999999</v>
      </c>
      <c r="AD2002" s="208">
        <v>326.541</v>
      </c>
      <c r="AE2002" s="208">
        <v>340.51900000000001</v>
      </c>
      <c r="AF2002" s="208">
        <v>277.262</v>
      </c>
      <c r="AG2002" s="208">
        <v>171.571</v>
      </c>
      <c r="AH2002" s="208">
        <v>118.925</v>
      </c>
      <c r="AI2002" s="208">
        <v>61.847999999999999</v>
      </c>
      <c r="AJ2002" s="24"/>
      <c r="AK2002" s="24"/>
      <c r="AL2002" s="24"/>
      <c r="AM2002" s="208">
        <v>79.040999999999997</v>
      </c>
      <c r="AN2002" s="208">
        <v>197.083</v>
      </c>
      <c r="AO2002" s="208">
        <v>320.25299999999999</v>
      </c>
      <c r="AP2002" s="208">
        <v>400.02100000000002</v>
      </c>
      <c r="AQ2002" s="208">
        <v>417.41899999999998</v>
      </c>
      <c r="AR2002" s="208">
        <v>332.09699999999998</v>
      </c>
      <c r="AS2002" s="208">
        <v>279.48200000000003</v>
      </c>
      <c r="AT2002" s="208">
        <v>147.07400000000001</v>
      </c>
      <c r="AU2002" s="208">
        <v>61.497</v>
      </c>
      <c r="AV2002" s="24"/>
      <c r="AW2002" s="24"/>
      <c r="AX2002" s="24"/>
      <c r="AY2002" s="208">
        <v>93.084999999999994</v>
      </c>
      <c r="AZ2002" s="208">
        <v>163.58699999999999</v>
      </c>
      <c r="BA2002" s="208">
        <v>298.72899999999998</v>
      </c>
      <c r="BB2002" s="21">
        <f t="shared" si="240"/>
        <v>417.41899999999998</v>
      </c>
      <c r="BC2002" s="21"/>
      <c r="BD2002" s="22">
        <f t="shared" si="242"/>
        <v>561.04704301075265</v>
      </c>
      <c r="BE2002" s="21"/>
      <c r="BG2002" s="10"/>
      <c r="BH2002" s="21">
        <f t="shared" si="239"/>
        <v>0</v>
      </c>
      <c r="BI2002" s="22">
        <f t="shared" si="239"/>
        <v>0.41741899999999998</v>
      </c>
      <c r="BJ2002" s="21"/>
      <c r="BK2002" s="21">
        <v>0</v>
      </c>
      <c r="BL2002" s="22">
        <v>1.252257</v>
      </c>
      <c r="BM2002" s="21"/>
      <c r="BN2002" s="21">
        <f t="shared" si="241"/>
        <v>0</v>
      </c>
      <c r="BO2002" s="22">
        <f t="shared" si="241"/>
        <v>5.0090279999999998</v>
      </c>
      <c r="BP2002" s="21">
        <f t="shared" si="241"/>
        <v>0</v>
      </c>
    </row>
    <row r="2003" spans="1:68" ht="11.1" hidden="1" customHeight="1" outlineLevel="2" x14ac:dyDescent="0.2">
      <c r="A2003" s="10"/>
      <c r="B2003" s="18"/>
      <c r="C2003" s="18"/>
      <c r="D2003" s="18"/>
      <c r="E2003" s="23" t="s">
        <v>1802</v>
      </c>
      <c r="F2003" s="208">
        <v>72.5</v>
      </c>
      <c r="G2003" s="208">
        <v>59</v>
      </c>
      <c r="H2003" s="208">
        <v>52</v>
      </c>
      <c r="I2003" s="239">
        <v>45.43</v>
      </c>
      <c r="J2003" s="239"/>
      <c r="K2003" s="208">
        <v>15.593</v>
      </c>
      <c r="L2003" s="24"/>
      <c r="M2003" s="24"/>
      <c r="N2003" s="24"/>
      <c r="O2003" s="208">
        <v>45.24</v>
      </c>
      <c r="P2003" s="208">
        <v>78.153000000000006</v>
      </c>
      <c r="Q2003" s="208">
        <v>75.813999999999993</v>
      </c>
      <c r="R2003" s="208">
        <v>79.92</v>
      </c>
      <c r="S2003" s="208">
        <v>81.206000000000003</v>
      </c>
      <c r="T2003" s="208">
        <v>70.77</v>
      </c>
      <c r="U2003" s="208">
        <v>55.064</v>
      </c>
      <c r="V2003" s="208">
        <v>44.631999999999998</v>
      </c>
      <c r="W2003" s="208">
        <v>20.5</v>
      </c>
      <c r="X2003" s="24"/>
      <c r="Y2003" s="24"/>
      <c r="Z2003" s="24"/>
      <c r="AA2003" s="208">
        <v>42.274000000000001</v>
      </c>
      <c r="AB2003" s="208">
        <v>69.567999999999998</v>
      </c>
      <c r="AC2003" s="208">
        <v>52.465000000000003</v>
      </c>
      <c r="AD2003" s="208">
        <v>71.519000000000005</v>
      </c>
      <c r="AE2003" s="208">
        <v>73.236000000000004</v>
      </c>
      <c r="AF2003" s="208">
        <v>67.843999999999994</v>
      </c>
      <c r="AG2003" s="208">
        <v>53.776000000000003</v>
      </c>
      <c r="AH2003" s="208">
        <v>32.473999999999997</v>
      </c>
      <c r="AI2003" s="208">
        <v>2.86</v>
      </c>
      <c r="AJ2003" s="24"/>
      <c r="AK2003" s="24"/>
      <c r="AL2003" s="24"/>
      <c r="AM2003" s="24"/>
      <c r="AN2003" s="24"/>
      <c r="AO2003" s="24"/>
      <c r="AP2003" s="24"/>
      <c r="AQ2003" s="24"/>
      <c r="AR2003" s="24"/>
      <c r="AS2003" s="24"/>
      <c r="AT2003" s="24"/>
      <c r="AU2003" s="24"/>
      <c r="AV2003" s="24"/>
      <c r="AW2003" s="24"/>
      <c r="AX2003" s="24"/>
      <c r="AY2003" s="24"/>
      <c r="AZ2003" s="24"/>
      <c r="BA2003" s="24"/>
      <c r="BB2003" s="21">
        <f t="shared" si="240"/>
        <v>81.206000000000003</v>
      </c>
      <c r="BC2003" s="21"/>
      <c r="BD2003" s="22">
        <f t="shared" si="242"/>
        <v>109.1478494623656</v>
      </c>
      <c r="BE2003" s="21"/>
      <c r="BG2003" s="10"/>
      <c r="BH2003" s="21">
        <f t="shared" si="239"/>
        <v>0</v>
      </c>
      <c r="BI2003" s="22">
        <f t="shared" si="239"/>
        <v>8.1206000000000014E-2</v>
      </c>
      <c r="BJ2003" s="21"/>
      <c r="BK2003" s="21">
        <v>0</v>
      </c>
      <c r="BL2003" s="22">
        <v>0.24361800000000006</v>
      </c>
      <c r="BM2003" s="21"/>
      <c r="BN2003" s="21">
        <f t="shared" si="241"/>
        <v>0</v>
      </c>
      <c r="BO2003" s="22">
        <f t="shared" si="241"/>
        <v>0.97447200000000023</v>
      </c>
      <c r="BP2003" s="21">
        <f t="shared" si="241"/>
        <v>0</v>
      </c>
    </row>
    <row r="2004" spans="1:68" ht="11.1" hidden="1" customHeight="1" outlineLevel="2" x14ac:dyDescent="0.2">
      <c r="A2004" s="10"/>
      <c r="B2004" s="18"/>
      <c r="C2004" s="18"/>
      <c r="D2004" s="18"/>
      <c r="E2004" s="23" t="s">
        <v>1803</v>
      </c>
      <c r="F2004" s="208">
        <v>65.900000000000006</v>
      </c>
      <c r="G2004" s="208">
        <v>51.5</v>
      </c>
      <c r="H2004" s="208">
        <v>38.700000000000003</v>
      </c>
      <c r="I2004" s="239">
        <v>31.800999999999998</v>
      </c>
      <c r="J2004" s="239"/>
      <c r="K2004" s="208">
        <v>9.1080000000000005</v>
      </c>
      <c r="L2004" s="24"/>
      <c r="M2004" s="24"/>
      <c r="N2004" s="24"/>
      <c r="O2004" s="208">
        <v>15.606999999999999</v>
      </c>
      <c r="P2004" s="208">
        <v>49.119</v>
      </c>
      <c r="Q2004" s="208">
        <v>70.974000000000004</v>
      </c>
      <c r="R2004" s="208">
        <v>80.293000000000006</v>
      </c>
      <c r="S2004" s="208">
        <v>82.903999999999996</v>
      </c>
      <c r="T2004" s="208">
        <v>76.986999999999995</v>
      </c>
      <c r="U2004" s="208">
        <v>62.866999999999997</v>
      </c>
      <c r="V2004" s="208">
        <v>43.216999999999999</v>
      </c>
      <c r="W2004" s="208">
        <v>30.991</v>
      </c>
      <c r="X2004" s="24"/>
      <c r="Y2004" s="24"/>
      <c r="Z2004" s="24"/>
      <c r="AA2004" s="208">
        <v>43.238</v>
      </c>
      <c r="AB2004" s="208">
        <v>83.186999999999998</v>
      </c>
      <c r="AC2004" s="208">
        <v>86.786000000000001</v>
      </c>
      <c r="AD2004" s="208">
        <v>90.77</v>
      </c>
      <c r="AE2004" s="208">
        <v>87.254000000000005</v>
      </c>
      <c r="AF2004" s="208">
        <v>69.040000000000006</v>
      </c>
      <c r="AG2004" s="208">
        <v>57.465000000000003</v>
      </c>
      <c r="AH2004" s="208">
        <v>38.215000000000003</v>
      </c>
      <c r="AI2004" s="208">
        <v>31.725999999999999</v>
      </c>
      <c r="AJ2004" s="24"/>
      <c r="AK2004" s="24"/>
      <c r="AL2004" s="24"/>
      <c r="AM2004" s="208">
        <v>22.802</v>
      </c>
      <c r="AN2004" s="208">
        <v>39.246000000000002</v>
      </c>
      <c r="AO2004" s="208">
        <v>68.816999999999993</v>
      </c>
      <c r="AP2004" s="208">
        <v>87.253</v>
      </c>
      <c r="AQ2004" s="208">
        <v>87.587000000000003</v>
      </c>
      <c r="AR2004" s="208">
        <v>73.393000000000001</v>
      </c>
      <c r="AS2004" s="208">
        <v>61.07</v>
      </c>
      <c r="AT2004" s="208">
        <v>39.222999999999999</v>
      </c>
      <c r="AU2004" s="208">
        <v>17.561</v>
      </c>
      <c r="AV2004" s="24"/>
      <c r="AW2004" s="24"/>
      <c r="AX2004" s="24"/>
      <c r="AY2004" s="208">
        <v>28.92</v>
      </c>
      <c r="AZ2004" s="208">
        <v>44.017000000000003</v>
      </c>
      <c r="BA2004" s="208">
        <v>76.436000000000007</v>
      </c>
      <c r="BB2004" s="21">
        <f t="shared" si="240"/>
        <v>90.77</v>
      </c>
      <c r="BC2004" s="21"/>
      <c r="BD2004" s="22">
        <f t="shared" si="242"/>
        <v>122.00268817204301</v>
      </c>
      <c r="BE2004" s="21"/>
      <c r="BG2004" s="10"/>
      <c r="BH2004" s="21">
        <f t="shared" si="239"/>
        <v>0</v>
      </c>
      <c r="BI2004" s="22">
        <f t="shared" si="239"/>
        <v>9.0770000000000003E-2</v>
      </c>
      <c r="BJ2004" s="21"/>
      <c r="BK2004" s="21">
        <v>0</v>
      </c>
      <c r="BL2004" s="22">
        <v>0.27231</v>
      </c>
      <c r="BM2004" s="21"/>
      <c r="BN2004" s="21">
        <f t="shared" si="241"/>
        <v>0</v>
      </c>
      <c r="BO2004" s="22">
        <f t="shared" si="241"/>
        <v>1.08924</v>
      </c>
      <c r="BP2004" s="21">
        <f t="shared" si="241"/>
        <v>0</v>
      </c>
    </row>
    <row r="2005" spans="1:68" ht="11.1" hidden="1" customHeight="1" outlineLevel="2" x14ac:dyDescent="0.2">
      <c r="A2005" s="10"/>
      <c r="B2005" s="18"/>
      <c r="C2005" s="18"/>
      <c r="D2005" s="18"/>
      <c r="E2005" s="23" t="s">
        <v>1804</v>
      </c>
      <c r="F2005" s="208">
        <v>10.1</v>
      </c>
      <c r="G2005" s="208">
        <v>8.3000000000000007</v>
      </c>
      <c r="H2005" s="208">
        <v>5.2</v>
      </c>
      <c r="I2005" s="239">
        <v>3.04</v>
      </c>
      <c r="J2005" s="239"/>
      <c r="K2005" s="208">
        <v>0.33</v>
      </c>
      <c r="L2005" s="24"/>
      <c r="M2005" s="24"/>
      <c r="N2005" s="24"/>
      <c r="O2005" s="208">
        <v>1.355</v>
      </c>
      <c r="P2005" s="208">
        <v>149.68</v>
      </c>
      <c r="Q2005" s="208">
        <v>105.462</v>
      </c>
      <c r="R2005" s="208">
        <v>142.166</v>
      </c>
      <c r="S2005" s="208">
        <v>154.14099999999999</v>
      </c>
      <c r="T2005" s="208">
        <v>141.94</v>
      </c>
      <c r="U2005" s="208">
        <v>94.569000000000003</v>
      </c>
      <c r="V2005" s="208">
        <v>50.762</v>
      </c>
      <c r="W2005" s="208">
        <v>26.263999999999999</v>
      </c>
      <c r="X2005" s="24"/>
      <c r="Y2005" s="24"/>
      <c r="Z2005" s="24"/>
      <c r="AA2005" s="208">
        <v>23.768999999999998</v>
      </c>
      <c r="AB2005" s="208">
        <v>76.668000000000006</v>
      </c>
      <c r="AC2005" s="208">
        <v>7.1840000000000002</v>
      </c>
      <c r="AD2005" s="208">
        <v>355.01600000000002</v>
      </c>
      <c r="AE2005" s="208">
        <v>158.57</v>
      </c>
      <c r="AF2005" s="208">
        <v>121.244</v>
      </c>
      <c r="AG2005" s="208">
        <v>82.087999999999994</v>
      </c>
      <c r="AH2005" s="208">
        <v>41.74</v>
      </c>
      <c r="AI2005" s="208">
        <v>22.706</v>
      </c>
      <c r="AJ2005" s="24"/>
      <c r="AK2005" s="24"/>
      <c r="AL2005" s="24"/>
      <c r="AM2005" s="208">
        <v>18.966000000000001</v>
      </c>
      <c r="AN2005" s="208">
        <v>49.966000000000001</v>
      </c>
      <c r="AO2005" s="208">
        <v>95.087000000000003</v>
      </c>
      <c r="AP2005" s="208">
        <v>118.94199999999999</v>
      </c>
      <c r="AQ2005" s="208">
        <v>114.348</v>
      </c>
      <c r="AR2005" s="208">
        <v>99.596000000000004</v>
      </c>
      <c r="AS2005" s="208">
        <v>84.712000000000003</v>
      </c>
      <c r="AT2005" s="208">
        <v>44.850999999999999</v>
      </c>
      <c r="AU2005" s="208">
        <v>17.957999999999998</v>
      </c>
      <c r="AV2005" s="24"/>
      <c r="AW2005" s="24"/>
      <c r="AX2005" s="24"/>
      <c r="AY2005" s="208">
        <v>25.643999999999998</v>
      </c>
      <c r="AZ2005" s="208">
        <v>46.143999999999998</v>
      </c>
      <c r="BA2005" s="208">
        <v>83.316999999999993</v>
      </c>
      <c r="BB2005" s="21">
        <f t="shared" si="240"/>
        <v>355.01600000000002</v>
      </c>
      <c r="BC2005" s="21"/>
      <c r="BD2005" s="22">
        <f t="shared" si="242"/>
        <v>477.1720430107527</v>
      </c>
      <c r="BE2005" s="21"/>
      <c r="BG2005" s="10"/>
      <c r="BH2005" s="21">
        <f t="shared" si="239"/>
        <v>0</v>
      </c>
      <c r="BI2005" s="22">
        <f t="shared" si="239"/>
        <v>0.355016</v>
      </c>
      <c r="BJ2005" s="21"/>
      <c r="BK2005" s="21">
        <v>0</v>
      </c>
      <c r="BL2005" s="22">
        <v>1.065048</v>
      </c>
      <c r="BM2005" s="21"/>
      <c r="BN2005" s="21">
        <f t="shared" si="241"/>
        <v>0</v>
      </c>
      <c r="BO2005" s="22">
        <f t="shared" si="241"/>
        <v>4.260192</v>
      </c>
      <c r="BP2005" s="21">
        <f t="shared" si="241"/>
        <v>0</v>
      </c>
    </row>
    <row r="2006" spans="1:68" ht="11.1" hidden="1" customHeight="1" outlineLevel="2" x14ac:dyDescent="0.2">
      <c r="A2006" s="10"/>
      <c r="B2006" s="18"/>
      <c r="C2006" s="18"/>
      <c r="D2006" s="18"/>
      <c r="E2006" s="23" t="s">
        <v>1805</v>
      </c>
      <c r="F2006" s="208">
        <v>16.600000000000001</v>
      </c>
      <c r="G2006" s="208">
        <v>36.6</v>
      </c>
      <c r="H2006" s="208">
        <v>38.799999999999997</v>
      </c>
      <c r="I2006" s="239">
        <v>38.518999999999998</v>
      </c>
      <c r="J2006" s="239"/>
      <c r="K2006" s="208">
        <v>19.260999999999999</v>
      </c>
      <c r="L2006" s="24"/>
      <c r="M2006" s="24"/>
      <c r="N2006" s="24"/>
      <c r="O2006" s="208">
        <v>23.806999999999999</v>
      </c>
      <c r="P2006" s="208">
        <v>39.914999999999999</v>
      </c>
      <c r="Q2006" s="208">
        <v>39.856000000000002</v>
      </c>
      <c r="R2006" s="208">
        <v>55.276000000000003</v>
      </c>
      <c r="S2006" s="208">
        <v>53.756</v>
      </c>
      <c r="T2006" s="208">
        <v>14.497</v>
      </c>
      <c r="U2006" s="208">
        <v>78.956999999999994</v>
      </c>
      <c r="V2006" s="208">
        <v>15.026999999999999</v>
      </c>
      <c r="W2006" s="208">
        <v>14.534000000000001</v>
      </c>
      <c r="X2006" s="24"/>
      <c r="Y2006" s="24"/>
      <c r="Z2006" s="24"/>
      <c r="AA2006" s="208">
        <v>15.782999999999999</v>
      </c>
      <c r="AB2006" s="208">
        <v>45.741</v>
      </c>
      <c r="AC2006" s="208">
        <v>49.497999999999998</v>
      </c>
      <c r="AD2006" s="208">
        <v>33.703000000000003</v>
      </c>
      <c r="AE2006" s="208">
        <v>52.468000000000004</v>
      </c>
      <c r="AF2006" s="208">
        <v>48.773000000000003</v>
      </c>
      <c r="AG2006" s="208">
        <v>40.168999999999997</v>
      </c>
      <c r="AH2006" s="208">
        <v>19.388000000000002</v>
      </c>
      <c r="AI2006" s="208">
        <v>15.643000000000001</v>
      </c>
      <c r="AJ2006" s="24"/>
      <c r="AK2006" s="24"/>
      <c r="AL2006" s="24"/>
      <c r="AM2006" s="208">
        <v>11.929</v>
      </c>
      <c r="AN2006" s="208">
        <v>39.561999999999998</v>
      </c>
      <c r="AO2006" s="208">
        <v>59.414999999999999</v>
      </c>
      <c r="AP2006" s="208">
        <v>59.445999999999998</v>
      </c>
      <c r="AQ2006" s="208">
        <v>57.213000000000001</v>
      </c>
      <c r="AR2006" s="208">
        <v>48.795000000000002</v>
      </c>
      <c r="AS2006" s="208">
        <v>46.109000000000002</v>
      </c>
      <c r="AT2006" s="208">
        <v>28.75</v>
      </c>
      <c r="AU2006" s="208">
        <v>6.91</v>
      </c>
      <c r="AV2006" s="24"/>
      <c r="AW2006" s="24"/>
      <c r="AX2006" s="24"/>
      <c r="AY2006" s="208">
        <v>10.456</v>
      </c>
      <c r="AZ2006" s="208">
        <v>17.344999999999999</v>
      </c>
      <c r="BA2006" s="208">
        <v>39.289000000000001</v>
      </c>
      <c r="BB2006" s="21">
        <f t="shared" si="240"/>
        <v>78.956999999999994</v>
      </c>
      <c r="BC2006" s="21"/>
      <c r="BD2006" s="22">
        <f t="shared" si="242"/>
        <v>106.12499999999999</v>
      </c>
      <c r="BE2006" s="21"/>
      <c r="BG2006" s="10"/>
      <c r="BH2006" s="21">
        <f t="shared" si="239"/>
        <v>0</v>
      </c>
      <c r="BI2006" s="22">
        <f t="shared" si="239"/>
        <v>7.8956999999999986E-2</v>
      </c>
      <c r="BJ2006" s="21"/>
      <c r="BK2006" s="21">
        <v>0</v>
      </c>
      <c r="BL2006" s="22">
        <v>0.23687099999999994</v>
      </c>
      <c r="BM2006" s="21"/>
      <c r="BN2006" s="21">
        <f t="shared" si="241"/>
        <v>0</v>
      </c>
      <c r="BO2006" s="22">
        <f t="shared" si="241"/>
        <v>0.94748399999999977</v>
      </c>
      <c r="BP2006" s="21">
        <f t="shared" si="241"/>
        <v>0</v>
      </c>
    </row>
    <row r="2007" spans="1:68" ht="11.1" hidden="1" customHeight="1" outlineLevel="2" x14ac:dyDescent="0.2">
      <c r="A2007" s="10"/>
      <c r="B2007" s="18"/>
      <c r="C2007" s="18"/>
      <c r="D2007" s="18"/>
      <c r="E2007" s="23" t="s">
        <v>1806</v>
      </c>
      <c r="F2007" s="208">
        <v>134.19999999999999</v>
      </c>
      <c r="G2007" s="208">
        <v>104.9</v>
      </c>
      <c r="H2007" s="208">
        <v>82.7</v>
      </c>
      <c r="I2007" s="239">
        <v>56.929000000000002</v>
      </c>
      <c r="J2007" s="239"/>
      <c r="K2007" s="208">
        <v>10.38</v>
      </c>
      <c r="L2007" s="24"/>
      <c r="M2007" s="24"/>
      <c r="N2007" s="24"/>
      <c r="O2007" s="208">
        <v>12.446</v>
      </c>
      <c r="P2007" s="208">
        <v>65.186999999999998</v>
      </c>
      <c r="Q2007" s="208">
        <v>127.983</v>
      </c>
      <c r="R2007" s="208">
        <v>145.464</v>
      </c>
      <c r="S2007" s="208">
        <v>154.279</v>
      </c>
      <c r="T2007" s="208">
        <v>144.631</v>
      </c>
      <c r="U2007" s="208">
        <v>87.165000000000006</v>
      </c>
      <c r="V2007" s="208">
        <v>58.8</v>
      </c>
      <c r="W2007" s="208">
        <v>16.748999999999999</v>
      </c>
      <c r="X2007" s="24"/>
      <c r="Y2007" s="24"/>
      <c r="Z2007" s="24"/>
      <c r="AA2007" s="24"/>
      <c r="AB2007" s="208">
        <v>8.1449999999999996</v>
      </c>
      <c r="AC2007" s="208">
        <v>118.44199999999999</v>
      </c>
      <c r="AD2007" s="208">
        <v>169.59</v>
      </c>
      <c r="AE2007" s="208">
        <v>179.52199999999999</v>
      </c>
      <c r="AF2007" s="208">
        <v>135.25899999999999</v>
      </c>
      <c r="AG2007" s="208">
        <v>82.796000000000006</v>
      </c>
      <c r="AH2007" s="208">
        <v>55.508000000000003</v>
      </c>
      <c r="AI2007" s="208">
        <v>16.254000000000001</v>
      </c>
      <c r="AJ2007" s="24"/>
      <c r="AK2007" s="24"/>
      <c r="AL2007" s="24"/>
      <c r="AM2007" s="208">
        <v>28.431000000000001</v>
      </c>
      <c r="AN2007" s="208">
        <v>81.644999999999996</v>
      </c>
      <c r="AO2007" s="208">
        <v>127.79</v>
      </c>
      <c r="AP2007" s="208">
        <v>157.256</v>
      </c>
      <c r="AQ2007" s="208">
        <v>155.005</v>
      </c>
      <c r="AR2007" s="208">
        <v>131.53100000000001</v>
      </c>
      <c r="AS2007" s="208">
        <v>118.843</v>
      </c>
      <c r="AT2007" s="208">
        <v>61.302</v>
      </c>
      <c r="AU2007" s="208">
        <v>23.873999999999999</v>
      </c>
      <c r="AV2007" s="24"/>
      <c r="AW2007" s="24"/>
      <c r="AX2007" s="24"/>
      <c r="AY2007" s="208">
        <v>40.44</v>
      </c>
      <c r="AZ2007" s="208">
        <v>85.46</v>
      </c>
      <c r="BA2007" s="208">
        <v>118.694</v>
      </c>
      <c r="BB2007" s="21">
        <f t="shared" si="240"/>
        <v>179.52199999999999</v>
      </c>
      <c r="BC2007" s="21"/>
      <c r="BD2007" s="22">
        <f t="shared" si="242"/>
        <v>241.29301075268816</v>
      </c>
      <c r="BE2007" s="21"/>
      <c r="BG2007" s="10"/>
      <c r="BH2007" s="21">
        <f t="shared" si="239"/>
        <v>0</v>
      </c>
      <c r="BI2007" s="22">
        <f t="shared" si="239"/>
        <v>0.17952199999999999</v>
      </c>
      <c r="BJ2007" s="21"/>
      <c r="BK2007" s="21">
        <v>0</v>
      </c>
      <c r="BL2007" s="22">
        <v>0.53856599999999999</v>
      </c>
      <c r="BM2007" s="21"/>
      <c r="BN2007" s="21">
        <f t="shared" si="241"/>
        <v>0</v>
      </c>
      <c r="BO2007" s="22">
        <f t="shared" si="241"/>
        <v>2.154264</v>
      </c>
      <c r="BP2007" s="21">
        <f t="shared" si="241"/>
        <v>0</v>
      </c>
    </row>
    <row r="2008" spans="1:68" ht="11.1" hidden="1" customHeight="1" outlineLevel="2" x14ac:dyDescent="0.2">
      <c r="A2008" s="10"/>
      <c r="B2008" s="18"/>
      <c r="C2008" s="18"/>
      <c r="D2008" s="18"/>
      <c r="E2008" s="23" t="s">
        <v>1807</v>
      </c>
      <c r="F2008" s="208">
        <v>59</v>
      </c>
      <c r="G2008" s="208">
        <v>47.2</v>
      </c>
      <c r="H2008" s="208">
        <v>39.799999999999997</v>
      </c>
      <c r="I2008" s="239">
        <v>31.236999999999998</v>
      </c>
      <c r="J2008" s="239"/>
      <c r="K2008" s="208">
        <v>8.85</v>
      </c>
      <c r="L2008" s="24"/>
      <c r="M2008" s="24"/>
      <c r="N2008" s="24"/>
      <c r="O2008" s="208">
        <v>15.827999999999999</v>
      </c>
      <c r="P2008" s="208">
        <v>34.26</v>
      </c>
      <c r="Q2008" s="208">
        <v>54.176000000000002</v>
      </c>
      <c r="R2008" s="208">
        <v>66.534999999999997</v>
      </c>
      <c r="S2008" s="208">
        <v>67.786000000000001</v>
      </c>
      <c r="T2008" s="208">
        <v>61.374000000000002</v>
      </c>
      <c r="U2008" s="208">
        <v>43.737000000000002</v>
      </c>
      <c r="V2008" s="208">
        <v>26.437999999999999</v>
      </c>
      <c r="W2008" s="208">
        <v>13.802</v>
      </c>
      <c r="X2008" s="24"/>
      <c r="Y2008" s="24"/>
      <c r="Z2008" s="24"/>
      <c r="AA2008" s="208">
        <v>15.976000000000001</v>
      </c>
      <c r="AB2008" s="208">
        <v>43.475999999999999</v>
      </c>
      <c r="AC2008" s="208">
        <v>57.073</v>
      </c>
      <c r="AD2008" s="208">
        <v>68.956000000000003</v>
      </c>
      <c r="AE2008" s="208">
        <v>70.227000000000004</v>
      </c>
      <c r="AF2008" s="208">
        <v>57.216000000000001</v>
      </c>
      <c r="AG2008" s="208">
        <v>41.542999999999999</v>
      </c>
      <c r="AH2008" s="208">
        <v>28.433</v>
      </c>
      <c r="AI2008" s="208">
        <v>17.364999999999998</v>
      </c>
      <c r="AJ2008" s="24"/>
      <c r="AK2008" s="24"/>
      <c r="AL2008" s="24"/>
      <c r="AM2008" s="208">
        <v>13.646000000000001</v>
      </c>
      <c r="AN2008" s="208">
        <v>43.140999999999998</v>
      </c>
      <c r="AO2008" s="208">
        <v>61.189</v>
      </c>
      <c r="AP2008" s="208">
        <v>69.626999999999995</v>
      </c>
      <c r="AQ2008" s="208">
        <v>66.269000000000005</v>
      </c>
      <c r="AR2008" s="208">
        <v>56.173000000000002</v>
      </c>
      <c r="AS2008" s="208">
        <v>51.646999999999998</v>
      </c>
      <c r="AT2008" s="208">
        <v>29.861000000000001</v>
      </c>
      <c r="AU2008" s="208">
        <v>11.308</v>
      </c>
      <c r="AV2008" s="24"/>
      <c r="AW2008" s="24"/>
      <c r="AX2008" s="24"/>
      <c r="AY2008" s="208">
        <v>21.844999999999999</v>
      </c>
      <c r="AZ2008" s="208">
        <v>30.754000000000001</v>
      </c>
      <c r="BA2008" s="208">
        <v>53.329000000000001</v>
      </c>
      <c r="BB2008" s="21">
        <f t="shared" si="240"/>
        <v>70.227000000000004</v>
      </c>
      <c r="BC2008" s="21"/>
      <c r="BD2008" s="22">
        <f t="shared" si="242"/>
        <v>94.391129032258064</v>
      </c>
      <c r="BE2008" s="21"/>
      <c r="BG2008" s="10"/>
      <c r="BH2008" s="21">
        <f t="shared" si="239"/>
        <v>0</v>
      </c>
      <c r="BI2008" s="22">
        <f t="shared" si="239"/>
        <v>7.0226999999999998E-2</v>
      </c>
      <c r="BJ2008" s="21"/>
      <c r="BK2008" s="21">
        <v>0</v>
      </c>
      <c r="BL2008" s="22">
        <v>0.21068100000000001</v>
      </c>
      <c r="BM2008" s="21"/>
      <c r="BN2008" s="21">
        <f t="shared" si="241"/>
        <v>0</v>
      </c>
      <c r="BO2008" s="22">
        <f t="shared" si="241"/>
        <v>0.84272400000000003</v>
      </c>
      <c r="BP2008" s="21">
        <f t="shared" si="241"/>
        <v>0</v>
      </c>
    </row>
    <row r="2009" spans="1:68" ht="11.1" hidden="1" customHeight="1" outlineLevel="2" x14ac:dyDescent="0.2">
      <c r="A2009" s="10"/>
      <c r="B2009" s="18"/>
      <c r="C2009" s="18"/>
      <c r="D2009" s="18"/>
      <c r="E2009" s="23" t="s">
        <v>1808</v>
      </c>
      <c r="F2009" s="208">
        <v>77.099999999999994</v>
      </c>
      <c r="G2009" s="208">
        <v>57</v>
      </c>
      <c r="H2009" s="208">
        <v>46.7</v>
      </c>
      <c r="I2009" s="239">
        <v>39.6</v>
      </c>
      <c r="J2009" s="239"/>
      <c r="K2009" s="208">
        <v>9.0709999999999997</v>
      </c>
      <c r="L2009" s="24"/>
      <c r="M2009" s="24"/>
      <c r="N2009" s="24"/>
      <c r="O2009" s="208">
        <v>17.739000000000001</v>
      </c>
      <c r="P2009" s="208">
        <v>39.902999999999999</v>
      </c>
      <c r="Q2009" s="208">
        <v>70.063999999999993</v>
      </c>
      <c r="R2009" s="208">
        <v>86.796000000000006</v>
      </c>
      <c r="S2009" s="208">
        <v>81.989000000000004</v>
      </c>
      <c r="T2009" s="208">
        <v>79.519000000000005</v>
      </c>
      <c r="U2009" s="208">
        <v>62.292000000000002</v>
      </c>
      <c r="V2009" s="208">
        <v>37.667000000000002</v>
      </c>
      <c r="W2009" s="208">
        <v>15.526999999999999</v>
      </c>
      <c r="X2009" s="24"/>
      <c r="Y2009" s="24"/>
      <c r="Z2009" s="24"/>
      <c r="AA2009" s="208">
        <v>21.175999999999998</v>
      </c>
      <c r="AB2009" s="208">
        <v>47.805999999999997</v>
      </c>
      <c r="AC2009" s="208">
        <v>68.335999999999999</v>
      </c>
      <c r="AD2009" s="208">
        <v>82.816000000000003</v>
      </c>
      <c r="AE2009" s="208">
        <v>88.191000000000003</v>
      </c>
      <c r="AF2009" s="208">
        <v>72.051000000000002</v>
      </c>
      <c r="AG2009" s="208">
        <v>57.390999999999998</v>
      </c>
      <c r="AH2009" s="208">
        <v>28.213999999999999</v>
      </c>
      <c r="AI2009" s="208">
        <v>18.512</v>
      </c>
      <c r="AJ2009" s="24"/>
      <c r="AK2009" s="24"/>
      <c r="AL2009" s="24"/>
      <c r="AM2009" s="208">
        <v>19.236000000000001</v>
      </c>
      <c r="AN2009" s="208">
        <v>53.64</v>
      </c>
      <c r="AO2009" s="208">
        <v>79.25</v>
      </c>
      <c r="AP2009" s="208">
        <v>92.489000000000004</v>
      </c>
      <c r="AQ2009" s="208">
        <v>80.837999999999994</v>
      </c>
      <c r="AR2009" s="208">
        <v>68.504000000000005</v>
      </c>
      <c r="AS2009" s="208">
        <v>64.635000000000005</v>
      </c>
      <c r="AT2009" s="208">
        <v>38.229999999999997</v>
      </c>
      <c r="AU2009" s="208">
        <v>13.316000000000001</v>
      </c>
      <c r="AV2009" s="24"/>
      <c r="AW2009" s="24"/>
      <c r="AX2009" s="24"/>
      <c r="AY2009" s="208">
        <v>8.9700000000000006</v>
      </c>
      <c r="AZ2009" s="208">
        <v>25.423999999999999</v>
      </c>
      <c r="BA2009" s="208">
        <v>50.68</v>
      </c>
      <c r="BB2009" s="21">
        <f t="shared" si="240"/>
        <v>92.489000000000004</v>
      </c>
      <c r="BC2009" s="21"/>
      <c r="BD2009" s="22">
        <f t="shared" si="242"/>
        <v>124.31317204301075</v>
      </c>
      <c r="BE2009" s="21"/>
      <c r="BG2009" s="10"/>
      <c r="BH2009" s="21">
        <f t="shared" ref="BH2009:BI2072" si="243">(BC2009*24*31/1000000)</f>
        <v>0</v>
      </c>
      <c r="BI2009" s="22">
        <f t="shared" si="243"/>
        <v>9.2489000000000002E-2</v>
      </c>
      <c r="BJ2009" s="21"/>
      <c r="BK2009" s="21">
        <v>0</v>
      </c>
      <c r="BL2009" s="22">
        <v>0.27746700000000002</v>
      </c>
      <c r="BM2009" s="21"/>
      <c r="BN2009" s="21">
        <f t="shared" si="241"/>
        <v>0</v>
      </c>
      <c r="BO2009" s="22">
        <f t="shared" si="241"/>
        <v>1.1098680000000001</v>
      </c>
      <c r="BP2009" s="21">
        <f t="shared" si="241"/>
        <v>0</v>
      </c>
    </row>
    <row r="2010" spans="1:68" ht="11.1" hidden="1" customHeight="1" outlineLevel="2" x14ac:dyDescent="0.2">
      <c r="A2010" s="10"/>
      <c r="B2010" s="18"/>
      <c r="C2010" s="18"/>
      <c r="D2010" s="18"/>
      <c r="E2010" s="23" t="s">
        <v>1809</v>
      </c>
      <c r="F2010" s="208">
        <v>168.4</v>
      </c>
      <c r="G2010" s="208">
        <v>117</v>
      </c>
      <c r="H2010" s="208">
        <v>117.5</v>
      </c>
      <c r="I2010" s="239">
        <v>99.757999999999996</v>
      </c>
      <c r="J2010" s="239"/>
      <c r="K2010" s="208">
        <v>18.053999999999998</v>
      </c>
      <c r="L2010" s="24"/>
      <c r="M2010" s="24"/>
      <c r="N2010" s="24"/>
      <c r="O2010" s="208">
        <v>36.972000000000001</v>
      </c>
      <c r="P2010" s="208">
        <v>88.497</v>
      </c>
      <c r="Q2010" s="208">
        <v>148.078</v>
      </c>
      <c r="R2010" s="208">
        <v>161.72800000000001</v>
      </c>
      <c r="S2010" s="208">
        <v>185.488</v>
      </c>
      <c r="T2010" s="208">
        <v>159.62</v>
      </c>
      <c r="U2010" s="208">
        <v>101.093</v>
      </c>
      <c r="V2010" s="208">
        <v>61.542999999999999</v>
      </c>
      <c r="W2010" s="208">
        <v>35.765999999999998</v>
      </c>
      <c r="X2010" s="24"/>
      <c r="Y2010" s="24"/>
      <c r="Z2010" s="24"/>
      <c r="AA2010" s="208">
        <v>4.9649999999999999</v>
      </c>
      <c r="AB2010" s="208">
        <v>1.351</v>
      </c>
      <c r="AC2010" s="208">
        <v>202.62899999999999</v>
      </c>
      <c r="AD2010" s="208">
        <v>216.25</v>
      </c>
      <c r="AE2010" s="208">
        <v>220.85900000000001</v>
      </c>
      <c r="AF2010" s="208">
        <v>176.71100000000001</v>
      </c>
      <c r="AG2010" s="208">
        <v>127.345</v>
      </c>
      <c r="AH2010" s="208">
        <v>89.471999999999994</v>
      </c>
      <c r="AI2010" s="208">
        <v>31.163</v>
      </c>
      <c r="AJ2010" s="24"/>
      <c r="AK2010" s="24"/>
      <c r="AL2010" s="24"/>
      <c r="AM2010" s="208">
        <v>44.124000000000002</v>
      </c>
      <c r="AN2010" s="208">
        <v>95.805999999999997</v>
      </c>
      <c r="AO2010" s="208">
        <v>149.56200000000001</v>
      </c>
      <c r="AP2010" s="208">
        <v>182.232</v>
      </c>
      <c r="AQ2010" s="208">
        <v>176.31399999999999</v>
      </c>
      <c r="AR2010" s="208">
        <v>144.31</v>
      </c>
      <c r="AS2010" s="208">
        <v>128.721</v>
      </c>
      <c r="AT2010" s="208">
        <v>80.349000000000004</v>
      </c>
      <c r="AU2010" s="208">
        <v>33.212000000000003</v>
      </c>
      <c r="AV2010" s="24"/>
      <c r="AW2010" s="24"/>
      <c r="AX2010" s="24"/>
      <c r="AY2010" s="208">
        <v>47.718000000000004</v>
      </c>
      <c r="AZ2010" s="208">
        <v>81.869</v>
      </c>
      <c r="BA2010" s="208">
        <v>145.934</v>
      </c>
      <c r="BB2010" s="21">
        <f t="shared" ref="BB2010:BB2073" si="244">MAX(F2010:BA2010)</f>
        <v>220.85900000000001</v>
      </c>
      <c r="BC2010" s="21"/>
      <c r="BD2010" s="22">
        <f t="shared" si="242"/>
        <v>296.85349462365588</v>
      </c>
      <c r="BE2010" s="21"/>
      <c r="BG2010" s="10"/>
      <c r="BH2010" s="21">
        <f t="shared" si="243"/>
        <v>0</v>
      </c>
      <c r="BI2010" s="22">
        <f t="shared" si="243"/>
        <v>0.22085899999999997</v>
      </c>
      <c r="BJ2010" s="21"/>
      <c r="BK2010" s="21">
        <v>0</v>
      </c>
      <c r="BL2010" s="22">
        <v>0.66257699999999997</v>
      </c>
      <c r="BM2010" s="21"/>
      <c r="BN2010" s="21">
        <f t="shared" si="241"/>
        <v>0</v>
      </c>
      <c r="BO2010" s="22">
        <f t="shared" si="241"/>
        <v>2.6503079999999999</v>
      </c>
      <c r="BP2010" s="21">
        <f t="shared" si="241"/>
        <v>0</v>
      </c>
    </row>
    <row r="2011" spans="1:68" ht="11.1" hidden="1" customHeight="1" outlineLevel="2" x14ac:dyDescent="0.2">
      <c r="A2011" s="10"/>
      <c r="B2011" s="18"/>
      <c r="C2011" s="18"/>
      <c r="D2011" s="18"/>
      <c r="E2011" s="23" t="s">
        <v>1810</v>
      </c>
      <c r="F2011" s="208">
        <v>170</v>
      </c>
      <c r="G2011" s="208">
        <v>135.6</v>
      </c>
      <c r="H2011" s="208">
        <v>110</v>
      </c>
      <c r="I2011" s="239">
        <v>86.986000000000004</v>
      </c>
      <c r="J2011" s="239"/>
      <c r="K2011" s="208">
        <v>13.654999999999999</v>
      </c>
      <c r="L2011" s="24"/>
      <c r="M2011" s="24"/>
      <c r="N2011" s="24"/>
      <c r="O2011" s="208">
        <v>14.9</v>
      </c>
      <c r="P2011" s="208">
        <v>71.111000000000004</v>
      </c>
      <c r="Q2011" s="208">
        <v>115.21</v>
      </c>
      <c r="R2011" s="208">
        <v>176.60400000000001</v>
      </c>
      <c r="S2011" s="208">
        <v>173.655</v>
      </c>
      <c r="T2011" s="208">
        <v>154.245</v>
      </c>
      <c r="U2011" s="208">
        <v>102.804</v>
      </c>
      <c r="V2011" s="208">
        <v>50.170999999999999</v>
      </c>
      <c r="W2011" s="208">
        <v>20.756</v>
      </c>
      <c r="X2011" s="24"/>
      <c r="Y2011" s="24"/>
      <c r="Z2011" s="24"/>
      <c r="AA2011" s="208">
        <v>5.8559999999999999</v>
      </c>
      <c r="AB2011" s="208">
        <v>86.033000000000001</v>
      </c>
      <c r="AC2011" s="208">
        <v>142.77500000000001</v>
      </c>
      <c r="AD2011" s="208">
        <v>217.69800000000001</v>
      </c>
      <c r="AE2011" s="208">
        <v>249.73099999999999</v>
      </c>
      <c r="AF2011" s="208">
        <v>175.28</v>
      </c>
      <c r="AG2011" s="208">
        <v>109.843</v>
      </c>
      <c r="AH2011" s="208">
        <v>65.253</v>
      </c>
      <c r="AI2011" s="208">
        <v>44.87</v>
      </c>
      <c r="AJ2011" s="24"/>
      <c r="AK2011" s="24"/>
      <c r="AL2011" s="24"/>
      <c r="AM2011" s="208">
        <v>35.542000000000002</v>
      </c>
      <c r="AN2011" s="208">
        <v>266.91000000000003</v>
      </c>
      <c r="AO2011" s="208">
        <v>180.995</v>
      </c>
      <c r="AP2011" s="208">
        <v>223.93</v>
      </c>
      <c r="AQ2011" s="208">
        <v>228.375</v>
      </c>
      <c r="AR2011" s="208">
        <v>193.01</v>
      </c>
      <c r="AS2011" s="208">
        <v>167.417</v>
      </c>
      <c r="AT2011" s="208">
        <v>100.67</v>
      </c>
      <c r="AU2011" s="208">
        <v>38.368000000000002</v>
      </c>
      <c r="AV2011" s="24"/>
      <c r="AW2011" s="24"/>
      <c r="AX2011" s="24"/>
      <c r="AY2011" s="208">
        <v>67.819000000000003</v>
      </c>
      <c r="AZ2011" s="208">
        <v>8.7550000000000008</v>
      </c>
      <c r="BA2011" s="208">
        <v>82.084000000000003</v>
      </c>
      <c r="BB2011" s="21">
        <f t="shared" si="244"/>
        <v>266.91000000000003</v>
      </c>
      <c r="BC2011" s="21"/>
      <c r="BD2011" s="22">
        <f t="shared" si="242"/>
        <v>358.75000000000006</v>
      </c>
      <c r="BE2011" s="21"/>
      <c r="BG2011" s="10"/>
      <c r="BH2011" s="21">
        <f t="shared" si="243"/>
        <v>0</v>
      </c>
      <c r="BI2011" s="22">
        <f t="shared" si="243"/>
        <v>0.26691000000000004</v>
      </c>
      <c r="BJ2011" s="21"/>
      <c r="BK2011" s="21">
        <v>0</v>
      </c>
      <c r="BL2011" s="22">
        <v>0.80073000000000016</v>
      </c>
      <c r="BM2011" s="21"/>
      <c r="BN2011" s="21">
        <f t="shared" si="241"/>
        <v>0</v>
      </c>
      <c r="BO2011" s="22">
        <f t="shared" si="241"/>
        <v>3.2029200000000007</v>
      </c>
      <c r="BP2011" s="21">
        <f t="shared" si="241"/>
        <v>0</v>
      </c>
    </row>
    <row r="2012" spans="1:68" ht="11.1" hidden="1" customHeight="1" outlineLevel="2" x14ac:dyDescent="0.2">
      <c r="A2012" s="10"/>
      <c r="B2012" s="18"/>
      <c r="C2012" s="18"/>
      <c r="D2012" s="18"/>
      <c r="E2012" s="23" t="s">
        <v>1811</v>
      </c>
      <c r="F2012" s="208">
        <v>6.6</v>
      </c>
      <c r="G2012" s="208">
        <v>5.2</v>
      </c>
      <c r="H2012" s="208">
        <v>4.3</v>
      </c>
      <c r="I2012" s="239">
        <v>3.5590000000000002</v>
      </c>
      <c r="J2012" s="239"/>
      <c r="K2012" s="208">
        <v>0.48</v>
      </c>
      <c r="L2012" s="24"/>
      <c r="M2012" s="24"/>
      <c r="N2012" s="24"/>
      <c r="O2012" s="208">
        <v>1.357</v>
      </c>
      <c r="P2012" s="208">
        <v>3.214</v>
      </c>
      <c r="Q2012" s="208">
        <v>4.6500000000000004</v>
      </c>
      <c r="R2012" s="208">
        <v>6.16</v>
      </c>
      <c r="S2012" s="208">
        <v>6.3179999999999996</v>
      </c>
      <c r="T2012" s="208">
        <v>5.7910000000000004</v>
      </c>
      <c r="U2012" s="208">
        <v>3.883</v>
      </c>
      <c r="V2012" s="208">
        <v>2.1440000000000001</v>
      </c>
      <c r="W2012" s="208">
        <v>1.103</v>
      </c>
      <c r="X2012" s="24"/>
      <c r="Y2012" s="24"/>
      <c r="Z2012" s="24"/>
      <c r="AA2012" s="208">
        <v>1.153</v>
      </c>
      <c r="AB2012" s="208">
        <v>2.3660000000000001</v>
      </c>
      <c r="AC2012" s="208">
        <v>3.7429999999999999</v>
      </c>
      <c r="AD2012" s="208">
        <v>4.5640000000000001</v>
      </c>
      <c r="AE2012" s="208">
        <v>4.9210000000000003</v>
      </c>
      <c r="AF2012" s="208">
        <v>3.7959999999999998</v>
      </c>
      <c r="AG2012" s="208">
        <v>2.6160000000000001</v>
      </c>
      <c r="AH2012" s="208">
        <v>1.569</v>
      </c>
      <c r="AI2012" s="208">
        <v>0.93899999999999995</v>
      </c>
      <c r="AJ2012" s="24"/>
      <c r="AK2012" s="24"/>
      <c r="AL2012" s="24"/>
      <c r="AM2012" s="208">
        <v>1.06</v>
      </c>
      <c r="AN2012" s="208">
        <v>2.258</v>
      </c>
      <c r="AO2012" s="208">
        <v>4.1120000000000001</v>
      </c>
      <c r="AP2012" s="208">
        <v>4.9980000000000002</v>
      </c>
      <c r="AQ2012" s="208">
        <v>4.8680000000000003</v>
      </c>
      <c r="AR2012" s="208">
        <v>4.03</v>
      </c>
      <c r="AS2012" s="208">
        <v>3.331</v>
      </c>
      <c r="AT2012" s="208">
        <v>1.839</v>
      </c>
      <c r="AU2012" s="208">
        <v>0.71799999999999997</v>
      </c>
      <c r="AV2012" s="24"/>
      <c r="AW2012" s="24"/>
      <c r="AX2012" s="24"/>
      <c r="AY2012" s="208">
        <v>1.38</v>
      </c>
      <c r="AZ2012" s="208">
        <v>2.0710000000000002</v>
      </c>
      <c r="BA2012" s="208">
        <v>3.956</v>
      </c>
      <c r="BB2012" s="21">
        <f t="shared" si="244"/>
        <v>6.6</v>
      </c>
      <c r="BC2012" s="21"/>
      <c r="BD2012" s="22">
        <f t="shared" si="242"/>
        <v>8.870967741935484</v>
      </c>
      <c r="BE2012" s="21"/>
      <c r="BG2012" s="10"/>
      <c r="BH2012" s="21">
        <f t="shared" si="243"/>
        <v>0</v>
      </c>
      <c r="BI2012" s="22">
        <f t="shared" si="243"/>
        <v>6.6E-3</v>
      </c>
      <c r="BJ2012" s="21"/>
      <c r="BK2012" s="21">
        <v>0</v>
      </c>
      <c r="BL2012" s="22">
        <v>1.9799999999999998E-2</v>
      </c>
      <c r="BM2012" s="21"/>
      <c r="BN2012" s="21">
        <f t="shared" si="241"/>
        <v>0</v>
      </c>
      <c r="BO2012" s="22">
        <f t="shared" si="241"/>
        <v>7.9199999999999993E-2</v>
      </c>
      <c r="BP2012" s="21">
        <f t="shared" si="241"/>
        <v>0</v>
      </c>
    </row>
    <row r="2013" spans="1:68" ht="11.1" hidden="1" customHeight="1" outlineLevel="2" x14ac:dyDescent="0.2">
      <c r="A2013" s="10"/>
      <c r="B2013" s="18"/>
      <c r="C2013" s="18"/>
      <c r="D2013" s="18"/>
      <c r="E2013" s="23" t="s">
        <v>1812</v>
      </c>
      <c r="F2013" s="24"/>
      <c r="G2013" s="208">
        <v>130</v>
      </c>
      <c r="H2013" s="208">
        <v>54.6</v>
      </c>
      <c r="I2013" s="239">
        <v>40.299999999999997</v>
      </c>
      <c r="J2013" s="239"/>
      <c r="K2013" s="208">
        <v>12.347</v>
      </c>
      <c r="L2013" s="24"/>
      <c r="M2013" s="24"/>
      <c r="N2013" s="24"/>
      <c r="O2013" s="208">
        <v>4.7649999999999997</v>
      </c>
      <c r="P2013" s="208">
        <v>10.375</v>
      </c>
      <c r="Q2013" s="208">
        <v>16.710999999999999</v>
      </c>
      <c r="R2013" s="208">
        <v>21.606999999999999</v>
      </c>
      <c r="S2013" s="208">
        <v>19.504999999999999</v>
      </c>
      <c r="T2013" s="208">
        <v>13.695</v>
      </c>
      <c r="U2013" s="208">
        <v>9.0489999999999995</v>
      </c>
      <c r="V2013" s="208">
        <v>5.117</v>
      </c>
      <c r="W2013" s="208">
        <v>3.8380000000000001</v>
      </c>
      <c r="X2013" s="24"/>
      <c r="Y2013" s="24"/>
      <c r="Z2013" s="24"/>
      <c r="AA2013" s="208">
        <v>3.5049999999999999</v>
      </c>
      <c r="AB2013" s="208">
        <v>7.4320000000000004</v>
      </c>
      <c r="AC2013" s="208">
        <v>11.722</v>
      </c>
      <c r="AD2013" s="208">
        <v>14.667999999999999</v>
      </c>
      <c r="AE2013" s="208">
        <v>16.064</v>
      </c>
      <c r="AF2013" s="208">
        <v>12.249000000000001</v>
      </c>
      <c r="AG2013" s="208">
        <v>8.3870000000000005</v>
      </c>
      <c r="AH2013" s="208">
        <v>5.17</v>
      </c>
      <c r="AI2013" s="208">
        <v>3.077</v>
      </c>
      <c r="AJ2013" s="24"/>
      <c r="AK2013" s="24"/>
      <c r="AL2013" s="24"/>
      <c r="AM2013" s="208">
        <v>4.3979999999999997</v>
      </c>
      <c r="AN2013" s="208">
        <v>8.5869999999999997</v>
      </c>
      <c r="AO2013" s="208">
        <v>16.016999999999999</v>
      </c>
      <c r="AP2013" s="208">
        <v>20.103999999999999</v>
      </c>
      <c r="AQ2013" s="208">
        <v>19.347000000000001</v>
      </c>
      <c r="AR2013" s="208">
        <v>15.727</v>
      </c>
      <c r="AS2013" s="208">
        <v>13.446999999999999</v>
      </c>
      <c r="AT2013" s="208">
        <v>7.4180000000000001</v>
      </c>
      <c r="AU2013" s="208">
        <v>2.94</v>
      </c>
      <c r="AV2013" s="24"/>
      <c r="AW2013" s="24"/>
      <c r="AX2013" s="24"/>
      <c r="AY2013" s="208">
        <v>5.008</v>
      </c>
      <c r="AZ2013" s="208">
        <v>8.2469999999999999</v>
      </c>
      <c r="BA2013" s="208">
        <v>16.260000000000002</v>
      </c>
      <c r="BB2013" s="21">
        <f t="shared" si="244"/>
        <v>130</v>
      </c>
      <c r="BC2013" s="21"/>
      <c r="BD2013" s="22">
        <f t="shared" si="242"/>
        <v>174.73118279569891</v>
      </c>
      <c r="BE2013" s="21"/>
      <c r="BG2013" s="10"/>
      <c r="BH2013" s="21">
        <f t="shared" si="243"/>
        <v>0</v>
      </c>
      <c r="BI2013" s="22">
        <f t="shared" si="243"/>
        <v>0.12999999999999998</v>
      </c>
      <c r="BJ2013" s="21"/>
      <c r="BK2013" s="21">
        <v>0</v>
      </c>
      <c r="BL2013" s="22">
        <v>0.3899999999999999</v>
      </c>
      <c r="BM2013" s="21"/>
      <c r="BN2013" s="21">
        <f t="shared" si="241"/>
        <v>0</v>
      </c>
      <c r="BO2013" s="22">
        <f t="shared" si="241"/>
        <v>1.5599999999999996</v>
      </c>
      <c r="BP2013" s="21">
        <f t="shared" si="241"/>
        <v>0</v>
      </c>
    </row>
    <row r="2014" spans="1:68" ht="11.1" hidden="1" customHeight="1" outlineLevel="2" x14ac:dyDescent="0.2">
      <c r="A2014" s="10"/>
      <c r="B2014" s="18"/>
      <c r="C2014" s="18"/>
      <c r="D2014" s="18"/>
      <c r="E2014" s="23" t="s">
        <v>1813</v>
      </c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08">
        <v>72.028999999999996</v>
      </c>
      <c r="U2014" s="24"/>
      <c r="V2014" s="24"/>
      <c r="W2014" s="208">
        <v>3.3820000000000001</v>
      </c>
      <c r="X2014" s="24"/>
      <c r="Y2014" s="24"/>
      <c r="Z2014" s="24"/>
      <c r="AA2014" s="208">
        <v>3.3</v>
      </c>
      <c r="AB2014" s="208">
        <v>9.407</v>
      </c>
      <c r="AC2014" s="208">
        <v>15.339</v>
      </c>
      <c r="AD2014" s="208">
        <v>19.626999999999999</v>
      </c>
      <c r="AE2014" s="208">
        <v>21.327000000000002</v>
      </c>
      <c r="AF2014" s="208">
        <v>16.268000000000001</v>
      </c>
      <c r="AG2014" s="208">
        <v>11.673999999999999</v>
      </c>
      <c r="AH2014" s="208">
        <v>6.7770000000000001</v>
      </c>
      <c r="AI2014" s="208">
        <v>3.4820000000000002</v>
      </c>
      <c r="AJ2014" s="24"/>
      <c r="AK2014" s="24"/>
      <c r="AL2014" s="24"/>
      <c r="AM2014" s="208">
        <v>4.1449999999999996</v>
      </c>
      <c r="AN2014" s="208">
        <v>9.3770000000000007</v>
      </c>
      <c r="AO2014" s="208">
        <v>16.634</v>
      </c>
      <c r="AP2014" s="208">
        <v>21.215</v>
      </c>
      <c r="AQ2014" s="208">
        <v>21.709</v>
      </c>
      <c r="AR2014" s="208">
        <v>17.814</v>
      </c>
      <c r="AS2014" s="208">
        <v>15.053000000000001</v>
      </c>
      <c r="AT2014" s="208">
        <v>7.6669999999999998</v>
      </c>
      <c r="AU2014" s="208">
        <v>3.1779999999999999</v>
      </c>
      <c r="AV2014" s="24"/>
      <c r="AW2014" s="24"/>
      <c r="AX2014" s="24"/>
      <c r="AY2014" s="208">
        <v>5.4779999999999998</v>
      </c>
      <c r="AZ2014" s="208">
        <v>8.6080000000000005</v>
      </c>
      <c r="BA2014" s="208">
        <v>16.334</v>
      </c>
      <c r="BB2014" s="21">
        <f t="shared" si="244"/>
        <v>72.028999999999996</v>
      </c>
      <c r="BC2014" s="21"/>
      <c r="BD2014" s="22">
        <f t="shared" si="242"/>
        <v>96.813172043010752</v>
      </c>
      <c r="BE2014" s="21"/>
      <c r="BG2014" s="10"/>
      <c r="BH2014" s="21">
        <f t="shared" si="243"/>
        <v>0</v>
      </c>
      <c r="BI2014" s="22">
        <f t="shared" si="243"/>
        <v>7.2028999999999996E-2</v>
      </c>
      <c r="BJ2014" s="21"/>
      <c r="BK2014" s="21">
        <v>0</v>
      </c>
      <c r="BL2014" s="22">
        <v>0.21608699999999997</v>
      </c>
      <c r="BM2014" s="21"/>
      <c r="BN2014" s="21">
        <f t="shared" si="241"/>
        <v>0</v>
      </c>
      <c r="BO2014" s="22">
        <f t="shared" si="241"/>
        <v>0.86434799999999989</v>
      </c>
      <c r="BP2014" s="21">
        <f t="shared" si="241"/>
        <v>0</v>
      </c>
    </row>
    <row r="2015" spans="1:68" ht="11.1" hidden="1" customHeight="1" outlineLevel="2" x14ac:dyDescent="0.2">
      <c r="A2015" s="10"/>
      <c r="B2015" s="18"/>
      <c r="C2015" s="18"/>
      <c r="D2015" s="18"/>
      <c r="E2015" s="23" t="s">
        <v>1814</v>
      </c>
      <c r="F2015" s="208">
        <v>4.2</v>
      </c>
      <c r="G2015" s="208">
        <v>3.3</v>
      </c>
      <c r="H2015" s="208">
        <v>2.5</v>
      </c>
      <c r="I2015" s="239">
        <v>2.048</v>
      </c>
      <c r="J2015" s="239"/>
      <c r="K2015" s="208">
        <v>0.28399999999999997</v>
      </c>
      <c r="L2015" s="24"/>
      <c r="M2015" s="24"/>
      <c r="N2015" s="24"/>
      <c r="O2015" s="208">
        <v>0.85899999999999999</v>
      </c>
      <c r="P2015" s="208">
        <v>1.8740000000000001</v>
      </c>
      <c r="Q2015" s="208">
        <v>3.0139999999999998</v>
      </c>
      <c r="R2015" s="208">
        <v>3.8330000000000002</v>
      </c>
      <c r="S2015" s="208">
        <v>3.9609999999999999</v>
      </c>
      <c r="T2015" s="208">
        <v>3.6349999999999998</v>
      </c>
      <c r="U2015" s="208">
        <v>2.4830000000000001</v>
      </c>
      <c r="V2015" s="208">
        <v>1.34</v>
      </c>
      <c r="W2015" s="208">
        <v>0.65900000000000003</v>
      </c>
      <c r="X2015" s="24"/>
      <c r="Y2015" s="24"/>
      <c r="Z2015" s="24"/>
      <c r="AA2015" s="208">
        <v>0.623</v>
      </c>
      <c r="AB2015" s="208">
        <v>1.4450000000000001</v>
      </c>
      <c r="AC2015" s="208">
        <v>2.5409999999999999</v>
      </c>
      <c r="AD2015" s="208">
        <v>2.8069999999999999</v>
      </c>
      <c r="AE2015" s="208">
        <v>2.9289999999999998</v>
      </c>
      <c r="AF2015" s="208">
        <v>2.2250000000000001</v>
      </c>
      <c r="AG2015" s="208">
        <v>1.546</v>
      </c>
      <c r="AH2015" s="208">
        <v>0.91500000000000004</v>
      </c>
      <c r="AI2015" s="208">
        <v>0.495</v>
      </c>
      <c r="AJ2015" s="24"/>
      <c r="AK2015" s="24"/>
      <c r="AL2015" s="24"/>
      <c r="AM2015" s="208">
        <v>0.54</v>
      </c>
      <c r="AN2015" s="208">
        <v>1.2330000000000001</v>
      </c>
      <c r="AO2015" s="208">
        <v>2.2469999999999999</v>
      </c>
      <c r="AP2015" s="208">
        <v>2.7530000000000001</v>
      </c>
      <c r="AQ2015" s="208">
        <v>2.7280000000000002</v>
      </c>
      <c r="AR2015" s="208">
        <v>2.2330000000000001</v>
      </c>
      <c r="AS2015" s="208">
        <v>1.86</v>
      </c>
      <c r="AT2015" s="208">
        <v>0.96899999999999997</v>
      </c>
      <c r="AU2015" s="208">
        <v>0.40799999999999997</v>
      </c>
      <c r="AV2015" s="24"/>
      <c r="AW2015" s="24"/>
      <c r="AX2015" s="24"/>
      <c r="AY2015" s="208">
        <v>0.65900000000000003</v>
      </c>
      <c r="AZ2015" s="208">
        <v>1.0489999999999999</v>
      </c>
      <c r="BA2015" s="208">
        <v>1.9079999999999999</v>
      </c>
      <c r="BB2015" s="21">
        <f t="shared" si="244"/>
        <v>4.2</v>
      </c>
      <c r="BC2015" s="21"/>
      <c r="BD2015" s="22">
        <f t="shared" si="242"/>
        <v>5.645161290322581</v>
      </c>
      <c r="BE2015" s="21"/>
      <c r="BG2015" s="10"/>
      <c r="BH2015" s="21">
        <f t="shared" si="243"/>
        <v>0</v>
      </c>
      <c r="BI2015" s="22">
        <f t="shared" si="243"/>
        <v>4.1999999999999997E-3</v>
      </c>
      <c r="BJ2015" s="21"/>
      <c r="BK2015" s="21">
        <v>0</v>
      </c>
      <c r="BL2015" s="22">
        <v>1.26E-2</v>
      </c>
      <c r="BM2015" s="21"/>
      <c r="BN2015" s="21">
        <f t="shared" si="241"/>
        <v>0</v>
      </c>
      <c r="BO2015" s="22">
        <f t="shared" si="241"/>
        <v>5.04E-2</v>
      </c>
      <c r="BP2015" s="21">
        <f t="shared" si="241"/>
        <v>0</v>
      </c>
    </row>
    <row r="2016" spans="1:68" ht="11.1" hidden="1" customHeight="1" outlineLevel="2" x14ac:dyDescent="0.2">
      <c r="A2016" s="10"/>
      <c r="B2016" s="18"/>
      <c r="C2016" s="18"/>
      <c r="D2016" s="18"/>
      <c r="E2016" s="23" t="s">
        <v>1815</v>
      </c>
      <c r="F2016" s="208">
        <v>57.1</v>
      </c>
      <c r="G2016" s="208">
        <v>45</v>
      </c>
      <c r="H2016" s="208">
        <v>36.299999999999997</v>
      </c>
      <c r="I2016" s="239">
        <v>26.079000000000001</v>
      </c>
      <c r="J2016" s="239"/>
      <c r="K2016" s="208">
        <v>8.8439999999999994</v>
      </c>
      <c r="L2016" s="24"/>
      <c r="M2016" s="24"/>
      <c r="N2016" s="24"/>
      <c r="O2016" s="208">
        <v>11.962</v>
      </c>
      <c r="P2016" s="208">
        <v>28.428999999999998</v>
      </c>
      <c r="Q2016" s="208">
        <v>43.234999999999999</v>
      </c>
      <c r="R2016" s="208">
        <v>55.073999999999998</v>
      </c>
      <c r="S2016" s="208">
        <v>56.225000000000001</v>
      </c>
      <c r="T2016" s="208">
        <v>51.829000000000001</v>
      </c>
      <c r="U2016" s="208">
        <v>36.409999999999997</v>
      </c>
      <c r="V2016" s="208">
        <v>21.602</v>
      </c>
      <c r="W2016" s="208">
        <v>11.803000000000001</v>
      </c>
      <c r="X2016" s="24"/>
      <c r="Y2016" s="24"/>
      <c r="Z2016" s="24"/>
      <c r="AA2016" s="208">
        <v>11.316000000000001</v>
      </c>
      <c r="AB2016" s="208">
        <v>29.126999999999999</v>
      </c>
      <c r="AC2016" s="208">
        <v>43.978999999999999</v>
      </c>
      <c r="AD2016" s="208">
        <v>58.192</v>
      </c>
      <c r="AE2016" s="208">
        <v>58.100999999999999</v>
      </c>
      <c r="AF2016" s="208">
        <v>47.762999999999998</v>
      </c>
      <c r="AG2016" s="208">
        <v>32.424999999999997</v>
      </c>
      <c r="AH2016" s="208">
        <v>21.408999999999999</v>
      </c>
      <c r="AI2016" s="208">
        <v>11.047000000000001</v>
      </c>
      <c r="AJ2016" s="24"/>
      <c r="AK2016" s="24"/>
      <c r="AL2016" s="24"/>
      <c r="AM2016" s="208">
        <v>11.811999999999999</v>
      </c>
      <c r="AN2016" s="208">
        <v>28.844999999999999</v>
      </c>
      <c r="AO2016" s="208">
        <v>55.752000000000002</v>
      </c>
      <c r="AP2016" s="208">
        <v>68.768000000000001</v>
      </c>
      <c r="AQ2016" s="208">
        <v>66.182000000000002</v>
      </c>
      <c r="AR2016" s="208">
        <v>54.337000000000003</v>
      </c>
      <c r="AS2016" s="208">
        <v>45.341000000000001</v>
      </c>
      <c r="AT2016" s="208">
        <v>24.516999999999999</v>
      </c>
      <c r="AU2016" s="208">
        <v>8.8569999999999993</v>
      </c>
      <c r="AV2016" s="24"/>
      <c r="AW2016" s="24"/>
      <c r="AX2016" s="24"/>
      <c r="AY2016" s="208">
        <v>11.664</v>
      </c>
      <c r="AZ2016" s="208">
        <v>20.247</v>
      </c>
      <c r="BA2016" s="208">
        <v>42.351999999999997</v>
      </c>
      <c r="BB2016" s="21">
        <f t="shared" si="244"/>
        <v>68.768000000000001</v>
      </c>
      <c r="BC2016" s="21"/>
      <c r="BD2016" s="22">
        <f t="shared" si="242"/>
        <v>92.430107526881727</v>
      </c>
      <c r="BE2016" s="21"/>
      <c r="BG2016" s="10"/>
      <c r="BH2016" s="21">
        <f t="shared" si="243"/>
        <v>0</v>
      </c>
      <c r="BI2016" s="22">
        <f t="shared" si="243"/>
        <v>6.8767999999999996E-2</v>
      </c>
      <c r="BJ2016" s="21"/>
      <c r="BK2016" s="21">
        <v>0</v>
      </c>
      <c r="BL2016" s="22">
        <v>0.20630399999999999</v>
      </c>
      <c r="BM2016" s="21"/>
      <c r="BN2016" s="21">
        <f t="shared" si="241"/>
        <v>0</v>
      </c>
      <c r="BO2016" s="22">
        <f t="shared" si="241"/>
        <v>0.82521599999999995</v>
      </c>
      <c r="BP2016" s="21">
        <f t="shared" si="241"/>
        <v>0</v>
      </c>
    </row>
    <row r="2017" spans="1:68" ht="11.1" hidden="1" customHeight="1" outlineLevel="2" x14ac:dyDescent="0.2">
      <c r="A2017" s="10"/>
      <c r="B2017" s="18"/>
      <c r="C2017" s="18"/>
      <c r="D2017" s="18"/>
      <c r="E2017" s="23" t="s">
        <v>1816</v>
      </c>
      <c r="F2017" s="208">
        <v>3.4</v>
      </c>
      <c r="G2017" s="208">
        <v>3</v>
      </c>
      <c r="H2017" s="208">
        <v>2.4</v>
      </c>
      <c r="I2017" s="239">
        <v>1.7509999999999999</v>
      </c>
      <c r="J2017" s="239"/>
      <c r="K2017" s="208">
        <v>0.13200000000000001</v>
      </c>
      <c r="L2017" s="24"/>
      <c r="M2017" s="24"/>
      <c r="N2017" s="24"/>
      <c r="O2017" s="208">
        <v>0.879</v>
      </c>
      <c r="P2017" s="208">
        <v>1.9410000000000001</v>
      </c>
      <c r="Q2017" s="208">
        <v>3.1709999999999998</v>
      </c>
      <c r="R2017" s="208">
        <v>3.488</v>
      </c>
      <c r="S2017" s="208">
        <v>3.464</v>
      </c>
      <c r="T2017" s="208">
        <v>3.2509999999999999</v>
      </c>
      <c r="U2017" s="208">
        <v>2.4900000000000002</v>
      </c>
      <c r="V2017" s="208">
        <v>1.3120000000000001</v>
      </c>
      <c r="W2017" s="208">
        <v>0.60299999999999998</v>
      </c>
      <c r="X2017" s="24"/>
      <c r="Y2017" s="24"/>
      <c r="Z2017" s="24"/>
      <c r="AA2017" s="208">
        <v>0.67400000000000004</v>
      </c>
      <c r="AB2017" s="208">
        <v>1.6910000000000001</v>
      </c>
      <c r="AC2017" s="208">
        <v>2.79</v>
      </c>
      <c r="AD2017" s="208">
        <v>3.3370000000000002</v>
      </c>
      <c r="AE2017" s="208">
        <v>3.379</v>
      </c>
      <c r="AF2017" s="208">
        <v>2.62</v>
      </c>
      <c r="AG2017" s="208">
        <v>2.1389999999999998</v>
      </c>
      <c r="AH2017" s="208">
        <v>1.28</v>
      </c>
      <c r="AI2017" s="208">
        <v>0.72599999999999998</v>
      </c>
      <c r="AJ2017" s="24"/>
      <c r="AK2017" s="24"/>
      <c r="AL2017" s="24"/>
      <c r="AM2017" s="24"/>
      <c r="AN2017" s="208">
        <v>1.4870000000000001</v>
      </c>
      <c r="AO2017" s="208">
        <v>2.1539999999999999</v>
      </c>
      <c r="AP2017" s="208">
        <v>2.331</v>
      </c>
      <c r="AQ2017" s="208">
        <v>2.2389999999999999</v>
      </c>
      <c r="AR2017" s="208">
        <v>1.859</v>
      </c>
      <c r="AS2017" s="208">
        <v>1.7509999999999999</v>
      </c>
      <c r="AT2017" s="208">
        <v>0.872</v>
      </c>
      <c r="AU2017" s="208">
        <v>0.38500000000000001</v>
      </c>
      <c r="AV2017" s="24"/>
      <c r="AW2017" s="24"/>
      <c r="AX2017" s="24"/>
      <c r="AY2017" s="208">
        <v>0.46600000000000003</v>
      </c>
      <c r="AZ2017" s="208">
        <v>1.022</v>
      </c>
      <c r="BA2017" s="208">
        <v>2.0409999999999999</v>
      </c>
      <c r="BB2017" s="21">
        <f t="shared" si="244"/>
        <v>3.488</v>
      </c>
      <c r="BC2017" s="21"/>
      <c r="BD2017" s="22">
        <f t="shared" si="242"/>
        <v>4.688172043010753</v>
      </c>
      <c r="BE2017" s="21"/>
      <c r="BG2017" s="10"/>
      <c r="BH2017" s="21">
        <f t="shared" si="243"/>
        <v>0</v>
      </c>
      <c r="BI2017" s="22">
        <f t="shared" si="243"/>
        <v>3.4880000000000006E-3</v>
      </c>
      <c r="BJ2017" s="21"/>
      <c r="BK2017" s="21">
        <v>0</v>
      </c>
      <c r="BL2017" s="22">
        <v>1.0464000000000001E-2</v>
      </c>
      <c r="BM2017" s="21"/>
      <c r="BN2017" s="21">
        <f t="shared" si="241"/>
        <v>0</v>
      </c>
      <c r="BO2017" s="22">
        <f t="shared" si="241"/>
        <v>4.1856000000000004E-2</v>
      </c>
      <c r="BP2017" s="21">
        <f t="shared" si="241"/>
        <v>0</v>
      </c>
    </row>
    <row r="2018" spans="1:68" ht="11.1" hidden="1" customHeight="1" outlineLevel="2" x14ac:dyDescent="0.2">
      <c r="A2018" s="10"/>
      <c r="B2018" s="18"/>
      <c r="C2018" s="18"/>
      <c r="D2018" s="18"/>
      <c r="E2018" s="23" t="s">
        <v>1817</v>
      </c>
      <c r="F2018" s="208">
        <v>6.7</v>
      </c>
      <c r="G2018" s="208">
        <v>5.5</v>
      </c>
      <c r="H2018" s="208">
        <v>3.8</v>
      </c>
      <c r="I2018" s="239">
        <v>3.2669999999999999</v>
      </c>
      <c r="J2018" s="239"/>
      <c r="K2018" s="24"/>
      <c r="L2018" s="24"/>
      <c r="M2018" s="24"/>
      <c r="N2018" s="24"/>
      <c r="O2018" s="208">
        <v>0.82399999999999995</v>
      </c>
      <c r="P2018" s="208">
        <v>2.9319999999999999</v>
      </c>
      <c r="Q2018" s="208">
        <v>4.5579999999999998</v>
      </c>
      <c r="R2018" s="208">
        <v>5.8650000000000002</v>
      </c>
      <c r="S2018" s="208">
        <v>6.1130000000000004</v>
      </c>
      <c r="T2018" s="208">
        <v>5.806</v>
      </c>
      <c r="U2018" s="208">
        <v>3.7029999999999998</v>
      </c>
      <c r="V2018" s="208">
        <v>1.863</v>
      </c>
      <c r="W2018" s="208">
        <v>0.54500000000000004</v>
      </c>
      <c r="X2018" s="24"/>
      <c r="Y2018" s="24"/>
      <c r="Z2018" s="24"/>
      <c r="AA2018" s="24"/>
      <c r="AB2018" s="208">
        <v>3.641</v>
      </c>
      <c r="AC2018" s="208">
        <v>3.6240000000000001</v>
      </c>
      <c r="AD2018" s="208">
        <v>4.6079999999999997</v>
      </c>
      <c r="AE2018" s="208">
        <v>4.7910000000000004</v>
      </c>
      <c r="AF2018" s="208">
        <v>3.6920000000000002</v>
      </c>
      <c r="AG2018" s="208">
        <v>2.1949999999999998</v>
      </c>
      <c r="AH2018" s="208">
        <v>1.038</v>
      </c>
      <c r="AI2018" s="208">
        <v>0.65100000000000002</v>
      </c>
      <c r="AJ2018" s="24"/>
      <c r="AK2018" s="24"/>
      <c r="AL2018" s="24"/>
      <c r="AM2018" s="208">
        <v>0.94799999999999995</v>
      </c>
      <c r="AN2018" s="208">
        <v>2.5299999999999998</v>
      </c>
      <c r="AO2018" s="208">
        <v>4.3550000000000004</v>
      </c>
      <c r="AP2018" s="208">
        <v>5.4649999999999999</v>
      </c>
      <c r="AQ2018" s="208">
        <v>5.2149999999999999</v>
      </c>
      <c r="AR2018" s="208">
        <v>4.4560000000000004</v>
      </c>
      <c r="AS2018" s="208">
        <v>3.883</v>
      </c>
      <c r="AT2018" s="208">
        <v>2.0830000000000002</v>
      </c>
      <c r="AU2018" s="208">
        <v>0.78800000000000003</v>
      </c>
      <c r="AV2018" s="24"/>
      <c r="AW2018" s="24"/>
      <c r="AX2018" s="24"/>
      <c r="AY2018" s="208">
        <v>1.5529999999999999</v>
      </c>
      <c r="AZ2018" s="208">
        <v>2.3849999999999998</v>
      </c>
      <c r="BA2018" s="208">
        <v>4.7910000000000004</v>
      </c>
      <c r="BB2018" s="21">
        <f t="shared" si="244"/>
        <v>6.7</v>
      </c>
      <c r="BC2018" s="21"/>
      <c r="BD2018" s="22">
        <f t="shared" si="242"/>
        <v>9.0053763440860202</v>
      </c>
      <c r="BE2018" s="21"/>
      <c r="BG2018" s="10"/>
      <c r="BH2018" s="21">
        <f t="shared" si="243"/>
        <v>0</v>
      </c>
      <c r="BI2018" s="22">
        <f t="shared" si="243"/>
        <v>6.6999999999999994E-3</v>
      </c>
      <c r="BJ2018" s="21"/>
      <c r="BK2018" s="21">
        <v>0</v>
      </c>
      <c r="BL2018" s="22">
        <v>2.01E-2</v>
      </c>
      <c r="BM2018" s="21"/>
      <c r="BN2018" s="21">
        <f t="shared" si="241"/>
        <v>0</v>
      </c>
      <c r="BO2018" s="22">
        <f t="shared" si="241"/>
        <v>8.0399999999999999E-2</v>
      </c>
      <c r="BP2018" s="21">
        <f t="shared" si="241"/>
        <v>0</v>
      </c>
    </row>
    <row r="2019" spans="1:68" ht="11.1" hidden="1" customHeight="1" outlineLevel="2" x14ac:dyDescent="0.2">
      <c r="A2019" s="10"/>
      <c r="B2019" s="18"/>
      <c r="C2019" s="18"/>
      <c r="D2019" s="18"/>
      <c r="E2019" s="23" t="s">
        <v>1818</v>
      </c>
      <c r="F2019" s="208">
        <v>3.2</v>
      </c>
      <c r="G2019" s="208">
        <v>2.5</v>
      </c>
      <c r="H2019" s="208">
        <v>1.8</v>
      </c>
      <c r="I2019" s="239">
        <v>1.53</v>
      </c>
      <c r="J2019" s="239"/>
      <c r="K2019" s="208">
        <v>0.14699999999999999</v>
      </c>
      <c r="L2019" s="24"/>
      <c r="M2019" s="24"/>
      <c r="N2019" s="24"/>
      <c r="O2019" s="208">
        <v>0.68600000000000005</v>
      </c>
      <c r="P2019" s="208">
        <v>1.583</v>
      </c>
      <c r="Q2019" s="208">
        <v>2.6869999999999998</v>
      </c>
      <c r="R2019" s="208">
        <v>3.4510000000000001</v>
      </c>
      <c r="S2019" s="208">
        <v>3.6110000000000002</v>
      </c>
      <c r="T2019" s="208">
        <v>3.0819999999999999</v>
      </c>
      <c r="U2019" s="208">
        <v>2.032</v>
      </c>
      <c r="V2019" s="208">
        <v>0.98399999999999999</v>
      </c>
      <c r="W2019" s="208">
        <v>0.51100000000000001</v>
      </c>
      <c r="X2019" s="24"/>
      <c r="Y2019" s="24"/>
      <c r="Z2019" s="24"/>
      <c r="AA2019" s="208">
        <v>0.497</v>
      </c>
      <c r="AB2019" s="208">
        <v>1.641</v>
      </c>
      <c r="AC2019" s="208">
        <v>2.5030000000000001</v>
      </c>
      <c r="AD2019" s="208">
        <v>3.1819999999999999</v>
      </c>
      <c r="AE2019" s="208">
        <v>3.3260000000000001</v>
      </c>
      <c r="AF2019" s="208">
        <v>2.5579999999999998</v>
      </c>
      <c r="AG2019" s="208">
        <v>1.6319999999999999</v>
      </c>
      <c r="AH2019" s="208">
        <v>0.88400000000000001</v>
      </c>
      <c r="AI2019" s="208">
        <v>0.53300000000000003</v>
      </c>
      <c r="AJ2019" s="24"/>
      <c r="AK2019" s="24"/>
      <c r="AL2019" s="24"/>
      <c r="AM2019" s="208">
        <v>0.71799999999999997</v>
      </c>
      <c r="AN2019" s="208">
        <v>1.488</v>
      </c>
      <c r="AO2019" s="208">
        <v>2.9220000000000002</v>
      </c>
      <c r="AP2019" s="208">
        <v>3.577</v>
      </c>
      <c r="AQ2019" s="208">
        <v>3.6320000000000001</v>
      </c>
      <c r="AR2019" s="208">
        <v>2.99</v>
      </c>
      <c r="AS2019" s="208">
        <v>2.528</v>
      </c>
      <c r="AT2019" s="208">
        <v>1.341</v>
      </c>
      <c r="AU2019" s="208">
        <v>0.57499999999999996</v>
      </c>
      <c r="AV2019" s="24"/>
      <c r="AW2019" s="24"/>
      <c r="AX2019" s="24"/>
      <c r="AY2019" s="208">
        <v>0.874</v>
      </c>
      <c r="AZ2019" s="208">
        <v>1.4139999999999999</v>
      </c>
      <c r="BA2019" s="208">
        <v>2.8330000000000002</v>
      </c>
      <c r="BB2019" s="21">
        <f t="shared" si="244"/>
        <v>3.6320000000000001</v>
      </c>
      <c r="BC2019" s="21"/>
      <c r="BD2019" s="22">
        <f t="shared" si="242"/>
        <v>4.881720430107527</v>
      </c>
      <c r="BE2019" s="21"/>
      <c r="BG2019" s="10"/>
      <c r="BH2019" s="21">
        <f t="shared" si="243"/>
        <v>0</v>
      </c>
      <c r="BI2019" s="22">
        <f t="shared" si="243"/>
        <v>3.6319999999999998E-3</v>
      </c>
      <c r="BJ2019" s="21"/>
      <c r="BK2019" s="21">
        <v>0</v>
      </c>
      <c r="BL2019" s="22">
        <v>1.0895999999999999E-2</v>
      </c>
      <c r="BM2019" s="21"/>
      <c r="BN2019" s="21">
        <f t="shared" si="241"/>
        <v>0</v>
      </c>
      <c r="BO2019" s="22">
        <f t="shared" si="241"/>
        <v>4.3583999999999998E-2</v>
      </c>
      <c r="BP2019" s="21">
        <f t="shared" si="241"/>
        <v>0</v>
      </c>
    </row>
    <row r="2020" spans="1:68" ht="11.1" hidden="1" customHeight="1" outlineLevel="2" x14ac:dyDescent="0.2">
      <c r="A2020" s="10"/>
      <c r="B2020" s="18"/>
      <c r="C2020" s="18"/>
      <c r="D2020" s="18"/>
      <c r="E2020" s="23" t="s">
        <v>1819</v>
      </c>
      <c r="F2020" s="208">
        <v>13.7</v>
      </c>
      <c r="G2020" s="208">
        <v>10.6</v>
      </c>
      <c r="H2020" s="208">
        <v>8.1999999999999993</v>
      </c>
      <c r="I2020" s="239">
        <v>5.8879999999999999</v>
      </c>
      <c r="J2020" s="239"/>
      <c r="K2020" s="208">
        <v>1.417</v>
      </c>
      <c r="L2020" s="24"/>
      <c r="M2020" s="24"/>
      <c r="N2020" s="24"/>
      <c r="O2020" s="208">
        <v>3.8650000000000002</v>
      </c>
      <c r="P2020" s="208">
        <v>9.0510000000000002</v>
      </c>
      <c r="Q2020" s="208">
        <v>15.388</v>
      </c>
      <c r="R2020" s="208">
        <v>20.173999999999999</v>
      </c>
      <c r="S2020" s="208">
        <v>21.463000000000001</v>
      </c>
      <c r="T2020" s="208">
        <v>19.254999999999999</v>
      </c>
      <c r="U2020" s="208">
        <v>10.965</v>
      </c>
      <c r="V2020" s="208">
        <v>5.6909999999999998</v>
      </c>
      <c r="W2020" s="208">
        <v>3.1520000000000001</v>
      </c>
      <c r="X2020" s="24"/>
      <c r="Y2020" s="24"/>
      <c r="Z2020" s="24"/>
      <c r="AA2020" s="208">
        <v>3.625</v>
      </c>
      <c r="AB2020" s="208">
        <v>5.49</v>
      </c>
      <c r="AC2020" s="208">
        <v>11.916</v>
      </c>
      <c r="AD2020" s="208">
        <v>14.339</v>
      </c>
      <c r="AE2020" s="208">
        <v>15.948</v>
      </c>
      <c r="AF2020" s="208">
        <v>11.938000000000001</v>
      </c>
      <c r="AG2020" s="208">
        <v>7.883</v>
      </c>
      <c r="AH2020" s="208">
        <v>3.94</v>
      </c>
      <c r="AI2020" s="208">
        <v>2.2309999999999999</v>
      </c>
      <c r="AJ2020" s="24"/>
      <c r="AK2020" s="24"/>
      <c r="AL2020" s="24"/>
      <c r="AM2020" s="208">
        <v>3.24</v>
      </c>
      <c r="AN2020" s="208">
        <v>6.835</v>
      </c>
      <c r="AO2020" s="208">
        <v>12.622</v>
      </c>
      <c r="AP2020" s="208">
        <v>16.056999999999999</v>
      </c>
      <c r="AQ2020" s="208">
        <v>16.433</v>
      </c>
      <c r="AR2020" s="208">
        <v>13.108000000000001</v>
      </c>
      <c r="AS2020" s="208">
        <v>10.907</v>
      </c>
      <c r="AT2020" s="208">
        <v>4.9039999999999999</v>
      </c>
      <c r="AU2020" s="208">
        <v>1.738</v>
      </c>
      <c r="AV2020" s="24"/>
      <c r="AW2020" s="24"/>
      <c r="AX2020" s="24"/>
      <c r="AY2020" s="208">
        <v>3.6309999999999998</v>
      </c>
      <c r="AZ2020" s="208">
        <v>6.4119999999999999</v>
      </c>
      <c r="BA2020" s="208">
        <v>12.613</v>
      </c>
      <c r="BB2020" s="21">
        <f t="shared" si="244"/>
        <v>21.463000000000001</v>
      </c>
      <c r="BC2020" s="21"/>
      <c r="BD2020" s="22">
        <f t="shared" si="242"/>
        <v>28.848118279569892</v>
      </c>
      <c r="BE2020" s="21"/>
      <c r="BG2020" s="10"/>
      <c r="BH2020" s="21">
        <f t="shared" si="243"/>
        <v>0</v>
      </c>
      <c r="BI2020" s="22">
        <f t="shared" si="243"/>
        <v>2.1462999999999999E-2</v>
      </c>
      <c r="BJ2020" s="21"/>
      <c r="BK2020" s="21">
        <v>0</v>
      </c>
      <c r="BL2020" s="22">
        <v>6.4389000000000002E-2</v>
      </c>
      <c r="BM2020" s="21"/>
      <c r="BN2020" s="21">
        <f t="shared" si="241"/>
        <v>0</v>
      </c>
      <c r="BO2020" s="22">
        <f t="shared" si="241"/>
        <v>0.25755600000000001</v>
      </c>
      <c r="BP2020" s="21">
        <f t="shared" si="241"/>
        <v>0</v>
      </c>
    </row>
    <row r="2021" spans="1:68" ht="11.1" hidden="1" customHeight="1" outlineLevel="1" collapsed="1" x14ac:dyDescent="0.2">
      <c r="A2021" s="10"/>
      <c r="B2021" s="18"/>
      <c r="C2021" s="18"/>
      <c r="D2021" s="18"/>
      <c r="E2021" s="19" t="s">
        <v>1820</v>
      </c>
      <c r="F2021" s="209">
        <v>4.9589999999999996</v>
      </c>
      <c r="G2021" s="209">
        <v>1.788</v>
      </c>
      <c r="H2021" s="209">
        <v>2.2759999999999998</v>
      </c>
      <c r="I2021" s="240">
        <v>2.4420000000000002</v>
      </c>
      <c r="J2021" s="240"/>
      <c r="K2021" s="209">
        <v>0.748</v>
      </c>
      <c r="L2021" s="20"/>
      <c r="M2021" s="20"/>
      <c r="N2021" s="20"/>
      <c r="O2021" s="20"/>
      <c r="P2021" s="209">
        <v>0.84299999999999997</v>
      </c>
      <c r="Q2021" s="209">
        <v>2.5920000000000001</v>
      </c>
      <c r="R2021" s="209">
        <v>3.0209999999999999</v>
      </c>
      <c r="S2021" s="209">
        <v>4.1139999999999999</v>
      </c>
      <c r="T2021" s="209">
        <v>2.8079999999999998</v>
      </c>
      <c r="U2021" s="209">
        <v>2.1419999999999999</v>
      </c>
      <c r="V2021" s="209">
        <v>0.71799999999999997</v>
      </c>
      <c r="W2021" s="20"/>
      <c r="X2021" s="20"/>
      <c r="Y2021" s="20"/>
      <c r="Z2021" s="20"/>
      <c r="AA2021" s="20"/>
      <c r="AB2021" s="20"/>
      <c r="AC2021" s="20"/>
      <c r="AD2021" s="20"/>
      <c r="AE2021" s="20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1">
        <f t="shared" si="244"/>
        <v>4.9589999999999996</v>
      </c>
      <c r="BC2021" s="21">
        <f>BD2021</f>
        <v>6.665322580645161</v>
      </c>
      <c r="BD2021" s="22">
        <f t="shared" si="242"/>
        <v>6.665322580645161</v>
      </c>
      <c r="BE2021" s="21">
        <f>BC2021-BD2021</f>
        <v>0</v>
      </c>
      <c r="BF2021" s="2">
        <v>2.4300000000000002</v>
      </c>
      <c r="BG2021" s="10">
        <v>6</v>
      </c>
      <c r="BH2021" s="21">
        <f t="shared" si="243"/>
        <v>4.9589999999999999E-3</v>
      </c>
      <c r="BI2021" s="22">
        <f t="shared" si="243"/>
        <v>4.9589999999999999E-3</v>
      </c>
      <c r="BJ2021" s="21">
        <f>BH2021-BI2021</f>
        <v>0</v>
      </c>
      <c r="BK2021" s="21">
        <v>1.4877E-2</v>
      </c>
      <c r="BL2021" s="22">
        <v>1.4877E-2</v>
      </c>
      <c r="BM2021" s="21">
        <v>0</v>
      </c>
      <c r="BN2021" s="21">
        <f t="shared" ref="BN2021:BP2084" si="245">BK2021*4</f>
        <v>5.9507999999999998E-2</v>
      </c>
      <c r="BO2021" s="22">
        <f t="shared" si="245"/>
        <v>5.9507999999999998E-2</v>
      </c>
      <c r="BP2021" s="21">
        <f t="shared" si="245"/>
        <v>0</v>
      </c>
    </row>
    <row r="2022" spans="1:68" ht="11.1" hidden="1" customHeight="1" outlineLevel="2" x14ac:dyDescent="0.2">
      <c r="A2022" s="10"/>
      <c r="B2022" s="18"/>
      <c r="C2022" s="18"/>
      <c r="D2022" s="18"/>
      <c r="E2022" s="23" t="s">
        <v>1821</v>
      </c>
      <c r="F2022" s="208">
        <v>4.9589999999999996</v>
      </c>
      <c r="G2022" s="208">
        <v>1.788</v>
      </c>
      <c r="H2022" s="208">
        <v>2.2759999999999998</v>
      </c>
      <c r="I2022" s="239">
        <v>2.4420000000000002</v>
      </c>
      <c r="J2022" s="239"/>
      <c r="K2022" s="208">
        <v>0.748</v>
      </c>
      <c r="L2022" s="24"/>
      <c r="M2022" s="24"/>
      <c r="N2022" s="24"/>
      <c r="O2022" s="24"/>
      <c r="P2022" s="208">
        <v>0.84299999999999997</v>
      </c>
      <c r="Q2022" s="208">
        <v>2.5920000000000001</v>
      </c>
      <c r="R2022" s="208">
        <v>3.0209999999999999</v>
      </c>
      <c r="S2022" s="208">
        <v>4.1139999999999999</v>
      </c>
      <c r="T2022" s="208">
        <v>2.8079999999999998</v>
      </c>
      <c r="U2022" s="208">
        <v>2.1419999999999999</v>
      </c>
      <c r="V2022" s="208">
        <v>0.71799999999999997</v>
      </c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1">
        <f t="shared" si="244"/>
        <v>4.9589999999999996</v>
      </c>
      <c r="BC2022" s="21"/>
      <c r="BD2022" s="22">
        <f t="shared" si="242"/>
        <v>6.665322580645161</v>
      </c>
      <c r="BE2022" s="21"/>
      <c r="BG2022" s="10"/>
      <c r="BH2022" s="21">
        <f t="shared" si="243"/>
        <v>0</v>
      </c>
      <c r="BI2022" s="22">
        <f t="shared" si="243"/>
        <v>4.9589999999999999E-3</v>
      </c>
      <c r="BJ2022" s="21"/>
      <c r="BK2022" s="21">
        <v>0</v>
      </c>
      <c r="BL2022" s="22">
        <v>1.4877E-2</v>
      </c>
      <c r="BM2022" s="21"/>
      <c r="BN2022" s="21">
        <f t="shared" si="245"/>
        <v>0</v>
      </c>
      <c r="BO2022" s="22">
        <f t="shared" si="245"/>
        <v>5.9507999999999998E-2</v>
      </c>
      <c r="BP2022" s="21">
        <f t="shared" si="245"/>
        <v>0</v>
      </c>
    </row>
    <row r="2023" spans="1:68" ht="11.1" hidden="1" customHeight="1" outlineLevel="1" collapsed="1" x14ac:dyDescent="0.2">
      <c r="A2023" s="10"/>
      <c r="B2023" s="18"/>
      <c r="C2023" s="18"/>
      <c r="D2023" s="18"/>
      <c r="E2023" s="19" t="s">
        <v>1822</v>
      </c>
      <c r="F2023" s="209">
        <v>2.75</v>
      </c>
      <c r="G2023" s="209">
        <v>2.0950000000000002</v>
      </c>
      <c r="H2023" s="209">
        <v>1.9550000000000001</v>
      </c>
      <c r="I2023" s="240">
        <v>1.4770000000000001</v>
      </c>
      <c r="J2023" s="240"/>
      <c r="K2023" s="209">
        <v>0.48299999999999998</v>
      </c>
      <c r="L2023" s="20"/>
      <c r="M2023" s="20"/>
      <c r="N2023" s="20"/>
      <c r="O2023" s="20"/>
      <c r="P2023" s="209">
        <v>2.0209999999999999</v>
      </c>
      <c r="Q2023" s="209">
        <v>2.891</v>
      </c>
      <c r="R2023" s="209">
        <v>2.3860000000000001</v>
      </c>
      <c r="S2023" s="209">
        <v>2.395</v>
      </c>
      <c r="T2023" s="209">
        <v>2.84</v>
      </c>
      <c r="U2023" s="209">
        <v>2.1240000000000001</v>
      </c>
      <c r="V2023" s="209">
        <v>1.6359999999999999</v>
      </c>
      <c r="W2023" s="209">
        <v>0.78600000000000003</v>
      </c>
      <c r="X2023" s="20"/>
      <c r="Y2023" s="20"/>
      <c r="Z2023" s="20"/>
      <c r="AA2023" s="20"/>
      <c r="AB2023" s="20"/>
      <c r="AC2023" s="20"/>
      <c r="AD2023" s="20"/>
      <c r="AE2023" s="20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1">
        <f t="shared" si="244"/>
        <v>2.891</v>
      </c>
      <c r="BC2023" s="21">
        <f>BD2023</f>
        <v>3.885752688172043</v>
      </c>
      <c r="BD2023" s="22">
        <f t="shared" si="242"/>
        <v>3.885752688172043</v>
      </c>
      <c r="BE2023" s="21">
        <f>BC2023-BD2023</f>
        <v>0</v>
      </c>
      <c r="BG2023" s="10">
        <v>6</v>
      </c>
      <c r="BH2023" s="21">
        <f t="shared" si="243"/>
        <v>2.8909999999999999E-3</v>
      </c>
      <c r="BI2023" s="22">
        <f t="shared" si="243"/>
        <v>2.8909999999999999E-3</v>
      </c>
      <c r="BJ2023" s="21">
        <f>BH2023-BI2023</f>
        <v>0</v>
      </c>
      <c r="BK2023" s="21">
        <v>8.6730000000000002E-3</v>
      </c>
      <c r="BL2023" s="22">
        <v>8.6730000000000002E-3</v>
      </c>
      <c r="BM2023" s="21">
        <v>0</v>
      </c>
      <c r="BN2023" s="21">
        <f t="shared" si="245"/>
        <v>3.4692000000000001E-2</v>
      </c>
      <c r="BO2023" s="22">
        <f t="shared" si="245"/>
        <v>3.4692000000000001E-2</v>
      </c>
      <c r="BP2023" s="21">
        <f t="shared" si="245"/>
        <v>0</v>
      </c>
    </row>
    <row r="2024" spans="1:68" ht="11.1" hidden="1" customHeight="1" outlineLevel="2" x14ac:dyDescent="0.2">
      <c r="A2024" s="10"/>
      <c r="B2024" s="18"/>
      <c r="C2024" s="18"/>
      <c r="D2024" s="18"/>
      <c r="E2024" s="23" t="s">
        <v>1823</v>
      </c>
      <c r="F2024" s="208">
        <v>2.75</v>
      </c>
      <c r="G2024" s="208">
        <v>2.0950000000000002</v>
      </c>
      <c r="H2024" s="208">
        <v>1.9550000000000001</v>
      </c>
      <c r="I2024" s="239">
        <v>1.4770000000000001</v>
      </c>
      <c r="J2024" s="239"/>
      <c r="K2024" s="208">
        <v>0.48299999999999998</v>
      </c>
      <c r="L2024" s="24"/>
      <c r="M2024" s="24"/>
      <c r="N2024" s="24"/>
      <c r="O2024" s="24"/>
      <c r="P2024" s="208">
        <v>2.0209999999999999</v>
      </c>
      <c r="Q2024" s="208">
        <v>2.891</v>
      </c>
      <c r="R2024" s="208">
        <v>2.3860000000000001</v>
      </c>
      <c r="S2024" s="208">
        <v>2.395</v>
      </c>
      <c r="T2024" s="208">
        <v>2.84</v>
      </c>
      <c r="U2024" s="208">
        <v>2.1240000000000001</v>
      </c>
      <c r="V2024" s="208">
        <v>1.6359999999999999</v>
      </c>
      <c r="W2024" s="208">
        <v>0.78600000000000003</v>
      </c>
      <c r="X2024" s="24"/>
      <c r="Y2024" s="24"/>
      <c r="Z2024" s="24"/>
      <c r="AA2024" s="24"/>
      <c r="AB2024" s="24"/>
      <c r="AC2024" s="24"/>
      <c r="AD2024" s="24"/>
      <c r="AE2024" s="24"/>
      <c r="AF2024" s="24"/>
      <c r="AG2024" s="24"/>
      <c r="AH2024" s="24"/>
      <c r="AI2024" s="24"/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4"/>
      <c r="AU2024" s="24"/>
      <c r="AV2024" s="24"/>
      <c r="AW2024" s="24"/>
      <c r="AX2024" s="24"/>
      <c r="AY2024" s="24"/>
      <c r="AZ2024" s="24"/>
      <c r="BA2024" s="24"/>
      <c r="BB2024" s="21">
        <f t="shared" si="244"/>
        <v>2.891</v>
      </c>
      <c r="BC2024" s="21"/>
      <c r="BD2024" s="22">
        <f t="shared" si="242"/>
        <v>3.885752688172043</v>
      </c>
      <c r="BE2024" s="21"/>
      <c r="BG2024" s="10"/>
      <c r="BH2024" s="21">
        <f t="shared" si="243"/>
        <v>0</v>
      </c>
      <c r="BI2024" s="22">
        <f t="shared" si="243"/>
        <v>2.8909999999999999E-3</v>
      </c>
      <c r="BJ2024" s="21"/>
      <c r="BK2024" s="21">
        <v>0</v>
      </c>
      <c r="BL2024" s="22">
        <v>8.6730000000000002E-3</v>
      </c>
      <c r="BM2024" s="21"/>
      <c r="BN2024" s="21">
        <f t="shared" si="245"/>
        <v>0</v>
      </c>
      <c r="BO2024" s="22">
        <f t="shared" si="245"/>
        <v>3.4692000000000001E-2</v>
      </c>
      <c r="BP2024" s="21">
        <f t="shared" si="245"/>
        <v>0</v>
      </c>
    </row>
    <row r="2025" spans="1:68" ht="11.1" hidden="1" customHeight="1" outlineLevel="1" collapsed="1" x14ac:dyDescent="0.2">
      <c r="A2025" s="10"/>
      <c r="B2025" s="18"/>
      <c r="C2025" s="18"/>
      <c r="D2025" s="25"/>
      <c r="E2025" s="19" t="s">
        <v>124</v>
      </c>
      <c r="F2025" s="207">
        <v>4153.0129999999999</v>
      </c>
      <c r="G2025" s="207">
        <v>3463.221</v>
      </c>
      <c r="H2025" s="207">
        <v>3158.6019999999999</v>
      </c>
      <c r="I2025" s="236">
        <v>2283.587</v>
      </c>
      <c r="J2025" s="236"/>
      <c r="K2025" s="207">
        <v>1375.085</v>
      </c>
      <c r="L2025" s="209">
        <v>738.22199999999998</v>
      </c>
      <c r="M2025" s="209">
        <v>416.334</v>
      </c>
      <c r="N2025" s="209">
        <v>731.46400000000006</v>
      </c>
      <c r="O2025" s="207">
        <v>1325.347</v>
      </c>
      <c r="P2025" s="207">
        <v>1476.3109999999999</v>
      </c>
      <c r="Q2025" s="207">
        <v>2723.5889999999999</v>
      </c>
      <c r="R2025" s="207">
        <v>3739.7939999999999</v>
      </c>
      <c r="S2025" s="207">
        <v>3967.5650000000001</v>
      </c>
      <c r="T2025" s="207">
        <v>4017.817</v>
      </c>
      <c r="U2025" s="207">
        <v>3720.3850000000002</v>
      </c>
      <c r="V2025" s="207">
        <v>2494.6170000000002</v>
      </c>
      <c r="W2025" s="207">
        <v>2006.146</v>
      </c>
      <c r="X2025" s="209">
        <v>585.74800000000005</v>
      </c>
      <c r="Y2025" s="209">
        <v>360.411</v>
      </c>
      <c r="Z2025" s="209">
        <v>698.66600000000005</v>
      </c>
      <c r="AA2025" s="207">
        <v>1325.335</v>
      </c>
      <c r="AB2025" s="207">
        <v>1598.0509999999999</v>
      </c>
      <c r="AC2025" s="207">
        <v>2647.703</v>
      </c>
      <c r="AD2025" s="207">
        <v>4079.5680000000002</v>
      </c>
      <c r="AE2025" s="207">
        <v>4307.8220000000001</v>
      </c>
      <c r="AF2025" s="207">
        <v>3351.12</v>
      </c>
      <c r="AG2025" s="207">
        <v>3126.78</v>
      </c>
      <c r="AH2025" s="207">
        <v>1862.6790000000001</v>
      </c>
      <c r="AI2025" s="207">
        <v>1360.0060000000001</v>
      </c>
      <c r="AJ2025" s="209">
        <v>648.96699999999998</v>
      </c>
      <c r="AK2025" s="209">
        <v>369.245</v>
      </c>
      <c r="AL2025" s="209">
        <v>710.84900000000005</v>
      </c>
      <c r="AM2025" s="207">
        <v>1288.9849999999999</v>
      </c>
      <c r="AN2025" s="207">
        <v>1587.135</v>
      </c>
      <c r="AO2025" s="207">
        <v>2676.7620000000002</v>
      </c>
      <c r="AP2025" s="207">
        <v>3966.3310000000001</v>
      </c>
      <c r="AQ2025" s="207">
        <v>4080.6129999999998</v>
      </c>
      <c r="AR2025" s="207">
        <v>3854.2289999999998</v>
      </c>
      <c r="AS2025" s="207">
        <v>3278.0459999999998</v>
      </c>
      <c r="AT2025" s="207">
        <v>2316.5059999999999</v>
      </c>
      <c r="AU2025" s="207">
        <v>1427.604</v>
      </c>
      <c r="AV2025" s="209">
        <v>645.68600000000004</v>
      </c>
      <c r="AW2025" s="209">
        <v>308.137</v>
      </c>
      <c r="AX2025" s="209">
        <v>802.78800000000001</v>
      </c>
      <c r="AY2025" s="207">
        <v>1364.6489999999999</v>
      </c>
      <c r="AZ2025" s="207">
        <v>1626.67</v>
      </c>
      <c r="BA2025" s="207">
        <v>2501.6260000000002</v>
      </c>
      <c r="BB2025" s="27">
        <v>4180.47</v>
      </c>
      <c r="BC2025" s="21">
        <v>16347</v>
      </c>
      <c r="BD2025" s="22">
        <f t="shared" si="242"/>
        <v>5618.9112903225814</v>
      </c>
      <c r="BE2025" s="21">
        <f>BC2025-BD2025</f>
        <v>10728.088709677419</v>
      </c>
      <c r="BF2025" s="2">
        <v>24303</v>
      </c>
      <c r="BG2025" s="10"/>
      <c r="BH2025" s="21">
        <f t="shared" si="243"/>
        <v>12.162167999999999</v>
      </c>
      <c r="BI2025" s="22">
        <f t="shared" si="243"/>
        <v>4.1804699999999997</v>
      </c>
      <c r="BJ2025" s="21">
        <f>BH2025-BI2025</f>
        <v>7.9816979999999997</v>
      </c>
      <c r="BK2025" s="21">
        <v>47.068415999999999</v>
      </c>
      <c r="BL2025" s="22">
        <v>12.923465999999999</v>
      </c>
      <c r="BM2025" s="21">
        <v>34.144950000000001</v>
      </c>
      <c r="BN2025" s="21">
        <f t="shared" si="245"/>
        <v>188.273664</v>
      </c>
      <c r="BO2025" s="22">
        <f t="shared" si="245"/>
        <v>51.693863999999998</v>
      </c>
      <c r="BP2025" s="21">
        <f t="shared" si="245"/>
        <v>136.57980000000001</v>
      </c>
    </row>
    <row r="2026" spans="1:68" ht="11.1" hidden="1" customHeight="1" outlineLevel="2" x14ac:dyDescent="0.2">
      <c r="A2026" s="10"/>
      <c r="B2026" s="18"/>
      <c r="C2026" s="18"/>
      <c r="D2026" s="25"/>
      <c r="E2026" s="23"/>
      <c r="F2026" s="206">
        <v>4153.0129999999999</v>
      </c>
      <c r="G2026" s="206">
        <v>3463.221</v>
      </c>
      <c r="H2026" s="206">
        <v>3158.6019999999999</v>
      </c>
      <c r="I2026" s="238">
        <v>2283.587</v>
      </c>
      <c r="J2026" s="238"/>
      <c r="K2026" s="206">
        <v>1375.085</v>
      </c>
      <c r="L2026" s="208">
        <v>738.22199999999998</v>
      </c>
      <c r="M2026" s="208">
        <v>416.334</v>
      </c>
      <c r="N2026" s="208">
        <v>731.46400000000006</v>
      </c>
      <c r="O2026" s="206">
        <v>1325.347</v>
      </c>
      <c r="P2026" s="206">
        <v>1476.3109999999999</v>
      </c>
      <c r="Q2026" s="206">
        <v>2723.5889999999999</v>
      </c>
      <c r="R2026" s="206">
        <v>3739.7939999999999</v>
      </c>
      <c r="S2026" s="206">
        <v>3967.5650000000001</v>
      </c>
      <c r="T2026" s="206">
        <v>4017.817</v>
      </c>
      <c r="U2026" s="206">
        <v>3720.3850000000002</v>
      </c>
      <c r="V2026" s="206">
        <v>2494.6170000000002</v>
      </c>
      <c r="W2026" s="206">
        <v>2006.146</v>
      </c>
      <c r="X2026" s="208">
        <v>585.74800000000005</v>
      </c>
      <c r="Y2026" s="208">
        <v>360.411</v>
      </c>
      <c r="Z2026" s="208">
        <v>698.66600000000005</v>
      </c>
      <c r="AA2026" s="206">
        <v>1325.335</v>
      </c>
      <c r="AB2026" s="206">
        <v>1598.0509999999999</v>
      </c>
      <c r="AC2026" s="206">
        <v>2647.703</v>
      </c>
      <c r="AD2026" s="206">
        <v>4079.5680000000002</v>
      </c>
      <c r="AE2026" s="206">
        <v>4307.8220000000001</v>
      </c>
      <c r="AF2026" s="206">
        <v>3351.12</v>
      </c>
      <c r="AG2026" s="206">
        <v>3126.78</v>
      </c>
      <c r="AH2026" s="206">
        <v>1862.6790000000001</v>
      </c>
      <c r="AI2026" s="206">
        <v>1360.0060000000001</v>
      </c>
      <c r="AJ2026" s="208">
        <v>648.96699999999998</v>
      </c>
      <c r="AK2026" s="208">
        <v>369.245</v>
      </c>
      <c r="AL2026" s="208">
        <v>710.84900000000005</v>
      </c>
      <c r="AM2026" s="206">
        <v>1288.9849999999999</v>
      </c>
      <c r="AN2026" s="206">
        <v>1587.135</v>
      </c>
      <c r="AO2026" s="206">
        <v>2676.7620000000002</v>
      </c>
      <c r="AP2026" s="206">
        <v>3966.3310000000001</v>
      </c>
      <c r="AQ2026" s="206">
        <v>4080.6129999999998</v>
      </c>
      <c r="AR2026" s="206">
        <v>3854.2289999999998</v>
      </c>
      <c r="AS2026" s="206">
        <v>3278.0459999999998</v>
      </c>
      <c r="AT2026" s="206">
        <v>2316.5059999999999</v>
      </c>
      <c r="AU2026" s="206">
        <v>1427.604</v>
      </c>
      <c r="AV2026" s="208">
        <v>645.68600000000004</v>
      </c>
      <c r="AW2026" s="208">
        <v>308.137</v>
      </c>
      <c r="AX2026" s="208">
        <v>802.78800000000001</v>
      </c>
      <c r="AY2026" s="206">
        <v>1364.6489999999999</v>
      </c>
      <c r="AZ2026" s="206">
        <v>1626.67</v>
      </c>
      <c r="BA2026" s="206">
        <v>2501.6260000000002</v>
      </c>
      <c r="BB2026" s="27">
        <v>4180.47</v>
      </c>
      <c r="BC2026" s="21"/>
      <c r="BD2026" s="22">
        <f t="shared" si="242"/>
        <v>5618.9112903225814</v>
      </c>
      <c r="BE2026" s="21"/>
      <c r="BG2026" s="10"/>
      <c r="BH2026" s="21">
        <f t="shared" si="243"/>
        <v>0</v>
      </c>
      <c r="BI2026" s="22">
        <f t="shared" si="243"/>
        <v>4.1804699999999997</v>
      </c>
      <c r="BJ2026" s="21"/>
      <c r="BK2026" s="21">
        <v>0</v>
      </c>
      <c r="BL2026" s="22">
        <v>12.923465999999999</v>
      </c>
      <c r="BM2026" s="21"/>
      <c r="BN2026" s="21">
        <f t="shared" si="245"/>
        <v>0</v>
      </c>
      <c r="BO2026" s="22">
        <f t="shared" si="245"/>
        <v>51.693863999999998</v>
      </c>
      <c r="BP2026" s="21">
        <f t="shared" si="245"/>
        <v>0</v>
      </c>
    </row>
    <row r="2027" spans="1:68" ht="11.1" hidden="1" customHeight="1" outlineLevel="1" collapsed="1" x14ac:dyDescent="0.2">
      <c r="A2027" s="10"/>
      <c r="B2027" s="18"/>
      <c r="C2027" s="18"/>
      <c r="D2027" s="18"/>
      <c r="E2027" s="19" t="s">
        <v>1824</v>
      </c>
      <c r="F2027" s="209">
        <v>3.827</v>
      </c>
      <c r="G2027" s="209">
        <v>3.7309999999999999</v>
      </c>
      <c r="H2027" s="209">
        <v>2.2010000000000001</v>
      </c>
      <c r="I2027" s="240">
        <v>2.278</v>
      </c>
      <c r="J2027" s="240"/>
      <c r="K2027" s="209">
        <v>1.137</v>
      </c>
      <c r="L2027" s="20"/>
      <c r="M2027" s="20"/>
      <c r="N2027" s="20"/>
      <c r="O2027" s="20"/>
      <c r="P2027" s="209">
        <v>1.6140000000000001</v>
      </c>
      <c r="Q2027" s="209">
        <v>3.831</v>
      </c>
      <c r="R2027" s="209">
        <v>3.5139999999999998</v>
      </c>
      <c r="S2027" s="209">
        <v>4.141</v>
      </c>
      <c r="T2027" s="209">
        <v>4.2889999999999997</v>
      </c>
      <c r="U2027" s="209">
        <v>0.878</v>
      </c>
      <c r="V2027" s="209">
        <v>0.51300000000000001</v>
      </c>
      <c r="W2027" s="209">
        <v>0.28000000000000003</v>
      </c>
      <c r="X2027" s="209">
        <v>0.433</v>
      </c>
      <c r="Y2027" s="209">
        <v>4.0000000000000001E-3</v>
      </c>
      <c r="Z2027" s="20"/>
      <c r="AA2027" s="209">
        <v>0.129</v>
      </c>
      <c r="AB2027" s="209">
        <v>0.371</v>
      </c>
      <c r="AC2027" s="209">
        <v>6.5359999999999996</v>
      </c>
      <c r="AD2027" s="209">
        <v>6.2350000000000003</v>
      </c>
      <c r="AE2027" s="20"/>
      <c r="AF2027" s="209">
        <v>13.877000000000001</v>
      </c>
      <c r="AG2027" s="209">
        <v>4.4930000000000003</v>
      </c>
      <c r="AH2027" s="209">
        <v>1.278</v>
      </c>
      <c r="AI2027" s="209">
        <v>0.28399999999999997</v>
      </c>
      <c r="AJ2027" s="20"/>
      <c r="AK2027" s="20"/>
      <c r="AL2027" s="20"/>
      <c r="AM2027" s="20"/>
      <c r="AN2027" s="209">
        <v>1.8360000000000001</v>
      </c>
      <c r="AO2027" s="209">
        <v>4.6529999999999996</v>
      </c>
      <c r="AP2027" s="209">
        <v>7.0890000000000004</v>
      </c>
      <c r="AQ2027" s="209">
        <v>7.5960000000000001</v>
      </c>
      <c r="AR2027" s="209">
        <v>7.12</v>
      </c>
      <c r="AS2027" s="209">
        <v>4.9850000000000003</v>
      </c>
      <c r="AT2027" s="209">
        <v>0.55300000000000005</v>
      </c>
      <c r="AU2027" s="209">
        <v>0.26200000000000001</v>
      </c>
      <c r="AV2027" s="20"/>
      <c r="AW2027" s="20"/>
      <c r="AX2027" s="20"/>
      <c r="AY2027" s="209">
        <v>0.16900000000000001</v>
      </c>
      <c r="AZ2027" s="209">
        <v>1.605</v>
      </c>
      <c r="BA2027" s="209">
        <v>4.49</v>
      </c>
      <c r="BB2027" s="21">
        <f>BB2028+BB2029+BB2030</f>
        <v>16.73</v>
      </c>
      <c r="BC2027" s="21">
        <f>BD2027</f>
        <v>22.486559139784948</v>
      </c>
      <c r="BD2027" s="22">
        <f t="shared" si="242"/>
        <v>22.486559139784948</v>
      </c>
      <c r="BE2027" s="21">
        <f>BC2027-BD2027</f>
        <v>0</v>
      </c>
      <c r="BF2027" s="2">
        <v>10.3</v>
      </c>
      <c r="BG2027" s="10">
        <v>6</v>
      </c>
      <c r="BH2027" s="21">
        <f t="shared" si="243"/>
        <v>1.6730000000000005E-2</v>
      </c>
      <c r="BI2027" s="22">
        <f t="shared" si="243"/>
        <v>1.6730000000000005E-2</v>
      </c>
      <c r="BJ2027" s="21">
        <f>BH2027-BI2027</f>
        <v>0</v>
      </c>
      <c r="BK2027" s="21">
        <v>5.0190000000000012E-2</v>
      </c>
      <c r="BL2027" s="22">
        <v>5.0190000000000012E-2</v>
      </c>
      <c r="BM2027" s="21">
        <v>0</v>
      </c>
      <c r="BN2027" s="21">
        <f t="shared" si="245"/>
        <v>0.20076000000000005</v>
      </c>
      <c r="BO2027" s="22">
        <f t="shared" si="245"/>
        <v>0.20076000000000005</v>
      </c>
      <c r="BP2027" s="21">
        <f t="shared" si="245"/>
        <v>0</v>
      </c>
    </row>
    <row r="2028" spans="1:68" ht="11.1" hidden="1" customHeight="1" outlineLevel="2" x14ac:dyDescent="0.2">
      <c r="A2028" s="10"/>
      <c r="B2028" s="18"/>
      <c r="C2028" s="18"/>
      <c r="D2028" s="18"/>
      <c r="E2028" s="23" t="s">
        <v>1599</v>
      </c>
      <c r="F2028" s="208">
        <v>2.6920000000000002</v>
      </c>
      <c r="G2028" s="208">
        <v>2.556</v>
      </c>
      <c r="H2028" s="208">
        <v>1.4610000000000001</v>
      </c>
      <c r="I2028" s="239">
        <v>1.6459999999999999</v>
      </c>
      <c r="J2028" s="239"/>
      <c r="K2028" s="208">
        <v>0.81399999999999995</v>
      </c>
      <c r="L2028" s="24"/>
      <c r="M2028" s="24"/>
      <c r="N2028" s="24"/>
      <c r="O2028" s="24"/>
      <c r="P2028" s="208">
        <v>1.0860000000000001</v>
      </c>
      <c r="Q2028" s="208">
        <v>2.7349999999999999</v>
      </c>
      <c r="R2028" s="208">
        <v>2.464</v>
      </c>
      <c r="S2028" s="208">
        <v>2.7450000000000001</v>
      </c>
      <c r="T2028" s="208">
        <v>2.8530000000000002</v>
      </c>
      <c r="U2028" s="24"/>
      <c r="V2028" s="24"/>
      <c r="W2028" s="24"/>
      <c r="X2028" s="208">
        <v>0.35799999999999998</v>
      </c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24"/>
      <c r="AS2028" s="24"/>
      <c r="AT2028" s="24"/>
      <c r="AU2028" s="24"/>
      <c r="AV2028" s="24"/>
      <c r="AW2028" s="24"/>
      <c r="AX2028" s="24"/>
      <c r="AY2028" s="24"/>
      <c r="AZ2028" s="24"/>
      <c r="BA2028" s="24"/>
      <c r="BB2028" s="21">
        <f t="shared" si="244"/>
        <v>2.8530000000000002</v>
      </c>
      <c r="BC2028" s="21"/>
      <c r="BD2028" s="22">
        <f t="shared" si="242"/>
        <v>3.834677419354839</v>
      </c>
      <c r="BE2028" s="21"/>
      <c r="BG2028" s="10"/>
      <c r="BH2028" s="21">
        <f t="shared" si="243"/>
        <v>0</v>
      </c>
      <c r="BI2028" s="22">
        <f t="shared" si="243"/>
        <v>2.8530000000000001E-3</v>
      </c>
      <c r="BJ2028" s="21"/>
      <c r="BK2028" s="21">
        <v>0</v>
      </c>
      <c r="BL2028" s="22">
        <v>8.5590000000000006E-3</v>
      </c>
      <c r="BM2028" s="21"/>
      <c r="BN2028" s="21">
        <f t="shared" si="245"/>
        <v>0</v>
      </c>
      <c r="BO2028" s="22">
        <f t="shared" si="245"/>
        <v>3.4236000000000003E-2</v>
      </c>
      <c r="BP2028" s="21">
        <f t="shared" si="245"/>
        <v>0</v>
      </c>
    </row>
    <row r="2029" spans="1:68" ht="11.1" hidden="1" customHeight="1" outlineLevel="2" x14ac:dyDescent="0.2">
      <c r="A2029" s="10"/>
      <c r="B2029" s="18"/>
      <c r="C2029" s="18"/>
      <c r="D2029" s="18"/>
      <c r="E2029" s="23" t="s">
        <v>1825</v>
      </c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08">
        <v>5.5359999999999996</v>
      </c>
      <c r="AD2029" s="208">
        <v>5.1369999999999996</v>
      </c>
      <c r="AE2029" s="24"/>
      <c r="AF2029" s="208">
        <v>11.552</v>
      </c>
      <c r="AG2029" s="208">
        <v>3.7890000000000001</v>
      </c>
      <c r="AH2029" s="208">
        <v>0.86099999999999999</v>
      </c>
      <c r="AI2029" s="24"/>
      <c r="AJ2029" s="24"/>
      <c r="AK2029" s="24"/>
      <c r="AL2029" s="24"/>
      <c r="AM2029" s="24"/>
      <c r="AN2029" s="208">
        <v>1.248</v>
      </c>
      <c r="AO2029" s="208">
        <v>3.93</v>
      </c>
      <c r="AP2029" s="208">
        <v>5.8659999999999997</v>
      </c>
      <c r="AQ2029" s="208">
        <v>6.3239999999999998</v>
      </c>
      <c r="AR2029" s="208">
        <v>5.97</v>
      </c>
      <c r="AS2029" s="208">
        <v>4.1950000000000003</v>
      </c>
      <c r="AT2029" s="24"/>
      <c r="AU2029" s="24"/>
      <c r="AV2029" s="24"/>
      <c r="AW2029" s="24"/>
      <c r="AX2029" s="24"/>
      <c r="AY2029" s="24"/>
      <c r="AZ2029" s="208">
        <v>1.284</v>
      </c>
      <c r="BA2029" s="208">
        <v>3.8439999999999999</v>
      </c>
      <c r="BB2029" s="21">
        <f t="shared" si="244"/>
        <v>11.552</v>
      </c>
      <c r="BC2029" s="21"/>
      <c r="BD2029" s="22">
        <f t="shared" si="242"/>
        <v>15.526881720430106</v>
      </c>
      <c r="BE2029" s="21"/>
      <c r="BG2029" s="10"/>
      <c r="BH2029" s="21">
        <f t="shared" si="243"/>
        <v>0</v>
      </c>
      <c r="BI2029" s="22">
        <f t="shared" si="243"/>
        <v>1.1552E-2</v>
      </c>
      <c r="BJ2029" s="21"/>
      <c r="BK2029" s="21">
        <v>0</v>
      </c>
      <c r="BL2029" s="22">
        <v>3.4655999999999999E-2</v>
      </c>
      <c r="BM2029" s="21"/>
      <c r="BN2029" s="21">
        <f t="shared" si="245"/>
        <v>0</v>
      </c>
      <c r="BO2029" s="22">
        <f t="shared" si="245"/>
        <v>0.138624</v>
      </c>
      <c r="BP2029" s="21">
        <f t="shared" si="245"/>
        <v>0</v>
      </c>
    </row>
    <row r="2030" spans="1:68" ht="11.1" hidden="1" customHeight="1" outlineLevel="2" x14ac:dyDescent="0.2">
      <c r="A2030" s="10"/>
      <c r="B2030" s="18"/>
      <c r="C2030" s="18"/>
      <c r="D2030" s="18"/>
      <c r="E2030" s="23" t="s">
        <v>1826</v>
      </c>
      <c r="F2030" s="208">
        <v>1.135</v>
      </c>
      <c r="G2030" s="208">
        <v>1.175</v>
      </c>
      <c r="H2030" s="208">
        <v>0.74</v>
      </c>
      <c r="I2030" s="239">
        <v>0.63200000000000001</v>
      </c>
      <c r="J2030" s="239"/>
      <c r="K2030" s="208">
        <v>0.32300000000000001</v>
      </c>
      <c r="L2030" s="24"/>
      <c r="M2030" s="24"/>
      <c r="N2030" s="24"/>
      <c r="O2030" s="24"/>
      <c r="P2030" s="208">
        <v>0.52800000000000002</v>
      </c>
      <c r="Q2030" s="208">
        <v>1.0960000000000001</v>
      </c>
      <c r="R2030" s="208">
        <v>1.05</v>
      </c>
      <c r="S2030" s="208">
        <v>1.3959999999999999</v>
      </c>
      <c r="T2030" s="208">
        <v>1.4359999999999999</v>
      </c>
      <c r="U2030" s="208">
        <v>0.878</v>
      </c>
      <c r="V2030" s="208">
        <v>0.51300000000000001</v>
      </c>
      <c r="W2030" s="208">
        <v>0.28000000000000003</v>
      </c>
      <c r="X2030" s="208">
        <v>7.4999999999999997E-2</v>
      </c>
      <c r="Y2030" s="208">
        <v>4.0000000000000001E-3</v>
      </c>
      <c r="Z2030" s="24"/>
      <c r="AA2030" s="208">
        <v>0.129</v>
      </c>
      <c r="AB2030" s="208">
        <v>0.371</v>
      </c>
      <c r="AC2030" s="208">
        <v>1</v>
      </c>
      <c r="AD2030" s="208">
        <v>1.0980000000000001</v>
      </c>
      <c r="AE2030" s="24"/>
      <c r="AF2030" s="208">
        <v>2.3250000000000002</v>
      </c>
      <c r="AG2030" s="208">
        <v>0.70399999999999996</v>
      </c>
      <c r="AH2030" s="208">
        <v>0.41699999999999998</v>
      </c>
      <c r="AI2030" s="208">
        <v>0.28399999999999997</v>
      </c>
      <c r="AJ2030" s="24"/>
      <c r="AK2030" s="24"/>
      <c r="AL2030" s="24"/>
      <c r="AM2030" s="24"/>
      <c r="AN2030" s="208">
        <v>0.58799999999999997</v>
      </c>
      <c r="AO2030" s="208">
        <v>0.72299999999999998</v>
      </c>
      <c r="AP2030" s="208">
        <v>1.2230000000000001</v>
      </c>
      <c r="AQ2030" s="208">
        <v>1.272</v>
      </c>
      <c r="AR2030" s="208">
        <v>1.1499999999999999</v>
      </c>
      <c r="AS2030" s="208">
        <v>0.79</v>
      </c>
      <c r="AT2030" s="208">
        <v>0.55300000000000005</v>
      </c>
      <c r="AU2030" s="208">
        <v>0.26200000000000001</v>
      </c>
      <c r="AV2030" s="24"/>
      <c r="AW2030" s="24"/>
      <c r="AX2030" s="24"/>
      <c r="AY2030" s="208">
        <v>0.16900000000000001</v>
      </c>
      <c r="AZ2030" s="208">
        <v>0.32100000000000001</v>
      </c>
      <c r="BA2030" s="208">
        <v>0.64600000000000002</v>
      </c>
      <c r="BB2030" s="21">
        <f t="shared" si="244"/>
        <v>2.3250000000000002</v>
      </c>
      <c r="BC2030" s="21"/>
      <c r="BD2030" s="22">
        <f t="shared" si="242"/>
        <v>3.1250000000000004</v>
      </c>
      <c r="BE2030" s="21"/>
      <c r="BG2030" s="10"/>
      <c r="BH2030" s="21">
        <f t="shared" si="243"/>
        <v>0</v>
      </c>
      <c r="BI2030" s="22">
        <f t="shared" si="243"/>
        <v>2.3250000000000002E-3</v>
      </c>
      <c r="BJ2030" s="21"/>
      <c r="BK2030" s="21">
        <v>0</v>
      </c>
      <c r="BL2030" s="22">
        <v>6.9750000000000003E-3</v>
      </c>
      <c r="BM2030" s="21"/>
      <c r="BN2030" s="21">
        <f t="shared" si="245"/>
        <v>0</v>
      </c>
      <c r="BO2030" s="22">
        <f t="shared" si="245"/>
        <v>2.7900000000000001E-2</v>
      </c>
      <c r="BP2030" s="21">
        <f t="shared" si="245"/>
        <v>0</v>
      </c>
    </row>
    <row r="2031" spans="1:68" ht="21.95" hidden="1" customHeight="1" outlineLevel="1" collapsed="1" x14ac:dyDescent="0.2">
      <c r="A2031" s="10"/>
      <c r="B2031" s="18"/>
      <c r="C2031" s="18"/>
      <c r="D2031" s="18"/>
      <c r="E2031" s="19" t="s">
        <v>1827</v>
      </c>
      <c r="F2031" s="209">
        <v>11.574</v>
      </c>
      <c r="G2031" s="209">
        <v>13.813000000000001</v>
      </c>
      <c r="H2031" s="209">
        <v>6.8920000000000003</v>
      </c>
      <c r="I2031" s="240">
        <v>5.258</v>
      </c>
      <c r="J2031" s="240"/>
      <c r="K2031" s="209">
        <v>6.93</v>
      </c>
      <c r="L2031" s="209">
        <v>0.36299999999999999</v>
      </c>
      <c r="M2031" s="20"/>
      <c r="N2031" s="20"/>
      <c r="O2031" s="20"/>
      <c r="P2031" s="209">
        <v>2.1230000000000002</v>
      </c>
      <c r="Q2031" s="209">
        <v>4.6520000000000001</v>
      </c>
      <c r="R2031" s="209">
        <v>3.0110000000000001</v>
      </c>
      <c r="S2031" s="209">
        <v>5.0999999999999996</v>
      </c>
      <c r="T2031" s="20"/>
      <c r="U2031" s="209">
        <v>15.927</v>
      </c>
      <c r="V2031" s="209">
        <v>1.7909999999999999</v>
      </c>
      <c r="W2031" s="209">
        <v>1.1910000000000001</v>
      </c>
      <c r="X2031" s="209">
        <v>0.32600000000000001</v>
      </c>
      <c r="Y2031" s="20"/>
      <c r="Z2031" s="20"/>
      <c r="AA2031" s="20"/>
      <c r="AB2031" s="209">
        <v>1.323</v>
      </c>
      <c r="AC2031" s="209">
        <v>2.7309999999999999</v>
      </c>
      <c r="AD2031" s="209">
        <v>4.343</v>
      </c>
      <c r="AE2031" s="209">
        <v>4.4119999999999999</v>
      </c>
      <c r="AF2031" s="209">
        <v>3.3159999999999998</v>
      </c>
      <c r="AG2031" s="209">
        <v>2.4790000000000001</v>
      </c>
      <c r="AH2031" s="209">
        <v>1.4690000000000001</v>
      </c>
      <c r="AI2031" s="209">
        <v>0.71099999999999997</v>
      </c>
      <c r="AJ2031" s="20"/>
      <c r="AK2031" s="20"/>
      <c r="AL2031" s="20"/>
      <c r="AM2031" s="209">
        <v>0.72</v>
      </c>
      <c r="AN2031" s="209">
        <v>1.4339999999999999</v>
      </c>
      <c r="AO2031" s="209">
        <v>2.5979999999999999</v>
      </c>
      <c r="AP2031" s="209">
        <v>4.109</v>
      </c>
      <c r="AQ2031" s="209">
        <v>3.492</v>
      </c>
      <c r="AR2031" s="209">
        <v>3.847</v>
      </c>
      <c r="AS2031" s="209">
        <v>2.1949999999999998</v>
      </c>
      <c r="AT2031" s="209">
        <v>1.248</v>
      </c>
      <c r="AU2031" s="209">
        <v>0.56599999999999995</v>
      </c>
      <c r="AV2031" s="20"/>
      <c r="AW2031" s="20"/>
      <c r="AX2031" s="20"/>
      <c r="AY2031" s="209">
        <v>0.66300000000000003</v>
      </c>
      <c r="AZ2031" s="209">
        <v>1.143</v>
      </c>
      <c r="BA2031" s="209">
        <v>2.0139999999999998</v>
      </c>
      <c r="BB2031" s="21">
        <f>BB2032</f>
        <v>15.927</v>
      </c>
      <c r="BC2031" s="21">
        <f>BD2031</f>
        <v>21.407258064516128</v>
      </c>
      <c r="BD2031" s="22">
        <f t="shared" si="242"/>
        <v>21.407258064516128</v>
      </c>
      <c r="BE2031" s="21">
        <f>BC2031-BD2031</f>
        <v>0</v>
      </c>
      <c r="BF2031" s="2">
        <v>1.75</v>
      </c>
      <c r="BG2031" s="10">
        <v>6</v>
      </c>
      <c r="BH2031" s="21">
        <f t="shared" si="243"/>
        <v>1.5927E-2</v>
      </c>
      <c r="BI2031" s="22">
        <f t="shared" si="243"/>
        <v>1.5927E-2</v>
      </c>
      <c r="BJ2031" s="21">
        <f>BH2031-BI2031</f>
        <v>0</v>
      </c>
      <c r="BK2031" s="21">
        <v>4.7781000000000004E-2</v>
      </c>
      <c r="BL2031" s="22">
        <v>4.7781000000000004E-2</v>
      </c>
      <c r="BM2031" s="21">
        <v>0</v>
      </c>
      <c r="BN2031" s="21">
        <f t="shared" si="245"/>
        <v>0.19112400000000002</v>
      </c>
      <c r="BO2031" s="22">
        <f t="shared" si="245"/>
        <v>0.19112400000000002</v>
      </c>
      <c r="BP2031" s="21">
        <f t="shared" si="245"/>
        <v>0</v>
      </c>
    </row>
    <row r="2032" spans="1:68" ht="11.1" hidden="1" customHeight="1" outlineLevel="2" x14ac:dyDescent="0.2">
      <c r="A2032" s="10"/>
      <c r="B2032" s="18"/>
      <c r="C2032" s="18"/>
      <c r="D2032" s="18"/>
      <c r="E2032" s="23" t="s">
        <v>1828</v>
      </c>
      <c r="F2032" s="208">
        <v>5.6589999999999998</v>
      </c>
      <c r="G2032" s="208">
        <v>5.7080000000000002</v>
      </c>
      <c r="H2032" s="208">
        <v>2.8969999999999998</v>
      </c>
      <c r="I2032" s="24"/>
      <c r="J2032" s="24"/>
      <c r="K2032" s="208">
        <v>3.7210000000000001</v>
      </c>
      <c r="L2032" s="208">
        <v>0.36299999999999999</v>
      </c>
      <c r="M2032" s="24"/>
      <c r="N2032" s="24"/>
      <c r="O2032" s="24"/>
      <c r="P2032" s="208">
        <v>2.1230000000000002</v>
      </c>
      <c r="Q2032" s="208">
        <v>4.6520000000000001</v>
      </c>
      <c r="R2032" s="208">
        <v>3.0110000000000001</v>
      </c>
      <c r="S2032" s="208">
        <v>5.0999999999999996</v>
      </c>
      <c r="T2032" s="24"/>
      <c r="U2032" s="208">
        <v>15.927</v>
      </c>
      <c r="V2032" s="208">
        <v>1.7909999999999999</v>
      </c>
      <c r="W2032" s="208">
        <v>1.1910000000000001</v>
      </c>
      <c r="X2032" s="208">
        <v>0.32600000000000001</v>
      </c>
      <c r="Y2032" s="24"/>
      <c r="Z2032" s="24"/>
      <c r="AA2032" s="24"/>
      <c r="AB2032" s="208">
        <v>1.323</v>
      </c>
      <c r="AC2032" s="208">
        <v>2.7309999999999999</v>
      </c>
      <c r="AD2032" s="208">
        <v>4.343</v>
      </c>
      <c r="AE2032" s="208">
        <v>4.4119999999999999</v>
      </c>
      <c r="AF2032" s="208">
        <v>3.3159999999999998</v>
      </c>
      <c r="AG2032" s="208">
        <v>2.4790000000000001</v>
      </c>
      <c r="AH2032" s="208">
        <v>1.4690000000000001</v>
      </c>
      <c r="AI2032" s="208">
        <v>0.71099999999999997</v>
      </c>
      <c r="AJ2032" s="24"/>
      <c r="AK2032" s="24"/>
      <c r="AL2032" s="24"/>
      <c r="AM2032" s="208">
        <v>0.72</v>
      </c>
      <c r="AN2032" s="208">
        <v>1.4339999999999999</v>
      </c>
      <c r="AO2032" s="208">
        <v>2.5979999999999999</v>
      </c>
      <c r="AP2032" s="208">
        <v>4.109</v>
      </c>
      <c r="AQ2032" s="208">
        <v>3.492</v>
      </c>
      <c r="AR2032" s="208">
        <v>3.847</v>
      </c>
      <c r="AS2032" s="208">
        <v>2.1949999999999998</v>
      </c>
      <c r="AT2032" s="208">
        <v>1.248</v>
      </c>
      <c r="AU2032" s="208">
        <v>0.56599999999999995</v>
      </c>
      <c r="AV2032" s="24"/>
      <c r="AW2032" s="24"/>
      <c r="AX2032" s="24"/>
      <c r="AY2032" s="208">
        <v>0.66300000000000003</v>
      </c>
      <c r="AZ2032" s="208">
        <v>1.143</v>
      </c>
      <c r="BA2032" s="208">
        <v>2.0139999999999998</v>
      </c>
      <c r="BB2032" s="21">
        <f t="shared" si="244"/>
        <v>15.927</v>
      </c>
      <c r="BC2032" s="21"/>
      <c r="BD2032" s="22">
        <f t="shared" si="242"/>
        <v>21.407258064516128</v>
      </c>
      <c r="BE2032" s="21"/>
      <c r="BG2032" s="10"/>
      <c r="BH2032" s="21">
        <f t="shared" si="243"/>
        <v>0</v>
      </c>
      <c r="BI2032" s="22">
        <f t="shared" si="243"/>
        <v>1.5927E-2</v>
      </c>
      <c r="BJ2032" s="21"/>
      <c r="BK2032" s="21">
        <v>0</v>
      </c>
      <c r="BL2032" s="22">
        <v>4.7781000000000004E-2</v>
      </c>
      <c r="BM2032" s="21"/>
      <c r="BN2032" s="21">
        <f t="shared" si="245"/>
        <v>0</v>
      </c>
      <c r="BO2032" s="22">
        <f t="shared" si="245"/>
        <v>0.19112400000000002</v>
      </c>
      <c r="BP2032" s="21">
        <f t="shared" si="245"/>
        <v>0</v>
      </c>
    </row>
    <row r="2033" spans="1:68" ht="21.95" hidden="1" customHeight="1" outlineLevel="1" collapsed="1" x14ac:dyDescent="0.2">
      <c r="A2033" s="10"/>
      <c r="B2033" s="18"/>
      <c r="C2033" s="18"/>
      <c r="D2033" s="18"/>
      <c r="E2033" s="19" t="s">
        <v>1829</v>
      </c>
      <c r="F2033" s="209">
        <v>5.0519999999999996</v>
      </c>
      <c r="G2033" s="209">
        <v>4.03</v>
      </c>
      <c r="H2033" s="209">
        <v>2.7370000000000001</v>
      </c>
      <c r="I2033" s="20"/>
      <c r="J2033" s="20"/>
      <c r="K2033" s="209">
        <v>3.5489999999999999</v>
      </c>
      <c r="L2033" s="20"/>
      <c r="M2033" s="20"/>
      <c r="N2033" s="20"/>
      <c r="O2033" s="20"/>
      <c r="P2033" s="209">
        <v>3.0350000000000001</v>
      </c>
      <c r="Q2033" s="209">
        <v>3.351</v>
      </c>
      <c r="R2033" s="209">
        <v>3.98</v>
      </c>
      <c r="S2033" s="209">
        <v>4.78</v>
      </c>
      <c r="T2033" s="209">
        <v>3.484</v>
      </c>
      <c r="U2033" s="209">
        <v>3.5</v>
      </c>
      <c r="V2033" s="20"/>
      <c r="W2033" s="20"/>
      <c r="X2033" s="20"/>
      <c r="Y2033" s="20"/>
      <c r="Z2033" s="20"/>
      <c r="AA2033" s="20"/>
      <c r="AB2033" s="20"/>
      <c r="AC2033" s="20"/>
      <c r="AD2033" s="20"/>
      <c r="AE2033" s="20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9">
        <v>29.276</v>
      </c>
      <c r="AS2033" s="209">
        <v>8.2669999999999995</v>
      </c>
      <c r="AT2033" s="209">
        <v>3.0150000000000001</v>
      </c>
      <c r="AU2033" s="209">
        <v>0.69699999999999995</v>
      </c>
      <c r="AV2033" s="20"/>
      <c r="AW2033" s="20"/>
      <c r="AX2033" s="20"/>
      <c r="AY2033" s="20"/>
      <c r="AZ2033" s="209">
        <v>4.9809999999999999</v>
      </c>
      <c r="BA2033" s="209">
        <v>7</v>
      </c>
      <c r="BB2033" s="21">
        <f t="shared" si="244"/>
        <v>29.276</v>
      </c>
      <c r="BC2033" s="21">
        <f>BF2033</f>
        <v>56.2</v>
      </c>
      <c r="BD2033" s="22">
        <f t="shared" si="242"/>
        <v>39.3494623655914</v>
      </c>
      <c r="BE2033" s="21">
        <f>BC2033-BD2033</f>
        <v>16.850537634408603</v>
      </c>
      <c r="BF2033" s="2">
        <v>56.2</v>
      </c>
      <c r="BG2033" s="10">
        <v>6</v>
      </c>
      <c r="BH2033" s="21">
        <f t="shared" si="243"/>
        <v>4.1812800000000004E-2</v>
      </c>
      <c r="BI2033" s="22">
        <f t="shared" si="243"/>
        <v>2.9276000000000003E-2</v>
      </c>
      <c r="BJ2033" s="21">
        <f>BH2033-BI2033</f>
        <v>1.2536800000000001E-2</v>
      </c>
      <c r="BK2033" s="21">
        <v>0.12543840000000001</v>
      </c>
      <c r="BL2033" s="22">
        <v>8.7828000000000017E-2</v>
      </c>
      <c r="BM2033" s="21">
        <v>3.7610399999999988E-2</v>
      </c>
      <c r="BN2033" s="21">
        <f t="shared" si="245"/>
        <v>0.50175360000000002</v>
      </c>
      <c r="BO2033" s="22">
        <f t="shared" si="245"/>
        <v>0.35131200000000007</v>
      </c>
      <c r="BP2033" s="21">
        <f t="shared" si="245"/>
        <v>0.15044159999999995</v>
      </c>
    </row>
    <row r="2034" spans="1:68" ht="11.1" hidden="1" customHeight="1" outlineLevel="2" x14ac:dyDescent="0.2">
      <c r="A2034" s="10"/>
      <c r="B2034" s="18"/>
      <c r="C2034" s="18"/>
      <c r="D2034" s="18"/>
      <c r="E2034" s="23" t="s">
        <v>1765</v>
      </c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24"/>
      <c r="AG2034" s="24"/>
      <c r="AH2034" s="24"/>
      <c r="AI2034" s="24"/>
      <c r="AJ2034" s="24"/>
      <c r="AK2034" s="24"/>
      <c r="AL2034" s="24"/>
      <c r="AM2034" s="24"/>
      <c r="AN2034" s="24"/>
      <c r="AO2034" s="24"/>
      <c r="AP2034" s="24"/>
      <c r="AQ2034" s="24"/>
      <c r="AR2034" s="208">
        <v>29.276</v>
      </c>
      <c r="AS2034" s="208">
        <v>8.2669999999999995</v>
      </c>
      <c r="AT2034" s="208">
        <v>3.0150000000000001</v>
      </c>
      <c r="AU2034" s="208">
        <v>0.69699999999999995</v>
      </c>
      <c r="AV2034" s="24"/>
      <c r="AW2034" s="24"/>
      <c r="AX2034" s="24"/>
      <c r="AY2034" s="24"/>
      <c r="AZ2034" s="208">
        <v>4.9809999999999999</v>
      </c>
      <c r="BA2034" s="208">
        <v>7</v>
      </c>
      <c r="BB2034" s="21">
        <f t="shared" si="244"/>
        <v>29.276</v>
      </c>
      <c r="BC2034" s="21"/>
      <c r="BD2034" s="22">
        <f t="shared" si="242"/>
        <v>39.3494623655914</v>
      </c>
      <c r="BE2034" s="21"/>
      <c r="BG2034" s="10"/>
      <c r="BH2034" s="21">
        <f t="shared" si="243"/>
        <v>0</v>
      </c>
      <c r="BI2034" s="22">
        <f t="shared" si="243"/>
        <v>2.9276000000000003E-2</v>
      </c>
      <c r="BJ2034" s="21"/>
      <c r="BK2034" s="21">
        <v>0</v>
      </c>
      <c r="BL2034" s="22">
        <v>8.7828000000000017E-2</v>
      </c>
      <c r="BM2034" s="21"/>
      <c r="BN2034" s="21">
        <f t="shared" si="245"/>
        <v>0</v>
      </c>
      <c r="BO2034" s="22">
        <f t="shared" si="245"/>
        <v>0.35131200000000007</v>
      </c>
      <c r="BP2034" s="21">
        <f t="shared" si="245"/>
        <v>0</v>
      </c>
    </row>
    <row r="2035" spans="1:68" ht="21.95" hidden="1" customHeight="1" outlineLevel="1" collapsed="1" x14ac:dyDescent="0.2">
      <c r="A2035" s="10"/>
      <c r="B2035" s="18"/>
      <c r="C2035" s="18"/>
      <c r="D2035" s="18"/>
      <c r="E2035" s="19" t="s">
        <v>1830</v>
      </c>
      <c r="F2035" s="209">
        <v>6.2119999999999997</v>
      </c>
      <c r="G2035" s="209">
        <v>6.2779999999999996</v>
      </c>
      <c r="H2035" s="209">
        <v>3.7810000000000001</v>
      </c>
      <c r="I2035" s="240">
        <v>2.79</v>
      </c>
      <c r="J2035" s="240"/>
      <c r="K2035" s="209">
        <v>1.6140000000000001</v>
      </c>
      <c r="L2035" s="20"/>
      <c r="M2035" s="20"/>
      <c r="N2035" s="20"/>
      <c r="O2035" s="20"/>
      <c r="P2035" s="209">
        <v>2.0110000000000001</v>
      </c>
      <c r="Q2035" s="209">
        <v>5.2350000000000003</v>
      </c>
      <c r="R2035" s="209">
        <v>5.694</v>
      </c>
      <c r="S2035" s="209">
        <v>6.2889999999999997</v>
      </c>
      <c r="T2035" s="209">
        <v>6.4450000000000003</v>
      </c>
      <c r="U2035" s="209">
        <v>7.3170000000000002</v>
      </c>
      <c r="V2035" s="209">
        <v>5.0359999999999996</v>
      </c>
      <c r="W2035" s="209">
        <v>2.4980000000000002</v>
      </c>
      <c r="X2035" s="209">
        <v>0.83</v>
      </c>
      <c r="Y2035" s="209">
        <v>0.192</v>
      </c>
      <c r="Z2035" s="20"/>
      <c r="AA2035" s="209">
        <v>1.1910000000000001</v>
      </c>
      <c r="AB2035" s="209">
        <v>4.492</v>
      </c>
      <c r="AC2035" s="209">
        <v>7.0739999999999998</v>
      </c>
      <c r="AD2035" s="209">
        <v>7.7220000000000004</v>
      </c>
      <c r="AE2035" s="209">
        <v>8.1539999999999999</v>
      </c>
      <c r="AF2035" s="209">
        <v>7.0430000000000001</v>
      </c>
      <c r="AG2035" s="209">
        <v>4.8129999999999997</v>
      </c>
      <c r="AH2035" s="209">
        <v>2.472</v>
      </c>
      <c r="AI2035" s="209">
        <v>1.585</v>
      </c>
      <c r="AJ2035" s="20"/>
      <c r="AK2035" s="20"/>
      <c r="AL2035" s="20"/>
      <c r="AM2035" s="209">
        <v>0.70699999999999996</v>
      </c>
      <c r="AN2035" s="209">
        <v>5.3220000000000001</v>
      </c>
      <c r="AO2035" s="209">
        <v>7.9829999999999997</v>
      </c>
      <c r="AP2035" s="209">
        <v>11.055999999999999</v>
      </c>
      <c r="AQ2035" s="209">
        <v>11.272</v>
      </c>
      <c r="AR2035" s="209">
        <v>9.9770000000000003</v>
      </c>
      <c r="AS2035" s="209">
        <v>8.8320000000000007</v>
      </c>
      <c r="AT2035" s="209">
        <v>4.8</v>
      </c>
      <c r="AU2035" s="209">
        <v>3.0390000000000001</v>
      </c>
      <c r="AV2035" s="209">
        <v>0.19</v>
      </c>
      <c r="AW2035" s="20"/>
      <c r="AX2035" s="20"/>
      <c r="AY2035" s="209">
        <v>1.9079999999999999</v>
      </c>
      <c r="AZ2035" s="209">
        <v>3.1389999999999998</v>
      </c>
      <c r="BA2035" s="209">
        <v>6.8449999999999998</v>
      </c>
      <c r="BB2035" s="21">
        <f>BB2036+BB2037+BB2038+BB2039</f>
        <v>12.780999999999999</v>
      </c>
      <c r="BC2035" s="21">
        <f>BF2035</f>
        <v>27.23</v>
      </c>
      <c r="BD2035" s="22">
        <f t="shared" si="242"/>
        <v>17.178763440860212</v>
      </c>
      <c r="BE2035" s="21">
        <f>BC2035-BD2035</f>
        <v>10.051236559139788</v>
      </c>
      <c r="BF2035" s="2">
        <v>27.23</v>
      </c>
      <c r="BG2035" s="10">
        <v>6</v>
      </c>
      <c r="BH2035" s="21">
        <f t="shared" si="243"/>
        <v>2.0259119999999999E-2</v>
      </c>
      <c r="BI2035" s="22">
        <f t="shared" si="243"/>
        <v>1.2780999999999999E-2</v>
      </c>
      <c r="BJ2035" s="21">
        <f>BH2035-BI2035</f>
        <v>7.4781199999999996E-3</v>
      </c>
      <c r="BK2035" s="21">
        <v>6.0777359999999996E-2</v>
      </c>
      <c r="BL2035" s="22">
        <v>3.8342999999999995E-2</v>
      </c>
      <c r="BM2035" s="21">
        <v>2.243436E-2</v>
      </c>
      <c r="BN2035" s="21">
        <f t="shared" si="245"/>
        <v>0.24310943999999998</v>
      </c>
      <c r="BO2035" s="22">
        <f t="shared" si="245"/>
        <v>0.15337199999999998</v>
      </c>
      <c r="BP2035" s="21">
        <f t="shared" si="245"/>
        <v>8.9737440000000002E-2</v>
      </c>
    </row>
    <row r="2036" spans="1:68" ht="11.1" hidden="1" customHeight="1" outlineLevel="2" x14ac:dyDescent="0.2">
      <c r="A2036" s="10"/>
      <c r="B2036" s="18"/>
      <c r="C2036" s="18"/>
      <c r="D2036" s="18"/>
      <c r="E2036" s="23" t="s">
        <v>1831</v>
      </c>
      <c r="F2036" s="208">
        <v>2.83</v>
      </c>
      <c r="G2036" s="208">
        <v>2.7029999999999998</v>
      </c>
      <c r="H2036" s="208">
        <v>1.6459999999999999</v>
      </c>
      <c r="I2036" s="239">
        <v>1.1870000000000001</v>
      </c>
      <c r="J2036" s="239"/>
      <c r="K2036" s="208">
        <v>0.72299999999999998</v>
      </c>
      <c r="L2036" s="24"/>
      <c r="M2036" s="24"/>
      <c r="N2036" s="24"/>
      <c r="O2036" s="24"/>
      <c r="P2036" s="208">
        <v>0.78500000000000003</v>
      </c>
      <c r="Q2036" s="208">
        <v>2.3759999999999999</v>
      </c>
      <c r="R2036" s="208">
        <v>2.68</v>
      </c>
      <c r="S2036" s="208">
        <v>3.2639999999999998</v>
      </c>
      <c r="T2036" s="208">
        <v>3.4359999999999999</v>
      </c>
      <c r="U2036" s="208">
        <v>2.4180000000000001</v>
      </c>
      <c r="V2036" s="208">
        <v>1.756</v>
      </c>
      <c r="W2036" s="208">
        <v>0.83299999999999996</v>
      </c>
      <c r="X2036" s="208">
        <v>0.34899999999999998</v>
      </c>
      <c r="Y2036" s="208">
        <v>0.151</v>
      </c>
      <c r="Z2036" s="24"/>
      <c r="AA2036" s="208">
        <v>0.64200000000000002</v>
      </c>
      <c r="AB2036" s="208">
        <v>1.1779999999999999</v>
      </c>
      <c r="AC2036" s="208">
        <v>2.0169999999999999</v>
      </c>
      <c r="AD2036" s="208">
        <v>2.4609999999999999</v>
      </c>
      <c r="AE2036" s="208">
        <v>2.7149999999999999</v>
      </c>
      <c r="AF2036" s="208">
        <v>2.4009999999999998</v>
      </c>
      <c r="AG2036" s="208">
        <v>1.7010000000000001</v>
      </c>
      <c r="AH2036" s="208">
        <v>0.96199999999999997</v>
      </c>
      <c r="AI2036" s="208">
        <v>0.67700000000000005</v>
      </c>
      <c r="AJ2036" s="24"/>
      <c r="AK2036" s="24"/>
      <c r="AL2036" s="24"/>
      <c r="AM2036" s="208">
        <v>0.34899999999999998</v>
      </c>
      <c r="AN2036" s="208">
        <v>1.7</v>
      </c>
      <c r="AO2036" s="208">
        <v>2.093</v>
      </c>
      <c r="AP2036" s="208">
        <v>2.536</v>
      </c>
      <c r="AQ2036" s="208">
        <v>2.4489999999999998</v>
      </c>
      <c r="AR2036" s="208">
        <v>1.9790000000000001</v>
      </c>
      <c r="AS2036" s="208">
        <v>2.234</v>
      </c>
      <c r="AT2036" s="208">
        <v>0.80100000000000005</v>
      </c>
      <c r="AU2036" s="208">
        <v>0.72099999999999997</v>
      </c>
      <c r="AV2036" s="208">
        <v>5.8000000000000003E-2</v>
      </c>
      <c r="AW2036" s="24"/>
      <c r="AX2036" s="24"/>
      <c r="AY2036" s="208">
        <v>0.80500000000000005</v>
      </c>
      <c r="AZ2036" s="208">
        <v>0.77600000000000002</v>
      </c>
      <c r="BA2036" s="208">
        <v>1.528</v>
      </c>
      <c r="BB2036" s="21">
        <f t="shared" si="244"/>
        <v>3.4359999999999999</v>
      </c>
      <c r="BC2036" s="21"/>
      <c r="BD2036" s="22">
        <f t="shared" si="242"/>
        <v>4.618279569892473</v>
      </c>
      <c r="BE2036" s="21"/>
      <c r="BG2036" s="10"/>
      <c r="BH2036" s="21">
        <f t="shared" si="243"/>
        <v>0</v>
      </c>
      <c r="BI2036" s="22">
        <f t="shared" si="243"/>
        <v>3.4359999999999998E-3</v>
      </c>
      <c r="BJ2036" s="21"/>
      <c r="BK2036" s="21">
        <v>0</v>
      </c>
      <c r="BL2036" s="22">
        <v>1.0307999999999999E-2</v>
      </c>
      <c r="BM2036" s="21"/>
      <c r="BN2036" s="21">
        <f t="shared" si="245"/>
        <v>0</v>
      </c>
      <c r="BO2036" s="22">
        <f t="shared" si="245"/>
        <v>4.1231999999999998E-2</v>
      </c>
      <c r="BP2036" s="21">
        <f t="shared" si="245"/>
        <v>0</v>
      </c>
    </row>
    <row r="2037" spans="1:68" ht="11.1" hidden="1" customHeight="1" outlineLevel="2" x14ac:dyDescent="0.2">
      <c r="A2037" s="10"/>
      <c r="B2037" s="18"/>
      <c r="C2037" s="18"/>
      <c r="D2037" s="18"/>
      <c r="E2037" s="23" t="s">
        <v>1832</v>
      </c>
      <c r="F2037" s="208">
        <v>1.883</v>
      </c>
      <c r="G2037" s="208">
        <v>2.0470000000000002</v>
      </c>
      <c r="H2037" s="208">
        <v>1.2230000000000001</v>
      </c>
      <c r="I2037" s="239">
        <v>0.93100000000000005</v>
      </c>
      <c r="J2037" s="239"/>
      <c r="K2037" s="208">
        <v>0.51500000000000001</v>
      </c>
      <c r="L2037" s="24"/>
      <c r="M2037" s="24"/>
      <c r="N2037" s="24"/>
      <c r="O2037" s="24"/>
      <c r="P2037" s="208">
        <v>0.69499999999999995</v>
      </c>
      <c r="Q2037" s="208">
        <v>1.6539999999999999</v>
      </c>
      <c r="R2037" s="208">
        <v>1.839</v>
      </c>
      <c r="S2037" s="208">
        <v>1.593</v>
      </c>
      <c r="T2037" s="208">
        <v>1.5109999999999999</v>
      </c>
      <c r="U2037" s="208">
        <v>0.95799999999999996</v>
      </c>
      <c r="V2037" s="208">
        <v>0.53600000000000003</v>
      </c>
      <c r="W2037" s="208">
        <v>0.23599999999999999</v>
      </c>
      <c r="X2037" s="208">
        <v>6.3E-2</v>
      </c>
      <c r="Y2037" s="208">
        <v>4.1000000000000002E-2</v>
      </c>
      <c r="Z2037" s="24"/>
      <c r="AA2037" s="208">
        <v>0.13</v>
      </c>
      <c r="AB2037" s="208">
        <v>0.4</v>
      </c>
      <c r="AC2037" s="208">
        <v>0.72599999999999998</v>
      </c>
      <c r="AD2037" s="208">
        <v>0.88100000000000001</v>
      </c>
      <c r="AE2037" s="208">
        <v>0.78900000000000003</v>
      </c>
      <c r="AF2037" s="208">
        <v>0.61499999999999999</v>
      </c>
      <c r="AG2037" s="208">
        <v>0.253</v>
      </c>
      <c r="AH2037" s="208">
        <v>0.185</v>
      </c>
      <c r="AI2037" s="208">
        <v>0.108</v>
      </c>
      <c r="AJ2037" s="24"/>
      <c r="AK2037" s="24"/>
      <c r="AL2037" s="24"/>
      <c r="AM2037" s="24"/>
      <c r="AN2037" s="208">
        <v>1.0740000000000001</v>
      </c>
      <c r="AO2037" s="208">
        <v>2.556</v>
      </c>
      <c r="AP2037" s="208">
        <v>4.13</v>
      </c>
      <c r="AQ2037" s="208">
        <v>4.1559999999999997</v>
      </c>
      <c r="AR2037" s="208">
        <v>3.5219999999999998</v>
      </c>
      <c r="AS2037" s="208">
        <v>3.0089999999999999</v>
      </c>
      <c r="AT2037" s="208">
        <v>1.88</v>
      </c>
      <c r="AU2037" s="208">
        <v>0.92100000000000004</v>
      </c>
      <c r="AV2037" s="208">
        <v>0.13</v>
      </c>
      <c r="AW2037" s="24"/>
      <c r="AX2037" s="24"/>
      <c r="AY2037" s="208">
        <v>0.49099999999999999</v>
      </c>
      <c r="AZ2037" s="208">
        <v>0.88300000000000001</v>
      </c>
      <c r="BA2037" s="208">
        <v>2.1909999999999998</v>
      </c>
      <c r="BB2037" s="21">
        <f t="shared" si="244"/>
        <v>4.1559999999999997</v>
      </c>
      <c r="BC2037" s="21"/>
      <c r="BD2037" s="22">
        <f t="shared" si="242"/>
        <v>5.586021505376344</v>
      </c>
      <c r="BE2037" s="21"/>
      <c r="BG2037" s="10"/>
      <c r="BH2037" s="21">
        <f t="shared" si="243"/>
        <v>0</v>
      </c>
      <c r="BI2037" s="22">
        <f t="shared" si="243"/>
        <v>4.156E-3</v>
      </c>
      <c r="BJ2037" s="21"/>
      <c r="BK2037" s="21">
        <v>0</v>
      </c>
      <c r="BL2037" s="22">
        <v>1.2468E-2</v>
      </c>
      <c r="BM2037" s="21"/>
      <c r="BN2037" s="21">
        <f t="shared" si="245"/>
        <v>0</v>
      </c>
      <c r="BO2037" s="22">
        <f t="shared" si="245"/>
        <v>4.9872E-2</v>
      </c>
      <c r="BP2037" s="21">
        <f t="shared" si="245"/>
        <v>0</v>
      </c>
    </row>
    <row r="2038" spans="1:68" ht="11.1" hidden="1" customHeight="1" outlineLevel="2" x14ac:dyDescent="0.2">
      <c r="A2038" s="10"/>
      <c r="B2038" s="18"/>
      <c r="C2038" s="18"/>
      <c r="D2038" s="18"/>
      <c r="E2038" s="23" t="s">
        <v>1833</v>
      </c>
      <c r="F2038" s="208">
        <v>1.4990000000000001</v>
      </c>
      <c r="G2038" s="208">
        <v>1.528</v>
      </c>
      <c r="H2038" s="208">
        <v>0.91200000000000003</v>
      </c>
      <c r="I2038" s="239">
        <v>0.67200000000000004</v>
      </c>
      <c r="J2038" s="239"/>
      <c r="K2038" s="208">
        <v>0.376</v>
      </c>
      <c r="L2038" s="24"/>
      <c r="M2038" s="24"/>
      <c r="N2038" s="24"/>
      <c r="O2038" s="24"/>
      <c r="P2038" s="208">
        <v>0.53100000000000003</v>
      </c>
      <c r="Q2038" s="208">
        <v>1.2050000000000001</v>
      </c>
      <c r="R2038" s="208">
        <v>1.175</v>
      </c>
      <c r="S2038" s="208">
        <v>1.4319999999999999</v>
      </c>
      <c r="T2038" s="208">
        <v>1.498</v>
      </c>
      <c r="U2038" s="208">
        <v>1.0429999999999999</v>
      </c>
      <c r="V2038" s="208">
        <v>0.625</v>
      </c>
      <c r="W2038" s="208">
        <v>0.317</v>
      </c>
      <c r="X2038" s="208">
        <v>0.108</v>
      </c>
      <c r="Y2038" s="24"/>
      <c r="Z2038" s="24"/>
      <c r="AA2038" s="208">
        <v>0.222</v>
      </c>
      <c r="AB2038" s="208">
        <v>0.91700000000000004</v>
      </c>
      <c r="AC2038" s="208">
        <v>0.85499999999999998</v>
      </c>
      <c r="AD2038" s="208">
        <v>1.4239999999999999</v>
      </c>
      <c r="AE2038" s="208">
        <v>1.5049999999999999</v>
      </c>
      <c r="AF2038" s="208">
        <v>1.411</v>
      </c>
      <c r="AG2038" s="208">
        <v>0.93500000000000005</v>
      </c>
      <c r="AH2038" s="208">
        <v>0.51</v>
      </c>
      <c r="AI2038" s="208">
        <v>0.39300000000000002</v>
      </c>
      <c r="AJ2038" s="24"/>
      <c r="AK2038" s="24"/>
      <c r="AL2038" s="24"/>
      <c r="AM2038" s="208">
        <v>0.24299999999999999</v>
      </c>
      <c r="AN2038" s="208">
        <v>0.76800000000000002</v>
      </c>
      <c r="AO2038" s="208">
        <v>1</v>
      </c>
      <c r="AP2038" s="208">
        <v>1.4850000000000001</v>
      </c>
      <c r="AQ2038" s="208">
        <v>1.7130000000000001</v>
      </c>
      <c r="AR2038" s="208">
        <v>1.347</v>
      </c>
      <c r="AS2038" s="208">
        <v>1.17</v>
      </c>
      <c r="AT2038" s="208">
        <v>0.73399999999999999</v>
      </c>
      <c r="AU2038" s="208">
        <v>0.40200000000000002</v>
      </c>
      <c r="AV2038" s="24"/>
      <c r="AW2038" s="24"/>
      <c r="AX2038" s="24"/>
      <c r="AY2038" s="208">
        <v>0.29399999999999998</v>
      </c>
      <c r="AZ2038" s="208">
        <v>0.41899999999999998</v>
      </c>
      <c r="BA2038" s="208">
        <v>0.97199999999999998</v>
      </c>
      <c r="BB2038" s="21">
        <f t="shared" si="244"/>
        <v>1.7130000000000001</v>
      </c>
      <c r="BC2038" s="21"/>
      <c r="BD2038" s="22">
        <f t="shared" si="242"/>
        <v>2.30241935483871</v>
      </c>
      <c r="BE2038" s="21"/>
      <c r="BG2038" s="10"/>
      <c r="BH2038" s="21">
        <f t="shared" si="243"/>
        <v>0</v>
      </c>
      <c r="BI2038" s="22">
        <f t="shared" si="243"/>
        <v>1.7130000000000003E-3</v>
      </c>
      <c r="BJ2038" s="21"/>
      <c r="BK2038" s="21">
        <v>0</v>
      </c>
      <c r="BL2038" s="22">
        <v>5.1390000000000012E-3</v>
      </c>
      <c r="BM2038" s="21"/>
      <c r="BN2038" s="21">
        <f t="shared" si="245"/>
        <v>0</v>
      </c>
      <c r="BO2038" s="22">
        <f t="shared" si="245"/>
        <v>2.0556000000000005E-2</v>
      </c>
      <c r="BP2038" s="21">
        <f t="shared" si="245"/>
        <v>0</v>
      </c>
    </row>
    <row r="2039" spans="1:68" ht="11.1" hidden="1" customHeight="1" outlineLevel="2" x14ac:dyDescent="0.2">
      <c r="A2039" s="10"/>
      <c r="B2039" s="18"/>
      <c r="C2039" s="18"/>
      <c r="D2039" s="18"/>
      <c r="E2039" s="23" t="s">
        <v>1834</v>
      </c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08">
        <v>2.8980000000000001</v>
      </c>
      <c r="V2039" s="208">
        <v>2.1190000000000002</v>
      </c>
      <c r="W2039" s="208">
        <v>1.1120000000000001</v>
      </c>
      <c r="X2039" s="208">
        <v>0.31</v>
      </c>
      <c r="Y2039" s="24"/>
      <c r="Z2039" s="24"/>
      <c r="AA2039" s="208">
        <v>0.19700000000000001</v>
      </c>
      <c r="AB2039" s="208">
        <v>1.9970000000000001</v>
      </c>
      <c r="AC2039" s="208">
        <v>3.476</v>
      </c>
      <c r="AD2039" s="208">
        <v>2.956</v>
      </c>
      <c r="AE2039" s="208">
        <v>3.145</v>
      </c>
      <c r="AF2039" s="208">
        <v>2.6160000000000001</v>
      </c>
      <c r="AG2039" s="208">
        <v>1.9239999999999999</v>
      </c>
      <c r="AH2039" s="208">
        <v>0.81499999999999995</v>
      </c>
      <c r="AI2039" s="208">
        <v>0.40699999999999997</v>
      </c>
      <c r="AJ2039" s="24"/>
      <c r="AK2039" s="24"/>
      <c r="AL2039" s="24"/>
      <c r="AM2039" s="208">
        <v>0.115</v>
      </c>
      <c r="AN2039" s="208">
        <v>1.78</v>
      </c>
      <c r="AO2039" s="208">
        <v>2.3340000000000001</v>
      </c>
      <c r="AP2039" s="208">
        <v>2.9049999999999998</v>
      </c>
      <c r="AQ2039" s="208">
        <v>2.9540000000000002</v>
      </c>
      <c r="AR2039" s="208">
        <v>3.129</v>
      </c>
      <c r="AS2039" s="208">
        <v>2.419</v>
      </c>
      <c r="AT2039" s="208">
        <v>1.385</v>
      </c>
      <c r="AU2039" s="208">
        <v>0.995</v>
      </c>
      <c r="AV2039" s="208">
        <v>2E-3</v>
      </c>
      <c r="AW2039" s="24"/>
      <c r="AX2039" s="24"/>
      <c r="AY2039" s="208">
        <v>0.318</v>
      </c>
      <c r="AZ2039" s="208">
        <v>1.0609999999999999</v>
      </c>
      <c r="BA2039" s="208">
        <v>2.1539999999999999</v>
      </c>
      <c r="BB2039" s="21">
        <f t="shared" si="244"/>
        <v>3.476</v>
      </c>
      <c r="BC2039" s="21"/>
      <c r="BD2039" s="22">
        <f t="shared" si="242"/>
        <v>4.6720430107526889</v>
      </c>
      <c r="BE2039" s="21"/>
      <c r="BG2039" s="10"/>
      <c r="BH2039" s="21">
        <f t="shared" si="243"/>
        <v>0</v>
      </c>
      <c r="BI2039" s="22">
        <f t="shared" si="243"/>
        <v>3.4760000000000008E-3</v>
      </c>
      <c r="BJ2039" s="21"/>
      <c r="BK2039" s="21">
        <v>0</v>
      </c>
      <c r="BL2039" s="22">
        <v>1.0428000000000003E-2</v>
      </c>
      <c r="BM2039" s="21"/>
      <c r="BN2039" s="21">
        <f t="shared" si="245"/>
        <v>0</v>
      </c>
      <c r="BO2039" s="22">
        <f t="shared" si="245"/>
        <v>4.1712000000000013E-2</v>
      </c>
      <c r="BP2039" s="21">
        <f t="shared" si="245"/>
        <v>0</v>
      </c>
    </row>
    <row r="2040" spans="1:68" ht="11.1" customHeight="1" outlineLevel="1" collapsed="1" x14ac:dyDescent="0.2">
      <c r="A2040" s="10"/>
      <c r="B2040" s="18"/>
      <c r="C2040" s="18"/>
      <c r="D2040" s="18"/>
      <c r="E2040" s="19" t="s">
        <v>1835</v>
      </c>
      <c r="F2040" s="209">
        <v>0.5</v>
      </c>
      <c r="G2040" s="20"/>
      <c r="H2040" s="20"/>
      <c r="I2040" s="20"/>
      <c r="J2040" s="20"/>
      <c r="K2040" s="209">
        <v>0.5</v>
      </c>
      <c r="L2040" s="20"/>
      <c r="M2040" s="20"/>
      <c r="N2040" s="20"/>
      <c r="O2040" s="20"/>
      <c r="P2040" s="20"/>
      <c r="Q2040" s="209">
        <v>0.5</v>
      </c>
      <c r="R2040" s="20"/>
      <c r="S2040" s="209">
        <v>0.5</v>
      </c>
      <c r="T2040" s="20"/>
      <c r="U2040" s="20"/>
      <c r="V2040" s="20"/>
      <c r="W2040" s="209">
        <v>0.5</v>
      </c>
      <c r="X2040" s="20"/>
      <c r="Y2040" s="20"/>
      <c r="Z2040" s="20"/>
      <c r="AA2040" s="20"/>
      <c r="AB2040" s="20"/>
      <c r="AC2040" s="209">
        <v>0.5</v>
      </c>
      <c r="AD2040" s="20"/>
      <c r="AE2040" s="209">
        <v>0.5</v>
      </c>
      <c r="AF2040" s="20"/>
      <c r="AG2040" s="20"/>
      <c r="AH2040" s="20"/>
      <c r="AI2040" s="209">
        <v>0.5</v>
      </c>
      <c r="AJ2040" s="20"/>
      <c r="AK2040" s="20"/>
      <c r="AL2040" s="20"/>
      <c r="AM2040" s="20"/>
      <c r="AN2040" s="209">
        <v>0.2</v>
      </c>
      <c r="AO2040" s="209">
        <v>0.5</v>
      </c>
      <c r="AP2040" s="20"/>
      <c r="AQ2040" s="209">
        <v>0.5</v>
      </c>
      <c r="AR2040" s="209">
        <v>0.01</v>
      </c>
      <c r="AS2040" s="209">
        <v>8.0000000000000002E-3</v>
      </c>
      <c r="AT2040" s="209">
        <v>1.0999999999999999E-2</v>
      </c>
      <c r="AU2040" s="209">
        <v>8.9999999999999993E-3</v>
      </c>
      <c r="AV2040" s="20"/>
      <c r="AW2040" s="20"/>
      <c r="AX2040" s="20"/>
      <c r="AY2040" s="209">
        <v>8.0000000000000002E-3</v>
      </c>
      <c r="AZ2040" s="209">
        <v>1.2999999999999999E-2</v>
      </c>
      <c r="BA2040" s="20"/>
      <c r="BB2040" s="21">
        <f t="shared" si="244"/>
        <v>0.5</v>
      </c>
      <c r="BC2040" s="21">
        <f>BF2040</f>
        <v>1.2</v>
      </c>
      <c r="BD2040" s="22">
        <f t="shared" si="242"/>
        <v>0.67204301075268813</v>
      </c>
      <c r="BE2040" s="21">
        <f>BC2040-BD2040</f>
        <v>0.52795698924731183</v>
      </c>
      <c r="BF2040" s="2">
        <v>1.2</v>
      </c>
      <c r="BG2040" s="10">
        <v>7</v>
      </c>
      <c r="BH2040" s="21">
        <f t="shared" si="243"/>
        <v>8.9279999999999991E-4</v>
      </c>
      <c r="BI2040" s="22">
        <f t="shared" si="243"/>
        <v>5.0000000000000001E-4</v>
      </c>
      <c r="BJ2040" s="21">
        <f>BH2040-BI2040</f>
        <v>3.927999999999999E-4</v>
      </c>
      <c r="BK2040" s="21">
        <v>2.6783999999999996E-3</v>
      </c>
      <c r="BL2040" s="22">
        <v>1.5E-3</v>
      </c>
      <c r="BM2040" s="21">
        <v>1.1783999999999996E-3</v>
      </c>
      <c r="BN2040" s="21">
        <f t="shared" si="245"/>
        <v>1.0713599999999998E-2</v>
      </c>
      <c r="BO2040" s="22">
        <f t="shared" si="245"/>
        <v>6.0000000000000001E-3</v>
      </c>
      <c r="BP2040" s="21">
        <f t="shared" si="245"/>
        <v>4.7135999999999983E-3</v>
      </c>
    </row>
    <row r="2041" spans="1:68" ht="11.1" hidden="1" customHeight="1" outlineLevel="2" x14ac:dyDescent="0.2">
      <c r="A2041" s="10"/>
      <c r="B2041" s="18"/>
      <c r="C2041" s="18"/>
      <c r="D2041" s="18"/>
      <c r="E2041" s="23" t="s">
        <v>1836</v>
      </c>
      <c r="F2041" s="208">
        <v>0.5</v>
      </c>
      <c r="G2041" s="24"/>
      <c r="H2041" s="24"/>
      <c r="I2041" s="24"/>
      <c r="J2041" s="24"/>
      <c r="K2041" s="208">
        <v>0.5</v>
      </c>
      <c r="L2041" s="24"/>
      <c r="M2041" s="24"/>
      <c r="N2041" s="24"/>
      <c r="O2041" s="24"/>
      <c r="P2041" s="24"/>
      <c r="Q2041" s="208">
        <v>0.5</v>
      </c>
      <c r="R2041" s="24"/>
      <c r="S2041" s="208">
        <v>0.5</v>
      </c>
      <c r="T2041" s="24"/>
      <c r="U2041" s="24"/>
      <c r="V2041" s="24"/>
      <c r="W2041" s="208">
        <v>0.5</v>
      </c>
      <c r="X2041" s="24"/>
      <c r="Y2041" s="24"/>
      <c r="Z2041" s="24"/>
      <c r="AA2041" s="24"/>
      <c r="AB2041" s="24"/>
      <c r="AC2041" s="208">
        <v>0.5</v>
      </c>
      <c r="AD2041" s="24"/>
      <c r="AE2041" s="208">
        <v>0.5</v>
      </c>
      <c r="AF2041" s="24"/>
      <c r="AG2041" s="24"/>
      <c r="AH2041" s="24"/>
      <c r="AI2041" s="208">
        <v>0.5</v>
      </c>
      <c r="AJ2041" s="24"/>
      <c r="AK2041" s="24"/>
      <c r="AL2041" s="24"/>
      <c r="AM2041" s="24"/>
      <c r="AN2041" s="208">
        <v>0.2</v>
      </c>
      <c r="AO2041" s="208">
        <v>0.5</v>
      </c>
      <c r="AP2041" s="24"/>
      <c r="AQ2041" s="208">
        <v>0.5</v>
      </c>
      <c r="AR2041" s="208">
        <v>0.01</v>
      </c>
      <c r="AS2041" s="208">
        <v>8.0000000000000002E-3</v>
      </c>
      <c r="AT2041" s="208">
        <v>1.0999999999999999E-2</v>
      </c>
      <c r="AU2041" s="208">
        <v>8.9999999999999993E-3</v>
      </c>
      <c r="AV2041" s="24"/>
      <c r="AW2041" s="24"/>
      <c r="AX2041" s="24"/>
      <c r="AY2041" s="208">
        <v>8.0000000000000002E-3</v>
      </c>
      <c r="AZ2041" s="208">
        <v>1.2999999999999999E-2</v>
      </c>
      <c r="BA2041" s="24"/>
      <c r="BB2041" s="21">
        <f t="shared" si="244"/>
        <v>0.5</v>
      </c>
      <c r="BC2041" s="21"/>
      <c r="BD2041" s="22">
        <f t="shared" ref="BD2041:BD2104" si="246">(BB2041/31/24)*1000</f>
        <v>0.67204301075268813</v>
      </c>
      <c r="BE2041" s="21"/>
      <c r="BG2041" s="10"/>
      <c r="BH2041" s="21">
        <f t="shared" si="243"/>
        <v>0</v>
      </c>
      <c r="BI2041" s="22">
        <f t="shared" si="243"/>
        <v>5.0000000000000001E-4</v>
      </c>
      <c r="BJ2041" s="21"/>
      <c r="BK2041" s="21">
        <v>0</v>
      </c>
      <c r="BL2041" s="22">
        <v>1.5E-3</v>
      </c>
      <c r="BM2041" s="21"/>
      <c r="BN2041" s="21">
        <f t="shared" si="245"/>
        <v>0</v>
      </c>
      <c r="BO2041" s="22">
        <f t="shared" si="245"/>
        <v>6.0000000000000001E-3</v>
      </c>
      <c r="BP2041" s="21">
        <f t="shared" si="245"/>
        <v>0</v>
      </c>
    </row>
    <row r="2042" spans="1:68" ht="11.1" hidden="1" customHeight="1" outlineLevel="1" collapsed="1" x14ac:dyDescent="0.2">
      <c r="A2042" s="10"/>
      <c r="B2042" s="18"/>
      <c r="C2042" s="18"/>
      <c r="D2042" s="18"/>
      <c r="E2042" s="19" t="s">
        <v>1837</v>
      </c>
      <c r="F2042" s="209">
        <v>3.1890000000000001</v>
      </c>
      <c r="G2042" s="209">
        <v>2.661</v>
      </c>
      <c r="H2042" s="209">
        <v>1.8839999999999999</v>
      </c>
      <c r="I2042" s="240">
        <v>1.4079999999999999</v>
      </c>
      <c r="J2042" s="240"/>
      <c r="K2042" s="20"/>
      <c r="L2042" s="20"/>
      <c r="M2042" s="20"/>
      <c r="N2042" s="20"/>
      <c r="O2042" s="20"/>
      <c r="P2042" s="209">
        <v>2.4180000000000001</v>
      </c>
      <c r="Q2042" s="209">
        <v>2.121</v>
      </c>
      <c r="R2042" s="209">
        <v>2.9350000000000001</v>
      </c>
      <c r="S2042" s="209">
        <v>3.7629999999999999</v>
      </c>
      <c r="T2042" s="209">
        <v>3.3639999999999999</v>
      </c>
      <c r="U2042" s="209">
        <v>2.004</v>
      </c>
      <c r="V2042" s="209">
        <v>1.421</v>
      </c>
      <c r="W2042" s="209">
        <v>0.5</v>
      </c>
      <c r="X2042" s="209">
        <v>6.4000000000000001E-2</v>
      </c>
      <c r="Y2042" s="20"/>
      <c r="Z2042" s="20"/>
      <c r="AA2042" s="20"/>
      <c r="AB2042" s="209">
        <v>1.3340000000000001</v>
      </c>
      <c r="AC2042" s="209">
        <v>2.4950000000000001</v>
      </c>
      <c r="AD2042" s="209">
        <v>2.9089999999999998</v>
      </c>
      <c r="AE2042" s="209">
        <v>2.9630000000000001</v>
      </c>
      <c r="AF2042" s="209">
        <v>2.0019999999999998</v>
      </c>
      <c r="AG2042" s="209">
        <v>1.593</v>
      </c>
      <c r="AH2042" s="209">
        <v>1.117</v>
      </c>
      <c r="AI2042" s="209">
        <v>0.624</v>
      </c>
      <c r="AJ2042" s="209">
        <v>0.246</v>
      </c>
      <c r="AK2042" s="20"/>
      <c r="AL2042" s="20"/>
      <c r="AM2042" s="209">
        <v>0.22</v>
      </c>
      <c r="AN2042" s="209">
        <v>1.046</v>
      </c>
      <c r="AO2042" s="209">
        <v>2.0139999999999998</v>
      </c>
      <c r="AP2042" s="209">
        <v>2.431</v>
      </c>
      <c r="AQ2042" s="209">
        <v>3.492</v>
      </c>
      <c r="AR2042" s="209">
        <v>2.903</v>
      </c>
      <c r="AS2042" s="209">
        <v>2.5430000000000001</v>
      </c>
      <c r="AT2042" s="209">
        <v>0.88700000000000001</v>
      </c>
      <c r="AU2042" s="209">
        <v>0.65800000000000003</v>
      </c>
      <c r="AV2042" s="209">
        <v>7.1999999999999995E-2</v>
      </c>
      <c r="AW2042" s="20"/>
      <c r="AX2042" s="20"/>
      <c r="AY2042" s="209">
        <v>0.214</v>
      </c>
      <c r="AZ2042" s="209">
        <v>0.86599999999999999</v>
      </c>
      <c r="BA2042" s="209">
        <v>1.663</v>
      </c>
      <c r="BB2042" s="21">
        <f t="shared" si="244"/>
        <v>3.7629999999999999</v>
      </c>
      <c r="BC2042" s="21">
        <f>BF2042</f>
        <v>6</v>
      </c>
      <c r="BD2042" s="22">
        <f t="shared" si="246"/>
        <v>5.057795698924731</v>
      </c>
      <c r="BE2042" s="21">
        <f>BC2042-BD2042</f>
        <v>0.94220430107526898</v>
      </c>
      <c r="BF2042" s="2">
        <v>6</v>
      </c>
      <c r="BG2042" s="10">
        <v>6</v>
      </c>
      <c r="BH2042" s="21">
        <f t="shared" si="243"/>
        <v>4.4640000000000001E-3</v>
      </c>
      <c r="BI2042" s="22">
        <f t="shared" si="243"/>
        <v>3.7629999999999994E-3</v>
      </c>
      <c r="BJ2042" s="21">
        <f>BH2042-BI2042</f>
        <v>7.0100000000000067E-4</v>
      </c>
      <c r="BK2042" s="21">
        <v>1.3392000000000001E-2</v>
      </c>
      <c r="BL2042" s="22">
        <v>1.1288999999999999E-2</v>
      </c>
      <c r="BM2042" s="21">
        <v>2.1030000000000024E-3</v>
      </c>
      <c r="BN2042" s="21">
        <f t="shared" si="245"/>
        <v>5.3568000000000005E-2</v>
      </c>
      <c r="BO2042" s="22">
        <f t="shared" si="245"/>
        <v>4.5155999999999995E-2</v>
      </c>
      <c r="BP2042" s="21">
        <f t="shared" si="245"/>
        <v>8.4120000000000097E-3</v>
      </c>
    </row>
    <row r="2043" spans="1:68" ht="11.1" hidden="1" customHeight="1" outlineLevel="2" x14ac:dyDescent="0.2">
      <c r="A2043" s="10"/>
      <c r="B2043" s="18"/>
      <c r="C2043" s="18"/>
      <c r="D2043" s="18"/>
      <c r="E2043" s="23" t="s">
        <v>1838</v>
      </c>
      <c r="F2043" s="208">
        <v>3.1890000000000001</v>
      </c>
      <c r="G2043" s="208">
        <v>2.661</v>
      </c>
      <c r="H2043" s="208">
        <v>1.8839999999999999</v>
      </c>
      <c r="I2043" s="239">
        <v>1.4079999999999999</v>
      </c>
      <c r="J2043" s="239"/>
      <c r="K2043" s="24"/>
      <c r="L2043" s="24"/>
      <c r="M2043" s="24"/>
      <c r="N2043" s="24"/>
      <c r="O2043" s="24"/>
      <c r="P2043" s="208">
        <v>2.4180000000000001</v>
      </c>
      <c r="Q2043" s="208">
        <v>2.121</v>
      </c>
      <c r="R2043" s="208">
        <v>2.9350000000000001</v>
      </c>
      <c r="S2043" s="208">
        <v>3.7629999999999999</v>
      </c>
      <c r="T2043" s="208">
        <v>3.3639999999999999</v>
      </c>
      <c r="U2043" s="208">
        <v>2.004</v>
      </c>
      <c r="V2043" s="208">
        <v>1.421</v>
      </c>
      <c r="W2043" s="208">
        <v>0.5</v>
      </c>
      <c r="X2043" s="208">
        <v>6.4000000000000001E-2</v>
      </c>
      <c r="Y2043" s="24"/>
      <c r="Z2043" s="24"/>
      <c r="AA2043" s="24"/>
      <c r="AB2043" s="208">
        <v>1.3340000000000001</v>
      </c>
      <c r="AC2043" s="208">
        <v>2.4950000000000001</v>
      </c>
      <c r="AD2043" s="208">
        <v>2.9089999999999998</v>
      </c>
      <c r="AE2043" s="208">
        <v>2.9630000000000001</v>
      </c>
      <c r="AF2043" s="208">
        <v>2.0019999999999998</v>
      </c>
      <c r="AG2043" s="208">
        <v>1.593</v>
      </c>
      <c r="AH2043" s="208">
        <v>1.117</v>
      </c>
      <c r="AI2043" s="208">
        <v>0.624</v>
      </c>
      <c r="AJ2043" s="208">
        <v>0.246</v>
      </c>
      <c r="AK2043" s="24"/>
      <c r="AL2043" s="24"/>
      <c r="AM2043" s="208">
        <v>0.22</v>
      </c>
      <c r="AN2043" s="208">
        <v>1.046</v>
      </c>
      <c r="AO2043" s="208">
        <v>2.0139999999999998</v>
      </c>
      <c r="AP2043" s="208">
        <v>2.431</v>
      </c>
      <c r="AQ2043" s="208">
        <v>3.492</v>
      </c>
      <c r="AR2043" s="208">
        <v>2.903</v>
      </c>
      <c r="AS2043" s="208">
        <v>2.5430000000000001</v>
      </c>
      <c r="AT2043" s="208">
        <v>0.88700000000000001</v>
      </c>
      <c r="AU2043" s="208">
        <v>0.65800000000000003</v>
      </c>
      <c r="AV2043" s="208">
        <v>7.1999999999999995E-2</v>
      </c>
      <c r="AW2043" s="24"/>
      <c r="AX2043" s="24"/>
      <c r="AY2043" s="208">
        <v>0.214</v>
      </c>
      <c r="AZ2043" s="208">
        <v>0.86599999999999999</v>
      </c>
      <c r="BA2043" s="208">
        <v>1.663</v>
      </c>
      <c r="BB2043" s="21">
        <f t="shared" si="244"/>
        <v>3.7629999999999999</v>
      </c>
      <c r="BC2043" s="21"/>
      <c r="BD2043" s="22">
        <f t="shared" si="246"/>
        <v>5.057795698924731</v>
      </c>
      <c r="BE2043" s="21"/>
      <c r="BG2043" s="10"/>
      <c r="BH2043" s="21">
        <f t="shared" si="243"/>
        <v>0</v>
      </c>
      <c r="BI2043" s="22">
        <f t="shared" si="243"/>
        <v>3.7629999999999994E-3</v>
      </c>
      <c r="BJ2043" s="21"/>
      <c r="BK2043" s="21">
        <v>0</v>
      </c>
      <c r="BL2043" s="22">
        <v>1.1288999999999999E-2</v>
      </c>
      <c r="BM2043" s="21"/>
      <c r="BN2043" s="21">
        <f t="shared" si="245"/>
        <v>0</v>
      </c>
      <c r="BO2043" s="22">
        <f t="shared" si="245"/>
        <v>4.5155999999999995E-2</v>
      </c>
      <c r="BP2043" s="21">
        <f t="shared" si="245"/>
        <v>0</v>
      </c>
    </row>
    <row r="2044" spans="1:68" ht="11.1" customHeight="1" outlineLevel="1" collapsed="1" x14ac:dyDescent="0.2">
      <c r="A2044" s="10"/>
      <c r="B2044" s="18"/>
      <c r="C2044" s="18"/>
      <c r="D2044" s="18"/>
      <c r="E2044" s="19" t="s">
        <v>1839</v>
      </c>
      <c r="F2044" s="20"/>
      <c r="G2044" s="20"/>
      <c r="H2044" s="20"/>
      <c r="I2044" s="20"/>
      <c r="J2044" s="20"/>
      <c r="K2044" s="20"/>
      <c r="L2044" s="20"/>
      <c r="M2044" s="20"/>
      <c r="N2044" s="20"/>
      <c r="O2044" s="20"/>
      <c r="P2044" s="20"/>
      <c r="Q2044" s="20"/>
      <c r="R2044" s="20"/>
      <c r="S2044" s="20"/>
      <c r="T2044" s="20"/>
      <c r="U2044" s="20"/>
      <c r="V2044" s="20"/>
      <c r="W2044" s="20"/>
      <c r="X2044" s="209">
        <v>3.165</v>
      </c>
      <c r="Y2044" s="20"/>
      <c r="Z2044" s="20"/>
      <c r="AA2044" s="20"/>
      <c r="AB2044" s="209">
        <v>0.46100000000000002</v>
      </c>
      <c r="AC2044" s="209">
        <v>0.4</v>
      </c>
      <c r="AD2044" s="209">
        <v>1.9379999999999999</v>
      </c>
      <c r="AE2044" s="209">
        <v>1.466</v>
      </c>
      <c r="AF2044" s="209">
        <v>1.2290000000000001</v>
      </c>
      <c r="AG2044" s="209">
        <v>0.48499999999999999</v>
      </c>
      <c r="AH2044" s="209">
        <v>0.216</v>
      </c>
      <c r="AI2044" s="209">
        <v>0.09</v>
      </c>
      <c r="AJ2044" s="20"/>
      <c r="AK2044" s="20"/>
      <c r="AL2044" s="20"/>
      <c r="AM2044" s="209">
        <v>0.09</v>
      </c>
      <c r="AN2044" s="209">
        <v>0.26900000000000002</v>
      </c>
      <c r="AO2044" s="209">
        <v>0.84099999999999997</v>
      </c>
      <c r="AP2044" s="209">
        <v>1.107</v>
      </c>
      <c r="AQ2044" s="209">
        <v>1.1859999999999999</v>
      </c>
      <c r="AR2044" s="209">
        <v>0.997</v>
      </c>
      <c r="AS2044" s="209">
        <v>0.76800000000000002</v>
      </c>
      <c r="AT2044" s="209">
        <v>0.13900000000000001</v>
      </c>
      <c r="AU2044" s="209">
        <v>3.6999999999999998E-2</v>
      </c>
      <c r="AV2044" s="20"/>
      <c r="AW2044" s="20"/>
      <c r="AX2044" s="20"/>
      <c r="AY2044" s="209">
        <v>4.5999999999999999E-2</v>
      </c>
      <c r="AZ2044" s="20"/>
      <c r="BA2044" s="20"/>
      <c r="BB2044" s="21">
        <f t="shared" si="244"/>
        <v>3.165</v>
      </c>
      <c r="BC2044" s="21">
        <f>BD2044</f>
        <v>4.254032258064516</v>
      </c>
      <c r="BD2044" s="22">
        <f t="shared" si="246"/>
        <v>4.254032258064516</v>
      </c>
      <c r="BE2044" s="21">
        <f>BC2044-BD2044</f>
        <v>0</v>
      </c>
      <c r="BF2044" s="2">
        <v>2.79</v>
      </c>
      <c r="BG2044" s="10">
        <v>7</v>
      </c>
      <c r="BH2044" s="21">
        <f t="shared" si="243"/>
        <v>3.1649999999999998E-3</v>
      </c>
      <c r="BI2044" s="22">
        <f t="shared" si="243"/>
        <v>3.1649999999999998E-3</v>
      </c>
      <c r="BJ2044" s="21">
        <f>BH2044-BI2044</f>
        <v>0</v>
      </c>
      <c r="BK2044" s="21">
        <v>9.495E-3</v>
      </c>
      <c r="BL2044" s="22">
        <v>9.495E-3</v>
      </c>
      <c r="BM2044" s="21">
        <v>0</v>
      </c>
      <c r="BN2044" s="21">
        <f t="shared" si="245"/>
        <v>3.798E-2</v>
      </c>
      <c r="BO2044" s="22">
        <f t="shared" si="245"/>
        <v>3.798E-2</v>
      </c>
      <c r="BP2044" s="21">
        <f t="shared" si="245"/>
        <v>0</v>
      </c>
    </row>
    <row r="2045" spans="1:68" ht="11.1" hidden="1" customHeight="1" outlineLevel="2" x14ac:dyDescent="0.2">
      <c r="A2045" s="10"/>
      <c r="B2045" s="18"/>
      <c r="C2045" s="18"/>
      <c r="D2045" s="18"/>
      <c r="E2045" s="23" t="s">
        <v>1840</v>
      </c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208">
        <v>3.165</v>
      </c>
      <c r="Y2045" s="24"/>
      <c r="Z2045" s="24"/>
      <c r="AA2045" s="24"/>
      <c r="AB2045" s="208">
        <v>0.46100000000000002</v>
      </c>
      <c r="AC2045" s="208">
        <v>0.4</v>
      </c>
      <c r="AD2045" s="208">
        <v>1.9379999999999999</v>
      </c>
      <c r="AE2045" s="208">
        <v>1.466</v>
      </c>
      <c r="AF2045" s="208">
        <v>1.2290000000000001</v>
      </c>
      <c r="AG2045" s="208">
        <v>0.48499999999999999</v>
      </c>
      <c r="AH2045" s="208">
        <v>0.216</v>
      </c>
      <c r="AI2045" s="208">
        <v>0.09</v>
      </c>
      <c r="AJ2045" s="24"/>
      <c r="AK2045" s="24"/>
      <c r="AL2045" s="24"/>
      <c r="AM2045" s="208">
        <v>0.09</v>
      </c>
      <c r="AN2045" s="208">
        <v>0.26900000000000002</v>
      </c>
      <c r="AO2045" s="208">
        <v>0.84099999999999997</v>
      </c>
      <c r="AP2045" s="208">
        <v>1.107</v>
      </c>
      <c r="AQ2045" s="208">
        <v>1.1859999999999999</v>
      </c>
      <c r="AR2045" s="208">
        <v>0.997</v>
      </c>
      <c r="AS2045" s="208">
        <v>0.76800000000000002</v>
      </c>
      <c r="AT2045" s="208">
        <v>0.13900000000000001</v>
      </c>
      <c r="AU2045" s="208">
        <v>3.6999999999999998E-2</v>
      </c>
      <c r="AV2045" s="24"/>
      <c r="AW2045" s="24"/>
      <c r="AX2045" s="24"/>
      <c r="AY2045" s="208">
        <v>4.5999999999999999E-2</v>
      </c>
      <c r="AZ2045" s="24"/>
      <c r="BA2045" s="24"/>
      <c r="BB2045" s="21">
        <f t="shared" si="244"/>
        <v>3.165</v>
      </c>
      <c r="BC2045" s="21"/>
      <c r="BD2045" s="22">
        <f t="shared" si="246"/>
        <v>4.254032258064516</v>
      </c>
      <c r="BE2045" s="21"/>
      <c r="BG2045" s="10"/>
      <c r="BH2045" s="21">
        <f t="shared" si="243"/>
        <v>0</v>
      </c>
      <c r="BI2045" s="22">
        <f t="shared" si="243"/>
        <v>3.1649999999999998E-3</v>
      </c>
      <c r="BJ2045" s="21"/>
      <c r="BK2045" s="21">
        <v>0</v>
      </c>
      <c r="BL2045" s="22">
        <v>9.495E-3</v>
      </c>
      <c r="BM2045" s="21"/>
      <c r="BN2045" s="21">
        <f t="shared" si="245"/>
        <v>0</v>
      </c>
      <c r="BO2045" s="22">
        <f t="shared" si="245"/>
        <v>3.798E-2</v>
      </c>
      <c r="BP2045" s="21">
        <f t="shared" si="245"/>
        <v>0</v>
      </c>
    </row>
    <row r="2046" spans="1:68" ht="11.1" hidden="1" customHeight="1" outlineLevel="1" collapsed="1" x14ac:dyDescent="0.2">
      <c r="A2046" s="10"/>
      <c r="B2046" s="18"/>
      <c r="C2046" s="18"/>
      <c r="D2046" s="18"/>
      <c r="E2046" s="19" t="s">
        <v>1841</v>
      </c>
      <c r="F2046" s="209">
        <v>5.7949999999999999</v>
      </c>
      <c r="G2046" s="209">
        <v>4.57</v>
      </c>
      <c r="H2046" s="209">
        <v>3.1120000000000001</v>
      </c>
      <c r="I2046" s="20"/>
      <c r="J2046" s="20"/>
      <c r="K2046" s="209">
        <v>4.4089999999999998</v>
      </c>
      <c r="L2046" s="20"/>
      <c r="M2046" s="20"/>
      <c r="N2046" s="20"/>
      <c r="O2046" s="20"/>
      <c r="P2046" s="209">
        <v>1.085</v>
      </c>
      <c r="Q2046" s="209">
        <v>3.1930000000000001</v>
      </c>
      <c r="R2046" s="209">
        <v>4.4459999999999997</v>
      </c>
      <c r="S2046" s="209">
        <v>5.1210000000000004</v>
      </c>
      <c r="T2046" s="209">
        <v>4.4210000000000003</v>
      </c>
      <c r="U2046" s="209">
        <v>5.625</v>
      </c>
      <c r="V2046" s="209">
        <v>1.476</v>
      </c>
      <c r="W2046" s="209">
        <v>8.9999999999999993E-3</v>
      </c>
      <c r="X2046" s="209">
        <v>0.15</v>
      </c>
      <c r="Y2046" s="20"/>
      <c r="Z2046" s="20"/>
      <c r="AA2046" s="209">
        <v>0.32</v>
      </c>
      <c r="AB2046" s="209">
        <v>6.875</v>
      </c>
      <c r="AC2046" s="209">
        <v>6.11</v>
      </c>
      <c r="AD2046" s="209">
        <v>7.8550000000000004</v>
      </c>
      <c r="AE2046" s="209">
        <v>4.625</v>
      </c>
      <c r="AF2046" s="209">
        <v>3.9929999999999999</v>
      </c>
      <c r="AG2046" s="209">
        <v>2.2589999999999999</v>
      </c>
      <c r="AH2046" s="209">
        <v>2.1840000000000002</v>
      </c>
      <c r="AI2046" s="209">
        <v>0.52900000000000003</v>
      </c>
      <c r="AJ2046" s="20"/>
      <c r="AK2046" s="20"/>
      <c r="AL2046" s="20"/>
      <c r="AM2046" s="20"/>
      <c r="AN2046" s="209">
        <v>1.444</v>
      </c>
      <c r="AO2046" s="209">
        <v>4.6760000000000002</v>
      </c>
      <c r="AP2046" s="209">
        <v>5.1470000000000002</v>
      </c>
      <c r="AQ2046" s="209">
        <v>5.7690000000000001</v>
      </c>
      <c r="AR2046" s="209">
        <v>4.3869999999999996</v>
      </c>
      <c r="AS2046" s="209">
        <v>3.258</v>
      </c>
      <c r="AT2046" s="209">
        <v>2.3719999999999999</v>
      </c>
      <c r="AU2046" s="209">
        <v>1.0009999999999999</v>
      </c>
      <c r="AV2046" s="20"/>
      <c r="AW2046" s="20"/>
      <c r="AX2046" s="20"/>
      <c r="AY2046" s="20"/>
      <c r="AZ2046" s="20"/>
      <c r="BA2046" s="209">
        <v>6.0330000000000004</v>
      </c>
      <c r="BB2046" s="21">
        <f>BB2047+BB2048</f>
        <v>9.0850000000000009</v>
      </c>
      <c r="BC2046" s="21">
        <f>BD2046</f>
        <v>12.211021505376346</v>
      </c>
      <c r="BD2046" s="22">
        <f t="shared" si="246"/>
        <v>12.211021505376346</v>
      </c>
      <c r="BE2046" s="21">
        <f>BC2046-BD2046</f>
        <v>0</v>
      </c>
      <c r="BF2046" s="2">
        <v>8.1300000000000008</v>
      </c>
      <c r="BG2046" s="10">
        <v>6</v>
      </c>
      <c r="BH2046" s="21">
        <f t="shared" si="243"/>
        <v>9.0850000000000011E-3</v>
      </c>
      <c r="BI2046" s="22">
        <f t="shared" si="243"/>
        <v>9.0850000000000011E-3</v>
      </c>
      <c r="BJ2046" s="21">
        <f>BH2046-BI2046</f>
        <v>0</v>
      </c>
      <c r="BK2046" s="21">
        <v>2.7255000000000001E-2</v>
      </c>
      <c r="BL2046" s="22">
        <v>2.7255000000000001E-2</v>
      </c>
      <c r="BM2046" s="21">
        <v>0</v>
      </c>
      <c r="BN2046" s="21">
        <f t="shared" si="245"/>
        <v>0.10902000000000001</v>
      </c>
      <c r="BO2046" s="22">
        <f t="shared" si="245"/>
        <v>0.10902000000000001</v>
      </c>
      <c r="BP2046" s="21">
        <f t="shared" si="245"/>
        <v>0</v>
      </c>
    </row>
    <row r="2047" spans="1:68" ht="21.95" hidden="1" customHeight="1" outlineLevel="2" x14ac:dyDescent="0.2">
      <c r="A2047" s="10"/>
      <c r="B2047" s="18"/>
      <c r="C2047" s="18"/>
      <c r="D2047" s="18"/>
      <c r="E2047" s="23" t="s">
        <v>1842</v>
      </c>
      <c r="F2047" s="208">
        <v>2.1749999999999998</v>
      </c>
      <c r="G2047" s="208">
        <v>1.39</v>
      </c>
      <c r="H2047" s="208">
        <v>0.89500000000000002</v>
      </c>
      <c r="I2047" s="24"/>
      <c r="J2047" s="24"/>
      <c r="K2047" s="208">
        <v>1.827</v>
      </c>
      <c r="L2047" s="24"/>
      <c r="M2047" s="24"/>
      <c r="N2047" s="24"/>
      <c r="O2047" s="24"/>
      <c r="P2047" s="24"/>
      <c r="Q2047" s="208">
        <v>0.94299999999999995</v>
      </c>
      <c r="R2047" s="208">
        <v>2.0779999999999998</v>
      </c>
      <c r="S2047" s="208">
        <v>2.4430000000000001</v>
      </c>
      <c r="T2047" s="208">
        <v>2.085</v>
      </c>
      <c r="U2047" s="208">
        <v>1.875</v>
      </c>
      <c r="V2047" s="208">
        <v>1.476</v>
      </c>
      <c r="W2047" s="24"/>
      <c r="X2047" s="24"/>
      <c r="Y2047" s="24"/>
      <c r="Z2047" s="24"/>
      <c r="AA2047" s="24"/>
      <c r="AB2047" s="208">
        <v>0.625</v>
      </c>
      <c r="AC2047" s="208">
        <v>1.25</v>
      </c>
      <c r="AD2047" s="208">
        <v>2.835</v>
      </c>
      <c r="AE2047" s="208">
        <v>2.62</v>
      </c>
      <c r="AF2047" s="208">
        <v>1.778</v>
      </c>
      <c r="AG2047" s="208">
        <v>1.0680000000000001</v>
      </c>
      <c r="AH2047" s="208">
        <v>1.1559999999999999</v>
      </c>
      <c r="AI2047" s="24"/>
      <c r="AJ2047" s="24"/>
      <c r="AK2047" s="24"/>
      <c r="AL2047" s="24"/>
      <c r="AM2047" s="24"/>
      <c r="AN2047" s="24"/>
      <c r="AO2047" s="208">
        <v>1.6439999999999999</v>
      </c>
      <c r="AP2047" s="208">
        <v>1.7410000000000001</v>
      </c>
      <c r="AQ2047" s="208">
        <v>1.631</v>
      </c>
      <c r="AR2047" s="208">
        <v>1.256</v>
      </c>
      <c r="AS2047" s="208">
        <v>1.0349999999999999</v>
      </c>
      <c r="AT2047" s="208">
        <v>0.86199999999999999</v>
      </c>
      <c r="AU2047" s="208">
        <v>0.15</v>
      </c>
      <c r="AV2047" s="24"/>
      <c r="AW2047" s="24"/>
      <c r="AX2047" s="24"/>
      <c r="AY2047" s="24"/>
      <c r="AZ2047" s="24"/>
      <c r="BA2047" s="208">
        <v>1.645</v>
      </c>
      <c r="BB2047" s="21">
        <f t="shared" si="244"/>
        <v>2.835</v>
      </c>
      <c r="BC2047" s="21"/>
      <c r="BD2047" s="22">
        <f t="shared" si="246"/>
        <v>3.810483870967742</v>
      </c>
      <c r="BE2047" s="21"/>
      <c r="BG2047" s="10"/>
      <c r="BH2047" s="21">
        <f t="shared" si="243"/>
        <v>0</v>
      </c>
      <c r="BI2047" s="22">
        <f t="shared" si="243"/>
        <v>2.8349999999999998E-3</v>
      </c>
      <c r="BJ2047" s="21"/>
      <c r="BK2047" s="21">
        <v>0</v>
      </c>
      <c r="BL2047" s="22">
        <v>8.5049999999999987E-3</v>
      </c>
      <c r="BM2047" s="21"/>
      <c r="BN2047" s="21">
        <f t="shared" si="245"/>
        <v>0</v>
      </c>
      <c r="BO2047" s="22">
        <f t="shared" si="245"/>
        <v>3.4019999999999995E-2</v>
      </c>
      <c r="BP2047" s="21">
        <f t="shared" si="245"/>
        <v>0</v>
      </c>
    </row>
    <row r="2048" spans="1:68" ht="11.1" hidden="1" customHeight="1" outlineLevel="2" x14ac:dyDescent="0.2">
      <c r="A2048" s="10"/>
      <c r="B2048" s="18"/>
      <c r="C2048" s="18"/>
      <c r="D2048" s="18"/>
      <c r="E2048" s="23" t="s">
        <v>1843</v>
      </c>
      <c r="F2048" s="208">
        <v>3.62</v>
      </c>
      <c r="G2048" s="208">
        <v>3.18</v>
      </c>
      <c r="H2048" s="208">
        <v>2.2170000000000001</v>
      </c>
      <c r="I2048" s="24"/>
      <c r="J2048" s="24"/>
      <c r="K2048" s="208">
        <v>2.5819999999999999</v>
      </c>
      <c r="L2048" s="24"/>
      <c r="M2048" s="24"/>
      <c r="N2048" s="24"/>
      <c r="O2048" s="24"/>
      <c r="P2048" s="208">
        <v>1.085</v>
      </c>
      <c r="Q2048" s="208">
        <v>2.25</v>
      </c>
      <c r="R2048" s="208">
        <v>2.3679999999999999</v>
      </c>
      <c r="S2048" s="208">
        <v>2.6779999999999999</v>
      </c>
      <c r="T2048" s="208">
        <v>2.3359999999999999</v>
      </c>
      <c r="U2048" s="208">
        <v>3.75</v>
      </c>
      <c r="V2048" s="24"/>
      <c r="W2048" s="208">
        <v>8.9999999999999993E-3</v>
      </c>
      <c r="X2048" s="208">
        <v>0.15</v>
      </c>
      <c r="Y2048" s="24"/>
      <c r="Z2048" s="24"/>
      <c r="AA2048" s="208">
        <v>0.32</v>
      </c>
      <c r="AB2048" s="208">
        <v>6.25</v>
      </c>
      <c r="AC2048" s="208">
        <v>4.8600000000000003</v>
      </c>
      <c r="AD2048" s="208">
        <v>5.0199999999999996</v>
      </c>
      <c r="AE2048" s="208">
        <v>2.0049999999999999</v>
      </c>
      <c r="AF2048" s="208">
        <v>2.2149999999999999</v>
      </c>
      <c r="AG2048" s="208">
        <v>1.1910000000000001</v>
      </c>
      <c r="AH2048" s="208">
        <v>1.028</v>
      </c>
      <c r="AI2048" s="208">
        <v>0.52900000000000003</v>
      </c>
      <c r="AJ2048" s="24"/>
      <c r="AK2048" s="24"/>
      <c r="AL2048" s="24"/>
      <c r="AM2048" s="24"/>
      <c r="AN2048" s="208">
        <v>1.444</v>
      </c>
      <c r="AO2048" s="208">
        <v>3.032</v>
      </c>
      <c r="AP2048" s="208">
        <v>3.4060000000000001</v>
      </c>
      <c r="AQ2048" s="208">
        <v>4.1379999999999999</v>
      </c>
      <c r="AR2048" s="208">
        <v>3.1309999999999998</v>
      </c>
      <c r="AS2048" s="208">
        <v>2.2229999999999999</v>
      </c>
      <c r="AT2048" s="208">
        <v>1.51</v>
      </c>
      <c r="AU2048" s="208">
        <v>0.85099999999999998</v>
      </c>
      <c r="AV2048" s="24"/>
      <c r="AW2048" s="24"/>
      <c r="AX2048" s="24"/>
      <c r="AY2048" s="24"/>
      <c r="AZ2048" s="24"/>
      <c r="BA2048" s="208">
        <v>4.3879999999999999</v>
      </c>
      <c r="BB2048" s="21">
        <f t="shared" si="244"/>
        <v>6.25</v>
      </c>
      <c r="BC2048" s="21"/>
      <c r="BD2048" s="22">
        <f t="shared" si="246"/>
        <v>8.400537634408602</v>
      </c>
      <c r="BE2048" s="21"/>
      <c r="BG2048" s="10"/>
      <c r="BH2048" s="21">
        <f t="shared" si="243"/>
        <v>0</v>
      </c>
      <c r="BI2048" s="22">
        <f t="shared" si="243"/>
        <v>6.2500000000000003E-3</v>
      </c>
      <c r="BJ2048" s="21"/>
      <c r="BK2048" s="21">
        <v>0</v>
      </c>
      <c r="BL2048" s="22">
        <v>1.8750000000000003E-2</v>
      </c>
      <c r="BM2048" s="21"/>
      <c r="BN2048" s="21">
        <f t="shared" si="245"/>
        <v>0</v>
      </c>
      <c r="BO2048" s="22">
        <f t="shared" si="245"/>
        <v>7.5000000000000011E-2</v>
      </c>
      <c r="BP2048" s="21">
        <f t="shared" si="245"/>
        <v>0</v>
      </c>
    </row>
    <row r="2049" spans="1:68" ht="11.1" hidden="1" customHeight="1" outlineLevel="1" collapsed="1" x14ac:dyDescent="0.2">
      <c r="A2049" s="10"/>
      <c r="B2049" s="18"/>
      <c r="C2049" s="18"/>
      <c r="D2049" s="18"/>
      <c r="E2049" s="19" t="s">
        <v>1844</v>
      </c>
      <c r="F2049" s="209">
        <v>14.869</v>
      </c>
      <c r="G2049" s="209">
        <v>10.019</v>
      </c>
      <c r="H2049" s="209">
        <v>5.3890000000000002</v>
      </c>
      <c r="I2049" s="20"/>
      <c r="J2049" s="20"/>
      <c r="K2049" s="209">
        <v>7.07</v>
      </c>
      <c r="L2049" s="20"/>
      <c r="M2049" s="20"/>
      <c r="N2049" s="20"/>
      <c r="O2049" s="20"/>
      <c r="P2049" s="209">
        <v>4.9050000000000002</v>
      </c>
      <c r="Q2049" s="209">
        <v>8.6449999999999996</v>
      </c>
      <c r="R2049" s="209">
        <v>11.156000000000001</v>
      </c>
      <c r="S2049" s="209">
        <v>12.292999999999999</v>
      </c>
      <c r="T2049" s="209">
        <v>15.515000000000001</v>
      </c>
      <c r="U2049" s="209">
        <v>8.19</v>
      </c>
      <c r="V2049" s="209">
        <v>4.6459999999999999</v>
      </c>
      <c r="W2049" s="209">
        <v>2.1030000000000002</v>
      </c>
      <c r="X2049" s="20"/>
      <c r="Y2049" s="20"/>
      <c r="Z2049" s="20"/>
      <c r="AA2049" s="20"/>
      <c r="AB2049" s="209">
        <v>5</v>
      </c>
      <c r="AC2049" s="209">
        <v>6.6050000000000004</v>
      </c>
      <c r="AD2049" s="209">
        <v>10.88</v>
      </c>
      <c r="AE2049" s="209">
        <v>8.6780000000000008</v>
      </c>
      <c r="AF2049" s="209">
        <v>7.0529999999999999</v>
      </c>
      <c r="AG2049" s="209">
        <v>4.8840000000000003</v>
      </c>
      <c r="AH2049" s="209">
        <v>3.056</v>
      </c>
      <c r="AI2049" s="209">
        <v>1.2849999999999999</v>
      </c>
      <c r="AJ2049" s="20"/>
      <c r="AK2049" s="20"/>
      <c r="AL2049" s="20"/>
      <c r="AM2049" s="20"/>
      <c r="AN2049" s="209">
        <v>3.0209999999999999</v>
      </c>
      <c r="AO2049" s="209">
        <v>6.5910000000000002</v>
      </c>
      <c r="AP2049" s="209">
        <v>10.468</v>
      </c>
      <c r="AQ2049" s="209">
        <v>9.5790000000000006</v>
      </c>
      <c r="AR2049" s="209">
        <v>10.403</v>
      </c>
      <c r="AS2049" s="209">
        <v>7.6740000000000004</v>
      </c>
      <c r="AT2049" s="209">
        <v>3.7360000000000002</v>
      </c>
      <c r="AU2049" s="20"/>
      <c r="AV2049" s="20"/>
      <c r="AW2049" s="20"/>
      <c r="AX2049" s="20"/>
      <c r="AY2049" s="20"/>
      <c r="AZ2049" s="209">
        <v>3.911</v>
      </c>
      <c r="BA2049" s="20"/>
      <c r="BB2049" s="21">
        <f t="shared" si="244"/>
        <v>15.515000000000001</v>
      </c>
      <c r="BC2049" s="21">
        <f>BD2049</f>
        <v>20.853494623655916</v>
      </c>
      <c r="BD2049" s="22">
        <f t="shared" si="246"/>
        <v>20.853494623655916</v>
      </c>
      <c r="BE2049" s="21">
        <f>BC2049-BD2049</f>
        <v>0</v>
      </c>
      <c r="BF2049" s="2">
        <v>8</v>
      </c>
      <c r="BG2049" s="10">
        <v>6</v>
      </c>
      <c r="BH2049" s="21">
        <f t="shared" si="243"/>
        <v>1.5514999999999999E-2</v>
      </c>
      <c r="BI2049" s="22">
        <f t="shared" si="243"/>
        <v>1.5514999999999999E-2</v>
      </c>
      <c r="BJ2049" s="21">
        <f>BH2049-BI2049</f>
        <v>0</v>
      </c>
      <c r="BK2049" s="21">
        <v>4.6544999999999996E-2</v>
      </c>
      <c r="BL2049" s="22">
        <v>4.6544999999999996E-2</v>
      </c>
      <c r="BM2049" s="21">
        <v>0</v>
      </c>
      <c r="BN2049" s="21">
        <f t="shared" si="245"/>
        <v>0.18617999999999998</v>
      </c>
      <c r="BO2049" s="22">
        <f t="shared" si="245"/>
        <v>0.18617999999999998</v>
      </c>
      <c r="BP2049" s="21">
        <f t="shared" si="245"/>
        <v>0</v>
      </c>
    </row>
    <row r="2050" spans="1:68" ht="11.1" hidden="1" customHeight="1" outlineLevel="2" x14ac:dyDescent="0.2">
      <c r="A2050" s="10"/>
      <c r="B2050" s="18"/>
      <c r="C2050" s="18"/>
      <c r="D2050" s="18"/>
      <c r="E2050" s="23" t="s">
        <v>1845</v>
      </c>
      <c r="F2050" s="208">
        <v>14.869</v>
      </c>
      <c r="G2050" s="208">
        <v>10.019</v>
      </c>
      <c r="H2050" s="208">
        <v>5.3890000000000002</v>
      </c>
      <c r="I2050" s="24"/>
      <c r="J2050" s="24"/>
      <c r="K2050" s="208">
        <v>7.07</v>
      </c>
      <c r="L2050" s="24"/>
      <c r="M2050" s="24"/>
      <c r="N2050" s="24"/>
      <c r="O2050" s="24"/>
      <c r="P2050" s="208">
        <v>4.9050000000000002</v>
      </c>
      <c r="Q2050" s="208">
        <v>8.6449999999999996</v>
      </c>
      <c r="R2050" s="208">
        <v>11.156000000000001</v>
      </c>
      <c r="S2050" s="208">
        <v>12.292999999999999</v>
      </c>
      <c r="T2050" s="208">
        <v>15.515000000000001</v>
      </c>
      <c r="U2050" s="208">
        <v>8.19</v>
      </c>
      <c r="V2050" s="208">
        <v>4.6459999999999999</v>
      </c>
      <c r="W2050" s="208">
        <v>2.1030000000000002</v>
      </c>
      <c r="X2050" s="24"/>
      <c r="Y2050" s="24"/>
      <c r="Z2050" s="24"/>
      <c r="AA2050" s="24"/>
      <c r="AB2050" s="208">
        <v>5</v>
      </c>
      <c r="AC2050" s="208">
        <v>6.6050000000000004</v>
      </c>
      <c r="AD2050" s="208">
        <v>10.88</v>
      </c>
      <c r="AE2050" s="208">
        <v>8.6780000000000008</v>
      </c>
      <c r="AF2050" s="208">
        <v>7.0529999999999999</v>
      </c>
      <c r="AG2050" s="208">
        <v>4.8840000000000003</v>
      </c>
      <c r="AH2050" s="208">
        <v>3.056</v>
      </c>
      <c r="AI2050" s="208">
        <v>1.2849999999999999</v>
      </c>
      <c r="AJ2050" s="24"/>
      <c r="AK2050" s="24"/>
      <c r="AL2050" s="24"/>
      <c r="AM2050" s="24"/>
      <c r="AN2050" s="208">
        <v>3.0209999999999999</v>
      </c>
      <c r="AO2050" s="208">
        <v>6.5910000000000002</v>
      </c>
      <c r="AP2050" s="208">
        <v>10.468</v>
      </c>
      <c r="AQ2050" s="208">
        <v>9.5790000000000006</v>
      </c>
      <c r="AR2050" s="208">
        <v>10.403</v>
      </c>
      <c r="AS2050" s="208">
        <v>7.6740000000000004</v>
      </c>
      <c r="AT2050" s="208">
        <v>3.7360000000000002</v>
      </c>
      <c r="AU2050" s="24"/>
      <c r="AV2050" s="24"/>
      <c r="AW2050" s="24"/>
      <c r="AX2050" s="24"/>
      <c r="AY2050" s="24"/>
      <c r="AZ2050" s="208">
        <v>3.911</v>
      </c>
      <c r="BA2050" s="24"/>
      <c r="BB2050" s="21">
        <f t="shared" si="244"/>
        <v>15.515000000000001</v>
      </c>
      <c r="BC2050" s="21"/>
      <c r="BD2050" s="22">
        <f t="shared" si="246"/>
        <v>20.853494623655916</v>
      </c>
      <c r="BE2050" s="21"/>
      <c r="BG2050" s="10"/>
      <c r="BH2050" s="21">
        <f t="shared" si="243"/>
        <v>0</v>
      </c>
      <c r="BI2050" s="22">
        <f t="shared" si="243"/>
        <v>1.5514999999999999E-2</v>
      </c>
      <c r="BJ2050" s="21"/>
      <c r="BK2050" s="21">
        <v>0</v>
      </c>
      <c r="BL2050" s="22">
        <v>4.6544999999999996E-2</v>
      </c>
      <c r="BM2050" s="21"/>
      <c r="BN2050" s="21">
        <f t="shared" si="245"/>
        <v>0</v>
      </c>
      <c r="BO2050" s="22">
        <f t="shared" si="245"/>
        <v>0.18617999999999998</v>
      </c>
      <c r="BP2050" s="21">
        <f t="shared" si="245"/>
        <v>0</v>
      </c>
    </row>
    <row r="2051" spans="1:68" ht="11.1" hidden="1" customHeight="1" outlineLevel="1" collapsed="1" x14ac:dyDescent="0.2">
      <c r="A2051" s="10"/>
      <c r="B2051" s="18"/>
      <c r="C2051" s="18"/>
      <c r="D2051" s="18"/>
      <c r="E2051" s="19" t="s">
        <v>1846</v>
      </c>
      <c r="F2051" s="20"/>
      <c r="G2051" s="20"/>
      <c r="H2051" s="20"/>
      <c r="I2051" s="20"/>
      <c r="J2051" s="20"/>
      <c r="K2051" s="20"/>
      <c r="L2051" s="209">
        <v>1.5049999999999999</v>
      </c>
      <c r="M2051" s="20"/>
      <c r="N2051" s="20"/>
      <c r="O2051" s="20"/>
      <c r="P2051" s="209">
        <v>2.2269999999999999</v>
      </c>
      <c r="Q2051" s="209">
        <v>7.6059999999999999</v>
      </c>
      <c r="R2051" s="209">
        <v>6.8540000000000001</v>
      </c>
      <c r="S2051" s="209">
        <v>4.6210000000000004</v>
      </c>
      <c r="T2051" s="209">
        <v>7.5810000000000004</v>
      </c>
      <c r="U2051" s="209">
        <v>5.1260000000000003</v>
      </c>
      <c r="V2051" s="209">
        <v>3.1579999999999999</v>
      </c>
      <c r="W2051" s="20"/>
      <c r="X2051" s="209">
        <v>10.51</v>
      </c>
      <c r="Y2051" s="20"/>
      <c r="Z2051" s="20"/>
      <c r="AA2051" s="20"/>
      <c r="AB2051" s="209">
        <v>15.997</v>
      </c>
      <c r="AC2051" s="209">
        <v>5.0640000000000001</v>
      </c>
      <c r="AD2051" s="209">
        <v>6.1379999999999999</v>
      </c>
      <c r="AE2051" s="20"/>
      <c r="AF2051" s="209">
        <v>13.087999999999999</v>
      </c>
      <c r="AG2051" s="209">
        <v>3.6579999999999999</v>
      </c>
      <c r="AH2051" s="209">
        <v>2.714</v>
      </c>
      <c r="AI2051" s="209">
        <v>1.9350000000000001</v>
      </c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1">
        <f>BB2052+BB2053</f>
        <v>23.597999999999999</v>
      </c>
      <c r="BC2051" s="21">
        <f>BD2051</f>
        <v>31.717741935483872</v>
      </c>
      <c r="BD2051" s="22">
        <f t="shared" si="246"/>
        <v>31.717741935483872</v>
      </c>
      <c r="BE2051" s="21">
        <f>BC2051-BD2051</f>
        <v>0</v>
      </c>
      <c r="BG2051" s="10"/>
      <c r="BH2051" s="21">
        <f t="shared" si="243"/>
        <v>2.3598000000000001E-2</v>
      </c>
      <c r="BI2051" s="22">
        <f t="shared" si="243"/>
        <v>2.3598000000000001E-2</v>
      </c>
      <c r="BJ2051" s="21">
        <f>BH2051-BI2051</f>
        <v>0</v>
      </c>
      <c r="BK2051" s="21">
        <v>7.0793999999999996E-2</v>
      </c>
      <c r="BL2051" s="22">
        <v>7.0793999999999996E-2</v>
      </c>
      <c r="BM2051" s="21">
        <v>0</v>
      </c>
      <c r="BN2051" s="21">
        <f t="shared" si="245"/>
        <v>0.28317599999999998</v>
      </c>
      <c r="BO2051" s="22">
        <f t="shared" si="245"/>
        <v>0.28317599999999998</v>
      </c>
      <c r="BP2051" s="21">
        <f t="shared" si="245"/>
        <v>0</v>
      </c>
    </row>
    <row r="2052" spans="1:68" ht="11.1" hidden="1" customHeight="1" outlineLevel="2" x14ac:dyDescent="0.2">
      <c r="A2052" s="10"/>
      <c r="B2052" s="18"/>
      <c r="C2052" s="18"/>
      <c r="D2052" s="18"/>
      <c r="E2052" s="23" t="s">
        <v>1847</v>
      </c>
      <c r="F2052" s="24"/>
      <c r="G2052" s="24"/>
      <c r="H2052" s="24"/>
      <c r="I2052" s="24"/>
      <c r="J2052" s="24"/>
      <c r="K2052" s="24"/>
      <c r="L2052" s="208">
        <v>1.494</v>
      </c>
      <c r="M2052" s="24"/>
      <c r="N2052" s="24"/>
      <c r="O2052" s="24"/>
      <c r="P2052" s="208">
        <v>2.2170000000000001</v>
      </c>
      <c r="Q2052" s="208">
        <v>7.601</v>
      </c>
      <c r="R2052" s="208">
        <v>6.851</v>
      </c>
      <c r="S2052" s="208">
        <v>8.0000000000000002E-3</v>
      </c>
      <c r="T2052" s="208">
        <v>6.0000000000000001E-3</v>
      </c>
      <c r="U2052" s="208">
        <v>4.0000000000000001E-3</v>
      </c>
      <c r="V2052" s="208">
        <v>5.0000000000000001E-3</v>
      </c>
      <c r="W2052" s="24"/>
      <c r="X2052" s="24"/>
      <c r="Y2052" s="24"/>
      <c r="Z2052" s="24"/>
      <c r="AA2052" s="24"/>
      <c r="AB2052" s="24"/>
      <c r="AC2052" s="208">
        <v>1.0999999999999999E-2</v>
      </c>
      <c r="AD2052" s="208">
        <v>4.0000000000000001E-3</v>
      </c>
      <c r="AE2052" s="24"/>
      <c r="AF2052" s="208">
        <v>8.0000000000000002E-3</v>
      </c>
      <c r="AG2052" s="208">
        <v>1E-3</v>
      </c>
      <c r="AH2052" s="208">
        <v>3.0000000000000001E-3</v>
      </c>
      <c r="AI2052" s="208">
        <v>3.0000000000000001E-3</v>
      </c>
      <c r="AJ2052" s="24"/>
      <c r="AK2052" s="24"/>
      <c r="AL2052" s="24"/>
      <c r="AM2052" s="24"/>
      <c r="AN2052" s="24"/>
      <c r="AO2052" s="24"/>
      <c r="AP2052" s="24"/>
      <c r="AQ2052" s="24"/>
      <c r="AR2052" s="24"/>
      <c r="AS2052" s="24"/>
      <c r="AT2052" s="24"/>
      <c r="AU2052" s="24"/>
      <c r="AV2052" s="24"/>
      <c r="AW2052" s="24"/>
      <c r="AX2052" s="24"/>
      <c r="AY2052" s="24"/>
      <c r="AZ2052" s="24"/>
      <c r="BA2052" s="24"/>
      <c r="BB2052" s="21">
        <f t="shared" si="244"/>
        <v>7.601</v>
      </c>
      <c r="BC2052" s="21"/>
      <c r="BD2052" s="22">
        <f t="shared" si="246"/>
        <v>10.216397849462366</v>
      </c>
      <c r="BE2052" s="21"/>
      <c r="BG2052" s="10"/>
      <c r="BH2052" s="21">
        <f t="shared" si="243"/>
        <v>0</v>
      </c>
      <c r="BI2052" s="22">
        <f t="shared" si="243"/>
        <v>7.6010000000000001E-3</v>
      </c>
      <c r="BJ2052" s="21"/>
      <c r="BK2052" s="21">
        <v>0</v>
      </c>
      <c r="BL2052" s="22">
        <v>2.2803E-2</v>
      </c>
      <c r="BM2052" s="21"/>
      <c r="BN2052" s="21">
        <f t="shared" si="245"/>
        <v>0</v>
      </c>
      <c r="BO2052" s="22">
        <f t="shared" si="245"/>
        <v>9.1212000000000001E-2</v>
      </c>
      <c r="BP2052" s="21">
        <f t="shared" si="245"/>
        <v>0</v>
      </c>
    </row>
    <row r="2053" spans="1:68" ht="11.1" hidden="1" customHeight="1" outlineLevel="2" x14ac:dyDescent="0.2">
      <c r="A2053" s="10"/>
      <c r="B2053" s="18"/>
      <c r="C2053" s="18"/>
      <c r="D2053" s="18"/>
      <c r="E2053" s="23" t="s">
        <v>1848</v>
      </c>
      <c r="F2053" s="24"/>
      <c r="G2053" s="24"/>
      <c r="H2053" s="24"/>
      <c r="I2053" s="24"/>
      <c r="J2053" s="24"/>
      <c r="K2053" s="24"/>
      <c r="L2053" s="208">
        <v>1.0999999999999999E-2</v>
      </c>
      <c r="M2053" s="24"/>
      <c r="N2053" s="24"/>
      <c r="O2053" s="24"/>
      <c r="P2053" s="208">
        <v>0.01</v>
      </c>
      <c r="Q2053" s="208">
        <v>5.0000000000000001E-3</v>
      </c>
      <c r="R2053" s="208">
        <v>3.0000000000000001E-3</v>
      </c>
      <c r="S2053" s="208">
        <v>4.6130000000000004</v>
      </c>
      <c r="T2053" s="208">
        <v>7.5750000000000002</v>
      </c>
      <c r="U2053" s="208">
        <v>5.1219999999999999</v>
      </c>
      <c r="V2053" s="208">
        <v>3.153</v>
      </c>
      <c r="W2053" s="24"/>
      <c r="X2053" s="208">
        <v>10.51</v>
      </c>
      <c r="Y2053" s="24"/>
      <c r="Z2053" s="24"/>
      <c r="AA2053" s="24"/>
      <c r="AB2053" s="208">
        <v>15.997</v>
      </c>
      <c r="AC2053" s="208">
        <v>5.0529999999999999</v>
      </c>
      <c r="AD2053" s="208">
        <v>6.1340000000000003</v>
      </c>
      <c r="AE2053" s="24"/>
      <c r="AF2053" s="208">
        <v>13.08</v>
      </c>
      <c r="AG2053" s="208">
        <v>3.657</v>
      </c>
      <c r="AH2053" s="208">
        <v>2.7109999999999999</v>
      </c>
      <c r="AI2053" s="208">
        <v>1.9319999999999999</v>
      </c>
      <c r="AJ2053" s="24"/>
      <c r="AK2053" s="24"/>
      <c r="AL2053" s="24"/>
      <c r="AM2053" s="24"/>
      <c r="AN2053" s="24"/>
      <c r="AO2053" s="24"/>
      <c r="AP2053" s="24"/>
      <c r="AQ2053" s="24"/>
      <c r="AR2053" s="24"/>
      <c r="AS2053" s="24"/>
      <c r="AT2053" s="24"/>
      <c r="AU2053" s="24"/>
      <c r="AV2053" s="24"/>
      <c r="AW2053" s="24"/>
      <c r="AX2053" s="24"/>
      <c r="AY2053" s="24"/>
      <c r="AZ2053" s="24"/>
      <c r="BA2053" s="24"/>
      <c r="BB2053" s="21">
        <f t="shared" si="244"/>
        <v>15.997</v>
      </c>
      <c r="BC2053" s="21"/>
      <c r="BD2053" s="22">
        <f t="shared" si="246"/>
        <v>21.501344086021504</v>
      </c>
      <c r="BE2053" s="21"/>
      <c r="BG2053" s="10"/>
      <c r="BH2053" s="21">
        <f t="shared" si="243"/>
        <v>0</v>
      </c>
      <c r="BI2053" s="22">
        <f t="shared" si="243"/>
        <v>1.5997000000000001E-2</v>
      </c>
      <c r="BJ2053" s="21"/>
      <c r="BK2053" s="21">
        <v>0</v>
      </c>
      <c r="BL2053" s="22">
        <v>4.7991000000000006E-2</v>
      </c>
      <c r="BM2053" s="21"/>
      <c r="BN2053" s="21">
        <f t="shared" si="245"/>
        <v>0</v>
      </c>
      <c r="BO2053" s="22">
        <f t="shared" si="245"/>
        <v>0.19196400000000002</v>
      </c>
      <c r="BP2053" s="21">
        <f t="shared" si="245"/>
        <v>0</v>
      </c>
    </row>
    <row r="2054" spans="1:68" ht="11.1" hidden="1" customHeight="1" outlineLevel="1" collapsed="1" x14ac:dyDescent="0.2">
      <c r="A2054" s="10"/>
      <c r="B2054" s="18"/>
      <c r="C2054" s="18"/>
      <c r="D2054" s="18"/>
      <c r="E2054" s="19" t="s">
        <v>1849</v>
      </c>
      <c r="F2054" s="20"/>
      <c r="G2054" s="20"/>
      <c r="H2054" s="20"/>
      <c r="I2054" s="20"/>
      <c r="J2054" s="20"/>
      <c r="K2054" s="20"/>
      <c r="L2054" s="20"/>
      <c r="M2054" s="20"/>
      <c r="N2054" s="20"/>
      <c r="O2054" s="20"/>
      <c r="P2054" s="20"/>
      <c r="Q2054" s="20"/>
      <c r="R2054" s="20"/>
      <c r="S2054" s="20"/>
      <c r="T2054" s="20"/>
      <c r="U2054" s="20"/>
      <c r="V2054" s="20"/>
      <c r="W2054" s="20"/>
      <c r="X2054" s="20"/>
      <c r="Y2054" s="20"/>
      <c r="Z2054" s="20"/>
      <c r="AA2054" s="20"/>
      <c r="AB2054" s="20"/>
      <c r="AC2054" s="20"/>
      <c r="AD2054" s="20"/>
      <c r="AE2054" s="20"/>
      <c r="AF2054" s="20"/>
      <c r="AG2054" s="20"/>
      <c r="AH2054" s="20"/>
      <c r="AI2054" s="20"/>
      <c r="AJ2054" s="20"/>
      <c r="AK2054" s="20"/>
      <c r="AL2054" s="20"/>
      <c r="AM2054" s="209">
        <v>1.6359999999999999</v>
      </c>
      <c r="AN2054" s="209">
        <v>3.3079999999999998</v>
      </c>
      <c r="AO2054" s="209">
        <v>4.8019999999999996</v>
      </c>
      <c r="AP2054" s="209">
        <v>5.2089999999999996</v>
      </c>
      <c r="AQ2054" s="209">
        <v>4.8079999999999998</v>
      </c>
      <c r="AR2054" s="209">
        <v>5.3150000000000004</v>
      </c>
      <c r="AS2054" s="209">
        <v>3.879</v>
      </c>
      <c r="AT2054" s="209">
        <v>2.9670000000000001</v>
      </c>
      <c r="AU2054" s="209">
        <v>2.5830000000000002</v>
      </c>
      <c r="AV2054" s="209">
        <v>0.84699999999999998</v>
      </c>
      <c r="AW2054" s="20"/>
      <c r="AX2054" s="20"/>
      <c r="AY2054" s="20"/>
      <c r="AZ2054" s="209">
        <v>4.4279999999999999</v>
      </c>
      <c r="BA2054" s="209">
        <v>3.28</v>
      </c>
      <c r="BB2054" s="21">
        <f t="shared" si="244"/>
        <v>5.3150000000000004</v>
      </c>
      <c r="BC2054" s="21">
        <f>BF2054</f>
        <v>9.35</v>
      </c>
      <c r="BD2054" s="22">
        <f t="shared" si="246"/>
        <v>7.1438172043010759</v>
      </c>
      <c r="BE2054" s="21">
        <f>BC2054-BD2054</f>
        <v>2.2061827956989237</v>
      </c>
      <c r="BF2054" s="2">
        <v>9.35</v>
      </c>
      <c r="BG2054" s="10">
        <v>6</v>
      </c>
      <c r="BH2054" s="21">
        <f t="shared" si="243"/>
        <v>6.9563999999999997E-3</v>
      </c>
      <c r="BI2054" s="22">
        <f t="shared" si="243"/>
        <v>5.3150000000000011E-3</v>
      </c>
      <c r="BJ2054" s="21">
        <f>BH2054-BI2054</f>
        <v>1.6413999999999986E-3</v>
      </c>
      <c r="BK2054" s="21">
        <v>2.0869199999999997E-2</v>
      </c>
      <c r="BL2054" s="22">
        <v>1.5945000000000004E-2</v>
      </c>
      <c r="BM2054" s="21">
        <v>4.9241999999999932E-3</v>
      </c>
      <c r="BN2054" s="21">
        <f t="shared" si="245"/>
        <v>8.347679999999999E-2</v>
      </c>
      <c r="BO2054" s="22">
        <f t="shared" si="245"/>
        <v>6.3780000000000017E-2</v>
      </c>
      <c r="BP2054" s="21">
        <f t="shared" si="245"/>
        <v>1.9696799999999973E-2</v>
      </c>
    </row>
    <row r="2055" spans="1:68" ht="11.1" hidden="1" customHeight="1" outlineLevel="2" x14ac:dyDescent="0.2">
      <c r="A2055" s="10"/>
      <c r="B2055" s="18"/>
      <c r="C2055" s="18"/>
      <c r="D2055" s="18"/>
      <c r="E2055" s="23" t="s">
        <v>1850</v>
      </c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4"/>
      <c r="AD2055" s="24"/>
      <c r="AE2055" s="24"/>
      <c r="AF2055" s="24"/>
      <c r="AG2055" s="24"/>
      <c r="AH2055" s="24"/>
      <c r="AI2055" s="24"/>
      <c r="AJ2055" s="24"/>
      <c r="AK2055" s="24"/>
      <c r="AL2055" s="24"/>
      <c r="AM2055" s="208">
        <v>1.6359999999999999</v>
      </c>
      <c r="AN2055" s="208">
        <v>3.3079999999999998</v>
      </c>
      <c r="AO2055" s="208">
        <v>4.8019999999999996</v>
      </c>
      <c r="AP2055" s="208">
        <v>5.2089999999999996</v>
      </c>
      <c r="AQ2055" s="208">
        <v>4.8079999999999998</v>
      </c>
      <c r="AR2055" s="208">
        <v>5.3150000000000004</v>
      </c>
      <c r="AS2055" s="208">
        <v>3.879</v>
      </c>
      <c r="AT2055" s="208">
        <v>2.9670000000000001</v>
      </c>
      <c r="AU2055" s="208">
        <v>2.5830000000000002</v>
      </c>
      <c r="AV2055" s="208">
        <v>0.84699999999999998</v>
      </c>
      <c r="AW2055" s="24"/>
      <c r="AX2055" s="24"/>
      <c r="AY2055" s="24"/>
      <c r="AZ2055" s="208">
        <v>4.4279999999999999</v>
      </c>
      <c r="BA2055" s="208">
        <v>3.28</v>
      </c>
      <c r="BB2055" s="21">
        <f t="shared" si="244"/>
        <v>5.3150000000000004</v>
      </c>
      <c r="BC2055" s="21"/>
      <c r="BD2055" s="22">
        <f t="shared" si="246"/>
        <v>7.1438172043010759</v>
      </c>
      <c r="BE2055" s="21"/>
      <c r="BG2055" s="10"/>
      <c r="BH2055" s="21">
        <f t="shared" si="243"/>
        <v>0</v>
      </c>
      <c r="BI2055" s="22">
        <f t="shared" si="243"/>
        <v>5.3150000000000011E-3</v>
      </c>
      <c r="BJ2055" s="21"/>
      <c r="BK2055" s="21">
        <v>0</v>
      </c>
      <c r="BL2055" s="22">
        <v>1.5945000000000004E-2</v>
      </c>
      <c r="BM2055" s="21"/>
      <c r="BN2055" s="21">
        <f t="shared" si="245"/>
        <v>0</v>
      </c>
      <c r="BO2055" s="22">
        <f t="shared" si="245"/>
        <v>6.3780000000000017E-2</v>
      </c>
      <c r="BP2055" s="21">
        <f t="shared" si="245"/>
        <v>0</v>
      </c>
    </row>
    <row r="2056" spans="1:68" ht="11.1" hidden="1" customHeight="1" outlineLevel="1" collapsed="1" x14ac:dyDescent="0.2">
      <c r="A2056" s="10"/>
      <c r="B2056" s="18"/>
      <c r="C2056" s="18"/>
      <c r="D2056" s="18"/>
      <c r="E2056" s="19" t="s">
        <v>1851</v>
      </c>
      <c r="F2056" s="20"/>
      <c r="G2056" s="20"/>
      <c r="H2056" s="20"/>
      <c r="I2056" s="20"/>
      <c r="J2056" s="20"/>
      <c r="K2056" s="20"/>
      <c r="L2056" s="20"/>
      <c r="M2056" s="20"/>
      <c r="N2056" s="20"/>
      <c r="O2056" s="20"/>
      <c r="P2056" s="209">
        <v>0.78100000000000003</v>
      </c>
      <c r="Q2056" s="209">
        <v>2.016</v>
      </c>
      <c r="R2056" s="209">
        <v>2.6850000000000001</v>
      </c>
      <c r="S2056" s="20"/>
      <c r="T2056" s="209">
        <v>5.5739999999999998</v>
      </c>
      <c r="U2056" s="209">
        <v>1.5760000000000001</v>
      </c>
      <c r="V2056" s="209">
        <v>1.147</v>
      </c>
      <c r="W2056" s="209">
        <v>0.38900000000000001</v>
      </c>
      <c r="X2056" s="209">
        <v>0.122</v>
      </c>
      <c r="Y2056" s="20"/>
      <c r="Z2056" s="20"/>
      <c r="AA2056" s="209">
        <v>0.21099999999999999</v>
      </c>
      <c r="AB2056" s="209">
        <v>0.98499999999999999</v>
      </c>
      <c r="AC2056" s="209">
        <v>2.1389999999999998</v>
      </c>
      <c r="AD2056" s="209">
        <v>3.6280000000000001</v>
      </c>
      <c r="AE2056" s="209">
        <v>2.698</v>
      </c>
      <c r="AF2056" s="209">
        <v>3.298</v>
      </c>
      <c r="AG2056" s="209">
        <v>1.407</v>
      </c>
      <c r="AH2056" s="209">
        <v>0.82199999999999995</v>
      </c>
      <c r="AI2056" s="209">
        <v>0.45100000000000001</v>
      </c>
      <c r="AJ2056" s="20"/>
      <c r="AK2056" s="20"/>
      <c r="AL2056" s="20"/>
      <c r="AM2056" s="20"/>
      <c r="AN2056" s="209">
        <v>7.4409999999999998</v>
      </c>
      <c r="AO2056" s="209">
        <v>3.9860000000000002</v>
      </c>
      <c r="AP2056" s="209">
        <v>5.2590000000000003</v>
      </c>
      <c r="AQ2056" s="209">
        <v>4.7530000000000001</v>
      </c>
      <c r="AR2056" s="209">
        <v>4.82</v>
      </c>
      <c r="AS2056" s="209">
        <v>3.391</v>
      </c>
      <c r="AT2056" s="209">
        <v>1.298</v>
      </c>
      <c r="AU2056" s="209">
        <v>0.623</v>
      </c>
      <c r="AV2056" s="20"/>
      <c r="AW2056" s="20"/>
      <c r="AX2056" s="20"/>
      <c r="AY2056" s="209">
        <v>0.46500000000000002</v>
      </c>
      <c r="AZ2056" s="209">
        <v>1.7589999999999999</v>
      </c>
      <c r="BA2056" s="20"/>
      <c r="BB2056" s="21">
        <f>BB2057+BB2058</f>
        <v>11.556999999999999</v>
      </c>
      <c r="BC2056" s="21">
        <f>BD2056</f>
        <v>15.533602150537632</v>
      </c>
      <c r="BD2056" s="22">
        <f t="shared" si="246"/>
        <v>15.533602150537632</v>
      </c>
      <c r="BE2056" s="21">
        <f>BC2056-BD2056</f>
        <v>0</v>
      </c>
      <c r="BF2056" s="2">
        <v>9.4</v>
      </c>
      <c r="BG2056" s="10">
        <v>6</v>
      </c>
      <c r="BH2056" s="21">
        <f t="shared" si="243"/>
        <v>1.1556999999999998E-2</v>
      </c>
      <c r="BI2056" s="22">
        <f t="shared" si="243"/>
        <v>1.1556999999999998E-2</v>
      </c>
      <c r="BJ2056" s="21">
        <f>BH2056-BI2056</f>
        <v>0</v>
      </c>
      <c r="BK2056" s="21">
        <v>3.4670999999999993E-2</v>
      </c>
      <c r="BL2056" s="22">
        <v>3.4670999999999993E-2</v>
      </c>
      <c r="BM2056" s="21">
        <v>0</v>
      </c>
      <c r="BN2056" s="21">
        <f t="shared" si="245"/>
        <v>0.13868399999999997</v>
      </c>
      <c r="BO2056" s="22">
        <f t="shared" si="245"/>
        <v>0.13868399999999997</v>
      </c>
      <c r="BP2056" s="21">
        <f t="shared" si="245"/>
        <v>0</v>
      </c>
    </row>
    <row r="2057" spans="1:68" ht="11.1" hidden="1" customHeight="1" outlineLevel="2" x14ac:dyDescent="0.2">
      <c r="A2057" s="10"/>
      <c r="B2057" s="18"/>
      <c r="C2057" s="18"/>
      <c r="D2057" s="18"/>
      <c r="E2057" s="23" t="s">
        <v>1852</v>
      </c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4"/>
      <c r="AE2057" s="24"/>
      <c r="AF2057" s="24"/>
      <c r="AG2057" s="24"/>
      <c r="AH2057" s="24"/>
      <c r="AI2057" s="24"/>
      <c r="AJ2057" s="24"/>
      <c r="AK2057" s="24"/>
      <c r="AL2057" s="24"/>
      <c r="AM2057" s="24"/>
      <c r="AN2057" s="208">
        <v>5.9829999999999997</v>
      </c>
      <c r="AO2057" s="208">
        <v>1.3919999999999999</v>
      </c>
      <c r="AP2057" s="208">
        <v>2.0350000000000001</v>
      </c>
      <c r="AQ2057" s="208">
        <v>1.847</v>
      </c>
      <c r="AR2057" s="208">
        <v>1.9530000000000001</v>
      </c>
      <c r="AS2057" s="208">
        <v>1.19</v>
      </c>
      <c r="AT2057" s="208">
        <v>0.443</v>
      </c>
      <c r="AU2057" s="208">
        <v>0.155</v>
      </c>
      <c r="AV2057" s="24"/>
      <c r="AW2057" s="24"/>
      <c r="AX2057" s="24"/>
      <c r="AY2057" s="208">
        <v>0.30199999999999999</v>
      </c>
      <c r="AZ2057" s="208">
        <v>0.60299999999999998</v>
      </c>
      <c r="BA2057" s="24"/>
      <c r="BB2057" s="21">
        <f t="shared" si="244"/>
        <v>5.9829999999999997</v>
      </c>
      <c r="BC2057" s="21"/>
      <c r="BD2057" s="22">
        <f t="shared" si="246"/>
        <v>8.0416666666666661</v>
      </c>
      <c r="BE2057" s="21"/>
      <c r="BG2057" s="10"/>
      <c r="BH2057" s="21">
        <f t="shared" si="243"/>
        <v>0</v>
      </c>
      <c r="BI2057" s="22">
        <f t="shared" si="243"/>
        <v>5.9829999999999996E-3</v>
      </c>
      <c r="BJ2057" s="21"/>
      <c r="BK2057" s="21">
        <v>0</v>
      </c>
      <c r="BL2057" s="22">
        <v>1.7949E-2</v>
      </c>
      <c r="BM2057" s="21"/>
      <c r="BN2057" s="21">
        <f t="shared" si="245"/>
        <v>0</v>
      </c>
      <c r="BO2057" s="22">
        <f t="shared" si="245"/>
        <v>7.1795999999999999E-2</v>
      </c>
      <c r="BP2057" s="21">
        <f t="shared" si="245"/>
        <v>0</v>
      </c>
    </row>
    <row r="2058" spans="1:68" ht="11.1" hidden="1" customHeight="1" outlineLevel="2" x14ac:dyDescent="0.2">
      <c r="A2058" s="10"/>
      <c r="B2058" s="18"/>
      <c r="C2058" s="18"/>
      <c r="D2058" s="18"/>
      <c r="E2058" s="23" t="s">
        <v>1853</v>
      </c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08">
        <v>0.78100000000000003</v>
      </c>
      <c r="Q2058" s="208">
        <v>2.016</v>
      </c>
      <c r="R2058" s="208">
        <v>2.6850000000000001</v>
      </c>
      <c r="S2058" s="24"/>
      <c r="T2058" s="208">
        <v>5.5739999999999998</v>
      </c>
      <c r="U2058" s="208">
        <v>1.5760000000000001</v>
      </c>
      <c r="V2058" s="208">
        <v>1.147</v>
      </c>
      <c r="W2058" s="208">
        <v>0.38900000000000001</v>
      </c>
      <c r="X2058" s="208">
        <v>0.122</v>
      </c>
      <c r="Y2058" s="24"/>
      <c r="Z2058" s="24"/>
      <c r="AA2058" s="208">
        <v>0.21099999999999999</v>
      </c>
      <c r="AB2058" s="208">
        <v>0.98499999999999999</v>
      </c>
      <c r="AC2058" s="208">
        <v>2.1389999999999998</v>
      </c>
      <c r="AD2058" s="208">
        <v>3.6280000000000001</v>
      </c>
      <c r="AE2058" s="208">
        <v>2.698</v>
      </c>
      <c r="AF2058" s="208">
        <v>3.298</v>
      </c>
      <c r="AG2058" s="208">
        <v>1.407</v>
      </c>
      <c r="AH2058" s="208">
        <v>0.82199999999999995</v>
      </c>
      <c r="AI2058" s="208">
        <v>0.45100000000000001</v>
      </c>
      <c r="AJ2058" s="24"/>
      <c r="AK2058" s="24"/>
      <c r="AL2058" s="24"/>
      <c r="AM2058" s="24"/>
      <c r="AN2058" s="208">
        <v>1.458</v>
      </c>
      <c r="AO2058" s="208">
        <v>2.5939999999999999</v>
      </c>
      <c r="AP2058" s="208">
        <v>3.2240000000000002</v>
      </c>
      <c r="AQ2058" s="208">
        <v>2.9060000000000001</v>
      </c>
      <c r="AR2058" s="208">
        <v>2.867</v>
      </c>
      <c r="AS2058" s="208">
        <v>2.2010000000000001</v>
      </c>
      <c r="AT2058" s="208">
        <v>0.85499999999999998</v>
      </c>
      <c r="AU2058" s="208">
        <v>0.46800000000000003</v>
      </c>
      <c r="AV2058" s="24"/>
      <c r="AW2058" s="24"/>
      <c r="AX2058" s="24"/>
      <c r="AY2058" s="208">
        <v>0.16300000000000001</v>
      </c>
      <c r="AZ2058" s="208">
        <v>1.1559999999999999</v>
      </c>
      <c r="BA2058" s="24"/>
      <c r="BB2058" s="21">
        <f t="shared" si="244"/>
        <v>5.5739999999999998</v>
      </c>
      <c r="BC2058" s="21"/>
      <c r="BD2058" s="22">
        <f t="shared" si="246"/>
        <v>7.491935483870968</v>
      </c>
      <c r="BE2058" s="21"/>
      <c r="BG2058" s="10"/>
      <c r="BH2058" s="21">
        <f t="shared" si="243"/>
        <v>0</v>
      </c>
      <c r="BI2058" s="22">
        <f t="shared" si="243"/>
        <v>5.574E-3</v>
      </c>
      <c r="BJ2058" s="21"/>
      <c r="BK2058" s="21">
        <v>0</v>
      </c>
      <c r="BL2058" s="22">
        <v>1.6722000000000001E-2</v>
      </c>
      <c r="BM2058" s="21"/>
      <c r="BN2058" s="21">
        <f t="shared" si="245"/>
        <v>0</v>
      </c>
      <c r="BO2058" s="22">
        <f t="shared" si="245"/>
        <v>6.6888000000000003E-2</v>
      </c>
      <c r="BP2058" s="21">
        <f t="shared" si="245"/>
        <v>0</v>
      </c>
    </row>
    <row r="2059" spans="1:68" ht="11.1" customHeight="1" outlineLevel="1" collapsed="1" x14ac:dyDescent="0.2">
      <c r="A2059" s="10"/>
      <c r="B2059" s="18"/>
      <c r="C2059" s="18"/>
      <c r="D2059" s="18"/>
      <c r="E2059" s="19" t="s">
        <v>1854</v>
      </c>
      <c r="F2059" s="209">
        <v>1.4279999999999999</v>
      </c>
      <c r="G2059" s="209">
        <v>1.4159999999999999</v>
      </c>
      <c r="H2059" s="209">
        <v>0.91200000000000003</v>
      </c>
      <c r="I2059" s="240">
        <v>0.79100000000000004</v>
      </c>
      <c r="J2059" s="240"/>
      <c r="K2059" s="20"/>
      <c r="L2059" s="20"/>
      <c r="M2059" s="20"/>
      <c r="N2059" s="20"/>
      <c r="O2059" s="20"/>
      <c r="P2059" s="209">
        <v>0.625</v>
      </c>
      <c r="Q2059" s="209">
        <v>0.25</v>
      </c>
      <c r="R2059" s="209">
        <v>0.625</v>
      </c>
      <c r="S2059" s="209">
        <v>0.75</v>
      </c>
      <c r="T2059" s="209">
        <v>0.625</v>
      </c>
      <c r="U2059" s="209">
        <v>0.375</v>
      </c>
      <c r="V2059" s="209">
        <v>0.313</v>
      </c>
      <c r="W2059" s="209">
        <v>0.25</v>
      </c>
      <c r="X2059" s="20"/>
      <c r="Y2059" s="20"/>
      <c r="Z2059" s="209">
        <v>0.875</v>
      </c>
      <c r="AA2059" s="209">
        <v>0.188</v>
      </c>
      <c r="AB2059" s="209">
        <v>0.25</v>
      </c>
      <c r="AC2059" s="209">
        <v>0.313</v>
      </c>
      <c r="AD2059" s="209">
        <v>0.313</v>
      </c>
      <c r="AE2059" s="209">
        <v>0.375</v>
      </c>
      <c r="AF2059" s="209">
        <v>0.375</v>
      </c>
      <c r="AG2059" s="209">
        <v>0.375</v>
      </c>
      <c r="AH2059" s="209">
        <v>0.25</v>
      </c>
      <c r="AI2059" s="209">
        <v>0.25</v>
      </c>
      <c r="AJ2059" s="20"/>
      <c r="AK2059" s="209">
        <v>0.5</v>
      </c>
      <c r="AL2059" s="209">
        <v>0.25</v>
      </c>
      <c r="AM2059" s="209">
        <v>0.25</v>
      </c>
      <c r="AN2059" s="209">
        <v>0.25</v>
      </c>
      <c r="AO2059" s="209">
        <v>0.25</v>
      </c>
      <c r="AP2059" s="209">
        <v>0.375</v>
      </c>
      <c r="AQ2059" s="209">
        <v>0.25</v>
      </c>
      <c r="AR2059" s="209">
        <v>0.25</v>
      </c>
      <c r="AS2059" s="20"/>
      <c r="AT2059" s="209">
        <v>0.78100000000000003</v>
      </c>
      <c r="AU2059" s="20"/>
      <c r="AV2059" s="20"/>
      <c r="AW2059" s="20"/>
      <c r="AX2059" s="20"/>
      <c r="AY2059" s="20"/>
      <c r="AZ2059" s="20"/>
      <c r="BA2059" s="20"/>
      <c r="BB2059" s="21">
        <f t="shared" si="244"/>
        <v>1.4279999999999999</v>
      </c>
      <c r="BC2059" s="21">
        <f>BF2059</f>
        <v>2.7</v>
      </c>
      <c r="BD2059" s="22">
        <f t="shared" si="246"/>
        <v>1.9193548387096773</v>
      </c>
      <c r="BE2059" s="21">
        <f>BC2059-BD2059</f>
        <v>0.78064516129032291</v>
      </c>
      <c r="BF2059" s="2">
        <v>2.7</v>
      </c>
      <c r="BG2059" s="10">
        <v>7</v>
      </c>
      <c r="BH2059" s="21">
        <f t="shared" si="243"/>
        <v>2.0088000000000003E-3</v>
      </c>
      <c r="BI2059" s="22">
        <f t="shared" si="243"/>
        <v>1.428E-3</v>
      </c>
      <c r="BJ2059" s="21">
        <f>BH2059-BI2059</f>
        <v>5.8080000000000024E-4</v>
      </c>
      <c r="BK2059" s="21">
        <v>6.0264000000000012E-3</v>
      </c>
      <c r="BL2059" s="22">
        <v>4.2839999999999996E-3</v>
      </c>
      <c r="BM2059" s="21">
        <v>1.7424000000000016E-3</v>
      </c>
      <c r="BN2059" s="21">
        <f t="shared" si="245"/>
        <v>2.4105600000000005E-2</v>
      </c>
      <c r="BO2059" s="22">
        <f t="shared" si="245"/>
        <v>1.7135999999999998E-2</v>
      </c>
      <c r="BP2059" s="21">
        <f t="shared" si="245"/>
        <v>6.9696000000000063E-3</v>
      </c>
    </row>
    <row r="2060" spans="1:68" ht="11.1" hidden="1" customHeight="1" outlineLevel="2" x14ac:dyDescent="0.2">
      <c r="A2060" s="10"/>
      <c r="B2060" s="18"/>
      <c r="C2060" s="18"/>
      <c r="D2060" s="18"/>
      <c r="E2060" s="23" t="s">
        <v>1855</v>
      </c>
      <c r="F2060" s="208">
        <v>1.4279999999999999</v>
      </c>
      <c r="G2060" s="208">
        <v>1.4159999999999999</v>
      </c>
      <c r="H2060" s="208">
        <v>0.91200000000000003</v>
      </c>
      <c r="I2060" s="239">
        <v>0.79100000000000004</v>
      </c>
      <c r="J2060" s="239"/>
      <c r="K2060" s="24"/>
      <c r="L2060" s="24"/>
      <c r="M2060" s="24"/>
      <c r="N2060" s="24"/>
      <c r="O2060" s="24"/>
      <c r="P2060" s="208">
        <v>0.625</v>
      </c>
      <c r="Q2060" s="208">
        <v>0.25</v>
      </c>
      <c r="R2060" s="208">
        <v>0.625</v>
      </c>
      <c r="S2060" s="208">
        <v>0.75</v>
      </c>
      <c r="T2060" s="208">
        <v>0.625</v>
      </c>
      <c r="U2060" s="208">
        <v>0.375</v>
      </c>
      <c r="V2060" s="208">
        <v>0.313</v>
      </c>
      <c r="W2060" s="208">
        <v>0.25</v>
      </c>
      <c r="X2060" s="24"/>
      <c r="Y2060" s="24"/>
      <c r="Z2060" s="208">
        <v>0.875</v>
      </c>
      <c r="AA2060" s="208">
        <v>0.188</v>
      </c>
      <c r="AB2060" s="208">
        <v>0.25</v>
      </c>
      <c r="AC2060" s="208">
        <v>0.313</v>
      </c>
      <c r="AD2060" s="208">
        <v>0.313</v>
      </c>
      <c r="AE2060" s="208">
        <v>0.375</v>
      </c>
      <c r="AF2060" s="208">
        <v>0.375</v>
      </c>
      <c r="AG2060" s="208">
        <v>0.375</v>
      </c>
      <c r="AH2060" s="208">
        <v>0.25</v>
      </c>
      <c r="AI2060" s="208">
        <v>0.25</v>
      </c>
      <c r="AJ2060" s="24"/>
      <c r="AK2060" s="208">
        <v>0.5</v>
      </c>
      <c r="AL2060" s="208">
        <v>0.25</v>
      </c>
      <c r="AM2060" s="208">
        <v>0.25</v>
      </c>
      <c r="AN2060" s="208">
        <v>0.25</v>
      </c>
      <c r="AO2060" s="208">
        <v>0.25</v>
      </c>
      <c r="AP2060" s="208">
        <v>0.375</v>
      </c>
      <c r="AQ2060" s="208">
        <v>0.25</v>
      </c>
      <c r="AR2060" s="208">
        <v>0.25</v>
      </c>
      <c r="AS2060" s="24"/>
      <c r="AT2060" s="208">
        <v>0.78100000000000003</v>
      </c>
      <c r="AU2060" s="24"/>
      <c r="AV2060" s="24"/>
      <c r="AW2060" s="24"/>
      <c r="AX2060" s="24"/>
      <c r="AY2060" s="24"/>
      <c r="AZ2060" s="24"/>
      <c r="BA2060" s="24"/>
      <c r="BB2060" s="21">
        <f t="shared" si="244"/>
        <v>1.4279999999999999</v>
      </c>
      <c r="BC2060" s="21"/>
      <c r="BD2060" s="22">
        <f t="shared" si="246"/>
        <v>1.9193548387096773</v>
      </c>
      <c r="BE2060" s="21"/>
      <c r="BG2060" s="10"/>
      <c r="BH2060" s="21">
        <f t="shared" si="243"/>
        <v>0</v>
      </c>
      <c r="BI2060" s="22">
        <f t="shared" si="243"/>
        <v>1.428E-3</v>
      </c>
      <c r="BJ2060" s="21"/>
      <c r="BK2060" s="21">
        <v>0</v>
      </c>
      <c r="BL2060" s="22">
        <v>4.2839999999999996E-3</v>
      </c>
      <c r="BM2060" s="21"/>
      <c r="BN2060" s="21">
        <f t="shared" si="245"/>
        <v>0</v>
      </c>
      <c r="BO2060" s="22">
        <f t="shared" si="245"/>
        <v>1.7135999999999998E-2</v>
      </c>
      <c r="BP2060" s="21">
        <f t="shared" si="245"/>
        <v>0</v>
      </c>
    </row>
    <row r="2061" spans="1:68" ht="11.1" hidden="1" customHeight="1" outlineLevel="1" collapsed="1" x14ac:dyDescent="0.2">
      <c r="A2061" s="10"/>
      <c r="B2061" s="18"/>
      <c r="C2061" s="18"/>
      <c r="D2061" s="18"/>
      <c r="E2061" s="19" t="s">
        <v>1856</v>
      </c>
      <c r="F2061" s="209">
        <v>6.7370000000000001</v>
      </c>
      <c r="G2061" s="20"/>
      <c r="H2061" s="209">
        <v>4.7549999999999999</v>
      </c>
      <c r="I2061" s="20"/>
      <c r="J2061" s="20"/>
      <c r="K2061" s="209">
        <v>3.0230000000000001</v>
      </c>
      <c r="L2061" s="20"/>
      <c r="M2061" s="20"/>
      <c r="N2061" s="20"/>
      <c r="O2061" s="20"/>
      <c r="P2061" s="209">
        <v>1.25</v>
      </c>
      <c r="Q2061" s="209">
        <v>2.25</v>
      </c>
      <c r="R2061" s="209">
        <v>0.63800000000000001</v>
      </c>
      <c r="S2061" s="20"/>
      <c r="T2061" s="20"/>
      <c r="U2061" s="209">
        <v>12.488</v>
      </c>
      <c r="V2061" s="209">
        <v>1.2849999999999999</v>
      </c>
      <c r="W2061" s="20"/>
      <c r="X2061" s="209">
        <v>0.38300000000000001</v>
      </c>
      <c r="Y2061" s="20"/>
      <c r="Z2061" s="20"/>
      <c r="AA2061" s="20"/>
      <c r="AB2061" s="209">
        <v>1.823</v>
      </c>
      <c r="AC2061" s="209">
        <v>2.5</v>
      </c>
      <c r="AD2061" s="209">
        <v>3.01</v>
      </c>
      <c r="AE2061" s="209">
        <v>4.7839999999999998</v>
      </c>
      <c r="AF2061" s="209">
        <v>3.3410000000000002</v>
      </c>
      <c r="AG2061" s="209">
        <v>1.375</v>
      </c>
      <c r="AH2061" s="209">
        <v>1.125</v>
      </c>
      <c r="AI2061" s="209">
        <v>0.5</v>
      </c>
      <c r="AJ2061" s="20"/>
      <c r="AK2061" s="20"/>
      <c r="AL2061" s="20"/>
      <c r="AM2061" s="20"/>
      <c r="AN2061" s="209">
        <v>0.19900000000000001</v>
      </c>
      <c r="AO2061" s="209">
        <v>2.8</v>
      </c>
      <c r="AP2061" s="209">
        <v>2</v>
      </c>
      <c r="AQ2061" s="209">
        <v>2.2000000000000002</v>
      </c>
      <c r="AR2061" s="209">
        <v>1.9</v>
      </c>
      <c r="AS2061" s="209">
        <v>2.1</v>
      </c>
      <c r="AT2061" s="209">
        <v>0.4</v>
      </c>
      <c r="AU2061" s="209">
        <v>0.4</v>
      </c>
      <c r="AV2061" s="209">
        <v>0.5</v>
      </c>
      <c r="AW2061" s="20"/>
      <c r="AX2061" s="20"/>
      <c r="AY2061" s="209">
        <v>0.2</v>
      </c>
      <c r="AZ2061" s="209">
        <v>0.3</v>
      </c>
      <c r="BA2061" s="209">
        <v>1.407</v>
      </c>
      <c r="BB2061" s="21">
        <f t="shared" si="244"/>
        <v>12.488</v>
      </c>
      <c r="BC2061" s="21">
        <f>BD2061</f>
        <v>16.78494623655914</v>
      </c>
      <c r="BD2061" s="22">
        <f t="shared" si="246"/>
        <v>16.78494623655914</v>
      </c>
      <c r="BE2061" s="21">
        <f>BC2061-BD2061</f>
        <v>0</v>
      </c>
      <c r="BF2061" s="2">
        <v>8.5</v>
      </c>
      <c r="BG2061" s="10">
        <v>6</v>
      </c>
      <c r="BH2061" s="21">
        <f t="shared" si="243"/>
        <v>1.2488000000000003E-2</v>
      </c>
      <c r="BI2061" s="22">
        <f t="shared" si="243"/>
        <v>1.2488000000000003E-2</v>
      </c>
      <c r="BJ2061" s="21">
        <f>BH2061-BI2061</f>
        <v>0</v>
      </c>
      <c r="BK2061" s="21">
        <v>3.7464000000000011E-2</v>
      </c>
      <c r="BL2061" s="22">
        <v>3.7464000000000011E-2</v>
      </c>
      <c r="BM2061" s="21">
        <v>0</v>
      </c>
      <c r="BN2061" s="21">
        <f t="shared" si="245"/>
        <v>0.14985600000000004</v>
      </c>
      <c r="BO2061" s="22">
        <f t="shared" si="245"/>
        <v>0.14985600000000004</v>
      </c>
      <c r="BP2061" s="21">
        <f t="shared" si="245"/>
        <v>0</v>
      </c>
    </row>
    <row r="2062" spans="1:68" ht="11.1" hidden="1" customHeight="1" outlineLevel="2" x14ac:dyDescent="0.2">
      <c r="A2062" s="10"/>
      <c r="B2062" s="18"/>
      <c r="C2062" s="18"/>
      <c r="D2062" s="18"/>
      <c r="E2062" s="23" t="s">
        <v>1857</v>
      </c>
      <c r="F2062" s="208">
        <v>6.7370000000000001</v>
      </c>
      <c r="G2062" s="24"/>
      <c r="H2062" s="208">
        <v>4.7549999999999999</v>
      </c>
      <c r="I2062" s="24"/>
      <c r="J2062" s="24"/>
      <c r="K2062" s="208">
        <v>3.0230000000000001</v>
      </c>
      <c r="L2062" s="24"/>
      <c r="M2062" s="24"/>
      <c r="N2062" s="24"/>
      <c r="O2062" s="24"/>
      <c r="P2062" s="208">
        <v>1.25</v>
      </c>
      <c r="Q2062" s="208">
        <v>2.25</v>
      </c>
      <c r="R2062" s="208">
        <v>0.63800000000000001</v>
      </c>
      <c r="S2062" s="24"/>
      <c r="T2062" s="24"/>
      <c r="U2062" s="208">
        <v>12.488</v>
      </c>
      <c r="V2062" s="208">
        <v>1.2849999999999999</v>
      </c>
      <c r="W2062" s="24"/>
      <c r="X2062" s="208">
        <v>0.38300000000000001</v>
      </c>
      <c r="Y2062" s="24"/>
      <c r="Z2062" s="24"/>
      <c r="AA2062" s="24"/>
      <c r="AB2062" s="208">
        <v>1.823</v>
      </c>
      <c r="AC2062" s="208">
        <v>2.5</v>
      </c>
      <c r="AD2062" s="208">
        <v>3.01</v>
      </c>
      <c r="AE2062" s="208">
        <v>4.7839999999999998</v>
      </c>
      <c r="AF2062" s="208">
        <v>3.3410000000000002</v>
      </c>
      <c r="AG2062" s="208">
        <v>1.375</v>
      </c>
      <c r="AH2062" s="208">
        <v>1.125</v>
      </c>
      <c r="AI2062" s="208">
        <v>0.5</v>
      </c>
      <c r="AJ2062" s="24"/>
      <c r="AK2062" s="24"/>
      <c r="AL2062" s="24"/>
      <c r="AM2062" s="24"/>
      <c r="AN2062" s="208">
        <v>0.19900000000000001</v>
      </c>
      <c r="AO2062" s="208">
        <v>2.8</v>
      </c>
      <c r="AP2062" s="208">
        <v>2</v>
      </c>
      <c r="AQ2062" s="208">
        <v>2.2000000000000002</v>
      </c>
      <c r="AR2062" s="208">
        <v>1.9</v>
      </c>
      <c r="AS2062" s="208">
        <v>2.1</v>
      </c>
      <c r="AT2062" s="208">
        <v>0.4</v>
      </c>
      <c r="AU2062" s="208">
        <v>0.4</v>
      </c>
      <c r="AV2062" s="208">
        <v>0.5</v>
      </c>
      <c r="AW2062" s="24"/>
      <c r="AX2062" s="24"/>
      <c r="AY2062" s="208">
        <v>0.2</v>
      </c>
      <c r="AZ2062" s="208">
        <v>0.3</v>
      </c>
      <c r="BA2062" s="208">
        <v>1.407</v>
      </c>
      <c r="BB2062" s="21">
        <f t="shared" si="244"/>
        <v>12.488</v>
      </c>
      <c r="BC2062" s="21"/>
      <c r="BD2062" s="22">
        <f t="shared" si="246"/>
        <v>16.78494623655914</v>
      </c>
      <c r="BE2062" s="21"/>
      <c r="BG2062" s="10"/>
      <c r="BH2062" s="21">
        <f t="shared" si="243"/>
        <v>0</v>
      </c>
      <c r="BI2062" s="22">
        <f t="shared" si="243"/>
        <v>1.2488000000000003E-2</v>
      </c>
      <c r="BJ2062" s="21"/>
      <c r="BK2062" s="21">
        <v>0</v>
      </c>
      <c r="BL2062" s="22">
        <v>3.7464000000000011E-2</v>
      </c>
      <c r="BM2062" s="21"/>
      <c r="BN2062" s="21">
        <f t="shared" si="245"/>
        <v>0</v>
      </c>
      <c r="BO2062" s="22">
        <f t="shared" si="245"/>
        <v>0.14985600000000004</v>
      </c>
      <c r="BP2062" s="21">
        <f t="shared" si="245"/>
        <v>0</v>
      </c>
    </row>
    <row r="2063" spans="1:68" ht="11.1" hidden="1" customHeight="1" outlineLevel="1" collapsed="1" x14ac:dyDescent="0.2">
      <c r="A2063" s="10"/>
      <c r="B2063" s="18"/>
      <c r="C2063" s="18"/>
      <c r="D2063" s="18"/>
      <c r="E2063" s="19" t="s">
        <v>1858</v>
      </c>
      <c r="F2063" s="20"/>
      <c r="G2063" s="20"/>
      <c r="H2063" s="20"/>
      <c r="I2063" s="20"/>
      <c r="J2063" s="20"/>
      <c r="K2063" s="20"/>
      <c r="L2063" s="20"/>
      <c r="M2063" s="20"/>
      <c r="N2063" s="20"/>
      <c r="O2063" s="20"/>
      <c r="P2063" s="20"/>
      <c r="Q2063" s="20"/>
      <c r="R2063" s="20"/>
      <c r="S2063" s="20"/>
      <c r="T2063" s="20"/>
      <c r="U2063" s="20"/>
      <c r="V2063" s="20"/>
      <c r="W2063" s="20"/>
      <c r="X2063" s="20"/>
      <c r="Y2063" s="20"/>
      <c r="Z2063" s="20"/>
      <c r="AA2063" s="20"/>
      <c r="AB2063" s="20"/>
      <c r="AC2063" s="20"/>
      <c r="AD2063" s="20"/>
      <c r="AE2063" s="20"/>
      <c r="AF2063" s="20"/>
      <c r="AG2063" s="20"/>
      <c r="AH2063" s="20"/>
      <c r="AI2063" s="20"/>
      <c r="AJ2063" s="20"/>
      <c r="AK2063" s="20"/>
      <c r="AL2063" s="20"/>
      <c r="AM2063" s="209">
        <v>3.2469999999999999</v>
      </c>
      <c r="AN2063" s="209">
        <v>0.55200000000000005</v>
      </c>
      <c r="AO2063" s="209">
        <v>0.84599999999999997</v>
      </c>
      <c r="AP2063" s="209">
        <v>1.3089999999999999</v>
      </c>
      <c r="AQ2063" s="209">
        <v>1.3540000000000001</v>
      </c>
      <c r="AR2063" s="209">
        <v>1.131</v>
      </c>
      <c r="AS2063" s="209">
        <v>0.79200000000000004</v>
      </c>
      <c r="AT2063" s="209">
        <v>0.47499999999999998</v>
      </c>
      <c r="AU2063" s="209">
        <v>0.248</v>
      </c>
      <c r="AV2063" s="20"/>
      <c r="AW2063" s="20"/>
      <c r="AX2063" s="209">
        <v>2.1000000000000001E-2</v>
      </c>
      <c r="AY2063" s="20"/>
      <c r="AZ2063" s="209">
        <v>0.68600000000000005</v>
      </c>
      <c r="BA2063" s="209">
        <v>0.85799999999999998</v>
      </c>
      <c r="BB2063" s="21">
        <f t="shared" si="244"/>
        <v>3.2469999999999999</v>
      </c>
      <c r="BC2063" s="21">
        <f>BD2063</f>
        <v>4.364247311827957</v>
      </c>
      <c r="BD2063" s="22">
        <f t="shared" si="246"/>
        <v>4.364247311827957</v>
      </c>
      <c r="BE2063" s="21">
        <f>BC2063-BD2063</f>
        <v>0</v>
      </c>
      <c r="BF2063" s="2">
        <v>4</v>
      </c>
      <c r="BG2063" s="10">
        <v>6</v>
      </c>
      <c r="BH2063" s="21">
        <f t="shared" si="243"/>
        <v>3.2469999999999999E-3</v>
      </c>
      <c r="BI2063" s="22">
        <f t="shared" si="243"/>
        <v>3.2469999999999999E-3</v>
      </c>
      <c r="BJ2063" s="21">
        <f>BH2063-BI2063</f>
        <v>0</v>
      </c>
      <c r="BK2063" s="21">
        <v>9.7409999999999997E-3</v>
      </c>
      <c r="BL2063" s="22">
        <v>9.7409999999999997E-3</v>
      </c>
      <c r="BM2063" s="21">
        <v>0</v>
      </c>
      <c r="BN2063" s="21">
        <f t="shared" si="245"/>
        <v>3.8963999999999999E-2</v>
      </c>
      <c r="BO2063" s="22">
        <f t="shared" si="245"/>
        <v>3.8963999999999999E-2</v>
      </c>
      <c r="BP2063" s="21">
        <f t="shared" si="245"/>
        <v>0</v>
      </c>
    </row>
    <row r="2064" spans="1:68" ht="11.1" hidden="1" customHeight="1" outlineLevel="2" x14ac:dyDescent="0.2">
      <c r="A2064" s="10"/>
      <c r="B2064" s="18"/>
      <c r="C2064" s="18"/>
      <c r="D2064" s="18"/>
      <c r="E2064" s="23" t="s">
        <v>1859</v>
      </c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24"/>
      <c r="AG2064" s="24"/>
      <c r="AH2064" s="24"/>
      <c r="AI2064" s="24"/>
      <c r="AJ2064" s="24"/>
      <c r="AK2064" s="24"/>
      <c r="AL2064" s="24"/>
      <c r="AM2064" s="208">
        <v>3.2469999999999999</v>
      </c>
      <c r="AN2064" s="208">
        <v>0.55200000000000005</v>
      </c>
      <c r="AO2064" s="208">
        <v>0.84599999999999997</v>
      </c>
      <c r="AP2064" s="208">
        <v>1.3089999999999999</v>
      </c>
      <c r="AQ2064" s="208">
        <v>1.3540000000000001</v>
      </c>
      <c r="AR2064" s="208">
        <v>1.131</v>
      </c>
      <c r="AS2064" s="208">
        <v>0.79200000000000004</v>
      </c>
      <c r="AT2064" s="208">
        <v>0.47499999999999998</v>
      </c>
      <c r="AU2064" s="208">
        <v>0.248</v>
      </c>
      <c r="AV2064" s="24"/>
      <c r="AW2064" s="24"/>
      <c r="AX2064" s="208">
        <v>2.1000000000000001E-2</v>
      </c>
      <c r="AY2064" s="24"/>
      <c r="AZ2064" s="208">
        <v>0.68600000000000005</v>
      </c>
      <c r="BA2064" s="208">
        <v>0.85799999999999998</v>
      </c>
      <c r="BB2064" s="21">
        <f t="shared" si="244"/>
        <v>3.2469999999999999</v>
      </c>
      <c r="BC2064" s="21"/>
      <c r="BD2064" s="22">
        <f t="shared" si="246"/>
        <v>4.364247311827957</v>
      </c>
      <c r="BE2064" s="21"/>
      <c r="BG2064" s="10"/>
      <c r="BH2064" s="21">
        <f t="shared" si="243"/>
        <v>0</v>
      </c>
      <c r="BI2064" s="22">
        <f t="shared" si="243"/>
        <v>3.2469999999999999E-3</v>
      </c>
      <c r="BJ2064" s="21"/>
      <c r="BK2064" s="21">
        <v>0</v>
      </c>
      <c r="BL2064" s="22">
        <v>9.7409999999999997E-3</v>
      </c>
      <c r="BM2064" s="21"/>
      <c r="BN2064" s="21">
        <f t="shared" si="245"/>
        <v>0</v>
      </c>
      <c r="BO2064" s="22">
        <f t="shared" si="245"/>
        <v>3.8963999999999999E-2</v>
      </c>
      <c r="BP2064" s="21">
        <f t="shared" si="245"/>
        <v>0</v>
      </c>
    </row>
    <row r="2065" spans="1:68" ht="11.1" hidden="1" customHeight="1" outlineLevel="1" collapsed="1" x14ac:dyDescent="0.2">
      <c r="A2065" s="10"/>
      <c r="B2065" s="18"/>
      <c r="C2065" s="18"/>
      <c r="D2065" s="18"/>
      <c r="E2065" s="19" t="s">
        <v>129</v>
      </c>
      <c r="F2065" s="209">
        <v>17.963999999999999</v>
      </c>
      <c r="G2065" s="209">
        <v>23.157</v>
      </c>
      <c r="H2065" s="209">
        <v>13.548</v>
      </c>
      <c r="I2065" s="240">
        <v>1.827</v>
      </c>
      <c r="J2065" s="240"/>
      <c r="K2065" s="209">
        <v>11.244</v>
      </c>
      <c r="L2065" s="209">
        <v>0.48699999999999999</v>
      </c>
      <c r="M2065" s="20"/>
      <c r="N2065" s="20"/>
      <c r="O2065" s="209">
        <v>0.53100000000000003</v>
      </c>
      <c r="P2065" s="209">
        <v>6.4909999999999997</v>
      </c>
      <c r="Q2065" s="209">
        <v>9.9459999999999997</v>
      </c>
      <c r="R2065" s="209">
        <v>16.962</v>
      </c>
      <c r="S2065" s="209">
        <v>21.143999999999998</v>
      </c>
      <c r="T2065" s="209">
        <v>16.678000000000001</v>
      </c>
      <c r="U2065" s="209">
        <v>16.876999999999999</v>
      </c>
      <c r="V2065" s="209">
        <v>6.5590000000000002</v>
      </c>
      <c r="W2065" s="209">
        <v>2.4460000000000002</v>
      </c>
      <c r="X2065" s="209">
        <v>2.0569999999999999</v>
      </c>
      <c r="Y2065" s="209">
        <v>0.03</v>
      </c>
      <c r="Z2065" s="20"/>
      <c r="AA2065" s="209">
        <v>0.32900000000000001</v>
      </c>
      <c r="AB2065" s="209">
        <v>5.5220000000000002</v>
      </c>
      <c r="AC2065" s="209">
        <v>12.759</v>
      </c>
      <c r="AD2065" s="209">
        <v>16.582999999999998</v>
      </c>
      <c r="AE2065" s="209">
        <v>18.998000000000001</v>
      </c>
      <c r="AF2065" s="209">
        <v>18.248999999999999</v>
      </c>
      <c r="AG2065" s="209">
        <v>11.54</v>
      </c>
      <c r="AH2065" s="209">
        <v>6.4189999999999996</v>
      </c>
      <c r="AI2065" s="209">
        <v>3.63</v>
      </c>
      <c r="AJ2065" s="20"/>
      <c r="AK2065" s="209">
        <v>1.3759999999999999</v>
      </c>
      <c r="AL2065" s="209">
        <v>2E-3</v>
      </c>
      <c r="AM2065" s="209">
        <v>1.5620000000000001</v>
      </c>
      <c r="AN2065" s="209">
        <v>5.173</v>
      </c>
      <c r="AO2065" s="209">
        <v>13.157999999999999</v>
      </c>
      <c r="AP2065" s="209">
        <v>17.518000000000001</v>
      </c>
      <c r="AQ2065" s="209">
        <v>19.488</v>
      </c>
      <c r="AR2065" s="209">
        <v>18.773</v>
      </c>
      <c r="AS2065" s="209">
        <v>14.981999999999999</v>
      </c>
      <c r="AT2065" s="209">
        <v>8.4359999999999999</v>
      </c>
      <c r="AU2065" s="209">
        <v>4.41</v>
      </c>
      <c r="AV2065" s="209">
        <v>0.35699999999999998</v>
      </c>
      <c r="AW2065" s="20"/>
      <c r="AX2065" s="20"/>
      <c r="AY2065" s="209">
        <v>1.395</v>
      </c>
      <c r="AZ2065" s="209">
        <v>4.9550000000000001</v>
      </c>
      <c r="BA2065" s="209">
        <v>9.8659999999999997</v>
      </c>
      <c r="BB2065" s="21">
        <f>SUM(BB2066:BB2073)</f>
        <v>26.056999999999995</v>
      </c>
      <c r="BC2065" s="21">
        <f>BD2065</f>
        <v>35.022849462365585</v>
      </c>
      <c r="BD2065" s="22">
        <f t="shared" si="246"/>
        <v>35.022849462365585</v>
      </c>
      <c r="BE2065" s="21">
        <f>BC2065-BD2065</f>
        <v>0</v>
      </c>
      <c r="BF2065" s="2">
        <v>30.99</v>
      </c>
      <c r="BG2065" s="10">
        <v>5</v>
      </c>
      <c r="BH2065" s="21">
        <f t="shared" si="243"/>
        <v>2.6056999999999997E-2</v>
      </c>
      <c r="BI2065" s="22">
        <f t="shared" si="243"/>
        <v>2.6056999999999997E-2</v>
      </c>
      <c r="BJ2065" s="21">
        <f>BH2065-BI2065</f>
        <v>0</v>
      </c>
      <c r="BK2065" s="21">
        <v>7.817099999999999E-2</v>
      </c>
      <c r="BL2065" s="22">
        <v>7.817099999999999E-2</v>
      </c>
      <c r="BM2065" s="21">
        <v>0</v>
      </c>
      <c r="BN2065" s="21">
        <f t="shared" si="245"/>
        <v>0.31268399999999996</v>
      </c>
      <c r="BO2065" s="22">
        <f t="shared" si="245"/>
        <v>0.31268399999999996</v>
      </c>
      <c r="BP2065" s="21">
        <f t="shared" si="245"/>
        <v>0</v>
      </c>
    </row>
    <row r="2066" spans="1:68" ht="11.1" hidden="1" customHeight="1" outlineLevel="2" x14ac:dyDescent="0.2">
      <c r="A2066" s="10"/>
      <c r="B2066" s="18"/>
      <c r="C2066" s="18"/>
      <c r="D2066" s="18"/>
      <c r="E2066" s="23" t="s">
        <v>1860</v>
      </c>
      <c r="F2066" s="208">
        <v>1.4339999999999999</v>
      </c>
      <c r="G2066" s="208">
        <v>1.425</v>
      </c>
      <c r="H2066" s="208">
        <v>1.0780000000000001</v>
      </c>
      <c r="I2066" s="24"/>
      <c r="J2066" s="24"/>
      <c r="K2066" s="208">
        <v>1.3009999999999999</v>
      </c>
      <c r="L2066" s="208">
        <v>0.17599999999999999</v>
      </c>
      <c r="M2066" s="24"/>
      <c r="N2066" s="24"/>
      <c r="O2066" s="24"/>
      <c r="P2066" s="208">
        <v>0.63700000000000001</v>
      </c>
      <c r="Q2066" s="208">
        <v>1.167</v>
      </c>
      <c r="R2066" s="208">
        <v>1.446</v>
      </c>
      <c r="S2066" s="208">
        <v>1.5449999999999999</v>
      </c>
      <c r="T2066" s="208">
        <v>1.5489999999999999</v>
      </c>
      <c r="U2066" s="208">
        <v>1.121</v>
      </c>
      <c r="V2066" s="208">
        <v>0.56100000000000005</v>
      </c>
      <c r="W2066" s="208">
        <v>0.34</v>
      </c>
      <c r="X2066" s="208">
        <v>7.0000000000000007E-2</v>
      </c>
      <c r="Y2066" s="24"/>
      <c r="Z2066" s="24"/>
      <c r="AA2066" s="24"/>
      <c r="AB2066" s="208">
        <v>0.59699999999999998</v>
      </c>
      <c r="AC2066" s="208">
        <v>1.298</v>
      </c>
      <c r="AD2066" s="208">
        <v>1.4079999999999999</v>
      </c>
      <c r="AE2066" s="208">
        <v>1.52</v>
      </c>
      <c r="AF2066" s="208">
        <v>1.512</v>
      </c>
      <c r="AG2066" s="208">
        <v>0.98099999999999998</v>
      </c>
      <c r="AH2066" s="208">
        <v>0.56399999999999995</v>
      </c>
      <c r="AI2066" s="208">
        <v>0.34</v>
      </c>
      <c r="AJ2066" s="24"/>
      <c r="AK2066" s="24"/>
      <c r="AL2066" s="24"/>
      <c r="AM2066" s="208">
        <v>0.376</v>
      </c>
      <c r="AN2066" s="208">
        <v>0.495</v>
      </c>
      <c r="AO2066" s="208">
        <v>1.111</v>
      </c>
      <c r="AP2066" s="208">
        <v>1.415</v>
      </c>
      <c r="AQ2066" s="208">
        <v>1.411</v>
      </c>
      <c r="AR2066" s="208">
        <v>1.732</v>
      </c>
      <c r="AS2066" s="208">
        <v>1.1319999999999999</v>
      </c>
      <c r="AT2066" s="208">
        <v>0.69899999999999995</v>
      </c>
      <c r="AU2066" s="208">
        <v>0.40899999999999997</v>
      </c>
      <c r="AV2066" s="24"/>
      <c r="AW2066" s="24"/>
      <c r="AX2066" s="24"/>
      <c r="AY2066" s="208">
        <v>7.4999999999999997E-2</v>
      </c>
      <c r="AZ2066" s="208">
        <v>0.53500000000000003</v>
      </c>
      <c r="BA2066" s="208">
        <v>1.3</v>
      </c>
      <c r="BB2066" s="21">
        <f t="shared" si="244"/>
        <v>1.732</v>
      </c>
      <c r="BC2066" s="21"/>
      <c r="BD2066" s="22">
        <f t="shared" si="246"/>
        <v>2.327956989247312</v>
      </c>
      <c r="BE2066" s="21"/>
      <c r="BG2066" s="10"/>
      <c r="BH2066" s="21">
        <f t="shared" si="243"/>
        <v>0</v>
      </c>
      <c r="BI2066" s="22">
        <f t="shared" si="243"/>
        <v>1.732E-3</v>
      </c>
      <c r="BJ2066" s="21"/>
      <c r="BK2066" s="21">
        <v>0</v>
      </c>
      <c r="BL2066" s="22">
        <v>5.1960000000000001E-3</v>
      </c>
      <c r="BM2066" s="21"/>
      <c r="BN2066" s="21">
        <f t="shared" si="245"/>
        <v>0</v>
      </c>
      <c r="BO2066" s="22">
        <f t="shared" si="245"/>
        <v>2.0784E-2</v>
      </c>
      <c r="BP2066" s="21">
        <f t="shared" si="245"/>
        <v>0</v>
      </c>
    </row>
    <row r="2067" spans="1:68" ht="11.1" hidden="1" customHeight="1" outlineLevel="2" x14ac:dyDescent="0.2">
      <c r="A2067" s="10"/>
      <c r="B2067" s="18"/>
      <c r="C2067" s="18"/>
      <c r="D2067" s="18"/>
      <c r="E2067" s="23" t="s">
        <v>1861</v>
      </c>
      <c r="F2067" s="208">
        <v>2.3759999999999999</v>
      </c>
      <c r="G2067" s="208">
        <v>7.0010000000000003</v>
      </c>
      <c r="H2067" s="208">
        <v>3.323</v>
      </c>
      <c r="I2067" s="24"/>
      <c r="J2067" s="24"/>
      <c r="K2067" s="208">
        <v>3.008</v>
      </c>
      <c r="L2067" s="24"/>
      <c r="M2067" s="24"/>
      <c r="N2067" s="24"/>
      <c r="O2067" s="208">
        <v>0.19800000000000001</v>
      </c>
      <c r="P2067" s="208">
        <v>1.587</v>
      </c>
      <c r="Q2067" s="208">
        <v>1.2430000000000001</v>
      </c>
      <c r="R2067" s="208">
        <v>5.9740000000000002</v>
      </c>
      <c r="S2067" s="208">
        <v>4.6589999999999998</v>
      </c>
      <c r="T2067" s="208">
        <v>4.7069999999999999</v>
      </c>
      <c r="U2067" s="208">
        <v>3.5979999999999999</v>
      </c>
      <c r="V2067" s="208">
        <v>1.8560000000000001</v>
      </c>
      <c r="W2067" s="24"/>
      <c r="X2067" s="208">
        <v>1.218</v>
      </c>
      <c r="Y2067" s="24"/>
      <c r="Z2067" s="24"/>
      <c r="AA2067" s="24"/>
      <c r="AB2067" s="208">
        <v>1.4159999999999999</v>
      </c>
      <c r="AC2067" s="208">
        <v>3.34</v>
      </c>
      <c r="AD2067" s="208">
        <v>4.2169999999999996</v>
      </c>
      <c r="AE2067" s="208">
        <v>4.6319999999999997</v>
      </c>
      <c r="AF2067" s="208">
        <v>4.5140000000000002</v>
      </c>
      <c r="AG2067" s="208">
        <v>2.8410000000000002</v>
      </c>
      <c r="AH2067" s="208">
        <v>1.448</v>
      </c>
      <c r="AI2067" s="208">
        <v>0.754</v>
      </c>
      <c r="AJ2067" s="24"/>
      <c r="AK2067" s="208">
        <v>0.46600000000000003</v>
      </c>
      <c r="AL2067" s="24"/>
      <c r="AM2067" s="208">
        <v>0.19800000000000001</v>
      </c>
      <c r="AN2067" s="208">
        <v>1.147</v>
      </c>
      <c r="AO2067" s="208">
        <v>2.9009999999999998</v>
      </c>
      <c r="AP2067" s="208">
        <v>3.996</v>
      </c>
      <c r="AQ2067" s="208">
        <v>4.3959999999999999</v>
      </c>
      <c r="AR2067" s="208">
        <v>4.0229999999999997</v>
      </c>
      <c r="AS2067" s="208">
        <v>3.2559999999999998</v>
      </c>
      <c r="AT2067" s="208">
        <v>2.117</v>
      </c>
      <c r="AU2067" s="208">
        <v>0.98699999999999999</v>
      </c>
      <c r="AV2067" s="24"/>
      <c r="AW2067" s="24"/>
      <c r="AX2067" s="24"/>
      <c r="AY2067" s="208">
        <v>0.33300000000000002</v>
      </c>
      <c r="AZ2067" s="208">
        <v>1.224</v>
      </c>
      <c r="BA2067" s="208">
        <v>2.5059999999999998</v>
      </c>
      <c r="BB2067" s="21">
        <f t="shared" si="244"/>
        <v>7.0010000000000003</v>
      </c>
      <c r="BC2067" s="21"/>
      <c r="BD2067" s="22">
        <f t="shared" si="246"/>
        <v>9.4099462365591418</v>
      </c>
      <c r="BE2067" s="21"/>
      <c r="BG2067" s="10"/>
      <c r="BH2067" s="21">
        <f t="shared" si="243"/>
        <v>0</v>
      </c>
      <c r="BI2067" s="22">
        <f t="shared" si="243"/>
        <v>7.0010000000000011E-3</v>
      </c>
      <c r="BJ2067" s="21"/>
      <c r="BK2067" s="21">
        <v>0</v>
      </c>
      <c r="BL2067" s="22">
        <v>2.1003000000000004E-2</v>
      </c>
      <c r="BM2067" s="21"/>
      <c r="BN2067" s="21">
        <f t="shared" si="245"/>
        <v>0</v>
      </c>
      <c r="BO2067" s="22">
        <f t="shared" si="245"/>
        <v>8.4012000000000017E-2</v>
      </c>
      <c r="BP2067" s="21">
        <f t="shared" si="245"/>
        <v>0</v>
      </c>
    </row>
    <row r="2068" spans="1:68" ht="11.1" hidden="1" customHeight="1" outlineLevel="2" x14ac:dyDescent="0.2">
      <c r="A2068" s="10"/>
      <c r="B2068" s="18"/>
      <c r="C2068" s="18"/>
      <c r="D2068" s="18"/>
      <c r="E2068" s="23" t="s">
        <v>1862</v>
      </c>
      <c r="F2068" s="208">
        <v>2.13</v>
      </c>
      <c r="G2068" s="208">
        <v>2.7669999999999999</v>
      </c>
      <c r="H2068" s="208">
        <v>1.8260000000000001</v>
      </c>
      <c r="I2068" s="24"/>
      <c r="J2068" s="24"/>
      <c r="K2068" s="24"/>
      <c r="L2068" s="24"/>
      <c r="M2068" s="24"/>
      <c r="N2068" s="24"/>
      <c r="O2068" s="208">
        <v>0.161</v>
      </c>
      <c r="P2068" s="208">
        <v>0.68100000000000005</v>
      </c>
      <c r="Q2068" s="208">
        <v>0.81399999999999995</v>
      </c>
      <c r="R2068" s="208">
        <v>2.6739999999999999</v>
      </c>
      <c r="S2068" s="208">
        <v>2.2570000000000001</v>
      </c>
      <c r="T2068" s="208">
        <v>2.4969999999999999</v>
      </c>
      <c r="U2068" s="208">
        <v>1.7210000000000001</v>
      </c>
      <c r="V2068" s="208">
        <v>0.68600000000000005</v>
      </c>
      <c r="W2068" s="208">
        <v>0.39500000000000002</v>
      </c>
      <c r="X2068" s="208">
        <v>0.106</v>
      </c>
      <c r="Y2068" s="24"/>
      <c r="Z2068" s="24"/>
      <c r="AA2068" s="24"/>
      <c r="AB2068" s="208">
        <v>0.54700000000000004</v>
      </c>
      <c r="AC2068" s="208">
        <v>1.3260000000000001</v>
      </c>
      <c r="AD2068" s="208">
        <v>1.9770000000000001</v>
      </c>
      <c r="AE2068" s="208">
        <v>2.3620000000000001</v>
      </c>
      <c r="AF2068" s="208">
        <v>2.427</v>
      </c>
      <c r="AG2068" s="208">
        <v>1.409</v>
      </c>
      <c r="AH2068" s="208">
        <v>0.76300000000000001</v>
      </c>
      <c r="AI2068" s="208">
        <v>0.44700000000000001</v>
      </c>
      <c r="AJ2068" s="24"/>
      <c r="AK2068" s="208">
        <v>0.17299999999999999</v>
      </c>
      <c r="AL2068" s="24"/>
      <c r="AM2068" s="208">
        <v>0.24399999999999999</v>
      </c>
      <c r="AN2068" s="208">
        <v>0.62</v>
      </c>
      <c r="AO2068" s="208">
        <v>1.5649999999999999</v>
      </c>
      <c r="AP2068" s="208">
        <v>2.19</v>
      </c>
      <c r="AQ2068" s="208">
        <v>2.609</v>
      </c>
      <c r="AR2068" s="208">
        <v>2.5720000000000001</v>
      </c>
      <c r="AS2068" s="208">
        <v>2.016</v>
      </c>
      <c r="AT2068" s="208">
        <v>1.1459999999999999</v>
      </c>
      <c r="AU2068" s="208">
        <v>0.51100000000000001</v>
      </c>
      <c r="AV2068" s="208">
        <v>9.0999999999999998E-2</v>
      </c>
      <c r="AW2068" s="24"/>
      <c r="AX2068" s="24"/>
      <c r="AY2068" s="208">
        <v>4.3999999999999997E-2</v>
      </c>
      <c r="AZ2068" s="208">
        <v>0.34499999999999997</v>
      </c>
      <c r="BA2068" s="208">
        <v>0.84499999999999997</v>
      </c>
      <c r="BB2068" s="21">
        <f t="shared" si="244"/>
        <v>2.7669999999999999</v>
      </c>
      <c r="BC2068" s="21"/>
      <c r="BD2068" s="22">
        <f t="shared" si="246"/>
        <v>3.719086021505376</v>
      </c>
      <c r="BE2068" s="21"/>
      <c r="BG2068" s="10"/>
      <c r="BH2068" s="21">
        <f t="shared" si="243"/>
        <v>0</v>
      </c>
      <c r="BI2068" s="22">
        <f t="shared" si="243"/>
        <v>2.7669999999999999E-3</v>
      </c>
      <c r="BJ2068" s="21"/>
      <c r="BK2068" s="21">
        <v>0</v>
      </c>
      <c r="BL2068" s="22">
        <v>8.3009999999999994E-3</v>
      </c>
      <c r="BM2068" s="21"/>
      <c r="BN2068" s="21">
        <f t="shared" si="245"/>
        <v>0</v>
      </c>
      <c r="BO2068" s="22">
        <f t="shared" si="245"/>
        <v>3.3203999999999997E-2</v>
      </c>
      <c r="BP2068" s="21">
        <f t="shared" si="245"/>
        <v>0</v>
      </c>
    </row>
    <row r="2069" spans="1:68" ht="11.1" hidden="1" customHeight="1" outlineLevel="2" x14ac:dyDescent="0.2">
      <c r="A2069" s="10"/>
      <c r="B2069" s="18"/>
      <c r="C2069" s="18"/>
      <c r="D2069" s="18"/>
      <c r="E2069" s="23" t="s">
        <v>1863</v>
      </c>
      <c r="F2069" s="208">
        <v>2.2930000000000001</v>
      </c>
      <c r="G2069" s="208">
        <v>2.5329999999999999</v>
      </c>
      <c r="H2069" s="208">
        <v>1.252</v>
      </c>
      <c r="I2069" s="24"/>
      <c r="J2069" s="24"/>
      <c r="K2069" s="208">
        <v>2.1110000000000002</v>
      </c>
      <c r="L2069" s="24"/>
      <c r="M2069" s="24"/>
      <c r="N2069" s="24"/>
      <c r="O2069" s="24"/>
      <c r="P2069" s="208">
        <v>0.94099999999999995</v>
      </c>
      <c r="Q2069" s="208">
        <v>1.57</v>
      </c>
      <c r="R2069" s="24"/>
      <c r="S2069" s="208">
        <v>4.702</v>
      </c>
      <c r="T2069" s="24"/>
      <c r="U2069" s="208">
        <v>4.4690000000000003</v>
      </c>
      <c r="V2069" s="208">
        <v>0.91600000000000004</v>
      </c>
      <c r="W2069" s="208">
        <v>0.55200000000000005</v>
      </c>
      <c r="X2069" s="24"/>
      <c r="Y2069" s="24"/>
      <c r="Z2069" s="24"/>
      <c r="AA2069" s="208">
        <v>9.0999999999999998E-2</v>
      </c>
      <c r="AB2069" s="208">
        <v>0.82399999999999995</v>
      </c>
      <c r="AC2069" s="208">
        <v>1.6140000000000001</v>
      </c>
      <c r="AD2069" s="208">
        <v>2.0939999999999999</v>
      </c>
      <c r="AE2069" s="208">
        <v>2.516</v>
      </c>
      <c r="AF2069" s="208">
        <v>2.3170000000000002</v>
      </c>
      <c r="AG2069" s="208">
        <v>1.51</v>
      </c>
      <c r="AH2069" s="208">
        <v>0.998</v>
      </c>
      <c r="AI2069" s="208">
        <v>0.64700000000000002</v>
      </c>
      <c r="AJ2069" s="24"/>
      <c r="AK2069" s="208">
        <v>0.33200000000000002</v>
      </c>
      <c r="AL2069" s="24"/>
      <c r="AM2069" s="208">
        <v>0.20899999999999999</v>
      </c>
      <c r="AN2069" s="208">
        <v>0.82299999999999995</v>
      </c>
      <c r="AO2069" s="208">
        <v>1.736</v>
      </c>
      <c r="AP2069" s="208">
        <v>2.3010000000000002</v>
      </c>
      <c r="AQ2069" s="208">
        <v>2.6469999999999998</v>
      </c>
      <c r="AR2069" s="208">
        <v>2.4529999999999998</v>
      </c>
      <c r="AS2069" s="208">
        <v>1.8859999999999999</v>
      </c>
      <c r="AT2069" s="208">
        <v>1.274</v>
      </c>
      <c r="AU2069" s="208">
        <v>0.69199999999999995</v>
      </c>
      <c r="AV2069" s="208">
        <v>0.219</v>
      </c>
      <c r="AW2069" s="24"/>
      <c r="AX2069" s="24"/>
      <c r="AY2069" s="208">
        <v>0.40699999999999997</v>
      </c>
      <c r="AZ2069" s="208">
        <v>0.70299999999999996</v>
      </c>
      <c r="BA2069" s="208">
        <v>1.2809999999999999</v>
      </c>
      <c r="BB2069" s="21">
        <f t="shared" si="244"/>
        <v>4.702</v>
      </c>
      <c r="BC2069" s="21"/>
      <c r="BD2069" s="22">
        <f t="shared" si="246"/>
        <v>6.31989247311828</v>
      </c>
      <c r="BE2069" s="21"/>
      <c r="BG2069" s="10"/>
      <c r="BH2069" s="21">
        <f t="shared" si="243"/>
        <v>0</v>
      </c>
      <c r="BI2069" s="22">
        <f t="shared" si="243"/>
        <v>4.7019999999999996E-3</v>
      </c>
      <c r="BJ2069" s="21"/>
      <c r="BK2069" s="21">
        <v>0</v>
      </c>
      <c r="BL2069" s="22">
        <v>1.4105999999999999E-2</v>
      </c>
      <c r="BM2069" s="21"/>
      <c r="BN2069" s="21">
        <f t="shared" si="245"/>
        <v>0</v>
      </c>
      <c r="BO2069" s="22">
        <f t="shared" si="245"/>
        <v>5.6423999999999995E-2</v>
      </c>
      <c r="BP2069" s="21">
        <f t="shared" si="245"/>
        <v>0</v>
      </c>
    </row>
    <row r="2070" spans="1:68" ht="11.1" hidden="1" customHeight="1" outlineLevel="2" x14ac:dyDescent="0.2">
      <c r="A2070" s="10"/>
      <c r="B2070" s="18"/>
      <c r="C2070" s="18"/>
      <c r="D2070" s="18"/>
      <c r="E2070" s="23" t="s">
        <v>1864</v>
      </c>
      <c r="F2070" s="208">
        <v>2.573</v>
      </c>
      <c r="G2070" s="208">
        <v>2.6949999999999998</v>
      </c>
      <c r="H2070" s="208">
        <v>2.0299999999999998</v>
      </c>
      <c r="I2070" s="24"/>
      <c r="J2070" s="24"/>
      <c r="K2070" s="208">
        <v>1.677</v>
      </c>
      <c r="L2070" s="208">
        <v>7.5999999999999998E-2</v>
      </c>
      <c r="M2070" s="24"/>
      <c r="N2070" s="24"/>
      <c r="O2070" s="24"/>
      <c r="P2070" s="208">
        <v>0.63300000000000001</v>
      </c>
      <c r="Q2070" s="208">
        <v>1.3560000000000001</v>
      </c>
      <c r="R2070" s="208">
        <v>1.841</v>
      </c>
      <c r="S2070" s="208">
        <v>1.9630000000000001</v>
      </c>
      <c r="T2070" s="208">
        <v>1.9339999999999999</v>
      </c>
      <c r="U2070" s="208">
        <v>1.458</v>
      </c>
      <c r="V2070" s="208">
        <v>0.65900000000000003</v>
      </c>
      <c r="W2070" s="208">
        <v>0.36499999999999999</v>
      </c>
      <c r="X2070" s="208">
        <v>0.115</v>
      </c>
      <c r="Y2070" s="24"/>
      <c r="Z2070" s="24"/>
      <c r="AA2070" s="24"/>
      <c r="AB2070" s="208">
        <v>0.39700000000000002</v>
      </c>
      <c r="AC2070" s="208">
        <v>1.077</v>
      </c>
      <c r="AD2070" s="208">
        <v>1.585</v>
      </c>
      <c r="AE2070" s="208">
        <v>1.77</v>
      </c>
      <c r="AF2070" s="208">
        <v>1.667</v>
      </c>
      <c r="AG2070" s="208">
        <v>1.014</v>
      </c>
      <c r="AH2070" s="208">
        <v>0.55800000000000005</v>
      </c>
      <c r="AI2070" s="208">
        <v>0.38700000000000001</v>
      </c>
      <c r="AJ2070" s="24"/>
      <c r="AK2070" s="24"/>
      <c r="AL2070" s="24"/>
      <c r="AM2070" s="208">
        <v>0.23100000000000001</v>
      </c>
      <c r="AN2070" s="208">
        <v>0.40799999999999997</v>
      </c>
      <c r="AO2070" s="208">
        <v>1.1870000000000001</v>
      </c>
      <c r="AP2070" s="208">
        <v>1.681</v>
      </c>
      <c r="AQ2070" s="208">
        <v>1.883</v>
      </c>
      <c r="AR2070" s="208">
        <v>1.786</v>
      </c>
      <c r="AS2070" s="208">
        <v>1.363</v>
      </c>
      <c r="AT2070" s="208">
        <v>0.879</v>
      </c>
      <c r="AU2070" s="208">
        <v>0.42899999999999999</v>
      </c>
      <c r="AV2070" s="208">
        <v>4.4999999999999998E-2</v>
      </c>
      <c r="AW2070" s="24"/>
      <c r="AX2070" s="24"/>
      <c r="AY2070" s="208">
        <v>6.2E-2</v>
      </c>
      <c r="AZ2070" s="208">
        <v>0.38</v>
      </c>
      <c r="BA2070" s="208">
        <v>0.83599999999999997</v>
      </c>
      <c r="BB2070" s="21">
        <f t="shared" si="244"/>
        <v>2.6949999999999998</v>
      </c>
      <c r="BC2070" s="21"/>
      <c r="BD2070" s="22">
        <f t="shared" si="246"/>
        <v>3.622311827956989</v>
      </c>
      <c r="BE2070" s="21"/>
      <c r="BG2070" s="10"/>
      <c r="BH2070" s="21">
        <f t="shared" si="243"/>
        <v>0</v>
      </c>
      <c r="BI2070" s="22">
        <f t="shared" si="243"/>
        <v>2.6949999999999999E-3</v>
      </c>
      <c r="BJ2070" s="21"/>
      <c r="BK2070" s="21">
        <v>0</v>
      </c>
      <c r="BL2070" s="22">
        <v>8.0850000000000002E-3</v>
      </c>
      <c r="BM2070" s="21"/>
      <c r="BN2070" s="21">
        <f t="shared" si="245"/>
        <v>0</v>
      </c>
      <c r="BO2070" s="22">
        <f t="shared" si="245"/>
        <v>3.2340000000000001E-2</v>
      </c>
      <c r="BP2070" s="21">
        <f t="shared" si="245"/>
        <v>0</v>
      </c>
    </row>
    <row r="2071" spans="1:68" ht="11.1" hidden="1" customHeight="1" outlineLevel="2" x14ac:dyDescent="0.2">
      <c r="A2071" s="10"/>
      <c r="B2071" s="18"/>
      <c r="C2071" s="18"/>
      <c r="D2071" s="18"/>
      <c r="E2071" s="23" t="s">
        <v>1865</v>
      </c>
      <c r="F2071" s="208">
        <v>1.952</v>
      </c>
      <c r="G2071" s="208">
        <v>1.8160000000000001</v>
      </c>
      <c r="H2071" s="208">
        <v>1.254</v>
      </c>
      <c r="I2071" s="24"/>
      <c r="J2071" s="24"/>
      <c r="K2071" s="208">
        <v>1.29</v>
      </c>
      <c r="L2071" s="208">
        <v>9.6000000000000002E-2</v>
      </c>
      <c r="M2071" s="24"/>
      <c r="N2071" s="24"/>
      <c r="O2071" s="208">
        <v>8.7999999999999995E-2</v>
      </c>
      <c r="P2071" s="208">
        <v>0.97</v>
      </c>
      <c r="Q2071" s="208">
        <v>1.456</v>
      </c>
      <c r="R2071" s="208">
        <v>1.722</v>
      </c>
      <c r="S2071" s="208">
        <v>1.847</v>
      </c>
      <c r="T2071" s="208">
        <v>1.8839999999999999</v>
      </c>
      <c r="U2071" s="208">
        <v>1.5509999999999999</v>
      </c>
      <c r="V2071" s="208">
        <v>0.60699999999999998</v>
      </c>
      <c r="W2071" s="24"/>
      <c r="X2071" s="208">
        <v>0.35599999999999998</v>
      </c>
      <c r="Y2071" s="208">
        <v>2E-3</v>
      </c>
      <c r="Z2071" s="24"/>
      <c r="AA2071" s="208">
        <v>0.09</v>
      </c>
      <c r="AB2071" s="208">
        <v>0.625</v>
      </c>
      <c r="AC2071" s="208">
        <v>1.4279999999999999</v>
      </c>
      <c r="AD2071" s="208">
        <v>1.728</v>
      </c>
      <c r="AE2071" s="208">
        <v>1.851</v>
      </c>
      <c r="AF2071" s="208">
        <v>1.921</v>
      </c>
      <c r="AG2071" s="208">
        <v>1.4259999999999999</v>
      </c>
      <c r="AH2071" s="208">
        <v>0.82099999999999995</v>
      </c>
      <c r="AI2071" s="208">
        <v>0.4</v>
      </c>
      <c r="AJ2071" s="24"/>
      <c r="AK2071" s="208">
        <v>0.126</v>
      </c>
      <c r="AL2071" s="208">
        <v>2E-3</v>
      </c>
      <c r="AM2071" s="208">
        <v>0.11700000000000001</v>
      </c>
      <c r="AN2071" s="208">
        <v>0.627</v>
      </c>
      <c r="AO2071" s="208">
        <v>1.5069999999999999</v>
      </c>
      <c r="AP2071" s="208">
        <v>1.7430000000000001</v>
      </c>
      <c r="AQ2071" s="208">
        <v>1.8919999999999999</v>
      </c>
      <c r="AR2071" s="208">
        <v>1.7789999999999999</v>
      </c>
      <c r="AS2071" s="208">
        <v>1.429</v>
      </c>
      <c r="AT2071" s="208">
        <v>0.73499999999999999</v>
      </c>
      <c r="AU2071" s="208">
        <v>0.36199999999999999</v>
      </c>
      <c r="AV2071" s="208">
        <v>2E-3</v>
      </c>
      <c r="AW2071" s="24"/>
      <c r="AX2071" s="24"/>
      <c r="AY2071" s="24"/>
      <c r="AZ2071" s="208">
        <v>0.76200000000000001</v>
      </c>
      <c r="BA2071" s="208">
        <v>0.999</v>
      </c>
      <c r="BB2071" s="21">
        <f t="shared" si="244"/>
        <v>1.952</v>
      </c>
      <c r="BC2071" s="21"/>
      <c r="BD2071" s="22">
        <f t="shared" si="246"/>
        <v>2.6236559139784945</v>
      </c>
      <c r="BE2071" s="21"/>
      <c r="BG2071" s="10"/>
      <c r="BH2071" s="21">
        <f t="shared" si="243"/>
        <v>0</v>
      </c>
      <c r="BI2071" s="22">
        <f t="shared" si="243"/>
        <v>1.952E-3</v>
      </c>
      <c r="BJ2071" s="21"/>
      <c r="BK2071" s="21">
        <v>0</v>
      </c>
      <c r="BL2071" s="22">
        <v>5.8560000000000001E-3</v>
      </c>
      <c r="BM2071" s="21"/>
      <c r="BN2071" s="21">
        <f t="shared" si="245"/>
        <v>0</v>
      </c>
      <c r="BO2071" s="22">
        <f t="shared" si="245"/>
        <v>2.3424E-2</v>
      </c>
      <c r="BP2071" s="21">
        <f t="shared" si="245"/>
        <v>0</v>
      </c>
    </row>
    <row r="2072" spans="1:68" ht="11.1" hidden="1" customHeight="1" outlineLevel="2" x14ac:dyDescent="0.2">
      <c r="A2072" s="10"/>
      <c r="B2072" s="18"/>
      <c r="C2072" s="18"/>
      <c r="D2072" s="18"/>
      <c r="E2072" s="23" t="s">
        <v>1866</v>
      </c>
      <c r="F2072" s="208">
        <v>2.68</v>
      </c>
      <c r="G2072" s="208">
        <v>2.4700000000000002</v>
      </c>
      <c r="H2072" s="208">
        <v>1.653</v>
      </c>
      <c r="I2072" s="24"/>
      <c r="J2072" s="24"/>
      <c r="K2072" s="208">
        <v>1.3169999999999999</v>
      </c>
      <c r="L2072" s="24"/>
      <c r="M2072" s="24"/>
      <c r="N2072" s="24"/>
      <c r="O2072" s="24"/>
      <c r="P2072" s="208">
        <v>0.45600000000000002</v>
      </c>
      <c r="Q2072" s="208">
        <v>1.0469999999999999</v>
      </c>
      <c r="R2072" s="208">
        <v>1.702</v>
      </c>
      <c r="S2072" s="208">
        <v>2.2240000000000002</v>
      </c>
      <c r="T2072" s="208">
        <v>2.1150000000000002</v>
      </c>
      <c r="U2072" s="208">
        <v>1.5049999999999999</v>
      </c>
      <c r="V2072" s="208">
        <v>0.622</v>
      </c>
      <c r="W2072" s="208">
        <v>0.42899999999999999</v>
      </c>
      <c r="X2072" s="208">
        <v>0.106</v>
      </c>
      <c r="Y2072" s="24"/>
      <c r="Z2072" s="24"/>
      <c r="AA2072" s="24"/>
      <c r="AB2072" s="208">
        <v>0.48399999999999999</v>
      </c>
      <c r="AC2072" s="208">
        <v>1.3440000000000001</v>
      </c>
      <c r="AD2072" s="208">
        <v>1.768</v>
      </c>
      <c r="AE2072" s="208">
        <v>2.2549999999999999</v>
      </c>
      <c r="AF2072" s="208">
        <v>1.944</v>
      </c>
      <c r="AG2072" s="208">
        <v>1.1579999999999999</v>
      </c>
      <c r="AH2072" s="208">
        <v>0.59599999999999997</v>
      </c>
      <c r="AI2072" s="208">
        <v>0.28499999999999998</v>
      </c>
      <c r="AJ2072" s="24"/>
      <c r="AK2072" s="208">
        <v>0.14799999999999999</v>
      </c>
      <c r="AL2072" s="24"/>
      <c r="AM2072" s="208">
        <v>8.4000000000000005E-2</v>
      </c>
      <c r="AN2072" s="208">
        <v>0.53800000000000003</v>
      </c>
      <c r="AO2072" s="208">
        <v>1.9590000000000001</v>
      </c>
      <c r="AP2072" s="208">
        <v>2.4620000000000002</v>
      </c>
      <c r="AQ2072" s="208">
        <v>2.6819999999999999</v>
      </c>
      <c r="AR2072" s="208">
        <v>2.5939999999999999</v>
      </c>
      <c r="AS2072" s="208">
        <v>2.44</v>
      </c>
      <c r="AT2072" s="208">
        <v>0.80800000000000005</v>
      </c>
      <c r="AU2072" s="208">
        <v>0.63600000000000001</v>
      </c>
      <c r="AV2072" s="24"/>
      <c r="AW2072" s="24"/>
      <c r="AX2072" s="24"/>
      <c r="AY2072" s="208">
        <v>0.26200000000000001</v>
      </c>
      <c r="AZ2072" s="208">
        <v>0.59699999999999998</v>
      </c>
      <c r="BA2072" s="208">
        <v>1.2110000000000001</v>
      </c>
      <c r="BB2072" s="21">
        <f t="shared" si="244"/>
        <v>2.6819999999999999</v>
      </c>
      <c r="BC2072" s="21"/>
      <c r="BD2072" s="22">
        <f t="shared" si="246"/>
        <v>3.6048387096774195</v>
      </c>
      <c r="BE2072" s="21"/>
      <c r="BG2072" s="10"/>
      <c r="BH2072" s="21">
        <f t="shared" si="243"/>
        <v>0</v>
      </c>
      <c r="BI2072" s="22">
        <f t="shared" si="243"/>
        <v>2.6819999999999999E-3</v>
      </c>
      <c r="BJ2072" s="21"/>
      <c r="BK2072" s="21">
        <v>0</v>
      </c>
      <c r="BL2072" s="22">
        <v>8.0459999999999993E-3</v>
      </c>
      <c r="BM2072" s="21"/>
      <c r="BN2072" s="21">
        <f t="shared" si="245"/>
        <v>0</v>
      </c>
      <c r="BO2072" s="22">
        <f t="shared" si="245"/>
        <v>3.2183999999999997E-2</v>
      </c>
      <c r="BP2072" s="21">
        <f t="shared" si="245"/>
        <v>0</v>
      </c>
    </row>
    <row r="2073" spans="1:68" ht="11.1" hidden="1" customHeight="1" outlineLevel="2" x14ac:dyDescent="0.2">
      <c r="A2073" s="10"/>
      <c r="B2073" s="18"/>
      <c r="C2073" s="18"/>
      <c r="D2073" s="18"/>
      <c r="E2073" s="23" t="s">
        <v>1867</v>
      </c>
      <c r="F2073" s="208">
        <v>2.5259999999999998</v>
      </c>
      <c r="G2073" s="208">
        <v>2.4500000000000002</v>
      </c>
      <c r="H2073" s="208">
        <v>1.1319999999999999</v>
      </c>
      <c r="I2073" s="239">
        <v>1.827</v>
      </c>
      <c r="J2073" s="239"/>
      <c r="K2073" s="208">
        <v>0.54</v>
      </c>
      <c r="L2073" s="208">
        <v>0.13900000000000001</v>
      </c>
      <c r="M2073" s="24"/>
      <c r="N2073" s="24"/>
      <c r="O2073" s="208">
        <v>8.4000000000000005E-2</v>
      </c>
      <c r="P2073" s="208">
        <v>0.58599999999999997</v>
      </c>
      <c r="Q2073" s="208">
        <v>1.2929999999999999</v>
      </c>
      <c r="R2073" s="208">
        <v>1.603</v>
      </c>
      <c r="S2073" s="208">
        <v>1.9470000000000001</v>
      </c>
      <c r="T2073" s="208">
        <v>1.992</v>
      </c>
      <c r="U2073" s="208">
        <v>1.454</v>
      </c>
      <c r="V2073" s="208">
        <v>0.65200000000000002</v>
      </c>
      <c r="W2073" s="208">
        <v>0.36499999999999999</v>
      </c>
      <c r="X2073" s="208">
        <v>8.5999999999999993E-2</v>
      </c>
      <c r="Y2073" s="208">
        <v>2.8000000000000001E-2</v>
      </c>
      <c r="Z2073" s="24"/>
      <c r="AA2073" s="208">
        <v>0.14799999999999999</v>
      </c>
      <c r="AB2073" s="208">
        <v>0.63200000000000001</v>
      </c>
      <c r="AC2073" s="208">
        <v>1.3320000000000001</v>
      </c>
      <c r="AD2073" s="208">
        <v>1.806</v>
      </c>
      <c r="AE2073" s="208">
        <v>2.0920000000000001</v>
      </c>
      <c r="AF2073" s="208">
        <v>1.9470000000000001</v>
      </c>
      <c r="AG2073" s="208">
        <v>1.2010000000000001</v>
      </c>
      <c r="AH2073" s="208">
        <v>0.67100000000000004</v>
      </c>
      <c r="AI2073" s="208">
        <v>0.37</v>
      </c>
      <c r="AJ2073" s="24"/>
      <c r="AK2073" s="208">
        <v>0.13100000000000001</v>
      </c>
      <c r="AL2073" s="24"/>
      <c r="AM2073" s="208">
        <v>0.10299999999999999</v>
      </c>
      <c r="AN2073" s="208">
        <v>0.51500000000000001</v>
      </c>
      <c r="AO2073" s="208">
        <v>1.1919999999999999</v>
      </c>
      <c r="AP2073" s="208">
        <v>1.73</v>
      </c>
      <c r="AQ2073" s="208">
        <v>1.968</v>
      </c>
      <c r="AR2073" s="208">
        <v>1.8340000000000001</v>
      </c>
      <c r="AS2073" s="208">
        <v>1.46</v>
      </c>
      <c r="AT2073" s="208">
        <v>0.77800000000000002</v>
      </c>
      <c r="AU2073" s="208">
        <v>0.38400000000000001</v>
      </c>
      <c r="AV2073" s="24"/>
      <c r="AW2073" s="24"/>
      <c r="AX2073" s="24"/>
      <c r="AY2073" s="208">
        <v>0.21199999999999999</v>
      </c>
      <c r="AZ2073" s="208">
        <v>0.40899999999999997</v>
      </c>
      <c r="BA2073" s="208">
        <v>0.88800000000000001</v>
      </c>
      <c r="BB2073" s="21">
        <f t="shared" si="244"/>
        <v>2.5259999999999998</v>
      </c>
      <c r="BC2073" s="21"/>
      <c r="BD2073" s="22">
        <f t="shared" si="246"/>
        <v>3.3951612903225805</v>
      </c>
      <c r="BE2073" s="21"/>
      <c r="BG2073" s="10"/>
      <c r="BH2073" s="21">
        <f t="shared" ref="BH2073:BI2137" si="247">(BC2073*24*31/1000000)</f>
        <v>0</v>
      </c>
      <c r="BI2073" s="22">
        <f t="shared" si="247"/>
        <v>2.526E-3</v>
      </c>
      <c r="BJ2073" s="21"/>
      <c r="BK2073" s="21">
        <v>0</v>
      </c>
      <c r="BL2073" s="22">
        <v>7.5779999999999997E-3</v>
      </c>
      <c r="BM2073" s="21"/>
      <c r="BN2073" s="21">
        <f t="shared" si="245"/>
        <v>0</v>
      </c>
      <c r="BO2073" s="22">
        <f t="shared" si="245"/>
        <v>3.0311999999999999E-2</v>
      </c>
      <c r="BP2073" s="21">
        <f t="shared" si="245"/>
        <v>0</v>
      </c>
    </row>
    <row r="2074" spans="1:68" ht="11.1" hidden="1" customHeight="1" outlineLevel="1" collapsed="1" x14ac:dyDescent="0.2">
      <c r="A2074" s="10"/>
      <c r="B2074" s="18"/>
      <c r="C2074" s="18"/>
      <c r="D2074" s="18"/>
      <c r="E2074" s="19" t="s">
        <v>1868</v>
      </c>
      <c r="F2074" s="20"/>
      <c r="G2074" s="20"/>
      <c r="H2074" s="20"/>
      <c r="I2074" s="240">
        <v>10.468</v>
      </c>
      <c r="J2074" s="240"/>
      <c r="K2074" s="209">
        <v>0.93100000000000005</v>
      </c>
      <c r="L2074" s="20"/>
      <c r="M2074" s="20"/>
      <c r="N2074" s="20"/>
      <c r="O2074" s="20"/>
      <c r="P2074" s="209">
        <v>1.2529999999999999</v>
      </c>
      <c r="Q2074" s="209">
        <v>1.8620000000000001</v>
      </c>
      <c r="R2074" s="209">
        <v>2.7629999999999999</v>
      </c>
      <c r="S2074" s="209">
        <v>2.6890000000000001</v>
      </c>
      <c r="T2074" s="209">
        <v>2.6</v>
      </c>
      <c r="U2074" s="209">
        <v>2.4369999999999998</v>
      </c>
      <c r="V2074" s="209">
        <v>1.4</v>
      </c>
      <c r="W2074" s="20"/>
      <c r="X2074" s="209">
        <v>0.33200000000000002</v>
      </c>
      <c r="Y2074" s="20"/>
      <c r="Z2074" s="20"/>
      <c r="AA2074" s="20"/>
      <c r="AB2074" s="209">
        <v>1.141</v>
      </c>
      <c r="AC2074" s="209">
        <v>2.3610000000000002</v>
      </c>
      <c r="AD2074" s="20"/>
      <c r="AE2074" s="209">
        <v>4.952</v>
      </c>
      <c r="AF2074" s="209">
        <v>2.4500000000000002</v>
      </c>
      <c r="AG2074" s="209">
        <v>1.415</v>
      </c>
      <c r="AH2074" s="209">
        <v>1.1299999999999999</v>
      </c>
      <c r="AI2074" s="209">
        <v>0.84599999999999997</v>
      </c>
      <c r="AJ2074" s="20"/>
      <c r="AK2074" s="20"/>
      <c r="AL2074" s="20"/>
      <c r="AM2074" s="209">
        <v>0.77600000000000002</v>
      </c>
      <c r="AN2074" s="209">
        <v>1.2809999999999999</v>
      </c>
      <c r="AO2074" s="209">
        <v>1.5940000000000001</v>
      </c>
      <c r="AP2074" s="209">
        <v>2.9329999999999998</v>
      </c>
      <c r="AQ2074" s="209">
        <v>2.5070000000000001</v>
      </c>
      <c r="AR2074" s="209">
        <v>2.589</v>
      </c>
      <c r="AS2074" s="209">
        <v>1.873</v>
      </c>
      <c r="AT2074" s="209">
        <v>1.4650000000000001</v>
      </c>
      <c r="AU2074" s="209">
        <v>0.48</v>
      </c>
      <c r="AV2074" s="20"/>
      <c r="AW2074" s="20"/>
      <c r="AX2074" s="20"/>
      <c r="AY2074" s="209">
        <v>0.435</v>
      </c>
      <c r="AZ2074" s="209">
        <v>1.1319999999999999</v>
      </c>
      <c r="BA2074" s="209">
        <v>1.3680000000000001</v>
      </c>
      <c r="BB2074" s="21">
        <f t="shared" ref="BB2074:BB2107" si="248">MAX(F2074:BA2074)</f>
        <v>10.468</v>
      </c>
      <c r="BC2074" s="21">
        <f>BD2074</f>
        <v>14.06989247311828</v>
      </c>
      <c r="BD2074" s="22">
        <f t="shared" si="246"/>
        <v>14.06989247311828</v>
      </c>
      <c r="BE2074" s="21">
        <f>BC2074-BD2074</f>
        <v>0</v>
      </c>
      <c r="BF2074" s="2">
        <v>4.7699999999999996</v>
      </c>
      <c r="BG2074" s="10">
        <v>6</v>
      </c>
      <c r="BH2074" s="21">
        <f t="shared" si="247"/>
        <v>1.0468E-2</v>
      </c>
      <c r="BI2074" s="22">
        <f t="shared" si="247"/>
        <v>1.0468E-2</v>
      </c>
      <c r="BJ2074" s="21">
        <f>BH2074-BI2074</f>
        <v>0</v>
      </c>
      <c r="BK2074" s="21">
        <v>3.1404000000000001E-2</v>
      </c>
      <c r="BL2074" s="22">
        <v>3.1404000000000001E-2</v>
      </c>
      <c r="BM2074" s="21">
        <v>0</v>
      </c>
      <c r="BN2074" s="21">
        <f t="shared" si="245"/>
        <v>0.12561600000000001</v>
      </c>
      <c r="BO2074" s="22">
        <f t="shared" si="245"/>
        <v>0.12561600000000001</v>
      </c>
      <c r="BP2074" s="21">
        <f t="shared" si="245"/>
        <v>0</v>
      </c>
    </row>
    <row r="2075" spans="1:68" ht="11.1" hidden="1" customHeight="1" outlineLevel="2" x14ac:dyDescent="0.2">
      <c r="A2075" s="10"/>
      <c r="B2075" s="18"/>
      <c r="C2075" s="18"/>
      <c r="D2075" s="18"/>
      <c r="E2075" s="23" t="s">
        <v>1869</v>
      </c>
      <c r="F2075" s="24"/>
      <c r="G2075" s="24"/>
      <c r="H2075" s="24"/>
      <c r="I2075" s="239">
        <v>10.468</v>
      </c>
      <c r="J2075" s="239"/>
      <c r="K2075" s="208">
        <v>0.93100000000000005</v>
      </c>
      <c r="L2075" s="24"/>
      <c r="M2075" s="24"/>
      <c r="N2075" s="24"/>
      <c r="O2075" s="24"/>
      <c r="P2075" s="208">
        <v>1.2529999999999999</v>
      </c>
      <c r="Q2075" s="208">
        <v>1.8620000000000001</v>
      </c>
      <c r="R2075" s="208">
        <v>2.7629999999999999</v>
      </c>
      <c r="S2075" s="208">
        <v>2.6890000000000001</v>
      </c>
      <c r="T2075" s="208">
        <v>2.6</v>
      </c>
      <c r="U2075" s="208">
        <v>2.4369999999999998</v>
      </c>
      <c r="V2075" s="208">
        <v>1.4</v>
      </c>
      <c r="W2075" s="24"/>
      <c r="X2075" s="208">
        <v>0.33200000000000002</v>
      </c>
      <c r="Y2075" s="24"/>
      <c r="Z2075" s="24"/>
      <c r="AA2075" s="24"/>
      <c r="AB2075" s="208">
        <v>1.141</v>
      </c>
      <c r="AC2075" s="208">
        <v>2.3610000000000002</v>
      </c>
      <c r="AD2075" s="24"/>
      <c r="AE2075" s="208">
        <v>4.952</v>
      </c>
      <c r="AF2075" s="208">
        <v>2.4500000000000002</v>
      </c>
      <c r="AG2075" s="208">
        <v>1.415</v>
      </c>
      <c r="AH2075" s="208">
        <v>1.1299999999999999</v>
      </c>
      <c r="AI2075" s="208">
        <v>0.84599999999999997</v>
      </c>
      <c r="AJ2075" s="24"/>
      <c r="AK2075" s="24"/>
      <c r="AL2075" s="24"/>
      <c r="AM2075" s="208">
        <v>0.77600000000000002</v>
      </c>
      <c r="AN2075" s="208">
        <v>1.2809999999999999</v>
      </c>
      <c r="AO2075" s="208">
        <v>1.5940000000000001</v>
      </c>
      <c r="AP2075" s="208">
        <v>2.9329999999999998</v>
      </c>
      <c r="AQ2075" s="208">
        <v>2.5070000000000001</v>
      </c>
      <c r="AR2075" s="208">
        <v>2.589</v>
      </c>
      <c r="AS2075" s="208">
        <v>1.873</v>
      </c>
      <c r="AT2075" s="208">
        <v>1.4650000000000001</v>
      </c>
      <c r="AU2075" s="208">
        <v>0.48</v>
      </c>
      <c r="AV2075" s="24"/>
      <c r="AW2075" s="24"/>
      <c r="AX2075" s="24"/>
      <c r="AY2075" s="208">
        <v>0.435</v>
      </c>
      <c r="AZ2075" s="208">
        <v>1.1319999999999999</v>
      </c>
      <c r="BA2075" s="208">
        <v>1.3680000000000001</v>
      </c>
      <c r="BB2075" s="21">
        <f t="shared" si="248"/>
        <v>10.468</v>
      </c>
      <c r="BC2075" s="21"/>
      <c r="BD2075" s="22">
        <f t="shared" si="246"/>
        <v>14.06989247311828</v>
      </c>
      <c r="BE2075" s="21"/>
      <c r="BG2075" s="10"/>
      <c r="BH2075" s="21">
        <f t="shared" si="247"/>
        <v>0</v>
      </c>
      <c r="BI2075" s="22">
        <f t="shared" si="247"/>
        <v>1.0468E-2</v>
      </c>
      <c r="BJ2075" s="21"/>
      <c r="BK2075" s="21">
        <v>0</v>
      </c>
      <c r="BL2075" s="22">
        <v>3.1404000000000001E-2</v>
      </c>
      <c r="BM2075" s="21"/>
      <c r="BN2075" s="21">
        <f t="shared" si="245"/>
        <v>0</v>
      </c>
      <c r="BO2075" s="22">
        <f t="shared" si="245"/>
        <v>0.12561600000000001</v>
      </c>
      <c r="BP2075" s="21">
        <f t="shared" si="245"/>
        <v>0</v>
      </c>
    </row>
    <row r="2076" spans="1:68" ht="11.1" hidden="1" customHeight="1" outlineLevel="1" collapsed="1" x14ac:dyDescent="0.2">
      <c r="A2076" s="10"/>
      <c r="B2076" s="18"/>
      <c r="C2076" s="18"/>
      <c r="D2076" s="18"/>
      <c r="E2076" s="19" t="s">
        <v>1870</v>
      </c>
      <c r="F2076" s="209">
        <v>7.4720000000000004</v>
      </c>
      <c r="G2076" s="209">
        <v>5.71</v>
      </c>
      <c r="H2076" s="209">
        <v>4.2789999999999999</v>
      </c>
      <c r="I2076" s="240">
        <v>3.09</v>
      </c>
      <c r="J2076" s="240"/>
      <c r="K2076" s="209">
        <v>3.8420000000000001</v>
      </c>
      <c r="L2076" s="209">
        <v>0.307</v>
      </c>
      <c r="M2076" s="20"/>
      <c r="N2076" s="20"/>
      <c r="O2076" s="20"/>
      <c r="P2076" s="209">
        <v>1.847</v>
      </c>
      <c r="Q2076" s="209">
        <v>3.6739999999999999</v>
      </c>
      <c r="R2076" s="209">
        <v>6.016</v>
      </c>
      <c r="S2076" s="209">
        <v>6.5220000000000002</v>
      </c>
      <c r="T2076" s="209">
        <v>6.4109999999999996</v>
      </c>
      <c r="U2076" s="209">
        <v>4.7279999999999998</v>
      </c>
      <c r="V2076" s="209">
        <v>2.379</v>
      </c>
      <c r="W2076" s="209">
        <v>1.351</v>
      </c>
      <c r="X2076" s="20"/>
      <c r="Y2076" s="20"/>
      <c r="Z2076" s="20"/>
      <c r="AA2076" s="20"/>
      <c r="AB2076" s="209">
        <v>3.7919999999999998</v>
      </c>
      <c r="AC2076" s="209">
        <v>4.6989999999999998</v>
      </c>
      <c r="AD2076" s="209">
        <v>6.0970000000000004</v>
      </c>
      <c r="AE2076" s="20"/>
      <c r="AF2076" s="209">
        <v>9.0190000000000001</v>
      </c>
      <c r="AG2076" s="209">
        <v>3.4169999999999998</v>
      </c>
      <c r="AH2076" s="209">
        <v>1.8420000000000001</v>
      </c>
      <c r="AI2076" s="209">
        <v>0.38400000000000001</v>
      </c>
      <c r="AJ2076" s="20"/>
      <c r="AK2076" s="20"/>
      <c r="AL2076" s="20"/>
      <c r="AM2076" s="209">
        <v>2.66</v>
      </c>
      <c r="AN2076" s="209">
        <v>2.3849999999999998</v>
      </c>
      <c r="AO2076" s="209">
        <v>5.3010000000000002</v>
      </c>
      <c r="AP2076" s="209">
        <v>6.0629999999999997</v>
      </c>
      <c r="AQ2076" s="209">
        <v>6.9409999999999998</v>
      </c>
      <c r="AR2076" s="209">
        <v>5.7039999999999997</v>
      </c>
      <c r="AS2076" s="209">
        <v>4.5330000000000004</v>
      </c>
      <c r="AT2076" s="209">
        <v>2.3849999999999998</v>
      </c>
      <c r="AU2076" s="209">
        <v>1.2210000000000001</v>
      </c>
      <c r="AV2076" s="209">
        <v>0.23300000000000001</v>
      </c>
      <c r="AW2076" s="20"/>
      <c r="AX2076" s="20"/>
      <c r="AY2076" s="209">
        <v>1.5529999999999999</v>
      </c>
      <c r="AZ2076" s="209">
        <v>2.02</v>
      </c>
      <c r="BA2076" s="209">
        <v>4.5190000000000001</v>
      </c>
      <c r="BB2076" s="21">
        <f t="shared" si="248"/>
        <v>9.0190000000000001</v>
      </c>
      <c r="BC2076" s="21">
        <f>BF2076</f>
        <v>12.8</v>
      </c>
      <c r="BD2076" s="22">
        <f t="shared" si="246"/>
        <v>12.12231182795699</v>
      </c>
      <c r="BE2076" s="21">
        <f>BC2076-BD2076</f>
        <v>0.67768817204301079</v>
      </c>
      <c r="BF2076" s="2">
        <v>12.8</v>
      </c>
      <c r="BG2076" s="10">
        <v>6</v>
      </c>
      <c r="BH2076" s="21">
        <f t="shared" si="247"/>
        <v>9.5232000000000008E-3</v>
      </c>
      <c r="BI2076" s="22">
        <f t="shared" si="247"/>
        <v>9.0189999999999992E-3</v>
      </c>
      <c r="BJ2076" s="21">
        <f>BH2076-BI2076</f>
        <v>5.0420000000000152E-4</v>
      </c>
      <c r="BK2076" s="21">
        <v>2.8569600000000001E-2</v>
      </c>
      <c r="BL2076" s="22">
        <v>2.7056999999999998E-2</v>
      </c>
      <c r="BM2076" s="21">
        <v>1.5126000000000028E-3</v>
      </c>
      <c r="BN2076" s="21">
        <f t="shared" si="245"/>
        <v>0.1142784</v>
      </c>
      <c r="BO2076" s="22">
        <f t="shared" si="245"/>
        <v>0.10822799999999999</v>
      </c>
      <c r="BP2076" s="21">
        <f t="shared" si="245"/>
        <v>6.0504000000000113E-3</v>
      </c>
    </row>
    <row r="2077" spans="1:68" ht="11.1" hidden="1" customHeight="1" outlineLevel="2" x14ac:dyDescent="0.2">
      <c r="A2077" s="10"/>
      <c r="B2077" s="18"/>
      <c r="C2077" s="18"/>
      <c r="D2077" s="18"/>
      <c r="E2077" s="23" t="s">
        <v>1871</v>
      </c>
      <c r="F2077" s="208">
        <v>2.4129999999999998</v>
      </c>
      <c r="G2077" s="208">
        <v>1.952</v>
      </c>
      <c r="H2077" s="208">
        <v>1.4390000000000001</v>
      </c>
      <c r="I2077" s="239">
        <v>1.0249999999999999</v>
      </c>
      <c r="J2077" s="239"/>
      <c r="K2077" s="208">
        <v>2.6520000000000001</v>
      </c>
      <c r="L2077" s="24"/>
      <c r="M2077" s="24"/>
      <c r="N2077" s="24"/>
      <c r="O2077" s="24"/>
      <c r="P2077" s="24"/>
      <c r="Q2077" s="208">
        <v>0.64300000000000002</v>
      </c>
      <c r="R2077" s="208">
        <v>2.234</v>
      </c>
      <c r="S2077" s="208">
        <v>2.5299999999999998</v>
      </c>
      <c r="T2077" s="208">
        <v>2.4430000000000001</v>
      </c>
      <c r="U2077" s="208">
        <v>1.5369999999999999</v>
      </c>
      <c r="V2077" s="208">
        <v>0.77700000000000002</v>
      </c>
      <c r="W2077" s="208">
        <v>0.34699999999999998</v>
      </c>
      <c r="X2077" s="24"/>
      <c r="Y2077" s="24"/>
      <c r="Z2077" s="24"/>
      <c r="AA2077" s="24"/>
      <c r="AB2077" s="208">
        <v>1.143</v>
      </c>
      <c r="AC2077" s="208">
        <v>1.6819999999999999</v>
      </c>
      <c r="AD2077" s="208">
        <v>2.0950000000000002</v>
      </c>
      <c r="AE2077" s="24"/>
      <c r="AF2077" s="208">
        <v>3.895</v>
      </c>
      <c r="AG2077" s="208">
        <v>1.0760000000000001</v>
      </c>
      <c r="AH2077" s="208">
        <v>0.47599999999999998</v>
      </c>
      <c r="AI2077" s="208">
        <v>0.38400000000000001</v>
      </c>
      <c r="AJ2077" s="24"/>
      <c r="AK2077" s="24"/>
      <c r="AL2077" s="24"/>
      <c r="AM2077" s="208">
        <v>0.41799999999999998</v>
      </c>
      <c r="AN2077" s="208">
        <v>0.74099999999999999</v>
      </c>
      <c r="AO2077" s="208">
        <v>1.7150000000000001</v>
      </c>
      <c r="AP2077" s="208">
        <v>2.0819999999999999</v>
      </c>
      <c r="AQ2077" s="208">
        <v>2.2650000000000001</v>
      </c>
      <c r="AR2077" s="208">
        <v>1.788</v>
      </c>
      <c r="AS2077" s="208">
        <v>1.4770000000000001</v>
      </c>
      <c r="AT2077" s="208">
        <v>0.77100000000000002</v>
      </c>
      <c r="AU2077" s="208">
        <v>0.34599999999999997</v>
      </c>
      <c r="AV2077" s="24"/>
      <c r="AW2077" s="24"/>
      <c r="AX2077" s="24"/>
      <c r="AY2077" s="208">
        <v>0.36899999999999999</v>
      </c>
      <c r="AZ2077" s="208">
        <v>0.69</v>
      </c>
      <c r="BA2077" s="208">
        <v>1.5049999999999999</v>
      </c>
      <c r="BB2077" s="21">
        <f t="shared" si="248"/>
        <v>3.895</v>
      </c>
      <c r="BC2077" s="21"/>
      <c r="BD2077" s="22">
        <f t="shared" si="246"/>
        <v>5.2352150537634401</v>
      </c>
      <c r="BE2077" s="21"/>
      <c r="BG2077" s="10"/>
      <c r="BH2077" s="21">
        <f t="shared" si="247"/>
        <v>0</v>
      </c>
      <c r="BI2077" s="22">
        <f t="shared" si="247"/>
        <v>3.8949999999999996E-3</v>
      </c>
      <c r="BJ2077" s="21"/>
      <c r="BK2077" s="21">
        <v>0</v>
      </c>
      <c r="BL2077" s="22">
        <v>1.1684999999999999E-2</v>
      </c>
      <c r="BM2077" s="21"/>
      <c r="BN2077" s="21">
        <f t="shared" si="245"/>
        <v>0</v>
      </c>
      <c r="BO2077" s="22">
        <f t="shared" si="245"/>
        <v>4.6739999999999997E-2</v>
      </c>
      <c r="BP2077" s="21">
        <f t="shared" si="245"/>
        <v>0</v>
      </c>
    </row>
    <row r="2078" spans="1:68" ht="11.1" hidden="1" customHeight="1" outlineLevel="2" x14ac:dyDescent="0.2">
      <c r="A2078" s="10"/>
      <c r="B2078" s="18"/>
      <c r="C2078" s="18"/>
      <c r="D2078" s="18"/>
      <c r="E2078" s="23" t="s">
        <v>1872</v>
      </c>
      <c r="F2078" s="208">
        <v>5.0590000000000002</v>
      </c>
      <c r="G2078" s="208">
        <v>3.758</v>
      </c>
      <c r="H2078" s="208">
        <v>2.84</v>
      </c>
      <c r="I2078" s="239">
        <v>2.0649999999999999</v>
      </c>
      <c r="J2078" s="239"/>
      <c r="K2078" s="208">
        <v>1.19</v>
      </c>
      <c r="L2078" s="208">
        <v>0.307</v>
      </c>
      <c r="M2078" s="24"/>
      <c r="N2078" s="24"/>
      <c r="O2078" s="24"/>
      <c r="P2078" s="208">
        <v>1.847</v>
      </c>
      <c r="Q2078" s="208">
        <v>3.0310000000000001</v>
      </c>
      <c r="R2078" s="208">
        <v>3.782</v>
      </c>
      <c r="S2078" s="208">
        <v>3.992</v>
      </c>
      <c r="T2078" s="208">
        <v>3.968</v>
      </c>
      <c r="U2078" s="208">
        <v>3.1909999999999998</v>
      </c>
      <c r="V2078" s="208">
        <v>1.6020000000000001</v>
      </c>
      <c r="W2078" s="208">
        <v>1.004</v>
      </c>
      <c r="X2078" s="24"/>
      <c r="Y2078" s="24"/>
      <c r="Z2078" s="24"/>
      <c r="AA2078" s="24"/>
      <c r="AB2078" s="208">
        <v>2.649</v>
      </c>
      <c r="AC2078" s="208">
        <v>3.0169999999999999</v>
      </c>
      <c r="AD2078" s="208">
        <v>4.0019999999999998</v>
      </c>
      <c r="AE2078" s="24"/>
      <c r="AF2078" s="208">
        <v>5.1239999999999997</v>
      </c>
      <c r="AG2078" s="208">
        <v>2.3410000000000002</v>
      </c>
      <c r="AH2078" s="208">
        <v>1.3660000000000001</v>
      </c>
      <c r="AI2078" s="24"/>
      <c r="AJ2078" s="24"/>
      <c r="AK2078" s="24"/>
      <c r="AL2078" s="24"/>
      <c r="AM2078" s="208">
        <v>2.242</v>
      </c>
      <c r="AN2078" s="208">
        <v>1.6439999999999999</v>
      </c>
      <c r="AO2078" s="208">
        <v>3.5859999999999999</v>
      </c>
      <c r="AP2078" s="208">
        <v>3.9809999999999999</v>
      </c>
      <c r="AQ2078" s="208">
        <v>4.6760000000000002</v>
      </c>
      <c r="AR2078" s="208">
        <v>3.9159999999999999</v>
      </c>
      <c r="AS2078" s="208">
        <v>3.056</v>
      </c>
      <c r="AT2078" s="208">
        <v>1.6140000000000001</v>
      </c>
      <c r="AU2078" s="208">
        <v>0.875</v>
      </c>
      <c r="AV2078" s="208">
        <v>0.23300000000000001</v>
      </c>
      <c r="AW2078" s="24"/>
      <c r="AX2078" s="24"/>
      <c r="AY2078" s="208">
        <v>1.1839999999999999</v>
      </c>
      <c r="AZ2078" s="208">
        <v>1.33</v>
      </c>
      <c r="BA2078" s="208">
        <v>3.0139999999999998</v>
      </c>
      <c r="BB2078" s="21">
        <f t="shared" si="248"/>
        <v>5.1239999999999997</v>
      </c>
      <c r="BC2078" s="21"/>
      <c r="BD2078" s="22">
        <f t="shared" si="246"/>
        <v>6.887096774193548</v>
      </c>
      <c r="BE2078" s="21"/>
      <c r="BG2078" s="10"/>
      <c r="BH2078" s="21">
        <f t="shared" si="247"/>
        <v>0</v>
      </c>
      <c r="BI2078" s="22">
        <f t="shared" si="247"/>
        <v>5.1240000000000001E-3</v>
      </c>
      <c r="BJ2078" s="21"/>
      <c r="BK2078" s="21">
        <v>0</v>
      </c>
      <c r="BL2078" s="22">
        <v>1.5372E-2</v>
      </c>
      <c r="BM2078" s="21"/>
      <c r="BN2078" s="21">
        <f t="shared" si="245"/>
        <v>0</v>
      </c>
      <c r="BO2078" s="22">
        <f t="shared" si="245"/>
        <v>6.1488000000000001E-2</v>
      </c>
      <c r="BP2078" s="21">
        <f t="shared" si="245"/>
        <v>0</v>
      </c>
    </row>
    <row r="2079" spans="1:68" ht="11.1" hidden="1" customHeight="1" outlineLevel="1" collapsed="1" x14ac:dyDescent="0.2">
      <c r="A2079" s="10"/>
      <c r="B2079" s="18"/>
      <c r="C2079" s="18"/>
      <c r="D2079" s="18"/>
      <c r="E2079" s="19" t="s">
        <v>1873</v>
      </c>
      <c r="F2079" s="209">
        <v>5.3250000000000002</v>
      </c>
      <c r="G2079" s="209">
        <v>3.7</v>
      </c>
      <c r="H2079" s="209">
        <v>2.99</v>
      </c>
      <c r="I2079" s="240">
        <v>1.651</v>
      </c>
      <c r="J2079" s="240"/>
      <c r="K2079" s="209">
        <v>0.95399999999999996</v>
      </c>
      <c r="L2079" s="209">
        <v>0.76500000000000001</v>
      </c>
      <c r="M2079" s="20"/>
      <c r="N2079" s="20"/>
      <c r="O2079" s="20"/>
      <c r="P2079" s="209">
        <v>1.6910000000000001</v>
      </c>
      <c r="Q2079" s="209">
        <v>4.4450000000000003</v>
      </c>
      <c r="R2079" s="209">
        <v>4.8280000000000003</v>
      </c>
      <c r="S2079" s="209">
        <v>4.548</v>
      </c>
      <c r="T2079" s="209">
        <v>5.23</v>
      </c>
      <c r="U2079" s="209">
        <v>3.2530000000000001</v>
      </c>
      <c r="V2079" s="209">
        <v>1.056</v>
      </c>
      <c r="W2079" s="209">
        <v>0.48699999999999999</v>
      </c>
      <c r="X2079" s="20"/>
      <c r="Y2079" s="20"/>
      <c r="Z2079" s="20"/>
      <c r="AA2079" s="20"/>
      <c r="AB2079" s="209">
        <v>1.5</v>
      </c>
      <c r="AC2079" s="209">
        <v>3.0489999999999999</v>
      </c>
      <c r="AD2079" s="209">
        <v>4.7320000000000002</v>
      </c>
      <c r="AE2079" s="209">
        <v>5.774</v>
      </c>
      <c r="AF2079" s="209">
        <v>5.2380000000000004</v>
      </c>
      <c r="AG2079" s="209">
        <v>1.901</v>
      </c>
      <c r="AH2079" s="209">
        <v>1.2310000000000001</v>
      </c>
      <c r="AI2079" s="20"/>
      <c r="AJ2079" s="20"/>
      <c r="AK2079" s="20"/>
      <c r="AL2079" s="20"/>
      <c r="AM2079" s="20"/>
      <c r="AN2079" s="209">
        <v>8.0570000000000004</v>
      </c>
      <c r="AO2079" s="209">
        <v>4.0830000000000002</v>
      </c>
      <c r="AP2079" s="209">
        <v>5.9930000000000003</v>
      </c>
      <c r="AQ2079" s="209">
        <v>4.3019999999999996</v>
      </c>
      <c r="AR2079" s="209">
        <v>5.415</v>
      </c>
      <c r="AS2079" s="209">
        <v>2.5049999999999999</v>
      </c>
      <c r="AT2079" s="209">
        <v>1.5940000000000001</v>
      </c>
      <c r="AU2079" s="209">
        <v>0.23</v>
      </c>
      <c r="AV2079" s="20"/>
      <c r="AW2079" s="20"/>
      <c r="AX2079" s="20"/>
      <c r="AY2079" s="20"/>
      <c r="AZ2079" s="20"/>
      <c r="BA2079" s="20"/>
      <c r="BB2079" s="21">
        <f t="shared" si="248"/>
        <v>8.0570000000000004</v>
      </c>
      <c r="BC2079" s="21">
        <f>BD2079</f>
        <v>10.829301075268818</v>
      </c>
      <c r="BD2079" s="22">
        <f t="shared" si="246"/>
        <v>10.829301075268818</v>
      </c>
      <c r="BE2079" s="21">
        <f>BC2079-BD2079</f>
        <v>0</v>
      </c>
      <c r="BG2079" s="10">
        <v>6</v>
      </c>
      <c r="BH2079" s="21">
        <f t="shared" si="247"/>
        <v>8.0570000000000017E-3</v>
      </c>
      <c r="BI2079" s="22">
        <f t="shared" si="247"/>
        <v>8.0570000000000017E-3</v>
      </c>
      <c r="BJ2079" s="21">
        <f>BH2079-BI2079</f>
        <v>0</v>
      </c>
      <c r="BK2079" s="21">
        <v>2.4171000000000005E-2</v>
      </c>
      <c r="BL2079" s="22">
        <v>2.4171000000000005E-2</v>
      </c>
      <c r="BM2079" s="21">
        <v>0</v>
      </c>
      <c r="BN2079" s="21">
        <f t="shared" si="245"/>
        <v>9.668400000000002E-2</v>
      </c>
      <c r="BO2079" s="22">
        <f t="shared" si="245"/>
        <v>9.668400000000002E-2</v>
      </c>
      <c r="BP2079" s="21">
        <f t="shared" si="245"/>
        <v>0</v>
      </c>
    </row>
    <row r="2080" spans="1:68" ht="11.1" hidden="1" customHeight="1" outlineLevel="2" x14ac:dyDescent="0.2">
      <c r="A2080" s="10"/>
      <c r="B2080" s="18"/>
      <c r="C2080" s="18"/>
      <c r="D2080" s="18"/>
      <c r="E2080" s="23" t="s">
        <v>1874</v>
      </c>
      <c r="F2080" s="208">
        <v>5.3250000000000002</v>
      </c>
      <c r="G2080" s="208">
        <v>3.7</v>
      </c>
      <c r="H2080" s="208">
        <v>2.99</v>
      </c>
      <c r="I2080" s="239">
        <v>1.651</v>
      </c>
      <c r="J2080" s="239"/>
      <c r="K2080" s="208">
        <v>0.95399999999999996</v>
      </c>
      <c r="L2080" s="208">
        <v>0.76500000000000001</v>
      </c>
      <c r="M2080" s="24"/>
      <c r="N2080" s="24"/>
      <c r="O2080" s="24"/>
      <c r="P2080" s="208">
        <v>1.6910000000000001</v>
      </c>
      <c r="Q2080" s="208">
        <v>4.4450000000000003</v>
      </c>
      <c r="R2080" s="208">
        <v>4.8280000000000003</v>
      </c>
      <c r="S2080" s="208">
        <v>4.548</v>
      </c>
      <c r="T2080" s="208">
        <v>5.23</v>
      </c>
      <c r="U2080" s="208">
        <v>3.2530000000000001</v>
      </c>
      <c r="V2080" s="208">
        <v>1.056</v>
      </c>
      <c r="W2080" s="208">
        <v>0.48699999999999999</v>
      </c>
      <c r="X2080" s="24"/>
      <c r="Y2080" s="24"/>
      <c r="Z2080" s="24"/>
      <c r="AA2080" s="24"/>
      <c r="AB2080" s="208">
        <v>1.5</v>
      </c>
      <c r="AC2080" s="208">
        <v>3.0489999999999999</v>
      </c>
      <c r="AD2080" s="208">
        <v>4.7320000000000002</v>
      </c>
      <c r="AE2080" s="208">
        <v>5.774</v>
      </c>
      <c r="AF2080" s="208">
        <v>5.2380000000000004</v>
      </c>
      <c r="AG2080" s="208">
        <v>1.901</v>
      </c>
      <c r="AH2080" s="208">
        <v>1.2310000000000001</v>
      </c>
      <c r="AI2080" s="24"/>
      <c r="AJ2080" s="24"/>
      <c r="AK2080" s="24"/>
      <c r="AL2080" s="24"/>
      <c r="AM2080" s="24"/>
      <c r="AN2080" s="208">
        <v>8.0570000000000004</v>
      </c>
      <c r="AO2080" s="208">
        <v>4.0830000000000002</v>
      </c>
      <c r="AP2080" s="208">
        <v>5.9930000000000003</v>
      </c>
      <c r="AQ2080" s="208">
        <v>4.3019999999999996</v>
      </c>
      <c r="AR2080" s="208">
        <v>5.415</v>
      </c>
      <c r="AS2080" s="208">
        <v>2.5049999999999999</v>
      </c>
      <c r="AT2080" s="208">
        <v>1.5940000000000001</v>
      </c>
      <c r="AU2080" s="208">
        <v>0.23</v>
      </c>
      <c r="AV2080" s="24"/>
      <c r="AW2080" s="24"/>
      <c r="AX2080" s="24"/>
      <c r="AY2080" s="24"/>
      <c r="AZ2080" s="24"/>
      <c r="BA2080" s="24"/>
      <c r="BB2080" s="21">
        <f t="shared" si="248"/>
        <v>8.0570000000000004</v>
      </c>
      <c r="BC2080" s="21"/>
      <c r="BD2080" s="22">
        <f t="shared" si="246"/>
        <v>10.829301075268818</v>
      </c>
      <c r="BE2080" s="21"/>
      <c r="BG2080" s="10"/>
      <c r="BH2080" s="21">
        <f t="shared" si="247"/>
        <v>0</v>
      </c>
      <c r="BI2080" s="22">
        <f t="shared" si="247"/>
        <v>8.0570000000000017E-3</v>
      </c>
      <c r="BJ2080" s="21"/>
      <c r="BK2080" s="21">
        <v>0</v>
      </c>
      <c r="BL2080" s="22">
        <v>2.4171000000000005E-2</v>
      </c>
      <c r="BM2080" s="21"/>
      <c r="BN2080" s="21">
        <f t="shared" si="245"/>
        <v>0</v>
      </c>
      <c r="BO2080" s="22">
        <f t="shared" si="245"/>
        <v>9.668400000000002E-2</v>
      </c>
      <c r="BP2080" s="21">
        <f t="shared" si="245"/>
        <v>0</v>
      </c>
    </row>
    <row r="2081" spans="1:68" ht="11.1" customHeight="1" outlineLevel="1" collapsed="1" x14ac:dyDescent="0.2">
      <c r="A2081" s="10"/>
      <c r="B2081" s="18"/>
      <c r="C2081" s="18"/>
      <c r="D2081" s="18"/>
      <c r="E2081" s="19" t="s">
        <v>1875</v>
      </c>
      <c r="F2081" s="20"/>
      <c r="G2081" s="20"/>
      <c r="H2081" s="20"/>
      <c r="I2081" s="20"/>
      <c r="J2081" s="20"/>
      <c r="K2081" s="20"/>
      <c r="L2081" s="20"/>
      <c r="M2081" s="20"/>
      <c r="N2081" s="20"/>
      <c r="O2081" s="20"/>
      <c r="P2081" s="20"/>
      <c r="Q2081" s="20"/>
      <c r="R2081" s="20"/>
      <c r="S2081" s="20"/>
      <c r="T2081" s="20"/>
      <c r="U2081" s="20"/>
      <c r="V2081" s="20"/>
      <c r="W2081" s="20"/>
      <c r="X2081" s="20"/>
      <c r="Y2081" s="20"/>
      <c r="Z2081" s="20"/>
      <c r="AA2081" s="20"/>
      <c r="AB2081" s="20"/>
      <c r="AC2081" s="20"/>
      <c r="AD2081" s="20"/>
      <c r="AE2081" s="20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9">
        <v>0.47</v>
      </c>
      <c r="BB2081" s="21">
        <f t="shared" si="248"/>
        <v>0.47</v>
      </c>
      <c r="BC2081" s="21">
        <f>BF2081</f>
        <v>3.63</v>
      </c>
      <c r="BD2081" s="22">
        <f t="shared" si="246"/>
        <v>0.63172043010752688</v>
      </c>
      <c r="BE2081" s="21">
        <f>BC2081-BD2081</f>
        <v>2.9982795698924729</v>
      </c>
      <c r="BF2081" s="2">
        <v>3.63</v>
      </c>
      <c r="BG2081" s="10">
        <v>7</v>
      </c>
      <c r="BH2081" s="21">
        <f t="shared" si="247"/>
        <v>2.7007200000000002E-3</v>
      </c>
      <c r="BI2081" s="22">
        <f t="shared" si="247"/>
        <v>4.6999999999999993E-4</v>
      </c>
      <c r="BJ2081" s="21">
        <f>BH2081-BI2081</f>
        <v>2.2307200000000003E-3</v>
      </c>
      <c r="BK2081" s="21">
        <v>8.1021600000000006E-3</v>
      </c>
      <c r="BL2081" s="22">
        <v>1.4099999999999998E-3</v>
      </c>
      <c r="BM2081" s="21">
        <v>6.6921600000000008E-3</v>
      </c>
      <c r="BN2081" s="21">
        <f t="shared" si="245"/>
        <v>3.2408640000000002E-2</v>
      </c>
      <c r="BO2081" s="22">
        <f t="shared" si="245"/>
        <v>5.6399999999999992E-3</v>
      </c>
      <c r="BP2081" s="21">
        <f t="shared" si="245"/>
        <v>2.6768640000000003E-2</v>
      </c>
    </row>
    <row r="2082" spans="1:68" ht="11.1" hidden="1" customHeight="1" outlineLevel="2" x14ac:dyDescent="0.2">
      <c r="A2082" s="10"/>
      <c r="B2082" s="18"/>
      <c r="C2082" s="18"/>
      <c r="D2082" s="18"/>
      <c r="E2082" s="23" t="s">
        <v>1876</v>
      </c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  <c r="X2082" s="24"/>
      <c r="Y2082" s="24"/>
      <c r="Z2082" s="24"/>
      <c r="AA2082" s="24"/>
      <c r="AB2082" s="24"/>
      <c r="AC2082" s="24"/>
      <c r="AD2082" s="24"/>
      <c r="AE2082" s="24"/>
      <c r="AF2082" s="24"/>
      <c r="AG2082" s="24"/>
      <c r="AH2082" s="24"/>
      <c r="AI2082" s="24"/>
      <c r="AJ2082" s="24"/>
      <c r="AK2082" s="24"/>
      <c r="AL2082" s="24"/>
      <c r="AM2082" s="24"/>
      <c r="AN2082" s="24"/>
      <c r="AO2082" s="24"/>
      <c r="AP2082" s="24"/>
      <c r="AQ2082" s="24"/>
      <c r="AR2082" s="24"/>
      <c r="AS2082" s="24"/>
      <c r="AT2082" s="24"/>
      <c r="AU2082" s="24"/>
      <c r="AV2082" s="24"/>
      <c r="AW2082" s="24"/>
      <c r="AX2082" s="24"/>
      <c r="AY2082" s="24"/>
      <c r="AZ2082" s="24"/>
      <c r="BA2082" s="208">
        <v>0.47</v>
      </c>
      <c r="BB2082" s="21">
        <f t="shared" si="248"/>
        <v>0.47</v>
      </c>
      <c r="BC2082" s="21"/>
      <c r="BD2082" s="22">
        <f t="shared" si="246"/>
        <v>0.63172043010752688</v>
      </c>
      <c r="BE2082" s="21"/>
      <c r="BG2082" s="10"/>
      <c r="BH2082" s="21">
        <f t="shared" si="247"/>
        <v>0</v>
      </c>
      <c r="BI2082" s="22">
        <f t="shared" si="247"/>
        <v>4.6999999999999993E-4</v>
      </c>
      <c r="BJ2082" s="21"/>
      <c r="BK2082" s="21">
        <v>0</v>
      </c>
      <c r="BL2082" s="22">
        <v>1.4099999999999998E-3</v>
      </c>
      <c r="BM2082" s="21"/>
      <c r="BN2082" s="21">
        <f t="shared" si="245"/>
        <v>0</v>
      </c>
      <c r="BO2082" s="22">
        <f t="shared" si="245"/>
        <v>5.6399999999999992E-3</v>
      </c>
      <c r="BP2082" s="21">
        <f t="shared" si="245"/>
        <v>0</v>
      </c>
    </row>
    <row r="2083" spans="1:68" ht="11.1" hidden="1" customHeight="1" outlineLevel="1" collapsed="1" x14ac:dyDescent="0.2">
      <c r="A2083" s="10"/>
      <c r="B2083" s="18"/>
      <c r="C2083" s="18"/>
      <c r="D2083" s="18"/>
      <c r="E2083" s="19" t="s">
        <v>1877</v>
      </c>
      <c r="F2083" s="209">
        <v>5.21</v>
      </c>
      <c r="G2083" s="20"/>
      <c r="H2083" s="20"/>
      <c r="I2083" s="20"/>
      <c r="J2083" s="20"/>
      <c r="K2083" s="20"/>
      <c r="L2083" s="20"/>
      <c r="M2083" s="20"/>
      <c r="N2083" s="20"/>
      <c r="O2083" s="20"/>
      <c r="P2083" s="20"/>
      <c r="Q2083" s="20"/>
      <c r="R2083" s="20"/>
      <c r="S2083" s="20"/>
      <c r="T2083" s="20"/>
      <c r="U2083" s="20"/>
      <c r="V2083" s="20"/>
      <c r="W2083" s="20"/>
      <c r="X2083" s="20"/>
      <c r="Y2083" s="20"/>
      <c r="Z2083" s="20"/>
      <c r="AA2083" s="20"/>
      <c r="AB2083" s="20"/>
      <c r="AC2083" s="20"/>
      <c r="AD2083" s="20"/>
      <c r="AE2083" s="20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1">
        <f t="shared" si="248"/>
        <v>5.21</v>
      </c>
      <c r="BC2083" s="21">
        <f>BD2083</f>
        <v>7.002688172043011</v>
      </c>
      <c r="BD2083" s="22">
        <f t="shared" si="246"/>
        <v>7.002688172043011</v>
      </c>
      <c r="BE2083" s="21">
        <f>BC2083-BD2083</f>
        <v>0</v>
      </c>
      <c r="BG2083" s="10">
        <v>6</v>
      </c>
      <c r="BH2083" s="21">
        <f t="shared" si="247"/>
        <v>5.2100000000000002E-3</v>
      </c>
      <c r="BI2083" s="22">
        <f t="shared" si="247"/>
        <v>5.2100000000000002E-3</v>
      </c>
      <c r="BJ2083" s="21">
        <f>BH2083-BI2083</f>
        <v>0</v>
      </c>
      <c r="BK2083" s="21">
        <v>1.5630000000000002E-2</v>
      </c>
      <c r="BL2083" s="22">
        <v>1.5630000000000002E-2</v>
      </c>
      <c r="BM2083" s="21">
        <v>0</v>
      </c>
      <c r="BN2083" s="21">
        <f t="shared" si="245"/>
        <v>6.2520000000000006E-2</v>
      </c>
      <c r="BO2083" s="22">
        <f t="shared" si="245"/>
        <v>6.2520000000000006E-2</v>
      </c>
      <c r="BP2083" s="21">
        <f t="shared" si="245"/>
        <v>0</v>
      </c>
    </row>
    <row r="2084" spans="1:68" ht="11.1" hidden="1" customHeight="1" outlineLevel="2" x14ac:dyDescent="0.2">
      <c r="A2084" s="10"/>
      <c r="B2084" s="18"/>
      <c r="C2084" s="18"/>
      <c r="D2084" s="18"/>
      <c r="E2084" s="23" t="s">
        <v>1878</v>
      </c>
      <c r="F2084" s="208">
        <v>5.21</v>
      </c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  <c r="X2084" s="24"/>
      <c r="Y2084" s="24"/>
      <c r="Z2084" s="24"/>
      <c r="AA2084" s="24"/>
      <c r="AB2084" s="24"/>
      <c r="AC2084" s="24"/>
      <c r="AD2084" s="24"/>
      <c r="AE2084" s="24"/>
      <c r="AF2084" s="24"/>
      <c r="AG2084" s="24"/>
      <c r="AH2084" s="24"/>
      <c r="AI2084" s="24"/>
      <c r="AJ2084" s="24"/>
      <c r="AK2084" s="24"/>
      <c r="AL2084" s="24"/>
      <c r="AM2084" s="24"/>
      <c r="AN2084" s="24"/>
      <c r="AO2084" s="24"/>
      <c r="AP2084" s="24"/>
      <c r="AQ2084" s="24"/>
      <c r="AR2084" s="24"/>
      <c r="AS2084" s="24"/>
      <c r="AT2084" s="24"/>
      <c r="AU2084" s="24"/>
      <c r="AV2084" s="24"/>
      <c r="AW2084" s="24"/>
      <c r="AX2084" s="24"/>
      <c r="AY2084" s="24"/>
      <c r="AZ2084" s="24"/>
      <c r="BA2084" s="24"/>
      <c r="BB2084" s="21">
        <f t="shared" si="248"/>
        <v>5.21</v>
      </c>
      <c r="BC2084" s="21"/>
      <c r="BD2084" s="22">
        <f t="shared" si="246"/>
        <v>7.002688172043011</v>
      </c>
      <c r="BE2084" s="21"/>
      <c r="BG2084" s="10"/>
      <c r="BH2084" s="21">
        <f t="shared" si="247"/>
        <v>0</v>
      </c>
      <c r="BI2084" s="22">
        <f t="shared" si="247"/>
        <v>5.2100000000000002E-3</v>
      </c>
      <c r="BJ2084" s="21"/>
      <c r="BK2084" s="21">
        <v>0</v>
      </c>
      <c r="BL2084" s="22">
        <v>1.5630000000000002E-2</v>
      </c>
      <c r="BM2084" s="21"/>
      <c r="BN2084" s="21">
        <f t="shared" si="245"/>
        <v>0</v>
      </c>
      <c r="BO2084" s="22">
        <f t="shared" si="245"/>
        <v>6.2520000000000006E-2</v>
      </c>
      <c r="BP2084" s="21">
        <f t="shared" si="245"/>
        <v>0</v>
      </c>
    </row>
    <row r="2085" spans="1:68" ht="11.1" customHeight="1" outlineLevel="1" collapsed="1" x14ac:dyDescent="0.2">
      <c r="A2085" s="10"/>
      <c r="B2085" s="18"/>
      <c r="C2085" s="18"/>
      <c r="D2085" s="18"/>
      <c r="E2085" s="19" t="s">
        <v>1879</v>
      </c>
      <c r="F2085" s="20"/>
      <c r="G2085" s="209">
        <v>0.126</v>
      </c>
      <c r="H2085" s="209">
        <v>8.8999999999999996E-2</v>
      </c>
      <c r="I2085" s="240">
        <v>9.8000000000000004E-2</v>
      </c>
      <c r="J2085" s="240"/>
      <c r="K2085" s="209">
        <v>2.5000000000000001E-2</v>
      </c>
      <c r="L2085" s="20"/>
      <c r="M2085" s="20"/>
      <c r="N2085" s="20"/>
      <c r="O2085" s="20"/>
      <c r="P2085" s="209">
        <v>6.9000000000000006E-2</v>
      </c>
      <c r="Q2085" s="20"/>
      <c r="R2085" s="209">
        <v>0.189</v>
      </c>
      <c r="S2085" s="20"/>
      <c r="T2085" s="209">
        <v>0.13500000000000001</v>
      </c>
      <c r="U2085" s="209">
        <v>7.5999999999999998E-2</v>
      </c>
      <c r="V2085" s="209">
        <v>8.8999999999999996E-2</v>
      </c>
      <c r="W2085" s="209">
        <v>0.04</v>
      </c>
      <c r="X2085" s="209">
        <v>6.0000000000000001E-3</v>
      </c>
      <c r="Y2085" s="20"/>
      <c r="Z2085" s="20"/>
      <c r="AA2085" s="20"/>
      <c r="AB2085" s="209">
        <v>4.2999999999999997E-2</v>
      </c>
      <c r="AC2085" s="209">
        <v>6.9000000000000006E-2</v>
      </c>
      <c r="AD2085" s="209">
        <v>0.105</v>
      </c>
      <c r="AE2085" s="209">
        <v>6.3E-2</v>
      </c>
      <c r="AF2085" s="209">
        <v>5.0999999999999997E-2</v>
      </c>
      <c r="AG2085" s="209">
        <v>5.2999999999999999E-2</v>
      </c>
      <c r="AH2085" s="209">
        <v>8.5000000000000006E-2</v>
      </c>
      <c r="AI2085" s="209">
        <v>3.5999999999999997E-2</v>
      </c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9">
        <v>8.2000000000000003E-2</v>
      </c>
      <c r="BB2085" s="21">
        <f t="shared" si="248"/>
        <v>0.189</v>
      </c>
      <c r="BC2085" s="21">
        <f>BF2085</f>
        <v>1.2</v>
      </c>
      <c r="BD2085" s="22">
        <f t="shared" si="246"/>
        <v>0.25403225806451618</v>
      </c>
      <c r="BE2085" s="21">
        <f>BC2085-BD2085</f>
        <v>0.94596774193548372</v>
      </c>
      <c r="BF2085" s="2">
        <v>1.2</v>
      </c>
      <c r="BG2085" s="10">
        <v>7</v>
      </c>
      <c r="BH2085" s="21">
        <f t="shared" si="247"/>
        <v>8.9279999999999991E-4</v>
      </c>
      <c r="BI2085" s="22">
        <f t="shared" si="247"/>
        <v>1.8900000000000004E-4</v>
      </c>
      <c r="BJ2085" s="21">
        <f>BH2085-BI2085</f>
        <v>7.0379999999999987E-4</v>
      </c>
      <c r="BK2085" s="21">
        <v>2.6783999999999996E-3</v>
      </c>
      <c r="BL2085" s="22">
        <v>5.6700000000000012E-4</v>
      </c>
      <c r="BM2085" s="21">
        <v>2.1113999999999994E-3</v>
      </c>
      <c r="BN2085" s="21">
        <f t="shared" ref="BN2085:BP2149" si="249">BK2085*4</f>
        <v>1.0713599999999998E-2</v>
      </c>
      <c r="BO2085" s="22">
        <f t="shared" si="249"/>
        <v>2.2680000000000005E-3</v>
      </c>
      <c r="BP2085" s="21">
        <f t="shared" si="249"/>
        <v>8.4455999999999976E-3</v>
      </c>
    </row>
    <row r="2086" spans="1:68" ht="21.95" hidden="1" customHeight="1" outlineLevel="2" x14ac:dyDescent="0.2">
      <c r="A2086" s="10"/>
      <c r="B2086" s="18"/>
      <c r="C2086" s="18"/>
      <c r="D2086" s="18"/>
      <c r="E2086" s="23" t="s">
        <v>1880</v>
      </c>
      <c r="F2086" s="24"/>
      <c r="G2086" s="208">
        <v>0.126</v>
      </c>
      <c r="H2086" s="208">
        <v>8.8999999999999996E-2</v>
      </c>
      <c r="I2086" s="239">
        <v>9.8000000000000004E-2</v>
      </c>
      <c r="J2086" s="239"/>
      <c r="K2086" s="208">
        <v>2.5000000000000001E-2</v>
      </c>
      <c r="L2086" s="24"/>
      <c r="M2086" s="24"/>
      <c r="N2086" s="24"/>
      <c r="O2086" s="24"/>
      <c r="P2086" s="208">
        <v>6.9000000000000006E-2</v>
      </c>
      <c r="Q2086" s="24"/>
      <c r="R2086" s="208">
        <v>0.189</v>
      </c>
      <c r="S2086" s="24"/>
      <c r="T2086" s="208">
        <v>0.13500000000000001</v>
      </c>
      <c r="U2086" s="208">
        <v>7.5999999999999998E-2</v>
      </c>
      <c r="V2086" s="208">
        <v>8.8999999999999996E-2</v>
      </c>
      <c r="W2086" s="208">
        <v>0.04</v>
      </c>
      <c r="X2086" s="208">
        <v>6.0000000000000001E-3</v>
      </c>
      <c r="Y2086" s="24"/>
      <c r="Z2086" s="24"/>
      <c r="AA2086" s="24"/>
      <c r="AB2086" s="208">
        <v>4.2999999999999997E-2</v>
      </c>
      <c r="AC2086" s="208">
        <v>6.9000000000000006E-2</v>
      </c>
      <c r="AD2086" s="208">
        <v>0.105</v>
      </c>
      <c r="AE2086" s="208">
        <v>6.3E-2</v>
      </c>
      <c r="AF2086" s="208">
        <v>5.0999999999999997E-2</v>
      </c>
      <c r="AG2086" s="208">
        <v>5.2999999999999999E-2</v>
      </c>
      <c r="AH2086" s="208">
        <v>8.5000000000000006E-2</v>
      </c>
      <c r="AI2086" s="208">
        <v>3.5999999999999997E-2</v>
      </c>
      <c r="AJ2086" s="24"/>
      <c r="AK2086" s="24"/>
      <c r="AL2086" s="24"/>
      <c r="AM2086" s="24"/>
      <c r="AN2086" s="24"/>
      <c r="AO2086" s="24"/>
      <c r="AP2086" s="24"/>
      <c r="AQ2086" s="24"/>
      <c r="AR2086" s="24"/>
      <c r="AS2086" s="24"/>
      <c r="AT2086" s="24"/>
      <c r="AU2086" s="24"/>
      <c r="AV2086" s="24"/>
      <c r="AW2086" s="24"/>
      <c r="AX2086" s="24"/>
      <c r="AY2086" s="24"/>
      <c r="AZ2086" s="24"/>
      <c r="BA2086" s="208">
        <v>8.2000000000000003E-2</v>
      </c>
      <c r="BB2086" s="21">
        <f t="shared" si="248"/>
        <v>0.189</v>
      </c>
      <c r="BC2086" s="21"/>
      <c r="BD2086" s="22">
        <f t="shared" si="246"/>
        <v>0.25403225806451618</v>
      </c>
      <c r="BE2086" s="21"/>
      <c r="BG2086" s="10"/>
      <c r="BH2086" s="21">
        <f t="shared" si="247"/>
        <v>0</v>
      </c>
      <c r="BI2086" s="22">
        <f t="shared" si="247"/>
        <v>1.8900000000000004E-4</v>
      </c>
      <c r="BJ2086" s="21"/>
      <c r="BK2086" s="21">
        <v>0</v>
      </c>
      <c r="BL2086" s="22">
        <v>5.6700000000000012E-4</v>
      </c>
      <c r="BM2086" s="21"/>
      <c r="BN2086" s="21">
        <f t="shared" si="249"/>
        <v>0</v>
      </c>
      <c r="BO2086" s="22">
        <f t="shared" si="249"/>
        <v>2.2680000000000005E-3</v>
      </c>
      <c r="BP2086" s="21">
        <f t="shared" si="249"/>
        <v>0</v>
      </c>
    </row>
    <row r="2087" spans="1:68" ht="11.1" hidden="1" customHeight="1" outlineLevel="1" collapsed="1" x14ac:dyDescent="0.2">
      <c r="A2087" s="10"/>
      <c r="B2087" s="18"/>
      <c r="C2087" s="18"/>
      <c r="D2087" s="18"/>
      <c r="E2087" s="19" t="s">
        <v>1881</v>
      </c>
      <c r="F2087" s="209">
        <v>5.468</v>
      </c>
      <c r="G2087" s="209">
        <v>6.4809999999999999</v>
      </c>
      <c r="H2087" s="20"/>
      <c r="I2087" s="240">
        <v>7.0279999999999996</v>
      </c>
      <c r="J2087" s="240"/>
      <c r="K2087" s="20"/>
      <c r="L2087" s="20"/>
      <c r="M2087" s="20"/>
      <c r="N2087" s="20"/>
      <c r="O2087" s="20"/>
      <c r="P2087" s="20"/>
      <c r="Q2087" s="209">
        <v>7.0170000000000003</v>
      </c>
      <c r="R2087" s="209">
        <v>8.423</v>
      </c>
      <c r="S2087" s="209">
        <v>9.7289999999999992</v>
      </c>
      <c r="T2087" s="209">
        <v>9.532</v>
      </c>
      <c r="U2087" s="209">
        <v>6.5650000000000004</v>
      </c>
      <c r="V2087" s="209">
        <v>2.3759999999999999</v>
      </c>
      <c r="W2087" s="209">
        <v>0.14299999999999999</v>
      </c>
      <c r="X2087" s="20"/>
      <c r="Y2087" s="20"/>
      <c r="Z2087" s="20"/>
      <c r="AA2087" s="20"/>
      <c r="AB2087" s="20"/>
      <c r="AC2087" s="20"/>
      <c r="AD2087" s="20"/>
      <c r="AE2087" s="20"/>
      <c r="AF2087" s="209">
        <v>6.5609999999999999</v>
      </c>
      <c r="AG2087" s="209">
        <v>7.7329999999999997</v>
      </c>
      <c r="AH2087" s="209">
        <v>6.2080000000000002</v>
      </c>
      <c r="AI2087" s="209">
        <v>3.3610000000000002</v>
      </c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1">
        <f>MAX(F2088:BA2088)</f>
        <v>9.7289999999999992</v>
      </c>
      <c r="BC2087" s="21">
        <f>BD2088</f>
        <v>13.076612903225806</v>
      </c>
      <c r="BD2087" s="22">
        <f>(BB2088/31/24)*1000</f>
        <v>13.076612903225806</v>
      </c>
      <c r="BE2087" s="21">
        <f>BC2088-BD2088</f>
        <v>-13.076612903225806</v>
      </c>
      <c r="BG2087" s="10">
        <v>6</v>
      </c>
      <c r="BH2087" s="21">
        <v>0.01</v>
      </c>
      <c r="BI2087" s="22">
        <f>(BD2088*24*31/1000000)</f>
        <v>9.7289999999999998E-3</v>
      </c>
      <c r="BJ2087" s="21">
        <f>BH2088-BI2088</f>
        <v>2.7100000000000041E-4</v>
      </c>
      <c r="BK2087" s="21">
        <v>2.9186999999999998E-2</v>
      </c>
      <c r="BL2087" s="22">
        <v>2.9186999999999998E-2</v>
      </c>
      <c r="BM2087" s="21">
        <v>0</v>
      </c>
      <c r="BN2087" s="21">
        <f>BK2088*4</f>
        <v>0</v>
      </c>
      <c r="BO2087" s="22">
        <f>BL2088*4</f>
        <v>0.11674799999999999</v>
      </c>
      <c r="BP2087" s="21">
        <f>BM2088*4</f>
        <v>0</v>
      </c>
    </row>
    <row r="2088" spans="1:68" ht="11.1" hidden="1" customHeight="1" outlineLevel="2" x14ac:dyDescent="0.2">
      <c r="A2088" s="10"/>
      <c r="B2088" s="18"/>
      <c r="C2088" s="18"/>
      <c r="D2088" s="18"/>
      <c r="E2088" s="23" t="s">
        <v>1882</v>
      </c>
      <c r="F2088" s="208">
        <v>5.468</v>
      </c>
      <c r="G2088" s="208">
        <v>6.4809999999999999</v>
      </c>
      <c r="H2088" s="24"/>
      <c r="I2088" s="239">
        <v>7.0279999999999996</v>
      </c>
      <c r="J2088" s="239"/>
      <c r="K2088" s="24"/>
      <c r="L2088" s="24"/>
      <c r="M2088" s="24"/>
      <c r="N2088" s="24"/>
      <c r="O2088" s="24"/>
      <c r="P2088" s="24"/>
      <c r="Q2088" s="208">
        <v>7.0170000000000003</v>
      </c>
      <c r="R2088" s="208">
        <v>8.423</v>
      </c>
      <c r="S2088" s="208">
        <v>9.7289999999999992</v>
      </c>
      <c r="T2088" s="208">
        <v>9.532</v>
      </c>
      <c r="U2088" s="208">
        <v>6.5650000000000004</v>
      </c>
      <c r="V2088" s="208">
        <v>2.3759999999999999</v>
      </c>
      <c r="W2088" s="208">
        <v>0.14299999999999999</v>
      </c>
      <c r="X2088" s="24"/>
      <c r="Y2088" s="24"/>
      <c r="Z2088" s="24"/>
      <c r="AA2088" s="24"/>
      <c r="AB2088" s="24"/>
      <c r="AC2088" s="24"/>
      <c r="AD2088" s="24"/>
      <c r="AE2088" s="24"/>
      <c r="AF2088" s="208">
        <v>6.5609999999999999</v>
      </c>
      <c r="AG2088" s="208">
        <v>7.7329999999999997</v>
      </c>
      <c r="AH2088" s="208">
        <v>6.2080000000000002</v>
      </c>
      <c r="AI2088" s="208">
        <v>3.3610000000000002</v>
      </c>
      <c r="AJ2088" s="24"/>
      <c r="AK2088" s="24"/>
      <c r="AL2088" s="24"/>
      <c r="AM2088" s="24"/>
      <c r="AN2088" s="24"/>
      <c r="AO2088" s="24"/>
      <c r="AP2088" s="24"/>
      <c r="AQ2088" s="24"/>
      <c r="AR2088" s="24"/>
      <c r="AS2088" s="24"/>
      <c r="AT2088" s="24"/>
      <c r="AU2088" s="24"/>
      <c r="AV2088" s="24"/>
      <c r="AW2088" s="24"/>
      <c r="AX2088" s="24"/>
      <c r="AY2088" s="24"/>
      <c r="AZ2088" s="24"/>
      <c r="BA2088" s="24"/>
      <c r="BB2088" s="21">
        <f t="shared" si="248"/>
        <v>9.7289999999999992</v>
      </c>
      <c r="BC2088" s="21"/>
      <c r="BD2088" s="22">
        <f t="shared" si="246"/>
        <v>13.076612903225806</v>
      </c>
      <c r="BE2088" s="21"/>
      <c r="BG2088" s="10"/>
      <c r="BH2088" s="21">
        <v>0.01</v>
      </c>
      <c r="BI2088" s="22">
        <f t="shared" si="247"/>
        <v>9.7289999999999998E-3</v>
      </c>
      <c r="BJ2088" s="21"/>
      <c r="BK2088" s="21">
        <v>0</v>
      </c>
      <c r="BL2088" s="22">
        <v>2.9186999999999998E-2</v>
      </c>
      <c r="BM2088" s="21"/>
      <c r="BN2088" s="21">
        <f t="shared" si="249"/>
        <v>0</v>
      </c>
      <c r="BO2088" s="22">
        <f t="shared" si="249"/>
        <v>0.11674799999999999</v>
      </c>
      <c r="BP2088" s="21">
        <f t="shared" si="249"/>
        <v>0</v>
      </c>
    </row>
    <row r="2089" spans="1:68" ht="11.1" hidden="1" customHeight="1" outlineLevel="1" collapsed="1" x14ac:dyDescent="0.2">
      <c r="A2089" s="10"/>
      <c r="B2089" s="18"/>
      <c r="C2089" s="18"/>
      <c r="D2089" s="18"/>
      <c r="E2089" s="19" t="s">
        <v>1883</v>
      </c>
      <c r="F2089" s="209">
        <v>3.3290000000000002</v>
      </c>
      <c r="G2089" s="209">
        <v>3.1179999999999999</v>
      </c>
      <c r="H2089" s="20"/>
      <c r="I2089" s="20"/>
      <c r="J2089" s="20"/>
      <c r="K2089" s="20"/>
      <c r="L2089" s="20"/>
      <c r="M2089" s="20"/>
      <c r="N2089" s="20"/>
      <c r="O2089" s="20"/>
      <c r="P2089" s="209">
        <v>7.0490000000000004</v>
      </c>
      <c r="Q2089" s="209">
        <v>2.09</v>
      </c>
      <c r="R2089" s="209">
        <v>3.7829999999999999</v>
      </c>
      <c r="S2089" s="20"/>
      <c r="T2089" s="209">
        <v>7.9</v>
      </c>
      <c r="U2089" s="209">
        <v>2.496</v>
      </c>
      <c r="V2089" s="209">
        <v>1.218</v>
      </c>
      <c r="W2089" s="209">
        <v>1.5289999999999999</v>
      </c>
      <c r="X2089" s="20"/>
      <c r="Y2089" s="20"/>
      <c r="Z2089" s="20"/>
      <c r="AA2089" s="20"/>
      <c r="AB2089" s="209">
        <v>3</v>
      </c>
      <c r="AC2089" s="209">
        <v>2.2000000000000002</v>
      </c>
      <c r="AD2089" s="209">
        <v>0.27</v>
      </c>
      <c r="AE2089" s="209">
        <v>4.048</v>
      </c>
      <c r="AF2089" s="209">
        <v>3.35</v>
      </c>
      <c r="AG2089" s="209">
        <v>1.98</v>
      </c>
      <c r="AH2089" s="209">
        <v>1.611</v>
      </c>
      <c r="AI2089" s="20"/>
      <c r="AJ2089" s="20"/>
      <c r="AK2089" s="20"/>
      <c r="AL2089" s="20"/>
      <c r="AM2089" s="20"/>
      <c r="AN2089" s="209">
        <v>3.6789999999999998</v>
      </c>
      <c r="AO2089" s="209">
        <v>3.5630000000000002</v>
      </c>
      <c r="AP2089" s="209">
        <v>2.585</v>
      </c>
      <c r="AQ2089" s="209">
        <v>4.2329999999999997</v>
      </c>
      <c r="AR2089" s="209">
        <v>4.3380000000000001</v>
      </c>
      <c r="AS2089" s="209">
        <v>3.226</v>
      </c>
      <c r="AT2089" s="209">
        <v>1.5680000000000001</v>
      </c>
      <c r="AU2089" s="209">
        <v>0.71</v>
      </c>
      <c r="AV2089" s="209">
        <v>0.16200000000000001</v>
      </c>
      <c r="AW2089" s="20"/>
      <c r="AX2089" s="20"/>
      <c r="AY2089" s="209">
        <v>0.752</v>
      </c>
      <c r="AZ2089" s="209">
        <v>1.6080000000000001</v>
      </c>
      <c r="BA2089" s="20"/>
      <c r="BB2089" s="21">
        <f t="shared" si="248"/>
        <v>7.9</v>
      </c>
      <c r="BC2089" s="21">
        <f>BD2089</f>
        <v>10.618279569892474</v>
      </c>
      <c r="BD2089" s="22">
        <f t="shared" si="246"/>
        <v>10.618279569892474</v>
      </c>
      <c r="BE2089" s="21">
        <f>BC2089-BD2089</f>
        <v>0</v>
      </c>
      <c r="BF2089" s="2">
        <v>5.8</v>
      </c>
      <c r="BG2089" s="10">
        <v>6</v>
      </c>
      <c r="BH2089" s="21">
        <f t="shared" si="247"/>
        <v>7.9000000000000008E-3</v>
      </c>
      <c r="BI2089" s="22">
        <f t="shared" si="247"/>
        <v>7.9000000000000008E-3</v>
      </c>
      <c r="BJ2089" s="21">
        <f>BH2089-BI2089</f>
        <v>0</v>
      </c>
      <c r="BK2089" s="21">
        <v>2.3700000000000002E-2</v>
      </c>
      <c r="BL2089" s="22">
        <v>2.3700000000000002E-2</v>
      </c>
      <c r="BM2089" s="21">
        <v>0</v>
      </c>
      <c r="BN2089" s="21">
        <f t="shared" si="249"/>
        <v>9.4800000000000009E-2</v>
      </c>
      <c r="BO2089" s="22">
        <f t="shared" si="249"/>
        <v>9.4800000000000009E-2</v>
      </c>
      <c r="BP2089" s="21">
        <f t="shared" si="249"/>
        <v>0</v>
      </c>
    </row>
    <row r="2090" spans="1:68" ht="11.1" hidden="1" customHeight="1" outlineLevel="2" x14ac:dyDescent="0.2">
      <c r="A2090" s="10"/>
      <c r="B2090" s="18"/>
      <c r="C2090" s="18"/>
      <c r="D2090" s="18"/>
      <c r="E2090" s="23" t="s">
        <v>1884</v>
      </c>
      <c r="F2090" s="208">
        <v>3.3290000000000002</v>
      </c>
      <c r="G2090" s="208">
        <v>3.1179999999999999</v>
      </c>
      <c r="H2090" s="24"/>
      <c r="I2090" s="24"/>
      <c r="J2090" s="24"/>
      <c r="K2090" s="24"/>
      <c r="L2090" s="24"/>
      <c r="M2090" s="24"/>
      <c r="N2090" s="24"/>
      <c r="O2090" s="24"/>
      <c r="P2090" s="208">
        <v>7.0490000000000004</v>
      </c>
      <c r="Q2090" s="208">
        <v>2.09</v>
      </c>
      <c r="R2090" s="208">
        <v>3.7829999999999999</v>
      </c>
      <c r="S2090" s="24"/>
      <c r="T2090" s="208">
        <v>7.9</v>
      </c>
      <c r="U2090" s="208">
        <v>2.496</v>
      </c>
      <c r="V2090" s="208">
        <v>1.218</v>
      </c>
      <c r="W2090" s="208">
        <v>1.5289999999999999</v>
      </c>
      <c r="X2090" s="24"/>
      <c r="Y2090" s="24"/>
      <c r="Z2090" s="24"/>
      <c r="AA2090" s="24"/>
      <c r="AB2090" s="208">
        <v>3</v>
      </c>
      <c r="AC2090" s="208">
        <v>2.2000000000000002</v>
      </c>
      <c r="AD2090" s="208">
        <v>0.27</v>
      </c>
      <c r="AE2090" s="208">
        <v>4.048</v>
      </c>
      <c r="AF2090" s="208">
        <v>3.35</v>
      </c>
      <c r="AG2090" s="208">
        <v>1.98</v>
      </c>
      <c r="AH2090" s="208">
        <v>1.611</v>
      </c>
      <c r="AI2090" s="24"/>
      <c r="AJ2090" s="24"/>
      <c r="AK2090" s="24"/>
      <c r="AL2090" s="24"/>
      <c r="AM2090" s="24"/>
      <c r="AN2090" s="208">
        <v>3.6789999999999998</v>
      </c>
      <c r="AO2090" s="208">
        <v>3.5630000000000002</v>
      </c>
      <c r="AP2090" s="208">
        <v>2.585</v>
      </c>
      <c r="AQ2090" s="208">
        <v>4.2329999999999997</v>
      </c>
      <c r="AR2090" s="208">
        <v>4.3380000000000001</v>
      </c>
      <c r="AS2090" s="208">
        <v>3.226</v>
      </c>
      <c r="AT2090" s="208">
        <v>1.5680000000000001</v>
      </c>
      <c r="AU2090" s="208">
        <v>0.71</v>
      </c>
      <c r="AV2090" s="208">
        <v>0.16200000000000001</v>
      </c>
      <c r="AW2090" s="24"/>
      <c r="AX2090" s="24"/>
      <c r="AY2090" s="208">
        <v>0.752</v>
      </c>
      <c r="AZ2090" s="208">
        <v>1.6080000000000001</v>
      </c>
      <c r="BA2090" s="24"/>
      <c r="BB2090" s="21">
        <f t="shared" si="248"/>
        <v>7.9</v>
      </c>
      <c r="BC2090" s="21"/>
      <c r="BD2090" s="22">
        <f t="shared" si="246"/>
        <v>10.618279569892474</v>
      </c>
      <c r="BE2090" s="21"/>
      <c r="BG2090" s="10"/>
      <c r="BH2090" s="21">
        <f t="shared" si="247"/>
        <v>0</v>
      </c>
      <c r="BI2090" s="22">
        <f t="shared" si="247"/>
        <v>7.9000000000000008E-3</v>
      </c>
      <c r="BJ2090" s="21"/>
      <c r="BK2090" s="21">
        <v>0</v>
      </c>
      <c r="BL2090" s="22">
        <v>2.3700000000000002E-2</v>
      </c>
      <c r="BM2090" s="21"/>
      <c r="BN2090" s="21">
        <f t="shared" si="249"/>
        <v>0</v>
      </c>
      <c r="BO2090" s="22">
        <f t="shared" si="249"/>
        <v>9.4800000000000009E-2</v>
      </c>
      <c r="BP2090" s="21">
        <f t="shared" si="249"/>
        <v>0</v>
      </c>
    </row>
    <row r="2091" spans="1:68" ht="11.1" customHeight="1" outlineLevel="1" collapsed="1" x14ac:dyDescent="0.2">
      <c r="A2091" s="10"/>
      <c r="B2091" s="18"/>
      <c r="C2091" s="18"/>
      <c r="D2091" s="18"/>
      <c r="E2091" s="19" t="s">
        <v>1885</v>
      </c>
      <c r="F2091" s="20"/>
      <c r="G2091" s="20"/>
      <c r="H2091" s="20"/>
      <c r="I2091" s="20"/>
      <c r="J2091" s="20"/>
      <c r="K2091" s="20"/>
      <c r="L2091" s="20"/>
      <c r="M2091" s="20"/>
      <c r="N2091" s="20"/>
      <c r="O2091" s="20"/>
      <c r="P2091" s="20"/>
      <c r="Q2091" s="20"/>
      <c r="R2091" s="20"/>
      <c r="S2091" s="20"/>
      <c r="T2091" s="20"/>
      <c r="U2091" s="20"/>
      <c r="V2091" s="20"/>
      <c r="W2091" s="20"/>
      <c r="X2091" s="20"/>
      <c r="Y2091" s="20"/>
      <c r="Z2091" s="20"/>
      <c r="AA2091" s="20"/>
      <c r="AB2091" s="209">
        <v>0.4</v>
      </c>
      <c r="AC2091" s="209">
        <v>0.2</v>
      </c>
      <c r="AD2091" s="209">
        <v>0.2</v>
      </c>
      <c r="AE2091" s="209">
        <v>0.2</v>
      </c>
      <c r="AF2091" s="209">
        <v>0.2</v>
      </c>
      <c r="AG2091" s="209">
        <v>0.2</v>
      </c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1">
        <f t="shared" si="248"/>
        <v>0.4</v>
      </c>
      <c r="BC2091" s="21">
        <f>BD2091</f>
        <v>0.5376344086021505</v>
      </c>
      <c r="BD2091" s="22">
        <f t="shared" si="246"/>
        <v>0.5376344086021505</v>
      </c>
      <c r="BE2091" s="21">
        <f>BC2091-BD2091</f>
        <v>0</v>
      </c>
      <c r="BG2091" s="10">
        <v>7</v>
      </c>
      <c r="BH2091" s="21">
        <f t="shared" si="247"/>
        <v>4.0000000000000002E-4</v>
      </c>
      <c r="BI2091" s="22">
        <f t="shared" si="247"/>
        <v>4.0000000000000002E-4</v>
      </c>
      <c r="BJ2091" s="21">
        <f>BH2091-BI2091</f>
        <v>0</v>
      </c>
      <c r="BK2091" s="21">
        <v>1.2000000000000001E-3</v>
      </c>
      <c r="BL2091" s="22">
        <v>1.2000000000000001E-3</v>
      </c>
      <c r="BM2091" s="21">
        <v>0</v>
      </c>
      <c r="BN2091" s="21">
        <f t="shared" si="249"/>
        <v>4.8000000000000004E-3</v>
      </c>
      <c r="BO2091" s="22">
        <f t="shared" si="249"/>
        <v>4.8000000000000004E-3</v>
      </c>
      <c r="BP2091" s="21">
        <f t="shared" si="249"/>
        <v>0</v>
      </c>
    </row>
    <row r="2092" spans="1:68" ht="11.1" hidden="1" customHeight="1" outlineLevel="2" x14ac:dyDescent="0.2">
      <c r="A2092" s="10"/>
      <c r="B2092" s="18"/>
      <c r="C2092" s="18"/>
      <c r="D2092" s="18"/>
      <c r="E2092" s="23" t="s">
        <v>1886</v>
      </c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  <c r="X2092" s="24"/>
      <c r="Y2092" s="24"/>
      <c r="Z2092" s="24"/>
      <c r="AA2092" s="24"/>
      <c r="AB2092" s="208">
        <v>0.2</v>
      </c>
      <c r="AC2092" s="208">
        <v>0.1</v>
      </c>
      <c r="AD2092" s="208">
        <v>0.1</v>
      </c>
      <c r="AE2092" s="208">
        <v>0.1</v>
      </c>
      <c r="AF2092" s="208">
        <v>0.1</v>
      </c>
      <c r="AG2092" s="208">
        <v>0.1</v>
      </c>
      <c r="AH2092" s="24"/>
      <c r="AI2092" s="24"/>
      <c r="AJ2092" s="24"/>
      <c r="AK2092" s="24"/>
      <c r="AL2092" s="24"/>
      <c r="AM2092" s="24"/>
      <c r="AN2092" s="24"/>
      <c r="AO2092" s="24"/>
      <c r="AP2092" s="24"/>
      <c r="AQ2092" s="24"/>
      <c r="AR2092" s="24"/>
      <c r="AS2092" s="24"/>
      <c r="AT2092" s="24"/>
      <c r="AU2092" s="24"/>
      <c r="AV2092" s="24"/>
      <c r="AW2092" s="24"/>
      <c r="AX2092" s="24"/>
      <c r="AY2092" s="24"/>
      <c r="AZ2092" s="24"/>
      <c r="BA2092" s="24"/>
      <c r="BB2092" s="21">
        <f t="shared" si="248"/>
        <v>0.2</v>
      </c>
      <c r="BC2092" s="21"/>
      <c r="BD2092" s="22">
        <f t="shared" si="246"/>
        <v>0.26881720430107525</v>
      </c>
      <c r="BE2092" s="21"/>
      <c r="BG2092" s="10"/>
      <c r="BH2092" s="21">
        <f t="shared" si="247"/>
        <v>0</v>
      </c>
      <c r="BI2092" s="22">
        <f t="shared" si="247"/>
        <v>2.0000000000000001E-4</v>
      </c>
      <c r="BJ2092" s="21"/>
      <c r="BK2092" s="21">
        <v>0</v>
      </c>
      <c r="BL2092" s="22">
        <v>6.0000000000000006E-4</v>
      </c>
      <c r="BM2092" s="21"/>
      <c r="BN2092" s="21">
        <f t="shared" si="249"/>
        <v>0</v>
      </c>
      <c r="BO2092" s="22">
        <f t="shared" si="249"/>
        <v>2.4000000000000002E-3</v>
      </c>
      <c r="BP2092" s="21">
        <f t="shared" si="249"/>
        <v>0</v>
      </c>
    </row>
    <row r="2093" spans="1:68" ht="11.1" hidden="1" customHeight="1" outlineLevel="2" x14ac:dyDescent="0.2">
      <c r="A2093" s="10"/>
      <c r="B2093" s="18"/>
      <c r="C2093" s="18"/>
      <c r="D2093" s="18"/>
      <c r="E2093" s="23" t="s">
        <v>1887</v>
      </c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4"/>
      <c r="AB2093" s="208">
        <v>0.2</v>
      </c>
      <c r="AC2093" s="208">
        <v>0.1</v>
      </c>
      <c r="AD2093" s="208">
        <v>0.1</v>
      </c>
      <c r="AE2093" s="208">
        <v>0.1</v>
      </c>
      <c r="AF2093" s="208">
        <v>0.1</v>
      </c>
      <c r="AG2093" s="208">
        <v>0.1</v>
      </c>
      <c r="AH2093" s="24"/>
      <c r="AI2093" s="24"/>
      <c r="AJ2093" s="24"/>
      <c r="AK2093" s="24"/>
      <c r="AL2093" s="24"/>
      <c r="AM2093" s="24"/>
      <c r="AN2093" s="24"/>
      <c r="AO2093" s="24"/>
      <c r="AP2093" s="24"/>
      <c r="AQ2093" s="24"/>
      <c r="AR2093" s="24"/>
      <c r="AS2093" s="24"/>
      <c r="AT2093" s="24"/>
      <c r="AU2093" s="24"/>
      <c r="AV2093" s="24"/>
      <c r="AW2093" s="24"/>
      <c r="AX2093" s="24"/>
      <c r="AY2093" s="24"/>
      <c r="AZ2093" s="24"/>
      <c r="BA2093" s="24"/>
      <c r="BB2093" s="21">
        <f t="shared" si="248"/>
        <v>0.2</v>
      </c>
      <c r="BC2093" s="21"/>
      <c r="BD2093" s="22">
        <f t="shared" si="246"/>
        <v>0.26881720430107525</v>
      </c>
      <c r="BE2093" s="21"/>
      <c r="BG2093" s="10"/>
      <c r="BH2093" s="21">
        <f t="shared" si="247"/>
        <v>0</v>
      </c>
      <c r="BI2093" s="22">
        <f t="shared" si="247"/>
        <v>2.0000000000000001E-4</v>
      </c>
      <c r="BJ2093" s="21"/>
      <c r="BK2093" s="21">
        <v>0</v>
      </c>
      <c r="BL2093" s="22">
        <v>6.0000000000000006E-4</v>
      </c>
      <c r="BM2093" s="21"/>
      <c r="BN2093" s="21">
        <f t="shared" si="249"/>
        <v>0</v>
      </c>
      <c r="BO2093" s="22">
        <f t="shared" si="249"/>
        <v>2.4000000000000002E-3</v>
      </c>
      <c r="BP2093" s="21">
        <f t="shared" si="249"/>
        <v>0</v>
      </c>
    </row>
    <row r="2094" spans="1:68" ht="11.1" hidden="1" customHeight="1" outlineLevel="1" collapsed="1" x14ac:dyDescent="0.2">
      <c r="A2094" s="10"/>
      <c r="B2094" s="18"/>
      <c r="C2094" s="18"/>
      <c r="D2094" s="18"/>
      <c r="E2094" s="19" t="s">
        <v>1888</v>
      </c>
      <c r="F2094" s="20"/>
      <c r="G2094" s="20"/>
      <c r="H2094" s="20"/>
      <c r="I2094" s="20"/>
      <c r="J2094" s="20"/>
      <c r="K2094" s="20"/>
      <c r="L2094" s="20"/>
      <c r="M2094" s="20"/>
      <c r="N2094" s="20"/>
      <c r="O2094" s="20"/>
      <c r="P2094" s="20"/>
      <c r="Q2094" s="20"/>
      <c r="R2094" s="20"/>
      <c r="S2094" s="20"/>
      <c r="T2094" s="20"/>
      <c r="U2094" s="20"/>
      <c r="V2094" s="20"/>
      <c r="W2094" s="20"/>
      <c r="X2094" s="20"/>
      <c r="Y2094" s="20"/>
      <c r="Z2094" s="20"/>
      <c r="AA2094" s="20"/>
      <c r="AB2094" s="20"/>
      <c r="AC2094" s="20"/>
      <c r="AD2094" s="20"/>
      <c r="AE2094" s="20"/>
      <c r="AF2094" s="20"/>
      <c r="AG2094" s="20"/>
      <c r="AH2094" s="209">
        <v>3.8919999999999999</v>
      </c>
      <c r="AI2094" s="209">
        <v>0.82</v>
      </c>
      <c r="AJ2094" s="20"/>
      <c r="AK2094" s="20"/>
      <c r="AL2094" s="20"/>
      <c r="AM2094" s="209">
        <v>0.59799999999999998</v>
      </c>
      <c r="AN2094" s="209">
        <v>1.4259999999999999</v>
      </c>
      <c r="AO2094" s="209">
        <v>2.7549999999999999</v>
      </c>
      <c r="AP2094" s="209">
        <v>4.1559999999999997</v>
      </c>
      <c r="AQ2094" s="209">
        <v>4.6459999999999999</v>
      </c>
      <c r="AR2094" s="209">
        <v>4.452</v>
      </c>
      <c r="AS2094" s="209">
        <v>2.5470000000000002</v>
      </c>
      <c r="AT2094" s="209">
        <v>1.389</v>
      </c>
      <c r="AU2094" s="209">
        <v>0.68700000000000006</v>
      </c>
      <c r="AV2094" s="20"/>
      <c r="AW2094" s="20"/>
      <c r="AX2094" s="20"/>
      <c r="AY2094" s="209">
        <v>0.875</v>
      </c>
      <c r="AZ2094" s="209">
        <v>1.234</v>
      </c>
      <c r="BA2094" s="209">
        <v>2.2050000000000001</v>
      </c>
      <c r="BB2094" s="21">
        <f t="shared" si="248"/>
        <v>4.6459999999999999</v>
      </c>
      <c r="BC2094" s="21">
        <f>BD2094</f>
        <v>6.2446236559139781</v>
      </c>
      <c r="BD2094" s="22">
        <f t="shared" si="246"/>
        <v>6.2446236559139781</v>
      </c>
      <c r="BE2094" s="21">
        <f>BC2094-BD2094</f>
        <v>0</v>
      </c>
      <c r="BF2094" s="2">
        <v>5.7</v>
      </c>
      <c r="BG2094" s="10">
        <v>6</v>
      </c>
      <c r="BH2094" s="21">
        <f t="shared" si="247"/>
        <v>4.646E-3</v>
      </c>
      <c r="BI2094" s="22">
        <f t="shared" si="247"/>
        <v>4.646E-3</v>
      </c>
      <c r="BJ2094" s="21">
        <f>BH2094-BI2094</f>
        <v>0</v>
      </c>
      <c r="BK2094" s="21">
        <v>1.3937999999999999E-2</v>
      </c>
      <c r="BL2094" s="22">
        <v>1.3937999999999999E-2</v>
      </c>
      <c r="BM2094" s="21">
        <v>0</v>
      </c>
      <c r="BN2094" s="21">
        <f t="shared" si="249"/>
        <v>5.5751999999999996E-2</v>
      </c>
      <c r="BO2094" s="22">
        <f t="shared" si="249"/>
        <v>5.5751999999999996E-2</v>
      </c>
      <c r="BP2094" s="21">
        <f t="shared" si="249"/>
        <v>0</v>
      </c>
    </row>
    <row r="2095" spans="1:68" ht="11.1" hidden="1" customHeight="1" outlineLevel="2" x14ac:dyDescent="0.2">
      <c r="A2095" s="10"/>
      <c r="B2095" s="18"/>
      <c r="C2095" s="18"/>
      <c r="D2095" s="18"/>
      <c r="E2095" s="23" t="s">
        <v>1889</v>
      </c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4"/>
      <c r="AE2095" s="24"/>
      <c r="AF2095" s="24"/>
      <c r="AG2095" s="24"/>
      <c r="AH2095" s="208">
        <v>3.8919999999999999</v>
      </c>
      <c r="AI2095" s="208">
        <v>0.82</v>
      </c>
      <c r="AJ2095" s="24"/>
      <c r="AK2095" s="24"/>
      <c r="AL2095" s="24"/>
      <c r="AM2095" s="208">
        <v>0.59799999999999998</v>
      </c>
      <c r="AN2095" s="208">
        <v>1.4259999999999999</v>
      </c>
      <c r="AO2095" s="208">
        <v>2.7549999999999999</v>
      </c>
      <c r="AP2095" s="208">
        <v>4.1559999999999997</v>
      </c>
      <c r="AQ2095" s="208">
        <v>4.6459999999999999</v>
      </c>
      <c r="AR2095" s="208">
        <v>4.452</v>
      </c>
      <c r="AS2095" s="208">
        <v>2.5470000000000002</v>
      </c>
      <c r="AT2095" s="208">
        <v>1.389</v>
      </c>
      <c r="AU2095" s="208">
        <v>0.68700000000000006</v>
      </c>
      <c r="AV2095" s="24"/>
      <c r="AW2095" s="24"/>
      <c r="AX2095" s="24"/>
      <c r="AY2095" s="208">
        <v>0.875</v>
      </c>
      <c r="AZ2095" s="208">
        <v>1.234</v>
      </c>
      <c r="BA2095" s="208">
        <v>2.2050000000000001</v>
      </c>
      <c r="BB2095" s="21">
        <f t="shared" si="248"/>
        <v>4.6459999999999999</v>
      </c>
      <c r="BC2095" s="21"/>
      <c r="BD2095" s="22">
        <f t="shared" si="246"/>
        <v>6.2446236559139781</v>
      </c>
      <c r="BE2095" s="21"/>
      <c r="BG2095" s="10"/>
      <c r="BH2095" s="21">
        <f t="shared" si="247"/>
        <v>0</v>
      </c>
      <c r="BI2095" s="22">
        <f t="shared" si="247"/>
        <v>4.646E-3</v>
      </c>
      <c r="BJ2095" s="21"/>
      <c r="BK2095" s="21">
        <v>0</v>
      </c>
      <c r="BL2095" s="22">
        <v>1.3937999999999999E-2</v>
      </c>
      <c r="BM2095" s="21"/>
      <c r="BN2095" s="21">
        <f t="shared" si="249"/>
        <v>0</v>
      </c>
      <c r="BO2095" s="22">
        <f t="shared" si="249"/>
        <v>5.5751999999999996E-2</v>
      </c>
      <c r="BP2095" s="21">
        <f t="shared" si="249"/>
        <v>0</v>
      </c>
    </row>
    <row r="2096" spans="1:68" ht="11.1" hidden="1" customHeight="1" outlineLevel="1" collapsed="1" x14ac:dyDescent="0.2">
      <c r="A2096" s="10"/>
      <c r="B2096" s="18"/>
      <c r="C2096" s="18"/>
      <c r="D2096" s="18"/>
      <c r="E2096" s="19" t="s">
        <v>1890</v>
      </c>
      <c r="F2096" s="20"/>
      <c r="G2096" s="20"/>
      <c r="H2096" s="20"/>
      <c r="I2096" s="20"/>
      <c r="J2096" s="20"/>
      <c r="K2096" s="20"/>
      <c r="L2096" s="20"/>
      <c r="M2096" s="20"/>
      <c r="N2096" s="20"/>
      <c r="O2096" s="20"/>
      <c r="P2096" s="20"/>
      <c r="Q2096" s="20"/>
      <c r="R2096" s="20"/>
      <c r="S2096" s="20"/>
      <c r="T2096" s="20"/>
      <c r="U2096" s="20"/>
      <c r="V2096" s="20"/>
      <c r="W2096" s="20"/>
      <c r="X2096" s="20"/>
      <c r="Y2096" s="20"/>
      <c r="Z2096" s="20"/>
      <c r="AA2096" s="20"/>
      <c r="AB2096" s="20"/>
      <c r="AC2096" s="20"/>
      <c r="AD2096" s="20"/>
      <c r="AE2096" s="20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9">
        <v>2.286</v>
      </c>
      <c r="AR2096" s="209">
        <v>1.365</v>
      </c>
      <c r="AS2096" s="209">
        <v>0.88400000000000001</v>
      </c>
      <c r="AT2096" s="209">
        <v>0.32</v>
      </c>
      <c r="AU2096" s="209">
        <v>0.20699999999999999</v>
      </c>
      <c r="AV2096" s="20"/>
      <c r="AW2096" s="20"/>
      <c r="AX2096" s="20"/>
      <c r="AY2096" s="209">
        <v>0.16</v>
      </c>
      <c r="AZ2096" s="209">
        <v>0.36899999999999999</v>
      </c>
      <c r="BA2096" s="20"/>
      <c r="BB2096" s="21">
        <f t="shared" si="248"/>
        <v>2.286</v>
      </c>
      <c r="BC2096" s="21">
        <f>BD2096</f>
        <v>3.0725806451612905</v>
      </c>
      <c r="BD2096" s="22">
        <f t="shared" si="246"/>
        <v>3.0725806451612905</v>
      </c>
      <c r="BE2096" s="21">
        <f>BC2096-BD2096</f>
        <v>0</v>
      </c>
      <c r="BF2096" s="2">
        <v>1.5</v>
      </c>
      <c r="BG2096" s="10">
        <v>6</v>
      </c>
      <c r="BH2096" s="21">
        <f t="shared" si="247"/>
        <v>2.2859999999999998E-3</v>
      </c>
      <c r="BI2096" s="22">
        <f t="shared" si="247"/>
        <v>2.2859999999999998E-3</v>
      </c>
      <c r="BJ2096" s="21">
        <f>BH2096-BI2096</f>
        <v>0</v>
      </c>
      <c r="BK2096" s="21">
        <v>6.8579999999999995E-3</v>
      </c>
      <c r="BL2096" s="22">
        <v>6.8579999999999995E-3</v>
      </c>
      <c r="BM2096" s="21">
        <v>0</v>
      </c>
      <c r="BN2096" s="21">
        <f t="shared" si="249"/>
        <v>2.7431999999999998E-2</v>
      </c>
      <c r="BO2096" s="22">
        <f t="shared" si="249"/>
        <v>2.7431999999999998E-2</v>
      </c>
      <c r="BP2096" s="21">
        <f t="shared" si="249"/>
        <v>0</v>
      </c>
    </row>
    <row r="2097" spans="1:68" ht="11.1" hidden="1" customHeight="1" outlineLevel="2" x14ac:dyDescent="0.2">
      <c r="A2097" s="10"/>
      <c r="B2097" s="18"/>
      <c r="C2097" s="18"/>
      <c r="D2097" s="18"/>
      <c r="E2097" s="23" t="s">
        <v>1891</v>
      </c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08">
        <v>2.286</v>
      </c>
      <c r="AR2097" s="208">
        <v>1.365</v>
      </c>
      <c r="AS2097" s="208">
        <v>0.88400000000000001</v>
      </c>
      <c r="AT2097" s="208">
        <v>0.32</v>
      </c>
      <c r="AU2097" s="208">
        <v>0.20699999999999999</v>
      </c>
      <c r="AV2097" s="24"/>
      <c r="AW2097" s="24"/>
      <c r="AX2097" s="24"/>
      <c r="AY2097" s="208">
        <v>0.16</v>
      </c>
      <c r="AZ2097" s="208">
        <v>0.36899999999999999</v>
      </c>
      <c r="BA2097" s="24"/>
      <c r="BB2097" s="21">
        <f t="shared" si="248"/>
        <v>2.286</v>
      </c>
      <c r="BC2097" s="21"/>
      <c r="BD2097" s="22">
        <f t="shared" si="246"/>
        <v>3.0725806451612905</v>
      </c>
      <c r="BE2097" s="21"/>
      <c r="BG2097" s="10"/>
      <c r="BH2097" s="21">
        <f t="shared" si="247"/>
        <v>0</v>
      </c>
      <c r="BI2097" s="22">
        <f t="shared" si="247"/>
        <v>2.2859999999999998E-3</v>
      </c>
      <c r="BJ2097" s="21"/>
      <c r="BK2097" s="21">
        <v>0</v>
      </c>
      <c r="BL2097" s="22">
        <v>6.8579999999999995E-3</v>
      </c>
      <c r="BM2097" s="21"/>
      <c r="BN2097" s="21">
        <f t="shared" si="249"/>
        <v>0</v>
      </c>
      <c r="BO2097" s="22">
        <f t="shared" si="249"/>
        <v>2.7431999999999998E-2</v>
      </c>
      <c r="BP2097" s="21">
        <f t="shared" si="249"/>
        <v>0</v>
      </c>
    </row>
    <row r="2098" spans="1:68" ht="11.1" hidden="1" customHeight="1" outlineLevel="1" collapsed="1" x14ac:dyDescent="0.2">
      <c r="A2098" s="10"/>
      <c r="B2098" s="18"/>
      <c r="C2098" s="18"/>
      <c r="D2098" s="18"/>
      <c r="E2098" s="19" t="s">
        <v>1892</v>
      </c>
      <c r="F2098" s="20"/>
      <c r="G2098" s="20"/>
      <c r="H2098" s="20"/>
      <c r="I2098" s="20"/>
      <c r="J2098" s="20"/>
      <c r="K2098" s="20"/>
      <c r="L2098" s="20"/>
      <c r="M2098" s="20"/>
      <c r="N2098" s="20"/>
      <c r="O2098" s="20"/>
      <c r="P2098" s="20"/>
      <c r="Q2098" s="20"/>
      <c r="R2098" s="20"/>
      <c r="S2098" s="20"/>
      <c r="T2098" s="20"/>
      <c r="U2098" s="20"/>
      <c r="V2098" s="20"/>
      <c r="W2098" s="20"/>
      <c r="X2098" s="20"/>
      <c r="Y2098" s="20"/>
      <c r="Z2098" s="20"/>
      <c r="AA2098" s="209">
        <v>7.55</v>
      </c>
      <c r="AB2098" s="209">
        <v>1.177</v>
      </c>
      <c r="AC2098" s="209">
        <v>2.2999999999999998</v>
      </c>
      <c r="AD2098" s="209">
        <v>2.589</v>
      </c>
      <c r="AE2098" s="209">
        <v>4.7069999999999999</v>
      </c>
      <c r="AF2098" s="209">
        <v>2.6819999999999999</v>
      </c>
      <c r="AG2098" s="209">
        <v>1.3360000000000001</v>
      </c>
      <c r="AH2098" s="209">
        <v>0.89700000000000002</v>
      </c>
      <c r="AI2098" s="209">
        <v>0.57799999999999996</v>
      </c>
      <c r="AJ2098" s="20"/>
      <c r="AK2098" s="20"/>
      <c r="AL2098" s="20"/>
      <c r="AM2098" s="20"/>
      <c r="AN2098" s="209">
        <v>1.58</v>
      </c>
      <c r="AO2098" s="209">
        <v>3.012</v>
      </c>
      <c r="AP2098" s="209">
        <v>3.6240000000000001</v>
      </c>
      <c r="AQ2098" s="209">
        <v>3.8769999999999998</v>
      </c>
      <c r="AR2098" s="209">
        <v>3.1120000000000001</v>
      </c>
      <c r="AS2098" s="209">
        <v>2.3039999999999998</v>
      </c>
      <c r="AT2098" s="209">
        <v>0.84199999999999997</v>
      </c>
      <c r="AU2098" s="209">
        <v>0.38800000000000001</v>
      </c>
      <c r="AV2098" s="20"/>
      <c r="AW2098" s="20"/>
      <c r="AX2098" s="20"/>
      <c r="AY2098" s="20"/>
      <c r="AZ2098" s="209">
        <v>1.0720000000000001</v>
      </c>
      <c r="BA2098" s="209">
        <v>2</v>
      </c>
      <c r="BB2098" s="21">
        <f t="shared" si="248"/>
        <v>7.55</v>
      </c>
      <c r="BC2098" s="21">
        <f>BD2098</f>
        <v>10.14784946236559</v>
      </c>
      <c r="BD2098" s="22">
        <f t="shared" si="246"/>
        <v>10.14784946236559</v>
      </c>
      <c r="BE2098" s="21">
        <f>BC2098-BD2098</f>
        <v>0</v>
      </c>
      <c r="BF2098" s="2">
        <v>7</v>
      </c>
      <c r="BG2098" s="10">
        <v>6</v>
      </c>
      <c r="BH2098" s="21">
        <f t="shared" si="247"/>
        <v>7.5499999999999986E-3</v>
      </c>
      <c r="BI2098" s="22">
        <f t="shared" si="247"/>
        <v>7.5499999999999986E-3</v>
      </c>
      <c r="BJ2098" s="21">
        <f>BH2098-BI2098</f>
        <v>0</v>
      </c>
      <c r="BK2098" s="21">
        <v>2.2649999999999997E-2</v>
      </c>
      <c r="BL2098" s="22">
        <v>2.2649999999999997E-2</v>
      </c>
      <c r="BM2098" s="21">
        <v>0</v>
      </c>
      <c r="BN2098" s="21">
        <f t="shared" si="249"/>
        <v>9.0599999999999986E-2</v>
      </c>
      <c r="BO2098" s="22">
        <f t="shared" si="249"/>
        <v>9.0599999999999986E-2</v>
      </c>
      <c r="BP2098" s="21">
        <f t="shared" si="249"/>
        <v>0</v>
      </c>
    </row>
    <row r="2099" spans="1:68" ht="11.1" hidden="1" customHeight="1" outlineLevel="2" x14ac:dyDescent="0.2">
      <c r="A2099" s="10"/>
      <c r="B2099" s="18"/>
      <c r="C2099" s="18"/>
      <c r="D2099" s="18"/>
      <c r="E2099" s="23" t="s">
        <v>1893</v>
      </c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08">
        <v>7.55</v>
      </c>
      <c r="AB2099" s="208">
        <v>1.177</v>
      </c>
      <c r="AC2099" s="208">
        <v>2.2999999999999998</v>
      </c>
      <c r="AD2099" s="208">
        <v>2.589</v>
      </c>
      <c r="AE2099" s="208">
        <v>4.7069999999999999</v>
      </c>
      <c r="AF2099" s="208">
        <v>2.6819999999999999</v>
      </c>
      <c r="AG2099" s="208">
        <v>1.3360000000000001</v>
      </c>
      <c r="AH2099" s="208">
        <v>0.89700000000000002</v>
      </c>
      <c r="AI2099" s="208">
        <v>0.57799999999999996</v>
      </c>
      <c r="AJ2099" s="24"/>
      <c r="AK2099" s="24"/>
      <c r="AL2099" s="24"/>
      <c r="AM2099" s="24"/>
      <c r="AN2099" s="208">
        <v>1.58</v>
      </c>
      <c r="AO2099" s="208">
        <v>3.012</v>
      </c>
      <c r="AP2099" s="208">
        <v>3.6240000000000001</v>
      </c>
      <c r="AQ2099" s="208">
        <v>3.8769999999999998</v>
      </c>
      <c r="AR2099" s="208">
        <v>3.1120000000000001</v>
      </c>
      <c r="AS2099" s="208">
        <v>2.3039999999999998</v>
      </c>
      <c r="AT2099" s="208">
        <v>0.84199999999999997</v>
      </c>
      <c r="AU2099" s="208">
        <v>0.38800000000000001</v>
      </c>
      <c r="AV2099" s="24"/>
      <c r="AW2099" s="24"/>
      <c r="AX2099" s="24"/>
      <c r="AY2099" s="24"/>
      <c r="AZ2099" s="208">
        <v>1.0720000000000001</v>
      </c>
      <c r="BA2099" s="208">
        <v>2</v>
      </c>
      <c r="BB2099" s="21">
        <f t="shared" si="248"/>
        <v>7.55</v>
      </c>
      <c r="BC2099" s="21"/>
      <c r="BD2099" s="22">
        <f t="shared" si="246"/>
        <v>10.14784946236559</v>
      </c>
      <c r="BE2099" s="21"/>
      <c r="BG2099" s="10"/>
      <c r="BH2099" s="21">
        <f t="shared" si="247"/>
        <v>0</v>
      </c>
      <c r="BI2099" s="22">
        <f t="shared" si="247"/>
        <v>7.5499999999999986E-3</v>
      </c>
      <c r="BJ2099" s="21"/>
      <c r="BK2099" s="21">
        <v>0</v>
      </c>
      <c r="BL2099" s="22">
        <v>2.2649999999999997E-2</v>
      </c>
      <c r="BM2099" s="21"/>
      <c r="BN2099" s="21">
        <f t="shared" si="249"/>
        <v>0</v>
      </c>
      <c r="BO2099" s="22">
        <f t="shared" si="249"/>
        <v>9.0599999999999986E-2</v>
      </c>
      <c r="BP2099" s="21">
        <f t="shared" si="249"/>
        <v>0</v>
      </c>
    </row>
    <row r="2100" spans="1:68" ht="11.1" hidden="1" customHeight="1" outlineLevel="1" collapsed="1" x14ac:dyDescent="0.2">
      <c r="A2100" s="10"/>
      <c r="B2100" s="18"/>
      <c r="C2100" s="18"/>
      <c r="D2100" s="18"/>
      <c r="E2100" s="19" t="s">
        <v>1894</v>
      </c>
      <c r="F2100" s="209">
        <v>13.685</v>
      </c>
      <c r="G2100" s="20"/>
      <c r="H2100" s="209">
        <v>2.282</v>
      </c>
      <c r="I2100" s="20"/>
      <c r="J2100" s="20"/>
      <c r="K2100" s="209">
        <v>12.725</v>
      </c>
      <c r="L2100" s="20"/>
      <c r="M2100" s="209">
        <v>9.3870000000000005</v>
      </c>
      <c r="N2100" s="209">
        <v>11.478999999999999</v>
      </c>
      <c r="O2100" s="20"/>
      <c r="P2100" s="209">
        <v>3.7789999999999999</v>
      </c>
      <c r="Q2100" s="209">
        <v>4.274</v>
      </c>
      <c r="R2100" s="209">
        <v>3.83</v>
      </c>
      <c r="S2100" s="209">
        <v>5.2149999999999999</v>
      </c>
      <c r="T2100" s="209">
        <v>5.4580000000000002</v>
      </c>
      <c r="U2100" s="209">
        <v>3.9430000000000001</v>
      </c>
      <c r="V2100" s="209">
        <v>3.0630000000000002</v>
      </c>
      <c r="W2100" s="209">
        <v>0.56399999999999995</v>
      </c>
      <c r="X2100" s="209">
        <v>2.355</v>
      </c>
      <c r="Y2100" s="20"/>
      <c r="Z2100" s="20"/>
      <c r="AA2100" s="209">
        <v>0.73699999999999999</v>
      </c>
      <c r="AB2100" s="209">
        <v>2.3849999999999998</v>
      </c>
      <c r="AC2100" s="209">
        <v>4.2939999999999996</v>
      </c>
      <c r="AD2100" s="209">
        <v>5.1319999999999997</v>
      </c>
      <c r="AE2100" s="209">
        <v>6.5060000000000002</v>
      </c>
      <c r="AF2100" s="209">
        <v>5.1859999999999999</v>
      </c>
      <c r="AG2100" s="209">
        <v>4.22</v>
      </c>
      <c r="AH2100" s="209">
        <v>3.11</v>
      </c>
      <c r="AI2100" s="209">
        <v>0.84399999999999997</v>
      </c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1">
        <f>BB2101+BB2102+BB2103</f>
        <v>26.485999999999997</v>
      </c>
      <c r="BC2100" s="21">
        <f>BD2100</f>
        <v>35.599462365591393</v>
      </c>
      <c r="BD2100" s="22">
        <f t="shared" si="246"/>
        <v>35.599462365591393</v>
      </c>
      <c r="BE2100" s="21">
        <f>BC2100-BD2100</f>
        <v>0</v>
      </c>
      <c r="BG2100" s="10">
        <v>6</v>
      </c>
      <c r="BH2100" s="21">
        <f t="shared" si="247"/>
        <v>2.6485999999999996E-2</v>
      </c>
      <c r="BI2100" s="22">
        <f t="shared" si="247"/>
        <v>2.6485999999999996E-2</v>
      </c>
      <c r="BJ2100" s="21">
        <f>BH2100-BI2100</f>
        <v>0</v>
      </c>
      <c r="BK2100" s="21">
        <v>7.9457999999999987E-2</v>
      </c>
      <c r="BL2100" s="22">
        <v>7.9457999999999987E-2</v>
      </c>
      <c r="BM2100" s="21">
        <v>0</v>
      </c>
      <c r="BN2100" s="21">
        <f t="shared" si="249"/>
        <v>0.31783199999999995</v>
      </c>
      <c r="BO2100" s="22">
        <f t="shared" si="249"/>
        <v>0.31783199999999995</v>
      </c>
      <c r="BP2100" s="21">
        <f t="shared" si="249"/>
        <v>0</v>
      </c>
    </row>
    <row r="2101" spans="1:68" ht="11.1" hidden="1" customHeight="1" outlineLevel="2" x14ac:dyDescent="0.2">
      <c r="A2101" s="10"/>
      <c r="B2101" s="18"/>
      <c r="C2101" s="18"/>
      <c r="D2101" s="18"/>
      <c r="E2101" s="23" t="s">
        <v>1895</v>
      </c>
      <c r="F2101" s="208">
        <v>5.4690000000000003</v>
      </c>
      <c r="G2101" s="24"/>
      <c r="H2101" s="24"/>
      <c r="I2101" s="24"/>
      <c r="J2101" s="24"/>
      <c r="K2101" s="208">
        <v>12.725</v>
      </c>
      <c r="L2101" s="24"/>
      <c r="M2101" s="24"/>
      <c r="N2101" s="24"/>
      <c r="O2101" s="24"/>
      <c r="P2101" s="208">
        <v>2.8039999999999998</v>
      </c>
      <c r="Q2101" s="208">
        <v>4.125</v>
      </c>
      <c r="R2101" s="208">
        <v>3.45</v>
      </c>
      <c r="S2101" s="208">
        <v>4.7309999999999999</v>
      </c>
      <c r="T2101" s="208">
        <v>4.9749999999999996</v>
      </c>
      <c r="U2101" s="208">
        <v>3.6</v>
      </c>
      <c r="V2101" s="208">
        <v>2.8370000000000002</v>
      </c>
      <c r="W2101" s="208">
        <v>0.56399999999999995</v>
      </c>
      <c r="X2101" s="208">
        <v>9.0999999999999998E-2</v>
      </c>
      <c r="Y2101" s="24"/>
      <c r="Z2101" s="24"/>
      <c r="AA2101" s="24"/>
      <c r="AB2101" s="208">
        <v>2.25</v>
      </c>
      <c r="AC2101" s="208">
        <v>4.05</v>
      </c>
      <c r="AD2101" s="208">
        <v>4.6749999999999998</v>
      </c>
      <c r="AE2101" s="208">
        <v>5.7949999999999999</v>
      </c>
      <c r="AF2101" s="208">
        <v>4.7039999999999997</v>
      </c>
      <c r="AG2101" s="208">
        <v>3.8130000000000002</v>
      </c>
      <c r="AH2101" s="208">
        <v>2.9</v>
      </c>
      <c r="AI2101" s="208">
        <v>0.84399999999999997</v>
      </c>
      <c r="AJ2101" s="24"/>
      <c r="AK2101" s="24"/>
      <c r="AL2101" s="24"/>
      <c r="AM2101" s="24"/>
      <c r="AN2101" s="24"/>
      <c r="AO2101" s="24"/>
      <c r="AP2101" s="24"/>
      <c r="AQ2101" s="24"/>
      <c r="AR2101" s="24"/>
      <c r="AS2101" s="24"/>
      <c r="AT2101" s="24"/>
      <c r="AU2101" s="24"/>
      <c r="AV2101" s="24"/>
      <c r="AW2101" s="24"/>
      <c r="AX2101" s="24"/>
      <c r="AY2101" s="24"/>
      <c r="AZ2101" s="24"/>
      <c r="BA2101" s="24"/>
      <c r="BB2101" s="21">
        <f t="shared" si="248"/>
        <v>12.725</v>
      </c>
      <c r="BC2101" s="21"/>
      <c r="BD2101" s="22">
        <f t="shared" si="246"/>
        <v>17.103494623655912</v>
      </c>
      <c r="BE2101" s="21"/>
      <c r="BG2101" s="10"/>
      <c r="BH2101" s="21">
        <f t="shared" si="247"/>
        <v>0</v>
      </c>
      <c r="BI2101" s="22">
        <f t="shared" si="247"/>
        <v>1.2724999999999998E-2</v>
      </c>
      <c r="BJ2101" s="21"/>
      <c r="BK2101" s="21">
        <v>0</v>
      </c>
      <c r="BL2101" s="22">
        <v>3.8174999999999994E-2</v>
      </c>
      <c r="BM2101" s="21"/>
      <c r="BN2101" s="21">
        <f t="shared" si="249"/>
        <v>0</v>
      </c>
      <c r="BO2101" s="22">
        <f t="shared" si="249"/>
        <v>0.15269999999999997</v>
      </c>
      <c r="BP2101" s="21">
        <f t="shared" si="249"/>
        <v>0</v>
      </c>
    </row>
    <row r="2102" spans="1:68" ht="11.1" hidden="1" customHeight="1" outlineLevel="2" x14ac:dyDescent="0.2">
      <c r="A2102" s="10"/>
      <c r="B2102" s="18"/>
      <c r="C2102" s="18"/>
      <c r="D2102" s="18"/>
      <c r="E2102" s="23" t="s">
        <v>1896</v>
      </c>
      <c r="F2102" s="208">
        <v>1.6259999999999999</v>
      </c>
      <c r="G2102" s="24"/>
      <c r="H2102" s="208">
        <v>2.282</v>
      </c>
      <c r="I2102" s="24"/>
      <c r="J2102" s="24"/>
      <c r="K2102" s="24"/>
      <c r="L2102" s="24"/>
      <c r="M2102" s="24"/>
      <c r="N2102" s="24"/>
      <c r="O2102" s="24"/>
      <c r="P2102" s="208">
        <v>0.97499999999999998</v>
      </c>
      <c r="Q2102" s="208">
        <v>0.14899999999999999</v>
      </c>
      <c r="R2102" s="208">
        <v>0.38</v>
      </c>
      <c r="S2102" s="208">
        <v>0.48399999999999999</v>
      </c>
      <c r="T2102" s="208">
        <v>0.48299999999999998</v>
      </c>
      <c r="U2102" s="208">
        <v>0.34300000000000003</v>
      </c>
      <c r="V2102" s="208">
        <v>0.22600000000000001</v>
      </c>
      <c r="W2102" s="24"/>
      <c r="X2102" s="24"/>
      <c r="Y2102" s="24"/>
      <c r="Z2102" s="24"/>
      <c r="AA2102" s="24"/>
      <c r="AB2102" s="208">
        <v>0.13500000000000001</v>
      </c>
      <c r="AC2102" s="208">
        <v>0.24399999999999999</v>
      </c>
      <c r="AD2102" s="208">
        <v>0.45700000000000002</v>
      </c>
      <c r="AE2102" s="208">
        <v>0.71099999999999997</v>
      </c>
      <c r="AF2102" s="208">
        <v>0.48199999999999998</v>
      </c>
      <c r="AG2102" s="208">
        <v>0.40699999999999997</v>
      </c>
      <c r="AH2102" s="208">
        <v>0.21</v>
      </c>
      <c r="AI2102" s="24"/>
      <c r="AJ2102" s="24"/>
      <c r="AK2102" s="24"/>
      <c r="AL2102" s="24"/>
      <c r="AM2102" s="24"/>
      <c r="AN2102" s="24"/>
      <c r="AO2102" s="24"/>
      <c r="AP2102" s="24"/>
      <c r="AQ2102" s="24"/>
      <c r="AR2102" s="24"/>
      <c r="AS2102" s="24"/>
      <c r="AT2102" s="24"/>
      <c r="AU2102" s="24"/>
      <c r="AV2102" s="24"/>
      <c r="AW2102" s="24"/>
      <c r="AX2102" s="24"/>
      <c r="AY2102" s="24"/>
      <c r="AZ2102" s="24"/>
      <c r="BA2102" s="24"/>
      <c r="BB2102" s="21">
        <f t="shared" si="248"/>
        <v>2.282</v>
      </c>
      <c r="BC2102" s="21"/>
      <c r="BD2102" s="22">
        <f t="shared" si="246"/>
        <v>3.067204301075269</v>
      </c>
      <c r="BE2102" s="21"/>
      <c r="BG2102" s="10"/>
      <c r="BH2102" s="21">
        <f t="shared" si="247"/>
        <v>0</v>
      </c>
      <c r="BI2102" s="22">
        <f t="shared" si="247"/>
        <v>2.2820000000000006E-3</v>
      </c>
      <c r="BJ2102" s="21"/>
      <c r="BK2102" s="21">
        <v>0</v>
      </c>
      <c r="BL2102" s="22">
        <v>6.8460000000000014E-3</v>
      </c>
      <c r="BM2102" s="21"/>
      <c r="BN2102" s="21">
        <f t="shared" si="249"/>
        <v>0</v>
      </c>
      <c r="BO2102" s="22">
        <f t="shared" si="249"/>
        <v>2.7384000000000006E-2</v>
      </c>
      <c r="BP2102" s="21">
        <f t="shared" si="249"/>
        <v>0</v>
      </c>
    </row>
    <row r="2103" spans="1:68" ht="11.1" hidden="1" customHeight="1" outlineLevel="2" x14ac:dyDescent="0.2">
      <c r="A2103" s="10"/>
      <c r="B2103" s="18"/>
      <c r="C2103" s="18"/>
      <c r="D2103" s="18"/>
      <c r="E2103" s="23" t="s">
        <v>1897</v>
      </c>
      <c r="F2103" s="24"/>
      <c r="G2103" s="24"/>
      <c r="H2103" s="24"/>
      <c r="I2103" s="24"/>
      <c r="J2103" s="24"/>
      <c r="K2103" s="24"/>
      <c r="L2103" s="24"/>
      <c r="M2103" s="208">
        <v>9.3870000000000005</v>
      </c>
      <c r="N2103" s="208">
        <v>11.478999999999999</v>
      </c>
      <c r="O2103" s="24"/>
      <c r="P2103" s="24"/>
      <c r="Q2103" s="24"/>
      <c r="R2103" s="24"/>
      <c r="S2103" s="24"/>
      <c r="T2103" s="24"/>
      <c r="U2103" s="24"/>
      <c r="V2103" s="24"/>
      <c r="W2103" s="24"/>
      <c r="X2103" s="208">
        <v>2.2639999999999998</v>
      </c>
      <c r="Y2103" s="24"/>
      <c r="Z2103" s="24"/>
      <c r="AA2103" s="208">
        <v>0.73699999999999999</v>
      </c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4"/>
      <c r="AN2103" s="24"/>
      <c r="AO2103" s="24"/>
      <c r="AP2103" s="24"/>
      <c r="AQ2103" s="24"/>
      <c r="AR2103" s="24"/>
      <c r="AS2103" s="24"/>
      <c r="AT2103" s="24"/>
      <c r="AU2103" s="24"/>
      <c r="AV2103" s="24"/>
      <c r="AW2103" s="24"/>
      <c r="AX2103" s="24"/>
      <c r="AY2103" s="24"/>
      <c r="AZ2103" s="24"/>
      <c r="BA2103" s="24"/>
      <c r="BB2103" s="21">
        <f t="shared" si="248"/>
        <v>11.478999999999999</v>
      </c>
      <c r="BC2103" s="21"/>
      <c r="BD2103" s="22">
        <f t="shared" si="246"/>
        <v>15.428763440860214</v>
      </c>
      <c r="BE2103" s="21"/>
      <c r="BG2103" s="10"/>
      <c r="BH2103" s="21">
        <f t="shared" si="247"/>
        <v>0</v>
      </c>
      <c r="BI2103" s="22">
        <f t="shared" si="247"/>
        <v>1.1478999999999998E-2</v>
      </c>
      <c r="BJ2103" s="21"/>
      <c r="BK2103" s="21">
        <v>0</v>
      </c>
      <c r="BL2103" s="22">
        <v>3.4436999999999995E-2</v>
      </c>
      <c r="BM2103" s="21"/>
      <c r="BN2103" s="21">
        <f t="shared" si="249"/>
        <v>0</v>
      </c>
      <c r="BO2103" s="22">
        <f t="shared" si="249"/>
        <v>0.13774799999999998</v>
      </c>
      <c r="BP2103" s="21">
        <f t="shared" si="249"/>
        <v>0</v>
      </c>
    </row>
    <row r="2104" spans="1:68" ht="11.1" hidden="1" customHeight="1" outlineLevel="1" collapsed="1" x14ac:dyDescent="0.2">
      <c r="A2104" s="10"/>
      <c r="B2104" s="18"/>
      <c r="C2104" s="18"/>
      <c r="D2104" s="18"/>
      <c r="E2104" s="19" t="s">
        <v>1470</v>
      </c>
      <c r="F2104" s="20"/>
      <c r="G2104" s="20"/>
      <c r="H2104" s="209">
        <v>0.69</v>
      </c>
      <c r="I2104" s="240">
        <v>0.71699999999999997</v>
      </c>
      <c r="J2104" s="240"/>
      <c r="K2104" s="209">
        <v>0.29099999999999998</v>
      </c>
      <c r="L2104" s="20"/>
      <c r="M2104" s="209">
        <v>0.16500000000000001</v>
      </c>
      <c r="N2104" s="20"/>
      <c r="O2104" s="209">
        <v>0.29899999999999999</v>
      </c>
      <c r="P2104" s="209">
        <v>0.69699999999999995</v>
      </c>
      <c r="Q2104" s="209">
        <v>0.83799999999999997</v>
      </c>
      <c r="R2104" s="209">
        <v>1.1120000000000001</v>
      </c>
      <c r="S2104" s="209">
        <v>1.2969999999999999</v>
      </c>
      <c r="T2104" s="209">
        <v>1.167</v>
      </c>
      <c r="U2104" s="209">
        <v>0.74399999999999999</v>
      </c>
      <c r="V2104" s="209">
        <v>0.79600000000000004</v>
      </c>
      <c r="W2104" s="209">
        <v>0.44900000000000001</v>
      </c>
      <c r="X2104" s="20"/>
      <c r="Y2104" s="20"/>
      <c r="Z2104" s="20"/>
      <c r="AA2104" s="209">
        <v>0.46300000000000002</v>
      </c>
      <c r="AB2104" s="209">
        <v>0.46500000000000002</v>
      </c>
      <c r="AC2104" s="209">
        <v>1.0880000000000001</v>
      </c>
      <c r="AD2104" s="209">
        <v>1.2549999999999999</v>
      </c>
      <c r="AE2104" s="209">
        <v>1.337</v>
      </c>
      <c r="AF2104" s="209">
        <v>1.2829999999999999</v>
      </c>
      <c r="AG2104" s="209">
        <v>0.61499999999999999</v>
      </c>
      <c r="AH2104" s="209">
        <v>0.48299999999999998</v>
      </c>
      <c r="AI2104" s="209">
        <v>0.504</v>
      </c>
      <c r="AJ2104" s="209">
        <v>0.1</v>
      </c>
      <c r="AK2104" s="20"/>
      <c r="AL2104" s="20"/>
      <c r="AM2104" s="209">
        <v>0.26100000000000001</v>
      </c>
      <c r="AN2104" s="209">
        <v>0.68200000000000005</v>
      </c>
      <c r="AO2104" s="20"/>
      <c r="AP2104" s="209">
        <v>2.2269999999999999</v>
      </c>
      <c r="AQ2104" s="209">
        <v>1.214</v>
      </c>
      <c r="AR2104" s="209">
        <v>1.2629999999999999</v>
      </c>
      <c r="AS2104" s="209">
        <v>0.89</v>
      </c>
      <c r="AT2104" s="209">
        <v>0.52800000000000002</v>
      </c>
      <c r="AU2104" s="209">
        <v>0.40500000000000003</v>
      </c>
      <c r="AV2104" s="209">
        <v>1.2999999999999999E-2</v>
      </c>
      <c r="AW2104" s="20"/>
      <c r="AX2104" s="20"/>
      <c r="AY2104" s="209">
        <v>0.27700000000000002</v>
      </c>
      <c r="AZ2104" s="209">
        <v>0.877</v>
      </c>
      <c r="BA2104" s="209">
        <v>1.159</v>
      </c>
      <c r="BB2104" s="21">
        <f t="shared" si="248"/>
        <v>2.2269999999999999</v>
      </c>
      <c r="BC2104" s="21">
        <f>BD2104</f>
        <v>2.993279569892473</v>
      </c>
      <c r="BD2104" s="22">
        <f t="shared" si="246"/>
        <v>2.993279569892473</v>
      </c>
      <c r="BE2104" s="21">
        <f>BC2104-BD2104</f>
        <v>0</v>
      </c>
      <c r="BF2104" s="2">
        <v>2.12</v>
      </c>
      <c r="BG2104" s="10">
        <v>6</v>
      </c>
      <c r="BH2104" s="21">
        <f t="shared" si="247"/>
        <v>2.2269999999999998E-3</v>
      </c>
      <c r="BI2104" s="22">
        <f t="shared" si="247"/>
        <v>2.2269999999999998E-3</v>
      </c>
      <c r="BJ2104" s="21">
        <f>BH2104-BI2104</f>
        <v>0</v>
      </c>
      <c r="BK2104" s="21">
        <v>6.6809999999999994E-3</v>
      </c>
      <c r="BL2104" s="22">
        <v>6.6809999999999994E-3</v>
      </c>
      <c r="BM2104" s="21">
        <v>0</v>
      </c>
      <c r="BN2104" s="21">
        <f t="shared" si="249"/>
        <v>2.6723999999999998E-2</v>
      </c>
      <c r="BO2104" s="22">
        <f t="shared" si="249"/>
        <v>2.6723999999999998E-2</v>
      </c>
      <c r="BP2104" s="21">
        <f t="shared" si="249"/>
        <v>0</v>
      </c>
    </row>
    <row r="2105" spans="1:68" ht="11.1" hidden="1" customHeight="1" outlineLevel="2" x14ac:dyDescent="0.2">
      <c r="A2105" s="10"/>
      <c r="B2105" s="18"/>
      <c r="C2105" s="18"/>
      <c r="D2105" s="18"/>
      <c r="E2105" s="23" t="s">
        <v>1898</v>
      </c>
      <c r="F2105" s="24"/>
      <c r="G2105" s="24"/>
      <c r="H2105" s="208">
        <v>0.69</v>
      </c>
      <c r="I2105" s="239">
        <v>0.71699999999999997</v>
      </c>
      <c r="J2105" s="239"/>
      <c r="K2105" s="208">
        <v>0.29099999999999998</v>
      </c>
      <c r="L2105" s="24"/>
      <c r="M2105" s="208">
        <v>0.16500000000000001</v>
      </c>
      <c r="N2105" s="24"/>
      <c r="O2105" s="208">
        <v>0.29899999999999999</v>
      </c>
      <c r="P2105" s="208">
        <v>0.69699999999999995</v>
      </c>
      <c r="Q2105" s="208">
        <v>0.83799999999999997</v>
      </c>
      <c r="R2105" s="208">
        <v>1.1120000000000001</v>
      </c>
      <c r="S2105" s="208">
        <v>1.2969999999999999</v>
      </c>
      <c r="T2105" s="208">
        <v>1.167</v>
      </c>
      <c r="U2105" s="208">
        <v>0.74399999999999999</v>
      </c>
      <c r="V2105" s="208">
        <v>0.79600000000000004</v>
      </c>
      <c r="W2105" s="208">
        <v>0.44900000000000001</v>
      </c>
      <c r="X2105" s="24"/>
      <c r="Y2105" s="24"/>
      <c r="Z2105" s="24"/>
      <c r="AA2105" s="208">
        <v>0.46300000000000002</v>
      </c>
      <c r="AB2105" s="208">
        <v>0.46500000000000002</v>
      </c>
      <c r="AC2105" s="208">
        <v>1.0880000000000001</v>
      </c>
      <c r="AD2105" s="208">
        <v>1.2549999999999999</v>
      </c>
      <c r="AE2105" s="208">
        <v>1.337</v>
      </c>
      <c r="AF2105" s="208">
        <v>1.2829999999999999</v>
      </c>
      <c r="AG2105" s="208">
        <v>0.61499999999999999</v>
      </c>
      <c r="AH2105" s="208">
        <v>0.48299999999999998</v>
      </c>
      <c r="AI2105" s="208">
        <v>0.504</v>
      </c>
      <c r="AJ2105" s="208">
        <v>0.1</v>
      </c>
      <c r="AK2105" s="24"/>
      <c r="AL2105" s="24"/>
      <c r="AM2105" s="208">
        <v>0.26100000000000001</v>
      </c>
      <c r="AN2105" s="208">
        <v>0.68200000000000005</v>
      </c>
      <c r="AO2105" s="24"/>
      <c r="AP2105" s="208">
        <v>2.2269999999999999</v>
      </c>
      <c r="AQ2105" s="208">
        <v>1.214</v>
      </c>
      <c r="AR2105" s="208">
        <v>1.2629999999999999</v>
      </c>
      <c r="AS2105" s="208">
        <v>0.89</v>
      </c>
      <c r="AT2105" s="208">
        <v>0.52800000000000002</v>
      </c>
      <c r="AU2105" s="208">
        <v>0.40500000000000003</v>
      </c>
      <c r="AV2105" s="208">
        <v>1.2999999999999999E-2</v>
      </c>
      <c r="AW2105" s="24"/>
      <c r="AX2105" s="24"/>
      <c r="AY2105" s="208">
        <v>0.27700000000000002</v>
      </c>
      <c r="AZ2105" s="208">
        <v>0.877</v>
      </c>
      <c r="BA2105" s="208">
        <v>1.159</v>
      </c>
      <c r="BB2105" s="21">
        <f t="shared" si="248"/>
        <v>2.2269999999999999</v>
      </c>
      <c r="BC2105" s="21"/>
      <c r="BD2105" s="22">
        <f t="shared" ref="BD2105:BD2168" si="250">(BB2105/31/24)*1000</f>
        <v>2.993279569892473</v>
      </c>
      <c r="BE2105" s="21"/>
      <c r="BG2105" s="10"/>
      <c r="BH2105" s="21">
        <f t="shared" si="247"/>
        <v>0</v>
      </c>
      <c r="BI2105" s="22">
        <f t="shared" si="247"/>
        <v>2.2269999999999998E-3</v>
      </c>
      <c r="BJ2105" s="21"/>
      <c r="BK2105" s="21">
        <v>0</v>
      </c>
      <c r="BL2105" s="22">
        <v>6.6809999999999994E-3</v>
      </c>
      <c r="BM2105" s="21"/>
      <c r="BN2105" s="21">
        <f t="shared" si="249"/>
        <v>0</v>
      </c>
      <c r="BO2105" s="22">
        <f t="shared" si="249"/>
        <v>2.6723999999999998E-2</v>
      </c>
      <c r="BP2105" s="21">
        <f t="shared" si="249"/>
        <v>0</v>
      </c>
    </row>
    <row r="2106" spans="1:68" ht="11.1" hidden="1" customHeight="1" outlineLevel="1" collapsed="1" x14ac:dyDescent="0.2">
      <c r="A2106" s="10"/>
      <c r="B2106" s="18"/>
      <c r="C2106" s="18"/>
      <c r="D2106" s="18"/>
      <c r="E2106" s="19" t="s">
        <v>1899</v>
      </c>
      <c r="F2106" s="209">
        <v>1.802</v>
      </c>
      <c r="G2106" s="209">
        <v>1.337</v>
      </c>
      <c r="H2106" s="209">
        <v>0.90100000000000002</v>
      </c>
      <c r="I2106" s="240">
        <v>1.0620000000000001</v>
      </c>
      <c r="J2106" s="240"/>
      <c r="K2106" s="209">
        <v>0.32200000000000001</v>
      </c>
      <c r="L2106" s="20"/>
      <c r="M2106" s="20"/>
      <c r="N2106" s="20"/>
      <c r="O2106" s="20"/>
      <c r="P2106" s="209">
        <v>0.71</v>
      </c>
      <c r="Q2106" s="209">
        <v>1.3280000000000001</v>
      </c>
      <c r="R2106" s="209">
        <v>1.6779999999999999</v>
      </c>
      <c r="S2106" s="209">
        <v>1.669</v>
      </c>
      <c r="T2106" s="209">
        <v>1.5609999999999999</v>
      </c>
      <c r="U2106" s="209">
        <v>1.304</v>
      </c>
      <c r="V2106" s="209">
        <v>0.999</v>
      </c>
      <c r="W2106" s="209">
        <v>0.45100000000000001</v>
      </c>
      <c r="X2106" s="209">
        <v>5.3999999999999999E-2</v>
      </c>
      <c r="Y2106" s="209">
        <v>5.2999999999999999E-2</v>
      </c>
      <c r="Z2106" s="209">
        <v>0.06</v>
      </c>
      <c r="AA2106" s="209">
        <v>0.29099999999999998</v>
      </c>
      <c r="AB2106" s="209">
        <v>3.5790000000000002</v>
      </c>
      <c r="AC2106" s="209">
        <v>4.7789999999999999</v>
      </c>
      <c r="AD2106" s="209">
        <v>4.8639999999999999</v>
      </c>
      <c r="AE2106" s="209">
        <v>5.3680000000000003</v>
      </c>
      <c r="AF2106" s="209">
        <v>5.5330000000000004</v>
      </c>
      <c r="AG2106" s="209">
        <v>3.9849999999999999</v>
      </c>
      <c r="AH2106" s="209">
        <v>2.0710000000000002</v>
      </c>
      <c r="AI2106" s="20"/>
      <c r="AJ2106" s="20"/>
      <c r="AK2106" s="20"/>
      <c r="AL2106" s="20"/>
      <c r="AM2106" s="20"/>
      <c r="AN2106" s="209">
        <v>3.4060000000000001</v>
      </c>
      <c r="AO2106" s="209">
        <v>3.72</v>
      </c>
      <c r="AP2106" s="209">
        <v>2.0649999999999999</v>
      </c>
      <c r="AQ2106" s="209">
        <v>1.97</v>
      </c>
      <c r="AR2106" s="209">
        <v>1.341</v>
      </c>
      <c r="AS2106" s="209">
        <v>1.3859999999999999</v>
      </c>
      <c r="AT2106" s="209">
        <v>1.0640000000000001</v>
      </c>
      <c r="AU2106" s="209">
        <v>0.47899999999999998</v>
      </c>
      <c r="AV2106" s="20"/>
      <c r="AW2106" s="20"/>
      <c r="AX2106" s="20"/>
      <c r="AY2106" s="209">
        <v>0.95</v>
      </c>
      <c r="AZ2106" s="209">
        <v>1.871</v>
      </c>
      <c r="BA2106" s="209">
        <v>3.78</v>
      </c>
      <c r="BB2106" s="21">
        <f t="shared" si="248"/>
        <v>5.5330000000000004</v>
      </c>
      <c r="BC2106" s="21">
        <f>BD2106</f>
        <v>7.4368279569892479</v>
      </c>
      <c r="BD2106" s="22">
        <f t="shared" si="250"/>
        <v>7.4368279569892479</v>
      </c>
      <c r="BE2106" s="21">
        <f>BC2106-BD2106</f>
        <v>0</v>
      </c>
      <c r="BF2106" s="2">
        <v>4.03</v>
      </c>
      <c r="BG2106" s="10">
        <v>6</v>
      </c>
      <c r="BH2106" s="21">
        <f t="shared" si="247"/>
        <v>5.5329999999999997E-3</v>
      </c>
      <c r="BI2106" s="22">
        <f t="shared" si="247"/>
        <v>5.5329999999999997E-3</v>
      </c>
      <c r="BJ2106" s="21">
        <f>BH2106-BI2106</f>
        <v>0</v>
      </c>
      <c r="BK2106" s="21">
        <v>1.6598999999999999E-2</v>
      </c>
      <c r="BL2106" s="22">
        <v>1.6598999999999999E-2</v>
      </c>
      <c r="BM2106" s="21">
        <v>0</v>
      </c>
      <c r="BN2106" s="21">
        <f t="shared" si="249"/>
        <v>6.6395999999999997E-2</v>
      </c>
      <c r="BO2106" s="22">
        <f t="shared" si="249"/>
        <v>6.6395999999999997E-2</v>
      </c>
      <c r="BP2106" s="21">
        <f t="shared" si="249"/>
        <v>0</v>
      </c>
    </row>
    <row r="2107" spans="1:68" ht="11.1" hidden="1" customHeight="1" outlineLevel="2" x14ac:dyDescent="0.2">
      <c r="A2107" s="10"/>
      <c r="B2107" s="18"/>
      <c r="C2107" s="18"/>
      <c r="D2107" s="18"/>
      <c r="E2107" s="23" t="s">
        <v>1900</v>
      </c>
      <c r="F2107" s="208">
        <v>1.802</v>
      </c>
      <c r="G2107" s="208">
        <v>1.337</v>
      </c>
      <c r="H2107" s="208">
        <v>0.90100000000000002</v>
      </c>
      <c r="I2107" s="239">
        <v>1.0620000000000001</v>
      </c>
      <c r="J2107" s="239"/>
      <c r="K2107" s="208">
        <v>0.32200000000000001</v>
      </c>
      <c r="L2107" s="24"/>
      <c r="M2107" s="24"/>
      <c r="N2107" s="24"/>
      <c r="O2107" s="24"/>
      <c r="P2107" s="208">
        <v>0.71</v>
      </c>
      <c r="Q2107" s="208">
        <v>1.3280000000000001</v>
      </c>
      <c r="R2107" s="208">
        <v>1.6779999999999999</v>
      </c>
      <c r="S2107" s="208">
        <v>1.669</v>
      </c>
      <c r="T2107" s="208">
        <v>1.5609999999999999</v>
      </c>
      <c r="U2107" s="208">
        <v>1.304</v>
      </c>
      <c r="V2107" s="208">
        <v>0.999</v>
      </c>
      <c r="W2107" s="208">
        <v>0.45100000000000001</v>
      </c>
      <c r="X2107" s="208">
        <v>5.3999999999999999E-2</v>
      </c>
      <c r="Y2107" s="208">
        <v>5.2999999999999999E-2</v>
      </c>
      <c r="Z2107" s="208">
        <v>0.06</v>
      </c>
      <c r="AA2107" s="208">
        <v>0.29099999999999998</v>
      </c>
      <c r="AB2107" s="208">
        <v>3.5790000000000002</v>
      </c>
      <c r="AC2107" s="208">
        <v>4.7789999999999999</v>
      </c>
      <c r="AD2107" s="208">
        <v>4.8639999999999999</v>
      </c>
      <c r="AE2107" s="208">
        <v>5.3680000000000003</v>
      </c>
      <c r="AF2107" s="208">
        <v>5.5330000000000004</v>
      </c>
      <c r="AG2107" s="208">
        <v>3.9849999999999999</v>
      </c>
      <c r="AH2107" s="208">
        <v>2.0710000000000002</v>
      </c>
      <c r="AI2107" s="24"/>
      <c r="AJ2107" s="24"/>
      <c r="AK2107" s="24"/>
      <c r="AL2107" s="24"/>
      <c r="AM2107" s="24"/>
      <c r="AN2107" s="208">
        <v>3.4060000000000001</v>
      </c>
      <c r="AO2107" s="208">
        <v>3.72</v>
      </c>
      <c r="AP2107" s="208">
        <v>2.0649999999999999</v>
      </c>
      <c r="AQ2107" s="208">
        <v>1.97</v>
      </c>
      <c r="AR2107" s="208">
        <v>1.341</v>
      </c>
      <c r="AS2107" s="208">
        <v>1.3859999999999999</v>
      </c>
      <c r="AT2107" s="208">
        <v>1.0640000000000001</v>
      </c>
      <c r="AU2107" s="208">
        <v>0.47899999999999998</v>
      </c>
      <c r="AV2107" s="24"/>
      <c r="AW2107" s="24"/>
      <c r="AX2107" s="24"/>
      <c r="AY2107" s="208">
        <v>0.95</v>
      </c>
      <c r="AZ2107" s="208">
        <v>1.871</v>
      </c>
      <c r="BA2107" s="208">
        <v>3.78</v>
      </c>
      <c r="BB2107" s="21">
        <f t="shared" si="248"/>
        <v>5.5330000000000004</v>
      </c>
      <c r="BC2107" s="21"/>
      <c r="BD2107" s="22">
        <f t="shared" si="250"/>
        <v>7.4368279569892479</v>
      </c>
      <c r="BE2107" s="21"/>
      <c r="BG2107" s="10"/>
      <c r="BH2107" s="21">
        <f t="shared" si="247"/>
        <v>0</v>
      </c>
      <c r="BI2107" s="22">
        <f t="shared" si="247"/>
        <v>5.5329999999999997E-3</v>
      </c>
      <c r="BJ2107" s="21"/>
      <c r="BK2107" s="21">
        <v>0</v>
      </c>
      <c r="BL2107" s="22">
        <v>1.6598999999999999E-2</v>
      </c>
      <c r="BM2107" s="21"/>
      <c r="BN2107" s="21">
        <f t="shared" si="249"/>
        <v>0</v>
      </c>
      <c r="BO2107" s="22">
        <f t="shared" si="249"/>
        <v>6.6395999999999997E-2</v>
      </c>
      <c r="BP2107" s="21">
        <f t="shared" si="249"/>
        <v>0</v>
      </c>
    </row>
    <row r="2108" spans="1:68" ht="21.95" hidden="1" customHeight="1" outlineLevel="1" collapsed="1" x14ac:dyDescent="0.2">
      <c r="A2108" s="10"/>
      <c r="B2108" s="18"/>
      <c r="C2108" s="18"/>
      <c r="D2108" s="18"/>
      <c r="E2108" s="19" t="s">
        <v>134</v>
      </c>
      <c r="F2108" s="209">
        <v>23.161999999999999</v>
      </c>
      <c r="G2108" s="209">
        <v>19.751999999999999</v>
      </c>
      <c r="H2108" s="209">
        <v>17.492999999999999</v>
      </c>
      <c r="I2108" s="240">
        <v>13.763</v>
      </c>
      <c r="J2108" s="240"/>
      <c r="K2108" s="209">
        <v>4.66</v>
      </c>
      <c r="L2108" s="209">
        <v>0.11</v>
      </c>
      <c r="M2108" s="20"/>
      <c r="N2108" s="20"/>
      <c r="O2108" s="20"/>
      <c r="P2108" s="209">
        <v>9.702</v>
      </c>
      <c r="Q2108" s="209">
        <v>13.391999999999999</v>
      </c>
      <c r="R2108" s="209">
        <v>19.655000000000001</v>
      </c>
      <c r="S2108" s="209">
        <v>20.745999999999999</v>
      </c>
      <c r="T2108" s="209">
        <v>22.62</v>
      </c>
      <c r="U2108" s="209">
        <v>18.545000000000002</v>
      </c>
      <c r="V2108" s="209">
        <v>9.4719999999999995</v>
      </c>
      <c r="W2108" s="209">
        <v>6.2649999999999997</v>
      </c>
      <c r="X2108" s="209">
        <v>4.3789999999999996</v>
      </c>
      <c r="Y2108" s="209">
        <v>5.2130000000000001</v>
      </c>
      <c r="Z2108" s="209">
        <v>0.312</v>
      </c>
      <c r="AA2108" s="209">
        <v>0.68899999999999995</v>
      </c>
      <c r="AB2108" s="209">
        <v>9.5960000000000001</v>
      </c>
      <c r="AC2108" s="209">
        <v>16.638999999999999</v>
      </c>
      <c r="AD2108" s="209">
        <v>24.202999999999999</v>
      </c>
      <c r="AE2108" s="209">
        <v>25.420999999999999</v>
      </c>
      <c r="AF2108" s="209">
        <v>19.738</v>
      </c>
      <c r="AG2108" s="209">
        <v>16.841000000000001</v>
      </c>
      <c r="AH2108" s="209">
        <v>9.1509999999999998</v>
      </c>
      <c r="AI2108" s="209">
        <v>5.4420000000000002</v>
      </c>
      <c r="AJ2108" s="209">
        <v>0.74199999999999999</v>
      </c>
      <c r="AK2108" s="20"/>
      <c r="AL2108" s="209">
        <v>0.19900000000000001</v>
      </c>
      <c r="AM2108" s="209">
        <v>1.351</v>
      </c>
      <c r="AN2108" s="209">
        <v>8.3740000000000006</v>
      </c>
      <c r="AO2108" s="209">
        <v>17.161999999999999</v>
      </c>
      <c r="AP2108" s="209">
        <v>24.908000000000001</v>
      </c>
      <c r="AQ2108" s="209">
        <v>25.832000000000001</v>
      </c>
      <c r="AR2108" s="209">
        <v>18.457000000000001</v>
      </c>
      <c r="AS2108" s="209">
        <v>18.402000000000001</v>
      </c>
      <c r="AT2108" s="209">
        <v>9.5039999999999996</v>
      </c>
      <c r="AU2108" s="209">
        <v>4.944</v>
      </c>
      <c r="AV2108" s="209">
        <v>0.44700000000000001</v>
      </c>
      <c r="AW2108" s="20"/>
      <c r="AX2108" s="20"/>
      <c r="AY2108" s="209">
        <v>3.4239999999999999</v>
      </c>
      <c r="AZ2108" s="209">
        <v>8.0410000000000004</v>
      </c>
      <c r="BA2108" s="209">
        <v>12.904</v>
      </c>
      <c r="BB2108" s="21">
        <f>SUM(BB2109:BB2117)</f>
        <v>34.742999999999995</v>
      </c>
      <c r="BC2108" s="21">
        <f>BD2108</f>
        <v>46.697580645161281</v>
      </c>
      <c r="BD2108" s="22">
        <f t="shared" si="250"/>
        <v>46.697580645161281</v>
      </c>
      <c r="BE2108" s="21">
        <f>BC2108-BD2108</f>
        <v>0</v>
      </c>
      <c r="BF2108" s="2">
        <v>41.11</v>
      </c>
      <c r="BG2108" s="10">
        <v>5</v>
      </c>
      <c r="BH2108" s="21">
        <f t="shared" si="247"/>
        <v>3.4742999999999996E-2</v>
      </c>
      <c r="BI2108" s="22">
        <f t="shared" si="247"/>
        <v>3.4742999999999996E-2</v>
      </c>
      <c r="BJ2108" s="21">
        <f>BH2108-BI2108</f>
        <v>0</v>
      </c>
      <c r="BK2108" s="21">
        <v>0.10422899999999999</v>
      </c>
      <c r="BL2108" s="22">
        <v>0.10422899999999999</v>
      </c>
      <c r="BM2108" s="21">
        <v>0</v>
      </c>
      <c r="BN2108" s="21">
        <f t="shared" si="249"/>
        <v>0.41691599999999995</v>
      </c>
      <c r="BO2108" s="22">
        <f t="shared" si="249"/>
        <v>0.41691599999999995</v>
      </c>
      <c r="BP2108" s="21">
        <f t="shared" si="249"/>
        <v>0</v>
      </c>
    </row>
    <row r="2109" spans="1:68" ht="11.1" hidden="1" customHeight="1" outlineLevel="2" x14ac:dyDescent="0.2">
      <c r="A2109" s="10"/>
      <c r="B2109" s="18"/>
      <c r="C2109" s="18"/>
      <c r="D2109" s="18"/>
      <c r="E2109" s="23" t="s">
        <v>1901</v>
      </c>
      <c r="F2109" s="208">
        <v>1.133</v>
      </c>
      <c r="G2109" s="208">
        <v>0.98099999999999998</v>
      </c>
      <c r="H2109" s="208">
        <v>0.66800000000000004</v>
      </c>
      <c r="I2109" s="239">
        <v>0.53800000000000003</v>
      </c>
      <c r="J2109" s="239"/>
      <c r="K2109" s="208">
        <v>0.22</v>
      </c>
      <c r="L2109" s="24"/>
      <c r="M2109" s="24"/>
      <c r="N2109" s="24"/>
      <c r="O2109" s="24"/>
      <c r="P2109" s="208">
        <v>0.54300000000000004</v>
      </c>
      <c r="Q2109" s="208">
        <v>0.60299999999999998</v>
      </c>
      <c r="R2109" s="208">
        <v>0.83199999999999996</v>
      </c>
      <c r="S2109" s="208">
        <v>1.163</v>
      </c>
      <c r="T2109" s="208">
        <v>1.081</v>
      </c>
      <c r="U2109" s="208">
        <v>0.66300000000000003</v>
      </c>
      <c r="V2109" s="208">
        <v>0.442</v>
      </c>
      <c r="W2109" s="208">
        <v>0.32600000000000001</v>
      </c>
      <c r="X2109" s="208">
        <v>4.8000000000000001E-2</v>
      </c>
      <c r="Y2109" s="208">
        <v>1.6E-2</v>
      </c>
      <c r="Z2109" s="208">
        <v>7.0000000000000007E-2</v>
      </c>
      <c r="AA2109" s="208">
        <v>0.16800000000000001</v>
      </c>
      <c r="AB2109" s="208">
        <v>0.246</v>
      </c>
      <c r="AC2109" s="208">
        <v>0.61299999999999999</v>
      </c>
      <c r="AD2109" s="208">
        <v>0.81200000000000006</v>
      </c>
      <c r="AE2109" s="208">
        <v>1</v>
      </c>
      <c r="AF2109" s="208">
        <v>0.58399999999999996</v>
      </c>
      <c r="AG2109" s="208">
        <v>0.85099999999999998</v>
      </c>
      <c r="AH2109" s="208">
        <v>0.45400000000000001</v>
      </c>
      <c r="AI2109" s="208">
        <v>0.25900000000000001</v>
      </c>
      <c r="AJ2109" s="208">
        <v>0.108</v>
      </c>
      <c r="AK2109" s="24"/>
      <c r="AL2109" s="24"/>
      <c r="AM2109" s="208">
        <v>0.161</v>
      </c>
      <c r="AN2109" s="208">
        <v>0.4</v>
      </c>
      <c r="AO2109" s="208">
        <v>0.91200000000000003</v>
      </c>
      <c r="AP2109" s="208">
        <v>1.0980000000000001</v>
      </c>
      <c r="AQ2109" s="208">
        <v>1.5409999999999999</v>
      </c>
      <c r="AR2109" s="208">
        <v>0.96</v>
      </c>
      <c r="AS2109" s="208">
        <v>0.93200000000000005</v>
      </c>
      <c r="AT2109" s="208">
        <v>0.67</v>
      </c>
      <c r="AU2109" s="208">
        <v>0.28399999999999997</v>
      </c>
      <c r="AV2109" s="208">
        <v>1.2E-2</v>
      </c>
      <c r="AW2109" s="24"/>
      <c r="AX2109" s="24"/>
      <c r="AY2109" s="208">
        <v>0.25700000000000001</v>
      </c>
      <c r="AZ2109" s="208">
        <v>0.39100000000000001</v>
      </c>
      <c r="BA2109" s="208">
        <v>0.64500000000000002</v>
      </c>
      <c r="BB2109" s="21">
        <f t="shared" ref="BB2109:BB2173" si="251">MAX(F2109:BA2109)</f>
        <v>1.5409999999999999</v>
      </c>
      <c r="BC2109" s="21"/>
      <c r="BD2109" s="22">
        <f t="shared" si="250"/>
        <v>2.071236559139785</v>
      </c>
      <c r="BE2109" s="21"/>
      <c r="BG2109" s="10"/>
      <c r="BH2109" s="21">
        <f t="shared" si="247"/>
        <v>0</v>
      </c>
      <c r="BI2109" s="22">
        <f t="shared" si="247"/>
        <v>1.5410000000000001E-3</v>
      </c>
      <c r="BJ2109" s="21"/>
      <c r="BK2109" s="21">
        <v>0</v>
      </c>
      <c r="BL2109" s="22">
        <v>4.6230000000000004E-3</v>
      </c>
      <c r="BM2109" s="21"/>
      <c r="BN2109" s="21">
        <f t="shared" si="249"/>
        <v>0</v>
      </c>
      <c r="BO2109" s="22">
        <f t="shared" si="249"/>
        <v>1.8492000000000001E-2</v>
      </c>
      <c r="BP2109" s="21">
        <f t="shared" si="249"/>
        <v>0</v>
      </c>
    </row>
    <row r="2110" spans="1:68" ht="11.1" hidden="1" customHeight="1" outlineLevel="2" x14ac:dyDescent="0.2">
      <c r="A2110" s="10"/>
      <c r="B2110" s="18"/>
      <c r="C2110" s="18"/>
      <c r="D2110" s="18"/>
      <c r="E2110" s="23" t="s">
        <v>1902</v>
      </c>
      <c r="F2110" s="208">
        <v>2.0249999999999999</v>
      </c>
      <c r="G2110" s="208">
        <v>1.3380000000000001</v>
      </c>
      <c r="H2110" s="208">
        <v>1.048</v>
      </c>
      <c r="I2110" s="239">
        <v>0.69899999999999995</v>
      </c>
      <c r="J2110" s="239"/>
      <c r="K2110" s="208">
        <v>0.26400000000000001</v>
      </c>
      <c r="L2110" s="24"/>
      <c r="M2110" s="24"/>
      <c r="N2110" s="24"/>
      <c r="O2110" s="24"/>
      <c r="P2110" s="208">
        <v>0.66900000000000004</v>
      </c>
      <c r="Q2110" s="208">
        <v>0.66800000000000004</v>
      </c>
      <c r="R2110" s="208">
        <v>1.27</v>
      </c>
      <c r="S2110" s="208">
        <v>1.3879999999999999</v>
      </c>
      <c r="T2110" s="208">
        <v>1.238</v>
      </c>
      <c r="U2110" s="208">
        <v>0.96299999999999997</v>
      </c>
      <c r="V2110" s="208">
        <v>0.54500000000000004</v>
      </c>
      <c r="W2110" s="208">
        <v>0.34499999999999997</v>
      </c>
      <c r="X2110" s="208">
        <v>0.20599999999999999</v>
      </c>
      <c r="Y2110" s="208">
        <v>5.3999999999999999E-2</v>
      </c>
      <c r="Z2110" s="208">
        <v>0.17</v>
      </c>
      <c r="AA2110" s="208">
        <v>0.03</v>
      </c>
      <c r="AB2110" s="208">
        <v>0.48</v>
      </c>
      <c r="AC2110" s="208">
        <v>0.89300000000000002</v>
      </c>
      <c r="AD2110" s="208">
        <v>1.236</v>
      </c>
      <c r="AE2110" s="208">
        <v>1.341</v>
      </c>
      <c r="AF2110" s="208">
        <v>1.2230000000000001</v>
      </c>
      <c r="AG2110" s="208">
        <v>0.81</v>
      </c>
      <c r="AH2110" s="208">
        <v>0.51400000000000001</v>
      </c>
      <c r="AI2110" s="208">
        <v>0.22600000000000001</v>
      </c>
      <c r="AJ2110" s="208">
        <v>0.222</v>
      </c>
      <c r="AK2110" s="24"/>
      <c r="AL2110" s="208">
        <v>9.9000000000000005E-2</v>
      </c>
      <c r="AM2110" s="208">
        <v>0.26600000000000001</v>
      </c>
      <c r="AN2110" s="208">
        <v>0.36</v>
      </c>
      <c r="AO2110" s="208">
        <v>1.24</v>
      </c>
      <c r="AP2110" s="208">
        <v>1.6220000000000001</v>
      </c>
      <c r="AQ2110" s="208">
        <v>1.5580000000000001</v>
      </c>
      <c r="AR2110" s="208">
        <v>1.728</v>
      </c>
      <c r="AS2110" s="208">
        <v>1.1759999999999999</v>
      </c>
      <c r="AT2110" s="208">
        <v>0.73299999999999998</v>
      </c>
      <c r="AU2110" s="208">
        <v>0.36699999999999999</v>
      </c>
      <c r="AV2110" s="208">
        <v>7.2999999999999995E-2</v>
      </c>
      <c r="AW2110" s="24"/>
      <c r="AX2110" s="24"/>
      <c r="AY2110" s="208">
        <v>0.44700000000000001</v>
      </c>
      <c r="AZ2110" s="208">
        <v>0.69399999999999995</v>
      </c>
      <c r="BA2110" s="208">
        <v>0.82199999999999995</v>
      </c>
      <c r="BB2110" s="21">
        <f t="shared" si="251"/>
        <v>2.0249999999999999</v>
      </c>
      <c r="BC2110" s="21"/>
      <c r="BD2110" s="22">
        <f t="shared" si="250"/>
        <v>2.721774193548387</v>
      </c>
      <c r="BE2110" s="21"/>
      <c r="BG2110" s="10"/>
      <c r="BH2110" s="21">
        <f t="shared" si="247"/>
        <v>0</v>
      </c>
      <c r="BI2110" s="22">
        <f t="shared" si="247"/>
        <v>2.0249999999999999E-3</v>
      </c>
      <c r="BJ2110" s="21"/>
      <c r="BK2110" s="21">
        <v>0</v>
      </c>
      <c r="BL2110" s="22">
        <v>6.0749999999999997E-3</v>
      </c>
      <c r="BM2110" s="21"/>
      <c r="BN2110" s="21">
        <f t="shared" si="249"/>
        <v>0</v>
      </c>
      <c r="BO2110" s="22">
        <f t="shared" si="249"/>
        <v>2.4299999999999999E-2</v>
      </c>
      <c r="BP2110" s="21">
        <f t="shared" si="249"/>
        <v>0</v>
      </c>
    </row>
    <row r="2111" spans="1:68" ht="11.1" hidden="1" customHeight="1" outlineLevel="2" x14ac:dyDescent="0.2">
      <c r="A2111" s="10"/>
      <c r="B2111" s="18"/>
      <c r="C2111" s="18"/>
      <c r="D2111" s="18"/>
      <c r="E2111" s="23" t="s">
        <v>1903</v>
      </c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08">
        <v>0.68200000000000005</v>
      </c>
      <c r="S2111" s="208">
        <v>0.49099999999999999</v>
      </c>
      <c r="T2111" s="208">
        <v>0.432</v>
      </c>
      <c r="U2111" s="208">
        <v>0.41699999999999998</v>
      </c>
      <c r="V2111" s="208">
        <v>0.27600000000000002</v>
      </c>
      <c r="W2111" s="208">
        <v>0.14399999999999999</v>
      </c>
      <c r="X2111" s="208">
        <v>1.7000000000000001E-2</v>
      </c>
      <c r="Y2111" s="208">
        <v>5.0819999999999999</v>
      </c>
      <c r="Z2111" s="24"/>
      <c r="AA2111" s="208">
        <v>7.8E-2</v>
      </c>
      <c r="AB2111" s="208">
        <v>0.14799999999999999</v>
      </c>
      <c r="AC2111" s="208">
        <v>0.5</v>
      </c>
      <c r="AD2111" s="208">
        <v>0.30299999999999999</v>
      </c>
      <c r="AE2111" s="208">
        <v>0.44600000000000001</v>
      </c>
      <c r="AF2111" s="208">
        <v>0.41099999999999998</v>
      </c>
      <c r="AG2111" s="208">
        <v>0.33800000000000002</v>
      </c>
      <c r="AH2111" s="208">
        <v>0.17799999999999999</v>
      </c>
      <c r="AI2111" s="208">
        <v>0.13600000000000001</v>
      </c>
      <c r="AJ2111" s="208">
        <v>3.7999999999999999E-2</v>
      </c>
      <c r="AK2111" s="24"/>
      <c r="AL2111" s="208">
        <v>0.02</v>
      </c>
      <c r="AM2111" s="208">
        <v>7.4999999999999997E-2</v>
      </c>
      <c r="AN2111" s="208">
        <v>0.19500000000000001</v>
      </c>
      <c r="AO2111" s="208">
        <v>0.34499999999999997</v>
      </c>
      <c r="AP2111" s="208">
        <v>0.54</v>
      </c>
      <c r="AQ2111" s="208">
        <v>0.58599999999999997</v>
      </c>
      <c r="AR2111" s="208">
        <v>0.443</v>
      </c>
      <c r="AS2111" s="208">
        <v>0.46300000000000002</v>
      </c>
      <c r="AT2111" s="208">
        <v>0.29199999999999998</v>
      </c>
      <c r="AU2111" s="208">
        <v>9.8000000000000004E-2</v>
      </c>
      <c r="AV2111" s="208">
        <v>2.8000000000000001E-2</v>
      </c>
      <c r="AW2111" s="24"/>
      <c r="AX2111" s="24"/>
      <c r="AY2111" s="208">
        <v>0.13300000000000001</v>
      </c>
      <c r="AZ2111" s="208">
        <v>0.16800000000000001</v>
      </c>
      <c r="BA2111" s="208">
        <v>0.33900000000000002</v>
      </c>
      <c r="BB2111" s="21">
        <f t="shared" si="251"/>
        <v>5.0819999999999999</v>
      </c>
      <c r="BC2111" s="21"/>
      <c r="BD2111" s="22">
        <f t="shared" si="250"/>
        <v>6.8306451612903221</v>
      </c>
      <c r="BE2111" s="21"/>
      <c r="BG2111" s="10"/>
      <c r="BH2111" s="21">
        <f t="shared" si="247"/>
        <v>0</v>
      </c>
      <c r="BI2111" s="22">
        <f t="shared" si="247"/>
        <v>5.0819999999999997E-3</v>
      </c>
      <c r="BJ2111" s="21"/>
      <c r="BK2111" s="21">
        <v>0</v>
      </c>
      <c r="BL2111" s="22">
        <v>1.5245999999999999E-2</v>
      </c>
      <c r="BM2111" s="21"/>
      <c r="BN2111" s="21">
        <f t="shared" si="249"/>
        <v>0</v>
      </c>
      <c r="BO2111" s="22">
        <f t="shared" si="249"/>
        <v>6.0983999999999997E-2</v>
      </c>
      <c r="BP2111" s="21">
        <f t="shared" si="249"/>
        <v>0</v>
      </c>
    </row>
    <row r="2112" spans="1:68" ht="11.1" hidden="1" customHeight="1" outlineLevel="2" x14ac:dyDescent="0.2">
      <c r="A2112" s="10"/>
      <c r="B2112" s="18"/>
      <c r="C2112" s="18"/>
      <c r="D2112" s="18"/>
      <c r="E2112" s="23" t="s">
        <v>1904</v>
      </c>
      <c r="F2112" s="208">
        <v>15.04</v>
      </c>
      <c r="G2112" s="208">
        <v>14.628</v>
      </c>
      <c r="H2112" s="208">
        <v>11.132999999999999</v>
      </c>
      <c r="I2112" s="239">
        <v>9.4019999999999992</v>
      </c>
      <c r="J2112" s="239"/>
      <c r="K2112" s="208">
        <v>3.2160000000000002</v>
      </c>
      <c r="L2112" s="24"/>
      <c r="M2112" s="24"/>
      <c r="N2112" s="24"/>
      <c r="O2112" s="24"/>
      <c r="P2112" s="208">
        <v>6.3890000000000002</v>
      </c>
      <c r="Q2112" s="208">
        <v>10.677</v>
      </c>
      <c r="R2112" s="208">
        <v>13.2</v>
      </c>
      <c r="S2112" s="208">
        <v>12.218999999999999</v>
      </c>
      <c r="T2112" s="208">
        <v>13.976000000000001</v>
      </c>
      <c r="U2112" s="208">
        <v>11.696</v>
      </c>
      <c r="V2112" s="208">
        <v>5.758</v>
      </c>
      <c r="W2112" s="208">
        <v>3.8319999999999999</v>
      </c>
      <c r="X2112" s="208">
        <v>3.8319999999999999</v>
      </c>
      <c r="Y2112" s="24"/>
      <c r="Z2112" s="24"/>
      <c r="AA2112" s="24"/>
      <c r="AB2112" s="208">
        <v>6.7140000000000004</v>
      </c>
      <c r="AC2112" s="208">
        <v>11</v>
      </c>
      <c r="AD2112" s="208">
        <v>15.082000000000001</v>
      </c>
      <c r="AE2112" s="208">
        <v>15.555</v>
      </c>
      <c r="AF2112" s="208">
        <v>12.324999999999999</v>
      </c>
      <c r="AG2112" s="208">
        <v>10.747</v>
      </c>
      <c r="AH2112" s="208">
        <v>5.9290000000000003</v>
      </c>
      <c r="AI2112" s="208">
        <v>3.5569999999999999</v>
      </c>
      <c r="AJ2112" s="24"/>
      <c r="AK2112" s="24"/>
      <c r="AL2112" s="24"/>
      <c r="AM2112" s="24"/>
      <c r="AN2112" s="208">
        <v>5.0739999999999998</v>
      </c>
      <c r="AO2112" s="208">
        <v>10.342000000000001</v>
      </c>
      <c r="AP2112" s="208">
        <v>15.193</v>
      </c>
      <c r="AQ2112" s="208">
        <v>15.861000000000001</v>
      </c>
      <c r="AR2112" s="208">
        <v>9.9220000000000006</v>
      </c>
      <c r="AS2112" s="208">
        <v>11.215</v>
      </c>
      <c r="AT2112" s="208">
        <v>5.1630000000000003</v>
      </c>
      <c r="AU2112" s="208">
        <v>2.9390000000000001</v>
      </c>
      <c r="AV2112" s="208">
        <v>9.5000000000000001E-2</v>
      </c>
      <c r="AW2112" s="24"/>
      <c r="AX2112" s="24"/>
      <c r="AY2112" s="208">
        <v>1.9610000000000001</v>
      </c>
      <c r="AZ2112" s="208">
        <v>4.7249999999999996</v>
      </c>
      <c r="BA2112" s="208">
        <v>7.8129999999999997</v>
      </c>
      <c r="BB2112" s="21">
        <f t="shared" si="251"/>
        <v>15.861000000000001</v>
      </c>
      <c r="BC2112" s="21"/>
      <c r="BD2112" s="22">
        <f t="shared" si="250"/>
        <v>21.318548387096776</v>
      </c>
      <c r="BE2112" s="21"/>
      <c r="BG2112" s="10"/>
      <c r="BH2112" s="21">
        <f t="shared" si="247"/>
        <v>0</v>
      </c>
      <c r="BI2112" s="22">
        <f t="shared" si="247"/>
        <v>1.5861E-2</v>
      </c>
      <c r="BJ2112" s="21"/>
      <c r="BK2112" s="21">
        <v>0</v>
      </c>
      <c r="BL2112" s="22">
        <v>4.7583E-2</v>
      </c>
      <c r="BM2112" s="21"/>
      <c r="BN2112" s="21">
        <f t="shared" si="249"/>
        <v>0</v>
      </c>
      <c r="BO2112" s="22">
        <f t="shared" si="249"/>
        <v>0.190332</v>
      </c>
      <c r="BP2112" s="21">
        <f t="shared" si="249"/>
        <v>0</v>
      </c>
    </row>
    <row r="2113" spans="1:68" ht="11.1" hidden="1" customHeight="1" outlineLevel="2" x14ac:dyDescent="0.2">
      <c r="A2113" s="10"/>
      <c r="B2113" s="18"/>
      <c r="C2113" s="18"/>
      <c r="D2113" s="18"/>
      <c r="E2113" s="23" t="s">
        <v>1905</v>
      </c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08">
        <v>1.357</v>
      </c>
      <c r="S2113" s="208">
        <v>2.2909999999999999</v>
      </c>
      <c r="T2113" s="208">
        <v>2.4889999999999999</v>
      </c>
      <c r="U2113" s="208">
        <v>1.8759999999999999</v>
      </c>
      <c r="V2113" s="208">
        <v>0.80100000000000005</v>
      </c>
      <c r="W2113" s="208">
        <v>0.53100000000000003</v>
      </c>
      <c r="X2113" s="208">
        <v>8.9999999999999993E-3</v>
      </c>
      <c r="Y2113" s="24"/>
      <c r="Z2113" s="24"/>
      <c r="AA2113" s="208">
        <v>0.16500000000000001</v>
      </c>
      <c r="AB2113" s="208">
        <v>0.55300000000000005</v>
      </c>
      <c r="AC2113" s="208">
        <v>1</v>
      </c>
      <c r="AD2113" s="208">
        <v>3.3359999999999999</v>
      </c>
      <c r="AE2113" s="208">
        <v>3</v>
      </c>
      <c r="AF2113" s="208">
        <v>2.0699999999999998</v>
      </c>
      <c r="AG2113" s="208">
        <v>1.647</v>
      </c>
      <c r="AH2113" s="208">
        <v>0.66200000000000003</v>
      </c>
      <c r="AI2113" s="208">
        <v>0.32500000000000001</v>
      </c>
      <c r="AJ2113" s="24"/>
      <c r="AK2113" s="24"/>
      <c r="AL2113" s="24"/>
      <c r="AM2113" s="208">
        <v>0.53900000000000003</v>
      </c>
      <c r="AN2113" s="208">
        <v>0.56399999999999995</v>
      </c>
      <c r="AO2113" s="208">
        <v>1.6080000000000001</v>
      </c>
      <c r="AP2113" s="208">
        <v>2.6360000000000001</v>
      </c>
      <c r="AQ2113" s="208">
        <v>2.548</v>
      </c>
      <c r="AR2113" s="208">
        <v>1.968</v>
      </c>
      <c r="AS2113" s="208">
        <v>1.8009999999999999</v>
      </c>
      <c r="AT2113" s="208">
        <v>0.90100000000000002</v>
      </c>
      <c r="AU2113" s="208">
        <v>0.308</v>
      </c>
      <c r="AV2113" s="208">
        <v>1.9E-2</v>
      </c>
      <c r="AW2113" s="24"/>
      <c r="AX2113" s="24"/>
      <c r="AY2113" s="208">
        <v>0.22500000000000001</v>
      </c>
      <c r="AZ2113" s="208">
        <v>0.55300000000000005</v>
      </c>
      <c r="BA2113" s="208">
        <v>1.095</v>
      </c>
      <c r="BB2113" s="21">
        <f t="shared" si="251"/>
        <v>3.3359999999999999</v>
      </c>
      <c r="BC2113" s="21"/>
      <c r="BD2113" s="22">
        <f t="shared" si="250"/>
        <v>4.4838709677419351</v>
      </c>
      <c r="BE2113" s="21"/>
      <c r="BG2113" s="10"/>
      <c r="BH2113" s="21">
        <f t="shared" si="247"/>
        <v>0</v>
      </c>
      <c r="BI2113" s="22">
        <f t="shared" si="247"/>
        <v>3.3359999999999996E-3</v>
      </c>
      <c r="BJ2113" s="21"/>
      <c r="BK2113" s="21">
        <v>0</v>
      </c>
      <c r="BL2113" s="22">
        <v>1.0008E-2</v>
      </c>
      <c r="BM2113" s="21"/>
      <c r="BN2113" s="21">
        <f t="shared" si="249"/>
        <v>0</v>
      </c>
      <c r="BO2113" s="22">
        <f t="shared" si="249"/>
        <v>4.0031999999999998E-2</v>
      </c>
      <c r="BP2113" s="21">
        <f t="shared" si="249"/>
        <v>0</v>
      </c>
    </row>
    <row r="2114" spans="1:68" ht="11.1" hidden="1" customHeight="1" outlineLevel="2" x14ac:dyDescent="0.2">
      <c r="A2114" s="10"/>
      <c r="B2114" s="18"/>
      <c r="C2114" s="18"/>
      <c r="D2114" s="18"/>
      <c r="E2114" s="23" t="s">
        <v>1906</v>
      </c>
      <c r="F2114" s="208">
        <v>1.353</v>
      </c>
      <c r="G2114" s="208">
        <v>1.2849999999999999</v>
      </c>
      <c r="H2114" s="208">
        <v>0.98399999999999999</v>
      </c>
      <c r="I2114" s="239">
        <v>0.89200000000000002</v>
      </c>
      <c r="J2114" s="239"/>
      <c r="K2114" s="24"/>
      <c r="L2114" s="24"/>
      <c r="M2114" s="24"/>
      <c r="N2114" s="24"/>
      <c r="O2114" s="24"/>
      <c r="P2114" s="208">
        <v>1.5009999999999999</v>
      </c>
      <c r="Q2114" s="208">
        <v>0.81799999999999995</v>
      </c>
      <c r="R2114" s="208">
        <v>1.357</v>
      </c>
      <c r="S2114" s="208">
        <v>1.7110000000000001</v>
      </c>
      <c r="T2114" s="208">
        <v>1.641</v>
      </c>
      <c r="U2114" s="208">
        <v>1.3560000000000001</v>
      </c>
      <c r="V2114" s="208">
        <v>0.76</v>
      </c>
      <c r="W2114" s="208">
        <v>0.64500000000000002</v>
      </c>
      <c r="X2114" s="208">
        <v>0.109</v>
      </c>
      <c r="Y2114" s="24"/>
      <c r="Z2114" s="24"/>
      <c r="AA2114" s="24"/>
      <c r="AB2114" s="208">
        <v>0.71499999999999997</v>
      </c>
      <c r="AC2114" s="208">
        <v>1</v>
      </c>
      <c r="AD2114" s="208">
        <v>1.885</v>
      </c>
      <c r="AE2114" s="208">
        <v>1.917</v>
      </c>
      <c r="AF2114" s="208">
        <v>1.4319999999999999</v>
      </c>
      <c r="AG2114" s="208">
        <v>1.23</v>
      </c>
      <c r="AH2114" s="208">
        <v>0.71199999999999997</v>
      </c>
      <c r="AI2114" s="208">
        <v>0.498</v>
      </c>
      <c r="AJ2114" s="208">
        <v>0.189</v>
      </c>
      <c r="AK2114" s="24"/>
      <c r="AL2114" s="24"/>
      <c r="AM2114" s="208">
        <v>0.105</v>
      </c>
      <c r="AN2114" s="208">
        <v>1.0580000000000001</v>
      </c>
      <c r="AO2114" s="208">
        <v>1.3080000000000001</v>
      </c>
      <c r="AP2114" s="208">
        <v>2.0259999999999998</v>
      </c>
      <c r="AQ2114" s="208">
        <v>1.831</v>
      </c>
      <c r="AR2114" s="208">
        <v>1.821</v>
      </c>
      <c r="AS2114" s="208">
        <v>1.4970000000000001</v>
      </c>
      <c r="AT2114" s="208">
        <v>0.91300000000000003</v>
      </c>
      <c r="AU2114" s="208">
        <v>0.44900000000000001</v>
      </c>
      <c r="AV2114" s="208">
        <v>0.13200000000000001</v>
      </c>
      <c r="AW2114" s="24"/>
      <c r="AX2114" s="24"/>
      <c r="AY2114" s="208">
        <v>0.107</v>
      </c>
      <c r="AZ2114" s="208">
        <v>0.94499999999999995</v>
      </c>
      <c r="BA2114" s="208">
        <v>1.123</v>
      </c>
      <c r="BB2114" s="21">
        <f t="shared" si="251"/>
        <v>2.0259999999999998</v>
      </c>
      <c r="BC2114" s="21"/>
      <c r="BD2114" s="22">
        <f t="shared" si="250"/>
        <v>2.7231182795698921</v>
      </c>
      <c r="BE2114" s="21"/>
      <c r="BG2114" s="10"/>
      <c r="BH2114" s="21">
        <f t="shared" si="247"/>
        <v>0</v>
      </c>
      <c r="BI2114" s="22">
        <f t="shared" si="247"/>
        <v>2.0259999999999996E-3</v>
      </c>
      <c r="BJ2114" s="21"/>
      <c r="BK2114" s="21">
        <v>0</v>
      </c>
      <c r="BL2114" s="22">
        <v>6.0779999999999983E-3</v>
      </c>
      <c r="BM2114" s="21"/>
      <c r="BN2114" s="21">
        <f t="shared" si="249"/>
        <v>0</v>
      </c>
      <c r="BO2114" s="22">
        <f t="shared" si="249"/>
        <v>2.4311999999999993E-2</v>
      </c>
      <c r="BP2114" s="21">
        <f t="shared" si="249"/>
        <v>0</v>
      </c>
    </row>
    <row r="2115" spans="1:68" ht="11.1" hidden="1" customHeight="1" outlineLevel="2" x14ac:dyDescent="0.2">
      <c r="A2115" s="10"/>
      <c r="B2115" s="18"/>
      <c r="C2115" s="18"/>
      <c r="D2115" s="18"/>
      <c r="E2115" s="23" t="s">
        <v>1907</v>
      </c>
      <c r="F2115" s="208">
        <v>1.496</v>
      </c>
      <c r="G2115" s="208">
        <v>1.52</v>
      </c>
      <c r="H2115" s="208">
        <v>1.1080000000000001</v>
      </c>
      <c r="I2115" s="239">
        <v>1.331</v>
      </c>
      <c r="J2115" s="239"/>
      <c r="K2115" s="208">
        <v>0.57799999999999996</v>
      </c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  <c r="AN2115" s="24"/>
      <c r="AO2115" s="24"/>
      <c r="AP2115" s="24"/>
      <c r="AQ2115" s="24"/>
      <c r="AR2115" s="24"/>
      <c r="AS2115" s="24"/>
      <c r="AT2115" s="24"/>
      <c r="AU2115" s="24"/>
      <c r="AV2115" s="24"/>
      <c r="AW2115" s="24"/>
      <c r="AX2115" s="24"/>
      <c r="AY2115" s="24"/>
      <c r="AZ2115" s="24"/>
      <c r="BA2115" s="24"/>
      <c r="BB2115" s="21">
        <f t="shared" si="251"/>
        <v>1.52</v>
      </c>
      <c r="BC2115" s="21"/>
      <c r="BD2115" s="22">
        <f t="shared" si="250"/>
        <v>2.0430107526881724</v>
      </c>
      <c r="BE2115" s="21"/>
      <c r="BG2115" s="10"/>
      <c r="BH2115" s="21">
        <f t="shared" si="247"/>
        <v>0</v>
      </c>
      <c r="BI2115" s="22">
        <f t="shared" si="247"/>
        <v>1.5200000000000005E-3</v>
      </c>
      <c r="BJ2115" s="21"/>
      <c r="BK2115" s="21">
        <v>0</v>
      </c>
      <c r="BL2115" s="22">
        <v>4.5600000000000016E-3</v>
      </c>
      <c r="BM2115" s="21"/>
      <c r="BN2115" s="21">
        <f t="shared" si="249"/>
        <v>0</v>
      </c>
      <c r="BO2115" s="22">
        <f t="shared" si="249"/>
        <v>1.8240000000000006E-2</v>
      </c>
      <c r="BP2115" s="21">
        <f t="shared" si="249"/>
        <v>0</v>
      </c>
    </row>
    <row r="2116" spans="1:68" ht="11.1" hidden="1" customHeight="1" outlineLevel="2" x14ac:dyDescent="0.2">
      <c r="A2116" s="10"/>
      <c r="B2116" s="18"/>
      <c r="C2116" s="18"/>
      <c r="D2116" s="18"/>
      <c r="E2116" s="23" t="s">
        <v>1908</v>
      </c>
      <c r="F2116" s="208">
        <v>2.1150000000000002</v>
      </c>
      <c r="G2116" s="24"/>
      <c r="H2116" s="208">
        <v>2.552</v>
      </c>
      <c r="I2116" s="239">
        <v>0.90100000000000002</v>
      </c>
      <c r="J2116" s="239"/>
      <c r="K2116" s="208">
        <v>0.38200000000000001</v>
      </c>
      <c r="L2116" s="208">
        <v>0.11</v>
      </c>
      <c r="M2116" s="24"/>
      <c r="N2116" s="24"/>
      <c r="O2116" s="24"/>
      <c r="P2116" s="208">
        <v>0.6</v>
      </c>
      <c r="Q2116" s="208">
        <v>0.626</v>
      </c>
      <c r="R2116" s="208">
        <v>0.95699999999999996</v>
      </c>
      <c r="S2116" s="208">
        <v>1.4830000000000001</v>
      </c>
      <c r="T2116" s="208">
        <v>1.0960000000000001</v>
      </c>
      <c r="U2116" s="208">
        <v>1.0349999999999999</v>
      </c>
      <c r="V2116" s="208">
        <v>0.58199999999999996</v>
      </c>
      <c r="W2116" s="208">
        <v>0.27200000000000002</v>
      </c>
      <c r="X2116" s="208">
        <v>0.13400000000000001</v>
      </c>
      <c r="Y2116" s="208">
        <v>5.6000000000000001E-2</v>
      </c>
      <c r="Z2116" s="208">
        <v>2.3E-2</v>
      </c>
      <c r="AA2116" s="208">
        <v>0.16700000000000001</v>
      </c>
      <c r="AB2116" s="208">
        <v>0.54500000000000004</v>
      </c>
      <c r="AC2116" s="208">
        <v>0.83299999999999996</v>
      </c>
      <c r="AD2116" s="208">
        <v>1.198</v>
      </c>
      <c r="AE2116" s="208">
        <v>1.5529999999999999</v>
      </c>
      <c r="AF2116" s="208">
        <v>1.145</v>
      </c>
      <c r="AG2116" s="208">
        <v>0.79200000000000004</v>
      </c>
      <c r="AH2116" s="208">
        <v>0.441</v>
      </c>
      <c r="AI2116" s="208">
        <v>0.249</v>
      </c>
      <c r="AJ2116" s="208">
        <v>0.13100000000000001</v>
      </c>
      <c r="AK2116" s="24"/>
      <c r="AL2116" s="208">
        <v>4.9000000000000002E-2</v>
      </c>
      <c r="AM2116" s="208">
        <v>0.17599999999999999</v>
      </c>
      <c r="AN2116" s="208">
        <v>0.35699999999999998</v>
      </c>
      <c r="AO2116" s="208">
        <v>0.91300000000000003</v>
      </c>
      <c r="AP2116" s="208">
        <v>1.115</v>
      </c>
      <c r="AQ2116" s="208">
        <v>1.292</v>
      </c>
      <c r="AR2116" s="208">
        <v>1.1659999999999999</v>
      </c>
      <c r="AS2116" s="208">
        <v>0.89800000000000002</v>
      </c>
      <c r="AT2116" s="208">
        <v>0.48899999999999999</v>
      </c>
      <c r="AU2116" s="208">
        <v>0.29099999999999998</v>
      </c>
      <c r="AV2116" s="208">
        <v>6.0999999999999999E-2</v>
      </c>
      <c r="AW2116" s="24"/>
      <c r="AX2116" s="24"/>
      <c r="AY2116" s="208">
        <v>0.17699999999999999</v>
      </c>
      <c r="AZ2116" s="208">
        <v>0.29499999999999998</v>
      </c>
      <c r="BA2116" s="208">
        <v>0.64200000000000002</v>
      </c>
      <c r="BB2116" s="21">
        <f t="shared" si="251"/>
        <v>2.552</v>
      </c>
      <c r="BC2116" s="21"/>
      <c r="BD2116" s="22">
        <f t="shared" si="250"/>
        <v>3.4301075268817205</v>
      </c>
      <c r="BE2116" s="21"/>
      <c r="BG2116" s="10"/>
      <c r="BH2116" s="21">
        <f t="shared" si="247"/>
        <v>0</v>
      </c>
      <c r="BI2116" s="22">
        <f t="shared" si="247"/>
        <v>2.552E-3</v>
      </c>
      <c r="BJ2116" s="21"/>
      <c r="BK2116" s="21">
        <v>0</v>
      </c>
      <c r="BL2116" s="22">
        <v>7.6559999999999996E-3</v>
      </c>
      <c r="BM2116" s="21"/>
      <c r="BN2116" s="21">
        <f t="shared" si="249"/>
        <v>0</v>
      </c>
      <c r="BO2116" s="22">
        <f t="shared" si="249"/>
        <v>3.0623999999999998E-2</v>
      </c>
      <c r="BP2116" s="21">
        <f t="shared" si="249"/>
        <v>0</v>
      </c>
    </row>
    <row r="2117" spans="1:68" ht="11.1" hidden="1" customHeight="1" outlineLevel="2" x14ac:dyDescent="0.2">
      <c r="A2117" s="10"/>
      <c r="B2117" s="18"/>
      <c r="C2117" s="18"/>
      <c r="D2117" s="18"/>
      <c r="E2117" s="23" t="s">
        <v>1909</v>
      </c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08">
        <v>0.66700000000000004</v>
      </c>
      <c r="U2117" s="208">
        <v>0.53900000000000003</v>
      </c>
      <c r="V2117" s="208">
        <v>0.308</v>
      </c>
      <c r="W2117" s="208">
        <v>0.17</v>
      </c>
      <c r="X2117" s="208">
        <v>2.4E-2</v>
      </c>
      <c r="Y2117" s="208">
        <v>5.0000000000000001E-3</v>
      </c>
      <c r="Z2117" s="208">
        <v>4.9000000000000002E-2</v>
      </c>
      <c r="AA2117" s="208">
        <v>8.1000000000000003E-2</v>
      </c>
      <c r="AB2117" s="208">
        <v>0.19500000000000001</v>
      </c>
      <c r="AC2117" s="208">
        <v>0.8</v>
      </c>
      <c r="AD2117" s="208">
        <v>0.35099999999999998</v>
      </c>
      <c r="AE2117" s="208">
        <v>0.60899999999999999</v>
      </c>
      <c r="AF2117" s="208">
        <v>0.54800000000000004</v>
      </c>
      <c r="AG2117" s="208">
        <v>0.42599999999999999</v>
      </c>
      <c r="AH2117" s="208">
        <v>0.26100000000000001</v>
      </c>
      <c r="AI2117" s="208">
        <v>0.192</v>
      </c>
      <c r="AJ2117" s="208">
        <v>5.3999999999999999E-2</v>
      </c>
      <c r="AK2117" s="24"/>
      <c r="AL2117" s="208">
        <v>3.1E-2</v>
      </c>
      <c r="AM2117" s="208">
        <v>2.9000000000000001E-2</v>
      </c>
      <c r="AN2117" s="208">
        <v>0.36599999999999999</v>
      </c>
      <c r="AO2117" s="208">
        <v>0.49399999999999999</v>
      </c>
      <c r="AP2117" s="208">
        <v>0.67800000000000005</v>
      </c>
      <c r="AQ2117" s="208">
        <v>0.61499999999999999</v>
      </c>
      <c r="AR2117" s="208">
        <v>0.44900000000000001</v>
      </c>
      <c r="AS2117" s="208">
        <v>0.42</v>
      </c>
      <c r="AT2117" s="208">
        <v>0.34300000000000003</v>
      </c>
      <c r="AU2117" s="208">
        <v>0.20799999999999999</v>
      </c>
      <c r="AV2117" s="208">
        <v>2.7E-2</v>
      </c>
      <c r="AW2117" s="24"/>
      <c r="AX2117" s="24"/>
      <c r="AY2117" s="208">
        <v>0.11700000000000001</v>
      </c>
      <c r="AZ2117" s="208">
        <v>0.27</v>
      </c>
      <c r="BA2117" s="208">
        <v>0.42499999999999999</v>
      </c>
      <c r="BB2117" s="21">
        <f t="shared" si="251"/>
        <v>0.8</v>
      </c>
      <c r="BC2117" s="21"/>
      <c r="BD2117" s="22">
        <f t="shared" si="250"/>
        <v>1.075268817204301</v>
      </c>
      <c r="BE2117" s="21"/>
      <c r="BG2117" s="10"/>
      <c r="BH2117" s="21">
        <f t="shared" si="247"/>
        <v>0</v>
      </c>
      <c r="BI2117" s="22">
        <f t="shared" si="247"/>
        <v>8.0000000000000004E-4</v>
      </c>
      <c r="BJ2117" s="21"/>
      <c r="BK2117" s="21">
        <v>0</v>
      </c>
      <c r="BL2117" s="22">
        <v>2.4000000000000002E-3</v>
      </c>
      <c r="BM2117" s="21"/>
      <c r="BN2117" s="21">
        <f t="shared" si="249"/>
        <v>0</v>
      </c>
      <c r="BO2117" s="22">
        <f t="shared" si="249"/>
        <v>9.6000000000000009E-3</v>
      </c>
      <c r="BP2117" s="21">
        <f t="shared" si="249"/>
        <v>0</v>
      </c>
    </row>
    <row r="2118" spans="1:68" ht="11.1" hidden="1" customHeight="1" outlineLevel="1" collapsed="1" x14ac:dyDescent="0.2">
      <c r="A2118" s="10"/>
      <c r="B2118" s="18"/>
      <c r="C2118" s="18"/>
      <c r="D2118" s="18"/>
      <c r="E2118" s="19" t="s">
        <v>1910</v>
      </c>
      <c r="F2118" s="209">
        <v>5.4320000000000004</v>
      </c>
      <c r="G2118" s="209">
        <v>4.492</v>
      </c>
      <c r="H2118" s="209">
        <v>3.254</v>
      </c>
      <c r="I2118" s="240">
        <v>2.5539999999999998</v>
      </c>
      <c r="J2118" s="240"/>
      <c r="K2118" s="209">
        <v>1.1259999999999999</v>
      </c>
      <c r="L2118" s="20"/>
      <c r="M2118" s="20"/>
      <c r="N2118" s="20"/>
      <c r="O2118" s="20"/>
      <c r="P2118" s="209">
        <v>1.84</v>
      </c>
      <c r="Q2118" s="209">
        <v>4.149</v>
      </c>
      <c r="R2118" s="209">
        <v>4.8109999999999999</v>
      </c>
      <c r="S2118" s="209">
        <v>5.6</v>
      </c>
      <c r="T2118" s="209">
        <v>5.86</v>
      </c>
      <c r="U2118" s="209">
        <v>4.4119999999999999</v>
      </c>
      <c r="V2118" s="209">
        <v>1.867</v>
      </c>
      <c r="W2118" s="209">
        <v>1.1719999999999999</v>
      </c>
      <c r="X2118" s="209">
        <v>0.192</v>
      </c>
      <c r="Y2118" s="20"/>
      <c r="Z2118" s="20"/>
      <c r="AA2118" s="20"/>
      <c r="AB2118" s="209">
        <v>2.2669999999999999</v>
      </c>
      <c r="AC2118" s="209">
        <v>3.7749999999999999</v>
      </c>
      <c r="AD2118" s="209">
        <v>4.8380000000000001</v>
      </c>
      <c r="AE2118" s="209">
        <v>5.492</v>
      </c>
      <c r="AF2118" s="209">
        <v>6.8630000000000004</v>
      </c>
      <c r="AG2118" s="209">
        <v>2.3820000000000001</v>
      </c>
      <c r="AH2118" s="209">
        <v>2.1859999999999999</v>
      </c>
      <c r="AI2118" s="209">
        <v>1.373</v>
      </c>
      <c r="AJ2118" s="20"/>
      <c r="AK2118" s="20"/>
      <c r="AL2118" s="20"/>
      <c r="AM2118" s="209">
        <v>0.48499999999999999</v>
      </c>
      <c r="AN2118" s="209">
        <v>1.585</v>
      </c>
      <c r="AO2118" s="209">
        <v>7.7939999999999996</v>
      </c>
      <c r="AP2118" s="209">
        <v>7.9</v>
      </c>
      <c r="AQ2118" s="209">
        <v>7.2560000000000002</v>
      </c>
      <c r="AR2118" s="209">
        <v>3.5009999999999999</v>
      </c>
      <c r="AS2118" s="209">
        <v>3.8140000000000001</v>
      </c>
      <c r="AT2118" s="209">
        <v>2.2469999999999999</v>
      </c>
      <c r="AU2118" s="209">
        <v>0.63100000000000001</v>
      </c>
      <c r="AV2118" s="20"/>
      <c r="AW2118" s="20"/>
      <c r="AX2118" s="20"/>
      <c r="AY2118" s="209">
        <v>2.9510000000000001</v>
      </c>
      <c r="AZ2118" s="209">
        <v>7.298</v>
      </c>
      <c r="BA2118" s="209">
        <v>2.3109999999999999</v>
      </c>
      <c r="BB2118" s="21">
        <f t="shared" si="251"/>
        <v>7.9</v>
      </c>
      <c r="BC2118" s="21">
        <f>BD2118</f>
        <v>10.618279569892474</v>
      </c>
      <c r="BD2118" s="22">
        <f t="shared" si="250"/>
        <v>10.618279569892474</v>
      </c>
      <c r="BE2118" s="21">
        <f>BC2118-BD2118</f>
        <v>0</v>
      </c>
      <c r="BF2118" s="2">
        <v>8.23</v>
      </c>
      <c r="BG2118" s="10">
        <v>6</v>
      </c>
      <c r="BH2118" s="21">
        <f t="shared" si="247"/>
        <v>7.9000000000000008E-3</v>
      </c>
      <c r="BI2118" s="22">
        <f t="shared" si="247"/>
        <v>7.9000000000000008E-3</v>
      </c>
      <c r="BJ2118" s="21">
        <f>BH2118-BI2118</f>
        <v>0</v>
      </c>
      <c r="BK2118" s="21">
        <v>2.3700000000000002E-2</v>
      </c>
      <c r="BL2118" s="22">
        <v>2.3700000000000002E-2</v>
      </c>
      <c r="BM2118" s="21">
        <v>0</v>
      </c>
      <c r="BN2118" s="21">
        <f t="shared" si="249"/>
        <v>9.4800000000000009E-2</v>
      </c>
      <c r="BO2118" s="22">
        <f t="shared" si="249"/>
        <v>9.4800000000000009E-2</v>
      </c>
      <c r="BP2118" s="21">
        <f t="shared" si="249"/>
        <v>0</v>
      </c>
    </row>
    <row r="2119" spans="1:68" ht="11.1" hidden="1" customHeight="1" outlineLevel="2" x14ac:dyDescent="0.2">
      <c r="A2119" s="10"/>
      <c r="B2119" s="18"/>
      <c r="C2119" s="18"/>
      <c r="D2119" s="18"/>
      <c r="E2119" s="23" t="s">
        <v>1911</v>
      </c>
      <c r="F2119" s="208">
        <v>5.4320000000000004</v>
      </c>
      <c r="G2119" s="208">
        <v>4.492</v>
      </c>
      <c r="H2119" s="208">
        <v>3.254</v>
      </c>
      <c r="I2119" s="239">
        <v>2.5539999999999998</v>
      </c>
      <c r="J2119" s="239"/>
      <c r="K2119" s="208">
        <v>1.1259999999999999</v>
      </c>
      <c r="L2119" s="24"/>
      <c r="M2119" s="24"/>
      <c r="N2119" s="24"/>
      <c r="O2119" s="24"/>
      <c r="P2119" s="208">
        <v>1.84</v>
      </c>
      <c r="Q2119" s="208">
        <v>4.149</v>
      </c>
      <c r="R2119" s="208">
        <v>4.8109999999999999</v>
      </c>
      <c r="S2119" s="208">
        <v>5.6</v>
      </c>
      <c r="T2119" s="208">
        <v>5.86</v>
      </c>
      <c r="U2119" s="208">
        <v>4.4119999999999999</v>
      </c>
      <c r="V2119" s="208">
        <v>1.867</v>
      </c>
      <c r="W2119" s="208">
        <v>1.1719999999999999</v>
      </c>
      <c r="X2119" s="208">
        <v>0.192</v>
      </c>
      <c r="Y2119" s="24"/>
      <c r="Z2119" s="24"/>
      <c r="AA2119" s="24"/>
      <c r="AB2119" s="208">
        <v>2.2669999999999999</v>
      </c>
      <c r="AC2119" s="208">
        <v>3.7749999999999999</v>
      </c>
      <c r="AD2119" s="208">
        <v>4.8380000000000001</v>
      </c>
      <c r="AE2119" s="208">
        <v>5.492</v>
      </c>
      <c r="AF2119" s="208">
        <v>6.8630000000000004</v>
      </c>
      <c r="AG2119" s="208">
        <v>2.3820000000000001</v>
      </c>
      <c r="AH2119" s="208">
        <v>2.1859999999999999</v>
      </c>
      <c r="AI2119" s="208">
        <v>1.373</v>
      </c>
      <c r="AJ2119" s="24"/>
      <c r="AK2119" s="24"/>
      <c r="AL2119" s="24"/>
      <c r="AM2119" s="208">
        <v>0.48499999999999999</v>
      </c>
      <c r="AN2119" s="208">
        <v>1.585</v>
      </c>
      <c r="AO2119" s="208">
        <v>7.7939999999999996</v>
      </c>
      <c r="AP2119" s="208">
        <v>7.9</v>
      </c>
      <c r="AQ2119" s="208">
        <v>7.2560000000000002</v>
      </c>
      <c r="AR2119" s="208">
        <v>3.5009999999999999</v>
      </c>
      <c r="AS2119" s="208">
        <v>3.8140000000000001</v>
      </c>
      <c r="AT2119" s="208">
        <v>2.2469999999999999</v>
      </c>
      <c r="AU2119" s="208">
        <v>0.63100000000000001</v>
      </c>
      <c r="AV2119" s="24"/>
      <c r="AW2119" s="24"/>
      <c r="AX2119" s="24"/>
      <c r="AY2119" s="208">
        <v>2.9510000000000001</v>
      </c>
      <c r="AZ2119" s="208">
        <v>7.298</v>
      </c>
      <c r="BA2119" s="208">
        <v>2.3109999999999999</v>
      </c>
      <c r="BB2119" s="21">
        <f t="shared" si="251"/>
        <v>7.9</v>
      </c>
      <c r="BC2119" s="21"/>
      <c r="BD2119" s="22">
        <f t="shared" si="250"/>
        <v>10.618279569892474</v>
      </c>
      <c r="BE2119" s="21"/>
      <c r="BG2119" s="10"/>
      <c r="BH2119" s="21">
        <f t="shared" si="247"/>
        <v>0</v>
      </c>
      <c r="BI2119" s="22">
        <f t="shared" si="247"/>
        <v>7.9000000000000008E-3</v>
      </c>
      <c r="BJ2119" s="21"/>
      <c r="BK2119" s="21">
        <v>0</v>
      </c>
      <c r="BL2119" s="22">
        <v>2.3700000000000002E-2</v>
      </c>
      <c r="BM2119" s="21"/>
      <c r="BN2119" s="21">
        <f t="shared" si="249"/>
        <v>0</v>
      </c>
      <c r="BO2119" s="22">
        <f t="shared" si="249"/>
        <v>9.4800000000000009E-2</v>
      </c>
      <c r="BP2119" s="21">
        <f t="shared" si="249"/>
        <v>0</v>
      </c>
    </row>
    <row r="2120" spans="1:68" ht="11.1" customHeight="1" outlineLevel="1" collapsed="1" x14ac:dyDescent="0.2">
      <c r="A2120" s="10"/>
      <c r="B2120" s="18"/>
      <c r="C2120" s="18"/>
      <c r="D2120" s="18"/>
      <c r="E2120" s="19" t="s">
        <v>1912</v>
      </c>
      <c r="F2120" s="209">
        <v>4</v>
      </c>
      <c r="G2120" s="209">
        <v>3</v>
      </c>
      <c r="H2120" s="209">
        <v>2</v>
      </c>
      <c r="I2120" s="20"/>
      <c r="J2120" s="20"/>
      <c r="K2120" s="20"/>
      <c r="L2120" s="20"/>
      <c r="M2120" s="20"/>
      <c r="N2120" s="20"/>
      <c r="O2120" s="20"/>
      <c r="P2120" s="209">
        <v>1.5</v>
      </c>
      <c r="Q2120" s="209">
        <v>3</v>
      </c>
      <c r="R2120" s="209">
        <v>4.5</v>
      </c>
      <c r="S2120" s="209">
        <v>3.5</v>
      </c>
      <c r="T2120" s="209">
        <v>2.6</v>
      </c>
      <c r="U2120" s="209">
        <v>1.6</v>
      </c>
      <c r="V2120" s="20"/>
      <c r="W2120" s="20"/>
      <c r="X2120" s="209">
        <v>1.5</v>
      </c>
      <c r="Y2120" s="20"/>
      <c r="Z2120" s="20"/>
      <c r="AA2120" s="209">
        <v>4.03</v>
      </c>
      <c r="AB2120" s="209">
        <v>4.03</v>
      </c>
      <c r="AC2120" s="209">
        <v>4.03</v>
      </c>
      <c r="AD2120" s="209">
        <v>4.03</v>
      </c>
      <c r="AE2120" s="20"/>
      <c r="AF2120" s="209">
        <v>7.9269999999999996</v>
      </c>
      <c r="AG2120" s="209">
        <v>4.1660000000000004</v>
      </c>
      <c r="AH2120" s="209">
        <v>4.032</v>
      </c>
      <c r="AI2120" s="209">
        <v>4.1660000000000004</v>
      </c>
      <c r="AJ2120" s="20"/>
      <c r="AK2120" s="20"/>
      <c r="AL2120" s="20"/>
      <c r="AM2120" s="209">
        <v>4.032</v>
      </c>
      <c r="AN2120" s="209">
        <v>4.1660000000000004</v>
      </c>
      <c r="AO2120" s="209">
        <v>4.032</v>
      </c>
      <c r="AP2120" s="209">
        <v>4.1660000000000004</v>
      </c>
      <c r="AQ2120" s="209">
        <v>4.1660000000000004</v>
      </c>
      <c r="AR2120" s="209">
        <v>3.7629999999999999</v>
      </c>
      <c r="AS2120" s="209">
        <v>4.1660000000000004</v>
      </c>
      <c r="AT2120" s="209">
        <v>4.032</v>
      </c>
      <c r="AU2120" s="209">
        <v>4.1660000000000004</v>
      </c>
      <c r="AV2120" s="209">
        <v>4.032</v>
      </c>
      <c r="AW2120" s="209">
        <v>4.1660000000000004</v>
      </c>
      <c r="AX2120" s="20"/>
      <c r="AY2120" s="20"/>
      <c r="AZ2120" s="20"/>
      <c r="BA2120" s="20"/>
      <c r="BB2120" s="21">
        <f>BB2121+BB2122</f>
        <v>9.077</v>
      </c>
      <c r="BC2120" s="21">
        <f>BD2120</f>
        <v>12.200268817204302</v>
      </c>
      <c r="BD2120" s="22">
        <f t="shared" si="250"/>
        <v>12.200268817204302</v>
      </c>
      <c r="BE2120" s="21">
        <f>BC2120-BD2120</f>
        <v>0</v>
      </c>
      <c r="BF2120" s="2">
        <v>5.6</v>
      </c>
      <c r="BG2120" s="10">
        <v>7</v>
      </c>
      <c r="BH2120" s="21">
        <f t="shared" si="247"/>
        <v>9.077E-3</v>
      </c>
      <c r="BI2120" s="22">
        <f t="shared" si="247"/>
        <v>9.077E-3</v>
      </c>
      <c r="BJ2120" s="21">
        <f>BH2120-BI2120</f>
        <v>0</v>
      </c>
      <c r="BK2120" s="21">
        <v>2.3780999999999997E-2</v>
      </c>
      <c r="BL2120" s="22">
        <v>2.3780999999999997E-2</v>
      </c>
      <c r="BM2120" s="21">
        <v>0</v>
      </c>
      <c r="BN2120" s="21">
        <f t="shared" si="249"/>
        <v>9.5123999999999986E-2</v>
      </c>
      <c r="BO2120" s="22">
        <f t="shared" si="249"/>
        <v>9.5123999999999986E-2</v>
      </c>
      <c r="BP2120" s="21">
        <f t="shared" si="249"/>
        <v>0</v>
      </c>
    </row>
    <row r="2121" spans="1:68" ht="11.1" hidden="1" customHeight="1" outlineLevel="2" x14ac:dyDescent="0.2">
      <c r="A2121" s="10"/>
      <c r="B2121" s="18"/>
      <c r="C2121" s="18"/>
      <c r="D2121" s="18"/>
      <c r="E2121" s="23" t="s">
        <v>1913</v>
      </c>
      <c r="F2121" s="208">
        <v>4</v>
      </c>
      <c r="G2121" s="208">
        <v>3</v>
      </c>
      <c r="H2121" s="208">
        <v>2</v>
      </c>
      <c r="I2121" s="24"/>
      <c r="J2121" s="24"/>
      <c r="K2121" s="24"/>
      <c r="L2121" s="24"/>
      <c r="M2121" s="24"/>
      <c r="N2121" s="24"/>
      <c r="O2121" s="24"/>
      <c r="P2121" s="208">
        <v>1.5</v>
      </c>
      <c r="Q2121" s="208">
        <v>3</v>
      </c>
      <c r="R2121" s="208">
        <v>4.5</v>
      </c>
      <c r="S2121" s="208">
        <v>3.5</v>
      </c>
      <c r="T2121" s="208">
        <v>2.6</v>
      </c>
      <c r="U2121" s="208">
        <v>1.6</v>
      </c>
      <c r="V2121" s="24"/>
      <c r="W2121" s="24"/>
      <c r="X2121" s="208">
        <v>1.5</v>
      </c>
      <c r="Y2121" s="24"/>
      <c r="Z2121" s="24"/>
      <c r="AA2121" s="208">
        <v>4.03</v>
      </c>
      <c r="AB2121" s="208">
        <v>4.03</v>
      </c>
      <c r="AC2121" s="208">
        <v>4.03</v>
      </c>
      <c r="AD2121" s="208">
        <v>4.03</v>
      </c>
      <c r="AE2121" s="24"/>
      <c r="AF2121" s="208">
        <v>7.9269999999999996</v>
      </c>
      <c r="AG2121" s="208">
        <v>4.1660000000000004</v>
      </c>
      <c r="AH2121" s="208">
        <v>4.032</v>
      </c>
      <c r="AI2121" s="208">
        <v>4.1660000000000004</v>
      </c>
      <c r="AJ2121" s="24"/>
      <c r="AK2121" s="24"/>
      <c r="AL2121" s="24"/>
      <c r="AM2121" s="208">
        <v>4.032</v>
      </c>
      <c r="AN2121" s="208">
        <v>4.1660000000000004</v>
      </c>
      <c r="AO2121" s="208">
        <v>4.032</v>
      </c>
      <c r="AP2121" s="208">
        <v>4.1660000000000004</v>
      </c>
      <c r="AQ2121" s="208">
        <v>4.1660000000000004</v>
      </c>
      <c r="AR2121" s="208">
        <v>3.7629999999999999</v>
      </c>
      <c r="AS2121" s="208">
        <v>4.1660000000000004</v>
      </c>
      <c r="AT2121" s="208">
        <v>4.032</v>
      </c>
      <c r="AU2121" s="208">
        <v>4.1660000000000004</v>
      </c>
      <c r="AV2121" s="208">
        <v>4.032</v>
      </c>
      <c r="AW2121" s="208">
        <v>4.1660000000000004</v>
      </c>
      <c r="AX2121" s="24"/>
      <c r="AY2121" s="24"/>
      <c r="AZ2121" s="24"/>
      <c r="BA2121" s="24"/>
      <c r="BB2121" s="21">
        <f t="shared" si="251"/>
        <v>7.9269999999999996</v>
      </c>
      <c r="BC2121" s="21"/>
      <c r="BD2121" s="22">
        <f t="shared" si="250"/>
        <v>10.654569892473118</v>
      </c>
      <c r="BE2121" s="21"/>
      <c r="BG2121" s="10"/>
      <c r="BH2121" s="21">
        <f t="shared" si="247"/>
        <v>0</v>
      </c>
      <c r="BI2121" s="22">
        <f t="shared" si="247"/>
        <v>7.9269999999999983E-3</v>
      </c>
      <c r="BJ2121" s="21"/>
      <c r="BK2121" s="21">
        <v>0</v>
      </c>
      <c r="BL2121" s="22">
        <v>2.3780999999999997E-2</v>
      </c>
      <c r="BM2121" s="21"/>
      <c r="BN2121" s="21">
        <f t="shared" si="249"/>
        <v>0</v>
      </c>
      <c r="BO2121" s="22">
        <f t="shared" si="249"/>
        <v>9.5123999999999986E-2</v>
      </c>
      <c r="BP2121" s="21">
        <f t="shared" si="249"/>
        <v>0</v>
      </c>
    </row>
    <row r="2122" spans="1:68" ht="11.1" hidden="1" customHeight="1" outlineLevel="2" x14ac:dyDescent="0.25">
      <c r="A2122" s="10"/>
      <c r="B2122" s="18"/>
      <c r="C2122" s="18"/>
      <c r="D2122" s="18"/>
      <c r="E2122" s="23" t="s">
        <v>1914</v>
      </c>
      <c r="F2122" s="208"/>
      <c r="G2122" s="208"/>
      <c r="H2122" s="208"/>
      <c r="I2122" s="24"/>
      <c r="J2122" s="24"/>
      <c r="K2122" s="24"/>
      <c r="L2122" s="24"/>
      <c r="M2122" s="24"/>
      <c r="N2122" s="24"/>
      <c r="O2122" s="24"/>
      <c r="P2122" s="208"/>
      <c r="Q2122" s="208"/>
      <c r="R2122" s="208"/>
      <c r="S2122" s="208"/>
      <c r="T2122" s="208"/>
      <c r="U2122" s="208"/>
      <c r="V2122" s="24"/>
      <c r="W2122" s="24"/>
      <c r="X2122" s="208"/>
      <c r="Y2122" s="24"/>
      <c r="Z2122" s="24"/>
      <c r="AA2122" s="208"/>
      <c r="AB2122" s="208"/>
      <c r="AC2122" s="208"/>
      <c r="AD2122" s="208"/>
      <c r="AE2122" s="24"/>
      <c r="AF2122" s="208"/>
      <c r="AG2122" s="208"/>
      <c r="AH2122" s="208"/>
      <c r="AI2122" s="208"/>
      <c r="AJ2122" s="24"/>
      <c r="AK2122" s="24"/>
      <c r="AL2122" s="24"/>
      <c r="AM2122" s="208"/>
      <c r="AN2122" s="208"/>
      <c r="AO2122" s="208"/>
      <c r="AP2122" s="208"/>
      <c r="AQ2122" s="208"/>
      <c r="AR2122" s="208"/>
      <c r="AS2122" s="208"/>
      <c r="AT2122" s="208"/>
      <c r="AU2122" s="208"/>
      <c r="AV2122" s="208"/>
      <c r="AW2122" s="208"/>
      <c r="AX2122" s="24"/>
      <c r="AY2122" s="24"/>
      <c r="AZ2122" s="24"/>
      <c r="BA2122" s="24"/>
      <c r="BB2122" s="74">
        <v>1.1499999999999999</v>
      </c>
      <c r="BC2122" s="21"/>
      <c r="BD2122" s="22">
        <f t="shared" si="250"/>
        <v>1.5456989247311828</v>
      </c>
      <c r="BE2122" s="21"/>
      <c r="BF2122" s="2">
        <v>5.6</v>
      </c>
      <c r="BG2122" s="10"/>
      <c r="BH2122" s="21">
        <f t="shared" si="247"/>
        <v>0</v>
      </c>
      <c r="BI2122" s="22">
        <f t="shared" si="247"/>
        <v>1.15E-3</v>
      </c>
      <c r="BJ2122" s="21"/>
      <c r="BK2122" s="21"/>
      <c r="BL2122" s="22"/>
      <c r="BM2122" s="21"/>
      <c r="BN2122" s="21"/>
      <c r="BO2122" s="22"/>
      <c r="BP2122" s="21"/>
    </row>
    <row r="2123" spans="1:68" ht="11.1" hidden="1" customHeight="1" outlineLevel="1" collapsed="1" x14ac:dyDescent="0.2">
      <c r="A2123" s="10"/>
      <c r="B2123" s="18"/>
      <c r="C2123" s="18"/>
      <c r="D2123" s="18"/>
      <c r="E2123" s="19" t="s">
        <v>1915</v>
      </c>
      <c r="F2123" s="209">
        <v>20.538</v>
      </c>
      <c r="G2123" s="20"/>
      <c r="H2123" s="209">
        <v>3.6070000000000002</v>
      </c>
      <c r="I2123" s="240">
        <v>6.7450000000000001</v>
      </c>
      <c r="J2123" s="240"/>
      <c r="K2123" s="20"/>
      <c r="L2123" s="20"/>
      <c r="M2123" s="20"/>
      <c r="N2123" s="20"/>
      <c r="O2123" s="20"/>
      <c r="P2123" s="209">
        <v>2.8290000000000002</v>
      </c>
      <c r="Q2123" s="209">
        <v>5.758</v>
      </c>
      <c r="R2123" s="20"/>
      <c r="S2123" s="209">
        <v>12.414999999999999</v>
      </c>
      <c r="T2123" s="209">
        <v>5.9630000000000001</v>
      </c>
      <c r="U2123" s="209">
        <v>4.8879999999999999</v>
      </c>
      <c r="V2123" s="209">
        <v>3</v>
      </c>
      <c r="W2123" s="20"/>
      <c r="X2123" s="20"/>
      <c r="Y2123" s="20"/>
      <c r="Z2123" s="20"/>
      <c r="AA2123" s="20"/>
      <c r="AB2123" s="209">
        <v>3.125</v>
      </c>
      <c r="AC2123" s="209">
        <v>1.25</v>
      </c>
      <c r="AD2123" s="209">
        <v>6.6340000000000003</v>
      </c>
      <c r="AE2123" s="209">
        <v>9.6859999999999999</v>
      </c>
      <c r="AF2123" s="209">
        <v>5.6210000000000004</v>
      </c>
      <c r="AG2123" s="209">
        <v>4.5750000000000002</v>
      </c>
      <c r="AH2123" s="209">
        <v>2.6139999999999999</v>
      </c>
      <c r="AI2123" s="20"/>
      <c r="AJ2123" s="20"/>
      <c r="AK2123" s="20"/>
      <c r="AL2123" s="20"/>
      <c r="AM2123" s="20"/>
      <c r="AN2123" s="209">
        <v>2.9990000000000001</v>
      </c>
      <c r="AO2123" s="209">
        <v>4.6829999999999998</v>
      </c>
      <c r="AP2123" s="209">
        <v>4.6790000000000003</v>
      </c>
      <c r="AQ2123" s="209">
        <v>7.2009999999999996</v>
      </c>
      <c r="AR2123" s="209">
        <v>4.5510000000000002</v>
      </c>
      <c r="AS2123" s="209">
        <v>4.1500000000000004</v>
      </c>
      <c r="AT2123" s="209">
        <v>1.837</v>
      </c>
      <c r="AU2123" s="209">
        <v>0.46100000000000002</v>
      </c>
      <c r="AV2123" s="20"/>
      <c r="AW2123" s="20"/>
      <c r="AX2123" s="20"/>
      <c r="AY2123" s="209">
        <v>0.189</v>
      </c>
      <c r="AZ2123" s="209">
        <v>1.1990000000000001</v>
      </c>
      <c r="BA2123" s="209">
        <v>2</v>
      </c>
      <c r="BB2123" s="21">
        <f t="shared" si="251"/>
        <v>20.538</v>
      </c>
      <c r="BC2123" s="21">
        <f>BD2123</f>
        <v>27.60483870967742</v>
      </c>
      <c r="BD2123" s="22">
        <f t="shared" si="250"/>
        <v>27.60483870967742</v>
      </c>
      <c r="BE2123" s="21">
        <f>BC2123-BD2123</f>
        <v>0</v>
      </c>
      <c r="BF2123" s="2">
        <v>10.199999999999999</v>
      </c>
      <c r="BG2123" s="10">
        <v>6</v>
      </c>
      <c r="BH2123" s="21">
        <f t="shared" si="247"/>
        <v>2.0538000000000001E-2</v>
      </c>
      <c r="BI2123" s="22">
        <f t="shared" si="247"/>
        <v>2.0538000000000001E-2</v>
      </c>
      <c r="BJ2123" s="21">
        <f>BH2123-BI2123</f>
        <v>0</v>
      </c>
      <c r="BK2123" s="21">
        <v>6.1614000000000002E-2</v>
      </c>
      <c r="BL2123" s="22">
        <v>6.1614000000000002E-2</v>
      </c>
      <c r="BM2123" s="21">
        <v>0</v>
      </c>
      <c r="BN2123" s="21">
        <f t="shared" si="249"/>
        <v>0.24645600000000001</v>
      </c>
      <c r="BO2123" s="22">
        <f t="shared" si="249"/>
        <v>0.24645600000000001</v>
      </c>
      <c r="BP2123" s="21">
        <f t="shared" si="249"/>
        <v>0</v>
      </c>
    </row>
    <row r="2124" spans="1:68" ht="11.1" hidden="1" customHeight="1" outlineLevel="2" x14ac:dyDescent="0.2">
      <c r="A2124" s="10"/>
      <c r="B2124" s="18"/>
      <c r="C2124" s="18"/>
      <c r="D2124" s="18"/>
      <c r="E2124" s="23" t="s">
        <v>1916</v>
      </c>
      <c r="F2124" s="208">
        <v>20.538</v>
      </c>
      <c r="G2124" s="24"/>
      <c r="H2124" s="208">
        <v>3.6070000000000002</v>
      </c>
      <c r="I2124" s="239">
        <v>6.7450000000000001</v>
      </c>
      <c r="J2124" s="239"/>
      <c r="K2124" s="24"/>
      <c r="L2124" s="24"/>
      <c r="M2124" s="24"/>
      <c r="N2124" s="24"/>
      <c r="O2124" s="24"/>
      <c r="P2124" s="208">
        <v>2.8290000000000002</v>
      </c>
      <c r="Q2124" s="208">
        <v>5.758</v>
      </c>
      <c r="R2124" s="24"/>
      <c r="S2124" s="208">
        <v>12.414999999999999</v>
      </c>
      <c r="T2124" s="208">
        <v>5.9630000000000001</v>
      </c>
      <c r="U2124" s="208">
        <v>4.8879999999999999</v>
      </c>
      <c r="V2124" s="208">
        <v>3</v>
      </c>
      <c r="W2124" s="24"/>
      <c r="X2124" s="24"/>
      <c r="Y2124" s="24"/>
      <c r="Z2124" s="24"/>
      <c r="AA2124" s="24"/>
      <c r="AB2124" s="208">
        <v>3.125</v>
      </c>
      <c r="AC2124" s="208">
        <v>1.25</v>
      </c>
      <c r="AD2124" s="208">
        <v>6.6340000000000003</v>
      </c>
      <c r="AE2124" s="208">
        <v>9.6859999999999999</v>
      </c>
      <c r="AF2124" s="208">
        <v>5.6210000000000004</v>
      </c>
      <c r="AG2124" s="208">
        <v>4.5750000000000002</v>
      </c>
      <c r="AH2124" s="208">
        <v>2.6139999999999999</v>
      </c>
      <c r="AI2124" s="24"/>
      <c r="AJ2124" s="24"/>
      <c r="AK2124" s="24"/>
      <c r="AL2124" s="24"/>
      <c r="AM2124" s="24"/>
      <c r="AN2124" s="208">
        <v>2.9990000000000001</v>
      </c>
      <c r="AO2124" s="208">
        <v>4.6829999999999998</v>
      </c>
      <c r="AP2124" s="208">
        <v>4.6790000000000003</v>
      </c>
      <c r="AQ2124" s="208">
        <v>7.2009999999999996</v>
      </c>
      <c r="AR2124" s="208">
        <v>4.5510000000000002</v>
      </c>
      <c r="AS2124" s="208">
        <v>4.1500000000000004</v>
      </c>
      <c r="AT2124" s="208">
        <v>1.837</v>
      </c>
      <c r="AU2124" s="208">
        <v>0.46100000000000002</v>
      </c>
      <c r="AV2124" s="24"/>
      <c r="AW2124" s="24"/>
      <c r="AX2124" s="24"/>
      <c r="AY2124" s="208">
        <v>0.189</v>
      </c>
      <c r="AZ2124" s="208">
        <v>1.1990000000000001</v>
      </c>
      <c r="BA2124" s="208">
        <v>2</v>
      </c>
      <c r="BB2124" s="21">
        <f t="shared" si="251"/>
        <v>20.538</v>
      </c>
      <c r="BC2124" s="21"/>
      <c r="BD2124" s="22">
        <f t="shared" si="250"/>
        <v>27.60483870967742</v>
      </c>
      <c r="BE2124" s="21"/>
      <c r="BG2124" s="10"/>
      <c r="BH2124" s="21">
        <f t="shared" si="247"/>
        <v>0</v>
      </c>
      <c r="BI2124" s="22">
        <f t="shared" si="247"/>
        <v>2.0538000000000001E-2</v>
      </c>
      <c r="BJ2124" s="21"/>
      <c r="BK2124" s="21">
        <v>0</v>
      </c>
      <c r="BL2124" s="22">
        <v>6.1614000000000002E-2</v>
      </c>
      <c r="BM2124" s="21"/>
      <c r="BN2124" s="21">
        <f t="shared" si="249"/>
        <v>0</v>
      </c>
      <c r="BO2124" s="22">
        <f t="shared" si="249"/>
        <v>0.24645600000000001</v>
      </c>
      <c r="BP2124" s="21">
        <f t="shared" si="249"/>
        <v>0</v>
      </c>
    </row>
    <row r="2125" spans="1:68" ht="11.1" hidden="1" customHeight="1" outlineLevel="1" collapsed="1" x14ac:dyDescent="0.2">
      <c r="A2125" s="10"/>
      <c r="B2125" s="18"/>
      <c r="C2125" s="18"/>
      <c r="D2125" s="18"/>
      <c r="E2125" s="19" t="s">
        <v>1165</v>
      </c>
      <c r="F2125" s="209">
        <v>1.256</v>
      </c>
      <c r="G2125" s="20"/>
      <c r="H2125" s="209">
        <v>1.919</v>
      </c>
      <c r="I2125" s="240">
        <v>0.59</v>
      </c>
      <c r="J2125" s="240"/>
      <c r="K2125" s="209">
        <v>0.36399999999999999</v>
      </c>
      <c r="L2125" s="20"/>
      <c r="M2125" s="20"/>
      <c r="N2125" s="20"/>
      <c r="O2125" s="20"/>
      <c r="P2125" s="209">
        <v>1.7000000000000001E-2</v>
      </c>
      <c r="Q2125" s="209">
        <v>0.97099999999999997</v>
      </c>
      <c r="R2125" s="209">
        <v>0.96699999999999997</v>
      </c>
      <c r="S2125" s="209">
        <v>1.119</v>
      </c>
      <c r="T2125" s="209">
        <v>1.1140000000000001</v>
      </c>
      <c r="U2125" s="209">
        <v>0.83799999999999997</v>
      </c>
      <c r="V2125" s="20"/>
      <c r="W2125" s="209">
        <v>0.90100000000000002</v>
      </c>
      <c r="X2125" s="20"/>
      <c r="Y2125" s="20"/>
      <c r="Z2125" s="20"/>
      <c r="AA2125" s="209">
        <v>0.42299999999999999</v>
      </c>
      <c r="AB2125" s="209">
        <v>0.72499999999999998</v>
      </c>
      <c r="AC2125" s="209">
        <v>0.61</v>
      </c>
      <c r="AD2125" s="209">
        <v>1.1319999999999999</v>
      </c>
      <c r="AE2125" s="209">
        <v>1.304</v>
      </c>
      <c r="AF2125" s="209">
        <v>1.1479999999999999</v>
      </c>
      <c r="AG2125" s="209">
        <v>0.77600000000000002</v>
      </c>
      <c r="AH2125" s="209">
        <v>0.50900000000000001</v>
      </c>
      <c r="AI2125" s="209">
        <v>0.38900000000000001</v>
      </c>
      <c r="AJ2125" s="20"/>
      <c r="AK2125" s="20"/>
      <c r="AL2125" s="20"/>
      <c r="AM2125" s="20"/>
      <c r="AN2125" s="209">
        <v>0.877</v>
      </c>
      <c r="AO2125" s="209">
        <v>3.081</v>
      </c>
      <c r="AP2125" s="209">
        <v>3.645</v>
      </c>
      <c r="AQ2125" s="209">
        <v>3.5990000000000002</v>
      </c>
      <c r="AR2125" s="209">
        <v>3.8479999999999999</v>
      </c>
      <c r="AS2125" s="209">
        <v>3.0019999999999998</v>
      </c>
      <c r="AT2125" s="209">
        <v>1.48</v>
      </c>
      <c r="AU2125" s="209">
        <v>0.69499999999999995</v>
      </c>
      <c r="AV2125" s="20"/>
      <c r="AW2125" s="20"/>
      <c r="AX2125" s="20"/>
      <c r="AY2125" s="209">
        <v>1.129</v>
      </c>
      <c r="AZ2125" s="209">
        <v>1.306</v>
      </c>
      <c r="BA2125" s="209">
        <v>0.70199999999999996</v>
      </c>
      <c r="BB2125" s="21">
        <f>BB2126+BB2127</f>
        <v>4.5169999999999995</v>
      </c>
      <c r="BC2125" s="21">
        <f>BF2125</f>
        <v>9.1199999999999992</v>
      </c>
      <c r="BD2125" s="22">
        <f t="shared" si="250"/>
        <v>6.0712365591397841</v>
      </c>
      <c r="BE2125" s="21">
        <f>BC2125-BD2125</f>
        <v>3.0487634408602151</v>
      </c>
      <c r="BF2125" s="2">
        <v>9.1199999999999992</v>
      </c>
      <c r="BG2125" s="10">
        <v>6</v>
      </c>
      <c r="BH2125" s="21">
        <f t="shared" si="247"/>
        <v>6.7852799999999994E-3</v>
      </c>
      <c r="BI2125" s="22">
        <f t="shared" si="247"/>
        <v>4.5169999999999993E-3</v>
      </c>
      <c r="BJ2125" s="21">
        <f>BH2125-BI2125</f>
        <v>2.2682800000000001E-3</v>
      </c>
      <c r="BK2125" s="21">
        <v>2.035584E-2</v>
      </c>
      <c r="BL2125" s="22">
        <v>1.1543999999999999E-2</v>
      </c>
      <c r="BM2125" s="21">
        <v>8.8118400000000013E-3</v>
      </c>
      <c r="BN2125" s="21">
        <f t="shared" si="249"/>
        <v>8.142336E-2</v>
      </c>
      <c r="BO2125" s="22">
        <f t="shared" si="249"/>
        <v>4.6175999999999995E-2</v>
      </c>
      <c r="BP2125" s="21">
        <f t="shared" si="249"/>
        <v>3.5247360000000005E-2</v>
      </c>
    </row>
    <row r="2126" spans="1:68" ht="11.1" hidden="1" customHeight="1" outlineLevel="2" x14ac:dyDescent="0.2">
      <c r="A2126" s="10"/>
      <c r="B2126" s="18"/>
      <c r="C2126" s="18"/>
      <c r="D2126" s="18"/>
      <c r="E2126" s="23" t="s">
        <v>1917</v>
      </c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  <c r="AN2126" s="24"/>
      <c r="AO2126" s="208">
        <v>2.2919999999999998</v>
      </c>
      <c r="AP2126" s="208">
        <v>2.399</v>
      </c>
      <c r="AQ2126" s="208">
        <v>2.2909999999999999</v>
      </c>
      <c r="AR2126" s="208">
        <v>2.5979999999999999</v>
      </c>
      <c r="AS2126" s="208">
        <v>2.1560000000000001</v>
      </c>
      <c r="AT2126" s="208">
        <v>0.874</v>
      </c>
      <c r="AU2126" s="208">
        <v>0.35599999999999998</v>
      </c>
      <c r="AV2126" s="24"/>
      <c r="AW2126" s="24"/>
      <c r="AX2126" s="24"/>
      <c r="AY2126" s="208">
        <v>0.80500000000000005</v>
      </c>
      <c r="AZ2126" s="208">
        <v>1.01</v>
      </c>
      <c r="BA2126" s="24"/>
      <c r="BB2126" s="21">
        <f t="shared" si="251"/>
        <v>2.5979999999999999</v>
      </c>
      <c r="BC2126" s="21"/>
      <c r="BD2126" s="22">
        <f t="shared" si="250"/>
        <v>3.4919354838709675</v>
      </c>
      <c r="BE2126" s="21"/>
      <c r="BG2126" s="10"/>
      <c r="BH2126" s="21">
        <f t="shared" si="247"/>
        <v>0</v>
      </c>
      <c r="BI2126" s="22">
        <f t="shared" si="247"/>
        <v>2.5979999999999996E-3</v>
      </c>
      <c r="BJ2126" s="21"/>
      <c r="BK2126" s="21">
        <v>0</v>
      </c>
      <c r="BL2126" s="22">
        <v>7.7939999999999988E-3</v>
      </c>
      <c r="BM2126" s="21"/>
      <c r="BN2126" s="21">
        <f t="shared" si="249"/>
        <v>0</v>
      </c>
      <c r="BO2126" s="22">
        <f t="shared" si="249"/>
        <v>3.1175999999999995E-2</v>
      </c>
      <c r="BP2126" s="21">
        <f t="shared" si="249"/>
        <v>0</v>
      </c>
    </row>
    <row r="2127" spans="1:68" ht="11.1" hidden="1" customHeight="1" outlineLevel="2" x14ac:dyDescent="0.2">
      <c r="A2127" s="10"/>
      <c r="B2127" s="18"/>
      <c r="C2127" s="18"/>
      <c r="D2127" s="18"/>
      <c r="E2127" s="23" t="s">
        <v>1918</v>
      </c>
      <c r="F2127" s="208">
        <v>1.256</v>
      </c>
      <c r="G2127" s="24"/>
      <c r="H2127" s="208">
        <v>1.919</v>
      </c>
      <c r="I2127" s="239">
        <v>0.59</v>
      </c>
      <c r="J2127" s="239"/>
      <c r="K2127" s="208">
        <v>0.36399999999999999</v>
      </c>
      <c r="L2127" s="24"/>
      <c r="M2127" s="24"/>
      <c r="N2127" s="24"/>
      <c r="O2127" s="24"/>
      <c r="P2127" s="208">
        <v>1.7000000000000001E-2</v>
      </c>
      <c r="Q2127" s="208">
        <v>0.97099999999999997</v>
      </c>
      <c r="R2127" s="208">
        <v>0.96699999999999997</v>
      </c>
      <c r="S2127" s="208">
        <v>1.119</v>
      </c>
      <c r="T2127" s="208">
        <v>1.1140000000000001</v>
      </c>
      <c r="U2127" s="208">
        <v>0.83799999999999997</v>
      </c>
      <c r="V2127" s="24"/>
      <c r="W2127" s="208">
        <v>0.90100000000000002</v>
      </c>
      <c r="X2127" s="24"/>
      <c r="Y2127" s="24"/>
      <c r="Z2127" s="24"/>
      <c r="AA2127" s="208">
        <v>0.42299999999999999</v>
      </c>
      <c r="AB2127" s="208">
        <v>0.72499999999999998</v>
      </c>
      <c r="AC2127" s="208">
        <v>0.61</v>
      </c>
      <c r="AD2127" s="208">
        <v>1.1319999999999999</v>
      </c>
      <c r="AE2127" s="208">
        <v>1.304</v>
      </c>
      <c r="AF2127" s="208">
        <v>1.1479999999999999</v>
      </c>
      <c r="AG2127" s="208">
        <v>0.77600000000000002</v>
      </c>
      <c r="AH2127" s="208">
        <v>0.50900000000000001</v>
      </c>
      <c r="AI2127" s="208">
        <v>0.38900000000000001</v>
      </c>
      <c r="AJ2127" s="24"/>
      <c r="AK2127" s="24"/>
      <c r="AL2127" s="24"/>
      <c r="AM2127" s="24"/>
      <c r="AN2127" s="208">
        <v>0.877</v>
      </c>
      <c r="AO2127" s="208">
        <v>0.78900000000000003</v>
      </c>
      <c r="AP2127" s="208">
        <v>1.246</v>
      </c>
      <c r="AQ2127" s="208">
        <v>1.3080000000000001</v>
      </c>
      <c r="AR2127" s="208">
        <v>1.25</v>
      </c>
      <c r="AS2127" s="208">
        <v>0.84599999999999997</v>
      </c>
      <c r="AT2127" s="208">
        <v>0.60599999999999998</v>
      </c>
      <c r="AU2127" s="208">
        <v>0.33900000000000002</v>
      </c>
      <c r="AV2127" s="24"/>
      <c r="AW2127" s="24"/>
      <c r="AX2127" s="24"/>
      <c r="AY2127" s="208">
        <v>0.32400000000000001</v>
      </c>
      <c r="AZ2127" s="208">
        <v>0.29599999999999999</v>
      </c>
      <c r="BA2127" s="208">
        <v>0.70199999999999996</v>
      </c>
      <c r="BB2127" s="21">
        <f t="shared" si="251"/>
        <v>1.919</v>
      </c>
      <c r="BC2127" s="21"/>
      <c r="BD2127" s="22">
        <f t="shared" si="250"/>
        <v>2.579301075268817</v>
      </c>
      <c r="BE2127" s="21"/>
      <c r="BG2127" s="10"/>
      <c r="BH2127" s="21">
        <f t="shared" si="247"/>
        <v>0</v>
      </c>
      <c r="BI2127" s="22">
        <f t="shared" si="247"/>
        <v>1.9189999999999997E-3</v>
      </c>
      <c r="BJ2127" s="21"/>
      <c r="BK2127" s="21">
        <v>0</v>
      </c>
      <c r="BL2127" s="22">
        <v>5.7569999999999991E-3</v>
      </c>
      <c r="BM2127" s="21"/>
      <c r="BN2127" s="21">
        <f t="shared" si="249"/>
        <v>0</v>
      </c>
      <c r="BO2127" s="22">
        <f t="shared" si="249"/>
        <v>2.3027999999999996E-2</v>
      </c>
      <c r="BP2127" s="21">
        <f t="shared" si="249"/>
        <v>0</v>
      </c>
    </row>
    <row r="2128" spans="1:68" ht="11.1" hidden="1" customHeight="1" outlineLevel="1" collapsed="1" x14ac:dyDescent="0.2">
      <c r="A2128" s="10"/>
      <c r="B2128" s="18"/>
      <c r="C2128" s="18"/>
      <c r="D2128" s="18"/>
      <c r="E2128" s="19" t="s">
        <v>632</v>
      </c>
      <c r="F2128" s="209">
        <v>9.3740000000000006</v>
      </c>
      <c r="G2128" s="209">
        <v>6.9640000000000004</v>
      </c>
      <c r="H2128" s="209">
        <v>0.79800000000000004</v>
      </c>
      <c r="I2128" s="240">
        <v>3.5</v>
      </c>
      <c r="J2128" s="240"/>
      <c r="K2128" s="209">
        <v>5.375</v>
      </c>
      <c r="L2128" s="20"/>
      <c r="M2128" s="20"/>
      <c r="N2128" s="20"/>
      <c r="O2128" s="20"/>
      <c r="P2128" s="209">
        <v>3.323</v>
      </c>
      <c r="Q2128" s="209">
        <v>6.4349999999999996</v>
      </c>
      <c r="R2128" s="209">
        <v>6.6479999999999997</v>
      </c>
      <c r="S2128" s="209">
        <v>9.1630000000000003</v>
      </c>
      <c r="T2128" s="209">
        <v>8.984</v>
      </c>
      <c r="U2128" s="209">
        <v>5.6479999999999997</v>
      </c>
      <c r="V2128" s="209">
        <v>4.54</v>
      </c>
      <c r="W2128" s="209">
        <v>1.6639999999999999</v>
      </c>
      <c r="X2128" s="20"/>
      <c r="Y2128" s="20"/>
      <c r="Z2128" s="20"/>
      <c r="AA2128" s="20"/>
      <c r="AB2128" s="20"/>
      <c r="AC2128" s="209">
        <v>7.26</v>
      </c>
      <c r="AD2128" s="209">
        <v>8.4060000000000006</v>
      </c>
      <c r="AE2128" s="209">
        <v>8.5950000000000006</v>
      </c>
      <c r="AF2128" s="209">
        <v>1.7270000000000001</v>
      </c>
      <c r="AG2128" s="209">
        <v>3.1840000000000002</v>
      </c>
      <c r="AH2128" s="209">
        <v>3.0470000000000002</v>
      </c>
      <c r="AI2128" s="209">
        <v>1.5660000000000001</v>
      </c>
      <c r="AJ2128" s="20"/>
      <c r="AK2128" s="20"/>
      <c r="AL2128" s="20"/>
      <c r="AM2128" s="20"/>
      <c r="AN2128" s="209">
        <v>3.2450000000000001</v>
      </c>
      <c r="AO2128" s="20"/>
      <c r="AP2128" s="209">
        <v>14.692</v>
      </c>
      <c r="AQ2128" s="209">
        <v>9.6379999999999999</v>
      </c>
      <c r="AR2128" s="209">
        <v>7.7130000000000001</v>
      </c>
      <c r="AS2128" s="209">
        <v>5.2210000000000001</v>
      </c>
      <c r="AT2128" s="209">
        <v>3.9540000000000002</v>
      </c>
      <c r="AU2128" s="209">
        <v>0.38400000000000001</v>
      </c>
      <c r="AV2128" s="20"/>
      <c r="AW2128" s="20"/>
      <c r="AX2128" s="20"/>
      <c r="AY2128" s="20"/>
      <c r="AZ2128" s="209">
        <v>1.7330000000000001</v>
      </c>
      <c r="BA2128" s="20"/>
      <c r="BB2128" s="21">
        <f t="shared" si="251"/>
        <v>14.692</v>
      </c>
      <c r="BC2128" s="21">
        <f>BD2128</f>
        <v>19.747311827956988</v>
      </c>
      <c r="BD2128" s="22">
        <f t="shared" si="250"/>
        <v>19.747311827956988</v>
      </c>
      <c r="BE2128" s="21">
        <f>BC2128-BD2128</f>
        <v>0</v>
      </c>
      <c r="BF2128" s="2">
        <v>16.899999999999999</v>
      </c>
      <c r="BG2128" s="10">
        <v>6</v>
      </c>
      <c r="BH2128" s="21">
        <f t="shared" si="247"/>
        <v>1.4691999999999998E-2</v>
      </c>
      <c r="BI2128" s="22">
        <f t="shared" si="247"/>
        <v>1.4691999999999998E-2</v>
      </c>
      <c r="BJ2128" s="21">
        <f>BH2128-BI2128</f>
        <v>0</v>
      </c>
      <c r="BK2128" s="21">
        <v>4.4075999999999997E-2</v>
      </c>
      <c r="BL2128" s="22">
        <v>4.4075999999999997E-2</v>
      </c>
      <c r="BM2128" s="21">
        <v>0</v>
      </c>
      <c r="BN2128" s="21">
        <f t="shared" si="249"/>
        <v>0.17630399999999999</v>
      </c>
      <c r="BO2128" s="22">
        <f t="shared" si="249"/>
        <v>0.17630399999999999</v>
      </c>
      <c r="BP2128" s="21">
        <f t="shared" si="249"/>
        <v>0</v>
      </c>
    </row>
    <row r="2129" spans="1:68" ht="11.1" hidden="1" customHeight="1" outlineLevel="2" x14ac:dyDescent="0.2">
      <c r="A2129" s="10"/>
      <c r="B2129" s="18"/>
      <c r="C2129" s="18"/>
      <c r="D2129" s="18"/>
      <c r="E2129" s="23" t="s">
        <v>1919</v>
      </c>
      <c r="F2129" s="208">
        <v>9.3740000000000006</v>
      </c>
      <c r="G2129" s="208">
        <v>6.9640000000000004</v>
      </c>
      <c r="H2129" s="208">
        <v>0.79800000000000004</v>
      </c>
      <c r="I2129" s="239">
        <v>3.5</v>
      </c>
      <c r="J2129" s="239"/>
      <c r="K2129" s="208">
        <v>5.375</v>
      </c>
      <c r="L2129" s="24"/>
      <c r="M2129" s="24"/>
      <c r="N2129" s="24"/>
      <c r="O2129" s="24"/>
      <c r="P2129" s="208">
        <v>3.323</v>
      </c>
      <c r="Q2129" s="208">
        <v>6.4349999999999996</v>
      </c>
      <c r="R2129" s="208">
        <v>6.6479999999999997</v>
      </c>
      <c r="S2129" s="208">
        <v>9.1630000000000003</v>
      </c>
      <c r="T2129" s="208">
        <v>8.984</v>
      </c>
      <c r="U2129" s="208">
        <v>5.6479999999999997</v>
      </c>
      <c r="V2129" s="208">
        <v>4.54</v>
      </c>
      <c r="W2129" s="208">
        <v>1.6639999999999999</v>
      </c>
      <c r="X2129" s="24"/>
      <c r="Y2129" s="24"/>
      <c r="Z2129" s="24"/>
      <c r="AA2129" s="24"/>
      <c r="AB2129" s="24"/>
      <c r="AC2129" s="208">
        <v>7.26</v>
      </c>
      <c r="AD2129" s="208">
        <v>8.4060000000000006</v>
      </c>
      <c r="AE2129" s="208">
        <v>8.5950000000000006</v>
      </c>
      <c r="AF2129" s="208">
        <v>1.7270000000000001</v>
      </c>
      <c r="AG2129" s="208">
        <v>3.1840000000000002</v>
      </c>
      <c r="AH2129" s="208">
        <v>3.0470000000000002</v>
      </c>
      <c r="AI2129" s="208">
        <v>1.5660000000000001</v>
      </c>
      <c r="AJ2129" s="24"/>
      <c r="AK2129" s="24"/>
      <c r="AL2129" s="24"/>
      <c r="AM2129" s="24"/>
      <c r="AN2129" s="208">
        <v>3.2450000000000001</v>
      </c>
      <c r="AO2129" s="24"/>
      <c r="AP2129" s="208">
        <v>14.692</v>
      </c>
      <c r="AQ2129" s="208">
        <v>9.6379999999999999</v>
      </c>
      <c r="AR2129" s="208">
        <v>7.7130000000000001</v>
      </c>
      <c r="AS2129" s="208">
        <v>5.2210000000000001</v>
      </c>
      <c r="AT2129" s="208">
        <v>3.9540000000000002</v>
      </c>
      <c r="AU2129" s="208">
        <v>0.38400000000000001</v>
      </c>
      <c r="AV2129" s="24"/>
      <c r="AW2129" s="24"/>
      <c r="AX2129" s="24"/>
      <c r="AY2129" s="24"/>
      <c r="AZ2129" s="208">
        <v>1.7330000000000001</v>
      </c>
      <c r="BA2129" s="24"/>
      <c r="BB2129" s="21">
        <f t="shared" si="251"/>
        <v>14.692</v>
      </c>
      <c r="BC2129" s="21"/>
      <c r="BD2129" s="22">
        <f t="shared" si="250"/>
        <v>19.747311827956988</v>
      </c>
      <c r="BE2129" s="21"/>
      <c r="BG2129" s="10"/>
      <c r="BH2129" s="21">
        <f t="shared" si="247"/>
        <v>0</v>
      </c>
      <c r="BI2129" s="22">
        <f t="shared" si="247"/>
        <v>1.4691999999999998E-2</v>
      </c>
      <c r="BJ2129" s="21"/>
      <c r="BK2129" s="21">
        <v>0</v>
      </c>
      <c r="BL2129" s="22">
        <v>4.4075999999999997E-2</v>
      </c>
      <c r="BM2129" s="21"/>
      <c r="BN2129" s="21">
        <f t="shared" si="249"/>
        <v>0</v>
      </c>
      <c r="BO2129" s="22">
        <f t="shared" si="249"/>
        <v>0.17630399999999999</v>
      </c>
      <c r="BP2129" s="21">
        <f t="shared" si="249"/>
        <v>0</v>
      </c>
    </row>
    <row r="2130" spans="1:68" ht="11.1" hidden="1" customHeight="1" outlineLevel="1" collapsed="1" x14ac:dyDescent="0.2">
      <c r="A2130" s="10"/>
      <c r="B2130" s="18"/>
      <c r="C2130" s="18"/>
      <c r="D2130" s="18"/>
      <c r="E2130" s="19" t="s">
        <v>1920</v>
      </c>
      <c r="F2130" s="209">
        <v>2.9289999999999998</v>
      </c>
      <c r="G2130" s="209">
        <v>2.758</v>
      </c>
      <c r="H2130" s="209">
        <v>2.0110000000000001</v>
      </c>
      <c r="I2130" s="240">
        <v>1.548</v>
      </c>
      <c r="J2130" s="240"/>
      <c r="K2130" s="209">
        <v>0.81100000000000005</v>
      </c>
      <c r="L2130" s="209">
        <v>0.39100000000000001</v>
      </c>
      <c r="M2130" s="20"/>
      <c r="N2130" s="20"/>
      <c r="O2130" s="209">
        <v>0.192</v>
      </c>
      <c r="P2130" s="209">
        <v>1.042</v>
      </c>
      <c r="Q2130" s="209">
        <v>1.901</v>
      </c>
      <c r="R2130" s="209">
        <v>2.6640000000000001</v>
      </c>
      <c r="S2130" s="209">
        <v>2.742</v>
      </c>
      <c r="T2130" s="209">
        <v>2.86</v>
      </c>
      <c r="U2130" s="209">
        <v>2.581</v>
      </c>
      <c r="V2130" s="209">
        <v>1.0680000000000001</v>
      </c>
      <c r="W2130" s="20"/>
      <c r="X2130" s="209">
        <v>0.90500000000000003</v>
      </c>
      <c r="Y2130" s="20"/>
      <c r="Z2130" s="20"/>
      <c r="AA2130" s="209">
        <v>1.2E-2</v>
      </c>
      <c r="AB2130" s="209">
        <v>0.92400000000000004</v>
      </c>
      <c r="AC2130" s="209">
        <v>1.9870000000000001</v>
      </c>
      <c r="AD2130" s="209">
        <v>2.5840000000000001</v>
      </c>
      <c r="AE2130" s="209">
        <v>2.923</v>
      </c>
      <c r="AF2130" s="209">
        <v>3.8809999999999998</v>
      </c>
      <c r="AG2130" s="209">
        <v>2.335</v>
      </c>
      <c r="AH2130" s="209">
        <v>1.649</v>
      </c>
      <c r="AI2130" s="209">
        <v>0.91</v>
      </c>
      <c r="AJ2130" s="209">
        <v>0.27900000000000003</v>
      </c>
      <c r="AK2130" s="20"/>
      <c r="AL2130" s="20"/>
      <c r="AM2130" s="20"/>
      <c r="AN2130" s="209">
        <v>0.95599999999999996</v>
      </c>
      <c r="AO2130" s="209">
        <v>2.0950000000000002</v>
      </c>
      <c r="AP2130" s="209">
        <v>3.0139999999999998</v>
      </c>
      <c r="AQ2130" s="209">
        <v>3.089</v>
      </c>
      <c r="AR2130" s="209">
        <v>2.6850000000000001</v>
      </c>
      <c r="AS2130" s="209">
        <v>2.4039999999999999</v>
      </c>
      <c r="AT2130" s="209">
        <v>1.6319999999999999</v>
      </c>
      <c r="AU2130" s="209">
        <v>1.02</v>
      </c>
      <c r="AV2130" s="20"/>
      <c r="AW2130" s="20"/>
      <c r="AX2130" s="20"/>
      <c r="AY2130" s="20"/>
      <c r="AZ2130" s="209">
        <v>0.45500000000000002</v>
      </c>
      <c r="BA2130" s="209">
        <v>1.575</v>
      </c>
      <c r="BB2130" s="21">
        <f t="shared" si="251"/>
        <v>3.8809999999999998</v>
      </c>
      <c r="BC2130" s="21">
        <f>BF2130</f>
        <v>10.54</v>
      </c>
      <c r="BD2130" s="22">
        <f t="shared" si="250"/>
        <v>5.2163978494623651</v>
      </c>
      <c r="BE2130" s="21">
        <f>BC2130-BD2130</f>
        <v>5.3236021505376341</v>
      </c>
      <c r="BF2130" s="2">
        <v>10.54</v>
      </c>
      <c r="BG2130" s="10">
        <v>6</v>
      </c>
      <c r="BH2130" s="21">
        <f t="shared" si="247"/>
        <v>7.8417599999999997E-3</v>
      </c>
      <c r="BI2130" s="22">
        <f t="shared" si="247"/>
        <v>3.8809999999999999E-3</v>
      </c>
      <c r="BJ2130" s="21">
        <f>BH2130-BI2130</f>
        <v>3.9607599999999998E-3</v>
      </c>
      <c r="BK2130" s="21">
        <v>2.3525279999999999E-2</v>
      </c>
      <c r="BL2130" s="22">
        <v>1.1643000000000001E-2</v>
      </c>
      <c r="BM2130" s="21">
        <v>1.1882279999999999E-2</v>
      </c>
      <c r="BN2130" s="21">
        <f t="shared" si="249"/>
        <v>9.4101119999999996E-2</v>
      </c>
      <c r="BO2130" s="22">
        <f t="shared" si="249"/>
        <v>4.6572000000000002E-2</v>
      </c>
      <c r="BP2130" s="21">
        <f t="shared" si="249"/>
        <v>4.7529119999999994E-2</v>
      </c>
    </row>
    <row r="2131" spans="1:68" ht="11.1" hidden="1" customHeight="1" outlineLevel="2" x14ac:dyDescent="0.2">
      <c r="A2131" s="10"/>
      <c r="B2131" s="18"/>
      <c r="C2131" s="18"/>
      <c r="D2131" s="18"/>
      <c r="E2131" s="23" t="s">
        <v>1921</v>
      </c>
      <c r="F2131" s="208">
        <v>1.4E-2</v>
      </c>
      <c r="G2131" s="208">
        <v>5.0999999999999997E-2</v>
      </c>
      <c r="H2131" s="208">
        <v>4.7E-2</v>
      </c>
      <c r="I2131" s="239">
        <v>3.2000000000000001E-2</v>
      </c>
      <c r="J2131" s="239"/>
      <c r="K2131" s="208">
        <v>4.2999999999999997E-2</v>
      </c>
      <c r="L2131" s="208">
        <v>5.8999999999999997E-2</v>
      </c>
      <c r="M2131" s="24"/>
      <c r="N2131" s="24"/>
      <c r="O2131" s="208">
        <v>3.0000000000000001E-3</v>
      </c>
      <c r="P2131" s="208">
        <v>5.8999999999999997E-2</v>
      </c>
      <c r="Q2131" s="208">
        <v>4.3999999999999997E-2</v>
      </c>
      <c r="R2131" s="208">
        <v>6.5000000000000002E-2</v>
      </c>
      <c r="S2131" s="208">
        <v>3.1E-2</v>
      </c>
      <c r="T2131" s="208">
        <v>3.5999999999999997E-2</v>
      </c>
      <c r="U2131" s="208">
        <v>7.0999999999999994E-2</v>
      </c>
      <c r="V2131" s="208">
        <v>6.0000000000000001E-3</v>
      </c>
      <c r="W2131" s="24"/>
      <c r="X2131" s="208">
        <v>2.9000000000000001E-2</v>
      </c>
      <c r="Y2131" s="24"/>
      <c r="Z2131" s="24"/>
      <c r="AA2131" s="208">
        <v>1.2E-2</v>
      </c>
      <c r="AB2131" s="24"/>
      <c r="AC2131" s="208">
        <v>0.107</v>
      </c>
      <c r="AD2131" s="24"/>
      <c r="AE2131" s="24"/>
      <c r="AF2131" s="208">
        <v>0.23599999999999999</v>
      </c>
      <c r="AG2131" s="24"/>
      <c r="AH2131" s="24"/>
      <c r="AI2131" s="24"/>
      <c r="AJ2131" s="24"/>
      <c r="AK2131" s="24"/>
      <c r="AL2131" s="24"/>
      <c r="AM2131" s="24"/>
      <c r="AN2131" s="24"/>
      <c r="AO2131" s="24"/>
      <c r="AP2131" s="24"/>
      <c r="AQ2131" s="24"/>
      <c r="AR2131" s="24"/>
      <c r="AS2131" s="24"/>
      <c r="AT2131" s="24"/>
      <c r="AU2131" s="24"/>
      <c r="AV2131" s="24"/>
      <c r="AW2131" s="24"/>
      <c r="AX2131" s="24"/>
      <c r="AY2131" s="24"/>
      <c r="AZ2131" s="24"/>
      <c r="BA2131" s="24"/>
      <c r="BB2131" s="21">
        <f t="shared" si="251"/>
        <v>0.23599999999999999</v>
      </c>
      <c r="BC2131" s="21"/>
      <c r="BD2131" s="22">
        <f t="shared" si="250"/>
        <v>0.31720430107526881</v>
      </c>
      <c r="BE2131" s="21"/>
      <c r="BG2131" s="10"/>
      <c r="BH2131" s="21">
        <f t="shared" si="247"/>
        <v>0</v>
      </c>
      <c r="BI2131" s="22">
        <f t="shared" si="247"/>
        <v>2.3599999999999999E-4</v>
      </c>
      <c r="BJ2131" s="21"/>
      <c r="BK2131" s="21">
        <v>0</v>
      </c>
      <c r="BL2131" s="22">
        <v>7.0799999999999997E-4</v>
      </c>
      <c r="BM2131" s="21"/>
      <c r="BN2131" s="21">
        <f t="shared" si="249"/>
        <v>0</v>
      </c>
      <c r="BO2131" s="22">
        <f t="shared" si="249"/>
        <v>2.8319999999999999E-3</v>
      </c>
      <c r="BP2131" s="21">
        <f t="shared" si="249"/>
        <v>0</v>
      </c>
    </row>
    <row r="2132" spans="1:68" ht="11.1" hidden="1" customHeight="1" outlineLevel="2" x14ac:dyDescent="0.2">
      <c r="A2132" s="10"/>
      <c r="B2132" s="18"/>
      <c r="C2132" s="18"/>
      <c r="D2132" s="18"/>
      <c r="E2132" s="23" t="s">
        <v>1922</v>
      </c>
      <c r="F2132" s="208">
        <v>2.915</v>
      </c>
      <c r="G2132" s="208">
        <v>2.7069999999999999</v>
      </c>
      <c r="H2132" s="208">
        <v>1.964</v>
      </c>
      <c r="I2132" s="239">
        <v>1.516</v>
      </c>
      <c r="J2132" s="239"/>
      <c r="K2132" s="208">
        <v>0.76800000000000002</v>
      </c>
      <c r="L2132" s="208">
        <v>0.33200000000000002</v>
      </c>
      <c r="M2132" s="24"/>
      <c r="N2132" s="24"/>
      <c r="O2132" s="208">
        <v>0.189</v>
      </c>
      <c r="P2132" s="208">
        <v>0.98299999999999998</v>
      </c>
      <c r="Q2132" s="208">
        <v>1.857</v>
      </c>
      <c r="R2132" s="208">
        <v>2.5990000000000002</v>
      </c>
      <c r="S2132" s="208">
        <v>2.7109999999999999</v>
      </c>
      <c r="T2132" s="208">
        <v>2.8239999999999998</v>
      </c>
      <c r="U2132" s="208">
        <v>2.5099999999999998</v>
      </c>
      <c r="V2132" s="208">
        <v>1.0620000000000001</v>
      </c>
      <c r="W2132" s="24"/>
      <c r="X2132" s="208">
        <v>0.876</v>
      </c>
      <c r="Y2132" s="24"/>
      <c r="Z2132" s="24"/>
      <c r="AA2132" s="24"/>
      <c r="AB2132" s="208">
        <v>0.92400000000000004</v>
      </c>
      <c r="AC2132" s="208">
        <v>1.88</v>
      </c>
      <c r="AD2132" s="208">
        <v>2.5840000000000001</v>
      </c>
      <c r="AE2132" s="208">
        <v>2.923</v>
      </c>
      <c r="AF2132" s="208">
        <v>3.645</v>
      </c>
      <c r="AG2132" s="208">
        <v>2.335</v>
      </c>
      <c r="AH2132" s="208">
        <v>1.649</v>
      </c>
      <c r="AI2132" s="208">
        <v>0.91</v>
      </c>
      <c r="AJ2132" s="208">
        <v>0.27900000000000003</v>
      </c>
      <c r="AK2132" s="24"/>
      <c r="AL2132" s="24"/>
      <c r="AM2132" s="24"/>
      <c r="AN2132" s="208">
        <v>0.95599999999999996</v>
      </c>
      <c r="AO2132" s="208">
        <v>2.0950000000000002</v>
      </c>
      <c r="AP2132" s="208">
        <v>3.0139999999999998</v>
      </c>
      <c r="AQ2132" s="208">
        <v>3.089</v>
      </c>
      <c r="AR2132" s="208">
        <v>2.6850000000000001</v>
      </c>
      <c r="AS2132" s="208">
        <v>2.4039999999999999</v>
      </c>
      <c r="AT2132" s="208">
        <v>1.6319999999999999</v>
      </c>
      <c r="AU2132" s="208">
        <v>1.02</v>
      </c>
      <c r="AV2132" s="24"/>
      <c r="AW2132" s="24"/>
      <c r="AX2132" s="24"/>
      <c r="AY2132" s="24"/>
      <c r="AZ2132" s="208">
        <v>0.45500000000000002</v>
      </c>
      <c r="BA2132" s="208">
        <v>1.575</v>
      </c>
      <c r="BB2132" s="21">
        <f t="shared" si="251"/>
        <v>3.645</v>
      </c>
      <c r="BC2132" s="21"/>
      <c r="BD2132" s="22">
        <f t="shared" si="250"/>
        <v>4.899193548387097</v>
      </c>
      <c r="BE2132" s="21"/>
      <c r="BG2132" s="10"/>
      <c r="BH2132" s="21">
        <f t="shared" si="247"/>
        <v>0</v>
      </c>
      <c r="BI2132" s="22">
        <f t="shared" si="247"/>
        <v>3.6450000000000007E-3</v>
      </c>
      <c r="BJ2132" s="21"/>
      <c r="BK2132" s="21">
        <v>0</v>
      </c>
      <c r="BL2132" s="22">
        <v>1.0935000000000002E-2</v>
      </c>
      <c r="BM2132" s="21"/>
      <c r="BN2132" s="21">
        <f t="shared" si="249"/>
        <v>0</v>
      </c>
      <c r="BO2132" s="22">
        <f t="shared" si="249"/>
        <v>4.3740000000000008E-2</v>
      </c>
      <c r="BP2132" s="21">
        <f t="shared" si="249"/>
        <v>0</v>
      </c>
    </row>
    <row r="2133" spans="1:68" ht="11.1" hidden="1" customHeight="1" outlineLevel="1" collapsed="1" x14ac:dyDescent="0.2">
      <c r="A2133" s="10"/>
      <c r="B2133" s="18"/>
      <c r="C2133" s="18"/>
      <c r="D2133" s="18"/>
      <c r="E2133" s="19" t="s">
        <v>1923</v>
      </c>
      <c r="F2133" s="209">
        <v>3.7330000000000001</v>
      </c>
      <c r="G2133" s="209">
        <v>2.306</v>
      </c>
      <c r="H2133" s="209">
        <v>2.2730000000000001</v>
      </c>
      <c r="I2133" s="20"/>
      <c r="J2133" s="20"/>
      <c r="K2133" s="209">
        <v>3.077</v>
      </c>
      <c r="L2133" s="20"/>
      <c r="M2133" s="20"/>
      <c r="N2133" s="20"/>
      <c r="O2133" s="20"/>
      <c r="P2133" s="209">
        <v>1.998</v>
      </c>
      <c r="Q2133" s="209">
        <v>2.5529999999999999</v>
      </c>
      <c r="R2133" s="209">
        <v>2.3010000000000002</v>
      </c>
      <c r="S2133" s="209">
        <v>3.61</v>
      </c>
      <c r="T2133" s="209">
        <v>3.6949999999999998</v>
      </c>
      <c r="U2133" s="209">
        <v>2.3879999999999999</v>
      </c>
      <c r="V2133" s="209">
        <v>1.6060000000000001</v>
      </c>
      <c r="W2133" s="209">
        <v>1.276</v>
      </c>
      <c r="X2133" s="20"/>
      <c r="Y2133" s="20"/>
      <c r="Z2133" s="20"/>
      <c r="AA2133" s="209">
        <v>0.22900000000000001</v>
      </c>
      <c r="AB2133" s="209">
        <v>1.4630000000000001</v>
      </c>
      <c r="AC2133" s="209">
        <v>2.4830000000000001</v>
      </c>
      <c r="AD2133" s="209">
        <v>4.093</v>
      </c>
      <c r="AE2133" s="209">
        <v>2.9159999999999999</v>
      </c>
      <c r="AF2133" s="209">
        <v>2.9780000000000002</v>
      </c>
      <c r="AG2133" s="209">
        <v>2.0950000000000002</v>
      </c>
      <c r="AH2133" s="209">
        <v>1.603</v>
      </c>
      <c r="AI2133" s="209">
        <v>1.085</v>
      </c>
      <c r="AJ2133" s="20"/>
      <c r="AK2133" s="20"/>
      <c r="AL2133" s="20"/>
      <c r="AM2133" s="20"/>
      <c r="AN2133" s="209">
        <v>1.6579999999999999</v>
      </c>
      <c r="AO2133" s="20"/>
      <c r="AP2133" s="209">
        <v>5.0970000000000004</v>
      </c>
      <c r="AQ2133" s="209">
        <v>3.3660000000000001</v>
      </c>
      <c r="AR2133" s="209">
        <v>3.3969999999999998</v>
      </c>
      <c r="AS2133" s="209">
        <v>2.4449999999999998</v>
      </c>
      <c r="AT2133" s="209">
        <v>1.911</v>
      </c>
      <c r="AU2133" s="209">
        <v>0.97599999999999998</v>
      </c>
      <c r="AV2133" s="20"/>
      <c r="AW2133" s="20"/>
      <c r="AX2133" s="20"/>
      <c r="AY2133" s="209">
        <v>0.28499999999999998</v>
      </c>
      <c r="AZ2133" s="209">
        <v>0.95599999999999996</v>
      </c>
      <c r="BA2133" s="20"/>
      <c r="BB2133" s="21">
        <f t="shared" si="251"/>
        <v>5.0970000000000004</v>
      </c>
      <c r="BC2133" s="21">
        <f>BD2133</f>
        <v>6.8508064516129039</v>
      </c>
      <c r="BD2133" s="22">
        <f t="shared" si="250"/>
        <v>6.8508064516129039</v>
      </c>
      <c r="BE2133" s="21">
        <f>BC2133-BD2133</f>
        <v>0</v>
      </c>
      <c r="BF2133" s="2">
        <v>5.8</v>
      </c>
      <c r="BG2133" s="10">
        <v>6</v>
      </c>
      <c r="BH2133" s="21">
        <f t="shared" si="247"/>
        <v>5.0970000000000008E-3</v>
      </c>
      <c r="BI2133" s="22">
        <f t="shared" si="247"/>
        <v>5.0970000000000008E-3</v>
      </c>
      <c r="BJ2133" s="21">
        <f>BH2133-BI2133</f>
        <v>0</v>
      </c>
      <c r="BK2133" s="21">
        <v>1.5291000000000003E-2</v>
      </c>
      <c r="BL2133" s="22">
        <v>1.5291000000000003E-2</v>
      </c>
      <c r="BM2133" s="21">
        <v>0</v>
      </c>
      <c r="BN2133" s="21">
        <f t="shared" si="249"/>
        <v>6.116400000000001E-2</v>
      </c>
      <c r="BO2133" s="22">
        <f t="shared" si="249"/>
        <v>6.116400000000001E-2</v>
      </c>
      <c r="BP2133" s="21">
        <f t="shared" si="249"/>
        <v>0</v>
      </c>
    </row>
    <row r="2134" spans="1:68" ht="11.1" hidden="1" customHeight="1" outlineLevel="2" x14ac:dyDescent="0.2">
      <c r="A2134" s="10"/>
      <c r="B2134" s="18"/>
      <c r="C2134" s="18"/>
      <c r="D2134" s="18"/>
      <c r="E2134" s="23" t="s">
        <v>1924</v>
      </c>
      <c r="F2134" s="208">
        <v>3.7330000000000001</v>
      </c>
      <c r="G2134" s="208">
        <v>2.306</v>
      </c>
      <c r="H2134" s="208">
        <v>2.2730000000000001</v>
      </c>
      <c r="I2134" s="24"/>
      <c r="J2134" s="24"/>
      <c r="K2134" s="208">
        <v>3.077</v>
      </c>
      <c r="L2134" s="24"/>
      <c r="M2134" s="24"/>
      <c r="N2134" s="24"/>
      <c r="O2134" s="24"/>
      <c r="P2134" s="208">
        <v>1.998</v>
      </c>
      <c r="Q2134" s="208">
        <v>2.5529999999999999</v>
      </c>
      <c r="R2134" s="208">
        <v>2.3010000000000002</v>
      </c>
      <c r="S2134" s="208">
        <v>3.61</v>
      </c>
      <c r="T2134" s="208">
        <v>3.6949999999999998</v>
      </c>
      <c r="U2134" s="208">
        <v>2.3879999999999999</v>
      </c>
      <c r="V2134" s="208">
        <v>1.6060000000000001</v>
      </c>
      <c r="W2134" s="208">
        <v>1.276</v>
      </c>
      <c r="X2134" s="24"/>
      <c r="Y2134" s="24"/>
      <c r="Z2134" s="24"/>
      <c r="AA2134" s="208">
        <v>0.22900000000000001</v>
      </c>
      <c r="AB2134" s="208">
        <v>1.4630000000000001</v>
      </c>
      <c r="AC2134" s="208">
        <v>2.4830000000000001</v>
      </c>
      <c r="AD2134" s="208">
        <v>4.093</v>
      </c>
      <c r="AE2134" s="208">
        <v>2.9159999999999999</v>
      </c>
      <c r="AF2134" s="208">
        <v>2.9780000000000002</v>
      </c>
      <c r="AG2134" s="208">
        <v>2.0950000000000002</v>
      </c>
      <c r="AH2134" s="208">
        <v>1.603</v>
      </c>
      <c r="AI2134" s="208">
        <v>1.085</v>
      </c>
      <c r="AJ2134" s="24"/>
      <c r="AK2134" s="24"/>
      <c r="AL2134" s="24"/>
      <c r="AM2134" s="24"/>
      <c r="AN2134" s="208">
        <v>1.6579999999999999</v>
      </c>
      <c r="AO2134" s="24"/>
      <c r="AP2134" s="208">
        <v>5.0970000000000004</v>
      </c>
      <c r="AQ2134" s="208">
        <v>3.3660000000000001</v>
      </c>
      <c r="AR2134" s="208">
        <v>3.3969999999999998</v>
      </c>
      <c r="AS2134" s="208">
        <v>2.4449999999999998</v>
      </c>
      <c r="AT2134" s="208">
        <v>1.911</v>
      </c>
      <c r="AU2134" s="208">
        <v>0.97599999999999998</v>
      </c>
      <c r="AV2134" s="24"/>
      <c r="AW2134" s="24"/>
      <c r="AX2134" s="24"/>
      <c r="AY2134" s="208">
        <v>0.28499999999999998</v>
      </c>
      <c r="AZ2134" s="208">
        <v>0.95599999999999996</v>
      </c>
      <c r="BA2134" s="24"/>
      <c r="BB2134" s="21">
        <f t="shared" si="251"/>
        <v>5.0970000000000004</v>
      </c>
      <c r="BC2134" s="21"/>
      <c r="BD2134" s="22">
        <f t="shared" si="250"/>
        <v>6.8508064516129039</v>
      </c>
      <c r="BE2134" s="21"/>
      <c r="BG2134" s="10"/>
      <c r="BH2134" s="21">
        <f t="shared" si="247"/>
        <v>0</v>
      </c>
      <c r="BI2134" s="22">
        <f t="shared" si="247"/>
        <v>5.0970000000000008E-3</v>
      </c>
      <c r="BJ2134" s="21"/>
      <c r="BK2134" s="21">
        <v>0</v>
      </c>
      <c r="BL2134" s="22">
        <v>1.5291000000000003E-2</v>
      </c>
      <c r="BM2134" s="21"/>
      <c r="BN2134" s="21">
        <f t="shared" si="249"/>
        <v>0</v>
      </c>
      <c r="BO2134" s="22">
        <f t="shared" si="249"/>
        <v>6.116400000000001E-2</v>
      </c>
      <c r="BP2134" s="21">
        <f t="shared" si="249"/>
        <v>0</v>
      </c>
    </row>
    <row r="2135" spans="1:68" ht="11.1" hidden="1" customHeight="1" outlineLevel="1" collapsed="1" x14ac:dyDescent="0.2">
      <c r="A2135" s="10"/>
      <c r="B2135" s="18"/>
      <c r="C2135" s="18"/>
      <c r="D2135" s="18"/>
      <c r="E2135" s="19" t="s">
        <v>1925</v>
      </c>
      <c r="F2135" s="20"/>
      <c r="G2135" s="209">
        <v>13.917999999999999</v>
      </c>
      <c r="H2135" s="209">
        <v>2.198</v>
      </c>
      <c r="I2135" s="240">
        <v>2.7589999999999999</v>
      </c>
      <c r="J2135" s="240"/>
      <c r="K2135" s="209">
        <v>1.1499999999999999</v>
      </c>
      <c r="L2135" s="20"/>
      <c r="M2135" s="20"/>
      <c r="N2135" s="20"/>
      <c r="O2135" s="209">
        <v>0.22500000000000001</v>
      </c>
      <c r="P2135" s="209">
        <v>1.7250000000000001</v>
      </c>
      <c r="Q2135" s="209">
        <v>3.4369999999999998</v>
      </c>
      <c r="R2135" s="209">
        <v>2.907</v>
      </c>
      <c r="S2135" s="209">
        <v>4.1749999999999998</v>
      </c>
      <c r="T2135" s="209">
        <v>3.9540000000000002</v>
      </c>
      <c r="U2135" s="209">
        <v>3.157</v>
      </c>
      <c r="V2135" s="209">
        <v>2.2269999999999999</v>
      </c>
      <c r="W2135" s="209">
        <v>0.95499999999999996</v>
      </c>
      <c r="X2135" s="20"/>
      <c r="Y2135" s="20"/>
      <c r="Z2135" s="20"/>
      <c r="AA2135" s="209">
        <v>0.21</v>
      </c>
      <c r="AB2135" s="209">
        <v>1.698</v>
      </c>
      <c r="AC2135" s="209">
        <v>3.036</v>
      </c>
      <c r="AD2135" s="209">
        <v>3.7410000000000001</v>
      </c>
      <c r="AE2135" s="209">
        <v>4.8120000000000003</v>
      </c>
      <c r="AF2135" s="209">
        <v>4.1369999999999996</v>
      </c>
      <c r="AG2135" s="209">
        <v>2.9929999999999999</v>
      </c>
      <c r="AH2135" s="209">
        <v>1.5780000000000001</v>
      </c>
      <c r="AI2135" s="209">
        <v>1.101</v>
      </c>
      <c r="AJ2135" s="20"/>
      <c r="AK2135" s="20"/>
      <c r="AL2135" s="20"/>
      <c r="AM2135" s="20"/>
      <c r="AN2135" s="209">
        <v>2.0249999999999999</v>
      </c>
      <c r="AO2135" s="209">
        <v>3.1339999999999999</v>
      </c>
      <c r="AP2135" s="209">
        <v>4.452</v>
      </c>
      <c r="AQ2135" s="209">
        <v>4.7160000000000002</v>
      </c>
      <c r="AR2135" s="209">
        <v>4.7910000000000004</v>
      </c>
      <c r="AS2135" s="209">
        <v>3.26</v>
      </c>
      <c r="AT2135" s="209">
        <v>2.5539999999999998</v>
      </c>
      <c r="AU2135" s="209">
        <v>1.175</v>
      </c>
      <c r="AV2135" s="20"/>
      <c r="AW2135" s="20"/>
      <c r="AX2135" s="20"/>
      <c r="AY2135" s="209">
        <v>0.13300000000000001</v>
      </c>
      <c r="AZ2135" s="209">
        <v>1.264</v>
      </c>
      <c r="BA2135" s="209">
        <v>3.4249999999999998</v>
      </c>
      <c r="BB2135" s="21">
        <f t="shared" si="251"/>
        <v>13.917999999999999</v>
      </c>
      <c r="BC2135" s="21">
        <f>BD2135</f>
        <v>18.706989247311828</v>
      </c>
      <c r="BD2135" s="22">
        <f t="shared" si="250"/>
        <v>18.706989247311828</v>
      </c>
      <c r="BE2135" s="21">
        <f>BC2135-BD2135</f>
        <v>0</v>
      </c>
      <c r="BF2135" s="2">
        <v>5.5</v>
      </c>
      <c r="BG2135" s="10">
        <v>6</v>
      </c>
      <c r="BH2135" s="21">
        <f t="shared" si="247"/>
        <v>1.3918E-2</v>
      </c>
      <c r="BI2135" s="22">
        <f t="shared" si="247"/>
        <v>1.3918E-2</v>
      </c>
      <c r="BJ2135" s="21">
        <f>BH2135-BI2135</f>
        <v>0</v>
      </c>
      <c r="BK2135" s="21">
        <v>4.1753999999999999E-2</v>
      </c>
      <c r="BL2135" s="22">
        <v>4.1753999999999999E-2</v>
      </c>
      <c r="BM2135" s="21">
        <v>0</v>
      </c>
      <c r="BN2135" s="21">
        <f t="shared" si="249"/>
        <v>0.167016</v>
      </c>
      <c r="BO2135" s="22">
        <f t="shared" si="249"/>
        <v>0.167016</v>
      </c>
      <c r="BP2135" s="21">
        <f t="shared" si="249"/>
        <v>0</v>
      </c>
    </row>
    <row r="2136" spans="1:68" ht="11.1" hidden="1" customHeight="1" outlineLevel="2" x14ac:dyDescent="0.2">
      <c r="A2136" s="10"/>
      <c r="B2136" s="18"/>
      <c r="C2136" s="18"/>
      <c r="D2136" s="18"/>
      <c r="E2136" s="23" t="s">
        <v>1926</v>
      </c>
      <c r="F2136" s="24"/>
      <c r="G2136" s="208">
        <v>13.917999999999999</v>
      </c>
      <c r="H2136" s="208">
        <v>2.198</v>
      </c>
      <c r="I2136" s="239">
        <v>2.7589999999999999</v>
      </c>
      <c r="J2136" s="239"/>
      <c r="K2136" s="208">
        <v>1.1499999999999999</v>
      </c>
      <c r="L2136" s="24"/>
      <c r="M2136" s="24"/>
      <c r="N2136" s="24"/>
      <c r="O2136" s="208">
        <v>0.22500000000000001</v>
      </c>
      <c r="P2136" s="208">
        <v>1.7250000000000001</v>
      </c>
      <c r="Q2136" s="208">
        <v>3.4369999999999998</v>
      </c>
      <c r="R2136" s="208">
        <v>2.907</v>
      </c>
      <c r="S2136" s="208">
        <v>4.1749999999999998</v>
      </c>
      <c r="T2136" s="208">
        <v>3.9540000000000002</v>
      </c>
      <c r="U2136" s="208">
        <v>3.157</v>
      </c>
      <c r="V2136" s="208">
        <v>2.2269999999999999</v>
      </c>
      <c r="W2136" s="208">
        <v>0.95499999999999996</v>
      </c>
      <c r="X2136" s="24"/>
      <c r="Y2136" s="24"/>
      <c r="Z2136" s="24"/>
      <c r="AA2136" s="208">
        <v>0.21</v>
      </c>
      <c r="AB2136" s="208">
        <v>1.698</v>
      </c>
      <c r="AC2136" s="208">
        <v>3.036</v>
      </c>
      <c r="AD2136" s="208">
        <v>3.7410000000000001</v>
      </c>
      <c r="AE2136" s="208">
        <v>4.8120000000000003</v>
      </c>
      <c r="AF2136" s="208">
        <v>4.1369999999999996</v>
      </c>
      <c r="AG2136" s="208">
        <v>2.9929999999999999</v>
      </c>
      <c r="AH2136" s="208">
        <v>1.5780000000000001</v>
      </c>
      <c r="AI2136" s="208">
        <v>1.101</v>
      </c>
      <c r="AJ2136" s="24"/>
      <c r="AK2136" s="24"/>
      <c r="AL2136" s="24"/>
      <c r="AM2136" s="24"/>
      <c r="AN2136" s="208">
        <v>2.0249999999999999</v>
      </c>
      <c r="AO2136" s="208">
        <v>3.1339999999999999</v>
      </c>
      <c r="AP2136" s="208">
        <v>4.452</v>
      </c>
      <c r="AQ2136" s="208">
        <v>4.7160000000000002</v>
      </c>
      <c r="AR2136" s="208">
        <v>4.7910000000000004</v>
      </c>
      <c r="AS2136" s="208">
        <v>3.26</v>
      </c>
      <c r="AT2136" s="208">
        <v>2.5539999999999998</v>
      </c>
      <c r="AU2136" s="208">
        <v>1.175</v>
      </c>
      <c r="AV2136" s="24"/>
      <c r="AW2136" s="24"/>
      <c r="AX2136" s="24"/>
      <c r="AY2136" s="208">
        <v>0.13300000000000001</v>
      </c>
      <c r="AZ2136" s="208">
        <v>1.264</v>
      </c>
      <c r="BA2136" s="208">
        <v>3.4249999999999998</v>
      </c>
      <c r="BB2136" s="21">
        <f t="shared" si="251"/>
        <v>13.917999999999999</v>
      </c>
      <c r="BC2136" s="21"/>
      <c r="BD2136" s="22">
        <f t="shared" si="250"/>
        <v>18.706989247311828</v>
      </c>
      <c r="BE2136" s="21"/>
      <c r="BG2136" s="10"/>
      <c r="BH2136" s="21">
        <f t="shared" si="247"/>
        <v>0</v>
      </c>
      <c r="BI2136" s="22">
        <f t="shared" si="247"/>
        <v>1.3918E-2</v>
      </c>
      <c r="BJ2136" s="21"/>
      <c r="BK2136" s="21">
        <v>0</v>
      </c>
      <c r="BL2136" s="22">
        <v>4.1753999999999999E-2</v>
      </c>
      <c r="BM2136" s="21"/>
      <c r="BN2136" s="21">
        <f t="shared" si="249"/>
        <v>0</v>
      </c>
      <c r="BO2136" s="22">
        <f t="shared" si="249"/>
        <v>0.167016</v>
      </c>
      <c r="BP2136" s="21">
        <f t="shared" si="249"/>
        <v>0</v>
      </c>
    </row>
    <row r="2137" spans="1:68" ht="11.1" hidden="1" customHeight="1" outlineLevel="1" collapsed="1" x14ac:dyDescent="0.2">
      <c r="A2137" s="10"/>
      <c r="B2137" s="18"/>
      <c r="C2137" s="18"/>
      <c r="D2137" s="18"/>
      <c r="E2137" s="19" t="s">
        <v>1927</v>
      </c>
      <c r="F2137" s="209">
        <v>7.2329999999999997</v>
      </c>
      <c r="G2137" s="209">
        <v>6.6609999999999996</v>
      </c>
      <c r="H2137" s="209">
        <v>3.9969999999999999</v>
      </c>
      <c r="I2137" s="240">
        <v>3.258</v>
      </c>
      <c r="J2137" s="240"/>
      <c r="K2137" s="209">
        <v>2.23</v>
      </c>
      <c r="L2137" s="209">
        <v>0.129</v>
      </c>
      <c r="M2137" s="20"/>
      <c r="N2137" s="20"/>
      <c r="O2137" s="209">
        <v>0.111</v>
      </c>
      <c r="P2137" s="209">
        <v>2.242</v>
      </c>
      <c r="Q2137" s="209">
        <v>6.883</v>
      </c>
      <c r="R2137" s="209">
        <v>5.3920000000000003</v>
      </c>
      <c r="S2137" s="209">
        <v>5.6520000000000001</v>
      </c>
      <c r="T2137" s="209">
        <v>5.7830000000000004</v>
      </c>
      <c r="U2137" s="209">
        <v>4.1180000000000003</v>
      </c>
      <c r="V2137" s="209">
        <v>3.1840000000000002</v>
      </c>
      <c r="W2137" s="209">
        <v>2.0070000000000001</v>
      </c>
      <c r="X2137" s="209">
        <v>0.60499999999999998</v>
      </c>
      <c r="Y2137" s="20"/>
      <c r="Z2137" s="20"/>
      <c r="AA2137" s="209">
        <v>0.80700000000000005</v>
      </c>
      <c r="AB2137" s="209">
        <v>2.7690000000000001</v>
      </c>
      <c r="AC2137" s="209">
        <v>4.968</v>
      </c>
      <c r="AD2137" s="209">
        <v>6.2039999999999997</v>
      </c>
      <c r="AE2137" s="20"/>
      <c r="AF2137" s="209">
        <v>12.502000000000001</v>
      </c>
      <c r="AG2137" s="209">
        <v>4.21</v>
      </c>
      <c r="AH2137" s="209">
        <v>3.2480000000000002</v>
      </c>
      <c r="AI2137" s="209">
        <v>2.556</v>
      </c>
      <c r="AJ2137" s="20"/>
      <c r="AK2137" s="20"/>
      <c r="AL2137" s="20"/>
      <c r="AM2137" s="209">
        <v>0.28799999999999998</v>
      </c>
      <c r="AN2137" s="209">
        <v>3.5459999999999998</v>
      </c>
      <c r="AO2137" s="209">
        <v>4.8899999999999997</v>
      </c>
      <c r="AP2137" s="209">
        <v>6.61</v>
      </c>
      <c r="AQ2137" s="209">
        <v>6.8739999999999997</v>
      </c>
      <c r="AR2137" s="209">
        <v>6.0830000000000002</v>
      </c>
      <c r="AS2137" s="209">
        <v>5.157</v>
      </c>
      <c r="AT2137" s="209">
        <v>3.9430000000000001</v>
      </c>
      <c r="AU2137" s="209">
        <v>2.1989999999999998</v>
      </c>
      <c r="AV2137" s="209">
        <v>0.123</v>
      </c>
      <c r="AW2137" s="20"/>
      <c r="AX2137" s="20"/>
      <c r="AY2137" s="209">
        <v>1.365</v>
      </c>
      <c r="AZ2137" s="209">
        <v>1.833</v>
      </c>
      <c r="BA2137" s="209">
        <v>4.1120000000000001</v>
      </c>
      <c r="BB2137" s="21">
        <f t="shared" si="251"/>
        <v>12.502000000000001</v>
      </c>
      <c r="BC2137" s="21">
        <f>BF2137</f>
        <v>44.46</v>
      </c>
      <c r="BD2137" s="22">
        <f t="shared" si="250"/>
        <v>16.803763440860216</v>
      </c>
      <c r="BE2137" s="21">
        <f>BC2137-BD2137</f>
        <v>27.656236559139785</v>
      </c>
      <c r="BF2137" s="2">
        <v>44.46</v>
      </c>
      <c r="BG2137" s="10">
        <v>6</v>
      </c>
      <c r="BH2137" s="21">
        <f t="shared" si="247"/>
        <v>3.3078239999999995E-2</v>
      </c>
      <c r="BI2137" s="22">
        <f t="shared" si="247"/>
        <v>1.2501999999999999E-2</v>
      </c>
      <c r="BJ2137" s="21">
        <f>BH2137-BI2137</f>
        <v>2.0576239999999996E-2</v>
      </c>
      <c r="BK2137" s="21">
        <v>9.9234719999999985E-2</v>
      </c>
      <c r="BL2137" s="22">
        <v>3.7505999999999998E-2</v>
      </c>
      <c r="BM2137" s="21">
        <v>6.1728719999999987E-2</v>
      </c>
      <c r="BN2137" s="21">
        <f t="shared" si="249"/>
        <v>0.39693887999999994</v>
      </c>
      <c r="BO2137" s="22">
        <f t="shared" si="249"/>
        <v>0.15002399999999999</v>
      </c>
      <c r="BP2137" s="21">
        <f t="shared" si="249"/>
        <v>0.24691487999999995</v>
      </c>
    </row>
    <row r="2138" spans="1:68" ht="11.1" hidden="1" customHeight="1" outlineLevel="2" x14ac:dyDescent="0.2">
      <c r="A2138" s="10"/>
      <c r="B2138" s="18"/>
      <c r="C2138" s="18"/>
      <c r="D2138" s="18"/>
      <c r="E2138" s="23" t="s">
        <v>1928</v>
      </c>
      <c r="F2138" s="208">
        <v>5.3490000000000002</v>
      </c>
      <c r="G2138" s="208">
        <v>5.2140000000000004</v>
      </c>
      <c r="H2138" s="208">
        <v>3.0230000000000001</v>
      </c>
      <c r="I2138" s="239">
        <v>2.4860000000000002</v>
      </c>
      <c r="J2138" s="239"/>
      <c r="K2138" s="208">
        <v>1.8260000000000001</v>
      </c>
      <c r="L2138" s="24"/>
      <c r="M2138" s="24"/>
      <c r="N2138" s="24"/>
      <c r="O2138" s="24"/>
      <c r="P2138" s="208">
        <v>1.712</v>
      </c>
      <c r="Q2138" s="208">
        <v>5.6029999999999998</v>
      </c>
      <c r="R2138" s="208">
        <v>4.1559999999999997</v>
      </c>
      <c r="S2138" s="208">
        <v>4.18</v>
      </c>
      <c r="T2138" s="208">
        <v>4.1340000000000003</v>
      </c>
      <c r="U2138" s="208">
        <v>2.9350000000000001</v>
      </c>
      <c r="V2138" s="208">
        <v>2.387</v>
      </c>
      <c r="W2138" s="208">
        <v>1.542</v>
      </c>
      <c r="X2138" s="208">
        <v>0.35199999999999998</v>
      </c>
      <c r="Y2138" s="24"/>
      <c r="Z2138" s="24"/>
      <c r="AA2138" s="208">
        <v>0.40100000000000002</v>
      </c>
      <c r="AB2138" s="208">
        <v>2.1909999999999998</v>
      </c>
      <c r="AC2138" s="208">
        <v>3.8140000000000001</v>
      </c>
      <c r="AD2138" s="208">
        <v>4.5880000000000001</v>
      </c>
      <c r="AE2138" s="24"/>
      <c r="AF2138" s="208">
        <v>9.2550000000000008</v>
      </c>
      <c r="AG2138" s="208">
        <v>3.1440000000000001</v>
      </c>
      <c r="AH2138" s="208">
        <v>2.617</v>
      </c>
      <c r="AI2138" s="208">
        <v>2.1659999999999999</v>
      </c>
      <c r="AJ2138" s="24"/>
      <c r="AK2138" s="24"/>
      <c r="AL2138" s="24"/>
      <c r="AM2138" s="208">
        <v>0.11700000000000001</v>
      </c>
      <c r="AN2138" s="208">
        <v>2.6549999999999998</v>
      </c>
      <c r="AO2138" s="208">
        <v>3.7189999999999999</v>
      </c>
      <c r="AP2138" s="208">
        <v>4.9909999999999997</v>
      </c>
      <c r="AQ2138" s="208">
        <v>5.1079999999999997</v>
      </c>
      <c r="AR2138" s="208">
        <v>4.4710000000000001</v>
      </c>
      <c r="AS2138" s="208">
        <v>3.9279999999999999</v>
      </c>
      <c r="AT2138" s="208">
        <v>3.0990000000000002</v>
      </c>
      <c r="AU2138" s="208">
        <v>1.74</v>
      </c>
      <c r="AV2138" s="208">
        <v>2.7E-2</v>
      </c>
      <c r="AW2138" s="24"/>
      <c r="AX2138" s="24"/>
      <c r="AY2138" s="208">
        <v>0.96</v>
      </c>
      <c r="AZ2138" s="208">
        <v>1.4450000000000001</v>
      </c>
      <c r="BA2138" s="208">
        <v>3.1720000000000002</v>
      </c>
      <c r="BB2138" s="21">
        <f t="shared" si="251"/>
        <v>9.2550000000000008</v>
      </c>
      <c r="BC2138" s="21"/>
      <c r="BD2138" s="22">
        <f t="shared" si="250"/>
        <v>12.43951612903226</v>
      </c>
      <c r="BE2138" s="21"/>
      <c r="BG2138" s="10"/>
      <c r="BH2138" s="21">
        <f t="shared" ref="BH2138:BI2254" si="252">(BC2138*24*31/1000000)</f>
        <v>0</v>
      </c>
      <c r="BI2138" s="22">
        <f t="shared" si="252"/>
        <v>9.2550000000000011E-3</v>
      </c>
      <c r="BJ2138" s="21"/>
      <c r="BK2138" s="21">
        <v>0</v>
      </c>
      <c r="BL2138" s="22">
        <v>2.7765000000000005E-2</v>
      </c>
      <c r="BM2138" s="21"/>
      <c r="BN2138" s="21">
        <f t="shared" si="249"/>
        <v>0</v>
      </c>
      <c r="BO2138" s="22">
        <f t="shared" si="249"/>
        <v>0.11106000000000002</v>
      </c>
      <c r="BP2138" s="21">
        <f t="shared" si="249"/>
        <v>0</v>
      </c>
    </row>
    <row r="2139" spans="1:68" ht="11.1" hidden="1" customHeight="1" outlineLevel="2" x14ac:dyDescent="0.2">
      <c r="A2139" s="10"/>
      <c r="B2139" s="18"/>
      <c r="C2139" s="18"/>
      <c r="D2139" s="18"/>
      <c r="E2139" s="23" t="s">
        <v>1929</v>
      </c>
      <c r="F2139" s="208">
        <v>1.8839999999999999</v>
      </c>
      <c r="G2139" s="208">
        <v>1.4470000000000001</v>
      </c>
      <c r="H2139" s="208">
        <v>0.97399999999999998</v>
      </c>
      <c r="I2139" s="239">
        <v>0.77200000000000002</v>
      </c>
      <c r="J2139" s="239"/>
      <c r="K2139" s="208">
        <v>0.40400000000000003</v>
      </c>
      <c r="L2139" s="208">
        <v>0.129</v>
      </c>
      <c r="M2139" s="24"/>
      <c r="N2139" s="24"/>
      <c r="O2139" s="208">
        <v>0.111</v>
      </c>
      <c r="P2139" s="208">
        <v>0.53</v>
      </c>
      <c r="Q2139" s="208">
        <v>1.28</v>
      </c>
      <c r="R2139" s="208">
        <v>1.236</v>
      </c>
      <c r="S2139" s="208">
        <v>1.472</v>
      </c>
      <c r="T2139" s="208">
        <v>1.649</v>
      </c>
      <c r="U2139" s="208">
        <v>1.1830000000000001</v>
      </c>
      <c r="V2139" s="208">
        <v>0.79700000000000004</v>
      </c>
      <c r="W2139" s="208">
        <v>0.46500000000000002</v>
      </c>
      <c r="X2139" s="208">
        <v>0.253</v>
      </c>
      <c r="Y2139" s="24"/>
      <c r="Z2139" s="24"/>
      <c r="AA2139" s="208">
        <v>0.40600000000000003</v>
      </c>
      <c r="AB2139" s="208">
        <v>0.57799999999999996</v>
      </c>
      <c r="AC2139" s="208">
        <v>1.1539999999999999</v>
      </c>
      <c r="AD2139" s="208">
        <v>1.6160000000000001</v>
      </c>
      <c r="AE2139" s="24"/>
      <c r="AF2139" s="208">
        <v>3.2469999999999999</v>
      </c>
      <c r="AG2139" s="208">
        <v>1.0660000000000001</v>
      </c>
      <c r="AH2139" s="208">
        <v>0.63100000000000001</v>
      </c>
      <c r="AI2139" s="208">
        <v>0.39</v>
      </c>
      <c r="AJ2139" s="24"/>
      <c r="AK2139" s="24"/>
      <c r="AL2139" s="24"/>
      <c r="AM2139" s="208">
        <v>0.17100000000000001</v>
      </c>
      <c r="AN2139" s="208">
        <v>0.89100000000000001</v>
      </c>
      <c r="AO2139" s="208">
        <v>1.171</v>
      </c>
      <c r="AP2139" s="208">
        <v>1.619</v>
      </c>
      <c r="AQ2139" s="208">
        <v>1.766</v>
      </c>
      <c r="AR2139" s="208">
        <v>1.6120000000000001</v>
      </c>
      <c r="AS2139" s="208">
        <v>1.2290000000000001</v>
      </c>
      <c r="AT2139" s="208">
        <v>0.84399999999999997</v>
      </c>
      <c r="AU2139" s="208">
        <v>0.45900000000000002</v>
      </c>
      <c r="AV2139" s="208">
        <v>9.6000000000000002E-2</v>
      </c>
      <c r="AW2139" s="24"/>
      <c r="AX2139" s="24"/>
      <c r="AY2139" s="208">
        <v>0.40500000000000003</v>
      </c>
      <c r="AZ2139" s="208">
        <v>0.38800000000000001</v>
      </c>
      <c r="BA2139" s="208">
        <v>0.94</v>
      </c>
      <c r="BB2139" s="21">
        <f t="shared" si="251"/>
        <v>3.2469999999999999</v>
      </c>
      <c r="BC2139" s="21"/>
      <c r="BD2139" s="22">
        <f t="shared" si="250"/>
        <v>4.364247311827957</v>
      </c>
      <c r="BE2139" s="21"/>
      <c r="BG2139" s="10"/>
      <c r="BH2139" s="21">
        <f t="shared" si="252"/>
        <v>0</v>
      </c>
      <c r="BI2139" s="22">
        <f t="shared" si="252"/>
        <v>3.2469999999999999E-3</v>
      </c>
      <c r="BJ2139" s="21"/>
      <c r="BK2139" s="21">
        <v>0</v>
      </c>
      <c r="BL2139" s="22">
        <v>9.7409999999999997E-3</v>
      </c>
      <c r="BM2139" s="21"/>
      <c r="BN2139" s="21">
        <f t="shared" si="249"/>
        <v>0</v>
      </c>
      <c r="BO2139" s="22">
        <f t="shared" si="249"/>
        <v>3.8963999999999999E-2</v>
      </c>
      <c r="BP2139" s="21">
        <f t="shared" si="249"/>
        <v>0</v>
      </c>
    </row>
    <row r="2140" spans="1:68" ht="11.1" hidden="1" customHeight="1" outlineLevel="1" collapsed="1" x14ac:dyDescent="0.2">
      <c r="A2140" s="10"/>
      <c r="B2140" s="18"/>
      <c r="C2140" s="18"/>
      <c r="D2140" s="18"/>
      <c r="E2140" s="19" t="s">
        <v>1930</v>
      </c>
      <c r="F2140" s="20"/>
      <c r="G2140" s="20"/>
      <c r="H2140" s="20"/>
      <c r="I2140" s="20"/>
      <c r="J2140" s="20"/>
      <c r="K2140" s="20"/>
      <c r="L2140" s="20"/>
      <c r="M2140" s="20"/>
      <c r="N2140" s="20"/>
      <c r="O2140" s="20"/>
      <c r="P2140" s="20"/>
      <c r="Q2140" s="20"/>
      <c r="R2140" s="20"/>
      <c r="S2140" s="20"/>
      <c r="T2140" s="20"/>
      <c r="U2140" s="20"/>
      <c r="V2140" s="20"/>
      <c r="W2140" s="20"/>
      <c r="X2140" s="20"/>
      <c r="Y2140" s="20"/>
      <c r="Z2140" s="20"/>
      <c r="AA2140" s="20"/>
      <c r="AB2140" s="20"/>
      <c r="AC2140" s="20"/>
      <c r="AD2140" s="20"/>
      <c r="AE2140" s="20"/>
      <c r="AF2140" s="20"/>
      <c r="AG2140" s="20"/>
      <c r="AH2140" s="20"/>
      <c r="AI2140" s="20"/>
      <c r="AJ2140" s="20"/>
      <c r="AK2140" s="20"/>
      <c r="AL2140" s="20"/>
      <c r="AM2140" s="20"/>
      <c r="AN2140" s="209">
        <v>2.3759999999999999</v>
      </c>
      <c r="AO2140" s="20"/>
      <c r="AP2140" s="209">
        <v>11.839</v>
      </c>
      <c r="AQ2140" s="209">
        <v>8.1980000000000004</v>
      </c>
      <c r="AR2140" s="209">
        <v>6.7949999999999999</v>
      </c>
      <c r="AS2140" s="209">
        <v>5.4580000000000002</v>
      </c>
      <c r="AT2140" s="209">
        <v>3.915</v>
      </c>
      <c r="AU2140" s="209">
        <v>2.1850000000000001</v>
      </c>
      <c r="AV2140" s="20"/>
      <c r="AW2140" s="20"/>
      <c r="AX2140" s="20"/>
      <c r="AY2140" s="209">
        <v>1.5089999999999999</v>
      </c>
      <c r="AZ2140" s="209">
        <v>2.411</v>
      </c>
      <c r="BA2140" s="209">
        <v>3</v>
      </c>
      <c r="BB2140" s="21">
        <f t="shared" si="251"/>
        <v>11.839</v>
      </c>
      <c r="BC2140" s="21">
        <f>BD2140</f>
        <v>15.91263440860215</v>
      </c>
      <c r="BD2140" s="22">
        <f t="shared" si="250"/>
        <v>15.91263440860215</v>
      </c>
      <c r="BE2140" s="21">
        <f>BC2140-BD2140</f>
        <v>0</v>
      </c>
      <c r="BF2140" s="2">
        <v>9</v>
      </c>
      <c r="BG2140" s="10">
        <v>6</v>
      </c>
      <c r="BH2140" s="21">
        <f t="shared" si="252"/>
        <v>1.1839000000000001E-2</v>
      </c>
      <c r="BI2140" s="22">
        <f t="shared" si="252"/>
        <v>1.1839000000000001E-2</v>
      </c>
      <c r="BJ2140" s="21">
        <f>BH2140-BI2140</f>
        <v>0</v>
      </c>
      <c r="BK2140" s="21">
        <v>3.5517E-2</v>
      </c>
      <c r="BL2140" s="22">
        <v>3.5517E-2</v>
      </c>
      <c r="BM2140" s="21">
        <v>0</v>
      </c>
      <c r="BN2140" s="21">
        <f t="shared" si="249"/>
        <v>0.142068</v>
      </c>
      <c r="BO2140" s="22">
        <f t="shared" si="249"/>
        <v>0.142068</v>
      </c>
      <c r="BP2140" s="21">
        <f t="shared" si="249"/>
        <v>0</v>
      </c>
    </row>
    <row r="2141" spans="1:68" ht="11.1" hidden="1" customHeight="1" outlineLevel="2" x14ac:dyDescent="0.2">
      <c r="A2141" s="10"/>
      <c r="B2141" s="18"/>
      <c r="C2141" s="18"/>
      <c r="D2141" s="18"/>
      <c r="E2141" s="23" t="s">
        <v>1931</v>
      </c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  <c r="AL2141" s="24"/>
      <c r="AM2141" s="24"/>
      <c r="AN2141" s="208">
        <v>2.3759999999999999</v>
      </c>
      <c r="AO2141" s="24"/>
      <c r="AP2141" s="208">
        <v>11.839</v>
      </c>
      <c r="AQ2141" s="208">
        <v>8.1980000000000004</v>
      </c>
      <c r="AR2141" s="208">
        <v>6.7949999999999999</v>
      </c>
      <c r="AS2141" s="208">
        <v>5.4580000000000002</v>
      </c>
      <c r="AT2141" s="208">
        <v>3.915</v>
      </c>
      <c r="AU2141" s="208">
        <v>2.1850000000000001</v>
      </c>
      <c r="AV2141" s="24"/>
      <c r="AW2141" s="24"/>
      <c r="AX2141" s="24"/>
      <c r="AY2141" s="208">
        <v>1.5089999999999999</v>
      </c>
      <c r="AZ2141" s="208">
        <v>2.411</v>
      </c>
      <c r="BA2141" s="208">
        <v>3</v>
      </c>
      <c r="BB2141" s="21">
        <f t="shared" si="251"/>
        <v>11.839</v>
      </c>
      <c r="BC2141" s="21"/>
      <c r="BD2141" s="22">
        <f t="shared" si="250"/>
        <v>15.91263440860215</v>
      </c>
      <c r="BE2141" s="21"/>
      <c r="BG2141" s="10"/>
      <c r="BH2141" s="21">
        <f t="shared" si="252"/>
        <v>0</v>
      </c>
      <c r="BI2141" s="22">
        <f t="shared" si="252"/>
        <v>1.1839000000000001E-2</v>
      </c>
      <c r="BJ2141" s="21"/>
      <c r="BK2141" s="21">
        <v>0</v>
      </c>
      <c r="BL2141" s="22">
        <v>3.5517E-2</v>
      </c>
      <c r="BM2141" s="21"/>
      <c r="BN2141" s="21">
        <f t="shared" si="249"/>
        <v>0</v>
      </c>
      <c r="BO2141" s="22">
        <f t="shared" si="249"/>
        <v>0.142068</v>
      </c>
      <c r="BP2141" s="21">
        <f t="shared" si="249"/>
        <v>0</v>
      </c>
    </row>
    <row r="2142" spans="1:68" ht="11.1" hidden="1" customHeight="1" outlineLevel="1" collapsed="1" x14ac:dyDescent="0.2">
      <c r="A2142" s="10"/>
      <c r="B2142" s="18"/>
      <c r="C2142" s="18"/>
      <c r="D2142" s="18"/>
      <c r="E2142" s="19" t="s">
        <v>1932</v>
      </c>
      <c r="F2142" s="209">
        <v>6.3760000000000003</v>
      </c>
      <c r="G2142" s="209">
        <v>6.2539999999999996</v>
      </c>
      <c r="H2142" s="209">
        <v>5.0919999999999996</v>
      </c>
      <c r="I2142" s="240">
        <v>3.2309999999999999</v>
      </c>
      <c r="J2142" s="240"/>
      <c r="K2142" s="209">
        <v>1.8660000000000001</v>
      </c>
      <c r="L2142" s="20"/>
      <c r="M2142" s="20"/>
      <c r="N2142" s="20"/>
      <c r="O2142" s="209">
        <v>0.35199999999999998</v>
      </c>
      <c r="P2142" s="209">
        <v>1.988</v>
      </c>
      <c r="Q2142" s="209">
        <v>3.9119999999999999</v>
      </c>
      <c r="R2142" s="209">
        <v>6.36</v>
      </c>
      <c r="S2142" s="209">
        <v>6.4450000000000003</v>
      </c>
      <c r="T2142" s="209">
        <v>7.02</v>
      </c>
      <c r="U2142" s="209">
        <v>5.5579999999999998</v>
      </c>
      <c r="V2142" s="209">
        <v>2.9590000000000001</v>
      </c>
      <c r="W2142" s="209">
        <v>1.5669999999999999</v>
      </c>
      <c r="X2142" s="20"/>
      <c r="Y2142" s="20"/>
      <c r="Z2142" s="20"/>
      <c r="AA2142" s="209">
        <v>0.49199999999999999</v>
      </c>
      <c r="AB2142" s="209">
        <v>2</v>
      </c>
      <c r="AC2142" s="209">
        <v>4.1120000000000001</v>
      </c>
      <c r="AD2142" s="209">
        <v>5.6440000000000001</v>
      </c>
      <c r="AE2142" s="20"/>
      <c r="AF2142" s="209">
        <v>11.776</v>
      </c>
      <c r="AG2142" s="209">
        <v>4.3410000000000002</v>
      </c>
      <c r="AH2142" s="209">
        <v>2.532</v>
      </c>
      <c r="AI2142" s="209">
        <v>2.08</v>
      </c>
      <c r="AJ2142" s="20"/>
      <c r="AK2142" s="20"/>
      <c r="AL2142" s="20"/>
      <c r="AM2142" s="209">
        <v>1.335</v>
      </c>
      <c r="AN2142" s="209">
        <v>2.5110000000000001</v>
      </c>
      <c r="AO2142" s="209">
        <v>4.1420000000000003</v>
      </c>
      <c r="AP2142" s="209">
        <v>6.1669999999999998</v>
      </c>
      <c r="AQ2142" s="209">
        <v>7.0789999999999997</v>
      </c>
      <c r="AR2142" s="209">
        <v>6.0659999999999998</v>
      </c>
      <c r="AS2142" s="209">
        <v>7.31</v>
      </c>
      <c r="AT2142" s="209">
        <v>2.0470000000000002</v>
      </c>
      <c r="AU2142" s="209">
        <v>1.4730000000000001</v>
      </c>
      <c r="AV2142" s="209">
        <v>0.33900000000000002</v>
      </c>
      <c r="AW2142" s="20"/>
      <c r="AX2142" s="20"/>
      <c r="AY2142" s="209">
        <v>1.0649999999999999</v>
      </c>
      <c r="AZ2142" s="209">
        <v>2.08</v>
      </c>
      <c r="BA2142" s="209">
        <v>3.3050000000000002</v>
      </c>
      <c r="BB2142" s="21">
        <f t="shared" si="251"/>
        <v>11.776</v>
      </c>
      <c r="BC2142" s="21">
        <f>BD2142</f>
        <v>15.82795698924731</v>
      </c>
      <c r="BD2142" s="22">
        <f t="shared" si="250"/>
        <v>15.82795698924731</v>
      </c>
      <c r="BE2142" s="21">
        <f>BC2142-BD2142</f>
        <v>0</v>
      </c>
      <c r="BF2142" s="2">
        <v>5.6</v>
      </c>
      <c r="BG2142" s="10">
        <v>6</v>
      </c>
      <c r="BH2142" s="21">
        <f t="shared" si="252"/>
        <v>1.1775999999999998E-2</v>
      </c>
      <c r="BI2142" s="22">
        <f t="shared" si="252"/>
        <v>1.1775999999999998E-2</v>
      </c>
      <c r="BJ2142" s="21">
        <f>BH2142-BI2142</f>
        <v>0</v>
      </c>
      <c r="BK2142" s="21">
        <v>3.5327999999999998E-2</v>
      </c>
      <c r="BL2142" s="22">
        <v>3.5327999999999998E-2</v>
      </c>
      <c r="BM2142" s="21">
        <v>0</v>
      </c>
      <c r="BN2142" s="21">
        <f t="shared" si="249"/>
        <v>0.14131199999999999</v>
      </c>
      <c r="BO2142" s="22">
        <f t="shared" si="249"/>
        <v>0.14131199999999999</v>
      </c>
      <c r="BP2142" s="21">
        <f t="shared" si="249"/>
        <v>0</v>
      </c>
    </row>
    <row r="2143" spans="1:68" ht="11.1" hidden="1" customHeight="1" outlineLevel="2" x14ac:dyDescent="0.2">
      <c r="A2143" s="10"/>
      <c r="B2143" s="18"/>
      <c r="C2143" s="18"/>
      <c r="D2143" s="18"/>
      <c r="E2143" s="23" t="s">
        <v>1933</v>
      </c>
      <c r="F2143" s="208">
        <v>6.3760000000000003</v>
      </c>
      <c r="G2143" s="208">
        <v>6.2539999999999996</v>
      </c>
      <c r="H2143" s="208">
        <v>5.0919999999999996</v>
      </c>
      <c r="I2143" s="239">
        <v>3.2309999999999999</v>
      </c>
      <c r="J2143" s="239"/>
      <c r="K2143" s="208">
        <v>1.8660000000000001</v>
      </c>
      <c r="L2143" s="24"/>
      <c r="M2143" s="24"/>
      <c r="N2143" s="24"/>
      <c r="O2143" s="208">
        <v>0.35199999999999998</v>
      </c>
      <c r="P2143" s="208">
        <v>1.988</v>
      </c>
      <c r="Q2143" s="208">
        <v>3.9119999999999999</v>
      </c>
      <c r="R2143" s="208">
        <v>6.36</v>
      </c>
      <c r="S2143" s="208">
        <v>6.4450000000000003</v>
      </c>
      <c r="T2143" s="208">
        <v>7.02</v>
      </c>
      <c r="U2143" s="208">
        <v>5.5579999999999998</v>
      </c>
      <c r="V2143" s="208">
        <v>2.9590000000000001</v>
      </c>
      <c r="W2143" s="208">
        <v>1.5669999999999999</v>
      </c>
      <c r="X2143" s="24"/>
      <c r="Y2143" s="24"/>
      <c r="Z2143" s="24"/>
      <c r="AA2143" s="208">
        <v>0.49199999999999999</v>
      </c>
      <c r="AB2143" s="208">
        <v>2</v>
      </c>
      <c r="AC2143" s="208">
        <v>4.1120000000000001</v>
      </c>
      <c r="AD2143" s="208">
        <v>5.6440000000000001</v>
      </c>
      <c r="AE2143" s="24"/>
      <c r="AF2143" s="208">
        <v>11.776</v>
      </c>
      <c r="AG2143" s="208">
        <v>4.3410000000000002</v>
      </c>
      <c r="AH2143" s="208">
        <v>2.532</v>
      </c>
      <c r="AI2143" s="208">
        <v>2.08</v>
      </c>
      <c r="AJ2143" s="24"/>
      <c r="AK2143" s="24"/>
      <c r="AL2143" s="24"/>
      <c r="AM2143" s="208">
        <v>1.335</v>
      </c>
      <c r="AN2143" s="208">
        <v>2.5110000000000001</v>
      </c>
      <c r="AO2143" s="208">
        <v>4.1420000000000003</v>
      </c>
      <c r="AP2143" s="208">
        <v>6.1669999999999998</v>
      </c>
      <c r="AQ2143" s="208">
        <v>7.0789999999999997</v>
      </c>
      <c r="AR2143" s="208">
        <v>6.0659999999999998</v>
      </c>
      <c r="AS2143" s="208">
        <v>7.31</v>
      </c>
      <c r="AT2143" s="208">
        <v>2.0470000000000002</v>
      </c>
      <c r="AU2143" s="208">
        <v>1.4730000000000001</v>
      </c>
      <c r="AV2143" s="208">
        <v>0.33900000000000002</v>
      </c>
      <c r="AW2143" s="24"/>
      <c r="AX2143" s="24"/>
      <c r="AY2143" s="208">
        <v>1.0649999999999999</v>
      </c>
      <c r="AZ2143" s="208">
        <v>2.08</v>
      </c>
      <c r="BA2143" s="208">
        <v>3.3050000000000002</v>
      </c>
      <c r="BB2143" s="21">
        <f t="shared" si="251"/>
        <v>11.776</v>
      </c>
      <c r="BC2143" s="21"/>
      <c r="BD2143" s="22">
        <f t="shared" si="250"/>
        <v>15.82795698924731</v>
      </c>
      <c r="BE2143" s="21"/>
      <c r="BG2143" s="10"/>
      <c r="BH2143" s="21">
        <f t="shared" si="252"/>
        <v>0</v>
      </c>
      <c r="BI2143" s="22">
        <f t="shared" si="252"/>
        <v>1.1775999999999998E-2</v>
      </c>
      <c r="BJ2143" s="21"/>
      <c r="BK2143" s="21">
        <v>0</v>
      </c>
      <c r="BL2143" s="22">
        <v>3.5327999999999998E-2</v>
      </c>
      <c r="BM2143" s="21"/>
      <c r="BN2143" s="21">
        <f t="shared" si="249"/>
        <v>0</v>
      </c>
      <c r="BO2143" s="22">
        <f t="shared" si="249"/>
        <v>0.14131199999999999</v>
      </c>
      <c r="BP2143" s="21">
        <f t="shared" si="249"/>
        <v>0</v>
      </c>
    </row>
    <row r="2144" spans="1:68" ht="11.1" hidden="1" customHeight="1" outlineLevel="1" collapsed="1" x14ac:dyDescent="0.2">
      <c r="A2144" s="10"/>
      <c r="B2144" s="18"/>
      <c r="C2144" s="18"/>
      <c r="D2144" s="18"/>
      <c r="E2144" s="19" t="s">
        <v>1934</v>
      </c>
      <c r="F2144" s="209">
        <v>3.0950000000000002</v>
      </c>
      <c r="G2144" s="209">
        <v>2.7839999999999998</v>
      </c>
      <c r="H2144" s="209">
        <v>1.931</v>
      </c>
      <c r="I2144" s="240">
        <v>1.468</v>
      </c>
      <c r="J2144" s="240"/>
      <c r="K2144" s="209">
        <v>0.93899999999999995</v>
      </c>
      <c r="L2144" s="209">
        <v>0.30499999999999999</v>
      </c>
      <c r="M2144" s="20"/>
      <c r="N2144" s="20"/>
      <c r="O2144" s="209">
        <v>0.26100000000000001</v>
      </c>
      <c r="P2144" s="209">
        <v>0.84399999999999997</v>
      </c>
      <c r="Q2144" s="209">
        <v>1.599</v>
      </c>
      <c r="R2144" s="209">
        <v>2.1709999999999998</v>
      </c>
      <c r="S2144" s="209">
        <v>2.3679999999999999</v>
      </c>
      <c r="T2144" s="209">
        <v>2.6629999999999998</v>
      </c>
      <c r="U2144" s="209">
        <v>1.4450000000000001</v>
      </c>
      <c r="V2144" s="209">
        <v>0.86599999999999999</v>
      </c>
      <c r="W2144" s="209">
        <v>0.623</v>
      </c>
      <c r="X2144" s="209">
        <v>0.217</v>
      </c>
      <c r="Y2144" s="20"/>
      <c r="Z2144" s="209">
        <v>0.05</v>
      </c>
      <c r="AA2144" s="209">
        <v>0.223</v>
      </c>
      <c r="AB2144" s="209">
        <v>0.83899999999999997</v>
      </c>
      <c r="AC2144" s="209">
        <v>1</v>
      </c>
      <c r="AD2144" s="209">
        <v>2.85</v>
      </c>
      <c r="AE2144" s="20"/>
      <c r="AF2144" s="209">
        <v>4.8520000000000003</v>
      </c>
      <c r="AG2144" s="209">
        <v>1.552</v>
      </c>
      <c r="AH2144" s="209">
        <v>1</v>
      </c>
      <c r="AI2144" s="209">
        <v>0.56499999999999995</v>
      </c>
      <c r="AJ2144" s="20"/>
      <c r="AK2144" s="20"/>
      <c r="AL2144" s="20"/>
      <c r="AM2144" s="209">
        <v>0.71799999999999997</v>
      </c>
      <c r="AN2144" s="209">
        <v>0.83799999999999997</v>
      </c>
      <c r="AO2144" s="209">
        <v>1.768</v>
      </c>
      <c r="AP2144" s="209">
        <v>2.3879999999999999</v>
      </c>
      <c r="AQ2144" s="209">
        <v>2.9020000000000001</v>
      </c>
      <c r="AR2144" s="209">
        <v>2.4420000000000002</v>
      </c>
      <c r="AS2144" s="209">
        <v>2.0169999999999999</v>
      </c>
      <c r="AT2144" s="209">
        <v>1.244</v>
      </c>
      <c r="AU2144" s="209">
        <v>0.69199999999999995</v>
      </c>
      <c r="AV2144" s="209">
        <v>0.26500000000000001</v>
      </c>
      <c r="AW2144" s="20"/>
      <c r="AX2144" s="20"/>
      <c r="AY2144" s="209">
        <v>0.34499999999999997</v>
      </c>
      <c r="AZ2144" s="209">
        <v>0.89200000000000002</v>
      </c>
      <c r="BA2144" s="209">
        <v>1.401</v>
      </c>
      <c r="BB2144" s="21">
        <f t="shared" si="251"/>
        <v>4.8520000000000003</v>
      </c>
      <c r="BC2144" s="21">
        <f>BD2144</f>
        <v>6.521505376344086</v>
      </c>
      <c r="BD2144" s="22">
        <f t="shared" si="250"/>
        <v>6.521505376344086</v>
      </c>
      <c r="BE2144" s="21">
        <f>BC2144-BD2144</f>
        <v>0</v>
      </c>
      <c r="BF2144" s="2">
        <v>4.7</v>
      </c>
      <c r="BG2144" s="10">
        <v>6</v>
      </c>
      <c r="BH2144" s="21">
        <f t="shared" si="252"/>
        <v>4.8520000000000004E-3</v>
      </c>
      <c r="BI2144" s="22">
        <f t="shared" si="252"/>
        <v>4.8520000000000004E-3</v>
      </c>
      <c r="BJ2144" s="21">
        <f>BH2144-BI2144</f>
        <v>0</v>
      </c>
      <c r="BK2144" s="21">
        <v>1.4556000000000001E-2</v>
      </c>
      <c r="BL2144" s="22">
        <v>1.4556000000000001E-2</v>
      </c>
      <c r="BM2144" s="21">
        <v>0</v>
      </c>
      <c r="BN2144" s="21">
        <f t="shared" si="249"/>
        <v>5.8224000000000005E-2</v>
      </c>
      <c r="BO2144" s="22">
        <f t="shared" si="249"/>
        <v>5.8224000000000005E-2</v>
      </c>
      <c r="BP2144" s="21">
        <f t="shared" si="249"/>
        <v>0</v>
      </c>
    </row>
    <row r="2145" spans="1:68" ht="11.1" hidden="1" customHeight="1" outlineLevel="2" x14ac:dyDescent="0.2">
      <c r="A2145" s="10"/>
      <c r="B2145" s="18"/>
      <c r="C2145" s="18"/>
      <c r="D2145" s="18"/>
      <c r="E2145" s="23" t="s">
        <v>1935</v>
      </c>
      <c r="F2145" s="208">
        <v>3.0950000000000002</v>
      </c>
      <c r="G2145" s="208">
        <v>2.7839999999999998</v>
      </c>
      <c r="H2145" s="208">
        <v>1.931</v>
      </c>
      <c r="I2145" s="239">
        <v>1.468</v>
      </c>
      <c r="J2145" s="239"/>
      <c r="K2145" s="208">
        <v>0.93899999999999995</v>
      </c>
      <c r="L2145" s="208">
        <v>0.30499999999999999</v>
      </c>
      <c r="M2145" s="24"/>
      <c r="N2145" s="24"/>
      <c r="O2145" s="208">
        <v>0.26100000000000001</v>
      </c>
      <c r="P2145" s="208">
        <v>0.84399999999999997</v>
      </c>
      <c r="Q2145" s="208">
        <v>1.599</v>
      </c>
      <c r="R2145" s="208">
        <v>2.1709999999999998</v>
      </c>
      <c r="S2145" s="208">
        <v>2.3679999999999999</v>
      </c>
      <c r="T2145" s="208">
        <v>2.6629999999999998</v>
      </c>
      <c r="U2145" s="208">
        <v>1.4450000000000001</v>
      </c>
      <c r="V2145" s="208">
        <v>0.86599999999999999</v>
      </c>
      <c r="W2145" s="208">
        <v>0.623</v>
      </c>
      <c r="X2145" s="208">
        <v>0.217</v>
      </c>
      <c r="Y2145" s="24"/>
      <c r="Z2145" s="208">
        <v>0.05</v>
      </c>
      <c r="AA2145" s="208">
        <v>0.223</v>
      </c>
      <c r="AB2145" s="208">
        <v>0.83899999999999997</v>
      </c>
      <c r="AC2145" s="208">
        <v>1</v>
      </c>
      <c r="AD2145" s="208">
        <v>2.85</v>
      </c>
      <c r="AE2145" s="24"/>
      <c r="AF2145" s="208">
        <v>4.8520000000000003</v>
      </c>
      <c r="AG2145" s="208">
        <v>1.552</v>
      </c>
      <c r="AH2145" s="208">
        <v>1</v>
      </c>
      <c r="AI2145" s="208">
        <v>0.56499999999999995</v>
      </c>
      <c r="AJ2145" s="24"/>
      <c r="AK2145" s="24"/>
      <c r="AL2145" s="24"/>
      <c r="AM2145" s="208">
        <v>0.71799999999999997</v>
      </c>
      <c r="AN2145" s="208">
        <v>0.83799999999999997</v>
      </c>
      <c r="AO2145" s="208">
        <v>1.768</v>
      </c>
      <c r="AP2145" s="208">
        <v>2.3879999999999999</v>
      </c>
      <c r="AQ2145" s="208">
        <v>2.9020000000000001</v>
      </c>
      <c r="AR2145" s="208">
        <v>2.4420000000000002</v>
      </c>
      <c r="AS2145" s="208">
        <v>2.0169999999999999</v>
      </c>
      <c r="AT2145" s="208">
        <v>1.244</v>
      </c>
      <c r="AU2145" s="208">
        <v>0.69199999999999995</v>
      </c>
      <c r="AV2145" s="208">
        <v>0.26500000000000001</v>
      </c>
      <c r="AW2145" s="24"/>
      <c r="AX2145" s="24"/>
      <c r="AY2145" s="208">
        <v>0.34499999999999997</v>
      </c>
      <c r="AZ2145" s="208">
        <v>0.89200000000000002</v>
      </c>
      <c r="BA2145" s="208">
        <v>1.401</v>
      </c>
      <c r="BB2145" s="21">
        <f t="shared" si="251"/>
        <v>4.8520000000000003</v>
      </c>
      <c r="BC2145" s="21"/>
      <c r="BD2145" s="22">
        <f t="shared" si="250"/>
        <v>6.521505376344086</v>
      </c>
      <c r="BE2145" s="21"/>
      <c r="BG2145" s="10"/>
      <c r="BH2145" s="21">
        <f t="shared" si="252"/>
        <v>0</v>
      </c>
      <c r="BI2145" s="22">
        <f t="shared" si="252"/>
        <v>4.8520000000000004E-3</v>
      </c>
      <c r="BJ2145" s="21"/>
      <c r="BK2145" s="21">
        <v>0</v>
      </c>
      <c r="BL2145" s="22">
        <v>1.4556000000000001E-2</v>
      </c>
      <c r="BM2145" s="21"/>
      <c r="BN2145" s="21">
        <f t="shared" si="249"/>
        <v>0</v>
      </c>
      <c r="BO2145" s="22">
        <f t="shared" si="249"/>
        <v>5.8224000000000005E-2</v>
      </c>
      <c r="BP2145" s="21">
        <f t="shared" si="249"/>
        <v>0</v>
      </c>
    </row>
    <row r="2146" spans="1:68" ht="11.1" hidden="1" customHeight="1" outlineLevel="1" collapsed="1" x14ac:dyDescent="0.2">
      <c r="A2146" s="10"/>
      <c r="B2146" s="18"/>
      <c r="C2146" s="18"/>
      <c r="D2146" s="18"/>
      <c r="E2146" s="19" t="s">
        <v>1936</v>
      </c>
      <c r="F2146" s="20"/>
      <c r="G2146" s="20"/>
      <c r="H2146" s="20"/>
      <c r="I2146" s="20"/>
      <c r="J2146" s="20"/>
      <c r="K2146" s="20"/>
      <c r="L2146" s="20"/>
      <c r="M2146" s="20"/>
      <c r="N2146" s="20"/>
      <c r="O2146" s="20"/>
      <c r="P2146" s="209">
        <v>0.63800000000000001</v>
      </c>
      <c r="Q2146" s="209">
        <v>1.022</v>
      </c>
      <c r="R2146" s="209">
        <v>1.173</v>
      </c>
      <c r="S2146" s="209">
        <v>1.4910000000000001</v>
      </c>
      <c r="T2146" s="209">
        <v>1.1759999999999999</v>
      </c>
      <c r="U2146" s="209">
        <v>1.1619999999999999</v>
      </c>
      <c r="V2146" s="209">
        <v>0.56499999999999995</v>
      </c>
      <c r="W2146" s="209">
        <v>0.318</v>
      </c>
      <c r="X2146" s="209">
        <v>2E-3</v>
      </c>
      <c r="Y2146" s="20"/>
      <c r="Z2146" s="20"/>
      <c r="AA2146" s="20"/>
      <c r="AB2146" s="209">
        <v>0.38800000000000001</v>
      </c>
      <c r="AC2146" s="209">
        <v>2</v>
      </c>
      <c r="AD2146" s="209">
        <v>0.81299999999999994</v>
      </c>
      <c r="AE2146" s="209">
        <v>1.532</v>
      </c>
      <c r="AF2146" s="209">
        <v>1.3460000000000001</v>
      </c>
      <c r="AG2146" s="209">
        <v>0.79</v>
      </c>
      <c r="AH2146" s="209">
        <v>0.42599999999999999</v>
      </c>
      <c r="AI2146" s="20"/>
      <c r="AJ2146" s="20"/>
      <c r="AK2146" s="20"/>
      <c r="AL2146" s="20"/>
      <c r="AM2146" s="20"/>
      <c r="AN2146" s="20"/>
      <c r="AO2146" s="20"/>
      <c r="AP2146" s="209">
        <v>3.6619999999999999</v>
      </c>
      <c r="AQ2146" s="209">
        <v>4.9649999999999999</v>
      </c>
      <c r="AR2146" s="209">
        <v>3.7189999999999999</v>
      </c>
      <c r="AS2146" s="209">
        <v>1.9570000000000001</v>
      </c>
      <c r="AT2146" s="209">
        <v>2.2469999999999999</v>
      </c>
      <c r="AU2146" s="209">
        <v>1.248</v>
      </c>
      <c r="AV2146" s="20"/>
      <c r="AW2146" s="20"/>
      <c r="AX2146" s="20"/>
      <c r="AY2146" s="20"/>
      <c r="AZ2146" s="20"/>
      <c r="BA2146" s="209">
        <v>2.0169999999999999</v>
      </c>
      <c r="BB2146" s="21">
        <f t="shared" si="251"/>
        <v>4.9649999999999999</v>
      </c>
      <c r="BC2146" s="21">
        <f>BD2146</f>
        <v>6.6733870967741931</v>
      </c>
      <c r="BD2146" s="22">
        <f t="shared" si="250"/>
        <v>6.6733870967741931</v>
      </c>
      <c r="BE2146" s="21">
        <f>BC2146-BD2146</f>
        <v>0</v>
      </c>
      <c r="BF2146" s="2">
        <v>2.8</v>
      </c>
      <c r="BG2146" s="10">
        <v>6</v>
      </c>
      <c r="BH2146" s="21">
        <f t="shared" si="252"/>
        <v>4.9649999999999998E-3</v>
      </c>
      <c r="BI2146" s="22">
        <f t="shared" si="252"/>
        <v>4.9649999999999998E-3</v>
      </c>
      <c r="BJ2146" s="21">
        <f>BH2146-BI2146</f>
        <v>0</v>
      </c>
      <c r="BK2146" s="21">
        <v>1.4894999999999999E-2</v>
      </c>
      <c r="BL2146" s="22">
        <v>1.4894999999999999E-2</v>
      </c>
      <c r="BM2146" s="21">
        <v>0</v>
      </c>
      <c r="BN2146" s="21">
        <f t="shared" si="249"/>
        <v>5.9579999999999994E-2</v>
      </c>
      <c r="BO2146" s="22">
        <f t="shared" si="249"/>
        <v>5.9579999999999994E-2</v>
      </c>
      <c r="BP2146" s="21">
        <f t="shared" si="249"/>
        <v>0</v>
      </c>
    </row>
    <row r="2147" spans="1:68" ht="11.1" hidden="1" customHeight="1" outlineLevel="2" x14ac:dyDescent="0.2">
      <c r="A2147" s="10"/>
      <c r="B2147" s="18"/>
      <c r="C2147" s="18"/>
      <c r="D2147" s="18"/>
      <c r="E2147" s="23" t="s">
        <v>1763</v>
      </c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08">
        <v>0.63800000000000001</v>
      </c>
      <c r="Q2147" s="208">
        <v>1.022</v>
      </c>
      <c r="R2147" s="208">
        <v>1.173</v>
      </c>
      <c r="S2147" s="208">
        <v>1.4910000000000001</v>
      </c>
      <c r="T2147" s="208">
        <v>1.1759999999999999</v>
      </c>
      <c r="U2147" s="208">
        <v>1.1619999999999999</v>
      </c>
      <c r="V2147" s="208">
        <v>0.56499999999999995</v>
      </c>
      <c r="W2147" s="208">
        <v>0.318</v>
      </c>
      <c r="X2147" s="208">
        <v>2E-3</v>
      </c>
      <c r="Y2147" s="24"/>
      <c r="Z2147" s="24"/>
      <c r="AA2147" s="24"/>
      <c r="AB2147" s="208">
        <v>0.38800000000000001</v>
      </c>
      <c r="AC2147" s="208">
        <v>2</v>
      </c>
      <c r="AD2147" s="208">
        <v>0.81299999999999994</v>
      </c>
      <c r="AE2147" s="208">
        <v>1.532</v>
      </c>
      <c r="AF2147" s="208">
        <v>1.3460000000000001</v>
      </c>
      <c r="AG2147" s="208">
        <v>0.79</v>
      </c>
      <c r="AH2147" s="208">
        <v>0.42599999999999999</v>
      </c>
      <c r="AI2147" s="24"/>
      <c r="AJ2147" s="24"/>
      <c r="AK2147" s="24"/>
      <c r="AL2147" s="24"/>
      <c r="AM2147" s="24"/>
      <c r="AN2147" s="24"/>
      <c r="AO2147" s="24"/>
      <c r="AP2147" s="208">
        <v>3.6619999999999999</v>
      </c>
      <c r="AQ2147" s="208">
        <v>4.9649999999999999</v>
      </c>
      <c r="AR2147" s="208">
        <v>3.7189999999999999</v>
      </c>
      <c r="AS2147" s="208">
        <v>1.9570000000000001</v>
      </c>
      <c r="AT2147" s="208">
        <v>2.2469999999999999</v>
      </c>
      <c r="AU2147" s="208">
        <v>1.248</v>
      </c>
      <c r="AV2147" s="24"/>
      <c r="AW2147" s="24"/>
      <c r="AX2147" s="24"/>
      <c r="AY2147" s="24"/>
      <c r="AZ2147" s="24"/>
      <c r="BA2147" s="208">
        <v>2.0169999999999999</v>
      </c>
      <c r="BB2147" s="21">
        <f t="shared" si="251"/>
        <v>4.9649999999999999</v>
      </c>
      <c r="BC2147" s="21"/>
      <c r="BD2147" s="22">
        <f t="shared" si="250"/>
        <v>6.6733870967741931</v>
      </c>
      <c r="BE2147" s="21"/>
      <c r="BG2147" s="10"/>
      <c r="BH2147" s="21">
        <f t="shared" si="252"/>
        <v>0</v>
      </c>
      <c r="BI2147" s="22">
        <f t="shared" si="252"/>
        <v>4.9649999999999998E-3</v>
      </c>
      <c r="BJ2147" s="21"/>
      <c r="BK2147" s="21">
        <v>0</v>
      </c>
      <c r="BL2147" s="22">
        <v>1.4894999999999999E-2</v>
      </c>
      <c r="BM2147" s="21"/>
      <c r="BN2147" s="21">
        <f t="shared" si="249"/>
        <v>0</v>
      </c>
      <c r="BO2147" s="22">
        <f t="shared" si="249"/>
        <v>5.9579999999999994E-2</v>
      </c>
      <c r="BP2147" s="21">
        <f t="shared" si="249"/>
        <v>0</v>
      </c>
    </row>
    <row r="2148" spans="1:68" ht="11.1" customHeight="1" outlineLevel="1" collapsed="1" x14ac:dyDescent="0.2">
      <c r="A2148" s="10"/>
      <c r="B2148" s="18"/>
      <c r="C2148" s="18"/>
      <c r="D2148" s="18"/>
      <c r="E2148" s="19" t="s">
        <v>1937</v>
      </c>
      <c r="F2148" s="20"/>
      <c r="G2148" s="209">
        <v>0.10100000000000001</v>
      </c>
      <c r="H2148" s="209">
        <v>0.06</v>
      </c>
      <c r="I2148" s="20"/>
      <c r="J2148" s="20"/>
      <c r="K2148" s="209">
        <v>0.12</v>
      </c>
      <c r="L2148" s="20"/>
      <c r="M2148" s="20"/>
      <c r="N2148" s="20"/>
      <c r="O2148" s="209">
        <v>7.0000000000000007E-2</v>
      </c>
      <c r="P2148" s="209">
        <v>6.3E-2</v>
      </c>
      <c r="Q2148" s="20"/>
      <c r="R2148" s="209">
        <v>0.155</v>
      </c>
      <c r="S2148" s="20"/>
      <c r="T2148" s="209">
        <v>0.153</v>
      </c>
      <c r="U2148" s="209">
        <v>5.6000000000000001E-2</v>
      </c>
      <c r="V2148" s="209">
        <v>7.3999999999999996E-2</v>
      </c>
      <c r="W2148" s="209">
        <v>8.3000000000000004E-2</v>
      </c>
      <c r="X2148" s="209">
        <v>3.3000000000000002E-2</v>
      </c>
      <c r="Y2148" s="20"/>
      <c r="Z2148" s="20"/>
      <c r="AA2148" s="20"/>
      <c r="AB2148" s="209">
        <v>7.0999999999999994E-2</v>
      </c>
      <c r="AC2148" s="209">
        <v>8.1000000000000003E-2</v>
      </c>
      <c r="AD2148" s="209">
        <v>9.5000000000000001E-2</v>
      </c>
      <c r="AE2148" s="209">
        <v>8.3000000000000004E-2</v>
      </c>
      <c r="AF2148" s="209">
        <v>0.10100000000000001</v>
      </c>
      <c r="AG2148" s="209">
        <v>9.9000000000000005E-2</v>
      </c>
      <c r="AH2148" s="209">
        <v>8.4000000000000005E-2</v>
      </c>
      <c r="AI2148" s="209">
        <v>0.11600000000000001</v>
      </c>
      <c r="AJ2148" s="20"/>
      <c r="AK2148" s="20"/>
      <c r="AL2148" s="20"/>
      <c r="AM2148" s="20"/>
      <c r="AN2148" s="209">
        <v>0.08</v>
      </c>
      <c r="AO2148" s="209">
        <v>7.1999999999999995E-2</v>
      </c>
      <c r="AP2148" s="209">
        <v>6.9000000000000006E-2</v>
      </c>
      <c r="AQ2148" s="209">
        <v>4.9000000000000002E-2</v>
      </c>
      <c r="AR2148" s="209">
        <v>6.3E-2</v>
      </c>
      <c r="AS2148" s="209">
        <v>5.3999999999999999E-2</v>
      </c>
      <c r="AT2148" s="209">
        <v>7.0000000000000007E-2</v>
      </c>
      <c r="AU2148" s="209">
        <v>8.4000000000000005E-2</v>
      </c>
      <c r="AV2148" s="20"/>
      <c r="AW2148" s="20"/>
      <c r="AX2148" s="20"/>
      <c r="AY2148" s="209">
        <v>1.2999999999999999E-2</v>
      </c>
      <c r="AZ2148" s="209">
        <v>9.2999999999999999E-2</v>
      </c>
      <c r="BA2148" s="209">
        <v>5.1999999999999998E-2</v>
      </c>
      <c r="BB2148" s="21">
        <f t="shared" si="251"/>
        <v>0.155</v>
      </c>
      <c r="BC2148" s="21">
        <f>BF2148</f>
        <v>2.4</v>
      </c>
      <c r="BD2148" s="22">
        <f t="shared" si="250"/>
        <v>0.20833333333333334</v>
      </c>
      <c r="BE2148" s="21">
        <f>BC2148-BD2148</f>
        <v>2.1916666666666664</v>
      </c>
      <c r="BF2148" s="2">
        <v>2.4</v>
      </c>
      <c r="BG2148" s="10">
        <v>7</v>
      </c>
      <c r="BH2148" s="21">
        <f t="shared" si="252"/>
        <v>1.7855999999999998E-3</v>
      </c>
      <c r="BI2148" s="22">
        <f t="shared" si="252"/>
        <v>1.55E-4</v>
      </c>
      <c r="BJ2148" s="21">
        <f>BH2148-BI2148</f>
        <v>1.6305999999999998E-3</v>
      </c>
      <c r="BK2148" s="21">
        <v>5.3567999999999992E-3</v>
      </c>
      <c r="BL2148" s="22">
        <v>4.6500000000000003E-4</v>
      </c>
      <c r="BM2148" s="21">
        <v>4.8917999999999991E-3</v>
      </c>
      <c r="BN2148" s="21">
        <f t="shared" si="249"/>
        <v>2.1427199999999997E-2</v>
      </c>
      <c r="BO2148" s="22">
        <f t="shared" si="249"/>
        <v>1.8600000000000001E-3</v>
      </c>
      <c r="BP2148" s="21">
        <f t="shared" si="249"/>
        <v>1.9567199999999996E-2</v>
      </c>
    </row>
    <row r="2149" spans="1:68" ht="11.1" hidden="1" customHeight="1" outlineLevel="2" x14ac:dyDescent="0.2">
      <c r="A2149" s="10"/>
      <c r="B2149" s="18"/>
      <c r="C2149" s="18"/>
      <c r="D2149" s="18"/>
      <c r="E2149" s="23" t="s">
        <v>1938</v>
      </c>
      <c r="F2149" s="24"/>
      <c r="G2149" s="208">
        <v>0.10100000000000001</v>
      </c>
      <c r="H2149" s="208">
        <v>0.06</v>
      </c>
      <c r="I2149" s="24"/>
      <c r="J2149" s="24"/>
      <c r="K2149" s="208">
        <v>0.12</v>
      </c>
      <c r="L2149" s="24"/>
      <c r="M2149" s="24"/>
      <c r="N2149" s="24"/>
      <c r="O2149" s="208">
        <v>7.0000000000000007E-2</v>
      </c>
      <c r="P2149" s="208">
        <v>6.3E-2</v>
      </c>
      <c r="Q2149" s="24"/>
      <c r="R2149" s="208">
        <v>0.155</v>
      </c>
      <c r="S2149" s="24"/>
      <c r="T2149" s="208">
        <v>0.153</v>
      </c>
      <c r="U2149" s="208">
        <v>5.6000000000000001E-2</v>
      </c>
      <c r="V2149" s="208">
        <v>7.3999999999999996E-2</v>
      </c>
      <c r="W2149" s="208">
        <v>8.3000000000000004E-2</v>
      </c>
      <c r="X2149" s="208">
        <v>3.3000000000000002E-2</v>
      </c>
      <c r="Y2149" s="24"/>
      <c r="Z2149" s="24"/>
      <c r="AA2149" s="24"/>
      <c r="AB2149" s="208">
        <v>7.0999999999999994E-2</v>
      </c>
      <c r="AC2149" s="208">
        <v>8.1000000000000003E-2</v>
      </c>
      <c r="AD2149" s="208">
        <v>9.5000000000000001E-2</v>
      </c>
      <c r="AE2149" s="208">
        <v>8.3000000000000004E-2</v>
      </c>
      <c r="AF2149" s="208">
        <v>0.10100000000000001</v>
      </c>
      <c r="AG2149" s="208">
        <v>9.9000000000000005E-2</v>
      </c>
      <c r="AH2149" s="208">
        <v>8.4000000000000005E-2</v>
      </c>
      <c r="AI2149" s="208">
        <v>0.11600000000000001</v>
      </c>
      <c r="AJ2149" s="24"/>
      <c r="AK2149" s="24"/>
      <c r="AL2149" s="24"/>
      <c r="AM2149" s="24"/>
      <c r="AN2149" s="208">
        <v>0.08</v>
      </c>
      <c r="AO2149" s="208">
        <v>7.1999999999999995E-2</v>
      </c>
      <c r="AP2149" s="208">
        <v>6.9000000000000006E-2</v>
      </c>
      <c r="AQ2149" s="208">
        <v>4.9000000000000002E-2</v>
      </c>
      <c r="AR2149" s="208">
        <v>6.3E-2</v>
      </c>
      <c r="AS2149" s="208">
        <v>5.3999999999999999E-2</v>
      </c>
      <c r="AT2149" s="208">
        <v>7.0000000000000007E-2</v>
      </c>
      <c r="AU2149" s="208">
        <v>8.4000000000000005E-2</v>
      </c>
      <c r="AV2149" s="24"/>
      <c r="AW2149" s="24"/>
      <c r="AX2149" s="24"/>
      <c r="AY2149" s="208">
        <v>1.2999999999999999E-2</v>
      </c>
      <c r="AZ2149" s="208">
        <v>9.2999999999999999E-2</v>
      </c>
      <c r="BA2149" s="208">
        <v>5.1999999999999998E-2</v>
      </c>
      <c r="BB2149" s="21">
        <f t="shared" si="251"/>
        <v>0.155</v>
      </c>
      <c r="BC2149" s="21"/>
      <c r="BD2149" s="22">
        <f t="shared" si="250"/>
        <v>0.20833333333333334</v>
      </c>
      <c r="BE2149" s="21"/>
      <c r="BG2149" s="10"/>
      <c r="BH2149" s="21">
        <f t="shared" si="252"/>
        <v>0</v>
      </c>
      <c r="BI2149" s="22">
        <f t="shared" si="252"/>
        <v>1.55E-4</v>
      </c>
      <c r="BJ2149" s="21"/>
      <c r="BK2149" s="21">
        <v>0</v>
      </c>
      <c r="BL2149" s="22">
        <v>4.6500000000000003E-4</v>
      </c>
      <c r="BM2149" s="21"/>
      <c r="BN2149" s="21">
        <f t="shared" si="249"/>
        <v>0</v>
      </c>
      <c r="BO2149" s="22">
        <f t="shared" si="249"/>
        <v>1.8600000000000001E-3</v>
      </c>
      <c r="BP2149" s="21">
        <f t="shared" si="249"/>
        <v>0</v>
      </c>
    </row>
    <row r="2150" spans="1:68" ht="11.1" customHeight="1" outlineLevel="1" collapsed="1" x14ac:dyDescent="0.2">
      <c r="A2150" s="10"/>
      <c r="B2150" s="18"/>
      <c r="C2150" s="18"/>
      <c r="D2150" s="18"/>
      <c r="E2150" s="19" t="s">
        <v>1939</v>
      </c>
      <c r="F2150" s="20"/>
      <c r="G2150" s="209">
        <v>0.159</v>
      </c>
      <c r="H2150" s="209">
        <v>7.2999999999999995E-2</v>
      </c>
      <c r="I2150" s="240">
        <v>9.1999999999999998E-2</v>
      </c>
      <c r="J2150" s="240"/>
      <c r="K2150" s="209">
        <v>6.3E-2</v>
      </c>
      <c r="L2150" s="20"/>
      <c r="M2150" s="20"/>
      <c r="N2150" s="20"/>
      <c r="O2150" s="20"/>
      <c r="P2150" s="209">
        <v>0.04</v>
      </c>
      <c r="Q2150" s="209">
        <v>0.20300000000000001</v>
      </c>
      <c r="R2150" s="209">
        <v>9.6000000000000002E-2</v>
      </c>
      <c r="S2150" s="20"/>
      <c r="T2150" s="209">
        <v>0.128</v>
      </c>
      <c r="U2150" s="209">
        <v>7.3999999999999996E-2</v>
      </c>
      <c r="V2150" s="209">
        <v>8.4000000000000005E-2</v>
      </c>
      <c r="W2150" s="209">
        <v>6.9000000000000006E-2</v>
      </c>
      <c r="X2150" s="209">
        <v>2.5999999999999999E-2</v>
      </c>
      <c r="Y2150" s="20"/>
      <c r="Z2150" s="20"/>
      <c r="AA2150" s="20"/>
      <c r="AB2150" s="209">
        <v>0.09</v>
      </c>
      <c r="AC2150" s="209">
        <v>8.7999999999999995E-2</v>
      </c>
      <c r="AD2150" s="209">
        <v>7.4999999999999997E-2</v>
      </c>
      <c r="AE2150" s="209">
        <v>5.6000000000000001E-2</v>
      </c>
      <c r="AF2150" s="209">
        <v>6.8000000000000005E-2</v>
      </c>
      <c r="AG2150" s="209">
        <v>0.06</v>
      </c>
      <c r="AH2150" s="209">
        <v>6.4000000000000001E-2</v>
      </c>
      <c r="AI2150" s="209">
        <v>5.8999999999999997E-2</v>
      </c>
      <c r="AJ2150" s="20"/>
      <c r="AK2150" s="20"/>
      <c r="AL2150" s="20"/>
      <c r="AM2150" s="209">
        <v>1.4999999999999999E-2</v>
      </c>
      <c r="AN2150" s="209">
        <v>7.8E-2</v>
      </c>
      <c r="AO2150" s="209">
        <v>6.6000000000000003E-2</v>
      </c>
      <c r="AP2150" s="209">
        <v>0.08</v>
      </c>
      <c r="AQ2150" s="209">
        <v>6.9000000000000006E-2</v>
      </c>
      <c r="AR2150" s="209">
        <v>6.3E-2</v>
      </c>
      <c r="AS2150" s="209">
        <v>4.9000000000000002E-2</v>
      </c>
      <c r="AT2150" s="209">
        <v>9.5000000000000001E-2</v>
      </c>
      <c r="AU2150" s="209">
        <v>0.03</v>
      </c>
      <c r="AV2150" s="20"/>
      <c r="AW2150" s="20"/>
      <c r="AX2150" s="20"/>
      <c r="AY2150" s="209">
        <v>0.125</v>
      </c>
      <c r="AZ2150" s="209">
        <v>2.9000000000000001E-2</v>
      </c>
      <c r="BA2150" s="209">
        <v>1.9E-2</v>
      </c>
      <c r="BB2150" s="21">
        <f t="shared" si="251"/>
        <v>0.20300000000000001</v>
      </c>
      <c r="BC2150" s="21">
        <f>BF2150</f>
        <v>2.4</v>
      </c>
      <c r="BD2150" s="22">
        <f t="shared" si="250"/>
        <v>0.27284946236559143</v>
      </c>
      <c r="BE2150" s="21">
        <f>BC2150-BD2150</f>
        <v>2.1271505376344084</v>
      </c>
      <c r="BF2150" s="2">
        <v>2.4</v>
      </c>
      <c r="BG2150" s="10">
        <v>7</v>
      </c>
      <c r="BH2150" s="21">
        <f t="shared" si="252"/>
        <v>1.7855999999999998E-3</v>
      </c>
      <c r="BI2150" s="22">
        <f t="shared" si="252"/>
        <v>2.03E-4</v>
      </c>
      <c r="BJ2150" s="21">
        <f>BH2150-BI2150</f>
        <v>1.5825999999999998E-3</v>
      </c>
      <c r="BK2150" s="21">
        <v>5.3567999999999992E-3</v>
      </c>
      <c r="BL2150" s="22">
        <v>6.0899999999999995E-4</v>
      </c>
      <c r="BM2150" s="21">
        <v>4.7477999999999991E-3</v>
      </c>
      <c r="BN2150" s="21">
        <f t="shared" ref="BN2150:BP2258" si="253">BK2150*4</f>
        <v>2.1427199999999997E-2</v>
      </c>
      <c r="BO2150" s="22">
        <f t="shared" si="253"/>
        <v>2.4359999999999998E-3</v>
      </c>
      <c r="BP2150" s="21">
        <f t="shared" si="253"/>
        <v>1.8991199999999996E-2</v>
      </c>
    </row>
    <row r="2151" spans="1:68" ht="11.1" hidden="1" customHeight="1" outlineLevel="2" x14ac:dyDescent="0.2">
      <c r="A2151" s="10"/>
      <c r="B2151" s="18"/>
      <c r="C2151" s="18"/>
      <c r="D2151" s="18"/>
      <c r="E2151" s="23" t="s">
        <v>1940</v>
      </c>
      <c r="F2151" s="24"/>
      <c r="G2151" s="208">
        <v>0.159</v>
      </c>
      <c r="H2151" s="208">
        <v>7.2999999999999995E-2</v>
      </c>
      <c r="I2151" s="239">
        <v>9.1999999999999998E-2</v>
      </c>
      <c r="J2151" s="239"/>
      <c r="K2151" s="208">
        <v>6.3E-2</v>
      </c>
      <c r="L2151" s="24"/>
      <c r="M2151" s="24"/>
      <c r="N2151" s="24"/>
      <c r="O2151" s="24"/>
      <c r="P2151" s="208">
        <v>0.04</v>
      </c>
      <c r="Q2151" s="208">
        <v>0.20300000000000001</v>
      </c>
      <c r="R2151" s="208">
        <v>9.6000000000000002E-2</v>
      </c>
      <c r="S2151" s="24"/>
      <c r="T2151" s="208">
        <v>0.128</v>
      </c>
      <c r="U2151" s="208">
        <v>7.3999999999999996E-2</v>
      </c>
      <c r="V2151" s="208">
        <v>8.4000000000000005E-2</v>
      </c>
      <c r="W2151" s="208">
        <v>6.9000000000000006E-2</v>
      </c>
      <c r="X2151" s="208">
        <v>2.5999999999999999E-2</v>
      </c>
      <c r="Y2151" s="24"/>
      <c r="Z2151" s="24"/>
      <c r="AA2151" s="24"/>
      <c r="AB2151" s="208">
        <v>0.09</v>
      </c>
      <c r="AC2151" s="208">
        <v>8.7999999999999995E-2</v>
      </c>
      <c r="AD2151" s="208">
        <v>7.4999999999999997E-2</v>
      </c>
      <c r="AE2151" s="208">
        <v>5.6000000000000001E-2</v>
      </c>
      <c r="AF2151" s="208">
        <v>6.8000000000000005E-2</v>
      </c>
      <c r="AG2151" s="208">
        <v>0.06</v>
      </c>
      <c r="AH2151" s="208">
        <v>6.4000000000000001E-2</v>
      </c>
      <c r="AI2151" s="208">
        <v>5.8999999999999997E-2</v>
      </c>
      <c r="AJ2151" s="24"/>
      <c r="AK2151" s="24"/>
      <c r="AL2151" s="24"/>
      <c r="AM2151" s="208">
        <v>1.4999999999999999E-2</v>
      </c>
      <c r="AN2151" s="208">
        <v>7.8E-2</v>
      </c>
      <c r="AO2151" s="208">
        <v>6.6000000000000003E-2</v>
      </c>
      <c r="AP2151" s="208">
        <v>0.08</v>
      </c>
      <c r="AQ2151" s="208">
        <v>6.9000000000000006E-2</v>
      </c>
      <c r="AR2151" s="208">
        <v>6.3E-2</v>
      </c>
      <c r="AS2151" s="208">
        <v>4.9000000000000002E-2</v>
      </c>
      <c r="AT2151" s="208">
        <v>9.5000000000000001E-2</v>
      </c>
      <c r="AU2151" s="208">
        <v>0.03</v>
      </c>
      <c r="AV2151" s="24"/>
      <c r="AW2151" s="24"/>
      <c r="AX2151" s="24"/>
      <c r="AY2151" s="208">
        <v>0.125</v>
      </c>
      <c r="AZ2151" s="208">
        <v>2.9000000000000001E-2</v>
      </c>
      <c r="BA2151" s="208">
        <v>1.9E-2</v>
      </c>
      <c r="BB2151" s="21">
        <f t="shared" si="251"/>
        <v>0.20300000000000001</v>
      </c>
      <c r="BC2151" s="21"/>
      <c r="BD2151" s="22">
        <f t="shared" si="250"/>
        <v>0.27284946236559143</v>
      </c>
      <c r="BE2151" s="21"/>
      <c r="BG2151" s="10"/>
      <c r="BH2151" s="21">
        <f t="shared" si="252"/>
        <v>0</v>
      </c>
      <c r="BI2151" s="22">
        <f t="shared" si="252"/>
        <v>2.03E-4</v>
      </c>
      <c r="BJ2151" s="21"/>
      <c r="BK2151" s="21">
        <v>0</v>
      </c>
      <c r="BL2151" s="22">
        <v>6.0899999999999995E-4</v>
      </c>
      <c r="BM2151" s="21"/>
      <c r="BN2151" s="21">
        <f t="shared" si="253"/>
        <v>0</v>
      </c>
      <c r="BO2151" s="22">
        <f t="shared" si="253"/>
        <v>2.4359999999999998E-3</v>
      </c>
      <c r="BP2151" s="21">
        <f t="shared" si="253"/>
        <v>0</v>
      </c>
    </row>
    <row r="2152" spans="1:68" ht="11.1" hidden="1" customHeight="1" outlineLevel="1" collapsed="1" x14ac:dyDescent="0.2">
      <c r="A2152" s="10"/>
      <c r="B2152" s="18"/>
      <c r="C2152" s="18"/>
      <c r="D2152" s="18"/>
      <c r="E2152" s="19" t="s">
        <v>1941</v>
      </c>
      <c r="F2152" s="209">
        <v>4.6189999999999998</v>
      </c>
      <c r="G2152" s="209">
        <v>6.26</v>
      </c>
      <c r="H2152" s="209">
        <v>3.3159999999999998</v>
      </c>
      <c r="I2152" s="240">
        <v>3.504</v>
      </c>
      <c r="J2152" s="240"/>
      <c r="K2152" s="209">
        <v>1.7310000000000001</v>
      </c>
      <c r="L2152" s="209">
        <v>0.68</v>
      </c>
      <c r="M2152" s="20"/>
      <c r="N2152" s="20"/>
      <c r="O2152" s="20"/>
      <c r="P2152" s="209">
        <v>0.157</v>
      </c>
      <c r="Q2152" s="209">
        <v>3.6480000000000001</v>
      </c>
      <c r="R2152" s="209">
        <v>4.9850000000000003</v>
      </c>
      <c r="S2152" s="209">
        <v>4.8940000000000001</v>
      </c>
      <c r="T2152" s="209">
        <v>5.1669999999999998</v>
      </c>
      <c r="U2152" s="209">
        <v>3.75</v>
      </c>
      <c r="V2152" s="209">
        <v>19.733000000000001</v>
      </c>
      <c r="W2152" s="209">
        <v>1.446</v>
      </c>
      <c r="X2152" s="209">
        <v>0.62</v>
      </c>
      <c r="Y2152" s="20"/>
      <c r="Z2152" s="20"/>
      <c r="AA2152" s="209">
        <v>0.60699999999999998</v>
      </c>
      <c r="AB2152" s="209">
        <v>2.2309999999999999</v>
      </c>
      <c r="AC2152" s="209">
        <v>3.7890000000000001</v>
      </c>
      <c r="AD2152" s="209">
        <v>4.8460000000000001</v>
      </c>
      <c r="AE2152" s="209">
        <v>5.0090000000000003</v>
      </c>
      <c r="AF2152" s="209">
        <v>4.2190000000000003</v>
      </c>
      <c r="AG2152" s="209">
        <v>3.5760000000000001</v>
      </c>
      <c r="AH2152" s="209">
        <v>2.0299999999999998</v>
      </c>
      <c r="AI2152" s="209">
        <v>1.375</v>
      </c>
      <c r="AJ2152" s="209">
        <v>0.59799999999999998</v>
      </c>
      <c r="AK2152" s="20"/>
      <c r="AL2152" s="20"/>
      <c r="AM2152" s="20"/>
      <c r="AN2152" s="209">
        <v>2.7010000000000001</v>
      </c>
      <c r="AO2152" s="209">
        <v>3.4580000000000002</v>
      </c>
      <c r="AP2152" s="209">
        <v>5.8029999999999999</v>
      </c>
      <c r="AQ2152" s="209">
        <v>3.6179999999999999</v>
      </c>
      <c r="AR2152" s="209">
        <v>5.0979999999999999</v>
      </c>
      <c r="AS2152" s="209">
        <v>3.5609999999999999</v>
      </c>
      <c r="AT2152" s="209">
        <v>2.0470000000000002</v>
      </c>
      <c r="AU2152" s="209">
        <v>1.54</v>
      </c>
      <c r="AV2152" s="209">
        <v>0.41</v>
      </c>
      <c r="AW2152" s="20"/>
      <c r="AX2152" s="20"/>
      <c r="AY2152" s="209">
        <v>0.82499999999999996</v>
      </c>
      <c r="AZ2152" s="209">
        <v>2.2370000000000001</v>
      </c>
      <c r="BA2152" s="209">
        <v>0.7</v>
      </c>
      <c r="BB2152" s="21">
        <f>BB2153+BB2154</f>
        <v>23.817999999999998</v>
      </c>
      <c r="BC2152" s="21">
        <f>BD2152</f>
        <v>32.013440860215049</v>
      </c>
      <c r="BD2152" s="22">
        <f t="shared" si="250"/>
        <v>32.013440860215049</v>
      </c>
      <c r="BE2152" s="21">
        <f>BC2152-BD2152</f>
        <v>0</v>
      </c>
      <c r="BF2152" s="2">
        <v>6.4</v>
      </c>
      <c r="BG2152" s="10">
        <v>6</v>
      </c>
      <c r="BH2152" s="21">
        <f t="shared" si="252"/>
        <v>2.3817999999999995E-2</v>
      </c>
      <c r="BI2152" s="22">
        <f t="shared" si="252"/>
        <v>2.3817999999999995E-2</v>
      </c>
      <c r="BJ2152" s="21">
        <f>BH2152-BI2152</f>
        <v>0</v>
      </c>
      <c r="BK2152" s="21">
        <v>5.9199000000000002E-2</v>
      </c>
      <c r="BL2152" s="22">
        <v>5.9199000000000002E-2</v>
      </c>
      <c r="BM2152" s="21">
        <v>0</v>
      </c>
      <c r="BN2152" s="21">
        <f t="shared" si="253"/>
        <v>0.23679600000000001</v>
      </c>
      <c r="BO2152" s="22">
        <f t="shared" si="253"/>
        <v>0.23679600000000001</v>
      </c>
      <c r="BP2152" s="21">
        <f t="shared" si="253"/>
        <v>0</v>
      </c>
    </row>
    <row r="2153" spans="1:68" ht="11.1" hidden="1" customHeight="1" outlineLevel="2" x14ac:dyDescent="0.2">
      <c r="A2153" s="10"/>
      <c r="B2153" s="18"/>
      <c r="C2153" s="18"/>
      <c r="D2153" s="18"/>
      <c r="E2153" s="23" t="s">
        <v>1942</v>
      </c>
      <c r="F2153" s="208">
        <v>6.4000000000000001E-2</v>
      </c>
      <c r="G2153" s="208">
        <v>0.16500000000000001</v>
      </c>
      <c r="H2153" s="208">
        <v>0.113</v>
      </c>
      <c r="I2153" s="239">
        <v>0.16400000000000001</v>
      </c>
      <c r="J2153" s="239"/>
      <c r="K2153" s="208">
        <v>0.1</v>
      </c>
      <c r="L2153" s="208">
        <v>0.10299999999999999</v>
      </c>
      <c r="M2153" s="24"/>
      <c r="N2153" s="24"/>
      <c r="O2153" s="24"/>
      <c r="P2153" s="208">
        <v>8.9999999999999993E-3</v>
      </c>
      <c r="Q2153" s="208">
        <v>9.9000000000000005E-2</v>
      </c>
      <c r="R2153" s="208">
        <v>0.154</v>
      </c>
      <c r="S2153" s="208">
        <v>9.9000000000000005E-2</v>
      </c>
      <c r="T2153" s="208">
        <v>0.128</v>
      </c>
      <c r="U2153" s="208">
        <v>0.13600000000000001</v>
      </c>
      <c r="V2153" s="208">
        <v>17.722999999999999</v>
      </c>
      <c r="W2153" s="208">
        <v>0.13500000000000001</v>
      </c>
      <c r="X2153" s="208">
        <v>0.14099999999999999</v>
      </c>
      <c r="Y2153" s="24"/>
      <c r="Z2153" s="24"/>
      <c r="AA2153" s="208">
        <v>7.5999999999999998E-2</v>
      </c>
      <c r="AB2153" s="208">
        <v>0.185</v>
      </c>
      <c r="AC2153" s="208">
        <v>0.215</v>
      </c>
      <c r="AD2153" s="208">
        <v>0.218</v>
      </c>
      <c r="AE2153" s="208">
        <v>0.18</v>
      </c>
      <c r="AF2153" s="208">
        <v>0.16300000000000001</v>
      </c>
      <c r="AG2153" s="208">
        <v>0.17299999999999999</v>
      </c>
      <c r="AH2153" s="208">
        <v>0.21</v>
      </c>
      <c r="AI2153" s="208">
        <v>0.159</v>
      </c>
      <c r="AJ2153" s="208">
        <v>0.191</v>
      </c>
      <c r="AK2153" s="24"/>
      <c r="AL2153" s="24"/>
      <c r="AM2153" s="24"/>
      <c r="AN2153" s="208">
        <v>0.14899999999999999</v>
      </c>
      <c r="AO2153" s="208">
        <v>0.14000000000000001</v>
      </c>
      <c r="AP2153" s="208">
        <v>0.189</v>
      </c>
      <c r="AQ2153" s="208">
        <v>7.4999999999999997E-2</v>
      </c>
      <c r="AR2153" s="208">
        <v>0.193</v>
      </c>
      <c r="AS2153" s="208">
        <v>0.127</v>
      </c>
      <c r="AT2153" s="208">
        <v>0.13600000000000001</v>
      </c>
      <c r="AU2153" s="208">
        <v>0.152</v>
      </c>
      <c r="AV2153" s="208">
        <v>0.123</v>
      </c>
      <c r="AW2153" s="24"/>
      <c r="AX2153" s="24"/>
      <c r="AY2153" s="208">
        <v>0.06</v>
      </c>
      <c r="AZ2153" s="208">
        <v>0.17</v>
      </c>
      <c r="BA2153" s="208">
        <v>0.1</v>
      </c>
      <c r="BB2153" s="21">
        <f t="shared" si="251"/>
        <v>17.722999999999999</v>
      </c>
      <c r="BC2153" s="21"/>
      <c r="BD2153" s="22">
        <f t="shared" si="250"/>
        <v>23.821236559139784</v>
      </c>
      <c r="BE2153" s="21"/>
      <c r="BG2153" s="10"/>
      <c r="BH2153" s="21">
        <f t="shared" si="252"/>
        <v>0</v>
      </c>
      <c r="BI2153" s="22">
        <f t="shared" si="252"/>
        <v>1.7722999999999999E-2</v>
      </c>
      <c r="BJ2153" s="21"/>
      <c r="BK2153" s="21">
        <v>0</v>
      </c>
      <c r="BL2153" s="22">
        <v>5.3168999999999994E-2</v>
      </c>
      <c r="BM2153" s="21"/>
      <c r="BN2153" s="21">
        <f t="shared" si="253"/>
        <v>0</v>
      </c>
      <c r="BO2153" s="22">
        <f t="shared" si="253"/>
        <v>0.21267599999999998</v>
      </c>
      <c r="BP2153" s="21">
        <f t="shared" si="253"/>
        <v>0</v>
      </c>
    </row>
    <row r="2154" spans="1:68" ht="11.1" hidden="1" customHeight="1" outlineLevel="2" x14ac:dyDescent="0.2">
      <c r="A2154" s="10"/>
      <c r="B2154" s="18"/>
      <c r="C2154" s="18"/>
      <c r="D2154" s="18"/>
      <c r="E2154" s="23" t="s">
        <v>1943</v>
      </c>
      <c r="F2154" s="208">
        <v>4.5549999999999997</v>
      </c>
      <c r="G2154" s="208">
        <v>6.0949999999999998</v>
      </c>
      <c r="H2154" s="208">
        <v>3.2029999999999998</v>
      </c>
      <c r="I2154" s="239">
        <v>3.34</v>
      </c>
      <c r="J2154" s="239"/>
      <c r="K2154" s="208">
        <v>1.631</v>
      </c>
      <c r="L2154" s="208">
        <v>0.57699999999999996</v>
      </c>
      <c r="M2154" s="24"/>
      <c r="N2154" s="24"/>
      <c r="O2154" s="24"/>
      <c r="P2154" s="208">
        <v>0.14799999999999999</v>
      </c>
      <c r="Q2154" s="208">
        <v>3.5489999999999999</v>
      </c>
      <c r="R2154" s="208">
        <v>4.8310000000000004</v>
      </c>
      <c r="S2154" s="208">
        <v>4.7949999999999999</v>
      </c>
      <c r="T2154" s="208">
        <v>5.0389999999999997</v>
      </c>
      <c r="U2154" s="208">
        <v>3.6139999999999999</v>
      </c>
      <c r="V2154" s="208">
        <v>2.0099999999999998</v>
      </c>
      <c r="W2154" s="208">
        <v>1.3109999999999999</v>
      </c>
      <c r="X2154" s="208">
        <v>0.47899999999999998</v>
      </c>
      <c r="Y2154" s="24"/>
      <c r="Z2154" s="24"/>
      <c r="AA2154" s="208">
        <v>0.53100000000000003</v>
      </c>
      <c r="AB2154" s="208">
        <v>2.0459999999999998</v>
      </c>
      <c r="AC2154" s="208">
        <v>3.5739999999999998</v>
      </c>
      <c r="AD2154" s="208">
        <v>4.6280000000000001</v>
      </c>
      <c r="AE2154" s="208">
        <v>4.8289999999999997</v>
      </c>
      <c r="AF2154" s="208">
        <v>4.056</v>
      </c>
      <c r="AG2154" s="208">
        <v>3.403</v>
      </c>
      <c r="AH2154" s="208">
        <v>1.82</v>
      </c>
      <c r="AI2154" s="208">
        <v>1.216</v>
      </c>
      <c r="AJ2154" s="208">
        <v>0.40699999999999997</v>
      </c>
      <c r="AK2154" s="24"/>
      <c r="AL2154" s="24"/>
      <c r="AM2154" s="24"/>
      <c r="AN2154" s="208">
        <v>2.552</v>
      </c>
      <c r="AO2154" s="208">
        <v>3.3180000000000001</v>
      </c>
      <c r="AP2154" s="208">
        <v>5.6139999999999999</v>
      </c>
      <c r="AQ2154" s="208">
        <v>3.5430000000000001</v>
      </c>
      <c r="AR2154" s="208">
        <v>4.9050000000000002</v>
      </c>
      <c r="AS2154" s="208">
        <v>3.4340000000000002</v>
      </c>
      <c r="AT2154" s="208">
        <v>1.911</v>
      </c>
      <c r="AU2154" s="208">
        <v>1.3879999999999999</v>
      </c>
      <c r="AV2154" s="208">
        <v>0.28699999999999998</v>
      </c>
      <c r="AW2154" s="24"/>
      <c r="AX2154" s="24"/>
      <c r="AY2154" s="208">
        <v>0.76500000000000001</v>
      </c>
      <c r="AZ2154" s="208">
        <v>2.0670000000000002</v>
      </c>
      <c r="BA2154" s="208">
        <v>0.6</v>
      </c>
      <c r="BB2154" s="21">
        <f t="shared" si="251"/>
        <v>6.0949999999999998</v>
      </c>
      <c r="BC2154" s="21"/>
      <c r="BD2154" s="22">
        <f t="shared" si="250"/>
        <v>8.1922043010752681</v>
      </c>
      <c r="BE2154" s="21"/>
      <c r="BG2154" s="10"/>
      <c r="BH2154" s="21">
        <f t="shared" si="252"/>
        <v>0</v>
      </c>
      <c r="BI2154" s="22">
        <f t="shared" si="252"/>
        <v>6.0949999999999989E-3</v>
      </c>
      <c r="BJ2154" s="21"/>
      <c r="BK2154" s="21">
        <v>0</v>
      </c>
      <c r="BL2154" s="22">
        <v>1.8284999999999996E-2</v>
      </c>
      <c r="BM2154" s="21"/>
      <c r="BN2154" s="21">
        <f t="shared" si="253"/>
        <v>0</v>
      </c>
      <c r="BO2154" s="22">
        <f t="shared" si="253"/>
        <v>7.3139999999999983E-2</v>
      </c>
      <c r="BP2154" s="21">
        <f t="shared" si="253"/>
        <v>0</v>
      </c>
    </row>
    <row r="2155" spans="1:68" ht="11.1" customHeight="1" outlineLevel="1" collapsed="1" x14ac:dyDescent="0.2">
      <c r="A2155" s="10"/>
      <c r="B2155" s="18"/>
      <c r="C2155" s="18"/>
      <c r="D2155" s="18"/>
      <c r="E2155" s="19" t="s">
        <v>1944</v>
      </c>
      <c r="F2155" s="209">
        <v>0.47799999999999998</v>
      </c>
      <c r="G2155" s="209">
        <v>0.48799999999999999</v>
      </c>
      <c r="H2155" s="209">
        <v>0.29499999999999998</v>
      </c>
      <c r="I2155" s="20"/>
      <c r="J2155" s="20"/>
      <c r="K2155" s="209">
        <v>0.39200000000000002</v>
      </c>
      <c r="L2155" s="20"/>
      <c r="M2155" s="20"/>
      <c r="N2155" s="20"/>
      <c r="O2155" s="20"/>
      <c r="P2155" s="209">
        <v>0.26500000000000001</v>
      </c>
      <c r="Q2155" s="209">
        <v>0.39400000000000002</v>
      </c>
      <c r="R2155" s="209">
        <v>0.61099999999999999</v>
      </c>
      <c r="S2155" s="209">
        <v>0.69099999999999995</v>
      </c>
      <c r="T2155" s="209">
        <v>0.66200000000000003</v>
      </c>
      <c r="U2155" s="209">
        <v>0.442</v>
      </c>
      <c r="V2155" s="209">
        <v>0.20799999999999999</v>
      </c>
      <c r="W2155" s="209">
        <v>0.1</v>
      </c>
      <c r="X2155" s="20"/>
      <c r="Y2155" s="20"/>
      <c r="Z2155" s="20"/>
      <c r="AA2155" s="20"/>
      <c r="AB2155" s="209">
        <v>0.3</v>
      </c>
      <c r="AC2155" s="209">
        <v>0.41099999999999998</v>
      </c>
      <c r="AD2155" s="209">
        <v>0.67800000000000005</v>
      </c>
      <c r="AE2155" s="209">
        <v>0.66500000000000004</v>
      </c>
      <c r="AF2155" s="209">
        <v>0.53700000000000003</v>
      </c>
      <c r="AG2155" s="209">
        <v>0.33600000000000002</v>
      </c>
      <c r="AH2155" s="209">
        <v>0.21299999999999999</v>
      </c>
      <c r="AI2155" s="209">
        <v>0.11899999999999999</v>
      </c>
      <c r="AJ2155" s="20"/>
      <c r="AK2155" s="20"/>
      <c r="AL2155" s="20"/>
      <c r="AM2155" s="209">
        <v>2.1000000000000001E-2</v>
      </c>
      <c r="AN2155" s="209">
        <v>0.21199999999999999</v>
      </c>
      <c r="AO2155" s="209">
        <v>0.43099999999999999</v>
      </c>
      <c r="AP2155" s="209">
        <v>0.70899999999999996</v>
      </c>
      <c r="AQ2155" s="209">
        <v>0.59899999999999998</v>
      </c>
      <c r="AR2155" s="209">
        <v>0.76300000000000001</v>
      </c>
      <c r="AS2155" s="209">
        <v>0.54700000000000004</v>
      </c>
      <c r="AT2155" s="209">
        <v>0.24</v>
      </c>
      <c r="AU2155" s="209">
        <v>8.1000000000000003E-2</v>
      </c>
      <c r="AV2155" s="20"/>
      <c r="AW2155" s="20"/>
      <c r="AX2155" s="20"/>
      <c r="AY2155" s="209">
        <v>7.6999999999999999E-2</v>
      </c>
      <c r="AZ2155" s="20"/>
      <c r="BA2155" s="20"/>
      <c r="BB2155" s="21">
        <f t="shared" si="251"/>
        <v>0.76300000000000001</v>
      </c>
      <c r="BC2155" s="21">
        <f>BF2155</f>
        <v>1.45</v>
      </c>
      <c r="BD2155" s="22">
        <f t="shared" si="250"/>
        <v>1.0255376344086022</v>
      </c>
      <c r="BE2155" s="21">
        <f>BC2155-BD2155</f>
        <v>0.42446236559139772</v>
      </c>
      <c r="BF2155" s="2">
        <v>1.45</v>
      </c>
      <c r="BG2155" s="10">
        <v>7</v>
      </c>
      <c r="BH2155" s="21">
        <f t="shared" si="252"/>
        <v>1.0788E-3</v>
      </c>
      <c r="BI2155" s="22">
        <f t="shared" si="252"/>
        <v>7.6300000000000011E-4</v>
      </c>
      <c r="BJ2155" s="21">
        <f>BH2155-BI2155</f>
        <v>3.1579999999999987E-4</v>
      </c>
      <c r="BK2155" s="21">
        <v>3.2364E-3</v>
      </c>
      <c r="BL2155" s="22">
        <v>2.2890000000000002E-3</v>
      </c>
      <c r="BM2155" s="21">
        <v>9.4739999999999972E-4</v>
      </c>
      <c r="BN2155" s="21">
        <f t="shared" si="253"/>
        <v>1.29456E-2</v>
      </c>
      <c r="BO2155" s="22">
        <f t="shared" si="253"/>
        <v>9.1560000000000009E-3</v>
      </c>
      <c r="BP2155" s="21">
        <f t="shared" si="253"/>
        <v>3.7895999999999989E-3</v>
      </c>
    </row>
    <row r="2156" spans="1:68" ht="11.1" hidden="1" customHeight="1" outlineLevel="2" x14ac:dyDescent="0.2">
      <c r="A2156" s="10"/>
      <c r="B2156" s="18"/>
      <c r="C2156" s="18"/>
      <c r="D2156" s="18"/>
      <c r="E2156" s="23" t="s">
        <v>1945</v>
      </c>
      <c r="F2156" s="208">
        <v>0.47799999999999998</v>
      </c>
      <c r="G2156" s="208">
        <v>0.48799999999999999</v>
      </c>
      <c r="H2156" s="208">
        <v>0.29499999999999998</v>
      </c>
      <c r="I2156" s="24"/>
      <c r="J2156" s="24"/>
      <c r="K2156" s="208">
        <v>0.39200000000000002</v>
      </c>
      <c r="L2156" s="24"/>
      <c r="M2156" s="24"/>
      <c r="N2156" s="24"/>
      <c r="O2156" s="24"/>
      <c r="P2156" s="208">
        <v>0.26500000000000001</v>
      </c>
      <c r="Q2156" s="208">
        <v>0.39400000000000002</v>
      </c>
      <c r="R2156" s="208">
        <v>0.61099999999999999</v>
      </c>
      <c r="S2156" s="208">
        <v>0.69099999999999995</v>
      </c>
      <c r="T2156" s="208">
        <v>0.66200000000000003</v>
      </c>
      <c r="U2156" s="208">
        <v>0.442</v>
      </c>
      <c r="V2156" s="208">
        <v>0.20799999999999999</v>
      </c>
      <c r="W2156" s="208">
        <v>0.1</v>
      </c>
      <c r="X2156" s="24"/>
      <c r="Y2156" s="24"/>
      <c r="Z2156" s="24"/>
      <c r="AA2156" s="24"/>
      <c r="AB2156" s="208">
        <v>0.3</v>
      </c>
      <c r="AC2156" s="208">
        <v>0.41099999999999998</v>
      </c>
      <c r="AD2156" s="208">
        <v>0.67800000000000005</v>
      </c>
      <c r="AE2156" s="208">
        <v>0.66500000000000004</v>
      </c>
      <c r="AF2156" s="208">
        <v>0.53700000000000003</v>
      </c>
      <c r="AG2156" s="208">
        <v>0.33600000000000002</v>
      </c>
      <c r="AH2156" s="208">
        <v>0.21299999999999999</v>
      </c>
      <c r="AI2156" s="208">
        <v>0.11899999999999999</v>
      </c>
      <c r="AJ2156" s="24"/>
      <c r="AK2156" s="24"/>
      <c r="AL2156" s="24"/>
      <c r="AM2156" s="208">
        <v>2.1000000000000001E-2</v>
      </c>
      <c r="AN2156" s="208">
        <v>0.21199999999999999</v>
      </c>
      <c r="AO2156" s="208">
        <v>0.43099999999999999</v>
      </c>
      <c r="AP2156" s="208">
        <v>0.70899999999999996</v>
      </c>
      <c r="AQ2156" s="208">
        <v>0.59899999999999998</v>
      </c>
      <c r="AR2156" s="208">
        <v>0.76300000000000001</v>
      </c>
      <c r="AS2156" s="208">
        <v>0.54700000000000004</v>
      </c>
      <c r="AT2156" s="208">
        <v>0.24</v>
      </c>
      <c r="AU2156" s="208">
        <v>8.1000000000000003E-2</v>
      </c>
      <c r="AV2156" s="24"/>
      <c r="AW2156" s="24"/>
      <c r="AX2156" s="24"/>
      <c r="AY2156" s="208">
        <v>7.6999999999999999E-2</v>
      </c>
      <c r="AZ2156" s="24"/>
      <c r="BA2156" s="24"/>
      <c r="BB2156" s="21">
        <f t="shared" si="251"/>
        <v>0.76300000000000001</v>
      </c>
      <c r="BC2156" s="21"/>
      <c r="BD2156" s="22">
        <f t="shared" si="250"/>
        <v>1.0255376344086022</v>
      </c>
      <c r="BE2156" s="21"/>
      <c r="BG2156" s="10"/>
      <c r="BH2156" s="21">
        <f t="shared" si="252"/>
        <v>0</v>
      </c>
      <c r="BI2156" s="22">
        <f t="shared" si="252"/>
        <v>7.6300000000000011E-4</v>
      </c>
      <c r="BJ2156" s="21"/>
      <c r="BK2156" s="21">
        <v>0</v>
      </c>
      <c r="BL2156" s="22">
        <v>2.2890000000000002E-3</v>
      </c>
      <c r="BM2156" s="21"/>
      <c r="BN2156" s="21">
        <f t="shared" si="253"/>
        <v>0</v>
      </c>
      <c r="BO2156" s="22">
        <f t="shared" si="253"/>
        <v>9.1560000000000009E-3</v>
      </c>
      <c r="BP2156" s="21">
        <f t="shared" si="253"/>
        <v>0</v>
      </c>
    </row>
    <row r="2157" spans="1:68" ht="11.1" hidden="1" customHeight="1" outlineLevel="1" collapsed="1" x14ac:dyDescent="0.2">
      <c r="A2157" s="10"/>
      <c r="B2157" s="18"/>
      <c r="C2157" s="18"/>
      <c r="D2157" s="18"/>
      <c r="E2157" s="19" t="s">
        <v>1946</v>
      </c>
      <c r="F2157" s="209">
        <v>2.3210000000000002</v>
      </c>
      <c r="G2157" s="209">
        <v>1.954</v>
      </c>
      <c r="H2157" s="209">
        <v>1.514</v>
      </c>
      <c r="I2157" s="240">
        <v>1.0329999999999999</v>
      </c>
      <c r="J2157" s="240"/>
      <c r="K2157" s="209">
        <v>0.439</v>
      </c>
      <c r="L2157" s="20"/>
      <c r="M2157" s="20"/>
      <c r="N2157" s="20"/>
      <c r="O2157" s="209">
        <v>0.14399999999999999</v>
      </c>
      <c r="P2157" s="209">
        <v>0.81100000000000005</v>
      </c>
      <c r="Q2157" s="209">
        <v>1.5389999999999999</v>
      </c>
      <c r="R2157" s="209">
        <v>1.627</v>
      </c>
      <c r="S2157" s="20"/>
      <c r="T2157" s="209">
        <v>4.2750000000000004</v>
      </c>
      <c r="U2157" s="209">
        <v>1.675</v>
      </c>
      <c r="V2157" s="20"/>
      <c r="W2157" s="209">
        <v>1.222</v>
      </c>
      <c r="X2157" s="20"/>
      <c r="Y2157" s="20"/>
      <c r="Z2157" s="20"/>
      <c r="AA2157" s="20"/>
      <c r="AB2157" s="209">
        <v>1.004</v>
      </c>
      <c r="AC2157" s="209">
        <v>1.4259999999999999</v>
      </c>
      <c r="AD2157" s="209">
        <v>1.778</v>
      </c>
      <c r="AE2157" s="209">
        <v>2.9569999999999999</v>
      </c>
      <c r="AF2157" s="209">
        <v>1.8129999999999999</v>
      </c>
      <c r="AG2157" s="209">
        <v>1.073</v>
      </c>
      <c r="AH2157" s="209">
        <v>0.71</v>
      </c>
      <c r="AI2157" s="209">
        <v>0.46300000000000002</v>
      </c>
      <c r="AJ2157" s="20"/>
      <c r="AK2157" s="20"/>
      <c r="AL2157" s="20"/>
      <c r="AM2157" s="209">
        <v>0.161</v>
      </c>
      <c r="AN2157" s="209">
        <v>0.82799999999999996</v>
      </c>
      <c r="AO2157" s="209">
        <v>1.7390000000000001</v>
      </c>
      <c r="AP2157" s="209">
        <v>2.093</v>
      </c>
      <c r="AQ2157" s="209">
        <v>2.3159999999999998</v>
      </c>
      <c r="AR2157" s="209">
        <v>2.3769999999999998</v>
      </c>
      <c r="AS2157" s="209">
        <v>1.9730000000000001</v>
      </c>
      <c r="AT2157" s="209">
        <v>0.621</v>
      </c>
      <c r="AU2157" s="209">
        <v>0.377</v>
      </c>
      <c r="AV2157" s="20"/>
      <c r="AW2157" s="20"/>
      <c r="AX2157" s="20"/>
      <c r="AY2157" s="209">
        <v>0.38900000000000001</v>
      </c>
      <c r="AZ2157" s="209">
        <v>0.55800000000000005</v>
      </c>
      <c r="BA2157" s="209">
        <v>1.155</v>
      </c>
      <c r="BB2157" s="21">
        <f t="shared" si="251"/>
        <v>4.2750000000000004</v>
      </c>
      <c r="BC2157" s="21">
        <f>BD2157</f>
        <v>5.745967741935484</v>
      </c>
      <c r="BD2157" s="22">
        <f t="shared" si="250"/>
        <v>5.745967741935484</v>
      </c>
      <c r="BE2157" s="21">
        <f>BC2157-BD2157</f>
        <v>0</v>
      </c>
      <c r="BG2157" s="10">
        <v>6</v>
      </c>
      <c r="BH2157" s="21">
        <f t="shared" si="252"/>
        <v>4.2750000000000002E-3</v>
      </c>
      <c r="BI2157" s="22">
        <f t="shared" si="252"/>
        <v>4.2750000000000002E-3</v>
      </c>
      <c r="BJ2157" s="21">
        <f>BH2157-BI2157</f>
        <v>0</v>
      </c>
      <c r="BK2157" s="21">
        <v>1.2825E-2</v>
      </c>
      <c r="BL2157" s="22">
        <v>1.2825E-2</v>
      </c>
      <c r="BM2157" s="21">
        <v>0</v>
      </c>
      <c r="BN2157" s="21">
        <f t="shared" si="253"/>
        <v>5.1299999999999998E-2</v>
      </c>
      <c r="BO2157" s="22">
        <f t="shared" si="253"/>
        <v>5.1299999999999998E-2</v>
      </c>
      <c r="BP2157" s="21">
        <f t="shared" si="253"/>
        <v>0</v>
      </c>
    </row>
    <row r="2158" spans="1:68" ht="11.1" hidden="1" customHeight="1" outlineLevel="2" x14ac:dyDescent="0.2">
      <c r="A2158" s="10"/>
      <c r="B2158" s="18"/>
      <c r="C2158" s="18"/>
      <c r="D2158" s="18"/>
      <c r="E2158" s="23" t="s">
        <v>1947</v>
      </c>
      <c r="F2158" s="208">
        <v>2.3210000000000002</v>
      </c>
      <c r="G2158" s="208">
        <v>1.954</v>
      </c>
      <c r="H2158" s="208">
        <v>1.514</v>
      </c>
      <c r="I2158" s="239">
        <v>1.0329999999999999</v>
      </c>
      <c r="J2158" s="239"/>
      <c r="K2158" s="208">
        <v>0.439</v>
      </c>
      <c r="L2158" s="24"/>
      <c r="M2158" s="24"/>
      <c r="N2158" s="24"/>
      <c r="O2158" s="208">
        <v>0.14399999999999999</v>
      </c>
      <c r="P2158" s="208">
        <v>0.81100000000000005</v>
      </c>
      <c r="Q2158" s="208">
        <v>1.5389999999999999</v>
      </c>
      <c r="R2158" s="208">
        <v>1.627</v>
      </c>
      <c r="S2158" s="24"/>
      <c r="T2158" s="208">
        <v>4.2750000000000004</v>
      </c>
      <c r="U2158" s="208">
        <v>1.675</v>
      </c>
      <c r="V2158" s="24"/>
      <c r="W2158" s="208">
        <v>1.222</v>
      </c>
      <c r="X2158" s="24"/>
      <c r="Y2158" s="24"/>
      <c r="Z2158" s="24"/>
      <c r="AA2158" s="24"/>
      <c r="AB2158" s="208">
        <v>1.004</v>
      </c>
      <c r="AC2158" s="208">
        <v>1.4259999999999999</v>
      </c>
      <c r="AD2158" s="208">
        <v>1.778</v>
      </c>
      <c r="AE2158" s="208">
        <v>2.9569999999999999</v>
      </c>
      <c r="AF2158" s="208">
        <v>1.8129999999999999</v>
      </c>
      <c r="AG2158" s="208">
        <v>1.073</v>
      </c>
      <c r="AH2158" s="208">
        <v>0.71</v>
      </c>
      <c r="AI2158" s="208">
        <v>0.46300000000000002</v>
      </c>
      <c r="AJ2158" s="24"/>
      <c r="AK2158" s="24"/>
      <c r="AL2158" s="24"/>
      <c r="AM2158" s="208">
        <v>0.161</v>
      </c>
      <c r="AN2158" s="208">
        <v>0.82799999999999996</v>
      </c>
      <c r="AO2158" s="208">
        <v>1.7390000000000001</v>
      </c>
      <c r="AP2158" s="208">
        <v>2.093</v>
      </c>
      <c r="AQ2158" s="208">
        <v>2.3159999999999998</v>
      </c>
      <c r="AR2158" s="208">
        <v>2.3769999999999998</v>
      </c>
      <c r="AS2158" s="208">
        <v>1.9730000000000001</v>
      </c>
      <c r="AT2158" s="208">
        <v>0.621</v>
      </c>
      <c r="AU2158" s="208">
        <v>0.377</v>
      </c>
      <c r="AV2158" s="24"/>
      <c r="AW2158" s="24"/>
      <c r="AX2158" s="24"/>
      <c r="AY2158" s="208">
        <v>0.38900000000000001</v>
      </c>
      <c r="AZ2158" s="208">
        <v>0.55800000000000005</v>
      </c>
      <c r="BA2158" s="208">
        <v>1.155</v>
      </c>
      <c r="BB2158" s="21">
        <f t="shared" si="251"/>
        <v>4.2750000000000004</v>
      </c>
      <c r="BC2158" s="21"/>
      <c r="BD2158" s="22">
        <f t="shared" si="250"/>
        <v>5.745967741935484</v>
      </c>
      <c r="BE2158" s="21"/>
      <c r="BG2158" s="10"/>
      <c r="BH2158" s="21">
        <f t="shared" si="252"/>
        <v>0</v>
      </c>
      <c r="BI2158" s="22">
        <f t="shared" si="252"/>
        <v>4.2750000000000002E-3</v>
      </c>
      <c r="BJ2158" s="21"/>
      <c r="BK2158" s="21">
        <v>0</v>
      </c>
      <c r="BL2158" s="22">
        <v>1.2825E-2</v>
      </c>
      <c r="BM2158" s="21"/>
      <c r="BN2158" s="21">
        <f t="shared" si="253"/>
        <v>0</v>
      </c>
      <c r="BO2158" s="22">
        <f t="shared" si="253"/>
        <v>5.1299999999999998E-2</v>
      </c>
      <c r="BP2158" s="21">
        <f t="shared" si="253"/>
        <v>0</v>
      </c>
    </row>
    <row r="2159" spans="1:68" ht="11.1" hidden="1" customHeight="1" outlineLevel="1" collapsed="1" x14ac:dyDescent="0.2">
      <c r="A2159" s="10"/>
      <c r="B2159" s="18"/>
      <c r="C2159" s="18"/>
      <c r="D2159" s="18"/>
      <c r="E2159" s="19" t="s">
        <v>1948</v>
      </c>
      <c r="F2159" s="209">
        <v>2.6920000000000002</v>
      </c>
      <c r="G2159" s="209">
        <v>2.5379999999999998</v>
      </c>
      <c r="H2159" s="209">
        <v>1.77</v>
      </c>
      <c r="I2159" s="20"/>
      <c r="J2159" s="20"/>
      <c r="K2159" s="209">
        <v>1.8440000000000001</v>
      </c>
      <c r="L2159" s="20"/>
      <c r="M2159" s="20"/>
      <c r="N2159" s="20"/>
      <c r="O2159" s="20"/>
      <c r="P2159" s="209">
        <v>0.42399999999999999</v>
      </c>
      <c r="Q2159" s="209">
        <v>2.4630000000000001</v>
      </c>
      <c r="R2159" s="209">
        <v>2.6859999999999999</v>
      </c>
      <c r="S2159" s="209">
        <v>3.2829999999999999</v>
      </c>
      <c r="T2159" s="209">
        <v>3.15</v>
      </c>
      <c r="U2159" s="209">
        <v>1.853</v>
      </c>
      <c r="V2159" s="209">
        <v>0.88700000000000001</v>
      </c>
      <c r="W2159" s="209">
        <v>0.26</v>
      </c>
      <c r="X2159" s="20"/>
      <c r="Y2159" s="20"/>
      <c r="Z2159" s="20"/>
      <c r="AA2159" s="209">
        <v>0.35</v>
      </c>
      <c r="AB2159" s="209">
        <v>1.1399999999999999</v>
      </c>
      <c r="AC2159" s="209">
        <v>2.4</v>
      </c>
      <c r="AD2159" s="209">
        <v>2.1150000000000002</v>
      </c>
      <c r="AE2159" s="209">
        <v>4.3949999999999996</v>
      </c>
      <c r="AF2159" s="209">
        <v>2.6269999999999998</v>
      </c>
      <c r="AG2159" s="209">
        <v>1.349</v>
      </c>
      <c r="AH2159" s="209">
        <v>0.78700000000000003</v>
      </c>
      <c r="AI2159" s="209">
        <v>0.41699999999999998</v>
      </c>
      <c r="AJ2159" s="20"/>
      <c r="AK2159" s="20"/>
      <c r="AL2159" s="20"/>
      <c r="AM2159" s="20"/>
      <c r="AN2159" s="209">
        <v>1.2849999999999999</v>
      </c>
      <c r="AO2159" s="209">
        <v>2.637</v>
      </c>
      <c r="AP2159" s="209">
        <v>3.548</v>
      </c>
      <c r="AQ2159" s="209">
        <v>3.42</v>
      </c>
      <c r="AR2159" s="209">
        <v>3.48</v>
      </c>
      <c r="AS2159" s="209">
        <v>2.6</v>
      </c>
      <c r="AT2159" s="209">
        <v>0.76</v>
      </c>
      <c r="AU2159" s="209">
        <v>0.30399999999999999</v>
      </c>
      <c r="AV2159" s="20"/>
      <c r="AW2159" s="20"/>
      <c r="AX2159" s="20"/>
      <c r="AY2159" s="209">
        <v>0.51100000000000001</v>
      </c>
      <c r="AZ2159" s="209">
        <v>0.94599999999999995</v>
      </c>
      <c r="BA2159" s="20"/>
      <c r="BB2159" s="21">
        <f t="shared" si="251"/>
        <v>4.3949999999999996</v>
      </c>
      <c r="BC2159" s="21">
        <f>BF2159</f>
        <v>6.6</v>
      </c>
      <c r="BD2159" s="22">
        <f t="shared" si="250"/>
        <v>5.9072580645161281</v>
      </c>
      <c r="BE2159" s="21">
        <f>BC2159-BD2159</f>
        <v>0.69274193548387153</v>
      </c>
      <c r="BF2159" s="2">
        <v>6.6</v>
      </c>
      <c r="BG2159" s="10">
        <v>6</v>
      </c>
      <c r="BH2159" s="21">
        <f t="shared" si="252"/>
        <v>4.9103999999999997E-3</v>
      </c>
      <c r="BI2159" s="22">
        <f t="shared" si="252"/>
        <v>4.3949999999999987E-3</v>
      </c>
      <c r="BJ2159" s="21">
        <f>BH2159-BI2159</f>
        <v>5.1540000000000093E-4</v>
      </c>
      <c r="BK2159" s="21">
        <v>1.47312E-2</v>
      </c>
      <c r="BL2159" s="22">
        <v>1.3184999999999995E-2</v>
      </c>
      <c r="BM2159" s="21">
        <v>1.5462000000000045E-3</v>
      </c>
      <c r="BN2159" s="21">
        <f t="shared" si="253"/>
        <v>5.8924799999999999E-2</v>
      </c>
      <c r="BO2159" s="22">
        <f t="shared" si="253"/>
        <v>5.2739999999999981E-2</v>
      </c>
      <c r="BP2159" s="21">
        <f t="shared" si="253"/>
        <v>6.1848000000000181E-3</v>
      </c>
    </row>
    <row r="2160" spans="1:68" ht="11.1" hidden="1" customHeight="1" outlineLevel="2" x14ac:dyDescent="0.2">
      <c r="A2160" s="10"/>
      <c r="B2160" s="18"/>
      <c r="C2160" s="18"/>
      <c r="D2160" s="18"/>
      <c r="E2160" s="23" t="s">
        <v>1949</v>
      </c>
      <c r="F2160" s="208">
        <v>2.6920000000000002</v>
      </c>
      <c r="G2160" s="208">
        <v>2.5379999999999998</v>
      </c>
      <c r="H2160" s="208">
        <v>1.77</v>
      </c>
      <c r="I2160" s="24"/>
      <c r="J2160" s="24"/>
      <c r="K2160" s="208">
        <v>1.8440000000000001</v>
      </c>
      <c r="L2160" s="24"/>
      <c r="M2160" s="24"/>
      <c r="N2160" s="24"/>
      <c r="O2160" s="24"/>
      <c r="P2160" s="208">
        <v>0.42399999999999999</v>
      </c>
      <c r="Q2160" s="208">
        <v>2.4630000000000001</v>
      </c>
      <c r="R2160" s="208">
        <v>2.6859999999999999</v>
      </c>
      <c r="S2160" s="208">
        <v>3.2829999999999999</v>
      </c>
      <c r="T2160" s="208">
        <v>3.15</v>
      </c>
      <c r="U2160" s="208">
        <v>1.853</v>
      </c>
      <c r="V2160" s="208">
        <v>0.88700000000000001</v>
      </c>
      <c r="W2160" s="208">
        <v>0.26</v>
      </c>
      <c r="X2160" s="24"/>
      <c r="Y2160" s="24"/>
      <c r="Z2160" s="24"/>
      <c r="AA2160" s="208">
        <v>0.35</v>
      </c>
      <c r="AB2160" s="208">
        <v>1.1399999999999999</v>
      </c>
      <c r="AC2160" s="208">
        <v>2.4</v>
      </c>
      <c r="AD2160" s="208">
        <v>2.1150000000000002</v>
      </c>
      <c r="AE2160" s="208">
        <v>4.3949999999999996</v>
      </c>
      <c r="AF2160" s="208">
        <v>2.6269999999999998</v>
      </c>
      <c r="AG2160" s="208">
        <v>1.349</v>
      </c>
      <c r="AH2160" s="208">
        <v>0.78700000000000003</v>
      </c>
      <c r="AI2160" s="208">
        <v>0.41699999999999998</v>
      </c>
      <c r="AJ2160" s="24"/>
      <c r="AK2160" s="24"/>
      <c r="AL2160" s="24"/>
      <c r="AM2160" s="24"/>
      <c r="AN2160" s="208">
        <v>1.2849999999999999</v>
      </c>
      <c r="AO2160" s="208">
        <v>2.637</v>
      </c>
      <c r="AP2160" s="208">
        <v>3.548</v>
      </c>
      <c r="AQ2160" s="208">
        <v>3.42</v>
      </c>
      <c r="AR2160" s="208">
        <v>3.48</v>
      </c>
      <c r="AS2160" s="208">
        <v>2.6</v>
      </c>
      <c r="AT2160" s="208">
        <v>0.76</v>
      </c>
      <c r="AU2160" s="208">
        <v>0.30399999999999999</v>
      </c>
      <c r="AV2160" s="24"/>
      <c r="AW2160" s="24"/>
      <c r="AX2160" s="24"/>
      <c r="AY2160" s="208">
        <v>0.51100000000000001</v>
      </c>
      <c r="AZ2160" s="208">
        <v>0.94599999999999995</v>
      </c>
      <c r="BA2160" s="24"/>
      <c r="BB2160" s="21">
        <f t="shared" si="251"/>
        <v>4.3949999999999996</v>
      </c>
      <c r="BC2160" s="21"/>
      <c r="BD2160" s="22">
        <f t="shared" si="250"/>
        <v>5.9072580645161281</v>
      </c>
      <c r="BE2160" s="21"/>
      <c r="BG2160" s="10"/>
      <c r="BH2160" s="21">
        <f t="shared" si="252"/>
        <v>0</v>
      </c>
      <c r="BI2160" s="22">
        <f t="shared" si="252"/>
        <v>4.3949999999999987E-3</v>
      </c>
      <c r="BJ2160" s="21"/>
      <c r="BK2160" s="21">
        <v>0</v>
      </c>
      <c r="BL2160" s="22">
        <v>1.3184999999999995E-2</v>
      </c>
      <c r="BM2160" s="21"/>
      <c r="BN2160" s="21">
        <f t="shared" si="253"/>
        <v>0</v>
      </c>
      <c r="BO2160" s="22">
        <f t="shared" si="253"/>
        <v>5.2739999999999981E-2</v>
      </c>
      <c r="BP2160" s="21">
        <f t="shared" si="253"/>
        <v>0</v>
      </c>
    </row>
    <row r="2161" spans="1:68" ht="11.1" hidden="1" customHeight="1" outlineLevel="1" collapsed="1" x14ac:dyDescent="0.2">
      <c r="A2161" s="10"/>
      <c r="B2161" s="18"/>
      <c r="C2161" s="18"/>
      <c r="D2161" s="18"/>
      <c r="E2161" s="19" t="s">
        <v>137</v>
      </c>
      <c r="F2161" s="209">
        <v>17.440999999999999</v>
      </c>
      <c r="G2161" s="209">
        <v>19.027000000000001</v>
      </c>
      <c r="H2161" s="209">
        <v>16.254999999999999</v>
      </c>
      <c r="I2161" s="240">
        <v>4.2530000000000001</v>
      </c>
      <c r="J2161" s="240"/>
      <c r="K2161" s="209">
        <v>15.968</v>
      </c>
      <c r="L2161" s="209">
        <v>2.5630000000000002</v>
      </c>
      <c r="M2161" s="20"/>
      <c r="N2161" s="20"/>
      <c r="O2161" s="209">
        <v>2.1480000000000001</v>
      </c>
      <c r="P2161" s="209">
        <v>14.579000000000001</v>
      </c>
      <c r="Q2161" s="209">
        <v>18.350999999999999</v>
      </c>
      <c r="R2161" s="209">
        <v>10.327</v>
      </c>
      <c r="S2161" s="209">
        <v>31.510999999999999</v>
      </c>
      <c r="T2161" s="209">
        <v>18.876999999999999</v>
      </c>
      <c r="U2161" s="209">
        <v>16.082000000000001</v>
      </c>
      <c r="V2161" s="209">
        <v>13.435</v>
      </c>
      <c r="W2161" s="209">
        <v>7.4720000000000004</v>
      </c>
      <c r="X2161" s="209">
        <v>1.288</v>
      </c>
      <c r="Y2161" s="209">
        <v>8.9999999999999993E-3</v>
      </c>
      <c r="Z2161" s="209">
        <v>3.0000000000000001E-3</v>
      </c>
      <c r="AA2161" s="209">
        <v>0.626</v>
      </c>
      <c r="AB2161" s="209">
        <v>12.263</v>
      </c>
      <c r="AC2161" s="209">
        <v>14.928000000000001</v>
      </c>
      <c r="AD2161" s="209">
        <v>18.062999999999999</v>
      </c>
      <c r="AE2161" s="209">
        <v>21.742999999999999</v>
      </c>
      <c r="AF2161" s="209">
        <v>22.053000000000001</v>
      </c>
      <c r="AG2161" s="209">
        <v>15.943</v>
      </c>
      <c r="AH2161" s="209">
        <v>9.8219999999999992</v>
      </c>
      <c r="AI2161" s="209">
        <v>5.2169999999999996</v>
      </c>
      <c r="AJ2161" s="209">
        <v>0.16700000000000001</v>
      </c>
      <c r="AK2161" s="20"/>
      <c r="AL2161" s="209">
        <v>1.2E-2</v>
      </c>
      <c r="AM2161" s="209">
        <v>3.8759999999999999</v>
      </c>
      <c r="AN2161" s="209">
        <v>11.23</v>
      </c>
      <c r="AO2161" s="209">
        <v>18.532</v>
      </c>
      <c r="AP2161" s="209">
        <v>25.053999999999998</v>
      </c>
      <c r="AQ2161" s="209">
        <v>23.091999999999999</v>
      </c>
      <c r="AR2161" s="209">
        <v>26.344000000000001</v>
      </c>
      <c r="AS2161" s="209">
        <v>14.6</v>
      </c>
      <c r="AT2161" s="209">
        <v>15.888</v>
      </c>
      <c r="AU2161" s="209">
        <v>6.8319999999999999</v>
      </c>
      <c r="AV2161" s="209">
        <v>0.40500000000000003</v>
      </c>
      <c r="AW2161" s="20"/>
      <c r="AX2161" s="20"/>
      <c r="AY2161" s="209">
        <v>2.5030000000000001</v>
      </c>
      <c r="AZ2161" s="209">
        <v>9.1229999999999993</v>
      </c>
      <c r="BA2161" s="209">
        <v>26.619</v>
      </c>
      <c r="BB2161" s="21">
        <f>SUM(BB2162:BB2173)</f>
        <v>51.548999999999992</v>
      </c>
      <c r="BC2161" s="21">
        <f>BD2161</f>
        <v>69.286290322580641</v>
      </c>
      <c r="BD2161" s="22">
        <f t="shared" si="250"/>
        <v>69.286290322580641</v>
      </c>
      <c r="BE2161" s="21">
        <f>BC2161-BD2161</f>
        <v>0</v>
      </c>
      <c r="BF2161" s="2">
        <v>39.15</v>
      </c>
      <c r="BG2161" s="10">
        <v>5</v>
      </c>
      <c r="BH2161" s="21">
        <f t="shared" si="252"/>
        <v>5.1548999999999998E-2</v>
      </c>
      <c r="BI2161" s="22">
        <f t="shared" si="252"/>
        <v>5.1548999999999998E-2</v>
      </c>
      <c r="BJ2161" s="21">
        <f>BH2161-BI2161</f>
        <v>0</v>
      </c>
      <c r="BK2161" s="21">
        <v>0.15464699999999998</v>
      </c>
      <c r="BL2161" s="22">
        <v>0.15464699999999998</v>
      </c>
      <c r="BM2161" s="21">
        <v>0</v>
      </c>
      <c r="BN2161" s="21">
        <f t="shared" si="253"/>
        <v>0.61858799999999992</v>
      </c>
      <c r="BO2161" s="22">
        <f t="shared" si="253"/>
        <v>0.61858799999999992</v>
      </c>
      <c r="BP2161" s="21">
        <f t="shared" si="253"/>
        <v>0</v>
      </c>
    </row>
    <row r="2162" spans="1:68" ht="11.1" hidden="1" customHeight="1" outlineLevel="2" x14ac:dyDescent="0.2">
      <c r="A2162" s="10"/>
      <c r="B2162" s="18"/>
      <c r="C2162" s="18"/>
      <c r="D2162" s="18"/>
      <c r="E2162" s="23" t="s">
        <v>1950</v>
      </c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4"/>
      <c r="AL2162" s="24"/>
      <c r="AM2162" s="24"/>
      <c r="AN2162" s="208">
        <v>0.58799999999999997</v>
      </c>
      <c r="AO2162" s="208">
        <v>2.0369999999999999</v>
      </c>
      <c r="AP2162" s="208">
        <v>4.0149999999999997</v>
      </c>
      <c r="AQ2162" s="208">
        <v>3.294</v>
      </c>
      <c r="AR2162" s="208">
        <v>3.581</v>
      </c>
      <c r="AS2162" s="208">
        <v>1.704</v>
      </c>
      <c r="AT2162" s="208">
        <v>1.2509999999999999</v>
      </c>
      <c r="AU2162" s="208">
        <v>0.502</v>
      </c>
      <c r="AV2162" s="24"/>
      <c r="AW2162" s="24"/>
      <c r="AX2162" s="24"/>
      <c r="AY2162" s="208">
        <v>2.4E-2</v>
      </c>
      <c r="AZ2162" s="208">
        <v>0.59699999999999998</v>
      </c>
      <c r="BA2162" s="208">
        <v>1.526</v>
      </c>
      <c r="BB2162" s="21">
        <f>MAX(F2162:BA2162)</f>
        <v>4.0149999999999997</v>
      </c>
      <c r="BC2162" s="21"/>
      <c r="BD2162" s="22">
        <f t="shared" si="250"/>
        <v>5.396505376344086</v>
      </c>
      <c r="BE2162" s="21"/>
      <c r="BG2162" s="10"/>
      <c r="BH2162" s="21">
        <f t="shared" si="252"/>
        <v>0</v>
      </c>
      <c r="BI2162" s="22">
        <f t="shared" si="252"/>
        <v>4.0149999999999995E-3</v>
      </c>
      <c r="BJ2162" s="21"/>
      <c r="BK2162" s="21">
        <v>0</v>
      </c>
      <c r="BL2162" s="22">
        <v>1.2044999999999998E-2</v>
      </c>
      <c r="BM2162" s="21"/>
      <c r="BN2162" s="21">
        <f t="shared" si="253"/>
        <v>0</v>
      </c>
      <c r="BO2162" s="22">
        <f t="shared" si="253"/>
        <v>4.8179999999999994E-2</v>
      </c>
      <c r="BP2162" s="21">
        <f t="shared" si="253"/>
        <v>0</v>
      </c>
    </row>
    <row r="2163" spans="1:68" ht="11.1" hidden="1" customHeight="1" outlineLevel="2" x14ac:dyDescent="0.2">
      <c r="A2163" s="10"/>
      <c r="B2163" s="18"/>
      <c r="C2163" s="18"/>
      <c r="D2163" s="18"/>
      <c r="E2163" s="23" t="s">
        <v>1951</v>
      </c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4"/>
      <c r="AN2163" s="24"/>
      <c r="AO2163" s="24"/>
      <c r="AP2163" s="24"/>
      <c r="AQ2163" s="24"/>
      <c r="AR2163" s="24"/>
      <c r="AS2163" s="24"/>
      <c r="AT2163" s="24"/>
      <c r="AU2163" s="24"/>
      <c r="AV2163" s="24"/>
      <c r="AW2163" s="24"/>
      <c r="AX2163" s="24"/>
      <c r="AY2163" s="24"/>
      <c r="AZ2163" s="208">
        <v>1.5389999999999999</v>
      </c>
      <c r="BA2163" s="208">
        <v>2.3929999999999998</v>
      </c>
      <c r="BB2163" s="21">
        <f t="shared" si="251"/>
        <v>2.3929999999999998</v>
      </c>
      <c r="BC2163" s="21"/>
      <c r="BD2163" s="22">
        <f t="shared" si="250"/>
        <v>3.2163978494623655</v>
      </c>
      <c r="BE2163" s="21"/>
      <c r="BG2163" s="10"/>
      <c r="BH2163" s="21">
        <f t="shared" si="252"/>
        <v>0</v>
      </c>
      <c r="BI2163" s="22">
        <f t="shared" si="252"/>
        <v>2.3930000000000002E-3</v>
      </c>
      <c r="BJ2163" s="21"/>
      <c r="BK2163" s="21">
        <v>0</v>
      </c>
      <c r="BL2163" s="22">
        <v>7.1790000000000005E-3</v>
      </c>
      <c r="BM2163" s="21"/>
      <c r="BN2163" s="21">
        <f t="shared" si="253"/>
        <v>0</v>
      </c>
      <c r="BO2163" s="22">
        <f t="shared" si="253"/>
        <v>2.8716000000000002E-2</v>
      </c>
      <c r="BP2163" s="21">
        <f t="shared" si="253"/>
        <v>0</v>
      </c>
    </row>
    <row r="2164" spans="1:68" ht="11.1" hidden="1" customHeight="1" outlineLevel="2" x14ac:dyDescent="0.2">
      <c r="A2164" s="10"/>
      <c r="B2164" s="18"/>
      <c r="C2164" s="18"/>
      <c r="D2164" s="18"/>
      <c r="E2164" s="23" t="s">
        <v>1952</v>
      </c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4"/>
      <c r="AB2164" s="24"/>
      <c r="AC2164" s="24"/>
      <c r="AD2164" s="24"/>
      <c r="AE2164" s="24"/>
      <c r="AF2164" s="24"/>
      <c r="AG2164" s="24"/>
      <c r="AH2164" s="24"/>
      <c r="AI2164" s="24"/>
      <c r="AJ2164" s="24"/>
      <c r="AK2164" s="24"/>
      <c r="AL2164" s="24"/>
      <c r="AM2164" s="24"/>
      <c r="AN2164" s="24"/>
      <c r="AO2164" s="24"/>
      <c r="AP2164" s="24"/>
      <c r="AQ2164" s="24"/>
      <c r="AR2164" s="24"/>
      <c r="AS2164" s="24"/>
      <c r="AT2164" s="208">
        <v>0.33700000000000002</v>
      </c>
      <c r="AU2164" s="208">
        <v>8.3000000000000004E-2</v>
      </c>
      <c r="AV2164" s="24"/>
      <c r="AW2164" s="24"/>
      <c r="AX2164" s="24"/>
      <c r="AY2164" s="208">
        <v>5.2999999999999999E-2</v>
      </c>
      <c r="AZ2164" s="208">
        <v>0.183</v>
      </c>
      <c r="BA2164" s="208">
        <v>0.30399999999999999</v>
      </c>
      <c r="BB2164" s="21">
        <f t="shared" si="251"/>
        <v>0.33700000000000002</v>
      </c>
      <c r="BC2164" s="21"/>
      <c r="BD2164" s="22">
        <f t="shared" si="250"/>
        <v>0.45295698924731187</v>
      </c>
      <c r="BE2164" s="21"/>
      <c r="BG2164" s="10"/>
      <c r="BH2164" s="21">
        <f t="shared" si="252"/>
        <v>0</v>
      </c>
      <c r="BI2164" s="22">
        <f t="shared" si="252"/>
        <v>3.3700000000000001E-4</v>
      </c>
      <c r="BJ2164" s="21"/>
      <c r="BK2164" s="21">
        <v>0</v>
      </c>
      <c r="BL2164" s="22">
        <v>1.011E-3</v>
      </c>
      <c r="BM2164" s="21"/>
      <c r="BN2164" s="21">
        <f t="shared" si="253"/>
        <v>0</v>
      </c>
      <c r="BO2164" s="22">
        <f t="shared" si="253"/>
        <v>4.0439999999999999E-3</v>
      </c>
      <c r="BP2164" s="21">
        <f t="shared" si="253"/>
        <v>0</v>
      </c>
    </row>
    <row r="2165" spans="1:68" ht="11.1" hidden="1" customHeight="1" outlineLevel="2" x14ac:dyDescent="0.2">
      <c r="A2165" s="10"/>
      <c r="B2165" s="18"/>
      <c r="C2165" s="18"/>
      <c r="D2165" s="18"/>
      <c r="E2165" s="23" t="s">
        <v>1953</v>
      </c>
      <c r="F2165" s="24"/>
      <c r="G2165" s="24"/>
      <c r="H2165" s="24"/>
      <c r="I2165" s="24"/>
      <c r="J2165" s="24"/>
      <c r="K2165" s="208">
        <v>0.878</v>
      </c>
      <c r="L2165" s="24"/>
      <c r="M2165" s="24"/>
      <c r="N2165" s="24"/>
      <c r="O2165" s="24"/>
      <c r="P2165" s="208">
        <v>0.23300000000000001</v>
      </c>
      <c r="Q2165" s="208">
        <v>0.48799999999999999</v>
      </c>
      <c r="R2165" s="24"/>
      <c r="S2165" s="24"/>
      <c r="T2165" s="24"/>
      <c r="U2165" s="24"/>
      <c r="V2165" s="208">
        <v>1.125</v>
      </c>
      <c r="W2165" s="24"/>
      <c r="X2165" s="24"/>
      <c r="Y2165" s="24"/>
      <c r="Z2165" s="24"/>
      <c r="AA2165" s="24"/>
      <c r="AB2165" s="208">
        <v>0.20399999999999999</v>
      </c>
      <c r="AC2165" s="208">
        <v>0.26300000000000001</v>
      </c>
      <c r="AD2165" s="208">
        <v>0.47199999999999998</v>
      </c>
      <c r="AE2165" s="208">
        <v>0.51100000000000001</v>
      </c>
      <c r="AF2165" s="208">
        <v>0.52600000000000002</v>
      </c>
      <c r="AG2165" s="208">
        <v>0.26100000000000001</v>
      </c>
      <c r="AH2165" s="208">
        <v>8.6999999999999994E-2</v>
      </c>
      <c r="AI2165" s="208">
        <v>5.0999999999999997E-2</v>
      </c>
      <c r="AJ2165" s="24"/>
      <c r="AK2165" s="24"/>
      <c r="AL2165" s="24"/>
      <c r="AM2165" s="208">
        <v>8.9999999999999993E-3</v>
      </c>
      <c r="AN2165" s="208">
        <v>0.115</v>
      </c>
      <c r="AO2165" s="208">
        <v>0.371</v>
      </c>
      <c r="AP2165" s="208">
        <v>0.57999999999999996</v>
      </c>
      <c r="AQ2165" s="208">
        <v>0.48399999999999999</v>
      </c>
      <c r="AR2165" s="208">
        <v>0.48899999999999999</v>
      </c>
      <c r="AS2165" s="208">
        <v>0.33600000000000002</v>
      </c>
      <c r="AT2165" s="208">
        <v>0.17699999999999999</v>
      </c>
      <c r="AU2165" s="208">
        <v>5.6000000000000001E-2</v>
      </c>
      <c r="AV2165" s="208">
        <v>3.0000000000000001E-3</v>
      </c>
      <c r="AW2165" s="24"/>
      <c r="AX2165" s="24"/>
      <c r="AY2165" s="24"/>
      <c r="AZ2165" s="208">
        <v>2.7E-2</v>
      </c>
      <c r="BA2165" s="208">
        <v>0.21</v>
      </c>
      <c r="BB2165" s="21">
        <f t="shared" si="251"/>
        <v>1.125</v>
      </c>
      <c r="BC2165" s="21"/>
      <c r="BD2165" s="22">
        <f t="shared" si="250"/>
        <v>1.5120967741935485</v>
      </c>
      <c r="BE2165" s="21"/>
      <c r="BG2165" s="10"/>
      <c r="BH2165" s="21">
        <f t="shared" si="252"/>
        <v>0</v>
      </c>
      <c r="BI2165" s="22">
        <f t="shared" si="252"/>
        <v>1.1250000000000001E-3</v>
      </c>
      <c r="BJ2165" s="21"/>
      <c r="BK2165" s="21">
        <v>0</v>
      </c>
      <c r="BL2165" s="22">
        <v>3.3750000000000004E-3</v>
      </c>
      <c r="BM2165" s="21"/>
      <c r="BN2165" s="21">
        <f t="shared" si="253"/>
        <v>0</v>
      </c>
      <c r="BO2165" s="22">
        <f t="shared" si="253"/>
        <v>1.3500000000000002E-2</v>
      </c>
      <c r="BP2165" s="21">
        <f t="shared" si="253"/>
        <v>0</v>
      </c>
    </row>
    <row r="2166" spans="1:68" ht="11.1" hidden="1" customHeight="1" outlineLevel="2" x14ac:dyDescent="0.2">
      <c r="A2166" s="10"/>
      <c r="B2166" s="18"/>
      <c r="C2166" s="18"/>
      <c r="D2166" s="18"/>
      <c r="E2166" s="23" t="s">
        <v>1954</v>
      </c>
      <c r="F2166" s="24"/>
      <c r="G2166" s="24"/>
      <c r="H2166" s="24"/>
      <c r="I2166" s="24"/>
      <c r="J2166" s="24"/>
      <c r="K2166" s="208">
        <v>1.214</v>
      </c>
      <c r="L2166" s="24"/>
      <c r="M2166" s="24"/>
      <c r="N2166" s="24"/>
      <c r="O2166" s="24"/>
      <c r="P2166" s="208">
        <v>0.5</v>
      </c>
      <c r="Q2166" s="208">
        <v>0.82399999999999995</v>
      </c>
      <c r="R2166" s="24"/>
      <c r="S2166" s="24"/>
      <c r="T2166" s="24"/>
      <c r="U2166" s="24"/>
      <c r="V2166" s="24"/>
      <c r="W2166" s="208">
        <v>1.5369999999999999</v>
      </c>
      <c r="X2166" s="24"/>
      <c r="Y2166" s="24"/>
      <c r="Z2166" s="24"/>
      <c r="AA2166" s="24"/>
      <c r="AB2166" s="208">
        <v>0.57399999999999995</v>
      </c>
      <c r="AC2166" s="24"/>
      <c r="AD2166" s="24"/>
      <c r="AE2166" s="24"/>
      <c r="AF2166" s="24"/>
      <c r="AG2166" s="24"/>
      <c r="AH2166" s="208">
        <v>1.0680000000000001</v>
      </c>
      <c r="AI2166" s="208">
        <v>0.27500000000000002</v>
      </c>
      <c r="AJ2166" s="24"/>
      <c r="AK2166" s="24"/>
      <c r="AL2166" s="24"/>
      <c r="AM2166" s="208">
        <v>0.111</v>
      </c>
      <c r="AN2166" s="208">
        <v>0.34300000000000003</v>
      </c>
      <c r="AO2166" s="24"/>
      <c r="AP2166" s="24"/>
      <c r="AQ2166" s="24"/>
      <c r="AR2166" s="24"/>
      <c r="AS2166" s="24"/>
      <c r="AT2166" s="208">
        <v>1.639</v>
      </c>
      <c r="AU2166" s="208">
        <v>0.26800000000000002</v>
      </c>
      <c r="AV2166" s="208">
        <v>2.9000000000000001E-2</v>
      </c>
      <c r="AW2166" s="24"/>
      <c r="AX2166" s="24"/>
      <c r="AY2166" s="208">
        <v>7.1999999999999995E-2</v>
      </c>
      <c r="AZ2166" s="208">
        <v>0.26400000000000001</v>
      </c>
      <c r="BA2166" s="208">
        <v>0.13400000000000001</v>
      </c>
      <c r="BB2166" s="21">
        <f t="shared" si="251"/>
        <v>1.639</v>
      </c>
      <c r="BC2166" s="21"/>
      <c r="BD2166" s="22">
        <f t="shared" si="250"/>
        <v>2.202956989247312</v>
      </c>
      <c r="BE2166" s="21"/>
      <c r="BG2166" s="10"/>
      <c r="BH2166" s="21">
        <f t="shared" si="252"/>
        <v>0</v>
      </c>
      <c r="BI2166" s="22">
        <f t="shared" si="252"/>
        <v>1.639E-3</v>
      </c>
      <c r="BJ2166" s="21"/>
      <c r="BK2166" s="21">
        <v>0</v>
      </c>
      <c r="BL2166" s="22">
        <v>4.9170000000000004E-3</v>
      </c>
      <c r="BM2166" s="21"/>
      <c r="BN2166" s="21">
        <f t="shared" si="253"/>
        <v>0</v>
      </c>
      <c r="BO2166" s="22">
        <f t="shared" si="253"/>
        <v>1.9668000000000001E-2</v>
      </c>
      <c r="BP2166" s="21">
        <f t="shared" si="253"/>
        <v>0</v>
      </c>
    </row>
    <row r="2167" spans="1:68" ht="11.1" hidden="1" customHeight="1" outlineLevel="2" x14ac:dyDescent="0.2">
      <c r="A2167" s="10"/>
      <c r="B2167" s="18"/>
      <c r="C2167" s="18"/>
      <c r="D2167" s="18"/>
      <c r="E2167" s="23" t="s">
        <v>1955</v>
      </c>
      <c r="F2167" s="24"/>
      <c r="G2167" s="24"/>
      <c r="H2167" s="24"/>
      <c r="I2167" s="239">
        <v>2.573</v>
      </c>
      <c r="J2167" s="239"/>
      <c r="K2167" s="208">
        <v>1.2430000000000001</v>
      </c>
      <c r="L2167" s="24"/>
      <c r="M2167" s="24"/>
      <c r="N2167" s="24"/>
      <c r="O2167" s="24"/>
      <c r="P2167" s="208">
        <v>2.0699999999999998</v>
      </c>
      <c r="Q2167" s="208">
        <v>3.431</v>
      </c>
      <c r="R2167" s="208">
        <v>3.1949999999999998</v>
      </c>
      <c r="S2167" s="208">
        <v>3.831</v>
      </c>
      <c r="T2167" s="208">
        <v>3.786</v>
      </c>
      <c r="U2167" s="208">
        <v>3.3290000000000002</v>
      </c>
      <c r="V2167" s="208">
        <v>2.2120000000000002</v>
      </c>
      <c r="W2167" s="208">
        <v>1.0980000000000001</v>
      </c>
      <c r="X2167" s="208">
        <v>0.36899999999999999</v>
      </c>
      <c r="Y2167" s="24"/>
      <c r="Z2167" s="24"/>
      <c r="AA2167" s="208">
        <v>0.60599999999999998</v>
      </c>
      <c r="AB2167" s="208">
        <v>1.6930000000000001</v>
      </c>
      <c r="AC2167" s="208">
        <v>2.91</v>
      </c>
      <c r="AD2167" s="208">
        <v>3.6160000000000001</v>
      </c>
      <c r="AE2167" s="208">
        <v>3.7709999999999999</v>
      </c>
      <c r="AF2167" s="208">
        <v>3.5350000000000001</v>
      </c>
      <c r="AG2167" s="208">
        <v>2.5609999999999999</v>
      </c>
      <c r="AH2167" s="208">
        <v>1.6890000000000001</v>
      </c>
      <c r="AI2167" s="208">
        <v>1.17</v>
      </c>
      <c r="AJ2167" s="24"/>
      <c r="AK2167" s="24"/>
      <c r="AL2167" s="24"/>
      <c r="AM2167" s="208">
        <v>0.65100000000000002</v>
      </c>
      <c r="AN2167" s="208">
        <v>1.696</v>
      </c>
      <c r="AO2167" s="208">
        <v>2.6320000000000001</v>
      </c>
      <c r="AP2167" s="208">
        <v>3.621</v>
      </c>
      <c r="AQ2167" s="208">
        <v>3.7480000000000002</v>
      </c>
      <c r="AR2167" s="208">
        <v>3.6539999999999999</v>
      </c>
      <c r="AS2167" s="208">
        <v>2.754</v>
      </c>
      <c r="AT2167" s="208">
        <v>2.161</v>
      </c>
      <c r="AU2167" s="208">
        <v>1.1719999999999999</v>
      </c>
      <c r="AV2167" s="208">
        <v>4.7E-2</v>
      </c>
      <c r="AW2167" s="24"/>
      <c r="AX2167" s="24"/>
      <c r="AY2167" s="24"/>
      <c r="AZ2167" s="24"/>
      <c r="BA2167" s="24"/>
      <c r="BB2167" s="21">
        <f t="shared" si="251"/>
        <v>3.831</v>
      </c>
      <c r="BC2167" s="21"/>
      <c r="BD2167" s="22">
        <f t="shared" si="250"/>
        <v>5.149193548387097</v>
      </c>
      <c r="BE2167" s="21"/>
      <c r="BG2167" s="10"/>
      <c r="BH2167" s="21">
        <f t="shared" si="252"/>
        <v>0</v>
      </c>
      <c r="BI2167" s="22">
        <f t="shared" si="252"/>
        <v>3.8310000000000006E-3</v>
      </c>
      <c r="BJ2167" s="21"/>
      <c r="BK2167" s="21">
        <v>0</v>
      </c>
      <c r="BL2167" s="22">
        <v>1.1493000000000001E-2</v>
      </c>
      <c r="BM2167" s="21"/>
      <c r="BN2167" s="21">
        <f t="shared" si="253"/>
        <v>0</v>
      </c>
      <c r="BO2167" s="22">
        <f t="shared" si="253"/>
        <v>4.5972000000000006E-2</v>
      </c>
      <c r="BP2167" s="21">
        <f t="shared" si="253"/>
        <v>0</v>
      </c>
    </row>
    <row r="2168" spans="1:68" ht="11.1" hidden="1" customHeight="1" outlineLevel="2" x14ac:dyDescent="0.2">
      <c r="A2168" s="10"/>
      <c r="B2168" s="18"/>
      <c r="C2168" s="18"/>
      <c r="D2168" s="18"/>
      <c r="E2168" s="23" t="s">
        <v>1956</v>
      </c>
      <c r="F2168" s="208">
        <v>2.6989999999999998</v>
      </c>
      <c r="G2168" s="208">
        <v>2.7549999999999999</v>
      </c>
      <c r="H2168" s="208">
        <v>1.536</v>
      </c>
      <c r="I2168" s="24"/>
      <c r="J2168" s="24"/>
      <c r="K2168" s="208">
        <v>2.0960000000000001</v>
      </c>
      <c r="L2168" s="24"/>
      <c r="M2168" s="24"/>
      <c r="N2168" s="24"/>
      <c r="O2168" s="208">
        <v>0.29299999999999998</v>
      </c>
      <c r="P2168" s="208">
        <v>1.8149999999999999</v>
      </c>
      <c r="Q2168" s="208">
        <v>1.9510000000000001</v>
      </c>
      <c r="R2168" s="24"/>
      <c r="S2168" s="208">
        <v>5.4980000000000002</v>
      </c>
      <c r="T2168" s="208">
        <v>2.343</v>
      </c>
      <c r="U2168" s="208">
        <v>2.202</v>
      </c>
      <c r="V2168" s="24"/>
      <c r="W2168" s="208">
        <v>1.444</v>
      </c>
      <c r="X2168" s="208">
        <v>0.192</v>
      </c>
      <c r="Y2168" s="24"/>
      <c r="Z2168" s="24"/>
      <c r="AA2168" s="24"/>
      <c r="AB2168" s="208">
        <v>1.754</v>
      </c>
      <c r="AC2168" s="208">
        <v>1.5589999999999999</v>
      </c>
      <c r="AD2168" s="208">
        <v>2.1190000000000002</v>
      </c>
      <c r="AE2168" s="208">
        <v>2.4540000000000002</v>
      </c>
      <c r="AF2168" s="208">
        <v>2.2370000000000001</v>
      </c>
      <c r="AG2168" s="208">
        <v>1.7</v>
      </c>
      <c r="AH2168" s="208">
        <v>0.747</v>
      </c>
      <c r="AI2168" s="208">
        <v>0.48499999999999999</v>
      </c>
      <c r="AJ2168" s="24"/>
      <c r="AK2168" s="24"/>
      <c r="AL2168" s="24"/>
      <c r="AM2168" s="208">
        <v>0.46</v>
      </c>
      <c r="AN2168" s="208">
        <v>1.093</v>
      </c>
      <c r="AO2168" s="208">
        <v>1.7490000000000001</v>
      </c>
      <c r="AP2168" s="208">
        <v>2.3820000000000001</v>
      </c>
      <c r="AQ2168" s="208">
        <v>2.2000000000000002</v>
      </c>
      <c r="AR2168" s="208">
        <v>2.6739999999999999</v>
      </c>
      <c r="AS2168" s="208">
        <v>1.272</v>
      </c>
      <c r="AT2168" s="208">
        <v>1.1040000000000001</v>
      </c>
      <c r="AU2168" s="208">
        <v>0.61399999999999999</v>
      </c>
      <c r="AV2168" s="208">
        <v>9.4E-2</v>
      </c>
      <c r="AW2168" s="24"/>
      <c r="AX2168" s="24"/>
      <c r="AY2168" s="208">
        <v>0.42599999999999999</v>
      </c>
      <c r="AZ2168" s="208">
        <v>0.85199999999999998</v>
      </c>
      <c r="BA2168" s="208">
        <v>1.7430000000000001</v>
      </c>
      <c r="BB2168" s="21">
        <f t="shared" si="251"/>
        <v>5.4980000000000002</v>
      </c>
      <c r="BC2168" s="21"/>
      <c r="BD2168" s="22">
        <f t="shared" si="250"/>
        <v>7.389784946236559</v>
      </c>
      <c r="BE2168" s="21"/>
      <c r="BG2168" s="10"/>
      <c r="BH2168" s="21">
        <f t="shared" si="252"/>
        <v>0</v>
      </c>
      <c r="BI2168" s="22">
        <f t="shared" si="252"/>
        <v>5.4980000000000003E-3</v>
      </c>
      <c r="BJ2168" s="21"/>
      <c r="BK2168" s="21">
        <v>0</v>
      </c>
      <c r="BL2168" s="22">
        <v>1.6494000000000002E-2</v>
      </c>
      <c r="BM2168" s="21"/>
      <c r="BN2168" s="21">
        <f t="shared" si="253"/>
        <v>0</v>
      </c>
      <c r="BO2168" s="22">
        <f t="shared" si="253"/>
        <v>6.5976000000000007E-2</v>
      </c>
      <c r="BP2168" s="21">
        <f t="shared" si="253"/>
        <v>0</v>
      </c>
    </row>
    <row r="2169" spans="1:68" ht="11.1" hidden="1" customHeight="1" outlineLevel="2" x14ac:dyDescent="0.2">
      <c r="A2169" s="10"/>
      <c r="B2169" s="18"/>
      <c r="C2169" s="18"/>
      <c r="D2169" s="18"/>
      <c r="E2169" s="23" t="s">
        <v>1957</v>
      </c>
      <c r="F2169" s="208">
        <v>3.266</v>
      </c>
      <c r="G2169" s="208">
        <v>3.7250000000000001</v>
      </c>
      <c r="H2169" s="208">
        <v>2.0619999999999998</v>
      </c>
      <c r="I2169" s="24"/>
      <c r="J2169" s="24"/>
      <c r="K2169" s="24"/>
      <c r="L2169" s="208">
        <v>1.81</v>
      </c>
      <c r="M2169" s="24"/>
      <c r="N2169" s="24"/>
      <c r="O2169" s="24"/>
      <c r="P2169" s="208">
        <v>1.427</v>
      </c>
      <c r="Q2169" s="208">
        <v>2.383</v>
      </c>
      <c r="R2169" s="24"/>
      <c r="S2169" s="208">
        <v>6.5670000000000002</v>
      </c>
      <c r="T2169" s="208">
        <v>2.8450000000000002</v>
      </c>
      <c r="U2169" s="208">
        <v>2.879</v>
      </c>
      <c r="V2169" s="208">
        <v>0.94799999999999995</v>
      </c>
      <c r="W2169" s="208">
        <v>0.22</v>
      </c>
      <c r="X2169" s="24"/>
      <c r="Y2169" s="24"/>
      <c r="Z2169" s="24"/>
      <c r="AA2169" s="24"/>
      <c r="AB2169" s="208">
        <v>1.0369999999999999</v>
      </c>
      <c r="AC2169" s="208">
        <v>1.6539999999999999</v>
      </c>
      <c r="AD2169" s="208">
        <v>2.2839999999999998</v>
      </c>
      <c r="AE2169" s="208">
        <v>2.5409999999999999</v>
      </c>
      <c r="AF2169" s="208">
        <v>2.528</v>
      </c>
      <c r="AG2169" s="208">
        <v>2.1589999999999998</v>
      </c>
      <c r="AH2169" s="208">
        <v>1.0109999999999999</v>
      </c>
      <c r="AI2169" s="208">
        <v>0.18099999999999999</v>
      </c>
      <c r="AJ2169" s="24"/>
      <c r="AK2169" s="24"/>
      <c r="AL2169" s="24"/>
      <c r="AM2169" s="24"/>
      <c r="AN2169" s="208">
        <v>1.5920000000000001</v>
      </c>
      <c r="AO2169" s="208">
        <v>2.2330000000000001</v>
      </c>
      <c r="AP2169" s="208">
        <v>2.6890000000000001</v>
      </c>
      <c r="AQ2169" s="208">
        <v>2.3039999999999998</v>
      </c>
      <c r="AR2169" s="208">
        <v>2.863</v>
      </c>
      <c r="AS2169" s="208">
        <v>1.575</v>
      </c>
      <c r="AT2169" s="208">
        <v>1.5549999999999999</v>
      </c>
      <c r="AU2169" s="208">
        <v>0.67500000000000004</v>
      </c>
      <c r="AV2169" s="24"/>
      <c r="AW2169" s="24"/>
      <c r="AX2169" s="24"/>
      <c r="AY2169" s="208">
        <v>0.221</v>
      </c>
      <c r="AZ2169" s="208">
        <v>0.79</v>
      </c>
      <c r="BA2169" s="208">
        <v>12.641999999999999</v>
      </c>
      <c r="BB2169" s="21">
        <f t="shared" si="251"/>
        <v>12.641999999999999</v>
      </c>
      <c r="BC2169" s="21"/>
      <c r="BD2169" s="22">
        <f t="shared" ref="BD2169:BD2205" si="254">(BB2169/31/24)*1000</f>
        <v>16.991935483870968</v>
      </c>
      <c r="BE2169" s="21"/>
      <c r="BG2169" s="10"/>
      <c r="BH2169" s="21">
        <f t="shared" si="252"/>
        <v>0</v>
      </c>
      <c r="BI2169" s="22">
        <f t="shared" si="252"/>
        <v>1.2642E-2</v>
      </c>
      <c r="BJ2169" s="21"/>
      <c r="BK2169" s="21">
        <v>0</v>
      </c>
      <c r="BL2169" s="22">
        <v>3.7926000000000001E-2</v>
      </c>
      <c r="BM2169" s="21"/>
      <c r="BN2169" s="21">
        <f t="shared" si="253"/>
        <v>0</v>
      </c>
      <c r="BO2169" s="22">
        <f t="shared" si="253"/>
        <v>0.15170400000000001</v>
      </c>
      <c r="BP2169" s="21">
        <f t="shared" si="253"/>
        <v>0</v>
      </c>
    </row>
    <row r="2170" spans="1:68" ht="11.1" hidden="1" customHeight="1" outlineLevel="2" x14ac:dyDescent="0.2">
      <c r="A2170" s="10"/>
      <c r="B2170" s="18"/>
      <c r="C2170" s="18"/>
      <c r="D2170" s="18"/>
      <c r="E2170" s="23" t="s">
        <v>1958</v>
      </c>
      <c r="F2170" s="208">
        <v>4.0419999999999998</v>
      </c>
      <c r="G2170" s="208">
        <v>4.9640000000000004</v>
      </c>
      <c r="H2170" s="208">
        <v>8.3149999999999995</v>
      </c>
      <c r="I2170" s="24"/>
      <c r="J2170" s="24"/>
      <c r="K2170" s="208">
        <v>5.2919999999999998</v>
      </c>
      <c r="L2170" s="24"/>
      <c r="M2170" s="24"/>
      <c r="N2170" s="24"/>
      <c r="O2170" s="208">
        <v>0.19700000000000001</v>
      </c>
      <c r="P2170" s="208">
        <v>4.0999999999999996</v>
      </c>
      <c r="Q2170" s="208">
        <v>4</v>
      </c>
      <c r="R2170" s="208">
        <v>4.0999999999999996</v>
      </c>
      <c r="S2170" s="208">
        <v>4.0999999999999996</v>
      </c>
      <c r="T2170" s="208">
        <v>3.9</v>
      </c>
      <c r="U2170" s="208">
        <v>1.111</v>
      </c>
      <c r="V2170" s="208">
        <v>5.3739999999999997</v>
      </c>
      <c r="W2170" s="208">
        <v>1E-3</v>
      </c>
      <c r="X2170" s="208">
        <v>1E-3</v>
      </c>
      <c r="Y2170" s="24"/>
      <c r="Z2170" s="24"/>
      <c r="AA2170" s="24"/>
      <c r="AB2170" s="208">
        <v>2.94</v>
      </c>
      <c r="AC2170" s="208">
        <v>3.8290000000000002</v>
      </c>
      <c r="AD2170" s="208">
        <v>3.8170000000000002</v>
      </c>
      <c r="AE2170" s="208">
        <v>4.3879999999999999</v>
      </c>
      <c r="AF2170" s="208">
        <v>4.3550000000000004</v>
      </c>
      <c r="AG2170" s="208">
        <v>4.6020000000000003</v>
      </c>
      <c r="AH2170" s="208">
        <v>2.456</v>
      </c>
      <c r="AI2170" s="208">
        <v>1.335</v>
      </c>
      <c r="AJ2170" s="24"/>
      <c r="AK2170" s="24"/>
      <c r="AL2170" s="24"/>
      <c r="AM2170" s="208">
        <v>1.752</v>
      </c>
      <c r="AN2170" s="208">
        <v>2.6739999999999999</v>
      </c>
      <c r="AO2170" s="208">
        <v>4.3360000000000003</v>
      </c>
      <c r="AP2170" s="208">
        <v>4.0590000000000002</v>
      </c>
      <c r="AQ2170" s="208">
        <v>3.9430000000000001</v>
      </c>
      <c r="AR2170" s="208">
        <v>4.9269999999999996</v>
      </c>
      <c r="AS2170" s="208">
        <v>2.97</v>
      </c>
      <c r="AT2170" s="208">
        <v>3.988</v>
      </c>
      <c r="AU2170" s="208">
        <v>1.0409999999999999</v>
      </c>
      <c r="AV2170" s="24"/>
      <c r="AW2170" s="24"/>
      <c r="AX2170" s="24"/>
      <c r="AY2170" s="208">
        <v>3.9E-2</v>
      </c>
      <c r="AZ2170" s="208">
        <v>2.0019999999999998</v>
      </c>
      <c r="BA2170" s="208">
        <v>3.4279999999999999</v>
      </c>
      <c r="BB2170" s="21">
        <f t="shared" si="251"/>
        <v>8.3149999999999995</v>
      </c>
      <c r="BC2170" s="21"/>
      <c r="BD2170" s="22">
        <f t="shared" si="254"/>
        <v>11.176075268817204</v>
      </c>
      <c r="BE2170" s="21"/>
      <c r="BG2170" s="10"/>
      <c r="BH2170" s="21">
        <f t="shared" si="252"/>
        <v>0</v>
      </c>
      <c r="BI2170" s="22">
        <f t="shared" si="252"/>
        <v>8.3149999999999995E-3</v>
      </c>
      <c r="BJ2170" s="21"/>
      <c r="BK2170" s="21">
        <v>0</v>
      </c>
      <c r="BL2170" s="22">
        <v>2.4944999999999998E-2</v>
      </c>
      <c r="BM2170" s="21"/>
      <c r="BN2170" s="21">
        <f t="shared" si="253"/>
        <v>0</v>
      </c>
      <c r="BO2170" s="22">
        <f t="shared" si="253"/>
        <v>9.9779999999999994E-2</v>
      </c>
      <c r="BP2170" s="21">
        <f t="shared" si="253"/>
        <v>0</v>
      </c>
    </row>
    <row r="2171" spans="1:68" ht="11.1" hidden="1" customHeight="1" outlineLevel="2" x14ac:dyDescent="0.2">
      <c r="A2171" s="10"/>
      <c r="B2171" s="18"/>
      <c r="C2171" s="18"/>
      <c r="D2171" s="18"/>
      <c r="E2171" s="23" t="s">
        <v>1959</v>
      </c>
      <c r="F2171" s="208">
        <v>0.997</v>
      </c>
      <c r="G2171" s="208">
        <v>0.99099999999999999</v>
      </c>
      <c r="H2171" s="208">
        <v>0.29099999999999998</v>
      </c>
      <c r="I2171" s="24"/>
      <c r="J2171" s="24"/>
      <c r="K2171" s="208">
        <v>0.90200000000000002</v>
      </c>
      <c r="L2171" s="208">
        <v>0.442</v>
      </c>
      <c r="M2171" s="24"/>
      <c r="N2171" s="24"/>
      <c r="O2171" s="208">
        <v>1.52</v>
      </c>
      <c r="P2171" s="208">
        <v>0.57799999999999996</v>
      </c>
      <c r="Q2171" s="208">
        <v>0.42299999999999999</v>
      </c>
      <c r="R2171" s="24"/>
      <c r="S2171" s="208">
        <v>1.863</v>
      </c>
      <c r="T2171" s="208">
        <v>0.75</v>
      </c>
      <c r="U2171" s="208">
        <v>0.6</v>
      </c>
      <c r="V2171" s="208">
        <v>1.226</v>
      </c>
      <c r="W2171" s="208">
        <v>1.343</v>
      </c>
      <c r="X2171" s="208">
        <v>0.34399999999999997</v>
      </c>
      <c r="Y2171" s="24"/>
      <c r="Z2171" s="24"/>
      <c r="AA2171" s="24"/>
      <c r="AB2171" s="208">
        <v>0.86899999999999999</v>
      </c>
      <c r="AC2171" s="208">
        <v>3.9E-2</v>
      </c>
      <c r="AD2171" s="208">
        <v>0.20799999999999999</v>
      </c>
      <c r="AE2171" s="208">
        <v>1.0029999999999999</v>
      </c>
      <c r="AF2171" s="208">
        <v>1.3120000000000001</v>
      </c>
      <c r="AG2171" s="208">
        <v>0.41199999999999998</v>
      </c>
      <c r="AH2171" s="24"/>
      <c r="AI2171" s="24"/>
      <c r="AJ2171" s="24"/>
      <c r="AK2171" s="24"/>
      <c r="AL2171" s="24"/>
      <c r="AM2171" s="24"/>
      <c r="AN2171" s="24"/>
      <c r="AO2171" s="208">
        <v>0.20699999999999999</v>
      </c>
      <c r="AP2171" s="208">
        <v>0.94699999999999995</v>
      </c>
      <c r="AQ2171" s="208">
        <v>0.754</v>
      </c>
      <c r="AR2171" s="208">
        <v>0.52500000000000002</v>
      </c>
      <c r="AS2171" s="208">
        <v>3.5999999999999997E-2</v>
      </c>
      <c r="AT2171" s="208">
        <v>5.1999999999999998E-2</v>
      </c>
      <c r="AU2171" s="208">
        <v>0.629</v>
      </c>
      <c r="AV2171" s="208">
        <v>0.13100000000000001</v>
      </c>
      <c r="AW2171" s="24"/>
      <c r="AX2171" s="24"/>
      <c r="AY2171" s="208">
        <v>0.501</v>
      </c>
      <c r="AZ2171" s="208">
        <v>0.434</v>
      </c>
      <c r="BA2171" s="208">
        <v>0.193</v>
      </c>
      <c r="BB2171" s="21">
        <f t="shared" si="251"/>
        <v>1.863</v>
      </c>
      <c r="BC2171" s="21"/>
      <c r="BD2171" s="22">
        <f t="shared" si="254"/>
        <v>2.504032258064516</v>
      </c>
      <c r="BE2171" s="21"/>
      <c r="BG2171" s="10"/>
      <c r="BH2171" s="21">
        <f t="shared" si="252"/>
        <v>0</v>
      </c>
      <c r="BI2171" s="22">
        <f t="shared" si="252"/>
        <v>1.8630000000000001E-3</v>
      </c>
      <c r="BJ2171" s="21"/>
      <c r="BK2171" s="21">
        <v>0</v>
      </c>
      <c r="BL2171" s="22">
        <v>5.5890000000000002E-3</v>
      </c>
      <c r="BM2171" s="21"/>
      <c r="BN2171" s="21">
        <f t="shared" si="253"/>
        <v>0</v>
      </c>
      <c r="BO2171" s="22">
        <f t="shared" si="253"/>
        <v>2.2356000000000001E-2</v>
      </c>
      <c r="BP2171" s="21">
        <f t="shared" si="253"/>
        <v>0</v>
      </c>
    </row>
    <row r="2172" spans="1:68" ht="11.1" hidden="1" customHeight="1" outlineLevel="2" x14ac:dyDescent="0.2">
      <c r="A2172" s="10"/>
      <c r="B2172" s="18"/>
      <c r="C2172" s="18"/>
      <c r="D2172" s="18"/>
      <c r="E2172" s="23" t="s">
        <v>1960</v>
      </c>
      <c r="F2172" s="208">
        <v>3.218</v>
      </c>
      <c r="G2172" s="208">
        <v>3.4129999999999998</v>
      </c>
      <c r="H2172" s="208">
        <v>2.1859999999999999</v>
      </c>
      <c r="I2172" s="24"/>
      <c r="J2172" s="24"/>
      <c r="K2172" s="208">
        <v>3.5710000000000002</v>
      </c>
      <c r="L2172" s="24"/>
      <c r="M2172" s="24"/>
      <c r="N2172" s="24"/>
      <c r="O2172" s="24"/>
      <c r="P2172" s="208">
        <v>2.706</v>
      </c>
      <c r="Q2172" s="208">
        <v>2.367</v>
      </c>
      <c r="R2172" s="24"/>
      <c r="S2172" s="208">
        <v>6.0890000000000004</v>
      </c>
      <c r="T2172" s="208">
        <v>2.52</v>
      </c>
      <c r="U2172" s="208">
        <v>3.0939999999999999</v>
      </c>
      <c r="V2172" s="208">
        <v>1.244</v>
      </c>
      <c r="W2172" s="208">
        <v>1.0669999999999999</v>
      </c>
      <c r="X2172" s="208">
        <v>0.24199999999999999</v>
      </c>
      <c r="Y2172" s="24"/>
      <c r="Z2172" s="24"/>
      <c r="AA2172" s="24"/>
      <c r="AB2172" s="208">
        <v>2.1859999999999999</v>
      </c>
      <c r="AC2172" s="208">
        <v>2.5350000000000001</v>
      </c>
      <c r="AD2172" s="208">
        <v>2.6389999999999998</v>
      </c>
      <c r="AE2172" s="208">
        <v>3.391</v>
      </c>
      <c r="AF2172" s="208">
        <v>3.758</v>
      </c>
      <c r="AG2172" s="208">
        <v>3.2410000000000001</v>
      </c>
      <c r="AH2172" s="208">
        <v>1.6990000000000001</v>
      </c>
      <c r="AI2172" s="208">
        <v>1.08</v>
      </c>
      <c r="AJ2172" s="24"/>
      <c r="AK2172" s="24"/>
      <c r="AL2172" s="24"/>
      <c r="AM2172" s="208">
        <v>0.76400000000000001</v>
      </c>
      <c r="AN2172" s="208">
        <v>2.1709999999999998</v>
      </c>
      <c r="AO2172" s="208">
        <v>2.7669999999999999</v>
      </c>
      <c r="AP2172" s="208">
        <v>3.423</v>
      </c>
      <c r="AQ2172" s="208">
        <v>3.0590000000000002</v>
      </c>
      <c r="AR2172" s="208">
        <v>3.964</v>
      </c>
      <c r="AS2172" s="208">
        <v>2.0449999999999999</v>
      </c>
      <c r="AT2172" s="208">
        <v>2.4279999999999999</v>
      </c>
      <c r="AU2172" s="208">
        <v>1.0820000000000001</v>
      </c>
      <c r="AV2172" s="208">
        <v>6.7000000000000004E-2</v>
      </c>
      <c r="AW2172" s="24"/>
      <c r="AX2172" s="24"/>
      <c r="AY2172" s="208">
        <v>0.92100000000000004</v>
      </c>
      <c r="AZ2172" s="208">
        <v>1.611</v>
      </c>
      <c r="BA2172" s="208">
        <v>2.2090000000000001</v>
      </c>
      <c r="BB2172" s="21">
        <f t="shared" si="251"/>
        <v>6.0890000000000004</v>
      </c>
      <c r="BC2172" s="21"/>
      <c r="BD2172" s="22">
        <f t="shared" si="254"/>
        <v>8.1841397849462378</v>
      </c>
      <c r="BE2172" s="21"/>
      <c r="BG2172" s="10"/>
      <c r="BH2172" s="21">
        <f t="shared" si="252"/>
        <v>0</v>
      </c>
      <c r="BI2172" s="22">
        <f t="shared" si="252"/>
        <v>6.0890000000000007E-3</v>
      </c>
      <c r="BJ2172" s="21"/>
      <c r="BK2172" s="21">
        <v>0</v>
      </c>
      <c r="BL2172" s="22">
        <v>1.8267000000000002E-2</v>
      </c>
      <c r="BM2172" s="21"/>
      <c r="BN2172" s="21">
        <f t="shared" si="253"/>
        <v>0</v>
      </c>
      <c r="BO2172" s="22">
        <f t="shared" si="253"/>
        <v>7.3068000000000008E-2</v>
      </c>
      <c r="BP2172" s="21">
        <f t="shared" si="253"/>
        <v>0</v>
      </c>
    </row>
    <row r="2173" spans="1:68" ht="11.1" hidden="1" customHeight="1" outlineLevel="2" x14ac:dyDescent="0.2">
      <c r="A2173" s="10"/>
      <c r="B2173" s="18"/>
      <c r="C2173" s="18"/>
      <c r="D2173" s="18"/>
      <c r="E2173" s="23" t="s">
        <v>1961</v>
      </c>
      <c r="F2173" s="208">
        <v>3.2189999999999999</v>
      </c>
      <c r="G2173" s="208">
        <v>3.1789999999999998</v>
      </c>
      <c r="H2173" s="208">
        <v>1.865</v>
      </c>
      <c r="I2173" s="239">
        <v>1.68</v>
      </c>
      <c r="J2173" s="239"/>
      <c r="K2173" s="208">
        <v>0.77200000000000002</v>
      </c>
      <c r="L2173" s="208">
        <v>0.311</v>
      </c>
      <c r="M2173" s="24"/>
      <c r="N2173" s="24"/>
      <c r="O2173" s="208">
        <v>0.13800000000000001</v>
      </c>
      <c r="P2173" s="208">
        <v>1.1499999999999999</v>
      </c>
      <c r="Q2173" s="208">
        <v>2.484</v>
      </c>
      <c r="R2173" s="208">
        <v>3.032</v>
      </c>
      <c r="S2173" s="208">
        <v>3.5630000000000002</v>
      </c>
      <c r="T2173" s="208">
        <v>2.7330000000000001</v>
      </c>
      <c r="U2173" s="208">
        <v>2.867</v>
      </c>
      <c r="V2173" s="208">
        <v>1.306</v>
      </c>
      <c r="W2173" s="208">
        <v>0.76200000000000001</v>
      </c>
      <c r="X2173" s="208">
        <v>0.14000000000000001</v>
      </c>
      <c r="Y2173" s="208">
        <v>8.9999999999999993E-3</v>
      </c>
      <c r="Z2173" s="208">
        <v>3.0000000000000001E-3</v>
      </c>
      <c r="AA2173" s="208">
        <v>0.02</v>
      </c>
      <c r="AB2173" s="208">
        <v>1.006</v>
      </c>
      <c r="AC2173" s="208">
        <v>2.1389999999999998</v>
      </c>
      <c r="AD2173" s="208">
        <v>2.9079999999999999</v>
      </c>
      <c r="AE2173" s="208">
        <v>3.6840000000000002</v>
      </c>
      <c r="AF2173" s="208">
        <v>3.802</v>
      </c>
      <c r="AG2173" s="208">
        <v>1.0069999999999999</v>
      </c>
      <c r="AH2173" s="208">
        <v>1.0649999999999999</v>
      </c>
      <c r="AI2173" s="208">
        <v>0.64</v>
      </c>
      <c r="AJ2173" s="208">
        <v>0.16700000000000001</v>
      </c>
      <c r="AK2173" s="24"/>
      <c r="AL2173" s="208">
        <v>1.2E-2</v>
      </c>
      <c r="AM2173" s="208">
        <v>0.129</v>
      </c>
      <c r="AN2173" s="208">
        <v>0.95799999999999996</v>
      </c>
      <c r="AO2173" s="208">
        <v>2.2000000000000002</v>
      </c>
      <c r="AP2173" s="208">
        <v>3.3380000000000001</v>
      </c>
      <c r="AQ2173" s="208">
        <v>3.306</v>
      </c>
      <c r="AR2173" s="208">
        <v>3.6669999999999998</v>
      </c>
      <c r="AS2173" s="208">
        <v>1.9079999999999999</v>
      </c>
      <c r="AT2173" s="208">
        <v>1.196</v>
      </c>
      <c r="AU2173" s="208">
        <v>0.71</v>
      </c>
      <c r="AV2173" s="208">
        <v>3.4000000000000002E-2</v>
      </c>
      <c r="AW2173" s="24"/>
      <c r="AX2173" s="24"/>
      <c r="AY2173" s="208">
        <v>0.246</v>
      </c>
      <c r="AZ2173" s="208">
        <v>0.82399999999999995</v>
      </c>
      <c r="BA2173" s="208">
        <v>1.837</v>
      </c>
      <c r="BB2173" s="21">
        <f t="shared" si="251"/>
        <v>3.802</v>
      </c>
      <c r="BC2173" s="21"/>
      <c r="BD2173" s="22">
        <f t="shared" si="254"/>
        <v>5.110215053763441</v>
      </c>
      <c r="BE2173" s="21"/>
      <c r="BG2173" s="10"/>
      <c r="BH2173" s="21">
        <f t="shared" si="252"/>
        <v>0</v>
      </c>
      <c r="BI2173" s="22">
        <f t="shared" si="252"/>
        <v>3.8020000000000003E-3</v>
      </c>
      <c r="BJ2173" s="21"/>
      <c r="BK2173" s="21">
        <v>0</v>
      </c>
      <c r="BL2173" s="22">
        <v>1.1406000000000001E-2</v>
      </c>
      <c r="BM2173" s="21"/>
      <c r="BN2173" s="21">
        <f t="shared" si="253"/>
        <v>0</v>
      </c>
      <c r="BO2173" s="22">
        <f t="shared" si="253"/>
        <v>4.5624000000000005E-2</v>
      </c>
      <c r="BP2173" s="21">
        <f t="shared" si="253"/>
        <v>0</v>
      </c>
    </row>
    <row r="2174" spans="1:68" ht="11.1" hidden="1" customHeight="1" outlineLevel="1" collapsed="1" x14ac:dyDescent="0.2">
      <c r="A2174" s="10"/>
      <c r="B2174" s="18"/>
      <c r="C2174" s="18"/>
      <c r="D2174" s="18"/>
      <c r="E2174" s="19" t="s">
        <v>1962</v>
      </c>
      <c r="F2174" s="209">
        <v>8.9570000000000007</v>
      </c>
      <c r="G2174" s="209">
        <v>7.3550000000000004</v>
      </c>
      <c r="H2174" s="209">
        <v>5.0190000000000001</v>
      </c>
      <c r="I2174" s="240">
        <v>3.87</v>
      </c>
      <c r="J2174" s="240"/>
      <c r="K2174" s="209">
        <v>2.2509999999999999</v>
      </c>
      <c r="L2174" s="20"/>
      <c r="M2174" s="209">
        <v>0.44800000000000001</v>
      </c>
      <c r="N2174" s="209">
        <v>0.20899999999999999</v>
      </c>
      <c r="O2174" s="20"/>
      <c r="P2174" s="209">
        <v>4.1120000000000001</v>
      </c>
      <c r="Q2174" s="209">
        <v>6.0759999999999996</v>
      </c>
      <c r="R2174" s="209">
        <v>7.2039999999999997</v>
      </c>
      <c r="S2174" s="209">
        <v>9.9689999999999994</v>
      </c>
      <c r="T2174" s="209">
        <v>8.1140000000000008</v>
      </c>
      <c r="U2174" s="209">
        <v>5.8319999999999999</v>
      </c>
      <c r="V2174" s="209">
        <v>3.754</v>
      </c>
      <c r="W2174" s="209">
        <v>2.097</v>
      </c>
      <c r="X2174" s="20"/>
      <c r="Y2174" s="20"/>
      <c r="Z2174" s="20"/>
      <c r="AA2174" s="209">
        <v>0.745</v>
      </c>
      <c r="AB2174" s="209">
        <v>3.19</v>
      </c>
      <c r="AC2174" s="209">
        <v>5.74</v>
      </c>
      <c r="AD2174" s="209">
        <v>7.8440000000000003</v>
      </c>
      <c r="AE2174" s="209">
        <v>9.3350000000000009</v>
      </c>
      <c r="AF2174" s="209">
        <v>8.8819999999999997</v>
      </c>
      <c r="AG2174" s="209">
        <v>11.891999999999999</v>
      </c>
      <c r="AH2174" s="20"/>
      <c r="AI2174" s="209">
        <v>0.313</v>
      </c>
      <c r="AJ2174" s="20"/>
      <c r="AK2174" s="20"/>
      <c r="AL2174" s="20"/>
      <c r="AM2174" s="20"/>
      <c r="AN2174" s="209">
        <v>14.018000000000001</v>
      </c>
      <c r="AO2174" s="209">
        <v>5.5739999999999998</v>
      </c>
      <c r="AP2174" s="209">
        <v>6.4989999999999997</v>
      </c>
      <c r="AQ2174" s="209">
        <v>8.1449999999999996</v>
      </c>
      <c r="AR2174" s="209">
        <v>7.7469999999999999</v>
      </c>
      <c r="AS2174" s="209">
        <v>5.7060000000000004</v>
      </c>
      <c r="AT2174" s="209">
        <v>1.9450000000000001</v>
      </c>
      <c r="AU2174" s="209">
        <v>1.3440000000000001</v>
      </c>
      <c r="AV2174" s="209">
        <v>0.19700000000000001</v>
      </c>
      <c r="AW2174" s="209">
        <v>0.14799999999999999</v>
      </c>
      <c r="AX2174" s="20"/>
      <c r="AY2174" s="209">
        <v>0.54500000000000004</v>
      </c>
      <c r="AZ2174" s="209">
        <v>2.3439999999999999</v>
      </c>
      <c r="BA2174" s="209">
        <v>3.8620000000000001</v>
      </c>
      <c r="BB2174" s="21">
        <f t="shared" ref="BB2174:BB2290" si="255">MAX(F2174:BA2174)</f>
        <v>14.018000000000001</v>
      </c>
      <c r="BC2174" s="21">
        <f>BD2174</f>
        <v>18.841397849462368</v>
      </c>
      <c r="BD2174" s="22">
        <f t="shared" si="254"/>
        <v>18.841397849462368</v>
      </c>
      <c r="BE2174" s="21">
        <f>BC2174-BD2174</f>
        <v>0</v>
      </c>
      <c r="BF2174" s="2">
        <v>8.8000000000000007</v>
      </c>
      <c r="BG2174" s="10">
        <v>6</v>
      </c>
      <c r="BH2174" s="21">
        <f t="shared" si="252"/>
        <v>1.4018000000000003E-2</v>
      </c>
      <c r="BI2174" s="22">
        <f t="shared" si="252"/>
        <v>1.4018000000000003E-2</v>
      </c>
      <c r="BJ2174" s="21">
        <f>BH2174-BI2174</f>
        <v>0</v>
      </c>
      <c r="BK2174" s="21">
        <v>4.2054000000000008E-2</v>
      </c>
      <c r="BL2174" s="22">
        <v>4.2054000000000008E-2</v>
      </c>
      <c r="BM2174" s="21">
        <v>0</v>
      </c>
      <c r="BN2174" s="21">
        <f t="shared" si="253"/>
        <v>0.16821600000000003</v>
      </c>
      <c r="BO2174" s="22">
        <f t="shared" si="253"/>
        <v>0.16821600000000003</v>
      </c>
      <c r="BP2174" s="21">
        <f t="shared" si="253"/>
        <v>0</v>
      </c>
    </row>
    <row r="2175" spans="1:68" ht="11.1" hidden="1" customHeight="1" outlineLevel="2" x14ac:dyDescent="0.2">
      <c r="A2175" s="10"/>
      <c r="B2175" s="18"/>
      <c r="C2175" s="18"/>
      <c r="D2175" s="18"/>
      <c r="E2175" s="23" t="s">
        <v>1963</v>
      </c>
      <c r="F2175" s="208">
        <v>8.7509999999999994</v>
      </c>
      <c r="G2175" s="208">
        <v>7.1109999999999998</v>
      </c>
      <c r="H2175" s="208">
        <v>4.7969999999999997</v>
      </c>
      <c r="I2175" s="239">
        <v>3.66</v>
      </c>
      <c r="J2175" s="239"/>
      <c r="K2175" s="208">
        <v>2.0659999999999998</v>
      </c>
      <c r="L2175" s="24"/>
      <c r="M2175" s="24"/>
      <c r="N2175" s="24"/>
      <c r="O2175" s="24"/>
      <c r="P2175" s="208">
        <v>3.6059999999999999</v>
      </c>
      <c r="Q2175" s="208">
        <v>5.8460000000000001</v>
      </c>
      <c r="R2175" s="208">
        <v>6.9660000000000002</v>
      </c>
      <c r="S2175" s="208">
        <v>9.7710000000000008</v>
      </c>
      <c r="T2175" s="208">
        <v>7.9039999999999999</v>
      </c>
      <c r="U2175" s="208">
        <v>5.6630000000000003</v>
      </c>
      <c r="V2175" s="208">
        <v>3.5129999999999999</v>
      </c>
      <c r="W2175" s="208">
        <v>1.9330000000000001</v>
      </c>
      <c r="X2175" s="24"/>
      <c r="Y2175" s="24"/>
      <c r="Z2175" s="24"/>
      <c r="AA2175" s="24"/>
      <c r="AB2175" s="208">
        <v>2.9550000000000001</v>
      </c>
      <c r="AC2175" s="208">
        <v>5.5590000000000002</v>
      </c>
      <c r="AD2175" s="208">
        <v>7.7249999999999996</v>
      </c>
      <c r="AE2175" s="208">
        <v>9.1560000000000006</v>
      </c>
      <c r="AF2175" s="208">
        <v>8.6660000000000004</v>
      </c>
      <c r="AG2175" s="208">
        <v>11.709</v>
      </c>
      <c r="AH2175" s="24"/>
      <c r="AI2175" s="24"/>
      <c r="AJ2175" s="24"/>
      <c r="AK2175" s="24"/>
      <c r="AL2175" s="24"/>
      <c r="AM2175" s="24"/>
      <c r="AN2175" s="208">
        <v>13.11</v>
      </c>
      <c r="AO2175" s="208">
        <v>5.3789999999999996</v>
      </c>
      <c r="AP2175" s="208">
        <v>6.2960000000000003</v>
      </c>
      <c r="AQ2175" s="208">
        <v>7.9189999999999996</v>
      </c>
      <c r="AR2175" s="208">
        <v>7.508</v>
      </c>
      <c r="AS2175" s="208">
        <v>5.5179999999999998</v>
      </c>
      <c r="AT2175" s="208">
        <v>1.8859999999999999</v>
      </c>
      <c r="AU2175" s="208">
        <v>1.2230000000000001</v>
      </c>
      <c r="AV2175" s="24"/>
      <c r="AW2175" s="24"/>
      <c r="AX2175" s="24"/>
      <c r="AY2175" s="208">
        <v>0.23100000000000001</v>
      </c>
      <c r="AZ2175" s="208">
        <v>2.1960000000000002</v>
      </c>
      <c r="BA2175" s="208">
        <v>3.7280000000000002</v>
      </c>
      <c r="BB2175" s="21">
        <f t="shared" si="255"/>
        <v>13.11</v>
      </c>
      <c r="BC2175" s="21"/>
      <c r="BD2175" s="22">
        <f t="shared" si="254"/>
        <v>17.620967741935484</v>
      </c>
      <c r="BE2175" s="21"/>
      <c r="BG2175" s="10"/>
      <c r="BH2175" s="21">
        <f t="shared" si="252"/>
        <v>0</v>
      </c>
      <c r="BI2175" s="22">
        <f t="shared" si="252"/>
        <v>1.311E-2</v>
      </c>
      <c r="BJ2175" s="21"/>
      <c r="BK2175" s="21">
        <v>0</v>
      </c>
      <c r="BL2175" s="22">
        <v>3.9330000000000004E-2</v>
      </c>
      <c r="BM2175" s="21"/>
      <c r="BN2175" s="21">
        <f t="shared" si="253"/>
        <v>0</v>
      </c>
      <c r="BO2175" s="22">
        <f t="shared" si="253"/>
        <v>0.15732000000000002</v>
      </c>
      <c r="BP2175" s="21">
        <f t="shared" si="253"/>
        <v>0</v>
      </c>
    </row>
    <row r="2176" spans="1:68" ht="11.1" hidden="1" customHeight="1" outlineLevel="2" x14ac:dyDescent="0.2">
      <c r="A2176" s="10"/>
      <c r="B2176" s="18"/>
      <c r="C2176" s="18"/>
      <c r="D2176" s="18"/>
      <c r="E2176" s="23" t="s">
        <v>1964</v>
      </c>
      <c r="F2176" s="208">
        <v>0.20599999999999999</v>
      </c>
      <c r="G2176" s="208">
        <v>0.24399999999999999</v>
      </c>
      <c r="H2176" s="208">
        <v>0.222</v>
      </c>
      <c r="I2176" s="239">
        <v>0.21</v>
      </c>
      <c r="J2176" s="239"/>
      <c r="K2176" s="208">
        <v>0.185</v>
      </c>
      <c r="L2176" s="24"/>
      <c r="M2176" s="208">
        <v>0.44800000000000001</v>
      </c>
      <c r="N2176" s="208">
        <v>0.20899999999999999</v>
      </c>
      <c r="O2176" s="24"/>
      <c r="P2176" s="208">
        <v>0.50600000000000001</v>
      </c>
      <c r="Q2176" s="208">
        <v>0.23</v>
      </c>
      <c r="R2176" s="208">
        <v>0.23799999999999999</v>
      </c>
      <c r="S2176" s="208">
        <v>0.19800000000000001</v>
      </c>
      <c r="T2176" s="208">
        <v>0.21</v>
      </c>
      <c r="U2176" s="208">
        <v>0.16900000000000001</v>
      </c>
      <c r="V2176" s="208">
        <v>0.24099999999999999</v>
      </c>
      <c r="W2176" s="208">
        <v>0.16400000000000001</v>
      </c>
      <c r="X2176" s="24"/>
      <c r="Y2176" s="24"/>
      <c r="Z2176" s="24"/>
      <c r="AA2176" s="208">
        <v>0.745</v>
      </c>
      <c r="AB2176" s="208">
        <v>0.23499999999999999</v>
      </c>
      <c r="AC2176" s="208">
        <v>0.18099999999999999</v>
      </c>
      <c r="AD2176" s="208">
        <v>0.11899999999999999</v>
      </c>
      <c r="AE2176" s="208">
        <v>0.17899999999999999</v>
      </c>
      <c r="AF2176" s="208">
        <v>0.216</v>
      </c>
      <c r="AG2176" s="208">
        <v>0.183</v>
      </c>
      <c r="AH2176" s="24"/>
      <c r="AI2176" s="208">
        <v>0.313</v>
      </c>
      <c r="AJ2176" s="24"/>
      <c r="AK2176" s="24"/>
      <c r="AL2176" s="24"/>
      <c r="AM2176" s="24"/>
      <c r="AN2176" s="208">
        <v>0.90800000000000003</v>
      </c>
      <c r="AO2176" s="208">
        <v>0.19500000000000001</v>
      </c>
      <c r="AP2176" s="208">
        <v>0.20300000000000001</v>
      </c>
      <c r="AQ2176" s="208">
        <v>0.22600000000000001</v>
      </c>
      <c r="AR2176" s="208">
        <v>0.23899999999999999</v>
      </c>
      <c r="AS2176" s="208">
        <v>0.188</v>
      </c>
      <c r="AT2176" s="208">
        <v>5.8999999999999997E-2</v>
      </c>
      <c r="AU2176" s="208">
        <v>0.121</v>
      </c>
      <c r="AV2176" s="208">
        <v>0.19700000000000001</v>
      </c>
      <c r="AW2176" s="208">
        <v>0.14799999999999999</v>
      </c>
      <c r="AX2176" s="24"/>
      <c r="AY2176" s="208">
        <v>0.314</v>
      </c>
      <c r="AZ2176" s="208">
        <v>0.14799999999999999</v>
      </c>
      <c r="BA2176" s="208">
        <v>0.13400000000000001</v>
      </c>
      <c r="BB2176" s="21">
        <f t="shared" si="255"/>
        <v>0.90800000000000003</v>
      </c>
      <c r="BC2176" s="21"/>
      <c r="BD2176" s="22">
        <f t="shared" si="254"/>
        <v>1.2204301075268817</v>
      </c>
      <c r="BE2176" s="21"/>
      <c r="BG2176" s="10"/>
      <c r="BH2176" s="21">
        <f t="shared" si="252"/>
        <v>0</v>
      </c>
      <c r="BI2176" s="22">
        <f t="shared" si="252"/>
        <v>9.0799999999999995E-4</v>
      </c>
      <c r="BJ2176" s="21"/>
      <c r="BK2176" s="21">
        <v>0</v>
      </c>
      <c r="BL2176" s="22">
        <v>2.7239999999999999E-3</v>
      </c>
      <c r="BM2176" s="21"/>
      <c r="BN2176" s="21">
        <f t="shared" si="253"/>
        <v>0</v>
      </c>
      <c r="BO2176" s="22">
        <f t="shared" si="253"/>
        <v>1.0895999999999999E-2</v>
      </c>
      <c r="BP2176" s="21">
        <f t="shared" si="253"/>
        <v>0</v>
      </c>
    </row>
    <row r="2177" spans="1:68" ht="11.1" hidden="1" customHeight="1" outlineLevel="1" collapsed="1" x14ac:dyDescent="0.2">
      <c r="A2177" s="10"/>
      <c r="B2177" s="18"/>
      <c r="C2177" s="18"/>
      <c r="D2177" s="18"/>
      <c r="E2177" s="19" t="s">
        <v>1601</v>
      </c>
      <c r="F2177" s="209"/>
      <c r="G2177" s="20"/>
      <c r="H2177" s="209"/>
      <c r="I2177" s="20"/>
      <c r="J2177" s="20"/>
      <c r="K2177" s="209"/>
      <c r="L2177" s="20"/>
      <c r="M2177" s="20"/>
      <c r="N2177" s="20"/>
      <c r="O2177" s="20"/>
      <c r="P2177" s="209"/>
      <c r="Q2177" s="209"/>
      <c r="R2177" s="209"/>
      <c r="S2177" s="209"/>
      <c r="T2177" s="209"/>
      <c r="U2177" s="209"/>
      <c r="V2177" s="209"/>
      <c r="W2177" s="20"/>
      <c r="X2177" s="209"/>
      <c r="Y2177" s="20"/>
      <c r="Z2177" s="20"/>
      <c r="AA2177" s="20"/>
      <c r="AB2177" s="20"/>
      <c r="AC2177" s="20"/>
      <c r="AD2177" s="209"/>
      <c r="AE2177" s="209"/>
      <c r="AF2177" s="209"/>
      <c r="AG2177" s="209"/>
      <c r="AH2177" s="209"/>
      <c r="AI2177" s="209"/>
      <c r="AJ2177" s="20"/>
      <c r="AK2177" s="20"/>
      <c r="AL2177" s="20"/>
      <c r="AM2177" s="209"/>
      <c r="AN2177" s="209"/>
      <c r="AO2177" s="209"/>
      <c r="AP2177" s="209"/>
      <c r="AQ2177" s="20"/>
      <c r="AR2177" s="209"/>
      <c r="AS2177" s="209"/>
      <c r="AT2177" s="209"/>
      <c r="AU2177" s="209"/>
      <c r="AV2177" s="20"/>
      <c r="AW2177" s="20"/>
      <c r="AX2177" s="20"/>
      <c r="AY2177" s="20"/>
      <c r="AZ2177" s="209"/>
      <c r="BA2177" s="209"/>
      <c r="BB2177" s="21">
        <f>SUM(BB2178:BB2179)</f>
        <v>7.3309999999999995</v>
      </c>
      <c r="BC2177" s="21">
        <v>10.199999999999999</v>
      </c>
      <c r="BD2177" s="22">
        <f>(BB2177/31/24)*1000</f>
        <v>9.853494623655914</v>
      </c>
      <c r="BE2177" s="21">
        <f>BC2177-BD2177</f>
        <v>0.34650537634408529</v>
      </c>
      <c r="BF2177" s="2">
        <v>12.8</v>
      </c>
      <c r="BG2177" s="10">
        <v>6</v>
      </c>
      <c r="BH2177" s="21">
        <f t="shared" si="252"/>
        <v>7.5887999999999988E-3</v>
      </c>
      <c r="BI2177" s="22">
        <f t="shared" si="252"/>
        <v>7.3309999999999998E-3</v>
      </c>
      <c r="BJ2177" s="21">
        <f>BH2177-BI2177</f>
        <v>2.57799999999999E-4</v>
      </c>
      <c r="BK2177" s="21">
        <v>3.3588E-2</v>
      </c>
      <c r="BL2177" s="22">
        <v>3.3588E-2</v>
      </c>
      <c r="BM2177" s="21">
        <v>0</v>
      </c>
      <c r="BN2177" s="21">
        <f t="shared" si="253"/>
        <v>0.134352</v>
      </c>
      <c r="BO2177" s="22">
        <f t="shared" si="253"/>
        <v>0.134352</v>
      </c>
      <c r="BP2177" s="21">
        <f t="shared" si="253"/>
        <v>0</v>
      </c>
    </row>
    <row r="2178" spans="1:68" ht="11.1" hidden="1" customHeight="1" outlineLevel="2" x14ac:dyDescent="0.25">
      <c r="A2178" s="10"/>
      <c r="B2178" s="18"/>
      <c r="C2178" s="18"/>
      <c r="D2178" s="18"/>
      <c r="E2178" s="23" t="s">
        <v>1965</v>
      </c>
      <c r="F2178" s="208"/>
      <c r="G2178" s="24"/>
      <c r="H2178" s="208"/>
      <c r="I2178" s="24"/>
      <c r="J2178" s="24"/>
      <c r="K2178" s="208"/>
      <c r="L2178" s="24"/>
      <c r="M2178" s="24"/>
      <c r="N2178" s="24"/>
      <c r="O2178" s="24"/>
      <c r="P2178" s="208"/>
      <c r="Q2178" s="208"/>
      <c r="R2178" s="208"/>
      <c r="S2178" s="208"/>
      <c r="T2178" s="208"/>
      <c r="U2178" s="208"/>
      <c r="V2178" s="208"/>
      <c r="W2178" s="24"/>
      <c r="X2178" s="208"/>
      <c r="Y2178" s="24"/>
      <c r="Z2178" s="24"/>
      <c r="AA2178" s="24"/>
      <c r="AB2178" s="24"/>
      <c r="AC2178" s="24"/>
      <c r="AD2178" s="208"/>
      <c r="AE2178" s="208"/>
      <c r="AF2178" s="208"/>
      <c r="AG2178" s="208"/>
      <c r="AH2178" s="208"/>
      <c r="AI2178" s="208"/>
      <c r="AJ2178" s="24"/>
      <c r="AK2178" s="24"/>
      <c r="AL2178" s="24"/>
      <c r="AM2178" s="208"/>
      <c r="AN2178" s="208"/>
      <c r="AO2178" s="208"/>
      <c r="AP2178" s="208"/>
      <c r="AQ2178" s="24"/>
      <c r="AR2178" s="208"/>
      <c r="AS2178" s="208"/>
      <c r="AT2178" s="208"/>
      <c r="AU2178" s="208"/>
      <c r="AV2178" s="24"/>
      <c r="AW2178" s="24"/>
      <c r="AX2178" s="24"/>
      <c r="AY2178" s="24"/>
      <c r="AZ2178" s="208"/>
      <c r="BA2178" s="59">
        <v>4.1399999999999997</v>
      </c>
      <c r="BB2178" s="21">
        <f>MAX(F2178:BA2178)</f>
        <v>4.1399999999999997</v>
      </c>
      <c r="BC2178" s="75"/>
      <c r="BD2178" s="22">
        <f>(BB2178/31/24)*1000</f>
        <v>5.564516129032258</v>
      </c>
      <c r="BE2178" s="21"/>
      <c r="BG2178" s="10"/>
      <c r="BH2178" s="21">
        <f t="shared" si="252"/>
        <v>0</v>
      </c>
      <c r="BI2178" s="22">
        <f t="shared" si="252"/>
        <v>4.1399999999999996E-3</v>
      </c>
      <c r="BJ2178" s="21"/>
      <c r="BK2178" s="21">
        <v>0</v>
      </c>
      <c r="BL2178" s="22">
        <v>3.3588E-2</v>
      </c>
      <c r="BM2178" s="21"/>
      <c r="BN2178" s="21">
        <f>BK2178*4</f>
        <v>0</v>
      </c>
      <c r="BO2178" s="22">
        <f>BL2178*4</f>
        <v>0.134352</v>
      </c>
      <c r="BP2178" s="21">
        <f>BM2178*4</f>
        <v>0</v>
      </c>
    </row>
    <row r="2179" spans="1:68" ht="12" hidden="1" customHeight="1" outlineLevel="2" x14ac:dyDescent="0.25">
      <c r="A2179" s="10"/>
      <c r="B2179" s="18"/>
      <c r="C2179" s="18"/>
      <c r="D2179" s="18"/>
      <c r="E2179" s="23" t="s">
        <v>1966</v>
      </c>
      <c r="F2179" s="208"/>
      <c r="G2179" s="24"/>
      <c r="H2179" s="208"/>
      <c r="I2179" s="24"/>
      <c r="J2179" s="24"/>
      <c r="K2179" s="208"/>
      <c r="L2179" s="24"/>
      <c r="M2179" s="24"/>
      <c r="N2179" s="24"/>
      <c r="O2179" s="24"/>
      <c r="P2179" s="208"/>
      <c r="Q2179" s="208"/>
      <c r="R2179" s="208"/>
      <c r="S2179" s="208"/>
      <c r="T2179" s="208"/>
      <c r="U2179" s="208"/>
      <c r="V2179" s="208"/>
      <c r="W2179" s="24"/>
      <c r="X2179" s="208"/>
      <c r="Y2179" s="24"/>
      <c r="Z2179" s="24"/>
      <c r="AA2179" s="24"/>
      <c r="AB2179" s="24"/>
      <c r="AC2179" s="24"/>
      <c r="AD2179" s="208"/>
      <c r="AE2179" s="208"/>
      <c r="AF2179" s="208"/>
      <c r="AG2179" s="208"/>
      <c r="AH2179" s="208"/>
      <c r="AI2179" s="208"/>
      <c r="AJ2179" s="24"/>
      <c r="AK2179" s="24"/>
      <c r="AL2179" s="24"/>
      <c r="AM2179" s="208"/>
      <c r="AN2179" s="208"/>
      <c r="AO2179" s="208"/>
      <c r="AP2179" s="208"/>
      <c r="AQ2179" s="24"/>
      <c r="AR2179" s="208"/>
      <c r="AS2179" s="208"/>
      <c r="AT2179" s="208"/>
      <c r="AU2179" s="208"/>
      <c r="AV2179" s="24"/>
      <c r="AW2179" s="24"/>
      <c r="AX2179" s="24"/>
      <c r="AY2179" s="24"/>
      <c r="AZ2179" s="208"/>
      <c r="BA2179" s="59">
        <v>3.1909999999999998</v>
      </c>
      <c r="BB2179" s="21">
        <f>MAX(F2179:BA2179)</f>
        <v>3.1909999999999998</v>
      </c>
      <c r="BC2179" s="75"/>
      <c r="BD2179" s="22">
        <f>(BB2179/31/24)*1000</f>
        <v>4.288978494623656</v>
      </c>
      <c r="BE2179" s="21"/>
      <c r="BG2179" s="10"/>
      <c r="BH2179" s="21">
        <f t="shared" si="252"/>
        <v>0</v>
      </c>
      <c r="BI2179" s="22">
        <f t="shared" si="252"/>
        <v>3.1909999999999998E-3</v>
      </c>
      <c r="BJ2179" s="21"/>
      <c r="BK2179" s="21">
        <v>0</v>
      </c>
      <c r="BL2179" s="22">
        <v>3.3588E-2</v>
      </c>
      <c r="BM2179" s="21"/>
      <c r="BN2179" s="21">
        <f t="shared" si="253"/>
        <v>0</v>
      </c>
      <c r="BO2179" s="22">
        <f t="shared" si="253"/>
        <v>0.134352</v>
      </c>
      <c r="BP2179" s="21">
        <f t="shared" si="253"/>
        <v>0</v>
      </c>
    </row>
    <row r="2180" spans="1:68" ht="11.1" hidden="1" customHeight="1" outlineLevel="1" collapsed="1" x14ac:dyDescent="0.2">
      <c r="A2180" s="10"/>
      <c r="B2180" s="18"/>
      <c r="C2180" s="18"/>
      <c r="D2180" s="18"/>
      <c r="E2180" s="19" t="s">
        <v>172</v>
      </c>
      <c r="F2180" s="209">
        <v>5.5</v>
      </c>
      <c r="G2180" s="20"/>
      <c r="H2180" s="209">
        <v>12.632999999999999</v>
      </c>
      <c r="I2180" s="20"/>
      <c r="J2180" s="20"/>
      <c r="K2180" s="209">
        <v>1.99</v>
      </c>
      <c r="L2180" s="20"/>
      <c r="M2180" s="20"/>
      <c r="N2180" s="20"/>
      <c r="O2180" s="20"/>
      <c r="P2180" s="209">
        <v>4.9409999999999998</v>
      </c>
      <c r="Q2180" s="209">
        <v>3.5630000000000002</v>
      </c>
      <c r="R2180" s="209">
        <v>4.4080000000000004</v>
      </c>
      <c r="S2180" s="209">
        <v>4.5</v>
      </c>
      <c r="T2180" s="209">
        <v>6.5259999999999998</v>
      </c>
      <c r="U2180" s="209">
        <v>3.153</v>
      </c>
      <c r="V2180" s="209">
        <v>2.4769999999999999</v>
      </c>
      <c r="W2180" s="20"/>
      <c r="X2180" s="209">
        <v>1.099</v>
      </c>
      <c r="Y2180" s="20"/>
      <c r="Z2180" s="20"/>
      <c r="AA2180" s="20"/>
      <c r="AB2180" s="20"/>
      <c r="AC2180" s="20"/>
      <c r="AD2180" s="209">
        <v>11.196</v>
      </c>
      <c r="AE2180" s="209">
        <v>6.1589999999999998</v>
      </c>
      <c r="AF2180" s="209">
        <v>4.335</v>
      </c>
      <c r="AG2180" s="209">
        <v>2.5</v>
      </c>
      <c r="AH2180" s="209">
        <v>2.3029999999999999</v>
      </c>
      <c r="AI2180" s="209">
        <v>0.96799999999999997</v>
      </c>
      <c r="AJ2180" s="20"/>
      <c r="AK2180" s="20"/>
      <c r="AL2180" s="20"/>
      <c r="AM2180" s="209">
        <v>0.51600000000000001</v>
      </c>
      <c r="AN2180" s="209">
        <v>1.5349999999999999</v>
      </c>
      <c r="AO2180" s="209">
        <v>3.6829999999999998</v>
      </c>
      <c r="AP2180" s="209">
        <v>5.7160000000000002</v>
      </c>
      <c r="AQ2180" s="20"/>
      <c r="AR2180" s="209">
        <v>7.5860000000000003</v>
      </c>
      <c r="AS2180" s="209">
        <v>3.964</v>
      </c>
      <c r="AT2180" s="209">
        <v>0.495</v>
      </c>
      <c r="AU2180" s="209">
        <v>1.474</v>
      </c>
      <c r="AV2180" s="20"/>
      <c r="AW2180" s="20"/>
      <c r="AX2180" s="20"/>
      <c r="AY2180" s="20"/>
      <c r="AZ2180" s="209">
        <v>0.86299999999999999</v>
      </c>
      <c r="BA2180" s="209">
        <v>1.9630000000000001</v>
      </c>
      <c r="BB2180" s="21">
        <f>BB2181</f>
        <v>11.196</v>
      </c>
      <c r="BC2180" s="21">
        <f>BD2180</f>
        <v>15.048387096774194</v>
      </c>
      <c r="BD2180" s="22">
        <f t="shared" si="254"/>
        <v>15.048387096774194</v>
      </c>
      <c r="BE2180" s="21">
        <f>BC2180-BD2180</f>
        <v>0</v>
      </c>
      <c r="BF2180" s="2">
        <v>12.8</v>
      </c>
      <c r="BG2180" s="10">
        <v>6</v>
      </c>
      <c r="BH2180" s="21">
        <f t="shared" si="252"/>
        <v>1.1195999999999999E-2</v>
      </c>
      <c r="BI2180" s="22">
        <f t="shared" si="252"/>
        <v>1.1195999999999999E-2</v>
      </c>
      <c r="BJ2180" s="21">
        <f>BH2180-BI2180</f>
        <v>0</v>
      </c>
      <c r="BK2180" s="21">
        <v>3.3588E-2</v>
      </c>
      <c r="BL2180" s="22">
        <v>3.3588E-2</v>
      </c>
      <c r="BM2180" s="21">
        <v>0</v>
      </c>
      <c r="BN2180" s="21">
        <f t="shared" si="253"/>
        <v>0.134352</v>
      </c>
      <c r="BO2180" s="22">
        <f t="shared" si="253"/>
        <v>0.134352</v>
      </c>
      <c r="BP2180" s="21">
        <f t="shared" si="253"/>
        <v>0</v>
      </c>
    </row>
    <row r="2181" spans="1:68" ht="11.1" hidden="1" customHeight="1" outlineLevel="2" x14ac:dyDescent="0.2">
      <c r="A2181" s="10"/>
      <c r="B2181" s="18"/>
      <c r="C2181" s="18"/>
      <c r="D2181" s="18"/>
      <c r="E2181" s="23" t="s">
        <v>1967</v>
      </c>
      <c r="F2181" s="208">
        <v>5.5</v>
      </c>
      <c r="G2181" s="24"/>
      <c r="H2181" s="208">
        <v>6.5270000000000001</v>
      </c>
      <c r="I2181" s="24"/>
      <c r="J2181" s="24"/>
      <c r="K2181" s="208">
        <v>1.99</v>
      </c>
      <c r="L2181" s="24"/>
      <c r="M2181" s="24"/>
      <c r="N2181" s="24"/>
      <c r="O2181" s="24"/>
      <c r="P2181" s="208">
        <v>4.9409999999999998</v>
      </c>
      <c r="Q2181" s="208">
        <v>3.5630000000000002</v>
      </c>
      <c r="R2181" s="208">
        <v>4.4080000000000004</v>
      </c>
      <c r="S2181" s="208">
        <v>4.5</v>
      </c>
      <c r="T2181" s="208">
        <v>6.5259999999999998</v>
      </c>
      <c r="U2181" s="208">
        <v>3.153</v>
      </c>
      <c r="V2181" s="208">
        <v>2.4769999999999999</v>
      </c>
      <c r="W2181" s="24"/>
      <c r="X2181" s="208">
        <v>1.099</v>
      </c>
      <c r="Y2181" s="24"/>
      <c r="Z2181" s="24"/>
      <c r="AA2181" s="24"/>
      <c r="AB2181" s="24"/>
      <c r="AC2181" s="24"/>
      <c r="AD2181" s="208">
        <v>11.196</v>
      </c>
      <c r="AE2181" s="208">
        <v>6.1589999999999998</v>
      </c>
      <c r="AF2181" s="208">
        <v>4.335</v>
      </c>
      <c r="AG2181" s="208">
        <v>2.5</v>
      </c>
      <c r="AH2181" s="208">
        <v>2.3029999999999999</v>
      </c>
      <c r="AI2181" s="208">
        <v>0.96799999999999997</v>
      </c>
      <c r="AJ2181" s="24"/>
      <c r="AK2181" s="24"/>
      <c r="AL2181" s="24"/>
      <c r="AM2181" s="208">
        <v>0.51600000000000001</v>
      </c>
      <c r="AN2181" s="208">
        <v>1.5349999999999999</v>
      </c>
      <c r="AO2181" s="208">
        <v>3.6829999999999998</v>
      </c>
      <c r="AP2181" s="208">
        <v>5.7160000000000002</v>
      </c>
      <c r="AQ2181" s="24"/>
      <c r="AR2181" s="208">
        <v>7.5860000000000003</v>
      </c>
      <c r="AS2181" s="208">
        <v>3.964</v>
      </c>
      <c r="AT2181" s="208">
        <v>0.495</v>
      </c>
      <c r="AU2181" s="208">
        <v>1.474</v>
      </c>
      <c r="AV2181" s="24"/>
      <c r="AW2181" s="24"/>
      <c r="AX2181" s="24"/>
      <c r="AY2181" s="24"/>
      <c r="AZ2181" s="208">
        <v>0.86299999999999999</v>
      </c>
      <c r="BA2181" s="208">
        <v>1.9630000000000001</v>
      </c>
      <c r="BB2181" s="21">
        <f t="shared" si="255"/>
        <v>11.196</v>
      </c>
      <c r="BC2181" s="21"/>
      <c r="BD2181" s="22">
        <f t="shared" si="254"/>
        <v>15.048387096774194</v>
      </c>
      <c r="BE2181" s="21"/>
      <c r="BG2181" s="10"/>
      <c r="BH2181" s="21">
        <f t="shared" si="252"/>
        <v>0</v>
      </c>
      <c r="BI2181" s="22">
        <f t="shared" si="252"/>
        <v>1.1195999999999999E-2</v>
      </c>
      <c r="BJ2181" s="21"/>
      <c r="BK2181" s="21">
        <v>0</v>
      </c>
      <c r="BL2181" s="22">
        <v>3.3588E-2</v>
      </c>
      <c r="BM2181" s="21"/>
      <c r="BN2181" s="21">
        <f t="shared" si="253"/>
        <v>0</v>
      </c>
      <c r="BO2181" s="22">
        <f t="shared" si="253"/>
        <v>0.134352</v>
      </c>
      <c r="BP2181" s="21">
        <f t="shared" si="253"/>
        <v>0</v>
      </c>
    </row>
    <row r="2182" spans="1:68" ht="11.1" hidden="1" customHeight="1" outlineLevel="1" collapsed="1" x14ac:dyDescent="0.2">
      <c r="A2182" s="10"/>
      <c r="B2182" s="18"/>
      <c r="C2182" s="18"/>
      <c r="D2182" s="18"/>
      <c r="E2182" s="19" t="s">
        <v>1968</v>
      </c>
      <c r="F2182" s="209">
        <v>5.5</v>
      </c>
      <c r="G2182" s="20"/>
      <c r="H2182" s="209">
        <v>12.632999999999999</v>
      </c>
      <c r="I2182" s="20"/>
      <c r="J2182" s="20"/>
      <c r="K2182" s="209">
        <v>1.99</v>
      </c>
      <c r="L2182" s="20"/>
      <c r="M2182" s="20"/>
      <c r="N2182" s="20"/>
      <c r="O2182" s="20"/>
      <c r="P2182" s="209">
        <v>4.9409999999999998</v>
      </c>
      <c r="Q2182" s="209">
        <v>3.5630000000000002</v>
      </c>
      <c r="R2182" s="209">
        <v>4.4080000000000004</v>
      </c>
      <c r="S2182" s="209">
        <v>4.5</v>
      </c>
      <c r="T2182" s="209">
        <v>6.5259999999999998</v>
      </c>
      <c r="U2182" s="209">
        <v>3.153</v>
      </c>
      <c r="V2182" s="209">
        <v>2.4769999999999999</v>
      </c>
      <c r="W2182" s="20"/>
      <c r="X2182" s="209">
        <v>1.099</v>
      </c>
      <c r="Y2182" s="20"/>
      <c r="Z2182" s="20"/>
      <c r="AA2182" s="20"/>
      <c r="AB2182" s="20"/>
      <c r="AC2182" s="20"/>
      <c r="AD2182" s="209">
        <v>11.196</v>
      </c>
      <c r="AE2182" s="209">
        <v>6.1589999999999998</v>
      </c>
      <c r="AF2182" s="209">
        <v>4.335</v>
      </c>
      <c r="AG2182" s="209">
        <v>2.5</v>
      </c>
      <c r="AH2182" s="209">
        <v>2.3029999999999999</v>
      </c>
      <c r="AI2182" s="209">
        <v>0.96799999999999997</v>
      </c>
      <c r="AJ2182" s="20"/>
      <c r="AK2182" s="20"/>
      <c r="AL2182" s="20"/>
      <c r="AM2182" s="209">
        <v>0.51600000000000001</v>
      </c>
      <c r="AN2182" s="209">
        <v>1.5349999999999999</v>
      </c>
      <c r="AO2182" s="209">
        <v>3.6829999999999998</v>
      </c>
      <c r="AP2182" s="209">
        <v>5.7160000000000002</v>
      </c>
      <c r="AQ2182" s="20"/>
      <c r="AR2182" s="209">
        <v>7.5860000000000003</v>
      </c>
      <c r="AS2182" s="209">
        <v>3.964</v>
      </c>
      <c r="AT2182" s="209">
        <v>0.495</v>
      </c>
      <c r="AU2182" s="209">
        <v>1.474</v>
      </c>
      <c r="AV2182" s="20"/>
      <c r="AW2182" s="20"/>
      <c r="AX2182" s="20"/>
      <c r="AY2182" s="20"/>
      <c r="AZ2182" s="209">
        <v>0.86299999999999999</v>
      </c>
      <c r="BA2182" s="209">
        <v>1.9630000000000001</v>
      </c>
      <c r="BB2182" s="21">
        <f>BB2183</f>
        <v>1.8560000000000001</v>
      </c>
      <c r="BC2182" s="21">
        <v>8.1999999999999993</v>
      </c>
      <c r="BD2182" s="22">
        <f t="shared" si="254"/>
        <v>2.4946236559139785</v>
      </c>
      <c r="BE2182" s="21">
        <f>BC2182-BD2182</f>
        <v>5.7053763440860212</v>
      </c>
      <c r="BF2182" s="2">
        <v>8.1999999999999993</v>
      </c>
      <c r="BG2182" s="10">
        <v>6</v>
      </c>
      <c r="BH2182" s="21">
        <f t="shared" si="252"/>
        <v>6.1007999999999991E-3</v>
      </c>
      <c r="BI2182" s="22">
        <f t="shared" si="252"/>
        <v>1.856E-3</v>
      </c>
      <c r="BJ2182" s="21">
        <f>BH2182-BI2182</f>
        <v>4.2447999999999991E-3</v>
      </c>
      <c r="BK2182" s="21">
        <v>3.3588E-2</v>
      </c>
      <c r="BL2182" s="22">
        <v>3.3588E-2</v>
      </c>
      <c r="BM2182" s="21">
        <v>0</v>
      </c>
      <c r="BN2182" s="21">
        <f t="shared" si="253"/>
        <v>0.134352</v>
      </c>
      <c r="BO2182" s="22">
        <f t="shared" si="253"/>
        <v>0.134352</v>
      </c>
      <c r="BP2182" s="21">
        <f t="shared" si="253"/>
        <v>0</v>
      </c>
    </row>
    <row r="2183" spans="1:68" ht="11.1" hidden="1" customHeight="1" outlineLevel="2" x14ac:dyDescent="0.2">
      <c r="A2183" s="10"/>
      <c r="B2183" s="18"/>
      <c r="C2183" s="18"/>
      <c r="D2183" s="18"/>
      <c r="E2183" s="23" t="s">
        <v>1969</v>
      </c>
      <c r="F2183" s="208"/>
      <c r="G2183" s="24"/>
      <c r="H2183" s="208"/>
      <c r="I2183" s="24"/>
      <c r="J2183" s="24"/>
      <c r="K2183" s="208"/>
      <c r="L2183" s="24"/>
      <c r="M2183" s="24"/>
      <c r="N2183" s="24"/>
      <c r="O2183" s="24"/>
      <c r="P2183" s="208"/>
      <c r="Q2183" s="208"/>
      <c r="R2183" s="208"/>
      <c r="S2183" s="208"/>
      <c r="T2183" s="208"/>
      <c r="U2183" s="208"/>
      <c r="V2183" s="208"/>
      <c r="W2183" s="24"/>
      <c r="X2183" s="208"/>
      <c r="Y2183" s="24"/>
      <c r="Z2183" s="24"/>
      <c r="AA2183" s="24"/>
      <c r="AB2183" s="24"/>
      <c r="AC2183" s="24"/>
      <c r="AD2183" s="208"/>
      <c r="AE2183" s="208"/>
      <c r="AF2183" s="208"/>
      <c r="AG2183" s="208"/>
      <c r="AH2183" s="208"/>
      <c r="AI2183" s="208"/>
      <c r="AJ2183" s="24"/>
      <c r="AK2183" s="24"/>
      <c r="AL2183" s="24"/>
      <c r="AM2183" s="208"/>
      <c r="AN2183" s="208"/>
      <c r="AO2183" s="208"/>
      <c r="AP2183" s="208"/>
      <c r="AQ2183" s="24"/>
      <c r="AR2183" s="208"/>
      <c r="AS2183" s="208"/>
      <c r="AT2183" s="208"/>
      <c r="AU2183" s="208"/>
      <c r="AV2183" s="24"/>
      <c r="AW2183" s="24"/>
      <c r="AX2183" s="24"/>
      <c r="AY2183" s="24"/>
      <c r="AZ2183" s="208"/>
      <c r="BA2183" s="208"/>
      <c r="BB2183" s="21">
        <v>1.8560000000000001</v>
      </c>
      <c r="BC2183" s="21"/>
      <c r="BD2183" s="22">
        <f t="shared" si="254"/>
        <v>2.4946236559139785</v>
      </c>
      <c r="BE2183" s="21"/>
      <c r="BG2183" s="10"/>
      <c r="BH2183" s="21">
        <f t="shared" si="252"/>
        <v>0</v>
      </c>
      <c r="BI2183" s="22">
        <f t="shared" si="252"/>
        <v>1.856E-3</v>
      </c>
      <c r="BJ2183" s="21"/>
      <c r="BK2183" s="21">
        <v>0</v>
      </c>
      <c r="BL2183" s="22">
        <v>3.3588E-2</v>
      </c>
      <c r="BM2183" s="21"/>
      <c r="BN2183" s="21">
        <f t="shared" si="253"/>
        <v>0</v>
      </c>
      <c r="BO2183" s="22">
        <f t="shared" si="253"/>
        <v>0.134352</v>
      </c>
      <c r="BP2183" s="21">
        <f t="shared" si="253"/>
        <v>0</v>
      </c>
    </row>
    <row r="2184" spans="1:68" ht="11.1" hidden="1" customHeight="1" outlineLevel="1" collapsed="1" x14ac:dyDescent="0.2">
      <c r="A2184" s="10"/>
      <c r="B2184" s="18"/>
      <c r="C2184" s="18"/>
      <c r="D2184" s="18"/>
      <c r="E2184" s="19" t="s">
        <v>1970</v>
      </c>
      <c r="F2184" s="209">
        <v>5.5</v>
      </c>
      <c r="G2184" s="20"/>
      <c r="H2184" s="209">
        <v>12.632999999999999</v>
      </c>
      <c r="I2184" s="20"/>
      <c r="J2184" s="20"/>
      <c r="K2184" s="209">
        <v>1.99</v>
      </c>
      <c r="L2184" s="20"/>
      <c r="M2184" s="20"/>
      <c r="N2184" s="20"/>
      <c r="O2184" s="20"/>
      <c r="P2184" s="209">
        <v>4.9409999999999998</v>
      </c>
      <c r="Q2184" s="209">
        <v>3.5630000000000002</v>
      </c>
      <c r="R2184" s="209">
        <v>4.4080000000000004</v>
      </c>
      <c r="S2184" s="209">
        <v>4.5</v>
      </c>
      <c r="T2184" s="209">
        <v>6.5259999999999998</v>
      </c>
      <c r="U2184" s="209">
        <v>3.153</v>
      </c>
      <c r="V2184" s="209">
        <v>2.4769999999999999</v>
      </c>
      <c r="W2184" s="20"/>
      <c r="X2184" s="209">
        <v>1.099</v>
      </c>
      <c r="Y2184" s="20"/>
      <c r="Z2184" s="20"/>
      <c r="AA2184" s="20"/>
      <c r="AB2184" s="20"/>
      <c r="AC2184" s="20"/>
      <c r="AD2184" s="209">
        <v>11.196</v>
      </c>
      <c r="AE2184" s="209">
        <v>6.1589999999999998</v>
      </c>
      <c r="AF2184" s="209">
        <v>4.335</v>
      </c>
      <c r="AG2184" s="209">
        <v>2.5</v>
      </c>
      <c r="AH2184" s="209">
        <v>2.3029999999999999</v>
      </c>
      <c r="AI2184" s="209">
        <v>0.96799999999999997</v>
      </c>
      <c r="AJ2184" s="20"/>
      <c r="AK2184" s="20"/>
      <c r="AL2184" s="20"/>
      <c r="AM2184" s="209">
        <v>0.51600000000000001</v>
      </c>
      <c r="AN2184" s="209">
        <v>1.5349999999999999</v>
      </c>
      <c r="AO2184" s="209">
        <v>3.6829999999999998</v>
      </c>
      <c r="AP2184" s="209">
        <v>5.7160000000000002</v>
      </c>
      <c r="AQ2184" s="20"/>
      <c r="AR2184" s="209">
        <v>7.5860000000000003</v>
      </c>
      <c r="AS2184" s="209">
        <v>3.964</v>
      </c>
      <c r="AT2184" s="209">
        <v>0.495</v>
      </c>
      <c r="AU2184" s="209">
        <v>1.474</v>
      </c>
      <c r="AV2184" s="20"/>
      <c r="AW2184" s="20"/>
      <c r="AX2184" s="20"/>
      <c r="AY2184" s="20"/>
      <c r="AZ2184" s="209">
        <v>0.86299999999999999</v>
      </c>
      <c r="BA2184" s="209">
        <v>1.9630000000000001</v>
      </c>
      <c r="BB2184" s="21">
        <f>BB2185</f>
        <v>3.0329999999999999</v>
      </c>
      <c r="BC2184" s="21">
        <v>11.5</v>
      </c>
      <c r="BD2184" s="22">
        <f t="shared" si="254"/>
        <v>4.0766129032258061</v>
      </c>
      <c r="BE2184" s="21">
        <f>BC2184-BD2184</f>
        <v>7.4233870967741939</v>
      </c>
      <c r="BF2184" s="2">
        <v>8.1999999999999993</v>
      </c>
      <c r="BG2184" s="10">
        <v>6</v>
      </c>
      <c r="BH2184" s="21">
        <f t="shared" si="252"/>
        <v>8.5559999999999994E-3</v>
      </c>
      <c r="BI2184" s="22">
        <f t="shared" si="252"/>
        <v>3.0329999999999997E-3</v>
      </c>
      <c r="BJ2184" s="21">
        <f>BH2184-BI2184</f>
        <v>5.5230000000000001E-3</v>
      </c>
      <c r="BK2184" s="21">
        <v>3.3588E-2</v>
      </c>
      <c r="BL2184" s="22">
        <v>3.3588E-2</v>
      </c>
      <c r="BM2184" s="21">
        <v>0</v>
      </c>
      <c r="BN2184" s="21">
        <f t="shared" si="253"/>
        <v>0.134352</v>
      </c>
      <c r="BO2184" s="22">
        <f t="shared" si="253"/>
        <v>0.134352</v>
      </c>
      <c r="BP2184" s="21">
        <f t="shared" si="253"/>
        <v>0</v>
      </c>
    </row>
    <row r="2185" spans="1:68" ht="11.1" hidden="1" customHeight="1" outlineLevel="2" x14ac:dyDescent="0.2">
      <c r="A2185" s="10"/>
      <c r="B2185" s="18"/>
      <c r="C2185" s="18"/>
      <c r="D2185" s="18"/>
      <c r="E2185" s="23" t="s">
        <v>1971</v>
      </c>
      <c r="F2185" s="208"/>
      <c r="G2185" s="24"/>
      <c r="H2185" s="208"/>
      <c r="I2185" s="24"/>
      <c r="J2185" s="24"/>
      <c r="K2185" s="208"/>
      <c r="L2185" s="24"/>
      <c r="M2185" s="24"/>
      <c r="N2185" s="24"/>
      <c r="O2185" s="24"/>
      <c r="P2185" s="208"/>
      <c r="Q2185" s="208"/>
      <c r="R2185" s="208"/>
      <c r="S2185" s="208"/>
      <c r="T2185" s="208"/>
      <c r="U2185" s="208"/>
      <c r="V2185" s="208"/>
      <c r="W2185" s="24"/>
      <c r="X2185" s="208"/>
      <c r="Y2185" s="24"/>
      <c r="Z2185" s="24"/>
      <c r="AA2185" s="24"/>
      <c r="AB2185" s="24"/>
      <c r="AC2185" s="24"/>
      <c r="AD2185" s="208"/>
      <c r="AE2185" s="208"/>
      <c r="AF2185" s="208"/>
      <c r="AG2185" s="208"/>
      <c r="AH2185" s="208"/>
      <c r="AI2185" s="208"/>
      <c r="AJ2185" s="24"/>
      <c r="AK2185" s="24"/>
      <c r="AL2185" s="24"/>
      <c r="AM2185" s="208"/>
      <c r="AN2185" s="208"/>
      <c r="AO2185" s="208"/>
      <c r="AP2185" s="208"/>
      <c r="AQ2185" s="24"/>
      <c r="AR2185" s="208"/>
      <c r="AS2185" s="208"/>
      <c r="AT2185" s="208"/>
      <c r="AU2185" s="208"/>
      <c r="AV2185" s="24"/>
      <c r="AW2185" s="24"/>
      <c r="AX2185" s="24"/>
      <c r="AY2185" s="24"/>
      <c r="AZ2185" s="208"/>
      <c r="BA2185" s="208"/>
      <c r="BB2185" s="21">
        <v>3.0329999999999999</v>
      </c>
      <c r="BC2185" s="21"/>
      <c r="BD2185" s="22">
        <f t="shared" si="254"/>
        <v>4.0766129032258061</v>
      </c>
      <c r="BE2185" s="21"/>
      <c r="BG2185" s="10"/>
      <c r="BH2185" s="21">
        <f t="shared" si="252"/>
        <v>0</v>
      </c>
      <c r="BI2185" s="22">
        <f t="shared" si="252"/>
        <v>3.0329999999999997E-3</v>
      </c>
      <c r="BJ2185" s="21"/>
      <c r="BK2185" s="21">
        <v>0</v>
      </c>
      <c r="BL2185" s="22">
        <v>3.3588E-2</v>
      </c>
      <c r="BM2185" s="21"/>
      <c r="BN2185" s="21">
        <f t="shared" si="253"/>
        <v>0</v>
      </c>
      <c r="BO2185" s="22">
        <f t="shared" si="253"/>
        <v>0.134352</v>
      </c>
      <c r="BP2185" s="21">
        <f t="shared" si="253"/>
        <v>0</v>
      </c>
    </row>
    <row r="2186" spans="1:68" ht="11.1" customHeight="1" outlineLevel="1" collapsed="1" x14ac:dyDescent="0.2">
      <c r="A2186" s="10"/>
      <c r="B2186" s="18"/>
      <c r="C2186" s="18"/>
      <c r="D2186" s="18"/>
      <c r="E2186" s="19" t="s">
        <v>1972</v>
      </c>
      <c r="F2186" s="209">
        <v>5.5</v>
      </c>
      <c r="G2186" s="20"/>
      <c r="H2186" s="209">
        <v>12.632999999999999</v>
      </c>
      <c r="I2186" s="20"/>
      <c r="J2186" s="20"/>
      <c r="K2186" s="209">
        <v>1.99</v>
      </c>
      <c r="L2186" s="20"/>
      <c r="M2186" s="20"/>
      <c r="N2186" s="20"/>
      <c r="O2186" s="20"/>
      <c r="P2186" s="209">
        <v>4.9409999999999998</v>
      </c>
      <c r="Q2186" s="209">
        <v>3.5630000000000002</v>
      </c>
      <c r="R2186" s="209">
        <v>4.4080000000000004</v>
      </c>
      <c r="S2186" s="209">
        <v>4.5</v>
      </c>
      <c r="T2186" s="209">
        <v>6.5259999999999998</v>
      </c>
      <c r="U2186" s="209">
        <v>3.153</v>
      </c>
      <c r="V2186" s="209">
        <v>2.4769999999999999</v>
      </c>
      <c r="W2186" s="20"/>
      <c r="X2186" s="209">
        <v>1.099</v>
      </c>
      <c r="Y2186" s="20"/>
      <c r="Z2186" s="20"/>
      <c r="AA2186" s="20"/>
      <c r="AB2186" s="20"/>
      <c r="AC2186" s="20"/>
      <c r="AD2186" s="209">
        <v>11.196</v>
      </c>
      <c r="AE2186" s="209">
        <v>6.1589999999999998</v>
      </c>
      <c r="AF2186" s="209">
        <v>4.335</v>
      </c>
      <c r="AG2186" s="209">
        <v>2.5</v>
      </c>
      <c r="AH2186" s="209">
        <v>2.3029999999999999</v>
      </c>
      <c r="AI2186" s="209">
        <v>0.96799999999999997</v>
      </c>
      <c r="AJ2186" s="20"/>
      <c r="AK2186" s="20"/>
      <c r="AL2186" s="20"/>
      <c r="AM2186" s="209">
        <v>0.51600000000000001</v>
      </c>
      <c r="AN2186" s="209">
        <v>1.5349999999999999</v>
      </c>
      <c r="AO2186" s="209">
        <v>3.6829999999999998</v>
      </c>
      <c r="AP2186" s="209">
        <v>5.7160000000000002</v>
      </c>
      <c r="AQ2186" s="20"/>
      <c r="AR2186" s="209">
        <v>7.5860000000000003</v>
      </c>
      <c r="AS2186" s="209">
        <v>3.964</v>
      </c>
      <c r="AT2186" s="209">
        <v>0.495</v>
      </c>
      <c r="AU2186" s="209">
        <v>1.474</v>
      </c>
      <c r="AV2186" s="20"/>
      <c r="AW2186" s="20"/>
      <c r="AX2186" s="20"/>
      <c r="AY2186" s="20"/>
      <c r="AZ2186" s="209">
        <v>0.86299999999999999</v>
      </c>
      <c r="BA2186" s="209">
        <v>1.9630000000000001</v>
      </c>
      <c r="BB2186" s="21">
        <f>BB2187</f>
        <v>3.04</v>
      </c>
      <c r="BC2186" s="21">
        <v>7.8</v>
      </c>
      <c r="BD2186" s="22">
        <f t="shared" si="254"/>
        <v>4.0860215053763449</v>
      </c>
      <c r="BE2186" s="21">
        <f>BC2186-BD2186</f>
        <v>3.7139784946236549</v>
      </c>
      <c r="BF2186" s="2">
        <v>7.8</v>
      </c>
      <c r="BG2186" s="10">
        <v>7</v>
      </c>
      <c r="BH2186" s="21">
        <f t="shared" si="252"/>
        <v>5.8031999999999997E-3</v>
      </c>
      <c r="BI2186" s="22">
        <f t="shared" si="252"/>
        <v>3.040000000000001E-3</v>
      </c>
      <c r="BJ2186" s="21">
        <f>BH2186-BI2186</f>
        <v>2.7631999999999986E-3</v>
      </c>
      <c r="BK2186" s="21">
        <v>3.3588E-2</v>
      </c>
      <c r="BL2186" s="22">
        <v>3.3588E-2</v>
      </c>
      <c r="BM2186" s="21">
        <v>0</v>
      </c>
      <c r="BN2186" s="21">
        <f t="shared" si="253"/>
        <v>0.134352</v>
      </c>
      <c r="BO2186" s="22">
        <f t="shared" si="253"/>
        <v>0.134352</v>
      </c>
      <c r="BP2186" s="21">
        <f t="shared" si="253"/>
        <v>0</v>
      </c>
    </row>
    <row r="2187" spans="1:68" ht="11.1" hidden="1" customHeight="1" outlineLevel="2" x14ac:dyDescent="0.2">
      <c r="A2187" s="10"/>
      <c r="B2187" s="18"/>
      <c r="C2187" s="18"/>
      <c r="D2187" s="18"/>
      <c r="E2187" s="23" t="s">
        <v>1969</v>
      </c>
      <c r="F2187" s="208"/>
      <c r="G2187" s="24"/>
      <c r="H2187" s="208"/>
      <c r="I2187" s="24"/>
      <c r="J2187" s="24"/>
      <c r="K2187" s="208"/>
      <c r="L2187" s="24"/>
      <c r="M2187" s="24"/>
      <c r="N2187" s="24"/>
      <c r="O2187" s="24"/>
      <c r="P2187" s="208"/>
      <c r="Q2187" s="208"/>
      <c r="R2187" s="208"/>
      <c r="S2187" s="208"/>
      <c r="T2187" s="208"/>
      <c r="U2187" s="208"/>
      <c r="V2187" s="208"/>
      <c r="W2187" s="24"/>
      <c r="X2187" s="208"/>
      <c r="Y2187" s="24"/>
      <c r="Z2187" s="24"/>
      <c r="AA2187" s="24"/>
      <c r="AB2187" s="24"/>
      <c r="AC2187" s="24"/>
      <c r="AD2187" s="208"/>
      <c r="AE2187" s="208"/>
      <c r="AF2187" s="208"/>
      <c r="AG2187" s="208"/>
      <c r="AH2187" s="208"/>
      <c r="AI2187" s="208"/>
      <c r="AJ2187" s="24"/>
      <c r="AK2187" s="24"/>
      <c r="AL2187" s="24"/>
      <c r="AM2187" s="208"/>
      <c r="AN2187" s="208"/>
      <c r="AO2187" s="208"/>
      <c r="AP2187" s="208"/>
      <c r="AQ2187" s="24"/>
      <c r="AR2187" s="208"/>
      <c r="AS2187" s="208"/>
      <c r="AT2187" s="208"/>
      <c r="AU2187" s="208"/>
      <c r="AV2187" s="24"/>
      <c r="AW2187" s="24"/>
      <c r="AX2187" s="24"/>
      <c r="AY2187" s="24"/>
      <c r="AZ2187" s="208"/>
      <c r="BA2187" s="208"/>
      <c r="BB2187" s="21">
        <v>3.04</v>
      </c>
      <c r="BC2187" s="21"/>
      <c r="BD2187" s="22">
        <f t="shared" si="254"/>
        <v>4.0860215053763449</v>
      </c>
      <c r="BE2187" s="21"/>
      <c r="BG2187" s="10"/>
      <c r="BH2187" s="21">
        <f t="shared" si="252"/>
        <v>0</v>
      </c>
      <c r="BI2187" s="22">
        <f t="shared" si="252"/>
        <v>3.040000000000001E-3</v>
      </c>
      <c r="BJ2187" s="21"/>
      <c r="BK2187" s="21">
        <v>0</v>
      </c>
      <c r="BL2187" s="22">
        <v>3.3588E-2</v>
      </c>
      <c r="BM2187" s="21"/>
      <c r="BN2187" s="21">
        <f t="shared" si="253"/>
        <v>0</v>
      </c>
      <c r="BO2187" s="22">
        <f t="shared" si="253"/>
        <v>0.134352</v>
      </c>
      <c r="BP2187" s="21">
        <f t="shared" si="253"/>
        <v>0</v>
      </c>
    </row>
    <row r="2188" spans="1:68" ht="11.1" hidden="1" customHeight="1" outlineLevel="1" x14ac:dyDescent="0.2">
      <c r="A2188" s="10"/>
      <c r="B2188" s="18"/>
      <c r="C2188" s="18"/>
      <c r="D2188" s="18"/>
      <c r="E2188" s="19" t="s">
        <v>1973</v>
      </c>
      <c r="F2188" s="209">
        <v>5.5</v>
      </c>
      <c r="G2188" s="20"/>
      <c r="H2188" s="209">
        <v>12.632999999999999</v>
      </c>
      <c r="I2188" s="20"/>
      <c r="J2188" s="20"/>
      <c r="K2188" s="209">
        <v>1.99</v>
      </c>
      <c r="L2188" s="20"/>
      <c r="M2188" s="20"/>
      <c r="N2188" s="20"/>
      <c r="O2188" s="20"/>
      <c r="P2188" s="209">
        <v>4.9409999999999998</v>
      </c>
      <c r="Q2188" s="209">
        <v>3.5630000000000002</v>
      </c>
      <c r="R2188" s="209">
        <v>4.4080000000000004</v>
      </c>
      <c r="S2188" s="209">
        <v>4.5</v>
      </c>
      <c r="T2188" s="209">
        <v>6.5259999999999998</v>
      </c>
      <c r="U2188" s="209">
        <v>3.153</v>
      </c>
      <c r="V2188" s="209">
        <v>2.4769999999999999</v>
      </c>
      <c r="W2188" s="20"/>
      <c r="X2188" s="209">
        <v>1.099</v>
      </c>
      <c r="Y2188" s="20"/>
      <c r="Z2188" s="20"/>
      <c r="AA2188" s="20"/>
      <c r="AB2188" s="20"/>
      <c r="AC2188" s="20"/>
      <c r="AD2188" s="209">
        <v>11.196</v>
      </c>
      <c r="AE2188" s="209">
        <v>6.1589999999999998</v>
      </c>
      <c r="AF2188" s="209">
        <v>4.335</v>
      </c>
      <c r="AG2188" s="209">
        <v>2.5</v>
      </c>
      <c r="AH2188" s="209">
        <v>2.3029999999999999</v>
      </c>
      <c r="AI2188" s="209">
        <v>0.96799999999999997</v>
      </c>
      <c r="AJ2188" s="20"/>
      <c r="AK2188" s="20"/>
      <c r="AL2188" s="20"/>
      <c r="AM2188" s="209">
        <v>0.51600000000000001</v>
      </c>
      <c r="AN2188" s="209">
        <v>1.5349999999999999</v>
      </c>
      <c r="AO2188" s="209">
        <v>3.6829999999999998</v>
      </c>
      <c r="AP2188" s="209">
        <v>5.7160000000000002</v>
      </c>
      <c r="AQ2188" s="20"/>
      <c r="AR2188" s="209">
        <v>7.5860000000000003</v>
      </c>
      <c r="AS2188" s="209">
        <v>3.964</v>
      </c>
      <c r="AT2188" s="209">
        <v>0.495</v>
      </c>
      <c r="AU2188" s="209">
        <v>1.474</v>
      </c>
      <c r="AV2188" s="20"/>
      <c r="AW2188" s="20"/>
      <c r="AX2188" s="20"/>
      <c r="AY2188" s="20"/>
      <c r="AZ2188" s="209">
        <v>0.86299999999999999</v>
      </c>
      <c r="BA2188" s="209">
        <v>1.9630000000000001</v>
      </c>
      <c r="BB2188" s="21"/>
      <c r="BC2188" s="21">
        <v>26</v>
      </c>
      <c r="BD2188" s="22">
        <f t="shared" si="254"/>
        <v>0</v>
      </c>
      <c r="BE2188" s="21">
        <f t="shared" ref="BE2188:BE2191" si="256">BC2188-BD2188</f>
        <v>26</v>
      </c>
      <c r="BF2188" s="2">
        <v>7.8</v>
      </c>
      <c r="BG2188" s="10">
        <v>6</v>
      </c>
      <c r="BH2188" s="28">
        <f t="shared" si="252"/>
        <v>1.9344E-2</v>
      </c>
      <c r="BI2188" s="29">
        <v>3.6173279999999999E-3</v>
      </c>
      <c r="BJ2188" s="21">
        <f t="shared" ref="BJ2188:BJ2204" si="257">BH2188-BI2188</f>
        <v>1.5726672000000001E-2</v>
      </c>
      <c r="BK2188" s="21">
        <v>3.3588E-2</v>
      </c>
      <c r="BL2188" s="22">
        <v>3.3588E-2</v>
      </c>
      <c r="BM2188" s="21">
        <v>0</v>
      </c>
      <c r="BN2188" s="21">
        <f t="shared" si="253"/>
        <v>0.134352</v>
      </c>
      <c r="BO2188" s="22">
        <f t="shared" si="253"/>
        <v>0.134352</v>
      </c>
      <c r="BP2188" s="21">
        <f t="shared" si="253"/>
        <v>0</v>
      </c>
    </row>
    <row r="2189" spans="1:68" ht="11.1" customHeight="1" outlineLevel="1" x14ac:dyDescent="0.2">
      <c r="A2189" s="10"/>
      <c r="B2189" s="18"/>
      <c r="C2189" s="18"/>
      <c r="D2189" s="18"/>
      <c r="E2189" s="19" t="s">
        <v>1974</v>
      </c>
      <c r="F2189" s="209">
        <v>5.5</v>
      </c>
      <c r="G2189" s="20"/>
      <c r="H2189" s="209">
        <v>12.632999999999999</v>
      </c>
      <c r="I2189" s="20"/>
      <c r="J2189" s="20"/>
      <c r="K2189" s="209">
        <v>1.99</v>
      </c>
      <c r="L2189" s="20"/>
      <c r="M2189" s="20"/>
      <c r="N2189" s="20"/>
      <c r="O2189" s="20"/>
      <c r="P2189" s="209">
        <v>4.9409999999999998</v>
      </c>
      <c r="Q2189" s="209">
        <v>3.5630000000000002</v>
      </c>
      <c r="R2189" s="209">
        <v>4.4080000000000004</v>
      </c>
      <c r="S2189" s="209">
        <v>4.5</v>
      </c>
      <c r="T2189" s="209">
        <v>6.5259999999999998</v>
      </c>
      <c r="U2189" s="209">
        <v>3.153</v>
      </c>
      <c r="V2189" s="209">
        <v>2.4769999999999999</v>
      </c>
      <c r="W2189" s="20"/>
      <c r="X2189" s="209">
        <v>1.099</v>
      </c>
      <c r="Y2189" s="20"/>
      <c r="Z2189" s="20"/>
      <c r="AA2189" s="20"/>
      <c r="AB2189" s="20"/>
      <c r="AC2189" s="20"/>
      <c r="AD2189" s="209">
        <v>11.196</v>
      </c>
      <c r="AE2189" s="209">
        <v>6.1589999999999998</v>
      </c>
      <c r="AF2189" s="209">
        <v>4.335</v>
      </c>
      <c r="AG2189" s="209">
        <v>2.5</v>
      </c>
      <c r="AH2189" s="209">
        <v>2.3029999999999999</v>
      </c>
      <c r="AI2189" s="209">
        <v>0.96799999999999997</v>
      </c>
      <c r="AJ2189" s="20"/>
      <c r="AK2189" s="20"/>
      <c r="AL2189" s="20"/>
      <c r="AM2189" s="209">
        <v>0.51600000000000001</v>
      </c>
      <c r="AN2189" s="209">
        <v>1.5349999999999999</v>
      </c>
      <c r="AO2189" s="209">
        <v>3.6829999999999998</v>
      </c>
      <c r="AP2189" s="209">
        <v>5.7160000000000002</v>
      </c>
      <c r="AQ2189" s="20"/>
      <c r="AR2189" s="209">
        <v>7.5860000000000003</v>
      </c>
      <c r="AS2189" s="209">
        <v>3.964</v>
      </c>
      <c r="AT2189" s="209">
        <v>0.495</v>
      </c>
      <c r="AU2189" s="209">
        <v>1.474</v>
      </c>
      <c r="AV2189" s="20"/>
      <c r="AW2189" s="20"/>
      <c r="AX2189" s="20"/>
      <c r="AY2189" s="20"/>
      <c r="AZ2189" s="209">
        <v>0.86299999999999999</v>
      </c>
      <c r="BA2189" s="209">
        <v>1.9630000000000001</v>
      </c>
      <c r="BB2189" s="21"/>
      <c r="BC2189" s="21">
        <v>6.3</v>
      </c>
      <c r="BD2189" s="22">
        <f t="shared" si="254"/>
        <v>0</v>
      </c>
      <c r="BE2189" s="21">
        <f t="shared" si="256"/>
        <v>6.3</v>
      </c>
      <c r="BF2189" s="2">
        <v>7.8</v>
      </c>
      <c r="BG2189" s="10">
        <v>7</v>
      </c>
      <c r="BH2189" s="28">
        <f t="shared" si="252"/>
        <v>4.6871999999999999E-3</v>
      </c>
      <c r="BI2189" s="29">
        <v>8.7650640000000001E-4</v>
      </c>
      <c r="BJ2189" s="21">
        <f t="shared" si="257"/>
        <v>3.8106935999999998E-3</v>
      </c>
      <c r="BK2189" s="21">
        <v>3.3588E-2</v>
      </c>
      <c r="BL2189" s="22">
        <v>3.3588E-2</v>
      </c>
      <c r="BM2189" s="21">
        <v>0</v>
      </c>
      <c r="BN2189" s="21">
        <f t="shared" si="253"/>
        <v>0.134352</v>
      </c>
      <c r="BO2189" s="22">
        <f t="shared" si="253"/>
        <v>0.134352</v>
      </c>
      <c r="BP2189" s="21">
        <f t="shared" si="253"/>
        <v>0</v>
      </c>
    </row>
    <row r="2190" spans="1:68" ht="11.1" customHeight="1" outlineLevel="1" x14ac:dyDescent="0.2">
      <c r="A2190" s="10"/>
      <c r="B2190" s="18"/>
      <c r="C2190" s="18"/>
      <c r="D2190" s="18"/>
      <c r="E2190" s="19" t="s">
        <v>1975</v>
      </c>
      <c r="F2190" s="209">
        <v>5.5</v>
      </c>
      <c r="G2190" s="20"/>
      <c r="H2190" s="209">
        <v>12.632999999999999</v>
      </c>
      <c r="I2190" s="20"/>
      <c r="J2190" s="20"/>
      <c r="K2190" s="209">
        <v>1.99</v>
      </c>
      <c r="L2190" s="20"/>
      <c r="M2190" s="20"/>
      <c r="N2190" s="20"/>
      <c r="O2190" s="20"/>
      <c r="P2190" s="209">
        <v>4.9409999999999998</v>
      </c>
      <c r="Q2190" s="209">
        <v>3.5630000000000002</v>
      </c>
      <c r="R2190" s="209">
        <v>4.4080000000000004</v>
      </c>
      <c r="S2190" s="209">
        <v>4.5</v>
      </c>
      <c r="T2190" s="209">
        <v>6.5259999999999998</v>
      </c>
      <c r="U2190" s="209">
        <v>3.153</v>
      </c>
      <c r="V2190" s="209">
        <v>2.4769999999999999</v>
      </c>
      <c r="W2190" s="20"/>
      <c r="X2190" s="209">
        <v>1.099</v>
      </c>
      <c r="Y2190" s="20"/>
      <c r="Z2190" s="20"/>
      <c r="AA2190" s="20"/>
      <c r="AB2190" s="20"/>
      <c r="AC2190" s="20"/>
      <c r="AD2190" s="209">
        <v>11.196</v>
      </c>
      <c r="AE2190" s="209">
        <v>6.1589999999999998</v>
      </c>
      <c r="AF2190" s="209">
        <v>4.335</v>
      </c>
      <c r="AG2190" s="209">
        <v>2.5</v>
      </c>
      <c r="AH2190" s="209">
        <v>2.3029999999999999</v>
      </c>
      <c r="AI2190" s="209">
        <v>0.96799999999999997</v>
      </c>
      <c r="AJ2190" s="20"/>
      <c r="AK2190" s="20"/>
      <c r="AL2190" s="20"/>
      <c r="AM2190" s="209">
        <v>0.51600000000000001</v>
      </c>
      <c r="AN2190" s="209">
        <v>1.5349999999999999</v>
      </c>
      <c r="AO2190" s="209">
        <v>3.6829999999999998</v>
      </c>
      <c r="AP2190" s="209">
        <v>5.7160000000000002</v>
      </c>
      <c r="AQ2190" s="20"/>
      <c r="AR2190" s="209">
        <v>7.5860000000000003</v>
      </c>
      <c r="AS2190" s="209">
        <v>3.964</v>
      </c>
      <c r="AT2190" s="209">
        <v>0.495</v>
      </c>
      <c r="AU2190" s="209">
        <v>1.474</v>
      </c>
      <c r="AV2190" s="20"/>
      <c r="AW2190" s="20"/>
      <c r="AX2190" s="20"/>
      <c r="AY2190" s="20"/>
      <c r="AZ2190" s="209">
        <v>0.86299999999999999</v>
      </c>
      <c r="BA2190" s="209">
        <v>1.9630000000000001</v>
      </c>
      <c r="BB2190" s="21"/>
      <c r="BC2190" s="21">
        <v>5</v>
      </c>
      <c r="BD2190" s="22">
        <f t="shared" si="254"/>
        <v>0</v>
      </c>
      <c r="BE2190" s="21">
        <f t="shared" si="256"/>
        <v>5</v>
      </c>
      <c r="BF2190" s="2">
        <v>7.8</v>
      </c>
      <c r="BG2190" s="10">
        <v>7</v>
      </c>
      <c r="BH2190" s="28">
        <f t="shared" si="252"/>
        <v>3.7200000000000002E-3</v>
      </c>
      <c r="BI2190" s="29">
        <v>6.9564000000000008E-4</v>
      </c>
      <c r="BJ2190" s="21">
        <f t="shared" si="257"/>
        <v>3.0243600000000002E-3</v>
      </c>
      <c r="BK2190" s="21">
        <v>3.3588E-2</v>
      </c>
      <c r="BL2190" s="22">
        <v>3.3588E-2</v>
      </c>
      <c r="BM2190" s="21">
        <v>0</v>
      </c>
      <c r="BN2190" s="21">
        <f t="shared" si="253"/>
        <v>0.134352</v>
      </c>
      <c r="BO2190" s="22">
        <f t="shared" si="253"/>
        <v>0.134352</v>
      </c>
      <c r="BP2190" s="21">
        <f t="shared" si="253"/>
        <v>0</v>
      </c>
    </row>
    <row r="2191" spans="1:68" ht="11.1" customHeight="1" outlineLevel="1" x14ac:dyDescent="0.2">
      <c r="A2191" s="10"/>
      <c r="B2191" s="18"/>
      <c r="C2191" s="18"/>
      <c r="D2191" s="18"/>
      <c r="E2191" s="19" t="s">
        <v>1976</v>
      </c>
      <c r="F2191" s="209">
        <v>5.5</v>
      </c>
      <c r="G2191" s="20"/>
      <c r="H2191" s="209">
        <v>12.632999999999999</v>
      </c>
      <c r="I2191" s="20"/>
      <c r="J2191" s="20"/>
      <c r="K2191" s="209">
        <v>1.99</v>
      </c>
      <c r="L2191" s="20"/>
      <c r="M2191" s="20"/>
      <c r="N2191" s="20"/>
      <c r="O2191" s="20"/>
      <c r="P2191" s="209">
        <v>4.9409999999999998</v>
      </c>
      <c r="Q2191" s="209">
        <v>3.5630000000000002</v>
      </c>
      <c r="R2191" s="209">
        <v>4.4080000000000004</v>
      </c>
      <c r="S2191" s="209">
        <v>4.5</v>
      </c>
      <c r="T2191" s="209">
        <v>6.5259999999999998</v>
      </c>
      <c r="U2191" s="209">
        <v>3.153</v>
      </c>
      <c r="V2191" s="209">
        <v>2.4769999999999999</v>
      </c>
      <c r="W2191" s="20"/>
      <c r="X2191" s="209">
        <v>1.099</v>
      </c>
      <c r="Y2191" s="20"/>
      <c r="Z2191" s="20"/>
      <c r="AA2191" s="20"/>
      <c r="AB2191" s="20"/>
      <c r="AC2191" s="20"/>
      <c r="AD2191" s="209">
        <v>11.196</v>
      </c>
      <c r="AE2191" s="209">
        <v>6.1589999999999998</v>
      </c>
      <c r="AF2191" s="209">
        <v>4.335</v>
      </c>
      <c r="AG2191" s="209">
        <v>2.5</v>
      </c>
      <c r="AH2191" s="209">
        <v>2.3029999999999999</v>
      </c>
      <c r="AI2191" s="209">
        <v>0.96799999999999997</v>
      </c>
      <c r="AJ2191" s="20"/>
      <c r="AK2191" s="20"/>
      <c r="AL2191" s="20"/>
      <c r="AM2191" s="209">
        <v>0.51600000000000001</v>
      </c>
      <c r="AN2191" s="209">
        <v>1.5349999999999999</v>
      </c>
      <c r="AO2191" s="209">
        <v>3.6829999999999998</v>
      </c>
      <c r="AP2191" s="209">
        <v>5.7160000000000002</v>
      </c>
      <c r="AQ2191" s="20"/>
      <c r="AR2191" s="209">
        <v>7.5860000000000003</v>
      </c>
      <c r="AS2191" s="209">
        <v>3.964</v>
      </c>
      <c r="AT2191" s="209">
        <v>0.495</v>
      </c>
      <c r="AU2191" s="209">
        <v>1.474</v>
      </c>
      <c r="AV2191" s="20"/>
      <c r="AW2191" s="20"/>
      <c r="AX2191" s="20"/>
      <c r="AY2191" s="20"/>
      <c r="AZ2191" s="209">
        <v>0.86299999999999999</v>
      </c>
      <c r="BA2191" s="209">
        <v>1.9630000000000001</v>
      </c>
      <c r="BB2191" s="21"/>
      <c r="BC2191" s="21">
        <v>17</v>
      </c>
      <c r="BD2191" s="22">
        <f t="shared" si="254"/>
        <v>0</v>
      </c>
      <c r="BE2191" s="21">
        <f t="shared" si="256"/>
        <v>17</v>
      </c>
      <c r="BF2191" s="2">
        <v>7.8</v>
      </c>
      <c r="BG2191" s="10">
        <v>7</v>
      </c>
      <c r="BH2191" s="28">
        <f t="shared" si="252"/>
        <v>1.2648E-2</v>
      </c>
      <c r="BI2191" s="29">
        <v>2.3651760000000001E-3</v>
      </c>
      <c r="BJ2191" s="21">
        <f t="shared" si="257"/>
        <v>1.0282823999999999E-2</v>
      </c>
      <c r="BK2191" s="21">
        <v>3.3588E-2</v>
      </c>
      <c r="BL2191" s="22">
        <v>3.3588E-2</v>
      </c>
      <c r="BM2191" s="21">
        <v>0</v>
      </c>
      <c r="BN2191" s="21">
        <f t="shared" si="253"/>
        <v>0.134352</v>
      </c>
      <c r="BO2191" s="22">
        <f t="shared" si="253"/>
        <v>0.134352</v>
      </c>
      <c r="BP2191" s="21">
        <f t="shared" si="253"/>
        <v>0</v>
      </c>
    </row>
    <row r="2192" spans="1:68" ht="11.1" hidden="1" customHeight="1" outlineLevel="1" collapsed="1" x14ac:dyDescent="0.2">
      <c r="A2192" s="10"/>
      <c r="B2192" s="18"/>
      <c r="C2192" s="18"/>
      <c r="D2192" s="18"/>
      <c r="E2192" s="19" t="s">
        <v>120</v>
      </c>
      <c r="F2192" s="209"/>
      <c r="G2192" s="20"/>
      <c r="H2192" s="209"/>
      <c r="I2192" s="20"/>
      <c r="J2192" s="20"/>
      <c r="K2192" s="209"/>
      <c r="L2192" s="20"/>
      <c r="M2192" s="20"/>
      <c r="N2192" s="20"/>
      <c r="O2192" s="20"/>
      <c r="P2192" s="209"/>
      <c r="Q2192" s="209"/>
      <c r="R2192" s="209"/>
      <c r="S2192" s="209"/>
      <c r="T2192" s="209"/>
      <c r="U2192" s="209"/>
      <c r="V2192" s="209"/>
      <c r="W2192" s="20"/>
      <c r="X2192" s="209"/>
      <c r="Y2192" s="20"/>
      <c r="Z2192" s="20"/>
      <c r="AA2192" s="20"/>
      <c r="AB2192" s="20"/>
      <c r="AC2192" s="20"/>
      <c r="AD2192" s="209"/>
      <c r="AE2192" s="209"/>
      <c r="AF2192" s="209"/>
      <c r="AG2192" s="209"/>
      <c r="AH2192" s="209"/>
      <c r="AI2192" s="209"/>
      <c r="AJ2192" s="20"/>
      <c r="AK2192" s="20"/>
      <c r="AL2192" s="20"/>
      <c r="AM2192" s="209"/>
      <c r="AN2192" s="209"/>
      <c r="AO2192" s="209"/>
      <c r="AP2192" s="209"/>
      <c r="AQ2192" s="20"/>
      <c r="AR2192" s="209"/>
      <c r="AS2192" s="209"/>
      <c r="AT2192" s="209"/>
      <c r="AU2192" s="209"/>
      <c r="AV2192" s="20"/>
      <c r="AW2192" s="20"/>
      <c r="AX2192" s="20"/>
      <c r="AY2192" s="20"/>
      <c r="AZ2192" s="209"/>
      <c r="BA2192" s="209"/>
      <c r="BB2192" s="154">
        <v>142.09100000000001</v>
      </c>
      <c r="BC2192" s="21">
        <v>442</v>
      </c>
      <c r="BD2192" s="22">
        <f t="shared" si="254"/>
        <v>190.98252688172045</v>
      </c>
      <c r="BE2192" s="21"/>
      <c r="BG2192" s="10">
        <v>3</v>
      </c>
      <c r="BH2192" s="21">
        <f t="shared" si="252"/>
        <v>0.32884799999999997</v>
      </c>
      <c r="BI2192" s="29">
        <v>1.2521520000000001E-3</v>
      </c>
      <c r="BJ2192" s="21">
        <f t="shared" si="257"/>
        <v>0.32759584799999997</v>
      </c>
      <c r="BK2192" s="21">
        <v>3.3588E-2</v>
      </c>
      <c r="BL2192" s="22">
        <v>3.3588E-2</v>
      </c>
      <c r="BM2192" s="21">
        <v>0</v>
      </c>
      <c r="BN2192" s="21">
        <f t="shared" si="253"/>
        <v>0.134352</v>
      </c>
      <c r="BO2192" s="22">
        <f t="shared" si="253"/>
        <v>0.134352</v>
      </c>
      <c r="BP2192" s="21">
        <f t="shared" si="253"/>
        <v>0</v>
      </c>
    </row>
    <row r="2193" spans="1:68" ht="11.1" hidden="1" customHeight="1" outlineLevel="2" x14ac:dyDescent="0.2">
      <c r="A2193" s="10"/>
      <c r="B2193" s="18"/>
      <c r="C2193" s="18"/>
      <c r="D2193" s="18"/>
      <c r="E2193" s="23" t="s">
        <v>5804</v>
      </c>
      <c r="F2193" s="208"/>
      <c r="G2193" s="24"/>
      <c r="H2193" s="208"/>
      <c r="I2193" s="24"/>
      <c r="J2193" s="24"/>
      <c r="K2193" s="208"/>
      <c r="L2193" s="24"/>
      <c r="M2193" s="24"/>
      <c r="N2193" s="24"/>
      <c r="O2193" s="24"/>
      <c r="P2193" s="208"/>
      <c r="Q2193" s="208"/>
      <c r="R2193" s="208"/>
      <c r="S2193" s="208"/>
      <c r="T2193" s="208"/>
      <c r="U2193" s="208"/>
      <c r="V2193" s="208"/>
      <c r="W2193" s="24"/>
      <c r="X2193" s="208"/>
      <c r="Y2193" s="24"/>
      <c r="Z2193" s="24"/>
      <c r="AA2193" s="24"/>
      <c r="AB2193" s="24"/>
      <c r="AC2193" s="24"/>
      <c r="AD2193" s="208"/>
      <c r="AE2193" s="208"/>
      <c r="AF2193" s="208"/>
      <c r="AG2193" s="208"/>
      <c r="AH2193" s="208"/>
      <c r="AI2193" s="208"/>
      <c r="AJ2193" s="24"/>
      <c r="AK2193" s="24"/>
      <c r="AL2193" s="24"/>
      <c r="AM2193" s="208"/>
      <c r="AN2193" s="208"/>
      <c r="AO2193" s="208"/>
      <c r="AP2193" s="208"/>
      <c r="AQ2193" s="24"/>
      <c r="AR2193" s="208"/>
      <c r="AS2193" s="208"/>
      <c r="AT2193" s="208"/>
      <c r="AU2193" s="208"/>
      <c r="AV2193" s="24"/>
      <c r="AW2193" s="24"/>
      <c r="AX2193" s="24"/>
      <c r="AY2193" s="24"/>
      <c r="AZ2193" s="208"/>
      <c r="BA2193" s="208"/>
      <c r="BB2193" s="154">
        <v>142.09100000000001</v>
      </c>
      <c r="BC2193" s="21"/>
      <c r="BD2193" s="22">
        <f t="shared" si="254"/>
        <v>190.98252688172045</v>
      </c>
      <c r="BE2193" s="21"/>
      <c r="BG2193" s="10"/>
      <c r="BH2193" s="21"/>
      <c r="BI2193" s="29"/>
      <c r="BJ2193" s="21"/>
      <c r="BK2193" s="21"/>
      <c r="BL2193" s="22"/>
      <c r="BM2193" s="21"/>
      <c r="BN2193" s="21"/>
      <c r="BO2193" s="22"/>
      <c r="BP2193" s="21"/>
    </row>
    <row r="2194" spans="1:68" ht="11.1" hidden="1" customHeight="1" outlineLevel="1" collapsed="1" x14ac:dyDescent="0.2">
      <c r="A2194" s="10"/>
      <c r="B2194" s="18"/>
      <c r="C2194" s="18"/>
      <c r="D2194" s="18"/>
      <c r="E2194" s="19" t="s">
        <v>1978</v>
      </c>
      <c r="F2194" s="209"/>
      <c r="G2194" s="20"/>
      <c r="H2194" s="209"/>
      <c r="I2194" s="20"/>
      <c r="J2194" s="20"/>
      <c r="K2194" s="209"/>
      <c r="L2194" s="20"/>
      <c r="M2194" s="20"/>
      <c r="N2194" s="20"/>
      <c r="O2194" s="20"/>
      <c r="P2194" s="209"/>
      <c r="Q2194" s="209"/>
      <c r="R2194" s="209"/>
      <c r="S2194" s="209"/>
      <c r="T2194" s="209"/>
      <c r="U2194" s="209"/>
      <c r="V2194" s="209"/>
      <c r="W2194" s="20"/>
      <c r="X2194" s="209"/>
      <c r="Y2194" s="20"/>
      <c r="Z2194" s="20"/>
      <c r="AA2194" s="20"/>
      <c r="AB2194" s="20"/>
      <c r="AC2194" s="20"/>
      <c r="AD2194" s="209"/>
      <c r="AE2194" s="209"/>
      <c r="AF2194" s="209"/>
      <c r="AG2194" s="209"/>
      <c r="AH2194" s="209"/>
      <c r="AI2194" s="209"/>
      <c r="AJ2194" s="20"/>
      <c r="AK2194" s="20"/>
      <c r="AL2194" s="20"/>
      <c r="AM2194" s="209"/>
      <c r="AN2194" s="209"/>
      <c r="AO2194" s="209"/>
      <c r="AP2194" s="209"/>
      <c r="AQ2194" s="20"/>
      <c r="AR2194" s="209"/>
      <c r="AS2194" s="209"/>
      <c r="AT2194" s="209"/>
      <c r="AU2194" s="209"/>
      <c r="AV2194" s="20"/>
      <c r="AW2194" s="20"/>
      <c r="AX2194" s="20"/>
      <c r="AY2194" s="20"/>
      <c r="AZ2194" s="209"/>
      <c r="BA2194" s="209"/>
      <c r="BB2194" s="154">
        <v>3.0840000000000001</v>
      </c>
      <c r="BC2194" s="21">
        <v>4.5</v>
      </c>
      <c r="BD2194" s="22">
        <f t="shared" si="254"/>
        <v>4.145161290322581</v>
      </c>
      <c r="BE2194" s="21"/>
      <c r="BG2194" s="10">
        <v>6</v>
      </c>
      <c r="BH2194" s="21">
        <f t="shared" si="252"/>
        <v>3.3479999999999998E-3</v>
      </c>
      <c r="BI2194" s="29">
        <v>1.2521520000000001E-3</v>
      </c>
      <c r="BJ2194" s="21">
        <f t="shared" si="257"/>
        <v>2.095848E-3</v>
      </c>
      <c r="BK2194" s="21">
        <v>3.3588E-2</v>
      </c>
      <c r="BL2194" s="22">
        <v>3.3588E-2</v>
      </c>
      <c r="BM2194" s="21">
        <v>0</v>
      </c>
      <c r="BN2194" s="21">
        <f t="shared" si="253"/>
        <v>0.134352</v>
      </c>
      <c r="BO2194" s="22">
        <f t="shared" si="253"/>
        <v>0.134352</v>
      </c>
      <c r="BP2194" s="21">
        <f t="shared" si="253"/>
        <v>0</v>
      </c>
    </row>
    <row r="2195" spans="1:68" ht="11.1" hidden="1" customHeight="1" outlineLevel="2" x14ac:dyDescent="0.2">
      <c r="A2195" s="10"/>
      <c r="B2195" s="18"/>
      <c r="C2195" s="18"/>
      <c r="D2195" s="18"/>
      <c r="E2195" s="23" t="s">
        <v>5805</v>
      </c>
      <c r="F2195" s="208"/>
      <c r="G2195" s="24"/>
      <c r="H2195" s="208"/>
      <c r="I2195" s="24"/>
      <c r="J2195" s="24"/>
      <c r="K2195" s="208"/>
      <c r="L2195" s="24"/>
      <c r="M2195" s="24"/>
      <c r="N2195" s="24"/>
      <c r="O2195" s="24"/>
      <c r="P2195" s="208"/>
      <c r="Q2195" s="208"/>
      <c r="R2195" s="208"/>
      <c r="S2195" s="208"/>
      <c r="T2195" s="208"/>
      <c r="U2195" s="208"/>
      <c r="V2195" s="208"/>
      <c r="W2195" s="24"/>
      <c r="X2195" s="208"/>
      <c r="Y2195" s="24"/>
      <c r="Z2195" s="24"/>
      <c r="AA2195" s="24"/>
      <c r="AB2195" s="24"/>
      <c r="AC2195" s="24"/>
      <c r="AD2195" s="208"/>
      <c r="AE2195" s="208"/>
      <c r="AF2195" s="208"/>
      <c r="AG2195" s="208"/>
      <c r="AH2195" s="208"/>
      <c r="AI2195" s="208"/>
      <c r="AJ2195" s="24"/>
      <c r="AK2195" s="24"/>
      <c r="AL2195" s="24"/>
      <c r="AM2195" s="208"/>
      <c r="AN2195" s="208"/>
      <c r="AO2195" s="208"/>
      <c r="AP2195" s="208"/>
      <c r="AQ2195" s="24"/>
      <c r="AR2195" s="208"/>
      <c r="AS2195" s="208"/>
      <c r="AT2195" s="208"/>
      <c r="AU2195" s="208"/>
      <c r="AV2195" s="24"/>
      <c r="AW2195" s="24"/>
      <c r="AX2195" s="24"/>
      <c r="AY2195" s="24"/>
      <c r="AZ2195" s="208"/>
      <c r="BA2195" s="208"/>
      <c r="BB2195" s="154">
        <v>3.0840000000000001</v>
      </c>
      <c r="BC2195" s="21"/>
      <c r="BD2195" s="22">
        <f t="shared" si="254"/>
        <v>4.145161290322581</v>
      </c>
      <c r="BE2195" s="21"/>
      <c r="BG2195" s="10"/>
      <c r="BH2195" s="21"/>
      <c r="BI2195" s="29"/>
      <c r="BJ2195" s="21"/>
      <c r="BK2195" s="21">
        <v>0</v>
      </c>
      <c r="BL2195" s="22">
        <v>3.3588E-2</v>
      </c>
      <c r="BM2195" s="21"/>
      <c r="BN2195" s="21">
        <f t="shared" si="253"/>
        <v>0</v>
      </c>
      <c r="BO2195" s="22">
        <f t="shared" si="253"/>
        <v>0.134352</v>
      </c>
      <c r="BP2195" s="21">
        <f t="shared" si="253"/>
        <v>0</v>
      </c>
    </row>
    <row r="2196" spans="1:68" ht="11.1" hidden="1" customHeight="1" outlineLevel="1" collapsed="1" x14ac:dyDescent="0.2">
      <c r="A2196" s="10"/>
      <c r="B2196" s="18"/>
      <c r="C2196" s="18"/>
      <c r="D2196" s="18"/>
      <c r="E2196" s="19" t="s">
        <v>1830</v>
      </c>
      <c r="F2196" s="209"/>
      <c r="G2196" s="20"/>
      <c r="H2196" s="209"/>
      <c r="I2196" s="20"/>
      <c r="J2196" s="20"/>
      <c r="K2196" s="209"/>
      <c r="L2196" s="20"/>
      <c r="M2196" s="20"/>
      <c r="N2196" s="20"/>
      <c r="O2196" s="20"/>
      <c r="P2196" s="209"/>
      <c r="Q2196" s="209"/>
      <c r="R2196" s="209"/>
      <c r="S2196" s="209"/>
      <c r="T2196" s="209"/>
      <c r="U2196" s="209"/>
      <c r="V2196" s="209"/>
      <c r="W2196" s="20"/>
      <c r="X2196" s="209"/>
      <c r="Y2196" s="20"/>
      <c r="Z2196" s="20"/>
      <c r="AA2196" s="20"/>
      <c r="AB2196" s="20"/>
      <c r="AC2196" s="20"/>
      <c r="AD2196" s="209"/>
      <c r="AE2196" s="209"/>
      <c r="AF2196" s="209"/>
      <c r="AG2196" s="209"/>
      <c r="AH2196" s="209"/>
      <c r="AI2196" s="209"/>
      <c r="AJ2196" s="20"/>
      <c r="AK2196" s="20"/>
      <c r="AL2196" s="20"/>
      <c r="AM2196" s="209"/>
      <c r="AN2196" s="209"/>
      <c r="AO2196" s="209"/>
      <c r="AP2196" s="209"/>
      <c r="AQ2196" s="20"/>
      <c r="AR2196" s="209"/>
      <c r="AS2196" s="209"/>
      <c r="AT2196" s="209"/>
      <c r="AU2196" s="209"/>
      <c r="AV2196" s="20"/>
      <c r="AW2196" s="20"/>
      <c r="AX2196" s="20"/>
      <c r="AY2196" s="20"/>
      <c r="AZ2196" s="209"/>
      <c r="BA2196" s="209"/>
      <c r="BB2196" s="154">
        <v>1.532</v>
      </c>
      <c r="BC2196" s="21">
        <v>4.7</v>
      </c>
      <c r="BD2196" s="22">
        <f t="shared" si="254"/>
        <v>2.0591397849462365</v>
      </c>
      <c r="BE2196" s="21"/>
      <c r="BG2196" s="10">
        <v>6</v>
      </c>
      <c r="BH2196" s="21">
        <f t="shared" si="252"/>
        <v>3.4968E-3</v>
      </c>
      <c r="BI2196" s="29">
        <v>1.2521520000000001E-3</v>
      </c>
      <c r="BJ2196" s="21">
        <f t="shared" si="257"/>
        <v>2.2446480000000001E-3</v>
      </c>
      <c r="BK2196" s="21">
        <v>3.3588E-2</v>
      </c>
      <c r="BL2196" s="22">
        <v>3.3588E-2</v>
      </c>
      <c r="BM2196" s="21">
        <v>0</v>
      </c>
      <c r="BN2196" s="21">
        <f t="shared" si="253"/>
        <v>0.134352</v>
      </c>
      <c r="BO2196" s="22">
        <f t="shared" si="253"/>
        <v>0.134352</v>
      </c>
      <c r="BP2196" s="21">
        <f t="shared" si="253"/>
        <v>0</v>
      </c>
    </row>
    <row r="2197" spans="1:68" ht="11.1" hidden="1" customHeight="1" outlineLevel="2" x14ac:dyDescent="0.2">
      <c r="A2197" s="10"/>
      <c r="B2197" s="18"/>
      <c r="C2197" s="18"/>
      <c r="D2197" s="18"/>
      <c r="E2197" s="23" t="s">
        <v>5806</v>
      </c>
      <c r="F2197" s="208"/>
      <c r="G2197" s="24"/>
      <c r="H2197" s="208"/>
      <c r="I2197" s="24"/>
      <c r="J2197" s="24"/>
      <c r="K2197" s="208"/>
      <c r="L2197" s="24"/>
      <c r="M2197" s="24"/>
      <c r="N2197" s="24"/>
      <c r="O2197" s="24"/>
      <c r="P2197" s="208"/>
      <c r="Q2197" s="208"/>
      <c r="R2197" s="208"/>
      <c r="S2197" s="208"/>
      <c r="T2197" s="208"/>
      <c r="U2197" s="208"/>
      <c r="V2197" s="208"/>
      <c r="W2197" s="24"/>
      <c r="X2197" s="208"/>
      <c r="Y2197" s="24"/>
      <c r="Z2197" s="24"/>
      <c r="AA2197" s="24"/>
      <c r="AB2197" s="24"/>
      <c r="AC2197" s="24"/>
      <c r="AD2197" s="208"/>
      <c r="AE2197" s="208"/>
      <c r="AF2197" s="208"/>
      <c r="AG2197" s="208"/>
      <c r="AH2197" s="208"/>
      <c r="AI2197" s="208"/>
      <c r="AJ2197" s="24"/>
      <c r="AK2197" s="24"/>
      <c r="AL2197" s="24"/>
      <c r="AM2197" s="208"/>
      <c r="AN2197" s="208"/>
      <c r="AO2197" s="208"/>
      <c r="AP2197" s="208"/>
      <c r="AQ2197" s="24"/>
      <c r="AR2197" s="208"/>
      <c r="AS2197" s="208"/>
      <c r="AT2197" s="208"/>
      <c r="AU2197" s="208"/>
      <c r="AV2197" s="24"/>
      <c r="AW2197" s="24"/>
      <c r="AX2197" s="24"/>
      <c r="AY2197" s="24"/>
      <c r="AZ2197" s="208"/>
      <c r="BA2197" s="208"/>
      <c r="BB2197" s="154">
        <v>1.532</v>
      </c>
      <c r="BC2197" s="21"/>
      <c r="BD2197" s="22">
        <f t="shared" si="254"/>
        <v>2.0591397849462365</v>
      </c>
      <c r="BE2197" s="21"/>
      <c r="BG2197" s="10"/>
      <c r="BH2197" s="21"/>
      <c r="BI2197" s="29"/>
      <c r="BJ2197" s="21"/>
      <c r="BK2197" s="21">
        <v>0</v>
      </c>
      <c r="BL2197" s="22">
        <v>3.3588E-2</v>
      </c>
      <c r="BM2197" s="21"/>
      <c r="BN2197" s="21">
        <f t="shared" si="253"/>
        <v>0</v>
      </c>
      <c r="BO2197" s="22">
        <f t="shared" si="253"/>
        <v>0.134352</v>
      </c>
      <c r="BP2197" s="21">
        <f t="shared" si="253"/>
        <v>0</v>
      </c>
    </row>
    <row r="2198" spans="1:68" ht="11.1" hidden="1" customHeight="1" outlineLevel="1" collapsed="1" x14ac:dyDescent="0.2">
      <c r="A2198" s="10"/>
      <c r="B2198" s="18"/>
      <c r="C2198" s="18"/>
      <c r="D2198" s="18"/>
      <c r="E2198" s="19" t="s">
        <v>1979</v>
      </c>
      <c r="F2198" s="209"/>
      <c r="G2198" s="20"/>
      <c r="H2198" s="209"/>
      <c r="I2198" s="20"/>
      <c r="J2198" s="20"/>
      <c r="K2198" s="209"/>
      <c r="L2198" s="20"/>
      <c r="M2198" s="20"/>
      <c r="N2198" s="20"/>
      <c r="O2198" s="20"/>
      <c r="P2198" s="209"/>
      <c r="Q2198" s="209"/>
      <c r="R2198" s="209"/>
      <c r="S2198" s="209"/>
      <c r="T2198" s="209"/>
      <c r="U2198" s="209"/>
      <c r="V2198" s="209"/>
      <c r="W2198" s="20"/>
      <c r="X2198" s="209"/>
      <c r="Y2198" s="20"/>
      <c r="Z2198" s="20"/>
      <c r="AA2198" s="20"/>
      <c r="AB2198" s="20"/>
      <c r="AC2198" s="20"/>
      <c r="AD2198" s="209"/>
      <c r="AE2198" s="209"/>
      <c r="AF2198" s="209"/>
      <c r="AG2198" s="209"/>
      <c r="AH2198" s="209"/>
      <c r="AI2198" s="209"/>
      <c r="AJ2198" s="20"/>
      <c r="AK2198" s="20"/>
      <c r="AL2198" s="20"/>
      <c r="AM2198" s="209"/>
      <c r="AN2198" s="209"/>
      <c r="AO2198" s="209"/>
      <c r="AP2198" s="209"/>
      <c r="AQ2198" s="20"/>
      <c r="AR2198" s="209"/>
      <c r="AS2198" s="209"/>
      <c r="AT2198" s="209"/>
      <c r="AU2198" s="209"/>
      <c r="AV2198" s="20"/>
      <c r="AW2198" s="20"/>
      <c r="AX2198" s="20"/>
      <c r="AY2198" s="20"/>
      <c r="AZ2198" s="209"/>
      <c r="BA2198" s="209"/>
      <c r="BB2198" s="154">
        <v>1.6160000000000001</v>
      </c>
      <c r="BC2198" s="21">
        <v>5.5</v>
      </c>
      <c r="BD2198" s="22">
        <f t="shared" si="254"/>
        <v>2.1720430107526885</v>
      </c>
      <c r="BE2198" s="21"/>
      <c r="BG2198" s="10">
        <v>6</v>
      </c>
      <c r="BH2198" s="21">
        <f t="shared" si="252"/>
        <v>4.0920000000000002E-3</v>
      </c>
      <c r="BI2198" s="29">
        <v>1.2521520000000001E-3</v>
      </c>
      <c r="BJ2198" s="21">
        <f t="shared" si="257"/>
        <v>2.8398479999999999E-3</v>
      </c>
      <c r="BK2198" s="21">
        <v>3.3588E-2</v>
      </c>
      <c r="BL2198" s="22">
        <v>3.3588E-2</v>
      </c>
      <c r="BM2198" s="21">
        <v>0</v>
      </c>
      <c r="BN2198" s="21">
        <f t="shared" si="253"/>
        <v>0.134352</v>
      </c>
      <c r="BO2198" s="22">
        <f t="shared" si="253"/>
        <v>0.134352</v>
      </c>
      <c r="BP2198" s="21">
        <f t="shared" si="253"/>
        <v>0</v>
      </c>
    </row>
    <row r="2199" spans="1:68" ht="11.1" hidden="1" customHeight="1" outlineLevel="2" x14ac:dyDescent="0.2">
      <c r="A2199" s="10"/>
      <c r="B2199" s="18"/>
      <c r="C2199" s="18"/>
      <c r="D2199" s="18"/>
      <c r="E2199" s="23" t="s">
        <v>5807</v>
      </c>
      <c r="F2199" s="208"/>
      <c r="G2199" s="24"/>
      <c r="H2199" s="208"/>
      <c r="I2199" s="24"/>
      <c r="J2199" s="24"/>
      <c r="K2199" s="208"/>
      <c r="L2199" s="24"/>
      <c r="M2199" s="24"/>
      <c r="N2199" s="24"/>
      <c r="O2199" s="24"/>
      <c r="P2199" s="208"/>
      <c r="Q2199" s="208"/>
      <c r="R2199" s="208"/>
      <c r="S2199" s="208"/>
      <c r="T2199" s="208"/>
      <c r="U2199" s="208"/>
      <c r="V2199" s="208"/>
      <c r="W2199" s="24"/>
      <c r="X2199" s="208"/>
      <c r="Y2199" s="24"/>
      <c r="Z2199" s="24"/>
      <c r="AA2199" s="24"/>
      <c r="AB2199" s="24"/>
      <c r="AC2199" s="24"/>
      <c r="AD2199" s="208"/>
      <c r="AE2199" s="208"/>
      <c r="AF2199" s="208"/>
      <c r="AG2199" s="208"/>
      <c r="AH2199" s="208"/>
      <c r="AI2199" s="208"/>
      <c r="AJ2199" s="24"/>
      <c r="AK2199" s="24"/>
      <c r="AL2199" s="24"/>
      <c r="AM2199" s="208"/>
      <c r="AN2199" s="208"/>
      <c r="AO2199" s="208"/>
      <c r="AP2199" s="208"/>
      <c r="AQ2199" s="24"/>
      <c r="AR2199" s="208"/>
      <c r="AS2199" s="208"/>
      <c r="AT2199" s="208"/>
      <c r="AU2199" s="208"/>
      <c r="AV2199" s="24"/>
      <c r="AW2199" s="24"/>
      <c r="AX2199" s="24"/>
      <c r="AY2199" s="24"/>
      <c r="AZ2199" s="208"/>
      <c r="BA2199" s="208"/>
      <c r="BB2199" s="154">
        <v>1.6160000000000001</v>
      </c>
      <c r="BC2199" s="21"/>
      <c r="BD2199" s="22">
        <f t="shared" si="254"/>
        <v>2.1720430107526885</v>
      </c>
      <c r="BE2199" s="21"/>
      <c r="BG2199" s="10"/>
      <c r="BH2199" s="21"/>
      <c r="BI2199" s="29"/>
      <c r="BJ2199" s="21"/>
      <c r="BK2199" s="21">
        <v>0</v>
      </c>
      <c r="BL2199" s="22">
        <v>3.3588E-2</v>
      </c>
      <c r="BM2199" s="21"/>
      <c r="BN2199" s="21">
        <f t="shared" si="253"/>
        <v>0</v>
      </c>
      <c r="BO2199" s="22">
        <f t="shared" si="253"/>
        <v>0.134352</v>
      </c>
      <c r="BP2199" s="21">
        <f t="shared" si="253"/>
        <v>0</v>
      </c>
    </row>
    <row r="2200" spans="1:68" ht="11.1" hidden="1" customHeight="1" outlineLevel="1" collapsed="1" x14ac:dyDescent="0.2">
      <c r="A2200" s="10"/>
      <c r="B2200" s="18"/>
      <c r="C2200" s="18"/>
      <c r="D2200" s="18"/>
      <c r="E2200" s="19" t="s">
        <v>1980</v>
      </c>
      <c r="F2200" s="209"/>
      <c r="G2200" s="20"/>
      <c r="H2200" s="209"/>
      <c r="I2200" s="20"/>
      <c r="J2200" s="20"/>
      <c r="K2200" s="209"/>
      <c r="L2200" s="20"/>
      <c r="M2200" s="20"/>
      <c r="N2200" s="20"/>
      <c r="O2200" s="20"/>
      <c r="P2200" s="209"/>
      <c r="Q2200" s="209"/>
      <c r="R2200" s="209"/>
      <c r="S2200" s="209"/>
      <c r="T2200" s="209"/>
      <c r="U2200" s="209"/>
      <c r="V2200" s="209"/>
      <c r="W2200" s="20"/>
      <c r="X2200" s="209"/>
      <c r="Y2200" s="20"/>
      <c r="Z2200" s="20"/>
      <c r="AA2200" s="20"/>
      <c r="AB2200" s="20"/>
      <c r="AC2200" s="20"/>
      <c r="AD2200" s="209"/>
      <c r="AE2200" s="209"/>
      <c r="AF2200" s="209"/>
      <c r="AG2200" s="209"/>
      <c r="AH2200" s="209"/>
      <c r="AI2200" s="209"/>
      <c r="AJ2200" s="20"/>
      <c r="AK2200" s="20"/>
      <c r="AL2200" s="20"/>
      <c r="AM2200" s="209"/>
      <c r="AN2200" s="209"/>
      <c r="AO2200" s="209"/>
      <c r="AP2200" s="209"/>
      <c r="AQ2200" s="20"/>
      <c r="AR2200" s="209"/>
      <c r="AS2200" s="209"/>
      <c r="AT2200" s="209"/>
      <c r="AU2200" s="209"/>
      <c r="AV2200" s="20"/>
      <c r="AW2200" s="20"/>
      <c r="AX2200" s="20"/>
      <c r="AY2200" s="20"/>
      <c r="AZ2200" s="209"/>
      <c r="BA2200" s="209"/>
      <c r="BB2200" s="154">
        <v>2.5219999999999998</v>
      </c>
      <c r="BC2200" s="21">
        <v>4.5</v>
      </c>
      <c r="BD2200" s="22">
        <f t="shared" si="254"/>
        <v>3.389784946236559</v>
      </c>
      <c r="BE2200" s="21"/>
      <c r="BG2200" s="10">
        <v>6</v>
      </c>
      <c r="BH2200" s="21">
        <f t="shared" si="252"/>
        <v>3.3479999999999998E-3</v>
      </c>
      <c r="BI2200" s="29">
        <v>1.2521520000000001E-3</v>
      </c>
      <c r="BJ2200" s="21">
        <f t="shared" si="257"/>
        <v>2.095848E-3</v>
      </c>
      <c r="BK2200" s="21">
        <v>3.3588E-2</v>
      </c>
      <c r="BL2200" s="22">
        <v>3.3588E-2</v>
      </c>
      <c r="BM2200" s="21">
        <v>0</v>
      </c>
      <c r="BN2200" s="21">
        <f t="shared" si="253"/>
        <v>0.134352</v>
      </c>
      <c r="BO2200" s="22">
        <f t="shared" si="253"/>
        <v>0.134352</v>
      </c>
      <c r="BP2200" s="21">
        <f t="shared" si="253"/>
        <v>0</v>
      </c>
    </row>
    <row r="2201" spans="1:68" ht="11.1" hidden="1" customHeight="1" outlineLevel="2" x14ac:dyDescent="0.2">
      <c r="A2201" s="10"/>
      <c r="B2201" s="18"/>
      <c r="C2201" s="18"/>
      <c r="D2201" s="18"/>
      <c r="E2201" s="23" t="s">
        <v>5808</v>
      </c>
      <c r="F2201" s="208"/>
      <c r="G2201" s="24"/>
      <c r="H2201" s="208"/>
      <c r="I2201" s="24"/>
      <c r="J2201" s="24"/>
      <c r="K2201" s="208"/>
      <c r="L2201" s="24"/>
      <c r="M2201" s="24"/>
      <c r="N2201" s="24"/>
      <c r="O2201" s="24"/>
      <c r="P2201" s="208"/>
      <c r="Q2201" s="208"/>
      <c r="R2201" s="208"/>
      <c r="S2201" s="208"/>
      <c r="T2201" s="208"/>
      <c r="U2201" s="208"/>
      <c r="V2201" s="208"/>
      <c r="W2201" s="24"/>
      <c r="X2201" s="208"/>
      <c r="Y2201" s="24"/>
      <c r="Z2201" s="24"/>
      <c r="AA2201" s="24"/>
      <c r="AB2201" s="24"/>
      <c r="AC2201" s="24"/>
      <c r="AD2201" s="208"/>
      <c r="AE2201" s="208"/>
      <c r="AF2201" s="208"/>
      <c r="AG2201" s="208"/>
      <c r="AH2201" s="208"/>
      <c r="AI2201" s="208"/>
      <c r="AJ2201" s="24"/>
      <c r="AK2201" s="24"/>
      <c r="AL2201" s="24"/>
      <c r="AM2201" s="208"/>
      <c r="AN2201" s="208"/>
      <c r="AO2201" s="208"/>
      <c r="AP2201" s="208"/>
      <c r="AQ2201" s="24"/>
      <c r="AR2201" s="208"/>
      <c r="AS2201" s="208"/>
      <c r="AT2201" s="208"/>
      <c r="AU2201" s="208"/>
      <c r="AV2201" s="24"/>
      <c r="AW2201" s="24"/>
      <c r="AX2201" s="24"/>
      <c r="AY2201" s="24"/>
      <c r="AZ2201" s="208"/>
      <c r="BA2201" s="208"/>
      <c r="BB2201" s="154">
        <v>2.5219999999999998</v>
      </c>
      <c r="BC2201" s="21"/>
      <c r="BD2201" s="22">
        <f t="shared" si="254"/>
        <v>3.389784946236559</v>
      </c>
      <c r="BE2201" s="21"/>
      <c r="BG2201" s="10"/>
      <c r="BH2201" s="21"/>
      <c r="BI2201" s="29"/>
      <c r="BJ2201" s="21"/>
      <c r="BK2201" s="21">
        <v>0</v>
      </c>
      <c r="BL2201" s="22">
        <v>3.3588E-2</v>
      </c>
      <c r="BM2201" s="21"/>
      <c r="BN2201" s="21">
        <f t="shared" si="253"/>
        <v>0</v>
      </c>
      <c r="BO2201" s="22">
        <f t="shared" si="253"/>
        <v>0.134352</v>
      </c>
      <c r="BP2201" s="21">
        <f t="shared" si="253"/>
        <v>0</v>
      </c>
    </row>
    <row r="2202" spans="1:68" ht="11.1" hidden="1" customHeight="1" outlineLevel="1" collapsed="1" x14ac:dyDescent="0.2">
      <c r="A2202" s="10"/>
      <c r="B2202" s="18"/>
      <c r="C2202" s="18"/>
      <c r="D2202" s="18"/>
      <c r="E2202" s="19" t="s">
        <v>1977</v>
      </c>
      <c r="F2202" s="209"/>
      <c r="G2202" s="20"/>
      <c r="H2202" s="209"/>
      <c r="I2202" s="20"/>
      <c r="J2202" s="20"/>
      <c r="K2202" s="209"/>
      <c r="L2202" s="20"/>
      <c r="M2202" s="20"/>
      <c r="N2202" s="20"/>
      <c r="O2202" s="20"/>
      <c r="P2202" s="209"/>
      <c r="Q2202" s="209"/>
      <c r="R2202" s="209"/>
      <c r="S2202" s="209"/>
      <c r="T2202" s="209"/>
      <c r="U2202" s="209"/>
      <c r="V2202" s="209"/>
      <c r="W2202" s="20"/>
      <c r="X2202" s="209"/>
      <c r="Y2202" s="20"/>
      <c r="Z2202" s="20"/>
      <c r="AA2202" s="20"/>
      <c r="AB2202" s="20"/>
      <c r="AC2202" s="20"/>
      <c r="AD2202" s="209"/>
      <c r="AE2202" s="209"/>
      <c r="AF2202" s="209"/>
      <c r="AG2202" s="209"/>
      <c r="AH2202" s="209"/>
      <c r="AI2202" s="209"/>
      <c r="AJ2202" s="20"/>
      <c r="AK2202" s="20"/>
      <c r="AL2202" s="20"/>
      <c r="AM2202" s="209"/>
      <c r="AN2202" s="209"/>
      <c r="AO2202" s="209"/>
      <c r="AP2202" s="209"/>
      <c r="AQ2202" s="20"/>
      <c r="AR2202" s="209"/>
      <c r="AS2202" s="209"/>
      <c r="AT2202" s="209"/>
      <c r="AU2202" s="209"/>
      <c r="AV2202" s="20"/>
      <c r="AW2202" s="20"/>
      <c r="AX2202" s="20"/>
      <c r="AY2202" s="20"/>
      <c r="AZ2202" s="209"/>
      <c r="BA2202" s="209"/>
      <c r="BB2202" s="154">
        <v>1.151</v>
      </c>
      <c r="BC2202" s="21">
        <v>5.5</v>
      </c>
      <c r="BD2202" s="22">
        <f t="shared" si="254"/>
        <v>1.5470430107526882</v>
      </c>
      <c r="BE2202" s="21"/>
      <c r="BG2202" s="10">
        <v>6</v>
      </c>
      <c r="BH2202" s="21">
        <f t="shared" si="252"/>
        <v>4.0920000000000002E-3</v>
      </c>
      <c r="BI2202" s="29">
        <v>1.2521520000000001E-3</v>
      </c>
      <c r="BJ2202" s="21">
        <f t="shared" si="257"/>
        <v>2.8398479999999999E-3</v>
      </c>
      <c r="BK2202" s="21">
        <v>3.3588E-2</v>
      </c>
      <c r="BL2202" s="22">
        <v>3.3588E-2</v>
      </c>
      <c r="BM2202" s="21">
        <v>0</v>
      </c>
      <c r="BN2202" s="21">
        <f t="shared" si="253"/>
        <v>0.134352</v>
      </c>
      <c r="BO2202" s="22">
        <f t="shared" si="253"/>
        <v>0.134352</v>
      </c>
      <c r="BP2202" s="21">
        <f t="shared" si="253"/>
        <v>0</v>
      </c>
    </row>
    <row r="2203" spans="1:68" ht="11.1" hidden="1" customHeight="1" outlineLevel="2" x14ac:dyDescent="0.2">
      <c r="A2203" s="10"/>
      <c r="B2203" s="18"/>
      <c r="C2203" s="18"/>
      <c r="D2203" s="18"/>
      <c r="E2203" s="23" t="s">
        <v>5809</v>
      </c>
      <c r="F2203" s="208"/>
      <c r="G2203" s="24"/>
      <c r="H2203" s="208"/>
      <c r="I2203" s="24"/>
      <c r="J2203" s="24"/>
      <c r="K2203" s="208"/>
      <c r="L2203" s="24"/>
      <c r="M2203" s="24"/>
      <c r="N2203" s="24"/>
      <c r="O2203" s="24"/>
      <c r="P2203" s="208"/>
      <c r="Q2203" s="208"/>
      <c r="R2203" s="208"/>
      <c r="S2203" s="208"/>
      <c r="T2203" s="208"/>
      <c r="U2203" s="208"/>
      <c r="V2203" s="208"/>
      <c r="W2203" s="24"/>
      <c r="X2203" s="208"/>
      <c r="Y2203" s="24"/>
      <c r="Z2203" s="24"/>
      <c r="AA2203" s="24"/>
      <c r="AB2203" s="24"/>
      <c r="AC2203" s="24"/>
      <c r="AD2203" s="208"/>
      <c r="AE2203" s="208"/>
      <c r="AF2203" s="208"/>
      <c r="AG2203" s="208"/>
      <c r="AH2203" s="208"/>
      <c r="AI2203" s="208"/>
      <c r="AJ2203" s="24"/>
      <c r="AK2203" s="24"/>
      <c r="AL2203" s="24"/>
      <c r="AM2203" s="208"/>
      <c r="AN2203" s="208"/>
      <c r="AO2203" s="208"/>
      <c r="AP2203" s="208"/>
      <c r="AQ2203" s="24"/>
      <c r="AR2203" s="208"/>
      <c r="AS2203" s="208"/>
      <c r="AT2203" s="208"/>
      <c r="AU2203" s="208"/>
      <c r="AV2203" s="24"/>
      <c r="AW2203" s="24"/>
      <c r="AX2203" s="24"/>
      <c r="AY2203" s="24"/>
      <c r="AZ2203" s="208"/>
      <c r="BA2203" s="208"/>
      <c r="BB2203" s="154">
        <v>1.151</v>
      </c>
      <c r="BC2203" s="21"/>
      <c r="BD2203" s="22">
        <f t="shared" si="254"/>
        <v>1.5470430107526882</v>
      </c>
      <c r="BE2203" s="21"/>
      <c r="BG2203" s="10"/>
      <c r="BH2203" s="21"/>
      <c r="BI2203" s="29"/>
      <c r="BJ2203" s="21"/>
      <c r="BK2203" s="21">
        <v>0</v>
      </c>
      <c r="BL2203" s="22">
        <v>3.3588E-2</v>
      </c>
      <c r="BM2203" s="21"/>
      <c r="BN2203" s="21">
        <f t="shared" si="253"/>
        <v>0</v>
      </c>
      <c r="BO2203" s="22">
        <f t="shared" si="253"/>
        <v>0.134352</v>
      </c>
      <c r="BP2203" s="21">
        <f t="shared" si="253"/>
        <v>0</v>
      </c>
    </row>
    <row r="2204" spans="1:68" ht="11.1" hidden="1" customHeight="1" outlineLevel="1" collapsed="1" x14ac:dyDescent="0.2">
      <c r="A2204" s="10"/>
      <c r="B2204" s="18"/>
      <c r="C2204" s="18"/>
      <c r="D2204" s="18"/>
      <c r="E2204" s="19" t="s">
        <v>1981</v>
      </c>
      <c r="F2204" s="209"/>
      <c r="G2204" s="20"/>
      <c r="H2204" s="209"/>
      <c r="I2204" s="20"/>
      <c r="J2204" s="20"/>
      <c r="K2204" s="209"/>
      <c r="L2204" s="20"/>
      <c r="M2204" s="20"/>
      <c r="N2204" s="20"/>
      <c r="O2204" s="20"/>
      <c r="P2204" s="209"/>
      <c r="Q2204" s="209"/>
      <c r="R2204" s="209"/>
      <c r="S2204" s="209"/>
      <c r="T2204" s="209"/>
      <c r="U2204" s="209"/>
      <c r="V2204" s="209"/>
      <c r="W2204" s="20"/>
      <c r="X2204" s="209"/>
      <c r="Y2204" s="20"/>
      <c r="Z2204" s="20"/>
      <c r="AA2204" s="20"/>
      <c r="AB2204" s="20"/>
      <c r="AC2204" s="20"/>
      <c r="AD2204" s="209"/>
      <c r="AE2204" s="209"/>
      <c r="AF2204" s="209"/>
      <c r="AG2204" s="209"/>
      <c r="AH2204" s="209"/>
      <c r="AI2204" s="209"/>
      <c r="AJ2204" s="20"/>
      <c r="AK2204" s="20"/>
      <c r="AL2204" s="20"/>
      <c r="AM2204" s="209"/>
      <c r="AN2204" s="209"/>
      <c r="AO2204" s="209"/>
      <c r="AP2204" s="209"/>
      <c r="AQ2204" s="20"/>
      <c r="AR2204" s="209"/>
      <c r="AS2204" s="209"/>
      <c r="AT2204" s="209"/>
      <c r="AU2204" s="209"/>
      <c r="AV2204" s="20"/>
      <c r="AW2204" s="20"/>
      <c r="AX2204" s="20"/>
      <c r="AY2204" s="20"/>
      <c r="AZ2204" s="209"/>
      <c r="BA2204" s="209"/>
      <c r="BB2204" s="154">
        <v>3.327</v>
      </c>
      <c r="BC2204" s="21">
        <v>4.5</v>
      </c>
      <c r="BD2204" s="22">
        <f t="shared" si="254"/>
        <v>4.471774193548387</v>
      </c>
      <c r="BE2204" s="21"/>
      <c r="BG2204" s="10">
        <v>6</v>
      </c>
      <c r="BH2204" s="21">
        <f t="shared" si="252"/>
        <v>3.3479999999999998E-3</v>
      </c>
      <c r="BI2204" s="29">
        <v>1.2521520000000001E-3</v>
      </c>
      <c r="BJ2204" s="21">
        <f t="shared" si="257"/>
        <v>2.095848E-3</v>
      </c>
      <c r="BK2204" s="21">
        <v>3.3588E-2</v>
      </c>
      <c r="BL2204" s="22">
        <v>3.3588E-2</v>
      </c>
      <c r="BM2204" s="21">
        <v>0</v>
      </c>
      <c r="BN2204" s="21">
        <f t="shared" si="253"/>
        <v>0.134352</v>
      </c>
      <c r="BO2204" s="22">
        <f t="shared" si="253"/>
        <v>0.134352</v>
      </c>
      <c r="BP2204" s="21">
        <f t="shared" si="253"/>
        <v>0</v>
      </c>
    </row>
    <row r="2205" spans="1:68" ht="11.1" hidden="1" customHeight="1" outlineLevel="2" x14ac:dyDescent="0.2">
      <c r="A2205" s="10"/>
      <c r="B2205" s="18"/>
      <c r="C2205" s="18"/>
      <c r="D2205" s="18"/>
      <c r="E2205" s="23" t="s">
        <v>5810</v>
      </c>
      <c r="F2205" s="208"/>
      <c r="G2205" s="24"/>
      <c r="H2205" s="208"/>
      <c r="I2205" s="24"/>
      <c r="J2205" s="24"/>
      <c r="K2205" s="208"/>
      <c r="L2205" s="24"/>
      <c r="M2205" s="24"/>
      <c r="N2205" s="24"/>
      <c r="O2205" s="24"/>
      <c r="P2205" s="208"/>
      <c r="Q2205" s="208"/>
      <c r="R2205" s="208"/>
      <c r="S2205" s="208"/>
      <c r="T2205" s="208"/>
      <c r="U2205" s="208"/>
      <c r="V2205" s="208"/>
      <c r="W2205" s="24"/>
      <c r="X2205" s="208"/>
      <c r="Y2205" s="24"/>
      <c r="Z2205" s="24"/>
      <c r="AA2205" s="24"/>
      <c r="AB2205" s="24"/>
      <c r="AC2205" s="24"/>
      <c r="AD2205" s="208"/>
      <c r="AE2205" s="208"/>
      <c r="AF2205" s="208"/>
      <c r="AG2205" s="208"/>
      <c r="AH2205" s="208"/>
      <c r="AI2205" s="208"/>
      <c r="AJ2205" s="24"/>
      <c r="AK2205" s="24"/>
      <c r="AL2205" s="24"/>
      <c r="AM2205" s="208"/>
      <c r="AN2205" s="208"/>
      <c r="AO2205" s="208"/>
      <c r="AP2205" s="208"/>
      <c r="AQ2205" s="24"/>
      <c r="AR2205" s="208"/>
      <c r="AS2205" s="208"/>
      <c r="AT2205" s="208"/>
      <c r="AU2205" s="208"/>
      <c r="AV2205" s="24"/>
      <c r="AW2205" s="24"/>
      <c r="AX2205" s="24"/>
      <c r="AY2205" s="24"/>
      <c r="AZ2205" s="208"/>
      <c r="BA2205" s="208"/>
      <c r="BB2205" s="154">
        <v>3.327</v>
      </c>
      <c r="BC2205" s="21"/>
      <c r="BD2205" s="22">
        <f t="shared" si="254"/>
        <v>4.471774193548387</v>
      </c>
      <c r="BE2205" s="21"/>
      <c r="BG2205" s="10"/>
      <c r="BH2205" s="21"/>
      <c r="BI2205" s="29"/>
      <c r="BJ2205" s="21"/>
      <c r="BK2205" s="21">
        <v>0</v>
      </c>
      <c r="BL2205" s="22">
        <v>3.3588E-2</v>
      </c>
      <c r="BM2205" s="21"/>
      <c r="BN2205" s="21">
        <f t="shared" si="253"/>
        <v>0</v>
      </c>
      <c r="BO2205" s="22">
        <f t="shared" si="253"/>
        <v>0.134352</v>
      </c>
      <c r="BP2205" s="21">
        <f t="shared" si="253"/>
        <v>0</v>
      </c>
    </row>
    <row r="2206" spans="1:68" ht="11.1" hidden="1" customHeight="1" outlineLevel="1" collapsed="1" x14ac:dyDescent="0.2">
      <c r="A2206" s="10"/>
      <c r="B2206" s="18"/>
      <c r="C2206" s="18"/>
      <c r="D2206" s="18"/>
      <c r="E2206" s="19" t="s">
        <v>5861</v>
      </c>
      <c r="F2206" s="209"/>
      <c r="G2206" s="20"/>
      <c r="H2206" s="209"/>
      <c r="I2206" s="20"/>
      <c r="J2206" s="20"/>
      <c r="K2206" s="209"/>
      <c r="L2206" s="20"/>
      <c r="M2206" s="20"/>
      <c r="N2206" s="20"/>
      <c r="O2206" s="20"/>
      <c r="P2206" s="209"/>
      <c r="Q2206" s="209"/>
      <c r="R2206" s="209"/>
      <c r="S2206" s="209"/>
      <c r="T2206" s="209"/>
      <c r="U2206" s="209"/>
      <c r="V2206" s="209"/>
      <c r="W2206" s="20"/>
      <c r="X2206" s="209"/>
      <c r="Y2206" s="20"/>
      <c r="Z2206" s="20"/>
      <c r="AA2206" s="20"/>
      <c r="AB2206" s="20"/>
      <c r="AC2206" s="20"/>
      <c r="AD2206" s="209"/>
      <c r="AE2206" s="209"/>
      <c r="AF2206" s="209"/>
      <c r="AG2206" s="209"/>
      <c r="AH2206" s="209"/>
      <c r="AI2206" s="209"/>
      <c r="AJ2206" s="20"/>
      <c r="AK2206" s="20"/>
      <c r="AL2206" s="20"/>
      <c r="AM2206" s="209"/>
      <c r="AN2206" s="209"/>
      <c r="AO2206" s="209"/>
      <c r="AP2206" s="209"/>
      <c r="AQ2206" s="20"/>
      <c r="AR2206" s="209"/>
      <c r="AS2206" s="209"/>
      <c r="AT2206" s="209"/>
      <c r="AU2206" s="209"/>
      <c r="AV2206" s="20"/>
      <c r="AW2206" s="20"/>
      <c r="AX2206" s="20"/>
      <c r="AY2206" s="20"/>
      <c r="AZ2206" s="209"/>
      <c r="BA2206" s="209"/>
      <c r="BB2206" s="154">
        <v>14.048999999999999</v>
      </c>
      <c r="BC2206" s="21">
        <v>9.1999999999999993</v>
      </c>
      <c r="BD2206" s="22">
        <v>3.4946236559139798</v>
      </c>
      <c r="BE2206" s="21"/>
      <c r="BG2206" s="10">
        <v>6</v>
      </c>
      <c r="BH2206" s="21">
        <f t="shared" ref="BH2206" si="258">(BC2206*24*31/1000000)</f>
        <v>6.844799999999999E-3</v>
      </c>
      <c r="BI2206" s="29">
        <v>1.2521520000000001E-3</v>
      </c>
      <c r="BJ2206" s="21">
        <f t="shared" ref="BJ2206" si="259">BH2206-BI2206</f>
        <v>5.5926479999999987E-3</v>
      </c>
      <c r="BK2206" s="21">
        <v>3.3588E-2</v>
      </c>
      <c r="BL2206" s="22">
        <v>3.3588E-2</v>
      </c>
      <c r="BM2206" s="21">
        <v>0</v>
      </c>
      <c r="BN2206" s="21">
        <f t="shared" si="253"/>
        <v>0.134352</v>
      </c>
      <c r="BO2206" s="22">
        <f t="shared" si="253"/>
        <v>0.134352</v>
      </c>
      <c r="BP2206" s="21">
        <f t="shared" si="253"/>
        <v>0</v>
      </c>
    </row>
    <row r="2207" spans="1:68" ht="11.1" hidden="1" customHeight="1" outlineLevel="2" x14ac:dyDescent="0.2">
      <c r="A2207" s="10"/>
      <c r="B2207" s="18"/>
      <c r="C2207" s="18"/>
      <c r="D2207" s="18"/>
      <c r="E2207" s="23" t="s">
        <v>5862</v>
      </c>
      <c r="F2207" s="208"/>
      <c r="G2207" s="24"/>
      <c r="H2207" s="208"/>
      <c r="I2207" s="24"/>
      <c r="J2207" s="24"/>
      <c r="K2207" s="208"/>
      <c r="L2207" s="24"/>
      <c r="M2207" s="24"/>
      <c r="N2207" s="24"/>
      <c r="O2207" s="24"/>
      <c r="P2207" s="208"/>
      <c r="Q2207" s="208"/>
      <c r="R2207" s="208"/>
      <c r="S2207" s="208"/>
      <c r="T2207" s="208"/>
      <c r="U2207" s="208"/>
      <c r="V2207" s="208"/>
      <c r="W2207" s="24"/>
      <c r="X2207" s="208"/>
      <c r="Y2207" s="24"/>
      <c r="Z2207" s="24"/>
      <c r="AA2207" s="24"/>
      <c r="AB2207" s="24"/>
      <c r="AC2207" s="24"/>
      <c r="AD2207" s="208"/>
      <c r="AE2207" s="208"/>
      <c r="AF2207" s="208"/>
      <c r="AG2207" s="208"/>
      <c r="AH2207" s="208"/>
      <c r="AI2207" s="208"/>
      <c r="AJ2207" s="24"/>
      <c r="AK2207" s="24"/>
      <c r="AL2207" s="24"/>
      <c r="AM2207" s="208"/>
      <c r="AN2207" s="208"/>
      <c r="AO2207" s="208"/>
      <c r="AP2207" s="208"/>
      <c r="AQ2207" s="24"/>
      <c r="AR2207" s="208"/>
      <c r="AS2207" s="208"/>
      <c r="AT2207" s="208"/>
      <c r="AU2207" s="208"/>
      <c r="AV2207" s="24"/>
      <c r="AW2207" s="24"/>
      <c r="AX2207" s="24"/>
      <c r="AY2207" s="24"/>
      <c r="AZ2207" s="208"/>
      <c r="BA2207" s="208"/>
      <c r="BB2207" s="154">
        <v>14.048999999999999</v>
      </c>
      <c r="BC2207" s="21"/>
      <c r="BD2207" s="22">
        <f t="shared" ref="BD2207" si="260">(BB2207/31/24)*1000</f>
        <v>18.883064516129028</v>
      </c>
      <c r="BE2207" s="21"/>
      <c r="BG2207" s="10"/>
      <c r="BH2207" s="21"/>
      <c r="BI2207" s="29"/>
      <c r="BJ2207" s="21"/>
      <c r="BK2207" s="21">
        <v>0</v>
      </c>
      <c r="BL2207" s="22">
        <v>3.3588E-2</v>
      </c>
      <c r="BM2207" s="21"/>
      <c r="BN2207" s="21">
        <f t="shared" si="253"/>
        <v>0</v>
      </c>
      <c r="BO2207" s="22">
        <f t="shared" si="253"/>
        <v>0.134352</v>
      </c>
      <c r="BP2207" s="21">
        <f t="shared" si="253"/>
        <v>0</v>
      </c>
    </row>
    <row r="2208" spans="1:68" ht="11.1" hidden="1" customHeight="1" outlineLevel="1" collapsed="1" x14ac:dyDescent="0.2">
      <c r="A2208" s="10"/>
      <c r="B2208" s="18"/>
      <c r="C2208" s="18"/>
      <c r="D2208" s="18"/>
      <c r="E2208" s="19" t="s">
        <v>5853</v>
      </c>
      <c r="F2208" s="209"/>
      <c r="G2208" s="20"/>
      <c r="H2208" s="209"/>
      <c r="I2208" s="20"/>
      <c r="J2208" s="20"/>
      <c r="K2208" s="209"/>
      <c r="L2208" s="20"/>
      <c r="M2208" s="20"/>
      <c r="N2208" s="20"/>
      <c r="O2208" s="20"/>
      <c r="P2208" s="209"/>
      <c r="Q2208" s="209"/>
      <c r="R2208" s="209"/>
      <c r="S2208" s="209"/>
      <c r="T2208" s="209"/>
      <c r="U2208" s="209"/>
      <c r="V2208" s="209"/>
      <c r="W2208" s="20"/>
      <c r="X2208" s="209"/>
      <c r="Y2208" s="20"/>
      <c r="Z2208" s="20"/>
      <c r="AA2208" s="20"/>
      <c r="AB2208" s="20"/>
      <c r="AC2208" s="20"/>
      <c r="AD2208" s="209"/>
      <c r="AE2208" s="209"/>
      <c r="AF2208" s="209"/>
      <c r="AG2208" s="209"/>
      <c r="AH2208" s="209"/>
      <c r="AI2208" s="209"/>
      <c r="AJ2208" s="20"/>
      <c r="AK2208" s="20"/>
      <c r="AL2208" s="20"/>
      <c r="AM2208" s="209"/>
      <c r="AN2208" s="209"/>
      <c r="AO2208" s="209"/>
      <c r="AP2208" s="209"/>
      <c r="AQ2208" s="20"/>
      <c r="AR2208" s="209"/>
      <c r="AS2208" s="209"/>
      <c r="AT2208" s="209"/>
      <c r="AU2208" s="209"/>
      <c r="AV2208" s="20"/>
      <c r="AW2208" s="20"/>
      <c r="AX2208" s="20"/>
      <c r="AY2208" s="20"/>
      <c r="AZ2208" s="209"/>
      <c r="BA2208" s="209"/>
      <c r="BB2208" s="154">
        <v>3.49</v>
      </c>
      <c r="BC2208" s="21">
        <v>6.774193548387097</v>
      </c>
      <c r="BD2208" s="22">
        <v>3.4946236559139785</v>
      </c>
      <c r="BE2208" s="21"/>
      <c r="BG2208" s="10">
        <v>6</v>
      </c>
      <c r="BH2208" s="21">
        <f t="shared" ref="BH2208" si="261">(BC2208*24*31/1000000)</f>
        <v>5.0400000000000002E-3</v>
      </c>
      <c r="BI2208" s="29">
        <v>1.2521520000000001E-3</v>
      </c>
      <c r="BJ2208" s="21">
        <f t="shared" ref="BJ2208" si="262">BH2208-BI2208</f>
        <v>3.7878479999999999E-3</v>
      </c>
      <c r="BK2208" s="21">
        <v>3.3588E-2</v>
      </c>
      <c r="BL2208" s="22">
        <v>3.3588E-2</v>
      </c>
      <c r="BM2208" s="21">
        <v>0</v>
      </c>
      <c r="BN2208" s="21">
        <f t="shared" si="253"/>
        <v>0.134352</v>
      </c>
      <c r="BO2208" s="22">
        <f t="shared" si="253"/>
        <v>0.134352</v>
      </c>
      <c r="BP2208" s="21">
        <f t="shared" si="253"/>
        <v>0</v>
      </c>
    </row>
    <row r="2209" spans="1:68" ht="11.1" hidden="1" customHeight="1" outlineLevel="2" x14ac:dyDescent="0.2">
      <c r="A2209" s="10"/>
      <c r="B2209" s="18"/>
      <c r="C2209" s="18"/>
      <c r="D2209" s="18"/>
      <c r="E2209" s="23" t="s">
        <v>5852</v>
      </c>
      <c r="F2209" s="208"/>
      <c r="G2209" s="24"/>
      <c r="H2209" s="208"/>
      <c r="I2209" s="24"/>
      <c r="J2209" s="24"/>
      <c r="K2209" s="208"/>
      <c r="L2209" s="24"/>
      <c r="M2209" s="24"/>
      <c r="N2209" s="24"/>
      <c r="O2209" s="24"/>
      <c r="P2209" s="208"/>
      <c r="Q2209" s="208"/>
      <c r="R2209" s="208"/>
      <c r="S2209" s="208"/>
      <c r="T2209" s="208"/>
      <c r="U2209" s="208"/>
      <c r="V2209" s="208"/>
      <c r="W2209" s="24"/>
      <c r="X2209" s="208"/>
      <c r="Y2209" s="24"/>
      <c r="Z2209" s="24"/>
      <c r="AA2209" s="24"/>
      <c r="AB2209" s="24"/>
      <c r="AC2209" s="24"/>
      <c r="AD2209" s="208"/>
      <c r="AE2209" s="208"/>
      <c r="AF2209" s="208"/>
      <c r="AG2209" s="208"/>
      <c r="AH2209" s="208"/>
      <c r="AI2209" s="208"/>
      <c r="AJ2209" s="24"/>
      <c r="AK2209" s="24"/>
      <c r="AL2209" s="24"/>
      <c r="AM2209" s="208"/>
      <c r="AN2209" s="208"/>
      <c r="AO2209" s="208"/>
      <c r="AP2209" s="208"/>
      <c r="AQ2209" s="24"/>
      <c r="AR2209" s="208"/>
      <c r="AS2209" s="208"/>
      <c r="AT2209" s="208"/>
      <c r="AU2209" s="208"/>
      <c r="AV2209" s="24"/>
      <c r="AW2209" s="24"/>
      <c r="AX2209" s="24"/>
      <c r="AY2209" s="24"/>
      <c r="AZ2209" s="208"/>
      <c r="BA2209" s="208"/>
      <c r="BB2209" s="154">
        <v>3.49</v>
      </c>
      <c r="BC2209" s="21"/>
      <c r="BD2209" s="22">
        <f t="shared" ref="BD2209:BD2284" si="263">(BB2209/31/24)*1000</f>
        <v>4.6908602150537639</v>
      </c>
      <c r="BE2209" s="21"/>
      <c r="BG2209" s="10"/>
      <c r="BH2209" s="21"/>
      <c r="BI2209" s="29"/>
      <c r="BJ2209" s="21"/>
      <c r="BK2209" s="21">
        <v>0</v>
      </c>
      <c r="BL2209" s="22">
        <v>3.3588E-2</v>
      </c>
      <c r="BM2209" s="21"/>
      <c r="BN2209" s="21">
        <f t="shared" si="253"/>
        <v>0</v>
      </c>
      <c r="BO2209" s="22">
        <f t="shared" si="253"/>
        <v>0.134352</v>
      </c>
      <c r="BP2209" s="21">
        <f t="shared" si="253"/>
        <v>0</v>
      </c>
    </row>
    <row r="2210" spans="1:68" ht="11.1" hidden="1" customHeight="1" outlineLevel="1" collapsed="1" x14ac:dyDescent="0.2">
      <c r="A2210" s="10"/>
      <c r="B2210" s="18"/>
      <c r="C2210" s="18"/>
      <c r="D2210" s="18"/>
      <c r="E2210" s="184" t="s">
        <v>5919</v>
      </c>
      <c r="F2210" s="208"/>
      <c r="G2210" s="24"/>
      <c r="H2210" s="208"/>
      <c r="I2210" s="24"/>
      <c r="J2210" s="24"/>
      <c r="K2210" s="208"/>
      <c r="L2210" s="24"/>
      <c r="M2210" s="24"/>
      <c r="N2210" s="24"/>
      <c r="O2210" s="24"/>
      <c r="P2210" s="208"/>
      <c r="Q2210" s="208"/>
      <c r="R2210" s="208"/>
      <c r="S2210" s="208"/>
      <c r="T2210" s="208"/>
      <c r="U2210" s="208"/>
      <c r="V2210" s="208"/>
      <c r="W2210" s="24"/>
      <c r="X2210" s="208"/>
      <c r="Y2210" s="24"/>
      <c r="Z2210" s="24"/>
      <c r="AA2210" s="24"/>
      <c r="AB2210" s="24"/>
      <c r="AC2210" s="24"/>
      <c r="AD2210" s="208"/>
      <c r="AE2210" s="208"/>
      <c r="AF2210" s="208"/>
      <c r="AG2210" s="208"/>
      <c r="AH2210" s="208"/>
      <c r="AI2210" s="208"/>
      <c r="AJ2210" s="24"/>
      <c r="AK2210" s="24"/>
      <c r="AL2210" s="24"/>
      <c r="AM2210" s="208"/>
      <c r="AN2210" s="208"/>
      <c r="AO2210" s="208"/>
      <c r="AP2210" s="208"/>
      <c r="AQ2210" s="24"/>
      <c r="AR2210" s="208"/>
      <c r="AS2210" s="208"/>
      <c r="AT2210" s="208"/>
      <c r="AU2210" s="208"/>
      <c r="AV2210" s="24"/>
      <c r="AW2210" s="24"/>
      <c r="AX2210" s="24"/>
      <c r="AY2210" s="24"/>
      <c r="AZ2210" s="208"/>
      <c r="BA2210" s="208"/>
      <c r="BB2210" s="186">
        <f>BB2211</f>
        <v>7.4619999999999997</v>
      </c>
      <c r="BC2210" s="186">
        <f t="shared" ref="BC2210:BE2210" si="264">BC2211</f>
        <v>41.8</v>
      </c>
      <c r="BD2210" s="186">
        <f t="shared" si="264"/>
        <v>10.029569892473118</v>
      </c>
      <c r="BE2210" s="186">
        <f t="shared" si="264"/>
        <v>31.770430107526877</v>
      </c>
      <c r="BF2210" s="190"/>
      <c r="BG2210" s="188">
        <v>6</v>
      </c>
      <c r="BH2210" s="186">
        <f>BH2211</f>
        <v>3.1099199999999997E-2</v>
      </c>
      <c r="BI2210" s="186">
        <f t="shared" ref="BI2210:BJ2210" si="265">BI2211</f>
        <v>7.461999999999999E-3</v>
      </c>
      <c r="BJ2210" s="186">
        <f t="shared" si="265"/>
        <v>2.3637199999999997E-2</v>
      </c>
      <c r="BK2210" s="21"/>
      <c r="BL2210" s="22"/>
      <c r="BM2210" s="21"/>
      <c r="BN2210" s="21"/>
      <c r="BO2210" s="22"/>
      <c r="BP2210" s="21"/>
    </row>
    <row r="2211" spans="1:68" ht="11.1" hidden="1" customHeight="1" outlineLevel="2" x14ac:dyDescent="0.2">
      <c r="A2211" s="10"/>
      <c r="B2211" s="18"/>
      <c r="C2211" s="18"/>
      <c r="D2211" s="18"/>
      <c r="E2211" s="178" t="s">
        <v>5923</v>
      </c>
      <c r="F2211" s="208"/>
      <c r="G2211" s="24"/>
      <c r="H2211" s="208"/>
      <c r="I2211" s="24"/>
      <c r="J2211" s="24"/>
      <c r="K2211" s="208"/>
      <c r="L2211" s="24"/>
      <c r="M2211" s="24"/>
      <c r="N2211" s="24"/>
      <c r="O2211" s="24"/>
      <c r="P2211" s="208"/>
      <c r="Q2211" s="208"/>
      <c r="R2211" s="208"/>
      <c r="S2211" s="208"/>
      <c r="T2211" s="208"/>
      <c r="U2211" s="208"/>
      <c r="V2211" s="208"/>
      <c r="W2211" s="24"/>
      <c r="X2211" s="208"/>
      <c r="Y2211" s="24"/>
      <c r="Z2211" s="24"/>
      <c r="AA2211" s="24"/>
      <c r="AB2211" s="24"/>
      <c r="AC2211" s="24"/>
      <c r="AD2211" s="208"/>
      <c r="AE2211" s="208"/>
      <c r="AF2211" s="208"/>
      <c r="AG2211" s="208"/>
      <c r="AH2211" s="208"/>
      <c r="AI2211" s="208"/>
      <c r="AJ2211" s="24"/>
      <c r="AK2211" s="24"/>
      <c r="AL2211" s="24"/>
      <c r="AM2211" s="208"/>
      <c r="AN2211" s="208"/>
      <c r="AO2211" s="208"/>
      <c r="AP2211" s="208"/>
      <c r="AQ2211" s="24"/>
      <c r="AR2211" s="208"/>
      <c r="AS2211" s="208"/>
      <c r="AT2211" s="208"/>
      <c r="AU2211" s="208"/>
      <c r="AV2211" s="24"/>
      <c r="AW2211" s="24"/>
      <c r="AX2211" s="24"/>
      <c r="AY2211" s="24"/>
      <c r="AZ2211" s="208"/>
      <c r="BA2211" s="208"/>
      <c r="BB2211" s="217">
        <v>7.4619999999999997</v>
      </c>
      <c r="BC2211" s="186">
        <v>41.8</v>
      </c>
      <c r="BD2211" s="22">
        <f t="shared" si="263"/>
        <v>10.029569892473118</v>
      </c>
      <c r="BE2211" s="186">
        <f t="shared" ref="BE2211:BE2219" si="266">BC2211-BD2211</f>
        <v>31.770430107526877</v>
      </c>
      <c r="BF2211" s="190"/>
      <c r="BG2211" s="188"/>
      <c r="BH2211" s="186">
        <f t="shared" ref="BH2211:BI2219" si="267">(BC2211*24*31/1000000)</f>
        <v>3.1099199999999997E-2</v>
      </c>
      <c r="BI2211" s="22">
        <f t="shared" si="267"/>
        <v>7.461999999999999E-3</v>
      </c>
      <c r="BJ2211" s="186">
        <f t="shared" ref="BJ2211:BJ2219" si="268">BH2211-BI2211</f>
        <v>2.3637199999999997E-2</v>
      </c>
      <c r="BK2211" s="21"/>
      <c r="BL2211" s="22"/>
      <c r="BM2211" s="21"/>
      <c r="BN2211" s="21"/>
      <c r="BO2211" s="22"/>
      <c r="BP2211" s="21"/>
    </row>
    <row r="2212" spans="1:68" ht="11.1" hidden="1" customHeight="1" outlineLevel="1" collapsed="1" x14ac:dyDescent="0.2">
      <c r="A2212" s="10"/>
      <c r="B2212" s="18"/>
      <c r="C2212" s="18"/>
      <c r="D2212" s="18"/>
      <c r="E2212" s="184" t="s">
        <v>1899</v>
      </c>
      <c r="F2212" s="208"/>
      <c r="G2212" s="24"/>
      <c r="H2212" s="208"/>
      <c r="I2212" s="24"/>
      <c r="J2212" s="24"/>
      <c r="K2212" s="208"/>
      <c r="L2212" s="24"/>
      <c r="M2212" s="24"/>
      <c r="N2212" s="24"/>
      <c r="O2212" s="24"/>
      <c r="P2212" s="208"/>
      <c r="Q2212" s="208"/>
      <c r="R2212" s="208"/>
      <c r="S2212" s="208"/>
      <c r="T2212" s="208"/>
      <c r="U2212" s="208"/>
      <c r="V2212" s="208"/>
      <c r="W2212" s="24"/>
      <c r="X2212" s="208"/>
      <c r="Y2212" s="24"/>
      <c r="Z2212" s="24"/>
      <c r="AA2212" s="24"/>
      <c r="AB2212" s="24"/>
      <c r="AC2212" s="24"/>
      <c r="AD2212" s="208"/>
      <c r="AE2212" s="208"/>
      <c r="AF2212" s="208"/>
      <c r="AG2212" s="208"/>
      <c r="AH2212" s="208"/>
      <c r="AI2212" s="208"/>
      <c r="AJ2212" s="24"/>
      <c r="AK2212" s="24"/>
      <c r="AL2212" s="24"/>
      <c r="AM2212" s="208"/>
      <c r="AN2212" s="208"/>
      <c r="AO2212" s="208"/>
      <c r="AP2212" s="208"/>
      <c r="AQ2212" s="24"/>
      <c r="AR2212" s="208"/>
      <c r="AS2212" s="208"/>
      <c r="AT2212" s="208"/>
      <c r="AU2212" s="208"/>
      <c r="AV2212" s="24"/>
      <c r="AW2212" s="24"/>
      <c r="AX2212" s="24"/>
      <c r="AY2212" s="24"/>
      <c r="AZ2212" s="208"/>
      <c r="BA2212" s="208"/>
      <c r="BB2212" s="186">
        <f>BB2213</f>
        <v>4.6470000000000002</v>
      </c>
      <c r="BC2212" s="186">
        <f t="shared" ref="BC2212:BE2212" si="269">BC2213</f>
        <v>9.68</v>
      </c>
      <c r="BD2212" s="186">
        <f t="shared" si="269"/>
        <v>6.245967741935484</v>
      </c>
      <c r="BE2212" s="186">
        <f t="shared" si="269"/>
        <v>3.4340322580645157</v>
      </c>
      <c r="BF2212" s="190"/>
      <c r="BG2212" s="188">
        <v>6</v>
      </c>
      <c r="BH2212" s="186">
        <f>BH2213</f>
        <v>7.2019199999999997E-3</v>
      </c>
      <c r="BI2212" s="186">
        <f t="shared" ref="BI2212:BJ2212" si="270">BI2213</f>
        <v>4.6470000000000001E-3</v>
      </c>
      <c r="BJ2212" s="186">
        <f t="shared" si="270"/>
        <v>2.5549199999999996E-3</v>
      </c>
      <c r="BK2212" s="21"/>
      <c r="BL2212" s="22"/>
      <c r="BM2212" s="21"/>
      <c r="BN2212" s="21"/>
      <c r="BO2212" s="22"/>
      <c r="BP2212" s="21"/>
    </row>
    <row r="2213" spans="1:68" ht="11.1" hidden="1" customHeight="1" outlineLevel="2" x14ac:dyDescent="0.2">
      <c r="A2213" s="10"/>
      <c r="B2213" s="18"/>
      <c r="C2213" s="18"/>
      <c r="D2213" s="18"/>
      <c r="E2213" s="177" t="s">
        <v>5924</v>
      </c>
      <c r="F2213" s="208"/>
      <c r="G2213" s="24"/>
      <c r="H2213" s="208"/>
      <c r="I2213" s="24"/>
      <c r="J2213" s="24"/>
      <c r="K2213" s="208"/>
      <c r="L2213" s="24"/>
      <c r="M2213" s="24"/>
      <c r="N2213" s="24"/>
      <c r="O2213" s="24"/>
      <c r="P2213" s="208"/>
      <c r="Q2213" s="208"/>
      <c r="R2213" s="208"/>
      <c r="S2213" s="208"/>
      <c r="T2213" s="208"/>
      <c r="U2213" s="208"/>
      <c r="V2213" s="208"/>
      <c r="W2213" s="24"/>
      <c r="X2213" s="208"/>
      <c r="Y2213" s="24"/>
      <c r="Z2213" s="24"/>
      <c r="AA2213" s="24"/>
      <c r="AB2213" s="24"/>
      <c r="AC2213" s="24"/>
      <c r="AD2213" s="208"/>
      <c r="AE2213" s="208"/>
      <c r="AF2213" s="208"/>
      <c r="AG2213" s="208"/>
      <c r="AH2213" s="208"/>
      <c r="AI2213" s="208"/>
      <c r="AJ2213" s="24"/>
      <c r="AK2213" s="24"/>
      <c r="AL2213" s="24"/>
      <c r="AM2213" s="208"/>
      <c r="AN2213" s="208"/>
      <c r="AO2213" s="208"/>
      <c r="AP2213" s="208"/>
      <c r="AQ2213" s="24"/>
      <c r="AR2213" s="208"/>
      <c r="AS2213" s="208"/>
      <c r="AT2213" s="208"/>
      <c r="AU2213" s="208"/>
      <c r="AV2213" s="24"/>
      <c r="AW2213" s="24"/>
      <c r="AX2213" s="24"/>
      <c r="AY2213" s="24"/>
      <c r="AZ2213" s="208"/>
      <c r="BA2213" s="208"/>
      <c r="BB2213" s="217">
        <v>4.6470000000000002</v>
      </c>
      <c r="BC2213" s="186">
        <v>9.68</v>
      </c>
      <c r="BD2213" s="22">
        <f t="shared" si="263"/>
        <v>6.245967741935484</v>
      </c>
      <c r="BE2213" s="186">
        <f t="shared" si="266"/>
        <v>3.4340322580645157</v>
      </c>
      <c r="BF2213" s="190"/>
      <c r="BG2213" s="188"/>
      <c r="BH2213" s="186">
        <f t="shared" si="267"/>
        <v>7.2019199999999997E-3</v>
      </c>
      <c r="BI2213" s="22">
        <f t="shared" si="267"/>
        <v>4.6470000000000001E-3</v>
      </c>
      <c r="BJ2213" s="186">
        <f t="shared" si="268"/>
        <v>2.5549199999999996E-3</v>
      </c>
      <c r="BK2213" s="21"/>
      <c r="BL2213" s="22"/>
      <c r="BM2213" s="21"/>
      <c r="BN2213" s="21"/>
      <c r="BO2213" s="22"/>
      <c r="BP2213" s="21"/>
    </row>
    <row r="2214" spans="1:68" ht="11.1" customHeight="1" outlineLevel="1" collapsed="1" x14ac:dyDescent="0.2">
      <c r="A2214" s="10"/>
      <c r="B2214" s="18"/>
      <c r="C2214" s="18"/>
      <c r="D2214" s="18"/>
      <c r="E2214" s="184" t="s">
        <v>5920</v>
      </c>
      <c r="F2214" s="208"/>
      <c r="G2214" s="24"/>
      <c r="H2214" s="208"/>
      <c r="I2214" s="24"/>
      <c r="J2214" s="24"/>
      <c r="K2214" s="208"/>
      <c r="L2214" s="24"/>
      <c r="M2214" s="24"/>
      <c r="N2214" s="24"/>
      <c r="O2214" s="24"/>
      <c r="P2214" s="208"/>
      <c r="Q2214" s="208"/>
      <c r="R2214" s="208"/>
      <c r="S2214" s="208"/>
      <c r="T2214" s="208"/>
      <c r="U2214" s="208"/>
      <c r="V2214" s="208"/>
      <c r="W2214" s="24"/>
      <c r="X2214" s="208"/>
      <c r="Y2214" s="24"/>
      <c r="Z2214" s="24"/>
      <c r="AA2214" s="24"/>
      <c r="AB2214" s="24"/>
      <c r="AC2214" s="24"/>
      <c r="AD2214" s="208"/>
      <c r="AE2214" s="208"/>
      <c r="AF2214" s="208"/>
      <c r="AG2214" s="208"/>
      <c r="AH2214" s="208"/>
      <c r="AI2214" s="208"/>
      <c r="AJ2214" s="24"/>
      <c r="AK2214" s="24"/>
      <c r="AL2214" s="24"/>
      <c r="AM2214" s="208"/>
      <c r="AN2214" s="208"/>
      <c r="AO2214" s="208"/>
      <c r="AP2214" s="208"/>
      <c r="AQ2214" s="24"/>
      <c r="AR2214" s="208"/>
      <c r="AS2214" s="208"/>
      <c r="AT2214" s="208"/>
      <c r="AU2214" s="208"/>
      <c r="AV2214" s="24"/>
      <c r="AW2214" s="24"/>
      <c r="AX2214" s="24"/>
      <c r="AY2214" s="24"/>
      <c r="AZ2214" s="208"/>
      <c r="BA2214" s="208"/>
      <c r="BB2214" s="186">
        <f>BB2215</f>
        <v>0.71799999999999997</v>
      </c>
      <c r="BC2214" s="186">
        <f t="shared" ref="BC2214:BE2214" si="271">BC2215</f>
        <v>5</v>
      </c>
      <c r="BD2214" s="186">
        <f t="shared" si="271"/>
        <v>0.96505376344086014</v>
      </c>
      <c r="BE2214" s="186">
        <f t="shared" si="271"/>
        <v>4.03494623655914</v>
      </c>
      <c r="BF2214" s="190"/>
      <c r="BG2214" s="188">
        <v>7</v>
      </c>
      <c r="BH2214" s="186">
        <f>BH2215</f>
        <v>3.7200000000000002E-3</v>
      </c>
      <c r="BI2214" s="186">
        <f t="shared" ref="BI2214:BJ2214" si="272">BI2215</f>
        <v>7.18E-4</v>
      </c>
      <c r="BJ2214" s="186">
        <f t="shared" si="272"/>
        <v>3.0020000000000003E-3</v>
      </c>
      <c r="BK2214" s="21"/>
      <c r="BL2214" s="22"/>
      <c r="BM2214" s="21"/>
      <c r="BN2214" s="21"/>
      <c r="BO2214" s="22"/>
      <c r="BP2214" s="21"/>
    </row>
    <row r="2215" spans="1:68" ht="11.1" hidden="1" customHeight="1" outlineLevel="2" x14ac:dyDescent="0.2">
      <c r="A2215" s="10"/>
      <c r="B2215" s="18"/>
      <c r="C2215" s="18"/>
      <c r="D2215" s="18"/>
      <c r="E2215" s="177" t="s">
        <v>5925</v>
      </c>
      <c r="F2215" s="208"/>
      <c r="G2215" s="24"/>
      <c r="H2215" s="208"/>
      <c r="I2215" s="24"/>
      <c r="J2215" s="24"/>
      <c r="K2215" s="208"/>
      <c r="L2215" s="24"/>
      <c r="M2215" s="24"/>
      <c r="N2215" s="24"/>
      <c r="O2215" s="24"/>
      <c r="P2215" s="208"/>
      <c r="Q2215" s="208"/>
      <c r="R2215" s="208"/>
      <c r="S2215" s="208"/>
      <c r="T2215" s="208"/>
      <c r="U2215" s="208"/>
      <c r="V2215" s="208"/>
      <c r="W2215" s="24"/>
      <c r="X2215" s="208"/>
      <c r="Y2215" s="24"/>
      <c r="Z2215" s="24"/>
      <c r="AA2215" s="24"/>
      <c r="AB2215" s="24"/>
      <c r="AC2215" s="24"/>
      <c r="AD2215" s="208"/>
      <c r="AE2215" s="208"/>
      <c r="AF2215" s="208"/>
      <c r="AG2215" s="208"/>
      <c r="AH2215" s="208"/>
      <c r="AI2215" s="208"/>
      <c r="AJ2215" s="24"/>
      <c r="AK2215" s="24"/>
      <c r="AL2215" s="24"/>
      <c r="AM2215" s="208"/>
      <c r="AN2215" s="208"/>
      <c r="AO2215" s="208"/>
      <c r="AP2215" s="208"/>
      <c r="AQ2215" s="24"/>
      <c r="AR2215" s="208"/>
      <c r="AS2215" s="208"/>
      <c r="AT2215" s="208"/>
      <c r="AU2215" s="208"/>
      <c r="AV2215" s="24"/>
      <c r="AW2215" s="24"/>
      <c r="AX2215" s="24"/>
      <c r="AY2215" s="24"/>
      <c r="AZ2215" s="208"/>
      <c r="BA2215" s="208"/>
      <c r="BB2215" s="217">
        <v>0.71799999999999997</v>
      </c>
      <c r="BC2215" s="186">
        <v>5</v>
      </c>
      <c r="BD2215" s="22">
        <f t="shared" si="263"/>
        <v>0.96505376344086014</v>
      </c>
      <c r="BE2215" s="186">
        <f t="shared" si="266"/>
        <v>4.03494623655914</v>
      </c>
      <c r="BF2215" s="190"/>
      <c r="BG2215" s="188"/>
      <c r="BH2215" s="186">
        <f t="shared" si="267"/>
        <v>3.7200000000000002E-3</v>
      </c>
      <c r="BI2215" s="22">
        <f t="shared" si="267"/>
        <v>7.18E-4</v>
      </c>
      <c r="BJ2215" s="186">
        <f t="shared" si="268"/>
        <v>3.0020000000000003E-3</v>
      </c>
      <c r="BK2215" s="21"/>
      <c r="BL2215" s="22"/>
      <c r="BM2215" s="21"/>
      <c r="BN2215" s="21"/>
      <c r="BO2215" s="22"/>
      <c r="BP2215" s="21"/>
    </row>
    <row r="2216" spans="1:68" ht="11.1" customHeight="1" outlineLevel="1" collapsed="1" x14ac:dyDescent="0.2">
      <c r="A2216" s="10"/>
      <c r="B2216" s="18"/>
      <c r="C2216" s="18"/>
      <c r="D2216" s="18"/>
      <c r="E2216" s="184" t="s">
        <v>5921</v>
      </c>
      <c r="F2216" s="208"/>
      <c r="G2216" s="24"/>
      <c r="H2216" s="208"/>
      <c r="I2216" s="24"/>
      <c r="J2216" s="24"/>
      <c r="K2216" s="208"/>
      <c r="L2216" s="24"/>
      <c r="M2216" s="24"/>
      <c r="N2216" s="24"/>
      <c r="O2216" s="24"/>
      <c r="P2216" s="208"/>
      <c r="Q2216" s="208"/>
      <c r="R2216" s="208"/>
      <c r="S2216" s="208"/>
      <c r="T2216" s="208"/>
      <c r="U2216" s="208"/>
      <c r="V2216" s="208"/>
      <c r="W2216" s="24"/>
      <c r="X2216" s="208"/>
      <c r="Y2216" s="24"/>
      <c r="Z2216" s="24"/>
      <c r="AA2216" s="24"/>
      <c r="AB2216" s="24"/>
      <c r="AC2216" s="24"/>
      <c r="AD2216" s="208"/>
      <c r="AE2216" s="208"/>
      <c r="AF2216" s="208"/>
      <c r="AG2216" s="208"/>
      <c r="AH2216" s="208"/>
      <c r="AI2216" s="208"/>
      <c r="AJ2216" s="24"/>
      <c r="AK2216" s="24"/>
      <c r="AL2216" s="24"/>
      <c r="AM2216" s="208"/>
      <c r="AN2216" s="208"/>
      <c r="AO2216" s="208"/>
      <c r="AP2216" s="208"/>
      <c r="AQ2216" s="24"/>
      <c r="AR2216" s="208"/>
      <c r="AS2216" s="208"/>
      <c r="AT2216" s="208"/>
      <c r="AU2216" s="208"/>
      <c r="AV2216" s="24"/>
      <c r="AW2216" s="24"/>
      <c r="AX2216" s="24"/>
      <c r="AY2216" s="24"/>
      <c r="AZ2216" s="208"/>
      <c r="BA2216" s="208"/>
      <c r="BB2216" s="186">
        <f>BB2217</f>
        <v>1.931</v>
      </c>
      <c r="BC2216" s="186">
        <f t="shared" ref="BC2216:BE2216" si="273">BC2217</f>
        <v>16.579999999999998</v>
      </c>
      <c r="BD2216" s="186">
        <f t="shared" si="273"/>
        <v>2.595430107526882</v>
      </c>
      <c r="BE2216" s="186">
        <f t="shared" si="273"/>
        <v>13.984569892473116</v>
      </c>
      <c r="BF2216" s="190"/>
      <c r="BG2216" s="188">
        <v>7</v>
      </c>
      <c r="BH2216" s="186">
        <f>BH2217</f>
        <v>1.2335519999999999E-2</v>
      </c>
      <c r="BI2216" s="186">
        <f t="shared" ref="BI2216:BJ2216" si="274">BI2217</f>
        <v>1.9310000000000002E-3</v>
      </c>
      <c r="BJ2216" s="186">
        <f t="shared" si="274"/>
        <v>1.0404519999999999E-2</v>
      </c>
      <c r="BK2216" s="21"/>
      <c r="BL2216" s="22"/>
      <c r="BM2216" s="21"/>
      <c r="BN2216" s="21"/>
      <c r="BO2216" s="22"/>
      <c r="BP2216" s="21"/>
    </row>
    <row r="2217" spans="1:68" ht="11.1" hidden="1" customHeight="1" outlineLevel="2" x14ac:dyDescent="0.2">
      <c r="A2217" s="10"/>
      <c r="B2217" s="18"/>
      <c r="C2217" s="18"/>
      <c r="D2217" s="18"/>
      <c r="E2217" s="178" t="s">
        <v>5926</v>
      </c>
      <c r="F2217" s="208"/>
      <c r="G2217" s="24"/>
      <c r="H2217" s="208"/>
      <c r="I2217" s="24"/>
      <c r="J2217" s="24"/>
      <c r="K2217" s="208"/>
      <c r="L2217" s="24"/>
      <c r="M2217" s="24"/>
      <c r="N2217" s="24"/>
      <c r="O2217" s="24"/>
      <c r="P2217" s="208"/>
      <c r="Q2217" s="208"/>
      <c r="R2217" s="208"/>
      <c r="S2217" s="208"/>
      <c r="T2217" s="208"/>
      <c r="U2217" s="208"/>
      <c r="V2217" s="208"/>
      <c r="W2217" s="24"/>
      <c r="X2217" s="208"/>
      <c r="Y2217" s="24"/>
      <c r="Z2217" s="24"/>
      <c r="AA2217" s="24"/>
      <c r="AB2217" s="24"/>
      <c r="AC2217" s="24"/>
      <c r="AD2217" s="208"/>
      <c r="AE2217" s="208"/>
      <c r="AF2217" s="208"/>
      <c r="AG2217" s="208"/>
      <c r="AH2217" s="208"/>
      <c r="AI2217" s="208"/>
      <c r="AJ2217" s="24"/>
      <c r="AK2217" s="24"/>
      <c r="AL2217" s="24"/>
      <c r="AM2217" s="208"/>
      <c r="AN2217" s="208"/>
      <c r="AO2217" s="208"/>
      <c r="AP2217" s="208"/>
      <c r="AQ2217" s="24"/>
      <c r="AR2217" s="208"/>
      <c r="AS2217" s="208"/>
      <c r="AT2217" s="208"/>
      <c r="AU2217" s="208"/>
      <c r="AV2217" s="24"/>
      <c r="AW2217" s="24"/>
      <c r="AX2217" s="24"/>
      <c r="AY2217" s="24"/>
      <c r="AZ2217" s="208"/>
      <c r="BA2217" s="208"/>
      <c r="BB2217" s="217">
        <v>1.931</v>
      </c>
      <c r="BC2217" s="186">
        <v>16.579999999999998</v>
      </c>
      <c r="BD2217" s="22">
        <f t="shared" si="263"/>
        <v>2.595430107526882</v>
      </c>
      <c r="BE2217" s="186">
        <f t="shared" si="266"/>
        <v>13.984569892473116</v>
      </c>
      <c r="BF2217" s="190"/>
      <c r="BG2217" s="188"/>
      <c r="BH2217" s="186">
        <f t="shared" si="267"/>
        <v>1.2335519999999999E-2</v>
      </c>
      <c r="BI2217" s="22">
        <f t="shared" si="267"/>
        <v>1.9310000000000002E-3</v>
      </c>
      <c r="BJ2217" s="186">
        <f t="shared" si="268"/>
        <v>1.0404519999999999E-2</v>
      </c>
      <c r="BK2217" s="21"/>
      <c r="BL2217" s="22"/>
      <c r="BM2217" s="21"/>
      <c r="BN2217" s="21"/>
      <c r="BO2217" s="22"/>
      <c r="BP2217" s="21"/>
    </row>
    <row r="2218" spans="1:68" ht="11.1" customHeight="1" outlineLevel="1" collapsed="1" x14ac:dyDescent="0.2">
      <c r="A2218" s="10"/>
      <c r="B2218" s="18"/>
      <c r="C2218" s="18"/>
      <c r="D2218" s="18"/>
      <c r="E2218" s="184" t="s">
        <v>5922</v>
      </c>
      <c r="F2218" s="208"/>
      <c r="G2218" s="24"/>
      <c r="H2218" s="208"/>
      <c r="I2218" s="24"/>
      <c r="J2218" s="24"/>
      <c r="K2218" s="208"/>
      <c r="L2218" s="24"/>
      <c r="M2218" s="24"/>
      <c r="N2218" s="24"/>
      <c r="O2218" s="24"/>
      <c r="P2218" s="208"/>
      <c r="Q2218" s="208"/>
      <c r="R2218" s="208"/>
      <c r="S2218" s="208"/>
      <c r="T2218" s="208"/>
      <c r="U2218" s="208"/>
      <c r="V2218" s="208"/>
      <c r="W2218" s="24"/>
      <c r="X2218" s="208"/>
      <c r="Y2218" s="24"/>
      <c r="Z2218" s="24"/>
      <c r="AA2218" s="24"/>
      <c r="AB2218" s="24"/>
      <c r="AC2218" s="24"/>
      <c r="AD2218" s="208"/>
      <c r="AE2218" s="208"/>
      <c r="AF2218" s="208"/>
      <c r="AG2218" s="208"/>
      <c r="AH2218" s="208"/>
      <c r="AI2218" s="208"/>
      <c r="AJ2218" s="24"/>
      <c r="AK2218" s="24"/>
      <c r="AL2218" s="24"/>
      <c r="AM2218" s="208"/>
      <c r="AN2218" s="208"/>
      <c r="AO2218" s="208"/>
      <c r="AP2218" s="208"/>
      <c r="AQ2218" s="24"/>
      <c r="AR2218" s="208"/>
      <c r="AS2218" s="208"/>
      <c r="AT2218" s="208"/>
      <c r="AU2218" s="208"/>
      <c r="AV2218" s="24"/>
      <c r="AW2218" s="24"/>
      <c r="AX2218" s="24"/>
      <c r="AY2218" s="24"/>
      <c r="AZ2218" s="208"/>
      <c r="BA2218" s="208"/>
      <c r="BB2218" s="186">
        <f>BB2219</f>
        <v>5.3920000000000003</v>
      </c>
      <c r="BC2218" s="186">
        <f t="shared" ref="BC2218:BE2218" si="275">BC2219</f>
        <v>21.5</v>
      </c>
      <c r="BD2218" s="186">
        <f t="shared" si="275"/>
        <v>7.2473118279569899</v>
      </c>
      <c r="BE2218" s="186">
        <f t="shared" si="275"/>
        <v>14.25268817204301</v>
      </c>
      <c r="BF2218" s="190"/>
      <c r="BG2218" s="188">
        <v>7</v>
      </c>
      <c r="BH2218" s="186">
        <f>BH2219</f>
        <v>1.5996E-2</v>
      </c>
      <c r="BI2218" s="186">
        <f t="shared" ref="BI2218:BJ2218" si="276">BI2219</f>
        <v>5.3920000000000001E-3</v>
      </c>
      <c r="BJ2218" s="186">
        <f t="shared" si="276"/>
        <v>1.0603999999999999E-2</v>
      </c>
      <c r="BK2218" s="21"/>
      <c r="BL2218" s="22"/>
      <c r="BM2218" s="21"/>
      <c r="BN2218" s="21"/>
      <c r="BO2218" s="22"/>
      <c r="BP2218" s="21"/>
    </row>
    <row r="2219" spans="1:68" ht="11.1" hidden="1" customHeight="1" outlineLevel="2" x14ac:dyDescent="0.2">
      <c r="A2219" s="10"/>
      <c r="B2219" s="18"/>
      <c r="C2219" s="18"/>
      <c r="D2219" s="18"/>
      <c r="E2219" s="177" t="s">
        <v>5927</v>
      </c>
      <c r="F2219" s="208"/>
      <c r="G2219" s="24"/>
      <c r="H2219" s="208"/>
      <c r="I2219" s="24"/>
      <c r="J2219" s="24"/>
      <c r="K2219" s="208"/>
      <c r="L2219" s="24"/>
      <c r="M2219" s="24"/>
      <c r="N2219" s="24"/>
      <c r="O2219" s="24"/>
      <c r="P2219" s="208"/>
      <c r="Q2219" s="208"/>
      <c r="R2219" s="208"/>
      <c r="S2219" s="208"/>
      <c r="T2219" s="208"/>
      <c r="U2219" s="208"/>
      <c r="V2219" s="208"/>
      <c r="W2219" s="24"/>
      <c r="X2219" s="208"/>
      <c r="Y2219" s="24"/>
      <c r="Z2219" s="24"/>
      <c r="AA2219" s="24"/>
      <c r="AB2219" s="24"/>
      <c r="AC2219" s="24"/>
      <c r="AD2219" s="208"/>
      <c r="AE2219" s="208"/>
      <c r="AF2219" s="208"/>
      <c r="AG2219" s="208"/>
      <c r="AH2219" s="208"/>
      <c r="AI2219" s="208"/>
      <c r="AJ2219" s="24"/>
      <c r="AK2219" s="24"/>
      <c r="AL2219" s="24"/>
      <c r="AM2219" s="208"/>
      <c r="AN2219" s="208"/>
      <c r="AO2219" s="208"/>
      <c r="AP2219" s="208"/>
      <c r="AQ2219" s="24"/>
      <c r="AR2219" s="208"/>
      <c r="AS2219" s="208"/>
      <c r="AT2219" s="208"/>
      <c r="AU2219" s="208"/>
      <c r="AV2219" s="24"/>
      <c r="AW2219" s="24"/>
      <c r="AX2219" s="24"/>
      <c r="AY2219" s="24"/>
      <c r="AZ2219" s="208"/>
      <c r="BA2219" s="208"/>
      <c r="BB2219" s="217">
        <v>5.3920000000000003</v>
      </c>
      <c r="BC2219" s="186">
        <v>21.5</v>
      </c>
      <c r="BD2219" s="22">
        <f t="shared" si="263"/>
        <v>7.2473118279569899</v>
      </c>
      <c r="BE2219" s="186">
        <f t="shared" si="266"/>
        <v>14.25268817204301</v>
      </c>
      <c r="BF2219" s="190"/>
      <c r="BG2219" s="188"/>
      <c r="BH2219" s="186">
        <f t="shared" si="267"/>
        <v>1.5996E-2</v>
      </c>
      <c r="BI2219" s="22">
        <f t="shared" si="267"/>
        <v>5.3920000000000001E-3</v>
      </c>
      <c r="BJ2219" s="186">
        <f t="shared" si="268"/>
        <v>1.0603999999999999E-2</v>
      </c>
      <c r="BK2219" s="21"/>
      <c r="BL2219" s="22"/>
      <c r="BM2219" s="21"/>
      <c r="BN2219" s="21"/>
      <c r="BO2219" s="22"/>
      <c r="BP2219" s="21"/>
    </row>
    <row r="2220" spans="1:68" ht="11.1" hidden="1" customHeight="1" outlineLevel="1" collapsed="1" x14ac:dyDescent="0.2">
      <c r="A2220" s="10"/>
      <c r="B2220" s="18"/>
      <c r="C2220" s="18"/>
      <c r="D2220" s="18"/>
      <c r="E2220" s="221" t="s">
        <v>6028</v>
      </c>
      <c r="F2220" s="216"/>
      <c r="G2220" s="24"/>
      <c r="H2220" s="216"/>
      <c r="I2220" s="24"/>
      <c r="J2220" s="24"/>
      <c r="K2220" s="216"/>
      <c r="L2220" s="24"/>
      <c r="M2220" s="24"/>
      <c r="N2220" s="24"/>
      <c r="O2220" s="24"/>
      <c r="P2220" s="216"/>
      <c r="Q2220" s="216"/>
      <c r="R2220" s="216"/>
      <c r="S2220" s="216"/>
      <c r="T2220" s="216"/>
      <c r="U2220" s="216"/>
      <c r="V2220" s="216"/>
      <c r="W2220" s="24"/>
      <c r="X2220" s="216"/>
      <c r="Y2220" s="24"/>
      <c r="Z2220" s="24"/>
      <c r="AA2220" s="24"/>
      <c r="AB2220" s="24"/>
      <c r="AC2220" s="24"/>
      <c r="AD2220" s="216"/>
      <c r="AE2220" s="216"/>
      <c r="AF2220" s="216"/>
      <c r="AG2220" s="216"/>
      <c r="AH2220" s="216"/>
      <c r="AI2220" s="216"/>
      <c r="AJ2220" s="24"/>
      <c r="AK2220" s="24"/>
      <c r="AL2220" s="24"/>
      <c r="AM2220" s="216"/>
      <c r="AN2220" s="216"/>
      <c r="AO2220" s="216"/>
      <c r="AP2220" s="216"/>
      <c r="AQ2220" s="24"/>
      <c r="AR2220" s="216"/>
      <c r="AS2220" s="216"/>
      <c r="AT2220" s="216"/>
      <c r="AU2220" s="216"/>
      <c r="AV2220" s="24"/>
      <c r="AW2220" s="24"/>
      <c r="AX2220" s="24"/>
      <c r="AY2220" s="24"/>
      <c r="AZ2220" s="216"/>
      <c r="BA2220" s="216"/>
      <c r="BB2220" s="222">
        <f>BB2221</f>
        <v>2.27</v>
      </c>
      <c r="BC2220" s="222">
        <f>BC2221</f>
        <v>4.0999999999999996</v>
      </c>
      <c r="BD2220" s="22">
        <f t="shared" ref="BD2220:BD2227" si="277">(BB2220/31/24)*1000</f>
        <v>3.0510752688172045</v>
      </c>
      <c r="BE2220" s="186">
        <f t="shared" ref="BE2220:BE2227" si="278">BC2220-BD2220</f>
        <v>1.0489247311827952</v>
      </c>
      <c r="BF2220" s="190"/>
      <c r="BG2220" s="188">
        <v>6</v>
      </c>
      <c r="BH2220" s="186">
        <f t="shared" ref="BH2220:BH2227" si="279">(BC2220*24*31/1000000)</f>
        <v>3.0503999999999996E-3</v>
      </c>
      <c r="BI2220" s="22">
        <f t="shared" ref="BI2220:BI2227" si="280">(BD2220*24*31/1000000)</f>
        <v>2.2700000000000003E-3</v>
      </c>
      <c r="BJ2220" s="186">
        <f t="shared" ref="BJ2220:BJ2227" si="281">BH2220-BI2220</f>
        <v>7.8039999999999924E-4</v>
      </c>
      <c r="BK2220" s="21"/>
      <c r="BL2220" s="22"/>
      <c r="BM2220" s="21"/>
      <c r="BN2220" s="21"/>
      <c r="BO2220" s="22"/>
      <c r="BP2220" s="21"/>
    </row>
    <row r="2221" spans="1:68" ht="11.1" hidden="1" customHeight="1" outlineLevel="2" x14ac:dyDescent="0.2">
      <c r="A2221" s="10"/>
      <c r="B2221" s="18"/>
      <c r="C2221" s="18"/>
      <c r="D2221" s="18"/>
      <c r="E2221" s="223" t="s">
        <v>6029</v>
      </c>
      <c r="F2221" s="216"/>
      <c r="G2221" s="24"/>
      <c r="H2221" s="216"/>
      <c r="I2221" s="24"/>
      <c r="J2221" s="24"/>
      <c r="K2221" s="216"/>
      <c r="L2221" s="24"/>
      <c r="M2221" s="24"/>
      <c r="N2221" s="24"/>
      <c r="O2221" s="24"/>
      <c r="P2221" s="216"/>
      <c r="Q2221" s="216"/>
      <c r="R2221" s="216"/>
      <c r="S2221" s="216"/>
      <c r="T2221" s="216"/>
      <c r="U2221" s="216"/>
      <c r="V2221" s="216"/>
      <c r="W2221" s="24"/>
      <c r="X2221" s="216"/>
      <c r="Y2221" s="24"/>
      <c r="Z2221" s="24"/>
      <c r="AA2221" s="24"/>
      <c r="AB2221" s="24"/>
      <c r="AC2221" s="24"/>
      <c r="AD2221" s="216"/>
      <c r="AE2221" s="216"/>
      <c r="AF2221" s="216"/>
      <c r="AG2221" s="216"/>
      <c r="AH2221" s="216"/>
      <c r="AI2221" s="216"/>
      <c r="AJ2221" s="24"/>
      <c r="AK2221" s="24"/>
      <c r="AL2221" s="24"/>
      <c r="AM2221" s="216"/>
      <c r="AN2221" s="216"/>
      <c r="AO2221" s="216"/>
      <c r="AP2221" s="216"/>
      <c r="AQ2221" s="24"/>
      <c r="AR2221" s="216"/>
      <c r="AS2221" s="216"/>
      <c r="AT2221" s="216"/>
      <c r="AU2221" s="216"/>
      <c r="AV2221" s="24"/>
      <c r="AW2221" s="24"/>
      <c r="AX2221" s="24"/>
      <c r="AY2221" s="24"/>
      <c r="AZ2221" s="216"/>
      <c r="BA2221" s="216"/>
      <c r="BB2221" s="222">
        <v>2.27</v>
      </c>
      <c r="BC2221" s="186">
        <v>4.0999999999999996</v>
      </c>
      <c r="BD2221" s="22">
        <f t="shared" si="277"/>
        <v>3.0510752688172045</v>
      </c>
      <c r="BE2221" s="186">
        <f t="shared" si="278"/>
        <v>1.0489247311827952</v>
      </c>
      <c r="BF2221" s="190"/>
      <c r="BG2221" s="188"/>
      <c r="BH2221" s="186">
        <f t="shared" si="279"/>
        <v>3.0503999999999996E-3</v>
      </c>
      <c r="BI2221" s="22">
        <f t="shared" si="280"/>
        <v>2.2700000000000003E-3</v>
      </c>
      <c r="BJ2221" s="186">
        <f t="shared" si="281"/>
        <v>7.8039999999999924E-4</v>
      </c>
      <c r="BK2221" s="21"/>
      <c r="BL2221" s="22"/>
      <c r="BM2221" s="21"/>
      <c r="BN2221" s="21"/>
      <c r="BO2221" s="22"/>
      <c r="BP2221" s="21"/>
    </row>
    <row r="2222" spans="1:68" ht="11.1" hidden="1" customHeight="1" outlineLevel="1" collapsed="1" x14ac:dyDescent="0.2">
      <c r="A2222" s="10"/>
      <c r="B2222" s="18"/>
      <c r="C2222" s="18"/>
      <c r="D2222" s="18"/>
      <c r="E2222" s="221" t="s">
        <v>6030</v>
      </c>
      <c r="F2222" s="216"/>
      <c r="G2222" s="24"/>
      <c r="H2222" s="216"/>
      <c r="I2222" s="24"/>
      <c r="J2222" s="24"/>
      <c r="K2222" s="216"/>
      <c r="L2222" s="24"/>
      <c r="M2222" s="24"/>
      <c r="N2222" s="24"/>
      <c r="O2222" s="24"/>
      <c r="P2222" s="216"/>
      <c r="Q2222" s="216"/>
      <c r="R2222" s="216"/>
      <c r="S2222" s="216"/>
      <c r="T2222" s="216"/>
      <c r="U2222" s="216"/>
      <c r="V2222" s="216"/>
      <c r="W2222" s="24"/>
      <c r="X2222" s="216"/>
      <c r="Y2222" s="24"/>
      <c r="Z2222" s="24"/>
      <c r="AA2222" s="24"/>
      <c r="AB2222" s="24"/>
      <c r="AC2222" s="24"/>
      <c r="AD2222" s="216"/>
      <c r="AE2222" s="216"/>
      <c r="AF2222" s="216"/>
      <c r="AG2222" s="216"/>
      <c r="AH2222" s="216"/>
      <c r="AI2222" s="216"/>
      <c r="AJ2222" s="24"/>
      <c r="AK2222" s="24"/>
      <c r="AL2222" s="24"/>
      <c r="AM2222" s="216"/>
      <c r="AN2222" s="216"/>
      <c r="AO2222" s="216"/>
      <c r="AP2222" s="216"/>
      <c r="AQ2222" s="24"/>
      <c r="AR2222" s="216"/>
      <c r="AS2222" s="216"/>
      <c r="AT2222" s="216"/>
      <c r="AU2222" s="216"/>
      <c r="AV2222" s="24"/>
      <c r="AW2222" s="24"/>
      <c r="AX2222" s="24"/>
      <c r="AY2222" s="24"/>
      <c r="AZ2222" s="216"/>
      <c r="BA2222" s="216"/>
      <c r="BB2222" s="222">
        <f>BB2223</f>
        <v>2.274</v>
      </c>
      <c r="BC2222" s="222">
        <f>BC2223</f>
        <v>2.8</v>
      </c>
      <c r="BD2222" s="22">
        <f t="shared" si="277"/>
        <v>3.056451612903226</v>
      </c>
      <c r="BE2222" s="186">
        <f t="shared" si="278"/>
        <v>-0.25645161290322616</v>
      </c>
      <c r="BF2222" s="190"/>
      <c r="BG2222" s="188">
        <v>6</v>
      </c>
      <c r="BH2222" s="186">
        <f t="shared" si="279"/>
        <v>2.0831999999999999E-3</v>
      </c>
      <c r="BI2222" s="22">
        <f t="shared" si="280"/>
        <v>2.274E-3</v>
      </c>
      <c r="BJ2222" s="186">
        <f t="shared" si="281"/>
        <v>-1.9080000000000008E-4</v>
      </c>
      <c r="BK2222" s="21"/>
      <c r="BL2222" s="22"/>
      <c r="BM2222" s="21"/>
      <c r="BN2222" s="21"/>
      <c r="BO2222" s="22"/>
      <c r="BP2222" s="21"/>
    </row>
    <row r="2223" spans="1:68" ht="11.1" hidden="1" customHeight="1" outlineLevel="2" x14ac:dyDescent="0.2">
      <c r="A2223" s="10"/>
      <c r="B2223" s="18"/>
      <c r="C2223" s="18"/>
      <c r="D2223" s="18"/>
      <c r="E2223" s="224" t="s">
        <v>6031</v>
      </c>
      <c r="F2223" s="216"/>
      <c r="G2223" s="24"/>
      <c r="H2223" s="216"/>
      <c r="I2223" s="24"/>
      <c r="J2223" s="24"/>
      <c r="K2223" s="216"/>
      <c r="L2223" s="24"/>
      <c r="M2223" s="24"/>
      <c r="N2223" s="24"/>
      <c r="O2223" s="24"/>
      <c r="P2223" s="216"/>
      <c r="Q2223" s="216"/>
      <c r="R2223" s="216"/>
      <c r="S2223" s="216"/>
      <c r="T2223" s="216"/>
      <c r="U2223" s="216"/>
      <c r="V2223" s="216"/>
      <c r="W2223" s="24"/>
      <c r="X2223" s="216"/>
      <c r="Y2223" s="24"/>
      <c r="Z2223" s="24"/>
      <c r="AA2223" s="24"/>
      <c r="AB2223" s="24"/>
      <c r="AC2223" s="24"/>
      <c r="AD2223" s="216"/>
      <c r="AE2223" s="216"/>
      <c r="AF2223" s="216"/>
      <c r="AG2223" s="216"/>
      <c r="AH2223" s="216"/>
      <c r="AI2223" s="216"/>
      <c r="AJ2223" s="24"/>
      <c r="AK2223" s="24"/>
      <c r="AL2223" s="24"/>
      <c r="AM2223" s="216"/>
      <c r="AN2223" s="216"/>
      <c r="AO2223" s="216"/>
      <c r="AP2223" s="216"/>
      <c r="AQ2223" s="24"/>
      <c r="AR2223" s="216"/>
      <c r="AS2223" s="216"/>
      <c r="AT2223" s="216"/>
      <c r="AU2223" s="216"/>
      <c r="AV2223" s="24"/>
      <c r="AW2223" s="24"/>
      <c r="AX2223" s="24"/>
      <c r="AY2223" s="24"/>
      <c r="AZ2223" s="216"/>
      <c r="BA2223" s="216"/>
      <c r="BB2223" s="222">
        <v>2.274</v>
      </c>
      <c r="BC2223" s="186">
        <v>2.8</v>
      </c>
      <c r="BD2223" s="22">
        <f t="shared" si="277"/>
        <v>3.056451612903226</v>
      </c>
      <c r="BE2223" s="186">
        <f t="shared" si="278"/>
        <v>-0.25645161290322616</v>
      </c>
      <c r="BF2223" s="190"/>
      <c r="BG2223" s="188"/>
      <c r="BH2223" s="186">
        <f t="shared" si="279"/>
        <v>2.0831999999999999E-3</v>
      </c>
      <c r="BI2223" s="22">
        <f t="shared" si="280"/>
        <v>2.274E-3</v>
      </c>
      <c r="BJ2223" s="186">
        <f t="shared" si="281"/>
        <v>-1.9080000000000008E-4</v>
      </c>
      <c r="BK2223" s="21"/>
      <c r="BL2223" s="22"/>
      <c r="BM2223" s="21"/>
      <c r="BN2223" s="21"/>
      <c r="BO2223" s="22"/>
      <c r="BP2223" s="21"/>
    </row>
    <row r="2224" spans="1:68" ht="11.1" hidden="1" customHeight="1" outlineLevel="1" collapsed="1" x14ac:dyDescent="0.2">
      <c r="A2224" s="10"/>
      <c r="B2224" s="18"/>
      <c r="C2224" s="18"/>
      <c r="D2224" s="18"/>
      <c r="E2224" s="221" t="s">
        <v>1888</v>
      </c>
      <c r="F2224" s="216"/>
      <c r="G2224" s="24"/>
      <c r="H2224" s="216"/>
      <c r="I2224" s="24"/>
      <c r="J2224" s="24"/>
      <c r="K2224" s="216"/>
      <c r="L2224" s="24"/>
      <c r="M2224" s="24"/>
      <c r="N2224" s="24"/>
      <c r="O2224" s="24"/>
      <c r="P2224" s="216"/>
      <c r="Q2224" s="216"/>
      <c r="R2224" s="216"/>
      <c r="S2224" s="216"/>
      <c r="T2224" s="216"/>
      <c r="U2224" s="216"/>
      <c r="V2224" s="216"/>
      <c r="W2224" s="24"/>
      <c r="X2224" s="216"/>
      <c r="Y2224" s="24"/>
      <c r="Z2224" s="24"/>
      <c r="AA2224" s="24"/>
      <c r="AB2224" s="24"/>
      <c r="AC2224" s="24"/>
      <c r="AD2224" s="216"/>
      <c r="AE2224" s="216"/>
      <c r="AF2224" s="216"/>
      <c r="AG2224" s="216"/>
      <c r="AH2224" s="216"/>
      <c r="AI2224" s="216"/>
      <c r="AJ2224" s="24"/>
      <c r="AK2224" s="24"/>
      <c r="AL2224" s="24"/>
      <c r="AM2224" s="216"/>
      <c r="AN2224" s="216"/>
      <c r="AO2224" s="216"/>
      <c r="AP2224" s="216"/>
      <c r="AQ2224" s="24"/>
      <c r="AR2224" s="216"/>
      <c r="AS2224" s="216"/>
      <c r="AT2224" s="216"/>
      <c r="AU2224" s="216"/>
      <c r="AV2224" s="24"/>
      <c r="AW2224" s="24"/>
      <c r="AX2224" s="24"/>
      <c r="AY2224" s="24"/>
      <c r="AZ2224" s="216"/>
      <c r="BA2224" s="216"/>
      <c r="BB2224" s="222">
        <f>BB2225</f>
        <v>5.0750000000000002</v>
      </c>
      <c r="BC2224" s="222">
        <f>BC2225</f>
        <v>9</v>
      </c>
      <c r="BD2224" s="22">
        <f t="shared" si="277"/>
        <v>6.821236559139785</v>
      </c>
      <c r="BE2224" s="186">
        <f t="shared" si="278"/>
        <v>2.178763440860215</v>
      </c>
      <c r="BF2224" s="190"/>
      <c r="BG2224" s="188">
        <v>6</v>
      </c>
      <c r="BH2224" s="186">
        <f t="shared" si="279"/>
        <v>6.6959999999999997E-3</v>
      </c>
      <c r="BI2224" s="22">
        <f t="shared" si="280"/>
        <v>5.0749999999999997E-3</v>
      </c>
      <c r="BJ2224" s="186">
        <f t="shared" si="281"/>
        <v>1.621E-3</v>
      </c>
      <c r="BK2224" s="21"/>
      <c r="BL2224" s="22"/>
      <c r="BM2224" s="21"/>
      <c r="BN2224" s="21"/>
      <c r="BO2224" s="22"/>
      <c r="BP2224" s="21"/>
    </row>
    <row r="2225" spans="1:68" ht="11.1" hidden="1" customHeight="1" outlineLevel="2" x14ac:dyDescent="0.2">
      <c r="A2225" s="10"/>
      <c r="B2225" s="18"/>
      <c r="C2225" s="18"/>
      <c r="D2225" s="18"/>
      <c r="E2225" s="225" t="s">
        <v>6032</v>
      </c>
      <c r="F2225" s="216"/>
      <c r="G2225" s="24"/>
      <c r="H2225" s="216"/>
      <c r="I2225" s="24"/>
      <c r="J2225" s="24"/>
      <c r="K2225" s="216"/>
      <c r="L2225" s="24"/>
      <c r="M2225" s="24"/>
      <c r="N2225" s="24"/>
      <c r="O2225" s="24"/>
      <c r="P2225" s="216"/>
      <c r="Q2225" s="216"/>
      <c r="R2225" s="216"/>
      <c r="S2225" s="216"/>
      <c r="T2225" s="216"/>
      <c r="U2225" s="216"/>
      <c r="V2225" s="216"/>
      <c r="W2225" s="24"/>
      <c r="X2225" s="216"/>
      <c r="Y2225" s="24"/>
      <c r="Z2225" s="24"/>
      <c r="AA2225" s="24"/>
      <c r="AB2225" s="24"/>
      <c r="AC2225" s="24"/>
      <c r="AD2225" s="216"/>
      <c r="AE2225" s="216"/>
      <c r="AF2225" s="216"/>
      <c r="AG2225" s="216"/>
      <c r="AH2225" s="216"/>
      <c r="AI2225" s="216"/>
      <c r="AJ2225" s="24"/>
      <c r="AK2225" s="24"/>
      <c r="AL2225" s="24"/>
      <c r="AM2225" s="216"/>
      <c r="AN2225" s="216"/>
      <c r="AO2225" s="216"/>
      <c r="AP2225" s="216"/>
      <c r="AQ2225" s="24"/>
      <c r="AR2225" s="216"/>
      <c r="AS2225" s="216"/>
      <c r="AT2225" s="216"/>
      <c r="AU2225" s="216"/>
      <c r="AV2225" s="24"/>
      <c r="AW2225" s="24"/>
      <c r="AX2225" s="24"/>
      <c r="AY2225" s="24"/>
      <c r="AZ2225" s="216"/>
      <c r="BA2225" s="216"/>
      <c r="BB2225" s="222">
        <v>5.0750000000000002</v>
      </c>
      <c r="BC2225" s="186">
        <v>9</v>
      </c>
      <c r="BD2225" s="22">
        <f t="shared" si="277"/>
        <v>6.821236559139785</v>
      </c>
      <c r="BE2225" s="186">
        <f t="shared" si="278"/>
        <v>2.178763440860215</v>
      </c>
      <c r="BF2225" s="190"/>
      <c r="BG2225" s="188"/>
      <c r="BH2225" s="186">
        <f t="shared" si="279"/>
        <v>6.6959999999999997E-3</v>
      </c>
      <c r="BI2225" s="22">
        <f t="shared" si="280"/>
        <v>5.0749999999999997E-3</v>
      </c>
      <c r="BJ2225" s="186">
        <f t="shared" si="281"/>
        <v>1.621E-3</v>
      </c>
      <c r="BK2225" s="21"/>
      <c r="BL2225" s="22"/>
      <c r="BM2225" s="21"/>
      <c r="BN2225" s="21"/>
      <c r="BO2225" s="22"/>
      <c r="BP2225" s="21"/>
    </row>
    <row r="2226" spans="1:68" ht="11.1" hidden="1" customHeight="1" outlineLevel="1" collapsed="1" x14ac:dyDescent="0.2">
      <c r="A2226" s="10"/>
      <c r="B2226" s="18"/>
      <c r="C2226" s="18"/>
      <c r="D2226" s="18"/>
      <c r="E2226" s="221" t="s">
        <v>6033</v>
      </c>
      <c r="F2226" s="216"/>
      <c r="G2226" s="24"/>
      <c r="H2226" s="216"/>
      <c r="I2226" s="24"/>
      <c r="J2226" s="24"/>
      <c r="K2226" s="216"/>
      <c r="L2226" s="24"/>
      <c r="M2226" s="24"/>
      <c r="N2226" s="24"/>
      <c r="O2226" s="24"/>
      <c r="P2226" s="216"/>
      <c r="Q2226" s="216"/>
      <c r="R2226" s="216"/>
      <c r="S2226" s="216"/>
      <c r="T2226" s="216"/>
      <c r="U2226" s="216"/>
      <c r="V2226" s="216"/>
      <c r="W2226" s="24"/>
      <c r="X2226" s="216"/>
      <c r="Y2226" s="24"/>
      <c r="Z2226" s="24"/>
      <c r="AA2226" s="24"/>
      <c r="AB2226" s="24"/>
      <c r="AC2226" s="24"/>
      <c r="AD2226" s="216"/>
      <c r="AE2226" s="216"/>
      <c r="AF2226" s="216"/>
      <c r="AG2226" s="216"/>
      <c r="AH2226" s="216"/>
      <c r="AI2226" s="216"/>
      <c r="AJ2226" s="24"/>
      <c r="AK2226" s="24"/>
      <c r="AL2226" s="24"/>
      <c r="AM2226" s="216"/>
      <c r="AN2226" s="216"/>
      <c r="AO2226" s="216"/>
      <c r="AP2226" s="216"/>
      <c r="AQ2226" s="24"/>
      <c r="AR2226" s="216"/>
      <c r="AS2226" s="216"/>
      <c r="AT2226" s="216"/>
      <c r="AU2226" s="216"/>
      <c r="AV2226" s="24"/>
      <c r="AW2226" s="24"/>
      <c r="AX2226" s="24"/>
      <c r="AY2226" s="24"/>
      <c r="AZ2226" s="216"/>
      <c r="BA2226" s="216"/>
      <c r="BB2226" s="222">
        <f>BB2227</f>
        <v>0.752</v>
      </c>
      <c r="BC2226" s="222">
        <f>BC2227</f>
        <v>4</v>
      </c>
      <c r="BD2226" s="22">
        <f t="shared" si="277"/>
        <v>1.010752688172043</v>
      </c>
      <c r="BE2226" s="186">
        <f t="shared" si="278"/>
        <v>2.989247311827957</v>
      </c>
      <c r="BF2226" s="190"/>
      <c r="BG2226" s="188">
        <v>6</v>
      </c>
      <c r="BH2226" s="186">
        <f t="shared" si="279"/>
        <v>2.9759999999999999E-3</v>
      </c>
      <c r="BI2226" s="22">
        <f t="shared" si="280"/>
        <v>7.5199999999999996E-4</v>
      </c>
      <c r="BJ2226" s="186">
        <f t="shared" si="281"/>
        <v>2.2239999999999998E-3</v>
      </c>
      <c r="BK2226" s="21"/>
      <c r="BL2226" s="22"/>
      <c r="BM2226" s="21"/>
      <c r="BN2226" s="21"/>
      <c r="BO2226" s="22"/>
      <c r="BP2226" s="21"/>
    </row>
    <row r="2227" spans="1:68" ht="11.1" hidden="1" customHeight="1" outlineLevel="2" x14ac:dyDescent="0.2">
      <c r="A2227" s="10"/>
      <c r="B2227" s="18"/>
      <c r="C2227" s="18"/>
      <c r="D2227" s="18"/>
      <c r="E2227" s="224" t="s">
        <v>6034</v>
      </c>
      <c r="F2227" s="216"/>
      <c r="G2227" s="24"/>
      <c r="H2227" s="216"/>
      <c r="I2227" s="24"/>
      <c r="J2227" s="24"/>
      <c r="K2227" s="216"/>
      <c r="L2227" s="24"/>
      <c r="M2227" s="24"/>
      <c r="N2227" s="24"/>
      <c r="O2227" s="24"/>
      <c r="P2227" s="216"/>
      <c r="Q2227" s="216"/>
      <c r="R2227" s="216"/>
      <c r="S2227" s="216"/>
      <c r="T2227" s="216"/>
      <c r="U2227" s="216"/>
      <c r="V2227" s="216"/>
      <c r="W2227" s="24"/>
      <c r="X2227" s="216"/>
      <c r="Y2227" s="24"/>
      <c r="Z2227" s="24"/>
      <c r="AA2227" s="24"/>
      <c r="AB2227" s="24"/>
      <c r="AC2227" s="24"/>
      <c r="AD2227" s="216"/>
      <c r="AE2227" s="216"/>
      <c r="AF2227" s="216"/>
      <c r="AG2227" s="216"/>
      <c r="AH2227" s="216"/>
      <c r="AI2227" s="216"/>
      <c r="AJ2227" s="24"/>
      <c r="AK2227" s="24"/>
      <c r="AL2227" s="24"/>
      <c r="AM2227" s="216"/>
      <c r="AN2227" s="216"/>
      <c r="AO2227" s="216"/>
      <c r="AP2227" s="216"/>
      <c r="AQ2227" s="24"/>
      <c r="AR2227" s="216"/>
      <c r="AS2227" s="216"/>
      <c r="AT2227" s="216"/>
      <c r="AU2227" s="216"/>
      <c r="AV2227" s="24"/>
      <c r="AW2227" s="24"/>
      <c r="AX2227" s="24"/>
      <c r="AY2227" s="24"/>
      <c r="AZ2227" s="216"/>
      <c r="BA2227" s="216"/>
      <c r="BB2227" s="226">
        <v>0.752</v>
      </c>
      <c r="BC2227" s="186">
        <v>4</v>
      </c>
      <c r="BD2227" s="22">
        <f t="shared" si="277"/>
        <v>1.010752688172043</v>
      </c>
      <c r="BE2227" s="186">
        <f t="shared" si="278"/>
        <v>2.989247311827957</v>
      </c>
      <c r="BF2227" s="190"/>
      <c r="BG2227" s="188"/>
      <c r="BH2227" s="186">
        <f t="shared" si="279"/>
        <v>2.9759999999999999E-3</v>
      </c>
      <c r="BI2227" s="22">
        <f t="shared" si="280"/>
        <v>7.5199999999999996E-4</v>
      </c>
      <c r="BJ2227" s="186">
        <f t="shared" si="281"/>
        <v>2.2239999999999998E-3</v>
      </c>
      <c r="BK2227" s="21"/>
      <c r="BL2227" s="22"/>
      <c r="BM2227" s="21"/>
      <c r="BN2227" s="21"/>
      <c r="BO2227" s="22"/>
      <c r="BP2227" s="21"/>
    </row>
    <row r="2228" spans="1:68" ht="11.1" customHeight="1" outlineLevel="1" collapsed="1" x14ac:dyDescent="0.2">
      <c r="A2228" s="10"/>
      <c r="B2228" s="18"/>
      <c r="C2228" s="18"/>
      <c r="D2228" s="18"/>
      <c r="E2228" s="219" t="s">
        <v>2396</v>
      </c>
      <c r="F2228" s="216"/>
      <c r="G2228" s="24"/>
      <c r="H2228" s="216"/>
      <c r="I2228" s="24"/>
      <c r="J2228" s="24"/>
      <c r="K2228" s="216"/>
      <c r="L2228" s="24"/>
      <c r="M2228" s="24"/>
      <c r="N2228" s="24"/>
      <c r="O2228" s="24"/>
      <c r="P2228" s="216"/>
      <c r="Q2228" s="216"/>
      <c r="R2228" s="216"/>
      <c r="S2228" s="216"/>
      <c r="T2228" s="216"/>
      <c r="U2228" s="216"/>
      <c r="V2228" s="216"/>
      <c r="W2228" s="24"/>
      <c r="X2228" s="216"/>
      <c r="Y2228" s="24"/>
      <c r="Z2228" s="24"/>
      <c r="AA2228" s="24"/>
      <c r="AB2228" s="24"/>
      <c r="AC2228" s="24"/>
      <c r="AD2228" s="216"/>
      <c r="AE2228" s="216"/>
      <c r="AF2228" s="216"/>
      <c r="AG2228" s="216"/>
      <c r="AH2228" s="216"/>
      <c r="AI2228" s="216"/>
      <c r="AJ2228" s="24"/>
      <c r="AK2228" s="24"/>
      <c r="AL2228" s="24"/>
      <c r="AM2228" s="216"/>
      <c r="AN2228" s="216"/>
      <c r="AO2228" s="216"/>
      <c r="AP2228" s="216"/>
      <c r="AQ2228" s="24"/>
      <c r="AR2228" s="216"/>
      <c r="AS2228" s="216"/>
      <c r="AT2228" s="216"/>
      <c r="AU2228" s="216"/>
      <c r="AV2228" s="24"/>
      <c r="AW2228" s="24"/>
      <c r="AX2228" s="24"/>
      <c r="AY2228" s="24"/>
      <c r="AZ2228" s="216"/>
      <c r="BA2228" s="216"/>
      <c r="BB2228" s="226">
        <f>BB2229</f>
        <v>0.996</v>
      </c>
      <c r="BC2228" s="226">
        <f>BC2229</f>
        <v>10</v>
      </c>
      <c r="BD2228" s="22">
        <f t="shared" ref="BD2228:BD2229" si="282">(BB2228/31/24)*1000</f>
        <v>1.3387096774193548</v>
      </c>
      <c r="BE2228" s="186">
        <f t="shared" ref="BE2228:BE2229" si="283">BC2228-BD2228</f>
        <v>8.6612903225806459</v>
      </c>
      <c r="BF2228" s="190"/>
      <c r="BG2228" s="188">
        <v>7</v>
      </c>
      <c r="BH2228" s="186">
        <f t="shared" ref="BH2228:BH2229" si="284">(BC2228*24*31/1000000)</f>
        <v>7.4400000000000004E-3</v>
      </c>
      <c r="BI2228" s="22">
        <f t="shared" ref="BI2228:BI2229" si="285">(BD2228*24*31/1000000)</f>
        <v>9.9599999999999992E-4</v>
      </c>
      <c r="BJ2228" s="186">
        <f t="shared" ref="BJ2228:BJ2229" si="286">BH2228-BI2228</f>
        <v>6.4440000000000001E-3</v>
      </c>
      <c r="BK2228" s="21"/>
      <c r="BL2228" s="22"/>
      <c r="BM2228" s="21"/>
      <c r="BN2228" s="21"/>
      <c r="BO2228" s="22"/>
      <c r="BP2228" s="21"/>
    </row>
    <row r="2229" spans="1:68" ht="11.1" hidden="1" customHeight="1" outlineLevel="2" x14ac:dyDescent="0.2">
      <c r="A2229" s="10"/>
      <c r="B2229" s="18"/>
      <c r="C2229" s="18"/>
      <c r="D2229" s="18"/>
      <c r="E2229" s="220" t="s">
        <v>6035</v>
      </c>
      <c r="F2229" s="216"/>
      <c r="G2229" s="24"/>
      <c r="H2229" s="216"/>
      <c r="I2229" s="24"/>
      <c r="J2229" s="24"/>
      <c r="K2229" s="216"/>
      <c r="L2229" s="24"/>
      <c r="M2229" s="24"/>
      <c r="N2229" s="24"/>
      <c r="O2229" s="24"/>
      <c r="P2229" s="216"/>
      <c r="Q2229" s="216"/>
      <c r="R2229" s="216"/>
      <c r="S2229" s="216"/>
      <c r="T2229" s="216"/>
      <c r="U2229" s="216"/>
      <c r="V2229" s="216"/>
      <c r="W2229" s="24"/>
      <c r="X2229" s="216"/>
      <c r="Y2229" s="24"/>
      <c r="Z2229" s="24"/>
      <c r="AA2229" s="24"/>
      <c r="AB2229" s="24"/>
      <c r="AC2229" s="24"/>
      <c r="AD2229" s="216"/>
      <c r="AE2229" s="216"/>
      <c r="AF2229" s="216"/>
      <c r="AG2229" s="216"/>
      <c r="AH2229" s="216"/>
      <c r="AI2229" s="216"/>
      <c r="AJ2229" s="24"/>
      <c r="AK2229" s="24"/>
      <c r="AL2229" s="24"/>
      <c r="AM2229" s="216"/>
      <c r="AN2229" s="216"/>
      <c r="AO2229" s="216"/>
      <c r="AP2229" s="216"/>
      <c r="AQ2229" s="24"/>
      <c r="AR2229" s="216"/>
      <c r="AS2229" s="216"/>
      <c r="AT2229" s="216"/>
      <c r="AU2229" s="216"/>
      <c r="AV2229" s="24"/>
      <c r="AW2229" s="24"/>
      <c r="AX2229" s="24"/>
      <c r="AY2229" s="24"/>
      <c r="AZ2229" s="216"/>
      <c r="BA2229" s="216"/>
      <c r="BB2229" s="226">
        <v>0.996</v>
      </c>
      <c r="BC2229" s="186">
        <v>10</v>
      </c>
      <c r="BD2229" s="22">
        <f t="shared" si="282"/>
        <v>1.3387096774193548</v>
      </c>
      <c r="BE2229" s="186">
        <f t="shared" si="283"/>
        <v>8.6612903225806459</v>
      </c>
      <c r="BF2229" s="190"/>
      <c r="BG2229" s="188"/>
      <c r="BH2229" s="186">
        <f t="shared" si="284"/>
        <v>7.4400000000000004E-3</v>
      </c>
      <c r="BI2229" s="22">
        <f t="shared" si="285"/>
        <v>9.9599999999999992E-4</v>
      </c>
      <c r="BJ2229" s="186">
        <f t="shared" si="286"/>
        <v>6.4440000000000001E-3</v>
      </c>
      <c r="BK2229" s="21"/>
      <c r="BL2229" s="22"/>
      <c r="BM2229" s="21"/>
      <c r="BN2229" s="21"/>
      <c r="BO2229" s="22"/>
      <c r="BP2229" s="21"/>
    </row>
    <row r="2230" spans="1:68" ht="11.1" customHeight="1" outlineLevel="1" collapsed="1" x14ac:dyDescent="0.2">
      <c r="A2230" s="10"/>
      <c r="B2230" s="18"/>
      <c r="C2230" s="18"/>
      <c r="D2230" s="18"/>
      <c r="E2230" s="221" t="s">
        <v>6036</v>
      </c>
      <c r="F2230" s="216"/>
      <c r="G2230" s="24"/>
      <c r="H2230" s="216"/>
      <c r="I2230" s="24"/>
      <c r="J2230" s="24"/>
      <c r="K2230" s="216"/>
      <c r="L2230" s="24"/>
      <c r="M2230" s="24"/>
      <c r="N2230" s="24"/>
      <c r="O2230" s="24"/>
      <c r="P2230" s="216"/>
      <c r="Q2230" s="216"/>
      <c r="R2230" s="216"/>
      <c r="S2230" s="216"/>
      <c r="T2230" s="216"/>
      <c r="U2230" s="216"/>
      <c r="V2230" s="216"/>
      <c r="W2230" s="24"/>
      <c r="X2230" s="216"/>
      <c r="Y2230" s="24"/>
      <c r="Z2230" s="24"/>
      <c r="AA2230" s="24"/>
      <c r="AB2230" s="24"/>
      <c r="AC2230" s="24"/>
      <c r="AD2230" s="216"/>
      <c r="AE2230" s="216"/>
      <c r="AF2230" s="216"/>
      <c r="AG2230" s="216"/>
      <c r="AH2230" s="216"/>
      <c r="AI2230" s="216"/>
      <c r="AJ2230" s="24"/>
      <c r="AK2230" s="24"/>
      <c r="AL2230" s="24"/>
      <c r="AM2230" s="216"/>
      <c r="AN2230" s="216"/>
      <c r="AO2230" s="216"/>
      <c r="AP2230" s="216"/>
      <c r="AQ2230" s="24"/>
      <c r="AR2230" s="216"/>
      <c r="AS2230" s="216"/>
      <c r="AT2230" s="216"/>
      <c r="AU2230" s="216"/>
      <c r="AV2230" s="24"/>
      <c r="AW2230" s="24"/>
      <c r="AX2230" s="24"/>
      <c r="AY2230" s="24"/>
      <c r="AZ2230" s="216"/>
      <c r="BA2230" s="216"/>
      <c r="BB2230" s="226">
        <f>BB2231</f>
        <v>1.4470000000000001</v>
      </c>
      <c r="BC2230" s="226">
        <f>BC2231</f>
        <v>2.4</v>
      </c>
      <c r="BD2230" s="22">
        <f t="shared" ref="BD2230:BD2231" si="287">(BB2230/31/24)*1000</f>
        <v>1.9448924731182797</v>
      </c>
      <c r="BE2230" s="186">
        <f t="shared" ref="BE2230:BE2231" si="288">BC2230-BD2230</f>
        <v>0.45510752688172018</v>
      </c>
      <c r="BF2230" s="190"/>
      <c r="BG2230" s="188">
        <v>7</v>
      </c>
      <c r="BH2230" s="186">
        <f t="shared" ref="BH2230:BH2231" si="289">(BC2230*24*31/1000000)</f>
        <v>1.7855999999999998E-3</v>
      </c>
      <c r="BI2230" s="22">
        <f t="shared" ref="BI2230:BI2231" si="290">(BD2230*24*31/1000000)</f>
        <v>1.4469999999999999E-3</v>
      </c>
      <c r="BJ2230" s="186">
        <f t="shared" ref="BJ2230:BJ2231" si="291">BH2230-BI2230</f>
        <v>3.3859999999999988E-4</v>
      </c>
      <c r="BK2230" s="21"/>
      <c r="BL2230" s="22"/>
      <c r="BM2230" s="21"/>
      <c r="BN2230" s="21"/>
      <c r="BO2230" s="22"/>
      <c r="BP2230" s="21"/>
    </row>
    <row r="2231" spans="1:68" ht="11.1" hidden="1" customHeight="1" outlineLevel="2" x14ac:dyDescent="0.2">
      <c r="A2231" s="10"/>
      <c r="B2231" s="18"/>
      <c r="C2231" s="18"/>
      <c r="D2231" s="18"/>
      <c r="E2231" s="225" t="s">
        <v>6037</v>
      </c>
      <c r="F2231" s="216"/>
      <c r="G2231" s="24"/>
      <c r="H2231" s="216"/>
      <c r="I2231" s="24"/>
      <c r="J2231" s="24"/>
      <c r="K2231" s="216"/>
      <c r="L2231" s="24"/>
      <c r="M2231" s="24"/>
      <c r="N2231" s="24"/>
      <c r="O2231" s="24"/>
      <c r="P2231" s="216"/>
      <c r="Q2231" s="216"/>
      <c r="R2231" s="216"/>
      <c r="S2231" s="216"/>
      <c r="T2231" s="216"/>
      <c r="U2231" s="216"/>
      <c r="V2231" s="216"/>
      <c r="W2231" s="24"/>
      <c r="X2231" s="216"/>
      <c r="Y2231" s="24"/>
      <c r="Z2231" s="24"/>
      <c r="AA2231" s="24"/>
      <c r="AB2231" s="24"/>
      <c r="AC2231" s="24"/>
      <c r="AD2231" s="216"/>
      <c r="AE2231" s="216"/>
      <c r="AF2231" s="216"/>
      <c r="AG2231" s="216"/>
      <c r="AH2231" s="216"/>
      <c r="AI2231" s="216"/>
      <c r="AJ2231" s="24"/>
      <c r="AK2231" s="24"/>
      <c r="AL2231" s="24"/>
      <c r="AM2231" s="216"/>
      <c r="AN2231" s="216"/>
      <c r="AO2231" s="216"/>
      <c r="AP2231" s="216"/>
      <c r="AQ2231" s="24"/>
      <c r="AR2231" s="216"/>
      <c r="AS2231" s="216"/>
      <c r="AT2231" s="216"/>
      <c r="AU2231" s="216"/>
      <c r="AV2231" s="24"/>
      <c r="AW2231" s="24"/>
      <c r="AX2231" s="24"/>
      <c r="AY2231" s="24"/>
      <c r="AZ2231" s="216"/>
      <c r="BA2231" s="216"/>
      <c r="BB2231" s="226">
        <v>1.4470000000000001</v>
      </c>
      <c r="BC2231" s="186">
        <v>2.4</v>
      </c>
      <c r="BD2231" s="22">
        <f t="shared" si="287"/>
        <v>1.9448924731182797</v>
      </c>
      <c r="BE2231" s="186">
        <f t="shared" si="288"/>
        <v>0.45510752688172018</v>
      </c>
      <c r="BF2231" s="190"/>
      <c r="BG2231" s="188"/>
      <c r="BH2231" s="186">
        <f t="shared" si="289"/>
        <v>1.7855999999999998E-3</v>
      </c>
      <c r="BI2231" s="22">
        <f t="shared" si="290"/>
        <v>1.4469999999999999E-3</v>
      </c>
      <c r="BJ2231" s="186">
        <f t="shared" si="291"/>
        <v>3.3859999999999988E-4</v>
      </c>
      <c r="BK2231" s="21"/>
      <c r="BL2231" s="22"/>
      <c r="BM2231" s="21"/>
      <c r="BN2231" s="21"/>
      <c r="BO2231" s="22"/>
      <c r="BP2231" s="21"/>
    </row>
    <row r="2232" spans="1:68" ht="15" hidden="1" customHeight="1" x14ac:dyDescent="0.2">
      <c r="A2232" s="10">
        <v>27</v>
      </c>
      <c r="B2232" s="11" t="s">
        <v>1982</v>
      </c>
      <c r="C2232" s="11" t="s">
        <v>1982</v>
      </c>
      <c r="D2232" s="11" t="s">
        <v>1982</v>
      </c>
      <c r="E2232" s="12"/>
      <c r="F2232" s="210">
        <v>1942.5250000000001</v>
      </c>
      <c r="G2232" s="210">
        <v>1575.434</v>
      </c>
      <c r="H2232" s="210">
        <v>1214.604</v>
      </c>
      <c r="I2232" s="241">
        <v>1001.194</v>
      </c>
      <c r="J2232" s="241"/>
      <c r="K2232" s="211">
        <v>474.54700000000003</v>
      </c>
      <c r="L2232" s="211">
        <v>86.180999999999997</v>
      </c>
      <c r="M2232" s="211">
        <v>57.195</v>
      </c>
      <c r="N2232" s="211">
        <v>104.304</v>
      </c>
      <c r="O2232" s="211">
        <v>503.67500000000001</v>
      </c>
      <c r="P2232" s="210">
        <v>1143.923</v>
      </c>
      <c r="Q2232" s="210">
        <v>1511.528</v>
      </c>
      <c r="R2232" s="210">
        <v>1637.6569999999999</v>
      </c>
      <c r="S2232" s="210">
        <v>2261.5810000000001</v>
      </c>
      <c r="T2232" s="210">
        <v>2031.808</v>
      </c>
      <c r="U2232" s="210">
        <v>1579.8430000000001</v>
      </c>
      <c r="V2232" s="211">
        <v>908.10500000000002</v>
      </c>
      <c r="W2232" s="211">
        <v>451.51</v>
      </c>
      <c r="X2232" s="211">
        <v>161.017</v>
      </c>
      <c r="Y2232" s="211">
        <v>74.421999999999997</v>
      </c>
      <c r="Z2232" s="211">
        <v>119.34099999999999</v>
      </c>
      <c r="AA2232" s="211">
        <v>-191.696</v>
      </c>
      <c r="AB2232" s="211">
        <v>896.84</v>
      </c>
      <c r="AC2232" s="210">
        <v>1549.6669999999999</v>
      </c>
      <c r="AD2232" s="210">
        <v>2056.087</v>
      </c>
      <c r="AE2232" s="210">
        <v>2233.2890000000002</v>
      </c>
      <c r="AF2232" s="210">
        <v>1925.654</v>
      </c>
      <c r="AG2232" s="210">
        <v>1430.09</v>
      </c>
      <c r="AH2232" s="211">
        <v>981.03599999999994</v>
      </c>
      <c r="AI2232" s="211">
        <v>628.19200000000001</v>
      </c>
      <c r="AJ2232" s="211">
        <v>224.209</v>
      </c>
      <c r="AK2232" s="211">
        <v>41.585999999999999</v>
      </c>
      <c r="AL2232" s="211">
        <v>121.45099999999999</v>
      </c>
      <c r="AM2232" s="211">
        <v>480.66399999999999</v>
      </c>
      <c r="AN2232" s="210">
        <v>1034.807</v>
      </c>
      <c r="AO2232" s="210">
        <v>1774.2170000000001</v>
      </c>
      <c r="AP2232" s="210">
        <v>2632.2809999999999</v>
      </c>
      <c r="AQ2232" s="210">
        <v>2622.5459999999998</v>
      </c>
      <c r="AR2232" s="210">
        <v>2188.7620000000002</v>
      </c>
      <c r="AS2232" s="210">
        <v>1874.3720000000001</v>
      </c>
      <c r="AT2232" s="210">
        <v>1268.991</v>
      </c>
      <c r="AU2232" s="211">
        <v>688.51700000000005</v>
      </c>
      <c r="AV2232" s="211">
        <v>163.023</v>
      </c>
      <c r="AW2232" s="211">
        <v>89.721999999999994</v>
      </c>
      <c r="AX2232" s="211">
        <v>138.72800000000001</v>
      </c>
      <c r="AY2232" s="211">
        <v>737.47400000000005</v>
      </c>
      <c r="AZ2232" s="211">
        <v>872.971</v>
      </c>
      <c r="BA2232" s="210">
        <v>1651.576</v>
      </c>
      <c r="BB2232" s="14">
        <f>SUM(BB2233:BB2484)/2</f>
        <v>3789.0274999999974</v>
      </c>
      <c r="BC2232" s="14">
        <f>SUM(BC2233:BC2484)</f>
        <v>8649.742365591399</v>
      </c>
      <c r="BD2232" s="15">
        <f t="shared" si="263"/>
        <v>5092.7788978494591</v>
      </c>
      <c r="BE2232" s="14">
        <f>SUM(BE2233:BE2472)</f>
        <v>3389.4019354838706</v>
      </c>
      <c r="BG2232" s="43"/>
      <c r="BH2232" s="17">
        <f t="shared" si="252"/>
        <v>6.4354083200000014</v>
      </c>
      <c r="BI2232" s="15">
        <f t="shared" si="252"/>
        <v>3.7890274999999978</v>
      </c>
      <c r="BJ2232" s="14">
        <f>BH2232-BI2232</f>
        <v>2.6463808200000036</v>
      </c>
      <c r="BK2232" s="17">
        <v>18.077359920000006</v>
      </c>
      <c r="BL2232" s="15">
        <v>11.071204499999993</v>
      </c>
      <c r="BM2232" s="14">
        <v>6.8876239200000002</v>
      </c>
      <c r="BN2232" s="17">
        <f t="shared" si="253"/>
        <v>72.309439680000025</v>
      </c>
      <c r="BO2232" s="15">
        <f t="shared" si="253"/>
        <v>44.284817999999973</v>
      </c>
      <c r="BP2232" s="17">
        <f t="shared" si="253"/>
        <v>27.550495680000001</v>
      </c>
    </row>
    <row r="2233" spans="1:68" ht="11.1" hidden="1" customHeight="1" outlineLevel="1" collapsed="1" x14ac:dyDescent="0.2">
      <c r="A2233" s="10"/>
      <c r="B2233" s="18"/>
      <c r="C2233" s="18"/>
      <c r="D2233" s="18"/>
      <c r="E2233" s="19" t="s">
        <v>1983</v>
      </c>
      <c r="F2233" s="209">
        <v>15.419</v>
      </c>
      <c r="G2233" s="209">
        <v>8.2420000000000009</v>
      </c>
      <c r="H2233" s="209">
        <v>11.319000000000001</v>
      </c>
      <c r="I2233" s="240">
        <v>4.0010000000000003</v>
      </c>
      <c r="J2233" s="240"/>
      <c r="K2233" s="20"/>
      <c r="L2233" s="20"/>
      <c r="M2233" s="20"/>
      <c r="N2233" s="20"/>
      <c r="O2233" s="20"/>
      <c r="P2233" s="20"/>
      <c r="Q2233" s="20"/>
      <c r="R2233" s="20"/>
      <c r="S2233" s="20"/>
      <c r="T2233" s="20"/>
      <c r="U2233" s="209">
        <v>39.683999999999997</v>
      </c>
      <c r="V2233" s="209">
        <v>2.1589999999999998</v>
      </c>
      <c r="W2233" s="209">
        <v>0.22600000000000001</v>
      </c>
      <c r="X2233" s="20"/>
      <c r="Y2233" s="20"/>
      <c r="Z2233" s="20"/>
      <c r="AA2233" s="20"/>
      <c r="AB2233" s="20"/>
      <c r="AC2233" s="209">
        <v>12.731</v>
      </c>
      <c r="AD2233" s="209">
        <v>10.375</v>
      </c>
      <c r="AE2233" s="209">
        <v>14.833</v>
      </c>
      <c r="AF2233" s="209">
        <v>12.318</v>
      </c>
      <c r="AG2233" s="209">
        <v>10.489000000000001</v>
      </c>
      <c r="AH2233" s="209">
        <v>2.7930000000000001</v>
      </c>
      <c r="AI2233" s="20"/>
      <c r="AJ2233" s="20"/>
      <c r="AK2233" s="20"/>
      <c r="AL2233" s="20"/>
      <c r="AM2233" s="20"/>
      <c r="AN2233" s="20"/>
      <c r="AO2233" s="209">
        <v>10.305999999999999</v>
      </c>
      <c r="AP2233" s="209">
        <v>10.214</v>
      </c>
      <c r="AQ2233" s="209">
        <v>24.855</v>
      </c>
      <c r="AR2233" s="209">
        <v>11.422000000000001</v>
      </c>
      <c r="AS2233" s="209">
        <v>7.069</v>
      </c>
      <c r="AT2233" s="209">
        <v>5.617</v>
      </c>
      <c r="AU2233" s="209">
        <v>2.7E-2</v>
      </c>
      <c r="AV2233" s="20"/>
      <c r="AW2233" s="20"/>
      <c r="AX2233" s="20"/>
      <c r="AY2233" s="20"/>
      <c r="AZ2233" s="20"/>
      <c r="BA2233" s="20"/>
      <c r="BB2233" s="21">
        <f>BB2234+BB2235</f>
        <v>53.205999999999996</v>
      </c>
      <c r="BC2233" s="21">
        <f>BD2233</f>
        <v>71.513440860215056</v>
      </c>
      <c r="BD2233" s="22">
        <f t="shared" si="263"/>
        <v>71.513440860215056</v>
      </c>
      <c r="BE2233" s="21">
        <f>BC2233-BD2233</f>
        <v>0</v>
      </c>
      <c r="BF2233" s="2">
        <v>33.979999999999997</v>
      </c>
      <c r="BG2233" s="10">
        <v>6</v>
      </c>
      <c r="BH2233" s="21">
        <f t="shared" si="252"/>
        <v>5.320600000000001E-2</v>
      </c>
      <c r="BI2233" s="22">
        <f t="shared" si="252"/>
        <v>5.320600000000001E-2</v>
      </c>
      <c r="BJ2233" s="21">
        <f>BH2233-BI2233</f>
        <v>0</v>
      </c>
      <c r="BK2233" s="21">
        <v>0.15961800000000004</v>
      </c>
      <c r="BL2233" s="22">
        <v>0.15961800000000004</v>
      </c>
      <c r="BM2233" s="21">
        <v>0</v>
      </c>
      <c r="BN2233" s="21">
        <f t="shared" si="253"/>
        <v>0.63847200000000015</v>
      </c>
      <c r="BO2233" s="22">
        <f t="shared" si="253"/>
        <v>0.63847200000000015</v>
      </c>
      <c r="BP2233" s="21">
        <f t="shared" si="253"/>
        <v>0</v>
      </c>
    </row>
    <row r="2234" spans="1:68" ht="11.1" hidden="1" customHeight="1" outlineLevel="2" x14ac:dyDescent="0.2">
      <c r="A2234" s="10"/>
      <c r="B2234" s="18"/>
      <c r="C2234" s="18"/>
      <c r="D2234" s="18"/>
      <c r="E2234" s="23" t="s">
        <v>1984</v>
      </c>
      <c r="F2234" s="208">
        <v>15.419</v>
      </c>
      <c r="G2234" s="208">
        <v>8.2420000000000009</v>
      </c>
      <c r="H2234" s="208">
        <v>11.319000000000001</v>
      </c>
      <c r="I2234" s="239">
        <v>4.0010000000000003</v>
      </c>
      <c r="J2234" s="239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08">
        <v>39.683999999999997</v>
      </c>
      <c r="V2234" s="208">
        <v>2.1589999999999998</v>
      </c>
      <c r="W2234" s="208">
        <v>0.22600000000000001</v>
      </c>
      <c r="X2234" s="24"/>
      <c r="Y2234" s="24"/>
      <c r="Z2234" s="24"/>
      <c r="AA2234" s="24"/>
      <c r="AB2234" s="24"/>
      <c r="AC2234" s="208">
        <v>12.731</v>
      </c>
      <c r="AD2234" s="208">
        <v>10.375</v>
      </c>
      <c r="AE2234" s="208">
        <v>14.833</v>
      </c>
      <c r="AF2234" s="208">
        <v>12.318</v>
      </c>
      <c r="AG2234" s="208">
        <v>10.489000000000001</v>
      </c>
      <c r="AH2234" s="208">
        <v>2.7930000000000001</v>
      </c>
      <c r="AI2234" s="24"/>
      <c r="AJ2234" s="24"/>
      <c r="AK2234" s="24"/>
      <c r="AL2234" s="24"/>
      <c r="AM2234" s="24"/>
      <c r="AN2234" s="24"/>
      <c r="AO2234" s="208">
        <v>10.305999999999999</v>
      </c>
      <c r="AP2234" s="208">
        <v>10.214</v>
      </c>
      <c r="AQ2234" s="208">
        <v>11.333</v>
      </c>
      <c r="AR2234" s="208">
        <v>11.422000000000001</v>
      </c>
      <c r="AS2234" s="208">
        <v>7.069</v>
      </c>
      <c r="AT2234" s="208">
        <v>5.617</v>
      </c>
      <c r="AU2234" s="208">
        <v>2.7E-2</v>
      </c>
      <c r="AV2234" s="24"/>
      <c r="AW2234" s="24"/>
      <c r="AX2234" s="24"/>
      <c r="AY2234" s="24"/>
      <c r="AZ2234" s="24"/>
      <c r="BA2234" s="24"/>
      <c r="BB2234" s="21">
        <f t="shared" si="255"/>
        <v>39.683999999999997</v>
      </c>
      <c r="BC2234" s="21"/>
      <c r="BD2234" s="22">
        <f t="shared" si="263"/>
        <v>53.338709677419352</v>
      </c>
      <c r="BE2234" s="21"/>
      <c r="BG2234" s="10"/>
      <c r="BH2234" s="21">
        <f t="shared" si="252"/>
        <v>0</v>
      </c>
      <c r="BI2234" s="22">
        <f t="shared" si="252"/>
        <v>3.9683999999999997E-2</v>
      </c>
      <c r="BJ2234" s="21"/>
      <c r="BK2234" s="21">
        <v>0</v>
      </c>
      <c r="BL2234" s="22">
        <v>0.11905199999999999</v>
      </c>
      <c r="BM2234" s="21"/>
      <c r="BN2234" s="21">
        <f t="shared" si="253"/>
        <v>0</v>
      </c>
      <c r="BO2234" s="22">
        <f t="shared" si="253"/>
        <v>0.47620799999999996</v>
      </c>
      <c r="BP2234" s="21">
        <f t="shared" si="253"/>
        <v>0</v>
      </c>
    </row>
    <row r="2235" spans="1:68" ht="11.1" hidden="1" customHeight="1" outlineLevel="2" x14ac:dyDescent="0.2">
      <c r="A2235" s="10"/>
      <c r="B2235" s="18"/>
      <c r="C2235" s="18"/>
      <c r="D2235" s="18"/>
      <c r="E2235" s="23" t="s">
        <v>1985</v>
      </c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4"/>
      <c r="X2235" s="24"/>
      <c r="Y2235" s="24"/>
      <c r="Z2235" s="24"/>
      <c r="AA2235" s="24"/>
      <c r="AB2235" s="24"/>
      <c r="AC2235" s="24"/>
      <c r="AD2235" s="24"/>
      <c r="AE2235" s="24"/>
      <c r="AF2235" s="24"/>
      <c r="AG2235" s="24"/>
      <c r="AH2235" s="24"/>
      <c r="AI2235" s="24"/>
      <c r="AJ2235" s="24"/>
      <c r="AK2235" s="24"/>
      <c r="AL2235" s="24"/>
      <c r="AM2235" s="24"/>
      <c r="AN2235" s="24"/>
      <c r="AO2235" s="24"/>
      <c r="AP2235" s="24"/>
      <c r="AQ2235" s="208">
        <v>13.522</v>
      </c>
      <c r="AR2235" s="24"/>
      <c r="AS2235" s="24"/>
      <c r="AT2235" s="24"/>
      <c r="AU2235" s="24"/>
      <c r="AV2235" s="24"/>
      <c r="AW2235" s="24"/>
      <c r="AX2235" s="24"/>
      <c r="AY2235" s="24"/>
      <c r="AZ2235" s="24"/>
      <c r="BA2235" s="24"/>
      <c r="BB2235" s="21">
        <f t="shared" si="255"/>
        <v>13.522</v>
      </c>
      <c r="BC2235" s="21"/>
      <c r="BD2235" s="22">
        <f t="shared" si="263"/>
        <v>18.1747311827957</v>
      </c>
      <c r="BE2235" s="21"/>
      <c r="BG2235" s="10"/>
      <c r="BH2235" s="21">
        <f t="shared" si="252"/>
        <v>0</v>
      </c>
      <c r="BI2235" s="22">
        <f t="shared" si="252"/>
        <v>1.3522000000000001E-2</v>
      </c>
      <c r="BJ2235" s="21"/>
      <c r="BK2235" s="21">
        <v>0</v>
      </c>
      <c r="BL2235" s="22">
        <v>4.0566000000000005E-2</v>
      </c>
      <c r="BM2235" s="21"/>
      <c r="BN2235" s="21">
        <f t="shared" si="253"/>
        <v>0</v>
      </c>
      <c r="BO2235" s="22">
        <f t="shared" si="253"/>
        <v>0.16226400000000002</v>
      </c>
      <c r="BP2235" s="21">
        <f t="shared" si="253"/>
        <v>0</v>
      </c>
    </row>
    <row r="2236" spans="1:68" ht="11.1" hidden="1" customHeight="1" outlineLevel="1" collapsed="1" x14ac:dyDescent="0.2">
      <c r="A2236" s="10"/>
      <c r="B2236" s="18"/>
      <c r="C2236" s="18"/>
      <c r="D2236" s="18"/>
      <c r="E2236" s="19" t="s">
        <v>1986</v>
      </c>
      <c r="F2236" s="209">
        <v>0.35799999999999998</v>
      </c>
      <c r="G2236" s="209">
        <v>0.26800000000000002</v>
      </c>
      <c r="H2236" s="20"/>
      <c r="I2236" s="240">
        <v>0.26200000000000001</v>
      </c>
      <c r="J2236" s="240"/>
      <c r="K2236" s="20"/>
      <c r="L2236" s="20"/>
      <c r="M2236" s="20"/>
      <c r="N2236" s="20"/>
      <c r="O2236" s="20"/>
      <c r="P2236" s="209">
        <v>0.125</v>
      </c>
      <c r="Q2236" s="209">
        <v>0.21299999999999999</v>
      </c>
      <c r="R2236" s="209">
        <v>0.21299999999999999</v>
      </c>
      <c r="S2236" s="209">
        <v>0.33300000000000002</v>
      </c>
      <c r="T2236" s="209">
        <v>0.28399999999999997</v>
      </c>
      <c r="U2236" s="20"/>
      <c r="V2236" s="209">
        <v>0.20499999999999999</v>
      </c>
      <c r="W2236" s="209">
        <v>7.0000000000000001E-3</v>
      </c>
      <c r="X2236" s="209">
        <v>1E-3</v>
      </c>
      <c r="Y2236" s="20"/>
      <c r="Z2236" s="20"/>
      <c r="AA2236" s="20"/>
      <c r="AB2236" s="20"/>
      <c r="AC2236" s="20"/>
      <c r="AD2236" s="20"/>
      <c r="AE2236" s="20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1">
        <f t="shared" si="255"/>
        <v>0.35799999999999998</v>
      </c>
      <c r="BC2236" s="21">
        <f>BD2236</f>
        <v>0.48118279569892469</v>
      </c>
      <c r="BD2236" s="22">
        <f t="shared" si="263"/>
        <v>0.48118279569892469</v>
      </c>
      <c r="BE2236" s="21">
        <f>BC2236-BD2236</f>
        <v>0</v>
      </c>
      <c r="BG2236" s="10">
        <v>6</v>
      </c>
      <c r="BH2236" s="21">
        <f t="shared" si="252"/>
        <v>3.5799999999999992E-4</v>
      </c>
      <c r="BI2236" s="22">
        <f t="shared" si="252"/>
        <v>3.5799999999999992E-4</v>
      </c>
      <c r="BJ2236" s="21">
        <f>BH2236-BI2236</f>
        <v>0</v>
      </c>
      <c r="BK2236" s="21">
        <v>1.0739999999999999E-3</v>
      </c>
      <c r="BL2236" s="22">
        <v>1.0739999999999999E-3</v>
      </c>
      <c r="BM2236" s="21">
        <v>0</v>
      </c>
      <c r="BN2236" s="21">
        <f t="shared" si="253"/>
        <v>4.2959999999999995E-3</v>
      </c>
      <c r="BO2236" s="22">
        <f t="shared" si="253"/>
        <v>4.2959999999999995E-3</v>
      </c>
      <c r="BP2236" s="21">
        <f t="shared" si="253"/>
        <v>0</v>
      </c>
    </row>
    <row r="2237" spans="1:68" ht="11.1" hidden="1" customHeight="1" outlineLevel="2" x14ac:dyDescent="0.2">
      <c r="A2237" s="10"/>
      <c r="B2237" s="18"/>
      <c r="C2237" s="18"/>
      <c r="D2237" s="18"/>
      <c r="E2237" s="23" t="s">
        <v>1987</v>
      </c>
      <c r="F2237" s="208">
        <v>0.35799999999999998</v>
      </c>
      <c r="G2237" s="208">
        <v>0.26800000000000002</v>
      </c>
      <c r="H2237" s="24"/>
      <c r="I2237" s="239">
        <v>0.26200000000000001</v>
      </c>
      <c r="J2237" s="239"/>
      <c r="K2237" s="24"/>
      <c r="L2237" s="24"/>
      <c r="M2237" s="24"/>
      <c r="N2237" s="24"/>
      <c r="O2237" s="24"/>
      <c r="P2237" s="208">
        <v>0.125</v>
      </c>
      <c r="Q2237" s="208">
        <v>0.21299999999999999</v>
      </c>
      <c r="R2237" s="208">
        <v>0.21299999999999999</v>
      </c>
      <c r="S2237" s="208">
        <v>0.33300000000000002</v>
      </c>
      <c r="T2237" s="208">
        <v>0.28399999999999997</v>
      </c>
      <c r="U2237" s="24"/>
      <c r="V2237" s="208">
        <v>0.20499999999999999</v>
      </c>
      <c r="W2237" s="208">
        <v>7.0000000000000001E-3</v>
      </c>
      <c r="X2237" s="208">
        <v>1E-3</v>
      </c>
      <c r="Y2237" s="24"/>
      <c r="Z2237" s="24"/>
      <c r="AA2237" s="24"/>
      <c r="AB2237" s="24"/>
      <c r="AC2237" s="24"/>
      <c r="AD2237" s="24"/>
      <c r="AE2237" s="24"/>
      <c r="AF2237" s="24"/>
      <c r="AG2237" s="24"/>
      <c r="AH2237" s="24"/>
      <c r="AI2237" s="24"/>
      <c r="AJ2237" s="24"/>
      <c r="AK2237" s="24"/>
      <c r="AL2237" s="24"/>
      <c r="AM2237" s="24"/>
      <c r="AN2237" s="24"/>
      <c r="AO2237" s="24"/>
      <c r="AP2237" s="24"/>
      <c r="AQ2237" s="24"/>
      <c r="AR2237" s="24"/>
      <c r="AS2237" s="24"/>
      <c r="AT2237" s="24"/>
      <c r="AU2237" s="24"/>
      <c r="AV2237" s="24"/>
      <c r="AW2237" s="24"/>
      <c r="AX2237" s="24"/>
      <c r="AY2237" s="24"/>
      <c r="AZ2237" s="24"/>
      <c r="BA2237" s="24"/>
      <c r="BB2237" s="21">
        <f t="shared" si="255"/>
        <v>0.35799999999999998</v>
      </c>
      <c r="BC2237" s="21"/>
      <c r="BD2237" s="22">
        <f t="shared" si="263"/>
        <v>0.48118279569892469</v>
      </c>
      <c r="BE2237" s="21"/>
      <c r="BG2237" s="10"/>
      <c r="BH2237" s="21">
        <f t="shared" si="252"/>
        <v>0</v>
      </c>
      <c r="BI2237" s="22">
        <f t="shared" si="252"/>
        <v>3.5799999999999992E-4</v>
      </c>
      <c r="BJ2237" s="21"/>
      <c r="BK2237" s="21">
        <v>0</v>
      </c>
      <c r="BL2237" s="22">
        <v>1.0739999999999999E-3</v>
      </c>
      <c r="BM2237" s="21"/>
      <c r="BN2237" s="21">
        <f t="shared" si="253"/>
        <v>0</v>
      </c>
      <c r="BO2237" s="22">
        <f t="shared" si="253"/>
        <v>4.2959999999999995E-3</v>
      </c>
      <c r="BP2237" s="21">
        <f t="shared" si="253"/>
        <v>0</v>
      </c>
    </row>
    <row r="2238" spans="1:68" ht="11.1" hidden="1" customHeight="1" outlineLevel="1" collapsed="1" x14ac:dyDescent="0.2">
      <c r="A2238" s="10"/>
      <c r="B2238" s="18"/>
      <c r="C2238" s="18"/>
      <c r="D2238" s="18"/>
      <c r="E2238" s="19" t="s">
        <v>1988</v>
      </c>
      <c r="F2238" s="20"/>
      <c r="G2238" s="20"/>
      <c r="H2238" s="20"/>
      <c r="I2238" s="20"/>
      <c r="J2238" s="20"/>
      <c r="K2238" s="20"/>
      <c r="L2238" s="20"/>
      <c r="M2238" s="20"/>
      <c r="N2238" s="20"/>
      <c r="O2238" s="20"/>
      <c r="P2238" s="20"/>
      <c r="Q2238" s="20"/>
      <c r="R2238" s="20"/>
      <c r="S2238" s="20"/>
      <c r="T2238" s="20"/>
      <c r="U2238" s="20"/>
      <c r="V2238" s="20"/>
      <c r="W2238" s="20"/>
      <c r="X2238" s="20"/>
      <c r="Y2238" s="20"/>
      <c r="Z2238" s="20"/>
      <c r="AA2238" s="20"/>
      <c r="AB2238" s="20"/>
      <c r="AC2238" s="20"/>
      <c r="AD2238" s="209">
        <v>0.749</v>
      </c>
      <c r="AE2238" s="209">
        <v>1.6279999999999999</v>
      </c>
      <c r="AF2238" s="209">
        <v>1.137</v>
      </c>
      <c r="AG2238" s="209">
        <v>0.80200000000000005</v>
      </c>
      <c r="AH2238" s="209">
        <v>0.436</v>
      </c>
      <c r="AI2238" s="209">
        <v>0.13</v>
      </c>
      <c r="AJ2238" s="209">
        <v>3.4000000000000002E-2</v>
      </c>
      <c r="AK2238" s="20"/>
      <c r="AL2238" s="20"/>
      <c r="AM2238" s="209">
        <v>14.731999999999999</v>
      </c>
      <c r="AN2238" s="209">
        <v>2.0419999999999998</v>
      </c>
      <c r="AO2238" s="209">
        <v>1.7350000000000001</v>
      </c>
      <c r="AP2238" s="209">
        <v>3.5350000000000001</v>
      </c>
      <c r="AQ2238" s="209">
        <v>4.6740000000000004</v>
      </c>
      <c r="AR2238" s="209">
        <v>3.4580000000000002</v>
      </c>
      <c r="AS2238" s="209">
        <v>2.2639999999999998</v>
      </c>
      <c r="AT2238" s="209">
        <v>1.284</v>
      </c>
      <c r="AU2238" s="209">
        <v>0.45200000000000001</v>
      </c>
      <c r="AV2238" s="20"/>
      <c r="AW2238" s="20"/>
      <c r="AX2238" s="20"/>
      <c r="AY2238" s="209">
        <v>0.70399999999999996</v>
      </c>
      <c r="AZ2238" s="209">
        <v>1.292</v>
      </c>
      <c r="BA2238" s="209">
        <v>1.577</v>
      </c>
      <c r="BB2238" s="21">
        <f>BB2239+BB2240</f>
        <v>16.443000000000001</v>
      </c>
      <c r="BC2238" s="21">
        <f>BD2238</f>
        <v>22.100806451612904</v>
      </c>
      <c r="BD2238" s="22">
        <f t="shared" si="263"/>
        <v>22.100806451612904</v>
      </c>
      <c r="BE2238" s="21">
        <f>BC2238-BD2238</f>
        <v>0</v>
      </c>
      <c r="BF2238" s="2">
        <v>13.1</v>
      </c>
      <c r="BG2238" s="10">
        <v>6</v>
      </c>
      <c r="BH2238" s="21">
        <f t="shared" si="252"/>
        <v>1.6443000000000003E-2</v>
      </c>
      <c r="BI2238" s="22">
        <f t="shared" si="252"/>
        <v>1.6443000000000003E-2</v>
      </c>
      <c r="BJ2238" s="21">
        <f>BH2238-BI2238</f>
        <v>0</v>
      </c>
      <c r="BK2238" s="21">
        <v>4.9329000000000012E-2</v>
      </c>
      <c r="BL2238" s="22">
        <v>4.9329000000000012E-2</v>
      </c>
      <c r="BM2238" s="21">
        <v>0</v>
      </c>
      <c r="BN2238" s="21">
        <f t="shared" si="253"/>
        <v>0.19731600000000005</v>
      </c>
      <c r="BO2238" s="22">
        <f t="shared" si="253"/>
        <v>0.19731600000000005</v>
      </c>
      <c r="BP2238" s="21">
        <f t="shared" si="253"/>
        <v>0</v>
      </c>
    </row>
    <row r="2239" spans="1:68" ht="21.95" hidden="1" customHeight="1" outlineLevel="2" x14ac:dyDescent="0.2">
      <c r="A2239" s="10"/>
      <c r="B2239" s="18"/>
      <c r="C2239" s="18"/>
      <c r="D2239" s="18"/>
      <c r="E2239" s="23" t="s">
        <v>1989</v>
      </c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  <c r="X2239" s="24"/>
      <c r="Y2239" s="24"/>
      <c r="Z2239" s="24"/>
      <c r="AA2239" s="24"/>
      <c r="AB2239" s="24"/>
      <c r="AC2239" s="24"/>
      <c r="AD2239" s="208">
        <v>0.749</v>
      </c>
      <c r="AE2239" s="208">
        <v>1.6279999999999999</v>
      </c>
      <c r="AF2239" s="208">
        <v>1.137</v>
      </c>
      <c r="AG2239" s="208">
        <v>0.80200000000000005</v>
      </c>
      <c r="AH2239" s="208">
        <v>0.436</v>
      </c>
      <c r="AI2239" s="208">
        <v>0.13</v>
      </c>
      <c r="AJ2239" s="208">
        <v>3.4000000000000002E-2</v>
      </c>
      <c r="AK2239" s="24"/>
      <c r="AL2239" s="24"/>
      <c r="AM2239" s="208">
        <v>0.26400000000000001</v>
      </c>
      <c r="AN2239" s="208">
        <v>0.54200000000000004</v>
      </c>
      <c r="AO2239" s="208">
        <v>0.77100000000000002</v>
      </c>
      <c r="AP2239" s="208">
        <v>1.5109999999999999</v>
      </c>
      <c r="AQ2239" s="208">
        <v>1.9750000000000001</v>
      </c>
      <c r="AR2239" s="208">
        <v>1.41</v>
      </c>
      <c r="AS2239" s="208">
        <v>0.98</v>
      </c>
      <c r="AT2239" s="208">
        <v>0.53100000000000003</v>
      </c>
      <c r="AU2239" s="208">
        <v>0.17899999999999999</v>
      </c>
      <c r="AV2239" s="24"/>
      <c r="AW2239" s="24"/>
      <c r="AX2239" s="24"/>
      <c r="AY2239" s="208">
        <v>0.377</v>
      </c>
      <c r="AZ2239" s="208">
        <v>0.501</v>
      </c>
      <c r="BA2239" s="24"/>
      <c r="BB2239" s="21">
        <f t="shared" si="255"/>
        <v>1.9750000000000001</v>
      </c>
      <c r="BC2239" s="21"/>
      <c r="BD2239" s="22">
        <f t="shared" si="263"/>
        <v>2.6545698924731185</v>
      </c>
      <c r="BE2239" s="21"/>
      <c r="BG2239" s="10"/>
      <c r="BH2239" s="21">
        <f t="shared" si="252"/>
        <v>0</v>
      </c>
      <c r="BI2239" s="22">
        <f t="shared" si="252"/>
        <v>1.9750000000000002E-3</v>
      </c>
      <c r="BJ2239" s="21"/>
      <c r="BK2239" s="21">
        <v>0</v>
      </c>
      <c r="BL2239" s="22">
        <v>5.9250000000000006E-3</v>
      </c>
      <c r="BM2239" s="21"/>
      <c r="BN2239" s="21">
        <f t="shared" si="253"/>
        <v>0</v>
      </c>
      <c r="BO2239" s="22">
        <f t="shared" si="253"/>
        <v>2.3700000000000002E-2</v>
      </c>
      <c r="BP2239" s="21">
        <f t="shared" si="253"/>
        <v>0</v>
      </c>
    </row>
    <row r="2240" spans="1:68" ht="21.95" hidden="1" customHeight="1" outlineLevel="2" x14ac:dyDescent="0.2">
      <c r="A2240" s="10"/>
      <c r="B2240" s="18"/>
      <c r="C2240" s="18"/>
      <c r="D2240" s="18"/>
      <c r="E2240" s="23" t="s">
        <v>1990</v>
      </c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24"/>
      <c r="AF2240" s="24"/>
      <c r="AG2240" s="24"/>
      <c r="AH2240" s="24"/>
      <c r="AI2240" s="24"/>
      <c r="AJ2240" s="24"/>
      <c r="AK2240" s="24"/>
      <c r="AL2240" s="24"/>
      <c r="AM2240" s="208">
        <v>14.468</v>
      </c>
      <c r="AN2240" s="208">
        <v>1.5</v>
      </c>
      <c r="AO2240" s="208">
        <v>0.96399999999999997</v>
      </c>
      <c r="AP2240" s="208">
        <v>2.024</v>
      </c>
      <c r="AQ2240" s="208">
        <v>2.6989999999999998</v>
      </c>
      <c r="AR2240" s="208">
        <v>2.048</v>
      </c>
      <c r="AS2240" s="208">
        <v>1.284</v>
      </c>
      <c r="AT2240" s="208">
        <v>0.753</v>
      </c>
      <c r="AU2240" s="208">
        <v>0.27300000000000002</v>
      </c>
      <c r="AV2240" s="24"/>
      <c r="AW2240" s="24"/>
      <c r="AX2240" s="24"/>
      <c r="AY2240" s="208">
        <v>0.32700000000000001</v>
      </c>
      <c r="AZ2240" s="208">
        <v>0.79100000000000004</v>
      </c>
      <c r="BA2240" s="208">
        <v>1.577</v>
      </c>
      <c r="BB2240" s="21">
        <f t="shared" si="255"/>
        <v>14.468</v>
      </c>
      <c r="BC2240" s="21"/>
      <c r="BD2240" s="22">
        <f t="shared" si="263"/>
        <v>19.446236559139784</v>
      </c>
      <c r="BE2240" s="21"/>
      <c r="BG2240" s="10"/>
      <c r="BH2240" s="21">
        <f t="shared" si="252"/>
        <v>0</v>
      </c>
      <c r="BI2240" s="22">
        <f t="shared" si="252"/>
        <v>1.4468E-2</v>
      </c>
      <c r="BJ2240" s="21"/>
      <c r="BK2240" s="21">
        <v>0</v>
      </c>
      <c r="BL2240" s="22">
        <v>4.3403999999999998E-2</v>
      </c>
      <c r="BM2240" s="21"/>
      <c r="BN2240" s="21">
        <f t="shared" si="253"/>
        <v>0</v>
      </c>
      <c r="BO2240" s="22">
        <f t="shared" si="253"/>
        <v>0.17361599999999999</v>
      </c>
      <c r="BP2240" s="21">
        <f t="shared" si="253"/>
        <v>0</v>
      </c>
    </row>
    <row r="2241" spans="1:68" ht="11.1" hidden="1" customHeight="1" outlineLevel="1" collapsed="1" x14ac:dyDescent="0.2">
      <c r="A2241" s="10"/>
      <c r="B2241" s="18"/>
      <c r="C2241" s="18"/>
      <c r="D2241" s="18"/>
      <c r="E2241" s="19" t="s">
        <v>1991</v>
      </c>
      <c r="F2241" s="20"/>
      <c r="G2241" s="20"/>
      <c r="H2241" s="20"/>
      <c r="I2241" s="240">
        <v>6.984</v>
      </c>
      <c r="J2241" s="240"/>
      <c r="K2241" s="209">
        <v>3.1190000000000002</v>
      </c>
      <c r="L2241" s="20"/>
      <c r="M2241" s="20"/>
      <c r="N2241" s="20"/>
      <c r="O2241" s="20"/>
      <c r="P2241" s="209">
        <v>6.5759999999999996</v>
      </c>
      <c r="Q2241" s="209">
        <v>9.0180000000000007</v>
      </c>
      <c r="R2241" s="209">
        <v>7.9249999999999998</v>
      </c>
      <c r="S2241" s="209">
        <v>12.449</v>
      </c>
      <c r="T2241" s="209">
        <v>12.932</v>
      </c>
      <c r="U2241" s="209">
        <v>7.3959999999999999</v>
      </c>
      <c r="V2241" s="209">
        <v>5.0220000000000002</v>
      </c>
      <c r="W2241" s="209">
        <v>2.2149999999999999</v>
      </c>
      <c r="X2241" s="20"/>
      <c r="Y2241" s="20"/>
      <c r="Z2241" s="20"/>
      <c r="AA2241" s="209">
        <v>2.9649999999999999</v>
      </c>
      <c r="AB2241" s="209">
        <v>4.827</v>
      </c>
      <c r="AC2241" s="209">
        <v>10.475</v>
      </c>
      <c r="AD2241" s="209">
        <v>11.037000000000001</v>
      </c>
      <c r="AE2241" s="209">
        <v>11.474</v>
      </c>
      <c r="AF2241" s="209">
        <v>12.302</v>
      </c>
      <c r="AG2241" s="209">
        <v>7.2220000000000004</v>
      </c>
      <c r="AH2241" s="209">
        <v>4.4950000000000001</v>
      </c>
      <c r="AI2241" s="209">
        <v>4.4630000000000001</v>
      </c>
      <c r="AJ2241" s="209">
        <v>0.66600000000000004</v>
      </c>
      <c r="AK2241" s="20"/>
      <c r="AL2241" s="20"/>
      <c r="AM2241" s="209">
        <v>1.635</v>
      </c>
      <c r="AN2241" s="209">
        <v>4.37</v>
      </c>
      <c r="AO2241" s="209">
        <v>9.1170000000000009</v>
      </c>
      <c r="AP2241" s="209">
        <v>12.218</v>
      </c>
      <c r="AQ2241" s="209">
        <v>15.007</v>
      </c>
      <c r="AR2241" s="209">
        <v>12.278</v>
      </c>
      <c r="AS2241" s="209">
        <v>8.1229999999999993</v>
      </c>
      <c r="AT2241" s="209">
        <v>4.944</v>
      </c>
      <c r="AU2241" s="209">
        <v>2.1259999999999999</v>
      </c>
      <c r="AV2241" s="20"/>
      <c r="AW2241" s="20"/>
      <c r="AX2241" s="20"/>
      <c r="AY2241" s="209">
        <v>2.085</v>
      </c>
      <c r="AZ2241" s="209">
        <v>3.8889999999999998</v>
      </c>
      <c r="BA2241" s="209">
        <v>7.4420000000000002</v>
      </c>
      <c r="BB2241" s="21">
        <f>BB2242+BB2243</f>
        <v>16.439</v>
      </c>
      <c r="BC2241" s="21">
        <f>BD2241</f>
        <v>22.09543010752688</v>
      </c>
      <c r="BD2241" s="22">
        <f t="shared" si="263"/>
        <v>22.09543010752688</v>
      </c>
      <c r="BE2241" s="21">
        <f>BC2241-BD2241</f>
        <v>0</v>
      </c>
      <c r="BG2241" s="10">
        <v>6</v>
      </c>
      <c r="BH2241" s="21">
        <f t="shared" si="252"/>
        <v>1.6438999999999999E-2</v>
      </c>
      <c r="BI2241" s="22">
        <f t="shared" si="252"/>
        <v>1.6438999999999999E-2</v>
      </c>
      <c r="BJ2241" s="21">
        <f>BH2241-BI2241</f>
        <v>0</v>
      </c>
      <c r="BK2241" s="21">
        <v>4.9317E-2</v>
      </c>
      <c r="BL2241" s="22">
        <v>4.9317E-2</v>
      </c>
      <c r="BM2241" s="21">
        <v>0</v>
      </c>
      <c r="BN2241" s="21">
        <f t="shared" si="253"/>
        <v>0.197268</v>
      </c>
      <c r="BO2241" s="22">
        <f t="shared" si="253"/>
        <v>0.197268</v>
      </c>
      <c r="BP2241" s="21">
        <f t="shared" si="253"/>
        <v>0</v>
      </c>
    </row>
    <row r="2242" spans="1:68" ht="11.1" hidden="1" customHeight="1" outlineLevel="2" x14ac:dyDescent="0.2">
      <c r="A2242" s="10"/>
      <c r="B2242" s="18"/>
      <c r="C2242" s="18"/>
      <c r="D2242" s="18"/>
      <c r="E2242" s="23" t="s">
        <v>1992</v>
      </c>
      <c r="F2242" s="24"/>
      <c r="G2242" s="24"/>
      <c r="H2242" s="24"/>
      <c r="I2242" s="239">
        <v>6.9630000000000001</v>
      </c>
      <c r="J2242" s="239"/>
      <c r="K2242" s="208">
        <v>3.1190000000000002</v>
      </c>
      <c r="L2242" s="24"/>
      <c r="M2242" s="24"/>
      <c r="N2242" s="24"/>
      <c r="O2242" s="24"/>
      <c r="P2242" s="208">
        <v>5.9370000000000003</v>
      </c>
      <c r="Q2242" s="208">
        <v>3.2389999999999999</v>
      </c>
      <c r="R2242" s="208">
        <v>3.1970000000000001</v>
      </c>
      <c r="S2242" s="208">
        <v>3.9529999999999998</v>
      </c>
      <c r="T2242" s="208">
        <v>5.1929999999999996</v>
      </c>
      <c r="U2242" s="208">
        <v>3.915</v>
      </c>
      <c r="V2242" s="208">
        <v>3.8969999999999998</v>
      </c>
      <c r="W2242" s="208">
        <v>2.2149999999999999</v>
      </c>
      <c r="X2242" s="24"/>
      <c r="Y2242" s="24"/>
      <c r="Z2242" s="24"/>
      <c r="AA2242" s="208">
        <v>2.9649999999999999</v>
      </c>
      <c r="AB2242" s="208">
        <v>3.738</v>
      </c>
      <c r="AC2242" s="208">
        <v>4.7889999999999997</v>
      </c>
      <c r="AD2242" s="208">
        <v>3.879</v>
      </c>
      <c r="AE2242" s="208">
        <v>4.6509999999999998</v>
      </c>
      <c r="AF2242" s="208">
        <v>4.673</v>
      </c>
      <c r="AG2242" s="208">
        <v>3.5910000000000002</v>
      </c>
      <c r="AH2242" s="208">
        <v>4.4950000000000001</v>
      </c>
      <c r="AI2242" s="208">
        <v>4.4630000000000001</v>
      </c>
      <c r="AJ2242" s="208">
        <v>0.66600000000000004</v>
      </c>
      <c r="AK2242" s="24"/>
      <c r="AL2242" s="24"/>
      <c r="AM2242" s="208">
        <v>1.635</v>
      </c>
      <c r="AN2242" s="208">
        <v>4.37</v>
      </c>
      <c r="AO2242" s="208">
        <v>7.633</v>
      </c>
      <c r="AP2242" s="208">
        <v>5.7210000000000001</v>
      </c>
      <c r="AQ2242" s="208">
        <v>7.9429999999999996</v>
      </c>
      <c r="AR2242" s="208">
        <v>5.0919999999999996</v>
      </c>
      <c r="AS2242" s="208">
        <v>3.9609999999999999</v>
      </c>
      <c r="AT2242" s="208">
        <v>3.9430000000000001</v>
      </c>
      <c r="AU2242" s="208">
        <v>2.1259999999999999</v>
      </c>
      <c r="AV2242" s="24"/>
      <c r="AW2242" s="24"/>
      <c r="AX2242" s="24"/>
      <c r="AY2242" s="208">
        <v>2.085</v>
      </c>
      <c r="AZ2242" s="208">
        <v>3.8889999999999998</v>
      </c>
      <c r="BA2242" s="208">
        <v>6.5330000000000004</v>
      </c>
      <c r="BB2242" s="21">
        <f t="shared" si="255"/>
        <v>7.9429999999999996</v>
      </c>
      <c r="BC2242" s="21"/>
      <c r="BD2242" s="22">
        <f t="shared" si="263"/>
        <v>10.676075268817204</v>
      </c>
      <c r="BE2242" s="21"/>
      <c r="BG2242" s="10"/>
      <c r="BH2242" s="21">
        <f t="shared" si="252"/>
        <v>0</v>
      </c>
      <c r="BI2242" s="22">
        <f t="shared" si="252"/>
        <v>7.9430000000000004E-3</v>
      </c>
      <c r="BJ2242" s="21"/>
      <c r="BK2242" s="21">
        <v>0</v>
      </c>
      <c r="BL2242" s="22">
        <v>2.3829000000000003E-2</v>
      </c>
      <c r="BM2242" s="21"/>
      <c r="BN2242" s="21">
        <f t="shared" si="253"/>
        <v>0</v>
      </c>
      <c r="BO2242" s="22">
        <f t="shared" si="253"/>
        <v>9.5316000000000012E-2</v>
      </c>
      <c r="BP2242" s="21">
        <f t="shared" si="253"/>
        <v>0</v>
      </c>
    </row>
    <row r="2243" spans="1:68" ht="11.1" hidden="1" customHeight="1" outlineLevel="2" x14ac:dyDescent="0.2">
      <c r="A2243" s="10"/>
      <c r="B2243" s="18"/>
      <c r="C2243" s="18"/>
      <c r="D2243" s="18"/>
      <c r="E2243" s="23" t="s">
        <v>1993</v>
      </c>
      <c r="F2243" s="24"/>
      <c r="G2243" s="24"/>
      <c r="H2243" s="24"/>
      <c r="I2243" s="239">
        <v>2.1000000000000001E-2</v>
      </c>
      <c r="J2243" s="239"/>
      <c r="K2243" s="24"/>
      <c r="L2243" s="24"/>
      <c r="M2243" s="24"/>
      <c r="N2243" s="24"/>
      <c r="O2243" s="24"/>
      <c r="P2243" s="208">
        <v>0.63900000000000001</v>
      </c>
      <c r="Q2243" s="208">
        <v>5.7789999999999999</v>
      </c>
      <c r="R2243" s="208">
        <v>4.7279999999999998</v>
      </c>
      <c r="S2243" s="208">
        <v>8.4960000000000004</v>
      </c>
      <c r="T2243" s="208">
        <v>7.7389999999999999</v>
      </c>
      <c r="U2243" s="208">
        <v>3.4809999999999999</v>
      </c>
      <c r="V2243" s="208">
        <v>1.125</v>
      </c>
      <c r="W2243" s="24"/>
      <c r="X2243" s="24"/>
      <c r="Y2243" s="24"/>
      <c r="Z2243" s="24"/>
      <c r="AA2243" s="24"/>
      <c r="AB2243" s="208">
        <v>1.089</v>
      </c>
      <c r="AC2243" s="208">
        <v>5.6859999999999999</v>
      </c>
      <c r="AD2243" s="208">
        <v>7.1580000000000004</v>
      </c>
      <c r="AE2243" s="208">
        <v>6.8230000000000004</v>
      </c>
      <c r="AF2243" s="208">
        <v>7.6289999999999996</v>
      </c>
      <c r="AG2243" s="208">
        <v>3.6309999999999998</v>
      </c>
      <c r="AH2243" s="24"/>
      <c r="AI2243" s="24"/>
      <c r="AJ2243" s="24"/>
      <c r="AK2243" s="24"/>
      <c r="AL2243" s="24"/>
      <c r="AM2243" s="24"/>
      <c r="AN2243" s="24"/>
      <c r="AO2243" s="208">
        <v>1.484</v>
      </c>
      <c r="AP2243" s="208">
        <v>6.4969999999999999</v>
      </c>
      <c r="AQ2243" s="208">
        <v>7.0640000000000001</v>
      </c>
      <c r="AR2243" s="208">
        <v>7.1859999999999999</v>
      </c>
      <c r="AS2243" s="208">
        <v>4.1619999999999999</v>
      </c>
      <c r="AT2243" s="208">
        <v>1.0009999999999999</v>
      </c>
      <c r="AU2243" s="24"/>
      <c r="AV2243" s="24"/>
      <c r="AW2243" s="24"/>
      <c r="AX2243" s="24"/>
      <c r="AY2243" s="24"/>
      <c r="AZ2243" s="24"/>
      <c r="BA2243" s="208">
        <v>0.90900000000000003</v>
      </c>
      <c r="BB2243" s="21">
        <f t="shared" si="255"/>
        <v>8.4960000000000004</v>
      </c>
      <c r="BC2243" s="21"/>
      <c r="BD2243" s="22">
        <f t="shared" si="263"/>
        <v>11.419354838709678</v>
      </c>
      <c r="BE2243" s="21"/>
      <c r="BG2243" s="10"/>
      <c r="BH2243" s="21">
        <f t="shared" si="252"/>
        <v>0</v>
      </c>
      <c r="BI2243" s="22">
        <f t="shared" si="252"/>
        <v>8.4960000000000001E-3</v>
      </c>
      <c r="BJ2243" s="21"/>
      <c r="BK2243" s="21">
        <v>0</v>
      </c>
      <c r="BL2243" s="22">
        <v>2.5488E-2</v>
      </c>
      <c r="BM2243" s="21"/>
      <c r="BN2243" s="21">
        <f t="shared" si="253"/>
        <v>0</v>
      </c>
      <c r="BO2243" s="22">
        <f t="shared" si="253"/>
        <v>0.101952</v>
      </c>
      <c r="BP2243" s="21">
        <f t="shared" si="253"/>
        <v>0</v>
      </c>
    </row>
    <row r="2244" spans="1:68" ht="11.1" hidden="1" customHeight="1" outlineLevel="1" collapsed="1" x14ac:dyDescent="0.2">
      <c r="A2244" s="10"/>
      <c r="B2244" s="18"/>
      <c r="C2244" s="18"/>
      <c r="D2244" s="18"/>
      <c r="E2244" s="19" t="s">
        <v>22</v>
      </c>
      <c r="F2244" s="20"/>
      <c r="G2244" s="20"/>
      <c r="H2244" s="20"/>
      <c r="I2244" s="20"/>
      <c r="J2244" s="20"/>
      <c r="K2244" s="20"/>
      <c r="L2244" s="20"/>
      <c r="M2244" s="20"/>
      <c r="N2244" s="20"/>
      <c r="O2244" s="20"/>
      <c r="P2244" s="20"/>
      <c r="Q2244" s="20"/>
      <c r="R2244" s="20"/>
      <c r="S2244" s="20"/>
      <c r="T2244" s="20"/>
      <c r="U2244" s="20"/>
      <c r="V2244" s="20"/>
      <c r="W2244" s="20"/>
      <c r="X2244" s="20"/>
      <c r="Y2244" s="20"/>
      <c r="Z2244" s="20"/>
      <c r="AA2244" s="20"/>
      <c r="AB2244" s="20"/>
      <c r="AC2244" s="20"/>
      <c r="AD2244" s="20"/>
      <c r="AE2244" s="20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9">
        <v>338.07600000000002</v>
      </c>
      <c r="AQ2244" s="209">
        <v>121.848</v>
      </c>
      <c r="AR2244" s="209">
        <v>70.754000000000005</v>
      </c>
      <c r="AS2244" s="209">
        <v>95.753</v>
      </c>
      <c r="AT2244" s="209">
        <v>69.721000000000004</v>
      </c>
      <c r="AU2244" s="209">
        <v>59.204999999999998</v>
      </c>
      <c r="AV2244" s="209">
        <v>14.324</v>
      </c>
      <c r="AW2244" s="209">
        <v>5.0019999999999998</v>
      </c>
      <c r="AX2244" s="209">
        <v>10.563000000000001</v>
      </c>
      <c r="AY2244" s="209">
        <v>27.145</v>
      </c>
      <c r="AZ2244" s="209">
        <v>25.122</v>
      </c>
      <c r="BA2244" s="209">
        <v>61.15</v>
      </c>
      <c r="BB2244" s="21">
        <f>BB2245+BB2246+BB2247</f>
        <v>349.99300000000005</v>
      </c>
      <c r="BC2244" s="21">
        <f>BD2244</f>
        <v>470.42069892473125</v>
      </c>
      <c r="BD2244" s="22">
        <f t="shared" si="263"/>
        <v>470.42069892473125</v>
      </c>
      <c r="BE2244" s="21">
        <f>BC2244-BD2244</f>
        <v>0</v>
      </c>
      <c r="BF2244" s="2">
        <v>325</v>
      </c>
      <c r="BG2244" s="10">
        <v>4</v>
      </c>
      <c r="BH2244" s="21">
        <f t="shared" si="252"/>
        <v>0.349993</v>
      </c>
      <c r="BI2244" s="22">
        <f t="shared" si="252"/>
        <v>0.349993</v>
      </c>
      <c r="BJ2244" s="21">
        <f>BH2244-BI2244</f>
        <v>0</v>
      </c>
      <c r="BK2244" s="21">
        <v>1.049979</v>
      </c>
      <c r="BL2244" s="22">
        <v>1.049979</v>
      </c>
      <c r="BM2244" s="21">
        <v>0</v>
      </c>
      <c r="BN2244" s="21">
        <f t="shared" si="253"/>
        <v>4.199916</v>
      </c>
      <c r="BO2244" s="22">
        <f t="shared" si="253"/>
        <v>4.199916</v>
      </c>
      <c r="BP2244" s="21">
        <f t="shared" si="253"/>
        <v>0</v>
      </c>
    </row>
    <row r="2245" spans="1:68" ht="11.1" hidden="1" customHeight="1" outlineLevel="2" x14ac:dyDescent="0.2">
      <c r="A2245" s="10"/>
      <c r="B2245" s="18"/>
      <c r="C2245" s="18"/>
      <c r="D2245" s="18"/>
      <c r="E2245" s="23" t="s">
        <v>1994</v>
      </c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  <c r="X2245" s="24"/>
      <c r="Y2245" s="24"/>
      <c r="Z2245" s="24"/>
      <c r="AA2245" s="24"/>
      <c r="AB2245" s="24"/>
      <c r="AC2245" s="24"/>
      <c r="AD2245" s="24"/>
      <c r="AE2245" s="24"/>
      <c r="AF2245" s="24"/>
      <c r="AG2245" s="24"/>
      <c r="AH2245" s="24"/>
      <c r="AI2245" s="24"/>
      <c r="AJ2245" s="24"/>
      <c r="AK2245" s="24"/>
      <c r="AL2245" s="24"/>
      <c r="AM2245" s="24"/>
      <c r="AN2245" s="24"/>
      <c r="AO2245" s="24"/>
      <c r="AP2245" s="24"/>
      <c r="AQ2245" s="24"/>
      <c r="AR2245" s="24"/>
      <c r="AS2245" s="24"/>
      <c r="AT2245" s="24"/>
      <c r="AU2245" s="24"/>
      <c r="AV2245" s="24"/>
      <c r="AW2245" s="24"/>
      <c r="AX2245" s="24"/>
      <c r="AY2245" s="24"/>
      <c r="AZ2245" s="24"/>
      <c r="BA2245" s="208">
        <v>10.63</v>
      </c>
      <c r="BB2245" s="21">
        <f t="shared" si="255"/>
        <v>10.63</v>
      </c>
      <c r="BC2245" s="21"/>
      <c r="BD2245" s="22">
        <f t="shared" si="263"/>
        <v>14.287634408602152</v>
      </c>
      <c r="BE2245" s="21"/>
      <c r="BG2245" s="10"/>
      <c r="BH2245" s="21">
        <f t="shared" si="252"/>
        <v>0</v>
      </c>
      <c r="BI2245" s="22">
        <f t="shared" si="252"/>
        <v>1.0630000000000002E-2</v>
      </c>
      <c r="BJ2245" s="21"/>
      <c r="BK2245" s="21">
        <v>0</v>
      </c>
      <c r="BL2245" s="22">
        <v>3.1890000000000009E-2</v>
      </c>
      <c r="BM2245" s="21"/>
      <c r="BN2245" s="21">
        <f t="shared" si="253"/>
        <v>0</v>
      </c>
      <c r="BO2245" s="22">
        <f t="shared" si="253"/>
        <v>0.12756000000000003</v>
      </c>
      <c r="BP2245" s="21">
        <f t="shared" si="253"/>
        <v>0</v>
      </c>
    </row>
    <row r="2246" spans="1:68" ht="11.1" hidden="1" customHeight="1" outlineLevel="2" x14ac:dyDescent="0.2">
      <c r="A2246" s="10"/>
      <c r="B2246" s="18"/>
      <c r="C2246" s="18"/>
      <c r="D2246" s="18"/>
      <c r="E2246" s="23" t="s">
        <v>1995</v>
      </c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4"/>
      <c r="X2246" s="24"/>
      <c r="Y2246" s="24"/>
      <c r="Z2246" s="24"/>
      <c r="AA2246" s="24"/>
      <c r="AB2246" s="24"/>
      <c r="AC2246" s="24"/>
      <c r="AD2246" s="24"/>
      <c r="AE2246" s="24"/>
      <c r="AF2246" s="24"/>
      <c r="AG2246" s="24"/>
      <c r="AH2246" s="24"/>
      <c r="AI2246" s="24"/>
      <c r="AJ2246" s="24"/>
      <c r="AK2246" s="24"/>
      <c r="AL2246" s="24"/>
      <c r="AM2246" s="24"/>
      <c r="AN2246" s="24"/>
      <c r="AO2246" s="24"/>
      <c r="AP2246" s="24"/>
      <c r="AQ2246" s="24"/>
      <c r="AR2246" s="24"/>
      <c r="AS2246" s="24"/>
      <c r="AT2246" s="24"/>
      <c r="AU2246" s="24"/>
      <c r="AV2246" s="24"/>
      <c r="AW2246" s="24"/>
      <c r="AX2246" s="24"/>
      <c r="AY2246" s="24"/>
      <c r="AZ2246" s="24"/>
      <c r="BA2246" s="208">
        <v>1.2869999999999999</v>
      </c>
      <c r="BB2246" s="21">
        <f t="shared" si="255"/>
        <v>1.2869999999999999</v>
      </c>
      <c r="BC2246" s="21"/>
      <c r="BD2246" s="22">
        <f t="shared" si="263"/>
        <v>1.7298387096774193</v>
      </c>
      <c r="BE2246" s="21"/>
      <c r="BG2246" s="10"/>
      <c r="BH2246" s="21">
        <f t="shared" si="252"/>
        <v>0</v>
      </c>
      <c r="BI2246" s="22">
        <f t="shared" si="252"/>
        <v>1.2869999999999999E-3</v>
      </c>
      <c r="BJ2246" s="21"/>
      <c r="BK2246" s="21">
        <v>0</v>
      </c>
      <c r="BL2246" s="22">
        <v>3.8609999999999998E-3</v>
      </c>
      <c r="BM2246" s="21"/>
      <c r="BN2246" s="21">
        <f t="shared" si="253"/>
        <v>0</v>
      </c>
      <c r="BO2246" s="22">
        <f t="shared" si="253"/>
        <v>1.5443999999999999E-2</v>
      </c>
      <c r="BP2246" s="21">
        <f t="shared" si="253"/>
        <v>0</v>
      </c>
    </row>
    <row r="2247" spans="1:68" ht="11.1" hidden="1" customHeight="1" outlineLevel="2" x14ac:dyDescent="0.2">
      <c r="A2247" s="10"/>
      <c r="B2247" s="18"/>
      <c r="C2247" s="18"/>
      <c r="D2247" s="18"/>
      <c r="E2247" s="23" t="s">
        <v>1996</v>
      </c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4"/>
      <c r="Z2247" s="24"/>
      <c r="AA2247" s="24"/>
      <c r="AB2247" s="24"/>
      <c r="AC2247" s="24"/>
      <c r="AD2247" s="24"/>
      <c r="AE2247" s="24"/>
      <c r="AF2247" s="24"/>
      <c r="AG2247" s="24"/>
      <c r="AH2247" s="24"/>
      <c r="AI2247" s="24"/>
      <c r="AJ2247" s="24"/>
      <c r="AK2247" s="24"/>
      <c r="AL2247" s="24"/>
      <c r="AM2247" s="24"/>
      <c r="AN2247" s="24"/>
      <c r="AO2247" s="24"/>
      <c r="AP2247" s="208">
        <v>338.07600000000002</v>
      </c>
      <c r="AQ2247" s="208">
        <v>121.848</v>
      </c>
      <c r="AR2247" s="208">
        <v>70.754000000000005</v>
      </c>
      <c r="AS2247" s="208">
        <v>95.753</v>
      </c>
      <c r="AT2247" s="208">
        <v>69.721000000000004</v>
      </c>
      <c r="AU2247" s="208">
        <v>59.204999999999998</v>
      </c>
      <c r="AV2247" s="208">
        <v>14.324</v>
      </c>
      <c r="AW2247" s="208">
        <v>5.0019999999999998</v>
      </c>
      <c r="AX2247" s="208">
        <v>10.563000000000001</v>
      </c>
      <c r="AY2247" s="208">
        <v>27.145</v>
      </c>
      <c r="AZ2247" s="208">
        <v>25.122</v>
      </c>
      <c r="BA2247" s="208">
        <v>49.232999999999997</v>
      </c>
      <c r="BB2247" s="21">
        <f t="shared" si="255"/>
        <v>338.07600000000002</v>
      </c>
      <c r="BC2247" s="21"/>
      <c r="BD2247" s="22">
        <f t="shared" si="263"/>
        <v>454.40322580645164</v>
      </c>
      <c r="BE2247" s="21"/>
      <c r="BG2247" s="10"/>
      <c r="BH2247" s="21">
        <f t="shared" si="252"/>
        <v>0</v>
      </c>
      <c r="BI2247" s="22">
        <f t="shared" si="252"/>
        <v>0.33807599999999999</v>
      </c>
      <c r="BJ2247" s="21"/>
      <c r="BK2247" s="21">
        <v>0</v>
      </c>
      <c r="BL2247" s="22">
        <v>1.0142279999999999</v>
      </c>
      <c r="BM2247" s="21"/>
      <c r="BN2247" s="21">
        <f t="shared" si="253"/>
        <v>0</v>
      </c>
      <c r="BO2247" s="22">
        <f t="shared" si="253"/>
        <v>4.0569119999999996</v>
      </c>
      <c r="BP2247" s="21">
        <f t="shared" si="253"/>
        <v>0</v>
      </c>
    </row>
    <row r="2248" spans="1:68" ht="11.1" customHeight="1" outlineLevel="1" collapsed="1" x14ac:dyDescent="0.2">
      <c r="A2248" s="10"/>
      <c r="B2248" s="18"/>
      <c r="C2248" s="18"/>
      <c r="D2248" s="18"/>
      <c r="E2248" s="19" t="s">
        <v>1997</v>
      </c>
      <c r="F2248" s="209">
        <v>2.3919999999999999</v>
      </c>
      <c r="G2248" s="209">
        <v>1.8140000000000001</v>
      </c>
      <c r="H2248" s="209">
        <v>1.2270000000000001</v>
      </c>
      <c r="I2248" s="240">
        <v>0.88500000000000001</v>
      </c>
      <c r="J2248" s="240"/>
      <c r="K2248" s="209">
        <v>0.40400000000000003</v>
      </c>
      <c r="L2248" s="20"/>
      <c r="M2248" s="20"/>
      <c r="N2248" s="20"/>
      <c r="O2248" s="20"/>
      <c r="P2248" s="209">
        <v>1.2470000000000001</v>
      </c>
      <c r="Q2248" s="20"/>
      <c r="R2248" s="209">
        <v>2.9950000000000001</v>
      </c>
      <c r="S2248" s="209">
        <v>2.1789999999999998</v>
      </c>
      <c r="T2248" s="209">
        <v>2.327</v>
      </c>
      <c r="U2248" s="209">
        <v>1.373</v>
      </c>
      <c r="V2248" s="209">
        <v>0.54500000000000004</v>
      </c>
      <c r="W2248" s="20"/>
      <c r="X2248" s="209">
        <v>0.68500000000000005</v>
      </c>
      <c r="Y2248" s="20"/>
      <c r="Z2248" s="20"/>
      <c r="AA2248" s="20"/>
      <c r="AB2248" s="209">
        <v>1.2010000000000001</v>
      </c>
      <c r="AC2248" s="209">
        <v>1.444</v>
      </c>
      <c r="AD2248" s="209">
        <v>1.57</v>
      </c>
      <c r="AE2248" s="209">
        <v>1.952</v>
      </c>
      <c r="AF2248" s="209">
        <v>1.8140000000000001</v>
      </c>
      <c r="AG2248" s="209">
        <v>0.877</v>
      </c>
      <c r="AH2248" s="209">
        <v>0.78200000000000003</v>
      </c>
      <c r="AI2248" s="209">
        <v>0.46100000000000002</v>
      </c>
      <c r="AJ2248" s="209">
        <v>0.13400000000000001</v>
      </c>
      <c r="AK2248" s="20"/>
      <c r="AL2248" s="20"/>
      <c r="AM2248" s="209">
        <v>0.39800000000000002</v>
      </c>
      <c r="AN2248" s="209">
        <v>0.68100000000000005</v>
      </c>
      <c r="AO2248" s="209">
        <v>1.7010000000000001</v>
      </c>
      <c r="AP2248" s="209">
        <v>1.9059999999999999</v>
      </c>
      <c r="AQ2248" s="209">
        <v>2.0939999999999999</v>
      </c>
      <c r="AR2248" s="209">
        <v>2.1509999999999998</v>
      </c>
      <c r="AS2248" s="209">
        <v>1.1830000000000001</v>
      </c>
      <c r="AT2248" s="209">
        <v>0.86599999999999999</v>
      </c>
      <c r="AU2248" s="209">
        <v>0.3</v>
      </c>
      <c r="AV2248" s="20"/>
      <c r="AW2248" s="20"/>
      <c r="AX2248" s="20"/>
      <c r="AY2248" s="209">
        <v>0.36599999999999999</v>
      </c>
      <c r="AZ2248" s="209">
        <v>0.53400000000000003</v>
      </c>
      <c r="BA2248" s="209">
        <v>1.4</v>
      </c>
      <c r="BB2248" s="21">
        <f t="shared" si="255"/>
        <v>2.9950000000000001</v>
      </c>
      <c r="BC2248" s="21">
        <f>BF2248</f>
        <v>4.12</v>
      </c>
      <c r="BD2248" s="22">
        <f t="shared" si="263"/>
        <v>4.025537634408602</v>
      </c>
      <c r="BE2248" s="21">
        <f>BC2248-BD2248</f>
        <v>9.446236559139809E-2</v>
      </c>
      <c r="BF2248" s="2">
        <v>4.12</v>
      </c>
      <c r="BG2248" s="10">
        <v>7</v>
      </c>
      <c r="BH2248" s="21">
        <f t="shared" si="252"/>
        <v>3.0652799999999997E-3</v>
      </c>
      <c r="BI2248" s="22">
        <f t="shared" si="252"/>
        <v>2.9949999999999998E-3</v>
      </c>
      <c r="BJ2248" s="21">
        <f>BH2248-BI2248</f>
        <v>7.0279999999999822E-5</v>
      </c>
      <c r="BK2248" s="21">
        <v>9.1958399999999985E-3</v>
      </c>
      <c r="BL2248" s="22">
        <v>8.9849999999999999E-3</v>
      </c>
      <c r="BM2248" s="21">
        <v>2.108399999999986E-4</v>
      </c>
      <c r="BN2248" s="21">
        <f t="shared" si="253"/>
        <v>3.6783359999999994E-2</v>
      </c>
      <c r="BO2248" s="22">
        <f t="shared" si="253"/>
        <v>3.594E-2</v>
      </c>
      <c r="BP2248" s="21">
        <f t="shared" si="253"/>
        <v>8.4335999999999439E-4</v>
      </c>
    </row>
    <row r="2249" spans="1:68" ht="11.1" hidden="1" customHeight="1" outlineLevel="2" x14ac:dyDescent="0.2">
      <c r="A2249" s="10"/>
      <c r="B2249" s="18"/>
      <c r="C2249" s="18"/>
      <c r="D2249" s="18"/>
      <c r="E2249" s="23" t="s">
        <v>1998</v>
      </c>
      <c r="F2249" s="208">
        <v>2.3919999999999999</v>
      </c>
      <c r="G2249" s="208">
        <v>1.8140000000000001</v>
      </c>
      <c r="H2249" s="208">
        <v>1.2270000000000001</v>
      </c>
      <c r="I2249" s="239">
        <v>0.88500000000000001</v>
      </c>
      <c r="J2249" s="239"/>
      <c r="K2249" s="208">
        <v>0.40400000000000003</v>
      </c>
      <c r="L2249" s="24"/>
      <c r="M2249" s="24"/>
      <c r="N2249" s="24"/>
      <c r="O2249" s="24"/>
      <c r="P2249" s="208">
        <v>1.2470000000000001</v>
      </c>
      <c r="Q2249" s="24"/>
      <c r="R2249" s="208">
        <v>2.9950000000000001</v>
      </c>
      <c r="S2249" s="208">
        <v>2.1789999999999998</v>
      </c>
      <c r="T2249" s="208">
        <v>2.327</v>
      </c>
      <c r="U2249" s="208">
        <v>1.373</v>
      </c>
      <c r="V2249" s="208">
        <v>0.54500000000000004</v>
      </c>
      <c r="W2249" s="24"/>
      <c r="X2249" s="208">
        <v>0.68500000000000005</v>
      </c>
      <c r="Y2249" s="24"/>
      <c r="Z2249" s="24"/>
      <c r="AA2249" s="24"/>
      <c r="AB2249" s="208">
        <v>1.2010000000000001</v>
      </c>
      <c r="AC2249" s="208">
        <v>1.444</v>
      </c>
      <c r="AD2249" s="208">
        <v>1.57</v>
      </c>
      <c r="AE2249" s="208">
        <v>1.952</v>
      </c>
      <c r="AF2249" s="208">
        <v>1.8140000000000001</v>
      </c>
      <c r="AG2249" s="208">
        <v>0.877</v>
      </c>
      <c r="AH2249" s="208">
        <v>0.78200000000000003</v>
      </c>
      <c r="AI2249" s="208">
        <v>0.46100000000000002</v>
      </c>
      <c r="AJ2249" s="208">
        <v>0.13400000000000001</v>
      </c>
      <c r="AK2249" s="24"/>
      <c r="AL2249" s="24"/>
      <c r="AM2249" s="208">
        <v>0.39800000000000002</v>
      </c>
      <c r="AN2249" s="208">
        <v>0.68100000000000005</v>
      </c>
      <c r="AO2249" s="208">
        <v>1.7010000000000001</v>
      </c>
      <c r="AP2249" s="208">
        <v>1.9059999999999999</v>
      </c>
      <c r="AQ2249" s="208">
        <v>2.0939999999999999</v>
      </c>
      <c r="AR2249" s="208">
        <v>2.1509999999999998</v>
      </c>
      <c r="AS2249" s="208">
        <v>1.1830000000000001</v>
      </c>
      <c r="AT2249" s="208">
        <v>0.86599999999999999</v>
      </c>
      <c r="AU2249" s="208">
        <v>0.3</v>
      </c>
      <c r="AV2249" s="24"/>
      <c r="AW2249" s="24"/>
      <c r="AX2249" s="24"/>
      <c r="AY2249" s="208">
        <v>0.36599999999999999</v>
      </c>
      <c r="AZ2249" s="208">
        <v>0.53400000000000003</v>
      </c>
      <c r="BA2249" s="208">
        <v>1.4</v>
      </c>
      <c r="BB2249" s="21">
        <f t="shared" si="255"/>
        <v>2.9950000000000001</v>
      </c>
      <c r="BC2249" s="21"/>
      <c r="BD2249" s="22">
        <f t="shared" si="263"/>
        <v>4.025537634408602</v>
      </c>
      <c r="BE2249" s="21"/>
      <c r="BG2249" s="10"/>
      <c r="BH2249" s="21">
        <f t="shared" si="252"/>
        <v>0</v>
      </c>
      <c r="BI2249" s="22">
        <f t="shared" si="252"/>
        <v>2.9949999999999998E-3</v>
      </c>
      <c r="BJ2249" s="21"/>
      <c r="BK2249" s="21">
        <v>0</v>
      </c>
      <c r="BL2249" s="22">
        <v>8.9849999999999999E-3</v>
      </c>
      <c r="BM2249" s="21"/>
      <c r="BN2249" s="21">
        <f t="shared" si="253"/>
        <v>0</v>
      </c>
      <c r="BO2249" s="22">
        <f t="shared" si="253"/>
        <v>3.594E-2</v>
      </c>
      <c r="BP2249" s="21">
        <f t="shared" si="253"/>
        <v>0</v>
      </c>
    </row>
    <row r="2250" spans="1:68" ht="11.1" hidden="1" customHeight="1" outlineLevel="1" collapsed="1" x14ac:dyDescent="0.2">
      <c r="A2250" s="10"/>
      <c r="B2250" s="18"/>
      <c r="C2250" s="18"/>
      <c r="D2250" s="18"/>
      <c r="E2250" s="19" t="s">
        <v>1999</v>
      </c>
      <c r="F2250" s="209">
        <v>4.4690000000000003</v>
      </c>
      <c r="G2250" s="209">
        <v>3.4569999999999999</v>
      </c>
      <c r="H2250" s="209">
        <v>2.2559999999999998</v>
      </c>
      <c r="I2250" s="240">
        <v>1.452</v>
      </c>
      <c r="J2250" s="240"/>
      <c r="K2250" s="209">
        <v>7.3999999999999996E-2</v>
      </c>
      <c r="L2250" s="20"/>
      <c r="M2250" s="20"/>
      <c r="N2250" s="20"/>
      <c r="O2250" s="20"/>
      <c r="P2250" s="209">
        <v>1.2809999999999999</v>
      </c>
      <c r="Q2250" s="209">
        <v>2.6789999999999998</v>
      </c>
      <c r="R2250" s="209">
        <v>4.2039999999999997</v>
      </c>
      <c r="S2250" s="209">
        <v>4.8879999999999999</v>
      </c>
      <c r="T2250" s="209">
        <v>4.8449999999999998</v>
      </c>
      <c r="U2250" s="209">
        <v>3.1589999999999998</v>
      </c>
      <c r="V2250" s="209">
        <v>0.86399999999999999</v>
      </c>
      <c r="W2250" s="20"/>
      <c r="X2250" s="20"/>
      <c r="Y2250" s="20"/>
      <c r="Z2250" s="20"/>
      <c r="AA2250" s="20"/>
      <c r="AB2250" s="209">
        <v>5.8000000000000003E-2</v>
      </c>
      <c r="AC2250" s="209">
        <v>1.986</v>
      </c>
      <c r="AD2250" s="209">
        <v>3.093</v>
      </c>
      <c r="AE2250" s="209">
        <v>3.5960000000000001</v>
      </c>
      <c r="AF2250" s="209">
        <v>2.4249999999999998</v>
      </c>
      <c r="AG2250" s="209">
        <v>2.1989999999999998</v>
      </c>
      <c r="AH2250" s="209">
        <v>1.738</v>
      </c>
      <c r="AI2250" s="209">
        <v>0.73899999999999999</v>
      </c>
      <c r="AJ2250" s="20"/>
      <c r="AK2250" s="20"/>
      <c r="AL2250" s="20"/>
      <c r="AM2250" s="20"/>
      <c r="AN2250" s="209">
        <v>0.38800000000000001</v>
      </c>
      <c r="AO2250" s="209">
        <v>1.899</v>
      </c>
      <c r="AP2250" s="209">
        <v>4.2430000000000003</v>
      </c>
      <c r="AQ2250" s="209">
        <v>2.1150000000000002</v>
      </c>
      <c r="AR2250" s="209">
        <v>5.0350000000000001</v>
      </c>
      <c r="AS2250" s="209">
        <v>2.2829999999999999</v>
      </c>
      <c r="AT2250" s="209">
        <v>1.4350000000000001</v>
      </c>
      <c r="AU2250" s="20"/>
      <c r="AV2250" s="20"/>
      <c r="AW2250" s="20"/>
      <c r="AX2250" s="20"/>
      <c r="AY2250" s="20"/>
      <c r="AZ2250" s="20"/>
      <c r="BA2250" s="20"/>
      <c r="BB2250" s="21">
        <f>BB2251+BB2252</f>
        <v>5.0879999999999992</v>
      </c>
      <c r="BC2250" s="21">
        <f>BF2250</f>
        <v>23.6</v>
      </c>
      <c r="BD2250" s="22">
        <f t="shared" si="263"/>
        <v>6.8387096774193541</v>
      </c>
      <c r="BE2250" s="21">
        <f>BC2250-BD2250</f>
        <v>16.761290322580649</v>
      </c>
      <c r="BF2250" s="2">
        <v>23.6</v>
      </c>
      <c r="BG2250" s="10">
        <v>6</v>
      </c>
      <c r="BH2250" s="21">
        <f t="shared" si="252"/>
        <v>1.7558400000000002E-2</v>
      </c>
      <c r="BI2250" s="22">
        <f t="shared" si="252"/>
        <v>5.0879999999999996E-3</v>
      </c>
      <c r="BJ2250" s="21">
        <f>BH2250-BI2250</f>
        <v>1.2470400000000003E-2</v>
      </c>
      <c r="BK2250" s="21">
        <v>5.2675200000000005E-2</v>
      </c>
      <c r="BL2250" s="22">
        <v>1.5105000000000004E-2</v>
      </c>
      <c r="BM2250" s="21">
        <v>3.7570199999999998E-2</v>
      </c>
      <c r="BN2250" s="21">
        <f t="shared" si="253"/>
        <v>0.21070080000000002</v>
      </c>
      <c r="BO2250" s="22">
        <f t="shared" si="253"/>
        <v>6.0420000000000015E-2</v>
      </c>
      <c r="BP2250" s="21">
        <f t="shared" si="253"/>
        <v>0.15028079999999999</v>
      </c>
    </row>
    <row r="2251" spans="1:68" ht="11.1" hidden="1" customHeight="1" outlineLevel="2" x14ac:dyDescent="0.2">
      <c r="A2251" s="10"/>
      <c r="B2251" s="18"/>
      <c r="C2251" s="18"/>
      <c r="D2251" s="18"/>
      <c r="E2251" s="23" t="s">
        <v>2000</v>
      </c>
      <c r="F2251" s="208">
        <v>2.2559999999999998</v>
      </c>
      <c r="G2251" s="208">
        <v>1.8149999999999999</v>
      </c>
      <c r="H2251" s="208">
        <v>1.2170000000000001</v>
      </c>
      <c r="I2251" s="239">
        <v>0.91600000000000004</v>
      </c>
      <c r="J2251" s="239"/>
      <c r="K2251" s="208">
        <v>2.1000000000000001E-2</v>
      </c>
      <c r="L2251" s="24"/>
      <c r="M2251" s="24"/>
      <c r="N2251" s="24"/>
      <c r="O2251" s="24"/>
      <c r="P2251" s="208">
        <v>0.51100000000000001</v>
      </c>
      <c r="Q2251" s="208">
        <v>1.3540000000000001</v>
      </c>
      <c r="R2251" s="208">
        <v>2.0910000000000002</v>
      </c>
      <c r="S2251" s="208">
        <v>2.5019999999999998</v>
      </c>
      <c r="T2251" s="208">
        <v>2.3410000000000002</v>
      </c>
      <c r="U2251" s="208">
        <v>1.298</v>
      </c>
      <c r="V2251" s="208">
        <v>0.39600000000000002</v>
      </c>
      <c r="W2251" s="24"/>
      <c r="X2251" s="24"/>
      <c r="Y2251" s="24"/>
      <c r="Z2251" s="24"/>
      <c r="AA2251" s="24"/>
      <c r="AB2251" s="208">
        <v>2.5000000000000001E-2</v>
      </c>
      <c r="AC2251" s="208">
        <v>0.93600000000000005</v>
      </c>
      <c r="AD2251" s="208">
        <v>1.49</v>
      </c>
      <c r="AE2251" s="208">
        <v>1.869</v>
      </c>
      <c r="AF2251" s="208">
        <v>1.2869999999999999</v>
      </c>
      <c r="AG2251" s="208">
        <v>1.1240000000000001</v>
      </c>
      <c r="AH2251" s="208">
        <v>0.95599999999999996</v>
      </c>
      <c r="AI2251" s="208">
        <v>0.436</v>
      </c>
      <c r="AJ2251" s="24"/>
      <c r="AK2251" s="24"/>
      <c r="AL2251" s="24"/>
      <c r="AM2251" s="24"/>
      <c r="AN2251" s="208">
        <v>0.21299999999999999</v>
      </c>
      <c r="AO2251" s="208">
        <v>1.028</v>
      </c>
      <c r="AP2251" s="208">
        <v>2.129</v>
      </c>
      <c r="AQ2251" s="208">
        <v>1.056</v>
      </c>
      <c r="AR2251" s="208">
        <v>2.4489999999999998</v>
      </c>
      <c r="AS2251" s="208">
        <v>1.177</v>
      </c>
      <c r="AT2251" s="208">
        <v>0.73899999999999999</v>
      </c>
      <c r="AU2251" s="24"/>
      <c r="AV2251" s="24"/>
      <c r="AW2251" s="24"/>
      <c r="AX2251" s="24"/>
      <c r="AY2251" s="24"/>
      <c r="AZ2251" s="24"/>
      <c r="BA2251" s="24"/>
      <c r="BB2251" s="21">
        <f t="shared" si="255"/>
        <v>2.5019999999999998</v>
      </c>
      <c r="BC2251" s="21"/>
      <c r="BD2251" s="22">
        <f t="shared" si="263"/>
        <v>3.3629032258064515</v>
      </c>
      <c r="BE2251" s="21"/>
      <c r="BG2251" s="10"/>
      <c r="BH2251" s="21">
        <f t="shared" si="252"/>
        <v>0</v>
      </c>
      <c r="BI2251" s="22">
        <f t="shared" si="252"/>
        <v>2.5019999999999999E-3</v>
      </c>
      <c r="BJ2251" s="21"/>
      <c r="BK2251" s="21">
        <v>0</v>
      </c>
      <c r="BL2251" s="22">
        <v>7.5059999999999997E-3</v>
      </c>
      <c r="BM2251" s="21"/>
      <c r="BN2251" s="21">
        <f t="shared" si="253"/>
        <v>0</v>
      </c>
      <c r="BO2251" s="22">
        <f t="shared" si="253"/>
        <v>3.0023999999999999E-2</v>
      </c>
      <c r="BP2251" s="21">
        <f t="shared" si="253"/>
        <v>0</v>
      </c>
    </row>
    <row r="2252" spans="1:68" ht="11.1" hidden="1" customHeight="1" outlineLevel="2" x14ac:dyDescent="0.2">
      <c r="A2252" s="10"/>
      <c r="B2252" s="18"/>
      <c r="C2252" s="18"/>
      <c r="D2252" s="18"/>
      <c r="E2252" s="23" t="s">
        <v>2001</v>
      </c>
      <c r="F2252" s="208">
        <v>2.2130000000000001</v>
      </c>
      <c r="G2252" s="208">
        <v>1.6419999999999999</v>
      </c>
      <c r="H2252" s="208">
        <v>1.0389999999999999</v>
      </c>
      <c r="I2252" s="239">
        <v>0.53600000000000003</v>
      </c>
      <c r="J2252" s="239"/>
      <c r="K2252" s="208">
        <v>5.2999999999999999E-2</v>
      </c>
      <c r="L2252" s="24"/>
      <c r="M2252" s="24"/>
      <c r="N2252" s="24"/>
      <c r="O2252" s="24"/>
      <c r="P2252" s="208">
        <v>0.77</v>
      </c>
      <c r="Q2252" s="208">
        <v>1.325</v>
      </c>
      <c r="R2252" s="208">
        <v>2.113</v>
      </c>
      <c r="S2252" s="208">
        <v>2.3860000000000001</v>
      </c>
      <c r="T2252" s="208">
        <v>2.504</v>
      </c>
      <c r="U2252" s="208">
        <v>1.861</v>
      </c>
      <c r="V2252" s="208">
        <v>0.46800000000000003</v>
      </c>
      <c r="W2252" s="24"/>
      <c r="X2252" s="24"/>
      <c r="Y2252" s="24"/>
      <c r="Z2252" s="24"/>
      <c r="AA2252" s="24"/>
      <c r="AB2252" s="208">
        <v>3.3000000000000002E-2</v>
      </c>
      <c r="AC2252" s="208">
        <v>1.05</v>
      </c>
      <c r="AD2252" s="208">
        <v>1.603</v>
      </c>
      <c r="AE2252" s="208">
        <v>1.7270000000000001</v>
      </c>
      <c r="AF2252" s="208">
        <v>1.1379999999999999</v>
      </c>
      <c r="AG2252" s="208">
        <v>1.075</v>
      </c>
      <c r="AH2252" s="208">
        <v>0.78200000000000003</v>
      </c>
      <c r="AI2252" s="208">
        <v>0.30299999999999999</v>
      </c>
      <c r="AJ2252" s="24"/>
      <c r="AK2252" s="24"/>
      <c r="AL2252" s="24"/>
      <c r="AM2252" s="24"/>
      <c r="AN2252" s="208">
        <v>0.17499999999999999</v>
      </c>
      <c r="AO2252" s="208">
        <v>0.871</v>
      </c>
      <c r="AP2252" s="208">
        <v>2.1139999999999999</v>
      </c>
      <c r="AQ2252" s="208">
        <v>1.0589999999999999</v>
      </c>
      <c r="AR2252" s="208">
        <v>2.5859999999999999</v>
      </c>
      <c r="AS2252" s="208">
        <v>1.1060000000000001</v>
      </c>
      <c r="AT2252" s="208">
        <v>0.69599999999999995</v>
      </c>
      <c r="AU2252" s="24"/>
      <c r="AV2252" s="24"/>
      <c r="AW2252" s="24"/>
      <c r="AX2252" s="24"/>
      <c r="AY2252" s="24"/>
      <c r="AZ2252" s="24"/>
      <c r="BA2252" s="24"/>
      <c r="BB2252" s="21">
        <f t="shared" si="255"/>
        <v>2.5859999999999999</v>
      </c>
      <c r="BC2252" s="21"/>
      <c r="BD2252" s="22">
        <f t="shared" si="263"/>
        <v>3.475806451612903</v>
      </c>
      <c r="BE2252" s="21"/>
      <c r="BG2252" s="10"/>
      <c r="BH2252" s="21">
        <f t="shared" si="252"/>
        <v>0</v>
      </c>
      <c r="BI2252" s="22">
        <f t="shared" si="252"/>
        <v>2.5859999999999998E-3</v>
      </c>
      <c r="BJ2252" s="21"/>
      <c r="BK2252" s="21">
        <v>0</v>
      </c>
      <c r="BL2252" s="22">
        <v>7.7579999999999993E-3</v>
      </c>
      <c r="BM2252" s="21"/>
      <c r="BN2252" s="21">
        <f t="shared" si="253"/>
        <v>0</v>
      </c>
      <c r="BO2252" s="22">
        <f t="shared" si="253"/>
        <v>3.1031999999999997E-2</v>
      </c>
      <c r="BP2252" s="21">
        <f t="shared" si="253"/>
        <v>0</v>
      </c>
    </row>
    <row r="2253" spans="1:68" ht="11.1" hidden="1" customHeight="1" outlineLevel="1" collapsed="1" x14ac:dyDescent="0.2">
      <c r="A2253" s="10"/>
      <c r="B2253" s="18"/>
      <c r="C2253" s="18"/>
      <c r="D2253" s="18"/>
      <c r="E2253" s="19" t="s">
        <v>2002</v>
      </c>
      <c r="F2253" s="20"/>
      <c r="G2253" s="20"/>
      <c r="H2253" s="20"/>
      <c r="I2253" s="20"/>
      <c r="J2253" s="20"/>
      <c r="K2253" s="20"/>
      <c r="L2253" s="20"/>
      <c r="M2253" s="20"/>
      <c r="N2253" s="20"/>
      <c r="O2253" s="20"/>
      <c r="P2253" s="20"/>
      <c r="Q2253" s="20"/>
      <c r="R2253" s="20"/>
      <c r="S2253" s="20"/>
      <c r="T2253" s="20"/>
      <c r="U2253" s="20"/>
      <c r="V2253" s="20"/>
      <c r="W2253" s="20"/>
      <c r="X2253" s="20"/>
      <c r="Y2253" s="20"/>
      <c r="Z2253" s="20"/>
      <c r="AA2253" s="20"/>
      <c r="AB2253" s="20"/>
      <c r="AC2253" s="20"/>
      <c r="AD2253" s="20"/>
      <c r="AE2253" s="20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9">
        <v>3.28</v>
      </c>
      <c r="AT2253" s="209">
        <v>2.1589999999999998</v>
      </c>
      <c r="AU2253" s="209">
        <v>1.1659999999999999</v>
      </c>
      <c r="AV2253" s="20"/>
      <c r="AW2253" s="20"/>
      <c r="AX2253" s="20"/>
      <c r="AY2253" s="209">
        <v>0.49</v>
      </c>
      <c r="AZ2253" s="209">
        <v>1.95</v>
      </c>
      <c r="BA2253" s="209">
        <v>3.351</v>
      </c>
      <c r="BB2253" s="21">
        <f t="shared" si="255"/>
        <v>3.351</v>
      </c>
      <c r="BC2253" s="21">
        <f>BD2253</f>
        <v>4.5040322580645169</v>
      </c>
      <c r="BD2253" s="22">
        <f t="shared" si="263"/>
        <v>4.5040322580645169</v>
      </c>
      <c r="BE2253" s="21">
        <f>BC2253-BD2253</f>
        <v>0</v>
      </c>
      <c r="BG2253" s="10">
        <v>6</v>
      </c>
      <c r="BH2253" s="21">
        <f t="shared" si="252"/>
        <v>3.3510000000000011E-3</v>
      </c>
      <c r="BI2253" s="22">
        <f t="shared" si="252"/>
        <v>3.3510000000000011E-3</v>
      </c>
      <c r="BJ2253" s="21">
        <f>BH2253-BI2253</f>
        <v>0</v>
      </c>
      <c r="BK2253" s="21">
        <v>1.0053000000000003E-2</v>
      </c>
      <c r="BL2253" s="22">
        <v>1.0053000000000003E-2</v>
      </c>
      <c r="BM2253" s="21">
        <v>0</v>
      </c>
      <c r="BN2253" s="21">
        <f t="shared" si="253"/>
        <v>4.0212000000000012E-2</v>
      </c>
      <c r="BO2253" s="22">
        <f t="shared" si="253"/>
        <v>4.0212000000000012E-2</v>
      </c>
      <c r="BP2253" s="21">
        <f t="shared" si="253"/>
        <v>0</v>
      </c>
    </row>
    <row r="2254" spans="1:68" ht="21.95" hidden="1" customHeight="1" outlineLevel="2" x14ac:dyDescent="0.2">
      <c r="A2254" s="10"/>
      <c r="B2254" s="18"/>
      <c r="C2254" s="18"/>
      <c r="D2254" s="18"/>
      <c r="E2254" s="23" t="s">
        <v>2003</v>
      </c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24"/>
      <c r="AA2254" s="24"/>
      <c r="AB2254" s="24"/>
      <c r="AC2254" s="24"/>
      <c r="AD2254" s="24"/>
      <c r="AE2254" s="24"/>
      <c r="AF2254" s="24"/>
      <c r="AG2254" s="24"/>
      <c r="AH2254" s="24"/>
      <c r="AI2254" s="24"/>
      <c r="AJ2254" s="24"/>
      <c r="AK2254" s="24"/>
      <c r="AL2254" s="24"/>
      <c r="AM2254" s="24"/>
      <c r="AN2254" s="24"/>
      <c r="AO2254" s="24"/>
      <c r="AP2254" s="24"/>
      <c r="AQ2254" s="24"/>
      <c r="AR2254" s="24"/>
      <c r="AS2254" s="208">
        <v>3.28</v>
      </c>
      <c r="AT2254" s="208">
        <v>2.1589999999999998</v>
      </c>
      <c r="AU2254" s="208">
        <v>1.1659999999999999</v>
      </c>
      <c r="AV2254" s="24"/>
      <c r="AW2254" s="24"/>
      <c r="AX2254" s="24"/>
      <c r="AY2254" s="208">
        <v>0.49</v>
      </c>
      <c r="AZ2254" s="208">
        <v>1.95</v>
      </c>
      <c r="BA2254" s="208">
        <v>3.351</v>
      </c>
      <c r="BB2254" s="21">
        <f t="shared" si="255"/>
        <v>3.351</v>
      </c>
      <c r="BC2254" s="21"/>
      <c r="BD2254" s="22">
        <f t="shared" si="263"/>
        <v>4.5040322580645169</v>
      </c>
      <c r="BE2254" s="21"/>
      <c r="BG2254" s="10"/>
      <c r="BH2254" s="21">
        <f t="shared" si="252"/>
        <v>0</v>
      </c>
      <c r="BI2254" s="22">
        <f t="shared" si="252"/>
        <v>3.3510000000000011E-3</v>
      </c>
      <c r="BJ2254" s="21"/>
      <c r="BK2254" s="21">
        <v>0</v>
      </c>
      <c r="BL2254" s="22">
        <v>1.0053000000000003E-2</v>
      </c>
      <c r="BM2254" s="21"/>
      <c r="BN2254" s="21">
        <f t="shared" si="253"/>
        <v>0</v>
      </c>
      <c r="BO2254" s="22">
        <f t="shared" si="253"/>
        <v>4.0212000000000012E-2</v>
      </c>
      <c r="BP2254" s="21">
        <f t="shared" si="253"/>
        <v>0</v>
      </c>
    </row>
    <row r="2255" spans="1:68" ht="11.1" hidden="1" customHeight="1" outlineLevel="1" collapsed="1" x14ac:dyDescent="0.2">
      <c r="A2255" s="10"/>
      <c r="B2255" s="18"/>
      <c r="C2255" s="18"/>
      <c r="D2255" s="18"/>
      <c r="E2255" s="19" t="s">
        <v>2004</v>
      </c>
      <c r="F2255" s="209">
        <v>14.911</v>
      </c>
      <c r="G2255" s="209">
        <v>9.8049999999999997</v>
      </c>
      <c r="H2255" s="209">
        <v>8.266</v>
      </c>
      <c r="I2255" s="240">
        <v>6.6340000000000003</v>
      </c>
      <c r="J2255" s="240"/>
      <c r="K2255" s="20"/>
      <c r="L2255" s="20"/>
      <c r="M2255" s="20"/>
      <c r="N2255" s="20"/>
      <c r="O2255" s="20"/>
      <c r="P2255" s="209">
        <v>13.09</v>
      </c>
      <c r="Q2255" s="209">
        <v>11.243</v>
      </c>
      <c r="R2255" s="209">
        <v>13.228</v>
      </c>
      <c r="S2255" s="209">
        <v>16.515000000000001</v>
      </c>
      <c r="T2255" s="209">
        <v>17.495000000000001</v>
      </c>
      <c r="U2255" s="209">
        <v>10.009</v>
      </c>
      <c r="V2255" s="209">
        <v>8.1440000000000001</v>
      </c>
      <c r="W2255" s="20"/>
      <c r="X2255" s="209">
        <v>3.569</v>
      </c>
      <c r="Y2255" s="20"/>
      <c r="Z2255" s="20"/>
      <c r="AA2255" s="209">
        <v>0.89900000000000002</v>
      </c>
      <c r="AB2255" s="209">
        <v>10.897</v>
      </c>
      <c r="AC2255" s="209">
        <v>11.243</v>
      </c>
      <c r="AD2255" s="209">
        <v>16.936</v>
      </c>
      <c r="AE2255" s="209">
        <v>13.458</v>
      </c>
      <c r="AF2255" s="209">
        <v>9.9309999999999992</v>
      </c>
      <c r="AG2255" s="209">
        <v>7.2430000000000003</v>
      </c>
      <c r="AH2255" s="209">
        <v>5.43</v>
      </c>
      <c r="AI2255" s="20"/>
      <c r="AJ2255" s="20"/>
      <c r="AK2255" s="20"/>
      <c r="AL2255" s="20"/>
      <c r="AM2255" s="209">
        <v>1.2390000000000001</v>
      </c>
      <c r="AN2255" s="209">
        <v>10.241</v>
      </c>
      <c r="AO2255" s="209">
        <v>14.893000000000001</v>
      </c>
      <c r="AP2255" s="209">
        <v>11.391999999999999</v>
      </c>
      <c r="AQ2255" s="209">
        <v>11.57</v>
      </c>
      <c r="AR2255" s="209">
        <v>13.484</v>
      </c>
      <c r="AS2255" s="209">
        <v>9.6059999999999999</v>
      </c>
      <c r="AT2255" s="209">
        <v>6.1829999999999998</v>
      </c>
      <c r="AU2255" s="20"/>
      <c r="AV2255" s="209">
        <v>1.87</v>
      </c>
      <c r="AW2255" s="20"/>
      <c r="AX2255" s="20"/>
      <c r="AY2255" s="209">
        <v>1.6579999999999999</v>
      </c>
      <c r="AZ2255" s="209">
        <v>4.6059999999999999</v>
      </c>
      <c r="BA2255" s="209">
        <v>9.0340000000000007</v>
      </c>
      <c r="BB2255" s="21">
        <f t="shared" si="255"/>
        <v>17.495000000000001</v>
      </c>
      <c r="BC2255" s="21">
        <f>BF2255</f>
        <v>52.2</v>
      </c>
      <c r="BD2255" s="22">
        <f t="shared" si="263"/>
        <v>23.51478494623656</v>
      </c>
      <c r="BE2255" s="21">
        <f>BC2255-BD2255</f>
        <v>28.685215053763443</v>
      </c>
      <c r="BF2255" s="2">
        <v>52.2</v>
      </c>
      <c r="BG2255" s="10">
        <v>6</v>
      </c>
      <c r="BH2255" s="21">
        <f t="shared" ref="BH2255:BI2318" si="292">(BC2255*24*31/1000000)</f>
        <v>3.8836800000000005E-2</v>
      </c>
      <c r="BI2255" s="22">
        <f t="shared" si="292"/>
        <v>1.7495E-2</v>
      </c>
      <c r="BJ2255" s="21">
        <f>BH2255-BI2255</f>
        <v>2.1341800000000005E-2</v>
      </c>
      <c r="BK2255" s="21">
        <v>0.11651040000000001</v>
      </c>
      <c r="BL2255" s="22">
        <v>5.2485000000000004E-2</v>
      </c>
      <c r="BM2255" s="21">
        <v>6.402540000000001E-2</v>
      </c>
      <c r="BN2255" s="21">
        <f t="shared" si="253"/>
        <v>0.46604160000000006</v>
      </c>
      <c r="BO2255" s="22">
        <f t="shared" si="253"/>
        <v>0.20994000000000002</v>
      </c>
      <c r="BP2255" s="21">
        <f t="shared" si="253"/>
        <v>0.25610160000000004</v>
      </c>
    </row>
    <row r="2256" spans="1:68" ht="11.1" hidden="1" customHeight="1" outlineLevel="2" x14ac:dyDescent="0.2">
      <c r="A2256" s="10"/>
      <c r="B2256" s="18"/>
      <c r="C2256" s="18"/>
      <c r="D2256" s="18"/>
      <c r="E2256" s="23" t="s">
        <v>2005</v>
      </c>
      <c r="F2256" s="208">
        <v>14.911</v>
      </c>
      <c r="G2256" s="208">
        <v>9.8049999999999997</v>
      </c>
      <c r="H2256" s="208">
        <v>8.266</v>
      </c>
      <c r="I2256" s="239">
        <v>6.6340000000000003</v>
      </c>
      <c r="J2256" s="239"/>
      <c r="K2256" s="24"/>
      <c r="L2256" s="24"/>
      <c r="M2256" s="24"/>
      <c r="N2256" s="24"/>
      <c r="O2256" s="24"/>
      <c r="P2256" s="208">
        <v>13.09</v>
      </c>
      <c r="Q2256" s="208">
        <v>11.243</v>
      </c>
      <c r="R2256" s="208">
        <v>13.228</v>
      </c>
      <c r="S2256" s="208">
        <v>16.515000000000001</v>
      </c>
      <c r="T2256" s="208">
        <v>17.495000000000001</v>
      </c>
      <c r="U2256" s="208">
        <v>10.009</v>
      </c>
      <c r="V2256" s="208">
        <v>8.1440000000000001</v>
      </c>
      <c r="W2256" s="24"/>
      <c r="X2256" s="208">
        <v>3.569</v>
      </c>
      <c r="Y2256" s="24"/>
      <c r="Z2256" s="24"/>
      <c r="AA2256" s="208">
        <v>0.89900000000000002</v>
      </c>
      <c r="AB2256" s="208">
        <v>10.897</v>
      </c>
      <c r="AC2256" s="208">
        <v>11.243</v>
      </c>
      <c r="AD2256" s="208">
        <v>16.936</v>
      </c>
      <c r="AE2256" s="208">
        <v>13.458</v>
      </c>
      <c r="AF2256" s="208">
        <v>9.9309999999999992</v>
      </c>
      <c r="AG2256" s="208">
        <v>7.2430000000000003</v>
      </c>
      <c r="AH2256" s="208">
        <v>5.43</v>
      </c>
      <c r="AI2256" s="24"/>
      <c r="AJ2256" s="24"/>
      <c r="AK2256" s="24"/>
      <c r="AL2256" s="24"/>
      <c r="AM2256" s="208">
        <v>1.2390000000000001</v>
      </c>
      <c r="AN2256" s="208">
        <v>10.241</v>
      </c>
      <c r="AO2256" s="208">
        <v>14.893000000000001</v>
      </c>
      <c r="AP2256" s="208">
        <v>11.391999999999999</v>
      </c>
      <c r="AQ2256" s="208">
        <v>11.57</v>
      </c>
      <c r="AR2256" s="208">
        <v>13.484</v>
      </c>
      <c r="AS2256" s="208">
        <v>9.6059999999999999</v>
      </c>
      <c r="AT2256" s="208">
        <v>6.1829999999999998</v>
      </c>
      <c r="AU2256" s="24"/>
      <c r="AV2256" s="208">
        <v>1.87</v>
      </c>
      <c r="AW2256" s="24"/>
      <c r="AX2256" s="24"/>
      <c r="AY2256" s="208">
        <v>1.6579999999999999</v>
      </c>
      <c r="AZ2256" s="208">
        <v>4.6059999999999999</v>
      </c>
      <c r="BA2256" s="208">
        <v>9.0340000000000007</v>
      </c>
      <c r="BB2256" s="21">
        <f t="shared" si="255"/>
        <v>17.495000000000001</v>
      </c>
      <c r="BC2256" s="21"/>
      <c r="BD2256" s="22">
        <f t="shared" si="263"/>
        <v>23.51478494623656</v>
      </c>
      <c r="BE2256" s="21"/>
      <c r="BG2256" s="10"/>
      <c r="BH2256" s="21">
        <f t="shared" si="292"/>
        <v>0</v>
      </c>
      <c r="BI2256" s="22">
        <f t="shared" si="292"/>
        <v>1.7495E-2</v>
      </c>
      <c r="BJ2256" s="21"/>
      <c r="BK2256" s="21">
        <v>0</v>
      </c>
      <c r="BL2256" s="22">
        <v>5.2485000000000004E-2</v>
      </c>
      <c r="BM2256" s="21"/>
      <c r="BN2256" s="21">
        <f t="shared" si="253"/>
        <v>0</v>
      </c>
      <c r="BO2256" s="22">
        <f t="shared" si="253"/>
        <v>0.20994000000000002</v>
      </c>
      <c r="BP2256" s="21">
        <f t="shared" si="253"/>
        <v>0</v>
      </c>
    </row>
    <row r="2257" spans="1:68" ht="11.1" customHeight="1" outlineLevel="1" collapsed="1" x14ac:dyDescent="0.2">
      <c r="A2257" s="10"/>
      <c r="B2257" s="18"/>
      <c r="C2257" s="18"/>
      <c r="D2257" s="18"/>
      <c r="E2257" s="19" t="s">
        <v>1607</v>
      </c>
      <c r="F2257" s="20"/>
      <c r="G2257" s="20"/>
      <c r="H2257" s="20"/>
      <c r="I2257" s="20"/>
      <c r="J2257" s="20"/>
      <c r="K2257" s="20"/>
      <c r="L2257" s="20"/>
      <c r="M2257" s="20"/>
      <c r="N2257" s="20"/>
      <c r="O2257" s="20"/>
      <c r="P2257" s="20"/>
      <c r="Q2257" s="20"/>
      <c r="R2257" s="20"/>
      <c r="S2257" s="20"/>
      <c r="T2257" s="20"/>
      <c r="U2257" s="20"/>
      <c r="V2257" s="20"/>
      <c r="W2257" s="20"/>
      <c r="X2257" s="20"/>
      <c r="Y2257" s="20"/>
      <c r="Z2257" s="20"/>
      <c r="AA2257" s="20"/>
      <c r="AB2257" s="20"/>
      <c r="AC2257" s="209">
        <v>4.9009999999999998</v>
      </c>
      <c r="AD2257" s="209">
        <v>4.8150000000000004</v>
      </c>
      <c r="AE2257" s="209">
        <v>3.2410000000000001</v>
      </c>
      <c r="AF2257" s="209">
        <v>2.0179999999999998</v>
      </c>
      <c r="AG2257" s="209">
        <v>1.3169999999999999</v>
      </c>
      <c r="AH2257" s="209">
        <v>0.86</v>
      </c>
      <c r="AI2257" s="209">
        <v>0.35799999999999998</v>
      </c>
      <c r="AJ2257" s="209">
        <v>2.5000000000000001E-2</v>
      </c>
      <c r="AK2257" s="20"/>
      <c r="AL2257" s="20"/>
      <c r="AM2257" s="209">
        <v>0.375</v>
      </c>
      <c r="AN2257" s="209">
        <v>0.81200000000000006</v>
      </c>
      <c r="AO2257" s="209">
        <v>1.3839999999999999</v>
      </c>
      <c r="AP2257" s="209">
        <v>2.5750000000000002</v>
      </c>
      <c r="AQ2257" s="209">
        <v>1.81</v>
      </c>
      <c r="AR2257" s="209">
        <v>2.2250000000000001</v>
      </c>
      <c r="AS2257" s="209">
        <v>1.629</v>
      </c>
      <c r="AT2257" s="209">
        <v>1.046</v>
      </c>
      <c r="AU2257" s="20"/>
      <c r="AV2257" s="20"/>
      <c r="AW2257" s="20"/>
      <c r="AX2257" s="20"/>
      <c r="AY2257" s="20"/>
      <c r="AZ2257" s="209">
        <v>0.84399999999999997</v>
      </c>
      <c r="BA2257" s="209">
        <v>1.38</v>
      </c>
      <c r="BB2257" s="21">
        <f t="shared" si="255"/>
        <v>4.9009999999999998</v>
      </c>
      <c r="BC2257" s="21">
        <f>BD2257</f>
        <v>6.5873655913978491</v>
      </c>
      <c r="BD2257" s="22">
        <f t="shared" si="263"/>
        <v>6.5873655913978491</v>
      </c>
      <c r="BE2257" s="21">
        <f>BC2257-BD2257</f>
        <v>0</v>
      </c>
      <c r="BF2257" s="2">
        <v>2.95</v>
      </c>
      <c r="BG2257" s="10">
        <v>7</v>
      </c>
      <c r="BH2257" s="21">
        <f t="shared" si="292"/>
        <v>4.901E-3</v>
      </c>
      <c r="BI2257" s="22">
        <f t="shared" si="292"/>
        <v>4.901E-3</v>
      </c>
      <c r="BJ2257" s="21">
        <f>BH2257-BI2257</f>
        <v>0</v>
      </c>
      <c r="BK2257" s="21">
        <v>1.4703000000000001E-2</v>
      </c>
      <c r="BL2257" s="22">
        <v>1.4703000000000001E-2</v>
      </c>
      <c r="BM2257" s="21">
        <v>0</v>
      </c>
      <c r="BN2257" s="21">
        <f t="shared" si="253"/>
        <v>5.8812000000000003E-2</v>
      </c>
      <c r="BO2257" s="22">
        <f t="shared" si="253"/>
        <v>5.8812000000000003E-2</v>
      </c>
      <c r="BP2257" s="21">
        <f t="shared" si="253"/>
        <v>0</v>
      </c>
    </row>
    <row r="2258" spans="1:68" ht="11.1" hidden="1" customHeight="1" outlineLevel="2" x14ac:dyDescent="0.2">
      <c r="A2258" s="10"/>
      <c r="B2258" s="18"/>
      <c r="C2258" s="18"/>
      <c r="D2258" s="18"/>
      <c r="E2258" s="23" t="s">
        <v>2006</v>
      </c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4"/>
      <c r="X2258" s="24"/>
      <c r="Y2258" s="24"/>
      <c r="Z2258" s="24"/>
      <c r="AA2258" s="24"/>
      <c r="AB2258" s="24"/>
      <c r="AC2258" s="208">
        <v>4.9009999999999998</v>
      </c>
      <c r="AD2258" s="208">
        <v>4.8150000000000004</v>
      </c>
      <c r="AE2258" s="208">
        <v>3.2410000000000001</v>
      </c>
      <c r="AF2258" s="208">
        <v>2.0179999999999998</v>
      </c>
      <c r="AG2258" s="208">
        <v>1.3169999999999999</v>
      </c>
      <c r="AH2258" s="208">
        <v>0.86</v>
      </c>
      <c r="AI2258" s="208">
        <v>0.35799999999999998</v>
      </c>
      <c r="AJ2258" s="208">
        <v>2.5000000000000001E-2</v>
      </c>
      <c r="AK2258" s="24"/>
      <c r="AL2258" s="24"/>
      <c r="AM2258" s="208">
        <v>0.375</v>
      </c>
      <c r="AN2258" s="208">
        <v>0.81200000000000006</v>
      </c>
      <c r="AO2258" s="208">
        <v>1.3839999999999999</v>
      </c>
      <c r="AP2258" s="208">
        <v>2.5750000000000002</v>
      </c>
      <c r="AQ2258" s="208">
        <v>1.81</v>
      </c>
      <c r="AR2258" s="208">
        <v>2.2250000000000001</v>
      </c>
      <c r="AS2258" s="208">
        <v>1.629</v>
      </c>
      <c r="AT2258" s="208">
        <v>1.046</v>
      </c>
      <c r="AU2258" s="24"/>
      <c r="AV2258" s="24"/>
      <c r="AW2258" s="24"/>
      <c r="AX2258" s="24"/>
      <c r="AY2258" s="24"/>
      <c r="AZ2258" s="208">
        <v>0.84399999999999997</v>
      </c>
      <c r="BA2258" s="208">
        <v>1.38</v>
      </c>
      <c r="BB2258" s="21">
        <f t="shared" si="255"/>
        <v>4.9009999999999998</v>
      </c>
      <c r="BC2258" s="21"/>
      <c r="BD2258" s="22">
        <f t="shared" si="263"/>
        <v>6.5873655913978491</v>
      </c>
      <c r="BE2258" s="21"/>
      <c r="BG2258" s="10"/>
      <c r="BH2258" s="21">
        <f t="shared" si="292"/>
        <v>0</v>
      </c>
      <c r="BI2258" s="22">
        <f t="shared" si="292"/>
        <v>4.901E-3</v>
      </c>
      <c r="BJ2258" s="21"/>
      <c r="BK2258" s="21">
        <v>0</v>
      </c>
      <c r="BL2258" s="22">
        <v>1.4703000000000001E-2</v>
      </c>
      <c r="BM2258" s="21"/>
      <c r="BN2258" s="21">
        <f t="shared" si="253"/>
        <v>0</v>
      </c>
      <c r="BO2258" s="22">
        <f t="shared" si="253"/>
        <v>5.8812000000000003E-2</v>
      </c>
      <c r="BP2258" s="21">
        <f t="shared" si="253"/>
        <v>0</v>
      </c>
    </row>
    <row r="2259" spans="1:68" ht="11.1" hidden="1" customHeight="1" outlineLevel="1" collapsed="1" x14ac:dyDescent="0.2">
      <c r="A2259" s="10"/>
      <c r="B2259" s="18"/>
      <c r="C2259" s="18"/>
      <c r="D2259" s="18"/>
      <c r="E2259" s="19" t="s">
        <v>2007</v>
      </c>
      <c r="F2259" s="20"/>
      <c r="G2259" s="20"/>
      <c r="H2259" s="20"/>
      <c r="I2259" s="240">
        <v>9.9640000000000004</v>
      </c>
      <c r="J2259" s="240"/>
      <c r="K2259" s="20"/>
      <c r="L2259" s="20"/>
      <c r="M2259" s="20"/>
      <c r="N2259" s="209">
        <v>0.57799999999999996</v>
      </c>
      <c r="O2259" s="20"/>
      <c r="P2259" s="20"/>
      <c r="Q2259" s="209">
        <v>2.9409999999999998</v>
      </c>
      <c r="R2259" s="209">
        <v>1.101</v>
      </c>
      <c r="S2259" s="209">
        <v>1.5760000000000001</v>
      </c>
      <c r="T2259" s="209">
        <v>2.7149999999999999</v>
      </c>
      <c r="U2259" s="209">
        <v>3.931</v>
      </c>
      <c r="V2259" s="20"/>
      <c r="W2259" s="20"/>
      <c r="X2259" s="20"/>
      <c r="Y2259" s="20"/>
      <c r="Z2259" s="20"/>
      <c r="AA2259" s="20"/>
      <c r="AB2259" s="20"/>
      <c r="AC2259" s="20"/>
      <c r="AD2259" s="209">
        <v>1.532</v>
      </c>
      <c r="AE2259" s="209">
        <v>1.556</v>
      </c>
      <c r="AF2259" s="209">
        <v>1.4970000000000001</v>
      </c>
      <c r="AG2259" s="209">
        <v>0.93100000000000005</v>
      </c>
      <c r="AH2259" s="209">
        <v>0.90700000000000003</v>
      </c>
      <c r="AI2259" s="209">
        <v>0.501</v>
      </c>
      <c r="AJ2259" s="20"/>
      <c r="AK2259" s="20"/>
      <c r="AL2259" s="20"/>
      <c r="AM2259" s="209">
        <v>0.31</v>
      </c>
      <c r="AN2259" s="209">
        <v>1.367</v>
      </c>
      <c r="AO2259" s="209">
        <v>1.6439999999999999</v>
      </c>
      <c r="AP2259" s="209">
        <v>1.3979999999999999</v>
      </c>
      <c r="AQ2259" s="209">
        <v>1.544</v>
      </c>
      <c r="AR2259" s="209">
        <v>1.573</v>
      </c>
      <c r="AS2259" s="209">
        <v>1.4419999999999999</v>
      </c>
      <c r="AT2259" s="209">
        <v>5.8999999999999997E-2</v>
      </c>
      <c r="AU2259" s="20"/>
      <c r="AV2259" s="20"/>
      <c r="AW2259" s="20"/>
      <c r="AX2259" s="20"/>
      <c r="AY2259" s="209">
        <v>13.252000000000001</v>
      </c>
      <c r="AZ2259" s="209">
        <v>1.643</v>
      </c>
      <c r="BA2259" s="209">
        <v>2.9180000000000001</v>
      </c>
      <c r="BB2259" s="21">
        <f>BB2260+BB2261</f>
        <v>14.464</v>
      </c>
      <c r="BC2259" s="21">
        <f>BD2259</f>
        <v>19.440860215053764</v>
      </c>
      <c r="BD2259" s="22">
        <f t="shared" si="263"/>
        <v>19.440860215053764</v>
      </c>
      <c r="BE2259" s="21">
        <f>BC2259-BD2259</f>
        <v>0</v>
      </c>
      <c r="BF2259" s="2">
        <v>10</v>
      </c>
      <c r="BG2259" s="10">
        <v>6</v>
      </c>
      <c r="BH2259" s="21">
        <f t="shared" si="292"/>
        <v>1.4464000000000001E-2</v>
      </c>
      <c r="BI2259" s="22">
        <f t="shared" si="292"/>
        <v>1.4464000000000001E-2</v>
      </c>
      <c r="BJ2259" s="21">
        <f>BH2259-BI2259</f>
        <v>0</v>
      </c>
      <c r="BK2259" s="21">
        <v>4.3392E-2</v>
      </c>
      <c r="BL2259" s="22">
        <v>4.3392E-2</v>
      </c>
      <c r="BM2259" s="21">
        <v>0</v>
      </c>
      <c r="BN2259" s="21">
        <f t="shared" ref="BN2259:BP2343" si="293">BK2259*4</f>
        <v>0.173568</v>
      </c>
      <c r="BO2259" s="22">
        <f t="shared" si="293"/>
        <v>0.173568</v>
      </c>
      <c r="BP2259" s="21">
        <f t="shared" si="293"/>
        <v>0</v>
      </c>
    </row>
    <row r="2260" spans="1:68" ht="11.1" hidden="1" customHeight="1" outlineLevel="2" x14ac:dyDescent="0.2">
      <c r="A2260" s="10"/>
      <c r="B2260" s="18"/>
      <c r="C2260" s="18"/>
      <c r="D2260" s="18"/>
      <c r="E2260" s="23" t="s">
        <v>2008</v>
      </c>
      <c r="F2260" s="24"/>
      <c r="G2260" s="24"/>
      <c r="H2260" s="24"/>
      <c r="I2260" s="239">
        <v>9.9640000000000004</v>
      </c>
      <c r="J2260" s="239"/>
      <c r="K2260" s="24"/>
      <c r="L2260" s="24"/>
      <c r="M2260" s="24"/>
      <c r="N2260" s="208">
        <v>0.57799999999999996</v>
      </c>
      <c r="O2260" s="24"/>
      <c r="P2260" s="24"/>
      <c r="Q2260" s="208">
        <v>2.9409999999999998</v>
      </c>
      <c r="R2260" s="208">
        <v>1.101</v>
      </c>
      <c r="S2260" s="208">
        <v>1.5760000000000001</v>
      </c>
      <c r="T2260" s="208">
        <v>2.7149999999999999</v>
      </c>
      <c r="U2260" s="208">
        <v>3.931</v>
      </c>
      <c r="V2260" s="24"/>
      <c r="W2260" s="24"/>
      <c r="X2260" s="24"/>
      <c r="Y2260" s="24"/>
      <c r="Z2260" s="24"/>
      <c r="AA2260" s="24"/>
      <c r="AB2260" s="24"/>
      <c r="AC2260" s="24"/>
      <c r="AD2260" s="208">
        <v>1.532</v>
      </c>
      <c r="AE2260" s="208">
        <v>1.556</v>
      </c>
      <c r="AF2260" s="208">
        <v>1.4970000000000001</v>
      </c>
      <c r="AG2260" s="208">
        <v>0.93100000000000005</v>
      </c>
      <c r="AH2260" s="208">
        <v>0.90700000000000003</v>
      </c>
      <c r="AI2260" s="208">
        <v>0.501</v>
      </c>
      <c r="AJ2260" s="24"/>
      <c r="AK2260" s="24"/>
      <c r="AL2260" s="24"/>
      <c r="AM2260" s="208">
        <v>0.31</v>
      </c>
      <c r="AN2260" s="208">
        <v>1.367</v>
      </c>
      <c r="AO2260" s="208">
        <v>1.6439999999999999</v>
      </c>
      <c r="AP2260" s="208">
        <v>1.3979999999999999</v>
      </c>
      <c r="AQ2260" s="208">
        <v>1.544</v>
      </c>
      <c r="AR2260" s="208">
        <v>1.573</v>
      </c>
      <c r="AS2260" s="208">
        <v>1.4419999999999999</v>
      </c>
      <c r="AT2260" s="208">
        <v>5.8999999999999997E-2</v>
      </c>
      <c r="AU2260" s="24"/>
      <c r="AV2260" s="24"/>
      <c r="AW2260" s="24"/>
      <c r="AX2260" s="24"/>
      <c r="AY2260" s="24"/>
      <c r="AZ2260" s="24"/>
      <c r="BA2260" s="24"/>
      <c r="BB2260" s="21">
        <f t="shared" si="255"/>
        <v>9.9640000000000004</v>
      </c>
      <c r="BC2260" s="21"/>
      <c r="BD2260" s="22">
        <f t="shared" si="263"/>
        <v>13.39247311827957</v>
      </c>
      <c r="BE2260" s="21"/>
      <c r="BG2260" s="10"/>
      <c r="BH2260" s="21">
        <f t="shared" si="292"/>
        <v>0</v>
      </c>
      <c r="BI2260" s="22">
        <f t="shared" si="292"/>
        <v>9.9640000000000006E-3</v>
      </c>
      <c r="BJ2260" s="21"/>
      <c r="BK2260" s="21">
        <v>0</v>
      </c>
      <c r="BL2260" s="22">
        <v>2.9892000000000002E-2</v>
      </c>
      <c r="BM2260" s="21"/>
      <c r="BN2260" s="21">
        <f t="shared" si="293"/>
        <v>0</v>
      </c>
      <c r="BO2260" s="22">
        <f t="shared" si="293"/>
        <v>0.11956800000000001</v>
      </c>
      <c r="BP2260" s="21">
        <f t="shared" si="293"/>
        <v>0</v>
      </c>
    </row>
    <row r="2261" spans="1:68" ht="11.1" hidden="1" customHeight="1" outlineLevel="2" x14ac:dyDescent="0.2">
      <c r="A2261" s="10"/>
      <c r="B2261" s="18"/>
      <c r="C2261" s="18"/>
      <c r="D2261" s="18"/>
      <c r="E2261" s="23" t="s">
        <v>2009</v>
      </c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4"/>
      <c r="X2261" s="24"/>
      <c r="Y2261" s="24"/>
      <c r="Z2261" s="24"/>
      <c r="AA2261" s="24"/>
      <c r="AB2261" s="24"/>
      <c r="AC2261" s="24"/>
      <c r="AD2261" s="24"/>
      <c r="AE2261" s="24"/>
      <c r="AF2261" s="24"/>
      <c r="AG2261" s="24"/>
      <c r="AH2261" s="24"/>
      <c r="AI2261" s="24"/>
      <c r="AJ2261" s="24"/>
      <c r="AK2261" s="24"/>
      <c r="AL2261" s="24"/>
      <c r="AM2261" s="24"/>
      <c r="AN2261" s="24"/>
      <c r="AO2261" s="24"/>
      <c r="AP2261" s="24"/>
      <c r="AQ2261" s="24"/>
      <c r="AR2261" s="24"/>
      <c r="AS2261" s="24"/>
      <c r="AT2261" s="24"/>
      <c r="AU2261" s="24"/>
      <c r="AV2261" s="24"/>
      <c r="AW2261" s="24"/>
      <c r="AX2261" s="24"/>
      <c r="AY2261" s="208">
        <v>4.5</v>
      </c>
      <c r="AZ2261" s="208">
        <v>1.643</v>
      </c>
      <c r="BA2261" s="208">
        <v>2.9180000000000001</v>
      </c>
      <c r="BB2261" s="21">
        <f t="shared" si="255"/>
        <v>4.5</v>
      </c>
      <c r="BC2261" s="21"/>
      <c r="BD2261" s="22">
        <f t="shared" si="263"/>
        <v>6.0483870967741939</v>
      </c>
      <c r="BE2261" s="21"/>
      <c r="BG2261" s="10"/>
      <c r="BH2261" s="21">
        <f t="shared" si="292"/>
        <v>0</v>
      </c>
      <c r="BI2261" s="22">
        <f t="shared" si="292"/>
        <v>4.5000000000000005E-3</v>
      </c>
      <c r="BJ2261" s="21"/>
      <c r="BK2261" s="21">
        <v>0</v>
      </c>
      <c r="BL2261" s="22">
        <v>1.3500000000000002E-2</v>
      </c>
      <c r="BM2261" s="21"/>
      <c r="BN2261" s="21">
        <f t="shared" si="293"/>
        <v>0</v>
      </c>
      <c r="BO2261" s="22">
        <f t="shared" si="293"/>
        <v>5.4000000000000006E-2</v>
      </c>
      <c r="BP2261" s="21">
        <f t="shared" si="293"/>
        <v>0</v>
      </c>
    </row>
    <row r="2262" spans="1:68" ht="11.1" hidden="1" customHeight="1" outlineLevel="1" collapsed="1" x14ac:dyDescent="0.2">
      <c r="A2262" s="10"/>
      <c r="B2262" s="18"/>
      <c r="C2262" s="18"/>
      <c r="D2262" s="18"/>
      <c r="E2262" s="19" t="s">
        <v>2010</v>
      </c>
      <c r="F2262" s="20"/>
      <c r="G2262" s="209">
        <v>12.981</v>
      </c>
      <c r="H2262" s="209">
        <v>2.14</v>
      </c>
      <c r="I2262" s="240">
        <v>1.613</v>
      </c>
      <c r="J2262" s="240"/>
      <c r="K2262" s="209">
        <v>0.81499999999999995</v>
      </c>
      <c r="L2262" s="20"/>
      <c r="M2262" s="20"/>
      <c r="N2262" s="20"/>
      <c r="O2262" s="20"/>
      <c r="P2262" s="209">
        <v>1.6859999999999999</v>
      </c>
      <c r="Q2262" s="209">
        <v>2.9289999999999998</v>
      </c>
      <c r="R2262" s="209">
        <v>2.6659999999999999</v>
      </c>
      <c r="S2262" s="209">
        <v>4.32</v>
      </c>
      <c r="T2262" s="209">
        <v>3.7589999999999999</v>
      </c>
      <c r="U2262" s="209">
        <v>2.762</v>
      </c>
      <c r="V2262" s="209">
        <v>1.8520000000000001</v>
      </c>
      <c r="W2262" s="209">
        <v>0.86299999999999999</v>
      </c>
      <c r="X2262" s="209">
        <v>0.35</v>
      </c>
      <c r="Y2262" s="20"/>
      <c r="Z2262" s="20"/>
      <c r="AA2262" s="209">
        <v>0.51800000000000002</v>
      </c>
      <c r="AB2262" s="209">
        <v>1.587</v>
      </c>
      <c r="AC2262" s="209">
        <v>2.875</v>
      </c>
      <c r="AD2262" s="209">
        <v>3.8570000000000002</v>
      </c>
      <c r="AE2262" s="209">
        <v>4.3209999999999997</v>
      </c>
      <c r="AF2262" s="209">
        <v>4.2969999999999997</v>
      </c>
      <c r="AG2262" s="209">
        <v>1.827</v>
      </c>
      <c r="AH2262" s="209">
        <v>1.6659999999999999</v>
      </c>
      <c r="AI2262" s="209">
        <v>1.119</v>
      </c>
      <c r="AJ2262" s="20"/>
      <c r="AK2262" s="20"/>
      <c r="AL2262" s="20"/>
      <c r="AM2262" s="20"/>
      <c r="AN2262" s="209">
        <v>0.93799999999999994</v>
      </c>
      <c r="AO2262" s="209">
        <v>3.5489999999999999</v>
      </c>
      <c r="AP2262" s="209">
        <v>3.8319999999999999</v>
      </c>
      <c r="AQ2262" s="209">
        <v>4.556</v>
      </c>
      <c r="AR2262" s="209">
        <v>3.5819999999999999</v>
      </c>
      <c r="AS2262" s="209">
        <v>3.2120000000000002</v>
      </c>
      <c r="AT2262" s="209">
        <v>1.9830000000000001</v>
      </c>
      <c r="AU2262" s="209">
        <v>1.1279999999999999</v>
      </c>
      <c r="AV2262" s="20"/>
      <c r="AW2262" s="20"/>
      <c r="AX2262" s="20"/>
      <c r="AY2262" s="209">
        <v>0.46500000000000002</v>
      </c>
      <c r="AZ2262" s="209">
        <v>1.446</v>
      </c>
      <c r="BA2262" s="209">
        <v>2.5819999999999999</v>
      </c>
      <c r="BB2262" s="21">
        <f t="shared" si="255"/>
        <v>12.981</v>
      </c>
      <c r="BC2262" s="21">
        <f>BD2262</f>
        <v>17.447580645161288</v>
      </c>
      <c r="BD2262" s="22">
        <f t="shared" si="263"/>
        <v>17.447580645161288</v>
      </c>
      <c r="BE2262" s="21">
        <f>BC2262-BD2262</f>
        <v>0</v>
      </c>
      <c r="BF2262" s="2">
        <v>5.8</v>
      </c>
      <c r="BG2262" s="10">
        <v>6</v>
      </c>
      <c r="BH2262" s="21">
        <f t="shared" si="292"/>
        <v>1.2980999999999998E-2</v>
      </c>
      <c r="BI2262" s="22">
        <f t="shared" si="292"/>
        <v>1.2980999999999998E-2</v>
      </c>
      <c r="BJ2262" s="21">
        <f>BH2262-BI2262</f>
        <v>0</v>
      </c>
      <c r="BK2262" s="21">
        <v>3.8942999999999992E-2</v>
      </c>
      <c r="BL2262" s="22">
        <v>3.8942999999999992E-2</v>
      </c>
      <c r="BM2262" s="21">
        <v>0</v>
      </c>
      <c r="BN2262" s="21">
        <f t="shared" si="293"/>
        <v>0.15577199999999997</v>
      </c>
      <c r="BO2262" s="22">
        <f t="shared" si="293"/>
        <v>0.15577199999999997</v>
      </c>
      <c r="BP2262" s="21">
        <f t="shared" si="293"/>
        <v>0</v>
      </c>
    </row>
    <row r="2263" spans="1:68" ht="11.1" hidden="1" customHeight="1" outlineLevel="2" x14ac:dyDescent="0.2">
      <c r="A2263" s="10"/>
      <c r="B2263" s="18"/>
      <c r="C2263" s="18"/>
      <c r="D2263" s="18"/>
      <c r="E2263" s="23" t="s">
        <v>2011</v>
      </c>
      <c r="F2263" s="24"/>
      <c r="G2263" s="208">
        <v>12.981</v>
      </c>
      <c r="H2263" s="208">
        <v>2.14</v>
      </c>
      <c r="I2263" s="239">
        <v>1.613</v>
      </c>
      <c r="J2263" s="239"/>
      <c r="K2263" s="208">
        <v>0.81499999999999995</v>
      </c>
      <c r="L2263" s="24"/>
      <c r="M2263" s="24"/>
      <c r="N2263" s="24"/>
      <c r="O2263" s="24"/>
      <c r="P2263" s="208">
        <v>1.6859999999999999</v>
      </c>
      <c r="Q2263" s="208">
        <v>2.9289999999999998</v>
      </c>
      <c r="R2263" s="208">
        <v>2.6659999999999999</v>
      </c>
      <c r="S2263" s="208">
        <v>4.32</v>
      </c>
      <c r="T2263" s="208">
        <v>3.7589999999999999</v>
      </c>
      <c r="U2263" s="208">
        <v>2.762</v>
      </c>
      <c r="V2263" s="208">
        <v>1.8520000000000001</v>
      </c>
      <c r="W2263" s="208">
        <v>0.86299999999999999</v>
      </c>
      <c r="X2263" s="208">
        <v>0.35</v>
      </c>
      <c r="Y2263" s="24"/>
      <c r="Z2263" s="24"/>
      <c r="AA2263" s="208">
        <v>0.51800000000000002</v>
      </c>
      <c r="AB2263" s="208">
        <v>1.587</v>
      </c>
      <c r="AC2263" s="208">
        <v>2.875</v>
      </c>
      <c r="AD2263" s="208">
        <v>3.8570000000000002</v>
      </c>
      <c r="AE2263" s="208">
        <v>4.3209999999999997</v>
      </c>
      <c r="AF2263" s="208">
        <v>4.2969999999999997</v>
      </c>
      <c r="AG2263" s="208">
        <v>1.827</v>
      </c>
      <c r="AH2263" s="208">
        <v>1.6659999999999999</v>
      </c>
      <c r="AI2263" s="208">
        <v>1.119</v>
      </c>
      <c r="AJ2263" s="24"/>
      <c r="AK2263" s="24"/>
      <c r="AL2263" s="24"/>
      <c r="AM2263" s="24"/>
      <c r="AN2263" s="208">
        <v>0.93799999999999994</v>
      </c>
      <c r="AO2263" s="208">
        <v>3.5489999999999999</v>
      </c>
      <c r="AP2263" s="208">
        <v>3.8319999999999999</v>
      </c>
      <c r="AQ2263" s="208">
        <v>4.556</v>
      </c>
      <c r="AR2263" s="208">
        <v>3.5819999999999999</v>
      </c>
      <c r="AS2263" s="208">
        <v>3.2120000000000002</v>
      </c>
      <c r="AT2263" s="208">
        <v>1.9830000000000001</v>
      </c>
      <c r="AU2263" s="208">
        <v>1.1279999999999999</v>
      </c>
      <c r="AV2263" s="24"/>
      <c r="AW2263" s="24"/>
      <c r="AX2263" s="24"/>
      <c r="AY2263" s="208">
        <v>0.46500000000000002</v>
      </c>
      <c r="AZ2263" s="208">
        <v>1.446</v>
      </c>
      <c r="BA2263" s="208">
        <v>2.5819999999999999</v>
      </c>
      <c r="BB2263" s="21">
        <f t="shared" si="255"/>
        <v>12.981</v>
      </c>
      <c r="BC2263" s="21"/>
      <c r="BD2263" s="22">
        <f t="shared" si="263"/>
        <v>17.447580645161288</v>
      </c>
      <c r="BE2263" s="21"/>
      <c r="BG2263" s="10"/>
      <c r="BH2263" s="21">
        <f t="shared" si="292"/>
        <v>0</v>
      </c>
      <c r="BI2263" s="22">
        <f t="shared" si="292"/>
        <v>1.2980999999999998E-2</v>
      </c>
      <c r="BJ2263" s="21"/>
      <c r="BK2263" s="21">
        <v>0</v>
      </c>
      <c r="BL2263" s="22">
        <v>3.8942999999999992E-2</v>
      </c>
      <c r="BM2263" s="21"/>
      <c r="BN2263" s="21">
        <f t="shared" si="293"/>
        <v>0</v>
      </c>
      <c r="BO2263" s="22">
        <f t="shared" si="293"/>
        <v>0.15577199999999997</v>
      </c>
      <c r="BP2263" s="21">
        <f t="shared" si="293"/>
        <v>0</v>
      </c>
    </row>
    <row r="2264" spans="1:68" ht="21.95" hidden="1" customHeight="1" outlineLevel="1" collapsed="1" x14ac:dyDescent="0.2">
      <c r="A2264" s="10"/>
      <c r="B2264" s="18"/>
      <c r="C2264" s="18"/>
      <c r="D2264" s="18"/>
      <c r="E2264" s="19" t="s">
        <v>2012</v>
      </c>
      <c r="F2264" s="209">
        <v>6.6369999999999996</v>
      </c>
      <c r="G2264" s="209">
        <v>4.633</v>
      </c>
      <c r="H2264" s="209">
        <v>3.0459999999999998</v>
      </c>
      <c r="I2264" s="240">
        <v>2.4340000000000002</v>
      </c>
      <c r="J2264" s="240"/>
      <c r="K2264" s="209">
        <v>0.98699999999999999</v>
      </c>
      <c r="L2264" s="209">
        <v>0.222</v>
      </c>
      <c r="M2264" s="20"/>
      <c r="N2264" s="20"/>
      <c r="O2264" s="20"/>
      <c r="P2264" s="209">
        <v>2.407</v>
      </c>
      <c r="Q2264" s="209">
        <v>4.1150000000000002</v>
      </c>
      <c r="R2264" s="209">
        <v>5.4450000000000003</v>
      </c>
      <c r="S2264" s="209">
        <v>6.0069999999999997</v>
      </c>
      <c r="T2264" s="209">
        <v>5.0940000000000003</v>
      </c>
      <c r="U2264" s="209">
        <v>3.9239999999999999</v>
      </c>
      <c r="V2264" s="209">
        <v>1.6990000000000001</v>
      </c>
      <c r="W2264" s="209">
        <v>1.2430000000000001</v>
      </c>
      <c r="X2264" s="209">
        <v>0.221</v>
      </c>
      <c r="Y2264" s="20"/>
      <c r="Z2264" s="20"/>
      <c r="AA2264" s="209">
        <v>0.77800000000000002</v>
      </c>
      <c r="AB2264" s="209">
        <v>1.9850000000000001</v>
      </c>
      <c r="AC2264" s="209">
        <v>3.794</v>
      </c>
      <c r="AD2264" s="209">
        <v>5.3179999999999996</v>
      </c>
      <c r="AE2264" s="209">
        <v>7.2039999999999997</v>
      </c>
      <c r="AF2264" s="209">
        <v>5.2610000000000001</v>
      </c>
      <c r="AG2264" s="209">
        <v>2.407</v>
      </c>
      <c r="AH2264" s="209">
        <v>1.984</v>
      </c>
      <c r="AI2264" s="209">
        <v>1.3129999999999999</v>
      </c>
      <c r="AJ2264" s="209">
        <v>0.26600000000000001</v>
      </c>
      <c r="AK2264" s="20"/>
      <c r="AL2264" s="20"/>
      <c r="AM2264" s="209">
        <v>1.0149999999999999</v>
      </c>
      <c r="AN2264" s="209">
        <v>2.0299999999999998</v>
      </c>
      <c r="AO2264" s="209">
        <v>4.2489999999999997</v>
      </c>
      <c r="AP2264" s="209">
        <v>6.2389999999999999</v>
      </c>
      <c r="AQ2264" s="209">
        <v>5.57</v>
      </c>
      <c r="AR2264" s="209">
        <v>5.7169999999999996</v>
      </c>
      <c r="AS2264" s="209">
        <v>3.81</v>
      </c>
      <c r="AT2264" s="209">
        <v>2.6030000000000002</v>
      </c>
      <c r="AU2264" s="209">
        <v>0.44500000000000001</v>
      </c>
      <c r="AV2264" s="20"/>
      <c r="AW2264" s="20"/>
      <c r="AX2264" s="20"/>
      <c r="AY2264" s="209">
        <v>1.0029999999999999</v>
      </c>
      <c r="AZ2264" s="209">
        <v>1.464</v>
      </c>
      <c r="BA2264" s="209">
        <v>3.9569999999999999</v>
      </c>
      <c r="BB2264" s="21">
        <f>BB2265+BB2266</f>
        <v>7.242</v>
      </c>
      <c r="BC2264" s="21">
        <f>BD2264</f>
        <v>9.7338709677419359</v>
      </c>
      <c r="BD2264" s="22">
        <f t="shared" si="263"/>
        <v>9.7338709677419359</v>
      </c>
      <c r="BE2264" s="21">
        <f>BC2264-BD2264</f>
        <v>0</v>
      </c>
      <c r="BG2264" s="10">
        <v>6</v>
      </c>
      <c r="BH2264" s="21">
        <f t="shared" si="292"/>
        <v>7.2420000000000002E-3</v>
      </c>
      <c r="BI2264" s="22">
        <f t="shared" si="292"/>
        <v>7.2420000000000002E-3</v>
      </c>
      <c r="BJ2264" s="21">
        <f>BH2264-BI2264</f>
        <v>0</v>
      </c>
      <c r="BK2264" s="21">
        <v>2.1726000000000002E-2</v>
      </c>
      <c r="BL2264" s="22">
        <v>2.1726000000000002E-2</v>
      </c>
      <c r="BM2264" s="21">
        <v>0</v>
      </c>
      <c r="BN2264" s="21">
        <f t="shared" si="293"/>
        <v>8.6904000000000009E-2</v>
      </c>
      <c r="BO2264" s="22">
        <f t="shared" si="293"/>
        <v>8.6904000000000009E-2</v>
      </c>
      <c r="BP2264" s="21">
        <f t="shared" si="293"/>
        <v>0</v>
      </c>
    </row>
    <row r="2265" spans="1:68" ht="11.1" hidden="1" customHeight="1" outlineLevel="2" x14ac:dyDescent="0.2">
      <c r="A2265" s="10"/>
      <c r="B2265" s="18"/>
      <c r="C2265" s="18"/>
      <c r="D2265" s="18"/>
      <c r="E2265" s="23" t="s">
        <v>2013</v>
      </c>
      <c r="F2265" s="208">
        <v>1.9E-2</v>
      </c>
      <c r="G2265" s="208">
        <v>1.7000000000000001E-2</v>
      </c>
      <c r="H2265" s="208">
        <v>1.7000000000000001E-2</v>
      </c>
      <c r="I2265" s="239">
        <v>1.7999999999999999E-2</v>
      </c>
      <c r="J2265" s="239"/>
      <c r="K2265" s="208">
        <v>1.2E-2</v>
      </c>
      <c r="L2265" s="208">
        <v>1.4E-2</v>
      </c>
      <c r="M2265" s="24"/>
      <c r="N2265" s="24"/>
      <c r="O2265" s="24"/>
      <c r="P2265" s="208">
        <v>3.7999999999999999E-2</v>
      </c>
      <c r="Q2265" s="208">
        <v>1.6E-2</v>
      </c>
      <c r="R2265" s="208">
        <v>1.9E-2</v>
      </c>
      <c r="S2265" s="208">
        <v>1.9E-2</v>
      </c>
      <c r="T2265" s="208">
        <v>1.0999999999999999E-2</v>
      </c>
      <c r="U2265" s="208">
        <v>1.0999999999999999E-2</v>
      </c>
      <c r="V2265" s="208">
        <v>0.02</v>
      </c>
      <c r="W2265" s="208">
        <v>1.0999999999999999E-2</v>
      </c>
      <c r="X2265" s="208">
        <v>8.9999999999999993E-3</v>
      </c>
      <c r="Y2265" s="24"/>
      <c r="Z2265" s="24"/>
      <c r="AA2265" s="208">
        <v>0.02</v>
      </c>
      <c r="AB2265" s="208">
        <v>8.0000000000000002E-3</v>
      </c>
      <c r="AC2265" s="208">
        <v>1.0999999999999999E-2</v>
      </c>
      <c r="AD2265" s="208">
        <v>1.7999999999999999E-2</v>
      </c>
      <c r="AE2265" s="24"/>
      <c r="AF2265" s="208">
        <v>2.9000000000000001E-2</v>
      </c>
      <c r="AG2265" s="208">
        <v>8.9999999999999993E-3</v>
      </c>
      <c r="AH2265" s="208">
        <v>1.6E-2</v>
      </c>
      <c r="AI2265" s="208">
        <v>1.2999999999999999E-2</v>
      </c>
      <c r="AJ2265" s="24"/>
      <c r="AK2265" s="24"/>
      <c r="AL2265" s="24"/>
      <c r="AM2265" s="208">
        <v>3.5000000000000003E-2</v>
      </c>
      <c r="AN2265" s="208">
        <v>6.0000000000000001E-3</v>
      </c>
      <c r="AO2265" s="208">
        <v>8.9999999999999993E-3</v>
      </c>
      <c r="AP2265" s="208">
        <v>8.0000000000000002E-3</v>
      </c>
      <c r="AQ2265" s="208">
        <v>8.9999999999999993E-3</v>
      </c>
      <c r="AR2265" s="208">
        <v>1.0999999999999999E-2</v>
      </c>
      <c r="AS2265" s="208">
        <v>1E-3</v>
      </c>
      <c r="AT2265" s="208">
        <v>5.0000000000000001E-3</v>
      </c>
      <c r="AU2265" s="208">
        <v>8.0000000000000002E-3</v>
      </c>
      <c r="AV2265" s="24"/>
      <c r="AW2265" s="24"/>
      <c r="AX2265" s="24"/>
      <c r="AY2265" s="208">
        <v>0.01</v>
      </c>
      <c r="AZ2265" s="208">
        <v>6.0000000000000001E-3</v>
      </c>
      <c r="BA2265" s="208">
        <v>7.0000000000000001E-3</v>
      </c>
      <c r="BB2265" s="21">
        <f t="shared" si="255"/>
        <v>3.7999999999999999E-2</v>
      </c>
      <c r="BC2265" s="21"/>
      <c r="BD2265" s="22">
        <f t="shared" si="263"/>
        <v>5.1075268817204297E-2</v>
      </c>
      <c r="BE2265" s="21"/>
      <c r="BG2265" s="10"/>
      <c r="BH2265" s="21">
        <f t="shared" si="292"/>
        <v>0</v>
      </c>
      <c r="BI2265" s="22">
        <f t="shared" si="292"/>
        <v>3.7999999999999995E-5</v>
      </c>
      <c r="BJ2265" s="21"/>
      <c r="BK2265" s="21">
        <v>0</v>
      </c>
      <c r="BL2265" s="22">
        <v>1.1399999999999998E-4</v>
      </c>
      <c r="BM2265" s="21"/>
      <c r="BN2265" s="21">
        <f t="shared" si="293"/>
        <v>0</v>
      </c>
      <c r="BO2265" s="22">
        <f t="shared" si="293"/>
        <v>4.5599999999999992E-4</v>
      </c>
      <c r="BP2265" s="21">
        <f t="shared" si="293"/>
        <v>0</v>
      </c>
    </row>
    <row r="2266" spans="1:68" ht="11.1" hidden="1" customHeight="1" outlineLevel="2" x14ac:dyDescent="0.2">
      <c r="A2266" s="10"/>
      <c r="B2266" s="18"/>
      <c r="C2266" s="18"/>
      <c r="D2266" s="18"/>
      <c r="E2266" s="23" t="s">
        <v>2014</v>
      </c>
      <c r="F2266" s="208">
        <v>6.6180000000000003</v>
      </c>
      <c r="G2266" s="208">
        <v>4.6159999999999997</v>
      </c>
      <c r="H2266" s="208">
        <v>3.0289999999999999</v>
      </c>
      <c r="I2266" s="239">
        <v>2.4159999999999999</v>
      </c>
      <c r="J2266" s="239"/>
      <c r="K2266" s="208">
        <v>0.97499999999999998</v>
      </c>
      <c r="L2266" s="208">
        <v>0.20799999999999999</v>
      </c>
      <c r="M2266" s="24"/>
      <c r="N2266" s="24"/>
      <c r="O2266" s="24"/>
      <c r="P2266" s="208">
        <v>2.3690000000000002</v>
      </c>
      <c r="Q2266" s="208">
        <v>4.0990000000000002</v>
      </c>
      <c r="R2266" s="208">
        <v>5.4260000000000002</v>
      </c>
      <c r="S2266" s="208">
        <v>5.9880000000000004</v>
      </c>
      <c r="T2266" s="208">
        <v>5.0830000000000002</v>
      </c>
      <c r="U2266" s="208">
        <v>3.9129999999999998</v>
      </c>
      <c r="V2266" s="208">
        <v>1.679</v>
      </c>
      <c r="W2266" s="208">
        <v>1.232</v>
      </c>
      <c r="X2266" s="208">
        <v>0.21199999999999999</v>
      </c>
      <c r="Y2266" s="24"/>
      <c r="Z2266" s="24"/>
      <c r="AA2266" s="208">
        <v>0.75800000000000001</v>
      </c>
      <c r="AB2266" s="208">
        <v>1.9770000000000001</v>
      </c>
      <c r="AC2266" s="208">
        <v>3.7829999999999999</v>
      </c>
      <c r="AD2266" s="208">
        <v>5.3</v>
      </c>
      <c r="AE2266" s="208">
        <v>7.2039999999999997</v>
      </c>
      <c r="AF2266" s="208">
        <v>5.2320000000000002</v>
      </c>
      <c r="AG2266" s="208">
        <v>2.3980000000000001</v>
      </c>
      <c r="AH2266" s="208">
        <v>1.968</v>
      </c>
      <c r="AI2266" s="208">
        <v>1.3</v>
      </c>
      <c r="AJ2266" s="208">
        <v>0.26600000000000001</v>
      </c>
      <c r="AK2266" s="24"/>
      <c r="AL2266" s="24"/>
      <c r="AM2266" s="208">
        <v>0.98</v>
      </c>
      <c r="AN2266" s="208">
        <v>2.024</v>
      </c>
      <c r="AO2266" s="208">
        <v>4.24</v>
      </c>
      <c r="AP2266" s="208">
        <v>6.2309999999999999</v>
      </c>
      <c r="AQ2266" s="208">
        <v>5.5609999999999999</v>
      </c>
      <c r="AR2266" s="208">
        <v>5.7060000000000004</v>
      </c>
      <c r="AS2266" s="208">
        <v>3.8090000000000002</v>
      </c>
      <c r="AT2266" s="208">
        <v>2.5979999999999999</v>
      </c>
      <c r="AU2266" s="208">
        <v>0.437</v>
      </c>
      <c r="AV2266" s="24"/>
      <c r="AW2266" s="24"/>
      <c r="AX2266" s="24"/>
      <c r="AY2266" s="208">
        <v>0.99299999999999999</v>
      </c>
      <c r="AZ2266" s="208">
        <v>1.458</v>
      </c>
      <c r="BA2266" s="208">
        <v>3.95</v>
      </c>
      <c r="BB2266" s="21">
        <f t="shared" si="255"/>
        <v>7.2039999999999997</v>
      </c>
      <c r="BC2266" s="21"/>
      <c r="BD2266" s="22">
        <f t="shared" si="263"/>
        <v>9.6827956989247301</v>
      </c>
      <c r="BE2266" s="21"/>
      <c r="BG2266" s="10"/>
      <c r="BH2266" s="21">
        <f t="shared" si="292"/>
        <v>0</v>
      </c>
      <c r="BI2266" s="22">
        <f t="shared" si="292"/>
        <v>7.2040000000000003E-3</v>
      </c>
      <c r="BJ2266" s="21"/>
      <c r="BK2266" s="21">
        <v>0</v>
      </c>
      <c r="BL2266" s="22">
        <v>2.1611999999999999E-2</v>
      </c>
      <c r="BM2266" s="21"/>
      <c r="BN2266" s="21">
        <f t="shared" si="293"/>
        <v>0</v>
      </c>
      <c r="BO2266" s="22">
        <f t="shared" si="293"/>
        <v>8.6447999999999997E-2</v>
      </c>
      <c r="BP2266" s="21">
        <f t="shared" si="293"/>
        <v>0</v>
      </c>
    </row>
    <row r="2267" spans="1:68" ht="11.1" hidden="1" customHeight="1" outlineLevel="1" collapsed="1" x14ac:dyDescent="0.2">
      <c r="A2267" s="10"/>
      <c r="B2267" s="18"/>
      <c r="C2267" s="18"/>
      <c r="D2267" s="18"/>
      <c r="E2267" s="19" t="s">
        <v>2015</v>
      </c>
      <c r="F2267" s="20"/>
      <c r="G2267" s="20"/>
      <c r="H2267" s="20"/>
      <c r="I2267" s="20"/>
      <c r="J2267" s="20"/>
      <c r="K2267" s="20"/>
      <c r="L2267" s="20"/>
      <c r="M2267" s="20"/>
      <c r="N2267" s="20"/>
      <c r="O2267" s="20"/>
      <c r="P2267" s="20"/>
      <c r="Q2267" s="20"/>
      <c r="R2267" s="20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20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9">
        <v>0.622</v>
      </c>
      <c r="AR2267" s="209">
        <v>6.9960000000000004</v>
      </c>
      <c r="AS2267" s="209">
        <v>1.726</v>
      </c>
      <c r="AT2267" s="209">
        <v>1.1719999999999999</v>
      </c>
      <c r="AU2267" s="209">
        <v>7.4999999999999997E-2</v>
      </c>
      <c r="AV2267" s="20"/>
      <c r="AW2267" s="20"/>
      <c r="AX2267" s="20"/>
      <c r="AY2267" s="20"/>
      <c r="AZ2267" s="209">
        <v>1.675</v>
      </c>
      <c r="BA2267" s="209">
        <v>2.004</v>
      </c>
      <c r="BB2267" s="21">
        <f t="shared" si="255"/>
        <v>6.9960000000000004</v>
      </c>
      <c r="BC2267" s="21">
        <f>BD2267</f>
        <v>9.4032258064516139</v>
      </c>
      <c r="BD2267" s="22">
        <f t="shared" si="263"/>
        <v>9.4032258064516139</v>
      </c>
      <c r="BE2267" s="21">
        <f>BC2267-BD2267</f>
        <v>0</v>
      </c>
      <c r="BF2267" s="2">
        <v>9</v>
      </c>
      <c r="BG2267" s="10">
        <v>6</v>
      </c>
      <c r="BH2267" s="21">
        <f t="shared" si="292"/>
        <v>6.9959999999999996E-3</v>
      </c>
      <c r="BI2267" s="22">
        <f t="shared" si="292"/>
        <v>6.9959999999999996E-3</v>
      </c>
      <c r="BJ2267" s="21">
        <f>BH2267-BI2267</f>
        <v>0</v>
      </c>
      <c r="BK2267" s="21">
        <v>2.0988E-2</v>
      </c>
      <c r="BL2267" s="22">
        <v>2.0988E-2</v>
      </c>
      <c r="BM2267" s="21">
        <v>0</v>
      </c>
      <c r="BN2267" s="21">
        <f t="shared" si="293"/>
        <v>8.3951999999999999E-2</v>
      </c>
      <c r="BO2267" s="22">
        <f t="shared" si="293"/>
        <v>8.3951999999999999E-2</v>
      </c>
      <c r="BP2267" s="21">
        <f t="shared" si="293"/>
        <v>0</v>
      </c>
    </row>
    <row r="2268" spans="1:68" ht="11.1" hidden="1" customHeight="1" outlineLevel="2" x14ac:dyDescent="0.2">
      <c r="A2268" s="10"/>
      <c r="B2268" s="18"/>
      <c r="C2268" s="18"/>
      <c r="D2268" s="18"/>
      <c r="E2268" s="23" t="s">
        <v>2016</v>
      </c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4"/>
      <c r="AF2268" s="24"/>
      <c r="AG2268" s="24"/>
      <c r="AH2268" s="24"/>
      <c r="AI2268" s="24"/>
      <c r="AJ2268" s="24"/>
      <c r="AK2268" s="24"/>
      <c r="AL2268" s="24"/>
      <c r="AM2268" s="24"/>
      <c r="AN2268" s="24"/>
      <c r="AO2268" s="24"/>
      <c r="AP2268" s="24"/>
      <c r="AQ2268" s="208">
        <v>0.14099999999999999</v>
      </c>
      <c r="AR2268" s="208">
        <v>3.827</v>
      </c>
      <c r="AS2268" s="208">
        <v>0.78800000000000003</v>
      </c>
      <c r="AT2268" s="208">
        <v>0.64500000000000002</v>
      </c>
      <c r="AU2268" s="24"/>
      <c r="AV2268" s="24"/>
      <c r="AW2268" s="24"/>
      <c r="AX2268" s="24"/>
      <c r="AY2268" s="24"/>
      <c r="AZ2268" s="208">
        <v>0.94199999999999995</v>
      </c>
      <c r="BA2268" s="208">
        <v>1.0549999999999999</v>
      </c>
      <c r="BB2268" s="21">
        <f t="shared" si="255"/>
        <v>3.827</v>
      </c>
      <c r="BC2268" s="21"/>
      <c r="BD2268" s="22">
        <f t="shared" si="263"/>
        <v>5.143817204301075</v>
      </c>
      <c r="BE2268" s="21"/>
      <c r="BG2268" s="10"/>
      <c r="BH2268" s="21">
        <f t="shared" si="292"/>
        <v>0</v>
      </c>
      <c r="BI2268" s="22">
        <f t="shared" si="292"/>
        <v>3.8269999999999997E-3</v>
      </c>
      <c r="BJ2268" s="21"/>
      <c r="BK2268" s="21">
        <v>0</v>
      </c>
      <c r="BL2268" s="22">
        <v>1.1480999999999998E-2</v>
      </c>
      <c r="BM2268" s="21"/>
      <c r="BN2268" s="21">
        <f t="shared" si="293"/>
        <v>0</v>
      </c>
      <c r="BO2268" s="22">
        <f t="shared" si="293"/>
        <v>4.5923999999999993E-2</v>
      </c>
      <c r="BP2268" s="21">
        <f t="shared" si="293"/>
        <v>0</v>
      </c>
    </row>
    <row r="2269" spans="1:68" ht="11.1" hidden="1" customHeight="1" outlineLevel="2" x14ac:dyDescent="0.2">
      <c r="A2269" s="10"/>
      <c r="B2269" s="18"/>
      <c r="C2269" s="18"/>
      <c r="D2269" s="18"/>
      <c r="E2269" s="23" t="s">
        <v>2017</v>
      </c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4"/>
      <c r="AF2269" s="24"/>
      <c r="AG2269" s="24"/>
      <c r="AH2269" s="24"/>
      <c r="AI2269" s="24"/>
      <c r="AJ2269" s="24"/>
      <c r="AK2269" s="24"/>
      <c r="AL2269" s="24"/>
      <c r="AM2269" s="24"/>
      <c r="AN2269" s="24"/>
      <c r="AO2269" s="24"/>
      <c r="AP2269" s="24"/>
      <c r="AQ2269" s="208">
        <v>0.48099999999999998</v>
      </c>
      <c r="AR2269" s="208">
        <v>3.169</v>
      </c>
      <c r="AS2269" s="208">
        <v>0.93799999999999994</v>
      </c>
      <c r="AT2269" s="208">
        <v>0.52700000000000002</v>
      </c>
      <c r="AU2269" s="208">
        <v>7.4999999999999997E-2</v>
      </c>
      <c r="AV2269" s="24"/>
      <c r="AW2269" s="24"/>
      <c r="AX2269" s="24"/>
      <c r="AY2269" s="24"/>
      <c r="AZ2269" s="208">
        <v>0.73299999999999998</v>
      </c>
      <c r="BA2269" s="208">
        <v>0.94899999999999995</v>
      </c>
      <c r="BB2269" s="21">
        <f t="shared" si="255"/>
        <v>3.169</v>
      </c>
      <c r="BC2269" s="21"/>
      <c r="BD2269" s="22">
        <f t="shared" si="263"/>
        <v>4.259408602150538</v>
      </c>
      <c r="BE2269" s="21"/>
      <c r="BG2269" s="10"/>
      <c r="BH2269" s="21">
        <f t="shared" si="292"/>
        <v>0</v>
      </c>
      <c r="BI2269" s="22">
        <f t="shared" si="292"/>
        <v>3.1690000000000004E-3</v>
      </c>
      <c r="BJ2269" s="21"/>
      <c r="BK2269" s="21">
        <v>0</v>
      </c>
      <c r="BL2269" s="22">
        <v>9.5070000000000016E-3</v>
      </c>
      <c r="BM2269" s="21"/>
      <c r="BN2269" s="21">
        <f t="shared" si="293"/>
        <v>0</v>
      </c>
      <c r="BO2269" s="22">
        <f t="shared" si="293"/>
        <v>3.8028000000000006E-2</v>
      </c>
      <c r="BP2269" s="21">
        <f t="shared" si="293"/>
        <v>0</v>
      </c>
    </row>
    <row r="2270" spans="1:68" ht="11.1" hidden="1" customHeight="1" outlineLevel="1" collapsed="1" x14ac:dyDescent="0.2">
      <c r="A2270" s="10"/>
      <c r="B2270" s="18"/>
      <c r="C2270" s="18"/>
      <c r="D2270" s="18"/>
      <c r="E2270" s="19" t="s">
        <v>30</v>
      </c>
      <c r="F2270" s="209">
        <v>761.8</v>
      </c>
      <c r="G2270" s="209">
        <v>637.79999999999995</v>
      </c>
      <c r="H2270" s="209">
        <v>525.6</v>
      </c>
      <c r="I2270" s="240">
        <v>365.625</v>
      </c>
      <c r="J2270" s="240"/>
      <c r="K2270" s="209">
        <v>163.02199999999999</v>
      </c>
      <c r="L2270" s="20"/>
      <c r="M2270" s="20"/>
      <c r="N2270" s="20"/>
      <c r="O2270" s="209">
        <v>237.893</v>
      </c>
      <c r="P2270" s="209">
        <v>524.32899999999995</v>
      </c>
      <c r="Q2270" s="209">
        <v>779.31399999999996</v>
      </c>
      <c r="R2270" s="209">
        <v>609.73099999999999</v>
      </c>
      <c r="S2270" s="207">
        <v>1031.4929999999999</v>
      </c>
      <c r="T2270" s="209">
        <v>864.26700000000005</v>
      </c>
      <c r="U2270" s="209">
        <v>587.39099999999996</v>
      </c>
      <c r="V2270" s="209">
        <v>292.04599999999999</v>
      </c>
      <c r="W2270" s="209">
        <v>166.28</v>
      </c>
      <c r="X2270" s="20"/>
      <c r="Y2270" s="20"/>
      <c r="Z2270" s="20"/>
      <c r="AA2270" s="209">
        <v>-425.15199999999999</v>
      </c>
      <c r="AB2270" s="209">
        <v>401.23500000000001</v>
      </c>
      <c r="AC2270" s="209">
        <v>666.38099999999997</v>
      </c>
      <c r="AD2270" s="209">
        <v>866.05100000000004</v>
      </c>
      <c r="AE2270" s="209">
        <v>830.30499999999995</v>
      </c>
      <c r="AF2270" s="209">
        <v>688.851</v>
      </c>
      <c r="AG2270" s="209">
        <v>489.61</v>
      </c>
      <c r="AH2270" s="209">
        <v>338.67599999999999</v>
      </c>
      <c r="AI2270" s="209">
        <v>199.399</v>
      </c>
      <c r="AJ2270" s="20"/>
      <c r="AK2270" s="20"/>
      <c r="AL2270" s="20"/>
      <c r="AM2270" s="209">
        <v>170.82300000000001</v>
      </c>
      <c r="AN2270" s="209">
        <v>417.78399999999999</v>
      </c>
      <c r="AO2270" s="209">
        <v>778.20899999999995</v>
      </c>
      <c r="AP2270" s="209">
        <v>956.11599999999999</v>
      </c>
      <c r="AQ2270" s="209">
        <v>933.89300000000003</v>
      </c>
      <c r="AR2270" s="209">
        <v>771.15499999999997</v>
      </c>
      <c r="AS2270" s="209">
        <v>633.16200000000003</v>
      </c>
      <c r="AT2270" s="209">
        <v>354.63299999999998</v>
      </c>
      <c r="AU2270" s="209">
        <v>178.98599999999999</v>
      </c>
      <c r="AV2270" s="20"/>
      <c r="AW2270" s="20"/>
      <c r="AX2270" s="20"/>
      <c r="AY2270" s="209">
        <v>182.28100000000001</v>
      </c>
      <c r="AZ2270" s="209">
        <v>336.76299999999998</v>
      </c>
      <c r="BA2270" s="209">
        <v>604.25800000000004</v>
      </c>
      <c r="BB2270" s="21">
        <f>SUM(BB2271:BB2278)</f>
        <v>1067.606</v>
      </c>
      <c r="BC2270" s="21">
        <f>BD2270</f>
        <v>1434.9543010752689</v>
      </c>
      <c r="BD2270" s="22">
        <f t="shared" si="263"/>
        <v>1434.9543010752689</v>
      </c>
      <c r="BE2270" s="21">
        <f>BC2270-BD2270</f>
        <v>0</v>
      </c>
      <c r="BG2270" s="10">
        <v>4</v>
      </c>
      <c r="BH2270" s="21">
        <f t="shared" si="292"/>
        <v>1.0676060000000001</v>
      </c>
      <c r="BI2270" s="22">
        <f t="shared" si="292"/>
        <v>1.0676060000000001</v>
      </c>
      <c r="BJ2270" s="21">
        <f>BH2270-BI2270</f>
        <v>0</v>
      </c>
      <c r="BK2270" s="21">
        <v>3.2028180000000002</v>
      </c>
      <c r="BL2270" s="22">
        <v>3.2028180000000002</v>
      </c>
      <c r="BM2270" s="21">
        <v>0</v>
      </c>
      <c r="BN2270" s="21">
        <f t="shared" si="293"/>
        <v>12.811272000000001</v>
      </c>
      <c r="BO2270" s="22">
        <f t="shared" si="293"/>
        <v>12.811272000000001</v>
      </c>
      <c r="BP2270" s="21">
        <f t="shared" si="293"/>
        <v>0</v>
      </c>
    </row>
    <row r="2271" spans="1:68" ht="11.1" hidden="1" customHeight="1" outlineLevel="2" x14ac:dyDescent="0.2">
      <c r="A2271" s="10"/>
      <c r="B2271" s="18"/>
      <c r="C2271" s="18"/>
      <c r="D2271" s="18"/>
      <c r="E2271" s="23" t="s">
        <v>2018</v>
      </c>
      <c r="F2271" s="208">
        <v>38.799999999999997</v>
      </c>
      <c r="G2271" s="208">
        <v>32.1</v>
      </c>
      <c r="H2271" s="208">
        <v>27.8</v>
      </c>
      <c r="I2271" s="239">
        <v>17.372</v>
      </c>
      <c r="J2271" s="239"/>
      <c r="K2271" s="208">
        <v>9.9410000000000007</v>
      </c>
      <c r="L2271" s="24"/>
      <c r="M2271" s="24"/>
      <c r="N2271" s="24"/>
      <c r="O2271" s="208">
        <v>12.382999999999999</v>
      </c>
      <c r="P2271" s="208">
        <v>28.439</v>
      </c>
      <c r="Q2271" s="208">
        <v>40.402000000000001</v>
      </c>
      <c r="R2271" s="208">
        <v>14.279</v>
      </c>
      <c r="S2271" s="208">
        <v>53.302</v>
      </c>
      <c r="T2271" s="208">
        <v>55.84</v>
      </c>
      <c r="U2271" s="208">
        <v>40.149000000000001</v>
      </c>
      <c r="V2271" s="208">
        <v>20.463000000000001</v>
      </c>
      <c r="W2271" s="208">
        <v>14.968</v>
      </c>
      <c r="X2271" s="24"/>
      <c r="Y2271" s="24"/>
      <c r="Z2271" s="24"/>
      <c r="AA2271" s="208">
        <v>-204.44399999999999</v>
      </c>
      <c r="AB2271" s="208">
        <v>21.087</v>
      </c>
      <c r="AC2271" s="208">
        <v>30.981999999999999</v>
      </c>
      <c r="AD2271" s="208">
        <v>42.828000000000003</v>
      </c>
      <c r="AE2271" s="208">
        <v>39.578000000000003</v>
      </c>
      <c r="AF2271" s="208">
        <v>34.646999999999998</v>
      </c>
      <c r="AG2271" s="208">
        <v>24.126000000000001</v>
      </c>
      <c r="AH2271" s="208">
        <v>14.516</v>
      </c>
      <c r="AI2271" s="208">
        <v>10.039</v>
      </c>
      <c r="AJ2271" s="24"/>
      <c r="AK2271" s="24"/>
      <c r="AL2271" s="24"/>
      <c r="AM2271" s="208">
        <v>6.0860000000000003</v>
      </c>
      <c r="AN2271" s="208">
        <v>19.033000000000001</v>
      </c>
      <c r="AO2271" s="208">
        <v>33.963000000000001</v>
      </c>
      <c r="AP2271" s="208">
        <v>47.197000000000003</v>
      </c>
      <c r="AQ2271" s="208">
        <v>44.994</v>
      </c>
      <c r="AR2271" s="208">
        <v>35.203000000000003</v>
      </c>
      <c r="AS2271" s="208">
        <v>27.86</v>
      </c>
      <c r="AT2271" s="208">
        <v>16.459</v>
      </c>
      <c r="AU2271" s="208">
        <v>9.1989999999999998</v>
      </c>
      <c r="AV2271" s="24"/>
      <c r="AW2271" s="24"/>
      <c r="AX2271" s="24"/>
      <c r="AY2271" s="208">
        <v>7.242</v>
      </c>
      <c r="AZ2271" s="208">
        <v>14.039</v>
      </c>
      <c r="BA2271" s="208">
        <v>23.92</v>
      </c>
      <c r="BB2271" s="21">
        <f t="shared" si="255"/>
        <v>55.84</v>
      </c>
      <c r="BC2271" s="21"/>
      <c r="BD2271" s="22">
        <f t="shared" si="263"/>
        <v>75.053763440860223</v>
      </c>
      <c r="BE2271" s="21"/>
      <c r="BG2271" s="10"/>
      <c r="BH2271" s="21">
        <f t="shared" si="292"/>
        <v>0</v>
      </c>
      <c r="BI2271" s="22">
        <f t="shared" si="292"/>
        <v>5.5840000000000008E-2</v>
      </c>
      <c r="BJ2271" s="21"/>
      <c r="BK2271" s="21">
        <v>0</v>
      </c>
      <c r="BL2271" s="22">
        <v>0.16752000000000003</v>
      </c>
      <c r="BM2271" s="21"/>
      <c r="BN2271" s="21">
        <f t="shared" si="293"/>
        <v>0</v>
      </c>
      <c r="BO2271" s="22">
        <f t="shared" si="293"/>
        <v>0.67008000000000012</v>
      </c>
      <c r="BP2271" s="21">
        <f t="shared" si="293"/>
        <v>0</v>
      </c>
    </row>
    <row r="2272" spans="1:68" ht="11.1" hidden="1" customHeight="1" outlineLevel="2" x14ac:dyDescent="0.2">
      <c r="A2272" s="10"/>
      <c r="B2272" s="18"/>
      <c r="C2272" s="18"/>
      <c r="D2272" s="18"/>
      <c r="E2272" s="23" t="s">
        <v>2019</v>
      </c>
      <c r="F2272" s="208">
        <v>116.6</v>
      </c>
      <c r="G2272" s="208">
        <v>103</v>
      </c>
      <c r="H2272" s="208">
        <v>90.2</v>
      </c>
      <c r="I2272" s="239">
        <v>64.323999999999998</v>
      </c>
      <c r="J2272" s="239"/>
      <c r="K2272" s="208">
        <v>29.638000000000002</v>
      </c>
      <c r="L2272" s="24"/>
      <c r="M2272" s="24"/>
      <c r="N2272" s="24"/>
      <c r="O2272" s="208">
        <v>41.290999999999997</v>
      </c>
      <c r="P2272" s="208">
        <v>91.322999999999993</v>
      </c>
      <c r="Q2272" s="208">
        <v>121.34</v>
      </c>
      <c r="R2272" s="208">
        <v>135.589</v>
      </c>
      <c r="S2272" s="208">
        <v>194.001</v>
      </c>
      <c r="T2272" s="208">
        <v>172.63399999999999</v>
      </c>
      <c r="U2272" s="208">
        <v>108.73099999999999</v>
      </c>
      <c r="V2272" s="208">
        <v>58.152999999999999</v>
      </c>
      <c r="W2272" s="208">
        <v>29.63</v>
      </c>
      <c r="X2272" s="24"/>
      <c r="Y2272" s="24"/>
      <c r="Z2272" s="24"/>
      <c r="AA2272" s="208">
        <v>-51.404000000000003</v>
      </c>
      <c r="AB2272" s="208">
        <v>75.081000000000003</v>
      </c>
      <c r="AC2272" s="208">
        <v>148.089</v>
      </c>
      <c r="AD2272" s="208">
        <v>194.78299999999999</v>
      </c>
      <c r="AE2272" s="208">
        <v>184.74600000000001</v>
      </c>
      <c r="AF2272" s="208">
        <v>152.423</v>
      </c>
      <c r="AG2272" s="208">
        <v>107.479</v>
      </c>
      <c r="AH2272" s="208">
        <v>75.155000000000001</v>
      </c>
      <c r="AI2272" s="208">
        <v>43.436999999999998</v>
      </c>
      <c r="AJ2272" s="24"/>
      <c r="AK2272" s="24"/>
      <c r="AL2272" s="24"/>
      <c r="AM2272" s="208">
        <v>35.912999999999997</v>
      </c>
      <c r="AN2272" s="208">
        <v>90.129000000000005</v>
      </c>
      <c r="AO2272" s="208">
        <v>184.12899999999999</v>
      </c>
      <c r="AP2272" s="208">
        <v>209.928</v>
      </c>
      <c r="AQ2272" s="208">
        <v>204.08799999999999</v>
      </c>
      <c r="AR2272" s="208">
        <v>172.70500000000001</v>
      </c>
      <c r="AS2272" s="208">
        <v>142.69</v>
      </c>
      <c r="AT2272" s="208">
        <v>78.168000000000006</v>
      </c>
      <c r="AU2272" s="208">
        <v>39.253999999999998</v>
      </c>
      <c r="AV2272" s="24"/>
      <c r="AW2272" s="24"/>
      <c r="AX2272" s="24"/>
      <c r="AY2272" s="208">
        <v>41.046999999999997</v>
      </c>
      <c r="AZ2272" s="208">
        <v>78.558999999999997</v>
      </c>
      <c r="BA2272" s="208">
        <v>147.20099999999999</v>
      </c>
      <c r="BB2272" s="21">
        <f t="shared" si="255"/>
        <v>209.928</v>
      </c>
      <c r="BC2272" s="21"/>
      <c r="BD2272" s="22">
        <f t="shared" si="263"/>
        <v>282.16129032258061</v>
      </c>
      <c r="BE2272" s="21"/>
      <c r="BG2272" s="10"/>
      <c r="BH2272" s="21">
        <f t="shared" si="292"/>
        <v>0</v>
      </c>
      <c r="BI2272" s="22">
        <f t="shared" si="292"/>
        <v>0.20992799999999998</v>
      </c>
      <c r="BJ2272" s="21"/>
      <c r="BK2272" s="21">
        <v>0</v>
      </c>
      <c r="BL2272" s="22">
        <v>0.6297839999999999</v>
      </c>
      <c r="BM2272" s="21"/>
      <c r="BN2272" s="21">
        <f t="shared" si="293"/>
        <v>0</v>
      </c>
      <c r="BO2272" s="22">
        <f t="shared" si="293"/>
        <v>2.5191359999999996</v>
      </c>
      <c r="BP2272" s="21">
        <f t="shared" si="293"/>
        <v>0</v>
      </c>
    </row>
    <row r="2273" spans="1:68" ht="11.1" hidden="1" customHeight="1" outlineLevel="2" x14ac:dyDescent="0.2">
      <c r="A2273" s="10"/>
      <c r="B2273" s="18"/>
      <c r="C2273" s="18"/>
      <c r="D2273" s="18"/>
      <c r="E2273" s="23" t="s">
        <v>2020</v>
      </c>
      <c r="F2273" s="208">
        <v>24.8</v>
      </c>
      <c r="G2273" s="208">
        <v>20.2</v>
      </c>
      <c r="H2273" s="208">
        <v>15.2</v>
      </c>
      <c r="I2273" s="239">
        <v>9.0069999999999997</v>
      </c>
      <c r="J2273" s="239"/>
      <c r="K2273" s="208">
        <v>4.1479999999999997</v>
      </c>
      <c r="L2273" s="24"/>
      <c r="M2273" s="24"/>
      <c r="N2273" s="24"/>
      <c r="O2273" s="208">
        <v>6.38</v>
      </c>
      <c r="P2273" s="208">
        <v>12.785</v>
      </c>
      <c r="Q2273" s="208">
        <v>20.373999999999999</v>
      </c>
      <c r="R2273" s="208">
        <v>17.693999999999999</v>
      </c>
      <c r="S2273" s="208">
        <v>27.864000000000001</v>
      </c>
      <c r="T2273" s="208">
        <v>26.744</v>
      </c>
      <c r="U2273" s="208">
        <v>15.073</v>
      </c>
      <c r="V2273" s="208">
        <v>6.3920000000000003</v>
      </c>
      <c r="W2273" s="208">
        <v>3.7349999999999999</v>
      </c>
      <c r="X2273" s="24"/>
      <c r="Y2273" s="24"/>
      <c r="Z2273" s="24"/>
      <c r="AA2273" s="208">
        <v>-113.979</v>
      </c>
      <c r="AB2273" s="208">
        <v>10.861000000000001</v>
      </c>
      <c r="AC2273" s="208">
        <v>19.135000000000002</v>
      </c>
      <c r="AD2273" s="208">
        <v>27.172000000000001</v>
      </c>
      <c r="AE2273" s="208">
        <v>24.765999999999998</v>
      </c>
      <c r="AF2273" s="208">
        <v>20.832999999999998</v>
      </c>
      <c r="AG2273" s="208">
        <v>12.701000000000001</v>
      </c>
      <c r="AH2273" s="208">
        <v>8.516</v>
      </c>
      <c r="AI2273" s="208">
        <v>4.57</v>
      </c>
      <c r="AJ2273" s="24"/>
      <c r="AK2273" s="24"/>
      <c r="AL2273" s="24"/>
      <c r="AM2273" s="208">
        <v>4.3310000000000004</v>
      </c>
      <c r="AN2273" s="208">
        <v>10.772</v>
      </c>
      <c r="AO2273" s="208">
        <v>20.638999999999999</v>
      </c>
      <c r="AP2273" s="208">
        <v>27.414999999999999</v>
      </c>
      <c r="AQ2273" s="208">
        <v>26.422000000000001</v>
      </c>
      <c r="AR2273" s="208">
        <v>21.44</v>
      </c>
      <c r="AS2273" s="208">
        <v>18.074000000000002</v>
      </c>
      <c r="AT2273" s="208">
        <v>10.185</v>
      </c>
      <c r="AU2273" s="208">
        <v>5.0679999999999996</v>
      </c>
      <c r="AV2273" s="24"/>
      <c r="AW2273" s="24"/>
      <c r="AX2273" s="24"/>
      <c r="AY2273" s="208">
        <v>4.9749999999999996</v>
      </c>
      <c r="AZ2273" s="208">
        <v>10.281000000000001</v>
      </c>
      <c r="BA2273" s="208">
        <v>17.72</v>
      </c>
      <c r="BB2273" s="21">
        <f t="shared" si="255"/>
        <v>27.864000000000001</v>
      </c>
      <c r="BC2273" s="21"/>
      <c r="BD2273" s="22">
        <f t="shared" si="263"/>
        <v>37.451612903225808</v>
      </c>
      <c r="BE2273" s="21"/>
      <c r="BG2273" s="10"/>
      <c r="BH2273" s="21">
        <f t="shared" si="292"/>
        <v>0</v>
      </c>
      <c r="BI2273" s="22">
        <f t="shared" si="292"/>
        <v>2.7864E-2</v>
      </c>
      <c r="BJ2273" s="21"/>
      <c r="BK2273" s="21">
        <v>0</v>
      </c>
      <c r="BL2273" s="22">
        <v>8.3592E-2</v>
      </c>
      <c r="BM2273" s="21"/>
      <c r="BN2273" s="21">
        <f t="shared" si="293"/>
        <v>0</v>
      </c>
      <c r="BO2273" s="22">
        <f t="shared" si="293"/>
        <v>0.334368</v>
      </c>
      <c r="BP2273" s="21">
        <f t="shared" si="293"/>
        <v>0</v>
      </c>
    </row>
    <row r="2274" spans="1:68" ht="11.1" hidden="1" customHeight="1" outlineLevel="2" x14ac:dyDescent="0.2">
      <c r="A2274" s="10"/>
      <c r="B2274" s="18"/>
      <c r="C2274" s="18"/>
      <c r="D2274" s="18"/>
      <c r="E2274" s="23" t="s">
        <v>2021</v>
      </c>
      <c r="F2274" s="208">
        <v>45.8</v>
      </c>
      <c r="G2274" s="208">
        <v>37.799999999999997</v>
      </c>
      <c r="H2274" s="208">
        <v>29.3</v>
      </c>
      <c r="I2274" s="239">
        <v>18.876999999999999</v>
      </c>
      <c r="J2274" s="239"/>
      <c r="K2274" s="208">
        <v>8.7739999999999991</v>
      </c>
      <c r="L2274" s="24"/>
      <c r="M2274" s="24"/>
      <c r="N2274" s="24"/>
      <c r="O2274" s="208">
        <v>10.278</v>
      </c>
      <c r="P2274" s="208">
        <v>21.905999999999999</v>
      </c>
      <c r="Q2274" s="208">
        <v>34.478000000000002</v>
      </c>
      <c r="R2274" s="208">
        <v>38.064999999999998</v>
      </c>
      <c r="S2274" s="208">
        <v>49.841999999999999</v>
      </c>
      <c r="T2274" s="208">
        <v>46.128999999999998</v>
      </c>
      <c r="U2274" s="208">
        <v>27.561</v>
      </c>
      <c r="V2274" s="208">
        <v>14.88</v>
      </c>
      <c r="W2274" s="208">
        <v>8.31</v>
      </c>
      <c r="X2274" s="24"/>
      <c r="Y2274" s="24"/>
      <c r="Z2274" s="24"/>
      <c r="AA2274" s="208">
        <v>0.96399999999999997</v>
      </c>
      <c r="AB2274" s="208">
        <v>19.311</v>
      </c>
      <c r="AC2274" s="208">
        <v>35.277000000000001</v>
      </c>
      <c r="AD2274" s="208">
        <v>48.542000000000002</v>
      </c>
      <c r="AE2274" s="208">
        <v>45.081000000000003</v>
      </c>
      <c r="AF2274" s="208">
        <v>37.47</v>
      </c>
      <c r="AG2274" s="208">
        <v>23.483000000000001</v>
      </c>
      <c r="AH2274" s="208">
        <v>15.101000000000001</v>
      </c>
      <c r="AI2274" s="208">
        <v>9.0579999999999998</v>
      </c>
      <c r="AJ2274" s="24"/>
      <c r="AK2274" s="24"/>
      <c r="AL2274" s="24"/>
      <c r="AM2274" s="208">
        <v>9.2859999999999996</v>
      </c>
      <c r="AN2274" s="208">
        <v>20.341999999999999</v>
      </c>
      <c r="AO2274" s="208">
        <v>42.095999999999997</v>
      </c>
      <c r="AP2274" s="208">
        <v>55.765999999999998</v>
      </c>
      <c r="AQ2274" s="208">
        <v>53.796999999999997</v>
      </c>
      <c r="AR2274" s="208">
        <v>43.225999999999999</v>
      </c>
      <c r="AS2274" s="208">
        <v>34.840000000000003</v>
      </c>
      <c r="AT2274" s="208">
        <v>18.545999999999999</v>
      </c>
      <c r="AU2274" s="208">
        <v>8.0210000000000008</v>
      </c>
      <c r="AV2274" s="24"/>
      <c r="AW2274" s="24"/>
      <c r="AX2274" s="24"/>
      <c r="AY2274" s="208">
        <v>8.7050000000000001</v>
      </c>
      <c r="AZ2274" s="208">
        <v>16.661999999999999</v>
      </c>
      <c r="BA2274" s="208">
        <v>34.033999999999999</v>
      </c>
      <c r="BB2274" s="21">
        <f t="shared" si="255"/>
        <v>55.765999999999998</v>
      </c>
      <c r="BC2274" s="21"/>
      <c r="BD2274" s="22">
        <f t="shared" si="263"/>
        <v>74.954301075268802</v>
      </c>
      <c r="BE2274" s="21"/>
      <c r="BG2274" s="10"/>
      <c r="BH2274" s="21">
        <f t="shared" si="292"/>
        <v>0</v>
      </c>
      <c r="BI2274" s="22">
        <f t="shared" si="292"/>
        <v>5.5765999999999982E-2</v>
      </c>
      <c r="BJ2274" s="21"/>
      <c r="BK2274" s="21">
        <v>0</v>
      </c>
      <c r="BL2274" s="22">
        <v>0.16729799999999995</v>
      </c>
      <c r="BM2274" s="21"/>
      <c r="BN2274" s="21">
        <f t="shared" si="293"/>
        <v>0</v>
      </c>
      <c r="BO2274" s="22">
        <f t="shared" si="293"/>
        <v>0.66919199999999979</v>
      </c>
      <c r="BP2274" s="21">
        <f t="shared" si="293"/>
        <v>0</v>
      </c>
    </row>
    <row r="2275" spans="1:68" ht="11.1" hidden="1" customHeight="1" outlineLevel="2" x14ac:dyDescent="0.2">
      <c r="A2275" s="10"/>
      <c r="B2275" s="18"/>
      <c r="C2275" s="18"/>
      <c r="D2275" s="18"/>
      <c r="E2275" s="23" t="s">
        <v>2022</v>
      </c>
      <c r="F2275" s="208">
        <v>125.5</v>
      </c>
      <c r="G2275" s="208">
        <v>105.5</v>
      </c>
      <c r="H2275" s="208">
        <v>90.9</v>
      </c>
      <c r="I2275" s="239">
        <v>61.031999999999996</v>
      </c>
      <c r="J2275" s="239"/>
      <c r="K2275" s="208">
        <v>28.905999999999999</v>
      </c>
      <c r="L2275" s="24"/>
      <c r="M2275" s="24"/>
      <c r="N2275" s="24"/>
      <c r="O2275" s="208">
        <v>43.302</v>
      </c>
      <c r="P2275" s="208">
        <v>98.873000000000005</v>
      </c>
      <c r="Q2275" s="208">
        <v>136.52099999999999</v>
      </c>
      <c r="R2275" s="208">
        <v>26.469000000000001</v>
      </c>
      <c r="S2275" s="208">
        <v>150.279</v>
      </c>
      <c r="T2275" s="208">
        <v>132.97800000000001</v>
      </c>
      <c r="U2275" s="208">
        <v>90.99</v>
      </c>
      <c r="V2275" s="208">
        <v>48.598999999999997</v>
      </c>
      <c r="W2275" s="208">
        <v>30.384</v>
      </c>
      <c r="X2275" s="24"/>
      <c r="Y2275" s="24"/>
      <c r="Z2275" s="24"/>
      <c r="AA2275" s="208">
        <v>13.916</v>
      </c>
      <c r="AB2275" s="208">
        <v>63.087000000000003</v>
      </c>
      <c r="AC2275" s="208">
        <v>106.13200000000001</v>
      </c>
      <c r="AD2275" s="208">
        <v>124.79600000000001</v>
      </c>
      <c r="AE2275" s="208">
        <v>126.251</v>
      </c>
      <c r="AF2275" s="208">
        <v>104.104</v>
      </c>
      <c r="AG2275" s="208">
        <v>75.093000000000004</v>
      </c>
      <c r="AH2275" s="208">
        <v>52.128999999999998</v>
      </c>
      <c r="AI2275" s="208">
        <v>33.081000000000003</v>
      </c>
      <c r="AJ2275" s="24"/>
      <c r="AK2275" s="24"/>
      <c r="AL2275" s="24"/>
      <c r="AM2275" s="208">
        <v>23.111999999999998</v>
      </c>
      <c r="AN2275" s="208">
        <v>60.787999999999997</v>
      </c>
      <c r="AO2275" s="208">
        <v>100.55800000000001</v>
      </c>
      <c r="AP2275" s="208">
        <v>127.40600000000001</v>
      </c>
      <c r="AQ2275" s="208">
        <v>126.998</v>
      </c>
      <c r="AR2275" s="208">
        <v>108.254</v>
      </c>
      <c r="AS2275" s="208">
        <v>86.778000000000006</v>
      </c>
      <c r="AT2275" s="208">
        <v>50.054000000000002</v>
      </c>
      <c r="AU2275" s="208">
        <v>25.34</v>
      </c>
      <c r="AV2275" s="24"/>
      <c r="AW2275" s="24"/>
      <c r="AX2275" s="24"/>
      <c r="AY2275" s="208">
        <v>27.728000000000002</v>
      </c>
      <c r="AZ2275" s="208">
        <v>47.750999999999998</v>
      </c>
      <c r="BA2275" s="208">
        <v>81.358000000000004</v>
      </c>
      <c r="BB2275" s="21">
        <f t="shared" si="255"/>
        <v>150.279</v>
      </c>
      <c r="BC2275" s="21"/>
      <c r="BD2275" s="22">
        <f t="shared" si="263"/>
        <v>201.98790322580643</v>
      </c>
      <c r="BE2275" s="21"/>
      <c r="BG2275" s="10"/>
      <c r="BH2275" s="21">
        <f t="shared" si="292"/>
        <v>0</v>
      </c>
      <c r="BI2275" s="22">
        <f t="shared" si="292"/>
        <v>0.15027899999999997</v>
      </c>
      <c r="BJ2275" s="21"/>
      <c r="BK2275" s="21">
        <v>0</v>
      </c>
      <c r="BL2275" s="22">
        <v>0.45083699999999993</v>
      </c>
      <c r="BM2275" s="21"/>
      <c r="BN2275" s="21">
        <f t="shared" si="293"/>
        <v>0</v>
      </c>
      <c r="BO2275" s="22">
        <f t="shared" si="293"/>
        <v>1.8033479999999997</v>
      </c>
      <c r="BP2275" s="21">
        <f t="shared" si="293"/>
        <v>0</v>
      </c>
    </row>
    <row r="2276" spans="1:68" ht="11.1" hidden="1" customHeight="1" outlineLevel="2" x14ac:dyDescent="0.2">
      <c r="A2276" s="10"/>
      <c r="B2276" s="18"/>
      <c r="C2276" s="18"/>
      <c r="D2276" s="18"/>
      <c r="E2276" s="23" t="s">
        <v>2023</v>
      </c>
      <c r="F2276" s="208">
        <v>49</v>
      </c>
      <c r="G2276" s="208">
        <v>39.4</v>
      </c>
      <c r="H2276" s="208">
        <v>30.5</v>
      </c>
      <c r="I2276" s="239">
        <v>19.734999999999999</v>
      </c>
      <c r="J2276" s="239"/>
      <c r="K2276" s="208">
        <v>8.2240000000000002</v>
      </c>
      <c r="L2276" s="24"/>
      <c r="M2276" s="24"/>
      <c r="N2276" s="24"/>
      <c r="O2276" s="208">
        <v>13.022</v>
      </c>
      <c r="P2276" s="208">
        <v>29.518000000000001</v>
      </c>
      <c r="Q2276" s="208">
        <v>42.395000000000003</v>
      </c>
      <c r="R2276" s="208">
        <v>39.694000000000003</v>
      </c>
      <c r="S2276" s="208">
        <v>66.287999999999997</v>
      </c>
      <c r="T2276" s="208">
        <v>64.506</v>
      </c>
      <c r="U2276" s="208">
        <v>40.613999999999997</v>
      </c>
      <c r="V2276" s="208">
        <v>21.163</v>
      </c>
      <c r="W2276" s="208">
        <v>12.779</v>
      </c>
      <c r="X2276" s="24"/>
      <c r="Y2276" s="24"/>
      <c r="Z2276" s="24"/>
      <c r="AA2276" s="208">
        <v>-8.7449999999999992</v>
      </c>
      <c r="AB2276" s="208">
        <v>26.352</v>
      </c>
      <c r="AC2276" s="208">
        <v>42.518000000000001</v>
      </c>
      <c r="AD2276" s="208">
        <v>60.515000000000001</v>
      </c>
      <c r="AE2276" s="208">
        <v>55.155000000000001</v>
      </c>
      <c r="AF2276" s="208">
        <v>46.881999999999998</v>
      </c>
      <c r="AG2276" s="208">
        <v>31.12</v>
      </c>
      <c r="AH2276" s="208">
        <v>20.204000000000001</v>
      </c>
      <c r="AI2276" s="208">
        <v>11.670999999999999</v>
      </c>
      <c r="AJ2276" s="24"/>
      <c r="AK2276" s="24"/>
      <c r="AL2276" s="24"/>
      <c r="AM2276" s="208">
        <v>10.695</v>
      </c>
      <c r="AN2276" s="208">
        <v>25.977</v>
      </c>
      <c r="AO2276" s="208">
        <v>43.213999999999999</v>
      </c>
      <c r="AP2276" s="208">
        <v>51.874000000000002</v>
      </c>
      <c r="AQ2276" s="208">
        <v>48.292999999999999</v>
      </c>
      <c r="AR2276" s="208">
        <v>42.765999999999998</v>
      </c>
      <c r="AS2276" s="208">
        <v>35.726999999999997</v>
      </c>
      <c r="AT2276" s="208">
        <v>18.829999999999998</v>
      </c>
      <c r="AU2276" s="208">
        <v>9.4890000000000008</v>
      </c>
      <c r="AV2276" s="24"/>
      <c r="AW2276" s="24"/>
      <c r="AX2276" s="24"/>
      <c r="AY2276" s="208">
        <v>10.93</v>
      </c>
      <c r="AZ2276" s="208">
        <v>19.536000000000001</v>
      </c>
      <c r="BA2276" s="208">
        <v>34.802999999999997</v>
      </c>
      <c r="BB2276" s="21">
        <f t="shared" si="255"/>
        <v>66.287999999999997</v>
      </c>
      <c r="BC2276" s="21"/>
      <c r="BD2276" s="22">
        <f t="shared" si="263"/>
        <v>89.096774193548384</v>
      </c>
      <c r="BE2276" s="21"/>
      <c r="BG2276" s="10"/>
      <c r="BH2276" s="21">
        <f t="shared" si="292"/>
        <v>0</v>
      </c>
      <c r="BI2276" s="22">
        <f t="shared" si="292"/>
        <v>6.6287999999999986E-2</v>
      </c>
      <c r="BJ2276" s="21"/>
      <c r="BK2276" s="21">
        <v>0</v>
      </c>
      <c r="BL2276" s="22">
        <v>0.19886399999999996</v>
      </c>
      <c r="BM2276" s="21"/>
      <c r="BN2276" s="21">
        <f t="shared" si="293"/>
        <v>0</v>
      </c>
      <c r="BO2276" s="22">
        <f t="shared" si="293"/>
        <v>0.79545599999999983</v>
      </c>
      <c r="BP2276" s="21">
        <f t="shared" si="293"/>
        <v>0</v>
      </c>
    </row>
    <row r="2277" spans="1:68" ht="11.1" hidden="1" customHeight="1" outlineLevel="2" x14ac:dyDescent="0.2">
      <c r="A2277" s="10"/>
      <c r="B2277" s="18"/>
      <c r="C2277" s="18"/>
      <c r="D2277" s="18"/>
      <c r="E2277" s="23" t="s">
        <v>2024</v>
      </c>
      <c r="F2277" s="208">
        <v>103.8</v>
      </c>
      <c r="G2277" s="208">
        <v>79.7</v>
      </c>
      <c r="H2277" s="208">
        <v>67.7</v>
      </c>
      <c r="I2277" s="239">
        <v>48.255000000000003</v>
      </c>
      <c r="J2277" s="239"/>
      <c r="K2277" s="208">
        <v>20.379000000000001</v>
      </c>
      <c r="L2277" s="24"/>
      <c r="M2277" s="24"/>
      <c r="N2277" s="24"/>
      <c r="O2277" s="208">
        <v>32.798999999999999</v>
      </c>
      <c r="P2277" s="208">
        <v>83</v>
      </c>
      <c r="Q2277" s="208">
        <v>147</v>
      </c>
      <c r="R2277" s="208">
        <v>158.333</v>
      </c>
      <c r="S2277" s="208">
        <v>166</v>
      </c>
      <c r="T2277" s="208">
        <v>73.316999999999993</v>
      </c>
      <c r="U2277" s="208">
        <v>72.064999999999998</v>
      </c>
      <c r="V2277" s="208">
        <v>35.192999999999998</v>
      </c>
      <c r="W2277" s="208">
        <v>19.507000000000001</v>
      </c>
      <c r="X2277" s="24"/>
      <c r="Y2277" s="24"/>
      <c r="Z2277" s="24"/>
      <c r="AA2277" s="208">
        <v>0.185</v>
      </c>
      <c r="AB2277" s="208">
        <v>43.933999999999997</v>
      </c>
      <c r="AC2277" s="208">
        <v>69.756</v>
      </c>
      <c r="AD2277" s="208">
        <v>88.037999999999997</v>
      </c>
      <c r="AE2277" s="208">
        <v>86.605999999999995</v>
      </c>
      <c r="AF2277" s="208">
        <v>72.022999999999996</v>
      </c>
      <c r="AG2277" s="208">
        <v>49.643999999999998</v>
      </c>
      <c r="AH2277" s="208">
        <v>36.212000000000003</v>
      </c>
      <c r="AI2277" s="208">
        <v>21.827999999999999</v>
      </c>
      <c r="AJ2277" s="24"/>
      <c r="AK2277" s="24"/>
      <c r="AL2277" s="24"/>
      <c r="AM2277" s="208">
        <v>18.747</v>
      </c>
      <c r="AN2277" s="208">
        <v>44.470999999999997</v>
      </c>
      <c r="AO2277" s="208">
        <v>83.873000000000005</v>
      </c>
      <c r="AP2277" s="208">
        <v>100.889</v>
      </c>
      <c r="AQ2277" s="208">
        <v>96.082999999999998</v>
      </c>
      <c r="AR2277" s="208">
        <v>78.938000000000002</v>
      </c>
      <c r="AS2277" s="208">
        <v>66.338999999999999</v>
      </c>
      <c r="AT2277" s="208">
        <v>42.406999999999996</v>
      </c>
      <c r="AU2277" s="208">
        <v>21.486999999999998</v>
      </c>
      <c r="AV2277" s="24"/>
      <c r="AW2277" s="24"/>
      <c r="AX2277" s="24"/>
      <c r="AY2277" s="208">
        <v>20.75</v>
      </c>
      <c r="AZ2277" s="208">
        <v>38.524000000000001</v>
      </c>
      <c r="BA2277" s="208">
        <v>62.368000000000002</v>
      </c>
      <c r="BB2277" s="21">
        <f t="shared" si="255"/>
        <v>166</v>
      </c>
      <c r="BC2277" s="21"/>
      <c r="BD2277" s="22">
        <f t="shared" si="263"/>
        <v>223.11827956989248</v>
      </c>
      <c r="BE2277" s="21"/>
      <c r="BG2277" s="10"/>
      <c r="BH2277" s="21">
        <f t="shared" si="292"/>
        <v>0</v>
      </c>
      <c r="BI2277" s="22">
        <f t="shared" si="292"/>
        <v>0.16600000000000001</v>
      </c>
      <c r="BJ2277" s="21"/>
      <c r="BK2277" s="21">
        <v>0</v>
      </c>
      <c r="BL2277" s="22">
        <v>0.498</v>
      </c>
      <c r="BM2277" s="21"/>
      <c r="BN2277" s="21">
        <f t="shared" si="293"/>
        <v>0</v>
      </c>
      <c r="BO2277" s="22">
        <f t="shared" si="293"/>
        <v>1.992</v>
      </c>
      <c r="BP2277" s="21">
        <f t="shared" si="293"/>
        <v>0</v>
      </c>
    </row>
    <row r="2278" spans="1:68" ht="11.1" hidden="1" customHeight="1" outlineLevel="2" x14ac:dyDescent="0.2">
      <c r="A2278" s="10"/>
      <c r="B2278" s="18"/>
      <c r="C2278" s="18"/>
      <c r="D2278" s="18"/>
      <c r="E2278" s="23" t="s">
        <v>2025</v>
      </c>
      <c r="F2278" s="208">
        <v>257.5</v>
      </c>
      <c r="G2278" s="208">
        <v>220.1</v>
      </c>
      <c r="H2278" s="208">
        <v>174</v>
      </c>
      <c r="I2278" s="239">
        <v>127.023</v>
      </c>
      <c r="J2278" s="239"/>
      <c r="K2278" s="208">
        <v>53.012</v>
      </c>
      <c r="L2278" s="24"/>
      <c r="M2278" s="24"/>
      <c r="N2278" s="24"/>
      <c r="O2278" s="208">
        <v>78.438000000000002</v>
      </c>
      <c r="P2278" s="208">
        <v>158.48500000000001</v>
      </c>
      <c r="Q2278" s="208">
        <v>236.804</v>
      </c>
      <c r="R2278" s="208">
        <v>179.608</v>
      </c>
      <c r="S2278" s="208">
        <v>323.91699999999997</v>
      </c>
      <c r="T2278" s="208">
        <v>292.11900000000003</v>
      </c>
      <c r="U2278" s="208">
        <v>192.208</v>
      </c>
      <c r="V2278" s="208">
        <v>87.203000000000003</v>
      </c>
      <c r="W2278" s="208">
        <v>46.966999999999999</v>
      </c>
      <c r="X2278" s="24"/>
      <c r="Y2278" s="24"/>
      <c r="Z2278" s="24"/>
      <c r="AA2278" s="208">
        <v>-61.645000000000003</v>
      </c>
      <c r="AB2278" s="208">
        <v>141.52199999999999</v>
      </c>
      <c r="AC2278" s="208">
        <v>214.49199999999999</v>
      </c>
      <c r="AD2278" s="208">
        <v>279.37700000000001</v>
      </c>
      <c r="AE2278" s="208">
        <v>268.12200000000001</v>
      </c>
      <c r="AF2278" s="208">
        <v>220.46899999999999</v>
      </c>
      <c r="AG2278" s="208">
        <v>165.964</v>
      </c>
      <c r="AH2278" s="208">
        <v>116.843</v>
      </c>
      <c r="AI2278" s="208">
        <v>65.715000000000003</v>
      </c>
      <c r="AJ2278" s="24"/>
      <c r="AK2278" s="24"/>
      <c r="AL2278" s="24"/>
      <c r="AM2278" s="208">
        <v>62.652999999999999</v>
      </c>
      <c r="AN2278" s="208">
        <v>146.27199999999999</v>
      </c>
      <c r="AO2278" s="208">
        <v>269.73700000000002</v>
      </c>
      <c r="AP2278" s="208">
        <v>335.64100000000002</v>
      </c>
      <c r="AQ2278" s="208">
        <v>333.21800000000002</v>
      </c>
      <c r="AR2278" s="208">
        <v>268.62299999999999</v>
      </c>
      <c r="AS2278" s="208">
        <v>220.85400000000001</v>
      </c>
      <c r="AT2278" s="208">
        <v>119.98399999999999</v>
      </c>
      <c r="AU2278" s="208">
        <v>61.128</v>
      </c>
      <c r="AV2278" s="24"/>
      <c r="AW2278" s="24"/>
      <c r="AX2278" s="24"/>
      <c r="AY2278" s="208">
        <v>60.904000000000003</v>
      </c>
      <c r="AZ2278" s="208">
        <v>111.411</v>
      </c>
      <c r="BA2278" s="208">
        <v>202.85400000000001</v>
      </c>
      <c r="BB2278" s="21">
        <f t="shared" si="255"/>
        <v>335.64100000000002</v>
      </c>
      <c r="BC2278" s="21"/>
      <c r="BD2278" s="22">
        <f t="shared" si="263"/>
        <v>451.13037634408607</v>
      </c>
      <c r="BE2278" s="21"/>
      <c r="BG2278" s="10"/>
      <c r="BH2278" s="21">
        <f t="shared" si="292"/>
        <v>0</v>
      </c>
      <c r="BI2278" s="22">
        <f t="shared" si="292"/>
        <v>0.33564100000000008</v>
      </c>
      <c r="BJ2278" s="21"/>
      <c r="BK2278" s="21">
        <v>0</v>
      </c>
      <c r="BL2278" s="22">
        <v>1.0069230000000002</v>
      </c>
      <c r="BM2278" s="21"/>
      <c r="BN2278" s="21">
        <f t="shared" si="293"/>
        <v>0</v>
      </c>
      <c r="BO2278" s="22">
        <f t="shared" si="293"/>
        <v>4.0276920000000009</v>
      </c>
      <c r="BP2278" s="21">
        <f t="shared" si="293"/>
        <v>0</v>
      </c>
    </row>
    <row r="2279" spans="1:68" ht="11.1" hidden="1" customHeight="1" outlineLevel="1" collapsed="1" x14ac:dyDescent="0.2">
      <c r="A2279" s="10"/>
      <c r="B2279" s="18"/>
      <c r="C2279" s="18"/>
      <c r="D2279" s="18"/>
      <c r="E2279" s="19" t="s">
        <v>2026</v>
      </c>
      <c r="F2279" s="209">
        <v>2.8119999999999998</v>
      </c>
      <c r="G2279" s="209">
        <v>1.9830000000000001</v>
      </c>
      <c r="H2279" s="209">
        <v>1.3220000000000001</v>
      </c>
      <c r="I2279" s="240">
        <v>1.431</v>
      </c>
      <c r="J2279" s="240"/>
      <c r="K2279" s="20"/>
      <c r="L2279" s="20"/>
      <c r="M2279" s="20"/>
      <c r="N2279" s="20"/>
      <c r="O2279" s="20"/>
      <c r="P2279" s="209">
        <v>0.76300000000000001</v>
      </c>
      <c r="Q2279" s="209">
        <v>1.48</v>
      </c>
      <c r="R2279" s="209">
        <v>1.6719999999999999</v>
      </c>
      <c r="S2279" s="209">
        <v>2.2519999999999998</v>
      </c>
      <c r="T2279" s="209">
        <v>2.105</v>
      </c>
      <c r="U2279" s="209">
        <v>1.7290000000000001</v>
      </c>
      <c r="V2279" s="209">
        <v>0.08</v>
      </c>
      <c r="W2279" s="20"/>
      <c r="X2279" s="209">
        <v>0.60399999999999998</v>
      </c>
      <c r="Y2279" s="20"/>
      <c r="Z2279" s="20"/>
      <c r="AA2279" s="20"/>
      <c r="AB2279" s="209">
        <v>8.8999999999999996E-2</v>
      </c>
      <c r="AC2279" s="209">
        <v>2.0550000000000002</v>
      </c>
      <c r="AD2279" s="209">
        <v>0.97499999999999998</v>
      </c>
      <c r="AE2279" s="209">
        <v>3.0710000000000002</v>
      </c>
      <c r="AF2279" s="209">
        <v>1.9390000000000001</v>
      </c>
      <c r="AG2279" s="209">
        <v>0.99</v>
      </c>
      <c r="AH2279" s="209">
        <v>0.61699999999999999</v>
      </c>
      <c r="AI2279" s="20"/>
      <c r="AJ2279" s="20"/>
      <c r="AK2279" s="20"/>
      <c r="AL2279" s="20"/>
      <c r="AM2279" s="20"/>
      <c r="AN2279" s="209">
        <v>0.56999999999999995</v>
      </c>
      <c r="AO2279" s="209">
        <v>1.5429999999999999</v>
      </c>
      <c r="AP2279" s="209">
        <v>1.9490000000000001</v>
      </c>
      <c r="AQ2279" s="209">
        <v>2.0310000000000001</v>
      </c>
      <c r="AR2279" s="209">
        <v>1.76</v>
      </c>
      <c r="AS2279" s="209">
        <v>1.464</v>
      </c>
      <c r="AT2279" s="209">
        <v>0.81599999999999995</v>
      </c>
      <c r="AU2279" s="20"/>
      <c r="AV2279" s="20"/>
      <c r="AW2279" s="20"/>
      <c r="AX2279" s="20"/>
      <c r="AY2279" s="209">
        <v>5.8000000000000003E-2</v>
      </c>
      <c r="AZ2279" s="209">
        <v>0.48</v>
      </c>
      <c r="BA2279" s="209">
        <v>1.2370000000000001</v>
      </c>
      <c r="BB2279" s="21">
        <f t="shared" si="255"/>
        <v>3.0710000000000002</v>
      </c>
      <c r="BC2279" s="21">
        <f>BD2279</f>
        <v>4.127688172043011</v>
      </c>
      <c r="BD2279" s="22">
        <f t="shared" si="263"/>
        <v>4.127688172043011</v>
      </c>
      <c r="BE2279" s="21">
        <f>BC2279-BD2279</f>
        <v>0</v>
      </c>
      <c r="BG2279" s="10">
        <v>6</v>
      </c>
      <c r="BH2279" s="21">
        <f t="shared" si="292"/>
        <v>3.0709999999999999E-3</v>
      </c>
      <c r="BI2279" s="22">
        <f t="shared" si="292"/>
        <v>3.0709999999999999E-3</v>
      </c>
      <c r="BJ2279" s="21">
        <f>BH2279-BI2279</f>
        <v>0</v>
      </c>
      <c r="BK2279" s="21">
        <v>9.212999999999999E-3</v>
      </c>
      <c r="BL2279" s="22">
        <v>9.212999999999999E-3</v>
      </c>
      <c r="BM2279" s="21">
        <v>0</v>
      </c>
      <c r="BN2279" s="21">
        <f t="shared" si="293"/>
        <v>3.6851999999999996E-2</v>
      </c>
      <c r="BO2279" s="22">
        <f t="shared" si="293"/>
        <v>3.6851999999999996E-2</v>
      </c>
      <c r="BP2279" s="21">
        <f t="shared" si="293"/>
        <v>0</v>
      </c>
    </row>
    <row r="2280" spans="1:68" ht="11.1" hidden="1" customHeight="1" outlineLevel="2" x14ac:dyDescent="0.2">
      <c r="A2280" s="10"/>
      <c r="B2280" s="18"/>
      <c r="C2280" s="18"/>
      <c r="D2280" s="18"/>
      <c r="E2280" s="23" t="s">
        <v>2027</v>
      </c>
      <c r="F2280" s="208">
        <v>2.8119999999999998</v>
      </c>
      <c r="G2280" s="208">
        <v>1.9830000000000001</v>
      </c>
      <c r="H2280" s="208">
        <v>1.3220000000000001</v>
      </c>
      <c r="I2280" s="239">
        <v>1.431</v>
      </c>
      <c r="J2280" s="239"/>
      <c r="K2280" s="24"/>
      <c r="L2280" s="24"/>
      <c r="M2280" s="24"/>
      <c r="N2280" s="24"/>
      <c r="O2280" s="24"/>
      <c r="P2280" s="208">
        <v>0.76300000000000001</v>
      </c>
      <c r="Q2280" s="208">
        <v>1.48</v>
      </c>
      <c r="R2280" s="208">
        <v>1.6719999999999999</v>
      </c>
      <c r="S2280" s="208">
        <v>2.2519999999999998</v>
      </c>
      <c r="T2280" s="208">
        <v>2.105</v>
      </c>
      <c r="U2280" s="208">
        <v>1.7290000000000001</v>
      </c>
      <c r="V2280" s="208">
        <v>0.08</v>
      </c>
      <c r="W2280" s="24"/>
      <c r="X2280" s="208">
        <v>0.60399999999999998</v>
      </c>
      <c r="Y2280" s="24"/>
      <c r="Z2280" s="24"/>
      <c r="AA2280" s="24"/>
      <c r="AB2280" s="208">
        <v>8.8999999999999996E-2</v>
      </c>
      <c r="AC2280" s="208">
        <v>2.0550000000000002</v>
      </c>
      <c r="AD2280" s="208">
        <v>0.97499999999999998</v>
      </c>
      <c r="AE2280" s="208">
        <v>3.0710000000000002</v>
      </c>
      <c r="AF2280" s="208">
        <v>1.9390000000000001</v>
      </c>
      <c r="AG2280" s="208">
        <v>0.99</v>
      </c>
      <c r="AH2280" s="208">
        <v>0.61699999999999999</v>
      </c>
      <c r="AI2280" s="24"/>
      <c r="AJ2280" s="24"/>
      <c r="AK2280" s="24"/>
      <c r="AL2280" s="24"/>
      <c r="AM2280" s="24"/>
      <c r="AN2280" s="208">
        <v>0.56999999999999995</v>
      </c>
      <c r="AO2280" s="208">
        <v>1.5429999999999999</v>
      </c>
      <c r="AP2280" s="208">
        <v>1.9490000000000001</v>
      </c>
      <c r="AQ2280" s="208">
        <v>2.0310000000000001</v>
      </c>
      <c r="AR2280" s="208">
        <v>1.76</v>
      </c>
      <c r="AS2280" s="208">
        <v>1.464</v>
      </c>
      <c r="AT2280" s="208">
        <v>0.81599999999999995</v>
      </c>
      <c r="AU2280" s="24"/>
      <c r="AV2280" s="24"/>
      <c r="AW2280" s="24"/>
      <c r="AX2280" s="24"/>
      <c r="AY2280" s="208">
        <v>5.8000000000000003E-2</v>
      </c>
      <c r="AZ2280" s="208">
        <v>0.48</v>
      </c>
      <c r="BA2280" s="208">
        <v>1.2370000000000001</v>
      </c>
      <c r="BB2280" s="21">
        <f t="shared" si="255"/>
        <v>3.0710000000000002</v>
      </c>
      <c r="BC2280" s="21"/>
      <c r="BD2280" s="22">
        <f t="shared" si="263"/>
        <v>4.127688172043011</v>
      </c>
      <c r="BE2280" s="21"/>
      <c r="BG2280" s="10"/>
      <c r="BH2280" s="21">
        <f t="shared" si="292"/>
        <v>0</v>
      </c>
      <c r="BI2280" s="22">
        <f t="shared" si="292"/>
        <v>3.0709999999999999E-3</v>
      </c>
      <c r="BJ2280" s="21"/>
      <c r="BK2280" s="21">
        <v>0</v>
      </c>
      <c r="BL2280" s="22">
        <v>9.212999999999999E-3</v>
      </c>
      <c r="BM2280" s="21"/>
      <c r="BN2280" s="21">
        <f t="shared" si="293"/>
        <v>0</v>
      </c>
      <c r="BO2280" s="22">
        <f t="shared" si="293"/>
        <v>3.6851999999999996E-2</v>
      </c>
      <c r="BP2280" s="21">
        <f t="shared" si="293"/>
        <v>0</v>
      </c>
    </row>
    <row r="2281" spans="1:68" ht="11.1" hidden="1" customHeight="1" outlineLevel="1" collapsed="1" x14ac:dyDescent="0.2">
      <c r="A2281" s="10"/>
      <c r="B2281" s="18"/>
      <c r="C2281" s="18"/>
      <c r="D2281" s="18"/>
      <c r="E2281" s="19" t="s">
        <v>2028</v>
      </c>
      <c r="F2281" s="209">
        <v>5.5410000000000004</v>
      </c>
      <c r="G2281" s="209">
        <v>4.5449999999999999</v>
      </c>
      <c r="H2281" s="209">
        <v>3.2120000000000002</v>
      </c>
      <c r="I2281" s="240">
        <v>2.5070000000000001</v>
      </c>
      <c r="J2281" s="240"/>
      <c r="K2281" s="209">
        <v>1.2250000000000001</v>
      </c>
      <c r="L2281" s="20"/>
      <c r="M2281" s="20"/>
      <c r="N2281" s="20"/>
      <c r="O2281" s="209">
        <v>0.79800000000000004</v>
      </c>
      <c r="P2281" s="209">
        <v>2.16</v>
      </c>
      <c r="Q2281" s="209">
        <v>3.6429999999999998</v>
      </c>
      <c r="R2281" s="209">
        <v>4.7149999999999999</v>
      </c>
      <c r="S2281" s="209">
        <v>5.0819999999999999</v>
      </c>
      <c r="T2281" s="209">
        <v>5.34</v>
      </c>
      <c r="U2281" s="209">
        <v>3.4119999999999999</v>
      </c>
      <c r="V2281" s="209">
        <v>1.728</v>
      </c>
      <c r="W2281" s="209">
        <v>0.60099999999999998</v>
      </c>
      <c r="X2281" s="209">
        <v>0.02</v>
      </c>
      <c r="Y2281" s="20"/>
      <c r="Z2281" s="20"/>
      <c r="AA2281" s="209">
        <v>0.34899999999999998</v>
      </c>
      <c r="AB2281" s="209">
        <v>2.0859999999999999</v>
      </c>
      <c r="AC2281" s="209">
        <v>3.6030000000000002</v>
      </c>
      <c r="AD2281" s="209">
        <v>5.2560000000000002</v>
      </c>
      <c r="AE2281" s="209">
        <v>4.7080000000000002</v>
      </c>
      <c r="AF2281" s="209">
        <v>4.7960000000000003</v>
      </c>
      <c r="AG2281" s="209">
        <v>2.1789999999999998</v>
      </c>
      <c r="AH2281" s="209">
        <v>1.8320000000000001</v>
      </c>
      <c r="AI2281" s="209">
        <v>1.258</v>
      </c>
      <c r="AJ2281" s="20"/>
      <c r="AK2281" s="20"/>
      <c r="AL2281" s="20"/>
      <c r="AM2281" s="209">
        <v>0.372</v>
      </c>
      <c r="AN2281" s="209">
        <v>1.9</v>
      </c>
      <c r="AO2281" s="209">
        <v>3.4580000000000002</v>
      </c>
      <c r="AP2281" s="209">
        <v>5.2389999999999999</v>
      </c>
      <c r="AQ2281" s="209">
        <v>5.2750000000000004</v>
      </c>
      <c r="AR2281" s="209">
        <v>5.1769999999999996</v>
      </c>
      <c r="AS2281" s="209">
        <v>3.3719999999999999</v>
      </c>
      <c r="AT2281" s="209">
        <v>2.383</v>
      </c>
      <c r="AU2281" s="209">
        <v>1.202</v>
      </c>
      <c r="AV2281" s="20"/>
      <c r="AW2281" s="20"/>
      <c r="AX2281" s="20"/>
      <c r="AY2281" s="209">
        <v>0.76400000000000001</v>
      </c>
      <c r="AZ2281" s="209">
        <v>1.742</v>
      </c>
      <c r="BA2281" s="209">
        <v>3.1379999999999999</v>
      </c>
      <c r="BB2281" s="21">
        <f t="shared" si="255"/>
        <v>5.5410000000000004</v>
      </c>
      <c r="BC2281" s="21">
        <f>BF2281</f>
        <v>11.6</v>
      </c>
      <c r="BD2281" s="22">
        <f t="shared" si="263"/>
        <v>7.4475806451612909</v>
      </c>
      <c r="BE2281" s="21">
        <f>BC2281-BD2281</f>
        <v>4.1524193548387087</v>
      </c>
      <c r="BF2281" s="2">
        <v>11.6</v>
      </c>
      <c r="BG2281" s="10">
        <v>6</v>
      </c>
      <c r="BH2281" s="21">
        <f t="shared" si="292"/>
        <v>8.6303999999999999E-3</v>
      </c>
      <c r="BI2281" s="22">
        <f t="shared" si="292"/>
        <v>5.5409999999999999E-3</v>
      </c>
      <c r="BJ2281" s="21">
        <f>BH2281-BI2281</f>
        <v>3.0894E-3</v>
      </c>
      <c r="BK2281" s="21">
        <v>2.58912E-2</v>
      </c>
      <c r="BL2281" s="22">
        <v>1.6622999999999999E-2</v>
      </c>
      <c r="BM2281" s="21">
        <v>9.2682000000000007E-3</v>
      </c>
      <c r="BN2281" s="21">
        <f t="shared" si="293"/>
        <v>0.1035648</v>
      </c>
      <c r="BO2281" s="22">
        <f t="shared" si="293"/>
        <v>6.6491999999999996E-2</v>
      </c>
      <c r="BP2281" s="21">
        <f t="shared" si="293"/>
        <v>3.7072800000000003E-2</v>
      </c>
    </row>
    <row r="2282" spans="1:68" ht="11.1" hidden="1" customHeight="1" outlineLevel="2" x14ac:dyDescent="0.2">
      <c r="A2282" s="10"/>
      <c r="B2282" s="18"/>
      <c r="C2282" s="18"/>
      <c r="D2282" s="18"/>
      <c r="E2282" s="23" t="s">
        <v>2029</v>
      </c>
      <c r="F2282" s="208">
        <v>5.5410000000000004</v>
      </c>
      <c r="G2282" s="208">
        <v>4.5449999999999999</v>
      </c>
      <c r="H2282" s="208">
        <v>3.2120000000000002</v>
      </c>
      <c r="I2282" s="239">
        <v>2.5070000000000001</v>
      </c>
      <c r="J2282" s="239"/>
      <c r="K2282" s="208">
        <v>1.2250000000000001</v>
      </c>
      <c r="L2282" s="24"/>
      <c r="M2282" s="24"/>
      <c r="N2282" s="24"/>
      <c r="O2282" s="208">
        <v>0.79800000000000004</v>
      </c>
      <c r="P2282" s="208">
        <v>2.16</v>
      </c>
      <c r="Q2282" s="208">
        <v>3.6429999999999998</v>
      </c>
      <c r="R2282" s="208">
        <v>4.7149999999999999</v>
      </c>
      <c r="S2282" s="208">
        <v>5.0819999999999999</v>
      </c>
      <c r="T2282" s="208">
        <v>5.34</v>
      </c>
      <c r="U2282" s="208">
        <v>3.4119999999999999</v>
      </c>
      <c r="V2282" s="208">
        <v>1.728</v>
      </c>
      <c r="W2282" s="208">
        <v>0.60099999999999998</v>
      </c>
      <c r="X2282" s="208">
        <v>0.02</v>
      </c>
      <c r="Y2282" s="24"/>
      <c r="Z2282" s="24"/>
      <c r="AA2282" s="208">
        <v>0.34899999999999998</v>
      </c>
      <c r="AB2282" s="208">
        <v>2.0859999999999999</v>
      </c>
      <c r="AC2282" s="208">
        <v>3.6030000000000002</v>
      </c>
      <c r="AD2282" s="208">
        <v>5.2560000000000002</v>
      </c>
      <c r="AE2282" s="208">
        <v>4.7080000000000002</v>
      </c>
      <c r="AF2282" s="208">
        <v>4.7960000000000003</v>
      </c>
      <c r="AG2282" s="208">
        <v>2.1789999999999998</v>
      </c>
      <c r="AH2282" s="208">
        <v>1.8320000000000001</v>
      </c>
      <c r="AI2282" s="208">
        <v>1.258</v>
      </c>
      <c r="AJ2282" s="24"/>
      <c r="AK2282" s="24"/>
      <c r="AL2282" s="24"/>
      <c r="AM2282" s="208">
        <v>0.372</v>
      </c>
      <c r="AN2282" s="208">
        <v>1.9</v>
      </c>
      <c r="AO2282" s="208">
        <v>3.4580000000000002</v>
      </c>
      <c r="AP2282" s="208">
        <v>5.2389999999999999</v>
      </c>
      <c r="AQ2282" s="208">
        <v>5.2750000000000004</v>
      </c>
      <c r="AR2282" s="208">
        <v>5.1769999999999996</v>
      </c>
      <c r="AS2282" s="208">
        <v>3.3719999999999999</v>
      </c>
      <c r="AT2282" s="208">
        <v>2.383</v>
      </c>
      <c r="AU2282" s="208">
        <v>1.202</v>
      </c>
      <c r="AV2282" s="24"/>
      <c r="AW2282" s="24"/>
      <c r="AX2282" s="24"/>
      <c r="AY2282" s="208">
        <v>0.76400000000000001</v>
      </c>
      <c r="AZ2282" s="208">
        <v>1.742</v>
      </c>
      <c r="BA2282" s="208">
        <v>3.1379999999999999</v>
      </c>
      <c r="BB2282" s="21">
        <f t="shared" si="255"/>
        <v>5.5410000000000004</v>
      </c>
      <c r="BC2282" s="21"/>
      <c r="BD2282" s="22">
        <f t="shared" si="263"/>
        <v>7.4475806451612909</v>
      </c>
      <c r="BE2282" s="21"/>
      <c r="BG2282" s="10"/>
      <c r="BH2282" s="21">
        <f t="shared" si="292"/>
        <v>0</v>
      </c>
      <c r="BI2282" s="22">
        <f t="shared" si="292"/>
        <v>5.5409999999999999E-3</v>
      </c>
      <c r="BJ2282" s="21"/>
      <c r="BK2282" s="21">
        <v>0</v>
      </c>
      <c r="BL2282" s="22">
        <v>1.6622999999999999E-2</v>
      </c>
      <c r="BM2282" s="21"/>
      <c r="BN2282" s="21">
        <f t="shared" si="293"/>
        <v>0</v>
      </c>
      <c r="BO2282" s="22">
        <f t="shared" si="293"/>
        <v>6.6491999999999996E-2</v>
      </c>
      <c r="BP2282" s="21">
        <f t="shared" si="293"/>
        <v>0</v>
      </c>
    </row>
    <row r="2283" spans="1:68" ht="11.1" hidden="1" customHeight="1" outlineLevel="1" collapsed="1" x14ac:dyDescent="0.2">
      <c r="A2283" s="10"/>
      <c r="B2283" s="18"/>
      <c r="C2283" s="18"/>
      <c r="D2283" s="18"/>
      <c r="E2283" s="19" t="s">
        <v>2030</v>
      </c>
      <c r="F2283" s="209">
        <v>4.5410000000000004</v>
      </c>
      <c r="G2283" s="209">
        <v>3.3130000000000002</v>
      </c>
      <c r="H2283" s="209">
        <v>2.4049999999999998</v>
      </c>
      <c r="I2283" s="20"/>
      <c r="J2283" s="20"/>
      <c r="K2283" s="20"/>
      <c r="L2283" s="20"/>
      <c r="M2283" s="20"/>
      <c r="N2283" s="20"/>
      <c r="O2283" s="20"/>
      <c r="P2283" s="20"/>
      <c r="Q2283" s="20"/>
      <c r="R2283" s="20"/>
      <c r="S2283" s="20"/>
      <c r="T2283" s="20"/>
      <c r="U2283" s="20"/>
      <c r="V2283" s="20"/>
      <c r="W2283" s="20"/>
      <c r="X2283" s="20"/>
      <c r="Y2283" s="20"/>
      <c r="Z2283" s="20"/>
      <c r="AA2283" s="20"/>
      <c r="AB2283" s="20"/>
      <c r="AC2283" s="20"/>
      <c r="AD2283" s="20"/>
      <c r="AE2283" s="20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1">
        <f t="shared" si="255"/>
        <v>4.5410000000000004</v>
      </c>
      <c r="BC2283" s="21">
        <f>BD2283</f>
        <v>6.1034946236559149</v>
      </c>
      <c r="BD2283" s="22">
        <f t="shared" si="263"/>
        <v>6.1034946236559149</v>
      </c>
      <c r="BE2283" s="21">
        <f>BC2283-BD2283</f>
        <v>0</v>
      </c>
      <c r="BG2283" s="10">
        <v>6</v>
      </c>
      <c r="BH2283" s="21">
        <f t="shared" si="292"/>
        <v>4.5409999999999999E-3</v>
      </c>
      <c r="BI2283" s="22">
        <f t="shared" si="292"/>
        <v>4.5409999999999999E-3</v>
      </c>
      <c r="BJ2283" s="21">
        <f>BH2283-BI2283</f>
        <v>0</v>
      </c>
      <c r="BK2283" s="21">
        <v>1.3623E-2</v>
      </c>
      <c r="BL2283" s="22">
        <v>1.3623E-2</v>
      </c>
      <c r="BM2283" s="21">
        <v>0</v>
      </c>
      <c r="BN2283" s="21">
        <f t="shared" si="293"/>
        <v>5.4491999999999999E-2</v>
      </c>
      <c r="BO2283" s="22">
        <f t="shared" si="293"/>
        <v>5.4491999999999999E-2</v>
      </c>
      <c r="BP2283" s="21">
        <f t="shared" si="293"/>
        <v>0</v>
      </c>
    </row>
    <row r="2284" spans="1:68" ht="11.1" hidden="1" customHeight="1" outlineLevel="2" x14ac:dyDescent="0.2">
      <c r="A2284" s="10"/>
      <c r="B2284" s="18"/>
      <c r="C2284" s="18"/>
      <c r="D2284" s="18"/>
      <c r="E2284" s="23" t="s">
        <v>2031</v>
      </c>
      <c r="F2284" s="208">
        <v>4.5410000000000004</v>
      </c>
      <c r="G2284" s="208">
        <v>3.3130000000000002</v>
      </c>
      <c r="H2284" s="208">
        <v>2.4049999999999998</v>
      </c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4"/>
      <c r="AC2284" s="24"/>
      <c r="AD2284" s="24"/>
      <c r="AE2284" s="24"/>
      <c r="AF2284" s="24"/>
      <c r="AG2284" s="24"/>
      <c r="AH2284" s="24"/>
      <c r="AI2284" s="24"/>
      <c r="AJ2284" s="24"/>
      <c r="AK2284" s="24"/>
      <c r="AL2284" s="24"/>
      <c r="AM2284" s="24"/>
      <c r="AN2284" s="24"/>
      <c r="AO2284" s="24"/>
      <c r="AP2284" s="24"/>
      <c r="AQ2284" s="24"/>
      <c r="AR2284" s="24"/>
      <c r="AS2284" s="24"/>
      <c r="AT2284" s="24"/>
      <c r="AU2284" s="24"/>
      <c r="AV2284" s="24"/>
      <c r="AW2284" s="24"/>
      <c r="AX2284" s="24"/>
      <c r="AY2284" s="24"/>
      <c r="AZ2284" s="24"/>
      <c r="BA2284" s="24"/>
      <c r="BB2284" s="21">
        <f t="shared" si="255"/>
        <v>4.5410000000000004</v>
      </c>
      <c r="BC2284" s="21"/>
      <c r="BD2284" s="22">
        <f t="shared" si="263"/>
        <v>6.1034946236559149</v>
      </c>
      <c r="BE2284" s="21"/>
      <c r="BG2284" s="10"/>
      <c r="BH2284" s="21">
        <f t="shared" si="292"/>
        <v>0</v>
      </c>
      <c r="BI2284" s="22">
        <f t="shared" si="292"/>
        <v>4.5409999999999999E-3</v>
      </c>
      <c r="BJ2284" s="21"/>
      <c r="BK2284" s="21">
        <v>0</v>
      </c>
      <c r="BL2284" s="22">
        <v>1.3623E-2</v>
      </c>
      <c r="BM2284" s="21"/>
      <c r="BN2284" s="21">
        <f t="shared" si="293"/>
        <v>0</v>
      </c>
      <c r="BO2284" s="22">
        <f t="shared" si="293"/>
        <v>5.4491999999999999E-2</v>
      </c>
      <c r="BP2284" s="21">
        <f t="shared" si="293"/>
        <v>0</v>
      </c>
    </row>
    <row r="2285" spans="1:68" ht="11.1" hidden="1" customHeight="1" outlineLevel="1" collapsed="1" x14ac:dyDescent="0.2">
      <c r="A2285" s="10"/>
      <c r="B2285" s="18"/>
      <c r="C2285" s="18"/>
      <c r="D2285" s="18"/>
      <c r="E2285" s="19" t="s">
        <v>2032</v>
      </c>
      <c r="F2285" s="20"/>
      <c r="G2285" s="20"/>
      <c r="H2285" s="20"/>
      <c r="I2285" s="20"/>
      <c r="J2285" s="20"/>
      <c r="K2285" s="20"/>
      <c r="L2285" s="20"/>
      <c r="M2285" s="20"/>
      <c r="N2285" s="20"/>
      <c r="O2285" s="20"/>
      <c r="P2285" s="20"/>
      <c r="Q2285" s="20"/>
      <c r="R2285" s="20"/>
      <c r="S2285" s="20"/>
      <c r="T2285" s="20"/>
      <c r="U2285" s="20"/>
      <c r="V2285" s="20"/>
      <c r="W2285" s="20"/>
      <c r="X2285" s="20"/>
      <c r="Y2285" s="20"/>
      <c r="Z2285" s="20"/>
      <c r="AA2285" s="20"/>
      <c r="AB2285" s="20"/>
      <c r="AC2285" s="20"/>
      <c r="AD2285" s="20"/>
      <c r="AE2285" s="209">
        <v>39.701000000000001</v>
      </c>
      <c r="AF2285" s="209">
        <v>11.695</v>
      </c>
      <c r="AG2285" s="209">
        <v>6.9119999999999999</v>
      </c>
      <c r="AH2285" s="209">
        <v>5.29</v>
      </c>
      <c r="AI2285" s="209">
        <v>4.0140000000000002</v>
      </c>
      <c r="AJ2285" s="209">
        <v>1.2070000000000001</v>
      </c>
      <c r="AK2285" s="20"/>
      <c r="AL2285" s="20"/>
      <c r="AM2285" s="209">
        <v>1.8740000000000001</v>
      </c>
      <c r="AN2285" s="209">
        <v>6.62</v>
      </c>
      <c r="AO2285" s="209">
        <v>11.212999999999999</v>
      </c>
      <c r="AP2285" s="209">
        <v>12.375</v>
      </c>
      <c r="AQ2285" s="209">
        <v>13.493</v>
      </c>
      <c r="AR2285" s="209">
        <v>12.483000000000001</v>
      </c>
      <c r="AS2285" s="209">
        <v>9.4429999999999996</v>
      </c>
      <c r="AT2285" s="209">
        <v>6.32</v>
      </c>
      <c r="AU2285" s="209">
        <v>3.26</v>
      </c>
      <c r="AV2285" s="20"/>
      <c r="AW2285" s="20"/>
      <c r="AX2285" s="20"/>
      <c r="AY2285" s="209">
        <v>30.135999999999999</v>
      </c>
      <c r="AZ2285" s="209">
        <v>7.1520000000000001</v>
      </c>
      <c r="BA2285" s="209">
        <v>12.07</v>
      </c>
      <c r="BB2285" s="21">
        <f>BB2286+BB2287+BB2288</f>
        <v>66.844999999999999</v>
      </c>
      <c r="BC2285" s="21">
        <f>BD2285</f>
        <v>89.84543010752688</v>
      </c>
      <c r="BD2285" s="22">
        <f t="shared" ref="BD2285:BD2372" si="294">(BB2285/31/24)*1000</f>
        <v>89.84543010752688</v>
      </c>
      <c r="BE2285" s="21">
        <f>BC2285-BD2285</f>
        <v>0</v>
      </c>
      <c r="BF2285" s="2">
        <v>24.54</v>
      </c>
      <c r="BG2285" s="10">
        <v>6</v>
      </c>
      <c r="BH2285" s="21">
        <f t="shared" si="292"/>
        <v>6.6844999999999988E-2</v>
      </c>
      <c r="BI2285" s="22">
        <f t="shared" si="292"/>
        <v>6.6844999999999988E-2</v>
      </c>
      <c r="BJ2285" s="21">
        <f>BH2285-BI2285</f>
        <v>0</v>
      </c>
      <c r="BK2285" s="21">
        <v>0.20053499999999996</v>
      </c>
      <c r="BL2285" s="22">
        <v>0.20053499999999996</v>
      </c>
      <c r="BM2285" s="21">
        <v>0</v>
      </c>
      <c r="BN2285" s="21">
        <f t="shared" si="293"/>
        <v>0.80213999999999985</v>
      </c>
      <c r="BO2285" s="22">
        <f t="shared" si="293"/>
        <v>0.80213999999999985</v>
      </c>
      <c r="BP2285" s="21">
        <f t="shared" si="293"/>
        <v>0</v>
      </c>
    </row>
    <row r="2286" spans="1:68" ht="11.1" hidden="1" customHeight="1" outlineLevel="2" x14ac:dyDescent="0.2">
      <c r="A2286" s="10"/>
      <c r="B2286" s="18"/>
      <c r="C2286" s="18"/>
      <c r="D2286" s="18"/>
      <c r="E2286" s="23" t="s">
        <v>2033</v>
      </c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  <c r="X2286" s="24"/>
      <c r="Y2286" s="24"/>
      <c r="Z2286" s="24"/>
      <c r="AA2286" s="24"/>
      <c r="AB2286" s="24"/>
      <c r="AC2286" s="24"/>
      <c r="AD2286" s="24"/>
      <c r="AE2286" s="208">
        <v>22.19</v>
      </c>
      <c r="AF2286" s="208">
        <v>6.4560000000000004</v>
      </c>
      <c r="AG2286" s="208">
        <v>3.3929999999999998</v>
      </c>
      <c r="AH2286" s="208">
        <v>2</v>
      </c>
      <c r="AI2286" s="208">
        <v>1.47</v>
      </c>
      <c r="AJ2286" s="208">
        <v>0.59899999999999998</v>
      </c>
      <c r="AK2286" s="24"/>
      <c r="AL2286" s="24"/>
      <c r="AM2286" s="208">
        <v>0.86599999999999999</v>
      </c>
      <c r="AN2286" s="208">
        <v>2.88</v>
      </c>
      <c r="AO2286" s="208">
        <v>5.6360000000000001</v>
      </c>
      <c r="AP2286" s="208">
        <v>6.9420000000000002</v>
      </c>
      <c r="AQ2286" s="208">
        <v>7.1120000000000001</v>
      </c>
      <c r="AR2286" s="208">
        <v>6.4790000000000001</v>
      </c>
      <c r="AS2286" s="208">
        <v>4.5750000000000002</v>
      </c>
      <c r="AT2286" s="208">
        <v>2.5430000000000001</v>
      </c>
      <c r="AU2286" s="208">
        <v>0.755</v>
      </c>
      <c r="AV2286" s="24"/>
      <c r="AW2286" s="24"/>
      <c r="AX2286" s="24"/>
      <c r="AY2286" s="208">
        <v>1.1459999999999999</v>
      </c>
      <c r="AZ2286" s="208">
        <v>2.036</v>
      </c>
      <c r="BA2286" s="208">
        <v>3.9910000000000001</v>
      </c>
      <c r="BB2286" s="21">
        <f t="shared" si="255"/>
        <v>22.19</v>
      </c>
      <c r="BC2286" s="21"/>
      <c r="BD2286" s="22">
        <f t="shared" si="294"/>
        <v>29.825268817204304</v>
      </c>
      <c r="BE2286" s="21"/>
      <c r="BG2286" s="10"/>
      <c r="BH2286" s="21">
        <f t="shared" si="292"/>
        <v>0</v>
      </c>
      <c r="BI2286" s="22">
        <f t="shared" si="292"/>
        <v>2.2190000000000005E-2</v>
      </c>
      <c r="BJ2286" s="21"/>
      <c r="BK2286" s="21">
        <v>0</v>
      </c>
      <c r="BL2286" s="22">
        <v>6.6570000000000018E-2</v>
      </c>
      <c r="BM2286" s="21"/>
      <c r="BN2286" s="21">
        <f t="shared" si="293"/>
        <v>0</v>
      </c>
      <c r="BO2286" s="22">
        <f t="shared" si="293"/>
        <v>0.26628000000000007</v>
      </c>
      <c r="BP2286" s="21">
        <f t="shared" si="293"/>
        <v>0</v>
      </c>
    </row>
    <row r="2287" spans="1:68" ht="11.1" hidden="1" customHeight="1" outlineLevel="2" x14ac:dyDescent="0.2">
      <c r="A2287" s="10"/>
      <c r="B2287" s="18"/>
      <c r="C2287" s="18"/>
      <c r="D2287" s="18"/>
      <c r="E2287" s="23" t="s">
        <v>2034</v>
      </c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24"/>
      <c r="AD2287" s="24"/>
      <c r="AE2287" s="208">
        <v>17.510999999999999</v>
      </c>
      <c r="AF2287" s="208">
        <v>5.2389999999999999</v>
      </c>
      <c r="AG2287" s="208">
        <v>3.5190000000000001</v>
      </c>
      <c r="AH2287" s="208">
        <v>3.29</v>
      </c>
      <c r="AI2287" s="208">
        <v>2.544</v>
      </c>
      <c r="AJ2287" s="208">
        <v>0.60799999999999998</v>
      </c>
      <c r="AK2287" s="24"/>
      <c r="AL2287" s="24"/>
      <c r="AM2287" s="208">
        <v>1.008</v>
      </c>
      <c r="AN2287" s="208">
        <v>3.74</v>
      </c>
      <c r="AO2287" s="208">
        <v>5.577</v>
      </c>
      <c r="AP2287" s="208">
        <v>5.4329999999999998</v>
      </c>
      <c r="AQ2287" s="208">
        <v>6.3810000000000002</v>
      </c>
      <c r="AR2287" s="208">
        <v>6.0039999999999996</v>
      </c>
      <c r="AS2287" s="208">
        <v>4.8680000000000003</v>
      </c>
      <c r="AT2287" s="208">
        <v>3.7770000000000001</v>
      </c>
      <c r="AU2287" s="208">
        <v>2.5049999999999999</v>
      </c>
      <c r="AV2287" s="24"/>
      <c r="AW2287" s="24"/>
      <c r="AX2287" s="24"/>
      <c r="AY2287" s="208">
        <v>1.8460000000000001</v>
      </c>
      <c r="AZ2287" s="208">
        <v>3.306</v>
      </c>
      <c r="BA2287" s="208">
        <v>5.0789999999999997</v>
      </c>
      <c r="BB2287" s="21">
        <f t="shared" si="255"/>
        <v>17.510999999999999</v>
      </c>
      <c r="BC2287" s="21"/>
      <c r="BD2287" s="22">
        <f t="shared" si="294"/>
        <v>23.536290322580644</v>
      </c>
      <c r="BE2287" s="21"/>
      <c r="BG2287" s="10"/>
      <c r="BH2287" s="21">
        <f t="shared" si="292"/>
        <v>0</v>
      </c>
      <c r="BI2287" s="22">
        <f t="shared" si="292"/>
        <v>1.7510999999999999E-2</v>
      </c>
      <c r="BJ2287" s="21"/>
      <c r="BK2287" s="21">
        <v>0</v>
      </c>
      <c r="BL2287" s="22">
        <v>5.2532999999999996E-2</v>
      </c>
      <c r="BM2287" s="21"/>
      <c r="BN2287" s="21">
        <f t="shared" si="293"/>
        <v>0</v>
      </c>
      <c r="BO2287" s="22">
        <f t="shared" si="293"/>
        <v>0.21013199999999999</v>
      </c>
      <c r="BP2287" s="21">
        <f t="shared" si="293"/>
        <v>0</v>
      </c>
    </row>
    <row r="2288" spans="1:68" ht="11.1" hidden="1" customHeight="1" outlineLevel="2" x14ac:dyDescent="0.2">
      <c r="A2288" s="10"/>
      <c r="B2288" s="18"/>
      <c r="C2288" s="18"/>
      <c r="D2288" s="18"/>
      <c r="E2288" s="23" t="s">
        <v>2035</v>
      </c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4"/>
      <c r="Z2288" s="24"/>
      <c r="AA2288" s="24"/>
      <c r="AB2288" s="24"/>
      <c r="AC2288" s="24"/>
      <c r="AD2288" s="24"/>
      <c r="AE2288" s="24"/>
      <c r="AF2288" s="24"/>
      <c r="AG2288" s="24"/>
      <c r="AH2288" s="24"/>
      <c r="AI2288" s="24"/>
      <c r="AJ2288" s="24"/>
      <c r="AK2288" s="24"/>
      <c r="AL2288" s="24"/>
      <c r="AM2288" s="24"/>
      <c r="AN2288" s="24"/>
      <c r="AO2288" s="24"/>
      <c r="AP2288" s="24"/>
      <c r="AQ2288" s="24"/>
      <c r="AR2288" s="24"/>
      <c r="AS2288" s="24"/>
      <c r="AT2288" s="24"/>
      <c r="AU2288" s="24"/>
      <c r="AV2288" s="24"/>
      <c r="AW2288" s="24"/>
      <c r="AX2288" s="24"/>
      <c r="AY2288" s="208">
        <v>27.143999999999998</v>
      </c>
      <c r="AZ2288" s="208">
        <v>1.81</v>
      </c>
      <c r="BA2288" s="208">
        <v>3</v>
      </c>
      <c r="BB2288" s="21">
        <f t="shared" si="255"/>
        <v>27.143999999999998</v>
      </c>
      <c r="BC2288" s="21"/>
      <c r="BD2288" s="22">
        <f t="shared" si="294"/>
        <v>36.483870967741936</v>
      </c>
      <c r="BE2288" s="21"/>
      <c r="BG2288" s="10"/>
      <c r="BH2288" s="21">
        <f t="shared" si="292"/>
        <v>0</v>
      </c>
      <c r="BI2288" s="22">
        <f t="shared" si="292"/>
        <v>2.7144000000000001E-2</v>
      </c>
      <c r="BJ2288" s="21"/>
      <c r="BK2288" s="21">
        <v>0</v>
      </c>
      <c r="BL2288" s="22">
        <v>8.1432000000000004E-2</v>
      </c>
      <c r="BM2288" s="21"/>
      <c r="BN2288" s="21">
        <f t="shared" si="293"/>
        <v>0</v>
      </c>
      <c r="BO2288" s="22">
        <f t="shared" si="293"/>
        <v>0.32572800000000002</v>
      </c>
      <c r="BP2288" s="21">
        <f t="shared" si="293"/>
        <v>0</v>
      </c>
    </row>
    <row r="2289" spans="1:68" ht="11.1" hidden="1" customHeight="1" outlineLevel="1" collapsed="1" x14ac:dyDescent="0.2">
      <c r="A2289" s="10"/>
      <c r="B2289" s="18"/>
      <c r="C2289" s="18"/>
      <c r="D2289" s="18"/>
      <c r="E2289" s="19" t="s">
        <v>2036</v>
      </c>
      <c r="F2289" s="20"/>
      <c r="G2289" s="20"/>
      <c r="H2289" s="20"/>
      <c r="I2289" s="20"/>
      <c r="J2289" s="20"/>
      <c r="K2289" s="20"/>
      <c r="L2289" s="20"/>
      <c r="M2289" s="20"/>
      <c r="N2289" s="20"/>
      <c r="O2289" s="20"/>
      <c r="P2289" s="20"/>
      <c r="Q2289" s="20"/>
      <c r="R2289" s="20"/>
      <c r="S2289" s="20"/>
      <c r="T2289" s="20"/>
      <c r="U2289" s="20"/>
      <c r="V2289" s="20"/>
      <c r="W2289" s="20"/>
      <c r="X2289" s="20"/>
      <c r="Y2289" s="20"/>
      <c r="Z2289" s="20"/>
      <c r="AA2289" s="20"/>
      <c r="AB2289" s="20"/>
      <c r="AC2289" s="20"/>
      <c r="AD2289" s="20"/>
      <c r="AE2289" s="20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9">
        <v>0.317</v>
      </c>
      <c r="AV2289" s="20"/>
      <c r="AW2289" s="20"/>
      <c r="AX2289" s="20"/>
      <c r="AY2289" s="209">
        <v>3.77</v>
      </c>
      <c r="AZ2289" s="209">
        <v>2.3109999999999999</v>
      </c>
      <c r="BA2289" s="209">
        <v>3.3410000000000002</v>
      </c>
      <c r="BB2289" s="21">
        <f>BB2290+BB2291+BB2292</f>
        <v>6.1809999999999992</v>
      </c>
      <c r="BC2289" s="21">
        <f>BF2289</f>
        <v>23.6</v>
      </c>
      <c r="BD2289" s="22">
        <f t="shared" si="294"/>
        <v>8.3077956989247301</v>
      </c>
      <c r="BE2289" s="21">
        <f>BC2289-BD2289</f>
        <v>15.292204301075271</v>
      </c>
      <c r="BF2289" s="2">
        <v>23.6</v>
      </c>
      <c r="BG2289" s="10">
        <v>6</v>
      </c>
      <c r="BH2289" s="21">
        <f t="shared" si="292"/>
        <v>1.7558400000000002E-2</v>
      </c>
      <c r="BI2289" s="22">
        <f t="shared" si="292"/>
        <v>6.1809999999999999E-3</v>
      </c>
      <c r="BJ2289" s="21">
        <f>BH2289-BI2289</f>
        <v>1.1377400000000003E-2</v>
      </c>
      <c r="BK2289" s="21">
        <v>5.2675200000000005E-2</v>
      </c>
      <c r="BL2289" s="22">
        <v>1.8543E-2</v>
      </c>
      <c r="BM2289" s="21">
        <v>3.4132200000000001E-2</v>
      </c>
      <c r="BN2289" s="21">
        <f t="shared" si="293"/>
        <v>0.21070080000000002</v>
      </c>
      <c r="BO2289" s="22">
        <f t="shared" si="293"/>
        <v>7.4172000000000002E-2</v>
      </c>
      <c r="BP2289" s="21">
        <f t="shared" si="293"/>
        <v>0.13652880000000001</v>
      </c>
    </row>
    <row r="2290" spans="1:68" ht="11.1" hidden="1" customHeight="1" outlineLevel="2" x14ac:dyDescent="0.2">
      <c r="A2290" s="10"/>
      <c r="B2290" s="18"/>
      <c r="C2290" s="18"/>
      <c r="D2290" s="18"/>
      <c r="E2290" s="23" t="s">
        <v>2000</v>
      </c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  <c r="X2290" s="24"/>
      <c r="Y2290" s="24"/>
      <c r="Z2290" s="24"/>
      <c r="AA2290" s="24"/>
      <c r="AB2290" s="24"/>
      <c r="AC2290" s="24"/>
      <c r="AD2290" s="24"/>
      <c r="AE2290" s="24"/>
      <c r="AF2290" s="24"/>
      <c r="AG2290" s="24"/>
      <c r="AH2290" s="24"/>
      <c r="AI2290" s="24"/>
      <c r="AJ2290" s="24"/>
      <c r="AK2290" s="24"/>
      <c r="AL2290" s="24"/>
      <c r="AM2290" s="24"/>
      <c r="AN2290" s="24"/>
      <c r="AO2290" s="24"/>
      <c r="AP2290" s="24"/>
      <c r="AQ2290" s="24"/>
      <c r="AR2290" s="24"/>
      <c r="AS2290" s="24"/>
      <c r="AT2290" s="24"/>
      <c r="AU2290" s="208">
        <v>0.159</v>
      </c>
      <c r="AV2290" s="24"/>
      <c r="AW2290" s="24"/>
      <c r="AX2290" s="24"/>
      <c r="AY2290" s="208">
        <v>4.7E-2</v>
      </c>
      <c r="AZ2290" s="208">
        <v>1.2070000000000001</v>
      </c>
      <c r="BA2290" s="208">
        <v>1.26</v>
      </c>
      <c r="BB2290" s="21">
        <f t="shared" si="255"/>
        <v>1.26</v>
      </c>
      <c r="BC2290" s="21"/>
      <c r="BD2290" s="22">
        <f t="shared" si="294"/>
        <v>1.6935483870967742</v>
      </c>
      <c r="BE2290" s="21"/>
      <c r="BG2290" s="10"/>
      <c r="BH2290" s="21">
        <f t="shared" si="292"/>
        <v>0</v>
      </c>
      <c r="BI2290" s="22">
        <f t="shared" si="292"/>
        <v>1.2600000000000001E-3</v>
      </c>
      <c r="BJ2290" s="21"/>
      <c r="BK2290" s="21">
        <v>0</v>
      </c>
      <c r="BL2290" s="22">
        <v>3.7800000000000004E-3</v>
      </c>
      <c r="BM2290" s="21"/>
      <c r="BN2290" s="21">
        <f t="shared" si="293"/>
        <v>0</v>
      </c>
      <c r="BO2290" s="22">
        <f t="shared" si="293"/>
        <v>1.5120000000000001E-2</v>
      </c>
      <c r="BP2290" s="21">
        <f t="shared" si="293"/>
        <v>0</v>
      </c>
    </row>
    <row r="2291" spans="1:68" ht="11.1" hidden="1" customHeight="1" outlineLevel="2" x14ac:dyDescent="0.2">
      <c r="A2291" s="10"/>
      <c r="B2291" s="18"/>
      <c r="C2291" s="18"/>
      <c r="D2291" s="18"/>
      <c r="E2291" s="23" t="s">
        <v>2001</v>
      </c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  <c r="X2291" s="24"/>
      <c r="Y2291" s="24"/>
      <c r="Z2291" s="24"/>
      <c r="AA2291" s="24"/>
      <c r="AB2291" s="24"/>
      <c r="AC2291" s="24"/>
      <c r="AD2291" s="24"/>
      <c r="AE2291" s="24"/>
      <c r="AF2291" s="24"/>
      <c r="AG2291" s="24"/>
      <c r="AH2291" s="24"/>
      <c r="AI2291" s="24"/>
      <c r="AJ2291" s="24"/>
      <c r="AK2291" s="24"/>
      <c r="AL2291" s="24"/>
      <c r="AM2291" s="24"/>
      <c r="AN2291" s="24"/>
      <c r="AO2291" s="24"/>
      <c r="AP2291" s="24"/>
      <c r="AQ2291" s="24"/>
      <c r="AR2291" s="24"/>
      <c r="AS2291" s="24"/>
      <c r="AT2291" s="24"/>
      <c r="AU2291" s="208">
        <v>0.158</v>
      </c>
      <c r="AV2291" s="24"/>
      <c r="AW2291" s="24"/>
      <c r="AX2291" s="24"/>
      <c r="AY2291" s="208">
        <v>4.3999999999999997E-2</v>
      </c>
      <c r="AZ2291" s="208">
        <v>0.314</v>
      </c>
      <c r="BA2291" s="208">
        <v>1.242</v>
      </c>
      <c r="BB2291" s="21">
        <f>MAX(F2291:BA2291)</f>
        <v>1.242</v>
      </c>
      <c r="BC2291" s="21"/>
      <c r="BD2291" s="22">
        <f t="shared" si="294"/>
        <v>1.6693548387096775</v>
      </c>
      <c r="BE2291" s="21"/>
      <c r="BG2291" s="10"/>
      <c r="BH2291" s="21">
        <f t="shared" si="292"/>
        <v>0</v>
      </c>
      <c r="BI2291" s="22">
        <f t="shared" si="292"/>
        <v>1.242E-3</v>
      </c>
      <c r="BJ2291" s="21"/>
      <c r="BK2291" s="21">
        <v>0</v>
      </c>
      <c r="BL2291" s="22">
        <v>3.7260000000000001E-3</v>
      </c>
      <c r="BM2291" s="21"/>
      <c r="BN2291" s="21">
        <f t="shared" si="293"/>
        <v>0</v>
      </c>
      <c r="BO2291" s="22">
        <f t="shared" si="293"/>
        <v>1.4904000000000001E-2</v>
      </c>
      <c r="BP2291" s="21">
        <f t="shared" si="293"/>
        <v>0</v>
      </c>
    </row>
    <row r="2292" spans="1:68" ht="11.1" hidden="1" customHeight="1" outlineLevel="2" x14ac:dyDescent="0.2">
      <c r="A2292" s="10"/>
      <c r="B2292" s="18"/>
      <c r="C2292" s="18"/>
      <c r="D2292" s="18"/>
      <c r="E2292" s="23" t="s">
        <v>2037</v>
      </c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  <c r="X2292" s="24"/>
      <c r="Y2292" s="24"/>
      <c r="Z2292" s="24"/>
      <c r="AA2292" s="24"/>
      <c r="AB2292" s="24"/>
      <c r="AC2292" s="24"/>
      <c r="AD2292" s="24"/>
      <c r="AE2292" s="24"/>
      <c r="AF2292" s="24"/>
      <c r="AG2292" s="24"/>
      <c r="AH2292" s="24"/>
      <c r="AI2292" s="24"/>
      <c r="AJ2292" s="24"/>
      <c r="AK2292" s="24"/>
      <c r="AL2292" s="24"/>
      <c r="AM2292" s="24"/>
      <c r="AN2292" s="24"/>
      <c r="AO2292" s="24"/>
      <c r="AP2292" s="24"/>
      <c r="AQ2292" s="24"/>
      <c r="AR2292" s="24"/>
      <c r="AS2292" s="24"/>
      <c r="AT2292" s="24"/>
      <c r="AU2292" s="24"/>
      <c r="AV2292" s="24"/>
      <c r="AW2292" s="24"/>
      <c r="AX2292" s="24"/>
      <c r="AY2292" s="208">
        <v>3.6789999999999998</v>
      </c>
      <c r="AZ2292" s="208">
        <v>0.79</v>
      </c>
      <c r="BA2292" s="208">
        <v>0.83899999999999997</v>
      </c>
      <c r="BB2292" s="21">
        <f>MAX(F2292:BA2292)</f>
        <v>3.6789999999999998</v>
      </c>
      <c r="BC2292" s="21"/>
      <c r="BD2292" s="22">
        <f t="shared" si="294"/>
        <v>4.9448924731182791</v>
      </c>
      <c r="BE2292" s="21"/>
      <c r="BG2292" s="10"/>
      <c r="BH2292" s="21">
        <f t="shared" si="292"/>
        <v>0</v>
      </c>
      <c r="BI2292" s="22">
        <f t="shared" si="292"/>
        <v>3.6789999999999995E-3</v>
      </c>
      <c r="BJ2292" s="21"/>
      <c r="BK2292" s="21">
        <v>0</v>
      </c>
      <c r="BL2292" s="22">
        <v>1.1036999999999998E-2</v>
      </c>
      <c r="BM2292" s="21"/>
      <c r="BN2292" s="21">
        <f t="shared" si="293"/>
        <v>0</v>
      </c>
      <c r="BO2292" s="22">
        <f t="shared" si="293"/>
        <v>4.4147999999999993E-2</v>
      </c>
      <c r="BP2292" s="21">
        <f t="shared" si="293"/>
        <v>0</v>
      </c>
    </row>
    <row r="2293" spans="1:68" ht="11.1" hidden="1" customHeight="1" outlineLevel="1" collapsed="1" x14ac:dyDescent="0.2">
      <c r="A2293" s="10"/>
      <c r="B2293" s="18"/>
      <c r="C2293" s="18"/>
      <c r="D2293" s="18"/>
      <c r="E2293" s="19" t="s">
        <v>2038</v>
      </c>
      <c r="F2293" s="20"/>
      <c r="G2293" s="20"/>
      <c r="H2293" s="209">
        <v>11.25</v>
      </c>
      <c r="I2293" s="20"/>
      <c r="J2293" s="20"/>
      <c r="K2293" s="20"/>
      <c r="L2293" s="20"/>
      <c r="M2293" s="20"/>
      <c r="N2293" s="20"/>
      <c r="O2293" s="20"/>
      <c r="P2293" s="20"/>
      <c r="Q2293" s="209">
        <v>6.3479999999999999</v>
      </c>
      <c r="R2293" s="209">
        <v>2.698</v>
      </c>
      <c r="S2293" s="209">
        <v>4.0270000000000001</v>
      </c>
      <c r="T2293" s="209">
        <v>3.2730000000000001</v>
      </c>
      <c r="U2293" s="209">
        <v>2.093</v>
      </c>
      <c r="V2293" s="209">
        <v>1.4970000000000001</v>
      </c>
      <c r="W2293" s="209">
        <v>0.92600000000000005</v>
      </c>
      <c r="X2293" s="209">
        <v>0.29199999999999998</v>
      </c>
      <c r="Y2293" s="20"/>
      <c r="Z2293" s="209">
        <v>0.49099999999999999</v>
      </c>
      <c r="AA2293" s="209">
        <v>0.746</v>
      </c>
      <c r="AB2293" s="209">
        <v>1.5940000000000001</v>
      </c>
      <c r="AC2293" s="209">
        <v>2.5670000000000002</v>
      </c>
      <c r="AD2293" s="209">
        <v>3.6349999999999998</v>
      </c>
      <c r="AE2293" s="209">
        <v>3.5710000000000002</v>
      </c>
      <c r="AF2293" s="209">
        <v>2.9049999999999998</v>
      </c>
      <c r="AG2293" s="209">
        <v>2.4119999999999999</v>
      </c>
      <c r="AH2293" s="209">
        <v>1.5920000000000001</v>
      </c>
      <c r="AI2293" s="209">
        <v>1.0389999999999999</v>
      </c>
      <c r="AJ2293" s="209">
        <v>0.20200000000000001</v>
      </c>
      <c r="AK2293" s="20"/>
      <c r="AL2293" s="209">
        <v>7.4999999999999997E-2</v>
      </c>
      <c r="AM2293" s="209">
        <v>0.57599999999999996</v>
      </c>
      <c r="AN2293" s="209">
        <v>1.5780000000000001</v>
      </c>
      <c r="AO2293" s="209">
        <v>2.5059999999999998</v>
      </c>
      <c r="AP2293" s="209">
        <v>3.5110000000000001</v>
      </c>
      <c r="AQ2293" s="209">
        <v>3.456</v>
      </c>
      <c r="AR2293" s="209">
        <v>3.5379999999999998</v>
      </c>
      <c r="AS2293" s="209">
        <v>2.3839999999999999</v>
      </c>
      <c r="AT2293" s="209">
        <v>1.5840000000000001</v>
      </c>
      <c r="AU2293" s="209">
        <v>0.74</v>
      </c>
      <c r="AV2293" s="209">
        <v>5.7000000000000002E-2</v>
      </c>
      <c r="AW2293" s="20"/>
      <c r="AX2293" s="20"/>
      <c r="AY2293" s="209">
        <v>0.81899999999999995</v>
      </c>
      <c r="AZ2293" s="209">
        <v>1.2869999999999999</v>
      </c>
      <c r="BA2293" s="209">
        <v>2.2549999999999999</v>
      </c>
      <c r="BB2293" s="21">
        <f>BB2294+BB2295</f>
        <v>12.667999999999999</v>
      </c>
      <c r="BC2293" s="21">
        <f>BD2293</f>
        <v>17.026881720430108</v>
      </c>
      <c r="BD2293" s="22">
        <f t="shared" si="294"/>
        <v>17.026881720430108</v>
      </c>
      <c r="BE2293" s="21">
        <f>BC2293-BD2293</f>
        <v>0</v>
      </c>
      <c r="BF2293" s="2">
        <v>8.6999999999999993</v>
      </c>
      <c r="BG2293" s="10">
        <v>6</v>
      </c>
      <c r="BH2293" s="21">
        <f t="shared" si="292"/>
        <v>1.2668E-2</v>
      </c>
      <c r="BI2293" s="22">
        <f t="shared" si="292"/>
        <v>1.2668E-2</v>
      </c>
      <c r="BJ2293" s="21">
        <f>BH2293-BI2293</f>
        <v>0</v>
      </c>
      <c r="BK2293" s="21">
        <v>3.8004000000000003E-2</v>
      </c>
      <c r="BL2293" s="22">
        <v>3.8004000000000003E-2</v>
      </c>
      <c r="BM2293" s="21">
        <v>0</v>
      </c>
      <c r="BN2293" s="21">
        <f t="shared" si="293"/>
        <v>0.15201600000000001</v>
      </c>
      <c r="BO2293" s="22">
        <f t="shared" si="293"/>
        <v>0.15201600000000001</v>
      </c>
      <c r="BP2293" s="21">
        <f t="shared" si="293"/>
        <v>0</v>
      </c>
    </row>
    <row r="2294" spans="1:68" ht="11.1" hidden="1" customHeight="1" outlineLevel="2" x14ac:dyDescent="0.2">
      <c r="A2294" s="10"/>
      <c r="B2294" s="18"/>
      <c r="C2294" s="18"/>
      <c r="D2294" s="18"/>
      <c r="E2294" s="23" t="s">
        <v>2039</v>
      </c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08">
        <v>1.302</v>
      </c>
      <c r="R2294" s="208">
        <v>0.93700000000000006</v>
      </c>
      <c r="S2294" s="208">
        <v>1.4179999999999999</v>
      </c>
      <c r="T2294" s="208">
        <v>1.143</v>
      </c>
      <c r="U2294" s="208">
        <v>0.72799999999999998</v>
      </c>
      <c r="V2294" s="208">
        <v>0.50800000000000001</v>
      </c>
      <c r="W2294" s="208">
        <v>0.35099999999999998</v>
      </c>
      <c r="X2294" s="208">
        <v>9.0999999999999998E-2</v>
      </c>
      <c r="Y2294" s="24"/>
      <c r="Z2294" s="208">
        <v>0.16900000000000001</v>
      </c>
      <c r="AA2294" s="208">
        <v>0.23799999999999999</v>
      </c>
      <c r="AB2294" s="208">
        <v>0.51600000000000001</v>
      </c>
      <c r="AC2294" s="208">
        <v>0.89</v>
      </c>
      <c r="AD2294" s="208">
        <v>1.333</v>
      </c>
      <c r="AE2294" s="208">
        <v>1.3180000000000001</v>
      </c>
      <c r="AF2294" s="208">
        <v>1.0489999999999999</v>
      </c>
      <c r="AG2294" s="208">
        <v>0.90600000000000003</v>
      </c>
      <c r="AH2294" s="208">
        <v>0.59099999999999997</v>
      </c>
      <c r="AI2294" s="208">
        <v>0.443</v>
      </c>
      <c r="AJ2294" s="208">
        <v>7.3999999999999996E-2</v>
      </c>
      <c r="AK2294" s="24"/>
      <c r="AL2294" s="208">
        <v>2.5000000000000001E-2</v>
      </c>
      <c r="AM2294" s="208">
        <v>0.17599999999999999</v>
      </c>
      <c r="AN2294" s="208">
        <v>0.503</v>
      </c>
      <c r="AO2294" s="208">
        <v>0.85399999999999998</v>
      </c>
      <c r="AP2294" s="208">
        <v>1.2050000000000001</v>
      </c>
      <c r="AQ2294" s="208">
        <v>1.266</v>
      </c>
      <c r="AR2294" s="208">
        <v>1.2450000000000001</v>
      </c>
      <c r="AS2294" s="208">
        <v>0.88</v>
      </c>
      <c r="AT2294" s="208">
        <v>0.64500000000000002</v>
      </c>
      <c r="AU2294" s="208">
        <v>0.221</v>
      </c>
      <c r="AV2294" s="208">
        <v>1.6E-2</v>
      </c>
      <c r="AW2294" s="24"/>
      <c r="AX2294" s="24"/>
      <c r="AY2294" s="208">
        <v>0.187</v>
      </c>
      <c r="AZ2294" s="208">
        <v>0.38800000000000001</v>
      </c>
      <c r="BA2294" s="208">
        <v>0.70499999999999996</v>
      </c>
      <c r="BB2294" s="21">
        <f t="shared" ref="BB2294:BB2299" si="295">MAX(F2294:BA2294)</f>
        <v>1.4179999999999999</v>
      </c>
      <c r="BC2294" s="21"/>
      <c r="BD2294" s="22">
        <f t="shared" si="294"/>
        <v>1.9059139784946235</v>
      </c>
      <c r="BE2294" s="21"/>
      <c r="BG2294" s="10"/>
      <c r="BH2294" s="21">
        <f t="shared" si="292"/>
        <v>0</v>
      </c>
      <c r="BI2294" s="22">
        <f t="shared" si="292"/>
        <v>1.4179999999999998E-3</v>
      </c>
      <c r="BJ2294" s="21"/>
      <c r="BK2294" s="21">
        <v>0</v>
      </c>
      <c r="BL2294" s="22">
        <v>4.2539999999999991E-3</v>
      </c>
      <c r="BM2294" s="21"/>
      <c r="BN2294" s="21">
        <f t="shared" si="293"/>
        <v>0</v>
      </c>
      <c r="BO2294" s="22">
        <f t="shared" si="293"/>
        <v>1.7015999999999996E-2</v>
      </c>
      <c r="BP2294" s="21">
        <f t="shared" si="293"/>
        <v>0</v>
      </c>
    </row>
    <row r="2295" spans="1:68" ht="11.1" hidden="1" customHeight="1" outlineLevel="2" x14ac:dyDescent="0.2">
      <c r="A2295" s="10"/>
      <c r="B2295" s="18"/>
      <c r="C2295" s="18"/>
      <c r="D2295" s="18"/>
      <c r="E2295" s="23" t="s">
        <v>2040</v>
      </c>
      <c r="F2295" s="24"/>
      <c r="G2295" s="24"/>
      <c r="H2295" s="208">
        <v>11.25</v>
      </c>
      <c r="I2295" s="24"/>
      <c r="J2295" s="24"/>
      <c r="K2295" s="24"/>
      <c r="L2295" s="24"/>
      <c r="M2295" s="24"/>
      <c r="N2295" s="24"/>
      <c r="O2295" s="24"/>
      <c r="P2295" s="24"/>
      <c r="Q2295" s="208">
        <v>5.0460000000000003</v>
      </c>
      <c r="R2295" s="208">
        <v>1.7609999999999999</v>
      </c>
      <c r="S2295" s="208">
        <v>2.609</v>
      </c>
      <c r="T2295" s="208">
        <v>2.13</v>
      </c>
      <c r="U2295" s="208">
        <v>1.365</v>
      </c>
      <c r="V2295" s="208">
        <v>0.98899999999999999</v>
      </c>
      <c r="W2295" s="208">
        <v>0.57499999999999996</v>
      </c>
      <c r="X2295" s="208">
        <v>0.20100000000000001</v>
      </c>
      <c r="Y2295" s="24"/>
      <c r="Z2295" s="208">
        <v>0.32200000000000001</v>
      </c>
      <c r="AA2295" s="208">
        <v>0.50800000000000001</v>
      </c>
      <c r="AB2295" s="208">
        <v>1.0780000000000001</v>
      </c>
      <c r="AC2295" s="208">
        <v>1.677</v>
      </c>
      <c r="AD2295" s="208">
        <v>2.302</v>
      </c>
      <c r="AE2295" s="208">
        <v>2.2530000000000001</v>
      </c>
      <c r="AF2295" s="208">
        <v>1.8560000000000001</v>
      </c>
      <c r="AG2295" s="208">
        <v>1.506</v>
      </c>
      <c r="AH2295" s="208">
        <v>1.0009999999999999</v>
      </c>
      <c r="AI2295" s="208">
        <v>0.59599999999999997</v>
      </c>
      <c r="AJ2295" s="208">
        <v>0.128</v>
      </c>
      <c r="AK2295" s="24"/>
      <c r="AL2295" s="208">
        <v>0.05</v>
      </c>
      <c r="AM2295" s="208">
        <v>0.4</v>
      </c>
      <c r="AN2295" s="208">
        <v>1.075</v>
      </c>
      <c r="AO2295" s="208">
        <v>1.6519999999999999</v>
      </c>
      <c r="AP2295" s="208">
        <v>2.306</v>
      </c>
      <c r="AQ2295" s="208">
        <v>2.19</v>
      </c>
      <c r="AR2295" s="208">
        <v>2.2930000000000001</v>
      </c>
      <c r="AS2295" s="208">
        <v>1.504</v>
      </c>
      <c r="AT2295" s="208">
        <v>0.93899999999999995</v>
      </c>
      <c r="AU2295" s="208">
        <v>0.51900000000000002</v>
      </c>
      <c r="AV2295" s="208">
        <v>4.1000000000000002E-2</v>
      </c>
      <c r="AW2295" s="24"/>
      <c r="AX2295" s="24"/>
      <c r="AY2295" s="208">
        <v>0.63200000000000001</v>
      </c>
      <c r="AZ2295" s="208">
        <v>0.89900000000000002</v>
      </c>
      <c r="BA2295" s="208">
        <v>1.55</v>
      </c>
      <c r="BB2295" s="21">
        <f t="shared" si="295"/>
        <v>11.25</v>
      </c>
      <c r="BC2295" s="21"/>
      <c r="BD2295" s="22">
        <f t="shared" si="294"/>
        <v>15.120967741935484</v>
      </c>
      <c r="BE2295" s="21"/>
      <c r="BG2295" s="10"/>
      <c r="BH2295" s="21">
        <f t="shared" si="292"/>
        <v>0</v>
      </c>
      <c r="BI2295" s="22">
        <f t="shared" si="292"/>
        <v>1.125E-2</v>
      </c>
      <c r="BJ2295" s="21"/>
      <c r="BK2295" s="21">
        <v>0</v>
      </c>
      <c r="BL2295" s="22">
        <v>3.3750000000000002E-2</v>
      </c>
      <c r="BM2295" s="21"/>
      <c r="BN2295" s="21">
        <f t="shared" si="293"/>
        <v>0</v>
      </c>
      <c r="BO2295" s="22">
        <f t="shared" si="293"/>
        <v>0.13500000000000001</v>
      </c>
      <c r="BP2295" s="21">
        <f t="shared" si="293"/>
        <v>0</v>
      </c>
    </row>
    <row r="2296" spans="1:68" ht="11.1" customHeight="1" outlineLevel="1" collapsed="1" x14ac:dyDescent="0.2">
      <c r="A2296" s="10"/>
      <c r="B2296" s="18"/>
      <c r="C2296" s="18"/>
      <c r="D2296" s="18"/>
      <c r="E2296" s="19" t="s">
        <v>2041</v>
      </c>
      <c r="F2296" s="209">
        <v>1.54</v>
      </c>
      <c r="G2296" s="209">
        <v>1.204</v>
      </c>
      <c r="H2296" s="209">
        <v>0.74199999999999999</v>
      </c>
      <c r="I2296" s="240">
        <v>0.55300000000000005</v>
      </c>
      <c r="J2296" s="240"/>
      <c r="K2296" s="209">
        <v>0.379</v>
      </c>
      <c r="L2296" s="209">
        <v>0.104</v>
      </c>
      <c r="M2296" s="20"/>
      <c r="N2296" s="20"/>
      <c r="O2296" s="209">
        <v>0.33800000000000002</v>
      </c>
      <c r="P2296" s="209">
        <v>0.70699999999999996</v>
      </c>
      <c r="Q2296" s="209">
        <v>0.95599999999999996</v>
      </c>
      <c r="R2296" s="209">
        <v>1.1739999999999999</v>
      </c>
      <c r="S2296" s="209">
        <v>1.4710000000000001</v>
      </c>
      <c r="T2296" s="209">
        <v>1.2649999999999999</v>
      </c>
      <c r="U2296" s="209">
        <v>0.97099999999999997</v>
      </c>
      <c r="V2296" s="209">
        <v>0.49</v>
      </c>
      <c r="W2296" s="209">
        <v>0.38900000000000001</v>
      </c>
      <c r="X2296" s="209">
        <v>9.9000000000000005E-2</v>
      </c>
      <c r="Y2296" s="20"/>
      <c r="Z2296" s="209">
        <v>0.151</v>
      </c>
      <c r="AA2296" s="20"/>
      <c r="AB2296" s="209">
        <v>0.82299999999999995</v>
      </c>
      <c r="AC2296" s="209">
        <v>1.2270000000000001</v>
      </c>
      <c r="AD2296" s="209">
        <v>1.45</v>
      </c>
      <c r="AE2296" s="209">
        <v>1.4750000000000001</v>
      </c>
      <c r="AF2296" s="209">
        <v>1.3</v>
      </c>
      <c r="AG2296" s="209">
        <v>0.65800000000000003</v>
      </c>
      <c r="AH2296" s="209">
        <v>0.63300000000000001</v>
      </c>
      <c r="AI2296" s="209">
        <v>0.36099999999999999</v>
      </c>
      <c r="AJ2296" s="209">
        <v>0.13300000000000001</v>
      </c>
      <c r="AK2296" s="20"/>
      <c r="AL2296" s="209">
        <v>0.09</v>
      </c>
      <c r="AM2296" s="209">
        <v>0.26700000000000002</v>
      </c>
      <c r="AN2296" s="209">
        <v>0.63300000000000001</v>
      </c>
      <c r="AO2296" s="209">
        <v>1.27</v>
      </c>
      <c r="AP2296" s="209">
        <v>1.5629999999999999</v>
      </c>
      <c r="AQ2296" s="209">
        <v>1.7010000000000001</v>
      </c>
      <c r="AR2296" s="209">
        <v>1.39</v>
      </c>
      <c r="AS2296" s="209">
        <v>1.016</v>
      </c>
      <c r="AT2296" s="209">
        <v>0.66400000000000003</v>
      </c>
      <c r="AU2296" s="209">
        <v>0.251</v>
      </c>
      <c r="AV2296" s="20"/>
      <c r="AW2296" s="20"/>
      <c r="AX2296" s="20"/>
      <c r="AY2296" s="209">
        <v>0.41299999999999998</v>
      </c>
      <c r="AZ2296" s="209">
        <v>0.51800000000000002</v>
      </c>
      <c r="BA2296" s="209">
        <v>11.048999999999999</v>
      </c>
      <c r="BB2296" s="21">
        <f t="shared" si="295"/>
        <v>11.048999999999999</v>
      </c>
      <c r="BC2296" s="21">
        <f>BD2296</f>
        <v>14.850806451612902</v>
      </c>
      <c r="BD2296" s="22">
        <f t="shared" si="294"/>
        <v>14.850806451612902</v>
      </c>
      <c r="BE2296" s="21">
        <f>BC2296-BD2296</f>
        <v>0</v>
      </c>
      <c r="BF2296" s="2">
        <v>4.24</v>
      </c>
      <c r="BG2296" s="10">
        <v>7</v>
      </c>
      <c r="BH2296" s="21">
        <f t="shared" si="292"/>
        <v>1.1048999999999998E-2</v>
      </c>
      <c r="BI2296" s="22">
        <f t="shared" si="292"/>
        <v>1.1048999999999998E-2</v>
      </c>
      <c r="BJ2296" s="21">
        <f>BH2296-BI2296</f>
        <v>0</v>
      </c>
      <c r="BK2296" s="21">
        <v>3.3146999999999996E-2</v>
      </c>
      <c r="BL2296" s="22">
        <v>3.3146999999999996E-2</v>
      </c>
      <c r="BM2296" s="21">
        <v>0</v>
      </c>
      <c r="BN2296" s="21">
        <f t="shared" si="293"/>
        <v>0.13258799999999998</v>
      </c>
      <c r="BO2296" s="22">
        <f t="shared" si="293"/>
        <v>0.13258799999999998</v>
      </c>
      <c r="BP2296" s="21">
        <f t="shared" si="293"/>
        <v>0</v>
      </c>
    </row>
    <row r="2297" spans="1:68" ht="11.1" hidden="1" customHeight="1" outlineLevel="2" x14ac:dyDescent="0.2">
      <c r="A2297" s="10"/>
      <c r="B2297" s="18"/>
      <c r="C2297" s="18"/>
      <c r="D2297" s="18"/>
      <c r="E2297" s="23" t="s">
        <v>2042</v>
      </c>
      <c r="F2297" s="208">
        <v>1.54</v>
      </c>
      <c r="G2297" s="208">
        <v>1.204</v>
      </c>
      <c r="H2297" s="208">
        <v>0.74199999999999999</v>
      </c>
      <c r="I2297" s="239">
        <v>0.55300000000000005</v>
      </c>
      <c r="J2297" s="239"/>
      <c r="K2297" s="208">
        <v>0.379</v>
      </c>
      <c r="L2297" s="208">
        <v>0.104</v>
      </c>
      <c r="M2297" s="24"/>
      <c r="N2297" s="24"/>
      <c r="O2297" s="208">
        <v>0.33800000000000002</v>
      </c>
      <c r="P2297" s="208">
        <v>0.70699999999999996</v>
      </c>
      <c r="Q2297" s="208">
        <v>0.95599999999999996</v>
      </c>
      <c r="R2297" s="208">
        <v>1.1739999999999999</v>
      </c>
      <c r="S2297" s="208">
        <v>1.4710000000000001</v>
      </c>
      <c r="T2297" s="208">
        <v>1.2649999999999999</v>
      </c>
      <c r="U2297" s="208">
        <v>0.97099999999999997</v>
      </c>
      <c r="V2297" s="208">
        <v>0.49</v>
      </c>
      <c r="W2297" s="208">
        <v>0.38900000000000001</v>
      </c>
      <c r="X2297" s="208">
        <v>9.9000000000000005E-2</v>
      </c>
      <c r="Y2297" s="24"/>
      <c r="Z2297" s="208">
        <v>0.151</v>
      </c>
      <c r="AA2297" s="24"/>
      <c r="AB2297" s="208">
        <v>0.82299999999999995</v>
      </c>
      <c r="AC2297" s="208">
        <v>1.2270000000000001</v>
      </c>
      <c r="AD2297" s="208">
        <v>1.45</v>
      </c>
      <c r="AE2297" s="208">
        <v>1.4750000000000001</v>
      </c>
      <c r="AF2297" s="208">
        <v>1.3</v>
      </c>
      <c r="AG2297" s="208">
        <v>0.65800000000000003</v>
      </c>
      <c r="AH2297" s="208">
        <v>0.63300000000000001</v>
      </c>
      <c r="AI2297" s="208">
        <v>0.36099999999999999</v>
      </c>
      <c r="AJ2297" s="208">
        <v>0.13300000000000001</v>
      </c>
      <c r="AK2297" s="24"/>
      <c r="AL2297" s="208">
        <v>0.09</v>
      </c>
      <c r="AM2297" s="208">
        <v>0.26700000000000002</v>
      </c>
      <c r="AN2297" s="208">
        <v>0.63300000000000001</v>
      </c>
      <c r="AO2297" s="208">
        <v>1.27</v>
      </c>
      <c r="AP2297" s="208">
        <v>1.5629999999999999</v>
      </c>
      <c r="AQ2297" s="208">
        <v>1.7010000000000001</v>
      </c>
      <c r="AR2297" s="208">
        <v>1.39</v>
      </c>
      <c r="AS2297" s="208">
        <v>1.016</v>
      </c>
      <c r="AT2297" s="208">
        <v>0.66400000000000003</v>
      </c>
      <c r="AU2297" s="208">
        <v>0.251</v>
      </c>
      <c r="AV2297" s="24"/>
      <c r="AW2297" s="24"/>
      <c r="AX2297" s="24"/>
      <c r="AY2297" s="208">
        <v>0.41299999999999998</v>
      </c>
      <c r="AZ2297" s="208">
        <v>0.51800000000000002</v>
      </c>
      <c r="BA2297" s="208">
        <v>11.048999999999999</v>
      </c>
      <c r="BB2297" s="21">
        <f t="shared" si="295"/>
        <v>11.048999999999999</v>
      </c>
      <c r="BC2297" s="21"/>
      <c r="BD2297" s="22">
        <f t="shared" si="294"/>
        <v>14.850806451612902</v>
      </c>
      <c r="BE2297" s="21"/>
      <c r="BG2297" s="10"/>
      <c r="BH2297" s="21">
        <f t="shared" si="292"/>
        <v>0</v>
      </c>
      <c r="BI2297" s="22">
        <f t="shared" si="292"/>
        <v>1.1048999999999998E-2</v>
      </c>
      <c r="BJ2297" s="21"/>
      <c r="BK2297" s="21">
        <v>0</v>
      </c>
      <c r="BL2297" s="22">
        <v>3.3146999999999996E-2</v>
      </c>
      <c r="BM2297" s="21"/>
      <c r="BN2297" s="21">
        <f t="shared" si="293"/>
        <v>0</v>
      </c>
      <c r="BO2297" s="22">
        <f t="shared" si="293"/>
        <v>0.13258799999999998</v>
      </c>
      <c r="BP2297" s="21">
        <f t="shared" si="293"/>
        <v>0</v>
      </c>
    </row>
    <row r="2298" spans="1:68" ht="11.1" hidden="1" customHeight="1" outlineLevel="1" collapsed="1" x14ac:dyDescent="0.2">
      <c r="A2298" s="10"/>
      <c r="B2298" s="18"/>
      <c r="C2298" s="18"/>
      <c r="D2298" s="18"/>
      <c r="E2298" s="19" t="s">
        <v>2043</v>
      </c>
      <c r="F2298" s="20"/>
      <c r="G2298" s="20"/>
      <c r="H2298" s="20"/>
      <c r="I2298" s="20"/>
      <c r="J2298" s="20"/>
      <c r="K2298" s="20"/>
      <c r="L2298" s="20"/>
      <c r="M2298" s="20"/>
      <c r="N2298" s="20"/>
      <c r="O2298" s="20"/>
      <c r="P2298" s="209">
        <v>1.3029999999999999</v>
      </c>
      <c r="Q2298" s="209">
        <v>1.712</v>
      </c>
      <c r="R2298" s="209">
        <v>2.4590000000000001</v>
      </c>
      <c r="S2298" s="209">
        <v>2.456</v>
      </c>
      <c r="T2298" s="209">
        <v>2.577</v>
      </c>
      <c r="U2298" s="209">
        <v>1.55</v>
      </c>
      <c r="V2298" s="209">
        <v>0.78900000000000003</v>
      </c>
      <c r="W2298" s="209">
        <v>0.44800000000000001</v>
      </c>
      <c r="X2298" s="209">
        <v>0.14599999999999999</v>
      </c>
      <c r="Y2298" s="209">
        <v>0.16300000000000001</v>
      </c>
      <c r="Z2298" s="209">
        <v>0.156</v>
      </c>
      <c r="AA2298" s="209">
        <v>0.35</v>
      </c>
      <c r="AB2298" s="209">
        <v>0.97399999999999998</v>
      </c>
      <c r="AC2298" s="209">
        <v>1.946</v>
      </c>
      <c r="AD2298" s="209">
        <v>2.0099999999999998</v>
      </c>
      <c r="AE2298" s="209">
        <v>2.1280000000000001</v>
      </c>
      <c r="AF2298" s="209">
        <v>1.6739999999999999</v>
      </c>
      <c r="AG2298" s="209">
        <v>0.94299999999999995</v>
      </c>
      <c r="AH2298" s="209">
        <v>0.66100000000000003</v>
      </c>
      <c r="AI2298" s="209">
        <v>0.218</v>
      </c>
      <c r="AJ2298" s="209">
        <v>0.18</v>
      </c>
      <c r="AK2298" s="20"/>
      <c r="AL2298" s="20"/>
      <c r="AM2298" s="20"/>
      <c r="AN2298" s="20"/>
      <c r="AO2298" s="209">
        <v>2.9180000000000001</v>
      </c>
      <c r="AP2298" s="209">
        <v>1.863</v>
      </c>
      <c r="AQ2298" s="209">
        <v>2.1709999999999998</v>
      </c>
      <c r="AR2298" s="209">
        <v>2.0419999999999998</v>
      </c>
      <c r="AS2298" s="209">
        <v>3.27</v>
      </c>
      <c r="AT2298" s="209">
        <v>0.89</v>
      </c>
      <c r="AU2298" s="209">
        <v>0.377</v>
      </c>
      <c r="AV2298" s="20"/>
      <c r="AW2298" s="20"/>
      <c r="AX2298" s="20"/>
      <c r="AY2298" s="209">
        <v>0.91400000000000003</v>
      </c>
      <c r="AZ2298" s="209">
        <v>0.80900000000000005</v>
      </c>
      <c r="BA2298" s="209">
        <v>1.476</v>
      </c>
      <c r="BB2298" s="21">
        <f t="shared" si="295"/>
        <v>3.27</v>
      </c>
      <c r="BC2298" s="21">
        <f>BF2298</f>
        <v>4.7699999999999996</v>
      </c>
      <c r="BD2298" s="22">
        <f t="shared" si="294"/>
        <v>4.395161290322581</v>
      </c>
      <c r="BE2298" s="21">
        <f>BC2298-BD2298</f>
        <v>0.37483870967741861</v>
      </c>
      <c r="BF2298" s="2">
        <v>4.7699999999999996</v>
      </c>
      <c r="BG2298" s="10">
        <v>6</v>
      </c>
      <c r="BH2298" s="21">
        <f t="shared" si="292"/>
        <v>3.5488799999999995E-3</v>
      </c>
      <c r="BI2298" s="22">
        <f t="shared" si="292"/>
        <v>3.2700000000000003E-3</v>
      </c>
      <c r="BJ2298" s="21">
        <f>BH2298-BI2298</f>
        <v>2.7887999999999915E-4</v>
      </c>
      <c r="BK2298" s="21">
        <v>1.0646639999999999E-2</v>
      </c>
      <c r="BL2298" s="22">
        <v>9.810000000000001E-3</v>
      </c>
      <c r="BM2298" s="21">
        <v>8.3663999999999787E-4</v>
      </c>
      <c r="BN2298" s="21">
        <f t="shared" si="293"/>
        <v>4.2586559999999996E-2</v>
      </c>
      <c r="BO2298" s="22">
        <f t="shared" si="293"/>
        <v>3.9240000000000004E-2</v>
      </c>
      <c r="BP2298" s="21">
        <f t="shared" si="293"/>
        <v>3.3465599999999915E-3</v>
      </c>
    </row>
    <row r="2299" spans="1:68" ht="11.1" hidden="1" customHeight="1" outlineLevel="2" x14ac:dyDescent="0.2">
      <c r="A2299" s="10"/>
      <c r="B2299" s="18"/>
      <c r="C2299" s="18"/>
      <c r="D2299" s="18"/>
      <c r="E2299" s="23" t="s">
        <v>2044</v>
      </c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08">
        <v>1.3029999999999999</v>
      </c>
      <c r="Q2299" s="208">
        <v>1.712</v>
      </c>
      <c r="R2299" s="208">
        <v>2.4590000000000001</v>
      </c>
      <c r="S2299" s="208">
        <v>2.456</v>
      </c>
      <c r="T2299" s="208">
        <v>2.577</v>
      </c>
      <c r="U2299" s="208">
        <v>1.55</v>
      </c>
      <c r="V2299" s="208">
        <v>0.78900000000000003</v>
      </c>
      <c r="W2299" s="208">
        <v>0.44800000000000001</v>
      </c>
      <c r="X2299" s="208">
        <v>0.14599999999999999</v>
      </c>
      <c r="Y2299" s="208">
        <v>0.16300000000000001</v>
      </c>
      <c r="Z2299" s="208">
        <v>0.156</v>
      </c>
      <c r="AA2299" s="208">
        <v>0.35</v>
      </c>
      <c r="AB2299" s="208">
        <v>0.97399999999999998</v>
      </c>
      <c r="AC2299" s="208">
        <v>1.946</v>
      </c>
      <c r="AD2299" s="208">
        <v>2.0099999999999998</v>
      </c>
      <c r="AE2299" s="208">
        <v>2.1280000000000001</v>
      </c>
      <c r="AF2299" s="208">
        <v>1.6739999999999999</v>
      </c>
      <c r="AG2299" s="208">
        <v>0.94299999999999995</v>
      </c>
      <c r="AH2299" s="208">
        <v>0.66100000000000003</v>
      </c>
      <c r="AI2299" s="208">
        <v>0.218</v>
      </c>
      <c r="AJ2299" s="208">
        <v>0.18</v>
      </c>
      <c r="AK2299" s="24"/>
      <c r="AL2299" s="24"/>
      <c r="AM2299" s="24"/>
      <c r="AN2299" s="24"/>
      <c r="AO2299" s="208">
        <v>2.9180000000000001</v>
      </c>
      <c r="AP2299" s="208">
        <v>1.863</v>
      </c>
      <c r="AQ2299" s="208">
        <v>2.1709999999999998</v>
      </c>
      <c r="AR2299" s="208">
        <v>2.0419999999999998</v>
      </c>
      <c r="AS2299" s="208">
        <v>3.27</v>
      </c>
      <c r="AT2299" s="208">
        <v>0.89</v>
      </c>
      <c r="AU2299" s="208">
        <v>0.377</v>
      </c>
      <c r="AV2299" s="24"/>
      <c r="AW2299" s="24"/>
      <c r="AX2299" s="24"/>
      <c r="AY2299" s="208">
        <v>0.91400000000000003</v>
      </c>
      <c r="AZ2299" s="208">
        <v>0.80900000000000005</v>
      </c>
      <c r="BA2299" s="208">
        <v>1.476</v>
      </c>
      <c r="BB2299" s="21">
        <f t="shared" si="295"/>
        <v>3.27</v>
      </c>
      <c r="BC2299" s="21"/>
      <c r="BD2299" s="22">
        <f t="shared" si="294"/>
        <v>4.395161290322581</v>
      </c>
      <c r="BE2299" s="21"/>
      <c r="BG2299" s="10"/>
      <c r="BH2299" s="21">
        <f t="shared" si="292"/>
        <v>0</v>
      </c>
      <c r="BI2299" s="22">
        <f t="shared" si="292"/>
        <v>3.2700000000000003E-3</v>
      </c>
      <c r="BJ2299" s="21"/>
      <c r="BK2299" s="21">
        <v>0</v>
      </c>
      <c r="BL2299" s="22">
        <v>9.810000000000001E-3</v>
      </c>
      <c r="BM2299" s="21"/>
      <c r="BN2299" s="21">
        <f t="shared" si="293"/>
        <v>0</v>
      </c>
      <c r="BO2299" s="22">
        <f t="shared" si="293"/>
        <v>3.9240000000000004E-2</v>
      </c>
      <c r="BP2299" s="21">
        <f t="shared" si="293"/>
        <v>0</v>
      </c>
    </row>
    <row r="2300" spans="1:68" ht="11.1" hidden="1" customHeight="1" outlineLevel="1" collapsed="1" x14ac:dyDescent="0.2">
      <c r="A2300" s="10"/>
      <c r="B2300" s="18"/>
      <c r="C2300" s="18"/>
      <c r="D2300" s="18"/>
      <c r="E2300" s="19" t="s">
        <v>2045</v>
      </c>
      <c r="F2300" s="209">
        <v>3.3639999999999999</v>
      </c>
      <c r="G2300" s="20"/>
      <c r="H2300" s="20"/>
      <c r="I2300" s="240">
        <v>5.1680000000000001</v>
      </c>
      <c r="J2300" s="240"/>
      <c r="K2300" s="20"/>
      <c r="L2300" s="20"/>
      <c r="M2300" s="20"/>
      <c r="N2300" s="20"/>
      <c r="O2300" s="20"/>
      <c r="P2300" s="209">
        <v>3.37</v>
      </c>
      <c r="Q2300" s="209">
        <v>2.0760000000000001</v>
      </c>
      <c r="R2300" s="209">
        <v>2.3639999999999999</v>
      </c>
      <c r="S2300" s="209">
        <v>3.3</v>
      </c>
      <c r="T2300" s="20"/>
      <c r="U2300" s="20"/>
      <c r="V2300" s="209">
        <v>5.35</v>
      </c>
      <c r="W2300" s="209">
        <v>0.55900000000000005</v>
      </c>
      <c r="X2300" s="20"/>
      <c r="Y2300" s="20"/>
      <c r="Z2300" s="20"/>
      <c r="AA2300" s="209">
        <v>0.53200000000000003</v>
      </c>
      <c r="AB2300" s="209">
        <v>1.895</v>
      </c>
      <c r="AC2300" s="209">
        <v>3.125</v>
      </c>
      <c r="AD2300" s="209">
        <v>4.3230000000000004</v>
      </c>
      <c r="AE2300" s="209">
        <v>4.1849999999999996</v>
      </c>
      <c r="AF2300" s="209">
        <v>4.03</v>
      </c>
      <c r="AG2300" s="209">
        <v>2.3279999999999998</v>
      </c>
      <c r="AH2300" s="209">
        <v>1.4359999999999999</v>
      </c>
      <c r="AI2300" s="209">
        <v>0.88600000000000001</v>
      </c>
      <c r="AJ2300" s="209">
        <v>0.17799999999999999</v>
      </c>
      <c r="AK2300" s="20"/>
      <c r="AL2300" s="209">
        <v>7.9000000000000001E-2</v>
      </c>
      <c r="AM2300" s="209">
        <v>0.97</v>
      </c>
      <c r="AN2300" s="209">
        <v>1.9950000000000001</v>
      </c>
      <c r="AO2300" s="209">
        <v>3.6040000000000001</v>
      </c>
      <c r="AP2300" s="209">
        <v>4.4649999999999999</v>
      </c>
      <c r="AQ2300" s="209">
        <v>5.18</v>
      </c>
      <c r="AR2300" s="209">
        <v>3.12</v>
      </c>
      <c r="AS2300" s="209">
        <v>3.181</v>
      </c>
      <c r="AT2300" s="209">
        <v>1.9419999999999999</v>
      </c>
      <c r="AU2300" s="209">
        <v>0.94499999999999995</v>
      </c>
      <c r="AV2300" s="20"/>
      <c r="AW2300" s="20"/>
      <c r="AX2300" s="20"/>
      <c r="AY2300" s="209">
        <v>0.51900000000000002</v>
      </c>
      <c r="AZ2300" s="209">
        <v>0.75600000000000001</v>
      </c>
      <c r="BA2300" s="209">
        <v>1.413</v>
      </c>
      <c r="BB2300" s="21">
        <f>BB2301+BB2302</f>
        <v>7.4409999999999998</v>
      </c>
      <c r="BC2300" s="21">
        <f>BD2300</f>
        <v>10.001344086021504</v>
      </c>
      <c r="BD2300" s="22">
        <f t="shared" si="294"/>
        <v>10.001344086021504</v>
      </c>
      <c r="BE2300" s="21">
        <f>BC2300-BD2300</f>
        <v>0</v>
      </c>
      <c r="BF2300" s="2">
        <v>8.89</v>
      </c>
      <c r="BG2300" s="10">
        <v>6</v>
      </c>
      <c r="BH2300" s="21">
        <f t="shared" si="292"/>
        <v>7.4409999999999988E-3</v>
      </c>
      <c r="BI2300" s="22">
        <f t="shared" si="292"/>
        <v>7.4409999999999988E-3</v>
      </c>
      <c r="BJ2300" s="21">
        <f>BH2300-BI2300</f>
        <v>0</v>
      </c>
      <c r="BK2300" s="21">
        <v>2.2322999999999996E-2</v>
      </c>
      <c r="BL2300" s="22">
        <v>2.2322999999999996E-2</v>
      </c>
      <c r="BM2300" s="21">
        <v>0</v>
      </c>
      <c r="BN2300" s="21">
        <f t="shared" si="293"/>
        <v>8.9291999999999982E-2</v>
      </c>
      <c r="BO2300" s="22">
        <f t="shared" si="293"/>
        <v>8.9291999999999982E-2</v>
      </c>
      <c r="BP2300" s="21">
        <f t="shared" si="293"/>
        <v>0</v>
      </c>
    </row>
    <row r="2301" spans="1:68" ht="11.1" hidden="1" customHeight="1" outlineLevel="2" x14ac:dyDescent="0.2">
      <c r="A2301" s="10"/>
      <c r="B2301" s="18"/>
      <c r="C2301" s="18"/>
      <c r="D2301" s="18"/>
      <c r="E2301" s="23" t="s">
        <v>2046</v>
      </c>
      <c r="F2301" s="208">
        <v>3.3639999999999999</v>
      </c>
      <c r="G2301" s="24"/>
      <c r="H2301" s="24"/>
      <c r="I2301" s="239">
        <v>5.1680000000000001</v>
      </c>
      <c r="J2301" s="239"/>
      <c r="K2301" s="24"/>
      <c r="L2301" s="24"/>
      <c r="M2301" s="24"/>
      <c r="N2301" s="24"/>
      <c r="O2301" s="24"/>
      <c r="P2301" s="208">
        <v>3.37</v>
      </c>
      <c r="Q2301" s="208">
        <v>2.0760000000000001</v>
      </c>
      <c r="R2301" s="208">
        <v>2.3639999999999999</v>
      </c>
      <c r="S2301" s="208">
        <v>3.3</v>
      </c>
      <c r="T2301" s="24"/>
      <c r="U2301" s="24"/>
      <c r="V2301" s="208">
        <v>5.35</v>
      </c>
      <c r="W2301" s="208">
        <v>0.55900000000000005</v>
      </c>
      <c r="X2301" s="24"/>
      <c r="Y2301" s="24"/>
      <c r="Z2301" s="24"/>
      <c r="AA2301" s="208">
        <v>0.53200000000000003</v>
      </c>
      <c r="AB2301" s="208">
        <v>0.84599999999999997</v>
      </c>
      <c r="AC2301" s="208">
        <v>1.8779999999999999</v>
      </c>
      <c r="AD2301" s="208">
        <v>2.4780000000000002</v>
      </c>
      <c r="AE2301" s="208">
        <v>2.4180000000000001</v>
      </c>
      <c r="AF2301" s="208">
        <v>2.2799999999999998</v>
      </c>
      <c r="AG2301" s="208">
        <v>1.446</v>
      </c>
      <c r="AH2301" s="208">
        <v>0.84099999999999997</v>
      </c>
      <c r="AI2301" s="208">
        <v>0.52900000000000003</v>
      </c>
      <c r="AJ2301" s="208">
        <v>7.5999999999999998E-2</v>
      </c>
      <c r="AK2301" s="24"/>
      <c r="AL2301" s="208">
        <v>4.4999999999999998E-2</v>
      </c>
      <c r="AM2301" s="208">
        <v>0.65200000000000002</v>
      </c>
      <c r="AN2301" s="208">
        <v>1.1950000000000001</v>
      </c>
      <c r="AO2301" s="208">
        <v>1.9530000000000001</v>
      </c>
      <c r="AP2301" s="208">
        <v>2.4180000000000001</v>
      </c>
      <c r="AQ2301" s="208">
        <v>3.2890000000000001</v>
      </c>
      <c r="AR2301" s="208">
        <v>1.0289999999999999</v>
      </c>
      <c r="AS2301" s="208">
        <v>1.722</v>
      </c>
      <c r="AT2301" s="208">
        <v>1.0569999999999999</v>
      </c>
      <c r="AU2301" s="208">
        <v>0.54</v>
      </c>
      <c r="AV2301" s="24"/>
      <c r="AW2301" s="24"/>
      <c r="AX2301" s="24"/>
      <c r="AY2301" s="208">
        <v>0.45700000000000002</v>
      </c>
      <c r="AZ2301" s="208">
        <v>0.75600000000000001</v>
      </c>
      <c r="BA2301" s="208">
        <v>1.413</v>
      </c>
      <c r="BB2301" s="21">
        <f>MAX(F2301:BA2301)</f>
        <v>5.35</v>
      </c>
      <c r="BC2301" s="21"/>
      <c r="BD2301" s="22">
        <f t="shared" si="294"/>
        <v>7.190860215053763</v>
      </c>
      <c r="BE2301" s="21"/>
      <c r="BG2301" s="10"/>
      <c r="BH2301" s="21">
        <f t="shared" si="292"/>
        <v>0</v>
      </c>
      <c r="BI2301" s="22">
        <f t="shared" si="292"/>
        <v>5.3499999999999989E-3</v>
      </c>
      <c r="BJ2301" s="21"/>
      <c r="BK2301" s="21">
        <v>0</v>
      </c>
      <c r="BL2301" s="22">
        <v>1.6049999999999995E-2</v>
      </c>
      <c r="BM2301" s="21"/>
      <c r="BN2301" s="21">
        <f t="shared" si="293"/>
        <v>0</v>
      </c>
      <c r="BO2301" s="22">
        <f t="shared" si="293"/>
        <v>6.4199999999999979E-2</v>
      </c>
      <c r="BP2301" s="21">
        <f t="shared" si="293"/>
        <v>0</v>
      </c>
    </row>
    <row r="2302" spans="1:68" ht="11.1" hidden="1" customHeight="1" outlineLevel="2" x14ac:dyDescent="0.2">
      <c r="A2302" s="10"/>
      <c r="B2302" s="18"/>
      <c r="C2302" s="18"/>
      <c r="D2302" s="18"/>
      <c r="E2302" s="23" t="s">
        <v>2047</v>
      </c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24"/>
      <c r="AB2302" s="208">
        <v>1.0489999999999999</v>
      </c>
      <c r="AC2302" s="208">
        <v>1.2470000000000001</v>
      </c>
      <c r="AD2302" s="208">
        <v>1.845</v>
      </c>
      <c r="AE2302" s="208">
        <v>1.7669999999999999</v>
      </c>
      <c r="AF2302" s="208">
        <v>1.75</v>
      </c>
      <c r="AG2302" s="208">
        <v>0.88200000000000001</v>
      </c>
      <c r="AH2302" s="208">
        <v>0.59499999999999997</v>
      </c>
      <c r="AI2302" s="208">
        <v>0.35699999999999998</v>
      </c>
      <c r="AJ2302" s="208">
        <v>0.10199999999999999</v>
      </c>
      <c r="AK2302" s="24"/>
      <c r="AL2302" s="208">
        <v>3.4000000000000002E-2</v>
      </c>
      <c r="AM2302" s="208">
        <v>0.318</v>
      </c>
      <c r="AN2302" s="208">
        <v>0.8</v>
      </c>
      <c r="AO2302" s="208">
        <v>1.651</v>
      </c>
      <c r="AP2302" s="208">
        <v>2.0470000000000002</v>
      </c>
      <c r="AQ2302" s="208">
        <v>1.891</v>
      </c>
      <c r="AR2302" s="208">
        <v>2.0910000000000002</v>
      </c>
      <c r="AS2302" s="208">
        <v>1.4590000000000001</v>
      </c>
      <c r="AT2302" s="208">
        <v>0.88500000000000001</v>
      </c>
      <c r="AU2302" s="208">
        <v>0.40500000000000003</v>
      </c>
      <c r="AV2302" s="24"/>
      <c r="AW2302" s="24"/>
      <c r="AX2302" s="24"/>
      <c r="AY2302" s="208">
        <v>6.2E-2</v>
      </c>
      <c r="AZ2302" s="24"/>
      <c r="BA2302" s="24"/>
      <c r="BB2302" s="21">
        <f>MAX(F2302:BA2302)</f>
        <v>2.0910000000000002</v>
      </c>
      <c r="BC2302" s="21"/>
      <c r="BD2302" s="22">
        <f t="shared" si="294"/>
        <v>2.810483870967742</v>
      </c>
      <c r="BE2302" s="21"/>
      <c r="BG2302" s="10"/>
      <c r="BH2302" s="21">
        <f t="shared" si="292"/>
        <v>0</v>
      </c>
      <c r="BI2302" s="22">
        <f t="shared" si="292"/>
        <v>2.091E-3</v>
      </c>
      <c r="BJ2302" s="21"/>
      <c r="BK2302" s="21">
        <v>0</v>
      </c>
      <c r="BL2302" s="22">
        <v>6.2729999999999999E-3</v>
      </c>
      <c r="BM2302" s="21"/>
      <c r="BN2302" s="21">
        <f t="shared" si="293"/>
        <v>0</v>
      </c>
      <c r="BO2302" s="22">
        <f t="shared" si="293"/>
        <v>2.5092E-2</v>
      </c>
      <c r="BP2302" s="21">
        <f t="shared" si="293"/>
        <v>0</v>
      </c>
    </row>
    <row r="2303" spans="1:68" ht="11.1" hidden="1" customHeight="1" outlineLevel="1" collapsed="1" x14ac:dyDescent="0.2">
      <c r="A2303" s="10"/>
      <c r="B2303" s="18"/>
      <c r="C2303" s="18"/>
      <c r="D2303" s="18"/>
      <c r="E2303" s="19" t="s">
        <v>2048</v>
      </c>
      <c r="F2303" s="209">
        <v>4.2130000000000001</v>
      </c>
      <c r="G2303" s="209">
        <v>2.758</v>
      </c>
      <c r="H2303" s="209">
        <v>1.766</v>
      </c>
      <c r="I2303" s="240">
        <v>1.669</v>
      </c>
      <c r="J2303" s="240"/>
      <c r="K2303" s="209">
        <v>0.60099999999999998</v>
      </c>
      <c r="L2303" s="209">
        <v>0.123</v>
      </c>
      <c r="M2303" s="20"/>
      <c r="N2303" s="20"/>
      <c r="O2303" s="209">
        <v>0.33500000000000002</v>
      </c>
      <c r="P2303" s="209">
        <v>1.319</v>
      </c>
      <c r="Q2303" s="209">
        <v>2.4380000000000002</v>
      </c>
      <c r="R2303" s="209">
        <v>2.9319999999999999</v>
      </c>
      <c r="S2303" s="209">
        <v>3.6139999999999999</v>
      </c>
      <c r="T2303" s="209">
        <v>3.4630000000000001</v>
      </c>
      <c r="U2303" s="209">
        <v>2.2810000000000001</v>
      </c>
      <c r="V2303" s="209">
        <v>0.95499999999999996</v>
      </c>
      <c r="W2303" s="209">
        <v>0.54200000000000004</v>
      </c>
      <c r="X2303" s="209">
        <v>5.3999999999999999E-2</v>
      </c>
      <c r="Y2303" s="20"/>
      <c r="Z2303" s="20"/>
      <c r="AA2303" s="209">
        <v>2.8180000000000001</v>
      </c>
      <c r="AB2303" s="209">
        <v>9.4689999999999994</v>
      </c>
      <c r="AC2303" s="209">
        <v>2.5150000000000001</v>
      </c>
      <c r="AD2303" s="209">
        <v>3.6080000000000001</v>
      </c>
      <c r="AE2303" s="209">
        <v>3.742</v>
      </c>
      <c r="AF2303" s="209">
        <v>2.9969999999999999</v>
      </c>
      <c r="AG2303" s="209">
        <v>1.454</v>
      </c>
      <c r="AH2303" s="209">
        <v>0.879</v>
      </c>
      <c r="AI2303" s="209">
        <v>0.42</v>
      </c>
      <c r="AJ2303" s="209">
        <v>4.5999999999999999E-2</v>
      </c>
      <c r="AK2303" s="20"/>
      <c r="AL2303" s="20"/>
      <c r="AM2303" s="209">
        <v>0.91100000000000003</v>
      </c>
      <c r="AN2303" s="209">
        <v>1.0880000000000001</v>
      </c>
      <c r="AO2303" s="209">
        <v>2.5379999999999998</v>
      </c>
      <c r="AP2303" s="209">
        <v>3.9849999999999999</v>
      </c>
      <c r="AQ2303" s="209">
        <v>3.5569999999999999</v>
      </c>
      <c r="AR2303" s="209">
        <v>3.452</v>
      </c>
      <c r="AS2303" s="209">
        <v>2.1930000000000001</v>
      </c>
      <c r="AT2303" s="209">
        <v>1.125</v>
      </c>
      <c r="AU2303" s="209">
        <v>0.371</v>
      </c>
      <c r="AV2303" s="20"/>
      <c r="AW2303" s="20"/>
      <c r="AX2303" s="20"/>
      <c r="AY2303" s="209">
        <v>0.27300000000000002</v>
      </c>
      <c r="AZ2303" s="209">
        <v>0.91500000000000004</v>
      </c>
      <c r="BA2303" s="209">
        <v>1.841</v>
      </c>
      <c r="BB2303" s="21">
        <f>BB2304+BB2305</f>
        <v>10.224</v>
      </c>
      <c r="BC2303" s="21">
        <f>BD2303</f>
        <v>13.741935483870968</v>
      </c>
      <c r="BD2303" s="22">
        <f t="shared" si="294"/>
        <v>13.741935483870968</v>
      </c>
      <c r="BE2303" s="21">
        <f>BC2303-BD2303</f>
        <v>0</v>
      </c>
      <c r="BF2303" s="2">
        <v>9.0500000000000007</v>
      </c>
      <c r="BG2303" s="10">
        <v>6</v>
      </c>
      <c r="BH2303" s="21">
        <f t="shared" si="292"/>
        <v>1.0224E-2</v>
      </c>
      <c r="BI2303" s="22">
        <f t="shared" si="292"/>
        <v>1.0224E-2</v>
      </c>
      <c r="BJ2303" s="21">
        <f>BH2303-BI2303</f>
        <v>0</v>
      </c>
      <c r="BK2303" s="21">
        <v>3.0672000000000001E-2</v>
      </c>
      <c r="BL2303" s="22">
        <v>3.0672000000000001E-2</v>
      </c>
      <c r="BM2303" s="21">
        <v>0</v>
      </c>
      <c r="BN2303" s="21">
        <f t="shared" si="293"/>
        <v>0.12268800000000001</v>
      </c>
      <c r="BO2303" s="22">
        <f t="shared" si="293"/>
        <v>0.12268800000000001</v>
      </c>
      <c r="BP2303" s="21">
        <f t="shared" si="293"/>
        <v>0</v>
      </c>
    </row>
    <row r="2304" spans="1:68" ht="11.1" hidden="1" customHeight="1" outlineLevel="2" x14ac:dyDescent="0.2">
      <c r="A2304" s="10"/>
      <c r="B2304" s="18"/>
      <c r="C2304" s="18"/>
      <c r="D2304" s="18"/>
      <c r="E2304" s="23" t="s">
        <v>2049</v>
      </c>
      <c r="F2304" s="208">
        <v>3.1880000000000002</v>
      </c>
      <c r="G2304" s="208">
        <v>1.9990000000000001</v>
      </c>
      <c r="H2304" s="208">
        <v>1.2989999999999999</v>
      </c>
      <c r="I2304" s="239">
        <v>1.196</v>
      </c>
      <c r="J2304" s="239"/>
      <c r="K2304" s="208">
        <v>0.41399999999999998</v>
      </c>
      <c r="L2304" s="208">
        <v>9.0999999999999998E-2</v>
      </c>
      <c r="M2304" s="24"/>
      <c r="N2304" s="24"/>
      <c r="O2304" s="208">
        <v>0.247</v>
      </c>
      <c r="P2304" s="208">
        <v>1.0049999999999999</v>
      </c>
      <c r="Q2304" s="208">
        <v>1.885</v>
      </c>
      <c r="R2304" s="208">
        <v>2.2160000000000002</v>
      </c>
      <c r="S2304" s="208">
        <v>2.69</v>
      </c>
      <c r="T2304" s="208">
        <v>2.56</v>
      </c>
      <c r="U2304" s="208">
        <v>1.655</v>
      </c>
      <c r="V2304" s="208">
        <v>0.68</v>
      </c>
      <c r="W2304" s="208">
        <v>0.39500000000000002</v>
      </c>
      <c r="X2304" s="208">
        <v>3.6999999999999998E-2</v>
      </c>
      <c r="Y2304" s="24"/>
      <c r="Z2304" s="24"/>
      <c r="AA2304" s="208">
        <v>2.758</v>
      </c>
      <c r="AB2304" s="208">
        <v>9.1989999999999998</v>
      </c>
      <c r="AC2304" s="208">
        <v>1.91</v>
      </c>
      <c r="AD2304" s="208">
        <v>2.71</v>
      </c>
      <c r="AE2304" s="208">
        <v>2.7519999999999998</v>
      </c>
      <c r="AF2304" s="208">
        <v>2.133</v>
      </c>
      <c r="AG2304" s="208">
        <v>1.028</v>
      </c>
      <c r="AH2304" s="208">
        <v>0.61899999999999999</v>
      </c>
      <c r="AI2304" s="208">
        <v>0.28399999999999997</v>
      </c>
      <c r="AJ2304" s="208">
        <v>4.0000000000000001E-3</v>
      </c>
      <c r="AK2304" s="24"/>
      <c r="AL2304" s="24"/>
      <c r="AM2304" s="208">
        <v>0.91100000000000003</v>
      </c>
      <c r="AN2304" s="208">
        <v>0.83299999999999996</v>
      </c>
      <c r="AO2304" s="208">
        <v>1.9810000000000001</v>
      </c>
      <c r="AP2304" s="208">
        <v>3.06</v>
      </c>
      <c r="AQ2304" s="208">
        <v>2.677</v>
      </c>
      <c r="AR2304" s="208">
        <v>2.6120000000000001</v>
      </c>
      <c r="AS2304" s="208">
        <v>1.6080000000000001</v>
      </c>
      <c r="AT2304" s="208">
        <v>0.80400000000000005</v>
      </c>
      <c r="AU2304" s="208">
        <v>0.20599999999999999</v>
      </c>
      <c r="AV2304" s="24"/>
      <c r="AW2304" s="24"/>
      <c r="AX2304" s="24"/>
      <c r="AY2304" s="208">
        <v>0.16300000000000001</v>
      </c>
      <c r="AZ2304" s="208">
        <v>0.65500000000000003</v>
      </c>
      <c r="BA2304" s="208">
        <v>1.415</v>
      </c>
      <c r="BB2304" s="21">
        <f>MAX(F2304:BA2304)</f>
        <v>9.1989999999999998</v>
      </c>
      <c r="BC2304" s="21"/>
      <c r="BD2304" s="22">
        <f t="shared" si="294"/>
        <v>12.364247311827956</v>
      </c>
      <c r="BE2304" s="21"/>
      <c r="BG2304" s="10"/>
      <c r="BH2304" s="21">
        <f t="shared" si="292"/>
        <v>0</v>
      </c>
      <c r="BI2304" s="22">
        <f t="shared" si="292"/>
        <v>9.1990000000000006E-3</v>
      </c>
      <c r="BJ2304" s="21"/>
      <c r="BK2304" s="21">
        <v>0</v>
      </c>
      <c r="BL2304" s="22">
        <v>2.7597000000000003E-2</v>
      </c>
      <c r="BM2304" s="21"/>
      <c r="BN2304" s="21">
        <f t="shared" si="293"/>
        <v>0</v>
      </c>
      <c r="BO2304" s="22">
        <f t="shared" si="293"/>
        <v>0.11038800000000001</v>
      </c>
      <c r="BP2304" s="21">
        <f t="shared" si="293"/>
        <v>0</v>
      </c>
    </row>
    <row r="2305" spans="1:68" ht="11.1" hidden="1" customHeight="1" outlineLevel="2" x14ac:dyDescent="0.2">
      <c r="A2305" s="10"/>
      <c r="B2305" s="18"/>
      <c r="C2305" s="18"/>
      <c r="D2305" s="18"/>
      <c r="E2305" s="23" t="s">
        <v>2050</v>
      </c>
      <c r="F2305" s="208">
        <v>1.0249999999999999</v>
      </c>
      <c r="G2305" s="208">
        <v>0.75900000000000001</v>
      </c>
      <c r="H2305" s="208">
        <v>0.46700000000000003</v>
      </c>
      <c r="I2305" s="239">
        <v>0.47299999999999998</v>
      </c>
      <c r="J2305" s="239"/>
      <c r="K2305" s="208">
        <v>0.187</v>
      </c>
      <c r="L2305" s="208">
        <v>3.2000000000000001E-2</v>
      </c>
      <c r="M2305" s="24"/>
      <c r="N2305" s="24"/>
      <c r="O2305" s="208">
        <v>8.7999999999999995E-2</v>
      </c>
      <c r="P2305" s="208">
        <v>0.314</v>
      </c>
      <c r="Q2305" s="208">
        <v>0.55300000000000005</v>
      </c>
      <c r="R2305" s="208">
        <v>0.71599999999999997</v>
      </c>
      <c r="S2305" s="208">
        <v>0.92400000000000004</v>
      </c>
      <c r="T2305" s="208">
        <v>0.90300000000000002</v>
      </c>
      <c r="U2305" s="208">
        <v>0.626</v>
      </c>
      <c r="V2305" s="208">
        <v>0.27500000000000002</v>
      </c>
      <c r="W2305" s="208">
        <v>0.14699999999999999</v>
      </c>
      <c r="X2305" s="208">
        <v>1.7000000000000001E-2</v>
      </c>
      <c r="Y2305" s="24"/>
      <c r="Z2305" s="24"/>
      <c r="AA2305" s="208">
        <v>0.06</v>
      </c>
      <c r="AB2305" s="208">
        <v>0.27</v>
      </c>
      <c r="AC2305" s="208">
        <v>0.60499999999999998</v>
      </c>
      <c r="AD2305" s="208">
        <v>0.89800000000000002</v>
      </c>
      <c r="AE2305" s="208">
        <v>0.99</v>
      </c>
      <c r="AF2305" s="208">
        <v>0.86399999999999999</v>
      </c>
      <c r="AG2305" s="208">
        <v>0.42599999999999999</v>
      </c>
      <c r="AH2305" s="208">
        <v>0.26</v>
      </c>
      <c r="AI2305" s="208">
        <v>0.13600000000000001</v>
      </c>
      <c r="AJ2305" s="208">
        <v>4.2000000000000003E-2</v>
      </c>
      <c r="AK2305" s="24"/>
      <c r="AL2305" s="24"/>
      <c r="AM2305" s="24"/>
      <c r="AN2305" s="208">
        <v>0.255</v>
      </c>
      <c r="AO2305" s="208">
        <v>0.55700000000000005</v>
      </c>
      <c r="AP2305" s="208">
        <v>0.92500000000000004</v>
      </c>
      <c r="AQ2305" s="208">
        <v>0.88</v>
      </c>
      <c r="AR2305" s="208">
        <v>0.84</v>
      </c>
      <c r="AS2305" s="208">
        <v>0.58499999999999996</v>
      </c>
      <c r="AT2305" s="208">
        <v>0.32100000000000001</v>
      </c>
      <c r="AU2305" s="208">
        <v>0.16500000000000001</v>
      </c>
      <c r="AV2305" s="24"/>
      <c r="AW2305" s="24"/>
      <c r="AX2305" s="24"/>
      <c r="AY2305" s="208">
        <v>0.11</v>
      </c>
      <c r="AZ2305" s="208">
        <v>0.26</v>
      </c>
      <c r="BA2305" s="208">
        <v>0.42599999999999999</v>
      </c>
      <c r="BB2305" s="21">
        <f>MAX(F2305:BA2305)</f>
        <v>1.0249999999999999</v>
      </c>
      <c r="BC2305" s="21"/>
      <c r="BD2305" s="22">
        <f t="shared" si="294"/>
        <v>1.3776881720430105</v>
      </c>
      <c r="BE2305" s="21"/>
      <c r="BG2305" s="10"/>
      <c r="BH2305" s="21">
        <f t="shared" si="292"/>
        <v>0</v>
      </c>
      <c r="BI2305" s="22">
        <f t="shared" si="292"/>
        <v>1.0250000000000001E-3</v>
      </c>
      <c r="BJ2305" s="21"/>
      <c r="BK2305" s="21">
        <v>0</v>
      </c>
      <c r="BL2305" s="22">
        <v>3.0750000000000005E-3</v>
      </c>
      <c r="BM2305" s="21"/>
      <c r="BN2305" s="21">
        <f t="shared" si="293"/>
        <v>0</v>
      </c>
      <c r="BO2305" s="22">
        <f t="shared" si="293"/>
        <v>1.2300000000000002E-2</v>
      </c>
      <c r="BP2305" s="21">
        <f t="shared" si="293"/>
        <v>0</v>
      </c>
    </row>
    <row r="2306" spans="1:68" ht="11.1" hidden="1" customHeight="1" outlineLevel="1" collapsed="1" x14ac:dyDescent="0.2">
      <c r="A2306" s="10"/>
      <c r="B2306" s="18"/>
      <c r="C2306" s="18"/>
      <c r="D2306" s="18"/>
      <c r="E2306" s="19" t="s">
        <v>1382</v>
      </c>
      <c r="F2306" s="209">
        <v>3.0750000000000002</v>
      </c>
      <c r="G2306" s="209">
        <v>2.7679999999999998</v>
      </c>
      <c r="H2306" s="209">
        <v>2.3340000000000001</v>
      </c>
      <c r="I2306" s="240">
        <v>2.5659999999999998</v>
      </c>
      <c r="J2306" s="240"/>
      <c r="K2306" s="209">
        <v>2.1859999999999999</v>
      </c>
      <c r="L2306" s="209">
        <v>1.7629999999999999</v>
      </c>
      <c r="M2306" s="20"/>
      <c r="N2306" s="209">
        <v>3.3210000000000002</v>
      </c>
      <c r="O2306" s="209">
        <v>1.899</v>
      </c>
      <c r="P2306" s="209">
        <v>2.77</v>
      </c>
      <c r="Q2306" s="209">
        <v>2.4870000000000001</v>
      </c>
      <c r="R2306" s="209">
        <v>3.1360000000000001</v>
      </c>
      <c r="S2306" s="209">
        <v>7.9349999999999996</v>
      </c>
      <c r="T2306" s="209">
        <v>4.6479999999999997</v>
      </c>
      <c r="U2306" s="209">
        <v>3.8220000000000001</v>
      </c>
      <c r="V2306" s="209">
        <v>2.1030000000000002</v>
      </c>
      <c r="W2306" s="209">
        <v>1.9970000000000001</v>
      </c>
      <c r="X2306" s="209">
        <v>1.573</v>
      </c>
      <c r="Y2306" s="209">
        <v>1.7430000000000001</v>
      </c>
      <c r="Z2306" s="209">
        <v>1.921</v>
      </c>
      <c r="AA2306" s="209">
        <v>2.3719999999999999</v>
      </c>
      <c r="AB2306" s="209">
        <v>2.4830000000000001</v>
      </c>
      <c r="AC2306" s="209">
        <v>4.5350000000000001</v>
      </c>
      <c r="AD2306" s="209">
        <v>3.843</v>
      </c>
      <c r="AE2306" s="209">
        <v>5.2119999999999997</v>
      </c>
      <c r="AF2306" s="209">
        <v>4.6230000000000002</v>
      </c>
      <c r="AG2306" s="209">
        <v>3.8460000000000001</v>
      </c>
      <c r="AH2306" s="209">
        <v>3.1539999999999999</v>
      </c>
      <c r="AI2306" s="209">
        <v>2.4470000000000001</v>
      </c>
      <c r="AJ2306" s="209">
        <v>2.3610000000000002</v>
      </c>
      <c r="AK2306" s="20"/>
      <c r="AL2306" s="209">
        <v>3.3980000000000001</v>
      </c>
      <c r="AM2306" s="209">
        <v>2.2450000000000001</v>
      </c>
      <c r="AN2306" s="209">
        <v>2.5760000000000001</v>
      </c>
      <c r="AO2306" s="209">
        <v>4.1289999999999996</v>
      </c>
      <c r="AP2306" s="209">
        <v>4.9139999999999997</v>
      </c>
      <c r="AQ2306" s="209">
        <v>5.1180000000000003</v>
      </c>
      <c r="AR2306" s="209">
        <v>4.6829999999999998</v>
      </c>
      <c r="AS2306" s="209">
        <v>3.8490000000000002</v>
      </c>
      <c r="AT2306" s="209">
        <v>2.7679999999999998</v>
      </c>
      <c r="AU2306" s="209">
        <v>1.9990000000000001</v>
      </c>
      <c r="AV2306" s="20"/>
      <c r="AW2306" s="209">
        <v>2.8159999999999998</v>
      </c>
      <c r="AX2306" s="20"/>
      <c r="AY2306" s="209">
        <v>4.2229999999999999</v>
      </c>
      <c r="AZ2306" s="209">
        <v>2.7360000000000002</v>
      </c>
      <c r="BA2306" s="209">
        <v>3.8860000000000001</v>
      </c>
      <c r="BB2306" s="21">
        <f>BB2307+BB2308+BB2309</f>
        <v>10.132999999999999</v>
      </c>
      <c r="BC2306" s="21">
        <f>BF2306</f>
        <v>18.2</v>
      </c>
      <c r="BD2306" s="22">
        <f t="shared" si="294"/>
        <v>13.619623655913978</v>
      </c>
      <c r="BE2306" s="21">
        <f>BC2306-BD2306</f>
        <v>4.5803763440860212</v>
      </c>
      <c r="BF2306" s="2">
        <v>18.2</v>
      </c>
      <c r="BG2306" s="10">
        <v>6</v>
      </c>
      <c r="BH2306" s="21">
        <f t="shared" si="292"/>
        <v>1.3540799999999999E-2</v>
      </c>
      <c r="BI2306" s="22">
        <f t="shared" si="292"/>
        <v>1.0133E-2</v>
      </c>
      <c r="BJ2306" s="21">
        <f>BH2306-BI2306</f>
        <v>3.407799999999999E-3</v>
      </c>
      <c r="BK2306" s="21">
        <v>4.0622399999999996E-2</v>
      </c>
      <c r="BL2306" s="22">
        <v>3.0398999999999999E-2</v>
      </c>
      <c r="BM2306" s="21">
        <v>1.0223399999999997E-2</v>
      </c>
      <c r="BN2306" s="21">
        <f t="shared" si="293"/>
        <v>0.16248959999999998</v>
      </c>
      <c r="BO2306" s="22">
        <f t="shared" si="293"/>
        <v>0.121596</v>
      </c>
      <c r="BP2306" s="21">
        <f t="shared" si="293"/>
        <v>4.0893599999999988E-2</v>
      </c>
    </row>
    <row r="2307" spans="1:68" ht="11.1" hidden="1" customHeight="1" outlineLevel="2" x14ac:dyDescent="0.2">
      <c r="A2307" s="10"/>
      <c r="B2307" s="18"/>
      <c r="C2307" s="18"/>
      <c r="D2307" s="18"/>
      <c r="E2307" s="23" t="s">
        <v>2051</v>
      </c>
      <c r="F2307" s="208">
        <v>1.3109999999999999</v>
      </c>
      <c r="G2307" s="208">
        <v>1.341</v>
      </c>
      <c r="H2307" s="208">
        <v>1.246</v>
      </c>
      <c r="I2307" s="239">
        <v>1.2929999999999999</v>
      </c>
      <c r="J2307" s="239"/>
      <c r="K2307" s="208">
        <v>1.361</v>
      </c>
      <c r="L2307" s="208">
        <v>1.49</v>
      </c>
      <c r="M2307" s="24"/>
      <c r="N2307" s="208">
        <v>3.3210000000000002</v>
      </c>
      <c r="O2307" s="208">
        <v>1.7649999999999999</v>
      </c>
      <c r="P2307" s="208">
        <v>1.843</v>
      </c>
      <c r="Q2307" s="208">
        <v>1.345</v>
      </c>
      <c r="R2307" s="208">
        <v>1.7050000000000001</v>
      </c>
      <c r="S2307" s="208">
        <v>1.556</v>
      </c>
      <c r="T2307" s="208">
        <v>1.462</v>
      </c>
      <c r="U2307" s="208">
        <v>1.498</v>
      </c>
      <c r="V2307" s="208">
        <v>0.90600000000000003</v>
      </c>
      <c r="W2307" s="208">
        <v>1.387</v>
      </c>
      <c r="X2307" s="208">
        <v>1.4790000000000001</v>
      </c>
      <c r="Y2307" s="208">
        <v>1.7430000000000001</v>
      </c>
      <c r="Z2307" s="208">
        <v>1.903</v>
      </c>
      <c r="AA2307" s="208">
        <v>2.0590000000000002</v>
      </c>
      <c r="AB2307" s="208">
        <v>1.3879999999999999</v>
      </c>
      <c r="AC2307" s="208">
        <v>1.758</v>
      </c>
      <c r="AD2307" s="208">
        <v>0.622</v>
      </c>
      <c r="AE2307" s="208">
        <v>1.7529999999999999</v>
      </c>
      <c r="AF2307" s="208">
        <v>1.833</v>
      </c>
      <c r="AG2307" s="208">
        <v>1.758</v>
      </c>
      <c r="AH2307" s="208">
        <v>2.056</v>
      </c>
      <c r="AI2307" s="208">
        <v>1.859</v>
      </c>
      <c r="AJ2307" s="208">
        <v>2.2320000000000002</v>
      </c>
      <c r="AK2307" s="24"/>
      <c r="AL2307" s="208">
        <v>3.3879999999999999</v>
      </c>
      <c r="AM2307" s="208">
        <v>1.823</v>
      </c>
      <c r="AN2307" s="208">
        <v>1.468</v>
      </c>
      <c r="AO2307" s="208">
        <v>1.581</v>
      </c>
      <c r="AP2307" s="208">
        <v>1.518</v>
      </c>
      <c r="AQ2307" s="208">
        <v>1.41</v>
      </c>
      <c r="AR2307" s="208">
        <v>1.474</v>
      </c>
      <c r="AS2307" s="208">
        <v>1.2949999999999999</v>
      </c>
      <c r="AT2307" s="208">
        <v>1.3029999999999999</v>
      </c>
      <c r="AU2307" s="208">
        <v>1.3180000000000001</v>
      </c>
      <c r="AV2307" s="24"/>
      <c r="AW2307" s="208">
        <v>2.8069999999999999</v>
      </c>
      <c r="AX2307" s="24"/>
      <c r="AY2307" s="208">
        <v>3.673</v>
      </c>
      <c r="AZ2307" s="208">
        <v>1.6180000000000001</v>
      </c>
      <c r="BA2307" s="208">
        <v>1.5669999999999999</v>
      </c>
      <c r="BB2307" s="21">
        <f>MAX(F2307:BA2307)</f>
        <v>3.673</v>
      </c>
      <c r="BC2307" s="21"/>
      <c r="BD2307" s="22">
        <f t="shared" si="294"/>
        <v>4.936827956989247</v>
      </c>
      <c r="BE2307" s="21"/>
      <c r="BG2307" s="10"/>
      <c r="BH2307" s="21">
        <f t="shared" si="292"/>
        <v>0</v>
      </c>
      <c r="BI2307" s="22">
        <f t="shared" si="292"/>
        <v>3.6729999999999996E-3</v>
      </c>
      <c r="BJ2307" s="21"/>
      <c r="BK2307" s="21">
        <v>0</v>
      </c>
      <c r="BL2307" s="22">
        <v>1.1018999999999999E-2</v>
      </c>
      <c r="BM2307" s="21"/>
      <c r="BN2307" s="21">
        <f t="shared" si="293"/>
        <v>0</v>
      </c>
      <c r="BO2307" s="22">
        <f t="shared" si="293"/>
        <v>4.4075999999999997E-2</v>
      </c>
      <c r="BP2307" s="21">
        <f t="shared" si="293"/>
        <v>0</v>
      </c>
    </row>
    <row r="2308" spans="1:68" ht="11.1" hidden="1" customHeight="1" outlineLevel="2" x14ac:dyDescent="0.2">
      <c r="A2308" s="10"/>
      <c r="B2308" s="18"/>
      <c r="C2308" s="18"/>
      <c r="D2308" s="18"/>
      <c r="E2308" s="23" t="s">
        <v>2052</v>
      </c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08">
        <v>4.59</v>
      </c>
      <c r="T2308" s="208">
        <v>1.5780000000000001</v>
      </c>
      <c r="U2308" s="208">
        <v>1.0880000000000001</v>
      </c>
      <c r="V2308" s="208">
        <v>0.59699999999999998</v>
      </c>
      <c r="W2308" s="208">
        <v>0.27</v>
      </c>
      <c r="X2308" s="208">
        <v>4.3999999999999997E-2</v>
      </c>
      <c r="Y2308" s="24"/>
      <c r="Z2308" s="24"/>
      <c r="AA2308" s="208">
        <v>0.153</v>
      </c>
      <c r="AB2308" s="208">
        <v>0.51300000000000001</v>
      </c>
      <c r="AC2308" s="208">
        <v>1.3759999999999999</v>
      </c>
      <c r="AD2308" s="208">
        <v>1.5580000000000001</v>
      </c>
      <c r="AE2308" s="208">
        <v>1.7330000000000001</v>
      </c>
      <c r="AF2308" s="208">
        <v>1.3640000000000001</v>
      </c>
      <c r="AG2308" s="208">
        <v>0.91900000000000004</v>
      </c>
      <c r="AH2308" s="208">
        <v>0.624</v>
      </c>
      <c r="AI2308" s="208">
        <v>0.34300000000000003</v>
      </c>
      <c r="AJ2308" s="208">
        <v>3.4000000000000002E-2</v>
      </c>
      <c r="AK2308" s="24"/>
      <c r="AL2308" s="24"/>
      <c r="AM2308" s="208">
        <v>0.16900000000000001</v>
      </c>
      <c r="AN2308" s="208">
        <v>0.627</v>
      </c>
      <c r="AO2308" s="208">
        <v>1.2589999999999999</v>
      </c>
      <c r="AP2308" s="208">
        <v>1.669</v>
      </c>
      <c r="AQ2308" s="208">
        <v>1.8380000000000001</v>
      </c>
      <c r="AR2308" s="208">
        <v>1.621</v>
      </c>
      <c r="AS2308" s="208">
        <v>1.2250000000000001</v>
      </c>
      <c r="AT2308" s="208">
        <v>0.66700000000000004</v>
      </c>
      <c r="AU2308" s="208">
        <v>0.312</v>
      </c>
      <c r="AV2308" s="24"/>
      <c r="AW2308" s="208">
        <v>5.0000000000000001E-3</v>
      </c>
      <c r="AX2308" s="24"/>
      <c r="AY2308" s="208">
        <v>0.22600000000000001</v>
      </c>
      <c r="AZ2308" s="208">
        <v>0.54200000000000004</v>
      </c>
      <c r="BA2308" s="208">
        <v>1.0920000000000001</v>
      </c>
      <c r="BB2308" s="21">
        <f>MAX(F2308:BA2308)</f>
        <v>4.59</v>
      </c>
      <c r="BC2308" s="21"/>
      <c r="BD2308" s="22">
        <f t="shared" si="294"/>
        <v>6.169354838709677</v>
      </c>
      <c r="BE2308" s="21"/>
      <c r="BG2308" s="10"/>
      <c r="BH2308" s="21">
        <f t="shared" si="292"/>
        <v>0</v>
      </c>
      <c r="BI2308" s="22">
        <f t="shared" si="292"/>
        <v>4.5900000000000003E-3</v>
      </c>
      <c r="BJ2308" s="21"/>
      <c r="BK2308" s="21">
        <v>0</v>
      </c>
      <c r="BL2308" s="22">
        <v>1.3770000000000001E-2</v>
      </c>
      <c r="BM2308" s="21"/>
      <c r="BN2308" s="21">
        <f t="shared" si="293"/>
        <v>0</v>
      </c>
      <c r="BO2308" s="22">
        <f t="shared" si="293"/>
        <v>5.5080000000000004E-2</v>
      </c>
      <c r="BP2308" s="21">
        <f t="shared" si="293"/>
        <v>0</v>
      </c>
    </row>
    <row r="2309" spans="1:68" ht="11.1" hidden="1" customHeight="1" outlineLevel="2" x14ac:dyDescent="0.2">
      <c r="A2309" s="10"/>
      <c r="B2309" s="18"/>
      <c r="C2309" s="18"/>
      <c r="D2309" s="18"/>
      <c r="E2309" s="23" t="s">
        <v>2053</v>
      </c>
      <c r="F2309" s="208">
        <v>1.764</v>
      </c>
      <c r="G2309" s="208">
        <v>1.427</v>
      </c>
      <c r="H2309" s="208">
        <v>1.0880000000000001</v>
      </c>
      <c r="I2309" s="239">
        <v>1.2729999999999999</v>
      </c>
      <c r="J2309" s="239"/>
      <c r="K2309" s="208">
        <v>0.82499999999999996</v>
      </c>
      <c r="L2309" s="208">
        <v>0.27300000000000002</v>
      </c>
      <c r="M2309" s="24"/>
      <c r="N2309" s="24"/>
      <c r="O2309" s="208">
        <v>0.13400000000000001</v>
      </c>
      <c r="P2309" s="208">
        <v>0.92700000000000005</v>
      </c>
      <c r="Q2309" s="208">
        <v>1.1419999999999999</v>
      </c>
      <c r="R2309" s="208">
        <v>1.431</v>
      </c>
      <c r="S2309" s="208">
        <v>1.7889999999999999</v>
      </c>
      <c r="T2309" s="208">
        <v>1.6080000000000001</v>
      </c>
      <c r="U2309" s="208">
        <v>1.236</v>
      </c>
      <c r="V2309" s="208">
        <v>0.6</v>
      </c>
      <c r="W2309" s="208">
        <v>0.34</v>
      </c>
      <c r="X2309" s="208">
        <v>0.05</v>
      </c>
      <c r="Y2309" s="24"/>
      <c r="Z2309" s="208">
        <v>1.7999999999999999E-2</v>
      </c>
      <c r="AA2309" s="208">
        <v>0.16</v>
      </c>
      <c r="AB2309" s="208">
        <v>0.58199999999999996</v>
      </c>
      <c r="AC2309" s="208">
        <v>1.401</v>
      </c>
      <c r="AD2309" s="208">
        <v>1.663</v>
      </c>
      <c r="AE2309" s="208">
        <v>1.726</v>
      </c>
      <c r="AF2309" s="208">
        <v>1.4259999999999999</v>
      </c>
      <c r="AG2309" s="208">
        <v>1.169</v>
      </c>
      <c r="AH2309" s="208">
        <v>0.47399999999999998</v>
      </c>
      <c r="AI2309" s="208">
        <v>0.245</v>
      </c>
      <c r="AJ2309" s="208">
        <v>9.5000000000000001E-2</v>
      </c>
      <c r="AK2309" s="24"/>
      <c r="AL2309" s="208">
        <v>0.01</v>
      </c>
      <c r="AM2309" s="208">
        <v>0.253</v>
      </c>
      <c r="AN2309" s="208">
        <v>0.48099999999999998</v>
      </c>
      <c r="AO2309" s="208">
        <v>1.2889999999999999</v>
      </c>
      <c r="AP2309" s="208">
        <v>1.7270000000000001</v>
      </c>
      <c r="AQ2309" s="208">
        <v>1.87</v>
      </c>
      <c r="AR2309" s="208">
        <v>1.5880000000000001</v>
      </c>
      <c r="AS2309" s="208">
        <v>1.329</v>
      </c>
      <c r="AT2309" s="208">
        <v>0.79800000000000004</v>
      </c>
      <c r="AU2309" s="208">
        <v>0.36899999999999999</v>
      </c>
      <c r="AV2309" s="24"/>
      <c r="AW2309" s="208">
        <v>4.0000000000000001E-3</v>
      </c>
      <c r="AX2309" s="24"/>
      <c r="AY2309" s="208">
        <v>0.32400000000000001</v>
      </c>
      <c r="AZ2309" s="208">
        <v>0.57599999999999996</v>
      </c>
      <c r="BA2309" s="208">
        <v>1.2270000000000001</v>
      </c>
      <c r="BB2309" s="21">
        <f>MAX(F2309:BA2309)</f>
        <v>1.87</v>
      </c>
      <c r="BC2309" s="21"/>
      <c r="BD2309" s="22">
        <f t="shared" si="294"/>
        <v>2.5134408602150535</v>
      </c>
      <c r="BE2309" s="21"/>
      <c r="BG2309" s="10"/>
      <c r="BH2309" s="21">
        <f t="shared" si="292"/>
        <v>0</v>
      </c>
      <c r="BI2309" s="22">
        <f t="shared" si="292"/>
        <v>1.8699999999999997E-3</v>
      </c>
      <c r="BJ2309" s="21"/>
      <c r="BK2309" s="21">
        <v>0</v>
      </c>
      <c r="BL2309" s="22">
        <v>5.6099999999999987E-3</v>
      </c>
      <c r="BM2309" s="21"/>
      <c r="BN2309" s="21">
        <f t="shared" si="293"/>
        <v>0</v>
      </c>
      <c r="BO2309" s="22">
        <f t="shared" si="293"/>
        <v>2.2439999999999995E-2</v>
      </c>
      <c r="BP2309" s="21">
        <f t="shared" si="293"/>
        <v>0</v>
      </c>
    </row>
    <row r="2310" spans="1:68" ht="11.1" hidden="1" customHeight="1" outlineLevel="1" collapsed="1" x14ac:dyDescent="0.2">
      <c r="A2310" s="10"/>
      <c r="B2310" s="18"/>
      <c r="C2310" s="18"/>
      <c r="D2310" s="18"/>
      <c r="E2310" s="19" t="s">
        <v>2054</v>
      </c>
      <c r="F2310" s="209">
        <v>13.807</v>
      </c>
      <c r="G2310" s="209">
        <v>8.9090000000000007</v>
      </c>
      <c r="H2310" s="209">
        <v>6.1150000000000002</v>
      </c>
      <c r="I2310" s="240">
        <v>5.1100000000000003</v>
      </c>
      <c r="J2310" s="240"/>
      <c r="K2310" s="209">
        <v>3.645</v>
      </c>
      <c r="L2310" s="209">
        <v>1.085</v>
      </c>
      <c r="M2310" s="20"/>
      <c r="N2310" s="20"/>
      <c r="O2310" s="209">
        <v>4.7210000000000001</v>
      </c>
      <c r="P2310" s="209">
        <v>18.77</v>
      </c>
      <c r="Q2310" s="209">
        <v>9.9949999999999992</v>
      </c>
      <c r="R2310" s="209">
        <v>10.058999999999999</v>
      </c>
      <c r="S2310" s="209">
        <v>15.773999999999999</v>
      </c>
      <c r="T2310" s="209">
        <v>15.234</v>
      </c>
      <c r="U2310" s="209">
        <v>12.034000000000001</v>
      </c>
      <c r="V2310" s="209">
        <v>4.7510000000000003</v>
      </c>
      <c r="W2310" s="209">
        <v>4.0549999999999997</v>
      </c>
      <c r="X2310" s="209">
        <v>1.323</v>
      </c>
      <c r="Y2310" s="209">
        <v>1.3740000000000001</v>
      </c>
      <c r="Z2310" s="209">
        <v>2.5270000000000001</v>
      </c>
      <c r="AA2310" s="209">
        <v>1.802</v>
      </c>
      <c r="AB2310" s="209">
        <v>5.2169999999999996</v>
      </c>
      <c r="AC2310" s="209">
        <v>10.48</v>
      </c>
      <c r="AD2310" s="209">
        <v>23.041</v>
      </c>
      <c r="AE2310" s="209">
        <v>21.318999999999999</v>
      </c>
      <c r="AF2310" s="209">
        <v>20.628</v>
      </c>
      <c r="AG2310" s="209">
        <v>7.6920000000000002</v>
      </c>
      <c r="AH2310" s="209">
        <v>7.1989999999999998</v>
      </c>
      <c r="AI2310" s="209">
        <v>4.2590000000000003</v>
      </c>
      <c r="AJ2310" s="209">
        <v>2.3860000000000001</v>
      </c>
      <c r="AK2310" s="20"/>
      <c r="AL2310" s="20"/>
      <c r="AM2310" s="209">
        <v>0.99299999999999999</v>
      </c>
      <c r="AN2310" s="209">
        <v>10.911</v>
      </c>
      <c r="AO2310" s="209">
        <v>15.16</v>
      </c>
      <c r="AP2310" s="209">
        <v>24.565999999999999</v>
      </c>
      <c r="AQ2310" s="209">
        <v>16.661000000000001</v>
      </c>
      <c r="AR2310" s="209">
        <v>19.593</v>
      </c>
      <c r="AS2310" s="209">
        <v>16.021000000000001</v>
      </c>
      <c r="AT2310" s="209">
        <v>11.398999999999999</v>
      </c>
      <c r="AU2310" s="209">
        <v>5.452</v>
      </c>
      <c r="AV2310" s="20"/>
      <c r="AW2310" s="20"/>
      <c r="AX2310" s="20"/>
      <c r="AY2310" s="209">
        <v>10.907999999999999</v>
      </c>
      <c r="AZ2310" s="209">
        <v>6.1340000000000003</v>
      </c>
      <c r="BA2310" s="209">
        <v>11.493</v>
      </c>
      <c r="BB2310" s="21">
        <f>BB2311+BB2312+BB2313+BB2314+BB2315+BB2316</f>
        <v>39.153999999999996</v>
      </c>
      <c r="BC2310" s="21">
        <f>BD2310</f>
        <v>52.626344086021497</v>
      </c>
      <c r="BD2310" s="22">
        <f t="shared" si="294"/>
        <v>52.626344086021497</v>
      </c>
      <c r="BE2310" s="21">
        <f>BC2310-BD2310</f>
        <v>0</v>
      </c>
      <c r="BF2310" s="2">
        <v>37</v>
      </c>
      <c r="BG2310" s="10">
        <v>5</v>
      </c>
      <c r="BH2310" s="21">
        <f t="shared" si="292"/>
        <v>3.9153999999999994E-2</v>
      </c>
      <c r="BI2310" s="22">
        <f t="shared" si="292"/>
        <v>3.9153999999999994E-2</v>
      </c>
      <c r="BJ2310" s="21">
        <f>BH2310-BI2310</f>
        <v>0</v>
      </c>
      <c r="BK2310" s="21">
        <v>0.11746199999999998</v>
      </c>
      <c r="BL2310" s="22">
        <v>0.11746199999999998</v>
      </c>
      <c r="BM2310" s="21">
        <v>0</v>
      </c>
      <c r="BN2310" s="21">
        <f t="shared" si="293"/>
        <v>0.46984799999999993</v>
      </c>
      <c r="BO2310" s="22">
        <f t="shared" si="293"/>
        <v>0.46984799999999993</v>
      </c>
      <c r="BP2310" s="21">
        <f t="shared" si="293"/>
        <v>0</v>
      </c>
    </row>
    <row r="2311" spans="1:68" ht="11.1" hidden="1" customHeight="1" outlineLevel="2" x14ac:dyDescent="0.2">
      <c r="A2311" s="10"/>
      <c r="B2311" s="18"/>
      <c r="C2311" s="18"/>
      <c r="D2311" s="18"/>
      <c r="E2311" s="23" t="s">
        <v>2055</v>
      </c>
      <c r="F2311" s="208">
        <v>6.1479999999999997</v>
      </c>
      <c r="G2311" s="208">
        <v>4.024</v>
      </c>
      <c r="H2311" s="208">
        <v>2.7749999999999999</v>
      </c>
      <c r="I2311" s="239">
        <v>2.508</v>
      </c>
      <c r="J2311" s="239"/>
      <c r="K2311" s="208">
        <v>2.2599999999999998</v>
      </c>
      <c r="L2311" s="208">
        <v>0.79800000000000004</v>
      </c>
      <c r="M2311" s="24"/>
      <c r="N2311" s="24"/>
      <c r="O2311" s="208">
        <v>3.274</v>
      </c>
      <c r="P2311" s="208">
        <v>3.1110000000000002</v>
      </c>
      <c r="Q2311" s="208">
        <v>3.9689999999999999</v>
      </c>
      <c r="R2311" s="208">
        <v>3.891</v>
      </c>
      <c r="S2311" s="208">
        <v>6.0609999999999999</v>
      </c>
      <c r="T2311" s="208">
        <v>5.9710000000000001</v>
      </c>
      <c r="U2311" s="208">
        <v>4.633</v>
      </c>
      <c r="V2311" s="208">
        <v>1.9610000000000001</v>
      </c>
      <c r="W2311" s="208">
        <v>2.0680000000000001</v>
      </c>
      <c r="X2311" s="208">
        <v>0.86099999999999999</v>
      </c>
      <c r="Y2311" s="208">
        <v>0.88100000000000001</v>
      </c>
      <c r="Z2311" s="208">
        <v>1.68</v>
      </c>
      <c r="AA2311" s="208">
        <v>1.1459999999999999</v>
      </c>
      <c r="AB2311" s="208">
        <v>3.0939999999999999</v>
      </c>
      <c r="AC2311" s="208">
        <v>4.6260000000000003</v>
      </c>
      <c r="AD2311" s="208">
        <v>6.93</v>
      </c>
      <c r="AE2311" s="208">
        <v>6.9930000000000003</v>
      </c>
      <c r="AF2311" s="208">
        <v>8.0519999999999996</v>
      </c>
      <c r="AG2311" s="208">
        <v>2.7959999999999998</v>
      </c>
      <c r="AH2311" s="208">
        <v>2.738</v>
      </c>
      <c r="AI2311" s="208">
        <v>1.506</v>
      </c>
      <c r="AJ2311" s="208">
        <v>1.323</v>
      </c>
      <c r="AK2311" s="24"/>
      <c r="AL2311" s="24"/>
      <c r="AM2311" s="24"/>
      <c r="AN2311" s="208">
        <v>5.2759999999999998</v>
      </c>
      <c r="AO2311" s="208">
        <v>5.2670000000000003</v>
      </c>
      <c r="AP2311" s="208">
        <v>8.3840000000000003</v>
      </c>
      <c r="AQ2311" s="208">
        <v>5.3739999999999997</v>
      </c>
      <c r="AR2311" s="208">
        <v>6.7380000000000004</v>
      </c>
      <c r="AS2311" s="208">
        <v>5.4560000000000004</v>
      </c>
      <c r="AT2311" s="208">
        <v>4.3159999999999998</v>
      </c>
      <c r="AU2311" s="208">
        <v>2.1389999999999998</v>
      </c>
      <c r="AV2311" s="24"/>
      <c r="AW2311" s="24"/>
      <c r="AX2311" s="24"/>
      <c r="AY2311" s="208">
        <v>7.3049999999999997</v>
      </c>
      <c r="AZ2311" s="208">
        <v>2.7309999999999999</v>
      </c>
      <c r="BA2311" s="208">
        <v>4.4809999999999999</v>
      </c>
      <c r="BB2311" s="21">
        <f t="shared" ref="BB2311:BB2320" si="296">MAX(F2311:BA2311)</f>
        <v>8.3840000000000003</v>
      </c>
      <c r="BC2311" s="21"/>
      <c r="BD2311" s="22">
        <f t="shared" si="294"/>
        <v>11.268817204301076</v>
      </c>
      <c r="BE2311" s="21"/>
      <c r="BG2311" s="10"/>
      <c r="BH2311" s="21">
        <f t="shared" si="292"/>
        <v>0</v>
      </c>
      <c r="BI2311" s="22">
        <f t="shared" si="292"/>
        <v>8.3840000000000026E-3</v>
      </c>
      <c r="BJ2311" s="21"/>
      <c r="BK2311" s="21">
        <v>0</v>
      </c>
      <c r="BL2311" s="22">
        <v>2.5152000000000008E-2</v>
      </c>
      <c r="BM2311" s="21"/>
      <c r="BN2311" s="21">
        <f t="shared" si="293"/>
        <v>0</v>
      </c>
      <c r="BO2311" s="22">
        <f t="shared" si="293"/>
        <v>0.10060800000000003</v>
      </c>
      <c r="BP2311" s="21">
        <f t="shared" si="293"/>
        <v>0</v>
      </c>
    </row>
    <row r="2312" spans="1:68" ht="11.1" hidden="1" customHeight="1" outlineLevel="2" x14ac:dyDescent="0.2">
      <c r="A2312" s="10"/>
      <c r="B2312" s="18"/>
      <c r="C2312" s="18"/>
      <c r="D2312" s="18"/>
      <c r="E2312" s="23" t="s">
        <v>2056</v>
      </c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08">
        <v>7.0999999999999994E-2</v>
      </c>
      <c r="Q2312" s="208">
        <v>0.22500000000000001</v>
      </c>
      <c r="R2312" s="208">
        <v>0.14099999999999999</v>
      </c>
      <c r="S2312" s="208">
        <v>0.29599999999999999</v>
      </c>
      <c r="T2312" s="208">
        <v>0.183</v>
      </c>
      <c r="U2312" s="208">
        <v>0.24399999999999999</v>
      </c>
      <c r="V2312" s="208">
        <v>0.14099999999999999</v>
      </c>
      <c r="W2312" s="208">
        <v>0.156</v>
      </c>
      <c r="X2312" s="208">
        <v>7.9000000000000001E-2</v>
      </c>
      <c r="Y2312" s="208">
        <v>5.8999999999999997E-2</v>
      </c>
      <c r="Z2312" s="208">
        <v>0.105</v>
      </c>
      <c r="AA2312" s="208">
        <v>7.1999999999999995E-2</v>
      </c>
      <c r="AB2312" s="208">
        <v>0.11799999999999999</v>
      </c>
      <c r="AC2312" s="208">
        <v>0.192</v>
      </c>
      <c r="AD2312" s="208">
        <v>0.13400000000000001</v>
      </c>
      <c r="AE2312" s="208">
        <v>0.20100000000000001</v>
      </c>
      <c r="AF2312" s="208">
        <v>0.185</v>
      </c>
      <c r="AG2312" s="208">
        <v>0.13800000000000001</v>
      </c>
      <c r="AH2312" s="208">
        <v>0.17</v>
      </c>
      <c r="AI2312" s="208">
        <v>0.125</v>
      </c>
      <c r="AJ2312" s="208">
        <v>0.15</v>
      </c>
      <c r="AK2312" s="24"/>
      <c r="AL2312" s="24"/>
      <c r="AM2312" s="24"/>
      <c r="AN2312" s="208">
        <v>0.44700000000000001</v>
      </c>
      <c r="AO2312" s="208">
        <v>0.28000000000000003</v>
      </c>
      <c r="AP2312" s="208">
        <v>0.31</v>
      </c>
      <c r="AQ2312" s="208">
        <v>0.27</v>
      </c>
      <c r="AR2312" s="208">
        <v>0.18099999999999999</v>
      </c>
      <c r="AS2312" s="208">
        <v>0.121</v>
      </c>
      <c r="AT2312" s="208">
        <v>0.20300000000000001</v>
      </c>
      <c r="AU2312" s="208">
        <v>0.11799999999999999</v>
      </c>
      <c r="AV2312" s="24"/>
      <c r="AW2312" s="24"/>
      <c r="AX2312" s="24"/>
      <c r="AY2312" s="208">
        <v>0.42399999999999999</v>
      </c>
      <c r="AZ2312" s="208">
        <v>0.16700000000000001</v>
      </c>
      <c r="BA2312" s="208">
        <v>0.214</v>
      </c>
      <c r="BB2312" s="21">
        <f t="shared" si="296"/>
        <v>0.44700000000000001</v>
      </c>
      <c r="BC2312" s="21"/>
      <c r="BD2312" s="22">
        <f t="shared" si="294"/>
        <v>0.60080645161290314</v>
      </c>
      <c r="BE2312" s="21"/>
      <c r="BG2312" s="10"/>
      <c r="BH2312" s="21">
        <f t="shared" si="292"/>
        <v>0</v>
      </c>
      <c r="BI2312" s="22">
        <f t="shared" si="292"/>
        <v>4.4699999999999997E-4</v>
      </c>
      <c r="BJ2312" s="21"/>
      <c r="BK2312" s="21">
        <v>0</v>
      </c>
      <c r="BL2312" s="22">
        <v>1.341E-3</v>
      </c>
      <c r="BM2312" s="21"/>
      <c r="BN2312" s="21">
        <f t="shared" si="293"/>
        <v>0</v>
      </c>
      <c r="BO2312" s="22">
        <f t="shared" si="293"/>
        <v>5.3639999999999998E-3</v>
      </c>
      <c r="BP2312" s="21">
        <f t="shared" si="293"/>
        <v>0</v>
      </c>
    </row>
    <row r="2313" spans="1:68" ht="11.1" hidden="1" customHeight="1" outlineLevel="2" x14ac:dyDescent="0.2">
      <c r="A2313" s="10"/>
      <c r="B2313" s="18"/>
      <c r="C2313" s="18"/>
      <c r="D2313" s="18"/>
      <c r="E2313" s="23" t="s">
        <v>2057</v>
      </c>
      <c r="F2313" s="208">
        <v>5.7839999999999998</v>
      </c>
      <c r="G2313" s="208">
        <v>3.6389999999999998</v>
      </c>
      <c r="H2313" s="208">
        <v>2.508</v>
      </c>
      <c r="I2313" s="239">
        <v>1.893</v>
      </c>
      <c r="J2313" s="239"/>
      <c r="K2313" s="208">
        <v>1.0429999999999999</v>
      </c>
      <c r="L2313" s="208">
        <v>0.27600000000000002</v>
      </c>
      <c r="M2313" s="24"/>
      <c r="N2313" s="24"/>
      <c r="O2313" s="208">
        <v>1.0429999999999999</v>
      </c>
      <c r="P2313" s="208">
        <v>2.294</v>
      </c>
      <c r="Q2313" s="208">
        <v>3.74</v>
      </c>
      <c r="R2313" s="208">
        <v>3.8370000000000002</v>
      </c>
      <c r="S2313" s="208">
        <v>6.2469999999999999</v>
      </c>
      <c r="T2313" s="208">
        <v>5.7809999999999997</v>
      </c>
      <c r="U2313" s="208">
        <v>4.7910000000000004</v>
      </c>
      <c r="V2313" s="208">
        <v>1.641</v>
      </c>
      <c r="W2313" s="208">
        <v>1.1759999999999999</v>
      </c>
      <c r="X2313" s="208">
        <v>0.14499999999999999</v>
      </c>
      <c r="Y2313" s="208">
        <v>0.21299999999999999</v>
      </c>
      <c r="Z2313" s="208">
        <v>0.41599999999999998</v>
      </c>
      <c r="AA2313" s="208">
        <v>0.58399999999999996</v>
      </c>
      <c r="AB2313" s="208">
        <v>1.776</v>
      </c>
      <c r="AC2313" s="208">
        <v>3.0960000000000001</v>
      </c>
      <c r="AD2313" s="208">
        <v>5.5750000000000002</v>
      </c>
      <c r="AE2313" s="208">
        <v>7.3159999999999998</v>
      </c>
      <c r="AF2313" s="208">
        <v>5.3710000000000004</v>
      </c>
      <c r="AG2313" s="208">
        <v>2.153</v>
      </c>
      <c r="AH2313" s="208">
        <v>1.7230000000000001</v>
      </c>
      <c r="AI2313" s="208">
        <v>1.0509999999999999</v>
      </c>
      <c r="AJ2313" s="208">
        <v>0.40100000000000002</v>
      </c>
      <c r="AK2313" s="24"/>
      <c r="AL2313" s="24"/>
      <c r="AM2313" s="208">
        <v>0.99299999999999999</v>
      </c>
      <c r="AN2313" s="208">
        <v>1.4039999999999999</v>
      </c>
      <c r="AO2313" s="208">
        <v>3.6909999999999998</v>
      </c>
      <c r="AP2313" s="208">
        <v>6.6929999999999996</v>
      </c>
      <c r="AQ2313" s="208">
        <v>4.8209999999999997</v>
      </c>
      <c r="AR2313" s="208">
        <v>5.4450000000000003</v>
      </c>
      <c r="AS2313" s="208">
        <v>4.0960000000000001</v>
      </c>
      <c r="AT2313" s="208">
        <v>3.044</v>
      </c>
      <c r="AU2313" s="208">
        <v>1.3180000000000001</v>
      </c>
      <c r="AV2313" s="24"/>
      <c r="AW2313" s="24"/>
      <c r="AX2313" s="24"/>
      <c r="AY2313" s="208">
        <v>1.57</v>
      </c>
      <c r="AZ2313" s="208">
        <v>1.4419999999999999</v>
      </c>
      <c r="BA2313" s="208">
        <v>2.7970000000000002</v>
      </c>
      <c r="BB2313" s="21">
        <f t="shared" si="296"/>
        <v>7.3159999999999998</v>
      </c>
      <c r="BC2313" s="21"/>
      <c r="BD2313" s="22">
        <f t="shared" si="294"/>
        <v>9.8333333333333321</v>
      </c>
      <c r="BE2313" s="21"/>
      <c r="BG2313" s="10"/>
      <c r="BH2313" s="21">
        <f t="shared" si="292"/>
        <v>0</v>
      </c>
      <c r="BI2313" s="22">
        <f t="shared" si="292"/>
        <v>7.3159999999999987E-3</v>
      </c>
      <c r="BJ2313" s="21"/>
      <c r="BK2313" s="21">
        <v>0</v>
      </c>
      <c r="BL2313" s="22">
        <v>2.1947999999999995E-2</v>
      </c>
      <c r="BM2313" s="21"/>
      <c r="BN2313" s="21">
        <f t="shared" si="293"/>
        <v>0</v>
      </c>
      <c r="BO2313" s="22">
        <f t="shared" si="293"/>
        <v>8.7791999999999981E-2</v>
      </c>
      <c r="BP2313" s="21">
        <f t="shared" si="293"/>
        <v>0</v>
      </c>
    </row>
    <row r="2314" spans="1:68" ht="11.1" hidden="1" customHeight="1" outlineLevel="2" x14ac:dyDescent="0.2">
      <c r="A2314" s="10"/>
      <c r="B2314" s="18"/>
      <c r="C2314" s="18"/>
      <c r="D2314" s="18"/>
      <c r="E2314" s="23" t="s">
        <v>2058</v>
      </c>
      <c r="F2314" s="24"/>
      <c r="G2314" s="24"/>
      <c r="H2314" s="24"/>
      <c r="I2314" s="24"/>
      <c r="J2314" s="24"/>
      <c r="K2314" s="24"/>
      <c r="L2314" s="24"/>
      <c r="M2314" s="24"/>
      <c r="N2314" s="24"/>
      <c r="O2314" s="208">
        <v>0.34300000000000003</v>
      </c>
      <c r="P2314" s="208">
        <v>13.294</v>
      </c>
      <c r="Q2314" s="208">
        <v>2.0609999999999999</v>
      </c>
      <c r="R2314" s="208">
        <v>2.19</v>
      </c>
      <c r="S2314" s="208">
        <v>3.17</v>
      </c>
      <c r="T2314" s="208">
        <v>3.2989999999999999</v>
      </c>
      <c r="U2314" s="208">
        <v>2.3660000000000001</v>
      </c>
      <c r="V2314" s="208">
        <v>1.008</v>
      </c>
      <c r="W2314" s="208">
        <v>0.65500000000000003</v>
      </c>
      <c r="X2314" s="208">
        <v>0.23799999999999999</v>
      </c>
      <c r="Y2314" s="208">
        <v>0.221</v>
      </c>
      <c r="Z2314" s="208">
        <v>0.32600000000000001</v>
      </c>
      <c r="AA2314" s="24"/>
      <c r="AB2314" s="208">
        <v>0.22900000000000001</v>
      </c>
      <c r="AC2314" s="208">
        <v>2.5659999999999998</v>
      </c>
      <c r="AD2314" s="208">
        <v>2.5640000000000001</v>
      </c>
      <c r="AE2314" s="208">
        <v>2.92</v>
      </c>
      <c r="AF2314" s="208">
        <v>3.069</v>
      </c>
      <c r="AG2314" s="208">
        <v>1.1040000000000001</v>
      </c>
      <c r="AH2314" s="208">
        <v>1.115</v>
      </c>
      <c r="AI2314" s="208">
        <v>0.499</v>
      </c>
      <c r="AJ2314" s="208">
        <v>0.33900000000000002</v>
      </c>
      <c r="AK2314" s="24"/>
      <c r="AL2314" s="24"/>
      <c r="AM2314" s="24"/>
      <c r="AN2314" s="208">
        <v>1.3260000000000001</v>
      </c>
      <c r="AO2314" s="208">
        <v>2.1850000000000001</v>
      </c>
      <c r="AP2314" s="208">
        <v>3.92</v>
      </c>
      <c r="AQ2314" s="208">
        <v>2.2240000000000002</v>
      </c>
      <c r="AR2314" s="208">
        <v>2.867</v>
      </c>
      <c r="AS2314" s="208">
        <v>2.0529999999999999</v>
      </c>
      <c r="AT2314" s="208">
        <v>1.6850000000000001</v>
      </c>
      <c r="AU2314" s="208">
        <v>0.35399999999999998</v>
      </c>
      <c r="AV2314" s="24"/>
      <c r="AW2314" s="24"/>
      <c r="AX2314" s="24"/>
      <c r="AY2314" s="208">
        <v>0.81499999999999995</v>
      </c>
      <c r="AZ2314" s="208">
        <v>0.56899999999999995</v>
      </c>
      <c r="BA2314" s="208">
        <v>1.288</v>
      </c>
      <c r="BB2314" s="21">
        <f t="shared" si="296"/>
        <v>13.294</v>
      </c>
      <c r="BC2314" s="21"/>
      <c r="BD2314" s="22">
        <f t="shared" si="294"/>
        <v>17.868279569892476</v>
      </c>
      <c r="BE2314" s="21"/>
      <c r="BG2314" s="10"/>
      <c r="BH2314" s="21">
        <f t="shared" si="292"/>
        <v>0</v>
      </c>
      <c r="BI2314" s="22">
        <f t="shared" si="292"/>
        <v>1.3294000000000002E-2</v>
      </c>
      <c r="BJ2314" s="21"/>
      <c r="BK2314" s="21">
        <v>0</v>
      </c>
      <c r="BL2314" s="22">
        <v>3.9882000000000008E-2</v>
      </c>
      <c r="BM2314" s="21"/>
      <c r="BN2314" s="21">
        <f t="shared" si="293"/>
        <v>0</v>
      </c>
      <c r="BO2314" s="22">
        <f t="shared" si="293"/>
        <v>0.15952800000000003</v>
      </c>
      <c r="BP2314" s="21">
        <f t="shared" si="293"/>
        <v>0</v>
      </c>
    </row>
    <row r="2315" spans="1:68" ht="11.1" hidden="1" customHeight="1" outlineLevel="2" x14ac:dyDescent="0.2">
      <c r="A2315" s="10"/>
      <c r="B2315" s="18"/>
      <c r="C2315" s="18"/>
      <c r="D2315" s="18"/>
      <c r="E2315" s="23" t="s">
        <v>2059</v>
      </c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24"/>
      <c r="AC2315" s="24"/>
      <c r="AD2315" s="208">
        <v>7.8380000000000001</v>
      </c>
      <c r="AE2315" s="208">
        <v>3.8889999999999998</v>
      </c>
      <c r="AF2315" s="208">
        <v>3.9510000000000001</v>
      </c>
      <c r="AG2315" s="208">
        <v>1.5009999999999999</v>
      </c>
      <c r="AH2315" s="208">
        <v>1.4530000000000001</v>
      </c>
      <c r="AI2315" s="208">
        <v>1.0780000000000001</v>
      </c>
      <c r="AJ2315" s="208">
        <v>0.17299999999999999</v>
      </c>
      <c r="AK2315" s="24"/>
      <c r="AL2315" s="24"/>
      <c r="AM2315" s="24"/>
      <c r="AN2315" s="208">
        <v>2.4580000000000002</v>
      </c>
      <c r="AO2315" s="208">
        <v>3.7370000000000001</v>
      </c>
      <c r="AP2315" s="208">
        <v>5.2590000000000003</v>
      </c>
      <c r="AQ2315" s="208">
        <v>3.972</v>
      </c>
      <c r="AR2315" s="208">
        <v>4.3620000000000001</v>
      </c>
      <c r="AS2315" s="208">
        <v>4.2949999999999999</v>
      </c>
      <c r="AT2315" s="208">
        <v>2.1509999999999998</v>
      </c>
      <c r="AU2315" s="208">
        <v>1.5229999999999999</v>
      </c>
      <c r="AV2315" s="24"/>
      <c r="AW2315" s="24"/>
      <c r="AX2315" s="24"/>
      <c r="AY2315" s="208">
        <v>0.79400000000000004</v>
      </c>
      <c r="AZ2315" s="208">
        <v>1.2250000000000001</v>
      </c>
      <c r="BA2315" s="208">
        <v>2.7130000000000001</v>
      </c>
      <c r="BB2315" s="21">
        <f t="shared" si="296"/>
        <v>7.8380000000000001</v>
      </c>
      <c r="BC2315" s="21"/>
      <c r="BD2315" s="22">
        <f t="shared" si="294"/>
        <v>10.534946236559138</v>
      </c>
      <c r="BE2315" s="21"/>
      <c r="BG2315" s="10"/>
      <c r="BH2315" s="21">
        <f t="shared" si="292"/>
        <v>0</v>
      </c>
      <c r="BI2315" s="22">
        <f t="shared" si="292"/>
        <v>7.8379999999999995E-3</v>
      </c>
      <c r="BJ2315" s="21"/>
      <c r="BK2315" s="21">
        <v>0</v>
      </c>
      <c r="BL2315" s="22">
        <v>2.3514E-2</v>
      </c>
      <c r="BM2315" s="21"/>
      <c r="BN2315" s="21">
        <f t="shared" si="293"/>
        <v>0</v>
      </c>
      <c r="BO2315" s="22">
        <f t="shared" si="293"/>
        <v>9.4056000000000001E-2</v>
      </c>
      <c r="BP2315" s="21">
        <f t="shared" si="293"/>
        <v>0</v>
      </c>
    </row>
    <row r="2316" spans="1:68" ht="11.1" hidden="1" customHeight="1" outlineLevel="2" x14ac:dyDescent="0.2">
      <c r="A2316" s="10"/>
      <c r="B2316" s="18"/>
      <c r="C2316" s="18"/>
      <c r="D2316" s="18"/>
      <c r="E2316" s="23" t="s">
        <v>2060</v>
      </c>
      <c r="F2316" s="208">
        <v>1.875</v>
      </c>
      <c r="G2316" s="208">
        <v>1.246</v>
      </c>
      <c r="H2316" s="208">
        <v>0.83199999999999996</v>
      </c>
      <c r="I2316" s="239">
        <v>0.70899999999999996</v>
      </c>
      <c r="J2316" s="239"/>
      <c r="K2316" s="208">
        <v>0.34200000000000003</v>
      </c>
      <c r="L2316" s="208">
        <v>1.0999999999999999E-2</v>
      </c>
      <c r="M2316" s="24"/>
      <c r="N2316" s="24"/>
      <c r="O2316" s="208">
        <v>6.0999999999999999E-2</v>
      </c>
      <c r="P2316" s="24"/>
      <c r="Q2316" s="24"/>
      <c r="R2316" s="24"/>
      <c r="S2316" s="24"/>
      <c r="T2316" s="24"/>
      <c r="U2316" s="24"/>
      <c r="V2316" s="24"/>
      <c r="W2316" s="24"/>
      <c r="X2316" s="24"/>
      <c r="Y2316" s="24"/>
      <c r="Z2316" s="24"/>
      <c r="AA2316" s="24"/>
      <c r="AB2316" s="24"/>
      <c r="AC2316" s="24"/>
      <c r="AD2316" s="24"/>
      <c r="AE2316" s="24"/>
      <c r="AF2316" s="24"/>
      <c r="AG2316" s="24"/>
      <c r="AH2316" s="24"/>
      <c r="AI2316" s="24"/>
      <c r="AJ2316" s="24"/>
      <c r="AK2316" s="24"/>
      <c r="AL2316" s="24"/>
      <c r="AM2316" s="24"/>
      <c r="AN2316" s="24"/>
      <c r="AO2316" s="24"/>
      <c r="AP2316" s="24"/>
      <c r="AQ2316" s="24"/>
      <c r="AR2316" s="24"/>
      <c r="AS2316" s="24"/>
      <c r="AT2316" s="24"/>
      <c r="AU2316" s="24"/>
      <c r="AV2316" s="24"/>
      <c r="AW2316" s="24"/>
      <c r="AX2316" s="24"/>
      <c r="AY2316" s="24"/>
      <c r="AZ2316" s="24"/>
      <c r="BA2316" s="24"/>
      <c r="BB2316" s="21">
        <f t="shared" si="296"/>
        <v>1.875</v>
      </c>
      <c r="BC2316" s="21"/>
      <c r="BD2316" s="22">
        <f t="shared" si="294"/>
        <v>2.5201612903225805</v>
      </c>
      <c r="BE2316" s="21"/>
      <c r="BG2316" s="10"/>
      <c r="BH2316" s="21">
        <f t="shared" si="292"/>
        <v>0</v>
      </c>
      <c r="BI2316" s="22">
        <f t="shared" si="292"/>
        <v>1.8749999999999999E-3</v>
      </c>
      <c r="BJ2316" s="21"/>
      <c r="BK2316" s="21">
        <v>0</v>
      </c>
      <c r="BL2316" s="22">
        <v>5.6249999999999998E-3</v>
      </c>
      <c r="BM2316" s="21"/>
      <c r="BN2316" s="21">
        <f t="shared" si="293"/>
        <v>0</v>
      </c>
      <c r="BO2316" s="22">
        <f t="shared" si="293"/>
        <v>2.2499999999999999E-2</v>
      </c>
      <c r="BP2316" s="21">
        <f t="shared" si="293"/>
        <v>0</v>
      </c>
    </row>
    <row r="2317" spans="1:68" ht="11.1" hidden="1" customHeight="1" outlineLevel="1" collapsed="1" x14ac:dyDescent="0.2">
      <c r="A2317" s="10"/>
      <c r="B2317" s="18"/>
      <c r="C2317" s="18"/>
      <c r="D2317" s="18"/>
      <c r="E2317" s="19" t="s">
        <v>2061</v>
      </c>
      <c r="F2317" s="20"/>
      <c r="G2317" s="20"/>
      <c r="H2317" s="20"/>
      <c r="I2317" s="20"/>
      <c r="J2317" s="20"/>
      <c r="K2317" s="20"/>
      <c r="L2317" s="20"/>
      <c r="M2317" s="20"/>
      <c r="N2317" s="20"/>
      <c r="O2317" s="20"/>
      <c r="P2317" s="20"/>
      <c r="Q2317" s="20"/>
      <c r="R2317" s="20"/>
      <c r="S2317" s="20"/>
      <c r="T2317" s="20"/>
      <c r="U2317" s="20"/>
      <c r="V2317" s="20"/>
      <c r="W2317" s="20"/>
      <c r="X2317" s="20"/>
      <c r="Y2317" s="20"/>
      <c r="Z2317" s="20"/>
      <c r="AA2317" s="20"/>
      <c r="AB2317" s="20"/>
      <c r="AC2317" s="20"/>
      <c r="AD2317" s="20"/>
      <c r="AE2317" s="20"/>
      <c r="AF2317" s="209">
        <v>6.3789999999999996</v>
      </c>
      <c r="AG2317" s="209">
        <v>1.2729999999999999</v>
      </c>
      <c r="AH2317" s="209">
        <v>0.71499999999999997</v>
      </c>
      <c r="AI2317" s="209">
        <v>0.498</v>
      </c>
      <c r="AJ2317" s="209">
        <v>0.13900000000000001</v>
      </c>
      <c r="AK2317" s="20"/>
      <c r="AL2317" s="20"/>
      <c r="AM2317" s="209">
        <v>0.434</v>
      </c>
      <c r="AN2317" s="209">
        <v>0.91600000000000004</v>
      </c>
      <c r="AO2317" s="209">
        <v>1.613</v>
      </c>
      <c r="AP2317" s="209">
        <v>1.843</v>
      </c>
      <c r="AQ2317" s="209">
        <v>2.258</v>
      </c>
      <c r="AR2317" s="209">
        <v>1.681</v>
      </c>
      <c r="AS2317" s="209">
        <v>1.101</v>
      </c>
      <c r="AT2317" s="209">
        <v>0.97199999999999998</v>
      </c>
      <c r="AU2317" s="209">
        <v>0.26400000000000001</v>
      </c>
      <c r="AV2317" s="20"/>
      <c r="AW2317" s="20"/>
      <c r="AX2317" s="20"/>
      <c r="AY2317" s="209">
        <v>0.33500000000000002</v>
      </c>
      <c r="AZ2317" s="209">
        <v>0.70899999999999996</v>
      </c>
      <c r="BA2317" s="209">
        <v>1.2050000000000001</v>
      </c>
      <c r="BB2317" s="21">
        <f t="shared" si="296"/>
        <v>6.3789999999999996</v>
      </c>
      <c r="BC2317" s="21">
        <f>BD2317</f>
        <v>8.5739247311827942</v>
      </c>
      <c r="BD2317" s="22">
        <f t="shared" si="294"/>
        <v>8.5739247311827942</v>
      </c>
      <c r="BE2317" s="21">
        <f>BC2317-BD2317</f>
        <v>0</v>
      </c>
      <c r="BF2317" s="2">
        <v>4.5</v>
      </c>
      <c r="BG2317" s="10">
        <v>6</v>
      </c>
      <c r="BH2317" s="21">
        <f t="shared" si="292"/>
        <v>6.3789999999999993E-3</v>
      </c>
      <c r="BI2317" s="22">
        <f t="shared" si="292"/>
        <v>6.3789999999999993E-3</v>
      </c>
      <c r="BJ2317" s="21">
        <f>BH2317-BI2317</f>
        <v>0</v>
      </c>
      <c r="BK2317" s="21">
        <v>1.9136999999999998E-2</v>
      </c>
      <c r="BL2317" s="22">
        <v>1.9136999999999998E-2</v>
      </c>
      <c r="BM2317" s="21">
        <v>0</v>
      </c>
      <c r="BN2317" s="21">
        <f t="shared" si="293"/>
        <v>7.6547999999999991E-2</v>
      </c>
      <c r="BO2317" s="22">
        <f t="shared" si="293"/>
        <v>7.6547999999999991E-2</v>
      </c>
      <c r="BP2317" s="21">
        <f t="shared" si="293"/>
        <v>0</v>
      </c>
    </row>
    <row r="2318" spans="1:68" ht="11.1" hidden="1" customHeight="1" outlineLevel="2" x14ac:dyDescent="0.2">
      <c r="A2318" s="10"/>
      <c r="B2318" s="18"/>
      <c r="C2318" s="18"/>
      <c r="D2318" s="18"/>
      <c r="E2318" s="23" t="s">
        <v>2062</v>
      </c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  <c r="X2318" s="24"/>
      <c r="Y2318" s="24"/>
      <c r="Z2318" s="24"/>
      <c r="AA2318" s="24"/>
      <c r="AB2318" s="24"/>
      <c r="AC2318" s="24"/>
      <c r="AD2318" s="24"/>
      <c r="AE2318" s="24"/>
      <c r="AF2318" s="208">
        <v>6.3789999999999996</v>
      </c>
      <c r="AG2318" s="208">
        <v>1.2729999999999999</v>
      </c>
      <c r="AH2318" s="208">
        <v>0.71499999999999997</v>
      </c>
      <c r="AI2318" s="208">
        <v>0.498</v>
      </c>
      <c r="AJ2318" s="208">
        <v>0.13900000000000001</v>
      </c>
      <c r="AK2318" s="24"/>
      <c r="AL2318" s="24"/>
      <c r="AM2318" s="208">
        <v>0.434</v>
      </c>
      <c r="AN2318" s="208">
        <v>0.91600000000000004</v>
      </c>
      <c r="AO2318" s="208">
        <v>1.613</v>
      </c>
      <c r="AP2318" s="208">
        <v>1.843</v>
      </c>
      <c r="AQ2318" s="208">
        <v>2.258</v>
      </c>
      <c r="AR2318" s="208">
        <v>1.681</v>
      </c>
      <c r="AS2318" s="208">
        <v>1.101</v>
      </c>
      <c r="AT2318" s="208">
        <v>0.97199999999999998</v>
      </c>
      <c r="AU2318" s="208">
        <v>0.26400000000000001</v>
      </c>
      <c r="AV2318" s="24"/>
      <c r="AW2318" s="24"/>
      <c r="AX2318" s="24"/>
      <c r="AY2318" s="208">
        <v>0.33500000000000002</v>
      </c>
      <c r="AZ2318" s="208">
        <v>0.70899999999999996</v>
      </c>
      <c r="BA2318" s="208">
        <v>1.2050000000000001</v>
      </c>
      <c r="BB2318" s="21">
        <f t="shared" si="296"/>
        <v>6.3789999999999996</v>
      </c>
      <c r="BC2318" s="21"/>
      <c r="BD2318" s="22">
        <f t="shared" si="294"/>
        <v>8.5739247311827942</v>
      </c>
      <c r="BE2318" s="21"/>
      <c r="BG2318" s="10"/>
      <c r="BH2318" s="21">
        <f t="shared" si="292"/>
        <v>0</v>
      </c>
      <c r="BI2318" s="22">
        <f t="shared" si="292"/>
        <v>6.3789999999999993E-3</v>
      </c>
      <c r="BJ2318" s="21"/>
      <c r="BK2318" s="21">
        <v>0</v>
      </c>
      <c r="BL2318" s="22">
        <v>1.9136999999999998E-2</v>
      </c>
      <c r="BM2318" s="21"/>
      <c r="BN2318" s="21">
        <f t="shared" si="293"/>
        <v>0</v>
      </c>
      <c r="BO2318" s="22">
        <f t="shared" si="293"/>
        <v>7.6547999999999991E-2</v>
      </c>
      <c r="BP2318" s="21">
        <f t="shared" si="293"/>
        <v>0</v>
      </c>
    </row>
    <row r="2319" spans="1:68" ht="11.1" hidden="1" customHeight="1" outlineLevel="1" collapsed="1" x14ac:dyDescent="0.2">
      <c r="A2319" s="10"/>
      <c r="B2319" s="18"/>
      <c r="C2319" s="18"/>
      <c r="D2319" s="18"/>
      <c r="E2319" s="19" t="s">
        <v>2063</v>
      </c>
      <c r="F2319" s="20"/>
      <c r="G2319" s="20"/>
      <c r="H2319" s="20"/>
      <c r="I2319" s="20"/>
      <c r="J2319" s="20"/>
      <c r="K2319" s="20"/>
      <c r="L2319" s="20"/>
      <c r="M2319" s="20"/>
      <c r="N2319" s="20"/>
      <c r="O2319" s="20"/>
      <c r="P2319" s="20"/>
      <c r="Q2319" s="20"/>
      <c r="R2319" s="20"/>
      <c r="S2319" s="20"/>
      <c r="T2319" s="20"/>
      <c r="U2319" s="20"/>
      <c r="V2319" s="20"/>
      <c r="W2319" s="209">
        <v>2.1339999999999999</v>
      </c>
      <c r="X2319" s="209">
        <v>0.13100000000000001</v>
      </c>
      <c r="Y2319" s="20"/>
      <c r="Z2319" s="20"/>
      <c r="AA2319" s="20"/>
      <c r="AB2319" s="20"/>
      <c r="AC2319" s="209">
        <v>4.55</v>
      </c>
      <c r="AD2319" s="209">
        <v>2.1429999999999998</v>
      </c>
      <c r="AE2319" s="209">
        <v>2.5710000000000002</v>
      </c>
      <c r="AF2319" s="209">
        <v>1.6519999999999999</v>
      </c>
      <c r="AG2319" s="209">
        <v>1.1259999999999999</v>
      </c>
      <c r="AH2319" s="209">
        <v>1.0249999999999999</v>
      </c>
      <c r="AI2319" s="209">
        <v>0.8</v>
      </c>
      <c r="AJ2319" s="20"/>
      <c r="AK2319" s="20"/>
      <c r="AL2319" s="20"/>
      <c r="AM2319" s="209">
        <v>0.36199999999999999</v>
      </c>
      <c r="AN2319" s="209">
        <v>0.97299999999999998</v>
      </c>
      <c r="AO2319" s="209">
        <v>1.7330000000000001</v>
      </c>
      <c r="AP2319" s="209">
        <v>1.86</v>
      </c>
      <c r="AQ2319" s="209">
        <v>1.9350000000000001</v>
      </c>
      <c r="AR2319" s="209">
        <v>2.0529999999999999</v>
      </c>
      <c r="AS2319" s="209">
        <v>1.226</v>
      </c>
      <c r="AT2319" s="209">
        <v>0.84799999999999998</v>
      </c>
      <c r="AU2319" s="209">
        <v>0.126</v>
      </c>
      <c r="AV2319" s="20"/>
      <c r="AW2319" s="20"/>
      <c r="AX2319" s="20"/>
      <c r="AY2319" s="209">
        <v>0.158</v>
      </c>
      <c r="AZ2319" s="209">
        <v>0.68300000000000005</v>
      </c>
      <c r="BA2319" s="209">
        <v>1.7470000000000001</v>
      </c>
      <c r="BB2319" s="21">
        <f t="shared" si="296"/>
        <v>4.55</v>
      </c>
      <c r="BC2319" s="21">
        <f>BD2319</f>
        <v>6.115591397849462</v>
      </c>
      <c r="BD2319" s="22">
        <f t="shared" si="294"/>
        <v>6.115591397849462</v>
      </c>
      <c r="BE2319" s="21">
        <f>BC2319-BD2319</f>
        <v>0</v>
      </c>
      <c r="BF2319" s="2">
        <v>3</v>
      </c>
      <c r="BG2319" s="10">
        <v>6</v>
      </c>
      <c r="BH2319" s="21">
        <f t="shared" ref="BH2319:BI2382" si="297">(BC2319*24*31/1000000)</f>
        <v>4.5499999999999994E-3</v>
      </c>
      <c r="BI2319" s="22">
        <f t="shared" si="297"/>
        <v>4.5499999999999994E-3</v>
      </c>
      <c r="BJ2319" s="21">
        <f>BH2319-BI2319</f>
        <v>0</v>
      </c>
      <c r="BK2319" s="21">
        <v>1.3649999999999999E-2</v>
      </c>
      <c r="BL2319" s="22">
        <v>1.3649999999999999E-2</v>
      </c>
      <c r="BM2319" s="21">
        <v>0</v>
      </c>
      <c r="BN2319" s="21">
        <f t="shared" si="293"/>
        <v>5.4599999999999996E-2</v>
      </c>
      <c r="BO2319" s="22">
        <f t="shared" si="293"/>
        <v>5.4599999999999996E-2</v>
      </c>
      <c r="BP2319" s="21">
        <f t="shared" si="293"/>
        <v>0</v>
      </c>
    </row>
    <row r="2320" spans="1:68" ht="11.1" hidden="1" customHeight="1" outlineLevel="2" x14ac:dyDescent="0.2">
      <c r="A2320" s="10"/>
      <c r="B2320" s="18"/>
      <c r="C2320" s="18"/>
      <c r="D2320" s="18"/>
      <c r="E2320" s="23" t="s">
        <v>2064</v>
      </c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08">
        <v>2.1339999999999999</v>
      </c>
      <c r="X2320" s="208">
        <v>0.13100000000000001</v>
      </c>
      <c r="Y2320" s="24"/>
      <c r="Z2320" s="24"/>
      <c r="AA2320" s="24"/>
      <c r="AB2320" s="24"/>
      <c r="AC2320" s="208">
        <v>4.55</v>
      </c>
      <c r="AD2320" s="208">
        <v>2.1429999999999998</v>
      </c>
      <c r="AE2320" s="208">
        <v>2.5710000000000002</v>
      </c>
      <c r="AF2320" s="208">
        <v>1.6519999999999999</v>
      </c>
      <c r="AG2320" s="208">
        <v>1.1259999999999999</v>
      </c>
      <c r="AH2320" s="208">
        <v>1.0249999999999999</v>
      </c>
      <c r="AI2320" s="208">
        <v>0.8</v>
      </c>
      <c r="AJ2320" s="24"/>
      <c r="AK2320" s="24"/>
      <c r="AL2320" s="24"/>
      <c r="AM2320" s="208">
        <v>0.36199999999999999</v>
      </c>
      <c r="AN2320" s="208">
        <v>0.97299999999999998</v>
      </c>
      <c r="AO2320" s="208">
        <v>1.7330000000000001</v>
      </c>
      <c r="AP2320" s="208">
        <v>1.86</v>
      </c>
      <c r="AQ2320" s="208">
        <v>1.9350000000000001</v>
      </c>
      <c r="AR2320" s="208">
        <v>2.0529999999999999</v>
      </c>
      <c r="AS2320" s="208">
        <v>1.226</v>
      </c>
      <c r="AT2320" s="208">
        <v>0.84799999999999998</v>
      </c>
      <c r="AU2320" s="208">
        <v>0.126</v>
      </c>
      <c r="AV2320" s="24"/>
      <c r="AW2320" s="24"/>
      <c r="AX2320" s="24"/>
      <c r="AY2320" s="208">
        <v>0.158</v>
      </c>
      <c r="AZ2320" s="208">
        <v>0.68300000000000005</v>
      </c>
      <c r="BA2320" s="208">
        <v>1.7470000000000001</v>
      </c>
      <c r="BB2320" s="21">
        <f t="shared" si="296"/>
        <v>4.55</v>
      </c>
      <c r="BC2320" s="21"/>
      <c r="BD2320" s="22">
        <f t="shared" si="294"/>
        <v>6.115591397849462</v>
      </c>
      <c r="BE2320" s="21"/>
      <c r="BG2320" s="10"/>
      <c r="BH2320" s="21">
        <f t="shared" si="297"/>
        <v>0</v>
      </c>
      <c r="BI2320" s="22">
        <f t="shared" si="297"/>
        <v>4.5499999999999994E-3</v>
      </c>
      <c r="BJ2320" s="21"/>
      <c r="BK2320" s="21">
        <v>0</v>
      </c>
      <c r="BL2320" s="22">
        <v>1.3649999999999999E-2</v>
      </c>
      <c r="BM2320" s="21"/>
      <c r="BN2320" s="21">
        <f t="shared" si="293"/>
        <v>0</v>
      </c>
      <c r="BO2320" s="22">
        <f t="shared" si="293"/>
        <v>5.4599999999999996E-2</v>
      </c>
      <c r="BP2320" s="21">
        <f t="shared" si="293"/>
        <v>0</v>
      </c>
    </row>
    <row r="2321" spans="1:68" ht="11.1" hidden="1" customHeight="1" outlineLevel="1" collapsed="1" x14ac:dyDescent="0.2">
      <c r="A2321" s="10"/>
      <c r="B2321" s="18"/>
      <c r="C2321" s="18"/>
      <c r="D2321" s="18"/>
      <c r="E2321" s="19" t="s">
        <v>2065</v>
      </c>
      <c r="F2321" s="209">
        <v>44.988</v>
      </c>
      <c r="G2321" s="209">
        <v>26.698</v>
      </c>
      <c r="H2321" s="209">
        <v>19.832999999999998</v>
      </c>
      <c r="I2321" s="240">
        <v>15.252000000000001</v>
      </c>
      <c r="J2321" s="240"/>
      <c r="K2321" s="209">
        <v>1.528</v>
      </c>
      <c r="L2321" s="20"/>
      <c r="M2321" s="20"/>
      <c r="N2321" s="20"/>
      <c r="O2321" s="20"/>
      <c r="P2321" s="209">
        <v>68.765000000000001</v>
      </c>
      <c r="Q2321" s="209">
        <v>-15.847</v>
      </c>
      <c r="R2321" s="209">
        <v>32.991999999999997</v>
      </c>
      <c r="S2321" s="209">
        <v>38.075000000000003</v>
      </c>
      <c r="T2321" s="209">
        <v>34.134</v>
      </c>
      <c r="U2321" s="209">
        <v>20.555</v>
      </c>
      <c r="V2321" s="209">
        <v>10.52</v>
      </c>
      <c r="W2321" s="209">
        <v>1.7749999999999999</v>
      </c>
      <c r="X2321" s="209">
        <v>0.185</v>
      </c>
      <c r="Y2321" s="20"/>
      <c r="Z2321" s="20"/>
      <c r="AA2321" s="209">
        <v>0.35399999999999998</v>
      </c>
      <c r="AB2321" s="209">
        <v>12.513</v>
      </c>
      <c r="AC2321" s="209">
        <v>23.663</v>
      </c>
      <c r="AD2321" s="209">
        <v>29.021999999999998</v>
      </c>
      <c r="AE2321" s="209">
        <v>33.161999999999999</v>
      </c>
      <c r="AF2321" s="209">
        <v>12.401</v>
      </c>
      <c r="AG2321" s="209">
        <v>12.984</v>
      </c>
      <c r="AH2321" s="209">
        <v>10.228</v>
      </c>
      <c r="AI2321" s="209">
        <v>4.7039999999999997</v>
      </c>
      <c r="AJ2321" s="209">
        <v>0.22500000000000001</v>
      </c>
      <c r="AK2321" s="20"/>
      <c r="AL2321" s="20"/>
      <c r="AM2321" s="20"/>
      <c r="AN2321" s="209">
        <v>8.1310000000000002</v>
      </c>
      <c r="AO2321" s="209">
        <v>20.576000000000001</v>
      </c>
      <c r="AP2321" s="209">
        <v>22.367999999999999</v>
      </c>
      <c r="AQ2321" s="209">
        <v>22.983000000000001</v>
      </c>
      <c r="AR2321" s="209">
        <v>23.366</v>
      </c>
      <c r="AS2321" s="209">
        <v>16.175999999999998</v>
      </c>
      <c r="AT2321" s="209">
        <v>7.649</v>
      </c>
      <c r="AU2321" s="209">
        <v>1.0720000000000001</v>
      </c>
      <c r="AV2321" s="20"/>
      <c r="AW2321" s="20"/>
      <c r="AX2321" s="20"/>
      <c r="AY2321" s="209">
        <v>1.7529999999999999</v>
      </c>
      <c r="AZ2321" s="209">
        <v>6.1219999999999999</v>
      </c>
      <c r="BA2321" s="209">
        <v>15.394</v>
      </c>
      <c r="BB2321" s="21">
        <f>SUM(BB2322:BB2327)</f>
        <v>79.746999999999986</v>
      </c>
      <c r="BC2321" s="21">
        <f>BD2321</f>
        <v>107.18682795698923</v>
      </c>
      <c r="BD2321" s="22">
        <f t="shared" si="294"/>
        <v>107.18682795698923</v>
      </c>
      <c r="BE2321" s="21">
        <f>BC2321-BD2321</f>
        <v>0</v>
      </c>
      <c r="BF2321" s="2">
        <v>45.78</v>
      </c>
      <c r="BG2321" s="10">
        <v>5</v>
      </c>
      <c r="BH2321" s="21">
        <f t="shared" si="297"/>
        <v>7.9746999999999985E-2</v>
      </c>
      <c r="BI2321" s="22">
        <f t="shared" si="297"/>
        <v>7.9746999999999985E-2</v>
      </c>
      <c r="BJ2321" s="21">
        <f>BH2321-BI2321</f>
        <v>0</v>
      </c>
      <c r="BK2321" s="21">
        <v>0.23924099999999995</v>
      </c>
      <c r="BL2321" s="22">
        <v>0.23924099999999995</v>
      </c>
      <c r="BM2321" s="21">
        <v>0</v>
      </c>
      <c r="BN2321" s="21">
        <f t="shared" si="293"/>
        <v>0.95696399999999981</v>
      </c>
      <c r="BO2321" s="22">
        <f t="shared" si="293"/>
        <v>0.95696399999999981</v>
      </c>
      <c r="BP2321" s="21">
        <f t="shared" si="293"/>
        <v>0</v>
      </c>
    </row>
    <row r="2322" spans="1:68" ht="11.1" hidden="1" customHeight="1" outlineLevel="2" x14ac:dyDescent="0.2">
      <c r="A2322" s="10"/>
      <c r="B2322" s="18"/>
      <c r="C2322" s="18"/>
      <c r="D2322" s="18"/>
      <c r="E2322" s="23" t="s">
        <v>2066</v>
      </c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08">
        <v>8.0980000000000008</v>
      </c>
      <c r="Q2322" s="208">
        <v>2.8250000000000002</v>
      </c>
      <c r="R2322" s="208">
        <v>3.798</v>
      </c>
      <c r="S2322" s="208">
        <v>4.45</v>
      </c>
      <c r="T2322" s="208">
        <v>4.1920000000000002</v>
      </c>
      <c r="U2322" s="208">
        <v>2.4380000000000002</v>
      </c>
      <c r="V2322" s="208">
        <v>1.2949999999999999</v>
      </c>
      <c r="W2322" s="208">
        <v>0.85299999999999998</v>
      </c>
      <c r="X2322" s="208">
        <v>0.185</v>
      </c>
      <c r="Y2322" s="24"/>
      <c r="Z2322" s="24"/>
      <c r="AA2322" s="208">
        <v>0.28699999999999998</v>
      </c>
      <c r="AB2322" s="208">
        <v>1.5720000000000001</v>
      </c>
      <c r="AC2322" s="208">
        <v>3.0609999999999999</v>
      </c>
      <c r="AD2322" s="208">
        <v>3.052</v>
      </c>
      <c r="AE2322" s="208">
        <v>3.6819999999999999</v>
      </c>
      <c r="AF2322" s="208">
        <v>3.6880000000000002</v>
      </c>
      <c r="AG2322" s="208">
        <v>2.0630000000000002</v>
      </c>
      <c r="AH2322" s="208">
        <v>1.4650000000000001</v>
      </c>
      <c r="AI2322" s="208">
        <v>1.077</v>
      </c>
      <c r="AJ2322" s="208">
        <v>0.17799999999999999</v>
      </c>
      <c r="AK2322" s="24"/>
      <c r="AL2322" s="24"/>
      <c r="AM2322" s="24"/>
      <c r="AN2322" s="208">
        <v>1.577</v>
      </c>
      <c r="AO2322" s="208">
        <v>2.855</v>
      </c>
      <c r="AP2322" s="208">
        <v>3.5670000000000002</v>
      </c>
      <c r="AQ2322" s="208">
        <v>3.9470000000000001</v>
      </c>
      <c r="AR2322" s="208">
        <v>3.9079999999999999</v>
      </c>
      <c r="AS2322" s="208">
        <v>2.5049999999999999</v>
      </c>
      <c r="AT2322" s="208">
        <v>1.8340000000000001</v>
      </c>
      <c r="AU2322" s="208">
        <v>0.74</v>
      </c>
      <c r="AV2322" s="24"/>
      <c r="AW2322" s="24"/>
      <c r="AX2322" s="24"/>
      <c r="AY2322" s="208">
        <v>0.66200000000000003</v>
      </c>
      <c r="AZ2322" s="208">
        <v>1.41</v>
      </c>
      <c r="BA2322" s="208">
        <v>3.1589999999999998</v>
      </c>
      <c r="BB2322" s="21">
        <f t="shared" ref="BB2322:BB2380" si="298">MAX(F2322:BA2322)</f>
        <v>8.0980000000000008</v>
      </c>
      <c r="BC2322" s="21"/>
      <c r="BD2322" s="22">
        <f t="shared" si="294"/>
        <v>10.884408602150538</v>
      </c>
      <c r="BE2322" s="21"/>
      <c r="BG2322" s="10"/>
      <c r="BH2322" s="21">
        <f t="shared" si="297"/>
        <v>0</v>
      </c>
      <c r="BI2322" s="22">
        <f t="shared" si="297"/>
        <v>8.098000000000001E-3</v>
      </c>
      <c r="BJ2322" s="21"/>
      <c r="BK2322" s="21">
        <v>0</v>
      </c>
      <c r="BL2322" s="22">
        <v>2.4294000000000003E-2</v>
      </c>
      <c r="BM2322" s="21"/>
      <c r="BN2322" s="21">
        <f t="shared" si="293"/>
        <v>0</v>
      </c>
      <c r="BO2322" s="22">
        <f t="shared" si="293"/>
        <v>9.7176000000000012E-2</v>
      </c>
      <c r="BP2322" s="21">
        <f t="shared" si="293"/>
        <v>0</v>
      </c>
    </row>
    <row r="2323" spans="1:68" ht="11.1" hidden="1" customHeight="1" outlineLevel="2" x14ac:dyDescent="0.2">
      <c r="A2323" s="10"/>
      <c r="B2323" s="18"/>
      <c r="C2323" s="18"/>
      <c r="D2323" s="18"/>
      <c r="E2323" s="23" t="s">
        <v>2066</v>
      </c>
      <c r="F2323" s="208">
        <v>10.151999999999999</v>
      </c>
      <c r="G2323" s="208">
        <v>5.24</v>
      </c>
      <c r="H2323" s="208">
        <v>2.448</v>
      </c>
      <c r="I2323" s="239">
        <v>1.724</v>
      </c>
      <c r="J2323" s="239"/>
      <c r="K2323" s="24"/>
      <c r="L2323" s="24"/>
      <c r="M2323" s="24"/>
      <c r="N2323" s="24"/>
      <c r="O2323" s="24"/>
      <c r="P2323" s="208">
        <v>2.419</v>
      </c>
      <c r="Q2323" s="208">
        <v>2.9980000000000002</v>
      </c>
      <c r="R2323" s="208">
        <v>3.742</v>
      </c>
      <c r="S2323" s="208">
        <v>3.9039999999999999</v>
      </c>
      <c r="T2323" s="208">
        <v>2.198</v>
      </c>
      <c r="U2323" s="208">
        <v>0.224</v>
      </c>
      <c r="V2323" s="208">
        <v>1.2669999999999999</v>
      </c>
      <c r="W2323" s="208">
        <v>0.11700000000000001</v>
      </c>
      <c r="X2323" s="24"/>
      <c r="Y2323" s="24"/>
      <c r="Z2323" s="24"/>
      <c r="AA2323" s="24"/>
      <c r="AB2323" s="208">
        <v>1.841</v>
      </c>
      <c r="AC2323" s="208">
        <v>3.113</v>
      </c>
      <c r="AD2323" s="208">
        <v>2.8159999999999998</v>
      </c>
      <c r="AE2323" s="208">
        <v>3.3279999999999998</v>
      </c>
      <c r="AF2323" s="208">
        <v>3.056</v>
      </c>
      <c r="AG2323" s="208">
        <v>1.758</v>
      </c>
      <c r="AH2323" s="208">
        <v>1.448</v>
      </c>
      <c r="AI2323" s="208">
        <v>0.58199999999999996</v>
      </c>
      <c r="AJ2323" s="24"/>
      <c r="AK2323" s="24"/>
      <c r="AL2323" s="24"/>
      <c r="AM2323" s="24"/>
      <c r="AN2323" s="208">
        <v>0.56200000000000006</v>
      </c>
      <c r="AO2323" s="208">
        <v>3.3420000000000001</v>
      </c>
      <c r="AP2323" s="208">
        <v>3.633</v>
      </c>
      <c r="AQ2323" s="208">
        <v>3.569</v>
      </c>
      <c r="AR2323" s="208">
        <v>3.427</v>
      </c>
      <c r="AS2323" s="208">
        <v>0.222</v>
      </c>
      <c r="AT2323" s="24"/>
      <c r="AU2323" s="24"/>
      <c r="AV2323" s="24"/>
      <c r="AW2323" s="24"/>
      <c r="AX2323" s="24"/>
      <c r="AY2323" s="24"/>
      <c r="AZ2323" s="24"/>
      <c r="BA2323" s="24"/>
      <c r="BB2323" s="21">
        <f t="shared" si="298"/>
        <v>10.151999999999999</v>
      </c>
      <c r="BC2323" s="21"/>
      <c r="BD2323" s="22">
        <f t="shared" si="294"/>
        <v>13.64516129032258</v>
      </c>
      <c r="BE2323" s="21"/>
      <c r="BG2323" s="10"/>
      <c r="BH2323" s="21">
        <f t="shared" si="297"/>
        <v>0</v>
      </c>
      <c r="BI2323" s="22">
        <f t="shared" si="297"/>
        <v>1.0152E-2</v>
      </c>
      <c r="BJ2323" s="21"/>
      <c r="BK2323" s="21">
        <v>0</v>
      </c>
      <c r="BL2323" s="22">
        <v>3.0455999999999997E-2</v>
      </c>
      <c r="BM2323" s="21"/>
      <c r="BN2323" s="21">
        <f t="shared" si="293"/>
        <v>0</v>
      </c>
      <c r="BO2323" s="22">
        <f t="shared" si="293"/>
        <v>0.12182399999999999</v>
      </c>
      <c r="BP2323" s="21">
        <f t="shared" si="293"/>
        <v>0</v>
      </c>
    </row>
    <row r="2324" spans="1:68" ht="11.1" hidden="1" customHeight="1" outlineLevel="2" x14ac:dyDescent="0.2">
      <c r="A2324" s="10"/>
      <c r="B2324" s="18"/>
      <c r="C2324" s="18"/>
      <c r="D2324" s="18"/>
      <c r="E2324" s="23" t="s">
        <v>2067</v>
      </c>
      <c r="F2324" s="208">
        <v>9.3699999999999992</v>
      </c>
      <c r="G2324" s="208">
        <v>5.8659999999999997</v>
      </c>
      <c r="H2324" s="208">
        <v>4.3559999999999999</v>
      </c>
      <c r="I2324" s="239">
        <v>2.9769999999999999</v>
      </c>
      <c r="J2324" s="239"/>
      <c r="K2324" s="24"/>
      <c r="L2324" s="24"/>
      <c r="M2324" s="24"/>
      <c r="N2324" s="24"/>
      <c r="O2324" s="24"/>
      <c r="P2324" s="208">
        <v>3.9140000000000001</v>
      </c>
      <c r="Q2324" s="208">
        <v>5.1539999999999999</v>
      </c>
      <c r="R2324" s="208">
        <v>6.9050000000000002</v>
      </c>
      <c r="S2324" s="208">
        <v>7.9329999999999998</v>
      </c>
      <c r="T2324" s="208">
        <v>7.1520000000000001</v>
      </c>
      <c r="U2324" s="208">
        <v>3.9239999999999999</v>
      </c>
      <c r="V2324" s="208">
        <v>1.716</v>
      </c>
      <c r="W2324" s="208">
        <v>0.16</v>
      </c>
      <c r="X2324" s="24"/>
      <c r="Y2324" s="24"/>
      <c r="Z2324" s="24"/>
      <c r="AA2324" s="208">
        <v>6.7000000000000004E-2</v>
      </c>
      <c r="AB2324" s="208">
        <v>2.5009999999999999</v>
      </c>
      <c r="AC2324" s="208">
        <v>5.1630000000000003</v>
      </c>
      <c r="AD2324" s="208">
        <v>6.5620000000000003</v>
      </c>
      <c r="AE2324" s="208">
        <v>7.6630000000000003</v>
      </c>
      <c r="AF2324" s="208">
        <v>7.4610000000000003</v>
      </c>
      <c r="AG2324" s="208">
        <v>3.819</v>
      </c>
      <c r="AH2324" s="208">
        <v>3.1989999999999998</v>
      </c>
      <c r="AI2324" s="208">
        <v>1.25</v>
      </c>
      <c r="AJ2324" s="208">
        <v>4.3999999999999997E-2</v>
      </c>
      <c r="AK2324" s="24"/>
      <c r="AL2324" s="24"/>
      <c r="AM2324" s="24"/>
      <c r="AN2324" s="208">
        <v>2.4260000000000002</v>
      </c>
      <c r="AO2324" s="208">
        <v>6.3360000000000003</v>
      </c>
      <c r="AP2324" s="208">
        <v>6.8179999999999996</v>
      </c>
      <c r="AQ2324" s="208">
        <v>7.1749999999999998</v>
      </c>
      <c r="AR2324" s="208">
        <v>7.7329999999999997</v>
      </c>
      <c r="AS2324" s="208">
        <v>5.88</v>
      </c>
      <c r="AT2324" s="208">
        <v>2.5859999999999999</v>
      </c>
      <c r="AU2324" s="208">
        <v>0.122</v>
      </c>
      <c r="AV2324" s="24"/>
      <c r="AW2324" s="24"/>
      <c r="AX2324" s="24"/>
      <c r="AY2324" s="208">
        <v>0.48899999999999999</v>
      </c>
      <c r="AZ2324" s="208">
        <v>2.0950000000000002</v>
      </c>
      <c r="BA2324" s="208">
        <v>5.1580000000000004</v>
      </c>
      <c r="BB2324" s="21">
        <f t="shared" si="298"/>
        <v>9.3699999999999992</v>
      </c>
      <c r="BC2324" s="21"/>
      <c r="BD2324" s="22">
        <f t="shared" si="294"/>
        <v>12.594086021505376</v>
      </c>
      <c r="BE2324" s="21"/>
      <c r="BG2324" s="10"/>
      <c r="BH2324" s="21">
        <f t="shared" si="297"/>
        <v>0</v>
      </c>
      <c r="BI2324" s="22">
        <f t="shared" si="297"/>
        <v>9.3699999999999999E-3</v>
      </c>
      <c r="BJ2324" s="21"/>
      <c r="BK2324" s="21">
        <v>0</v>
      </c>
      <c r="BL2324" s="22">
        <v>2.811E-2</v>
      </c>
      <c r="BM2324" s="21"/>
      <c r="BN2324" s="21">
        <f t="shared" si="293"/>
        <v>0</v>
      </c>
      <c r="BO2324" s="22">
        <f t="shared" si="293"/>
        <v>0.11244</v>
      </c>
      <c r="BP2324" s="21">
        <f t="shared" si="293"/>
        <v>0</v>
      </c>
    </row>
    <row r="2325" spans="1:68" ht="11.1" hidden="1" customHeight="1" outlineLevel="2" x14ac:dyDescent="0.2">
      <c r="A2325" s="10"/>
      <c r="B2325" s="18"/>
      <c r="C2325" s="18"/>
      <c r="D2325" s="18"/>
      <c r="E2325" s="23" t="s">
        <v>2068</v>
      </c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08">
        <v>41.607999999999997</v>
      </c>
      <c r="Q2325" s="208">
        <v>-38.536999999999999</v>
      </c>
      <c r="R2325" s="208">
        <v>3.609</v>
      </c>
      <c r="S2325" s="208">
        <v>4.8869999999999996</v>
      </c>
      <c r="T2325" s="208">
        <v>4.75</v>
      </c>
      <c r="U2325" s="208">
        <v>3.3740000000000001</v>
      </c>
      <c r="V2325" s="208">
        <v>1.4930000000000001</v>
      </c>
      <c r="W2325" s="208">
        <v>0.125</v>
      </c>
      <c r="X2325" s="24"/>
      <c r="Y2325" s="24"/>
      <c r="Z2325" s="24"/>
      <c r="AA2325" s="24"/>
      <c r="AB2325" s="208">
        <v>2.698</v>
      </c>
      <c r="AC2325" s="208">
        <v>3.1259999999999999</v>
      </c>
      <c r="AD2325" s="208">
        <v>3.06</v>
      </c>
      <c r="AE2325" s="208">
        <v>3.47</v>
      </c>
      <c r="AF2325" s="208">
        <v>4.1849999999999996</v>
      </c>
      <c r="AG2325" s="208">
        <v>2.42</v>
      </c>
      <c r="AH2325" s="208">
        <v>1.9950000000000001</v>
      </c>
      <c r="AI2325" s="208">
        <v>0.79900000000000004</v>
      </c>
      <c r="AJ2325" s="208">
        <v>3.0000000000000001E-3</v>
      </c>
      <c r="AK2325" s="24"/>
      <c r="AL2325" s="24"/>
      <c r="AM2325" s="24"/>
      <c r="AN2325" s="208">
        <v>1.722</v>
      </c>
      <c r="AO2325" s="208">
        <v>3.4969999999999999</v>
      </c>
      <c r="AP2325" s="208">
        <v>4.407</v>
      </c>
      <c r="AQ2325" s="208">
        <v>4.2130000000000001</v>
      </c>
      <c r="AR2325" s="208">
        <v>4.2039999999999997</v>
      </c>
      <c r="AS2325" s="208">
        <v>3.7280000000000002</v>
      </c>
      <c r="AT2325" s="208">
        <v>1.4670000000000001</v>
      </c>
      <c r="AU2325" s="208">
        <v>0.106</v>
      </c>
      <c r="AV2325" s="24"/>
      <c r="AW2325" s="24"/>
      <c r="AX2325" s="24"/>
      <c r="AY2325" s="208">
        <v>0.60199999999999998</v>
      </c>
      <c r="AZ2325" s="208">
        <v>1.5549999999999999</v>
      </c>
      <c r="BA2325" s="208">
        <v>3.4249999999999998</v>
      </c>
      <c r="BB2325" s="21">
        <f t="shared" si="298"/>
        <v>41.607999999999997</v>
      </c>
      <c r="BC2325" s="21"/>
      <c r="BD2325" s="22">
        <f t="shared" si="294"/>
        <v>55.924731182795696</v>
      </c>
      <c r="BE2325" s="21"/>
      <c r="BG2325" s="10"/>
      <c r="BH2325" s="21">
        <f t="shared" si="297"/>
        <v>0</v>
      </c>
      <c r="BI2325" s="22">
        <f t="shared" si="297"/>
        <v>4.1607999999999992E-2</v>
      </c>
      <c r="BJ2325" s="21"/>
      <c r="BK2325" s="21">
        <v>0</v>
      </c>
      <c r="BL2325" s="22">
        <v>0.12482399999999998</v>
      </c>
      <c r="BM2325" s="21"/>
      <c r="BN2325" s="21">
        <f t="shared" si="293"/>
        <v>0</v>
      </c>
      <c r="BO2325" s="22">
        <f t="shared" si="293"/>
        <v>0.49929599999999991</v>
      </c>
      <c r="BP2325" s="21">
        <f t="shared" si="293"/>
        <v>0</v>
      </c>
    </row>
    <row r="2326" spans="1:68" ht="11.1" hidden="1" customHeight="1" outlineLevel="2" x14ac:dyDescent="0.2">
      <c r="A2326" s="10"/>
      <c r="B2326" s="18"/>
      <c r="C2326" s="18"/>
      <c r="D2326" s="18"/>
      <c r="E2326" s="23" t="s">
        <v>2069</v>
      </c>
      <c r="F2326" s="208">
        <v>5.3979999999999997</v>
      </c>
      <c r="G2326" s="208">
        <v>3.5030000000000001</v>
      </c>
      <c r="H2326" s="208">
        <v>4.0750000000000002</v>
      </c>
      <c r="I2326" s="239">
        <v>2.4710000000000001</v>
      </c>
      <c r="J2326" s="239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  <c r="X2326" s="24"/>
      <c r="Y2326" s="24"/>
      <c r="Z2326" s="24"/>
      <c r="AA2326" s="24"/>
      <c r="AB2326" s="24"/>
      <c r="AC2326" s="24"/>
      <c r="AD2326" s="24"/>
      <c r="AE2326" s="24"/>
      <c r="AF2326" s="24"/>
      <c r="AG2326" s="24"/>
      <c r="AH2326" s="24"/>
      <c r="AI2326" s="24"/>
      <c r="AJ2326" s="24"/>
      <c r="AK2326" s="24"/>
      <c r="AL2326" s="24"/>
      <c r="AM2326" s="24"/>
      <c r="AN2326" s="24"/>
      <c r="AO2326" s="24"/>
      <c r="AP2326" s="24"/>
      <c r="AQ2326" s="24"/>
      <c r="AR2326" s="24"/>
      <c r="AS2326" s="24"/>
      <c r="AT2326" s="24"/>
      <c r="AU2326" s="24"/>
      <c r="AV2326" s="24"/>
      <c r="AW2326" s="24"/>
      <c r="AX2326" s="24"/>
      <c r="AY2326" s="24"/>
      <c r="AZ2326" s="24"/>
      <c r="BA2326" s="24"/>
      <c r="BB2326" s="21">
        <f t="shared" si="298"/>
        <v>5.3979999999999997</v>
      </c>
      <c r="BC2326" s="21"/>
      <c r="BD2326" s="22">
        <f t="shared" si="294"/>
        <v>7.2553763440860211</v>
      </c>
      <c r="BE2326" s="21"/>
      <c r="BG2326" s="10"/>
      <c r="BH2326" s="21">
        <f t="shared" si="297"/>
        <v>0</v>
      </c>
      <c r="BI2326" s="22">
        <f t="shared" si="297"/>
        <v>5.398E-3</v>
      </c>
      <c r="BJ2326" s="21"/>
      <c r="BK2326" s="21">
        <v>0</v>
      </c>
      <c r="BL2326" s="22">
        <v>1.6194E-2</v>
      </c>
      <c r="BM2326" s="21"/>
      <c r="BN2326" s="21">
        <f t="shared" si="293"/>
        <v>0</v>
      </c>
      <c r="BO2326" s="22">
        <f t="shared" si="293"/>
        <v>6.4776E-2</v>
      </c>
      <c r="BP2326" s="21">
        <f t="shared" si="293"/>
        <v>0</v>
      </c>
    </row>
    <row r="2327" spans="1:68" ht="11.1" hidden="1" customHeight="1" outlineLevel="2" x14ac:dyDescent="0.2">
      <c r="A2327" s="10"/>
      <c r="B2327" s="18"/>
      <c r="C2327" s="18"/>
      <c r="D2327" s="18"/>
      <c r="E2327" s="23" t="s">
        <v>2070</v>
      </c>
      <c r="F2327" s="208">
        <v>5.1210000000000004</v>
      </c>
      <c r="G2327" s="208">
        <v>3.121</v>
      </c>
      <c r="H2327" s="208">
        <v>1.3779999999999999</v>
      </c>
      <c r="I2327" s="239">
        <v>2.6880000000000002</v>
      </c>
      <c r="J2327" s="239"/>
      <c r="K2327" s="208">
        <v>1.528</v>
      </c>
      <c r="L2327" s="24"/>
      <c r="M2327" s="24"/>
      <c r="N2327" s="24"/>
      <c r="O2327" s="24"/>
      <c r="P2327" s="208">
        <v>1.5920000000000001</v>
      </c>
      <c r="Q2327" s="208">
        <v>4.0289999999999999</v>
      </c>
      <c r="R2327" s="208">
        <v>4.1870000000000003</v>
      </c>
      <c r="S2327" s="208">
        <v>4.7110000000000003</v>
      </c>
      <c r="T2327" s="208">
        <v>4.601</v>
      </c>
      <c r="U2327" s="208">
        <v>4.1449999999999996</v>
      </c>
      <c r="V2327" s="208">
        <v>1.8819999999999999</v>
      </c>
      <c r="W2327" s="208">
        <v>0.14499999999999999</v>
      </c>
      <c r="X2327" s="24"/>
      <c r="Y2327" s="24"/>
      <c r="Z2327" s="24"/>
      <c r="AA2327" s="24"/>
      <c r="AB2327" s="208">
        <v>3.9009999999999998</v>
      </c>
      <c r="AC2327" s="208">
        <v>4.9580000000000002</v>
      </c>
      <c r="AD2327" s="208">
        <v>3.8220000000000001</v>
      </c>
      <c r="AE2327" s="208">
        <v>4.4489999999999998</v>
      </c>
      <c r="AF2327" s="208">
        <v>4.5810000000000004</v>
      </c>
      <c r="AG2327" s="208">
        <v>2.9239999999999999</v>
      </c>
      <c r="AH2327" s="208">
        <v>2.121</v>
      </c>
      <c r="AI2327" s="208">
        <v>0.996</v>
      </c>
      <c r="AJ2327" s="24"/>
      <c r="AK2327" s="24"/>
      <c r="AL2327" s="24"/>
      <c r="AM2327" s="24"/>
      <c r="AN2327" s="208">
        <v>1.8440000000000001</v>
      </c>
      <c r="AO2327" s="208">
        <v>4.5460000000000003</v>
      </c>
      <c r="AP2327" s="208">
        <v>3.9430000000000001</v>
      </c>
      <c r="AQ2327" s="208">
        <v>4.0789999999999997</v>
      </c>
      <c r="AR2327" s="208">
        <v>4.0940000000000003</v>
      </c>
      <c r="AS2327" s="208">
        <v>3.8410000000000002</v>
      </c>
      <c r="AT2327" s="208">
        <v>1.762</v>
      </c>
      <c r="AU2327" s="208">
        <v>0.104</v>
      </c>
      <c r="AV2327" s="24"/>
      <c r="AW2327" s="24"/>
      <c r="AX2327" s="24"/>
      <c r="AY2327" s="24"/>
      <c r="AZ2327" s="208">
        <v>1.0620000000000001</v>
      </c>
      <c r="BA2327" s="208">
        <v>3.6520000000000001</v>
      </c>
      <c r="BB2327" s="21">
        <f t="shared" si="298"/>
        <v>5.1210000000000004</v>
      </c>
      <c r="BC2327" s="21"/>
      <c r="BD2327" s="22">
        <f t="shared" si="294"/>
        <v>6.8830645161290329</v>
      </c>
      <c r="BE2327" s="21"/>
      <c r="BG2327" s="10"/>
      <c r="BH2327" s="21">
        <f t="shared" si="297"/>
        <v>0</v>
      </c>
      <c r="BI2327" s="22">
        <f t="shared" si="297"/>
        <v>5.1210000000000006E-3</v>
      </c>
      <c r="BJ2327" s="21"/>
      <c r="BK2327" s="21">
        <v>0</v>
      </c>
      <c r="BL2327" s="22">
        <v>1.5363000000000002E-2</v>
      </c>
      <c r="BM2327" s="21"/>
      <c r="BN2327" s="21">
        <f t="shared" si="293"/>
        <v>0</v>
      </c>
      <c r="BO2327" s="22">
        <f t="shared" si="293"/>
        <v>6.1452000000000007E-2</v>
      </c>
      <c r="BP2327" s="21">
        <f t="shared" si="293"/>
        <v>0</v>
      </c>
    </row>
    <row r="2328" spans="1:68" ht="11.1" customHeight="1" outlineLevel="1" collapsed="1" x14ac:dyDescent="0.2">
      <c r="A2328" s="10"/>
      <c r="B2328" s="18"/>
      <c r="C2328" s="18"/>
      <c r="D2328" s="18"/>
      <c r="E2328" s="19" t="s">
        <v>2071</v>
      </c>
      <c r="F2328" s="209">
        <v>1.5229999999999999</v>
      </c>
      <c r="G2328" s="209">
        <v>0.94599999999999995</v>
      </c>
      <c r="H2328" s="209">
        <v>0.754</v>
      </c>
      <c r="I2328" s="240">
        <v>0.68799999999999994</v>
      </c>
      <c r="J2328" s="240"/>
      <c r="K2328" s="209">
        <v>0.42799999999999999</v>
      </c>
      <c r="L2328" s="209">
        <v>0.26900000000000002</v>
      </c>
      <c r="M2328" s="20"/>
      <c r="N2328" s="20"/>
      <c r="O2328" s="20"/>
      <c r="P2328" s="209">
        <v>0.49199999999999999</v>
      </c>
      <c r="Q2328" s="209">
        <v>2.0779999999999998</v>
      </c>
      <c r="R2328" s="209">
        <v>1.115</v>
      </c>
      <c r="S2328" s="209">
        <v>1.341</v>
      </c>
      <c r="T2328" s="209">
        <v>1.246</v>
      </c>
      <c r="U2328" s="209">
        <v>0.85599999999999998</v>
      </c>
      <c r="V2328" s="209">
        <v>0.52200000000000002</v>
      </c>
      <c r="W2328" s="209">
        <v>0.437</v>
      </c>
      <c r="X2328" s="209">
        <v>6.3E-2</v>
      </c>
      <c r="Y2328" s="209">
        <v>0.13</v>
      </c>
      <c r="Z2328" s="209">
        <v>0.14499999999999999</v>
      </c>
      <c r="AA2328" s="209">
        <v>0.28999999999999998</v>
      </c>
      <c r="AB2328" s="209">
        <v>0.497</v>
      </c>
      <c r="AC2328" s="209">
        <v>1.0169999999999999</v>
      </c>
      <c r="AD2328" s="209">
        <v>0.86499999999999999</v>
      </c>
      <c r="AE2328" s="209">
        <v>1.393</v>
      </c>
      <c r="AF2328" s="209">
        <v>1.147</v>
      </c>
      <c r="AG2328" s="209">
        <v>0.67700000000000005</v>
      </c>
      <c r="AH2328" s="209">
        <v>0.53500000000000003</v>
      </c>
      <c r="AI2328" s="209">
        <v>0.45100000000000001</v>
      </c>
      <c r="AJ2328" s="209">
        <v>0.16</v>
      </c>
      <c r="AK2328" s="20"/>
      <c r="AL2328" s="20"/>
      <c r="AM2328" s="209">
        <v>0.495</v>
      </c>
      <c r="AN2328" s="209">
        <v>0.56399999999999995</v>
      </c>
      <c r="AO2328" s="209">
        <v>1.048</v>
      </c>
      <c r="AP2328" s="209">
        <v>1.2250000000000001</v>
      </c>
      <c r="AQ2328" s="209">
        <v>1.202</v>
      </c>
      <c r="AR2328" s="209">
        <v>1.1599999999999999</v>
      </c>
      <c r="AS2328" s="209">
        <v>0.75600000000000001</v>
      </c>
      <c r="AT2328" s="209">
        <v>0.64200000000000002</v>
      </c>
      <c r="AU2328" s="209">
        <v>0.41599999999999998</v>
      </c>
      <c r="AV2328" s="209">
        <v>0.127</v>
      </c>
      <c r="AW2328" s="209">
        <v>3.4000000000000002E-2</v>
      </c>
      <c r="AX2328" s="20"/>
      <c r="AY2328" s="209">
        <v>0.38100000000000001</v>
      </c>
      <c r="AZ2328" s="209">
        <v>0.50600000000000001</v>
      </c>
      <c r="BA2328" s="209">
        <v>0.92500000000000004</v>
      </c>
      <c r="BB2328" s="21">
        <f t="shared" si="298"/>
        <v>2.0779999999999998</v>
      </c>
      <c r="BC2328" s="21">
        <f>BD2328</f>
        <v>2.793010752688172</v>
      </c>
      <c r="BD2328" s="22">
        <f t="shared" si="294"/>
        <v>2.793010752688172</v>
      </c>
      <c r="BE2328" s="21">
        <f>BC2328-BD2328</f>
        <v>0</v>
      </c>
      <c r="BF2328" s="2">
        <v>2.12</v>
      </c>
      <c r="BG2328" s="10">
        <v>7</v>
      </c>
      <c r="BH2328" s="21">
        <f t="shared" si="297"/>
        <v>2.078E-3</v>
      </c>
      <c r="BI2328" s="22">
        <f t="shared" si="297"/>
        <v>2.078E-3</v>
      </c>
      <c r="BJ2328" s="21">
        <f>BH2328-BI2328</f>
        <v>0</v>
      </c>
      <c r="BK2328" s="21">
        <v>6.234E-3</v>
      </c>
      <c r="BL2328" s="22">
        <v>6.234E-3</v>
      </c>
      <c r="BM2328" s="21">
        <v>0</v>
      </c>
      <c r="BN2328" s="21">
        <f t="shared" si="293"/>
        <v>2.4936E-2</v>
      </c>
      <c r="BO2328" s="22">
        <f t="shared" si="293"/>
        <v>2.4936E-2</v>
      </c>
      <c r="BP2328" s="21">
        <f t="shared" si="293"/>
        <v>0</v>
      </c>
    </row>
    <row r="2329" spans="1:68" ht="11.1" hidden="1" customHeight="1" outlineLevel="2" x14ac:dyDescent="0.2">
      <c r="A2329" s="10"/>
      <c r="B2329" s="18"/>
      <c r="C2329" s="18"/>
      <c r="D2329" s="18"/>
      <c r="E2329" s="23" t="s">
        <v>2072</v>
      </c>
      <c r="F2329" s="208">
        <v>1.5229999999999999</v>
      </c>
      <c r="G2329" s="208">
        <v>0.94599999999999995</v>
      </c>
      <c r="H2329" s="208">
        <v>0.754</v>
      </c>
      <c r="I2329" s="239">
        <v>0.68799999999999994</v>
      </c>
      <c r="J2329" s="239"/>
      <c r="K2329" s="208">
        <v>0.42799999999999999</v>
      </c>
      <c r="L2329" s="208">
        <v>0.26900000000000002</v>
      </c>
      <c r="M2329" s="24"/>
      <c r="N2329" s="24"/>
      <c r="O2329" s="24"/>
      <c r="P2329" s="208">
        <v>0.49199999999999999</v>
      </c>
      <c r="Q2329" s="208">
        <v>2.0779999999999998</v>
      </c>
      <c r="R2329" s="208">
        <v>1.115</v>
      </c>
      <c r="S2329" s="208">
        <v>1.341</v>
      </c>
      <c r="T2329" s="208">
        <v>1.246</v>
      </c>
      <c r="U2329" s="208">
        <v>0.85599999999999998</v>
      </c>
      <c r="V2329" s="208">
        <v>0.52200000000000002</v>
      </c>
      <c r="W2329" s="208">
        <v>0.437</v>
      </c>
      <c r="X2329" s="208">
        <v>6.3E-2</v>
      </c>
      <c r="Y2329" s="208">
        <v>0.13</v>
      </c>
      <c r="Z2329" s="208">
        <v>0.14499999999999999</v>
      </c>
      <c r="AA2329" s="208">
        <v>0.28999999999999998</v>
      </c>
      <c r="AB2329" s="208">
        <v>0.497</v>
      </c>
      <c r="AC2329" s="208">
        <v>1.0169999999999999</v>
      </c>
      <c r="AD2329" s="208">
        <v>0.86499999999999999</v>
      </c>
      <c r="AE2329" s="208">
        <v>1.393</v>
      </c>
      <c r="AF2329" s="208">
        <v>1.147</v>
      </c>
      <c r="AG2329" s="208">
        <v>0.67700000000000005</v>
      </c>
      <c r="AH2329" s="208">
        <v>0.53500000000000003</v>
      </c>
      <c r="AI2329" s="208">
        <v>0.45100000000000001</v>
      </c>
      <c r="AJ2329" s="208">
        <v>0.16</v>
      </c>
      <c r="AK2329" s="24"/>
      <c r="AL2329" s="24"/>
      <c r="AM2329" s="208">
        <v>0.495</v>
      </c>
      <c r="AN2329" s="208">
        <v>0.56399999999999995</v>
      </c>
      <c r="AO2329" s="208">
        <v>1.048</v>
      </c>
      <c r="AP2329" s="208">
        <v>1.2250000000000001</v>
      </c>
      <c r="AQ2329" s="208">
        <v>1.202</v>
      </c>
      <c r="AR2329" s="208">
        <v>1.1599999999999999</v>
      </c>
      <c r="AS2329" s="208">
        <v>0.75600000000000001</v>
      </c>
      <c r="AT2329" s="208">
        <v>0.64200000000000002</v>
      </c>
      <c r="AU2329" s="208">
        <v>0.41599999999999998</v>
      </c>
      <c r="AV2329" s="208">
        <v>0.127</v>
      </c>
      <c r="AW2329" s="208">
        <v>3.4000000000000002E-2</v>
      </c>
      <c r="AX2329" s="24"/>
      <c r="AY2329" s="208">
        <v>0.38100000000000001</v>
      </c>
      <c r="AZ2329" s="208">
        <v>0.50600000000000001</v>
      </c>
      <c r="BA2329" s="208">
        <v>0.92500000000000004</v>
      </c>
      <c r="BB2329" s="21">
        <f t="shared" si="298"/>
        <v>2.0779999999999998</v>
      </c>
      <c r="BC2329" s="21"/>
      <c r="BD2329" s="22">
        <f t="shared" si="294"/>
        <v>2.793010752688172</v>
      </c>
      <c r="BE2329" s="21"/>
      <c r="BG2329" s="10"/>
      <c r="BH2329" s="21">
        <f t="shared" si="297"/>
        <v>0</v>
      </c>
      <c r="BI2329" s="22">
        <f t="shared" si="297"/>
        <v>2.078E-3</v>
      </c>
      <c r="BJ2329" s="21"/>
      <c r="BK2329" s="21">
        <v>0</v>
      </c>
      <c r="BL2329" s="22">
        <v>6.234E-3</v>
      </c>
      <c r="BM2329" s="21"/>
      <c r="BN2329" s="21">
        <f t="shared" si="293"/>
        <v>0</v>
      </c>
      <c r="BO2329" s="22">
        <f t="shared" si="293"/>
        <v>2.4936E-2</v>
      </c>
      <c r="BP2329" s="21">
        <f t="shared" si="293"/>
        <v>0</v>
      </c>
    </row>
    <row r="2330" spans="1:68" ht="11.1" hidden="1" customHeight="1" outlineLevel="1" collapsed="1" x14ac:dyDescent="0.2">
      <c r="A2330" s="10"/>
      <c r="B2330" s="18"/>
      <c r="C2330" s="18"/>
      <c r="D2330" s="18"/>
      <c r="E2330" s="19" t="s">
        <v>2073</v>
      </c>
      <c r="F2330" s="20"/>
      <c r="G2330" s="20"/>
      <c r="H2330" s="20"/>
      <c r="I2330" s="20"/>
      <c r="J2330" s="20"/>
      <c r="K2330" s="20"/>
      <c r="L2330" s="20"/>
      <c r="M2330" s="20"/>
      <c r="N2330" s="20"/>
      <c r="O2330" s="20"/>
      <c r="P2330" s="20"/>
      <c r="Q2330" s="20"/>
      <c r="R2330" s="20"/>
      <c r="S2330" s="20"/>
      <c r="T2330" s="20"/>
      <c r="U2330" s="20"/>
      <c r="V2330" s="20"/>
      <c r="W2330" s="20"/>
      <c r="X2330" s="20"/>
      <c r="Y2330" s="20"/>
      <c r="Z2330" s="20"/>
      <c r="AA2330" s="20"/>
      <c r="AB2330" s="20"/>
      <c r="AC2330" s="20"/>
      <c r="AD2330" s="20"/>
      <c r="AE2330" s="20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9">
        <v>7.6260000000000003</v>
      </c>
      <c r="AR2330" s="209">
        <v>2.7759999999999998</v>
      </c>
      <c r="AS2330" s="209">
        <v>2.3839999999999999</v>
      </c>
      <c r="AT2330" s="209">
        <v>1.58</v>
      </c>
      <c r="AU2330" s="209">
        <v>0.84199999999999997</v>
      </c>
      <c r="AV2330" s="20"/>
      <c r="AW2330" s="20"/>
      <c r="AX2330" s="20"/>
      <c r="AY2330" s="209">
        <v>0.63</v>
      </c>
      <c r="AZ2330" s="209">
        <v>1.115</v>
      </c>
      <c r="BA2330" s="209">
        <v>1.881</v>
      </c>
      <c r="BB2330" s="21">
        <f t="shared" si="298"/>
        <v>7.6260000000000003</v>
      </c>
      <c r="BC2330" s="21">
        <f>BD2330</f>
        <v>10.25</v>
      </c>
      <c r="BD2330" s="22">
        <f t="shared" si="294"/>
        <v>10.25</v>
      </c>
      <c r="BE2330" s="21">
        <f>BC2330-BD2330</f>
        <v>0</v>
      </c>
      <c r="BF2330" s="2">
        <v>7.85</v>
      </c>
      <c r="BG2330" s="10">
        <v>6</v>
      </c>
      <c r="BH2330" s="21">
        <f t="shared" si="297"/>
        <v>7.626E-3</v>
      </c>
      <c r="BI2330" s="22">
        <f t="shared" si="297"/>
        <v>7.626E-3</v>
      </c>
      <c r="BJ2330" s="21">
        <f>BH2330-BI2330</f>
        <v>0</v>
      </c>
      <c r="BK2330" s="21">
        <v>2.2877999999999999E-2</v>
      </c>
      <c r="BL2330" s="22">
        <v>2.2877999999999999E-2</v>
      </c>
      <c r="BM2330" s="21">
        <v>0</v>
      </c>
      <c r="BN2330" s="21">
        <f t="shared" si="293"/>
        <v>9.1511999999999996E-2</v>
      </c>
      <c r="BO2330" s="22">
        <f t="shared" si="293"/>
        <v>9.1511999999999996E-2</v>
      </c>
      <c r="BP2330" s="21">
        <f t="shared" si="293"/>
        <v>0</v>
      </c>
    </row>
    <row r="2331" spans="1:68" ht="11.1" hidden="1" customHeight="1" outlineLevel="2" x14ac:dyDescent="0.2">
      <c r="A2331" s="10"/>
      <c r="B2331" s="18"/>
      <c r="C2331" s="18"/>
      <c r="D2331" s="18"/>
      <c r="E2331" s="23" t="s">
        <v>2074</v>
      </c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B2331" s="24"/>
      <c r="AC2331" s="24"/>
      <c r="AD2331" s="24"/>
      <c r="AE2331" s="24"/>
      <c r="AF2331" s="24"/>
      <c r="AG2331" s="24"/>
      <c r="AH2331" s="24"/>
      <c r="AI2331" s="24"/>
      <c r="AJ2331" s="24"/>
      <c r="AK2331" s="24"/>
      <c r="AL2331" s="24"/>
      <c r="AM2331" s="24"/>
      <c r="AN2331" s="24"/>
      <c r="AO2331" s="24"/>
      <c r="AP2331" s="24"/>
      <c r="AQ2331" s="208">
        <v>0.27700000000000002</v>
      </c>
      <c r="AR2331" s="208">
        <v>0.159</v>
      </c>
      <c r="AS2331" s="208">
        <v>0.253</v>
      </c>
      <c r="AT2331" s="208">
        <v>0.155</v>
      </c>
      <c r="AU2331" s="208">
        <v>0.10100000000000001</v>
      </c>
      <c r="AV2331" s="24"/>
      <c r="AW2331" s="24"/>
      <c r="AX2331" s="24"/>
      <c r="AY2331" s="208">
        <v>8.7999999999999995E-2</v>
      </c>
      <c r="AZ2331" s="208">
        <v>0.13800000000000001</v>
      </c>
      <c r="BA2331" s="208">
        <v>0.253</v>
      </c>
      <c r="BB2331" s="21">
        <f t="shared" si="298"/>
        <v>0.27700000000000002</v>
      </c>
      <c r="BC2331" s="21"/>
      <c r="BD2331" s="22">
        <f t="shared" si="294"/>
        <v>0.37231182795698931</v>
      </c>
      <c r="BE2331" s="21"/>
      <c r="BG2331" s="10"/>
      <c r="BH2331" s="21">
        <f t="shared" si="297"/>
        <v>0</v>
      </c>
      <c r="BI2331" s="22">
        <f t="shared" si="297"/>
        <v>2.7700000000000007E-4</v>
      </c>
      <c r="BJ2331" s="21"/>
      <c r="BK2331" s="21">
        <v>0</v>
      </c>
      <c r="BL2331" s="22">
        <v>8.3100000000000014E-4</v>
      </c>
      <c r="BM2331" s="21"/>
      <c r="BN2331" s="21">
        <f t="shared" si="293"/>
        <v>0</v>
      </c>
      <c r="BO2331" s="22">
        <f t="shared" si="293"/>
        <v>3.3240000000000006E-3</v>
      </c>
      <c r="BP2331" s="21">
        <f t="shared" si="293"/>
        <v>0</v>
      </c>
    </row>
    <row r="2332" spans="1:68" ht="11.1" hidden="1" customHeight="1" outlineLevel="2" x14ac:dyDescent="0.2">
      <c r="A2332" s="10"/>
      <c r="B2332" s="18"/>
      <c r="C2332" s="18"/>
      <c r="D2332" s="18"/>
      <c r="E2332" s="23" t="s">
        <v>2075</v>
      </c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  <c r="X2332" s="24"/>
      <c r="Y2332" s="24"/>
      <c r="Z2332" s="24"/>
      <c r="AA2332" s="24"/>
      <c r="AB2332" s="24"/>
      <c r="AC2332" s="24"/>
      <c r="AD2332" s="24"/>
      <c r="AE2332" s="24"/>
      <c r="AF2332" s="24"/>
      <c r="AG2332" s="24"/>
      <c r="AH2332" s="24"/>
      <c r="AI2332" s="24"/>
      <c r="AJ2332" s="24"/>
      <c r="AK2332" s="24"/>
      <c r="AL2332" s="24"/>
      <c r="AM2332" s="24"/>
      <c r="AN2332" s="24"/>
      <c r="AO2332" s="24"/>
      <c r="AP2332" s="24"/>
      <c r="AQ2332" s="208">
        <v>7.3490000000000002</v>
      </c>
      <c r="AR2332" s="208">
        <v>2.617</v>
      </c>
      <c r="AS2332" s="208">
        <v>2.1309999999999998</v>
      </c>
      <c r="AT2332" s="208">
        <v>1.425</v>
      </c>
      <c r="AU2332" s="208">
        <v>0.74099999999999999</v>
      </c>
      <c r="AV2332" s="24"/>
      <c r="AW2332" s="24"/>
      <c r="AX2332" s="24"/>
      <c r="AY2332" s="208">
        <v>0.54200000000000004</v>
      </c>
      <c r="AZ2332" s="208">
        <v>0.97699999999999998</v>
      </c>
      <c r="BA2332" s="208">
        <v>1.6279999999999999</v>
      </c>
      <c r="BB2332" s="21">
        <f t="shared" si="298"/>
        <v>7.3490000000000002</v>
      </c>
      <c r="BC2332" s="21"/>
      <c r="BD2332" s="22">
        <f t="shared" si="294"/>
        <v>9.8776881720430101</v>
      </c>
      <c r="BE2332" s="21"/>
      <c r="BG2332" s="10"/>
      <c r="BH2332" s="21">
        <f t="shared" si="297"/>
        <v>0</v>
      </c>
      <c r="BI2332" s="22">
        <f t="shared" si="297"/>
        <v>7.3489999999999996E-3</v>
      </c>
      <c r="BJ2332" s="21"/>
      <c r="BK2332" s="21">
        <v>0</v>
      </c>
      <c r="BL2332" s="22">
        <v>2.2046999999999997E-2</v>
      </c>
      <c r="BM2332" s="21"/>
      <c r="BN2332" s="21">
        <f t="shared" si="293"/>
        <v>0</v>
      </c>
      <c r="BO2332" s="22">
        <f t="shared" si="293"/>
        <v>8.8187999999999989E-2</v>
      </c>
      <c r="BP2332" s="21">
        <f t="shared" si="293"/>
        <v>0</v>
      </c>
    </row>
    <row r="2333" spans="1:68" ht="11.1" hidden="1" customHeight="1" outlineLevel="1" collapsed="1" x14ac:dyDescent="0.2">
      <c r="A2333" s="10"/>
      <c r="B2333" s="18"/>
      <c r="C2333" s="18"/>
      <c r="D2333" s="18"/>
      <c r="E2333" s="19" t="s">
        <v>2076</v>
      </c>
      <c r="F2333" s="209">
        <v>7.5810000000000004</v>
      </c>
      <c r="G2333" s="209">
        <v>5.6760000000000002</v>
      </c>
      <c r="H2333" s="209">
        <v>3.855</v>
      </c>
      <c r="I2333" s="240">
        <v>2.7559999999999998</v>
      </c>
      <c r="J2333" s="240"/>
      <c r="K2333" s="209">
        <v>0.96699999999999997</v>
      </c>
      <c r="L2333" s="209">
        <v>0.153</v>
      </c>
      <c r="M2333" s="20"/>
      <c r="N2333" s="20"/>
      <c r="O2333" s="209">
        <v>0.63900000000000001</v>
      </c>
      <c r="P2333" s="209">
        <v>2.38</v>
      </c>
      <c r="Q2333" s="209">
        <v>4.6029999999999998</v>
      </c>
      <c r="R2333" s="209">
        <v>6.0359999999999996</v>
      </c>
      <c r="S2333" s="209">
        <v>7.6479999999999997</v>
      </c>
      <c r="T2333" s="209">
        <v>7.3339999999999996</v>
      </c>
      <c r="U2333" s="209">
        <v>3.9849999999999999</v>
      </c>
      <c r="V2333" s="209">
        <v>2.0289999999999999</v>
      </c>
      <c r="W2333" s="209">
        <v>0.92100000000000004</v>
      </c>
      <c r="X2333" s="209">
        <v>0.10299999999999999</v>
      </c>
      <c r="Y2333" s="209">
        <v>5.3999999999999999E-2</v>
      </c>
      <c r="Z2333" s="20"/>
      <c r="AA2333" s="209">
        <v>0.378</v>
      </c>
      <c r="AB2333" s="209">
        <v>2.2799999999999998</v>
      </c>
      <c r="AC2333" s="209">
        <v>4.6820000000000004</v>
      </c>
      <c r="AD2333" s="209">
        <v>7.085</v>
      </c>
      <c r="AE2333" s="209">
        <v>6.649</v>
      </c>
      <c r="AF2333" s="209">
        <v>6.5940000000000003</v>
      </c>
      <c r="AG2333" s="209">
        <v>2.859</v>
      </c>
      <c r="AH2333" s="209">
        <v>1.6040000000000001</v>
      </c>
      <c r="AI2333" s="209">
        <v>0.97399999999999998</v>
      </c>
      <c r="AJ2333" s="209">
        <v>4.8000000000000001E-2</v>
      </c>
      <c r="AK2333" s="20"/>
      <c r="AL2333" s="20"/>
      <c r="AM2333" s="209">
        <v>7.3999999999999996E-2</v>
      </c>
      <c r="AN2333" s="209">
        <v>0.94</v>
      </c>
      <c r="AO2333" s="209">
        <v>2.5870000000000002</v>
      </c>
      <c r="AP2333" s="209">
        <v>3.004</v>
      </c>
      <c r="AQ2333" s="209">
        <v>3.56</v>
      </c>
      <c r="AR2333" s="209">
        <v>3.07</v>
      </c>
      <c r="AS2333" s="209">
        <v>1.7629999999999999</v>
      </c>
      <c r="AT2333" s="209">
        <v>1.069</v>
      </c>
      <c r="AU2333" s="209">
        <v>0.19600000000000001</v>
      </c>
      <c r="AV2333" s="20"/>
      <c r="AW2333" s="20"/>
      <c r="AX2333" s="20"/>
      <c r="AY2333" s="209">
        <v>0.315</v>
      </c>
      <c r="AZ2333" s="209">
        <v>0.71699999999999997</v>
      </c>
      <c r="BA2333" s="209">
        <v>1.8049999999999999</v>
      </c>
      <c r="BB2333" s="21">
        <f>BB2334+BB2335</f>
        <v>8.0289999999999999</v>
      </c>
      <c r="BC2333" s="21">
        <f>BD2333</f>
        <v>10.791666666666666</v>
      </c>
      <c r="BD2333" s="22">
        <f t="shared" si="294"/>
        <v>10.791666666666666</v>
      </c>
      <c r="BE2333" s="21">
        <f>BC2333-BD2333</f>
        <v>0</v>
      </c>
      <c r="BG2333" s="10">
        <v>6</v>
      </c>
      <c r="BH2333" s="21">
        <f t="shared" si="297"/>
        <v>8.0289999999999997E-3</v>
      </c>
      <c r="BI2333" s="22">
        <f t="shared" si="297"/>
        <v>8.0289999999999997E-3</v>
      </c>
      <c r="BJ2333" s="21">
        <f>BH2333-BI2333</f>
        <v>0</v>
      </c>
      <c r="BK2333" s="21">
        <v>2.4086999999999997E-2</v>
      </c>
      <c r="BL2333" s="22">
        <v>2.4086999999999997E-2</v>
      </c>
      <c r="BM2333" s="21">
        <v>0</v>
      </c>
      <c r="BN2333" s="21">
        <f t="shared" si="293"/>
        <v>9.6347999999999989E-2</v>
      </c>
      <c r="BO2333" s="22">
        <f t="shared" si="293"/>
        <v>9.6347999999999989E-2</v>
      </c>
      <c r="BP2333" s="21">
        <f t="shared" si="293"/>
        <v>0</v>
      </c>
    </row>
    <row r="2334" spans="1:68" ht="11.1" hidden="1" customHeight="1" outlineLevel="2" x14ac:dyDescent="0.2">
      <c r="A2334" s="10"/>
      <c r="B2334" s="18"/>
      <c r="C2334" s="18"/>
      <c r="D2334" s="18"/>
      <c r="E2334" s="23" t="s">
        <v>2077</v>
      </c>
      <c r="F2334" s="208">
        <v>4.4470000000000001</v>
      </c>
      <c r="G2334" s="208">
        <v>3.3719999999999999</v>
      </c>
      <c r="H2334" s="208">
        <v>2.3479999999999999</v>
      </c>
      <c r="I2334" s="239">
        <v>1.726</v>
      </c>
      <c r="J2334" s="239"/>
      <c r="K2334" s="208">
        <v>0.625</v>
      </c>
      <c r="L2334" s="208">
        <v>0.153</v>
      </c>
      <c r="M2334" s="24"/>
      <c r="N2334" s="24"/>
      <c r="O2334" s="208">
        <v>0.41799999999999998</v>
      </c>
      <c r="P2334" s="208">
        <v>1.4570000000000001</v>
      </c>
      <c r="Q2334" s="208">
        <v>2.714</v>
      </c>
      <c r="R2334" s="208">
        <v>3.5760000000000001</v>
      </c>
      <c r="S2334" s="208">
        <v>4.4690000000000003</v>
      </c>
      <c r="T2334" s="208">
        <v>4.3170000000000002</v>
      </c>
      <c r="U2334" s="208">
        <v>2.4300000000000002</v>
      </c>
      <c r="V2334" s="208">
        <v>1.276</v>
      </c>
      <c r="W2334" s="208">
        <v>0.58299999999999996</v>
      </c>
      <c r="X2334" s="208">
        <v>0.10299999999999999</v>
      </c>
      <c r="Y2334" s="24"/>
      <c r="Z2334" s="24"/>
      <c r="AA2334" s="208">
        <v>0.25900000000000001</v>
      </c>
      <c r="AB2334" s="208">
        <v>1.2909999999999999</v>
      </c>
      <c r="AC2334" s="208">
        <v>2.613</v>
      </c>
      <c r="AD2334" s="208">
        <v>4.0549999999999997</v>
      </c>
      <c r="AE2334" s="208">
        <v>3.7410000000000001</v>
      </c>
      <c r="AF2334" s="208">
        <v>3.84</v>
      </c>
      <c r="AG2334" s="208">
        <v>1.7090000000000001</v>
      </c>
      <c r="AH2334" s="208">
        <v>0.93500000000000005</v>
      </c>
      <c r="AI2334" s="208">
        <v>0.47699999999999998</v>
      </c>
      <c r="AJ2334" s="208">
        <v>4.8000000000000001E-2</v>
      </c>
      <c r="AK2334" s="24"/>
      <c r="AL2334" s="24"/>
      <c r="AM2334" s="24"/>
      <c r="AN2334" s="24"/>
      <c r="AO2334" s="24"/>
      <c r="AP2334" s="24"/>
      <c r="AQ2334" s="24"/>
      <c r="AR2334" s="24"/>
      <c r="AS2334" s="24"/>
      <c r="AT2334" s="24"/>
      <c r="AU2334" s="24"/>
      <c r="AV2334" s="24"/>
      <c r="AW2334" s="24"/>
      <c r="AX2334" s="24"/>
      <c r="AY2334" s="24"/>
      <c r="AZ2334" s="24"/>
      <c r="BA2334" s="24"/>
      <c r="BB2334" s="21">
        <f t="shared" si="298"/>
        <v>4.4690000000000003</v>
      </c>
      <c r="BC2334" s="21"/>
      <c r="BD2334" s="22">
        <f t="shared" si="294"/>
        <v>6.006720430107527</v>
      </c>
      <c r="BE2334" s="21"/>
      <c r="BF2334" s="2">
        <v>10.4</v>
      </c>
      <c r="BG2334" s="10"/>
      <c r="BH2334" s="21">
        <f t="shared" si="297"/>
        <v>0</v>
      </c>
      <c r="BI2334" s="22">
        <f t="shared" si="297"/>
        <v>4.4689999999999999E-3</v>
      </c>
      <c r="BJ2334" s="21"/>
      <c r="BK2334" s="21">
        <v>2.3212800000000002E-2</v>
      </c>
      <c r="BL2334" s="22">
        <v>1.3406999999999999E-2</v>
      </c>
      <c r="BM2334" s="21">
        <v>9.8058000000000034E-3</v>
      </c>
      <c r="BN2334" s="21">
        <f t="shared" si="293"/>
        <v>9.2851200000000009E-2</v>
      </c>
      <c r="BO2334" s="22">
        <f t="shared" si="293"/>
        <v>5.3627999999999995E-2</v>
      </c>
      <c r="BP2334" s="21">
        <f t="shared" si="293"/>
        <v>3.9223200000000014E-2</v>
      </c>
    </row>
    <row r="2335" spans="1:68" ht="11.1" hidden="1" customHeight="1" outlineLevel="2" x14ac:dyDescent="0.2">
      <c r="A2335" s="10"/>
      <c r="B2335" s="18"/>
      <c r="C2335" s="18"/>
      <c r="D2335" s="18"/>
      <c r="E2335" s="23" t="s">
        <v>2078</v>
      </c>
      <c r="F2335" s="208">
        <v>3.1339999999999999</v>
      </c>
      <c r="G2335" s="208">
        <v>2.3039999999999998</v>
      </c>
      <c r="H2335" s="208">
        <v>1.5069999999999999</v>
      </c>
      <c r="I2335" s="239">
        <v>1.03</v>
      </c>
      <c r="J2335" s="239"/>
      <c r="K2335" s="208">
        <v>0.34200000000000003</v>
      </c>
      <c r="L2335" s="24"/>
      <c r="M2335" s="24"/>
      <c r="N2335" s="24"/>
      <c r="O2335" s="208">
        <v>0.221</v>
      </c>
      <c r="P2335" s="208">
        <v>0.92300000000000004</v>
      </c>
      <c r="Q2335" s="208">
        <v>1.889</v>
      </c>
      <c r="R2335" s="208">
        <v>2.46</v>
      </c>
      <c r="S2335" s="208">
        <v>3.1789999999999998</v>
      </c>
      <c r="T2335" s="208">
        <v>3.0169999999999999</v>
      </c>
      <c r="U2335" s="208">
        <v>1.5549999999999999</v>
      </c>
      <c r="V2335" s="208">
        <v>0.753</v>
      </c>
      <c r="W2335" s="208">
        <v>0.33800000000000002</v>
      </c>
      <c r="X2335" s="24"/>
      <c r="Y2335" s="208">
        <v>5.3999999999999999E-2</v>
      </c>
      <c r="Z2335" s="24"/>
      <c r="AA2335" s="208">
        <v>0.11899999999999999</v>
      </c>
      <c r="AB2335" s="208">
        <v>0.98899999999999999</v>
      </c>
      <c r="AC2335" s="208">
        <v>2.069</v>
      </c>
      <c r="AD2335" s="208">
        <v>3.03</v>
      </c>
      <c r="AE2335" s="208">
        <v>2.9079999999999999</v>
      </c>
      <c r="AF2335" s="208">
        <v>2.754</v>
      </c>
      <c r="AG2335" s="208">
        <v>1.1499999999999999</v>
      </c>
      <c r="AH2335" s="208">
        <v>0.66900000000000004</v>
      </c>
      <c r="AI2335" s="208">
        <v>0.497</v>
      </c>
      <c r="AJ2335" s="24"/>
      <c r="AK2335" s="24"/>
      <c r="AL2335" s="24"/>
      <c r="AM2335" s="208">
        <v>7.3999999999999996E-2</v>
      </c>
      <c r="AN2335" s="208">
        <v>0.94</v>
      </c>
      <c r="AO2335" s="208">
        <v>2.5870000000000002</v>
      </c>
      <c r="AP2335" s="208">
        <v>3.004</v>
      </c>
      <c r="AQ2335" s="208">
        <v>3.56</v>
      </c>
      <c r="AR2335" s="208">
        <v>3.07</v>
      </c>
      <c r="AS2335" s="208">
        <v>1.7629999999999999</v>
      </c>
      <c r="AT2335" s="208">
        <v>1.069</v>
      </c>
      <c r="AU2335" s="208">
        <v>0.19600000000000001</v>
      </c>
      <c r="AV2335" s="24"/>
      <c r="AW2335" s="24"/>
      <c r="AX2335" s="24"/>
      <c r="AY2335" s="208">
        <v>0.315</v>
      </c>
      <c r="AZ2335" s="208">
        <v>0.71699999999999997</v>
      </c>
      <c r="BA2335" s="208">
        <v>1.8049999999999999</v>
      </c>
      <c r="BB2335" s="21">
        <f t="shared" si="298"/>
        <v>3.56</v>
      </c>
      <c r="BC2335" s="21"/>
      <c r="BD2335" s="22">
        <f t="shared" si="294"/>
        <v>4.7849462365591391</v>
      </c>
      <c r="BE2335" s="21"/>
      <c r="BG2335" s="10"/>
      <c r="BH2335" s="21">
        <f t="shared" si="297"/>
        <v>0</v>
      </c>
      <c r="BI2335" s="22">
        <f t="shared" si="297"/>
        <v>3.5599999999999989E-3</v>
      </c>
      <c r="BJ2335" s="21"/>
      <c r="BK2335" s="21">
        <v>0</v>
      </c>
      <c r="BL2335" s="22">
        <v>1.0679999999999997E-2</v>
      </c>
      <c r="BM2335" s="21"/>
      <c r="BN2335" s="21">
        <f t="shared" si="293"/>
        <v>0</v>
      </c>
      <c r="BO2335" s="22">
        <f t="shared" si="293"/>
        <v>4.2719999999999987E-2</v>
      </c>
      <c r="BP2335" s="21">
        <f t="shared" si="293"/>
        <v>0</v>
      </c>
    </row>
    <row r="2336" spans="1:68" ht="11.1" hidden="1" customHeight="1" outlineLevel="1" collapsed="1" x14ac:dyDescent="0.2">
      <c r="A2336" s="10"/>
      <c r="B2336" s="18"/>
      <c r="C2336" s="18"/>
      <c r="D2336" s="18"/>
      <c r="E2336" s="19" t="s">
        <v>2079</v>
      </c>
      <c r="F2336" s="209">
        <v>22.088000000000001</v>
      </c>
      <c r="G2336" s="209">
        <v>16.824000000000002</v>
      </c>
      <c r="H2336" s="209">
        <v>12.347</v>
      </c>
      <c r="I2336" s="240">
        <v>10.654999999999999</v>
      </c>
      <c r="J2336" s="240"/>
      <c r="K2336" s="209">
        <v>2.2389999999999999</v>
      </c>
      <c r="L2336" s="20"/>
      <c r="M2336" s="20"/>
      <c r="N2336" s="20"/>
      <c r="O2336" s="209">
        <v>2.2450000000000001</v>
      </c>
      <c r="P2336" s="209">
        <v>8.9559999999999995</v>
      </c>
      <c r="Q2336" s="209">
        <v>13.622999999999999</v>
      </c>
      <c r="R2336" s="209">
        <v>17.212</v>
      </c>
      <c r="S2336" s="209">
        <v>20.201000000000001</v>
      </c>
      <c r="T2336" s="209">
        <v>21.036000000000001</v>
      </c>
      <c r="U2336" s="209">
        <v>13.147</v>
      </c>
      <c r="V2336" s="209">
        <v>6.7690000000000001</v>
      </c>
      <c r="W2336" s="209">
        <v>2.7120000000000002</v>
      </c>
      <c r="X2336" s="209">
        <v>0.33400000000000002</v>
      </c>
      <c r="Y2336" s="20"/>
      <c r="Z2336" s="20"/>
      <c r="AA2336" s="209">
        <v>1.389</v>
      </c>
      <c r="AB2336" s="209">
        <v>7.2140000000000004</v>
      </c>
      <c r="AC2336" s="209">
        <v>15.321999999999999</v>
      </c>
      <c r="AD2336" s="209">
        <v>22.472000000000001</v>
      </c>
      <c r="AE2336" s="209">
        <v>19.876000000000001</v>
      </c>
      <c r="AF2336" s="209">
        <v>22.001999999999999</v>
      </c>
      <c r="AG2336" s="209">
        <v>10.259</v>
      </c>
      <c r="AH2336" s="209">
        <v>5.931</v>
      </c>
      <c r="AI2336" s="209">
        <v>3.7080000000000002</v>
      </c>
      <c r="AJ2336" s="209">
        <v>0.56999999999999995</v>
      </c>
      <c r="AK2336" s="20"/>
      <c r="AL2336" s="20"/>
      <c r="AM2336" s="209">
        <v>0.26300000000000001</v>
      </c>
      <c r="AN2336" s="209">
        <v>11.760999999999999</v>
      </c>
      <c r="AO2336" s="209">
        <v>13.866</v>
      </c>
      <c r="AP2336" s="209">
        <v>17.393000000000001</v>
      </c>
      <c r="AQ2336" s="209">
        <v>19.821999999999999</v>
      </c>
      <c r="AR2336" s="209">
        <v>20.483000000000001</v>
      </c>
      <c r="AS2336" s="209">
        <v>13.672000000000001</v>
      </c>
      <c r="AT2336" s="209">
        <v>7.3479999999999999</v>
      </c>
      <c r="AU2336" s="209">
        <v>3.5059999999999998</v>
      </c>
      <c r="AV2336" s="20"/>
      <c r="AW2336" s="20"/>
      <c r="AX2336" s="20"/>
      <c r="AY2336" s="209">
        <v>1.2769999999999999</v>
      </c>
      <c r="AZ2336" s="209">
        <v>4.2149999999999999</v>
      </c>
      <c r="BA2336" s="209">
        <v>16.808</v>
      </c>
      <c r="BB2336" s="21">
        <f>BB2337+BB2338+BB2339+BB2340+BB2341</f>
        <v>29.39</v>
      </c>
      <c r="BC2336" s="21">
        <f>BF2336</f>
        <v>54.28</v>
      </c>
      <c r="BD2336" s="22">
        <f t="shared" si="294"/>
        <v>39.502688172043015</v>
      </c>
      <c r="BE2336" s="21">
        <f>BC2336-BD2336</f>
        <v>14.777311827956986</v>
      </c>
      <c r="BF2336" s="2">
        <v>54.28</v>
      </c>
      <c r="BG2336" s="10">
        <v>6</v>
      </c>
      <c r="BH2336" s="21">
        <f t="shared" si="297"/>
        <v>4.0384320000000001E-2</v>
      </c>
      <c r="BI2336" s="22">
        <f t="shared" si="297"/>
        <v>2.9390000000000003E-2</v>
      </c>
      <c r="BJ2336" s="21">
        <f>BH2336-BI2336</f>
        <v>1.0994319999999998E-2</v>
      </c>
      <c r="BK2336" s="21">
        <v>0.12115296</v>
      </c>
      <c r="BL2336" s="22">
        <v>8.8170000000000012E-2</v>
      </c>
      <c r="BM2336" s="21">
        <v>3.2982959999999992E-2</v>
      </c>
      <c r="BN2336" s="21">
        <f t="shared" si="293"/>
        <v>0.48461184000000002</v>
      </c>
      <c r="BO2336" s="22">
        <f t="shared" si="293"/>
        <v>0.35268000000000005</v>
      </c>
      <c r="BP2336" s="21">
        <f t="shared" si="293"/>
        <v>0.13193183999999997</v>
      </c>
    </row>
    <row r="2337" spans="1:68" ht="11.1" hidden="1" customHeight="1" outlineLevel="2" x14ac:dyDescent="0.2">
      <c r="A2337" s="10"/>
      <c r="B2337" s="18"/>
      <c r="C2337" s="18"/>
      <c r="D2337" s="18"/>
      <c r="E2337" s="23" t="s">
        <v>2080</v>
      </c>
      <c r="F2337" s="208">
        <v>5.548</v>
      </c>
      <c r="G2337" s="208">
        <v>4.0839999999999996</v>
      </c>
      <c r="H2337" s="208">
        <v>2.7879999999999998</v>
      </c>
      <c r="I2337" s="239">
        <v>2.8460000000000001</v>
      </c>
      <c r="J2337" s="239"/>
      <c r="K2337" s="24"/>
      <c r="L2337" s="24"/>
      <c r="M2337" s="24"/>
      <c r="N2337" s="24"/>
      <c r="O2337" s="208">
        <v>1.6080000000000001</v>
      </c>
      <c r="P2337" s="208">
        <v>1.798</v>
      </c>
      <c r="Q2337" s="208">
        <v>3.2029999999999998</v>
      </c>
      <c r="R2337" s="208">
        <v>4.6050000000000004</v>
      </c>
      <c r="S2337" s="208">
        <v>5.2640000000000002</v>
      </c>
      <c r="T2337" s="208">
        <v>5.58</v>
      </c>
      <c r="U2337" s="208">
        <v>3.2360000000000002</v>
      </c>
      <c r="V2337" s="208">
        <v>1.482</v>
      </c>
      <c r="W2337" s="208">
        <v>0.80300000000000005</v>
      </c>
      <c r="X2337" s="208">
        <v>0.153</v>
      </c>
      <c r="Y2337" s="24"/>
      <c r="Z2337" s="24"/>
      <c r="AA2337" s="208">
        <v>0.40200000000000002</v>
      </c>
      <c r="AB2337" s="208">
        <v>1.823</v>
      </c>
      <c r="AC2337" s="208">
        <v>3.4510000000000001</v>
      </c>
      <c r="AD2337" s="208">
        <v>5.3940000000000001</v>
      </c>
      <c r="AE2337" s="208">
        <v>5</v>
      </c>
      <c r="AF2337" s="208">
        <v>5.0750000000000002</v>
      </c>
      <c r="AG2337" s="208">
        <v>2.1520000000000001</v>
      </c>
      <c r="AH2337" s="208">
        <v>0.63800000000000001</v>
      </c>
      <c r="AI2337" s="208">
        <v>0.26200000000000001</v>
      </c>
      <c r="AJ2337" s="24"/>
      <c r="AK2337" s="24"/>
      <c r="AL2337" s="24"/>
      <c r="AM2337" s="208">
        <v>1E-3</v>
      </c>
      <c r="AN2337" s="208">
        <v>0.38600000000000001</v>
      </c>
      <c r="AO2337" s="208">
        <v>1.6020000000000001</v>
      </c>
      <c r="AP2337" s="208">
        <v>2.5110000000000001</v>
      </c>
      <c r="AQ2337" s="208">
        <v>2.3519999999999999</v>
      </c>
      <c r="AR2337" s="208">
        <v>2.2629999999999999</v>
      </c>
      <c r="AS2337" s="208">
        <v>1.3140000000000001</v>
      </c>
      <c r="AT2337" s="208">
        <v>0.47099999999999997</v>
      </c>
      <c r="AU2337" s="208">
        <v>0.107</v>
      </c>
      <c r="AV2337" s="24"/>
      <c r="AW2337" s="24"/>
      <c r="AX2337" s="24"/>
      <c r="AY2337" s="24"/>
      <c r="AZ2337" s="208">
        <v>0.44700000000000001</v>
      </c>
      <c r="BA2337" s="208">
        <v>1.359</v>
      </c>
      <c r="BB2337" s="21">
        <f t="shared" si="298"/>
        <v>5.58</v>
      </c>
      <c r="BC2337" s="21"/>
      <c r="BD2337" s="22">
        <f t="shared" si="294"/>
        <v>7.5</v>
      </c>
      <c r="BE2337" s="21"/>
      <c r="BG2337" s="10"/>
      <c r="BH2337" s="21">
        <f t="shared" si="297"/>
        <v>0</v>
      </c>
      <c r="BI2337" s="22">
        <f t="shared" si="297"/>
        <v>5.5799999999999999E-3</v>
      </c>
      <c r="BJ2337" s="21"/>
      <c r="BK2337" s="21">
        <v>0</v>
      </c>
      <c r="BL2337" s="22">
        <v>1.6739999999999998E-2</v>
      </c>
      <c r="BM2337" s="21"/>
      <c r="BN2337" s="21">
        <f t="shared" si="293"/>
        <v>0</v>
      </c>
      <c r="BO2337" s="22">
        <f t="shared" si="293"/>
        <v>6.6959999999999992E-2</v>
      </c>
      <c r="BP2337" s="21">
        <f t="shared" si="293"/>
        <v>0</v>
      </c>
    </row>
    <row r="2338" spans="1:68" ht="11.1" hidden="1" customHeight="1" outlineLevel="2" x14ac:dyDescent="0.2">
      <c r="A2338" s="10"/>
      <c r="B2338" s="18"/>
      <c r="C2338" s="18"/>
      <c r="D2338" s="18"/>
      <c r="E2338" s="23" t="s">
        <v>2081</v>
      </c>
      <c r="F2338" s="208">
        <v>4.8380000000000001</v>
      </c>
      <c r="G2338" s="208">
        <v>3.9460000000000002</v>
      </c>
      <c r="H2338" s="208">
        <v>3.1789999999999998</v>
      </c>
      <c r="I2338" s="239">
        <v>2.649</v>
      </c>
      <c r="J2338" s="239"/>
      <c r="K2338" s="208">
        <v>1.006</v>
      </c>
      <c r="L2338" s="24"/>
      <c r="M2338" s="24"/>
      <c r="N2338" s="24"/>
      <c r="O2338" s="208">
        <v>0.309</v>
      </c>
      <c r="P2338" s="208">
        <v>2.3610000000000002</v>
      </c>
      <c r="Q2338" s="208">
        <v>3.4180000000000001</v>
      </c>
      <c r="R2338" s="208">
        <v>4.6429999999999998</v>
      </c>
      <c r="S2338" s="208">
        <v>4.899</v>
      </c>
      <c r="T2338" s="208">
        <v>5.1280000000000001</v>
      </c>
      <c r="U2338" s="208">
        <v>3.0139999999999998</v>
      </c>
      <c r="V2338" s="208">
        <v>1.8640000000000001</v>
      </c>
      <c r="W2338" s="208">
        <v>1.05</v>
      </c>
      <c r="X2338" s="208">
        <v>0.13</v>
      </c>
      <c r="Y2338" s="24"/>
      <c r="Z2338" s="24"/>
      <c r="AA2338" s="208">
        <v>0.72899999999999998</v>
      </c>
      <c r="AB2338" s="208">
        <v>1.996</v>
      </c>
      <c r="AC2338" s="208">
        <v>3.7559999999999998</v>
      </c>
      <c r="AD2338" s="208">
        <v>5.5140000000000002</v>
      </c>
      <c r="AE2338" s="208">
        <v>4.66</v>
      </c>
      <c r="AF2338" s="208">
        <v>5.2329999999999997</v>
      </c>
      <c r="AG2338" s="208">
        <v>2.7090000000000001</v>
      </c>
      <c r="AH2338" s="208">
        <v>1.58</v>
      </c>
      <c r="AI2338" s="208">
        <v>1.2689999999999999</v>
      </c>
      <c r="AJ2338" s="208">
        <v>0.28499999999999998</v>
      </c>
      <c r="AK2338" s="24"/>
      <c r="AL2338" s="24"/>
      <c r="AM2338" s="24"/>
      <c r="AN2338" s="208">
        <v>2.8759999999999999</v>
      </c>
      <c r="AO2338" s="208">
        <v>4.95</v>
      </c>
      <c r="AP2338" s="208">
        <v>5.2009999999999996</v>
      </c>
      <c r="AQ2338" s="208">
        <v>5.6509999999999998</v>
      </c>
      <c r="AR2338" s="208">
        <v>5.7240000000000002</v>
      </c>
      <c r="AS2338" s="208">
        <v>3.76</v>
      </c>
      <c r="AT2338" s="208">
        <v>2.1429999999999998</v>
      </c>
      <c r="AU2338" s="208">
        <v>1.1240000000000001</v>
      </c>
      <c r="AV2338" s="24"/>
      <c r="AW2338" s="24"/>
      <c r="AX2338" s="24"/>
      <c r="AY2338" s="24"/>
      <c r="AZ2338" s="24"/>
      <c r="BA2338" s="208">
        <v>8.3800000000000008</v>
      </c>
      <c r="BB2338" s="21">
        <f t="shared" si="298"/>
        <v>8.3800000000000008</v>
      </c>
      <c r="BC2338" s="21"/>
      <c r="BD2338" s="22">
        <f t="shared" si="294"/>
        <v>11.263440860215054</v>
      </c>
      <c r="BE2338" s="21"/>
      <c r="BG2338" s="10"/>
      <c r="BH2338" s="21">
        <f t="shared" si="297"/>
        <v>0</v>
      </c>
      <c r="BI2338" s="22">
        <f t="shared" si="297"/>
        <v>8.3800000000000003E-3</v>
      </c>
      <c r="BJ2338" s="21"/>
      <c r="BK2338" s="21">
        <v>0</v>
      </c>
      <c r="BL2338" s="22">
        <v>2.5140000000000003E-2</v>
      </c>
      <c r="BM2338" s="21"/>
      <c r="BN2338" s="21">
        <f t="shared" si="293"/>
        <v>0</v>
      </c>
      <c r="BO2338" s="22">
        <f t="shared" si="293"/>
        <v>0.10056000000000001</v>
      </c>
      <c r="BP2338" s="21">
        <f t="shared" si="293"/>
        <v>0</v>
      </c>
    </row>
    <row r="2339" spans="1:68" ht="11.1" hidden="1" customHeight="1" outlineLevel="2" x14ac:dyDescent="0.2">
      <c r="A2339" s="10"/>
      <c r="B2339" s="18"/>
      <c r="C2339" s="18"/>
      <c r="D2339" s="18"/>
      <c r="E2339" s="23" t="s">
        <v>2082</v>
      </c>
      <c r="F2339" s="208">
        <v>5.0110000000000001</v>
      </c>
      <c r="G2339" s="208">
        <v>4.1210000000000004</v>
      </c>
      <c r="H2339" s="208">
        <v>3.125</v>
      </c>
      <c r="I2339" s="239">
        <v>3.3570000000000002</v>
      </c>
      <c r="J2339" s="239"/>
      <c r="K2339" s="208">
        <v>0.876</v>
      </c>
      <c r="L2339" s="24"/>
      <c r="M2339" s="24"/>
      <c r="N2339" s="24"/>
      <c r="O2339" s="208">
        <v>0.32800000000000001</v>
      </c>
      <c r="P2339" s="208">
        <v>2.8149999999999999</v>
      </c>
      <c r="Q2339" s="208">
        <v>4.157</v>
      </c>
      <c r="R2339" s="208">
        <v>4.226</v>
      </c>
      <c r="S2339" s="208">
        <v>4.9770000000000003</v>
      </c>
      <c r="T2339" s="208">
        <v>5.1870000000000003</v>
      </c>
      <c r="U2339" s="208">
        <v>2.9710000000000001</v>
      </c>
      <c r="V2339" s="208">
        <v>2.3029999999999999</v>
      </c>
      <c r="W2339" s="208">
        <v>0.81599999999999995</v>
      </c>
      <c r="X2339" s="208">
        <v>5.0999999999999997E-2</v>
      </c>
      <c r="Y2339" s="24"/>
      <c r="Z2339" s="24"/>
      <c r="AA2339" s="208">
        <v>0.25600000000000001</v>
      </c>
      <c r="AB2339" s="208">
        <v>2.4049999999999998</v>
      </c>
      <c r="AC2339" s="208">
        <v>4.3209999999999997</v>
      </c>
      <c r="AD2339" s="208">
        <v>5.6449999999999996</v>
      </c>
      <c r="AE2339" s="208">
        <v>5.391</v>
      </c>
      <c r="AF2339" s="208">
        <v>5.9409999999999998</v>
      </c>
      <c r="AG2339" s="208">
        <v>2.3420000000000001</v>
      </c>
      <c r="AH2339" s="208">
        <v>1.768</v>
      </c>
      <c r="AI2339" s="208">
        <v>1.28</v>
      </c>
      <c r="AJ2339" s="208">
        <v>0.20100000000000001</v>
      </c>
      <c r="AK2339" s="24"/>
      <c r="AL2339" s="24"/>
      <c r="AM2339" s="24"/>
      <c r="AN2339" s="208">
        <v>3.1709999999999998</v>
      </c>
      <c r="AO2339" s="24"/>
      <c r="AP2339" s="208">
        <v>0.79100000000000004</v>
      </c>
      <c r="AQ2339" s="208">
        <v>3.3460000000000001</v>
      </c>
      <c r="AR2339" s="208">
        <v>3.0070000000000001</v>
      </c>
      <c r="AS2339" s="208">
        <v>1.98</v>
      </c>
      <c r="AT2339" s="208">
        <v>0.309</v>
      </c>
      <c r="AU2339" s="24"/>
      <c r="AV2339" s="24"/>
      <c r="AW2339" s="24"/>
      <c r="AX2339" s="24"/>
      <c r="AY2339" s="208">
        <v>0.224</v>
      </c>
      <c r="AZ2339" s="24"/>
      <c r="BA2339" s="24"/>
      <c r="BB2339" s="21">
        <f t="shared" si="298"/>
        <v>5.9409999999999998</v>
      </c>
      <c r="BC2339" s="21"/>
      <c r="BD2339" s="22">
        <f t="shared" si="294"/>
        <v>7.9852150537634401</v>
      </c>
      <c r="BE2339" s="21"/>
      <c r="BG2339" s="10"/>
      <c r="BH2339" s="21">
        <f t="shared" si="297"/>
        <v>0</v>
      </c>
      <c r="BI2339" s="22">
        <f t="shared" si="297"/>
        <v>5.9409999999999992E-3</v>
      </c>
      <c r="BJ2339" s="21"/>
      <c r="BK2339" s="21">
        <v>0</v>
      </c>
      <c r="BL2339" s="22">
        <v>1.7822999999999999E-2</v>
      </c>
      <c r="BM2339" s="21"/>
      <c r="BN2339" s="21">
        <f t="shared" si="293"/>
        <v>0</v>
      </c>
      <c r="BO2339" s="22">
        <f t="shared" si="293"/>
        <v>7.1291999999999994E-2</v>
      </c>
      <c r="BP2339" s="21">
        <f t="shared" si="293"/>
        <v>0</v>
      </c>
    </row>
    <row r="2340" spans="1:68" ht="11.1" hidden="1" customHeight="1" outlineLevel="2" x14ac:dyDescent="0.2">
      <c r="A2340" s="10"/>
      <c r="B2340" s="18"/>
      <c r="C2340" s="18"/>
      <c r="D2340" s="18"/>
      <c r="E2340" s="23" t="s">
        <v>2083</v>
      </c>
      <c r="F2340" s="208">
        <v>3.2029999999999998</v>
      </c>
      <c r="G2340" s="208">
        <v>1.665</v>
      </c>
      <c r="H2340" s="208">
        <v>1.121</v>
      </c>
      <c r="I2340" s="239">
        <v>0.11600000000000001</v>
      </c>
      <c r="J2340" s="239"/>
      <c r="K2340" s="24"/>
      <c r="L2340" s="24"/>
      <c r="M2340" s="24"/>
      <c r="N2340" s="24"/>
      <c r="O2340" s="24"/>
      <c r="P2340" s="208">
        <v>0.438</v>
      </c>
      <c r="Q2340" s="208">
        <v>0.56999999999999995</v>
      </c>
      <c r="R2340" s="208">
        <v>0.82499999999999996</v>
      </c>
      <c r="S2340" s="208">
        <v>1.806</v>
      </c>
      <c r="T2340" s="208">
        <v>1.9490000000000001</v>
      </c>
      <c r="U2340" s="208">
        <v>1.4239999999999999</v>
      </c>
      <c r="V2340" s="24"/>
      <c r="W2340" s="24"/>
      <c r="X2340" s="24"/>
      <c r="Y2340" s="24"/>
      <c r="Z2340" s="24"/>
      <c r="AA2340" s="24"/>
      <c r="AB2340" s="24"/>
      <c r="AC2340" s="208">
        <v>1.0249999999999999</v>
      </c>
      <c r="AD2340" s="208">
        <v>2.1869999999999998</v>
      </c>
      <c r="AE2340" s="208">
        <v>1.577</v>
      </c>
      <c r="AF2340" s="208">
        <v>2.2090000000000001</v>
      </c>
      <c r="AG2340" s="208">
        <v>1.1539999999999999</v>
      </c>
      <c r="AH2340" s="208">
        <v>0.27</v>
      </c>
      <c r="AI2340" s="24"/>
      <c r="AJ2340" s="24"/>
      <c r="AK2340" s="24"/>
      <c r="AL2340" s="24"/>
      <c r="AM2340" s="24"/>
      <c r="AN2340" s="208">
        <v>3.81</v>
      </c>
      <c r="AO2340" s="208">
        <v>4.6909999999999998</v>
      </c>
      <c r="AP2340" s="208">
        <v>4.91</v>
      </c>
      <c r="AQ2340" s="208">
        <v>4.6769999999999996</v>
      </c>
      <c r="AR2340" s="208">
        <v>5.3570000000000002</v>
      </c>
      <c r="AS2340" s="208">
        <v>3.5150000000000001</v>
      </c>
      <c r="AT2340" s="208">
        <v>2.4159999999999999</v>
      </c>
      <c r="AU2340" s="208">
        <v>1.4510000000000001</v>
      </c>
      <c r="AV2340" s="24"/>
      <c r="AW2340" s="24"/>
      <c r="AX2340" s="24"/>
      <c r="AY2340" s="208">
        <v>0.82399999999999995</v>
      </c>
      <c r="AZ2340" s="208">
        <v>2.5979999999999999</v>
      </c>
      <c r="BA2340" s="208">
        <v>4.6059999999999999</v>
      </c>
      <c r="BB2340" s="21">
        <f t="shared" si="298"/>
        <v>5.3570000000000002</v>
      </c>
      <c r="BC2340" s="21"/>
      <c r="BD2340" s="22">
        <f t="shared" si="294"/>
        <v>7.200268817204301</v>
      </c>
      <c r="BE2340" s="21"/>
      <c r="BG2340" s="10"/>
      <c r="BH2340" s="21">
        <f t="shared" si="297"/>
        <v>0</v>
      </c>
      <c r="BI2340" s="22">
        <f t="shared" si="297"/>
        <v>5.3569999999999998E-3</v>
      </c>
      <c r="BJ2340" s="21"/>
      <c r="BK2340" s="21">
        <v>0</v>
      </c>
      <c r="BL2340" s="22">
        <v>1.6070999999999998E-2</v>
      </c>
      <c r="BM2340" s="21"/>
      <c r="BN2340" s="21">
        <f t="shared" si="293"/>
        <v>0</v>
      </c>
      <c r="BO2340" s="22">
        <f t="shared" si="293"/>
        <v>6.4283999999999994E-2</v>
      </c>
      <c r="BP2340" s="21">
        <f t="shared" si="293"/>
        <v>0</v>
      </c>
    </row>
    <row r="2341" spans="1:68" ht="11.1" hidden="1" customHeight="1" outlineLevel="2" x14ac:dyDescent="0.2">
      <c r="A2341" s="10"/>
      <c r="B2341" s="18"/>
      <c r="C2341" s="18"/>
      <c r="D2341" s="18"/>
      <c r="E2341" s="23" t="s">
        <v>2084</v>
      </c>
      <c r="F2341" s="208">
        <v>3.488</v>
      </c>
      <c r="G2341" s="208">
        <v>3.008</v>
      </c>
      <c r="H2341" s="208">
        <v>2.1339999999999999</v>
      </c>
      <c r="I2341" s="239">
        <v>1.6870000000000001</v>
      </c>
      <c r="J2341" s="239"/>
      <c r="K2341" s="208">
        <v>0.35699999999999998</v>
      </c>
      <c r="L2341" s="24"/>
      <c r="M2341" s="24"/>
      <c r="N2341" s="24"/>
      <c r="O2341" s="24"/>
      <c r="P2341" s="208">
        <v>1.544</v>
      </c>
      <c r="Q2341" s="208">
        <v>2.2749999999999999</v>
      </c>
      <c r="R2341" s="208">
        <v>2.9129999999999998</v>
      </c>
      <c r="S2341" s="208">
        <v>3.2549999999999999</v>
      </c>
      <c r="T2341" s="208">
        <v>3.1920000000000002</v>
      </c>
      <c r="U2341" s="208">
        <v>2.5019999999999998</v>
      </c>
      <c r="V2341" s="208">
        <v>1.1200000000000001</v>
      </c>
      <c r="W2341" s="208">
        <v>4.2999999999999997E-2</v>
      </c>
      <c r="X2341" s="24"/>
      <c r="Y2341" s="24"/>
      <c r="Z2341" s="24"/>
      <c r="AA2341" s="208">
        <v>2E-3</v>
      </c>
      <c r="AB2341" s="208">
        <v>0.99</v>
      </c>
      <c r="AC2341" s="208">
        <v>2.7690000000000001</v>
      </c>
      <c r="AD2341" s="208">
        <v>3.7320000000000002</v>
      </c>
      <c r="AE2341" s="208">
        <v>3.2480000000000002</v>
      </c>
      <c r="AF2341" s="208">
        <v>3.544</v>
      </c>
      <c r="AG2341" s="208">
        <v>1.9019999999999999</v>
      </c>
      <c r="AH2341" s="208">
        <v>1.675</v>
      </c>
      <c r="AI2341" s="208">
        <v>0.89700000000000002</v>
      </c>
      <c r="AJ2341" s="208">
        <v>8.4000000000000005E-2</v>
      </c>
      <c r="AK2341" s="24"/>
      <c r="AL2341" s="24"/>
      <c r="AM2341" s="208">
        <v>0.26200000000000001</v>
      </c>
      <c r="AN2341" s="208">
        <v>1.518</v>
      </c>
      <c r="AO2341" s="208">
        <v>2.6230000000000002</v>
      </c>
      <c r="AP2341" s="208">
        <v>3.98</v>
      </c>
      <c r="AQ2341" s="208">
        <v>3.7959999999999998</v>
      </c>
      <c r="AR2341" s="208">
        <v>4.1319999999999997</v>
      </c>
      <c r="AS2341" s="208">
        <v>3.1030000000000002</v>
      </c>
      <c r="AT2341" s="208">
        <v>2.0089999999999999</v>
      </c>
      <c r="AU2341" s="208">
        <v>0.82399999999999995</v>
      </c>
      <c r="AV2341" s="24"/>
      <c r="AW2341" s="24"/>
      <c r="AX2341" s="24"/>
      <c r="AY2341" s="208">
        <v>0.22900000000000001</v>
      </c>
      <c r="AZ2341" s="208">
        <v>1.17</v>
      </c>
      <c r="BA2341" s="208">
        <v>2.4630000000000001</v>
      </c>
      <c r="BB2341" s="21">
        <f t="shared" si="298"/>
        <v>4.1319999999999997</v>
      </c>
      <c r="BC2341" s="21"/>
      <c r="BD2341" s="22">
        <f t="shared" si="294"/>
        <v>5.553763440860215</v>
      </c>
      <c r="BE2341" s="21"/>
      <c r="BG2341" s="10"/>
      <c r="BH2341" s="21">
        <f t="shared" si="297"/>
        <v>0</v>
      </c>
      <c r="BI2341" s="22">
        <f t="shared" si="297"/>
        <v>4.1320000000000003E-3</v>
      </c>
      <c r="BJ2341" s="21"/>
      <c r="BK2341" s="21">
        <v>0</v>
      </c>
      <c r="BL2341" s="22">
        <v>1.2396000000000001E-2</v>
      </c>
      <c r="BM2341" s="21"/>
      <c r="BN2341" s="21">
        <f t="shared" si="293"/>
        <v>0</v>
      </c>
      <c r="BO2341" s="22">
        <f t="shared" si="293"/>
        <v>4.9584000000000003E-2</v>
      </c>
      <c r="BP2341" s="21">
        <f t="shared" si="293"/>
        <v>0</v>
      </c>
    </row>
    <row r="2342" spans="1:68" ht="11.1" customHeight="1" outlineLevel="1" collapsed="1" x14ac:dyDescent="0.2">
      <c r="A2342" s="10"/>
      <c r="B2342" s="18"/>
      <c r="C2342" s="18"/>
      <c r="D2342" s="18"/>
      <c r="E2342" s="19" t="s">
        <v>323</v>
      </c>
      <c r="F2342" s="20"/>
      <c r="G2342" s="20"/>
      <c r="H2342" s="20"/>
      <c r="I2342" s="20"/>
      <c r="J2342" s="20"/>
      <c r="K2342" s="20"/>
      <c r="L2342" s="20"/>
      <c r="M2342" s="20"/>
      <c r="N2342" s="20"/>
      <c r="O2342" s="20"/>
      <c r="P2342" s="20"/>
      <c r="Q2342" s="20"/>
      <c r="R2342" s="20"/>
      <c r="S2342" s="20"/>
      <c r="T2342" s="20"/>
      <c r="U2342" s="20"/>
      <c r="V2342" s="20"/>
      <c r="W2342" s="20"/>
      <c r="X2342" s="20"/>
      <c r="Y2342" s="20"/>
      <c r="Z2342" s="20"/>
      <c r="AA2342" s="20"/>
      <c r="AB2342" s="20"/>
      <c r="AC2342" s="20"/>
      <c r="AD2342" s="20"/>
      <c r="AE2342" s="20"/>
      <c r="AF2342" s="20"/>
      <c r="AG2342" s="209">
        <v>0.86899999999999999</v>
      </c>
      <c r="AH2342" s="209">
        <v>0.49299999999999999</v>
      </c>
      <c r="AI2342" s="209">
        <v>0.41699999999999998</v>
      </c>
      <c r="AJ2342" s="209">
        <v>0.13200000000000001</v>
      </c>
      <c r="AK2342" s="20"/>
      <c r="AL2342" s="209">
        <v>0.189</v>
      </c>
      <c r="AM2342" s="209">
        <v>0.39100000000000001</v>
      </c>
      <c r="AN2342" s="209">
        <v>7.2880000000000003</v>
      </c>
      <c r="AO2342" s="209">
        <v>-4.8600000000000003</v>
      </c>
      <c r="AP2342" s="209">
        <v>1.7070000000000001</v>
      </c>
      <c r="AQ2342" s="209">
        <v>1.857</v>
      </c>
      <c r="AR2342" s="209">
        <v>2.0150000000000001</v>
      </c>
      <c r="AS2342" s="209">
        <v>1.2210000000000001</v>
      </c>
      <c r="AT2342" s="209">
        <v>0.879</v>
      </c>
      <c r="AU2342" s="209">
        <v>0.50700000000000001</v>
      </c>
      <c r="AV2342" s="20"/>
      <c r="AW2342" s="20"/>
      <c r="AX2342" s="20"/>
      <c r="AY2342" s="209">
        <v>1.0249999999999999</v>
      </c>
      <c r="AZ2342" s="209">
        <v>0.73199999999999998</v>
      </c>
      <c r="BA2342" s="209">
        <v>1.3640000000000001</v>
      </c>
      <c r="BB2342" s="21">
        <f t="shared" si="298"/>
        <v>7.2880000000000003</v>
      </c>
      <c r="BC2342" s="21">
        <f>BD2342</f>
        <v>9.7956989247311839</v>
      </c>
      <c r="BD2342" s="22">
        <f t="shared" si="294"/>
        <v>9.7956989247311839</v>
      </c>
      <c r="BE2342" s="21">
        <f>BC2342-BD2342</f>
        <v>0</v>
      </c>
      <c r="BF2342" s="2">
        <v>2.85</v>
      </c>
      <c r="BG2342" s="10">
        <v>7</v>
      </c>
      <c r="BH2342" s="21">
        <f t="shared" si="297"/>
        <v>7.2880000000000011E-3</v>
      </c>
      <c r="BI2342" s="22">
        <f t="shared" si="297"/>
        <v>7.2880000000000011E-3</v>
      </c>
      <c r="BJ2342" s="21">
        <f>BH2342-BI2342</f>
        <v>0</v>
      </c>
      <c r="BK2342" s="21">
        <v>2.1864000000000001E-2</v>
      </c>
      <c r="BL2342" s="22">
        <v>2.1864000000000001E-2</v>
      </c>
      <c r="BM2342" s="21">
        <v>0</v>
      </c>
      <c r="BN2342" s="21">
        <f t="shared" si="293"/>
        <v>8.7456000000000006E-2</v>
      </c>
      <c r="BO2342" s="22">
        <f t="shared" si="293"/>
        <v>8.7456000000000006E-2</v>
      </c>
      <c r="BP2342" s="21">
        <f t="shared" si="293"/>
        <v>0</v>
      </c>
    </row>
    <row r="2343" spans="1:68" ht="11.1" hidden="1" customHeight="1" outlineLevel="2" x14ac:dyDescent="0.2">
      <c r="A2343" s="10"/>
      <c r="B2343" s="18"/>
      <c r="C2343" s="18"/>
      <c r="D2343" s="18"/>
      <c r="E2343" s="23" t="s">
        <v>2085</v>
      </c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4"/>
      <c r="AC2343" s="24"/>
      <c r="AD2343" s="24"/>
      <c r="AE2343" s="24"/>
      <c r="AF2343" s="24"/>
      <c r="AG2343" s="208">
        <v>0.86899999999999999</v>
      </c>
      <c r="AH2343" s="208">
        <v>0.49299999999999999</v>
      </c>
      <c r="AI2343" s="208">
        <v>0.41699999999999998</v>
      </c>
      <c r="AJ2343" s="208">
        <v>0.13200000000000001</v>
      </c>
      <c r="AK2343" s="24"/>
      <c r="AL2343" s="208">
        <v>0.189</v>
      </c>
      <c r="AM2343" s="208">
        <v>0.39100000000000001</v>
      </c>
      <c r="AN2343" s="208">
        <v>7.2880000000000003</v>
      </c>
      <c r="AO2343" s="208">
        <v>-4.8600000000000003</v>
      </c>
      <c r="AP2343" s="208">
        <v>1.7070000000000001</v>
      </c>
      <c r="AQ2343" s="208">
        <v>1.857</v>
      </c>
      <c r="AR2343" s="208">
        <v>2.0150000000000001</v>
      </c>
      <c r="AS2343" s="208">
        <v>1.2210000000000001</v>
      </c>
      <c r="AT2343" s="208">
        <v>0.879</v>
      </c>
      <c r="AU2343" s="208">
        <v>0.50700000000000001</v>
      </c>
      <c r="AV2343" s="24"/>
      <c r="AW2343" s="24"/>
      <c r="AX2343" s="24"/>
      <c r="AY2343" s="208">
        <v>1.0249999999999999</v>
      </c>
      <c r="AZ2343" s="208">
        <v>0.73199999999999998</v>
      </c>
      <c r="BA2343" s="208">
        <v>1.3640000000000001</v>
      </c>
      <c r="BB2343" s="21">
        <f t="shared" si="298"/>
        <v>7.2880000000000003</v>
      </c>
      <c r="BC2343" s="21"/>
      <c r="BD2343" s="22">
        <f t="shared" si="294"/>
        <v>9.7956989247311839</v>
      </c>
      <c r="BE2343" s="21"/>
      <c r="BG2343" s="10"/>
      <c r="BH2343" s="21">
        <f t="shared" si="297"/>
        <v>0</v>
      </c>
      <c r="BI2343" s="22">
        <f t="shared" si="297"/>
        <v>7.2880000000000011E-3</v>
      </c>
      <c r="BJ2343" s="21"/>
      <c r="BK2343" s="21">
        <v>0</v>
      </c>
      <c r="BL2343" s="22">
        <v>2.1864000000000001E-2</v>
      </c>
      <c r="BM2343" s="21"/>
      <c r="BN2343" s="21">
        <f t="shared" si="293"/>
        <v>0</v>
      </c>
      <c r="BO2343" s="22">
        <f t="shared" si="293"/>
        <v>8.7456000000000006E-2</v>
      </c>
      <c r="BP2343" s="21">
        <f t="shared" si="293"/>
        <v>0</v>
      </c>
    </row>
    <row r="2344" spans="1:68" ht="11.1" hidden="1" customHeight="1" outlineLevel="1" collapsed="1" x14ac:dyDescent="0.2">
      <c r="A2344" s="10"/>
      <c r="B2344" s="18"/>
      <c r="C2344" s="18"/>
      <c r="D2344" s="18"/>
      <c r="E2344" s="19" t="s">
        <v>2086</v>
      </c>
      <c r="F2344" s="20"/>
      <c r="G2344" s="20"/>
      <c r="H2344" s="20"/>
      <c r="I2344" s="20"/>
      <c r="J2344" s="20"/>
      <c r="K2344" s="20"/>
      <c r="L2344" s="20"/>
      <c r="M2344" s="20"/>
      <c r="N2344" s="20"/>
      <c r="O2344" s="20"/>
      <c r="P2344" s="20"/>
      <c r="Q2344" s="20"/>
      <c r="R2344" s="20"/>
      <c r="S2344" s="20"/>
      <c r="T2344" s="20"/>
      <c r="U2344" s="20"/>
      <c r="V2344" s="20"/>
      <c r="W2344" s="20"/>
      <c r="X2344" s="20"/>
      <c r="Y2344" s="20"/>
      <c r="Z2344" s="20"/>
      <c r="AA2344" s="20"/>
      <c r="AB2344" s="20"/>
      <c r="AC2344" s="20"/>
      <c r="AD2344" s="20"/>
      <c r="AE2344" s="20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9">
        <v>1.996</v>
      </c>
      <c r="AZ2344" s="209">
        <v>1.3280000000000001</v>
      </c>
      <c r="BA2344" s="209">
        <v>2.093</v>
      </c>
      <c r="BB2344" s="21">
        <f t="shared" si="298"/>
        <v>2.093</v>
      </c>
      <c r="BC2344" s="21">
        <f>BF2344</f>
        <v>7.9</v>
      </c>
      <c r="BD2344" s="22">
        <f t="shared" si="294"/>
        <v>2.8131720430107525</v>
      </c>
      <c r="BE2344" s="21">
        <f>BC2344-BD2344</f>
        <v>5.0868279569892483</v>
      </c>
      <c r="BF2344" s="2">
        <v>7.9</v>
      </c>
      <c r="BG2344" s="10">
        <v>6</v>
      </c>
      <c r="BH2344" s="21">
        <f t="shared" si="297"/>
        <v>5.8776000000000002E-3</v>
      </c>
      <c r="BI2344" s="22">
        <f t="shared" si="297"/>
        <v>2.0929999999999998E-3</v>
      </c>
      <c r="BJ2344" s="21">
        <f>BH2344-BI2344</f>
        <v>3.7846000000000004E-3</v>
      </c>
      <c r="BK2344" s="21">
        <v>1.7632800000000001E-2</v>
      </c>
      <c r="BL2344" s="22">
        <v>6.2789999999999999E-3</v>
      </c>
      <c r="BM2344" s="21">
        <v>1.1353800000000001E-2</v>
      </c>
      <c r="BN2344" s="21">
        <f t="shared" ref="BN2344:BP2407" si="299">BK2344*4</f>
        <v>7.0531200000000002E-2</v>
      </c>
      <c r="BO2344" s="22">
        <f t="shared" si="299"/>
        <v>2.5115999999999999E-2</v>
      </c>
      <c r="BP2344" s="21">
        <f t="shared" si="299"/>
        <v>4.5415200000000003E-2</v>
      </c>
    </row>
    <row r="2345" spans="1:68" ht="11.1" hidden="1" customHeight="1" outlineLevel="2" x14ac:dyDescent="0.2">
      <c r="A2345" s="10"/>
      <c r="B2345" s="18"/>
      <c r="C2345" s="18"/>
      <c r="D2345" s="18"/>
      <c r="E2345" s="23" t="s">
        <v>2087</v>
      </c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  <c r="X2345" s="24"/>
      <c r="Y2345" s="24"/>
      <c r="Z2345" s="24"/>
      <c r="AA2345" s="24"/>
      <c r="AB2345" s="24"/>
      <c r="AC2345" s="24"/>
      <c r="AD2345" s="24"/>
      <c r="AE2345" s="24"/>
      <c r="AF2345" s="24"/>
      <c r="AG2345" s="24"/>
      <c r="AH2345" s="24"/>
      <c r="AI2345" s="24"/>
      <c r="AJ2345" s="24"/>
      <c r="AK2345" s="24"/>
      <c r="AL2345" s="24"/>
      <c r="AM2345" s="24"/>
      <c r="AN2345" s="24"/>
      <c r="AO2345" s="24"/>
      <c r="AP2345" s="24"/>
      <c r="AQ2345" s="24"/>
      <c r="AR2345" s="24"/>
      <c r="AS2345" s="24"/>
      <c r="AT2345" s="24"/>
      <c r="AU2345" s="24"/>
      <c r="AV2345" s="24"/>
      <c r="AW2345" s="24"/>
      <c r="AX2345" s="24"/>
      <c r="AY2345" s="208">
        <v>1.996</v>
      </c>
      <c r="AZ2345" s="208">
        <v>1.3280000000000001</v>
      </c>
      <c r="BA2345" s="208">
        <v>2.093</v>
      </c>
      <c r="BB2345" s="21">
        <f t="shared" si="298"/>
        <v>2.093</v>
      </c>
      <c r="BC2345" s="21"/>
      <c r="BD2345" s="22">
        <f t="shared" si="294"/>
        <v>2.8131720430107525</v>
      </c>
      <c r="BE2345" s="21"/>
      <c r="BG2345" s="10"/>
      <c r="BH2345" s="21">
        <f t="shared" si="297"/>
        <v>0</v>
      </c>
      <c r="BI2345" s="22">
        <f t="shared" si="297"/>
        <v>2.0929999999999998E-3</v>
      </c>
      <c r="BJ2345" s="21"/>
      <c r="BK2345" s="21">
        <v>0</v>
      </c>
      <c r="BL2345" s="22">
        <v>6.2789999999999999E-3</v>
      </c>
      <c r="BM2345" s="21"/>
      <c r="BN2345" s="21">
        <f t="shared" si="299"/>
        <v>0</v>
      </c>
      <c r="BO2345" s="22">
        <f t="shared" si="299"/>
        <v>2.5115999999999999E-2</v>
      </c>
      <c r="BP2345" s="21">
        <f t="shared" si="299"/>
        <v>0</v>
      </c>
    </row>
    <row r="2346" spans="1:68" ht="11.1" hidden="1" customHeight="1" outlineLevel="1" collapsed="1" x14ac:dyDescent="0.2">
      <c r="A2346" s="10"/>
      <c r="B2346" s="18"/>
      <c r="C2346" s="18"/>
      <c r="D2346" s="18"/>
      <c r="E2346" s="19" t="s">
        <v>2088</v>
      </c>
      <c r="F2346" s="209">
        <v>20.117999999999999</v>
      </c>
      <c r="G2346" s="209">
        <v>18.879000000000001</v>
      </c>
      <c r="H2346" s="209">
        <v>4.915</v>
      </c>
      <c r="I2346" s="240">
        <v>8.0299999999999994</v>
      </c>
      <c r="J2346" s="240"/>
      <c r="K2346" s="209">
        <v>2.1539999999999999</v>
      </c>
      <c r="L2346" s="20"/>
      <c r="M2346" s="20"/>
      <c r="N2346" s="20"/>
      <c r="O2346" s="209">
        <v>4.5250000000000004</v>
      </c>
      <c r="P2346" s="209">
        <v>5.5549999999999997</v>
      </c>
      <c r="Q2346" s="209">
        <v>15.837</v>
      </c>
      <c r="R2346" s="209">
        <v>19.917999999999999</v>
      </c>
      <c r="S2346" s="209">
        <v>15.334</v>
      </c>
      <c r="T2346" s="209">
        <v>15.398999999999999</v>
      </c>
      <c r="U2346" s="209">
        <v>13.391</v>
      </c>
      <c r="V2346" s="209">
        <v>6.085</v>
      </c>
      <c r="W2346" s="209">
        <v>1.635</v>
      </c>
      <c r="X2346" s="209">
        <v>1.248</v>
      </c>
      <c r="Y2346" s="209">
        <v>0.94599999999999995</v>
      </c>
      <c r="Z2346" s="209">
        <v>0.89600000000000002</v>
      </c>
      <c r="AA2346" s="209">
        <v>1.573</v>
      </c>
      <c r="AB2346" s="209">
        <v>6.6989999999999998</v>
      </c>
      <c r="AC2346" s="209">
        <v>11.887</v>
      </c>
      <c r="AD2346" s="209">
        <v>15.288</v>
      </c>
      <c r="AE2346" s="209">
        <v>17.207000000000001</v>
      </c>
      <c r="AF2346" s="209">
        <v>12.743</v>
      </c>
      <c r="AG2346" s="209">
        <v>9.89</v>
      </c>
      <c r="AH2346" s="209">
        <v>4.7290000000000001</v>
      </c>
      <c r="AI2346" s="209">
        <v>1.9339999999999999</v>
      </c>
      <c r="AJ2346" s="209">
        <v>0.89800000000000002</v>
      </c>
      <c r="AK2346" s="20"/>
      <c r="AL2346" s="209">
        <v>1.571</v>
      </c>
      <c r="AM2346" s="209">
        <v>1.593</v>
      </c>
      <c r="AN2346" s="209">
        <v>8.1829999999999998</v>
      </c>
      <c r="AO2346" s="209">
        <v>9.6080000000000005</v>
      </c>
      <c r="AP2346" s="209">
        <v>12.566000000000001</v>
      </c>
      <c r="AQ2346" s="209">
        <v>26.149000000000001</v>
      </c>
      <c r="AR2346" s="209">
        <v>19.084</v>
      </c>
      <c r="AS2346" s="209">
        <v>12.458</v>
      </c>
      <c r="AT2346" s="209">
        <v>7.077</v>
      </c>
      <c r="AU2346" s="209">
        <v>4.4089999999999998</v>
      </c>
      <c r="AV2346" s="20"/>
      <c r="AW2346" s="209">
        <v>1.476</v>
      </c>
      <c r="AX2346" s="20"/>
      <c r="AY2346" s="209">
        <v>2.3620000000000001</v>
      </c>
      <c r="AZ2346" s="209">
        <v>3.7130000000000001</v>
      </c>
      <c r="BA2346" s="209">
        <v>11.436</v>
      </c>
      <c r="BB2346" s="21">
        <f>BB2347+BB2348+BB2349</f>
        <v>33.102000000000004</v>
      </c>
      <c r="BC2346" s="21">
        <f>BD2346</f>
        <v>44.491935483870975</v>
      </c>
      <c r="BD2346" s="22">
        <f t="shared" si="294"/>
        <v>44.491935483870975</v>
      </c>
      <c r="BE2346" s="21">
        <f>BC2346-BD2346</f>
        <v>0</v>
      </c>
      <c r="BF2346" s="2">
        <v>19.7</v>
      </c>
      <c r="BG2346" s="10">
        <v>6</v>
      </c>
      <c r="BH2346" s="21">
        <f t="shared" si="297"/>
        <v>3.3102000000000006E-2</v>
      </c>
      <c r="BI2346" s="22">
        <f t="shared" si="297"/>
        <v>3.3102000000000006E-2</v>
      </c>
      <c r="BJ2346" s="21">
        <f>BH2346-BI2346</f>
        <v>0</v>
      </c>
      <c r="BK2346" s="21">
        <v>9.9306000000000019E-2</v>
      </c>
      <c r="BL2346" s="22">
        <v>9.9306000000000019E-2</v>
      </c>
      <c r="BM2346" s="21">
        <v>0</v>
      </c>
      <c r="BN2346" s="21">
        <f t="shared" si="299"/>
        <v>0.39722400000000008</v>
      </c>
      <c r="BO2346" s="22">
        <f t="shared" si="299"/>
        <v>0.39722400000000008</v>
      </c>
      <c r="BP2346" s="21">
        <f t="shared" si="299"/>
        <v>0</v>
      </c>
    </row>
    <row r="2347" spans="1:68" ht="11.1" hidden="1" customHeight="1" outlineLevel="2" x14ac:dyDescent="0.2">
      <c r="A2347" s="10"/>
      <c r="B2347" s="18"/>
      <c r="C2347" s="18"/>
      <c r="D2347" s="18"/>
      <c r="E2347" s="23" t="s">
        <v>2089</v>
      </c>
      <c r="F2347" s="208">
        <v>5.5750000000000002</v>
      </c>
      <c r="G2347" s="208">
        <v>3.5390000000000001</v>
      </c>
      <c r="H2347" s="208">
        <v>2.7440000000000002</v>
      </c>
      <c r="I2347" s="239">
        <v>2.3420000000000001</v>
      </c>
      <c r="J2347" s="239"/>
      <c r="K2347" s="208">
        <v>0.71099999999999997</v>
      </c>
      <c r="L2347" s="24"/>
      <c r="M2347" s="24"/>
      <c r="N2347" s="24"/>
      <c r="O2347" s="208">
        <v>4.5250000000000004</v>
      </c>
      <c r="P2347" s="208">
        <v>1.1279999999999999</v>
      </c>
      <c r="Q2347" s="208">
        <v>5.3879999999999999</v>
      </c>
      <c r="R2347" s="208">
        <v>7.1660000000000004</v>
      </c>
      <c r="S2347" s="208">
        <v>3.3420000000000001</v>
      </c>
      <c r="T2347" s="208">
        <v>3.4340000000000002</v>
      </c>
      <c r="U2347" s="208">
        <v>3.4060000000000001</v>
      </c>
      <c r="V2347" s="208">
        <v>1.421</v>
      </c>
      <c r="W2347" s="208">
        <v>0.95599999999999996</v>
      </c>
      <c r="X2347" s="208">
        <v>1.0880000000000001</v>
      </c>
      <c r="Y2347" s="208">
        <v>0.94599999999999995</v>
      </c>
      <c r="Z2347" s="208">
        <v>0.89600000000000002</v>
      </c>
      <c r="AA2347" s="208">
        <v>1.573</v>
      </c>
      <c r="AB2347" s="208">
        <v>1.91</v>
      </c>
      <c r="AC2347" s="208">
        <v>3.1160000000000001</v>
      </c>
      <c r="AD2347" s="208">
        <v>3.5070000000000001</v>
      </c>
      <c r="AE2347" s="208">
        <v>3.948</v>
      </c>
      <c r="AF2347" s="208">
        <v>2.8919999999999999</v>
      </c>
      <c r="AG2347" s="208">
        <v>2.6930000000000001</v>
      </c>
      <c r="AH2347" s="208">
        <v>1.9419999999999999</v>
      </c>
      <c r="AI2347" s="208">
        <v>1.109</v>
      </c>
      <c r="AJ2347" s="208">
        <v>0.87</v>
      </c>
      <c r="AK2347" s="24"/>
      <c r="AL2347" s="208">
        <v>1.5680000000000001</v>
      </c>
      <c r="AM2347" s="208">
        <v>1.2470000000000001</v>
      </c>
      <c r="AN2347" s="208">
        <v>2.8079999999999998</v>
      </c>
      <c r="AO2347" s="208">
        <v>3.97</v>
      </c>
      <c r="AP2347" s="208">
        <v>5.9459999999999997</v>
      </c>
      <c r="AQ2347" s="208">
        <v>2.7290000000000001</v>
      </c>
      <c r="AR2347" s="208">
        <v>6.9610000000000003</v>
      </c>
      <c r="AS2347" s="208">
        <v>4.0510000000000002</v>
      </c>
      <c r="AT2347" s="208">
        <v>2.7410000000000001</v>
      </c>
      <c r="AU2347" s="208">
        <v>1.5529999999999999</v>
      </c>
      <c r="AV2347" s="24"/>
      <c r="AW2347" s="208">
        <v>1.476</v>
      </c>
      <c r="AX2347" s="24"/>
      <c r="AY2347" s="208">
        <v>1.764</v>
      </c>
      <c r="AZ2347" s="208">
        <v>1.337</v>
      </c>
      <c r="BA2347" s="208">
        <v>3.069</v>
      </c>
      <c r="BB2347" s="21">
        <f t="shared" si="298"/>
        <v>7.1660000000000004</v>
      </c>
      <c r="BC2347" s="21"/>
      <c r="BD2347" s="22">
        <f t="shared" si="294"/>
        <v>9.6317204301075279</v>
      </c>
      <c r="BE2347" s="21"/>
      <c r="BG2347" s="10"/>
      <c r="BH2347" s="21">
        <f t="shared" si="297"/>
        <v>0</v>
      </c>
      <c r="BI2347" s="22">
        <f t="shared" si="297"/>
        <v>7.1660000000000005E-3</v>
      </c>
      <c r="BJ2347" s="21"/>
      <c r="BK2347" s="21">
        <v>0</v>
      </c>
      <c r="BL2347" s="22">
        <v>2.1498000000000003E-2</v>
      </c>
      <c r="BM2347" s="21"/>
      <c r="BN2347" s="21">
        <f t="shared" si="299"/>
        <v>0</v>
      </c>
      <c r="BO2347" s="22">
        <f t="shared" si="299"/>
        <v>8.5992000000000013E-2</v>
      </c>
      <c r="BP2347" s="21">
        <f t="shared" si="299"/>
        <v>0</v>
      </c>
    </row>
    <row r="2348" spans="1:68" ht="11.1" hidden="1" customHeight="1" outlineLevel="2" x14ac:dyDescent="0.2">
      <c r="A2348" s="10"/>
      <c r="B2348" s="18"/>
      <c r="C2348" s="18"/>
      <c r="D2348" s="18"/>
      <c r="E2348" s="23" t="s">
        <v>2090</v>
      </c>
      <c r="F2348" s="208">
        <v>10.022</v>
      </c>
      <c r="G2348" s="208">
        <v>12.526999999999999</v>
      </c>
      <c r="H2348" s="24"/>
      <c r="I2348" s="239">
        <v>3.444</v>
      </c>
      <c r="J2348" s="239"/>
      <c r="K2348" s="208">
        <v>0.47499999999999998</v>
      </c>
      <c r="L2348" s="24"/>
      <c r="M2348" s="24"/>
      <c r="N2348" s="24"/>
      <c r="O2348" s="24"/>
      <c r="P2348" s="208">
        <v>2.0720000000000001</v>
      </c>
      <c r="Q2348" s="208">
        <v>6.6159999999999997</v>
      </c>
      <c r="R2348" s="208">
        <v>8.2959999999999994</v>
      </c>
      <c r="S2348" s="208">
        <v>8.0489999999999995</v>
      </c>
      <c r="T2348" s="208">
        <v>8.09</v>
      </c>
      <c r="U2348" s="208">
        <v>6.73</v>
      </c>
      <c r="V2348" s="208">
        <v>2.9950000000000001</v>
      </c>
      <c r="W2348" s="208">
        <v>9.5000000000000001E-2</v>
      </c>
      <c r="X2348" s="208">
        <v>2E-3</v>
      </c>
      <c r="Y2348" s="24"/>
      <c r="Z2348" s="24"/>
      <c r="AA2348" s="24"/>
      <c r="AB2348" s="208">
        <v>2.9990000000000001</v>
      </c>
      <c r="AC2348" s="208">
        <v>5.8170000000000002</v>
      </c>
      <c r="AD2348" s="208">
        <v>7.883</v>
      </c>
      <c r="AE2348" s="208">
        <v>9.0500000000000007</v>
      </c>
      <c r="AF2348" s="208">
        <v>6.8849999999999998</v>
      </c>
      <c r="AG2348" s="208">
        <v>4.6479999999999997</v>
      </c>
      <c r="AH2348" s="208">
        <v>1.4670000000000001</v>
      </c>
      <c r="AI2348" s="208">
        <v>7.0999999999999994E-2</v>
      </c>
      <c r="AJ2348" s="24"/>
      <c r="AK2348" s="24"/>
      <c r="AL2348" s="24"/>
      <c r="AM2348" s="24"/>
      <c r="AN2348" s="208">
        <v>3.2240000000000002</v>
      </c>
      <c r="AO2348" s="208">
        <v>2.2589999999999999</v>
      </c>
      <c r="AP2348" s="208">
        <v>1.516</v>
      </c>
      <c r="AQ2348" s="208">
        <v>20.832000000000001</v>
      </c>
      <c r="AR2348" s="208">
        <v>7.125</v>
      </c>
      <c r="AS2348" s="208">
        <v>5.9059999999999997</v>
      </c>
      <c r="AT2348" s="208">
        <v>2.7170000000000001</v>
      </c>
      <c r="AU2348" s="208">
        <v>1.8049999999999999</v>
      </c>
      <c r="AV2348" s="24"/>
      <c r="AW2348" s="24"/>
      <c r="AX2348" s="24"/>
      <c r="AY2348" s="24"/>
      <c r="AZ2348" s="208">
        <v>1.0549999999999999</v>
      </c>
      <c r="BA2348" s="208">
        <v>5.6340000000000003</v>
      </c>
      <c r="BB2348" s="21">
        <f t="shared" si="298"/>
        <v>20.832000000000001</v>
      </c>
      <c r="BC2348" s="21"/>
      <c r="BD2348" s="22">
        <f t="shared" si="294"/>
        <v>28</v>
      </c>
      <c r="BE2348" s="21"/>
      <c r="BG2348" s="10"/>
      <c r="BH2348" s="21">
        <f t="shared" si="297"/>
        <v>0</v>
      </c>
      <c r="BI2348" s="22">
        <f t="shared" si="297"/>
        <v>2.0832E-2</v>
      </c>
      <c r="BJ2348" s="21"/>
      <c r="BK2348" s="21">
        <v>0</v>
      </c>
      <c r="BL2348" s="22">
        <v>6.2495999999999996E-2</v>
      </c>
      <c r="BM2348" s="21"/>
      <c r="BN2348" s="21">
        <f t="shared" si="299"/>
        <v>0</v>
      </c>
      <c r="BO2348" s="22">
        <f t="shared" si="299"/>
        <v>0.24998399999999998</v>
      </c>
      <c r="BP2348" s="21">
        <f t="shared" si="299"/>
        <v>0</v>
      </c>
    </row>
    <row r="2349" spans="1:68" ht="11.1" hidden="1" customHeight="1" outlineLevel="2" x14ac:dyDescent="0.2">
      <c r="A2349" s="10"/>
      <c r="B2349" s="18"/>
      <c r="C2349" s="18"/>
      <c r="D2349" s="18"/>
      <c r="E2349" s="23" t="s">
        <v>2091</v>
      </c>
      <c r="F2349" s="208">
        <v>4.5209999999999999</v>
      </c>
      <c r="G2349" s="208">
        <v>2.8130000000000002</v>
      </c>
      <c r="H2349" s="208">
        <v>2.1709999999999998</v>
      </c>
      <c r="I2349" s="239">
        <v>2.2440000000000002</v>
      </c>
      <c r="J2349" s="239"/>
      <c r="K2349" s="208">
        <v>0.96799999999999997</v>
      </c>
      <c r="L2349" s="24"/>
      <c r="M2349" s="24"/>
      <c r="N2349" s="24"/>
      <c r="O2349" s="24"/>
      <c r="P2349" s="208">
        <v>2.355</v>
      </c>
      <c r="Q2349" s="208">
        <v>3.8330000000000002</v>
      </c>
      <c r="R2349" s="208">
        <v>4.4560000000000004</v>
      </c>
      <c r="S2349" s="208">
        <v>3.9430000000000001</v>
      </c>
      <c r="T2349" s="208">
        <v>3.875</v>
      </c>
      <c r="U2349" s="208">
        <v>3.2549999999999999</v>
      </c>
      <c r="V2349" s="208">
        <v>1.669</v>
      </c>
      <c r="W2349" s="208">
        <v>0.58399999999999996</v>
      </c>
      <c r="X2349" s="208">
        <v>0.158</v>
      </c>
      <c r="Y2349" s="24"/>
      <c r="Z2349" s="24"/>
      <c r="AA2349" s="24"/>
      <c r="AB2349" s="208">
        <v>1.79</v>
      </c>
      <c r="AC2349" s="208">
        <v>2.9540000000000002</v>
      </c>
      <c r="AD2349" s="208">
        <v>3.8980000000000001</v>
      </c>
      <c r="AE2349" s="208">
        <v>4.2089999999999996</v>
      </c>
      <c r="AF2349" s="208">
        <v>2.9660000000000002</v>
      </c>
      <c r="AG2349" s="208">
        <v>2.5489999999999999</v>
      </c>
      <c r="AH2349" s="208">
        <v>1.32</v>
      </c>
      <c r="AI2349" s="208">
        <v>0.754</v>
      </c>
      <c r="AJ2349" s="208">
        <v>2.8000000000000001E-2</v>
      </c>
      <c r="AK2349" s="24"/>
      <c r="AL2349" s="208">
        <v>3.0000000000000001E-3</v>
      </c>
      <c r="AM2349" s="208">
        <v>0.34599999999999997</v>
      </c>
      <c r="AN2349" s="208">
        <v>2.1509999999999998</v>
      </c>
      <c r="AO2349" s="208">
        <v>3.379</v>
      </c>
      <c r="AP2349" s="208">
        <v>5.1040000000000001</v>
      </c>
      <c r="AQ2349" s="208">
        <v>2.5880000000000001</v>
      </c>
      <c r="AR2349" s="208">
        <v>4.9980000000000002</v>
      </c>
      <c r="AS2349" s="208">
        <v>2.5009999999999999</v>
      </c>
      <c r="AT2349" s="208">
        <v>1.619</v>
      </c>
      <c r="AU2349" s="208">
        <v>1.0509999999999999</v>
      </c>
      <c r="AV2349" s="24"/>
      <c r="AW2349" s="24"/>
      <c r="AX2349" s="24"/>
      <c r="AY2349" s="208">
        <v>0.59799999999999998</v>
      </c>
      <c r="AZ2349" s="208">
        <v>1.321</v>
      </c>
      <c r="BA2349" s="208">
        <v>2.7330000000000001</v>
      </c>
      <c r="BB2349" s="21">
        <f t="shared" si="298"/>
        <v>5.1040000000000001</v>
      </c>
      <c r="BC2349" s="21"/>
      <c r="BD2349" s="22">
        <f t="shared" si="294"/>
        <v>6.860215053763441</v>
      </c>
      <c r="BE2349" s="21"/>
      <c r="BG2349" s="10"/>
      <c r="BH2349" s="21">
        <f t="shared" si="297"/>
        <v>0</v>
      </c>
      <c r="BI2349" s="22">
        <f t="shared" si="297"/>
        <v>5.104E-3</v>
      </c>
      <c r="BJ2349" s="21"/>
      <c r="BK2349" s="21">
        <v>0</v>
      </c>
      <c r="BL2349" s="22">
        <v>1.5311999999999999E-2</v>
      </c>
      <c r="BM2349" s="21"/>
      <c r="BN2349" s="21">
        <f t="shared" si="299"/>
        <v>0</v>
      </c>
      <c r="BO2349" s="22">
        <f t="shared" si="299"/>
        <v>6.1247999999999997E-2</v>
      </c>
      <c r="BP2349" s="21">
        <f t="shared" si="299"/>
        <v>0</v>
      </c>
    </row>
    <row r="2350" spans="1:68" ht="11.1" hidden="1" customHeight="1" outlineLevel="1" collapsed="1" x14ac:dyDescent="0.2">
      <c r="A2350" s="10"/>
      <c r="B2350" s="18"/>
      <c r="C2350" s="18"/>
      <c r="D2350" s="18"/>
      <c r="E2350" s="19" t="s">
        <v>2092</v>
      </c>
      <c r="F2350" s="209">
        <v>7.9009999999999998</v>
      </c>
      <c r="G2350" s="209">
        <v>3.5870000000000002</v>
      </c>
      <c r="H2350" s="209">
        <v>2.5099999999999998</v>
      </c>
      <c r="I2350" s="240">
        <v>2.032</v>
      </c>
      <c r="J2350" s="240"/>
      <c r="K2350" s="209">
        <v>0.77200000000000002</v>
      </c>
      <c r="L2350" s="209">
        <v>0.184</v>
      </c>
      <c r="M2350" s="20"/>
      <c r="N2350" s="20"/>
      <c r="O2350" s="209">
        <v>0.25600000000000001</v>
      </c>
      <c r="P2350" s="209">
        <v>0.95</v>
      </c>
      <c r="Q2350" s="209">
        <v>2.3250000000000002</v>
      </c>
      <c r="R2350" s="209">
        <v>2.7949999999999999</v>
      </c>
      <c r="S2350" s="209">
        <v>3.641</v>
      </c>
      <c r="T2350" s="209">
        <v>3.3119999999999998</v>
      </c>
      <c r="U2350" s="209">
        <v>4.2149999999999999</v>
      </c>
      <c r="V2350" s="209">
        <v>4.4539999999999997</v>
      </c>
      <c r="W2350" s="209">
        <v>0.59699999999999998</v>
      </c>
      <c r="X2350" s="20"/>
      <c r="Y2350" s="20"/>
      <c r="Z2350" s="20"/>
      <c r="AA2350" s="20"/>
      <c r="AB2350" s="209">
        <v>1</v>
      </c>
      <c r="AC2350" s="209">
        <v>7.0110000000000001</v>
      </c>
      <c r="AD2350" s="209">
        <v>0.91300000000000003</v>
      </c>
      <c r="AE2350" s="209">
        <v>4.2</v>
      </c>
      <c r="AF2350" s="209">
        <v>5.2</v>
      </c>
      <c r="AG2350" s="209">
        <v>3</v>
      </c>
      <c r="AH2350" s="209">
        <v>1.08</v>
      </c>
      <c r="AI2350" s="209">
        <v>2.75</v>
      </c>
      <c r="AJ2350" s="20"/>
      <c r="AK2350" s="20"/>
      <c r="AL2350" s="20"/>
      <c r="AM2350" s="20"/>
      <c r="AN2350" s="209">
        <v>3.7669999999999999</v>
      </c>
      <c r="AO2350" s="209">
        <v>5.0259999999999998</v>
      </c>
      <c r="AP2350" s="209">
        <v>2.82</v>
      </c>
      <c r="AQ2350" s="209">
        <v>5.5</v>
      </c>
      <c r="AR2350" s="209">
        <v>3.016</v>
      </c>
      <c r="AS2350" s="209">
        <v>2.9460000000000002</v>
      </c>
      <c r="AT2350" s="209">
        <v>1.5109999999999999</v>
      </c>
      <c r="AU2350" s="20"/>
      <c r="AV2350" s="20"/>
      <c r="AW2350" s="20"/>
      <c r="AX2350" s="20"/>
      <c r="AY2350" s="209">
        <v>0.95599999999999996</v>
      </c>
      <c r="AZ2350" s="209">
        <v>1.262</v>
      </c>
      <c r="BA2350" s="209">
        <v>2.1970000000000001</v>
      </c>
      <c r="BB2350" s="21">
        <f t="shared" si="298"/>
        <v>7.9009999999999998</v>
      </c>
      <c r="BC2350" s="21">
        <f>BF2350</f>
        <v>11.3</v>
      </c>
      <c r="BD2350" s="22">
        <f t="shared" si="294"/>
        <v>10.619623655913978</v>
      </c>
      <c r="BE2350" s="21">
        <f>BC2350-BD2350</f>
        <v>0.68037634408602266</v>
      </c>
      <c r="BF2350" s="2">
        <v>11.3</v>
      </c>
      <c r="BG2350" s="10">
        <v>6</v>
      </c>
      <c r="BH2350" s="21">
        <f t="shared" si="297"/>
        <v>8.4072000000000001E-3</v>
      </c>
      <c r="BI2350" s="22">
        <f t="shared" si="297"/>
        <v>7.901E-3</v>
      </c>
      <c r="BJ2350" s="21">
        <f>BH2350-BI2350</f>
        <v>5.0620000000000005E-4</v>
      </c>
      <c r="BK2350" s="21">
        <v>2.52216E-2</v>
      </c>
      <c r="BL2350" s="22">
        <v>2.3703000000000002E-2</v>
      </c>
      <c r="BM2350" s="21">
        <v>1.5185999999999984E-3</v>
      </c>
      <c r="BN2350" s="21">
        <f t="shared" si="299"/>
        <v>0.1008864</v>
      </c>
      <c r="BO2350" s="22">
        <f t="shared" si="299"/>
        <v>9.4812000000000007E-2</v>
      </c>
      <c r="BP2350" s="21">
        <f t="shared" si="299"/>
        <v>6.0743999999999937E-3</v>
      </c>
    </row>
    <row r="2351" spans="1:68" ht="11.1" hidden="1" customHeight="1" outlineLevel="2" x14ac:dyDescent="0.2">
      <c r="A2351" s="10"/>
      <c r="B2351" s="18"/>
      <c r="C2351" s="18"/>
      <c r="D2351" s="18"/>
      <c r="E2351" s="23" t="s">
        <v>2093</v>
      </c>
      <c r="F2351" s="208">
        <v>7.9009999999999998</v>
      </c>
      <c r="G2351" s="208">
        <v>3.5870000000000002</v>
      </c>
      <c r="H2351" s="208">
        <v>2.5099999999999998</v>
      </c>
      <c r="I2351" s="239">
        <v>2.032</v>
      </c>
      <c r="J2351" s="239"/>
      <c r="K2351" s="208">
        <v>0.77200000000000002</v>
      </c>
      <c r="L2351" s="208">
        <v>0.184</v>
      </c>
      <c r="M2351" s="24"/>
      <c r="N2351" s="24"/>
      <c r="O2351" s="208">
        <v>0.25600000000000001</v>
      </c>
      <c r="P2351" s="208">
        <v>0.95</v>
      </c>
      <c r="Q2351" s="208">
        <v>2.3250000000000002</v>
      </c>
      <c r="R2351" s="208">
        <v>2.7949999999999999</v>
      </c>
      <c r="S2351" s="208">
        <v>3.641</v>
      </c>
      <c r="T2351" s="208">
        <v>3.3119999999999998</v>
      </c>
      <c r="U2351" s="208">
        <v>4.2149999999999999</v>
      </c>
      <c r="V2351" s="208">
        <v>4.4539999999999997</v>
      </c>
      <c r="W2351" s="208">
        <v>0.59699999999999998</v>
      </c>
      <c r="X2351" s="24"/>
      <c r="Y2351" s="24"/>
      <c r="Z2351" s="24"/>
      <c r="AA2351" s="24"/>
      <c r="AB2351" s="208">
        <v>1</v>
      </c>
      <c r="AC2351" s="208">
        <v>7.0110000000000001</v>
      </c>
      <c r="AD2351" s="208">
        <v>0.91300000000000003</v>
      </c>
      <c r="AE2351" s="208">
        <v>4.2</v>
      </c>
      <c r="AF2351" s="208">
        <v>5.2</v>
      </c>
      <c r="AG2351" s="208">
        <v>3</v>
      </c>
      <c r="AH2351" s="208">
        <v>1.08</v>
      </c>
      <c r="AI2351" s="208">
        <v>2.75</v>
      </c>
      <c r="AJ2351" s="24"/>
      <c r="AK2351" s="24"/>
      <c r="AL2351" s="24"/>
      <c r="AM2351" s="24"/>
      <c r="AN2351" s="208">
        <v>3.7669999999999999</v>
      </c>
      <c r="AO2351" s="208">
        <v>5.0259999999999998</v>
      </c>
      <c r="AP2351" s="208">
        <v>2.82</v>
      </c>
      <c r="AQ2351" s="208">
        <v>5.5</v>
      </c>
      <c r="AR2351" s="208">
        <v>3.016</v>
      </c>
      <c r="AS2351" s="208">
        <v>2.9460000000000002</v>
      </c>
      <c r="AT2351" s="208">
        <v>1.5109999999999999</v>
      </c>
      <c r="AU2351" s="24"/>
      <c r="AV2351" s="24"/>
      <c r="AW2351" s="24"/>
      <c r="AX2351" s="24"/>
      <c r="AY2351" s="208">
        <v>0.95599999999999996</v>
      </c>
      <c r="AZ2351" s="208">
        <v>1.262</v>
      </c>
      <c r="BA2351" s="208">
        <v>2.1970000000000001</v>
      </c>
      <c r="BB2351" s="21">
        <f t="shared" si="298"/>
        <v>7.9009999999999998</v>
      </c>
      <c r="BC2351" s="21"/>
      <c r="BD2351" s="22">
        <f t="shared" si="294"/>
        <v>10.619623655913978</v>
      </c>
      <c r="BE2351" s="21"/>
      <c r="BG2351" s="10"/>
      <c r="BH2351" s="21">
        <f t="shared" si="297"/>
        <v>0</v>
      </c>
      <c r="BI2351" s="22">
        <f t="shared" si="297"/>
        <v>7.901E-3</v>
      </c>
      <c r="BJ2351" s="21"/>
      <c r="BK2351" s="21">
        <v>0</v>
      </c>
      <c r="BL2351" s="22">
        <v>2.3703000000000002E-2</v>
      </c>
      <c r="BM2351" s="21"/>
      <c r="BN2351" s="21">
        <f t="shared" si="299"/>
        <v>0</v>
      </c>
      <c r="BO2351" s="22">
        <f t="shared" si="299"/>
        <v>9.4812000000000007E-2</v>
      </c>
      <c r="BP2351" s="21">
        <f t="shared" si="299"/>
        <v>0</v>
      </c>
    </row>
    <row r="2352" spans="1:68" ht="11.1" hidden="1" customHeight="1" outlineLevel="1" collapsed="1" x14ac:dyDescent="0.2">
      <c r="A2352" s="10"/>
      <c r="B2352" s="18"/>
      <c r="C2352" s="18"/>
      <c r="D2352" s="18"/>
      <c r="E2352" s="19" t="s">
        <v>1414</v>
      </c>
      <c r="F2352" s="209">
        <v>14.82</v>
      </c>
      <c r="G2352" s="209">
        <v>10.957000000000001</v>
      </c>
      <c r="H2352" s="209">
        <v>8.1780000000000008</v>
      </c>
      <c r="I2352" s="240">
        <v>6.5229999999999997</v>
      </c>
      <c r="J2352" s="240"/>
      <c r="K2352" s="209">
        <v>3.3530000000000002</v>
      </c>
      <c r="L2352" s="209">
        <v>0.90200000000000002</v>
      </c>
      <c r="M2352" s="20"/>
      <c r="N2352" s="209">
        <v>0.39500000000000002</v>
      </c>
      <c r="O2352" s="20"/>
      <c r="P2352" s="209">
        <v>8.5730000000000004</v>
      </c>
      <c r="Q2352" s="209">
        <v>9.7680000000000007</v>
      </c>
      <c r="R2352" s="209">
        <v>11.163</v>
      </c>
      <c r="S2352" s="209">
        <v>33.109000000000002</v>
      </c>
      <c r="T2352" s="209">
        <v>15.234</v>
      </c>
      <c r="U2352" s="209">
        <v>10.112</v>
      </c>
      <c r="V2352" s="209">
        <v>6.4489999999999998</v>
      </c>
      <c r="W2352" s="209">
        <v>3.5760000000000001</v>
      </c>
      <c r="X2352" s="209">
        <v>0.73799999999999999</v>
      </c>
      <c r="Y2352" s="209">
        <v>0.32200000000000001</v>
      </c>
      <c r="Z2352" s="209">
        <v>0.70899999999999996</v>
      </c>
      <c r="AA2352" s="209">
        <v>2.3559999999999999</v>
      </c>
      <c r="AB2352" s="209">
        <v>7.6150000000000002</v>
      </c>
      <c r="AC2352" s="209">
        <v>13.183</v>
      </c>
      <c r="AD2352" s="209">
        <v>18.04</v>
      </c>
      <c r="AE2352" s="209">
        <v>17.86</v>
      </c>
      <c r="AF2352" s="209">
        <v>16.04</v>
      </c>
      <c r="AG2352" s="209">
        <v>8.9909999999999997</v>
      </c>
      <c r="AH2352" s="209">
        <v>5.7859999999999996</v>
      </c>
      <c r="AI2352" s="209">
        <v>3.5310000000000001</v>
      </c>
      <c r="AJ2352" s="209">
        <v>0.67</v>
      </c>
      <c r="AK2352" s="20"/>
      <c r="AL2352" s="209">
        <v>7.0999999999999994E-2</v>
      </c>
      <c r="AM2352" s="209">
        <v>1.6020000000000001</v>
      </c>
      <c r="AN2352" s="209">
        <v>5.8380000000000001</v>
      </c>
      <c r="AO2352" s="209">
        <v>13.234999999999999</v>
      </c>
      <c r="AP2352" s="209">
        <v>15.231</v>
      </c>
      <c r="AQ2352" s="209">
        <v>13.551</v>
      </c>
      <c r="AR2352" s="209">
        <v>17.850999999999999</v>
      </c>
      <c r="AS2352" s="209">
        <v>9.0779999999999994</v>
      </c>
      <c r="AT2352" s="209">
        <v>7.7460000000000004</v>
      </c>
      <c r="AU2352" s="209">
        <v>3.52</v>
      </c>
      <c r="AV2352" s="20"/>
      <c r="AW2352" s="20"/>
      <c r="AX2352" s="20"/>
      <c r="AY2352" s="209">
        <v>2.7269999999999999</v>
      </c>
      <c r="AZ2352" s="209">
        <v>4.9690000000000003</v>
      </c>
      <c r="BA2352" s="209">
        <v>8.2080000000000002</v>
      </c>
      <c r="BB2352" s="21">
        <f>BB2353+BB2354+BB2355+BB2356</f>
        <v>35.246000000000002</v>
      </c>
      <c r="BC2352" s="21">
        <f>BD2352</f>
        <v>47.373655913978496</v>
      </c>
      <c r="BD2352" s="22">
        <f t="shared" si="294"/>
        <v>47.373655913978496</v>
      </c>
      <c r="BE2352" s="21">
        <f>BC2352-BD2352</f>
        <v>0</v>
      </c>
      <c r="BF2352" s="2">
        <v>32</v>
      </c>
      <c r="BG2352" s="10">
        <v>6</v>
      </c>
      <c r="BH2352" s="21">
        <f t="shared" si="297"/>
        <v>3.5246E-2</v>
      </c>
      <c r="BI2352" s="22">
        <f t="shared" si="297"/>
        <v>3.5246E-2</v>
      </c>
      <c r="BJ2352" s="21">
        <f>BH2352-BI2352</f>
        <v>0</v>
      </c>
      <c r="BK2352" s="21">
        <v>0.105738</v>
      </c>
      <c r="BL2352" s="22">
        <v>0.105738</v>
      </c>
      <c r="BM2352" s="21">
        <v>0</v>
      </c>
      <c r="BN2352" s="21">
        <f t="shared" si="299"/>
        <v>0.42295199999999999</v>
      </c>
      <c r="BO2352" s="22">
        <f t="shared" si="299"/>
        <v>0.42295199999999999</v>
      </c>
      <c r="BP2352" s="21">
        <f t="shared" si="299"/>
        <v>0</v>
      </c>
    </row>
    <row r="2353" spans="1:68" ht="11.1" hidden="1" customHeight="1" outlineLevel="2" x14ac:dyDescent="0.2">
      <c r="A2353" s="10"/>
      <c r="B2353" s="18"/>
      <c r="C2353" s="18"/>
      <c r="D2353" s="18"/>
      <c r="E2353" s="23" t="s">
        <v>2094</v>
      </c>
      <c r="F2353" s="208">
        <v>4.4379999999999997</v>
      </c>
      <c r="G2353" s="208">
        <v>3.3490000000000002</v>
      </c>
      <c r="H2353" s="208">
        <v>2.6680000000000001</v>
      </c>
      <c r="I2353" s="239">
        <v>2.161</v>
      </c>
      <c r="J2353" s="239"/>
      <c r="K2353" s="208">
        <v>0.93400000000000005</v>
      </c>
      <c r="L2353" s="208">
        <v>0.17699999999999999</v>
      </c>
      <c r="M2353" s="24"/>
      <c r="N2353" s="24"/>
      <c r="O2353" s="24"/>
      <c r="P2353" s="208">
        <v>2.48</v>
      </c>
      <c r="Q2353" s="208">
        <v>2.919</v>
      </c>
      <c r="R2353" s="208">
        <v>3.448</v>
      </c>
      <c r="S2353" s="208">
        <v>4.5590000000000002</v>
      </c>
      <c r="T2353" s="208">
        <v>3.895</v>
      </c>
      <c r="U2353" s="208">
        <v>2.8650000000000002</v>
      </c>
      <c r="V2353" s="208">
        <v>1.7689999999999999</v>
      </c>
      <c r="W2353" s="208">
        <v>1.075</v>
      </c>
      <c r="X2353" s="208">
        <v>0.16500000000000001</v>
      </c>
      <c r="Y2353" s="208">
        <v>0.01</v>
      </c>
      <c r="Z2353" s="208">
        <v>1.0999999999999999E-2</v>
      </c>
      <c r="AA2353" s="208">
        <v>0.83099999999999996</v>
      </c>
      <c r="AB2353" s="208">
        <v>3.0430000000000001</v>
      </c>
      <c r="AC2353" s="208">
        <v>4.5979999999999999</v>
      </c>
      <c r="AD2353" s="208">
        <v>6.3479999999999999</v>
      </c>
      <c r="AE2353" s="208">
        <v>5.9610000000000003</v>
      </c>
      <c r="AF2353" s="208">
        <v>5.4240000000000004</v>
      </c>
      <c r="AG2353" s="208">
        <v>3.355</v>
      </c>
      <c r="AH2353" s="208">
        <v>2.3079999999999998</v>
      </c>
      <c r="AI2353" s="208">
        <v>1.5109999999999999</v>
      </c>
      <c r="AJ2353" s="208">
        <v>0.218</v>
      </c>
      <c r="AK2353" s="24"/>
      <c r="AL2353" s="208">
        <v>1.4999999999999999E-2</v>
      </c>
      <c r="AM2353" s="208">
        <v>0.40400000000000003</v>
      </c>
      <c r="AN2353" s="208">
        <v>1.925</v>
      </c>
      <c r="AO2353" s="208">
        <v>3.899</v>
      </c>
      <c r="AP2353" s="208">
        <v>4.3090000000000002</v>
      </c>
      <c r="AQ2353" s="208">
        <v>4.3490000000000002</v>
      </c>
      <c r="AR2353" s="208">
        <v>5.9249999999999998</v>
      </c>
      <c r="AS2353" s="208">
        <v>2.5510000000000002</v>
      </c>
      <c r="AT2353" s="208">
        <v>2.5150000000000001</v>
      </c>
      <c r="AU2353" s="208">
        <v>1.276</v>
      </c>
      <c r="AV2353" s="24"/>
      <c r="AW2353" s="24"/>
      <c r="AX2353" s="24"/>
      <c r="AY2353" s="208">
        <v>0.95899999999999996</v>
      </c>
      <c r="AZ2353" s="208">
        <v>1.871</v>
      </c>
      <c r="BA2353" s="208">
        <v>2.9340000000000002</v>
      </c>
      <c r="BB2353" s="21">
        <f t="shared" si="298"/>
        <v>6.3479999999999999</v>
      </c>
      <c r="BC2353" s="21"/>
      <c r="BD2353" s="22">
        <f t="shared" si="294"/>
        <v>8.5322580645161281</v>
      </c>
      <c r="BE2353" s="21"/>
      <c r="BG2353" s="10"/>
      <c r="BH2353" s="21">
        <f t="shared" si="297"/>
        <v>0</v>
      </c>
      <c r="BI2353" s="22">
        <f t="shared" si="297"/>
        <v>6.3479999999999995E-3</v>
      </c>
      <c r="BJ2353" s="21"/>
      <c r="BK2353" s="21">
        <v>0</v>
      </c>
      <c r="BL2353" s="22">
        <v>1.9043999999999998E-2</v>
      </c>
      <c r="BM2353" s="21"/>
      <c r="BN2353" s="21">
        <f t="shared" si="299"/>
        <v>0</v>
      </c>
      <c r="BO2353" s="22">
        <f t="shared" si="299"/>
        <v>7.6175999999999994E-2</v>
      </c>
      <c r="BP2353" s="21">
        <f t="shared" si="299"/>
        <v>0</v>
      </c>
    </row>
    <row r="2354" spans="1:68" ht="11.1" hidden="1" customHeight="1" outlineLevel="2" x14ac:dyDescent="0.2">
      <c r="A2354" s="10"/>
      <c r="B2354" s="18"/>
      <c r="C2354" s="18"/>
      <c r="D2354" s="18"/>
      <c r="E2354" s="23" t="s">
        <v>2095</v>
      </c>
      <c r="F2354" s="208">
        <v>5.7619999999999996</v>
      </c>
      <c r="G2354" s="208">
        <v>4.2960000000000003</v>
      </c>
      <c r="H2354" s="208">
        <v>2.972</v>
      </c>
      <c r="I2354" s="239">
        <v>2.363</v>
      </c>
      <c r="J2354" s="239"/>
      <c r="K2354" s="208">
        <v>1.2589999999999999</v>
      </c>
      <c r="L2354" s="208">
        <v>0.51100000000000001</v>
      </c>
      <c r="M2354" s="24"/>
      <c r="N2354" s="208">
        <v>0.39500000000000002</v>
      </c>
      <c r="O2354" s="24"/>
      <c r="P2354" s="208">
        <v>3.6419999999999999</v>
      </c>
      <c r="Q2354" s="208">
        <v>4.0599999999999996</v>
      </c>
      <c r="R2354" s="208">
        <v>4.2910000000000004</v>
      </c>
      <c r="S2354" s="208">
        <v>5.7919999999999998</v>
      </c>
      <c r="T2354" s="208">
        <v>5.1840000000000002</v>
      </c>
      <c r="U2354" s="208">
        <v>3.355</v>
      </c>
      <c r="V2354" s="208">
        <v>2.274</v>
      </c>
      <c r="W2354" s="208">
        <v>1.35</v>
      </c>
      <c r="X2354" s="208">
        <v>0.433</v>
      </c>
      <c r="Y2354" s="208">
        <v>0.27700000000000002</v>
      </c>
      <c r="Z2354" s="208">
        <v>0.51900000000000002</v>
      </c>
      <c r="AA2354" s="208">
        <v>0.83399999999999996</v>
      </c>
      <c r="AB2354" s="208">
        <v>2.2010000000000001</v>
      </c>
      <c r="AC2354" s="208">
        <v>3.8820000000000001</v>
      </c>
      <c r="AD2354" s="208">
        <v>5.2519999999999998</v>
      </c>
      <c r="AE2354" s="208">
        <v>5.2619999999999996</v>
      </c>
      <c r="AF2354" s="208">
        <v>4.71</v>
      </c>
      <c r="AG2354" s="208">
        <v>2.601</v>
      </c>
      <c r="AH2354" s="208">
        <v>1.5449999999999999</v>
      </c>
      <c r="AI2354" s="208">
        <v>0.76600000000000001</v>
      </c>
      <c r="AJ2354" s="208">
        <v>0.22800000000000001</v>
      </c>
      <c r="AK2354" s="24"/>
      <c r="AL2354" s="208">
        <v>1.9E-2</v>
      </c>
      <c r="AM2354" s="208">
        <v>0.51100000000000001</v>
      </c>
      <c r="AN2354" s="208">
        <v>1.669</v>
      </c>
      <c r="AO2354" s="208">
        <v>4.6379999999999999</v>
      </c>
      <c r="AP2354" s="208">
        <v>4.2300000000000004</v>
      </c>
      <c r="AQ2354" s="208">
        <v>4.3529999999999998</v>
      </c>
      <c r="AR2354" s="208">
        <v>4.2510000000000003</v>
      </c>
      <c r="AS2354" s="208">
        <v>3.4039999999999999</v>
      </c>
      <c r="AT2354" s="208">
        <v>2.29</v>
      </c>
      <c r="AU2354" s="208">
        <v>1.0509999999999999</v>
      </c>
      <c r="AV2354" s="24"/>
      <c r="AW2354" s="24"/>
      <c r="AX2354" s="24"/>
      <c r="AY2354" s="208">
        <v>0.89300000000000002</v>
      </c>
      <c r="AZ2354" s="208">
        <v>1.286</v>
      </c>
      <c r="BA2354" s="208">
        <v>1.581</v>
      </c>
      <c r="BB2354" s="21">
        <f t="shared" si="298"/>
        <v>5.7919999999999998</v>
      </c>
      <c r="BC2354" s="21"/>
      <c r="BD2354" s="22">
        <f t="shared" si="294"/>
        <v>7.78494623655914</v>
      </c>
      <c r="BE2354" s="21"/>
      <c r="BG2354" s="10"/>
      <c r="BH2354" s="21">
        <f t="shared" si="297"/>
        <v>0</v>
      </c>
      <c r="BI2354" s="22">
        <f t="shared" si="297"/>
        <v>5.7920000000000003E-3</v>
      </c>
      <c r="BJ2354" s="21"/>
      <c r="BK2354" s="21">
        <v>0</v>
      </c>
      <c r="BL2354" s="22">
        <v>1.7376000000000003E-2</v>
      </c>
      <c r="BM2354" s="21"/>
      <c r="BN2354" s="21">
        <f t="shared" si="299"/>
        <v>0</v>
      </c>
      <c r="BO2354" s="22">
        <f t="shared" si="299"/>
        <v>6.950400000000001E-2</v>
      </c>
      <c r="BP2354" s="21">
        <f t="shared" si="299"/>
        <v>0</v>
      </c>
    </row>
    <row r="2355" spans="1:68" ht="11.1" hidden="1" customHeight="1" outlineLevel="2" x14ac:dyDescent="0.2">
      <c r="A2355" s="10"/>
      <c r="B2355" s="18"/>
      <c r="C2355" s="18"/>
      <c r="D2355" s="18"/>
      <c r="E2355" s="23" t="s">
        <v>2096</v>
      </c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08">
        <v>18.065999999999999</v>
      </c>
      <c r="T2355" s="208">
        <v>2.1280000000000001</v>
      </c>
      <c r="U2355" s="208">
        <v>1.29</v>
      </c>
      <c r="V2355" s="208">
        <v>0.73899999999999999</v>
      </c>
      <c r="W2355" s="208">
        <v>0.249</v>
      </c>
      <c r="X2355" s="24"/>
      <c r="Y2355" s="208">
        <v>1E-3</v>
      </c>
      <c r="Z2355" s="24"/>
      <c r="AA2355" s="24"/>
      <c r="AB2355" s="208">
        <v>0.84699999999999998</v>
      </c>
      <c r="AC2355" s="208">
        <v>1.6950000000000001</v>
      </c>
      <c r="AD2355" s="208">
        <v>2.2389999999999999</v>
      </c>
      <c r="AE2355" s="208">
        <v>2.403</v>
      </c>
      <c r="AF2355" s="208">
        <v>2.2530000000000001</v>
      </c>
      <c r="AG2355" s="208">
        <v>1.0549999999999999</v>
      </c>
      <c r="AH2355" s="208">
        <v>0.55800000000000005</v>
      </c>
      <c r="AI2355" s="208">
        <v>0.33700000000000002</v>
      </c>
      <c r="AJ2355" s="24"/>
      <c r="AK2355" s="24"/>
      <c r="AL2355" s="24"/>
      <c r="AM2355" s="208">
        <v>0.28699999999999998</v>
      </c>
      <c r="AN2355" s="208">
        <v>0.77</v>
      </c>
      <c r="AO2355" s="208">
        <v>1.635</v>
      </c>
      <c r="AP2355" s="208">
        <v>2.3109999999999999</v>
      </c>
      <c r="AQ2355" s="208">
        <v>1.659</v>
      </c>
      <c r="AR2355" s="208">
        <v>2.6349999999999998</v>
      </c>
      <c r="AS2355" s="208">
        <v>1.0429999999999999</v>
      </c>
      <c r="AT2355" s="208">
        <v>0.90300000000000002</v>
      </c>
      <c r="AU2355" s="208">
        <v>0.377</v>
      </c>
      <c r="AV2355" s="24"/>
      <c r="AW2355" s="24"/>
      <c r="AX2355" s="24"/>
      <c r="AY2355" s="208">
        <v>0.25800000000000001</v>
      </c>
      <c r="AZ2355" s="208">
        <v>0.65700000000000003</v>
      </c>
      <c r="BA2355" s="208">
        <v>1.242</v>
      </c>
      <c r="BB2355" s="21">
        <f t="shared" si="298"/>
        <v>18.065999999999999</v>
      </c>
      <c r="BC2355" s="21"/>
      <c r="BD2355" s="22">
        <f t="shared" si="294"/>
        <v>24.282258064516128</v>
      </c>
      <c r="BE2355" s="21"/>
      <c r="BG2355" s="10"/>
      <c r="BH2355" s="21">
        <f t="shared" si="297"/>
        <v>0</v>
      </c>
      <c r="BI2355" s="22">
        <f t="shared" si="297"/>
        <v>1.8065999999999999E-2</v>
      </c>
      <c r="BJ2355" s="21"/>
      <c r="BK2355" s="21">
        <v>0</v>
      </c>
      <c r="BL2355" s="22">
        <v>5.4197999999999996E-2</v>
      </c>
      <c r="BM2355" s="21"/>
      <c r="BN2355" s="21">
        <f t="shared" si="299"/>
        <v>0</v>
      </c>
      <c r="BO2355" s="22">
        <f t="shared" si="299"/>
        <v>0.21679199999999998</v>
      </c>
      <c r="BP2355" s="21">
        <f t="shared" si="299"/>
        <v>0</v>
      </c>
    </row>
    <row r="2356" spans="1:68" ht="11.1" hidden="1" customHeight="1" outlineLevel="2" x14ac:dyDescent="0.2">
      <c r="A2356" s="10"/>
      <c r="B2356" s="18"/>
      <c r="C2356" s="18"/>
      <c r="D2356" s="18"/>
      <c r="E2356" s="23" t="s">
        <v>2097</v>
      </c>
      <c r="F2356" s="208">
        <v>4.62</v>
      </c>
      <c r="G2356" s="208">
        <v>3.3119999999999998</v>
      </c>
      <c r="H2356" s="208">
        <v>2.5379999999999998</v>
      </c>
      <c r="I2356" s="239">
        <v>1.9990000000000001</v>
      </c>
      <c r="J2356" s="239"/>
      <c r="K2356" s="208">
        <v>1.1599999999999999</v>
      </c>
      <c r="L2356" s="208">
        <v>0.214</v>
      </c>
      <c r="M2356" s="24"/>
      <c r="N2356" s="24"/>
      <c r="O2356" s="24"/>
      <c r="P2356" s="208">
        <v>2.4510000000000001</v>
      </c>
      <c r="Q2356" s="208">
        <v>2.7890000000000001</v>
      </c>
      <c r="R2356" s="208">
        <v>3.4239999999999999</v>
      </c>
      <c r="S2356" s="208">
        <v>4.6920000000000002</v>
      </c>
      <c r="T2356" s="208">
        <v>4.0270000000000001</v>
      </c>
      <c r="U2356" s="208">
        <v>2.6019999999999999</v>
      </c>
      <c r="V2356" s="208">
        <v>1.667</v>
      </c>
      <c r="W2356" s="208">
        <v>0.90200000000000002</v>
      </c>
      <c r="X2356" s="208">
        <v>0.14000000000000001</v>
      </c>
      <c r="Y2356" s="208">
        <v>3.4000000000000002E-2</v>
      </c>
      <c r="Z2356" s="208">
        <v>0.17899999999999999</v>
      </c>
      <c r="AA2356" s="208">
        <v>0.69099999999999995</v>
      </c>
      <c r="AB2356" s="208">
        <v>1.524</v>
      </c>
      <c r="AC2356" s="208">
        <v>3.008</v>
      </c>
      <c r="AD2356" s="208">
        <v>4.2009999999999996</v>
      </c>
      <c r="AE2356" s="208">
        <v>4.234</v>
      </c>
      <c r="AF2356" s="208">
        <v>3.653</v>
      </c>
      <c r="AG2356" s="208">
        <v>1.98</v>
      </c>
      <c r="AH2356" s="208">
        <v>1.375</v>
      </c>
      <c r="AI2356" s="208">
        <v>0.91700000000000004</v>
      </c>
      <c r="AJ2356" s="208">
        <v>0.224</v>
      </c>
      <c r="AK2356" s="24"/>
      <c r="AL2356" s="208">
        <v>3.6999999999999998E-2</v>
      </c>
      <c r="AM2356" s="208">
        <v>0.4</v>
      </c>
      <c r="AN2356" s="208">
        <v>1.474</v>
      </c>
      <c r="AO2356" s="208">
        <v>3.0630000000000002</v>
      </c>
      <c r="AP2356" s="208">
        <v>4.3810000000000002</v>
      </c>
      <c r="AQ2356" s="208">
        <v>3.19</v>
      </c>
      <c r="AR2356" s="208">
        <v>5.04</v>
      </c>
      <c r="AS2356" s="208">
        <v>2.08</v>
      </c>
      <c r="AT2356" s="208">
        <v>2.0379999999999998</v>
      </c>
      <c r="AU2356" s="208">
        <v>0.81599999999999995</v>
      </c>
      <c r="AV2356" s="24"/>
      <c r="AW2356" s="24"/>
      <c r="AX2356" s="24"/>
      <c r="AY2356" s="208">
        <v>0.61699999999999999</v>
      </c>
      <c r="AZ2356" s="208">
        <v>1.155</v>
      </c>
      <c r="BA2356" s="208">
        <v>2.4510000000000001</v>
      </c>
      <c r="BB2356" s="21">
        <f t="shared" si="298"/>
        <v>5.04</v>
      </c>
      <c r="BC2356" s="21"/>
      <c r="BD2356" s="22">
        <f t="shared" si="294"/>
        <v>6.774193548387097</v>
      </c>
      <c r="BE2356" s="21"/>
      <c r="BG2356" s="10"/>
      <c r="BH2356" s="21">
        <f t="shared" si="297"/>
        <v>0</v>
      </c>
      <c r="BI2356" s="22">
        <f t="shared" si="297"/>
        <v>5.0400000000000002E-3</v>
      </c>
      <c r="BJ2356" s="21"/>
      <c r="BK2356" s="21">
        <v>0</v>
      </c>
      <c r="BL2356" s="22">
        <v>1.5120000000000001E-2</v>
      </c>
      <c r="BM2356" s="21"/>
      <c r="BN2356" s="21">
        <f t="shared" si="299"/>
        <v>0</v>
      </c>
      <c r="BO2356" s="22">
        <f t="shared" si="299"/>
        <v>6.0480000000000006E-2</v>
      </c>
      <c r="BP2356" s="21">
        <f t="shared" si="299"/>
        <v>0</v>
      </c>
    </row>
    <row r="2357" spans="1:68" ht="11.1" customHeight="1" outlineLevel="1" collapsed="1" x14ac:dyDescent="0.2">
      <c r="A2357" s="10"/>
      <c r="B2357" s="18"/>
      <c r="C2357" s="18"/>
      <c r="D2357" s="18"/>
      <c r="E2357" s="19" t="s">
        <v>2098</v>
      </c>
      <c r="F2357" s="209">
        <v>1.5549999999999999</v>
      </c>
      <c r="G2357" s="209">
        <v>1.355</v>
      </c>
      <c r="H2357" s="209">
        <v>0.89300000000000002</v>
      </c>
      <c r="I2357" s="20"/>
      <c r="J2357" s="20"/>
      <c r="K2357" s="209">
        <v>0.91400000000000003</v>
      </c>
      <c r="L2357" s="20"/>
      <c r="M2357" s="20"/>
      <c r="N2357" s="20"/>
      <c r="O2357" s="209">
        <v>0.35299999999999998</v>
      </c>
      <c r="P2357" s="209">
        <v>0.60699999999999998</v>
      </c>
      <c r="Q2357" s="209">
        <v>1.1539999999999999</v>
      </c>
      <c r="R2357" s="209">
        <v>1.587</v>
      </c>
      <c r="S2357" s="209">
        <v>1.8680000000000001</v>
      </c>
      <c r="T2357" s="209">
        <v>1.7969999999999999</v>
      </c>
      <c r="U2357" s="209">
        <v>1.1890000000000001</v>
      </c>
      <c r="V2357" s="209">
        <v>0.56499999999999995</v>
      </c>
      <c r="W2357" s="209">
        <v>0.42399999999999999</v>
      </c>
      <c r="X2357" s="209">
        <v>4.9000000000000002E-2</v>
      </c>
      <c r="Y2357" s="20"/>
      <c r="Z2357" s="20"/>
      <c r="AA2357" s="209">
        <v>0.34</v>
      </c>
      <c r="AB2357" s="209">
        <v>0.53500000000000003</v>
      </c>
      <c r="AC2357" s="209">
        <v>1.0720000000000001</v>
      </c>
      <c r="AD2357" s="209">
        <v>1.5269999999999999</v>
      </c>
      <c r="AE2357" s="209">
        <v>1.5680000000000001</v>
      </c>
      <c r="AF2357" s="209">
        <v>1.583</v>
      </c>
      <c r="AG2357" s="209">
        <v>0.75900000000000001</v>
      </c>
      <c r="AH2357" s="209">
        <v>0.60299999999999998</v>
      </c>
      <c r="AI2357" s="209">
        <v>0.39400000000000002</v>
      </c>
      <c r="AJ2357" s="209">
        <v>3.6999999999999998E-2</v>
      </c>
      <c r="AK2357" s="20"/>
      <c r="AL2357" s="20"/>
      <c r="AM2357" s="209">
        <v>0.27800000000000002</v>
      </c>
      <c r="AN2357" s="209">
        <v>0.65200000000000002</v>
      </c>
      <c r="AO2357" s="209">
        <v>1.18</v>
      </c>
      <c r="AP2357" s="209">
        <v>1.625</v>
      </c>
      <c r="AQ2357" s="209">
        <v>1.716</v>
      </c>
      <c r="AR2357" s="209">
        <v>1.4510000000000001</v>
      </c>
      <c r="AS2357" s="209">
        <v>1.054</v>
      </c>
      <c r="AT2357" s="209">
        <v>0.54500000000000004</v>
      </c>
      <c r="AU2357" s="209">
        <v>0.24</v>
      </c>
      <c r="AV2357" s="20"/>
      <c r="AW2357" s="20"/>
      <c r="AX2357" s="20"/>
      <c r="AY2357" s="209">
        <v>0.47199999999999998</v>
      </c>
      <c r="AZ2357" s="209">
        <v>0.68899999999999995</v>
      </c>
      <c r="BA2357" s="209">
        <v>1.2050000000000001</v>
      </c>
      <c r="BB2357" s="21">
        <f t="shared" si="298"/>
        <v>1.8680000000000001</v>
      </c>
      <c r="BC2357" s="21">
        <f>BF2357</f>
        <v>7.36</v>
      </c>
      <c r="BD2357" s="22">
        <f t="shared" si="294"/>
        <v>2.510752688172043</v>
      </c>
      <c r="BE2357" s="21">
        <f>BC2357-BD2357</f>
        <v>4.8492473118279573</v>
      </c>
      <c r="BF2357" s="2">
        <v>7.36</v>
      </c>
      <c r="BG2357" s="10">
        <v>7</v>
      </c>
      <c r="BH2357" s="21">
        <f t="shared" si="297"/>
        <v>5.47584E-3</v>
      </c>
      <c r="BI2357" s="22">
        <f t="shared" si="297"/>
        <v>1.8680000000000001E-3</v>
      </c>
      <c r="BJ2357" s="21">
        <f>BH2357-BI2357</f>
        <v>3.6078400000000002E-3</v>
      </c>
      <c r="BK2357" s="21">
        <v>1.6427520000000001E-2</v>
      </c>
      <c r="BL2357" s="22">
        <v>5.6040000000000005E-3</v>
      </c>
      <c r="BM2357" s="21">
        <v>1.082352E-2</v>
      </c>
      <c r="BN2357" s="21">
        <f t="shared" si="299"/>
        <v>6.5710080000000004E-2</v>
      </c>
      <c r="BO2357" s="22">
        <f t="shared" si="299"/>
        <v>2.2416000000000002E-2</v>
      </c>
      <c r="BP2357" s="21">
        <f t="shared" si="299"/>
        <v>4.3294079999999999E-2</v>
      </c>
    </row>
    <row r="2358" spans="1:68" ht="11.1" hidden="1" customHeight="1" outlineLevel="2" x14ac:dyDescent="0.2">
      <c r="A2358" s="10"/>
      <c r="B2358" s="18"/>
      <c r="C2358" s="18"/>
      <c r="D2358" s="18"/>
      <c r="E2358" s="23" t="s">
        <v>2099</v>
      </c>
      <c r="F2358" s="208">
        <v>1.5549999999999999</v>
      </c>
      <c r="G2358" s="208">
        <v>1.355</v>
      </c>
      <c r="H2358" s="208">
        <v>0.89300000000000002</v>
      </c>
      <c r="I2358" s="24"/>
      <c r="J2358" s="24"/>
      <c r="K2358" s="208">
        <v>0.91400000000000003</v>
      </c>
      <c r="L2358" s="24"/>
      <c r="M2358" s="24"/>
      <c r="N2358" s="24"/>
      <c r="O2358" s="208">
        <v>0.35299999999999998</v>
      </c>
      <c r="P2358" s="208">
        <v>0.60699999999999998</v>
      </c>
      <c r="Q2358" s="208">
        <v>1.1539999999999999</v>
      </c>
      <c r="R2358" s="208">
        <v>1.587</v>
      </c>
      <c r="S2358" s="208">
        <v>1.8680000000000001</v>
      </c>
      <c r="T2358" s="208">
        <v>1.7969999999999999</v>
      </c>
      <c r="U2358" s="208">
        <v>1.1890000000000001</v>
      </c>
      <c r="V2358" s="208">
        <v>0.56499999999999995</v>
      </c>
      <c r="W2358" s="208">
        <v>0.42399999999999999</v>
      </c>
      <c r="X2358" s="208">
        <v>4.9000000000000002E-2</v>
      </c>
      <c r="Y2358" s="24"/>
      <c r="Z2358" s="24"/>
      <c r="AA2358" s="208">
        <v>0.34</v>
      </c>
      <c r="AB2358" s="208">
        <v>0.53500000000000003</v>
      </c>
      <c r="AC2358" s="208">
        <v>1.0720000000000001</v>
      </c>
      <c r="AD2358" s="208">
        <v>1.5269999999999999</v>
      </c>
      <c r="AE2358" s="208">
        <v>1.5680000000000001</v>
      </c>
      <c r="AF2358" s="208">
        <v>1.583</v>
      </c>
      <c r="AG2358" s="208">
        <v>0.75900000000000001</v>
      </c>
      <c r="AH2358" s="208">
        <v>0.60299999999999998</v>
      </c>
      <c r="AI2358" s="208">
        <v>0.39400000000000002</v>
      </c>
      <c r="AJ2358" s="208">
        <v>3.6999999999999998E-2</v>
      </c>
      <c r="AK2358" s="24"/>
      <c r="AL2358" s="24"/>
      <c r="AM2358" s="208">
        <v>0.27800000000000002</v>
      </c>
      <c r="AN2358" s="208">
        <v>0.65200000000000002</v>
      </c>
      <c r="AO2358" s="208">
        <v>1.18</v>
      </c>
      <c r="AP2358" s="208">
        <v>1.625</v>
      </c>
      <c r="AQ2358" s="208">
        <v>1.716</v>
      </c>
      <c r="AR2358" s="208">
        <v>1.4510000000000001</v>
      </c>
      <c r="AS2358" s="208">
        <v>1.054</v>
      </c>
      <c r="AT2358" s="208">
        <v>0.54500000000000004</v>
      </c>
      <c r="AU2358" s="208">
        <v>0.24</v>
      </c>
      <c r="AV2358" s="24"/>
      <c r="AW2358" s="24"/>
      <c r="AX2358" s="24"/>
      <c r="AY2358" s="208">
        <v>0.47199999999999998</v>
      </c>
      <c r="AZ2358" s="208">
        <v>0.68899999999999995</v>
      </c>
      <c r="BA2358" s="208">
        <v>1.2050000000000001</v>
      </c>
      <c r="BB2358" s="21">
        <f t="shared" si="298"/>
        <v>1.8680000000000001</v>
      </c>
      <c r="BC2358" s="21"/>
      <c r="BD2358" s="22">
        <f t="shared" si="294"/>
        <v>2.510752688172043</v>
      </c>
      <c r="BE2358" s="21"/>
      <c r="BG2358" s="10"/>
      <c r="BH2358" s="21">
        <f t="shared" si="297"/>
        <v>0</v>
      </c>
      <c r="BI2358" s="22">
        <f t="shared" si="297"/>
        <v>1.8680000000000001E-3</v>
      </c>
      <c r="BJ2358" s="21"/>
      <c r="BK2358" s="21">
        <v>0</v>
      </c>
      <c r="BL2358" s="22">
        <v>5.6040000000000005E-3</v>
      </c>
      <c r="BM2358" s="21"/>
      <c r="BN2358" s="21">
        <f t="shared" si="299"/>
        <v>0</v>
      </c>
      <c r="BO2358" s="22">
        <f t="shared" si="299"/>
        <v>2.2416000000000002E-2</v>
      </c>
      <c r="BP2358" s="21">
        <f t="shared" si="299"/>
        <v>0</v>
      </c>
    </row>
    <row r="2359" spans="1:68" ht="11.1" hidden="1" customHeight="1" outlineLevel="1" collapsed="1" x14ac:dyDescent="0.2">
      <c r="A2359" s="10"/>
      <c r="B2359" s="18"/>
      <c r="C2359" s="18"/>
      <c r="D2359" s="18"/>
      <c r="E2359" s="19" t="s">
        <v>2100</v>
      </c>
      <c r="F2359" s="209">
        <v>3.202</v>
      </c>
      <c r="G2359" s="209">
        <v>2.0840000000000001</v>
      </c>
      <c r="H2359" s="209">
        <v>1.347</v>
      </c>
      <c r="I2359" s="240">
        <v>1.121</v>
      </c>
      <c r="J2359" s="240"/>
      <c r="K2359" s="20"/>
      <c r="L2359" s="20"/>
      <c r="M2359" s="20"/>
      <c r="N2359" s="20"/>
      <c r="O2359" s="20"/>
      <c r="P2359" s="209">
        <v>1.9139999999999999</v>
      </c>
      <c r="Q2359" s="209">
        <v>2.9529999999999998</v>
      </c>
      <c r="R2359" s="209">
        <v>4.3730000000000002</v>
      </c>
      <c r="S2359" s="209">
        <v>4.9269999999999996</v>
      </c>
      <c r="T2359" s="209">
        <v>4.5259999999999998</v>
      </c>
      <c r="U2359" s="209">
        <v>2.6040000000000001</v>
      </c>
      <c r="V2359" s="209">
        <v>1.0549999999999999</v>
      </c>
      <c r="W2359" s="209">
        <v>6.7000000000000004E-2</v>
      </c>
      <c r="X2359" s="209">
        <v>5.8000000000000003E-2</v>
      </c>
      <c r="Y2359" s="20"/>
      <c r="Z2359" s="20"/>
      <c r="AA2359" s="20"/>
      <c r="AB2359" s="209">
        <v>1.202</v>
      </c>
      <c r="AC2359" s="209">
        <v>3.53</v>
      </c>
      <c r="AD2359" s="209">
        <v>4.798</v>
      </c>
      <c r="AE2359" s="209">
        <v>4.7640000000000002</v>
      </c>
      <c r="AF2359" s="209">
        <v>2.9020000000000001</v>
      </c>
      <c r="AG2359" s="209">
        <v>2.2930000000000001</v>
      </c>
      <c r="AH2359" s="209">
        <v>1.3280000000000001</v>
      </c>
      <c r="AI2359" s="209">
        <v>0.10299999999999999</v>
      </c>
      <c r="AJ2359" s="209">
        <v>4.8000000000000001E-2</v>
      </c>
      <c r="AK2359" s="20"/>
      <c r="AL2359" s="20"/>
      <c r="AM2359" s="209">
        <v>0.23799999999999999</v>
      </c>
      <c r="AN2359" s="209">
        <v>1.206</v>
      </c>
      <c r="AO2359" s="209">
        <v>3.9119999999999999</v>
      </c>
      <c r="AP2359" s="209">
        <v>2.996</v>
      </c>
      <c r="AQ2359" s="209">
        <v>3.76</v>
      </c>
      <c r="AR2359" s="209">
        <v>5.7530000000000001</v>
      </c>
      <c r="AS2359" s="209">
        <v>3.17</v>
      </c>
      <c r="AT2359" s="209">
        <v>1.6180000000000001</v>
      </c>
      <c r="AU2359" s="20"/>
      <c r="AV2359" s="20"/>
      <c r="AW2359" s="20"/>
      <c r="AX2359" s="20"/>
      <c r="AY2359" s="209">
        <v>1.7190000000000001</v>
      </c>
      <c r="AZ2359" s="209">
        <v>1.56</v>
      </c>
      <c r="BA2359" s="209">
        <v>3.8029999999999999</v>
      </c>
      <c r="BB2359" s="21">
        <f t="shared" si="298"/>
        <v>5.7530000000000001</v>
      </c>
      <c r="BC2359" s="21">
        <f>BF2359</f>
        <v>11.3</v>
      </c>
      <c r="BD2359" s="22">
        <f t="shared" si="294"/>
        <v>7.73252688172043</v>
      </c>
      <c r="BE2359" s="21">
        <f>BC2359-BD2359</f>
        <v>3.5674731182795707</v>
      </c>
      <c r="BF2359" s="2">
        <v>11.3</v>
      </c>
      <c r="BG2359" s="10">
        <v>6</v>
      </c>
      <c r="BH2359" s="21">
        <f t="shared" si="297"/>
        <v>8.4072000000000001E-3</v>
      </c>
      <c r="BI2359" s="22">
        <f t="shared" si="297"/>
        <v>5.7529999999999994E-3</v>
      </c>
      <c r="BJ2359" s="21">
        <f>BH2359-BI2359</f>
        <v>2.6542000000000007E-3</v>
      </c>
      <c r="BK2359" s="21">
        <v>2.52216E-2</v>
      </c>
      <c r="BL2359" s="22">
        <v>1.7258999999999997E-2</v>
      </c>
      <c r="BM2359" s="21">
        <v>7.9626000000000037E-3</v>
      </c>
      <c r="BN2359" s="21">
        <f t="shared" si="299"/>
        <v>0.1008864</v>
      </c>
      <c r="BO2359" s="22">
        <f t="shared" si="299"/>
        <v>6.9035999999999986E-2</v>
      </c>
      <c r="BP2359" s="21">
        <f t="shared" si="299"/>
        <v>3.1850400000000015E-2</v>
      </c>
    </row>
    <row r="2360" spans="1:68" ht="11.1" hidden="1" customHeight="1" outlineLevel="2" x14ac:dyDescent="0.2">
      <c r="A2360" s="10"/>
      <c r="B2360" s="18"/>
      <c r="C2360" s="18"/>
      <c r="D2360" s="18"/>
      <c r="E2360" s="23" t="s">
        <v>2101</v>
      </c>
      <c r="F2360" s="208">
        <v>3.202</v>
      </c>
      <c r="G2360" s="208">
        <v>2.0840000000000001</v>
      </c>
      <c r="H2360" s="208">
        <v>1.347</v>
      </c>
      <c r="I2360" s="239">
        <v>1.121</v>
      </c>
      <c r="J2360" s="239"/>
      <c r="K2360" s="24"/>
      <c r="L2360" s="24"/>
      <c r="M2360" s="24"/>
      <c r="N2360" s="24"/>
      <c r="O2360" s="24"/>
      <c r="P2360" s="208">
        <v>1.9139999999999999</v>
      </c>
      <c r="Q2360" s="208">
        <v>2.9529999999999998</v>
      </c>
      <c r="R2360" s="208">
        <v>4.3730000000000002</v>
      </c>
      <c r="S2360" s="208">
        <v>4.9269999999999996</v>
      </c>
      <c r="T2360" s="208">
        <v>4.5259999999999998</v>
      </c>
      <c r="U2360" s="208">
        <v>2.6040000000000001</v>
      </c>
      <c r="V2360" s="208">
        <v>1.0549999999999999</v>
      </c>
      <c r="W2360" s="208">
        <v>6.7000000000000004E-2</v>
      </c>
      <c r="X2360" s="208">
        <v>5.8000000000000003E-2</v>
      </c>
      <c r="Y2360" s="24"/>
      <c r="Z2360" s="24"/>
      <c r="AA2360" s="24"/>
      <c r="AB2360" s="208">
        <v>1.202</v>
      </c>
      <c r="AC2360" s="208">
        <v>3.53</v>
      </c>
      <c r="AD2360" s="208">
        <v>4.798</v>
      </c>
      <c r="AE2360" s="208">
        <v>4.7640000000000002</v>
      </c>
      <c r="AF2360" s="208">
        <v>2.9020000000000001</v>
      </c>
      <c r="AG2360" s="208">
        <v>2.2930000000000001</v>
      </c>
      <c r="AH2360" s="208">
        <v>1.3280000000000001</v>
      </c>
      <c r="AI2360" s="208">
        <v>0.10299999999999999</v>
      </c>
      <c r="AJ2360" s="208">
        <v>4.8000000000000001E-2</v>
      </c>
      <c r="AK2360" s="24"/>
      <c r="AL2360" s="24"/>
      <c r="AM2360" s="208">
        <v>0.23799999999999999</v>
      </c>
      <c r="AN2360" s="208">
        <v>1.206</v>
      </c>
      <c r="AO2360" s="208">
        <v>3.9119999999999999</v>
      </c>
      <c r="AP2360" s="208">
        <v>2.996</v>
      </c>
      <c r="AQ2360" s="208">
        <v>3.76</v>
      </c>
      <c r="AR2360" s="208">
        <v>5.7530000000000001</v>
      </c>
      <c r="AS2360" s="208">
        <v>3.17</v>
      </c>
      <c r="AT2360" s="208">
        <v>1.6180000000000001</v>
      </c>
      <c r="AU2360" s="24"/>
      <c r="AV2360" s="24"/>
      <c r="AW2360" s="24"/>
      <c r="AX2360" s="24"/>
      <c r="AY2360" s="208">
        <v>1.7190000000000001</v>
      </c>
      <c r="AZ2360" s="208">
        <v>1.56</v>
      </c>
      <c r="BA2360" s="208">
        <v>3.8029999999999999</v>
      </c>
      <c r="BB2360" s="21">
        <f t="shared" si="298"/>
        <v>5.7530000000000001</v>
      </c>
      <c r="BC2360" s="21"/>
      <c r="BD2360" s="22">
        <f t="shared" si="294"/>
        <v>7.73252688172043</v>
      </c>
      <c r="BE2360" s="21"/>
      <c r="BG2360" s="10"/>
      <c r="BH2360" s="21">
        <f t="shared" si="297"/>
        <v>0</v>
      </c>
      <c r="BI2360" s="22">
        <f t="shared" si="297"/>
        <v>5.7529999999999994E-3</v>
      </c>
      <c r="BJ2360" s="21"/>
      <c r="BK2360" s="21">
        <v>0</v>
      </c>
      <c r="BL2360" s="22">
        <v>1.7258999999999997E-2</v>
      </c>
      <c r="BM2360" s="21"/>
      <c r="BN2360" s="21">
        <f t="shared" si="299"/>
        <v>0</v>
      </c>
      <c r="BO2360" s="22">
        <f t="shared" si="299"/>
        <v>6.9035999999999986E-2</v>
      </c>
      <c r="BP2360" s="21">
        <f t="shared" si="299"/>
        <v>0</v>
      </c>
    </row>
    <row r="2361" spans="1:68" ht="11.1" hidden="1" customHeight="1" outlineLevel="1" collapsed="1" x14ac:dyDescent="0.2">
      <c r="A2361" s="10"/>
      <c r="B2361" s="18"/>
      <c r="C2361" s="18"/>
      <c r="D2361" s="18"/>
      <c r="E2361" s="19" t="s">
        <v>2102</v>
      </c>
      <c r="F2361" s="209">
        <v>10.669</v>
      </c>
      <c r="G2361" s="209">
        <v>8.2140000000000004</v>
      </c>
      <c r="H2361" s="209">
        <v>5.3070000000000004</v>
      </c>
      <c r="I2361" s="240">
        <v>5.1150000000000002</v>
      </c>
      <c r="J2361" s="240"/>
      <c r="K2361" s="209">
        <v>1.5029999999999999</v>
      </c>
      <c r="L2361" s="20"/>
      <c r="M2361" s="20"/>
      <c r="N2361" s="20"/>
      <c r="O2361" s="209">
        <v>0.755</v>
      </c>
      <c r="P2361" s="209">
        <v>4.37</v>
      </c>
      <c r="Q2361" s="209">
        <v>5.7309999999999999</v>
      </c>
      <c r="R2361" s="209">
        <v>6.7190000000000003</v>
      </c>
      <c r="S2361" s="209">
        <v>14.452</v>
      </c>
      <c r="T2361" s="209">
        <v>2.1339999999999999</v>
      </c>
      <c r="U2361" s="209">
        <v>5.8970000000000002</v>
      </c>
      <c r="V2361" s="209">
        <v>1.387</v>
      </c>
      <c r="W2361" s="209">
        <v>3.996</v>
      </c>
      <c r="X2361" s="209">
        <v>0.46200000000000002</v>
      </c>
      <c r="Y2361" s="209">
        <v>1.2330000000000001</v>
      </c>
      <c r="Z2361" s="209">
        <v>0.129</v>
      </c>
      <c r="AA2361" s="209">
        <v>0.86</v>
      </c>
      <c r="AB2361" s="209">
        <v>3.887</v>
      </c>
      <c r="AC2361" s="209">
        <v>7.3330000000000002</v>
      </c>
      <c r="AD2361" s="209">
        <v>7.3689999999999998</v>
      </c>
      <c r="AE2361" s="209">
        <v>9.0359999999999996</v>
      </c>
      <c r="AF2361" s="209">
        <v>8.516</v>
      </c>
      <c r="AG2361" s="209">
        <v>4.5039999999999996</v>
      </c>
      <c r="AH2361" s="209">
        <v>3.5609999999999999</v>
      </c>
      <c r="AI2361" s="209">
        <v>1.859</v>
      </c>
      <c r="AJ2361" s="209">
        <v>0.69199999999999995</v>
      </c>
      <c r="AK2361" s="20"/>
      <c r="AL2361" s="209">
        <v>0.313</v>
      </c>
      <c r="AM2361" s="209">
        <v>1.365</v>
      </c>
      <c r="AN2361" s="209">
        <v>4.5679999999999996</v>
      </c>
      <c r="AO2361" s="209">
        <v>8.7140000000000004</v>
      </c>
      <c r="AP2361" s="209">
        <v>8.9930000000000003</v>
      </c>
      <c r="AQ2361" s="209">
        <v>7.9960000000000004</v>
      </c>
      <c r="AR2361" s="209">
        <v>10.411</v>
      </c>
      <c r="AS2361" s="209">
        <v>5.944</v>
      </c>
      <c r="AT2361" s="209">
        <v>5.2610000000000001</v>
      </c>
      <c r="AU2361" s="209">
        <v>3.218</v>
      </c>
      <c r="AV2361" s="209">
        <v>0.316</v>
      </c>
      <c r="AW2361" s="209">
        <v>0.20899999999999999</v>
      </c>
      <c r="AX2361" s="20"/>
      <c r="AY2361" s="209">
        <v>2.3650000000000002</v>
      </c>
      <c r="AZ2361" s="209">
        <v>3.3279999999999998</v>
      </c>
      <c r="BA2361" s="209">
        <v>6.2089999999999996</v>
      </c>
      <c r="BB2361" s="21">
        <f>BB2362+BB2363</f>
        <v>15.760999999999999</v>
      </c>
      <c r="BC2361" s="21">
        <f>BD2361</f>
        <v>21.184139784946236</v>
      </c>
      <c r="BD2361" s="22">
        <f t="shared" si="294"/>
        <v>21.184139784946236</v>
      </c>
      <c r="BE2361" s="21">
        <f>BC2361-BD2361</f>
        <v>0</v>
      </c>
      <c r="BF2361" s="2">
        <v>16.8</v>
      </c>
      <c r="BG2361" s="10">
        <v>6</v>
      </c>
      <c r="BH2361" s="21">
        <f t="shared" si="297"/>
        <v>1.5760999999999997E-2</v>
      </c>
      <c r="BI2361" s="22">
        <f t="shared" si="297"/>
        <v>1.5760999999999997E-2</v>
      </c>
      <c r="BJ2361" s="21">
        <f>BH2361-BI2361</f>
        <v>0</v>
      </c>
      <c r="BK2361" s="21">
        <v>4.7282999999999992E-2</v>
      </c>
      <c r="BL2361" s="22">
        <v>4.7282999999999992E-2</v>
      </c>
      <c r="BM2361" s="21">
        <v>0</v>
      </c>
      <c r="BN2361" s="21">
        <f t="shared" si="299"/>
        <v>0.18913199999999997</v>
      </c>
      <c r="BO2361" s="22">
        <f t="shared" si="299"/>
        <v>0.18913199999999997</v>
      </c>
      <c r="BP2361" s="21">
        <f t="shared" si="299"/>
        <v>0</v>
      </c>
    </row>
    <row r="2362" spans="1:68" ht="11.1" hidden="1" customHeight="1" outlineLevel="2" x14ac:dyDescent="0.2">
      <c r="A2362" s="10"/>
      <c r="B2362" s="18"/>
      <c r="C2362" s="18"/>
      <c r="D2362" s="18"/>
      <c r="E2362" s="23" t="s">
        <v>2103</v>
      </c>
      <c r="F2362" s="208">
        <v>3.004</v>
      </c>
      <c r="G2362" s="208">
        <v>2.44</v>
      </c>
      <c r="H2362" s="208">
        <v>1.5569999999999999</v>
      </c>
      <c r="I2362" s="239">
        <v>1.534</v>
      </c>
      <c r="J2362" s="239"/>
      <c r="K2362" s="24"/>
      <c r="L2362" s="24"/>
      <c r="M2362" s="24"/>
      <c r="N2362" s="24"/>
      <c r="O2362" s="24"/>
      <c r="P2362" s="208">
        <v>1.212</v>
      </c>
      <c r="Q2362" s="208">
        <v>1.1579999999999999</v>
      </c>
      <c r="R2362" s="208">
        <v>1.552</v>
      </c>
      <c r="S2362" s="208">
        <v>2.0339999999999998</v>
      </c>
      <c r="T2362" s="208">
        <v>1.855</v>
      </c>
      <c r="U2362" s="208">
        <v>1.524</v>
      </c>
      <c r="V2362" s="208">
        <v>0.70499999999999996</v>
      </c>
      <c r="W2362" s="24"/>
      <c r="X2362" s="24"/>
      <c r="Y2362" s="24"/>
      <c r="Z2362" s="24"/>
      <c r="AA2362" s="24"/>
      <c r="AB2362" s="208">
        <v>0.79</v>
      </c>
      <c r="AC2362" s="208">
        <v>1.8420000000000001</v>
      </c>
      <c r="AD2362" s="208">
        <v>2.3050000000000002</v>
      </c>
      <c r="AE2362" s="208">
        <v>2.6259999999999999</v>
      </c>
      <c r="AF2362" s="208">
        <v>2.1869999999999998</v>
      </c>
      <c r="AG2362" s="208">
        <v>1.6259999999999999</v>
      </c>
      <c r="AH2362" s="208">
        <v>1.081</v>
      </c>
      <c r="AI2362" s="208">
        <v>0.127</v>
      </c>
      <c r="AJ2362" s="24"/>
      <c r="AK2362" s="24"/>
      <c r="AL2362" s="24"/>
      <c r="AM2362" s="24"/>
      <c r="AN2362" s="208">
        <v>1.669</v>
      </c>
      <c r="AO2362" s="208">
        <v>3.1789999999999998</v>
      </c>
      <c r="AP2362" s="208">
        <v>3.0249999999999999</v>
      </c>
      <c r="AQ2362" s="208">
        <v>2.3940000000000001</v>
      </c>
      <c r="AR2362" s="208">
        <v>3.343</v>
      </c>
      <c r="AS2362" s="208">
        <v>1.994</v>
      </c>
      <c r="AT2362" s="208">
        <v>1.8080000000000001</v>
      </c>
      <c r="AU2362" s="208">
        <v>0.93500000000000005</v>
      </c>
      <c r="AV2362" s="24"/>
      <c r="AW2362" s="24"/>
      <c r="AX2362" s="24"/>
      <c r="AY2362" s="208">
        <v>0.47799999999999998</v>
      </c>
      <c r="AZ2362" s="208">
        <v>0.872</v>
      </c>
      <c r="BA2362" s="208">
        <v>1.8440000000000001</v>
      </c>
      <c r="BB2362" s="21">
        <f t="shared" si="298"/>
        <v>3.343</v>
      </c>
      <c r="BC2362" s="21"/>
      <c r="BD2362" s="22">
        <f t="shared" si="294"/>
        <v>4.493279569892473</v>
      </c>
      <c r="BE2362" s="21"/>
      <c r="BG2362" s="10"/>
      <c r="BH2362" s="21">
        <f t="shared" si="297"/>
        <v>0</v>
      </c>
      <c r="BI2362" s="22">
        <f t="shared" si="297"/>
        <v>3.3430000000000001E-3</v>
      </c>
      <c r="BJ2362" s="21"/>
      <c r="BK2362" s="21">
        <v>0</v>
      </c>
      <c r="BL2362" s="22">
        <v>1.0029E-2</v>
      </c>
      <c r="BM2362" s="21"/>
      <c r="BN2362" s="21">
        <f t="shared" si="299"/>
        <v>0</v>
      </c>
      <c r="BO2362" s="22">
        <f t="shared" si="299"/>
        <v>4.0115999999999999E-2</v>
      </c>
      <c r="BP2362" s="21">
        <f t="shared" si="299"/>
        <v>0</v>
      </c>
    </row>
    <row r="2363" spans="1:68" ht="11.1" hidden="1" customHeight="1" outlineLevel="2" x14ac:dyDescent="0.2">
      <c r="A2363" s="10"/>
      <c r="B2363" s="18"/>
      <c r="C2363" s="18"/>
      <c r="D2363" s="18"/>
      <c r="E2363" s="23" t="s">
        <v>2104</v>
      </c>
      <c r="F2363" s="208">
        <v>7.665</v>
      </c>
      <c r="G2363" s="208">
        <v>5.774</v>
      </c>
      <c r="H2363" s="208">
        <v>3.75</v>
      </c>
      <c r="I2363" s="239">
        <v>3.581</v>
      </c>
      <c r="J2363" s="239"/>
      <c r="K2363" s="208">
        <v>1.5029999999999999</v>
      </c>
      <c r="L2363" s="24"/>
      <c r="M2363" s="24"/>
      <c r="N2363" s="24"/>
      <c r="O2363" s="208">
        <v>0.755</v>
      </c>
      <c r="P2363" s="208">
        <v>3.1579999999999999</v>
      </c>
      <c r="Q2363" s="208">
        <v>4.5730000000000004</v>
      </c>
      <c r="R2363" s="208">
        <v>5.1669999999999998</v>
      </c>
      <c r="S2363" s="208">
        <v>12.417999999999999</v>
      </c>
      <c r="T2363" s="208">
        <v>0.27900000000000003</v>
      </c>
      <c r="U2363" s="208">
        <v>4.3730000000000002</v>
      </c>
      <c r="V2363" s="208">
        <v>0.68200000000000005</v>
      </c>
      <c r="W2363" s="208">
        <v>3.996</v>
      </c>
      <c r="X2363" s="208">
        <v>0.46200000000000002</v>
      </c>
      <c r="Y2363" s="208">
        <v>1.2330000000000001</v>
      </c>
      <c r="Z2363" s="208">
        <v>0.129</v>
      </c>
      <c r="AA2363" s="208">
        <v>0.86</v>
      </c>
      <c r="AB2363" s="208">
        <v>3.097</v>
      </c>
      <c r="AC2363" s="208">
        <v>5.4909999999999997</v>
      </c>
      <c r="AD2363" s="208">
        <v>5.0640000000000001</v>
      </c>
      <c r="AE2363" s="208">
        <v>6.41</v>
      </c>
      <c r="AF2363" s="208">
        <v>6.3289999999999997</v>
      </c>
      <c r="AG2363" s="208">
        <v>2.8780000000000001</v>
      </c>
      <c r="AH2363" s="208">
        <v>2.48</v>
      </c>
      <c r="AI2363" s="208">
        <v>1.732</v>
      </c>
      <c r="AJ2363" s="208">
        <v>0.69199999999999995</v>
      </c>
      <c r="AK2363" s="24"/>
      <c r="AL2363" s="208">
        <v>0.313</v>
      </c>
      <c r="AM2363" s="208">
        <v>1.365</v>
      </c>
      <c r="AN2363" s="208">
        <v>2.899</v>
      </c>
      <c r="AO2363" s="208">
        <v>5.5350000000000001</v>
      </c>
      <c r="AP2363" s="208">
        <v>5.968</v>
      </c>
      <c r="AQ2363" s="208">
        <v>5.6020000000000003</v>
      </c>
      <c r="AR2363" s="208">
        <v>7.0679999999999996</v>
      </c>
      <c r="AS2363" s="208">
        <v>3.95</v>
      </c>
      <c r="AT2363" s="208">
        <v>3.4529999999999998</v>
      </c>
      <c r="AU2363" s="208">
        <v>2.2829999999999999</v>
      </c>
      <c r="AV2363" s="208">
        <v>0.316</v>
      </c>
      <c r="AW2363" s="208">
        <v>0.20899999999999999</v>
      </c>
      <c r="AX2363" s="24"/>
      <c r="AY2363" s="208">
        <v>1.887</v>
      </c>
      <c r="AZ2363" s="208">
        <v>2.456</v>
      </c>
      <c r="BA2363" s="208">
        <v>4.3650000000000002</v>
      </c>
      <c r="BB2363" s="21">
        <f t="shared" si="298"/>
        <v>12.417999999999999</v>
      </c>
      <c r="BC2363" s="21"/>
      <c r="BD2363" s="22">
        <f t="shared" si="294"/>
        <v>16.69086021505376</v>
      </c>
      <c r="BE2363" s="21"/>
      <c r="BG2363" s="10"/>
      <c r="BH2363" s="21">
        <f t="shared" si="297"/>
        <v>0</v>
      </c>
      <c r="BI2363" s="22">
        <f t="shared" si="297"/>
        <v>1.2417999999999998E-2</v>
      </c>
      <c r="BJ2363" s="21"/>
      <c r="BK2363" s="21">
        <v>0</v>
      </c>
      <c r="BL2363" s="22">
        <v>3.7253999999999995E-2</v>
      </c>
      <c r="BM2363" s="21"/>
      <c r="BN2363" s="21">
        <f t="shared" si="299"/>
        <v>0</v>
      </c>
      <c r="BO2363" s="22">
        <f t="shared" si="299"/>
        <v>0.14901599999999998</v>
      </c>
      <c r="BP2363" s="21">
        <f t="shared" si="299"/>
        <v>0</v>
      </c>
    </row>
    <row r="2364" spans="1:68" ht="11.1" hidden="1" customHeight="1" outlineLevel="1" collapsed="1" x14ac:dyDescent="0.2">
      <c r="A2364" s="10"/>
      <c r="B2364" s="18"/>
      <c r="C2364" s="18"/>
      <c r="D2364" s="18"/>
      <c r="E2364" s="19" t="s">
        <v>2105</v>
      </c>
      <c r="F2364" s="209">
        <v>2.4500000000000002</v>
      </c>
      <c r="G2364" s="209">
        <v>1.87</v>
      </c>
      <c r="H2364" s="209">
        <v>1.33</v>
      </c>
      <c r="I2364" s="240">
        <v>1.0249999999999999</v>
      </c>
      <c r="J2364" s="240"/>
      <c r="K2364" s="20"/>
      <c r="L2364" s="20"/>
      <c r="M2364" s="20"/>
      <c r="N2364" s="20"/>
      <c r="O2364" s="20"/>
      <c r="P2364" s="209">
        <v>1.2350000000000001</v>
      </c>
      <c r="Q2364" s="209">
        <v>1.89</v>
      </c>
      <c r="R2364" s="209">
        <v>1.85</v>
      </c>
      <c r="S2364" s="209">
        <v>2.65</v>
      </c>
      <c r="T2364" s="209">
        <v>2.2999999999999998</v>
      </c>
      <c r="U2364" s="209">
        <v>1.55</v>
      </c>
      <c r="V2364" s="209">
        <v>0.7</v>
      </c>
      <c r="W2364" s="209">
        <v>0.27</v>
      </c>
      <c r="X2364" s="20"/>
      <c r="Y2364" s="20"/>
      <c r="Z2364" s="20"/>
      <c r="AA2364" s="20"/>
      <c r="AB2364" s="209">
        <v>1.1499999999999999</v>
      </c>
      <c r="AC2364" s="209">
        <v>1.58</v>
      </c>
      <c r="AD2364" s="209">
        <v>2.25</v>
      </c>
      <c r="AE2364" s="209">
        <v>2.6</v>
      </c>
      <c r="AF2364" s="209">
        <v>2.2000000000000002</v>
      </c>
      <c r="AG2364" s="209">
        <v>1.1000000000000001</v>
      </c>
      <c r="AH2364" s="209">
        <v>0.75</v>
      </c>
      <c r="AI2364" s="209">
        <v>0.55000000000000004</v>
      </c>
      <c r="AJ2364" s="209">
        <v>5.7000000000000002E-2</v>
      </c>
      <c r="AK2364" s="20"/>
      <c r="AL2364" s="20"/>
      <c r="AM2364" s="209">
        <v>0.34300000000000003</v>
      </c>
      <c r="AN2364" s="209">
        <v>3.5990000000000002</v>
      </c>
      <c r="AO2364" s="209">
        <v>9.65</v>
      </c>
      <c r="AP2364" s="209">
        <v>14.2</v>
      </c>
      <c r="AQ2364" s="209">
        <v>13.25</v>
      </c>
      <c r="AR2364" s="209">
        <v>13.67</v>
      </c>
      <c r="AS2364" s="209">
        <v>7.23</v>
      </c>
      <c r="AT2364" s="209">
        <v>3.55</v>
      </c>
      <c r="AU2364" s="209">
        <v>0.45</v>
      </c>
      <c r="AV2364" s="20"/>
      <c r="AW2364" s="20"/>
      <c r="AX2364" s="20"/>
      <c r="AY2364" s="209">
        <v>0.247</v>
      </c>
      <c r="AZ2364" s="209">
        <v>1.3029999999999999</v>
      </c>
      <c r="BA2364" s="209">
        <v>3.4</v>
      </c>
      <c r="BB2364" s="21">
        <f>BB2365+BB2366</f>
        <v>14.25</v>
      </c>
      <c r="BC2364" s="21">
        <f>BD2364</f>
        <v>19.153225806451612</v>
      </c>
      <c r="BD2364" s="22">
        <f t="shared" si="294"/>
        <v>19.153225806451612</v>
      </c>
      <c r="BE2364" s="21">
        <f>BC2364-BD2364</f>
        <v>0</v>
      </c>
      <c r="BF2364" s="2">
        <v>11.35</v>
      </c>
      <c r="BG2364" s="10">
        <v>6</v>
      </c>
      <c r="BH2364" s="21">
        <f t="shared" si="297"/>
        <v>1.4249999999999999E-2</v>
      </c>
      <c r="BI2364" s="22">
        <f t="shared" si="297"/>
        <v>1.4249999999999999E-2</v>
      </c>
      <c r="BJ2364" s="21">
        <f>BH2364-BI2364</f>
        <v>0</v>
      </c>
      <c r="BK2364" s="21">
        <v>4.2749999999999996E-2</v>
      </c>
      <c r="BL2364" s="22">
        <v>4.2749999999999996E-2</v>
      </c>
      <c r="BM2364" s="21">
        <v>0</v>
      </c>
      <c r="BN2364" s="21">
        <f t="shared" si="299"/>
        <v>0.17099999999999999</v>
      </c>
      <c r="BO2364" s="22">
        <f t="shared" si="299"/>
        <v>0.17099999999999999</v>
      </c>
      <c r="BP2364" s="21">
        <f t="shared" si="299"/>
        <v>0</v>
      </c>
    </row>
    <row r="2365" spans="1:68" ht="11.1" hidden="1" customHeight="1" outlineLevel="2" x14ac:dyDescent="0.2">
      <c r="A2365" s="10"/>
      <c r="B2365" s="18"/>
      <c r="C2365" s="18"/>
      <c r="D2365" s="18"/>
      <c r="E2365" s="23" t="s">
        <v>2106</v>
      </c>
      <c r="F2365" s="208">
        <v>2.4500000000000002</v>
      </c>
      <c r="G2365" s="208">
        <v>1.87</v>
      </c>
      <c r="H2365" s="208">
        <v>1.33</v>
      </c>
      <c r="I2365" s="239">
        <v>1.0249999999999999</v>
      </c>
      <c r="J2365" s="239"/>
      <c r="K2365" s="24"/>
      <c r="L2365" s="24"/>
      <c r="M2365" s="24"/>
      <c r="N2365" s="24"/>
      <c r="O2365" s="24"/>
      <c r="P2365" s="208">
        <v>1.2350000000000001</v>
      </c>
      <c r="Q2365" s="208">
        <v>1.89</v>
      </c>
      <c r="R2365" s="208">
        <v>1.85</v>
      </c>
      <c r="S2365" s="208">
        <v>2.65</v>
      </c>
      <c r="T2365" s="208">
        <v>2.2999999999999998</v>
      </c>
      <c r="U2365" s="208">
        <v>1.55</v>
      </c>
      <c r="V2365" s="208">
        <v>0.7</v>
      </c>
      <c r="W2365" s="208">
        <v>0.27</v>
      </c>
      <c r="X2365" s="24"/>
      <c r="Y2365" s="24"/>
      <c r="Z2365" s="24"/>
      <c r="AA2365" s="24"/>
      <c r="AB2365" s="208">
        <v>1.1499999999999999</v>
      </c>
      <c r="AC2365" s="208">
        <v>1.58</v>
      </c>
      <c r="AD2365" s="208">
        <v>2.25</v>
      </c>
      <c r="AE2365" s="208">
        <v>2.6</v>
      </c>
      <c r="AF2365" s="208">
        <v>2.2000000000000002</v>
      </c>
      <c r="AG2365" s="208">
        <v>1.1000000000000001</v>
      </c>
      <c r="AH2365" s="208">
        <v>0.75</v>
      </c>
      <c r="AI2365" s="208">
        <v>0.55000000000000004</v>
      </c>
      <c r="AJ2365" s="208">
        <v>5.7000000000000002E-2</v>
      </c>
      <c r="AK2365" s="24"/>
      <c r="AL2365" s="24"/>
      <c r="AM2365" s="208">
        <v>0.34300000000000003</v>
      </c>
      <c r="AN2365" s="208">
        <v>0.9</v>
      </c>
      <c r="AO2365" s="208">
        <v>1.85</v>
      </c>
      <c r="AP2365" s="208">
        <v>2.6</v>
      </c>
      <c r="AQ2365" s="208">
        <v>2.4500000000000002</v>
      </c>
      <c r="AR2365" s="208">
        <v>2.57</v>
      </c>
      <c r="AS2365" s="208">
        <v>1.38</v>
      </c>
      <c r="AT2365" s="208">
        <v>0.95</v>
      </c>
      <c r="AU2365" s="208">
        <v>0.45</v>
      </c>
      <c r="AV2365" s="24"/>
      <c r="AW2365" s="24"/>
      <c r="AX2365" s="24"/>
      <c r="AY2365" s="208">
        <v>0.247</v>
      </c>
      <c r="AZ2365" s="208">
        <v>0.753</v>
      </c>
      <c r="BA2365" s="208">
        <v>1.3</v>
      </c>
      <c r="BB2365" s="21">
        <f t="shared" si="298"/>
        <v>2.65</v>
      </c>
      <c r="BC2365" s="21"/>
      <c r="BD2365" s="22">
        <f t="shared" si="294"/>
        <v>3.561827956989247</v>
      </c>
      <c r="BE2365" s="21"/>
      <c r="BG2365" s="10"/>
      <c r="BH2365" s="21">
        <f t="shared" si="297"/>
        <v>0</v>
      </c>
      <c r="BI2365" s="22">
        <f t="shared" si="297"/>
        <v>2.6499999999999996E-3</v>
      </c>
      <c r="BJ2365" s="21"/>
      <c r="BK2365" s="21">
        <v>0</v>
      </c>
      <c r="BL2365" s="22">
        <v>7.9499999999999987E-3</v>
      </c>
      <c r="BM2365" s="21"/>
      <c r="BN2365" s="21">
        <f t="shared" si="299"/>
        <v>0</v>
      </c>
      <c r="BO2365" s="22">
        <f t="shared" si="299"/>
        <v>3.1799999999999995E-2</v>
      </c>
      <c r="BP2365" s="21">
        <f t="shared" si="299"/>
        <v>0</v>
      </c>
    </row>
    <row r="2366" spans="1:68" ht="11.1" hidden="1" customHeight="1" outlineLevel="2" x14ac:dyDescent="0.2">
      <c r="A2366" s="10"/>
      <c r="B2366" s="18"/>
      <c r="C2366" s="18"/>
      <c r="D2366" s="18"/>
      <c r="E2366" s="23" t="s">
        <v>2107</v>
      </c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4"/>
      <c r="AC2366" s="24"/>
      <c r="AD2366" s="24"/>
      <c r="AE2366" s="24"/>
      <c r="AF2366" s="24"/>
      <c r="AG2366" s="24"/>
      <c r="AH2366" s="24"/>
      <c r="AI2366" s="24"/>
      <c r="AJ2366" s="24"/>
      <c r="AK2366" s="24"/>
      <c r="AL2366" s="24"/>
      <c r="AM2366" s="24"/>
      <c r="AN2366" s="208">
        <v>2.6989999999999998</v>
      </c>
      <c r="AO2366" s="208">
        <v>7.8</v>
      </c>
      <c r="AP2366" s="208">
        <v>11.6</v>
      </c>
      <c r="AQ2366" s="208">
        <v>10.8</v>
      </c>
      <c r="AR2366" s="208">
        <v>11.1</v>
      </c>
      <c r="AS2366" s="208">
        <v>5.85</v>
      </c>
      <c r="AT2366" s="208">
        <v>2.6</v>
      </c>
      <c r="AU2366" s="24"/>
      <c r="AV2366" s="24"/>
      <c r="AW2366" s="24"/>
      <c r="AX2366" s="24"/>
      <c r="AY2366" s="24"/>
      <c r="AZ2366" s="208">
        <v>0.55000000000000004</v>
      </c>
      <c r="BA2366" s="208">
        <v>2.1</v>
      </c>
      <c r="BB2366" s="21">
        <f t="shared" si="298"/>
        <v>11.6</v>
      </c>
      <c r="BC2366" s="21"/>
      <c r="BD2366" s="22">
        <f t="shared" si="294"/>
        <v>15.591397849462366</v>
      </c>
      <c r="BE2366" s="21"/>
      <c r="BG2366" s="10"/>
      <c r="BH2366" s="21">
        <f t="shared" si="297"/>
        <v>0</v>
      </c>
      <c r="BI2366" s="22">
        <f t="shared" si="297"/>
        <v>1.1599999999999999E-2</v>
      </c>
      <c r="BJ2366" s="21"/>
      <c r="BK2366" s="21">
        <v>0</v>
      </c>
      <c r="BL2366" s="22">
        <v>3.4799999999999998E-2</v>
      </c>
      <c r="BM2366" s="21"/>
      <c r="BN2366" s="21">
        <f t="shared" si="299"/>
        <v>0</v>
      </c>
      <c r="BO2366" s="22">
        <f t="shared" si="299"/>
        <v>0.13919999999999999</v>
      </c>
      <c r="BP2366" s="21">
        <f t="shared" si="299"/>
        <v>0</v>
      </c>
    </row>
    <row r="2367" spans="1:68" ht="11.1" hidden="1" customHeight="1" outlineLevel="1" collapsed="1" x14ac:dyDescent="0.2">
      <c r="A2367" s="10"/>
      <c r="B2367" s="18"/>
      <c r="C2367" s="18"/>
      <c r="D2367" s="18"/>
      <c r="E2367" s="19" t="s">
        <v>352</v>
      </c>
      <c r="F2367" s="209">
        <v>21.550999999999998</v>
      </c>
      <c r="G2367" s="209">
        <v>92.872</v>
      </c>
      <c r="H2367" s="209">
        <v>17.14</v>
      </c>
      <c r="I2367" s="240">
        <v>20.667000000000002</v>
      </c>
      <c r="J2367" s="240"/>
      <c r="K2367" s="209">
        <v>4.99</v>
      </c>
      <c r="L2367" s="209">
        <v>3.2770000000000001</v>
      </c>
      <c r="M2367" s="20"/>
      <c r="N2367" s="20"/>
      <c r="O2367" s="209">
        <v>3.7810000000000001</v>
      </c>
      <c r="P2367" s="209">
        <v>14.14</v>
      </c>
      <c r="Q2367" s="209">
        <v>14.364000000000001</v>
      </c>
      <c r="R2367" s="209">
        <v>19.986000000000001</v>
      </c>
      <c r="S2367" s="209">
        <v>25.038</v>
      </c>
      <c r="T2367" s="209">
        <v>30.841999999999999</v>
      </c>
      <c r="U2367" s="209">
        <v>17.559000000000001</v>
      </c>
      <c r="V2367" s="209">
        <v>6.9349999999999996</v>
      </c>
      <c r="W2367" s="209">
        <v>4.6849999999999996</v>
      </c>
      <c r="X2367" s="209">
        <v>0.191</v>
      </c>
      <c r="Y2367" s="20"/>
      <c r="Z2367" s="20"/>
      <c r="AA2367" s="209">
        <v>5.4770000000000003</v>
      </c>
      <c r="AB2367" s="209">
        <v>8.5589999999999993</v>
      </c>
      <c r="AC2367" s="209">
        <v>24.17</v>
      </c>
      <c r="AD2367" s="209">
        <v>29.428000000000001</v>
      </c>
      <c r="AE2367" s="209">
        <v>28.574000000000002</v>
      </c>
      <c r="AF2367" s="209">
        <v>76.234999999999999</v>
      </c>
      <c r="AG2367" s="209">
        <v>21.318999999999999</v>
      </c>
      <c r="AH2367" s="209">
        <v>-37.073999999999998</v>
      </c>
      <c r="AI2367" s="209">
        <v>6.4139999999999997</v>
      </c>
      <c r="AJ2367" s="209">
        <v>1.0229999999999999</v>
      </c>
      <c r="AK2367" s="20"/>
      <c r="AL2367" s="20"/>
      <c r="AM2367" s="209">
        <v>1.081</v>
      </c>
      <c r="AN2367" s="209">
        <v>12.327999999999999</v>
      </c>
      <c r="AO2367" s="209">
        <v>20.423999999999999</v>
      </c>
      <c r="AP2367" s="209">
        <v>38.25</v>
      </c>
      <c r="AQ2367" s="209">
        <v>33.146000000000001</v>
      </c>
      <c r="AR2367" s="209">
        <v>32.581000000000003</v>
      </c>
      <c r="AS2367" s="209">
        <v>20.425000000000001</v>
      </c>
      <c r="AT2367" s="209">
        <v>17.431000000000001</v>
      </c>
      <c r="AU2367" s="209">
        <v>6.6260000000000003</v>
      </c>
      <c r="AV2367" s="20"/>
      <c r="AW2367" s="20"/>
      <c r="AX2367" s="20"/>
      <c r="AY2367" s="209">
        <v>29.417000000000002</v>
      </c>
      <c r="AZ2367" s="209">
        <v>12.526999999999999</v>
      </c>
      <c r="BA2367" s="209">
        <v>13.259</v>
      </c>
      <c r="BB2367" s="21">
        <f>BB2368+BB2369+BB2370+BB2371+BB2372+BB2373+BB2374+BB2375+BB2376+BB2377+BB2378</f>
        <v>159.54499999999999</v>
      </c>
      <c r="BC2367" s="21">
        <f>BD2367</f>
        <v>214.44220430107526</v>
      </c>
      <c r="BD2367" s="22">
        <f t="shared" si="294"/>
        <v>214.44220430107526</v>
      </c>
      <c r="BE2367" s="21">
        <f>BC2367-BD2367</f>
        <v>0</v>
      </c>
      <c r="BF2367" s="2">
        <v>78.09</v>
      </c>
      <c r="BG2367" s="10">
        <v>5</v>
      </c>
      <c r="BH2367" s="21">
        <f t="shared" si="297"/>
        <v>0.15954499999999999</v>
      </c>
      <c r="BI2367" s="22">
        <f t="shared" si="297"/>
        <v>0.15954499999999999</v>
      </c>
      <c r="BJ2367" s="21">
        <f>BH2367-BI2367</f>
        <v>0</v>
      </c>
      <c r="BK2367" s="21">
        <v>0.43250099999999997</v>
      </c>
      <c r="BL2367" s="22">
        <v>0.43250099999999997</v>
      </c>
      <c r="BM2367" s="21">
        <v>0</v>
      </c>
      <c r="BN2367" s="21">
        <f t="shared" si="299"/>
        <v>1.7300039999999999</v>
      </c>
      <c r="BO2367" s="22">
        <f t="shared" si="299"/>
        <v>1.7300039999999999</v>
      </c>
      <c r="BP2367" s="21">
        <f t="shared" si="299"/>
        <v>0</v>
      </c>
    </row>
    <row r="2368" spans="1:68" ht="11.1" hidden="1" customHeight="1" outlineLevel="2" x14ac:dyDescent="0.2">
      <c r="A2368" s="10"/>
      <c r="B2368" s="18"/>
      <c r="C2368" s="18"/>
      <c r="D2368" s="18"/>
      <c r="E2368" s="23" t="s">
        <v>2108</v>
      </c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  <c r="X2368" s="24"/>
      <c r="Y2368" s="24"/>
      <c r="Z2368" s="24"/>
      <c r="AA2368" s="24"/>
      <c r="AB2368" s="24"/>
      <c r="AC2368" s="24"/>
      <c r="AD2368" s="24"/>
      <c r="AE2368" s="24"/>
      <c r="AF2368" s="24"/>
      <c r="AG2368" s="24"/>
      <c r="AH2368" s="208">
        <v>-48.19</v>
      </c>
      <c r="AI2368" s="24"/>
      <c r="AJ2368" s="24"/>
      <c r="AK2368" s="24"/>
      <c r="AL2368" s="24"/>
      <c r="AM2368" s="24"/>
      <c r="AN2368" s="24"/>
      <c r="AO2368" s="24"/>
      <c r="AP2368" s="24"/>
      <c r="AQ2368" s="24"/>
      <c r="AR2368" s="24"/>
      <c r="AS2368" s="24"/>
      <c r="AT2368" s="24"/>
      <c r="AU2368" s="24"/>
      <c r="AV2368" s="24"/>
      <c r="AW2368" s="24"/>
      <c r="AX2368" s="24"/>
      <c r="AY2368" s="24"/>
      <c r="AZ2368" s="24"/>
      <c r="BA2368" s="24"/>
      <c r="BB2368" s="21">
        <v>15.378</v>
      </c>
      <c r="BC2368" s="21"/>
      <c r="BD2368" s="22">
        <f t="shared" si="294"/>
        <v>20.669354838709676</v>
      </c>
      <c r="BE2368" s="21"/>
      <c r="BG2368" s="10"/>
      <c r="BH2368" s="21">
        <f t="shared" si="297"/>
        <v>0</v>
      </c>
      <c r="BI2368" s="22">
        <f t="shared" si="297"/>
        <v>1.5377999999999998E-2</v>
      </c>
      <c r="BJ2368" s="21"/>
      <c r="BK2368" s="21">
        <v>0</v>
      </c>
      <c r="BL2368" s="22">
        <v>0</v>
      </c>
      <c r="BM2368" s="21">
        <v>0</v>
      </c>
      <c r="BN2368" s="21">
        <f t="shared" si="299"/>
        <v>0</v>
      </c>
      <c r="BO2368" s="22">
        <f t="shared" si="299"/>
        <v>0</v>
      </c>
      <c r="BP2368" s="21">
        <f t="shared" si="299"/>
        <v>0</v>
      </c>
    </row>
    <row r="2369" spans="1:68" ht="11.1" hidden="1" customHeight="1" outlineLevel="2" x14ac:dyDescent="0.2">
      <c r="A2369" s="10"/>
      <c r="B2369" s="18"/>
      <c r="C2369" s="18"/>
      <c r="D2369" s="18"/>
      <c r="E2369" s="23" t="s">
        <v>2109</v>
      </c>
      <c r="F2369" s="24"/>
      <c r="G2369" s="208">
        <v>15.378</v>
      </c>
      <c r="H2369" s="208">
        <v>1.899</v>
      </c>
      <c r="I2369" s="239">
        <v>1.7929999999999999</v>
      </c>
      <c r="J2369" s="239"/>
      <c r="K2369" s="208">
        <v>0.83799999999999997</v>
      </c>
      <c r="L2369" s="208">
        <v>7.0000000000000007E-2</v>
      </c>
      <c r="M2369" s="24"/>
      <c r="N2369" s="24"/>
      <c r="O2369" s="208">
        <v>0.47099999999999997</v>
      </c>
      <c r="P2369" s="208">
        <v>5.09</v>
      </c>
      <c r="Q2369" s="208">
        <v>1.8149999999999999</v>
      </c>
      <c r="R2369" s="208">
        <v>2.6150000000000002</v>
      </c>
      <c r="S2369" s="208">
        <v>3.3759999999999999</v>
      </c>
      <c r="T2369" s="208">
        <v>3.7970000000000002</v>
      </c>
      <c r="U2369" s="208">
        <v>2.113</v>
      </c>
      <c r="V2369" s="208">
        <v>0.65500000000000003</v>
      </c>
      <c r="W2369" s="208">
        <v>0.47499999999999998</v>
      </c>
      <c r="X2369" s="208">
        <v>4.2000000000000003E-2</v>
      </c>
      <c r="Y2369" s="24"/>
      <c r="Z2369" s="24"/>
      <c r="AA2369" s="208">
        <v>4.8000000000000001E-2</v>
      </c>
      <c r="AB2369" s="24"/>
      <c r="AC2369" s="208">
        <v>3.0129999999999999</v>
      </c>
      <c r="AD2369" s="208">
        <v>2.8370000000000002</v>
      </c>
      <c r="AE2369" s="208">
        <v>3.5939999999999999</v>
      </c>
      <c r="AF2369" s="208">
        <v>3.1659999999999999</v>
      </c>
      <c r="AG2369" s="208">
        <v>2.516</v>
      </c>
      <c r="AH2369" s="208">
        <v>1.163</v>
      </c>
      <c r="AI2369" s="208">
        <v>0.57499999999999996</v>
      </c>
      <c r="AJ2369" s="208">
        <v>4.2000000000000003E-2</v>
      </c>
      <c r="AK2369" s="24"/>
      <c r="AL2369" s="24"/>
      <c r="AM2369" s="24"/>
      <c r="AN2369" s="208">
        <v>1.37</v>
      </c>
      <c r="AO2369" s="208">
        <v>2.3860000000000001</v>
      </c>
      <c r="AP2369" s="208">
        <v>4.3339999999999996</v>
      </c>
      <c r="AQ2369" s="208">
        <v>4.0010000000000003</v>
      </c>
      <c r="AR2369" s="208">
        <v>2.9510000000000001</v>
      </c>
      <c r="AS2369" s="208">
        <v>3.036</v>
      </c>
      <c r="AT2369" s="208">
        <v>1.1739999999999999</v>
      </c>
      <c r="AU2369" s="208">
        <v>0.41799999999999998</v>
      </c>
      <c r="AV2369" s="24"/>
      <c r="AW2369" s="24"/>
      <c r="AX2369" s="24"/>
      <c r="AY2369" s="208">
        <v>0.495</v>
      </c>
      <c r="AZ2369" s="208">
        <v>0.71</v>
      </c>
      <c r="BA2369" s="208">
        <v>1.7889999999999999</v>
      </c>
      <c r="BB2369" s="21">
        <f t="shared" si="298"/>
        <v>15.378</v>
      </c>
      <c r="BC2369" s="21"/>
      <c r="BD2369" s="22">
        <f t="shared" si="294"/>
        <v>20.669354838709676</v>
      </c>
      <c r="BE2369" s="21"/>
      <c r="BG2369" s="10"/>
      <c r="BH2369" s="21">
        <f t="shared" si="297"/>
        <v>0</v>
      </c>
      <c r="BI2369" s="22">
        <f t="shared" si="297"/>
        <v>1.5377999999999998E-2</v>
      </c>
      <c r="BJ2369" s="21"/>
      <c r="BK2369" s="21">
        <v>0</v>
      </c>
      <c r="BL2369" s="22">
        <v>4.6133999999999994E-2</v>
      </c>
      <c r="BM2369" s="21"/>
      <c r="BN2369" s="21">
        <f t="shared" si="299"/>
        <v>0</v>
      </c>
      <c r="BO2369" s="22">
        <f t="shared" si="299"/>
        <v>0.18453599999999998</v>
      </c>
      <c r="BP2369" s="21">
        <f t="shared" si="299"/>
        <v>0</v>
      </c>
    </row>
    <row r="2370" spans="1:68" ht="11.1" hidden="1" customHeight="1" outlineLevel="2" x14ac:dyDescent="0.2">
      <c r="A2370" s="10"/>
      <c r="B2370" s="18"/>
      <c r="C2370" s="18"/>
      <c r="D2370" s="18"/>
      <c r="E2370" s="23" t="s">
        <v>2110</v>
      </c>
      <c r="F2370" s="24"/>
      <c r="G2370" s="208">
        <v>24.097999999999999</v>
      </c>
      <c r="H2370" s="208">
        <v>1.3620000000000001</v>
      </c>
      <c r="I2370" s="239">
        <v>1.3440000000000001</v>
      </c>
      <c r="J2370" s="239"/>
      <c r="K2370" s="208">
        <v>0.68600000000000005</v>
      </c>
      <c r="L2370" s="208">
        <v>2.8000000000000001E-2</v>
      </c>
      <c r="M2370" s="24"/>
      <c r="N2370" s="24"/>
      <c r="O2370" s="208">
        <v>0.373</v>
      </c>
      <c r="P2370" s="208">
        <v>1.9279999999999999</v>
      </c>
      <c r="Q2370" s="208">
        <v>2.2400000000000002</v>
      </c>
      <c r="R2370" s="208">
        <v>2.7440000000000002</v>
      </c>
      <c r="S2370" s="208">
        <v>3.198</v>
      </c>
      <c r="T2370" s="208">
        <v>3.645</v>
      </c>
      <c r="U2370" s="208">
        <v>2.0209999999999999</v>
      </c>
      <c r="V2370" s="208">
        <v>0.83099999999999996</v>
      </c>
      <c r="W2370" s="208">
        <v>0.629</v>
      </c>
      <c r="X2370" s="208">
        <v>0.105</v>
      </c>
      <c r="Y2370" s="24"/>
      <c r="Z2370" s="24"/>
      <c r="AA2370" s="208">
        <v>4.0380000000000003</v>
      </c>
      <c r="AB2370" s="208">
        <v>4.1040000000000001</v>
      </c>
      <c r="AC2370" s="208">
        <v>2.5470000000000002</v>
      </c>
      <c r="AD2370" s="208">
        <v>2.2309999999999999</v>
      </c>
      <c r="AE2370" s="208">
        <v>2.6739999999999999</v>
      </c>
      <c r="AF2370" s="208">
        <v>2.4609999999999999</v>
      </c>
      <c r="AG2370" s="208">
        <v>1.591</v>
      </c>
      <c r="AH2370" s="208">
        <v>1.2529999999999999</v>
      </c>
      <c r="AI2370" s="208">
        <v>0.78200000000000003</v>
      </c>
      <c r="AJ2370" s="208">
        <v>0.107</v>
      </c>
      <c r="AK2370" s="24"/>
      <c r="AL2370" s="24"/>
      <c r="AM2370" s="24"/>
      <c r="AN2370" s="208">
        <v>1.671</v>
      </c>
      <c r="AO2370" s="208">
        <v>2.0230000000000001</v>
      </c>
      <c r="AP2370" s="208">
        <v>2.919</v>
      </c>
      <c r="AQ2370" s="208">
        <v>2.78</v>
      </c>
      <c r="AR2370" s="208">
        <v>2.23</v>
      </c>
      <c r="AS2370" s="208">
        <v>2.1120000000000001</v>
      </c>
      <c r="AT2370" s="208">
        <v>0.25900000000000001</v>
      </c>
      <c r="AU2370" s="208">
        <v>1.6990000000000001</v>
      </c>
      <c r="AV2370" s="24"/>
      <c r="AW2370" s="24"/>
      <c r="AX2370" s="24"/>
      <c r="AY2370" s="208">
        <v>0.63900000000000001</v>
      </c>
      <c r="AZ2370" s="208">
        <v>1.06</v>
      </c>
      <c r="BA2370" s="208">
        <v>1.956</v>
      </c>
      <c r="BB2370" s="21">
        <f t="shared" si="298"/>
        <v>24.097999999999999</v>
      </c>
      <c r="BC2370" s="21"/>
      <c r="BD2370" s="22">
        <f t="shared" si="294"/>
        <v>32.38978494623656</v>
      </c>
      <c r="BE2370" s="21"/>
      <c r="BG2370" s="10"/>
      <c r="BH2370" s="21">
        <f t="shared" si="297"/>
        <v>0</v>
      </c>
      <c r="BI2370" s="22">
        <f t="shared" si="297"/>
        <v>2.4098000000000001E-2</v>
      </c>
      <c r="BJ2370" s="21"/>
      <c r="BK2370" s="21">
        <v>0</v>
      </c>
      <c r="BL2370" s="22">
        <v>7.2293999999999997E-2</v>
      </c>
      <c r="BM2370" s="21"/>
      <c r="BN2370" s="21">
        <f t="shared" si="299"/>
        <v>0</v>
      </c>
      <c r="BO2370" s="22">
        <f t="shared" si="299"/>
        <v>0.28917599999999999</v>
      </c>
      <c r="BP2370" s="21">
        <f t="shared" si="299"/>
        <v>0</v>
      </c>
    </row>
    <row r="2371" spans="1:68" ht="11.1" hidden="1" customHeight="1" outlineLevel="2" x14ac:dyDescent="0.2">
      <c r="A2371" s="10"/>
      <c r="B2371" s="18"/>
      <c r="C2371" s="18"/>
      <c r="D2371" s="18"/>
      <c r="E2371" s="23" t="s">
        <v>2111</v>
      </c>
      <c r="F2371" s="208">
        <v>2.7690000000000001</v>
      </c>
      <c r="G2371" s="208">
        <v>2.871</v>
      </c>
      <c r="H2371" s="208">
        <v>1.34</v>
      </c>
      <c r="I2371" s="239">
        <v>1.0620000000000001</v>
      </c>
      <c r="J2371" s="239"/>
      <c r="K2371" s="208">
        <v>0.42099999999999999</v>
      </c>
      <c r="L2371" s="208">
        <v>7.5999999999999998E-2</v>
      </c>
      <c r="M2371" s="24"/>
      <c r="N2371" s="24"/>
      <c r="O2371" s="208">
        <v>0.40699999999999997</v>
      </c>
      <c r="P2371" s="208">
        <v>0.82599999999999996</v>
      </c>
      <c r="Q2371" s="208">
        <v>1.4970000000000001</v>
      </c>
      <c r="R2371" s="208">
        <v>2.177</v>
      </c>
      <c r="S2371" s="208">
        <v>2.6259999999999999</v>
      </c>
      <c r="T2371" s="208">
        <v>3.3010000000000002</v>
      </c>
      <c r="U2371" s="208">
        <v>1.534</v>
      </c>
      <c r="V2371" s="208">
        <v>0.57699999999999996</v>
      </c>
      <c r="W2371" s="208">
        <v>0.35</v>
      </c>
      <c r="X2371" s="24"/>
      <c r="Y2371" s="24"/>
      <c r="Z2371" s="24"/>
      <c r="AA2371" s="208">
        <v>0.122</v>
      </c>
      <c r="AB2371" s="208">
        <v>0.751</v>
      </c>
      <c r="AC2371" s="208">
        <v>2.1110000000000002</v>
      </c>
      <c r="AD2371" s="208">
        <v>2.3980000000000001</v>
      </c>
      <c r="AE2371" s="208">
        <v>2.7850000000000001</v>
      </c>
      <c r="AF2371" s="208">
        <v>2.5059999999999998</v>
      </c>
      <c r="AG2371" s="208">
        <v>1.431</v>
      </c>
      <c r="AH2371" s="208">
        <v>0.629</v>
      </c>
      <c r="AI2371" s="208">
        <v>0.379</v>
      </c>
      <c r="AJ2371" s="24"/>
      <c r="AK2371" s="24"/>
      <c r="AL2371" s="24"/>
      <c r="AM2371" s="208">
        <v>2.8000000000000001E-2</v>
      </c>
      <c r="AN2371" s="208">
        <v>0.78800000000000003</v>
      </c>
      <c r="AO2371" s="208">
        <v>1.7350000000000001</v>
      </c>
      <c r="AP2371" s="208">
        <v>2.9169999999999998</v>
      </c>
      <c r="AQ2371" s="208">
        <v>2.7519999999999998</v>
      </c>
      <c r="AR2371" s="208">
        <v>2.544</v>
      </c>
      <c r="AS2371" s="208">
        <v>2.7040000000000002</v>
      </c>
      <c r="AT2371" s="208">
        <v>8.4830000000000005</v>
      </c>
      <c r="AU2371" s="208">
        <v>1.3759999999999999</v>
      </c>
      <c r="AV2371" s="24"/>
      <c r="AW2371" s="24"/>
      <c r="AX2371" s="24"/>
      <c r="AY2371" s="24"/>
      <c r="AZ2371" s="24"/>
      <c r="BA2371" s="24"/>
      <c r="BB2371" s="21">
        <f t="shared" si="298"/>
        <v>8.4830000000000005</v>
      </c>
      <c r="BC2371" s="21"/>
      <c r="BD2371" s="22">
        <f t="shared" si="294"/>
        <v>11.401881720430108</v>
      </c>
      <c r="BE2371" s="21"/>
      <c r="BG2371" s="10"/>
      <c r="BH2371" s="21">
        <f t="shared" si="297"/>
        <v>0</v>
      </c>
      <c r="BI2371" s="22">
        <f t="shared" si="297"/>
        <v>8.4829999999999992E-3</v>
      </c>
      <c r="BJ2371" s="21"/>
      <c r="BK2371" s="21">
        <v>0</v>
      </c>
      <c r="BL2371" s="22">
        <v>2.5448999999999999E-2</v>
      </c>
      <c r="BM2371" s="21"/>
      <c r="BN2371" s="21">
        <f t="shared" si="299"/>
        <v>0</v>
      </c>
      <c r="BO2371" s="22">
        <f t="shared" si="299"/>
        <v>0.101796</v>
      </c>
      <c r="BP2371" s="21">
        <f t="shared" si="299"/>
        <v>0</v>
      </c>
    </row>
    <row r="2372" spans="1:68" ht="11.1" hidden="1" customHeight="1" outlineLevel="2" x14ac:dyDescent="0.2">
      <c r="A2372" s="10"/>
      <c r="B2372" s="18"/>
      <c r="C2372" s="18"/>
      <c r="D2372" s="18"/>
      <c r="E2372" s="23" t="s">
        <v>2112</v>
      </c>
      <c r="F2372" s="24"/>
      <c r="G2372" s="208">
        <v>30.469000000000001</v>
      </c>
      <c r="H2372" s="24"/>
      <c r="I2372" s="24"/>
      <c r="J2372" s="24"/>
      <c r="K2372" s="24"/>
      <c r="L2372" s="24"/>
      <c r="M2372" s="24"/>
      <c r="N2372" s="24"/>
      <c r="O2372" s="24"/>
      <c r="P2372" s="208">
        <v>8.2000000000000003E-2</v>
      </c>
      <c r="Q2372" s="208">
        <v>0.877</v>
      </c>
      <c r="R2372" s="208">
        <v>0.91700000000000004</v>
      </c>
      <c r="S2372" s="208">
        <v>0.97699999999999998</v>
      </c>
      <c r="T2372" s="208">
        <v>1.163</v>
      </c>
      <c r="U2372" s="208">
        <v>0.92500000000000004</v>
      </c>
      <c r="V2372" s="208">
        <v>0.04</v>
      </c>
      <c r="W2372" s="24"/>
      <c r="X2372" s="24"/>
      <c r="Y2372" s="24"/>
      <c r="Z2372" s="24"/>
      <c r="AA2372" s="24"/>
      <c r="AB2372" s="24"/>
      <c r="AC2372" s="208">
        <v>0.219</v>
      </c>
      <c r="AD2372" s="208">
        <v>2.056</v>
      </c>
      <c r="AE2372" s="208">
        <v>4.3999999999999997E-2</v>
      </c>
      <c r="AF2372" s="208">
        <v>48.19</v>
      </c>
      <c r="AG2372" s="208">
        <v>2.8159999999999998</v>
      </c>
      <c r="AH2372" s="208">
        <v>0.22600000000000001</v>
      </c>
      <c r="AI2372" s="24"/>
      <c r="AJ2372" s="24"/>
      <c r="AK2372" s="24"/>
      <c r="AL2372" s="24"/>
      <c r="AM2372" s="24"/>
      <c r="AN2372" s="208">
        <v>0.13</v>
      </c>
      <c r="AO2372" s="208">
        <v>0.88100000000000001</v>
      </c>
      <c r="AP2372" s="208">
        <v>0.61</v>
      </c>
      <c r="AQ2372" s="208">
        <v>1.331</v>
      </c>
      <c r="AR2372" s="208">
        <v>1.0860000000000001</v>
      </c>
      <c r="AS2372" s="24"/>
      <c r="AT2372" s="208">
        <v>0.67600000000000005</v>
      </c>
      <c r="AU2372" s="24"/>
      <c r="AV2372" s="24"/>
      <c r="AW2372" s="24"/>
      <c r="AX2372" s="24"/>
      <c r="AY2372" s="208">
        <v>2.17</v>
      </c>
      <c r="AZ2372" s="24"/>
      <c r="BA2372" s="24"/>
      <c r="BB2372" s="21">
        <f t="shared" si="298"/>
        <v>48.19</v>
      </c>
      <c r="BC2372" s="21"/>
      <c r="BD2372" s="22">
        <f t="shared" si="294"/>
        <v>64.771505376344095</v>
      </c>
      <c r="BE2372" s="21"/>
      <c r="BG2372" s="10"/>
      <c r="BH2372" s="21">
        <f t="shared" si="297"/>
        <v>0</v>
      </c>
      <c r="BI2372" s="22">
        <f t="shared" si="297"/>
        <v>4.8190000000000011E-2</v>
      </c>
      <c r="BJ2372" s="21"/>
      <c r="BK2372" s="21">
        <v>0</v>
      </c>
      <c r="BL2372" s="22">
        <v>0.14457000000000003</v>
      </c>
      <c r="BM2372" s="21"/>
      <c r="BN2372" s="21">
        <f t="shared" si="299"/>
        <v>0</v>
      </c>
      <c r="BO2372" s="22">
        <f t="shared" si="299"/>
        <v>0.57828000000000013</v>
      </c>
      <c r="BP2372" s="21">
        <f t="shared" si="299"/>
        <v>0</v>
      </c>
    </row>
    <row r="2373" spans="1:68" ht="11.1" hidden="1" customHeight="1" outlineLevel="2" x14ac:dyDescent="0.2">
      <c r="A2373" s="10"/>
      <c r="B2373" s="18"/>
      <c r="C2373" s="18"/>
      <c r="D2373" s="18"/>
      <c r="E2373" s="23" t="s">
        <v>2113</v>
      </c>
      <c r="F2373" s="208">
        <v>7.2110000000000003</v>
      </c>
      <c r="G2373" s="208">
        <v>8.0090000000000003</v>
      </c>
      <c r="H2373" s="208">
        <v>6.8479999999999999</v>
      </c>
      <c r="I2373" s="239">
        <v>12.426</v>
      </c>
      <c r="J2373" s="239"/>
      <c r="K2373" s="208">
        <v>1.5109999999999999</v>
      </c>
      <c r="L2373" s="208">
        <v>0.24099999999999999</v>
      </c>
      <c r="M2373" s="24"/>
      <c r="N2373" s="24"/>
      <c r="O2373" s="208">
        <v>0.54100000000000004</v>
      </c>
      <c r="P2373" s="208">
        <v>2.3679999999999999</v>
      </c>
      <c r="Q2373" s="208">
        <v>3.1280000000000001</v>
      </c>
      <c r="R2373" s="208">
        <v>3.7429999999999999</v>
      </c>
      <c r="S2373" s="208">
        <v>4.6130000000000004</v>
      </c>
      <c r="T2373" s="208">
        <v>5.931</v>
      </c>
      <c r="U2373" s="208">
        <v>3.6339999999999999</v>
      </c>
      <c r="V2373" s="208">
        <v>1.865</v>
      </c>
      <c r="W2373" s="208">
        <v>1.391</v>
      </c>
      <c r="X2373" s="208">
        <v>1E-3</v>
      </c>
      <c r="Y2373" s="24"/>
      <c r="Z2373" s="24"/>
      <c r="AA2373" s="208">
        <v>1.022</v>
      </c>
      <c r="AB2373" s="208">
        <v>1.659</v>
      </c>
      <c r="AC2373" s="208">
        <v>3.726</v>
      </c>
      <c r="AD2373" s="208">
        <v>4.7709999999999999</v>
      </c>
      <c r="AE2373" s="208">
        <v>4.6829999999999998</v>
      </c>
      <c r="AF2373" s="208">
        <v>4.8209999999999997</v>
      </c>
      <c r="AG2373" s="208">
        <v>3.4260000000000002</v>
      </c>
      <c r="AH2373" s="208">
        <v>2.1070000000000002</v>
      </c>
      <c r="AI2373" s="208">
        <v>1.3779999999999999</v>
      </c>
      <c r="AJ2373" s="208">
        <v>0.38300000000000001</v>
      </c>
      <c r="AK2373" s="24"/>
      <c r="AL2373" s="24"/>
      <c r="AM2373" s="24"/>
      <c r="AN2373" s="208">
        <v>3.9460000000000002</v>
      </c>
      <c r="AO2373" s="208">
        <v>3.5950000000000002</v>
      </c>
      <c r="AP2373" s="208">
        <v>5.8490000000000002</v>
      </c>
      <c r="AQ2373" s="208">
        <v>5.0119999999999996</v>
      </c>
      <c r="AR2373" s="208">
        <v>9.8490000000000002</v>
      </c>
      <c r="AS2373" s="24"/>
      <c r="AT2373" s="208">
        <v>0.76100000000000001</v>
      </c>
      <c r="AU2373" s="24"/>
      <c r="AV2373" s="24"/>
      <c r="AW2373" s="24"/>
      <c r="AX2373" s="24"/>
      <c r="AY2373" s="208">
        <v>21.771000000000001</v>
      </c>
      <c r="AZ2373" s="208">
        <v>7.2590000000000003</v>
      </c>
      <c r="BA2373" s="24"/>
      <c r="BB2373" s="21">
        <f t="shared" si="298"/>
        <v>21.771000000000001</v>
      </c>
      <c r="BC2373" s="21"/>
      <c r="BD2373" s="22">
        <f t="shared" ref="BD2373:BD2436" si="300">(BB2373/31/24)*1000</f>
        <v>29.262096774193548</v>
      </c>
      <c r="BE2373" s="21"/>
      <c r="BG2373" s="10"/>
      <c r="BH2373" s="21">
        <f t="shared" si="297"/>
        <v>0</v>
      </c>
      <c r="BI2373" s="22">
        <f t="shared" si="297"/>
        <v>2.1770999999999999E-2</v>
      </c>
      <c r="BJ2373" s="21"/>
      <c r="BK2373" s="21">
        <v>0</v>
      </c>
      <c r="BL2373" s="22">
        <v>6.5312999999999996E-2</v>
      </c>
      <c r="BM2373" s="21"/>
      <c r="BN2373" s="21">
        <f t="shared" si="299"/>
        <v>0</v>
      </c>
      <c r="BO2373" s="22">
        <f t="shared" si="299"/>
        <v>0.26125199999999998</v>
      </c>
      <c r="BP2373" s="21">
        <f t="shared" si="299"/>
        <v>0</v>
      </c>
    </row>
    <row r="2374" spans="1:68" ht="11.1" hidden="1" customHeight="1" outlineLevel="2" x14ac:dyDescent="0.2">
      <c r="A2374" s="10"/>
      <c r="B2374" s="18"/>
      <c r="C2374" s="18"/>
      <c r="D2374" s="18"/>
      <c r="E2374" s="23" t="s">
        <v>2114</v>
      </c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4"/>
      <c r="X2374" s="24"/>
      <c r="Y2374" s="24"/>
      <c r="Z2374" s="24"/>
      <c r="AA2374" s="24"/>
      <c r="AB2374" s="24"/>
      <c r="AC2374" s="208">
        <v>4.8369999999999997</v>
      </c>
      <c r="AD2374" s="208">
        <v>2.456</v>
      </c>
      <c r="AE2374" s="208">
        <v>3.7280000000000002</v>
      </c>
      <c r="AF2374" s="208">
        <v>4.0309999999999997</v>
      </c>
      <c r="AG2374" s="208">
        <v>2.7749999999999999</v>
      </c>
      <c r="AH2374" s="208">
        <v>2.149</v>
      </c>
      <c r="AI2374" s="208">
        <v>1.1779999999999999</v>
      </c>
      <c r="AJ2374" s="208">
        <v>0.317</v>
      </c>
      <c r="AK2374" s="24"/>
      <c r="AL2374" s="24"/>
      <c r="AM2374" s="208">
        <v>0.71399999999999997</v>
      </c>
      <c r="AN2374" s="208">
        <v>1.93</v>
      </c>
      <c r="AO2374" s="208">
        <v>3.468</v>
      </c>
      <c r="AP2374" s="208">
        <v>4.843</v>
      </c>
      <c r="AQ2374" s="208">
        <v>4.6820000000000004</v>
      </c>
      <c r="AR2374" s="208">
        <v>4.2290000000000001</v>
      </c>
      <c r="AS2374" s="208">
        <v>2.774</v>
      </c>
      <c r="AT2374" s="208">
        <v>1.897</v>
      </c>
      <c r="AU2374" s="208">
        <v>1.1719999999999999</v>
      </c>
      <c r="AV2374" s="24"/>
      <c r="AW2374" s="24"/>
      <c r="AX2374" s="24"/>
      <c r="AY2374" s="208">
        <v>0.32500000000000001</v>
      </c>
      <c r="AZ2374" s="208">
        <v>1.8979999999999999</v>
      </c>
      <c r="BA2374" s="208">
        <v>2.9129999999999998</v>
      </c>
      <c r="BB2374" s="21">
        <f t="shared" si="298"/>
        <v>4.843</v>
      </c>
      <c r="BC2374" s="21"/>
      <c r="BD2374" s="22">
        <f t="shared" si="300"/>
        <v>6.509408602150538</v>
      </c>
      <c r="BE2374" s="21"/>
      <c r="BG2374" s="10"/>
      <c r="BH2374" s="21">
        <f t="shared" si="297"/>
        <v>0</v>
      </c>
      <c r="BI2374" s="22">
        <f t="shared" si="297"/>
        <v>4.8430000000000009E-3</v>
      </c>
      <c r="BJ2374" s="21"/>
      <c r="BK2374" s="21">
        <v>0</v>
      </c>
      <c r="BL2374" s="22">
        <v>1.4529000000000004E-2</v>
      </c>
      <c r="BM2374" s="21"/>
      <c r="BN2374" s="21">
        <f t="shared" si="299"/>
        <v>0</v>
      </c>
      <c r="BO2374" s="22">
        <f t="shared" si="299"/>
        <v>5.8116000000000015E-2</v>
      </c>
      <c r="BP2374" s="21">
        <f t="shared" si="299"/>
        <v>0</v>
      </c>
    </row>
    <row r="2375" spans="1:68" ht="11.1" hidden="1" customHeight="1" outlineLevel="2" x14ac:dyDescent="0.2">
      <c r="A2375" s="10"/>
      <c r="B2375" s="18"/>
      <c r="C2375" s="18"/>
      <c r="D2375" s="18"/>
      <c r="E2375" s="23" t="s">
        <v>2115</v>
      </c>
      <c r="F2375" s="208">
        <v>4.0759999999999996</v>
      </c>
      <c r="G2375" s="208">
        <v>3.47</v>
      </c>
      <c r="H2375" s="208">
        <v>1.83</v>
      </c>
      <c r="I2375" s="239">
        <v>1.4550000000000001</v>
      </c>
      <c r="J2375" s="239"/>
      <c r="K2375" s="208">
        <v>0.29399999999999998</v>
      </c>
      <c r="L2375" s="208">
        <v>8.5999999999999993E-2</v>
      </c>
      <c r="M2375" s="24"/>
      <c r="N2375" s="24"/>
      <c r="O2375" s="208">
        <v>0.48299999999999998</v>
      </c>
      <c r="P2375" s="208">
        <v>1.0609999999999999</v>
      </c>
      <c r="Q2375" s="208">
        <v>2.8029999999999999</v>
      </c>
      <c r="R2375" s="208">
        <v>2.5049999999999999</v>
      </c>
      <c r="S2375" s="208">
        <v>2.7669999999999999</v>
      </c>
      <c r="T2375" s="208">
        <v>3.476</v>
      </c>
      <c r="U2375" s="208">
        <v>1.9710000000000001</v>
      </c>
      <c r="V2375" s="208">
        <v>0.80700000000000005</v>
      </c>
      <c r="W2375" s="208">
        <v>0.55800000000000005</v>
      </c>
      <c r="X2375" s="208">
        <v>1E-3</v>
      </c>
      <c r="Y2375" s="24"/>
      <c r="Z2375" s="24"/>
      <c r="AA2375" s="208">
        <v>0.112</v>
      </c>
      <c r="AB2375" s="208">
        <v>1.069</v>
      </c>
      <c r="AC2375" s="24"/>
      <c r="AD2375" s="208">
        <v>5.5890000000000004</v>
      </c>
      <c r="AE2375" s="208">
        <v>2.8490000000000002</v>
      </c>
      <c r="AF2375" s="208">
        <v>3.1509999999999998</v>
      </c>
      <c r="AG2375" s="208">
        <v>1.982</v>
      </c>
      <c r="AH2375" s="208">
        <v>1.0189999999999999</v>
      </c>
      <c r="AI2375" s="208">
        <v>0.82099999999999995</v>
      </c>
      <c r="AJ2375" s="24"/>
      <c r="AK2375" s="24"/>
      <c r="AL2375" s="24"/>
      <c r="AM2375" s="24"/>
      <c r="AN2375" s="208">
        <v>1.1200000000000001</v>
      </c>
      <c r="AO2375" s="208">
        <v>1.958</v>
      </c>
      <c r="AP2375" s="208">
        <v>3.2450000000000001</v>
      </c>
      <c r="AQ2375" s="208">
        <v>3.202</v>
      </c>
      <c r="AR2375" s="208">
        <v>2.427</v>
      </c>
      <c r="AS2375" s="208">
        <v>2.706</v>
      </c>
      <c r="AT2375" s="208">
        <v>1.0920000000000001</v>
      </c>
      <c r="AU2375" s="208">
        <v>0.53</v>
      </c>
      <c r="AV2375" s="24"/>
      <c r="AW2375" s="24"/>
      <c r="AX2375" s="24"/>
      <c r="AY2375" s="208">
        <v>1.504</v>
      </c>
      <c r="AZ2375" s="208">
        <v>0.23</v>
      </c>
      <c r="BA2375" s="208">
        <v>1.4590000000000001</v>
      </c>
      <c r="BB2375" s="21">
        <f t="shared" si="298"/>
        <v>5.5890000000000004</v>
      </c>
      <c r="BC2375" s="21"/>
      <c r="BD2375" s="22">
        <f t="shared" si="300"/>
        <v>7.5120967741935489</v>
      </c>
      <c r="BE2375" s="21"/>
      <c r="BG2375" s="10"/>
      <c r="BH2375" s="21">
        <f t="shared" si="297"/>
        <v>0</v>
      </c>
      <c r="BI2375" s="22">
        <f t="shared" si="297"/>
        <v>5.5890000000000011E-3</v>
      </c>
      <c r="BJ2375" s="21"/>
      <c r="BK2375" s="21">
        <v>0</v>
      </c>
      <c r="BL2375" s="22">
        <v>1.6767000000000004E-2</v>
      </c>
      <c r="BM2375" s="21"/>
      <c r="BN2375" s="21">
        <f t="shared" si="299"/>
        <v>0</v>
      </c>
      <c r="BO2375" s="22">
        <f t="shared" si="299"/>
        <v>6.7068000000000016E-2</v>
      </c>
      <c r="BP2375" s="21">
        <f t="shared" si="299"/>
        <v>0</v>
      </c>
    </row>
    <row r="2376" spans="1:68" ht="11.1" hidden="1" customHeight="1" outlineLevel="2" x14ac:dyDescent="0.2">
      <c r="A2376" s="10"/>
      <c r="B2376" s="18"/>
      <c r="C2376" s="18"/>
      <c r="D2376" s="18"/>
      <c r="E2376" s="23" t="s">
        <v>2116</v>
      </c>
      <c r="F2376" s="208">
        <v>3.3420000000000001</v>
      </c>
      <c r="G2376" s="208">
        <v>3.9620000000000002</v>
      </c>
      <c r="H2376" s="208">
        <v>2.1560000000000001</v>
      </c>
      <c r="I2376" s="239">
        <v>1.3819999999999999</v>
      </c>
      <c r="J2376" s="239"/>
      <c r="K2376" s="208">
        <v>0.61</v>
      </c>
      <c r="L2376" s="208">
        <v>2.7629999999999999</v>
      </c>
      <c r="M2376" s="24"/>
      <c r="N2376" s="24"/>
      <c r="O2376" s="208">
        <v>1.194</v>
      </c>
      <c r="P2376" s="208">
        <v>1.746</v>
      </c>
      <c r="Q2376" s="208">
        <v>0.02</v>
      </c>
      <c r="R2376" s="208">
        <v>1.9510000000000001</v>
      </c>
      <c r="S2376" s="208">
        <v>3.456</v>
      </c>
      <c r="T2376" s="208">
        <v>4.3330000000000002</v>
      </c>
      <c r="U2376" s="208">
        <v>2.3460000000000001</v>
      </c>
      <c r="V2376" s="208">
        <v>1.018</v>
      </c>
      <c r="W2376" s="208">
        <v>0.66200000000000003</v>
      </c>
      <c r="X2376" s="208">
        <v>4.2000000000000003E-2</v>
      </c>
      <c r="Y2376" s="24"/>
      <c r="Z2376" s="24"/>
      <c r="AA2376" s="208">
        <v>0.13500000000000001</v>
      </c>
      <c r="AB2376" s="208">
        <v>0.97599999999999998</v>
      </c>
      <c r="AC2376" s="208">
        <v>2.871</v>
      </c>
      <c r="AD2376" s="208">
        <v>3.282</v>
      </c>
      <c r="AE2376" s="208">
        <v>3.806</v>
      </c>
      <c r="AF2376" s="208">
        <v>3.65</v>
      </c>
      <c r="AG2376" s="208">
        <v>2.2210000000000001</v>
      </c>
      <c r="AH2376" s="208">
        <v>1.319</v>
      </c>
      <c r="AI2376" s="208">
        <v>0.753</v>
      </c>
      <c r="AJ2376" s="208">
        <v>0.17399999999999999</v>
      </c>
      <c r="AK2376" s="24"/>
      <c r="AL2376" s="24"/>
      <c r="AM2376" s="208">
        <v>0.33900000000000002</v>
      </c>
      <c r="AN2376" s="208">
        <v>1.373</v>
      </c>
      <c r="AO2376" s="208">
        <v>2.6070000000000002</v>
      </c>
      <c r="AP2376" s="208">
        <v>4.1680000000000001</v>
      </c>
      <c r="AQ2376" s="208">
        <v>4.0979999999999999</v>
      </c>
      <c r="AR2376" s="208">
        <v>2.9430000000000001</v>
      </c>
      <c r="AS2376" s="208">
        <v>3.3330000000000002</v>
      </c>
      <c r="AT2376" s="208">
        <v>1.653</v>
      </c>
      <c r="AU2376" s="208">
        <v>0.64400000000000002</v>
      </c>
      <c r="AV2376" s="24"/>
      <c r="AW2376" s="24"/>
      <c r="AX2376" s="24"/>
      <c r="AY2376" s="208">
        <v>1.798</v>
      </c>
      <c r="AZ2376" s="24"/>
      <c r="BA2376" s="208">
        <v>2.5049999999999999</v>
      </c>
      <c r="BB2376" s="21">
        <f t="shared" si="298"/>
        <v>4.3330000000000002</v>
      </c>
      <c r="BC2376" s="21"/>
      <c r="BD2376" s="22">
        <f t="shared" si="300"/>
        <v>5.823924731182796</v>
      </c>
      <c r="BE2376" s="21"/>
      <c r="BG2376" s="10"/>
      <c r="BH2376" s="21">
        <f t="shared" si="297"/>
        <v>0</v>
      </c>
      <c r="BI2376" s="22">
        <f t="shared" si="297"/>
        <v>4.333E-3</v>
      </c>
      <c r="BJ2376" s="21"/>
      <c r="BK2376" s="21">
        <v>0</v>
      </c>
      <c r="BL2376" s="22">
        <v>1.2999E-2</v>
      </c>
      <c r="BM2376" s="21"/>
      <c r="BN2376" s="21">
        <f t="shared" si="299"/>
        <v>0</v>
      </c>
      <c r="BO2376" s="22">
        <f t="shared" si="299"/>
        <v>5.1996000000000001E-2</v>
      </c>
      <c r="BP2376" s="21">
        <f t="shared" si="299"/>
        <v>0</v>
      </c>
    </row>
    <row r="2377" spans="1:68" ht="11.1" hidden="1" customHeight="1" outlineLevel="2" x14ac:dyDescent="0.2">
      <c r="A2377" s="10"/>
      <c r="B2377" s="18"/>
      <c r="C2377" s="18"/>
      <c r="D2377" s="18"/>
      <c r="E2377" s="23" t="s">
        <v>2117</v>
      </c>
      <c r="F2377" s="208">
        <v>4.1529999999999996</v>
      </c>
      <c r="G2377" s="208">
        <v>4.6150000000000002</v>
      </c>
      <c r="H2377" s="208">
        <v>1.7050000000000001</v>
      </c>
      <c r="I2377" s="239">
        <v>1.2050000000000001</v>
      </c>
      <c r="J2377" s="239"/>
      <c r="K2377" s="208">
        <v>0.63</v>
      </c>
      <c r="L2377" s="208">
        <v>1.2999999999999999E-2</v>
      </c>
      <c r="M2377" s="24"/>
      <c r="N2377" s="24"/>
      <c r="O2377" s="208">
        <v>0.312</v>
      </c>
      <c r="P2377" s="208">
        <v>1.0389999999999999</v>
      </c>
      <c r="Q2377" s="208">
        <v>1.984</v>
      </c>
      <c r="R2377" s="208">
        <v>3.3340000000000001</v>
      </c>
      <c r="S2377" s="208">
        <v>4.0250000000000004</v>
      </c>
      <c r="T2377" s="208">
        <v>5.1959999999999997</v>
      </c>
      <c r="U2377" s="208">
        <v>3.0150000000000001</v>
      </c>
      <c r="V2377" s="208">
        <v>1.1419999999999999</v>
      </c>
      <c r="W2377" s="208">
        <v>0.62</v>
      </c>
      <c r="X2377" s="24"/>
      <c r="Y2377" s="24"/>
      <c r="Z2377" s="24"/>
      <c r="AA2377" s="24"/>
      <c r="AB2377" s="24"/>
      <c r="AC2377" s="208">
        <v>4.8460000000000001</v>
      </c>
      <c r="AD2377" s="208">
        <v>3.8079999999999998</v>
      </c>
      <c r="AE2377" s="208">
        <v>4.4109999999999996</v>
      </c>
      <c r="AF2377" s="208">
        <v>4.2590000000000003</v>
      </c>
      <c r="AG2377" s="208">
        <v>2.5609999999999999</v>
      </c>
      <c r="AH2377" s="208">
        <v>1.2509999999999999</v>
      </c>
      <c r="AI2377" s="208">
        <v>0.54800000000000004</v>
      </c>
      <c r="AJ2377" s="24"/>
      <c r="AK2377" s="24"/>
      <c r="AL2377" s="24"/>
      <c r="AM2377" s="24"/>
      <c r="AN2377" s="24"/>
      <c r="AO2377" s="208">
        <v>1.7709999999999999</v>
      </c>
      <c r="AP2377" s="208">
        <v>3.0790000000000002</v>
      </c>
      <c r="AQ2377" s="208">
        <v>2.7749999999999999</v>
      </c>
      <c r="AR2377" s="208">
        <v>2.2349999999999999</v>
      </c>
      <c r="AS2377" s="208">
        <v>1.3169999999999999</v>
      </c>
      <c r="AT2377" s="208">
        <v>0.54400000000000004</v>
      </c>
      <c r="AU2377" s="208">
        <v>0.20599999999999999</v>
      </c>
      <c r="AV2377" s="24"/>
      <c r="AW2377" s="24"/>
      <c r="AX2377" s="24"/>
      <c r="AY2377" s="208">
        <v>0.26800000000000002</v>
      </c>
      <c r="AZ2377" s="208">
        <v>0.63700000000000001</v>
      </c>
      <c r="BA2377" s="208">
        <v>1.1719999999999999</v>
      </c>
      <c r="BB2377" s="21">
        <f t="shared" si="298"/>
        <v>5.1959999999999997</v>
      </c>
      <c r="BC2377" s="21"/>
      <c r="BD2377" s="22">
        <f t="shared" si="300"/>
        <v>6.9838709677419351</v>
      </c>
      <c r="BE2377" s="21"/>
      <c r="BG2377" s="10"/>
      <c r="BH2377" s="21">
        <f t="shared" si="297"/>
        <v>0</v>
      </c>
      <c r="BI2377" s="22">
        <f t="shared" si="297"/>
        <v>5.1959999999999992E-3</v>
      </c>
      <c r="BJ2377" s="21"/>
      <c r="BK2377" s="21">
        <v>0</v>
      </c>
      <c r="BL2377" s="22">
        <v>1.5587999999999998E-2</v>
      </c>
      <c r="BM2377" s="21"/>
      <c r="BN2377" s="21">
        <f t="shared" si="299"/>
        <v>0</v>
      </c>
      <c r="BO2377" s="22">
        <f t="shared" si="299"/>
        <v>6.2351999999999991E-2</v>
      </c>
      <c r="BP2377" s="21">
        <f t="shared" si="299"/>
        <v>0</v>
      </c>
    </row>
    <row r="2378" spans="1:68" ht="11.1" hidden="1" customHeight="1" outlineLevel="2" x14ac:dyDescent="0.2">
      <c r="A2378" s="10"/>
      <c r="B2378" s="18"/>
      <c r="C2378" s="18"/>
      <c r="D2378" s="18"/>
      <c r="E2378" s="23" t="s">
        <v>2118</v>
      </c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  <c r="X2378" s="24"/>
      <c r="Y2378" s="24"/>
      <c r="Z2378" s="24"/>
      <c r="AA2378" s="24"/>
      <c r="AB2378" s="24"/>
      <c r="AC2378" s="24"/>
      <c r="AD2378" s="24"/>
      <c r="AE2378" s="24"/>
      <c r="AF2378" s="24"/>
      <c r="AG2378" s="24"/>
      <c r="AH2378" s="24"/>
      <c r="AI2378" s="24"/>
      <c r="AJ2378" s="24"/>
      <c r="AK2378" s="24"/>
      <c r="AL2378" s="24"/>
      <c r="AM2378" s="24"/>
      <c r="AN2378" s="24"/>
      <c r="AO2378" s="24"/>
      <c r="AP2378" s="208">
        <v>6.2859999999999996</v>
      </c>
      <c r="AQ2378" s="208">
        <v>2.5129999999999999</v>
      </c>
      <c r="AR2378" s="208">
        <v>2.0870000000000002</v>
      </c>
      <c r="AS2378" s="208">
        <v>2.4430000000000001</v>
      </c>
      <c r="AT2378" s="208">
        <v>0.89200000000000002</v>
      </c>
      <c r="AU2378" s="208">
        <v>0.58099999999999996</v>
      </c>
      <c r="AV2378" s="24"/>
      <c r="AW2378" s="24"/>
      <c r="AX2378" s="24"/>
      <c r="AY2378" s="208">
        <v>0.44700000000000001</v>
      </c>
      <c r="AZ2378" s="208">
        <v>0.73299999999999998</v>
      </c>
      <c r="BA2378" s="208">
        <v>1.4650000000000001</v>
      </c>
      <c r="BB2378" s="21">
        <f t="shared" si="298"/>
        <v>6.2859999999999996</v>
      </c>
      <c r="BC2378" s="21"/>
      <c r="BD2378" s="22">
        <f t="shared" si="300"/>
        <v>8.4489247311827942</v>
      </c>
      <c r="BE2378" s="21"/>
      <c r="BG2378" s="10"/>
      <c r="BH2378" s="21">
        <f t="shared" si="297"/>
        <v>0</v>
      </c>
      <c r="BI2378" s="22">
        <f t="shared" si="297"/>
        <v>6.2859999999999991E-3</v>
      </c>
      <c r="BJ2378" s="21"/>
      <c r="BK2378" s="21">
        <v>0</v>
      </c>
      <c r="BL2378" s="22">
        <v>1.8857999999999996E-2</v>
      </c>
      <c r="BM2378" s="21"/>
      <c r="BN2378" s="21">
        <f t="shared" si="299"/>
        <v>0</v>
      </c>
      <c r="BO2378" s="22">
        <f t="shared" si="299"/>
        <v>7.5431999999999985E-2</v>
      </c>
      <c r="BP2378" s="21">
        <f t="shared" si="299"/>
        <v>0</v>
      </c>
    </row>
    <row r="2379" spans="1:68" ht="11.1" hidden="1" customHeight="1" outlineLevel="1" collapsed="1" x14ac:dyDescent="0.2">
      <c r="A2379" s="10"/>
      <c r="B2379" s="18"/>
      <c r="C2379" s="18"/>
      <c r="D2379" s="18"/>
      <c r="E2379" s="19" t="s">
        <v>2119</v>
      </c>
      <c r="F2379" s="20"/>
      <c r="G2379" s="20"/>
      <c r="H2379" s="20"/>
      <c r="I2379" s="20"/>
      <c r="J2379" s="20"/>
      <c r="K2379" s="20"/>
      <c r="L2379" s="20"/>
      <c r="M2379" s="20"/>
      <c r="N2379" s="20"/>
      <c r="O2379" s="20"/>
      <c r="P2379" s="20"/>
      <c r="Q2379" s="20"/>
      <c r="R2379" s="20"/>
      <c r="S2379" s="20"/>
      <c r="T2379" s="20"/>
      <c r="U2379" s="20"/>
      <c r="V2379" s="20"/>
      <c r="W2379" s="20"/>
      <c r="X2379" s="20"/>
      <c r="Y2379" s="20"/>
      <c r="Z2379" s="20"/>
      <c r="AA2379" s="20"/>
      <c r="AB2379" s="20"/>
      <c r="AC2379" s="20"/>
      <c r="AD2379" s="20"/>
      <c r="AE2379" s="20"/>
      <c r="AF2379" s="20"/>
      <c r="AG2379" s="20"/>
      <c r="AH2379" s="20"/>
      <c r="AI2379" s="20"/>
      <c r="AJ2379" s="20"/>
      <c r="AK2379" s="20"/>
      <c r="AL2379" s="20"/>
      <c r="AM2379" s="20"/>
      <c r="AN2379" s="209">
        <v>5</v>
      </c>
      <c r="AO2379" s="209">
        <v>8.359</v>
      </c>
      <c r="AP2379" s="209">
        <v>9.9979999999999993</v>
      </c>
      <c r="AQ2379" s="209">
        <v>10.71</v>
      </c>
      <c r="AR2379" s="209">
        <v>9.3339999999999996</v>
      </c>
      <c r="AS2379" s="209">
        <v>6.7480000000000002</v>
      </c>
      <c r="AT2379" s="209">
        <v>4.0970000000000004</v>
      </c>
      <c r="AU2379" s="209">
        <v>0.82199999999999995</v>
      </c>
      <c r="AV2379" s="20"/>
      <c r="AW2379" s="20"/>
      <c r="AX2379" s="20"/>
      <c r="AY2379" s="209">
        <v>3.8149999999999999</v>
      </c>
      <c r="AZ2379" s="209">
        <v>3.68</v>
      </c>
      <c r="BA2379" s="209">
        <v>6.6529999999999996</v>
      </c>
      <c r="BB2379" s="21">
        <f t="shared" si="298"/>
        <v>10.71</v>
      </c>
      <c r="BC2379" s="21">
        <f>BF2379</f>
        <v>51</v>
      </c>
      <c r="BD2379" s="22">
        <f t="shared" si="300"/>
        <v>14.395161290322582</v>
      </c>
      <c r="BE2379" s="21">
        <f>BC2379-BD2379</f>
        <v>36.604838709677416</v>
      </c>
      <c r="BF2379" s="2">
        <v>51</v>
      </c>
      <c r="BG2379" s="10">
        <v>5</v>
      </c>
      <c r="BH2379" s="21">
        <f t="shared" si="297"/>
        <v>3.7943999999999999E-2</v>
      </c>
      <c r="BI2379" s="22">
        <f t="shared" si="297"/>
        <v>1.0710000000000001E-2</v>
      </c>
      <c r="BJ2379" s="21">
        <f>BH2379-BI2379</f>
        <v>2.7233999999999998E-2</v>
      </c>
      <c r="BK2379" s="21">
        <v>0.11383199999999999</v>
      </c>
      <c r="BL2379" s="22">
        <v>3.2130000000000006E-2</v>
      </c>
      <c r="BM2379" s="21">
        <v>8.1701999999999983E-2</v>
      </c>
      <c r="BN2379" s="21">
        <f t="shared" si="299"/>
        <v>0.45532799999999995</v>
      </c>
      <c r="BO2379" s="22">
        <f t="shared" si="299"/>
        <v>0.12852000000000002</v>
      </c>
      <c r="BP2379" s="21">
        <f t="shared" si="299"/>
        <v>0.32680799999999993</v>
      </c>
    </row>
    <row r="2380" spans="1:68" ht="11.1" hidden="1" customHeight="1" outlineLevel="2" x14ac:dyDescent="0.2">
      <c r="A2380" s="10"/>
      <c r="B2380" s="18"/>
      <c r="C2380" s="18"/>
      <c r="D2380" s="18"/>
      <c r="E2380" s="23" t="s">
        <v>2120</v>
      </c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4"/>
      <c r="X2380" s="24"/>
      <c r="Y2380" s="24"/>
      <c r="Z2380" s="24"/>
      <c r="AA2380" s="24"/>
      <c r="AB2380" s="24"/>
      <c r="AC2380" s="24"/>
      <c r="AD2380" s="24"/>
      <c r="AE2380" s="24"/>
      <c r="AF2380" s="24"/>
      <c r="AG2380" s="24"/>
      <c r="AH2380" s="24"/>
      <c r="AI2380" s="24"/>
      <c r="AJ2380" s="24"/>
      <c r="AK2380" s="24"/>
      <c r="AL2380" s="24"/>
      <c r="AM2380" s="24"/>
      <c r="AN2380" s="208">
        <v>5</v>
      </c>
      <c r="AO2380" s="208">
        <v>8.359</v>
      </c>
      <c r="AP2380" s="208">
        <v>9.9979999999999993</v>
      </c>
      <c r="AQ2380" s="208">
        <v>10.71</v>
      </c>
      <c r="AR2380" s="208">
        <v>9.3339999999999996</v>
      </c>
      <c r="AS2380" s="208">
        <v>6.7480000000000002</v>
      </c>
      <c r="AT2380" s="208">
        <v>4.0970000000000004</v>
      </c>
      <c r="AU2380" s="208">
        <v>0.82199999999999995</v>
      </c>
      <c r="AV2380" s="24"/>
      <c r="AW2380" s="24"/>
      <c r="AX2380" s="24"/>
      <c r="AY2380" s="208">
        <v>3.8149999999999999</v>
      </c>
      <c r="AZ2380" s="208">
        <v>3.68</v>
      </c>
      <c r="BA2380" s="208">
        <v>6.6529999999999996</v>
      </c>
      <c r="BB2380" s="21">
        <f t="shared" si="298"/>
        <v>10.71</v>
      </c>
      <c r="BC2380" s="21"/>
      <c r="BD2380" s="22">
        <f t="shared" si="300"/>
        <v>14.395161290322582</v>
      </c>
      <c r="BE2380" s="21"/>
      <c r="BG2380" s="10"/>
      <c r="BH2380" s="21">
        <f t="shared" si="297"/>
        <v>0</v>
      </c>
      <c r="BI2380" s="22">
        <f t="shared" si="297"/>
        <v>1.0710000000000001E-2</v>
      </c>
      <c r="BJ2380" s="21"/>
      <c r="BK2380" s="21">
        <v>0</v>
      </c>
      <c r="BL2380" s="22">
        <v>3.2130000000000006E-2</v>
      </c>
      <c r="BM2380" s="21"/>
      <c r="BN2380" s="21">
        <f t="shared" si="299"/>
        <v>0</v>
      </c>
      <c r="BO2380" s="22">
        <f t="shared" si="299"/>
        <v>0.12852000000000002</v>
      </c>
      <c r="BP2380" s="21">
        <f t="shared" si="299"/>
        <v>0</v>
      </c>
    </row>
    <row r="2381" spans="1:68" ht="11.1" hidden="1" customHeight="1" outlineLevel="1" collapsed="1" x14ac:dyDescent="0.2">
      <c r="A2381" s="10"/>
      <c r="B2381" s="18"/>
      <c r="C2381" s="18"/>
      <c r="D2381" s="18"/>
      <c r="E2381" s="19" t="s">
        <v>2121</v>
      </c>
      <c r="F2381" s="209">
        <v>4.8730000000000002</v>
      </c>
      <c r="G2381" s="209">
        <v>8.6020000000000003</v>
      </c>
      <c r="H2381" s="20"/>
      <c r="I2381" s="240">
        <v>1.819</v>
      </c>
      <c r="J2381" s="240"/>
      <c r="K2381" s="20"/>
      <c r="L2381" s="20"/>
      <c r="M2381" s="20"/>
      <c r="N2381" s="20"/>
      <c r="O2381" s="209">
        <v>0.78800000000000003</v>
      </c>
      <c r="P2381" s="209">
        <v>0.83799999999999997</v>
      </c>
      <c r="Q2381" s="209">
        <v>4</v>
      </c>
      <c r="R2381" s="209">
        <v>2.875</v>
      </c>
      <c r="S2381" s="209">
        <v>3.375</v>
      </c>
      <c r="T2381" s="209">
        <v>3.125</v>
      </c>
      <c r="U2381" s="209">
        <v>2.508</v>
      </c>
      <c r="V2381" s="209">
        <v>0.49299999999999999</v>
      </c>
      <c r="W2381" s="20"/>
      <c r="X2381" s="20"/>
      <c r="Y2381" s="20"/>
      <c r="Z2381" s="20"/>
      <c r="AA2381" s="20"/>
      <c r="AB2381" s="209">
        <v>0.52800000000000002</v>
      </c>
      <c r="AC2381" s="209">
        <v>1.161</v>
      </c>
      <c r="AD2381" s="209">
        <v>4.4889999999999999</v>
      </c>
      <c r="AE2381" s="209">
        <v>4.3</v>
      </c>
      <c r="AF2381" s="209">
        <v>3.25</v>
      </c>
      <c r="AG2381" s="209">
        <v>3.855</v>
      </c>
      <c r="AH2381" s="209">
        <v>11.641</v>
      </c>
      <c r="AI2381" s="209">
        <v>0.54900000000000004</v>
      </c>
      <c r="AJ2381" s="20"/>
      <c r="AK2381" s="20"/>
      <c r="AL2381" s="20"/>
      <c r="AM2381" s="209">
        <v>0.69</v>
      </c>
      <c r="AN2381" s="209">
        <v>2.976</v>
      </c>
      <c r="AO2381" s="209">
        <v>7.09</v>
      </c>
      <c r="AP2381" s="209">
        <v>7.2649999999999997</v>
      </c>
      <c r="AQ2381" s="209">
        <v>1.79</v>
      </c>
      <c r="AR2381" s="209">
        <v>1.679</v>
      </c>
      <c r="AS2381" s="209">
        <v>1.5449999999999999</v>
      </c>
      <c r="AT2381" s="209">
        <v>1.03</v>
      </c>
      <c r="AU2381" s="209">
        <v>0.4</v>
      </c>
      <c r="AV2381" s="20"/>
      <c r="AW2381" s="20"/>
      <c r="AX2381" s="20"/>
      <c r="AY2381" s="209">
        <v>0.39400000000000002</v>
      </c>
      <c r="AZ2381" s="20"/>
      <c r="BA2381" s="209">
        <v>1.9990000000000001</v>
      </c>
      <c r="BB2381" s="21">
        <f>BB2382+BB2383</f>
        <v>18.951000000000001</v>
      </c>
      <c r="BC2381" s="21">
        <f>BD2381</f>
        <v>25.471774193548388</v>
      </c>
      <c r="BD2381" s="22">
        <f t="shared" si="300"/>
        <v>25.471774193548388</v>
      </c>
      <c r="BE2381" s="21">
        <f>BC2381-BD2381</f>
        <v>0</v>
      </c>
      <c r="BF2381" s="2">
        <v>5.2</v>
      </c>
      <c r="BG2381" s="10">
        <v>6</v>
      </c>
      <c r="BH2381" s="21">
        <f t="shared" si="297"/>
        <v>1.8950999999999999E-2</v>
      </c>
      <c r="BI2381" s="22">
        <f t="shared" si="297"/>
        <v>1.8950999999999999E-2</v>
      </c>
      <c r="BJ2381" s="21">
        <f>BH2381-BI2381</f>
        <v>0</v>
      </c>
      <c r="BK2381" s="21">
        <v>5.6853000000000001E-2</v>
      </c>
      <c r="BL2381" s="22">
        <v>5.6853000000000001E-2</v>
      </c>
      <c r="BM2381" s="21">
        <v>0</v>
      </c>
      <c r="BN2381" s="21">
        <f t="shared" si="299"/>
        <v>0.227412</v>
      </c>
      <c r="BO2381" s="22">
        <f t="shared" si="299"/>
        <v>0.227412</v>
      </c>
      <c r="BP2381" s="21">
        <f t="shared" si="299"/>
        <v>0</v>
      </c>
    </row>
    <row r="2382" spans="1:68" ht="11.1" hidden="1" customHeight="1" outlineLevel="2" x14ac:dyDescent="0.2">
      <c r="A2382" s="10"/>
      <c r="B2382" s="18"/>
      <c r="C2382" s="18"/>
      <c r="D2382" s="18"/>
      <c r="E2382" s="23" t="s">
        <v>2122</v>
      </c>
      <c r="F2382" s="208">
        <v>4.8730000000000002</v>
      </c>
      <c r="G2382" s="208">
        <v>8.6020000000000003</v>
      </c>
      <c r="H2382" s="24"/>
      <c r="I2382" s="239">
        <v>1.819</v>
      </c>
      <c r="J2382" s="239"/>
      <c r="K2382" s="24"/>
      <c r="L2382" s="24"/>
      <c r="M2382" s="24"/>
      <c r="N2382" s="24"/>
      <c r="O2382" s="208">
        <v>0.78800000000000003</v>
      </c>
      <c r="P2382" s="208">
        <v>0.83799999999999997</v>
      </c>
      <c r="Q2382" s="208">
        <v>4</v>
      </c>
      <c r="R2382" s="208">
        <v>2.875</v>
      </c>
      <c r="S2382" s="208">
        <v>3.375</v>
      </c>
      <c r="T2382" s="208">
        <v>3.125</v>
      </c>
      <c r="U2382" s="208">
        <v>2.508</v>
      </c>
      <c r="V2382" s="208">
        <v>0.49299999999999999</v>
      </c>
      <c r="W2382" s="24"/>
      <c r="X2382" s="24"/>
      <c r="Y2382" s="24"/>
      <c r="Z2382" s="24"/>
      <c r="AA2382" s="24"/>
      <c r="AB2382" s="208">
        <v>0.52800000000000002</v>
      </c>
      <c r="AC2382" s="208">
        <v>1.161</v>
      </c>
      <c r="AD2382" s="208">
        <v>4.4889999999999999</v>
      </c>
      <c r="AE2382" s="208">
        <v>4.3</v>
      </c>
      <c r="AF2382" s="208">
        <v>3.25</v>
      </c>
      <c r="AG2382" s="208">
        <v>3.855</v>
      </c>
      <c r="AH2382" s="208">
        <v>1.292</v>
      </c>
      <c r="AI2382" s="208">
        <v>8.9999999999999993E-3</v>
      </c>
      <c r="AJ2382" s="24"/>
      <c r="AK2382" s="24"/>
      <c r="AL2382" s="24"/>
      <c r="AM2382" s="24"/>
      <c r="AN2382" s="208">
        <v>2.2450000000000001</v>
      </c>
      <c r="AO2382" s="208">
        <v>5.601</v>
      </c>
      <c r="AP2382" s="208">
        <v>5.5090000000000003</v>
      </c>
      <c r="AQ2382" s="24"/>
      <c r="AR2382" s="24"/>
      <c r="AS2382" s="24"/>
      <c r="AT2382" s="24"/>
      <c r="AU2382" s="24"/>
      <c r="AV2382" s="24"/>
      <c r="AW2382" s="24"/>
      <c r="AX2382" s="24"/>
      <c r="AY2382" s="24"/>
      <c r="AZ2382" s="24"/>
      <c r="BA2382" s="24"/>
      <c r="BB2382" s="21">
        <f t="shared" ref="BB2382:BB2446" si="301">MAX(F2382:BA2382)</f>
        <v>8.6020000000000003</v>
      </c>
      <c r="BC2382" s="21"/>
      <c r="BD2382" s="22">
        <f t="shared" si="300"/>
        <v>11.561827956989248</v>
      </c>
      <c r="BE2382" s="21"/>
      <c r="BG2382" s="10"/>
      <c r="BH2382" s="21">
        <f t="shared" si="297"/>
        <v>0</v>
      </c>
      <c r="BI2382" s="22">
        <f t="shared" si="297"/>
        <v>8.6020000000000003E-3</v>
      </c>
      <c r="BJ2382" s="21"/>
      <c r="BK2382" s="21">
        <v>0</v>
      </c>
      <c r="BL2382" s="22">
        <v>2.5806000000000003E-2</v>
      </c>
      <c r="BM2382" s="21"/>
      <c r="BN2382" s="21">
        <f t="shared" si="299"/>
        <v>0</v>
      </c>
      <c r="BO2382" s="22">
        <f t="shared" si="299"/>
        <v>0.10322400000000001</v>
      </c>
      <c r="BP2382" s="21">
        <f t="shared" si="299"/>
        <v>0</v>
      </c>
    </row>
    <row r="2383" spans="1:68" ht="11.1" hidden="1" customHeight="1" outlineLevel="2" x14ac:dyDescent="0.2">
      <c r="A2383" s="10"/>
      <c r="B2383" s="18"/>
      <c r="C2383" s="18"/>
      <c r="D2383" s="18"/>
      <c r="E2383" s="23" t="s">
        <v>2123</v>
      </c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  <c r="X2383" s="24"/>
      <c r="Y2383" s="24"/>
      <c r="Z2383" s="24"/>
      <c r="AA2383" s="24"/>
      <c r="AB2383" s="24"/>
      <c r="AC2383" s="24"/>
      <c r="AD2383" s="24"/>
      <c r="AE2383" s="24"/>
      <c r="AF2383" s="24"/>
      <c r="AG2383" s="24"/>
      <c r="AH2383" s="208">
        <v>10.349</v>
      </c>
      <c r="AI2383" s="208">
        <v>0.54</v>
      </c>
      <c r="AJ2383" s="24"/>
      <c r="AK2383" s="24"/>
      <c r="AL2383" s="24"/>
      <c r="AM2383" s="208">
        <v>0.69</v>
      </c>
      <c r="AN2383" s="208">
        <v>0.73099999999999998</v>
      </c>
      <c r="AO2383" s="208">
        <v>1.4890000000000001</v>
      </c>
      <c r="AP2383" s="208">
        <v>1.756</v>
      </c>
      <c r="AQ2383" s="208">
        <v>1.79</v>
      </c>
      <c r="AR2383" s="208">
        <v>1.679</v>
      </c>
      <c r="AS2383" s="208">
        <v>1.5449999999999999</v>
      </c>
      <c r="AT2383" s="208">
        <v>1.03</v>
      </c>
      <c r="AU2383" s="208">
        <v>0.4</v>
      </c>
      <c r="AV2383" s="24"/>
      <c r="AW2383" s="24"/>
      <c r="AX2383" s="24"/>
      <c r="AY2383" s="208">
        <v>0.39400000000000002</v>
      </c>
      <c r="AZ2383" s="24"/>
      <c r="BA2383" s="208">
        <v>1.9990000000000001</v>
      </c>
      <c r="BB2383" s="21">
        <f t="shared" si="301"/>
        <v>10.349</v>
      </c>
      <c r="BC2383" s="21"/>
      <c r="BD2383" s="22">
        <f t="shared" si="300"/>
        <v>13.90994623655914</v>
      </c>
      <c r="BE2383" s="21"/>
      <c r="BG2383" s="10"/>
      <c r="BH2383" s="21">
        <f t="shared" ref="BH2383:BI2447" si="302">(BC2383*24*31/1000000)</f>
        <v>0</v>
      </c>
      <c r="BI2383" s="22">
        <f t="shared" si="302"/>
        <v>1.0349000000000002E-2</v>
      </c>
      <c r="BJ2383" s="21"/>
      <c r="BK2383" s="21">
        <v>0</v>
      </c>
      <c r="BL2383" s="22">
        <v>3.1047000000000005E-2</v>
      </c>
      <c r="BM2383" s="21"/>
      <c r="BN2383" s="21">
        <f t="shared" si="299"/>
        <v>0</v>
      </c>
      <c r="BO2383" s="22">
        <f t="shared" si="299"/>
        <v>0.12418800000000002</v>
      </c>
      <c r="BP2383" s="21">
        <f t="shared" si="299"/>
        <v>0</v>
      </c>
    </row>
    <row r="2384" spans="1:68" ht="11.1" hidden="1" customHeight="1" outlineLevel="1" collapsed="1" x14ac:dyDescent="0.2">
      <c r="A2384" s="10"/>
      <c r="B2384" s="18"/>
      <c r="C2384" s="18"/>
      <c r="D2384" s="18"/>
      <c r="E2384" s="19" t="s">
        <v>2124</v>
      </c>
      <c r="F2384" s="209">
        <v>18.027999999999999</v>
      </c>
      <c r="G2384" s="209">
        <v>17.542999999999999</v>
      </c>
      <c r="H2384" s="209">
        <v>12.134</v>
      </c>
      <c r="I2384" s="240">
        <v>11.504</v>
      </c>
      <c r="J2384" s="240"/>
      <c r="K2384" s="209">
        <v>4.4349999999999996</v>
      </c>
      <c r="L2384" s="20"/>
      <c r="M2384" s="20"/>
      <c r="N2384" s="20"/>
      <c r="O2384" s="209">
        <v>4.1710000000000003</v>
      </c>
      <c r="P2384" s="209">
        <v>6.64</v>
      </c>
      <c r="Q2384" s="209">
        <v>13.423</v>
      </c>
      <c r="R2384" s="209">
        <v>16.757999999999999</v>
      </c>
      <c r="S2384" s="209">
        <v>42.906999999999996</v>
      </c>
      <c r="T2384" s="209">
        <v>19.88</v>
      </c>
      <c r="U2384" s="209">
        <v>15.882999999999999</v>
      </c>
      <c r="V2384" s="209">
        <v>9.2029999999999994</v>
      </c>
      <c r="W2384" s="209">
        <v>3.609</v>
      </c>
      <c r="X2384" s="209">
        <v>0.82299999999999995</v>
      </c>
      <c r="Y2384" s="209">
        <v>0.51100000000000001</v>
      </c>
      <c r="Z2384" s="209">
        <v>0.255</v>
      </c>
      <c r="AA2384" s="209">
        <v>1.798</v>
      </c>
      <c r="AB2384" s="209">
        <v>9.0109999999999992</v>
      </c>
      <c r="AC2384" s="209">
        <v>16.018999999999998</v>
      </c>
      <c r="AD2384" s="209">
        <v>20.951000000000001</v>
      </c>
      <c r="AE2384" s="209">
        <v>22.995000000000001</v>
      </c>
      <c r="AF2384" s="209">
        <v>22.623999999999999</v>
      </c>
      <c r="AG2384" s="209">
        <v>12.177</v>
      </c>
      <c r="AH2384" s="209">
        <v>10.42</v>
      </c>
      <c r="AI2384" s="209">
        <v>5.7679999999999998</v>
      </c>
      <c r="AJ2384" s="209">
        <v>1.577</v>
      </c>
      <c r="AK2384" s="20"/>
      <c r="AL2384" s="209">
        <v>7.0000000000000007E-2</v>
      </c>
      <c r="AM2384" s="209">
        <v>1.6379999999999999</v>
      </c>
      <c r="AN2384" s="209">
        <v>10.038</v>
      </c>
      <c r="AO2384" s="209">
        <v>19.643999999999998</v>
      </c>
      <c r="AP2384" s="209">
        <v>20.361000000000001</v>
      </c>
      <c r="AQ2384" s="209">
        <v>19.614999999999998</v>
      </c>
      <c r="AR2384" s="209">
        <v>23.46</v>
      </c>
      <c r="AS2384" s="209">
        <v>14.994999999999999</v>
      </c>
      <c r="AT2384" s="209">
        <v>11.157999999999999</v>
      </c>
      <c r="AU2384" s="209">
        <v>4.5789999999999997</v>
      </c>
      <c r="AV2384" s="209">
        <v>0.17199999999999999</v>
      </c>
      <c r="AW2384" s="20"/>
      <c r="AX2384" s="20"/>
      <c r="AY2384" s="209">
        <v>2.6179999999999999</v>
      </c>
      <c r="AZ2384" s="209">
        <v>5.78</v>
      </c>
      <c r="BA2384" s="209">
        <v>11.342000000000001</v>
      </c>
      <c r="BB2384" s="21">
        <f>BB2385+BB2386+BB2387+BB2388+BB2389+BB2390</f>
        <v>45.764000000000003</v>
      </c>
      <c r="BC2384" s="21">
        <f>BD2384</f>
        <v>61.510752688172047</v>
      </c>
      <c r="BD2384" s="22">
        <f t="shared" si="300"/>
        <v>61.510752688172047</v>
      </c>
      <c r="BE2384" s="21">
        <f>BC2384-BD2384</f>
        <v>0</v>
      </c>
      <c r="BF2384" s="2">
        <v>24.56</v>
      </c>
      <c r="BG2384" s="10">
        <v>5</v>
      </c>
      <c r="BH2384" s="21">
        <f t="shared" si="302"/>
        <v>4.5764000000000006E-2</v>
      </c>
      <c r="BI2384" s="22">
        <f t="shared" si="302"/>
        <v>4.5764000000000006E-2</v>
      </c>
      <c r="BJ2384" s="21">
        <f>BH2384-BI2384</f>
        <v>0</v>
      </c>
      <c r="BK2384" s="21">
        <v>0.13729200000000003</v>
      </c>
      <c r="BL2384" s="22">
        <v>0.13729200000000003</v>
      </c>
      <c r="BM2384" s="21">
        <v>0</v>
      </c>
      <c r="BN2384" s="21">
        <f t="shared" si="299"/>
        <v>0.5491680000000001</v>
      </c>
      <c r="BO2384" s="22">
        <f t="shared" si="299"/>
        <v>0.5491680000000001</v>
      </c>
      <c r="BP2384" s="21">
        <f t="shared" si="299"/>
        <v>0</v>
      </c>
    </row>
    <row r="2385" spans="1:68" ht="11.1" hidden="1" customHeight="1" outlineLevel="2" x14ac:dyDescent="0.2">
      <c r="A2385" s="10"/>
      <c r="B2385" s="18"/>
      <c r="C2385" s="18"/>
      <c r="D2385" s="18"/>
      <c r="E2385" s="23" t="s">
        <v>2125</v>
      </c>
      <c r="F2385" s="208">
        <v>4.59</v>
      </c>
      <c r="G2385" s="208">
        <v>4.2949999999999999</v>
      </c>
      <c r="H2385" s="208">
        <v>3.0329999999999999</v>
      </c>
      <c r="I2385" s="239">
        <v>2.879</v>
      </c>
      <c r="J2385" s="239"/>
      <c r="K2385" s="208">
        <v>1.1930000000000001</v>
      </c>
      <c r="L2385" s="24"/>
      <c r="M2385" s="24"/>
      <c r="N2385" s="24"/>
      <c r="O2385" s="208">
        <v>0.90400000000000003</v>
      </c>
      <c r="P2385" s="208">
        <v>1.9950000000000001</v>
      </c>
      <c r="Q2385" s="208">
        <v>3.052</v>
      </c>
      <c r="R2385" s="208">
        <v>3.7480000000000002</v>
      </c>
      <c r="S2385" s="208">
        <v>4.3029999999999999</v>
      </c>
      <c r="T2385" s="208">
        <v>3.7730000000000001</v>
      </c>
      <c r="U2385" s="208">
        <v>3.2250000000000001</v>
      </c>
      <c r="V2385" s="208">
        <v>1.9339999999999999</v>
      </c>
      <c r="W2385" s="208">
        <v>1.244</v>
      </c>
      <c r="X2385" s="208">
        <v>0.30399999999999999</v>
      </c>
      <c r="Y2385" s="208">
        <v>0.14699999999999999</v>
      </c>
      <c r="Z2385" s="24"/>
      <c r="AA2385" s="208">
        <v>0.69799999999999995</v>
      </c>
      <c r="AB2385" s="208">
        <v>2.2149999999999999</v>
      </c>
      <c r="AC2385" s="208">
        <v>4.1130000000000004</v>
      </c>
      <c r="AD2385" s="208">
        <v>3.5760000000000001</v>
      </c>
      <c r="AE2385" s="208">
        <v>4.3940000000000001</v>
      </c>
      <c r="AF2385" s="208">
        <v>4.4800000000000004</v>
      </c>
      <c r="AG2385" s="208">
        <v>2.673</v>
      </c>
      <c r="AH2385" s="208">
        <v>2.2549999999999999</v>
      </c>
      <c r="AI2385" s="208">
        <v>1.6259999999999999</v>
      </c>
      <c r="AJ2385" s="208">
        <v>0.48899999999999999</v>
      </c>
      <c r="AK2385" s="24"/>
      <c r="AL2385" s="24"/>
      <c r="AM2385" s="208">
        <v>0.42</v>
      </c>
      <c r="AN2385" s="208">
        <v>2.2410000000000001</v>
      </c>
      <c r="AO2385" s="208">
        <v>3.9590000000000001</v>
      </c>
      <c r="AP2385" s="208">
        <v>3.9689999999999999</v>
      </c>
      <c r="AQ2385" s="208">
        <v>3.577</v>
      </c>
      <c r="AR2385" s="208">
        <v>5.056</v>
      </c>
      <c r="AS2385" s="208">
        <v>3.0390000000000001</v>
      </c>
      <c r="AT2385" s="208">
        <v>2.13</v>
      </c>
      <c r="AU2385" s="208">
        <v>1.2969999999999999</v>
      </c>
      <c r="AV2385" s="208">
        <v>5.1999999999999998E-2</v>
      </c>
      <c r="AW2385" s="24"/>
      <c r="AX2385" s="24"/>
      <c r="AY2385" s="208">
        <v>0.63100000000000001</v>
      </c>
      <c r="AZ2385" s="208">
        <v>1.4079999999999999</v>
      </c>
      <c r="BA2385" s="208">
        <v>2.9079999999999999</v>
      </c>
      <c r="BB2385" s="21">
        <f t="shared" si="301"/>
        <v>5.056</v>
      </c>
      <c r="BC2385" s="21"/>
      <c r="BD2385" s="22">
        <f t="shared" si="300"/>
        <v>6.795698924731183</v>
      </c>
      <c r="BE2385" s="21"/>
      <c r="BG2385" s="10"/>
      <c r="BH2385" s="21">
        <f t="shared" si="302"/>
        <v>0</v>
      </c>
      <c r="BI2385" s="22">
        <f t="shared" si="302"/>
        <v>5.0559999999999997E-3</v>
      </c>
      <c r="BJ2385" s="21"/>
      <c r="BK2385" s="21">
        <v>0</v>
      </c>
      <c r="BL2385" s="22">
        <v>1.5167999999999999E-2</v>
      </c>
      <c r="BM2385" s="21"/>
      <c r="BN2385" s="21">
        <f t="shared" si="299"/>
        <v>0</v>
      </c>
      <c r="BO2385" s="22">
        <f t="shared" si="299"/>
        <v>6.0671999999999997E-2</v>
      </c>
      <c r="BP2385" s="21">
        <f t="shared" si="299"/>
        <v>0</v>
      </c>
    </row>
    <row r="2386" spans="1:68" ht="11.1" hidden="1" customHeight="1" outlineLevel="2" x14ac:dyDescent="0.2">
      <c r="A2386" s="10"/>
      <c r="B2386" s="18"/>
      <c r="C2386" s="18"/>
      <c r="D2386" s="18"/>
      <c r="E2386" s="23" t="s">
        <v>2126</v>
      </c>
      <c r="F2386" s="208">
        <v>2.0920000000000001</v>
      </c>
      <c r="G2386" s="208">
        <v>2.2210000000000001</v>
      </c>
      <c r="H2386" s="208">
        <v>1.6819999999999999</v>
      </c>
      <c r="I2386" s="239">
        <v>1.5820000000000001</v>
      </c>
      <c r="J2386" s="239"/>
      <c r="K2386" s="208">
        <v>0.64200000000000002</v>
      </c>
      <c r="L2386" s="24"/>
      <c r="M2386" s="24"/>
      <c r="N2386" s="24"/>
      <c r="O2386" s="208">
        <v>0.82</v>
      </c>
      <c r="P2386" s="208">
        <v>0.92600000000000005</v>
      </c>
      <c r="Q2386" s="208">
        <v>1.4379999999999999</v>
      </c>
      <c r="R2386" s="208">
        <v>1.6919999999999999</v>
      </c>
      <c r="S2386" s="208">
        <v>2.0619999999999998</v>
      </c>
      <c r="T2386" s="208">
        <v>1.7649999999999999</v>
      </c>
      <c r="U2386" s="208">
        <v>1.093</v>
      </c>
      <c r="V2386" s="208">
        <v>0.52800000000000002</v>
      </c>
      <c r="W2386" s="208">
        <v>0.30099999999999999</v>
      </c>
      <c r="X2386" s="208">
        <v>0.21299999999999999</v>
      </c>
      <c r="Y2386" s="208">
        <v>0.23899999999999999</v>
      </c>
      <c r="Z2386" s="208">
        <v>0.255</v>
      </c>
      <c r="AA2386" s="208">
        <v>0.26</v>
      </c>
      <c r="AB2386" s="208">
        <v>0.89600000000000002</v>
      </c>
      <c r="AC2386" s="208">
        <v>1.5469999999999999</v>
      </c>
      <c r="AD2386" s="208">
        <v>1.595</v>
      </c>
      <c r="AE2386" s="208">
        <v>1.917</v>
      </c>
      <c r="AF2386" s="208">
        <v>2.1240000000000001</v>
      </c>
      <c r="AG2386" s="208">
        <v>1.1970000000000001</v>
      </c>
      <c r="AH2386" s="208">
        <v>0.85</v>
      </c>
      <c r="AI2386" s="208">
        <v>0.41099999999999998</v>
      </c>
      <c r="AJ2386" s="208">
        <v>0.33800000000000002</v>
      </c>
      <c r="AK2386" s="24"/>
      <c r="AL2386" s="208">
        <v>6.4000000000000001E-2</v>
      </c>
      <c r="AM2386" s="208">
        <v>0.23499999999999999</v>
      </c>
      <c r="AN2386" s="208">
        <v>1.081</v>
      </c>
      <c r="AO2386" s="208">
        <v>1.9550000000000001</v>
      </c>
      <c r="AP2386" s="208">
        <v>1.9279999999999999</v>
      </c>
      <c r="AQ2386" s="208">
        <v>1.68</v>
      </c>
      <c r="AR2386" s="208">
        <v>2.2149999999999999</v>
      </c>
      <c r="AS2386" s="208">
        <v>1.3080000000000001</v>
      </c>
      <c r="AT2386" s="208">
        <v>1.157</v>
      </c>
      <c r="AU2386" s="208">
        <v>0.51900000000000002</v>
      </c>
      <c r="AV2386" s="24"/>
      <c r="AW2386" s="24"/>
      <c r="AX2386" s="24"/>
      <c r="AY2386" s="208">
        <v>0.443</v>
      </c>
      <c r="AZ2386" s="208">
        <v>0.57099999999999995</v>
      </c>
      <c r="BA2386" s="208">
        <v>1.2589999999999999</v>
      </c>
      <c r="BB2386" s="21">
        <f t="shared" si="301"/>
        <v>2.2210000000000001</v>
      </c>
      <c r="BC2386" s="21"/>
      <c r="BD2386" s="22">
        <f t="shared" si="300"/>
        <v>2.985215053763441</v>
      </c>
      <c r="BE2386" s="21"/>
      <c r="BG2386" s="10"/>
      <c r="BH2386" s="21">
        <f t="shared" si="302"/>
        <v>0</v>
      </c>
      <c r="BI2386" s="22">
        <f t="shared" si="302"/>
        <v>2.2210000000000003E-3</v>
      </c>
      <c r="BJ2386" s="21"/>
      <c r="BK2386" s="21">
        <v>0</v>
      </c>
      <c r="BL2386" s="22">
        <v>6.6630000000000005E-3</v>
      </c>
      <c r="BM2386" s="21"/>
      <c r="BN2386" s="21">
        <f t="shared" si="299"/>
        <v>0</v>
      </c>
      <c r="BO2386" s="22">
        <f t="shared" si="299"/>
        <v>2.6652000000000002E-2</v>
      </c>
      <c r="BP2386" s="21">
        <f t="shared" si="299"/>
        <v>0</v>
      </c>
    </row>
    <row r="2387" spans="1:68" ht="11.1" hidden="1" customHeight="1" outlineLevel="2" x14ac:dyDescent="0.2">
      <c r="A2387" s="10"/>
      <c r="B2387" s="18"/>
      <c r="C2387" s="18"/>
      <c r="D2387" s="18"/>
      <c r="E2387" s="23" t="s">
        <v>2127</v>
      </c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08">
        <v>22.98</v>
      </c>
      <c r="T2387" s="208">
        <v>2.625</v>
      </c>
      <c r="U2387" s="208">
        <v>1.8520000000000001</v>
      </c>
      <c r="V2387" s="208">
        <v>1.242</v>
      </c>
      <c r="W2387" s="24"/>
      <c r="X2387" s="24"/>
      <c r="Y2387" s="24"/>
      <c r="Z2387" s="24"/>
      <c r="AA2387" s="24"/>
      <c r="AB2387" s="208">
        <v>0.85199999999999998</v>
      </c>
      <c r="AC2387" s="208">
        <v>2.2879999999999998</v>
      </c>
      <c r="AD2387" s="208">
        <v>2.738</v>
      </c>
      <c r="AE2387" s="208">
        <v>3.5550000000000002</v>
      </c>
      <c r="AF2387" s="208">
        <v>2.915</v>
      </c>
      <c r="AG2387" s="208">
        <v>1.929</v>
      </c>
      <c r="AH2387" s="208">
        <v>2.0190000000000001</v>
      </c>
      <c r="AI2387" s="208">
        <v>0.66100000000000003</v>
      </c>
      <c r="AJ2387" s="208">
        <v>8.2000000000000003E-2</v>
      </c>
      <c r="AK2387" s="24"/>
      <c r="AL2387" s="24"/>
      <c r="AM2387" s="24"/>
      <c r="AN2387" s="208">
        <v>1.333</v>
      </c>
      <c r="AO2387" s="208">
        <v>3.0649999999999999</v>
      </c>
      <c r="AP2387" s="208">
        <v>3.1120000000000001</v>
      </c>
      <c r="AQ2387" s="208">
        <v>2.4990000000000001</v>
      </c>
      <c r="AR2387" s="208">
        <v>3.13</v>
      </c>
      <c r="AS2387" s="208">
        <v>1.8320000000000001</v>
      </c>
      <c r="AT2387" s="208">
        <v>1.621</v>
      </c>
      <c r="AU2387" s="24"/>
      <c r="AV2387" s="24"/>
      <c r="AW2387" s="24"/>
      <c r="AX2387" s="24"/>
      <c r="AY2387" s="24"/>
      <c r="AZ2387" s="24"/>
      <c r="BA2387" s="24"/>
      <c r="BB2387" s="21">
        <f t="shared" si="301"/>
        <v>22.98</v>
      </c>
      <c r="BC2387" s="21"/>
      <c r="BD2387" s="22">
        <f t="shared" si="300"/>
        <v>30.887096774193548</v>
      </c>
      <c r="BE2387" s="21"/>
      <c r="BG2387" s="10"/>
      <c r="BH2387" s="21">
        <f t="shared" si="302"/>
        <v>0</v>
      </c>
      <c r="BI2387" s="22">
        <f t="shared" si="302"/>
        <v>2.298E-2</v>
      </c>
      <c r="BJ2387" s="21"/>
      <c r="BK2387" s="21">
        <v>0</v>
      </c>
      <c r="BL2387" s="22">
        <v>6.8940000000000001E-2</v>
      </c>
      <c r="BM2387" s="21"/>
      <c r="BN2387" s="21">
        <f t="shared" si="299"/>
        <v>0</v>
      </c>
      <c r="BO2387" s="22">
        <f t="shared" si="299"/>
        <v>0.27576000000000001</v>
      </c>
      <c r="BP2387" s="21">
        <f t="shared" si="299"/>
        <v>0</v>
      </c>
    </row>
    <row r="2388" spans="1:68" ht="11.1" hidden="1" customHeight="1" outlineLevel="2" x14ac:dyDescent="0.2">
      <c r="A2388" s="10"/>
      <c r="B2388" s="18"/>
      <c r="C2388" s="18"/>
      <c r="D2388" s="18"/>
      <c r="E2388" s="23" t="s">
        <v>2128</v>
      </c>
      <c r="F2388" s="208">
        <v>0.22700000000000001</v>
      </c>
      <c r="G2388" s="208">
        <v>1.8759999999999999</v>
      </c>
      <c r="H2388" s="208">
        <v>1.2629999999999999</v>
      </c>
      <c r="I2388" s="239">
        <v>1.474</v>
      </c>
      <c r="J2388" s="239"/>
      <c r="K2388" s="208">
        <v>0.37</v>
      </c>
      <c r="L2388" s="24"/>
      <c r="M2388" s="24"/>
      <c r="N2388" s="24"/>
      <c r="O2388" s="24"/>
      <c r="P2388" s="208">
        <v>0.69399999999999995</v>
      </c>
      <c r="Q2388" s="208">
        <v>1.423</v>
      </c>
      <c r="R2388" s="208">
        <v>1.843</v>
      </c>
      <c r="S2388" s="208">
        <v>2.2200000000000002</v>
      </c>
      <c r="T2388" s="208">
        <v>1.8959999999999999</v>
      </c>
      <c r="U2388" s="208">
        <v>1.6040000000000001</v>
      </c>
      <c r="V2388" s="208">
        <v>0.95699999999999996</v>
      </c>
      <c r="W2388" s="24"/>
      <c r="X2388" s="24"/>
      <c r="Y2388" s="24"/>
      <c r="Z2388" s="24"/>
      <c r="AA2388" s="24"/>
      <c r="AB2388" s="208">
        <v>0.97899999999999998</v>
      </c>
      <c r="AC2388" s="208">
        <v>1.946</v>
      </c>
      <c r="AD2388" s="208">
        <v>1.7869999999999999</v>
      </c>
      <c r="AE2388" s="208">
        <v>2.0710000000000002</v>
      </c>
      <c r="AF2388" s="208">
        <v>1.403</v>
      </c>
      <c r="AG2388" s="208">
        <v>0.82399999999999995</v>
      </c>
      <c r="AH2388" s="208">
        <v>0.77400000000000002</v>
      </c>
      <c r="AI2388" s="208">
        <v>3.5000000000000003E-2</v>
      </c>
      <c r="AJ2388" s="24"/>
      <c r="AK2388" s="24"/>
      <c r="AL2388" s="24"/>
      <c r="AM2388" s="24"/>
      <c r="AN2388" s="208">
        <v>0.627</v>
      </c>
      <c r="AO2388" s="208">
        <v>1.327</v>
      </c>
      <c r="AP2388" s="208">
        <v>2.706</v>
      </c>
      <c r="AQ2388" s="208">
        <v>0.95499999999999996</v>
      </c>
      <c r="AR2388" s="208">
        <v>0.35099999999999998</v>
      </c>
      <c r="AS2388" s="208">
        <v>1.37</v>
      </c>
      <c r="AT2388" s="208">
        <v>0.751</v>
      </c>
      <c r="AU2388" s="24"/>
      <c r="AV2388" s="24"/>
      <c r="AW2388" s="24"/>
      <c r="AX2388" s="24"/>
      <c r="AY2388" s="24"/>
      <c r="AZ2388" s="208">
        <v>0.63600000000000001</v>
      </c>
      <c r="BA2388" s="208">
        <v>1.2989999999999999</v>
      </c>
      <c r="BB2388" s="21">
        <f t="shared" si="301"/>
        <v>2.706</v>
      </c>
      <c r="BC2388" s="21"/>
      <c r="BD2388" s="22">
        <f t="shared" si="300"/>
        <v>3.6370967741935485</v>
      </c>
      <c r="BE2388" s="21"/>
      <c r="BG2388" s="10"/>
      <c r="BH2388" s="21">
        <f t="shared" si="302"/>
        <v>0</v>
      </c>
      <c r="BI2388" s="22">
        <f t="shared" si="302"/>
        <v>2.7060000000000001E-3</v>
      </c>
      <c r="BJ2388" s="21"/>
      <c r="BK2388" s="21">
        <v>0</v>
      </c>
      <c r="BL2388" s="22">
        <v>8.1180000000000002E-3</v>
      </c>
      <c r="BM2388" s="21"/>
      <c r="BN2388" s="21">
        <f t="shared" si="299"/>
        <v>0</v>
      </c>
      <c r="BO2388" s="22">
        <f t="shared" si="299"/>
        <v>3.2472000000000001E-2</v>
      </c>
      <c r="BP2388" s="21">
        <f t="shared" si="299"/>
        <v>0</v>
      </c>
    </row>
    <row r="2389" spans="1:68" ht="11.1" hidden="1" customHeight="1" outlineLevel="2" x14ac:dyDescent="0.2">
      <c r="A2389" s="10"/>
      <c r="B2389" s="18"/>
      <c r="C2389" s="18"/>
      <c r="D2389" s="18"/>
      <c r="E2389" s="23" t="s">
        <v>2129</v>
      </c>
      <c r="F2389" s="208">
        <v>4.2450000000000001</v>
      </c>
      <c r="G2389" s="208">
        <v>3.3969999999999998</v>
      </c>
      <c r="H2389" s="208">
        <v>2.1019999999999999</v>
      </c>
      <c r="I2389" s="239">
        <v>1.8280000000000001</v>
      </c>
      <c r="J2389" s="239"/>
      <c r="K2389" s="208">
        <v>0.495</v>
      </c>
      <c r="L2389" s="24"/>
      <c r="M2389" s="24"/>
      <c r="N2389" s="24"/>
      <c r="O2389" s="208">
        <v>1.4390000000000001</v>
      </c>
      <c r="P2389" s="208">
        <v>0.502</v>
      </c>
      <c r="Q2389" s="208">
        <v>2.5539999999999998</v>
      </c>
      <c r="R2389" s="208">
        <v>3.6030000000000002</v>
      </c>
      <c r="S2389" s="208">
        <v>4.4329999999999998</v>
      </c>
      <c r="T2389" s="208">
        <v>3.78</v>
      </c>
      <c r="U2389" s="208">
        <v>2.819</v>
      </c>
      <c r="V2389" s="208">
        <v>1.2030000000000001</v>
      </c>
      <c r="W2389" s="208">
        <v>0.41899999999999998</v>
      </c>
      <c r="X2389" s="208">
        <v>4.5999999999999999E-2</v>
      </c>
      <c r="Y2389" s="24"/>
      <c r="Z2389" s="24"/>
      <c r="AA2389" s="24"/>
      <c r="AB2389" s="208">
        <v>1.4550000000000001</v>
      </c>
      <c r="AC2389" s="208">
        <v>1.556</v>
      </c>
      <c r="AD2389" s="208">
        <v>5.8719999999999999</v>
      </c>
      <c r="AE2389" s="208">
        <v>4.7080000000000002</v>
      </c>
      <c r="AF2389" s="208">
        <v>4.7880000000000003</v>
      </c>
      <c r="AG2389" s="208">
        <v>2.23</v>
      </c>
      <c r="AH2389" s="208">
        <v>1.456</v>
      </c>
      <c r="AI2389" s="208">
        <v>1.151</v>
      </c>
      <c r="AJ2389" s="208">
        <v>0.27500000000000002</v>
      </c>
      <c r="AK2389" s="24"/>
      <c r="AL2389" s="24"/>
      <c r="AM2389" s="208">
        <v>0.375</v>
      </c>
      <c r="AN2389" s="208">
        <v>2.1869999999999998</v>
      </c>
      <c r="AO2389" s="208">
        <v>4.242</v>
      </c>
      <c r="AP2389" s="208">
        <v>4.7009999999999996</v>
      </c>
      <c r="AQ2389" s="208">
        <v>4.2729999999999997</v>
      </c>
      <c r="AR2389" s="208">
        <v>5.8869999999999996</v>
      </c>
      <c r="AS2389" s="208">
        <v>3.2679999999999998</v>
      </c>
      <c r="AT2389" s="208">
        <v>2.1360000000000001</v>
      </c>
      <c r="AU2389" s="208">
        <v>1.0549999999999999</v>
      </c>
      <c r="AV2389" s="24"/>
      <c r="AW2389" s="24"/>
      <c r="AX2389" s="24"/>
      <c r="AY2389" s="208">
        <v>0.4</v>
      </c>
      <c r="AZ2389" s="208">
        <v>1.4019999999999999</v>
      </c>
      <c r="BA2389" s="208">
        <v>2.7919999999999998</v>
      </c>
      <c r="BB2389" s="21">
        <f t="shared" si="301"/>
        <v>5.8869999999999996</v>
      </c>
      <c r="BC2389" s="21"/>
      <c r="BD2389" s="22">
        <f t="shared" si="300"/>
        <v>7.9126344086021501</v>
      </c>
      <c r="BE2389" s="21"/>
      <c r="BG2389" s="10"/>
      <c r="BH2389" s="21">
        <f t="shared" si="302"/>
        <v>0</v>
      </c>
      <c r="BI2389" s="22">
        <f t="shared" si="302"/>
        <v>5.886999999999999E-3</v>
      </c>
      <c r="BJ2389" s="21"/>
      <c r="BK2389" s="21">
        <v>0</v>
      </c>
      <c r="BL2389" s="22">
        <v>1.7660999999999996E-2</v>
      </c>
      <c r="BM2389" s="21"/>
      <c r="BN2389" s="21">
        <f t="shared" si="299"/>
        <v>0</v>
      </c>
      <c r="BO2389" s="22">
        <f t="shared" si="299"/>
        <v>7.0643999999999985E-2</v>
      </c>
      <c r="BP2389" s="21">
        <f t="shared" si="299"/>
        <v>0</v>
      </c>
    </row>
    <row r="2390" spans="1:68" ht="11.1" hidden="1" customHeight="1" outlineLevel="2" x14ac:dyDescent="0.2">
      <c r="A2390" s="10"/>
      <c r="B2390" s="18"/>
      <c r="C2390" s="18"/>
      <c r="D2390" s="18"/>
      <c r="E2390" s="23" t="s">
        <v>2130</v>
      </c>
      <c r="F2390" s="208">
        <v>6.8739999999999997</v>
      </c>
      <c r="G2390" s="208">
        <v>5.7539999999999996</v>
      </c>
      <c r="H2390" s="208">
        <v>4.0540000000000003</v>
      </c>
      <c r="I2390" s="239">
        <v>3.7410000000000001</v>
      </c>
      <c r="J2390" s="239"/>
      <c r="K2390" s="208">
        <v>1.7350000000000001</v>
      </c>
      <c r="L2390" s="24"/>
      <c r="M2390" s="24"/>
      <c r="N2390" s="24"/>
      <c r="O2390" s="208">
        <v>1.008</v>
      </c>
      <c r="P2390" s="208">
        <v>2.5230000000000001</v>
      </c>
      <c r="Q2390" s="208">
        <v>4.9560000000000004</v>
      </c>
      <c r="R2390" s="208">
        <v>5.8719999999999999</v>
      </c>
      <c r="S2390" s="208">
        <v>6.9089999999999998</v>
      </c>
      <c r="T2390" s="208">
        <v>6.0410000000000004</v>
      </c>
      <c r="U2390" s="208">
        <v>5.29</v>
      </c>
      <c r="V2390" s="208">
        <v>3.339</v>
      </c>
      <c r="W2390" s="208">
        <v>1.645</v>
      </c>
      <c r="X2390" s="208">
        <v>0.26</v>
      </c>
      <c r="Y2390" s="208">
        <v>0.125</v>
      </c>
      <c r="Z2390" s="24"/>
      <c r="AA2390" s="208">
        <v>0.84</v>
      </c>
      <c r="AB2390" s="208">
        <v>2.6139999999999999</v>
      </c>
      <c r="AC2390" s="208">
        <v>4.569</v>
      </c>
      <c r="AD2390" s="208">
        <v>5.383</v>
      </c>
      <c r="AE2390" s="208">
        <v>6.35</v>
      </c>
      <c r="AF2390" s="208">
        <v>6.9139999999999997</v>
      </c>
      <c r="AG2390" s="208">
        <v>3.3239999999999998</v>
      </c>
      <c r="AH2390" s="208">
        <v>3.0659999999999998</v>
      </c>
      <c r="AI2390" s="208">
        <v>1.8839999999999999</v>
      </c>
      <c r="AJ2390" s="208">
        <v>0.39300000000000002</v>
      </c>
      <c r="AK2390" s="24"/>
      <c r="AL2390" s="208">
        <v>6.0000000000000001E-3</v>
      </c>
      <c r="AM2390" s="208">
        <v>0.60799999999999998</v>
      </c>
      <c r="AN2390" s="208">
        <v>2.569</v>
      </c>
      <c r="AO2390" s="208">
        <v>5.0960000000000001</v>
      </c>
      <c r="AP2390" s="208">
        <v>3.9449999999999998</v>
      </c>
      <c r="AQ2390" s="208">
        <v>6.6310000000000002</v>
      </c>
      <c r="AR2390" s="208">
        <v>6.8209999999999997</v>
      </c>
      <c r="AS2390" s="208">
        <v>4.1779999999999999</v>
      </c>
      <c r="AT2390" s="208">
        <v>3.363</v>
      </c>
      <c r="AU2390" s="208">
        <v>1.708</v>
      </c>
      <c r="AV2390" s="208">
        <v>0.12</v>
      </c>
      <c r="AW2390" s="24"/>
      <c r="AX2390" s="24"/>
      <c r="AY2390" s="208">
        <v>1.1439999999999999</v>
      </c>
      <c r="AZ2390" s="208">
        <v>1.7629999999999999</v>
      </c>
      <c r="BA2390" s="208">
        <v>3.0840000000000001</v>
      </c>
      <c r="BB2390" s="21">
        <f t="shared" si="301"/>
        <v>6.9139999999999997</v>
      </c>
      <c r="BC2390" s="21"/>
      <c r="BD2390" s="22">
        <f t="shared" si="300"/>
        <v>9.293010752688172</v>
      </c>
      <c r="BE2390" s="21"/>
      <c r="BG2390" s="10"/>
      <c r="BH2390" s="21">
        <f t="shared" si="302"/>
        <v>0</v>
      </c>
      <c r="BI2390" s="22">
        <f t="shared" si="302"/>
        <v>6.914E-3</v>
      </c>
      <c r="BJ2390" s="21"/>
      <c r="BK2390" s="21">
        <v>0</v>
      </c>
      <c r="BL2390" s="22">
        <v>2.0742E-2</v>
      </c>
      <c r="BM2390" s="21"/>
      <c r="BN2390" s="21">
        <f t="shared" si="299"/>
        <v>0</v>
      </c>
      <c r="BO2390" s="22">
        <f t="shared" si="299"/>
        <v>8.2968E-2</v>
      </c>
      <c r="BP2390" s="21">
        <f t="shared" si="299"/>
        <v>0</v>
      </c>
    </row>
    <row r="2391" spans="1:68" ht="11.1" hidden="1" customHeight="1" outlineLevel="1" collapsed="1" x14ac:dyDescent="0.2">
      <c r="A2391" s="10"/>
      <c r="B2391" s="18"/>
      <c r="C2391" s="18"/>
      <c r="D2391" s="18"/>
      <c r="E2391" s="19" t="s">
        <v>2131</v>
      </c>
      <c r="F2391" s="20"/>
      <c r="G2391" s="20"/>
      <c r="H2391" s="20"/>
      <c r="I2391" s="20"/>
      <c r="J2391" s="20"/>
      <c r="K2391" s="20"/>
      <c r="L2391" s="20"/>
      <c r="M2391" s="20"/>
      <c r="N2391" s="20"/>
      <c r="O2391" s="20"/>
      <c r="P2391" s="20"/>
      <c r="Q2391" s="209">
        <v>5.5910000000000002</v>
      </c>
      <c r="R2391" s="209">
        <v>4.1550000000000002</v>
      </c>
      <c r="S2391" s="209">
        <v>4.5030000000000001</v>
      </c>
      <c r="T2391" s="209">
        <v>4.34</v>
      </c>
      <c r="U2391" s="209">
        <v>2.4449999999999998</v>
      </c>
      <c r="V2391" s="209">
        <v>1.081</v>
      </c>
      <c r="W2391" s="209">
        <v>0.69499999999999995</v>
      </c>
      <c r="X2391" s="209">
        <v>0.05</v>
      </c>
      <c r="Y2391" s="20"/>
      <c r="Z2391" s="20"/>
      <c r="AA2391" s="20"/>
      <c r="AB2391" s="209">
        <v>1.853</v>
      </c>
      <c r="AC2391" s="209">
        <v>2.5019999999999998</v>
      </c>
      <c r="AD2391" s="209">
        <v>4.7300000000000004</v>
      </c>
      <c r="AE2391" s="209">
        <v>4.0780000000000003</v>
      </c>
      <c r="AF2391" s="209">
        <v>4.0910000000000002</v>
      </c>
      <c r="AG2391" s="209">
        <v>2.0209999999999999</v>
      </c>
      <c r="AH2391" s="209">
        <v>1.161</v>
      </c>
      <c r="AI2391" s="209">
        <v>0.71699999999999997</v>
      </c>
      <c r="AJ2391" s="209">
        <v>0.17599999999999999</v>
      </c>
      <c r="AK2391" s="20"/>
      <c r="AL2391" s="20"/>
      <c r="AM2391" s="209">
        <v>0.47099999999999997</v>
      </c>
      <c r="AN2391" s="209">
        <v>1.4339999999999999</v>
      </c>
      <c r="AO2391" s="209">
        <v>3.7040000000000002</v>
      </c>
      <c r="AP2391" s="209">
        <v>3.7679999999999998</v>
      </c>
      <c r="AQ2391" s="209">
        <v>4.6820000000000004</v>
      </c>
      <c r="AR2391" s="209">
        <v>3.5219999999999998</v>
      </c>
      <c r="AS2391" s="209">
        <v>2.5310000000000001</v>
      </c>
      <c r="AT2391" s="209">
        <v>1.587</v>
      </c>
      <c r="AU2391" s="209">
        <v>0.45700000000000002</v>
      </c>
      <c r="AV2391" s="20"/>
      <c r="AW2391" s="20"/>
      <c r="AX2391" s="20"/>
      <c r="AY2391" s="20"/>
      <c r="AZ2391" s="20"/>
      <c r="BA2391" s="20"/>
      <c r="BB2391" s="21">
        <f t="shared" si="301"/>
        <v>5.5910000000000002</v>
      </c>
      <c r="BC2391" s="21">
        <f>BF2391</f>
        <v>10.9</v>
      </c>
      <c r="BD2391" s="22">
        <f t="shared" si="300"/>
        <v>7.514784946236559</v>
      </c>
      <c r="BE2391" s="21">
        <f>BC2391-BD2391</f>
        <v>3.3852150537634413</v>
      </c>
      <c r="BF2391" s="2">
        <v>10.9</v>
      </c>
      <c r="BG2391" s="10">
        <v>6</v>
      </c>
      <c r="BH2391" s="21">
        <f t="shared" si="302"/>
        <v>8.1095999999999998E-3</v>
      </c>
      <c r="BI2391" s="22">
        <f t="shared" si="302"/>
        <v>5.5909999999999996E-3</v>
      </c>
      <c r="BJ2391" s="21">
        <f>BH2391-BI2391</f>
        <v>2.5186000000000002E-3</v>
      </c>
      <c r="BK2391" s="21">
        <v>2.4328799999999998E-2</v>
      </c>
      <c r="BL2391" s="22">
        <v>1.6773E-2</v>
      </c>
      <c r="BM2391" s="21">
        <v>7.5557999999999979E-3</v>
      </c>
      <c r="BN2391" s="21">
        <f t="shared" si="299"/>
        <v>9.7315199999999991E-2</v>
      </c>
      <c r="BO2391" s="22">
        <f t="shared" si="299"/>
        <v>6.7091999999999999E-2</v>
      </c>
      <c r="BP2391" s="21">
        <f t="shared" si="299"/>
        <v>3.0223199999999992E-2</v>
      </c>
    </row>
    <row r="2392" spans="1:68" ht="11.1" hidden="1" customHeight="1" outlineLevel="2" x14ac:dyDescent="0.2">
      <c r="A2392" s="10"/>
      <c r="B2392" s="18"/>
      <c r="C2392" s="18"/>
      <c r="D2392" s="18"/>
      <c r="E2392" s="23" t="s">
        <v>2132</v>
      </c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08">
        <v>5.5910000000000002</v>
      </c>
      <c r="R2392" s="208">
        <v>4.1550000000000002</v>
      </c>
      <c r="S2392" s="208">
        <v>4.5030000000000001</v>
      </c>
      <c r="T2392" s="208">
        <v>4.34</v>
      </c>
      <c r="U2392" s="208">
        <v>2.4449999999999998</v>
      </c>
      <c r="V2392" s="208">
        <v>1.081</v>
      </c>
      <c r="W2392" s="208">
        <v>0.69499999999999995</v>
      </c>
      <c r="X2392" s="208">
        <v>0.05</v>
      </c>
      <c r="Y2392" s="24"/>
      <c r="Z2392" s="24"/>
      <c r="AA2392" s="24"/>
      <c r="AB2392" s="208">
        <v>1.853</v>
      </c>
      <c r="AC2392" s="208">
        <v>2.5019999999999998</v>
      </c>
      <c r="AD2392" s="208">
        <v>4.7300000000000004</v>
      </c>
      <c r="AE2392" s="208">
        <v>4.0780000000000003</v>
      </c>
      <c r="AF2392" s="208">
        <v>4.0910000000000002</v>
      </c>
      <c r="AG2392" s="208">
        <v>2.0209999999999999</v>
      </c>
      <c r="AH2392" s="208">
        <v>1.161</v>
      </c>
      <c r="AI2392" s="208">
        <v>0.71699999999999997</v>
      </c>
      <c r="AJ2392" s="208">
        <v>0.17599999999999999</v>
      </c>
      <c r="AK2392" s="24"/>
      <c r="AL2392" s="24"/>
      <c r="AM2392" s="208">
        <v>0.47099999999999997</v>
      </c>
      <c r="AN2392" s="208">
        <v>1.4339999999999999</v>
      </c>
      <c r="AO2392" s="208">
        <v>3.7040000000000002</v>
      </c>
      <c r="AP2392" s="208">
        <v>3.7679999999999998</v>
      </c>
      <c r="AQ2392" s="208">
        <v>4.6820000000000004</v>
      </c>
      <c r="AR2392" s="208">
        <v>3.5219999999999998</v>
      </c>
      <c r="AS2392" s="208">
        <v>2.5310000000000001</v>
      </c>
      <c r="AT2392" s="208">
        <v>1.587</v>
      </c>
      <c r="AU2392" s="208">
        <v>0.45700000000000002</v>
      </c>
      <c r="AV2392" s="24"/>
      <c r="AW2392" s="24"/>
      <c r="AX2392" s="24"/>
      <c r="AY2392" s="24"/>
      <c r="AZ2392" s="24"/>
      <c r="BA2392" s="24"/>
      <c r="BB2392" s="21">
        <f t="shared" si="301"/>
        <v>5.5910000000000002</v>
      </c>
      <c r="BC2392" s="21"/>
      <c r="BD2392" s="22">
        <f t="shared" si="300"/>
        <v>7.514784946236559</v>
      </c>
      <c r="BE2392" s="21"/>
      <c r="BG2392" s="10"/>
      <c r="BH2392" s="21">
        <f t="shared" si="302"/>
        <v>0</v>
      </c>
      <c r="BI2392" s="22">
        <f t="shared" si="302"/>
        <v>5.5909999999999996E-3</v>
      </c>
      <c r="BJ2392" s="21"/>
      <c r="BK2392" s="21">
        <v>0</v>
      </c>
      <c r="BL2392" s="22">
        <v>1.6773E-2</v>
      </c>
      <c r="BM2392" s="21"/>
      <c r="BN2392" s="21">
        <f t="shared" si="299"/>
        <v>0</v>
      </c>
      <c r="BO2392" s="22">
        <f t="shared" si="299"/>
        <v>6.7091999999999999E-2</v>
      </c>
      <c r="BP2392" s="21">
        <f t="shared" si="299"/>
        <v>0</v>
      </c>
    </row>
    <row r="2393" spans="1:68" ht="11.1" hidden="1" customHeight="1" outlineLevel="1" collapsed="1" x14ac:dyDescent="0.2">
      <c r="A2393" s="10"/>
      <c r="B2393" s="18"/>
      <c r="C2393" s="18"/>
      <c r="D2393" s="18"/>
      <c r="E2393" s="19" t="s">
        <v>2133</v>
      </c>
      <c r="F2393" s="209">
        <v>14.284000000000001</v>
      </c>
      <c r="G2393" s="209">
        <v>5.6150000000000002</v>
      </c>
      <c r="H2393" s="209">
        <v>4.7450000000000001</v>
      </c>
      <c r="I2393" s="240">
        <v>3.871</v>
      </c>
      <c r="J2393" s="240"/>
      <c r="K2393" s="20"/>
      <c r="L2393" s="20"/>
      <c r="M2393" s="20"/>
      <c r="N2393" s="20"/>
      <c r="O2393" s="209">
        <v>2.0430000000000001</v>
      </c>
      <c r="P2393" s="209">
        <v>2.6539999999999999</v>
      </c>
      <c r="Q2393" s="209">
        <v>4.2969999999999997</v>
      </c>
      <c r="R2393" s="209">
        <v>5.782</v>
      </c>
      <c r="S2393" s="209">
        <v>6.61</v>
      </c>
      <c r="T2393" s="209">
        <v>6.4649999999999999</v>
      </c>
      <c r="U2393" s="209">
        <v>5.19</v>
      </c>
      <c r="V2393" s="209">
        <v>2.5059999999999998</v>
      </c>
      <c r="W2393" s="209">
        <v>1.1739999999999999</v>
      </c>
      <c r="X2393" s="20"/>
      <c r="Y2393" s="20"/>
      <c r="Z2393" s="20"/>
      <c r="AA2393" s="20"/>
      <c r="AB2393" s="209">
        <v>3.415</v>
      </c>
      <c r="AC2393" s="209">
        <v>4.8979999999999997</v>
      </c>
      <c r="AD2393" s="209">
        <v>6.5220000000000002</v>
      </c>
      <c r="AE2393" s="209">
        <v>6.1929999999999996</v>
      </c>
      <c r="AF2393" s="209">
        <v>6.2229999999999999</v>
      </c>
      <c r="AG2393" s="209">
        <v>2.9590000000000001</v>
      </c>
      <c r="AH2393" s="209">
        <v>2.4359999999999999</v>
      </c>
      <c r="AI2393" s="209">
        <v>1.3660000000000001</v>
      </c>
      <c r="AJ2393" s="20"/>
      <c r="AK2393" s="20"/>
      <c r="AL2393" s="20"/>
      <c r="AM2393" s="20"/>
      <c r="AN2393" s="209">
        <v>3.427</v>
      </c>
      <c r="AO2393" s="209">
        <v>5.1020000000000003</v>
      </c>
      <c r="AP2393" s="209">
        <v>7.2279999999999998</v>
      </c>
      <c r="AQ2393" s="209">
        <v>7.0869999999999997</v>
      </c>
      <c r="AR2393" s="209">
        <v>6.7889999999999997</v>
      </c>
      <c r="AS2393" s="209">
        <v>5.0890000000000004</v>
      </c>
      <c r="AT2393" s="209">
        <v>2.8519999999999999</v>
      </c>
      <c r="AU2393" s="209">
        <v>1.1579999999999999</v>
      </c>
      <c r="AV2393" s="20"/>
      <c r="AW2393" s="20"/>
      <c r="AX2393" s="20"/>
      <c r="AY2393" s="209">
        <v>0.02</v>
      </c>
      <c r="AZ2393" s="209">
        <v>2.6949999999999998</v>
      </c>
      <c r="BA2393" s="209">
        <v>4.6849999999999996</v>
      </c>
      <c r="BB2393" s="21">
        <f>BB2394+BB2395</f>
        <v>14.283999999999999</v>
      </c>
      <c r="BC2393" s="21">
        <f>BF2393</f>
        <v>19.79</v>
      </c>
      <c r="BD2393" s="22">
        <f t="shared" si="300"/>
        <v>19.198924731182792</v>
      </c>
      <c r="BE2393" s="21">
        <f>BC2393-BD2393</f>
        <v>0.59107526881720673</v>
      </c>
      <c r="BF2393" s="2">
        <v>19.79</v>
      </c>
      <c r="BG2393" s="10">
        <v>6</v>
      </c>
      <c r="BH2393" s="21">
        <f t="shared" si="302"/>
        <v>1.4723760000000001E-2</v>
      </c>
      <c r="BI2393" s="22">
        <f t="shared" si="302"/>
        <v>1.4283999999999998E-2</v>
      </c>
      <c r="BJ2393" s="21">
        <f>BH2393-BI2393</f>
        <v>4.3976000000000258E-4</v>
      </c>
      <c r="BK2393" s="21">
        <v>4.417128E-2</v>
      </c>
      <c r="BL2393" s="22">
        <v>4.2851999999999994E-2</v>
      </c>
      <c r="BM2393" s="21">
        <v>1.319280000000006E-3</v>
      </c>
      <c r="BN2393" s="21">
        <f t="shared" si="299"/>
        <v>0.17668512</v>
      </c>
      <c r="BO2393" s="22">
        <f t="shared" si="299"/>
        <v>0.17140799999999998</v>
      </c>
      <c r="BP2393" s="21">
        <f t="shared" si="299"/>
        <v>5.277120000000024E-3</v>
      </c>
    </row>
    <row r="2394" spans="1:68" ht="11.1" hidden="1" customHeight="1" outlineLevel="2" x14ac:dyDescent="0.2">
      <c r="A2394" s="10"/>
      <c r="B2394" s="18"/>
      <c r="C2394" s="18"/>
      <c r="D2394" s="18"/>
      <c r="E2394" s="23" t="s">
        <v>2134</v>
      </c>
      <c r="F2394" s="208">
        <v>12.138</v>
      </c>
      <c r="G2394" s="208">
        <v>4.7169999999999996</v>
      </c>
      <c r="H2394" s="208">
        <v>3.911</v>
      </c>
      <c r="I2394" s="239">
        <v>3.1030000000000002</v>
      </c>
      <c r="J2394" s="239"/>
      <c r="K2394" s="24"/>
      <c r="L2394" s="24"/>
      <c r="M2394" s="24"/>
      <c r="N2394" s="24"/>
      <c r="O2394" s="208">
        <v>1.5469999999999999</v>
      </c>
      <c r="P2394" s="208">
        <v>2.1579999999999999</v>
      </c>
      <c r="Q2394" s="208">
        <v>3.524</v>
      </c>
      <c r="R2394" s="208">
        <v>4.8460000000000001</v>
      </c>
      <c r="S2394" s="208">
        <v>5.5229999999999997</v>
      </c>
      <c r="T2394" s="208">
        <v>5.4009999999999998</v>
      </c>
      <c r="U2394" s="208">
        <v>4.3230000000000004</v>
      </c>
      <c r="V2394" s="208">
        <v>2.0230000000000001</v>
      </c>
      <c r="W2394" s="208">
        <v>0.88100000000000001</v>
      </c>
      <c r="X2394" s="24"/>
      <c r="Y2394" s="24"/>
      <c r="Z2394" s="24"/>
      <c r="AA2394" s="24"/>
      <c r="AB2394" s="208">
        <v>2.831</v>
      </c>
      <c r="AC2394" s="208">
        <v>4.0860000000000003</v>
      </c>
      <c r="AD2394" s="208">
        <v>5.4770000000000003</v>
      </c>
      <c r="AE2394" s="208">
        <v>5.173</v>
      </c>
      <c r="AF2394" s="208">
        <v>5.1840000000000002</v>
      </c>
      <c r="AG2394" s="208">
        <v>2.4159999999999999</v>
      </c>
      <c r="AH2394" s="208">
        <v>1.9419999999999999</v>
      </c>
      <c r="AI2394" s="208">
        <v>1.028</v>
      </c>
      <c r="AJ2394" s="24"/>
      <c r="AK2394" s="24"/>
      <c r="AL2394" s="24"/>
      <c r="AM2394" s="24"/>
      <c r="AN2394" s="208">
        <v>2.7850000000000001</v>
      </c>
      <c r="AO2394" s="208">
        <v>4.2110000000000003</v>
      </c>
      <c r="AP2394" s="208">
        <v>6.1</v>
      </c>
      <c r="AQ2394" s="208">
        <v>5.9279999999999999</v>
      </c>
      <c r="AR2394" s="208">
        <v>5.64</v>
      </c>
      <c r="AS2394" s="208">
        <v>4.2229999999999999</v>
      </c>
      <c r="AT2394" s="208">
        <v>2.2730000000000001</v>
      </c>
      <c r="AU2394" s="208">
        <v>0.84799999999999998</v>
      </c>
      <c r="AV2394" s="24"/>
      <c r="AW2394" s="24"/>
      <c r="AX2394" s="24"/>
      <c r="AY2394" s="208">
        <v>1.6E-2</v>
      </c>
      <c r="AZ2394" s="208">
        <v>2.2320000000000002</v>
      </c>
      <c r="BA2394" s="208">
        <v>3.819</v>
      </c>
      <c r="BB2394" s="21">
        <f t="shared" si="301"/>
        <v>12.138</v>
      </c>
      <c r="BC2394" s="21"/>
      <c r="BD2394" s="22">
        <f t="shared" si="300"/>
        <v>16.31451612903226</v>
      </c>
      <c r="BE2394" s="21"/>
      <c r="BG2394" s="10"/>
      <c r="BH2394" s="21">
        <f t="shared" si="302"/>
        <v>0</v>
      </c>
      <c r="BI2394" s="22">
        <f t="shared" si="302"/>
        <v>1.2138000000000001E-2</v>
      </c>
      <c r="BJ2394" s="21"/>
      <c r="BK2394" s="21">
        <v>0</v>
      </c>
      <c r="BL2394" s="22">
        <v>3.6414000000000002E-2</v>
      </c>
      <c r="BM2394" s="21"/>
      <c r="BN2394" s="21">
        <f t="shared" si="299"/>
        <v>0</v>
      </c>
      <c r="BO2394" s="22">
        <f t="shared" si="299"/>
        <v>0.14565600000000001</v>
      </c>
      <c r="BP2394" s="21">
        <f t="shared" si="299"/>
        <v>0</v>
      </c>
    </row>
    <row r="2395" spans="1:68" ht="11.1" hidden="1" customHeight="1" outlineLevel="2" x14ac:dyDescent="0.2">
      <c r="A2395" s="10"/>
      <c r="B2395" s="18"/>
      <c r="C2395" s="18"/>
      <c r="D2395" s="18"/>
      <c r="E2395" s="23" t="s">
        <v>2135</v>
      </c>
      <c r="F2395" s="208">
        <v>2.1459999999999999</v>
      </c>
      <c r="G2395" s="208">
        <v>0.89800000000000002</v>
      </c>
      <c r="H2395" s="208">
        <v>0.83399999999999996</v>
      </c>
      <c r="I2395" s="239">
        <v>0.76800000000000002</v>
      </c>
      <c r="J2395" s="239"/>
      <c r="K2395" s="24"/>
      <c r="L2395" s="24"/>
      <c r="M2395" s="24"/>
      <c r="N2395" s="24"/>
      <c r="O2395" s="208">
        <v>0.496</v>
      </c>
      <c r="P2395" s="208">
        <v>0.496</v>
      </c>
      <c r="Q2395" s="208">
        <v>0.77300000000000002</v>
      </c>
      <c r="R2395" s="208">
        <v>0.93600000000000005</v>
      </c>
      <c r="S2395" s="208">
        <v>1.087</v>
      </c>
      <c r="T2395" s="208">
        <v>1.0640000000000001</v>
      </c>
      <c r="U2395" s="208">
        <v>0.86699999999999999</v>
      </c>
      <c r="V2395" s="208">
        <v>0.48299999999999998</v>
      </c>
      <c r="W2395" s="208">
        <v>0.29299999999999998</v>
      </c>
      <c r="X2395" s="24"/>
      <c r="Y2395" s="24"/>
      <c r="Z2395" s="24"/>
      <c r="AA2395" s="24"/>
      <c r="AB2395" s="208">
        <v>0.58399999999999996</v>
      </c>
      <c r="AC2395" s="208">
        <v>0.81200000000000006</v>
      </c>
      <c r="AD2395" s="208">
        <v>1.0449999999999999</v>
      </c>
      <c r="AE2395" s="208">
        <v>1.02</v>
      </c>
      <c r="AF2395" s="208">
        <v>1.0389999999999999</v>
      </c>
      <c r="AG2395" s="208">
        <v>0.54300000000000004</v>
      </c>
      <c r="AH2395" s="208">
        <v>0.49399999999999999</v>
      </c>
      <c r="AI2395" s="208">
        <v>0.33800000000000002</v>
      </c>
      <c r="AJ2395" s="24"/>
      <c r="AK2395" s="24"/>
      <c r="AL2395" s="24"/>
      <c r="AM2395" s="24"/>
      <c r="AN2395" s="208">
        <v>0.64200000000000002</v>
      </c>
      <c r="AO2395" s="208">
        <v>0.89100000000000001</v>
      </c>
      <c r="AP2395" s="208">
        <v>1.1279999999999999</v>
      </c>
      <c r="AQ2395" s="208">
        <v>1.159</v>
      </c>
      <c r="AR2395" s="208">
        <v>1.149</v>
      </c>
      <c r="AS2395" s="208">
        <v>0.86599999999999999</v>
      </c>
      <c r="AT2395" s="208">
        <v>0.57899999999999996</v>
      </c>
      <c r="AU2395" s="208">
        <v>0.31</v>
      </c>
      <c r="AV2395" s="24"/>
      <c r="AW2395" s="24"/>
      <c r="AX2395" s="24"/>
      <c r="AY2395" s="208">
        <v>4.0000000000000001E-3</v>
      </c>
      <c r="AZ2395" s="208">
        <v>0.46300000000000002</v>
      </c>
      <c r="BA2395" s="208">
        <v>0.86599999999999999</v>
      </c>
      <c r="BB2395" s="21">
        <f t="shared" si="301"/>
        <v>2.1459999999999999</v>
      </c>
      <c r="BC2395" s="21"/>
      <c r="BD2395" s="22">
        <f t="shared" si="300"/>
        <v>2.8844086021505375</v>
      </c>
      <c r="BE2395" s="21"/>
      <c r="BG2395" s="10"/>
      <c r="BH2395" s="21">
        <f t="shared" si="302"/>
        <v>0</v>
      </c>
      <c r="BI2395" s="22">
        <f t="shared" si="302"/>
        <v>2.1459999999999999E-3</v>
      </c>
      <c r="BJ2395" s="21"/>
      <c r="BK2395" s="21">
        <v>0</v>
      </c>
      <c r="BL2395" s="22">
        <v>6.4379999999999993E-3</v>
      </c>
      <c r="BM2395" s="21"/>
      <c r="BN2395" s="21">
        <f t="shared" si="299"/>
        <v>0</v>
      </c>
      <c r="BO2395" s="22">
        <f t="shared" si="299"/>
        <v>2.5751999999999997E-2</v>
      </c>
      <c r="BP2395" s="21">
        <f t="shared" si="299"/>
        <v>0</v>
      </c>
    </row>
    <row r="2396" spans="1:68" ht="11.1" hidden="1" customHeight="1" outlineLevel="1" collapsed="1" x14ac:dyDescent="0.2">
      <c r="A2396" s="10"/>
      <c r="B2396" s="18"/>
      <c r="C2396" s="18"/>
      <c r="D2396" s="18"/>
      <c r="E2396" s="19" t="s">
        <v>2136</v>
      </c>
      <c r="F2396" s="209">
        <v>168.846</v>
      </c>
      <c r="G2396" s="209">
        <v>135.61500000000001</v>
      </c>
      <c r="H2396" s="209">
        <v>110.98099999999999</v>
      </c>
      <c r="I2396" s="240">
        <v>83.924999999999997</v>
      </c>
      <c r="J2396" s="240"/>
      <c r="K2396" s="209">
        <v>46.023000000000003</v>
      </c>
      <c r="L2396" s="20"/>
      <c r="M2396" s="209">
        <v>26.966000000000001</v>
      </c>
      <c r="N2396" s="209">
        <v>13.053000000000001</v>
      </c>
      <c r="O2396" s="209">
        <v>44.642000000000003</v>
      </c>
      <c r="P2396" s="209">
        <v>106.79300000000001</v>
      </c>
      <c r="Q2396" s="209">
        <v>155.34100000000001</v>
      </c>
      <c r="R2396" s="209">
        <v>191.92099999999999</v>
      </c>
      <c r="S2396" s="209">
        <v>203.85400000000001</v>
      </c>
      <c r="T2396" s="209">
        <v>177.571</v>
      </c>
      <c r="U2396" s="209">
        <v>129.48500000000001</v>
      </c>
      <c r="V2396" s="209">
        <v>84.820999999999998</v>
      </c>
      <c r="W2396" s="209">
        <v>55.523000000000003</v>
      </c>
      <c r="X2396" s="209">
        <v>9.7579999999999991</v>
      </c>
      <c r="Y2396" s="209">
        <v>16.245999999999999</v>
      </c>
      <c r="Z2396" s="209">
        <v>18.463999999999999</v>
      </c>
      <c r="AA2396" s="209">
        <v>46.68</v>
      </c>
      <c r="AB2396" s="209">
        <v>73.471000000000004</v>
      </c>
      <c r="AC2396" s="209">
        <v>142.46199999999999</v>
      </c>
      <c r="AD2396" s="209">
        <v>170.66</v>
      </c>
      <c r="AE2396" s="209">
        <v>190.09299999999999</v>
      </c>
      <c r="AF2396" s="209">
        <v>148.25299999999999</v>
      </c>
      <c r="AG2396" s="209">
        <v>101.143</v>
      </c>
      <c r="AH2396" s="209">
        <v>80.531000000000006</v>
      </c>
      <c r="AI2396" s="209">
        <v>47.316000000000003</v>
      </c>
      <c r="AJ2396" s="209">
        <v>18.762</v>
      </c>
      <c r="AK2396" s="20"/>
      <c r="AL2396" s="209">
        <v>24.95</v>
      </c>
      <c r="AM2396" s="209">
        <v>43.686</v>
      </c>
      <c r="AN2396" s="209">
        <v>75.477000000000004</v>
      </c>
      <c r="AO2396" s="209">
        <v>170.38900000000001</v>
      </c>
      <c r="AP2396" s="209">
        <v>190.06399999999999</v>
      </c>
      <c r="AQ2396" s="209">
        <v>195.67500000000001</v>
      </c>
      <c r="AR2396" s="209">
        <v>160.56</v>
      </c>
      <c r="AS2396" s="209">
        <v>128.65</v>
      </c>
      <c r="AT2396" s="209">
        <v>102.599</v>
      </c>
      <c r="AU2396" s="209">
        <v>33.472999999999999</v>
      </c>
      <c r="AV2396" s="209">
        <v>16.981999999999999</v>
      </c>
      <c r="AW2396" s="20"/>
      <c r="AX2396" s="20"/>
      <c r="AY2396" s="209">
        <v>67.912000000000006</v>
      </c>
      <c r="AZ2396" s="209">
        <v>69.040000000000006</v>
      </c>
      <c r="BA2396" s="209">
        <v>122.874</v>
      </c>
      <c r="BB2396" s="21">
        <f t="shared" si="301"/>
        <v>203.85400000000001</v>
      </c>
      <c r="BC2396" s="21">
        <f>BD2396</f>
        <v>273.99731182795699</v>
      </c>
      <c r="BD2396" s="22">
        <f t="shared" si="300"/>
        <v>273.99731182795699</v>
      </c>
      <c r="BE2396" s="21">
        <f>BC2396-BD2396</f>
        <v>0</v>
      </c>
      <c r="BF2396" s="2">
        <v>59.53</v>
      </c>
      <c r="BG2396" s="10">
        <v>4</v>
      </c>
      <c r="BH2396" s="21">
        <f t="shared" si="302"/>
        <v>0.20385400000000001</v>
      </c>
      <c r="BI2396" s="22">
        <f t="shared" si="302"/>
        <v>0.20385400000000001</v>
      </c>
      <c r="BJ2396" s="21">
        <f>BH2396-BI2396</f>
        <v>0</v>
      </c>
      <c r="BK2396" s="21">
        <v>0.61156200000000005</v>
      </c>
      <c r="BL2396" s="22">
        <v>0.61156200000000005</v>
      </c>
      <c r="BM2396" s="21">
        <v>0</v>
      </c>
      <c r="BN2396" s="21">
        <f t="shared" si="299"/>
        <v>2.4462480000000002</v>
      </c>
      <c r="BO2396" s="22">
        <f t="shared" si="299"/>
        <v>2.4462480000000002</v>
      </c>
      <c r="BP2396" s="21">
        <f t="shared" si="299"/>
        <v>0</v>
      </c>
    </row>
    <row r="2397" spans="1:68" ht="11.1" hidden="1" customHeight="1" outlineLevel="2" x14ac:dyDescent="0.2">
      <c r="A2397" s="10"/>
      <c r="B2397" s="18"/>
      <c r="C2397" s="18"/>
      <c r="D2397" s="18"/>
      <c r="E2397" s="23" t="s">
        <v>2137</v>
      </c>
      <c r="F2397" s="208">
        <v>168.846</v>
      </c>
      <c r="G2397" s="208">
        <v>135.61500000000001</v>
      </c>
      <c r="H2397" s="208">
        <v>110.98099999999999</v>
      </c>
      <c r="I2397" s="239">
        <v>83.924999999999997</v>
      </c>
      <c r="J2397" s="239"/>
      <c r="K2397" s="208">
        <v>46.023000000000003</v>
      </c>
      <c r="L2397" s="24"/>
      <c r="M2397" s="208">
        <v>26.966000000000001</v>
      </c>
      <c r="N2397" s="208">
        <v>13.053000000000001</v>
      </c>
      <c r="O2397" s="208">
        <v>44.642000000000003</v>
      </c>
      <c r="P2397" s="208">
        <v>106.79300000000001</v>
      </c>
      <c r="Q2397" s="208">
        <v>155.34100000000001</v>
      </c>
      <c r="R2397" s="208">
        <v>191.92099999999999</v>
      </c>
      <c r="S2397" s="208">
        <v>203.85400000000001</v>
      </c>
      <c r="T2397" s="208">
        <v>177.571</v>
      </c>
      <c r="U2397" s="208">
        <v>129.48500000000001</v>
      </c>
      <c r="V2397" s="208">
        <v>84.820999999999998</v>
      </c>
      <c r="W2397" s="208">
        <v>55.523000000000003</v>
      </c>
      <c r="X2397" s="208">
        <v>9.7579999999999991</v>
      </c>
      <c r="Y2397" s="208">
        <v>16.245999999999999</v>
      </c>
      <c r="Z2397" s="208">
        <v>18.463999999999999</v>
      </c>
      <c r="AA2397" s="208">
        <v>46.68</v>
      </c>
      <c r="AB2397" s="208">
        <v>73.471000000000004</v>
      </c>
      <c r="AC2397" s="208">
        <v>142.46199999999999</v>
      </c>
      <c r="AD2397" s="208">
        <v>170.66</v>
      </c>
      <c r="AE2397" s="208">
        <v>190.09299999999999</v>
      </c>
      <c r="AF2397" s="208">
        <v>148.25299999999999</v>
      </c>
      <c r="AG2397" s="208">
        <v>101.143</v>
      </c>
      <c r="AH2397" s="208">
        <v>80.531000000000006</v>
      </c>
      <c r="AI2397" s="208">
        <v>47.316000000000003</v>
      </c>
      <c r="AJ2397" s="208">
        <v>18.762</v>
      </c>
      <c r="AK2397" s="24"/>
      <c r="AL2397" s="208">
        <v>24.95</v>
      </c>
      <c r="AM2397" s="208">
        <v>43.686</v>
      </c>
      <c r="AN2397" s="208">
        <v>75.477000000000004</v>
      </c>
      <c r="AO2397" s="208">
        <v>170.38900000000001</v>
      </c>
      <c r="AP2397" s="208">
        <v>190.06399999999999</v>
      </c>
      <c r="AQ2397" s="208">
        <v>195.67500000000001</v>
      </c>
      <c r="AR2397" s="208">
        <v>160.56</v>
      </c>
      <c r="AS2397" s="208">
        <v>128.65</v>
      </c>
      <c r="AT2397" s="208">
        <v>102.599</v>
      </c>
      <c r="AU2397" s="208">
        <v>33.472999999999999</v>
      </c>
      <c r="AV2397" s="208">
        <v>16.981999999999999</v>
      </c>
      <c r="AW2397" s="24"/>
      <c r="AX2397" s="24"/>
      <c r="AY2397" s="208">
        <v>67.912000000000006</v>
      </c>
      <c r="AZ2397" s="208">
        <v>69.040000000000006</v>
      </c>
      <c r="BA2397" s="208">
        <v>122.874</v>
      </c>
      <c r="BB2397" s="21">
        <f t="shared" si="301"/>
        <v>203.85400000000001</v>
      </c>
      <c r="BC2397" s="21"/>
      <c r="BD2397" s="22">
        <f t="shared" si="300"/>
        <v>273.99731182795699</v>
      </c>
      <c r="BE2397" s="21"/>
      <c r="BG2397" s="10"/>
      <c r="BH2397" s="21">
        <f t="shared" si="302"/>
        <v>0</v>
      </c>
      <c r="BI2397" s="22">
        <f t="shared" si="302"/>
        <v>0.20385400000000001</v>
      </c>
      <c r="BJ2397" s="21"/>
      <c r="BK2397" s="21">
        <v>0</v>
      </c>
      <c r="BL2397" s="22">
        <v>0.61156200000000005</v>
      </c>
      <c r="BM2397" s="21"/>
      <c r="BN2397" s="21">
        <f t="shared" si="299"/>
        <v>0</v>
      </c>
      <c r="BO2397" s="22">
        <f t="shared" si="299"/>
        <v>2.4462480000000002</v>
      </c>
      <c r="BP2397" s="21">
        <f t="shared" si="299"/>
        <v>0</v>
      </c>
    </row>
    <row r="2398" spans="1:68" ht="11.1" hidden="1" customHeight="1" outlineLevel="1" collapsed="1" x14ac:dyDescent="0.2">
      <c r="A2398" s="10"/>
      <c r="B2398" s="18"/>
      <c r="C2398" s="18"/>
      <c r="D2398" s="18"/>
      <c r="E2398" s="19" t="s">
        <v>1424</v>
      </c>
      <c r="F2398" s="209">
        <v>3.98</v>
      </c>
      <c r="G2398" s="209">
        <v>4.0839999999999996</v>
      </c>
      <c r="H2398" s="209">
        <v>1.712</v>
      </c>
      <c r="I2398" s="240">
        <v>1.1399999999999999</v>
      </c>
      <c r="J2398" s="240"/>
      <c r="K2398" s="20"/>
      <c r="L2398" s="20"/>
      <c r="M2398" s="20"/>
      <c r="N2398" s="20"/>
      <c r="O2398" s="20"/>
      <c r="P2398" s="20"/>
      <c r="Q2398" s="20"/>
      <c r="R2398" s="20"/>
      <c r="S2398" s="20"/>
      <c r="T2398" s="20"/>
      <c r="U2398" s="20"/>
      <c r="V2398" s="20"/>
      <c r="W2398" s="20"/>
      <c r="X2398" s="20"/>
      <c r="Y2398" s="20"/>
      <c r="Z2398" s="20"/>
      <c r="AA2398" s="20"/>
      <c r="AB2398" s="20"/>
      <c r="AC2398" s="20"/>
      <c r="AD2398" s="20"/>
      <c r="AE2398" s="20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1">
        <f t="shared" si="301"/>
        <v>4.0839999999999996</v>
      </c>
      <c r="BC2398" s="21">
        <f>BD2398</f>
        <v>5.4892473118279561</v>
      </c>
      <c r="BD2398" s="22">
        <f t="shared" si="300"/>
        <v>5.4892473118279561</v>
      </c>
      <c r="BE2398" s="21">
        <f>BC2398-BD2398</f>
        <v>0</v>
      </c>
      <c r="BG2398" s="10">
        <v>5</v>
      </c>
      <c r="BH2398" s="21">
        <f t="shared" si="302"/>
        <v>4.084E-3</v>
      </c>
      <c r="BI2398" s="22">
        <f t="shared" si="302"/>
        <v>4.084E-3</v>
      </c>
      <c r="BJ2398" s="21">
        <f>BH2398-BI2398</f>
        <v>0</v>
      </c>
      <c r="BK2398" s="21">
        <v>1.2251999999999999E-2</v>
      </c>
      <c r="BL2398" s="22">
        <v>1.2251999999999999E-2</v>
      </c>
      <c r="BM2398" s="21">
        <v>0</v>
      </c>
      <c r="BN2398" s="21">
        <f t="shared" si="299"/>
        <v>4.9007999999999996E-2</v>
      </c>
      <c r="BO2398" s="22">
        <f t="shared" si="299"/>
        <v>4.9007999999999996E-2</v>
      </c>
      <c r="BP2398" s="21">
        <f t="shared" si="299"/>
        <v>0</v>
      </c>
    </row>
    <row r="2399" spans="1:68" ht="11.1" hidden="1" customHeight="1" outlineLevel="2" x14ac:dyDescent="0.2">
      <c r="A2399" s="10"/>
      <c r="B2399" s="18"/>
      <c r="C2399" s="18"/>
      <c r="D2399" s="18"/>
      <c r="E2399" s="23" t="s">
        <v>2138</v>
      </c>
      <c r="F2399" s="208">
        <v>3.98</v>
      </c>
      <c r="G2399" s="208">
        <v>4.0839999999999996</v>
      </c>
      <c r="H2399" s="208">
        <v>1.712</v>
      </c>
      <c r="I2399" s="239">
        <v>1.1399999999999999</v>
      </c>
      <c r="J2399" s="239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4"/>
      <c r="AE2399" s="24"/>
      <c r="AF2399" s="24"/>
      <c r="AG2399" s="24"/>
      <c r="AH2399" s="24"/>
      <c r="AI2399" s="24"/>
      <c r="AJ2399" s="24"/>
      <c r="AK2399" s="24"/>
      <c r="AL2399" s="24"/>
      <c r="AM2399" s="24"/>
      <c r="AN2399" s="24"/>
      <c r="AO2399" s="24"/>
      <c r="AP2399" s="24"/>
      <c r="AQ2399" s="24"/>
      <c r="AR2399" s="24"/>
      <c r="AS2399" s="24"/>
      <c r="AT2399" s="24"/>
      <c r="AU2399" s="24"/>
      <c r="AV2399" s="24"/>
      <c r="AW2399" s="24"/>
      <c r="AX2399" s="24"/>
      <c r="AY2399" s="24"/>
      <c r="AZ2399" s="24"/>
      <c r="BA2399" s="24"/>
      <c r="BB2399" s="21">
        <f t="shared" si="301"/>
        <v>4.0839999999999996</v>
      </c>
      <c r="BC2399" s="21"/>
      <c r="BD2399" s="22">
        <f t="shared" si="300"/>
        <v>5.4892473118279561</v>
      </c>
      <c r="BE2399" s="21"/>
      <c r="BG2399" s="10"/>
      <c r="BH2399" s="21">
        <f t="shared" si="302"/>
        <v>0</v>
      </c>
      <c r="BI2399" s="22">
        <f t="shared" si="302"/>
        <v>4.084E-3</v>
      </c>
      <c r="BJ2399" s="21"/>
      <c r="BK2399" s="21">
        <v>0</v>
      </c>
      <c r="BL2399" s="22">
        <v>1.2251999999999999E-2</v>
      </c>
      <c r="BM2399" s="21"/>
      <c r="BN2399" s="21">
        <f t="shared" si="299"/>
        <v>0</v>
      </c>
      <c r="BO2399" s="22">
        <f t="shared" si="299"/>
        <v>4.9007999999999996E-2</v>
      </c>
      <c r="BP2399" s="21">
        <f t="shared" si="299"/>
        <v>0</v>
      </c>
    </row>
    <row r="2400" spans="1:68" ht="11.1" hidden="1" customHeight="1" outlineLevel="1" collapsed="1" x14ac:dyDescent="0.2">
      <c r="A2400" s="10"/>
      <c r="B2400" s="18"/>
      <c r="C2400" s="18"/>
      <c r="D2400" s="18"/>
      <c r="E2400" s="19" t="s">
        <v>2139</v>
      </c>
      <c r="F2400" s="20"/>
      <c r="G2400" s="209">
        <v>5.3949999999999996</v>
      </c>
      <c r="H2400" s="209">
        <v>0.61799999999999999</v>
      </c>
      <c r="I2400" s="240">
        <v>1.089</v>
      </c>
      <c r="J2400" s="240"/>
      <c r="K2400" s="209">
        <v>0.60099999999999998</v>
      </c>
      <c r="L2400" s="20"/>
      <c r="M2400" s="20"/>
      <c r="N2400" s="20"/>
      <c r="O2400" s="209">
        <v>0.53300000000000003</v>
      </c>
      <c r="P2400" s="209">
        <v>0.99</v>
      </c>
      <c r="Q2400" s="209">
        <v>1.5629999999999999</v>
      </c>
      <c r="R2400" s="209">
        <v>1.9510000000000001</v>
      </c>
      <c r="S2400" s="209">
        <v>2.4430000000000001</v>
      </c>
      <c r="T2400" s="209">
        <v>2.3740000000000001</v>
      </c>
      <c r="U2400" s="209">
        <v>1.6679999999999999</v>
      </c>
      <c r="V2400" s="209">
        <v>0.84</v>
      </c>
      <c r="W2400" s="20"/>
      <c r="X2400" s="20"/>
      <c r="Y2400" s="20"/>
      <c r="Z2400" s="20"/>
      <c r="AA2400" s="209">
        <v>1.123</v>
      </c>
      <c r="AB2400" s="209">
        <v>0.95899999999999996</v>
      </c>
      <c r="AC2400" s="209">
        <v>1.9710000000000001</v>
      </c>
      <c r="AD2400" s="209">
        <v>2.1150000000000002</v>
      </c>
      <c r="AE2400" s="209">
        <v>2.4220000000000002</v>
      </c>
      <c r="AF2400" s="209">
        <v>2.3170000000000002</v>
      </c>
      <c r="AG2400" s="209">
        <v>1.194</v>
      </c>
      <c r="AH2400" s="209">
        <v>0.97199999999999998</v>
      </c>
      <c r="AI2400" s="209">
        <v>0.68899999999999995</v>
      </c>
      <c r="AJ2400" s="209">
        <v>4.9000000000000002E-2</v>
      </c>
      <c r="AK2400" s="20"/>
      <c r="AL2400" s="20"/>
      <c r="AM2400" s="20"/>
      <c r="AN2400" s="209">
        <v>1.569</v>
      </c>
      <c r="AO2400" s="209">
        <v>1.849</v>
      </c>
      <c r="AP2400" s="209">
        <v>2.5619999999999998</v>
      </c>
      <c r="AQ2400" s="209">
        <v>2.585</v>
      </c>
      <c r="AR2400" s="209">
        <v>2.556</v>
      </c>
      <c r="AS2400" s="209">
        <v>1.875</v>
      </c>
      <c r="AT2400" s="209">
        <v>1.169</v>
      </c>
      <c r="AU2400" s="209">
        <v>0.76300000000000001</v>
      </c>
      <c r="AV2400" s="20"/>
      <c r="AW2400" s="20"/>
      <c r="AX2400" s="20"/>
      <c r="AY2400" s="209">
        <v>0.20899999999999999</v>
      </c>
      <c r="AZ2400" s="209">
        <v>0.89300000000000002</v>
      </c>
      <c r="BA2400" s="209">
        <v>1.454</v>
      </c>
      <c r="BB2400" s="21">
        <f t="shared" si="301"/>
        <v>5.3949999999999996</v>
      </c>
      <c r="BC2400" s="21">
        <f>BD2400</f>
        <v>7.251344086021505</v>
      </c>
      <c r="BD2400" s="22">
        <f t="shared" si="300"/>
        <v>7.251344086021505</v>
      </c>
      <c r="BE2400" s="21">
        <f>BC2400-BD2400</f>
        <v>0</v>
      </c>
      <c r="BF2400" s="2">
        <v>5.7</v>
      </c>
      <c r="BG2400" s="10">
        <v>6</v>
      </c>
      <c r="BH2400" s="21">
        <f t="shared" si="302"/>
        <v>5.3949999999999996E-3</v>
      </c>
      <c r="BI2400" s="22">
        <f t="shared" si="302"/>
        <v>5.3949999999999996E-3</v>
      </c>
      <c r="BJ2400" s="21">
        <f>BH2400-BI2400</f>
        <v>0</v>
      </c>
      <c r="BK2400" s="21">
        <v>1.6184999999999998E-2</v>
      </c>
      <c r="BL2400" s="22">
        <v>1.6184999999999998E-2</v>
      </c>
      <c r="BM2400" s="21">
        <v>0</v>
      </c>
      <c r="BN2400" s="21">
        <f t="shared" si="299"/>
        <v>6.4739999999999992E-2</v>
      </c>
      <c r="BO2400" s="22">
        <f t="shared" si="299"/>
        <v>6.4739999999999992E-2</v>
      </c>
      <c r="BP2400" s="21">
        <f t="shared" si="299"/>
        <v>0</v>
      </c>
    </row>
    <row r="2401" spans="1:68" ht="11.1" hidden="1" customHeight="1" outlineLevel="2" x14ac:dyDescent="0.2">
      <c r="A2401" s="10"/>
      <c r="B2401" s="18"/>
      <c r="C2401" s="18"/>
      <c r="D2401" s="18"/>
      <c r="E2401" s="23" t="s">
        <v>2140</v>
      </c>
      <c r="F2401" s="24"/>
      <c r="G2401" s="208">
        <v>5.3949999999999996</v>
      </c>
      <c r="H2401" s="208">
        <v>0.61799999999999999</v>
      </c>
      <c r="I2401" s="239">
        <v>1.089</v>
      </c>
      <c r="J2401" s="239"/>
      <c r="K2401" s="208">
        <v>0.60099999999999998</v>
      </c>
      <c r="L2401" s="24"/>
      <c r="M2401" s="24"/>
      <c r="N2401" s="24"/>
      <c r="O2401" s="208">
        <v>0.53300000000000003</v>
      </c>
      <c r="P2401" s="208">
        <v>0.99</v>
      </c>
      <c r="Q2401" s="208">
        <v>1.5629999999999999</v>
      </c>
      <c r="R2401" s="208">
        <v>1.9510000000000001</v>
      </c>
      <c r="S2401" s="208">
        <v>2.4430000000000001</v>
      </c>
      <c r="T2401" s="208">
        <v>2.3740000000000001</v>
      </c>
      <c r="U2401" s="208">
        <v>1.6679999999999999</v>
      </c>
      <c r="V2401" s="208">
        <v>0.84</v>
      </c>
      <c r="W2401" s="24"/>
      <c r="X2401" s="24"/>
      <c r="Y2401" s="24"/>
      <c r="Z2401" s="24"/>
      <c r="AA2401" s="208">
        <v>1.123</v>
      </c>
      <c r="AB2401" s="208">
        <v>0.95899999999999996</v>
      </c>
      <c r="AC2401" s="208">
        <v>1.9710000000000001</v>
      </c>
      <c r="AD2401" s="208">
        <v>2.1150000000000002</v>
      </c>
      <c r="AE2401" s="208">
        <v>2.4220000000000002</v>
      </c>
      <c r="AF2401" s="208">
        <v>2.3170000000000002</v>
      </c>
      <c r="AG2401" s="208">
        <v>1.194</v>
      </c>
      <c r="AH2401" s="208">
        <v>0.97199999999999998</v>
      </c>
      <c r="AI2401" s="208">
        <v>0.68899999999999995</v>
      </c>
      <c r="AJ2401" s="208">
        <v>4.9000000000000002E-2</v>
      </c>
      <c r="AK2401" s="24"/>
      <c r="AL2401" s="24"/>
      <c r="AM2401" s="24"/>
      <c r="AN2401" s="208">
        <v>1.569</v>
      </c>
      <c r="AO2401" s="208">
        <v>1.849</v>
      </c>
      <c r="AP2401" s="208">
        <v>2.5619999999999998</v>
      </c>
      <c r="AQ2401" s="208">
        <v>2.585</v>
      </c>
      <c r="AR2401" s="208">
        <v>2.556</v>
      </c>
      <c r="AS2401" s="208">
        <v>1.875</v>
      </c>
      <c r="AT2401" s="208">
        <v>1.169</v>
      </c>
      <c r="AU2401" s="208">
        <v>0.76300000000000001</v>
      </c>
      <c r="AV2401" s="24"/>
      <c r="AW2401" s="24"/>
      <c r="AX2401" s="24"/>
      <c r="AY2401" s="208">
        <v>0.20899999999999999</v>
      </c>
      <c r="AZ2401" s="208">
        <v>0.89300000000000002</v>
      </c>
      <c r="BA2401" s="208">
        <v>1.454</v>
      </c>
      <c r="BB2401" s="21">
        <f t="shared" si="301"/>
        <v>5.3949999999999996</v>
      </c>
      <c r="BC2401" s="21"/>
      <c r="BD2401" s="22">
        <f t="shared" si="300"/>
        <v>7.251344086021505</v>
      </c>
      <c r="BE2401" s="21"/>
      <c r="BG2401" s="10"/>
      <c r="BH2401" s="21">
        <f t="shared" si="302"/>
        <v>0</v>
      </c>
      <c r="BI2401" s="22">
        <f t="shared" si="302"/>
        <v>5.3949999999999996E-3</v>
      </c>
      <c r="BJ2401" s="21"/>
      <c r="BK2401" s="21">
        <v>0</v>
      </c>
      <c r="BL2401" s="22">
        <v>1.6184999999999998E-2</v>
      </c>
      <c r="BM2401" s="21"/>
      <c r="BN2401" s="21">
        <f t="shared" si="299"/>
        <v>0</v>
      </c>
      <c r="BO2401" s="22">
        <f t="shared" si="299"/>
        <v>6.4739999999999992E-2</v>
      </c>
      <c r="BP2401" s="21">
        <f t="shared" si="299"/>
        <v>0</v>
      </c>
    </row>
    <row r="2402" spans="1:68" ht="11.1" hidden="1" customHeight="1" outlineLevel="1" collapsed="1" x14ac:dyDescent="0.2">
      <c r="A2402" s="10"/>
      <c r="B2402" s="18"/>
      <c r="C2402" s="18"/>
      <c r="D2402" s="18"/>
      <c r="E2402" s="19" t="s">
        <v>2141</v>
      </c>
      <c r="F2402" s="20"/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20"/>
      <c r="S2402" s="20"/>
      <c r="T2402" s="20"/>
      <c r="U2402" s="20"/>
      <c r="V2402" s="20"/>
      <c r="W2402" s="20"/>
      <c r="X2402" s="20"/>
      <c r="Y2402" s="20"/>
      <c r="Z2402" s="20"/>
      <c r="AA2402" s="20"/>
      <c r="AB2402" s="20"/>
      <c r="AC2402" s="20"/>
      <c r="AD2402" s="20"/>
      <c r="AE2402" s="20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9">
        <v>34.844000000000001</v>
      </c>
      <c r="AR2402" s="209">
        <v>6.0359999999999996</v>
      </c>
      <c r="AS2402" s="209">
        <v>6.2489999999999997</v>
      </c>
      <c r="AT2402" s="20"/>
      <c r="AU2402" s="20"/>
      <c r="AV2402" s="209">
        <v>5.9050000000000002</v>
      </c>
      <c r="AW2402" s="20"/>
      <c r="AX2402" s="20"/>
      <c r="AY2402" s="209">
        <v>1.1359999999999999</v>
      </c>
      <c r="AZ2402" s="209">
        <v>2.5190000000000001</v>
      </c>
      <c r="BA2402" s="209">
        <v>6.2709999999999999</v>
      </c>
      <c r="BB2402" s="21">
        <f t="shared" si="301"/>
        <v>34.844000000000001</v>
      </c>
      <c r="BC2402" s="21">
        <f>BD2402</f>
        <v>46.833333333333336</v>
      </c>
      <c r="BD2402" s="22">
        <f t="shared" si="300"/>
        <v>46.833333333333336</v>
      </c>
      <c r="BE2402" s="21">
        <f>BC2402-BD2402</f>
        <v>0</v>
      </c>
      <c r="BF2402" s="2">
        <v>8</v>
      </c>
      <c r="BG2402" s="10">
        <v>6</v>
      </c>
      <c r="BH2402" s="21">
        <f t="shared" si="302"/>
        <v>3.4844E-2</v>
      </c>
      <c r="BI2402" s="22">
        <f t="shared" si="302"/>
        <v>3.4844E-2</v>
      </c>
      <c r="BJ2402" s="21">
        <f>BH2402-BI2402</f>
        <v>0</v>
      </c>
      <c r="BK2402" s="21">
        <v>0.104532</v>
      </c>
      <c r="BL2402" s="22">
        <v>0.104532</v>
      </c>
      <c r="BM2402" s="21">
        <v>0</v>
      </c>
      <c r="BN2402" s="21">
        <f t="shared" si="299"/>
        <v>0.418128</v>
      </c>
      <c r="BO2402" s="22">
        <f t="shared" si="299"/>
        <v>0.418128</v>
      </c>
      <c r="BP2402" s="21">
        <f t="shared" si="299"/>
        <v>0</v>
      </c>
    </row>
    <row r="2403" spans="1:68" ht="11.1" hidden="1" customHeight="1" outlineLevel="2" x14ac:dyDescent="0.2">
      <c r="A2403" s="10"/>
      <c r="B2403" s="18"/>
      <c r="C2403" s="18"/>
      <c r="D2403" s="18"/>
      <c r="E2403" s="23" t="s">
        <v>2142</v>
      </c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  <c r="V2403" s="24"/>
      <c r="W2403" s="24"/>
      <c r="X2403" s="24"/>
      <c r="Y2403" s="24"/>
      <c r="Z2403" s="24"/>
      <c r="AA2403" s="24"/>
      <c r="AB2403" s="24"/>
      <c r="AC2403" s="24"/>
      <c r="AD2403" s="24"/>
      <c r="AE2403" s="24"/>
      <c r="AF2403" s="24"/>
      <c r="AG2403" s="24"/>
      <c r="AH2403" s="24"/>
      <c r="AI2403" s="24"/>
      <c r="AJ2403" s="24"/>
      <c r="AK2403" s="24"/>
      <c r="AL2403" s="24"/>
      <c r="AM2403" s="24"/>
      <c r="AN2403" s="24"/>
      <c r="AO2403" s="24"/>
      <c r="AP2403" s="24"/>
      <c r="AQ2403" s="208">
        <v>34.844000000000001</v>
      </c>
      <c r="AR2403" s="208">
        <v>6.0359999999999996</v>
      </c>
      <c r="AS2403" s="208">
        <v>6.2489999999999997</v>
      </c>
      <c r="AT2403" s="24"/>
      <c r="AU2403" s="24"/>
      <c r="AV2403" s="208">
        <v>5.9050000000000002</v>
      </c>
      <c r="AW2403" s="24"/>
      <c r="AX2403" s="24"/>
      <c r="AY2403" s="208">
        <v>1.1359999999999999</v>
      </c>
      <c r="AZ2403" s="208">
        <v>2.5190000000000001</v>
      </c>
      <c r="BA2403" s="208">
        <v>6.2709999999999999</v>
      </c>
      <c r="BB2403" s="21">
        <f t="shared" si="301"/>
        <v>34.844000000000001</v>
      </c>
      <c r="BC2403" s="21"/>
      <c r="BD2403" s="22">
        <f t="shared" si="300"/>
        <v>46.833333333333336</v>
      </c>
      <c r="BE2403" s="21"/>
      <c r="BG2403" s="10"/>
      <c r="BH2403" s="21">
        <f t="shared" si="302"/>
        <v>0</v>
      </c>
      <c r="BI2403" s="22">
        <f t="shared" si="302"/>
        <v>3.4844E-2</v>
      </c>
      <c r="BJ2403" s="21"/>
      <c r="BK2403" s="21">
        <v>0</v>
      </c>
      <c r="BL2403" s="22">
        <v>0.104532</v>
      </c>
      <c r="BM2403" s="21"/>
      <c r="BN2403" s="21">
        <f t="shared" si="299"/>
        <v>0</v>
      </c>
      <c r="BO2403" s="22">
        <f t="shared" si="299"/>
        <v>0.418128</v>
      </c>
      <c r="BP2403" s="21">
        <f t="shared" si="299"/>
        <v>0</v>
      </c>
    </row>
    <row r="2404" spans="1:68" ht="11.1" hidden="1" customHeight="1" outlineLevel="1" collapsed="1" x14ac:dyDescent="0.2">
      <c r="A2404" s="10"/>
      <c r="B2404" s="18"/>
      <c r="C2404" s="18"/>
      <c r="D2404" s="18"/>
      <c r="E2404" s="19" t="s">
        <v>2143</v>
      </c>
      <c r="F2404" s="20"/>
      <c r="G2404" s="20"/>
      <c r="H2404" s="209">
        <v>21.564</v>
      </c>
      <c r="I2404" s="240">
        <v>27.196999999999999</v>
      </c>
      <c r="J2404" s="240"/>
      <c r="K2404" s="209">
        <v>2.8000000000000001E-2</v>
      </c>
      <c r="L2404" s="20"/>
      <c r="M2404" s="20"/>
      <c r="N2404" s="20"/>
      <c r="O2404" s="209">
        <v>25.122</v>
      </c>
      <c r="P2404" s="209">
        <v>4.8940000000000001</v>
      </c>
      <c r="Q2404" s="209">
        <v>12.836</v>
      </c>
      <c r="R2404" s="209">
        <v>11.885</v>
      </c>
      <c r="S2404" s="209">
        <v>21.73</v>
      </c>
      <c r="T2404" s="209">
        <v>12.731999999999999</v>
      </c>
      <c r="U2404" s="209">
        <v>20.385000000000002</v>
      </c>
      <c r="V2404" s="209">
        <v>11.117000000000001</v>
      </c>
      <c r="W2404" s="209">
        <v>1.819</v>
      </c>
      <c r="X2404" s="20"/>
      <c r="Y2404" s="20"/>
      <c r="Z2404" s="20"/>
      <c r="AA2404" s="20"/>
      <c r="AB2404" s="209">
        <v>9.0969999999999995</v>
      </c>
      <c r="AC2404" s="209">
        <v>22.515999999999998</v>
      </c>
      <c r="AD2404" s="209">
        <v>16.960999999999999</v>
      </c>
      <c r="AE2404" s="209">
        <v>13.307</v>
      </c>
      <c r="AF2404" s="209">
        <v>12.996</v>
      </c>
      <c r="AG2404" s="209">
        <v>12.718</v>
      </c>
      <c r="AH2404" s="209">
        <v>9.6750000000000007</v>
      </c>
      <c r="AI2404" s="209">
        <v>1.198</v>
      </c>
      <c r="AJ2404" s="20"/>
      <c r="AK2404" s="20"/>
      <c r="AL2404" s="20"/>
      <c r="AM2404" s="209">
        <v>0.52</v>
      </c>
      <c r="AN2404" s="209">
        <v>8.1059999999999999</v>
      </c>
      <c r="AO2404" s="209">
        <v>14.271000000000001</v>
      </c>
      <c r="AP2404" s="209">
        <v>11.199</v>
      </c>
      <c r="AQ2404" s="209">
        <v>10.68</v>
      </c>
      <c r="AR2404" s="209">
        <v>11.628</v>
      </c>
      <c r="AS2404" s="209">
        <v>19.146999999999998</v>
      </c>
      <c r="AT2404" s="209">
        <v>11.226000000000001</v>
      </c>
      <c r="AU2404" s="209">
        <v>1.34</v>
      </c>
      <c r="AV2404" s="20"/>
      <c r="AW2404" s="20"/>
      <c r="AX2404" s="20"/>
      <c r="AY2404" s="209">
        <v>0.877</v>
      </c>
      <c r="AZ2404" s="209">
        <v>1.4550000000000001</v>
      </c>
      <c r="BA2404" s="209">
        <v>6.7220000000000004</v>
      </c>
      <c r="BB2404" s="21">
        <f>BB2405+BB2406+BB2407+BB2409+BB2408</f>
        <v>79.733000000000004</v>
      </c>
      <c r="BC2404" s="21">
        <f>BD2404</f>
        <v>107.16801075268818</v>
      </c>
      <c r="BD2404" s="22">
        <f t="shared" si="300"/>
        <v>107.16801075268818</v>
      </c>
      <c r="BE2404" s="21">
        <f>BC2404-BD2404</f>
        <v>0</v>
      </c>
      <c r="BF2404" s="2">
        <v>50.58</v>
      </c>
      <c r="BG2404" s="10">
        <v>6</v>
      </c>
      <c r="BH2404" s="21">
        <f t="shared" si="302"/>
        <v>7.9732999999999998E-2</v>
      </c>
      <c r="BI2404" s="22">
        <f t="shared" si="302"/>
        <v>7.9732999999999998E-2</v>
      </c>
      <c r="BJ2404" s="21">
        <f>BH2404-BI2404</f>
        <v>0</v>
      </c>
      <c r="BK2404" s="21">
        <v>0.23919899999999999</v>
      </c>
      <c r="BL2404" s="22">
        <v>0.23919899999999999</v>
      </c>
      <c r="BM2404" s="21">
        <v>0</v>
      </c>
      <c r="BN2404" s="21">
        <f t="shared" si="299"/>
        <v>0.95679599999999998</v>
      </c>
      <c r="BO2404" s="22">
        <f t="shared" si="299"/>
        <v>0.95679599999999998</v>
      </c>
      <c r="BP2404" s="21">
        <f t="shared" si="299"/>
        <v>0</v>
      </c>
    </row>
    <row r="2405" spans="1:68" ht="11.1" hidden="1" customHeight="1" outlineLevel="2" x14ac:dyDescent="0.2">
      <c r="A2405" s="10"/>
      <c r="B2405" s="18"/>
      <c r="C2405" s="18"/>
      <c r="D2405" s="18"/>
      <c r="E2405" s="23" t="s">
        <v>2144</v>
      </c>
      <c r="F2405" s="24"/>
      <c r="G2405" s="24"/>
      <c r="H2405" s="208">
        <v>9.8490000000000002</v>
      </c>
      <c r="I2405" s="239">
        <v>2.9569999999999999</v>
      </c>
      <c r="J2405" s="239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  <c r="V2405" s="24"/>
      <c r="W2405" s="208">
        <v>0.39200000000000002</v>
      </c>
      <c r="X2405" s="24"/>
      <c r="Y2405" s="24"/>
      <c r="Z2405" s="24"/>
      <c r="AA2405" s="24"/>
      <c r="AB2405" s="24"/>
      <c r="AC2405" s="208">
        <v>3.8940000000000001</v>
      </c>
      <c r="AD2405" s="24"/>
      <c r="AE2405" s="24"/>
      <c r="AF2405" s="24"/>
      <c r="AG2405" s="24"/>
      <c r="AH2405" s="208">
        <v>0.106</v>
      </c>
      <c r="AI2405" s="208">
        <v>6.0000000000000001E-3</v>
      </c>
      <c r="AJ2405" s="24"/>
      <c r="AK2405" s="24"/>
      <c r="AL2405" s="24"/>
      <c r="AM2405" s="24"/>
      <c r="AN2405" s="24"/>
      <c r="AO2405" s="208">
        <v>0.32400000000000001</v>
      </c>
      <c r="AP2405" s="24"/>
      <c r="AQ2405" s="24"/>
      <c r="AR2405" s="24"/>
      <c r="AS2405" s="208">
        <v>2.7E-2</v>
      </c>
      <c r="AT2405" s="24"/>
      <c r="AU2405" s="24"/>
      <c r="AV2405" s="24"/>
      <c r="AW2405" s="24"/>
      <c r="AX2405" s="24"/>
      <c r="AY2405" s="24"/>
      <c r="AZ2405" s="24"/>
      <c r="BA2405" s="24"/>
      <c r="BB2405" s="21">
        <f t="shared" si="301"/>
        <v>9.8490000000000002</v>
      </c>
      <c r="BC2405" s="21"/>
      <c r="BD2405" s="22">
        <f t="shared" si="300"/>
        <v>13.237903225806452</v>
      </c>
      <c r="BE2405" s="21"/>
      <c r="BG2405" s="10"/>
      <c r="BH2405" s="21">
        <f t="shared" si="302"/>
        <v>0</v>
      </c>
      <c r="BI2405" s="22">
        <f t="shared" si="302"/>
        <v>9.8490000000000019E-3</v>
      </c>
      <c r="BJ2405" s="21"/>
      <c r="BK2405" s="21">
        <v>0</v>
      </c>
      <c r="BL2405" s="22">
        <v>2.9547000000000004E-2</v>
      </c>
      <c r="BM2405" s="21"/>
      <c r="BN2405" s="21">
        <f t="shared" si="299"/>
        <v>0</v>
      </c>
      <c r="BO2405" s="22">
        <f t="shared" si="299"/>
        <v>0.11818800000000002</v>
      </c>
      <c r="BP2405" s="21">
        <f t="shared" si="299"/>
        <v>0</v>
      </c>
    </row>
    <row r="2406" spans="1:68" ht="11.1" hidden="1" customHeight="1" outlineLevel="2" x14ac:dyDescent="0.2">
      <c r="A2406" s="10"/>
      <c r="B2406" s="18"/>
      <c r="C2406" s="18"/>
      <c r="D2406" s="18"/>
      <c r="E2406" s="23" t="s">
        <v>2145</v>
      </c>
      <c r="F2406" s="24"/>
      <c r="G2406" s="24"/>
      <c r="H2406" s="208">
        <v>11.715</v>
      </c>
      <c r="I2406" s="239">
        <v>4.9409999999999998</v>
      </c>
      <c r="J2406" s="239"/>
      <c r="K2406" s="208">
        <v>5.0000000000000001E-3</v>
      </c>
      <c r="L2406" s="24"/>
      <c r="M2406" s="24"/>
      <c r="N2406" s="24"/>
      <c r="O2406" s="24"/>
      <c r="P2406" s="208">
        <v>1.6990000000000001</v>
      </c>
      <c r="Q2406" s="24"/>
      <c r="R2406" s="24"/>
      <c r="S2406" s="24"/>
      <c r="T2406" s="24"/>
      <c r="U2406" s="208">
        <v>5.16</v>
      </c>
      <c r="V2406" s="208">
        <v>2.0259999999999998</v>
      </c>
      <c r="W2406" s="24"/>
      <c r="X2406" s="24"/>
      <c r="Y2406" s="24"/>
      <c r="Z2406" s="24"/>
      <c r="AA2406" s="24"/>
      <c r="AB2406" s="24"/>
      <c r="AC2406" s="208">
        <v>4.3</v>
      </c>
      <c r="AD2406" s="208">
        <v>5.2889999999999997</v>
      </c>
      <c r="AE2406" s="24"/>
      <c r="AF2406" s="24"/>
      <c r="AG2406" s="208">
        <v>2.9710000000000001</v>
      </c>
      <c r="AH2406" s="208">
        <v>0.71299999999999997</v>
      </c>
      <c r="AI2406" s="24"/>
      <c r="AJ2406" s="24"/>
      <c r="AK2406" s="24"/>
      <c r="AL2406" s="24"/>
      <c r="AM2406" s="24"/>
      <c r="AN2406" s="208">
        <v>1.03</v>
      </c>
      <c r="AO2406" s="208">
        <v>1.492</v>
      </c>
      <c r="AP2406" s="208">
        <v>1.2999999999999999E-2</v>
      </c>
      <c r="AQ2406" s="24"/>
      <c r="AR2406" s="24"/>
      <c r="AS2406" s="208">
        <v>6.2210000000000001</v>
      </c>
      <c r="AT2406" s="208">
        <v>4.274</v>
      </c>
      <c r="AU2406" s="208">
        <v>3.3000000000000002E-2</v>
      </c>
      <c r="AV2406" s="24"/>
      <c r="AW2406" s="24"/>
      <c r="AX2406" s="24"/>
      <c r="AY2406" s="24"/>
      <c r="AZ2406" s="24"/>
      <c r="BA2406" s="24"/>
      <c r="BB2406" s="21">
        <f t="shared" si="301"/>
        <v>11.715</v>
      </c>
      <c r="BC2406" s="21"/>
      <c r="BD2406" s="22">
        <f t="shared" si="300"/>
        <v>15.745967741935482</v>
      </c>
      <c r="BE2406" s="21"/>
      <c r="BG2406" s="10"/>
      <c r="BH2406" s="21">
        <f t="shared" si="302"/>
        <v>0</v>
      </c>
      <c r="BI2406" s="22">
        <f t="shared" si="302"/>
        <v>1.1715E-2</v>
      </c>
      <c r="BJ2406" s="21"/>
      <c r="BK2406" s="21">
        <v>0</v>
      </c>
      <c r="BL2406" s="22">
        <v>3.5144999999999996E-2</v>
      </c>
      <c r="BM2406" s="21"/>
      <c r="BN2406" s="21">
        <f t="shared" si="299"/>
        <v>0</v>
      </c>
      <c r="BO2406" s="22">
        <f t="shared" si="299"/>
        <v>0.14057999999999998</v>
      </c>
      <c r="BP2406" s="21">
        <f t="shared" si="299"/>
        <v>0</v>
      </c>
    </row>
    <row r="2407" spans="1:68" ht="11.1" hidden="1" customHeight="1" outlineLevel="2" x14ac:dyDescent="0.2">
      <c r="A2407" s="10"/>
      <c r="B2407" s="18"/>
      <c r="C2407" s="18"/>
      <c r="D2407" s="18"/>
      <c r="E2407" s="23" t="s">
        <v>2146</v>
      </c>
      <c r="F2407" s="24"/>
      <c r="G2407" s="24"/>
      <c r="H2407" s="24"/>
      <c r="I2407" s="239">
        <v>19.298999999999999</v>
      </c>
      <c r="J2407" s="239"/>
      <c r="K2407" s="208">
        <v>2.3E-2</v>
      </c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08">
        <v>1.806</v>
      </c>
      <c r="W2407" s="24"/>
      <c r="X2407" s="24"/>
      <c r="Y2407" s="24"/>
      <c r="Z2407" s="24"/>
      <c r="AA2407" s="24"/>
      <c r="AB2407" s="24"/>
      <c r="AC2407" s="208">
        <v>4.3570000000000002</v>
      </c>
      <c r="AD2407" s="24"/>
      <c r="AE2407" s="24"/>
      <c r="AF2407" s="24"/>
      <c r="AG2407" s="24"/>
      <c r="AH2407" s="208">
        <v>3.0659999999999998</v>
      </c>
      <c r="AI2407" s="24"/>
      <c r="AJ2407" s="24"/>
      <c r="AK2407" s="24"/>
      <c r="AL2407" s="24"/>
      <c r="AM2407" s="24"/>
      <c r="AN2407" s="208">
        <v>2.93</v>
      </c>
      <c r="AO2407" s="208">
        <v>1.3919999999999999</v>
      </c>
      <c r="AP2407" s="24"/>
      <c r="AQ2407" s="24"/>
      <c r="AR2407" s="24"/>
      <c r="AS2407" s="208">
        <v>2.8370000000000002</v>
      </c>
      <c r="AT2407" s="208">
        <v>1.3129999999999999</v>
      </c>
      <c r="AU2407" s="208">
        <v>0.42899999999999999</v>
      </c>
      <c r="AV2407" s="24"/>
      <c r="AW2407" s="24"/>
      <c r="AX2407" s="24"/>
      <c r="AY2407" s="24"/>
      <c r="AZ2407" s="24"/>
      <c r="BA2407" s="24"/>
      <c r="BB2407" s="21">
        <f t="shared" si="301"/>
        <v>19.298999999999999</v>
      </c>
      <c r="BC2407" s="21"/>
      <c r="BD2407" s="22">
        <f t="shared" si="300"/>
        <v>25.939516129032256</v>
      </c>
      <c r="BE2407" s="21"/>
      <c r="BG2407" s="10"/>
      <c r="BH2407" s="21">
        <f t="shared" si="302"/>
        <v>0</v>
      </c>
      <c r="BI2407" s="22">
        <f t="shared" si="302"/>
        <v>1.9299E-2</v>
      </c>
      <c r="BJ2407" s="21"/>
      <c r="BK2407" s="21">
        <v>0</v>
      </c>
      <c r="BL2407" s="22">
        <v>5.7897000000000004E-2</v>
      </c>
      <c r="BM2407" s="21"/>
      <c r="BN2407" s="21">
        <f t="shared" si="299"/>
        <v>0</v>
      </c>
      <c r="BO2407" s="22">
        <f t="shared" si="299"/>
        <v>0.23158800000000002</v>
      </c>
      <c r="BP2407" s="21">
        <f t="shared" si="299"/>
        <v>0</v>
      </c>
    </row>
    <row r="2408" spans="1:68" ht="11.1" hidden="1" customHeight="1" outlineLevel="2" x14ac:dyDescent="0.2">
      <c r="A2408" s="10"/>
      <c r="B2408" s="18"/>
      <c r="C2408" s="18"/>
      <c r="D2408" s="18"/>
      <c r="E2408" s="23" t="s">
        <v>2147</v>
      </c>
      <c r="F2408" s="24"/>
      <c r="G2408" s="24"/>
      <c r="H2408" s="24"/>
      <c r="I2408" s="24"/>
      <c r="J2408" s="24"/>
      <c r="K2408" s="24"/>
      <c r="L2408" s="24"/>
      <c r="M2408" s="24"/>
      <c r="N2408" s="24"/>
      <c r="O2408" s="208">
        <v>21.928999999999998</v>
      </c>
      <c r="P2408" s="208">
        <v>2.4460000000000002</v>
      </c>
      <c r="Q2408" s="208">
        <v>3.1429999999999998</v>
      </c>
      <c r="R2408" s="208">
        <v>3.62</v>
      </c>
      <c r="S2408" s="208">
        <v>4.7889999999999997</v>
      </c>
      <c r="T2408" s="208">
        <v>3.9710000000000001</v>
      </c>
      <c r="U2408" s="208">
        <v>3.552</v>
      </c>
      <c r="V2408" s="208">
        <v>2.1360000000000001</v>
      </c>
      <c r="W2408" s="208">
        <v>1.1140000000000001</v>
      </c>
      <c r="X2408" s="24"/>
      <c r="Y2408" s="24"/>
      <c r="Z2408" s="24"/>
      <c r="AA2408" s="24"/>
      <c r="AB2408" s="208">
        <v>3.157</v>
      </c>
      <c r="AC2408" s="208">
        <v>3.39</v>
      </c>
      <c r="AD2408" s="208">
        <v>3.9089999999999998</v>
      </c>
      <c r="AE2408" s="208">
        <v>4.1840000000000002</v>
      </c>
      <c r="AF2408" s="208">
        <v>4.2779999999999996</v>
      </c>
      <c r="AG2408" s="208">
        <v>2.944</v>
      </c>
      <c r="AH2408" s="208">
        <v>1.79</v>
      </c>
      <c r="AI2408" s="208">
        <v>1.1919999999999999</v>
      </c>
      <c r="AJ2408" s="24"/>
      <c r="AK2408" s="24"/>
      <c r="AL2408" s="24"/>
      <c r="AM2408" s="208">
        <v>0.52</v>
      </c>
      <c r="AN2408" s="208">
        <v>1.82</v>
      </c>
      <c r="AO2408" s="208">
        <v>2.7290000000000001</v>
      </c>
      <c r="AP2408" s="208">
        <v>3.3119999999999998</v>
      </c>
      <c r="AQ2408" s="208">
        <v>2.9460000000000002</v>
      </c>
      <c r="AR2408" s="208">
        <v>3.1949999999999998</v>
      </c>
      <c r="AS2408" s="208">
        <v>2.6320000000000001</v>
      </c>
      <c r="AT2408" s="208">
        <v>1.446</v>
      </c>
      <c r="AU2408" s="208">
        <v>0.878</v>
      </c>
      <c r="AV2408" s="24"/>
      <c r="AW2408" s="24"/>
      <c r="AX2408" s="24"/>
      <c r="AY2408" s="208">
        <v>0.877</v>
      </c>
      <c r="AZ2408" s="208">
        <v>1.4550000000000001</v>
      </c>
      <c r="BA2408" s="208">
        <v>2.339</v>
      </c>
      <c r="BB2408" s="21">
        <f t="shared" si="301"/>
        <v>21.928999999999998</v>
      </c>
      <c r="BC2408" s="21"/>
      <c r="BD2408" s="22">
        <f t="shared" si="300"/>
        <v>29.474462365591396</v>
      </c>
      <c r="BE2408" s="21"/>
      <c r="BG2408" s="10"/>
      <c r="BH2408" s="21">
        <f t="shared" si="302"/>
        <v>0</v>
      </c>
      <c r="BI2408" s="22">
        <f t="shared" si="302"/>
        <v>2.1929000000000001E-2</v>
      </c>
      <c r="BJ2408" s="21"/>
      <c r="BK2408" s="21">
        <v>0</v>
      </c>
      <c r="BL2408" s="22">
        <v>6.5786999999999998E-2</v>
      </c>
      <c r="BM2408" s="21"/>
      <c r="BN2408" s="21">
        <f t="shared" ref="BN2408:BP2472" si="303">BK2408*4</f>
        <v>0</v>
      </c>
      <c r="BO2408" s="22">
        <f t="shared" si="303"/>
        <v>0.26314799999999999</v>
      </c>
      <c r="BP2408" s="21">
        <f t="shared" si="303"/>
        <v>0</v>
      </c>
    </row>
    <row r="2409" spans="1:68" ht="11.1" hidden="1" customHeight="1" outlineLevel="2" x14ac:dyDescent="0.2">
      <c r="A2409" s="10"/>
      <c r="B2409" s="18"/>
      <c r="C2409" s="18"/>
      <c r="D2409" s="18"/>
      <c r="E2409" s="23" t="s">
        <v>2148</v>
      </c>
      <c r="F2409" s="24"/>
      <c r="G2409" s="24"/>
      <c r="H2409" s="24"/>
      <c r="I2409" s="24"/>
      <c r="J2409" s="24"/>
      <c r="K2409" s="24"/>
      <c r="L2409" s="24"/>
      <c r="M2409" s="24"/>
      <c r="N2409" s="24"/>
      <c r="O2409" s="208">
        <v>3.1930000000000001</v>
      </c>
      <c r="P2409" s="208">
        <v>0.749</v>
      </c>
      <c r="Q2409" s="208">
        <v>9.6929999999999996</v>
      </c>
      <c r="R2409" s="208">
        <v>8.2650000000000006</v>
      </c>
      <c r="S2409" s="208">
        <v>16.940999999999999</v>
      </c>
      <c r="T2409" s="208">
        <v>8.7609999999999992</v>
      </c>
      <c r="U2409" s="208">
        <v>11.673</v>
      </c>
      <c r="V2409" s="208">
        <v>5.149</v>
      </c>
      <c r="W2409" s="208">
        <v>0.313</v>
      </c>
      <c r="X2409" s="24"/>
      <c r="Y2409" s="24"/>
      <c r="Z2409" s="24"/>
      <c r="AA2409" s="24"/>
      <c r="AB2409" s="208">
        <v>5.94</v>
      </c>
      <c r="AC2409" s="208">
        <v>6.5750000000000002</v>
      </c>
      <c r="AD2409" s="208">
        <v>7.7629999999999999</v>
      </c>
      <c r="AE2409" s="208">
        <v>9.1229999999999993</v>
      </c>
      <c r="AF2409" s="208">
        <v>8.718</v>
      </c>
      <c r="AG2409" s="208">
        <v>6.8029999999999999</v>
      </c>
      <c r="AH2409" s="208">
        <v>4</v>
      </c>
      <c r="AI2409" s="24"/>
      <c r="AJ2409" s="24"/>
      <c r="AK2409" s="24"/>
      <c r="AL2409" s="24"/>
      <c r="AM2409" s="24"/>
      <c r="AN2409" s="208">
        <v>2.3260000000000001</v>
      </c>
      <c r="AO2409" s="208">
        <v>8.3339999999999996</v>
      </c>
      <c r="AP2409" s="208">
        <v>7.8739999999999997</v>
      </c>
      <c r="AQ2409" s="208">
        <v>7.734</v>
      </c>
      <c r="AR2409" s="208">
        <v>8.4329999999999998</v>
      </c>
      <c r="AS2409" s="208">
        <v>7.43</v>
      </c>
      <c r="AT2409" s="208">
        <v>4.1929999999999996</v>
      </c>
      <c r="AU2409" s="24"/>
      <c r="AV2409" s="24"/>
      <c r="AW2409" s="24"/>
      <c r="AX2409" s="24"/>
      <c r="AY2409" s="24"/>
      <c r="AZ2409" s="24"/>
      <c r="BA2409" s="208">
        <v>4.383</v>
      </c>
      <c r="BB2409" s="21">
        <f t="shared" si="301"/>
        <v>16.940999999999999</v>
      </c>
      <c r="BC2409" s="21"/>
      <c r="BD2409" s="22">
        <f t="shared" si="300"/>
        <v>22.77016129032258</v>
      </c>
      <c r="BE2409" s="21"/>
      <c r="BG2409" s="10"/>
      <c r="BH2409" s="21">
        <f t="shared" si="302"/>
        <v>0</v>
      </c>
      <c r="BI2409" s="22">
        <f t="shared" si="302"/>
        <v>1.6941000000000001E-2</v>
      </c>
      <c r="BJ2409" s="21"/>
      <c r="BK2409" s="21">
        <v>0</v>
      </c>
      <c r="BL2409" s="22">
        <v>5.0823000000000007E-2</v>
      </c>
      <c r="BM2409" s="21"/>
      <c r="BN2409" s="21">
        <f t="shared" si="303"/>
        <v>0</v>
      </c>
      <c r="BO2409" s="22">
        <f t="shared" si="303"/>
        <v>0.20329200000000003</v>
      </c>
      <c r="BP2409" s="21">
        <f t="shared" si="303"/>
        <v>0</v>
      </c>
    </row>
    <row r="2410" spans="1:68" ht="11.1" customHeight="1" outlineLevel="1" collapsed="1" x14ac:dyDescent="0.2">
      <c r="A2410" s="10"/>
      <c r="B2410" s="18"/>
      <c r="C2410" s="18"/>
      <c r="D2410" s="18"/>
      <c r="E2410" s="19" t="s">
        <v>2149</v>
      </c>
      <c r="F2410" s="209">
        <v>1.75</v>
      </c>
      <c r="G2410" s="209">
        <v>1.1739999999999999</v>
      </c>
      <c r="H2410" s="209">
        <v>0.77100000000000002</v>
      </c>
      <c r="I2410" s="240">
        <v>0.625</v>
      </c>
      <c r="J2410" s="240"/>
      <c r="K2410" s="209">
        <v>0.30099999999999999</v>
      </c>
      <c r="L2410" s="20"/>
      <c r="M2410" s="20"/>
      <c r="N2410" s="20"/>
      <c r="O2410" s="209">
        <v>0.34100000000000003</v>
      </c>
      <c r="P2410" s="209">
        <v>0.60499999999999998</v>
      </c>
      <c r="Q2410" s="209">
        <v>0.89400000000000002</v>
      </c>
      <c r="R2410" s="209">
        <v>1.1990000000000001</v>
      </c>
      <c r="S2410" s="209">
        <v>1.4770000000000001</v>
      </c>
      <c r="T2410" s="209">
        <v>1.56</v>
      </c>
      <c r="U2410" s="209">
        <v>0.82399999999999995</v>
      </c>
      <c r="V2410" s="209">
        <v>0.54300000000000004</v>
      </c>
      <c r="W2410" s="209">
        <v>0.32400000000000001</v>
      </c>
      <c r="X2410" s="209">
        <v>4.1000000000000002E-2</v>
      </c>
      <c r="Y2410" s="20"/>
      <c r="Z2410" s="20"/>
      <c r="AA2410" s="209">
        <v>0.32</v>
      </c>
      <c r="AB2410" s="209">
        <v>0.60099999999999998</v>
      </c>
      <c r="AC2410" s="209">
        <v>1.02</v>
      </c>
      <c r="AD2410" s="209">
        <v>1.669</v>
      </c>
      <c r="AE2410" s="209">
        <v>1.4910000000000001</v>
      </c>
      <c r="AF2410" s="209">
        <v>1.3180000000000001</v>
      </c>
      <c r="AG2410" s="209">
        <v>0.61099999999999999</v>
      </c>
      <c r="AH2410" s="209">
        <v>0.50600000000000001</v>
      </c>
      <c r="AI2410" s="209">
        <v>0.29899999999999999</v>
      </c>
      <c r="AJ2410" s="209">
        <v>7.1999999999999995E-2</v>
      </c>
      <c r="AK2410" s="20"/>
      <c r="AL2410" s="20"/>
      <c r="AM2410" s="209">
        <v>0.23400000000000001</v>
      </c>
      <c r="AN2410" s="209">
        <v>0.59399999999999997</v>
      </c>
      <c r="AO2410" s="209">
        <v>1.2509999999999999</v>
      </c>
      <c r="AP2410" s="209">
        <v>1.587</v>
      </c>
      <c r="AQ2410" s="209">
        <v>1.802</v>
      </c>
      <c r="AR2410" s="209">
        <v>1.395</v>
      </c>
      <c r="AS2410" s="209">
        <v>0.95599999999999996</v>
      </c>
      <c r="AT2410" s="209">
        <v>0.49099999999999999</v>
      </c>
      <c r="AU2410" s="209">
        <v>0.22700000000000001</v>
      </c>
      <c r="AV2410" s="20"/>
      <c r="AW2410" s="20"/>
      <c r="AX2410" s="20"/>
      <c r="AY2410" s="209">
        <v>0.24</v>
      </c>
      <c r="AZ2410" s="209">
        <v>0.51400000000000001</v>
      </c>
      <c r="BA2410" s="209">
        <v>0.999</v>
      </c>
      <c r="BB2410" s="21">
        <f t="shared" si="301"/>
        <v>1.802</v>
      </c>
      <c r="BC2410" s="21">
        <f>BF2410</f>
        <v>5.7</v>
      </c>
      <c r="BD2410" s="22">
        <f t="shared" si="300"/>
        <v>2.4220430107526885</v>
      </c>
      <c r="BE2410" s="21">
        <f>BC2410-BD2410</f>
        <v>3.2779569892473117</v>
      </c>
      <c r="BF2410" s="2">
        <v>5.7</v>
      </c>
      <c r="BG2410" s="10">
        <v>7</v>
      </c>
      <c r="BH2410" s="21">
        <f t="shared" si="302"/>
        <v>4.2408000000000003E-3</v>
      </c>
      <c r="BI2410" s="22">
        <f t="shared" si="302"/>
        <v>1.8020000000000002E-3</v>
      </c>
      <c r="BJ2410" s="21">
        <f>BH2410-BI2410</f>
        <v>2.4388000000000001E-3</v>
      </c>
      <c r="BK2410" s="21">
        <v>1.2722400000000002E-2</v>
      </c>
      <c r="BL2410" s="22">
        <v>5.4060000000000011E-3</v>
      </c>
      <c r="BM2410" s="21">
        <v>7.3164000000000007E-3</v>
      </c>
      <c r="BN2410" s="21">
        <f t="shared" si="303"/>
        <v>5.0889600000000007E-2</v>
      </c>
      <c r="BO2410" s="22">
        <f t="shared" si="303"/>
        <v>2.1624000000000004E-2</v>
      </c>
      <c r="BP2410" s="21">
        <f t="shared" si="303"/>
        <v>2.9265600000000003E-2</v>
      </c>
    </row>
    <row r="2411" spans="1:68" ht="11.1" hidden="1" customHeight="1" outlineLevel="2" x14ac:dyDescent="0.2">
      <c r="A2411" s="10"/>
      <c r="B2411" s="18"/>
      <c r="C2411" s="18"/>
      <c r="D2411" s="18"/>
      <c r="E2411" s="23" t="s">
        <v>2150</v>
      </c>
      <c r="F2411" s="208">
        <v>1.75</v>
      </c>
      <c r="G2411" s="208">
        <v>1.1739999999999999</v>
      </c>
      <c r="H2411" s="208">
        <v>0.77100000000000002</v>
      </c>
      <c r="I2411" s="239">
        <v>0.625</v>
      </c>
      <c r="J2411" s="239"/>
      <c r="K2411" s="208">
        <v>0.30099999999999999</v>
      </c>
      <c r="L2411" s="24"/>
      <c r="M2411" s="24"/>
      <c r="N2411" s="24"/>
      <c r="O2411" s="208">
        <v>0.34100000000000003</v>
      </c>
      <c r="P2411" s="208">
        <v>0.60499999999999998</v>
      </c>
      <c r="Q2411" s="208">
        <v>0.89400000000000002</v>
      </c>
      <c r="R2411" s="208">
        <v>1.1990000000000001</v>
      </c>
      <c r="S2411" s="208">
        <v>1.4770000000000001</v>
      </c>
      <c r="T2411" s="208">
        <v>1.56</v>
      </c>
      <c r="U2411" s="208">
        <v>0.82399999999999995</v>
      </c>
      <c r="V2411" s="208">
        <v>0.54300000000000004</v>
      </c>
      <c r="W2411" s="208">
        <v>0.32400000000000001</v>
      </c>
      <c r="X2411" s="208">
        <v>4.1000000000000002E-2</v>
      </c>
      <c r="Y2411" s="24"/>
      <c r="Z2411" s="24"/>
      <c r="AA2411" s="208">
        <v>0.32</v>
      </c>
      <c r="AB2411" s="208">
        <v>0.60099999999999998</v>
      </c>
      <c r="AC2411" s="208">
        <v>1.02</v>
      </c>
      <c r="AD2411" s="208">
        <v>1.669</v>
      </c>
      <c r="AE2411" s="208">
        <v>1.4910000000000001</v>
      </c>
      <c r="AF2411" s="208">
        <v>1.3180000000000001</v>
      </c>
      <c r="AG2411" s="208">
        <v>0.61099999999999999</v>
      </c>
      <c r="AH2411" s="208">
        <v>0.50600000000000001</v>
      </c>
      <c r="AI2411" s="208">
        <v>0.29899999999999999</v>
      </c>
      <c r="AJ2411" s="208">
        <v>7.1999999999999995E-2</v>
      </c>
      <c r="AK2411" s="24"/>
      <c r="AL2411" s="24"/>
      <c r="AM2411" s="208">
        <v>0.23400000000000001</v>
      </c>
      <c r="AN2411" s="208">
        <v>0.59399999999999997</v>
      </c>
      <c r="AO2411" s="208">
        <v>1.2509999999999999</v>
      </c>
      <c r="AP2411" s="208">
        <v>1.587</v>
      </c>
      <c r="AQ2411" s="208">
        <v>1.802</v>
      </c>
      <c r="AR2411" s="208">
        <v>1.395</v>
      </c>
      <c r="AS2411" s="208">
        <v>0.95599999999999996</v>
      </c>
      <c r="AT2411" s="208">
        <v>0.49099999999999999</v>
      </c>
      <c r="AU2411" s="208">
        <v>0.22700000000000001</v>
      </c>
      <c r="AV2411" s="24"/>
      <c r="AW2411" s="24"/>
      <c r="AX2411" s="24"/>
      <c r="AY2411" s="208">
        <v>0.24</v>
      </c>
      <c r="AZ2411" s="208">
        <v>0.51400000000000001</v>
      </c>
      <c r="BA2411" s="208">
        <v>0.999</v>
      </c>
      <c r="BB2411" s="21">
        <f t="shared" si="301"/>
        <v>1.802</v>
      </c>
      <c r="BC2411" s="21"/>
      <c r="BD2411" s="22">
        <f t="shared" si="300"/>
        <v>2.4220430107526885</v>
      </c>
      <c r="BE2411" s="21"/>
      <c r="BG2411" s="10"/>
      <c r="BH2411" s="21">
        <f t="shared" si="302"/>
        <v>0</v>
      </c>
      <c r="BI2411" s="22">
        <f t="shared" si="302"/>
        <v>1.8020000000000002E-3</v>
      </c>
      <c r="BJ2411" s="21"/>
      <c r="BK2411" s="21">
        <v>0</v>
      </c>
      <c r="BL2411" s="22">
        <v>5.4060000000000011E-3</v>
      </c>
      <c r="BM2411" s="21"/>
      <c r="BN2411" s="21">
        <f t="shared" si="303"/>
        <v>0</v>
      </c>
      <c r="BO2411" s="22">
        <f t="shared" si="303"/>
        <v>2.1624000000000004E-2</v>
      </c>
      <c r="BP2411" s="21">
        <f t="shared" si="303"/>
        <v>0</v>
      </c>
    </row>
    <row r="2412" spans="1:68" ht="11.1" hidden="1" customHeight="1" outlineLevel="1" collapsed="1" x14ac:dyDescent="0.2">
      <c r="A2412" s="10"/>
      <c r="B2412" s="18"/>
      <c r="C2412" s="18"/>
      <c r="D2412" s="18"/>
      <c r="E2412" s="19" t="s">
        <v>2151</v>
      </c>
      <c r="F2412" s="209">
        <v>4.7069999999999999</v>
      </c>
      <c r="G2412" s="209">
        <v>3.4460000000000002</v>
      </c>
      <c r="H2412" s="209">
        <v>2.5539999999999998</v>
      </c>
      <c r="I2412" s="240">
        <v>2.2690000000000001</v>
      </c>
      <c r="J2412" s="240"/>
      <c r="K2412" s="209">
        <v>1.3089999999999999</v>
      </c>
      <c r="L2412" s="20"/>
      <c r="M2412" s="20"/>
      <c r="N2412" s="20"/>
      <c r="O2412" s="20"/>
      <c r="P2412" s="209">
        <v>3.9009999999999998</v>
      </c>
      <c r="Q2412" s="209">
        <v>3.109</v>
      </c>
      <c r="R2412" s="209">
        <v>3.5350000000000001</v>
      </c>
      <c r="S2412" s="209">
        <v>4.8019999999999996</v>
      </c>
      <c r="T2412" s="209">
        <v>4.423</v>
      </c>
      <c r="U2412" s="209">
        <v>3.2629999999999999</v>
      </c>
      <c r="V2412" s="209">
        <v>1.851</v>
      </c>
      <c r="W2412" s="209">
        <v>1.2609999999999999</v>
      </c>
      <c r="X2412" s="209">
        <v>0.188</v>
      </c>
      <c r="Y2412" s="20"/>
      <c r="Z2412" s="20"/>
      <c r="AA2412" s="20"/>
      <c r="AB2412" s="209">
        <v>3.6930000000000001</v>
      </c>
      <c r="AC2412" s="209">
        <v>4.077</v>
      </c>
      <c r="AD2412" s="209">
        <v>4.3630000000000004</v>
      </c>
      <c r="AE2412" s="209">
        <v>4.8380000000000001</v>
      </c>
      <c r="AF2412" s="209">
        <v>4.3440000000000003</v>
      </c>
      <c r="AG2412" s="209">
        <v>2.7690000000000001</v>
      </c>
      <c r="AH2412" s="209">
        <v>2.323</v>
      </c>
      <c r="AI2412" s="209">
        <v>1.5329999999999999</v>
      </c>
      <c r="AJ2412" s="209">
        <v>0.36</v>
      </c>
      <c r="AK2412" s="20"/>
      <c r="AL2412" s="209">
        <v>8.3000000000000004E-2</v>
      </c>
      <c r="AM2412" s="209">
        <v>1.56</v>
      </c>
      <c r="AN2412" s="209">
        <v>2.694</v>
      </c>
      <c r="AO2412" s="209">
        <v>4.2279999999999998</v>
      </c>
      <c r="AP2412" s="209">
        <v>4.6529999999999996</v>
      </c>
      <c r="AQ2412" s="209">
        <v>5.26</v>
      </c>
      <c r="AR2412" s="209">
        <v>4.968</v>
      </c>
      <c r="AS2412" s="209">
        <v>3.355</v>
      </c>
      <c r="AT2412" s="209">
        <v>2.3319999999999999</v>
      </c>
      <c r="AU2412" s="209">
        <v>0.878</v>
      </c>
      <c r="AV2412" s="20"/>
      <c r="AW2412" s="20"/>
      <c r="AX2412" s="20"/>
      <c r="AY2412" s="209">
        <v>0.85599999999999998</v>
      </c>
      <c r="AZ2412" s="209">
        <v>1.778</v>
      </c>
      <c r="BA2412" s="209">
        <v>3.2730000000000001</v>
      </c>
      <c r="BB2412" s="21">
        <f t="shared" si="301"/>
        <v>5.26</v>
      </c>
      <c r="BC2412" s="21">
        <f>BF2412</f>
        <v>9.8000000000000007</v>
      </c>
      <c r="BD2412" s="22">
        <f t="shared" si="300"/>
        <v>7.0698924731182791</v>
      </c>
      <c r="BE2412" s="21">
        <f>BC2412-BD2412</f>
        <v>2.7301075268817216</v>
      </c>
      <c r="BF2412" s="2">
        <v>9.8000000000000007</v>
      </c>
      <c r="BG2412" s="10">
        <v>6</v>
      </c>
      <c r="BH2412" s="21">
        <f t="shared" si="302"/>
        <v>7.2912000000000012E-3</v>
      </c>
      <c r="BI2412" s="22">
        <f t="shared" si="302"/>
        <v>5.2599999999999991E-3</v>
      </c>
      <c r="BJ2412" s="21">
        <f>BH2412-BI2412</f>
        <v>2.0312000000000021E-3</v>
      </c>
      <c r="BK2412" s="21">
        <v>2.1873600000000003E-2</v>
      </c>
      <c r="BL2412" s="22">
        <v>1.5779999999999995E-2</v>
      </c>
      <c r="BM2412" s="21">
        <v>6.093600000000008E-3</v>
      </c>
      <c r="BN2412" s="21">
        <f t="shared" si="303"/>
        <v>8.7494400000000014E-2</v>
      </c>
      <c r="BO2412" s="22">
        <f t="shared" si="303"/>
        <v>6.3119999999999982E-2</v>
      </c>
      <c r="BP2412" s="21">
        <f t="shared" si="303"/>
        <v>2.4374400000000032E-2</v>
      </c>
    </row>
    <row r="2413" spans="1:68" ht="11.1" hidden="1" customHeight="1" outlineLevel="2" x14ac:dyDescent="0.2">
      <c r="A2413" s="10"/>
      <c r="B2413" s="18"/>
      <c r="C2413" s="18"/>
      <c r="D2413" s="18"/>
      <c r="E2413" s="23" t="s">
        <v>2152</v>
      </c>
      <c r="F2413" s="208">
        <v>4.7069999999999999</v>
      </c>
      <c r="G2413" s="208">
        <v>3.4460000000000002</v>
      </c>
      <c r="H2413" s="208">
        <v>2.5539999999999998</v>
      </c>
      <c r="I2413" s="239">
        <v>2.2690000000000001</v>
      </c>
      <c r="J2413" s="239"/>
      <c r="K2413" s="208">
        <v>1.3089999999999999</v>
      </c>
      <c r="L2413" s="24"/>
      <c r="M2413" s="24"/>
      <c r="N2413" s="24"/>
      <c r="O2413" s="24"/>
      <c r="P2413" s="208">
        <v>3.9009999999999998</v>
      </c>
      <c r="Q2413" s="208">
        <v>3.109</v>
      </c>
      <c r="R2413" s="208">
        <v>3.5350000000000001</v>
      </c>
      <c r="S2413" s="208">
        <v>4.8019999999999996</v>
      </c>
      <c r="T2413" s="208">
        <v>4.423</v>
      </c>
      <c r="U2413" s="208">
        <v>3.2629999999999999</v>
      </c>
      <c r="V2413" s="208">
        <v>1.851</v>
      </c>
      <c r="W2413" s="208">
        <v>1.2609999999999999</v>
      </c>
      <c r="X2413" s="208">
        <v>0.188</v>
      </c>
      <c r="Y2413" s="24"/>
      <c r="Z2413" s="24"/>
      <c r="AA2413" s="24"/>
      <c r="AB2413" s="208">
        <v>3.6930000000000001</v>
      </c>
      <c r="AC2413" s="208">
        <v>4.077</v>
      </c>
      <c r="AD2413" s="208">
        <v>4.3630000000000004</v>
      </c>
      <c r="AE2413" s="208">
        <v>4.8380000000000001</v>
      </c>
      <c r="AF2413" s="208">
        <v>4.3440000000000003</v>
      </c>
      <c r="AG2413" s="208">
        <v>2.7690000000000001</v>
      </c>
      <c r="AH2413" s="208">
        <v>2.323</v>
      </c>
      <c r="AI2413" s="208">
        <v>1.5329999999999999</v>
      </c>
      <c r="AJ2413" s="208">
        <v>0.36</v>
      </c>
      <c r="AK2413" s="24"/>
      <c r="AL2413" s="208">
        <v>8.3000000000000004E-2</v>
      </c>
      <c r="AM2413" s="208">
        <v>1.56</v>
      </c>
      <c r="AN2413" s="208">
        <v>2.694</v>
      </c>
      <c r="AO2413" s="208">
        <v>4.2279999999999998</v>
      </c>
      <c r="AP2413" s="208">
        <v>4.6529999999999996</v>
      </c>
      <c r="AQ2413" s="208">
        <v>5.26</v>
      </c>
      <c r="AR2413" s="208">
        <v>4.968</v>
      </c>
      <c r="AS2413" s="208">
        <v>3.355</v>
      </c>
      <c r="AT2413" s="208">
        <v>2.3319999999999999</v>
      </c>
      <c r="AU2413" s="208">
        <v>0.878</v>
      </c>
      <c r="AV2413" s="24"/>
      <c r="AW2413" s="24"/>
      <c r="AX2413" s="24"/>
      <c r="AY2413" s="208">
        <v>0.85599999999999998</v>
      </c>
      <c r="AZ2413" s="208">
        <v>1.778</v>
      </c>
      <c r="BA2413" s="208">
        <v>3.2730000000000001</v>
      </c>
      <c r="BB2413" s="21">
        <f t="shared" si="301"/>
        <v>5.26</v>
      </c>
      <c r="BC2413" s="21"/>
      <c r="BD2413" s="22">
        <f t="shared" si="300"/>
        <v>7.0698924731182791</v>
      </c>
      <c r="BE2413" s="21"/>
      <c r="BG2413" s="10"/>
      <c r="BH2413" s="21">
        <f t="shared" si="302"/>
        <v>0</v>
      </c>
      <c r="BI2413" s="22">
        <f t="shared" si="302"/>
        <v>5.2599999999999991E-3</v>
      </c>
      <c r="BJ2413" s="21"/>
      <c r="BK2413" s="21">
        <v>0</v>
      </c>
      <c r="BL2413" s="22">
        <v>1.5779999999999995E-2</v>
      </c>
      <c r="BM2413" s="21"/>
      <c r="BN2413" s="21">
        <f t="shared" si="303"/>
        <v>0</v>
      </c>
      <c r="BO2413" s="22">
        <f t="shared" si="303"/>
        <v>6.3119999999999982E-2</v>
      </c>
      <c r="BP2413" s="21">
        <f t="shared" si="303"/>
        <v>0</v>
      </c>
    </row>
    <row r="2414" spans="1:68" ht="11.1" hidden="1" customHeight="1" outlineLevel="1" collapsed="1" x14ac:dyDescent="0.2">
      <c r="A2414" s="10"/>
      <c r="B2414" s="18"/>
      <c r="C2414" s="18"/>
      <c r="D2414" s="18"/>
      <c r="E2414" s="19" t="s">
        <v>2153</v>
      </c>
      <c r="F2414" s="20"/>
      <c r="G2414" s="20"/>
      <c r="H2414" s="20"/>
      <c r="I2414" s="20"/>
      <c r="J2414" s="20"/>
      <c r="K2414" s="20"/>
      <c r="L2414" s="20"/>
      <c r="M2414" s="20"/>
      <c r="N2414" s="20"/>
      <c r="O2414" s="209">
        <v>1.306</v>
      </c>
      <c r="P2414" s="209">
        <v>4.4930000000000003</v>
      </c>
      <c r="Q2414" s="209">
        <v>6.5979999999999999</v>
      </c>
      <c r="R2414" s="209">
        <v>3.8260000000000001</v>
      </c>
      <c r="S2414" s="209">
        <v>6.6689999999999996</v>
      </c>
      <c r="T2414" s="209">
        <v>6.0279999999999996</v>
      </c>
      <c r="U2414" s="209">
        <v>3.5880000000000001</v>
      </c>
      <c r="V2414" s="209">
        <v>3.1120000000000001</v>
      </c>
      <c r="W2414" s="209">
        <v>1.5740000000000001</v>
      </c>
      <c r="X2414" s="209">
        <v>0.27700000000000002</v>
      </c>
      <c r="Y2414" s="20"/>
      <c r="Z2414" s="20"/>
      <c r="AA2414" s="20"/>
      <c r="AB2414" s="20"/>
      <c r="AC2414" s="20"/>
      <c r="AD2414" s="209">
        <v>12.379</v>
      </c>
      <c r="AE2414" s="209">
        <v>35.067999999999998</v>
      </c>
      <c r="AF2414" s="209">
        <v>17.286999999999999</v>
      </c>
      <c r="AG2414" s="209">
        <v>11.727</v>
      </c>
      <c r="AH2414" s="209">
        <v>7.29</v>
      </c>
      <c r="AI2414" s="209">
        <v>5.5590000000000002</v>
      </c>
      <c r="AJ2414" s="209">
        <v>0.88</v>
      </c>
      <c r="AK2414" s="20"/>
      <c r="AL2414" s="20"/>
      <c r="AM2414" s="20"/>
      <c r="AN2414" s="209">
        <v>18.596</v>
      </c>
      <c r="AO2414" s="209">
        <v>21.638999999999999</v>
      </c>
      <c r="AP2414" s="209">
        <v>31.882999999999999</v>
      </c>
      <c r="AQ2414" s="209">
        <v>27.236999999999998</v>
      </c>
      <c r="AR2414" s="209">
        <v>25.704000000000001</v>
      </c>
      <c r="AS2414" s="209">
        <v>13.026999999999999</v>
      </c>
      <c r="AT2414" s="209">
        <v>10.765000000000001</v>
      </c>
      <c r="AU2414" s="209">
        <v>3.0670000000000002</v>
      </c>
      <c r="AV2414" s="20"/>
      <c r="AW2414" s="20"/>
      <c r="AX2414" s="20"/>
      <c r="AY2414" s="209">
        <v>2.5329999999999999</v>
      </c>
      <c r="AZ2414" s="209">
        <v>7.0439999999999996</v>
      </c>
      <c r="BA2414" s="209">
        <v>14.087999999999999</v>
      </c>
      <c r="BB2414" s="21">
        <f>BB2415+BB2416+BB2417</f>
        <v>45.774999999999999</v>
      </c>
      <c r="BC2414" s="21">
        <f>BD2414</f>
        <v>61.5255376344086</v>
      </c>
      <c r="BD2414" s="22">
        <f t="shared" si="300"/>
        <v>61.5255376344086</v>
      </c>
      <c r="BE2414" s="21">
        <f>BC2414-BD2414</f>
        <v>0</v>
      </c>
      <c r="BG2414" s="10">
        <v>5</v>
      </c>
      <c r="BH2414" s="21">
        <f t="shared" si="302"/>
        <v>4.5775000000000003E-2</v>
      </c>
      <c r="BI2414" s="22">
        <f t="shared" si="302"/>
        <v>4.5775000000000003E-2</v>
      </c>
      <c r="BJ2414" s="21">
        <f>BH2414-BI2414</f>
        <v>0</v>
      </c>
      <c r="BK2414" s="21">
        <v>0.12521100000000002</v>
      </c>
      <c r="BL2414" s="22">
        <v>0.12521100000000002</v>
      </c>
      <c r="BM2414" s="21">
        <v>0</v>
      </c>
      <c r="BN2414" s="21">
        <f t="shared" si="303"/>
        <v>0.50084400000000007</v>
      </c>
      <c r="BO2414" s="22">
        <f t="shared" si="303"/>
        <v>0.50084400000000007</v>
      </c>
      <c r="BP2414" s="21">
        <f t="shared" si="303"/>
        <v>0</v>
      </c>
    </row>
    <row r="2415" spans="1:68" ht="11.1" hidden="1" customHeight="1" outlineLevel="2" x14ac:dyDescent="0.2">
      <c r="A2415" s="10"/>
      <c r="B2415" s="18"/>
      <c r="C2415" s="18"/>
      <c r="D2415" s="18"/>
      <c r="E2415" s="23" t="s">
        <v>2154</v>
      </c>
      <c r="F2415" s="24"/>
      <c r="G2415" s="24"/>
      <c r="H2415" s="24"/>
      <c r="I2415" s="24"/>
      <c r="J2415" s="24"/>
      <c r="K2415" s="24"/>
      <c r="L2415" s="24"/>
      <c r="M2415" s="24"/>
      <c r="N2415" s="24"/>
      <c r="O2415" s="208">
        <v>1.306</v>
      </c>
      <c r="P2415" s="208">
        <v>4.4930000000000003</v>
      </c>
      <c r="Q2415" s="208">
        <v>6.5979999999999999</v>
      </c>
      <c r="R2415" s="208">
        <v>3.8260000000000001</v>
      </c>
      <c r="S2415" s="208">
        <v>6.6689999999999996</v>
      </c>
      <c r="T2415" s="208">
        <v>6.0279999999999996</v>
      </c>
      <c r="U2415" s="208">
        <v>3.5880000000000001</v>
      </c>
      <c r="V2415" s="208">
        <v>3.1120000000000001</v>
      </c>
      <c r="W2415" s="208">
        <v>1.5740000000000001</v>
      </c>
      <c r="X2415" s="208">
        <v>0.27700000000000002</v>
      </c>
      <c r="Y2415" s="24"/>
      <c r="Z2415" s="24"/>
      <c r="AA2415" s="24"/>
      <c r="AB2415" s="24"/>
      <c r="AC2415" s="24"/>
      <c r="AD2415" s="24"/>
      <c r="AE2415" s="24"/>
      <c r="AF2415" s="24"/>
      <c r="AG2415" s="24"/>
      <c r="AH2415" s="24"/>
      <c r="AI2415" s="24"/>
      <c r="AJ2415" s="24"/>
      <c r="AK2415" s="24"/>
      <c r="AL2415" s="24"/>
      <c r="AM2415" s="24"/>
      <c r="AN2415" s="24"/>
      <c r="AO2415" s="24"/>
      <c r="AP2415" s="24"/>
      <c r="AQ2415" s="24"/>
      <c r="AR2415" s="24"/>
      <c r="AS2415" s="24"/>
      <c r="AT2415" s="24"/>
      <c r="AU2415" s="24"/>
      <c r="AV2415" s="24"/>
      <c r="AW2415" s="24"/>
      <c r="AX2415" s="24"/>
      <c r="AY2415" s="24"/>
      <c r="AZ2415" s="24"/>
      <c r="BA2415" s="24"/>
      <c r="BB2415" s="21">
        <f t="shared" si="301"/>
        <v>6.6689999999999996</v>
      </c>
      <c r="BC2415" s="21"/>
      <c r="BD2415" s="22">
        <f t="shared" si="300"/>
        <v>8.9637096774193559</v>
      </c>
      <c r="BE2415" s="21"/>
      <c r="BG2415" s="10"/>
      <c r="BH2415" s="21">
        <f t="shared" si="302"/>
        <v>0</v>
      </c>
      <c r="BI2415" s="22">
        <f t="shared" si="302"/>
        <v>6.6690000000000013E-3</v>
      </c>
      <c r="BJ2415" s="21"/>
      <c r="BK2415" s="21">
        <v>0</v>
      </c>
      <c r="BL2415" s="22">
        <v>2.0007000000000004E-2</v>
      </c>
      <c r="BM2415" s="21"/>
      <c r="BN2415" s="21">
        <f t="shared" si="303"/>
        <v>0</v>
      </c>
      <c r="BO2415" s="22">
        <f t="shared" si="303"/>
        <v>8.0028000000000016E-2</v>
      </c>
      <c r="BP2415" s="21">
        <f t="shared" si="303"/>
        <v>0</v>
      </c>
    </row>
    <row r="2416" spans="1:68" ht="11.1" hidden="1" customHeight="1" outlineLevel="2" x14ac:dyDescent="0.25">
      <c r="A2416" s="10"/>
      <c r="B2416" s="18"/>
      <c r="C2416" s="18"/>
      <c r="D2416" s="18"/>
      <c r="E2416" s="23" t="s">
        <v>2155</v>
      </c>
      <c r="F2416" s="24"/>
      <c r="G2416" s="24"/>
      <c r="H2416" s="24"/>
      <c r="I2416" s="24"/>
      <c r="J2416" s="24"/>
      <c r="K2416" s="24"/>
      <c r="L2416" s="24"/>
      <c r="M2416" s="24"/>
      <c r="N2416" s="24"/>
      <c r="O2416" s="208"/>
      <c r="P2416" s="208"/>
      <c r="Q2416" s="208"/>
      <c r="R2416" s="208"/>
      <c r="S2416" s="208"/>
      <c r="T2416" s="208"/>
      <c r="U2416" s="208"/>
      <c r="V2416" s="208"/>
      <c r="W2416" s="208"/>
      <c r="X2416" s="208"/>
      <c r="Y2416" s="24"/>
      <c r="Z2416" s="24"/>
      <c r="AA2416" s="24"/>
      <c r="AB2416" s="24"/>
      <c r="AC2416" s="24"/>
      <c r="AD2416" s="24"/>
      <c r="AE2416" s="24"/>
      <c r="AF2416" s="24"/>
      <c r="AG2416" s="24"/>
      <c r="AH2416" s="24"/>
      <c r="AI2416" s="24"/>
      <c r="AJ2416" s="24"/>
      <c r="AK2416" s="24"/>
      <c r="AL2416" s="24"/>
      <c r="AM2416" s="24"/>
      <c r="AN2416" s="24"/>
      <c r="AO2416" s="24"/>
      <c r="AP2416" s="24"/>
      <c r="AQ2416" s="24"/>
      <c r="AR2416" s="24"/>
      <c r="AS2416" s="24"/>
      <c r="AT2416" s="24"/>
      <c r="AU2416" s="24"/>
      <c r="AV2416" s="24"/>
      <c r="AW2416" s="24"/>
      <c r="AX2416" s="24"/>
      <c r="AY2416" s="24"/>
      <c r="AZ2416" s="24"/>
      <c r="BA2416" s="24"/>
      <c r="BB2416" s="21">
        <v>4.0380000000000003</v>
      </c>
      <c r="BC2416" s="33"/>
      <c r="BD2416" s="22">
        <f t="shared" si="300"/>
        <v>5.42741935483871</v>
      </c>
      <c r="BE2416" s="21"/>
      <c r="BF2416" s="2">
        <v>0.49</v>
      </c>
      <c r="BG2416" s="10"/>
      <c r="BH2416" s="21"/>
      <c r="BI2416" s="22"/>
      <c r="BJ2416" s="21"/>
      <c r="BK2416" s="21"/>
      <c r="BL2416" s="22"/>
      <c r="BM2416" s="21"/>
      <c r="BN2416" s="21"/>
      <c r="BO2416" s="22"/>
      <c r="BP2416" s="21"/>
    </row>
    <row r="2417" spans="1:68" ht="11.1" hidden="1" customHeight="1" outlineLevel="2" x14ac:dyDescent="0.2">
      <c r="A2417" s="10"/>
      <c r="B2417" s="18"/>
      <c r="C2417" s="18"/>
      <c r="D2417" s="18"/>
      <c r="E2417" s="23" t="s">
        <v>2156</v>
      </c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4"/>
      <c r="X2417" s="24"/>
      <c r="Y2417" s="24"/>
      <c r="Z2417" s="24"/>
      <c r="AA2417" s="24"/>
      <c r="AB2417" s="24"/>
      <c r="AC2417" s="24"/>
      <c r="AD2417" s="208">
        <v>12.379</v>
      </c>
      <c r="AE2417" s="208">
        <v>35.067999999999998</v>
      </c>
      <c r="AF2417" s="208">
        <v>17.286999999999999</v>
      </c>
      <c r="AG2417" s="208">
        <v>11.727</v>
      </c>
      <c r="AH2417" s="208">
        <v>7.29</v>
      </c>
      <c r="AI2417" s="208">
        <v>5.5590000000000002</v>
      </c>
      <c r="AJ2417" s="208">
        <v>0.88</v>
      </c>
      <c r="AK2417" s="24"/>
      <c r="AL2417" s="24"/>
      <c r="AM2417" s="24"/>
      <c r="AN2417" s="208">
        <v>18.596</v>
      </c>
      <c r="AO2417" s="208">
        <v>21.638999999999999</v>
      </c>
      <c r="AP2417" s="208">
        <v>31.882999999999999</v>
      </c>
      <c r="AQ2417" s="208">
        <v>27.236999999999998</v>
      </c>
      <c r="AR2417" s="208">
        <v>25.704000000000001</v>
      </c>
      <c r="AS2417" s="208">
        <v>13.026999999999999</v>
      </c>
      <c r="AT2417" s="208">
        <v>10.765000000000001</v>
      </c>
      <c r="AU2417" s="208">
        <v>3.0670000000000002</v>
      </c>
      <c r="AV2417" s="24"/>
      <c r="AW2417" s="24"/>
      <c r="AX2417" s="24"/>
      <c r="AY2417" s="208">
        <v>2.5329999999999999</v>
      </c>
      <c r="AZ2417" s="208">
        <v>7.0439999999999996</v>
      </c>
      <c r="BA2417" s="208">
        <v>14.087999999999999</v>
      </c>
      <c r="BB2417" s="21">
        <f t="shared" si="301"/>
        <v>35.067999999999998</v>
      </c>
      <c r="BC2417" s="21"/>
      <c r="BD2417" s="22">
        <f t="shared" si="300"/>
        <v>47.134408602150536</v>
      </c>
      <c r="BE2417" s="21"/>
      <c r="BF2417" s="2">
        <v>42.5</v>
      </c>
      <c r="BG2417" s="10"/>
      <c r="BH2417" s="21">
        <f t="shared" si="302"/>
        <v>0</v>
      </c>
      <c r="BI2417" s="22">
        <f t="shared" si="302"/>
        <v>3.5068000000000002E-2</v>
      </c>
      <c r="BJ2417" s="21"/>
      <c r="BK2417" s="21">
        <v>9.486E-2</v>
      </c>
      <c r="BL2417" s="22">
        <v>0.10520400000000001</v>
      </c>
      <c r="BM2417" s="21">
        <v>-1.0344000000000006E-2</v>
      </c>
      <c r="BN2417" s="21">
        <f t="shared" si="303"/>
        <v>0.37944</v>
      </c>
      <c r="BO2417" s="22">
        <f t="shared" si="303"/>
        <v>0.42081600000000002</v>
      </c>
      <c r="BP2417" s="21">
        <f t="shared" si="303"/>
        <v>-4.1376000000000024E-2</v>
      </c>
    </row>
    <row r="2418" spans="1:68" ht="11.1" hidden="1" customHeight="1" outlineLevel="1" collapsed="1" x14ac:dyDescent="0.2">
      <c r="A2418" s="10"/>
      <c r="B2418" s="18"/>
      <c r="C2418" s="18"/>
      <c r="D2418" s="18"/>
      <c r="E2418" s="19" t="s">
        <v>584</v>
      </c>
      <c r="F2418" s="20"/>
      <c r="G2418" s="20"/>
      <c r="H2418" s="20"/>
      <c r="I2418" s="20"/>
      <c r="J2418" s="20"/>
      <c r="K2418" s="20"/>
      <c r="L2418" s="20"/>
      <c r="M2418" s="20"/>
      <c r="N2418" s="20"/>
      <c r="O2418" s="20"/>
      <c r="P2418" s="20"/>
      <c r="Q2418" s="20"/>
      <c r="R2418" s="209">
        <v>9.6379999999999999</v>
      </c>
      <c r="S2418" s="209">
        <v>2.1230000000000002</v>
      </c>
      <c r="T2418" s="209">
        <v>1.91</v>
      </c>
      <c r="U2418" s="209">
        <v>1.345</v>
      </c>
      <c r="V2418" s="209">
        <v>0.79300000000000004</v>
      </c>
      <c r="W2418" s="209">
        <v>0.40600000000000003</v>
      </c>
      <c r="X2418" s="209">
        <v>8.5999999999999993E-2</v>
      </c>
      <c r="Y2418" s="20"/>
      <c r="Z2418" s="20"/>
      <c r="AA2418" s="209">
        <v>0.35299999999999998</v>
      </c>
      <c r="AB2418" s="209">
        <v>0.83299999999999996</v>
      </c>
      <c r="AC2418" s="209">
        <v>1.5760000000000001</v>
      </c>
      <c r="AD2418" s="209">
        <v>2.0110000000000001</v>
      </c>
      <c r="AE2418" s="209">
        <v>1.9790000000000001</v>
      </c>
      <c r="AF2418" s="20"/>
      <c r="AG2418" s="209">
        <v>2.871</v>
      </c>
      <c r="AH2418" s="209">
        <v>0.66800000000000004</v>
      </c>
      <c r="AI2418" s="209">
        <v>0.32600000000000001</v>
      </c>
      <c r="AJ2418" s="209">
        <v>6.9000000000000006E-2</v>
      </c>
      <c r="AK2418" s="20"/>
      <c r="AL2418" s="20"/>
      <c r="AM2418" s="209">
        <v>9.6000000000000002E-2</v>
      </c>
      <c r="AN2418" s="20"/>
      <c r="AO2418" s="209">
        <v>2.0979999999999999</v>
      </c>
      <c r="AP2418" s="209">
        <v>1.899</v>
      </c>
      <c r="AQ2418" s="209">
        <v>2.0259999999999998</v>
      </c>
      <c r="AR2418" s="209">
        <v>1.631</v>
      </c>
      <c r="AS2418" s="209">
        <v>1.115</v>
      </c>
      <c r="AT2418" s="209">
        <v>0.58199999999999996</v>
      </c>
      <c r="AU2418" s="209">
        <v>0.36099999999999999</v>
      </c>
      <c r="AV2418" s="20"/>
      <c r="AW2418" s="20"/>
      <c r="AX2418" s="20"/>
      <c r="AY2418" s="209">
        <v>0.214</v>
      </c>
      <c r="AZ2418" s="209">
        <v>0.49199999999999999</v>
      </c>
      <c r="BA2418" s="209">
        <v>0.92500000000000004</v>
      </c>
      <c r="BB2418" s="21">
        <f t="shared" si="301"/>
        <v>9.6379999999999999</v>
      </c>
      <c r="BC2418" s="21">
        <f>BD2418</f>
        <v>12.954301075268818</v>
      </c>
      <c r="BD2418" s="22">
        <f t="shared" si="300"/>
        <v>12.954301075268818</v>
      </c>
      <c r="BE2418" s="21">
        <f>BC2418-BD2418</f>
        <v>0</v>
      </c>
      <c r="BF2418" s="2">
        <v>4.5</v>
      </c>
      <c r="BG2418" s="10">
        <v>6</v>
      </c>
      <c r="BH2418" s="21">
        <f t="shared" si="302"/>
        <v>9.6380000000000025E-3</v>
      </c>
      <c r="BI2418" s="22">
        <f t="shared" si="302"/>
        <v>9.6380000000000025E-3</v>
      </c>
      <c r="BJ2418" s="21">
        <f>BH2418-BI2418</f>
        <v>0</v>
      </c>
      <c r="BK2418" s="21">
        <v>2.8914000000000009E-2</v>
      </c>
      <c r="BL2418" s="22">
        <v>2.8914000000000009E-2</v>
      </c>
      <c r="BM2418" s="21">
        <v>0</v>
      </c>
      <c r="BN2418" s="21">
        <f t="shared" si="303"/>
        <v>0.11565600000000004</v>
      </c>
      <c r="BO2418" s="22">
        <f t="shared" si="303"/>
        <v>0.11565600000000004</v>
      </c>
      <c r="BP2418" s="21">
        <f t="shared" si="303"/>
        <v>0</v>
      </c>
    </row>
    <row r="2419" spans="1:68" ht="11.1" hidden="1" customHeight="1" outlineLevel="2" x14ac:dyDescent="0.2">
      <c r="A2419" s="10"/>
      <c r="B2419" s="18"/>
      <c r="C2419" s="18"/>
      <c r="D2419" s="18"/>
      <c r="E2419" s="23" t="s">
        <v>2157</v>
      </c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08">
        <v>9.6379999999999999</v>
      </c>
      <c r="S2419" s="208">
        <v>2.1230000000000002</v>
      </c>
      <c r="T2419" s="208">
        <v>1.91</v>
      </c>
      <c r="U2419" s="208">
        <v>1.345</v>
      </c>
      <c r="V2419" s="208">
        <v>0.79300000000000004</v>
      </c>
      <c r="W2419" s="208">
        <v>0.40600000000000003</v>
      </c>
      <c r="X2419" s="208">
        <v>8.5999999999999993E-2</v>
      </c>
      <c r="Y2419" s="24"/>
      <c r="Z2419" s="24"/>
      <c r="AA2419" s="208">
        <v>0.35299999999999998</v>
      </c>
      <c r="AB2419" s="208">
        <v>0.83299999999999996</v>
      </c>
      <c r="AC2419" s="208">
        <v>1.5760000000000001</v>
      </c>
      <c r="AD2419" s="208">
        <v>2.0110000000000001</v>
      </c>
      <c r="AE2419" s="208">
        <v>1.9790000000000001</v>
      </c>
      <c r="AF2419" s="24"/>
      <c r="AG2419" s="208">
        <v>2.871</v>
      </c>
      <c r="AH2419" s="208">
        <v>0.66800000000000004</v>
      </c>
      <c r="AI2419" s="208">
        <v>0.32600000000000001</v>
      </c>
      <c r="AJ2419" s="208">
        <v>6.9000000000000006E-2</v>
      </c>
      <c r="AK2419" s="24"/>
      <c r="AL2419" s="24"/>
      <c r="AM2419" s="208">
        <v>9.6000000000000002E-2</v>
      </c>
      <c r="AN2419" s="24"/>
      <c r="AO2419" s="208">
        <v>2.0979999999999999</v>
      </c>
      <c r="AP2419" s="208">
        <v>1.899</v>
      </c>
      <c r="AQ2419" s="208">
        <v>2.0259999999999998</v>
      </c>
      <c r="AR2419" s="208">
        <v>1.631</v>
      </c>
      <c r="AS2419" s="208">
        <v>1.115</v>
      </c>
      <c r="AT2419" s="208">
        <v>0.58199999999999996</v>
      </c>
      <c r="AU2419" s="208">
        <v>0.36099999999999999</v>
      </c>
      <c r="AV2419" s="24"/>
      <c r="AW2419" s="24"/>
      <c r="AX2419" s="24"/>
      <c r="AY2419" s="208">
        <v>0.214</v>
      </c>
      <c r="AZ2419" s="208">
        <v>0.49199999999999999</v>
      </c>
      <c r="BA2419" s="208">
        <v>0.92500000000000004</v>
      </c>
      <c r="BB2419" s="21">
        <f t="shared" si="301"/>
        <v>9.6379999999999999</v>
      </c>
      <c r="BC2419" s="21"/>
      <c r="BD2419" s="22">
        <f t="shared" si="300"/>
        <v>12.954301075268818</v>
      </c>
      <c r="BE2419" s="21"/>
      <c r="BG2419" s="10"/>
      <c r="BH2419" s="21">
        <f t="shared" si="302"/>
        <v>0</v>
      </c>
      <c r="BI2419" s="22">
        <f t="shared" si="302"/>
        <v>9.6380000000000025E-3</v>
      </c>
      <c r="BJ2419" s="21"/>
      <c r="BK2419" s="21">
        <v>0</v>
      </c>
      <c r="BL2419" s="22">
        <v>2.8914000000000009E-2</v>
      </c>
      <c r="BM2419" s="21"/>
      <c r="BN2419" s="21">
        <f t="shared" si="303"/>
        <v>0</v>
      </c>
      <c r="BO2419" s="22">
        <f t="shared" si="303"/>
        <v>0.11565600000000004</v>
      </c>
      <c r="BP2419" s="21">
        <f t="shared" si="303"/>
        <v>0</v>
      </c>
    </row>
    <row r="2420" spans="1:68" ht="11.1" hidden="1" customHeight="1" outlineLevel="1" collapsed="1" x14ac:dyDescent="0.2">
      <c r="A2420" s="10"/>
      <c r="B2420" s="18"/>
      <c r="C2420" s="18"/>
      <c r="D2420" s="18"/>
      <c r="E2420" s="19" t="s">
        <v>2158</v>
      </c>
      <c r="F2420" s="20"/>
      <c r="G2420" s="20"/>
      <c r="H2420" s="20"/>
      <c r="I2420" s="20"/>
      <c r="J2420" s="20"/>
      <c r="K2420" s="20"/>
      <c r="L2420" s="20"/>
      <c r="M2420" s="20"/>
      <c r="N2420" s="20"/>
      <c r="O2420" s="20"/>
      <c r="P2420" s="20"/>
      <c r="Q2420" s="20"/>
      <c r="R2420" s="209">
        <v>5.4189999999999996</v>
      </c>
      <c r="S2420" s="209">
        <v>3.5830000000000002</v>
      </c>
      <c r="T2420" s="209">
        <v>2.9119999999999999</v>
      </c>
      <c r="U2420" s="209">
        <v>2.5979999999999999</v>
      </c>
      <c r="V2420" s="209">
        <v>1.327</v>
      </c>
      <c r="W2420" s="209">
        <v>0.63400000000000001</v>
      </c>
      <c r="X2420" s="20"/>
      <c r="Y2420" s="20"/>
      <c r="Z2420" s="20"/>
      <c r="AA2420" s="20"/>
      <c r="AB2420" s="209">
        <v>1.2809999999999999</v>
      </c>
      <c r="AC2420" s="209">
        <v>1.974</v>
      </c>
      <c r="AD2420" s="209">
        <v>2.0859999999999999</v>
      </c>
      <c r="AE2420" s="209">
        <v>2.7869999999999999</v>
      </c>
      <c r="AF2420" s="209">
        <v>2.0209999999999999</v>
      </c>
      <c r="AG2420" s="209">
        <v>1.647</v>
      </c>
      <c r="AH2420" s="209">
        <v>0.98799999999999999</v>
      </c>
      <c r="AI2420" s="209">
        <v>0.52800000000000002</v>
      </c>
      <c r="AJ2420" s="209">
        <v>6.4000000000000001E-2</v>
      </c>
      <c r="AK2420" s="20"/>
      <c r="AL2420" s="20"/>
      <c r="AM2420" s="20"/>
      <c r="AN2420" s="209">
        <v>2.1680000000000001</v>
      </c>
      <c r="AO2420" s="209">
        <v>2.8839999999999999</v>
      </c>
      <c r="AP2420" s="209">
        <v>2.899</v>
      </c>
      <c r="AQ2420" s="209">
        <v>3.2410000000000001</v>
      </c>
      <c r="AR2420" s="209">
        <v>3.2069999999999999</v>
      </c>
      <c r="AS2420" s="209">
        <v>1.706</v>
      </c>
      <c r="AT2420" s="209">
        <v>1.5740000000000001</v>
      </c>
      <c r="AU2420" s="209">
        <v>0.64100000000000001</v>
      </c>
      <c r="AV2420" s="20"/>
      <c r="AW2420" s="20"/>
      <c r="AX2420" s="20"/>
      <c r="AY2420" s="20"/>
      <c r="AZ2420" s="20"/>
      <c r="BA2420" s="20"/>
      <c r="BB2420" s="21">
        <f t="shared" si="301"/>
        <v>5.4189999999999996</v>
      </c>
      <c r="BC2420" s="21">
        <f>BD2420</f>
        <v>7.283602150537634</v>
      </c>
      <c r="BD2420" s="22">
        <f t="shared" si="300"/>
        <v>7.283602150537634</v>
      </c>
      <c r="BE2420" s="21">
        <f>BC2420-BD2420</f>
        <v>0</v>
      </c>
      <c r="BF2420" s="2">
        <v>7.12</v>
      </c>
      <c r="BG2420" s="10">
        <v>6</v>
      </c>
      <c r="BH2420" s="21">
        <f t="shared" si="302"/>
        <v>5.4190000000000002E-3</v>
      </c>
      <c r="BI2420" s="22">
        <f t="shared" si="302"/>
        <v>5.4190000000000002E-3</v>
      </c>
      <c r="BJ2420" s="21">
        <f>BH2420-BI2420</f>
        <v>0</v>
      </c>
      <c r="BK2420" s="21">
        <v>1.6257000000000001E-2</v>
      </c>
      <c r="BL2420" s="22">
        <v>1.6257000000000001E-2</v>
      </c>
      <c r="BM2420" s="21">
        <v>0</v>
      </c>
      <c r="BN2420" s="21">
        <f t="shared" si="303"/>
        <v>6.5028000000000002E-2</v>
      </c>
      <c r="BO2420" s="22">
        <f t="shared" si="303"/>
        <v>6.5028000000000002E-2</v>
      </c>
      <c r="BP2420" s="21">
        <f t="shared" si="303"/>
        <v>0</v>
      </c>
    </row>
    <row r="2421" spans="1:68" ht="11.1" hidden="1" customHeight="1" outlineLevel="2" x14ac:dyDescent="0.2">
      <c r="A2421" s="10"/>
      <c r="B2421" s="18"/>
      <c r="C2421" s="18"/>
      <c r="D2421" s="18"/>
      <c r="E2421" s="23" t="s">
        <v>2138</v>
      </c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08">
        <v>5.4189999999999996</v>
      </c>
      <c r="S2421" s="208">
        <v>3.5830000000000002</v>
      </c>
      <c r="T2421" s="208">
        <v>2.9119999999999999</v>
      </c>
      <c r="U2421" s="208">
        <v>2.5979999999999999</v>
      </c>
      <c r="V2421" s="208">
        <v>1.327</v>
      </c>
      <c r="W2421" s="208">
        <v>0.63400000000000001</v>
      </c>
      <c r="X2421" s="24"/>
      <c r="Y2421" s="24"/>
      <c r="Z2421" s="24"/>
      <c r="AA2421" s="24"/>
      <c r="AB2421" s="208">
        <v>1.2809999999999999</v>
      </c>
      <c r="AC2421" s="208">
        <v>1.974</v>
      </c>
      <c r="AD2421" s="208">
        <v>2.0859999999999999</v>
      </c>
      <c r="AE2421" s="208">
        <v>2.7869999999999999</v>
      </c>
      <c r="AF2421" s="208">
        <v>2.0209999999999999</v>
      </c>
      <c r="AG2421" s="208">
        <v>1.647</v>
      </c>
      <c r="AH2421" s="208">
        <v>0.98799999999999999</v>
      </c>
      <c r="AI2421" s="208">
        <v>0.52800000000000002</v>
      </c>
      <c r="AJ2421" s="208">
        <v>6.4000000000000001E-2</v>
      </c>
      <c r="AK2421" s="24"/>
      <c r="AL2421" s="24"/>
      <c r="AM2421" s="24"/>
      <c r="AN2421" s="208">
        <v>2.1680000000000001</v>
      </c>
      <c r="AO2421" s="208">
        <v>2.8839999999999999</v>
      </c>
      <c r="AP2421" s="208">
        <v>2.899</v>
      </c>
      <c r="AQ2421" s="208">
        <v>3.2410000000000001</v>
      </c>
      <c r="AR2421" s="208">
        <v>3.2069999999999999</v>
      </c>
      <c r="AS2421" s="208">
        <v>1.706</v>
      </c>
      <c r="AT2421" s="208">
        <v>1.5740000000000001</v>
      </c>
      <c r="AU2421" s="208">
        <v>0.64100000000000001</v>
      </c>
      <c r="AV2421" s="24"/>
      <c r="AW2421" s="24"/>
      <c r="AX2421" s="24"/>
      <c r="AY2421" s="24"/>
      <c r="AZ2421" s="24"/>
      <c r="BA2421" s="24"/>
      <c r="BB2421" s="21">
        <f t="shared" si="301"/>
        <v>5.4189999999999996</v>
      </c>
      <c r="BC2421" s="21"/>
      <c r="BD2421" s="22">
        <f t="shared" si="300"/>
        <v>7.283602150537634</v>
      </c>
      <c r="BE2421" s="21"/>
      <c r="BG2421" s="10"/>
      <c r="BH2421" s="21">
        <f t="shared" si="302"/>
        <v>0</v>
      </c>
      <c r="BI2421" s="22">
        <f t="shared" si="302"/>
        <v>5.4190000000000002E-3</v>
      </c>
      <c r="BJ2421" s="21"/>
      <c r="BK2421" s="21">
        <v>0</v>
      </c>
      <c r="BL2421" s="22">
        <v>1.6257000000000001E-2</v>
      </c>
      <c r="BM2421" s="21"/>
      <c r="BN2421" s="21">
        <f t="shared" si="303"/>
        <v>0</v>
      </c>
      <c r="BO2421" s="22">
        <f t="shared" si="303"/>
        <v>6.5028000000000002E-2</v>
      </c>
      <c r="BP2421" s="21">
        <f t="shared" si="303"/>
        <v>0</v>
      </c>
    </row>
    <row r="2422" spans="1:68" ht="11.1" hidden="1" customHeight="1" outlineLevel="1" collapsed="1" x14ac:dyDescent="0.2">
      <c r="A2422" s="10"/>
      <c r="B2422" s="18"/>
      <c r="C2422" s="18"/>
      <c r="D2422" s="25"/>
      <c r="E2422" s="19" t="s">
        <v>77</v>
      </c>
      <c r="F2422" s="209">
        <v>450.96100000000001</v>
      </c>
      <c r="G2422" s="209">
        <v>335.45</v>
      </c>
      <c r="H2422" s="209">
        <v>280.26900000000001</v>
      </c>
      <c r="I2422" s="240">
        <v>250.739</v>
      </c>
      <c r="J2422" s="240"/>
      <c r="K2422" s="209">
        <v>174.23599999999999</v>
      </c>
      <c r="L2422" s="209">
        <v>75.096999999999994</v>
      </c>
      <c r="M2422" s="209">
        <v>30.228999999999999</v>
      </c>
      <c r="N2422" s="209">
        <v>85.457999999999998</v>
      </c>
      <c r="O2422" s="209">
        <v>131.803</v>
      </c>
      <c r="P2422" s="209">
        <v>231.988</v>
      </c>
      <c r="Q2422" s="209">
        <v>268.923</v>
      </c>
      <c r="R2422" s="209">
        <v>421.85899999999998</v>
      </c>
      <c r="S2422" s="209">
        <v>462.47300000000001</v>
      </c>
      <c r="T2422" s="209">
        <v>491.14800000000002</v>
      </c>
      <c r="U2422" s="209">
        <v>455.19600000000003</v>
      </c>
      <c r="V2422" s="209">
        <v>321.34800000000001</v>
      </c>
      <c r="W2422" s="209">
        <v>161.89699999999999</v>
      </c>
      <c r="X2422" s="209">
        <v>90.25</v>
      </c>
      <c r="Y2422" s="209">
        <v>39.298999999999999</v>
      </c>
      <c r="Z2422" s="209">
        <v>92.388999999999996</v>
      </c>
      <c r="AA2422" s="209">
        <v>127.377</v>
      </c>
      <c r="AB2422" s="209">
        <v>176.834</v>
      </c>
      <c r="AC2422" s="209">
        <v>302.65600000000001</v>
      </c>
      <c r="AD2422" s="209">
        <v>453.84300000000002</v>
      </c>
      <c r="AE2422" s="209">
        <v>479.59</v>
      </c>
      <c r="AF2422" s="209">
        <v>478.31900000000002</v>
      </c>
      <c r="AG2422" s="209">
        <v>482.27300000000002</v>
      </c>
      <c r="AH2422" s="209">
        <v>254.67400000000001</v>
      </c>
      <c r="AI2422" s="209">
        <v>179.816</v>
      </c>
      <c r="AJ2422" s="209">
        <v>108.983</v>
      </c>
      <c r="AK2422" s="209">
        <v>41.462000000000003</v>
      </c>
      <c r="AL2422" s="209">
        <v>83.835999999999999</v>
      </c>
      <c r="AM2422" s="209">
        <v>157.78</v>
      </c>
      <c r="AN2422" s="209">
        <v>179.27500000000001</v>
      </c>
      <c r="AO2422" s="209">
        <v>350.697</v>
      </c>
      <c r="AP2422" s="209">
        <v>524.20399999999995</v>
      </c>
      <c r="AQ2422" s="209">
        <v>576.36199999999997</v>
      </c>
      <c r="AR2422" s="209">
        <v>545.49599999999998</v>
      </c>
      <c r="AS2422" s="209">
        <v>519.93299999999999</v>
      </c>
      <c r="AT2422" s="209">
        <v>401.625</v>
      </c>
      <c r="AU2422" s="209">
        <v>216.214</v>
      </c>
      <c r="AV2422" s="209">
        <v>72.06</v>
      </c>
      <c r="AW2422" s="209">
        <v>42.494</v>
      </c>
      <c r="AX2422" s="209">
        <v>94.683999999999997</v>
      </c>
      <c r="AY2422" s="209">
        <v>173.24799999999999</v>
      </c>
      <c r="AZ2422" s="209">
        <v>159.06899999999999</v>
      </c>
      <c r="BA2422" s="209">
        <v>339.005</v>
      </c>
      <c r="BB2422" s="27">
        <v>616.84500000000003</v>
      </c>
      <c r="BC2422" s="21">
        <f>BF2422</f>
        <v>3600</v>
      </c>
      <c r="BD2422" s="22">
        <f t="shared" si="300"/>
        <v>829.0927419354839</v>
      </c>
      <c r="BE2422" s="21">
        <f>BC2422-BD2422</f>
        <v>2770.9072580645161</v>
      </c>
      <c r="BF2422" s="2">
        <v>3600</v>
      </c>
      <c r="BG2422" s="10"/>
      <c r="BH2422" s="21">
        <f t="shared" si="302"/>
        <v>2.6783999999999999</v>
      </c>
      <c r="BI2422" s="22">
        <f t="shared" si="302"/>
        <v>0.61684499999999998</v>
      </c>
      <c r="BJ2422" s="21">
        <f>BH2422-BI2422</f>
        <v>2.0615549999999998</v>
      </c>
      <c r="BK2422" s="21">
        <v>7.4660399999999996</v>
      </c>
      <c r="BL2422" s="22">
        <v>1.7290859999999997</v>
      </c>
      <c r="BM2422" s="21">
        <v>5.7369539999999999</v>
      </c>
      <c r="BN2422" s="21">
        <f t="shared" si="303"/>
        <v>29.864159999999998</v>
      </c>
      <c r="BO2422" s="22">
        <f t="shared" si="303"/>
        <v>6.9163439999999987</v>
      </c>
      <c r="BP2422" s="21">
        <f t="shared" si="303"/>
        <v>22.947816</v>
      </c>
    </row>
    <row r="2423" spans="1:68" ht="11.1" hidden="1" customHeight="1" outlineLevel="2" x14ac:dyDescent="0.2">
      <c r="A2423" s="10"/>
      <c r="B2423" s="18"/>
      <c r="C2423" s="18"/>
      <c r="D2423" s="25"/>
      <c r="E2423" s="23"/>
      <c r="F2423" s="208">
        <v>450.96100000000001</v>
      </c>
      <c r="G2423" s="208">
        <v>335.45</v>
      </c>
      <c r="H2423" s="208">
        <v>280.26900000000001</v>
      </c>
      <c r="I2423" s="239">
        <v>250.739</v>
      </c>
      <c r="J2423" s="239"/>
      <c r="K2423" s="208">
        <v>174.23599999999999</v>
      </c>
      <c r="L2423" s="208">
        <v>75.096999999999994</v>
      </c>
      <c r="M2423" s="208">
        <v>30.228999999999999</v>
      </c>
      <c r="N2423" s="208">
        <v>85.457999999999998</v>
      </c>
      <c r="O2423" s="208">
        <v>131.803</v>
      </c>
      <c r="P2423" s="208">
        <v>231.988</v>
      </c>
      <c r="Q2423" s="208">
        <v>268.923</v>
      </c>
      <c r="R2423" s="208">
        <v>421.85899999999998</v>
      </c>
      <c r="S2423" s="208">
        <v>462.47300000000001</v>
      </c>
      <c r="T2423" s="208">
        <v>491.14800000000002</v>
      </c>
      <c r="U2423" s="208">
        <v>455.19600000000003</v>
      </c>
      <c r="V2423" s="208">
        <v>321.34800000000001</v>
      </c>
      <c r="W2423" s="208">
        <v>161.89699999999999</v>
      </c>
      <c r="X2423" s="208">
        <v>90.25</v>
      </c>
      <c r="Y2423" s="208">
        <v>39.298999999999999</v>
      </c>
      <c r="Z2423" s="208">
        <v>92.388999999999996</v>
      </c>
      <c r="AA2423" s="208">
        <v>127.377</v>
      </c>
      <c r="AB2423" s="208">
        <v>176.834</v>
      </c>
      <c r="AC2423" s="208">
        <v>302.65600000000001</v>
      </c>
      <c r="AD2423" s="208">
        <v>453.84300000000002</v>
      </c>
      <c r="AE2423" s="208">
        <v>479.59</v>
      </c>
      <c r="AF2423" s="208">
        <v>478.31900000000002</v>
      </c>
      <c r="AG2423" s="208">
        <v>482.27300000000002</v>
      </c>
      <c r="AH2423" s="208">
        <v>254.67400000000001</v>
      </c>
      <c r="AI2423" s="208">
        <v>179.816</v>
      </c>
      <c r="AJ2423" s="208">
        <v>108.983</v>
      </c>
      <c r="AK2423" s="208">
        <v>41.462000000000003</v>
      </c>
      <c r="AL2423" s="208">
        <v>83.835999999999999</v>
      </c>
      <c r="AM2423" s="208">
        <v>157.78</v>
      </c>
      <c r="AN2423" s="208">
        <v>179.27500000000001</v>
      </c>
      <c r="AO2423" s="208">
        <v>350.697</v>
      </c>
      <c r="AP2423" s="208">
        <v>524.20399999999995</v>
      </c>
      <c r="AQ2423" s="208">
        <v>576.36199999999997</v>
      </c>
      <c r="AR2423" s="208">
        <v>545.49599999999998</v>
      </c>
      <c r="AS2423" s="208">
        <v>519.93299999999999</v>
      </c>
      <c r="AT2423" s="208">
        <v>401.625</v>
      </c>
      <c r="AU2423" s="208">
        <v>216.214</v>
      </c>
      <c r="AV2423" s="208">
        <v>72.06</v>
      </c>
      <c r="AW2423" s="208">
        <v>42.494</v>
      </c>
      <c r="AX2423" s="208">
        <v>94.683999999999997</v>
      </c>
      <c r="AY2423" s="208">
        <v>173.24799999999999</v>
      </c>
      <c r="AZ2423" s="208">
        <v>159.06899999999999</v>
      </c>
      <c r="BA2423" s="208">
        <v>339.005</v>
      </c>
      <c r="BB2423" s="27">
        <v>616.84500000000003</v>
      </c>
      <c r="BC2423" s="21"/>
      <c r="BD2423" s="22">
        <f t="shared" si="300"/>
        <v>829.0927419354839</v>
      </c>
      <c r="BE2423" s="21"/>
      <c r="BG2423" s="10"/>
      <c r="BH2423" s="21">
        <f t="shared" si="302"/>
        <v>0</v>
      </c>
      <c r="BI2423" s="22">
        <f t="shared" si="302"/>
        <v>0.61684499999999998</v>
      </c>
      <c r="BJ2423" s="21"/>
      <c r="BK2423" s="21">
        <v>0</v>
      </c>
      <c r="BL2423" s="22">
        <v>1.7290859999999997</v>
      </c>
      <c r="BM2423" s="21"/>
      <c r="BN2423" s="21">
        <f t="shared" si="303"/>
        <v>0</v>
      </c>
      <c r="BO2423" s="22">
        <f t="shared" si="303"/>
        <v>6.9163439999999987</v>
      </c>
      <c r="BP2423" s="21">
        <f t="shared" si="303"/>
        <v>0</v>
      </c>
    </row>
    <row r="2424" spans="1:68" ht="11.1" hidden="1" customHeight="1" outlineLevel="1" collapsed="1" x14ac:dyDescent="0.2">
      <c r="A2424" s="10"/>
      <c r="B2424" s="18"/>
      <c r="C2424" s="18"/>
      <c r="D2424" s="18"/>
      <c r="E2424" s="19" t="s">
        <v>1454</v>
      </c>
      <c r="F2424" s="209">
        <v>3.3460000000000001</v>
      </c>
      <c r="G2424" s="209">
        <v>4.3120000000000003</v>
      </c>
      <c r="H2424" s="209">
        <v>2.3679999999999999</v>
      </c>
      <c r="I2424" s="240">
        <v>2.177</v>
      </c>
      <c r="J2424" s="240"/>
      <c r="K2424" s="209">
        <v>0.78900000000000003</v>
      </c>
      <c r="L2424" s="209">
        <v>0.35599999999999998</v>
      </c>
      <c r="M2424" s="20"/>
      <c r="N2424" s="20"/>
      <c r="O2424" s="209">
        <v>0.40300000000000002</v>
      </c>
      <c r="P2424" s="209">
        <v>1.155</v>
      </c>
      <c r="Q2424" s="209">
        <v>2</v>
      </c>
      <c r="R2424" s="209">
        <v>2.371</v>
      </c>
      <c r="S2424" s="209">
        <v>2.7040000000000002</v>
      </c>
      <c r="T2424" s="209">
        <v>2.6669999999999998</v>
      </c>
      <c r="U2424" s="209">
        <v>2.044</v>
      </c>
      <c r="V2424" s="209">
        <v>1.012</v>
      </c>
      <c r="W2424" s="209">
        <v>0.84299999999999997</v>
      </c>
      <c r="X2424" s="209">
        <v>0.125</v>
      </c>
      <c r="Y2424" s="20"/>
      <c r="Z2424" s="20"/>
      <c r="AA2424" s="209">
        <v>0.51500000000000001</v>
      </c>
      <c r="AB2424" s="209">
        <v>1.3919999999999999</v>
      </c>
      <c r="AC2424" s="209">
        <v>2.4689999999999999</v>
      </c>
      <c r="AD2424" s="209">
        <v>2.5369999999999999</v>
      </c>
      <c r="AE2424" s="209">
        <v>2.645</v>
      </c>
      <c r="AF2424" s="209">
        <v>2.7269999999999999</v>
      </c>
      <c r="AG2424" s="209">
        <v>1.641</v>
      </c>
      <c r="AH2424" s="209">
        <v>1.26</v>
      </c>
      <c r="AI2424" s="209">
        <v>0.67900000000000005</v>
      </c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1">
        <f t="shared" si="301"/>
        <v>4.3120000000000003</v>
      </c>
      <c r="BC2424" s="21">
        <f>BD2424</f>
        <v>5.795698924731183</v>
      </c>
      <c r="BD2424" s="22">
        <f t="shared" si="300"/>
        <v>5.795698924731183</v>
      </c>
      <c r="BE2424" s="21">
        <f>BC2424-BD2424</f>
        <v>0</v>
      </c>
      <c r="BG2424" s="10">
        <v>6</v>
      </c>
      <c r="BH2424" s="21">
        <f t="shared" si="302"/>
        <v>4.3119999999999999E-3</v>
      </c>
      <c r="BI2424" s="22">
        <f t="shared" si="302"/>
        <v>4.3119999999999999E-3</v>
      </c>
      <c r="BJ2424" s="21">
        <f>BH2424-BI2424</f>
        <v>0</v>
      </c>
      <c r="BK2424" s="21">
        <v>1.2936E-2</v>
      </c>
      <c r="BL2424" s="22">
        <v>1.2936E-2</v>
      </c>
      <c r="BM2424" s="21">
        <v>0</v>
      </c>
      <c r="BN2424" s="21">
        <f t="shared" si="303"/>
        <v>5.1743999999999998E-2</v>
      </c>
      <c r="BO2424" s="22">
        <f t="shared" si="303"/>
        <v>5.1743999999999998E-2</v>
      </c>
      <c r="BP2424" s="21">
        <f t="shared" si="303"/>
        <v>0</v>
      </c>
    </row>
    <row r="2425" spans="1:68" ht="11.1" hidden="1" customHeight="1" outlineLevel="2" x14ac:dyDescent="0.2">
      <c r="A2425" s="10"/>
      <c r="B2425" s="18"/>
      <c r="C2425" s="18"/>
      <c r="D2425" s="18"/>
      <c r="E2425" s="23" t="s">
        <v>2159</v>
      </c>
      <c r="F2425" s="208">
        <v>0.90800000000000003</v>
      </c>
      <c r="G2425" s="208">
        <v>1.0489999999999999</v>
      </c>
      <c r="H2425" s="208">
        <v>0.57599999999999996</v>
      </c>
      <c r="I2425" s="239">
        <v>0.54500000000000004</v>
      </c>
      <c r="J2425" s="239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4"/>
      <c r="X2425" s="24"/>
      <c r="Y2425" s="24"/>
      <c r="Z2425" s="24"/>
      <c r="AA2425" s="24"/>
      <c r="AB2425" s="24"/>
      <c r="AC2425" s="24"/>
      <c r="AD2425" s="24"/>
      <c r="AE2425" s="24"/>
      <c r="AF2425" s="24"/>
      <c r="AG2425" s="24"/>
      <c r="AH2425" s="24"/>
      <c r="AI2425" s="24"/>
      <c r="AJ2425" s="24"/>
      <c r="AK2425" s="24"/>
      <c r="AL2425" s="24"/>
      <c r="AM2425" s="24"/>
      <c r="AN2425" s="24"/>
      <c r="AO2425" s="24"/>
      <c r="AP2425" s="24"/>
      <c r="AQ2425" s="24"/>
      <c r="AR2425" s="24"/>
      <c r="AS2425" s="24"/>
      <c r="AT2425" s="24"/>
      <c r="AU2425" s="24"/>
      <c r="AV2425" s="24"/>
      <c r="AW2425" s="24"/>
      <c r="AX2425" s="24"/>
      <c r="AY2425" s="24"/>
      <c r="AZ2425" s="24"/>
      <c r="BA2425" s="24"/>
      <c r="BB2425" s="21">
        <f t="shared" si="301"/>
        <v>1.0489999999999999</v>
      </c>
      <c r="BC2425" s="21"/>
      <c r="BD2425" s="22">
        <f t="shared" si="300"/>
        <v>1.4099462365591398</v>
      </c>
      <c r="BE2425" s="21"/>
      <c r="BG2425" s="10"/>
      <c r="BH2425" s="21">
        <f t="shared" si="302"/>
        <v>0</v>
      </c>
      <c r="BI2425" s="22">
        <f t="shared" si="302"/>
        <v>1.049E-3</v>
      </c>
      <c r="BJ2425" s="21"/>
      <c r="BK2425" s="21">
        <v>0</v>
      </c>
      <c r="BL2425" s="22">
        <v>3.1470000000000001E-3</v>
      </c>
      <c r="BM2425" s="21"/>
      <c r="BN2425" s="21">
        <f t="shared" si="303"/>
        <v>0</v>
      </c>
      <c r="BO2425" s="22">
        <f t="shared" si="303"/>
        <v>1.2588E-2</v>
      </c>
      <c r="BP2425" s="21">
        <f t="shared" si="303"/>
        <v>0</v>
      </c>
    </row>
    <row r="2426" spans="1:68" ht="11.1" hidden="1" customHeight="1" outlineLevel="2" x14ac:dyDescent="0.2">
      <c r="A2426" s="10"/>
      <c r="B2426" s="18"/>
      <c r="C2426" s="18"/>
      <c r="D2426" s="18"/>
      <c r="E2426" s="23" t="s">
        <v>2160</v>
      </c>
      <c r="F2426" s="208">
        <v>2.4380000000000002</v>
      </c>
      <c r="G2426" s="208">
        <v>3.2629999999999999</v>
      </c>
      <c r="H2426" s="208">
        <v>1.792</v>
      </c>
      <c r="I2426" s="239">
        <v>1.6319999999999999</v>
      </c>
      <c r="J2426" s="239"/>
      <c r="K2426" s="208">
        <v>0.78900000000000003</v>
      </c>
      <c r="L2426" s="208">
        <v>0.35599999999999998</v>
      </c>
      <c r="M2426" s="24"/>
      <c r="N2426" s="24"/>
      <c r="O2426" s="208">
        <v>0.40300000000000002</v>
      </c>
      <c r="P2426" s="208">
        <v>1.155</v>
      </c>
      <c r="Q2426" s="208">
        <v>2</v>
      </c>
      <c r="R2426" s="208">
        <v>2.371</v>
      </c>
      <c r="S2426" s="208">
        <v>2.7040000000000002</v>
      </c>
      <c r="T2426" s="208">
        <v>2.6669999999999998</v>
      </c>
      <c r="U2426" s="208">
        <v>2.044</v>
      </c>
      <c r="V2426" s="208">
        <v>1.012</v>
      </c>
      <c r="W2426" s="208">
        <v>0.84299999999999997</v>
      </c>
      <c r="X2426" s="208">
        <v>0.125</v>
      </c>
      <c r="Y2426" s="24"/>
      <c r="Z2426" s="24"/>
      <c r="AA2426" s="208">
        <v>0.51500000000000001</v>
      </c>
      <c r="AB2426" s="208">
        <v>1.3919999999999999</v>
      </c>
      <c r="AC2426" s="208">
        <v>2.4689999999999999</v>
      </c>
      <c r="AD2426" s="208">
        <v>2.5369999999999999</v>
      </c>
      <c r="AE2426" s="208">
        <v>2.645</v>
      </c>
      <c r="AF2426" s="208">
        <v>2.7269999999999999</v>
      </c>
      <c r="AG2426" s="208">
        <v>1.641</v>
      </c>
      <c r="AH2426" s="208">
        <v>1.26</v>
      </c>
      <c r="AI2426" s="208">
        <v>0.67900000000000005</v>
      </c>
      <c r="AJ2426" s="24"/>
      <c r="AK2426" s="24"/>
      <c r="AL2426" s="24"/>
      <c r="AM2426" s="24"/>
      <c r="AN2426" s="24"/>
      <c r="AO2426" s="24"/>
      <c r="AP2426" s="24"/>
      <c r="AQ2426" s="24"/>
      <c r="AR2426" s="24"/>
      <c r="AS2426" s="24"/>
      <c r="AT2426" s="24"/>
      <c r="AU2426" s="24"/>
      <c r="AV2426" s="24"/>
      <c r="AW2426" s="24"/>
      <c r="AX2426" s="24"/>
      <c r="AY2426" s="24"/>
      <c r="AZ2426" s="24"/>
      <c r="BA2426" s="24"/>
      <c r="BB2426" s="21">
        <f t="shared" si="301"/>
        <v>3.2629999999999999</v>
      </c>
      <c r="BC2426" s="21"/>
      <c r="BD2426" s="22">
        <f t="shared" si="300"/>
        <v>4.3857526881720421</v>
      </c>
      <c r="BE2426" s="21"/>
      <c r="BG2426" s="10"/>
      <c r="BH2426" s="21">
        <f t="shared" si="302"/>
        <v>0</v>
      </c>
      <c r="BI2426" s="22">
        <f t="shared" si="302"/>
        <v>3.2629999999999994E-3</v>
      </c>
      <c r="BJ2426" s="21"/>
      <c r="BK2426" s="21">
        <v>0</v>
      </c>
      <c r="BL2426" s="22">
        <v>9.7889999999999991E-3</v>
      </c>
      <c r="BM2426" s="21"/>
      <c r="BN2426" s="21">
        <f t="shared" si="303"/>
        <v>0</v>
      </c>
      <c r="BO2426" s="22">
        <f t="shared" si="303"/>
        <v>3.9155999999999996E-2</v>
      </c>
      <c r="BP2426" s="21">
        <f t="shared" si="303"/>
        <v>0</v>
      </c>
    </row>
    <row r="2427" spans="1:68" ht="11.1" hidden="1" customHeight="1" outlineLevel="1" collapsed="1" x14ac:dyDescent="0.2">
      <c r="A2427" s="10"/>
      <c r="B2427" s="18"/>
      <c r="C2427" s="18"/>
      <c r="D2427" s="18"/>
      <c r="E2427" s="19" t="s">
        <v>2161</v>
      </c>
      <c r="F2427" s="209">
        <v>2.35</v>
      </c>
      <c r="G2427" s="20"/>
      <c r="H2427" s="20"/>
      <c r="I2427" s="240">
        <v>3.976</v>
      </c>
      <c r="J2427" s="240"/>
      <c r="K2427" s="20"/>
      <c r="L2427" s="20"/>
      <c r="M2427" s="20"/>
      <c r="N2427" s="20"/>
      <c r="O2427" s="20"/>
      <c r="P2427" s="209">
        <v>4.5999999999999999E-2</v>
      </c>
      <c r="Q2427" s="20"/>
      <c r="R2427" s="20"/>
      <c r="S2427" s="20"/>
      <c r="T2427" s="209">
        <v>5.5</v>
      </c>
      <c r="U2427" s="209">
        <v>3.3</v>
      </c>
      <c r="V2427" s="209">
        <v>2.1</v>
      </c>
      <c r="W2427" s="20"/>
      <c r="X2427" s="20"/>
      <c r="Y2427" s="20"/>
      <c r="Z2427" s="20"/>
      <c r="AA2427" s="20"/>
      <c r="AB2427" s="20"/>
      <c r="AC2427" s="20"/>
      <c r="AD2427" s="20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1">
        <f t="shared" si="301"/>
        <v>5.5</v>
      </c>
      <c r="BC2427" s="21">
        <f>BD2427</f>
        <v>7.39247311827957</v>
      </c>
      <c r="BD2427" s="22">
        <f t="shared" si="300"/>
        <v>7.39247311827957</v>
      </c>
      <c r="BE2427" s="21">
        <f>BC2427-BD2427</f>
        <v>0</v>
      </c>
      <c r="BG2427" s="10">
        <v>6</v>
      </c>
      <c r="BH2427" s="21">
        <f t="shared" si="302"/>
        <v>5.5000000000000005E-3</v>
      </c>
      <c r="BI2427" s="22">
        <f t="shared" si="302"/>
        <v>5.5000000000000005E-3</v>
      </c>
      <c r="BJ2427" s="21">
        <f>BH2427-BI2427</f>
        <v>0</v>
      </c>
      <c r="BK2427" s="21">
        <v>1.6500000000000001E-2</v>
      </c>
      <c r="BL2427" s="22">
        <v>1.6500000000000001E-2</v>
      </c>
      <c r="BM2427" s="21">
        <v>0</v>
      </c>
      <c r="BN2427" s="21">
        <f t="shared" si="303"/>
        <v>6.6000000000000003E-2</v>
      </c>
      <c r="BO2427" s="22">
        <f t="shared" si="303"/>
        <v>6.6000000000000003E-2</v>
      </c>
      <c r="BP2427" s="21">
        <f t="shared" si="303"/>
        <v>0</v>
      </c>
    </row>
    <row r="2428" spans="1:68" ht="11.1" hidden="1" customHeight="1" outlineLevel="2" x14ac:dyDescent="0.2">
      <c r="A2428" s="10"/>
      <c r="B2428" s="18"/>
      <c r="C2428" s="18"/>
      <c r="D2428" s="18"/>
      <c r="E2428" s="23" t="s">
        <v>2162</v>
      </c>
      <c r="F2428" s="208">
        <v>2.35</v>
      </c>
      <c r="G2428" s="24"/>
      <c r="H2428" s="24"/>
      <c r="I2428" s="239">
        <v>3.976</v>
      </c>
      <c r="J2428" s="239"/>
      <c r="K2428" s="24"/>
      <c r="L2428" s="24"/>
      <c r="M2428" s="24"/>
      <c r="N2428" s="24"/>
      <c r="O2428" s="24"/>
      <c r="P2428" s="208">
        <v>4.5999999999999999E-2</v>
      </c>
      <c r="Q2428" s="24"/>
      <c r="R2428" s="24"/>
      <c r="S2428" s="24"/>
      <c r="T2428" s="208">
        <v>5.5</v>
      </c>
      <c r="U2428" s="208">
        <v>3.3</v>
      </c>
      <c r="V2428" s="208">
        <v>2.1</v>
      </c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/>
      <c r="AP2428" s="24"/>
      <c r="AQ2428" s="24"/>
      <c r="AR2428" s="24"/>
      <c r="AS2428" s="24"/>
      <c r="AT2428" s="24"/>
      <c r="AU2428" s="24"/>
      <c r="AV2428" s="24"/>
      <c r="AW2428" s="24"/>
      <c r="AX2428" s="24"/>
      <c r="AY2428" s="24"/>
      <c r="AZ2428" s="24"/>
      <c r="BA2428" s="24"/>
      <c r="BB2428" s="21">
        <f t="shared" si="301"/>
        <v>5.5</v>
      </c>
      <c r="BC2428" s="21"/>
      <c r="BD2428" s="22">
        <f t="shared" si="300"/>
        <v>7.39247311827957</v>
      </c>
      <c r="BE2428" s="21"/>
      <c r="BG2428" s="10"/>
      <c r="BH2428" s="21">
        <f t="shared" si="302"/>
        <v>0</v>
      </c>
      <c r="BI2428" s="22">
        <f t="shared" si="302"/>
        <v>5.5000000000000005E-3</v>
      </c>
      <c r="BJ2428" s="21"/>
      <c r="BK2428" s="21">
        <v>0</v>
      </c>
      <c r="BL2428" s="22">
        <v>1.6500000000000001E-2</v>
      </c>
      <c r="BM2428" s="21"/>
      <c r="BN2428" s="21">
        <f t="shared" si="303"/>
        <v>0</v>
      </c>
      <c r="BO2428" s="22">
        <f t="shared" si="303"/>
        <v>6.6000000000000003E-2</v>
      </c>
      <c r="BP2428" s="21">
        <f t="shared" si="303"/>
        <v>0</v>
      </c>
    </row>
    <row r="2429" spans="1:68" ht="11.1" hidden="1" customHeight="1" outlineLevel="1" collapsed="1" x14ac:dyDescent="0.2">
      <c r="A2429" s="10"/>
      <c r="B2429" s="18"/>
      <c r="C2429" s="18"/>
      <c r="D2429" s="18"/>
      <c r="E2429" s="19" t="s">
        <v>2163</v>
      </c>
      <c r="F2429" s="20"/>
      <c r="G2429" s="209">
        <v>3.7509999999999999</v>
      </c>
      <c r="H2429" s="209">
        <v>2.7869999999999999</v>
      </c>
      <c r="I2429" s="240">
        <v>2.1989999999999998</v>
      </c>
      <c r="J2429" s="240"/>
      <c r="K2429" s="209">
        <v>0.98199999999999998</v>
      </c>
      <c r="L2429" s="20"/>
      <c r="M2429" s="20"/>
      <c r="N2429" s="20"/>
      <c r="O2429" s="20"/>
      <c r="P2429" s="20"/>
      <c r="Q2429" s="20"/>
      <c r="R2429" s="20"/>
      <c r="S2429" s="20"/>
      <c r="T2429" s="20"/>
      <c r="U2429" s="20"/>
      <c r="V2429" s="20"/>
      <c r="W2429" s="20"/>
      <c r="X2429" s="20"/>
      <c r="Y2429" s="20"/>
      <c r="Z2429" s="20"/>
      <c r="AA2429" s="20"/>
      <c r="AB2429" s="20"/>
      <c r="AC2429" s="20"/>
      <c r="AD2429" s="20"/>
      <c r="AE2429" s="20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1">
        <f t="shared" si="301"/>
        <v>3.7509999999999999</v>
      </c>
      <c r="BC2429" s="21">
        <f>BF2429</f>
        <v>25.2</v>
      </c>
      <c r="BD2429" s="22">
        <f t="shared" si="300"/>
        <v>5.0416666666666661</v>
      </c>
      <c r="BE2429" s="21">
        <f>BC2429-BD2429</f>
        <v>20.158333333333331</v>
      </c>
      <c r="BF2429" s="2">
        <v>25.2</v>
      </c>
      <c r="BG2429" s="10">
        <v>6</v>
      </c>
      <c r="BH2429" s="21">
        <f t="shared" si="302"/>
        <v>1.8748799999999999E-2</v>
      </c>
      <c r="BI2429" s="22">
        <f t="shared" si="302"/>
        <v>3.7509999999999996E-3</v>
      </c>
      <c r="BJ2429" s="21">
        <f>BH2429-BI2429</f>
        <v>1.49978E-2</v>
      </c>
      <c r="BK2429" s="21">
        <v>5.6246400000000002E-2</v>
      </c>
      <c r="BL2429" s="22">
        <v>1.1252999999999999E-2</v>
      </c>
      <c r="BM2429" s="21">
        <v>4.4993400000000003E-2</v>
      </c>
      <c r="BN2429" s="21">
        <f t="shared" si="303"/>
        <v>0.22498560000000001</v>
      </c>
      <c r="BO2429" s="22">
        <f t="shared" si="303"/>
        <v>4.5011999999999996E-2</v>
      </c>
      <c r="BP2429" s="21">
        <f t="shared" si="303"/>
        <v>0.17997360000000001</v>
      </c>
    </row>
    <row r="2430" spans="1:68" ht="11.1" hidden="1" customHeight="1" outlineLevel="2" x14ac:dyDescent="0.2">
      <c r="A2430" s="10"/>
      <c r="B2430" s="18"/>
      <c r="C2430" s="18"/>
      <c r="D2430" s="18"/>
      <c r="E2430" s="23" t="s">
        <v>2164</v>
      </c>
      <c r="F2430" s="24"/>
      <c r="G2430" s="208">
        <v>3.7509999999999999</v>
      </c>
      <c r="H2430" s="208">
        <v>2.7869999999999999</v>
      </c>
      <c r="I2430" s="239">
        <v>2.1989999999999998</v>
      </c>
      <c r="J2430" s="239"/>
      <c r="K2430" s="208">
        <v>0.98199999999999998</v>
      </c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  <c r="V2430" s="24"/>
      <c r="W2430" s="24"/>
      <c r="X2430" s="24"/>
      <c r="Y2430" s="24"/>
      <c r="Z2430" s="24"/>
      <c r="AA2430" s="24"/>
      <c r="AB2430" s="24"/>
      <c r="AC2430" s="24"/>
      <c r="AD2430" s="24"/>
      <c r="AE2430" s="24"/>
      <c r="AF2430" s="24"/>
      <c r="AG2430" s="24"/>
      <c r="AH2430" s="24"/>
      <c r="AI2430" s="24"/>
      <c r="AJ2430" s="24"/>
      <c r="AK2430" s="24"/>
      <c r="AL2430" s="24"/>
      <c r="AM2430" s="24"/>
      <c r="AN2430" s="24"/>
      <c r="AO2430" s="24"/>
      <c r="AP2430" s="24"/>
      <c r="AQ2430" s="24"/>
      <c r="AR2430" s="24"/>
      <c r="AS2430" s="24"/>
      <c r="AT2430" s="24"/>
      <c r="AU2430" s="24"/>
      <c r="AV2430" s="24"/>
      <c r="AW2430" s="24"/>
      <c r="AX2430" s="24"/>
      <c r="AY2430" s="24"/>
      <c r="AZ2430" s="24"/>
      <c r="BA2430" s="24"/>
      <c r="BB2430" s="21">
        <f t="shared" si="301"/>
        <v>3.7509999999999999</v>
      </c>
      <c r="BC2430" s="21"/>
      <c r="BD2430" s="22">
        <f t="shared" si="300"/>
        <v>5.0416666666666661</v>
      </c>
      <c r="BE2430" s="21"/>
      <c r="BG2430" s="10"/>
      <c r="BH2430" s="21">
        <f t="shared" si="302"/>
        <v>0</v>
      </c>
      <c r="BI2430" s="22">
        <f t="shared" si="302"/>
        <v>3.7509999999999996E-3</v>
      </c>
      <c r="BJ2430" s="21"/>
      <c r="BK2430" s="21">
        <v>0</v>
      </c>
      <c r="BL2430" s="22">
        <v>1.1252999999999999E-2</v>
      </c>
      <c r="BM2430" s="21"/>
      <c r="BN2430" s="21">
        <f t="shared" si="303"/>
        <v>0</v>
      </c>
      <c r="BO2430" s="22">
        <f t="shared" si="303"/>
        <v>4.5011999999999996E-2</v>
      </c>
      <c r="BP2430" s="21">
        <f t="shared" si="303"/>
        <v>0</v>
      </c>
    </row>
    <row r="2431" spans="1:68" ht="11.1" hidden="1" customHeight="1" outlineLevel="1" collapsed="1" x14ac:dyDescent="0.2">
      <c r="A2431" s="10"/>
      <c r="B2431" s="18"/>
      <c r="C2431" s="18"/>
      <c r="D2431" s="18"/>
      <c r="E2431" s="19" t="s">
        <v>2165</v>
      </c>
      <c r="F2431" s="20"/>
      <c r="G2431" s="20"/>
      <c r="H2431" s="20"/>
      <c r="I2431" s="20"/>
      <c r="J2431" s="20"/>
      <c r="K2431" s="20"/>
      <c r="L2431" s="20"/>
      <c r="M2431" s="20"/>
      <c r="N2431" s="20"/>
      <c r="O2431" s="20"/>
      <c r="P2431" s="209">
        <v>4.9530000000000003</v>
      </c>
      <c r="Q2431" s="209">
        <v>0.54600000000000004</v>
      </c>
      <c r="R2431" s="209">
        <v>0.753</v>
      </c>
      <c r="S2431" s="209">
        <v>1.04</v>
      </c>
      <c r="T2431" s="209">
        <v>0.92700000000000005</v>
      </c>
      <c r="U2431" s="209">
        <v>0.68500000000000005</v>
      </c>
      <c r="V2431" s="209">
        <v>0.27500000000000002</v>
      </c>
      <c r="W2431" s="209">
        <v>0.16900000000000001</v>
      </c>
      <c r="X2431" s="209">
        <v>1.2999999999999999E-2</v>
      </c>
      <c r="Y2431" s="20"/>
      <c r="Z2431" s="20"/>
      <c r="AA2431" s="20"/>
      <c r="AB2431" s="209">
        <v>0.76800000000000002</v>
      </c>
      <c r="AC2431" s="209">
        <v>1.07</v>
      </c>
      <c r="AD2431" s="209">
        <v>1.5</v>
      </c>
      <c r="AE2431" s="209">
        <v>1.7150000000000001</v>
      </c>
      <c r="AF2431" s="209">
        <v>1.4</v>
      </c>
      <c r="AG2431" s="209">
        <v>0.75</v>
      </c>
      <c r="AH2431" s="209">
        <v>0.5</v>
      </c>
      <c r="AI2431" s="209">
        <v>0.315</v>
      </c>
      <c r="AJ2431" s="20"/>
      <c r="AK2431" s="20"/>
      <c r="AL2431" s="20"/>
      <c r="AM2431" s="209">
        <v>0.17</v>
      </c>
      <c r="AN2431" s="209">
        <v>0.5</v>
      </c>
      <c r="AO2431" s="209">
        <v>0.97499999999999998</v>
      </c>
      <c r="AP2431" s="209">
        <v>1.5</v>
      </c>
      <c r="AQ2431" s="209">
        <v>1.4750000000000001</v>
      </c>
      <c r="AR2431" s="209">
        <v>1.5</v>
      </c>
      <c r="AS2431" s="209">
        <v>0.95</v>
      </c>
      <c r="AT2431" s="209">
        <v>0.55000000000000004</v>
      </c>
      <c r="AU2431" s="209">
        <v>0.18099999999999999</v>
      </c>
      <c r="AV2431" s="20"/>
      <c r="AW2431" s="20"/>
      <c r="AX2431" s="20"/>
      <c r="AY2431" s="209">
        <v>0.3</v>
      </c>
      <c r="AZ2431" s="209">
        <v>0.41899999999999998</v>
      </c>
      <c r="BA2431" s="209">
        <v>0.92</v>
      </c>
      <c r="BB2431" s="21">
        <f t="shared" si="301"/>
        <v>4.9530000000000003</v>
      </c>
      <c r="BC2431" s="21">
        <f>BD2431</f>
        <v>6.657258064516129</v>
      </c>
      <c r="BD2431" s="22">
        <f t="shared" si="300"/>
        <v>6.657258064516129</v>
      </c>
      <c r="BE2431" s="21">
        <f>BC2431-BD2431</f>
        <v>0</v>
      </c>
      <c r="BF2431" s="2">
        <v>2.84</v>
      </c>
      <c r="BG2431" s="10">
        <v>6</v>
      </c>
      <c r="BH2431" s="21">
        <f t="shared" si="302"/>
        <v>4.9529999999999999E-3</v>
      </c>
      <c r="BI2431" s="22">
        <f t="shared" si="302"/>
        <v>4.9529999999999999E-3</v>
      </c>
      <c r="BJ2431" s="21">
        <f>BH2431-BI2431</f>
        <v>0</v>
      </c>
      <c r="BK2431" s="21">
        <v>1.4859000000000001E-2</v>
      </c>
      <c r="BL2431" s="22">
        <v>1.4859000000000001E-2</v>
      </c>
      <c r="BM2431" s="21">
        <v>0</v>
      </c>
      <c r="BN2431" s="21">
        <f t="shared" si="303"/>
        <v>5.9436000000000003E-2</v>
      </c>
      <c r="BO2431" s="22">
        <f t="shared" si="303"/>
        <v>5.9436000000000003E-2</v>
      </c>
      <c r="BP2431" s="21">
        <f t="shared" si="303"/>
        <v>0</v>
      </c>
    </row>
    <row r="2432" spans="1:68" ht="11.1" hidden="1" customHeight="1" outlineLevel="2" x14ac:dyDescent="0.2">
      <c r="A2432" s="10"/>
      <c r="B2432" s="18"/>
      <c r="C2432" s="18"/>
      <c r="D2432" s="18"/>
      <c r="E2432" s="23" t="s">
        <v>2166</v>
      </c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08">
        <v>4.9530000000000003</v>
      </c>
      <c r="Q2432" s="208">
        <v>0.54600000000000004</v>
      </c>
      <c r="R2432" s="208">
        <v>0.753</v>
      </c>
      <c r="S2432" s="208">
        <v>1.04</v>
      </c>
      <c r="T2432" s="208">
        <v>0.92700000000000005</v>
      </c>
      <c r="U2432" s="208">
        <v>0.68500000000000005</v>
      </c>
      <c r="V2432" s="208">
        <v>0.27500000000000002</v>
      </c>
      <c r="W2432" s="208">
        <v>0.16900000000000001</v>
      </c>
      <c r="X2432" s="208">
        <v>1.2999999999999999E-2</v>
      </c>
      <c r="Y2432" s="24"/>
      <c r="Z2432" s="24"/>
      <c r="AA2432" s="24"/>
      <c r="AB2432" s="208">
        <v>0.76800000000000002</v>
      </c>
      <c r="AC2432" s="208">
        <v>1.07</v>
      </c>
      <c r="AD2432" s="208">
        <v>1.5</v>
      </c>
      <c r="AE2432" s="208">
        <v>1.7150000000000001</v>
      </c>
      <c r="AF2432" s="208">
        <v>1.4</v>
      </c>
      <c r="AG2432" s="208">
        <v>0.75</v>
      </c>
      <c r="AH2432" s="208">
        <v>0.5</v>
      </c>
      <c r="AI2432" s="208">
        <v>0.315</v>
      </c>
      <c r="AJ2432" s="24"/>
      <c r="AK2432" s="24"/>
      <c r="AL2432" s="24"/>
      <c r="AM2432" s="208">
        <v>0.17</v>
      </c>
      <c r="AN2432" s="208">
        <v>0.5</v>
      </c>
      <c r="AO2432" s="208">
        <v>0.97499999999999998</v>
      </c>
      <c r="AP2432" s="208">
        <v>1.5</v>
      </c>
      <c r="AQ2432" s="208">
        <v>1.4750000000000001</v>
      </c>
      <c r="AR2432" s="208">
        <v>1.5</v>
      </c>
      <c r="AS2432" s="208">
        <v>0.95</v>
      </c>
      <c r="AT2432" s="208">
        <v>0.55000000000000004</v>
      </c>
      <c r="AU2432" s="208">
        <v>0.18099999999999999</v>
      </c>
      <c r="AV2432" s="24"/>
      <c r="AW2432" s="24"/>
      <c r="AX2432" s="24"/>
      <c r="AY2432" s="208">
        <v>0.3</v>
      </c>
      <c r="AZ2432" s="208">
        <v>0.41899999999999998</v>
      </c>
      <c r="BA2432" s="208">
        <v>0.92</v>
      </c>
      <c r="BB2432" s="21">
        <f t="shared" si="301"/>
        <v>4.9530000000000003</v>
      </c>
      <c r="BC2432" s="21"/>
      <c r="BD2432" s="22">
        <f t="shared" si="300"/>
        <v>6.657258064516129</v>
      </c>
      <c r="BE2432" s="21"/>
      <c r="BG2432" s="10"/>
      <c r="BH2432" s="21">
        <f t="shared" si="302"/>
        <v>0</v>
      </c>
      <c r="BI2432" s="22">
        <f t="shared" si="302"/>
        <v>4.9529999999999999E-3</v>
      </c>
      <c r="BJ2432" s="21"/>
      <c r="BK2432" s="21">
        <v>0</v>
      </c>
      <c r="BL2432" s="22">
        <v>1.4859000000000001E-2</v>
      </c>
      <c r="BM2432" s="21"/>
      <c r="BN2432" s="21">
        <f t="shared" si="303"/>
        <v>0</v>
      </c>
      <c r="BO2432" s="22">
        <f t="shared" si="303"/>
        <v>5.9436000000000003E-2</v>
      </c>
      <c r="BP2432" s="21">
        <f t="shared" si="303"/>
        <v>0</v>
      </c>
    </row>
    <row r="2433" spans="1:68" ht="11.1" hidden="1" customHeight="1" outlineLevel="1" collapsed="1" x14ac:dyDescent="0.2">
      <c r="A2433" s="10"/>
      <c r="B2433" s="18"/>
      <c r="C2433" s="18"/>
      <c r="D2433" s="18"/>
      <c r="E2433" s="19" t="s">
        <v>2167</v>
      </c>
      <c r="F2433" s="20"/>
      <c r="G2433" s="20"/>
      <c r="H2433" s="20"/>
      <c r="I2433" s="20"/>
      <c r="J2433" s="20"/>
      <c r="K2433" s="20"/>
      <c r="L2433" s="20"/>
      <c r="M2433" s="20"/>
      <c r="N2433" s="20"/>
      <c r="O2433" s="20"/>
      <c r="P2433" s="20"/>
      <c r="Q2433" s="20"/>
      <c r="R2433" s="20"/>
      <c r="S2433" s="20"/>
      <c r="T2433" s="20"/>
      <c r="U2433" s="20"/>
      <c r="V2433" s="20"/>
      <c r="W2433" s="20"/>
      <c r="X2433" s="20"/>
      <c r="Y2433" s="20"/>
      <c r="Z2433" s="20"/>
      <c r="AA2433" s="20"/>
      <c r="AB2433" s="209">
        <v>29.779</v>
      </c>
      <c r="AC2433" s="209">
        <v>59.429000000000002</v>
      </c>
      <c r="AD2433" s="209">
        <v>93.855000000000004</v>
      </c>
      <c r="AE2433" s="209">
        <v>132.50299999999999</v>
      </c>
      <c r="AF2433" s="209">
        <v>81.058000000000007</v>
      </c>
      <c r="AG2433" s="209">
        <v>57.523000000000003</v>
      </c>
      <c r="AH2433" s="209">
        <v>133.22900000000001</v>
      </c>
      <c r="AI2433" s="209">
        <v>81.498999999999995</v>
      </c>
      <c r="AJ2433" s="209">
        <v>71.716999999999999</v>
      </c>
      <c r="AK2433" s="209">
        <v>1.6E-2</v>
      </c>
      <c r="AL2433" s="209">
        <v>5.7759999999999998</v>
      </c>
      <c r="AM2433" s="209">
        <v>41.93</v>
      </c>
      <c r="AN2433" s="209">
        <v>116.03700000000001</v>
      </c>
      <c r="AO2433" s="209">
        <v>46.04</v>
      </c>
      <c r="AP2433" s="209">
        <v>101.735</v>
      </c>
      <c r="AQ2433" s="209">
        <v>153.273</v>
      </c>
      <c r="AR2433" s="209">
        <v>112.22199999999999</v>
      </c>
      <c r="AS2433" s="209">
        <v>101.155</v>
      </c>
      <c r="AT2433" s="209">
        <v>79.078999999999994</v>
      </c>
      <c r="AU2433" s="209">
        <v>103.398</v>
      </c>
      <c r="AV2433" s="209">
        <v>50.682000000000002</v>
      </c>
      <c r="AW2433" s="209">
        <v>37.691000000000003</v>
      </c>
      <c r="AX2433" s="209">
        <v>33.481000000000002</v>
      </c>
      <c r="AY2433" s="209">
        <v>121.501</v>
      </c>
      <c r="AZ2433" s="209">
        <v>102.303</v>
      </c>
      <c r="BA2433" s="209">
        <v>170.69399999999999</v>
      </c>
      <c r="BB2433" s="21">
        <f>BB2434</f>
        <v>195.102</v>
      </c>
      <c r="BC2433" s="21">
        <f>BF2433</f>
        <v>345.6</v>
      </c>
      <c r="BD2433" s="22">
        <f t="shared" si="300"/>
        <v>262.23387096774195</v>
      </c>
      <c r="BE2433" s="21">
        <f>BC2433-BD2433</f>
        <v>83.366129032258073</v>
      </c>
      <c r="BF2433" s="2">
        <v>345.6</v>
      </c>
      <c r="BG2433" s="10">
        <v>5</v>
      </c>
      <c r="BH2433" s="21">
        <f t="shared" si="302"/>
        <v>0.25712640000000003</v>
      </c>
      <c r="BI2433" s="22">
        <f t="shared" si="302"/>
        <v>0.195102</v>
      </c>
      <c r="BJ2433" s="21">
        <f>BH2433-BI2433</f>
        <v>6.2024400000000035E-2</v>
      </c>
      <c r="BK2433" s="21">
        <v>0.77137920000000015</v>
      </c>
      <c r="BL2433" s="22">
        <v>0.58530599999999999</v>
      </c>
      <c r="BM2433" s="21">
        <v>0.18607320000000016</v>
      </c>
      <c r="BN2433" s="21">
        <f t="shared" si="303"/>
        <v>3.0855168000000006</v>
      </c>
      <c r="BO2433" s="22">
        <f t="shared" si="303"/>
        <v>2.341224</v>
      </c>
      <c r="BP2433" s="21">
        <f t="shared" si="303"/>
        <v>0.74429280000000064</v>
      </c>
    </row>
    <row r="2434" spans="1:68" ht="11.25" hidden="1" customHeight="1" outlineLevel="2" x14ac:dyDescent="0.2">
      <c r="A2434" s="10"/>
      <c r="B2434" s="18"/>
      <c r="C2434" s="18"/>
      <c r="D2434" s="18"/>
      <c r="E2434" s="23" t="s">
        <v>2168</v>
      </c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08">
        <v>0.53900000000000003</v>
      </c>
      <c r="AC2434" s="208">
        <v>44.64</v>
      </c>
      <c r="AD2434" s="208">
        <v>15.523999999999999</v>
      </c>
      <c r="AE2434" s="208">
        <v>32.462000000000003</v>
      </c>
      <c r="AF2434" s="208">
        <v>26.294</v>
      </c>
      <c r="AG2434" s="208">
        <v>10.532</v>
      </c>
      <c r="AH2434" s="208">
        <v>46.826999999999998</v>
      </c>
      <c r="AI2434" s="208">
        <v>24.052</v>
      </c>
      <c r="AJ2434" s="208">
        <v>39.951000000000001</v>
      </c>
      <c r="AK2434" s="208">
        <v>1.6E-2</v>
      </c>
      <c r="AL2434" s="208">
        <v>5.7759999999999998</v>
      </c>
      <c r="AM2434" s="208">
        <v>35.526000000000003</v>
      </c>
      <c r="AN2434" s="208">
        <v>29.074000000000002</v>
      </c>
      <c r="AO2434" s="208">
        <v>46.04</v>
      </c>
      <c r="AP2434" s="208">
        <v>195.102</v>
      </c>
      <c r="AQ2434" s="208">
        <v>153.273</v>
      </c>
      <c r="AR2434" s="208">
        <v>112.22199999999999</v>
      </c>
      <c r="AS2434" s="208">
        <v>101.155</v>
      </c>
      <c r="AT2434" s="208">
        <v>79.078999999999994</v>
      </c>
      <c r="AU2434" s="208">
        <v>103.398</v>
      </c>
      <c r="AV2434" s="208">
        <v>50.682000000000002</v>
      </c>
      <c r="AW2434" s="208">
        <v>37.691000000000003</v>
      </c>
      <c r="AX2434" s="208">
        <v>33.481000000000002</v>
      </c>
      <c r="AY2434" s="208">
        <v>121.501</v>
      </c>
      <c r="AZ2434" s="208">
        <v>102.303</v>
      </c>
      <c r="BA2434" s="208">
        <v>170.69399999999999</v>
      </c>
      <c r="BB2434" s="21">
        <f t="shared" si="301"/>
        <v>195.102</v>
      </c>
      <c r="BC2434" s="21"/>
      <c r="BD2434" s="22">
        <f t="shared" si="300"/>
        <v>262.23387096774195</v>
      </c>
      <c r="BE2434" s="21"/>
      <c r="BG2434" s="10"/>
      <c r="BH2434" s="21">
        <f t="shared" si="302"/>
        <v>0</v>
      </c>
      <c r="BI2434" s="22">
        <f t="shared" si="302"/>
        <v>0.195102</v>
      </c>
      <c r="BJ2434" s="21"/>
      <c r="BK2434" s="21">
        <v>0</v>
      </c>
      <c r="BL2434" s="22">
        <v>0.58530599999999999</v>
      </c>
      <c r="BM2434" s="21"/>
      <c r="BN2434" s="21">
        <f t="shared" si="303"/>
        <v>0</v>
      </c>
      <c r="BO2434" s="22">
        <f t="shared" si="303"/>
        <v>2.341224</v>
      </c>
      <c r="BP2434" s="21">
        <f t="shared" si="303"/>
        <v>0</v>
      </c>
    </row>
    <row r="2435" spans="1:68" ht="11.1" hidden="1" customHeight="1" outlineLevel="1" collapsed="1" x14ac:dyDescent="0.2">
      <c r="A2435" s="10"/>
      <c r="B2435" s="18"/>
      <c r="C2435" s="18"/>
      <c r="D2435" s="18"/>
      <c r="E2435" s="19" t="s">
        <v>2169</v>
      </c>
      <c r="F2435" s="209">
        <v>3.5030000000000001</v>
      </c>
      <c r="G2435" s="209">
        <v>2.54</v>
      </c>
      <c r="H2435" s="209">
        <v>1.913</v>
      </c>
      <c r="I2435" s="240">
        <v>1.472</v>
      </c>
      <c r="J2435" s="240"/>
      <c r="K2435" s="209">
        <v>0.79</v>
      </c>
      <c r="L2435" s="209">
        <v>0.48299999999999998</v>
      </c>
      <c r="M2435" s="20"/>
      <c r="N2435" s="20"/>
      <c r="O2435" s="209">
        <v>0.81899999999999995</v>
      </c>
      <c r="P2435" s="209">
        <v>1.4219999999999999</v>
      </c>
      <c r="Q2435" s="209">
        <v>2.56</v>
      </c>
      <c r="R2435" s="209">
        <v>2.4740000000000002</v>
      </c>
      <c r="S2435" s="209">
        <v>3.6579999999999999</v>
      </c>
      <c r="T2435" s="209">
        <v>3.5259999999999998</v>
      </c>
      <c r="U2435" s="209">
        <v>2.431</v>
      </c>
      <c r="V2435" s="209">
        <v>0.67600000000000005</v>
      </c>
      <c r="W2435" s="209">
        <v>0.27400000000000002</v>
      </c>
      <c r="X2435" s="20"/>
      <c r="Y2435" s="20"/>
      <c r="Z2435" s="20"/>
      <c r="AA2435" s="20"/>
      <c r="AB2435" s="209">
        <v>1.677</v>
      </c>
      <c r="AC2435" s="209">
        <v>2.1819999999999999</v>
      </c>
      <c r="AD2435" s="209">
        <v>3.0070000000000001</v>
      </c>
      <c r="AE2435" s="209">
        <v>3.496</v>
      </c>
      <c r="AF2435" s="209">
        <v>3.1779999999999999</v>
      </c>
      <c r="AG2435" s="209">
        <v>1.899</v>
      </c>
      <c r="AH2435" s="209">
        <v>1.29</v>
      </c>
      <c r="AI2435" s="209">
        <v>0.38500000000000001</v>
      </c>
      <c r="AJ2435" s="209">
        <v>5.6000000000000001E-2</v>
      </c>
      <c r="AK2435" s="20"/>
      <c r="AL2435" s="20"/>
      <c r="AM2435" s="209">
        <v>1.3240000000000001</v>
      </c>
      <c r="AN2435" s="209">
        <v>1.3380000000000001</v>
      </c>
      <c r="AO2435" s="209">
        <v>3.3039999999999998</v>
      </c>
      <c r="AP2435" s="209">
        <v>3.4809999999999999</v>
      </c>
      <c r="AQ2435" s="209">
        <v>3.2370000000000001</v>
      </c>
      <c r="AR2435" s="209">
        <v>3.3690000000000002</v>
      </c>
      <c r="AS2435" s="209">
        <v>2.5219999999999998</v>
      </c>
      <c r="AT2435" s="209">
        <v>2.3029999999999999</v>
      </c>
      <c r="AU2435" s="209">
        <v>0.43</v>
      </c>
      <c r="AV2435" s="20"/>
      <c r="AW2435" s="20"/>
      <c r="AX2435" s="20"/>
      <c r="AY2435" s="209">
        <v>0.61699999999999999</v>
      </c>
      <c r="AZ2435" s="209">
        <v>1.1359999999999999</v>
      </c>
      <c r="BA2435" s="209">
        <v>1.85</v>
      </c>
      <c r="BB2435" s="21">
        <f t="shared" si="301"/>
        <v>3.6579999999999999</v>
      </c>
      <c r="BC2435" s="21">
        <f>BF2435</f>
        <v>8.0399999999999991</v>
      </c>
      <c r="BD2435" s="22">
        <f t="shared" si="300"/>
        <v>4.9166666666666661</v>
      </c>
      <c r="BE2435" s="21">
        <f>BC2435-BD2435</f>
        <v>3.1233333333333331</v>
      </c>
      <c r="BF2435" s="2">
        <v>8.0399999999999991</v>
      </c>
      <c r="BG2435" s="10">
        <v>6</v>
      </c>
      <c r="BH2435" s="21">
        <f t="shared" si="302"/>
        <v>5.9817599999999992E-3</v>
      </c>
      <c r="BI2435" s="22">
        <f t="shared" si="302"/>
        <v>3.6579999999999994E-3</v>
      </c>
      <c r="BJ2435" s="21">
        <f>BH2435-BI2435</f>
        <v>2.3237599999999998E-3</v>
      </c>
      <c r="BK2435" s="21">
        <v>1.7945279999999997E-2</v>
      </c>
      <c r="BL2435" s="22">
        <v>1.0973999999999998E-2</v>
      </c>
      <c r="BM2435" s="21">
        <v>6.9712799999999998E-3</v>
      </c>
      <c r="BN2435" s="21">
        <f t="shared" si="303"/>
        <v>7.178111999999999E-2</v>
      </c>
      <c r="BO2435" s="22">
        <f t="shared" si="303"/>
        <v>4.3895999999999991E-2</v>
      </c>
      <c r="BP2435" s="21">
        <f t="shared" si="303"/>
        <v>2.7885119999999999E-2</v>
      </c>
    </row>
    <row r="2436" spans="1:68" ht="11.1" hidden="1" customHeight="1" outlineLevel="2" x14ac:dyDescent="0.2">
      <c r="A2436" s="10"/>
      <c r="B2436" s="18"/>
      <c r="C2436" s="18"/>
      <c r="D2436" s="18"/>
      <c r="E2436" s="23" t="s">
        <v>2170</v>
      </c>
      <c r="F2436" s="208">
        <v>3.5030000000000001</v>
      </c>
      <c r="G2436" s="208">
        <v>2.54</v>
      </c>
      <c r="H2436" s="208">
        <v>1.913</v>
      </c>
      <c r="I2436" s="239">
        <v>1.472</v>
      </c>
      <c r="J2436" s="239"/>
      <c r="K2436" s="208">
        <v>0.79</v>
      </c>
      <c r="L2436" s="208">
        <v>0.48299999999999998</v>
      </c>
      <c r="M2436" s="24"/>
      <c r="N2436" s="24"/>
      <c r="O2436" s="208">
        <v>0.81899999999999995</v>
      </c>
      <c r="P2436" s="208">
        <v>1.4219999999999999</v>
      </c>
      <c r="Q2436" s="208">
        <v>2.56</v>
      </c>
      <c r="R2436" s="208">
        <v>2.4740000000000002</v>
      </c>
      <c r="S2436" s="208">
        <v>3.6579999999999999</v>
      </c>
      <c r="T2436" s="208">
        <v>3.5259999999999998</v>
      </c>
      <c r="U2436" s="208">
        <v>2.431</v>
      </c>
      <c r="V2436" s="208">
        <v>0.67600000000000005</v>
      </c>
      <c r="W2436" s="208">
        <v>0.27400000000000002</v>
      </c>
      <c r="X2436" s="24"/>
      <c r="Y2436" s="24"/>
      <c r="Z2436" s="24"/>
      <c r="AA2436" s="24"/>
      <c r="AB2436" s="208">
        <v>1.677</v>
      </c>
      <c r="AC2436" s="208">
        <v>2.1819999999999999</v>
      </c>
      <c r="AD2436" s="208">
        <v>3.0070000000000001</v>
      </c>
      <c r="AE2436" s="208">
        <v>3.496</v>
      </c>
      <c r="AF2436" s="208">
        <v>3.1779999999999999</v>
      </c>
      <c r="AG2436" s="208">
        <v>1.899</v>
      </c>
      <c r="AH2436" s="208">
        <v>1.29</v>
      </c>
      <c r="AI2436" s="208">
        <v>0.38500000000000001</v>
      </c>
      <c r="AJ2436" s="208">
        <v>5.6000000000000001E-2</v>
      </c>
      <c r="AK2436" s="24"/>
      <c r="AL2436" s="24"/>
      <c r="AM2436" s="208">
        <v>1.3240000000000001</v>
      </c>
      <c r="AN2436" s="208">
        <v>1.3380000000000001</v>
      </c>
      <c r="AO2436" s="208">
        <v>3.3039999999999998</v>
      </c>
      <c r="AP2436" s="208">
        <v>3.4809999999999999</v>
      </c>
      <c r="AQ2436" s="208">
        <v>3.2370000000000001</v>
      </c>
      <c r="AR2436" s="208">
        <v>3.3690000000000002</v>
      </c>
      <c r="AS2436" s="208">
        <v>2.5219999999999998</v>
      </c>
      <c r="AT2436" s="208">
        <v>2.3029999999999999</v>
      </c>
      <c r="AU2436" s="208">
        <v>0.43</v>
      </c>
      <c r="AV2436" s="24"/>
      <c r="AW2436" s="24"/>
      <c r="AX2436" s="24"/>
      <c r="AY2436" s="208">
        <v>0.61699999999999999</v>
      </c>
      <c r="AZ2436" s="208">
        <v>1.1359999999999999</v>
      </c>
      <c r="BA2436" s="208">
        <v>1.85</v>
      </c>
      <c r="BB2436" s="21">
        <f t="shared" si="301"/>
        <v>3.6579999999999999</v>
      </c>
      <c r="BC2436" s="21"/>
      <c r="BD2436" s="22">
        <f t="shared" si="300"/>
        <v>4.9166666666666661</v>
      </c>
      <c r="BE2436" s="21"/>
      <c r="BG2436" s="10"/>
      <c r="BH2436" s="21">
        <f t="shared" si="302"/>
        <v>0</v>
      </c>
      <c r="BI2436" s="22">
        <f t="shared" si="302"/>
        <v>3.6579999999999994E-3</v>
      </c>
      <c r="BJ2436" s="21"/>
      <c r="BK2436" s="21">
        <v>0</v>
      </c>
      <c r="BL2436" s="22">
        <v>1.0973999999999998E-2</v>
      </c>
      <c r="BM2436" s="21"/>
      <c r="BN2436" s="21">
        <f t="shared" si="303"/>
        <v>0</v>
      </c>
      <c r="BO2436" s="22">
        <f t="shared" si="303"/>
        <v>4.3895999999999991E-2</v>
      </c>
      <c r="BP2436" s="21">
        <f t="shared" si="303"/>
        <v>0</v>
      </c>
    </row>
    <row r="2437" spans="1:68" ht="11.1" hidden="1" customHeight="1" outlineLevel="1" collapsed="1" x14ac:dyDescent="0.2">
      <c r="A2437" s="10"/>
      <c r="B2437" s="18"/>
      <c r="C2437" s="18"/>
      <c r="D2437" s="18"/>
      <c r="E2437" s="19" t="s">
        <v>2171</v>
      </c>
      <c r="F2437" s="209">
        <v>121</v>
      </c>
      <c r="G2437" s="209">
        <v>78.251000000000005</v>
      </c>
      <c r="H2437" s="209">
        <v>61.576999999999998</v>
      </c>
      <c r="I2437" s="240">
        <v>53.408999999999999</v>
      </c>
      <c r="J2437" s="240"/>
      <c r="K2437" s="209">
        <v>34.621000000000002</v>
      </c>
      <c r="L2437" s="20"/>
      <c r="M2437" s="20"/>
      <c r="N2437" s="20"/>
      <c r="O2437" s="209">
        <v>27.13</v>
      </c>
      <c r="P2437" s="209">
        <v>54.277000000000001</v>
      </c>
      <c r="Q2437" s="209">
        <v>79.346999999999994</v>
      </c>
      <c r="R2437" s="209">
        <v>95.935000000000002</v>
      </c>
      <c r="S2437" s="209">
        <v>122.41500000000001</v>
      </c>
      <c r="T2437" s="209">
        <v>117.102</v>
      </c>
      <c r="U2437" s="209">
        <v>83.641999999999996</v>
      </c>
      <c r="V2437" s="209">
        <v>55.469000000000001</v>
      </c>
      <c r="W2437" s="20"/>
      <c r="X2437" s="209">
        <v>43.884999999999998</v>
      </c>
      <c r="Y2437" s="20"/>
      <c r="Z2437" s="20"/>
      <c r="AA2437" s="209">
        <v>25.736999999999998</v>
      </c>
      <c r="AB2437" s="209">
        <v>67.558000000000007</v>
      </c>
      <c r="AC2437" s="209">
        <v>72.323999999999998</v>
      </c>
      <c r="AD2437" s="209">
        <v>80.590999999999994</v>
      </c>
      <c r="AE2437" s="209">
        <v>123.815</v>
      </c>
      <c r="AF2437" s="209">
        <v>108.60299999999999</v>
      </c>
      <c r="AG2437" s="209">
        <v>64.626999999999995</v>
      </c>
      <c r="AH2437" s="209">
        <v>51.145000000000003</v>
      </c>
      <c r="AI2437" s="209">
        <v>32.762</v>
      </c>
      <c r="AJ2437" s="209">
        <v>6.5510000000000002</v>
      </c>
      <c r="AK2437" s="20"/>
      <c r="AL2437" s="20"/>
      <c r="AM2437" s="209">
        <v>21.288</v>
      </c>
      <c r="AN2437" s="209">
        <v>54.164999999999999</v>
      </c>
      <c r="AO2437" s="209">
        <v>96.417000000000002</v>
      </c>
      <c r="AP2437" s="209">
        <v>105.229</v>
      </c>
      <c r="AQ2437" s="209">
        <v>148.54499999999999</v>
      </c>
      <c r="AR2437" s="209">
        <v>81.122</v>
      </c>
      <c r="AS2437" s="209">
        <v>82.277000000000001</v>
      </c>
      <c r="AT2437" s="209">
        <v>61.363999999999997</v>
      </c>
      <c r="AU2437" s="209">
        <v>29.385999999999999</v>
      </c>
      <c r="AV2437" s="20"/>
      <c r="AW2437" s="20"/>
      <c r="AX2437" s="20"/>
      <c r="AY2437" s="209">
        <v>26.952000000000002</v>
      </c>
      <c r="AZ2437" s="209">
        <v>51.636000000000003</v>
      </c>
      <c r="BA2437" s="209">
        <v>82.703999999999994</v>
      </c>
      <c r="BB2437" s="21">
        <f t="shared" si="301"/>
        <v>148.54499999999999</v>
      </c>
      <c r="BC2437" s="21">
        <f>BF2437</f>
        <v>440</v>
      </c>
      <c r="BD2437" s="22">
        <f t="shared" ref="BD2437:BD2503" si="304">(BB2437/31/24)*1000</f>
        <v>199.6572580645161</v>
      </c>
      <c r="BE2437" s="21">
        <f>BC2437-BD2437</f>
        <v>240.3427419354839</v>
      </c>
      <c r="BF2437" s="2">
        <v>440</v>
      </c>
      <c r="BG2437" s="10">
        <v>5</v>
      </c>
      <c r="BH2437" s="21">
        <f t="shared" si="302"/>
        <v>0.32735999999999998</v>
      </c>
      <c r="BI2437" s="22">
        <f t="shared" si="302"/>
        <v>0.14854499999999998</v>
      </c>
      <c r="BJ2437" s="21">
        <f>BH2437-BI2437</f>
        <v>0.178815</v>
      </c>
      <c r="BK2437" s="21">
        <v>0.98207999999999995</v>
      </c>
      <c r="BL2437" s="22">
        <v>0.44563499999999995</v>
      </c>
      <c r="BM2437" s="21">
        <v>0.53644500000000006</v>
      </c>
      <c r="BN2437" s="21">
        <f t="shared" si="303"/>
        <v>3.9283199999999998</v>
      </c>
      <c r="BO2437" s="22">
        <f t="shared" si="303"/>
        <v>1.7825399999999998</v>
      </c>
      <c r="BP2437" s="21">
        <f t="shared" si="303"/>
        <v>2.1457800000000002</v>
      </c>
    </row>
    <row r="2438" spans="1:68" ht="11.1" hidden="1" customHeight="1" outlineLevel="2" x14ac:dyDescent="0.2">
      <c r="A2438" s="10"/>
      <c r="B2438" s="18"/>
      <c r="C2438" s="18"/>
      <c r="D2438" s="18"/>
      <c r="E2438" s="23" t="s">
        <v>2172</v>
      </c>
      <c r="F2438" s="208">
        <v>121</v>
      </c>
      <c r="G2438" s="208">
        <v>78.251000000000005</v>
      </c>
      <c r="H2438" s="208">
        <v>61.576999999999998</v>
      </c>
      <c r="I2438" s="239">
        <v>53.408999999999999</v>
      </c>
      <c r="J2438" s="239"/>
      <c r="K2438" s="208">
        <v>34.621000000000002</v>
      </c>
      <c r="L2438" s="24"/>
      <c r="M2438" s="24"/>
      <c r="N2438" s="24"/>
      <c r="O2438" s="208">
        <v>27.13</v>
      </c>
      <c r="P2438" s="208">
        <v>54.277000000000001</v>
      </c>
      <c r="Q2438" s="208">
        <v>79.346999999999994</v>
      </c>
      <c r="R2438" s="208">
        <v>95.935000000000002</v>
      </c>
      <c r="S2438" s="208">
        <v>122.41500000000001</v>
      </c>
      <c r="T2438" s="208">
        <v>117.102</v>
      </c>
      <c r="U2438" s="208">
        <v>83.641999999999996</v>
      </c>
      <c r="V2438" s="208">
        <v>55.469000000000001</v>
      </c>
      <c r="W2438" s="24"/>
      <c r="X2438" s="208">
        <v>43.884999999999998</v>
      </c>
      <c r="Y2438" s="24"/>
      <c r="Z2438" s="24"/>
      <c r="AA2438" s="208">
        <v>25.736999999999998</v>
      </c>
      <c r="AB2438" s="208">
        <v>67.558000000000007</v>
      </c>
      <c r="AC2438" s="208">
        <v>72.323999999999998</v>
      </c>
      <c r="AD2438" s="208">
        <v>80.590999999999994</v>
      </c>
      <c r="AE2438" s="208">
        <v>123.815</v>
      </c>
      <c r="AF2438" s="208">
        <v>108.60299999999999</v>
      </c>
      <c r="AG2438" s="208">
        <v>64.626999999999995</v>
      </c>
      <c r="AH2438" s="208">
        <v>51.145000000000003</v>
      </c>
      <c r="AI2438" s="208">
        <v>32.762</v>
      </c>
      <c r="AJ2438" s="208">
        <v>6.5510000000000002</v>
      </c>
      <c r="AK2438" s="24"/>
      <c r="AL2438" s="24"/>
      <c r="AM2438" s="208">
        <v>21.288</v>
      </c>
      <c r="AN2438" s="208">
        <v>54.164999999999999</v>
      </c>
      <c r="AO2438" s="208">
        <v>96.417000000000002</v>
      </c>
      <c r="AP2438" s="208">
        <v>105.229</v>
      </c>
      <c r="AQ2438" s="208">
        <v>148.54499999999999</v>
      </c>
      <c r="AR2438" s="208">
        <v>81.122</v>
      </c>
      <c r="AS2438" s="208">
        <v>82.277000000000001</v>
      </c>
      <c r="AT2438" s="208">
        <v>61.363999999999997</v>
      </c>
      <c r="AU2438" s="208">
        <v>29.385999999999999</v>
      </c>
      <c r="AV2438" s="24"/>
      <c r="AW2438" s="24"/>
      <c r="AX2438" s="24"/>
      <c r="AY2438" s="208">
        <v>26.952000000000002</v>
      </c>
      <c r="AZ2438" s="208">
        <v>51.636000000000003</v>
      </c>
      <c r="BA2438" s="208">
        <v>82.703999999999994</v>
      </c>
      <c r="BB2438" s="21">
        <f t="shared" si="301"/>
        <v>148.54499999999999</v>
      </c>
      <c r="BC2438" s="21"/>
      <c r="BD2438" s="22">
        <f t="shared" si="304"/>
        <v>199.6572580645161</v>
      </c>
      <c r="BE2438" s="21"/>
      <c r="BG2438" s="10"/>
      <c r="BH2438" s="21">
        <f t="shared" si="302"/>
        <v>0</v>
      </c>
      <c r="BI2438" s="22">
        <f t="shared" si="302"/>
        <v>0.14854499999999998</v>
      </c>
      <c r="BJ2438" s="21"/>
      <c r="BK2438" s="21">
        <v>0</v>
      </c>
      <c r="BL2438" s="22">
        <v>0.44563499999999995</v>
      </c>
      <c r="BM2438" s="21"/>
      <c r="BN2438" s="21">
        <f t="shared" si="303"/>
        <v>0</v>
      </c>
      <c r="BO2438" s="22">
        <f t="shared" si="303"/>
        <v>1.7825399999999998</v>
      </c>
      <c r="BP2438" s="21">
        <f t="shared" si="303"/>
        <v>0</v>
      </c>
    </row>
    <row r="2439" spans="1:68" ht="11.1" hidden="1" customHeight="1" outlineLevel="1" collapsed="1" x14ac:dyDescent="0.2">
      <c r="A2439" s="10"/>
      <c r="B2439" s="18"/>
      <c r="C2439" s="18"/>
      <c r="D2439" s="18"/>
      <c r="E2439" s="19" t="s">
        <v>2173</v>
      </c>
      <c r="F2439" s="20"/>
      <c r="G2439" s="20"/>
      <c r="H2439" s="20"/>
      <c r="I2439" s="20"/>
      <c r="J2439" s="20"/>
      <c r="K2439" s="20"/>
      <c r="L2439" s="20"/>
      <c r="M2439" s="20"/>
      <c r="N2439" s="20"/>
      <c r="O2439" s="20"/>
      <c r="P2439" s="20"/>
      <c r="Q2439" s="20"/>
      <c r="R2439" s="20"/>
      <c r="S2439" s="20"/>
      <c r="T2439" s="20"/>
      <c r="U2439" s="20"/>
      <c r="V2439" s="20"/>
      <c r="W2439" s="20"/>
      <c r="X2439" s="20"/>
      <c r="Y2439" s="20"/>
      <c r="Z2439" s="20"/>
      <c r="AA2439" s="20"/>
      <c r="AB2439" s="20"/>
      <c r="AC2439" s="20"/>
      <c r="AD2439" s="20"/>
      <c r="AE2439" s="20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9">
        <v>1.0489999999999999</v>
      </c>
      <c r="AT2439" s="209">
        <v>2.0529999999999999</v>
      </c>
      <c r="AU2439" s="209">
        <v>0.51200000000000001</v>
      </c>
      <c r="AV2439" s="20"/>
      <c r="AW2439" s="20"/>
      <c r="AX2439" s="20"/>
      <c r="AY2439" s="20"/>
      <c r="AZ2439" s="20"/>
      <c r="BA2439" s="209">
        <v>0.997</v>
      </c>
      <c r="BB2439" s="21">
        <f t="shared" si="301"/>
        <v>2.0529999999999999</v>
      </c>
      <c r="BC2439" s="21">
        <f>BF2439</f>
        <v>7.3</v>
      </c>
      <c r="BD2439" s="22">
        <f t="shared" si="304"/>
        <v>2.7594086021505375</v>
      </c>
      <c r="BE2439" s="21">
        <f>BC2439-BD2439</f>
        <v>4.5405913978494628</v>
      </c>
      <c r="BF2439" s="2">
        <v>7.3</v>
      </c>
      <c r="BG2439" s="10">
        <v>6</v>
      </c>
      <c r="BH2439" s="21">
        <f t="shared" si="302"/>
        <v>5.4311999999999997E-3</v>
      </c>
      <c r="BI2439" s="22">
        <f t="shared" si="302"/>
        <v>2.0530000000000001E-3</v>
      </c>
      <c r="BJ2439" s="21">
        <f>BH2439-BI2439</f>
        <v>3.3781999999999996E-3</v>
      </c>
      <c r="BK2439" s="21">
        <v>1.6293599999999998E-2</v>
      </c>
      <c r="BL2439" s="22">
        <v>6.1590000000000004E-3</v>
      </c>
      <c r="BM2439" s="21">
        <v>1.0134599999999997E-2</v>
      </c>
      <c r="BN2439" s="21">
        <f t="shared" si="303"/>
        <v>6.5174399999999993E-2</v>
      </c>
      <c r="BO2439" s="22">
        <f t="shared" si="303"/>
        <v>2.4636000000000002E-2</v>
      </c>
      <c r="BP2439" s="21">
        <f t="shared" si="303"/>
        <v>4.0538399999999988E-2</v>
      </c>
    </row>
    <row r="2440" spans="1:68" ht="11.1" hidden="1" customHeight="1" outlineLevel="2" x14ac:dyDescent="0.2">
      <c r="A2440" s="10"/>
      <c r="B2440" s="18"/>
      <c r="C2440" s="18"/>
      <c r="D2440" s="18"/>
      <c r="E2440" s="23" t="s">
        <v>2174</v>
      </c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  <c r="AN2440" s="24"/>
      <c r="AO2440" s="24"/>
      <c r="AP2440" s="24"/>
      <c r="AQ2440" s="24"/>
      <c r="AR2440" s="24"/>
      <c r="AS2440" s="24"/>
      <c r="AT2440" s="208">
        <v>2.0529999999999999</v>
      </c>
      <c r="AU2440" s="208">
        <v>0.51200000000000001</v>
      </c>
      <c r="AV2440" s="24"/>
      <c r="AW2440" s="24"/>
      <c r="AX2440" s="24"/>
      <c r="AY2440" s="24"/>
      <c r="AZ2440" s="24"/>
      <c r="BA2440" s="208">
        <v>0.997</v>
      </c>
      <c r="BB2440" s="21">
        <f t="shared" si="301"/>
        <v>2.0529999999999999</v>
      </c>
      <c r="BC2440" s="21"/>
      <c r="BD2440" s="22">
        <f t="shared" si="304"/>
        <v>2.7594086021505375</v>
      </c>
      <c r="BE2440" s="21"/>
      <c r="BG2440" s="10"/>
      <c r="BH2440" s="21">
        <f t="shared" si="302"/>
        <v>0</v>
      </c>
      <c r="BI2440" s="22">
        <f t="shared" si="302"/>
        <v>2.0530000000000001E-3</v>
      </c>
      <c r="BJ2440" s="21"/>
      <c r="BK2440" s="21">
        <v>0</v>
      </c>
      <c r="BL2440" s="22">
        <v>6.1590000000000004E-3</v>
      </c>
      <c r="BM2440" s="21"/>
      <c r="BN2440" s="21">
        <f t="shared" si="303"/>
        <v>0</v>
      </c>
      <c r="BO2440" s="22">
        <f t="shared" si="303"/>
        <v>2.4636000000000002E-2</v>
      </c>
      <c r="BP2440" s="21">
        <f t="shared" si="303"/>
        <v>0</v>
      </c>
    </row>
    <row r="2441" spans="1:68" ht="11.1" customHeight="1" outlineLevel="1" collapsed="1" x14ac:dyDescent="0.2">
      <c r="A2441" s="10"/>
      <c r="B2441" s="18"/>
      <c r="C2441" s="18"/>
      <c r="D2441" s="18"/>
      <c r="E2441" s="19" t="s">
        <v>2175</v>
      </c>
      <c r="F2441" s="20"/>
      <c r="G2441" s="20"/>
      <c r="H2441" s="20"/>
      <c r="I2441" s="20"/>
      <c r="J2441" s="20"/>
      <c r="K2441" s="20"/>
      <c r="L2441" s="20"/>
      <c r="M2441" s="20"/>
      <c r="N2441" s="20"/>
      <c r="O2441" s="20"/>
      <c r="P2441" s="20"/>
      <c r="Q2441" s="20"/>
      <c r="R2441" s="20"/>
      <c r="S2441" s="20"/>
      <c r="T2441" s="20"/>
      <c r="U2441" s="20"/>
      <c r="V2441" s="20"/>
      <c r="W2441" s="20"/>
      <c r="X2441" s="20"/>
      <c r="Y2441" s="20"/>
      <c r="Z2441" s="20"/>
      <c r="AA2441" s="20"/>
      <c r="AB2441" s="20"/>
      <c r="AC2441" s="20"/>
      <c r="AD2441" s="20"/>
      <c r="AE2441" s="20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9">
        <v>0.90700000000000003</v>
      </c>
      <c r="AP2441" s="209">
        <v>1.0620000000000001</v>
      </c>
      <c r="AQ2441" s="209">
        <v>1.8740000000000001</v>
      </c>
      <c r="AR2441" s="209">
        <v>1.46</v>
      </c>
      <c r="AS2441" s="209">
        <v>1.079</v>
      </c>
      <c r="AT2441" s="209">
        <v>0.83199999999999996</v>
      </c>
      <c r="AU2441" s="209">
        <v>0.33900000000000002</v>
      </c>
      <c r="AV2441" s="20"/>
      <c r="AW2441" s="20"/>
      <c r="AX2441" s="20"/>
      <c r="AY2441" s="209">
        <v>0.34100000000000003</v>
      </c>
      <c r="AZ2441" s="209">
        <v>0.49399999999999999</v>
      </c>
      <c r="BA2441" s="209">
        <v>1.115</v>
      </c>
      <c r="BB2441" s="21">
        <f t="shared" si="301"/>
        <v>1.8740000000000001</v>
      </c>
      <c r="BC2441" s="21">
        <f>BD2441</f>
        <v>2.518817204301075</v>
      </c>
      <c r="BD2441" s="22">
        <f t="shared" si="304"/>
        <v>2.518817204301075</v>
      </c>
      <c r="BE2441" s="21">
        <f>BC2441-BD2441</f>
        <v>0</v>
      </c>
      <c r="BF2441" s="2">
        <v>0.32</v>
      </c>
      <c r="BG2441" s="10">
        <v>7</v>
      </c>
      <c r="BH2441" s="21">
        <f t="shared" si="302"/>
        <v>1.8739999999999998E-3</v>
      </c>
      <c r="BI2441" s="22">
        <f t="shared" si="302"/>
        <v>1.8739999999999998E-3</v>
      </c>
      <c r="BJ2441" s="21">
        <f>BH2441-BI2441</f>
        <v>0</v>
      </c>
      <c r="BK2441" s="21">
        <v>5.6219999999999994E-3</v>
      </c>
      <c r="BL2441" s="22">
        <v>5.6219999999999994E-3</v>
      </c>
      <c r="BM2441" s="21">
        <v>0</v>
      </c>
      <c r="BN2441" s="21">
        <f t="shared" si="303"/>
        <v>2.2487999999999998E-2</v>
      </c>
      <c r="BO2441" s="22">
        <f t="shared" si="303"/>
        <v>2.2487999999999998E-2</v>
      </c>
      <c r="BP2441" s="21">
        <f t="shared" si="303"/>
        <v>0</v>
      </c>
    </row>
    <row r="2442" spans="1:68" ht="11.1" hidden="1" customHeight="1" outlineLevel="2" x14ac:dyDescent="0.2">
      <c r="A2442" s="10"/>
      <c r="B2442" s="18"/>
      <c r="C2442" s="18"/>
      <c r="D2442" s="18"/>
      <c r="E2442" s="23" t="s">
        <v>2176</v>
      </c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  <c r="V2442" s="24"/>
      <c r="W2442" s="24"/>
      <c r="X2442" s="24"/>
      <c r="Y2442" s="24"/>
      <c r="Z2442" s="24"/>
      <c r="AA2442" s="24"/>
      <c r="AB2442" s="24"/>
      <c r="AC2442" s="24"/>
      <c r="AD2442" s="24"/>
      <c r="AE2442" s="24"/>
      <c r="AF2442" s="24"/>
      <c r="AG2442" s="24"/>
      <c r="AH2442" s="24"/>
      <c r="AI2442" s="24"/>
      <c r="AJ2442" s="24"/>
      <c r="AK2442" s="24"/>
      <c r="AL2442" s="24"/>
      <c r="AM2442" s="24"/>
      <c r="AN2442" s="24"/>
      <c r="AO2442" s="208">
        <v>0.90700000000000003</v>
      </c>
      <c r="AP2442" s="208">
        <v>1.0620000000000001</v>
      </c>
      <c r="AQ2442" s="208">
        <v>1.8740000000000001</v>
      </c>
      <c r="AR2442" s="208">
        <v>1.46</v>
      </c>
      <c r="AS2442" s="208">
        <v>1.079</v>
      </c>
      <c r="AT2442" s="208">
        <v>0.83199999999999996</v>
      </c>
      <c r="AU2442" s="208">
        <v>0.33900000000000002</v>
      </c>
      <c r="AV2442" s="24"/>
      <c r="AW2442" s="24"/>
      <c r="AX2442" s="24"/>
      <c r="AY2442" s="208">
        <v>0.34100000000000003</v>
      </c>
      <c r="AZ2442" s="208">
        <v>0.49399999999999999</v>
      </c>
      <c r="BA2442" s="208">
        <v>1.115</v>
      </c>
      <c r="BB2442" s="21">
        <f t="shared" si="301"/>
        <v>1.8740000000000001</v>
      </c>
      <c r="BC2442" s="21"/>
      <c r="BD2442" s="22">
        <f t="shared" si="304"/>
        <v>2.518817204301075</v>
      </c>
      <c r="BE2442" s="21"/>
      <c r="BG2442" s="10"/>
      <c r="BH2442" s="21">
        <f t="shared" si="302"/>
        <v>0</v>
      </c>
      <c r="BI2442" s="22">
        <f t="shared" si="302"/>
        <v>1.8739999999999998E-3</v>
      </c>
      <c r="BJ2442" s="21"/>
      <c r="BK2442" s="21">
        <v>0</v>
      </c>
      <c r="BL2442" s="22">
        <v>5.6219999999999994E-3</v>
      </c>
      <c r="BM2442" s="21"/>
      <c r="BN2442" s="21">
        <f t="shared" si="303"/>
        <v>0</v>
      </c>
      <c r="BO2442" s="22">
        <f t="shared" si="303"/>
        <v>2.2487999999999998E-2</v>
      </c>
      <c r="BP2442" s="21">
        <f t="shared" si="303"/>
        <v>0</v>
      </c>
    </row>
    <row r="2443" spans="1:68" ht="11.1" hidden="1" customHeight="1" outlineLevel="1" collapsed="1" x14ac:dyDescent="0.2">
      <c r="A2443" s="10"/>
      <c r="B2443" s="18"/>
      <c r="C2443" s="18"/>
      <c r="D2443" s="18"/>
      <c r="E2443" s="19" t="s">
        <v>2177</v>
      </c>
      <c r="F2443" s="209">
        <v>2.536</v>
      </c>
      <c r="G2443" s="20"/>
      <c r="H2443" s="209">
        <v>4.1239999999999997</v>
      </c>
      <c r="I2443" s="240">
        <v>1.631</v>
      </c>
      <c r="J2443" s="240"/>
      <c r="K2443" s="209">
        <v>1.143</v>
      </c>
      <c r="L2443" s="20"/>
      <c r="M2443" s="20"/>
      <c r="N2443" s="20"/>
      <c r="O2443" s="20"/>
      <c r="P2443" s="209">
        <v>1.6439999999999999</v>
      </c>
      <c r="Q2443" s="209">
        <v>2.851</v>
      </c>
      <c r="R2443" s="20"/>
      <c r="S2443" s="209">
        <v>6.7629999999999999</v>
      </c>
      <c r="T2443" s="209">
        <v>4.0750000000000002</v>
      </c>
      <c r="U2443" s="20"/>
      <c r="V2443" s="20"/>
      <c r="W2443" s="209">
        <v>4.3150000000000004</v>
      </c>
      <c r="X2443" s="20"/>
      <c r="Y2443" s="20"/>
      <c r="Z2443" s="20"/>
      <c r="AA2443" s="20"/>
      <c r="AB2443" s="20"/>
      <c r="AC2443" s="209">
        <v>6.06</v>
      </c>
      <c r="AD2443" s="209">
        <v>2.4329999999999998</v>
      </c>
      <c r="AE2443" s="209">
        <v>4.1269999999999998</v>
      </c>
      <c r="AF2443" s="209">
        <v>3.4260000000000002</v>
      </c>
      <c r="AG2443" s="209">
        <v>1.962</v>
      </c>
      <c r="AH2443" s="209">
        <v>1.41</v>
      </c>
      <c r="AI2443" s="209">
        <v>1.1339999999999999</v>
      </c>
      <c r="AJ2443" s="20"/>
      <c r="AK2443" s="20"/>
      <c r="AL2443" s="20"/>
      <c r="AM2443" s="20"/>
      <c r="AN2443" s="209">
        <v>1.78</v>
      </c>
      <c r="AO2443" s="209">
        <v>2.9129999999999998</v>
      </c>
      <c r="AP2443" s="209">
        <v>2.7559999999999998</v>
      </c>
      <c r="AQ2443" s="209">
        <v>4.0579999999999998</v>
      </c>
      <c r="AR2443" s="209">
        <v>3.242</v>
      </c>
      <c r="AS2443" s="209">
        <v>2.1789999999999998</v>
      </c>
      <c r="AT2443" s="209">
        <v>1.4370000000000001</v>
      </c>
      <c r="AU2443" s="209">
        <v>1.1559999999999999</v>
      </c>
      <c r="AV2443" s="20"/>
      <c r="AW2443" s="20"/>
      <c r="AX2443" s="20"/>
      <c r="AY2443" s="20"/>
      <c r="AZ2443" s="209">
        <v>0.19800000000000001</v>
      </c>
      <c r="BA2443" s="209">
        <v>2.4260000000000002</v>
      </c>
      <c r="BB2443" s="21">
        <f>BB2444</f>
        <v>6.7629999999999999</v>
      </c>
      <c r="BC2443" s="21">
        <f>BD2443</f>
        <v>9.09005376344086</v>
      </c>
      <c r="BD2443" s="22">
        <f t="shared" si="304"/>
        <v>9.09005376344086</v>
      </c>
      <c r="BE2443" s="21">
        <f>BC2443-BD2443</f>
        <v>0</v>
      </c>
      <c r="BF2443" s="2">
        <v>8.3000000000000007</v>
      </c>
      <c r="BG2443" s="10">
        <v>6</v>
      </c>
      <c r="BH2443" s="21">
        <f t="shared" si="302"/>
        <v>6.7629999999999999E-3</v>
      </c>
      <c r="BI2443" s="22">
        <f t="shared" si="302"/>
        <v>6.7629999999999999E-3</v>
      </c>
      <c r="BJ2443" s="21">
        <f>BH2443-BI2443</f>
        <v>0</v>
      </c>
      <c r="BK2443" s="21">
        <v>2.0289000000000001E-2</v>
      </c>
      <c r="BL2443" s="22">
        <v>2.0289000000000001E-2</v>
      </c>
      <c r="BM2443" s="21">
        <v>0</v>
      </c>
      <c r="BN2443" s="21">
        <f t="shared" si="303"/>
        <v>8.1156000000000006E-2</v>
      </c>
      <c r="BO2443" s="22">
        <f t="shared" si="303"/>
        <v>8.1156000000000006E-2</v>
      </c>
      <c r="BP2443" s="21">
        <f t="shared" si="303"/>
        <v>0</v>
      </c>
    </row>
    <row r="2444" spans="1:68" ht="11.1" hidden="1" customHeight="1" outlineLevel="2" x14ac:dyDescent="0.2">
      <c r="A2444" s="10"/>
      <c r="B2444" s="18"/>
      <c r="C2444" s="18"/>
      <c r="D2444" s="18"/>
      <c r="E2444" s="23" t="s">
        <v>2178</v>
      </c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08">
        <v>6.7629999999999999</v>
      </c>
      <c r="T2444" s="208">
        <v>4.0750000000000002</v>
      </c>
      <c r="U2444" s="24"/>
      <c r="V2444" s="24"/>
      <c r="W2444" s="208">
        <v>4.3150000000000004</v>
      </c>
      <c r="X2444" s="24"/>
      <c r="Y2444" s="24"/>
      <c r="Z2444" s="24"/>
      <c r="AA2444" s="24"/>
      <c r="AB2444" s="24"/>
      <c r="AC2444" s="208">
        <v>6.06</v>
      </c>
      <c r="AD2444" s="208">
        <v>2.4329999999999998</v>
      </c>
      <c r="AE2444" s="208">
        <v>4.1269999999999998</v>
      </c>
      <c r="AF2444" s="208">
        <v>3.4260000000000002</v>
      </c>
      <c r="AG2444" s="208">
        <v>1.962</v>
      </c>
      <c r="AH2444" s="208">
        <v>1.41</v>
      </c>
      <c r="AI2444" s="208">
        <v>1.1339999999999999</v>
      </c>
      <c r="AJ2444" s="24"/>
      <c r="AK2444" s="24"/>
      <c r="AL2444" s="24"/>
      <c r="AM2444" s="24"/>
      <c r="AN2444" s="208">
        <v>1.78</v>
      </c>
      <c r="AO2444" s="208">
        <v>2.9129999999999998</v>
      </c>
      <c r="AP2444" s="208">
        <v>2.7559999999999998</v>
      </c>
      <c r="AQ2444" s="208">
        <v>4.0579999999999998</v>
      </c>
      <c r="AR2444" s="208">
        <v>3.242</v>
      </c>
      <c r="AS2444" s="208">
        <v>2.1789999999999998</v>
      </c>
      <c r="AT2444" s="208">
        <v>1.4370000000000001</v>
      </c>
      <c r="AU2444" s="208">
        <v>1.1559999999999999</v>
      </c>
      <c r="AV2444" s="24"/>
      <c r="AW2444" s="24"/>
      <c r="AX2444" s="24"/>
      <c r="AY2444" s="24"/>
      <c r="AZ2444" s="208">
        <v>0.19800000000000001</v>
      </c>
      <c r="BA2444" s="208">
        <v>2.4260000000000002</v>
      </c>
      <c r="BB2444" s="21">
        <f t="shared" si="301"/>
        <v>6.7629999999999999</v>
      </c>
      <c r="BC2444" s="21"/>
      <c r="BD2444" s="22">
        <f t="shared" si="304"/>
        <v>9.09005376344086</v>
      </c>
      <c r="BE2444" s="21"/>
      <c r="BG2444" s="10"/>
      <c r="BH2444" s="21">
        <f t="shared" si="302"/>
        <v>0</v>
      </c>
      <c r="BI2444" s="22">
        <f t="shared" si="302"/>
        <v>6.7629999999999999E-3</v>
      </c>
      <c r="BJ2444" s="21"/>
      <c r="BK2444" s="21">
        <v>0</v>
      </c>
      <c r="BL2444" s="22">
        <v>2.0289000000000001E-2</v>
      </c>
      <c r="BM2444" s="21"/>
      <c r="BN2444" s="21">
        <f t="shared" si="303"/>
        <v>0</v>
      </c>
      <c r="BO2444" s="22">
        <f t="shared" si="303"/>
        <v>8.1156000000000006E-2</v>
      </c>
      <c r="BP2444" s="21">
        <f t="shared" si="303"/>
        <v>0</v>
      </c>
    </row>
    <row r="2445" spans="1:68" ht="21.95" hidden="1" customHeight="1" outlineLevel="1" collapsed="1" x14ac:dyDescent="0.2">
      <c r="A2445" s="10"/>
      <c r="B2445" s="18"/>
      <c r="C2445" s="18"/>
      <c r="D2445" s="18"/>
      <c r="E2445" s="19" t="s">
        <v>72</v>
      </c>
      <c r="F2445" s="20"/>
      <c r="G2445" s="20"/>
      <c r="H2445" s="20"/>
      <c r="I2445" s="20"/>
      <c r="J2445" s="20"/>
      <c r="K2445" s="20"/>
      <c r="L2445" s="20"/>
      <c r="M2445" s="20"/>
      <c r="N2445" s="20"/>
      <c r="O2445" s="20"/>
      <c r="P2445" s="20"/>
      <c r="Q2445" s="20"/>
      <c r="R2445" s="20"/>
      <c r="S2445" s="20"/>
      <c r="T2445" s="20"/>
      <c r="U2445" s="20"/>
      <c r="V2445" s="20"/>
      <c r="W2445" s="20"/>
      <c r="X2445" s="20"/>
      <c r="Y2445" s="20"/>
      <c r="Z2445" s="20"/>
      <c r="AA2445" s="20"/>
      <c r="AB2445" s="20"/>
      <c r="AC2445" s="20"/>
      <c r="AD2445" s="20"/>
      <c r="AE2445" s="20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9">
        <v>0.35299999999999998</v>
      </c>
      <c r="AS2445" s="209">
        <v>0.35099999999999998</v>
      </c>
      <c r="AT2445" s="209">
        <v>0.28199999999999997</v>
      </c>
      <c r="AU2445" s="209">
        <v>9.7000000000000003E-2</v>
      </c>
      <c r="AV2445" s="20"/>
      <c r="AW2445" s="20"/>
      <c r="AX2445" s="20"/>
      <c r="AY2445" s="209">
        <v>8.5000000000000006E-2</v>
      </c>
      <c r="AZ2445" s="209">
        <v>0.21099999999999999</v>
      </c>
      <c r="BA2445" s="209">
        <v>0.42099999999999999</v>
      </c>
      <c r="BB2445" s="21">
        <f t="shared" si="301"/>
        <v>0.42099999999999999</v>
      </c>
      <c r="BC2445" s="21">
        <f>BF2445</f>
        <v>2.4</v>
      </c>
      <c r="BD2445" s="22">
        <f t="shared" si="304"/>
        <v>0.56586021505376338</v>
      </c>
      <c r="BE2445" s="21">
        <f>BC2445-BD2445</f>
        <v>1.8341397849462364</v>
      </c>
      <c r="BF2445" s="2">
        <v>2.4</v>
      </c>
      <c r="BG2445" s="10">
        <v>6</v>
      </c>
      <c r="BH2445" s="21">
        <f t="shared" si="302"/>
        <v>1.7855999999999998E-3</v>
      </c>
      <c r="BI2445" s="22">
        <f t="shared" si="302"/>
        <v>4.2099999999999993E-4</v>
      </c>
      <c r="BJ2445" s="21">
        <f>BH2445-BI2445</f>
        <v>1.3645999999999999E-3</v>
      </c>
      <c r="BK2445" s="21">
        <v>5.3567999999999992E-3</v>
      </c>
      <c r="BL2445" s="22">
        <v>1.2629999999999998E-3</v>
      </c>
      <c r="BM2445" s="21">
        <v>4.0937999999999999E-3</v>
      </c>
      <c r="BN2445" s="21">
        <f t="shared" si="303"/>
        <v>2.1427199999999997E-2</v>
      </c>
      <c r="BO2445" s="22">
        <f t="shared" si="303"/>
        <v>5.0519999999999992E-3</v>
      </c>
      <c r="BP2445" s="21">
        <f t="shared" si="303"/>
        <v>1.6375199999999999E-2</v>
      </c>
    </row>
    <row r="2446" spans="1:68" ht="11.1" hidden="1" customHeight="1" outlineLevel="2" x14ac:dyDescent="0.2">
      <c r="A2446" s="10"/>
      <c r="B2446" s="18"/>
      <c r="C2446" s="18"/>
      <c r="D2446" s="18"/>
      <c r="E2446" s="23" t="s">
        <v>1474</v>
      </c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  <c r="V2446" s="24"/>
      <c r="W2446" s="24"/>
      <c r="X2446" s="24"/>
      <c r="Y2446" s="24"/>
      <c r="Z2446" s="24"/>
      <c r="AA2446" s="24"/>
      <c r="AB2446" s="24"/>
      <c r="AC2446" s="24"/>
      <c r="AD2446" s="24"/>
      <c r="AE2446" s="24"/>
      <c r="AF2446" s="24"/>
      <c r="AG2446" s="24"/>
      <c r="AH2446" s="24"/>
      <c r="AI2446" s="24"/>
      <c r="AJ2446" s="24"/>
      <c r="AK2446" s="24"/>
      <c r="AL2446" s="24"/>
      <c r="AM2446" s="24"/>
      <c r="AN2446" s="24"/>
      <c r="AO2446" s="24"/>
      <c r="AP2446" s="24"/>
      <c r="AQ2446" s="24"/>
      <c r="AR2446" s="208">
        <v>0.35299999999999998</v>
      </c>
      <c r="AS2446" s="208">
        <v>0.35099999999999998</v>
      </c>
      <c r="AT2446" s="208">
        <v>0.28199999999999997</v>
      </c>
      <c r="AU2446" s="208">
        <v>9.7000000000000003E-2</v>
      </c>
      <c r="AV2446" s="24"/>
      <c r="AW2446" s="24"/>
      <c r="AX2446" s="24"/>
      <c r="AY2446" s="208">
        <v>8.5000000000000006E-2</v>
      </c>
      <c r="AZ2446" s="208">
        <v>0.21099999999999999</v>
      </c>
      <c r="BA2446" s="208">
        <v>0.42099999999999999</v>
      </c>
      <c r="BB2446" s="21">
        <f t="shared" si="301"/>
        <v>0.42099999999999999</v>
      </c>
      <c r="BC2446" s="21"/>
      <c r="BD2446" s="22">
        <f t="shared" si="304"/>
        <v>0.56586021505376338</v>
      </c>
      <c r="BE2446" s="21"/>
      <c r="BG2446" s="10"/>
      <c r="BH2446" s="21">
        <f t="shared" si="302"/>
        <v>0</v>
      </c>
      <c r="BI2446" s="22">
        <f t="shared" si="302"/>
        <v>4.2099999999999993E-4</v>
      </c>
      <c r="BJ2446" s="21"/>
      <c r="BK2446" s="21">
        <v>0</v>
      </c>
      <c r="BL2446" s="22">
        <v>1.2629999999999998E-3</v>
      </c>
      <c r="BM2446" s="21"/>
      <c r="BN2446" s="21">
        <f t="shared" si="303"/>
        <v>0</v>
      </c>
      <c r="BO2446" s="22">
        <f t="shared" si="303"/>
        <v>5.0519999999999992E-3</v>
      </c>
      <c r="BP2446" s="21">
        <f t="shared" si="303"/>
        <v>0</v>
      </c>
    </row>
    <row r="2447" spans="1:68" ht="11.1" hidden="1" customHeight="1" outlineLevel="1" collapsed="1" x14ac:dyDescent="0.2">
      <c r="A2447" s="10"/>
      <c r="B2447" s="18"/>
      <c r="C2447" s="18"/>
      <c r="D2447" s="18"/>
      <c r="E2447" s="19" t="s">
        <v>1482</v>
      </c>
      <c r="F2447" s="209">
        <v>4.3099999999999996</v>
      </c>
      <c r="G2447" s="20"/>
      <c r="H2447" s="20"/>
      <c r="I2447" s="20"/>
      <c r="J2447" s="20"/>
      <c r="K2447" s="20"/>
      <c r="L2447" s="20"/>
      <c r="M2447" s="20"/>
      <c r="N2447" s="20"/>
      <c r="O2447" s="209">
        <v>0.49</v>
      </c>
      <c r="P2447" s="209">
        <v>2.347</v>
      </c>
      <c r="Q2447" s="209">
        <v>6.2149999999999999</v>
      </c>
      <c r="R2447" s="209">
        <v>1.476</v>
      </c>
      <c r="S2447" s="209">
        <v>5.3789999999999996</v>
      </c>
      <c r="T2447" s="209">
        <v>5.1429999999999998</v>
      </c>
      <c r="U2447" s="209">
        <v>5.5720000000000001</v>
      </c>
      <c r="V2447" s="209">
        <v>5.18</v>
      </c>
      <c r="W2447" s="209">
        <v>0.40200000000000002</v>
      </c>
      <c r="X2447" s="20"/>
      <c r="Y2447" s="20"/>
      <c r="Z2447" s="20"/>
      <c r="AA2447" s="209">
        <v>0.17699999999999999</v>
      </c>
      <c r="AB2447" s="209">
        <v>0.20699999999999999</v>
      </c>
      <c r="AC2447" s="209">
        <v>0.873</v>
      </c>
      <c r="AD2447" s="209">
        <v>5.5759999999999996</v>
      </c>
      <c r="AE2447" s="209">
        <v>5.9930000000000003</v>
      </c>
      <c r="AF2447" s="209">
        <v>4.3099999999999996</v>
      </c>
      <c r="AG2447" s="209">
        <v>3.294</v>
      </c>
      <c r="AH2447" s="209">
        <v>1.98</v>
      </c>
      <c r="AI2447" s="209">
        <v>1.9059999999999999</v>
      </c>
      <c r="AJ2447" s="20"/>
      <c r="AK2447" s="20"/>
      <c r="AL2447" s="20"/>
      <c r="AM2447" s="20"/>
      <c r="AN2447" s="209">
        <v>1.85</v>
      </c>
      <c r="AO2447" s="209">
        <v>4.3970000000000002</v>
      </c>
      <c r="AP2447" s="209">
        <v>5.8319999999999999</v>
      </c>
      <c r="AQ2447" s="209">
        <v>6.1429999999999998</v>
      </c>
      <c r="AR2447" s="209">
        <v>5.5060000000000002</v>
      </c>
      <c r="AS2447" s="209">
        <v>3.4060000000000001</v>
      </c>
      <c r="AT2447" s="209">
        <v>2.605</v>
      </c>
      <c r="AU2447" s="209">
        <v>0.52</v>
      </c>
      <c r="AV2447" s="20"/>
      <c r="AW2447" s="20"/>
      <c r="AX2447" s="20"/>
      <c r="AY2447" s="209">
        <v>0.89700000000000002</v>
      </c>
      <c r="AZ2447" s="209">
        <v>1.742</v>
      </c>
      <c r="BA2447" s="209">
        <v>2.996</v>
      </c>
      <c r="BB2447" s="21">
        <f t="shared" ref="BB2447:BB2533" si="305">MAX(F2447:BA2447)</f>
        <v>6.2149999999999999</v>
      </c>
      <c r="BC2447" s="21">
        <f>BF2447</f>
        <v>25.2</v>
      </c>
      <c r="BD2447" s="22">
        <f t="shared" si="304"/>
        <v>8.3534946236559122</v>
      </c>
      <c r="BE2447" s="21">
        <f>BC2447-BD2447</f>
        <v>16.846505376344087</v>
      </c>
      <c r="BF2447" s="2">
        <v>25.2</v>
      </c>
      <c r="BG2447" s="10">
        <v>6</v>
      </c>
      <c r="BH2447" s="21">
        <f t="shared" si="302"/>
        <v>1.8748799999999999E-2</v>
      </c>
      <c r="BI2447" s="22">
        <f t="shared" si="302"/>
        <v>6.2149999999999992E-3</v>
      </c>
      <c r="BJ2447" s="21">
        <f>BH2447-BI2447</f>
        <v>1.2533800000000001E-2</v>
      </c>
      <c r="BK2447" s="21">
        <v>5.6246400000000002E-2</v>
      </c>
      <c r="BL2447" s="22">
        <v>1.8644999999999998E-2</v>
      </c>
      <c r="BM2447" s="21">
        <v>3.7601400000000007E-2</v>
      </c>
      <c r="BN2447" s="21">
        <f t="shared" si="303"/>
        <v>0.22498560000000001</v>
      </c>
      <c r="BO2447" s="22">
        <f t="shared" si="303"/>
        <v>7.4579999999999994E-2</v>
      </c>
      <c r="BP2447" s="21">
        <f t="shared" si="303"/>
        <v>0.15040560000000003</v>
      </c>
    </row>
    <row r="2448" spans="1:68" ht="11.1" hidden="1" customHeight="1" outlineLevel="2" x14ac:dyDescent="0.2">
      <c r="A2448" s="10"/>
      <c r="B2448" s="18"/>
      <c r="C2448" s="18"/>
      <c r="D2448" s="18"/>
      <c r="E2448" s="23" t="s">
        <v>2179</v>
      </c>
      <c r="F2448" s="208">
        <v>4.3099999999999996</v>
      </c>
      <c r="G2448" s="24"/>
      <c r="H2448" s="24"/>
      <c r="I2448" s="24"/>
      <c r="J2448" s="24"/>
      <c r="K2448" s="24"/>
      <c r="L2448" s="24"/>
      <c r="M2448" s="24"/>
      <c r="N2448" s="24"/>
      <c r="O2448" s="208">
        <v>0.49</v>
      </c>
      <c r="P2448" s="208">
        <v>2.347</v>
      </c>
      <c r="Q2448" s="208">
        <v>6.2149999999999999</v>
      </c>
      <c r="R2448" s="208">
        <v>1.476</v>
      </c>
      <c r="S2448" s="208">
        <v>5.3789999999999996</v>
      </c>
      <c r="T2448" s="208">
        <v>5.1429999999999998</v>
      </c>
      <c r="U2448" s="208">
        <v>5.5720000000000001</v>
      </c>
      <c r="V2448" s="208">
        <v>5.18</v>
      </c>
      <c r="W2448" s="208">
        <v>0.40200000000000002</v>
      </c>
      <c r="X2448" s="24"/>
      <c r="Y2448" s="24"/>
      <c r="Z2448" s="24"/>
      <c r="AA2448" s="208">
        <v>0.17699999999999999</v>
      </c>
      <c r="AB2448" s="208">
        <v>0.20699999999999999</v>
      </c>
      <c r="AC2448" s="208">
        <v>0.873</v>
      </c>
      <c r="AD2448" s="208">
        <v>5.5759999999999996</v>
      </c>
      <c r="AE2448" s="208">
        <v>5.9930000000000003</v>
      </c>
      <c r="AF2448" s="208">
        <v>4.3099999999999996</v>
      </c>
      <c r="AG2448" s="208">
        <v>3.294</v>
      </c>
      <c r="AH2448" s="208">
        <v>1.98</v>
      </c>
      <c r="AI2448" s="208">
        <v>1.9059999999999999</v>
      </c>
      <c r="AJ2448" s="24"/>
      <c r="AK2448" s="24"/>
      <c r="AL2448" s="24"/>
      <c r="AM2448" s="24"/>
      <c r="AN2448" s="208">
        <v>1.85</v>
      </c>
      <c r="AO2448" s="208">
        <v>4.3970000000000002</v>
      </c>
      <c r="AP2448" s="208">
        <v>5.8319999999999999</v>
      </c>
      <c r="AQ2448" s="208">
        <v>6.1429999999999998</v>
      </c>
      <c r="AR2448" s="208">
        <v>5.5060000000000002</v>
      </c>
      <c r="AS2448" s="208">
        <v>3.4060000000000001</v>
      </c>
      <c r="AT2448" s="208">
        <v>2.605</v>
      </c>
      <c r="AU2448" s="208">
        <v>0.52</v>
      </c>
      <c r="AV2448" s="24"/>
      <c r="AW2448" s="24"/>
      <c r="AX2448" s="24"/>
      <c r="AY2448" s="208">
        <v>0.89700000000000002</v>
      </c>
      <c r="AZ2448" s="208">
        <v>1.742</v>
      </c>
      <c r="BA2448" s="208">
        <v>2.996</v>
      </c>
      <c r="BB2448" s="21">
        <f t="shared" si="305"/>
        <v>6.2149999999999999</v>
      </c>
      <c r="BC2448" s="21"/>
      <c r="BD2448" s="22">
        <f t="shared" si="304"/>
        <v>8.3534946236559122</v>
      </c>
      <c r="BE2448" s="21"/>
      <c r="BG2448" s="10"/>
      <c r="BH2448" s="21">
        <f t="shared" ref="BH2448:BI2534" si="306">(BC2448*24*31/1000000)</f>
        <v>0</v>
      </c>
      <c r="BI2448" s="22">
        <f t="shared" si="306"/>
        <v>6.2149999999999992E-3</v>
      </c>
      <c r="BJ2448" s="21"/>
      <c r="BK2448" s="21">
        <v>0</v>
      </c>
      <c r="BL2448" s="22">
        <v>1.8644999999999998E-2</v>
      </c>
      <c r="BM2448" s="21"/>
      <c r="BN2448" s="21">
        <f t="shared" si="303"/>
        <v>0</v>
      </c>
      <c r="BO2448" s="22">
        <f t="shared" si="303"/>
        <v>7.4579999999999994E-2</v>
      </c>
      <c r="BP2448" s="21">
        <f t="shared" si="303"/>
        <v>0</v>
      </c>
    </row>
    <row r="2449" spans="1:68" ht="11.1" hidden="1" customHeight="1" outlineLevel="1" collapsed="1" x14ac:dyDescent="0.2">
      <c r="A2449" s="10"/>
      <c r="B2449" s="18"/>
      <c r="C2449" s="18"/>
      <c r="D2449" s="18"/>
      <c r="E2449" s="19" t="s">
        <v>2180</v>
      </c>
      <c r="F2449" s="209">
        <v>1.655</v>
      </c>
      <c r="G2449" s="209">
        <v>1.119</v>
      </c>
      <c r="H2449" s="209">
        <v>0.90600000000000003</v>
      </c>
      <c r="I2449" s="240">
        <v>0.60899999999999999</v>
      </c>
      <c r="J2449" s="240"/>
      <c r="K2449" s="209">
        <v>0.28399999999999997</v>
      </c>
      <c r="L2449" s="20"/>
      <c r="M2449" s="20"/>
      <c r="N2449" s="20"/>
      <c r="O2449" s="209">
        <v>0.34599999999999997</v>
      </c>
      <c r="P2449" s="209">
        <v>0.40100000000000002</v>
      </c>
      <c r="Q2449" s="209">
        <v>0.91400000000000003</v>
      </c>
      <c r="R2449" s="209">
        <v>0.95</v>
      </c>
      <c r="S2449" s="209">
        <v>1.1830000000000001</v>
      </c>
      <c r="T2449" s="209">
        <v>1.0840000000000001</v>
      </c>
      <c r="U2449" s="209">
        <v>0.82199999999999995</v>
      </c>
      <c r="V2449" s="209">
        <v>0.47299999999999998</v>
      </c>
      <c r="W2449" s="209">
        <v>0.308</v>
      </c>
      <c r="X2449" s="209">
        <v>1.9E-2</v>
      </c>
      <c r="Y2449" s="20"/>
      <c r="Z2449" s="20"/>
      <c r="AA2449" s="20"/>
      <c r="AB2449" s="209">
        <v>0.81</v>
      </c>
      <c r="AC2449" s="209">
        <v>0.999</v>
      </c>
      <c r="AD2449" s="209">
        <v>1.0349999999999999</v>
      </c>
      <c r="AE2449" s="209">
        <v>1.1519999999999999</v>
      </c>
      <c r="AF2449" s="209">
        <v>1.117</v>
      </c>
      <c r="AG2449" s="209">
        <v>0.59099999999999997</v>
      </c>
      <c r="AH2449" s="209">
        <v>0.35199999999999998</v>
      </c>
      <c r="AI2449" s="209">
        <v>0.26100000000000001</v>
      </c>
      <c r="AJ2449" s="209">
        <v>4.2000000000000003E-2</v>
      </c>
      <c r="AK2449" s="20"/>
      <c r="AL2449" s="20"/>
      <c r="AM2449" s="209">
        <v>0.21</v>
      </c>
      <c r="AN2449" s="209">
        <v>0.51</v>
      </c>
      <c r="AO2449" s="209">
        <v>0.88600000000000001</v>
      </c>
      <c r="AP2449" s="209">
        <v>1.0289999999999999</v>
      </c>
      <c r="AQ2449" s="209">
        <v>1.054</v>
      </c>
      <c r="AR2449" s="209">
        <v>9.5809999999999995</v>
      </c>
      <c r="AS2449" s="209">
        <v>1.3879999999999999</v>
      </c>
      <c r="AT2449" s="209">
        <v>0.87</v>
      </c>
      <c r="AU2449" s="20"/>
      <c r="AV2449" s="20"/>
      <c r="AW2449" s="20"/>
      <c r="AX2449" s="20"/>
      <c r="AY2449" s="209">
        <v>0.193</v>
      </c>
      <c r="AZ2449" s="209">
        <v>0.92200000000000004</v>
      </c>
      <c r="BA2449" s="209">
        <v>1.714</v>
      </c>
      <c r="BB2449" s="21">
        <f>BB2450+BB2451</f>
        <v>10.385999999999999</v>
      </c>
      <c r="BC2449" s="21">
        <f>BD2449</f>
        <v>13.959677419354838</v>
      </c>
      <c r="BD2449" s="22">
        <f t="shared" si="304"/>
        <v>13.959677419354838</v>
      </c>
      <c r="BE2449" s="21">
        <f>BC2449-BD2449</f>
        <v>0</v>
      </c>
      <c r="BF2449" s="2">
        <v>5.13</v>
      </c>
      <c r="BG2449" s="10">
        <v>6</v>
      </c>
      <c r="BH2449" s="21">
        <f t="shared" si="306"/>
        <v>1.0385999999999999E-2</v>
      </c>
      <c r="BI2449" s="22">
        <f t="shared" si="306"/>
        <v>1.0385999999999999E-2</v>
      </c>
      <c r="BJ2449" s="21">
        <f>BH2449-BI2449</f>
        <v>0</v>
      </c>
      <c r="BK2449" s="21">
        <v>3.1157999999999998E-2</v>
      </c>
      <c r="BL2449" s="22">
        <v>3.1157999999999998E-2</v>
      </c>
      <c r="BM2449" s="21">
        <v>0</v>
      </c>
      <c r="BN2449" s="21">
        <f t="shared" si="303"/>
        <v>0.12463199999999999</v>
      </c>
      <c r="BO2449" s="22">
        <f t="shared" si="303"/>
        <v>0.12463199999999999</v>
      </c>
      <c r="BP2449" s="21">
        <f t="shared" si="303"/>
        <v>0</v>
      </c>
    </row>
    <row r="2450" spans="1:68" ht="11.1" hidden="1" customHeight="1" outlineLevel="2" x14ac:dyDescent="0.2">
      <c r="A2450" s="10"/>
      <c r="B2450" s="18"/>
      <c r="C2450" s="18"/>
      <c r="D2450" s="18"/>
      <c r="E2450" s="23" t="s">
        <v>2181</v>
      </c>
      <c r="F2450" s="208">
        <v>1.655</v>
      </c>
      <c r="G2450" s="208">
        <v>1.119</v>
      </c>
      <c r="H2450" s="208">
        <v>0.90600000000000003</v>
      </c>
      <c r="I2450" s="239">
        <v>0.60899999999999999</v>
      </c>
      <c r="J2450" s="239"/>
      <c r="K2450" s="208">
        <v>0.28399999999999997</v>
      </c>
      <c r="L2450" s="24"/>
      <c r="M2450" s="24"/>
      <c r="N2450" s="24"/>
      <c r="O2450" s="208">
        <v>0.34599999999999997</v>
      </c>
      <c r="P2450" s="208">
        <v>0.40100000000000002</v>
      </c>
      <c r="Q2450" s="208">
        <v>0.91400000000000003</v>
      </c>
      <c r="R2450" s="208">
        <v>0.95</v>
      </c>
      <c r="S2450" s="208">
        <v>1.1830000000000001</v>
      </c>
      <c r="T2450" s="208">
        <v>1.0840000000000001</v>
      </c>
      <c r="U2450" s="208">
        <v>0.82199999999999995</v>
      </c>
      <c r="V2450" s="208">
        <v>0.47299999999999998</v>
      </c>
      <c r="W2450" s="208">
        <v>0.308</v>
      </c>
      <c r="X2450" s="208">
        <v>1.9E-2</v>
      </c>
      <c r="Y2450" s="24"/>
      <c r="Z2450" s="24"/>
      <c r="AA2450" s="24"/>
      <c r="AB2450" s="208">
        <v>0.81</v>
      </c>
      <c r="AC2450" s="208">
        <v>0.999</v>
      </c>
      <c r="AD2450" s="208">
        <v>1.0349999999999999</v>
      </c>
      <c r="AE2450" s="208">
        <v>1.1519999999999999</v>
      </c>
      <c r="AF2450" s="208">
        <v>1.117</v>
      </c>
      <c r="AG2450" s="208">
        <v>0.59099999999999997</v>
      </c>
      <c r="AH2450" s="208">
        <v>0.35199999999999998</v>
      </c>
      <c r="AI2450" s="208">
        <v>0.26100000000000001</v>
      </c>
      <c r="AJ2450" s="208">
        <v>4.2000000000000003E-2</v>
      </c>
      <c r="AK2450" s="24"/>
      <c r="AL2450" s="24"/>
      <c r="AM2450" s="208">
        <v>0.21</v>
      </c>
      <c r="AN2450" s="208">
        <v>0.51</v>
      </c>
      <c r="AO2450" s="208">
        <v>0.88600000000000001</v>
      </c>
      <c r="AP2450" s="208">
        <v>1.0289999999999999</v>
      </c>
      <c r="AQ2450" s="208">
        <v>1.054</v>
      </c>
      <c r="AR2450" s="208">
        <v>0.85</v>
      </c>
      <c r="AS2450" s="24"/>
      <c r="AT2450" s="24"/>
      <c r="AU2450" s="24"/>
      <c r="AV2450" s="24"/>
      <c r="AW2450" s="24"/>
      <c r="AX2450" s="24"/>
      <c r="AY2450" s="208">
        <v>0.192</v>
      </c>
      <c r="AZ2450" s="208">
        <v>0.39700000000000002</v>
      </c>
      <c r="BA2450" s="208">
        <v>0.66100000000000003</v>
      </c>
      <c r="BB2450" s="21">
        <f t="shared" si="305"/>
        <v>1.655</v>
      </c>
      <c r="BC2450" s="21"/>
      <c r="BD2450" s="22">
        <f t="shared" si="304"/>
        <v>2.224462365591398</v>
      </c>
      <c r="BE2450" s="21"/>
      <c r="BG2450" s="10"/>
      <c r="BH2450" s="21">
        <f t="shared" si="306"/>
        <v>0</v>
      </c>
      <c r="BI2450" s="22">
        <f t="shared" si="306"/>
        <v>1.655E-3</v>
      </c>
      <c r="BJ2450" s="21"/>
      <c r="BK2450" s="21">
        <v>0</v>
      </c>
      <c r="BL2450" s="22">
        <v>4.9649999999999998E-3</v>
      </c>
      <c r="BM2450" s="21"/>
      <c r="BN2450" s="21">
        <f t="shared" si="303"/>
        <v>0</v>
      </c>
      <c r="BO2450" s="22">
        <f t="shared" si="303"/>
        <v>1.9859999999999999E-2</v>
      </c>
      <c r="BP2450" s="21">
        <f t="shared" si="303"/>
        <v>0</v>
      </c>
    </row>
    <row r="2451" spans="1:68" ht="11.1" hidden="1" customHeight="1" outlineLevel="2" x14ac:dyDescent="0.2">
      <c r="A2451" s="10"/>
      <c r="B2451" s="18"/>
      <c r="C2451" s="18"/>
      <c r="D2451" s="18"/>
      <c r="E2451" s="23" t="s">
        <v>2182</v>
      </c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24"/>
      <c r="Z2451" s="24"/>
      <c r="AA2451" s="24"/>
      <c r="AB2451" s="24"/>
      <c r="AC2451" s="24"/>
      <c r="AD2451" s="24"/>
      <c r="AE2451" s="24"/>
      <c r="AF2451" s="24"/>
      <c r="AG2451" s="24"/>
      <c r="AH2451" s="24"/>
      <c r="AI2451" s="24"/>
      <c r="AJ2451" s="24"/>
      <c r="AK2451" s="24"/>
      <c r="AL2451" s="24"/>
      <c r="AM2451" s="24"/>
      <c r="AN2451" s="24"/>
      <c r="AO2451" s="24"/>
      <c r="AP2451" s="24"/>
      <c r="AQ2451" s="24"/>
      <c r="AR2451" s="208">
        <v>8.7309999999999999</v>
      </c>
      <c r="AS2451" s="208">
        <v>1.3879999999999999</v>
      </c>
      <c r="AT2451" s="208">
        <v>0.87</v>
      </c>
      <c r="AU2451" s="24"/>
      <c r="AV2451" s="24"/>
      <c r="AW2451" s="24"/>
      <c r="AX2451" s="24"/>
      <c r="AY2451" s="208">
        <v>1E-3</v>
      </c>
      <c r="AZ2451" s="208">
        <v>0.52500000000000002</v>
      </c>
      <c r="BA2451" s="208">
        <v>1.0529999999999999</v>
      </c>
      <c r="BB2451" s="21">
        <f t="shared" si="305"/>
        <v>8.7309999999999999</v>
      </c>
      <c r="BC2451" s="21"/>
      <c r="BD2451" s="22">
        <f t="shared" si="304"/>
        <v>11.73521505376344</v>
      </c>
      <c r="BE2451" s="21"/>
      <c r="BG2451" s="10"/>
      <c r="BH2451" s="21">
        <f t="shared" si="306"/>
        <v>0</v>
      </c>
      <c r="BI2451" s="22">
        <f t="shared" si="306"/>
        <v>8.7309999999999992E-3</v>
      </c>
      <c r="BJ2451" s="21"/>
      <c r="BK2451" s="21">
        <v>0</v>
      </c>
      <c r="BL2451" s="22">
        <v>2.6192999999999998E-2</v>
      </c>
      <c r="BM2451" s="21"/>
      <c r="BN2451" s="21">
        <f t="shared" si="303"/>
        <v>0</v>
      </c>
      <c r="BO2451" s="22">
        <f t="shared" si="303"/>
        <v>0.10477199999999999</v>
      </c>
      <c r="BP2451" s="21">
        <f t="shared" si="303"/>
        <v>0</v>
      </c>
    </row>
    <row r="2452" spans="1:68" ht="11.1" hidden="1" customHeight="1" outlineLevel="1" collapsed="1" x14ac:dyDescent="0.2">
      <c r="A2452" s="10"/>
      <c r="B2452" s="18"/>
      <c r="C2452" s="18"/>
      <c r="D2452" s="18"/>
      <c r="E2452" s="19" t="s">
        <v>2183</v>
      </c>
      <c r="F2452" s="20"/>
      <c r="G2452" s="20"/>
      <c r="H2452" s="20"/>
      <c r="I2452" s="20"/>
      <c r="J2452" s="20"/>
      <c r="K2452" s="20"/>
      <c r="L2452" s="20"/>
      <c r="M2452" s="20"/>
      <c r="N2452" s="20"/>
      <c r="O2452" s="20"/>
      <c r="P2452" s="20"/>
      <c r="Q2452" s="20"/>
      <c r="R2452" s="20"/>
      <c r="S2452" s="20"/>
      <c r="T2452" s="20"/>
      <c r="U2452" s="20"/>
      <c r="V2452" s="20"/>
      <c r="W2452" s="20"/>
      <c r="X2452" s="20"/>
      <c r="Y2452" s="20"/>
      <c r="Z2452" s="20"/>
      <c r="AA2452" s="20"/>
      <c r="AB2452" s="20"/>
      <c r="AC2452" s="20"/>
      <c r="AD2452" s="20"/>
      <c r="AE2452" s="209">
        <v>10.57</v>
      </c>
      <c r="AF2452" s="209">
        <v>9.766</v>
      </c>
      <c r="AG2452" s="209">
        <v>6.4939999999999998</v>
      </c>
      <c r="AH2452" s="209">
        <v>5.7279999999999998</v>
      </c>
      <c r="AI2452" s="209">
        <v>4.4669999999999996</v>
      </c>
      <c r="AJ2452" s="209">
        <v>0.59499999999999997</v>
      </c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1">
        <f t="shared" si="305"/>
        <v>10.57</v>
      </c>
      <c r="BC2452" s="21">
        <f>BD2452</f>
        <v>14.206989247311828</v>
      </c>
      <c r="BD2452" s="22">
        <f t="shared" si="304"/>
        <v>14.206989247311828</v>
      </c>
      <c r="BE2452" s="21">
        <f>BC2452-BD2452</f>
        <v>0</v>
      </c>
      <c r="BG2452" s="10">
        <v>6</v>
      </c>
      <c r="BH2452" s="21">
        <f t="shared" si="306"/>
        <v>1.057E-2</v>
      </c>
      <c r="BI2452" s="22">
        <f t="shared" si="306"/>
        <v>1.057E-2</v>
      </c>
      <c r="BJ2452" s="21">
        <f>BH2452-BI2452</f>
        <v>0</v>
      </c>
      <c r="BK2452" s="21">
        <v>3.1710000000000002E-2</v>
      </c>
      <c r="BL2452" s="22">
        <v>3.1710000000000002E-2</v>
      </c>
      <c r="BM2452" s="21">
        <v>0</v>
      </c>
      <c r="BN2452" s="21">
        <f t="shared" si="303"/>
        <v>0.12684000000000001</v>
      </c>
      <c r="BO2452" s="22">
        <f t="shared" si="303"/>
        <v>0.12684000000000001</v>
      </c>
      <c r="BP2452" s="21">
        <f t="shared" si="303"/>
        <v>0</v>
      </c>
    </row>
    <row r="2453" spans="1:68" ht="11.1" hidden="1" customHeight="1" outlineLevel="2" x14ac:dyDescent="0.2">
      <c r="A2453" s="10"/>
      <c r="B2453" s="18"/>
      <c r="C2453" s="18"/>
      <c r="D2453" s="18"/>
      <c r="E2453" s="23" t="s">
        <v>2120</v>
      </c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24"/>
      <c r="Z2453" s="24"/>
      <c r="AA2453" s="24"/>
      <c r="AB2453" s="24"/>
      <c r="AC2453" s="24"/>
      <c r="AD2453" s="24"/>
      <c r="AE2453" s="208">
        <v>10.57</v>
      </c>
      <c r="AF2453" s="208">
        <v>9.766</v>
      </c>
      <c r="AG2453" s="208">
        <v>6.4939999999999998</v>
      </c>
      <c r="AH2453" s="208">
        <v>5.7279999999999998</v>
      </c>
      <c r="AI2453" s="208">
        <v>4.4669999999999996</v>
      </c>
      <c r="AJ2453" s="208">
        <v>0.59499999999999997</v>
      </c>
      <c r="AK2453" s="24"/>
      <c r="AL2453" s="24"/>
      <c r="AM2453" s="24"/>
      <c r="AN2453" s="24"/>
      <c r="AO2453" s="24"/>
      <c r="AP2453" s="24"/>
      <c r="AQ2453" s="24"/>
      <c r="AR2453" s="24"/>
      <c r="AS2453" s="24"/>
      <c r="AT2453" s="24"/>
      <c r="AU2453" s="24"/>
      <c r="AV2453" s="24"/>
      <c r="AW2453" s="24"/>
      <c r="AX2453" s="24"/>
      <c r="AY2453" s="24"/>
      <c r="AZ2453" s="24"/>
      <c r="BA2453" s="24"/>
      <c r="BB2453" s="21">
        <f t="shared" si="305"/>
        <v>10.57</v>
      </c>
      <c r="BC2453" s="21"/>
      <c r="BD2453" s="22">
        <f t="shared" si="304"/>
        <v>14.206989247311828</v>
      </c>
      <c r="BE2453" s="21"/>
      <c r="BG2453" s="10"/>
      <c r="BH2453" s="21">
        <f t="shared" si="306"/>
        <v>0</v>
      </c>
      <c r="BI2453" s="22">
        <f t="shared" si="306"/>
        <v>1.057E-2</v>
      </c>
      <c r="BJ2453" s="21"/>
      <c r="BK2453" s="21">
        <v>0</v>
      </c>
      <c r="BL2453" s="22">
        <v>3.1710000000000002E-2</v>
      </c>
      <c r="BM2453" s="21"/>
      <c r="BN2453" s="21">
        <f t="shared" si="303"/>
        <v>0</v>
      </c>
      <c r="BO2453" s="22">
        <f t="shared" si="303"/>
        <v>0.12684000000000001</v>
      </c>
      <c r="BP2453" s="21">
        <f t="shared" si="303"/>
        <v>0</v>
      </c>
    </row>
    <row r="2454" spans="1:68" ht="11.1" hidden="1" customHeight="1" outlineLevel="1" collapsed="1" x14ac:dyDescent="0.2">
      <c r="A2454" s="10"/>
      <c r="B2454" s="18"/>
      <c r="C2454" s="18"/>
      <c r="D2454" s="18"/>
      <c r="E2454" s="19" t="s">
        <v>2184</v>
      </c>
      <c r="F2454" s="20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9">
        <v>1.353</v>
      </c>
      <c r="AD2454" s="209">
        <v>3.7090000000000001</v>
      </c>
      <c r="AE2454" s="209">
        <v>3.2320000000000002</v>
      </c>
      <c r="AF2454" s="209">
        <v>1.927</v>
      </c>
      <c r="AG2454" s="209">
        <v>2.298</v>
      </c>
      <c r="AH2454" s="209">
        <v>0.86399999999999999</v>
      </c>
      <c r="AI2454" s="209">
        <v>2.4E-2</v>
      </c>
      <c r="AJ2454" s="20"/>
      <c r="AK2454" s="20"/>
      <c r="AL2454" s="20"/>
      <c r="AM2454" s="20"/>
      <c r="AN2454" s="20"/>
      <c r="AO2454" s="209">
        <v>2.613</v>
      </c>
      <c r="AP2454" s="209">
        <v>4.37</v>
      </c>
      <c r="AQ2454" s="209">
        <v>1.837</v>
      </c>
      <c r="AR2454" s="209">
        <v>6.2850000000000001</v>
      </c>
      <c r="AS2454" s="209">
        <v>3.0249999999999999</v>
      </c>
      <c r="AT2454" s="209">
        <v>1.25</v>
      </c>
      <c r="AU2454" s="20"/>
      <c r="AV2454" s="20"/>
      <c r="AW2454" s="20"/>
      <c r="AX2454" s="20"/>
      <c r="AY2454" s="209">
        <v>0.16300000000000001</v>
      </c>
      <c r="AZ2454" s="209">
        <v>0.82499999999999996</v>
      </c>
      <c r="BA2454" s="209">
        <v>2.9020000000000001</v>
      </c>
      <c r="BB2454" s="21">
        <f t="shared" si="305"/>
        <v>6.2850000000000001</v>
      </c>
      <c r="BC2454" s="21">
        <f>BD2454</f>
        <v>8.44758064516129</v>
      </c>
      <c r="BD2454" s="22">
        <f t="shared" si="304"/>
        <v>8.44758064516129</v>
      </c>
      <c r="BE2454" s="21">
        <f>BC2454-BD2454</f>
        <v>0</v>
      </c>
      <c r="BF2454" s="2">
        <v>7.8</v>
      </c>
      <c r="BG2454" s="10">
        <v>6</v>
      </c>
      <c r="BH2454" s="21">
        <f t="shared" si="306"/>
        <v>6.2849999999999998E-3</v>
      </c>
      <c r="BI2454" s="22">
        <f t="shared" si="306"/>
        <v>6.2849999999999998E-3</v>
      </c>
      <c r="BJ2454" s="21">
        <f>BH2454-BI2454</f>
        <v>0</v>
      </c>
      <c r="BK2454" s="21">
        <v>1.8855E-2</v>
      </c>
      <c r="BL2454" s="22">
        <v>1.8855E-2</v>
      </c>
      <c r="BM2454" s="21">
        <v>0</v>
      </c>
      <c r="BN2454" s="21">
        <f t="shared" si="303"/>
        <v>7.5420000000000001E-2</v>
      </c>
      <c r="BO2454" s="22">
        <f t="shared" si="303"/>
        <v>7.5420000000000001E-2</v>
      </c>
      <c r="BP2454" s="21">
        <f t="shared" si="303"/>
        <v>0</v>
      </c>
    </row>
    <row r="2455" spans="1:68" ht="11.1" hidden="1" customHeight="1" outlineLevel="2" x14ac:dyDescent="0.2">
      <c r="A2455" s="10"/>
      <c r="B2455" s="18"/>
      <c r="C2455" s="18"/>
      <c r="D2455" s="18"/>
      <c r="E2455" s="23" t="s">
        <v>2185</v>
      </c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08">
        <v>1.353</v>
      </c>
      <c r="AD2455" s="208">
        <v>3.7090000000000001</v>
      </c>
      <c r="AE2455" s="208">
        <v>3.2320000000000002</v>
      </c>
      <c r="AF2455" s="208">
        <v>1.927</v>
      </c>
      <c r="AG2455" s="208">
        <v>2.298</v>
      </c>
      <c r="AH2455" s="208">
        <v>0.86399999999999999</v>
      </c>
      <c r="AI2455" s="208">
        <v>2.4E-2</v>
      </c>
      <c r="AJ2455" s="24"/>
      <c r="AK2455" s="24"/>
      <c r="AL2455" s="24"/>
      <c r="AM2455" s="24"/>
      <c r="AN2455" s="24"/>
      <c r="AO2455" s="208">
        <v>2.613</v>
      </c>
      <c r="AP2455" s="208">
        <v>4.37</v>
      </c>
      <c r="AQ2455" s="208">
        <v>1.837</v>
      </c>
      <c r="AR2455" s="208">
        <v>6.2850000000000001</v>
      </c>
      <c r="AS2455" s="208">
        <v>3.0249999999999999</v>
      </c>
      <c r="AT2455" s="208">
        <v>1.25</v>
      </c>
      <c r="AU2455" s="24"/>
      <c r="AV2455" s="24"/>
      <c r="AW2455" s="24"/>
      <c r="AX2455" s="24"/>
      <c r="AY2455" s="208">
        <v>0.16300000000000001</v>
      </c>
      <c r="AZ2455" s="208">
        <v>0.82499999999999996</v>
      </c>
      <c r="BA2455" s="208">
        <v>2.9020000000000001</v>
      </c>
      <c r="BB2455" s="21">
        <f t="shared" si="305"/>
        <v>6.2850000000000001</v>
      </c>
      <c r="BC2455" s="21"/>
      <c r="BD2455" s="22">
        <f t="shared" si="304"/>
        <v>8.44758064516129</v>
      </c>
      <c r="BE2455" s="21"/>
      <c r="BG2455" s="10"/>
      <c r="BH2455" s="21">
        <f t="shared" si="306"/>
        <v>0</v>
      </c>
      <c r="BI2455" s="22">
        <f t="shared" si="306"/>
        <v>6.2849999999999998E-3</v>
      </c>
      <c r="BJ2455" s="21"/>
      <c r="BK2455" s="21">
        <v>0</v>
      </c>
      <c r="BL2455" s="22">
        <v>1.8855E-2</v>
      </c>
      <c r="BM2455" s="21"/>
      <c r="BN2455" s="21">
        <f t="shared" si="303"/>
        <v>0</v>
      </c>
      <c r="BO2455" s="22">
        <f t="shared" si="303"/>
        <v>7.5420000000000001E-2</v>
      </c>
      <c r="BP2455" s="21">
        <f t="shared" si="303"/>
        <v>0</v>
      </c>
    </row>
    <row r="2456" spans="1:68" ht="11.1" hidden="1" customHeight="1" outlineLevel="1" collapsed="1" x14ac:dyDescent="0.2">
      <c r="A2456" s="10"/>
      <c r="B2456" s="18"/>
      <c r="C2456" s="18"/>
      <c r="D2456" s="18"/>
      <c r="E2456" s="19" t="s">
        <v>2186</v>
      </c>
      <c r="F2456" s="209">
        <v>2.2610000000000001</v>
      </c>
      <c r="G2456" s="209">
        <v>1.8879999999999999</v>
      </c>
      <c r="H2456" s="209">
        <v>1.3680000000000001</v>
      </c>
      <c r="I2456" s="240">
        <v>1.1299999999999999</v>
      </c>
      <c r="J2456" s="240"/>
      <c r="K2456" s="209">
        <v>0.54</v>
      </c>
      <c r="L2456" s="209">
        <v>0.156</v>
      </c>
      <c r="M2456" s="20"/>
      <c r="N2456" s="20"/>
      <c r="O2456" s="209">
        <v>0.68799999999999994</v>
      </c>
      <c r="P2456" s="209">
        <v>0.875</v>
      </c>
      <c r="Q2456" s="209">
        <v>1.4379999999999999</v>
      </c>
      <c r="R2456" s="209">
        <v>2.0630000000000002</v>
      </c>
      <c r="S2456" s="209">
        <v>2.5</v>
      </c>
      <c r="T2456" s="209">
        <v>2.125</v>
      </c>
      <c r="U2456" s="209">
        <v>3.1920000000000002</v>
      </c>
      <c r="V2456" s="209">
        <v>0.8</v>
      </c>
      <c r="W2456" s="209">
        <v>0.625</v>
      </c>
      <c r="X2456" s="20"/>
      <c r="Y2456" s="209">
        <v>0.184</v>
      </c>
      <c r="Z2456" s="20"/>
      <c r="AA2456" s="20"/>
      <c r="AB2456" s="209">
        <v>1.7250000000000001</v>
      </c>
      <c r="AC2456" s="209">
        <v>1.716</v>
      </c>
      <c r="AD2456" s="209">
        <v>2.4380000000000002</v>
      </c>
      <c r="AE2456" s="209">
        <v>2.25</v>
      </c>
      <c r="AF2456" s="209">
        <v>2.25</v>
      </c>
      <c r="AG2456" s="209">
        <v>0.875</v>
      </c>
      <c r="AH2456" s="209">
        <v>0.875</v>
      </c>
      <c r="AI2456" s="209">
        <v>0.625</v>
      </c>
      <c r="AJ2456" s="209">
        <v>0.17799999999999999</v>
      </c>
      <c r="AK2456" s="20"/>
      <c r="AL2456" s="20"/>
      <c r="AM2456" s="209">
        <v>0.251</v>
      </c>
      <c r="AN2456" s="209">
        <v>0.89900000000000002</v>
      </c>
      <c r="AO2456" s="209">
        <v>1.3</v>
      </c>
      <c r="AP2456" s="209">
        <v>2.1360000000000001</v>
      </c>
      <c r="AQ2456" s="209">
        <v>2.0640000000000001</v>
      </c>
      <c r="AR2456" s="209">
        <v>2.2999999999999998</v>
      </c>
      <c r="AS2456" s="209">
        <v>1.319</v>
      </c>
      <c r="AT2456" s="209">
        <v>0.98099999999999998</v>
      </c>
      <c r="AU2456" s="209">
        <v>0.4</v>
      </c>
      <c r="AV2456" s="20"/>
      <c r="AW2456" s="20"/>
      <c r="AX2456" s="20"/>
      <c r="AY2456" s="209">
        <v>0.36599999999999999</v>
      </c>
      <c r="AZ2456" s="209">
        <v>0.98399999999999999</v>
      </c>
      <c r="BA2456" s="209">
        <v>0.9</v>
      </c>
      <c r="BB2456" s="21">
        <f t="shared" si="305"/>
        <v>3.1920000000000002</v>
      </c>
      <c r="BC2456" s="21">
        <f>BD2456</f>
        <v>4.290322580645161</v>
      </c>
      <c r="BD2456" s="22">
        <f t="shared" si="304"/>
        <v>4.290322580645161</v>
      </c>
      <c r="BE2456" s="21">
        <f>BC2456-BD2456</f>
        <v>0</v>
      </c>
      <c r="BF2456" s="2">
        <v>3.1</v>
      </c>
      <c r="BG2456" s="10">
        <v>6</v>
      </c>
      <c r="BH2456" s="21">
        <f t="shared" si="306"/>
        <v>3.192E-3</v>
      </c>
      <c r="BI2456" s="22">
        <f t="shared" si="306"/>
        <v>3.192E-3</v>
      </c>
      <c r="BJ2456" s="21">
        <f>BH2456-BI2456</f>
        <v>0</v>
      </c>
      <c r="BK2456" s="21">
        <v>9.5759999999999994E-3</v>
      </c>
      <c r="BL2456" s="22">
        <v>9.5759999999999994E-3</v>
      </c>
      <c r="BM2456" s="21">
        <v>0</v>
      </c>
      <c r="BN2456" s="21">
        <f t="shared" si="303"/>
        <v>3.8303999999999998E-2</v>
      </c>
      <c r="BO2456" s="22">
        <f t="shared" si="303"/>
        <v>3.8303999999999998E-2</v>
      </c>
      <c r="BP2456" s="21">
        <f t="shared" si="303"/>
        <v>0</v>
      </c>
    </row>
    <row r="2457" spans="1:68" ht="11.1" hidden="1" customHeight="1" outlineLevel="2" x14ac:dyDescent="0.2">
      <c r="A2457" s="10"/>
      <c r="B2457" s="18"/>
      <c r="C2457" s="18"/>
      <c r="D2457" s="18"/>
      <c r="E2457" s="23" t="s">
        <v>2187</v>
      </c>
      <c r="F2457" s="208">
        <v>2.2610000000000001</v>
      </c>
      <c r="G2457" s="208">
        <v>1.8879999999999999</v>
      </c>
      <c r="H2457" s="208">
        <v>1.3680000000000001</v>
      </c>
      <c r="I2457" s="239">
        <v>1.1299999999999999</v>
      </c>
      <c r="J2457" s="239"/>
      <c r="K2457" s="208">
        <v>0.54</v>
      </c>
      <c r="L2457" s="208">
        <v>0.156</v>
      </c>
      <c r="M2457" s="24"/>
      <c r="N2457" s="24"/>
      <c r="O2457" s="208">
        <v>0.68799999999999994</v>
      </c>
      <c r="P2457" s="208">
        <v>0.875</v>
      </c>
      <c r="Q2457" s="208">
        <v>1.4379999999999999</v>
      </c>
      <c r="R2457" s="208">
        <v>2.0630000000000002</v>
      </c>
      <c r="S2457" s="208">
        <v>2.5</v>
      </c>
      <c r="T2457" s="208">
        <v>2.125</v>
      </c>
      <c r="U2457" s="208">
        <v>3.1920000000000002</v>
      </c>
      <c r="V2457" s="208">
        <v>0.8</v>
      </c>
      <c r="W2457" s="208">
        <v>0.625</v>
      </c>
      <c r="X2457" s="24"/>
      <c r="Y2457" s="208">
        <v>0.184</v>
      </c>
      <c r="Z2457" s="24"/>
      <c r="AA2457" s="24"/>
      <c r="AB2457" s="208">
        <v>1.7250000000000001</v>
      </c>
      <c r="AC2457" s="208">
        <v>1.716</v>
      </c>
      <c r="AD2457" s="208">
        <v>2.4380000000000002</v>
      </c>
      <c r="AE2457" s="208">
        <v>2.25</v>
      </c>
      <c r="AF2457" s="208">
        <v>2.25</v>
      </c>
      <c r="AG2457" s="208">
        <v>0.875</v>
      </c>
      <c r="AH2457" s="208">
        <v>0.875</v>
      </c>
      <c r="AI2457" s="208">
        <v>0.625</v>
      </c>
      <c r="AJ2457" s="208">
        <v>0.17799999999999999</v>
      </c>
      <c r="AK2457" s="24"/>
      <c r="AL2457" s="24"/>
      <c r="AM2457" s="208">
        <v>0.251</v>
      </c>
      <c r="AN2457" s="208">
        <v>0.89900000000000002</v>
      </c>
      <c r="AO2457" s="208">
        <v>1.3</v>
      </c>
      <c r="AP2457" s="208">
        <v>2.1360000000000001</v>
      </c>
      <c r="AQ2457" s="208">
        <v>2.0640000000000001</v>
      </c>
      <c r="AR2457" s="208">
        <v>2.2999999999999998</v>
      </c>
      <c r="AS2457" s="208">
        <v>1.319</v>
      </c>
      <c r="AT2457" s="208">
        <v>0.98099999999999998</v>
      </c>
      <c r="AU2457" s="208">
        <v>0.4</v>
      </c>
      <c r="AV2457" s="24"/>
      <c r="AW2457" s="24"/>
      <c r="AX2457" s="24"/>
      <c r="AY2457" s="208">
        <v>0.36599999999999999</v>
      </c>
      <c r="AZ2457" s="208">
        <v>0.98399999999999999</v>
      </c>
      <c r="BA2457" s="208">
        <v>0.9</v>
      </c>
      <c r="BB2457" s="21">
        <f t="shared" si="305"/>
        <v>3.1920000000000002</v>
      </c>
      <c r="BC2457" s="21"/>
      <c r="BD2457" s="22">
        <f t="shared" si="304"/>
        <v>4.290322580645161</v>
      </c>
      <c r="BE2457" s="21"/>
      <c r="BG2457" s="10"/>
      <c r="BH2457" s="21">
        <f t="shared" si="306"/>
        <v>0</v>
      </c>
      <c r="BI2457" s="22">
        <f t="shared" si="306"/>
        <v>3.192E-3</v>
      </c>
      <c r="BJ2457" s="21"/>
      <c r="BK2457" s="21">
        <v>0</v>
      </c>
      <c r="BL2457" s="22">
        <v>9.5759999999999994E-3</v>
      </c>
      <c r="BM2457" s="21"/>
      <c r="BN2457" s="21">
        <f t="shared" si="303"/>
        <v>0</v>
      </c>
      <c r="BO2457" s="22">
        <f t="shared" si="303"/>
        <v>3.8303999999999998E-2</v>
      </c>
      <c r="BP2457" s="21">
        <f t="shared" si="303"/>
        <v>0</v>
      </c>
    </row>
    <row r="2458" spans="1:68" ht="11.1" hidden="1" customHeight="1" outlineLevel="1" collapsed="1" x14ac:dyDescent="0.2">
      <c r="A2458" s="10"/>
      <c r="B2458" s="18"/>
      <c r="C2458" s="18"/>
      <c r="D2458" s="18"/>
      <c r="E2458" s="19" t="s">
        <v>2188</v>
      </c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/>
      <c r="R2458" s="20"/>
      <c r="S2458" s="20"/>
      <c r="T2458" s="209">
        <v>14.209</v>
      </c>
      <c r="U2458" s="209">
        <v>1.8979999999999999</v>
      </c>
      <c r="V2458" s="209">
        <v>1.4770000000000001</v>
      </c>
      <c r="W2458" s="209">
        <v>0.629</v>
      </c>
      <c r="X2458" s="209">
        <v>4.9000000000000002E-2</v>
      </c>
      <c r="Y2458" s="20"/>
      <c r="Z2458" s="20"/>
      <c r="AA2458" s="20"/>
      <c r="AB2458" s="209">
        <v>1.8420000000000001</v>
      </c>
      <c r="AC2458" s="209">
        <v>2.5579999999999998</v>
      </c>
      <c r="AD2458" s="209">
        <v>3.206</v>
      </c>
      <c r="AE2458" s="209">
        <v>3.2509999999999999</v>
      </c>
      <c r="AF2458" s="209">
        <v>2.8730000000000002</v>
      </c>
      <c r="AG2458" s="209">
        <v>1.786</v>
      </c>
      <c r="AH2458" s="209">
        <v>1.4770000000000001</v>
      </c>
      <c r="AI2458" s="209">
        <v>0.83099999999999996</v>
      </c>
      <c r="AJ2458" s="209">
        <v>5.8000000000000003E-2</v>
      </c>
      <c r="AK2458" s="20"/>
      <c r="AL2458" s="20"/>
      <c r="AM2458" s="209">
        <v>0.57999999999999996</v>
      </c>
      <c r="AN2458" s="209">
        <v>1.327</v>
      </c>
      <c r="AO2458" s="209">
        <v>2.5369999999999999</v>
      </c>
      <c r="AP2458" s="209">
        <v>3.25</v>
      </c>
      <c r="AQ2458" s="209">
        <v>3.1709999999999998</v>
      </c>
      <c r="AR2458" s="209">
        <v>3.2530000000000001</v>
      </c>
      <c r="AS2458" s="209">
        <v>2.2909999999999999</v>
      </c>
      <c r="AT2458" s="209">
        <v>1.613</v>
      </c>
      <c r="AU2458" s="209">
        <v>0.85499999999999998</v>
      </c>
      <c r="AV2458" s="20"/>
      <c r="AW2458" s="20"/>
      <c r="AX2458" s="20"/>
      <c r="AY2458" s="209">
        <v>0.75700000000000001</v>
      </c>
      <c r="AZ2458" s="209">
        <v>1.3069999999999999</v>
      </c>
      <c r="BA2458" s="209">
        <v>2.2719999999999998</v>
      </c>
      <c r="BB2458" s="21">
        <f t="shared" si="305"/>
        <v>14.209</v>
      </c>
      <c r="BC2458" s="21">
        <f>BD2458</f>
        <v>19.098118279569892</v>
      </c>
      <c r="BD2458" s="22">
        <f t="shared" si="304"/>
        <v>19.098118279569892</v>
      </c>
      <c r="BE2458" s="21">
        <f>BC2458-BD2458</f>
        <v>0</v>
      </c>
      <c r="BF2458" s="2">
        <v>8.9</v>
      </c>
      <c r="BG2458" s="10">
        <v>6</v>
      </c>
      <c r="BH2458" s="21">
        <f t="shared" si="306"/>
        <v>1.4208999999999999E-2</v>
      </c>
      <c r="BI2458" s="22">
        <f t="shared" si="306"/>
        <v>1.4208999999999999E-2</v>
      </c>
      <c r="BJ2458" s="21">
        <f>BH2458-BI2458</f>
        <v>0</v>
      </c>
      <c r="BK2458" s="21">
        <v>4.2626999999999998E-2</v>
      </c>
      <c r="BL2458" s="22">
        <v>4.2626999999999998E-2</v>
      </c>
      <c r="BM2458" s="21">
        <v>0</v>
      </c>
      <c r="BN2458" s="21">
        <f t="shared" si="303"/>
        <v>0.17050799999999999</v>
      </c>
      <c r="BO2458" s="22">
        <f t="shared" si="303"/>
        <v>0.17050799999999999</v>
      </c>
      <c r="BP2458" s="21">
        <f t="shared" si="303"/>
        <v>0</v>
      </c>
    </row>
    <row r="2459" spans="1:68" ht="11.1" hidden="1" customHeight="1" outlineLevel="2" x14ac:dyDescent="0.2">
      <c r="A2459" s="10"/>
      <c r="B2459" s="18"/>
      <c r="C2459" s="18"/>
      <c r="D2459" s="18"/>
      <c r="E2459" s="23" t="s">
        <v>2189</v>
      </c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08">
        <v>14.209</v>
      </c>
      <c r="U2459" s="208">
        <v>1.8979999999999999</v>
      </c>
      <c r="V2459" s="208">
        <v>1.4770000000000001</v>
      </c>
      <c r="W2459" s="208">
        <v>0.629</v>
      </c>
      <c r="X2459" s="208">
        <v>4.9000000000000002E-2</v>
      </c>
      <c r="Y2459" s="24"/>
      <c r="Z2459" s="24"/>
      <c r="AA2459" s="24"/>
      <c r="AB2459" s="208">
        <v>1.8420000000000001</v>
      </c>
      <c r="AC2459" s="208">
        <v>2.5579999999999998</v>
      </c>
      <c r="AD2459" s="208">
        <v>3.206</v>
      </c>
      <c r="AE2459" s="208">
        <v>3.2509999999999999</v>
      </c>
      <c r="AF2459" s="208">
        <v>2.8730000000000002</v>
      </c>
      <c r="AG2459" s="208">
        <v>1.786</v>
      </c>
      <c r="AH2459" s="208">
        <v>1.4770000000000001</v>
      </c>
      <c r="AI2459" s="208">
        <v>0.83099999999999996</v>
      </c>
      <c r="AJ2459" s="208">
        <v>5.8000000000000003E-2</v>
      </c>
      <c r="AK2459" s="24"/>
      <c r="AL2459" s="24"/>
      <c r="AM2459" s="208">
        <v>0.57999999999999996</v>
      </c>
      <c r="AN2459" s="208">
        <v>1.327</v>
      </c>
      <c r="AO2459" s="208">
        <v>2.5369999999999999</v>
      </c>
      <c r="AP2459" s="208">
        <v>3.25</v>
      </c>
      <c r="AQ2459" s="208">
        <v>3.1709999999999998</v>
      </c>
      <c r="AR2459" s="208">
        <v>3.2530000000000001</v>
      </c>
      <c r="AS2459" s="208">
        <v>2.2909999999999999</v>
      </c>
      <c r="AT2459" s="208">
        <v>1.613</v>
      </c>
      <c r="AU2459" s="208">
        <v>0.85499999999999998</v>
      </c>
      <c r="AV2459" s="24"/>
      <c r="AW2459" s="24"/>
      <c r="AX2459" s="24"/>
      <c r="AY2459" s="208">
        <v>0.75700000000000001</v>
      </c>
      <c r="AZ2459" s="208">
        <v>1.3069999999999999</v>
      </c>
      <c r="BA2459" s="208">
        <v>2.2719999999999998</v>
      </c>
      <c r="BB2459" s="21">
        <f t="shared" si="305"/>
        <v>14.209</v>
      </c>
      <c r="BC2459" s="21"/>
      <c r="BD2459" s="22">
        <f t="shared" si="304"/>
        <v>19.098118279569892</v>
      </c>
      <c r="BE2459" s="21"/>
      <c r="BG2459" s="10"/>
      <c r="BH2459" s="21">
        <f t="shared" si="306"/>
        <v>0</v>
      </c>
      <c r="BI2459" s="22">
        <f t="shared" si="306"/>
        <v>1.4208999999999999E-2</v>
      </c>
      <c r="BJ2459" s="21"/>
      <c r="BK2459" s="21">
        <v>0</v>
      </c>
      <c r="BL2459" s="22">
        <v>4.2626999999999998E-2</v>
      </c>
      <c r="BM2459" s="21"/>
      <c r="BN2459" s="21">
        <f t="shared" si="303"/>
        <v>0</v>
      </c>
      <c r="BO2459" s="22">
        <f t="shared" si="303"/>
        <v>0.17050799999999999</v>
      </c>
      <c r="BP2459" s="21">
        <f t="shared" si="303"/>
        <v>0</v>
      </c>
    </row>
    <row r="2460" spans="1:68" ht="11.1" hidden="1" customHeight="1" outlineLevel="1" collapsed="1" x14ac:dyDescent="0.2">
      <c r="A2460" s="10"/>
      <c r="B2460" s="18"/>
      <c r="C2460" s="18"/>
      <c r="D2460" s="18"/>
      <c r="E2460" s="19" t="s">
        <v>2190</v>
      </c>
      <c r="F2460" s="209">
        <v>7.7850000000000001</v>
      </c>
      <c r="G2460" s="209">
        <v>4.7279999999999998</v>
      </c>
      <c r="H2460" s="20"/>
      <c r="I2460" s="240">
        <v>6.8710000000000004</v>
      </c>
      <c r="J2460" s="240"/>
      <c r="K2460" s="209">
        <v>1.581</v>
      </c>
      <c r="L2460" s="20"/>
      <c r="M2460" s="20"/>
      <c r="N2460" s="20"/>
      <c r="O2460" s="209">
        <v>0.46800000000000003</v>
      </c>
      <c r="P2460" s="209">
        <v>2.4780000000000002</v>
      </c>
      <c r="Q2460" s="209">
        <v>4.79</v>
      </c>
      <c r="R2460" s="209">
        <v>5.4249999999999998</v>
      </c>
      <c r="S2460" s="209">
        <v>6.3769999999999998</v>
      </c>
      <c r="T2460" s="209">
        <v>5.84</v>
      </c>
      <c r="U2460" s="209">
        <v>9.3019999999999996</v>
      </c>
      <c r="V2460" s="209">
        <v>2.5489999999999999</v>
      </c>
      <c r="W2460" s="209">
        <v>2.5720000000000001</v>
      </c>
      <c r="X2460" s="20"/>
      <c r="Y2460" s="20"/>
      <c r="Z2460" s="20"/>
      <c r="AA2460" s="20"/>
      <c r="AB2460" s="20"/>
      <c r="AC2460" s="209">
        <v>7.617</v>
      </c>
      <c r="AD2460" s="209">
        <v>12.997999999999999</v>
      </c>
      <c r="AE2460" s="209">
        <v>6.181</v>
      </c>
      <c r="AF2460" s="209">
        <v>6.0250000000000004</v>
      </c>
      <c r="AG2460" s="209">
        <v>3.4409999999999998</v>
      </c>
      <c r="AH2460" s="209">
        <v>2.4529999999999998</v>
      </c>
      <c r="AI2460" s="209">
        <v>1.391</v>
      </c>
      <c r="AJ2460" s="20"/>
      <c r="AK2460" s="20"/>
      <c r="AL2460" s="20"/>
      <c r="AM2460" s="20"/>
      <c r="AN2460" s="209">
        <v>2.7909999999999999</v>
      </c>
      <c r="AO2460" s="209">
        <v>5.8780000000000001</v>
      </c>
      <c r="AP2460" s="209">
        <v>6.6040000000000001</v>
      </c>
      <c r="AQ2460" s="209">
        <v>7.0279999999999996</v>
      </c>
      <c r="AR2460" s="209">
        <v>6.6740000000000004</v>
      </c>
      <c r="AS2460" s="209">
        <v>4.82</v>
      </c>
      <c r="AT2460" s="209">
        <v>3.2050000000000001</v>
      </c>
      <c r="AU2460" s="209">
        <v>0.875</v>
      </c>
      <c r="AV2460" s="20"/>
      <c r="AW2460" s="20"/>
      <c r="AX2460" s="20"/>
      <c r="AY2460" s="209">
        <v>0.84899999999999998</v>
      </c>
      <c r="AZ2460" s="209">
        <v>2.0350000000000001</v>
      </c>
      <c r="BA2460" s="209">
        <v>4.3869999999999996</v>
      </c>
      <c r="BB2460" s="21">
        <f t="shared" si="305"/>
        <v>12.997999999999999</v>
      </c>
      <c r="BC2460" s="21">
        <f>BD2460</f>
        <v>17.47043010752688</v>
      </c>
      <c r="BD2460" s="22">
        <f t="shared" si="304"/>
        <v>17.47043010752688</v>
      </c>
      <c r="BE2460" s="21">
        <f>BC2460-BD2460</f>
        <v>0</v>
      </c>
      <c r="BF2460" s="2">
        <v>10.9</v>
      </c>
      <c r="BG2460" s="10">
        <v>6</v>
      </c>
      <c r="BH2460" s="21">
        <f t="shared" si="306"/>
        <v>1.2997999999999997E-2</v>
      </c>
      <c r="BI2460" s="22">
        <f t="shared" si="306"/>
        <v>1.2997999999999997E-2</v>
      </c>
      <c r="BJ2460" s="21">
        <f>BH2460-BI2460</f>
        <v>0</v>
      </c>
      <c r="BK2460" s="21">
        <v>3.8993999999999994E-2</v>
      </c>
      <c r="BL2460" s="22">
        <v>3.8993999999999994E-2</v>
      </c>
      <c r="BM2460" s="21">
        <v>0</v>
      </c>
      <c r="BN2460" s="21">
        <f t="shared" si="303"/>
        <v>0.15597599999999998</v>
      </c>
      <c r="BO2460" s="22">
        <f t="shared" si="303"/>
        <v>0.15597599999999998</v>
      </c>
      <c r="BP2460" s="21">
        <f t="shared" si="303"/>
        <v>0</v>
      </c>
    </row>
    <row r="2461" spans="1:68" ht="11.1" hidden="1" customHeight="1" outlineLevel="2" x14ac:dyDescent="0.2">
      <c r="A2461" s="10"/>
      <c r="B2461" s="18"/>
      <c r="C2461" s="18"/>
      <c r="D2461" s="18"/>
      <c r="E2461" s="23" t="s">
        <v>2191</v>
      </c>
      <c r="F2461" s="208">
        <v>7.7850000000000001</v>
      </c>
      <c r="G2461" s="208">
        <v>4.7279999999999998</v>
      </c>
      <c r="H2461" s="24"/>
      <c r="I2461" s="239">
        <v>6.8710000000000004</v>
      </c>
      <c r="J2461" s="239"/>
      <c r="K2461" s="208">
        <v>1.581</v>
      </c>
      <c r="L2461" s="24"/>
      <c r="M2461" s="24"/>
      <c r="N2461" s="24"/>
      <c r="O2461" s="208">
        <v>0.46800000000000003</v>
      </c>
      <c r="P2461" s="208">
        <v>2.4780000000000002</v>
      </c>
      <c r="Q2461" s="208">
        <v>4.79</v>
      </c>
      <c r="R2461" s="208">
        <v>5.4249999999999998</v>
      </c>
      <c r="S2461" s="208">
        <v>6.3769999999999998</v>
      </c>
      <c r="T2461" s="208">
        <v>5.84</v>
      </c>
      <c r="U2461" s="208">
        <v>9.3019999999999996</v>
      </c>
      <c r="V2461" s="208">
        <v>2.5489999999999999</v>
      </c>
      <c r="W2461" s="208">
        <v>2.5720000000000001</v>
      </c>
      <c r="X2461" s="24"/>
      <c r="Y2461" s="24"/>
      <c r="Z2461" s="24"/>
      <c r="AA2461" s="24"/>
      <c r="AB2461" s="24"/>
      <c r="AC2461" s="208">
        <v>7.617</v>
      </c>
      <c r="AD2461" s="208">
        <v>12.997999999999999</v>
      </c>
      <c r="AE2461" s="208">
        <v>6.181</v>
      </c>
      <c r="AF2461" s="208">
        <v>6.0250000000000004</v>
      </c>
      <c r="AG2461" s="208">
        <v>3.4409999999999998</v>
      </c>
      <c r="AH2461" s="208">
        <v>2.4529999999999998</v>
      </c>
      <c r="AI2461" s="208">
        <v>1.391</v>
      </c>
      <c r="AJ2461" s="24"/>
      <c r="AK2461" s="24"/>
      <c r="AL2461" s="24"/>
      <c r="AM2461" s="24"/>
      <c r="AN2461" s="208">
        <v>2.7909999999999999</v>
      </c>
      <c r="AO2461" s="208">
        <v>5.8780000000000001</v>
      </c>
      <c r="AP2461" s="208">
        <v>6.6040000000000001</v>
      </c>
      <c r="AQ2461" s="208">
        <v>7.0279999999999996</v>
      </c>
      <c r="AR2461" s="208">
        <v>6.6740000000000004</v>
      </c>
      <c r="AS2461" s="208">
        <v>4.82</v>
      </c>
      <c r="AT2461" s="208">
        <v>3.2050000000000001</v>
      </c>
      <c r="AU2461" s="208">
        <v>0.875</v>
      </c>
      <c r="AV2461" s="24"/>
      <c r="AW2461" s="24"/>
      <c r="AX2461" s="24"/>
      <c r="AY2461" s="208">
        <v>0.84899999999999998</v>
      </c>
      <c r="AZ2461" s="208">
        <v>2.0350000000000001</v>
      </c>
      <c r="BA2461" s="208">
        <v>4.3869999999999996</v>
      </c>
      <c r="BB2461" s="21">
        <f t="shared" si="305"/>
        <v>12.997999999999999</v>
      </c>
      <c r="BC2461" s="21"/>
      <c r="BD2461" s="22">
        <f t="shared" si="304"/>
        <v>17.47043010752688</v>
      </c>
      <c r="BE2461" s="21"/>
      <c r="BG2461" s="10"/>
      <c r="BH2461" s="21">
        <f t="shared" si="306"/>
        <v>0</v>
      </c>
      <c r="BI2461" s="22">
        <f t="shared" si="306"/>
        <v>1.2997999999999997E-2</v>
      </c>
      <c r="BJ2461" s="21"/>
      <c r="BK2461" s="21">
        <v>0</v>
      </c>
      <c r="BL2461" s="22">
        <v>3.8993999999999994E-2</v>
      </c>
      <c r="BM2461" s="21"/>
      <c r="BN2461" s="21">
        <f t="shared" si="303"/>
        <v>0</v>
      </c>
      <c r="BO2461" s="22">
        <f t="shared" si="303"/>
        <v>0.15597599999999998</v>
      </c>
      <c r="BP2461" s="21">
        <f t="shared" si="303"/>
        <v>0</v>
      </c>
    </row>
    <row r="2462" spans="1:68" ht="11.1" hidden="1" customHeight="1" outlineLevel="1" collapsed="1" x14ac:dyDescent="0.2">
      <c r="A2462" s="10"/>
      <c r="B2462" s="18"/>
      <c r="C2462" s="18"/>
      <c r="D2462" s="18"/>
      <c r="E2462" s="19" t="s">
        <v>2192</v>
      </c>
      <c r="F2462" s="209">
        <v>10.221</v>
      </c>
      <c r="G2462" s="209">
        <v>6.641</v>
      </c>
      <c r="H2462" s="209">
        <v>4.8259999999999996</v>
      </c>
      <c r="I2462" s="240">
        <v>3.6840000000000002</v>
      </c>
      <c r="J2462" s="240"/>
      <c r="K2462" s="20"/>
      <c r="L2462" s="20"/>
      <c r="M2462" s="20"/>
      <c r="N2462" s="20"/>
      <c r="O2462" s="20"/>
      <c r="P2462" s="20"/>
      <c r="Q2462" s="209">
        <v>5.7249999999999996</v>
      </c>
      <c r="R2462" s="209">
        <v>6.6989999999999998</v>
      </c>
      <c r="S2462" s="209">
        <v>7.5410000000000004</v>
      </c>
      <c r="T2462" s="209">
        <v>7.5350000000000001</v>
      </c>
      <c r="U2462" s="209">
        <v>5.391</v>
      </c>
      <c r="V2462" s="209">
        <v>2.4430000000000001</v>
      </c>
      <c r="W2462" s="209">
        <v>5.8000000000000003E-2</v>
      </c>
      <c r="X2462" s="20"/>
      <c r="Y2462" s="20"/>
      <c r="Z2462" s="20"/>
      <c r="AA2462" s="20"/>
      <c r="AB2462" s="20"/>
      <c r="AC2462" s="209">
        <v>3.847</v>
      </c>
      <c r="AD2462" s="209">
        <v>4.41</v>
      </c>
      <c r="AE2462" s="209">
        <v>7.1520000000000001</v>
      </c>
      <c r="AF2462" s="209">
        <v>1.468</v>
      </c>
      <c r="AG2462" s="209">
        <v>3.1739999999999999</v>
      </c>
      <c r="AH2462" s="209">
        <v>2.0979999999999999</v>
      </c>
      <c r="AI2462" s="20"/>
      <c r="AJ2462" s="20"/>
      <c r="AK2462" s="20"/>
      <c r="AL2462" s="20"/>
      <c r="AM2462" s="20"/>
      <c r="AN2462" s="20"/>
      <c r="AO2462" s="209">
        <v>3.895</v>
      </c>
      <c r="AP2462" s="209">
        <v>5.8070000000000004</v>
      </c>
      <c r="AQ2462" s="209">
        <v>6.266</v>
      </c>
      <c r="AR2462" s="209">
        <v>5.7560000000000002</v>
      </c>
      <c r="AS2462" s="209">
        <v>3.9489999999999998</v>
      </c>
      <c r="AT2462" s="209">
        <v>1.6870000000000001</v>
      </c>
      <c r="AU2462" s="20"/>
      <c r="AV2462" s="20"/>
      <c r="AW2462" s="20"/>
      <c r="AX2462" s="20"/>
      <c r="AY2462" s="20"/>
      <c r="AZ2462" s="209">
        <v>1.4530000000000001</v>
      </c>
      <c r="BA2462" s="209">
        <v>6.0819999999999999</v>
      </c>
      <c r="BB2462" s="21">
        <f t="shared" si="305"/>
        <v>10.221</v>
      </c>
      <c r="BC2462" s="21">
        <f>BD2462</f>
        <v>13.737903225806452</v>
      </c>
      <c r="BD2462" s="22">
        <f t="shared" si="304"/>
        <v>13.737903225806452</v>
      </c>
      <c r="BE2462" s="21">
        <f>BC2462-BD2462</f>
        <v>0</v>
      </c>
      <c r="BF2462" s="2">
        <v>10</v>
      </c>
      <c r="BG2462" s="10">
        <v>6</v>
      </c>
      <c r="BH2462" s="21">
        <f t="shared" si="306"/>
        <v>1.0221000000000003E-2</v>
      </c>
      <c r="BI2462" s="22">
        <f t="shared" si="306"/>
        <v>1.0221000000000003E-2</v>
      </c>
      <c r="BJ2462" s="21">
        <f>BH2462-BI2462</f>
        <v>0</v>
      </c>
      <c r="BK2462" s="21">
        <v>3.066300000000001E-2</v>
      </c>
      <c r="BL2462" s="22">
        <v>3.066300000000001E-2</v>
      </c>
      <c r="BM2462" s="21">
        <v>0</v>
      </c>
      <c r="BN2462" s="21">
        <f t="shared" si="303"/>
        <v>0.12265200000000004</v>
      </c>
      <c r="BO2462" s="22">
        <f t="shared" si="303"/>
        <v>0.12265200000000004</v>
      </c>
      <c r="BP2462" s="21">
        <f t="shared" si="303"/>
        <v>0</v>
      </c>
    </row>
    <row r="2463" spans="1:68" ht="11.1" hidden="1" customHeight="1" outlineLevel="2" x14ac:dyDescent="0.2">
      <c r="A2463" s="10"/>
      <c r="B2463" s="18"/>
      <c r="C2463" s="18"/>
      <c r="D2463" s="18"/>
      <c r="E2463" s="23" t="s">
        <v>2193</v>
      </c>
      <c r="F2463" s="208">
        <v>10.221</v>
      </c>
      <c r="G2463" s="208">
        <v>6.641</v>
      </c>
      <c r="H2463" s="208">
        <v>4.8259999999999996</v>
      </c>
      <c r="I2463" s="239">
        <v>3.6840000000000002</v>
      </c>
      <c r="J2463" s="239"/>
      <c r="K2463" s="24"/>
      <c r="L2463" s="24"/>
      <c r="M2463" s="24"/>
      <c r="N2463" s="24"/>
      <c r="O2463" s="24"/>
      <c r="P2463" s="24"/>
      <c r="Q2463" s="208">
        <v>5.7249999999999996</v>
      </c>
      <c r="R2463" s="208">
        <v>6.6989999999999998</v>
      </c>
      <c r="S2463" s="208">
        <v>7.5410000000000004</v>
      </c>
      <c r="T2463" s="208">
        <v>7.5350000000000001</v>
      </c>
      <c r="U2463" s="208">
        <v>5.391</v>
      </c>
      <c r="V2463" s="208">
        <v>2.4430000000000001</v>
      </c>
      <c r="W2463" s="208">
        <v>5.8000000000000003E-2</v>
      </c>
      <c r="X2463" s="24"/>
      <c r="Y2463" s="24"/>
      <c r="Z2463" s="24"/>
      <c r="AA2463" s="24"/>
      <c r="AB2463" s="24"/>
      <c r="AC2463" s="208">
        <v>3.847</v>
      </c>
      <c r="AD2463" s="208">
        <v>4.41</v>
      </c>
      <c r="AE2463" s="208">
        <v>7.1520000000000001</v>
      </c>
      <c r="AF2463" s="208">
        <v>1.468</v>
      </c>
      <c r="AG2463" s="208">
        <v>3.1739999999999999</v>
      </c>
      <c r="AH2463" s="208">
        <v>2.0979999999999999</v>
      </c>
      <c r="AI2463" s="24"/>
      <c r="AJ2463" s="24"/>
      <c r="AK2463" s="24"/>
      <c r="AL2463" s="24"/>
      <c r="AM2463" s="24"/>
      <c r="AN2463" s="24"/>
      <c r="AO2463" s="208">
        <v>3.895</v>
      </c>
      <c r="AP2463" s="208">
        <v>5.8070000000000004</v>
      </c>
      <c r="AQ2463" s="208">
        <v>6.266</v>
      </c>
      <c r="AR2463" s="208">
        <v>5.7560000000000002</v>
      </c>
      <c r="AS2463" s="208">
        <v>3.9489999999999998</v>
      </c>
      <c r="AT2463" s="208">
        <v>1.6870000000000001</v>
      </c>
      <c r="AU2463" s="24"/>
      <c r="AV2463" s="24"/>
      <c r="AW2463" s="24"/>
      <c r="AX2463" s="24"/>
      <c r="AY2463" s="24"/>
      <c r="AZ2463" s="208">
        <v>1.4530000000000001</v>
      </c>
      <c r="BA2463" s="208">
        <v>6.0819999999999999</v>
      </c>
      <c r="BB2463" s="21">
        <f t="shared" si="305"/>
        <v>10.221</v>
      </c>
      <c r="BC2463" s="21"/>
      <c r="BD2463" s="22">
        <f t="shared" si="304"/>
        <v>13.737903225806452</v>
      </c>
      <c r="BE2463" s="21"/>
      <c r="BG2463" s="10"/>
      <c r="BH2463" s="21">
        <f t="shared" si="306"/>
        <v>0</v>
      </c>
      <c r="BI2463" s="22">
        <f t="shared" si="306"/>
        <v>1.0221000000000003E-2</v>
      </c>
      <c r="BJ2463" s="21"/>
      <c r="BK2463" s="21">
        <v>0</v>
      </c>
      <c r="BL2463" s="22">
        <v>3.066300000000001E-2</v>
      </c>
      <c r="BM2463" s="21"/>
      <c r="BN2463" s="21">
        <f t="shared" si="303"/>
        <v>0</v>
      </c>
      <c r="BO2463" s="22">
        <f t="shared" si="303"/>
        <v>0.12265200000000004</v>
      </c>
      <c r="BP2463" s="21">
        <f t="shared" si="303"/>
        <v>0</v>
      </c>
    </row>
    <row r="2464" spans="1:68" ht="11.1" hidden="1" customHeight="1" outlineLevel="1" collapsed="1" x14ac:dyDescent="0.2">
      <c r="A2464" s="10"/>
      <c r="B2464" s="18"/>
      <c r="C2464" s="18"/>
      <c r="D2464" s="18"/>
      <c r="E2464" s="19" t="s">
        <v>172</v>
      </c>
      <c r="F2464" s="20"/>
      <c r="G2464" s="20"/>
      <c r="H2464" s="20"/>
      <c r="I2464" s="20"/>
      <c r="J2464" s="20"/>
      <c r="K2464" s="20"/>
      <c r="L2464" s="20"/>
      <c r="M2464" s="20"/>
      <c r="N2464" s="20"/>
      <c r="O2464" s="20"/>
      <c r="P2464" s="20"/>
      <c r="Q2464" s="20"/>
      <c r="R2464" s="20"/>
      <c r="S2464" s="20"/>
      <c r="T2464" s="20"/>
      <c r="U2464" s="20"/>
      <c r="V2464" s="20"/>
      <c r="W2464" s="20"/>
      <c r="X2464" s="20"/>
      <c r="Y2464" s="209">
        <v>11.087999999999999</v>
      </c>
      <c r="Z2464" s="20"/>
      <c r="AA2464" s="209">
        <v>2.8000000000000001E-2</v>
      </c>
      <c r="AB2464" s="209">
        <v>1.121</v>
      </c>
      <c r="AC2464" s="20"/>
      <c r="AD2464" s="209">
        <v>3.6280000000000001</v>
      </c>
      <c r="AE2464" s="209">
        <v>2.319</v>
      </c>
      <c r="AF2464" s="209">
        <v>2.2730000000000001</v>
      </c>
      <c r="AG2464" s="209">
        <v>1.655</v>
      </c>
      <c r="AH2464" s="209">
        <v>1.2030000000000001</v>
      </c>
      <c r="AI2464" s="209">
        <v>1.0820000000000001</v>
      </c>
      <c r="AJ2464" s="209">
        <v>0.66500000000000004</v>
      </c>
      <c r="AK2464" s="209">
        <v>0.108</v>
      </c>
      <c r="AL2464" s="20"/>
      <c r="AM2464" s="209">
        <v>0.98199999999999998</v>
      </c>
      <c r="AN2464" s="209">
        <v>1.2070000000000001</v>
      </c>
      <c r="AO2464" s="209">
        <v>1.659</v>
      </c>
      <c r="AP2464" s="209">
        <v>2.879</v>
      </c>
      <c r="AQ2464" s="209">
        <v>2.633</v>
      </c>
      <c r="AR2464" s="209">
        <v>2.7069999999999999</v>
      </c>
      <c r="AS2464" s="209">
        <v>1.8560000000000001</v>
      </c>
      <c r="AT2464" s="209">
        <v>1.1120000000000001</v>
      </c>
      <c r="AU2464" s="209">
        <v>0.77800000000000002</v>
      </c>
      <c r="AV2464" s="20"/>
      <c r="AW2464" s="20"/>
      <c r="AX2464" s="20"/>
      <c r="AY2464" s="20"/>
      <c r="AZ2464" s="209">
        <v>0.80100000000000005</v>
      </c>
      <c r="BA2464" s="209">
        <v>1.7150000000000001</v>
      </c>
      <c r="BB2464" s="21">
        <f t="shared" si="305"/>
        <v>11.087999999999999</v>
      </c>
      <c r="BC2464" s="21">
        <f>BD2464</f>
        <v>14.903225806451612</v>
      </c>
      <c r="BD2464" s="22">
        <f t="shared" si="304"/>
        <v>14.903225806451612</v>
      </c>
      <c r="BE2464" s="21">
        <f>BC2464-BD2464</f>
        <v>0</v>
      </c>
      <c r="BF2464" s="2">
        <v>4</v>
      </c>
      <c r="BG2464" s="10">
        <v>6</v>
      </c>
      <c r="BH2464" s="21">
        <f t="shared" si="306"/>
        <v>1.1087999999999999E-2</v>
      </c>
      <c r="BI2464" s="22">
        <f t="shared" si="306"/>
        <v>1.1087999999999999E-2</v>
      </c>
      <c r="BJ2464" s="21">
        <f>BH2464-BI2464</f>
        <v>0</v>
      </c>
      <c r="BK2464" s="21">
        <v>3.3263999999999995E-2</v>
      </c>
      <c r="BL2464" s="22">
        <v>3.3263999999999995E-2</v>
      </c>
      <c r="BM2464" s="21">
        <v>0</v>
      </c>
      <c r="BN2464" s="21">
        <f t="shared" si="303"/>
        <v>0.13305599999999998</v>
      </c>
      <c r="BO2464" s="22">
        <f t="shared" si="303"/>
        <v>0.13305599999999998</v>
      </c>
      <c r="BP2464" s="21">
        <f t="shared" si="303"/>
        <v>0</v>
      </c>
    </row>
    <row r="2465" spans="1:68" ht="11.1" hidden="1" customHeight="1" outlineLevel="2" x14ac:dyDescent="0.2">
      <c r="A2465" s="10"/>
      <c r="B2465" s="18"/>
      <c r="C2465" s="18"/>
      <c r="D2465" s="18"/>
      <c r="E2465" s="23" t="s">
        <v>2194</v>
      </c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  <c r="V2465" s="24"/>
      <c r="W2465" s="24"/>
      <c r="X2465" s="24"/>
      <c r="Y2465" s="208">
        <v>11.087999999999999</v>
      </c>
      <c r="Z2465" s="24"/>
      <c r="AA2465" s="208">
        <v>2.8000000000000001E-2</v>
      </c>
      <c r="AB2465" s="208">
        <v>1.121</v>
      </c>
      <c r="AC2465" s="24"/>
      <c r="AD2465" s="208">
        <v>3.6280000000000001</v>
      </c>
      <c r="AE2465" s="208">
        <v>2.319</v>
      </c>
      <c r="AF2465" s="208">
        <v>2.2730000000000001</v>
      </c>
      <c r="AG2465" s="208">
        <v>1.655</v>
      </c>
      <c r="AH2465" s="208">
        <v>1.2030000000000001</v>
      </c>
      <c r="AI2465" s="208">
        <v>1.0820000000000001</v>
      </c>
      <c r="AJ2465" s="208">
        <v>0.66500000000000004</v>
      </c>
      <c r="AK2465" s="208">
        <v>0.108</v>
      </c>
      <c r="AL2465" s="24"/>
      <c r="AM2465" s="208">
        <v>0.98199999999999998</v>
      </c>
      <c r="AN2465" s="208">
        <v>1.2070000000000001</v>
      </c>
      <c r="AO2465" s="208">
        <v>1.659</v>
      </c>
      <c r="AP2465" s="208">
        <v>2.879</v>
      </c>
      <c r="AQ2465" s="208">
        <v>2.633</v>
      </c>
      <c r="AR2465" s="208">
        <v>2.7069999999999999</v>
      </c>
      <c r="AS2465" s="208">
        <v>1.8560000000000001</v>
      </c>
      <c r="AT2465" s="208">
        <v>1.1120000000000001</v>
      </c>
      <c r="AU2465" s="208">
        <v>0.77800000000000002</v>
      </c>
      <c r="AV2465" s="24"/>
      <c r="AW2465" s="24"/>
      <c r="AX2465" s="24"/>
      <c r="AY2465" s="24"/>
      <c r="AZ2465" s="208">
        <v>0.80100000000000005</v>
      </c>
      <c r="BA2465" s="208">
        <v>1.7150000000000001</v>
      </c>
      <c r="BB2465" s="21">
        <f t="shared" si="305"/>
        <v>11.087999999999999</v>
      </c>
      <c r="BC2465" s="21"/>
      <c r="BD2465" s="22">
        <f t="shared" si="304"/>
        <v>14.903225806451612</v>
      </c>
      <c r="BE2465" s="21"/>
      <c r="BG2465" s="10"/>
      <c r="BH2465" s="21">
        <f t="shared" si="306"/>
        <v>0</v>
      </c>
      <c r="BI2465" s="22">
        <f t="shared" si="306"/>
        <v>1.1087999999999999E-2</v>
      </c>
      <c r="BJ2465" s="21"/>
      <c r="BK2465" s="21">
        <v>0</v>
      </c>
      <c r="BL2465" s="22">
        <v>3.3263999999999995E-2</v>
      </c>
      <c r="BM2465" s="21"/>
      <c r="BN2465" s="21">
        <f t="shared" si="303"/>
        <v>0</v>
      </c>
      <c r="BO2465" s="22">
        <f t="shared" si="303"/>
        <v>0.13305599999999998</v>
      </c>
      <c r="BP2465" s="21">
        <f t="shared" si="303"/>
        <v>0</v>
      </c>
    </row>
    <row r="2466" spans="1:68" ht="11.1" hidden="1" customHeight="1" outlineLevel="1" collapsed="1" x14ac:dyDescent="0.2">
      <c r="A2466" s="10"/>
      <c r="B2466" s="18"/>
      <c r="C2466" s="18"/>
      <c r="D2466" s="18"/>
      <c r="E2466" s="19" t="s">
        <v>2195</v>
      </c>
      <c r="F2466" s="20"/>
      <c r="G2466" s="20"/>
      <c r="H2466" s="20"/>
      <c r="I2466" s="20"/>
      <c r="J2466" s="20"/>
      <c r="K2466" s="20"/>
      <c r="L2466" s="20"/>
      <c r="M2466" s="20"/>
      <c r="N2466" s="20"/>
      <c r="O2466" s="20"/>
      <c r="P2466" s="20"/>
      <c r="Q2466" s="20"/>
      <c r="R2466" s="20"/>
      <c r="S2466" s="20"/>
      <c r="T2466" s="20"/>
      <c r="U2466" s="20"/>
      <c r="V2466" s="20"/>
      <c r="W2466" s="20"/>
      <c r="X2466" s="20"/>
      <c r="Y2466" s="209"/>
      <c r="Z2466" s="20"/>
      <c r="AA2466" s="209"/>
      <c r="AB2466" s="209"/>
      <c r="AC2466" s="20"/>
      <c r="AD2466" s="209"/>
      <c r="AE2466" s="209"/>
      <c r="AF2466" s="209"/>
      <c r="AG2466" s="209"/>
      <c r="AH2466" s="209"/>
      <c r="AI2466" s="209"/>
      <c r="AJ2466" s="209"/>
      <c r="AK2466" s="209"/>
      <c r="AL2466" s="20"/>
      <c r="AM2466" s="209"/>
      <c r="AN2466" s="209"/>
      <c r="AO2466" s="209"/>
      <c r="AP2466" s="209"/>
      <c r="AQ2466" s="209"/>
      <c r="AR2466" s="209"/>
      <c r="AS2466" s="209"/>
      <c r="AT2466" s="209"/>
      <c r="AU2466" s="209"/>
      <c r="AV2466" s="20"/>
      <c r="AW2466" s="20"/>
      <c r="AX2466" s="20"/>
      <c r="AY2466" s="20"/>
      <c r="AZ2466" s="209"/>
      <c r="BA2466" s="209">
        <f>BA2467</f>
        <v>19.535</v>
      </c>
      <c r="BB2466" s="21">
        <v>6.2809999999999997</v>
      </c>
      <c r="BC2466" s="21">
        <v>19</v>
      </c>
      <c r="BD2466" s="22">
        <f t="shared" si="304"/>
        <v>8.4422043010752681</v>
      </c>
      <c r="BE2466" s="21">
        <f>BC2466-BD2466</f>
        <v>10.557795698924732</v>
      </c>
      <c r="BF2466" s="2">
        <v>19</v>
      </c>
      <c r="BG2466" s="10">
        <v>6</v>
      </c>
      <c r="BH2466" s="21">
        <f t="shared" si="306"/>
        <v>1.4135999999999999E-2</v>
      </c>
      <c r="BI2466" s="22">
        <f t="shared" si="306"/>
        <v>6.2809999999999993E-3</v>
      </c>
      <c r="BJ2466" s="21">
        <f>BH2466-BI2466</f>
        <v>7.8550000000000009E-3</v>
      </c>
      <c r="BK2466" s="21">
        <v>3.3263999999999995E-2</v>
      </c>
      <c r="BL2466" s="22">
        <v>3.3263999999999995E-2</v>
      </c>
      <c r="BM2466" s="21">
        <v>0</v>
      </c>
      <c r="BN2466" s="21">
        <f t="shared" si="303"/>
        <v>0.13305599999999998</v>
      </c>
      <c r="BO2466" s="22">
        <f t="shared" si="303"/>
        <v>0.13305599999999998</v>
      </c>
      <c r="BP2466" s="21">
        <f t="shared" si="303"/>
        <v>0</v>
      </c>
    </row>
    <row r="2467" spans="1:68" ht="11.1" hidden="1" customHeight="1" outlineLevel="2" x14ac:dyDescent="0.25">
      <c r="A2467" s="10"/>
      <c r="B2467" s="18"/>
      <c r="C2467" s="18"/>
      <c r="D2467" s="18"/>
      <c r="E2467" s="23" t="s">
        <v>2196</v>
      </c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208"/>
      <c r="Z2467" s="24"/>
      <c r="AA2467" s="208"/>
      <c r="AB2467" s="208"/>
      <c r="AC2467" s="24"/>
      <c r="AD2467" s="208"/>
      <c r="AE2467" s="208"/>
      <c r="AF2467" s="208"/>
      <c r="AG2467" s="208"/>
      <c r="AH2467" s="208"/>
      <c r="AI2467" s="208"/>
      <c r="AJ2467" s="208"/>
      <c r="AK2467" s="208"/>
      <c r="AL2467" s="24"/>
      <c r="AM2467" s="208"/>
      <c r="AN2467" s="208"/>
      <c r="AO2467" s="208"/>
      <c r="AP2467" s="208"/>
      <c r="AQ2467" s="208"/>
      <c r="AR2467" s="208"/>
      <c r="AS2467" s="208"/>
      <c r="AT2467" s="208"/>
      <c r="AU2467" s="208"/>
      <c r="AV2467" s="24"/>
      <c r="AW2467" s="24"/>
      <c r="AX2467" s="24"/>
      <c r="AY2467" s="24"/>
      <c r="AZ2467" s="208"/>
      <c r="BA2467" s="59">
        <v>19.535</v>
      </c>
      <c r="BB2467" s="21">
        <v>6.2809999999999997</v>
      </c>
      <c r="BC2467" s="21"/>
      <c r="BD2467" s="22">
        <f t="shared" si="304"/>
        <v>8.4422043010752681</v>
      </c>
      <c r="BE2467" s="21"/>
      <c r="BG2467" s="10"/>
      <c r="BH2467" s="21">
        <f t="shared" si="306"/>
        <v>0</v>
      </c>
      <c r="BI2467" s="22">
        <f t="shared" si="306"/>
        <v>6.2809999999999993E-3</v>
      </c>
      <c r="BJ2467" s="21"/>
      <c r="BK2467" s="21">
        <v>0</v>
      </c>
      <c r="BL2467" s="22">
        <v>3.3263999999999995E-2</v>
      </c>
      <c r="BM2467" s="21"/>
      <c r="BN2467" s="21">
        <f t="shared" si="303"/>
        <v>0</v>
      </c>
      <c r="BO2467" s="22">
        <f t="shared" si="303"/>
        <v>0.13305599999999998</v>
      </c>
      <c r="BP2467" s="21">
        <f t="shared" si="303"/>
        <v>0</v>
      </c>
    </row>
    <row r="2468" spans="1:68" ht="11.1" hidden="1" customHeight="1" outlineLevel="1" collapsed="1" x14ac:dyDescent="0.2">
      <c r="A2468" s="10"/>
      <c r="B2468" s="18"/>
      <c r="C2468" s="18"/>
      <c r="D2468" s="18"/>
      <c r="E2468" s="19" t="s">
        <v>2197</v>
      </c>
      <c r="F2468" s="20"/>
      <c r="G2468" s="20"/>
      <c r="H2468" s="20"/>
      <c r="I2468" s="20"/>
      <c r="J2468" s="20"/>
      <c r="K2468" s="20"/>
      <c r="L2468" s="20"/>
      <c r="M2468" s="20"/>
      <c r="N2468" s="20"/>
      <c r="O2468" s="20"/>
      <c r="P2468" s="20"/>
      <c r="Q2468" s="20"/>
      <c r="R2468" s="20"/>
      <c r="S2468" s="20"/>
      <c r="T2468" s="20"/>
      <c r="U2468" s="20"/>
      <c r="V2468" s="20"/>
      <c r="W2468" s="20"/>
      <c r="X2468" s="20"/>
      <c r="Y2468" s="209"/>
      <c r="Z2468" s="20"/>
      <c r="AA2468" s="209"/>
      <c r="AB2468" s="209"/>
      <c r="AC2468" s="20"/>
      <c r="AD2468" s="209"/>
      <c r="AE2468" s="209"/>
      <c r="AF2468" s="209"/>
      <c r="AG2468" s="209"/>
      <c r="AH2468" s="209"/>
      <c r="AI2468" s="209"/>
      <c r="AJ2468" s="209"/>
      <c r="AK2468" s="209"/>
      <c r="AL2468" s="20"/>
      <c r="AM2468" s="209"/>
      <c r="AN2468" s="209"/>
      <c r="AO2468" s="209"/>
      <c r="AP2468" s="209"/>
      <c r="AQ2468" s="209"/>
      <c r="AR2468" s="209"/>
      <c r="AS2468" s="209"/>
      <c r="AT2468" s="209"/>
      <c r="AU2468" s="209"/>
      <c r="AV2468" s="20"/>
      <c r="AW2468" s="20"/>
      <c r="AX2468" s="20"/>
      <c r="AY2468" s="20"/>
      <c r="AZ2468" s="209"/>
      <c r="BA2468" s="209">
        <f>BA2469</f>
        <v>4</v>
      </c>
      <c r="BB2468" s="21">
        <f>MAX(F2468:BA2468)</f>
        <v>4</v>
      </c>
      <c r="BC2468" s="21">
        <v>5.5</v>
      </c>
      <c r="BD2468" s="22">
        <f t="shared" si="304"/>
        <v>5.376344086021505</v>
      </c>
      <c r="BE2468" s="21">
        <f>BC2468-BD2468</f>
        <v>0.12365591397849496</v>
      </c>
      <c r="BF2468" s="2">
        <v>4</v>
      </c>
      <c r="BG2468" s="10">
        <v>6</v>
      </c>
      <c r="BH2468" s="21">
        <f t="shared" si="306"/>
        <v>4.0920000000000002E-3</v>
      </c>
      <c r="BI2468" s="22">
        <f t="shared" si="306"/>
        <v>4.0000000000000001E-3</v>
      </c>
      <c r="BJ2468" s="21">
        <f>BH2468-BI2468</f>
        <v>9.2000000000000068E-5</v>
      </c>
      <c r="BK2468" s="21">
        <v>3.3263999999999995E-2</v>
      </c>
      <c r="BL2468" s="22">
        <v>3.3263999999999995E-2</v>
      </c>
      <c r="BM2468" s="21">
        <v>0</v>
      </c>
      <c r="BN2468" s="21">
        <f t="shared" si="303"/>
        <v>0.13305599999999998</v>
      </c>
      <c r="BO2468" s="22">
        <f t="shared" si="303"/>
        <v>0.13305599999999998</v>
      </c>
      <c r="BP2468" s="21">
        <f t="shared" si="303"/>
        <v>0</v>
      </c>
    </row>
    <row r="2469" spans="1:68" ht="11.1" hidden="1" customHeight="1" outlineLevel="2" x14ac:dyDescent="0.25">
      <c r="A2469" s="10"/>
      <c r="B2469" s="18"/>
      <c r="C2469" s="18"/>
      <c r="D2469" s="18"/>
      <c r="E2469" s="23" t="s">
        <v>2198</v>
      </c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  <c r="V2469" s="24"/>
      <c r="W2469" s="24"/>
      <c r="X2469" s="24"/>
      <c r="Y2469" s="208"/>
      <c r="Z2469" s="24"/>
      <c r="AA2469" s="208"/>
      <c r="AB2469" s="208"/>
      <c r="AC2469" s="24"/>
      <c r="AD2469" s="208"/>
      <c r="AE2469" s="208"/>
      <c r="AF2469" s="208"/>
      <c r="AG2469" s="208"/>
      <c r="AH2469" s="208"/>
      <c r="AI2469" s="208"/>
      <c r="AJ2469" s="208"/>
      <c r="AK2469" s="208"/>
      <c r="AL2469" s="24"/>
      <c r="AM2469" s="208"/>
      <c r="AN2469" s="208"/>
      <c r="AO2469" s="208"/>
      <c r="AP2469" s="208"/>
      <c r="AQ2469" s="208"/>
      <c r="AR2469" s="208"/>
      <c r="AS2469" s="208"/>
      <c r="AT2469" s="208"/>
      <c r="AU2469" s="208"/>
      <c r="AV2469" s="24"/>
      <c r="AW2469" s="24"/>
      <c r="AX2469" s="24"/>
      <c r="AY2469" s="24"/>
      <c r="AZ2469" s="208"/>
      <c r="BA2469" s="59">
        <v>4</v>
      </c>
      <c r="BB2469" s="21">
        <v>4</v>
      </c>
      <c r="BC2469" s="21"/>
      <c r="BD2469" s="22">
        <f t="shared" si="304"/>
        <v>5.376344086021505</v>
      </c>
      <c r="BE2469" s="21"/>
      <c r="BG2469" s="10"/>
      <c r="BH2469" s="21">
        <f t="shared" si="306"/>
        <v>0</v>
      </c>
      <c r="BI2469" s="22">
        <f t="shared" si="306"/>
        <v>4.0000000000000001E-3</v>
      </c>
      <c r="BJ2469" s="21"/>
      <c r="BK2469" s="21">
        <v>0</v>
      </c>
      <c r="BL2469" s="22">
        <v>3.3263999999999995E-2</v>
      </c>
      <c r="BM2469" s="21"/>
      <c r="BN2469" s="21">
        <f t="shared" si="303"/>
        <v>0</v>
      </c>
      <c r="BO2469" s="22">
        <f t="shared" si="303"/>
        <v>0.13305599999999998</v>
      </c>
      <c r="BP2469" s="21">
        <f t="shared" si="303"/>
        <v>0</v>
      </c>
    </row>
    <row r="2470" spans="1:68" ht="11.1" hidden="1" customHeight="1" outlineLevel="1" collapsed="1" x14ac:dyDescent="0.2">
      <c r="A2470" s="10"/>
      <c r="B2470" s="18"/>
      <c r="C2470" s="18"/>
      <c r="D2470" s="18"/>
      <c r="E2470" s="19" t="s">
        <v>2199</v>
      </c>
      <c r="F2470" s="20"/>
      <c r="G2470" s="20"/>
      <c r="H2470" s="20"/>
      <c r="I2470" s="20"/>
      <c r="J2470" s="20"/>
      <c r="K2470" s="20"/>
      <c r="L2470" s="20"/>
      <c r="M2470" s="20"/>
      <c r="N2470" s="20"/>
      <c r="O2470" s="20"/>
      <c r="P2470" s="20"/>
      <c r="Q2470" s="20"/>
      <c r="R2470" s="20"/>
      <c r="S2470" s="20"/>
      <c r="T2470" s="20"/>
      <c r="U2470" s="20"/>
      <c r="V2470" s="20"/>
      <c r="W2470" s="20"/>
      <c r="X2470" s="20"/>
      <c r="Y2470" s="209"/>
      <c r="Z2470" s="20"/>
      <c r="AA2470" s="209"/>
      <c r="AB2470" s="209"/>
      <c r="AC2470" s="20"/>
      <c r="AD2470" s="209"/>
      <c r="AE2470" s="209"/>
      <c r="AF2470" s="209"/>
      <c r="AG2470" s="209"/>
      <c r="AH2470" s="209"/>
      <c r="AI2470" s="209"/>
      <c r="AJ2470" s="209"/>
      <c r="AK2470" s="209"/>
      <c r="AL2470" s="20"/>
      <c r="AM2470" s="209"/>
      <c r="AN2470" s="209"/>
      <c r="AO2470" s="209"/>
      <c r="AP2470" s="209"/>
      <c r="AQ2470" s="209"/>
      <c r="AR2470" s="209"/>
      <c r="AS2470" s="209"/>
      <c r="AT2470" s="209"/>
      <c r="AU2470" s="209"/>
      <c r="AV2470" s="20"/>
      <c r="AW2470" s="20"/>
      <c r="AX2470" s="20"/>
      <c r="AY2470" s="20"/>
      <c r="AZ2470" s="209"/>
      <c r="BA2470" s="209">
        <f>BA2471</f>
        <v>4</v>
      </c>
      <c r="BB2470" s="21">
        <v>2.5059999999999998</v>
      </c>
      <c r="BC2470" s="21">
        <v>4.5</v>
      </c>
      <c r="BD2470" s="22">
        <f t="shared" si="304"/>
        <v>3.368279569892473</v>
      </c>
      <c r="BE2470" s="21">
        <f>BC2470-BD2470</f>
        <v>1.131720430107527</v>
      </c>
      <c r="BF2470" s="2">
        <v>4.5</v>
      </c>
      <c r="BG2470" s="10">
        <v>6</v>
      </c>
      <c r="BH2470" s="21">
        <f t="shared" si="306"/>
        <v>3.3479999999999998E-3</v>
      </c>
      <c r="BI2470" s="22">
        <f t="shared" si="306"/>
        <v>2.506E-3</v>
      </c>
      <c r="BJ2470" s="21">
        <f>BH2470-BI2470</f>
        <v>8.4199999999999987E-4</v>
      </c>
      <c r="BK2470" s="21">
        <v>3.3263999999999995E-2</v>
      </c>
      <c r="BL2470" s="22">
        <v>3.3263999999999995E-2</v>
      </c>
      <c r="BM2470" s="21">
        <v>0</v>
      </c>
      <c r="BN2470" s="21">
        <f t="shared" si="303"/>
        <v>0.13305599999999998</v>
      </c>
      <c r="BO2470" s="22">
        <f t="shared" si="303"/>
        <v>0.13305599999999998</v>
      </c>
      <c r="BP2470" s="21">
        <f t="shared" si="303"/>
        <v>0</v>
      </c>
    </row>
    <row r="2471" spans="1:68" ht="11.1" hidden="1" customHeight="1" outlineLevel="2" x14ac:dyDescent="0.25">
      <c r="A2471" s="10"/>
      <c r="B2471" s="18"/>
      <c r="C2471" s="18"/>
      <c r="D2471" s="18"/>
      <c r="E2471" s="23" t="s">
        <v>2200</v>
      </c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  <c r="V2471" s="24"/>
      <c r="W2471" s="24"/>
      <c r="X2471" s="24"/>
      <c r="Y2471" s="208"/>
      <c r="Z2471" s="24"/>
      <c r="AA2471" s="208"/>
      <c r="AB2471" s="208"/>
      <c r="AC2471" s="24"/>
      <c r="AD2471" s="208"/>
      <c r="AE2471" s="208"/>
      <c r="AF2471" s="208"/>
      <c r="AG2471" s="208"/>
      <c r="AH2471" s="208"/>
      <c r="AI2471" s="208"/>
      <c r="AJ2471" s="208"/>
      <c r="AK2471" s="208"/>
      <c r="AL2471" s="24"/>
      <c r="AM2471" s="208"/>
      <c r="AN2471" s="208"/>
      <c r="AO2471" s="208"/>
      <c r="AP2471" s="208"/>
      <c r="AQ2471" s="208"/>
      <c r="AR2471" s="208"/>
      <c r="AS2471" s="208"/>
      <c r="AT2471" s="208"/>
      <c r="AU2471" s="208"/>
      <c r="AV2471" s="24"/>
      <c r="AW2471" s="24"/>
      <c r="AX2471" s="24"/>
      <c r="AY2471" s="24"/>
      <c r="AZ2471" s="208"/>
      <c r="BA2471" s="59">
        <v>4</v>
      </c>
      <c r="BB2471" s="21">
        <v>2.5059999999999998</v>
      </c>
      <c r="BC2471" s="21"/>
      <c r="BD2471" s="22">
        <f t="shared" si="304"/>
        <v>3.368279569892473</v>
      </c>
      <c r="BE2471" s="21"/>
      <c r="BG2471" s="10"/>
      <c r="BH2471" s="21">
        <f t="shared" si="306"/>
        <v>0</v>
      </c>
      <c r="BI2471" s="22">
        <f t="shared" si="306"/>
        <v>2.506E-3</v>
      </c>
      <c r="BJ2471" s="21"/>
      <c r="BK2471" s="21">
        <v>0</v>
      </c>
      <c r="BL2471" s="22">
        <v>3.3263999999999995E-2</v>
      </c>
      <c r="BM2471" s="21"/>
      <c r="BN2471" s="21">
        <f t="shared" si="303"/>
        <v>0</v>
      </c>
      <c r="BO2471" s="22">
        <f t="shared" si="303"/>
        <v>0.13305599999999998</v>
      </c>
      <c r="BP2471" s="21">
        <f t="shared" si="303"/>
        <v>0</v>
      </c>
    </row>
    <row r="2472" spans="1:68" ht="11.1" hidden="1" customHeight="1" outlineLevel="1" collapsed="1" x14ac:dyDescent="0.2">
      <c r="A2472" s="10"/>
      <c r="B2472" s="18"/>
      <c r="C2472" s="18"/>
      <c r="D2472" s="18"/>
      <c r="E2472" s="19" t="s">
        <v>22</v>
      </c>
      <c r="F2472" s="20"/>
      <c r="G2472" s="20"/>
      <c r="H2472" s="20"/>
      <c r="I2472" s="20"/>
      <c r="J2472" s="20"/>
      <c r="K2472" s="20"/>
      <c r="L2472" s="20"/>
      <c r="M2472" s="20"/>
      <c r="N2472" s="20"/>
      <c r="O2472" s="20"/>
      <c r="P2472" s="20"/>
      <c r="Q2472" s="20"/>
      <c r="R2472" s="20"/>
      <c r="S2472" s="20"/>
      <c r="T2472" s="20"/>
      <c r="U2472" s="20"/>
      <c r="V2472" s="20"/>
      <c r="W2472" s="20"/>
      <c r="X2472" s="20"/>
      <c r="Y2472" s="20"/>
      <c r="Z2472" s="20"/>
      <c r="AA2472" s="20"/>
      <c r="AB2472" s="20"/>
      <c r="AC2472" s="20"/>
      <c r="AD2472" s="20"/>
      <c r="AE2472" s="20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9">
        <v>0.23599999999999999</v>
      </c>
      <c r="BA2472" s="209">
        <v>2.2589999999999999</v>
      </c>
      <c r="BB2472" s="21">
        <f>SUM(BB2473:BB2474)</f>
        <v>17.128</v>
      </c>
      <c r="BC2472" s="18">
        <v>114</v>
      </c>
      <c r="BD2472" s="22">
        <f t="shared" si="304"/>
        <v>23.021505376344088</v>
      </c>
      <c r="BE2472" s="21">
        <f>BC2472-BD2472</f>
        <v>90.978494623655905</v>
      </c>
      <c r="BG2472" s="10">
        <v>4</v>
      </c>
      <c r="BH2472" s="21">
        <f t="shared" si="306"/>
        <v>8.4816000000000003E-2</v>
      </c>
      <c r="BI2472" s="22">
        <f t="shared" si="306"/>
        <v>1.7128000000000001E-2</v>
      </c>
      <c r="BJ2472" s="21">
        <f>BH2472-BI2472</f>
        <v>6.7687999999999998E-2</v>
      </c>
      <c r="BK2472" s="21">
        <v>1.5177599999999999E-2</v>
      </c>
      <c r="BL2472" s="22">
        <v>6.777E-3</v>
      </c>
      <c r="BM2472" s="21">
        <v>8.4005999999999994E-3</v>
      </c>
      <c r="BN2472" s="21">
        <f t="shared" si="303"/>
        <v>6.0710399999999998E-2</v>
      </c>
      <c r="BO2472" s="22">
        <f t="shared" si="303"/>
        <v>2.7108E-2</v>
      </c>
      <c r="BP2472" s="21">
        <f t="shared" si="303"/>
        <v>3.3602399999999998E-2</v>
      </c>
    </row>
    <row r="2473" spans="1:68" ht="11.1" hidden="1" customHeight="1" outlineLevel="2" x14ac:dyDescent="0.2">
      <c r="A2473" s="10"/>
      <c r="B2473" s="18"/>
      <c r="C2473" s="18"/>
      <c r="D2473" s="18"/>
      <c r="E2473" s="23" t="s">
        <v>2201</v>
      </c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  <c r="V2473" s="24"/>
      <c r="W2473" s="24"/>
      <c r="X2473" s="24"/>
      <c r="Y2473" s="24"/>
      <c r="Z2473" s="24"/>
      <c r="AA2473" s="24"/>
      <c r="AB2473" s="24"/>
      <c r="AC2473" s="24"/>
      <c r="AD2473" s="24"/>
      <c r="AE2473" s="24"/>
      <c r="AF2473" s="24"/>
      <c r="AG2473" s="24"/>
      <c r="AH2473" s="24"/>
      <c r="AI2473" s="24"/>
      <c r="AJ2473" s="24"/>
      <c r="AK2473" s="24"/>
      <c r="AL2473" s="24"/>
      <c r="AM2473" s="24"/>
      <c r="AN2473" s="24"/>
      <c r="AO2473" s="24"/>
      <c r="AP2473" s="24"/>
      <c r="AQ2473" s="24"/>
      <c r="AR2473" s="24"/>
      <c r="AS2473" s="24"/>
      <c r="AT2473" s="24"/>
      <c r="AU2473" s="24"/>
      <c r="AV2473" s="24"/>
      <c r="AW2473" s="24"/>
      <c r="AX2473" s="24"/>
      <c r="AY2473" s="24"/>
      <c r="AZ2473" s="208">
        <v>0.23599999999999999</v>
      </c>
      <c r="BA2473" s="208">
        <v>2.2589999999999999</v>
      </c>
      <c r="BB2473" s="21">
        <v>8.2080000000000002</v>
      </c>
      <c r="BC2473" s="18"/>
      <c r="BD2473" s="22">
        <f t="shared" si="304"/>
        <v>11.03225806451613</v>
      </c>
      <c r="BE2473" s="21"/>
      <c r="BG2473" s="10"/>
      <c r="BH2473" s="21">
        <f t="shared" si="306"/>
        <v>0</v>
      </c>
      <c r="BI2473" s="22">
        <f t="shared" si="306"/>
        <v>8.2080000000000018E-3</v>
      </c>
      <c r="BJ2473" s="21"/>
      <c r="BK2473" s="21">
        <v>0</v>
      </c>
      <c r="BL2473" s="22">
        <v>0</v>
      </c>
      <c r="BM2473" s="21">
        <v>0</v>
      </c>
      <c r="BN2473" s="21">
        <f t="shared" ref="BN2473:BP2559" si="307">BK2473*4</f>
        <v>0</v>
      </c>
      <c r="BO2473" s="22">
        <f t="shared" si="307"/>
        <v>0</v>
      </c>
      <c r="BP2473" s="21">
        <f t="shared" si="307"/>
        <v>0</v>
      </c>
    </row>
    <row r="2474" spans="1:68" ht="10.5" hidden="1" customHeight="1" outlineLevel="2" x14ac:dyDescent="0.2">
      <c r="A2474" s="10"/>
      <c r="B2474" s="18"/>
      <c r="C2474" s="18"/>
      <c r="D2474" s="18"/>
      <c r="E2474" s="26" t="s">
        <v>2202</v>
      </c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  <c r="V2474" s="24"/>
      <c r="W2474" s="24"/>
      <c r="X2474" s="24"/>
      <c r="Y2474" s="24"/>
      <c r="Z2474" s="24"/>
      <c r="AA2474" s="24"/>
      <c r="AB2474" s="24"/>
      <c r="AC2474" s="24"/>
      <c r="AD2474" s="24"/>
      <c r="AE2474" s="24"/>
      <c r="AF2474" s="24"/>
      <c r="AG2474" s="24"/>
      <c r="AH2474" s="24"/>
      <c r="AI2474" s="24"/>
      <c r="AJ2474" s="24"/>
      <c r="AK2474" s="24"/>
      <c r="AL2474" s="24"/>
      <c r="AM2474" s="24"/>
      <c r="AN2474" s="24"/>
      <c r="AO2474" s="24"/>
      <c r="AP2474" s="24"/>
      <c r="AQ2474" s="24"/>
      <c r="AR2474" s="208"/>
      <c r="AS2474" s="208"/>
      <c r="AT2474" s="208"/>
      <c r="AU2474" s="208"/>
      <c r="AV2474" s="208"/>
      <c r="AW2474" s="24"/>
      <c r="AX2474" s="24"/>
      <c r="AY2474" s="208"/>
      <c r="AZ2474" s="208"/>
      <c r="BA2474" s="208"/>
      <c r="BB2474" s="21">
        <v>8.92</v>
      </c>
      <c r="BC2474" s="18"/>
      <c r="BD2474" s="22">
        <f t="shared" si="304"/>
        <v>11.989247311827956</v>
      </c>
      <c r="BE2474" s="21"/>
      <c r="BG2474" s="10"/>
      <c r="BH2474" s="21">
        <f t="shared" si="306"/>
        <v>0</v>
      </c>
      <c r="BI2474" s="22">
        <f t="shared" si="306"/>
        <v>8.9200000000000008E-3</v>
      </c>
      <c r="BJ2474" s="21"/>
      <c r="BK2474" s="21"/>
      <c r="BL2474" s="22"/>
      <c r="BM2474" s="21"/>
      <c r="BN2474" s="21"/>
      <c r="BO2474" s="22"/>
      <c r="BP2474" s="21"/>
    </row>
    <row r="2475" spans="1:68" ht="11.1" hidden="1" customHeight="1" outlineLevel="1" x14ac:dyDescent="0.2">
      <c r="A2475" s="10"/>
      <c r="B2475" s="18"/>
      <c r="C2475" s="18"/>
      <c r="D2475" s="18"/>
      <c r="E2475" s="19" t="s">
        <v>2203</v>
      </c>
      <c r="F2475" s="20"/>
      <c r="G2475" s="20"/>
      <c r="H2475" s="20"/>
      <c r="I2475" s="20"/>
      <c r="J2475" s="20"/>
      <c r="K2475" s="20"/>
      <c r="L2475" s="20"/>
      <c r="M2475" s="20"/>
      <c r="N2475" s="20"/>
      <c r="O2475" s="20"/>
      <c r="P2475" s="20"/>
      <c r="Q2475" s="20"/>
      <c r="R2475" s="20"/>
      <c r="S2475" s="20"/>
      <c r="T2475" s="20"/>
      <c r="U2475" s="20"/>
      <c r="V2475" s="20"/>
      <c r="W2475" s="20"/>
      <c r="X2475" s="20"/>
      <c r="Y2475" s="20"/>
      <c r="Z2475" s="20"/>
      <c r="AA2475" s="20"/>
      <c r="AB2475" s="20"/>
      <c r="AC2475" s="20"/>
      <c r="AD2475" s="20"/>
      <c r="AE2475" s="20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9">
        <v>0.23599999999999999</v>
      </c>
      <c r="BA2475" s="209">
        <v>2.2589999999999999</v>
      </c>
      <c r="BB2475" s="21"/>
      <c r="BC2475" s="47">
        <v>84</v>
      </c>
      <c r="BD2475" s="22">
        <f>(BB2475/31/24)*1000</f>
        <v>0</v>
      </c>
      <c r="BE2475" s="21">
        <f>BC2475-BD2475</f>
        <v>84</v>
      </c>
      <c r="BG2475" s="10">
        <v>6</v>
      </c>
      <c r="BH2475" s="28">
        <f>(BC2475*24*31/1000000)</f>
        <v>6.2496000000000003E-2</v>
      </c>
      <c r="BI2475" s="29">
        <v>1.1561759999999999E-2</v>
      </c>
      <c r="BJ2475" s="21">
        <f>BH2475-BI2475</f>
        <v>5.0934240000000006E-2</v>
      </c>
      <c r="BK2475" s="21">
        <v>1.5177599999999999E-2</v>
      </c>
      <c r="BL2475" s="22">
        <v>6.777E-3</v>
      </c>
      <c r="BM2475" s="21">
        <v>8.4005999999999994E-3</v>
      </c>
      <c r="BN2475" s="21">
        <f t="shared" ref="BN2475:BP2478" si="308">BK2475*4</f>
        <v>6.0710399999999998E-2</v>
      </c>
      <c r="BO2475" s="22">
        <f t="shared" si="308"/>
        <v>2.7108E-2</v>
      </c>
      <c r="BP2475" s="21">
        <f t="shared" si="308"/>
        <v>3.3602399999999998E-2</v>
      </c>
    </row>
    <row r="2476" spans="1:68" ht="11.1" customHeight="1" outlineLevel="1" x14ac:dyDescent="0.2">
      <c r="A2476" s="10"/>
      <c r="B2476" s="18"/>
      <c r="C2476" s="18"/>
      <c r="D2476" s="18"/>
      <c r="E2476" s="19" t="s">
        <v>2204</v>
      </c>
      <c r="F2476" s="20"/>
      <c r="G2476" s="20"/>
      <c r="H2476" s="20"/>
      <c r="I2476" s="20"/>
      <c r="J2476" s="20"/>
      <c r="K2476" s="20"/>
      <c r="L2476" s="20"/>
      <c r="M2476" s="20"/>
      <c r="N2476" s="20"/>
      <c r="O2476" s="20"/>
      <c r="P2476" s="20"/>
      <c r="Q2476" s="20"/>
      <c r="R2476" s="20"/>
      <c r="S2476" s="20"/>
      <c r="T2476" s="20"/>
      <c r="U2476" s="20"/>
      <c r="V2476" s="20"/>
      <c r="W2476" s="20"/>
      <c r="X2476" s="20"/>
      <c r="Y2476" s="20"/>
      <c r="Z2476" s="20"/>
      <c r="AA2476" s="20"/>
      <c r="AB2476" s="20"/>
      <c r="AC2476" s="20"/>
      <c r="AD2476" s="20"/>
      <c r="AE2476" s="20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9">
        <v>0.23599999999999999</v>
      </c>
      <c r="BA2476" s="209">
        <v>2.2589999999999999</v>
      </c>
      <c r="BB2476" s="21"/>
      <c r="BC2476" s="47">
        <v>50</v>
      </c>
      <c r="BD2476" s="22">
        <f>(BB2476/31/24)*1000</f>
        <v>0</v>
      </c>
      <c r="BE2476" s="21">
        <f>BC2476-BD2476</f>
        <v>50</v>
      </c>
      <c r="BG2476" s="10">
        <v>7</v>
      </c>
      <c r="BH2476" s="28">
        <f>(BC2476*24*31/1000000)</f>
        <v>3.7199999999999997E-2</v>
      </c>
      <c r="BI2476" s="29">
        <v>1.3764000000000001E-3</v>
      </c>
      <c r="BJ2476" s="21">
        <f>BH2476-BI2476</f>
        <v>3.5823599999999997E-2</v>
      </c>
      <c r="BK2476" s="21">
        <v>1.5177599999999999E-2</v>
      </c>
      <c r="BL2476" s="22">
        <v>6.777E-3</v>
      </c>
      <c r="BM2476" s="21">
        <v>8.4005999999999994E-3</v>
      </c>
      <c r="BN2476" s="21">
        <f t="shared" si="308"/>
        <v>6.0710399999999998E-2</v>
      </c>
      <c r="BO2476" s="22">
        <f t="shared" si="308"/>
        <v>2.7108E-2</v>
      </c>
      <c r="BP2476" s="21">
        <f t="shared" si="308"/>
        <v>3.3602399999999998E-2</v>
      </c>
    </row>
    <row r="2477" spans="1:68" ht="11.1" customHeight="1" outlineLevel="1" x14ac:dyDescent="0.2">
      <c r="A2477" s="10"/>
      <c r="B2477" s="18"/>
      <c r="C2477" s="18"/>
      <c r="D2477" s="18"/>
      <c r="E2477" s="19" t="s">
        <v>2205</v>
      </c>
      <c r="F2477" s="20"/>
      <c r="G2477" s="20"/>
      <c r="H2477" s="20"/>
      <c r="I2477" s="20"/>
      <c r="J2477" s="20"/>
      <c r="K2477" s="20"/>
      <c r="L2477" s="20"/>
      <c r="M2477" s="20"/>
      <c r="N2477" s="20"/>
      <c r="O2477" s="20"/>
      <c r="P2477" s="20"/>
      <c r="Q2477" s="20"/>
      <c r="R2477" s="20"/>
      <c r="S2477" s="20"/>
      <c r="T2477" s="20"/>
      <c r="U2477" s="20"/>
      <c r="V2477" s="20"/>
      <c r="W2477" s="20"/>
      <c r="X2477" s="20"/>
      <c r="Y2477" s="20"/>
      <c r="Z2477" s="20"/>
      <c r="AA2477" s="20"/>
      <c r="AB2477" s="20"/>
      <c r="AC2477" s="20"/>
      <c r="AD2477" s="20"/>
      <c r="AE2477" s="20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9">
        <v>0.23599999999999999</v>
      </c>
      <c r="BA2477" s="209">
        <v>2.2589999999999999</v>
      </c>
      <c r="BB2477" s="21"/>
      <c r="BC2477" s="47">
        <v>14</v>
      </c>
      <c r="BD2477" s="22">
        <f>(BB2477/31/24)*1000</f>
        <v>0</v>
      </c>
      <c r="BE2477" s="21">
        <f>BC2477-BD2477</f>
        <v>14</v>
      </c>
      <c r="BG2477" s="10">
        <v>7</v>
      </c>
      <c r="BH2477" s="28">
        <f>(BC2477*24*31/1000000)</f>
        <v>1.0416E-2</v>
      </c>
      <c r="BI2477" s="29">
        <v>2.0646000000000002E-3</v>
      </c>
      <c r="BJ2477" s="21">
        <f>BH2477-BI2477</f>
        <v>8.3514000000000001E-3</v>
      </c>
      <c r="BK2477" s="21">
        <v>1.5177599999999999E-2</v>
      </c>
      <c r="BL2477" s="22">
        <v>6.777E-3</v>
      </c>
      <c r="BM2477" s="21">
        <v>8.4005999999999994E-3</v>
      </c>
      <c r="BN2477" s="21">
        <f t="shared" si="308"/>
        <v>6.0710399999999998E-2</v>
      </c>
      <c r="BO2477" s="22">
        <f t="shared" si="308"/>
        <v>2.7108E-2</v>
      </c>
      <c r="BP2477" s="21">
        <f t="shared" si="308"/>
        <v>3.3602399999999998E-2</v>
      </c>
    </row>
    <row r="2478" spans="1:68" ht="11.1" customHeight="1" outlineLevel="1" x14ac:dyDescent="0.2">
      <c r="A2478" s="10"/>
      <c r="B2478" s="18"/>
      <c r="C2478" s="18"/>
      <c r="D2478" s="18"/>
      <c r="E2478" s="19" t="s">
        <v>714</v>
      </c>
      <c r="F2478" s="20"/>
      <c r="G2478" s="20"/>
      <c r="H2478" s="20"/>
      <c r="I2478" s="20"/>
      <c r="J2478" s="20"/>
      <c r="K2478" s="20"/>
      <c r="L2478" s="20"/>
      <c r="M2478" s="20"/>
      <c r="N2478" s="20"/>
      <c r="O2478" s="20"/>
      <c r="P2478" s="20"/>
      <c r="Q2478" s="20"/>
      <c r="R2478" s="20"/>
      <c r="S2478" s="20"/>
      <c r="T2478" s="20"/>
      <c r="U2478" s="20"/>
      <c r="V2478" s="20"/>
      <c r="W2478" s="20"/>
      <c r="X2478" s="20"/>
      <c r="Y2478" s="20"/>
      <c r="Z2478" s="20"/>
      <c r="AA2478" s="20"/>
      <c r="AB2478" s="20"/>
      <c r="AC2478" s="20"/>
      <c r="AD2478" s="20"/>
      <c r="AE2478" s="20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9">
        <v>0.23599999999999999</v>
      </c>
      <c r="BA2478" s="209">
        <v>2.2589999999999999</v>
      </c>
      <c r="BB2478" s="21"/>
      <c r="BC2478" s="47">
        <v>11</v>
      </c>
      <c r="BD2478" s="22">
        <f>(BB2478/31/24)*1000</f>
        <v>0</v>
      </c>
      <c r="BE2478" s="21">
        <f>BC2478-BD2478</f>
        <v>11</v>
      </c>
      <c r="BG2478" s="10">
        <v>7</v>
      </c>
      <c r="BH2478" s="28">
        <f>(BC2478*24*31/1000000)</f>
        <v>8.1840000000000003E-3</v>
      </c>
      <c r="BI2478" s="29">
        <v>1.5140400000000001E-3</v>
      </c>
      <c r="BJ2478" s="21">
        <f>BH2478-BI2478</f>
        <v>6.66996E-3</v>
      </c>
      <c r="BK2478" s="21">
        <v>1.5177599999999999E-2</v>
      </c>
      <c r="BL2478" s="22">
        <v>6.777E-3</v>
      </c>
      <c r="BM2478" s="21">
        <v>8.4005999999999994E-3</v>
      </c>
      <c r="BN2478" s="21">
        <f t="shared" si="308"/>
        <v>6.0710399999999998E-2</v>
      </c>
      <c r="BO2478" s="22">
        <f t="shared" si="308"/>
        <v>2.7108E-2</v>
      </c>
      <c r="BP2478" s="21">
        <f t="shared" si="308"/>
        <v>3.3602399999999998E-2</v>
      </c>
    </row>
    <row r="2479" spans="1:68" ht="11.1" hidden="1" customHeight="1" outlineLevel="1" collapsed="1" x14ac:dyDescent="0.2">
      <c r="A2479" s="10"/>
      <c r="B2479" s="18"/>
      <c r="C2479" s="18"/>
      <c r="D2479" s="18"/>
      <c r="E2479" s="19" t="s">
        <v>2206</v>
      </c>
      <c r="F2479" s="20"/>
      <c r="G2479" s="20"/>
      <c r="H2479" s="20"/>
      <c r="I2479" s="20"/>
      <c r="J2479" s="20"/>
      <c r="K2479" s="20"/>
      <c r="L2479" s="20"/>
      <c r="M2479" s="20"/>
      <c r="N2479" s="20"/>
      <c r="O2479" s="20"/>
      <c r="P2479" s="20"/>
      <c r="Q2479" s="20"/>
      <c r="R2479" s="20"/>
      <c r="S2479" s="20"/>
      <c r="T2479" s="20"/>
      <c r="U2479" s="20"/>
      <c r="V2479" s="20"/>
      <c r="W2479" s="20"/>
      <c r="X2479" s="20"/>
      <c r="Y2479" s="209"/>
      <c r="Z2479" s="20"/>
      <c r="AA2479" s="209"/>
      <c r="AB2479" s="209"/>
      <c r="AC2479" s="20"/>
      <c r="AD2479" s="209"/>
      <c r="AE2479" s="209"/>
      <c r="AF2479" s="209"/>
      <c r="AG2479" s="209"/>
      <c r="AH2479" s="209"/>
      <c r="AI2479" s="209"/>
      <c r="AJ2479" s="209"/>
      <c r="AK2479" s="209"/>
      <c r="AL2479" s="20"/>
      <c r="AM2479" s="209"/>
      <c r="AN2479" s="209"/>
      <c r="AO2479" s="209"/>
      <c r="AP2479" s="209"/>
      <c r="AQ2479" s="209"/>
      <c r="AR2479" s="209"/>
      <c r="AS2479" s="209"/>
      <c r="AT2479" s="209"/>
      <c r="AU2479" s="209"/>
      <c r="AV2479" s="20"/>
      <c r="AW2479" s="20"/>
      <c r="AX2479" s="20"/>
      <c r="AY2479" s="20"/>
      <c r="AZ2479" s="209"/>
      <c r="BA2479" s="209"/>
      <c r="BB2479" s="154">
        <v>1.6279999999999999</v>
      </c>
      <c r="BC2479" s="21">
        <v>5.5</v>
      </c>
      <c r="BD2479" s="22">
        <f t="shared" ref="BD2479:BD2486" si="309">(BB2479/31/24)*1000</f>
        <v>2.1881720430107525</v>
      </c>
      <c r="BE2479" s="21"/>
      <c r="BG2479" s="10">
        <v>6</v>
      </c>
      <c r="BH2479" s="21">
        <f>(BC2479*24*31/1000000)</f>
        <v>4.0920000000000002E-3</v>
      </c>
      <c r="BI2479" s="29">
        <v>2.0646000000000002E-3</v>
      </c>
      <c r="BJ2479" s="21">
        <f t="shared" ref="BJ2479:BJ2483" si="310">BH2479-BI2479</f>
        <v>2.0273999999999999E-3</v>
      </c>
      <c r="BK2479" s="21"/>
      <c r="BL2479" s="22"/>
      <c r="BM2479" s="21"/>
      <c r="BN2479" s="21"/>
      <c r="BO2479" s="22"/>
      <c r="BP2479" s="21"/>
    </row>
    <row r="2480" spans="1:68" ht="11.1" hidden="1" customHeight="1" outlineLevel="2" x14ac:dyDescent="0.25">
      <c r="A2480" s="10"/>
      <c r="B2480" s="18"/>
      <c r="C2480" s="18"/>
      <c r="D2480" s="18"/>
      <c r="E2480" s="23" t="s">
        <v>5811</v>
      </c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4"/>
      <c r="X2480" s="24"/>
      <c r="Y2480" s="208"/>
      <c r="Z2480" s="24"/>
      <c r="AA2480" s="208"/>
      <c r="AB2480" s="208"/>
      <c r="AC2480" s="24"/>
      <c r="AD2480" s="208"/>
      <c r="AE2480" s="208"/>
      <c r="AF2480" s="208"/>
      <c r="AG2480" s="208"/>
      <c r="AH2480" s="208"/>
      <c r="AI2480" s="208"/>
      <c r="AJ2480" s="208"/>
      <c r="AK2480" s="208"/>
      <c r="AL2480" s="24"/>
      <c r="AM2480" s="208"/>
      <c r="AN2480" s="208"/>
      <c r="AO2480" s="208"/>
      <c r="AP2480" s="208"/>
      <c r="AQ2480" s="208"/>
      <c r="AR2480" s="208"/>
      <c r="AS2480" s="208"/>
      <c r="AT2480" s="208"/>
      <c r="AU2480" s="208"/>
      <c r="AV2480" s="24"/>
      <c r="AW2480" s="24"/>
      <c r="AX2480" s="24"/>
      <c r="AY2480" s="24"/>
      <c r="AZ2480" s="208"/>
      <c r="BA2480" s="59"/>
      <c r="BB2480" s="21"/>
      <c r="BC2480" s="21"/>
      <c r="BD2480" s="22">
        <f t="shared" si="309"/>
        <v>0</v>
      </c>
      <c r="BE2480" s="21"/>
      <c r="BG2480" s="10"/>
      <c r="BH2480" s="21"/>
      <c r="BI2480" s="29"/>
      <c r="BJ2480" s="21"/>
      <c r="BK2480" s="21"/>
      <c r="BL2480" s="22"/>
      <c r="BM2480" s="21"/>
      <c r="BN2480" s="21"/>
      <c r="BO2480" s="22"/>
      <c r="BP2480" s="21"/>
    </row>
    <row r="2481" spans="1:68" ht="11.1" hidden="1" customHeight="1" outlineLevel="1" collapsed="1" x14ac:dyDescent="0.2">
      <c r="A2481" s="10"/>
      <c r="B2481" s="18"/>
      <c r="C2481" s="18"/>
      <c r="D2481" s="18"/>
      <c r="E2481" s="19" t="s">
        <v>2207</v>
      </c>
      <c r="F2481" s="20"/>
      <c r="G2481" s="20"/>
      <c r="H2481" s="20"/>
      <c r="I2481" s="20"/>
      <c r="J2481" s="20"/>
      <c r="K2481" s="20"/>
      <c r="L2481" s="20"/>
      <c r="M2481" s="20"/>
      <c r="N2481" s="20"/>
      <c r="O2481" s="20"/>
      <c r="P2481" s="20"/>
      <c r="Q2481" s="20"/>
      <c r="R2481" s="20"/>
      <c r="S2481" s="20"/>
      <c r="T2481" s="20"/>
      <c r="U2481" s="20"/>
      <c r="V2481" s="20"/>
      <c r="W2481" s="20"/>
      <c r="X2481" s="20"/>
      <c r="Y2481" s="209"/>
      <c r="Z2481" s="20"/>
      <c r="AA2481" s="209"/>
      <c r="AB2481" s="209"/>
      <c r="AC2481" s="20"/>
      <c r="AD2481" s="209"/>
      <c r="AE2481" s="209"/>
      <c r="AF2481" s="209"/>
      <c r="AG2481" s="209"/>
      <c r="AH2481" s="209"/>
      <c r="AI2481" s="209"/>
      <c r="AJ2481" s="209"/>
      <c r="AK2481" s="209"/>
      <c r="AL2481" s="20"/>
      <c r="AM2481" s="209"/>
      <c r="AN2481" s="209"/>
      <c r="AO2481" s="209"/>
      <c r="AP2481" s="209"/>
      <c r="AQ2481" s="209"/>
      <c r="AR2481" s="209"/>
      <c r="AS2481" s="209"/>
      <c r="AT2481" s="209"/>
      <c r="AU2481" s="209"/>
      <c r="AV2481" s="20"/>
      <c r="AW2481" s="20"/>
      <c r="AX2481" s="20"/>
      <c r="AY2481" s="20"/>
      <c r="AZ2481" s="209"/>
      <c r="BA2481" s="209"/>
      <c r="BB2481" s="154">
        <v>15.073</v>
      </c>
      <c r="BC2481" s="21">
        <v>11.5</v>
      </c>
      <c r="BD2481" s="22">
        <f t="shared" si="309"/>
        <v>20.259408602150536</v>
      </c>
      <c r="BE2481" s="21"/>
      <c r="BG2481" s="10">
        <v>6</v>
      </c>
      <c r="BH2481" s="21">
        <f t="shared" ref="BH2481:BH2483" si="311">(BC2481*24*31/1000000)</f>
        <v>8.5559999999999994E-3</v>
      </c>
      <c r="BI2481" s="29">
        <v>2.0646000000000002E-3</v>
      </c>
      <c r="BJ2481" s="21">
        <f t="shared" si="310"/>
        <v>6.4913999999999996E-3</v>
      </c>
      <c r="BK2481" s="21"/>
      <c r="BL2481" s="22"/>
      <c r="BM2481" s="21"/>
      <c r="BN2481" s="21"/>
      <c r="BO2481" s="22"/>
      <c r="BP2481" s="21"/>
    </row>
    <row r="2482" spans="1:68" ht="11.1" hidden="1" customHeight="1" outlineLevel="2" x14ac:dyDescent="0.25">
      <c r="A2482" s="10"/>
      <c r="B2482" s="18"/>
      <c r="C2482" s="18"/>
      <c r="D2482" s="18"/>
      <c r="E2482" s="23" t="s">
        <v>5812</v>
      </c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  <c r="V2482" s="24"/>
      <c r="W2482" s="24"/>
      <c r="X2482" s="24"/>
      <c r="Y2482" s="208"/>
      <c r="Z2482" s="24"/>
      <c r="AA2482" s="208"/>
      <c r="AB2482" s="208"/>
      <c r="AC2482" s="24"/>
      <c r="AD2482" s="208"/>
      <c r="AE2482" s="208"/>
      <c r="AF2482" s="208"/>
      <c r="AG2482" s="208"/>
      <c r="AH2482" s="208"/>
      <c r="AI2482" s="208"/>
      <c r="AJ2482" s="208"/>
      <c r="AK2482" s="208"/>
      <c r="AL2482" s="24"/>
      <c r="AM2482" s="208"/>
      <c r="AN2482" s="208"/>
      <c r="AO2482" s="208"/>
      <c r="AP2482" s="208"/>
      <c r="AQ2482" s="208"/>
      <c r="AR2482" s="208"/>
      <c r="AS2482" s="208"/>
      <c r="AT2482" s="208"/>
      <c r="AU2482" s="208"/>
      <c r="AV2482" s="24"/>
      <c r="AW2482" s="24"/>
      <c r="AX2482" s="24"/>
      <c r="AY2482" s="24"/>
      <c r="AZ2482" s="208"/>
      <c r="BA2482" s="59"/>
      <c r="BB2482" s="21"/>
      <c r="BC2482" s="21"/>
      <c r="BD2482" s="22">
        <f t="shared" si="309"/>
        <v>0</v>
      </c>
      <c r="BE2482" s="21"/>
      <c r="BG2482" s="10"/>
      <c r="BH2482" s="21"/>
      <c r="BI2482" s="29"/>
      <c r="BJ2482" s="21"/>
      <c r="BK2482" s="21"/>
      <c r="BL2482" s="22"/>
      <c r="BM2482" s="21"/>
      <c r="BN2482" s="21"/>
      <c r="BO2482" s="22"/>
      <c r="BP2482" s="21"/>
    </row>
    <row r="2483" spans="1:68" ht="11.1" hidden="1" customHeight="1" outlineLevel="1" collapsed="1" x14ac:dyDescent="0.2">
      <c r="A2483" s="10"/>
      <c r="B2483" s="18"/>
      <c r="C2483" s="18"/>
      <c r="D2483" s="18"/>
      <c r="E2483" s="19" t="s">
        <v>2208</v>
      </c>
      <c r="F2483" s="20"/>
      <c r="G2483" s="20"/>
      <c r="H2483" s="20"/>
      <c r="I2483" s="20"/>
      <c r="J2483" s="20"/>
      <c r="K2483" s="20"/>
      <c r="L2483" s="20"/>
      <c r="M2483" s="20"/>
      <c r="N2483" s="20"/>
      <c r="O2483" s="20"/>
      <c r="P2483" s="20"/>
      <c r="Q2483" s="20"/>
      <c r="R2483" s="20"/>
      <c r="S2483" s="20"/>
      <c r="T2483" s="20"/>
      <c r="U2483" s="20"/>
      <c r="V2483" s="20"/>
      <c r="W2483" s="20"/>
      <c r="X2483" s="20"/>
      <c r="Y2483" s="209"/>
      <c r="Z2483" s="20"/>
      <c r="AA2483" s="209"/>
      <c r="AB2483" s="209"/>
      <c r="AC2483" s="20"/>
      <c r="AD2483" s="209"/>
      <c r="AE2483" s="209"/>
      <c r="AF2483" s="209"/>
      <c r="AG2483" s="209"/>
      <c r="AH2483" s="209"/>
      <c r="AI2483" s="209"/>
      <c r="AJ2483" s="209"/>
      <c r="AK2483" s="209"/>
      <c r="AL2483" s="20"/>
      <c r="AM2483" s="209"/>
      <c r="AN2483" s="209"/>
      <c r="AO2483" s="209"/>
      <c r="AP2483" s="209"/>
      <c r="AQ2483" s="209"/>
      <c r="AR2483" s="209"/>
      <c r="AS2483" s="209"/>
      <c r="AT2483" s="209"/>
      <c r="AU2483" s="209"/>
      <c r="AV2483" s="20"/>
      <c r="AW2483" s="20"/>
      <c r="AX2483" s="20"/>
      <c r="AY2483" s="20"/>
      <c r="AZ2483" s="209"/>
      <c r="BA2483" s="209"/>
      <c r="BB2483" s="154">
        <v>0.87</v>
      </c>
      <c r="BC2483" s="21">
        <v>3.37</v>
      </c>
      <c r="BD2483" s="22">
        <f t="shared" si="309"/>
        <v>1.1693548387096775</v>
      </c>
      <c r="BE2483" s="21"/>
      <c r="BG2483" s="10">
        <v>6</v>
      </c>
      <c r="BH2483" s="21">
        <f t="shared" si="311"/>
        <v>2.5072799999999998E-3</v>
      </c>
      <c r="BI2483" s="29">
        <v>2.0646000000000002E-3</v>
      </c>
      <c r="BJ2483" s="21">
        <f t="shared" si="310"/>
        <v>4.4267999999999955E-4</v>
      </c>
      <c r="BK2483" s="21"/>
      <c r="BL2483" s="22"/>
      <c r="BM2483" s="21"/>
      <c r="BN2483" s="21"/>
      <c r="BO2483" s="22"/>
      <c r="BP2483" s="21"/>
    </row>
    <row r="2484" spans="1:68" ht="11.1" hidden="1" customHeight="1" outlineLevel="2" x14ac:dyDescent="0.25">
      <c r="A2484" s="10"/>
      <c r="B2484" s="18"/>
      <c r="C2484" s="18"/>
      <c r="D2484" s="18"/>
      <c r="E2484" s="23" t="s">
        <v>5813</v>
      </c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  <c r="V2484" s="24"/>
      <c r="W2484" s="24"/>
      <c r="X2484" s="24"/>
      <c r="Y2484" s="208"/>
      <c r="Z2484" s="24"/>
      <c r="AA2484" s="208"/>
      <c r="AB2484" s="208"/>
      <c r="AC2484" s="24"/>
      <c r="AD2484" s="208"/>
      <c r="AE2484" s="208"/>
      <c r="AF2484" s="208"/>
      <c r="AG2484" s="208"/>
      <c r="AH2484" s="208"/>
      <c r="AI2484" s="208"/>
      <c r="AJ2484" s="208"/>
      <c r="AK2484" s="208"/>
      <c r="AL2484" s="24"/>
      <c r="AM2484" s="208"/>
      <c r="AN2484" s="208"/>
      <c r="AO2484" s="208"/>
      <c r="AP2484" s="208"/>
      <c r="AQ2484" s="208"/>
      <c r="AR2484" s="208"/>
      <c r="AS2484" s="208"/>
      <c r="AT2484" s="208"/>
      <c r="AU2484" s="208"/>
      <c r="AV2484" s="24"/>
      <c r="AW2484" s="24"/>
      <c r="AX2484" s="24"/>
      <c r="AY2484" s="24"/>
      <c r="AZ2484" s="208"/>
      <c r="BA2484" s="59"/>
      <c r="BB2484" s="21"/>
      <c r="BC2484" s="21"/>
      <c r="BD2484" s="22">
        <f t="shared" si="309"/>
        <v>0</v>
      </c>
      <c r="BE2484" s="21"/>
      <c r="BG2484" s="10"/>
      <c r="BH2484" s="21"/>
      <c r="BI2484" s="29"/>
      <c r="BJ2484" s="21"/>
      <c r="BK2484" s="21"/>
      <c r="BL2484" s="22"/>
      <c r="BM2484" s="21"/>
      <c r="BN2484" s="21"/>
      <c r="BO2484" s="22"/>
      <c r="BP2484" s="21"/>
    </row>
    <row r="2485" spans="1:68" ht="11.1" hidden="1" customHeight="1" outlineLevel="1" collapsed="1" x14ac:dyDescent="0.25">
      <c r="A2485" s="10"/>
      <c r="B2485" s="18"/>
      <c r="C2485" s="18"/>
      <c r="D2485" s="18"/>
      <c r="E2485" s="184" t="s">
        <v>5928</v>
      </c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  <c r="V2485" s="24"/>
      <c r="W2485" s="24"/>
      <c r="X2485" s="24"/>
      <c r="Y2485" s="208"/>
      <c r="Z2485" s="24"/>
      <c r="AA2485" s="208"/>
      <c r="AB2485" s="208"/>
      <c r="AC2485" s="24"/>
      <c r="AD2485" s="208"/>
      <c r="AE2485" s="208"/>
      <c r="AF2485" s="208"/>
      <c r="AG2485" s="208"/>
      <c r="AH2485" s="208"/>
      <c r="AI2485" s="208"/>
      <c r="AJ2485" s="208"/>
      <c r="AK2485" s="208"/>
      <c r="AL2485" s="24"/>
      <c r="AM2485" s="208"/>
      <c r="AN2485" s="208"/>
      <c r="AO2485" s="208"/>
      <c r="AP2485" s="208"/>
      <c r="AQ2485" s="208"/>
      <c r="AR2485" s="208"/>
      <c r="AS2485" s="208"/>
      <c r="AT2485" s="208"/>
      <c r="AU2485" s="208"/>
      <c r="AV2485" s="24"/>
      <c r="AW2485" s="24"/>
      <c r="AX2485" s="24"/>
      <c r="AY2485" s="24"/>
      <c r="AZ2485" s="208"/>
      <c r="BA2485" s="111"/>
      <c r="BB2485" s="186">
        <f>BB2486</f>
        <v>2.3420000000000001</v>
      </c>
      <c r="BC2485" s="186">
        <f t="shared" ref="BC2485:BE2485" si="312">BC2486</f>
        <v>15</v>
      </c>
      <c r="BD2485" s="186">
        <f t="shared" si="312"/>
        <v>3.1478494623655915</v>
      </c>
      <c r="BE2485" s="186">
        <f t="shared" si="312"/>
        <v>11.852150537634408</v>
      </c>
      <c r="BF2485" s="190"/>
      <c r="BG2485" s="188">
        <v>6</v>
      </c>
      <c r="BH2485" s="186">
        <f>BH2486</f>
        <v>1.116E-2</v>
      </c>
      <c r="BI2485" s="186">
        <f t="shared" ref="BI2485:BJ2485" si="313">BI2486</f>
        <v>2.3419999999999999E-3</v>
      </c>
      <c r="BJ2485" s="186">
        <f t="shared" si="313"/>
        <v>8.8179999999999994E-3</v>
      </c>
      <c r="BK2485" s="21"/>
      <c r="BL2485" s="22"/>
      <c r="BM2485" s="21"/>
      <c r="BN2485" s="21"/>
      <c r="BO2485" s="22"/>
      <c r="BP2485" s="21"/>
    </row>
    <row r="2486" spans="1:68" ht="11.1" hidden="1" customHeight="1" outlineLevel="2" x14ac:dyDescent="0.25">
      <c r="A2486" s="10"/>
      <c r="B2486" s="18"/>
      <c r="C2486" s="18"/>
      <c r="D2486" s="18"/>
      <c r="E2486" s="177" t="s">
        <v>5929</v>
      </c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  <c r="V2486" s="24"/>
      <c r="W2486" s="24"/>
      <c r="X2486" s="24"/>
      <c r="Y2486" s="208"/>
      <c r="Z2486" s="24"/>
      <c r="AA2486" s="208"/>
      <c r="AB2486" s="208"/>
      <c r="AC2486" s="24"/>
      <c r="AD2486" s="208"/>
      <c r="AE2486" s="208"/>
      <c r="AF2486" s="208"/>
      <c r="AG2486" s="208"/>
      <c r="AH2486" s="208"/>
      <c r="AI2486" s="208"/>
      <c r="AJ2486" s="208"/>
      <c r="AK2486" s="208"/>
      <c r="AL2486" s="24"/>
      <c r="AM2486" s="208"/>
      <c r="AN2486" s="208"/>
      <c r="AO2486" s="208"/>
      <c r="AP2486" s="208"/>
      <c r="AQ2486" s="208"/>
      <c r="AR2486" s="208"/>
      <c r="AS2486" s="208"/>
      <c r="AT2486" s="208"/>
      <c r="AU2486" s="208"/>
      <c r="AV2486" s="24"/>
      <c r="AW2486" s="24"/>
      <c r="AX2486" s="24"/>
      <c r="AY2486" s="24"/>
      <c r="AZ2486" s="208"/>
      <c r="BA2486" s="111"/>
      <c r="BB2486" s="186">
        <v>2.3420000000000001</v>
      </c>
      <c r="BC2486" s="186">
        <v>15</v>
      </c>
      <c r="BD2486" s="22">
        <f t="shared" si="309"/>
        <v>3.1478494623655915</v>
      </c>
      <c r="BE2486" s="186">
        <f t="shared" ref="BE2486" si="314">BC2486-BD2486</f>
        <v>11.852150537634408</v>
      </c>
      <c r="BF2486" s="190"/>
      <c r="BG2486" s="188"/>
      <c r="BH2486" s="186">
        <f t="shared" ref="BH2486:BI2486" si="315">(BC2486*24*31/1000000)</f>
        <v>1.116E-2</v>
      </c>
      <c r="BI2486" s="22">
        <f t="shared" si="315"/>
        <v>2.3419999999999999E-3</v>
      </c>
      <c r="BJ2486" s="186">
        <f t="shared" ref="BJ2486" si="316">BH2486-BI2486</f>
        <v>8.8179999999999994E-3</v>
      </c>
      <c r="BK2486" s="21"/>
      <c r="BL2486" s="22"/>
      <c r="BM2486" s="21"/>
      <c r="BN2486" s="21"/>
      <c r="BO2486" s="22"/>
      <c r="BP2486" s="21"/>
    </row>
    <row r="2487" spans="1:68" ht="11.1" hidden="1" customHeight="1" outlineLevel="1" collapsed="1" x14ac:dyDescent="0.25">
      <c r="A2487" s="10"/>
      <c r="B2487" s="18"/>
      <c r="C2487" s="18"/>
      <c r="D2487" s="18"/>
      <c r="E2487" s="221" t="s">
        <v>6038</v>
      </c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16"/>
      <c r="Z2487" s="24"/>
      <c r="AA2487" s="216"/>
      <c r="AB2487" s="216"/>
      <c r="AC2487" s="24"/>
      <c r="AD2487" s="216"/>
      <c r="AE2487" s="216"/>
      <c r="AF2487" s="216"/>
      <c r="AG2487" s="216"/>
      <c r="AH2487" s="216"/>
      <c r="AI2487" s="216"/>
      <c r="AJ2487" s="216"/>
      <c r="AK2487" s="216"/>
      <c r="AL2487" s="24"/>
      <c r="AM2487" s="216"/>
      <c r="AN2487" s="216"/>
      <c r="AO2487" s="216"/>
      <c r="AP2487" s="216"/>
      <c r="AQ2487" s="216"/>
      <c r="AR2487" s="216"/>
      <c r="AS2487" s="216"/>
      <c r="AT2487" s="216"/>
      <c r="AU2487" s="216"/>
      <c r="AV2487" s="24"/>
      <c r="AW2487" s="24"/>
      <c r="AX2487" s="24"/>
      <c r="AY2487" s="24"/>
      <c r="AZ2487" s="216"/>
      <c r="BA2487" s="111"/>
      <c r="BB2487" s="186">
        <f>BB2488</f>
        <v>11.625999999999999</v>
      </c>
      <c r="BC2487" s="186">
        <f>BC2488</f>
        <v>51</v>
      </c>
      <c r="BD2487" s="22">
        <f t="shared" ref="BD2487:BD2488" si="317">(BB2487/31/24)*1000</f>
        <v>15.626344086021506</v>
      </c>
      <c r="BE2487" s="186">
        <f t="shared" ref="BE2487:BE2488" si="318">BC2487-BD2487</f>
        <v>35.373655913978496</v>
      </c>
      <c r="BF2487" s="190"/>
      <c r="BG2487" s="188">
        <v>6</v>
      </c>
      <c r="BH2487" s="186">
        <f t="shared" ref="BH2487:BH2488" si="319">(BC2487*24*31/1000000)</f>
        <v>3.7943999999999999E-2</v>
      </c>
      <c r="BI2487" s="22">
        <f t="shared" ref="BI2487:BI2488" si="320">(BD2487*24*31/1000000)</f>
        <v>1.1625999999999999E-2</v>
      </c>
      <c r="BJ2487" s="186">
        <f t="shared" ref="BJ2487:BJ2488" si="321">BH2487-BI2487</f>
        <v>2.6318000000000001E-2</v>
      </c>
      <c r="BK2487" s="21"/>
      <c r="BL2487" s="22"/>
      <c r="BM2487" s="21"/>
      <c r="BN2487" s="21"/>
      <c r="BO2487" s="22"/>
      <c r="BP2487" s="21"/>
    </row>
    <row r="2488" spans="1:68" ht="11.1" hidden="1" customHeight="1" outlineLevel="2" x14ac:dyDescent="0.25">
      <c r="A2488" s="10"/>
      <c r="B2488" s="18"/>
      <c r="C2488" s="18"/>
      <c r="D2488" s="18"/>
      <c r="E2488" s="224" t="s">
        <v>6039</v>
      </c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  <c r="X2488" s="24"/>
      <c r="Y2488" s="216"/>
      <c r="Z2488" s="24"/>
      <c r="AA2488" s="216"/>
      <c r="AB2488" s="216"/>
      <c r="AC2488" s="24"/>
      <c r="AD2488" s="216"/>
      <c r="AE2488" s="216"/>
      <c r="AF2488" s="216"/>
      <c r="AG2488" s="216"/>
      <c r="AH2488" s="216"/>
      <c r="AI2488" s="216"/>
      <c r="AJ2488" s="216"/>
      <c r="AK2488" s="216"/>
      <c r="AL2488" s="24"/>
      <c r="AM2488" s="216"/>
      <c r="AN2488" s="216"/>
      <c r="AO2488" s="216"/>
      <c r="AP2488" s="216"/>
      <c r="AQ2488" s="216"/>
      <c r="AR2488" s="216"/>
      <c r="AS2488" s="216"/>
      <c r="AT2488" s="216"/>
      <c r="AU2488" s="216"/>
      <c r="AV2488" s="24"/>
      <c r="AW2488" s="24"/>
      <c r="AX2488" s="24"/>
      <c r="AY2488" s="24"/>
      <c r="AZ2488" s="216"/>
      <c r="BA2488" s="111"/>
      <c r="BB2488" s="186">
        <v>11.625999999999999</v>
      </c>
      <c r="BC2488" s="186">
        <v>51</v>
      </c>
      <c r="BD2488" s="22">
        <f t="shared" si="317"/>
        <v>15.626344086021506</v>
      </c>
      <c r="BE2488" s="186">
        <f t="shared" si="318"/>
        <v>35.373655913978496</v>
      </c>
      <c r="BF2488" s="190"/>
      <c r="BG2488" s="188"/>
      <c r="BH2488" s="186">
        <f t="shared" si="319"/>
        <v>3.7943999999999999E-2</v>
      </c>
      <c r="BI2488" s="22">
        <f t="shared" si="320"/>
        <v>1.1625999999999999E-2</v>
      </c>
      <c r="BJ2488" s="186">
        <f t="shared" si="321"/>
        <v>2.6318000000000001E-2</v>
      </c>
      <c r="BK2488" s="21"/>
      <c r="BL2488" s="22"/>
      <c r="BM2488" s="21"/>
      <c r="BN2488" s="21"/>
      <c r="BO2488" s="22"/>
      <c r="BP2488" s="21"/>
    </row>
    <row r="2489" spans="1:68" ht="18.75" hidden="1" customHeight="1" x14ac:dyDescent="0.2">
      <c r="A2489" s="10">
        <v>28</v>
      </c>
      <c r="B2489" s="11" t="s">
        <v>2209</v>
      </c>
      <c r="C2489" s="38" t="s">
        <v>2210</v>
      </c>
      <c r="D2489" s="38" t="s">
        <v>2210</v>
      </c>
      <c r="E2489" s="12"/>
      <c r="F2489" s="210">
        <v>1512.4449999999999</v>
      </c>
      <c r="G2489" s="210">
        <v>1346.605</v>
      </c>
      <c r="H2489" s="210">
        <v>1079.2950000000001</v>
      </c>
      <c r="I2489" s="242">
        <v>782.11599999999999</v>
      </c>
      <c r="J2489" s="242"/>
      <c r="K2489" s="211">
        <v>480.995</v>
      </c>
      <c r="L2489" s="211">
        <v>199.66200000000001</v>
      </c>
      <c r="M2489" s="211">
        <v>64.427000000000007</v>
      </c>
      <c r="N2489" s="211">
        <v>150.739</v>
      </c>
      <c r="O2489" s="211">
        <v>639.07799999999997</v>
      </c>
      <c r="P2489" s="211">
        <v>829.61199999999997</v>
      </c>
      <c r="Q2489" s="210">
        <v>1091.1469999999999</v>
      </c>
      <c r="R2489" s="210">
        <v>1164.1210000000001</v>
      </c>
      <c r="S2489" s="210">
        <v>1395.8030000000001</v>
      </c>
      <c r="T2489" s="210">
        <v>1450.6890000000001</v>
      </c>
      <c r="U2489" s="210">
        <v>1524.338</v>
      </c>
      <c r="V2489" s="211">
        <v>770.64099999999996</v>
      </c>
      <c r="W2489" s="211">
        <v>362.363</v>
      </c>
      <c r="X2489" s="211">
        <v>61.365000000000002</v>
      </c>
      <c r="Y2489" s="211">
        <v>94.227000000000004</v>
      </c>
      <c r="Z2489" s="211">
        <v>147.81399999999999</v>
      </c>
      <c r="AA2489" s="211">
        <v>318.625</v>
      </c>
      <c r="AB2489" s="211">
        <v>679.09100000000001</v>
      </c>
      <c r="AC2489" s="210">
        <v>1005.252</v>
      </c>
      <c r="AD2489" s="210">
        <v>1164.3969999999999</v>
      </c>
      <c r="AE2489" s="210">
        <v>1369.1479999999999</v>
      </c>
      <c r="AF2489" s="210">
        <v>1220.982</v>
      </c>
      <c r="AG2489" s="210">
        <v>1155.3430000000001</v>
      </c>
      <c r="AH2489" s="211">
        <v>584.12800000000004</v>
      </c>
      <c r="AI2489" s="211">
        <v>340.66199999999998</v>
      </c>
      <c r="AJ2489" s="211">
        <v>-149.672</v>
      </c>
      <c r="AK2489" s="211">
        <v>50.44</v>
      </c>
      <c r="AL2489" s="211">
        <v>164.41</v>
      </c>
      <c r="AM2489" s="211">
        <v>393.23399999999998</v>
      </c>
      <c r="AN2489" s="211">
        <v>580.84500000000003</v>
      </c>
      <c r="AO2489" s="210">
        <v>1001.519</v>
      </c>
      <c r="AP2489" s="210">
        <v>1178.2439999999999</v>
      </c>
      <c r="AQ2489" s="210">
        <v>1431.7729999999999</v>
      </c>
      <c r="AR2489" s="210">
        <v>1231.492</v>
      </c>
      <c r="AS2489" s="210">
        <v>1051.962</v>
      </c>
      <c r="AT2489" s="211">
        <v>687.94100000000003</v>
      </c>
      <c r="AU2489" s="211">
        <v>364.33600000000001</v>
      </c>
      <c r="AV2489" s="211">
        <v>143.833</v>
      </c>
      <c r="AW2489" s="211">
        <v>85.093999999999994</v>
      </c>
      <c r="AX2489" s="211">
        <v>197.55099999999999</v>
      </c>
      <c r="AY2489" s="211">
        <v>412.209</v>
      </c>
      <c r="AZ2489" s="211">
        <v>486.83300000000003</v>
      </c>
      <c r="BA2489" s="211">
        <v>945.02300000000002</v>
      </c>
      <c r="BB2489" s="14">
        <f>SUM(BB2490:BB2590)/2</f>
        <v>2357.9654999999993</v>
      </c>
      <c r="BC2489" s="14">
        <f>SUM(BC2490:BC2586)+BC2588+BC2590</f>
        <v>8693.71434408602</v>
      </c>
      <c r="BD2489" s="15">
        <f t="shared" si="304"/>
        <v>3169.3084677419347</v>
      </c>
      <c r="BE2489" s="14">
        <f>SUM(BE2490:BE2584)</f>
        <v>5257.7108494623653</v>
      </c>
      <c r="BG2489" s="43"/>
      <c r="BH2489" s="17">
        <f>(BC2489*24*31/1000000)+BH2585</f>
        <v>6.6589594719999994</v>
      </c>
      <c r="BI2489" s="15">
        <f>(BD2489*24*31/1000000)+BI2585</f>
        <v>2.5479654999999992</v>
      </c>
      <c r="BJ2489" s="14">
        <f>BH2489-BI2489</f>
        <v>4.1109939720000002</v>
      </c>
      <c r="BK2489" s="17">
        <v>18.064985615999998</v>
      </c>
      <c r="BL2489" s="15">
        <v>6.6138419999999982</v>
      </c>
      <c r="BM2489" s="14">
        <v>11.451143615999998</v>
      </c>
      <c r="BN2489" s="17">
        <f t="shared" si="307"/>
        <v>72.259942463999991</v>
      </c>
      <c r="BO2489" s="15">
        <f t="shared" si="307"/>
        <v>26.455367999999993</v>
      </c>
      <c r="BP2489" s="17">
        <f t="shared" si="307"/>
        <v>45.804574463999991</v>
      </c>
    </row>
    <row r="2490" spans="1:68" ht="11.1" hidden="1" customHeight="1" outlineLevel="1" collapsed="1" x14ac:dyDescent="0.2">
      <c r="A2490" s="10"/>
      <c r="B2490" s="18"/>
      <c r="C2490" s="18"/>
      <c r="D2490" s="18"/>
      <c r="E2490" s="19" t="s">
        <v>2211</v>
      </c>
      <c r="F2490" s="209">
        <v>40.58</v>
      </c>
      <c r="G2490" s="209">
        <v>30.693999999999999</v>
      </c>
      <c r="H2490" s="209">
        <v>31.05</v>
      </c>
      <c r="I2490" s="240">
        <v>27.073</v>
      </c>
      <c r="J2490" s="240"/>
      <c r="K2490" s="209">
        <v>3.762</v>
      </c>
      <c r="L2490" s="20"/>
      <c r="M2490" s="20"/>
      <c r="N2490" s="20"/>
      <c r="O2490" s="20"/>
      <c r="P2490" s="209">
        <v>4.3869999999999996</v>
      </c>
      <c r="Q2490" s="209">
        <v>24.404</v>
      </c>
      <c r="R2490" s="209">
        <v>38.284999999999997</v>
      </c>
      <c r="S2490" s="209">
        <v>38.18</v>
      </c>
      <c r="T2490" s="209">
        <v>33.630000000000003</v>
      </c>
      <c r="U2490" s="209">
        <v>40.012999999999998</v>
      </c>
      <c r="V2490" s="209">
        <v>11.241</v>
      </c>
      <c r="W2490" s="209">
        <v>4.516</v>
      </c>
      <c r="X2490" s="20"/>
      <c r="Y2490" s="20"/>
      <c r="Z2490" s="20"/>
      <c r="AA2490" s="20"/>
      <c r="AB2490" s="209">
        <v>7.319</v>
      </c>
      <c r="AC2490" s="209">
        <v>32.374000000000002</v>
      </c>
      <c r="AD2490" s="209">
        <v>34.250999999999998</v>
      </c>
      <c r="AE2490" s="209">
        <v>40.000999999999998</v>
      </c>
      <c r="AF2490" s="209">
        <v>33.777999999999999</v>
      </c>
      <c r="AG2490" s="209">
        <v>27.635999999999999</v>
      </c>
      <c r="AH2490" s="209">
        <v>7.7910000000000004</v>
      </c>
      <c r="AI2490" s="209">
        <v>3.165</v>
      </c>
      <c r="AJ2490" s="209">
        <v>0.14299999999999999</v>
      </c>
      <c r="AK2490" s="20"/>
      <c r="AL2490" s="20"/>
      <c r="AM2490" s="209">
        <v>0.51100000000000001</v>
      </c>
      <c r="AN2490" s="209">
        <v>13.401</v>
      </c>
      <c r="AO2490" s="209">
        <v>30.146000000000001</v>
      </c>
      <c r="AP2490" s="209">
        <v>28.972999999999999</v>
      </c>
      <c r="AQ2490" s="209">
        <v>35.979999999999997</v>
      </c>
      <c r="AR2490" s="209">
        <v>28.513999999999999</v>
      </c>
      <c r="AS2490" s="209">
        <v>35.503</v>
      </c>
      <c r="AT2490" s="209">
        <v>14.843999999999999</v>
      </c>
      <c r="AU2490" s="209">
        <v>2.266</v>
      </c>
      <c r="AV2490" s="20"/>
      <c r="AW2490" s="20"/>
      <c r="AX2490" s="20"/>
      <c r="AY2490" s="20"/>
      <c r="AZ2490" s="209">
        <v>0.872</v>
      </c>
      <c r="BA2490" s="209">
        <v>31.98</v>
      </c>
      <c r="BB2490" s="21">
        <f>BB2491+BB2492+BB2493+BB2494+BB2495+BB2496</f>
        <v>61.653999999999996</v>
      </c>
      <c r="BC2490" s="21">
        <v>82.867999999999995</v>
      </c>
      <c r="BD2490" s="22">
        <f t="shared" si="304"/>
        <v>82.868279569892465</v>
      </c>
      <c r="BE2490" s="21">
        <f>BC2490-BD2490</f>
        <v>-2.7956989247002184E-4</v>
      </c>
      <c r="BG2490" s="10">
        <v>5</v>
      </c>
      <c r="BH2490" s="21">
        <f t="shared" si="306"/>
        <v>6.1653791999999992E-2</v>
      </c>
      <c r="BI2490" s="22">
        <f t="shared" si="306"/>
        <v>6.1653999999999994E-2</v>
      </c>
      <c r="BJ2490" s="21">
        <f>BH2490-BI2490</f>
        <v>-2.0800000000154029E-7</v>
      </c>
      <c r="BK2490" s="21">
        <v>0.18496137599999998</v>
      </c>
      <c r="BL2490" s="22">
        <v>0.18496199999999999</v>
      </c>
      <c r="BM2490" s="21">
        <v>-6.2400000000462086E-7</v>
      </c>
      <c r="BN2490" s="21">
        <f t="shared" si="307"/>
        <v>0.73984550399999993</v>
      </c>
      <c r="BO2490" s="22">
        <f t="shared" si="307"/>
        <v>0.73984799999999995</v>
      </c>
      <c r="BP2490" s="21">
        <f t="shared" si="307"/>
        <v>-2.4960000000184834E-6</v>
      </c>
    </row>
    <row r="2491" spans="1:68" ht="11.1" hidden="1" customHeight="1" outlineLevel="2" x14ac:dyDescent="0.2">
      <c r="A2491" s="10"/>
      <c r="B2491" s="18"/>
      <c r="C2491" s="18"/>
      <c r="D2491" s="18"/>
      <c r="E2491" s="23" t="s">
        <v>2212</v>
      </c>
      <c r="F2491" s="208">
        <v>13.897</v>
      </c>
      <c r="G2491" s="208">
        <v>9.1999999999999993</v>
      </c>
      <c r="H2491" s="208">
        <v>9.827</v>
      </c>
      <c r="I2491" s="239">
        <v>8.2319999999999993</v>
      </c>
      <c r="J2491" s="239"/>
      <c r="K2491" s="208">
        <v>0.48899999999999999</v>
      </c>
      <c r="L2491" s="24"/>
      <c r="M2491" s="24"/>
      <c r="N2491" s="24"/>
      <c r="O2491" s="24"/>
      <c r="P2491" s="24"/>
      <c r="Q2491" s="208">
        <v>6.24</v>
      </c>
      <c r="R2491" s="208">
        <v>8.7579999999999991</v>
      </c>
      <c r="S2491" s="208">
        <v>10.018000000000001</v>
      </c>
      <c r="T2491" s="208">
        <v>8.3350000000000009</v>
      </c>
      <c r="U2491" s="208">
        <v>10.943</v>
      </c>
      <c r="V2491" s="208">
        <v>1.881</v>
      </c>
      <c r="W2491" s="208">
        <v>7.3999999999999996E-2</v>
      </c>
      <c r="X2491" s="24"/>
      <c r="Y2491" s="24"/>
      <c r="Z2491" s="24"/>
      <c r="AA2491" s="24"/>
      <c r="AB2491" s="208">
        <v>1.766</v>
      </c>
      <c r="AC2491" s="208">
        <v>9.1199999999999992</v>
      </c>
      <c r="AD2491" s="208">
        <v>8.9550000000000001</v>
      </c>
      <c r="AE2491" s="208">
        <v>10.32</v>
      </c>
      <c r="AF2491" s="208">
        <v>8.952</v>
      </c>
      <c r="AG2491" s="208">
        <v>8.8870000000000005</v>
      </c>
      <c r="AH2491" s="208">
        <v>3.8450000000000002</v>
      </c>
      <c r="AI2491" s="208">
        <v>0.111</v>
      </c>
      <c r="AJ2491" s="24"/>
      <c r="AK2491" s="24"/>
      <c r="AL2491" s="24"/>
      <c r="AM2491" s="24"/>
      <c r="AN2491" s="208">
        <v>5.2160000000000002</v>
      </c>
      <c r="AO2491" s="208">
        <v>9.3409999999999993</v>
      </c>
      <c r="AP2491" s="208">
        <v>7.5910000000000002</v>
      </c>
      <c r="AQ2491" s="208">
        <v>9.0649999999999995</v>
      </c>
      <c r="AR2491" s="208">
        <v>6.5910000000000002</v>
      </c>
      <c r="AS2491" s="208">
        <v>12.426</v>
      </c>
      <c r="AT2491" s="24"/>
      <c r="AU2491" s="24"/>
      <c r="AV2491" s="24"/>
      <c r="AW2491" s="24"/>
      <c r="AX2491" s="24"/>
      <c r="AY2491" s="24"/>
      <c r="AZ2491" s="24"/>
      <c r="BA2491" s="208">
        <v>8.3849999999999998</v>
      </c>
      <c r="BB2491" s="21">
        <f t="shared" si="305"/>
        <v>13.897</v>
      </c>
      <c r="BC2491" s="21"/>
      <c r="BD2491" s="22">
        <f t="shared" si="304"/>
        <v>18.678763440860212</v>
      </c>
      <c r="BE2491" s="21"/>
      <c r="BF2491" s="2">
        <v>42.39</v>
      </c>
      <c r="BG2491" s="10"/>
      <c r="BH2491" s="21">
        <f t="shared" si="306"/>
        <v>0</v>
      </c>
      <c r="BI2491" s="22">
        <f t="shared" si="306"/>
        <v>1.3896999999999998E-2</v>
      </c>
      <c r="BJ2491" s="21"/>
      <c r="BK2491" s="21">
        <v>0</v>
      </c>
      <c r="BL2491" s="22">
        <v>4.1690999999999992E-2</v>
      </c>
      <c r="BM2491" s="21"/>
      <c r="BN2491" s="21">
        <f t="shared" si="307"/>
        <v>0</v>
      </c>
      <c r="BO2491" s="22">
        <f t="shared" si="307"/>
        <v>0.16676399999999997</v>
      </c>
      <c r="BP2491" s="21">
        <f t="shared" si="307"/>
        <v>0</v>
      </c>
    </row>
    <row r="2492" spans="1:68" ht="11.1" hidden="1" customHeight="1" outlineLevel="2" x14ac:dyDescent="0.2">
      <c r="A2492" s="10"/>
      <c r="B2492" s="18"/>
      <c r="C2492" s="18"/>
      <c r="D2492" s="18"/>
      <c r="E2492" s="23" t="s">
        <v>2213</v>
      </c>
      <c r="F2492" s="208">
        <v>5.4829999999999997</v>
      </c>
      <c r="G2492" s="208">
        <v>3.53</v>
      </c>
      <c r="H2492" s="208">
        <v>2.9990000000000001</v>
      </c>
      <c r="I2492" s="239">
        <v>2.1059999999999999</v>
      </c>
      <c r="J2492" s="239"/>
      <c r="K2492" s="208">
        <v>0.88500000000000001</v>
      </c>
      <c r="L2492" s="24"/>
      <c r="M2492" s="24"/>
      <c r="N2492" s="24"/>
      <c r="O2492" s="24"/>
      <c r="P2492" s="208">
        <v>1.9079999999999999</v>
      </c>
      <c r="Q2492" s="208">
        <v>2.407</v>
      </c>
      <c r="R2492" s="208">
        <v>3.4769999999999999</v>
      </c>
      <c r="S2492" s="208">
        <v>4.8390000000000004</v>
      </c>
      <c r="T2492" s="208">
        <v>4.18</v>
      </c>
      <c r="U2492" s="208">
        <v>3.661</v>
      </c>
      <c r="V2492" s="208">
        <v>1.3959999999999999</v>
      </c>
      <c r="W2492" s="208">
        <v>0.87</v>
      </c>
      <c r="X2492" s="24"/>
      <c r="Y2492" s="24"/>
      <c r="Z2492" s="24"/>
      <c r="AA2492" s="24"/>
      <c r="AB2492" s="208">
        <v>1.788</v>
      </c>
      <c r="AC2492" s="208">
        <v>2.8119999999999998</v>
      </c>
      <c r="AD2492" s="208">
        <v>4.2210000000000001</v>
      </c>
      <c r="AE2492" s="208">
        <v>5.0579999999999998</v>
      </c>
      <c r="AF2492" s="208">
        <v>3.5590000000000002</v>
      </c>
      <c r="AG2492" s="208">
        <v>2.8820000000000001</v>
      </c>
      <c r="AH2492" s="208">
        <v>1.403</v>
      </c>
      <c r="AI2492" s="208">
        <v>0.89</v>
      </c>
      <c r="AJ2492" s="208">
        <v>0.14299999999999999</v>
      </c>
      <c r="AK2492" s="24"/>
      <c r="AL2492" s="24"/>
      <c r="AM2492" s="208">
        <v>0.51100000000000001</v>
      </c>
      <c r="AN2492" s="208">
        <v>1.3</v>
      </c>
      <c r="AO2492" s="208">
        <v>2.9950000000000001</v>
      </c>
      <c r="AP2492" s="208">
        <v>3.835</v>
      </c>
      <c r="AQ2492" s="208">
        <v>5.0960000000000001</v>
      </c>
      <c r="AR2492" s="208">
        <v>3.9780000000000002</v>
      </c>
      <c r="AS2492" s="208">
        <v>3.69</v>
      </c>
      <c r="AT2492" s="208">
        <v>1.8029999999999999</v>
      </c>
      <c r="AU2492" s="208">
        <v>0.80700000000000005</v>
      </c>
      <c r="AV2492" s="24"/>
      <c r="AW2492" s="24"/>
      <c r="AX2492" s="24"/>
      <c r="AY2492" s="24"/>
      <c r="AZ2492" s="208">
        <v>0.72299999999999998</v>
      </c>
      <c r="BA2492" s="208">
        <v>2.2589999999999999</v>
      </c>
      <c r="BB2492" s="21">
        <f t="shared" si="305"/>
        <v>5.4829999999999997</v>
      </c>
      <c r="BC2492" s="21"/>
      <c r="BD2492" s="22">
        <f t="shared" si="304"/>
        <v>7.3696236559139781</v>
      </c>
      <c r="BE2492" s="21"/>
      <c r="BF2492" s="2">
        <v>7</v>
      </c>
      <c r="BG2492" s="10"/>
      <c r="BH2492" s="21">
        <f t="shared" si="306"/>
        <v>0</v>
      </c>
      <c r="BI2492" s="22">
        <f t="shared" si="306"/>
        <v>5.483E-3</v>
      </c>
      <c r="BJ2492" s="21"/>
      <c r="BK2492" s="21">
        <v>0</v>
      </c>
      <c r="BL2492" s="22">
        <v>1.6448999999999998E-2</v>
      </c>
      <c r="BM2492" s="21"/>
      <c r="BN2492" s="21">
        <f t="shared" si="307"/>
        <v>0</v>
      </c>
      <c r="BO2492" s="22">
        <f t="shared" si="307"/>
        <v>6.5795999999999993E-2</v>
      </c>
      <c r="BP2492" s="21">
        <f t="shared" si="307"/>
        <v>0</v>
      </c>
    </row>
    <row r="2493" spans="1:68" ht="11.1" hidden="1" customHeight="1" outlineLevel="2" x14ac:dyDescent="0.2">
      <c r="A2493" s="10"/>
      <c r="B2493" s="18"/>
      <c r="C2493" s="18"/>
      <c r="D2493" s="18"/>
      <c r="E2493" s="23" t="s">
        <v>2214</v>
      </c>
      <c r="F2493" s="208">
        <v>2.6560000000000001</v>
      </c>
      <c r="G2493" s="208">
        <v>2.254</v>
      </c>
      <c r="H2493" s="208">
        <v>2.3530000000000002</v>
      </c>
      <c r="I2493" s="239">
        <v>2.569</v>
      </c>
      <c r="J2493" s="239"/>
      <c r="K2493" s="208">
        <v>2.371</v>
      </c>
      <c r="L2493" s="24"/>
      <c r="M2493" s="24"/>
      <c r="N2493" s="24"/>
      <c r="O2493" s="24"/>
      <c r="P2493" s="208">
        <v>2.4790000000000001</v>
      </c>
      <c r="Q2493" s="208">
        <v>2.2330000000000001</v>
      </c>
      <c r="R2493" s="208">
        <v>2.3050000000000002</v>
      </c>
      <c r="S2493" s="208">
        <v>2.645</v>
      </c>
      <c r="T2493" s="208">
        <v>2.2309999999999999</v>
      </c>
      <c r="U2493" s="208">
        <v>2.8580000000000001</v>
      </c>
      <c r="V2493" s="208">
        <v>2.4009999999999998</v>
      </c>
      <c r="W2493" s="208">
        <v>2.6469999999999998</v>
      </c>
      <c r="X2493" s="24"/>
      <c r="Y2493" s="24"/>
      <c r="Z2493" s="24"/>
      <c r="AA2493" s="24"/>
      <c r="AB2493" s="208">
        <v>1.0309999999999999</v>
      </c>
      <c r="AC2493" s="208">
        <v>2.2069999999999999</v>
      </c>
      <c r="AD2493" s="208">
        <v>2.1509999999999998</v>
      </c>
      <c r="AE2493" s="208">
        <v>2.5129999999999999</v>
      </c>
      <c r="AF2493" s="208">
        <v>2.1509999999999998</v>
      </c>
      <c r="AG2493" s="208">
        <v>2.4279999999999999</v>
      </c>
      <c r="AH2493" s="208">
        <v>2.032</v>
      </c>
      <c r="AI2493" s="208">
        <v>2.1059999999999999</v>
      </c>
      <c r="AJ2493" s="24"/>
      <c r="AK2493" s="24"/>
      <c r="AL2493" s="24"/>
      <c r="AM2493" s="24"/>
      <c r="AN2493" s="208">
        <v>1.31</v>
      </c>
      <c r="AO2493" s="208">
        <v>1.9650000000000001</v>
      </c>
      <c r="AP2493" s="208">
        <v>2.2360000000000002</v>
      </c>
      <c r="AQ2493" s="208">
        <v>2.7909999999999999</v>
      </c>
      <c r="AR2493" s="208">
        <v>2.302</v>
      </c>
      <c r="AS2493" s="208">
        <v>2.5049999999999999</v>
      </c>
      <c r="AT2493" s="208">
        <v>1.6140000000000001</v>
      </c>
      <c r="AU2493" s="208">
        <v>1.4590000000000001</v>
      </c>
      <c r="AV2493" s="24"/>
      <c r="AW2493" s="24"/>
      <c r="AX2493" s="24"/>
      <c r="AY2493" s="24"/>
      <c r="AZ2493" s="208">
        <v>0.14899999999999999</v>
      </c>
      <c r="BA2493" s="208">
        <v>2.3919999999999999</v>
      </c>
      <c r="BB2493" s="21">
        <f t="shared" si="305"/>
        <v>2.8580000000000001</v>
      </c>
      <c r="BC2493" s="21"/>
      <c r="BD2493" s="22">
        <f t="shared" si="304"/>
        <v>3.8413978494623655</v>
      </c>
      <c r="BE2493" s="21"/>
      <c r="BF2493" s="2">
        <v>3.2</v>
      </c>
      <c r="BG2493" s="10"/>
      <c r="BH2493" s="21">
        <f t="shared" si="306"/>
        <v>0</v>
      </c>
      <c r="BI2493" s="22">
        <f t="shared" si="306"/>
        <v>2.8579999999999999E-3</v>
      </c>
      <c r="BJ2493" s="21"/>
      <c r="BK2493" s="21">
        <v>0</v>
      </c>
      <c r="BL2493" s="22">
        <v>8.574E-3</v>
      </c>
      <c r="BM2493" s="21"/>
      <c r="BN2493" s="21">
        <f t="shared" si="307"/>
        <v>0</v>
      </c>
      <c r="BO2493" s="22">
        <f t="shared" si="307"/>
        <v>3.4296E-2</v>
      </c>
      <c r="BP2493" s="21">
        <f t="shared" si="307"/>
        <v>0</v>
      </c>
    </row>
    <row r="2494" spans="1:68" ht="11.1" hidden="1" customHeight="1" outlineLevel="2" x14ac:dyDescent="0.2">
      <c r="A2494" s="10"/>
      <c r="B2494" s="18"/>
      <c r="C2494" s="18"/>
      <c r="D2494" s="18"/>
      <c r="E2494" s="23" t="s">
        <v>2215</v>
      </c>
      <c r="F2494" s="208">
        <v>2.137</v>
      </c>
      <c r="G2494" s="208">
        <v>2.6</v>
      </c>
      <c r="H2494" s="208">
        <v>2.78</v>
      </c>
      <c r="I2494" s="239">
        <v>1.33</v>
      </c>
      <c r="J2494" s="239"/>
      <c r="K2494" s="208">
        <v>1.7000000000000001E-2</v>
      </c>
      <c r="L2494" s="24"/>
      <c r="M2494" s="24"/>
      <c r="N2494" s="24"/>
      <c r="O2494" s="24"/>
      <c r="P2494" s="24"/>
      <c r="Q2494" s="24"/>
      <c r="R2494" s="24"/>
      <c r="S2494" s="208">
        <v>2.0979999999999999</v>
      </c>
      <c r="T2494" s="208">
        <v>2.669</v>
      </c>
      <c r="U2494" s="208">
        <v>2.544</v>
      </c>
      <c r="V2494" s="208">
        <v>1.413</v>
      </c>
      <c r="W2494" s="208">
        <v>0.92500000000000004</v>
      </c>
      <c r="X2494" s="24"/>
      <c r="Y2494" s="24"/>
      <c r="Z2494" s="24"/>
      <c r="AA2494" s="24"/>
      <c r="AB2494" s="208">
        <v>1E-3</v>
      </c>
      <c r="AC2494" s="208">
        <v>0.46</v>
      </c>
      <c r="AD2494" s="208">
        <v>0.70599999999999996</v>
      </c>
      <c r="AE2494" s="208">
        <v>0.81299999999999994</v>
      </c>
      <c r="AF2494" s="208">
        <v>0.67100000000000004</v>
      </c>
      <c r="AG2494" s="208">
        <v>0.67</v>
      </c>
      <c r="AH2494" s="208">
        <v>0.51100000000000001</v>
      </c>
      <c r="AI2494" s="208">
        <v>5.8000000000000003E-2</v>
      </c>
      <c r="AJ2494" s="24"/>
      <c r="AK2494" s="24"/>
      <c r="AL2494" s="24"/>
      <c r="AM2494" s="24"/>
      <c r="AN2494" s="24"/>
      <c r="AO2494" s="208">
        <v>0.316</v>
      </c>
      <c r="AP2494" s="208">
        <v>1.0529999999999999</v>
      </c>
      <c r="AQ2494" s="208">
        <v>1.343</v>
      </c>
      <c r="AR2494" s="208">
        <v>1.242</v>
      </c>
      <c r="AS2494" s="208">
        <v>1.3220000000000001</v>
      </c>
      <c r="AT2494" s="208">
        <v>1.0960000000000001</v>
      </c>
      <c r="AU2494" s="24"/>
      <c r="AV2494" s="24"/>
      <c r="AW2494" s="24"/>
      <c r="AX2494" s="24"/>
      <c r="AY2494" s="24"/>
      <c r="AZ2494" s="24"/>
      <c r="BA2494" s="208">
        <v>0.63500000000000001</v>
      </c>
      <c r="BB2494" s="21">
        <f t="shared" si="305"/>
        <v>2.78</v>
      </c>
      <c r="BC2494" s="21"/>
      <c r="BD2494" s="22">
        <f t="shared" si="304"/>
        <v>3.736559139784946</v>
      </c>
      <c r="BE2494" s="21"/>
      <c r="BF2494" s="2">
        <v>4.5</v>
      </c>
      <c r="BG2494" s="10"/>
      <c r="BH2494" s="21">
        <f t="shared" si="306"/>
        <v>0</v>
      </c>
      <c r="BI2494" s="22">
        <f t="shared" si="306"/>
        <v>2.7799999999999999E-3</v>
      </c>
      <c r="BJ2494" s="21"/>
      <c r="BK2494" s="21">
        <v>0</v>
      </c>
      <c r="BL2494" s="22">
        <v>8.3400000000000002E-3</v>
      </c>
      <c r="BM2494" s="21"/>
      <c r="BN2494" s="21">
        <f t="shared" si="307"/>
        <v>0</v>
      </c>
      <c r="BO2494" s="22">
        <f t="shared" si="307"/>
        <v>3.3360000000000001E-2</v>
      </c>
      <c r="BP2494" s="21">
        <f t="shared" si="307"/>
        <v>0</v>
      </c>
    </row>
    <row r="2495" spans="1:68" ht="11.1" hidden="1" customHeight="1" outlineLevel="2" x14ac:dyDescent="0.2">
      <c r="A2495" s="10"/>
      <c r="B2495" s="18"/>
      <c r="C2495" s="18"/>
      <c r="D2495" s="18"/>
      <c r="E2495" s="23" t="s">
        <v>2216</v>
      </c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/>
      <c r="AP2495" s="24"/>
      <c r="AQ2495" s="24"/>
      <c r="AR2495" s="24"/>
      <c r="AS2495" s="24"/>
      <c r="AT2495" s="24"/>
      <c r="AU2495" s="24"/>
      <c r="AV2495" s="24"/>
      <c r="AW2495" s="24"/>
      <c r="AX2495" s="24"/>
      <c r="AY2495" s="24"/>
      <c r="AZ2495" s="24"/>
      <c r="BA2495" s="208">
        <v>12.891</v>
      </c>
      <c r="BB2495" s="21">
        <f t="shared" si="305"/>
        <v>12.891</v>
      </c>
      <c r="BC2495" s="21"/>
      <c r="BD2495" s="22">
        <f t="shared" si="304"/>
        <v>17.326612903225808</v>
      </c>
      <c r="BE2495" s="21"/>
      <c r="BG2495" s="10"/>
      <c r="BH2495" s="21">
        <f t="shared" si="306"/>
        <v>0</v>
      </c>
      <c r="BI2495" s="22">
        <f t="shared" si="306"/>
        <v>1.2891000000000001E-2</v>
      </c>
      <c r="BJ2495" s="21"/>
      <c r="BK2495" s="21">
        <v>0</v>
      </c>
      <c r="BL2495" s="22">
        <v>3.8673000000000006E-2</v>
      </c>
      <c r="BM2495" s="21"/>
      <c r="BN2495" s="21">
        <f t="shared" si="307"/>
        <v>0</v>
      </c>
      <c r="BO2495" s="22">
        <f t="shared" si="307"/>
        <v>0.15469200000000002</v>
      </c>
      <c r="BP2495" s="21">
        <f t="shared" si="307"/>
        <v>0</v>
      </c>
    </row>
    <row r="2496" spans="1:68" ht="11.1" hidden="1" customHeight="1" outlineLevel="2" x14ac:dyDescent="0.2">
      <c r="A2496" s="10"/>
      <c r="B2496" s="18"/>
      <c r="C2496" s="18"/>
      <c r="D2496" s="18"/>
      <c r="E2496" s="23" t="s">
        <v>2217</v>
      </c>
      <c r="F2496" s="208">
        <v>16.407</v>
      </c>
      <c r="G2496" s="208">
        <v>13.11</v>
      </c>
      <c r="H2496" s="208">
        <v>13.090999999999999</v>
      </c>
      <c r="I2496" s="239">
        <v>12.836</v>
      </c>
      <c r="J2496" s="239"/>
      <c r="K2496" s="24"/>
      <c r="L2496" s="24"/>
      <c r="M2496" s="24"/>
      <c r="N2496" s="24"/>
      <c r="O2496" s="24"/>
      <c r="P2496" s="24"/>
      <c r="Q2496" s="208">
        <v>13.523999999999999</v>
      </c>
      <c r="R2496" s="208">
        <v>23.745000000000001</v>
      </c>
      <c r="S2496" s="208">
        <v>18.579999999999998</v>
      </c>
      <c r="T2496" s="208">
        <v>16.215</v>
      </c>
      <c r="U2496" s="208">
        <v>20.007000000000001</v>
      </c>
      <c r="V2496" s="208">
        <v>4.1500000000000004</v>
      </c>
      <c r="W2496" s="24"/>
      <c r="X2496" s="24"/>
      <c r="Y2496" s="24"/>
      <c r="Z2496" s="24"/>
      <c r="AA2496" s="24"/>
      <c r="AB2496" s="208">
        <v>2.7330000000000001</v>
      </c>
      <c r="AC2496" s="208">
        <v>17.774999999999999</v>
      </c>
      <c r="AD2496" s="208">
        <v>18.218</v>
      </c>
      <c r="AE2496" s="208">
        <v>21.297000000000001</v>
      </c>
      <c r="AF2496" s="208">
        <v>18.445</v>
      </c>
      <c r="AG2496" s="208">
        <v>12.769</v>
      </c>
      <c r="AH2496" s="24"/>
      <c r="AI2496" s="24"/>
      <c r="AJ2496" s="24"/>
      <c r="AK2496" s="24"/>
      <c r="AL2496" s="24"/>
      <c r="AM2496" s="24"/>
      <c r="AN2496" s="208">
        <v>5.5750000000000002</v>
      </c>
      <c r="AO2496" s="208">
        <v>15.529</v>
      </c>
      <c r="AP2496" s="208">
        <v>14.257999999999999</v>
      </c>
      <c r="AQ2496" s="208">
        <v>17.684999999999999</v>
      </c>
      <c r="AR2496" s="208">
        <v>14.401</v>
      </c>
      <c r="AS2496" s="208">
        <v>15.56</v>
      </c>
      <c r="AT2496" s="208">
        <v>10.331</v>
      </c>
      <c r="AU2496" s="24"/>
      <c r="AV2496" s="24"/>
      <c r="AW2496" s="24"/>
      <c r="AX2496" s="24"/>
      <c r="AY2496" s="24"/>
      <c r="AZ2496" s="24"/>
      <c r="BA2496" s="208">
        <v>5.4180000000000001</v>
      </c>
      <c r="BB2496" s="21">
        <f t="shared" si="305"/>
        <v>23.745000000000001</v>
      </c>
      <c r="BC2496" s="21"/>
      <c r="BD2496" s="22">
        <f t="shared" si="304"/>
        <v>31.91532258064516</v>
      </c>
      <c r="BE2496" s="21"/>
      <c r="BF2496" s="2">
        <v>3.5</v>
      </c>
      <c r="BG2496" s="10"/>
      <c r="BH2496" s="21">
        <f t="shared" si="306"/>
        <v>0</v>
      </c>
      <c r="BI2496" s="22">
        <f t="shared" si="306"/>
        <v>2.3744999999999999E-2</v>
      </c>
      <c r="BJ2496" s="21"/>
      <c r="BK2496" s="21">
        <v>0</v>
      </c>
      <c r="BL2496" s="22">
        <v>7.1234999999999993E-2</v>
      </c>
      <c r="BM2496" s="21"/>
      <c r="BN2496" s="21">
        <f t="shared" si="307"/>
        <v>0</v>
      </c>
      <c r="BO2496" s="22">
        <f t="shared" si="307"/>
        <v>0.28493999999999997</v>
      </c>
      <c r="BP2496" s="21">
        <f t="shared" si="307"/>
        <v>0</v>
      </c>
    </row>
    <row r="2497" spans="1:68" ht="11.1" hidden="1" customHeight="1" outlineLevel="1" collapsed="1" x14ac:dyDescent="0.2">
      <c r="A2497" s="10"/>
      <c r="B2497" s="18"/>
      <c r="C2497" s="18"/>
      <c r="D2497" s="18"/>
      <c r="E2497" s="19" t="s">
        <v>142</v>
      </c>
      <c r="F2497" s="209">
        <v>1.8819999999999999</v>
      </c>
      <c r="G2497" s="209">
        <v>1.5640000000000001</v>
      </c>
      <c r="H2497" s="209">
        <v>1.1779999999999999</v>
      </c>
      <c r="I2497" s="240">
        <v>1.111</v>
      </c>
      <c r="J2497" s="240"/>
      <c r="K2497" s="209">
        <v>0.59499999999999997</v>
      </c>
      <c r="L2497" s="209">
        <v>0.13500000000000001</v>
      </c>
      <c r="M2497" s="20"/>
      <c r="N2497" s="20"/>
      <c r="O2497" s="209">
        <v>0.52700000000000002</v>
      </c>
      <c r="P2497" s="209">
        <v>1.1559999999999999</v>
      </c>
      <c r="Q2497" s="209">
        <v>1.365</v>
      </c>
      <c r="R2497" s="209">
        <v>1.649</v>
      </c>
      <c r="S2497" s="209">
        <v>1.39</v>
      </c>
      <c r="T2497" s="209">
        <v>1.7410000000000001</v>
      </c>
      <c r="U2497" s="209">
        <v>1.353</v>
      </c>
      <c r="V2497" s="209">
        <v>1.0760000000000001</v>
      </c>
      <c r="W2497" s="209">
        <v>0.61399999999999999</v>
      </c>
      <c r="X2497" s="20"/>
      <c r="Y2497" s="209">
        <v>0.248</v>
      </c>
      <c r="Z2497" s="20"/>
      <c r="AA2497" s="20"/>
      <c r="AB2497" s="209">
        <v>0.77900000000000003</v>
      </c>
      <c r="AC2497" s="209">
        <v>0.66700000000000004</v>
      </c>
      <c r="AD2497" s="209">
        <v>0.85399999999999998</v>
      </c>
      <c r="AE2497" s="209">
        <v>1.1000000000000001</v>
      </c>
      <c r="AF2497" s="209">
        <v>0.754</v>
      </c>
      <c r="AG2497" s="209">
        <v>0.63100000000000001</v>
      </c>
      <c r="AH2497" s="209">
        <v>0.27600000000000002</v>
      </c>
      <c r="AI2497" s="209">
        <v>0.27700000000000002</v>
      </c>
      <c r="AJ2497" s="209">
        <v>5.5E-2</v>
      </c>
      <c r="AK2497" s="20"/>
      <c r="AL2497" s="209">
        <v>1.7000000000000001E-2</v>
      </c>
      <c r="AM2497" s="209">
        <v>0.1</v>
      </c>
      <c r="AN2497" s="209">
        <v>0.30199999999999999</v>
      </c>
      <c r="AO2497" s="209">
        <v>0.71</v>
      </c>
      <c r="AP2497" s="209">
        <v>0.75800000000000001</v>
      </c>
      <c r="AQ2497" s="209">
        <v>0.90900000000000003</v>
      </c>
      <c r="AR2497" s="209">
        <v>0.90300000000000002</v>
      </c>
      <c r="AS2497" s="209">
        <v>0.752</v>
      </c>
      <c r="AT2497" s="209">
        <v>0.377</v>
      </c>
      <c r="AU2497" s="209">
        <v>0.222</v>
      </c>
      <c r="AV2497" s="20"/>
      <c r="AW2497" s="20"/>
      <c r="AX2497" s="20"/>
      <c r="AY2497" s="209">
        <v>0.23400000000000001</v>
      </c>
      <c r="AZ2497" s="209">
        <v>0.33300000000000002</v>
      </c>
      <c r="BA2497" s="209">
        <v>0.54800000000000004</v>
      </c>
      <c r="BB2497" s="21">
        <f t="shared" si="305"/>
        <v>1.8819999999999999</v>
      </c>
      <c r="BC2497" s="21">
        <f>BD2497</f>
        <v>2.529569892473118</v>
      </c>
      <c r="BD2497" s="22">
        <f t="shared" si="304"/>
        <v>2.529569892473118</v>
      </c>
      <c r="BE2497" s="21">
        <f>BC2497-BD2497</f>
        <v>0</v>
      </c>
      <c r="BF2497" s="2">
        <v>2.4700000000000002</v>
      </c>
      <c r="BG2497" s="10">
        <v>6</v>
      </c>
      <c r="BH2497" s="21">
        <f t="shared" si="306"/>
        <v>1.8819999999999998E-3</v>
      </c>
      <c r="BI2497" s="22">
        <f t="shared" si="306"/>
        <v>1.8819999999999998E-3</v>
      </c>
      <c r="BJ2497" s="21">
        <f>BH2497-BI2497</f>
        <v>0</v>
      </c>
      <c r="BK2497" s="21">
        <v>5.6459999999999991E-3</v>
      </c>
      <c r="BL2497" s="22">
        <v>5.6459999999999991E-3</v>
      </c>
      <c r="BM2497" s="21">
        <v>0</v>
      </c>
      <c r="BN2497" s="21">
        <f t="shared" si="307"/>
        <v>2.2583999999999996E-2</v>
      </c>
      <c r="BO2497" s="22">
        <f t="shared" si="307"/>
        <v>2.2583999999999996E-2</v>
      </c>
      <c r="BP2497" s="21">
        <f t="shared" si="307"/>
        <v>0</v>
      </c>
    </row>
    <row r="2498" spans="1:68" ht="11.1" hidden="1" customHeight="1" outlineLevel="2" x14ac:dyDescent="0.2">
      <c r="A2498" s="10"/>
      <c r="B2498" s="18"/>
      <c r="C2498" s="18"/>
      <c r="D2498" s="18"/>
      <c r="E2498" s="23" t="s">
        <v>2218</v>
      </c>
      <c r="F2498" s="208">
        <v>1.8819999999999999</v>
      </c>
      <c r="G2498" s="208">
        <v>1.5640000000000001</v>
      </c>
      <c r="H2498" s="208">
        <v>1.1779999999999999</v>
      </c>
      <c r="I2498" s="239">
        <v>1.111</v>
      </c>
      <c r="J2498" s="239"/>
      <c r="K2498" s="208">
        <v>0.59499999999999997</v>
      </c>
      <c r="L2498" s="208">
        <v>0.13500000000000001</v>
      </c>
      <c r="M2498" s="24"/>
      <c r="N2498" s="24"/>
      <c r="O2498" s="208">
        <v>0.52700000000000002</v>
      </c>
      <c r="P2498" s="208">
        <v>1.1559999999999999</v>
      </c>
      <c r="Q2498" s="208">
        <v>1.365</v>
      </c>
      <c r="R2498" s="208">
        <v>1.649</v>
      </c>
      <c r="S2498" s="208">
        <v>1.39</v>
      </c>
      <c r="T2498" s="208">
        <v>1.7410000000000001</v>
      </c>
      <c r="U2498" s="208">
        <v>1.353</v>
      </c>
      <c r="V2498" s="208">
        <v>1.0760000000000001</v>
      </c>
      <c r="W2498" s="208">
        <v>0.61399999999999999</v>
      </c>
      <c r="X2498" s="24"/>
      <c r="Y2498" s="208">
        <v>0.248</v>
      </c>
      <c r="Z2498" s="24"/>
      <c r="AA2498" s="24"/>
      <c r="AB2498" s="208">
        <v>0.77900000000000003</v>
      </c>
      <c r="AC2498" s="208">
        <v>0.66700000000000004</v>
      </c>
      <c r="AD2498" s="208">
        <v>0.85399999999999998</v>
      </c>
      <c r="AE2498" s="208">
        <v>1.1000000000000001</v>
      </c>
      <c r="AF2498" s="208">
        <v>0.754</v>
      </c>
      <c r="AG2498" s="208">
        <v>0.63100000000000001</v>
      </c>
      <c r="AH2498" s="208">
        <v>0.27600000000000002</v>
      </c>
      <c r="AI2498" s="208">
        <v>0.27700000000000002</v>
      </c>
      <c r="AJ2498" s="208">
        <v>5.5E-2</v>
      </c>
      <c r="AK2498" s="24"/>
      <c r="AL2498" s="208">
        <v>1.7000000000000001E-2</v>
      </c>
      <c r="AM2498" s="208">
        <v>0.1</v>
      </c>
      <c r="AN2498" s="208">
        <v>0.30199999999999999</v>
      </c>
      <c r="AO2498" s="208">
        <v>0.71</v>
      </c>
      <c r="AP2498" s="208">
        <v>0.75800000000000001</v>
      </c>
      <c r="AQ2498" s="208">
        <v>0.90900000000000003</v>
      </c>
      <c r="AR2498" s="208">
        <v>0.90300000000000002</v>
      </c>
      <c r="AS2498" s="208">
        <v>0.752</v>
      </c>
      <c r="AT2498" s="208">
        <v>0.377</v>
      </c>
      <c r="AU2498" s="208">
        <v>0.222</v>
      </c>
      <c r="AV2498" s="24"/>
      <c r="AW2498" s="24"/>
      <c r="AX2498" s="24"/>
      <c r="AY2498" s="208">
        <v>0.23400000000000001</v>
      </c>
      <c r="AZ2498" s="208">
        <v>0.33300000000000002</v>
      </c>
      <c r="BA2498" s="208">
        <v>0.54800000000000004</v>
      </c>
      <c r="BB2498" s="21">
        <f t="shared" si="305"/>
        <v>1.8819999999999999</v>
      </c>
      <c r="BC2498" s="21"/>
      <c r="BD2498" s="22">
        <f t="shared" si="304"/>
        <v>2.529569892473118</v>
      </c>
      <c r="BE2498" s="21"/>
      <c r="BG2498" s="10"/>
      <c r="BH2498" s="21">
        <f t="shared" si="306"/>
        <v>0</v>
      </c>
      <c r="BI2498" s="22">
        <f t="shared" si="306"/>
        <v>1.8819999999999998E-3</v>
      </c>
      <c r="BJ2498" s="21"/>
      <c r="BK2498" s="21">
        <v>0</v>
      </c>
      <c r="BL2498" s="22">
        <v>5.6459999999999991E-3</v>
      </c>
      <c r="BM2498" s="21"/>
      <c r="BN2498" s="21">
        <f t="shared" si="307"/>
        <v>0</v>
      </c>
      <c r="BO2498" s="22">
        <f t="shared" si="307"/>
        <v>2.2583999999999996E-2</v>
      </c>
      <c r="BP2498" s="21">
        <f t="shared" si="307"/>
        <v>0</v>
      </c>
    </row>
    <row r="2499" spans="1:68" ht="11.1" hidden="1" customHeight="1" outlineLevel="1" collapsed="1" x14ac:dyDescent="0.2">
      <c r="A2499" s="10"/>
      <c r="B2499" s="18"/>
      <c r="C2499" s="18"/>
      <c r="D2499" s="18"/>
      <c r="E2499" s="19" t="s">
        <v>2219</v>
      </c>
      <c r="F2499" s="209">
        <v>31.695</v>
      </c>
      <c r="G2499" s="209">
        <v>25.597000000000001</v>
      </c>
      <c r="H2499" s="209">
        <v>18.03</v>
      </c>
      <c r="I2499" s="240">
        <v>16.582000000000001</v>
      </c>
      <c r="J2499" s="240"/>
      <c r="K2499" s="209">
        <v>9.4169999999999998</v>
      </c>
      <c r="L2499" s="209">
        <v>0.14000000000000001</v>
      </c>
      <c r="M2499" s="20"/>
      <c r="N2499" s="20"/>
      <c r="O2499" s="20"/>
      <c r="P2499" s="209">
        <v>23.201000000000001</v>
      </c>
      <c r="Q2499" s="209">
        <v>28.832000000000001</v>
      </c>
      <c r="R2499" s="209">
        <v>31.629000000000001</v>
      </c>
      <c r="S2499" s="209">
        <v>30.905999999999999</v>
      </c>
      <c r="T2499" s="209">
        <v>32.216000000000001</v>
      </c>
      <c r="U2499" s="209">
        <v>28.893999999999998</v>
      </c>
      <c r="V2499" s="209">
        <v>20.023</v>
      </c>
      <c r="W2499" s="209">
        <v>11.96</v>
      </c>
      <c r="X2499" s="209">
        <v>0.70899999999999996</v>
      </c>
      <c r="Y2499" s="209">
        <v>0.14399999999999999</v>
      </c>
      <c r="Z2499" s="209">
        <v>0.14199999999999999</v>
      </c>
      <c r="AA2499" s="20"/>
      <c r="AB2499" s="209">
        <v>17.95</v>
      </c>
      <c r="AC2499" s="209">
        <v>20.821000000000002</v>
      </c>
      <c r="AD2499" s="209">
        <v>26.628</v>
      </c>
      <c r="AE2499" s="209">
        <v>28.57</v>
      </c>
      <c r="AF2499" s="209">
        <v>20.527999999999999</v>
      </c>
      <c r="AG2499" s="209">
        <v>18.294</v>
      </c>
      <c r="AH2499" s="209">
        <v>16.302</v>
      </c>
      <c r="AI2499" s="209">
        <v>10.565</v>
      </c>
      <c r="AJ2499" s="209">
        <v>0.05</v>
      </c>
      <c r="AK2499" s="20"/>
      <c r="AL2499" s="209">
        <v>7.0999999999999994E-2</v>
      </c>
      <c r="AM2499" s="20"/>
      <c r="AN2499" s="209">
        <v>14.887</v>
      </c>
      <c r="AO2499" s="209">
        <v>19.422000000000001</v>
      </c>
      <c r="AP2499" s="209">
        <v>18.428000000000001</v>
      </c>
      <c r="AQ2499" s="209">
        <v>25.125</v>
      </c>
      <c r="AR2499" s="209">
        <v>20.911999999999999</v>
      </c>
      <c r="AS2499" s="209">
        <v>18.978999999999999</v>
      </c>
      <c r="AT2499" s="209">
        <v>11.928000000000001</v>
      </c>
      <c r="AU2499" s="209">
        <v>8.2360000000000007</v>
      </c>
      <c r="AV2499" s="209">
        <v>0.22600000000000001</v>
      </c>
      <c r="AW2499" s="20"/>
      <c r="AX2499" s="20"/>
      <c r="AY2499" s="209">
        <v>3.26</v>
      </c>
      <c r="AZ2499" s="209">
        <v>10.231999999999999</v>
      </c>
      <c r="BA2499" s="209">
        <v>21.013000000000002</v>
      </c>
      <c r="BB2499" s="21">
        <f>BB2500+BB2501+BB2502+BB2503</f>
        <v>34.723999999999997</v>
      </c>
      <c r="BC2499" s="21">
        <f>BF2499</f>
        <v>72.3</v>
      </c>
      <c r="BD2499" s="22">
        <f t="shared" si="304"/>
        <v>46.672043010752681</v>
      </c>
      <c r="BE2499" s="21">
        <f>BC2499-BD2499</f>
        <v>25.627956989247316</v>
      </c>
      <c r="BF2499" s="2">
        <v>72.3</v>
      </c>
      <c r="BG2499" s="10">
        <v>5</v>
      </c>
      <c r="BH2499" s="21">
        <f t="shared" si="306"/>
        <v>5.3791199999999997E-2</v>
      </c>
      <c r="BI2499" s="22">
        <f t="shared" si="306"/>
        <v>3.4723999999999998E-2</v>
      </c>
      <c r="BJ2499" s="21">
        <f>BH2499-BI2499</f>
        <v>1.9067199999999999E-2</v>
      </c>
      <c r="BK2499" s="21">
        <v>0.16137360000000001</v>
      </c>
      <c r="BL2499" s="22">
        <v>0.10417199999999999</v>
      </c>
      <c r="BM2499" s="21">
        <v>5.7201600000000019E-2</v>
      </c>
      <c r="BN2499" s="21">
        <f t="shared" si="307"/>
        <v>0.64549440000000002</v>
      </c>
      <c r="BO2499" s="22">
        <f t="shared" si="307"/>
        <v>0.41668799999999995</v>
      </c>
      <c r="BP2499" s="21">
        <f t="shared" si="307"/>
        <v>0.22880640000000008</v>
      </c>
    </row>
    <row r="2500" spans="1:68" ht="11.1" hidden="1" customHeight="1" outlineLevel="2" x14ac:dyDescent="0.2">
      <c r="A2500" s="10"/>
      <c r="B2500" s="18"/>
      <c r="C2500" s="18"/>
      <c r="D2500" s="18"/>
      <c r="E2500" s="23" t="s">
        <v>2220</v>
      </c>
      <c r="F2500" s="208">
        <v>1.8089999999999999</v>
      </c>
      <c r="G2500" s="208">
        <v>1.4359999999999999</v>
      </c>
      <c r="H2500" s="208">
        <v>0.88900000000000001</v>
      </c>
      <c r="I2500" s="239">
        <v>0.56799999999999995</v>
      </c>
      <c r="J2500" s="239"/>
      <c r="K2500" s="208">
        <v>0.29399999999999998</v>
      </c>
      <c r="L2500" s="208">
        <v>5.7000000000000002E-2</v>
      </c>
      <c r="M2500" s="24"/>
      <c r="N2500" s="24"/>
      <c r="O2500" s="24"/>
      <c r="P2500" s="208">
        <v>0.78600000000000003</v>
      </c>
      <c r="Q2500" s="208">
        <v>0.96499999999999997</v>
      </c>
      <c r="R2500" s="208">
        <v>1.365</v>
      </c>
      <c r="S2500" s="208">
        <v>1.304</v>
      </c>
      <c r="T2500" s="208">
        <v>1.5109999999999999</v>
      </c>
      <c r="U2500" s="208">
        <v>1.171</v>
      </c>
      <c r="V2500" s="208">
        <v>0.46100000000000002</v>
      </c>
      <c r="W2500" s="208">
        <v>0.16800000000000001</v>
      </c>
      <c r="X2500" s="208">
        <v>4.9000000000000002E-2</v>
      </c>
      <c r="Y2500" s="208">
        <v>0.02</v>
      </c>
      <c r="Z2500" s="208">
        <v>1.4E-2</v>
      </c>
      <c r="AA2500" s="24"/>
      <c r="AB2500" s="24"/>
      <c r="AC2500" s="24"/>
      <c r="AD2500" s="208">
        <v>2.1989999999999998</v>
      </c>
      <c r="AE2500" s="208">
        <v>0.58099999999999996</v>
      </c>
      <c r="AF2500" s="208">
        <v>0.754</v>
      </c>
      <c r="AG2500" s="208">
        <v>0.55400000000000005</v>
      </c>
      <c r="AH2500" s="208">
        <v>0.28599999999999998</v>
      </c>
      <c r="AI2500" s="208">
        <v>0.19500000000000001</v>
      </c>
      <c r="AJ2500" s="24"/>
      <c r="AK2500" s="24"/>
      <c r="AL2500" s="24"/>
      <c r="AM2500" s="24"/>
      <c r="AN2500" s="208">
        <v>0.29799999999999999</v>
      </c>
      <c r="AO2500" s="208">
        <v>0.74199999999999999</v>
      </c>
      <c r="AP2500" s="208">
        <v>0.83199999999999996</v>
      </c>
      <c r="AQ2500" s="208">
        <v>1.173</v>
      </c>
      <c r="AR2500" s="208">
        <v>1.0309999999999999</v>
      </c>
      <c r="AS2500" s="208">
        <v>0.81799999999999995</v>
      </c>
      <c r="AT2500" s="208">
        <v>0.35099999999999998</v>
      </c>
      <c r="AU2500" s="208">
        <v>0.16300000000000001</v>
      </c>
      <c r="AV2500" s="208">
        <v>7.0000000000000001E-3</v>
      </c>
      <c r="AW2500" s="24"/>
      <c r="AX2500" s="24"/>
      <c r="AY2500" s="208">
        <v>5.5E-2</v>
      </c>
      <c r="AZ2500" s="208">
        <v>0.252</v>
      </c>
      <c r="BA2500" s="208">
        <v>0.55500000000000005</v>
      </c>
      <c r="BB2500" s="21">
        <f t="shared" si="305"/>
        <v>2.1989999999999998</v>
      </c>
      <c r="BC2500" s="21"/>
      <c r="BD2500" s="22">
        <f t="shared" si="304"/>
        <v>2.9556451612903225</v>
      </c>
      <c r="BE2500" s="21"/>
      <c r="BG2500" s="10"/>
      <c r="BH2500" s="21">
        <f t="shared" si="306"/>
        <v>0</v>
      </c>
      <c r="BI2500" s="22">
        <f t="shared" si="306"/>
        <v>2.199E-3</v>
      </c>
      <c r="BJ2500" s="21"/>
      <c r="BK2500" s="21">
        <v>0</v>
      </c>
      <c r="BL2500" s="22">
        <v>6.5970000000000004E-3</v>
      </c>
      <c r="BM2500" s="21"/>
      <c r="BN2500" s="21">
        <f t="shared" si="307"/>
        <v>0</v>
      </c>
      <c r="BO2500" s="22">
        <f t="shared" si="307"/>
        <v>2.6388000000000002E-2</v>
      </c>
      <c r="BP2500" s="21">
        <f t="shared" si="307"/>
        <v>0</v>
      </c>
    </row>
    <row r="2501" spans="1:68" ht="11.1" hidden="1" customHeight="1" outlineLevel="2" x14ac:dyDescent="0.2">
      <c r="A2501" s="10"/>
      <c r="B2501" s="18"/>
      <c r="C2501" s="18"/>
      <c r="D2501" s="18"/>
      <c r="E2501" s="23" t="s">
        <v>2221</v>
      </c>
      <c r="F2501" s="208">
        <v>9.8889999999999993</v>
      </c>
      <c r="G2501" s="208">
        <v>8.5180000000000007</v>
      </c>
      <c r="H2501" s="208">
        <v>6.0419999999999998</v>
      </c>
      <c r="I2501" s="239">
        <v>5.226</v>
      </c>
      <c r="J2501" s="239"/>
      <c r="K2501" s="208">
        <v>3.0430000000000001</v>
      </c>
      <c r="L2501" s="208">
        <v>6.3E-2</v>
      </c>
      <c r="M2501" s="24"/>
      <c r="N2501" s="24"/>
      <c r="O2501" s="24"/>
      <c r="P2501" s="208">
        <v>7.4359999999999999</v>
      </c>
      <c r="Q2501" s="208">
        <v>9.69</v>
      </c>
      <c r="R2501" s="208">
        <v>10.038</v>
      </c>
      <c r="S2501" s="208">
        <v>9.66</v>
      </c>
      <c r="T2501" s="208">
        <v>10.189</v>
      </c>
      <c r="U2501" s="208">
        <v>9.6649999999999991</v>
      </c>
      <c r="V2501" s="208">
        <v>5.774</v>
      </c>
      <c r="W2501" s="208">
        <v>3.266</v>
      </c>
      <c r="X2501" s="208">
        <v>0.13</v>
      </c>
      <c r="Y2501" s="24"/>
      <c r="Z2501" s="24"/>
      <c r="AA2501" s="24"/>
      <c r="AB2501" s="208">
        <v>6.3479999999999999</v>
      </c>
      <c r="AC2501" s="208">
        <v>8.2080000000000002</v>
      </c>
      <c r="AD2501" s="208">
        <v>8.8260000000000005</v>
      </c>
      <c r="AE2501" s="208">
        <v>10.622999999999999</v>
      </c>
      <c r="AF2501" s="208">
        <v>7.4850000000000003</v>
      </c>
      <c r="AG2501" s="208">
        <v>6.3929999999999998</v>
      </c>
      <c r="AH2501" s="208">
        <v>5.7039999999999997</v>
      </c>
      <c r="AI2501" s="208">
        <v>5.3310000000000004</v>
      </c>
      <c r="AJ2501" s="24"/>
      <c r="AK2501" s="24"/>
      <c r="AL2501" s="24"/>
      <c r="AM2501" s="24"/>
      <c r="AN2501" s="208">
        <v>4.6980000000000004</v>
      </c>
      <c r="AO2501" s="208">
        <v>6.78</v>
      </c>
      <c r="AP2501" s="208">
        <v>6.5410000000000004</v>
      </c>
      <c r="AQ2501" s="208">
        <v>8.8089999999999993</v>
      </c>
      <c r="AR2501" s="208">
        <v>7.2030000000000003</v>
      </c>
      <c r="AS2501" s="208">
        <v>6.5730000000000004</v>
      </c>
      <c r="AT2501" s="208">
        <v>4.0460000000000003</v>
      </c>
      <c r="AU2501" s="208">
        <v>2.7040000000000002</v>
      </c>
      <c r="AV2501" s="24"/>
      <c r="AW2501" s="24"/>
      <c r="AX2501" s="24"/>
      <c r="AY2501" s="208">
        <v>1.1479999999999999</v>
      </c>
      <c r="AZ2501" s="208">
        <v>3.2949999999999999</v>
      </c>
      <c r="BA2501" s="208">
        <v>9.5009999999999994</v>
      </c>
      <c r="BB2501" s="21">
        <f t="shared" si="305"/>
        <v>10.622999999999999</v>
      </c>
      <c r="BC2501" s="21"/>
      <c r="BD2501" s="22">
        <f t="shared" si="304"/>
        <v>14.278225806451612</v>
      </c>
      <c r="BE2501" s="21"/>
      <c r="BG2501" s="10"/>
      <c r="BH2501" s="21">
        <f t="shared" si="306"/>
        <v>0</v>
      </c>
      <c r="BI2501" s="22">
        <f t="shared" si="306"/>
        <v>1.0622999999999999E-2</v>
      </c>
      <c r="BJ2501" s="21"/>
      <c r="BK2501" s="21">
        <v>0</v>
      </c>
      <c r="BL2501" s="22">
        <v>3.1868999999999995E-2</v>
      </c>
      <c r="BM2501" s="21"/>
      <c r="BN2501" s="21">
        <f t="shared" si="307"/>
        <v>0</v>
      </c>
      <c r="BO2501" s="22">
        <f t="shared" si="307"/>
        <v>0.12747599999999998</v>
      </c>
      <c r="BP2501" s="21">
        <f t="shared" si="307"/>
        <v>0</v>
      </c>
    </row>
    <row r="2502" spans="1:68" ht="11.1" hidden="1" customHeight="1" outlineLevel="2" x14ac:dyDescent="0.2">
      <c r="A2502" s="10"/>
      <c r="B2502" s="18"/>
      <c r="C2502" s="18"/>
      <c r="D2502" s="18"/>
      <c r="E2502" s="23" t="s">
        <v>2222</v>
      </c>
      <c r="F2502" s="208">
        <v>10.558</v>
      </c>
      <c r="G2502" s="208">
        <v>8.3659999999999997</v>
      </c>
      <c r="H2502" s="208">
        <v>6.0730000000000004</v>
      </c>
      <c r="I2502" s="239">
        <v>5.8689999999999998</v>
      </c>
      <c r="J2502" s="239"/>
      <c r="K2502" s="208">
        <v>3.548</v>
      </c>
      <c r="L2502" s="208">
        <v>0.02</v>
      </c>
      <c r="M2502" s="24"/>
      <c r="N2502" s="24"/>
      <c r="O2502" s="24"/>
      <c r="P2502" s="208">
        <v>7.976</v>
      </c>
      <c r="Q2502" s="208">
        <v>11.004</v>
      </c>
      <c r="R2502" s="208">
        <v>12.462999999999999</v>
      </c>
      <c r="S2502" s="208">
        <v>12.308999999999999</v>
      </c>
      <c r="T2502" s="208">
        <v>12.167999999999999</v>
      </c>
      <c r="U2502" s="208">
        <v>10.079000000000001</v>
      </c>
      <c r="V2502" s="208">
        <v>7.7329999999999997</v>
      </c>
      <c r="W2502" s="208">
        <v>5.2859999999999996</v>
      </c>
      <c r="X2502" s="208">
        <v>0.4</v>
      </c>
      <c r="Y2502" s="208">
        <v>0.124</v>
      </c>
      <c r="Z2502" s="208">
        <v>0.128</v>
      </c>
      <c r="AA2502" s="24"/>
      <c r="AB2502" s="208">
        <v>6.7610000000000001</v>
      </c>
      <c r="AC2502" s="208">
        <v>6.7039999999999997</v>
      </c>
      <c r="AD2502" s="208">
        <v>8.1929999999999996</v>
      </c>
      <c r="AE2502" s="208">
        <v>9.0090000000000003</v>
      </c>
      <c r="AF2502" s="208">
        <v>6.4859999999999998</v>
      </c>
      <c r="AG2502" s="208">
        <v>5.976</v>
      </c>
      <c r="AH2502" s="208">
        <v>5.3719999999999999</v>
      </c>
      <c r="AI2502" s="208">
        <v>3.9169999999999998</v>
      </c>
      <c r="AJ2502" s="208">
        <v>0.05</v>
      </c>
      <c r="AK2502" s="24"/>
      <c r="AL2502" s="208">
        <v>7.0999999999999994E-2</v>
      </c>
      <c r="AM2502" s="24"/>
      <c r="AN2502" s="208">
        <v>5.8840000000000003</v>
      </c>
      <c r="AO2502" s="208">
        <v>6.383</v>
      </c>
      <c r="AP2502" s="208">
        <v>5.9589999999999996</v>
      </c>
      <c r="AQ2502" s="208">
        <v>8.266</v>
      </c>
      <c r="AR2502" s="208">
        <v>7.1130000000000004</v>
      </c>
      <c r="AS2502" s="208">
        <v>6.5119999999999996</v>
      </c>
      <c r="AT2502" s="208">
        <v>4.266</v>
      </c>
      <c r="AU2502" s="208">
        <v>3.0960000000000001</v>
      </c>
      <c r="AV2502" s="208">
        <v>0.219</v>
      </c>
      <c r="AW2502" s="24"/>
      <c r="AX2502" s="24"/>
      <c r="AY2502" s="208">
        <v>1.1870000000000001</v>
      </c>
      <c r="AZ2502" s="208">
        <v>3.7389999999999999</v>
      </c>
      <c r="BA2502" s="208">
        <v>6.2489999999999997</v>
      </c>
      <c r="BB2502" s="21">
        <f t="shared" si="305"/>
        <v>12.462999999999999</v>
      </c>
      <c r="BC2502" s="21"/>
      <c r="BD2502" s="22">
        <f t="shared" si="304"/>
        <v>16.751344086021504</v>
      </c>
      <c r="BE2502" s="21"/>
      <c r="BG2502" s="10"/>
      <c r="BH2502" s="21">
        <f t="shared" si="306"/>
        <v>0</v>
      </c>
      <c r="BI2502" s="22">
        <f t="shared" si="306"/>
        <v>1.2463E-2</v>
      </c>
      <c r="BJ2502" s="21"/>
      <c r="BK2502" s="21">
        <v>0</v>
      </c>
      <c r="BL2502" s="22">
        <v>3.7388999999999999E-2</v>
      </c>
      <c r="BM2502" s="21"/>
      <c r="BN2502" s="21">
        <f t="shared" si="307"/>
        <v>0</v>
      </c>
      <c r="BO2502" s="22">
        <f t="shared" si="307"/>
        <v>0.14955599999999999</v>
      </c>
      <c r="BP2502" s="21">
        <f t="shared" si="307"/>
        <v>0</v>
      </c>
    </row>
    <row r="2503" spans="1:68" ht="11.1" hidden="1" customHeight="1" outlineLevel="2" x14ac:dyDescent="0.2">
      <c r="A2503" s="10"/>
      <c r="B2503" s="18"/>
      <c r="C2503" s="18"/>
      <c r="D2503" s="18"/>
      <c r="E2503" s="23" t="s">
        <v>2223</v>
      </c>
      <c r="F2503" s="208">
        <v>9.4390000000000001</v>
      </c>
      <c r="G2503" s="208">
        <v>7.2770000000000001</v>
      </c>
      <c r="H2503" s="208">
        <v>5.0259999999999998</v>
      </c>
      <c r="I2503" s="239">
        <v>4.9189999999999996</v>
      </c>
      <c r="J2503" s="239"/>
      <c r="K2503" s="208">
        <v>2.532</v>
      </c>
      <c r="L2503" s="24"/>
      <c r="M2503" s="24"/>
      <c r="N2503" s="24"/>
      <c r="O2503" s="24"/>
      <c r="P2503" s="208">
        <v>7.0030000000000001</v>
      </c>
      <c r="Q2503" s="208">
        <v>7.173</v>
      </c>
      <c r="R2503" s="208">
        <v>7.7629999999999999</v>
      </c>
      <c r="S2503" s="208">
        <v>7.633</v>
      </c>
      <c r="T2503" s="208">
        <v>8.3480000000000008</v>
      </c>
      <c r="U2503" s="208">
        <v>7.9790000000000001</v>
      </c>
      <c r="V2503" s="208">
        <v>6.0549999999999997</v>
      </c>
      <c r="W2503" s="208">
        <v>3.24</v>
      </c>
      <c r="X2503" s="208">
        <v>0.13</v>
      </c>
      <c r="Y2503" s="24"/>
      <c r="Z2503" s="24"/>
      <c r="AA2503" s="24"/>
      <c r="AB2503" s="208">
        <v>4.8410000000000002</v>
      </c>
      <c r="AC2503" s="208">
        <v>5.9089999999999998</v>
      </c>
      <c r="AD2503" s="208">
        <v>7.41</v>
      </c>
      <c r="AE2503" s="208">
        <v>8.3569999999999993</v>
      </c>
      <c r="AF2503" s="208">
        <v>5.8029999999999999</v>
      </c>
      <c r="AG2503" s="208">
        <v>5.3710000000000004</v>
      </c>
      <c r="AH2503" s="208">
        <v>4.9400000000000004</v>
      </c>
      <c r="AI2503" s="208">
        <v>1.1220000000000001</v>
      </c>
      <c r="AJ2503" s="24"/>
      <c r="AK2503" s="24"/>
      <c r="AL2503" s="24"/>
      <c r="AM2503" s="24"/>
      <c r="AN2503" s="208">
        <v>4.0069999999999997</v>
      </c>
      <c r="AO2503" s="208">
        <v>5.5170000000000003</v>
      </c>
      <c r="AP2503" s="208">
        <v>5.0960000000000001</v>
      </c>
      <c r="AQ2503" s="208">
        <v>6.8769999999999998</v>
      </c>
      <c r="AR2503" s="208">
        <v>5.5650000000000004</v>
      </c>
      <c r="AS2503" s="208">
        <v>5.0759999999999996</v>
      </c>
      <c r="AT2503" s="208">
        <v>3.2650000000000001</v>
      </c>
      <c r="AU2503" s="208">
        <v>2.2730000000000001</v>
      </c>
      <c r="AV2503" s="24"/>
      <c r="AW2503" s="24"/>
      <c r="AX2503" s="24"/>
      <c r="AY2503" s="208">
        <v>0.87</v>
      </c>
      <c r="AZ2503" s="208">
        <v>2.9460000000000002</v>
      </c>
      <c r="BA2503" s="208">
        <v>4.7080000000000002</v>
      </c>
      <c r="BB2503" s="21">
        <f t="shared" si="305"/>
        <v>9.4390000000000001</v>
      </c>
      <c r="BC2503" s="21"/>
      <c r="BD2503" s="22">
        <f t="shared" si="304"/>
        <v>12.686827956989248</v>
      </c>
      <c r="BE2503" s="21"/>
      <c r="BG2503" s="10"/>
      <c r="BH2503" s="21">
        <f t="shared" si="306"/>
        <v>0</v>
      </c>
      <c r="BI2503" s="22">
        <f t="shared" si="306"/>
        <v>9.4389999999999995E-3</v>
      </c>
      <c r="BJ2503" s="21"/>
      <c r="BK2503" s="21">
        <v>0</v>
      </c>
      <c r="BL2503" s="22">
        <v>2.8316999999999998E-2</v>
      </c>
      <c r="BM2503" s="21"/>
      <c r="BN2503" s="21">
        <f t="shared" si="307"/>
        <v>0</v>
      </c>
      <c r="BO2503" s="22">
        <f t="shared" si="307"/>
        <v>0.11326799999999999</v>
      </c>
      <c r="BP2503" s="21">
        <f t="shared" si="307"/>
        <v>0</v>
      </c>
    </row>
    <row r="2504" spans="1:68" ht="11.1" hidden="1" customHeight="1" outlineLevel="1" collapsed="1" x14ac:dyDescent="0.2">
      <c r="A2504" s="10"/>
      <c r="B2504" s="18"/>
      <c r="C2504" s="18"/>
      <c r="D2504" s="18"/>
      <c r="E2504" s="19" t="s">
        <v>2224</v>
      </c>
      <c r="F2504" s="20"/>
      <c r="G2504" s="20"/>
      <c r="H2504" s="20"/>
      <c r="I2504" s="20"/>
      <c r="J2504" s="20"/>
      <c r="K2504" s="20"/>
      <c r="L2504" s="20"/>
      <c r="M2504" s="20"/>
      <c r="N2504" s="20"/>
      <c r="O2504" s="20"/>
      <c r="P2504" s="209">
        <v>5.9329999999999998</v>
      </c>
      <c r="Q2504" s="20"/>
      <c r="R2504" s="209">
        <v>0.10299999999999999</v>
      </c>
      <c r="S2504" s="209">
        <v>3.9E-2</v>
      </c>
      <c r="T2504" s="209">
        <v>5.6000000000000001E-2</v>
      </c>
      <c r="U2504" s="209">
        <v>5.2999999999999999E-2</v>
      </c>
      <c r="V2504" s="209">
        <v>8.5000000000000006E-2</v>
      </c>
      <c r="W2504" s="209">
        <v>7.0000000000000007E-2</v>
      </c>
      <c r="X2504" s="20"/>
      <c r="Y2504" s="20"/>
      <c r="Z2504" s="20"/>
      <c r="AA2504" s="20"/>
      <c r="AB2504" s="209">
        <v>0.154</v>
      </c>
      <c r="AC2504" s="209">
        <v>5.6000000000000001E-2</v>
      </c>
      <c r="AD2504" s="209">
        <v>5.6000000000000001E-2</v>
      </c>
      <c r="AE2504" s="209">
        <v>7.0999999999999994E-2</v>
      </c>
      <c r="AF2504" s="209">
        <v>6.9000000000000006E-2</v>
      </c>
      <c r="AG2504" s="209">
        <v>6.5000000000000002E-2</v>
      </c>
      <c r="AH2504" s="209">
        <v>7.9000000000000001E-2</v>
      </c>
      <c r="AI2504" s="209">
        <v>8.5000000000000006E-2</v>
      </c>
      <c r="AJ2504" s="209">
        <v>3.5000000000000003E-2</v>
      </c>
      <c r="AK2504" s="20"/>
      <c r="AL2504" s="20"/>
      <c r="AM2504" s="20"/>
      <c r="AN2504" s="20"/>
      <c r="AO2504" s="209">
        <v>5.0000000000000001E-3</v>
      </c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1">
        <f t="shared" si="305"/>
        <v>5.9329999999999998</v>
      </c>
      <c r="BC2504" s="21">
        <f>BD2504</f>
        <v>7.9744623655913971</v>
      </c>
      <c r="BD2504" s="22">
        <f t="shared" ref="BD2504:BD2584" si="322">(BB2504/31/24)*1000</f>
        <v>7.9744623655913971</v>
      </c>
      <c r="BE2504" s="21">
        <f>BC2504-BD2504</f>
        <v>0</v>
      </c>
      <c r="BG2504" s="10">
        <v>6</v>
      </c>
      <c r="BH2504" s="21">
        <f t="shared" si="306"/>
        <v>5.9329999999999999E-3</v>
      </c>
      <c r="BI2504" s="22">
        <f t="shared" si="306"/>
        <v>5.9329999999999999E-3</v>
      </c>
      <c r="BJ2504" s="21">
        <f>BH2504-BI2504</f>
        <v>0</v>
      </c>
      <c r="BK2504" s="21">
        <v>1.7798999999999999E-2</v>
      </c>
      <c r="BL2504" s="22">
        <v>1.7798999999999999E-2</v>
      </c>
      <c r="BM2504" s="21">
        <v>0</v>
      </c>
      <c r="BN2504" s="21">
        <f t="shared" si="307"/>
        <v>7.1195999999999995E-2</v>
      </c>
      <c r="BO2504" s="22">
        <f t="shared" si="307"/>
        <v>7.1195999999999995E-2</v>
      </c>
      <c r="BP2504" s="21">
        <f t="shared" si="307"/>
        <v>0</v>
      </c>
    </row>
    <row r="2505" spans="1:68" ht="11.1" hidden="1" customHeight="1" outlineLevel="2" x14ac:dyDescent="0.2">
      <c r="A2505" s="10"/>
      <c r="B2505" s="18"/>
      <c r="C2505" s="18"/>
      <c r="D2505" s="18"/>
      <c r="E2505" s="23" t="s">
        <v>2225</v>
      </c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08">
        <v>5.9329999999999998</v>
      </c>
      <c r="Q2505" s="24"/>
      <c r="R2505" s="208">
        <v>0.10299999999999999</v>
      </c>
      <c r="S2505" s="208">
        <v>3.9E-2</v>
      </c>
      <c r="T2505" s="208">
        <v>5.6000000000000001E-2</v>
      </c>
      <c r="U2505" s="208">
        <v>5.2999999999999999E-2</v>
      </c>
      <c r="V2505" s="208">
        <v>8.5000000000000006E-2</v>
      </c>
      <c r="W2505" s="208">
        <v>7.0000000000000007E-2</v>
      </c>
      <c r="X2505" s="24"/>
      <c r="Y2505" s="24"/>
      <c r="Z2505" s="24"/>
      <c r="AA2505" s="24"/>
      <c r="AB2505" s="208">
        <v>0.154</v>
      </c>
      <c r="AC2505" s="208">
        <v>5.6000000000000001E-2</v>
      </c>
      <c r="AD2505" s="208">
        <v>5.6000000000000001E-2</v>
      </c>
      <c r="AE2505" s="208">
        <v>7.0999999999999994E-2</v>
      </c>
      <c r="AF2505" s="208">
        <v>6.9000000000000006E-2</v>
      </c>
      <c r="AG2505" s="208">
        <v>6.5000000000000002E-2</v>
      </c>
      <c r="AH2505" s="208">
        <v>7.9000000000000001E-2</v>
      </c>
      <c r="AI2505" s="208">
        <v>8.5000000000000006E-2</v>
      </c>
      <c r="AJ2505" s="208">
        <v>3.5000000000000003E-2</v>
      </c>
      <c r="AK2505" s="24"/>
      <c r="AL2505" s="24"/>
      <c r="AM2505" s="24"/>
      <c r="AN2505" s="24"/>
      <c r="AO2505" s="208">
        <v>5.0000000000000001E-3</v>
      </c>
      <c r="AP2505" s="24"/>
      <c r="AQ2505" s="24"/>
      <c r="AR2505" s="24"/>
      <c r="AS2505" s="24"/>
      <c r="AT2505" s="24"/>
      <c r="AU2505" s="24"/>
      <c r="AV2505" s="24"/>
      <c r="AW2505" s="24"/>
      <c r="AX2505" s="24"/>
      <c r="AY2505" s="24"/>
      <c r="AZ2505" s="24"/>
      <c r="BA2505" s="24"/>
      <c r="BB2505" s="21">
        <f t="shared" si="305"/>
        <v>5.9329999999999998</v>
      </c>
      <c r="BC2505" s="21"/>
      <c r="BD2505" s="22">
        <f t="shared" si="322"/>
        <v>7.9744623655913971</v>
      </c>
      <c r="BE2505" s="21"/>
      <c r="BG2505" s="10"/>
      <c r="BH2505" s="21">
        <f t="shared" si="306"/>
        <v>0</v>
      </c>
      <c r="BI2505" s="22">
        <f t="shared" si="306"/>
        <v>5.9329999999999999E-3</v>
      </c>
      <c r="BJ2505" s="21"/>
      <c r="BK2505" s="21">
        <v>0</v>
      </c>
      <c r="BL2505" s="22">
        <v>1.7798999999999999E-2</v>
      </c>
      <c r="BM2505" s="21"/>
      <c r="BN2505" s="21">
        <f t="shared" si="307"/>
        <v>0</v>
      </c>
      <c r="BO2505" s="22">
        <f t="shared" si="307"/>
        <v>7.1195999999999995E-2</v>
      </c>
      <c r="BP2505" s="21">
        <f t="shared" si="307"/>
        <v>0</v>
      </c>
    </row>
    <row r="2506" spans="1:68" ht="11.1" hidden="1" customHeight="1" outlineLevel="1" collapsed="1" x14ac:dyDescent="0.2">
      <c r="A2506" s="10"/>
      <c r="B2506" s="18"/>
      <c r="C2506" s="18"/>
      <c r="D2506" s="18"/>
      <c r="E2506" s="19" t="s">
        <v>400</v>
      </c>
      <c r="F2506" s="20"/>
      <c r="G2506" s="20"/>
      <c r="H2506" s="20"/>
      <c r="I2506" s="20"/>
      <c r="J2506" s="20"/>
      <c r="K2506" s="20"/>
      <c r="L2506" s="20"/>
      <c r="M2506" s="20"/>
      <c r="N2506" s="20"/>
      <c r="O2506" s="20"/>
      <c r="P2506" s="20"/>
      <c r="Q2506" s="20"/>
      <c r="R2506" s="20"/>
      <c r="S2506" s="20"/>
      <c r="T2506" s="20"/>
      <c r="U2506" s="20"/>
      <c r="V2506" s="20"/>
      <c r="W2506" s="20"/>
      <c r="X2506" s="20"/>
      <c r="Y2506" s="20"/>
      <c r="Z2506" s="20"/>
      <c r="AA2506" s="20"/>
      <c r="AB2506" s="20"/>
      <c r="AC2506" s="20"/>
      <c r="AD2506" s="20"/>
      <c r="AE2506" s="20"/>
      <c r="AF2506" s="20"/>
      <c r="AG2506" s="20"/>
      <c r="AH2506" s="20"/>
      <c r="AI2506" s="20"/>
      <c r="AJ2506" s="20"/>
      <c r="AK2506" s="20"/>
      <c r="AL2506" s="20"/>
      <c r="AM2506" s="209">
        <v>10.558999999999999</v>
      </c>
      <c r="AN2506" s="209">
        <v>52.448</v>
      </c>
      <c r="AO2506" s="209">
        <v>77.593999999999994</v>
      </c>
      <c r="AP2506" s="209">
        <v>109.852</v>
      </c>
      <c r="AQ2506" s="209">
        <v>136.36600000000001</v>
      </c>
      <c r="AR2506" s="209">
        <v>88.775000000000006</v>
      </c>
      <c r="AS2506" s="209">
        <v>80.869</v>
      </c>
      <c r="AT2506" s="209">
        <v>37.453000000000003</v>
      </c>
      <c r="AU2506" s="209">
        <v>18.155999999999999</v>
      </c>
      <c r="AV2506" s="20"/>
      <c r="AW2506" s="20"/>
      <c r="AX2506" s="20"/>
      <c r="AY2506" s="20"/>
      <c r="AZ2506" s="209">
        <v>50.185000000000002</v>
      </c>
      <c r="BA2506" s="209">
        <v>64.054000000000002</v>
      </c>
      <c r="BB2506" s="21">
        <f t="shared" si="305"/>
        <v>136.36600000000001</v>
      </c>
      <c r="BC2506" s="21">
        <f>BF2506</f>
        <v>309.18</v>
      </c>
      <c r="BD2506" s="22">
        <f t="shared" si="322"/>
        <v>183.28763440860217</v>
      </c>
      <c r="BE2506" s="21">
        <f>BC2506-BD2506</f>
        <v>125.89236559139783</v>
      </c>
      <c r="BF2506" s="2">
        <v>309.18</v>
      </c>
      <c r="BG2506" s="10">
        <v>5</v>
      </c>
      <c r="BH2506" s="21">
        <f t="shared" si="306"/>
        <v>0.23002991999999997</v>
      </c>
      <c r="BI2506" s="22">
        <f t="shared" si="306"/>
        <v>0.13636600000000004</v>
      </c>
      <c r="BJ2506" s="21">
        <f>BH2506-BI2506</f>
        <v>9.3663919999999928E-2</v>
      </c>
      <c r="BK2506" s="21">
        <v>0.69008975999999989</v>
      </c>
      <c r="BL2506" s="22">
        <v>0.40909800000000013</v>
      </c>
      <c r="BM2506" s="21">
        <v>0.28099175999999976</v>
      </c>
      <c r="BN2506" s="21">
        <f t="shared" si="307"/>
        <v>2.7603590399999995</v>
      </c>
      <c r="BO2506" s="22">
        <f t="shared" si="307"/>
        <v>1.6363920000000005</v>
      </c>
      <c r="BP2506" s="21">
        <f t="shared" si="307"/>
        <v>1.123967039999999</v>
      </c>
    </row>
    <row r="2507" spans="1:68" ht="11.1" hidden="1" customHeight="1" outlineLevel="2" x14ac:dyDescent="0.2">
      <c r="A2507" s="10"/>
      <c r="B2507" s="18"/>
      <c r="C2507" s="18"/>
      <c r="D2507" s="18"/>
      <c r="E2507" s="23" t="s">
        <v>2226</v>
      </c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  <c r="V2507" s="24"/>
      <c r="W2507" s="24"/>
      <c r="X2507" s="24"/>
      <c r="Y2507" s="24"/>
      <c r="Z2507" s="24"/>
      <c r="AA2507" s="24"/>
      <c r="AB2507" s="24"/>
      <c r="AC2507" s="24"/>
      <c r="AD2507" s="24"/>
      <c r="AE2507" s="24"/>
      <c r="AF2507" s="24"/>
      <c r="AG2507" s="24"/>
      <c r="AH2507" s="24"/>
      <c r="AI2507" s="24"/>
      <c r="AJ2507" s="24"/>
      <c r="AK2507" s="24"/>
      <c r="AL2507" s="24"/>
      <c r="AM2507" s="208">
        <v>10.558999999999999</v>
      </c>
      <c r="AN2507" s="208">
        <v>52.448</v>
      </c>
      <c r="AO2507" s="208">
        <v>77.593999999999994</v>
      </c>
      <c r="AP2507" s="208">
        <v>109.852</v>
      </c>
      <c r="AQ2507" s="208">
        <v>136.36600000000001</v>
      </c>
      <c r="AR2507" s="208">
        <v>88.775000000000006</v>
      </c>
      <c r="AS2507" s="208">
        <v>80.869</v>
      </c>
      <c r="AT2507" s="208">
        <v>37.453000000000003</v>
      </c>
      <c r="AU2507" s="208">
        <v>18.155999999999999</v>
      </c>
      <c r="AV2507" s="24"/>
      <c r="AW2507" s="24"/>
      <c r="AX2507" s="24"/>
      <c r="AY2507" s="24"/>
      <c r="AZ2507" s="208">
        <v>50.185000000000002</v>
      </c>
      <c r="BA2507" s="208">
        <v>64.054000000000002</v>
      </c>
      <c r="BB2507" s="21">
        <f t="shared" si="305"/>
        <v>136.36600000000001</v>
      </c>
      <c r="BC2507" s="21"/>
      <c r="BD2507" s="22">
        <f t="shared" si="322"/>
        <v>183.28763440860217</v>
      </c>
      <c r="BE2507" s="21"/>
      <c r="BG2507" s="10"/>
      <c r="BH2507" s="21">
        <f t="shared" si="306"/>
        <v>0</v>
      </c>
      <c r="BI2507" s="22">
        <f t="shared" si="306"/>
        <v>0.13636600000000004</v>
      </c>
      <c r="BJ2507" s="21"/>
      <c r="BK2507" s="21">
        <v>0</v>
      </c>
      <c r="BL2507" s="22">
        <v>0.40909800000000013</v>
      </c>
      <c r="BM2507" s="21"/>
      <c r="BN2507" s="21">
        <f t="shared" si="307"/>
        <v>0</v>
      </c>
      <c r="BO2507" s="22">
        <f t="shared" si="307"/>
        <v>1.6363920000000005</v>
      </c>
      <c r="BP2507" s="21">
        <f t="shared" si="307"/>
        <v>0</v>
      </c>
    </row>
    <row r="2508" spans="1:68" ht="11.1" hidden="1" customHeight="1" outlineLevel="1" collapsed="1" x14ac:dyDescent="0.2">
      <c r="A2508" s="10"/>
      <c r="B2508" s="18"/>
      <c r="C2508" s="18"/>
      <c r="D2508" s="18"/>
      <c r="E2508" s="19" t="s">
        <v>30</v>
      </c>
      <c r="F2508" s="209">
        <v>46.3</v>
      </c>
      <c r="G2508" s="209">
        <v>35.700000000000003</v>
      </c>
      <c r="H2508" s="209">
        <v>30.9</v>
      </c>
      <c r="I2508" s="240">
        <v>22.387</v>
      </c>
      <c r="J2508" s="240"/>
      <c r="K2508" s="209">
        <v>7.57</v>
      </c>
      <c r="L2508" s="20"/>
      <c r="M2508" s="20"/>
      <c r="N2508" s="20"/>
      <c r="O2508" s="209">
        <v>13.644</v>
      </c>
      <c r="P2508" s="209">
        <v>29.64</v>
      </c>
      <c r="Q2508" s="209">
        <v>45.991</v>
      </c>
      <c r="R2508" s="209">
        <v>37.206000000000003</v>
      </c>
      <c r="S2508" s="209">
        <v>74.001999999999995</v>
      </c>
      <c r="T2508" s="209">
        <v>39.012</v>
      </c>
      <c r="U2508" s="209">
        <v>25.748000000000001</v>
      </c>
      <c r="V2508" s="209">
        <v>14.903</v>
      </c>
      <c r="W2508" s="209">
        <v>7.8449999999999998</v>
      </c>
      <c r="X2508" s="209">
        <v>0.38100000000000001</v>
      </c>
      <c r="Y2508" s="20"/>
      <c r="Z2508" s="20"/>
      <c r="AA2508" s="209">
        <v>-24.31</v>
      </c>
      <c r="AB2508" s="209">
        <v>20.073</v>
      </c>
      <c r="AC2508" s="209">
        <v>32.923999999999999</v>
      </c>
      <c r="AD2508" s="209">
        <v>43.088000000000001</v>
      </c>
      <c r="AE2508" s="209">
        <v>39.012</v>
      </c>
      <c r="AF2508" s="209">
        <v>32.468000000000004</v>
      </c>
      <c r="AG2508" s="209">
        <v>20.771999999999998</v>
      </c>
      <c r="AH2508" s="209">
        <v>13.047000000000001</v>
      </c>
      <c r="AI2508" s="209">
        <v>7.0270000000000001</v>
      </c>
      <c r="AJ2508" s="20"/>
      <c r="AK2508" s="20"/>
      <c r="AL2508" s="20"/>
      <c r="AM2508" s="209">
        <v>8.282</v>
      </c>
      <c r="AN2508" s="209">
        <v>17.637</v>
      </c>
      <c r="AO2508" s="209">
        <v>31.983000000000001</v>
      </c>
      <c r="AP2508" s="209">
        <v>40.457999999999998</v>
      </c>
      <c r="AQ2508" s="209">
        <v>39.088999999999999</v>
      </c>
      <c r="AR2508" s="209">
        <v>32.183</v>
      </c>
      <c r="AS2508" s="209">
        <v>27.355</v>
      </c>
      <c r="AT2508" s="209">
        <v>15.452</v>
      </c>
      <c r="AU2508" s="209">
        <v>7.1589999999999998</v>
      </c>
      <c r="AV2508" s="20"/>
      <c r="AW2508" s="20"/>
      <c r="AX2508" s="20"/>
      <c r="AY2508" s="209">
        <v>10.009</v>
      </c>
      <c r="AZ2508" s="209">
        <v>15.930999999999999</v>
      </c>
      <c r="BA2508" s="209">
        <v>27.265000000000001</v>
      </c>
      <c r="BB2508" s="21">
        <f t="shared" si="305"/>
        <v>74.001999999999995</v>
      </c>
      <c r="BC2508" s="21">
        <f>BF2508</f>
        <v>156</v>
      </c>
      <c r="BD2508" s="22">
        <f t="shared" si="322"/>
        <v>99.465053763440849</v>
      </c>
      <c r="BE2508" s="21">
        <f>BC2508-BD2508</f>
        <v>56.534946236559151</v>
      </c>
      <c r="BF2508" s="2">
        <v>156</v>
      </c>
      <c r="BG2508" s="10">
        <v>5</v>
      </c>
      <c r="BH2508" s="21">
        <f t="shared" si="306"/>
        <v>0.116064</v>
      </c>
      <c r="BI2508" s="22">
        <f t="shared" si="306"/>
        <v>7.4001999999999998E-2</v>
      </c>
      <c r="BJ2508" s="21">
        <f>BH2508-BI2508</f>
        <v>4.2062000000000002E-2</v>
      </c>
      <c r="BK2508" s="21">
        <v>0.348192</v>
      </c>
      <c r="BL2508" s="22">
        <v>0.22200599999999998</v>
      </c>
      <c r="BM2508" s="21">
        <v>0.12618600000000002</v>
      </c>
      <c r="BN2508" s="21">
        <f t="shared" si="307"/>
        <v>1.392768</v>
      </c>
      <c r="BO2508" s="22">
        <f t="shared" si="307"/>
        <v>0.88802399999999992</v>
      </c>
      <c r="BP2508" s="21">
        <f t="shared" si="307"/>
        <v>0.50474400000000008</v>
      </c>
    </row>
    <row r="2509" spans="1:68" ht="11.1" hidden="1" customHeight="1" outlineLevel="2" x14ac:dyDescent="0.2">
      <c r="A2509" s="10"/>
      <c r="B2509" s="18"/>
      <c r="C2509" s="18"/>
      <c r="D2509" s="18"/>
      <c r="E2509" s="23" t="s">
        <v>2227</v>
      </c>
      <c r="F2509" s="208">
        <v>46.3</v>
      </c>
      <c r="G2509" s="208">
        <v>35.700000000000003</v>
      </c>
      <c r="H2509" s="208">
        <v>30.9</v>
      </c>
      <c r="I2509" s="239">
        <v>22.387</v>
      </c>
      <c r="J2509" s="239"/>
      <c r="K2509" s="208">
        <v>7.57</v>
      </c>
      <c r="L2509" s="24"/>
      <c r="M2509" s="24"/>
      <c r="N2509" s="24"/>
      <c r="O2509" s="208">
        <v>13.644</v>
      </c>
      <c r="P2509" s="208">
        <v>29.64</v>
      </c>
      <c r="Q2509" s="208">
        <v>45.991</v>
      </c>
      <c r="R2509" s="208">
        <v>37.206000000000003</v>
      </c>
      <c r="S2509" s="208">
        <v>74.001999999999995</v>
      </c>
      <c r="T2509" s="208">
        <v>39.012</v>
      </c>
      <c r="U2509" s="208">
        <v>25.748000000000001</v>
      </c>
      <c r="V2509" s="208">
        <v>14.903</v>
      </c>
      <c r="W2509" s="208">
        <v>7.8449999999999998</v>
      </c>
      <c r="X2509" s="208">
        <v>0.38100000000000001</v>
      </c>
      <c r="Y2509" s="24"/>
      <c r="Z2509" s="24"/>
      <c r="AA2509" s="208">
        <v>-24.31</v>
      </c>
      <c r="AB2509" s="208">
        <v>20.073</v>
      </c>
      <c r="AC2509" s="208">
        <v>32.923999999999999</v>
      </c>
      <c r="AD2509" s="208">
        <v>43.088000000000001</v>
      </c>
      <c r="AE2509" s="208">
        <v>39.012</v>
      </c>
      <c r="AF2509" s="208">
        <v>32.468000000000004</v>
      </c>
      <c r="AG2509" s="208">
        <v>20.771999999999998</v>
      </c>
      <c r="AH2509" s="208">
        <v>13.047000000000001</v>
      </c>
      <c r="AI2509" s="208">
        <v>7.0270000000000001</v>
      </c>
      <c r="AJ2509" s="24"/>
      <c r="AK2509" s="24"/>
      <c r="AL2509" s="24"/>
      <c r="AM2509" s="208">
        <v>8.282</v>
      </c>
      <c r="AN2509" s="208">
        <v>17.637</v>
      </c>
      <c r="AO2509" s="208">
        <v>31.983000000000001</v>
      </c>
      <c r="AP2509" s="208">
        <v>40.457999999999998</v>
      </c>
      <c r="AQ2509" s="208">
        <v>39.088999999999999</v>
      </c>
      <c r="AR2509" s="208">
        <v>32.183</v>
      </c>
      <c r="AS2509" s="208">
        <v>27.355</v>
      </c>
      <c r="AT2509" s="208">
        <v>15.452</v>
      </c>
      <c r="AU2509" s="208">
        <v>7.1589999999999998</v>
      </c>
      <c r="AV2509" s="24"/>
      <c r="AW2509" s="24"/>
      <c r="AX2509" s="24"/>
      <c r="AY2509" s="208">
        <v>10.009</v>
      </c>
      <c r="AZ2509" s="208">
        <v>15.930999999999999</v>
      </c>
      <c r="BA2509" s="208">
        <v>27.265000000000001</v>
      </c>
      <c r="BB2509" s="21">
        <f t="shared" si="305"/>
        <v>74.001999999999995</v>
      </c>
      <c r="BC2509" s="21"/>
      <c r="BD2509" s="22">
        <f t="shared" si="322"/>
        <v>99.465053763440849</v>
      </c>
      <c r="BE2509" s="21"/>
      <c r="BG2509" s="10"/>
      <c r="BH2509" s="21">
        <f t="shared" si="306"/>
        <v>0</v>
      </c>
      <c r="BI2509" s="22">
        <f t="shared" si="306"/>
        <v>7.4001999999999998E-2</v>
      </c>
      <c r="BJ2509" s="21"/>
      <c r="BK2509" s="21">
        <v>0</v>
      </c>
      <c r="BL2509" s="22">
        <v>0.22200599999999998</v>
      </c>
      <c r="BM2509" s="21"/>
      <c r="BN2509" s="21">
        <f t="shared" si="307"/>
        <v>0</v>
      </c>
      <c r="BO2509" s="22">
        <f t="shared" si="307"/>
        <v>0.88802399999999992</v>
      </c>
      <c r="BP2509" s="21">
        <f t="shared" si="307"/>
        <v>0</v>
      </c>
    </row>
    <row r="2510" spans="1:68" ht="11.1" hidden="1" customHeight="1" outlineLevel="1" collapsed="1" x14ac:dyDescent="0.2">
      <c r="A2510" s="10"/>
      <c r="B2510" s="18"/>
      <c r="C2510" s="18"/>
      <c r="D2510" s="18"/>
      <c r="E2510" s="19" t="s">
        <v>2228</v>
      </c>
      <c r="F2510" s="209">
        <v>5.0209999999999999</v>
      </c>
      <c r="G2510" s="209">
        <v>4.5229999999999997</v>
      </c>
      <c r="H2510" s="209">
        <v>2.4169999999999998</v>
      </c>
      <c r="I2510" s="240">
        <v>2.3170000000000002</v>
      </c>
      <c r="J2510" s="240"/>
      <c r="K2510" s="209">
        <v>0.85199999999999998</v>
      </c>
      <c r="L2510" s="20"/>
      <c r="M2510" s="20"/>
      <c r="N2510" s="20"/>
      <c r="O2510" s="20"/>
      <c r="P2510" s="209">
        <v>0.112</v>
      </c>
      <c r="Q2510" s="209">
        <v>3.585</v>
      </c>
      <c r="R2510" s="209">
        <v>3.2919999999999998</v>
      </c>
      <c r="S2510" s="209">
        <v>4.2640000000000002</v>
      </c>
      <c r="T2510" s="209">
        <v>4.4160000000000004</v>
      </c>
      <c r="U2510" s="209">
        <v>4.0309999999999997</v>
      </c>
      <c r="V2510" s="209">
        <v>2.004</v>
      </c>
      <c r="W2510" s="209">
        <v>0.626</v>
      </c>
      <c r="X2510" s="209">
        <v>0.123</v>
      </c>
      <c r="Y2510" s="20"/>
      <c r="Z2510" s="20"/>
      <c r="AA2510" s="20"/>
      <c r="AB2510" s="20"/>
      <c r="AC2510" s="209">
        <v>1.6539999999999999</v>
      </c>
      <c r="AD2510" s="209">
        <v>4.0289999999999999</v>
      </c>
      <c r="AE2510" s="209">
        <v>4.6559999999999997</v>
      </c>
      <c r="AF2510" s="209">
        <v>4</v>
      </c>
      <c r="AG2510" s="209">
        <v>3.03</v>
      </c>
      <c r="AH2510" s="209">
        <v>0.85499999999999998</v>
      </c>
      <c r="AI2510" s="20"/>
      <c r="AJ2510" s="20"/>
      <c r="AK2510" s="20"/>
      <c r="AL2510" s="20"/>
      <c r="AM2510" s="20"/>
      <c r="AN2510" s="20"/>
      <c r="AO2510" s="209">
        <v>3.4710000000000001</v>
      </c>
      <c r="AP2510" s="209">
        <v>3.5390000000000001</v>
      </c>
      <c r="AQ2510" s="209">
        <v>4.843</v>
      </c>
      <c r="AR2510" s="209">
        <v>0.65800000000000003</v>
      </c>
      <c r="AS2510" s="209">
        <v>7.476</v>
      </c>
      <c r="AT2510" s="209">
        <v>1.3759999999999999</v>
      </c>
      <c r="AU2510" s="209">
        <v>0.104</v>
      </c>
      <c r="AV2510" s="20"/>
      <c r="AW2510" s="20"/>
      <c r="AX2510" s="20"/>
      <c r="AY2510" s="20"/>
      <c r="AZ2510" s="20"/>
      <c r="BA2510" s="20"/>
      <c r="BB2510" s="21">
        <f t="shared" si="305"/>
        <v>7.476</v>
      </c>
      <c r="BC2510" s="21">
        <f>BD2510</f>
        <v>10.048387096774194</v>
      </c>
      <c r="BD2510" s="22">
        <f t="shared" si="322"/>
        <v>10.048387096774194</v>
      </c>
      <c r="BE2510" s="21">
        <f>BC2510-BD2510</f>
        <v>0</v>
      </c>
      <c r="BF2510" s="2">
        <v>6.36</v>
      </c>
      <c r="BG2510" s="10">
        <v>6</v>
      </c>
      <c r="BH2510" s="21">
        <f t="shared" si="306"/>
        <v>7.4760000000000009E-3</v>
      </c>
      <c r="BI2510" s="22">
        <f t="shared" si="306"/>
        <v>7.4760000000000009E-3</v>
      </c>
      <c r="BJ2510" s="21">
        <f>BH2510-BI2510</f>
        <v>0</v>
      </c>
      <c r="BK2510" s="21">
        <v>2.2428000000000003E-2</v>
      </c>
      <c r="BL2510" s="22">
        <v>2.2428000000000003E-2</v>
      </c>
      <c r="BM2510" s="21">
        <v>0</v>
      </c>
      <c r="BN2510" s="21">
        <f t="shared" si="307"/>
        <v>8.9712000000000014E-2</v>
      </c>
      <c r="BO2510" s="22">
        <f t="shared" si="307"/>
        <v>8.9712000000000014E-2</v>
      </c>
      <c r="BP2510" s="21">
        <f t="shared" si="307"/>
        <v>0</v>
      </c>
    </row>
    <row r="2511" spans="1:68" ht="11.1" hidden="1" customHeight="1" outlineLevel="2" x14ac:dyDescent="0.2">
      <c r="A2511" s="10"/>
      <c r="B2511" s="18"/>
      <c r="C2511" s="18"/>
      <c r="D2511" s="18"/>
      <c r="E2511" s="23" t="s">
        <v>2229</v>
      </c>
      <c r="F2511" s="208">
        <v>5.0209999999999999</v>
      </c>
      <c r="G2511" s="208">
        <v>4.5229999999999997</v>
      </c>
      <c r="H2511" s="208">
        <v>2.4169999999999998</v>
      </c>
      <c r="I2511" s="239">
        <v>2.3170000000000002</v>
      </c>
      <c r="J2511" s="239"/>
      <c r="K2511" s="208">
        <v>0.85199999999999998</v>
      </c>
      <c r="L2511" s="24"/>
      <c r="M2511" s="24"/>
      <c r="N2511" s="24"/>
      <c r="O2511" s="24"/>
      <c r="P2511" s="208">
        <v>0.112</v>
      </c>
      <c r="Q2511" s="208">
        <v>3.585</v>
      </c>
      <c r="R2511" s="208">
        <v>3.2919999999999998</v>
      </c>
      <c r="S2511" s="208">
        <v>4.2640000000000002</v>
      </c>
      <c r="T2511" s="208">
        <v>4.4160000000000004</v>
      </c>
      <c r="U2511" s="208">
        <v>4.0309999999999997</v>
      </c>
      <c r="V2511" s="208">
        <v>2.004</v>
      </c>
      <c r="W2511" s="208">
        <v>0.626</v>
      </c>
      <c r="X2511" s="208">
        <v>0.123</v>
      </c>
      <c r="Y2511" s="24"/>
      <c r="Z2511" s="24"/>
      <c r="AA2511" s="24"/>
      <c r="AB2511" s="24"/>
      <c r="AC2511" s="208">
        <v>1.6539999999999999</v>
      </c>
      <c r="AD2511" s="208">
        <v>4.0289999999999999</v>
      </c>
      <c r="AE2511" s="208">
        <v>4.6559999999999997</v>
      </c>
      <c r="AF2511" s="208">
        <v>4</v>
      </c>
      <c r="AG2511" s="208">
        <v>3.03</v>
      </c>
      <c r="AH2511" s="208">
        <v>0.85499999999999998</v>
      </c>
      <c r="AI2511" s="24"/>
      <c r="AJ2511" s="24"/>
      <c r="AK2511" s="24"/>
      <c r="AL2511" s="24"/>
      <c r="AM2511" s="24"/>
      <c r="AN2511" s="24"/>
      <c r="AO2511" s="208">
        <v>3.4710000000000001</v>
      </c>
      <c r="AP2511" s="208">
        <v>3.5390000000000001</v>
      </c>
      <c r="AQ2511" s="208">
        <v>4.843</v>
      </c>
      <c r="AR2511" s="208">
        <v>0.65800000000000003</v>
      </c>
      <c r="AS2511" s="208">
        <v>7.476</v>
      </c>
      <c r="AT2511" s="208">
        <v>1.3759999999999999</v>
      </c>
      <c r="AU2511" s="208">
        <v>0.104</v>
      </c>
      <c r="AV2511" s="24"/>
      <c r="AW2511" s="24"/>
      <c r="AX2511" s="24"/>
      <c r="AY2511" s="24"/>
      <c r="AZ2511" s="24"/>
      <c r="BA2511" s="24"/>
      <c r="BB2511" s="21">
        <f t="shared" si="305"/>
        <v>7.476</v>
      </c>
      <c r="BC2511" s="21"/>
      <c r="BD2511" s="22">
        <f t="shared" si="322"/>
        <v>10.048387096774194</v>
      </c>
      <c r="BE2511" s="21"/>
      <c r="BG2511" s="10"/>
      <c r="BH2511" s="21">
        <f t="shared" si="306"/>
        <v>0</v>
      </c>
      <c r="BI2511" s="22">
        <f t="shared" si="306"/>
        <v>7.4760000000000009E-3</v>
      </c>
      <c r="BJ2511" s="21"/>
      <c r="BK2511" s="21">
        <v>0</v>
      </c>
      <c r="BL2511" s="22">
        <v>2.2428000000000003E-2</v>
      </c>
      <c r="BM2511" s="21"/>
      <c r="BN2511" s="21">
        <f t="shared" si="307"/>
        <v>0</v>
      </c>
      <c r="BO2511" s="22">
        <f t="shared" si="307"/>
        <v>8.9712000000000014E-2</v>
      </c>
      <c r="BP2511" s="21">
        <f t="shared" si="307"/>
        <v>0</v>
      </c>
    </row>
    <row r="2512" spans="1:68" ht="11.1" hidden="1" customHeight="1" outlineLevel="1" collapsed="1" x14ac:dyDescent="0.2">
      <c r="A2512" s="10"/>
      <c r="B2512" s="18"/>
      <c r="C2512" s="18"/>
      <c r="D2512" s="18"/>
      <c r="E2512" s="19" t="s">
        <v>2230</v>
      </c>
      <c r="F2512" s="209">
        <v>49.654000000000003</v>
      </c>
      <c r="G2512" s="209">
        <v>35.799999999999997</v>
      </c>
      <c r="H2512" s="209">
        <v>27.431999999999999</v>
      </c>
      <c r="I2512" s="240">
        <v>23.800999999999998</v>
      </c>
      <c r="J2512" s="240"/>
      <c r="K2512" s="209">
        <v>9.9939999999999998</v>
      </c>
      <c r="L2512" s="20"/>
      <c r="M2512" s="20"/>
      <c r="N2512" s="20"/>
      <c r="O2512" s="20"/>
      <c r="P2512" s="209">
        <v>25.077999999999999</v>
      </c>
      <c r="Q2512" s="209">
        <v>27.478000000000002</v>
      </c>
      <c r="R2512" s="209">
        <v>39.887</v>
      </c>
      <c r="S2512" s="209">
        <v>38.573999999999998</v>
      </c>
      <c r="T2512" s="209">
        <v>51.234000000000002</v>
      </c>
      <c r="U2512" s="209">
        <v>35.460999999999999</v>
      </c>
      <c r="V2512" s="209">
        <v>28.934000000000001</v>
      </c>
      <c r="W2512" s="209">
        <v>9.66</v>
      </c>
      <c r="X2512" s="20"/>
      <c r="Y2512" s="20"/>
      <c r="Z2512" s="20"/>
      <c r="AA2512" s="20"/>
      <c r="AB2512" s="209">
        <v>50.518000000000001</v>
      </c>
      <c r="AC2512" s="209">
        <v>-5.15</v>
      </c>
      <c r="AD2512" s="209">
        <v>32.792000000000002</v>
      </c>
      <c r="AE2512" s="209">
        <v>42.444000000000003</v>
      </c>
      <c r="AF2512" s="209">
        <v>23.89</v>
      </c>
      <c r="AG2512" s="209">
        <v>16.545000000000002</v>
      </c>
      <c r="AH2512" s="209">
        <v>11.817</v>
      </c>
      <c r="AI2512" s="209">
        <v>5.8970000000000002</v>
      </c>
      <c r="AJ2512" s="20"/>
      <c r="AK2512" s="20"/>
      <c r="AL2512" s="20"/>
      <c r="AM2512" s="20"/>
      <c r="AN2512" s="209">
        <v>13.324999999999999</v>
      </c>
      <c r="AO2512" s="209">
        <v>23.541</v>
      </c>
      <c r="AP2512" s="209">
        <v>23.46</v>
      </c>
      <c r="AQ2512" s="209">
        <v>38.228000000000002</v>
      </c>
      <c r="AR2512" s="209">
        <v>21.893000000000001</v>
      </c>
      <c r="AS2512" s="209">
        <v>26.795999999999999</v>
      </c>
      <c r="AT2512" s="209">
        <v>12.340999999999999</v>
      </c>
      <c r="AU2512" s="209">
        <v>8.0329999999999995</v>
      </c>
      <c r="AV2512" s="20"/>
      <c r="AW2512" s="20"/>
      <c r="AX2512" s="20"/>
      <c r="AY2512" s="209">
        <v>8.6470000000000002</v>
      </c>
      <c r="AZ2512" s="209">
        <v>9.1300000000000008</v>
      </c>
      <c r="BA2512" s="209">
        <v>32.704000000000001</v>
      </c>
      <c r="BB2512" s="21">
        <f t="shared" si="305"/>
        <v>51.234000000000002</v>
      </c>
      <c r="BC2512" s="21">
        <f>BF2512</f>
        <v>140</v>
      </c>
      <c r="BD2512" s="22">
        <f t="shared" si="322"/>
        <v>68.862903225806448</v>
      </c>
      <c r="BE2512" s="21">
        <f>BC2512-BD2512</f>
        <v>71.137096774193552</v>
      </c>
      <c r="BF2512" s="2">
        <v>140</v>
      </c>
      <c r="BG2512" s="10">
        <v>5</v>
      </c>
      <c r="BH2512" s="21">
        <f t="shared" si="306"/>
        <v>0.10416</v>
      </c>
      <c r="BI2512" s="22">
        <f t="shared" si="306"/>
        <v>5.1233999999999995E-2</v>
      </c>
      <c r="BJ2512" s="21">
        <f>BH2512-BI2512</f>
        <v>5.2926000000000008E-2</v>
      </c>
      <c r="BK2512" s="21">
        <v>0.31247999999999998</v>
      </c>
      <c r="BL2512" s="22">
        <v>0.15370199999999998</v>
      </c>
      <c r="BM2512" s="21">
        <v>0.158778</v>
      </c>
      <c r="BN2512" s="21">
        <f t="shared" si="307"/>
        <v>1.2499199999999999</v>
      </c>
      <c r="BO2512" s="22">
        <f t="shared" si="307"/>
        <v>0.61480799999999991</v>
      </c>
      <c r="BP2512" s="21">
        <f t="shared" si="307"/>
        <v>0.63511200000000001</v>
      </c>
    </row>
    <row r="2513" spans="1:68" ht="11.1" hidden="1" customHeight="1" outlineLevel="2" x14ac:dyDescent="0.2">
      <c r="A2513" s="10"/>
      <c r="B2513" s="18"/>
      <c r="C2513" s="18"/>
      <c r="D2513" s="18"/>
      <c r="E2513" s="23" t="s">
        <v>2231</v>
      </c>
      <c r="F2513" s="208">
        <v>49.654000000000003</v>
      </c>
      <c r="G2513" s="208">
        <v>35.799999999999997</v>
      </c>
      <c r="H2513" s="208">
        <v>27.431999999999999</v>
      </c>
      <c r="I2513" s="239">
        <v>23.800999999999998</v>
      </c>
      <c r="J2513" s="239"/>
      <c r="K2513" s="208">
        <v>9.9939999999999998</v>
      </c>
      <c r="L2513" s="24"/>
      <c r="M2513" s="24"/>
      <c r="N2513" s="24"/>
      <c r="O2513" s="24"/>
      <c r="P2513" s="208">
        <v>25.077999999999999</v>
      </c>
      <c r="Q2513" s="208">
        <v>27.478000000000002</v>
      </c>
      <c r="R2513" s="208">
        <v>39.887</v>
      </c>
      <c r="S2513" s="208">
        <v>38.573999999999998</v>
      </c>
      <c r="T2513" s="208">
        <v>51.234000000000002</v>
      </c>
      <c r="U2513" s="208">
        <v>35.460999999999999</v>
      </c>
      <c r="V2513" s="208">
        <v>28.934000000000001</v>
      </c>
      <c r="W2513" s="208">
        <v>9.66</v>
      </c>
      <c r="X2513" s="24"/>
      <c r="Y2513" s="24"/>
      <c r="Z2513" s="24"/>
      <c r="AA2513" s="24"/>
      <c r="AB2513" s="208">
        <v>50.518000000000001</v>
      </c>
      <c r="AC2513" s="208">
        <v>-5.15</v>
      </c>
      <c r="AD2513" s="208">
        <v>32.792000000000002</v>
      </c>
      <c r="AE2513" s="208">
        <v>42.444000000000003</v>
      </c>
      <c r="AF2513" s="208">
        <v>23.89</v>
      </c>
      <c r="AG2513" s="208">
        <v>16.545000000000002</v>
      </c>
      <c r="AH2513" s="208">
        <v>11.817</v>
      </c>
      <c r="AI2513" s="208">
        <v>5.8970000000000002</v>
      </c>
      <c r="AJ2513" s="24"/>
      <c r="AK2513" s="24"/>
      <c r="AL2513" s="24"/>
      <c r="AM2513" s="24"/>
      <c r="AN2513" s="208">
        <v>13.324999999999999</v>
      </c>
      <c r="AO2513" s="208">
        <v>23.541</v>
      </c>
      <c r="AP2513" s="208">
        <v>23.46</v>
      </c>
      <c r="AQ2513" s="208">
        <v>38.228000000000002</v>
      </c>
      <c r="AR2513" s="208">
        <v>21.893000000000001</v>
      </c>
      <c r="AS2513" s="208">
        <v>26.795999999999999</v>
      </c>
      <c r="AT2513" s="208">
        <v>12.340999999999999</v>
      </c>
      <c r="AU2513" s="208">
        <v>8.0329999999999995</v>
      </c>
      <c r="AV2513" s="24"/>
      <c r="AW2513" s="24"/>
      <c r="AX2513" s="24"/>
      <c r="AY2513" s="208">
        <v>8.6470000000000002</v>
      </c>
      <c r="AZ2513" s="208">
        <v>9.1300000000000008</v>
      </c>
      <c r="BA2513" s="208">
        <v>32.704000000000001</v>
      </c>
      <c r="BB2513" s="21">
        <f t="shared" si="305"/>
        <v>51.234000000000002</v>
      </c>
      <c r="BC2513" s="21"/>
      <c r="BD2513" s="22">
        <f t="shared" si="322"/>
        <v>68.862903225806448</v>
      </c>
      <c r="BE2513" s="21"/>
      <c r="BG2513" s="10"/>
      <c r="BH2513" s="21">
        <f t="shared" si="306"/>
        <v>0</v>
      </c>
      <c r="BI2513" s="22">
        <f t="shared" si="306"/>
        <v>5.1233999999999995E-2</v>
      </c>
      <c r="BJ2513" s="21"/>
      <c r="BK2513" s="21">
        <v>0</v>
      </c>
      <c r="BL2513" s="22">
        <v>0.15370199999999998</v>
      </c>
      <c r="BM2513" s="21"/>
      <c r="BN2513" s="21">
        <f t="shared" si="307"/>
        <v>0</v>
      </c>
      <c r="BO2513" s="22">
        <f t="shared" si="307"/>
        <v>0.61480799999999991</v>
      </c>
      <c r="BP2513" s="21">
        <f t="shared" si="307"/>
        <v>0</v>
      </c>
    </row>
    <row r="2514" spans="1:68" ht="11.1" customHeight="1" outlineLevel="1" collapsed="1" x14ac:dyDescent="0.2">
      <c r="A2514" s="10"/>
      <c r="B2514" s="18"/>
      <c r="C2514" s="18"/>
      <c r="D2514" s="18"/>
      <c r="E2514" s="19" t="s">
        <v>2232</v>
      </c>
      <c r="F2514" s="20"/>
      <c r="G2514" s="20"/>
      <c r="H2514" s="20"/>
      <c r="I2514" s="20"/>
      <c r="J2514" s="20"/>
      <c r="K2514" s="20"/>
      <c r="L2514" s="20"/>
      <c r="M2514" s="20"/>
      <c r="N2514" s="20"/>
      <c r="O2514" s="20"/>
      <c r="P2514" s="20"/>
      <c r="Q2514" s="20"/>
      <c r="R2514" s="20"/>
      <c r="S2514" s="20"/>
      <c r="T2514" s="20"/>
      <c r="U2514" s="20"/>
      <c r="V2514" s="20"/>
      <c r="W2514" s="20"/>
      <c r="X2514" s="20"/>
      <c r="Y2514" s="20"/>
      <c r="Z2514" s="20"/>
      <c r="AA2514" s="20"/>
      <c r="AB2514" s="20"/>
      <c r="AC2514" s="20"/>
      <c r="AD2514" s="20"/>
      <c r="AE2514" s="20"/>
      <c r="AF2514" s="20"/>
      <c r="AG2514" s="20"/>
      <c r="AH2514" s="20"/>
      <c r="AI2514" s="20"/>
      <c r="AJ2514" s="20"/>
      <c r="AK2514" s="20"/>
      <c r="AL2514" s="20"/>
      <c r="AM2514" s="209">
        <v>1.716</v>
      </c>
      <c r="AN2514" s="209">
        <v>0.192</v>
      </c>
      <c r="AO2514" s="209">
        <v>0.45</v>
      </c>
      <c r="AP2514" s="209">
        <v>0.505</v>
      </c>
      <c r="AQ2514" s="209">
        <v>0.84299999999999997</v>
      </c>
      <c r="AR2514" s="209">
        <v>0.6</v>
      </c>
      <c r="AS2514" s="20"/>
      <c r="AT2514" s="209">
        <v>0.41</v>
      </c>
      <c r="AU2514" s="20"/>
      <c r="AV2514" s="20"/>
      <c r="AW2514" s="20"/>
      <c r="AX2514" s="20"/>
      <c r="AY2514" s="20"/>
      <c r="AZ2514" s="20"/>
      <c r="BA2514" s="20"/>
      <c r="BB2514" s="21">
        <f t="shared" si="305"/>
        <v>1.716</v>
      </c>
      <c r="BC2514" s="21">
        <f>BD2514</f>
        <v>2.3064516129032255</v>
      </c>
      <c r="BD2514" s="22">
        <f t="shared" si="322"/>
        <v>2.3064516129032255</v>
      </c>
      <c r="BE2514" s="21">
        <f>BC2514-BD2514</f>
        <v>0</v>
      </c>
      <c r="BF2514" s="2">
        <v>1.83</v>
      </c>
      <c r="BG2514" s="10">
        <v>7</v>
      </c>
      <c r="BH2514" s="21">
        <f t="shared" si="306"/>
        <v>1.7159999999999999E-3</v>
      </c>
      <c r="BI2514" s="22">
        <f t="shared" si="306"/>
        <v>1.7159999999999999E-3</v>
      </c>
      <c r="BJ2514" s="21">
        <f>BH2514-BI2514</f>
        <v>0</v>
      </c>
      <c r="BK2514" s="21">
        <v>5.1479999999999998E-3</v>
      </c>
      <c r="BL2514" s="22">
        <v>5.1479999999999998E-3</v>
      </c>
      <c r="BM2514" s="21">
        <v>0</v>
      </c>
      <c r="BN2514" s="21">
        <f t="shared" si="307"/>
        <v>2.0591999999999999E-2</v>
      </c>
      <c r="BO2514" s="22">
        <f t="shared" si="307"/>
        <v>2.0591999999999999E-2</v>
      </c>
      <c r="BP2514" s="21">
        <f t="shared" si="307"/>
        <v>0</v>
      </c>
    </row>
    <row r="2515" spans="1:68" ht="11.1" hidden="1" customHeight="1" outlineLevel="2" x14ac:dyDescent="0.2">
      <c r="A2515" s="10"/>
      <c r="B2515" s="18"/>
      <c r="C2515" s="18"/>
      <c r="D2515" s="18"/>
      <c r="E2515" s="23" t="s">
        <v>2233</v>
      </c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  <c r="V2515" s="24"/>
      <c r="W2515" s="24"/>
      <c r="X2515" s="24"/>
      <c r="Y2515" s="24"/>
      <c r="Z2515" s="24"/>
      <c r="AA2515" s="24"/>
      <c r="AB2515" s="24"/>
      <c r="AC2515" s="24"/>
      <c r="AD2515" s="24"/>
      <c r="AE2515" s="24"/>
      <c r="AF2515" s="24"/>
      <c r="AG2515" s="24"/>
      <c r="AH2515" s="24"/>
      <c r="AI2515" s="24"/>
      <c r="AJ2515" s="24"/>
      <c r="AK2515" s="24"/>
      <c r="AL2515" s="24"/>
      <c r="AM2515" s="208">
        <v>1.716</v>
      </c>
      <c r="AN2515" s="208">
        <v>0.192</v>
      </c>
      <c r="AO2515" s="208">
        <v>0.45</v>
      </c>
      <c r="AP2515" s="208">
        <v>0.505</v>
      </c>
      <c r="AQ2515" s="208">
        <v>0.84299999999999997</v>
      </c>
      <c r="AR2515" s="208">
        <v>0.6</v>
      </c>
      <c r="AS2515" s="24"/>
      <c r="AT2515" s="208">
        <v>0.41</v>
      </c>
      <c r="AU2515" s="24"/>
      <c r="AV2515" s="24"/>
      <c r="AW2515" s="24"/>
      <c r="AX2515" s="24"/>
      <c r="AY2515" s="24"/>
      <c r="AZ2515" s="24"/>
      <c r="BA2515" s="24"/>
      <c r="BB2515" s="21">
        <f t="shared" si="305"/>
        <v>1.716</v>
      </c>
      <c r="BC2515" s="21"/>
      <c r="BD2515" s="22">
        <f t="shared" si="322"/>
        <v>2.3064516129032255</v>
      </c>
      <c r="BE2515" s="21"/>
      <c r="BG2515" s="10"/>
      <c r="BH2515" s="21">
        <f t="shared" si="306"/>
        <v>0</v>
      </c>
      <c r="BI2515" s="22">
        <f t="shared" si="306"/>
        <v>1.7159999999999999E-3</v>
      </c>
      <c r="BJ2515" s="21"/>
      <c r="BK2515" s="21">
        <v>0</v>
      </c>
      <c r="BL2515" s="22">
        <v>5.1479999999999998E-3</v>
      </c>
      <c r="BM2515" s="21"/>
      <c r="BN2515" s="21">
        <f t="shared" si="307"/>
        <v>0</v>
      </c>
      <c r="BO2515" s="22">
        <f t="shared" si="307"/>
        <v>2.0591999999999999E-2</v>
      </c>
      <c r="BP2515" s="21">
        <f t="shared" si="307"/>
        <v>0</v>
      </c>
    </row>
    <row r="2516" spans="1:68" ht="11.1" customHeight="1" outlineLevel="1" collapsed="1" x14ac:dyDescent="0.2">
      <c r="A2516" s="10"/>
      <c r="B2516" s="18"/>
      <c r="C2516" s="18"/>
      <c r="D2516" s="18"/>
      <c r="E2516" s="19" t="s">
        <v>2234</v>
      </c>
      <c r="F2516" s="209">
        <v>1.1990000000000001</v>
      </c>
      <c r="G2516" s="209">
        <v>0.94499999999999995</v>
      </c>
      <c r="H2516" s="209">
        <v>0.64200000000000002</v>
      </c>
      <c r="I2516" s="240">
        <v>0.49099999999999999</v>
      </c>
      <c r="J2516" s="240"/>
      <c r="K2516" s="209">
        <v>0.20300000000000001</v>
      </c>
      <c r="L2516" s="20"/>
      <c r="M2516" s="20"/>
      <c r="N2516" s="20"/>
      <c r="O2516" s="209">
        <v>0.218</v>
      </c>
      <c r="P2516" s="209">
        <v>0.40699999999999997</v>
      </c>
      <c r="Q2516" s="209">
        <v>0.68600000000000005</v>
      </c>
      <c r="R2516" s="209">
        <v>0.81</v>
      </c>
      <c r="S2516" s="209">
        <v>1.01</v>
      </c>
      <c r="T2516" s="209">
        <v>1.0109999999999999</v>
      </c>
      <c r="U2516" s="209">
        <v>0.77500000000000002</v>
      </c>
      <c r="V2516" s="209">
        <v>0.39500000000000002</v>
      </c>
      <c r="W2516" s="209">
        <v>0.17399999999999999</v>
      </c>
      <c r="X2516" s="20"/>
      <c r="Y2516" s="209">
        <v>8.5000000000000006E-2</v>
      </c>
      <c r="Z2516" s="20"/>
      <c r="AA2516" s="209">
        <v>0.14799999999999999</v>
      </c>
      <c r="AB2516" s="209">
        <v>0.40500000000000003</v>
      </c>
      <c r="AC2516" s="209">
        <v>0.63500000000000001</v>
      </c>
      <c r="AD2516" s="209">
        <v>0.87</v>
      </c>
      <c r="AE2516" s="209">
        <v>1.1879999999999999</v>
      </c>
      <c r="AF2516" s="209">
        <v>0.73099999999999998</v>
      </c>
      <c r="AG2516" s="209">
        <v>0.66400000000000003</v>
      </c>
      <c r="AH2516" s="209">
        <v>0.35599999999999998</v>
      </c>
      <c r="AI2516" s="209">
        <v>0.22800000000000001</v>
      </c>
      <c r="AJ2516" s="209">
        <v>9.9000000000000005E-2</v>
      </c>
      <c r="AK2516" s="20"/>
      <c r="AL2516" s="20"/>
      <c r="AM2516" s="209">
        <v>0.14899999999999999</v>
      </c>
      <c r="AN2516" s="209">
        <v>0.377</v>
      </c>
      <c r="AO2516" s="209">
        <v>0.77500000000000002</v>
      </c>
      <c r="AP2516" s="20"/>
      <c r="AQ2516" s="209">
        <v>2.13</v>
      </c>
      <c r="AR2516" s="209">
        <v>1.109</v>
      </c>
      <c r="AS2516" s="209">
        <v>0.91100000000000003</v>
      </c>
      <c r="AT2516" s="209">
        <v>0.47099999999999997</v>
      </c>
      <c r="AU2516" s="209">
        <v>0.222</v>
      </c>
      <c r="AV2516" s="209">
        <v>3.5000000000000003E-2</v>
      </c>
      <c r="AW2516" s="20"/>
      <c r="AX2516" s="20"/>
      <c r="AY2516" s="209">
        <v>9.0999999999999998E-2</v>
      </c>
      <c r="AZ2516" s="209">
        <v>0.36799999999999999</v>
      </c>
      <c r="BA2516" s="209">
        <v>0.73299999999999998</v>
      </c>
      <c r="BB2516" s="21">
        <f t="shared" si="305"/>
        <v>2.13</v>
      </c>
      <c r="BC2516" s="21">
        <f>BD2516</f>
        <v>2.8629032258064515</v>
      </c>
      <c r="BD2516" s="22">
        <f t="shared" si="322"/>
        <v>2.8629032258064515</v>
      </c>
      <c r="BE2516" s="21">
        <f>BC2516-BD2516</f>
        <v>0</v>
      </c>
      <c r="BF2516" s="2">
        <v>1.2</v>
      </c>
      <c r="BG2516" s="10">
        <v>7</v>
      </c>
      <c r="BH2516" s="21">
        <f t="shared" si="306"/>
        <v>2.1299999999999999E-3</v>
      </c>
      <c r="BI2516" s="22">
        <f t="shared" si="306"/>
        <v>2.1299999999999999E-3</v>
      </c>
      <c r="BJ2516" s="21">
        <f>BH2516-BI2516</f>
        <v>0</v>
      </c>
      <c r="BK2516" s="21">
        <v>6.3899999999999998E-3</v>
      </c>
      <c r="BL2516" s="22">
        <v>6.3899999999999998E-3</v>
      </c>
      <c r="BM2516" s="21">
        <v>0</v>
      </c>
      <c r="BN2516" s="21">
        <f t="shared" si="307"/>
        <v>2.5559999999999999E-2</v>
      </c>
      <c r="BO2516" s="22">
        <f t="shared" si="307"/>
        <v>2.5559999999999999E-2</v>
      </c>
      <c r="BP2516" s="21">
        <f t="shared" si="307"/>
        <v>0</v>
      </c>
    </row>
    <row r="2517" spans="1:68" ht="11.1" hidden="1" customHeight="1" outlineLevel="2" x14ac:dyDescent="0.2">
      <c r="A2517" s="10"/>
      <c r="B2517" s="18"/>
      <c r="C2517" s="18"/>
      <c r="D2517" s="18"/>
      <c r="E2517" s="23" t="s">
        <v>2235</v>
      </c>
      <c r="F2517" s="208">
        <v>1.1990000000000001</v>
      </c>
      <c r="G2517" s="208">
        <v>0.94499999999999995</v>
      </c>
      <c r="H2517" s="208">
        <v>0.64200000000000002</v>
      </c>
      <c r="I2517" s="239">
        <v>0.49099999999999999</v>
      </c>
      <c r="J2517" s="239"/>
      <c r="K2517" s="208">
        <v>0.20300000000000001</v>
      </c>
      <c r="L2517" s="24"/>
      <c r="M2517" s="24"/>
      <c r="N2517" s="24"/>
      <c r="O2517" s="208">
        <v>0.218</v>
      </c>
      <c r="P2517" s="208">
        <v>0.40699999999999997</v>
      </c>
      <c r="Q2517" s="208">
        <v>0.68600000000000005</v>
      </c>
      <c r="R2517" s="208">
        <v>0.81</v>
      </c>
      <c r="S2517" s="208">
        <v>1.01</v>
      </c>
      <c r="T2517" s="208">
        <v>1.0109999999999999</v>
      </c>
      <c r="U2517" s="208">
        <v>0.77500000000000002</v>
      </c>
      <c r="V2517" s="208">
        <v>0.39500000000000002</v>
      </c>
      <c r="W2517" s="208">
        <v>0.17399999999999999</v>
      </c>
      <c r="X2517" s="24"/>
      <c r="Y2517" s="208">
        <v>8.5000000000000006E-2</v>
      </c>
      <c r="Z2517" s="24"/>
      <c r="AA2517" s="208">
        <v>0.14799999999999999</v>
      </c>
      <c r="AB2517" s="208">
        <v>0.40500000000000003</v>
      </c>
      <c r="AC2517" s="208">
        <v>0.63500000000000001</v>
      </c>
      <c r="AD2517" s="208">
        <v>0.87</v>
      </c>
      <c r="AE2517" s="208">
        <v>1.1879999999999999</v>
      </c>
      <c r="AF2517" s="208">
        <v>0.73099999999999998</v>
      </c>
      <c r="AG2517" s="208">
        <v>0.66400000000000003</v>
      </c>
      <c r="AH2517" s="208">
        <v>0.35599999999999998</v>
      </c>
      <c r="AI2517" s="208">
        <v>0.22800000000000001</v>
      </c>
      <c r="AJ2517" s="208">
        <v>9.9000000000000005E-2</v>
      </c>
      <c r="AK2517" s="24"/>
      <c r="AL2517" s="24"/>
      <c r="AM2517" s="208">
        <v>0.14899999999999999</v>
      </c>
      <c r="AN2517" s="208">
        <v>0.377</v>
      </c>
      <c r="AO2517" s="208">
        <v>0.77500000000000002</v>
      </c>
      <c r="AP2517" s="24"/>
      <c r="AQ2517" s="208">
        <v>2.13</v>
      </c>
      <c r="AR2517" s="208">
        <v>1.109</v>
      </c>
      <c r="AS2517" s="208">
        <v>0.91100000000000003</v>
      </c>
      <c r="AT2517" s="208">
        <v>0.47099999999999997</v>
      </c>
      <c r="AU2517" s="208">
        <v>0.222</v>
      </c>
      <c r="AV2517" s="208">
        <v>3.5000000000000003E-2</v>
      </c>
      <c r="AW2517" s="24"/>
      <c r="AX2517" s="24"/>
      <c r="AY2517" s="208">
        <v>9.0999999999999998E-2</v>
      </c>
      <c r="AZ2517" s="208">
        <v>0.36799999999999999</v>
      </c>
      <c r="BA2517" s="208">
        <v>0.73299999999999998</v>
      </c>
      <c r="BB2517" s="21">
        <f t="shared" si="305"/>
        <v>2.13</v>
      </c>
      <c r="BC2517" s="21"/>
      <c r="BD2517" s="22">
        <f t="shared" si="322"/>
        <v>2.8629032258064515</v>
      </c>
      <c r="BE2517" s="21"/>
      <c r="BG2517" s="10"/>
      <c r="BH2517" s="21">
        <f t="shared" si="306"/>
        <v>0</v>
      </c>
      <c r="BI2517" s="22">
        <f t="shared" si="306"/>
        <v>2.1299999999999999E-3</v>
      </c>
      <c r="BJ2517" s="21"/>
      <c r="BK2517" s="21">
        <v>0</v>
      </c>
      <c r="BL2517" s="22">
        <v>6.3899999999999998E-3</v>
      </c>
      <c r="BM2517" s="21"/>
      <c r="BN2517" s="21">
        <f t="shared" si="307"/>
        <v>0</v>
      </c>
      <c r="BO2517" s="22">
        <f t="shared" si="307"/>
        <v>2.5559999999999999E-2</v>
      </c>
      <c r="BP2517" s="21">
        <f t="shared" si="307"/>
        <v>0</v>
      </c>
    </row>
    <row r="2518" spans="1:68" ht="11.1" hidden="1" customHeight="1" outlineLevel="1" collapsed="1" x14ac:dyDescent="0.2">
      <c r="A2518" s="10"/>
      <c r="B2518" s="18"/>
      <c r="C2518" s="18"/>
      <c r="D2518" s="18"/>
      <c r="E2518" s="19" t="s">
        <v>2236</v>
      </c>
      <c r="F2518" s="20"/>
      <c r="G2518" s="20"/>
      <c r="H2518" s="20"/>
      <c r="I2518" s="20"/>
      <c r="J2518" s="20"/>
      <c r="K2518" s="20"/>
      <c r="L2518" s="20"/>
      <c r="M2518" s="20"/>
      <c r="N2518" s="20"/>
      <c r="O2518" s="20"/>
      <c r="P2518" s="20"/>
      <c r="Q2518" s="20"/>
      <c r="R2518" s="20"/>
      <c r="S2518" s="20"/>
      <c r="T2518" s="20"/>
      <c r="U2518" s="20"/>
      <c r="V2518" s="20"/>
      <c r="W2518" s="20"/>
      <c r="X2518" s="20"/>
      <c r="Y2518" s="20"/>
      <c r="Z2518" s="20"/>
      <c r="AA2518" s="20"/>
      <c r="AB2518" s="20"/>
      <c r="AC2518" s="20"/>
      <c r="AD2518" s="20"/>
      <c r="AE2518" s="20"/>
      <c r="AF2518" s="20"/>
      <c r="AG2518" s="20"/>
      <c r="AH2518" s="20"/>
      <c r="AI2518" s="20"/>
      <c r="AJ2518" s="20"/>
      <c r="AK2518" s="20"/>
      <c r="AL2518" s="20"/>
      <c r="AM2518" s="209">
        <v>0.20499999999999999</v>
      </c>
      <c r="AN2518" s="209">
        <v>0.72199999999999998</v>
      </c>
      <c r="AO2518" s="209">
        <v>1.4390000000000001</v>
      </c>
      <c r="AP2518" s="209">
        <v>1.62</v>
      </c>
      <c r="AQ2518" s="209">
        <v>2.157</v>
      </c>
      <c r="AR2518" s="209">
        <v>1.8320000000000001</v>
      </c>
      <c r="AS2518" s="209">
        <v>1.645</v>
      </c>
      <c r="AT2518" s="209">
        <v>0.63500000000000001</v>
      </c>
      <c r="AU2518" s="209">
        <v>0.34399999999999997</v>
      </c>
      <c r="AV2518" s="209">
        <v>4.2999999999999997E-2</v>
      </c>
      <c r="AW2518" s="20"/>
      <c r="AX2518" s="20"/>
      <c r="AY2518" s="209">
        <v>0.26200000000000001</v>
      </c>
      <c r="AZ2518" s="209">
        <v>0.52600000000000002</v>
      </c>
      <c r="BA2518" s="209">
        <v>1.2509999999999999</v>
      </c>
      <c r="BB2518" s="21">
        <f t="shared" si="305"/>
        <v>2.157</v>
      </c>
      <c r="BC2518" s="21">
        <f>BD2518</f>
        <v>2.899193548387097</v>
      </c>
      <c r="BD2518" s="22">
        <f t="shared" si="322"/>
        <v>2.899193548387097</v>
      </c>
      <c r="BE2518" s="21">
        <f>BC2518-BD2518</f>
        <v>0</v>
      </c>
      <c r="BF2518" s="2">
        <v>1.75</v>
      </c>
      <c r="BG2518" s="10">
        <v>6</v>
      </c>
      <c r="BH2518" s="21">
        <f t="shared" si="306"/>
        <v>2.1570000000000005E-3</v>
      </c>
      <c r="BI2518" s="22">
        <f t="shared" si="306"/>
        <v>2.1570000000000005E-3</v>
      </c>
      <c r="BJ2518" s="21">
        <f>BH2518-BI2518</f>
        <v>0</v>
      </c>
      <c r="BK2518" s="21">
        <v>6.4710000000000011E-3</v>
      </c>
      <c r="BL2518" s="22">
        <v>6.4710000000000011E-3</v>
      </c>
      <c r="BM2518" s="21">
        <v>0</v>
      </c>
      <c r="BN2518" s="21">
        <f t="shared" si="307"/>
        <v>2.5884000000000004E-2</v>
      </c>
      <c r="BO2518" s="22">
        <f t="shared" si="307"/>
        <v>2.5884000000000004E-2</v>
      </c>
      <c r="BP2518" s="21">
        <f t="shared" si="307"/>
        <v>0</v>
      </c>
    </row>
    <row r="2519" spans="1:68" ht="11.1" hidden="1" customHeight="1" outlineLevel="2" x14ac:dyDescent="0.2">
      <c r="A2519" s="10"/>
      <c r="B2519" s="18"/>
      <c r="C2519" s="18"/>
      <c r="D2519" s="18"/>
      <c r="E2519" s="23" t="s">
        <v>2237</v>
      </c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  <c r="V2519" s="24"/>
      <c r="W2519" s="24"/>
      <c r="X2519" s="24"/>
      <c r="Y2519" s="24"/>
      <c r="Z2519" s="24"/>
      <c r="AA2519" s="24"/>
      <c r="AB2519" s="24"/>
      <c r="AC2519" s="24"/>
      <c r="AD2519" s="24"/>
      <c r="AE2519" s="24"/>
      <c r="AF2519" s="24"/>
      <c r="AG2519" s="24"/>
      <c r="AH2519" s="24"/>
      <c r="AI2519" s="24"/>
      <c r="AJ2519" s="24"/>
      <c r="AK2519" s="24"/>
      <c r="AL2519" s="24"/>
      <c r="AM2519" s="208">
        <v>0.20499999999999999</v>
      </c>
      <c r="AN2519" s="208">
        <v>0.72199999999999998</v>
      </c>
      <c r="AO2519" s="208">
        <v>1.4390000000000001</v>
      </c>
      <c r="AP2519" s="208">
        <v>1.62</v>
      </c>
      <c r="AQ2519" s="208">
        <v>2.157</v>
      </c>
      <c r="AR2519" s="208">
        <v>1.8320000000000001</v>
      </c>
      <c r="AS2519" s="208">
        <v>1.645</v>
      </c>
      <c r="AT2519" s="208">
        <v>0.63500000000000001</v>
      </c>
      <c r="AU2519" s="208">
        <v>0.34399999999999997</v>
      </c>
      <c r="AV2519" s="208">
        <v>4.2999999999999997E-2</v>
      </c>
      <c r="AW2519" s="24"/>
      <c r="AX2519" s="24"/>
      <c r="AY2519" s="208">
        <v>0.26200000000000001</v>
      </c>
      <c r="AZ2519" s="208">
        <v>0.52600000000000002</v>
      </c>
      <c r="BA2519" s="208">
        <v>1.2509999999999999</v>
      </c>
      <c r="BB2519" s="21">
        <f t="shared" si="305"/>
        <v>2.157</v>
      </c>
      <c r="BC2519" s="21"/>
      <c r="BD2519" s="22">
        <f t="shared" si="322"/>
        <v>2.899193548387097</v>
      </c>
      <c r="BE2519" s="21"/>
      <c r="BG2519" s="10"/>
      <c r="BH2519" s="21">
        <f t="shared" si="306"/>
        <v>0</v>
      </c>
      <c r="BI2519" s="22">
        <f t="shared" si="306"/>
        <v>2.1570000000000005E-3</v>
      </c>
      <c r="BJ2519" s="21"/>
      <c r="BK2519" s="21">
        <v>0</v>
      </c>
      <c r="BL2519" s="22">
        <v>6.4710000000000011E-3</v>
      </c>
      <c r="BM2519" s="21"/>
      <c r="BN2519" s="21">
        <f t="shared" si="307"/>
        <v>0</v>
      </c>
      <c r="BO2519" s="22">
        <f t="shared" si="307"/>
        <v>2.5884000000000004E-2</v>
      </c>
      <c r="BP2519" s="21">
        <f t="shared" si="307"/>
        <v>0</v>
      </c>
    </row>
    <row r="2520" spans="1:68" ht="11.1" customHeight="1" outlineLevel="1" collapsed="1" x14ac:dyDescent="0.2">
      <c r="A2520" s="10"/>
      <c r="B2520" s="18"/>
      <c r="C2520" s="18"/>
      <c r="D2520" s="18"/>
      <c r="E2520" s="19" t="s">
        <v>2238</v>
      </c>
      <c r="F2520" s="209">
        <v>1.109</v>
      </c>
      <c r="G2520" s="209">
        <v>0.84099999999999997</v>
      </c>
      <c r="H2520" s="209">
        <v>0.56200000000000006</v>
      </c>
      <c r="I2520" s="240">
        <v>0.373</v>
      </c>
      <c r="J2520" s="240"/>
      <c r="K2520" s="209">
        <v>9.1999999999999998E-2</v>
      </c>
      <c r="L2520" s="20"/>
      <c r="M2520" s="20"/>
      <c r="N2520" s="20"/>
      <c r="O2520" s="20"/>
      <c r="P2520" s="209">
        <v>0.251</v>
      </c>
      <c r="Q2520" s="209">
        <v>0.71799999999999997</v>
      </c>
      <c r="R2520" s="209">
        <v>0.92600000000000005</v>
      </c>
      <c r="S2520" s="209">
        <v>1.004</v>
      </c>
      <c r="T2520" s="209">
        <v>1.1499999999999999</v>
      </c>
      <c r="U2520" s="209">
        <v>0.66500000000000004</v>
      </c>
      <c r="V2520" s="209">
        <v>0.254</v>
      </c>
      <c r="W2520" s="209">
        <v>4.8000000000000001E-2</v>
      </c>
      <c r="X2520" s="20"/>
      <c r="Y2520" s="20"/>
      <c r="Z2520" s="20"/>
      <c r="AA2520" s="20"/>
      <c r="AB2520" s="209">
        <v>0.251</v>
      </c>
      <c r="AC2520" s="209">
        <v>0.65</v>
      </c>
      <c r="AD2520" s="209">
        <v>1.01</v>
      </c>
      <c r="AE2520" s="209">
        <v>1.3240000000000001</v>
      </c>
      <c r="AF2520" s="209">
        <v>0.78200000000000003</v>
      </c>
      <c r="AG2520" s="209">
        <v>0.61099999999999999</v>
      </c>
      <c r="AH2520" s="209">
        <v>0.22</v>
      </c>
      <c r="AI2520" s="209">
        <v>3.5000000000000003E-2</v>
      </c>
      <c r="AJ2520" s="20"/>
      <c r="AK2520" s="20"/>
      <c r="AL2520" s="20"/>
      <c r="AM2520" s="20"/>
      <c r="AN2520" s="209">
        <v>0.45700000000000002</v>
      </c>
      <c r="AO2520" s="209">
        <v>1.2729999999999999</v>
      </c>
      <c r="AP2520" s="209">
        <v>1.4259999999999999</v>
      </c>
      <c r="AQ2520" s="209">
        <v>1.143</v>
      </c>
      <c r="AR2520" s="209">
        <v>1.4079999999999999</v>
      </c>
      <c r="AS2520" s="209">
        <v>1.123</v>
      </c>
      <c r="AT2520" s="209">
        <v>0.56399999999999995</v>
      </c>
      <c r="AU2520" s="209">
        <v>0.17</v>
      </c>
      <c r="AV2520" s="20"/>
      <c r="AW2520" s="20"/>
      <c r="AX2520" s="20"/>
      <c r="AY2520" s="209">
        <v>5.7000000000000002E-2</v>
      </c>
      <c r="AZ2520" s="209">
        <v>0.35599999999999998</v>
      </c>
      <c r="BA2520" s="209">
        <v>0.96899999999999997</v>
      </c>
      <c r="BB2520" s="21">
        <f t="shared" si="305"/>
        <v>1.4259999999999999</v>
      </c>
      <c r="BC2520" s="21">
        <f>BF2520</f>
        <v>2.8</v>
      </c>
      <c r="BD2520" s="22">
        <f t="shared" si="322"/>
        <v>1.9166666666666665</v>
      </c>
      <c r="BE2520" s="21">
        <f>BC2520-BD2520</f>
        <v>0.8833333333333333</v>
      </c>
      <c r="BF2520" s="2">
        <v>2.8</v>
      </c>
      <c r="BG2520" s="10">
        <v>7</v>
      </c>
      <c r="BH2520" s="21">
        <f t="shared" si="306"/>
        <v>2.0831999999999999E-3</v>
      </c>
      <c r="BI2520" s="22">
        <f t="shared" si="306"/>
        <v>1.426E-3</v>
      </c>
      <c r="BJ2520" s="21">
        <f>BH2520-BI2520</f>
        <v>6.5719999999999993E-4</v>
      </c>
      <c r="BK2520" s="21">
        <v>6.2495999999999993E-3</v>
      </c>
      <c r="BL2520" s="22">
        <v>4.2779999999999997E-3</v>
      </c>
      <c r="BM2520" s="21">
        <v>1.9715999999999996E-3</v>
      </c>
      <c r="BN2520" s="21">
        <f t="shared" si="307"/>
        <v>2.4998399999999997E-2</v>
      </c>
      <c r="BO2520" s="22">
        <f t="shared" si="307"/>
        <v>1.7111999999999999E-2</v>
      </c>
      <c r="BP2520" s="21">
        <f t="shared" si="307"/>
        <v>7.8863999999999983E-3</v>
      </c>
    </row>
    <row r="2521" spans="1:68" ht="11.1" hidden="1" customHeight="1" outlineLevel="2" x14ac:dyDescent="0.2">
      <c r="A2521" s="10"/>
      <c r="B2521" s="18"/>
      <c r="C2521" s="18"/>
      <c r="D2521" s="18"/>
      <c r="E2521" s="23" t="s">
        <v>2239</v>
      </c>
      <c r="F2521" s="208">
        <v>1.109</v>
      </c>
      <c r="G2521" s="208">
        <v>0.84099999999999997</v>
      </c>
      <c r="H2521" s="208">
        <v>0.56200000000000006</v>
      </c>
      <c r="I2521" s="239">
        <v>0.373</v>
      </c>
      <c r="J2521" s="239"/>
      <c r="K2521" s="208">
        <v>9.1999999999999998E-2</v>
      </c>
      <c r="L2521" s="24"/>
      <c r="M2521" s="24"/>
      <c r="N2521" s="24"/>
      <c r="O2521" s="24"/>
      <c r="P2521" s="208">
        <v>0.251</v>
      </c>
      <c r="Q2521" s="208">
        <v>0.71799999999999997</v>
      </c>
      <c r="R2521" s="208">
        <v>0.92600000000000005</v>
      </c>
      <c r="S2521" s="208">
        <v>1.004</v>
      </c>
      <c r="T2521" s="208">
        <v>1.1499999999999999</v>
      </c>
      <c r="U2521" s="208">
        <v>0.66500000000000004</v>
      </c>
      <c r="V2521" s="208">
        <v>0.254</v>
      </c>
      <c r="W2521" s="208">
        <v>4.8000000000000001E-2</v>
      </c>
      <c r="X2521" s="24"/>
      <c r="Y2521" s="24"/>
      <c r="Z2521" s="24"/>
      <c r="AA2521" s="24"/>
      <c r="AB2521" s="208">
        <v>0.251</v>
      </c>
      <c r="AC2521" s="208">
        <v>0.65</v>
      </c>
      <c r="AD2521" s="208">
        <v>1.01</v>
      </c>
      <c r="AE2521" s="208">
        <v>1.3240000000000001</v>
      </c>
      <c r="AF2521" s="208">
        <v>0.78200000000000003</v>
      </c>
      <c r="AG2521" s="208">
        <v>0.61099999999999999</v>
      </c>
      <c r="AH2521" s="208">
        <v>0.22</v>
      </c>
      <c r="AI2521" s="208">
        <v>3.5000000000000003E-2</v>
      </c>
      <c r="AJ2521" s="24"/>
      <c r="AK2521" s="24"/>
      <c r="AL2521" s="24"/>
      <c r="AM2521" s="24"/>
      <c r="AN2521" s="208">
        <v>0.45700000000000002</v>
      </c>
      <c r="AO2521" s="208">
        <v>1.2729999999999999</v>
      </c>
      <c r="AP2521" s="208">
        <v>1.4259999999999999</v>
      </c>
      <c r="AQ2521" s="208">
        <v>1.143</v>
      </c>
      <c r="AR2521" s="208">
        <v>1.4079999999999999</v>
      </c>
      <c r="AS2521" s="208">
        <v>1.123</v>
      </c>
      <c r="AT2521" s="208">
        <v>0.56399999999999995</v>
      </c>
      <c r="AU2521" s="208">
        <v>0.17</v>
      </c>
      <c r="AV2521" s="24"/>
      <c r="AW2521" s="24"/>
      <c r="AX2521" s="24"/>
      <c r="AY2521" s="208">
        <v>5.7000000000000002E-2</v>
      </c>
      <c r="AZ2521" s="208">
        <v>0.35599999999999998</v>
      </c>
      <c r="BA2521" s="208">
        <v>0.96899999999999997</v>
      </c>
      <c r="BB2521" s="21">
        <f t="shared" si="305"/>
        <v>1.4259999999999999</v>
      </c>
      <c r="BC2521" s="21"/>
      <c r="BD2521" s="22">
        <f t="shared" si="322"/>
        <v>1.9166666666666665</v>
      </c>
      <c r="BE2521" s="21"/>
      <c r="BG2521" s="10"/>
      <c r="BH2521" s="21">
        <f t="shared" si="306"/>
        <v>0</v>
      </c>
      <c r="BI2521" s="22">
        <f t="shared" si="306"/>
        <v>1.426E-3</v>
      </c>
      <c r="BJ2521" s="21"/>
      <c r="BK2521" s="21">
        <v>0</v>
      </c>
      <c r="BL2521" s="22">
        <v>4.2779999999999997E-3</v>
      </c>
      <c r="BM2521" s="21"/>
      <c r="BN2521" s="21">
        <f t="shared" si="307"/>
        <v>0</v>
      </c>
      <c r="BO2521" s="22">
        <f t="shared" si="307"/>
        <v>1.7111999999999999E-2</v>
      </c>
      <c r="BP2521" s="21">
        <f t="shared" si="307"/>
        <v>0</v>
      </c>
    </row>
    <row r="2522" spans="1:68" ht="11.1" customHeight="1" outlineLevel="1" collapsed="1" x14ac:dyDescent="0.2">
      <c r="A2522" s="10"/>
      <c r="B2522" s="18"/>
      <c r="C2522" s="18"/>
      <c r="D2522" s="18"/>
      <c r="E2522" s="19" t="s">
        <v>2240</v>
      </c>
      <c r="F2522" s="209">
        <v>1.6339999999999999</v>
      </c>
      <c r="G2522" s="209">
        <v>1.264</v>
      </c>
      <c r="H2522" s="209">
        <v>0.83699999999999997</v>
      </c>
      <c r="I2522" s="240">
        <v>0.56399999999999995</v>
      </c>
      <c r="J2522" s="240"/>
      <c r="K2522" s="209">
        <v>0.192</v>
      </c>
      <c r="L2522" s="20"/>
      <c r="M2522" s="20"/>
      <c r="N2522" s="20"/>
      <c r="O2522" s="20"/>
      <c r="P2522" s="209">
        <v>0.502</v>
      </c>
      <c r="Q2522" s="209">
        <v>0.99399999999999999</v>
      </c>
      <c r="R2522" s="209">
        <v>1.2949999999999999</v>
      </c>
      <c r="S2522" s="209">
        <v>1.546</v>
      </c>
      <c r="T2522" s="209">
        <v>1.7869999999999999</v>
      </c>
      <c r="U2522" s="209">
        <v>1.052</v>
      </c>
      <c r="V2522" s="209">
        <v>0.47</v>
      </c>
      <c r="W2522" s="209">
        <v>0.245</v>
      </c>
      <c r="X2522" s="209">
        <v>0.104</v>
      </c>
      <c r="Y2522" s="20"/>
      <c r="Z2522" s="20"/>
      <c r="AA2522" s="20"/>
      <c r="AB2522" s="209">
        <v>0.45600000000000002</v>
      </c>
      <c r="AC2522" s="209">
        <v>0.93200000000000005</v>
      </c>
      <c r="AD2522" s="209">
        <v>1.3680000000000001</v>
      </c>
      <c r="AE2522" s="209">
        <v>1.6859999999999999</v>
      </c>
      <c r="AF2522" s="209">
        <v>1.258</v>
      </c>
      <c r="AG2522" s="209">
        <v>0.86799999999999999</v>
      </c>
      <c r="AH2522" s="209">
        <v>0.51600000000000001</v>
      </c>
      <c r="AI2522" s="209">
        <v>0.307</v>
      </c>
      <c r="AJ2522" s="20"/>
      <c r="AK2522" s="20"/>
      <c r="AL2522" s="20"/>
      <c r="AM2522" s="20"/>
      <c r="AN2522" s="209">
        <v>0.51800000000000002</v>
      </c>
      <c r="AO2522" s="209">
        <v>0.99299999999999999</v>
      </c>
      <c r="AP2522" s="209">
        <v>1.06</v>
      </c>
      <c r="AQ2522" s="209">
        <v>0.95799999999999996</v>
      </c>
      <c r="AR2522" s="209">
        <v>1.623</v>
      </c>
      <c r="AS2522" s="209">
        <v>1.147</v>
      </c>
      <c r="AT2522" s="209">
        <v>0.41099999999999998</v>
      </c>
      <c r="AU2522" s="209">
        <v>0.23599999999999999</v>
      </c>
      <c r="AV2522" s="20"/>
      <c r="AW2522" s="20"/>
      <c r="AX2522" s="20"/>
      <c r="AY2522" s="209">
        <v>4.4999999999999998E-2</v>
      </c>
      <c r="AZ2522" s="209">
        <v>0.371</v>
      </c>
      <c r="BA2522" s="209">
        <v>0.84399999999999997</v>
      </c>
      <c r="BB2522" s="21">
        <f t="shared" si="305"/>
        <v>1.7869999999999999</v>
      </c>
      <c r="BC2522" s="21">
        <f>BF2522</f>
        <v>2.72</v>
      </c>
      <c r="BD2522" s="22">
        <f t="shared" si="322"/>
        <v>2.4018817204301075</v>
      </c>
      <c r="BE2522" s="21">
        <f>BC2522-BD2522</f>
        <v>0.31811827956989269</v>
      </c>
      <c r="BF2522" s="2">
        <v>2.72</v>
      </c>
      <c r="BG2522" s="10">
        <v>7</v>
      </c>
      <c r="BH2522" s="21">
        <f t="shared" si="306"/>
        <v>2.0236799999999999E-3</v>
      </c>
      <c r="BI2522" s="22">
        <f t="shared" si="306"/>
        <v>1.7869999999999997E-3</v>
      </c>
      <c r="BJ2522" s="21">
        <f>BH2522-BI2522</f>
        <v>2.3668000000000018E-4</v>
      </c>
      <c r="BK2522" s="21">
        <v>6.0710399999999998E-3</v>
      </c>
      <c r="BL2522" s="22">
        <v>5.3609999999999994E-3</v>
      </c>
      <c r="BM2522" s="21">
        <v>7.1004000000000032E-4</v>
      </c>
      <c r="BN2522" s="21">
        <f t="shared" si="307"/>
        <v>2.4284159999999999E-2</v>
      </c>
      <c r="BO2522" s="22">
        <f t="shared" si="307"/>
        <v>2.1443999999999998E-2</v>
      </c>
      <c r="BP2522" s="21">
        <f t="shared" si="307"/>
        <v>2.8401600000000013E-3</v>
      </c>
    </row>
    <row r="2523" spans="1:68" ht="11.1" hidden="1" customHeight="1" outlineLevel="2" x14ac:dyDescent="0.2">
      <c r="A2523" s="10"/>
      <c r="B2523" s="18"/>
      <c r="C2523" s="18"/>
      <c r="D2523" s="18"/>
      <c r="E2523" s="23" t="s">
        <v>2241</v>
      </c>
      <c r="F2523" s="208">
        <v>1.6339999999999999</v>
      </c>
      <c r="G2523" s="208">
        <v>1.264</v>
      </c>
      <c r="H2523" s="208">
        <v>0.83699999999999997</v>
      </c>
      <c r="I2523" s="239">
        <v>0.56399999999999995</v>
      </c>
      <c r="J2523" s="239"/>
      <c r="K2523" s="208">
        <v>0.192</v>
      </c>
      <c r="L2523" s="24"/>
      <c r="M2523" s="24"/>
      <c r="N2523" s="24"/>
      <c r="O2523" s="24"/>
      <c r="P2523" s="208">
        <v>0.502</v>
      </c>
      <c r="Q2523" s="208">
        <v>0.99399999999999999</v>
      </c>
      <c r="R2523" s="208">
        <v>1.2949999999999999</v>
      </c>
      <c r="S2523" s="208">
        <v>1.546</v>
      </c>
      <c r="T2523" s="208">
        <v>1.7869999999999999</v>
      </c>
      <c r="U2523" s="208">
        <v>1.052</v>
      </c>
      <c r="V2523" s="208">
        <v>0.47</v>
      </c>
      <c r="W2523" s="208">
        <v>0.245</v>
      </c>
      <c r="X2523" s="208">
        <v>0.104</v>
      </c>
      <c r="Y2523" s="24"/>
      <c r="Z2523" s="24"/>
      <c r="AA2523" s="24"/>
      <c r="AB2523" s="208">
        <v>0.45600000000000002</v>
      </c>
      <c r="AC2523" s="208">
        <v>0.93200000000000005</v>
      </c>
      <c r="AD2523" s="208">
        <v>1.3680000000000001</v>
      </c>
      <c r="AE2523" s="208">
        <v>1.6859999999999999</v>
      </c>
      <c r="AF2523" s="208">
        <v>1.258</v>
      </c>
      <c r="AG2523" s="208">
        <v>0.86799999999999999</v>
      </c>
      <c r="AH2523" s="208">
        <v>0.51600000000000001</v>
      </c>
      <c r="AI2523" s="208">
        <v>0.307</v>
      </c>
      <c r="AJ2523" s="24"/>
      <c r="AK2523" s="24"/>
      <c r="AL2523" s="24"/>
      <c r="AM2523" s="24"/>
      <c r="AN2523" s="208">
        <v>0.51800000000000002</v>
      </c>
      <c r="AO2523" s="208">
        <v>0.99299999999999999</v>
      </c>
      <c r="AP2523" s="208">
        <v>1.06</v>
      </c>
      <c r="AQ2523" s="208">
        <v>0.95799999999999996</v>
      </c>
      <c r="AR2523" s="208">
        <v>1.623</v>
      </c>
      <c r="AS2523" s="208">
        <v>1.147</v>
      </c>
      <c r="AT2523" s="208">
        <v>0.41099999999999998</v>
      </c>
      <c r="AU2523" s="208">
        <v>0.23599999999999999</v>
      </c>
      <c r="AV2523" s="24"/>
      <c r="AW2523" s="24"/>
      <c r="AX2523" s="24"/>
      <c r="AY2523" s="208">
        <v>4.4999999999999998E-2</v>
      </c>
      <c r="AZ2523" s="208">
        <v>0.371</v>
      </c>
      <c r="BA2523" s="208">
        <v>0.84399999999999997</v>
      </c>
      <c r="BB2523" s="21">
        <f t="shared" si="305"/>
        <v>1.7869999999999999</v>
      </c>
      <c r="BC2523" s="21"/>
      <c r="BD2523" s="22">
        <f t="shared" si="322"/>
        <v>2.4018817204301075</v>
      </c>
      <c r="BE2523" s="21"/>
      <c r="BG2523" s="10"/>
      <c r="BH2523" s="21">
        <f t="shared" si="306"/>
        <v>0</v>
      </c>
      <c r="BI2523" s="22">
        <f t="shared" si="306"/>
        <v>1.7869999999999997E-3</v>
      </c>
      <c r="BJ2523" s="21"/>
      <c r="BK2523" s="21">
        <v>0</v>
      </c>
      <c r="BL2523" s="22">
        <v>5.3609999999999994E-3</v>
      </c>
      <c r="BM2523" s="21"/>
      <c r="BN2523" s="21">
        <f t="shared" si="307"/>
        <v>0</v>
      </c>
      <c r="BO2523" s="22">
        <f t="shared" si="307"/>
        <v>2.1443999999999998E-2</v>
      </c>
      <c r="BP2523" s="21">
        <f t="shared" si="307"/>
        <v>0</v>
      </c>
    </row>
    <row r="2524" spans="1:68" ht="11.1" customHeight="1" outlineLevel="1" collapsed="1" x14ac:dyDescent="0.2">
      <c r="A2524" s="10"/>
      <c r="B2524" s="18"/>
      <c r="C2524" s="18"/>
      <c r="D2524" s="18"/>
      <c r="E2524" s="19" t="s">
        <v>2242</v>
      </c>
      <c r="F2524" s="209">
        <v>2.306</v>
      </c>
      <c r="G2524" s="209">
        <v>1.827</v>
      </c>
      <c r="H2524" s="209">
        <v>1.228</v>
      </c>
      <c r="I2524" s="240">
        <v>0.83799999999999997</v>
      </c>
      <c r="J2524" s="240"/>
      <c r="K2524" s="209">
        <v>0.57499999999999996</v>
      </c>
      <c r="L2524" s="20"/>
      <c r="M2524" s="20"/>
      <c r="N2524" s="20"/>
      <c r="O2524" s="209">
        <v>8.7999999999999995E-2</v>
      </c>
      <c r="P2524" s="209">
        <v>0.66100000000000003</v>
      </c>
      <c r="Q2524" s="209">
        <v>1.3640000000000001</v>
      </c>
      <c r="R2524" s="209">
        <v>1.7</v>
      </c>
      <c r="S2524" s="209">
        <v>1.9650000000000001</v>
      </c>
      <c r="T2524" s="209">
        <v>2.0659999999999998</v>
      </c>
      <c r="U2524" s="209">
        <v>1.649</v>
      </c>
      <c r="V2524" s="209">
        <v>0.76400000000000001</v>
      </c>
      <c r="W2524" s="209">
        <v>0.371</v>
      </c>
      <c r="X2524" s="20"/>
      <c r="Y2524" s="20"/>
      <c r="Z2524" s="20"/>
      <c r="AA2524" s="20"/>
      <c r="AB2524" s="209">
        <v>0.80200000000000005</v>
      </c>
      <c r="AC2524" s="209">
        <v>1.3320000000000001</v>
      </c>
      <c r="AD2524" s="209">
        <v>1.92</v>
      </c>
      <c r="AE2524" s="209">
        <v>2.5979999999999999</v>
      </c>
      <c r="AF2524" s="209">
        <v>1.653</v>
      </c>
      <c r="AG2524" s="209">
        <v>1.4119999999999999</v>
      </c>
      <c r="AH2524" s="209">
        <v>0.753</v>
      </c>
      <c r="AI2524" s="209">
        <v>0.52700000000000002</v>
      </c>
      <c r="AJ2524" s="20"/>
      <c r="AK2524" s="20"/>
      <c r="AL2524" s="20"/>
      <c r="AM2524" s="209">
        <v>7.1999999999999995E-2</v>
      </c>
      <c r="AN2524" s="209">
        <v>0.73499999999999999</v>
      </c>
      <c r="AO2524" s="209">
        <v>1.585</v>
      </c>
      <c r="AP2524" s="209">
        <v>1.5589999999999999</v>
      </c>
      <c r="AQ2524" s="209">
        <v>2.1019999999999999</v>
      </c>
      <c r="AR2524" s="209">
        <v>1.9390000000000001</v>
      </c>
      <c r="AS2524" s="209">
        <v>1.5840000000000001</v>
      </c>
      <c r="AT2524" s="209">
        <v>0.89400000000000002</v>
      </c>
      <c r="AU2524" s="209">
        <v>0.46500000000000002</v>
      </c>
      <c r="AV2524" s="20"/>
      <c r="AW2524" s="20"/>
      <c r="AX2524" s="20"/>
      <c r="AY2524" s="209">
        <v>5.8000000000000003E-2</v>
      </c>
      <c r="AZ2524" s="209">
        <v>0.67600000000000005</v>
      </c>
      <c r="BA2524" s="209">
        <v>1.3380000000000001</v>
      </c>
      <c r="BB2524" s="21">
        <f t="shared" si="305"/>
        <v>2.5979999999999999</v>
      </c>
      <c r="BC2524" s="21">
        <f>BF2524</f>
        <v>3.6</v>
      </c>
      <c r="BD2524" s="22">
        <f t="shared" si="322"/>
        <v>3.4919354838709675</v>
      </c>
      <c r="BE2524" s="21">
        <f>BC2524-BD2524</f>
        <v>0.10806451612903256</v>
      </c>
      <c r="BF2524" s="2">
        <v>3.6</v>
      </c>
      <c r="BG2524" s="10">
        <v>7</v>
      </c>
      <c r="BH2524" s="21">
        <f t="shared" si="306"/>
        <v>2.6784000000000001E-3</v>
      </c>
      <c r="BI2524" s="22">
        <f t="shared" si="306"/>
        <v>2.5979999999999996E-3</v>
      </c>
      <c r="BJ2524" s="21">
        <f>BH2524-BI2524</f>
        <v>8.0400000000000436E-5</v>
      </c>
      <c r="BK2524" s="21">
        <v>8.0351999999999993E-3</v>
      </c>
      <c r="BL2524" s="22">
        <v>7.7939999999999988E-3</v>
      </c>
      <c r="BM2524" s="21">
        <v>2.4120000000000044E-4</v>
      </c>
      <c r="BN2524" s="21">
        <f t="shared" si="307"/>
        <v>3.2140799999999997E-2</v>
      </c>
      <c r="BO2524" s="22">
        <f t="shared" si="307"/>
        <v>3.1175999999999995E-2</v>
      </c>
      <c r="BP2524" s="21">
        <f t="shared" si="307"/>
        <v>9.6480000000000177E-4</v>
      </c>
    </row>
    <row r="2525" spans="1:68" ht="11.1" hidden="1" customHeight="1" outlineLevel="2" x14ac:dyDescent="0.2">
      <c r="A2525" s="10"/>
      <c r="B2525" s="18"/>
      <c r="C2525" s="18"/>
      <c r="D2525" s="18"/>
      <c r="E2525" s="23" t="s">
        <v>2243</v>
      </c>
      <c r="F2525" s="208">
        <v>2.306</v>
      </c>
      <c r="G2525" s="208">
        <v>1.827</v>
      </c>
      <c r="H2525" s="208">
        <v>1.228</v>
      </c>
      <c r="I2525" s="239">
        <v>0.83799999999999997</v>
      </c>
      <c r="J2525" s="239"/>
      <c r="K2525" s="208">
        <v>0.57499999999999996</v>
      </c>
      <c r="L2525" s="24"/>
      <c r="M2525" s="24"/>
      <c r="N2525" s="24"/>
      <c r="O2525" s="208">
        <v>8.7999999999999995E-2</v>
      </c>
      <c r="P2525" s="208">
        <v>0.66100000000000003</v>
      </c>
      <c r="Q2525" s="208">
        <v>1.3640000000000001</v>
      </c>
      <c r="R2525" s="208">
        <v>1.7</v>
      </c>
      <c r="S2525" s="208">
        <v>1.9650000000000001</v>
      </c>
      <c r="T2525" s="208">
        <v>2.0659999999999998</v>
      </c>
      <c r="U2525" s="208">
        <v>1.649</v>
      </c>
      <c r="V2525" s="208">
        <v>0.76400000000000001</v>
      </c>
      <c r="W2525" s="208">
        <v>0.371</v>
      </c>
      <c r="X2525" s="24"/>
      <c r="Y2525" s="24"/>
      <c r="Z2525" s="24"/>
      <c r="AA2525" s="24"/>
      <c r="AB2525" s="208">
        <v>0.80200000000000005</v>
      </c>
      <c r="AC2525" s="208">
        <v>1.3320000000000001</v>
      </c>
      <c r="AD2525" s="208">
        <v>1.92</v>
      </c>
      <c r="AE2525" s="208">
        <v>2.5979999999999999</v>
      </c>
      <c r="AF2525" s="208">
        <v>1.653</v>
      </c>
      <c r="AG2525" s="208">
        <v>1.4119999999999999</v>
      </c>
      <c r="AH2525" s="208">
        <v>0.753</v>
      </c>
      <c r="AI2525" s="208">
        <v>0.52700000000000002</v>
      </c>
      <c r="AJ2525" s="24"/>
      <c r="AK2525" s="24"/>
      <c r="AL2525" s="24"/>
      <c r="AM2525" s="208">
        <v>7.1999999999999995E-2</v>
      </c>
      <c r="AN2525" s="208">
        <v>0.73499999999999999</v>
      </c>
      <c r="AO2525" s="208">
        <v>1.585</v>
      </c>
      <c r="AP2525" s="208">
        <v>1.5589999999999999</v>
      </c>
      <c r="AQ2525" s="208">
        <v>2.1019999999999999</v>
      </c>
      <c r="AR2525" s="208">
        <v>1.9390000000000001</v>
      </c>
      <c r="AS2525" s="208">
        <v>1.5840000000000001</v>
      </c>
      <c r="AT2525" s="208">
        <v>0.89400000000000002</v>
      </c>
      <c r="AU2525" s="208">
        <v>0.46500000000000002</v>
      </c>
      <c r="AV2525" s="24"/>
      <c r="AW2525" s="24"/>
      <c r="AX2525" s="24"/>
      <c r="AY2525" s="208">
        <v>5.8000000000000003E-2</v>
      </c>
      <c r="AZ2525" s="208">
        <v>0.67600000000000005</v>
      </c>
      <c r="BA2525" s="208">
        <v>1.3380000000000001</v>
      </c>
      <c r="BB2525" s="21">
        <f t="shared" si="305"/>
        <v>2.5979999999999999</v>
      </c>
      <c r="BC2525" s="21"/>
      <c r="BD2525" s="22">
        <f t="shared" si="322"/>
        <v>3.4919354838709675</v>
      </c>
      <c r="BE2525" s="21"/>
      <c r="BG2525" s="10"/>
      <c r="BH2525" s="21">
        <f t="shared" si="306"/>
        <v>0</v>
      </c>
      <c r="BI2525" s="22">
        <f t="shared" si="306"/>
        <v>2.5979999999999996E-3</v>
      </c>
      <c r="BJ2525" s="21"/>
      <c r="BK2525" s="21">
        <v>0</v>
      </c>
      <c r="BL2525" s="22">
        <v>7.7939999999999988E-3</v>
      </c>
      <c r="BM2525" s="21"/>
      <c r="BN2525" s="21">
        <f t="shared" si="307"/>
        <v>0</v>
      </c>
      <c r="BO2525" s="22">
        <f t="shared" si="307"/>
        <v>3.1175999999999995E-2</v>
      </c>
      <c r="BP2525" s="21">
        <f t="shared" si="307"/>
        <v>0</v>
      </c>
    </row>
    <row r="2526" spans="1:68" ht="11.1" customHeight="1" outlineLevel="1" collapsed="1" x14ac:dyDescent="0.2">
      <c r="A2526" s="10"/>
      <c r="B2526" s="18"/>
      <c r="C2526" s="18"/>
      <c r="D2526" s="18"/>
      <c r="E2526" s="19" t="s">
        <v>2244</v>
      </c>
      <c r="F2526" s="209">
        <v>1.0589999999999999</v>
      </c>
      <c r="G2526" s="209">
        <v>0.83299999999999996</v>
      </c>
      <c r="H2526" s="209">
        <v>0.51100000000000001</v>
      </c>
      <c r="I2526" s="240">
        <v>0.34399999999999997</v>
      </c>
      <c r="J2526" s="240"/>
      <c r="K2526" s="209">
        <v>0.13100000000000001</v>
      </c>
      <c r="L2526" s="20"/>
      <c r="M2526" s="20"/>
      <c r="N2526" s="20"/>
      <c r="O2526" s="20"/>
      <c r="P2526" s="209">
        <v>0.30299999999999999</v>
      </c>
      <c r="Q2526" s="209">
        <v>0.61699999999999999</v>
      </c>
      <c r="R2526" s="209">
        <v>0.78100000000000003</v>
      </c>
      <c r="S2526" s="209">
        <v>0.88900000000000001</v>
      </c>
      <c r="T2526" s="209">
        <v>1.0089999999999999</v>
      </c>
      <c r="U2526" s="209">
        <v>0.54700000000000004</v>
      </c>
      <c r="V2526" s="209">
        <v>0.26700000000000002</v>
      </c>
      <c r="W2526" s="209">
        <v>0.11</v>
      </c>
      <c r="X2526" s="20"/>
      <c r="Y2526" s="20"/>
      <c r="Z2526" s="20"/>
      <c r="AA2526" s="20"/>
      <c r="AB2526" s="209">
        <v>0.33300000000000002</v>
      </c>
      <c r="AC2526" s="209">
        <v>0.60599999999999998</v>
      </c>
      <c r="AD2526" s="209">
        <v>0.85299999999999998</v>
      </c>
      <c r="AE2526" s="209">
        <v>1.1220000000000001</v>
      </c>
      <c r="AF2526" s="209">
        <v>0.69499999999999995</v>
      </c>
      <c r="AG2526" s="209">
        <v>0.55500000000000005</v>
      </c>
      <c r="AH2526" s="209">
        <v>0.27</v>
      </c>
      <c r="AI2526" s="209">
        <v>0.13600000000000001</v>
      </c>
      <c r="AJ2526" s="20"/>
      <c r="AK2526" s="20"/>
      <c r="AL2526" s="20"/>
      <c r="AM2526" s="209">
        <v>6.5000000000000002E-2</v>
      </c>
      <c r="AN2526" s="209">
        <v>0.28299999999999997</v>
      </c>
      <c r="AO2526" s="209">
        <v>0.76300000000000001</v>
      </c>
      <c r="AP2526" s="209">
        <v>0.84</v>
      </c>
      <c r="AQ2526" s="209">
        <v>1.0880000000000001</v>
      </c>
      <c r="AR2526" s="209">
        <v>0.997</v>
      </c>
      <c r="AS2526" s="209">
        <v>0.77400000000000002</v>
      </c>
      <c r="AT2526" s="209">
        <v>0.38400000000000001</v>
      </c>
      <c r="AU2526" s="209">
        <v>0.129</v>
      </c>
      <c r="AV2526" s="20"/>
      <c r="AW2526" s="20"/>
      <c r="AX2526" s="20"/>
      <c r="AY2526" s="20"/>
      <c r="AZ2526" s="20"/>
      <c r="BA2526" s="20"/>
      <c r="BB2526" s="21">
        <f t="shared" si="305"/>
        <v>1.1220000000000001</v>
      </c>
      <c r="BC2526" s="21">
        <f>BD2526</f>
        <v>1.5080645161290325</v>
      </c>
      <c r="BD2526" s="22">
        <f t="shared" si="322"/>
        <v>1.5080645161290325</v>
      </c>
      <c r="BE2526" s="21">
        <f>BC2526-BD2526</f>
        <v>0</v>
      </c>
      <c r="BF2526" s="2">
        <v>1.38</v>
      </c>
      <c r="BG2526" s="10">
        <v>7</v>
      </c>
      <c r="BH2526" s="21">
        <f t="shared" si="306"/>
        <v>1.1220000000000002E-3</v>
      </c>
      <c r="BI2526" s="22">
        <f t="shared" si="306"/>
        <v>1.1220000000000002E-3</v>
      </c>
      <c r="BJ2526" s="21">
        <f>BH2526-BI2526</f>
        <v>0</v>
      </c>
      <c r="BK2526" s="21">
        <v>3.3660000000000005E-3</v>
      </c>
      <c r="BL2526" s="22">
        <v>3.3660000000000005E-3</v>
      </c>
      <c r="BM2526" s="21">
        <v>0</v>
      </c>
      <c r="BN2526" s="21">
        <f t="shared" si="307"/>
        <v>1.3464000000000002E-2</v>
      </c>
      <c r="BO2526" s="22">
        <f t="shared" si="307"/>
        <v>1.3464000000000002E-2</v>
      </c>
      <c r="BP2526" s="21">
        <f t="shared" si="307"/>
        <v>0</v>
      </c>
    </row>
    <row r="2527" spans="1:68" ht="11.1" hidden="1" customHeight="1" outlineLevel="2" x14ac:dyDescent="0.2">
      <c r="A2527" s="10"/>
      <c r="B2527" s="18"/>
      <c r="C2527" s="18"/>
      <c r="D2527" s="18"/>
      <c r="E2527" s="23" t="s">
        <v>2245</v>
      </c>
      <c r="F2527" s="208">
        <v>1.0589999999999999</v>
      </c>
      <c r="G2527" s="208">
        <v>0.83299999999999996</v>
      </c>
      <c r="H2527" s="208">
        <v>0.51100000000000001</v>
      </c>
      <c r="I2527" s="239">
        <v>0.34399999999999997</v>
      </c>
      <c r="J2527" s="239"/>
      <c r="K2527" s="208">
        <v>0.13100000000000001</v>
      </c>
      <c r="L2527" s="24"/>
      <c r="M2527" s="24"/>
      <c r="N2527" s="24"/>
      <c r="O2527" s="24"/>
      <c r="P2527" s="208">
        <v>0.30299999999999999</v>
      </c>
      <c r="Q2527" s="208">
        <v>0.61699999999999999</v>
      </c>
      <c r="R2527" s="208">
        <v>0.78100000000000003</v>
      </c>
      <c r="S2527" s="208">
        <v>0.88900000000000001</v>
      </c>
      <c r="T2527" s="208">
        <v>1.0089999999999999</v>
      </c>
      <c r="U2527" s="208">
        <v>0.54700000000000004</v>
      </c>
      <c r="V2527" s="208">
        <v>0.26700000000000002</v>
      </c>
      <c r="W2527" s="208">
        <v>0.11</v>
      </c>
      <c r="X2527" s="24"/>
      <c r="Y2527" s="24"/>
      <c r="Z2527" s="24"/>
      <c r="AA2527" s="24"/>
      <c r="AB2527" s="208">
        <v>0.33300000000000002</v>
      </c>
      <c r="AC2527" s="208">
        <v>0.60599999999999998</v>
      </c>
      <c r="AD2527" s="208">
        <v>0.85299999999999998</v>
      </c>
      <c r="AE2527" s="208">
        <v>1.1220000000000001</v>
      </c>
      <c r="AF2527" s="208">
        <v>0.69499999999999995</v>
      </c>
      <c r="AG2527" s="208">
        <v>0.55500000000000005</v>
      </c>
      <c r="AH2527" s="208">
        <v>0.27</v>
      </c>
      <c r="AI2527" s="208">
        <v>0.13600000000000001</v>
      </c>
      <c r="AJ2527" s="24"/>
      <c r="AK2527" s="24"/>
      <c r="AL2527" s="24"/>
      <c r="AM2527" s="208">
        <v>6.5000000000000002E-2</v>
      </c>
      <c r="AN2527" s="208">
        <v>0.28299999999999997</v>
      </c>
      <c r="AO2527" s="208">
        <v>0.76300000000000001</v>
      </c>
      <c r="AP2527" s="208">
        <v>0.84</v>
      </c>
      <c r="AQ2527" s="208">
        <v>1.0880000000000001</v>
      </c>
      <c r="AR2527" s="208">
        <v>0.997</v>
      </c>
      <c r="AS2527" s="208">
        <v>0.77400000000000002</v>
      </c>
      <c r="AT2527" s="208">
        <v>0.38400000000000001</v>
      </c>
      <c r="AU2527" s="208">
        <v>0.129</v>
      </c>
      <c r="AV2527" s="24"/>
      <c r="AW2527" s="24"/>
      <c r="AX2527" s="24"/>
      <c r="AY2527" s="24"/>
      <c r="AZ2527" s="24"/>
      <c r="BA2527" s="24"/>
      <c r="BB2527" s="21">
        <f t="shared" si="305"/>
        <v>1.1220000000000001</v>
      </c>
      <c r="BC2527" s="21"/>
      <c r="BD2527" s="22">
        <f t="shared" si="322"/>
        <v>1.5080645161290325</v>
      </c>
      <c r="BE2527" s="21"/>
      <c r="BG2527" s="10"/>
      <c r="BH2527" s="21">
        <f t="shared" si="306"/>
        <v>0</v>
      </c>
      <c r="BI2527" s="22">
        <f t="shared" si="306"/>
        <v>1.1220000000000002E-3</v>
      </c>
      <c r="BJ2527" s="21"/>
      <c r="BK2527" s="21">
        <v>0</v>
      </c>
      <c r="BL2527" s="22">
        <v>3.3660000000000005E-3</v>
      </c>
      <c r="BM2527" s="21"/>
      <c r="BN2527" s="21">
        <f t="shared" si="307"/>
        <v>0</v>
      </c>
      <c r="BO2527" s="22">
        <f t="shared" si="307"/>
        <v>1.3464000000000002E-2</v>
      </c>
      <c r="BP2527" s="21">
        <f t="shared" si="307"/>
        <v>0</v>
      </c>
    </row>
    <row r="2528" spans="1:68" ht="11.1" hidden="1" customHeight="1" outlineLevel="1" collapsed="1" x14ac:dyDescent="0.2">
      <c r="A2528" s="10"/>
      <c r="B2528" s="18"/>
      <c r="C2528" s="18"/>
      <c r="D2528" s="18"/>
      <c r="E2528" s="19" t="s">
        <v>2246</v>
      </c>
      <c r="F2528" s="209">
        <v>2.7890000000000001</v>
      </c>
      <c r="G2528" s="209">
        <v>2.1869999999999998</v>
      </c>
      <c r="H2528" s="209">
        <v>1.458</v>
      </c>
      <c r="I2528" s="240">
        <v>1.1379999999999999</v>
      </c>
      <c r="J2528" s="240"/>
      <c r="K2528" s="209">
        <v>0.58299999999999996</v>
      </c>
      <c r="L2528" s="209">
        <v>0.17100000000000001</v>
      </c>
      <c r="M2528" s="20"/>
      <c r="N2528" s="20"/>
      <c r="O2528" s="209">
        <v>0.61099999999999999</v>
      </c>
      <c r="P2528" s="209">
        <v>0.92</v>
      </c>
      <c r="Q2528" s="209">
        <v>1.65</v>
      </c>
      <c r="R2528" s="209">
        <v>2.129</v>
      </c>
      <c r="S2528" s="209">
        <v>2.673</v>
      </c>
      <c r="T2528" s="209">
        <v>3.0950000000000002</v>
      </c>
      <c r="U2528" s="209">
        <v>1.944</v>
      </c>
      <c r="V2528" s="209">
        <v>1.075</v>
      </c>
      <c r="W2528" s="209">
        <v>0.59499999999999997</v>
      </c>
      <c r="X2528" s="209">
        <v>0.18</v>
      </c>
      <c r="Y2528" s="20"/>
      <c r="Z2528" s="209">
        <v>0.14599999999999999</v>
      </c>
      <c r="AA2528" s="209">
        <v>0.48</v>
      </c>
      <c r="AB2528" s="209">
        <v>0.99099999999999999</v>
      </c>
      <c r="AC2528" s="209">
        <v>1.609</v>
      </c>
      <c r="AD2528" s="209">
        <v>2.0790000000000002</v>
      </c>
      <c r="AE2528" s="209">
        <v>2.14</v>
      </c>
      <c r="AF2528" s="209">
        <v>1.655</v>
      </c>
      <c r="AG2528" s="209">
        <v>1.256</v>
      </c>
      <c r="AH2528" s="209">
        <v>0.84699999999999998</v>
      </c>
      <c r="AI2528" s="209">
        <v>0.64800000000000002</v>
      </c>
      <c r="AJ2528" s="209">
        <v>0.126</v>
      </c>
      <c r="AK2528" s="20"/>
      <c r="AL2528" s="20"/>
      <c r="AM2528" s="209">
        <v>0.437</v>
      </c>
      <c r="AN2528" s="209">
        <v>0.79200000000000004</v>
      </c>
      <c r="AO2528" s="209">
        <v>1.4650000000000001</v>
      </c>
      <c r="AP2528" s="209">
        <v>1.5580000000000001</v>
      </c>
      <c r="AQ2528" s="209">
        <v>2.1840000000000002</v>
      </c>
      <c r="AR2528" s="209">
        <v>1.887</v>
      </c>
      <c r="AS2528" s="209">
        <v>1.9390000000000001</v>
      </c>
      <c r="AT2528" s="209">
        <v>0.88900000000000001</v>
      </c>
      <c r="AU2528" s="209">
        <v>0.57299999999999995</v>
      </c>
      <c r="AV2528" s="209">
        <v>4.9000000000000002E-2</v>
      </c>
      <c r="AW2528" s="20"/>
      <c r="AX2528" s="20"/>
      <c r="AY2528" s="20"/>
      <c r="AZ2528" s="209">
        <v>0.68700000000000006</v>
      </c>
      <c r="BA2528" s="209">
        <v>1.357</v>
      </c>
      <c r="BB2528" s="21">
        <f t="shared" si="305"/>
        <v>3.0950000000000002</v>
      </c>
      <c r="BC2528" s="21">
        <f>BD2528</f>
        <v>4.15994623655914</v>
      </c>
      <c r="BD2528" s="22">
        <f t="shared" si="322"/>
        <v>4.15994623655914</v>
      </c>
      <c r="BE2528" s="21">
        <f>BC2528-BD2528</f>
        <v>0</v>
      </c>
      <c r="BF2528" s="2">
        <v>4.1399999999999997</v>
      </c>
      <c r="BG2528" s="10">
        <v>6</v>
      </c>
      <c r="BH2528" s="21">
        <f t="shared" si="306"/>
        <v>3.0950000000000001E-3</v>
      </c>
      <c r="BI2528" s="22">
        <f t="shared" si="306"/>
        <v>3.0950000000000001E-3</v>
      </c>
      <c r="BJ2528" s="21">
        <f>BH2528-BI2528</f>
        <v>0</v>
      </c>
      <c r="BK2528" s="21">
        <v>9.2849999999999999E-3</v>
      </c>
      <c r="BL2528" s="22">
        <v>9.2849999999999999E-3</v>
      </c>
      <c r="BM2528" s="21">
        <v>0</v>
      </c>
      <c r="BN2528" s="21">
        <f t="shared" si="307"/>
        <v>3.7139999999999999E-2</v>
      </c>
      <c r="BO2528" s="22">
        <f t="shared" si="307"/>
        <v>3.7139999999999999E-2</v>
      </c>
      <c r="BP2528" s="21">
        <f t="shared" si="307"/>
        <v>0</v>
      </c>
    </row>
    <row r="2529" spans="1:68" ht="11.1" hidden="1" customHeight="1" outlineLevel="2" x14ac:dyDescent="0.2">
      <c r="A2529" s="10"/>
      <c r="B2529" s="18"/>
      <c r="C2529" s="18"/>
      <c r="D2529" s="18"/>
      <c r="E2529" s="23" t="s">
        <v>2247</v>
      </c>
      <c r="F2529" s="208">
        <v>2.7890000000000001</v>
      </c>
      <c r="G2529" s="208">
        <v>2.1869999999999998</v>
      </c>
      <c r="H2529" s="208">
        <v>1.458</v>
      </c>
      <c r="I2529" s="239">
        <v>1.1379999999999999</v>
      </c>
      <c r="J2529" s="239"/>
      <c r="K2529" s="208">
        <v>0.58299999999999996</v>
      </c>
      <c r="L2529" s="208">
        <v>0.17100000000000001</v>
      </c>
      <c r="M2529" s="24"/>
      <c r="N2529" s="24"/>
      <c r="O2529" s="208">
        <v>0.61099999999999999</v>
      </c>
      <c r="P2529" s="208">
        <v>0.92</v>
      </c>
      <c r="Q2529" s="208">
        <v>1.65</v>
      </c>
      <c r="R2529" s="208">
        <v>2.129</v>
      </c>
      <c r="S2529" s="208">
        <v>2.673</v>
      </c>
      <c r="T2529" s="208">
        <v>3.0950000000000002</v>
      </c>
      <c r="U2529" s="208">
        <v>1.944</v>
      </c>
      <c r="V2529" s="208">
        <v>1.075</v>
      </c>
      <c r="W2529" s="208">
        <v>0.59499999999999997</v>
      </c>
      <c r="X2529" s="208">
        <v>0.18</v>
      </c>
      <c r="Y2529" s="24"/>
      <c r="Z2529" s="208">
        <v>0.14599999999999999</v>
      </c>
      <c r="AA2529" s="208">
        <v>0.48</v>
      </c>
      <c r="AB2529" s="208">
        <v>0.99099999999999999</v>
      </c>
      <c r="AC2529" s="208">
        <v>1.609</v>
      </c>
      <c r="AD2529" s="208">
        <v>2.0790000000000002</v>
      </c>
      <c r="AE2529" s="208">
        <v>2.14</v>
      </c>
      <c r="AF2529" s="208">
        <v>1.655</v>
      </c>
      <c r="AG2529" s="208">
        <v>1.256</v>
      </c>
      <c r="AH2529" s="208">
        <v>0.84699999999999998</v>
      </c>
      <c r="AI2529" s="208">
        <v>0.64800000000000002</v>
      </c>
      <c r="AJ2529" s="208">
        <v>0.126</v>
      </c>
      <c r="AK2529" s="24"/>
      <c r="AL2529" s="24"/>
      <c r="AM2529" s="208">
        <v>0.437</v>
      </c>
      <c r="AN2529" s="208">
        <v>0.79200000000000004</v>
      </c>
      <c r="AO2529" s="208">
        <v>1.4650000000000001</v>
      </c>
      <c r="AP2529" s="208">
        <v>1.5580000000000001</v>
      </c>
      <c r="AQ2529" s="208">
        <v>2.1840000000000002</v>
      </c>
      <c r="AR2529" s="208">
        <v>1.887</v>
      </c>
      <c r="AS2529" s="208">
        <v>1.9390000000000001</v>
      </c>
      <c r="AT2529" s="208">
        <v>0.88900000000000001</v>
      </c>
      <c r="AU2529" s="208">
        <v>0.57299999999999995</v>
      </c>
      <c r="AV2529" s="208">
        <v>4.9000000000000002E-2</v>
      </c>
      <c r="AW2529" s="24"/>
      <c r="AX2529" s="24"/>
      <c r="AY2529" s="24"/>
      <c r="AZ2529" s="208">
        <v>0.68700000000000006</v>
      </c>
      <c r="BA2529" s="208">
        <v>1.357</v>
      </c>
      <c r="BB2529" s="21">
        <f t="shared" si="305"/>
        <v>3.0950000000000002</v>
      </c>
      <c r="BC2529" s="21"/>
      <c r="BD2529" s="22">
        <f t="shared" si="322"/>
        <v>4.15994623655914</v>
      </c>
      <c r="BE2529" s="21"/>
      <c r="BG2529" s="10"/>
      <c r="BH2529" s="21">
        <f t="shared" si="306"/>
        <v>0</v>
      </c>
      <c r="BI2529" s="22">
        <f t="shared" si="306"/>
        <v>3.0950000000000001E-3</v>
      </c>
      <c r="BJ2529" s="21"/>
      <c r="BK2529" s="21">
        <v>0</v>
      </c>
      <c r="BL2529" s="22">
        <v>9.2849999999999999E-3</v>
      </c>
      <c r="BM2529" s="21"/>
      <c r="BN2529" s="21">
        <f t="shared" si="307"/>
        <v>0</v>
      </c>
      <c r="BO2529" s="22">
        <f t="shared" si="307"/>
        <v>3.7139999999999999E-2</v>
      </c>
      <c r="BP2529" s="21">
        <f t="shared" si="307"/>
        <v>0</v>
      </c>
    </row>
    <row r="2530" spans="1:68" ht="11.1" hidden="1" customHeight="1" outlineLevel="1" collapsed="1" x14ac:dyDescent="0.2">
      <c r="A2530" s="10"/>
      <c r="B2530" s="18"/>
      <c r="C2530" s="18"/>
      <c r="D2530" s="18"/>
      <c r="E2530" s="19" t="s">
        <v>2248</v>
      </c>
      <c r="F2530" s="20"/>
      <c r="G2530" s="20"/>
      <c r="H2530" s="20"/>
      <c r="I2530" s="20"/>
      <c r="J2530" s="20"/>
      <c r="K2530" s="20"/>
      <c r="L2530" s="20"/>
      <c r="M2530" s="20"/>
      <c r="N2530" s="20"/>
      <c r="O2530" s="20"/>
      <c r="P2530" s="20"/>
      <c r="Q2530" s="20"/>
      <c r="R2530" s="20"/>
      <c r="S2530" s="20"/>
      <c r="T2530" s="20"/>
      <c r="U2530" s="20"/>
      <c r="V2530" s="20"/>
      <c r="W2530" s="20"/>
      <c r="X2530" s="20"/>
      <c r="Y2530" s="20"/>
      <c r="Z2530" s="20"/>
      <c r="AA2530" s="20"/>
      <c r="AB2530" s="20"/>
      <c r="AC2530" s="20"/>
      <c r="AD2530" s="20"/>
      <c r="AE2530" s="20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9">
        <v>0.54200000000000004</v>
      </c>
      <c r="AU2530" s="209">
        <v>0.36</v>
      </c>
      <c r="AV2530" s="20"/>
      <c r="AW2530" s="20"/>
      <c r="AX2530" s="20"/>
      <c r="AY2530" s="209">
        <v>1.2999999999999999E-2</v>
      </c>
      <c r="AZ2530" s="209">
        <v>0.436</v>
      </c>
      <c r="BA2530" s="209">
        <v>0.87</v>
      </c>
      <c r="BB2530" s="21">
        <f t="shared" si="305"/>
        <v>0.87</v>
      </c>
      <c r="BC2530" s="21">
        <f>BF2530</f>
        <v>2.4300000000000002</v>
      </c>
      <c r="BD2530" s="22">
        <f t="shared" si="322"/>
        <v>1.1693548387096775</v>
      </c>
      <c r="BE2530" s="21">
        <f>BC2530-BD2530</f>
        <v>1.2606451612903227</v>
      </c>
      <c r="BF2530" s="2">
        <v>2.4300000000000002</v>
      </c>
      <c r="BG2530" s="10">
        <v>6</v>
      </c>
      <c r="BH2530" s="21">
        <f t="shared" si="306"/>
        <v>1.8079200000000004E-3</v>
      </c>
      <c r="BI2530" s="22">
        <f t="shared" si="306"/>
        <v>8.7000000000000001E-4</v>
      </c>
      <c r="BJ2530" s="21">
        <f>BH2530-BI2530</f>
        <v>9.379200000000004E-4</v>
      </c>
      <c r="BK2530" s="21">
        <v>5.4237600000000014E-3</v>
      </c>
      <c r="BL2530" s="22">
        <v>2.6099999999999999E-3</v>
      </c>
      <c r="BM2530" s="21">
        <v>2.8137600000000015E-3</v>
      </c>
      <c r="BN2530" s="21">
        <f t="shared" si="307"/>
        <v>2.1695040000000006E-2</v>
      </c>
      <c r="BO2530" s="22">
        <f t="shared" si="307"/>
        <v>1.044E-2</v>
      </c>
      <c r="BP2530" s="21">
        <f t="shared" si="307"/>
        <v>1.1255040000000006E-2</v>
      </c>
    </row>
    <row r="2531" spans="1:68" ht="11.1" hidden="1" customHeight="1" outlineLevel="2" x14ac:dyDescent="0.2">
      <c r="A2531" s="10"/>
      <c r="B2531" s="18"/>
      <c r="C2531" s="18"/>
      <c r="D2531" s="18"/>
      <c r="E2531" s="23" t="s">
        <v>2249</v>
      </c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4"/>
      <c r="AO2531" s="24"/>
      <c r="AP2531" s="24"/>
      <c r="AQ2531" s="24"/>
      <c r="AR2531" s="24"/>
      <c r="AS2531" s="24"/>
      <c r="AT2531" s="208">
        <v>0.54200000000000004</v>
      </c>
      <c r="AU2531" s="208">
        <v>0.36</v>
      </c>
      <c r="AV2531" s="24"/>
      <c r="AW2531" s="24"/>
      <c r="AX2531" s="24"/>
      <c r="AY2531" s="208">
        <v>1.2999999999999999E-2</v>
      </c>
      <c r="AZ2531" s="208">
        <v>0.436</v>
      </c>
      <c r="BA2531" s="208">
        <v>0.87</v>
      </c>
      <c r="BB2531" s="21">
        <f t="shared" si="305"/>
        <v>0.87</v>
      </c>
      <c r="BC2531" s="21"/>
      <c r="BD2531" s="22">
        <f t="shared" si="322"/>
        <v>1.1693548387096775</v>
      </c>
      <c r="BE2531" s="21"/>
      <c r="BG2531" s="10"/>
      <c r="BH2531" s="21">
        <f t="shared" si="306"/>
        <v>0</v>
      </c>
      <c r="BI2531" s="22">
        <f t="shared" si="306"/>
        <v>8.7000000000000001E-4</v>
      </c>
      <c r="BJ2531" s="21"/>
      <c r="BK2531" s="21">
        <v>0</v>
      </c>
      <c r="BL2531" s="22">
        <v>2.6099999999999999E-3</v>
      </c>
      <c r="BM2531" s="21"/>
      <c r="BN2531" s="21">
        <f t="shared" si="307"/>
        <v>0</v>
      </c>
      <c r="BO2531" s="22">
        <f t="shared" si="307"/>
        <v>1.044E-2</v>
      </c>
      <c r="BP2531" s="21">
        <f t="shared" si="307"/>
        <v>0</v>
      </c>
    </row>
    <row r="2532" spans="1:68" ht="11.1" hidden="1" customHeight="1" outlineLevel="1" collapsed="1" x14ac:dyDescent="0.2">
      <c r="A2532" s="10"/>
      <c r="B2532" s="18"/>
      <c r="C2532" s="18"/>
      <c r="D2532" s="18"/>
      <c r="E2532" s="19" t="s">
        <v>2250</v>
      </c>
      <c r="F2532" s="209">
        <v>1.6459999999999999</v>
      </c>
      <c r="G2532" s="209">
        <v>1.411</v>
      </c>
      <c r="H2532" s="209">
        <v>0.94799999999999995</v>
      </c>
      <c r="I2532" s="240">
        <v>0.77600000000000002</v>
      </c>
      <c r="J2532" s="240"/>
      <c r="K2532" s="209">
        <v>0.40200000000000002</v>
      </c>
      <c r="L2532" s="20"/>
      <c r="M2532" s="20"/>
      <c r="N2532" s="20"/>
      <c r="O2532" s="20"/>
      <c r="P2532" s="20"/>
      <c r="Q2532" s="20"/>
      <c r="R2532" s="20"/>
      <c r="S2532" s="20"/>
      <c r="T2532" s="20"/>
      <c r="U2532" s="20"/>
      <c r="V2532" s="20"/>
      <c r="W2532" s="20"/>
      <c r="X2532" s="20"/>
      <c r="Y2532" s="20"/>
      <c r="Z2532" s="20"/>
      <c r="AA2532" s="20"/>
      <c r="AB2532" s="20"/>
      <c r="AC2532" s="20"/>
      <c r="AD2532" s="20"/>
      <c r="AE2532" s="20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1">
        <f t="shared" si="305"/>
        <v>1.6459999999999999</v>
      </c>
      <c r="BC2532" s="21">
        <f>BD2532</f>
        <v>2.2123655913978495</v>
      </c>
      <c r="BD2532" s="22">
        <f t="shared" si="322"/>
        <v>2.2123655913978495</v>
      </c>
      <c r="BE2532" s="21">
        <f>BC2532-BD2532</f>
        <v>0</v>
      </c>
      <c r="BG2532" s="10">
        <v>6</v>
      </c>
      <c r="BH2532" s="21">
        <f t="shared" si="306"/>
        <v>1.6459999999999999E-3</v>
      </c>
      <c r="BI2532" s="22">
        <f t="shared" si="306"/>
        <v>1.6459999999999999E-3</v>
      </c>
      <c r="BJ2532" s="21">
        <f>BH2532-BI2532</f>
        <v>0</v>
      </c>
      <c r="BK2532" s="21">
        <v>4.9379999999999997E-3</v>
      </c>
      <c r="BL2532" s="22">
        <v>4.9379999999999997E-3</v>
      </c>
      <c r="BM2532" s="21">
        <v>0</v>
      </c>
      <c r="BN2532" s="21">
        <f t="shared" si="307"/>
        <v>1.9751999999999999E-2</v>
      </c>
      <c r="BO2532" s="22">
        <f t="shared" si="307"/>
        <v>1.9751999999999999E-2</v>
      </c>
      <c r="BP2532" s="21">
        <f t="shared" si="307"/>
        <v>0</v>
      </c>
    </row>
    <row r="2533" spans="1:68" ht="11.1" hidden="1" customHeight="1" outlineLevel="2" x14ac:dyDescent="0.2">
      <c r="A2533" s="10"/>
      <c r="B2533" s="18"/>
      <c r="C2533" s="18"/>
      <c r="D2533" s="18"/>
      <c r="E2533" s="23" t="s">
        <v>2251</v>
      </c>
      <c r="F2533" s="208">
        <v>1.6459999999999999</v>
      </c>
      <c r="G2533" s="208">
        <v>1.411</v>
      </c>
      <c r="H2533" s="208">
        <v>0.94799999999999995</v>
      </c>
      <c r="I2533" s="239">
        <v>0.77600000000000002</v>
      </c>
      <c r="J2533" s="239"/>
      <c r="K2533" s="208">
        <v>0.40200000000000002</v>
      </c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4"/>
      <c r="X2533" s="24"/>
      <c r="Y2533" s="24"/>
      <c r="Z2533" s="24"/>
      <c r="AA2533" s="24"/>
      <c r="AB2533" s="24"/>
      <c r="AC2533" s="24"/>
      <c r="AD2533" s="24"/>
      <c r="AE2533" s="24"/>
      <c r="AF2533" s="24"/>
      <c r="AG2533" s="24"/>
      <c r="AH2533" s="24"/>
      <c r="AI2533" s="24"/>
      <c r="AJ2533" s="24"/>
      <c r="AK2533" s="24"/>
      <c r="AL2533" s="24"/>
      <c r="AM2533" s="24"/>
      <c r="AN2533" s="24"/>
      <c r="AO2533" s="24"/>
      <c r="AP2533" s="24"/>
      <c r="AQ2533" s="24"/>
      <c r="AR2533" s="24"/>
      <c r="AS2533" s="24"/>
      <c r="AT2533" s="24"/>
      <c r="AU2533" s="24"/>
      <c r="AV2533" s="24"/>
      <c r="AW2533" s="24"/>
      <c r="AX2533" s="24"/>
      <c r="AY2533" s="24"/>
      <c r="AZ2533" s="24"/>
      <c r="BA2533" s="24"/>
      <c r="BB2533" s="21">
        <f t="shared" si="305"/>
        <v>1.6459999999999999</v>
      </c>
      <c r="BC2533" s="21"/>
      <c r="BD2533" s="22">
        <f t="shared" si="322"/>
        <v>2.2123655913978495</v>
      </c>
      <c r="BE2533" s="21"/>
      <c r="BG2533" s="10"/>
      <c r="BH2533" s="21">
        <f t="shared" si="306"/>
        <v>0</v>
      </c>
      <c r="BI2533" s="22">
        <f t="shared" si="306"/>
        <v>1.6459999999999999E-3</v>
      </c>
      <c r="BJ2533" s="21"/>
      <c r="BK2533" s="21">
        <v>0</v>
      </c>
      <c r="BL2533" s="22">
        <v>4.9379999999999997E-3</v>
      </c>
      <c r="BM2533" s="21"/>
      <c r="BN2533" s="21">
        <f t="shared" si="307"/>
        <v>0</v>
      </c>
      <c r="BO2533" s="22">
        <f t="shared" si="307"/>
        <v>1.9751999999999999E-2</v>
      </c>
      <c r="BP2533" s="21">
        <f t="shared" si="307"/>
        <v>0</v>
      </c>
    </row>
    <row r="2534" spans="1:68" ht="11.1" hidden="1" customHeight="1" outlineLevel="1" collapsed="1" x14ac:dyDescent="0.2">
      <c r="A2534" s="10"/>
      <c r="B2534" s="18"/>
      <c r="C2534" s="18"/>
      <c r="D2534" s="18"/>
      <c r="E2534" s="19" t="s">
        <v>2252</v>
      </c>
      <c r="F2534" s="209">
        <v>3.8290000000000002</v>
      </c>
      <c r="G2534" s="209">
        <v>2.2839999999999998</v>
      </c>
      <c r="H2534" s="209">
        <v>1.6990000000000001</v>
      </c>
      <c r="I2534" s="240">
        <v>1.4830000000000001</v>
      </c>
      <c r="J2534" s="240"/>
      <c r="K2534" s="209">
        <v>0.17799999999999999</v>
      </c>
      <c r="L2534" s="20"/>
      <c r="M2534" s="20"/>
      <c r="N2534" s="20"/>
      <c r="O2534" s="20"/>
      <c r="P2534" s="209">
        <v>0.51600000000000001</v>
      </c>
      <c r="Q2534" s="209">
        <v>2.6</v>
      </c>
      <c r="R2534" s="209">
        <v>2.879</v>
      </c>
      <c r="S2534" s="209">
        <v>3.226</v>
      </c>
      <c r="T2534" s="209">
        <v>4.0949999999999998</v>
      </c>
      <c r="U2534" s="209">
        <v>2.5339999999999998</v>
      </c>
      <c r="V2534" s="209">
        <v>1.8839999999999999</v>
      </c>
      <c r="W2534" s="209">
        <v>0.98099999999999998</v>
      </c>
      <c r="X2534" s="209">
        <v>0.16900000000000001</v>
      </c>
      <c r="Y2534" s="20"/>
      <c r="Z2534" s="20"/>
      <c r="AA2534" s="20"/>
      <c r="AB2534" s="20"/>
      <c r="AC2534" s="209">
        <v>4.2480000000000002</v>
      </c>
      <c r="AD2534" s="209">
        <v>2.88</v>
      </c>
      <c r="AE2534" s="209">
        <v>3.8130000000000002</v>
      </c>
      <c r="AF2534" s="209">
        <v>2.9849999999999999</v>
      </c>
      <c r="AG2534" s="209">
        <v>2.2509999999999999</v>
      </c>
      <c r="AH2534" s="209">
        <v>1.165</v>
      </c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1">
        <f t="shared" ref="BB2534:BB2605" si="323">MAX(F2534:BA2534)</f>
        <v>4.2480000000000002</v>
      </c>
      <c r="BC2534" s="21">
        <f>BD2534</f>
        <v>5.709677419354839</v>
      </c>
      <c r="BD2534" s="22">
        <f t="shared" si="322"/>
        <v>5.709677419354839</v>
      </c>
      <c r="BE2534" s="21">
        <f>BC2534-BD2534</f>
        <v>0</v>
      </c>
      <c r="BG2534" s="10">
        <v>6</v>
      </c>
      <c r="BH2534" s="21">
        <f t="shared" si="306"/>
        <v>4.248E-3</v>
      </c>
      <c r="BI2534" s="22">
        <f t="shared" si="306"/>
        <v>4.248E-3</v>
      </c>
      <c r="BJ2534" s="21">
        <f>BH2534-BI2534</f>
        <v>0</v>
      </c>
      <c r="BK2534" s="21">
        <v>1.2744E-2</v>
      </c>
      <c r="BL2534" s="22">
        <v>1.2744E-2</v>
      </c>
      <c r="BM2534" s="21">
        <v>0</v>
      </c>
      <c r="BN2534" s="21">
        <f t="shared" si="307"/>
        <v>5.0976E-2</v>
      </c>
      <c r="BO2534" s="22">
        <f t="shared" si="307"/>
        <v>5.0976E-2</v>
      </c>
      <c r="BP2534" s="21">
        <f t="shared" si="307"/>
        <v>0</v>
      </c>
    </row>
    <row r="2535" spans="1:68" ht="11.1" hidden="1" customHeight="1" outlineLevel="2" x14ac:dyDescent="0.2">
      <c r="A2535" s="10"/>
      <c r="B2535" s="18"/>
      <c r="C2535" s="18"/>
      <c r="D2535" s="18"/>
      <c r="E2535" s="23" t="s">
        <v>2253</v>
      </c>
      <c r="F2535" s="208">
        <v>3.8290000000000002</v>
      </c>
      <c r="G2535" s="208">
        <v>2.2839999999999998</v>
      </c>
      <c r="H2535" s="208">
        <v>1.6990000000000001</v>
      </c>
      <c r="I2535" s="239">
        <v>1.4830000000000001</v>
      </c>
      <c r="J2535" s="239"/>
      <c r="K2535" s="208">
        <v>0.17799999999999999</v>
      </c>
      <c r="L2535" s="24"/>
      <c r="M2535" s="24"/>
      <c r="N2535" s="24"/>
      <c r="O2535" s="24"/>
      <c r="P2535" s="208">
        <v>0.51600000000000001</v>
      </c>
      <c r="Q2535" s="208">
        <v>2.6</v>
      </c>
      <c r="R2535" s="208">
        <v>2.879</v>
      </c>
      <c r="S2535" s="208">
        <v>3.226</v>
      </c>
      <c r="T2535" s="208">
        <v>4.0949999999999998</v>
      </c>
      <c r="U2535" s="208">
        <v>2.5339999999999998</v>
      </c>
      <c r="V2535" s="208">
        <v>1.8839999999999999</v>
      </c>
      <c r="W2535" s="208">
        <v>0.98099999999999998</v>
      </c>
      <c r="X2535" s="208">
        <v>0.16900000000000001</v>
      </c>
      <c r="Y2535" s="24"/>
      <c r="Z2535" s="24"/>
      <c r="AA2535" s="24"/>
      <c r="AB2535" s="24"/>
      <c r="AC2535" s="208">
        <v>4.2480000000000002</v>
      </c>
      <c r="AD2535" s="208">
        <v>2.88</v>
      </c>
      <c r="AE2535" s="208">
        <v>3.8130000000000002</v>
      </c>
      <c r="AF2535" s="208">
        <v>2.9849999999999999</v>
      </c>
      <c r="AG2535" s="208">
        <v>2.2509999999999999</v>
      </c>
      <c r="AH2535" s="208">
        <v>1.165</v>
      </c>
      <c r="AI2535" s="24"/>
      <c r="AJ2535" s="24"/>
      <c r="AK2535" s="24"/>
      <c r="AL2535" s="24"/>
      <c r="AM2535" s="24"/>
      <c r="AN2535" s="24"/>
      <c r="AO2535" s="24"/>
      <c r="AP2535" s="24"/>
      <c r="AQ2535" s="24"/>
      <c r="AR2535" s="24"/>
      <c r="AS2535" s="24"/>
      <c r="AT2535" s="24"/>
      <c r="AU2535" s="24"/>
      <c r="AV2535" s="24"/>
      <c r="AW2535" s="24"/>
      <c r="AX2535" s="24"/>
      <c r="AY2535" s="24"/>
      <c r="AZ2535" s="24"/>
      <c r="BA2535" s="24"/>
      <c r="BB2535" s="21">
        <f t="shared" si="323"/>
        <v>4.2480000000000002</v>
      </c>
      <c r="BC2535" s="21"/>
      <c r="BD2535" s="22">
        <f t="shared" si="322"/>
        <v>5.709677419354839</v>
      </c>
      <c r="BE2535" s="21"/>
      <c r="BG2535" s="10"/>
      <c r="BH2535" s="21">
        <f t="shared" ref="BH2535:BI2606" si="324">(BC2535*24*31/1000000)</f>
        <v>0</v>
      </c>
      <c r="BI2535" s="22">
        <f t="shared" si="324"/>
        <v>4.248E-3</v>
      </c>
      <c r="BJ2535" s="21"/>
      <c r="BK2535" s="21">
        <v>0</v>
      </c>
      <c r="BL2535" s="22">
        <v>1.2744E-2</v>
      </c>
      <c r="BM2535" s="21"/>
      <c r="BN2535" s="21">
        <f t="shared" si="307"/>
        <v>0</v>
      </c>
      <c r="BO2535" s="22">
        <f t="shared" si="307"/>
        <v>5.0976E-2</v>
      </c>
      <c r="BP2535" s="21">
        <f t="shared" si="307"/>
        <v>0</v>
      </c>
    </row>
    <row r="2536" spans="1:68" ht="11.1" hidden="1" customHeight="1" outlineLevel="1" collapsed="1" x14ac:dyDescent="0.2">
      <c r="A2536" s="10"/>
      <c r="B2536" s="18"/>
      <c r="C2536" s="18"/>
      <c r="D2536" s="18"/>
      <c r="E2536" s="19" t="s">
        <v>2254</v>
      </c>
      <c r="F2536" s="209">
        <v>81.731999999999999</v>
      </c>
      <c r="G2536" s="209">
        <v>54.2</v>
      </c>
      <c r="H2536" s="209">
        <v>38.344999999999999</v>
      </c>
      <c r="I2536" s="240">
        <v>31.417000000000002</v>
      </c>
      <c r="J2536" s="240"/>
      <c r="K2536" s="209">
        <v>14.335000000000001</v>
      </c>
      <c r="L2536" s="209">
        <v>3.335</v>
      </c>
      <c r="M2536" s="209">
        <v>2.9590000000000001</v>
      </c>
      <c r="N2536" s="209">
        <v>1.917</v>
      </c>
      <c r="O2536" s="209">
        <v>5.3689999999999998</v>
      </c>
      <c r="P2536" s="209">
        <v>29.077000000000002</v>
      </c>
      <c r="Q2536" s="209">
        <v>48.103999999999999</v>
      </c>
      <c r="R2536" s="209">
        <v>56.74</v>
      </c>
      <c r="S2536" s="209">
        <v>69.53</v>
      </c>
      <c r="T2536" s="209">
        <v>78.025999999999996</v>
      </c>
      <c r="U2536" s="209">
        <v>44.581000000000003</v>
      </c>
      <c r="V2536" s="209">
        <v>27.99</v>
      </c>
      <c r="W2536" s="209">
        <v>8.9700000000000006</v>
      </c>
      <c r="X2536" s="209">
        <v>7.5</v>
      </c>
      <c r="Y2536" s="209">
        <v>7.923</v>
      </c>
      <c r="Z2536" s="209">
        <v>9.69</v>
      </c>
      <c r="AA2536" s="209">
        <v>4.0439999999999996</v>
      </c>
      <c r="AB2536" s="209">
        <v>34.715000000000003</v>
      </c>
      <c r="AC2536" s="209">
        <v>32.353000000000002</v>
      </c>
      <c r="AD2536" s="209">
        <v>74.036000000000001</v>
      </c>
      <c r="AE2536" s="209">
        <v>49.426000000000002</v>
      </c>
      <c r="AF2536" s="209">
        <v>47.362000000000002</v>
      </c>
      <c r="AG2536" s="209">
        <v>38.042999999999999</v>
      </c>
      <c r="AH2536" s="209">
        <v>24.010999999999999</v>
      </c>
      <c r="AI2536" s="209">
        <v>15.339</v>
      </c>
      <c r="AJ2536" s="209">
        <v>4.5819999999999999</v>
      </c>
      <c r="AK2536" s="209">
        <v>2.8929999999999998</v>
      </c>
      <c r="AL2536" s="209">
        <v>3.7829999999999999</v>
      </c>
      <c r="AM2536" s="209">
        <v>6.1360000000000001</v>
      </c>
      <c r="AN2536" s="209">
        <v>28.940999999999999</v>
      </c>
      <c r="AO2536" s="209">
        <v>50.707999999999998</v>
      </c>
      <c r="AP2536" s="209">
        <v>52.02</v>
      </c>
      <c r="AQ2536" s="209">
        <v>79.403999999999996</v>
      </c>
      <c r="AR2536" s="209">
        <v>65.222999999999999</v>
      </c>
      <c r="AS2536" s="209">
        <v>49.081000000000003</v>
      </c>
      <c r="AT2536" s="209">
        <v>30.978000000000002</v>
      </c>
      <c r="AU2536" s="209">
        <v>12.122999999999999</v>
      </c>
      <c r="AV2536" s="209">
        <v>3.8889999999999998</v>
      </c>
      <c r="AW2536" s="209">
        <v>4.3</v>
      </c>
      <c r="AX2536" s="209">
        <v>2.86</v>
      </c>
      <c r="AY2536" s="209">
        <v>8.6829999999999998</v>
      </c>
      <c r="AZ2536" s="209">
        <v>23.98</v>
      </c>
      <c r="BA2536" s="209">
        <v>54.542999999999999</v>
      </c>
      <c r="BB2536" s="21">
        <f>BB2537+BB2538</f>
        <v>91.551000000000002</v>
      </c>
      <c r="BC2536" s="21">
        <f>BD2536</f>
        <v>123.05241935483872</v>
      </c>
      <c r="BD2536" s="22">
        <f t="shared" si="322"/>
        <v>123.05241935483872</v>
      </c>
      <c r="BE2536" s="21">
        <f>BC2536-BD2536</f>
        <v>0</v>
      </c>
      <c r="BG2536" s="10">
        <v>5</v>
      </c>
      <c r="BH2536" s="21">
        <f t="shared" si="324"/>
        <v>9.1550999999999993E-2</v>
      </c>
      <c r="BI2536" s="22">
        <f t="shared" si="324"/>
        <v>9.1550999999999993E-2</v>
      </c>
      <c r="BJ2536" s="21">
        <f>BH2536-BI2536</f>
        <v>0</v>
      </c>
      <c r="BK2536" s="21">
        <v>0.27465299999999998</v>
      </c>
      <c r="BL2536" s="22">
        <v>0.27465299999999998</v>
      </c>
      <c r="BM2536" s="21">
        <v>0</v>
      </c>
      <c r="BN2536" s="21">
        <f t="shared" si="307"/>
        <v>1.0986119999999999</v>
      </c>
      <c r="BO2536" s="22">
        <f t="shared" si="307"/>
        <v>1.0986119999999999</v>
      </c>
      <c r="BP2536" s="21">
        <f t="shared" si="307"/>
        <v>0</v>
      </c>
    </row>
    <row r="2537" spans="1:68" ht="11.1" hidden="1" customHeight="1" outlineLevel="2" x14ac:dyDescent="0.2">
      <c r="A2537" s="10"/>
      <c r="B2537" s="18"/>
      <c r="C2537" s="18"/>
      <c r="D2537" s="18"/>
      <c r="E2537" s="23" t="s">
        <v>2255</v>
      </c>
      <c r="F2537" s="208">
        <v>81.731999999999999</v>
      </c>
      <c r="G2537" s="208">
        <v>54.2</v>
      </c>
      <c r="H2537" s="208">
        <v>38.344999999999999</v>
      </c>
      <c r="I2537" s="239">
        <v>31.417000000000002</v>
      </c>
      <c r="J2537" s="239"/>
      <c r="K2537" s="208">
        <v>14.335000000000001</v>
      </c>
      <c r="L2537" s="208">
        <v>3.335</v>
      </c>
      <c r="M2537" s="208">
        <v>2.9590000000000001</v>
      </c>
      <c r="N2537" s="208">
        <v>1.917</v>
      </c>
      <c r="O2537" s="208">
        <v>5.3689999999999998</v>
      </c>
      <c r="P2537" s="208">
        <v>29.077000000000002</v>
      </c>
      <c r="Q2537" s="208">
        <v>48.103999999999999</v>
      </c>
      <c r="R2537" s="208">
        <v>56.74</v>
      </c>
      <c r="S2537" s="208">
        <v>69.53</v>
      </c>
      <c r="T2537" s="208">
        <v>78.025999999999996</v>
      </c>
      <c r="U2537" s="208">
        <v>44.581000000000003</v>
      </c>
      <c r="V2537" s="208">
        <v>27.99</v>
      </c>
      <c r="W2537" s="208">
        <v>8.9700000000000006</v>
      </c>
      <c r="X2537" s="208">
        <v>7.5</v>
      </c>
      <c r="Y2537" s="208">
        <v>7.923</v>
      </c>
      <c r="Z2537" s="208">
        <v>9.69</v>
      </c>
      <c r="AA2537" s="208">
        <v>4.0439999999999996</v>
      </c>
      <c r="AB2537" s="208">
        <v>34.715000000000003</v>
      </c>
      <c r="AC2537" s="208">
        <v>32.353000000000002</v>
      </c>
      <c r="AD2537" s="208">
        <v>74.036000000000001</v>
      </c>
      <c r="AE2537" s="208">
        <v>49.426000000000002</v>
      </c>
      <c r="AF2537" s="208">
        <v>47.362000000000002</v>
      </c>
      <c r="AG2537" s="208">
        <v>38.042999999999999</v>
      </c>
      <c r="AH2537" s="208">
        <v>24.010999999999999</v>
      </c>
      <c r="AI2537" s="208">
        <v>15.339</v>
      </c>
      <c r="AJ2537" s="208">
        <v>4.5819999999999999</v>
      </c>
      <c r="AK2537" s="208">
        <v>2.8929999999999998</v>
      </c>
      <c r="AL2537" s="208">
        <v>3.7829999999999999</v>
      </c>
      <c r="AM2537" s="208">
        <v>6.1360000000000001</v>
      </c>
      <c r="AN2537" s="208">
        <v>28.940999999999999</v>
      </c>
      <c r="AO2537" s="208">
        <v>50.707999999999998</v>
      </c>
      <c r="AP2537" s="208">
        <v>52.02</v>
      </c>
      <c r="AQ2537" s="208">
        <v>69.584999999999994</v>
      </c>
      <c r="AR2537" s="208">
        <v>62.168999999999997</v>
      </c>
      <c r="AS2537" s="208">
        <v>46.62</v>
      </c>
      <c r="AT2537" s="208">
        <v>29.468</v>
      </c>
      <c r="AU2537" s="208">
        <v>11.9</v>
      </c>
      <c r="AV2537" s="208">
        <v>3.8250000000000002</v>
      </c>
      <c r="AW2537" s="208">
        <v>4.3</v>
      </c>
      <c r="AX2537" s="208">
        <v>2.86</v>
      </c>
      <c r="AY2537" s="208">
        <v>8.6679999999999993</v>
      </c>
      <c r="AZ2537" s="208">
        <v>22.366</v>
      </c>
      <c r="BA2537" s="208">
        <v>45.414999999999999</v>
      </c>
      <c r="BB2537" s="21">
        <f t="shared" si="323"/>
        <v>81.731999999999999</v>
      </c>
      <c r="BC2537" s="21"/>
      <c r="BD2537" s="22">
        <f t="shared" si="322"/>
        <v>109.85483870967742</v>
      </c>
      <c r="BE2537" s="21"/>
      <c r="BG2537" s="10"/>
      <c r="BH2537" s="21">
        <f t="shared" si="324"/>
        <v>0</v>
      </c>
      <c r="BI2537" s="22">
        <f t="shared" si="324"/>
        <v>8.1731999999999999E-2</v>
      </c>
      <c r="BJ2537" s="21"/>
      <c r="BK2537" s="21">
        <v>0</v>
      </c>
      <c r="BL2537" s="22">
        <v>0.245196</v>
      </c>
      <c r="BM2537" s="21"/>
      <c r="BN2537" s="21">
        <f t="shared" si="307"/>
        <v>0</v>
      </c>
      <c r="BO2537" s="22">
        <f t="shared" si="307"/>
        <v>0.98078399999999999</v>
      </c>
      <c r="BP2537" s="21">
        <f t="shared" si="307"/>
        <v>0</v>
      </c>
    </row>
    <row r="2538" spans="1:68" ht="11.1" hidden="1" customHeight="1" outlineLevel="2" x14ac:dyDescent="0.2">
      <c r="A2538" s="10"/>
      <c r="B2538" s="18"/>
      <c r="C2538" s="18"/>
      <c r="D2538" s="18"/>
      <c r="E2538" s="23" t="s">
        <v>2256</v>
      </c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  <c r="AN2538" s="24"/>
      <c r="AO2538" s="24"/>
      <c r="AP2538" s="24"/>
      <c r="AQ2538" s="208">
        <v>9.8190000000000008</v>
      </c>
      <c r="AR2538" s="208">
        <v>3.0539999999999998</v>
      </c>
      <c r="AS2538" s="208">
        <v>2.4609999999999999</v>
      </c>
      <c r="AT2538" s="208">
        <v>1.51</v>
      </c>
      <c r="AU2538" s="208">
        <v>0.223</v>
      </c>
      <c r="AV2538" s="208">
        <v>6.4000000000000001E-2</v>
      </c>
      <c r="AW2538" s="24"/>
      <c r="AX2538" s="24"/>
      <c r="AY2538" s="208">
        <v>1.4999999999999999E-2</v>
      </c>
      <c r="AZ2538" s="208">
        <v>1.6140000000000001</v>
      </c>
      <c r="BA2538" s="208">
        <v>9.1280000000000001</v>
      </c>
      <c r="BB2538" s="21">
        <f t="shared" si="323"/>
        <v>9.8190000000000008</v>
      </c>
      <c r="BC2538" s="21"/>
      <c r="BD2538" s="22">
        <f t="shared" si="322"/>
        <v>13.197580645161292</v>
      </c>
      <c r="BE2538" s="21"/>
      <c r="BG2538" s="10"/>
      <c r="BH2538" s="21">
        <f t="shared" si="324"/>
        <v>0</v>
      </c>
      <c r="BI2538" s="22">
        <f t="shared" si="324"/>
        <v>9.8189999999999996E-3</v>
      </c>
      <c r="BJ2538" s="21"/>
      <c r="BK2538" s="21">
        <v>0</v>
      </c>
      <c r="BL2538" s="22">
        <v>2.9456999999999997E-2</v>
      </c>
      <c r="BM2538" s="21"/>
      <c r="BN2538" s="21">
        <f t="shared" si="307"/>
        <v>0</v>
      </c>
      <c r="BO2538" s="22">
        <f t="shared" si="307"/>
        <v>0.11782799999999999</v>
      </c>
      <c r="BP2538" s="21">
        <f t="shared" si="307"/>
        <v>0</v>
      </c>
    </row>
    <row r="2539" spans="1:68" ht="11.1" hidden="1" customHeight="1" outlineLevel="1" collapsed="1" x14ac:dyDescent="0.2">
      <c r="A2539" s="10"/>
      <c r="B2539" s="18"/>
      <c r="C2539" s="18"/>
      <c r="D2539" s="25"/>
      <c r="E2539" s="19" t="s">
        <v>163</v>
      </c>
      <c r="F2539" s="209">
        <v>806.88800000000003</v>
      </c>
      <c r="G2539" s="209">
        <v>664.24900000000002</v>
      </c>
      <c r="H2539" s="209">
        <v>573.25</v>
      </c>
      <c r="I2539" s="240">
        <v>388.19499999999999</v>
      </c>
      <c r="J2539" s="240"/>
      <c r="K2539" s="209">
        <v>259.947</v>
      </c>
      <c r="L2539" s="209">
        <v>193.34399999999999</v>
      </c>
      <c r="M2539" s="209">
        <v>61.468000000000004</v>
      </c>
      <c r="N2539" s="209">
        <v>148.822</v>
      </c>
      <c r="O2539" s="209">
        <v>499.04599999999999</v>
      </c>
      <c r="P2539" s="209">
        <v>424.13400000000001</v>
      </c>
      <c r="Q2539" s="209">
        <v>490.85700000000003</v>
      </c>
      <c r="R2539" s="209">
        <v>501.72699999999998</v>
      </c>
      <c r="S2539" s="209">
        <v>688.36199999999997</v>
      </c>
      <c r="T2539" s="209">
        <v>743.84</v>
      </c>
      <c r="U2539" s="209">
        <v>994.28399999999999</v>
      </c>
      <c r="V2539" s="209">
        <v>464.72699999999998</v>
      </c>
      <c r="W2539" s="209">
        <v>208.46700000000001</v>
      </c>
      <c r="X2539" s="209">
        <v>49.905999999999999</v>
      </c>
      <c r="Y2539" s="209">
        <v>85.2</v>
      </c>
      <c r="Z2539" s="209">
        <v>136.94399999999999</v>
      </c>
      <c r="AA2539" s="209">
        <v>261.48899999999998</v>
      </c>
      <c r="AB2539" s="209">
        <v>376.82100000000003</v>
      </c>
      <c r="AC2539" s="209">
        <v>552.66700000000003</v>
      </c>
      <c r="AD2539" s="209">
        <v>506.07299999999998</v>
      </c>
      <c r="AE2539" s="209">
        <v>797.73900000000003</v>
      </c>
      <c r="AF2539" s="209">
        <v>655.73500000000001</v>
      </c>
      <c r="AG2539" s="209">
        <v>811.77599999999995</v>
      </c>
      <c r="AH2539" s="209">
        <v>348.58699999999999</v>
      </c>
      <c r="AI2539" s="209">
        <v>210.29300000000001</v>
      </c>
      <c r="AJ2539" s="209">
        <v>-155.994</v>
      </c>
      <c r="AK2539" s="209">
        <v>46.677999999999997</v>
      </c>
      <c r="AL2539" s="209">
        <v>160.529</v>
      </c>
      <c r="AM2539" s="209">
        <v>307.78199999999998</v>
      </c>
      <c r="AN2539" s="209">
        <v>325.238</v>
      </c>
      <c r="AO2539" s="209">
        <v>518.52800000000002</v>
      </c>
      <c r="AP2539" s="209">
        <v>640.10799999999995</v>
      </c>
      <c r="AQ2539" s="209">
        <v>732.60900000000004</v>
      </c>
      <c r="AR2539" s="209">
        <v>691.27</v>
      </c>
      <c r="AS2539" s="209">
        <v>590.07000000000005</v>
      </c>
      <c r="AT2539" s="209">
        <v>450.86</v>
      </c>
      <c r="AU2539" s="209">
        <v>241.52199999999999</v>
      </c>
      <c r="AV2539" s="209">
        <v>138.43199999999999</v>
      </c>
      <c r="AW2539" s="209">
        <v>80.793999999999997</v>
      </c>
      <c r="AX2539" s="209">
        <v>194.691</v>
      </c>
      <c r="AY2539" s="209">
        <v>327.27499999999998</v>
      </c>
      <c r="AZ2539" s="209">
        <v>288.71499999999997</v>
      </c>
      <c r="BA2539" s="209">
        <v>503.97699999999998</v>
      </c>
      <c r="BB2539" s="27">
        <v>1013.427</v>
      </c>
      <c r="BC2539" s="21">
        <f>BF2539</f>
        <v>6313</v>
      </c>
      <c r="BD2539" s="22">
        <f t="shared" si="322"/>
        <v>1362.1330645161293</v>
      </c>
      <c r="BE2539" s="21">
        <f>BC2539-BD2539</f>
        <v>4950.8669354838712</v>
      </c>
      <c r="BF2539" s="2">
        <v>6313</v>
      </c>
      <c r="BG2539" s="10"/>
      <c r="BH2539" s="21">
        <f t="shared" si="324"/>
        <v>4.6968719999999999</v>
      </c>
      <c r="BI2539" s="22">
        <f t="shared" si="324"/>
        <v>1.0134270000000001</v>
      </c>
      <c r="BJ2539" s="21">
        <f>BH2539-BI2539</f>
        <v>3.6834449999999999</v>
      </c>
      <c r="BK2539" s="21">
        <v>13.749119999999998</v>
      </c>
      <c r="BL2539" s="22">
        <v>2.9828519999999994</v>
      </c>
      <c r="BM2539" s="21">
        <v>10.766267999999998</v>
      </c>
      <c r="BN2539" s="21">
        <f t="shared" si="307"/>
        <v>54.996479999999991</v>
      </c>
      <c r="BO2539" s="22">
        <f t="shared" si="307"/>
        <v>11.931407999999998</v>
      </c>
      <c r="BP2539" s="21">
        <f t="shared" si="307"/>
        <v>43.065071999999994</v>
      </c>
    </row>
    <row r="2540" spans="1:68" ht="11.1" hidden="1" customHeight="1" outlineLevel="2" x14ac:dyDescent="0.2">
      <c r="A2540" s="10"/>
      <c r="B2540" s="18"/>
      <c r="C2540" s="18"/>
      <c r="D2540" s="25"/>
      <c r="E2540" s="23"/>
      <c r="F2540" s="208">
        <v>806.88800000000003</v>
      </c>
      <c r="G2540" s="208">
        <v>664.24900000000002</v>
      </c>
      <c r="H2540" s="208">
        <v>573.25</v>
      </c>
      <c r="I2540" s="239">
        <v>388.19499999999999</v>
      </c>
      <c r="J2540" s="239"/>
      <c r="K2540" s="208">
        <v>259.947</v>
      </c>
      <c r="L2540" s="208">
        <v>193.34399999999999</v>
      </c>
      <c r="M2540" s="208">
        <v>61.468000000000004</v>
      </c>
      <c r="N2540" s="208">
        <v>148.822</v>
      </c>
      <c r="O2540" s="208">
        <v>499.04599999999999</v>
      </c>
      <c r="P2540" s="208">
        <v>424.13400000000001</v>
      </c>
      <c r="Q2540" s="208">
        <v>490.85700000000003</v>
      </c>
      <c r="R2540" s="208">
        <v>501.72699999999998</v>
      </c>
      <c r="S2540" s="208">
        <v>688.36199999999997</v>
      </c>
      <c r="T2540" s="208">
        <v>743.84</v>
      </c>
      <c r="U2540" s="208">
        <v>994.28399999999999</v>
      </c>
      <c r="V2540" s="208">
        <v>464.72699999999998</v>
      </c>
      <c r="W2540" s="208">
        <v>208.46700000000001</v>
      </c>
      <c r="X2540" s="208">
        <v>49.905999999999999</v>
      </c>
      <c r="Y2540" s="208">
        <v>85.2</v>
      </c>
      <c r="Z2540" s="208">
        <v>136.94399999999999</v>
      </c>
      <c r="AA2540" s="208">
        <v>261.48899999999998</v>
      </c>
      <c r="AB2540" s="208">
        <v>376.82100000000003</v>
      </c>
      <c r="AC2540" s="208">
        <v>552.66700000000003</v>
      </c>
      <c r="AD2540" s="208">
        <v>506.07299999999998</v>
      </c>
      <c r="AE2540" s="208">
        <v>797.73900000000003</v>
      </c>
      <c r="AF2540" s="208">
        <v>655.73500000000001</v>
      </c>
      <c r="AG2540" s="208">
        <v>811.77599999999995</v>
      </c>
      <c r="AH2540" s="208">
        <v>348.58699999999999</v>
      </c>
      <c r="AI2540" s="208">
        <v>210.29300000000001</v>
      </c>
      <c r="AJ2540" s="208">
        <v>-155.994</v>
      </c>
      <c r="AK2540" s="208">
        <v>46.677999999999997</v>
      </c>
      <c r="AL2540" s="208">
        <v>160.529</v>
      </c>
      <c r="AM2540" s="208">
        <v>307.78199999999998</v>
      </c>
      <c r="AN2540" s="208">
        <v>325.238</v>
      </c>
      <c r="AO2540" s="208">
        <v>518.52800000000002</v>
      </c>
      <c r="AP2540" s="208">
        <v>640.10799999999995</v>
      </c>
      <c r="AQ2540" s="208">
        <v>732.60900000000004</v>
      </c>
      <c r="AR2540" s="208">
        <v>691.27</v>
      </c>
      <c r="AS2540" s="208">
        <v>590.07000000000005</v>
      </c>
      <c r="AT2540" s="208">
        <v>450.86</v>
      </c>
      <c r="AU2540" s="208">
        <v>241.52199999999999</v>
      </c>
      <c r="AV2540" s="208">
        <v>138.43199999999999</v>
      </c>
      <c r="AW2540" s="208">
        <v>80.793999999999997</v>
      </c>
      <c r="AX2540" s="208">
        <v>194.691</v>
      </c>
      <c r="AY2540" s="208">
        <v>327.27499999999998</v>
      </c>
      <c r="AZ2540" s="208">
        <v>288.71499999999997</v>
      </c>
      <c r="BA2540" s="208">
        <v>503.97699999999998</v>
      </c>
      <c r="BB2540" s="27">
        <v>1013.427</v>
      </c>
      <c r="BC2540" s="21"/>
      <c r="BD2540" s="22">
        <f t="shared" si="322"/>
        <v>1362.1330645161293</v>
      </c>
      <c r="BE2540" s="21"/>
      <c r="BG2540" s="10"/>
      <c r="BH2540" s="21">
        <f t="shared" si="324"/>
        <v>0</v>
      </c>
      <c r="BI2540" s="22">
        <f t="shared" si="324"/>
        <v>1.0134270000000001</v>
      </c>
      <c r="BJ2540" s="21"/>
      <c r="BK2540" s="21">
        <v>0</v>
      </c>
      <c r="BL2540" s="22">
        <v>2.9828519999999994</v>
      </c>
      <c r="BM2540" s="21"/>
      <c r="BN2540" s="21">
        <f t="shared" si="307"/>
        <v>0</v>
      </c>
      <c r="BO2540" s="22">
        <f t="shared" si="307"/>
        <v>11.931407999999998</v>
      </c>
      <c r="BP2540" s="21">
        <f t="shared" si="307"/>
        <v>0</v>
      </c>
    </row>
    <row r="2541" spans="1:68" ht="11.1" hidden="1" customHeight="1" outlineLevel="1" collapsed="1" x14ac:dyDescent="0.2">
      <c r="A2541" s="10"/>
      <c r="B2541" s="18"/>
      <c r="C2541" s="18"/>
      <c r="D2541" s="18"/>
      <c r="E2541" s="19" t="s">
        <v>2257</v>
      </c>
      <c r="F2541" s="209">
        <v>5.109</v>
      </c>
      <c r="G2541" s="209">
        <v>4.2160000000000002</v>
      </c>
      <c r="H2541" s="209">
        <v>3.0049999999999999</v>
      </c>
      <c r="I2541" s="240">
        <v>2.65</v>
      </c>
      <c r="J2541" s="240"/>
      <c r="K2541" s="209">
        <v>2.2639999999999998</v>
      </c>
      <c r="L2541" s="20"/>
      <c r="M2541" s="20"/>
      <c r="N2541" s="20"/>
      <c r="O2541" s="209">
        <v>3.9580000000000002</v>
      </c>
      <c r="P2541" s="209">
        <v>2.44</v>
      </c>
      <c r="Q2541" s="209">
        <v>3.8559999999999999</v>
      </c>
      <c r="R2541" s="209">
        <v>3.5880000000000001</v>
      </c>
      <c r="S2541" s="209">
        <v>3.903</v>
      </c>
      <c r="T2541" s="209">
        <v>4.9219999999999997</v>
      </c>
      <c r="U2541" s="209">
        <v>3.5649999999999999</v>
      </c>
      <c r="V2541" s="209">
        <v>2.7250000000000001</v>
      </c>
      <c r="W2541" s="209">
        <v>1.706</v>
      </c>
      <c r="X2541" s="209">
        <v>1.085</v>
      </c>
      <c r="Y2541" s="209">
        <v>0.41899999999999998</v>
      </c>
      <c r="Z2541" s="209">
        <v>0.89200000000000002</v>
      </c>
      <c r="AA2541" s="209">
        <v>1.304</v>
      </c>
      <c r="AB2541" s="209">
        <v>2.6779999999999999</v>
      </c>
      <c r="AC2541" s="209">
        <v>3.2610000000000001</v>
      </c>
      <c r="AD2541" s="209">
        <v>3.6560000000000001</v>
      </c>
      <c r="AE2541" s="209">
        <v>1.619</v>
      </c>
      <c r="AF2541" s="209">
        <v>4.97</v>
      </c>
      <c r="AG2541" s="209">
        <v>5.5049999999999999</v>
      </c>
      <c r="AH2541" s="209">
        <v>3.6739999999999999</v>
      </c>
      <c r="AI2541" s="209">
        <v>2.0950000000000002</v>
      </c>
      <c r="AJ2541" s="209">
        <v>0.82699999999999996</v>
      </c>
      <c r="AK2541" s="209">
        <v>0.86899999999999999</v>
      </c>
      <c r="AL2541" s="20"/>
      <c r="AM2541" s="209">
        <v>2.29</v>
      </c>
      <c r="AN2541" s="209">
        <v>2.1429999999999998</v>
      </c>
      <c r="AO2541" s="209">
        <v>3.4849999999999999</v>
      </c>
      <c r="AP2541" s="209">
        <v>3.1789999999999998</v>
      </c>
      <c r="AQ2541" s="209">
        <v>4.3170000000000002</v>
      </c>
      <c r="AR2541" s="209">
        <v>4.2160000000000002</v>
      </c>
      <c r="AS2541" s="209">
        <v>3.1720000000000002</v>
      </c>
      <c r="AT2541" s="209">
        <v>2.133</v>
      </c>
      <c r="AU2541" s="209">
        <v>4.0069999999999997</v>
      </c>
      <c r="AV2541" s="20"/>
      <c r="AW2541" s="20"/>
      <c r="AX2541" s="20"/>
      <c r="AY2541" s="209">
        <v>0.35899999999999999</v>
      </c>
      <c r="AZ2541" s="209">
        <v>2.5270000000000001</v>
      </c>
      <c r="BA2541" s="209">
        <v>3.2589999999999999</v>
      </c>
      <c r="BB2541" s="21">
        <f>BB2542+BB2543</f>
        <v>7.4509999999999996</v>
      </c>
      <c r="BC2541" s="21">
        <f>BD2541</f>
        <v>10.014784946236558</v>
      </c>
      <c r="BD2541" s="22">
        <f t="shared" si="322"/>
        <v>10.014784946236558</v>
      </c>
      <c r="BE2541" s="21">
        <f>BC2541-BD2541</f>
        <v>0</v>
      </c>
      <c r="BF2541" s="2">
        <v>8.1999999999999993</v>
      </c>
      <c r="BG2541" s="10">
        <v>6</v>
      </c>
      <c r="BH2541" s="21">
        <f t="shared" si="324"/>
        <v>7.4509999999999993E-3</v>
      </c>
      <c r="BI2541" s="22">
        <f t="shared" si="324"/>
        <v>7.4509999999999993E-3</v>
      </c>
      <c r="BJ2541" s="21">
        <f>BH2541-BI2541</f>
        <v>0</v>
      </c>
      <c r="BK2541" s="21">
        <v>2.2352999999999998E-2</v>
      </c>
      <c r="BL2541" s="22">
        <v>2.2352999999999998E-2</v>
      </c>
      <c r="BM2541" s="21">
        <v>0</v>
      </c>
      <c r="BN2541" s="21">
        <f t="shared" si="307"/>
        <v>8.9411999999999991E-2</v>
      </c>
      <c r="BO2541" s="22">
        <f t="shared" si="307"/>
        <v>8.9411999999999991E-2</v>
      </c>
      <c r="BP2541" s="21">
        <f t="shared" si="307"/>
        <v>0</v>
      </c>
    </row>
    <row r="2542" spans="1:68" ht="11.1" hidden="1" customHeight="1" outlineLevel="2" x14ac:dyDescent="0.2">
      <c r="A2542" s="10"/>
      <c r="B2542" s="18"/>
      <c r="C2542" s="18"/>
      <c r="D2542" s="18"/>
      <c r="E2542" s="23" t="s">
        <v>2258</v>
      </c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4"/>
      <c r="X2542" s="24"/>
      <c r="Y2542" s="24"/>
      <c r="Z2542" s="24"/>
      <c r="AA2542" s="24"/>
      <c r="AB2542" s="24"/>
      <c r="AC2542" s="24"/>
      <c r="AD2542" s="24"/>
      <c r="AE2542" s="24"/>
      <c r="AF2542" s="24"/>
      <c r="AG2542" s="24"/>
      <c r="AH2542" s="24"/>
      <c r="AI2542" s="24"/>
      <c r="AJ2542" s="24"/>
      <c r="AK2542" s="24"/>
      <c r="AL2542" s="24"/>
      <c r="AM2542" s="24"/>
      <c r="AN2542" s="24"/>
      <c r="AO2542" s="24"/>
      <c r="AP2542" s="24"/>
      <c r="AQ2542" s="24"/>
      <c r="AR2542" s="24"/>
      <c r="AS2542" s="24"/>
      <c r="AT2542" s="24"/>
      <c r="AU2542" s="208">
        <v>1.946</v>
      </c>
      <c r="AV2542" s="24"/>
      <c r="AW2542" s="24"/>
      <c r="AX2542" s="24"/>
      <c r="AY2542" s="208">
        <v>3.7999999999999999E-2</v>
      </c>
      <c r="AZ2542" s="208">
        <v>0.183</v>
      </c>
      <c r="BA2542" s="208">
        <v>0.315</v>
      </c>
      <c r="BB2542" s="21">
        <f t="shared" si="323"/>
        <v>1.946</v>
      </c>
      <c r="BC2542" s="21"/>
      <c r="BD2542" s="22">
        <f t="shared" si="322"/>
        <v>2.615591397849462</v>
      </c>
      <c r="BE2542" s="21"/>
      <c r="BG2542" s="10"/>
      <c r="BH2542" s="21">
        <f t="shared" si="324"/>
        <v>0</v>
      </c>
      <c r="BI2542" s="22">
        <f t="shared" si="324"/>
        <v>1.9459999999999998E-3</v>
      </c>
      <c r="BJ2542" s="21"/>
      <c r="BK2542" s="21">
        <v>0</v>
      </c>
      <c r="BL2542" s="22">
        <v>5.8379999999999994E-3</v>
      </c>
      <c r="BM2542" s="21"/>
      <c r="BN2542" s="21">
        <f t="shared" si="307"/>
        <v>0</v>
      </c>
      <c r="BO2542" s="22">
        <f t="shared" si="307"/>
        <v>2.3351999999999998E-2</v>
      </c>
      <c r="BP2542" s="21">
        <f t="shared" si="307"/>
        <v>0</v>
      </c>
    </row>
    <row r="2543" spans="1:68" ht="11.1" hidden="1" customHeight="1" outlineLevel="2" x14ac:dyDescent="0.2">
      <c r="A2543" s="10"/>
      <c r="B2543" s="18"/>
      <c r="C2543" s="18"/>
      <c r="D2543" s="18"/>
      <c r="E2543" s="23" t="s">
        <v>2259</v>
      </c>
      <c r="F2543" s="208">
        <v>5.109</v>
      </c>
      <c r="G2543" s="208">
        <v>4.2160000000000002</v>
      </c>
      <c r="H2543" s="208">
        <v>3.0049999999999999</v>
      </c>
      <c r="I2543" s="239">
        <v>2.65</v>
      </c>
      <c r="J2543" s="239"/>
      <c r="K2543" s="208">
        <v>2.2639999999999998</v>
      </c>
      <c r="L2543" s="24"/>
      <c r="M2543" s="24"/>
      <c r="N2543" s="24"/>
      <c r="O2543" s="208">
        <v>3.9580000000000002</v>
      </c>
      <c r="P2543" s="208">
        <v>2.44</v>
      </c>
      <c r="Q2543" s="208">
        <v>3.8559999999999999</v>
      </c>
      <c r="R2543" s="208">
        <v>3.5880000000000001</v>
      </c>
      <c r="S2543" s="208">
        <v>3.903</v>
      </c>
      <c r="T2543" s="208">
        <v>4.9219999999999997</v>
      </c>
      <c r="U2543" s="208">
        <v>3.5649999999999999</v>
      </c>
      <c r="V2543" s="208">
        <v>2.7250000000000001</v>
      </c>
      <c r="W2543" s="208">
        <v>1.706</v>
      </c>
      <c r="X2543" s="208">
        <v>1.085</v>
      </c>
      <c r="Y2543" s="208">
        <v>0.41899999999999998</v>
      </c>
      <c r="Z2543" s="208">
        <v>0.89200000000000002</v>
      </c>
      <c r="AA2543" s="208">
        <v>1.304</v>
      </c>
      <c r="AB2543" s="208">
        <v>2.6779999999999999</v>
      </c>
      <c r="AC2543" s="208">
        <v>3.2610000000000001</v>
      </c>
      <c r="AD2543" s="208">
        <v>3.6560000000000001</v>
      </c>
      <c r="AE2543" s="208">
        <v>1.619</v>
      </c>
      <c r="AF2543" s="208">
        <v>4.97</v>
      </c>
      <c r="AG2543" s="208">
        <v>5.5049999999999999</v>
      </c>
      <c r="AH2543" s="208">
        <v>3.6739999999999999</v>
      </c>
      <c r="AI2543" s="208">
        <v>2.0950000000000002</v>
      </c>
      <c r="AJ2543" s="208">
        <v>0.82699999999999996</v>
      </c>
      <c r="AK2543" s="208">
        <v>0.86899999999999999</v>
      </c>
      <c r="AL2543" s="24"/>
      <c r="AM2543" s="208">
        <v>2.29</v>
      </c>
      <c r="AN2543" s="208">
        <v>2.1429999999999998</v>
      </c>
      <c r="AO2543" s="208">
        <v>3.4849999999999999</v>
      </c>
      <c r="AP2543" s="208">
        <v>3.1789999999999998</v>
      </c>
      <c r="AQ2543" s="208">
        <v>4.3170000000000002</v>
      </c>
      <c r="AR2543" s="208">
        <v>4.2160000000000002</v>
      </c>
      <c r="AS2543" s="208">
        <v>3.1720000000000002</v>
      </c>
      <c r="AT2543" s="208">
        <v>2.133</v>
      </c>
      <c r="AU2543" s="208">
        <v>2.0609999999999999</v>
      </c>
      <c r="AV2543" s="24"/>
      <c r="AW2543" s="24"/>
      <c r="AX2543" s="24"/>
      <c r="AY2543" s="208">
        <v>0.32100000000000001</v>
      </c>
      <c r="AZ2543" s="208">
        <v>2.3439999999999999</v>
      </c>
      <c r="BA2543" s="208">
        <v>2.944</v>
      </c>
      <c r="BB2543" s="21">
        <f t="shared" si="323"/>
        <v>5.5049999999999999</v>
      </c>
      <c r="BC2543" s="21"/>
      <c r="BD2543" s="22">
        <f t="shared" si="322"/>
        <v>7.399193548387097</v>
      </c>
      <c r="BE2543" s="21"/>
      <c r="BG2543" s="10"/>
      <c r="BH2543" s="21">
        <f t="shared" si="324"/>
        <v>0</v>
      </c>
      <c r="BI2543" s="22">
        <f t="shared" si="324"/>
        <v>5.5050000000000003E-3</v>
      </c>
      <c r="BJ2543" s="21"/>
      <c r="BK2543" s="21">
        <v>0</v>
      </c>
      <c r="BL2543" s="22">
        <v>1.6515000000000002E-2</v>
      </c>
      <c r="BM2543" s="21"/>
      <c r="BN2543" s="21">
        <f t="shared" si="307"/>
        <v>0</v>
      </c>
      <c r="BO2543" s="22">
        <f t="shared" si="307"/>
        <v>6.6060000000000008E-2</v>
      </c>
      <c r="BP2543" s="21">
        <f t="shared" si="307"/>
        <v>0</v>
      </c>
    </row>
    <row r="2544" spans="1:68" ht="11.1" customHeight="1" outlineLevel="1" collapsed="1" x14ac:dyDescent="0.2">
      <c r="A2544" s="10"/>
      <c r="B2544" s="18"/>
      <c r="C2544" s="18"/>
      <c r="D2544" s="18"/>
      <c r="E2544" s="19" t="s">
        <v>2260</v>
      </c>
      <c r="F2544" s="209">
        <v>0.68799999999999994</v>
      </c>
      <c r="G2544" s="209">
        <v>0.56899999999999995</v>
      </c>
      <c r="H2544" s="209">
        <v>0.40400000000000003</v>
      </c>
      <c r="I2544" s="240">
        <v>0.28000000000000003</v>
      </c>
      <c r="J2544" s="240"/>
      <c r="K2544" s="209">
        <v>0.155</v>
      </c>
      <c r="L2544" s="20"/>
      <c r="M2544" s="20"/>
      <c r="N2544" s="20"/>
      <c r="O2544" s="209">
        <v>0.125</v>
      </c>
      <c r="P2544" s="209">
        <v>0.26300000000000001</v>
      </c>
      <c r="Q2544" s="209">
        <v>0.46300000000000002</v>
      </c>
      <c r="R2544" s="209">
        <v>0.57899999999999996</v>
      </c>
      <c r="S2544" s="209">
        <v>0.64700000000000002</v>
      </c>
      <c r="T2544" s="209">
        <v>0.82599999999999996</v>
      </c>
      <c r="U2544" s="209">
        <v>0.42899999999999999</v>
      </c>
      <c r="V2544" s="209">
        <v>0.27</v>
      </c>
      <c r="W2544" s="209">
        <v>0.127</v>
      </c>
      <c r="X2544" s="20"/>
      <c r="Y2544" s="209">
        <v>4.9000000000000002E-2</v>
      </c>
      <c r="Z2544" s="20"/>
      <c r="AA2544" s="20"/>
      <c r="AB2544" s="209">
        <v>0.35299999999999998</v>
      </c>
      <c r="AC2544" s="209">
        <v>0.40400000000000003</v>
      </c>
      <c r="AD2544" s="209">
        <v>5.96</v>
      </c>
      <c r="AE2544" s="209">
        <v>0.71299999999999997</v>
      </c>
      <c r="AF2544" s="209">
        <v>0.44700000000000001</v>
      </c>
      <c r="AG2544" s="209">
        <v>0.38</v>
      </c>
      <c r="AH2544" s="209">
        <v>0.223</v>
      </c>
      <c r="AI2544" s="209">
        <v>0.15</v>
      </c>
      <c r="AJ2544" s="209">
        <v>4.5999999999999999E-2</v>
      </c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1">
        <f t="shared" si="323"/>
        <v>5.96</v>
      </c>
      <c r="BC2544" s="21">
        <f>BD2544</f>
        <v>8.0107526881720439</v>
      </c>
      <c r="BD2544" s="22">
        <f t="shared" si="322"/>
        <v>8.0107526881720439</v>
      </c>
      <c r="BE2544" s="21">
        <f>BC2544-BD2544</f>
        <v>0</v>
      </c>
      <c r="BG2544" s="10">
        <v>7</v>
      </c>
      <c r="BH2544" s="21">
        <f t="shared" si="324"/>
        <v>5.9600000000000009E-3</v>
      </c>
      <c r="BI2544" s="22">
        <f t="shared" si="324"/>
        <v>5.9600000000000009E-3</v>
      </c>
      <c r="BJ2544" s="21">
        <f>BH2544-BI2544</f>
        <v>0</v>
      </c>
      <c r="BK2544" s="21">
        <v>1.7880000000000004E-2</v>
      </c>
      <c r="BL2544" s="22">
        <v>1.7880000000000004E-2</v>
      </c>
      <c r="BM2544" s="21">
        <v>0</v>
      </c>
      <c r="BN2544" s="21">
        <f t="shared" si="307"/>
        <v>7.1520000000000014E-2</v>
      </c>
      <c r="BO2544" s="22">
        <f t="shared" si="307"/>
        <v>7.1520000000000014E-2</v>
      </c>
      <c r="BP2544" s="21">
        <f t="shared" si="307"/>
        <v>0</v>
      </c>
    </row>
    <row r="2545" spans="1:68" ht="11.1" hidden="1" customHeight="1" outlineLevel="2" x14ac:dyDescent="0.2">
      <c r="A2545" s="10"/>
      <c r="B2545" s="18"/>
      <c r="C2545" s="18"/>
      <c r="D2545" s="18"/>
      <c r="E2545" s="23" t="s">
        <v>2261</v>
      </c>
      <c r="F2545" s="208">
        <v>0.68799999999999994</v>
      </c>
      <c r="G2545" s="208">
        <v>0.56899999999999995</v>
      </c>
      <c r="H2545" s="208">
        <v>0.40400000000000003</v>
      </c>
      <c r="I2545" s="239">
        <v>0.28000000000000003</v>
      </c>
      <c r="J2545" s="239"/>
      <c r="K2545" s="208">
        <v>0.155</v>
      </c>
      <c r="L2545" s="24"/>
      <c r="M2545" s="24"/>
      <c r="N2545" s="24"/>
      <c r="O2545" s="208">
        <v>0.125</v>
      </c>
      <c r="P2545" s="208">
        <v>0.26300000000000001</v>
      </c>
      <c r="Q2545" s="208">
        <v>0.46300000000000002</v>
      </c>
      <c r="R2545" s="208">
        <v>0.57899999999999996</v>
      </c>
      <c r="S2545" s="208">
        <v>0.64700000000000002</v>
      </c>
      <c r="T2545" s="208">
        <v>0.82599999999999996</v>
      </c>
      <c r="U2545" s="208">
        <v>0.42899999999999999</v>
      </c>
      <c r="V2545" s="208">
        <v>0.27</v>
      </c>
      <c r="W2545" s="208">
        <v>0.127</v>
      </c>
      <c r="X2545" s="24"/>
      <c r="Y2545" s="208">
        <v>4.9000000000000002E-2</v>
      </c>
      <c r="Z2545" s="24"/>
      <c r="AA2545" s="24"/>
      <c r="AB2545" s="208">
        <v>0.35299999999999998</v>
      </c>
      <c r="AC2545" s="208">
        <v>0.40400000000000003</v>
      </c>
      <c r="AD2545" s="208">
        <v>5.96</v>
      </c>
      <c r="AE2545" s="208">
        <v>0.71299999999999997</v>
      </c>
      <c r="AF2545" s="208">
        <v>0.44700000000000001</v>
      </c>
      <c r="AG2545" s="208">
        <v>0.38</v>
      </c>
      <c r="AH2545" s="208">
        <v>0.223</v>
      </c>
      <c r="AI2545" s="208">
        <v>0.15</v>
      </c>
      <c r="AJ2545" s="208">
        <v>4.5999999999999999E-2</v>
      </c>
      <c r="AK2545" s="24"/>
      <c r="AL2545" s="24"/>
      <c r="AM2545" s="24"/>
      <c r="AN2545" s="24"/>
      <c r="AO2545" s="24"/>
      <c r="AP2545" s="24"/>
      <c r="AQ2545" s="24"/>
      <c r="AR2545" s="24"/>
      <c r="AS2545" s="24"/>
      <c r="AT2545" s="24"/>
      <c r="AU2545" s="24"/>
      <c r="AV2545" s="24"/>
      <c r="AW2545" s="24"/>
      <c r="AX2545" s="24"/>
      <c r="AY2545" s="24"/>
      <c r="AZ2545" s="24"/>
      <c r="BA2545" s="24"/>
      <c r="BB2545" s="21">
        <f t="shared" si="323"/>
        <v>5.96</v>
      </c>
      <c r="BC2545" s="21"/>
      <c r="BD2545" s="22">
        <f t="shared" si="322"/>
        <v>8.0107526881720439</v>
      </c>
      <c r="BE2545" s="21"/>
      <c r="BG2545" s="10"/>
      <c r="BH2545" s="21">
        <f t="shared" si="324"/>
        <v>0</v>
      </c>
      <c r="BI2545" s="22">
        <f t="shared" si="324"/>
        <v>5.9600000000000009E-3</v>
      </c>
      <c r="BJ2545" s="21"/>
      <c r="BK2545" s="21">
        <v>0</v>
      </c>
      <c r="BL2545" s="22">
        <v>1.7880000000000004E-2</v>
      </c>
      <c r="BM2545" s="21"/>
      <c r="BN2545" s="21">
        <f t="shared" si="307"/>
        <v>0</v>
      </c>
      <c r="BO2545" s="22">
        <f t="shared" si="307"/>
        <v>7.1520000000000014E-2</v>
      </c>
      <c r="BP2545" s="21">
        <f t="shared" si="307"/>
        <v>0</v>
      </c>
    </row>
    <row r="2546" spans="1:68" ht="11.1" hidden="1" customHeight="1" outlineLevel="1" collapsed="1" x14ac:dyDescent="0.2">
      <c r="A2546" s="10"/>
      <c r="B2546" s="18"/>
      <c r="C2546" s="18"/>
      <c r="D2546" s="18"/>
      <c r="E2546" s="19" t="s">
        <v>2262</v>
      </c>
      <c r="F2546" s="20"/>
      <c r="G2546" s="20"/>
      <c r="H2546" s="20"/>
      <c r="I2546" s="20"/>
      <c r="J2546" s="20"/>
      <c r="K2546" s="20"/>
      <c r="L2546" s="20"/>
      <c r="M2546" s="20"/>
      <c r="N2546" s="20"/>
      <c r="O2546" s="20"/>
      <c r="P2546" s="20"/>
      <c r="Q2546" s="20"/>
      <c r="R2546" s="20"/>
      <c r="S2546" s="20"/>
      <c r="T2546" s="20"/>
      <c r="U2546" s="20"/>
      <c r="V2546" s="20"/>
      <c r="W2546" s="209">
        <v>4.6360000000000001</v>
      </c>
      <c r="X2546" s="20"/>
      <c r="Y2546" s="20"/>
      <c r="Z2546" s="20"/>
      <c r="AA2546" s="20"/>
      <c r="AB2546" s="209">
        <v>7.6999999999999999E-2</v>
      </c>
      <c r="AC2546" s="209">
        <v>0.70699999999999996</v>
      </c>
      <c r="AD2546" s="209">
        <v>0.92</v>
      </c>
      <c r="AE2546" s="209">
        <v>1.1299999999999999</v>
      </c>
      <c r="AF2546" s="209">
        <v>0.81499999999999995</v>
      </c>
      <c r="AG2546" s="209">
        <v>0.64</v>
      </c>
      <c r="AH2546" s="209">
        <v>0.35699999999999998</v>
      </c>
      <c r="AI2546" s="209">
        <v>0.28599999999999998</v>
      </c>
      <c r="AJ2546" s="20"/>
      <c r="AK2546" s="20"/>
      <c r="AL2546" s="20"/>
      <c r="AM2546" s="20"/>
      <c r="AN2546" s="209">
        <v>0.35699999999999998</v>
      </c>
      <c r="AO2546" s="209">
        <v>22.436</v>
      </c>
      <c r="AP2546" s="209">
        <v>9.7769999999999992</v>
      </c>
      <c r="AQ2546" s="209">
        <v>8.4619999999999997</v>
      </c>
      <c r="AR2546" s="209">
        <v>7.4420000000000002</v>
      </c>
      <c r="AS2546" s="209">
        <v>6.5709999999999997</v>
      </c>
      <c r="AT2546" s="209">
        <v>3.6589999999999998</v>
      </c>
      <c r="AU2546" s="209">
        <v>1.996</v>
      </c>
      <c r="AV2546" s="209">
        <v>8.2000000000000003E-2</v>
      </c>
      <c r="AW2546" s="20"/>
      <c r="AX2546" s="20"/>
      <c r="AY2546" s="20"/>
      <c r="AZ2546" s="209">
        <v>3.0329999999999999</v>
      </c>
      <c r="BA2546" s="209">
        <v>5.2480000000000002</v>
      </c>
      <c r="BB2546" s="21">
        <f>BB2547+BB2548+BB2549</f>
        <v>32.763000000000005</v>
      </c>
      <c r="BC2546" s="21">
        <f>BD2546</f>
        <v>44.036290322580655</v>
      </c>
      <c r="BD2546" s="22">
        <f t="shared" si="322"/>
        <v>44.036290322580655</v>
      </c>
      <c r="BE2546" s="21">
        <f>BC2546-BD2546</f>
        <v>0</v>
      </c>
      <c r="BF2546" s="2">
        <v>13.58</v>
      </c>
      <c r="BG2546" s="10">
        <v>6</v>
      </c>
      <c r="BH2546" s="21">
        <f t="shared" si="324"/>
        <v>3.2763E-2</v>
      </c>
      <c r="BI2546" s="22">
        <f t="shared" si="324"/>
        <v>3.2763E-2</v>
      </c>
      <c r="BJ2546" s="21">
        <f>BH2546-BI2546</f>
        <v>0</v>
      </c>
      <c r="BK2546" s="21">
        <v>9.8289000000000001E-2</v>
      </c>
      <c r="BL2546" s="22">
        <v>9.8289000000000001E-2</v>
      </c>
      <c r="BM2546" s="21">
        <v>0</v>
      </c>
      <c r="BN2546" s="21">
        <f t="shared" si="307"/>
        <v>0.39315600000000001</v>
      </c>
      <c r="BO2546" s="22">
        <f t="shared" si="307"/>
        <v>0.39315600000000001</v>
      </c>
      <c r="BP2546" s="21">
        <f t="shared" si="307"/>
        <v>0</v>
      </c>
    </row>
    <row r="2547" spans="1:68" ht="11.1" hidden="1" customHeight="1" outlineLevel="2" x14ac:dyDescent="0.2">
      <c r="A2547" s="10"/>
      <c r="B2547" s="18"/>
      <c r="C2547" s="18"/>
      <c r="D2547" s="18"/>
      <c r="E2547" s="23" t="s">
        <v>2263</v>
      </c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  <c r="V2547" s="24"/>
      <c r="W2547" s="24"/>
      <c r="X2547" s="24"/>
      <c r="Y2547" s="24"/>
      <c r="Z2547" s="24"/>
      <c r="AA2547" s="24"/>
      <c r="AB2547" s="24"/>
      <c r="AC2547" s="24"/>
      <c r="AD2547" s="24"/>
      <c r="AE2547" s="24"/>
      <c r="AF2547" s="24"/>
      <c r="AG2547" s="24"/>
      <c r="AH2547" s="24"/>
      <c r="AI2547" s="24"/>
      <c r="AJ2547" s="24"/>
      <c r="AK2547" s="24"/>
      <c r="AL2547" s="24"/>
      <c r="AM2547" s="24"/>
      <c r="AN2547" s="24"/>
      <c r="AO2547" s="24"/>
      <c r="AP2547" s="208">
        <v>6.4809999999999999</v>
      </c>
      <c r="AQ2547" s="208">
        <v>3.798</v>
      </c>
      <c r="AR2547" s="208">
        <v>3.4670000000000001</v>
      </c>
      <c r="AS2547" s="208">
        <v>3.2029999999999998</v>
      </c>
      <c r="AT2547" s="208">
        <v>1.712</v>
      </c>
      <c r="AU2547" s="208">
        <v>1.014</v>
      </c>
      <c r="AV2547" s="208">
        <v>6.9000000000000006E-2</v>
      </c>
      <c r="AW2547" s="24"/>
      <c r="AX2547" s="24"/>
      <c r="AY2547" s="24"/>
      <c r="AZ2547" s="208">
        <v>1.3879999999999999</v>
      </c>
      <c r="BA2547" s="208">
        <v>2.5950000000000002</v>
      </c>
      <c r="BB2547" s="21">
        <f t="shared" si="323"/>
        <v>6.4809999999999999</v>
      </c>
      <c r="BC2547" s="21"/>
      <c r="BD2547" s="22">
        <f t="shared" si="322"/>
        <v>8.711021505376344</v>
      </c>
      <c r="BE2547" s="21"/>
      <c r="BG2547" s="10"/>
      <c r="BH2547" s="21">
        <f t="shared" si="324"/>
        <v>0</v>
      </c>
      <c r="BI2547" s="22">
        <f t="shared" si="324"/>
        <v>6.4809999999999998E-3</v>
      </c>
      <c r="BJ2547" s="21"/>
      <c r="BK2547" s="21">
        <v>0</v>
      </c>
      <c r="BL2547" s="22">
        <v>1.9442999999999998E-2</v>
      </c>
      <c r="BM2547" s="21"/>
      <c r="BN2547" s="21">
        <f t="shared" si="307"/>
        <v>0</v>
      </c>
      <c r="BO2547" s="22">
        <f t="shared" si="307"/>
        <v>7.7771999999999994E-2</v>
      </c>
      <c r="BP2547" s="21">
        <f t="shared" si="307"/>
        <v>0</v>
      </c>
    </row>
    <row r="2548" spans="1:68" ht="11.1" hidden="1" customHeight="1" outlineLevel="2" x14ac:dyDescent="0.2">
      <c r="A2548" s="10"/>
      <c r="B2548" s="18"/>
      <c r="C2548" s="18"/>
      <c r="D2548" s="18"/>
      <c r="E2548" s="23" t="s">
        <v>2264</v>
      </c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08">
        <v>4.6360000000000001</v>
      </c>
      <c r="X2548" s="24"/>
      <c r="Y2548" s="24"/>
      <c r="Z2548" s="24"/>
      <c r="AA2548" s="24"/>
      <c r="AB2548" s="208">
        <v>7.6999999999999999E-2</v>
      </c>
      <c r="AC2548" s="208">
        <v>0.70699999999999996</v>
      </c>
      <c r="AD2548" s="208">
        <v>0.92</v>
      </c>
      <c r="AE2548" s="208">
        <v>1.1299999999999999</v>
      </c>
      <c r="AF2548" s="208">
        <v>0.81499999999999995</v>
      </c>
      <c r="AG2548" s="208">
        <v>0.64</v>
      </c>
      <c r="AH2548" s="208">
        <v>0.35699999999999998</v>
      </c>
      <c r="AI2548" s="208">
        <v>0.28599999999999998</v>
      </c>
      <c r="AJ2548" s="24"/>
      <c r="AK2548" s="24"/>
      <c r="AL2548" s="24"/>
      <c r="AM2548" s="24"/>
      <c r="AN2548" s="208">
        <v>0.35699999999999998</v>
      </c>
      <c r="AO2548" s="208">
        <v>0.79</v>
      </c>
      <c r="AP2548" s="208">
        <v>0.75700000000000001</v>
      </c>
      <c r="AQ2548" s="208">
        <v>0.95299999999999996</v>
      </c>
      <c r="AR2548" s="208">
        <v>0.86399999999999999</v>
      </c>
      <c r="AS2548" s="208">
        <v>0.7</v>
      </c>
      <c r="AT2548" s="208">
        <v>0.44800000000000001</v>
      </c>
      <c r="AU2548" s="208">
        <v>0.23699999999999999</v>
      </c>
      <c r="AV2548" s="24"/>
      <c r="AW2548" s="24"/>
      <c r="AX2548" s="24"/>
      <c r="AY2548" s="24"/>
      <c r="AZ2548" s="208">
        <v>0.36399999999999999</v>
      </c>
      <c r="BA2548" s="208">
        <v>0.65</v>
      </c>
      <c r="BB2548" s="21">
        <f t="shared" si="323"/>
        <v>4.6360000000000001</v>
      </c>
      <c r="BC2548" s="21"/>
      <c r="BD2548" s="22">
        <f t="shared" si="322"/>
        <v>6.231182795698925</v>
      </c>
      <c r="BE2548" s="21"/>
      <c r="BG2548" s="10"/>
      <c r="BH2548" s="21">
        <f t="shared" si="324"/>
        <v>0</v>
      </c>
      <c r="BI2548" s="22">
        <f t="shared" si="324"/>
        <v>4.6360000000000004E-3</v>
      </c>
      <c r="BJ2548" s="21"/>
      <c r="BK2548" s="21">
        <v>0</v>
      </c>
      <c r="BL2548" s="22">
        <v>1.3908E-2</v>
      </c>
      <c r="BM2548" s="21"/>
      <c r="BN2548" s="21">
        <f t="shared" si="307"/>
        <v>0</v>
      </c>
      <c r="BO2548" s="22">
        <f t="shared" si="307"/>
        <v>5.5632000000000001E-2</v>
      </c>
      <c r="BP2548" s="21">
        <f t="shared" si="307"/>
        <v>0</v>
      </c>
    </row>
    <row r="2549" spans="1:68" ht="11.1" hidden="1" customHeight="1" outlineLevel="2" x14ac:dyDescent="0.2">
      <c r="A2549" s="10"/>
      <c r="B2549" s="18"/>
      <c r="C2549" s="18"/>
      <c r="D2549" s="18"/>
      <c r="E2549" s="23" t="s">
        <v>2265</v>
      </c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  <c r="V2549" s="24"/>
      <c r="W2549" s="24"/>
      <c r="X2549" s="24"/>
      <c r="Y2549" s="24"/>
      <c r="Z2549" s="24"/>
      <c r="AA2549" s="24"/>
      <c r="AB2549" s="24"/>
      <c r="AC2549" s="24"/>
      <c r="AD2549" s="24"/>
      <c r="AE2549" s="24"/>
      <c r="AF2549" s="24"/>
      <c r="AG2549" s="24"/>
      <c r="AH2549" s="24"/>
      <c r="AI2549" s="24"/>
      <c r="AJ2549" s="24"/>
      <c r="AK2549" s="24"/>
      <c r="AL2549" s="24"/>
      <c r="AM2549" s="24"/>
      <c r="AN2549" s="24"/>
      <c r="AO2549" s="208">
        <v>21.646000000000001</v>
      </c>
      <c r="AP2549" s="208">
        <v>2.5390000000000001</v>
      </c>
      <c r="AQ2549" s="208">
        <v>3.7109999999999999</v>
      </c>
      <c r="AR2549" s="208">
        <v>3.1110000000000002</v>
      </c>
      <c r="AS2549" s="208">
        <v>2.6680000000000001</v>
      </c>
      <c r="AT2549" s="208">
        <v>1.4990000000000001</v>
      </c>
      <c r="AU2549" s="208">
        <v>0.745</v>
      </c>
      <c r="AV2549" s="208">
        <v>1.2999999999999999E-2</v>
      </c>
      <c r="AW2549" s="24"/>
      <c r="AX2549" s="24"/>
      <c r="AY2549" s="24"/>
      <c r="AZ2549" s="208">
        <v>1.2809999999999999</v>
      </c>
      <c r="BA2549" s="208">
        <v>2.0030000000000001</v>
      </c>
      <c r="BB2549" s="21">
        <f t="shared" si="323"/>
        <v>21.646000000000001</v>
      </c>
      <c r="BC2549" s="21"/>
      <c r="BD2549" s="22">
        <f t="shared" si="322"/>
        <v>29.094086021505376</v>
      </c>
      <c r="BE2549" s="21"/>
      <c r="BG2549" s="10"/>
      <c r="BH2549" s="21">
        <f t="shared" si="324"/>
        <v>0</v>
      </c>
      <c r="BI2549" s="22">
        <f t="shared" si="324"/>
        <v>2.1645999999999999E-2</v>
      </c>
      <c r="BJ2549" s="21"/>
      <c r="BK2549" s="21">
        <v>0</v>
      </c>
      <c r="BL2549" s="22">
        <v>6.4937999999999996E-2</v>
      </c>
      <c r="BM2549" s="21"/>
      <c r="BN2549" s="21">
        <f t="shared" si="307"/>
        <v>0</v>
      </c>
      <c r="BO2549" s="22">
        <f t="shared" si="307"/>
        <v>0.25975199999999998</v>
      </c>
      <c r="BP2549" s="21">
        <f t="shared" si="307"/>
        <v>0</v>
      </c>
    </row>
    <row r="2550" spans="1:68" ht="11.1" hidden="1" customHeight="1" outlineLevel="1" collapsed="1" x14ac:dyDescent="0.2">
      <c r="A2550" s="10"/>
      <c r="B2550" s="18"/>
      <c r="C2550" s="18"/>
      <c r="D2550" s="18"/>
      <c r="E2550" s="19" t="s">
        <v>2266</v>
      </c>
      <c r="F2550" s="209">
        <v>21.074999999999999</v>
      </c>
      <c r="G2550" s="209">
        <v>14.5</v>
      </c>
      <c r="H2550" s="209">
        <v>9.5129999999999999</v>
      </c>
      <c r="I2550" s="240">
        <v>7.65</v>
      </c>
      <c r="J2550" s="240"/>
      <c r="K2550" s="209">
        <v>3.3610000000000002</v>
      </c>
      <c r="L2550" s="20"/>
      <c r="M2550" s="20"/>
      <c r="N2550" s="20"/>
      <c r="O2550" s="209">
        <v>2.734</v>
      </c>
      <c r="P2550" s="209">
        <v>6.33</v>
      </c>
      <c r="Q2550" s="209">
        <v>11.787000000000001</v>
      </c>
      <c r="R2550" s="209">
        <v>14.427</v>
      </c>
      <c r="S2550" s="209">
        <v>17.478999999999999</v>
      </c>
      <c r="T2550" s="209">
        <v>20.434999999999999</v>
      </c>
      <c r="U2550" s="209">
        <v>9.7260000000000009</v>
      </c>
      <c r="V2550" s="209">
        <v>6.5209999999999999</v>
      </c>
      <c r="W2550" s="209">
        <v>2.585</v>
      </c>
      <c r="X2550" s="209">
        <v>0.11</v>
      </c>
      <c r="Y2550" s="20"/>
      <c r="Z2550" s="20"/>
      <c r="AA2550" s="20"/>
      <c r="AB2550" s="209">
        <v>5.77</v>
      </c>
      <c r="AC2550" s="209">
        <v>13.132</v>
      </c>
      <c r="AD2550" s="209">
        <v>16.782</v>
      </c>
      <c r="AE2550" s="209">
        <v>22.2</v>
      </c>
      <c r="AF2550" s="209">
        <v>18.05</v>
      </c>
      <c r="AG2550" s="209">
        <v>9.5779999999999994</v>
      </c>
      <c r="AH2550" s="209">
        <v>5.8739999999999997</v>
      </c>
      <c r="AI2550" s="209">
        <v>3.6120000000000001</v>
      </c>
      <c r="AJ2550" s="20"/>
      <c r="AK2550" s="20"/>
      <c r="AL2550" s="20"/>
      <c r="AM2550" s="209">
        <v>2.4769999999999999</v>
      </c>
      <c r="AN2550" s="209">
        <v>7.4260000000000002</v>
      </c>
      <c r="AO2550" s="209">
        <v>13.395</v>
      </c>
      <c r="AP2550" s="209">
        <v>19.164000000000001</v>
      </c>
      <c r="AQ2550" s="209">
        <v>19.986000000000001</v>
      </c>
      <c r="AR2550" s="209">
        <v>18.402999999999999</v>
      </c>
      <c r="AS2550" s="209">
        <v>12.242000000000001</v>
      </c>
      <c r="AT2550" s="209">
        <v>7.5880000000000001</v>
      </c>
      <c r="AU2550" s="209">
        <v>3.46</v>
      </c>
      <c r="AV2550" s="209">
        <v>0.86499999999999999</v>
      </c>
      <c r="AW2550" s="20"/>
      <c r="AX2550" s="20"/>
      <c r="AY2550" s="209">
        <v>1.2250000000000001</v>
      </c>
      <c r="AZ2550" s="209">
        <v>6.5819999999999999</v>
      </c>
      <c r="BA2550" s="209">
        <v>13.069000000000001</v>
      </c>
      <c r="BB2550" s="21">
        <f t="shared" si="323"/>
        <v>22.2</v>
      </c>
      <c r="BC2550" s="21">
        <f>BF2550</f>
        <v>47.09</v>
      </c>
      <c r="BD2550" s="22">
        <f t="shared" si="322"/>
        <v>29.838709677419352</v>
      </c>
      <c r="BE2550" s="21">
        <f>BC2550-BD2550</f>
        <v>17.251290322580651</v>
      </c>
      <c r="BF2550" s="2">
        <v>47.09</v>
      </c>
      <c r="BG2550" s="10">
        <v>5</v>
      </c>
      <c r="BH2550" s="21">
        <f t="shared" si="324"/>
        <v>3.5034959999999997E-2</v>
      </c>
      <c r="BI2550" s="22">
        <f t="shared" si="324"/>
        <v>2.2199999999999998E-2</v>
      </c>
      <c r="BJ2550" s="21">
        <f>BH2550-BI2550</f>
        <v>1.2834959999999999E-2</v>
      </c>
      <c r="BK2550" s="21">
        <v>0.10510487999999998</v>
      </c>
      <c r="BL2550" s="22">
        <v>6.6599999999999993E-2</v>
      </c>
      <c r="BM2550" s="21">
        <v>3.8504879999999991E-2</v>
      </c>
      <c r="BN2550" s="21">
        <f t="shared" si="307"/>
        <v>0.42041951999999994</v>
      </c>
      <c r="BO2550" s="22">
        <f t="shared" si="307"/>
        <v>0.26639999999999997</v>
      </c>
      <c r="BP2550" s="21">
        <f t="shared" si="307"/>
        <v>0.15401951999999997</v>
      </c>
    </row>
    <row r="2551" spans="1:68" ht="11.1" hidden="1" customHeight="1" outlineLevel="2" x14ac:dyDescent="0.2">
      <c r="A2551" s="10"/>
      <c r="B2551" s="18"/>
      <c r="C2551" s="18"/>
      <c r="D2551" s="18"/>
      <c r="E2551" s="23" t="s">
        <v>2267</v>
      </c>
      <c r="F2551" s="208">
        <v>21.074999999999999</v>
      </c>
      <c r="G2551" s="208">
        <v>14.5</v>
      </c>
      <c r="H2551" s="208">
        <v>9.5129999999999999</v>
      </c>
      <c r="I2551" s="239">
        <v>7.65</v>
      </c>
      <c r="J2551" s="239"/>
      <c r="K2551" s="208">
        <v>3.3610000000000002</v>
      </c>
      <c r="L2551" s="24"/>
      <c r="M2551" s="24"/>
      <c r="N2551" s="24"/>
      <c r="O2551" s="208">
        <v>2.734</v>
      </c>
      <c r="P2551" s="208">
        <v>6.33</v>
      </c>
      <c r="Q2551" s="208">
        <v>11.787000000000001</v>
      </c>
      <c r="R2551" s="208">
        <v>14.427</v>
      </c>
      <c r="S2551" s="208">
        <v>17.478999999999999</v>
      </c>
      <c r="T2551" s="208">
        <v>20.434999999999999</v>
      </c>
      <c r="U2551" s="208">
        <v>9.7260000000000009</v>
      </c>
      <c r="V2551" s="208">
        <v>6.5209999999999999</v>
      </c>
      <c r="W2551" s="208">
        <v>2.585</v>
      </c>
      <c r="X2551" s="208">
        <v>0.11</v>
      </c>
      <c r="Y2551" s="24"/>
      <c r="Z2551" s="24"/>
      <c r="AA2551" s="24"/>
      <c r="AB2551" s="208">
        <v>5.77</v>
      </c>
      <c r="AC2551" s="208">
        <v>13.132</v>
      </c>
      <c r="AD2551" s="208">
        <v>16.782</v>
      </c>
      <c r="AE2551" s="208">
        <v>22.2</v>
      </c>
      <c r="AF2551" s="208">
        <v>18.05</v>
      </c>
      <c r="AG2551" s="208">
        <v>9.5779999999999994</v>
      </c>
      <c r="AH2551" s="208">
        <v>5.8739999999999997</v>
      </c>
      <c r="AI2551" s="208">
        <v>3.6120000000000001</v>
      </c>
      <c r="AJ2551" s="24"/>
      <c r="AK2551" s="24"/>
      <c r="AL2551" s="24"/>
      <c r="AM2551" s="208">
        <v>2.4769999999999999</v>
      </c>
      <c r="AN2551" s="208">
        <v>7.4260000000000002</v>
      </c>
      <c r="AO2551" s="208">
        <v>13.395</v>
      </c>
      <c r="AP2551" s="208">
        <v>19.164000000000001</v>
      </c>
      <c r="AQ2551" s="208">
        <v>19.986000000000001</v>
      </c>
      <c r="AR2551" s="208">
        <v>18.402999999999999</v>
      </c>
      <c r="AS2551" s="208">
        <v>12.242000000000001</v>
      </c>
      <c r="AT2551" s="208">
        <v>7.5880000000000001</v>
      </c>
      <c r="AU2551" s="208">
        <v>3.46</v>
      </c>
      <c r="AV2551" s="208">
        <v>0.86499999999999999</v>
      </c>
      <c r="AW2551" s="24"/>
      <c r="AX2551" s="24"/>
      <c r="AY2551" s="208">
        <v>1.2250000000000001</v>
      </c>
      <c r="AZ2551" s="208">
        <v>6.5819999999999999</v>
      </c>
      <c r="BA2551" s="208">
        <v>13.069000000000001</v>
      </c>
      <c r="BB2551" s="21">
        <f t="shared" si="323"/>
        <v>22.2</v>
      </c>
      <c r="BC2551" s="21"/>
      <c r="BD2551" s="22">
        <f t="shared" si="322"/>
        <v>29.838709677419352</v>
      </c>
      <c r="BE2551" s="21"/>
      <c r="BG2551" s="10"/>
      <c r="BH2551" s="21">
        <f t="shared" si="324"/>
        <v>0</v>
      </c>
      <c r="BI2551" s="22">
        <f t="shared" si="324"/>
        <v>2.2199999999999998E-2</v>
      </c>
      <c r="BJ2551" s="21"/>
      <c r="BK2551" s="21">
        <v>0</v>
      </c>
      <c r="BL2551" s="22">
        <v>6.6599999999999993E-2</v>
      </c>
      <c r="BM2551" s="21"/>
      <c r="BN2551" s="21">
        <f t="shared" si="307"/>
        <v>0</v>
      </c>
      <c r="BO2551" s="22">
        <f t="shared" si="307"/>
        <v>0.26639999999999997</v>
      </c>
      <c r="BP2551" s="21">
        <f t="shared" si="307"/>
        <v>0</v>
      </c>
    </row>
    <row r="2552" spans="1:68" ht="11.1" hidden="1" customHeight="1" outlineLevel="1" collapsed="1" x14ac:dyDescent="0.2">
      <c r="A2552" s="10"/>
      <c r="B2552" s="18"/>
      <c r="C2552" s="18"/>
      <c r="D2552" s="18"/>
      <c r="E2552" s="19" t="s">
        <v>2268</v>
      </c>
      <c r="F2552" s="209">
        <v>1.8069999999999999</v>
      </c>
      <c r="G2552" s="209">
        <v>2.4340000000000002</v>
      </c>
      <c r="H2552" s="209">
        <v>2.294</v>
      </c>
      <c r="I2552" s="240">
        <v>1.768</v>
      </c>
      <c r="J2552" s="240"/>
      <c r="K2552" s="209">
        <v>7.6999999999999999E-2</v>
      </c>
      <c r="L2552" s="20"/>
      <c r="M2552" s="20"/>
      <c r="N2552" s="20"/>
      <c r="O2552" s="209">
        <v>0.124</v>
      </c>
      <c r="P2552" s="209">
        <v>1.2709999999999999</v>
      </c>
      <c r="Q2552" s="209">
        <v>3.2109999999999999</v>
      </c>
      <c r="R2552" s="209">
        <v>3.024</v>
      </c>
      <c r="S2552" s="209">
        <v>2.544</v>
      </c>
      <c r="T2552" s="209">
        <v>2.173</v>
      </c>
      <c r="U2552" s="209">
        <v>2.851</v>
      </c>
      <c r="V2552" s="209">
        <v>0.97</v>
      </c>
      <c r="W2552" s="209">
        <v>1.4E-2</v>
      </c>
      <c r="X2552" s="20"/>
      <c r="Y2552" s="20"/>
      <c r="Z2552" s="20"/>
      <c r="AA2552" s="20"/>
      <c r="AB2552" s="209">
        <v>0.755</v>
      </c>
      <c r="AC2552" s="209">
        <v>2.056</v>
      </c>
      <c r="AD2552" s="209">
        <v>1.837</v>
      </c>
      <c r="AE2552" s="209">
        <v>1.895</v>
      </c>
      <c r="AF2552" s="209">
        <v>1.633</v>
      </c>
      <c r="AG2552" s="209">
        <v>2.052</v>
      </c>
      <c r="AH2552" s="209">
        <v>1.0669999999999999</v>
      </c>
      <c r="AI2552" s="209">
        <v>0.02</v>
      </c>
      <c r="AJ2552" s="20"/>
      <c r="AK2552" s="20"/>
      <c r="AL2552" s="20"/>
      <c r="AM2552" s="20"/>
      <c r="AN2552" s="209">
        <v>0.46400000000000002</v>
      </c>
      <c r="AO2552" s="209">
        <v>2.0630000000000002</v>
      </c>
      <c r="AP2552" s="209">
        <v>0.84299999999999997</v>
      </c>
      <c r="AQ2552" s="209">
        <v>1.0629999999999999</v>
      </c>
      <c r="AR2552" s="209">
        <v>1.054</v>
      </c>
      <c r="AS2552" s="209">
        <v>1.369</v>
      </c>
      <c r="AT2552" s="209">
        <v>0.252</v>
      </c>
      <c r="AU2552" s="20"/>
      <c r="AV2552" s="20"/>
      <c r="AW2552" s="20"/>
      <c r="AX2552" s="20"/>
      <c r="AY2552" s="209">
        <v>0.01</v>
      </c>
      <c r="AZ2552" s="209">
        <v>2.3E-2</v>
      </c>
      <c r="BA2552" s="209">
        <v>1.2509999999999999</v>
      </c>
      <c r="BB2552" s="21">
        <f t="shared" si="323"/>
        <v>3.2109999999999999</v>
      </c>
      <c r="BC2552" s="21">
        <f>BF2552</f>
        <v>4.43</v>
      </c>
      <c r="BD2552" s="22">
        <f t="shared" si="322"/>
        <v>4.315860215053763</v>
      </c>
      <c r="BE2552" s="21">
        <f>BC2552-BD2552</f>
        <v>0.11413978494623667</v>
      </c>
      <c r="BF2552" s="2">
        <v>4.43</v>
      </c>
      <c r="BG2552" s="10">
        <v>6</v>
      </c>
      <c r="BH2552" s="21">
        <f t="shared" si="324"/>
        <v>3.2959199999999995E-3</v>
      </c>
      <c r="BI2552" s="22">
        <f t="shared" si="324"/>
        <v>3.2109999999999994E-3</v>
      </c>
      <c r="BJ2552" s="21">
        <f>BH2552-BI2552</f>
        <v>8.4920000000000048E-5</v>
      </c>
      <c r="BK2552" s="21">
        <v>9.8877599999999989E-3</v>
      </c>
      <c r="BL2552" s="22">
        <v>9.6329999999999992E-3</v>
      </c>
      <c r="BM2552" s="21">
        <v>2.5475999999999971E-4</v>
      </c>
      <c r="BN2552" s="21">
        <f t="shared" si="307"/>
        <v>3.9551039999999996E-2</v>
      </c>
      <c r="BO2552" s="22">
        <f t="shared" si="307"/>
        <v>3.8531999999999997E-2</v>
      </c>
      <c r="BP2552" s="21">
        <f t="shared" si="307"/>
        <v>1.0190399999999988E-3</v>
      </c>
    </row>
    <row r="2553" spans="1:68" ht="11.1" hidden="1" customHeight="1" outlineLevel="2" x14ac:dyDescent="0.2">
      <c r="A2553" s="10"/>
      <c r="B2553" s="18"/>
      <c r="C2553" s="18"/>
      <c r="D2553" s="18"/>
      <c r="E2553" s="23" t="s">
        <v>2269</v>
      </c>
      <c r="F2553" s="208">
        <v>1.8069999999999999</v>
      </c>
      <c r="G2553" s="208">
        <v>2.4340000000000002</v>
      </c>
      <c r="H2553" s="208">
        <v>2.294</v>
      </c>
      <c r="I2553" s="239">
        <v>1.768</v>
      </c>
      <c r="J2553" s="239"/>
      <c r="K2553" s="208">
        <v>7.6999999999999999E-2</v>
      </c>
      <c r="L2553" s="24"/>
      <c r="M2553" s="24"/>
      <c r="N2553" s="24"/>
      <c r="O2553" s="208">
        <v>0.124</v>
      </c>
      <c r="P2553" s="208">
        <v>1.2709999999999999</v>
      </c>
      <c r="Q2553" s="208">
        <v>3.2109999999999999</v>
      </c>
      <c r="R2553" s="208">
        <v>3.024</v>
      </c>
      <c r="S2553" s="208">
        <v>2.544</v>
      </c>
      <c r="T2553" s="208">
        <v>2.173</v>
      </c>
      <c r="U2553" s="208">
        <v>2.851</v>
      </c>
      <c r="V2553" s="208">
        <v>0.97</v>
      </c>
      <c r="W2553" s="208">
        <v>1.4E-2</v>
      </c>
      <c r="X2553" s="24"/>
      <c r="Y2553" s="24"/>
      <c r="Z2553" s="24"/>
      <c r="AA2553" s="24"/>
      <c r="AB2553" s="208">
        <v>0.755</v>
      </c>
      <c r="AC2553" s="208">
        <v>2.056</v>
      </c>
      <c r="AD2553" s="208">
        <v>1.837</v>
      </c>
      <c r="AE2553" s="208">
        <v>1.895</v>
      </c>
      <c r="AF2553" s="208">
        <v>1.633</v>
      </c>
      <c r="AG2553" s="208">
        <v>2.052</v>
      </c>
      <c r="AH2553" s="208">
        <v>1.0669999999999999</v>
      </c>
      <c r="AI2553" s="208">
        <v>0.02</v>
      </c>
      <c r="AJ2553" s="24"/>
      <c r="AK2553" s="24"/>
      <c r="AL2553" s="24"/>
      <c r="AM2553" s="24"/>
      <c r="AN2553" s="208">
        <v>0.46400000000000002</v>
      </c>
      <c r="AO2553" s="208">
        <v>2.0630000000000002</v>
      </c>
      <c r="AP2553" s="208">
        <v>0.84299999999999997</v>
      </c>
      <c r="AQ2553" s="208">
        <v>1.0629999999999999</v>
      </c>
      <c r="AR2553" s="208">
        <v>1.054</v>
      </c>
      <c r="AS2553" s="208">
        <v>1.369</v>
      </c>
      <c r="AT2553" s="208">
        <v>0.252</v>
      </c>
      <c r="AU2553" s="24"/>
      <c r="AV2553" s="24"/>
      <c r="AW2553" s="24"/>
      <c r="AX2553" s="24"/>
      <c r="AY2553" s="208">
        <v>0.01</v>
      </c>
      <c r="AZ2553" s="208">
        <v>2.3E-2</v>
      </c>
      <c r="BA2553" s="208">
        <v>1.2509999999999999</v>
      </c>
      <c r="BB2553" s="21">
        <f t="shared" si="323"/>
        <v>3.2109999999999999</v>
      </c>
      <c r="BC2553" s="21"/>
      <c r="BD2553" s="22">
        <f t="shared" si="322"/>
        <v>4.315860215053763</v>
      </c>
      <c r="BE2553" s="21"/>
      <c r="BG2553" s="10"/>
      <c r="BH2553" s="21">
        <f t="shared" si="324"/>
        <v>0</v>
      </c>
      <c r="BI2553" s="22">
        <f t="shared" si="324"/>
        <v>3.2109999999999994E-3</v>
      </c>
      <c r="BJ2553" s="21"/>
      <c r="BK2553" s="21">
        <v>0</v>
      </c>
      <c r="BL2553" s="22">
        <v>9.6329999999999992E-3</v>
      </c>
      <c r="BM2553" s="21"/>
      <c r="BN2553" s="21">
        <f t="shared" si="307"/>
        <v>0</v>
      </c>
      <c r="BO2553" s="22">
        <f t="shared" si="307"/>
        <v>3.8531999999999997E-2</v>
      </c>
      <c r="BP2553" s="21">
        <f t="shared" si="307"/>
        <v>0</v>
      </c>
    </row>
    <row r="2554" spans="1:68" ht="11.1" hidden="1" customHeight="1" outlineLevel="1" collapsed="1" x14ac:dyDescent="0.2">
      <c r="A2554" s="10"/>
      <c r="B2554" s="18"/>
      <c r="C2554" s="18"/>
      <c r="D2554" s="18"/>
      <c r="E2554" s="19" t="s">
        <v>2270</v>
      </c>
      <c r="F2554" s="209">
        <v>10.35</v>
      </c>
      <c r="G2554" s="209">
        <v>10.026999999999999</v>
      </c>
      <c r="H2554" s="209">
        <v>6.1180000000000003</v>
      </c>
      <c r="I2554" s="240">
        <v>4.6399999999999997</v>
      </c>
      <c r="J2554" s="240"/>
      <c r="K2554" s="20"/>
      <c r="L2554" s="209">
        <v>1.9419999999999999</v>
      </c>
      <c r="M2554" s="20"/>
      <c r="N2554" s="20"/>
      <c r="O2554" s="20"/>
      <c r="P2554" s="209">
        <v>3.3</v>
      </c>
      <c r="Q2554" s="209">
        <v>6.9790000000000001</v>
      </c>
      <c r="R2554" s="209">
        <v>17.126999999999999</v>
      </c>
      <c r="S2554" s="209">
        <v>7.8449999999999998</v>
      </c>
      <c r="T2554" s="209">
        <v>6.8579999999999997</v>
      </c>
      <c r="U2554" s="209">
        <v>5.1779999999999999</v>
      </c>
      <c r="V2554" s="209">
        <v>3.2240000000000002</v>
      </c>
      <c r="W2554" s="209">
        <v>0.373</v>
      </c>
      <c r="X2554" s="20"/>
      <c r="Y2554" s="20"/>
      <c r="Z2554" s="20"/>
      <c r="AA2554" s="20"/>
      <c r="AB2554" s="20"/>
      <c r="AC2554" s="209">
        <v>15.5</v>
      </c>
      <c r="AD2554" s="209">
        <v>9.0980000000000008</v>
      </c>
      <c r="AE2554" s="209">
        <v>8.3789999999999996</v>
      </c>
      <c r="AF2554" s="209">
        <v>7.1050000000000004</v>
      </c>
      <c r="AG2554" s="209">
        <v>3.081</v>
      </c>
      <c r="AH2554" s="209">
        <v>2.81</v>
      </c>
      <c r="AI2554" s="209">
        <v>1.6040000000000001</v>
      </c>
      <c r="AJ2554" s="20"/>
      <c r="AK2554" s="20"/>
      <c r="AL2554" s="20"/>
      <c r="AM2554" s="20"/>
      <c r="AN2554" s="209">
        <v>1.1919999999999999</v>
      </c>
      <c r="AO2554" s="209">
        <v>2.3130000000000002</v>
      </c>
      <c r="AP2554" s="209">
        <v>2.23</v>
      </c>
      <c r="AQ2554" s="209">
        <v>8.1449999999999996</v>
      </c>
      <c r="AR2554" s="209">
        <v>6.97</v>
      </c>
      <c r="AS2554" s="209">
        <v>4.47</v>
      </c>
      <c r="AT2554" s="209">
        <v>2.2349999999999999</v>
      </c>
      <c r="AU2554" s="209">
        <v>1.254</v>
      </c>
      <c r="AV2554" s="209">
        <v>7.0999999999999994E-2</v>
      </c>
      <c r="AW2554" s="20"/>
      <c r="AX2554" s="20"/>
      <c r="AY2554" s="20"/>
      <c r="AZ2554" s="209">
        <v>1.2450000000000001</v>
      </c>
      <c r="BA2554" s="209">
        <v>3.7429999999999999</v>
      </c>
      <c r="BB2554" s="21">
        <f>BB2555+BB2556+BB2557+BB2558</f>
        <v>32.170999999999999</v>
      </c>
      <c r="BC2554" s="21">
        <f>BD2554</f>
        <v>43.240591397849464</v>
      </c>
      <c r="BD2554" s="22">
        <f t="shared" si="322"/>
        <v>43.240591397849464</v>
      </c>
      <c r="BE2554" s="21">
        <f>BC2554-BD2554</f>
        <v>0</v>
      </c>
      <c r="BF2554" s="2">
        <v>15.95</v>
      </c>
      <c r="BG2554" s="10">
        <v>6</v>
      </c>
      <c r="BH2554" s="21">
        <f t="shared" si="324"/>
        <v>3.2170999999999998E-2</v>
      </c>
      <c r="BI2554" s="22">
        <f t="shared" si="324"/>
        <v>3.2170999999999998E-2</v>
      </c>
      <c r="BJ2554" s="21">
        <f>BH2554-BI2554</f>
        <v>0</v>
      </c>
      <c r="BK2554" s="21">
        <v>7.7133000000000007E-2</v>
      </c>
      <c r="BL2554" s="22">
        <v>7.7133000000000007E-2</v>
      </c>
      <c r="BM2554" s="21">
        <v>0</v>
      </c>
      <c r="BN2554" s="21">
        <f t="shared" si="307"/>
        <v>0.30853200000000003</v>
      </c>
      <c r="BO2554" s="22">
        <f t="shared" si="307"/>
        <v>0.30853200000000003</v>
      </c>
      <c r="BP2554" s="21">
        <f t="shared" si="307"/>
        <v>0</v>
      </c>
    </row>
    <row r="2555" spans="1:68" ht="11.1" hidden="1" customHeight="1" outlineLevel="2" x14ac:dyDescent="0.2">
      <c r="A2555" s="10"/>
      <c r="B2555" s="18"/>
      <c r="C2555" s="18"/>
      <c r="D2555" s="18"/>
      <c r="E2555" s="23" t="s">
        <v>2271</v>
      </c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  <c r="V2555" s="24"/>
      <c r="W2555" s="24"/>
      <c r="X2555" s="24"/>
      <c r="Y2555" s="24"/>
      <c r="Z2555" s="24"/>
      <c r="AA2555" s="24"/>
      <c r="AB2555" s="24"/>
      <c r="AC2555" s="208">
        <v>14.448</v>
      </c>
      <c r="AD2555" s="208">
        <v>2.4300000000000002</v>
      </c>
      <c r="AE2555" s="208">
        <v>3.2290000000000001</v>
      </c>
      <c r="AF2555" s="208">
        <v>3.0009999999999999</v>
      </c>
      <c r="AG2555" s="208">
        <v>1.123</v>
      </c>
      <c r="AH2555" s="208">
        <v>0.85399999999999998</v>
      </c>
      <c r="AI2555" s="208">
        <v>0.60899999999999999</v>
      </c>
      <c r="AJ2555" s="24"/>
      <c r="AK2555" s="24"/>
      <c r="AL2555" s="24"/>
      <c r="AM2555" s="24"/>
      <c r="AN2555" s="208">
        <v>1.1919999999999999</v>
      </c>
      <c r="AO2555" s="208">
        <v>2.3130000000000002</v>
      </c>
      <c r="AP2555" s="208">
        <v>2.23</v>
      </c>
      <c r="AQ2555" s="208">
        <v>3.55</v>
      </c>
      <c r="AR2555" s="208">
        <v>3.319</v>
      </c>
      <c r="AS2555" s="208">
        <v>2.1429999999999998</v>
      </c>
      <c r="AT2555" s="208">
        <v>0.96099999999999997</v>
      </c>
      <c r="AU2555" s="208">
        <v>0.51500000000000001</v>
      </c>
      <c r="AV2555" s="208">
        <v>3.9E-2</v>
      </c>
      <c r="AW2555" s="24"/>
      <c r="AX2555" s="24"/>
      <c r="AY2555" s="24"/>
      <c r="AZ2555" s="208">
        <v>1.2450000000000001</v>
      </c>
      <c r="BA2555" s="208">
        <v>1.7430000000000001</v>
      </c>
      <c r="BB2555" s="21">
        <f t="shared" si="323"/>
        <v>14.448</v>
      </c>
      <c r="BC2555" s="21"/>
      <c r="BD2555" s="22">
        <f t="shared" si="322"/>
        <v>19.419354838709676</v>
      </c>
      <c r="BE2555" s="21"/>
      <c r="BG2555" s="10"/>
      <c r="BH2555" s="21">
        <f t="shared" si="324"/>
        <v>0</v>
      </c>
      <c r="BI2555" s="22">
        <f t="shared" si="324"/>
        <v>1.4447999999999999E-2</v>
      </c>
      <c r="BJ2555" s="21"/>
      <c r="BK2555" s="21">
        <v>0</v>
      </c>
      <c r="BL2555" s="22">
        <v>4.3343999999999994E-2</v>
      </c>
      <c r="BM2555" s="21"/>
      <c r="BN2555" s="21">
        <f t="shared" si="307"/>
        <v>0</v>
      </c>
      <c r="BO2555" s="22">
        <f t="shared" si="307"/>
        <v>0.17337599999999997</v>
      </c>
      <c r="BP2555" s="21">
        <f t="shared" si="307"/>
        <v>0</v>
      </c>
    </row>
    <row r="2556" spans="1:68" ht="11.1" hidden="1" customHeight="1" outlineLevel="2" x14ac:dyDescent="0.2">
      <c r="A2556" s="10"/>
      <c r="B2556" s="18"/>
      <c r="C2556" s="18"/>
      <c r="D2556" s="18"/>
      <c r="E2556" s="23" t="s">
        <v>2272</v>
      </c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  <c r="V2556" s="24"/>
      <c r="W2556" s="24"/>
      <c r="X2556" s="24"/>
      <c r="Y2556" s="24"/>
      <c r="Z2556" s="24"/>
      <c r="AA2556" s="24"/>
      <c r="AB2556" s="24"/>
      <c r="AC2556" s="208">
        <v>1.052</v>
      </c>
      <c r="AD2556" s="208">
        <v>6.6680000000000001</v>
      </c>
      <c r="AE2556" s="208">
        <v>5.15</v>
      </c>
      <c r="AF2556" s="208">
        <v>4.1040000000000001</v>
      </c>
      <c r="AG2556" s="208">
        <v>1.958</v>
      </c>
      <c r="AH2556" s="208">
        <v>1.956</v>
      </c>
      <c r="AI2556" s="208">
        <v>0.995</v>
      </c>
      <c r="AJ2556" s="24"/>
      <c r="AK2556" s="24"/>
      <c r="AL2556" s="24"/>
      <c r="AM2556" s="24"/>
      <c r="AN2556" s="24"/>
      <c r="AO2556" s="24"/>
      <c r="AP2556" s="24"/>
      <c r="AQ2556" s="24"/>
      <c r="AR2556" s="24"/>
      <c r="AS2556" s="24"/>
      <c r="AT2556" s="24"/>
      <c r="AU2556" s="24"/>
      <c r="AV2556" s="24"/>
      <c r="AW2556" s="24"/>
      <c r="AX2556" s="24"/>
      <c r="AY2556" s="24"/>
      <c r="AZ2556" s="24"/>
      <c r="BA2556" s="24"/>
      <c r="BB2556" s="21">
        <f t="shared" si="323"/>
        <v>6.6680000000000001</v>
      </c>
      <c r="BC2556" s="21"/>
      <c r="BD2556" s="22">
        <f t="shared" si="322"/>
        <v>8.9623655913978482</v>
      </c>
      <c r="BE2556" s="21"/>
      <c r="BG2556" s="10"/>
      <c r="BH2556" s="21">
        <f t="shared" si="324"/>
        <v>0</v>
      </c>
      <c r="BI2556" s="22">
        <f t="shared" si="324"/>
        <v>6.6679999999999994E-3</v>
      </c>
      <c r="BJ2556" s="21"/>
      <c r="BK2556" s="21">
        <v>0</v>
      </c>
      <c r="BL2556" s="22">
        <v>2.0003999999999997E-2</v>
      </c>
      <c r="BM2556" s="21"/>
      <c r="BN2556" s="21">
        <f t="shared" si="307"/>
        <v>0</v>
      </c>
      <c r="BO2556" s="22">
        <f t="shared" si="307"/>
        <v>8.001599999999999E-2</v>
      </c>
      <c r="BP2556" s="21">
        <f t="shared" si="307"/>
        <v>0</v>
      </c>
    </row>
    <row r="2557" spans="1:68" ht="11.1" hidden="1" customHeight="1" outlineLevel="2" x14ac:dyDescent="0.2">
      <c r="A2557" s="10"/>
      <c r="B2557" s="18"/>
      <c r="C2557" s="18"/>
      <c r="D2557" s="18"/>
      <c r="E2557" s="23" t="s">
        <v>2273</v>
      </c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  <c r="V2557" s="24"/>
      <c r="W2557" s="24"/>
      <c r="X2557" s="24"/>
      <c r="Y2557" s="24"/>
      <c r="Z2557" s="24"/>
      <c r="AA2557" s="24"/>
      <c r="AB2557" s="24"/>
      <c r="AC2557" s="24"/>
      <c r="AD2557" s="24"/>
      <c r="AE2557" s="24"/>
      <c r="AF2557" s="24"/>
      <c r="AG2557" s="24"/>
      <c r="AH2557" s="24"/>
      <c r="AI2557" s="24"/>
      <c r="AJ2557" s="24"/>
      <c r="AK2557" s="24"/>
      <c r="AL2557" s="24"/>
      <c r="AM2557" s="24"/>
      <c r="AN2557" s="24"/>
      <c r="AO2557" s="24"/>
      <c r="AP2557" s="24"/>
      <c r="AQ2557" s="208">
        <v>4.5949999999999998</v>
      </c>
      <c r="AR2557" s="208">
        <v>3.6509999999999998</v>
      </c>
      <c r="AS2557" s="208">
        <v>2.327</v>
      </c>
      <c r="AT2557" s="208">
        <v>1.274</v>
      </c>
      <c r="AU2557" s="208">
        <v>0.73899999999999999</v>
      </c>
      <c r="AV2557" s="208">
        <v>3.2000000000000001E-2</v>
      </c>
      <c r="AW2557" s="24"/>
      <c r="AX2557" s="24"/>
      <c r="AY2557" s="24"/>
      <c r="AZ2557" s="24"/>
      <c r="BA2557" s="208">
        <v>2</v>
      </c>
      <c r="BB2557" s="21">
        <f t="shared" si="323"/>
        <v>4.5949999999999998</v>
      </c>
      <c r="BC2557" s="21"/>
      <c r="BD2557" s="22">
        <f t="shared" si="322"/>
        <v>6.176075268817204</v>
      </c>
      <c r="BE2557" s="21"/>
      <c r="BG2557" s="10"/>
      <c r="BH2557" s="21">
        <f t="shared" si="324"/>
        <v>0</v>
      </c>
      <c r="BI2557" s="22">
        <f t="shared" si="324"/>
        <v>4.5950000000000001E-3</v>
      </c>
      <c r="BJ2557" s="21"/>
      <c r="BK2557" s="21">
        <v>0</v>
      </c>
      <c r="BL2557" s="22">
        <v>1.3785E-2</v>
      </c>
      <c r="BM2557" s="21"/>
      <c r="BN2557" s="21">
        <f t="shared" si="307"/>
        <v>0</v>
      </c>
      <c r="BO2557" s="22">
        <f t="shared" si="307"/>
        <v>5.5140000000000002E-2</v>
      </c>
      <c r="BP2557" s="21">
        <f t="shared" si="307"/>
        <v>0</v>
      </c>
    </row>
    <row r="2558" spans="1:68" ht="11.1" hidden="1" customHeight="1" outlineLevel="2" x14ac:dyDescent="0.25">
      <c r="A2558" s="10"/>
      <c r="B2558" s="18"/>
      <c r="C2558" s="18"/>
      <c r="D2558" s="18"/>
      <c r="E2558" s="23" t="s">
        <v>2274</v>
      </c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4"/>
      <c r="X2558" s="24"/>
      <c r="Y2558" s="24"/>
      <c r="Z2558" s="24"/>
      <c r="AA2558" s="24"/>
      <c r="AB2558" s="24"/>
      <c r="AC2558" s="24"/>
      <c r="AD2558" s="24"/>
      <c r="AE2558" s="24"/>
      <c r="AF2558" s="24"/>
      <c r="AG2558" s="24"/>
      <c r="AH2558" s="24"/>
      <c r="AI2558" s="24"/>
      <c r="AJ2558" s="24"/>
      <c r="AK2558" s="24"/>
      <c r="AL2558" s="24"/>
      <c r="AM2558" s="24"/>
      <c r="AN2558" s="24"/>
      <c r="AO2558" s="24"/>
      <c r="AP2558" s="24"/>
      <c r="AQ2558" s="208"/>
      <c r="AR2558" s="208"/>
      <c r="AS2558" s="208"/>
      <c r="AT2558" s="208"/>
      <c r="AU2558" s="208"/>
      <c r="AV2558" s="208"/>
      <c r="AW2558" s="24"/>
      <c r="AX2558" s="24"/>
      <c r="AY2558" s="24"/>
      <c r="AZ2558" s="24"/>
      <c r="BA2558" s="59">
        <v>6.46</v>
      </c>
      <c r="BB2558" s="59">
        <v>6.46</v>
      </c>
      <c r="BC2558" s="21"/>
      <c r="BD2558" s="22">
        <f t="shared" si="322"/>
        <v>8.6827956989247301</v>
      </c>
      <c r="BE2558" s="21"/>
      <c r="BG2558" s="10"/>
      <c r="BH2558" s="21">
        <f t="shared" si="324"/>
        <v>0</v>
      </c>
      <c r="BI2558" s="22">
        <f t="shared" si="324"/>
        <v>6.4599999999999996E-3</v>
      </c>
      <c r="BJ2558" s="21"/>
      <c r="BK2558" s="21"/>
      <c r="BL2558" s="22"/>
      <c r="BM2558" s="21"/>
      <c r="BN2558" s="21"/>
      <c r="BO2558" s="22"/>
      <c r="BP2558" s="21"/>
    </row>
    <row r="2559" spans="1:68" ht="21.95" hidden="1" customHeight="1" outlineLevel="1" collapsed="1" x14ac:dyDescent="0.2">
      <c r="A2559" s="10"/>
      <c r="B2559" s="18"/>
      <c r="C2559" s="18"/>
      <c r="D2559" s="18"/>
      <c r="E2559" s="19" t="s">
        <v>168</v>
      </c>
      <c r="F2559" s="209">
        <v>6.2030000000000003</v>
      </c>
      <c r="G2559" s="209">
        <v>6.8440000000000003</v>
      </c>
      <c r="H2559" s="209">
        <v>3.81</v>
      </c>
      <c r="I2559" s="240">
        <v>3.141</v>
      </c>
      <c r="J2559" s="240"/>
      <c r="K2559" s="209">
        <v>1.667</v>
      </c>
      <c r="L2559" s="209">
        <v>0.28399999999999997</v>
      </c>
      <c r="M2559" s="20"/>
      <c r="N2559" s="20"/>
      <c r="O2559" s="209">
        <v>0.45700000000000002</v>
      </c>
      <c r="P2559" s="209">
        <v>2.3170000000000002</v>
      </c>
      <c r="Q2559" s="209">
        <v>4.1849999999999996</v>
      </c>
      <c r="R2559" s="209">
        <v>5.3739999999999997</v>
      </c>
      <c r="S2559" s="209">
        <v>6.1890000000000001</v>
      </c>
      <c r="T2559" s="209">
        <v>6.6779999999999999</v>
      </c>
      <c r="U2559" s="209">
        <v>4.1040000000000001</v>
      </c>
      <c r="V2559" s="209">
        <v>2.415</v>
      </c>
      <c r="W2559" s="209">
        <v>1.202</v>
      </c>
      <c r="X2559" s="209">
        <v>0.91200000000000003</v>
      </c>
      <c r="Y2559" s="209">
        <v>0.04</v>
      </c>
      <c r="Z2559" s="20"/>
      <c r="AA2559" s="20"/>
      <c r="AB2559" s="209">
        <v>2.2829999999999999</v>
      </c>
      <c r="AC2559" s="209">
        <v>4.3070000000000004</v>
      </c>
      <c r="AD2559" s="209">
        <v>5.7640000000000002</v>
      </c>
      <c r="AE2559" s="209">
        <v>7.149</v>
      </c>
      <c r="AF2559" s="209">
        <v>4.8140000000000001</v>
      </c>
      <c r="AG2559" s="209">
        <v>3.8290000000000002</v>
      </c>
      <c r="AH2559" s="209">
        <v>2.3319999999999999</v>
      </c>
      <c r="AI2559" s="209">
        <v>1.472</v>
      </c>
      <c r="AJ2559" s="209">
        <v>0.35899999999999999</v>
      </c>
      <c r="AK2559" s="20"/>
      <c r="AL2559" s="209">
        <v>0.01</v>
      </c>
      <c r="AM2559" s="209">
        <v>0.66200000000000003</v>
      </c>
      <c r="AN2559" s="209">
        <v>2.7080000000000002</v>
      </c>
      <c r="AO2559" s="209">
        <v>4.8040000000000003</v>
      </c>
      <c r="AP2559" s="209">
        <v>5.3369999999999997</v>
      </c>
      <c r="AQ2559" s="209">
        <v>6.7770000000000001</v>
      </c>
      <c r="AR2559" s="209">
        <v>5.8</v>
      </c>
      <c r="AS2559" s="209">
        <v>4.9930000000000003</v>
      </c>
      <c r="AT2559" s="209">
        <v>2.3079999999999998</v>
      </c>
      <c r="AU2559" s="209">
        <v>1.2989999999999999</v>
      </c>
      <c r="AV2559" s="209">
        <v>0.14099999999999999</v>
      </c>
      <c r="AW2559" s="20"/>
      <c r="AX2559" s="20"/>
      <c r="AY2559" s="209">
        <v>0.379</v>
      </c>
      <c r="AZ2559" s="209">
        <v>2.5830000000000002</v>
      </c>
      <c r="BA2559" s="209">
        <v>4.4729999999999999</v>
      </c>
      <c r="BB2559" s="21">
        <f>BB2560+BB2561+BB2562</f>
        <v>8.1230000000000011</v>
      </c>
      <c r="BC2559" s="21">
        <f>BD2559</f>
        <v>10.918010752688174</v>
      </c>
      <c r="BD2559" s="22">
        <f t="shared" si="322"/>
        <v>10.918010752688174</v>
      </c>
      <c r="BE2559" s="21">
        <f>BC2559-BD2559</f>
        <v>0</v>
      </c>
      <c r="BG2559" s="10">
        <v>5</v>
      </c>
      <c r="BH2559" s="21">
        <f t="shared" si="324"/>
        <v>8.1230000000000017E-3</v>
      </c>
      <c r="BI2559" s="22">
        <f t="shared" si="324"/>
        <v>8.1230000000000017E-3</v>
      </c>
      <c r="BJ2559" s="21">
        <f>BH2559-BI2559</f>
        <v>0</v>
      </c>
      <c r="BK2559" s="21">
        <v>2.4369000000000005E-2</v>
      </c>
      <c r="BL2559" s="22">
        <v>2.4369000000000005E-2</v>
      </c>
      <c r="BM2559" s="21">
        <v>0</v>
      </c>
      <c r="BN2559" s="21">
        <f t="shared" si="307"/>
        <v>9.7476000000000021E-2</v>
      </c>
      <c r="BO2559" s="22">
        <f t="shared" si="307"/>
        <v>9.7476000000000021E-2</v>
      </c>
      <c r="BP2559" s="21">
        <f t="shared" si="307"/>
        <v>0</v>
      </c>
    </row>
    <row r="2560" spans="1:68" ht="11.1" hidden="1" customHeight="1" outlineLevel="2" x14ac:dyDescent="0.2">
      <c r="A2560" s="10"/>
      <c r="B2560" s="18"/>
      <c r="C2560" s="18"/>
      <c r="D2560" s="18"/>
      <c r="E2560" s="23" t="s">
        <v>2275</v>
      </c>
      <c r="F2560" s="208">
        <v>0.626</v>
      </c>
      <c r="G2560" s="208">
        <v>2.4740000000000002</v>
      </c>
      <c r="H2560" s="208">
        <v>0.89400000000000002</v>
      </c>
      <c r="I2560" s="239">
        <v>0.70099999999999996</v>
      </c>
      <c r="J2560" s="239"/>
      <c r="K2560" s="208">
        <v>0.372</v>
      </c>
      <c r="L2560" s="208">
        <v>8.6999999999999994E-2</v>
      </c>
      <c r="M2560" s="24"/>
      <c r="N2560" s="24"/>
      <c r="O2560" s="208">
        <v>0.23699999999999999</v>
      </c>
      <c r="P2560" s="208">
        <v>0.57699999999999996</v>
      </c>
      <c r="Q2560" s="208">
        <v>1.0469999999999999</v>
      </c>
      <c r="R2560" s="208">
        <v>1.1779999999999999</v>
      </c>
      <c r="S2560" s="208">
        <v>1.444</v>
      </c>
      <c r="T2560" s="208">
        <v>1.458</v>
      </c>
      <c r="U2560" s="208">
        <v>1.1120000000000001</v>
      </c>
      <c r="V2560" s="208">
        <v>0.57499999999999996</v>
      </c>
      <c r="W2560" s="208">
        <v>0.253</v>
      </c>
      <c r="X2560" s="208">
        <v>0.67900000000000005</v>
      </c>
      <c r="Y2560" s="24"/>
      <c r="Z2560" s="24"/>
      <c r="AA2560" s="24"/>
      <c r="AB2560" s="208">
        <v>0.25800000000000001</v>
      </c>
      <c r="AC2560" s="208">
        <v>1.04</v>
      </c>
      <c r="AD2560" s="208">
        <v>1.2370000000000001</v>
      </c>
      <c r="AE2560" s="208">
        <v>1.673</v>
      </c>
      <c r="AF2560" s="208">
        <v>1.131</v>
      </c>
      <c r="AG2560" s="208">
        <v>0.90300000000000002</v>
      </c>
      <c r="AH2560" s="208">
        <v>0.56000000000000005</v>
      </c>
      <c r="AI2560" s="208">
        <v>0.47699999999999998</v>
      </c>
      <c r="AJ2560" s="208">
        <v>5.7000000000000002E-2</v>
      </c>
      <c r="AK2560" s="24"/>
      <c r="AL2560" s="24"/>
      <c r="AM2560" s="208">
        <v>0.22800000000000001</v>
      </c>
      <c r="AN2560" s="208">
        <v>0.51900000000000002</v>
      </c>
      <c r="AO2560" s="208">
        <v>1.101</v>
      </c>
      <c r="AP2560" s="208">
        <v>1.214</v>
      </c>
      <c r="AQ2560" s="208">
        <v>1.6060000000000001</v>
      </c>
      <c r="AR2560" s="208">
        <v>1.4039999999999999</v>
      </c>
      <c r="AS2560" s="208">
        <v>1.153</v>
      </c>
      <c r="AT2560" s="208">
        <v>0.55400000000000005</v>
      </c>
      <c r="AU2560" s="208">
        <v>0.26100000000000001</v>
      </c>
      <c r="AV2560" s="208">
        <v>2.3E-2</v>
      </c>
      <c r="AW2560" s="24"/>
      <c r="AX2560" s="24"/>
      <c r="AY2560" s="208">
        <v>0.247</v>
      </c>
      <c r="AZ2560" s="208">
        <v>0.45200000000000001</v>
      </c>
      <c r="BA2560" s="208">
        <v>0.89900000000000002</v>
      </c>
      <c r="BB2560" s="21">
        <f t="shared" si="323"/>
        <v>2.4740000000000002</v>
      </c>
      <c r="BC2560" s="21"/>
      <c r="BD2560" s="22">
        <f t="shared" si="322"/>
        <v>3.3252688172043015</v>
      </c>
      <c r="BE2560" s="21"/>
      <c r="BG2560" s="10"/>
      <c r="BH2560" s="21">
        <f t="shared" si="324"/>
        <v>0</v>
      </c>
      <c r="BI2560" s="22">
        <f t="shared" si="324"/>
        <v>2.4740000000000001E-3</v>
      </c>
      <c r="BJ2560" s="21"/>
      <c r="BK2560" s="21">
        <v>0</v>
      </c>
      <c r="BL2560" s="22">
        <v>7.4219999999999998E-3</v>
      </c>
      <c r="BM2560" s="21"/>
      <c r="BN2560" s="21">
        <f t="shared" ref="BN2560:BP2631" si="325">BK2560*4</f>
        <v>0</v>
      </c>
      <c r="BO2560" s="22">
        <f t="shared" si="325"/>
        <v>2.9687999999999999E-2</v>
      </c>
      <c r="BP2560" s="21">
        <f t="shared" si="325"/>
        <v>0</v>
      </c>
    </row>
    <row r="2561" spans="1:68" ht="11.1" hidden="1" customHeight="1" outlineLevel="2" x14ac:dyDescent="0.2">
      <c r="A2561" s="10"/>
      <c r="B2561" s="18"/>
      <c r="C2561" s="18"/>
      <c r="D2561" s="18"/>
      <c r="E2561" s="23" t="s">
        <v>2276</v>
      </c>
      <c r="F2561" s="208">
        <v>4.3170000000000002</v>
      </c>
      <c r="G2561" s="208">
        <v>3.3210000000000002</v>
      </c>
      <c r="H2561" s="208">
        <v>2.2629999999999999</v>
      </c>
      <c r="I2561" s="239">
        <v>1.8440000000000001</v>
      </c>
      <c r="J2561" s="239"/>
      <c r="K2561" s="208">
        <v>0.92500000000000004</v>
      </c>
      <c r="L2561" s="208">
        <v>8.4000000000000005E-2</v>
      </c>
      <c r="M2561" s="24"/>
      <c r="N2561" s="24"/>
      <c r="O2561" s="24"/>
      <c r="P2561" s="208">
        <v>1.2370000000000001</v>
      </c>
      <c r="Q2561" s="208">
        <v>2.4289999999999998</v>
      </c>
      <c r="R2561" s="208">
        <v>3.2829999999999999</v>
      </c>
      <c r="S2561" s="208">
        <v>3.6219999999999999</v>
      </c>
      <c r="T2561" s="208">
        <v>3.9180000000000001</v>
      </c>
      <c r="U2561" s="208">
        <v>2.2890000000000001</v>
      </c>
      <c r="V2561" s="208">
        <v>1.349</v>
      </c>
      <c r="W2561" s="208">
        <v>0.64300000000000002</v>
      </c>
      <c r="X2561" s="208">
        <v>0.23300000000000001</v>
      </c>
      <c r="Y2561" s="24"/>
      <c r="Z2561" s="24"/>
      <c r="AA2561" s="24"/>
      <c r="AB2561" s="208">
        <v>1.476</v>
      </c>
      <c r="AC2561" s="208">
        <v>2.488</v>
      </c>
      <c r="AD2561" s="208">
        <v>3.524</v>
      </c>
      <c r="AE2561" s="208">
        <v>4.1440000000000001</v>
      </c>
      <c r="AF2561" s="208">
        <v>2.86</v>
      </c>
      <c r="AG2561" s="208">
        <v>2.17</v>
      </c>
      <c r="AH2561" s="208">
        <v>1.31</v>
      </c>
      <c r="AI2561" s="208">
        <v>0.66100000000000003</v>
      </c>
      <c r="AJ2561" s="208">
        <v>0.154</v>
      </c>
      <c r="AK2561" s="24"/>
      <c r="AL2561" s="24"/>
      <c r="AM2561" s="208">
        <v>0.21199999999999999</v>
      </c>
      <c r="AN2561" s="208">
        <v>1.659</v>
      </c>
      <c r="AO2561" s="208">
        <v>2.8460000000000001</v>
      </c>
      <c r="AP2561" s="208">
        <v>3.1709999999999998</v>
      </c>
      <c r="AQ2561" s="208">
        <v>3.988</v>
      </c>
      <c r="AR2561" s="208">
        <v>3.294</v>
      </c>
      <c r="AS2561" s="208">
        <v>3.0459999999999998</v>
      </c>
      <c r="AT2561" s="208">
        <v>1.19</v>
      </c>
      <c r="AU2561" s="208">
        <v>0.70799999999999996</v>
      </c>
      <c r="AV2561" s="208">
        <v>0.11799999999999999</v>
      </c>
      <c r="AW2561" s="24"/>
      <c r="AX2561" s="24"/>
      <c r="AY2561" s="208">
        <v>5.5E-2</v>
      </c>
      <c r="AZ2561" s="208">
        <v>1.6639999999999999</v>
      </c>
      <c r="BA2561" s="208">
        <v>2.8610000000000002</v>
      </c>
      <c r="BB2561" s="21">
        <f t="shared" si="323"/>
        <v>4.3170000000000002</v>
      </c>
      <c r="BC2561" s="21"/>
      <c r="BD2561" s="22">
        <f t="shared" si="322"/>
        <v>5.80241935483871</v>
      </c>
      <c r="BE2561" s="21"/>
      <c r="BG2561" s="10"/>
      <c r="BH2561" s="21">
        <f t="shared" si="324"/>
        <v>0</v>
      </c>
      <c r="BI2561" s="22">
        <f t="shared" si="324"/>
        <v>4.3169999999999997E-3</v>
      </c>
      <c r="BJ2561" s="21"/>
      <c r="BK2561" s="21">
        <v>0</v>
      </c>
      <c r="BL2561" s="22">
        <v>1.2950999999999999E-2</v>
      </c>
      <c r="BM2561" s="21"/>
      <c r="BN2561" s="21">
        <f t="shared" si="325"/>
        <v>0</v>
      </c>
      <c r="BO2561" s="22">
        <f t="shared" si="325"/>
        <v>5.1803999999999996E-2</v>
      </c>
      <c r="BP2561" s="21">
        <f t="shared" si="325"/>
        <v>0</v>
      </c>
    </row>
    <row r="2562" spans="1:68" ht="11.1" hidden="1" customHeight="1" outlineLevel="2" x14ac:dyDescent="0.2">
      <c r="A2562" s="10"/>
      <c r="B2562" s="18"/>
      <c r="C2562" s="18"/>
      <c r="D2562" s="18"/>
      <c r="E2562" s="23" t="s">
        <v>2277</v>
      </c>
      <c r="F2562" s="208">
        <v>1.26</v>
      </c>
      <c r="G2562" s="208">
        <v>1.0489999999999999</v>
      </c>
      <c r="H2562" s="208">
        <v>0.65300000000000002</v>
      </c>
      <c r="I2562" s="239">
        <v>0.59599999999999997</v>
      </c>
      <c r="J2562" s="239"/>
      <c r="K2562" s="208">
        <v>0.37</v>
      </c>
      <c r="L2562" s="208">
        <v>0.113</v>
      </c>
      <c r="M2562" s="24"/>
      <c r="N2562" s="24"/>
      <c r="O2562" s="208">
        <v>0.22</v>
      </c>
      <c r="P2562" s="208">
        <v>0.503</v>
      </c>
      <c r="Q2562" s="208">
        <v>0.70899999999999996</v>
      </c>
      <c r="R2562" s="208">
        <v>0.91300000000000003</v>
      </c>
      <c r="S2562" s="208">
        <v>1.123</v>
      </c>
      <c r="T2562" s="208">
        <v>1.302</v>
      </c>
      <c r="U2562" s="208">
        <v>0.70299999999999996</v>
      </c>
      <c r="V2562" s="208">
        <v>0.49099999999999999</v>
      </c>
      <c r="W2562" s="208">
        <v>0.30599999999999999</v>
      </c>
      <c r="X2562" s="24"/>
      <c r="Y2562" s="208">
        <v>0.04</v>
      </c>
      <c r="Z2562" s="24"/>
      <c r="AA2562" s="24"/>
      <c r="AB2562" s="208">
        <v>0.54900000000000004</v>
      </c>
      <c r="AC2562" s="208">
        <v>0.77900000000000003</v>
      </c>
      <c r="AD2562" s="208">
        <v>1.0029999999999999</v>
      </c>
      <c r="AE2562" s="208">
        <v>1.3320000000000001</v>
      </c>
      <c r="AF2562" s="208">
        <v>0.82299999999999995</v>
      </c>
      <c r="AG2562" s="208">
        <v>0.75600000000000001</v>
      </c>
      <c r="AH2562" s="208">
        <v>0.46200000000000002</v>
      </c>
      <c r="AI2562" s="208">
        <v>0.33400000000000002</v>
      </c>
      <c r="AJ2562" s="208">
        <v>0.14799999999999999</v>
      </c>
      <c r="AK2562" s="24"/>
      <c r="AL2562" s="208">
        <v>0.01</v>
      </c>
      <c r="AM2562" s="208">
        <v>0.222</v>
      </c>
      <c r="AN2562" s="208">
        <v>0.53</v>
      </c>
      <c r="AO2562" s="208">
        <v>0.85699999999999998</v>
      </c>
      <c r="AP2562" s="208">
        <v>0.95199999999999996</v>
      </c>
      <c r="AQ2562" s="208">
        <v>1.1830000000000001</v>
      </c>
      <c r="AR2562" s="208">
        <v>1.1020000000000001</v>
      </c>
      <c r="AS2562" s="208">
        <v>0.79400000000000004</v>
      </c>
      <c r="AT2562" s="208">
        <v>0.56399999999999995</v>
      </c>
      <c r="AU2562" s="208">
        <v>0.33</v>
      </c>
      <c r="AV2562" s="24"/>
      <c r="AW2562" s="24"/>
      <c r="AX2562" s="24"/>
      <c r="AY2562" s="208">
        <v>7.6999999999999999E-2</v>
      </c>
      <c r="AZ2562" s="208">
        <v>0.46700000000000003</v>
      </c>
      <c r="BA2562" s="208">
        <v>0.71299999999999997</v>
      </c>
      <c r="BB2562" s="21">
        <f t="shared" si="323"/>
        <v>1.3320000000000001</v>
      </c>
      <c r="BC2562" s="21"/>
      <c r="BD2562" s="22">
        <f t="shared" si="322"/>
        <v>1.7903225806451615</v>
      </c>
      <c r="BE2562" s="21"/>
      <c r="BG2562" s="10"/>
      <c r="BH2562" s="21">
        <f t="shared" si="324"/>
        <v>0</v>
      </c>
      <c r="BI2562" s="22">
        <f t="shared" si="324"/>
        <v>1.3320000000000001E-3</v>
      </c>
      <c r="BJ2562" s="21"/>
      <c r="BK2562" s="21">
        <v>0</v>
      </c>
      <c r="BL2562" s="22">
        <v>3.9960000000000004E-3</v>
      </c>
      <c r="BM2562" s="21"/>
      <c r="BN2562" s="21">
        <f t="shared" si="325"/>
        <v>0</v>
      </c>
      <c r="BO2562" s="22">
        <f t="shared" si="325"/>
        <v>1.5984000000000002E-2</v>
      </c>
      <c r="BP2562" s="21">
        <f t="shared" si="325"/>
        <v>0</v>
      </c>
    </row>
    <row r="2563" spans="1:68" ht="11.1" hidden="1" customHeight="1" outlineLevel="1" collapsed="1" x14ac:dyDescent="0.2">
      <c r="A2563" s="10"/>
      <c r="B2563" s="18"/>
      <c r="C2563" s="18"/>
      <c r="D2563" s="18"/>
      <c r="E2563" s="19" t="s">
        <v>2278</v>
      </c>
      <c r="F2563" s="209">
        <v>7.3109999999999999</v>
      </c>
      <c r="G2563" s="209">
        <v>4.1779999999999999</v>
      </c>
      <c r="H2563" s="209">
        <v>2.8559999999999999</v>
      </c>
      <c r="I2563" s="240">
        <v>1.5920000000000001</v>
      </c>
      <c r="J2563" s="240"/>
      <c r="K2563" s="209">
        <v>0.55800000000000005</v>
      </c>
      <c r="L2563" s="20"/>
      <c r="M2563" s="20"/>
      <c r="N2563" s="20"/>
      <c r="O2563" s="20"/>
      <c r="P2563" s="209">
        <v>2.0920000000000001</v>
      </c>
      <c r="Q2563" s="209">
        <v>4.8689999999999998</v>
      </c>
      <c r="R2563" s="209">
        <v>4.7309999999999999</v>
      </c>
      <c r="S2563" s="209">
        <v>5.085</v>
      </c>
      <c r="T2563" s="209">
        <v>5.4320000000000004</v>
      </c>
      <c r="U2563" s="209">
        <v>3.9670000000000001</v>
      </c>
      <c r="V2563" s="209">
        <v>2.1619999999999999</v>
      </c>
      <c r="W2563" s="209">
        <v>0.36599999999999999</v>
      </c>
      <c r="X2563" s="20"/>
      <c r="Y2563" s="209">
        <v>0.05</v>
      </c>
      <c r="Z2563" s="20"/>
      <c r="AA2563" s="20"/>
      <c r="AB2563" s="209">
        <v>1.8180000000000001</v>
      </c>
      <c r="AC2563" s="209">
        <v>4.4470000000000001</v>
      </c>
      <c r="AD2563" s="209">
        <v>6.1550000000000002</v>
      </c>
      <c r="AE2563" s="209">
        <v>8.8079999999999998</v>
      </c>
      <c r="AF2563" s="209">
        <v>5.3380000000000001</v>
      </c>
      <c r="AG2563" s="209">
        <v>3.9820000000000002</v>
      </c>
      <c r="AH2563" s="209">
        <v>2.2709999999999999</v>
      </c>
      <c r="AI2563" s="209">
        <v>0.67600000000000005</v>
      </c>
      <c r="AJ2563" s="20"/>
      <c r="AK2563" s="20"/>
      <c r="AL2563" s="20"/>
      <c r="AM2563" s="20"/>
      <c r="AN2563" s="209">
        <v>2.286</v>
      </c>
      <c r="AO2563" s="209">
        <v>4.359</v>
      </c>
      <c r="AP2563" s="209">
        <v>5.29</v>
      </c>
      <c r="AQ2563" s="209">
        <v>6.7409999999999997</v>
      </c>
      <c r="AR2563" s="209">
        <v>6.1829999999999998</v>
      </c>
      <c r="AS2563" s="209">
        <v>4.4329999999999998</v>
      </c>
      <c r="AT2563" s="209">
        <v>3.4980000000000002</v>
      </c>
      <c r="AU2563" s="209">
        <v>0.45100000000000001</v>
      </c>
      <c r="AV2563" s="20"/>
      <c r="AW2563" s="20"/>
      <c r="AX2563" s="20"/>
      <c r="AY2563" s="20"/>
      <c r="AZ2563" s="209">
        <v>1.4159999999999999</v>
      </c>
      <c r="BA2563" s="209">
        <v>4.2519999999999998</v>
      </c>
      <c r="BB2563" s="21">
        <f>BB2564+BB2565+BB2566</f>
        <v>9.3510000000000009</v>
      </c>
      <c r="BC2563" s="21">
        <f>BF2563</f>
        <v>15.52</v>
      </c>
      <c r="BD2563" s="22">
        <f t="shared" si="322"/>
        <v>12.568548387096776</v>
      </c>
      <c r="BE2563" s="21">
        <f>BC2563-BD2563</f>
        <v>2.9514516129032238</v>
      </c>
      <c r="BF2563" s="2">
        <v>15.52</v>
      </c>
      <c r="BG2563" s="10">
        <v>6</v>
      </c>
      <c r="BH2563" s="21">
        <f t="shared" si="324"/>
        <v>1.1546880000000001E-2</v>
      </c>
      <c r="BI2563" s="22">
        <f t="shared" si="324"/>
        <v>9.3510000000000017E-3</v>
      </c>
      <c r="BJ2563" s="21">
        <f>BH2563-BI2563</f>
        <v>2.195879999999999E-3</v>
      </c>
      <c r="BK2563" s="21">
        <v>3.464064E-2</v>
      </c>
      <c r="BL2563" s="22">
        <v>2.8053000000000005E-2</v>
      </c>
      <c r="BM2563" s="21">
        <v>6.5876399999999953E-3</v>
      </c>
      <c r="BN2563" s="21">
        <f t="shared" si="325"/>
        <v>0.13856256</v>
      </c>
      <c r="BO2563" s="22">
        <f t="shared" si="325"/>
        <v>0.11221200000000002</v>
      </c>
      <c r="BP2563" s="21">
        <f t="shared" si="325"/>
        <v>2.6350559999999981E-2</v>
      </c>
    </row>
    <row r="2564" spans="1:68" ht="11.1" hidden="1" customHeight="1" outlineLevel="2" x14ac:dyDescent="0.2">
      <c r="A2564" s="10"/>
      <c r="B2564" s="18"/>
      <c r="C2564" s="18"/>
      <c r="D2564" s="18"/>
      <c r="E2564" s="23" t="s">
        <v>2279</v>
      </c>
      <c r="F2564" s="208">
        <v>5.3319999999999999</v>
      </c>
      <c r="G2564" s="208">
        <v>2.4140000000000001</v>
      </c>
      <c r="H2564" s="208">
        <v>1.75</v>
      </c>
      <c r="I2564" s="239">
        <v>0.62</v>
      </c>
      <c r="J2564" s="239"/>
      <c r="K2564" s="208">
        <v>6.0000000000000001E-3</v>
      </c>
      <c r="L2564" s="24"/>
      <c r="M2564" s="24"/>
      <c r="N2564" s="24"/>
      <c r="O2564" s="24"/>
      <c r="P2564" s="208">
        <v>1.292</v>
      </c>
      <c r="Q2564" s="208">
        <v>3.0209999999999999</v>
      </c>
      <c r="R2564" s="208">
        <v>3.0710000000000002</v>
      </c>
      <c r="S2564" s="208">
        <v>2.8319999999999999</v>
      </c>
      <c r="T2564" s="208">
        <v>2.956</v>
      </c>
      <c r="U2564" s="208">
        <v>2.552</v>
      </c>
      <c r="V2564" s="208">
        <v>1.4</v>
      </c>
      <c r="W2564" s="24"/>
      <c r="X2564" s="24"/>
      <c r="Y2564" s="24"/>
      <c r="Z2564" s="24"/>
      <c r="AA2564" s="24"/>
      <c r="AB2564" s="208">
        <v>1.1839999999999999</v>
      </c>
      <c r="AC2564" s="208">
        <v>3.0640000000000001</v>
      </c>
      <c r="AD2564" s="208">
        <v>4.1520000000000001</v>
      </c>
      <c r="AE2564" s="208">
        <v>6.0220000000000002</v>
      </c>
      <c r="AF2564" s="208">
        <v>3.5779999999999998</v>
      </c>
      <c r="AG2564" s="208">
        <v>2.5</v>
      </c>
      <c r="AH2564" s="208">
        <v>1.4219999999999999</v>
      </c>
      <c r="AI2564" s="208">
        <v>0.14199999999999999</v>
      </c>
      <c r="AJ2564" s="24"/>
      <c r="AK2564" s="24"/>
      <c r="AL2564" s="24"/>
      <c r="AM2564" s="24"/>
      <c r="AN2564" s="208">
        <v>1.329</v>
      </c>
      <c r="AO2564" s="208">
        <v>2.722</v>
      </c>
      <c r="AP2564" s="208">
        <v>3.4049999999999998</v>
      </c>
      <c r="AQ2564" s="208">
        <v>3.88</v>
      </c>
      <c r="AR2564" s="208">
        <v>3.29</v>
      </c>
      <c r="AS2564" s="208">
        <v>2.4220000000000002</v>
      </c>
      <c r="AT2564" s="208">
        <v>2.222</v>
      </c>
      <c r="AU2564" s="208">
        <v>1.0999999999999999E-2</v>
      </c>
      <c r="AV2564" s="24"/>
      <c r="AW2564" s="24"/>
      <c r="AX2564" s="24"/>
      <c r="AY2564" s="24"/>
      <c r="AZ2564" s="208">
        <v>0.86099999999999999</v>
      </c>
      <c r="BA2564" s="208">
        <v>2.4660000000000002</v>
      </c>
      <c r="BB2564" s="21">
        <f t="shared" si="323"/>
        <v>6.0220000000000002</v>
      </c>
      <c r="BC2564" s="21"/>
      <c r="BD2564" s="22">
        <f t="shared" si="322"/>
        <v>8.094086021505376</v>
      </c>
      <c r="BE2564" s="21"/>
      <c r="BG2564" s="10"/>
      <c r="BH2564" s="21">
        <f t="shared" si="324"/>
        <v>0</v>
      </c>
      <c r="BI2564" s="22">
        <f t="shared" si="324"/>
        <v>6.0219999999999996E-3</v>
      </c>
      <c r="BJ2564" s="21"/>
      <c r="BK2564" s="21">
        <v>0</v>
      </c>
      <c r="BL2564" s="22">
        <v>1.8065999999999999E-2</v>
      </c>
      <c r="BM2564" s="21"/>
      <c r="BN2564" s="21">
        <f t="shared" si="325"/>
        <v>0</v>
      </c>
      <c r="BO2564" s="22">
        <f t="shared" si="325"/>
        <v>7.2263999999999995E-2</v>
      </c>
      <c r="BP2564" s="21">
        <f t="shared" si="325"/>
        <v>0</v>
      </c>
    </row>
    <row r="2565" spans="1:68" ht="11.1" hidden="1" customHeight="1" outlineLevel="2" x14ac:dyDescent="0.2">
      <c r="A2565" s="10"/>
      <c r="B2565" s="18"/>
      <c r="C2565" s="18"/>
      <c r="D2565" s="18"/>
      <c r="E2565" s="23" t="s">
        <v>2280</v>
      </c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  <c r="V2565" s="24"/>
      <c r="W2565" s="24"/>
      <c r="X2565" s="24"/>
      <c r="Y2565" s="24"/>
      <c r="Z2565" s="24"/>
      <c r="AA2565" s="24"/>
      <c r="AB2565" s="24"/>
      <c r="AC2565" s="24"/>
      <c r="AD2565" s="24"/>
      <c r="AE2565" s="24"/>
      <c r="AF2565" s="24"/>
      <c r="AG2565" s="24"/>
      <c r="AH2565" s="24"/>
      <c r="AI2565" s="24"/>
      <c r="AJ2565" s="24"/>
      <c r="AK2565" s="24"/>
      <c r="AL2565" s="24"/>
      <c r="AM2565" s="24"/>
      <c r="AN2565" s="24"/>
      <c r="AO2565" s="24"/>
      <c r="AP2565" s="24"/>
      <c r="AQ2565" s="24"/>
      <c r="AR2565" s="208">
        <v>0.249</v>
      </c>
      <c r="AS2565" s="208">
        <v>0.42399999999999999</v>
      </c>
      <c r="AT2565" s="208">
        <v>0.34399999999999997</v>
      </c>
      <c r="AU2565" s="208">
        <v>0.121</v>
      </c>
      <c r="AV2565" s="24"/>
      <c r="AW2565" s="24"/>
      <c r="AX2565" s="24"/>
      <c r="AY2565" s="24"/>
      <c r="AZ2565" s="208">
        <v>0.13600000000000001</v>
      </c>
      <c r="BA2565" s="208">
        <v>0.46800000000000003</v>
      </c>
      <c r="BB2565" s="21">
        <f t="shared" si="323"/>
        <v>0.46800000000000003</v>
      </c>
      <c r="BC2565" s="21"/>
      <c r="BD2565" s="22">
        <f t="shared" si="322"/>
        <v>0.62903225806451613</v>
      </c>
      <c r="BE2565" s="21"/>
      <c r="BG2565" s="10"/>
      <c r="BH2565" s="21">
        <f t="shared" si="324"/>
        <v>0</v>
      </c>
      <c r="BI2565" s="22">
        <f t="shared" si="324"/>
        <v>4.6799999999999999E-4</v>
      </c>
      <c r="BJ2565" s="21"/>
      <c r="BK2565" s="21">
        <v>0</v>
      </c>
      <c r="BL2565" s="22">
        <v>1.4039999999999999E-3</v>
      </c>
      <c r="BM2565" s="21"/>
      <c r="BN2565" s="21">
        <f t="shared" si="325"/>
        <v>0</v>
      </c>
      <c r="BO2565" s="22">
        <f t="shared" si="325"/>
        <v>5.6159999999999995E-3</v>
      </c>
      <c r="BP2565" s="21">
        <f t="shared" si="325"/>
        <v>0</v>
      </c>
    </row>
    <row r="2566" spans="1:68" ht="11.1" hidden="1" customHeight="1" outlineLevel="2" x14ac:dyDescent="0.2">
      <c r="A2566" s="10"/>
      <c r="B2566" s="18"/>
      <c r="C2566" s="18"/>
      <c r="D2566" s="18"/>
      <c r="E2566" s="23" t="s">
        <v>2281</v>
      </c>
      <c r="F2566" s="208">
        <v>1.9790000000000001</v>
      </c>
      <c r="G2566" s="208">
        <v>1.764</v>
      </c>
      <c r="H2566" s="208">
        <v>1.1060000000000001</v>
      </c>
      <c r="I2566" s="239">
        <v>0.97199999999999998</v>
      </c>
      <c r="J2566" s="239"/>
      <c r="K2566" s="208">
        <v>0.55200000000000005</v>
      </c>
      <c r="L2566" s="24"/>
      <c r="M2566" s="24"/>
      <c r="N2566" s="24"/>
      <c r="O2566" s="24"/>
      <c r="P2566" s="208">
        <v>0.8</v>
      </c>
      <c r="Q2566" s="208">
        <v>1.8480000000000001</v>
      </c>
      <c r="R2566" s="208">
        <v>1.66</v>
      </c>
      <c r="S2566" s="208">
        <v>2.2530000000000001</v>
      </c>
      <c r="T2566" s="208">
        <v>2.476</v>
      </c>
      <c r="U2566" s="208">
        <v>1.415</v>
      </c>
      <c r="V2566" s="208">
        <v>0.76200000000000001</v>
      </c>
      <c r="W2566" s="208">
        <v>0.36599999999999999</v>
      </c>
      <c r="X2566" s="24"/>
      <c r="Y2566" s="208">
        <v>0.05</v>
      </c>
      <c r="Z2566" s="24"/>
      <c r="AA2566" s="24"/>
      <c r="AB2566" s="208">
        <v>0.63400000000000001</v>
      </c>
      <c r="AC2566" s="208">
        <v>1.383</v>
      </c>
      <c r="AD2566" s="208">
        <v>2.0030000000000001</v>
      </c>
      <c r="AE2566" s="208">
        <v>2.786</v>
      </c>
      <c r="AF2566" s="208">
        <v>1.76</v>
      </c>
      <c r="AG2566" s="208">
        <v>1.482</v>
      </c>
      <c r="AH2566" s="208">
        <v>0.84899999999999998</v>
      </c>
      <c r="AI2566" s="208">
        <v>0.53400000000000003</v>
      </c>
      <c r="AJ2566" s="24"/>
      <c r="AK2566" s="24"/>
      <c r="AL2566" s="24"/>
      <c r="AM2566" s="24"/>
      <c r="AN2566" s="208">
        <v>0.95699999999999996</v>
      </c>
      <c r="AO2566" s="208">
        <v>1.637</v>
      </c>
      <c r="AP2566" s="208">
        <v>1.885</v>
      </c>
      <c r="AQ2566" s="208">
        <v>2.8610000000000002</v>
      </c>
      <c r="AR2566" s="208">
        <v>2.6440000000000001</v>
      </c>
      <c r="AS2566" s="208">
        <v>1.587</v>
      </c>
      <c r="AT2566" s="208">
        <v>0.93200000000000005</v>
      </c>
      <c r="AU2566" s="208">
        <v>0.31900000000000001</v>
      </c>
      <c r="AV2566" s="24"/>
      <c r="AW2566" s="24"/>
      <c r="AX2566" s="24"/>
      <c r="AY2566" s="24"/>
      <c r="AZ2566" s="208">
        <v>0.41899999999999998</v>
      </c>
      <c r="BA2566" s="208">
        <v>1.3180000000000001</v>
      </c>
      <c r="BB2566" s="21">
        <f t="shared" si="323"/>
        <v>2.8610000000000002</v>
      </c>
      <c r="BC2566" s="21"/>
      <c r="BD2566" s="22">
        <f t="shared" si="322"/>
        <v>3.845430107526882</v>
      </c>
      <c r="BE2566" s="21"/>
      <c r="BG2566" s="10"/>
      <c r="BH2566" s="21">
        <f t="shared" si="324"/>
        <v>0</v>
      </c>
      <c r="BI2566" s="22">
        <f t="shared" si="324"/>
        <v>2.8609999999999998E-3</v>
      </c>
      <c r="BJ2566" s="21"/>
      <c r="BK2566" s="21">
        <v>0</v>
      </c>
      <c r="BL2566" s="22">
        <v>8.5830000000000004E-3</v>
      </c>
      <c r="BM2566" s="21"/>
      <c r="BN2566" s="21">
        <f t="shared" si="325"/>
        <v>0</v>
      </c>
      <c r="BO2566" s="22">
        <f t="shared" si="325"/>
        <v>3.4332000000000001E-2</v>
      </c>
      <c r="BP2566" s="21">
        <f t="shared" si="325"/>
        <v>0</v>
      </c>
    </row>
    <row r="2567" spans="1:68" ht="11.1" hidden="1" customHeight="1" outlineLevel="1" collapsed="1" x14ac:dyDescent="0.2">
      <c r="A2567" s="10"/>
      <c r="B2567" s="18"/>
      <c r="C2567" s="18"/>
      <c r="D2567" s="18"/>
      <c r="E2567" s="19" t="s">
        <v>990</v>
      </c>
      <c r="F2567" s="209">
        <v>2.1509999999999998</v>
      </c>
      <c r="G2567" s="209">
        <v>2.0209999999999999</v>
      </c>
      <c r="H2567" s="209">
        <v>1.3440000000000001</v>
      </c>
      <c r="I2567" s="240">
        <v>1</v>
      </c>
      <c r="J2567" s="240"/>
      <c r="K2567" s="209">
        <v>0.434</v>
      </c>
      <c r="L2567" s="209">
        <v>0.109</v>
      </c>
      <c r="M2567" s="20"/>
      <c r="N2567" s="20"/>
      <c r="O2567" s="20"/>
      <c r="P2567" s="209">
        <v>0.89900000000000002</v>
      </c>
      <c r="Q2567" s="209">
        <v>1.5589999999999999</v>
      </c>
      <c r="R2567" s="209">
        <v>1.6240000000000001</v>
      </c>
      <c r="S2567" s="209">
        <v>1.917</v>
      </c>
      <c r="T2567" s="209">
        <v>1.4950000000000001</v>
      </c>
      <c r="U2567" s="209">
        <v>1.573</v>
      </c>
      <c r="V2567" s="209">
        <v>0.752</v>
      </c>
      <c r="W2567" s="209">
        <v>0.379</v>
      </c>
      <c r="X2567" s="209">
        <v>6.2E-2</v>
      </c>
      <c r="Y2567" s="20"/>
      <c r="Z2567" s="20"/>
      <c r="AA2567" s="20"/>
      <c r="AB2567" s="209">
        <v>0.64300000000000002</v>
      </c>
      <c r="AC2567" s="209">
        <v>1.3680000000000001</v>
      </c>
      <c r="AD2567" s="209">
        <v>1.661</v>
      </c>
      <c r="AE2567" s="209">
        <v>2.2850000000000001</v>
      </c>
      <c r="AF2567" s="209">
        <v>2.0030000000000001</v>
      </c>
      <c r="AG2567" s="209">
        <v>0.91400000000000003</v>
      </c>
      <c r="AH2567" s="209">
        <v>0.71899999999999997</v>
      </c>
      <c r="AI2567" s="209">
        <v>0.54300000000000004</v>
      </c>
      <c r="AJ2567" s="20"/>
      <c r="AK2567" s="20"/>
      <c r="AL2567" s="20"/>
      <c r="AM2567" s="209">
        <v>9.5000000000000001E-2</v>
      </c>
      <c r="AN2567" s="209">
        <v>0.71799999999999997</v>
      </c>
      <c r="AO2567" s="209">
        <v>1.462</v>
      </c>
      <c r="AP2567" s="209">
        <v>1.679</v>
      </c>
      <c r="AQ2567" s="209">
        <v>2.407</v>
      </c>
      <c r="AR2567" s="209">
        <v>2.4020000000000001</v>
      </c>
      <c r="AS2567" s="209">
        <v>1.603</v>
      </c>
      <c r="AT2567" s="209">
        <v>0.70199999999999996</v>
      </c>
      <c r="AU2567" s="209">
        <v>0.45300000000000001</v>
      </c>
      <c r="AV2567" s="20"/>
      <c r="AW2567" s="20"/>
      <c r="AX2567" s="20"/>
      <c r="AY2567" s="209">
        <v>0.13</v>
      </c>
      <c r="AZ2567" s="209">
        <v>0.52200000000000002</v>
      </c>
      <c r="BA2567" s="209">
        <v>1.1499999999999999</v>
      </c>
      <c r="BB2567" s="21">
        <f t="shared" si="323"/>
        <v>2.407</v>
      </c>
      <c r="BC2567" s="21">
        <f>BF2567</f>
        <v>8</v>
      </c>
      <c r="BD2567" s="22">
        <f t="shared" si="322"/>
        <v>3.235215053763441</v>
      </c>
      <c r="BE2567" s="21">
        <f>BC2567-BD2567</f>
        <v>4.764784946236559</v>
      </c>
      <c r="BF2567" s="2">
        <v>8</v>
      </c>
      <c r="BG2567" s="10">
        <v>6</v>
      </c>
      <c r="BH2567" s="21">
        <f t="shared" si="324"/>
        <v>5.9519999999999998E-3</v>
      </c>
      <c r="BI2567" s="22">
        <f t="shared" si="324"/>
        <v>2.4070000000000003E-3</v>
      </c>
      <c r="BJ2567" s="21">
        <f>BH2567-BI2567</f>
        <v>3.5449999999999995E-3</v>
      </c>
      <c r="BK2567" s="21">
        <v>1.7856E-2</v>
      </c>
      <c r="BL2567" s="22">
        <v>7.2210000000000009E-3</v>
      </c>
      <c r="BM2567" s="21">
        <v>1.0634999999999999E-2</v>
      </c>
      <c r="BN2567" s="21">
        <f t="shared" si="325"/>
        <v>7.1424000000000001E-2</v>
      </c>
      <c r="BO2567" s="22">
        <f t="shared" si="325"/>
        <v>2.8884000000000003E-2</v>
      </c>
      <c r="BP2567" s="21">
        <f t="shared" si="325"/>
        <v>4.2539999999999994E-2</v>
      </c>
    </row>
    <row r="2568" spans="1:68" ht="11.1" hidden="1" customHeight="1" outlineLevel="2" x14ac:dyDescent="0.2">
      <c r="A2568" s="10"/>
      <c r="B2568" s="18"/>
      <c r="C2568" s="18"/>
      <c r="D2568" s="18"/>
      <c r="E2568" s="23" t="s">
        <v>2282</v>
      </c>
      <c r="F2568" s="208">
        <v>2.1509999999999998</v>
      </c>
      <c r="G2568" s="208">
        <v>2.0209999999999999</v>
      </c>
      <c r="H2568" s="208">
        <v>1.3440000000000001</v>
      </c>
      <c r="I2568" s="239">
        <v>1</v>
      </c>
      <c r="J2568" s="239"/>
      <c r="K2568" s="208">
        <v>0.434</v>
      </c>
      <c r="L2568" s="208">
        <v>0.109</v>
      </c>
      <c r="M2568" s="24"/>
      <c r="N2568" s="24"/>
      <c r="O2568" s="24"/>
      <c r="P2568" s="208">
        <v>0.89900000000000002</v>
      </c>
      <c r="Q2568" s="208">
        <v>1.5589999999999999</v>
      </c>
      <c r="R2568" s="208">
        <v>1.6240000000000001</v>
      </c>
      <c r="S2568" s="208">
        <v>1.917</v>
      </c>
      <c r="T2568" s="208">
        <v>1.4950000000000001</v>
      </c>
      <c r="U2568" s="208">
        <v>1.573</v>
      </c>
      <c r="V2568" s="208">
        <v>0.752</v>
      </c>
      <c r="W2568" s="208">
        <v>0.379</v>
      </c>
      <c r="X2568" s="208">
        <v>6.2E-2</v>
      </c>
      <c r="Y2568" s="24"/>
      <c r="Z2568" s="24"/>
      <c r="AA2568" s="24"/>
      <c r="AB2568" s="208">
        <v>0.64300000000000002</v>
      </c>
      <c r="AC2568" s="208">
        <v>1.3680000000000001</v>
      </c>
      <c r="AD2568" s="208">
        <v>1.661</v>
      </c>
      <c r="AE2568" s="208">
        <v>2.2850000000000001</v>
      </c>
      <c r="AF2568" s="208">
        <v>2.0030000000000001</v>
      </c>
      <c r="AG2568" s="208">
        <v>0.91400000000000003</v>
      </c>
      <c r="AH2568" s="208">
        <v>0.71899999999999997</v>
      </c>
      <c r="AI2568" s="208">
        <v>0.54300000000000004</v>
      </c>
      <c r="AJ2568" s="24"/>
      <c r="AK2568" s="24"/>
      <c r="AL2568" s="24"/>
      <c r="AM2568" s="208">
        <v>9.5000000000000001E-2</v>
      </c>
      <c r="AN2568" s="208">
        <v>0.71799999999999997</v>
      </c>
      <c r="AO2568" s="208">
        <v>1.462</v>
      </c>
      <c r="AP2568" s="208">
        <v>1.679</v>
      </c>
      <c r="AQ2568" s="208">
        <v>2.407</v>
      </c>
      <c r="AR2568" s="208">
        <v>2.4020000000000001</v>
      </c>
      <c r="AS2568" s="208">
        <v>1.603</v>
      </c>
      <c r="AT2568" s="208">
        <v>0.70199999999999996</v>
      </c>
      <c r="AU2568" s="208">
        <v>0.45300000000000001</v>
      </c>
      <c r="AV2568" s="24"/>
      <c r="AW2568" s="24"/>
      <c r="AX2568" s="24"/>
      <c r="AY2568" s="208">
        <v>0.13</v>
      </c>
      <c r="AZ2568" s="208">
        <v>0.52200000000000002</v>
      </c>
      <c r="BA2568" s="208">
        <v>1.1499999999999999</v>
      </c>
      <c r="BB2568" s="21">
        <f t="shared" si="323"/>
        <v>2.407</v>
      </c>
      <c r="BC2568" s="21"/>
      <c r="BD2568" s="22">
        <f t="shared" si="322"/>
        <v>3.235215053763441</v>
      </c>
      <c r="BE2568" s="21"/>
      <c r="BG2568" s="10"/>
      <c r="BH2568" s="21">
        <f t="shared" si="324"/>
        <v>0</v>
      </c>
      <c r="BI2568" s="22">
        <f t="shared" si="324"/>
        <v>2.4070000000000003E-3</v>
      </c>
      <c r="BJ2568" s="21"/>
      <c r="BK2568" s="21">
        <v>0</v>
      </c>
      <c r="BL2568" s="22">
        <v>7.2210000000000009E-3</v>
      </c>
      <c r="BM2568" s="21"/>
      <c r="BN2568" s="21">
        <f t="shared" si="325"/>
        <v>0</v>
      </c>
      <c r="BO2568" s="22">
        <f t="shared" si="325"/>
        <v>2.8884000000000003E-2</v>
      </c>
      <c r="BP2568" s="21">
        <f t="shared" si="325"/>
        <v>0</v>
      </c>
    </row>
    <row r="2569" spans="1:68" ht="11.1" hidden="1" customHeight="1" outlineLevel="1" collapsed="1" x14ac:dyDescent="0.2">
      <c r="A2569" s="10"/>
      <c r="B2569" s="18"/>
      <c r="C2569" s="18"/>
      <c r="D2569" s="18"/>
      <c r="E2569" s="19" t="s">
        <v>170</v>
      </c>
      <c r="F2569" s="209">
        <v>229.19900000000001</v>
      </c>
      <c r="G2569" s="209">
        <v>329.40100000000001</v>
      </c>
      <c r="H2569" s="209">
        <v>239</v>
      </c>
      <c r="I2569" s="240">
        <v>182.22800000000001</v>
      </c>
      <c r="J2569" s="240"/>
      <c r="K2569" s="209">
        <v>139.208</v>
      </c>
      <c r="L2569" s="20"/>
      <c r="M2569" s="20"/>
      <c r="N2569" s="20"/>
      <c r="O2569" s="209">
        <v>76.162999999999997</v>
      </c>
      <c r="P2569" s="209">
        <v>161.85400000000001</v>
      </c>
      <c r="Q2569" s="209">
        <v>223.691</v>
      </c>
      <c r="R2569" s="209">
        <v>284.73399999999998</v>
      </c>
      <c r="S2569" s="209">
        <v>270.16800000000001</v>
      </c>
      <c r="T2569" s="209">
        <v>277.08100000000002</v>
      </c>
      <c r="U2569" s="209">
        <v>199.67099999999999</v>
      </c>
      <c r="V2569" s="209">
        <v>114.85299999999999</v>
      </c>
      <c r="W2569" s="209">
        <v>63.503</v>
      </c>
      <c r="X2569" s="20"/>
      <c r="Y2569" s="20"/>
      <c r="Z2569" s="20"/>
      <c r="AA2569" s="209">
        <v>61.811999999999998</v>
      </c>
      <c r="AB2569" s="209">
        <v>117.383</v>
      </c>
      <c r="AC2569" s="209">
        <v>183.239</v>
      </c>
      <c r="AD2569" s="209">
        <v>374.80200000000002</v>
      </c>
      <c r="AE2569" s="209">
        <v>288.55900000000003</v>
      </c>
      <c r="AF2569" s="209">
        <v>342.96</v>
      </c>
      <c r="AG2569" s="209">
        <v>176.79400000000001</v>
      </c>
      <c r="AH2569" s="209">
        <v>135.01499999999999</v>
      </c>
      <c r="AI2569" s="209">
        <v>73.3</v>
      </c>
      <c r="AJ2569" s="20"/>
      <c r="AK2569" s="20"/>
      <c r="AL2569" s="20"/>
      <c r="AM2569" s="209">
        <v>51.695999999999998</v>
      </c>
      <c r="AN2569" s="209">
        <v>92.75</v>
      </c>
      <c r="AO2569" s="209">
        <v>181.24</v>
      </c>
      <c r="AP2569" s="209">
        <v>203.381</v>
      </c>
      <c r="AQ2569" s="209">
        <v>267.14600000000002</v>
      </c>
      <c r="AR2569" s="209">
        <v>215.93199999999999</v>
      </c>
      <c r="AS2569" s="209">
        <v>165.83799999999999</v>
      </c>
      <c r="AT2569" s="209">
        <v>84.757000000000005</v>
      </c>
      <c r="AU2569" s="209">
        <v>51.095999999999997</v>
      </c>
      <c r="AV2569" s="20"/>
      <c r="AW2569" s="20"/>
      <c r="AX2569" s="20"/>
      <c r="AY2569" s="209">
        <v>51.472000000000001</v>
      </c>
      <c r="AZ2569" s="209">
        <v>66.103999999999999</v>
      </c>
      <c r="BA2569" s="209">
        <v>165.13200000000001</v>
      </c>
      <c r="BB2569" s="21">
        <f>SUM(BB2570:BB2584)</f>
        <v>605.53599999999994</v>
      </c>
      <c r="BC2569" s="21">
        <f>BD2569</f>
        <v>813.89247311827944</v>
      </c>
      <c r="BD2569" s="22">
        <f t="shared" si="322"/>
        <v>813.89247311827944</v>
      </c>
      <c r="BE2569" s="21">
        <f>BC2569-BD2569</f>
        <v>0</v>
      </c>
      <c r="BF2569" s="2">
        <v>598.33000000000004</v>
      </c>
      <c r="BG2569" s="10">
        <v>5</v>
      </c>
      <c r="BH2569" s="21">
        <f t="shared" si="324"/>
        <v>0.60553599999999985</v>
      </c>
      <c r="BI2569" s="22">
        <f t="shared" si="324"/>
        <v>0.60553599999999985</v>
      </c>
      <c r="BJ2569" s="21">
        <f>BH2569-BI2569</f>
        <v>0</v>
      </c>
      <c r="BK2569" s="21">
        <v>1.8166079999999996</v>
      </c>
      <c r="BL2569" s="22">
        <v>1.8166079999999996</v>
      </c>
      <c r="BM2569" s="21">
        <v>0</v>
      </c>
      <c r="BN2569" s="21">
        <f t="shared" si="325"/>
        <v>7.2664319999999982</v>
      </c>
      <c r="BO2569" s="22">
        <f t="shared" si="325"/>
        <v>7.2664319999999982</v>
      </c>
      <c r="BP2569" s="21">
        <f t="shared" si="325"/>
        <v>0</v>
      </c>
    </row>
    <row r="2570" spans="1:68" ht="11.1" hidden="1" customHeight="1" outlineLevel="2" x14ac:dyDescent="0.2">
      <c r="A2570" s="10"/>
      <c r="B2570" s="18"/>
      <c r="C2570" s="18"/>
      <c r="D2570" s="18"/>
      <c r="E2570" s="23" t="s">
        <v>2283</v>
      </c>
      <c r="F2570" s="24"/>
      <c r="G2570" s="208">
        <v>7.7</v>
      </c>
      <c r="H2570" s="208">
        <v>3.3</v>
      </c>
      <c r="I2570" s="239">
        <v>2.5329999999999999</v>
      </c>
      <c r="J2570" s="239"/>
      <c r="K2570" s="208">
        <v>1.161</v>
      </c>
      <c r="L2570" s="24"/>
      <c r="M2570" s="24"/>
      <c r="N2570" s="24"/>
      <c r="O2570" s="208">
        <v>0.79600000000000004</v>
      </c>
      <c r="P2570" s="208">
        <v>2.7559999999999998</v>
      </c>
      <c r="Q2570" s="208">
        <v>2.9249999999999998</v>
      </c>
      <c r="R2570" s="208">
        <v>3.7570000000000001</v>
      </c>
      <c r="S2570" s="208">
        <v>3.6850000000000001</v>
      </c>
      <c r="T2570" s="208">
        <v>3.532</v>
      </c>
      <c r="U2570" s="208">
        <v>2.593</v>
      </c>
      <c r="V2570" s="208">
        <v>1.5429999999999999</v>
      </c>
      <c r="W2570" s="208">
        <v>2.5000000000000001E-2</v>
      </c>
      <c r="X2570" s="24"/>
      <c r="Y2570" s="24"/>
      <c r="Z2570" s="24"/>
      <c r="AA2570" s="208">
        <v>0.58099999999999996</v>
      </c>
      <c r="AB2570" s="208">
        <v>1.919</v>
      </c>
      <c r="AC2570" s="208">
        <v>3.51</v>
      </c>
      <c r="AD2570" s="208">
        <v>4.66</v>
      </c>
      <c r="AE2570" s="208">
        <v>4.4029999999999996</v>
      </c>
      <c r="AF2570" s="208">
        <v>3.6509999999999998</v>
      </c>
      <c r="AG2570" s="208">
        <v>2.613</v>
      </c>
      <c r="AH2570" s="208">
        <v>1.677</v>
      </c>
      <c r="AI2570" s="208">
        <v>0.91400000000000003</v>
      </c>
      <c r="AJ2570" s="24"/>
      <c r="AK2570" s="24"/>
      <c r="AL2570" s="24"/>
      <c r="AM2570" s="208">
        <v>0.65500000000000003</v>
      </c>
      <c r="AN2570" s="208">
        <v>2.048</v>
      </c>
      <c r="AO2570" s="208">
        <v>3.6269999999999998</v>
      </c>
      <c r="AP2570" s="208">
        <v>3.7959999999999998</v>
      </c>
      <c r="AQ2570" s="208">
        <v>5.2450000000000001</v>
      </c>
      <c r="AR2570" s="208">
        <v>4.0259999999999998</v>
      </c>
      <c r="AS2570" s="208">
        <v>3.3410000000000002</v>
      </c>
      <c r="AT2570" s="208">
        <v>2.004</v>
      </c>
      <c r="AU2570" s="208">
        <v>1.3660000000000001</v>
      </c>
      <c r="AV2570" s="24"/>
      <c r="AW2570" s="24"/>
      <c r="AX2570" s="24"/>
      <c r="AY2570" s="208">
        <v>1.111</v>
      </c>
      <c r="AZ2570" s="208">
        <v>1.7290000000000001</v>
      </c>
      <c r="BA2570" s="208">
        <v>3.09</v>
      </c>
      <c r="BB2570" s="21">
        <f t="shared" si="323"/>
        <v>7.7</v>
      </c>
      <c r="BC2570" s="21"/>
      <c r="BD2570" s="22">
        <f t="shared" si="322"/>
        <v>10.349462365591398</v>
      </c>
      <c r="BE2570" s="21"/>
      <c r="BG2570" s="10"/>
      <c r="BH2570" s="21">
        <f t="shared" si="324"/>
        <v>0</v>
      </c>
      <c r="BI2570" s="22">
        <f t="shared" si="324"/>
        <v>7.7000000000000002E-3</v>
      </c>
      <c r="BJ2570" s="21"/>
      <c r="BK2570" s="21">
        <v>0</v>
      </c>
      <c r="BL2570" s="22">
        <v>2.3100000000000002E-2</v>
      </c>
      <c r="BM2570" s="21"/>
      <c r="BN2570" s="21">
        <f t="shared" si="325"/>
        <v>0</v>
      </c>
      <c r="BO2570" s="22">
        <f t="shared" si="325"/>
        <v>9.240000000000001E-2</v>
      </c>
      <c r="BP2570" s="21">
        <f t="shared" si="325"/>
        <v>0</v>
      </c>
    </row>
    <row r="2571" spans="1:68" ht="11.1" hidden="1" customHeight="1" outlineLevel="2" x14ac:dyDescent="0.2">
      <c r="A2571" s="10"/>
      <c r="B2571" s="18"/>
      <c r="C2571" s="18"/>
      <c r="D2571" s="18"/>
      <c r="E2571" s="23" t="s">
        <v>2284</v>
      </c>
      <c r="F2571" s="24"/>
      <c r="G2571" s="208">
        <v>106</v>
      </c>
      <c r="H2571" s="208">
        <v>55</v>
      </c>
      <c r="I2571" s="239">
        <v>53</v>
      </c>
      <c r="J2571" s="239"/>
      <c r="K2571" s="208">
        <v>55</v>
      </c>
      <c r="L2571" s="24"/>
      <c r="M2571" s="24"/>
      <c r="N2571" s="24"/>
      <c r="O2571" s="208">
        <v>10.856</v>
      </c>
      <c r="P2571" s="208">
        <v>29.324999999999999</v>
      </c>
      <c r="Q2571" s="208">
        <v>36.154000000000003</v>
      </c>
      <c r="R2571" s="208">
        <v>37.024999999999999</v>
      </c>
      <c r="S2571" s="208">
        <v>26.664000000000001</v>
      </c>
      <c r="T2571" s="208">
        <v>47.115000000000002</v>
      </c>
      <c r="U2571" s="208">
        <v>30.902000000000001</v>
      </c>
      <c r="V2571" s="208">
        <v>13.946</v>
      </c>
      <c r="W2571" s="208">
        <v>10.928000000000001</v>
      </c>
      <c r="X2571" s="24"/>
      <c r="Y2571" s="24"/>
      <c r="Z2571" s="24"/>
      <c r="AA2571" s="208">
        <v>10.506</v>
      </c>
      <c r="AB2571" s="208">
        <v>20.329000000000001</v>
      </c>
      <c r="AC2571" s="208">
        <v>22.588000000000001</v>
      </c>
      <c r="AD2571" s="208">
        <v>21.917999999999999</v>
      </c>
      <c r="AE2571" s="208">
        <v>22.044</v>
      </c>
      <c r="AF2571" s="208">
        <v>15.885</v>
      </c>
      <c r="AG2571" s="208">
        <v>10.641</v>
      </c>
      <c r="AH2571" s="208">
        <v>5.952</v>
      </c>
      <c r="AI2571" s="208">
        <v>5.0339999999999998</v>
      </c>
      <c r="AJ2571" s="24"/>
      <c r="AK2571" s="24"/>
      <c r="AL2571" s="24"/>
      <c r="AM2571" s="208">
        <v>3.8439999999999999</v>
      </c>
      <c r="AN2571" s="208">
        <v>8.0289999999999999</v>
      </c>
      <c r="AO2571" s="208">
        <v>14.206</v>
      </c>
      <c r="AP2571" s="208">
        <v>17.643000000000001</v>
      </c>
      <c r="AQ2571" s="208">
        <v>25.428000000000001</v>
      </c>
      <c r="AR2571" s="208">
        <v>20.321000000000002</v>
      </c>
      <c r="AS2571" s="208">
        <v>14.657</v>
      </c>
      <c r="AT2571" s="208">
        <v>7.26</v>
      </c>
      <c r="AU2571" s="208">
        <v>3.86</v>
      </c>
      <c r="AV2571" s="24"/>
      <c r="AW2571" s="24"/>
      <c r="AX2571" s="24"/>
      <c r="AY2571" s="208">
        <v>5.01</v>
      </c>
      <c r="AZ2571" s="208">
        <v>6.9329999999999998</v>
      </c>
      <c r="BA2571" s="208">
        <v>11.914999999999999</v>
      </c>
      <c r="BB2571" s="21">
        <f t="shared" si="323"/>
        <v>106</v>
      </c>
      <c r="BC2571" s="21"/>
      <c r="BD2571" s="22">
        <f t="shared" si="322"/>
        <v>142.47311827956992</v>
      </c>
      <c r="BE2571" s="21"/>
      <c r="BG2571" s="10"/>
      <c r="BH2571" s="21">
        <f t="shared" si="324"/>
        <v>0</v>
      </c>
      <c r="BI2571" s="22">
        <f t="shared" si="324"/>
        <v>0.10600000000000001</v>
      </c>
      <c r="BJ2571" s="21"/>
      <c r="BK2571" s="21">
        <v>0</v>
      </c>
      <c r="BL2571" s="22">
        <v>0.31800000000000006</v>
      </c>
      <c r="BM2571" s="21"/>
      <c r="BN2571" s="21">
        <f t="shared" si="325"/>
        <v>0</v>
      </c>
      <c r="BO2571" s="22">
        <f t="shared" si="325"/>
        <v>1.2720000000000002</v>
      </c>
      <c r="BP2571" s="21">
        <f t="shared" si="325"/>
        <v>0</v>
      </c>
    </row>
    <row r="2572" spans="1:68" ht="11.1" hidden="1" customHeight="1" outlineLevel="2" x14ac:dyDescent="0.2">
      <c r="A2572" s="10"/>
      <c r="B2572" s="18"/>
      <c r="C2572" s="18"/>
      <c r="D2572" s="18"/>
      <c r="E2572" s="23" t="s">
        <v>2226</v>
      </c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  <c r="V2572" s="24"/>
      <c r="W2572" s="24"/>
      <c r="X2572" s="24"/>
      <c r="Y2572" s="24"/>
      <c r="Z2572" s="24"/>
      <c r="AA2572" s="24"/>
      <c r="AB2572" s="24"/>
      <c r="AC2572" s="24"/>
      <c r="AD2572" s="208">
        <v>136.56200000000001</v>
      </c>
      <c r="AE2572" s="208">
        <v>60.753</v>
      </c>
      <c r="AF2572" s="208">
        <v>152.26</v>
      </c>
      <c r="AG2572" s="208">
        <v>67.448999999999998</v>
      </c>
      <c r="AH2572" s="208">
        <v>35.133000000000003</v>
      </c>
      <c r="AI2572" s="208">
        <v>18.846</v>
      </c>
      <c r="AJ2572" s="24"/>
      <c r="AK2572" s="24"/>
      <c r="AL2572" s="24"/>
      <c r="AM2572" s="24"/>
      <c r="AN2572" s="24"/>
      <c r="AO2572" s="24"/>
      <c r="AP2572" s="24"/>
      <c r="AQ2572" s="24"/>
      <c r="AR2572" s="24"/>
      <c r="AS2572" s="24"/>
      <c r="AT2572" s="24"/>
      <c r="AU2572" s="24"/>
      <c r="AV2572" s="24"/>
      <c r="AW2572" s="24"/>
      <c r="AX2572" s="24"/>
      <c r="AY2572" s="24"/>
      <c r="AZ2572" s="24"/>
      <c r="BA2572" s="24"/>
      <c r="BB2572" s="21">
        <f t="shared" si="323"/>
        <v>152.26</v>
      </c>
      <c r="BC2572" s="21"/>
      <c r="BD2572" s="22">
        <f t="shared" si="322"/>
        <v>204.65053763440858</v>
      </c>
      <c r="BE2572" s="21"/>
      <c r="BG2572" s="10"/>
      <c r="BH2572" s="21">
        <f t="shared" si="324"/>
        <v>0</v>
      </c>
      <c r="BI2572" s="22">
        <f t="shared" si="324"/>
        <v>0.15225999999999998</v>
      </c>
      <c r="BJ2572" s="21"/>
      <c r="BK2572" s="21">
        <v>0</v>
      </c>
      <c r="BL2572" s="22">
        <v>0.45677999999999996</v>
      </c>
      <c r="BM2572" s="21"/>
      <c r="BN2572" s="21">
        <f t="shared" si="325"/>
        <v>0</v>
      </c>
      <c r="BO2572" s="22">
        <f t="shared" si="325"/>
        <v>1.8271199999999999</v>
      </c>
      <c r="BP2572" s="21">
        <f t="shared" si="325"/>
        <v>0</v>
      </c>
    </row>
    <row r="2573" spans="1:68" ht="11.1" hidden="1" customHeight="1" outlineLevel="2" x14ac:dyDescent="0.2">
      <c r="A2573" s="10"/>
      <c r="B2573" s="18"/>
      <c r="C2573" s="18"/>
      <c r="D2573" s="18"/>
      <c r="E2573" s="23" t="s">
        <v>2285</v>
      </c>
      <c r="F2573" s="208">
        <v>9.33</v>
      </c>
      <c r="G2573" s="208">
        <v>5.17</v>
      </c>
      <c r="H2573" s="208">
        <v>5.4</v>
      </c>
      <c r="I2573" s="239">
        <v>3.6629999999999998</v>
      </c>
      <c r="J2573" s="239"/>
      <c r="K2573" s="208">
        <v>1.6819999999999999</v>
      </c>
      <c r="L2573" s="24"/>
      <c r="M2573" s="24"/>
      <c r="N2573" s="24"/>
      <c r="O2573" s="208">
        <v>1.181</v>
      </c>
      <c r="P2573" s="208">
        <v>4.0439999999999996</v>
      </c>
      <c r="Q2573" s="208">
        <v>6.3109999999999999</v>
      </c>
      <c r="R2573" s="208">
        <v>7.7519999999999998</v>
      </c>
      <c r="S2573" s="208">
        <v>7.95</v>
      </c>
      <c r="T2573" s="208">
        <v>7.4829999999999997</v>
      </c>
      <c r="U2573" s="208">
        <v>5.782</v>
      </c>
      <c r="V2573" s="208">
        <v>3.319</v>
      </c>
      <c r="W2573" s="208">
        <v>1.397</v>
      </c>
      <c r="X2573" s="24"/>
      <c r="Y2573" s="24"/>
      <c r="Z2573" s="24"/>
      <c r="AA2573" s="208">
        <v>1.4590000000000001</v>
      </c>
      <c r="AB2573" s="208">
        <v>2.4950000000000001</v>
      </c>
      <c r="AC2573" s="208">
        <v>4.2160000000000002</v>
      </c>
      <c r="AD2573" s="208">
        <v>8.1300000000000008</v>
      </c>
      <c r="AE2573" s="208">
        <v>2.2599999999999998</v>
      </c>
      <c r="AF2573" s="208">
        <v>4.5369999999999999</v>
      </c>
      <c r="AG2573" s="208">
        <v>2.9289999999999998</v>
      </c>
      <c r="AH2573" s="208">
        <v>1.6950000000000001</v>
      </c>
      <c r="AI2573" s="208">
        <v>1.1379999999999999</v>
      </c>
      <c r="AJ2573" s="24"/>
      <c r="AK2573" s="24"/>
      <c r="AL2573" s="24"/>
      <c r="AM2573" s="208">
        <v>1.536</v>
      </c>
      <c r="AN2573" s="208">
        <v>2.415</v>
      </c>
      <c r="AO2573" s="208">
        <v>4.1970000000000001</v>
      </c>
      <c r="AP2573" s="208">
        <v>4.4210000000000003</v>
      </c>
      <c r="AQ2573" s="208">
        <v>5.8230000000000004</v>
      </c>
      <c r="AR2573" s="208">
        <v>4.66</v>
      </c>
      <c r="AS2573" s="208">
        <v>3.7970000000000002</v>
      </c>
      <c r="AT2573" s="208">
        <v>2.4489999999999998</v>
      </c>
      <c r="AU2573" s="208">
        <v>1.387</v>
      </c>
      <c r="AV2573" s="24"/>
      <c r="AW2573" s="24"/>
      <c r="AX2573" s="24"/>
      <c r="AY2573" s="208">
        <v>1.8380000000000001</v>
      </c>
      <c r="AZ2573" s="208">
        <v>2.66</v>
      </c>
      <c r="BA2573" s="208">
        <v>4.0419999999999998</v>
      </c>
      <c r="BB2573" s="21">
        <f t="shared" si="323"/>
        <v>9.33</v>
      </c>
      <c r="BC2573" s="21"/>
      <c r="BD2573" s="22">
        <f t="shared" si="322"/>
        <v>12.540322580645162</v>
      </c>
      <c r="BE2573" s="21"/>
      <c r="BG2573" s="10"/>
      <c r="BH2573" s="21">
        <f t="shared" si="324"/>
        <v>0</v>
      </c>
      <c r="BI2573" s="22">
        <f t="shared" si="324"/>
        <v>9.3299999999999998E-3</v>
      </c>
      <c r="BJ2573" s="21"/>
      <c r="BK2573" s="21">
        <v>0</v>
      </c>
      <c r="BL2573" s="22">
        <v>2.7990000000000001E-2</v>
      </c>
      <c r="BM2573" s="21"/>
      <c r="BN2573" s="21">
        <f t="shared" si="325"/>
        <v>0</v>
      </c>
      <c r="BO2573" s="22">
        <f t="shared" si="325"/>
        <v>0.11196</v>
      </c>
      <c r="BP2573" s="21">
        <f t="shared" si="325"/>
        <v>0</v>
      </c>
    </row>
    <row r="2574" spans="1:68" ht="11.1" hidden="1" customHeight="1" outlineLevel="2" x14ac:dyDescent="0.2">
      <c r="A2574" s="10"/>
      <c r="B2574" s="18"/>
      <c r="C2574" s="18"/>
      <c r="D2574" s="18"/>
      <c r="E2574" s="23" t="s">
        <v>2286</v>
      </c>
      <c r="F2574" s="208">
        <v>43.185000000000002</v>
      </c>
      <c r="G2574" s="208">
        <v>21.715</v>
      </c>
      <c r="H2574" s="208">
        <v>22.1</v>
      </c>
      <c r="I2574" s="239">
        <v>13.411</v>
      </c>
      <c r="J2574" s="239"/>
      <c r="K2574" s="208">
        <v>5.8840000000000003</v>
      </c>
      <c r="L2574" s="24"/>
      <c r="M2574" s="24"/>
      <c r="N2574" s="24"/>
      <c r="O2574" s="208">
        <v>9.1460000000000008</v>
      </c>
      <c r="P2574" s="208">
        <v>18.754000000000001</v>
      </c>
      <c r="Q2574" s="208">
        <v>28.774999999999999</v>
      </c>
      <c r="R2574" s="208">
        <v>47.104999999999997</v>
      </c>
      <c r="S2574" s="208">
        <v>49.24</v>
      </c>
      <c r="T2574" s="208">
        <v>47.206000000000003</v>
      </c>
      <c r="U2574" s="208">
        <v>30.344000000000001</v>
      </c>
      <c r="V2574" s="208">
        <v>12.371</v>
      </c>
      <c r="W2574" s="208">
        <v>6.6289999999999996</v>
      </c>
      <c r="X2574" s="24"/>
      <c r="Y2574" s="24"/>
      <c r="Z2574" s="24"/>
      <c r="AA2574" s="208">
        <v>6.6289999999999996</v>
      </c>
      <c r="AB2574" s="208">
        <v>14.614000000000001</v>
      </c>
      <c r="AC2574" s="208">
        <v>27.009</v>
      </c>
      <c r="AD2574" s="208">
        <v>48.673000000000002</v>
      </c>
      <c r="AE2574" s="208">
        <v>44.798999999999999</v>
      </c>
      <c r="AF2574" s="208">
        <v>37.201000000000001</v>
      </c>
      <c r="AG2574" s="208">
        <v>4.2729999999999997</v>
      </c>
      <c r="AH2574" s="208">
        <v>33.006999999999998</v>
      </c>
      <c r="AI2574" s="208">
        <v>10.946999999999999</v>
      </c>
      <c r="AJ2574" s="24"/>
      <c r="AK2574" s="24"/>
      <c r="AL2574" s="24"/>
      <c r="AM2574" s="208">
        <v>9.7669999999999995</v>
      </c>
      <c r="AN2574" s="208">
        <v>16.2</v>
      </c>
      <c r="AO2574" s="208">
        <v>35.723999999999997</v>
      </c>
      <c r="AP2574" s="208">
        <v>39.250999999999998</v>
      </c>
      <c r="AQ2574" s="208">
        <v>50.387999999999998</v>
      </c>
      <c r="AR2574" s="208">
        <v>41.643999999999998</v>
      </c>
      <c r="AS2574" s="208">
        <v>30.082999999999998</v>
      </c>
      <c r="AT2574" s="208">
        <v>13.939</v>
      </c>
      <c r="AU2574" s="208">
        <v>7.3230000000000004</v>
      </c>
      <c r="AV2574" s="24"/>
      <c r="AW2574" s="24"/>
      <c r="AX2574" s="24"/>
      <c r="AY2574" s="208">
        <v>7.9850000000000003</v>
      </c>
      <c r="AZ2574" s="208">
        <v>14.045</v>
      </c>
      <c r="BA2574" s="208">
        <v>28.137</v>
      </c>
      <c r="BB2574" s="21">
        <f t="shared" si="323"/>
        <v>50.387999999999998</v>
      </c>
      <c r="BC2574" s="21"/>
      <c r="BD2574" s="22">
        <f t="shared" si="322"/>
        <v>67.725806451612897</v>
      </c>
      <c r="BE2574" s="21"/>
      <c r="BG2574" s="10"/>
      <c r="BH2574" s="21">
        <f t="shared" si="324"/>
        <v>0</v>
      </c>
      <c r="BI2574" s="22">
        <f t="shared" si="324"/>
        <v>5.0387999999999995E-2</v>
      </c>
      <c r="BJ2574" s="21"/>
      <c r="BK2574" s="21">
        <v>0</v>
      </c>
      <c r="BL2574" s="22">
        <v>0.15116399999999999</v>
      </c>
      <c r="BM2574" s="21"/>
      <c r="BN2574" s="21">
        <f t="shared" si="325"/>
        <v>0</v>
      </c>
      <c r="BO2574" s="22">
        <f t="shared" si="325"/>
        <v>0.60465599999999997</v>
      </c>
      <c r="BP2574" s="21">
        <f t="shared" si="325"/>
        <v>0</v>
      </c>
    </row>
    <row r="2575" spans="1:68" ht="11.1" hidden="1" customHeight="1" outlineLevel="2" x14ac:dyDescent="0.2">
      <c r="A2575" s="10"/>
      <c r="B2575" s="18"/>
      <c r="C2575" s="18"/>
      <c r="D2575" s="18"/>
      <c r="E2575" s="23" t="s">
        <v>2287</v>
      </c>
      <c r="F2575" s="208">
        <v>9.8119999999999994</v>
      </c>
      <c r="G2575" s="208">
        <v>4.7880000000000003</v>
      </c>
      <c r="H2575" s="208">
        <v>5.2</v>
      </c>
      <c r="I2575" s="239">
        <v>2.5670000000000002</v>
      </c>
      <c r="J2575" s="239"/>
      <c r="K2575" s="208">
        <v>1.333</v>
      </c>
      <c r="L2575" s="24"/>
      <c r="M2575" s="24"/>
      <c r="N2575" s="24"/>
      <c r="O2575" s="208">
        <v>1.7809999999999999</v>
      </c>
      <c r="P2575" s="208">
        <v>3.806</v>
      </c>
      <c r="Q2575" s="208">
        <v>5.569</v>
      </c>
      <c r="R2575" s="208">
        <v>9.0559999999999992</v>
      </c>
      <c r="S2575" s="208">
        <v>9.4809999999999999</v>
      </c>
      <c r="T2575" s="208">
        <v>9.2080000000000002</v>
      </c>
      <c r="U2575" s="208">
        <v>5.2169999999999996</v>
      </c>
      <c r="V2575" s="208">
        <v>2.8690000000000002</v>
      </c>
      <c r="W2575" s="208">
        <v>1.9530000000000001</v>
      </c>
      <c r="X2575" s="24"/>
      <c r="Y2575" s="24"/>
      <c r="Z2575" s="24"/>
      <c r="AA2575" s="208">
        <v>1.458</v>
      </c>
      <c r="AB2575" s="208">
        <v>3.2149999999999999</v>
      </c>
      <c r="AC2575" s="208">
        <v>6.7839999999999998</v>
      </c>
      <c r="AD2575" s="208">
        <v>9.49</v>
      </c>
      <c r="AE2575" s="208">
        <v>8.56</v>
      </c>
      <c r="AF2575" s="208">
        <v>7.02</v>
      </c>
      <c r="AG2575" s="208">
        <v>4.12</v>
      </c>
      <c r="AH2575" s="208">
        <v>2.08</v>
      </c>
      <c r="AI2575" s="208">
        <v>1.0660000000000001</v>
      </c>
      <c r="AJ2575" s="24"/>
      <c r="AK2575" s="24"/>
      <c r="AL2575" s="24"/>
      <c r="AM2575" s="208">
        <v>1.514</v>
      </c>
      <c r="AN2575" s="208">
        <v>2.9350000000000001</v>
      </c>
      <c r="AO2575" s="208">
        <v>7.64</v>
      </c>
      <c r="AP2575" s="208">
        <v>9.2449999999999992</v>
      </c>
      <c r="AQ2575" s="208">
        <v>9.6750000000000007</v>
      </c>
      <c r="AR2575" s="208">
        <v>7.85</v>
      </c>
      <c r="AS2575" s="208">
        <v>5.78</v>
      </c>
      <c r="AT2575" s="208">
        <v>2.65</v>
      </c>
      <c r="AU2575" s="208">
        <v>1.397</v>
      </c>
      <c r="AV2575" s="24"/>
      <c r="AW2575" s="24"/>
      <c r="AX2575" s="24"/>
      <c r="AY2575" s="208">
        <v>1.248</v>
      </c>
      <c r="AZ2575" s="208">
        <v>2.835</v>
      </c>
      <c r="BA2575" s="208">
        <v>5.3</v>
      </c>
      <c r="BB2575" s="21">
        <f t="shared" si="323"/>
        <v>9.8119999999999994</v>
      </c>
      <c r="BC2575" s="21"/>
      <c r="BD2575" s="22">
        <f t="shared" si="322"/>
        <v>13.188172043010752</v>
      </c>
      <c r="BE2575" s="21"/>
      <c r="BG2575" s="10"/>
      <c r="BH2575" s="21">
        <f t="shared" si="324"/>
        <v>0</v>
      </c>
      <c r="BI2575" s="22">
        <f t="shared" si="324"/>
        <v>9.8119999999999995E-3</v>
      </c>
      <c r="BJ2575" s="21"/>
      <c r="BK2575" s="21">
        <v>0</v>
      </c>
      <c r="BL2575" s="22">
        <v>2.9435999999999997E-2</v>
      </c>
      <c r="BM2575" s="21"/>
      <c r="BN2575" s="21">
        <f t="shared" si="325"/>
        <v>0</v>
      </c>
      <c r="BO2575" s="22">
        <f t="shared" si="325"/>
        <v>0.11774399999999999</v>
      </c>
      <c r="BP2575" s="21">
        <f t="shared" si="325"/>
        <v>0</v>
      </c>
    </row>
    <row r="2576" spans="1:68" ht="11.1" hidden="1" customHeight="1" outlineLevel="2" x14ac:dyDescent="0.2">
      <c r="A2576" s="10"/>
      <c r="B2576" s="18"/>
      <c r="C2576" s="18"/>
      <c r="D2576" s="18"/>
      <c r="E2576" s="23" t="s">
        <v>2288</v>
      </c>
      <c r="F2576" s="208">
        <v>21.661999999999999</v>
      </c>
      <c r="G2576" s="208">
        <v>11.337999999999999</v>
      </c>
      <c r="H2576" s="208">
        <v>12.8</v>
      </c>
      <c r="I2576" s="239">
        <v>8.3849999999999998</v>
      </c>
      <c r="J2576" s="239"/>
      <c r="K2576" s="208">
        <v>4.2089999999999996</v>
      </c>
      <c r="L2576" s="24"/>
      <c r="M2576" s="24"/>
      <c r="N2576" s="24"/>
      <c r="O2576" s="208">
        <v>5.4969999999999999</v>
      </c>
      <c r="P2576" s="208">
        <v>11.444000000000001</v>
      </c>
      <c r="Q2576" s="208">
        <v>16.812000000000001</v>
      </c>
      <c r="R2576" s="208">
        <v>22.411999999999999</v>
      </c>
      <c r="S2576" s="208">
        <v>23.038</v>
      </c>
      <c r="T2576" s="208">
        <v>21.831</v>
      </c>
      <c r="U2576" s="208">
        <v>16.518999999999998</v>
      </c>
      <c r="V2576" s="208">
        <v>7.4939999999999998</v>
      </c>
      <c r="W2576" s="208">
        <v>4.5309999999999997</v>
      </c>
      <c r="X2576" s="24"/>
      <c r="Y2576" s="24"/>
      <c r="Z2576" s="24"/>
      <c r="AA2576" s="208">
        <v>5.9859999999999998</v>
      </c>
      <c r="AB2576" s="208">
        <v>9.59</v>
      </c>
      <c r="AC2576" s="208">
        <v>15.365</v>
      </c>
      <c r="AD2576" s="208">
        <v>20.024999999999999</v>
      </c>
      <c r="AE2576" s="208">
        <v>19.16</v>
      </c>
      <c r="AF2576" s="208">
        <v>14.935</v>
      </c>
      <c r="AG2576" s="208">
        <v>10.035</v>
      </c>
      <c r="AH2576" s="208">
        <v>6.78</v>
      </c>
      <c r="AI2576" s="208">
        <v>2.8860000000000001</v>
      </c>
      <c r="AJ2576" s="24"/>
      <c r="AK2576" s="24"/>
      <c r="AL2576" s="24"/>
      <c r="AM2576" s="208">
        <v>4.2089999999999996</v>
      </c>
      <c r="AN2576" s="208">
        <v>8.5050000000000008</v>
      </c>
      <c r="AO2576" s="208">
        <v>14.785</v>
      </c>
      <c r="AP2576" s="208">
        <v>17.04</v>
      </c>
      <c r="AQ2576" s="208">
        <v>21.495000000000001</v>
      </c>
      <c r="AR2576" s="208">
        <v>16</v>
      </c>
      <c r="AS2576" s="208">
        <v>12.96</v>
      </c>
      <c r="AT2576" s="208">
        <v>7.31</v>
      </c>
      <c r="AU2576" s="208">
        <v>4.5</v>
      </c>
      <c r="AV2576" s="24"/>
      <c r="AW2576" s="24"/>
      <c r="AX2576" s="24"/>
      <c r="AY2576" s="208">
        <v>4.7649999999999997</v>
      </c>
      <c r="AZ2576" s="208">
        <v>7.5</v>
      </c>
      <c r="BA2576" s="208">
        <v>12.345000000000001</v>
      </c>
      <c r="BB2576" s="21">
        <f t="shared" si="323"/>
        <v>23.038</v>
      </c>
      <c r="BC2576" s="21"/>
      <c r="BD2576" s="22">
        <f t="shared" si="322"/>
        <v>30.96505376344086</v>
      </c>
      <c r="BE2576" s="21"/>
      <c r="BG2576" s="10"/>
      <c r="BH2576" s="21">
        <f t="shared" si="324"/>
        <v>0</v>
      </c>
      <c r="BI2576" s="22">
        <f t="shared" si="324"/>
        <v>2.3037999999999999E-2</v>
      </c>
      <c r="BJ2576" s="21"/>
      <c r="BK2576" s="21">
        <v>0</v>
      </c>
      <c r="BL2576" s="22">
        <v>6.9113999999999995E-2</v>
      </c>
      <c r="BM2576" s="21"/>
      <c r="BN2576" s="21">
        <f t="shared" si="325"/>
        <v>0</v>
      </c>
      <c r="BO2576" s="22">
        <f t="shared" si="325"/>
        <v>0.27645599999999998</v>
      </c>
      <c r="BP2576" s="21">
        <f t="shared" si="325"/>
        <v>0</v>
      </c>
    </row>
    <row r="2577" spans="1:68" ht="11.1" hidden="1" customHeight="1" outlineLevel="2" x14ac:dyDescent="0.2">
      <c r="A2577" s="10"/>
      <c r="B2577" s="18"/>
      <c r="C2577" s="18"/>
      <c r="D2577" s="18"/>
      <c r="E2577" s="23" t="s">
        <v>2289</v>
      </c>
      <c r="F2577" s="208">
        <v>2.9350000000000001</v>
      </c>
      <c r="G2577" s="208">
        <v>1.665</v>
      </c>
      <c r="H2577" s="208">
        <v>1.6</v>
      </c>
      <c r="I2577" s="239">
        <v>1.1719999999999999</v>
      </c>
      <c r="J2577" s="239"/>
      <c r="K2577" s="208">
        <v>0.85399999999999998</v>
      </c>
      <c r="L2577" s="24"/>
      <c r="M2577" s="24"/>
      <c r="N2577" s="24"/>
      <c r="O2577" s="208">
        <v>0.44700000000000001</v>
      </c>
      <c r="P2577" s="208">
        <v>1.133</v>
      </c>
      <c r="Q2577" s="208">
        <v>1.698</v>
      </c>
      <c r="R2577" s="208">
        <v>2.2879999999999998</v>
      </c>
      <c r="S2577" s="208">
        <v>2.2989999999999999</v>
      </c>
      <c r="T2577" s="208">
        <v>2.3359999999999999</v>
      </c>
      <c r="U2577" s="208">
        <v>1.6519999999999999</v>
      </c>
      <c r="V2577" s="208">
        <v>0.86699999999999999</v>
      </c>
      <c r="W2577" s="208">
        <v>0.70799999999999996</v>
      </c>
      <c r="X2577" s="24"/>
      <c r="Y2577" s="24"/>
      <c r="Z2577" s="24"/>
      <c r="AA2577" s="208">
        <v>0.51100000000000001</v>
      </c>
      <c r="AB2577" s="208">
        <v>1.1339999999999999</v>
      </c>
      <c r="AC2577" s="208">
        <v>1.984</v>
      </c>
      <c r="AD2577" s="208">
        <v>2.5169999999999999</v>
      </c>
      <c r="AE2577" s="208">
        <v>2.444</v>
      </c>
      <c r="AF2577" s="208">
        <v>1.8420000000000001</v>
      </c>
      <c r="AG2577" s="208">
        <v>1.288</v>
      </c>
      <c r="AH2577" s="208">
        <v>0.999</v>
      </c>
      <c r="AI2577" s="208">
        <v>0.56799999999999995</v>
      </c>
      <c r="AJ2577" s="24"/>
      <c r="AK2577" s="24"/>
      <c r="AL2577" s="24"/>
      <c r="AM2577" s="208">
        <v>0.52400000000000002</v>
      </c>
      <c r="AN2577" s="208">
        <v>1.0089999999999999</v>
      </c>
      <c r="AO2577" s="208">
        <v>1.851</v>
      </c>
      <c r="AP2577" s="208">
        <v>2.089</v>
      </c>
      <c r="AQ2577" s="208">
        <v>2.8380000000000001</v>
      </c>
      <c r="AR2577" s="208">
        <v>2.004</v>
      </c>
      <c r="AS2577" s="208">
        <v>1.7509999999999999</v>
      </c>
      <c r="AT2577" s="208">
        <v>0.89300000000000002</v>
      </c>
      <c r="AU2577" s="208">
        <v>0.63100000000000001</v>
      </c>
      <c r="AV2577" s="24"/>
      <c r="AW2577" s="24"/>
      <c r="AX2577" s="24"/>
      <c r="AY2577" s="208">
        <v>0.53800000000000003</v>
      </c>
      <c r="AZ2577" s="208">
        <v>0.98699999999999999</v>
      </c>
      <c r="BA2577" s="208">
        <v>1.2490000000000001</v>
      </c>
      <c r="BB2577" s="21">
        <f t="shared" si="323"/>
        <v>2.9350000000000001</v>
      </c>
      <c r="BC2577" s="21"/>
      <c r="BD2577" s="22">
        <f t="shared" si="322"/>
        <v>3.94489247311828</v>
      </c>
      <c r="BE2577" s="21"/>
      <c r="BG2577" s="10"/>
      <c r="BH2577" s="21">
        <f t="shared" si="324"/>
        <v>0</v>
      </c>
      <c r="BI2577" s="22">
        <f t="shared" si="324"/>
        <v>2.9350000000000005E-3</v>
      </c>
      <c r="BJ2577" s="21"/>
      <c r="BK2577" s="21">
        <v>0</v>
      </c>
      <c r="BL2577" s="22">
        <v>8.8050000000000021E-3</v>
      </c>
      <c r="BM2577" s="21"/>
      <c r="BN2577" s="21">
        <f t="shared" si="325"/>
        <v>0</v>
      </c>
      <c r="BO2577" s="22">
        <f t="shared" si="325"/>
        <v>3.5220000000000008E-2</v>
      </c>
      <c r="BP2577" s="21">
        <f t="shared" si="325"/>
        <v>0</v>
      </c>
    </row>
    <row r="2578" spans="1:68" ht="11.1" hidden="1" customHeight="1" outlineLevel="2" x14ac:dyDescent="0.2">
      <c r="A2578" s="10"/>
      <c r="B2578" s="18"/>
      <c r="C2578" s="18"/>
      <c r="D2578" s="18"/>
      <c r="E2578" s="23" t="s">
        <v>2290</v>
      </c>
      <c r="F2578" s="24"/>
      <c r="G2578" s="208">
        <v>23</v>
      </c>
      <c r="H2578" s="208">
        <v>12</v>
      </c>
      <c r="I2578" s="24"/>
      <c r="J2578" s="24"/>
      <c r="K2578" s="24"/>
      <c r="L2578" s="24"/>
      <c r="M2578" s="24"/>
      <c r="N2578" s="24"/>
      <c r="O2578" s="24"/>
      <c r="P2578" s="208">
        <v>3.0190000000000001</v>
      </c>
      <c r="Q2578" s="208">
        <v>5.3460000000000001</v>
      </c>
      <c r="R2578" s="208">
        <v>7.1139999999999999</v>
      </c>
      <c r="S2578" s="208">
        <v>7.16</v>
      </c>
      <c r="T2578" s="208">
        <v>6.73</v>
      </c>
      <c r="U2578" s="208">
        <v>4.9400000000000004</v>
      </c>
      <c r="V2578" s="208">
        <v>2.8050000000000002</v>
      </c>
      <c r="W2578" s="208">
        <v>1.0649999999999999</v>
      </c>
      <c r="X2578" s="24"/>
      <c r="Y2578" s="24"/>
      <c r="Z2578" s="24"/>
      <c r="AA2578" s="208">
        <v>1.962</v>
      </c>
      <c r="AB2578" s="208">
        <v>3.0640000000000001</v>
      </c>
      <c r="AC2578" s="208">
        <v>5.8650000000000002</v>
      </c>
      <c r="AD2578" s="208">
        <v>7.8840000000000003</v>
      </c>
      <c r="AE2578" s="208">
        <v>7.42</v>
      </c>
      <c r="AF2578" s="208">
        <v>6.4349999999999996</v>
      </c>
      <c r="AG2578" s="208">
        <v>4.3789999999999996</v>
      </c>
      <c r="AH2578" s="208">
        <v>3.0779999999999998</v>
      </c>
      <c r="AI2578" s="208">
        <v>1.8180000000000001</v>
      </c>
      <c r="AJ2578" s="24"/>
      <c r="AK2578" s="24"/>
      <c r="AL2578" s="24"/>
      <c r="AM2578" s="208">
        <v>1.8959999999999999</v>
      </c>
      <c r="AN2578" s="208">
        <v>3.0920000000000001</v>
      </c>
      <c r="AO2578" s="208">
        <v>7.0019999999999998</v>
      </c>
      <c r="AP2578" s="208">
        <v>7.4269999999999996</v>
      </c>
      <c r="AQ2578" s="208">
        <v>9.6229999999999993</v>
      </c>
      <c r="AR2578" s="208">
        <v>6.8470000000000004</v>
      </c>
      <c r="AS2578" s="208">
        <v>4.8789999999999996</v>
      </c>
      <c r="AT2578" s="208">
        <v>1.86</v>
      </c>
      <c r="AU2578" s="208">
        <v>0.88600000000000001</v>
      </c>
      <c r="AV2578" s="24"/>
      <c r="AW2578" s="24"/>
      <c r="AX2578" s="24"/>
      <c r="AY2578" s="208">
        <v>1.657</v>
      </c>
      <c r="AZ2578" s="208">
        <v>3.1829999999999998</v>
      </c>
      <c r="BA2578" s="208">
        <v>5.4820000000000002</v>
      </c>
      <c r="BB2578" s="21">
        <f t="shared" si="323"/>
        <v>23</v>
      </c>
      <c r="BC2578" s="21"/>
      <c r="BD2578" s="22">
        <f t="shared" si="322"/>
        <v>30.913978494623656</v>
      </c>
      <c r="BE2578" s="21"/>
      <c r="BG2578" s="10"/>
      <c r="BH2578" s="21">
        <f t="shared" si="324"/>
        <v>0</v>
      </c>
      <c r="BI2578" s="22">
        <f t="shared" si="324"/>
        <v>2.3E-2</v>
      </c>
      <c r="BJ2578" s="21"/>
      <c r="BK2578" s="21">
        <v>0</v>
      </c>
      <c r="BL2578" s="22">
        <v>6.9000000000000006E-2</v>
      </c>
      <c r="BM2578" s="21"/>
      <c r="BN2578" s="21">
        <f t="shared" si="325"/>
        <v>0</v>
      </c>
      <c r="BO2578" s="22">
        <f t="shared" si="325"/>
        <v>0.27600000000000002</v>
      </c>
      <c r="BP2578" s="21">
        <f t="shared" si="325"/>
        <v>0</v>
      </c>
    </row>
    <row r="2579" spans="1:68" ht="11.1" hidden="1" customHeight="1" outlineLevel="2" x14ac:dyDescent="0.2">
      <c r="A2579" s="10"/>
      <c r="B2579" s="18"/>
      <c r="C2579" s="18"/>
      <c r="D2579" s="18"/>
      <c r="E2579" s="23" t="s">
        <v>2291</v>
      </c>
      <c r="F2579" s="208">
        <v>53.100999999999999</v>
      </c>
      <c r="G2579" s="208">
        <v>26.498999999999999</v>
      </c>
      <c r="H2579" s="208">
        <v>28.7</v>
      </c>
      <c r="I2579" s="239">
        <v>23.18</v>
      </c>
      <c r="J2579" s="239"/>
      <c r="K2579" s="208">
        <v>14.11</v>
      </c>
      <c r="L2579" s="24"/>
      <c r="M2579" s="24"/>
      <c r="N2579" s="24"/>
      <c r="O2579" s="208">
        <v>12.651</v>
      </c>
      <c r="P2579" s="208">
        <v>24.053000000000001</v>
      </c>
      <c r="Q2579" s="208">
        <v>34.728999999999999</v>
      </c>
      <c r="R2579" s="208">
        <v>44.2</v>
      </c>
      <c r="S2579" s="208">
        <v>45.15</v>
      </c>
      <c r="T2579" s="208">
        <v>42.652000000000001</v>
      </c>
      <c r="U2579" s="208">
        <v>33.851999999999997</v>
      </c>
      <c r="V2579" s="208">
        <v>21.122</v>
      </c>
      <c r="W2579" s="208">
        <v>12.291</v>
      </c>
      <c r="X2579" s="24"/>
      <c r="Y2579" s="24"/>
      <c r="Z2579" s="24"/>
      <c r="AA2579" s="208">
        <v>11.798999999999999</v>
      </c>
      <c r="AB2579" s="208">
        <v>18.472999999999999</v>
      </c>
      <c r="AC2579" s="208">
        <v>32.667999999999999</v>
      </c>
      <c r="AD2579" s="208">
        <v>41.524000000000001</v>
      </c>
      <c r="AE2579" s="208">
        <v>41.819000000000003</v>
      </c>
      <c r="AF2579" s="208">
        <v>36.167000000000002</v>
      </c>
      <c r="AG2579" s="208">
        <v>23.838999999999999</v>
      </c>
      <c r="AH2579" s="208">
        <v>17.122</v>
      </c>
      <c r="AI2579" s="208">
        <v>10.256</v>
      </c>
      <c r="AJ2579" s="24"/>
      <c r="AK2579" s="24"/>
      <c r="AL2579" s="24"/>
      <c r="AM2579" s="208">
        <v>11.492000000000001</v>
      </c>
      <c r="AN2579" s="208">
        <v>17.228999999999999</v>
      </c>
      <c r="AO2579" s="208">
        <v>34.94</v>
      </c>
      <c r="AP2579" s="208">
        <v>38.764000000000003</v>
      </c>
      <c r="AQ2579" s="208">
        <v>48.792999999999999</v>
      </c>
      <c r="AR2579" s="208">
        <v>39.673999999999999</v>
      </c>
      <c r="AS2579" s="208">
        <v>28.997</v>
      </c>
      <c r="AT2579" s="208">
        <v>15.141</v>
      </c>
      <c r="AU2579" s="208">
        <v>9.734</v>
      </c>
      <c r="AV2579" s="24"/>
      <c r="AW2579" s="24"/>
      <c r="AX2579" s="24"/>
      <c r="AY2579" s="208">
        <v>11.244</v>
      </c>
      <c r="AZ2579" s="208">
        <v>16.463999999999999</v>
      </c>
      <c r="BA2579" s="208">
        <v>28.547999999999998</v>
      </c>
      <c r="BB2579" s="21">
        <f t="shared" si="323"/>
        <v>53.100999999999999</v>
      </c>
      <c r="BC2579" s="21"/>
      <c r="BD2579" s="22">
        <f t="shared" si="322"/>
        <v>71.372311827956992</v>
      </c>
      <c r="BE2579" s="21"/>
      <c r="BG2579" s="10"/>
      <c r="BH2579" s="21">
        <f t="shared" si="324"/>
        <v>0</v>
      </c>
      <c r="BI2579" s="22">
        <f t="shared" si="324"/>
        <v>5.3101000000000002E-2</v>
      </c>
      <c r="BJ2579" s="21"/>
      <c r="BK2579" s="21">
        <v>0</v>
      </c>
      <c r="BL2579" s="22">
        <v>0.159303</v>
      </c>
      <c r="BM2579" s="21"/>
      <c r="BN2579" s="21">
        <f t="shared" si="325"/>
        <v>0</v>
      </c>
      <c r="BO2579" s="22">
        <f t="shared" si="325"/>
        <v>0.637212</v>
      </c>
      <c r="BP2579" s="21">
        <f t="shared" si="325"/>
        <v>0</v>
      </c>
    </row>
    <row r="2580" spans="1:68" ht="11.1" hidden="1" customHeight="1" outlineLevel="2" x14ac:dyDescent="0.2">
      <c r="A2580" s="10"/>
      <c r="B2580" s="18"/>
      <c r="C2580" s="18"/>
      <c r="D2580" s="18"/>
      <c r="E2580" s="23" t="s">
        <v>2292</v>
      </c>
      <c r="F2580" s="24"/>
      <c r="G2580" s="208">
        <v>38</v>
      </c>
      <c r="H2580" s="208">
        <v>20</v>
      </c>
      <c r="I2580" s="239">
        <v>19</v>
      </c>
      <c r="J2580" s="239"/>
      <c r="K2580" s="208">
        <v>19</v>
      </c>
      <c r="L2580" s="24"/>
      <c r="M2580" s="24"/>
      <c r="N2580" s="24"/>
      <c r="O2580" s="208">
        <v>1.2</v>
      </c>
      <c r="P2580" s="208">
        <v>2.2370000000000001</v>
      </c>
      <c r="Q2580" s="208">
        <v>3.6909999999999998</v>
      </c>
      <c r="R2580" s="208">
        <v>5.7350000000000003</v>
      </c>
      <c r="S2580" s="208">
        <v>5.66</v>
      </c>
      <c r="T2580" s="208">
        <v>5.194</v>
      </c>
      <c r="U2580" s="208">
        <v>3.871</v>
      </c>
      <c r="V2580" s="208">
        <v>1.994</v>
      </c>
      <c r="W2580" s="208">
        <v>0.70499999999999996</v>
      </c>
      <c r="X2580" s="24"/>
      <c r="Y2580" s="24"/>
      <c r="Z2580" s="24"/>
      <c r="AA2580" s="208">
        <v>0.97699999999999998</v>
      </c>
      <c r="AB2580" s="208">
        <v>2.8740000000000001</v>
      </c>
      <c r="AC2580" s="208">
        <v>4.6909999999999998</v>
      </c>
      <c r="AD2580" s="208">
        <v>5.9859999999999998</v>
      </c>
      <c r="AE2580" s="208">
        <v>5.8040000000000003</v>
      </c>
      <c r="AF2580" s="208">
        <v>4.6449999999999996</v>
      </c>
      <c r="AG2580" s="208">
        <v>3.258</v>
      </c>
      <c r="AH2580" s="208">
        <v>2.052</v>
      </c>
      <c r="AI2580" s="208">
        <v>1.363</v>
      </c>
      <c r="AJ2580" s="24"/>
      <c r="AK2580" s="24"/>
      <c r="AL2580" s="24"/>
      <c r="AM2580" s="208">
        <v>0.92900000000000005</v>
      </c>
      <c r="AN2580" s="208">
        <v>2.1349999999999998</v>
      </c>
      <c r="AO2580" s="208">
        <v>4.5599999999999996</v>
      </c>
      <c r="AP2580" s="208">
        <v>4.97</v>
      </c>
      <c r="AQ2580" s="208">
        <v>6.8840000000000003</v>
      </c>
      <c r="AR2580" s="208">
        <v>5.5670000000000002</v>
      </c>
      <c r="AS2580" s="208">
        <v>4.8040000000000003</v>
      </c>
      <c r="AT2580" s="208">
        <v>2.7170000000000001</v>
      </c>
      <c r="AU2580" s="208">
        <v>1.5580000000000001</v>
      </c>
      <c r="AV2580" s="24"/>
      <c r="AW2580" s="24"/>
      <c r="AX2580" s="24"/>
      <c r="AY2580" s="208">
        <v>1.1100000000000001</v>
      </c>
      <c r="AZ2580" s="208">
        <v>2.2309999999999999</v>
      </c>
      <c r="BA2580" s="208">
        <v>3.4710000000000001</v>
      </c>
      <c r="BB2580" s="21">
        <f t="shared" si="323"/>
        <v>38</v>
      </c>
      <c r="BC2580" s="21"/>
      <c r="BD2580" s="22">
        <f t="shared" si="322"/>
        <v>51.075268817204304</v>
      </c>
      <c r="BE2580" s="21"/>
      <c r="BG2580" s="10"/>
      <c r="BH2580" s="21">
        <f t="shared" si="324"/>
        <v>0</v>
      </c>
      <c r="BI2580" s="22">
        <f t="shared" si="324"/>
        <v>3.8000000000000006E-2</v>
      </c>
      <c r="BJ2580" s="21"/>
      <c r="BK2580" s="21">
        <v>0</v>
      </c>
      <c r="BL2580" s="22">
        <v>0.11400000000000002</v>
      </c>
      <c r="BM2580" s="21"/>
      <c r="BN2580" s="21">
        <f t="shared" si="325"/>
        <v>0</v>
      </c>
      <c r="BO2580" s="22">
        <f t="shared" si="325"/>
        <v>0.45600000000000007</v>
      </c>
      <c r="BP2580" s="21">
        <f t="shared" si="325"/>
        <v>0</v>
      </c>
    </row>
    <row r="2581" spans="1:68" ht="11.1" hidden="1" customHeight="1" outlineLevel="2" x14ac:dyDescent="0.2">
      <c r="A2581" s="10"/>
      <c r="B2581" s="18"/>
      <c r="C2581" s="18"/>
      <c r="D2581" s="18"/>
      <c r="E2581" s="23" t="s">
        <v>2293</v>
      </c>
      <c r="F2581" s="208">
        <v>69.543999999999997</v>
      </c>
      <c r="G2581" s="208">
        <v>35.856000000000002</v>
      </c>
      <c r="H2581" s="208">
        <v>42.7</v>
      </c>
      <c r="I2581" s="239">
        <v>29.193999999999999</v>
      </c>
      <c r="J2581" s="239"/>
      <c r="K2581" s="208">
        <v>12.832000000000001</v>
      </c>
      <c r="L2581" s="24"/>
      <c r="M2581" s="24"/>
      <c r="N2581" s="24"/>
      <c r="O2581" s="208">
        <v>12.242000000000001</v>
      </c>
      <c r="P2581" s="208">
        <v>32.607999999999997</v>
      </c>
      <c r="Q2581" s="208">
        <v>48.945</v>
      </c>
      <c r="R2581" s="208">
        <v>63.494999999999997</v>
      </c>
      <c r="S2581" s="208">
        <v>68.983999999999995</v>
      </c>
      <c r="T2581" s="208">
        <v>64.945999999999998</v>
      </c>
      <c r="U2581" s="208">
        <v>45.427999999999997</v>
      </c>
      <c r="V2581" s="208">
        <v>26.285</v>
      </c>
      <c r="W2581" s="208">
        <v>13.111000000000001</v>
      </c>
      <c r="X2581" s="24"/>
      <c r="Y2581" s="24"/>
      <c r="Z2581" s="24"/>
      <c r="AA2581" s="208">
        <v>18.321000000000002</v>
      </c>
      <c r="AB2581" s="208">
        <v>35.853999999999999</v>
      </c>
      <c r="AC2581" s="208">
        <v>50.901000000000003</v>
      </c>
      <c r="AD2581" s="208">
        <v>57.384</v>
      </c>
      <c r="AE2581" s="208">
        <v>59.984000000000002</v>
      </c>
      <c r="AF2581" s="208">
        <v>50.32</v>
      </c>
      <c r="AG2581" s="208">
        <v>36.545999999999999</v>
      </c>
      <c r="AH2581" s="208">
        <v>22.027999999999999</v>
      </c>
      <c r="AI2581" s="208">
        <v>16.538</v>
      </c>
      <c r="AJ2581" s="24"/>
      <c r="AK2581" s="24"/>
      <c r="AL2581" s="24"/>
      <c r="AM2581" s="208">
        <v>13.622</v>
      </c>
      <c r="AN2581" s="208">
        <v>26.055</v>
      </c>
      <c r="AO2581" s="208">
        <v>47.459000000000003</v>
      </c>
      <c r="AP2581" s="208">
        <v>52.091999999999999</v>
      </c>
      <c r="AQ2581" s="208">
        <v>71.876000000000005</v>
      </c>
      <c r="AR2581" s="208">
        <v>60.411000000000001</v>
      </c>
      <c r="AS2581" s="208">
        <v>48.899000000000001</v>
      </c>
      <c r="AT2581" s="208">
        <v>25.332999999999998</v>
      </c>
      <c r="AU2581" s="208">
        <v>16.773</v>
      </c>
      <c r="AV2581" s="24"/>
      <c r="AW2581" s="24"/>
      <c r="AX2581" s="24"/>
      <c r="AY2581" s="208">
        <v>13.172000000000001</v>
      </c>
      <c r="AZ2581" s="208">
        <v>4.3710000000000004</v>
      </c>
      <c r="BA2581" s="208">
        <v>56.070999999999998</v>
      </c>
      <c r="BB2581" s="21">
        <f t="shared" si="323"/>
        <v>71.876000000000005</v>
      </c>
      <c r="BC2581" s="21"/>
      <c r="BD2581" s="22">
        <f t="shared" si="322"/>
        <v>96.607526881720432</v>
      </c>
      <c r="BE2581" s="21"/>
      <c r="BG2581" s="10"/>
      <c r="BH2581" s="21">
        <f t="shared" si="324"/>
        <v>0</v>
      </c>
      <c r="BI2581" s="22">
        <f t="shared" si="324"/>
        <v>7.1875999999999995E-2</v>
      </c>
      <c r="BJ2581" s="21"/>
      <c r="BK2581" s="21">
        <v>0</v>
      </c>
      <c r="BL2581" s="22">
        <v>0.21562799999999999</v>
      </c>
      <c r="BM2581" s="21"/>
      <c r="BN2581" s="21">
        <f t="shared" si="325"/>
        <v>0</v>
      </c>
      <c r="BO2581" s="22">
        <f t="shared" si="325"/>
        <v>0.86251199999999995</v>
      </c>
      <c r="BP2581" s="21">
        <f t="shared" si="325"/>
        <v>0</v>
      </c>
    </row>
    <row r="2582" spans="1:68" ht="11.1" hidden="1" customHeight="1" outlineLevel="2" x14ac:dyDescent="0.2">
      <c r="A2582" s="10"/>
      <c r="B2582" s="18"/>
      <c r="C2582" s="18"/>
      <c r="D2582" s="18"/>
      <c r="E2582" s="23" t="s">
        <v>2294</v>
      </c>
      <c r="F2582" s="208">
        <v>18.715</v>
      </c>
      <c r="G2582" s="208">
        <v>9.0850000000000009</v>
      </c>
      <c r="H2582" s="208">
        <v>9.6999999999999993</v>
      </c>
      <c r="I2582" s="239">
        <v>5.7939999999999996</v>
      </c>
      <c r="J2582" s="239"/>
      <c r="K2582" s="208">
        <v>2.9289999999999998</v>
      </c>
      <c r="L2582" s="24"/>
      <c r="M2582" s="24"/>
      <c r="N2582" s="24"/>
      <c r="O2582" s="208">
        <v>4.3659999999999997</v>
      </c>
      <c r="P2582" s="208">
        <v>8.0909999999999993</v>
      </c>
      <c r="Q2582" s="208">
        <v>12.093</v>
      </c>
      <c r="R2582" s="208">
        <v>13.962</v>
      </c>
      <c r="S2582" s="24"/>
      <c r="T2582" s="24"/>
      <c r="U2582" s="24"/>
      <c r="V2582" s="24"/>
      <c r="W2582" s="24"/>
      <c r="X2582" s="24"/>
      <c r="Y2582" s="24"/>
      <c r="Z2582" s="24"/>
      <c r="AA2582" s="24"/>
      <c r="AB2582" s="24"/>
      <c r="AC2582" s="24"/>
      <c r="AD2582" s="24"/>
      <c r="AE2582" s="24"/>
      <c r="AF2582" s="24"/>
      <c r="AG2582" s="24"/>
      <c r="AH2582" s="24"/>
      <c r="AI2582" s="24"/>
      <c r="AJ2582" s="24"/>
      <c r="AK2582" s="24"/>
      <c r="AL2582" s="24"/>
      <c r="AM2582" s="24"/>
      <c r="AN2582" s="24"/>
      <c r="AO2582" s="24"/>
      <c r="AP2582" s="24"/>
      <c r="AQ2582" s="24"/>
      <c r="AR2582" s="24"/>
      <c r="AS2582" s="24"/>
      <c r="AT2582" s="24"/>
      <c r="AU2582" s="24"/>
      <c r="AV2582" s="24"/>
      <c r="AW2582" s="24"/>
      <c r="AX2582" s="24"/>
      <c r="AY2582" s="24"/>
      <c r="AZ2582" s="24"/>
      <c r="BA2582" s="24"/>
      <c r="BB2582" s="21">
        <f t="shared" si="323"/>
        <v>18.715</v>
      </c>
      <c r="BC2582" s="21"/>
      <c r="BD2582" s="22">
        <f t="shared" si="322"/>
        <v>25.15456989247312</v>
      </c>
      <c r="BE2582" s="21"/>
      <c r="BG2582" s="10"/>
      <c r="BH2582" s="21">
        <f t="shared" si="324"/>
        <v>0</v>
      </c>
      <c r="BI2582" s="22">
        <f t="shared" si="324"/>
        <v>1.8714999999999999E-2</v>
      </c>
      <c r="BJ2582" s="21"/>
      <c r="BK2582" s="21">
        <v>0</v>
      </c>
      <c r="BL2582" s="22">
        <v>5.6145E-2</v>
      </c>
      <c r="BM2582" s="21"/>
      <c r="BN2582" s="21">
        <f t="shared" si="325"/>
        <v>0</v>
      </c>
      <c r="BO2582" s="22">
        <f t="shared" si="325"/>
        <v>0.22458</v>
      </c>
      <c r="BP2582" s="21">
        <f t="shared" si="325"/>
        <v>0</v>
      </c>
    </row>
    <row r="2583" spans="1:68" ht="11.1" hidden="1" customHeight="1" outlineLevel="2" x14ac:dyDescent="0.2">
      <c r="A2583" s="10"/>
      <c r="B2583" s="18"/>
      <c r="C2583" s="18"/>
      <c r="D2583" s="18"/>
      <c r="E2583" s="23" t="s">
        <v>2295</v>
      </c>
      <c r="F2583" s="208">
        <v>0.91500000000000004</v>
      </c>
      <c r="G2583" s="208">
        <v>0.58499999999999996</v>
      </c>
      <c r="H2583" s="208">
        <v>0.5</v>
      </c>
      <c r="I2583" s="239">
        <v>0.32900000000000001</v>
      </c>
      <c r="J2583" s="239"/>
      <c r="K2583" s="208">
        <v>0.214</v>
      </c>
      <c r="L2583" s="24"/>
      <c r="M2583" s="24"/>
      <c r="N2583" s="24"/>
      <c r="O2583" s="24"/>
      <c r="P2583" s="208">
        <v>0.58399999999999996</v>
      </c>
      <c r="Q2583" s="208">
        <v>0.64300000000000002</v>
      </c>
      <c r="R2583" s="208">
        <v>0.83299999999999996</v>
      </c>
      <c r="S2583" s="208">
        <v>0.85699999999999998</v>
      </c>
      <c r="T2583" s="208">
        <v>0.84799999999999998</v>
      </c>
      <c r="U2583" s="208">
        <v>0.57099999999999995</v>
      </c>
      <c r="V2583" s="208">
        <v>0.23799999999999999</v>
      </c>
      <c r="W2583" s="208">
        <v>0.16</v>
      </c>
      <c r="X2583" s="24"/>
      <c r="Y2583" s="24"/>
      <c r="Z2583" s="24"/>
      <c r="AA2583" s="208">
        <v>0.105</v>
      </c>
      <c r="AB2583" s="208">
        <v>0.47899999999999998</v>
      </c>
      <c r="AC2583" s="208">
        <v>0.79</v>
      </c>
      <c r="AD2583" s="208">
        <v>1.381</v>
      </c>
      <c r="AE2583" s="208">
        <v>0.59399999999999997</v>
      </c>
      <c r="AF2583" s="208">
        <v>0.70399999999999996</v>
      </c>
      <c r="AG2583" s="208">
        <v>0.372</v>
      </c>
      <c r="AH2583" s="208">
        <v>0.17799999999999999</v>
      </c>
      <c r="AI2583" s="208">
        <v>0.23200000000000001</v>
      </c>
      <c r="AJ2583" s="24"/>
      <c r="AK2583" s="24"/>
      <c r="AL2583" s="24"/>
      <c r="AM2583" s="208">
        <v>0.20399999999999999</v>
      </c>
      <c r="AN2583" s="208">
        <v>0.247</v>
      </c>
      <c r="AO2583" s="208">
        <v>0.43099999999999999</v>
      </c>
      <c r="AP2583" s="208">
        <v>0.68600000000000005</v>
      </c>
      <c r="AQ2583" s="208">
        <v>0.81100000000000005</v>
      </c>
      <c r="AR2583" s="208">
        <v>0.60299999999999998</v>
      </c>
      <c r="AS2583" s="208">
        <v>0.437</v>
      </c>
      <c r="AT2583" s="208">
        <v>0.24</v>
      </c>
      <c r="AU2583" s="208">
        <v>0.17499999999999999</v>
      </c>
      <c r="AV2583" s="24"/>
      <c r="AW2583" s="24"/>
      <c r="AX2583" s="24"/>
      <c r="AY2583" s="24"/>
      <c r="AZ2583" s="208">
        <v>0.40600000000000003</v>
      </c>
      <c r="BA2583" s="208">
        <v>0.35399999999999998</v>
      </c>
      <c r="BB2583" s="21">
        <f t="shared" si="323"/>
        <v>1.381</v>
      </c>
      <c r="BC2583" s="21"/>
      <c r="BD2583" s="22">
        <f t="shared" si="322"/>
        <v>1.8561827956989247</v>
      </c>
      <c r="BE2583" s="21"/>
      <c r="BG2583" s="10"/>
      <c r="BH2583" s="21">
        <f t="shared" si="324"/>
        <v>0</v>
      </c>
      <c r="BI2583" s="22">
        <f t="shared" si="324"/>
        <v>1.3810000000000001E-3</v>
      </c>
      <c r="BJ2583" s="21"/>
      <c r="BK2583" s="21">
        <v>0</v>
      </c>
      <c r="BL2583" s="22">
        <v>4.143E-3</v>
      </c>
      <c r="BM2583" s="21"/>
      <c r="BN2583" s="21">
        <f t="shared" si="325"/>
        <v>0</v>
      </c>
      <c r="BO2583" s="22">
        <f t="shared" si="325"/>
        <v>1.6572E-2</v>
      </c>
      <c r="BP2583" s="21">
        <f t="shared" si="325"/>
        <v>0</v>
      </c>
    </row>
    <row r="2584" spans="1:68" ht="11.1" hidden="1" customHeight="1" outlineLevel="2" x14ac:dyDescent="0.2">
      <c r="A2584" s="10"/>
      <c r="B2584" s="18"/>
      <c r="C2584" s="18"/>
      <c r="D2584" s="18"/>
      <c r="E2584" s="23" t="s">
        <v>2296</v>
      </c>
      <c r="F2584" s="24"/>
      <c r="G2584" s="208">
        <v>38</v>
      </c>
      <c r="H2584" s="208">
        <v>20</v>
      </c>
      <c r="I2584" s="239">
        <v>20</v>
      </c>
      <c r="J2584" s="239"/>
      <c r="K2584" s="208">
        <v>20</v>
      </c>
      <c r="L2584" s="24"/>
      <c r="M2584" s="24"/>
      <c r="N2584" s="24"/>
      <c r="O2584" s="208">
        <v>16</v>
      </c>
      <c r="P2584" s="208">
        <v>20</v>
      </c>
      <c r="Q2584" s="208">
        <v>20</v>
      </c>
      <c r="R2584" s="208">
        <v>20</v>
      </c>
      <c r="S2584" s="208">
        <v>20</v>
      </c>
      <c r="T2584" s="208">
        <v>18</v>
      </c>
      <c r="U2584" s="208">
        <v>18</v>
      </c>
      <c r="V2584" s="208">
        <v>20</v>
      </c>
      <c r="W2584" s="208">
        <v>10</v>
      </c>
      <c r="X2584" s="24"/>
      <c r="Y2584" s="24"/>
      <c r="Z2584" s="24"/>
      <c r="AA2584" s="208">
        <v>1.518</v>
      </c>
      <c r="AB2584" s="208">
        <v>3.343</v>
      </c>
      <c r="AC2584" s="208">
        <v>6.8680000000000003</v>
      </c>
      <c r="AD2584" s="208">
        <v>8.6679999999999993</v>
      </c>
      <c r="AE2584" s="208">
        <v>8.5150000000000006</v>
      </c>
      <c r="AF2584" s="208">
        <v>7.3579999999999997</v>
      </c>
      <c r="AG2584" s="208">
        <v>5.0519999999999996</v>
      </c>
      <c r="AH2584" s="208">
        <v>3.234</v>
      </c>
      <c r="AI2584" s="208">
        <v>1.694</v>
      </c>
      <c r="AJ2584" s="24"/>
      <c r="AK2584" s="24"/>
      <c r="AL2584" s="24"/>
      <c r="AM2584" s="208">
        <v>1.504</v>
      </c>
      <c r="AN2584" s="208">
        <v>2.851</v>
      </c>
      <c r="AO2584" s="208">
        <v>4.8179999999999996</v>
      </c>
      <c r="AP2584" s="208">
        <v>5.9569999999999999</v>
      </c>
      <c r="AQ2584" s="208">
        <v>8.2669999999999995</v>
      </c>
      <c r="AR2584" s="208">
        <v>6.3250000000000002</v>
      </c>
      <c r="AS2584" s="208">
        <v>5.4530000000000003</v>
      </c>
      <c r="AT2584" s="208">
        <v>2.9609999999999999</v>
      </c>
      <c r="AU2584" s="208">
        <v>1.506</v>
      </c>
      <c r="AV2584" s="24"/>
      <c r="AW2584" s="24"/>
      <c r="AX2584" s="24"/>
      <c r="AY2584" s="208">
        <v>1.794</v>
      </c>
      <c r="AZ2584" s="208">
        <v>2.76</v>
      </c>
      <c r="BA2584" s="208">
        <v>5.1280000000000001</v>
      </c>
      <c r="BB2584" s="21">
        <f t="shared" si="323"/>
        <v>38</v>
      </c>
      <c r="BC2584" s="21"/>
      <c r="BD2584" s="22">
        <f t="shared" si="322"/>
        <v>51.075268817204304</v>
      </c>
      <c r="BE2584" s="21"/>
      <c r="BG2584" s="10"/>
      <c r="BH2584" s="21">
        <f t="shared" si="324"/>
        <v>0</v>
      </c>
      <c r="BI2584" s="22">
        <f t="shared" si="324"/>
        <v>3.8000000000000006E-2</v>
      </c>
      <c r="BJ2584" s="21"/>
      <c r="BK2584" s="21">
        <v>0</v>
      </c>
      <c r="BL2584" s="22">
        <v>0.11400000000000002</v>
      </c>
      <c r="BM2584" s="21"/>
      <c r="BN2584" s="21">
        <f t="shared" si="325"/>
        <v>0</v>
      </c>
      <c r="BO2584" s="22">
        <f t="shared" si="325"/>
        <v>0.45600000000000007</v>
      </c>
      <c r="BP2584" s="21">
        <f t="shared" si="325"/>
        <v>0</v>
      </c>
    </row>
    <row r="2585" spans="1:68" ht="11.1" hidden="1" customHeight="1" outlineLevel="1" x14ac:dyDescent="0.2">
      <c r="A2585" s="10"/>
      <c r="B2585" s="18"/>
      <c r="C2585" s="18"/>
      <c r="D2585" s="18"/>
      <c r="E2585" s="19" t="s">
        <v>2298</v>
      </c>
      <c r="F2585" s="209">
        <v>2.1509999999999998</v>
      </c>
      <c r="G2585" s="209">
        <v>2.0209999999999999</v>
      </c>
      <c r="H2585" s="209">
        <v>1.3440000000000001</v>
      </c>
      <c r="I2585" s="240">
        <v>1</v>
      </c>
      <c r="J2585" s="240"/>
      <c r="K2585" s="209">
        <v>0.434</v>
      </c>
      <c r="L2585" s="209">
        <v>0.109</v>
      </c>
      <c r="M2585" s="20"/>
      <c r="N2585" s="20"/>
      <c r="O2585" s="20"/>
      <c r="P2585" s="209">
        <v>0.89900000000000002</v>
      </c>
      <c r="Q2585" s="209">
        <v>1.5589999999999999</v>
      </c>
      <c r="R2585" s="209">
        <v>1.6240000000000001</v>
      </c>
      <c r="S2585" s="209">
        <v>1.917</v>
      </c>
      <c r="T2585" s="209">
        <v>1.4950000000000001</v>
      </c>
      <c r="U2585" s="209">
        <v>1.573</v>
      </c>
      <c r="V2585" s="209">
        <v>0.752</v>
      </c>
      <c r="W2585" s="209">
        <v>0.379</v>
      </c>
      <c r="X2585" s="209">
        <v>6.2E-2</v>
      </c>
      <c r="Y2585" s="20"/>
      <c r="Z2585" s="20"/>
      <c r="AA2585" s="20"/>
      <c r="AB2585" s="209">
        <v>0.64300000000000002</v>
      </c>
      <c r="AC2585" s="209">
        <v>1.3680000000000001</v>
      </c>
      <c r="AD2585" s="209">
        <v>1.661</v>
      </c>
      <c r="AE2585" s="209">
        <v>2.2850000000000001</v>
      </c>
      <c r="AF2585" s="209">
        <v>2.0030000000000001</v>
      </c>
      <c r="AG2585" s="209">
        <v>0.91400000000000003</v>
      </c>
      <c r="AH2585" s="209">
        <v>0.71899999999999997</v>
      </c>
      <c r="AI2585" s="209">
        <v>0.54300000000000004</v>
      </c>
      <c r="AJ2585" s="20"/>
      <c r="AK2585" s="20"/>
      <c r="AL2585" s="20"/>
      <c r="AM2585" s="209">
        <v>9.5000000000000001E-2</v>
      </c>
      <c r="AN2585" s="209">
        <v>0.71799999999999997</v>
      </c>
      <c r="AO2585" s="209">
        <v>1.462</v>
      </c>
      <c r="AP2585" s="209">
        <v>1.679</v>
      </c>
      <c r="AQ2585" s="209">
        <v>2.407</v>
      </c>
      <c r="AR2585" s="209">
        <v>2.4020000000000001</v>
      </c>
      <c r="AS2585" s="209">
        <v>1.603</v>
      </c>
      <c r="AT2585" s="209">
        <v>0.70199999999999996</v>
      </c>
      <c r="AU2585" s="209">
        <v>0.45300000000000001</v>
      </c>
      <c r="AV2585" s="20"/>
      <c r="AW2585" s="20"/>
      <c r="AX2585" s="20"/>
      <c r="AY2585" s="209">
        <v>0.13</v>
      </c>
      <c r="AZ2585" s="209">
        <v>0.52200000000000002</v>
      </c>
      <c r="BA2585" s="209">
        <v>1.1499999999999999</v>
      </c>
      <c r="BB2585" s="21">
        <v>190</v>
      </c>
      <c r="BC2585" s="21">
        <v>256.5</v>
      </c>
      <c r="BD2585" s="22">
        <f>(BB2585/31/24)*1000</f>
        <v>255.3763440860215</v>
      </c>
      <c r="BE2585" s="21">
        <f>BC2585-BD2585</f>
        <v>1.1236559139784958</v>
      </c>
      <c r="BF2585" s="2">
        <v>8</v>
      </c>
      <c r="BG2585" s="10">
        <v>5</v>
      </c>
      <c r="BH2585" s="28">
        <f>(BC2585*24*31/1000000)</f>
        <v>0.19083600000000001</v>
      </c>
      <c r="BI2585" s="22">
        <f t="shared" si="324"/>
        <v>0.19</v>
      </c>
      <c r="BJ2585" s="21">
        <f>BH2585-BI2585</f>
        <v>8.3600000000000341E-4</v>
      </c>
      <c r="BK2585" s="21">
        <v>1.7856E-2</v>
      </c>
      <c r="BL2585" s="22">
        <v>7.2210000000000009E-3</v>
      </c>
      <c r="BM2585" s="21">
        <v>1.0634999999999999E-2</v>
      </c>
      <c r="BN2585" s="21">
        <f t="shared" si="325"/>
        <v>7.1424000000000001E-2</v>
      </c>
      <c r="BO2585" s="22">
        <f t="shared" si="325"/>
        <v>2.8884000000000003E-2</v>
      </c>
      <c r="BP2585" s="21">
        <f t="shared" si="325"/>
        <v>4.2539999999999994E-2</v>
      </c>
    </row>
    <row r="2586" spans="1:68" ht="11.1" hidden="1" customHeight="1" outlineLevel="1" collapsed="1" x14ac:dyDescent="0.2">
      <c r="A2586" s="10"/>
      <c r="B2586" s="18"/>
      <c r="C2586" s="18"/>
      <c r="D2586" s="18"/>
      <c r="E2586" s="19" t="s">
        <v>2297</v>
      </c>
      <c r="F2586" s="209">
        <v>2.1509999999999998</v>
      </c>
      <c r="G2586" s="209">
        <v>2.0209999999999999</v>
      </c>
      <c r="H2586" s="209">
        <v>1.3440000000000001</v>
      </c>
      <c r="I2586" s="240">
        <v>1</v>
      </c>
      <c r="J2586" s="240"/>
      <c r="K2586" s="209">
        <v>0.434</v>
      </c>
      <c r="L2586" s="209">
        <v>0.109</v>
      </c>
      <c r="M2586" s="20"/>
      <c r="N2586" s="20"/>
      <c r="O2586" s="20"/>
      <c r="P2586" s="209">
        <v>0.89900000000000002</v>
      </c>
      <c r="Q2586" s="209">
        <v>1.5589999999999999</v>
      </c>
      <c r="R2586" s="209">
        <v>1.6240000000000001</v>
      </c>
      <c r="S2586" s="209">
        <v>1.917</v>
      </c>
      <c r="T2586" s="209">
        <v>1.4950000000000001</v>
      </c>
      <c r="U2586" s="209">
        <v>1.573</v>
      </c>
      <c r="V2586" s="209">
        <v>0.752</v>
      </c>
      <c r="W2586" s="209">
        <v>0.379</v>
      </c>
      <c r="X2586" s="209">
        <v>6.2E-2</v>
      </c>
      <c r="Y2586" s="20"/>
      <c r="Z2586" s="20"/>
      <c r="AA2586" s="20"/>
      <c r="AB2586" s="209">
        <v>0.64300000000000002</v>
      </c>
      <c r="AC2586" s="209">
        <v>1.3680000000000001</v>
      </c>
      <c r="AD2586" s="209">
        <v>1.661</v>
      </c>
      <c r="AE2586" s="209">
        <v>2.2850000000000001</v>
      </c>
      <c r="AF2586" s="209">
        <v>2.0030000000000001</v>
      </c>
      <c r="AG2586" s="209">
        <v>0.91400000000000003</v>
      </c>
      <c r="AH2586" s="209">
        <v>0.71899999999999997</v>
      </c>
      <c r="AI2586" s="209">
        <v>0.54300000000000004</v>
      </c>
      <c r="AJ2586" s="20"/>
      <c r="AK2586" s="20"/>
      <c r="AL2586" s="20"/>
      <c r="AM2586" s="209">
        <v>9.5000000000000001E-2</v>
      </c>
      <c r="AN2586" s="209">
        <v>0.71799999999999997</v>
      </c>
      <c r="AO2586" s="209">
        <v>1.462</v>
      </c>
      <c r="AP2586" s="209">
        <v>1.679</v>
      </c>
      <c r="AQ2586" s="209">
        <v>2.407</v>
      </c>
      <c r="AR2586" s="209">
        <v>2.4020000000000001</v>
      </c>
      <c r="AS2586" s="209">
        <v>1.603</v>
      </c>
      <c r="AT2586" s="209">
        <v>0.70199999999999996</v>
      </c>
      <c r="AU2586" s="209">
        <v>0.45300000000000001</v>
      </c>
      <c r="AV2586" s="20"/>
      <c r="AW2586" s="20"/>
      <c r="AX2586" s="20"/>
      <c r="AY2586" s="209">
        <v>0.13</v>
      </c>
      <c r="AZ2586" s="209">
        <v>0.52200000000000002</v>
      </c>
      <c r="BA2586" s="209">
        <v>1.1499999999999999</v>
      </c>
      <c r="BB2586" s="154">
        <v>32.218000000000004</v>
      </c>
      <c r="BC2586" s="21">
        <v>171.4</v>
      </c>
      <c r="BD2586" s="22">
        <f t="shared" ref="BD2586:BD2648" si="326">(BB2586/31/24)*1000</f>
        <v>43.303763440860223</v>
      </c>
      <c r="BE2586" s="21">
        <f>BC2586-BD2586</f>
        <v>128.09623655913978</v>
      </c>
      <c r="BF2586" s="2">
        <v>8</v>
      </c>
      <c r="BG2586" s="10">
        <v>5</v>
      </c>
      <c r="BH2586" s="28">
        <f t="shared" ref="BH2586" si="327">(BC2586*24*31/1000000)</f>
        <v>0.12752160000000001</v>
      </c>
      <c r="BI2586" s="22">
        <f t="shared" si="324"/>
        <v>3.2218000000000011E-2</v>
      </c>
      <c r="BJ2586" s="21">
        <f>BH2586-BI2586</f>
        <v>9.5303600000000002E-2</v>
      </c>
      <c r="BK2586" s="21">
        <v>1.7856E-2</v>
      </c>
      <c r="BL2586" s="22">
        <v>7.2210000000000009E-3</v>
      </c>
      <c r="BM2586" s="21">
        <v>1.0634999999999999E-2</v>
      </c>
      <c r="BN2586" s="21">
        <f t="shared" si="325"/>
        <v>7.1424000000000001E-2</v>
      </c>
      <c r="BO2586" s="22">
        <f t="shared" si="325"/>
        <v>2.8884000000000003E-2</v>
      </c>
      <c r="BP2586" s="21">
        <f t="shared" si="325"/>
        <v>4.2539999999999994E-2</v>
      </c>
    </row>
    <row r="2587" spans="1:68" ht="11.1" hidden="1" customHeight="1" outlineLevel="2" x14ac:dyDescent="0.2">
      <c r="A2587" s="10"/>
      <c r="B2587" s="18"/>
      <c r="C2587" s="18"/>
      <c r="D2587" s="18"/>
      <c r="E2587" s="23" t="s">
        <v>5814</v>
      </c>
      <c r="F2587" s="208">
        <v>2.1509999999999998</v>
      </c>
      <c r="G2587" s="208">
        <v>2.0209999999999999</v>
      </c>
      <c r="H2587" s="208">
        <v>1.3440000000000001</v>
      </c>
      <c r="I2587" s="239">
        <v>1</v>
      </c>
      <c r="J2587" s="239"/>
      <c r="K2587" s="208">
        <v>0.434</v>
      </c>
      <c r="L2587" s="208">
        <v>0.109</v>
      </c>
      <c r="M2587" s="24"/>
      <c r="N2587" s="24"/>
      <c r="O2587" s="24"/>
      <c r="P2587" s="208">
        <v>0.89900000000000002</v>
      </c>
      <c r="Q2587" s="208">
        <v>1.5589999999999999</v>
      </c>
      <c r="R2587" s="208">
        <v>1.6240000000000001</v>
      </c>
      <c r="S2587" s="208">
        <v>1.917</v>
      </c>
      <c r="T2587" s="208">
        <v>1.4950000000000001</v>
      </c>
      <c r="U2587" s="208">
        <v>1.573</v>
      </c>
      <c r="V2587" s="208">
        <v>0.752</v>
      </c>
      <c r="W2587" s="208">
        <v>0.379</v>
      </c>
      <c r="X2587" s="208">
        <v>6.2E-2</v>
      </c>
      <c r="Y2587" s="24"/>
      <c r="Z2587" s="24"/>
      <c r="AA2587" s="24"/>
      <c r="AB2587" s="208">
        <v>0.64300000000000002</v>
      </c>
      <c r="AC2587" s="208">
        <v>1.3680000000000001</v>
      </c>
      <c r="AD2587" s="208">
        <v>1.661</v>
      </c>
      <c r="AE2587" s="208">
        <v>2.2850000000000001</v>
      </c>
      <c r="AF2587" s="208">
        <v>2.0030000000000001</v>
      </c>
      <c r="AG2587" s="208">
        <v>0.91400000000000003</v>
      </c>
      <c r="AH2587" s="208">
        <v>0.71899999999999997</v>
      </c>
      <c r="AI2587" s="208">
        <v>0.54300000000000004</v>
      </c>
      <c r="AJ2587" s="24"/>
      <c r="AK2587" s="24"/>
      <c r="AL2587" s="24"/>
      <c r="AM2587" s="208">
        <v>9.5000000000000001E-2</v>
      </c>
      <c r="AN2587" s="208">
        <v>0.71799999999999997</v>
      </c>
      <c r="AO2587" s="208">
        <v>1.462</v>
      </c>
      <c r="AP2587" s="208">
        <v>1.679</v>
      </c>
      <c r="AQ2587" s="208">
        <v>2.407</v>
      </c>
      <c r="AR2587" s="208">
        <v>2.4020000000000001</v>
      </c>
      <c r="AS2587" s="208">
        <v>1.603</v>
      </c>
      <c r="AT2587" s="208">
        <v>0.70199999999999996</v>
      </c>
      <c r="AU2587" s="208">
        <v>0.45300000000000001</v>
      </c>
      <c r="AV2587" s="24"/>
      <c r="AW2587" s="24"/>
      <c r="AX2587" s="24"/>
      <c r="AY2587" s="208">
        <v>0.13</v>
      </c>
      <c r="AZ2587" s="208">
        <v>0.52200000000000002</v>
      </c>
      <c r="BA2587" s="208">
        <v>1.1499999999999999</v>
      </c>
      <c r="BB2587" s="154">
        <v>32.218000000000004</v>
      </c>
      <c r="BC2587" s="21"/>
      <c r="BD2587" s="22">
        <f t="shared" si="326"/>
        <v>43.303763440860223</v>
      </c>
      <c r="BE2587" s="21"/>
      <c r="BG2587" s="10"/>
      <c r="BH2587" s="21">
        <f>(BC2587*24*31/1000000)</f>
        <v>0</v>
      </c>
      <c r="BI2587" s="22">
        <f>(BD2587*24*31/1000000)</f>
        <v>3.2218000000000011E-2</v>
      </c>
      <c r="BJ2587" s="21"/>
      <c r="BK2587" s="21">
        <v>0</v>
      </c>
      <c r="BL2587" s="22">
        <v>7.2210000000000009E-3</v>
      </c>
      <c r="BM2587" s="21"/>
      <c r="BN2587" s="21">
        <f t="shared" si="325"/>
        <v>0</v>
      </c>
      <c r="BO2587" s="22">
        <f t="shared" si="325"/>
        <v>2.8884000000000003E-2</v>
      </c>
      <c r="BP2587" s="21">
        <f t="shared" si="325"/>
        <v>0</v>
      </c>
    </row>
    <row r="2588" spans="1:68" ht="11.1" hidden="1" customHeight="1" outlineLevel="1" collapsed="1" x14ac:dyDescent="0.2">
      <c r="A2588" s="10"/>
      <c r="B2588" s="18"/>
      <c r="C2588" s="18"/>
      <c r="D2588" s="18"/>
      <c r="E2588" s="184" t="s">
        <v>5930</v>
      </c>
      <c r="F2588" s="208"/>
      <c r="G2588" s="208"/>
      <c r="H2588" s="208"/>
      <c r="I2588" s="208"/>
      <c r="J2588" s="208"/>
      <c r="K2588" s="208"/>
      <c r="L2588" s="208"/>
      <c r="M2588" s="24"/>
      <c r="N2588" s="24"/>
      <c r="O2588" s="24"/>
      <c r="P2588" s="208"/>
      <c r="Q2588" s="208"/>
      <c r="R2588" s="208"/>
      <c r="S2588" s="208"/>
      <c r="T2588" s="208"/>
      <c r="U2588" s="208"/>
      <c r="V2588" s="208"/>
      <c r="W2588" s="208"/>
      <c r="X2588" s="208"/>
      <c r="Y2588" s="24"/>
      <c r="Z2588" s="24"/>
      <c r="AA2588" s="24"/>
      <c r="AB2588" s="208"/>
      <c r="AC2588" s="208"/>
      <c r="AD2588" s="208"/>
      <c r="AE2588" s="208"/>
      <c r="AF2588" s="208"/>
      <c r="AG2588" s="208"/>
      <c r="AH2588" s="208"/>
      <c r="AI2588" s="208"/>
      <c r="AJ2588" s="24"/>
      <c r="AK2588" s="24"/>
      <c r="AL2588" s="24"/>
      <c r="AM2588" s="208"/>
      <c r="AN2588" s="208"/>
      <c r="AO2588" s="208"/>
      <c r="AP2588" s="208"/>
      <c r="AQ2588" s="208"/>
      <c r="AR2588" s="208"/>
      <c r="AS2588" s="208"/>
      <c r="AT2588" s="208"/>
      <c r="AU2588" s="208"/>
      <c r="AV2588" s="24"/>
      <c r="AW2588" s="24"/>
      <c r="AX2588" s="24"/>
      <c r="AY2588" s="208"/>
      <c r="AZ2588" s="208"/>
      <c r="BA2588" s="208"/>
      <c r="BB2588" s="186">
        <f>BB2589</f>
        <v>0.49099999999999999</v>
      </c>
      <c r="BC2588" s="186">
        <f t="shared" ref="BC2588:BE2588" si="328">BC2589</f>
        <v>5</v>
      </c>
      <c r="BD2588" s="186">
        <f t="shared" si="328"/>
        <v>0.65994623655913975</v>
      </c>
      <c r="BE2588" s="186">
        <f t="shared" si="328"/>
        <v>4.34005376344086</v>
      </c>
      <c r="BF2588" s="190"/>
      <c r="BG2588" s="188">
        <v>6</v>
      </c>
      <c r="BH2588" s="186">
        <f>BH2589</f>
        <v>3.7200000000000002E-3</v>
      </c>
      <c r="BI2588" s="186">
        <f t="shared" ref="BI2588:BJ2588" si="329">BI2589</f>
        <v>4.9100000000000001E-4</v>
      </c>
      <c r="BJ2588" s="186">
        <f t="shared" si="329"/>
        <v>3.2290000000000001E-3</v>
      </c>
      <c r="BK2588" s="21"/>
      <c r="BL2588" s="22"/>
      <c r="BM2588" s="21"/>
      <c r="BN2588" s="21"/>
      <c r="BO2588" s="22"/>
      <c r="BP2588" s="21"/>
    </row>
    <row r="2589" spans="1:68" ht="11.1" hidden="1" customHeight="1" outlineLevel="2" x14ac:dyDescent="0.2">
      <c r="A2589" s="10"/>
      <c r="B2589" s="18"/>
      <c r="C2589" s="18"/>
      <c r="D2589" s="18"/>
      <c r="E2589" s="177" t="s">
        <v>5932</v>
      </c>
      <c r="F2589" s="208"/>
      <c r="G2589" s="208"/>
      <c r="H2589" s="208"/>
      <c r="I2589" s="208"/>
      <c r="J2589" s="208"/>
      <c r="K2589" s="208"/>
      <c r="L2589" s="208"/>
      <c r="M2589" s="24"/>
      <c r="N2589" s="24"/>
      <c r="O2589" s="24"/>
      <c r="P2589" s="208"/>
      <c r="Q2589" s="208"/>
      <c r="R2589" s="208"/>
      <c r="S2589" s="208"/>
      <c r="T2589" s="208"/>
      <c r="U2589" s="208"/>
      <c r="V2589" s="208"/>
      <c r="W2589" s="208"/>
      <c r="X2589" s="208"/>
      <c r="Y2589" s="24"/>
      <c r="Z2589" s="24"/>
      <c r="AA2589" s="24"/>
      <c r="AB2589" s="208"/>
      <c r="AC2589" s="208"/>
      <c r="AD2589" s="208"/>
      <c r="AE2589" s="208"/>
      <c r="AF2589" s="208"/>
      <c r="AG2589" s="208"/>
      <c r="AH2589" s="208"/>
      <c r="AI2589" s="208"/>
      <c r="AJ2589" s="24"/>
      <c r="AK2589" s="24"/>
      <c r="AL2589" s="24"/>
      <c r="AM2589" s="208"/>
      <c r="AN2589" s="208"/>
      <c r="AO2589" s="208"/>
      <c r="AP2589" s="208"/>
      <c r="AQ2589" s="208"/>
      <c r="AR2589" s="208"/>
      <c r="AS2589" s="208"/>
      <c r="AT2589" s="208"/>
      <c r="AU2589" s="208"/>
      <c r="AV2589" s="24"/>
      <c r="AW2589" s="24"/>
      <c r="AX2589" s="24"/>
      <c r="AY2589" s="208"/>
      <c r="AZ2589" s="208"/>
      <c r="BA2589" s="208"/>
      <c r="BB2589" s="217">
        <v>0.49099999999999999</v>
      </c>
      <c r="BC2589" s="186">
        <v>5</v>
      </c>
      <c r="BD2589" s="22">
        <f t="shared" si="326"/>
        <v>0.65994623655913975</v>
      </c>
      <c r="BE2589" s="186">
        <f t="shared" ref="BE2589:BE2591" si="330">BC2589-BD2589</f>
        <v>4.34005376344086</v>
      </c>
      <c r="BF2589" s="190"/>
      <c r="BG2589" s="188"/>
      <c r="BH2589" s="186">
        <f t="shared" ref="BH2589:BI2591" si="331">(BC2589*24*31/1000000)</f>
        <v>3.7200000000000002E-3</v>
      </c>
      <c r="BI2589" s="22">
        <f t="shared" si="331"/>
        <v>4.9100000000000001E-4</v>
      </c>
      <c r="BJ2589" s="186">
        <f t="shared" ref="BJ2589:BJ2591" si="332">BH2589-BI2589</f>
        <v>3.2290000000000001E-3</v>
      </c>
      <c r="BK2589" s="21"/>
      <c r="BL2589" s="22"/>
      <c r="BM2589" s="21"/>
      <c r="BN2589" s="21"/>
      <c r="BO2589" s="22"/>
      <c r="BP2589" s="21"/>
    </row>
    <row r="2590" spans="1:68" ht="11.1" customHeight="1" outlineLevel="1" collapsed="1" x14ac:dyDescent="0.2">
      <c r="A2590" s="10"/>
      <c r="B2590" s="18"/>
      <c r="C2590" s="18"/>
      <c r="D2590" s="18"/>
      <c r="E2590" s="184" t="s">
        <v>5931</v>
      </c>
      <c r="F2590" s="208"/>
      <c r="G2590" s="208"/>
      <c r="H2590" s="208"/>
      <c r="I2590" s="208"/>
      <c r="J2590" s="208"/>
      <c r="K2590" s="208"/>
      <c r="L2590" s="208"/>
      <c r="M2590" s="24"/>
      <c r="N2590" s="24"/>
      <c r="O2590" s="24"/>
      <c r="P2590" s="208"/>
      <c r="Q2590" s="208"/>
      <c r="R2590" s="208"/>
      <c r="S2590" s="208"/>
      <c r="T2590" s="208"/>
      <c r="U2590" s="208"/>
      <c r="V2590" s="208"/>
      <c r="W2590" s="208"/>
      <c r="X2590" s="208"/>
      <c r="Y2590" s="24"/>
      <c r="Z2590" s="24"/>
      <c r="AA2590" s="24"/>
      <c r="AB2590" s="208"/>
      <c r="AC2590" s="208"/>
      <c r="AD2590" s="208"/>
      <c r="AE2590" s="208"/>
      <c r="AF2590" s="208"/>
      <c r="AG2590" s="208"/>
      <c r="AH2590" s="208"/>
      <c r="AI2590" s="208"/>
      <c r="AJ2590" s="24"/>
      <c r="AK2590" s="24"/>
      <c r="AL2590" s="24"/>
      <c r="AM2590" s="208"/>
      <c r="AN2590" s="208"/>
      <c r="AO2590" s="208"/>
      <c r="AP2590" s="208"/>
      <c r="AQ2590" s="208"/>
      <c r="AR2590" s="208"/>
      <c r="AS2590" s="208"/>
      <c r="AT2590" s="208"/>
      <c r="AU2590" s="208"/>
      <c r="AV2590" s="24"/>
      <c r="AW2590" s="24"/>
      <c r="AX2590" s="24"/>
      <c r="AY2590" s="208"/>
      <c r="AZ2590" s="208"/>
      <c r="BA2590" s="208"/>
      <c r="BB2590" s="186">
        <f>BB2591</f>
        <v>7.9000000000000001E-2</v>
      </c>
      <c r="BC2590" s="186">
        <f t="shared" ref="BC2590:BE2590" si="333">BC2591</f>
        <v>5.5</v>
      </c>
      <c r="BD2590" s="186">
        <f t="shared" si="333"/>
        <v>0.10618279569892473</v>
      </c>
      <c r="BE2590" s="186">
        <f t="shared" si="333"/>
        <v>5.393817204301075</v>
      </c>
      <c r="BF2590" s="190"/>
      <c r="BG2590" s="188">
        <v>7</v>
      </c>
      <c r="BH2590" s="186">
        <f>BH2591</f>
        <v>4.0920000000000002E-3</v>
      </c>
      <c r="BI2590" s="186">
        <f t="shared" ref="BI2590:BJ2590" si="334">BI2591</f>
        <v>7.8999999999999996E-5</v>
      </c>
      <c r="BJ2590" s="186">
        <f t="shared" si="334"/>
        <v>4.0130000000000001E-3</v>
      </c>
      <c r="BK2590" s="21"/>
      <c r="BL2590" s="22"/>
      <c r="BM2590" s="21"/>
      <c r="BN2590" s="21"/>
      <c r="BO2590" s="22"/>
      <c r="BP2590" s="21"/>
    </row>
    <row r="2591" spans="1:68" ht="11.1" hidden="1" customHeight="1" outlineLevel="2" x14ac:dyDescent="0.2">
      <c r="A2591" s="10"/>
      <c r="B2591" s="18"/>
      <c r="C2591" s="18"/>
      <c r="D2591" s="18"/>
      <c r="E2591" s="177" t="s">
        <v>5933</v>
      </c>
      <c r="F2591" s="208"/>
      <c r="G2591" s="208"/>
      <c r="H2591" s="208"/>
      <c r="I2591" s="208"/>
      <c r="J2591" s="208"/>
      <c r="K2591" s="208"/>
      <c r="L2591" s="208"/>
      <c r="M2591" s="24"/>
      <c r="N2591" s="24"/>
      <c r="O2591" s="24"/>
      <c r="P2591" s="208"/>
      <c r="Q2591" s="208"/>
      <c r="R2591" s="208"/>
      <c r="S2591" s="208"/>
      <c r="T2591" s="208"/>
      <c r="U2591" s="208"/>
      <c r="V2591" s="208"/>
      <c r="W2591" s="208"/>
      <c r="X2591" s="208"/>
      <c r="Y2591" s="24"/>
      <c r="Z2591" s="24"/>
      <c r="AA2591" s="24"/>
      <c r="AB2591" s="208"/>
      <c r="AC2591" s="208"/>
      <c r="AD2591" s="208"/>
      <c r="AE2591" s="208"/>
      <c r="AF2591" s="208"/>
      <c r="AG2591" s="208"/>
      <c r="AH2591" s="208"/>
      <c r="AI2591" s="208"/>
      <c r="AJ2591" s="24"/>
      <c r="AK2591" s="24"/>
      <c r="AL2591" s="24"/>
      <c r="AM2591" s="208"/>
      <c r="AN2591" s="208"/>
      <c r="AO2591" s="208"/>
      <c r="AP2591" s="208"/>
      <c r="AQ2591" s="208"/>
      <c r="AR2591" s="208"/>
      <c r="AS2591" s="208"/>
      <c r="AT2591" s="208"/>
      <c r="AU2591" s="208"/>
      <c r="AV2591" s="24"/>
      <c r="AW2591" s="24"/>
      <c r="AX2591" s="24"/>
      <c r="AY2591" s="208"/>
      <c r="AZ2591" s="208"/>
      <c r="BA2591" s="208"/>
      <c r="BB2591" s="217">
        <v>7.9000000000000001E-2</v>
      </c>
      <c r="BC2591" s="186">
        <v>5.5</v>
      </c>
      <c r="BD2591" s="22">
        <f t="shared" si="326"/>
        <v>0.10618279569892473</v>
      </c>
      <c r="BE2591" s="186">
        <f t="shared" si="330"/>
        <v>5.393817204301075</v>
      </c>
      <c r="BF2591" s="190"/>
      <c r="BG2591" s="188"/>
      <c r="BH2591" s="186">
        <f t="shared" si="331"/>
        <v>4.0920000000000002E-3</v>
      </c>
      <c r="BI2591" s="22">
        <f t="shared" si="331"/>
        <v>7.8999999999999996E-5</v>
      </c>
      <c r="BJ2591" s="186">
        <f t="shared" si="332"/>
        <v>4.0130000000000001E-3</v>
      </c>
      <c r="BK2591" s="21"/>
      <c r="BL2591" s="22"/>
      <c r="BM2591" s="21"/>
      <c r="BN2591" s="21"/>
      <c r="BO2591" s="22"/>
      <c r="BP2591" s="21"/>
    </row>
    <row r="2592" spans="1:68" ht="18" hidden="1" customHeight="1" x14ac:dyDescent="0.2">
      <c r="A2592" s="10">
        <v>29</v>
      </c>
      <c r="B2592" s="11" t="s">
        <v>2299</v>
      </c>
      <c r="C2592" s="11" t="s">
        <v>2299</v>
      </c>
      <c r="D2592" s="11" t="s">
        <v>2299</v>
      </c>
      <c r="E2592" s="12"/>
      <c r="F2592" s="211">
        <v>794.39599999999996</v>
      </c>
      <c r="G2592" s="211">
        <v>585.69299999999998</v>
      </c>
      <c r="H2592" s="211">
        <v>641.08100000000002</v>
      </c>
      <c r="I2592" s="242">
        <v>386.428</v>
      </c>
      <c r="J2592" s="242"/>
      <c r="K2592" s="211">
        <v>234.577</v>
      </c>
      <c r="L2592" s="211">
        <v>153.965</v>
      </c>
      <c r="M2592" s="211">
        <v>74.116</v>
      </c>
      <c r="N2592" s="211">
        <v>92.566999999999993</v>
      </c>
      <c r="O2592" s="211">
        <v>165.87299999999999</v>
      </c>
      <c r="P2592" s="211">
        <v>282.19</v>
      </c>
      <c r="Q2592" s="211">
        <v>541.50699999999995</v>
      </c>
      <c r="R2592" s="211">
        <v>696.90800000000002</v>
      </c>
      <c r="S2592" s="211">
        <v>778.97799999999995</v>
      </c>
      <c r="T2592" s="211">
        <v>717.07600000000002</v>
      </c>
      <c r="U2592" s="211">
        <v>677.51</v>
      </c>
      <c r="V2592" s="211">
        <v>446.26900000000001</v>
      </c>
      <c r="W2592" s="211">
        <v>197.96700000000001</v>
      </c>
      <c r="X2592" s="211">
        <v>110.79900000000001</v>
      </c>
      <c r="Y2592" s="211">
        <v>85.340999999999994</v>
      </c>
      <c r="Z2592" s="211">
        <v>94.495000000000005</v>
      </c>
      <c r="AA2592" s="211">
        <v>89.302000000000007</v>
      </c>
      <c r="AB2592" s="211">
        <v>263.471</v>
      </c>
      <c r="AC2592" s="211">
        <v>516.24699999999996</v>
      </c>
      <c r="AD2592" s="211">
        <v>760.18100000000004</v>
      </c>
      <c r="AE2592" s="211">
        <v>817.96900000000005</v>
      </c>
      <c r="AF2592" s="211">
        <v>630.79200000000003</v>
      </c>
      <c r="AG2592" s="211">
        <v>589.60699999999997</v>
      </c>
      <c r="AH2592" s="211">
        <v>358.589</v>
      </c>
      <c r="AI2592" s="211">
        <v>215.68899999999999</v>
      </c>
      <c r="AJ2592" s="211">
        <v>96.242000000000004</v>
      </c>
      <c r="AK2592" s="211">
        <v>64.381</v>
      </c>
      <c r="AL2592" s="211">
        <v>88.623000000000005</v>
      </c>
      <c r="AM2592" s="211">
        <v>182.84700000000001</v>
      </c>
      <c r="AN2592" s="211">
        <v>238.03800000000001</v>
      </c>
      <c r="AO2592" s="211">
        <v>523.14700000000005</v>
      </c>
      <c r="AP2592" s="211">
        <v>807.94500000000005</v>
      </c>
      <c r="AQ2592" s="211">
        <v>781.23</v>
      </c>
      <c r="AR2592" s="211">
        <v>719.16499999999996</v>
      </c>
      <c r="AS2592" s="211">
        <v>667.77599999999995</v>
      </c>
      <c r="AT2592" s="211">
        <v>505.04599999999999</v>
      </c>
      <c r="AU2592" s="211">
        <v>229.78899999999999</v>
      </c>
      <c r="AV2592" s="211">
        <v>104.843</v>
      </c>
      <c r="AW2592" s="211">
        <v>44.286000000000001</v>
      </c>
      <c r="AX2592" s="211">
        <v>108.687</v>
      </c>
      <c r="AY2592" s="211">
        <v>192.70500000000001</v>
      </c>
      <c r="AZ2592" s="211">
        <v>253.489</v>
      </c>
      <c r="BA2592" s="211">
        <v>453.36</v>
      </c>
      <c r="BB2592" s="14">
        <f>SUM(BB2593:BB2650)/2</f>
        <v>986.44249999999977</v>
      </c>
      <c r="BC2592" s="14">
        <f>SUM(BC2593:BC2650)</f>
        <v>4631.795430107527</v>
      </c>
      <c r="BD2592" s="15">
        <f t="shared" si="326"/>
        <v>1325.8635752688169</v>
      </c>
      <c r="BE2592" s="14">
        <f>SUM(BE2593:BE2648)</f>
        <v>3278.0865591397851</v>
      </c>
      <c r="BG2592" s="43"/>
      <c r="BH2592" s="17">
        <f>(BC2592*24*31/1000000)+BH2649+BH2650</f>
        <v>3.4673342000000003</v>
      </c>
      <c r="BI2592" s="15">
        <f>(BD2592*24*31/1000000)+BI2649+BI2650</f>
        <v>0.99037900399999979</v>
      </c>
      <c r="BJ2592" s="14">
        <f>BH2592-BI2592</f>
        <v>2.4769551960000005</v>
      </c>
      <c r="BK2592" s="17">
        <v>9.2283552000000011</v>
      </c>
      <c r="BL2592" s="15">
        <v>2.9092559999999996</v>
      </c>
      <c r="BM2592" s="14">
        <v>6.3190992000000001</v>
      </c>
      <c r="BN2592" s="17">
        <f t="shared" si="325"/>
        <v>36.913420800000004</v>
      </c>
      <c r="BO2592" s="15">
        <f t="shared" si="325"/>
        <v>11.637023999999998</v>
      </c>
      <c r="BP2592" s="17">
        <f t="shared" si="325"/>
        <v>25.276396800000001</v>
      </c>
    </row>
    <row r="2593" spans="1:68" ht="11.1" hidden="1" customHeight="1" outlineLevel="1" collapsed="1" x14ac:dyDescent="0.2">
      <c r="A2593" s="10"/>
      <c r="B2593" s="18"/>
      <c r="C2593" s="18"/>
      <c r="D2593" s="18"/>
      <c r="E2593" s="19" t="s">
        <v>30</v>
      </c>
      <c r="F2593" s="209">
        <v>143.30000000000001</v>
      </c>
      <c r="G2593" s="209">
        <v>118.2</v>
      </c>
      <c r="H2593" s="209">
        <v>100.1</v>
      </c>
      <c r="I2593" s="240">
        <v>63.901000000000003</v>
      </c>
      <c r="J2593" s="240"/>
      <c r="K2593" s="209">
        <v>25.692</v>
      </c>
      <c r="L2593" s="20"/>
      <c r="M2593" s="20"/>
      <c r="N2593" s="20"/>
      <c r="O2593" s="209">
        <v>34.226999999999997</v>
      </c>
      <c r="P2593" s="209">
        <v>89.61</v>
      </c>
      <c r="Q2593" s="209">
        <v>137.84299999999999</v>
      </c>
      <c r="R2593" s="209">
        <v>109.798</v>
      </c>
      <c r="S2593" s="209">
        <v>166.65899999999999</v>
      </c>
      <c r="T2593" s="209">
        <v>161.01599999999999</v>
      </c>
      <c r="U2593" s="209">
        <v>107.99299999999999</v>
      </c>
      <c r="V2593" s="209">
        <v>52.895000000000003</v>
      </c>
      <c r="W2593" s="209">
        <v>31.228000000000002</v>
      </c>
      <c r="X2593" s="20"/>
      <c r="Y2593" s="20"/>
      <c r="Z2593" s="20"/>
      <c r="AA2593" s="209">
        <v>-64.185000000000002</v>
      </c>
      <c r="AB2593" s="209">
        <v>72.778999999999996</v>
      </c>
      <c r="AC2593" s="209">
        <v>120.20099999999999</v>
      </c>
      <c r="AD2593" s="209">
        <v>157.34100000000001</v>
      </c>
      <c r="AE2593" s="209">
        <v>152.595</v>
      </c>
      <c r="AF2593" s="209">
        <v>127.182</v>
      </c>
      <c r="AG2593" s="209">
        <v>87.397999999999996</v>
      </c>
      <c r="AH2593" s="209">
        <v>50.585000000000001</v>
      </c>
      <c r="AI2593" s="209">
        <v>26.997</v>
      </c>
      <c r="AJ2593" s="20"/>
      <c r="AK2593" s="20"/>
      <c r="AL2593" s="20"/>
      <c r="AM2593" s="209">
        <v>25.789000000000001</v>
      </c>
      <c r="AN2593" s="209">
        <v>68.849000000000004</v>
      </c>
      <c r="AO2593" s="209">
        <v>131.666</v>
      </c>
      <c r="AP2593" s="209">
        <v>185.37700000000001</v>
      </c>
      <c r="AQ2593" s="209">
        <v>167.03100000000001</v>
      </c>
      <c r="AR2593" s="209">
        <v>141.22300000000001</v>
      </c>
      <c r="AS2593" s="209">
        <v>117.983</v>
      </c>
      <c r="AT2593" s="209">
        <v>66.257999999999996</v>
      </c>
      <c r="AU2593" s="209">
        <v>26.29</v>
      </c>
      <c r="AV2593" s="20"/>
      <c r="AW2593" s="20"/>
      <c r="AX2593" s="20"/>
      <c r="AY2593" s="209">
        <v>31.818000000000001</v>
      </c>
      <c r="AZ2593" s="209">
        <v>57.91</v>
      </c>
      <c r="BA2593" s="209">
        <v>108.88200000000001</v>
      </c>
      <c r="BB2593" s="21">
        <f>BB2594+BB2595+BB2596+BB2597</f>
        <v>196.96599999999998</v>
      </c>
      <c r="BC2593" s="21">
        <f>BF2593</f>
        <v>452.2</v>
      </c>
      <c r="BD2593" s="22">
        <f t="shared" si="326"/>
        <v>264.73924731182791</v>
      </c>
      <c r="BE2593" s="21">
        <f>BC2593-BD2593</f>
        <v>187.46075268817208</v>
      </c>
      <c r="BF2593" s="2">
        <v>452.2</v>
      </c>
      <c r="BG2593" s="10">
        <v>5</v>
      </c>
      <c r="BH2593" s="21">
        <f t="shared" si="324"/>
        <v>0.33643679999999998</v>
      </c>
      <c r="BI2593" s="22">
        <f t="shared" si="324"/>
        <v>0.19696599999999995</v>
      </c>
      <c r="BJ2593" s="21">
        <f>BH2593-BI2593</f>
        <v>0.13947080000000003</v>
      </c>
      <c r="BK2593" s="21">
        <v>1.0093103999999999</v>
      </c>
      <c r="BL2593" s="22">
        <v>0.59089799999999981</v>
      </c>
      <c r="BM2593" s="21">
        <v>0.41841240000000013</v>
      </c>
      <c r="BN2593" s="21">
        <f t="shared" si="325"/>
        <v>4.0372415999999998</v>
      </c>
      <c r="BO2593" s="22">
        <f t="shared" si="325"/>
        <v>2.3635919999999992</v>
      </c>
      <c r="BP2593" s="21">
        <f t="shared" si="325"/>
        <v>1.6736496000000005</v>
      </c>
    </row>
    <row r="2594" spans="1:68" ht="11.1" hidden="1" customHeight="1" outlineLevel="2" x14ac:dyDescent="0.2">
      <c r="A2594" s="10"/>
      <c r="B2594" s="18"/>
      <c r="C2594" s="18"/>
      <c r="D2594" s="18"/>
      <c r="E2594" s="23" t="s">
        <v>2300</v>
      </c>
      <c r="F2594" s="208">
        <v>38</v>
      </c>
      <c r="G2594" s="208">
        <v>31.3</v>
      </c>
      <c r="H2594" s="208">
        <v>27.7</v>
      </c>
      <c r="I2594" s="239">
        <v>18.484000000000002</v>
      </c>
      <c r="J2594" s="239"/>
      <c r="K2594" s="208">
        <v>8.4589999999999996</v>
      </c>
      <c r="L2594" s="24"/>
      <c r="M2594" s="24"/>
      <c r="N2594" s="24"/>
      <c r="O2594" s="208">
        <v>7.056</v>
      </c>
      <c r="P2594" s="208">
        <v>18.440000000000001</v>
      </c>
      <c r="Q2594" s="208">
        <v>29.835999999999999</v>
      </c>
      <c r="R2594" s="208">
        <v>24.166</v>
      </c>
      <c r="S2594" s="208">
        <v>33.909999999999997</v>
      </c>
      <c r="T2594" s="208">
        <v>28.928999999999998</v>
      </c>
      <c r="U2594" s="208">
        <v>20.484999999999999</v>
      </c>
      <c r="V2594" s="208">
        <v>10.036</v>
      </c>
      <c r="W2594" s="208">
        <v>5.0819999999999999</v>
      </c>
      <c r="X2594" s="24"/>
      <c r="Y2594" s="24"/>
      <c r="Z2594" s="24"/>
      <c r="AA2594" s="208">
        <v>-51.996000000000002</v>
      </c>
      <c r="AB2594" s="208">
        <v>13.878</v>
      </c>
      <c r="AC2594" s="208">
        <v>22.350999999999999</v>
      </c>
      <c r="AD2594" s="208">
        <v>27.021999999999998</v>
      </c>
      <c r="AE2594" s="208">
        <v>27.373999999999999</v>
      </c>
      <c r="AF2594" s="208">
        <v>23.681000000000001</v>
      </c>
      <c r="AG2594" s="208">
        <v>16.026</v>
      </c>
      <c r="AH2594" s="208">
        <v>10.917</v>
      </c>
      <c r="AI2594" s="208">
        <v>6.2830000000000004</v>
      </c>
      <c r="AJ2594" s="24"/>
      <c r="AK2594" s="24"/>
      <c r="AL2594" s="24"/>
      <c r="AM2594" s="208">
        <v>5.9349999999999996</v>
      </c>
      <c r="AN2594" s="208">
        <v>14.38</v>
      </c>
      <c r="AO2594" s="208">
        <v>26.125</v>
      </c>
      <c r="AP2594" s="208">
        <v>29.629000000000001</v>
      </c>
      <c r="AQ2594" s="208">
        <v>28.417000000000002</v>
      </c>
      <c r="AR2594" s="208">
        <v>23.617000000000001</v>
      </c>
      <c r="AS2594" s="208">
        <v>21.009</v>
      </c>
      <c r="AT2594" s="208">
        <v>10.574999999999999</v>
      </c>
      <c r="AU2594" s="208">
        <v>5.0039999999999996</v>
      </c>
      <c r="AV2594" s="24"/>
      <c r="AW2594" s="24"/>
      <c r="AX2594" s="24"/>
      <c r="AY2594" s="208">
        <v>6.5049999999999999</v>
      </c>
      <c r="AZ2594" s="208">
        <v>11.032999999999999</v>
      </c>
      <c r="BA2594" s="208">
        <v>20.042999999999999</v>
      </c>
      <c r="BB2594" s="21">
        <f t="shared" si="323"/>
        <v>38</v>
      </c>
      <c r="BC2594" s="21"/>
      <c r="BD2594" s="22">
        <f t="shared" si="326"/>
        <v>51.075268817204304</v>
      </c>
      <c r="BE2594" s="21"/>
      <c r="BG2594" s="10"/>
      <c r="BH2594" s="21">
        <f t="shared" si="324"/>
        <v>0</v>
      </c>
      <c r="BI2594" s="22">
        <f t="shared" si="324"/>
        <v>3.8000000000000006E-2</v>
      </c>
      <c r="BJ2594" s="21"/>
      <c r="BK2594" s="21">
        <v>0</v>
      </c>
      <c r="BL2594" s="22">
        <v>0.11400000000000002</v>
      </c>
      <c r="BM2594" s="21"/>
      <c r="BN2594" s="21">
        <f t="shared" si="325"/>
        <v>0</v>
      </c>
      <c r="BO2594" s="22">
        <f t="shared" si="325"/>
        <v>0.45600000000000007</v>
      </c>
      <c r="BP2594" s="21">
        <f t="shared" si="325"/>
        <v>0</v>
      </c>
    </row>
    <row r="2595" spans="1:68" ht="11.1" hidden="1" customHeight="1" outlineLevel="2" x14ac:dyDescent="0.2">
      <c r="A2595" s="10"/>
      <c r="B2595" s="18"/>
      <c r="C2595" s="18"/>
      <c r="D2595" s="18"/>
      <c r="E2595" s="23" t="s">
        <v>2301</v>
      </c>
      <c r="F2595" s="208">
        <v>99.4</v>
      </c>
      <c r="G2595" s="208">
        <v>82.3</v>
      </c>
      <c r="H2595" s="208">
        <v>68.5</v>
      </c>
      <c r="I2595" s="239">
        <v>42.951999999999998</v>
      </c>
      <c r="J2595" s="239"/>
      <c r="K2595" s="208">
        <v>16.253</v>
      </c>
      <c r="L2595" s="24"/>
      <c r="M2595" s="24"/>
      <c r="N2595" s="24"/>
      <c r="O2595" s="208">
        <v>25.587</v>
      </c>
      <c r="P2595" s="208">
        <v>67.472999999999999</v>
      </c>
      <c r="Q2595" s="208">
        <v>101.538</v>
      </c>
      <c r="R2595" s="208">
        <v>81.305000000000007</v>
      </c>
      <c r="S2595" s="208">
        <v>102.232</v>
      </c>
      <c r="T2595" s="208">
        <v>95.265000000000001</v>
      </c>
      <c r="U2595" s="208">
        <v>66.539000000000001</v>
      </c>
      <c r="V2595" s="208">
        <v>29.335999999999999</v>
      </c>
      <c r="W2595" s="208">
        <v>17.327000000000002</v>
      </c>
      <c r="X2595" s="24"/>
      <c r="Y2595" s="24"/>
      <c r="Z2595" s="24"/>
      <c r="AA2595" s="208">
        <v>-19.594999999999999</v>
      </c>
      <c r="AB2595" s="208">
        <v>40.356000000000002</v>
      </c>
      <c r="AC2595" s="208">
        <v>65.679000000000002</v>
      </c>
      <c r="AD2595" s="208">
        <v>87.896000000000001</v>
      </c>
      <c r="AE2595" s="208">
        <v>86.022000000000006</v>
      </c>
      <c r="AF2595" s="208">
        <v>71.872</v>
      </c>
      <c r="AG2595" s="208">
        <v>51.618000000000002</v>
      </c>
      <c r="AH2595" s="208">
        <v>27.257000000000001</v>
      </c>
      <c r="AI2595" s="208">
        <v>14.379</v>
      </c>
      <c r="AJ2595" s="24"/>
      <c r="AK2595" s="24"/>
      <c r="AL2595" s="24"/>
      <c r="AM2595" s="208">
        <v>13.685</v>
      </c>
      <c r="AN2595" s="208">
        <v>37.027000000000001</v>
      </c>
      <c r="AO2595" s="208">
        <v>72.974999999999994</v>
      </c>
      <c r="AP2595" s="208">
        <v>114.91</v>
      </c>
      <c r="AQ2595" s="208">
        <v>100.301</v>
      </c>
      <c r="AR2595" s="208">
        <v>85.203000000000003</v>
      </c>
      <c r="AS2595" s="208">
        <v>71.852000000000004</v>
      </c>
      <c r="AT2595" s="208">
        <v>41.621000000000002</v>
      </c>
      <c r="AU2595" s="208">
        <v>15.135999999999999</v>
      </c>
      <c r="AV2595" s="24"/>
      <c r="AW2595" s="24"/>
      <c r="AX2595" s="24"/>
      <c r="AY2595" s="208">
        <v>18.914000000000001</v>
      </c>
      <c r="AZ2595" s="208">
        <v>33.679000000000002</v>
      </c>
      <c r="BA2595" s="208">
        <v>61.081000000000003</v>
      </c>
      <c r="BB2595" s="21">
        <f t="shared" si="323"/>
        <v>114.91</v>
      </c>
      <c r="BC2595" s="21"/>
      <c r="BD2595" s="22">
        <f t="shared" si="326"/>
        <v>154.44892473118279</v>
      </c>
      <c r="BE2595" s="21"/>
      <c r="BG2595" s="10"/>
      <c r="BH2595" s="21">
        <f t="shared" si="324"/>
        <v>0</v>
      </c>
      <c r="BI2595" s="22">
        <f t="shared" si="324"/>
        <v>0.11490999999999998</v>
      </c>
      <c r="BJ2595" s="21"/>
      <c r="BK2595" s="21">
        <v>0</v>
      </c>
      <c r="BL2595" s="22">
        <v>0.34472999999999998</v>
      </c>
      <c r="BM2595" s="21"/>
      <c r="BN2595" s="21">
        <f t="shared" si="325"/>
        <v>0</v>
      </c>
      <c r="BO2595" s="22">
        <f t="shared" si="325"/>
        <v>1.3789199999999999</v>
      </c>
      <c r="BP2595" s="21">
        <f t="shared" si="325"/>
        <v>0</v>
      </c>
    </row>
    <row r="2596" spans="1:68" ht="11.1" hidden="1" customHeight="1" outlineLevel="2" x14ac:dyDescent="0.2">
      <c r="A2596" s="10"/>
      <c r="B2596" s="18"/>
      <c r="C2596" s="18"/>
      <c r="D2596" s="18"/>
      <c r="E2596" s="23" t="s">
        <v>2302</v>
      </c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08">
        <v>21.655000000000001</v>
      </c>
      <c r="T2596" s="208">
        <v>29.033000000000001</v>
      </c>
      <c r="U2596" s="208">
        <v>16.058</v>
      </c>
      <c r="V2596" s="208">
        <v>11.176</v>
      </c>
      <c r="W2596" s="208">
        <v>7.407</v>
      </c>
      <c r="X2596" s="24"/>
      <c r="Y2596" s="24"/>
      <c r="Z2596" s="24"/>
      <c r="AA2596" s="208">
        <v>9.6110000000000007</v>
      </c>
      <c r="AB2596" s="208">
        <v>15.124000000000001</v>
      </c>
      <c r="AC2596" s="208">
        <v>26.76</v>
      </c>
      <c r="AD2596" s="208">
        <v>35.194000000000003</v>
      </c>
      <c r="AE2596" s="208">
        <v>32.521000000000001</v>
      </c>
      <c r="AF2596" s="208">
        <v>26.03</v>
      </c>
      <c r="AG2596" s="208">
        <v>16.111000000000001</v>
      </c>
      <c r="AH2596" s="208">
        <v>10.092000000000001</v>
      </c>
      <c r="AI2596" s="208">
        <v>4.9939999999999998</v>
      </c>
      <c r="AJ2596" s="24"/>
      <c r="AK2596" s="24"/>
      <c r="AL2596" s="24"/>
      <c r="AM2596" s="208">
        <v>5.0789999999999997</v>
      </c>
      <c r="AN2596" s="208">
        <v>14.39</v>
      </c>
      <c r="AO2596" s="208">
        <v>26.780999999999999</v>
      </c>
      <c r="AP2596" s="208">
        <v>33.593000000000004</v>
      </c>
      <c r="AQ2596" s="208">
        <v>31.814</v>
      </c>
      <c r="AR2596" s="208">
        <v>27.067</v>
      </c>
      <c r="AS2596" s="208">
        <v>20.457999999999998</v>
      </c>
      <c r="AT2596" s="208">
        <v>9.92</v>
      </c>
      <c r="AU2596" s="208">
        <v>5.1719999999999997</v>
      </c>
      <c r="AV2596" s="24"/>
      <c r="AW2596" s="24"/>
      <c r="AX2596" s="24"/>
      <c r="AY2596" s="208">
        <v>5.1109999999999998</v>
      </c>
      <c r="AZ2596" s="208">
        <v>10.82</v>
      </c>
      <c r="BA2596" s="208">
        <v>23.17</v>
      </c>
      <c r="BB2596" s="21">
        <f t="shared" si="323"/>
        <v>35.194000000000003</v>
      </c>
      <c r="BC2596" s="21"/>
      <c r="BD2596" s="22">
        <f t="shared" si="326"/>
        <v>47.303763440860216</v>
      </c>
      <c r="BE2596" s="21"/>
      <c r="BG2596" s="10"/>
      <c r="BH2596" s="21">
        <f t="shared" si="324"/>
        <v>0</v>
      </c>
      <c r="BI2596" s="22">
        <f t="shared" si="324"/>
        <v>3.5194000000000003E-2</v>
      </c>
      <c r="BJ2596" s="21"/>
      <c r="BK2596" s="21">
        <v>0</v>
      </c>
      <c r="BL2596" s="22">
        <v>0.10558200000000001</v>
      </c>
      <c r="BM2596" s="21"/>
      <c r="BN2596" s="21">
        <f t="shared" si="325"/>
        <v>0</v>
      </c>
      <c r="BO2596" s="22">
        <f t="shared" si="325"/>
        <v>0.42232800000000004</v>
      </c>
      <c r="BP2596" s="21">
        <f t="shared" si="325"/>
        <v>0</v>
      </c>
    </row>
    <row r="2597" spans="1:68" ht="11.1" hidden="1" customHeight="1" outlineLevel="2" x14ac:dyDescent="0.2">
      <c r="A2597" s="10"/>
      <c r="B2597" s="18"/>
      <c r="C2597" s="18"/>
      <c r="D2597" s="18"/>
      <c r="E2597" s="23" t="s">
        <v>2303</v>
      </c>
      <c r="F2597" s="208">
        <v>5.9</v>
      </c>
      <c r="G2597" s="208">
        <v>4.5999999999999996</v>
      </c>
      <c r="H2597" s="208">
        <v>3.9</v>
      </c>
      <c r="I2597" s="239">
        <v>2.4649999999999999</v>
      </c>
      <c r="J2597" s="239"/>
      <c r="K2597" s="208">
        <v>0.98</v>
      </c>
      <c r="L2597" s="24"/>
      <c r="M2597" s="24"/>
      <c r="N2597" s="24"/>
      <c r="O2597" s="208">
        <v>1.5840000000000001</v>
      </c>
      <c r="P2597" s="208">
        <v>3.6970000000000001</v>
      </c>
      <c r="Q2597" s="208">
        <v>6.4690000000000003</v>
      </c>
      <c r="R2597" s="208">
        <v>4.327</v>
      </c>
      <c r="S2597" s="208">
        <v>8.8620000000000001</v>
      </c>
      <c r="T2597" s="208">
        <v>7.7889999999999997</v>
      </c>
      <c r="U2597" s="208">
        <v>4.9109999999999996</v>
      </c>
      <c r="V2597" s="208">
        <v>2.347</v>
      </c>
      <c r="W2597" s="208">
        <v>1.4119999999999999</v>
      </c>
      <c r="X2597" s="24"/>
      <c r="Y2597" s="24"/>
      <c r="Z2597" s="24"/>
      <c r="AA2597" s="208">
        <v>-2.2050000000000001</v>
      </c>
      <c r="AB2597" s="208">
        <v>3.4209999999999998</v>
      </c>
      <c r="AC2597" s="208">
        <v>5.4109999999999996</v>
      </c>
      <c r="AD2597" s="208">
        <v>7.2290000000000001</v>
      </c>
      <c r="AE2597" s="208">
        <v>6.6779999999999999</v>
      </c>
      <c r="AF2597" s="208">
        <v>5.5990000000000002</v>
      </c>
      <c r="AG2597" s="208">
        <v>3.6429999999999998</v>
      </c>
      <c r="AH2597" s="208">
        <v>2.319</v>
      </c>
      <c r="AI2597" s="208">
        <v>1.341</v>
      </c>
      <c r="AJ2597" s="24"/>
      <c r="AK2597" s="24"/>
      <c r="AL2597" s="24"/>
      <c r="AM2597" s="208">
        <v>1.0900000000000001</v>
      </c>
      <c r="AN2597" s="208">
        <v>3.052</v>
      </c>
      <c r="AO2597" s="208">
        <v>5.7850000000000001</v>
      </c>
      <c r="AP2597" s="208">
        <v>7.2450000000000001</v>
      </c>
      <c r="AQ2597" s="208">
        <v>6.4989999999999997</v>
      </c>
      <c r="AR2597" s="208">
        <v>5.3360000000000003</v>
      </c>
      <c r="AS2597" s="208">
        <v>4.6639999999999997</v>
      </c>
      <c r="AT2597" s="208">
        <v>4.1420000000000003</v>
      </c>
      <c r="AU2597" s="208">
        <v>0.97799999999999998</v>
      </c>
      <c r="AV2597" s="24"/>
      <c r="AW2597" s="24"/>
      <c r="AX2597" s="24"/>
      <c r="AY2597" s="208">
        <v>1.288</v>
      </c>
      <c r="AZ2597" s="208">
        <v>2.3780000000000001</v>
      </c>
      <c r="BA2597" s="208">
        <v>4.5880000000000001</v>
      </c>
      <c r="BB2597" s="21">
        <f t="shared" si="323"/>
        <v>8.8620000000000001</v>
      </c>
      <c r="BC2597" s="21"/>
      <c r="BD2597" s="22">
        <f t="shared" si="326"/>
        <v>11.911290322580646</v>
      </c>
      <c r="BE2597" s="21"/>
      <c r="BG2597" s="10"/>
      <c r="BH2597" s="21">
        <f t="shared" si="324"/>
        <v>0</v>
      </c>
      <c r="BI2597" s="22">
        <f t="shared" si="324"/>
        <v>8.8620000000000001E-3</v>
      </c>
      <c r="BJ2597" s="21"/>
      <c r="BK2597" s="21">
        <v>0</v>
      </c>
      <c r="BL2597" s="22">
        <v>2.6585999999999999E-2</v>
      </c>
      <c r="BM2597" s="21"/>
      <c r="BN2597" s="21">
        <f t="shared" si="325"/>
        <v>0</v>
      </c>
      <c r="BO2597" s="22">
        <f t="shared" si="325"/>
        <v>0.10634399999999999</v>
      </c>
      <c r="BP2597" s="21">
        <f t="shared" si="325"/>
        <v>0</v>
      </c>
    </row>
    <row r="2598" spans="1:68" ht="11.1" hidden="1" customHeight="1" outlineLevel="1" collapsed="1" x14ac:dyDescent="0.2">
      <c r="A2598" s="10"/>
      <c r="B2598" s="18"/>
      <c r="C2598" s="18"/>
      <c r="D2598" s="18"/>
      <c r="E2598" s="19" t="s">
        <v>2304</v>
      </c>
      <c r="F2598" s="20"/>
      <c r="G2598" s="20"/>
      <c r="H2598" s="20"/>
      <c r="I2598" s="20"/>
      <c r="J2598" s="20"/>
      <c r="K2598" s="20"/>
      <c r="L2598" s="20"/>
      <c r="M2598" s="20"/>
      <c r="N2598" s="20"/>
      <c r="O2598" s="20"/>
      <c r="P2598" s="20"/>
      <c r="Q2598" s="20"/>
      <c r="R2598" s="20"/>
      <c r="S2598" s="20"/>
      <c r="T2598" s="20"/>
      <c r="U2598" s="20"/>
      <c r="V2598" s="20"/>
      <c r="W2598" s="20"/>
      <c r="X2598" s="20"/>
      <c r="Y2598" s="20"/>
      <c r="Z2598" s="20"/>
      <c r="AA2598" s="20"/>
      <c r="AB2598" s="20"/>
      <c r="AC2598" s="20"/>
      <c r="AD2598" s="20"/>
      <c r="AE2598" s="20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9">
        <v>1.3440000000000001</v>
      </c>
      <c r="AS2598" s="209">
        <v>1.0449999999999999</v>
      </c>
      <c r="AT2598" s="209">
        <v>0.70599999999999996</v>
      </c>
      <c r="AU2598" s="209">
        <v>0.153</v>
      </c>
      <c r="AV2598" s="20"/>
      <c r="AW2598" s="20"/>
      <c r="AX2598" s="20"/>
      <c r="AY2598" s="209">
        <v>0.26</v>
      </c>
      <c r="AZ2598" s="209">
        <v>0.58699999999999997</v>
      </c>
      <c r="BA2598" s="209">
        <v>1.163</v>
      </c>
      <c r="BB2598" s="21">
        <f t="shared" si="323"/>
        <v>1.3440000000000001</v>
      </c>
      <c r="BC2598" s="21">
        <f>BF2598</f>
        <v>4.5</v>
      </c>
      <c r="BD2598" s="22">
        <f t="shared" si="326"/>
        <v>1.806451612903226</v>
      </c>
      <c r="BE2598" s="21">
        <f>BC2598-BD2598</f>
        <v>2.693548387096774</v>
      </c>
      <c r="BF2598" s="2">
        <v>4.5</v>
      </c>
      <c r="BG2598" s="10">
        <v>6</v>
      </c>
      <c r="BH2598" s="21">
        <f t="shared" si="324"/>
        <v>3.3479999999999998E-3</v>
      </c>
      <c r="BI2598" s="22">
        <f t="shared" si="324"/>
        <v>1.3440000000000001E-3</v>
      </c>
      <c r="BJ2598" s="21">
        <f>BH2598-BI2598</f>
        <v>2.0039999999999997E-3</v>
      </c>
      <c r="BK2598" s="21">
        <v>1.0043999999999999E-2</v>
      </c>
      <c r="BL2598" s="22">
        <v>4.0320000000000009E-3</v>
      </c>
      <c r="BM2598" s="21">
        <v>6.0119999999999982E-3</v>
      </c>
      <c r="BN2598" s="21">
        <f t="shared" si="325"/>
        <v>4.0175999999999996E-2</v>
      </c>
      <c r="BO2598" s="22">
        <f t="shared" si="325"/>
        <v>1.6128000000000003E-2</v>
      </c>
      <c r="BP2598" s="21">
        <f t="shared" si="325"/>
        <v>2.4047999999999993E-2</v>
      </c>
    </row>
    <row r="2599" spans="1:68" ht="11.1" hidden="1" customHeight="1" outlineLevel="2" x14ac:dyDescent="0.2">
      <c r="A2599" s="10"/>
      <c r="B2599" s="18"/>
      <c r="C2599" s="18"/>
      <c r="D2599" s="18"/>
      <c r="E2599" s="23" t="s">
        <v>2305</v>
      </c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24"/>
      <c r="AE2599" s="24"/>
      <c r="AF2599" s="24"/>
      <c r="AG2599" s="24"/>
      <c r="AH2599" s="24"/>
      <c r="AI2599" s="24"/>
      <c r="AJ2599" s="24"/>
      <c r="AK2599" s="24"/>
      <c r="AL2599" s="24"/>
      <c r="AM2599" s="24"/>
      <c r="AN2599" s="24"/>
      <c r="AO2599" s="24"/>
      <c r="AP2599" s="24"/>
      <c r="AQ2599" s="24"/>
      <c r="AR2599" s="208">
        <v>1.3440000000000001</v>
      </c>
      <c r="AS2599" s="208">
        <v>1.0449999999999999</v>
      </c>
      <c r="AT2599" s="208">
        <v>0.70599999999999996</v>
      </c>
      <c r="AU2599" s="208">
        <v>0.153</v>
      </c>
      <c r="AV2599" s="24"/>
      <c r="AW2599" s="24"/>
      <c r="AX2599" s="24"/>
      <c r="AY2599" s="208">
        <v>0.26</v>
      </c>
      <c r="AZ2599" s="208">
        <v>0.58699999999999997</v>
      </c>
      <c r="BA2599" s="208">
        <v>1.163</v>
      </c>
      <c r="BB2599" s="21">
        <f t="shared" si="323"/>
        <v>1.3440000000000001</v>
      </c>
      <c r="BC2599" s="21"/>
      <c r="BD2599" s="22">
        <f t="shared" si="326"/>
        <v>1.806451612903226</v>
      </c>
      <c r="BE2599" s="21"/>
      <c r="BG2599" s="10"/>
      <c r="BH2599" s="21">
        <f t="shared" si="324"/>
        <v>0</v>
      </c>
      <c r="BI2599" s="22">
        <f t="shared" si="324"/>
        <v>1.3440000000000001E-3</v>
      </c>
      <c r="BJ2599" s="21"/>
      <c r="BK2599" s="21">
        <v>0</v>
      </c>
      <c r="BL2599" s="22">
        <v>4.0320000000000009E-3</v>
      </c>
      <c r="BM2599" s="21"/>
      <c r="BN2599" s="21">
        <f t="shared" si="325"/>
        <v>0</v>
      </c>
      <c r="BO2599" s="22">
        <f t="shared" si="325"/>
        <v>1.6128000000000003E-2</v>
      </c>
      <c r="BP2599" s="21">
        <f t="shared" si="325"/>
        <v>0</v>
      </c>
    </row>
    <row r="2600" spans="1:68" ht="11.1" hidden="1" customHeight="1" outlineLevel="1" collapsed="1" x14ac:dyDescent="0.2">
      <c r="A2600" s="10"/>
      <c r="B2600" s="18"/>
      <c r="C2600" s="18"/>
      <c r="D2600" s="18"/>
      <c r="E2600" s="19" t="s">
        <v>1364</v>
      </c>
      <c r="F2600" s="209">
        <v>2.1629999999999998</v>
      </c>
      <c r="G2600" s="209">
        <v>1.923</v>
      </c>
      <c r="H2600" s="209">
        <v>1.2110000000000001</v>
      </c>
      <c r="I2600" s="20"/>
      <c r="J2600" s="20"/>
      <c r="K2600" s="20"/>
      <c r="L2600" s="20"/>
      <c r="M2600" s="20"/>
      <c r="N2600" s="20"/>
      <c r="O2600" s="20"/>
      <c r="P2600" s="209">
        <v>2.415</v>
      </c>
      <c r="Q2600" s="209">
        <v>0.91100000000000003</v>
      </c>
      <c r="R2600" s="20"/>
      <c r="S2600" s="20"/>
      <c r="T2600" s="20"/>
      <c r="U2600" s="20"/>
      <c r="V2600" s="20"/>
      <c r="W2600" s="20"/>
      <c r="X2600" s="20"/>
      <c r="Y2600" s="20"/>
      <c r="Z2600" s="20"/>
      <c r="AA2600" s="20"/>
      <c r="AB2600" s="20"/>
      <c r="AC2600" s="20"/>
      <c r="AD2600" s="20"/>
      <c r="AE2600" s="20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1">
        <f t="shared" si="323"/>
        <v>2.415</v>
      </c>
      <c r="BC2600" s="21">
        <f>BF2600</f>
        <v>3.6</v>
      </c>
      <c r="BD2600" s="22">
        <f t="shared" si="326"/>
        <v>3.245967741935484</v>
      </c>
      <c r="BE2600" s="21">
        <f>BC2600-BD2600</f>
        <v>0.3540322580645161</v>
      </c>
      <c r="BF2600" s="2">
        <v>3.6</v>
      </c>
      <c r="BG2600" s="10">
        <v>6</v>
      </c>
      <c r="BH2600" s="21">
        <f t="shared" si="324"/>
        <v>2.6784000000000001E-3</v>
      </c>
      <c r="BI2600" s="22">
        <f t="shared" si="324"/>
        <v>2.415E-3</v>
      </c>
      <c r="BJ2600" s="21">
        <f>BH2600-BI2600</f>
        <v>2.6340000000000001E-4</v>
      </c>
      <c r="BK2600" s="21">
        <v>8.0351999999999993E-3</v>
      </c>
      <c r="BL2600" s="22">
        <v>7.2449999999999997E-3</v>
      </c>
      <c r="BM2600" s="21">
        <v>7.9019999999999958E-4</v>
      </c>
      <c r="BN2600" s="21">
        <f t="shared" si="325"/>
        <v>3.2140799999999997E-2</v>
      </c>
      <c r="BO2600" s="22">
        <f t="shared" si="325"/>
        <v>2.8979999999999999E-2</v>
      </c>
      <c r="BP2600" s="21">
        <f t="shared" si="325"/>
        <v>3.1607999999999983E-3</v>
      </c>
    </row>
    <row r="2601" spans="1:68" ht="11.1" hidden="1" customHeight="1" outlineLevel="2" x14ac:dyDescent="0.2">
      <c r="A2601" s="10"/>
      <c r="B2601" s="18"/>
      <c r="C2601" s="18"/>
      <c r="D2601" s="18"/>
      <c r="E2601" s="23" t="s">
        <v>2306</v>
      </c>
      <c r="F2601" s="208">
        <v>2.1629999999999998</v>
      </c>
      <c r="G2601" s="208">
        <v>1.923</v>
      </c>
      <c r="H2601" s="208">
        <v>1.2110000000000001</v>
      </c>
      <c r="I2601" s="24"/>
      <c r="J2601" s="24"/>
      <c r="K2601" s="24"/>
      <c r="L2601" s="24"/>
      <c r="M2601" s="24"/>
      <c r="N2601" s="24"/>
      <c r="O2601" s="24"/>
      <c r="P2601" s="208">
        <v>2.415</v>
      </c>
      <c r="Q2601" s="208">
        <v>0.91100000000000003</v>
      </c>
      <c r="R2601" s="24"/>
      <c r="S2601" s="24"/>
      <c r="T2601" s="24"/>
      <c r="U2601" s="24"/>
      <c r="V2601" s="24"/>
      <c r="W2601" s="24"/>
      <c r="X2601" s="24"/>
      <c r="Y2601" s="24"/>
      <c r="Z2601" s="24"/>
      <c r="AA2601" s="24"/>
      <c r="AB2601" s="24"/>
      <c r="AC2601" s="24"/>
      <c r="AD2601" s="24"/>
      <c r="AE2601" s="24"/>
      <c r="AF2601" s="24"/>
      <c r="AG2601" s="24"/>
      <c r="AH2601" s="24"/>
      <c r="AI2601" s="24"/>
      <c r="AJ2601" s="24"/>
      <c r="AK2601" s="24"/>
      <c r="AL2601" s="24"/>
      <c r="AM2601" s="24"/>
      <c r="AN2601" s="24"/>
      <c r="AO2601" s="24"/>
      <c r="AP2601" s="24"/>
      <c r="AQ2601" s="24"/>
      <c r="AR2601" s="24"/>
      <c r="AS2601" s="24"/>
      <c r="AT2601" s="24"/>
      <c r="AU2601" s="24"/>
      <c r="AV2601" s="24"/>
      <c r="AW2601" s="24"/>
      <c r="AX2601" s="24"/>
      <c r="AY2601" s="24"/>
      <c r="AZ2601" s="24"/>
      <c r="BA2601" s="24"/>
      <c r="BB2601" s="21">
        <f t="shared" si="323"/>
        <v>2.415</v>
      </c>
      <c r="BC2601" s="21"/>
      <c r="BD2601" s="22">
        <f t="shared" si="326"/>
        <v>3.245967741935484</v>
      </c>
      <c r="BE2601" s="21"/>
      <c r="BG2601" s="10"/>
      <c r="BH2601" s="21">
        <f t="shared" si="324"/>
        <v>0</v>
      </c>
      <c r="BI2601" s="22">
        <f t="shared" si="324"/>
        <v>2.415E-3</v>
      </c>
      <c r="BJ2601" s="21"/>
      <c r="BK2601" s="21">
        <v>0</v>
      </c>
      <c r="BL2601" s="22">
        <v>7.2449999999999997E-3</v>
      </c>
      <c r="BM2601" s="21"/>
      <c r="BN2601" s="21">
        <f t="shared" si="325"/>
        <v>0</v>
      </c>
      <c r="BO2601" s="22">
        <f t="shared" si="325"/>
        <v>2.8979999999999999E-2</v>
      </c>
      <c r="BP2601" s="21">
        <f t="shared" si="325"/>
        <v>0</v>
      </c>
    </row>
    <row r="2602" spans="1:68" ht="11.1" customHeight="1" outlineLevel="1" collapsed="1" x14ac:dyDescent="0.2">
      <c r="A2602" s="10"/>
      <c r="B2602" s="18"/>
      <c r="C2602" s="18"/>
      <c r="D2602" s="18"/>
      <c r="E2602" s="19" t="s">
        <v>2307</v>
      </c>
      <c r="F2602" s="20"/>
      <c r="G2602" s="20"/>
      <c r="H2602" s="20"/>
      <c r="I2602" s="20"/>
      <c r="J2602" s="20"/>
      <c r="K2602" s="20"/>
      <c r="L2602" s="20"/>
      <c r="M2602" s="20"/>
      <c r="N2602" s="20"/>
      <c r="O2602" s="20"/>
      <c r="P2602" s="20"/>
      <c r="Q2602" s="20"/>
      <c r="R2602" s="20"/>
      <c r="S2602" s="20"/>
      <c r="T2602" s="20"/>
      <c r="U2602" s="20"/>
      <c r="V2602" s="20"/>
      <c r="W2602" s="20"/>
      <c r="X2602" s="20"/>
      <c r="Y2602" s="20"/>
      <c r="Z2602" s="20"/>
      <c r="AA2602" s="20"/>
      <c r="AB2602" s="20"/>
      <c r="AC2602" s="20"/>
      <c r="AD2602" s="20"/>
      <c r="AE2602" s="20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9">
        <v>0.66700000000000004</v>
      </c>
      <c r="AQ2602" s="209">
        <v>0.49199999999999999</v>
      </c>
      <c r="AR2602" s="209">
        <v>0.6</v>
      </c>
      <c r="AS2602" s="209">
        <v>0.06</v>
      </c>
      <c r="AT2602" s="209">
        <v>0.5</v>
      </c>
      <c r="AU2602" s="209">
        <v>0.2</v>
      </c>
      <c r="AV2602" s="20"/>
      <c r="AW2602" s="20"/>
      <c r="AX2602" s="20"/>
      <c r="AY2602" s="20"/>
      <c r="AZ2602" s="20"/>
      <c r="BA2602" s="20"/>
      <c r="BB2602" s="21">
        <f t="shared" si="323"/>
        <v>0.66700000000000004</v>
      </c>
      <c r="BC2602" s="21">
        <f>BF2602</f>
        <v>2.65</v>
      </c>
      <c r="BD2602" s="22">
        <f t="shared" si="326"/>
        <v>0.89650537634408611</v>
      </c>
      <c r="BE2602" s="21">
        <f>BC2602-BD2602</f>
        <v>1.7534946236559139</v>
      </c>
      <c r="BF2602" s="2">
        <v>2.65</v>
      </c>
      <c r="BG2602" s="10">
        <v>7</v>
      </c>
      <c r="BH2602" s="21">
        <f t="shared" si="324"/>
        <v>1.9716E-3</v>
      </c>
      <c r="BI2602" s="22">
        <f t="shared" si="324"/>
        <v>6.6700000000000017E-4</v>
      </c>
      <c r="BJ2602" s="21">
        <f>BH2602-BI2602</f>
        <v>1.3045999999999999E-3</v>
      </c>
      <c r="BK2602" s="21">
        <v>5.9147999999999996E-3</v>
      </c>
      <c r="BL2602" s="22">
        <v>2.0010000000000006E-3</v>
      </c>
      <c r="BM2602" s="21">
        <v>3.9137999999999985E-3</v>
      </c>
      <c r="BN2602" s="21">
        <f t="shared" si="325"/>
        <v>2.3659199999999998E-2</v>
      </c>
      <c r="BO2602" s="22">
        <f t="shared" si="325"/>
        <v>8.0040000000000024E-3</v>
      </c>
      <c r="BP2602" s="21">
        <f t="shared" si="325"/>
        <v>1.5655199999999994E-2</v>
      </c>
    </row>
    <row r="2603" spans="1:68" ht="11.1" hidden="1" customHeight="1" outlineLevel="2" x14ac:dyDescent="0.2">
      <c r="A2603" s="10"/>
      <c r="B2603" s="18"/>
      <c r="C2603" s="18"/>
      <c r="D2603" s="18"/>
      <c r="E2603" s="23" t="s">
        <v>2308</v>
      </c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  <c r="V2603" s="24"/>
      <c r="W2603" s="24"/>
      <c r="X2603" s="24"/>
      <c r="Y2603" s="24"/>
      <c r="Z2603" s="24"/>
      <c r="AA2603" s="24"/>
      <c r="AB2603" s="24"/>
      <c r="AC2603" s="24"/>
      <c r="AD2603" s="24"/>
      <c r="AE2603" s="24"/>
      <c r="AF2603" s="24"/>
      <c r="AG2603" s="24"/>
      <c r="AH2603" s="24"/>
      <c r="AI2603" s="24"/>
      <c r="AJ2603" s="24"/>
      <c r="AK2603" s="24"/>
      <c r="AL2603" s="24"/>
      <c r="AM2603" s="24"/>
      <c r="AN2603" s="24"/>
      <c r="AO2603" s="24"/>
      <c r="AP2603" s="208">
        <v>0.66700000000000004</v>
      </c>
      <c r="AQ2603" s="208">
        <v>0.49199999999999999</v>
      </c>
      <c r="AR2603" s="208">
        <v>0.6</v>
      </c>
      <c r="AS2603" s="208">
        <v>0.06</v>
      </c>
      <c r="AT2603" s="208">
        <v>0.5</v>
      </c>
      <c r="AU2603" s="208">
        <v>0.2</v>
      </c>
      <c r="AV2603" s="24"/>
      <c r="AW2603" s="24"/>
      <c r="AX2603" s="24"/>
      <c r="AY2603" s="24"/>
      <c r="AZ2603" s="24"/>
      <c r="BA2603" s="24"/>
      <c r="BB2603" s="21">
        <f t="shared" si="323"/>
        <v>0.66700000000000004</v>
      </c>
      <c r="BC2603" s="21"/>
      <c r="BD2603" s="22">
        <f t="shared" si="326"/>
        <v>0.89650537634408611</v>
      </c>
      <c r="BE2603" s="21"/>
      <c r="BG2603" s="10"/>
      <c r="BH2603" s="21">
        <f t="shared" si="324"/>
        <v>0</v>
      </c>
      <c r="BI2603" s="22">
        <f t="shared" si="324"/>
        <v>6.6700000000000017E-4</v>
      </c>
      <c r="BJ2603" s="21"/>
      <c r="BK2603" s="21">
        <v>0</v>
      </c>
      <c r="BL2603" s="22">
        <v>2.0010000000000006E-3</v>
      </c>
      <c r="BM2603" s="21"/>
      <c r="BN2603" s="21">
        <f t="shared" si="325"/>
        <v>0</v>
      </c>
      <c r="BO2603" s="22">
        <f t="shared" si="325"/>
        <v>8.0040000000000024E-3</v>
      </c>
      <c r="BP2603" s="21">
        <f t="shared" si="325"/>
        <v>0</v>
      </c>
    </row>
    <row r="2604" spans="1:68" ht="11.1" hidden="1" customHeight="1" outlineLevel="1" collapsed="1" x14ac:dyDescent="0.2">
      <c r="A2604" s="10"/>
      <c r="B2604" s="18"/>
      <c r="C2604" s="18"/>
      <c r="D2604" s="18"/>
      <c r="E2604" s="19" t="s">
        <v>2309</v>
      </c>
      <c r="F2604" s="209">
        <v>3.7650000000000001</v>
      </c>
      <c r="G2604" s="209">
        <v>2.472</v>
      </c>
      <c r="H2604" s="209">
        <v>1.766</v>
      </c>
      <c r="I2604" s="240">
        <v>1.2529999999999999</v>
      </c>
      <c r="J2604" s="240"/>
      <c r="K2604" s="209">
        <v>0.64600000000000002</v>
      </c>
      <c r="L2604" s="20"/>
      <c r="M2604" s="20"/>
      <c r="N2604" s="20"/>
      <c r="O2604" s="209">
        <v>0.52600000000000002</v>
      </c>
      <c r="P2604" s="209">
        <v>1.381</v>
      </c>
      <c r="Q2604" s="209">
        <v>2.2040000000000002</v>
      </c>
      <c r="R2604" s="209">
        <v>2.8730000000000002</v>
      </c>
      <c r="S2604" s="209">
        <v>3.3490000000000002</v>
      </c>
      <c r="T2604" s="209">
        <v>3.2210000000000001</v>
      </c>
      <c r="U2604" s="209">
        <v>2.0699999999999998</v>
      </c>
      <c r="V2604" s="209">
        <v>1.0780000000000001</v>
      </c>
      <c r="W2604" s="209">
        <v>0.436</v>
      </c>
      <c r="X2604" s="20"/>
      <c r="Y2604" s="20"/>
      <c r="Z2604" s="20"/>
      <c r="AA2604" s="20"/>
      <c r="AB2604" s="209">
        <v>1.52</v>
      </c>
      <c r="AC2604" s="209">
        <v>2.1389999999999998</v>
      </c>
      <c r="AD2604" s="209">
        <v>2.0019999999999998</v>
      </c>
      <c r="AE2604" s="209">
        <v>2.395</v>
      </c>
      <c r="AF2604" s="209">
        <v>2.335</v>
      </c>
      <c r="AG2604" s="209">
        <v>1.145</v>
      </c>
      <c r="AH2604" s="209">
        <v>0.66900000000000004</v>
      </c>
      <c r="AI2604" s="209">
        <v>0.47799999999999998</v>
      </c>
      <c r="AJ2604" s="20"/>
      <c r="AK2604" s="20"/>
      <c r="AL2604" s="20"/>
      <c r="AM2604" s="209">
        <v>0.372</v>
      </c>
      <c r="AN2604" s="209">
        <v>0.88200000000000001</v>
      </c>
      <c r="AO2604" s="209">
        <v>1.6080000000000001</v>
      </c>
      <c r="AP2604" s="209">
        <v>2.5920000000000001</v>
      </c>
      <c r="AQ2604" s="209">
        <v>2.3530000000000002</v>
      </c>
      <c r="AR2604" s="209">
        <v>2.363</v>
      </c>
      <c r="AS2604" s="209">
        <v>1.4510000000000001</v>
      </c>
      <c r="AT2604" s="209">
        <v>0.95699999999999996</v>
      </c>
      <c r="AU2604" s="209">
        <v>0.40799999999999997</v>
      </c>
      <c r="AV2604" s="20"/>
      <c r="AW2604" s="20"/>
      <c r="AX2604" s="20"/>
      <c r="AY2604" s="209">
        <v>0.29699999999999999</v>
      </c>
      <c r="AZ2604" s="209">
        <v>0.76500000000000001</v>
      </c>
      <c r="BA2604" s="209">
        <v>1.4730000000000001</v>
      </c>
      <c r="BB2604" s="21">
        <f t="shared" si="323"/>
        <v>3.7650000000000001</v>
      </c>
      <c r="BC2604" s="21">
        <f>BD2604</f>
        <v>5.0604838709677429</v>
      </c>
      <c r="BD2604" s="22">
        <f t="shared" si="326"/>
        <v>5.0604838709677429</v>
      </c>
      <c r="BE2604" s="21">
        <f>BC2604-BD2604</f>
        <v>0</v>
      </c>
      <c r="BF2604" s="2">
        <v>2.4300000000000002</v>
      </c>
      <c r="BG2604" s="10">
        <v>6</v>
      </c>
      <c r="BH2604" s="21">
        <f t="shared" si="324"/>
        <v>3.7650000000000006E-3</v>
      </c>
      <c r="BI2604" s="22">
        <f t="shared" si="324"/>
        <v>3.7650000000000006E-3</v>
      </c>
      <c r="BJ2604" s="21">
        <f>BH2604-BI2604</f>
        <v>0</v>
      </c>
      <c r="BK2604" s="21">
        <v>1.1295000000000001E-2</v>
      </c>
      <c r="BL2604" s="22">
        <v>1.1295000000000001E-2</v>
      </c>
      <c r="BM2604" s="21">
        <v>0</v>
      </c>
      <c r="BN2604" s="21">
        <f t="shared" si="325"/>
        <v>4.5180000000000005E-2</v>
      </c>
      <c r="BO2604" s="22">
        <f t="shared" si="325"/>
        <v>4.5180000000000005E-2</v>
      </c>
      <c r="BP2604" s="21">
        <f t="shared" si="325"/>
        <v>0</v>
      </c>
    </row>
    <row r="2605" spans="1:68" ht="11.1" hidden="1" customHeight="1" outlineLevel="2" x14ac:dyDescent="0.2">
      <c r="A2605" s="10"/>
      <c r="B2605" s="18"/>
      <c r="C2605" s="18"/>
      <c r="D2605" s="18"/>
      <c r="E2605" s="23" t="s">
        <v>2310</v>
      </c>
      <c r="F2605" s="208">
        <v>3.7650000000000001</v>
      </c>
      <c r="G2605" s="208">
        <v>2.472</v>
      </c>
      <c r="H2605" s="208">
        <v>1.766</v>
      </c>
      <c r="I2605" s="239">
        <v>1.2529999999999999</v>
      </c>
      <c r="J2605" s="239"/>
      <c r="K2605" s="208">
        <v>0.64600000000000002</v>
      </c>
      <c r="L2605" s="24"/>
      <c r="M2605" s="24"/>
      <c r="N2605" s="24"/>
      <c r="O2605" s="208">
        <v>0.52600000000000002</v>
      </c>
      <c r="P2605" s="208">
        <v>1.381</v>
      </c>
      <c r="Q2605" s="208">
        <v>2.2040000000000002</v>
      </c>
      <c r="R2605" s="208">
        <v>2.8730000000000002</v>
      </c>
      <c r="S2605" s="208">
        <v>3.3490000000000002</v>
      </c>
      <c r="T2605" s="208">
        <v>3.2210000000000001</v>
      </c>
      <c r="U2605" s="208">
        <v>2.0699999999999998</v>
      </c>
      <c r="V2605" s="208">
        <v>1.0780000000000001</v>
      </c>
      <c r="W2605" s="208">
        <v>0.436</v>
      </c>
      <c r="X2605" s="24"/>
      <c r="Y2605" s="24"/>
      <c r="Z2605" s="24"/>
      <c r="AA2605" s="24"/>
      <c r="AB2605" s="208">
        <v>1.52</v>
      </c>
      <c r="AC2605" s="208">
        <v>2.1389999999999998</v>
      </c>
      <c r="AD2605" s="208">
        <v>2.0019999999999998</v>
      </c>
      <c r="AE2605" s="208">
        <v>2.395</v>
      </c>
      <c r="AF2605" s="208">
        <v>2.335</v>
      </c>
      <c r="AG2605" s="208">
        <v>1.145</v>
      </c>
      <c r="AH2605" s="208">
        <v>0.66900000000000004</v>
      </c>
      <c r="AI2605" s="208">
        <v>0.47799999999999998</v>
      </c>
      <c r="AJ2605" s="24"/>
      <c r="AK2605" s="24"/>
      <c r="AL2605" s="24"/>
      <c r="AM2605" s="208">
        <v>0.372</v>
      </c>
      <c r="AN2605" s="208">
        <v>0.88200000000000001</v>
      </c>
      <c r="AO2605" s="208">
        <v>1.6080000000000001</v>
      </c>
      <c r="AP2605" s="208">
        <v>2.5920000000000001</v>
      </c>
      <c r="AQ2605" s="208">
        <v>2.3530000000000002</v>
      </c>
      <c r="AR2605" s="208">
        <v>2.363</v>
      </c>
      <c r="AS2605" s="208">
        <v>1.4510000000000001</v>
      </c>
      <c r="AT2605" s="208">
        <v>0.95699999999999996</v>
      </c>
      <c r="AU2605" s="208">
        <v>0.40799999999999997</v>
      </c>
      <c r="AV2605" s="24"/>
      <c r="AW2605" s="24"/>
      <c r="AX2605" s="24"/>
      <c r="AY2605" s="208">
        <v>0.29699999999999999</v>
      </c>
      <c r="AZ2605" s="208">
        <v>0.76500000000000001</v>
      </c>
      <c r="BA2605" s="208">
        <v>1.4730000000000001</v>
      </c>
      <c r="BB2605" s="21">
        <f t="shared" si="323"/>
        <v>3.7650000000000001</v>
      </c>
      <c r="BC2605" s="21"/>
      <c r="BD2605" s="22">
        <f t="shared" si="326"/>
        <v>5.0604838709677429</v>
      </c>
      <c r="BE2605" s="21"/>
      <c r="BG2605" s="10"/>
      <c r="BH2605" s="21">
        <f t="shared" si="324"/>
        <v>0</v>
      </c>
      <c r="BI2605" s="22">
        <f t="shared" si="324"/>
        <v>3.7650000000000006E-3</v>
      </c>
      <c r="BJ2605" s="21"/>
      <c r="BK2605" s="21">
        <v>0</v>
      </c>
      <c r="BL2605" s="22">
        <v>1.1295000000000001E-2</v>
      </c>
      <c r="BM2605" s="21"/>
      <c r="BN2605" s="21">
        <f t="shared" si="325"/>
        <v>0</v>
      </c>
      <c r="BO2605" s="22">
        <f t="shared" si="325"/>
        <v>4.5180000000000005E-2</v>
      </c>
      <c r="BP2605" s="21">
        <f t="shared" si="325"/>
        <v>0</v>
      </c>
    </row>
    <row r="2606" spans="1:68" ht="11.1" customHeight="1" outlineLevel="1" collapsed="1" x14ac:dyDescent="0.2">
      <c r="A2606" s="10"/>
      <c r="B2606" s="18"/>
      <c r="C2606" s="18"/>
      <c r="D2606" s="18"/>
      <c r="E2606" s="19" t="s">
        <v>2311</v>
      </c>
      <c r="F2606" s="20"/>
      <c r="G2606" s="20"/>
      <c r="H2606" s="20"/>
      <c r="I2606" s="20"/>
      <c r="J2606" s="20"/>
      <c r="K2606" s="20"/>
      <c r="L2606" s="20"/>
      <c r="M2606" s="20"/>
      <c r="N2606" s="20"/>
      <c r="O2606" s="20"/>
      <c r="P2606" s="20"/>
      <c r="Q2606" s="20"/>
      <c r="R2606" s="20"/>
      <c r="S2606" s="20"/>
      <c r="T2606" s="20"/>
      <c r="U2606" s="20"/>
      <c r="V2606" s="20"/>
      <c r="W2606" s="20"/>
      <c r="X2606" s="20"/>
      <c r="Y2606" s="20"/>
      <c r="Z2606" s="20"/>
      <c r="AA2606" s="20"/>
      <c r="AB2606" s="20"/>
      <c r="AC2606" s="20"/>
      <c r="AD2606" s="20"/>
      <c r="AE2606" s="20"/>
      <c r="AF2606" s="209">
        <v>1.4530000000000001</v>
      </c>
      <c r="AG2606" s="209">
        <v>0.253</v>
      </c>
      <c r="AH2606" s="209">
        <v>0.184</v>
      </c>
      <c r="AI2606" s="209">
        <v>0.105</v>
      </c>
      <c r="AJ2606" s="209">
        <v>2.1000000000000001E-2</v>
      </c>
      <c r="AK2606" s="20"/>
      <c r="AL2606" s="20"/>
      <c r="AM2606" s="20"/>
      <c r="AN2606" s="209">
        <v>8.3000000000000004E-2</v>
      </c>
      <c r="AO2606" s="209">
        <v>0.51800000000000002</v>
      </c>
      <c r="AP2606" s="209">
        <v>0.63</v>
      </c>
      <c r="AQ2606" s="209">
        <v>0.57699999999999996</v>
      </c>
      <c r="AR2606" s="209">
        <v>0.60099999999999998</v>
      </c>
      <c r="AS2606" s="209">
        <v>0.36</v>
      </c>
      <c r="AT2606" s="209">
        <v>0.27700000000000002</v>
      </c>
      <c r="AU2606" s="209">
        <v>6.9000000000000006E-2</v>
      </c>
      <c r="AV2606" s="20"/>
      <c r="AW2606" s="20"/>
      <c r="AX2606" s="20"/>
      <c r="AY2606" s="209">
        <v>0.13900000000000001</v>
      </c>
      <c r="AZ2606" s="209">
        <v>0.217</v>
      </c>
      <c r="BA2606" s="209">
        <v>0.438</v>
      </c>
      <c r="BB2606" s="21">
        <f t="shared" ref="BB2606:BB2638" si="335">MAX(F2606:BA2606)</f>
        <v>1.4530000000000001</v>
      </c>
      <c r="BC2606" s="21">
        <f>BD2606</f>
        <v>1.952956989247312</v>
      </c>
      <c r="BD2606" s="22">
        <f t="shared" si="326"/>
        <v>1.952956989247312</v>
      </c>
      <c r="BE2606" s="21">
        <f>BC2606-BD2606</f>
        <v>0</v>
      </c>
      <c r="BF2606" s="2">
        <v>1.5</v>
      </c>
      <c r="BG2606" s="10">
        <v>7</v>
      </c>
      <c r="BH2606" s="21">
        <f t="shared" si="324"/>
        <v>1.4530000000000001E-3</v>
      </c>
      <c r="BI2606" s="22">
        <f t="shared" si="324"/>
        <v>1.4530000000000001E-3</v>
      </c>
      <c r="BJ2606" s="21">
        <f>BH2606-BI2606</f>
        <v>0</v>
      </c>
      <c r="BK2606" s="21">
        <v>4.359E-3</v>
      </c>
      <c r="BL2606" s="22">
        <v>4.359E-3</v>
      </c>
      <c r="BM2606" s="21">
        <v>0</v>
      </c>
      <c r="BN2606" s="21">
        <f t="shared" si="325"/>
        <v>1.7436E-2</v>
      </c>
      <c r="BO2606" s="22">
        <f t="shared" si="325"/>
        <v>1.7436E-2</v>
      </c>
      <c r="BP2606" s="21">
        <f t="shared" si="325"/>
        <v>0</v>
      </c>
    </row>
    <row r="2607" spans="1:68" ht="11.1" hidden="1" customHeight="1" outlineLevel="2" x14ac:dyDescent="0.2">
      <c r="A2607" s="10"/>
      <c r="B2607" s="18"/>
      <c r="C2607" s="18"/>
      <c r="D2607" s="18"/>
      <c r="E2607" s="23" t="s">
        <v>2312</v>
      </c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24"/>
      <c r="AF2607" s="208">
        <v>1.4530000000000001</v>
      </c>
      <c r="AG2607" s="208">
        <v>0.253</v>
      </c>
      <c r="AH2607" s="208">
        <v>0.184</v>
      </c>
      <c r="AI2607" s="208">
        <v>0.105</v>
      </c>
      <c r="AJ2607" s="208">
        <v>2.1000000000000001E-2</v>
      </c>
      <c r="AK2607" s="24"/>
      <c r="AL2607" s="24"/>
      <c r="AM2607" s="24"/>
      <c r="AN2607" s="208">
        <v>8.3000000000000004E-2</v>
      </c>
      <c r="AO2607" s="208">
        <v>0.51800000000000002</v>
      </c>
      <c r="AP2607" s="208">
        <v>0.63</v>
      </c>
      <c r="AQ2607" s="208">
        <v>0.57699999999999996</v>
      </c>
      <c r="AR2607" s="208">
        <v>0.60099999999999998</v>
      </c>
      <c r="AS2607" s="208">
        <v>0.36</v>
      </c>
      <c r="AT2607" s="208">
        <v>0.27700000000000002</v>
      </c>
      <c r="AU2607" s="208">
        <v>6.9000000000000006E-2</v>
      </c>
      <c r="AV2607" s="24"/>
      <c r="AW2607" s="24"/>
      <c r="AX2607" s="24"/>
      <c r="AY2607" s="208">
        <v>0.13900000000000001</v>
      </c>
      <c r="AZ2607" s="208">
        <v>0.217</v>
      </c>
      <c r="BA2607" s="208">
        <v>0.438</v>
      </c>
      <c r="BB2607" s="21">
        <f t="shared" si="335"/>
        <v>1.4530000000000001</v>
      </c>
      <c r="BC2607" s="21"/>
      <c r="BD2607" s="22">
        <f t="shared" si="326"/>
        <v>1.952956989247312</v>
      </c>
      <c r="BE2607" s="21"/>
      <c r="BG2607" s="10"/>
      <c r="BH2607" s="21">
        <f t="shared" ref="BH2607:BI2676" si="336">(BC2607*24*31/1000000)</f>
        <v>0</v>
      </c>
      <c r="BI2607" s="22">
        <f t="shared" si="336"/>
        <v>1.4530000000000001E-3</v>
      </c>
      <c r="BJ2607" s="21"/>
      <c r="BK2607" s="21">
        <v>0</v>
      </c>
      <c r="BL2607" s="22">
        <v>4.359E-3</v>
      </c>
      <c r="BM2607" s="21"/>
      <c r="BN2607" s="21">
        <f t="shared" si="325"/>
        <v>0</v>
      </c>
      <c r="BO2607" s="22">
        <f t="shared" si="325"/>
        <v>1.7436E-2</v>
      </c>
      <c r="BP2607" s="21">
        <f t="shared" si="325"/>
        <v>0</v>
      </c>
    </row>
    <row r="2608" spans="1:68" ht="11.1" hidden="1" customHeight="1" outlineLevel="1" collapsed="1" x14ac:dyDescent="0.2">
      <c r="A2608" s="10"/>
      <c r="B2608" s="18"/>
      <c r="C2608" s="18"/>
      <c r="D2608" s="18"/>
      <c r="E2608" s="19" t="s">
        <v>2313</v>
      </c>
      <c r="F2608" s="209">
        <v>21.279</v>
      </c>
      <c r="G2608" s="209">
        <v>15.887</v>
      </c>
      <c r="H2608" s="209">
        <v>10.252000000000001</v>
      </c>
      <c r="I2608" s="240">
        <v>8.0269999999999992</v>
      </c>
      <c r="J2608" s="240"/>
      <c r="K2608" s="209">
        <v>3.0550000000000002</v>
      </c>
      <c r="L2608" s="20"/>
      <c r="M2608" s="20"/>
      <c r="N2608" s="20"/>
      <c r="O2608" s="209">
        <v>1.3009999999999999</v>
      </c>
      <c r="P2608" s="209">
        <v>7.5119999999999996</v>
      </c>
      <c r="Q2608" s="209">
        <v>13.244999999999999</v>
      </c>
      <c r="R2608" s="209">
        <v>17.809000000000001</v>
      </c>
      <c r="S2608" s="209">
        <v>17.247</v>
      </c>
      <c r="T2608" s="209">
        <v>21.902999999999999</v>
      </c>
      <c r="U2608" s="209">
        <v>11.471</v>
      </c>
      <c r="V2608" s="209">
        <v>6.3330000000000002</v>
      </c>
      <c r="W2608" s="209">
        <v>3.7839999999999998</v>
      </c>
      <c r="X2608" s="209">
        <v>0.71299999999999997</v>
      </c>
      <c r="Y2608" s="20"/>
      <c r="Z2608" s="20"/>
      <c r="AA2608" s="209">
        <v>3.5129999999999999</v>
      </c>
      <c r="AB2608" s="209">
        <v>5.5830000000000002</v>
      </c>
      <c r="AC2608" s="209">
        <v>18.378</v>
      </c>
      <c r="AD2608" s="209">
        <v>26.417999999999999</v>
      </c>
      <c r="AE2608" s="209">
        <v>33.000999999999998</v>
      </c>
      <c r="AF2608" s="209">
        <v>24.672000000000001</v>
      </c>
      <c r="AG2608" s="209">
        <v>12.385</v>
      </c>
      <c r="AH2608" s="209">
        <v>9.4429999999999996</v>
      </c>
      <c r="AI2608" s="209">
        <v>4.2690000000000001</v>
      </c>
      <c r="AJ2608" s="20"/>
      <c r="AK2608" s="20"/>
      <c r="AL2608" s="20"/>
      <c r="AM2608" s="209">
        <v>1.1259999999999999</v>
      </c>
      <c r="AN2608" s="209">
        <v>13.411</v>
      </c>
      <c r="AO2608" s="209">
        <v>14.055</v>
      </c>
      <c r="AP2608" s="209">
        <v>36.618000000000002</v>
      </c>
      <c r="AQ2608" s="209">
        <v>25.911999999999999</v>
      </c>
      <c r="AR2608" s="209">
        <v>26.484999999999999</v>
      </c>
      <c r="AS2608" s="209">
        <v>18.411000000000001</v>
      </c>
      <c r="AT2608" s="209">
        <v>11.926</v>
      </c>
      <c r="AU2608" s="209">
        <v>3.5070000000000001</v>
      </c>
      <c r="AV2608" s="20"/>
      <c r="AW2608" s="20"/>
      <c r="AX2608" s="20"/>
      <c r="AY2608" s="209">
        <v>1.5129999999999999</v>
      </c>
      <c r="AZ2608" s="209">
        <v>6.7039999999999997</v>
      </c>
      <c r="BA2608" s="209">
        <v>18.437999999999999</v>
      </c>
      <c r="BB2608" s="21">
        <f>BB2609+BB2610+BB2611+BB2612+BB2613</f>
        <v>45.268999999999998</v>
      </c>
      <c r="BC2608" s="21">
        <f>BD2608</f>
        <v>60.84543010752688</v>
      </c>
      <c r="BD2608" s="22">
        <f t="shared" si="326"/>
        <v>60.84543010752688</v>
      </c>
      <c r="BE2608" s="21">
        <f>BC2608-BD2608</f>
        <v>0</v>
      </c>
      <c r="BF2608" s="2">
        <v>33.950000000000003</v>
      </c>
      <c r="BG2608" s="10">
        <v>5</v>
      </c>
      <c r="BH2608" s="21">
        <f t="shared" si="336"/>
        <v>4.5268999999999997E-2</v>
      </c>
      <c r="BI2608" s="22">
        <f t="shared" si="336"/>
        <v>4.5268999999999997E-2</v>
      </c>
      <c r="BJ2608" s="21">
        <f>BH2608-BI2608</f>
        <v>0</v>
      </c>
      <c r="BK2608" s="21">
        <v>0.13580699999999998</v>
      </c>
      <c r="BL2608" s="22">
        <v>0.13580699999999998</v>
      </c>
      <c r="BM2608" s="21">
        <v>0</v>
      </c>
      <c r="BN2608" s="21">
        <f t="shared" si="325"/>
        <v>0.54322799999999993</v>
      </c>
      <c r="BO2608" s="22">
        <f t="shared" si="325"/>
        <v>0.54322799999999993</v>
      </c>
      <c r="BP2608" s="21">
        <f t="shared" si="325"/>
        <v>0</v>
      </c>
    </row>
    <row r="2609" spans="1:68" ht="11.1" hidden="1" customHeight="1" outlineLevel="2" x14ac:dyDescent="0.2">
      <c r="A2609" s="10"/>
      <c r="B2609" s="18"/>
      <c r="C2609" s="18"/>
      <c r="D2609" s="18"/>
      <c r="E2609" s="23" t="s">
        <v>2314</v>
      </c>
      <c r="F2609" s="208">
        <v>5.0469999999999997</v>
      </c>
      <c r="G2609" s="208">
        <v>3.9060000000000001</v>
      </c>
      <c r="H2609" s="208">
        <v>2.706</v>
      </c>
      <c r="I2609" s="239">
        <v>2.3639999999999999</v>
      </c>
      <c r="J2609" s="239"/>
      <c r="K2609" s="208">
        <v>0.78300000000000003</v>
      </c>
      <c r="L2609" s="24"/>
      <c r="M2609" s="24"/>
      <c r="N2609" s="24"/>
      <c r="O2609" s="24"/>
      <c r="P2609" s="208">
        <v>2.411</v>
      </c>
      <c r="Q2609" s="208">
        <v>3.456</v>
      </c>
      <c r="R2609" s="208">
        <v>4.1550000000000002</v>
      </c>
      <c r="S2609" s="208">
        <v>4.1029999999999998</v>
      </c>
      <c r="T2609" s="208">
        <v>4.6479999999999997</v>
      </c>
      <c r="U2609" s="208">
        <v>3.379</v>
      </c>
      <c r="V2609" s="208">
        <v>1.8740000000000001</v>
      </c>
      <c r="W2609" s="208">
        <v>0.93899999999999995</v>
      </c>
      <c r="X2609" s="208">
        <v>0.183</v>
      </c>
      <c r="Y2609" s="24"/>
      <c r="Z2609" s="24"/>
      <c r="AA2609" s="24"/>
      <c r="AB2609" s="24"/>
      <c r="AC2609" s="208">
        <v>4.2560000000000002</v>
      </c>
      <c r="AD2609" s="208">
        <v>4.8099999999999996</v>
      </c>
      <c r="AE2609" s="208">
        <v>4.3849999999999998</v>
      </c>
      <c r="AF2609" s="208">
        <v>3.653</v>
      </c>
      <c r="AG2609" s="208">
        <v>2.0329999999999999</v>
      </c>
      <c r="AH2609" s="208">
        <v>1.964</v>
      </c>
      <c r="AI2609" s="208">
        <v>0.92900000000000005</v>
      </c>
      <c r="AJ2609" s="24"/>
      <c r="AK2609" s="24"/>
      <c r="AL2609" s="24"/>
      <c r="AM2609" s="208">
        <v>4.8000000000000001E-2</v>
      </c>
      <c r="AN2609" s="208">
        <v>1.524</v>
      </c>
      <c r="AO2609" s="208">
        <v>3.55</v>
      </c>
      <c r="AP2609" s="208">
        <v>4.4939999999999998</v>
      </c>
      <c r="AQ2609" s="208">
        <v>3.6720000000000002</v>
      </c>
      <c r="AR2609" s="208">
        <v>4.2119999999999997</v>
      </c>
      <c r="AS2609" s="208">
        <v>2.9049999999999998</v>
      </c>
      <c r="AT2609" s="208">
        <v>2.4249999999999998</v>
      </c>
      <c r="AU2609" s="208">
        <v>0.96</v>
      </c>
      <c r="AV2609" s="24"/>
      <c r="AW2609" s="24"/>
      <c r="AX2609" s="24"/>
      <c r="AY2609" s="24"/>
      <c r="AZ2609" s="208">
        <v>1.1830000000000001</v>
      </c>
      <c r="BA2609" s="208">
        <v>3.0390000000000001</v>
      </c>
      <c r="BB2609" s="21">
        <f t="shared" si="335"/>
        <v>5.0469999999999997</v>
      </c>
      <c r="BC2609" s="21"/>
      <c r="BD2609" s="22">
        <f t="shared" si="326"/>
        <v>6.783602150537634</v>
      </c>
      <c r="BE2609" s="21"/>
      <c r="BG2609" s="10"/>
      <c r="BH2609" s="21">
        <f t="shared" si="336"/>
        <v>0</v>
      </c>
      <c r="BI2609" s="22">
        <f t="shared" si="336"/>
        <v>5.0470000000000003E-3</v>
      </c>
      <c r="BJ2609" s="21"/>
      <c r="BK2609" s="21">
        <v>0</v>
      </c>
      <c r="BL2609" s="22">
        <v>1.5141000000000002E-2</v>
      </c>
      <c r="BM2609" s="21"/>
      <c r="BN2609" s="21">
        <f t="shared" si="325"/>
        <v>0</v>
      </c>
      <c r="BO2609" s="22">
        <f t="shared" si="325"/>
        <v>6.0564000000000007E-2</v>
      </c>
      <c r="BP2609" s="21">
        <f t="shared" si="325"/>
        <v>0</v>
      </c>
    </row>
    <row r="2610" spans="1:68" ht="11.1" hidden="1" customHeight="1" outlineLevel="2" x14ac:dyDescent="0.2">
      <c r="A2610" s="10"/>
      <c r="B2610" s="18"/>
      <c r="C2610" s="18"/>
      <c r="D2610" s="18"/>
      <c r="E2610" s="23" t="s">
        <v>2315</v>
      </c>
      <c r="F2610" s="208">
        <v>3.2629999999999999</v>
      </c>
      <c r="G2610" s="208">
        <v>2.2589999999999999</v>
      </c>
      <c r="H2610" s="208">
        <v>1.431</v>
      </c>
      <c r="I2610" s="239">
        <v>1.0409999999999999</v>
      </c>
      <c r="J2610" s="239"/>
      <c r="K2610" s="208">
        <v>0.36599999999999999</v>
      </c>
      <c r="L2610" s="24"/>
      <c r="M2610" s="24"/>
      <c r="N2610" s="24"/>
      <c r="O2610" s="24"/>
      <c r="P2610" s="208">
        <v>0.94599999999999995</v>
      </c>
      <c r="Q2610" s="208">
        <v>2.5009999999999999</v>
      </c>
      <c r="R2610" s="208">
        <v>3.1360000000000001</v>
      </c>
      <c r="S2610" s="208">
        <v>2.9470000000000001</v>
      </c>
      <c r="T2610" s="208">
        <v>3.7509999999999999</v>
      </c>
      <c r="U2610" s="208">
        <v>1.653</v>
      </c>
      <c r="V2610" s="208">
        <v>0.78300000000000003</v>
      </c>
      <c r="W2610" s="208">
        <v>0.35799999999999998</v>
      </c>
      <c r="X2610" s="208">
        <v>9.7000000000000003E-2</v>
      </c>
      <c r="Y2610" s="24"/>
      <c r="Z2610" s="24"/>
      <c r="AA2610" s="24"/>
      <c r="AB2610" s="208">
        <v>2.7309999999999999</v>
      </c>
      <c r="AC2610" s="208">
        <v>6.1429999999999998</v>
      </c>
      <c r="AD2610" s="208">
        <v>10.292999999999999</v>
      </c>
      <c r="AE2610" s="208">
        <v>8.9779999999999998</v>
      </c>
      <c r="AF2610" s="208">
        <v>7.5590000000000002</v>
      </c>
      <c r="AG2610" s="208">
        <v>3.5979999999999999</v>
      </c>
      <c r="AH2610" s="208">
        <v>2.202</v>
      </c>
      <c r="AI2610" s="208">
        <v>1E-3</v>
      </c>
      <c r="AJ2610" s="24"/>
      <c r="AK2610" s="24"/>
      <c r="AL2610" s="24"/>
      <c r="AM2610" s="208">
        <v>0.376</v>
      </c>
      <c r="AN2610" s="208">
        <v>3.2429999999999999</v>
      </c>
      <c r="AO2610" s="24"/>
      <c r="AP2610" s="208">
        <v>17.63</v>
      </c>
      <c r="AQ2610" s="208">
        <v>8.141</v>
      </c>
      <c r="AR2610" s="208">
        <v>8.2750000000000004</v>
      </c>
      <c r="AS2610" s="208">
        <v>6.3159999999999998</v>
      </c>
      <c r="AT2610" s="208">
        <v>3.5150000000000001</v>
      </c>
      <c r="AU2610" s="208">
        <v>0.41199999999999998</v>
      </c>
      <c r="AV2610" s="24"/>
      <c r="AW2610" s="24"/>
      <c r="AX2610" s="24"/>
      <c r="AY2610" s="24"/>
      <c r="AZ2610" s="208">
        <v>1.8320000000000001</v>
      </c>
      <c r="BA2610" s="208">
        <v>6.9550000000000001</v>
      </c>
      <c r="BB2610" s="21">
        <f t="shared" si="335"/>
        <v>17.63</v>
      </c>
      <c r="BC2610" s="21"/>
      <c r="BD2610" s="22">
        <f t="shared" si="326"/>
        <v>23.696236559139784</v>
      </c>
      <c r="BE2610" s="21"/>
      <c r="BG2610" s="10"/>
      <c r="BH2610" s="21">
        <f t="shared" si="336"/>
        <v>0</v>
      </c>
      <c r="BI2610" s="22">
        <f t="shared" si="336"/>
        <v>1.763E-2</v>
      </c>
      <c r="BJ2610" s="21"/>
      <c r="BK2610" s="21">
        <v>0</v>
      </c>
      <c r="BL2610" s="22">
        <v>5.289E-2</v>
      </c>
      <c r="BM2610" s="21"/>
      <c r="BN2610" s="21">
        <f t="shared" si="325"/>
        <v>0</v>
      </c>
      <c r="BO2610" s="22">
        <f t="shared" si="325"/>
        <v>0.21156</v>
      </c>
      <c r="BP2610" s="21">
        <f t="shared" si="325"/>
        <v>0</v>
      </c>
    </row>
    <row r="2611" spans="1:68" ht="11.1" hidden="1" customHeight="1" outlineLevel="2" x14ac:dyDescent="0.2">
      <c r="A2611" s="10"/>
      <c r="B2611" s="18"/>
      <c r="C2611" s="18"/>
      <c r="D2611" s="18"/>
      <c r="E2611" s="23" t="s">
        <v>2316</v>
      </c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  <c r="V2611" s="24"/>
      <c r="W2611" s="24"/>
      <c r="X2611" s="24"/>
      <c r="Y2611" s="24"/>
      <c r="Z2611" s="24"/>
      <c r="AA2611" s="24"/>
      <c r="AB2611" s="24"/>
      <c r="AC2611" s="24"/>
      <c r="AD2611" s="24"/>
      <c r="AE2611" s="208">
        <v>9.0879999999999992</v>
      </c>
      <c r="AF2611" s="208">
        <v>3.5670000000000002</v>
      </c>
      <c r="AG2611" s="208">
        <v>2.3109999999999999</v>
      </c>
      <c r="AH2611" s="208">
        <v>1.742</v>
      </c>
      <c r="AI2611" s="208">
        <v>1.161</v>
      </c>
      <c r="AJ2611" s="24"/>
      <c r="AK2611" s="24"/>
      <c r="AL2611" s="24"/>
      <c r="AM2611" s="208">
        <v>0.498</v>
      </c>
      <c r="AN2611" s="208">
        <v>1.4810000000000001</v>
      </c>
      <c r="AO2611" s="208">
        <v>3.2690000000000001</v>
      </c>
      <c r="AP2611" s="208">
        <v>4.867</v>
      </c>
      <c r="AQ2611" s="208">
        <v>4.4390000000000001</v>
      </c>
      <c r="AR2611" s="208">
        <v>4.5380000000000003</v>
      </c>
      <c r="AS2611" s="208">
        <v>3.3069999999999999</v>
      </c>
      <c r="AT2611" s="208">
        <v>2.2440000000000002</v>
      </c>
      <c r="AU2611" s="208">
        <v>0.42299999999999999</v>
      </c>
      <c r="AV2611" s="24"/>
      <c r="AW2611" s="24"/>
      <c r="AX2611" s="24"/>
      <c r="AY2611" s="208">
        <v>0.56299999999999994</v>
      </c>
      <c r="AZ2611" s="208">
        <v>1.173</v>
      </c>
      <c r="BA2611" s="208">
        <v>2.6190000000000002</v>
      </c>
      <c r="BB2611" s="21">
        <f t="shared" si="335"/>
        <v>9.0879999999999992</v>
      </c>
      <c r="BC2611" s="21"/>
      <c r="BD2611" s="22">
        <f t="shared" si="326"/>
        <v>12.215053763440858</v>
      </c>
      <c r="BE2611" s="21"/>
      <c r="BG2611" s="10"/>
      <c r="BH2611" s="21">
        <f t="shared" si="336"/>
        <v>0</v>
      </c>
      <c r="BI2611" s="22">
        <f t="shared" si="336"/>
        <v>9.0879999999999989E-3</v>
      </c>
      <c r="BJ2611" s="21"/>
      <c r="BK2611" s="21">
        <v>0</v>
      </c>
      <c r="BL2611" s="22">
        <v>2.7263999999999997E-2</v>
      </c>
      <c r="BM2611" s="21"/>
      <c r="BN2611" s="21">
        <f t="shared" si="325"/>
        <v>0</v>
      </c>
      <c r="BO2611" s="22">
        <f t="shared" si="325"/>
        <v>0.10905599999999999</v>
      </c>
      <c r="BP2611" s="21">
        <f t="shared" si="325"/>
        <v>0</v>
      </c>
    </row>
    <row r="2612" spans="1:68" ht="11.1" hidden="1" customHeight="1" outlineLevel="2" x14ac:dyDescent="0.2">
      <c r="A2612" s="10"/>
      <c r="B2612" s="18"/>
      <c r="C2612" s="18"/>
      <c r="D2612" s="18"/>
      <c r="E2612" s="23" t="s">
        <v>2317</v>
      </c>
      <c r="F2612" s="208">
        <v>3.9249999999999998</v>
      </c>
      <c r="G2612" s="208">
        <v>3.069</v>
      </c>
      <c r="H2612" s="208">
        <v>1.897</v>
      </c>
      <c r="I2612" s="239">
        <v>1.5029999999999999</v>
      </c>
      <c r="J2612" s="239"/>
      <c r="K2612" s="208">
        <v>0.78</v>
      </c>
      <c r="L2612" s="24"/>
      <c r="M2612" s="24"/>
      <c r="N2612" s="24"/>
      <c r="O2612" s="208">
        <v>0.37</v>
      </c>
      <c r="P2612" s="208">
        <v>1.484</v>
      </c>
      <c r="Q2612" s="208">
        <v>2.3380000000000001</v>
      </c>
      <c r="R2612" s="208">
        <v>3.1429999999999998</v>
      </c>
      <c r="S2612" s="208">
        <v>2.919</v>
      </c>
      <c r="T2612" s="208">
        <v>4.0590000000000002</v>
      </c>
      <c r="U2612" s="208">
        <v>1.968</v>
      </c>
      <c r="V2612" s="208">
        <v>0.94599999999999995</v>
      </c>
      <c r="W2612" s="208">
        <v>0.81399999999999995</v>
      </c>
      <c r="X2612" s="208">
        <v>0.27300000000000002</v>
      </c>
      <c r="Y2612" s="24"/>
      <c r="Z2612" s="24"/>
      <c r="AA2612" s="24"/>
      <c r="AB2612" s="208">
        <v>0.14199999999999999</v>
      </c>
      <c r="AC2612" s="208">
        <v>2.9849999999999999</v>
      </c>
      <c r="AD2612" s="208">
        <v>2.7719999999999998</v>
      </c>
      <c r="AE2612" s="208">
        <v>2.9969999999999999</v>
      </c>
      <c r="AF2612" s="208">
        <v>2.5190000000000001</v>
      </c>
      <c r="AG2612" s="208">
        <v>1.1479999999999999</v>
      </c>
      <c r="AH2612" s="208">
        <v>0.92700000000000005</v>
      </c>
      <c r="AI2612" s="208">
        <v>0.61499999999999999</v>
      </c>
      <c r="AJ2612" s="24"/>
      <c r="AK2612" s="24"/>
      <c r="AL2612" s="24"/>
      <c r="AM2612" s="208">
        <v>0.20399999999999999</v>
      </c>
      <c r="AN2612" s="208">
        <v>1.105</v>
      </c>
      <c r="AO2612" s="208">
        <v>2.3980000000000001</v>
      </c>
      <c r="AP2612" s="208">
        <v>2.7909999999999999</v>
      </c>
      <c r="AQ2612" s="208">
        <v>3.0619999999999998</v>
      </c>
      <c r="AR2612" s="208">
        <v>2.92</v>
      </c>
      <c r="AS2612" s="208">
        <v>1.7070000000000001</v>
      </c>
      <c r="AT2612" s="208">
        <v>1.302</v>
      </c>
      <c r="AU2612" s="208">
        <v>0.55200000000000005</v>
      </c>
      <c r="AV2612" s="24"/>
      <c r="AW2612" s="24"/>
      <c r="AX2612" s="24"/>
      <c r="AY2612" s="24"/>
      <c r="AZ2612" s="208">
        <v>0.57699999999999996</v>
      </c>
      <c r="BA2612" s="208">
        <v>1.7070000000000001</v>
      </c>
      <c r="BB2612" s="21">
        <f t="shared" si="335"/>
        <v>4.0590000000000002</v>
      </c>
      <c r="BC2612" s="21"/>
      <c r="BD2612" s="22">
        <f t="shared" si="326"/>
        <v>5.455645161290323</v>
      </c>
      <c r="BE2612" s="21"/>
      <c r="BG2612" s="10"/>
      <c r="BH2612" s="21">
        <f t="shared" si="336"/>
        <v>0</v>
      </c>
      <c r="BI2612" s="22">
        <f t="shared" si="336"/>
        <v>4.0590000000000001E-3</v>
      </c>
      <c r="BJ2612" s="21"/>
      <c r="BK2612" s="21">
        <v>0</v>
      </c>
      <c r="BL2612" s="22">
        <v>1.2177E-2</v>
      </c>
      <c r="BM2612" s="21"/>
      <c r="BN2612" s="21">
        <f t="shared" si="325"/>
        <v>0</v>
      </c>
      <c r="BO2612" s="22">
        <f t="shared" si="325"/>
        <v>4.8708000000000001E-2</v>
      </c>
      <c r="BP2612" s="21">
        <f t="shared" si="325"/>
        <v>0</v>
      </c>
    </row>
    <row r="2613" spans="1:68" ht="11.1" hidden="1" customHeight="1" outlineLevel="2" x14ac:dyDescent="0.2">
      <c r="A2613" s="10"/>
      <c r="B2613" s="18"/>
      <c r="C2613" s="18"/>
      <c r="D2613" s="18"/>
      <c r="E2613" s="23" t="s">
        <v>2318</v>
      </c>
      <c r="F2613" s="208">
        <v>9.0440000000000005</v>
      </c>
      <c r="G2613" s="208">
        <v>6.6529999999999996</v>
      </c>
      <c r="H2613" s="208">
        <v>4.218</v>
      </c>
      <c r="I2613" s="239">
        <v>3.1190000000000002</v>
      </c>
      <c r="J2613" s="239"/>
      <c r="K2613" s="208">
        <v>1.1259999999999999</v>
      </c>
      <c r="L2613" s="24"/>
      <c r="M2613" s="24"/>
      <c r="N2613" s="24"/>
      <c r="O2613" s="208">
        <v>0.93100000000000005</v>
      </c>
      <c r="P2613" s="208">
        <v>2.6709999999999998</v>
      </c>
      <c r="Q2613" s="208">
        <v>4.95</v>
      </c>
      <c r="R2613" s="208">
        <v>7.375</v>
      </c>
      <c r="S2613" s="208">
        <v>7.2779999999999996</v>
      </c>
      <c r="T2613" s="208">
        <v>9.4450000000000003</v>
      </c>
      <c r="U2613" s="208">
        <v>4.4710000000000001</v>
      </c>
      <c r="V2613" s="208">
        <v>2.73</v>
      </c>
      <c r="W2613" s="208">
        <v>1.673</v>
      </c>
      <c r="X2613" s="208">
        <v>0.16</v>
      </c>
      <c r="Y2613" s="24"/>
      <c r="Z2613" s="24"/>
      <c r="AA2613" s="208">
        <v>3.5129999999999999</v>
      </c>
      <c r="AB2613" s="208">
        <v>2.71</v>
      </c>
      <c r="AC2613" s="208">
        <v>4.9939999999999998</v>
      </c>
      <c r="AD2613" s="208">
        <v>8.5429999999999993</v>
      </c>
      <c r="AE2613" s="208">
        <v>7.5529999999999999</v>
      </c>
      <c r="AF2613" s="208">
        <v>7.3739999999999997</v>
      </c>
      <c r="AG2613" s="208">
        <v>3.2949999999999999</v>
      </c>
      <c r="AH2613" s="208">
        <v>2.6080000000000001</v>
      </c>
      <c r="AI2613" s="208">
        <v>1.5629999999999999</v>
      </c>
      <c r="AJ2613" s="24"/>
      <c r="AK2613" s="24"/>
      <c r="AL2613" s="24"/>
      <c r="AM2613" s="24"/>
      <c r="AN2613" s="208">
        <v>6.0579999999999998</v>
      </c>
      <c r="AO2613" s="208">
        <v>4.8380000000000001</v>
      </c>
      <c r="AP2613" s="208">
        <v>6.8360000000000003</v>
      </c>
      <c r="AQ2613" s="208">
        <v>6.5979999999999999</v>
      </c>
      <c r="AR2613" s="208">
        <v>6.54</v>
      </c>
      <c r="AS2613" s="208">
        <v>4.1760000000000002</v>
      </c>
      <c r="AT2613" s="208">
        <v>2.44</v>
      </c>
      <c r="AU2613" s="208">
        <v>1.1599999999999999</v>
      </c>
      <c r="AV2613" s="24"/>
      <c r="AW2613" s="24"/>
      <c r="AX2613" s="24"/>
      <c r="AY2613" s="208">
        <v>0.95</v>
      </c>
      <c r="AZ2613" s="208">
        <v>1.9390000000000001</v>
      </c>
      <c r="BA2613" s="208">
        <v>4.1180000000000003</v>
      </c>
      <c r="BB2613" s="21">
        <f t="shared" si="335"/>
        <v>9.4450000000000003</v>
      </c>
      <c r="BC2613" s="21"/>
      <c r="BD2613" s="22">
        <f t="shared" si="326"/>
        <v>12.69489247311828</v>
      </c>
      <c r="BE2613" s="21"/>
      <c r="BG2613" s="10"/>
      <c r="BH2613" s="21">
        <f t="shared" si="336"/>
        <v>0</v>
      </c>
      <c r="BI2613" s="22">
        <f t="shared" si="336"/>
        <v>9.4450000000000003E-3</v>
      </c>
      <c r="BJ2613" s="21"/>
      <c r="BK2613" s="21">
        <v>0</v>
      </c>
      <c r="BL2613" s="22">
        <v>2.8334999999999999E-2</v>
      </c>
      <c r="BM2613" s="21"/>
      <c r="BN2613" s="21">
        <f t="shared" si="325"/>
        <v>0</v>
      </c>
      <c r="BO2613" s="22">
        <f t="shared" si="325"/>
        <v>0.11334</v>
      </c>
      <c r="BP2613" s="21">
        <f t="shared" si="325"/>
        <v>0</v>
      </c>
    </row>
    <row r="2614" spans="1:68" ht="11.1" hidden="1" customHeight="1" outlineLevel="1" collapsed="1" x14ac:dyDescent="0.2">
      <c r="A2614" s="10"/>
      <c r="B2614" s="18"/>
      <c r="C2614" s="18"/>
      <c r="D2614" s="18"/>
      <c r="E2614" s="19" t="s">
        <v>2319</v>
      </c>
      <c r="F2614" s="209">
        <v>14.507999999999999</v>
      </c>
      <c r="G2614" s="209">
        <v>8.0969999999999995</v>
      </c>
      <c r="H2614" s="209">
        <v>7.6760000000000002</v>
      </c>
      <c r="I2614" s="240">
        <v>6.25</v>
      </c>
      <c r="J2614" s="240"/>
      <c r="K2614" s="209">
        <v>1.597</v>
      </c>
      <c r="L2614" s="20"/>
      <c r="M2614" s="20"/>
      <c r="N2614" s="20"/>
      <c r="O2614" s="20"/>
      <c r="P2614" s="209">
        <v>5.0650000000000004</v>
      </c>
      <c r="Q2614" s="209">
        <v>11.525</v>
      </c>
      <c r="R2614" s="209">
        <v>12.763</v>
      </c>
      <c r="S2614" s="209">
        <v>13.51</v>
      </c>
      <c r="T2614" s="209">
        <v>13.872999999999999</v>
      </c>
      <c r="U2614" s="209">
        <v>8.7840000000000007</v>
      </c>
      <c r="V2614" s="209">
        <v>6.8520000000000003</v>
      </c>
      <c r="W2614" s="209">
        <v>1.0489999999999999</v>
      </c>
      <c r="X2614" s="20"/>
      <c r="Y2614" s="20"/>
      <c r="Z2614" s="20"/>
      <c r="AA2614" s="20"/>
      <c r="AB2614" s="209">
        <v>5.1559999999999997</v>
      </c>
      <c r="AC2614" s="209">
        <v>12.284000000000001</v>
      </c>
      <c r="AD2614" s="209">
        <v>9.2579999999999991</v>
      </c>
      <c r="AE2614" s="209">
        <v>12.077</v>
      </c>
      <c r="AF2614" s="209">
        <v>10.036</v>
      </c>
      <c r="AG2614" s="209">
        <v>5.42</v>
      </c>
      <c r="AH2614" s="209">
        <v>5.0330000000000004</v>
      </c>
      <c r="AI2614" s="209">
        <v>1.472</v>
      </c>
      <c r="AJ2614" s="20"/>
      <c r="AK2614" s="20"/>
      <c r="AL2614" s="20"/>
      <c r="AM2614" s="20"/>
      <c r="AN2614" s="20"/>
      <c r="AO2614" s="209">
        <v>10.997999999999999</v>
      </c>
      <c r="AP2614" s="209">
        <v>9.3859999999999992</v>
      </c>
      <c r="AQ2614" s="209">
        <v>9.1950000000000003</v>
      </c>
      <c r="AR2614" s="209">
        <v>9.8819999999999997</v>
      </c>
      <c r="AS2614" s="209">
        <v>6.8259999999999996</v>
      </c>
      <c r="AT2614" s="209">
        <v>6.08</v>
      </c>
      <c r="AU2614" s="209">
        <v>1.01</v>
      </c>
      <c r="AV2614" s="20"/>
      <c r="AW2614" s="20"/>
      <c r="AX2614" s="20"/>
      <c r="AY2614" s="20"/>
      <c r="AZ2614" s="20"/>
      <c r="BA2614" s="209">
        <v>3.1970000000000001</v>
      </c>
      <c r="BB2614" s="21">
        <f>BB2615+BB2616+BB2617</f>
        <v>15.438000000000002</v>
      </c>
      <c r="BC2614" s="21">
        <f>BD2614</f>
        <v>20.75</v>
      </c>
      <c r="BD2614" s="22">
        <f t="shared" si="326"/>
        <v>20.75</v>
      </c>
      <c r="BE2614" s="21">
        <f>BC2614-BD2614</f>
        <v>0</v>
      </c>
      <c r="BF2614" s="2">
        <v>11.08</v>
      </c>
      <c r="BG2614" s="10">
        <v>6</v>
      </c>
      <c r="BH2614" s="21">
        <f t="shared" si="336"/>
        <v>1.5438E-2</v>
      </c>
      <c r="BI2614" s="22">
        <f t="shared" si="336"/>
        <v>1.5438E-2</v>
      </c>
      <c r="BJ2614" s="21">
        <f>BH2614-BI2614</f>
        <v>0</v>
      </c>
      <c r="BK2614" s="21">
        <v>4.6314000000000001E-2</v>
      </c>
      <c r="BL2614" s="22">
        <v>4.6314000000000001E-2</v>
      </c>
      <c r="BM2614" s="21">
        <v>0</v>
      </c>
      <c r="BN2614" s="21">
        <f t="shared" si="325"/>
        <v>0.185256</v>
      </c>
      <c r="BO2614" s="22">
        <f t="shared" si="325"/>
        <v>0.185256</v>
      </c>
      <c r="BP2614" s="21">
        <f t="shared" si="325"/>
        <v>0</v>
      </c>
    </row>
    <row r="2615" spans="1:68" ht="11.1" hidden="1" customHeight="1" outlineLevel="2" x14ac:dyDescent="0.2">
      <c r="A2615" s="10"/>
      <c r="B2615" s="18"/>
      <c r="C2615" s="18"/>
      <c r="D2615" s="18"/>
      <c r="E2615" s="23" t="s">
        <v>2320</v>
      </c>
      <c r="F2615" s="208">
        <v>5.4969999999999999</v>
      </c>
      <c r="G2615" s="208">
        <v>2.879</v>
      </c>
      <c r="H2615" s="208">
        <v>2.7</v>
      </c>
      <c r="I2615" s="239">
        <v>2.597</v>
      </c>
      <c r="J2615" s="239"/>
      <c r="K2615" s="208">
        <v>0.32100000000000001</v>
      </c>
      <c r="L2615" s="24"/>
      <c r="M2615" s="24"/>
      <c r="N2615" s="24"/>
      <c r="O2615" s="24"/>
      <c r="P2615" s="208">
        <v>1.8160000000000001</v>
      </c>
      <c r="Q2615" s="208">
        <v>4.7930000000000001</v>
      </c>
      <c r="R2615" s="208">
        <v>4.5010000000000003</v>
      </c>
      <c r="S2615" s="208">
        <v>5.53</v>
      </c>
      <c r="T2615" s="208">
        <v>5.5880000000000001</v>
      </c>
      <c r="U2615" s="208">
        <v>3.673</v>
      </c>
      <c r="V2615" s="208">
        <v>3.2309999999999999</v>
      </c>
      <c r="W2615" s="208">
        <v>0.438</v>
      </c>
      <c r="X2615" s="24"/>
      <c r="Y2615" s="24"/>
      <c r="Z2615" s="24"/>
      <c r="AA2615" s="24"/>
      <c r="AB2615" s="208">
        <v>3.778</v>
      </c>
      <c r="AC2615" s="208">
        <v>5.4740000000000002</v>
      </c>
      <c r="AD2615" s="208">
        <v>4.4880000000000004</v>
      </c>
      <c r="AE2615" s="208">
        <v>6.0529999999999999</v>
      </c>
      <c r="AF2615" s="208">
        <v>4.859</v>
      </c>
      <c r="AG2615" s="208">
        <v>2.93</v>
      </c>
      <c r="AH2615" s="208">
        <v>4.0190000000000001</v>
      </c>
      <c r="AI2615" s="208">
        <v>0.96599999999999997</v>
      </c>
      <c r="AJ2615" s="24"/>
      <c r="AK2615" s="24"/>
      <c r="AL2615" s="24"/>
      <c r="AM2615" s="24"/>
      <c r="AN2615" s="24"/>
      <c r="AO2615" s="208">
        <v>3.056</v>
      </c>
      <c r="AP2615" s="208">
        <v>3.0489999999999999</v>
      </c>
      <c r="AQ2615" s="208">
        <v>3.1429999999999998</v>
      </c>
      <c r="AR2615" s="208">
        <v>3.4990000000000001</v>
      </c>
      <c r="AS2615" s="208">
        <v>2.75</v>
      </c>
      <c r="AT2615" s="208">
        <v>1.9219999999999999</v>
      </c>
      <c r="AU2615" s="24"/>
      <c r="AV2615" s="24"/>
      <c r="AW2615" s="24"/>
      <c r="AX2615" s="24"/>
      <c r="AY2615" s="24"/>
      <c r="AZ2615" s="24"/>
      <c r="BA2615" s="24"/>
      <c r="BB2615" s="21">
        <f t="shared" si="335"/>
        <v>6.0529999999999999</v>
      </c>
      <c r="BC2615" s="21"/>
      <c r="BD2615" s="22">
        <f t="shared" si="326"/>
        <v>8.1357526881720439</v>
      </c>
      <c r="BE2615" s="21"/>
      <c r="BG2615" s="10"/>
      <c r="BH2615" s="21">
        <f t="shared" si="336"/>
        <v>0</v>
      </c>
      <c r="BI2615" s="22">
        <f t="shared" si="336"/>
        <v>6.0530000000000011E-3</v>
      </c>
      <c r="BJ2615" s="21"/>
      <c r="BK2615" s="21">
        <v>0</v>
      </c>
      <c r="BL2615" s="22">
        <v>1.8159000000000002E-2</v>
      </c>
      <c r="BM2615" s="21"/>
      <c r="BN2615" s="21">
        <f t="shared" si="325"/>
        <v>0</v>
      </c>
      <c r="BO2615" s="22">
        <f t="shared" si="325"/>
        <v>7.2636000000000006E-2</v>
      </c>
      <c r="BP2615" s="21">
        <f t="shared" si="325"/>
        <v>0</v>
      </c>
    </row>
    <row r="2616" spans="1:68" ht="11.1" hidden="1" customHeight="1" outlineLevel="2" x14ac:dyDescent="0.2">
      <c r="A2616" s="10"/>
      <c r="B2616" s="18"/>
      <c r="C2616" s="18"/>
      <c r="D2616" s="18"/>
      <c r="E2616" s="23" t="s">
        <v>2321</v>
      </c>
      <c r="F2616" s="208">
        <v>4.9169999999999998</v>
      </c>
      <c r="G2616" s="208">
        <v>2.738</v>
      </c>
      <c r="H2616" s="208">
        <v>3.1779999999999999</v>
      </c>
      <c r="I2616" s="239">
        <v>2.1579999999999999</v>
      </c>
      <c r="J2616" s="239"/>
      <c r="K2616" s="208">
        <v>0.63400000000000001</v>
      </c>
      <c r="L2616" s="24"/>
      <c r="M2616" s="24"/>
      <c r="N2616" s="24"/>
      <c r="O2616" s="24"/>
      <c r="P2616" s="208">
        <v>1.1839999999999999</v>
      </c>
      <c r="Q2616" s="208">
        <v>4.1130000000000004</v>
      </c>
      <c r="R2616" s="208">
        <v>5.2910000000000004</v>
      </c>
      <c r="S2616" s="208">
        <v>4.1159999999999997</v>
      </c>
      <c r="T2616" s="208">
        <v>4.7110000000000003</v>
      </c>
      <c r="U2616" s="208">
        <v>2.9809999999999999</v>
      </c>
      <c r="V2616" s="208">
        <v>2.6360000000000001</v>
      </c>
      <c r="W2616" s="208">
        <v>9.0999999999999998E-2</v>
      </c>
      <c r="X2616" s="24"/>
      <c r="Y2616" s="24"/>
      <c r="Z2616" s="24"/>
      <c r="AA2616" s="24"/>
      <c r="AB2616" s="24"/>
      <c r="AC2616" s="208">
        <v>4.7460000000000004</v>
      </c>
      <c r="AD2616" s="208">
        <v>2.9260000000000002</v>
      </c>
      <c r="AE2616" s="208">
        <v>2.7879999999999998</v>
      </c>
      <c r="AF2616" s="208">
        <v>2.9390000000000001</v>
      </c>
      <c r="AG2616" s="208">
        <v>0.94</v>
      </c>
      <c r="AH2616" s="24"/>
      <c r="AI2616" s="24"/>
      <c r="AJ2616" s="24"/>
      <c r="AK2616" s="24"/>
      <c r="AL2616" s="24"/>
      <c r="AM2616" s="24"/>
      <c r="AN2616" s="24"/>
      <c r="AO2616" s="208">
        <v>5.2539999999999996</v>
      </c>
      <c r="AP2616" s="208">
        <v>3.9590000000000001</v>
      </c>
      <c r="AQ2616" s="208">
        <v>3.7770000000000001</v>
      </c>
      <c r="AR2616" s="208">
        <v>4.157</v>
      </c>
      <c r="AS2616" s="208">
        <v>2.7010000000000001</v>
      </c>
      <c r="AT2616" s="208">
        <v>2.9420000000000002</v>
      </c>
      <c r="AU2616" s="208">
        <v>0.76600000000000001</v>
      </c>
      <c r="AV2616" s="24"/>
      <c r="AW2616" s="24"/>
      <c r="AX2616" s="24"/>
      <c r="AY2616" s="24"/>
      <c r="AZ2616" s="24"/>
      <c r="BA2616" s="208">
        <v>3.1970000000000001</v>
      </c>
      <c r="BB2616" s="21">
        <f t="shared" si="335"/>
        <v>5.2910000000000004</v>
      </c>
      <c r="BC2616" s="21"/>
      <c r="BD2616" s="22">
        <f t="shared" si="326"/>
        <v>7.1115591397849469</v>
      </c>
      <c r="BE2616" s="21"/>
      <c r="BG2616" s="10"/>
      <c r="BH2616" s="21">
        <f t="shared" si="336"/>
        <v>0</v>
      </c>
      <c r="BI2616" s="22">
        <f t="shared" si="336"/>
        <v>5.2909999999999997E-3</v>
      </c>
      <c r="BJ2616" s="21"/>
      <c r="BK2616" s="21">
        <v>0</v>
      </c>
      <c r="BL2616" s="22">
        <v>1.5872999999999998E-2</v>
      </c>
      <c r="BM2616" s="21"/>
      <c r="BN2616" s="21">
        <f t="shared" si="325"/>
        <v>0</v>
      </c>
      <c r="BO2616" s="22">
        <f t="shared" si="325"/>
        <v>6.3491999999999993E-2</v>
      </c>
      <c r="BP2616" s="21">
        <f t="shared" si="325"/>
        <v>0</v>
      </c>
    </row>
    <row r="2617" spans="1:68" ht="11.1" hidden="1" customHeight="1" outlineLevel="2" x14ac:dyDescent="0.2">
      <c r="A2617" s="10"/>
      <c r="B2617" s="18"/>
      <c r="C2617" s="18"/>
      <c r="D2617" s="18"/>
      <c r="E2617" s="23" t="s">
        <v>2322</v>
      </c>
      <c r="F2617" s="208">
        <v>4.0940000000000003</v>
      </c>
      <c r="G2617" s="208">
        <v>2.48</v>
      </c>
      <c r="H2617" s="208">
        <v>1.798</v>
      </c>
      <c r="I2617" s="239">
        <v>1.4950000000000001</v>
      </c>
      <c r="J2617" s="239"/>
      <c r="K2617" s="208">
        <v>0.64200000000000002</v>
      </c>
      <c r="L2617" s="24"/>
      <c r="M2617" s="24"/>
      <c r="N2617" s="24"/>
      <c r="O2617" s="24"/>
      <c r="P2617" s="208">
        <v>2.0649999999999999</v>
      </c>
      <c r="Q2617" s="208">
        <v>2.6190000000000002</v>
      </c>
      <c r="R2617" s="208">
        <v>2.9710000000000001</v>
      </c>
      <c r="S2617" s="208">
        <v>3.8639999999999999</v>
      </c>
      <c r="T2617" s="208">
        <v>3.5739999999999998</v>
      </c>
      <c r="U2617" s="208">
        <v>2.13</v>
      </c>
      <c r="V2617" s="208">
        <v>0.98499999999999999</v>
      </c>
      <c r="W2617" s="208">
        <v>0.52</v>
      </c>
      <c r="X2617" s="24"/>
      <c r="Y2617" s="24"/>
      <c r="Z2617" s="24"/>
      <c r="AA2617" s="24"/>
      <c r="AB2617" s="208">
        <v>1.3779999999999999</v>
      </c>
      <c r="AC2617" s="208">
        <v>2.0640000000000001</v>
      </c>
      <c r="AD2617" s="208">
        <v>1.8440000000000001</v>
      </c>
      <c r="AE2617" s="208">
        <v>3.2360000000000002</v>
      </c>
      <c r="AF2617" s="208">
        <v>2.238</v>
      </c>
      <c r="AG2617" s="208">
        <v>1.55</v>
      </c>
      <c r="AH2617" s="208">
        <v>1.014</v>
      </c>
      <c r="AI2617" s="208">
        <v>0.50600000000000001</v>
      </c>
      <c r="AJ2617" s="24"/>
      <c r="AK2617" s="24"/>
      <c r="AL2617" s="24"/>
      <c r="AM2617" s="24"/>
      <c r="AN2617" s="24"/>
      <c r="AO2617" s="208">
        <v>2.6880000000000002</v>
      </c>
      <c r="AP2617" s="208">
        <v>2.3780000000000001</v>
      </c>
      <c r="AQ2617" s="208">
        <v>2.2749999999999999</v>
      </c>
      <c r="AR2617" s="208">
        <v>2.226</v>
      </c>
      <c r="AS2617" s="208">
        <v>1.375</v>
      </c>
      <c r="AT2617" s="208">
        <v>1.216</v>
      </c>
      <c r="AU2617" s="208">
        <v>0.24399999999999999</v>
      </c>
      <c r="AV2617" s="24"/>
      <c r="AW2617" s="24"/>
      <c r="AX2617" s="24"/>
      <c r="AY2617" s="24"/>
      <c r="AZ2617" s="24"/>
      <c r="BA2617" s="24"/>
      <c r="BB2617" s="21">
        <f t="shared" si="335"/>
        <v>4.0940000000000003</v>
      </c>
      <c r="BC2617" s="21"/>
      <c r="BD2617" s="22">
        <f t="shared" si="326"/>
        <v>5.502688172043011</v>
      </c>
      <c r="BE2617" s="21"/>
      <c r="BG2617" s="10"/>
      <c r="BH2617" s="21">
        <f t="shared" si="336"/>
        <v>0</v>
      </c>
      <c r="BI2617" s="22">
        <f t="shared" si="336"/>
        <v>4.0940000000000004E-3</v>
      </c>
      <c r="BJ2617" s="21"/>
      <c r="BK2617" s="21">
        <v>0</v>
      </c>
      <c r="BL2617" s="22">
        <v>1.2282000000000001E-2</v>
      </c>
      <c r="BM2617" s="21"/>
      <c r="BN2617" s="21">
        <f t="shared" si="325"/>
        <v>0</v>
      </c>
      <c r="BO2617" s="22">
        <f t="shared" si="325"/>
        <v>4.9128000000000005E-2</v>
      </c>
      <c r="BP2617" s="21">
        <f t="shared" si="325"/>
        <v>0</v>
      </c>
    </row>
    <row r="2618" spans="1:68" ht="11.1" hidden="1" customHeight="1" outlineLevel="1" collapsed="1" x14ac:dyDescent="0.2">
      <c r="A2618" s="10"/>
      <c r="B2618" s="18"/>
      <c r="C2618" s="18"/>
      <c r="D2618" s="18"/>
      <c r="E2618" s="19" t="s">
        <v>1424</v>
      </c>
      <c r="F2618" s="20"/>
      <c r="G2618" s="209">
        <v>4</v>
      </c>
      <c r="H2618" s="20"/>
      <c r="I2618" s="240">
        <v>-6</v>
      </c>
      <c r="J2618" s="240"/>
      <c r="K2618" s="20"/>
      <c r="L2618" s="20"/>
      <c r="M2618" s="20"/>
      <c r="N2618" s="20"/>
      <c r="O2618" s="20"/>
      <c r="P2618" s="20"/>
      <c r="Q2618" s="20"/>
      <c r="R2618" s="20"/>
      <c r="S2618" s="20"/>
      <c r="T2618" s="20"/>
      <c r="U2618" s="209">
        <v>25.585999999999999</v>
      </c>
      <c r="V2618" s="209">
        <v>3.722</v>
      </c>
      <c r="W2618" s="20"/>
      <c r="X2618" s="209">
        <v>10.298</v>
      </c>
      <c r="Y2618" s="209">
        <v>4.0970000000000004</v>
      </c>
      <c r="Z2618" s="209">
        <v>4.4960000000000004</v>
      </c>
      <c r="AA2618" s="209">
        <v>5.4409999999999998</v>
      </c>
      <c r="AB2618" s="209">
        <v>8.1940000000000008</v>
      </c>
      <c r="AC2618" s="209">
        <v>9.0419999999999998</v>
      </c>
      <c r="AD2618" s="209">
        <v>7.2809999999999997</v>
      </c>
      <c r="AE2618" s="209">
        <v>8.8089999999999993</v>
      </c>
      <c r="AF2618" s="209">
        <v>6.9560000000000004</v>
      </c>
      <c r="AG2618" s="209">
        <v>4.8650000000000002</v>
      </c>
      <c r="AH2618" s="209">
        <v>4.9930000000000003</v>
      </c>
      <c r="AI2618" s="209">
        <v>4.0179999999999998</v>
      </c>
      <c r="AJ2618" s="209">
        <v>2.4889999999999999</v>
      </c>
      <c r="AK2618" s="209">
        <v>5.04</v>
      </c>
      <c r="AL2618" s="20"/>
      <c r="AM2618" s="209">
        <v>5.4080000000000004</v>
      </c>
      <c r="AN2618" s="209">
        <v>4.9509999999999996</v>
      </c>
      <c r="AO2618" s="209">
        <v>7.52</v>
      </c>
      <c r="AP2618" s="209">
        <v>5.6970000000000001</v>
      </c>
      <c r="AQ2618" s="209">
        <v>8.0229999999999997</v>
      </c>
      <c r="AR2618" s="209">
        <v>12.04</v>
      </c>
      <c r="AS2618" s="209">
        <v>10.446</v>
      </c>
      <c r="AT2618" s="209">
        <v>10.167</v>
      </c>
      <c r="AU2618" s="209">
        <v>10.481</v>
      </c>
      <c r="AV2618" s="209">
        <v>3.0569999999999999</v>
      </c>
      <c r="AW2618" s="209">
        <v>3.476</v>
      </c>
      <c r="AX2618" s="20"/>
      <c r="AY2618" s="209">
        <v>3.8519999999999999</v>
      </c>
      <c r="AZ2618" s="209">
        <v>10.821</v>
      </c>
      <c r="BA2618" s="209">
        <v>6.4790000000000001</v>
      </c>
      <c r="BB2618" s="21">
        <f>BB2619+BB2620</f>
        <v>30.834999999999997</v>
      </c>
      <c r="BC2618" s="21">
        <f>BF2618</f>
        <v>75.900000000000006</v>
      </c>
      <c r="BD2618" s="22">
        <f t="shared" si="326"/>
        <v>41.44489247311828</v>
      </c>
      <c r="BE2618" s="21">
        <f>BC2618-BD2618</f>
        <v>34.455107526881726</v>
      </c>
      <c r="BF2618" s="2">
        <v>75.900000000000006</v>
      </c>
      <c r="BG2618" s="10">
        <v>5</v>
      </c>
      <c r="BH2618" s="21">
        <f t="shared" si="336"/>
        <v>5.6469600000000009E-2</v>
      </c>
      <c r="BI2618" s="22">
        <f t="shared" si="336"/>
        <v>3.0835000000000005E-2</v>
      </c>
      <c r="BJ2618" s="21">
        <f>BH2618-BI2618</f>
        <v>2.5634600000000004E-2</v>
      </c>
      <c r="BK2618" s="21">
        <v>0.16940880000000003</v>
      </c>
      <c r="BL2618" s="22">
        <v>9.2505000000000018E-2</v>
      </c>
      <c r="BM2618" s="21">
        <v>7.6903800000000008E-2</v>
      </c>
      <c r="BN2618" s="21">
        <f t="shared" si="325"/>
        <v>0.6776352000000001</v>
      </c>
      <c r="BO2618" s="22">
        <f t="shared" si="325"/>
        <v>0.37002000000000007</v>
      </c>
      <c r="BP2618" s="21">
        <f t="shared" si="325"/>
        <v>0.30761520000000003</v>
      </c>
    </row>
    <row r="2619" spans="1:68" ht="11.1" hidden="1" customHeight="1" outlineLevel="2" x14ac:dyDescent="0.2">
      <c r="A2619" s="10"/>
      <c r="B2619" s="18"/>
      <c r="C2619" s="18"/>
      <c r="D2619" s="18"/>
      <c r="E2619" s="23" t="s">
        <v>2323</v>
      </c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  <c r="V2619" s="24"/>
      <c r="W2619" s="24"/>
      <c r="X2619" s="24"/>
      <c r="Y2619" s="24"/>
      <c r="Z2619" s="24"/>
      <c r="AA2619" s="24"/>
      <c r="AB2619" s="24"/>
      <c r="AC2619" s="24"/>
      <c r="AD2619" s="24"/>
      <c r="AE2619" s="24"/>
      <c r="AF2619" s="24"/>
      <c r="AG2619" s="24"/>
      <c r="AH2619" s="24"/>
      <c r="AI2619" s="24"/>
      <c r="AJ2619" s="24"/>
      <c r="AK2619" s="24"/>
      <c r="AL2619" s="24"/>
      <c r="AM2619" s="24"/>
      <c r="AN2619" s="24"/>
      <c r="AO2619" s="24"/>
      <c r="AP2619" s="24"/>
      <c r="AQ2619" s="24"/>
      <c r="AR2619" s="208">
        <v>5.2489999999999997</v>
      </c>
      <c r="AS2619" s="208">
        <v>5.0030000000000001</v>
      </c>
      <c r="AT2619" s="208">
        <v>4.9969999999999999</v>
      </c>
      <c r="AU2619" s="208">
        <v>3.27</v>
      </c>
      <c r="AV2619" s="24"/>
      <c r="AW2619" s="24"/>
      <c r="AX2619" s="24"/>
      <c r="AY2619" s="24"/>
      <c r="AZ2619" s="208">
        <v>3.44</v>
      </c>
      <c r="BA2619" s="208">
        <v>1.4870000000000001</v>
      </c>
      <c r="BB2619" s="21">
        <f t="shared" si="335"/>
        <v>5.2489999999999997</v>
      </c>
      <c r="BC2619" s="21"/>
      <c r="BD2619" s="22">
        <f t="shared" si="326"/>
        <v>7.05510752688172</v>
      </c>
      <c r="BE2619" s="21"/>
      <c r="BG2619" s="10"/>
      <c r="BH2619" s="21">
        <f t="shared" si="336"/>
        <v>0</v>
      </c>
      <c r="BI2619" s="22">
        <f t="shared" si="336"/>
        <v>5.2490000000000002E-3</v>
      </c>
      <c r="BJ2619" s="21"/>
      <c r="BK2619" s="21">
        <v>0</v>
      </c>
      <c r="BL2619" s="22">
        <v>1.5747000000000001E-2</v>
      </c>
      <c r="BM2619" s="21"/>
      <c r="BN2619" s="21">
        <f t="shared" si="325"/>
        <v>0</v>
      </c>
      <c r="BO2619" s="22">
        <f t="shared" si="325"/>
        <v>6.2988000000000002E-2</v>
      </c>
      <c r="BP2619" s="21">
        <f t="shared" si="325"/>
        <v>0</v>
      </c>
    </row>
    <row r="2620" spans="1:68" ht="11.1" hidden="1" customHeight="1" outlineLevel="2" x14ac:dyDescent="0.2">
      <c r="A2620" s="10"/>
      <c r="B2620" s="18"/>
      <c r="C2620" s="18"/>
      <c r="D2620" s="18"/>
      <c r="E2620" s="23" t="s">
        <v>2324</v>
      </c>
      <c r="F2620" s="24"/>
      <c r="G2620" s="208">
        <v>4</v>
      </c>
      <c r="H2620" s="24"/>
      <c r="I2620" s="239">
        <v>-6</v>
      </c>
      <c r="J2620" s="239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08">
        <v>25.585999999999999</v>
      </c>
      <c r="V2620" s="208">
        <v>3.722</v>
      </c>
      <c r="W2620" s="24"/>
      <c r="X2620" s="208">
        <v>10.298</v>
      </c>
      <c r="Y2620" s="208">
        <v>4.0970000000000004</v>
      </c>
      <c r="Z2620" s="208">
        <v>4.4960000000000004</v>
      </c>
      <c r="AA2620" s="208">
        <v>5.4409999999999998</v>
      </c>
      <c r="AB2620" s="208">
        <v>8.1940000000000008</v>
      </c>
      <c r="AC2620" s="208">
        <v>9.0419999999999998</v>
      </c>
      <c r="AD2620" s="208">
        <v>7.2809999999999997</v>
      </c>
      <c r="AE2620" s="208">
        <v>8.8089999999999993</v>
      </c>
      <c r="AF2620" s="208">
        <v>6.9560000000000004</v>
      </c>
      <c r="AG2620" s="208">
        <v>4.8650000000000002</v>
      </c>
      <c r="AH2620" s="208">
        <v>4.9930000000000003</v>
      </c>
      <c r="AI2620" s="208">
        <v>4.0179999999999998</v>
      </c>
      <c r="AJ2620" s="208">
        <v>2.4889999999999999</v>
      </c>
      <c r="AK2620" s="208">
        <v>5.04</v>
      </c>
      <c r="AL2620" s="24"/>
      <c r="AM2620" s="208">
        <v>5.4080000000000004</v>
      </c>
      <c r="AN2620" s="208">
        <v>4.9509999999999996</v>
      </c>
      <c r="AO2620" s="208">
        <v>7.52</v>
      </c>
      <c r="AP2620" s="208">
        <v>5.6970000000000001</v>
      </c>
      <c r="AQ2620" s="208">
        <v>8.0229999999999997</v>
      </c>
      <c r="AR2620" s="208">
        <v>6.7910000000000004</v>
      </c>
      <c r="AS2620" s="208">
        <v>5.4429999999999996</v>
      </c>
      <c r="AT2620" s="208">
        <v>5.17</v>
      </c>
      <c r="AU2620" s="208">
        <v>7.2110000000000003</v>
      </c>
      <c r="AV2620" s="208">
        <v>3.0569999999999999</v>
      </c>
      <c r="AW2620" s="208">
        <v>3.476</v>
      </c>
      <c r="AX2620" s="24"/>
      <c r="AY2620" s="208">
        <v>3.8519999999999999</v>
      </c>
      <c r="AZ2620" s="208">
        <v>7.3810000000000002</v>
      </c>
      <c r="BA2620" s="208">
        <v>4.992</v>
      </c>
      <c r="BB2620" s="21">
        <f t="shared" si="335"/>
        <v>25.585999999999999</v>
      </c>
      <c r="BC2620" s="21"/>
      <c r="BD2620" s="22">
        <f t="shared" si="326"/>
        <v>34.38978494623656</v>
      </c>
      <c r="BE2620" s="21"/>
      <c r="BG2620" s="10"/>
      <c r="BH2620" s="21">
        <f t="shared" si="336"/>
        <v>0</v>
      </c>
      <c r="BI2620" s="22">
        <f t="shared" si="336"/>
        <v>2.5586000000000001E-2</v>
      </c>
      <c r="BJ2620" s="21"/>
      <c r="BK2620" s="21">
        <v>0</v>
      </c>
      <c r="BL2620" s="22">
        <v>7.6758000000000007E-2</v>
      </c>
      <c r="BM2620" s="21"/>
      <c r="BN2620" s="21">
        <f t="shared" si="325"/>
        <v>0</v>
      </c>
      <c r="BO2620" s="22">
        <f t="shared" si="325"/>
        <v>0.30703200000000003</v>
      </c>
      <c r="BP2620" s="21">
        <f t="shared" si="325"/>
        <v>0</v>
      </c>
    </row>
    <row r="2621" spans="1:68" ht="11.1" hidden="1" customHeight="1" outlineLevel="1" collapsed="1" x14ac:dyDescent="0.2">
      <c r="A2621" s="10"/>
      <c r="B2621" s="18"/>
      <c r="C2621" s="18"/>
      <c r="D2621" s="18"/>
      <c r="E2621" s="19" t="s">
        <v>2325</v>
      </c>
      <c r="F2621" s="20"/>
      <c r="G2621" s="20"/>
      <c r="H2621" s="20"/>
      <c r="I2621" s="20"/>
      <c r="J2621" s="20"/>
      <c r="K2621" s="20"/>
      <c r="L2621" s="20"/>
      <c r="M2621" s="20"/>
      <c r="N2621" s="20"/>
      <c r="O2621" s="20"/>
      <c r="P2621" s="20"/>
      <c r="Q2621" s="20"/>
      <c r="R2621" s="20"/>
      <c r="S2621" s="20"/>
      <c r="T2621" s="20"/>
      <c r="U2621" s="20"/>
      <c r="V2621" s="20"/>
      <c r="W2621" s="20"/>
      <c r="X2621" s="20"/>
      <c r="Y2621" s="20"/>
      <c r="Z2621" s="20"/>
      <c r="AA2621" s="20"/>
      <c r="AB2621" s="209">
        <v>0.61899999999999999</v>
      </c>
      <c r="AC2621" s="209">
        <v>1.728</v>
      </c>
      <c r="AD2621" s="209">
        <v>1.516</v>
      </c>
      <c r="AE2621" s="20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9">
        <v>4.1989999999999998</v>
      </c>
      <c r="AP2621" s="209">
        <v>2.278</v>
      </c>
      <c r="AQ2621" s="209">
        <v>1.968</v>
      </c>
      <c r="AR2621" s="209">
        <v>2.165</v>
      </c>
      <c r="AS2621" s="209">
        <v>1.669</v>
      </c>
      <c r="AT2621" s="209">
        <v>1.0109999999999999</v>
      </c>
      <c r="AU2621" s="209">
        <v>0.26200000000000001</v>
      </c>
      <c r="AV2621" s="20"/>
      <c r="AW2621" s="20"/>
      <c r="AX2621" s="20"/>
      <c r="AY2621" s="209">
        <v>0.21099999999999999</v>
      </c>
      <c r="AZ2621" s="209">
        <v>0.63100000000000001</v>
      </c>
      <c r="BA2621" s="209">
        <v>1.163</v>
      </c>
      <c r="BB2621" s="21">
        <f t="shared" si="335"/>
        <v>4.1989999999999998</v>
      </c>
      <c r="BC2621" s="21">
        <f>BD2621</f>
        <v>5.643817204301075</v>
      </c>
      <c r="BD2621" s="22">
        <f t="shared" si="326"/>
        <v>5.643817204301075</v>
      </c>
      <c r="BE2621" s="21">
        <f>BC2621-BD2621</f>
        <v>0</v>
      </c>
      <c r="BF2621" s="2">
        <v>4.5</v>
      </c>
      <c r="BG2621" s="10">
        <v>6</v>
      </c>
      <c r="BH2621" s="21">
        <f t="shared" si="336"/>
        <v>4.1989999999999996E-3</v>
      </c>
      <c r="BI2621" s="22">
        <f t="shared" si="336"/>
        <v>4.1989999999999996E-3</v>
      </c>
      <c r="BJ2621" s="21">
        <f>BH2621-BI2621</f>
        <v>0</v>
      </c>
      <c r="BK2621" s="21">
        <v>1.2596999999999999E-2</v>
      </c>
      <c r="BL2621" s="22">
        <v>1.2596999999999999E-2</v>
      </c>
      <c r="BM2621" s="21">
        <v>0</v>
      </c>
      <c r="BN2621" s="21">
        <f t="shared" si="325"/>
        <v>5.0387999999999995E-2</v>
      </c>
      <c r="BO2621" s="22">
        <f t="shared" si="325"/>
        <v>5.0387999999999995E-2</v>
      </c>
      <c r="BP2621" s="21">
        <f t="shared" si="325"/>
        <v>0</v>
      </c>
    </row>
    <row r="2622" spans="1:68" ht="11.1" hidden="1" customHeight="1" outlineLevel="2" x14ac:dyDescent="0.2">
      <c r="A2622" s="10"/>
      <c r="B2622" s="18"/>
      <c r="C2622" s="18"/>
      <c r="D2622" s="18"/>
      <c r="E2622" s="23" t="s">
        <v>2326</v>
      </c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4"/>
      <c r="Z2622" s="24"/>
      <c r="AA2622" s="24"/>
      <c r="AB2622" s="208">
        <v>0.61899999999999999</v>
      </c>
      <c r="AC2622" s="208">
        <v>1.728</v>
      </c>
      <c r="AD2622" s="208">
        <v>1.516</v>
      </c>
      <c r="AE2622" s="24"/>
      <c r="AF2622" s="24"/>
      <c r="AG2622" s="24"/>
      <c r="AH2622" s="24"/>
      <c r="AI2622" s="24"/>
      <c r="AJ2622" s="24"/>
      <c r="AK2622" s="24"/>
      <c r="AL2622" s="24"/>
      <c r="AM2622" s="24"/>
      <c r="AN2622" s="24"/>
      <c r="AO2622" s="208">
        <v>4.1989999999999998</v>
      </c>
      <c r="AP2622" s="208">
        <v>2.278</v>
      </c>
      <c r="AQ2622" s="208">
        <v>1.968</v>
      </c>
      <c r="AR2622" s="208">
        <v>2.165</v>
      </c>
      <c r="AS2622" s="208">
        <v>1.669</v>
      </c>
      <c r="AT2622" s="208">
        <v>1.0109999999999999</v>
      </c>
      <c r="AU2622" s="208">
        <v>0.26200000000000001</v>
      </c>
      <c r="AV2622" s="24"/>
      <c r="AW2622" s="24"/>
      <c r="AX2622" s="24"/>
      <c r="AY2622" s="208">
        <v>0.21099999999999999</v>
      </c>
      <c r="AZ2622" s="208">
        <v>0.63100000000000001</v>
      </c>
      <c r="BA2622" s="208">
        <v>1.163</v>
      </c>
      <c r="BB2622" s="21">
        <f t="shared" si="335"/>
        <v>4.1989999999999998</v>
      </c>
      <c r="BC2622" s="21"/>
      <c r="BD2622" s="22">
        <f t="shared" si="326"/>
        <v>5.643817204301075</v>
      </c>
      <c r="BE2622" s="21"/>
      <c r="BG2622" s="10"/>
      <c r="BH2622" s="21">
        <f t="shared" si="336"/>
        <v>0</v>
      </c>
      <c r="BI2622" s="22">
        <f t="shared" si="336"/>
        <v>4.1989999999999996E-3</v>
      </c>
      <c r="BJ2622" s="21"/>
      <c r="BK2622" s="21">
        <v>0</v>
      </c>
      <c r="BL2622" s="22">
        <v>1.2596999999999999E-2</v>
      </c>
      <c r="BM2622" s="21"/>
      <c r="BN2622" s="21">
        <f t="shared" si="325"/>
        <v>0</v>
      </c>
      <c r="BO2622" s="22">
        <f t="shared" si="325"/>
        <v>5.0387999999999995E-2</v>
      </c>
      <c r="BP2622" s="21">
        <f t="shared" si="325"/>
        <v>0</v>
      </c>
    </row>
    <row r="2623" spans="1:68" ht="11.1" hidden="1" customHeight="1" outlineLevel="1" collapsed="1" x14ac:dyDescent="0.2">
      <c r="A2623" s="10"/>
      <c r="B2623" s="18"/>
      <c r="C2623" s="18"/>
      <c r="D2623" s="25"/>
      <c r="E2623" s="19" t="s">
        <v>77</v>
      </c>
      <c r="F2623" s="209">
        <v>570.245</v>
      </c>
      <c r="G2623" s="209">
        <v>402.81599999999997</v>
      </c>
      <c r="H2623" s="209">
        <v>498.91399999999999</v>
      </c>
      <c r="I2623" s="240">
        <v>298.524</v>
      </c>
      <c r="J2623" s="240"/>
      <c r="K2623" s="209">
        <v>201.65199999999999</v>
      </c>
      <c r="L2623" s="209">
        <v>153.965</v>
      </c>
      <c r="M2623" s="209">
        <v>74.116</v>
      </c>
      <c r="N2623" s="209">
        <v>92.566999999999993</v>
      </c>
      <c r="O2623" s="209">
        <v>127.905</v>
      </c>
      <c r="P2623" s="209">
        <v>142.934</v>
      </c>
      <c r="Q2623" s="209">
        <v>315.67599999999999</v>
      </c>
      <c r="R2623" s="209">
        <v>479.96100000000001</v>
      </c>
      <c r="S2623" s="209">
        <v>544.86800000000005</v>
      </c>
      <c r="T2623" s="209">
        <v>473.995</v>
      </c>
      <c r="U2623" s="209">
        <v>503.245</v>
      </c>
      <c r="V2623" s="209">
        <v>362.18700000000001</v>
      </c>
      <c r="W2623" s="209">
        <v>159.74199999999999</v>
      </c>
      <c r="X2623" s="209">
        <v>99.513999999999996</v>
      </c>
      <c r="Y2623" s="209">
        <v>79.864000000000004</v>
      </c>
      <c r="Z2623" s="209">
        <v>89.998999999999995</v>
      </c>
      <c r="AA2623" s="209">
        <v>143.12</v>
      </c>
      <c r="AB2623" s="209">
        <v>167.10400000000001</v>
      </c>
      <c r="AC2623" s="209">
        <v>346.11200000000002</v>
      </c>
      <c r="AD2623" s="209">
        <v>549</v>
      </c>
      <c r="AE2623" s="209">
        <v>577.03099999999995</v>
      </c>
      <c r="AF2623" s="209">
        <v>441.62700000000001</v>
      </c>
      <c r="AG2623" s="209">
        <v>468.98399999999998</v>
      </c>
      <c r="AH2623" s="209">
        <v>280.87599999999998</v>
      </c>
      <c r="AI2623" s="209">
        <v>174.28200000000001</v>
      </c>
      <c r="AJ2623" s="209">
        <v>93.144999999999996</v>
      </c>
      <c r="AK2623" s="209">
        <v>59.341000000000001</v>
      </c>
      <c r="AL2623" s="209">
        <v>88.623000000000005</v>
      </c>
      <c r="AM2623" s="209">
        <v>148.41399999999999</v>
      </c>
      <c r="AN2623" s="209">
        <v>143.065</v>
      </c>
      <c r="AO2623" s="209">
        <v>340.22699999999998</v>
      </c>
      <c r="AP2623" s="209">
        <v>547.34699999999998</v>
      </c>
      <c r="AQ2623" s="209">
        <v>542.89800000000002</v>
      </c>
      <c r="AR2623" s="209">
        <v>503.93799999999999</v>
      </c>
      <c r="AS2623" s="209">
        <v>496.80599999999998</v>
      </c>
      <c r="AT2623" s="209">
        <v>398.03800000000001</v>
      </c>
      <c r="AU2623" s="209">
        <v>184.31700000000001</v>
      </c>
      <c r="AV2623" s="209">
        <v>101.786</v>
      </c>
      <c r="AW2623" s="209">
        <v>40.81</v>
      </c>
      <c r="AX2623" s="209">
        <v>108.687</v>
      </c>
      <c r="AY2623" s="209">
        <v>153.05799999999999</v>
      </c>
      <c r="AZ2623" s="209">
        <v>169.07</v>
      </c>
      <c r="BA2623" s="209">
        <v>299.88799999999998</v>
      </c>
      <c r="BB2623" s="27">
        <v>568.16800000000001</v>
      </c>
      <c r="BC2623" s="21">
        <f>BF2623</f>
        <v>3575</v>
      </c>
      <c r="BD2623" s="22">
        <f t="shared" si="326"/>
        <v>763.66666666666663</v>
      </c>
      <c r="BE2623" s="21">
        <f>BC2623-BD2623</f>
        <v>2811.3333333333335</v>
      </c>
      <c r="BF2623" s="2">
        <v>3575</v>
      </c>
      <c r="BG2623" s="10"/>
      <c r="BH2623" s="21">
        <f t="shared" si="336"/>
        <v>2.6598000000000002</v>
      </c>
      <c r="BI2623" s="22">
        <f t="shared" si="336"/>
        <v>0.56816800000000001</v>
      </c>
      <c r="BJ2623" s="21">
        <f>BH2623-BI2623</f>
        <v>2.0916320000000002</v>
      </c>
      <c r="BK2623" s="21">
        <v>7.5441599999999998</v>
      </c>
      <c r="BL2623" s="22">
        <v>1.731093</v>
      </c>
      <c r="BM2623" s="21">
        <v>5.8130670000000002</v>
      </c>
      <c r="BN2623" s="21">
        <f t="shared" si="325"/>
        <v>30.176639999999999</v>
      </c>
      <c r="BO2623" s="22">
        <f t="shared" si="325"/>
        <v>6.924372</v>
      </c>
      <c r="BP2623" s="21">
        <f t="shared" si="325"/>
        <v>23.252268000000001</v>
      </c>
    </row>
    <row r="2624" spans="1:68" ht="11.1" hidden="1" customHeight="1" outlineLevel="2" x14ac:dyDescent="0.2">
      <c r="A2624" s="10"/>
      <c r="B2624" s="18"/>
      <c r="C2624" s="18"/>
      <c r="D2624" s="25"/>
      <c r="E2624" s="23"/>
      <c r="F2624" s="208">
        <v>570.245</v>
      </c>
      <c r="G2624" s="208">
        <v>402.81599999999997</v>
      </c>
      <c r="H2624" s="208">
        <v>498.91399999999999</v>
      </c>
      <c r="I2624" s="239">
        <v>298.524</v>
      </c>
      <c r="J2624" s="239"/>
      <c r="K2624" s="208">
        <v>201.65199999999999</v>
      </c>
      <c r="L2624" s="208">
        <v>153.965</v>
      </c>
      <c r="M2624" s="208">
        <v>74.116</v>
      </c>
      <c r="N2624" s="208">
        <v>92.566999999999993</v>
      </c>
      <c r="O2624" s="208">
        <v>127.905</v>
      </c>
      <c r="P2624" s="208">
        <v>142.934</v>
      </c>
      <c r="Q2624" s="208">
        <v>315.67599999999999</v>
      </c>
      <c r="R2624" s="208">
        <v>479.96100000000001</v>
      </c>
      <c r="S2624" s="208">
        <v>544.86800000000005</v>
      </c>
      <c r="T2624" s="208">
        <v>473.995</v>
      </c>
      <c r="U2624" s="208">
        <v>503.245</v>
      </c>
      <c r="V2624" s="208">
        <v>362.18700000000001</v>
      </c>
      <c r="W2624" s="208">
        <v>159.74199999999999</v>
      </c>
      <c r="X2624" s="208">
        <v>99.513999999999996</v>
      </c>
      <c r="Y2624" s="208">
        <v>79.864000000000004</v>
      </c>
      <c r="Z2624" s="208">
        <v>89.998999999999995</v>
      </c>
      <c r="AA2624" s="208">
        <v>143.12</v>
      </c>
      <c r="AB2624" s="208">
        <v>167.10400000000001</v>
      </c>
      <c r="AC2624" s="208">
        <v>346.11200000000002</v>
      </c>
      <c r="AD2624" s="208">
        <v>549</v>
      </c>
      <c r="AE2624" s="208">
        <v>577.03099999999995</v>
      </c>
      <c r="AF2624" s="208">
        <v>441.62700000000001</v>
      </c>
      <c r="AG2624" s="208">
        <v>468.98399999999998</v>
      </c>
      <c r="AH2624" s="208">
        <v>280.87599999999998</v>
      </c>
      <c r="AI2624" s="208">
        <v>174.28200000000001</v>
      </c>
      <c r="AJ2624" s="208">
        <v>93.144999999999996</v>
      </c>
      <c r="AK2624" s="208">
        <v>59.341000000000001</v>
      </c>
      <c r="AL2624" s="208">
        <v>88.623000000000005</v>
      </c>
      <c r="AM2624" s="208">
        <v>148.41399999999999</v>
      </c>
      <c r="AN2624" s="208">
        <v>143.065</v>
      </c>
      <c r="AO2624" s="208">
        <v>340.22699999999998</v>
      </c>
      <c r="AP2624" s="208">
        <v>547.34699999999998</v>
      </c>
      <c r="AQ2624" s="208">
        <v>542.89800000000002</v>
      </c>
      <c r="AR2624" s="208">
        <v>503.93799999999999</v>
      </c>
      <c r="AS2624" s="208">
        <v>496.80599999999998</v>
      </c>
      <c r="AT2624" s="208">
        <v>398.03800000000001</v>
      </c>
      <c r="AU2624" s="208">
        <v>184.31700000000001</v>
      </c>
      <c r="AV2624" s="208">
        <v>101.786</v>
      </c>
      <c r="AW2624" s="208">
        <v>40.81</v>
      </c>
      <c r="AX2624" s="208">
        <v>108.687</v>
      </c>
      <c r="AY2624" s="208">
        <v>153.05799999999999</v>
      </c>
      <c r="AZ2624" s="208">
        <v>169.07</v>
      </c>
      <c r="BA2624" s="208">
        <v>299.88799999999998</v>
      </c>
      <c r="BB2624" s="27">
        <v>568.16800000000001</v>
      </c>
      <c r="BC2624" s="21"/>
      <c r="BD2624" s="22">
        <f t="shared" si="326"/>
        <v>763.66666666666663</v>
      </c>
      <c r="BE2624" s="21"/>
      <c r="BG2624" s="10"/>
      <c r="BH2624" s="21">
        <f t="shared" si="336"/>
        <v>0</v>
      </c>
      <c r="BI2624" s="22">
        <f t="shared" si="336"/>
        <v>0.56816800000000001</v>
      </c>
      <c r="BJ2624" s="21"/>
      <c r="BK2624" s="21">
        <v>0</v>
      </c>
      <c r="BL2624" s="22">
        <v>1.731093</v>
      </c>
      <c r="BM2624" s="21"/>
      <c r="BN2624" s="21">
        <f t="shared" si="325"/>
        <v>0</v>
      </c>
      <c r="BO2624" s="22">
        <f t="shared" si="325"/>
        <v>6.924372</v>
      </c>
      <c r="BP2624" s="21">
        <f t="shared" si="325"/>
        <v>0</v>
      </c>
    </row>
    <row r="2625" spans="1:68" ht="11.1" hidden="1" customHeight="1" outlineLevel="1" collapsed="1" x14ac:dyDescent="0.2">
      <c r="A2625" s="10"/>
      <c r="B2625" s="18"/>
      <c r="C2625" s="18"/>
      <c r="D2625" s="18"/>
      <c r="E2625" s="19" t="s">
        <v>2327</v>
      </c>
      <c r="F2625" s="209">
        <v>4.992</v>
      </c>
      <c r="G2625" s="209">
        <v>3.5489999999999999</v>
      </c>
      <c r="H2625" s="209">
        <v>2.5390000000000001</v>
      </c>
      <c r="I2625" s="240">
        <v>2.2850000000000001</v>
      </c>
      <c r="J2625" s="240"/>
      <c r="K2625" s="209">
        <v>0.86799999999999999</v>
      </c>
      <c r="L2625" s="20"/>
      <c r="M2625" s="20"/>
      <c r="N2625" s="20"/>
      <c r="O2625" s="209">
        <v>1.381</v>
      </c>
      <c r="P2625" s="209">
        <v>2.0230000000000001</v>
      </c>
      <c r="Q2625" s="20"/>
      <c r="R2625" s="209">
        <v>6.3410000000000002</v>
      </c>
      <c r="S2625" s="209">
        <v>5.0839999999999996</v>
      </c>
      <c r="T2625" s="209">
        <v>7.5880000000000001</v>
      </c>
      <c r="U2625" s="209">
        <v>0.60099999999999998</v>
      </c>
      <c r="V2625" s="209">
        <v>5.3360000000000003</v>
      </c>
      <c r="W2625" s="209">
        <v>1.0289999999999999</v>
      </c>
      <c r="X2625" s="209">
        <v>0.23400000000000001</v>
      </c>
      <c r="Y2625" s="209">
        <v>0.113</v>
      </c>
      <c r="Z2625" s="20"/>
      <c r="AA2625" s="209">
        <v>0.98099999999999998</v>
      </c>
      <c r="AB2625" s="209">
        <v>1.59</v>
      </c>
      <c r="AC2625" s="209">
        <v>4.0590000000000002</v>
      </c>
      <c r="AD2625" s="209">
        <v>4.6500000000000004</v>
      </c>
      <c r="AE2625" s="209">
        <v>29.219000000000001</v>
      </c>
      <c r="AF2625" s="209">
        <v>13.974</v>
      </c>
      <c r="AG2625" s="209">
        <v>7.9420000000000002</v>
      </c>
      <c r="AH2625" s="209">
        <v>5.8049999999999997</v>
      </c>
      <c r="AI2625" s="209">
        <v>3.4079999999999999</v>
      </c>
      <c r="AJ2625" s="209">
        <v>0.46200000000000002</v>
      </c>
      <c r="AK2625" s="20"/>
      <c r="AL2625" s="20"/>
      <c r="AM2625" s="209">
        <v>1.633</v>
      </c>
      <c r="AN2625" s="209">
        <v>5.5350000000000001</v>
      </c>
      <c r="AO2625" s="209">
        <v>10.266999999999999</v>
      </c>
      <c r="AP2625" s="209">
        <v>14.701000000000001</v>
      </c>
      <c r="AQ2625" s="209">
        <v>15.218999999999999</v>
      </c>
      <c r="AR2625" s="209">
        <v>14.404999999999999</v>
      </c>
      <c r="AS2625" s="209">
        <v>9.4949999999999992</v>
      </c>
      <c r="AT2625" s="209">
        <v>6.8310000000000004</v>
      </c>
      <c r="AU2625" s="209">
        <v>2.2690000000000001</v>
      </c>
      <c r="AV2625" s="20"/>
      <c r="AW2625" s="20"/>
      <c r="AX2625" s="20"/>
      <c r="AY2625" s="209">
        <v>1.1519999999999999</v>
      </c>
      <c r="AZ2625" s="209">
        <v>5.4020000000000001</v>
      </c>
      <c r="BA2625" s="209">
        <v>9.6259999999999994</v>
      </c>
      <c r="BB2625" s="21">
        <f>BB2626+BB2627+BB2628+BB2629+BB2630</f>
        <v>35.668000000000006</v>
      </c>
      <c r="BC2625" s="21">
        <f>BD2625</f>
        <v>47.940860215053775</v>
      </c>
      <c r="BD2625" s="22">
        <f t="shared" si="326"/>
        <v>47.940860215053775</v>
      </c>
      <c r="BE2625" s="21">
        <f>BC2625-BD2625</f>
        <v>0</v>
      </c>
      <c r="BF2625" s="2">
        <v>22.53</v>
      </c>
      <c r="BG2625" s="10">
        <v>6</v>
      </c>
      <c r="BH2625" s="21">
        <f t="shared" si="336"/>
        <v>3.5668000000000012E-2</v>
      </c>
      <c r="BI2625" s="22">
        <f t="shared" si="336"/>
        <v>3.5668000000000012E-2</v>
      </c>
      <c r="BJ2625" s="21">
        <f>BH2625-BI2625</f>
        <v>0</v>
      </c>
      <c r="BK2625" s="21">
        <v>0.10700400000000004</v>
      </c>
      <c r="BL2625" s="22">
        <v>0.10700400000000004</v>
      </c>
      <c r="BM2625" s="21">
        <v>0</v>
      </c>
      <c r="BN2625" s="21">
        <f t="shared" si="325"/>
        <v>0.42801600000000017</v>
      </c>
      <c r="BO2625" s="22">
        <f t="shared" si="325"/>
        <v>0.42801600000000017</v>
      </c>
      <c r="BP2625" s="21">
        <f t="shared" si="325"/>
        <v>0</v>
      </c>
    </row>
    <row r="2626" spans="1:68" ht="11.1" hidden="1" customHeight="1" outlineLevel="2" x14ac:dyDescent="0.2">
      <c r="A2626" s="10"/>
      <c r="B2626" s="18"/>
      <c r="C2626" s="18"/>
      <c r="D2626" s="18"/>
      <c r="E2626" s="23" t="s">
        <v>2328</v>
      </c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08">
        <v>4.4390000000000001</v>
      </c>
      <c r="U2626" s="208">
        <v>0.60099999999999998</v>
      </c>
      <c r="V2626" s="208">
        <v>0.375</v>
      </c>
      <c r="W2626" s="208">
        <v>0.22600000000000001</v>
      </c>
      <c r="X2626" s="208">
        <v>2.4E-2</v>
      </c>
      <c r="Y2626" s="24"/>
      <c r="Z2626" s="24"/>
      <c r="AA2626" s="208">
        <v>0.14599999999999999</v>
      </c>
      <c r="AB2626" s="208">
        <v>0.46400000000000002</v>
      </c>
      <c r="AC2626" s="208">
        <v>0.89800000000000002</v>
      </c>
      <c r="AD2626" s="208">
        <v>1.0089999999999999</v>
      </c>
      <c r="AE2626" s="208">
        <v>1.135</v>
      </c>
      <c r="AF2626" s="208">
        <v>0.99099999999999999</v>
      </c>
      <c r="AG2626" s="208">
        <v>0.51500000000000001</v>
      </c>
      <c r="AH2626" s="208">
        <v>0.34200000000000003</v>
      </c>
      <c r="AI2626" s="208">
        <v>0.27700000000000002</v>
      </c>
      <c r="AJ2626" s="24"/>
      <c r="AK2626" s="24"/>
      <c r="AL2626" s="24"/>
      <c r="AM2626" s="208">
        <v>0.20300000000000001</v>
      </c>
      <c r="AN2626" s="208">
        <v>0.504</v>
      </c>
      <c r="AO2626" s="208">
        <v>0.85</v>
      </c>
      <c r="AP2626" s="208">
        <v>1.17</v>
      </c>
      <c r="AQ2626" s="208">
        <v>1.21</v>
      </c>
      <c r="AR2626" s="208">
        <v>1.105</v>
      </c>
      <c r="AS2626" s="208">
        <v>0.70599999999999996</v>
      </c>
      <c r="AT2626" s="208">
        <v>0.47199999999999998</v>
      </c>
      <c r="AU2626" s="208">
        <v>0.23300000000000001</v>
      </c>
      <c r="AV2626" s="24"/>
      <c r="AW2626" s="24"/>
      <c r="AX2626" s="24"/>
      <c r="AY2626" s="208">
        <v>0.24199999999999999</v>
      </c>
      <c r="AZ2626" s="208">
        <v>0.44700000000000001</v>
      </c>
      <c r="BA2626" s="208">
        <v>0.71499999999999997</v>
      </c>
      <c r="BB2626" s="21">
        <f t="shared" si="335"/>
        <v>4.4390000000000001</v>
      </c>
      <c r="BC2626" s="21"/>
      <c r="BD2626" s="22">
        <f t="shared" si="326"/>
        <v>5.966397849462366</v>
      </c>
      <c r="BE2626" s="21"/>
      <c r="BG2626" s="10"/>
      <c r="BH2626" s="21">
        <f t="shared" si="336"/>
        <v>0</v>
      </c>
      <c r="BI2626" s="22">
        <f t="shared" si="336"/>
        <v>4.4390000000000002E-3</v>
      </c>
      <c r="BJ2626" s="21"/>
      <c r="BK2626" s="21">
        <v>0</v>
      </c>
      <c r="BL2626" s="22">
        <v>1.3317000000000001E-2</v>
      </c>
      <c r="BM2626" s="21"/>
      <c r="BN2626" s="21">
        <f t="shared" si="325"/>
        <v>0</v>
      </c>
      <c r="BO2626" s="22">
        <f t="shared" si="325"/>
        <v>5.3268000000000003E-2</v>
      </c>
      <c r="BP2626" s="21">
        <f t="shared" si="325"/>
        <v>0</v>
      </c>
    </row>
    <row r="2627" spans="1:68" ht="11.1" hidden="1" customHeight="1" outlineLevel="2" x14ac:dyDescent="0.2">
      <c r="A2627" s="10"/>
      <c r="B2627" s="18"/>
      <c r="C2627" s="18"/>
      <c r="D2627" s="18"/>
      <c r="E2627" s="23" t="s">
        <v>2329</v>
      </c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4"/>
      <c r="Z2627" s="24"/>
      <c r="AA2627" s="24"/>
      <c r="AB2627" s="24"/>
      <c r="AC2627" s="24"/>
      <c r="AD2627" s="24"/>
      <c r="AE2627" s="208">
        <v>6.3250000000000002</v>
      </c>
      <c r="AF2627" s="208">
        <v>1.863</v>
      </c>
      <c r="AG2627" s="208">
        <v>0.88900000000000001</v>
      </c>
      <c r="AH2627" s="208">
        <v>0.72899999999999998</v>
      </c>
      <c r="AI2627" s="208">
        <v>0.39100000000000001</v>
      </c>
      <c r="AJ2627" s="208">
        <v>9.4E-2</v>
      </c>
      <c r="AK2627" s="24"/>
      <c r="AL2627" s="24"/>
      <c r="AM2627" s="208">
        <v>0.374</v>
      </c>
      <c r="AN2627" s="208">
        <v>0.71</v>
      </c>
      <c r="AO2627" s="208">
        <v>1.429</v>
      </c>
      <c r="AP2627" s="208">
        <v>2.6379999999999999</v>
      </c>
      <c r="AQ2627" s="208">
        <v>2.2839999999999998</v>
      </c>
      <c r="AR2627" s="208">
        <v>2.3180000000000001</v>
      </c>
      <c r="AS2627" s="208">
        <v>1.3540000000000001</v>
      </c>
      <c r="AT2627" s="208">
        <v>1.1339999999999999</v>
      </c>
      <c r="AU2627" s="208">
        <v>0.45900000000000002</v>
      </c>
      <c r="AV2627" s="24"/>
      <c r="AW2627" s="24"/>
      <c r="AX2627" s="24"/>
      <c r="AY2627" s="24"/>
      <c r="AZ2627" s="208">
        <v>1.0609999999999999</v>
      </c>
      <c r="BA2627" s="208">
        <v>1.5609999999999999</v>
      </c>
      <c r="BB2627" s="21">
        <f t="shared" si="335"/>
        <v>6.3250000000000002</v>
      </c>
      <c r="BC2627" s="21"/>
      <c r="BD2627" s="22">
        <f t="shared" si="326"/>
        <v>8.5013440860215059</v>
      </c>
      <c r="BE2627" s="21"/>
      <c r="BG2627" s="10"/>
      <c r="BH2627" s="21">
        <f t="shared" si="336"/>
        <v>0</v>
      </c>
      <c r="BI2627" s="22">
        <f t="shared" si="336"/>
        <v>6.3250000000000008E-3</v>
      </c>
      <c r="BJ2627" s="21"/>
      <c r="BK2627" s="21">
        <v>0</v>
      </c>
      <c r="BL2627" s="22">
        <v>1.8975000000000002E-2</v>
      </c>
      <c r="BM2627" s="21"/>
      <c r="BN2627" s="21">
        <f t="shared" si="325"/>
        <v>0</v>
      </c>
      <c r="BO2627" s="22">
        <f t="shared" si="325"/>
        <v>7.5900000000000009E-2</v>
      </c>
      <c r="BP2627" s="21">
        <f t="shared" si="325"/>
        <v>0</v>
      </c>
    </row>
    <row r="2628" spans="1:68" ht="11.1" hidden="1" customHeight="1" outlineLevel="2" x14ac:dyDescent="0.2">
      <c r="A2628" s="10"/>
      <c r="B2628" s="18"/>
      <c r="C2628" s="18"/>
      <c r="D2628" s="18"/>
      <c r="E2628" s="23" t="s">
        <v>2330</v>
      </c>
      <c r="F2628" s="208">
        <v>4.992</v>
      </c>
      <c r="G2628" s="208">
        <v>3.5489999999999999</v>
      </c>
      <c r="H2628" s="208">
        <v>2.5390000000000001</v>
      </c>
      <c r="I2628" s="239">
        <v>2.2850000000000001</v>
      </c>
      <c r="J2628" s="239"/>
      <c r="K2628" s="208">
        <v>0.86799999999999999</v>
      </c>
      <c r="L2628" s="24"/>
      <c r="M2628" s="24"/>
      <c r="N2628" s="24"/>
      <c r="O2628" s="208">
        <v>1.381</v>
      </c>
      <c r="P2628" s="208">
        <v>2.0230000000000001</v>
      </c>
      <c r="Q2628" s="24"/>
      <c r="R2628" s="208">
        <v>6.3410000000000002</v>
      </c>
      <c r="S2628" s="208">
        <v>5.0839999999999996</v>
      </c>
      <c r="T2628" s="208">
        <v>3.149</v>
      </c>
      <c r="U2628" s="24"/>
      <c r="V2628" s="208">
        <v>4.9610000000000003</v>
      </c>
      <c r="W2628" s="208">
        <v>0.80300000000000005</v>
      </c>
      <c r="X2628" s="208">
        <v>0.21</v>
      </c>
      <c r="Y2628" s="208">
        <v>0.113</v>
      </c>
      <c r="Z2628" s="24"/>
      <c r="AA2628" s="208">
        <v>0.83499999999999996</v>
      </c>
      <c r="AB2628" s="208">
        <v>1.1259999999999999</v>
      </c>
      <c r="AC2628" s="208">
        <v>3.161</v>
      </c>
      <c r="AD2628" s="208">
        <v>3.641</v>
      </c>
      <c r="AE2628" s="208">
        <v>3.8919999999999999</v>
      </c>
      <c r="AF2628" s="208">
        <v>3.726</v>
      </c>
      <c r="AG2628" s="208">
        <v>1.8</v>
      </c>
      <c r="AH2628" s="208">
        <v>1.79</v>
      </c>
      <c r="AI2628" s="208">
        <v>1.1040000000000001</v>
      </c>
      <c r="AJ2628" s="208">
        <v>0.36799999999999999</v>
      </c>
      <c r="AK2628" s="24"/>
      <c r="AL2628" s="24"/>
      <c r="AM2628" s="208">
        <v>0.36599999999999999</v>
      </c>
      <c r="AN2628" s="208">
        <v>1.2709999999999999</v>
      </c>
      <c r="AO2628" s="208">
        <v>2.2810000000000001</v>
      </c>
      <c r="AP2628" s="208">
        <v>3.35</v>
      </c>
      <c r="AQ2628" s="208">
        <v>2.895</v>
      </c>
      <c r="AR2628" s="208">
        <v>2.9239999999999999</v>
      </c>
      <c r="AS2628" s="208">
        <v>2.0619999999999998</v>
      </c>
      <c r="AT2628" s="208">
        <v>1.57</v>
      </c>
      <c r="AU2628" s="208">
        <v>0.51500000000000001</v>
      </c>
      <c r="AV2628" s="24"/>
      <c r="AW2628" s="24"/>
      <c r="AX2628" s="24"/>
      <c r="AY2628" s="208">
        <v>0.91</v>
      </c>
      <c r="AZ2628" s="208">
        <v>0.94199999999999995</v>
      </c>
      <c r="BA2628" s="208">
        <v>2.0590000000000002</v>
      </c>
      <c r="BB2628" s="21">
        <f t="shared" si="335"/>
        <v>6.3410000000000002</v>
      </c>
      <c r="BC2628" s="21"/>
      <c r="BD2628" s="22">
        <f t="shared" si="326"/>
        <v>8.5228494623655902</v>
      </c>
      <c r="BE2628" s="21"/>
      <c r="BG2628" s="10"/>
      <c r="BH2628" s="21">
        <f t="shared" si="336"/>
        <v>0</v>
      </c>
      <c r="BI2628" s="22">
        <f t="shared" si="336"/>
        <v>6.3409999999999985E-3</v>
      </c>
      <c r="BJ2628" s="21"/>
      <c r="BK2628" s="21">
        <v>0</v>
      </c>
      <c r="BL2628" s="22">
        <v>1.9022999999999995E-2</v>
      </c>
      <c r="BM2628" s="21"/>
      <c r="BN2628" s="21">
        <f t="shared" si="325"/>
        <v>0</v>
      </c>
      <c r="BO2628" s="22">
        <f t="shared" si="325"/>
        <v>7.6091999999999979E-2</v>
      </c>
      <c r="BP2628" s="21">
        <f t="shared" si="325"/>
        <v>0</v>
      </c>
    </row>
    <row r="2629" spans="1:68" ht="11.1" hidden="1" customHeight="1" outlineLevel="2" x14ac:dyDescent="0.2">
      <c r="A2629" s="10"/>
      <c r="B2629" s="18"/>
      <c r="C2629" s="18"/>
      <c r="D2629" s="18"/>
      <c r="E2629" s="23" t="s">
        <v>2331</v>
      </c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4"/>
      <c r="AN2629" s="24"/>
      <c r="AO2629" s="24"/>
      <c r="AP2629" s="24"/>
      <c r="AQ2629" s="24"/>
      <c r="AR2629" s="24"/>
      <c r="AS2629" s="24"/>
      <c r="AT2629" s="24"/>
      <c r="AU2629" s="24"/>
      <c r="AV2629" s="24"/>
      <c r="AW2629" s="24"/>
      <c r="AX2629" s="24"/>
      <c r="AY2629" s="24"/>
      <c r="AZ2629" s="208">
        <v>0.50900000000000001</v>
      </c>
      <c r="BA2629" s="208">
        <v>0.69599999999999995</v>
      </c>
      <c r="BB2629" s="21">
        <f t="shared" si="335"/>
        <v>0.69599999999999995</v>
      </c>
      <c r="BC2629" s="21"/>
      <c r="BD2629" s="22">
        <f t="shared" si="326"/>
        <v>0.93548387096774188</v>
      </c>
      <c r="BE2629" s="21"/>
      <c r="BG2629" s="10"/>
      <c r="BH2629" s="21">
        <f t="shared" si="336"/>
        <v>0</v>
      </c>
      <c r="BI2629" s="22">
        <f t="shared" si="336"/>
        <v>6.959999999999999E-4</v>
      </c>
      <c r="BJ2629" s="21"/>
      <c r="BK2629" s="21">
        <v>0</v>
      </c>
      <c r="BL2629" s="22">
        <v>2.0879999999999996E-3</v>
      </c>
      <c r="BM2629" s="21"/>
      <c r="BN2629" s="21">
        <f t="shared" si="325"/>
        <v>0</v>
      </c>
      <c r="BO2629" s="22">
        <f t="shared" si="325"/>
        <v>8.3519999999999983E-3</v>
      </c>
      <c r="BP2629" s="21">
        <f t="shared" si="325"/>
        <v>0</v>
      </c>
    </row>
    <row r="2630" spans="1:68" ht="11.1" hidden="1" customHeight="1" outlineLevel="2" x14ac:dyDescent="0.2">
      <c r="A2630" s="10"/>
      <c r="B2630" s="18"/>
      <c r="C2630" s="18"/>
      <c r="D2630" s="18"/>
      <c r="E2630" s="23" t="s">
        <v>2332</v>
      </c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08">
        <v>17.867000000000001</v>
      </c>
      <c r="AF2630" s="208">
        <v>7.3940000000000001</v>
      </c>
      <c r="AG2630" s="208">
        <v>4.7380000000000004</v>
      </c>
      <c r="AH2630" s="208">
        <v>2.944</v>
      </c>
      <c r="AI2630" s="208">
        <v>1.6359999999999999</v>
      </c>
      <c r="AJ2630" s="24"/>
      <c r="AK2630" s="24"/>
      <c r="AL2630" s="24"/>
      <c r="AM2630" s="208">
        <v>0.69</v>
      </c>
      <c r="AN2630" s="208">
        <v>3.05</v>
      </c>
      <c r="AO2630" s="208">
        <v>5.7069999999999999</v>
      </c>
      <c r="AP2630" s="208">
        <v>7.5430000000000001</v>
      </c>
      <c r="AQ2630" s="208">
        <v>8.83</v>
      </c>
      <c r="AR2630" s="208">
        <v>8.0579999999999998</v>
      </c>
      <c r="AS2630" s="208">
        <v>5.3730000000000002</v>
      </c>
      <c r="AT2630" s="208">
        <v>3.6549999999999998</v>
      </c>
      <c r="AU2630" s="208">
        <v>1.0620000000000001</v>
      </c>
      <c r="AV2630" s="24"/>
      <c r="AW2630" s="24"/>
      <c r="AX2630" s="24"/>
      <c r="AY2630" s="24"/>
      <c r="AZ2630" s="208">
        <v>2.4430000000000001</v>
      </c>
      <c r="BA2630" s="208">
        <v>4.5949999999999998</v>
      </c>
      <c r="BB2630" s="21">
        <f t="shared" si="335"/>
        <v>17.867000000000001</v>
      </c>
      <c r="BC2630" s="21"/>
      <c r="BD2630" s="22">
        <f t="shared" si="326"/>
        <v>24.01478494623656</v>
      </c>
      <c r="BE2630" s="21"/>
      <c r="BG2630" s="10"/>
      <c r="BH2630" s="21">
        <f t="shared" si="336"/>
        <v>0</v>
      </c>
      <c r="BI2630" s="22">
        <f t="shared" si="336"/>
        <v>1.7867000000000001E-2</v>
      </c>
      <c r="BJ2630" s="21"/>
      <c r="BK2630" s="21">
        <v>0</v>
      </c>
      <c r="BL2630" s="22">
        <v>5.3601000000000003E-2</v>
      </c>
      <c r="BM2630" s="21"/>
      <c r="BN2630" s="21">
        <f t="shared" si="325"/>
        <v>0</v>
      </c>
      <c r="BO2630" s="22">
        <f t="shared" si="325"/>
        <v>0.21440400000000001</v>
      </c>
      <c r="BP2630" s="21">
        <f t="shared" si="325"/>
        <v>0</v>
      </c>
    </row>
    <row r="2631" spans="1:68" ht="11.1" hidden="1" customHeight="1" outlineLevel="1" collapsed="1" x14ac:dyDescent="0.2">
      <c r="A2631" s="10"/>
      <c r="B2631" s="18"/>
      <c r="C2631" s="18"/>
      <c r="D2631" s="18"/>
      <c r="E2631" s="19" t="s">
        <v>2333</v>
      </c>
      <c r="F2631" s="209">
        <v>30.7</v>
      </c>
      <c r="G2631" s="209">
        <v>23</v>
      </c>
      <c r="H2631" s="209">
        <v>17.02</v>
      </c>
      <c r="I2631" s="240">
        <v>10.869</v>
      </c>
      <c r="J2631" s="240"/>
      <c r="K2631" s="209">
        <v>0.5</v>
      </c>
      <c r="L2631" s="20"/>
      <c r="M2631" s="20"/>
      <c r="N2631" s="20"/>
      <c r="O2631" s="20"/>
      <c r="P2631" s="209">
        <v>10.474</v>
      </c>
      <c r="Q2631" s="209">
        <v>14.856</v>
      </c>
      <c r="R2631" s="209">
        <v>25.858000000000001</v>
      </c>
      <c r="S2631" s="209">
        <v>24.664999999999999</v>
      </c>
      <c r="T2631" s="209">
        <v>32.74</v>
      </c>
      <c r="U2631" s="209">
        <v>0.04</v>
      </c>
      <c r="V2631" s="209">
        <v>6.8979999999999997</v>
      </c>
      <c r="W2631" s="20"/>
      <c r="X2631" s="20"/>
      <c r="Y2631" s="209">
        <v>1.254</v>
      </c>
      <c r="Z2631" s="20"/>
      <c r="AA2631" s="20"/>
      <c r="AB2631" s="20"/>
      <c r="AC2631" s="20"/>
      <c r="AD2631" s="20"/>
      <c r="AE2631" s="20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1">
        <f>BB2632+BB2633+BB2634+BB2635</f>
        <v>42.868000000000002</v>
      </c>
      <c r="BC2631" s="21">
        <f>BD2631</f>
        <v>57.618279569892479</v>
      </c>
      <c r="BD2631" s="22">
        <f t="shared" si="326"/>
        <v>57.618279569892479</v>
      </c>
      <c r="BE2631" s="21">
        <f>BC2631-BD2631</f>
        <v>0</v>
      </c>
      <c r="BG2631" s="10">
        <v>5</v>
      </c>
      <c r="BH2631" s="21">
        <f t="shared" si="336"/>
        <v>4.286800000000001E-2</v>
      </c>
      <c r="BI2631" s="22">
        <f t="shared" si="336"/>
        <v>4.286800000000001E-2</v>
      </c>
      <c r="BJ2631" s="21">
        <f>BH2631-BI2631</f>
        <v>0</v>
      </c>
      <c r="BK2631" s="21">
        <v>0.12860400000000002</v>
      </c>
      <c r="BL2631" s="22">
        <v>0.12860400000000002</v>
      </c>
      <c r="BM2631" s="21">
        <v>0</v>
      </c>
      <c r="BN2631" s="21">
        <f t="shared" si="325"/>
        <v>0.5144160000000001</v>
      </c>
      <c r="BO2631" s="22">
        <f t="shared" si="325"/>
        <v>0.5144160000000001</v>
      </c>
      <c r="BP2631" s="21">
        <f t="shared" si="325"/>
        <v>0</v>
      </c>
    </row>
    <row r="2632" spans="1:68" ht="11.1" hidden="1" customHeight="1" outlineLevel="2" x14ac:dyDescent="0.2">
      <c r="A2632" s="10"/>
      <c r="B2632" s="18"/>
      <c r="C2632" s="18"/>
      <c r="D2632" s="18"/>
      <c r="E2632" s="23" t="s">
        <v>2334</v>
      </c>
      <c r="F2632" s="24"/>
      <c r="G2632" s="24"/>
      <c r="H2632" s="208">
        <v>4.2060000000000004</v>
      </c>
      <c r="I2632" s="239">
        <v>3.05</v>
      </c>
      <c r="J2632" s="239"/>
      <c r="K2632" s="24"/>
      <c r="L2632" s="24"/>
      <c r="M2632" s="24"/>
      <c r="N2632" s="24"/>
      <c r="O2632" s="24"/>
      <c r="P2632" s="208">
        <v>2.169</v>
      </c>
      <c r="Q2632" s="208">
        <v>3.44</v>
      </c>
      <c r="R2632" s="208">
        <v>5.6239999999999997</v>
      </c>
      <c r="S2632" s="208">
        <v>5.4619999999999997</v>
      </c>
      <c r="T2632" s="208">
        <v>5.4169999999999998</v>
      </c>
      <c r="U2632" s="208">
        <v>3.58</v>
      </c>
      <c r="V2632" s="208">
        <v>0.76100000000000001</v>
      </c>
      <c r="W2632" s="24"/>
      <c r="X2632" s="24"/>
      <c r="Y2632" s="24"/>
      <c r="Z2632" s="24"/>
      <c r="AA2632" s="24"/>
      <c r="AB2632" s="24"/>
      <c r="AC2632" s="24"/>
      <c r="AD2632" s="24"/>
      <c r="AE2632" s="24"/>
      <c r="AF2632" s="24"/>
      <c r="AG2632" s="24"/>
      <c r="AH2632" s="24"/>
      <c r="AI2632" s="24"/>
      <c r="AJ2632" s="24"/>
      <c r="AK2632" s="24"/>
      <c r="AL2632" s="24"/>
      <c r="AM2632" s="24"/>
      <c r="AN2632" s="24"/>
      <c r="AO2632" s="24"/>
      <c r="AP2632" s="24"/>
      <c r="AQ2632" s="24"/>
      <c r="AR2632" s="24"/>
      <c r="AS2632" s="24"/>
      <c r="AT2632" s="24"/>
      <c r="AU2632" s="24"/>
      <c r="AV2632" s="24"/>
      <c r="AW2632" s="24"/>
      <c r="AX2632" s="24"/>
      <c r="AY2632" s="24"/>
      <c r="AZ2632" s="24"/>
      <c r="BA2632" s="24"/>
      <c r="BB2632" s="21">
        <f t="shared" si="335"/>
        <v>5.6239999999999997</v>
      </c>
      <c r="BC2632" s="21"/>
      <c r="BD2632" s="22">
        <f t="shared" si="326"/>
        <v>7.5591397849462361</v>
      </c>
      <c r="BE2632" s="21"/>
      <c r="BG2632" s="10"/>
      <c r="BH2632" s="21">
        <f t="shared" si="336"/>
        <v>0</v>
      </c>
      <c r="BI2632" s="22">
        <f t="shared" si="336"/>
        <v>5.6239999999999997E-3</v>
      </c>
      <c r="BJ2632" s="21"/>
      <c r="BK2632" s="21">
        <v>0</v>
      </c>
      <c r="BL2632" s="22">
        <v>1.6871999999999998E-2</v>
      </c>
      <c r="BM2632" s="21"/>
      <c r="BN2632" s="21">
        <f t="shared" ref="BN2632:BP2701" si="337">BK2632*4</f>
        <v>0</v>
      </c>
      <c r="BO2632" s="22">
        <f t="shared" si="337"/>
        <v>6.7487999999999992E-2</v>
      </c>
      <c r="BP2632" s="21">
        <f t="shared" si="337"/>
        <v>0</v>
      </c>
    </row>
    <row r="2633" spans="1:68" ht="11.1" hidden="1" customHeight="1" outlineLevel="2" x14ac:dyDescent="0.2">
      <c r="A2633" s="10"/>
      <c r="B2633" s="18"/>
      <c r="C2633" s="18"/>
      <c r="D2633" s="18"/>
      <c r="E2633" s="23" t="s">
        <v>2335</v>
      </c>
      <c r="F2633" s="208">
        <v>8.6999999999999993</v>
      </c>
      <c r="G2633" s="208">
        <v>8.6999999999999993</v>
      </c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4"/>
      <c r="Z2633" s="24"/>
      <c r="AA2633" s="24"/>
      <c r="AB2633" s="24"/>
      <c r="AC2633" s="24"/>
      <c r="AD2633" s="24"/>
      <c r="AE2633" s="24"/>
      <c r="AF2633" s="24"/>
      <c r="AG2633" s="24"/>
      <c r="AH2633" s="24"/>
      <c r="AI2633" s="24"/>
      <c r="AJ2633" s="24"/>
      <c r="AK2633" s="24"/>
      <c r="AL2633" s="24"/>
      <c r="AM2633" s="24"/>
      <c r="AN2633" s="24"/>
      <c r="AO2633" s="24"/>
      <c r="AP2633" s="24"/>
      <c r="AQ2633" s="24"/>
      <c r="AR2633" s="24"/>
      <c r="AS2633" s="24"/>
      <c r="AT2633" s="24"/>
      <c r="AU2633" s="24"/>
      <c r="AV2633" s="24"/>
      <c r="AW2633" s="24"/>
      <c r="AX2633" s="24"/>
      <c r="AY2633" s="24"/>
      <c r="AZ2633" s="24"/>
      <c r="BA2633" s="24"/>
      <c r="BB2633" s="21">
        <f t="shared" si="335"/>
        <v>8.6999999999999993</v>
      </c>
      <c r="BC2633" s="21"/>
      <c r="BD2633" s="22">
        <f t="shared" si="326"/>
        <v>11.693548387096774</v>
      </c>
      <c r="BE2633" s="21"/>
      <c r="BG2633" s="10"/>
      <c r="BH2633" s="21">
        <f t="shared" si="336"/>
        <v>0</v>
      </c>
      <c r="BI2633" s="22">
        <f t="shared" si="336"/>
        <v>8.6999999999999994E-3</v>
      </c>
      <c r="BJ2633" s="21"/>
      <c r="BK2633" s="21">
        <v>0</v>
      </c>
      <c r="BL2633" s="22">
        <v>2.6099999999999998E-2</v>
      </c>
      <c r="BM2633" s="21"/>
      <c r="BN2633" s="21">
        <f t="shared" si="337"/>
        <v>0</v>
      </c>
      <c r="BO2633" s="22">
        <f t="shared" si="337"/>
        <v>0.10439999999999999</v>
      </c>
      <c r="BP2633" s="21">
        <f t="shared" si="337"/>
        <v>0</v>
      </c>
    </row>
    <row r="2634" spans="1:68" ht="11.1" hidden="1" customHeight="1" outlineLevel="2" x14ac:dyDescent="0.2">
      <c r="A2634" s="10"/>
      <c r="B2634" s="18"/>
      <c r="C2634" s="18"/>
      <c r="D2634" s="18"/>
      <c r="E2634" s="23" t="s">
        <v>2336</v>
      </c>
      <c r="F2634" s="208">
        <v>3.5</v>
      </c>
      <c r="G2634" s="208">
        <v>1.9</v>
      </c>
      <c r="H2634" s="208">
        <v>1.792</v>
      </c>
      <c r="I2634" s="239">
        <v>1.391</v>
      </c>
      <c r="J2634" s="239"/>
      <c r="K2634" s="208">
        <v>0.5</v>
      </c>
      <c r="L2634" s="24"/>
      <c r="M2634" s="24"/>
      <c r="N2634" s="24"/>
      <c r="O2634" s="24"/>
      <c r="P2634" s="208">
        <v>3.0859999999999999</v>
      </c>
      <c r="Q2634" s="208">
        <v>1.7929999999999999</v>
      </c>
      <c r="R2634" s="24"/>
      <c r="S2634" s="208">
        <v>2.4609999999999999</v>
      </c>
      <c r="T2634" s="208">
        <v>8.31</v>
      </c>
      <c r="U2634" s="208">
        <v>-3.54</v>
      </c>
      <c r="V2634" s="208">
        <v>6.1369999999999996</v>
      </c>
      <c r="W2634" s="24"/>
      <c r="X2634" s="24"/>
      <c r="Y2634" s="208">
        <v>1.254</v>
      </c>
      <c r="Z2634" s="24"/>
      <c r="AA2634" s="24"/>
      <c r="AB2634" s="24"/>
      <c r="AC2634" s="24"/>
      <c r="AD2634" s="24"/>
      <c r="AE2634" s="24"/>
      <c r="AF2634" s="24"/>
      <c r="AG2634" s="24"/>
      <c r="AH2634" s="24"/>
      <c r="AI2634" s="24"/>
      <c r="AJ2634" s="24"/>
      <c r="AK2634" s="24"/>
      <c r="AL2634" s="24"/>
      <c r="AM2634" s="24"/>
      <c r="AN2634" s="24"/>
      <c r="AO2634" s="24"/>
      <c r="AP2634" s="24"/>
      <c r="AQ2634" s="24"/>
      <c r="AR2634" s="24"/>
      <c r="AS2634" s="24"/>
      <c r="AT2634" s="24"/>
      <c r="AU2634" s="24"/>
      <c r="AV2634" s="24"/>
      <c r="AW2634" s="24"/>
      <c r="AX2634" s="24"/>
      <c r="AY2634" s="24"/>
      <c r="AZ2634" s="24"/>
      <c r="BA2634" s="24"/>
      <c r="BB2634" s="21">
        <f t="shared" si="335"/>
        <v>8.31</v>
      </c>
      <c r="BC2634" s="21"/>
      <c r="BD2634" s="22">
        <f t="shared" si="326"/>
        <v>11.169354838709678</v>
      </c>
      <c r="BE2634" s="21"/>
      <c r="BG2634" s="10"/>
      <c r="BH2634" s="21">
        <f t="shared" si="336"/>
        <v>0</v>
      </c>
      <c r="BI2634" s="22">
        <f t="shared" si="336"/>
        <v>8.3099999999999997E-3</v>
      </c>
      <c r="BJ2634" s="21"/>
      <c r="BK2634" s="21">
        <v>0</v>
      </c>
      <c r="BL2634" s="22">
        <v>2.4930000000000001E-2</v>
      </c>
      <c r="BM2634" s="21"/>
      <c r="BN2634" s="21">
        <f t="shared" si="337"/>
        <v>0</v>
      </c>
      <c r="BO2634" s="22">
        <f t="shared" si="337"/>
        <v>9.9720000000000003E-2</v>
      </c>
      <c r="BP2634" s="21">
        <f t="shared" si="337"/>
        <v>0</v>
      </c>
    </row>
    <row r="2635" spans="1:68" ht="11.1" hidden="1" customHeight="1" outlineLevel="2" x14ac:dyDescent="0.2">
      <c r="A2635" s="10"/>
      <c r="B2635" s="18"/>
      <c r="C2635" s="18"/>
      <c r="D2635" s="18"/>
      <c r="E2635" s="23" t="s">
        <v>2337</v>
      </c>
      <c r="F2635" s="208">
        <v>18.5</v>
      </c>
      <c r="G2635" s="208">
        <v>12.4</v>
      </c>
      <c r="H2635" s="208">
        <v>11.022</v>
      </c>
      <c r="I2635" s="239">
        <v>6.4279999999999999</v>
      </c>
      <c r="J2635" s="239"/>
      <c r="K2635" s="24"/>
      <c r="L2635" s="24"/>
      <c r="M2635" s="24"/>
      <c r="N2635" s="24"/>
      <c r="O2635" s="24"/>
      <c r="P2635" s="208">
        <v>5.2190000000000003</v>
      </c>
      <c r="Q2635" s="208">
        <v>9.6229999999999993</v>
      </c>
      <c r="R2635" s="208">
        <v>20.234000000000002</v>
      </c>
      <c r="S2635" s="208">
        <v>16.742000000000001</v>
      </c>
      <c r="T2635" s="208">
        <v>19.013000000000002</v>
      </c>
      <c r="U2635" s="24"/>
      <c r="V2635" s="24"/>
      <c r="W2635" s="24"/>
      <c r="X2635" s="24"/>
      <c r="Y2635" s="24"/>
      <c r="Z2635" s="24"/>
      <c r="AA2635" s="24"/>
      <c r="AB2635" s="24"/>
      <c r="AC2635" s="24"/>
      <c r="AD2635" s="24"/>
      <c r="AE2635" s="24"/>
      <c r="AF2635" s="24"/>
      <c r="AG2635" s="24"/>
      <c r="AH2635" s="24"/>
      <c r="AI2635" s="24"/>
      <c r="AJ2635" s="24"/>
      <c r="AK2635" s="24"/>
      <c r="AL2635" s="24"/>
      <c r="AM2635" s="24"/>
      <c r="AN2635" s="24"/>
      <c r="AO2635" s="24"/>
      <c r="AP2635" s="24"/>
      <c r="AQ2635" s="24"/>
      <c r="AR2635" s="24"/>
      <c r="AS2635" s="24"/>
      <c r="AT2635" s="24"/>
      <c r="AU2635" s="24"/>
      <c r="AV2635" s="24"/>
      <c r="AW2635" s="24"/>
      <c r="AX2635" s="24"/>
      <c r="AY2635" s="24"/>
      <c r="AZ2635" s="24"/>
      <c r="BA2635" s="24"/>
      <c r="BB2635" s="21">
        <f t="shared" si="335"/>
        <v>20.234000000000002</v>
      </c>
      <c r="BC2635" s="21"/>
      <c r="BD2635" s="22">
        <f t="shared" si="326"/>
        <v>27.196236559139788</v>
      </c>
      <c r="BE2635" s="21"/>
      <c r="BG2635" s="10"/>
      <c r="BH2635" s="21">
        <f t="shared" si="336"/>
        <v>0</v>
      </c>
      <c r="BI2635" s="22">
        <f t="shared" si="336"/>
        <v>2.0233999999999999E-2</v>
      </c>
      <c r="BJ2635" s="21"/>
      <c r="BK2635" s="21">
        <v>0</v>
      </c>
      <c r="BL2635" s="22">
        <v>6.0701999999999992E-2</v>
      </c>
      <c r="BM2635" s="21"/>
      <c r="BN2635" s="21">
        <f t="shared" si="337"/>
        <v>0</v>
      </c>
      <c r="BO2635" s="22">
        <f t="shared" si="337"/>
        <v>0.24280799999999997</v>
      </c>
      <c r="BP2635" s="21">
        <f t="shared" si="337"/>
        <v>0</v>
      </c>
    </row>
    <row r="2636" spans="1:68" ht="11.1" hidden="1" customHeight="1" outlineLevel="1" collapsed="1" x14ac:dyDescent="0.2">
      <c r="A2636" s="10"/>
      <c r="B2636" s="18"/>
      <c r="C2636" s="18"/>
      <c r="D2636" s="18"/>
      <c r="E2636" s="19" t="s">
        <v>2338</v>
      </c>
      <c r="F2636" s="20"/>
      <c r="G2636" s="209">
        <v>3.4449999999999998</v>
      </c>
      <c r="H2636" s="20"/>
      <c r="I2636" s="20"/>
      <c r="J2636" s="20"/>
      <c r="K2636" s="20"/>
      <c r="L2636" s="20"/>
      <c r="M2636" s="20"/>
      <c r="N2636" s="20"/>
      <c r="O2636" s="20"/>
      <c r="P2636" s="20"/>
      <c r="Q2636" s="20"/>
      <c r="R2636" s="20"/>
      <c r="S2636" s="20"/>
      <c r="T2636" s="20"/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0"/>
      <c r="AE2636" s="20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1">
        <f t="shared" si="335"/>
        <v>3.4449999999999998</v>
      </c>
      <c r="BC2636" s="21">
        <f>BD2636</f>
        <v>4.6303763440860211</v>
      </c>
      <c r="BD2636" s="22">
        <f t="shared" si="326"/>
        <v>4.6303763440860211</v>
      </c>
      <c r="BE2636" s="21">
        <f>BC2636-BD2636</f>
        <v>0</v>
      </c>
      <c r="BG2636" s="10">
        <v>6</v>
      </c>
      <c r="BH2636" s="21">
        <f t="shared" si="336"/>
        <v>3.4450000000000001E-3</v>
      </c>
      <c r="BI2636" s="22">
        <f t="shared" si="336"/>
        <v>3.4450000000000001E-3</v>
      </c>
      <c r="BJ2636" s="21">
        <f>BH2636-BI2636</f>
        <v>0</v>
      </c>
      <c r="BK2636" s="21">
        <v>1.0335E-2</v>
      </c>
      <c r="BL2636" s="22">
        <v>1.0335E-2</v>
      </c>
      <c r="BM2636" s="21">
        <v>0</v>
      </c>
      <c r="BN2636" s="21">
        <f t="shared" si="337"/>
        <v>4.1340000000000002E-2</v>
      </c>
      <c r="BO2636" s="22">
        <f t="shared" si="337"/>
        <v>4.1340000000000002E-2</v>
      </c>
      <c r="BP2636" s="21">
        <f t="shared" si="337"/>
        <v>0</v>
      </c>
    </row>
    <row r="2637" spans="1:68" ht="11.1" hidden="1" customHeight="1" outlineLevel="2" x14ac:dyDescent="0.2">
      <c r="A2637" s="10"/>
      <c r="B2637" s="18"/>
      <c r="C2637" s="18"/>
      <c r="D2637" s="18"/>
      <c r="E2637" s="23" t="s">
        <v>2339</v>
      </c>
      <c r="F2637" s="24"/>
      <c r="G2637" s="208">
        <v>2.5390000000000001</v>
      </c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4"/>
      <c r="X2637" s="24"/>
      <c r="Y2637" s="24"/>
      <c r="Z2637" s="24"/>
      <c r="AA2637" s="24"/>
      <c r="AB2637" s="24"/>
      <c r="AC2637" s="24"/>
      <c r="AD2637" s="24"/>
      <c r="AE2637" s="24"/>
      <c r="AF2637" s="24"/>
      <c r="AG2637" s="24"/>
      <c r="AH2637" s="24"/>
      <c r="AI2637" s="24"/>
      <c r="AJ2637" s="24"/>
      <c r="AK2637" s="24"/>
      <c r="AL2637" s="24"/>
      <c r="AM2637" s="24"/>
      <c r="AN2637" s="24"/>
      <c r="AO2637" s="24"/>
      <c r="AP2637" s="24"/>
      <c r="AQ2637" s="24"/>
      <c r="AR2637" s="24"/>
      <c r="AS2637" s="24"/>
      <c r="AT2637" s="24"/>
      <c r="AU2637" s="24"/>
      <c r="AV2637" s="24"/>
      <c r="AW2637" s="24"/>
      <c r="AX2637" s="24"/>
      <c r="AY2637" s="24"/>
      <c r="AZ2637" s="24"/>
      <c r="BA2637" s="24"/>
      <c r="BB2637" s="21">
        <f t="shared" si="335"/>
        <v>2.5390000000000001</v>
      </c>
      <c r="BC2637" s="21"/>
      <c r="BD2637" s="22">
        <f t="shared" si="326"/>
        <v>3.4126344086021509</v>
      </c>
      <c r="BE2637" s="21"/>
      <c r="BG2637" s="10"/>
      <c r="BH2637" s="21">
        <f t="shared" si="336"/>
        <v>0</v>
      </c>
      <c r="BI2637" s="22">
        <f t="shared" si="336"/>
        <v>2.539E-3</v>
      </c>
      <c r="BJ2637" s="21"/>
      <c r="BK2637" s="21">
        <v>0</v>
      </c>
      <c r="BL2637" s="22">
        <v>7.6170000000000005E-3</v>
      </c>
      <c r="BM2637" s="21"/>
      <c r="BN2637" s="21">
        <f t="shared" si="337"/>
        <v>0</v>
      </c>
      <c r="BO2637" s="22">
        <f t="shared" si="337"/>
        <v>3.0468000000000002E-2</v>
      </c>
      <c r="BP2637" s="21">
        <f t="shared" si="337"/>
        <v>0</v>
      </c>
    </row>
    <row r="2638" spans="1:68" ht="11.1" hidden="1" customHeight="1" outlineLevel="2" x14ac:dyDescent="0.2">
      <c r="A2638" s="10"/>
      <c r="B2638" s="18"/>
      <c r="C2638" s="18"/>
      <c r="D2638" s="18"/>
      <c r="E2638" s="23" t="s">
        <v>2340</v>
      </c>
      <c r="F2638" s="24"/>
      <c r="G2638" s="208">
        <v>0.90600000000000003</v>
      </c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  <c r="V2638" s="24"/>
      <c r="W2638" s="24"/>
      <c r="X2638" s="24"/>
      <c r="Y2638" s="24"/>
      <c r="Z2638" s="24"/>
      <c r="AA2638" s="24"/>
      <c r="AB2638" s="24"/>
      <c r="AC2638" s="24"/>
      <c r="AD2638" s="24"/>
      <c r="AE2638" s="24"/>
      <c r="AF2638" s="24"/>
      <c r="AG2638" s="24"/>
      <c r="AH2638" s="24"/>
      <c r="AI2638" s="24"/>
      <c r="AJ2638" s="24"/>
      <c r="AK2638" s="24"/>
      <c r="AL2638" s="24"/>
      <c r="AM2638" s="24"/>
      <c r="AN2638" s="24"/>
      <c r="AO2638" s="24"/>
      <c r="AP2638" s="24"/>
      <c r="AQ2638" s="24"/>
      <c r="AR2638" s="24"/>
      <c r="AS2638" s="24"/>
      <c r="AT2638" s="24"/>
      <c r="AU2638" s="24"/>
      <c r="AV2638" s="24"/>
      <c r="AW2638" s="24"/>
      <c r="AX2638" s="24"/>
      <c r="AY2638" s="24"/>
      <c r="AZ2638" s="24"/>
      <c r="BA2638" s="24"/>
      <c r="BB2638" s="21">
        <f t="shared" si="335"/>
        <v>0.90600000000000003</v>
      </c>
      <c r="BC2638" s="21"/>
      <c r="BD2638" s="22">
        <f t="shared" si="326"/>
        <v>1.217741935483871</v>
      </c>
      <c r="BE2638" s="21"/>
      <c r="BG2638" s="10"/>
      <c r="BH2638" s="21">
        <f t="shared" si="336"/>
        <v>0</v>
      </c>
      <c r="BI2638" s="22">
        <f t="shared" si="336"/>
        <v>9.0600000000000001E-4</v>
      </c>
      <c r="BJ2638" s="21"/>
      <c r="BK2638" s="21">
        <v>0</v>
      </c>
      <c r="BL2638" s="22">
        <v>2.7179999999999999E-3</v>
      </c>
      <c r="BM2638" s="21"/>
      <c r="BN2638" s="21">
        <f t="shared" si="337"/>
        <v>0</v>
      </c>
      <c r="BO2638" s="22">
        <f t="shared" si="337"/>
        <v>1.0872E-2</v>
      </c>
      <c r="BP2638" s="21">
        <f t="shared" si="337"/>
        <v>0</v>
      </c>
    </row>
    <row r="2639" spans="1:68" ht="11.1" customHeight="1" outlineLevel="1" collapsed="1" x14ac:dyDescent="0.2">
      <c r="A2639" s="10"/>
      <c r="B2639" s="18"/>
      <c r="C2639" s="18"/>
      <c r="D2639" s="18"/>
      <c r="E2639" s="19" t="s">
        <v>2341</v>
      </c>
      <c r="F2639" s="209">
        <v>1.2669999999999999</v>
      </c>
      <c r="G2639" s="209">
        <v>0.86399999999999999</v>
      </c>
      <c r="H2639" s="209">
        <v>0.64100000000000001</v>
      </c>
      <c r="I2639" s="240">
        <v>0.496</v>
      </c>
      <c r="J2639" s="240"/>
      <c r="K2639" s="209">
        <v>0.218</v>
      </c>
      <c r="L2639" s="20"/>
      <c r="M2639" s="20"/>
      <c r="N2639" s="20"/>
      <c r="O2639" s="20"/>
      <c r="P2639" s="209">
        <v>0.49099999999999999</v>
      </c>
      <c r="Q2639" s="209">
        <v>0.63700000000000001</v>
      </c>
      <c r="R2639" s="209">
        <v>0.86599999999999999</v>
      </c>
      <c r="S2639" s="209">
        <v>1.149</v>
      </c>
      <c r="T2639" s="209">
        <v>1.052</v>
      </c>
      <c r="U2639" s="209">
        <v>0.68</v>
      </c>
      <c r="V2639" s="209">
        <v>0.33300000000000002</v>
      </c>
      <c r="W2639" s="209">
        <v>0.19700000000000001</v>
      </c>
      <c r="X2639" s="20"/>
      <c r="Y2639" s="20"/>
      <c r="Z2639" s="20"/>
      <c r="AA2639" s="209">
        <v>0.08</v>
      </c>
      <c r="AB2639" s="209">
        <v>0.32400000000000001</v>
      </c>
      <c r="AC2639" s="209">
        <v>0.77400000000000002</v>
      </c>
      <c r="AD2639" s="209">
        <v>0.92400000000000004</v>
      </c>
      <c r="AE2639" s="209">
        <v>1.048</v>
      </c>
      <c r="AF2639" s="209">
        <v>0.88200000000000001</v>
      </c>
      <c r="AG2639" s="209">
        <v>0.52500000000000002</v>
      </c>
      <c r="AH2639" s="209">
        <v>0.318</v>
      </c>
      <c r="AI2639" s="209">
        <v>0.22</v>
      </c>
      <c r="AJ2639" s="20"/>
      <c r="AK2639" s="20"/>
      <c r="AL2639" s="20"/>
      <c r="AM2639" s="209">
        <v>0.105</v>
      </c>
      <c r="AN2639" s="209">
        <v>0.34</v>
      </c>
      <c r="AO2639" s="209">
        <v>0.63900000000000001</v>
      </c>
      <c r="AP2639" s="209">
        <v>0.82299999999999995</v>
      </c>
      <c r="AQ2639" s="209">
        <v>5.875</v>
      </c>
      <c r="AR2639" s="209">
        <v>2.3029999999999999</v>
      </c>
      <c r="AS2639" s="209">
        <v>2.032</v>
      </c>
      <c r="AT2639" s="209">
        <v>1.351</v>
      </c>
      <c r="AU2639" s="209">
        <v>0.56299999999999994</v>
      </c>
      <c r="AV2639" s="20"/>
      <c r="AW2639" s="20"/>
      <c r="AX2639" s="20"/>
      <c r="AY2639" s="209">
        <v>0.13</v>
      </c>
      <c r="AZ2639" s="209">
        <v>0.85499999999999998</v>
      </c>
      <c r="BA2639" s="209">
        <v>1.514</v>
      </c>
      <c r="BB2639" s="21">
        <f>BB2640+BB2641</f>
        <v>5.9420000000000002</v>
      </c>
      <c r="BC2639" s="21">
        <f>BD2639</f>
        <v>7.9865591397849469</v>
      </c>
      <c r="BD2639" s="22">
        <f t="shared" si="326"/>
        <v>7.9865591397849469</v>
      </c>
      <c r="BE2639" s="21">
        <f>BC2639-BD2639</f>
        <v>0</v>
      </c>
      <c r="BF2639" s="2">
        <v>7.28</v>
      </c>
      <c r="BG2639" s="10">
        <v>7</v>
      </c>
      <c r="BH2639" s="21">
        <f t="shared" si="336"/>
        <v>5.9420000000000002E-3</v>
      </c>
      <c r="BI2639" s="22">
        <f t="shared" si="336"/>
        <v>5.9420000000000002E-3</v>
      </c>
      <c r="BJ2639" s="21">
        <f>BH2639-BI2639</f>
        <v>0</v>
      </c>
      <c r="BK2639" s="21">
        <v>1.7826000000000002E-2</v>
      </c>
      <c r="BL2639" s="22">
        <v>1.7826000000000002E-2</v>
      </c>
      <c r="BM2639" s="21">
        <v>0</v>
      </c>
      <c r="BN2639" s="21">
        <f t="shared" si="337"/>
        <v>7.1304000000000006E-2</v>
      </c>
      <c r="BO2639" s="22">
        <f t="shared" si="337"/>
        <v>7.1304000000000006E-2</v>
      </c>
      <c r="BP2639" s="21">
        <f t="shared" si="337"/>
        <v>0</v>
      </c>
    </row>
    <row r="2640" spans="1:68" ht="11.1" hidden="1" customHeight="1" outlineLevel="2" x14ac:dyDescent="0.2">
      <c r="A2640" s="10"/>
      <c r="B2640" s="18"/>
      <c r="C2640" s="18"/>
      <c r="D2640" s="18"/>
      <c r="E2640" s="23" t="s">
        <v>2342</v>
      </c>
      <c r="F2640" s="208">
        <v>1.2669999999999999</v>
      </c>
      <c r="G2640" s="208">
        <v>0.86399999999999999</v>
      </c>
      <c r="H2640" s="208">
        <v>0.64100000000000001</v>
      </c>
      <c r="I2640" s="239">
        <v>0.496</v>
      </c>
      <c r="J2640" s="239"/>
      <c r="K2640" s="208">
        <v>0.218</v>
      </c>
      <c r="L2640" s="24"/>
      <c r="M2640" s="24"/>
      <c r="N2640" s="24"/>
      <c r="O2640" s="24"/>
      <c r="P2640" s="208">
        <v>0.49099999999999999</v>
      </c>
      <c r="Q2640" s="208">
        <v>0.63700000000000001</v>
      </c>
      <c r="R2640" s="208">
        <v>0.86599999999999999</v>
      </c>
      <c r="S2640" s="208">
        <v>1.149</v>
      </c>
      <c r="T2640" s="208">
        <v>1.052</v>
      </c>
      <c r="U2640" s="208">
        <v>0.68</v>
      </c>
      <c r="V2640" s="208">
        <v>0.33300000000000002</v>
      </c>
      <c r="W2640" s="208">
        <v>0.19700000000000001</v>
      </c>
      <c r="X2640" s="24"/>
      <c r="Y2640" s="24"/>
      <c r="Z2640" s="24"/>
      <c r="AA2640" s="208">
        <v>0.08</v>
      </c>
      <c r="AB2640" s="208">
        <v>0.32400000000000001</v>
      </c>
      <c r="AC2640" s="208">
        <v>0.77400000000000002</v>
      </c>
      <c r="AD2640" s="208">
        <v>0.92400000000000004</v>
      </c>
      <c r="AE2640" s="208">
        <v>1.048</v>
      </c>
      <c r="AF2640" s="208">
        <v>0.88200000000000001</v>
      </c>
      <c r="AG2640" s="208">
        <v>0.52500000000000002</v>
      </c>
      <c r="AH2640" s="208">
        <v>0.318</v>
      </c>
      <c r="AI2640" s="208">
        <v>0.22</v>
      </c>
      <c r="AJ2640" s="24"/>
      <c r="AK2640" s="24"/>
      <c r="AL2640" s="24"/>
      <c r="AM2640" s="208">
        <v>0.105</v>
      </c>
      <c r="AN2640" s="208">
        <v>0.34</v>
      </c>
      <c r="AO2640" s="208">
        <v>0.63900000000000001</v>
      </c>
      <c r="AP2640" s="208">
        <v>0.82299999999999995</v>
      </c>
      <c r="AQ2640" s="208">
        <v>1.2</v>
      </c>
      <c r="AR2640" s="208">
        <v>1.052</v>
      </c>
      <c r="AS2640" s="208">
        <v>0.71799999999999997</v>
      </c>
      <c r="AT2640" s="208">
        <v>0.375</v>
      </c>
      <c r="AU2640" s="208">
        <v>0.20799999999999999</v>
      </c>
      <c r="AV2640" s="24"/>
      <c r="AW2640" s="24"/>
      <c r="AX2640" s="24"/>
      <c r="AY2640" s="208">
        <v>0.13</v>
      </c>
      <c r="AZ2640" s="208">
        <v>0.29099999999999998</v>
      </c>
      <c r="BA2640" s="208">
        <v>0.55200000000000005</v>
      </c>
      <c r="BB2640" s="21">
        <f t="shared" ref="BB2640:BB2681" si="338">MAX(F2640:BA2640)</f>
        <v>1.2669999999999999</v>
      </c>
      <c r="BC2640" s="21"/>
      <c r="BD2640" s="22">
        <f t="shared" si="326"/>
        <v>1.7029569892473118</v>
      </c>
      <c r="BE2640" s="21"/>
      <c r="BG2640" s="10"/>
      <c r="BH2640" s="21">
        <f t="shared" si="336"/>
        <v>0</v>
      </c>
      <c r="BI2640" s="22">
        <f t="shared" si="336"/>
        <v>1.2669999999999999E-3</v>
      </c>
      <c r="BJ2640" s="21"/>
      <c r="BK2640" s="21">
        <v>0</v>
      </c>
      <c r="BL2640" s="22">
        <v>3.8009999999999997E-3</v>
      </c>
      <c r="BM2640" s="21"/>
      <c r="BN2640" s="21">
        <f t="shared" si="337"/>
        <v>0</v>
      </c>
      <c r="BO2640" s="22">
        <f t="shared" si="337"/>
        <v>1.5203999999999999E-2</v>
      </c>
      <c r="BP2640" s="21">
        <f t="shared" si="337"/>
        <v>0</v>
      </c>
    </row>
    <row r="2641" spans="1:68" ht="11.1" hidden="1" customHeight="1" outlineLevel="2" x14ac:dyDescent="0.2">
      <c r="A2641" s="10"/>
      <c r="B2641" s="18"/>
      <c r="C2641" s="18"/>
      <c r="D2641" s="18"/>
      <c r="E2641" s="23" t="s">
        <v>2343</v>
      </c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  <c r="V2641" s="24"/>
      <c r="W2641" s="24"/>
      <c r="X2641" s="24"/>
      <c r="Y2641" s="24"/>
      <c r="Z2641" s="24"/>
      <c r="AA2641" s="24"/>
      <c r="AB2641" s="24"/>
      <c r="AC2641" s="24"/>
      <c r="AD2641" s="24"/>
      <c r="AE2641" s="24"/>
      <c r="AF2641" s="24"/>
      <c r="AG2641" s="24"/>
      <c r="AH2641" s="24"/>
      <c r="AI2641" s="24"/>
      <c r="AJ2641" s="24"/>
      <c r="AK2641" s="24"/>
      <c r="AL2641" s="24"/>
      <c r="AM2641" s="24"/>
      <c r="AN2641" s="24"/>
      <c r="AO2641" s="24"/>
      <c r="AP2641" s="24"/>
      <c r="AQ2641" s="208">
        <v>4.6749999999999998</v>
      </c>
      <c r="AR2641" s="208">
        <v>1.2509999999999999</v>
      </c>
      <c r="AS2641" s="208">
        <v>1.3140000000000001</v>
      </c>
      <c r="AT2641" s="208">
        <v>0.97599999999999998</v>
      </c>
      <c r="AU2641" s="208">
        <v>0.35499999999999998</v>
      </c>
      <c r="AV2641" s="24"/>
      <c r="AW2641" s="24"/>
      <c r="AX2641" s="24"/>
      <c r="AY2641" s="24"/>
      <c r="AZ2641" s="208">
        <v>0.56399999999999995</v>
      </c>
      <c r="BA2641" s="208">
        <v>0.96199999999999997</v>
      </c>
      <c r="BB2641" s="21">
        <f t="shared" si="338"/>
        <v>4.6749999999999998</v>
      </c>
      <c r="BC2641" s="21"/>
      <c r="BD2641" s="22">
        <f t="shared" si="326"/>
        <v>6.283602150537634</v>
      </c>
      <c r="BE2641" s="21"/>
      <c r="BG2641" s="10"/>
      <c r="BH2641" s="21">
        <f t="shared" si="336"/>
        <v>0</v>
      </c>
      <c r="BI2641" s="22">
        <f t="shared" si="336"/>
        <v>4.6750000000000003E-3</v>
      </c>
      <c r="BJ2641" s="21"/>
      <c r="BK2641" s="21">
        <v>0</v>
      </c>
      <c r="BL2641" s="22">
        <v>1.4025000000000001E-2</v>
      </c>
      <c r="BM2641" s="21"/>
      <c r="BN2641" s="21">
        <f t="shared" si="337"/>
        <v>0</v>
      </c>
      <c r="BO2641" s="22">
        <f t="shared" si="337"/>
        <v>5.6100000000000004E-2</v>
      </c>
      <c r="BP2641" s="21">
        <f t="shared" si="337"/>
        <v>0</v>
      </c>
    </row>
    <row r="2642" spans="1:68" ht="21.95" hidden="1" customHeight="1" outlineLevel="1" collapsed="1" x14ac:dyDescent="0.2">
      <c r="A2642" s="10"/>
      <c r="B2642" s="18"/>
      <c r="C2642" s="18"/>
      <c r="D2642" s="18"/>
      <c r="E2642" s="19" t="s">
        <v>72</v>
      </c>
      <c r="F2642" s="209">
        <v>2.177</v>
      </c>
      <c r="G2642" s="209">
        <v>1.44</v>
      </c>
      <c r="H2642" s="209">
        <v>0.96199999999999997</v>
      </c>
      <c r="I2642" s="240">
        <v>0.82299999999999995</v>
      </c>
      <c r="J2642" s="240"/>
      <c r="K2642" s="209">
        <v>0.34899999999999998</v>
      </c>
      <c r="L2642" s="20"/>
      <c r="M2642" s="20"/>
      <c r="N2642" s="20"/>
      <c r="O2642" s="209">
        <v>0.53300000000000003</v>
      </c>
      <c r="P2642" s="209">
        <v>0.55900000000000005</v>
      </c>
      <c r="Q2642" s="209">
        <v>1.2</v>
      </c>
      <c r="R2642" s="20"/>
      <c r="S2642" s="209">
        <v>2.4470000000000001</v>
      </c>
      <c r="T2642" s="209">
        <v>1.6879999999999999</v>
      </c>
      <c r="U2642" s="209">
        <v>0.98199999999999998</v>
      </c>
      <c r="V2642" s="209">
        <v>0.63500000000000001</v>
      </c>
      <c r="W2642" s="209">
        <v>0.502</v>
      </c>
      <c r="X2642" s="209">
        <v>0.04</v>
      </c>
      <c r="Y2642" s="209">
        <v>1.2999999999999999E-2</v>
      </c>
      <c r="Z2642" s="20"/>
      <c r="AA2642" s="209">
        <v>0.35199999999999998</v>
      </c>
      <c r="AB2642" s="209">
        <v>0.60199999999999998</v>
      </c>
      <c r="AC2642" s="209">
        <v>1.53</v>
      </c>
      <c r="AD2642" s="209">
        <v>1.7909999999999999</v>
      </c>
      <c r="AE2642" s="209">
        <v>1.794</v>
      </c>
      <c r="AF2642" s="209">
        <v>1.675</v>
      </c>
      <c r="AG2642" s="209">
        <v>0.69</v>
      </c>
      <c r="AH2642" s="209">
        <v>0.68300000000000005</v>
      </c>
      <c r="AI2642" s="209">
        <v>0.44</v>
      </c>
      <c r="AJ2642" s="209">
        <v>0.125</v>
      </c>
      <c r="AK2642" s="20"/>
      <c r="AL2642" s="20"/>
      <c r="AM2642" s="20"/>
      <c r="AN2642" s="209">
        <v>0.92200000000000004</v>
      </c>
      <c r="AO2642" s="209">
        <v>1.45</v>
      </c>
      <c r="AP2642" s="209">
        <v>1.829</v>
      </c>
      <c r="AQ2642" s="209">
        <v>1.6870000000000001</v>
      </c>
      <c r="AR2642" s="209">
        <v>1.8160000000000001</v>
      </c>
      <c r="AS2642" s="209">
        <v>1.1919999999999999</v>
      </c>
      <c r="AT2642" s="209">
        <v>0.94399999999999995</v>
      </c>
      <c r="AU2642" s="209">
        <v>0.26</v>
      </c>
      <c r="AV2642" s="20"/>
      <c r="AW2642" s="20"/>
      <c r="AX2642" s="20"/>
      <c r="AY2642" s="209">
        <v>0.27500000000000002</v>
      </c>
      <c r="AZ2642" s="209">
        <v>0.52700000000000002</v>
      </c>
      <c r="BA2642" s="209">
        <v>1.099</v>
      </c>
      <c r="BB2642" s="21">
        <f t="shared" si="338"/>
        <v>2.4470000000000001</v>
      </c>
      <c r="BC2642" s="21">
        <f>BD2642</f>
        <v>3.288978494623656</v>
      </c>
      <c r="BD2642" s="22">
        <f t="shared" si="326"/>
        <v>3.288978494623656</v>
      </c>
      <c r="BE2642" s="21">
        <f>BC2642-BD2642</f>
        <v>0</v>
      </c>
      <c r="BG2642" s="10">
        <v>6</v>
      </c>
      <c r="BH2642" s="21">
        <f t="shared" si="336"/>
        <v>2.447E-3</v>
      </c>
      <c r="BI2642" s="22">
        <f t="shared" si="336"/>
        <v>2.447E-3</v>
      </c>
      <c r="BJ2642" s="21">
        <f>BH2642-BI2642</f>
        <v>0</v>
      </c>
      <c r="BK2642" s="21">
        <v>7.3410000000000003E-3</v>
      </c>
      <c r="BL2642" s="22">
        <v>7.3410000000000003E-3</v>
      </c>
      <c r="BM2642" s="21">
        <v>0</v>
      </c>
      <c r="BN2642" s="21">
        <f t="shared" si="337"/>
        <v>2.9364000000000001E-2</v>
      </c>
      <c r="BO2642" s="22">
        <f t="shared" si="337"/>
        <v>2.9364000000000001E-2</v>
      </c>
      <c r="BP2642" s="21">
        <f t="shared" si="337"/>
        <v>0</v>
      </c>
    </row>
    <row r="2643" spans="1:68" ht="11.1" hidden="1" customHeight="1" outlineLevel="2" x14ac:dyDescent="0.2">
      <c r="A2643" s="10"/>
      <c r="B2643" s="18"/>
      <c r="C2643" s="18"/>
      <c r="D2643" s="18"/>
      <c r="E2643" s="23" t="s">
        <v>2344</v>
      </c>
      <c r="F2643" s="208">
        <v>2.177</v>
      </c>
      <c r="G2643" s="208">
        <v>1.44</v>
      </c>
      <c r="H2643" s="208">
        <v>0.96199999999999997</v>
      </c>
      <c r="I2643" s="239">
        <v>0.82299999999999995</v>
      </c>
      <c r="J2643" s="239"/>
      <c r="K2643" s="208">
        <v>0.34899999999999998</v>
      </c>
      <c r="L2643" s="24"/>
      <c r="M2643" s="24"/>
      <c r="N2643" s="24"/>
      <c r="O2643" s="208">
        <v>0.53300000000000003</v>
      </c>
      <c r="P2643" s="208">
        <v>0.55900000000000005</v>
      </c>
      <c r="Q2643" s="208">
        <v>1.2</v>
      </c>
      <c r="R2643" s="24"/>
      <c r="S2643" s="208">
        <v>2.4470000000000001</v>
      </c>
      <c r="T2643" s="208">
        <v>1.6879999999999999</v>
      </c>
      <c r="U2643" s="208">
        <v>0.98199999999999998</v>
      </c>
      <c r="V2643" s="208">
        <v>0.63500000000000001</v>
      </c>
      <c r="W2643" s="208">
        <v>0.502</v>
      </c>
      <c r="X2643" s="208">
        <v>0.04</v>
      </c>
      <c r="Y2643" s="208">
        <v>1.2999999999999999E-2</v>
      </c>
      <c r="Z2643" s="24"/>
      <c r="AA2643" s="208">
        <v>0.35199999999999998</v>
      </c>
      <c r="AB2643" s="208">
        <v>0.60199999999999998</v>
      </c>
      <c r="AC2643" s="208">
        <v>1.53</v>
      </c>
      <c r="AD2643" s="208">
        <v>1.7909999999999999</v>
      </c>
      <c r="AE2643" s="208">
        <v>1.794</v>
      </c>
      <c r="AF2643" s="208">
        <v>1.675</v>
      </c>
      <c r="AG2643" s="208">
        <v>0.69</v>
      </c>
      <c r="AH2643" s="208">
        <v>0.68300000000000005</v>
      </c>
      <c r="AI2643" s="208">
        <v>0.44</v>
      </c>
      <c r="AJ2643" s="208">
        <v>0.125</v>
      </c>
      <c r="AK2643" s="24"/>
      <c r="AL2643" s="24"/>
      <c r="AM2643" s="24"/>
      <c r="AN2643" s="208">
        <v>0.92200000000000004</v>
      </c>
      <c r="AO2643" s="208">
        <v>1.45</v>
      </c>
      <c r="AP2643" s="208">
        <v>1.829</v>
      </c>
      <c r="AQ2643" s="208">
        <v>1.6870000000000001</v>
      </c>
      <c r="AR2643" s="208">
        <v>1.8160000000000001</v>
      </c>
      <c r="AS2643" s="208">
        <v>1.1919999999999999</v>
      </c>
      <c r="AT2643" s="208">
        <v>0.94399999999999995</v>
      </c>
      <c r="AU2643" s="208">
        <v>0.26</v>
      </c>
      <c r="AV2643" s="24"/>
      <c r="AW2643" s="24"/>
      <c r="AX2643" s="24"/>
      <c r="AY2643" s="208">
        <v>0.27500000000000002</v>
      </c>
      <c r="AZ2643" s="208">
        <v>0.52700000000000002</v>
      </c>
      <c r="BA2643" s="208">
        <v>1.099</v>
      </c>
      <c r="BB2643" s="21">
        <f t="shared" si="338"/>
        <v>2.4470000000000001</v>
      </c>
      <c r="BC2643" s="21"/>
      <c r="BD2643" s="22">
        <f t="shared" si="326"/>
        <v>3.288978494623656</v>
      </c>
      <c r="BE2643" s="21"/>
      <c r="BG2643" s="10"/>
      <c r="BH2643" s="21">
        <f t="shared" si="336"/>
        <v>0</v>
      </c>
      <c r="BI2643" s="22">
        <f t="shared" si="336"/>
        <v>2.447E-3</v>
      </c>
      <c r="BJ2643" s="21"/>
      <c r="BK2643" s="21">
        <v>0</v>
      </c>
      <c r="BL2643" s="22">
        <v>7.3410000000000003E-3</v>
      </c>
      <c r="BM2643" s="21"/>
      <c r="BN2643" s="21">
        <f t="shared" si="337"/>
        <v>0</v>
      </c>
      <c r="BO2643" s="22">
        <f t="shared" si="337"/>
        <v>2.9364000000000001E-2</v>
      </c>
      <c r="BP2643" s="21">
        <f t="shared" si="337"/>
        <v>0</v>
      </c>
    </row>
    <row r="2644" spans="1:68" ht="11.1" hidden="1" customHeight="1" outlineLevel="2" x14ac:dyDescent="0.2">
      <c r="A2644" s="10"/>
      <c r="B2644" s="18"/>
      <c r="C2644" s="18"/>
      <c r="D2644" s="18"/>
      <c r="E2644" s="23" t="s">
        <v>2345</v>
      </c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  <c r="V2644" s="24"/>
      <c r="W2644" s="24"/>
      <c r="X2644" s="24"/>
      <c r="Y2644" s="24"/>
      <c r="Z2644" s="24"/>
      <c r="AA2644" s="24"/>
      <c r="AB2644" s="24"/>
      <c r="AC2644" s="24"/>
      <c r="AD2644" s="24"/>
      <c r="AE2644" s="24"/>
      <c r="AF2644" s="24"/>
      <c r="AG2644" s="24"/>
      <c r="AH2644" s="24"/>
      <c r="AI2644" s="24"/>
      <c r="AJ2644" s="24"/>
      <c r="AK2644" s="24"/>
      <c r="AL2644" s="24"/>
      <c r="AM2644" s="24"/>
      <c r="AN2644" s="24"/>
      <c r="AO2644" s="24"/>
      <c r="AP2644" s="24"/>
      <c r="AQ2644" s="24"/>
      <c r="AR2644" s="24"/>
      <c r="AS2644" s="208">
        <v>0.41899999999999998</v>
      </c>
      <c r="AT2644" s="208">
        <v>0.80400000000000005</v>
      </c>
      <c r="AU2644" s="208">
        <v>0.59</v>
      </c>
      <c r="AV2644" s="24"/>
      <c r="AW2644" s="24"/>
      <c r="AX2644" s="24"/>
      <c r="AY2644" s="208">
        <v>0.58199999999999996</v>
      </c>
      <c r="AZ2644" s="208">
        <v>0.63500000000000001</v>
      </c>
      <c r="BA2644" s="208">
        <v>1.123</v>
      </c>
      <c r="BB2644" s="21">
        <f t="shared" si="338"/>
        <v>1.123</v>
      </c>
      <c r="BC2644" s="21"/>
      <c r="BD2644" s="22">
        <f t="shared" si="326"/>
        <v>1.5094086021505377</v>
      </c>
      <c r="BE2644" s="21"/>
      <c r="BG2644" s="10"/>
      <c r="BH2644" s="21">
        <f t="shared" si="336"/>
        <v>0</v>
      </c>
      <c r="BI2644" s="22">
        <f t="shared" si="336"/>
        <v>1.1230000000000001E-3</v>
      </c>
      <c r="BJ2644" s="21"/>
      <c r="BK2644" s="21">
        <v>0</v>
      </c>
      <c r="BL2644" s="22">
        <v>3.3690000000000005E-3</v>
      </c>
      <c r="BM2644" s="21"/>
      <c r="BN2644" s="21">
        <f t="shared" si="337"/>
        <v>0</v>
      </c>
      <c r="BO2644" s="22">
        <f t="shared" si="337"/>
        <v>1.3476000000000002E-2</v>
      </c>
      <c r="BP2644" s="21">
        <f t="shared" si="337"/>
        <v>0</v>
      </c>
    </row>
    <row r="2645" spans="1:68" ht="11.1" hidden="1" customHeight="1" outlineLevel="1" collapsed="1" x14ac:dyDescent="0.2">
      <c r="A2645" s="10"/>
      <c r="B2645" s="18"/>
      <c r="C2645" s="18"/>
      <c r="D2645" s="18"/>
      <c r="E2645" s="19" t="s">
        <v>1881</v>
      </c>
      <c r="F2645" s="209">
        <v>2.1629999999999998</v>
      </c>
      <c r="G2645" s="209">
        <v>1.923</v>
      </c>
      <c r="H2645" s="209">
        <v>1.2110000000000001</v>
      </c>
      <c r="I2645" s="20"/>
      <c r="J2645" s="20"/>
      <c r="K2645" s="20"/>
      <c r="L2645" s="20"/>
      <c r="M2645" s="20"/>
      <c r="N2645" s="20"/>
      <c r="O2645" s="20"/>
      <c r="P2645" s="209">
        <v>2.415</v>
      </c>
      <c r="Q2645" s="209">
        <v>0.91100000000000003</v>
      </c>
      <c r="R2645" s="20"/>
      <c r="S2645" s="20"/>
      <c r="T2645" s="20"/>
      <c r="U2645" s="20"/>
      <c r="V2645" s="20"/>
      <c r="W2645" s="20"/>
      <c r="X2645" s="20"/>
      <c r="Y2645" s="20"/>
      <c r="Z2645" s="20"/>
      <c r="AA2645" s="20"/>
      <c r="AB2645" s="20"/>
      <c r="AC2645" s="20"/>
      <c r="AD2645" s="20"/>
      <c r="AE2645" s="20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1">
        <f>BB2646</f>
        <v>11.132999999999999</v>
      </c>
      <c r="BC2645" s="21">
        <v>255</v>
      </c>
      <c r="BD2645" s="22">
        <f t="shared" si="326"/>
        <v>14.963709677419354</v>
      </c>
      <c r="BE2645" s="21">
        <f>BC2645-BD2645</f>
        <v>240.03629032258064</v>
      </c>
      <c r="BF2645" s="2">
        <v>255</v>
      </c>
      <c r="BG2645" s="10">
        <v>5</v>
      </c>
      <c r="BH2645" s="21">
        <f t="shared" si="336"/>
        <v>0.18972</v>
      </c>
      <c r="BI2645" s="22">
        <f t="shared" si="336"/>
        <v>1.1133000000000001E-2</v>
      </c>
      <c r="BJ2645" s="21">
        <f>BH2645-BI2645</f>
        <v>0.178587</v>
      </c>
      <c r="BK2645" s="21">
        <v>8.0351999999999993E-3</v>
      </c>
      <c r="BL2645" s="22">
        <v>7.2449999999999997E-3</v>
      </c>
      <c r="BM2645" s="21">
        <v>7.9019999999999958E-4</v>
      </c>
      <c r="BN2645" s="21">
        <f t="shared" si="337"/>
        <v>3.2140799999999997E-2</v>
      </c>
      <c r="BO2645" s="22">
        <f t="shared" si="337"/>
        <v>2.8979999999999999E-2</v>
      </c>
      <c r="BP2645" s="21">
        <f t="shared" si="337"/>
        <v>3.1607999999999983E-3</v>
      </c>
    </row>
    <row r="2646" spans="1:68" ht="11.1" hidden="1" customHeight="1" outlineLevel="2" x14ac:dyDescent="0.2">
      <c r="A2646" s="10"/>
      <c r="B2646" s="18"/>
      <c r="C2646" s="18"/>
      <c r="D2646" s="18"/>
      <c r="E2646" s="23" t="s">
        <v>2346</v>
      </c>
      <c r="F2646" s="208">
        <v>2.1629999999999998</v>
      </c>
      <c r="G2646" s="208">
        <v>1.923</v>
      </c>
      <c r="H2646" s="208">
        <v>1.2110000000000001</v>
      </c>
      <c r="I2646" s="24"/>
      <c r="J2646" s="24"/>
      <c r="K2646" s="24"/>
      <c r="L2646" s="24"/>
      <c r="M2646" s="24"/>
      <c r="N2646" s="24"/>
      <c r="O2646" s="24"/>
      <c r="P2646" s="208">
        <v>2.415</v>
      </c>
      <c r="Q2646" s="208">
        <v>0.91100000000000003</v>
      </c>
      <c r="R2646" s="24"/>
      <c r="S2646" s="24"/>
      <c r="T2646" s="24"/>
      <c r="U2646" s="24"/>
      <c r="V2646" s="24"/>
      <c r="W2646" s="24"/>
      <c r="X2646" s="24"/>
      <c r="Y2646" s="24"/>
      <c r="Z2646" s="24"/>
      <c r="AA2646" s="24"/>
      <c r="AB2646" s="24"/>
      <c r="AC2646" s="24"/>
      <c r="AD2646" s="24"/>
      <c r="AE2646" s="24"/>
      <c r="AF2646" s="24"/>
      <c r="AG2646" s="24"/>
      <c r="AH2646" s="24"/>
      <c r="AI2646" s="24"/>
      <c r="AJ2646" s="24"/>
      <c r="AK2646" s="24"/>
      <c r="AL2646" s="24"/>
      <c r="AM2646" s="24"/>
      <c r="AN2646" s="24"/>
      <c r="AO2646" s="24"/>
      <c r="AP2646" s="24"/>
      <c r="AQ2646" s="24"/>
      <c r="AR2646" s="24"/>
      <c r="AS2646" s="24"/>
      <c r="AT2646" s="24"/>
      <c r="AU2646" s="24"/>
      <c r="AV2646" s="24"/>
      <c r="AW2646" s="24"/>
      <c r="AX2646" s="24"/>
      <c r="AY2646" s="24"/>
      <c r="AZ2646" s="24"/>
      <c r="BA2646" s="24"/>
      <c r="BB2646" s="21">
        <v>11.132999999999999</v>
      </c>
      <c r="BC2646" s="21"/>
      <c r="BD2646" s="22">
        <f t="shared" si="326"/>
        <v>14.963709677419354</v>
      </c>
      <c r="BE2646" s="21"/>
      <c r="BG2646" s="10"/>
      <c r="BH2646" s="21">
        <f t="shared" si="336"/>
        <v>0</v>
      </c>
      <c r="BI2646" s="22">
        <f t="shared" si="336"/>
        <v>1.1133000000000001E-2</v>
      </c>
      <c r="BJ2646" s="21"/>
      <c r="BK2646" s="21">
        <v>0</v>
      </c>
      <c r="BL2646" s="22">
        <v>7.2449999999999997E-3</v>
      </c>
      <c r="BM2646" s="21"/>
      <c r="BN2646" s="21">
        <f t="shared" si="337"/>
        <v>0</v>
      </c>
      <c r="BO2646" s="22">
        <f t="shared" si="337"/>
        <v>2.8979999999999999E-2</v>
      </c>
      <c r="BP2646" s="21">
        <f t="shared" si="337"/>
        <v>0</v>
      </c>
    </row>
    <row r="2647" spans="1:68" ht="11.1" hidden="1" customHeight="1" outlineLevel="1" collapsed="1" x14ac:dyDescent="0.2">
      <c r="A2647" s="10"/>
      <c r="B2647" s="18"/>
      <c r="C2647" s="18"/>
      <c r="D2647" s="18"/>
      <c r="E2647" s="19" t="s">
        <v>2270</v>
      </c>
      <c r="F2647" s="209">
        <v>2.1629999999999998</v>
      </c>
      <c r="G2647" s="209">
        <v>1.923</v>
      </c>
      <c r="H2647" s="209">
        <v>1.2110000000000001</v>
      </c>
      <c r="I2647" s="20"/>
      <c r="J2647" s="20"/>
      <c r="K2647" s="20"/>
      <c r="L2647" s="20"/>
      <c r="M2647" s="20"/>
      <c r="N2647" s="20"/>
      <c r="O2647" s="20"/>
      <c r="P2647" s="209">
        <v>2.415</v>
      </c>
      <c r="Q2647" s="209">
        <v>0.91100000000000003</v>
      </c>
      <c r="R2647" s="20"/>
      <c r="S2647" s="20"/>
      <c r="T2647" s="20"/>
      <c r="U2647" s="20"/>
      <c r="V2647" s="20"/>
      <c r="W2647" s="20"/>
      <c r="X2647" s="20"/>
      <c r="Y2647" s="20"/>
      <c r="Z2647" s="20"/>
      <c r="AA2647" s="20"/>
      <c r="AB2647" s="20"/>
      <c r="AC2647" s="20"/>
      <c r="AD2647" s="20"/>
      <c r="AE2647" s="20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1">
        <f>BB2648</f>
        <v>13.859</v>
      </c>
      <c r="BC2647" s="21">
        <f>BD2647</f>
        <v>18.627688172043012</v>
      </c>
      <c r="BD2647" s="22">
        <f t="shared" si="326"/>
        <v>18.627688172043012</v>
      </c>
      <c r="BE2647" s="21">
        <f>BC2647-BD2647</f>
        <v>0</v>
      </c>
      <c r="BF2647" s="2">
        <v>15</v>
      </c>
      <c r="BG2647" s="10">
        <v>6</v>
      </c>
      <c r="BH2647" s="21">
        <f t="shared" si="336"/>
        <v>1.3859000000000002E-2</v>
      </c>
      <c r="BI2647" s="22">
        <f t="shared" si="336"/>
        <v>1.3859000000000002E-2</v>
      </c>
      <c r="BJ2647" s="21">
        <f>BH2647-BI2647</f>
        <v>0</v>
      </c>
      <c r="BK2647" s="21">
        <v>8.0351999999999993E-3</v>
      </c>
      <c r="BL2647" s="22">
        <v>7.2449999999999997E-3</v>
      </c>
      <c r="BM2647" s="21">
        <v>7.9019999999999958E-4</v>
      </c>
      <c r="BN2647" s="21">
        <f t="shared" si="337"/>
        <v>3.2140799999999997E-2</v>
      </c>
      <c r="BO2647" s="22">
        <f t="shared" si="337"/>
        <v>2.8979999999999999E-2</v>
      </c>
      <c r="BP2647" s="21">
        <f t="shared" si="337"/>
        <v>3.1607999999999983E-3</v>
      </c>
    </row>
    <row r="2648" spans="1:68" ht="11.1" hidden="1" customHeight="1" outlineLevel="2" x14ac:dyDescent="0.2">
      <c r="A2648" s="10"/>
      <c r="B2648" s="18"/>
      <c r="C2648" s="18"/>
      <c r="D2648" s="18"/>
      <c r="E2648" s="23" t="s">
        <v>2274</v>
      </c>
      <c r="F2648" s="208">
        <v>2.1629999999999998</v>
      </c>
      <c r="G2648" s="208">
        <v>1.923</v>
      </c>
      <c r="H2648" s="208">
        <v>1.2110000000000001</v>
      </c>
      <c r="I2648" s="24"/>
      <c r="J2648" s="24"/>
      <c r="K2648" s="24"/>
      <c r="L2648" s="24"/>
      <c r="M2648" s="24"/>
      <c r="N2648" s="24"/>
      <c r="O2648" s="24"/>
      <c r="P2648" s="208">
        <v>2.415</v>
      </c>
      <c r="Q2648" s="208">
        <v>0.91100000000000003</v>
      </c>
      <c r="R2648" s="24"/>
      <c r="S2648" s="24"/>
      <c r="T2648" s="24"/>
      <c r="U2648" s="24"/>
      <c r="V2648" s="24"/>
      <c r="W2648" s="24"/>
      <c r="X2648" s="24"/>
      <c r="Y2648" s="24"/>
      <c r="Z2648" s="24"/>
      <c r="AA2648" s="24"/>
      <c r="AB2648" s="24"/>
      <c r="AC2648" s="24"/>
      <c r="AD2648" s="24"/>
      <c r="AE2648" s="24"/>
      <c r="AF2648" s="24"/>
      <c r="AG2648" s="24"/>
      <c r="AH2648" s="24"/>
      <c r="AI2648" s="24"/>
      <c r="AJ2648" s="24"/>
      <c r="AK2648" s="24"/>
      <c r="AL2648" s="24"/>
      <c r="AM2648" s="24"/>
      <c r="AN2648" s="24"/>
      <c r="AO2648" s="24"/>
      <c r="AP2648" s="24"/>
      <c r="AQ2648" s="24"/>
      <c r="AR2648" s="24"/>
      <c r="AS2648" s="24"/>
      <c r="AT2648" s="24"/>
      <c r="AU2648" s="24"/>
      <c r="AV2648" s="24"/>
      <c r="AW2648" s="24"/>
      <c r="AX2648" s="24"/>
      <c r="AY2648" s="24"/>
      <c r="AZ2648" s="24"/>
      <c r="BA2648" s="24"/>
      <c r="BB2648" s="21">
        <v>13.859</v>
      </c>
      <c r="BC2648" s="21"/>
      <c r="BD2648" s="22">
        <f t="shared" si="326"/>
        <v>18.627688172043012</v>
      </c>
      <c r="BE2648" s="21"/>
      <c r="BG2648" s="10"/>
      <c r="BH2648" s="21">
        <f t="shared" si="336"/>
        <v>0</v>
      </c>
      <c r="BI2648" s="22">
        <f t="shared" si="336"/>
        <v>1.3859000000000002E-2</v>
      </c>
      <c r="BJ2648" s="21"/>
      <c r="BK2648" s="21">
        <v>0</v>
      </c>
      <c r="BL2648" s="22">
        <v>7.2449999999999997E-3</v>
      </c>
      <c r="BM2648" s="21"/>
      <c r="BN2648" s="21">
        <f t="shared" si="337"/>
        <v>0</v>
      </c>
      <c r="BO2648" s="22">
        <f t="shared" si="337"/>
        <v>2.8979999999999999E-2</v>
      </c>
      <c r="BP2648" s="21">
        <f t="shared" si="337"/>
        <v>0</v>
      </c>
    </row>
    <row r="2649" spans="1:68" ht="11.1" customHeight="1" outlineLevel="1" x14ac:dyDescent="0.2">
      <c r="A2649" s="10"/>
      <c r="B2649" s="18"/>
      <c r="C2649" s="18"/>
      <c r="D2649" s="18"/>
      <c r="E2649" s="19" t="s">
        <v>2347</v>
      </c>
      <c r="F2649" s="209">
        <v>2.1629999999999998</v>
      </c>
      <c r="G2649" s="209">
        <v>1.923</v>
      </c>
      <c r="H2649" s="209">
        <v>1.2110000000000001</v>
      </c>
      <c r="I2649" s="20"/>
      <c r="J2649" s="20"/>
      <c r="K2649" s="20"/>
      <c r="L2649" s="20"/>
      <c r="M2649" s="20"/>
      <c r="N2649" s="20"/>
      <c r="O2649" s="20"/>
      <c r="P2649" s="209">
        <v>2.415</v>
      </c>
      <c r="Q2649" s="209">
        <v>0.91100000000000003</v>
      </c>
      <c r="R2649" s="20"/>
      <c r="S2649" s="20"/>
      <c r="T2649" s="20"/>
      <c r="U2649" s="20"/>
      <c r="V2649" s="20"/>
      <c r="W2649" s="20"/>
      <c r="X2649" s="20"/>
      <c r="Y2649" s="20"/>
      <c r="Z2649" s="20"/>
      <c r="AA2649" s="20"/>
      <c r="AB2649" s="20"/>
      <c r="AC2649" s="20"/>
      <c r="AD2649" s="20"/>
      <c r="AE2649" s="20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1"/>
      <c r="BC2649" s="21">
        <v>23.6</v>
      </c>
      <c r="BD2649" s="22">
        <f>(BB2649/31/24)*1000</f>
        <v>0</v>
      </c>
      <c r="BE2649" s="21">
        <f>BC2649-BD2649</f>
        <v>23.6</v>
      </c>
      <c r="BF2649" s="2">
        <v>15</v>
      </c>
      <c r="BG2649" s="10">
        <v>7</v>
      </c>
      <c r="BH2649" s="28">
        <f>(BC2649*24*31/1000000)</f>
        <v>1.7558400000000002E-2</v>
      </c>
      <c r="BI2649" s="29">
        <v>3.248304E-3</v>
      </c>
      <c r="BJ2649" s="21">
        <f>BH2649-BI2649</f>
        <v>1.4310096000000001E-2</v>
      </c>
      <c r="BK2649" s="21">
        <v>8.0351999999999993E-3</v>
      </c>
      <c r="BL2649" s="22">
        <v>7.2449999999999997E-3</v>
      </c>
      <c r="BM2649" s="21">
        <v>7.9019999999999958E-4</v>
      </c>
      <c r="BN2649" s="21">
        <f t="shared" si="337"/>
        <v>3.2140799999999997E-2</v>
      </c>
      <c r="BO2649" s="22">
        <f t="shared" si="337"/>
        <v>2.8979999999999999E-2</v>
      </c>
      <c r="BP2649" s="21">
        <f t="shared" si="337"/>
        <v>3.1607999999999983E-3</v>
      </c>
    </row>
    <row r="2650" spans="1:68" ht="11.1" customHeight="1" outlineLevel="1" x14ac:dyDescent="0.2">
      <c r="A2650" s="10"/>
      <c r="B2650" s="18"/>
      <c r="C2650" s="18"/>
      <c r="D2650" s="18"/>
      <c r="E2650" s="19" t="s">
        <v>2348</v>
      </c>
      <c r="F2650" s="209">
        <v>2.1629999999999998</v>
      </c>
      <c r="G2650" s="209">
        <v>1.923</v>
      </c>
      <c r="H2650" s="209">
        <v>1.2110000000000001</v>
      </c>
      <c r="I2650" s="20"/>
      <c r="J2650" s="20"/>
      <c r="K2650" s="20"/>
      <c r="L2650" s="20"/>
      <c r="M2650" s="20"/>
      <c r="N2650" s="20"/>
      <c r="O2650" s="20"/>
      <c r="P2650" s="209">
        <v>2.415</v>
      </c>
      <c r="Q2650" s="209">
        <v>0.91100000000000003</v>
      </c>
      <c r="R2650" s="20"/>
      <c r="S2650" s="20"/>
      <c r="T2650" s="20"/>
      <c r="U2650" s="20"/>
      <c r="V2650" s="20"/>
      <c r="W2650" s="20"/>
      <c r="X2650" s="20"/>
      <c r="Y2650" s="20"/>
      <c r="Z2650" s="20"/>
      <c r="AA2650" s="20"/>
      <c r="AB2650" s="20"/>
      <c r="AC2650" s="20"/>
      <c r="AD2650" s="20"/>
      <c r="AE2650" s="20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1"/>
      <c r="BC2650" s="21">
        <v>5</v>
      </c>
      <c r="BD2650" s="22">
        <f>(BB2650/31/24)*1000</f>
        <v>0</v>
      </c>
      <c r="BE2650" s="21">
        <f>BC2650-BD2650</f>
        <v>5</v>
      </c>
      <c r="BF2650" s="2">
        <v>15</v>
      </c>
      <c r="BG2650" s="10">
        <v>7</v>
      </c>
      <c r="BH2650" s="28">
        <f>(BC2650*24*31/1000000)</f>
        <v>3.7200000000000002E-3</v>
      </c>
      <c r="BI2650" s="29">
        <v>6.8820000000000003E-4</v>
      </c>
      <c r="BJ2650" s="21">
        <f>BH2650-BI2650</f>
        <v>3.0318000000000003E-3</v>
      </c>
      <c r="BK2650" s="21">
        <v>8.0351999999999993E-3</v>
      </c>
      <c r="BL2650" s="22">
        <v>7.2449999999999997E-3</v>
      </c>
      <c r="BM2650" s="21">
        <v>7.9019999999999958E-4</v>
      </c>
      <c r="BN2650" s="21">
        <f t="shared" si="337"/>
        <v>3.2140799999999997E-2</v>
      </c>
      <c r="BO2650" s="22">
        <f t="shared" si="337"/>
        <v>2.8979999999999999E-2</v>
      </c>
      <c r="BP2650" s="21">
        <f t="shared" si="337"/>
        <v>3.1607999999999983E-3</v>
      </c>
    </row>
    <row r="2651" spans="1:68" ht="20.25" hidden="1" customHeight="1" x14ac:dyDescent="0.2">
      <c r="A2651" s="10">
        <v>30</v>
      </c>
      <c r="B2651" s="11" t="s">
        <v>2349</v>
      </c>
      <c r="C2651" s="11" t="s">
        <v>2349</v>
      </c>
      <c r="D2651" s="11" t="s">
        <v>2349</v>
      </c>
      <c r="E2651" s="12"/>
      <c r="F2651" s="211">
        <v>186.68899999999999</v>
      </c>
      <c r="G2651" s="211">
        <v>482.51</v>
      </c>
      <c r="H2651" s="211">
        <v>551.82299999999998</v>
      </c>
      <c r="I2651" s="242">
        <v>263.16399999999999</v>
      </c>
      <c r="J2651" s="242"/>
      <c r="K2651" s="211">
        <v>132.03800000000001</v>
      </c>
      <c r="L2651" s="211">
        <v>148.93299999999999</v>
      </c>
      <c r="M2651" s="211">
        <v>42.301000000000002</v>
      </c>
      <c r="N2651" s="211">
        <v>68.938999999999993</v>
      </c>
      <c r="O2651" s="211">
        <v>117.51600000000001</v>
      </c>
      <c r="P2651" s="211">
        <v>256.91000000000003</v>
      </c>
      <c r="Q2651" s="211">
        <v>332.68400000000003</v>
      </c>
      <c r="R2651" s="211">
        <v>461.654</v>
      </c>
      <c r="S2651" s="211">
        <v>586.68399999999997</v>
      </c>
      <c r="T2651" s="211">
        <v>414.58699999999999</v>
      </c>
      <c r="U2651" s="211">
        <v>378.32400000000001</v>
      </c>
      <c r="V2651" s="211">
        <v>230.90899999999999</v>
      </c>
      <c r="W2651" s="211">
        <v>168.917</v>
      </c>
      <c r="X2651" s="211">
        <v>95.090999999999994</v>
      </c>
      <c r="Y2651" s="211">
        <v>42.588000000000001</v>
      </c>
      <c r="Z2651" s="211">
        <v>66.259</v>
      </c>
      <c r="AA2651" s="211">
        <v>33.503999999999998</v>
      </c>
      <c r="AB2651" s="211">
        <v>203.91</v>
      </c>
      <c r="AC2651" s="211">
        <v>331.01</v>
      </c>
      <c r="AD2651" s="211">
        <v>466.31299999999999</v>
      </c>
      <c r="AE2651" s="211">
        <v>502.53399999999999</v>
      </c>
      <c r="AF2651" s="211">
        <v>466.17899999999997</v>
      </c>
      <c r="AG2651" s="211">
        <v>359.97</v>
      </c>
      <c r="AH2651" s="211">
        <v>241.50700000000001</v>
      </c>
      <c r="AI2651" s="211">
        <v>200.58</v>
      </c>
      <c r="AJ2651" s="211">
        <v>84.4</v>
      </c>
      <c r="AK2651" s="211">
        <v>24.096</v>
      </c>
      <c r="AL2651" s="211">
        <v>56.003</v>
      </c>
      <c r="AM2651" s="211">
        <v>120.804</v>
      </c>
      <c r="AN2651" s="211">
        <v>162.233</v>
      </c>
      <c r="AO2651" s="211">
        <v>311.262</v>
      </c>
      <c r="AP2651" s="211">
        <v>472.52100000000002</v>
      </c>
      <c r="AQ2651" s="211">
        <v>478.88900000000001</v>
      </c>
      <c r="AR2651" s="211">
        <v>413.91</v>
      </c>
      <c r="AS2651" s="211">
        <v>350.73099999999999</v>
      </c>
      <c r="AT2651" s="211">
        <v>253.49199999999999</v>
      </c>
      <c r="AU2651" s="211">
        <v>173.82400000000001</v>
      </c>
      <c r="AV2651" s="211">
        <v>108.899</v>
      </c>
      <c r="AW2651" s="211">
        <v>48.661999999999999</v>
      </c>
      <c r="AX2651" s="211">
        <v>66.756</v>
      </c>
      <c r="AY2651" s="211">
        <v>131.24799999999999</v>
      </c>
      <c r="AZ2651" s="211">
        <v>166.977</v>
      </c>
      <c r="BA2651" s="211">
        <v>274.32799999999997</v>
      </c>
      <c r="BB2651" s="14">
        <f>SUM(BB2652:BB2693)/2</f>
        <v>558.42900000000031</v>
      </c>
      <c r="BC2651" s="14">
        <f>SUM(BC2652:BC2693)</f>
        <v>2152.3611290322578</v>
      </c>
      <c r="BD2651" s="15">
        <f t="shared" ref="BD2651:BD2718" si="339">(BB2651/31/24)*1000</f>
        <v>750.57661290322619</v>
      </c>
      <c r="BE2651" s="14">
        <f>SUM(BE2652:BE2693)</f>
        <v>1401.7845161290325</v>
      </c>
      <c r="BG2651" s="43"/>
      <c r="BH2651" s="17">
        <f t="shared" si="336"/>
        <v>1.6013566799999999</v>
      </c>
      <c r="BI2651" s="15">
        <f>(BD2651*24*31/1000000)+BI2694</f>
        <v>0.55842900000000029</v>
      </c>
      <c r="BJ2651" s="14">
        <f>SUM(BJ2652:BJ2690)</f>
        <v>1.0429276799999998</v>
      </c>
      <c r="BK2651" s="17">
        <v>4.3754660399999992</v>
      </c>
      <c r="BL2651" s="15">
        <v>1.8973290000000005</v>
      </c>
      <c r="BM2651" s="14">
        <v>2.4781370399999996</v>
      </c>
      <c r="BN2651" s="17">
        <f t="shared" si="337"/>
        <v>17.501864159999997</v>
      </c>
      <c r="BO2651" s="15">
        <f t="shared" si="337"/>
        <v>7.5893160000000019</v>
      </c>
      <c r="BP2651" s="17">
        <f t="shared" si="337"/>
        <v>9.9125481599999983</v>
      </c>
    </row>
    <row r="2652" spans="1:68" ht="11.1" hidden="1" customHeight="1" outlineLevel="1" collapsed="1" x14ac:dyDescent="0.2">
      <c r="A2652" s="10"/>
      <c r="B2652" s="18"/>
      <c r="C2652" s="18"/>
      <c r="D2652" s="18"/>
      <c r="E2652" s="19" t="s">
        <v>2350</v>
      </c>
      <c r="F2652" s="209">
        <v>8.1989999999999998</v>
      </c>
      <c r="G2652" s="209">
        <v>8.3309999999999995</v>
      </c>
      <c r="H2652" s="209">
        <v>5.5860000000000003</v>
      </c>
      <c r="I2652" s="240">
        <v>4.984</v>
      </c>
      <c r="J2652" s="240"/>
      <c r="K2652" s="209">
        <v>2.452</v>
      </c>
      <c r="L2652" s="209">
        <v>0.75900000000000001</v>
      </c>
      <c r="M2652" s="20"/>
      <c r="N2652" s="20"/>
      <c r="O2652" s="209">
        <v>2.8159999999999998</v>
      </c>
      <c r="P2652" s="209">
        <v>4.8220000000000001</v>
      </c>
      <c r="Q2652" s="209">
        <v>6.9130000000000003</v>
      </c>
      <c r="R2652" s="209">
        <v>8.875</v>
      </c>
      <c r="S2652" s="209">
        <v>9.3130000000000006</v>
      </c>
      <c r="T2652" s="209">
        <v>9.3130000000000006</v>
      </c>
      <c r="U2652" s="209">
        <v>7.8780000000000001</v>
      </c>
      <c r="V2652" s="209">
        <v>4.5599999999999996</v>
      </c>
      <c r="W2652" s="209">
        <v>1.2</v>
      </c>
      <c r="X2652" s="209">
        <v>0.375</v>
      </c>
      <c r="Y2652" s="20"/>
      <c r="Z2652" s="209">
        <v>0.74399999999999999</v>
      </c>
      <c r="AA2652" s="209">
        <v>1.0660000000000001</v>
      </c>
      <c r="AB2652" s="209">
        <v>2.4809999999999999</v>
      </c>
      <c r="AC2652" s="209">
        <v>7.5410000000000004</v>
      </c>
      <c r="AD2652" s="209">
        <v>1.2969999999999999</v>
      </c>
      <c r="AE2652" s="209">
        <v>4.4210000000000003</v>
      </c>
      <c r="AF2652" s="209">
        <v>4.609</v>
      </c>
      <c r="AG2652" s="209">
        <v>2.5099999999999998</v>
      </c>
      <c r="AH2652" s="209">
        <v>1.92</v>
      </c>
      <c r="AI2652" s="209">
        <v>1.5</v>
      </c>
      <c r="AJ2652" s="209">
        <v>0.48399999999999999</v>
      </c>
      <c r="AK2652" s="20"/>
      <c r="AL2652" s="209">
        <v>0.251</v>
      </c>
      <c r="AM2652" s="209">
        <v>0.86499999999999999</v>
      </c>
      <c r="AN2652" s="209">
        <v>1.9</v>
      </c>
      <c r="AO2652" s="209">
        <v>3.1</v>
      </c>
      <c r="AP2652" s="209">
        <v>4.5999999999999996</v>
      </c>
      <c r="AQ2652" s="209">
        <v>4.45</v>
      </c>
      <c r="AR2652" s="209">
        <v>4.4969999999999999</v>
      </c>
      <c r="AS2652" s="209">
        <v>3.0390000000000001</v>
      </c>
      <c r="AT2652" s="209">
        <v>1.8140000000000001</v>
      </c>
      <c r="AU2652" s="209">
        <v>1.1279999999999999</v>
      </c>
      <c r="AV2652" s="209">
        <v>0.23400000000000001</v>
      </c>
      <c r="AW2652" s="209">
        <v>5.8000000000000003E-2</v>
      </c>
      <c r="AX2652" s="20"/>
      <c r="AY2652" s="209">
        <v>1.28</v>
      </c>
      <c r="AZ2652" s="209">
        <v>1.679</v>
      </c>
      <c r="BA2652" s="209">
        <v>4.37</v>
      </c>
      <c r="BB2652" s="21">
        <f>BB2653+BB2654+BB2655</f>
        <v>7.32</v>
      </c>
      <c r="BC2652" s="21">
        <f>BD2652</f>
        <v>9.8387096774193559</v>
      </c>
      <c r="BD2652" s="22">
        <f t="shared" si="339"/>
        <v>9.8387096774193559</v>
      </c>
      <c r="BE2652" s="21">
        <f>BC2652-BD2652</f>
        <v>0</v>
      </c>
      <c r="BF2652" s="2">
        <v>6.06</v>
      </c>
      <c r="BG2652" s="10">
        <v>6</v>
      </c>
      <c r="BH2652" s="21">
        <f t="shared" si="336"/>
        <v>7.320000000000001E-3</v>
      </c>
      <c r="BI2652" s="22">
        <f t="shared" si="336"/>
        <v>7.320000000000001E-3</v>
      </c>
      <c r="BJ2652" s="21">
        <f>BH2652-BI2652</f>
        <v>0</v>
      </c>
      <c r="BK2652" s="21">
        <v>2.1960000000000004E-2</v>
      </c>
      <c r="BL2652" s="22">
        <v>2.1960000000000004E-2</v>
      </c>
      <c r="BM2652" s="21">
        <v>0</v>
      </c>
      <c r="BN2652" s="21">
        <f t="shared" si="337"/>
        <v>8.7840000000000015E-2</v>
      </c>
      <c r="BO2652" s="22">
        <f t="shared" si="337"/>
        <v>8.7840000000000015E-2</v>
      </c>
      <c r="BP2652" s="21">
        <f t="shared" si="337"/>
        <v>0</v>
      </c>
    </row>
    <row r="2653" spans="1:68" ht="11.1" hidden="1" customHeight="1" outlineLevel="2" x14ac:dyDescent="0.2">
      <c r="A2653" s="10"/>
      <c r="B2653" s="18"/>
      <c r="C2653" s="18"/>
      <c r="D2653" s="18"/>
      <c r="E2653" s="23" t="s">
        <v>2351</v>
      </c>
      <c r="F2653" s="208">
        <v>1.9039999999999999</v>
      </c>
      <c r="G2653" s="208">
        <v>1.9470000000000001</v>
      </c>
      <c r="H2653" s="208">
        <v>1.3109999999999999</v>
      </c>
      <c r="I2653" s="239">
        <v>0.96099999999999997</v>
      </c>
      <c r="J2653" s="239"/>
      <c r="K2653" s="208">
        <v>0.48599999999999999</v>
      </c>
      <c r="L2653" s="208">
        <v>0.156</v>
      </c>
      <c r="M2653" s="24"/>
      <c r="N2653" s="24"/>
      <c r="O2653" s="208">
        <v>0.47499999999999998</v>
      </c>
      <c r="P2653" s="208">
        <v>1.1499999999999999</v>
      </c>
      <c r="Q2653" s="208">
        <v>1.5</v>
      </c>
      <c r="R2653" s="208">
        <v>2.25</v>
      </c>
      <c r="S2653" s="208">
        <v>2.4380000000000002</v>
      </c>
      <c r="T2653" s="208">
        <v>2.5</v>
      </c>
      <c r="U2653" s="208">
        <v>2.125</v>
      </c>
      <c r="V2653" s="208">
        <v>1.25</v>
      </c>
      <c r="W2653" s="208">
        <v>0.5</v>
      </c>
      <c r="X2653" s="208">
        <v>0.125</v>
      </c>
      <c r="Y2653" s="24"/>
      <c r="Z2653" s="208">
        <v>0.43099999999999999</v>
      </c>
      <c r="AA2653" s="208">
        <v>0.53300000000000003</v>
      </c>
      <c r="AB2653" s="208">
        <v>1.2130000000000001</v>
      </c>
      <c r="AC2653" s="208">
        <v>2.1259999999999999</v>
      </c>
      <c r="AD2653" s="208">
        <v>1.913</v>
      </c>
      <c r="AE2653" s="208">
        <v>1.9239999999999999</v>
      </c>
      <c r="AF2653" s="208">
        <v>1.946</v>
      </c>
      <c r="AG2653" s="208">
        <v>1.07</v>
      </c>
      <c r="AH2653" s="208">
        <v>0.92</v>
      </c>
      <c r="AI2653" s="208">
        <v>0.75</v>
      </c>
      <c r="AJ2653" s="208">
        <v>0.23400000000000001</v>
      </c>
      <c r="AK2653" s="24"/>
      <c r="AL2653" s="208">
        <v>0.15</v>
      </c>
      <c r="AM2653" s="208">
        <v>0.36599999999999999</v>
      </c>
      <c r="AN2653" s="208">
        <v>0.9</v>
      </c>
      <c r="AO2653" s="208">
        <v>1.5</v>
      </c>
      <c r="AP2653" s="208">
        <v>2.1</v>
      </c>
      <c r="AQ2653" s="208">
        <v>2.0499999999999998</v>
      </c>
      <c r="AR2653" s="208">
        <v>2.1909999999999998</v>
      </c>
      <c r="AS2653" s="208">
        <v>1.4790000000000001</v>
      </c>
      <c r="AT2653" s="208">
        <v>0.88</v>
      </c>
      <c r="AU2653" s="208">
        <v>0.54400000000000004</v>
      </c>
      <c r="AV2653" s="208">
        <v>0.11</v>
      </c>
      <c r="AW2653" s="208">
        <v>2.5999999999999999E-2</v>
      </c>
      <c r="AX2653" s="24"/>
      <c r="AY2653" s="208">
        <v>0.62</v>
      </c>
      <c r="AZ2653" s="208">
        <v>0.65</v>
      </c>
      <c r="BA2653" s="208">
        <v>1.3</v>
      </c>
      <c r="BB2653" s="21">
        <f t="shared" si="338"/>
        <v>2.5</v>
      </c>
      <c r="BC2653" s="21"/>
      <c r="BD2653" s="22">
        <f t="shared" si="339"/>
        <v>3.360215053763441</v>
      </c>
      <c r="BE2653" s="21"/>
      <c r="BG2653" s="10"/>
      <c r="BH2653" s="21">
        <f t="shared" si="336"/>
        <v>0</v>
      </c>
      <c r="BI2653" s="22">
        <f t="shared" si="336"/>
        <v>2.5000000000000005E-3</v>
      </c>
      <c r="BJ2653" s="21"/>
      <c r="BK2653" s="21">
        <v>0</v>
      </c>
      <c r="BL2653" s="22">
        <v>7.5000000000000015E-3</v>
      </c>
      <c r="BM2653" s="21"/>
      <c r="BN2653" s="21">
        <f t="shared" si="337"/>
        <v>0</v>
      </c>
      <c r="BO2653" s="22">
        <f t="shared" si="337"/>
        <v>3.0000000000000006E-2</v>
      </c>
      <c r="BP2653" s="21">
        <f t="shared" si="337"/>
        <v>0</v>
      </c>
    </row>
    <row r="2654" spans="1:68" ht="11.1" hidden="1" customHeight="1" outlineLevel="2" x14ac:dyDescent="0.2">
      <c r="A2654" s="10"/>
      <c r="B2654" s="18"/>
      <c r="C2654" s="18"/>
      <c r="D2654" s="18"/>
      <c r="E2654" s="23" t="s">
        <v>2352</v>
      </c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  <c r="V2654" s="24"/>
      <c r="W2654" s="24"/>
      <c r="X2654" s="24"/>
      <c r="Y2654" s="24"/>
      <c r="Z2654" s="24"/>
      <c r="AA2654" s="24"/>
      <c r="AB2654" s="24"/>
      <c r="AC2654" s="24"/>
      <c r="AD2654" s="24"/>
      <c r="AE2654" s="24"/>
      <c r="AF2654" s="24"/>
      <c r="AG2654" s="24"/>
      <c r="AH2654" s="24"/>
      <c r="AI2654" s="24"/>
      <c r="AJ2654" s="24"/>
      <c r="AK2654" s="24"/>
      <c r="AL2654" s="24"/>
      <c r="AM2654" s="24"/>
      <c r="AN2654" s="24"/>
      <c r="AO2654" s="24"/>
      <c r="AP2654" s="24"/>
      <c r="AQ2654" s="24"/>
      <c r="AR2654" s="24"/>
      <c r="AS2654" s="24"/>
      <c r="AT2654" s="24"/>
      <c r="AU2654" s="24"/>
      <c r="AV2654" s="24"/>
      <c r="AW2654" s="24"/>
      <c r="AX2654" s="24"/>
      <c r="AY2654" s="24"/>
      <c r="AZ2654" s="208">
        <v>0.32900000000000001</v>
      </c>
      <c r="BA2654" s="208">
        <v>1.57</v>
      </c>
      <c r="BB2654" s="21">
        <f t="shared" si="338"/>
        <v>1.57</v>
      </c>
      <c r="BC2654" s="21"/>
      <c r="BD2654" s="22">
        <f t="shared" si="339"/>
        <v>2.1102150537634405</v>
      </c>
      <c r="BE2654" s="21"/>
      <c r="BG2654" s="10"/>
      <c r="BH2654" s="21">
        <f t="shared" si="336"/>
        <v>0</v>
      </c>
      <c r="BI2654" s="22">
        <f t="shared" si="336"/>
        <v>1.5699999999999998E-3</v>
      </c>
      <c r="BJ2654" s="21"/>
      <c r="BK2654" s="21">
        <v>0</v>
      </c>
      <c r="BL2654" s="22">
        <v>4.7099999999999989E-3</v>
      </c>
      <c r="BM2654" s="21"/>
      <c r="BN2654" s="21">
        <f t="shared" si="337"/>
        <v>0</v>
      </c>
      <c r="BO2654" s="22">
        <f t="shared" si="337"/>
        <v>1.8839999999999996E-2</v>
      </c>
      <c r="BP2654" s="21">
        <f t="shared" si="337"/>
        <v>0</v>
      </c>
    </row>
    <row r="2655" spans="1:68" ht="11.1" hidden="1" customHeight="1" outlineLevel="2" x14ac:dyDescent="0.2">
      <c r="A2655" s="10"/>
      <c r="B2655" s="18"/>
      <c r="C2655" s="18"/>
      <c r="D2655" s="18"/>
      <c r="E2655" s="23" t="s">
        <v>2353</v>
      </c>
      <c r="F2655" s="208">
        <v>2.6179999999999999</v>
      </c>
      <c r="G2655" s="208">
        <v>2.5960000000000001</v>
      </c>
      <c r="H2655" s="208">
        <v>1.5960000000000001</v>
      </c>
      <c r="I2655" s="239">
        <v>1.4239999999999999</v>
      </c>
      <c r="J2655" s="239"/>
      <c r="K2655" s="208">
        <v>0.64800000000000002</v>
      </c>
      <c r="L2655" s="208">
        <v>0.20799999999999999</v>
      </c>
      <c r="M2655" s="24"/>
      <c r="N2655" s="24"/>
      <c r="O2655" s="208">
        <v>0.55000000000000004</v>
      </c>
      <c r="P2655" s="208">
        <v>1.4630000000000001</v>
      </c>
      <c r="Q2655" s="208">
        <v>2.4129999999999998</v>
      </c>
      <c r="R2655" s="208">
        <v>2.875</v>
      </c>
      <c r="S2655" s="208">
        <v>3.25</v>
      </c>
      <c r="T2655" s="208">
        <v>3.1880000000000002</v>
      </c>
      <c r="U2655" s="208">
        <v>2.4380000000000002</v>
      </c>
      <c r="V2655" s="208">
        <v>1.375</v>
      </c>
      <c r="W2655" s="208">
        <v>0.7</v>
      </c>
      <c r="X2655" s="208">
        <v>0.25</v>
      </c>
      <c r="Y2655" s="24"/>
      <c r="Z2655" s="208">
        <v>0.313</v>
      </c>
      <c r="AA2655" s="208">
        <v>0.53300000000000003</v>
      </c>
      <c r="AB2655" s="208">
        <v>1.268</v>
      </c>
      <c r="AC2655" s="208">
        <v>2.403</v>
      </c>
      <c r="AD2655" s="208">
        <v>-0.61599999999999999</v>
      </c>
      <c r="AE2655" s="208">
        <v>2.4969999999999999</v>
      </c>
      <c r="AF2655" s="208">
        <v>2.6629999999999998</v>
      </c>
      <c r="AG2655" s="208">
        <v>1.44</v>
      </c>
      <c r="AH2655" s="208">
        <v>1</v>
      </c>
      <c r="AI2655" s="208">
        <v>0.75</v>
      </c>
      <c r="AJ2655" s="208">
        <v>0.25</v>
      </c>
      <c r="AK2655" s="24"/>
      <c r="AL2655" s="208">
        <v>0.10100000000000001</v>
      </c>
      <c r="AM2655" s="208">
        <v>0.499</v>
      </c>
      <c r="AN2655" s="208">
        <v>1</v>
      </c>
      <c r="AO2655" s="208">
        <v>1.6</v>
      </c>
      <c r="AP2655" s="208">
        <v>2.5</v>
      </c>
      <c r="AQ2655" s="208">
        <v>2.4</v>
      </c>
      <c r="AR2655" s="208">
        <v>2.306</v>
      </c>
      <c r="AS2655" s="208">
        <v>1.56</v>
      </c>
      <c r="AT2655" s="208">
        <v>0.93400000000000005</v>
      </c>
      <c r="AU2655" s="208">
        <v>0.58399999999999996</v>
      </c>
      <c r="AV2655" s="208">
        <v>0.124</v>
      </c>
      <c r="AW2655" s="208">
        <v>3.2000000000000001E-2</v>
      </c>
      <c r="AX2655" s="24"/>
      <c r="AY2655" s="208">
        <v>0.66</v>
      </c>
      <c r="AZ2655" s="208">
        <v>0.7</v>
      </c>
      <c r="BA2655" s="208">
        <v>1.5</v>
      </c>
      <c r="BB2655" s="21">
        <f t="shared" si="338"/>
        <v>3.25</v>
      </c>
      <c r="BC2655" s="21"/>
      <c r="BD2655" s="22">
        <f t="shared" si="339"/>
        <v>4.3682795698924739</v>
      </c>
      <c r="BE2655" s="21"/>
      <c r="BG2655" s="10"/>
      <c r="BH2655" s="21">
        <f t="shared" si="336"/>
        <v>0</v>
      </c>
      <c r="BI2655" s="22">
        <f t="shared" si="336"/>
        <v>3.2500000000000003E-3</v>
      </c>
      <c r="BJ2655" s="21"/>
      <c r="BK2655" s="21">
        <v>0</v>
      </c>
      <c r="BL2655" s="22">
        <v>9.7500000000000017E-3</v>
      </c>
      <c r="BM2655" s="21"/>
      <c r="BN2655" s="21">
        <f t="shared" si="337"/>
        <v>0</v>
      </c>
      <c r="BO2655" s="22">
        <f t="shared" si="337"/>
        <v>3.9000000000000007E-2</v>
      </c>
      <c r="BP2655" s="21">
        <f t="shared" si="337"/>
        <v>0</v>
      </c>
    </row>
    <row r="2656" spans="1:68" ht="11.1" customHeight="1" outlineLevel="1" collapsed="1" x14ac:dyDescent="0.2">
      <c r="A2656" s="10"/>
      <c r="B2656" s="18"/>
      <c r="C2656" s="18"/>
      <c r="D2656" s="18"/>
      <c r="E2656" s="19" t="s">
        <v>2354</v>
      </c>
      <c r="F2656" s="20"/>
      <c r="G2656" s="20"/>
      <c r="H2656" s="20"/>
      <c r="I2656" s="20"/>
      <c r="J2656" s="20"/>
      <c r="K2656" s="20"/>
      <c r="L2656" s="20"/>
      <c r="M2656" s="20"/>
      <c r="N2656" s="20"/>
      <c r="O2656" s="20"/>
      <c r="P2656" s="20"/>
      <c r="Q2656" s="20"/>
      <c r="R2656" s="20"/>
      <c r="S2656" s="20"/>
      <c r="T2656" s="20"/>
      <c r="U2656" s="20"/>
      <c r="V2656" s="20"/>
      <c r="W2656" s="20"/>
      <c r="X2656" s="20"/>
      <c r="Y2656" s="20"/>
      <c r="Z2656" s="20"/>
      <c r="AA2656" s="20"/>
      <c r="AB2656" s="20"/>
      <c r="AC2656" s="20"/>
      <c r="AD2656" s="20"/>
      <c r="AE2656" s="20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9">
        <v>0.26300000000000001</v>
      </c>
      <c r="AZ2656" s="209">
        <v>0.35699999999999998</v>
      </c>
      <c r="BA2656" s="209">
        <v>0.8</v>
      </c>
      <c r="BB2656" s="21">
        <f t="shared" si="338"/>
        <v>0.8</v>
      </c>
      <c r="BC2656" s="21">
        <f>BD2656</f>
        <v>1.075268817204301</v>
      </c>
      <c r="BD2656" s="22">
        <f t="shared" si="339"/>
        <v>1.075268817204301</v>
      </c>
      <c r="BE2656" s="21">
        <f>BC2656-BD2656</f>
        <v>0</v>
      </c>
      <c r="BG2656" s="10">
        <v>7</v>
      </c>
      <c r="BH2656" s="21">
        <f t="shared" si="336"/>
        <v>8.0000000000000004E-4</v>
      </c>
      <c r="BI2656" s="22">
        <f t="shared" si="336"/>
        <v>8.0000000000000004E-4</v>
      </c>
      <c r="BJ2656" s="21">
        <f>BH2656-BI2656</f>
        <v>0</v>
      </c>
      <c r="BK2656" s="21">
        <v>2.4000000000000002E-3</v>
      </c>
      <c r="BL2656" s="22">
        <v>2.4000000000000002E-3</v>
      </c>
      <c r="BM2656" s="21">
        <v>0</v>
      </c>
      <c r="BN2656" s="21">
        <f t="shared" si="337"/>
        <v>9.6000000000000009E-3</v>
      </c>
      <c r="BO2656" s="22">
        <f t="shared" si="337"/>
        <v>9.6000000000000009E-3</v>
      </c>
      <c r="BP2656" s="21">
        <f t="shared" si="337"/>
        <v>0</v>
      </c>
    </row>
    <row r="2657" spans="1:68" ht="11.1" hidden="1" customHeight="1" outlineLevel="2" x14ac:dyDescent="0.2">
      <c r="A2657" s="10"/>
      <c r="B2657" s="18"/>
      <c r="C2657" s="18"/>
      <c r="D2657" s="18"/>
      <c r="E2657" s="23" t="s">
        <v>2355</v>
      </c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  <c r="V2657" s="24"/>
      <c r="W2657" s="24"/>
      <c r="X2657" s="24"/>
      <c r="Y2657" s="24"/>
      <c r="Z2657" s="24"/>
      <c r="AA2657" s="24"/>
      <c r="AB2657" s="24"/>
      <c r="AC2657" s="24"/>
      <c r="AD2657" s="24"/>
      <c r="AE2657" s="24"/>
      <c r="AF2657" s="24"/>
      <c r="AG2657" s="24"/>
      <c r="AH2657" s="24"/>
      <c r="AI2657" s="24"/>
      <c r="AJ2657" s="24"/>
      <c r="AK2657" s="24"/>
      <c r="AL2657" s="24"/>
      <c r="AM2657" s="24"/>
      <c r="AN2657" s="24"/>
      <c r="AO2657" s="24"/>
      <c r="AP2657" s="24"/>
      <c r="AQ2657" s="24"/>
      <c r="AR2657" s="24"/>
      <c r="AS2657" s="24"/>
      <c r="AT2657" s="24"/>
      <c r="AU2657" s="24"/>
      <c r="AV2657" s="24"/>
      <c r="AW2657" s="24"/>
      <c r="AX2657" s="24"/>
      <c r="AY2657" s="208">
        <v>0.26300000000000001</v>
      </c>
      <c r="AZ2657" s="208">
        <v>0.35699999999999998</v>
      </c>
      <c r="BA2657" s="208">
        <v>0.8</v>
      </c>
      <c r="BB2657" s="21">
        <f t="shared" si="338"/>
        <v>0.8</v>
      </c>
      <c r="BC2657" s="21"/>
      <c r="BD2657" s="22">
        <f t="shared" si="339"/>
        <v>1.075268817204301</v>
      </c>
      <c r="BE2657" s="21"/>
      <c r="BG2657" s="10"/>
      <c r="BH2657" s="21">
        <f t="shared" si="336"/>
        <v>0</v>
      </c>
      <c r="BI2657" s="22">
        <f t="shared" si="336"/>
        <v>8.0000000000000004E-4</v>
      </c>
      <c r="BJ2657" s="21"/>
      <c r="BK2657" s="21">
        <v>0</v>
      </c>
      <c r="BL2657" s="22">
        <v>2.4000000000000002E-3</v>
      </c>
      <c r="BM2657" s="21"/>
      <c r="BN2657" s="21">
        <f t="shared" si="337"/>
        <v>0</v>
      </c>
      <c r="BO2657" s="22">
        <f t="shared" si="337"/>
        <v>9.6000000000000009E-3</v>
      </c>
      <c r="BP2657" s="21">
        <f t="shared" si="337"/>
        <v>0</v>
      </c>
    </row>
    <row r="2658" spans="1:68" ht="11.1" hidden="1" customHeight="1" outlineLevel="1" collapsed="1" x14ac:dyDescent="0.2">
      <c r="A2658" s="10"/>
      <c r="B2658" s="18"/>
      <c r="C2658" s="18"/>
      <c r="D2658" s="18"/>
      <c r="E2658" s="19" t="s">
        <v>142</v>
      </c>
      <c r="F2658" s="20"/>
      <c r="G2658" s="20"/>
      <c r="H2658" s="20"/>
      <c r="I2658" s="20"/>
      <c r="J2658" s="20"/>
      <c r="K2658" s="20"/>
      <c r="L2658" s="20"/>
      <c r="M2658" s="20"/>
      <c r="N2658" s="20"/>
      <c r="O2658" s="20"/>
      <c r="P2658" s="20"/>
      <c r="Q2658" s="20"/>
      <c r="R2658" s="20"/>
      <c r="S2658" s="20"/>
      <c r="T2658" s="20"/>
      <c r="U2658" s="20"/>
      <c r="V2658" s="20"/>
      <c r="W2658" s="20"/>
      <c r="X2658" s="209">
        <v>2.6880000000000002</v>
      </c>
      <c r="Y2658" s="20"/>
      <c r="Z2658" s="20"/>
      <c r="AA2658" s="20"/>
      <c r="AB2658" s="209">
        <v>1.454</v>
      </c>
      <c r="AC2658" s="209">
        <v>3.012</v>
      </c>
      <c r="AD2658" s="209">
        <v>2.8250000000000002</v>
      </c>
      <c r="AE2658" s="209">
        <v>3.0430000000000001</v>
      </c>
      <c r="AF2658" s="209">
        <v>3.157</v>
      </c>
      <c r="AG2658" s="209">
        <v>1.9</v>
      </c>
      <c r="AH2658" s="209">
        <v>1.67</v>
      </c>
      <c r="AI2658" s="209">
        <v>1.25</v>
      </c>
      <c r="AJ2658" s="209">
        <v>0.36</v>
      </c>
      <c r="AK2658" s="20"/>
      <c r="AL2658" s="20"/>
      <c r="AM2658" s="209">
        <v>1.22</v>
      </c>
      <c r="AN2658" s="209">
        <v>1.41</v>
      </c>
      <c r="AO2658" s="209">
        <v>2.4900000000000002</v>
      </c>
      <c r="AP2658" s="209">
        <v>3.32</v>
      </c>
      <c r="AQ2658" s="209">
        <v>3.12</v>
      </c>
      <c r="AR2658" s="20"/>
      <c r="AS2658" s="209">
        <v>2.323</v>
      </c>
      <c r="AT2658" s="209">
        <v>1.68</v>
      </c>
      <c r="AU2658" s="209">
        <v>1.0409999999999999</v>
      </c>
      <c r="AV2658" s="209">
        <v>0.23100000000000001</v>
      </c>
      <c r="AW2658" s="209">
        <v>0.128</v>
      </c>
      <c r="AX2658" s="20"/>
      <c r="AY2658" s="209">
        <v>1.06</v>
      </c>
      <c r="AZ2658" s="209">
        <v>1</v>
      </c>
      <c r="BA2658" s="209">
        <v>2.2000000000000002</v>
      </c>
      <c r="BB2658" s="21">
        <f t="shared" si="338"/>
        <v>3.32</v>
      </c>
      <c r="BC2658" s="21">
        <f>BF2658</f>
        <v>10.8</v>
      </c>
      <c r="BD2658" s="22">
        <f t="shared" si="339"/>
        <v>4.4623655913978491</v>
      </c>
      <c r="BE2658" s="21">
        <f>BC2658-BD2658</f>
        <v>6.3376344086021517</v>
      </c>
      <c r="BF2658" s="2">
        <v>10.8</v>
      </c>
      <c r="BG2658" s="10">
        <v>6</v>
      </c>
      <c r="BH2658" s="21">
        <f t="shared" si="336"/>
        <v>8.035200000000001E-3</v>
      </c>
      <c r="BI2658" s="22">
        <f t="shared" si="336"/>
        <v>3.32E-3</v>
      </c>
      <c r="BJ2658" s="21">
        <f>BH2658-BI2658</f>
        <v>4.715200000000001E-3</v>
      </c>
      <c r="BK2658" s="21">
        <v>2.4105600000000005E-2</v>
      </c>
      <c r="BL2658" s="22">
        <v>9.9600000000000001E-3</v>
      </c>
      <c r="BM2658" s="21">
        <v>1.4145600000000005E-2</v>
      </c>
      <c r="BN2658" s="21">
        <f t="shared" si="337"/>
        <v>9.6422400000000019E-2</v>
      </c>
      <c r="BO2658" s="22">
        <f t="shared" si="337"/>
        <v>3.984E-2</v>
      </c>
      <c r="BP2658" s="21">
        <f t="shared" si="337"/>
        <v>5.6582400000000019E-2</v>
      </c>
    </row>
    <row r="2659" spans="1:68" ht="11.1" hidden="1" customHeight="1" outlineLevel="2" x14ac:dyDescent="0.2">
      <c r="A2659" s="10"/>
      <c r="B2659" s="18"/>
      <c r="C2659" s="18"/>
      <c r="D2659" s="18"/>
      <c r="E2659" s="23" t="s">
        <v>2356</v>
      </c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  <c r="V2659" s="24"/>
      <c r="W2659" s="24"/>
      <c r="X2659" s="208">
        <v>2.6880000000000002</v>
      </c>
      <c r="Y2659" s="24"/>
      <c r="Z2659" s="24"/>
      <c r="AA2659" s="24"/>
      <c r="AB2659" s="208">
        <v>1.454</v>
      </c>
      <c r="AC2659" s="208">
        <v>3.012</v>
      </c>
      <c r="AD2659" s="208">
        <v>2.8250000000000002</v>
      </c>
      <c r="AE2659" s="208">
        <v>3.0430000000000001</v>
      </c>
      <c r="AF2659" s="208">
        <v>3.157</v>
      </c>
      <c r="AG2659" s="208">
        <v>1.9</v>
      </c>
      <c r="AH2659" s="208">
        <v>1.67</v>
      </c>
      <c r="AI2659" s="208">
        <v>1.25</v>
      </c>
      <c r="AJ2659" s="208">
        <v>0.36</v>
      </c>
      <c r="AK2659" s="24"/>
      <c r="AL2659" s="24"/>
      <c r="AM2659" s="208">
        <v>1.22</v>
      </c>
      <c r="AN2659" s="208">
        <v>1.41</v>
      </c>
      <c r="AO2659" s="208">
        <v>2.4900000000000002</v>
      </c>
      <c r="AP2659" s="208">
        <v>3.32</v>
      </c>
      <c r="AQ2659" s="208">
        <v>3.12</v>
      </c>
      <c r="AR2659" s="24"/>
      <c r="AS2659" s="208">
        <v>2.323</v>
      </c>
      <c r="AT2659" s="208">
        <v>1.68</v>
      </c>
      <c r="AU2659" s="208">
        <v>1.0409999999999999</v>
      </c>
      <c r="AV2659" s="208">
        <v>0.23100000000000001</v>
      </c>
      <c r="AW2659" s="208">
        <v>0.128</v>
      </c>
      <c r="AX2659" s="24"/>
      <c r="AY2659" s="208">
        <v>1.06</v>
      </c>
      <c r="AZ2659" s="208">
        <v>1</v>
      </c>
      <c r="BA2659" s="208">
        <v>2.2000000000000002</v>
      </c>
      <c r="BB2659" s="21">
        <f t="shared" si="338"/>
        <v>3.32</v>
      </c>
      <c r="BC2659" s="21"/>
      <c r="BD2659" s="22">
        <f t="shared" si="339"/>
        <v>4.4623655913978491</v>
      </c>
      <c r="BE2659" s="21"/>
      <c r="BG2659" s="10"/>
      <c r="BH2659" s="21">
        <f t="shared" si="336"/>
        <v>0</v>
      </c>
      <c r="BI2659" s="22">
        <f t="shared" si="336"/>
        <v>3.32E-3</v>
      </c>
      <c r="BJ2659" s="21"/>
      <c r="BK2659" s="21">
        <v>0</v>
      </c>
      <c r="BL2659" s="22">
        <v>9.9600000000000001E-3</v>
      </c>
      <c r="BM2659" s="21"/>
      <c r="BN2659" s="21">
        <f t="shared" si="337"/>
        <v>0</v>
      </c>
      <c r="BO2659" s="22">
        <f t="shared" si="337"/>
        <v>3.984E-2</v>
      </c>
      <c r="BP2659" s="21">
        <f t="shared" si="337"/>
        <v>0</v>
      </c>
    </row>
    <row r="2660" spans="1:68" ht="11.1" hidden="1" customHeight="1" outlineLevel="1" collapsed="1" x14ac:dyDescent="0.2">
      <c r="A2660" s="10"/>
      <c r="B2660" s="18"/>
      <c r="C2660" s="18"/>
      <c r="D2660" s="18"/>
      <c r="E2660" s="19" t="s">
        <v>2357</v>
      </c>
      <c r="F2660" s="209">
        <v>7.83</v>
      </c>
      <c r="G2660" s="209">
        <v>8.6850000000000005</v>
      </c>
      <c r="H2660" s="209">
        <v>5.6120000000000001</v>
      </c>
      <c r="I2660" s="240">
        <v>4.4050000000000002</v>
      </c>
      <c r="J2660" s="240"/>
      <c r="K2660" s="209">
        <v>1.7470000000000001</v>
      </c>
      <c r="L2660" s="20"/>
      <c r="M2660" s="20"/>
      <c r="N2660" s="20"/>
      <c r="O2660" s="209">
        <v>1.5840000000000001</v>
      </c>
      <c r="P2660" s="209">
        <v>5.0659999999999998</v>
      </c>
      <c r="Q2660" s="209">
        <v>6.8250000000000002</v>
      </c>
      <c r="R2660" s="209">
        <v>8.625</v>
      </c>
      <c r="S2660" s="209">
        <v>10</v>
      </c>
      <c r="T2660" s="209">
        <v>9.75</v>
      </c>
      <c r="U2660" s="209">
        <v>8.8130000000000006</v>
      </c>
      <c r="V2660" s="209">
        <v>4</v>
      </c>
      <c r="W2660" s="209">
        <v>2.278</v>
      </c>
      <c r="X2660" s="209">
        <v>0.40600000000000003</v>
      </c>
      <c r="Y2660" s="20"/>
      <c r="Z2660" s="20"/>
      <c r="AA2660" s="209">
        <v>0.69499999999999995</v>
      </c>
      <c r="AB2660" s="209">
        <v>4.5110000000000001</v>
      </c>
      <c r="AC2660" s="209">
        <v>9.9830000000000005</v>
      </c>
      <c r="AD2660" s="209">
        <v>3.7989999999999999</v>
      </c>
      <c r="AE2660" s="209">
        <v>8.2899999999999991</v>
      </c>
      <c r="AF2660" s="209">
        <v>7.3959999999999999</v>
      </c>
      <c r="AG2660" s="209">
        <v>4.3739999999999997</v>
      </c>
      <c r="AH2660" s="209">
        <v>2.64</v>
      </c>
      <c r="AI2660" s="209">
        <v>2.38</v>
      </c>
      <c r="AJ2660" s="209">
        <v>1.036</v>
      </c>
      <c r="AK2660" s="20"/>
      <c r="AL2660" s="20"/>
      <c r="AM2660" s="20"/>
      <c r="AN2660" s="209">
        <v>3.4340000000000002</v>
      </c>
      <c r="AO2660" s="209">
        <v>7.5</v>
      </c>
      <c r="AP2660" s="209">
        <v>8.25</v>
      </c>
      <c r="AQ2660" s="209">
        <v>7.6</v>
      </c>
      <c r="AR2660" s="209">
        <v>9.0150000000000006</v>
      </c>
      <c r="AS2660" s="209">
        <v>6.2850000000000001</v>
      </c>
      <c r="AT2660" s="209">
        <v>3.8</v>
      </c>
      <c r="AU2660" s="209">
        <v>2.5369999999999999</v>
      </c>
      <c r="AV2660" s="209">
        <v>0.69399999999999995</v>
      </c>
      <c r="AW2660" s="20"/>
      <c r="AX2660" s="20"/>
      <c r="AY2660" s="209">
        <v>1.369</v>
      </c>
      <c r="AZ2660" s="209">
        <v>2.8</v>
      </c>
      <c r="BA2660" s="209">
        <v>6.4</v>
      </c>
      <c r="BB2660" s="21">
        <f t="shared" si="338"/>
        <v>10</v>
      </c>
      <c r="BC2660" s="21">
        <f>BF2660</f>
        <v>17</v>
      </c>
      <c r="BD2660" s="22">
        <f t="shared" si="339"/>
        <v>13.440860215053764</v>
      </c>
      <c r="BE2660" s="21">
        <f>BC2660-BD2660</f>
        <v>3.5591397849462361</v>
      </c>
      <c r="BF2660" s="2">
        <v>17</v>
      </c>
      <c r="BG2660" s="10">
        <v>6</v>
      </c>
      <c r="BH2660" s="21">
        <f t="shared" si="336"/>
        <v>1.2648E-2</v>
      </c>
      <c r="BI2660" s="22">
        <f t="shared" si="336"/>
        <v>1.0000000000000002E-2</v>
      </c>
      <c r="BJ2660" s="21">
        <f>BH2660-BI2660</f>
        <v>2.6479999999999976E-3</v>
      </c>
      <c r="BK2660" s="21">
        <v>3.7943999999999999E-2</v>
      </c>
      <c r="BL2660" s="22">
        <v>3.0000000000000006E-2</v>
      </c>
      <c r="BM2660" s="21">
        <v>7.9439999999999927E-3</v>
      </c>
      <c r="BN2660" s="21">
        <f t="shared" si="337"/>
        <v>0.15177599999999999</v>
      </c>
      <c r="BO2660" s="22">
        <f t="shared" si="337"/>
        <v>0.12000000000000002</v>
      </c>
      <c r="BP2660" s="21">
        <f t="shared" si="337"/>
        <v>3.1775999999999971E-2</v>
      </c>
    </row>
    <row r="2661" spans="1:68" ht="11.1" hidden="1" customHeight="1" outlineLevel="2" x14ac:dyDescent="0.2">
      <c r="A2661" s="10"/>
      <c r="B2661" s="18"/>
      <c r="C2661" s="18"/>
      <c r="D2661" s="18"/>
      <c r="E2661" s="23" t="s">
        <v>2358</v>
      </c>
      <c r="F2661" s="208">
        <v>7.83</v>
      </c>
      <c r="G2661" s="208">
        <v>8.6850000000000005</v>
      </c>
      <c r="H2661" s="208">
        <v>5.6120000000000001</v>
      </c>
      <c r="I2661" s="239">
        <v>4.4050000000000002</v>
      </c>
      <c r="J2661" s="239"/>
      <c r="K2661" s="208">
        <v>1.7470000000000001</v>
      </c>
      <c r="L2661" s="24"/>
      <c r="M2661" s="24"/>
      <c r="N2661" s="24"/>
      <c r="O2661" s="208">
        <v>1.5840000000000001</v>
      </c>
      <c r="P2661" s="208">
        <v>5.0659999999999998</v>
      </c>
      <c r="Q2661" s="208">
        <v>6.8250000000000002</v>
      </c>
      <c r="R2661" s="208">
        <v>8.625</v>
      </c>
      <c r="S2661" s="208">
        <v>10</v>
      </c>
      <c r="T2661" s="208">
        <v>9.75</v>
      </c>
      <c r="U2661" s="208">
        <v>8.8130000000000006</v>
      </c>
      <c r="V2661" s="208">
        <v>4</v>
      </c>
      <c r="W2661" s="208">
        <v>2.278</v>
      </c>
      <c r="X2661" s="208">
        <v>0.40600000000000003</v>
      </c>
      <c r="Y2661" s="24"/>
      <c r="Z2661" s="24"/>
      <c r="AA2661" s="208">
        <v>0.69499999999999995</v>
      </c>
      <c r="AB2661" s="208">
        <v>4.5110000000000001</v>
      </c>
      <c r="AC2661" s="208">
        <v>9.9830000000000005</v>
      </c>
      <c r="AD2661" s="208">
        <v>3.7989999999999999</v>
      </c>
      <c r="AE2661" s="208">
        <v>8.2899999999999991</v>
      </c>
      <c r="AF2661" s="208">
        <v>7.3959999999999999</v>
      </c>
      <c r="AG2661" s="208">
        <v>4.3739999999999997</v>
      </c>
      <c r="AH2661" s="208">
        <v>2.64</v>
      </c>
      <c r="AI2661" s="208">
        <v>2.38</v>
      </c>
      <c r="AJ2661" s="208">
        <v>1.036</v>
      </c>
      <c r="AK2661" s="24"/>
      <c r="AL2661" s="24"/>
      <c r="AM2661" s="24"/>
      <c r="AN2661" s="208">
        <v>3.4340000000000002</v>
      </c>
      <c r="AO2661" s="208">
        <v>7.5</v>
      </c>
      <c r="AP2661" s="208">
        <v>8.25</v>
      </c>
      <c r="AQ2661" s="208">
        <v>7.6</v>
      </c>
      <c r="AR2661" s="208">
        <v>9.0150000000000006</v>
      </c>
      <c r="AS2661" s="208">
        <v>6.2850000000000001</v>
      </c>
      <c r="AT2661" s="208">
        <v>3.8</v>
      </c>
      <c r="AU2661" s="208">
        <v>2.5369999999999999</v>
      </c>
      <c r="AV2661" s="208">
        <v>0.69399999999999995</v>
      </c>
      <c r="AW2661" s="24"/>
      <c r="AX2661" s="24"/>
      <c r="AY2661" s="208">
        <v>1.369</v>
      </c>
      <c r="AZ2661" s="208">
        <v>2.8</v>
      </c>
      <c r="BA2661" s="208">
        <v>6.4</v>
      </c>
      <c r="BB2661" s="21">
        <f t="shared" si="338"/>
        <v>10</v>
      </c>
      <c r="BC2661" s="21"/>
      <c r="BD2661" s="22">
        <f t="shared" si="339"/>
        <v>13.440860215053764</v>
      </c>
      <c r="BE2661" s="21"/>
      <c r="BG2661" s="10"/>
      <c r="BH2661" s="21">
        <f t="shared" si="336"/>
        <v>0</v>
      </c>
      <c r="BI2661" s="22">
        <f t="shared" si="336"/>
        <v>1.0000000000000002E-2</v>
      </c>
      <c r="BJ2661" s="21"/>
      <c r="BK2661" s="21">
        <v>0</v>
      </c>
      <c r="BL2661" s="22">
        <v>3.0000000000000006E-2</v>
      </c>
      <c r="BM2661" s="21"/>
      <c r="BN2661" s="21">
        <f t="shared" si="337"/>
        <v>0</v>
      </c>
      <c r="BO2661" s="22">
        <f t="shared" si="337"/>
        <v>0.12000000000000002</v>
      </c>
      <c r="BP2661" s="21">
        <f t="shared" si="337"/>
        <v>0</v>
      </c>
    </row>
    <row r="2662" spans="1:68" ht="11.1" customHeight="1" outlineLevel="1" collapsed="1" x14ac:dyDescent="0.2">
      <c r="A2662" s="10"/>
      <c r="B2662" s="18"/>
      <c r="C2662" s="18"/>
      <c r="D2662" s="18"/>
      <c r="E2662" s="19" t="s">
        <v>2359</v>
      </c>
      <c r="F2662" s="20"/>
      <c r="G2662" s="209">
        <v>0.17699999999999999</v>
      </c>
      <c r="H2662" s="209">
        <v>0.114</v>
      </c>
      <c r="I2662" s="240">
        <v>0.09</v>
      </c>
      <c r="J2662" s="240"/>
      <c r="K2662" s="209">
        <v>6.5000000000000002E-2</v>
      </c>
      <c r="L2662" s="20"/>
      <c r="M2662" s="20"/>
      <c r="N2662" s="20"/>
      <c r="O2662" s="209">
        <v>7.4999999999999997E-2</v>
      </c>
      <c r="P2662" s="20"/>
      <c r="Q2662" s="209">
        <v>0.2</v>
      </c>
      <c r="R2662" s="209">
        <v>0.125</v>
      </c>
      <c r="S2662" s="209">
        <v>7.4999999999999997E-2</v>
      </c>
      <c r="T2662" s="209">
        <v>0.1</v>
      </c>
      <c r="U2662" s="209">
        <v>0.125</v>
      </c>
      <c r="V2662" s="209">
        <v>0.125</v>
      </c>
      <c r="W2662" s="209">
        <v>0.1</v>
      </c>
      <c r="X2662" s="20"/>
      <c r="Y2662" s="20"/>
      <c r="Z2662" s="20"/>
      <c r="AA2662" s="209">
        <v>7.3999999999999996E-2</v>
      </c>
      <c r="AB2662" s="209">
        <v>0.109</v>
      </c>
      <c r="AC2662" s="209">
        <v>0.115</v>
      </c>
      <c r="AD2662" s="209">
        <v>0.10299999999999999</v>
      </c>
      <c r="AE2662" s="209">
        <v>5.5E-2</v>
      </c>
      <c r="AF2662" s="209">
        <v>0.04</v>
      </c>
      <c r="AG2662" s="209">
        <v>6.8000000000000005E-2</v>
      </c>
      <c r="AH2662" s="209">
        <v>6.3E-2</v>
      </c>
      <c r="AI2662" s="209">
        <v>8.8999999999999996E-2</v>
      </c>
      <c r="AJ2662" s="20"/>
      <c r="AK2662" s="20"/>
      <c r="AL2662" s="209">
        <v>2.5999999999999999E-2</v>
      </c>
      <c r="AM2662" s="209">
        <v>5.8000000000000003E-2</v>
      </c>
      <c r="AN2662" s="209">
        <v>8.1000000000000003E-2</v>
      </c>
      <c r="AO2662" s="209">
        <v>0.09</v>
      </c>
      <c r="AP2662" s="209">
        <v>0.11</v>
      </c>
      <c r="AQ2662" s="209">
        <v>7.0000000000000007E-2</v>
      </c>
      <c r="AR2662" s="209">
        <v>0.09</v>
      </c>
      <c r="AS2662" s="209">
        <v>8.2000000000000003E-2</v>
      </c>
      <c r="AT2662" s="209">
        <v>8.7999999999999995E-2</v>
      </c>
      <c r="AU2662" s="209">
        <v>0.06</v>
      </c>
      <c r="AV2662" s="209">
        <v>3.1E-2</v>
      </c>
      <c r="AW2662" s="20"/>
      <c r="AX2662" s="20"/>
      <c r="AY2662" s="209">
        <v>7.9000000000000001E-2</v>
      </c>
      <c r="AZ2662" s="209">
        <v>0.09</v>
      </c>
      <c r="BA2662" s="209">
        <v>7.0000000000000007E-2</v>
      </c>
      <c r="BB2662" s="21">
        <f t="shared" si="338"/>
        <v>0.2</v>
      </c>
      <c r="BC2662" s="21">
        <f>BF2662</f>
        <v>2.4</v>
      </c>
      <c r="BD2662" s="22">
        <f t="shared" si="339"/>
        <v>0.26881720430107525</v>
      </c>
      <c r="BE2662" s="21">
        <f>BC2662-BD2662</f>
        <v>2.1311827956989244</v>
      </c>
      <c r="BF2662" s="2">
        <v>2.4</v>
      </c>
      <c r="BG2662" s="10">
        <v>7</v>
      </c>
      <c r="BH2662" s="21">
        <f t="shared" si="336"/>
        <v>1.7855999999999998E-3</v>
      </c>
      <c r="BI2662" s="22">
        <f t="shared" si="336"/>
        <v>2.0000000000000001E-4</v>
      </c>
      <c r="BJ2662" s="21">
        <f>BH2662-BI2662</f>
        <v>1.5855999999999997E-3</v>
      </c>
      <c r="BK2662" s="21">
        <v>5.3567999999999992E-3</v>
      </c>
      <c r="BL2662" s="22">
        <v>6.0000000000000006E-4</v>
      </c>
      <c r="BM2662" s="21">
        <v>4.7567999999999994E-3</v>
      </c>
      <c r="BN2662" s="21">
        <f t="shared" si="337"/>
        <v>2.1427199999999997E-2</v>
      </c>
      <c r="BO2662" s="22">
        <f t="shared" si="337"/>
        <v>2.4000000000000002E-3</v>
      </c>
      <c r="BP2662" s="21">
        <f t="shared" si="337"/>
        <v>1.9027199999999998E-2</v>
      </c>
    </row>
    <row r="2663" spans="1:68" ht="11.1" hidden="1" customHeight="1" outlineLevel="2" x14ac:dyDescent="0.2">
      <c r="A2663" s="10"/>
      <c r="B2663" s="18"/>
      <c r="C2663" s="18"/>
      <c r="D2663" s="18"/>
      <c r="E2663" s="23" t="s">
        <v>2360</v>
      </c>
      <c r="F2663" s="24"/>
      <c r="G2663" s="208">
        <v>0.17699999999999999</v>
      </c>
      <c r="H2663" s="208">
        <v>0.114</v>
      </c>
      <c r="I2663" s="239">
        <v>0.09</v>
      </c>
      <c r="J2663" s="239"/>
      <c r="K2663" s="208">
        <v>6.5000000000000002E-2</v>
      </c>
      <c r="L2663" s="24"/>
      <c r="M2663" s="24"/>
      <c r="N2663" s="24"/>
      <c r="O2663" s="208">
        <v>7.4999999999999997E-2</v>
      </c>
      <c r="P2663" s="24"/>
      <c r="Q2663" s="208">
        <v>0.2</v>
      </c>
      <c r="R2663" s="208">
        <v>0.125</v>
      </c>
      <c r="S2663" s="208">
        <v>7.4999999999999997E-2</v>
      </c>
      <c r="T2663" s="208">
        <v>0.1</v>
      </c>
      <c r="U2663" s="208">
        <v>0.125</v>
      </c>
      <c r="V2663" s="208">
        <v>0.125</v>
      </c>
      <c r="W2663" s="208">
        <v>0.1</v>
      </c>
      <c r="X2663" s="24"/>
      <c r="Y2663" s="24"/>
      <c r="Z2663" s="24"/>
      <c r="AA2663" s="208">
        <v>7.3999999999999996E-2</v>
      </c>
      <c r="AB2663" s="208">
        <v>0.109</v>
      </c>
      <c r="AC2663" s="208">
        <v>0.115</v>
      </c>
      <c r="AD2663" s="208">
        <v>0.10299999999999999</v>
      </c>
      <c r="AE2663" s="208">
        <v>5.5E-2</v>
      </c>
      <c r="AF2663" s="208">
        <v>0.04</v>
      </c>
      <c r="AG2663" s="208">
        <v>6.8000000000000005E-2</v>
      </c>
      <c r="AH2663" s="208">
        <v>6.3E-2</v>
      </c>
      <c r="AI2663" s="208">
        <v>8.8999999999999996E-2</v>
      </c>
      <c r="AJ2663" s="24"/>
      <c r="AK2663" s="24"/>
      <c r="AL2663" s="208">
        <v>2.5999999999999999E-2</v>
      </c>
      <c r="AM2663" s="208">
        <v>5.8000000000000003E-2</v>
      </c>
      <c r="AN2663" s="208">
        <v>8.1000000000000003E-2</v>
      </c>
      <c r="AO2663" s="208">
        <v>0.09</v>
      </c>
      <c r="AP2663" s="208">
        <v>0.11</v>
      </c>
      <c r="AQ2663" s="208">
        <v>7.0000000000000007E-2</v>
      </c>
      <c r="AR2663" s="208">
        <v>0.09</v>
      </c>
      <c r="AS2663" s="208">
        <v>8.2000000000000003E-2</v>
      </c>
      <c r="AT2663" s="208">
        <v>8.7999999999999995E-2</v>
      </c>
      <c r="AU2663" s="208">
        <v>0.06</v>
      </c>
      <c r="AV2663" s="208">
        <v>3.1E-2</v>
      </c>
      <c r="AW2663" s="24"/>
      <c r="AX2663" s="24"/>
      <c r="AY2663" s="208">
        <v>7.9000000000000001E-2</v>
      </c>
      <c r="AZ2663" s="208">
        <v>0.09</v>
      </c>
      <c r="BA2663" s="208">
        <v>7.0000000000000007E-2</v>
      </c>
      <c r="BB2663" s="21">
        <f t="shared" si="338"/>
        <v>0.2</v>
      </c>
      <c r="BC2663" s="21"/>
      <c r="BD2663" s="22">
        <f t="shared" si="339"/>
        <v>0.26881720430107525</v>
      </c>
      <c r="BE2663" s="21"/>
      <c r="BG2663" s="10"/>
      <c r="BH2663" s="21">
        <f t="shared" si="336"/>
        <v>0</v>
      </c>
      <c r="BI2663" s="22">
        <f t="shared" si="336"/>
        <v>2.0000000000000001E-4</v>
      </c>
      <c r="BJ2663" s="21"/>
      <c r="BK2663" s="21">
        <v>0</v>
      </c>
      <c r="BL2663" s="22">
        <v>6.0000000000000006E-4</v>
      </c>
      <c r="BM2663" s="21"/>
      <c r="BN2663" s="21">
        <f t="shared" si="337"/>
        <v>0</v>
      </c>
      <c r="BO2663" s="22">
        <f t="shared" si="337"/>
        <v>2.4000000000000002E-3</v>
      </c>
      <c r="BP2663" s="21">
        <f t="shared" si="337"/>
        <v>0</v>
      </c>
    </row>
    <row r="2664" spans="1:68" ht="11.1" customHeight="1" outlineLevel="1" collapsed="1" x14ac:dyDescent="0.2">
      <c r="A2664" s="10"/>
      <c r="B2664" s="18"/>
      <c r="C2664" s="18"/>
      <c r="D2664" s="18"/>
      <c r="E2664" s="19" t="s">
        <v>2361</v>
      </c>
      <c r="F2664" s="20"/>
      <c r="G2664" s="20"/>
      <c r="H2664" s="209">
        <v>2.1890000000000001</v>
      </c>
      <c r="I2664" s="240">
        <v>2.5310000000000001</v>
      </c>
      <c r="J2664" s="240"/>
      <c r="K2664" s="209">
        <v>1.1879999999999999</v>
      </c>
      <c r="L2664" s="209">
        <v>0.125</v>
      </c>
      <c r="M2664" s="20"/>
      <c r="N2664" s="20"/>
      <c r="O2664" s="20"/>
      <c r="P2664" s="20"/>
      <c r="Q2664" s="20"/>
      <c r="R2664" s="20"/>
      <c r="S2664" s="20"/>
      <c r="T2664" s="20"/>
      <c r="U2664" s="209">
        <v>1.2749999999999999</v>
      </c>
      <c r="V2664" s="209">
        <v>2</v>
      </c>
      <c r="W2664" s="209">
        <v>1.3</v>
      </c>
      <c r="X2664" s="209">
        <v>0.2</v>
      </c>
      <c r="Y2664" s="20"/>
      <c r="Z2664" s="20"/>
      <c r="AA2664" s="209">
        <v>0.113</v>
      </c>
      <c r="AB2664" s="20"/>
      <c r="AC2664" s="20"/>
      <c r="AD2664" s="20"/>
      <c r="AE2664" s="20"/>
      <c r="AF2664" s="20"/>
      <c r="AG2664" s="20"/>
      <c r="AH2664" s="209">
        <v>1.738</v>
      </c>
      <c r="AI2664" s="209">
        <v>1.738</v>
      </c>
      <c r="AJ2664" s="209">
        <v>0.438</v>
      </c>
      <c r="AK2664" s="20"/>
      <c r="AL2664" s="209">
        <v>4.5999999999999999E-2</v>
      </c>
      <c r="AM2664" s="209">
        <v>0.01</v>
      </c>
      <c r="AN2664" s="20"/>
      <c r="AO2664" s="20"/>
      <c r="AP2664" s="20"/>
      <c r="AQ2664" s="20"/>
      <c r="AR2664" s="20"/>
      <c r="AS2664" s="20"/>
      <c r="AT2664" s="209">
        <v>2.0310000000000001</v>
      </c>
      <c r="AU2664" s="209">
        <v>1.0940000000000001</v>
      </c>
      <c r="AV2664" s="209">
        <v>7.8E-2</v>
      </c>
      <c r="AW2664" s="209">
        <v>4.8000000000000001E-2</v>
      </c>
      <c r="AX2664" s="20"/>
      <c r="AY2664" s="209">
        <v>4.4999999999999998E-2</v>
      </c>
      <c r="AZ2664" s="20"/>
      <c r="BA2664" s="20"/>
      <c r="BB2664" s="21">
        <f t="shared" si="338"/>
        <v>2.5310000000000001</v>
      </c>
      <c r="BC2664" s="21">
        <f>BD2664</f>
        <v>3.4018817204301075</v>
      </c>
      <c r="BD2664" s="22">
        <f t="shared" si="339"/>
        <v>3.4018817204301075</v>
      </c>
      <c r="BE2664" s="21">
        <f>BC2664-BD2664</f>
        <v>0</v>
      </c>
      <c r="BG2664" s="10">
        <v>7</v>
      </c>
      <c r="BH2664" s="21">
        <f t="shared" si="336"/>
        <v>2.5309999999999998E-3</v>
      </c>
      <c r="BI2664" s="22">
        <f t="shared" si="336"/>
        <v>2.5309999999999998E-3</v>
      </c>
      <c r="BJ2664" s="21">
        <f>BH2664-BI2664</f>
        <v>0</v>
      </c>
      <c r="BK2664" s="21">
        <v>7.5929999999999991E-3</v>
      </c>
      <c r="BL2664" s="22">
        <v>7.5929999999999991E-3</v>
      </c>
      <c r="BM2664" s="21">
        <v>0</v>
      </c>
      <c r="BN2664" s="21">
        <f t="shared" si="337"/>
        <v>3.0371999999999996E-2</v>
      </c>
      <c r="BO2664" s="22">
        <f t="shared" si="337"/>
        <v>3.0371999999999996E-2</v>
      </c>
      <c r="BP2664" s="21">
        <f t="shared" si="337"/>
        <v>0</v>
      </c>
    </row>
    <row r="2665" spans="1:68" ht="11.1" hidden="1" customHeight="1" outlineLevel="2" x14ac:dyDescent="0.2">
      <c r="A2665" s="10"/>
      <c r="B2665" s="18"/>
      <c r="C2665" s="18"/>
      <c r="D2665" s="18"/>
      <c r="E2665" s="23" t="s">
        <v>2362</v>
      </c>
      <c r="F2665" s="24"/>
      <c r="G2665" s="24"/>
      <c r="H2665" s="208">
        <v>2.1890000000000001</v>
      </c>
      <c r="I2665" s="239">
        <v>2.5310000000000001</v>
      </c>
      <c r="J2665" s="239"/>
      <c r="K2665" s="208">
        <v>1.1879999999999999</v>
      </c>
      <c r="L2665" s="208">
        <v>0.125</v>
      </c>
      <c r="M2665" s="24"/>
      <c r="N2665" s="24"/>
      <c r="O2665" s="24"/>
      <c r="P2665" s="24"/>
      <c r="Q2665" s="24"/>
      <c r="R2665" s="24"/>
      <c r="S2665" s="24"/>
      <c r="T2665" s="24"/>
      <c r="U2665" s="208">
        <v>1.2749999999999999</v>
      </c>
      <c r="V2665" s="208">
        <v>2</v>
      </c>
      <c r="W2665" s="208">
        <v>1.3</v>
      </c>
      <c r="X2665" s="208">
        <v>0.2</v>
      </c>
      <c r="Y2665" s="24"/>
      <c r="Z2665" s="24"/>
      <c r="AA2665" s="208">
        <v>0.113</v>
      </c>
      <c r="AB2665" s="24"/>
      <c r="AC2665" s="24"/>
      <c r="AD2665" s="24"/>
      <c r="AE2665" s="24"/>
      <c r="AF2665" s="24"/>
      <c r="AG2665" s="24"/>
      <c r="AH2665" s="208">
        <v>1.738</v>
      </c>
      <c r="AI2665" s="208">
        <v>1.738</v>
      </c>
      <c r="AJ2665" s="208">
        <v>0.438</v>
      </c>
      <c r="AK2665" s="24"/>
      <c r="AL2665" s="208">
        <v>4.5999999999999999E-2</v>
      </c>
      <c r="AM2665" s="208">
        <v>0.01</v>
      </c>
      <c r="AN2665" s="24"/>
      <c r="AO2665" s="24"/>
      <c r="AP2665" s="24"/>
      <c r="AQ2665" s="24"/>
      <c r="AR2665" s="24"/>
      <c r="AS2665" s="24"/>
      <c r="AT2665" s="208">
        <v>2.0310000000000001</v>
      </c>
      <c r="AU2665" s="208">
        <v>1.0940000000000001</v>
      </c>
      <c r="AV2665" s="208">
        <v>7.8E-2</v>
      </c>
      <c r="AW2665" s="208">
        <v>4.8000000000000001E-2</v>
      </c>
      <c r="AX2665" s="24"/>
      <c r="AY2665" s="208">
        <v>4.4999999999999998E-2</v>
      </c>
      <c r="AZ2665" s="24"/>
      <c r="BA2665" s="24"/>
      <c r="BB2665" s="21">
        <f t="shared" si="338"/>
        <v>2.5310000000000001</v>
      </c>
      <c r="BC2665" s="21"/>
      <c r="BD2665" s="22">
        <f t="shared" si="339"/>
        <v>3.4018817204301075</v>
      </c>
      <c r="BE2665" s="21"/>
      <c r="BG2665" s="10"/>
      <c r="BH2665" s="21">
        <f t="shared" si="336"/>
        <v>0</v>
      </c>
      <c r="BI2665" s="22">
        <f t="shared" si="336"/>
        <v>2.5309999999999998E-3</v>
      </c>
      <c r="BJ2665" s="21"/>
      <c r="BK2665" s="21">
        <v>0</v>
      </c>
      <c r="BL2665" s="22">
        <v>7.5929999999999991E-3</v>
      </c>
      <c r="BM2665" s="21"/>
      <c r="BN2665" s="21">
        <f t="shared" si="337"/>
        <v>0</v>
      </c>
      <c r="BO2665" s="22">
        <f t="shared" si="337"/>
        <v>3.0371999999999996E-2</v>
      </c>
      <c r="BP2665" s="21">
        <f t="shared" si="337"/>
        <v>0</v>
      </c>
    </row>
    <row r="2666" spans="1:68" ht="11.1" hidden="1" customHeight="1" outlineLevel="1" collapsed="1" x14ac:dyDescent="0.2">
      <c r="A2666" s="10"/>
      <c r="B2666" s="18"/>
      <c r="C2666" s="18"/>
      <c r="D2666" s="18"/>
      <c r="E2666" s="19" t="s">
        <v>1532</v>
      </c>
      <c r="F2666" s="209">
        <v>67.7</v>
      </c>
      <c r="G2666" s="209">
        <v>79.3</v>
      </c>
      <c r="H2666" s="209">
        <v>69.5</v>
      </c>
      <c r="I2666" s="240">
        <v>49.442999999999998</v>
      </c>
      <c r="J2666" s="240"/>
      <c r="K2666" s="209">
        <v>28.510999999999999</v>
      </c>
      <c r="L2666" s="20"/>
      <c r="M2666" s="20"/>
      <c r="N2666" s="20"/>
      <c r="O2666" s="209">
        <v>24.370999999999999</v>
      </c>
      <c r="P2666" s="209">
        <v>60.156999999999996</v>
      </c>
      <c r="Q2666" s="209">
        <v>97.215000000000003</v>
      </c>
      <c r="R2666" s="209">
        <v>106.19499999999999</v>
      </c>
      <c r="S2666" s="209">
        <v>117.572</v>
      </c>
      <c r="T2666" s="209">
        <v>110.91200000000001</v>
      </c>
      <c r="U2666" s="209">
        <v>80.19</v>
      </c>
      <c r="V2666" s="209">
        <v>41.360999999999997</v>
      </c>
      <c r="W2666" s="209">
        <v>27.414000000000001</v>
      </c>
      <c r="X2666" s="20"/>
      <c r="Y2666" s="20"/>
      <c r="Z2666" s="20"/>
      <c r="AA2666" s="209">
        <v>-96.366</v>
      </c>
      <c r="AB2666" s="209">
        <v>47.911000000000001</v>
      </c>
      <c r="AC2666" s="209">
        <v>84.625</v>
      </c>
      <c r="AD2666" s="209">
        <v>112.51600000000001</v>
      </c>
      <c r="AE2666" s="209">
        <v>108.67</v>
      </c>
      <c r="AF2666" s="209">
        <v>91.016000000000005</v>
      </c>
      <c r="AG2666" s="209">
        <v>66.567999999999998</v>
      </c>
      <c r="AH2666" s="209">
        <v>43.780999999999999</v>
      </c>
      <c r="AI2666" s="209">
        <v>43.707999999999998</v>
      </c>
      <c r="AJ2666" s="20"/>
      <c r="AK2666" s="20"/>
      <c r="AL2666" s="20"/>
      <c r="AM2666" s="209">
        <v>19.021999999999998</v>
      </c>
      <c r="AN2666" s="209">
        <v>39.865000000000002</v>
      </c>
      <c r="AO2666" s="209">
        <v>64.906000000000006</v>
      </c>
      <c r="AP2666" s="209">
        <v>83.950999999999993</v>
      </c>
      <c r="AQ2666" s="209">
        <v>80.501999999999995</v>
      </c>
      <c r="AR2666" s="209">
        <v>67.418999999999997</v>
      </c>
      <c r="AS2666" s="209">
        <v>58.74</v>
      </c>
      <c r="AT2666" s="209">
        <v>40.414999999999999</v>
      </c>
      <c r="AU2666" s="209">
        <v>28.157</v>
      </c>
      <c r="AV2666" s="20"/>
      <c r="AW2666" s="20"/>
      <c r="AX2666" s="20"/>
      <c r="AY2666" s="209">
        <v>17.562000000000001</v>
      </c>
      <c r="AZ2666" s="209">
        <v>28.396999999999998</v>
      </c>
      <c r="BA2666" s="209">
        <v>50.368000000000002</v>
      </c>
      <c r="BB2666" s="21">
        <f>BB2667+BB2668+BB2669</f>
        <v>117.572</v>
      </c>
      <c r="BC2666" s="21">
        <f>BF2666</f>
        <v>277.70999999999998</v>
      </c>
      <c r="BD2666" s="22">
        <f t="shared" si="339"/>
        <v>158.02688172043011</v>
      </c>
      <c r="BE2666" s="21">
        <f>BC2666-BD2666</f>
        <v>119.68311827956987</v>
      </c>
      <c r="BF2666" s="2">
        <v>277.70999999999998</v>
      </c>
      <c r="BG2666" s="10">
        <v>5</v>
      </c>
      <c r="BH2666" s="21">
        <f t="shared" si="336"/>
        <v>0.20661623999999995</v>
      </c>
      <c r="BI2666" s="22">
        <f t="shared" si="336"/>
        <v>0.11757200000000001</v>
      </c>
      <c r="BJ2666" s="21">
        <f>BH2666-BI2666</f>
        <v>8.9044239999999941E-2</v>
      </c>
      <c r="BK2666" s="21">
        <v>0.6198487199999998</v>
      </c>
      <c r="BL2666" s="22">
        <v>0.35271600000000003</v>
      </c>
      <c r="BM2666" s="21">
        <v>0.26713271999999977</v>
      </c>
      <c r="BN2666" s="21">
        <f t="shared" si="337"/>
        <v>2.4793948799999992</v>
      </c>
      <c r="BO2666" s="22">
        <f t="shared" si="337"/>
        <v>1.4108640000000001</v>
      </c>
      <c r="BP2666" s="21">
        <f t="shared" si="337"/>
        <v>1.0685308799999991</v>
      </c>
    </row>
    <row r="2667" spans="1:68" ht="11.1" hidden="1" customHeight="1" outlineLevel="2" x14ac:dyDescent="0.2">
      <c r="A2667" s="10"/>
      <c r="B2667" s="18"/>
      <c r="C2667" s="18"/>
      <c r="D2667" s="18"/>
      <c r="E2667" s="23" t="s">
        <v>2363</v>
      </c>
      <c r="F2667" s="24"/>
      <c r="G2667" s="208">
        <v>18.3</v>
      </c>
      <c r="H2667" s="208">
        <v>15.5</v>
      </c>
      <c r="I2667" s="239">
        <v>10.523</v>
      </c>
      <c r="J2667" s="239"/>
      <c r="K2667" s="208">
        <v>5.6479999999999997</v>
      </c>
      <c r="L2667" s="24"/>
      <c r="M2667" s="24"/>
      <c r="N2667" s="24"/>
      <c r="O2667" s="208">
        <v>5.9009999999999998</v>
      </c>
      <c r="P2667" s="208">
        <v>13.44</v>
      </c>
      <c r="Q2667" s="208">
        <v>22.347000000000001</v>
      </c>
      <c r="R2667" s="208">
        <v>23.713000000000001</v>
      </c>
      <c r="S2667" s="208">
        <v>26.954999999999998</v>
      </c>
      <c r="T2667" s="208">
        <v>24.152999999999999</v>
      </c>
      <c r="U2667" s="208">
        <v>18.556999999999999</v>
      </c>
      <c r="V2667" s="208">
        <v>9.8219999999999992</v>
      </c>
      <c r="W2667" s="208">
        <v>6.1950000000000003</v>
      </c>
      <c r="X2667" s="24"/>
      <c r="Y2667" s="24"/>
      <c r="Z2667" s="24"/>
      <c r="AA2667" s="208">
        <v>-49.622999999999998</v>
      </c>
      <c r="AB2667" s="208">
        <v>11.099</v>
      </c>
      <c r="AC2667" s="208">
        <v>18.109000000000002</v>
      </c>
      <c r="AD2667" s="208">
        <v>22.902000000000001</v>
      </c>
      <c r="AE2667" s="208">
        <v>22.167999999999999</v>
      </c>
      <c r="AF2667" s="208">
        <v>18.873999999999999</v>
      </c>
      <c r="AG2667" s="208">
        <v>13.090999999999999</v>
      </c>
      <c r="AH2667" s="208">
        <v>9.06</v>
      </c>
      <c r="AI2667" s="208">
        <v>7.2050000000000001</v>
      </c>
      <c r="AJ2667" s="24"/>
      <c r="AK2667" s="24"/>
      <c r="AL2667" s="24"/>
      <c r="AM2667" s="208">
        <v>4.3179999999999996</v>
      </c>
      <c r="AN2667" s="208">
        <v>10.249000000000001</v>
      </c>
      <c r="AO2667" s="208">
        <v>16.274999999999999</v>
      </c>
      <c r="AP2667" s="208">
        <v>21.449000000000002</v>
      </c>
      <c r="AQ2667" s="208">
        <v>20.350999999999999</v>
      </c>
      <c r="AR2667" s="208">
        <v>17.263999999999999</v>
      </c>
      <c r="AS2667" s="208">
        <v>15.068</v>
      </c>
      <c r="AT2667" s="208">
        <v>9.9879999999999995</v>
      </c>
      <c r="AU2667" s="208">
        <v>5.4790000000000001</v>
      </c>
      <c r="AV2667" s="24"/>
      <c r="AW2667" s="24"/>
      <c r="AX2667" s="24"/>
      <c r="AY2667" s="208">
        <v>2.82</v>
      </c>
      <c r="AZ2667" s="208">
        <v>4.5810000000000004</v>
      </c>
      <c r="BA2667" s="208">
        <v>7.7489999999999997</v>
      </c>
      <c r="BB2667" s="21">
        <f t="shared" si="338"/>
        <v>26.954999999999998</v>
      </c>
      <c r="BC2667" s="21"/>
      <c r="BD2667" s="22">
        <f t="shared" si="339"/>
        <v>36.229838709677423</v>
      </c>
      <c r="BE2667" s="21"/>
      <c r="BG2667" s="10"/>
      <c r="BH2667" s="21">
        <f t="shared" si="336"/>
        <v>0</v>
      </c>
      <c r="BI2667" s="22">
        <f t="shared" si="336"/>
        <v>2.6955000000000003E-2</v>
      </c>
      <c r="BJ2667" s="21"/>
      <c r="BK2667" s="21">
        <v>0</v>
      </c>
      <c r="BL2667" s="22">
        <v>8.0865000000000006E-2</v>
      </c>
      <c r="BM2667" s="21"/>
      <c r="BN2667" s="21">
        <f t="shared" si="337"/>
        <v>0</v>
      </c>
      <c r="BO2667" s="22">
        <f t="shared" si="337"/>
        <v>0.32346000000000003</v>
      </c>
      <c r="BP2667" s="21">
        <f t="shared" si="337"/>
        <v>0</v>
      </c>
    </row>
    <row r="2668" spans="1:68" ht="11.1" hidden="1" customHeight="1" outlineLevel="2" x14ac:dyDescent="0.2">
      <c r="A2668" s="10"/>
      <c r="B2668" s="18"/>
      <c r="C2668" s="18"/>
      <c r="D2668" s="18"/>
      <c r="E2668" s="23" t="s">
        <v>2364</v>
      </c>
      <c r="F2668" s="24"/>
      <c r="G2668" s="208">
        <v>2.7</v>
      </c>
      <c r="H2668" s="208">
        <v>2.2999999999999998</v>
      </c>
      <c r="I2668" s="239">
        <v>1.554</v>
      </c>
      <c r="J2668" s="239"/>
      <c r="K2668" s="208">
        <v>0.64500000000000002</v>
      </c>
      <c r="L2668" s="24"/>
      <c r="M2668" s="24"/>
      <c r="N2668" s="24"/>
      <c r="O2668" s="208">
        <v>0.97299999999999998</v>
      </c>
      <c r="P2668" s="208">
        <v>1.508</v>
      </c>
      <c r="Q2668" s="208">
        <v>2.4790000000000001</v>
      </c>
      <c r="R2668" s="208">
        <v>3.0409999999999999</v>
      </c>
      <c r="S2668" s="208">
        <v>3.9390000000000001</v>
      </c>
      <c r="T2668" s="208">
        <v>3.492</v>
      </c>
      <c r="U2668" s="208">
        <v>2.7080000000000002</v>
      </c>
      <c r="V2668" s="208">
        <v>1.179</v>
      </c>
      <c r="W2668" s="208">
        <v>0.73499999999999999</v>
      </c>
      <c r="X2668" s="24"/>
      <c r="Y2668" s="24"/>
      <c r="Z2668" s="24"/>
      <c r="AA2668" s="208">
        <v>-20.315999999999999</v>
      </c>
      <c r="AB2668" s="208">
        <v>1.444</v>
      </c>
      <c r="AC2668" s="208">
        <v>2.3069999999999999</v>
      </c>
      <c r="AD2668" s="208">
        <v>3.0950000000000002</v>
      </c>
      <c r="AE2668" s="208">
        <v>2.972</v>
      </c>
      <c r="AF2668" s="208">
        <v>2.5209999999999999</v>
      </c>
      <c r="AG2668" s="208">
        <v>1.85</v>
      </c>
      <c r="AH2668" s="208">
        <v>1.018</v>
      </c>
      <c r="AI2668" s="208">
        <v>0.877</v>
      </c>
      <c r="AJ2668" s="24"/>
      <c r="AK2668" s="24"/>
      <c r="AL2668" s="24"/>
      <c r="AM2668" s="208">
        <v>0.55100000000000005</v>
      </c>
      <c r="AN2668" s="208">
        <v>1.3360000000000001</v>
      </c>
      <c r="AO2668" s="208">
        <v>2.4649999999999999</v>
      </c>
      <c r="AP2668" s="208">
        <v>3.14</v>
      </c>
      <c r="AQ2668" s="208">
        <v>2.9289999999999998</v>
      </c>
      <c r="AR2668" s="208">
        <v>2.83</v>
      </c>
      <c r="AS2668" s="208">
        <v>2.4020000000000001</v>
      </c>
      <c r="AT2668" s="208">
        <v>1.29</v>
      </c>
      <c r="AU2668" s="208">
        <v>0.67100000000000004</v>
      </c>
      <c r="AV2668" s="24"/>
      <c r="AW2668" s="24"/>
      <c r="AX2668" s="24"/>
      <c r="AY2668" s="208">
        <v>0.66400000000000003</v>
      </c>
      <c r="AZ2668" s="208">
        <v>1.083</v>
      </c>
      <c r="BA2668" s="208">
        <v>1.8919999999999999</v>
      </c>
      <c r="BB2668" s="21">
        <f t="shared" si="338"/>
        <v>3.9390000000000001</v>
      </c>
      <c r="BC2668" s="21"/>
      <c r="BD2668" s="22">
        <f t="shared" si="339"/>
        <v>5.2943548387096779</v>
      </c>
      <c r="BE2668" s="21"/>
      <c r="BG2668" s="10"/>
      <c r="BH2668" s="21">
        <f t="shared" si="336"/>
        <v>0</v>
      </c>
      <c r="BI2668" s="22">
        <f t="shared" si="336"/>
        <v>3.9390000000000007E-3</v>
      </c>
      <c r="BJ2668" s="21"/>
      <c r="BK2668" s="21">
        <v>0</v>
      </c>
      <c r="BL2668" s="22">
        <v>1.1817000000000001E-2</v>
      </c>
      <c r="BM2668" s="21"/>
      <c r="BN2668" s="21">
        <f t="shared" si="337"/>
        <v>0</v>
      </c>
      <c r="BO2668" s="22">
        <f t="shared" si="337"/>
        <v>4.7268000000000004E-2</v>
      </c>
      <c r="BP2668" s="21">
        <f t="shared" si="337"/>
        <v>0</v>
      </c>
    </row>
    <row r="2669" spans="1:68" ht="11.1" hidden="1" customHeight="1" outlineLevel="2" x14ac:dyDescent="0.2">
      <c r="A2669" s="10"/>
      <c r="B2669" s="18"/>
      <c r="C2669" s="18"/>
      <c r="D2669" s="18"/>
      <c r="E2669" s="23" t="s">
        <v>2365</v>
      </c>
      <c r="F2669" s="208">
        <v>67.7</v>
      </c>
      <c r="G2669" s="208">
        <v>58.3</v>
      </c>
      <c r="H2669" s="208">
        <v>51.7</v>
      </c>
      <c r="I2669" s="239">
        <v>37.366</v>
      </c>
      <c r="J2669" s="239"/>
      <c r="K2669" s="208">
        <v>22.218</v>
      </c>
      <c r="L2669" s="24"/>
      <c r="M2669" s="24"/>
      <c r="N2669" s="24"/>
      <c r="O2669" s="208">
        <v>17.497</v>
      </c>
      <c r="P2669" s="208">
        <v>45.209000000000003</v>
      </c>
      <c r="Q2669" s="208">
        <v>72.388999999999996</v>
      </c>
      <c r="R2669" s="208">
        <v>79.441000000000003</v>
      </c>
      <c r="S2669" s="208">
        <v>86.677999999999997</v>
      </c>
      <c r="T2669" s="208">
        <v>83.266999999999996</v>
      </c>
      <c r="U2669" s="208">
        <v>58.924999999999997</v>
      </c>
      <c r="V2669" s="208">
        <v>30.36</v>
      </c>
      <c r="W2669" s="208">
        <v>20.484000000000002</v>
      </c>
      <c r="X2669" s="24"/>
      <c r="Y2669" s="24"/>
      <c r="Z2669" s="24"/>
      <c r="AA2669" s="208">
        <v>-26.427</v>
      </c>
      <c r="AB2669" s="208">
        <v>35.368000000000002</v>
      </c>
      <c r="AC2669" s="208">
        <v>64.209000000000003</v>
      </c>
      <c r="AD2669" s="208">
        <v>86.519000000000005</v>
      </c>
      <c r="AE2669" s="208">
        <v>83.53</v>
      </c>
      <c r="AF2669" s="208">
        <v>69.620999999999995</v>
      </c>
      <c r="AG2669" s="208">
        <v>51.627000000000002</v>
      </c>
      <c r="AH2669" s="208">
        <v>33.703000000000003</v>
      </c>
      <c r="AI2669" s="208">
        <v>35.625999999999998</v>
      </c>
      <c r="AJ2669" s="24"/>
      <c r="AK2669" s="24"/>
      <c r="AL2669" s="24"/>
      <c r="AM2669" s="208">
        <v>14.153</v>
      </c>
      <c r="AN2669" s="208">
        <v>28.28</v>
      </c>
      <c r="AO2669" s="208">
        <v>46.165999999999997</v>
      </c>
      <c r="AP2669" s="208">
        <v>59.362000000000002</v>
      </c>
      <c r="AQ2669" s="208">
        <v>57.222000000000001</v>
      </c>
      <c r="AR2669" s="208">
        <v>47.325000000000003</v>
      </c>
      <c r="AS2669" s="208">
        <v>41.27</v>
      </c>
      <c r="AT2669" s="208">
        <v>29.137</v>
      </c>
      <c r="AU2669" s="208">
        <v>22.007000000000001</v>
      </c>
      <c r="AV2669" s="24"/>
      <c r="AW2669" s="24"/>
      <c r="AX2669" s="24"/>
      <c r="AY2669" s="208">
        <v>14.077999999999999</v>
      </c>
      <c r="AZ2669" s="208">
        <v>22.733000000000001</v>
      </c>
      <c r="BA2669" s="208">
        <v>40.726999999999997</v>
      </c>
      <c r="BB2669" s="21">
        <f t="shared" si="338"/>
        <v>86.677999999999997</v>
      </c>
      <c r="BC2669" s="21"/>
      <c r="BD2669" s="22">
        <f t="shared" si="339"/>
        <v>116.50268817204301</v>
      </c>
      <c r="BE2669" s="21"/>
      <c r="BG2669" s="10"/>
      <c r="BH2669" s="21">
        <f t="shared" si="336"/>
        <v>0</v>
      </c>
      <c r="BI2669" s="22">
        <f t="shared" si="336"/>
        <v>8.6678000000000005E-2</v>
      </c>
      <c r="BJ2669" s="21"/>
      <c r="BK2669" s="21">
        <v>0</v>
      </c>
      <c r="BL2669" s="22">
        <v>0.26003399999999999</v>
      </c>
      <c r="BM2669" s="21"/>
      <c r="BN2669" s="21">
        <f t="shared" si="337"/>
        <v>0</v>
      </c>
      <c r="BO2669" s="22">
        <f t="shared" si="337"/>
        <v>1.0401359999999999</v>
      </c>
      <c r="BP2669" s="21">
        <f t="shared" si="337"/>
        <v>0</v>
      </c>
    </row>
    <row r="2670" spans="1:68" ht="11.1" customHeight="1" outlineLevel="1" collapsed="1" x14ac:dyDescent="0.2">
      <c r="A2670" s="10"/>
      <c r="B2670" s="18"/>
      <c r="C2670" s="18"/>
      <c r="D2670" s="18"/>
      <c r="E2670" s="19" t="s">
        <v>2366</v>
      </c>
      <c r="F2670" s="209">
        <v>0.14299999999999999</v>
      </c>
      <c r="G2670" s="20"/>
      <c r="H2670" s="209">
        <v>2.0990000000000002</v>
      </c>
      <c r="I2670" s="240">
        <v>0.70499999999999996</v>
      </c>
      <c r="J2670" s="240"/>
      <c r="K2670" s="209">
        <v>0.378</v>
      </c>
      <c r="L2670" s="209">
        <v>0.12</v>
      </c>
      <c r="M2670" s="20"/>
      <c r="N2670" s="20"/>
      <c r="O2670" s="209">
        <v>0.28799999999999998</v>
      </c>
      <c r="P2670" s="209">
        <v>0.71299999999999997</v>
      </c>
      <c r="Q2670" s="209">
        <v>1.038</v>
      </c>
      <c r="R2670" s="209">
        <v>2.5249999999999999</v>
      </c>
      <c r="S2670" s="209">
        <v>0.25</v>
      </c>
      <c r="T2670" s="209">
        <v>1.5</v>
      </c>
      <c r="U2670" s="209">
        <v>1.125</v>
      </c>
      <c r="V2670" s="209">
        <v>0.625</v>
      </c>
      <c r="W2670" s="209">
        <v>0.35</v>
      </c>
      <c r="X2670" s="209">
        <v>0.15</v>
      </c>
      <c r="Y2670" s="20"/>
      <c r="Z2670" s="20"/>
      <c r="AA2670" s="209">
        <v>0.33600000000000002</v>
      </c>
      <c r="AB2670" s="209">
        <v>0.70399999999999996</v>
      </c>
      <c r="AC2670" s="209">
        <v>1.45</v>
      </c>
      <c r="AD2670" s="209">
        <v>1.51</v>
      </c>
      <c r="AE2670" s="209">
        <v>1.526</v>
      </c>
      <c r="AF2670" s="209">
        <v>1.5489999999999999</v>
      </c>
      <c r="AG2670" s="209">
        <v>0.86299999999999999</v>
      </c>
      <c r="AH2670" s="209">
        <v>0.47399999999999998</v>
      </c>
      <c r="AI2670" s="209">
        <v>0.44</v>
      </c>
      <c r="AJ2670" s="209">
        <v>0.11</v>
      </c>
      <c r="AK2670" s="20"/>
      <c r="AL2670" s="209">
        <v>7.3999999999999996E-2</v>
      </c>
      <c r="AM2670" s="209">
        <v>0.28699999999999998</v>
      </c>
      <c r="AN2670" s="209">
        <v>0.54900000000000004</v>
      </c>
      <c r="AO2670" s="209">
        <v>1.05</v>
      </c>
      <c r="AP2670" s="209">
        <v>1.49</v>
      </c>
      <c r="AQ2670" s="209">
        <v>1.43</v>
      </c>
      <c r="AR2670" s="209">
        <v>1.415</v>
      </c>
      <c r="AS2670" s="209">
        <v>0.89500000000000002</v>
      </c>
      <c r="AT2670" s="209">
        <v>0.56000000000000005</v>
      </c>
      <c r="AU2670" s="209">
        <v>0.36899999999999999</v>
      </c>
      <c r="AV2670" s="209">
        <v>5.1999999999999998E-2</v>
      </c>
      <c r="AW2670" s="209">
        <v>1.9E-2</v>
      </c>
      <c r="AX2670" s="20"/>
      <c r="AY2670" s="20"/>
      <c r="AZ2670" s="20"/>
      <c r="BA2670" s="20"/>
      <c r="BB2670" s="21">
        <f t="shared" si="338"/>
        <v>2.5249999999999999</v>
      </c>
      <c r="BC2670" s="21">
        <f>BD2670</f>
        <v>3.393817204301075</v>
      </c>
      <c r="BD2670" s="22">
        <f t="shared" si="339"/>
        <v>3.393817204301075</v>
      </c>
      <c r="BE2670" s="21">
        <f>BC2670-BD2670</f>
        <v>0</v>
      </c>
      <c r="BF2670" s="2">
        <v>2.52</v>
      </c>
      <c r="BG2670" s="10">
        <v>7</v>
      </c>
      <c r="BH2670" s="21">
        <f t="shared" si="336"/>
        <v>2.5249999999999995E-3</v>
      </c>
      <c r="BI2670" s="22">
        <f t="shared" si="336"/>
        <v>2.5249999999999995E-3</v>
      </c>
      <c r="BJ2670" s="21">
        <f>BH2670-BI2670</f>
        <v>0</v>
      </c>
      <c r="BK2670" s="21">
        <v>7.5749999999999984E-3</v>
      </c>
      <c r="BL2670" s="22">
        <v>7.5749999999999984E-3</v>
      </c>
      <c r="BM2670" s="21">
        <v>0</v>
      </c>
      <c r="BN2670" s="21">
        <f t="shared" si="337"/>
        <v>3.0299999999999994E-2</v>
      </c>
      <c r="BO2670" s="22">
        <f t="shared" si="337"/>
        <v>3.0299999999999994E-2</v>
      </c>
      <c r="BP2670" s="21">
        <f t="shared" si="337"/>
        <v>0</v>
      </c>
    </row>
    <row r="2671" spans="1:68" ht="11.1" hidden="1" customHeight="1" outlineLevel="2" x14ac:dyDescent="0.2">
      <c r="A2671" s="10"/>
      <c r="B2671" s="18"/>
      <c r="C2671" s="18"/>
      <c r="D2671" s="18"/>
      <c r="E2671" s="23" t="s">
        <v>2355</v>
      </c>
      <c r="F2671" s="208">
        <v>0.14299999999999999</v>
      </c>
      <c r="G2671" s="24"/>
      <c r="H2671" s="208">
        <v>2.0990000000000002</v>
      </c>
      <c r="I2671" s="239">
        <v>0.70499999999999996</v>
      </c>
      <c r="J2671" s="239"/>
      <c r="K2671" s="208">
        <v>0.378</v>
      </c>
      <c r="L2671" s="208">
        <v>0.12</v>
      </c>
      <c r="M2671" s="24"/>
      <c r="N2671" s="24"/>
      <c r="O2671" s="208">
        <v>0.28799999999999998</v>
      </c>
      <c r="P2671" s="208">
        <v>0.71299999999999997</v>
      </c>
      <c r="Q2671" s="208">
        <v>1.038</v>
      </c>
      <c r="R2671" s="208">
        <v>2.5249999999999999</v>
      </c>
      <c r="S2671" s="208">
        <v>0.25</v>
      </c>
      <c r="T2671" s="208">
        <v>1.5</v>
      </c>
      <c r="U2671" s="208">
        <v>1.125</v>
      </c>
      <c r="V2671" s="208">
        <v>0.625</v>
      </c>
      <c r="W2671" s="208">
        <v>0.35</v>
      </c>
      <c r="X2671" s="208">
        <v>0.15</v>
      </c>
      <c r="Y2671" s="24"/>
      <c r="Z2671" s="24"/>
      <c r="AA2671" s="208">
        <v>0.33600000000000002</v>
      </c>
      <c r="AB2671" s="208">
        <v>0.70399999999999996</v>
      </c>
      <c r="AC2671" s="208">
        <v>1.45</v>
      </c>
      <c r="AD2671" s="208">
        <v>1.51</v>
      </c>
      <c r="AE2671" s="208">
        <v>1.526</v>
      </c>
      <c r="AF2671" s="208">
        <v>1.5489999999999999</v>
      </c>
      <c r="AG2671" s="208">
        <v>0.86299999999999999</v>
      </c>
      <c r="AH2671" s="208">
        <v>0.47399999999999998</v>
      </c>
      <c r="AI2671" s="208">
        <v>0.44</v>
      </c>
      <c r="AJ2671" s="208">
        <v>0.11</v>
      </c>
      <c r="AK2671" s="24"/>
      <c r="AL2671" s="208">
        <v>7.3999999999999996E-2</v>
      </c>
      <c r="AM2671" s="208">
        <v>0.28699999999999998</v>
      </c>
      <c r="AN2671" s="208">
        <v>0.54900000000000004</v>
      </c>
      <c r="AO2671" s="208">
        <v>1.05</v>
      </c>
      <c r="AP2671" s="208">
        <v>1.49</v>
      </c>
      <c r="AQ2671" s="208">
        <v>1.43</v>
      </c>
      <c r="AR2671" s="208">
        <v>1.415</v>
      </c>
      <c r="AS2671" s="208">
        <v>0.89500000000000002</v>
      </c>
      <c r="AT2671" s="208">
        <v>0.56000000000000005</v>
      </c>
      <c r="AU2671" s="208">
        <v>0.36899999999999999</v>
      </c>
      <c r="AV2671" s="208">
        <v>5.1999999999999998E-2</v>
      </c>
      <c r="AW2671" s="208">
        <v>1.9E-2</v>
      </c>
      <c r="AX2671" s="24"/>
      <c r="AY2671" s="24"/>
      <c r="AZ2671" s="24"/>
      <c r="BA2671" s="24"/>
      <c r="BB2671" s="21">
        <f t="shared" si="338"/>
        <v>2.5249999999999999</v>
      </c>
      <c r="BC2671" s="21"/>
      <c r="BD2671" s="22">
        <f t="shared" si="339"/>
        <v>3.393817204301075</v>
      </c>
      <c r="BE2671" s="21"/>
      <c r="BG2671" s="10"/>
      <c r="BH2671" s="21">
        <f t="shared" si="336"/>
        <v>0</v>
      </c>
      <c r="BI2671" s="22">
        <f t="shared" si="336"/>
        <v>2.5249999999999995E-3</v>
      </c>
      <c r="BJ2671" s="21"/>
      <c r="BK2671" s="21">
        <v>0</v>
      </c>
      <c r="BL2671" s="22">
        <v>7.5749999999999984E-3</v>
      </c>
      <c r="BM2671" s="21"/>
      <c r="BN2671" s="21">
        <f t="shared" si="337"/>
        <v>0</v>
      </c>
      <c r="BO2671" s="22">
        <f t="shared" si="337"/>
        <v>3.0299999999999994E-2</v>
      </c>
      <c r="BP2671" s="21">
        <f t="shared" si="337"/>
        <v>0</v>
      </c>
    </row>
    <row r="2672" spans="1:68" ht="11.1" hidden="1" customHeight="1" outlineLevel="1" collapsed="1" x14ac:dyDescent="0.2">
      <c r="A2672" s="10"/>
      <c r="B2672" s="18"/>
      <c r="C2672" s="18"/>
      <c r="D2672" s="18"/>
      <c r="E2672" s="19" t="s">
        <v>2367</v>
      </c>
      <c r="F2672" s="20"/>
      <c r="G2672" s="20"/>
      <c r="H2672" s="20"/>
      <c r="I2672" s="20"/>
      <c r="J2672" s="20"/>
      <c r="K2672" s="20"/>
      <c r="L2672" s="20"/>
      <c r="M2672" s="20"/>
      <c r="N2672" s="20"/>
      <c r="O2672" s="20"/>
      <c r="P2672" s="20"/>
      <c r="Q2672" s="20"/>
      <c r="R2672" s="20"/>
      <c r="S2672" s="20"/>
      <c r="T2672" s="20"/>
      <c r="U2672" s="20"/>
      <c r="V2672" s="20"/>
      <c r="W2672" s="20"/>
      <c r="X2672" s="20"/>
      <c r="Y2672" s="20"/>
      <c r="Z2672" s="20"/>
      <c r="AA2672" s="20"/>
      <c r="AB2672" s="20"/>
      <c r="AC2672" s="20"/>
      <c r="AD2672" s="20"/>
      <c r="AE2672" s="20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9">
        <v>0.79900000000000004</v>
      </c>
      <c r="AQ2672" s="209">
        <v>1</v>
      </c>
      <c r="AR2672" s="209">
        <v>1.782</v>
      </c>
      <c r="AS2672" s="209">
        <v>0.55800000000000005</v>
      </c>
      <c r="AT2672" s="209">
        <v>0.28999999999999998</v>
      </c>
      <c r="AU2672" s="209">
        <v>0.13400000000000001</v>
      </c>
      <c r="AV2672" s="209">
        <v>8.0000000000000002E-3</v>
      </c>
      <c r="AW2672" s="20"/>
      <c r="AX2672" s="20"/>
      <c r="AY2672" s="209">
        <v>0.128</v>
      </c>
      <c r="AZ2672" s="209">
        <v>0.25</v>
      </c>
      <c r="BA2672" s="209">
        <v>0.55000000000000004</v>
      </c>
      <c r="BB2672" s="21">
        <f t="shared" si="338"/>
        <v>1.782</v>
      </c>
      <c r="BC2672" s="21">
        <f>BF2672</f>
        <v>3.75</v>
      </c>
      <c r="BD2672" s="22">
        <f t="shared" si="339"/>
        <v>2.3951612903225805</v>
      </c>
      <c r="BE2672" s="21">
        <f>BC2672-BD2672</f>
        <v>1.3548387096774195</v>
      </c>
      <c r="BF2672" s="2">
        <v>3.75</v>
      </c>
      <c r="BG2672" s="10">
        <v>6</v>
      </c>
      <c r="BH2672" s="21">
        <f t="shared" si="336"/>
        <v>2.7899999999999999E-3</v>
      </c>
      <c r="BI2672" s="22">
        <f t="shared" si="336"/>
        <v>1.7819999999999999E-3</v>
      </c>
      <c r="BJ2672" s="21">
        <f>BH2672-BI2672</f>
        <v>1.008E-3</v>
      </c>
      <c r="BK2672" s="21">
        <v>8.369999999999999E-3</v>
      </c>
      <c r="BL2672" s="22">
        <v>5.3460000000000001E-3</v>
      </c>
      <c r="BM2672" s="21">
        <v>3.0239999999999989E-3</v>
      </c>
      <c r="BN2672" s="21">
        <f t="shared" si="337"/>
        <v>3.3479999999999996E-2</v>
      </c>
      <c r="BO2672" s="22">
        <f t="shared" si="337"/>
        <v>2.1384E-2</v>
      </c>
      <c r="BP2672" s="21">
        <f t="shared" si="337"/>
        <v>1.2095999999999996E-2</v>
      </c>
    </row>
    <row r="2673" spans="1:68" ht="11.1" hidden="1" customHeight="1" outlineLevel="2" x14ac:dyDescent="0.2">
      <c r="A2673" s="10"/>
      <c r="B2673" s="18"/>
      <c r="C2673" s="18"/>
      <c r="D2673" s="18"/>
      <c r="E2673" s="23" t="s">
        <v>2368</v>
      </c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  <c r="V2673" s="24"/>
      <c r="W2673" s="24"/>
      <c r="X2673" s="24"/>
      <c r="Y2673" s="24"/>
      <c r="Z2673" s="24"/>
      <c r="AA2673" s="24"/>
      <c r="AB2673" s="24"/>
      <c r="AC2673" s="24"/>
      <c r="AD2673" s="24"/>
      <c r="AE2673" s="24"/>
      <c r="AF2673" s="24"/>
      <c r="AG2673" s="24"/>
      <c r="AH2673" s="24"/>
      <c r="AI2673" s="24"/>
      <c r="AJ2673" s="24"/>
      <c r="AK2673" s="24"/>
      <c r="AL2673" s="24"/>
      <c r="AM2673" s="24"/>
      <c r="AN2673" s="24"/>
      <c r="AO2673" s="24"/>
      <c r="AP2673" s="208">
        <v>0.79900000000000004</v>
      </c>
      <c r="AQ2673" s="208">
        <v>1</v>
      </c>
      <c r="AR2673" s="208">
        <v>1.782</v>
      </c>
      <c r="AS2673" s="208">
        <v>0.55800000000000005</v>
      </c>
      <c r="AT2673" s="208">
        <v>0.28999999999999998</v>
      </c>
      <c r="AU2673" s="208">
        <v>0.13400000000000001</v>
      </c>
      <c r="AV2673" s="208">
        <v>8.0000000000000002E-3</v>
      </c>
      <c r="AW2673" s="24"/>
      <c r="AX2673" s="24"/>
      <c r="AY2673" s="208">
        <v>0.128</v>
      </c>
      <c r="AZ2673" s="208">
        <v>0.25</v>
      </c>
      <c r="BA2673" s="208">
        <v>0.55000000000000004</v>
      </c>
      <c r="BB2673" s="21">
        <f t="shared" si="338"/>
        <v>1.782</v>
      </c>
      <c r="BC2673" s="21"/>
      <c r="BD2673" s="22">
        <f t="shared" si="339"/>
        <v>2.3951612903225805</v>
      </c>
      <c r="BE2673" s="21"/>
      <c r="BG2673" s="10"/>
      <c r="BH2673" s="21">
        <f t="shared" si="336"/>
        <v>0</v>
      </c>
      <c r="BI2673" s="22">
        <f t="shared" si="336"/>
        <v>1.7819999999999999E-3</v>
      </c>
      <c r="BJ2673" s="21"/>
      <c r="BK2673" s="21">
        <v>0</v>
      </c>
      <c r="BL2673" s="22">
        <v>5.3460000000000001E-3</v>
      </c>
      <c r="BM2673" s="21"/>
      <c r="BN2673" s="21">
        <f t="shared" si="337"/>
        <v>0</v>
      </c>
      <c r="BO2673" s="22">
        <f t="shared" si="337"/>
        <v>2.1384E-2</v>
      </c>
      <c r="BP2673" s="21">
        <f t="shared" si="337"/>
        <v>0</v>
      </c>
    </row>
    <row r="2674" spans="1:68" ht="11.1" hidden="1" customHeight="1" outlineLevel="1" collapsed="1" x14ac:dyDescent="0.2">
      <c r="A2674" s="10"/>
      <c r="B2674" s="18"/>
      <c r="C2674" s="18"/>
      <c r="D2674" s="18"/>
      <c r="E2674" s="19" t="s">
        <v>2369</v>
      </c>
      <c r="F2674" s="209">
        <v>1.9039999999999999</v>
      </c>
      <c r="G2674" s="209">
        <v>1.8879999999999999</v>
      </c>
      <c r="H2674" s="209">
        <v>1.1040000000000001</v>
      </c>
      <c r="I2674" s="240">
        <v>0.91800000000000004</v>
      </c>
      <c r="J2674" s="240"/>
      <c r="K2674" s="209">
        <v>0.36699999999999999</v>
      </c>
      <c r="L2674" s="20"/>
      <c r="M2674" s="20"/>
      <c r="N2674" s="20"/>
      <c r="O2674" s="209">
        <v>0.28799999999999998</v>
      </c>
      <c r="P2674" s="209">
        <v>0.93799999999999994</v>
      </c>
      <c r="Q2674" s="209">
        <v>1.375</v>
      </c>
      <c r="R2674" s="209">
        <v>2</v>
      </c>
      <c r="S2674" s="209">
        <v>1.875</v>
      </c>
      <c r="T2674" s="209">
        <v>2.25</v>
      </c>
      <c r="U2674" s="20"/>
      <c r="V2674" s="209">
        <v>2.25</v>
      </c>
      <c r="W2674" s="209">
        <v>0.375</v>
      </c>
      <c r="X2674" s="209">
        <v>0.25</v>
      </c>
      <c r="Y2674" s="20"/>
      <c r="Z2674" s="20"/>
      <c r="AA2674" s="209">
        <v>4.8000000000000001E-2</v>
      </c>
      <c r="AB2674" s="209">
        <v>0.78100000000000003</v>
      </c>
      <c r="AC2674" s="209">
        <v>1.7929999999999999</v>
      </c>
      <c r="AD2674" s="209">
        <v>2.004</v>
      </c>
      <c r="AE2674" s="209">
        <v>2.0379999999999998</v>
      </c>
      <c r="AF2674" s="209">
        <v>1.6180000000000001</v>
      </c>
      <c r="AG2674" s="209">
        <v>0.84</v>
      </c>
      <c r="AH2674" s="209">
        <v>0.59</v>
      </c>
      <c r="AI2674" s="209">
        <v>0.4</v>
      </c>
      <c r="AJ2674" s="209">
        <v>0.12</v>
      </c>
      <c r="AK2674" s="20"/>
      <c r="AL2674" s="20"/>
      <c r="AM2674" s="209">
        <v>0.24</v>
      </c>
      <c r="AN2674" s="209">
        <v>0.6</v>
      </c>
      <c r="AO2674" s="209">
        <v>1.3</v>
      </c>
      <c r="AP2674" s="209">
        <v>1.95</v>
      </c>
      <c r="AQ2674" s="209">
        <v>1.68</v>
      </c>
      <c r="AR2674" s="209">
        <v>1.7649999999999999</v>
      </c>
      <c r="AS2674" s="209">
        <v>1.2410000000000001</v>
      </c>
      <c r="AT2674" s="209">
        <v>0.66400000000000003</v>
      </c>
      <c r="AU2674" s="209">
        <v>0.32</v>
      </c>
      <c r="AV2674" s="209">
        <v>1.032</v>
      </c>
      <c r="AW2674" s="20"/>
      <c r="AX2674" s="20"/>
      <c r="AY2674" s="20"/>
      <c r="AZ2674" s="20"/>
      <c r="BA2674" s="209">
        <v>1.048</v>
      </c>
      <c r="BB2674" s="21">
        <f t="shared" si="338"/>
        <v>2.25</v>
      </c>
      <c r="BC2674" s="21">
        <f>BD2674</f>
        <v>3.024193548387097</v>
      </c>
      <c r="BD2674" s="22">
        <f t="shared" si="339"/>
        <v>3.024193548387097</v>
      </c>
      <c r="BE2674" s="21">
        <f>BC2674-BD2674</f>
        <v>0</v>
      </c>
      <c r="BG2674" s="10">
        <v>6</v>
      </c>
      <c r="BH2674" s="21">
        <f t="shared" si="336"/>
        <v>2.2500000000000003E-3</v>
      </c>
      <c r="BI2674" s="22">
        <f t="shared" si="336"/>
        <v>2.2500000000000003E-3</v>
      </c>
      <c r="BJ2674" s="21">
        <f>BH2674-BI2674</f>
        <v>0</v>
      </c>
      <c r="BK2674" s="21">
        <v>6.7500000000000008E-3</v>
      </c>
      <c r="BL2674" s="22">
        <v>6.7500000000000008E-3</v>
      </c>
      <c r="BM2674" s="21">
        <v>0</v>
      </c>
      <c r="BN2674" s="21">
        <f t="shared" si="337"/>
        <v>2.7000000000000003E-2</v>
      </c>
      <c r="BO2674" s="22">
        <f t="shared" si="337"/>
        <v>2.7000000000000003E-2</v>
      </c>
      <c r="BP2674" s="21">
        <f t="shared" si="337"/>
        <v>0</v>
      </c>
    </row>
    <row r="2675" spans="1:68" ht="11.1" hidden="1" customHeight="1" outlineLevel="2" x14ac:dyDescent="0.2">
      <c r="A2675" s="10"/>
      <c r="B2675" s="18"/>
      <c r="C2675" s="18"/>
      <c r="D2675" s="18"/>
      <c r="E2675" s="23" t="s">
        <v>2370</v>
      </c>
      <c r="F2675" s="208">
        <v>1.9039999999999999</v>
      </c>
      <c r="G2675" s="208">
        <v>1.8879999999999999</v>
      </c>
      <c r="H2675" s="208">
        <v>1.1040000000000001</v>
      </c>
      <c r="I2675" s="239">
        <v>0.91800000000000004</v>
      </c>
      <c r="J2675" s="239"/>
      <c r="K2675" s="208">
        <v>0.36699999999999999</v>
      </c>
      <c r="L2675" s="24"/>
      <c r="M2675" s="24"/>
      <c r="N2675" s="24"/>
      <c r="O2675" s="208">
        <v>0.28799999999999998</v>
      </c>
      <c r="P2675" s="208">
        <v>0.93799999999999994</v>
      </c>
      <c r="Q2675" s="208">
        <v>1.375</v>
      </c>
      <c r="R2675" s="208">
        <v>2</v>
      </c>
      <c r="S2675" s="208">
        <v>1.875</v>
      </c>
      <c r="T2675" s="208">
        <v>2.25</v>
      </c>
      <c r="U2675" s="24"/>
      <c r="V2675" s="208">
        <v>2.25</v>
      </c>
      <c r="W2675" s="208">
        <v>0.375</v>
      </c>
      <c r="X2675" s="208">
        <v>0.25</v>
      </c>
      <c r="Y2675" s="24"/>
      <c r="Z2675" s="24"/>
      <c r="AA2675" s="208">
        <v>4.8000000000000001E-2</v>
      </c>
      <c r="AB2675" s="208">
        <v>0.78100000000000003</v>
      </c>
      <c r="AC2675" s="208">
        <v>1.7929999999999999</v>
      </c>
      <c r="AD2675" s="208">
        <v>2.004</v>
      </c>
      <c r="AE2675" s="208">
        <v>2.0379999999999998</v>
      </c>
      <c r="AF2675" s="208">
        <v>1.6180000000000001</v>
      </c>
      <c r="AG2675" s="208">
        <v>0.84</v>
      </c>
      <c r="AH2675" s="208">
        <v>0.59</v>
      </c>
      <c r="AI2675" s="208">
        <v>0.4</v>
      </c>
      <c r="AJ2675" s="208">
        <v>0.12</v>
      </c>
      <c r="AK2675" s="24"/>
      <c r="AL2675" s="24"/>
      <c r="AM2675" s="208">
        <v>0.24</v>
      </c>
      <c r="AN2675" s="208">
        <v>0.6</v>
      </c>
      <c r="AO2675" s="208">
        <v>1.3</v>
      </c>
      <c r="AP2675" s="208">
        <v>1.95</v>
      </c>
      <c r="AQ2675" s="208">
        <v>1.68</v>
      </c>
      <c r="AR2675" s="208">
        <v>1.7649999999999999</v>
      </c>
      <c r="AS2675" s="208">
        <v>1.2410000000000001</v>
      </c>
      <c r="AT2675" s="208">
        <v>0.66400000000000003</v>
      </c>
      <c r="AU2675" s="208">
        <v>0.32</v>
      </c>
      <c r="AV2675" s="208">
        <v>1.032</v>
      </c>
      <c r="AW2675" s="24"/>
      <c r="AX2675" s="24"/>
      <c r="AY2675" s="24"/>
      <c r="AZ2675" s="24"/>
      <c r="BA2675" s="208">
        <v>1.048</v>
      </c>
      <c r="BB2675" s="21">
        <f t="shared" si="338"/>
        <v>2.25</v>
      </c>
      <c r="BC2675" s="21"/>
      <c r="BD2675" s="22">
        <f t="shared" si="339"/>
        <v>3.024193548387097</v>
      </c>
      <c r="BE2675" s="21"/>
      <c r="BG2675" s="10"/>
      <c r="BH2675" s="21">
        <f t="shared" si="336"/>
        <v>0</v>
      </c>
      <c r="BI2675" s="22">
        <f t="shared" si="336"/>
        <v>2.2500000000000003E-3</v>
      </c>
      <c r="BJ2675" s="21"/>
      <c r="BK2675" s="21">
        <v>0</v>
      </c>
      <c r="BL2675" s="22">
        <v>6.7500000000000008E-3</v>
      </c>
      <c r="BM2675" s="21"/>
      <c r="BN2675" s="21">
        <f t="shared" si="337"/>
        <v>0</v>
      </c>
      <c r="BO2675" s="22">
        <f t="shared" si="337"/>
        <v>2.7000000000000003E-2</v>
      </c>
      <c r="BP2675" s="21">
        <f t="shared" si="337"/>
        <v>0</v>
      </c>
    </row>
    <row r="2676" spans="1:68" ht="11.1" customHeight="1" outlineLevel="1" collapsed="1" x14ac:dyDescent="0.2">
      <c r="A2676" s="10"/>
      <c r="B2676" s="18"/>
      <c r="C2676" s="18"/>
      <c r="D2676" s="18"/>
      <c r="E2676" s="19" t="s">
        <v>2371</v>
      </c>
      <c r="F2676" s="209">
        <v>1.6659999999999999</v>
      </c>
      <c r="G2676" s="209">
        <v>1.7110000000000001</v>
      </c>
      <c r="H2676" s="209">
        <v>1.254</v>
      </c>
      <c r="I2676" s="240">
        <v>1.0169999999999999</v>
      </c>
      <c r="J2676" s="240"/>
      <c r="K2676" s="209">
        <v>0.4</v>
      </c>
      <c r="L2676" s="209">
        <v>0.13500000000000001</v>
      </c>
      <c r="M2676" s="20"/>
      <c r="N2676" s="20"/>
      <c r="O2676" s="209">
        <v>0.375</v>
      </c>
      <c r="P2676" s="209">
        <v>0.95</v>
      </c>
      <c r="Q2676" s="209">
        <v>1.613</v>
      </c>
      <c r="R2676" s="209">
        <v>1.875</v>
      </c>
      <c r="S2676" s="209">
        <v>2</v>
      </c>
      <c r="T2676" s="209">
        <v>2</v>
      </c>
      <c r="U2676" s="209">
        <v>1.5129999999999999</v>
      </c>
      <c r="V2676" s="209">
        <v>0.98799999999999999</v>
      </c>
      <c r="W2676" s="209">
        <v>0.375</v>
      </c>
      <c r="X2676" s="209">
        <v>0.125</v>
      </c>
      <c r="Y2676" s="20"/>
      <c r="Z2676" s="20"/>
      <c r="AA2676" s="209">
        <v>0.30099999999999999</v>
      </c>
      <c r="AB2676" s="209">
        <v>0.98599999999999999</v>
      </c>
      <c r="AC2676" s="209">
        <v>2.153</v>
      </c>
      <c r="AD2676" s="209">
        <v>1.9350000000000001</v>
      </c>
      <c r="AE2676" s="209">
        <v>1.798</v>
      </c>
      <c r="AF2676" s="209">
        <v>1.4750000000000001</v>
      </c>
      <c r="AG2676" s="209">
        <v>0.77</v>
      </c>
      <c r="AH2676" s="209">
        <v>0.55000000000000004</v>
      </c>
      <c r="AI2676" s="209">
        <v>0.35</v>
      </c>
      <c r="AJ2676" s="209">
        <v>0.18</v>
      </c>
      <c r="AK2676" s="20"/>
      <c r="AL2676" s="209">
        <v>2.7E-2</v>
      </c>
      <c r="AM2676" s="209">
        <v>0.24299999999999999</v>
      </c>
      <c r="AN2676" s="209">
        <v>0.55000000000000004</v>
      </c>
      <c r="AO2676" s="209">
        <v>0.95</v>
      </c>
      <c r="AP2676" s="209">
        <v>1.5</v>
      </c>
      <c r="AQ2676" s="209">
        <v>1.33</v>
      </c>
      <c r="AR2676" s="209">
        <v>1.3029999999999999</v>
      </c>
      <c r="AS2676" s="209">
        <v>0.94699999999999995</v>
      </c>
      <c r="AT2676" s="209">
        <v>0.62</v>
      </c>
      <c r="AU2676" s="209">
        <v>0.25700000000000001</v>
      </c>
      <c r="AV2676" s="209">
        <v>6.8000000000000005E-2</v>
      </c>
      <c r="AW2676" s="209">
        <v>3.5000000000000003E-2</v>
      </c>
      <c r="AX2676" s="20"/>
      <c r="AY2676" s="209">
        <v>0.34</v>
      </c>
      <c r="AZ2676" s="209">
        <v>0.6</v>
      </c>
      <c r="BA2676" s="209">
        <v>0.85</v>
      </c>
      <c r="BB2676" s="21">
        <f t="shared" si="338"/>
        <v>2.153</v>
      </c>
      <c r="BC2676" s="21">
        <f>BF2676</f>
        <v>3.2</v>
      </c>
      <c r="BD2676" s="22">
        <f t="shared" si="339"/>
        <v>2.8938172043010755</v>
      </c>
      <c r="BE2676" s="21">
        <f>BC2676-BD2676</f>
        <v>0.3061827956989247</v>
      </c>
      <c r="BF2676" s="2">
        <v>3.2</v>
      </c>
      <c r="BG2676" s="10">
        <v>7</v>
      </c>
      <c r="BH2676" s="21">
        <f t="shared" si="336"/>
        <v>2.3808000000000002E-3</v>
      </c>
      <c r="BI2676" s="22">
        <f t="shared" si="336"/>
        <v>2.153E-3</v>
      </c>
      <c r="BJ2676" s="21">
        <f>BH2676-BI2676</f>
        <v>2.2780000000000022E-4</v>
      </c>
      <c r="BK2676" s="21">
        <v>7.1424000000000001E-3</v>
      </c>
      <c r="BL2676" s="22">
        <v>6.4589999999999995E-3</v>
      </c>
      <c r="BM2676" s="21">
        <v>6.8340000000000067E-4</v>
      </c>
      <c r="BN2676" s="21">
        <f t="shared" si="337"/>
        <v>2.8569600000000001E-2</v>
      </c>
      <c r="BO2676" s="22">
        <f t="shared" si="337"/>
        <v>2.5835999999999998E-2</v>
      </c>
      <c r="BP2676" s="21">
        <f t="shared" si="337"/>
        <v>2.7336000000000027E-3</v>
      </c>
    </row>
    <row r="2677" spans="1:68" ht="11.1" hidden="1" customHeight="1" outlineLevel="2" x14ac:dyDescent="0.2">
      <c r="A2677" s="10"/>
      <c r="B2677" s="18"/>
      <c r="C2677" s="18"/>
      <c r="D2677" s="18"/>
      <c r="E2677" s="23" t="s">
        <v>2372</v>
      </c>
      <c r="F2677" s="208">
        <v>1.6659999999999999</v>
      </c>
      <c r="G2677" s="208">
        <v>1.7110000000000001</v>
      </c>
      <c r="H2677" s="208">
        <v>1.254</v>
      </c>
      <c r="I2677" s="239">
        <v>1.0169999999999999</v>
      </c>
      <c r="J2677" s="239"/>
      <c r="K2677" s="208">
        <v>0.4</v>
      </c>
      <c r="L2677" s="208">
        <v>0.13500000000000001</v>
      </c>
      <c r="M2677" s="24"/>
      <c r="N2677" s="24"/>
      <c r="O2677" s="208">
        <v>0.375</v>
      </c>
      <c r="P2677" s="208">
        <v>0.95</v>
      </c>
      <c r="Q2677" s="208">
        <v>1.613</v>
      </c>
      <c r="R2677" s="208">
        <v>1.875</v>
      </c>
      <c r="S2677" s="208">
        <v>2</v>
      </c>
      <c r="T2677" s="208">
        <v>2</v>
      </c>
      <c r="U2677" s="208">
        <v>1.5129999999999999</v>
      </c>
      <c r="V2677" s="208">
        <v>0.98799999999999999</v>
      </c>
      <c r="W2677" s="208">
        <v>0.375</v>
      </c>
      <c r="X2677" s="208">
        <v>0.125</v>
      </c>
      <c r="Y2677" s="24"/>
      <c r="Z2677" s="24"/>
      <c r="AA2677" s="208">
        <v>0.30099999999999999</v>
      </c>
      <c r="AB2677" s="208">
        <v>0.98599999999999999</v>
      </c>
      <c r="AC2677" s="208">
        <v>2.153</v>
      </c>
      <c r="AD2677" s="208">
        <v>1.9350000000000001</v>
      </c>
      <c r="AE2677" s="208">
        <v>1.798</v>
      </c>
      <c r="AF2677" s="208">
        <v>1.4750000000000001</v>
      </c>
      <c r="AG2677" s="208">
        <v>0.77</v>
      </c>
      <c r="AH2677" s="208">
        <v>0.55000000000000004</v>
      </c>
      <c r="AI2677" s="208">
        <v>0.35</v>
      </c>
      <c r="AJ2677" s="208">
        <v>0.18</v>
      </c>
      <c r="AK2677" s="24"/>
      <c r="AL2677" s="208">
        <v>2.7E-2</v>
      </c>
      <c r="AM2677" s="208">
        <v>0.24299999999999999</v>
      </c>
      <c r="AN2677" s="208">
        <v>0.55000000000000004</v>
      </c>
      <c r="AO2677" s="208">
        <v>0.95</v>
      </c>
      <c r="AP2677" s="208">
        <v>1.5</v>
      </c>
      <c r="AQ2677" s="208">
        <v>1.33</v>
      </c>
      <c r="AR2677" s="208">
        <v>1.3029999999999999</v>
      </c>
      <c r="AS2677" s="208">
        <v>0.94699999999999995</v>
      </c>
      <c r="AT2677" s="208">
        <v>0.62</v>
      </c>
      <c r="AU2677" s="208">
        <v>0.25700000000000001</v>
      </c>
      <c r="AV2677" s="208">
        <v>6.8000000000000005E-2</v>
      </c>
      <c r="AW2677" s="208">
        <v>3.5000000000000003E-2</v>
      </c>
      <c r="AX2677" s="24"/>
      <c r="AY2677" s="208">
        <v>0.34</v>
      </c>
      <c r="AZ2677" s="208">
        <v>0.6</v>
      </c>
      <c r="BA2677" s="208">
        <v>0.85</v>
      </c>
      <c r="BB2677" s="21">
        <f t="shared" si="338"/>
        <v>2.153</v>
      </c>
      <c r="BC2677" s="21"/>
      <c r="BD2677" s="22">
        <f t="shared" si="339"/>
        <v>2.8938172043010755</v>
      </c>
      <c r="BE2677" s="21"/>
      <c r="BG2677" s="10"/>
      <c r="BH2677" s="21">
        <f t="shared" ref="BH2677:BI2751" si="340">(BC2677*24*31/1000000)</f>
        <v>0</v>
      </c>
      <c r="BI2677" s="22">
        <f t="shared" si="340"/>
        <v>2.153E-3</v>
      </c>
      <c r="BJ2677" s="21"/>
      <c r="BK2677" s="21">
        <v>0</v>
      </c>
      <c r="BL2677" s="22">
        <v>6.4589999999999995E-3</v>
      </c>
      <c r="BM2677" s="21"/>
      <c r="BN2677" s="21">
        <f t="shared" si="337"/>
        <v>0</v>
      </c>
      <c r="BO2677" s="22">
        <f t="shared" si="337"/>
        <v>2.5835999999999998E-2</v>
      </c>
      <c r="BP2677" s="21">
        <f t="shared" si="337"/>
        <v>0</v>
      </c>
    </row>
    <row r="2678" spans="1:68" ht="11.1" hidden="1" customHeight="1" outlineLevel="1" collapsed="1" x14ac:dyDescent="0.2">
      <c r="A2678" s="10"/>
      <c r="B2678" s="18"/>
      <c r="C2678" s="18"/>
      <c r="D2678" s="18"/>
      <c r="E2678" s="19" t="s">
        <v>93</v>
      </c>
      <c r="F2678" s="209">
        <v>1.6659999999999999</v>
      </c>
      <c r="G2678" s="209">
        <v>1.77</v>
      </c>
      <c r="H2678" s="209">
        <v>1.129</v>
      </c>
      <c r="I2678" s="240">
        <v>0.93799999999999994</v>
      </c>
      <c r="J2678" s="240"/>
      <c r="K2678" s="209">
        <v>0.45600000000000002</v>
      </c>
      <c r="L2678" s="20"/>
      <c r="M2678" s="20"/>
      <c r="N2678" s="20"/>
      <c r="O2678" s="20"/>
      <c r="P2678" s="209">
        <v>0.39800000000000002</v>
      </c>
      <c r="Q2678" s="209">
        <v>2.0499999999999998</v>
      </c>
      <c r="R2678" s="209">
        <v>1.75</v>
      </c>
      <c r="S2678" s="209">
        <v>1.8129999999999999</v>
      </c>
      <c r="T2678" s="209">
        <v>1.9379999999999999</v>
      </c>
      <c r="U2678" s="209">
        <v>1.625</v>
      </c>
      <c r="V2678" s="20"/>
      <c r="W2678" s="209">
        <v>1.0249999999999999</v>
      </c>
      <c r="X2678" s="20"/>
      <c r="Y2678" s="20"/>
      <c r="Z2678" s="209">
        <v>8.7999999999999995E-2</v>
      </c>
      <c r="AA2678" s="20"/>
      <c r="AB2678" s="209">
        <v>1.0029999999999999</v>
      </c>
      <c r="AC2678" s="209">
        <v>1.393</v>
      </c>
      <c r="AD2678" s="209">
        <v>1.7430000000000001</v>
      </c>
      <c r="AE2678" s="209">
        <v>1.349</v>
      </c>
      <c r="AF2678" s="209">
        <v>1.4810000000000001</v>
      </c>
      <c r="AG2678" s="209">
        <v>0.82</v>
      </c>
      <c r="AH2678" s="209">
        <v>0.55000000000000004</v>
      </c>
      <c r="AI2678" s="209">
        <v>0.43</v>
      </c>
      <c r="AJ2678" s="209">
        <v>0.108</v>
      </c>
      <c r="AK2678" s="20"/>
      <c r="AL2678" s="20"/>
      <c r="AM2678" s="20"/>
      <c r="AN2678" s="209">
        <v>0.622</v>
      </c>
      <c r="AO2678" s="209">
        <v>1.25</v>
      </c>
      <c r="AP2678" s="209">
        <v>1.75</v>
      </c>
      <c r="AQ2678" s="209">
        <v>1.57</v>
      </c>
      <c r="AR2678" s="209">
        <v>1.7370000000000001</v>
      </c>
      <c r="AS2678" s="209">
        <v>1.143</v>
      </c>
      <c r="AT2678" s="209">
        <v>0.7</v>
      </c>
      <c r="AU2678" s="20"/>
      <c r="AV2678" s="209">
        <v>0.499</v>
      </c>
      <c r="AW2678" s="20"/>
      <c r="AX2678" s="20"/>
      <c r="AY2678" s="20"/>
      <c r="AZ2678" s="209">
        <v>0.40100000000000002</v>
      </c>
      <c r="BA2678" s="209">
        <v>1.5</v>
      </c>
      <c r="BB2678" s="21">
        <f t="shared" si="338"/>
        <v>2.0499999999999998</v>
      </c>
      <c r="BC2678" s="21">
        <f>BD2678</f>
        <v>2.7553763440860211</v>
      </c>
      <c r="BD2678" s="22">
        <f t="shared" si="339"/>
        <v>2.7553763440860211</v>
      </c>
      <c r="BE2678" s="21">
        <f>BC2678-BD2678</f>
        <v>0</v>
      </c>
      <c r="BF2678" s="2">
        <v>2.4300000000000002</v>
      </c>
      <c r="BG2678" s="10">
        <v>6</v>
      </c>
      <c r="BH2678" s="21">
        <f t="shared" si="340"/>
        <v>2.0500000000000002E-3</v>
      </c>
      <c r="BI2678" s="22">
        <f t="shared" si="340"/>
        <v>2.0500000000000002E-3</v>
      </c>
      <c r="BJ2678" s="21">
        <f>BH2678-BI2678</f>
        <v>0</v>
      </c>
      <c r="BK2678" s="21">
        <v>6.150000000000001E-3</v>
      </c>
      <c r="BL2678" s="22">
        <v>6.150000000000001E-3</v>
      </c>
      <c r="BM2678" s="21">
        <v>0</v>
      </c>
      <c r="BN2678" s="21">
        <f t="shared" si="337"/>
        <v>2.4600000000000004E-2</v>
      </c>
      <c r="BO2678" s="22">
        <f t="shared" si="337"/>
        <v>2.4600000000000004E-2</v>
      </c>
      <c r="BP2678" s="21">
        <f t="shared" si="337"/>
        <v>0</v>
      </c>
    </row>
    <row r="2679" spans="1:68" ht="11.1" hidden="1" customHeight="1" outlineLevel="2" x14ac:dyDescent="0.2">
      <c r="A2679" s="10"/>
      <c r="B2679" s="18"/>
      <c r="C2679" s="18"/>
      <c r="D2679" s="18"/>
      <c r="E2679" s="23" t="s">
        <v>2373</v>
      </c>
      <c r="F2679" s="208">
        <v>1.6659999999999999</v>
      </c>
      <c r="G2679" s="208">
        <v>1.77</v>
      </c>
      <c r="H2679" s="208">
        <v>1.129</v>
      </c>
      <c r="I2679" s="239">
        <v>0.93799999999999994</v>
      </c>
      <c r="J2679" s="239"/>
      <c r="K2679" s="208">
        <v>0.45600000000000002</v>
      </c>
      <c r="L2679" s="24"/>
      <c r="M2679" s="24"/>
      <c r="N2679" s="24"/>
      <c r="O2679" s="24"/>
      <c r="P2679" s="208">
        <v>0.39800000000000002</v>
      </c>
      <c r="Q2679" s="208">
        <v>2.0499999999999998</v>
      </c>
      <c r="R2679" s="208">
        <v>1.75</v>
      </c>
      <c r="S2679" s="208">
        <v>1.8129999999999999</v>
      </c>
      <c r="T2679" s="208">
        <v>1.9379999999999999</v>
      </c>
      <c r="U2679" s="208">
        <v>1.625</v>
      </c>
      <c r="V2679" s="24"/>
      <c r="W2679" s="208">
        <v>1.0249999999999999</v>
      </c>
      <c r="X2679" s="24"/>
      <c r="Y2679" s="24"/>
      <c r="Z2679" s="208">
        <v>8.7999999999999995E-2</v>
      </c>
      <c r="AA2679" s="24"/>
      <c r="AB2679" s="208">
        <v>1.0029999999999999</v>
      </c>
      <c r="AC2679" s="208">
        <v>1.393</v>
      </c>
      <c r="AD2679" s="208">
        <v>1.7430000000000001</v>
      </c>
      <c r="AE2679" s="208">
        <v>1.349</v>
      </c>
      <c r="AF2679" s="208">
        <v>1.4810000000000001</v>
      </c>
      <c r="AG2679" s="208">
        <v>0.82</v>
      </c>
      <c r="AH2679" s="208">
        <v>0.55000000000000004</v>
      </c>
      <c r="AI2679" s="208">
        <v>0.43</v>
      </c>
      <c r="AJ2679" s="208">
        <v>0.108</v>
      </c>
      <c r="AK2679" s="24"/>
      <c r="AL2679" s="24"/>
      <c r="AM2679" s="24"/>
      <c r="AN2679" s="208">
        <v>0.622</v>
      </c>
      <c r="AO2679" s="208">
        <v>1.25</v>
      </c>
      <c r="AP2679" s="208">
        <v>1.75</v>
      </c>
      <c r="AQ2679" s="208">
        <v>1.57</v>
      </c>
      <c r="AR2679" s="208">
        <v>1.7370000000000001</v>
      </c>
      <c r="AS2679" s="208">
        <v>1.143</v>
      </c>
      <c r="AT2679" s="208">
        <v>0.7</v>
      </c>
      <c r="AU2679" s="24"/>
      <c r="AV2679" s="208">
        <v>0.499</v>
      </c>
      <c r="AW2679" s="24"/>
      <c r="AX2679" s="24"/>
      <c r="AY2679" s="24"/>
      <c r="AZ2679" s="208">
        <v>0.40100000000000002</v>
      </c>
      <c r="BA2679" s="208">
        <v>1.5</v>
      </c>
      <c r="BB2679" s="21">
        <f t="shared" si="338"/>
        <v>2.0499999999999998</v>
      </c>
      <c r="BC2679" s="21"/>
      <c r="BD2679" s="22">
        <f t="shared" si="339"/>
        <v>2.7553763440860211</v>
      </c>
      <c r="BE2679" s="21"/>
      <c r="BG2679" s="10"/>
      <c r="BH2679" s="21">
        <f t="shared" si="340"/>
        <v>0</v>
      </c>
      <c r="BI2679" s="22">
        <f t="shared" si="340"/>
        <v>2.0500000000000002E-3</v>
      </c>
      <c r="BJ2679" s="21"/>
      <c r="BK2679" s="21">
        <v>0</v>
      </c>
      <c r="BL2679" s="22">
        <v>6.150000000000001E-3</v>
      </c>
      <c r="BM2679" s="21"/>
      <c r="BN2679" s="21">
        <f t="shared" si="337"/>
        <v>0</v>
      </c>
      <c r="BO2679" s="22">
        <f t="shared" si="337"/>
        <v>2.4600000000000004E-2</v>
      </c>
      <c r="BP2679" s="21">
        <f t="shared" si="337"/>
        <v>0</v>
      </c>
    </row>
    <row r="2680" spans="1:68" ht="11.1" hidden="1" customHeight="1" outlineLevel="1" collapsed="1" x14ac:dyDescent="0.2">
      <c r="A2680" s="10"/>
      <c r="B2680" s="18"/>
      <c r="C2680" s="18"/>
      <c r="D2680" s="18"/>
      <c r="E2680" s="19" t="s">
        <v>2374</v>
      </c>
      <c r="F2680" s="209">
        <v>1.964</v>
      </c>
      <c r="G2680" s="209">
        <v>2.242</v>
      </c>
      <c r="H2680" s="209">
        <v>1.482</v>
      </c>
      <c r="I2680" s="240">
        <v>1.1299999999999999</v>
      </c>
      <c r="J2680" s="240"/>
      <c r="K2680" s="209">
        <v>0.59399999999999997</v>
      </c>
      <c r="L2680" s="209">
        <v>0.104</v>
      </c>
      <c r="M2680" s="20"/>
      <c r="N2680" s="20"/>
      <c r="O2680" s="209">
        <v>0.21299999999999999</v>
      </c>
      <c r="P2680" s="209">
        <v>1.2250000000000001</v>
      </c>
      <c r="Q2680" s="209">
        <v>1.75</v>
      </c>
      <c r="R2680" s="209">
        <v>2.125</v>
      </c>
      <c r="S2680" s="209">
        <v>2.25</v>
      </c>
      <c r="T2680" s="209">
        <v>2.125</v>
      </c>
      <c r="U2680" s="209">
        <v>1.625</v>
      </c>
      <c r="V2680" s="209">
        <v>1</v>
      </c>
      <c r="W2680" s="209">
        <v>0.75</v>
      </c>
      <c r="X2680" s="209">
        <v>2.375</v>
      </c>
      <c r="Y2680" s="20"/>
      <c r="Z2680" s="20"/>
      <c r="AA2680" s="20"/>
      <c r="AB2680" s="20"/>
      <c r="AC2680" s="209">
        <v>1.87</v>
      </c>
      <c r="AD2680" s="209">
        <v>2.13</v>
      </c>
      <c r="AE2680" s="209">
        <v>2.121</v>
      </c>
      <c r="AF2680" s="209">
        <v>2.0329999999999999</v>
      </c>
      <c r="AG2680" s="209">
        <v>1.696</v>
      </c>
      <c r="AH2680" s="209">
        <v>1.2130000000000001</v>
      </c>
      <c r="AI2680" s="209">
        <v>1.228</v>
      </c>
      <c r="AJ2680" s="209">
        <v>0.36</v>
      </c>
      <c r="AK2680" s="20"/>
      <c r="AL2680" s="209">
        <v>0.38500000000000001</v>
      </c>
      <c r="AM2680" s="209">
        <v>0.59599999999999997</v>
      </c>
      <c r="AN2680" s="209">
        <v>1.119</v>
      </c>
      <c r="AO2680" s="20"/>
      <c r="AP2680" s="20"/>
      <c r="AQ2680" s="209">
        <v>2.6</v>
      </c>
      <c r="AR2680" s="20"/>
      <c r="AS2680" s="20"/>
      <c r="AT2680" s="20"/>
      <c r="AU2680" s="20"/>
      <c r="AV2680" s="20"/>
      <c r="AW2680" s="209">
        <v>0.02</v>
      </c>
      <c r="AX2680" s="20"/>
      <c r="AY2680" s="20"/>
      <c r="AZ2680" s="20"/>
      <c r="BA2680" s="20"/>
      <c r="BB2680" s="21">
        <f t="shared" si="338"/>
        <v>2.6</v>
      </c>
      <c r="BC2680" s="21">
        <f>BF2680</f>
        <v>5.7</v>
      </c>
      <c r="BD2680" s="22">
        <f t="shared" si="339"/>
        <v>3.4946236559139785</v>
      </c>
      <c r="BE2680" s="21">
        <f>BC2680-BD2680</f>
        <v>2.2053763440860217</v>
      </c>
      <c r="BF2680" s="2">
        <v>5.7</v>
      </c>
      <c r="BG2680" s="10">
        <v>6</v>
      </c>
      <c r="BH2680" s="21">
        <f t="shared" si="340"/>
        <v>4.2408000000000003E-3</v>
      </c>
      <c r="BI2680" s="22">
        <f t="shared" si="340"/>
        <v>2.5999999999999999E-3</v>
      </c>
      <c r="BJ2680" s="21">
        <f>BH2680-BI2680</f>
        <v>1.6408000000000004E-3</v>
      </c>
      <c r="BK2680" s="21">
        <v>1.2722400000000002E-2</v>
      </c>
      <c r="BL2680" s="22">
        <v>7.7999999999999996E-3</v>
      </c>
      <c r="BM2680" s="21">
        <v>4.9224000000000021E-3</v>
      </c>
      <c r="BN2680" s="21">
        <f t="shared" si="337"/>
        <v>5.0889600000000007E-2</v>
      </c>
      <c r="BO2680" s="22">
        <f t="shared" si="337"/>
        <v>3.1199999999999999E-2</v>
      </c>
      <c r="BP2680" s="21">
        <f t="shared" si="337"/>
        <v>1.9689600000000008E-2</v>
      </c>
    </row>
    <row r="2681" spans="1:68" ht="11.1" hidden="1" customHeight="1" outlineLevel="2" x14ac:dyDescent="0.2">
      <c r="A2681" s="10"/>
      <c r="B2681" s="18"/>
      <c r="C2681" s="18"/>
      <c r="D2681" s="18"/>
      <c r="E2681" s="23" t="s">
        <v>2375</v>
      </c>
      <c r="F2681" s="208">
        <v>1.964</v>
      </c>
      <c r="G2681" s="208">
        <v>2.242</v>
      </c>
      <c r="H2681" s="208">
        <v>1.482</v>
      </c>
      <c r="I2681" s="239">
        <v>1.1299999999999999</v>
      </c>
      <c r="J2681" s="239"/>
      <c r="K2681" s="208">
        <v>0.59399999999999997</v>
      </c>
      <c r="L2681" s="208">
        <v>0.104</v>
      </c>
      <c r="M2681" s="24"/>
      <c r="N2681" s="24"/>
      <c r="O2681" s="208">
        <v>0.21299999999999999</v>
      </c>
      <c r="P2681" s="208">
        <v>1.2250000000000001</v>
      </c>
      <c r="Q2681" s="208">
        <v>1.75</v>
      </c>
      <c r="R2681" s="208">
        <v>2.125</v>
      </c>
      <c r="S2681" s="208">
        <v>2.25</v>
      </c>
      <c r="T2681" s="208">
        <v>2.125</v>
      </c>
      <c r="U2681" s="208">
        <v>1.625</v>
      </c>
      <c r="V2681" s="208">
        <v>1</v>
      </c>
      <c r="W2681" s="208">
        <v>0.75</v>
      </c>
      <c r="X2681" s="208">
        <v>2.375</v>
      </c>
      <c r="Y2681" s="24"/>
      <c r="Z2681" s="24"/>
      <c r="AA2681" s="24"/>
      <c r="AB2681" s="24"/>
      <c r="AC2681" s="208">
        <v>1.87</v>
      </c>
      <c r="AD2681" s="208">
        <v>2.13</v>
      </c>
      <c r="AE2681" s="208">
        <v>2.121</v>
      </c>
      <c r="AF2681" s="208">
        <v>2.0329999999999999</v>
      </c>
      <c r="AG2681" s="208">
        <v>1.696</v>
      </c>
      <c r="AH2681" s="208">
        <v>1.2130000000000001</v>
      </c>
      <c r="AI2681" s="208">
        <v>1.228</v>
      </c>
      <c r="AJ2681" s="208">
        <v>0.36</v>
      </c>
      <c r="AK2681" s="24"/>
      <c r="AL2681" s="208">
        <v>0.38500000000000001</v>
      </c>
      <c r="AM2681" s="208">
        <v>0.59599999999999997</v>
      </c>
      <c r="AN2681" s="208">
        <v>1.119</v>
      </c>
      <c r="AO2681" s="24"/>
      <c r="AP2681" s="24"/>
      <c r="AQ2681" s="208">
        <v>2.6</v>
      </c>
      <c r="AR2681" s="24"/>
      <c r="AS2681" s="24"/>
      <c r="AT2681" s="24"/>
      <c r="AU2681" s="24"/>
      <c r="AV2681" s="24"/>
      <c r="AW2681" s="208">
        <v>0.02</v>
      </c>
      <c r="AX2681" s="24"/>
      <c r="AY2681" s="24"/>
      <c r="AZ2681" s="24"/>
      <c r="BA2681" s="24"/>
      <c r="BB2681" s="21">
        <f t="shared" si="338"/>
        <v>2.6</v>
      </c>
      <c r="BC2681" s="21"/>
      <c r="BD2681" s="22">
        <f t="shared" si="339"/>
        <v>3.4946236559139785</v>
      </c>
      <c r="BE2681" s="21"/>
      <c r="BG2681" s="10"/>
      <c r="BH2681" s="21">
        <f t="shared" si="340"/>
        <v>0</v>
      </c>
      <c r="BI2681" s="22">
        <f t="shared" si="340"/>
        <v>2.5999999999999999E-3</v>
      </c>
      <c r="BJ2681" s="21"/>
      <c r="BK2681" s="21">
        <v>0</v>
      </c>
      <c r="BL2681" s="22">
        <v>7.7999999999999996E-3</v>
      </c>
      <c r="BM2681" s="21"/>
      <c r="BN2681" s="21">
        <f t="shared" si="337"/>
        <v>0</v>
      </c>
      <c r="BO2681" s="22">
        <f t="shared" si="337"/>
        <v>3.1199999999999999E-2</v>
      </c>
      <c r="BP2681" s="21">
        <f t="shared" si="337"/>
        <v>0</v>
      </c>
    </row>
    <row r="2682" spans="1:68" ht="11.1" hidden="1" customHeight="1" outlineLevel="1" collapsed="1" x14ac:dyDescent="0.2">
      <c r="A2682" s="10"/>
      <c r="B2682" s="18"/>
      <c r="C2682" s="18"/>
      <c r="D2682" s="25"/>
      <c r="E2682" s="19" t="s">
        <v>36</v>
      </c>
      <c r="F2682" s="209">
        <v>80.114000000000004</v>
      </c>
      <c r="G2682" s="209">
        <v>366.14400000000001</v>
      </c>
      <c r="H2682" s="209">
        <v>454.096</v>
      </c>
      <c r="I2682" s="240">
        <v>188.80699999999999</v>
      </c>
      <c r="J2682" s="240"/>
      <c r="K2682" s="209">
        <v>91.707999999999998</v>
      </c>
      <c r="L2682" s="209">
        <v>146.08799999999999</v>
      </c>
      <c r="M2682" s="209">
        <v>41.311</v>
      </c>
      <c r="N2682" s="209">
        <v>68.938999999999993</v>
      </c>
      <c r="O2682" s="209">
        <v>83.236000000000004</v>
      </c>
      <c r="P2682" s="209">
        <v>175.19300000000001</v>
      </c>
      <c r="Q2682" s="209">
        <v>202.65299999999999</v>
      </c>
      <c r="R2682" s="209">
        <v>315.12099999999998</v>
      </c>
      <c r="S2682" s="209">
        <v>428.947</v>
      </c>
      <c r="T2682" s="209">
        <v>259.947</v>
      </c>
      <c r="U2682" s="209">
        <v>263.36099999999999</v>
      </c>
      <c r="V2682" s="209">
        <v>168.29900000000001</v>
      </c>
      <c r="W2682" s="209">
        <v>128.81100000000001</v>
      </c>
      <c r="X2682" s="209">
        <v>86.734999999999999</v>
      </c>
      <c r="Y2682" s="209">
        <v>42.588000000000001</v>
      </c>
      <c r="Z2682" s="209">
        <v>61.837000000000003</v>
      </c>
      <c r="AA2682" s="209">
        <v>116.533</v>
      </c>
      <c r="AB2682" s="209">
        <v>140.44399999999999</v>
      </c>
      <c r="AC2682" s="209">
        <v>203.7</v>
      </c>
      <c r="AD2682" s="209">
        <v>326.11500000000001</v>
      </c>
      <c r="AE2682" s="209">
        <v>359.12799999999999</v>
      </c>
      <c r="AF2682" s="209">
        <v>343.44499999999999</v>
      </c>
      <c r="AG2682" s="209">
        <v>271.47300000000001</v>
      </c>
      <c r="AH2682" s="209">
        <v>180.536</v>
      </c>
      <c r="AI2682" s="209">
        <v>143.53399999999999</v>
      </c>
      <c r="AJ2682" s="209">
        <v>79.760000000000005</v>
      </c>
      <c r="AK2682" s="209">
        <v>23.369</v>
      </c>
      <c r="AL2682" s="209">
        <v>54.301000000000002</v>
      </c>
      <c r="AM2682" s="209">
        <v>96.373000000000005</v>
      </c>
      <c r="AN2682" s="209">
        <v>108.10599999999999</v>
      </c>
      <c r="AO2682" s="209">
        <v>219.86799999999999</v>
      </c>
      <c r="AP2682" s="209">
        <v>353.75900000000001</v>
      </c>
      <c r="AQ2682" s="209">
        <v>364.74299999999999</v>
      </c>
      <c r="AR2682" s="209">
        <v>314.22899999999998</v>
      </c>
      <c r="AS2682" s="209">
        <v>266.88200000000001</v>
      </c>
      <c r="AT2682" s="209">
        <v>195.48</v>
      </c>
      <c r="AU2682" s="209">
        <v>135.05199999999999</v>
      </c>
      <c r="AV2682" s="209">
        <v>104.831</v>
      </c>
      <c r="AW2682" s="209">
        <v>47.658999999999999</v>
      </c>
      <c r="AX2682" s="209">
        <v>66.756</v>
      </c>
      <c r="AY2682" s="209">
        <v>105.40300000000001</v>
      </c>
      <c r="AZ2682" s="209">
        <v>127.508</v>
      </c>
      <c r="BA2682" s="209">
        <v>198.15</v>
      </c>
      <c r="BB2682" s="27">
        <v>359.23</v>
      </c>
      <c r="BC2682" s="21">
        <f>BF2682</f>
        <v>1749</v>
      </c>
      <c r="BD2682" s="22">
        <f t="shared" si="339"/>
        <v>482.83602150537638</v>
      </c>
      <c r="BE2682" s="21">
        <f>BC2682-BD2682</f>
        <v>1266.1639784946237</v>
      </c>
      <c r="BF2682" s="2">
        <v>1749</v>
      </c>
      <c r="BG2682" s="10"/>
      <c r="BH2682" s="21">
        <f t="shared" si="340"/>
        <v>1.301256</v>
      </c>
      <c r="BI2682" s="22">
        <f t="shared" si="340"/>
        <v>0.35923000000000005</v>
      </c>
      <c r="BJ2682" s="21">
        <f>BH2682-BI2682</f>
        <v>0.94202599999999992</v>
      </c>
      <c r="BK2682" s="21">
        <v>3.5377200000000002</v>
      </c>
      <c r="BL2682" s="22">
        <v>1.3622879999999999</v>
      </c>
      <c r="BM2682" s="21">
        <v>2.1754320000000003</v>
      </c>
      <c r="BN2682" s="21">
        <f t="shared" si="337"/>
        <v>14.150880000000001</v>
      </c>
      <c r="BO2682" s="22">
        <f t="shared" si="337"/>
        <v>5.4491519999999998</v>
      </c>
      <c r="BP2682" s="21">
        <f t="shared" si="337"/>
        <v>8.701728000000001</v>
      </c>
    </row>
    <row r="2683" spans="1:68" ht="11.1" hidden="1" customHeight="1" outlineLevel="2" x14ac:dyDescent="0.2">
      <c r="A2683" s="10"/>
      <c r="B2683" s="18"/>
      <c r="C2683" s="18"/>
      <c r="D2683" s="25"/>
      <c r="E2683" s="23"/>
      <c r="F2683" s="208">
        <v>80.114000000000004</v>
      </c>
      <c r="G2683" s="208">
        <v>366.14400000000001</v>
      </c>
      <c r="H2683" s="208">
        <v>454.096</v>
      </c>
      <c r="I2683" s="239">
        <v>188.80699999999999</v>
      </c>
      <c r="J2683" s="239"/>
      <c r="K2683" s="208">
        <v>91.707999999999998</v>
      </c>
      <c r="L2683" s="208">
        <v>146.08799999999999</v>
      </c>
      <c r="M2683" s="208">
        <v>41.311</v>
      </c>
      <c r="N2683" s="208">
        <v>68.938999999999993</v>
      </c>
      <c r="O2683" s="208">
        <v>83.236000000000004</v>
      </c>
      <c r="P2683" s="208">
        <v>175.19300000000001</v>
      </c>
      <c r="Q2683" s="208">
        <v>202.65299999999999</v>
      </c>
      <c r="R2683" s="208">
        <v>315.12099999999998</v>
      </c>
      <c r="S2683" s="208">
        <v>428.947</v>
      </c>
      <c r="T2683" s="208">
        <v>259.947</v>
      </c>
      <c r="U2683" s="208">
        <v>263.36099999999999</v>
      </c>
      <c r="V2683" s="208">
        <v>168.29900000000001</v>
      </c>
      <c r="W2683" s="208">
        <v>128.81100000000001</v>
      </c>
      <c r="X2683" s="208">
        <v>86.734999999999999</v>
      </c>
      <c r="Y2683" s="208">
        <v>42.588000000000001</v>
      </c>
      <c r="Z2683" s="208">
        <v>61.837000000000003</v>
      </c>
      <c r="AA2683" s="208">
        <v>116.533</v>
      </c>
      <c r="AB2683" s="208">
        <v>140.44399999999999</v>
      </c>
      <c r="AC2683" s="208">
        <v>203.7</v>
      </c>
      <c r="AD2683" s="208">
        <v>326.11500000000001</v>
      </c>
      <c r="AE2683" s="208">
        <v>359.12799999999999</v>
      </c>
      <c r="AF2683" s="208">
        <v>343.44499999999999</v>
      </c>
      <c r="AG2683" s="208">
        <v>271.47300000000001</v>
      </c>
      <c r="AH2683" s="208">
        <v>180.536</v>
      </c>
      <c r="AI2683" s="208">
        <v>143.53399999999999</v>
      </c>
      <c r="AJ2683" s="208">
        <v>79.760000000000005</v>
      </c>
      <c r="AK2683" s="208">
        <v>23.369</v>
      </c>
      <c r="AL2683" s="208">
        <v>54.301000000000002</v>
      </c>
      <c r="AM2683" s="208">
        <v>96.373000000000005</v>
      </c>
      <c r="AN2683" s="208">
        <v>108.10599999999999</v>
      </c>
      <c r="AO2683" s="208">
        <v>219.86799999999999</v>
      </c>
      <c r="AP2683" s="208">
        <v>353.75900000000001</v>
      </c>
      <c r="AQ2683" s="208">
        <v>364.74299999999999</v>
      </c>
      <c r="AR2683" s="208">
        <v>314.22899999999998</v>
      </c>
      <c r="AS2683" s="208">
        <v>266.88200000000001</v>
      </c>
      <c r="AT2683" s="208">
        <v>195.48</v>
      </c>
      <c r="AU2683" s="208">
        <v>135.05199999999999</v>
      </c>
      <c r="AV2683" s="208">
        <v>104.831</v>
      </c>
      <c r="AW2683" s="208">
        <v>47.658999999999999</v>
      </c>
      <c r="AX2683" s="208">
        <v>66.756</v>
      </c>
      <c r="AY2683" s="208">
        <v>105.40300000000001</v>
      </c>
      <c r="AZ2683" s="208">
        <v>127.508</v>
      </c>
      <c r="BA2683" s="208">
        <v>198.15</v>
      </c>
      <c r="BB2683" s="27">
        <v>359.23</v>
      </c>
      <c r="BC2683" s="21"/>
      <c r="BD2683" s="22">
        <f t="shared" si="339"/>
        <v>482.83602150537638</v>
      </c>
      <c r="BE2683" s="21"/>
      <c r="BG2683" s="10"/>
      <c r="BH2683" s="21">
        <f t="shared" si="340"/>
        <v>0</v>
      </c>
      <c r="BI2683" s="22">
        <f t="shared" si="340"/>
        <v>0.35923000000000005</v>
      </c>
      <c r="BJ2683" s="21"/>
      <c r="BK2683" s="21">
        <v>0</v>
      </c>
      <c r="BL2683" s="22">
        <v>1.3622879999999999</v>
      </c>
      <c r="BM2683" s="21"/>
      <c r="BN2683" s="21">
        <f t="shared" si="337"/>
        <v>0</v>
      </c>
      <c r="BO2683" s="22">
        <f t="shared" si="337"/>
        <v>5.4491519999999998</v>
      </c>
      <c r="BP2683" s="21">
        <f t="shared" si="337"/>
        <v>0</v>
      </c>
    </row>
    <row r="2684" spans="1:68" ht="11.1" hidden="1" customHeight="1" outlineLevel="1" collapsed="1" x14ac:dyDescent="0.2">
      <c r="A2684" s="10"/>
      <c r="B2684" s="18"/>
      <c r="C2684" s="18"/>
      <c r="D2684" s="18"/>
      <c r="E2684" s="19" t="s">
        <v>2376</v>
      </c>
      <c r="F2684" s="209">
        <v>8.9280000000000008</v>
      </c>
      <c r="G2684" s="209">
        <v>9.577</v>
      </c>
      <c r="H2684" s="209">
        <v>5.3209999999999997</v>
      </c>
      <c r="I2684" s="240">
        <v>6.1609999999999996</v>
      </c>
      <c r="J2684" s="240"/>
      <c r="K2684" s="209">
        <v>2.8980000000000001</v>
      </c>
      <c r="L2684" s="209">
        <v>0.94699999999999995</v>
      </c>
      <c r="M2684" s="209">
        <v>0.51</v>
      </c>
      <c r="N2684" s="20"/>
      <c r="O2684" s="209">
        <v>2.7450000000000001</v>
      </c>
      <c r="P2684" s="209">
        <v>5.6029999999999998</v>
      </c>
      <c r="Q2684" s="209">
        <v>8.5519999999999996</v>
      </c>
      <c r="R2684" s="209">
        <v>9.5630000000000006</v>
      </c>
      <c r="S2684" s="209">
        <v>10.089</v>
      </c>
      <c r="T2684" s="209">
        <v>12.302</v>
      </c>
      <c r="U2684" s="209">
        <v>8.1189999999999998</v>
      </c>
      <c r="V2684" s="209">
        <v>4.0759999999999996</v>
      </c>
      <c r="W2684" s="209">
        <v>3.7509999999999999</v>
      </c>
      <c r="X2684" s="209">
        <v>0.84899999999999998</v>
      </c>
      <c r="Y2684" s="20"/>
      <c r="Z2684" s="209">
        <v>2.4220000000000002</v>
      </c>
      <c r="AA2684" s="209">
        <v>9.7140000000000004</v>
      </c>
      <c r="AB2684" s="209">
        <v>1.8779999999999999</v>
      </c>
      <c r="AC2684" s="209">
        <v>10.311999999999999</v>
      </c>
      <c r="AD2684" s="209">
        <v>7.8280000000000003</v>
      </c>
      <c r="AE2684" s="209">
        <v>7.5910000000000002</v>
      </c>
      <c r="AF2684" s="209">
        <v>6.0540000000000003</v>
      </c>
      <c r="AG2684" s="209">
        <v>6.6180000000000003</v>
      </c>
      <c r="AH2684" s="209">
        <v>4.202</v>
      </c>
      <c r="AI2684" s="209">
        <v>2.2629999999999999</v>
      </c>
      <c r="AJ2684" s="209">
        <v>0.92400000000000004</v>
      </c>
      <c r="AK2684" s="209">
        <v>0.29299999999999998</v>
      </c>
      <c r="AL2684" s="209">
        <v>0.45900000000000002</v>
      </c>
      <c r="AM2684" s="209">
        <v>1.3879999999999999</v>
      </c>
      <c r="AN2684" s="209">
        <v>2.7370000000000001</v>
      </c>
      <c r="AO2684" s="209">
        <v>4.883</v>
      </c>
      <c r="AP2684" s="209">
        <v>6.3419999999999996</v>
      </c>
      <c r="AQ2684" s="209">
        <v>6.2439999999999998</v>
      </c>
      <c r="AR2684" s="209">
        <v>5.8650000000000002</v>
      </c>
      <c r="AS2684" s="209">
        <v>4.7610000000000001</v>
      </c>
      <c r="AT2684" s="209">
        <v>2.952</v>
      </c>
      <c r="AU2684" s="209">
        <v>1.712</v>
      </c>
      <c r="AV2684" s="209">
        <v>0.46899999999999997</v>
      </c>
      <c r="AW2684" s="209">
        <v>0.28899999999999998</v>
      </c>
      <c r="AX2684" s="20"/>
      <c r="AY2684" s="209">
        <v>1.804</v>
      </c>
      <c r="AZ2684" s="209">
        <v>2.145</v>
      </c>
      <c r="BA2684" s="209">
        <v>4.2720000000000002</v>
      </c>
      <c r="BB2684" s="21">
        <f>BB2685+BB2686+BB2687</f>
        <v>17.280999999999999</v>
      </c>
      <c r="BC2684" s="21">
        <f>BD2684</f>
        <v>23.227150537634408</v>
      </c>
      <c r="BD2684" s="22">
        <f t="shared" si="339"/>
        <v>23.227150537634408</v>
      </c>
      <c r="BE2684" s="21">
        <f>BC2684-BD2684</f>
        <v>0</v>
      </c>
      <c r="BF2684" s="2">
        <v>13.21</v>
      </c>
      <c r="BG2684" s="10">
        <v>6</v>
      </c>
      <c r="BH2684" s="21">
        <f t="shared" si="340"/>
        <v>1.7281000000000001E-2</v>
      </c>
      <c r="BI2684" s="22">
        <f t="shared" si="340"/>
        <v>1.7281000000000001E-2</v>
      </c>
      <c r="BJ2684" s="21">
        <f>BH2684-BI2684</f>
        <v>0</v>
      </c>
      <c r="BK2684" s="21">
        <v>5.1843E-2</v>
      </c>
      <c r="BL2684" s="22">
        <v>5.1843E-2</v>
      </c>
      <c r="BM2684" s="21">
        <v>0</v>
      </c>
      <c r="BN2684" s="21">
        <f t="shared" si="337"/>
        <v>0.207372</v>
      </c>
      <c r="BO2684" s="22">
        <f t="shared" si="337"/>
        <v>0.207372</v>
      </c>
      <c r="BP2684" s="21">
        <f t="shared" si="337"/>
        <v>0</v>
      </c>
    </row>
    <row r="2685" spans="1:68" ht="11.1" hidden="1" customHeight="1" outlineLevel="2" x14ac:dyDescent="0.2">
      <c r="A2685" s="10"/>
      <c r="B2685" s="18"/>
      <c r="C2685" s="18"/>
      <c r="D2685" s="18"/>
      <c r="E2685" s="23" t="s">
        <v>2377</v>
      </c>
      <c r="F2685" s="208">
        <v>4.6639999999999997</v>
      </c>
      <c r="G2685" s="208">
        <v>5.34</v>
      </c>
      <c r="H2685" s="208">
        <v>1.718</v>
      </c>
      <c r="I2685" s="239">
        <v>2.3290000000000002</v>
      </c>
      <c r="J2685" s="239"/>
      <c r="K2685" s="208">
        <v>1.165</v>
      </c>
      <c r="L2685" s="208">
        <v>0.26</v>
      </c>
      <c r="M2685" s="208">
        <v>0.14099999999999999</v>
      </c>
      <c r="N2685" s="24"/>
      <c r="O2685" s="208">
        <v>1.1140000000000001</v>
      </c>
      <c r="P2685" s="208">
        <v>2.274</v>
      </c>
      <c r="Q2685" s="208">
        <v>3.7360000000000002</v>
      </c>
      <c r="R2685" s="208">
        <v>3.4380000000000002</v>
      </c>
      <c r="S2685" s="208">
        <v>1.75</v>
      </c>
      <c r="T2685" s="208">
        <v>2.0310000000000001</v>
      </c>
      <c r="U2685" s="208">
        <v>1.65</v>
      </c>
      <c r="V2685" s="208">
        <v>0.82799999999999996</v>
      </c>
      <c r="W2685" s="208">
        <v>0.56299999999999994</v>
      </c>
      <c r="X2685" s="24"/>
      <c r="Y2685" s="24"/>
      <c r="Z2685" s="208">
        <v>1.595</v>
      </c>
      <c r="AA2685" s="208">
        <v>8.75</v>
      </c>
      <c r="AB2685" s="24"/>
      <c r="AC2685" s="208">
        <v>7.1280000000000001</v>
      </c>
      <c r="AD2685" s="208">
        <v>3.81</v>
      </c>
      <c r="AE2685" s="208">
        <v>3.6680000000000001</v>
      </c>
      <c r="AF2685" s="208">
        <v>2.855</v>
      </c>
      <c r="AG2685" s="208">
        <v>2.544</v>
      </c>
      <c r="AH2685" s="208">
        <v>1.617</v>
      </c>
      <c r="AI2685" s="208">
        <v>1.129</v>
      </c>
      <c r="AJ2685" s="208">
        <v>0.377</v>
      </c>
      <c r="AK2685" s="24"/>
      <c r="AL2685" s="208">
        <v>0.1</v>
      </c>
      <c r="AM2685" s="208">
        <v>0.78</v>
      </c>
      <c r="AN2685" s="208">
        <v>1.617</v>
      </c>
      <c r="AO2685" s="208">
        <v>2.8119999999999998</v>
      </c>
      <c r="AP2685" s="208">
        <v>3.665</v>
      </c>
      <c r="AQ2685" s="208">
        <v>3.653</v>
      </c>
      <c r="AR2685" s="208">
        <v>3.4790000000000001</v>
      </c>
      <c r="AS2685" s="208">
        <v>2.7850000000000001</v>
      </c>
      <c r="AT2685" s="208">
        <v>1.7370000000000001</v>
      </c>
      <c r="AU2685" s="208">
        <v>0.78300000000000003</v>
      </c>
      <c r="AV2685" s="208">
        <v>0.151</v>
      </c>
      <c r="AW2685" s="24"/>
      <c r="AX2685" s="24"/>
      <c r="AY2685" s="208">
        <v>0.624</v>
      </c>
      <c r="AZ2685" s="208">
        <v>1.1020000000000001</v>
      </c>
      <c r="BA2685" s="208">
        <v>2.5</v>
      </c>
      <c r="BB2685" s="21">
        <f t="shared" ref="BB2685:BB2759" si="341">MAX(F2685:BA2685)</f>
        <v>8.75</v>
      </c>
      <c r="BC2685" s="21"/>
      <c r="BD2685" s="22">
        <f t="shared" si="339"/>
        <v>11.760752688172044</v>
      </c>
      <c r="BE2685" s="21"/>
      <c r="BG2685" s="10"/>
      <c r="BH2685" s="21">
        <f t="shared" si="340"/>
        <v>0</v>
      </c>
      <c r="BI2685" s="22">
        <f t="shared" si="340"/>
        <v>8.7500000000000008E-3</v>
      </c>
      <c r="BJ2685" s="21"/>
      <c r="BK2685" s="21">
        <v>0</v>
      </c>
      <c r="BL2685" s="22">
        <v>2.6250000000000002E-2</v>
      </c>
      <c r="BM2685" s="21"/>
      <c r="BN2685" s="21">
        <f t="shared" si="337"/>
        <v>0</v>
      </c>
      <c r="BO2685" s="22">
        <f t="shared" si="337"/>
        <v>0.10500000000000001</v>
      </c>
      <c r="BP2685" s="21">
        <f t="shared" si="337"/>
        <v>0</v>
      </c>
    </row>
    <row r="2686" spans="1:68" ht="11.1" hidden="1" customHeight="1" outlineLevel="2" x14ac:dyDescent="0.2">
      <c r="A2686" s="10"/>
      <c r="B2686" s="18"/>
      <c r="C2686" s="18"/>
      <c r="D2686" s="18"/>
      <c r="E2686" s="23" t="s">
        <v>2378</v>
      </c>
      <c r="F2686" s="208">
        <v>1.8660000000000001</v>
      </c>
      <c r="G2686" s="208">
        <v>1.8120000000000001</v>
      </c>
      <c r="H2686" s="208">
        <v>1.0469999999999999</v>
      </c>
      <c r="I2686" s="239">
        <v>1.363</v>
      </c>
      <c r="J2686" s="239"/>
      <c r="K2686" s="208">
        <v>0.36</v>
      </c>
      <c r="L2686" s="24"/>
      <c r="M2686" s="24"/>
      <c r="N2686" s="24"/>
      <c r="O2686" s="24"/>
      <c r="P2686" s="208">
        <v>1.0429999999999999</v>
      </c>
      <c r="Q2686" s="208">
        <v>1.4910000000000001</v>
      </c>
      <c r="R2686" s="208">
        <v>1.875</v>
      </c>
      <c r="S2686" s="208">
        <v>4.2510000000000003</v>
      </c>
      <c r="T2686" s="208">
        <v>5.6529999999999996</v>
      </c>
      <c r="U2686" s="208">
        <v>3.1</v>
      </c>
      <c r="V2686" s="208">
        <v>2.1859999999999999</v>
      </c>
      <c r="W2686" s="208">
        <v>1.109</v>
      </c>
      <c r="X2686" s="208">
        <v>0.373</v>
      </c>
      <c r="Y2686" s="24"/>
      <c r="Z2686" s="24"/>
      <c r="AA2686" s="24"/>
      <c r="AB2686" s="24"/>
      <c r="AC2686" s="24"/>
      <c r="AD2686" s="24"/>
      <c r="AE2686" s="24"/>
      <c r="AF2686" s="24"/>
      <c r="AG2686" s="208">
        <v>1.391</v>
      </c>
      <c r="AH2686" s="208">
        <v>0.93799999999999994</v>
      </c>
      <c r="AI2686" s="24"/>
      <c r="AJ2686" s="24"/>
      <c r="AK2686" s="24"/>
      <c r="AL2686" s="24"/>
      <c r="AM2686" s="24"/>
      <c r="AN2686" s="24"/>
      <c r="AO2686" s="24"/>
      <c r="AP2686" s="24"/>
      <c r="AQ2686" s="24"/>
      <c r="AR2686" s="24"/>
      <c r="AS2686" s="24"/>
      <c r="AT2686" s="24"/>
      <c r="AU2686" s="24"/>
      <c r="AV2686" s="24"/>
      <c r="AW2686" s="24"/>
      <c r="AX2686" s="24"/>
      <c r="AY2686" s="24"/>
      <c r="AZ2686" s="24"/>
      <c r="BA2686" s="24"/>
      <c r="BB2686" s="21">
        <f t="shared" si="341"/>
        <v>5.6529999999999996</v>
      </c>
      <c r="BC2686" s="21"/>
      <c r="BD2686" s="22">
        <f t="shared" si="339"/>
        <v>7.5981182795698921</v>
      </c>
      <c r="BE2686" s="21"/>
      <c r="BG2686" s="10"/>
      <c r="BH2686" s="21">
        <f t="shared" si="340"/>
        <v>0</v>
      </c>
      <c r="BI2686" s="22">
        <f t="shared" si="340"/>
        <v>5.653E-3</v>
      </c>
      <c r="BJ2686" s="21"/>
      <c r="BK2686" s="21">
        <v>0</v>
      </c>
      <c r="BL2686" s="22">
        <v>1.6959000000000002E-2</v>
      </c>
      <c r="BM2686" s="21"/>
      <c r="BN2686" s="21">
        <f t="shared" si="337"/>
        <v>0</v>
      </c>
      <c r="BO2686" s="22">
        <f t="shared" si="337"/>
        <v>6.7836000000000007E-2</v>
      </c>
      <c r="BP2686" s="21">
        <f t="shared" si="337"/>
        <v>0</v>
      </c>
    </row>
    <row r="2687" spans="1:68" ht="11.1" hidden="1" customHeight="1" outlineLevel="2" x14ac:dyDescent="0.2">
      <c r="A2687" s="10"/>
      <c r="B2687" s="18"/>
      <c r="C2687" s="18"/>
      <c r="D2687" s="18"/>
      <c r="E2687" s="23" t="s">
        <v>2379</v>
      </c>
      <c r="F2687" s="208">
        <v>0.58299999999999996</v>
      </c>
      <c r="G2687" s="208">
        <v>0.996</v>
      </c>
      <c r="H2687" s="208">
        <v>1.6819999999999999</v>
      </c>
      <c r="I2687" s="239">
        <v>1.6639999999999999</v>
      </c>
      <c r="J2687" s="239"/>
      <c r="K2687" s="208">
        <v>0.97399999999999998</v>
      </c>
      <c r="L2687" s="208">
        <v>0.56799999999999995</v>
      </c>
      <c r="M2687" s="208">
        <v>0.31900000000000001</v>
      </c>
      <c r="N2687" s="24"/>
      <c r="O2687" s="208">
        <v>1.22</v>
      </c>
      <c r="P2687" s="208">
        <v>1.5449999999999999</v>
      </c>
      <c r="Q2687" s="208">
        <v>2.069</v>
      </c>
      <c r="R2687" s="208">
        <v>2.5</v>
      </c>
      <c r="S2687" s="208">
        <v>2.5779999999999998</v>
      </c>
      <c r="T2687" s="208">
        <v>2.8780000000000001</v>
      </c>
      <c r="U2687" s="208">
        <v>2.1960000000000002</v>
      </c>
      <c r="V2687" s="208">
        <v>0.27800000000000002</v>
      </c>
      <c r="W2687" s="208">
        <v>1.696</v>
      </c>
      <c r="X2687" s="208">
        <v>0.30199999999999999</v>
      </c>
      <c r="Y2687" s="24"/>
      <c r="Z2687" s="208">
        <v>0.54400000000000004</v>
      </c>
      <c r="AA2687" s="208">
        <v>0.60299999999999998</v>
      </c>
      <c r="AB2687" s="208">
        <v>1.1499999999999999</v>
      </c>
      <c r="AC2687" s="208">
        <v>1.8779999999999999</v>
      </c>
      <c r="AD2687" s="208">
        <v>2.5099999999999998</v>
      </c>
      <c r="AE2687" s="208">
        <v>2.476</v>
      </c>
      <c r="AF2687" s="208">
        <v>2.0880000000000001</v>
      </c>
      <c r="AG2687" s="208">
        <v>1.762</v>
      </c>
      <c r="AH2687" s="208">
        <v>1.137</v>
      </c>
      <c r="AI2687" s="208">
        <v>0.95299999999999996</v>
      </c>
      <c r="AJ2687" s="208">
        <v>0.54700000000000004</v>
      </c>
      <c r="AK2687" s="208">
        <v>0.29299999999999998</v>
      </c>
      <c r="AL2687" s="208">
        <v>0.35899999999999999</v>
      </c>
      <c r="AM2687" s="208">
        <v>0.60799999999999998</v>
      </c>
      <c r="AN2687" s="208">
        <v>1.1040000000000001</v>
      </c>
      <c r="AO2687" s="208">
        <v>2.0710000000000002</v>
      </c>
      <c r="AP2687" s="208">
        <v>2.677</v>
      </c>
      <c r="AQ2687" s="208">
        <v>2.5910000000000002</v>
      </c>
      <c r="AR2687" s="208">
        <v>2.3860000000000001</v>
      </c>
      <c r="AS2687" s="208">
        <v>1.976</v>
      </c>
      <c r="AT2687" s="208">
        <v>1.2150000000000001</v>
      </c>
      <c r="AU2687" s="208">
        <v>0.92900000000000005</v>
      </c>
      <c r="AV2687" s="208">
        <v>0.318</v>
      </c>
      <c r="AW2687" s="208">
        <v>0.28899999999999998</v>
      </c>
      <c r="AX2687" s="24"/>
      <c r="AY2687" s="208">
        <v>1.18</v>
      </c>
      <c r="AZ2687" s="208">
        <v>1.0429999999999999</v>
      </c>
      <c r="BA2687" s="208">
        <v>1.772</v>
      </c>
      <c r="BB2687" s="21">
        <f t="shared" si="341"/>
        <v>2.8780000000000001</v>
      </c>
      <c r="BC2687" s="21"/>
      <c r="BD2687" s="22">
        <f t="shared" si="339"/>
        <v>3.8682795698924735</v>
      </c>
      <c r="BE2687" s="21"/>
      <c r="BG2687" s="10"/>
      <c r="BH2687" s="21">
        <f t="shared" si="340"/>
        <v>0</v>
      </c>
      <c r="BI2687" s="22">
        <f t="shared" si="340"/>
        <v>2.8779999999999999E-3</v>
      </c>
      <c r="BJ2687" s="21"/>
      <c r="BK2687" s="21">
        <v>0</v>
      </c>
      <c r="BL2687" s="22">
        <v>8.6339999999999993E-3</v>
      </c>
      <c r="BM2687" s="21"/>
      <c r="BN2687" s="21">
        <f t="shared" si="337"/>
        <v>0</v>
      </c>
      <c r="BO2687" s="22">
        <f t="shared" si="337"/>
        <v>3.4535999999999997E-2</v>
      </c>
      <c r="BP2687" s="21">
        <f t="shared" si="337"/>
        <v>0</v>
      </c>
    </row>
    <row r="2688" spans="1:68" ht="11.1" hidden="1" customHeight="1" outlineLevel="1" collapsed="1" x14ac:dyDescent="0.2">
      <c r="A2688" s="10"/>
      <c r="B2688" s="18"/>
      <c r="C2688" s="18"/>
      <c r="D2688" s="18"/>
      <c r="E2688" s="19" t="s">
        <v>2380</v>
      </c>
      <c r="F2688" s="20"/>
      <c r="G2688" s="20"/>
      <c r="H2688" s="20"/>
      <c r="I2688" s="20"/>
      <c r="J2688" s="20"/>
      <c r="K2688" s="20"/>
      <c r="L2688" s="20"/>
      <c r="M2688" s="20"/>
      <c r="N2688" s="20"/>
      <c r="O2688" s="20"/>
      <c r="P2688" s="20"/>
      <c r="Q2688" s="20"/>
      <c r="R2688" s="20"/>
      <c r="S2688" s="20"/>
      <c r="T2688" s="20"/>
      <c r="U2688" s="20"/>
      <c r="V2688" s="20"/>
      <c r="W2688" s="20"/>
      <c r="X2688" s="20"/>
      <c r="Y2688" s="20"/>
      <c r="Z2688" s="20"/>
      <c r="AA2688" s="20"/>
      <c r="AB2688" s="20"/>
      <c r="AC2688" s="20"/>
      <c r="AD2688" s="20"/>
      <c r="AE2688" s="20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9">
        <v>1.9750000000000001</v>
      </c>
      <c r="AP2688" s="209">
        <v>2.9</v>
      </c>
      <c r="AQ2688" s="20"/>
      <c r="AR2688" s="209">
        <v>2.6930000000000001</v>
      </c>
      <c r="AS2688" s="209">
        <v>1.7949999999999999</v>
      </c>
      <c r="AT2688" s="209">
        <v>1.038</v>
      </c>
      <c r="AU2688" s="209">
        <v>1.0029999999999999</v>
      </c>
      <c r="AV2688" s="209">
        <v>0.13800000000000001</v>
      </c>
      <c r="AW2688" s="20"/>
      <c r="AX2688" s="20"/>
      <c r="AY2688" s="209">
        <v>0.71499999999999997</v>
      </c>
      <c r="AZ2688" s="209">
        <v>0.75</v>
      </c>
      <c r="BA2688" s="209">
        <v>1.75</v>
      </c>
      <c r="BB2688" s="21">
        <f t="shared" si="341"/>
        <v>2.9</v>
      </c>
      <c r="BC2688" s="21">
        <f>BD2688</f>
        <v>3.8978494623655915</v>
      </c>
      <c r="BD2688" s="22">
        <f t="shared" si="339"/>
        <v>3.8978494623655915</v>
      </c>
      <c r="BE2688" s="21">
        <f>BC2688-BD2688</f>
        <v>0</v>
      </c>
      <c r="BF2688" s="2">
        <v>3.2</v>
      </c>
      <c r="BG2688" s="10">
        <v>6</v>
      </c>
      <c r="BH2688" s="21">
        <f t="shared" si="340"/>
        <v>2.8999999999999998E-3</v>
      </c>
      <c r="BI2688" s="22">
        <f t="shared" si="340"/>
        <v>2.8999999999999998E-3</v>
      </c>
      <c r="BJ2688" s="21">
        <f>BH2688-BI2688</f>
        <v>0</v>
      </c>
      <c r="BK2688" s="21">
        <v>8.6999999999999994E-3</v>
      </c>
      <c r="BL2688" s="22">
        <v>8.6999999999999994E-3</v>
      </c>
      <c r="BM2688" s="21">
        <v>0</v>
      </c>
      <c r="BN2688" s="21">
        <f t="shared" si="337"/>
        <v>3.4799999999999998E-2</v>
      </c>
      <c r="BO2688" s="22">
        <f t="shared" si="337"/>
        <v>3.4799999999999998E-2</v>
      </c>
      <c r="BP2688" s="21">
        <f t="shared" si="337"/>
        <v>0</v>
      </c>
    </row>
    <row r="2689" spans="1:68" ht="11.1" hidden="1" customHeight="1" outlineLevel="2" x14ac:dyDescent="0.2">
      <c r="A2689" s="10"/>
      <c r="B2689" s="18"/>
      <c r="C2689" s="18"/>
      <c r="D2689" s="18"/>
      <c r="E2689" s="23" t="s">
        <v>2375</v>
      </c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  <c r="V2689" s="24"/>
      <c r="W2689" s="24"/>
      <c r="X2689" s="24"/>
      <c r="Y2689" s="24"/>
      <c r="Z2689" s="24"/>
      <c r="AA2689" s="24"/>
      <c r="AB2689" s="24"/>
      <c r="AC2689" s="24"/>
      <c r="AD2689" s="24"/>
      <c r="AE2689" s="24"/>
      <c r="AF2689" s="24"/>
      <c r="AG2689" s="24"/>
      <c r="AH2689" s="24"/>
      <c r="AI2689" s="24"/>
      <c r="AJ2689" s="24"/>
      <c r="AK2689" s="24"/>
      <c r="AL2689" s="24"/>
      <c r="AM2689" s="24"/>
      <c r="AN2689" s="24"/>
      <c r="AO2689" s="208">
        <v>1.9750000000000001</v>
      </c>
      <c r="AP2689" s="208">
        <v>2.9</v>
      </c>
      <c r="AQ2689" s="24"/>
      <c r="AR2689" s="208">
        <v>2.6930000000000001</v>
      </c>
      <c r="AS2689" s="208">
        <v>1.7949999999999999</v>
      </c>
      <c r="AT2689" s="208">
        <v>1.038</v>
      </c>
      <c r="AU2689" s="208">
        <v>1.0029999999999999</v>
      </c>
      <c r="AV2689" s="208">
        <v>0.13800000000000001</v>
      </c>
      <c r="AW2689" s="24"/>
      <c r="AX2689" s="24"/>
      <c r="AY2689" s="208">
        <v>0.71499999999999997</v>
      </c>
      <c r="AZ2689" s="208">
        <v>0.75</v>
      </c>
      <c r="BA2689" s="208">
        <v>1.75</v>
      </c>
      <c r="BB2689" s="21">
        <f t="shared" si="341"/>
        <v>2.9</v>
      </c>
      <c r="BC2689" s="21"/>
      <c r="BD2689" s="22">
        <f t="shared" si="339"/>
        <v>3.8978494623655915</v>
      </c>
      <c r="BE2689" s="21"/>
      <c r="BG2689" s="10"/>
      <c r="BH2689" s="21">
        <f t="shared" si="340"/>
        <v>0</v>
      </c>
      <c r="BI2689" s="22">
        <f t="shared" si="340"/>
        <v>2.8999999999999998E-3</v>
      </c>
      <c r="BJ2689" s="21"/>
      <c r="BK2689" s="21">
        <v>0</v>
      </c>
      <c r="BL2689" s="22">
        <v>8.6999999999999994E-3</v>
      </c>
      <c r="BM2689" s="21"/>
      <c r="BN2689" s="21">
        <f t="shared" si="337"/>
        <v>0</v>
      </c>
      <c r="BO2689" s="22">
        <f t="shared" si="337"/>
        <v>3.4799999999999998E-2</v>
      </c>
      <c r="BP2689" s="21">
        <f t="shared" si="337"/>
        <v>0</v>
      </c>
    </row>
    <row r="2690" spans="1:68" ht="11.1" hidden="1" customHeight="1" outlineLevel="1" collapsed="1" x14ac:dyDescent="0.2">
      <c r="A2690" s="10"/>
      <c r="B2690" s="18"/>
      <c r="C2690" s="18"/>
      <c r="D2690" s="18"/>
      <c r="E2690" s="19" t="s">
        <v>1537</v>
      </c>
      <c r="F2690" s="209">
        <v>2.8319999999999999</v>
      </c>
      <c r="G2690" s="209">
        <v>2.3839999999999999</v>
      </c>
      <c r="H2690" s="209">
        <v>1.881</v>
      </c>
      <c r="I2690" s="240">
        <v>1.978</v>
      </c>
      <c r="J2690" s="240"/>
      <c r="K2690" s="209">
        <v>1.1879999999999999</v>
      </c>
      <c r="L2690" s="209">
        <v>0.52</v>
      </c>
      <c r="M2690" s="209">
        <v>0.48</v>
      </c>
      <c r="N2690" s="20"/>
      <c r="O2690" s="209">
        <v>1.23</v>
      </c>
      <c r="P2690" s="209">
        <v>1.845</v>
      </c>
      <c r="Q2690" s="209">
        <v>2.5</v>
      </c>
      <c r="R2690" s="209">
        <v>2.875</v>
      </c>
      <c r="S2690" s="209">
        <v>2.5</v>
      </c>
      <c r="T2690" s="209">
        <v>2.4500000000000002</v>
      </c>
      <c r="U2690" s="209">
        <v>2.6749999999999998</v>
      </c>
      <c r="V2690" s="209">
        <v>1.625</v>
      </c>
      <c r="W2690" s="209">
        <v>1.1879999999999999</v>
      </c>
      <c r="X2690" s="209">
        <v>0.93799999999999994</v>
      </c>
      <c r="Y2690" s="20"/>
      <c r="Z2690" s="209">
        <v>1.1679999999999999</v>
      </c>
      <c r="AA2690" s="209">
        <v>0.99</v>
      </c>
      <c r="AB2690" s="209">
        <v>1.6479999999999999</v>
      </c>
      <c r="AC2690" s="209">
        <v>3.0630000000000002</v>
      </c>
      <c r="AD2690" s="209">
        <v>2.508</v>
      </c>
      <c r="AE2690" s="209">
        <v>2.504</v>
      </c>
      <c r="AF2690" s="209">
        <v>2.306</v>
      </c>
      <c r="AG2690" s="209">
        <v>1.47</v>
      </c>
      <c r="AH2690" s="209">
        <v>1.58</v>
      </c>
      <c r="AI2690" s="209">
        <v>1.27</v>
      </c>
      <c r="AJ2690" s="209">
        <v>0.52</v>
      </c>
      <c r="AK2690" s="209">
        <v>0.434</v>
      </c>
      <c r="AL2690" s="209">
        <v>0.434</v>
      </c>
      <c r="AM2690" s="209">
        <v>0.502</v>
      </c>
      <c r="AN2690" s="209">
        <v>1.26</v>
      </c>
      <c r="AO2690" s="209">
        <v>1.9</v>
      </c>
      <c r="AP2690" s="209">
        <v>1.8</v>
      </c>
      <c r="AQ2690" s="209">
        <v>2.5499999999999998</v>
      </c>
      <c r="AR2690" s="209">
        <v>2.1</v>
      </c>
      <c r="AS2690" s="209">
        <v>2.04</v>
      </c>
      <c r="AT2690" s="209">
        <v>1.36</v>
      </c>
      <c r="AU2690" s="209">
        <v>0.96</v>
      </c>
      <c r="AV2690" s="209">
        <v>0.53400000000000003</v>
      </c>
      <c r="AW2690" s="209">
        <v>0.40600000000000003</v>
      </c>
      <c r="AX2690" s="20"/>
      <c r="AY2690" s="209">
        <v>1.2</v>
      </c>
      <c r="AZ2690" s="209">
        <v>1</v>
      </c>
      <c r="BA2690" s="209">
        <v>2</v>
      </c>
      <c r="BB2690" s="21">
        <f t="shared" si="341"/>
        <v>3.0630000000000002</v>
      </c>
      <c r="BC2690" s="21">
        <f>BF2690</f>
        <v>4.16</v>
      </c>
      <c r="BD2690" s="22">
        <f t="shared" si="339"/>
        <v>4.116935483870968</v>
      </c>
      <c r="BE2690" s="21">
        <f>BC2690-BD2690</f>
        <v>4.3064516129032171E-2</v>
      </c>
      <c r="BF2690" s="2">
        <v>4.16</v>
      </c>
      <c r="BG2690" s="10">
        <v>6</v>
      </c>
      <c r="BH2690" s="21">
        <f t="shared" si="340"/>
        <v>3.0950399999999999E-3</v>
      </c>
      <c r="BI2690" s="22">
        <f t="shared" si="340"/>
        <v>3.0630000000000002E-3</v>
      </c>
      <c r="BJ2690" s="21">
        <f>BH2690-BI2690</f>
        <v>3.2039999999999673E-5</v>
      </c>
      <c r="BK2690" s="21">
        <v>9.2851199999999991E-3</v>
      </c>
      <c r="BL2690" s="22">
        <v>9.189000000000001E-3</v>
      </c>
      <c r="BM2690" s="21">
        <v>9.6119999999998151E-5</v>
      </c>
      <c r="BN2690" s="21">
        <f t="shared" si="337"/>
        <v>3.7140479999999997E-2</v>
      </c>
      <c r="BO2690" s="22">
        <f t="shared" si="337"/>
        <v>3.6756000000000004E-2</v>
      </c>
      <c r="BP2690" s="21">
        <f t="shared" si="337"/>
        <v>3.8447999999999261E-4</v>
      </c>
    </row>
    <row r="2691" spans="1:68" ht="11.1" hidden="1" customHeight="1" outlineLevel="2" x14ac:dyDescent="0.2">
      <c r="A2691" s="10"/>
      <c r="B2691" s="18"/>
      <c r="C2691" s="18"/>
      <c r="D2691" s="18"/>
      <c r="E2691" s="23" t="s">
        <v>2381</v>
      </c>
      <c r="F2691" s="208">
        <v>2.8319999999999999</v>
      </c>
      <c r="G2691" s="208">
        <v>2.3839999999999999</v>
      </c>
      <c r="H2691" s="208">
        <v>1.881</v>
      </c>
      <c r="I2691" s="239">
        <v>1.978</v>
      </c>
      <c r="J2691" s="239"/>
      <c r="K2691" s="208">
        <v>1.1879999999999999</v>
      </c>
      <c r="L2691" s="208">
        <v>0.52</v>
      </c>
      <c r="M2691" s="208">
        <v>0.48</v>
      </c>
      <c r="N2691" s="24"/>
      <c r="O2691" s="208">
        <v>1.23</v>
      </c>
      <c r="P2691" s="208">
        <v>1.845</v>
      </c>
      <c r="Q2691" s="208">
        <v>2.5</v>
      </c>
      <c r="R2691" s="208">
        <v>2.875</v>
      </c>
      <c r="S2691" s="208">
        <v>2.5</v>
      </c>
      <c r="T2691" s="208">
        <v>2.4500000000000002</v>
      </c>
      <c r="U2691" s="208">
        <v>2.6749999999999998</v>
      </c>
      <c r="V2691" s="208">
        <v>1.625</v>
      </c>
      <c r="W2691" s="208">
        <v>1.1879999999999999</v>
      </c>
      <c r="X2691" s="208">
        <v>0.93799999999999994</v>
      </c>
      <c r="Y2691" s="24"/>
      <c r="Z2691" s="208">
        <v>1.1679999999999999</v>
      </c>
      <c r="AA2691" s="208">
        <v>0.99</v>
      </c>
      <c r="AB2691" s="208">
        <v>1.6479999999999999</v>
      </c>
      <c r="AC2691" s="208">
        <v>3.0630000000000002</v>
      </c>
      <c r="AD2691" s="208">
        <v>2.508</v>
      </c>
      <c r="AE2691" s="208">
        <v>2.504</v>
      </c>
      <c r="AF2691" s="208">
        <v>2.306</v>
      </c>
      <c r="AG2691" s="208">
        <v>1.47</v>
      </c>
      <c r="AH2691" s="208">
        <v>1.58</v>
      </c>
      <c r="AI2691" s="208">
        <v>1.27</v>
      </c>
      <c r="AJ2691" s="208">
        <v>0.52</v>
      </c>
      <c r="AK2691" s="208">
        <v>0.434</v>
      </c>
      <c r="AL2691" s="208">
        <v>0.434</v>
      </c>
      <c r="AM2691" s="208">
        <v>0.502</v>
      </c>
      <c r="AN2691" s="208">
        <v>1.26</v>
      </c>
      <c r="AO2691" s="208">
        <v>1.9</v>
      </c>
      <c r="AP2691" s="208">
        <v>1.8</v>
      </c>
      <c r="AQ2691" s="208">
        <v>2.5499999999999998</v>
      </c>
      <c r="AR2691" s="208">
        <v>2.1</v>
      </c>
      <c r="AS2691" s="208">
        <v>2.04</v>
      </c>
      <c r="AT2691" s="208">
        <v>1.36</v>
      </c>
      <c r="AU2691" s="208">
        <v>0.96</v>
      </c>
      <c r="AV2691" s="208">
        <v>0.53400000000000003</v>
      </c>
      <c r="AW2691" s="208">
        <v>0.40600000000000003</v>
      </c>
      <c r="AX2691" s="24"/>
      <c r="AY2691" s="208">
        <v>1.2</v>
      </c>
      <c r="AZ2691" s="208">
        <v>1</v>
      </c>
      <c r="BA2691" s="208">
        <v>2</v>
      </c>
      <c r="BB2691" s="21">
        <f t="shared" si="341"/>
        <v>3.0630000000000002</v>
      </c>
      <c r="BC2691" s="21"/>
      <c r="BD2691" s="22">
        <f t="shared" si="339"/>
        <v>4.116935483870968</v>
      </c>
      <c r="BE2691" s="21"/>
      <c r="BG2691" s="10"/>
      <c r="BH2691" s="21">
        <f t="shared" si="340"/>
        <v>0</v>
      </c>
      <c r="BI2691" s="22">
        <f t="shared" si="340"/>
        <v>3.0630000000000002E-3</v>
      </c>
      <c r="BJ2691" s="21"/>
      <c r="BK2691" s="21">
        <v>0</v>
      </c>
      <c r="BL2691" s="22">
        <v>9.189000000000001E-3</v>
      </c>
      <c r="BM2691" s="21"/>
      <c r="BN2691" s="21">
        <f t="shared" si="337"/>
        <v>0</v>
      </c>
      <c r="BO2691" s="22">
        <f t="shared" si="337"/>
        <v>3.6756000000000004E-2</v>
      </c>
      <c r="BP2691" s="21">
        <f t="shared" si="337"/>
        <v>0</v>
      </c>
    </row>
    <row r="2692" spans="1:68" ht="11.1" hidden="1" customHeight="1" outlineLevel="1" collapsed="1" x14ac:dyDescent="0.25">
      <c r="A2692" s="10"/>
      <c r="B2692" s="18"/>
      <c r="C2692" s="18"/>
      <c r="D2692" s="18"/>
      <c r="E2692" s="19" t="s">
        <v>2382</v>
      </c>
      <c r="F2692" s="209">
        <v>2.8319999999999999</v>
      </c>
      <c r="G2692" s="209">
        <v>2.3839999999999999</v>
      </c>
      <c r="H2692" s="209">
        <v>1.881</v>
      </c>
      <c r="I2692" s="240">
        <v>1.978</v>
      </c>
      <c r="J2692" s="240"/>
      <c r="K2692" s="209">
        <v>1.1879999999999999</v>
      </c>
      <c r="L2692" s="209">
        <v>0.52</v>
      </c>
      <c r="M2692" s="209">
        <v>0.48</v>
      </c>
      <c r="N2692" s="20"/>
      <c r="O2692" s="209">
        <v>1.23</v>
      </c>
      <c r="P2692" s="209">
        <v>1.845</v>
      </c>
      <c r="Q2692" s="209">
        <v>2.5</v>
      </c>
      <c r="R2692" s="209">
        <v>2.875</v>
      </c>
      <c r="S2692" s="209">
        <v>2.5</v>
      </c>
      <c r="T2692" s="209">
        <v>2.4500000000000002</v>
      </c>
      <c r="U2692" s="209">
        <v>2.6749999999999998</v>
      </c>
      <c r="V2692" s="209">
        <v>1.625</v>
      </c>
      <c r="W2692" s="209">
        <v>1.1879999999999999</v>
      </c>
      <c r="X2692" s="209">
        <v>0.93799999999999994</v>
      </c>
      <c r="Y2692" s="20"/>
      <c r="Z2692" s="209">
        <v>1.1679999999999999</v>
      </c>
      <c r="AA2692" s="209">
        <v>0.99</v>
      </c>
      <c r="AB2692" s="209">
        <v>1.6479999999999999</v>
      </c>
      <c r="AC2692" s="209">
        <v>3.0630000000000002</v>
      </c>
      <c r="AD2692" s="209">
        <v>2.508</v>
      </c>
      <c r="AE2692" s="209">
        <v>2.504</v>
      </c>
      <c r="AF2692" s="209">
        <v>2.306</v>
      </c>
      <c r="AG2692" s="209">
        <v>1.47</v>
      </c>
      <c r="AH2692" s="209">
        <v>1.58</v>
      </c>
      <c r="AI2692" s="209">
        <v>1.27</v>
      </c>
      <c r="AJ2692" s="209">
        <v>0.52</v>
      </c>
      <c r="AK2692" s="209">
        <v>0.434</v>
      </c>
      <c r="AL2692" s="209">
        <v>0.434</v>
      </c>
      <c r="AM2692" s="209">
        <v>0.502</v>
      </c>
      <c r="AN2692" s="209">
        <v>1.26</v>
      </c>
      <c r="AO2692" s="209">
        <v>1.9</v>
      </c>
      <c r="AP2692" s="209">
        <v>1.8</v>
      </c>
      <c r="AQ2692" s="209">
        <v>2.5499999999999998</v>
      </c>
      <c r="AR2692" s="209">
        <v>2.1</v>
      </c>
      <c r="AS2692" s="209">
        <v>2.04</v>
      </c>
      <c r="AT2692" s="209">
        <v>1.36</v>
      </c>
      <c r="AU2692" s="209">
        <v>0.96</v>
      </c>
      <c r="AV2692" s="209">
        <v>0.53400000000000003</v>
      </c>
      <c r="AW2692" s="209">
        <v>0.40600000000000003</v>
      </c>
      <c r="AX2692" s="20"/>
      <c r="AY2692" s="209">
        <v>1.2</v>
      </c>
      <c r="AZ2692" s="209">
        <v>1</v>
      </c>
      <c r="BA2692" s="209">
        <v>2</v>
      </c>
      <c r="BB2692" s="21">
        <f>BB2693</f>
        <v>20.852</v>
      </c>
      <c r="BC2692" s="21">
        <f>BD2692</f>
        <v>28.026881720430108</v>
      </c>
      <c r="BD2692" s="22">
        <f>(BB2692/31/24)*1000</f>
        <v>28.026881720430108</v>
      </c>
      <c r="BE2692" s="21">
        <f>BC2692-BD2692</f>
        <v>0</v>
      </c>
      <c r="BF2692" s="33">
        <v>17.25</v>
      </c>
      <c r="BG2692" s="10">
        <v>6</v>
      </c>
      <c r="BH2692" s="21">
        <f>(BC2692*24*31/1000000)</f>
        <v>2.0851999999999999E-2</v>
      </c>
      <c r="BI2692" s="22">
        <f>(BD2692*24*31/1000000)</f>
        <v>2.0851999999999999E-2</v>
      </c>
      <c r="BJ2692" s="21">
        <f>BH2692-BI2692</f>
        <v>0</v>
      </c>
      <c r="BK2692" s="21">
        <v>9.2851199999999991E-3</v>
      </c>
      <c r="BL2692" s="22">
        <v>9.189000000000001E-3</v>
      </c>
      <c r="BM2692" s="21">
        <v>9.6119999999998151E-5</v>
      </c>
      <c r="BN2692" s="21">
        <f t="shared" si="337"/>
        <v>3.7140479999999997E-2</v>
      </c>
      <c r="BO2692" s="22">
        <f t="shared" si="337"/>
        <v>3.6756000000000004E-2</v>
      </c>
      <c r="BP2692" s="21">
        <f t="shared" si="337"/>
        <v>3.8447999999999261E-4</v>
      </c>
    </row>
    <row r="2693" spans="1:68" ht="11.1" hidden="1" customHeight="1" outlineLevel="2" x14ac:dyDescent="0.25">
      <c r="A2693" s="10"/>
      <c r="B2693" s="18"/>
      <c r="C2693" s="18"/>
      <c r="D2693" s="18"/>
      <c r="E2693" s="23" t="s">
        <v>2383</v>
      </c>
      <c r="F2693" s="208">
        <v>2.8319999999999999</v>
      </c>
      <c r="G2693" s="208">
        <v>2.3839999999999999</v>
      </c>
      <c r="H2693" s="208">
        <v>1.881</v>
      </c>
      <c r="I2693" s="239">
        <v>1.978</v>
      </c>
      <c r="J2693" s="239"/>
      <c r="K2693" s="208">
        <v>1.1879999999999999</v>
      </c>
      <c r="L2693" s="208">
        <v>0.52</v>
      </c>
      <c r="M2693" s="208">
        <v>0.48</v>
      </c>
      <c r="N2693" s="24"/>
      <c r="O2693" s="208">
        <v>1.23</v>
      </c>
      <c r="P2693" s="208">
        <v>1.845</v>
      </c>
      <c r="Q2693" s="208">
        <v>2.5</v>
      </c>
      <c r="R2693" s="208">
        <v>2.875</v>
      </c>
      <c r="S2693" s="208">
        <v>2.5</v>
      </c>
      <c r="T2693" s="208">
        <v>2.4500000000000002</v>
      </c>
      <c r="U2693" s="208">
        <v>2.6749999999999998</v>
      </c>
      <c r="V2693" s="208">
        <v>1.625</v>
      </c>
      <c r="W2693" s="208">
        <v>1.1879999999999999</v>
      </c>
      <c r="X2693" s="208">
        <v>0.93799999999999994</v>
      </c>
      <c r="Y2693" s="24"/>
      <c r="Z2693" s="208">
        <v>1.1679999999999999</v>
      </c>
      <c r="AA2693" s="208">
        <v>0.99</v>
      </c>
      <c r="AB2693" s="208">
        <v>1.6479999999999999</v>
      </c>
      <c r="AC2693" s="208">
        <v>3.0630000000000002</v>
      </c>
      <c r="AD2693" s="208">
        <v>2.508</v>
      </c>
      <c r="AE2693" s="208">
        <v>2.504</v>
      </c>
      <c r="AF2693" s="208">
        <v>2.306</v>
      </c>
      <c r="AG2693" s="208">
        <v>1.47</v>
      </c>
      <c r="AH2693" s="208">
        <v>1.58</v>
      </c>
      <c r="AI2693" s="208">
        <v>1.27</v>
      </c>
      <c r="AJ2693" s="208">
        <v>0.52</v>
      </c>
      <c r="AK2693" s="208">
        <v>0.434</v>
      </c>
      <c r="AL2693" s="208">
        <v>0.434</v>
      </c>
      <c r="AM2693" s="208">
        <v>0.502</v>
      </c>
      <c r="AN2693" s="208">
        <v>1.26</v>
      </c>
      <c r="AO2693" s="208">
        <v>1.9</v>
      </c>
      <c r="AP2693" s="208">
        <v>1.8</v>
      </c>
      <c r="AQ2693" s="208">
        <v>2.5499999999999998</v>
      </c>
      <c r="AR2693" s="208">
        <v>2.1</v>
      </c>
      <c r="AS2693" s="208">
        <v>2.04</v>
      </c>
      <c r="AT2693" s="208">
        <v>1.36</v>
      </c>
      <c r="AU2693" s="208">
        <v>0.96</v>
      </c>
      <c r="AV2693" s="208">
        <v>0.53400000000000003</v>
      </c>
      <c r="AW2693" s="208">
        <v>0.40600000000000003</v>
      </c>
      <c r="AX2693" s="24"/>
      <c r="AY2693" s="208">
        <v>1.2</v>
      </c>
      <c r="AZ2693" s="208">
        <v>1</v>
      </c>
      <c r="BA2693" s="208">
        <v>2</v>
      </c>
      <c r="BB2693" s="74">
        <v>20.852</v>
      </c>
      <c r="BC2693" s="21"/>
      <c r="BD2693" s="22">
        <f>(BB2693/31/24)*1000</f>
        <v>28.026881720430108</v>
      </c>
      <c r="BE2693" s="21"/>
      <c r="BG2693" s="10"/>
      <c r="BH2693" s="21">
        <f>(BC2693*24*31/1000000)</f>
        <v>0</v>
      </c>
      <c r="BI2693" s="22">
        <f>(BD2693*24*31/1000000)</f>
        <v>2.0851999999999999E-2</v>
      </c>
      <c r="BJ2693" s="21"/>
      <c r="BK2693" s="21">
        <v>0</v>
      </c>
      <c r="BL2693" s="22">
        <v>9.189000000000001E-3</v>
      </c>
      <c r="BM2693" s="21"/>
      <c r="BN2693" s="21">
        <f t="shared" si="337"/>
        <v>0</v>
      </c>
      <c r="BO2693" s="22">
        <f t="shared" si="337"/>
        <v>3.6756000000000004E-2</v>
      </c>
      <c r="BP2693" s="21">
        <f t="shared" si="337"/>
        <v>0</v>
      </c>
    </row>
    <row r="2694" spans="1:68" ht="11.1" customHeight="1" outlineLevel="1" x14ac:dyDescent="0.25">
      <c r="A2694" s="10"/>
      <c r="B2694" s="18"/>
      <c r="C2694" s="18"/>
      <c r="D2694" s="18"/>
      <c r="E2694" s="19" t="s">
        <v>2380</v>
      </c>
      <c r="F2694" s="209">
        <v>2.8319999999999999</v>
      </c>
      <c r="G2694" s="209">
        <v>2.3839999999999999</v>
      </c>
      <c r="H2694" s="209">
        <v>1.881</v>
      </c>
      <c r="I2694" s="240">
        <v>1.978</v>
      </c>
      <c r="J2694" s="240"/>
      <c r="K2694" s="209">
        <v>1.1879999999999999</v>
      </c>
      <c r="L2694" s="209">
        <v>0.52</v>
      </c>
      <c r="M2694" s="209">
        <v>0.48</v>
      </c>
      <c r="N2694" s="20"/>
      <c r="O2694" s="209">
        <v>1.23</v>
      </c>
      <c r="P2694" s="209">
        <v>1.845</v>
      </c>
      <c r="Q2694" s="209">
        <v>2.5</v>
      </c>
      <c r="R2694" s="209">
        <v>2.875</v>
      </c>
      <c r="S2694" s="209">
        <v>2.5</v>
      </c>
      <c r="T2694" s="209">
        <v>2.4500000000000002</v>
      </c>
      <c r="U2694" s="209">
        <v>2.6749999999999998</v>
      </c>
      <c r="V2694" s="209">
        <v>1.625</v>
      </c>
      <c r="W2694" s="209">
        <v>1.1879999999999999</v>
      </c>
      <c r="X2694" s="209">
        <v>0.93799999999999994</v>
      </c>
      <c r="Y2694" s="20"/>
      <c r="Z2694" s="209">
        <v>1.1679999999999999</v>
      </c>
      <c r="AA2694" s="209">
        <v>0.99</v>
      </c>
      <c r="AB2694" s="209">
        <v>1.6479999999999999</v>
      </c>
      <c r="AC2694" s="209">
        <v>3.0630000000000002</v>
      </c>
      <c r="AD2694" s="209">
        <v>2.508</v>
      </c>
      <c r="AE2694" s="209">
        <v>2.504</v>
      </c>
      <c r="AF2694" s="209">
        <v>2.306</v>
      </c>
      <c r="AG2694" s="209">
        <v>1.47</v>
      </c>
      <c r="AH2694" s="209">
        <v>1.58</v>
      </c>
      <c r="AI2694" s="209">
        <v>1.27</v>
      </c>
      <c r="AJ2694" s="209">
        <v>0.52</v>
      </c>
      <c r="AK2694" s="209">
        <v>0.434</v>
      </c>
      <c r="AL2694" s="209">
        <v>0.434</v>
      </c>
      <c r="AM2694" s="209">
        <v>0.502</v>
      </c>
      <c r="AN2694" s="209">
        <v>1.26</v>
      </c>
      <c r="AO2694" s="209">
        <v>1.9</v>
      </c>
      <c r="AP2694" s="209">
        <v>1.8</v>
      </c>
      <c r="AQ2694" s="209">
        <v>2.5499999999999998</v>
      </c>
      <c r="AR2694" s="209">
        <v>2.1</v>
      </c>
      <c r="AS2694" s="209">
        <v>2.04</v>
      </c>
      <c r="AT2694" s="209">
        <v>1.36</v>
      </c>
      <c r="AU2694" s="209">
        <v>0.96</v>
      </c>
      <c r="AV2694" s="209">
        <v>0.53400000000000003</v>
      </c>
      <c r="AW2694" s="209">
        <v>0.40600000000000003</v>
      </c>
      <c r="AX2694" s="20"/>
      <c r="AY2694" s="209">
        <v>1.2</v>
      </c>
      <c r="AZ2694" s="209">
        <v>1</v>
      </c>
      <c r="BA2694" s="209">
        <v>2</v>
      </c>
      <c r="BB2694" s="21"/>
      <c r="BC2694" s="21">
        <v>23</v>
      </c>
      <c r="BD2694" s="22">
        <f>(BB2694/31/24)*1000</f>
        <v>0</v>
      </c>
      <c r="BE2694" s="21">
        <f>BC2694-BD2694</f>
        <v>23</v>
      </c>
      <c r="BF2694" s="33">
        <v>17.25</v>
      </c>
      <c r="BG2694" s="10">
        <v>7</v>
      </c>
      <c r="BH2694" s="28">
        <f>(BC2694*24*31/1000000)</f>
        <v>1.7111999999999999E-2</v>
      </c>
      <c r="BI2694" s="29">
        <v>0</v>
      </c>
      <c r="BJ2694" s="21">
        <f>BH2694-BI2694</f>
        <v>1.7111999999999999E-2</v>
      </c>
      <c r="BK2694" s="21">
        <v>9.2851199999999991E-3</v>
      </c>
      <c r="BL2694" s="22">
        <v>9.189000000000001E-3</v>
      </c>
      <c r="BM2694" s="21">
        <v>9.6119999999998151E-5</v>
      </c>
      <c r="BN2694" s="21">
        <f>BK2694*4</f>
        <v>3.7140479999999997E-2</v>
      </c>
      <c r="BO2694" s="22">
        <f>BL2694*4</f>
        <v>3.6756000000000004E-2</v>
      </c>
      <c r="BP2694" s="21">
        <f>BM2694*4</f>
        <v>3.8447999999999261E-4</v>
      </c>
    </row>
    <row r="2695" spans="1:68" ht="13.5" hidden="1" customHeight="1" x14ac:dyDescent="0.2">
      <c r="A2695" s="10">
        <v>31</v>
      </c>
      <c r="B2695" s="11" t="s">
        <v>2384</v>
      </c>
      <c r="C2695" s="11" t="s">
        <v>2384</v>
      </c>
      <c r="D2695" s="11" t="s">
        <v>2384</v>
      </c>
      <c r="E2695" s="12"/>
      <c r="F2695" s="211">
        <v>122.449</v>
      </c>
      <c r="G2695" s="211">
        <v>114.01300000000001</v>
      </c>
      <c r="H2695" s="211">
        <v>64.222999999999999</v>
      </c>
      <c r="I2695" s="242">
        <v>60.554000000000002</v>
      </c>
      <c r="J2695" s="242"/>
      <c r="K2695" s="211">
        <v>44.018000000000001</v>
      </c>
      <c r="L2695" s="211">
        <v>12.226000000000001</v>
      </c>
      <c r="M2695" s="211">
        <v>8.0619999999999994</v>
      </c>
      <c r="N2695" s="211">
        <v>8.8510000000000009</v>
      </c>
      <c r="O2695" s="211">
        <v>38.265999999999998</v>
      </c>
      <c r="P2695" s="211">
        <v>44.704999999999998</v>
      </c>
      <c r="Q2695" s="211">
        <v>87.197999999999993</v>
      </c>
      <c r="R2695" s="211">
        <v>92.269000000000005</v>
      </c>
      <c r="S2695" s="211">
        <v>114.434</v>
      </c>
      <c r="T2695" s="211">
        <v>137.96199999999999</v>
      </c>
      <c r="U2695" s="211">
        <v>86.551000000000002</v>
      </c>
      <c r="V2695" s="211">
        <v>54.514000000000003</v>
      </c>
      <c r="W2695" s="211">
        <v>11.054</v>
      </c>
      <c r="X2695" s="211">
        <v>18.372</v>
      </c>
      <c r="Y2695" s="211">
        <v>5.3719999999999999</v>
      </c>
      <c r="Z2695" s="211">
        <v>11.968</v>
      </c>
      <c r="AA2695" s="211">
        <v>34.896000000000001</v>
      </c>
      <c r="AB2695" s="211">
        <v>55.752000000000002</v>
      </c>
      <c r="AC2695" s="211">
        <v>90.385000000000005</v>
      </c>
      <c r="AD2695" s="211">
        <v>123.514</v>
      </c>
      <c r="AE2695" s="211">
        <v>114.274</v>
      </c>
      <c r="AF2695" s="211">
        <v>98.185000000000002</v>
      </c>
      <c r="AG2695" s="211">
        <v>94.909000000000006</v>
      </c>
      <c r="AH2695" s="211">
        <v>51.722999999999999</v>
      </c>
      <c r="AI2695" s="211">
        <v>40.170999999999999</v>
      </c>
      <c r="AJ2695" s="211">
        <v>1.117</v>
      </c>
      <c r="AK2695" s="211">
        <v>10.493</v>
      </c>
      <c r="AL2695" s="211">
        <v>14.189</v>
      </c>
      <c r="AM2695" s="211">
        <v>61.585000000000001</v>
      </c>
      <c r="AN2695" s="211">
        <v>92.516999999999996</v>
      </c>
      <c r="AO2695" s="211">
        <v>131.137</v>
      </c>
      <c r="AP2695" s="211">
        <v>114.267</v>
      </c>
      <c r="AQ2695" s="211">
        <v>119.212</v>
      </c>
      <c r="AR2695" s="211">
        <v>107.494</v>
      </c>
      <c r="AS2695" s="211">
        <v>98.596999999999994</v>
      </c>
      <c r="AT2695" s="211">
        <v>87.63</v>
      </c>
      <c r="AU2695" s="211">
        <v>29.794</v>
      </c>
      <c r="AV2695" s="211">
        <v>17.646000000000001</v>
      </c>
      <c r="AW2695" s="211">
        <v>4.9850000000000003</v>
      </c>
      <c r="AX2695" s="211">
        <v>15.348000000000001</v>
      </c>
      <c r="AY2695" s="211">
        <v>38.985999999999997</v>
      </c>
      <c r="AZ2695" s="211">
        <v>34.338999999999999</v>
      </c>
      <c r="BA2695" s="211">
        <v>84.498000000000005</v>
      </c>
      <c r="BB2695" s="14">
        <f>SUM(BB2696:BB2715)/2</f>
        <v>162.65749999999997</v>
      </c>
      <c r="BC2695" s="14">
        <f>SUM(BC2696:BC2714)+BC2715</f>
        <v>667.56709677419349</v>
      </c>
      <c r="BD2695" s="15">
        <f t="shared" si="339"/>
        <v>218.62567204301072</v>
      </c>
      <c r="BE2695" s="14">
        <f>SUM(BE2696:BE2711)</f>
        <v>443.91817204301077</v>
      </c>
      <c r="BG2695" s="43"/>
      <c r="BH2695" s="17">
        <f t="shared" si="340"/>
        <v>0.49666991999999993</v>
      </c>
      <c r="BI2695" s="15">
        <f t="shared" si="340"/>
        <v>0.16265750000000001</v>
      </c>
      <c r="BJ2695" s="14">
        <f>SUM(BJ2696:BJ2714)</f>
        <v>0.33153992000000004</v>
      </c>
      <c r="BK2695" s="17">
        <v>1.2563193599999998</v>
      </c>
      <c r="BL2695" s="15">
        <v>0.54382799999999987</v>
      </c>
      <c r="BM2695" s="14">
        <v>0.71249135999999991</v>
      </c>
      <c r="BN2695" s="17">
        <f t="shared" si="337"/>
        <v>5.0252774399999991</v>
      </c>
      <c r="BO2695" s="15">
        <f t="shared" si="337"/>
        <v>2.1753119999999995</v>
      </c>
      <c r="BP2695" s="17">
        <f t="shared" si="337"/>
        <v>2.8499654399999996</v>
      </c>
    </row>
    <row r="2696" spans="1:68" ht="11.1" customHeight="1" outlineLevel="1" collapsed="1" x14ac:dyDescent="0.2">
      <c r="A2696" s="10"/>
      <c r="B2696" s="18"/>
      <c r="C2696" s="18"/>
      <c r="D2696" s="18"/>
      <c r="E2696" s="19" t="s">
        <v>2385</v>
      </c>
      <c r="F2696" s="20"/>
      <c r="G2696" s="20"/>
      <c r="H2696" s="209">
        <v>8.5999999999999993E-2</v>
      </c>
      <c r="I2696" s="20"/>
      <c r="J2696" s="20"/>
      <c r="K2696" s="209">
        <v>7.5999999999999998E-2</v>
      </c>
      <c r="L2696" s="20"/>
      <c r="M2696" s="20"/>
      <c r="N2696" s="20"/>
      <c r="O2696" s="20"/>
      <c r="P2696" s="20"/>
      <c r="Q2696" s="20"/>
      <c r="R2696" s="209">
        <v>0.13900000000000001</v>
      </c>
      <c r="S2696" s="20"/>
      <c r="T2696" s="209">
        <v>5.8000000000000003E-2</v>
      </c>
      <c r="U2696" s="209">
        <v>0.125</v>
      </c>
      <c r="V2696" s="20"/>
      <c r="W2696" s="20"/>
      <c r="X2696" s="20"/>
      <c r="Y2696" s="20"/>
      <c r="Z2696" s="20"/>
      <c r="AA2696" s="20"/>
      <c r="AB2696" s="209">
        <v>3.5999999999999997E-2</v>
      </c>
      <c r="AC2696" s="20"/>
      <c r="AD2696" s="20"/>
      <c r="AE2696" s="20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1">
        <f t="shared" si="341"/>
        <v>0.13900000000000001</v>
      </c>
      <c r="BC2696" s="21">
        <f>BD2696</f>
        <v>0.18682795698924734</v>
      </c>
      <c r="BD2696" s="22">
        <f t="shared" si="339"/>
        <v>0.18682795698924734</v>
      </c>
      <c r="BE2696" s="21">
        <f>BC2696-BD2696</f>
        <v>0</v>
      </c>
      <c r="BG2696" s="10">
        <v>7</v>
      </c>
      <c r="BH2696" s="21">
        <f t="shared" si="340"/>
        <v>1.3899999999999999E-4</v>
      </c>
      <c r="BI2696" s="22">
        <f t="shared" si="340"/>
        <v>1.3899999999999999E-4</v>
      </c>
      <c r="BJ2696" s="21">
        <f>BH2696-BI2696</f>
        <v>0</v>
      </c>
      <c r="BK2696" s="21">
        <v>4.1699999999999994E-4</v>
      </c>
      <c r="BL2696" s="22">
        <v>4.1699999999999994E-4</v>
      </c>
      <c r="BM2696" s="21">
        <v>0</v>
      </c>
      <c r="BN2696" s="21">
        <f t="shared" si="337"/>
        <v>1.6679999999999998E-3</v>
      </c>
      <c r="BO2696" s="22">
        <f t="shared" si="337"/>
        <v>1.6679999999999998E-3</v>
      </c>
      <c r="BP2696" s="21">
        <f t="shared" si="337"/>
        <v>0</v>
      </c>
    </row>
    <row r="2697" spans="1:68" ht="11.1" hidden="1" customHeight="1" outlineLevel="2" x14ac:dyDescent="0.2">
      <c r="A2697" s="10"/>
      <c r="B2697" s="18"/>
      <c r="C2697" s="18"/>
      <c r="D2697" s="18"/>
      <c r="E2697" s="23" t="s">
        <v>2386</v>
      </c>
      <c r="F2697" s="24"/>
      <c r="G2697" s="24"/>
      <c r="H2697" s="208">
        <v>8.5999999999999993E-2</v>
      </c>
      <c r="I2697" s="24"/>
      <c r="J2697" s="24"/>
      <c r="K2697" s="208">
        <v>7.5999999999999998E-2</v>
      </c>
      <c r="L2697" s="24"/>
      <c r="M2697" s="24"/>
      <c r="N2697" s="24"/>
      <c r="O2697" s="24"/>
      <c r="P2697" s="24"/>
      <c r="Q2697" s="24"/>
      <c r="R2697" s="208">
        <v>0.13900000000000001</v>
      </c>
      <c r="S2697" s="24"/>
      <c r="T2697" s="208">
        <v>5.8000000000000003E-2</v>
      </c>
      <c r="U2697" s="208">
        <v>0.125</v>
      </c>
      <c r="V2697" s="24"/>
      <c r="W2697" s="24"/>
      <c r="X2697" s="24"/>
      <c r="Y2697" s="24"/>
      <c r="Z2697" s="24"/>
      <c r="AA2697" s="24"/>
      <c r="AB2697" s="208">
        <v>3.5999999999999997E-2</v>
      </c>
      <c r="AC2697" s="24"/>
      <c r="AD2697" s="24"/>
      <c r="AE2697" s="24"/>
      <c r="AF2697" s="24"/>
      <c r="AG2697" s="24"/>
      <c r="AH2697" s="24"/>
      <c r="AI2697" s="24"/>
      <c r="AJ2697" s="24"/>
      <c r="AK2697" s="24"/>
      <c r="AL2697" s="24"/>
      <c r="AM2697" s="24"/>
      <c r="AN2697" s="24"/>
      <c r="AO2697" s="24"/>
      <c r="AP2697" s="24"/>
      <c r="AQ2697" s="24"/>
      <c r="AR2697" s="24"/>
      <c r="AS2697" s="24"/>
      <c r="AT2697" s="24"/>
      <c r="AU2697" s="24"/>
      <c r="AV2697" s="24"/>
      <c r="AW2697" s="24"/>
      <c r="AX2697" s="24"/>
      <c r="AY2697" s="24"/>
      <c r="AZ2697" s="24"/>
      <c r="BA2697" s="24"/>
      <c r="BB2697" s="21">
        <f t="shared" si="341"/>
        <v>0.13900000000000001</v>
      </c>
      <c r="BC2697" s="21"/>
      <c r="BD2697" s="22">
        <f t="shared" si="339"/>
        <v>0.18682795698924734</v>
      </c>
      <c r="BE2697" s="21"/>
      <c r="BG2697" s="10"/>
      <c r="BH2697" s="21">
        <f t="shared" si="340"/>
        <v>0</v>
      </c>
      <c r="BI2697" s="22">
        <f t="shared" si="340"/>
        <v>1.3899999999999999E-4</v>
      </c>
      <c r="BJ2697" s="21"/>
      <c r="BK2697" s="21">
        <v>0</v>
      </c>
      <c r="BL2697" s="22">
        <v>4.1699999999999994E-4</v>
      </c>
      <c r="BM2697" s="21"/>
      <c r="BN2697" s="21">
        <f t="shared" si="337"/>
        <v>0</v>
      </c>
      <c r="BO2697" s="22">
        <f t="shared" si="337"/>
        <v>1.6679999999999998E-3</v>
      </c>
      <c r="BP2697" s="21">
        <f t="shared" si="337"/>
        <v>0</v>
      </c>
    </row>
    <row r="2698" spans="1:68" ht="11.1" hidden="1" customHeight="1" outlineLevel="1" collapsed="1" x14ac:dyDescent="0.2">
      <c r="A2698" s="10"/>
      <c r="B2698" s="18"/>
      <c r="C2698" s="18"/>
      <c r="D2698" s="18"/>
      <c r="E2698" s="19" t="s">
        <v>120</v>
      </c>
      <c r="F2698" s="209">
        <v>22.7</v>
      </c>
      <c r="G2698" s="209">
        <v>18</v>
      </c>
      <c r="H2698" s="209">
        <v>15.2</v>
      </c>
      <c r="I2698" s="240">
        <v>11.9</v>
      </c>
      <c r="J2698" s="240"/>
      <c r="K2698" s="209">
        <v>3.3359999999999999</v>
      </c>
      <c r="L2698" s="20"/>
      <c r="M2698" s="20"/>
      <c r="N2698" s="20"/>
      <c r="O2698" s="209">
        <v>5.3520000000000003</v>
      </c>
      <c r="P2698" s="209">
        <v>11.984999999999999</v>
      </c>
      <c r="Q2698" s="209">
        <v>16.681000000000001</v>
      </c>
      <c r="R2698" s="209">
        <v>21.803000000000001</v>
      </c>
      <c r="S2698" s="209">
        <v>21.736000000000001</v>
      </c>
      <c r="T2698" s="209">
        <v>21.622</v>
      </c>
      <c r="U2698" s="209">
        <v>14.901999999999999</v>
      </c>
      <c r="V2698" s="209">
        <v>9.6419999999999995</v>
      </c>
      <c r="W2698" s="209">
        <v>5.4359999999999999</v>
      </c>
      <c r="X2698" s="20"/>
      <c r="Y2698" s="20"/>
      <c r="Z2698" s="20"/>
      <c r="AA2698" s="209">
        <v>6.0209999999999999</v>
      </c>
      <c r="AB2698" s="209">
        <v>13.778</v>
      </c>
      <c r="AC2698" s="209">
        <v>19.908999999999999</v>
      </c>
      <c r="AD2698" s="209">
        <v>22.766999999999999</v>
      </c>
      <c r="AE2698" s="209">
        <v>25.297999999999998</v>
      </c>
      <c r="AF2698" s="209">
        <v>19.884</v>
      </c>
      <c r="AG2698" s="209">
        <v>15.667</v>
      </c>
      <c r="AH2698" s="209">
        <v>10.976000000000001</v>
      </c>
      <c r="AI2698" s="209">
        <v>6.2990000000000004</v>
      </c>
      <c r="AJ2698" s="20"/>
      <c r="AK2698" s="20"/>
      <c r="AL2698" s="20"/>
      <c r="AM2698" s="209">
        <v>36.857999999999997</v>
      </c>
      <c r="AN2698" s="209">
        <v>60.137</v>
      </c>
      <c r="AO2698" s="209">
        <v>58.197000000000003</v>
      </c>
      <c r="AP2698" s="209">
        <v>32.292999999999999</v>
      </c>
      <c r="AQ2698" s="209">
        <v>31.401</v>
      </c>
      <c r="AR2698" s="209">
        <v>26.102</v>
      </c>
      <c r="AS2698" s="209">
        <v>23.137</v>
      </c>
      <c r="AT2698" s="209">
        <v>14.566000000000001</v>
      </c>
      <c r="AU2698" s="209">
        <v>5.7409999999999997</v>
      </c>
      <c r="AV2698" s="20"/>
      <c r="AW2698" s="20"/>
      <c r="AX2698" s="20"/>
      <c r="AY2698" s="209">
        <v>9.1069999999999993</v>
      </c>
      <c r="AZ2698" s="209">
        <v>13.363</v>
      </c>
      <c r="BA2698" s="209">
        <v>26.065999999999999</v>
      </c>
      <c r="BB2698" s="21">
        <f t="shared" si="341"/>
        <v>60.137</v>
      </c>
      <c r="BC2698" s="21">
        <f>BD2698</f>
        <v>80.82930107526883</v>
      </c>
      <c r="BD2698" s="22">
        <f t="shared" si="339"/>
        <v>80.82930107526883</v>
      </c>
      <c r="BE2698" s="21">
        <f>BC2698-BD2698</f>
        <v>0</v>
      </c>
      <c r="BG2698" s="10">
        <v>5</v>
      </c>
      <c r="BH2698" s="21">
        <f t="shared" si="340"/>
        <v>6.013700000000001E-2</v>
      </c>
      <c r="BI2698" s="22">
        <f t="shared" si="340"/>
        <v>6.013700000000001E-2</v>
      </c>
      <c r="BJ2698" s="21">
        <f>BH2698-BI2698</f>
        <v>0</v>
      </c>
      <c r="BK2698" s="21">
        <v>0.18041100000000004</v>
      </c>
      <c r="BL2698" s="22">
        <v>0.18041100000000004</v>
      </c>
      <c r="BM2698" s="21">
        <v>0</v>
      </c>
      <c r="BN2698" s="21">
        <f t="shared" si="337"/>
        <v>0.72164400000000017</v>
      </c>
      <c r="BO2698" s="22">
        <f t="shared" si="337"/>
        <v>0.72164400000000017</v>
      </c>
      <c r="BP2698" s="21">
        <f t="shared" si="337"/>
        <v>0</v>
      </c>
    </row>
    <row r="2699" spans="1:68" ht="11.1" hidden="1" customHeight="1" outlineLevel="2" x14ac:dyDescent="0.2">
      <c r="A2699" s="10"/>
      <c r="B2699" s="18"/>
      <c r="C2699" s="18"/>
      <c r="D2699" s="18"/>
      <c r="E2699" s="23" t="s">
        <v>2387</v>
      </c>
      <c r="F2699" s="208">
        <v>22.7</v>
      </c>
      <c r="G2699" s="208">
        <v>18</v>
      </c>
      <c r="H2699" s="208">
        <v>15.2</v>
      </c>
      <c r="I2699" s="239">
        <v>11.9</v>
      </c>
      <c r="J2699" s="239"/>
      <c r="K2699" s="208">
        <v>3.3359999999999999</v>
      </c>
      <c r="L2699" s="24"/>
      <c r="M2699" s="24"/>
      <c r="N2699" s="24"/>
      <c r="O2699" s="208">
        <v>5.3520000000000003</v>
      </c>
      <c r="P2699" s="208">
        <v>11.984999999999999</v>
      </c>
      <c r="Q2699" s="208">
        <v>16.681000000000001</v>
      </c>
      <c r="R2699" s="208">
        <v>21.803000000000001</v>
      </c>
      <c r="S2699" s="208">
        <v>21.736000000000001</v>
      </c>
      <c r="T2699" s="208">
        <v>21.622</v>
      </c>
      <c r="U2699" s="208">
        <v>14.901999999999999</v>
      </c>
      <c r="V2699" s="208">
        <v>9.6419999999999995</v>
      </c>
      <c r="W2699" s="208">
        <v>5.4359999999999999</v>
      </c>
      <c r="X2699" s="24"/>
      <c r="Y2699" s="24"/>
      <c r="Z2699" s="24"/>
      <c r="AA2699" s="208">
        <v>6.0209999999999999</v>
      </c>
      <c r="AB2699" s="208">
        <v>13.778</v>
      </c>
      <c r="AC2699" s="208">
        <v>19.908999999999999</v>
      </c>
      <c r="AD2699" s="208">
        <v>22.766999999999999</v>
      </c>
      <c r="AE2699" s="208">
        <v>25.297999999999998</v>
      </c>
      <c r="AF2699" s="208">
        <v>19.884</v>
      </c>
      <c r="AG2699" s="208">
        <v>15.667</v>
      </c>
      <c r="AH2699" s="208">
        <v>10.976000000000001</v>
      </c>
      <c r="AI2699" s="208">
        <v>6.2990000000000004</v>
      </c>
      <c r="AJ2699" s="24"/>
      <c r="AK2699" s="24"/>
      <c r="AL2699" s="24"/>
      <c r="AM2699" s="208">
        <v>36.857999999999997</v>
      </c>
      <c r="AN2699" s="208">
        <v>60.137</v>
      </c>
      <c r="AO2699" s="208">
        <v>58.197000000000003</v>
      </c>
      <c r="AP2699" s="208">
        <v>32.292999999999999</v>
      </c>
      <c r="AQ2699" s="208">
        <v>31.401</v>
      </c>
      <c r="AR2699" s="208">
        <v>26.102</v>
      </c>
      <c r="AS2699" s="208">
        <v>23.137</v>
      </c>
      <c r="AT2699" s="208">
        <v>14.566000000000001</v>
      </c>
      <c r="AU2699" s="208">
        <v>5.7409999999999997</v>
      </c>
      <c r="AV2699" s="24"/>
      <c r="AW2699" s="24"/>
      <c r="AX2699" s="24"/>
      <c r="AY2699" s="208">
        <v>9.1069999999999993</v>
      </c>
      <c r="AZ2699" s="208">
        <v>13.363</v>
      </c>
      <c r="BA2699" s="208">
        <v>26.065999999999999</v>
      </c>
      <c r="BB2699" s="21">
        <f t="shared" si="341"/>
        <v>60.137</v>
      </c>
      <c r="BC2699" s="21"/>
      <c r="BD2699" s="22">
        <f t="shared" si="339"/>
        <v>80.82930107526883</v>
      </c>
      <c r="BE2699" s="21"/>
      <c r="BG2699" s="10"/>
      <c r="BH2699" s="21">
        <f t="shared" si="340"/>
        <v>0</v>
      </c>
      <c r="BI2699" s="22">
        <f t="shared" si="340"/>
        <v>6.013700000000001E-2</v>
      </c>
      <c r="BJ2699" s="21"/>
      <c r="BK2699" s="21">
        <v>0</v>
      </c>
      <c r="BL2699" s="22">
        <v>0.18041100000000004</v>
      </c>
      <c r="BM2699" s="21"/>
      <c r="BN2699" s="21">
        <f t="shared" si="337"/>
        <v>0</v>
      </c>
      <c r="BO2699" s="22">
        <f t="shared" si="337"/>
        <v>0.72164400000000017</v>
      </c>
      <c r="BP2699" s="21">
        <f t="shared" si="337"/>
        <v>0</v>
      </c>
    </row>
    <row r="2700" spans="1:68" ht="11.1" hidden="1" customHeight="1" outlineLevel="1" collapsed="1" x14ac:dyDescent="0.2">
      <c r="A2700" s="10"/>
      <c r="B2700" s="18"/>
      <c r="C2700" s="18"/>
      <c r="D2700" s="25"/>
      <c r="E2700" s="19" t="s">
        <v>124</v>
      </c>
      <c r="F2700" s="209">
        <v>91.474000000000004</v>
      </c>
      <c r="G2700" s="209">
        <v>86.882999999999996</v>
      </c>
      <c r="H2700" s="209">
        <v>42.877000000000002</v>
      </c>
      <c r="I2700" s="240">
        <v>44.865000000000002</v>
      </c>
      <c r="J2700" s="240"/>
      <c r="K2700" s="209">
        <v>35.555</v>
      </c>
      <c r="L2700" s="209">
        <v>12.106</v>
      </c>
      <c r="M2700" s="209">
        <v>8.0619999999999994</v>
      </c>
      <c r="N2700" s="209">
        <v>8.8510000000000009</v>
      </c>
      <c r="O2700" s="209">
        <v>32.914000000000001</v>
      </c>
      <c r="P2700" s="209">
        <v>30.233000000000001</v>
      </c>
      <c r="Q2700" s="209">
        <v>65.759</v>
      </c>
      <c r="R2700" s="209">
        <v>62.52</v>
      </c>
      <c r="S2700" s="209">
        <v>82.885000000000005</v>
      </c>
      <c r="T2700" s="209">
        <v>106.794</v>
      </c>
      <c r="U2700" s="209">
        <v>64.876999999999995</v>
      </c>
      <c r="V2700" s="209">
        <v>40.344000000000001</v>
      </c>
      <c r="W2700" s="209">
        <v>2.94</v>
      </c>
      <c r="X2700" s="209">
        <v>18.010999999999999</v>
      </c>
      <c r="Y2700" s="209">
        <v>5.2759999999999998</v>
      </c>
      <c r="Z2700" s="209">
        <v>11.847</v>
      </c>
      <c r="AA2700" s="209">
        <v>26.352</v>
      </c>
      <c r="AB2700" s="209">
        <v>38.25</v>
      </c>
      <c r="AC2700" s="209">
        <v>63.262999999999998</v>
      </c>
      <c r="AD2700" s="209">
        <v>95.484999999999999</v>
      </c>
      <c r="AE2700" s="209">
        <v>82.641999999999996</v>
      </c>
      <c r="AF2700" s="209">
        <v>72.058000000000007</v>
      </c>
      <c r="AG2700" s="209">
        <v>75.289000000000001</v>
      </c>
      <c r="AH2700" s="209">
        <v>38.448</v>
      </c>
      <c r="AI2700" s="209">
        <v>29.48</v>
      </c>
      <c r="AJ2700" s="209">
        <v>0.83699999999999997</v>
      </c>
      <c r="AK2700" s="209">
        <v>10.493</v>
      </c>
      <c r="AL2700" s="209">
        <v>13.731999999999999</v>
      </c>
      <c r="AM2700" s="209">
        <v>24.227</v>
      </c>
      <c r="AN2700" s="209">
        <v>29.231999999999999</v>
      </c>
      <c r="AO2700" s="209">
        <v>67.135999999999996</v>
      </c>
      <c r="AP2700" s="209">
        <v>75.325999999999993</v>
      </c>
      <c r="AQ2700" s="209">
        <v>81.427999999999997</v>
      </c>
      <c r="AR2700" s="209">
        <v>76.364000000000004</v>
      </c>
      <c r="AS2700" s="209">
        <v>71.313000000000002</v>
      </c>
      <c r="AT2700" s="209">
        <v>66.863</v>
      </c>
      <c r="AU2700" s="209">
        <v>21.712</v>
      </c>
      <c r="AV2700" s="209">
        <v>16.736999999999998</v>
      </c>
      <c r="AW2700" s="209">
        <v>4.9850000000000003</v>
      </c>
      <c r="AX2700" s="209">
        <v>15.348000000000001</v>
      </c>
      <c r="AY2700" s="209">
        <v>28.206</v>
      </c>
      <c r="AZ2700" s="209">
        <v>16.550999999999998</v>
      </c>
      <c r="BA2700" s="209">
        <v>53.874000000000002</v>
      </c>
      <c r="BB2700" s="27">
        <v>84.695999999999998</v>
      </c>
      <c r="BC2700" s="21">
        <f>BF2700</f>
        <v>551</v>
      </c>
      <c r="BD2700" s="22">
        <f t="shared" si="339"/>
        <v>113.83870967741935</v>
      </c>
      <c r="BE2700" s="21">
        <f>BC2700-BD2700</f>
        <v>437.16129032258067</v>
      </c>
      <c r="BF2700" s="2">
        <v>551</v>
      </c>
      <c r="BG2700" s="10"/>
      <c r="BH2700" s="21">
        <f t="shared" si="340"/>
        <v>0.40994399999999998</v>
      </c>
      <c r="BI2700" s="22">
        <f t="shared" si="340"/>
        <v>8.4695999999999994E-2</v>
      </c>
      <c r="BJ2700" s="21">
        <f>BH2700-BI2700</f>
        <v>0.32524799999999998</v>
      </c>
      <c r="BK2700" s="21">
        <v>1.017792</v>
      </c>
      <c r="BL2700" s="22">
        <v>0.32038200000000006</v>
      </c>
      <c r="BM2700" s="21">
        <v>0.69740999999999997</v>
      </c>
      <c r="BN2700" s="21">
        <f t="shared" si="337"/>
        <v>4.0711680000000001</v>
      </c>
      <c r="BO2700" s="22">
        <f t="shared" si="337"/>
        <v>1.2815280000000002</v>
      </c>
      <c r="BP2700" s="21">
        <f t="shared" si="337"/>
        <v>2.7896399999999999</v>
      </c>
    </row>
    <row r="2701" spans="1:68" ht="11.1" hidden="1" customHeight="1" outlineLevel="2" x14ac:dyDescent="0.2">
      <c r="A2701" s="10"/>
      <c r="B2701" s="18"/>
      <c r="C2701" s="18"/>
      <c r="D2701" s="25"/>
      <c r="E2701" s="23"/>
      <c r="F2701" s="208">
        <v>91.474000000000004</v>
      </c>
      <c r="G2701" s="208">
        <v>86.882999999999996</v>
      </c>
      <c r="H2701" s="208">
        <v>42.877000000000002</v>
      </c>
      <c r="I2701" s="239">
        <v>44.865000000000002</v>
      </c>
      <c r="J2701" s="239"/>
      <c r="K2701" s="208">
        <v>35.555</v>
      </c>
      <c r="L2701" s="208">
        <v>12.106</v>
      </c>
      <c r="M2701" s="208">
        <v>8.0619999999999994</v>
      </c>
      <c r="N2701" s="208">
        <v>8.8510000000000009</v>
      </c>
      <c r="O2701" s="208">
        <v>32.914000000000001</v>
      </c>
      <c r="P2701" s="208">
        <v>30.233000000000001</v>
      </c>
      <c r="Q2701" s="208">
        <v>65.759</v>
      </c>
      <c r="R2701" s="208">
        <v>62.52</v>
      </c>
      <c r="S2701" s="208">
        <v>82.885000000000005</v>
      </c>
      <c r="T2701" s="208">
        <v>106.794</v>
      </c>
      <c r="U2701" s="208">
        <v>64.876999999999995</v>
      </c>
      <c r="V2701" s="208">
        <v>40.344000000000001</v>
      </c>
      <c r="W2701" s="208">
        <v>2.94</v>
      </c>
      <c r="X2701" s="208">
        <v>18.010999999999999</v>
      </c>
      <c r="Y2701" s="208">
        <v>5.2759999999999998</v>
      </c>
      <c r="Z2701" s="208">
        <v>11.847</v>
      </c>
      <c r="AA2701" s="208">
        <v>26.352</v>
      </c>
      <c r="AB2701" s="208">
        <v>38.25</v>
      </c>
      <c r="AC2701" s="208">
        <v>63.262999999999998</v>
      </c>
      <c r="AD2701" s="208">
        <v>95.484999999999999</v>
      </c>
      <c r="AE2701" s="208">
        <v>82.641999999999996</v>
      </c>
      <c r="AF2701" s="208">
        <v>72.058000000000007</v>
      </c>
      <c r="AG2701" s="208">
        <v>75.289000000000001</v>
      </c>
      <c r="AH2701" s="208">
        <v>38.448</v>
      </c>
      <c r="AI2701" s="208">
        <v>29.48</v>
      </c>
      <c r="AJ2701" s="208">
        <v>0.83699999999999997</v>
      </c>
      <c r="AK2701" s="208">
        <v>10.493</v>
      </c>
      <c r="AL2701" s="208">
        <v>13.731999999999999</v>
      </c>
      <c r="AM2701" s="208">
        <v>24.227</v>
      </c>
      <c r="AN2701" s="208">
        <v>29.231999999999999</v>
      </c>
      <c r="AO2701" s="208">
        <v>67.135999999999996</v>
      </c>
      <c r="AP2701" s="208">
        <v>75.325999999999993</v>
      </c>
      <c r="AQ2701" s="208">
        <v>81.427999999999997</v>
      </c>
      <c r="AR2701" s="208">
        <v>76.364000000000004</v>
      </c>
      <c r="AS2701" s="208">
        <v>71.313000000000002</v>
      </c>
      <c r="AT2701" s="208">
        <v>66.863</v>
      </c>
      <c r="AU2701" s="208">
        <v>21.712</v>
      </c>
      <c r="AV2701" s="208">
        <v>16.736999999999998</v>
      </c>
      <c r="AW2701" s="208">
        <v>4.9850000000000003</v>
      </c>
      <c r="AX2701" s="208">
        <v>15.348000000000001</v>
      </c>
      <c r="AY2701" s="208">
        <v>28.206</v>
      </c>
      <c r="AZ2701" s="208">
        <v>16.550999999999998</v>
      </c>
      <c r="BA2701" s="208">
        <v>53.874000000000002</v>
      </c>
      <c r="BB2701" s="27">
        <v>84.695999999999998</v>
      </c>
      <c r="BC2701" s="21"/>
      <c r="BD2701" s="22">
        <f t="shared" si="339"/>
        <v>113.83870967741935</v>
      </c>
      <c r="BE2701" s="21"/>
      <c r="BG2701" s="10"/>
      <c r="BH2701" s="21">
        <f t="shared" si="340"/>
        <v>0</v>
      </c>
      <c r="BI2701" s="22">
        <f t="shared" si="340"/>
        <v>8.4695999999999994E-2</v>
      </c>
      <c r="BJ2701" s="21"/>
      <c r="BK2701" s="21">
        <v>0</v>
      </c>
      <c r="BL2701" s="22">
        <v>0.32038200000000006</v>
      </c>
      <c r="BM2701" s="21"/>
      <c r="BN2701" s="21">
        <f t="shared" si="337"/>
        <v>0</v>
      </c>
      <c r="BO2701" s="22">
        <f t="shared" si="337"/>
        <v>1.2815280000000002</v>
      </c>
      <c r="BP2701" s="21">
        <f t="shared" si="337"/>
        <v>0</v>
      </c>
    </row>
    <row r="2702" spans="1:68" ht="11.1" hidden="1" customHeight="1" outlineLevel="1" collapsed="1" x14ac:dyDescent="0.2">
      <c r="A2702" s="10"/>
      <c r="B2702" s="18"/>
      <c r="C2702" s="18"/>
      <c r="D2702" s="18"/>
      <c r="E2702" s="19" t="s">
        <v>2388</v>
      </c>
      <c r="F2702" s="209">
        <v>6.444</v>
      </c>
      <c r="G2702" s="209">
        <v>7.5330000000000004</v>
      </c>
      <c r="H2702" s="209">
        <v>4.7270000000000003</v>
      </c>
      <c r="I2702" s="240">
        <v>2.8050000000000002</v>
      </c>
      <c r="J2702" s="240"/>
      <c r="K2702" s="209">
        <v>3.2829999999999999</v>
      </c>
      <c r="L2702" s="20"/>
      <c r="M2702" s="20"/>
      <c r="N2702" s="20"/>
      <c r="O2702" s="20"/>
      <c r="P2702" s="209">
        <v>0.45400000000000001</v>
      </c>
      <c r="Q2702" s="209">
        <v>3.78</v>
      </c>
      <c r="R2702" s="209">
        <v>6.766</v>
      </c>
      <c r="S2702" s="209">
        <v>8.3550000000000004</v>
      </c>
      <c r="T2702" s="209">
        <v>8.2080000000000002</v>
      </c>
      <c r="U2702" s="209">
        <v>5.5910000000000002</v>
      </c>
      <c r="V2702" s="209">
        <v>2.758</v>
      </c>
      <c r="W2702" s="209">
        <v>1.7569999999999999</v>
      </c>
      <c r="X2702" s="209">
        <v>0.20499999999999999</v>
      </c>
      <c r="Y2702" s="20"/>
      <c r="Z2702" s="20"/>
      <c r="AA2702" s="209">
        <v>1.5840000000000001</v>
      </c>
      <c r="AB2702" s="209">
        <v>2.141</v>
      </c>
      <c r="AC2702" s="209">
        <v>4.0380000000000003</v>
      </c>
      <c r="AD2702" s="209">
        <v>3.661</v>
      </c>
      <c r="AE2702" s="209">
        <v>4.8010000000000002</v>
      </c>
      <c r="AF2702" s="209">
        <v>4.7329999999999997</v>
      </c>
      <c r="AG2702" s="209">
        <v>2.25</v>
      </c>
      <c r="AH2702" s="209">
        <v>1.659</v>
      </c>
      <c r="AI2702" s="209">
        <v>1.482</v>
      </c>
      <c r="AJ2702" s="20"/>
      <c r="AK2702" s="20"/>
      <c r="AL2702" s="20"/>
      <c r="AM2702" s="20"/>
      <c r="AN2702" s="209">
        <v>1.675</v>
      </c>
      <c r="AO2702" s="209">
        <v>4.72</v>
      </c>
      <c r="AP2702" s="209">
        <v>5.35</v>
      </c>
      <c r="AQ2702" s="209">
        <v>4.6470000000000002</v>
      </c>
      <c r="AR2702" s="209">
        <v>3.8740000000000001</v>
      </c>
      <c r="AS2702" s="209">
        <v>3.0350000000000001</v>
      </c>
      <c r="AT2702" s="209">
        <v>2.9409999999999998</v>
      </c>
      <c r="AU2702" s="209">
        <v>1.4279999999999999</v>
      </c>
      <c r="AV2702" s="209">
        <v>0.74199999999999999</v>
      </c>
      <c r="AW2702" s="20"/>
      <c r="AX2702" s="20"/>
      <c r="AY2702" s="20"/>
      <c r="AZ2702" s="209">
        <v>2.9660000000000002</v>
      </c>
      <c r="BA2702" s="209">
        <v>3.407</v>
      </c>
      <c r="BB2702" s="21">
        <f>BB2703+BB2704+BB2705</f>
        <v>9.0180000000000007</v>
      </c>
      <c r="BC2702" s="21">
        <f>BD2702</f>
        <v>12.120967741935484</v>
      </c>
      <c r="BD2702" s="22">
        <f t="shared" si="339"/>
        <v>12.120967741935484</v>
      </c>
      <c r="BE2702" s="21">
        <f>BC2702-BD2702</f>
        <v>0</v>
      </c>
      <c r="BF2702" s="2">
        <v>10.050000000000001</v>
      </c>
      <c r="BG2702" s="10">
        <v>6</v>
      </c>
      <c r="BH2702" s="21">
        <f t="shared" si="340"/>
        <v>9.018E-3</v>
      </c>
      <c r="BI2702" s="22">
        <f t="shared" si="340"/>
        <v>9.018E-3</v>
      </c>
      <c r="BJ2702" s="21">
        <f>BH2702-BI2702</f>
        <v>0</v>
      </c>
      <c r="BK2702" s="21">
        <v>2.7054000000000002E-2</v>
      </c>
      <c r="BL2702" s="22">
        <v>2.7054000000000002E-2</v>
      </c>
      <c r="BM2702" s="21">
        <v>0</v>
      </c>
      <c r="BN2702" s="21">
        <f t="shared" ref="BN2702:BP2776" si="342">BK2702*4</f>
        <v>0.10821600000000001</v>
      </c>
      <c r="BO2702" s="22">
        <f t="shared" si="342"/>
        <v>0.10821600000000001</v>
      </c>
      <c r="BP2702" s="21">
        <f t="shared" si="342"/>
        <v>0</v>
      </c>
    </row>
    <row r="2703" spans="1:68" ht="11.1" hidden="1" customHeight="1" outlineLevel="2" x14ac:dyDescent="0.2">
      <c r="A2703" s="10"/>
      <c r="B2703" s="18"/>
      <c r="C2703" s="18"/>
      <c r="D2703" s="18"/>
      <c r="E2703" s="23" t="s">
        <v>2389</v>
      </c>
      <c r="F2703" s="208">
        <v>2.919</v>
      </c>
      <c r="G2703" s="208">
        <v>3.27</v>
      </c>
      <c r="H2703" s="208">
        <v>2.1179999999999999</v>
      </c>
      <c r="I2703" s="24"/>
      <c r="J2703" s="24"/>
      <c r="K2703" s="208">
        <v>2.4369999999999998</v>
      </c>
      <c r="L2703" s="24"/>
      <c r="M2703" s="24"/>
      <c r="N2703" s="24"/>
      <c r="O2703" s="24"/>
      <c r="P2703" s="208">
        <v>0.45400000000000001</v>
      </c>
      <c r="Q2703" s="208">
        <v>2.6829999999999998</v>
      </c>
      <c r="R2703" s="208">
        <v>3.1339999999999999</v>
      </c>
      <c r="S2703" s="208">
        <v>3.0270000000000001</v>
      </c>
      <c r="T2703" s="208">
        <v>3.1579999999999999</v>
      </c>
      <c r="U2703" s="208">
        <v>1.978</v>
      </c>
      <c r="V2703" s="208">
        <v>0.69699999999999995</v>
      </c>
      <c r="W2703" s="208">
        <v>0.13800000000000001</v>
      </c>
      <c r="X2703" s="24"/>
      <c r="Y2703" s="24"/>
      <c r="Z2703" s="24"/>
      <c r="AA2703" s="24"/>
      <c r="AB2703" s="24"/>
      <c r="AC2703" s="24"/>
      <c r="AD2703" s="24"/>
      <c r="AE2703" s="24"/>
      <c r="AF2703" s="24"/>
      <c r="AG2703" s="24"/>
      <c r="AH2703" s="24"/>
      <c r="AI2703" s="24"/>
      <c r="AJ2703" s="24"/>
      <c r="AK2703" s="24"/>
      <c r="AL2703" s="24"/>
      <c r="AM2703" s="24"/>
      <c r="AN2703" s="24"/>
      <c r="AO2703" s="208">
        <v>1.3720000000000001</v>
      </c>
      <c r="AP2703" s="208">
        <v>1.175</v>
      </c>
      <c r="AQ2703" s="24"/>
      <c r="AR2703" s="24"/>
      <c r="AS2703" s="24"/>
      <c r="AT2703" s="24"/>
      <c r="AU2703" s="24"/>
      <c r="AV2703" s="24"/>
      <c r="AW2703" s="24"/>
      <c r="AX2703" s="24"/>
      <c r="AY2703" s="24"/>
      <c r="AZ2703" s="24"/>
      <c r="BA2703" s="24"/>
      <c r="BB2703" s="21">
        <f t="shared" si="341"/>
        <v>3.27</v>
      </c>
      <c r="BC2703" s="21"/>
      <c r="BD2703" s="22">
        <f t="shared" si="339"/>
        <v>4.395161290322581</v>
      </c>
      <c r="BE2703" s="21"/>
      <c r="BG2703" s="10"/>
      <c r="BH2703" s="21">
        <f t="shared" si="340"/>
        <v>0</v>
      </c>
      <c r="BI2703" s="22">
        <f t="shared" si="340"/>
        <v>3.2700000000000003E-3</v>
      </c>
      <c r="BJ2703" s="21"/>
      <c r="BK2703" s="21">
        <v>0</v>
      </c>
      <c r="BL2703" s="22">
        <v>9.810000000000001E-3</v>
      </c>
      <c r="BM2703" s="21"/>
      <c r="BN2703" s="21">
        <f t="shared" si="342"/>
        <v>0</v>
      </c>
      <c r="BO2703" s="22">
        <f t="shared" si="342"/>
        <v>3.9240000000000004E-2</v>
      </c>
      <c r="BP2703" s="21">
        <f t="shared" si="342"/>
        <v>0</v>
      </c>
    </row>
    <row r="2704" spans="1:68" ht="11.1" hidden="1" customHeight="1" outlineLevel="2" x14ac:dyDescent="0.2">
      <c r="A2704" s="10"/>
      <c r="B2704" s="18"/>
      <c r="C2704" s="18"/>
      <c r="D2704" s="18"/>
      <c r="E2704" s="23" t="s">
        <v>2390</v>
      </c>
      <c r="F2704" s="208">
        <v>1.91</v>
      </c>
      <c r="G2704" s="208">
        <v>2.1520000000000001</v>
      </c>
      <c r="H2704" s="208">
        <v>1.246</v>
      </c>
      <c r="I2704" s="239">
        <v>1.21</v>
      </c>
      <c r="J2704" s="239"/>
      <c r="K2704" s="208">
        <v>0.39500000000000002</v>
      </c>
      <c r="L2704" s="24"/>
      <c r="M2704" s="24"/>
      <c r="N2704" s="24"/>
      <c r="O2704" s="24"/>
      <c r="P2704" s="24"/>
      <c r="Q2704" s="208">
        <v>0.436</v>
      </c>
      <c r="R2704" s="208">
        <v>1.972</v>
      </c>
      <c r="S2704" s="208">
        <v>3.0110000000000001</v>
      </c>
      <c r="T2704" s="208">
        <v>3.173</v>
      </c>
      <c r="U2704" s="208">
        <v>2.3290000000000002</v>
      </c>
      <c r="V2704" s="208">
        <v>1.244</v>
      </c>
      <c r="W2704" s="208">
        <v>0.83399999999999996</v>
      </c>
      <c r="X2704" s="208">
        <v>0.115</v>
      </c>
      <c r="Y2704" s="24"/>
      <c r="Z2704" s="24"/>
      <c r="AA2704" s="208">
        <v>0.42399999999999999</v>
      </c>
      <c r="AB2704" s="208">
        <v>0.90300000000000002</v>
      </c>
      <c r="AC2704" s="208">
        <v>1.6879999999999999</v>
      </c>
      <c r="AD2704" s="208">
        <v>1.72</v>
      </c>
      <c r="AE2704" s="208">
        <v>2.2509999999999999</v>
      </c>
      <c r="AF2704" s="208">
        <v>2.1579999999999999</v>
      </c>
      <c r="AG2704" s="208">
        <v>0.93400000000000005</v>
      </c>
      <c r="AH2704" s="208">
        <v>0.69299999999999995</v>
      </c>
      <c r="AI2704" s="208">
        <v>0.50900000000000001</v>
      </c>
      <c r="AJ2704" s="24"/>
      <c r="AK2704" s="24"/>
      <c r="AL2704" s="24"/>
      <c r="AM2704" s="24"/>
      <c r="AN2704" s="208">
        <v>1.0369999999999999</v>
      </c>
      <c r="AO2704" s="208">
        <v>1.6970000000000001</v>
      </c>
      <c r="AP2704" s="208">
        <v>1.9830000000000001</v>
      </c>
      <c r="AQ2704" s="208">
        <v>2.218</v>
      </c>
      <c r="AR2704" s="208">
        <v>1.8839999999999999</v>
      </c>
      <c r="AS2704" s="208">
        <v>1.425</v>
      </c>
      <c r="AT2704" s="208">
        <v>1.0149999999999999</v>
      </c>
      <c r="AU2704" s="208">
        <v>0.68400000000000005</v>
      </c>
      <c r="AV2704" s="208">
        <v>0.128</v>
      </c>
      <c r="AW2704" s="24"/>
      <c r="AX2704" s="24"/>
      <c r="AY2704" s="24"/>
      <c r="AZ2704" s="208">
        <v>1.137</v>
      </c>
      <c r="BA2704" s="208">
        <v>1.57</v>
      </c>
      <c r="BB2704" s="21">
        <f t="shared" si="341"/>
        <v>3.173</v>
      </c>
      <c r="BC2704" s="21"/>
      <c r="BD2704" s="22">
        <f t="shared" si="339"/>
        <v>4.264784946236559</v>
      </c>
      <c r="BE2704" s="21"/>
      <c r="BG2704" s="10"/>
      <c r="BH2704" s="21">
        <f t="shared" si="340"/>
        <v>0</v>
      </c>
      <c r="BI2704" s="22">
        <f t="shared" si="340"/>
        <v>3.1729999999999996E-3</v>
      </c>
      <c r="BJ2704" s="21"/>
      <c r="BK2704" s="21">
        <v>0</v>
      </c>
      <c r="BL2704" s="22">
        <v>9.5189999999999997E-3</v>
      </c>
      <c r="BM2704" s="21"/>
      <c r="BN2704" s="21">
        <f t="shared" si="342"/>
        <v>0</v>
      </c>
      <c r="BO2704" s="22">
        <f t="shared" si="342"/>
        <v>3.8075999999999999E-2</v>
      </c>
      <c r="BP2704" s="21">
        <f t="shared" si="342"/>
        <v>0</v>
      </c>
    </row>
    <row r="2705" spans="1:68" ht="11.1" hidden="1" customHeight="1" outlineLevel="2" x14ac:dyDescent="0.2">
      <c r="A2705" s="10"/>
      <c r="B2705" s="18"/>
      <c r="C2705" s="18"/>
      <c r="D2705" s="18"/>
      <c r="E2705" s="23" t="s">
        <v>2391</v>
      </c>
      <c r="F2705" s="208">
        <v>1.615</v>
      </c>
      <c r="G2705" s="208">
        <v>2.1110000000000002</v>
      </c>
      <c r="H2705" s="208">
        <v>1.363</v>
      </c>
      <c r="I2705" s="239">
        <v>1.595</v>
      </c>
      <c r="J2705" s="239"/>
      <c r="K2705" s="208">
        <v>0.45100000000000001</v>
      </c>
      <c r="L2705" s="24"/>
      <c r="M2705" s="24"/>
      <c r="N2705" s="24"/>
      <c r="O2705" s="24"/>
      <c r="P2705" s="24"/>
      <c r="Q2705" s="208">
        <v>0.66100000000000003</v>
      </c>
      <c r="R2705" s="208">
        <v>1.66</v>
      </c>
      <c r="S2705" s="208">
        <v>2.3170000000000002</v>
      </c>
      <c r="T2705" s="208">
        <v>1.877</v>
      </c>
      <c r="U2705" s="208">
        <v>1.284</v>
      </c>
      <c r="V2705" s="208">
        <v>0.81699999999999995</v>
      </c>
      <c r="W2705" s="208">
        <v>0.78500000000000003</v>
      </c>
      <c r="X2705" s="208">
        <v>0.09</v>
      </c>
      <c r="Y2705" s="24"/>
      <c r="Z2705" s="24"/>
      <c r="AA2705" s="208">
        <v>1.1599999999999999</v>
      </c>
      <c r="AB2705" s="208">
        <v>1.238</v>
      </c>
      <c r="AC2705" s="208">
        <v>2.35</v>
      </c>
      <c r="AD2705" s="208">
        <v>1.9410000000000001</v>
      </c>
      <c r="AE2705" s="208">
        <v>2.5499999999999998</v>
      </c>
      <c r="AF2705" s="208">
        <v>2.5750000000000002</v>
      </c>
      <c r="AG2705" s="208">
        <v>1.3160000000000001</v>
      </c>
      <c r="AH2705" s="208">
        <v>0.96599999999999997</v>
      </c>
      <c r="AI2705" s="208">
        <v>0.97299999999999998</v>
      </c>
      <c r="AJ2705" s="24"/>
      <c r="AK2705" s="24"/>
      <c r="AL2705" s="24"/>
      <c r="AM2705" s="24"/>
      <c r="AN2705" s="208">
        <v>0.63800000000000001</v>
      </c>
      <c r="AO2705" s="208">
        <v>1.651</v>
      </c>
      <c r="AP2705" s="208">
        <v>2.1920000000000002</v>
      </c>
      <c r="AQ2705" s="208">
        <v>2.4289999999999998</v>
      </c>
      <c r="AR2705" s="208">
        <v>1.99</v>
      </c>
      <c r="AS2705" s="208">
        <v>1.61</v>
      </c>
      <c r="AT2705" s="208">
        <v>1.9259999999999999</v>
      </c>
      <c r="AU2705" s="208">
        <v>0.74399999999999999</v>
      </c>
      <c r="AV2705" s="208">
        <v>0.61399999999999999</v>
      </c>
      <c r="AW2705" s="24"/>
      <c r="AX2705" s="24"/>
      <c r="AY2705" s="24"/>
      <c r="AZ2705" s="208">
        <v>1.829</v>
      </c>
      <c r="BA2705" s="208">
        <v>1.837</v>
      </c>
      <c r="BB2705" s="21">
        <f t="shared" si="341"/>
        <v>2.5750000000000002</v>
      </c>
      <c r="BC2705" s="21"/>
      <c r="BD2705" s="22">
        <f t="shared" si="339"/>
        <v>3.4610215053763445</v>
      </c>
      <c r="BE2705" s="21"/>
      <c r="BG2705" s="10"/>
      <c r="BH2705" s="21">
        <f t="shared" si="340"/>
        <v>0</v>
      </c>
      <c r="BI2705" s="22">
        <f t="shared" si="340"/>
        <v>2.5750000000000005E-3</v>
      </c>
      <c r="BJ2705" s="21"/>
      <c r="BK2705" s="21">
        <v>0</v>
      </c>
      <c r="BL2705" s="22">
        <v>7.725000000000001E-3</v>
      </c>
      <c r="BM2705" s="21"/>
      <c r="BN2705" s="21">
        <f t="shared" si="342"/>
        <v>0</v>
      </c>
      <c r="BO2705" s="22">
        <f t="shared" si="342"/>
        <v>3.0900000000000004E-2</v>
      </c>
      <c r="BP2705" s="21">
        <f t="shared" si="342"/>
        <v>0</v>
      </c>
    </row>
    <row r="2706" spans="1:68" ht="11.1" customHeight="1" outlineLevel="1" collapsed="1" x14ac:dyDescent="0.2">
      <c r="A2706" s="10"/>
      <c r="B2706" s="18"/>
      <c r="C2706" s="18"/>
      <c r="D2706" s="18"/>
      <c r="E2706" s="19" t="s">
        <v>2392</v>
      </c>
      <c r="F2706" s="20"/>
      <c r="G2706" s="20"/>
      <c r="H2706" s="20"/>
      <c r="I2706" s="20"/>
      <c r="J2706" s="20"/>
      <c r="K2706" s="20"/>
      <c r="L2706" s="20"/>
      <c r="M2706" s="20"/>
      <c r="N2706" s="20"/>
      <c r="O2706" s="20"/>
      <c r="P2706" s="20"/>
      <c r="Q2706" s="20"/>
      <c r="R2706" s="20"/>
      <c r="S2706" s="20"/>
      <c r="T2706" s="20"/>
      <c r="U2706" s="20"/>
      <c r="V2706" s="20"/>
      <c r="W2706" s="20"/>
      <c r="X2706" s="20"/>
      <c r="Y2706" s="20"/>
      <c r="Z2706" s="20"/>
      <c r="AA2706" s="20"/>
      <c r="AB2706" s="20"/>
      <c r="AC2706" s="20"/>
      <c r="AD2706" s="20"/>
      <c r="AE2706" s="20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9">
        <v>0.16800000000000001</v>
      </c>
      <c r="AR2706" s="209">
        <v>8.0000000000000002E-3</v>
      </c>
      <c r="AS2706" s="209">
        <v>5.0000000000000001E-3</v>
      </c>
      <c r="AT2706" s="20"/>
      <c r="AU2706" s="20"/>
      <c r="AV2706" s="20"/>
      <c r="AW2706" s="20"/>
      <c r="AX2706" s="20"/>
      <c r="AY2706" s="209">
        <v>0.65800000000000003</v>
      </c>
      <c r="AZ2706" s="209">
        <v>6.8000000000000005E-2</v>
      </c>
      <c r="BA2706" s="209">
        <v>7.4999999999999997E-2</v>
      </c>
      <c r="BB2706" s="21">
        <f>BB2707+BB2708</f>
        <v>0.79600000000000004</v>
      </c>
      <c r="BC2706" s="21">
        <f>BF2706</f>
        <v>6.8</v>
      </c>
      <c r="BD2706" s="22">
        <f t="shared" si="339"/>
        <v>1.0698924731182795</v>
      </c>
      <c r="BE2706" s="21">
        <f>BC2706-BD2706</f>
        <v>5.7301075268817208</v>
      </c>
      <c r="BF2706" s="2">
        <v>6.8</v>
      </c>
      <c r="BG2706" s="10">
        <v>7</v>
      </c>
      <c r="BH2706" s="21">
        <f t="shared" si="340"/>
        <v>5.0591999999999998E-3</v>
      </c>
      <c r="BI2706" s="22">
        <f t="shared" si="340"/>
        <v>7.9600000000000005E-4</v>
      </c>
      <c r="BJ2706" s="21">
        <f>BH2706-BI2706</f>
        <v>4.2632E-3</v>
      </c>
      <c r="BK2706" s="21">
        <v>1.5177599999999999E-2</v>
      </c>
      <c r="BL2706" s="22">
        <v>2.3880000000000004E-3</v>
      </c>
      <c r="BM2706" s="21">
        <v>1.2789599999999998E-2</v>
      </c>
      <c r="BN2706" s="21">
        <f t="shared" si="342"/>
        <v>6.0710399999999998E-2</v>
      </c>
      <c r="BO2706" s="22">
        <f t="shared" si="342"/>
        <v>9.5520000000000015E-3</v>
      </c>
      <c r="BP2706" s="21">
        <f t="shared" si="342"/>
        <v>5.1158399999999993E-2</v>
      </c>
    </row>
    <row r="2707" spans="1:68" ht="11.1" hidden="1" customHeight="1" outlineLevel="2" x14ac:dyDescent="0.2">
      <c r="A2707" s="10"/>
      <c r="B2707" s="18"/>
      <c r="C2707" s="18"/>
      <c r="D2707" s="18"/>
      <c r="E2707" s="23" t="s">
        <v>2393</v>
      </c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  <c r="V2707" s="24"/>
      <c r="W2707" s="24"/>
      <c r="X2707" s="24"/>
      <c r="Y2707" s="24"/>
      <c r="Z2707" s="24"/>
      <c r="AA2707" s="24"/>
      <c r="AB2707" s="24"/>
      <c r="AC2707" s="24"/>
      <c r="AD2707" s="24"/>
      <c r="AE2707" s="24"/>
      <c r="AF2707" s="24"/>
      <c r="AG2707" s="24"/>
      <c r="AH2707" s="24"/>
      <c r="AI2707" s="24"/>
      <c r="AJ2707" s="24"/>
      <c r="AK2707" s="24"/>
      <c r="AL2707" s="24"/>
      <c r="AM2707" s="24"/>
      <c r="AN2707" s="24"/>
      <c r="AO2707" s="24"/>
      <c r="AP2707" s="24"/>
      <c r="AQ2707" s="208">
        <v>0.16800000000000001</v>
      </c>
      <c r="AR2707" s="208">
        <v>8.0000000000000002E-3</v>
      </c>
      <c r="AS2707" s="208">
        <v>5.0000000000000001E-3</v>
      </c>
      <c r="AT2707" s="24"/>
      <c r="AU2707" s="24"/>
      <c r="AV2707" s="24"/>
      <c r="AW2707" s="24"/>
      <c r="AX2707" s="24"/>
      <c r="AY2707" s="208">
        <v>0.03</v>
      </c>
      <c r="AZ2707" s="208">
        <v>6.8000000000000005E-2</v>
      </c>
      <c r="BA2707" s="24"/>
      <c r="BB2707" s="21">
        <f t="shared" si="341"/>
        <v>0.16800000000000001</v>
      </c>
      <c r="BC2707" s="21"/>
      <c r="BD2707" s="22">
        <f t="shared" si="339"/>
        <v>0.22580645161290325</v>
      </c>
      <c r="BE2707" s="21"/>
      <c r="BG2707" s="10"/>
      <c r="BH2707" s="21">
        <f t="shared" si="340"/>
        <v>0</v>
      </c>
      <c r="BI2707" s="22">
        <f t="shared" si="340"/>
        <v>1.6800000000000002E-4</v>
      </c>
      <c r="BJ2707" s="21"/>
      <c r="BK2707" s="21">
        <v>0</v>
      </c>
      <c r="BL2707" s="22">
        <v>5.0400000000000011E-4</v>
      </c>
      <c r="BM2707" s="21"/>
      <c r="BN2707" s="21">
        <f t="shared" si="342"/>
        <v>0</v>
      </c>
      <c r="BO2707" s="22">
        <f t="shared" si="342"/>
        <v>2.0160000000000004E-3</v>
      </c>
      <c r="BP2707" s="21">
        <f t="shared" si="342"/>
        <v>0</v>
      </c>
    </row>
    <row r="2708" spans="1:68" ht="11.1" hidden="1" customHeight="1" outlineLevel="2" x14ac:dyDescent="0.2">
      <c r="A2708" s="10"/>
      <c r="B2708" s="18"/>
      <c r="C2708" s="18"/>
      <c r="D2708" s="18"/>
      <c r="E2708" s="23" t="s">
        <v>2386</v>
      </c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  <c r="V2708" s="24"/>
      <c r="W2708" s="24"/>
      <c r="X2708" s="24"/>
      <c r="Y2708" s="24"/>
      <c r="Z2708" s="24"/>
      <c r="AA2708" s="24"/>
      <c r="AB2708" s="24"/>
      <c r="AC2708" s="24"/>
      <c r="AD2708" s="24"/>
      <c r="AE2708" s="24"/>
      <c r="AF2708" s="24"/>
      <c r="AG2708" s="24"/>
      <c r="AH2708" s="24"/>
      <c r="AI2708" s="24"/>
      <c r="AJ2708" s="24"/>
      <c r="AK2708" s="24"/>
      <c r="AL2708" s="24"/>
      <c r="AM2708" s="24"/>
      <c r="AN2708" s="24"/>
      <c r="AO2708" s="24"/>
      <c r="AP2708" s="24"/>
      <c r="AQ2708" s="24"/>
      <c r="AR2708" s="24"/>
      <c r="AS2708" s="24"/>
      <c r="AT2708" s="24"/>
      <c r="AU2708" s="24"/>
      <c r="AV2708" s="24"/>
      <c r="AW2708" s="24"/>
      <c r="AX2708" s="24"/>
      <c r="AY2708" s="208">
        <v>0.628</v>
      </c>
      <c r="AZ2708" s="24"/>
      <c r="BA2708" s="208">
        <v>7.4999999999999997E-2</v>
      </c>
      <c r="BB2708" s="21">
        <f t="shared" si="341"/>
        <v>0.628</v>
      </c>
      <c r="BC2708" s="21"/>
      <c r="BD2708" s="22">
        <f t="shared" si="339"/>
        <v>0.84408602150537637</v>
      </c>
      <c r="BE2708" s="21"/>
      <c r="BG2708" s="10"/>
      <c r="BH2708" s="21">
        <f t="shared" si="340"/>
        <v>0</v>
      </c>
      <c r="BI2708" s="22">
        <f t="shared" si="340"/>
        <v>6.2799999999999998E-4</v>
      </c>
      <c r="BJ2708" s="21"/>
      <c r="BK2708" s="21">
        <v>0</v>
      </c>
      <c r="BL2708" s="22">
        <v>1.8839999999999998E-3</v>
      </c>
      <c r="BM2708" s="21"/>
      <c r="BN2708" s="21">
        <f t="shared" si="342"/>
        <v>0</v>
      </c>
      <c r="BO2708" s="22">
        <f t="shared" si="342"/>
        <v>7.5359999999999993E-3</v>
      </c>
      <c r="BP2708" s="21">
        <f t="shared" si="342"/>
        <v>0</v>
      </c>
    </row>
    <row r="2709" spans="1:68" ht="21.95" hidden="1" customHeight="1" outlineLevel="1" collapsed="1" x14ac:dyDescent="0.2">
      <c r="A2709" s="10"/>
      <c r="B2709" s="18"/>
      <c r="C2709" s="18"/>
      <c r="D2709" s="18"/>
      <c r="E2709" s="19" t="s">
        <v>134</v>
      </c>
      <c r="F2709" s="209">
        <v>1.831</v>
      </c>
      <c r="G2709" s="209">
        <v>1.597</v>
      </c>
      <c r="H2709" s="209">
        <v>1.333</v>
      </c>
      <c r="I2709" s="240">
        <v>0.98399999999999999</v>
      </c>
      <c r="J2709" s="240"/>
      <c r="K2709" s="209">
        <v>0.57399999999999995</v>
      </c>
      <c r="L2709" s="20"/>
      <c r="M2709" s="20"/>
      <c r="N2709" s="20"/>
      <c r="O2709" s="20"/>
      <c r="P2709" s="209">
        <v>1.2689999999999999</v>
      </c>
      <c r="Q2709" s="209">
        <v>0.97799999999999998</v>
      </c>
      <c r="R2709" s="209">
        <v>1.0409999999999999</v>
      </c>
      <c r="S2709" s="209">
        <v>1.458</v>
      </c>
      <c r="T2709" s="209">
        <v>1.28</v>
      </c>
      <c r="U2709" s="209">
        <v>1.056</v>
      </c>
      <c r="V2709" s="209">
        <v>0.63400000000000001</v>
      </c>
      <c r="W2709" s="209">
        <v>0.32800000000000001</v>
      </c>
      <c r="X2709" s="209">
        <v>0.156</v>
      </c>
      <c r="Y2709" s="209">
        <v>9.6000000000000002E-2</v>
      </c>
      <c r="Z2709" s="209">
        <v>0.121</v>
      </c>
      <c r="AA2709" s="209">
        <v>0.36199999999999999</v>
      </c>
      <c r="AB2709" s="209">
        <v>0.65700000000000003</v>
      </c>
      <c r="AC2709" s="209">
        <v>1.6990000000000001</v>
      </c>
      <c r="AD2709" s="209">
        <v>1.601</v>
      </c>
      <c r="AE2709" s="209">
        <v>1.5329999999999999</v>
      </c>
      <c r="AF2709" s="209">
        <v>1.51</v>
      </c>
      <c r="AG2709" s="209">
        <v>0.996</v>
      </c>
      <c r="AH2709" s="209">
        <v>0.64</v>
      </c>
      <c r="AI2709" s="209">
        <v>0.47799999999999998</v>
      </c>
      <c r="AJ2709" s="209">
        <v>0.28000000000000003</v>
      </c>
      <c r="AK2709" s="20"/>
      <c r="AL2709" s="209">
        <v>0.152</v>
      </c>
      <c r="AM2709" s="209">
        <v>0.38200000000000001</v>
      </c>
      <c r="AN2709" s="209">
        <v>0.67100000000000004</v>
      </c>
      <c r="AO2709" s="209">
        <v>1.0840000000000001</v>
      </c>
      <c r="AP2709" s="209">
        <v>1.298</v>
      </c>
      <c r="AQ2709" s="209">
        <v>1.5680000000000001</v>
      </c>
      <c r="AR2709" s="209">
        <v>1.1459999999999999</v>
      </c>
      <c r="AS2709" s="209">
        <v>1.107</v>
      </c>
      <c r="AT2709" s="209">
        <v>0.69899999999999995</v>
      </c>
      <c r="AU2709" s="209">
        <v>0.33500000000000002</v>
      </c>
      <c r="AV2709" s="209">
        <v>0.127</v>
      </c>
      <c r="AW2709" s="20"/>
      <c r="AX2709" s="20"/>
      <c r="AY2709" s="209">
        <v>0.45900000000000002</v>
      </c>
      <c r="AZ2709" s="209">
        <v>0.85599999999999998</v>
      </c>
      <c r="BA2709" s="209">
        <v>1.0760000000000001</v>
      </c>
      <c r="BB2709" s="21">
        <f t="shared" si="341"/>
        <v>1.831</v>
      </c>
      <c r="BC2709" s="21">
        <f>BF2709</f>
        <v>3.3</v>
      </c>
      <c r="BD2709" s="22">
        <f t="shared" si="339"/>
        <v>2.461021505376344</v>
      </c>
      <c r="BE2709" s="21">
        <f>BC2709-BD2709</f>
        <v>0.83897849462365581</v>
      </c>
      <c r="BF2709" s="2">
        <v>3.3</v>
      </c>
      <c r="BG2709" s="10">
        <v>6</v>
      </c>
      <c r="BH2709" s="21">
        <f t="shared" si="340"/>
        <v>2.4551999999999998E-3</v>
      </c>
      <c r="BI2709" s="22">
        <f t="shared" si="340"/>
        <v>1.8309999999999999E-3</v>
      </c>
      <c r="BJ2709" s="21">
        <f>BH2709-BI2709</f>
        <v>6.2419999999999989E-4</v>
      </c>
      <c r="BK2709" s="21">
        <v>7.3655999999999999E-3</v>
      </c>
      <c r="BL2709" s="22">
        <v>5.4929999999999996E-3</v>
      </c>
      <c r="BM2709" s="21">
        <v>1.8726000000000003E-3</v>
      </c>
      <c r="BN2709" s="21">
        <f t="shared" si="342"/>
        <v>2.94624E-2</v>
      </c>
      <c r="BO2709" s="22">
        <f t="shared" si="342"/>
        <v>2.1971999999999998E-2</v>
      </c>
      <c r="BP2709" s="21">
        <f t="shared" si="342"/>
        <v>7.4904000000000012E-3</v>
      </c>
    </row>
    <row r="2710" spans="1:68" ht="11.1" hidden="1" customHeight="1" outlineLevel="2" x14ac:dyDescent="0.2">
      <c r="A2710" s="10"/>
      <c r="B2710" s="18"/>
      <c r="C2710" s="18"/>
      <c r="D2710" s="18"/>
      <c r="E2710" s="23" t="s">
        <v>2394</v>
      </c>
      <c r="F2710" s="208">
        <v>1.831</v>
      </c>
      <c r="G2710" s="208">
        <v>1.597</v>
      </c>
      <c r="H2710" s="208">
        <v>1.333</v>
      </c>
      <c r="I2710" s="239">
        <v>0.98399999999999999</v>
      </c>
      <c r="J2710" s="239"/>
      <c r="K2710" s="208">
        <v>0.57399999999999995</v>
      </c>
      <c r="L2710" s="24"/>
      <c r="M2710" s="24"/>
      <c r="N2710" s="24"/>
      <c r="O2710" s="24"/>
      <c r="P2710" s="208">
        <v>1.2689999999999999</v>
      </c>
      <c r="Q2710" s="208">
        <v>0.97799999999999998</v>
      </c>
      <c r="R2710" s="208">
        <v>1.0409999999999999</v>
      </c>
      <c r="S2710" s="208">
        <v>1.458</v>
      </c>
      <c r="T2710" s="208">
        <v>1.28</v>
      </c>
      <c r="U2710" s="208">
        <v>1.056</v>
      </c>
      <c r="V2710" s="208">
        <v>0.63400000000000001</v>
      </c>
      <c r="W2710" s="208">
        <v>0.32800000000000001</v>
      </c>
      <c r="X2710" s="208">
        <v>0.156</v>
      </c>
      <c r="Y2710" s="208">
        <v>9.6000000000000002E-2</v>
      </c>
      <c r="Z2710" s="208">
        <v>0.121</v>
      </c>
      <c r="AA2710" s="208">
        <v>0.36199999999999999</v>
      </c>
      <c r="AB2710" s="208">
        <v>0.65700000000000003</v>
      </c>
      <c r="AC2710" s="208">
        <v>1.6990000000000001</v>
      </c>
      <c r="AD2710" s="208">
        <v>1.601</v>
      </c>
      <c r="AE2710" s="208">
        <v>1.5329999999999999</v>
      </c>
      <c r="AF2710" s="208">
        <v>1.51</v>
      </c>
      <c r="AG2710" s="208">
        <v>0.996</v>
      </c>
      <c r="AH2710" s="208">
        <v>0.64</v>
      </c>
      <c r="AI2710" s="208">
        <v>0.47799999999999998</v>
      </c>
      <c r="AJ2710" s="208">
        <v>0.28000000000000003</v>
      </c>
      <c r="AK2710" s="24"/>
      <c r="AL2710" s="208">
        <v>0.152</v>
      </c>
      <c r="AM2710" s="208">
        <v>0.38200000000000001</v>
      </c>
      <c r="AN2710" s="208">
        <v>0.67100000000000004</v>
      </c>
      <c r="AO2710" s="208">
        <v>1.0840000000000001</v>
      </c>
      <c r="AP2710" s="208">
        <v>1.298</v>
      </c>
      <c r="AQ2710" s="208">
        <v>1.5680000000000001</v>
      </c>
      <c r="AR2710" s="208">
        <v>1.1459999999999999</v>
      </c>
      <c r="AS2710" s="208">
        <v>1.107</v>
      </c>
      <c r="AT2710" s="208">
        <v>0.69899999999999995</v>
      </c>
      <c r="AU2710" s="208">
        <v>0.33500000000000002</v>
      </c>
      <c r="AV2710" s="208">
        <v>0.127</v>
      </c>
      <c r="AW2710" s="24"/>
      <c r="AX2710" s="24"/>
      <c r="AY2710" s="208">
        <v>0.45900000000000002</v>
      </c>
      <c r="AZ2710" s="208">
        <v>0.85599999999999998</v>
      </c>
      <c r="BA2710" s="208">
        <v>1.0760000000000001</v>
      </c>
      <c r="BB2710" s="21">
        <f t="shared" si="341"/>
        <v>1.831</v>
      </c>
      <c r="BC2710" s="21"/>
      <c r="BD2710" s="22">
        <f t="shared" si="339"/>
        <v>2.461021505376344</v>
      </c>
      <c r="BE2710" s="21"/>
      <c r="BG2710" s="10"/>
      <c r="BH2710" s="21">
        <f t="shared" si="340"/>
        <v>0</v>
      </c>
      <c r="BI2710" s="22">
        <f t="shared" si="340"/>
        <v>1.8309999999999999E-3</v>
      </c>
      <c r="BJ2710" s="21"/>
      <c r="BK2710" s="21">
        <v>0</v>
      </c>
      <c r="BL2710" s="22">
        <v>5.4929999999999996E-3</v>
      </c>
      <c r="BM2710" s="21"/>
      <c r="BN2710" s="21">
        <f t="shared" si="342"/>
        <v>0</v>
      </c>
      <c r="BO2710" s="22">
        <f t="shared" si="342"/>
        <v>2.1971999999999998E-2</v>
      </c>
      <c r="BP2710" s="21">
        <f t="shared" si="342"/>
        <v>0</v>
      </c>
    </row>
    <row r="2711" spans="1:68" ht="11.1" hidden="1" customHeight="1" outlineLevel="1" collapsed="1" x14ac:dyDescent="0.2">
      <c r="A2711" s="10"/>
      <c r="B2711" s="18"/>
      <c r="C2711" s="18"/>
      <c r="D2711" s="18"/>
      <c r="E2711" s="19" t="s">
        <v>137</v>
      </c>
      <c r="F2711" s="20"/>
      <c r="G2711" s="20"/>
      <c r="H2711" s="20"/>
      <c r="I2711" s="20"/>
      <c r="J2711" s="20"/>
      <c r="K2711" s="209">
        <v>1.194</v>
      </c>
      <c r="L2711" s="209">
        <v>0.12</v>
      </c>
      <c r="M2711" s="20"/>
      <c r="N2711" s="20"/>
      <c r="O2711" s="20"/>
      <c r="P2711" s="209">
        <v>0.76400000000000001</v>
      </c>
      <c r="Q2711" s="20"/>
      <c r="R2711" s="20"/>
      <c r="S2711" s="20"/>
      <c r="T2711" s="20"/>
      <c r="U2711" s="20"/>
      <c r="V2711" s="209">
        <v>1.1359999999999999</v>
      </c>
      <c r="W2711" s="209">
        <v>0.59299999999999997</v>
      </c>
      <c r="X2711" s="20"/>
      <c r="Y2711" s="20"/>
      <c r="Z2711" s="20"/>
      <c r="AA2711" s="209">
        <v>0.57699999999999996</v>
      </c>
      <c r="AB2711" s="209">
        <v>0.89</v>
      </c>
      <c r="AC2711" s="209">
        <v>1.476</v>
      </c>
      <c r="AD2711" s="20"/>
      <c r="AE2711" s="20"/>
      <c r="AF2711" s="20"/>
      <c r="AG2711" s="209">
        <v>0.70699999999999996</v>
      </c>
      <c r="AH2711" s="20"/>
      <c r="AI2711" s="209">
        <v>2.4319999999999999</v>
      </c>
      <c r="AJ2711" s="20"/>
      <c r="AK2711" s="20"/>
      <c r="AL2711" s="209">
        <v>0.30499999999999999</v>
      </c>
      <c r="AM2711" s="209">
        <v>0.11799999999999999</v>
      </c>
      <c r="AN2711" s="209">
        <v>0.80200000000000005</v>
      </c>
      <c r="AO2711" s="20"/>
      <c r="AP2711" s="20"/>
      <c r="AQ2711" s="20"/>
      <c r="AR2711" s="20"/>
      <c r="AS2711" s="20"/>
      <c r="AT2711" s="209">
        <v>2.5609999999999999</v>
      </c>
      <c r="AU2711" s="209">
        <v>0.57799999999999996</v>
      </c>
      <c r="AV2711" s="209">
        <v>0.04</v>
      </c>
      <c r="AW2711" s="20"/>
      <c r="AX2711" s="20"/>
      <c r="AY2711" s="209">
        <v>0.55600000000000005</v>
      </c>
      <c r="AZ2711" s="209">
        <v>0.53500000000000003</v>
      </c>
      <c r="BA2711" s="20"/>
      <c r="BB2711" s="21">
        <f t="shared" si="341"/>
        <v>2.5609999999999999</v>
      </c>
      <c r="BC2711" s="21">
        <f>BF2711</f>
        <v>3.63</v>
      </c>
      <c r="BD2711" s="22">
        <f t="shared" si="339"/>
        <v>3.4422043010752685</v>
      </c>
      <c r="BE2711" s="21">
        <f>BC2711-BD2711</f>
        <v>0.18779569892473136</v>
      </c>
      <c r="BF2711" s="2">
        <v>3.63</v>
      </c>
      <c r="BG2711" s="10">
        <v>5</v>
      </c>
      <c r="BH2711" s="21">
        <f t="shared" si="340"/>
        <v>2.7007200000000002E-3</v>
      </c>
      <c r="BI2711" s="22">
        <f t="shared" si="340"/>
        <v>2.5609999999999999E-3</v>
      </c>
      <c r="BJ2711" s="21">
        <f>BH2711-BI2711</f>
        <v>1.397200000000003E-4</v>
      </c>
      <c r="BK2711" s="21">
        <v>8.1021600000000006E-3</v>
      </c>
      <c r="BL2711" s="22">
        <v>7.6829999999999997E-3</v>
      </c>
      <c r="BM2711" s="21">
        <v>4.1916000000000089E-4</v>
      </c>
      <c r="BN2711" s="21">
        <f t="shared" si="342"/>
        <v>3.2408640000000002E-2</v>
      </c>
      <c r="BO2711" s="22">
        <f t="shared" si="342"/>
        <v>3.0731999999999999E-2</v>
      </c>
      <c r="BP2711" s="21">
        <f t="shared" si="342"/>
        <v>1.6766400000000035E-3</v>
      </c>
    </row>
    <row r="2712" spans="1:68" hidden="1" outlineLevel="2" x14ac:dyDescent="0.2">
      <c r="A2712" s="10"/>
      <c r="B2712" s="18"/>
      <c r="C2712" s="18"/>
      <c r="D2712" s="18"/>
      <c r="E2712" s="23" t="s">
        <v>2395</v>
      </c>
      <c r="F2712" s="24"/>
      <c r="G2712" s="24"/>
      <c r="H2712" s="24"/>
      <c r="I2712" s="24"/>
      <c r="J2712" s="24"/>
      <c r="K2712" s="208">
        <v>1.194</v>
      </c>
      <c r="L2712" s="208">
        <v>0.12</v>
      </c>
      <c r="M2712" s="24"/>
      <c r="N2712" s="24"/>
      <c r="O2712" s="24"/>
      <c r="P2712" s="208">
        <v>0.76400000000000001</v>
      </c>
      <c r="Q2712" s="24"/>
      <c r="R2712" s="24"/>
      <c r="S2712" s="24"/>
      <c r="T2712" s="24"/>
      <c r="U2712" s="24"/>
      <c r="V2712" s="208">
        <v>1.1359999999999999</v>
      </c>
      <c r="W2712" s="208">
        <v>0.59299999999999997</v>
      </c>
      <c r="X2712" s="24"/>
      <c r="Y2712" s="24"/>
      <c r="Z2712" s="24"/>
      <c r="AA2712" s="208">
        <v>0.57699999999999996</v>
      </c>
      <c r="AB2712" s="208">
        <v>0.89</v>
      </c>
      <c r="AC2712" s="208">
        <v>1.476</v>
      </c>
      <c r="AD2712" s="24"/>
      <c r="AE2712" s="24"/>
      <c r="AF2712" s="24"/>
      <c r="AG2712" s="208">
        <v>0.70699999999999996</v>
      </c>
      <c r="AH2712" s="24"/>
      <c r="AI2712" s="208">
        <v>2.4319999999999999</v>
      </c>
      <c r="AJ2712" s="24"/>
      <c r="AK2712" s="24"/>
      <c r="AL2712" s="208">
        <v>0.30499999999999999</v>
      </c>
      <c r="AM2712" s="208">
        <v>0.11799999999999999</v>
      </c>
      <c r="AN2712" s="208">
        <v>0.80200000000000005</v>
      </c>
      <c r="AO2712" s="24"/>
      <c r="AP2712" s="24"/>
      <c r="AQ2712" s="24"/>
      <c r="AR2712" s="24"/>
      <c r="AS2712" s="24"/>
      <c r="AT2712" s="208">
        <v>2.5609999999999999</v>
      </c>
      <c r="AU2712" s="208">
        <v>0.57799999999999996</v>
      </c>
      <c r="AV2712" s="208">
        <v>0.04</v>
      </c>
      <c r="AW2712" s="24"/>
      <c r="AX2712" s="24"/>
      <c r="AY2712" s="208">
        <v>0.55600000000000005</v>
      </c>
      <c r="AZ2712" s="208">
        <v>0.53500000000000003</v>
      </c>
      <c r="BA2712" s="24"/>
      <c r="BB2712" s="21">
        <f t="shared" si="341"/>
        <v>2.5609999999999999</v>
      </c>
      <c r="BC2712" s="21"/>
      <c r="BD2712" s="22">
        <f t="shared" si="339"/>
        <v>3.4422043010752685</v>
      </c>
      <c r="BE2712" s="21"/>
      <c r="BG2712" s="10"/>
      <c r="BH2712" s="21">
        <f t="shared" si="340"/>
        <v>0</v>
      </c>
      <c r="BI2712" s="22">
        <f t="shared" si="340"/>
        <v>2.5609999999999999E-3</v>
      </c>
      <c r="BJ2712" s="21"/>
      <c r="BK2712" s="21">
        <v>0</v>
      </c>
      <c r="BL2712" s="22">
        <v>7.6829999999999997E-3</v>
      </c>
      <c r="BM2712" s="21"/>
      <c r="BN2712" s="21">
        <f t="shared" si="342"/>
        <v>0</v>
      </c>
      <c r="BO2712" s="22">
        <f t="shared" si="342"/>
        <v>3.0731999999999999E-2</v>
      </c>
      <c r="BP2712" s="21">
        <f t="shared" si="342"/>
        <v>0</v>
      </c>
    </row>
    <row r="2713" spans="1:68" ht="11.1" customHeight="1" outlineLevel="1" collapsed="1" x14ac:dyDescent="0.2">
      <c r="A2713" s="10"/>
      <c r="B2713" s="18"/>
      <c r="C2713" s="18"/>
      <c r="D2713" s="18"/>
      <c r="E2713" s="19" t="s">
        <v>2396</v>
      </c>
      <c r="F2713" s="20"/>
      <c r="G2713" s="20"/>
      <c r="H2713" s="20"/>
      <c r="I2713" s="20"/>
      <c r="J2713" s="20"/>
      <c r="K2713" s="209">
        <v>1.194</v>
      </c>
      <c r="L2713" s="209">
        <v>0.12</v>
      </c>
      <c r="M2713" s="20"/>
      <c r="N2713" s="20"/>
      <c r="O2713" s="20"/>
      <c r="P2713" s="209">
        <v>0.76400000000000001</v>
      </c>
      <c r="Q2713" s="20"/>
      <c r="R2713" s="20"/>
      <c r="S2713" s="20"/>
      <c r="T2713" s="20"/>
      <c r="U2713" s="20"/>
      <c r="V2713" s="209">
        <v>1.1359999999999999</v>
      </c>
      <c r="W2713" s="209">
        <v>0.59299999999999997</v>
      </c>
      <c r="X2713" s="20"/>
      <c r="Y2713" s="20"/>
      <c r="Z2713" s="20"/>
      <c r="AA2713" s="209">
        <v>0.57699999999999996</v>
      </c>
      <c r="AB2713" s="209">
        <v>0.89</v>
      </c>
      <c r="AC2713" s="209">
        <v>1.476</v>
      </c>
      <c r="AD2713" s="20"/>
      <c r="AE2713" s="20"/>
      <c r="AF2713" s="20"/>
      <c r="AG2713" s="209">
        <v>0.70699999999999996</v>
      </c>
      <c r="AH2713" s="20"/>
      <c r="AI2713" s="209">
        <v>2.4319999999999999</v>
      </c>
      <c r="AJ2713" s="20"/>
      <c r="AK2713" s="20"/>
      <c r="AL2713" s="209">
        <v>0.30499999999999999</v>
      </c>
      <c r="AM2713" s="209">
        <v>0.11799999999999999</v>
      </c>
      <c r="AN2713" s="209">
        <v>0.80200000000000005</v>
      </c>
      <c r="AO2713" s="20"/>
      <c r="AP2713" s="20"/>
      <c r="AQ2713" s="20"/>
      <c r="AR2713" s="20"/>
      <c r="AS2713" s="20"/>
      <c r="AT2713" s="209">
        <v>2.5609999999999999</v>
      </c>
      <c r="AU2713" s="209">
        <v>0.57799999999999996</v>
      </c>
      <c r="AV2713" s="209">
        <v>0.04</v>
      </c>
      <c r="AW2713" s="20"/>
      <c r="AX2713" s="20"/>
      <c r="AY2713" s="209">
        <v>0.55600000000000005</v>
      </c>
      <c r="AZ2713" s="209">
        <v>0.53500000000000003</v>
      </c>
      <c r="BA2713" s="20"/>
      <c r="BB2713" s="154">
        <v>1.86</v>
      </c>
      <c r="BC2713" s="21">
        <v>4.2</v>
      </c>
      <c r="BD2713" s="22">
        <f t="shared" si="339"/>
        <v>2.5</v>
      </c>
      <c r="BE2713" s="21"/>
      <c r="BG2713" s="10">
        <v>7</v>
      </c>
      <c r="BH2713" s="21">
        <f t="shared" si="340"/>
        <v>3.1248000000000001E-3</v>
      </c>
      <c r="BI2713" s="22">
        <f t="shared" si="340"/>
        <v>1.8600000000000001E-3</v>
      </c>
      <c r="BJ2713" s="21">
        <f>BH2713-BI2713</f>
        <v>1.2648E-3</v>
      </c>
      <c r="BK2713" s="21">
        <v>8.1021600000000006E-3</v>
      </c>
      <c r="BL2713" s="22">
        <v>7.6829999999999997E-3</v>
      </c>
      <c r="BM2713" s="21">
        <v>4.1916000000000089E-4</v>
      </c>
      <c r="BN2713" s="21">
        <f t="shared" si="342"/>
        <v>3.2408640000000002E-2</v>
      </c>
      <c r="BO2713" s="22">
        <f t="shared" si="342"/>
        <v>3.0731999999999999E-2</v>
      </c>
      <c r="BP2713" s="21">
        <f t="shared" si="342"/>
        <v>1.6766400000000035E-3</v>
      </c>
    </row>
    <row r="2714" spans="1:68" ht="15" hidden="1" outlineLevel="2" x14ac:dyDescent="0.2">
      <c r="A2714" s="10"/>
      <c r="B2714" s="18"/>
      <c r="C2714" s="18"/>
      <c r="D2714" s="18"/>
      <c r="E2714" s="23"/>
      <c r="F2714" s="24"/>
      <c r="G2714" s="24"/>
      <c r="H2714" s="24"/>
      <c r="I2714" s="24"/>
      <c r="J2714" s="24"/>
      <c r="K2714" s="208"/>
      <c r="L2714" s="208"/>
      <c r="M2714" s="24"/>
      <c r="N2714" s="24"/>
      <c r="O2714" s="24"/>
      <c r="P2714" s="208"/>
      <c r="Q2714" s="24"/>
      <c r="R2714" s="24"/>
      <c r="S2714" s="24"/>
      <c r="T2714" s="24"/>
      <c r="U2714" s="24"/>
      <c r="V2714" s="208"/>
      <c r="W2714" s="208"/>
      <c r="X2714" s="24"/>
      <c r="Y2714" s="24"/>
      <c r="Z2714" s="24"/>
      <c r="AA2714" s="208"/>
      <c r="AB2714" s="208"/>
      <c r="AC2714" s="208"/>
      <c r="AD2714" s="24"/>
      <c r="AE2714" s="24"/>
      <c r="AF2714" s="24"/>
      <c r="AG2714" s="208"/>
      <c r="AH2714" s="24"/>
      <c r="AI2714" s="208"/>
      <c r="AJ2714" s="24"/>
      <c r="AK2714" s="24"/>
      <c r="AL2714" s="208"/>
      <c r="AM2714" s="208"/>
      <c r="AN2714" s="208"/>
      <c r="AO2714" s="24"/>
      <c r="AP2714" s="24"/>
      <c r="AQ2714" s="24"/>
      <c r="AR2714" s="24"/>
      <c r="AS2714" s="24"/>
      <c r="AT2714" s="208"/>
      <c r="AU2714" s="208"/>
      <c r="AV2714" s="208"/>
      <c r="AW2714" s="24"/>
      <c r="AX2714" s="24"/>
      <c r="AY2714" s="208"/>
      <c r="AZ2714" s="208"/>
      <c r="BA2714" s="24"/>
      <c r="BB2714" s="154">
        <v>1.86</v>
      </c>
      <c r="BC2714" s="21"/>
      <c r="BD2714" s="22">
        <f t="shared" si="339"/>
        <v>2.5</v>
      </c>
      <c r="BE2714" s="21"/>
      <c r="BG2714" s="10"/>
      <c r="BH2714" s="21"/>
      <c r="BI2714" s="22"/>
      <c r="BJ2714" s="21"/>
      <c r="BK2714" s="21">
        <v>0</v>
      </c>
      <c r="BL2714" s="22">
        <v>7.6829999999999997E-3</v>
      </c>
      <c r="BM2714" s="21"/>
      <c r="BN2714" s="21">
        <f t="shared" si="342"/>
        <v>0</v>
      </c>
      <c r="BO2714" s="22">
        <f t="shared" si="342"/>
        <v>3.0731999999999999E-2</v>
      </c>
      <c r="BP2714" s="21">
        <f t="shared" si="342"/>
        <v>0</v>
      </c>
    </row>
    <row r="2715" spans="1:68" hidden="1" outlineLevel="1" collapsed="1" x14ac:dyDescent="0.2">
      <c r="A2715" s="10"/>
      <c r="B2715" s="18"/>
      <c r="C2715" s="18"/>
      <c r="D2715" s="18"/>
      <c r="E2715" s="184" t="s">
        <v>5934</v>
      </c>
      <c r="F2715" s="24"/>
      <c r="G2715" s="24"/>
      <c r="H2715" s="24"/>
      <c r="I2715" s="24"/>
      <c r="J2715" s="24"/>
      <c r="K2715" s="208"/>
      <c r="L2715" s="208"/>
      <c r="M2715" s="24"/>
      <c r="N2715" s="24"/>
      <c r="O2715" s="24"/>
      <c r="P2715" s="208"/>
      <c r="Q2715" s="24"/>
      <c r="R2715" s="24"/>
      <c r="S2715" s="24"/>
      <c r="T2715" s="24"/>
      <c r="U2715" s="24"/>
      <c r="V2715" s="208"/>
      <c r="W2715" s="208"/>
      <c r="X2715" s="24"/>
      <c r="Y2715" s="24"/>
      <c r="Z2715" s="24"/>
      <c r="AA2715" s="208"/>
      <c r="AB2715" s="208"/>
      <c r="AC2715" s="208"/>
      <c r="AD2715" s="24"/>
      <c r="AE2715" s="24"/>
      <c r="AF2715" s="24"/>
      <c r="AG2715" s="208"/>
      <c r="AH2715" s="24"/>
      <c r="AI2715" s="208"/>
      <c r="AJ2715" s="24"/>
      <c r="AK2715" s="24"/>
      <c r="AL2715" s="208"/>
      <c r="AM2715" s="208"/>
      <c r="AN2715" s="208"/>
      <c r="AO2715" s="24"/>
      <c r="AP2715" s="24"/>
      <c r="AQ2715" s="24"/>
      <c r="AR2715" s="24"/>
      <c r="AS2715" s="24"/>
      <c r="AT2715" s="208"/>
      <c r="AU2715" s="208"/>
      <c r="AV2715" s="208"/>
      <c r="AW2715" s="24"/>
      <c r="AX2715" s="24"/>
      <c r="AY2715" s="208"/>
      <c r="AZ2715" s="208"/>
      <c r="BA2715" s="24"/>
      <c r="BB2715" s="186">
        <f>BB2716</f>
        <v>3.2389999999999999</v>
      </c>
      <c r="BC2715" s="186">
        <f t="shared" ref="BC2715:BE2715" si="343">BC2716</f>
        <v>5.5</v>
      </c>
      <c r="BD2715" s="186">
        <f t="shared" si="343"/>
        <v>4.353494623655914</v>
      </c>
      <c r="BE2715" s="186">
        <f t="shared" si="343"/>
        <v>1.146505376344086</v>
      </c>
      <c r="BF2715" s="190"/>
      <c r="BG2715" s="188">
        <v>6</v>
      </c>
      <c r="BH2715" s="186">
        <f>BH2716</f>
        <v>4.0920000000000002E-3</v>
      </c>
      <c r="BI2715" s="186">
        <f t="shared" ref="BI2715:BJ2715" si="344">BI2716</f>
        <v>3.2390000000000001E-3</v>
      </c>
      <c r="BJ2715" s="186">
        <f t="shared" si="344"/>
        <v>8.5300000000000003E-4</v>
      </c>
      <c r="BK2715" s="21"/>
      <c r="BL2715" s="22"/>
      <c r="BM2715" s="21"/>
      <c r="BN2715" s="21"/>
      <c r="BO2715" s="22"/>
      <c r="BP2715" s="21"/>
    </row>
    <row r="2716" spans="1:68" ht="15" hidden="1" outlineLevel="2" x14ac:dyDescent="0.2">
      <c r="A2716" s="10"/>
      <c r="B2716" s="18"/>
      <c r="C2716" s="18"/>
      <c r="D2716" s="18"/>
      <c r="E2716" s="177" t="s">
        <v>5935</v>
      </c>
      <c r="F2716" s="24"/>
      <c r="G2716" s="24"/>
      <c r="H2716" s="24"/>
      <c r="I2716" s="24"/>
      <c r="J2716" s="24"/>
      <c r="K2716" s="208"/>
      <c r="L2716" s="208"/>
      <c r="M2716" s="24"/>
      <c r="N2716" s="24"/>
      <c r="O2716" s="24"/>
      <c r="P2716" s="208"/>
      <c r="Q2716" s="24"/>
      <c r="R2716" s="24"/>
      <c r="S2716" s="24"/>
      <c r="T2716" s="24"/>
      <c r="U2716" s="24"/>
      <c r="V2716" s="208"/>
      <c r="W2716" s="208"/>
      <c r="X2716" s="24"/>
      <c r="Y2716" s="24"/>
      <c r="Z2716" s="24"/>
      <c r="AA2716" s="208"/>
      <c r="AB2716" s="208"/>
      <c r="AC2716" s="208"/>
      <c r="AD2716" s="24"/>
      <c r="AE2716" s="24"/>
      <c r="AF2716" s="24"/>
      <c r="AG2716" s="208"/>
      <c r="AH2716" s="24"/>
      <c r="AI2716" s="208"/>
      <c r="AJ2716" s="24"/>
      <c r="AK2716" s="24"/>
      <c r="AL2716" s="208"/>
      <c r="AM2716" s="208"/>
      <c r="AN2716" s="208"/>
      <c r="AO2716" s="24"/>
      <c r="AP2716" s="24"/>
      <c r="AQ2716" s="24"/>
      <c r="AR2716" s="24"/>
      <c r="AS2716" s="24"/>
      <c r="AT2716" s="208"/>
      <c r="AU2716" s="208"/>
      <c r="AV2716" s="208"/>
      <c r="AW2716" s="24"/>
      <c r="AX2716" s="24"/>
      <c r="AY2716" s="208"/>
      <c r="AZ2716" s="208"/>
      <c r="BA2716" s="24"/>
      <c r="BB2716" s="217">
        <v>3.2389999999999999</v>
      </c>
      <c r="BC2716" s="186">
        <v>5.5</v>
      </c>
      <c r="BD2716" s="22">
        <f t="shared" si="339"/>
        <v>4.353494623655914</v>
      </c>
      <c r="BE2716" s="186">
        <f t="shared" ref="BE2716" si="345">BC2716-BD2716</f>
        <v>1.146505376344086</v>
      </c>
      <c r="BF2716" s="190"/>
      <c r="BG2716" s="188"/>
      <c r="BH2716" s="186">
        <f t="shared" ref="BH2716:BI2716" si="346">(BC2716*24*31/1000000)</f>
        <v>4.0920000000000002E-3</v>
      </c>
      <c r="BI2716" s="22">
        <f t="shared" si="346"/>
        <v>3.2390000000000001E-3</v>
      </c>
      <c r="BJ2716" s="186">
        <f t="shared" ref="BJ2716" si="347">BH2716-BI2716</f>
        <v>8.5300000000000003E-4</v>
      </c>
      <c r="BK2716" s="21"/>
      <c r="BL2716" s="22"/>
      <c r="BM2716" s="21"/>
      <c r="BN2716" s="21"/>
      <c r="BO2716" s="22"/>
      <c r="BP2716" s="21"/>
    </row>
    <row r="2717" spans="1:68" ht="16.5" hidden="1" customHeight="1" x14ac:dyDescent="0.2">
      <c r="A2717" s="10">
        <v>32</v>
      </c>
      <c r="B2717" s="11" t="s">
        <v>2397</v>
      </c>
      <c r="C2717" s="11" t="s">
        <v>2397</v>
      </c>
      <c r="D2717" s="11" t="s">
        <v>2397</v>
      </c>
      <c r="E2717" s="12"/>
      <c r="F2717" s="211">
        <v>176.19800000000001</v>
      </c>
      <c r="G2717" s="211">
        <v>133.46899999999999</v>
      </c>
      <c r="H2717" s="211">
        <v>114.509</v>
      </c>
      <c r="I2717" s="242">
        <v>56.716000000000001</v>
      </c>
      <c r="J2717" s="242"/>
      <c r="K2717" s="211">
        <v>51.613</v>
      </c>
      <c r="L2717" s="211">
        <v>44.816000000000003</v>
      </c>
      <c r="M2717" s="211">
        <v>22.277999999999999</v>
      </c>
      <c r="N2717" s="211">
        <v>38.433999999999997</v>
      </c>
      <c r="O2717" s="211">
        <v>59.938000000000002</v>
      </c>
      <c r="P2717" s="211">
        <v>2.944</v>
      </c>
      <c r="Q2717" s="211">
        <v>107.574</v>
      </c>
      <c r="R2717" s="211">
        <v>141.62100000000001</v>
      </c>
      <c r="S2717" s="211">
        <v>199.25800000000001</v>
      </c>
      <c r="T2717" s="211">
        <v>157.93199999999999</v>
      </c>
      <c r="U2717" s="211">
        <v>114.76</v>
      </c>
      <c r="V2717" s="211">
        <v>70.608999999999995</v>
      </c>
      <c r="W2717" s="211">
        <v>52.875999999999998</v>
      </c>
      <c r="X2717" s="211">
        <v>49.725999999999999</v>
      </c>
      <c r="Y2717" s="211">
        <v>26.108000000000001</v>
      </c>
      <c r="Z2717" s="211">
        <v>42.466000000000001</v>
      </c>
      <c r="AA2717" s="211">
        <v>37.6</v>
      </c>
      <c r="AB2717" s="211">
        <v>75.313999999999993</v>
      </c>
      <c r="AC2717" s="211">
        <v>135.29599999999999</v>
      </c>
      <c r="AD2717" s="211">
        <v>145.911</v>
      </c>
      <c r="AE2717" s="211">
        <v>148.65</v>
      </c>
      <c r="AF2717" s="211">
        <v>143.04599999999999</v>
      </c>
      <c r="AG2717" s="211">
        <v>131.42400000000001</v>
      </c>
      <c r="AH2717" s="211">
        <v>82.992000000000004</v>
      </c>
      <c r="AI2717" s="211">
        <v>45.831000000000003</v>
      </c>
      <c r="AJ2717" s="211">
        <v>38.209000000000003</v>
      </c>
      <c r="AK2717" s="211">
        <v>24.085999999999999</v>
      </c>
      <c r="AL2717" s="211">
        <v>50.771000000000001</v>
      </c>
      <c r="AM2717" s="211">
        <v>63.003</v>
      </c>
      <c r="AN2717" s="211">
        <v>70.453999999999994</v>
      </c>
      <c r="AO2717" s="211">
        <v>59.398000000000003</v>
      </c>
      <c r="AP2717" s="211">
        <v>145.30500000000001</v>
      </c>
      <c r="AQ2717" s="211">
        <v>168.40199999999999</v>
      </c>
      <c r="AR2717" s="211">
        <v>127.437</v>
      </c>
      <c r="AS2717" s="211">
        <v>152.892</v>
      </c>
      <c r="AT2717" s="211">
        <v>84.478999999999999</v>
      </c>
      <c r="AU2717" s="211">
        <v>53.523000000000003</v>
      </c>
      <c r="AV2717" s="211">
        <v>44.353999999999999</v>
      </c>
      <c r="AW2717" s="211">
        <v>47.23</v>
      </c>
      <c r="AX2717" s="211">
        <v>42.284999999999997</v>
      </c>
      <c r="AY2717" s="211">
        <v>63.97</v>
      </c>
      <c r="AZ2717" s="211">
        <v>79.161000000000001</v>
      </c>
      <c r="BA2717" s="211">
        <v>3.3079999999999998</v>
      </c>
      <c r="BB2717" s="14">
        <f>SUM(BB2718:BB2728)/2</f>
        <v>231.11199999999999</v>
      </c>
      <c r="BC2717" s="14">
        <f>SUM(BC2718:BC2726)</f>
        <v>924.77354838709675</v>
      </c>
      <c r="BD2717" s="15">
        <f t="shared" si="339"/>
        <v>310.63440860215053</v>
      </c>
      <c r="BE2717" s="14">
        <f>SUM(BE2718:BE2726)</f>
        <v>614.13913978494622</v>
      </c>
      <c r="BG2717" s="43"/>
      <c r="BH2717" s="17">
        <f t="shared" si="340"/>
        <v>0.68803152000000001</v>
      </c>
      <c r="BI2717" s="15">
        <f t="shared" si="340"/>
        <v>0.23111200000000001</v>
      </c>
      <c r="BJ2717" s="14">
        <f>SUM(BJ2718:BJ2726)</f>
        <v>0.45691952000000002</v>
      </c>
      <c r="BK2717" s="17">
        <v>1.77170256</v>
      </c>
      <c r="BL2717" s="15">
        <v>0.62898600000000016</v>
      </c>
      <c r="BM2717" s="14">
        <v>1.14271656</v>
      </c>
      <c r="BN2717" s="17">
        <f t="shared" si="342"/>
        <v>7.0868102400000001</v>
      </c>
      <c r="BO2717" s="15">
        <f t="shared" si="342"/>
        <v>2.5159440000000006</v>
      </c>
      <c r="BP2717" s="17">
        <f t="shared" si="342"/>
        <v>4.57086624</v>
      </c>
    </row>
    <row r="2718" spans="1:68" ht="21" hidden="1" customHeight="1" outlineLevel="1" collapsed="1" x14ac:dyDescent="0.2">
      <c r="A2718" s="10"/>
      <c r="B2718" s="18"/>
      <c r="C2718" s="18"/>
      <c r="D2718" s="18"/>
      <c r="E2718" s="19" t="s">
        <v>2398</v>
      </c>
      <c r="F2718" s="209">
        <v>4.8769999999999998</v>
      </c>
      <c r="G2718" s="209">
        <v>3.7090000000000001</v>
      </c>
      <c r="H2718" s="209">
        <v>2.5939999999999999</v>
      </c>
      <c r="I2718" s="240">
        <v>1.7450000000000001</v>
      </c>
      <c r="J2718" s="240"/>
      <c r="K2718" s="20"/>
      <c r="L2718" s="20"/>
      <c r="M2718" s="20"/>
      <c r="N2718" s="20"/>
      <c r="O2718" s="20"/>
      <c r="P2718" s="20"/>
      <c r="Q2718" s="20"/>
      <c r="R2718" s="209">
        <v>4.3150000000000004</v>
      </c>
      <c r="S2718" s="209">
        <v>5.399</v>
      </c>
      <c r="T2718" s="209">
        <v>4.0609999999999999</v>
      </c>
      <c r="U2718" s="209">
        <v>5.1420000000000003</v>
      </c>
      <c r="V2718" s="209">
        <v>2.387</v>
      </c>
      <c r="W2718" s="20"/>
      <c r="X2718" s="20"/>
      <c r="Y2718" s="20"/>
      <c r="Z2718" s="20"/>
      <c r="AA2718" s="20"/>
      <c r="AB2718" s="20"/>
      <c r="AC2718" s="20"/>
      <c r="AD2718" s="20"/>
      <c r="AE2718" s="20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9">
        <v>2.54</v>
      </c>
      <c r="AQ2718" s="209">
        <v>2.448</v>
      </c>
      <c r="AR2718" s="209">
        <v>2.5310000000000001</v>
      </c>
      <c r="AS2718" s="209">
        <v>1.746</v>
      </c>
      <c r="AT2718" s="209">
        <v>1.5840000000000001</v>
      </c>
      <c r="AU2718" s="20"/>
      <c r="AV2718" s="20"/>
      <c r="AW2718" s="20"/>
      <c r="AX2718" s="20"/>
      <c r="AY2718" s="20"/>
      <c r="AZ2718" s="20"/>
      <c r="BA2718" s="209">
        <v>0.51300000000000001</v>
      </c>
      <c r="BB2718" s="21">
        <f t="shared" si="341"/>
        <v>5.399</v>
      </c>
      <c r="BC2718" s="21">
        <f>BD2718</f>
        <v>7.256720430107527</v>
      </c>
      <c r="BD2718" s="22">
        <f t="shared" si="339"/>
        <v>7.256720430107527</v>
      </c>
      <c r="BE2718" s="21">
        <f>BC2718-BD2718</f>
        <v>0</v>
      </c>
      <c r="BF2718" s="2">
        <v>5.97</v>
      </c>
      <c r="BG2718" s="10">
        <v>6</v>
      </c>
      <c r="BH2718" s="21">
        <f t="shared" si="340"/>
        <v>5.3990000000000002E-3</v>
      </c>
      <c r="BI2718" s="22">
        <f t="shared" si="340"/>
        <v>5.3990000000000002E-3</v>
      </c>
      <c r="BJ2718" s="21">
        <f>BH2718-BI2718</f>
        <v>0</v>
      </c>
      <c r="BK2718" s="21">
        <v>1.6197E-2</v>
      </c>
      <c r="BL2718" s="22">
        <v>1.6197E-2</v>
      </c>
      <c r="BM2718" s="21">
        <v>0</v>
      </c>
      <c r="BN2718" s="21">
        <f t="shared" si="342"/>
        <v>6.4787999999999998E-2</v>
      </c>
      <c r="BO2718" s="22">
        <f t="shared" si="342"/>
        <v>6.4787999999999998E-2</v>
      </c>
      <c r="BP2718" s="21">
        <f t="shared" si="342"/>
        <v>0</v>
      </c>
    </row>
    <row r="2719" spans="1:68" ht="11.1" hidden="1" customHeight="1" outlineLevel="2" x14ac:dyDescent="0.2">
      <c r="A2719" s="10"/>
      <c r="B2719" s="18"/>
      <c r="C2719" s="18"/>
      <c r="D2719" s="18"/>
      <c r="E2719" s="23" t="s">
        <v>2399</v>
      </c>
      <c r="F2719" s="208">
        <v>4.8769999999999998</v>
      </c>
      <c r="G2719" s="208">
        <v>3.7090000000000001</v>
      </c>
      <c r="H2719" s="208">
        <v>2.5939999999999999</v>
      </c>
      <c r="I2719" s="239">
        <v>1.7450000000000001</v>
      </c>
      <c r="J2719" s="239"/>
      <c r="K2719" s="24"/>
      <c r="L2719" s="24"/>
      <c r="M2719" s="24"/>
      <c r="N2719" s="24"/>
      <c r="O2719" s="24"/>
      <c r="P2719" s="24"/>
      <c r="Q2719" s="24"/>
      <c r="R2719" s="208">
        <v>4.3150000000000004</v>
      </c>
      <c r="S2719" s="208">
        <v>5.399</v>
      </c>
      <c r="T2719" s="208">
        <v>4.0609999999999999</v>
      </c>
      <c r="U2719" s="208">
        <v>5.1420000000000003</v>
      </c>
      <c r="V2719" s="208">
        <v>2.387</v>
      </c>
      <c r="W2719" s="24"/>
      <c r="X2719" s="24"/>
      <c r="Y2719" s="24"/>
      <c r="Z2719" s="24"/>
      <c r="AA2719" s="24"/>
      <c r="AB2719" s="24"/>
      <c r="AC2719" s="24"/>
      <c r="AD2719" s="24"/>
      <c r="AE2719" s="24"/>
      <c r="AF2719" s="24"/>
      <c r="AG2719" s="24"/>
      <c r="AH2719" s="24"/>
      <c r="AI2719" s="24"/>
      <c r="AJ2719" s="24"/>
      <c r="AK2719" s="24"/>
      <c r="AL2719" s="24"/>
      <c r="AM2719" s="24"/>
      <c r="AN2719" s="24"/>
      <c r="AO2719" s="24"/>
      <c r="AP2719" s="208">
        <v>2.54</v>
      </c>
      <c r="AQ2719" s="208">
        <v>2.448</v>
      </c>
      <c r="AR2719" s="208">
        <v>2.5310000000000001</v>
      </c>
      <c r="AS2719" s="208">
        <v>1.746</v>
      </c>
      <c r="AT2719" s="208">
        <v>1.5840000000000001</v>
      </c>
      <c r="AU2719" s="24"/>
      <c r="AV2719" s="24"/>
      <c r="AW2719" s="24"/>
      <c r="AX2719" s="24"/>
      <c r="AY2719" s="24"/>
      <c r="AZ2719" s="24"/>
      <c r="BA2719" s="208">
        <v>0.51300000000000001</v>
      </c>
      <c r="BB2719" s="21">
        <f t="shared" si="341"/>
        <v>5.399</v>
      </c>
      <c r="BC2719" s="21"/>
      <c r="BD2719" s="22">
        <f t="shared" ref="BD2719:BD2796" si="348">(BB2719/31/24)*1000</f>
        <v>7.256720430107527</v>
      </c>
      <c r="BE2719" s="21"/>
      <c r="BG2719" s="10"/>
      <c r="BH2719" s="21">
        <f t="shared" si="340"/>
        <v>0</v>
      </c>
      <c r="BI2719" s="22">
        <f t="shared" si="340"/>
        <v>5.3990000000000002E-3</v>
      </c>
      <c r="BJ2719" s="21"/>
      <c r="BK2719" s="21">
        <v>0</v>
      </c>
      <c r="BL2719" s="22">
        <v>1.6197E-2</v>
      </c>
      <c r="BM2719" s="21"/>
      <c r="BN2719" s="21">
        <f t="shared" si="342"/>
        <v>0</v>
      </c>
      <c r="BO2719" s="22">
        <f t="shared" si="342"/>
        <v>6.4787999999999998E-2</v>
      </c>
      <c r="BP2719" s="21">
        <f t="shared" si="342"/>
        <v>0</v>
      </c>
    </row>
    <row r="2720" spans="1:68" ht="11.1" customHeight="1" outlineLevel="1" collapsed="1" x14ac:dyDescent="0.2">
      <c r="A2720" s="10"/>
      <c r="B2720" s="18"/>
      <c r="C2720" s="18"/>
      <c r="D2720" s="18"/>
      <c r="E2720" s="19" t="s">
        <v>1700</v>
      </c>
      <c r="F2720" s="20"/>
      <c r="G2720" s="20"/>
      <c r="H2720" s="20"/>
      <c r="I2720" s="20"/>
      <c r="J2720" s="20"/>
      <c r="K2720" s="20"/>
      <c r="L2720" s="20"/>
      <c r="M2720" s="20"/>
      <c r="N2720" s="20"/>
      <c r="O2720" s="20"/>
      <c r="P2720" s="20"/>
      <c r="Q2720" s="20"/>
      <c r="R2720" s="20"/>
      <c r="S2720" s="20"/>
      <c r="T2720" s="20"/>
      <c r="U2720" s="20"/>
      <c r="V2720" s="20"/>
      <c r="W2720" s="20"/>
      <c r="X2720" s="209">
        <v>5.4450000000000003</v>
      </c>
      <c r="Y2720" s="209">
        <v>8.0000000000000002E-3</v>
      </c>
      <c r="Z2720" s="209">
        <v>8.0000000000000002E-3</v>
      </c>
      <c r="AA2720" s="209">
        <v>0.15</v>
      </c>
      <c r="AB2720" s="209">
        <v>0.622</v>
      </c>
      <c r="AC2720" s="209">
        <v>1.169</v>
      </c>
      <c r="AD2720" s="209">
        <v>1.577</v>
      </c>
      <c r="AE2720" s="209">
        <v>1.849</v>
      </c>
      <c r="AF2720" s="209">
        <v>1.484</v>
      </c>
      <c r="AG2720" s="209">
        <v>1.258</v>
      </c>
      <c r="AH2720" s="209">
        <v>0.72099999999999997</v>
      </c>
      <c r="AI2720" s="209">
        <v>0.39800000000000002</v>
      </c>
      <c r="AJ2720" s="20"/>
      <c r="AK2720" s="20"/>
      <c r="AL2720" s="20"/>
      <c r="AM2720" s="209">
        <v>0.31</v>
      </c>
      <c r="AN2720" s="209">
        <v>0.59899999999999998</v>
      </c>
      <c r="AO2720" s="209">
        <v>1.206</v>
      </c>
      <c r="AP2720" s="209">
        <v>1.5740000000000001</v>
      </c>
      <c r="AQ2720" s="209">
        <v>1.7090000000000001</v>
      </c>
      <c r="AR2720" s="209">
        <v>1.7130000000000001</v>
      </c>
      <c r="AS2720" s="209">
        <v>1.04</v>
      </c>
      <c r="AT2720" s="209">
        <v>0.78700000000000003</v>
      </c>
      <c r="AU2720" s="209">
        <v>0.378</v>
      </c>
      <c r="AV2720" s="20"/>
      <c r="AW2720" s="20"/>
      <c r="AX2720" s="20"/>
      <c r="AY2720" s="209">
        <v>0.28499999999999998</v>
      </c>
      <c r="AZ2720" s="209">
        <v>0.42299999999999999</v>
      </c>
      <c r="BA2720" s="209">
        <v>1.0049999999999999</v>
      </c>
      <c r="BB2720" s="21">
        <f t="shared" si="341"/>
        <v>5.4450000000000003</v>
      </c>
      <c r="BC2720" s="21">
        <f>BD2720</f>
        <v>7.3185483870967749</v>
      </c>
      <c r="BD2720" s="22">
        <f t="shared" si="348"/>
        <v>7.3185483870967749</v>
      </c>
      <c r="BE2720" s="21">
        <f>BC2720-BD2720</f>
        <v>0</v>
      </c>
      <c r="BF2720" s="2">
        <v>4.5</v>
      </c>
      <c r="BG2720" s="10">
        <v>7</v>
      </c>
      <c r="BH2720" s="21">
        <f t="shared" si="340"/>
        <v>5.4450000000000002E-3</v>
      </c>
      <c r="BI2720" s="22">
        <f t="shared" si="340"/>
        <v>5.4450000000000002E-3</v>
      </c>
      <c r="BJ2720" s="21">
        <f>BH2720-BI2720</f>
        <v>0</v>
      </c>
      <c r="BK2720" s="21">
        <v>1.6335000000000002E-2</v>
      </c>
      <c r="BL2720" s="22">
        <v>1.6335000000000002E-2</v>
      </c>
      <c r="BM2720" s="21">
        <v>0</v>
      </c>
      <c r="BN2720" s="21">
        <f t="shared" si="342"/>
        <v>6.5340000000000009E-2</v>
      </c>
      <c r="BO2720" s="22">
        <f t="shared" si="342"/>
        <v>6.5340000000000009E-2</v>
      </c>
      <c r="BP2720" s="21">
        <f t="shared" si="342"/>
        <v>0</v>
      </c>
    </row>
    <row r="2721" spans="1:68" ht="11.1" hidden="1" customHeight="1" outlineLevel="2" x14ac:dyDescent="0.2">
      <c r="A2721" s="10"/>
      <c r="B2721" s="18"/>
      <c r="C2721" s="18"/>
      <c r="D2721" s="18"/>
      <c r="E2721" s="23" t="s">
        <v>2400</v>
      </c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  <c r="V2721" s="24"/>
      <c r="W2721" s="24"/>
      <c r="X2721" s="208">
        <v>5.4450000000000003</v>
      </c>
      <c r="Y2721" s="208">
        <v>8.0000000000000002E-3</v>
      </c>
      <c r="Z2721" s="208">
        <v>8.0000000000000002E-3</v>
      </c>
      <c r="AA2721" s="208">
        <v>0.15</v>
      </c>
      <c r="AB2721" s="208">
        <v>0.622</v>
      </c>
      <c r="AC2721" s="208">
        <v>1.169</v>
      </c>
      <c r="AD2721" s="208">
        <v>1.577</v>
      </c>
      <c r="AE2721" s="208">
        <v>1.849</v>
      </c>
      <c r="AF2721" s="208">
        <v>1.484</v>
      </c>
      <c r="AG2721" s="208">
        <v>1.258</v>
      </c>
      <c r="AH2721" s="208">
        <v>0.72099999999999997</v>
      </c>
      <c r="AI2721" s="208">
        <v>0.39800000000000002</v>
      </c>
      <c r="AJ2721" s="24"/>
      <c r="AK2721" s="24"/>
      <c r="AL2721" s="24"/>
      <c r="AM2721" s="208">
        <v>0.31</v>
      </c>
      <c r="AN2721" s="208">
        <v>0.59899999999999998</v>
      </c>
      <c r="AO2721" s="208">
        <v>1.206</v>
      </c>
      <c r="AP2721" s="208">
        <v>1.5740000000000001</v>
      </c>
      <c r="AQ2721" s="208">
        <v>1.7090000000000001</v>
      </c>
      <c r="AR2721" s="208">
        <v>1.7130000000000001</v>
      </c>
      <c r="AS2721" s="208">
        <v>1.04</v>
      </c>
      <c r="AT2721" s="208">
        <v>0.78700000000000003</v>
      </c>
      <c r="AU2721" s="208">
        <v>0.378</v>
      </c>
      <c r="AV2721" s="24"/>
      <c r="AW2721" s="24"/>
      <c r="AX2721" s="24"/>
      <c r="AY2721" s="208">
        <v>0.28499999999999998</v>
      </c>
      <c r="AZ2721" s="208">
        <v>0.42299999999999999</v>
      </c>
      <c r="BA2721" s="208">
        <v>1.0049999999999999</v>
      </c>
      <c r="BB2721" s="21">
        <f t="shared" si="341"/>
        <v>5.4450000000000003</v>
      </c>
      <c r="BC2721" s="21"/>
      <c r="BD2721" s="22">
        <f t="shared" si="348"/>
        <v>7.3185483870967749</v>
      </c>
      <c r="BE2721" s="21"/>
      <c r="BG2721" s="10"/>
      <c r="BH2721" s="21">
        <f t="shared" si="340"/>
        <v>0</v>
      </c>
      <c r="BI2721" s="22">
        <f t="shared" si="340"/>
        <v>5.4450000000000002E-3</v>
      </c>
      <c r="BJ2721" s="21"/>
      <c r="BK2721" s="21">
        <v>0</v>
      </c>
      <c r="BL2721" s="22">
        <v>1.6335000000000002E-2</v>
      </c>
      <c r="BM2721" s="21"/>
      <c r="BN2721" s="21">
        <f t="shared" si="342"/>
        <v>0</v>
      </c>
      <c r="BO2721" s="22">
        <f t="shared" si="342"/>
        <v>6.5340000000000009E-2</v>
      </c>
      <c r="BP2721" s="21">
        <f t="shared" si="342"/>
        <v>0</v>
      </c>
    </row>
    <row r="2722" spans="1:68" ht="11.1" hidden="1" customHeight="1" outlineLevel="1" collapsed="1" x14ac:dyDescent="0.2">
      <c r="A2722" s="10"/>
      <c r="B2722" s="18"/>
      <c r="C2722" s="18"/>
      <c r="D2722" s="18"/>
      <c r="E2722" s="19" t="s">
        <v>46</v>
      </c>
      <c r="F2722" s="209">
        <v>1.671</v>
      </c>
      <c r="G2722" s="209">
        <v>1.252</v>
      </c>
      <c r="H2722" s="209">
        <v>1.103</v>
      </c>
      <c r="I2722" s="240">
        <v>0.90700000000000003</v>
      </c>
      <c r="J2722" s="240"/>
      <c r="K2722" s="209">
        <v>0.42499999999999999</v>
      </c>
      <c r="L2722" s="209">
        <v>0.13100000000000001</v>
      </c>
      <c r="M2722" s="20"/>
      <c r="N2722" s="20"/>
      <c r="O2722" s="20"/>
      <c r="P2722" s="209">
        <v>0.81499999999999995</v>
      </c>
      <c r="Q2722" s="209">
        <v>1.2110000000000001</v>
      </c>
      <c r="R2722" s="209">
        <v>1.2969999999999999</v>
      </c>
      <c r="S2722" s="209">
        <v>1.7869999999999999</v>
      </c>
      <c r="T2722" s="209">
        <v>1.296</v>
      </c>
      <c r="U2722" s="209">
        <v>1.175</v>
      </c>
      <c r="V2722" s="209">
        <v>0.77200000000000002</v>
      </c>
      <c r="W2722" s="209">
        <v>1.258</v>
      </c>
      <c r="X2722" s="209">
        <v>0.2</v>
      </c>
      <c r="Y2722" s="20"/>
      <c r="Z2722" s="20"/>
      <c r="AA2722" s="20"/>
      <c r="AB2722" s="20"/>
      <c r="AC2722" s="209">
        <v>1.913</v>
      </c>
      <c r="AD2722" s="20"/>
      <c r="AE2722" s="209">
        <v>3.0640000000000001</v>
      </c>
      <c r="AF2722" s="209">
        <v>1.3029999999999999</v>
      </c>
      <c r="AG2722" s="209">
        <v>1.1319999999999999</v>
      </c>
      <c r="AH2722" s="209">
        <v>0.121</v>
      </c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1">
        <f t="shared" si="341"/>
        <v>3.0640000000000001</v>
      </c>
      <c r="BC2722" s="21">
        <f>BD2722</f>
        <v>4.118279569892473</v>
      </c>
      <c r="BD2722" s="22">
        <f t="shared" si="348"/>
        <v>4.118279569892473</v>
      </c>
      <c r="BE2722" s="21">
        <f>BC2722-BD2722</f>
        <v>0</v>
      </c>
      <c r="BG2722" s="10">
        <v>6</v>
      </c>
      <c r="BH2722" s="21">
        <f t="shared" si="340"/>
        <v>3.0639999999999999E-3</v>
      </c>
      <c r="BI2722" s="22">
        <f t="shared" si="340"/>
        <v>3.0639999999999999E-3</v>
      </c>
      <c r="BJ2722" s="21">
        <f>BH2722-BI2722</f>
        <v>0</v>
      </c>
      <c r="BK2722" s="21">
        <v>9.1919999999999988E-3</v>
      </c>
      <c r="BL2722" s="22">
        <v>9.1919999999999988E-3</v>
      </c>
      <c r="BM2722" s="21">
        <v>0</v>
      </c>
      <c r="BN2722" s="21">
        <f t="shared" si="342"/>
        <v>3.6767999999999995E-2</v>
      </c>
      <c r="BO2722" s="22">
        <f t="shared" si="342"/>
        <v>3.6767999999999995E-2</v>
      </c>
      <c r="BP2722" s="21">
        <f t="shared" si="342"/>
        <v>0</v>
      </c>
    </row>
    <row r="2723" spans="1:68" ht="11.1" hidden="1" customHeight="1" outlineLevel="2" x14ac:dyDescent="0.2">
      <c r="A2723" s="10"/>
      <c r="B2723" s="18"/>
      <c r="C2723" s="18"/>
      <c r="D2723" s="18"/>
      <c r="E2723" s="23" t="s">
        <v>2401</v>
      </c>
      <c r="F2723" s="208">
        <v>1.671</v>
      </c>
      <c r="G2723" s="208">
        <v>1.252</v>
      </c>
      <c r="H2723" s="208">
        <v>1.103</v>
      </c>
      <c r="I2723" s="239">
        <v>0.90700000000000003</v>
      </c>
      <c r="J2723" s="239"/>
      <c r="K2723" s="208">
        <v>0.42499999999999999</v>
      </c>
      <c r="L2723" s="208">
        <v>0.13100000000000001</v>
      </c>
      <c r="M2723" s="24"/>
      <c r="N2723" s="24"/>
      <c r="O2723" s="24"/>
      <c r="P2723" s="208">
        <v>0.81499999999999995</v>
      </c>
      <c r="Q2723" s="208">
        <v>1.2110000000000001</v>
      </c>
      <c r="R2723" s="208">
        <v>1.2969999999999999</v>
      </c>
      <c r="S2723" s="208">
        <v>1.7869999999999999</v>
      </c>
      <c r="T2723" s="208">
        <v>1.296</v>
      </c>
      <c r="U2723" s="208">
        <v>1.175</v>
      </c>
      <c r="V2723" s="208">
        <v>0.77200000000000002</v>
      </c>
      <c r="W2723" s="208">
        <v>1.258</v>
      </c>
      <c r="X2723" s="208">
        <v>0.2</v>
      </c>
      <c r="Y2723" s="24"/>
      <c r="Z2723" s="24"/>
      <c r="AA2723" s="24"/>
      <c r="AB2723" s="24"/>
      <c r="AC2723" s="208">
        <v>1.913</v>
      </c>
      <c r="AD2723" s="24"/>
      <c r="AE2723" s="208">
        <v>3.0640000000000001</v>
      </c>
      <c r="AF2723" s="208">
        <v>1.3029999999999999</v>
      </c>
      <c r="AG2723" s="208">
        <v>1.1319999999999999</v>
      </c>
      <c r="AH2723" s="208">
        <v>0.121</v>
      </c>
      <c r="AI2723" s="24"/>
      <c r="AJ2723" s="24"/>
      <c r="AK2723" s="24"/>
      <c r="AL2723" s="24"/>
      <c r="AM2723" s="24"/>
      <c r="AN2723" s="24"/>
      <c r="AO2723" s="24"/>
      <c r="AP2723" s="24"/>
      <c r="AQ2723" s="24"/>
      <c r="AR2723" s="24"/>
      <c r="AS2723" s="24"/>
      <c r="AT2723" s="24"/>
      <c r="AU2723" s="24"/>
      <c r="AV2723" s="24"/>
      <c r="AW2723" s="24"/>
      <c r="AX2723" s="24"/>
      <c r="AY2723" s="24"/>
      <c r="AZ2723" s="24"/>
      <c r="BA2723" s="24"/>
      <c r="BB2723" s="21">
        <f t="shared" si="341"/>
        <v>3.0640000000000001</v>
      </c>
      <c r="BC2723" s="21"/>
      <c r="BD2723" s="22">
        <f t="shared" si="348"/>
        <v>4.118279569892473</v>
      </c>
      <c r="BE2723" s="21"/>
      <c r="BG2723" s="10"/>
      <c r="BH2723" s="21">
        <f t="shared" si="340"/>
        <v>0</v>
      </c>
      <c r="BI2723" s="22">
        <f t="shared" si="340"/>
        <v>3.0639999999999999E-3</v>
      </c>
      <c r="BJ2723" s="21"/>
      <c r="BK2723" s="21">
        <v>0</v>
      </c>
      <c r="BL2723" s="22">
        <v>9.1919999999999988E-3</v>
      </c>
      <c r="BM2723" s="21"/>
      <c r="BN2723" s="21">
        <f t="shared" si="342"/>
        <v>0</v>
      </c>
      <c r="BO2723" s="22">
        <f t="shared" si="342"/>
        <v>3.6767999999999995E-2</v>
      </c>
      <c r="BP2723" s="21">
        <f t="shared" si="342"/>
        <v>0</v>
      </c>
    </row>
    <row r="2724" spans="1:68" ht="11.1" hidden="1" customHeight="1" outlineLevel="1" collapsed="1" x14ac:dyDescent="0.2">
      <c r="A2724" s="10"/>
      <c r="B2724" s="18"/>
      <c r="C2724" s="18"/>
      <c r="D2724" s="25"/>
      <c r="E2724" s="19" t="s">
        <v>124</v>
      </c>
      <c r="F2724" s="209">
        <v>118.93899999999999</v>
      </c>
      <c r="G2724" s="209">
        <v>85.905000000000001</v>
      </c>
      <c r="H2724" s="209">
        <v>78.164000000000001</v>
      </c>
      <c r="I2724" s="240">
        <v>26.867999999999999</v>
      </c>
      <c r="J2724" s="240"/>
      <c r="K2724" s="209">
        <v>27.248000000000001</v>
      </c>
      <c r="L2724" s="209">
        <v>24.919</v>
      </c>
      <c r="M2724" s="209">
        <v>4.851</v>
      </c>
      <c r="N2724" s="209">
        <v>19.742000000000001</v>
      </c>
      <c r="O2724" s="209">
        <v>36.578000000000003</v>
      </c>
      <c r="P2724" s="209">
        <v>-23.683</v>
      </c>
      <c r="Q2724" s="209">
        <v>72.766000000000005</v>
      </c>
      <c r="R2724" s="209">
        <v>85.123999999999995</v>
      </c>
      <c r="S2724" s="209">
        <v>135.20699999999999</v>
      </c>
      <c r="T2724" s="209">
        <v>98.149000000000001</v>
      </c>
      <c r="U2724" s="209">
        <v>71.129000000000005</v>
      </c>
      <c r="V2724" s="209">
        <v>37.939</v>
      </c>
      <c r="W2724" s="209">
        <v>26.957000000000001</v>
      </c>
      <c r="X2724" s="209">
        <v>21.855</v>
      </c>
      <c r="Y2724" s="209">
        <v>5.0919999999999996</v>
      </c>
      <c r="Z2724" s="209">
        <v>20.591000000000001</v>
      </c>
      <c r="AA2724" s="209">
        <v>10.862</v>
      </c>
      <c r="AB2724" s="209">
        <v>48.503999999999998</v>
      </c>
      <c r="AC2724" s="209">
        <v>90.924999999999997</v>
      </c>
      <c r="AD2724" s="209">
        <v>88.091999999999999</v>
      </c>
      <c r="AE2724" s="209">
        <v>85.533000000000001</v>
      </c>
      <c r="AF2724" s="209">
        <v>85.177999999999997</v>
      </c>
      <c r="AG2724" s="209">
        <v>92.356999999999999</v>
      </c>
      <c r="AH2724" s="209">
        <v>56.542999999999999</v>
      </c>
      <c r="AI2724" s="209">
        <v>24.367999999999999</v>
      </c>
      <c r="AJ2724" s="209">
        <v>17.523</v>
      </c>
      <c r="AK2724" s="209">
        <v>4.6970000000000001</v>
      </c>
      <c r="AL2724" s="209">
        <v>29.957999999999998</v>
      </c>
      <c r="AM2724" s="209">
        <v>40.459000000000003</v>
      </c>
      <c r="AN2724" s="209">
        <v>44.694000000000003</v>
      </c>
      <c r="AO2724" s="209">
        <v>22.437000000000001</v>
      </c>
      <c r="AP2724" s="209">
        <v>91.168999999999997</v>
      </c>
      <c r="AQ2724" s="209">
        <v>111.83199999999999</v>
      </c>
      <c r="AR2724" s="209">
        <v>74.337999999999994</v>
      </c>
      <c r="AS2724" s="209">
        <v>113.14</v>
      </c>
      <c r="AT2724" s="209">
        <v>54.835000000000001</v>
      </c>
      <c r="AU2724" s="209">
        <v>31.247</v>
      </c>
      <c r="AV2724" s="209">
        <v>20.564</v>
      </c>
      <c r="AW2724" s="209">
        <v>28.01</v>
      </c>
      <c r="AX2724" s="209">
        <v>21.824999999999999</v>
      </c>
      <c r="AY2724" s="209">
        <v>45.847000000000001</v>
      </c>
      <c r="AZ2724" s="209">
        <v>55.581000000000003</v>
      </c>
      <c r="BA2724" s="209">
        <v>-29.576000000000001</v>
      </c>
      <c r="BB2724" s="27">
        <v>156.65700000000001</v>
      </c>
      <c r="BC2724" s="21">
        <f>BF2724</f>
        <v>603</v>
      </c>
      <c r="BD2724" s="22">
        <f t="shared" si="348"/>
        <v>210.56048387096774</v>
      </c>
      <c r="BE2724" s="21">
        <f>BC2724-BD2724</f>
        <v>392.43951612903226</v>
      </c>
      <c r="BF2724" s="2">
        <v>603</v>
      </c>
      <c r="BG2724" s="10"/>
      <c r="BH2724" s="21">
        <f t="shared" si="340"/>
        <v>0.44863199999999998</v>
      </c>
      <c r="BI2724" s="22">
        <f t="shared" si="340"/>
        <v>0.15665699999999999</v>
      </c>
      <c r="BJ2724" s="21">
        <f>BH2724-BI2724</f>
        <v>0.29197499999999998</v>
      </c>
      <c r="BK2724" s="21">
        <v>1.053504</v>
      </c>
      <c r="BL2724" s="22">
        <v>0.40562100000000001</v>
      </c>
      <c r="BM2724" s="21">
        <v>0.64788299999999999</v>
      </c>
      <c r="BN2724" s="21">
        <f t="shared" si="342"/>
        <v>4.214016</v>
      </c>
      <c r="BO2724" s="22">
        <f t="shared" si="342"/>
        <v>1.622484</v>
      </c>
      <c r="BP2724" s="21">
        <f t="shared" si="342"/>
        <v>2.5915319999999999</v>
      </c>
    </row>
    <row r="2725" spans="1:68" ht="11.1" hidden="1" customHeight="1" outlineLevel="2" x14ac:dyDescent="0.2">
      <c r="A2725" s="10"/>
      <c r="B2725" s="18"/>
      <c r="C2725" s="18"/>
      <c r="D2725" s="25"/>
      <c r="E2725" s="23"/>
      <c r="F2725" s="208">
        <v>118.93899999999999</v>
      </c>
      <c r="G2725" s="208">
        <v>85.905000000000001</v>
      </c>
      <c r="H2725" s="208">
        <v>78.164000000000001</v>
      </c>
      <c r="I2725" s="239">
        <v>26.867999999999999</v>
      </c>
      <c r="J2725" s="239"/>
      <c r="K2725" s="208">
        <v>27.248000000000001</v>
      </c>
      <c r="L2725" s="208">
        <v>24.919</v>
      </c>
      <c r="M2725" s="208">
        <v>4.851</v>
      </c>
      <c r="N2725" s="208">
        <v>19.742000000000001</v>
      </c>
      <c r="O2725" s="208">
        <v>36.578000000000003</v>
      </c>
      <c r="P2725" s="208">
        <v>-23.683</v>
      </c>
      <c r="Q2725" s="208">
        <v>72.766000000000005</v>
      </c>
      <c r="R2725" s="208">
        <v>85.123999999999995</v>
      </c>
      <c r="S2725" s="208">
        <v>135.20699999999999</v>
      </c>
      <c r="T2725" s="208">
        <v>98.149000000000001</v>
      </c>
      <c r="U2725" s="208">
        <v>71.129000000000005</v>
      </c>
      <c r="V2725" s="208">
        <v>37.939</v>
      </c>
      <c r="W2725" s="208">
        <v>26.957000000000001</v>
      </c>
      <c r="X2725" s="208">
        <v>21.855</v>
      </c>
      <c r="Y2725" s="208">
        <v>5.0919999999999996</v>
      </c>
      <c r="Z2725" s="208">
        <v>20.591000000000001</v>
      </c>
      <c r="AA2725" s="208">
        <v>10.862</v>
      </c>
      <c r="AB2725" s="208">
        <v>48.503999999999998</v>
      </c>
      <c r="AC2725" s="208">
        <v>90.924999999999997</v>
      </c>
      <c r="AD2725" s="208">
        <v>88.091999999999999</v>
      </c>
      <c r="AE2725" s="208">
        <v>85.533000000000001</v>
      </c>
      <c r="AF2725" s="208">
        <v>85.177999999999997</v>
      </c>
      <c r="AG2725" s="208">
        <v>92.356999999999999</v>
      </c>
      <c r="AH2725" s="208">
        <v>56.542999999999999</v>
      </c>
      <c r="AI2725" s="208">
        <v>24.367999999999999</v>
      </c>
      <c r="AJ2725" s="208">
        <v>17.523</v>
      </c>
      <c r="AK2725" s="208">
        <v>4.6970000000000001</v>
      </c>
      <c r="AL2725" s="208">
        <v>29.957999999999998</v>
      </c>
      <c r="AM2725" s="208">
        <v>40.459000000000003</v>
      </c>
      <c r="AN2725" s="208">
        <v>44.694000000000003</v>
      </c>
      <c r="AO2725" s="208">
        <v>22.437000000000001</v>
      </c>
      <c r="AP2725" s="208">
        <v>91.168999999999997</v>
      </c>
      <c r="AQ2725" s="208">
        <v>111.83199999999999</v>
      </c>
      <c r="AR2725" s="208">
        <v>74.337999999999994</v>
      </c>
      <c r="AS2725" s="208">
        <v>113.14</v>
      </c>
      <c r="AT2725" s="208">
        <v>54.835000000000001</v>
      </c>
      <c r="AU2725" s="208">
        <v>31.247</v>
      </c>
      <c r="AV2725" s="208">
        <v>20.564</v>
      </c>
      <c r="AW2725" s="208">
        <v>28.01</v>
      </c>
      <c r="AX2725" s="208">
        <v>21.824999999999999</v>
      </c>
      <c r="AY2725" s="208">
        <v>45.847000000000001</v>
      </c>
      <c r="AZ2725" s="208">
        <v>55.581000000000003</v>
      </c>
      <c r="BA2725" s="208">
        <v>-29.576000000000001</v>
      </c>
      <c r="BB2725" s="27">
        <v>156.65700000000001</v>
      </c>
      <c r="BC2725" s="21"/>
      <c r="BD2725" s="22">
        <f t="shared" si="348"/>
        <v>210.56048387096774</v>
      </c>
      <c r="BE2725" s="21"/>
      <c r="BG2725" s="10"/>
      <c r="BH2725" s="21">
        <f t="shared" si="340"/>
        <v>0</v>
      </c>
      <c r="BI2725" s="22">
        <f t="shared" si="340"/>
        <v>0.15665699999999999</v>
      </c>
      <c r="BJ2725" s="21"/>
      <c r="BK2725" s="21">
        <v>0</v>
      </c>
      <c r="BL2725" s="22">
        <v>0.40562100000000001</v>
      </c>
      <c r="BM2725" s="21"/>
      <c r="BN2725" s="21">
        <f t="shared" si="342"/>
        <v>0</v>
      </c>
      <c r="BO2725" s="22">
        <f t="shared" si="342"/>
        <v>1.622484</v>
      </c>
      <c r="BP2725" s="21">
        <f t="shared" si="342"/>
        <v>0</v>
      </c>
    </row>
    <row r="2726" spans="1:68" ht="11.1" hidden="1" customHeight="1" outlineLevel="1" collapsed="1" x14ac:dyDescent="0.2">
      <c r="A2726" s="10"/>
      <c r="B2726" s="18"/>
      <c r="C2726" s="18"/>
      <c r="D2726" s="18"/>
      <c r="E2726" s="19" t="s">
        <v>51</v>
      </c>
      <c r="F2726" s="209">
        <v>50.710999999999999</v>
      </c>
      <c r="G2726" s="209">
        <v>42.603000000000002</v>
      </c>
      <c r="H2726" s="209">
        <v>32.648000000000003</v>
      </c>
      <c r="I2726" s="240">
        <v>27.196000000000002</v>
      </c>
      <c r="J2726" s="240"/>
      <c r="K2726" s="209">
        <v>23.94</v>
      </c>
      <c r="L2726" s="209">
        <v>19.765999999999998</v>
      </c>
      <c r="M2726" s="209">
        <v>17.427</v>
      </c>
      <c r="N2726" s="209">
        <v>18.692</v>
      </c>
      <c r="O2726" s="209">
        <v>23.36</v>
      </c>
      <c r="P2726" s="209">
        <v>25.812000000000001</v>
      </c>
      <c r="Q2726" s="209">
        <v>33.597000000000001</v>
      </c>
      <c r="R2726" s="209">
        <v>50.884999999999998</v>
      </c>
      <c r="S2726" s="209">
        <v>56.865000000000002</v>
      </c>
      <c r="T2726" s="209">
        <v>54.426000000000002</v>
      </c>
      <c r="U2726" s="209">
        <v>37.314</v>
      </c>
      <c r="V2726" s="209">
        <v>29.510999999999999</v>
      </c>
      <c r="W2726" s="209">
        <v>24.661000000000001</v>
      </c>
      <c r="X2726" s="209">
        <v>22.225999999999999</v>
      </c>
      <c r="Y2726" s="209">
        <v>21.007999999999999</v>
      </c>
      <c r="Z2726" s="209">
        <v>21.867000000000001</v>
      </c>
      <c r="AA2726" s="209">
        <v>26.588000000000001</v>
      </c>
      <c r="AB2726" s="209">
        <v>26.187999999999999</v>
      </c>
      <c r="AC2726" s="209">
        <v>41.289000000000001</v>
      </c>
      <c r="AD2726" s="209">
        <v>56.241999999999997</v>
      </c>
      <c r="AE2726" s="209">
        <v>58.204000000000001</v>
      </c>
      <c r="AF2726" s="209">
        <v>55.081000000000003</v>
      </c>
      <c r="AG2726" s="209">
        <v>36.677</v>
      </c>
      <c r="AH2726" s="209">
        <v>25.606999999999999</v>
      </c>
      <c r="AI2726" s="209">
        <v>21.065000000000001</v>
      </c>
      <c r="AJ2726" s="209">
        <v>20.686</v>
      </c>
      <c r="AK2726" s="209">
        <v>19.388999999999999</v>
      </c>
      <c r="AL2726" s="209">
        <v>20.812999999999999</v>
      </c>
      <c r="AM2726" s="209">
        <v>22.234000000000002</v>
      </c>
      <c r="AN2726" s="209">
        <v>25.161000000000001</v>
      </c>
      <c r="AO2726" s="209">
        <v>35.755000000000003</v>
      </c>
      <c r="AP2726" s="209">
        <v>50.021999999999998</v>
      </c>
      <c r="AQ2726" s="209">
        <v>52.412999999999997</v>
      </c>
      <c r="AR2726" s="209">
        <v>48.854999999999997</v>
      </c>
      <c r="AS2726" s="209">
        <v>36.966000000000001</v>
      </c>
      <c r="AT2726" s="209">
        <v>27.273</v>
      </c>
      <c r="AU2726" s="209">
        <v>21.898</v>
      </c>
      <c r="AV2726" s="209">
        <v>23.79</v>
      </c>
      <c r="AW2726" s="209">
        <v>19.22</v>
      </c>
      <c r="AX2726" s="209">
        <v>20.46</v>
      </c>
      <c r="AY2726" s="209">
        <v>17.838000000000001</v>
      </c>
      <c r="AZ2726" s="209">
        <v>23.157</v>
      </c>
      <c r="BA2726" s="209">
        <v>31.366</v>
      </c>
      <c r="BB2726" s="21">
        <f>BB2727+BB2728</f>
        <v>60.546999999999997</v>
      </c>
      <c r="BC2726" s="21">
        <f>BF2726</f>
        <v>303.08</v>
      </c>
      <c r="BD2726" s="22">
        <f t="shared" si="348"/>
        <v>81.380376344086017</v>
      </c>
      <c r="BE2726" s="21">
        <f>BC2726-BD2726</f>
        <v>221.69962365591397</v>
      </c>
      <c r="BF2726" s="2">
        <v>303.08</v>
      </c>
      <c r="BG2726" s="10">
        <v>5</v>
      </c>
      <c r="BH2726" s="21">
        <f t="shared" si="340"/>
        <v>0.22549152</v>
      </c>
      <c r="BI2726" s="22">
        <f t="shared" si="340"/>
        <v>6.0546999999999997E-2</v>
      </c>
      <c r="BJ2726" s="21">
        <f>BH2726-BI2726</f>
        <v>0.16494452000000001</v>
      </c>
      <c r="BK2726" s="21">
        <v>0.67647455999999995</v>
      </c>
      <c r="BL2726" s="22">
        <v>0.181641</v>
      </c>
      <c r="BM2726" s="21">
        <v>0.49483355999999995</v>
      </c>
      <c r="BN2726" s="21">
        <f t="shared" si="342"/>
        <v>2.7058982399999998</v>
      </c>
      <c r="BO2726" s="22">
        <f t="shared" si="342"/>
        <v>0.72656399999999999</v>
      </c>
      <c r="BP2726" s="21">
        <f t="shared" si="342"/>
        <v>1.9793342399999998</v>
      </c>
    </row>
    <row r="2727" spans="1:68" ht="11.1" hidden="1" customHeight="1" outlineLevel="2" x14ac:dyDescent="0.2">
      <c r="A2727" s="10"/>
      <c r="B2727" s="18"/>
      <c r="C2727" s="18"/>
      <c r="D2727" s="18"/>
      <c r="E2727" s="23" t="s">
        <v>2402</v>
      </c>
      <c r="F2727" s="208">
        <v>31.126000000000001</v>
      </c>
      <c r="G2727" s="208">
        <v>29.05</v>
      </c>
      <c r="H2727" s="208">
        <v>25.271000000000001</v>
      </c>
      <c r="I2727" s="239">
        <v>23.991</v>
      </c>
      <c r="J2727" s="239"/>
      <c r="K2727" s="208">
        <v>23.94</v>
      </c>
      <c r="L2727" s="208">
        <v>19.765999999999998</v>
      </c>
      <c r="M2727" s="208">
        <v>17.427</v>
      </c>
      <c r="N2727" s="208">
        <v>18.692</v>
      </c>
      <c r="O2727" s="208">
        <v>23.36</v>
      </c>
      <c r="P2727" s="208">
        <v>25.812000000000001</v>
      </c>
      <c r="Q2727" s="208">
        <v>28.797999999999998</v>
      </c>
      <c r="R2727" s="208">
        <v>33.784999999999997</v>
      </c>
      <c r="S2727" s="208">
        <v>33.594000000000001</v>
      </c>
      <c r="T2727" s="208">
        <v>31.992000000000001</v>
      </c>
      <c r="U2727" s="208">
        <v>27.23</v>
      </c>
      <c r="V2727" s="208">
        <v>28.047000000000001</v>
      </c>
      <c r="W2727" s="208">
        <v>24.661000000000001</v>
      </c>
      <c r="X2727" s="208">
        <v>22.225999999999999</v>
      </c>
      <c r="Y2727" s="208">
        <v>21.007999999999999</v>
      </c>
      <c r="Z2727" s="208">
        <v>21.867000000000001</v>
      </c>
      <c r="AA2727" s="24"/>
      <c r="AB2727" s="208">
        <v>26.187999999999999</v>
      </c>
      <c r="AC2727" s="208">
        <v>29.715</v>
      </c>
      <c r="AD2727" s="208">
        <v>30.591000000000001</v>
      </c>
      <c r="AE2727" s="208">
        <v>31.442</v>
      </c>
      <c r="AF2727" s="208">
        <v>30.390999999999998</v>
      </c>
      <c r="AG2727" s="208">
        <v>26.713000000000001</v>
      </c>
      <c r="AH2727" s="208">
        <v>24.608000000000001</v>
      </c>
      <c r="AI2727" s="208">
        <v>21.065000000000001</v>
      </c>
      <c r="AJ2727" s="208">
        <v>20.686</v>
      </c>
      <c r="AK2727" s="208">
        <v>19.388999999999999</v>
      </c>
      <c r="AL2727" s="208">
        <v>20.812999999999999</v>
      </c>
      <c r="AM2727" s="208">
        <v>22.234000000000002</v>
      </c>
      <c r="AN2727" s="208">
        <v>25.161000000000001</v>
      </c>
      <c r="AO2727" s="208">
        <v>26.553000000000001</v>
      </c>
      <c r="AP2727" s="208">
        <v>25.806000000000001</v>
      </c>
      <c r="AQ2727" s="208">
        <v>26.513000000000002</v>
      </c>
      <c r="AR2727" s="208">
        <v>25.890999999999998</v>
      </c>
      <c r="AS2727" s="208">
        <v>21.832999999999998</v>
      </c>
      <c r="AT2727" s="208">
        <v>22.902999999999999</v>
      </c>
      <c r="AU2727" s="208">
        <v>21.628</v>
      </c>
      <c r="AV2727" s="208">
        <v>23.79</v>
      </c>
      <c r="AW2727" s="208">
        <v>19.22</v>
      </c>
      <c r="AX2727" s="208">
        <v>20.46</v>
      </c>
      <c r="AY2727" s="208">
        <v>17.838000000000001</v>
      </c>
      <c r="AZ2727" s="208">
        <v>23.157</v>
      </c>
      <c r="BA2727" s="208">
        <v>24.643000000000001</v>
      </c>
      <c r="BB2727" s="21">
        <f t="shared" si="341"/>
        <v>33.784999999999997</v>
      </c>
      <c r="BC2727" s="21"/>
      <c r="BD2727" s="22">
        <f t="shared" si="348"/>
        <v>45.409946236559136</v>
      </c>
      <c r="BE2727" s="21"/>
      <c r="BG2727" s="10"/>
      <c r="BH2727" s="21">
        <f t="shared" si="340"/>
        <v>0</v>
      </c>
      <c r="BI2727" s="22">
        <f t="shared" si="340"/>
        <v>3.3785000000000003E-2</v>
      </c>
      <c r="BJ2727" s="21"/>
      <c r="BK2727" s="21">
        <v>0</v>
      </c>
      <c r="BL2727" s="22">
        <v>0.101355</v>
      </c>
      <c r="BM2727" s="21"/>
      <c r="BN2727" s="21">
        <f t="shared" si="342"/>
        <v>0</v>
      </c>
      <c r="BO2727" s="22">
        <f t="shared" si="342"/>
        <v>0.40542</v>
      </c>
      <c r="BP2727" s="21">
        <f t="shared" si="342"/>
        <v>0</v>
      </c>
    </row>
    <row r="2728" spans="1:68" ht="11.1" hidden="1" customHeight="1" outlineLevel="2" x14ac:dyDescent="0.2">
      <c r="A2728" s="10"/>
      <c r="B2728" s="18"/>
      <c r="C2728" s="18"/>
      <c r="D2728" s="18"/>
      <c r="E2728" s="23" t="s">
        <v>2403</v>
      </c>
      <c r="F2728" s="208">
        <v>19.585000000000001</v>
      </c>
      <c r="G2728" s="208">
        <v>13.553000000000001</v>
      </c>
      <c r="H2728" s="208">
        <v>7.3769999999999998</v>
      </c>
      <c r="I2728" s="239">
        <v>3.2050000000000001</v>
      </c>
      <c r="J2728" s="239"/>
      <c r="K2728" s="24"/>
      <c r="L2728" s="24"/>
      <c r="M2728" s="24"/>
      <c r="N2728" s="24"/>
      <c r="O2728" s="24"/>
      <c r="P2728" s="24"/>
      <c r="Q2728" s="208">
        <v>4.7990000000000004</v>
      </c>
      <c r="R2728" s="208">
        <v>17.100000000000001</v>
      </c>
      <c r="S2728" s="208">
        <v>23.271000000000001</v>
      </c>
      <c r="T2728" s="208">
        <v>22.434000000000001</v>
      </c>
      <c r="U2728" s="208">
        <v>10.084</v>
      </c>
      <c r="V2728" s="208">
        <v>1.464</v>
      </c>
      <c r="W2728" s="24"/>
      <c r="X2728" s="24"/>
      <c r="Y2728" s="24"/>
      <c r="Z2728" s="24"/>
      <c r="AA2728" s="208">
        <v>26.588000000000001</v>
      </c>
      <c r="AB2728" s="24"/>
      <c r="AC2728" s="208">
        <v>11.574</v>
      </c>
      <c r="AD2728" s="208">
        <v>25.651</v>
      </c>
      <c r="AE2728" s="208">
        <v>26.762</v>
      </c>
      <c r="AF2728" s="208">
        <v>24.69</v>
      </c>
      <c r="AG2728" s="208">
        <v>9.9640000000000004</v>
      </c>
      <c r="AH2728" s="208">
        <v>0.999</v>
      </c>
      <c r="AI2728" s="24"/>
      <c r="AJ2728" s="24"/>
      <c r="AK2728" s="24"/>
      <c r="AL2728" s="24"/>
      <c r="AM2728" s="24"/>
      <c r="AN2728" s="24"/>
      <c r="AO2728" s="208">
        <v>9.202</v>
      </c>
      <c r="AP2728" s="208">
        <v>24.216000000000001</v>
      </c>
      <c r="AQ2728" s="208">
        <v>25.9</v>
      </c>
      <c r="AR2728" s="208">
        <v>22.963999999999999</v>
      </c>
      <c r="AS2728" s="208">
        <v>15.132999999999999</v>
      </c>
      <c r="AT2728" s="208">
        <v>4.37</v>
      </c>
      <c r="AU2728" s="208">
        <v>0.27</v>
      </c>
      <c r="AV2728" s="24"/>
      <c r="AW2728" s="24"/>
      <c r="AX2728" s="24"/>
      <c r="AY2728" s="24"/>
      <c r="AZ2728" s="24"/>
      <c r="BA2728" s="208">
        <v>6.7229999999999999</v>
      </c>
      <c r="BB2728" s="21">
        <f t="shared" si="341"/>
        <v>26.762</v>
      </c>
      <c r="BC2728" s="21"/>
      <c r="BD2728" s="22">
        <f t="shared" si="348"/>
        <v>35.97043010752688</v>
      </c>
      <c r="BE2728" s="21"/>
      <c r="BG2728" s="10"/>
      <c r="BH2728" s="21">
        <f t="shared" si="340"/>
        <v>0</v>
      </c>
      <c r="BI2728" s="22">
        <f t="shared" si="340"/>
        <v>2.6762000000000001E-2</v>
      </c>
      <c r="BJ2728" s="21"/>
      <c r="BK2728" s="21">
        <v>0</v>
      </c>
      <c r="BL2728" s="22">
        <v>8.0285999999999996E-2</v>
      </c>
      <c r="BM2728" s="21"/>
      <c r="BN2728" s="21">
        <f t="shared" si="342"/>
        <v>0</v>
      </c>
      <c r="BO2728" s="22">
        <f t="shared" si="342"/>
        <v>0.32114399999999999</v>
      </c>
      <c r="BP2728" s="21">
        <f t="shared" si="342"/>
        <v>0</v>
      </c>
    </row>
    <row r="2729" spans="1:68" ht="14.25" hidden="1" customHeight="1" x14ac:dyDescent="0.2">
      <c r="A2729" s="10">
        <v>33</v>
      </c>
      <c r="B2729" s="11" t="s">
        <v>2404</v>
      </c>
      <c r="C2729" s="11" t="s">
        <v>2404</v>
      </c>
      <c r="D2729" s="11" t="s">
        <v>2404</v>
      </c>
      <c r="E2729" s="12"/>
      <c r="F2729" s="13"/>
      <c r="G2729" s="13"/>
      <c r="H2729" s="13"/>
      <c r="I2729" s="13"/>
      <c r="J2729" s="13"/>
      <c r="K2729" s="13"/>
      <c r="L2729" s="13"/>
      <c r="M2729" s="13"/>
      <c r="N2729" s="13"/>
      <c r="O2729" s="13"/>
      <c r="P2729" s="13"/>
      <c r="Q2729" s="13"/>
      <c r="R2729" s="13"/>
      <c r="S2729" s="13"/>
      <c r="T2729" s="13"/>
      <c r="U2729" s="13"/>
      <c r="V2729" s="13"/>
      <c r="W2729" s="13"/>
      <c r="X2729" s="13"/>
      <c r="Y2729" s="211">
        <v>3.6120000000000001</v>
      </c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211">
        <v>23.97</v>
      </c>
      <c r="AJ2729" s="13"/>
      <c r="AK2729" s="13"/>
      <c r="AL2729" s="13"/>
      <c r="AM2729" s="211">
        <v>0.24399999999999999</v>
      </c>
      <c r="AN2729" s="211">
        <v>0.41799999999999998</v>
      </c>
      <c r="AO2729" s="211">
        <v>0.67200000000000004</v>
      </c>
      <c r="AP2729" s="211">
        <v>1.139</v>
      </c>
      <c r="AQ2729" s="211">
        <v>0.86799999999999999</v>
      </c>
      <c r="AR2729" s="211">
        <v>0.89400000000000002</v>
      </c>
      <c r="AS2729" s="211">
        <v>0.70399999999999996</v>
      </c>
      <c r="AT2729" s="211">
        <v>0.46800000000000003</v>
      </c>
      <c r="AU2729" s="211">
        <v>0.28299999999999997</v>
      </c>
      <c r="AV2729" s="13"/>
      <c r="AW2729" s="13"/>
      <c r="AX2729" s="13"/>
      <c r="AY2729" s="211">
        <v>0.55700000000000005</v>
      </c>
      <c r="AZ2729" s="211">
        <v>12.945</v>
      </c>
      <c r="BA2729" s="211">
        <v>37.073</v>
      </c>
      <c r="BB2729" s="14">
        <f>SUM(BB2730:BB2739)/2</f>
        <v>73.794000000000011</v>
      </c>
      <c r="BC2729" s="14">
        <f>SUM(BC2730:BC2739)</f>
        <v>442.59999999999997</v>
      </c>
      <c r="BD2729" s="15">
        <f t="shared" si="348"/>
        <v>99.185483870967758</v>
      </c>
      <c r="BE2729" s="14">
        <f>SUM(BE2730:BE2739)</f>
        <v>343.41451612903228</v>
      </c>
      <c r="BG2729" s="43"/>
      <c r="BH2729" s="17">
        <f t="shared" si="340"/>
        <v>0.32929439999999999</v>
      </c>
      <c r="BI2729" s="15">
        <f t="shared" si="340"/>
        <v>7.3794000000000012E-2</v>
      </c>
      <c r="BJ2729" s="14">
        <f>SUM(BJ2730:BJ2736)</f>
        <v>0.25473259999999998</v>
      </c>
      <c r="BK2729" s="17">
        <v>0.12252779999999999</v>
      </c>
      <c r="BL2729" s="15">
        <v>0.11636400000000002</v>
      </c>
      <c r="BM2729" s="14">
        <v>6.1637999999999997E-3</v>
      </c>
      <c r="BN2729" s="17">
        <f t="shared" si="342"/>
        <v>0.49011119999999997</v>
      </c>
      <c r="BO2729" s="15">
        <f t="shared" si="342"/>
        <v>0.46545600000000009</v>
      </c>
      <c r="BP2729" s="17">
        <f t="shared" si="342"/>
        <v>2.4655199999999999E-2</v>
      </c>
    </row>
    <row r="2730" spans="1:68" ht="11.1" customHeight="1" outlineLevel="1" collapsed="1" x14ac:dyDescent="0.2">
      <c r="A2730" s="10"/>
      <c r="B2730" s="18"/>
      <c r="C2730" s="18"/>
      <c r="D2730" s="18"/>
      <c r="E2730" s="19" t="s">
        <v>2405</v>
      </c>
      <c r="F2730" s="20"/>
      <c r="G2730" s="20"/>
      <c r="H2730" s="20"/>
      <c r="I2730" s="20"/>
      <c r="J2730" s="20"/>
      <c r="K2730" s="20"/>
      <c r="L2730" s="20"/>
      <c r="M2730" s="20"/>
      <c r="N2730" s="20"/>
      <c r="O2730" s="20"/>
      <c r="P2730" s="20"/>
      <c r="Q2730" s="20"/>
      <c r="R2730" s="20"/>
      <c r="S2730" s="20"/>
      <c r="T2730" s="20"/>
      <c r="U2730" s="20"/>
      <c r="V2730" s="20"/>
      <c r="W2730" s="20"/>
      <c r="X2730" s="20"/>
      <c r="Y2730" s="20"/>
      <c r="Z2730" s="20"/>
      <c r="AA2730" s="20"/>
      <c r="AB2730" s="20"/>
      <c r="AC2730" s="20"/>
      <c r="AD2730" s="20"/>
      <c r="AE2730" s="20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9">
        <v>1.159</v>
      </c>
      <c r="BB2730" s="21">
        <v>2.3119999999999998</v>
      </c>
      <c r="BC2730" s="21">
        <f>BF2730</f>
        <v>5</v>
      </c>
      <c r="BD2730" s="22">
        <f t="shared" si="348"/>
        <v>3.10752688172043</v>
      </c>
      <c r="BE2730" s="21">
        <f>BC2730-BD2730</f>
        <v>1.89247311827957</v>
      </c>
      <c r="BF2730" s="2">
        <v>5</v>
      </c>
      <c r="BG2730" s="10">
        <v>7</v>
      </c>
      <c r="BH2730" s="21">
        <f t="shared" si="340"/>
        <v>3.7200000000000002E-3</v>
      </c>
      <c r="BI2730" s="22">
        <f t="shared" si="340"/>
        <v>2.3119999999999998E-3</v>
      </c>
      <c r="BJ2730" s="21">
        <f>BH2730-BI2730</f>
        <v>1.4080000000000004E-3</v>
      </c>
      <c r="BK2730" s="21">
        <v>1.116E-2</v>
      </c>
      <c r="BL2730" s="22">
        <v>6.9359999999999995E-3</v>
      </c>
      <c r="BM2730" s="21">
        <v>4.2240000000000003E-3</v>
      </c>
      <c r="BN2730" s="21">
        <f t="shared" si="342"/>
        <v>4.4639999999999999E-2</v>
      </c>
      <c r="BO2730" s="22">
        <f t="shared" si="342"/>
        <v>2.7743999999999998E-2</v>
      </c>
      <c r="BP2730" s="21">
        <f t="shared" si="342"/>
        <v>1.6896000000000001E-2</v>
      </c>
    </row>
    <row r="2731" spans="1:68" ht="11.1" hidden="1" customHeight="1" outlineLevel="2" x14ac:dyDescent="0.2">
      <c r="A2731" s="10"/>
      <c r="B2731" s="18"/>
      <c r="C2731" s="18"/>
      <c r="D2731" s="18"/>
      <c r="E2731" s="23" t="s">
        <v>2406</v>
      </c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  <c r="V2731" s="24"/>
      <c r="W2731" s="24"/>
      <c r="X2731" s="24"/>
      <c r="Y2731" s="24"/>
      <c r="Z2731" s="24"/>
      <c r="AA2731" s="24"/>
      <c r="AB2731" s="24"/>
      <c r="AC2731" s="24"/>
      <c r="AD2731" s="24"/>
      <c r="AE2731" s="24"/>
      <c r="AF2731" s="24"/>
      <c r="AG2731" s="24"/>
      <c r="AH2731" s="24"/>
      <c r="AI2731" s="24"/>
      <c r="AJ2731" s="24"/>
      <c r="AK2731" s="24"/>
      <c r="AL2731" s="24"/>
      <c r="AM2731" s="24"/>
      <c r="AN2731" s="24"/>
      <c r="AO2731" s="24"/>
      <c r="AP2731" s="24"/>
      <c r="AQ2731" s="24"/>
      <c r="AR2731" s="24"/>
      <c r="AS2731" s="24"/>
      <c r="AT2731" s="24"/>
      <c r="AU2731" s="24"/>
      <c r="AV2731" s="24"/>
      <c r="AW2731" s="24"/>
      <c r="AX2731" s="24"/>
      <c r="AY2731" s="24"/>
      <c r="AZ2731" s="24"/>
      <c r="BA2731" s="208">
        <v>1.159</v>
      </c>
      <c r="BB2731" s="21">
        <v>2.3119999999999998</v>
      </c>
      <c r="BC2731" s="21"/>
      <c r="BD2731" s="22">
        <f t="shared" si="348"/>
        <v>3.10752688172043</v>
      </c>
      <c r="BE2731" s="21"/>
      <c r="BG2731" s="10"/>
      <c r="BH2731" s="21">
        <f t="shared" si="340"/>
        <v>0</v>
      </c>
      <c r="BI2731" s="22">
        <f t="shared" si="340"/>
        <v>2.3119999999999998E-3</v>
      </c>
      <c r="BJ2731" s="21"/>
      <c r="BK2731" s="21">
        <v>0</v>
      </c>
      <c r="BL2731" s="22">
        <v>6.9359999999999995E-3</v>
      </c>
      <c r="BM2731" s="21"/>
      <c r="BN2731" s="21">
        <f t="shared" si="342"/>
        <v>0</v>
      </c>
      <c r="BO2731" s="22">
        <f t="shared" si="342"/>
        <v>2.7743999999999998E-2</v>
      </c>
      <c r="BP2731" s="21">
        <f t="shared" si="342"/>
        <v>0</v>
      </c>
    </row>
    <row r="2732" spans="1:68" ht="11.1" hidden="1" customHeight="1" outlineLevel="1" collapsed="1" x14ac:dyDescent="0.2">
      <c r="A2732" s="10"/>
      <c r="B2732" s="18"/>
      <c r="C2732" s="18"/>
      <c r="D2732" s="25"/>
      <c r="E2732" s="19" t="s">
        <v>77</v>
      </c>
      <c r="F2732" s="20"/>
      <c r="G2732" s="20"/>
      <c r="H2732" s="20"/>
      <c r="I2732" s="20"/>
      <c r="J2732" s="20"/>
      <c r="K2732" s="20"/>
      <c r="L2732" s="20"/>
      <c r="M2732" s="20"/>
      <c r="N2732" s="20"/>
      <c r="O2732" s="20"/>
      <c r="P2732" s="20"/>
      <c r="Q2732" s="20"/>
      <c r="R2732" s="20"/>
      <c r="S2732" s="20"/>
      <c r="T2732" s="20"/>
      <c r="U2732" s="20"/>
      <c r="V2732" s="20"/>
      <c r="W2732" s="20"/>
      <c r="X2732" s="20"/>
      <c r="Y2732" s="20"/>
      <c r="Z2732" s="20"/>
      <c r="AA2732" s="20"/>
      <c r="AB2732" s="20"/>
      <c r="AC2732" s="20"/>
      <c r="AD2732" s="20"/>
      <c r="AE2732" s="20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9">
        <v>12.595000000000001</v>
      </c>
      <c r="BA2732" s="209">
        <v>35.337000000000003</v>
      </c>
      <c r="BB2732" s="27">
        <v>63.95</v>
      </c>
      <c r="BC2732" s="21">
        <f>BF2732</f>
        <v>420</v>
      </c>
      <c r="BD2732" s="22">
        <f t="shared" si="348"/>
        <v>85.954301075268816</v>
      </c>
      <c r="BE2732" s="21">
        <f>BC2732-BD2732</f>
        <v>334.0456989247312</v>
      </c>
      <c r="BF2732" s="2">
        <v>420</v>
      </c>
      <c r="BG2732" s="10"/>
      <c r="BH2732" s="21">
        <f t="shared" si="340"/>
        <v>0.31247999999999998</v>
      </c>
      <c r="BI2732" s="22">
        <f t="shared" si="340"/>
        <v>6.3950000000000007E-2</v>
      </c>
      <c r="BJ2732" s="21">
        <f>BH2732-BI2732</f>
        <v>0.24852999999999997</v>
      </c>
      <c r="BK2732" s="21">
        <v>0.10601099999999999</v>
      </c>
      <c r="BL2732" s="22">
        <v>0.10601099999999999</v>
      </c>
      <c r="BM2732" s="21">
        <v>0</v>
      </c>
      <c r="BN2732" s="21">
        <f t="shared" si="342"/>
        <v>0.42404399999999998</v>
      </c>
      <c r="BO2732" s="22">
        <f t="shared" si="342"/>
        <v>0.42404399999999998</v>
      </c>
      <c r="BP2732" s="21">
        <f t="shared" si="342"/>
        <v>0</v>
      </c>
    </row>
    <row r="2733" spans="1:68" ht="11.1" hidden="1" customHeight="1" outlineLevel="2" x14ac:dyDescent="0.2">
      <c r="A2733" s="10"/>
      <c r="B2733" s="18"/>
      <c r="C2733" s="18"/>
      <c r="D2733" s="25"/>
      <c r="E2733" s="23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  <c r="V2733" s="24"/>
      <c r="W2733" s="24"/>
      <c r="X2733" s="24"/>
      <c r="Y2733" s="24"/>
      <c r="Z2733" s="24"/>
      <c r="AA2733" s="24"/>
      <c r="AB2733" s="24"/>
      <c r="AC2733" s="24"/>
      <c r="AD2733" s="24"/>
      <c r="AE2733" s="24"/>
      <c r="AF2733" s="24"/>
      <c r="AG2733" s="24"/>
      <c r="AH2733" s="24"/>
      <c r="AI2733" s="24"/>
      <c r="AJ2733" s="24"/>
      <c r="AK2733" s="24"/>
      <c r="AL2733" s="24"/>
      <c r="AM2733" s="24"/>
      <c r="AN2733" s="24"/>
      <c r="AO2733" s="24"/>
      <c r="AP2733" s="24"/>
      <c r="AQ2733" s="24"/>
      <c r="AR2733" s="24"/>
      <c r="AS2733" s="24"/>
      <c r="AT2733" s="24"/>
      <c r="AU2733" s="24"/>
      <c r="AV2733" s="24"/>
      <c r="AW2733" s="24"/>
      <c r="AX2733" s="24"/>
      <c r="AY2733" s="24"/>
      <c r="AZ2733" s="208">
        <v>12.595000000000001</v>
      </c>
      <c r="BA2733" s="208">
        <v>35.337000000000003</v>
      </c>
      <c r="BB2733" s="27">
        <v>63.95</v>
      </c>
      <c r="BC2733" s="21"/>
      <c r="BD2733" s="22">
        <f t="shared" si="348"/>
        <v>85.954301075268816</v>
      </c>
      <c r="BE2733" s="21"/>
      <c r="BG2733" s="10"/>
      <c r="BH2733" s="21">
        <f t="shared" si="340"/>
        <v>0</v>
      </c>
      <c r="BI2733" s="22">
        <f t="shared" si="340"/>
        <v>6.3950000000000007E-2</v>
      </c>
      <c r="BJ2733" s="21"/>
      <c r="BK2733" s="21">
        <v>0</v>
      </c>
      <c r="BL2733" s="22">
        <v>0.10601099999999999</v>
      </c>
      <c r="BM2733" s="21"/>
      <c r="BN2733" s="21">
        <f t="shared" si="342"/>
        <v>0</v>
      </c>
      <c r="BO2733" s="22">
        <f t="shared" si="342"/>
        <v>0.42404399999999998</v>
      </c>
      <c r="BP2733" s="21">
        <f t="shared" si="342"/>
        <v>0</v>
      </c>
    </row>
    <row r="2734" spans="1:68" ht="11.1" hidden="1" customHeight="1" outlineLevel="1" collapsed="1" x14ac:dyDescent="0.2">
      <c r="A2734" s="10"/>
      <c r="B2734" s="18"/>
      <c r="C2734" s="18"/>
      <c r="D2734" s="18"/>
      <c r="E2734" s="19" t="s">
        <v>2407</v>
      </c>
      <c r="F2734" s="20"/>
      <c r="G2734" s="20"/>
      <c r="H2734" s="20"/>
      <c r="I2734" s="20"/>
      <c r="J2734" s="20"/>
      <c r="K2734" s="20"/>
      <c r="L2734" s="20"/>
      <c r="M2734" s="20"/>
      <c r="N2734" s="20"/>
      <c r="O2734" s="20"/>
      <c r="P2734" s="20"/>
      <c r="Q2734" s="20"/>
      <c r="R2734" s="20"/>
      <c r="S2734" s="20"/>
      <c r="T2734" s="20"/>
      <c r="U2734" s="20"/>
      <c r="V2734" s="20"/>
      <c r="W2734" s="20"/>
      <c r="X2734" s="20"/>
      <c r="Y2734" s="20"/>
      <c r="Z2734" s="20"/>
      <c r="AA2734" s="20"/>
      <c r="AB2734" s="20"/>
      <c r="AC2734" s="20"/>
      <c r="AD2734" s="20"/>
      <c r="AE2734" s="20"/>
      <c r="AF2734" s="20"/>
      <c r="AG2734" s="20"/>
      <c r="AH2734" s="20"/>
      <c r="AI2734" s="20"/>
      <c r="AJ2734" s="20"/>
      <c r="AK2734" s="20"/>
      <c r="AL2734" s="20"/>
      <c r="AM2734" s="209">
        <v>0.24399999999999999</v>
      </c>
      <c r="AN2734" s="209">
        <v>0.41799999999999998</v>
      </c>
      <c r="AO2734" s="209">
        <v>0.67200000000000004</v>
      </c>
      <c r="AP2734" s="209">
        <v>1.139</v>
      </c>
      <c r="AQ2734" s="209">
        <v>0.86799999999999999</v>
      </c>
      <c r="AR2734" s="209">
        <v>0.89400000000000002</v>
      </c>
      <c r="AS2734" s="209">
        <v>0.70399999999999996</v>
      </c>
      <c r="AT2734" s="209">
        <v>0.46800000000000003</v>
      </c>
      <c r="AU2734" s="209">
        <v>0.28299999999999997</v>
      </c>
      <c r="AV2734" s="20"/>
      <c r="AW2734" s="20"/>
      <c r="AX2734" s="20"/>
      <c r="AY2734" s="209">
        <v>0.55700000000000005</v>
      </c>
      <c r="AZ2734" s="209">
        <v>0.35</v>
      </c>
      <c r="BA2734" s="209">
        <v>0.57699999999999996</v>
      </c>
      <c r="BB2734" s="21">
        <f t="shared" si="341"/>
        <v>1.139</v>
      </c>
      <c r="BC2734" s="21">
        <f>BF2734</f>
        <v>2.4</v>
      </c>
      <c r="BD2734" s="22">
        <f t="shared" si="348"/>
        <v>1.5309139784946237</v>
      </c>
      <c r="BE2734" s="21">
        <f>BC2734-BD2734</f>
        <v>0.86908602150537617</v>
      </c>
      <c r="BF2734" s="2">
        <v>2.4</v>
      </c>
      <c r="BG2734" s="10">
        <v>6</v>
      </c>
      <c r="BH2734" s="21">
        <f t="shared" si="340"/>
        <v>1.7855999999999998E-3</v>
      </c>
      <c r="BI2734" s="22">
        <f t="shared" si="340"/>
        <v>1.139E-3</v>
      </c>
      <c r="BJ2734" s="21">
        <f>BH2734-BI2734</f>
        <v>6.4659999999999978E-4</v>
      </c>
      <c r="BK2734" s="21">
        <v>5.3567999999999992E-3</v>
      </c>
      <c r="BL2734" s="22">
        <v>3.4169999999999999E-3</v>
      </c>
      <c r="BM2734" s="21">
        <v>1.9397999999999993E-3</v>
      </c>
      <c r="BN2734" s="21">
        <f t="shared" si="342"/>
        <v>2.1427199999999997E-2</v>
      </c>
      <c r="BO2734" s="22">
        <f t="shared" si="342"/>
        <v>1.3668E-2</v>
      </c>
      <c r="BP2734" s="21">
        <f t="shared" si="342"/>
        <v>7.7591999999999973E-3</v>
      </c>
    </row>
    <row r="2735" spans="1:68" ht="11.1" hidden="1" customHeight="1" outlineLevel="2" x14ac:dyDescent="0.2">
      <c r="A2735" s="10"/>
      <c r="B2735" s="18"/>
      <c r="C2735" s="18"/>
      <c r="D2735" s="18"/>
      <c r="E2735" s="23" t="s">
        <v>2408</v>
      </c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4"/>
      <c r="X2735" s="24"/>
      <c r="Y2735" s="24"/>
      <c r="Z2735" s="24"/>
      <c r="AA2735" s="24"/>
      <c r="AB2735" s="24"/>
      <c r="AC2735" s="24"/>
      <c r="AD2735" s="24"/>
      <c r="AE2735" s="24"/>
      <c r="AF2735" s="24"/>
      <c r="AG2735" s="24"/>
      <c r="AH2735" s="24"/>
      <c r="AI2735" s="24"/>
      <c r="AJ2735" s="24"/>
      <c r="AK2735" s="24"/>
      <c r="AL2735" s="24"/>
      <c r="AM2735" s="208">
        <v>0.24399999999999999</v>
      </c>
      <c r="AN2735" s="208">
        <v>0.41799999999999998</v>
      </c>
      <c r="AO2735" s="208">
        <v>0.67200000000000004</v>
      </c>
      <c r="AP2735" s="208">
        <v>1.139</v>
      </c>
      <c r="AQ2735" s="208">
        <v>0.86799999999999999</v>
      </c>
      <c r="AR2735" s="208">
        <v>0.89400000000000002</v>
      </c>
      <c r="AS2735" s="208">
        <v>0.70399999999999996</v>
      </c>
      <c r="AT2735" s="208">
        <v>0.46800000000000003</v>
      </c>
      <c r="AU2735" s="208">
        <v>0.28299999999999997</v>
      </c>
      <c r="AV2735" s="24"/>
      <c r="AW2735" s="24"/>
      <c r="AX2735" s="24"/>
      <c r="AY2735" s="208">
        <v>0.55700000000000005</v>
      </c>
      <c r="AZ2735" s="208">
        <v>0.35</v>
      </c>
      <c r="BA2735" s="208">
        <v>0.57699999999999996</v>
      </c>
      <c r="BB2735" s="21">
        <f t="shared" si="341"/>
        <v>1.139</v>
      </c>
      <c r="BC2735" s="21"/>
      <c r="BD2735" s="22">
        <f t="shared" si="348"/>
        <v>1.5309139784946237</v>
      </c>
      <c r="BE2735" s="21"/>
      <c r="BG2735" s="10"/>
      <c r="BH2735" s="21">
        <f t="shared" si="340"/>
        <v>0</v>
      </c>
      <c r="BI2735" s="22">
        <f t="shared" si="340"/>
        <v>1.139E-3</v>
      </c>
      <c r="BJ2735" s="21"/>
      <c r="BK2735" s="21">
        <v>0</v>
      </c>
      <c r="BL2735" s="22">
        <v>3.4169999999999999E-3</v>
      </c>
      <c r="BM2735" s="21"/>
      <c r="BN2735" s="21">
        <f t="shared" si="342"/>
        <v>0</v>
      </c>
      <c r="BO2735" s="22">
        <f t="shared" si="342"/>
        <v>1.3668E-2</v>
      </c>
      <c r="BP2735" s="21">
        <f t="shared" si="342"/>
        <v>0</v>
      </c>
    </row>
    <row r="2736" spans="1:68" ht="11.1" hidden="1" customHeight="1" outlineLevel="1" collapsed="1" x14ac:dyDescent="0.2">
      <c r="A2736" s="10"/>
      <c r="B2736" s="18"/>
      <c r="C2736" s="18"/>
      <c r="D2736" s="18"/>
      <c r="E2736" s="19" t="s">
        <v>2409</v>
      </c>
      <c r="F2736" s="20"/>
      <c r="G2736" s="20"/>
      <c r="H2736" s="20"/>
      <c r="I2736" s="20"/>
      <c r="J2736" s="20"/>
      <c r="K2736" s="20"/>
      <c r="L2736" s="20"/>
      <c r="M2736" s="20"/>
      <c r="N2736" s="20"/>
      <c r="O2736" s="20"/>
      <c r="P2736" s="20"/>
      <c r="Q2736" s="20"/>
      <c r="R2736" s="20"/>
      <c r="S2736" s="20"/>
      <c r="T2736" s="20"/>
      <c r="U2736" s="20"/>
      <c r="V2736" s="20"/>
      <c r="W2736" s="20"/>
      <c r="X2736" s="20"/>
      <c r="Y2736" s="20"/>
      <c r="Z2736" s="20"/>
      <c r="AA2736" s="20"/>
      <c r="AB2736" s="20"/>
      <c r="AC2736" s="20"/>
      <c r="AD2736" s="20"/>
      <c r="AE2736" s="20"/>
      <c r="AF2736" s="20"/>
      <c r="AG2736" s="20"/>
      <c r="AH2736" s="20"/>
      <c r="AI2736" s="20"/>
      <c r="AJ2736" s="20"/>
      <c r="AK2736" s="20"/>
      <c r="AL2736" s="20"/>
      <c r="AM2736" s="209">
        <v>0.24399999999999999</v>
      </c>
      <c r="AN2736" s="209">
        <v>0.41799999999999998</v>
      </c>
      <c r="AO2736" s="209">
        <v>0.67200000000000004</v>
      </c>
      <c r="AP2736" s="209">
        <v>1.139</v>
      </c>
      <c r="AQ2736" s="209">
        <v>0.86799999999999999</v>
      </c>
      <c r="AR2736" s="209">
        <v>0.89400000000000002</v>
      </c>
      <c r="AS2736" s="209">
        <v>0.70399999999999996</v>
      </c>
      <c r="AT2736" s="209">
        <v>0.46800000000000003</v>
      </c>
      <c r="AU2736" s="209">
        <v>0.28299999999999997</v>
      </c>
      <c r="AV2736" s="20"/>
      <c r="AW2736" s="20"/>
      <c r="AX2736" s="20"/>
      <c r="AY2736" s="209">
        <v>0.55700000000000005</v>
      </c>
      <c r="AZ2736" s="209">
        <v>0.35</v>
      </c>
      <c r="BA2736" s="209">
        <v>0.57699999999999996</v>
      </c>
      <c r="BB2736" s="21">
        <f>BB2737</f>
        <v>4.4080000000000004</v>
      </c>
      <c r="BC2736" s="21">
        <f>BF2736</f>
        <v>11.5</v>
      </c>
      <c r="BD2736" s="22">
        <f>(BB2736/31/24)*1000</f>
        <v>5.924731182795699</v>
      </c>
      <c r="BE2736" s="21">
        <f>BC2736-BD2736</f>
        <v>5.575268817204301</v>
      </c>
      <c r="BF2736" s="2">
        <v>11.5</v>
      </c>
      <c r="BG2736" s="10">
        <v>6</v>
      </c>
      <c r="BH2736" s="21">
        <f t="shared" si="340"/>
        <v>8.5559999999999994E-3</v>
      </c>
      <c r="BI2736" s="22">
        <f t="shared" si="340"/>
        <v>4.4079999999999996E-3</v>
      </c>
      <c r="BJ2736" s="21">
        <f>BH2736-BI2736</f>
        <v>4.1479999999999998E-3</v>
      </c>
      <c r="BK2736" s="21">
        <v>5.3567999999999992E-3</v>
      </c>
      <c r="BL2736" s="22">
        <v>3.4169999999999999E-3</v>
      </c>
      <c r="BM2736" s="21">
        <v>1.9397999999999993E-3</v>
      </c>
      <c r="BN2736" s="21">
        <f t="shared" si="342"/>
        <v>2.1427199999999997E-2</v>
      </c>
      <c r="BO2736" s="22">
        <f t="shared" si="342"/>
        <v>1.3668E-2</v>
      </c>
      <c r="BP2736" s="21">
        <f t="shared" si="342"/>
        <v>7.7591999999999973E-3</v>
      </c>
    </row>
    <row r="2737" spans="1:68" ht="11.1" hidden="1" customHeight="1" outlineLevel="2" x14ac:dyDescent="0.2">
      <c r="A2737" s="10"/>
      <c r="B2737" s="18"/>
      <c r="C2737" s="18"/>
      <c r="D2737" s="18"/>
      <c r="E2737" s="23" t="s">
        <v>2410</v>
      </c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  <c r="V2737" s="24"/>
      <c r="W2737" s="24"/>
      <c r="X2737" s="24"/>
      <c r="Y2737" s="24"/>
      <c r="Z2737" s="24"/>
      <c r="AA2737" s="24"/>
      <c r="AB2737" s="24"/>
      <c r="AC2737" s="24"/>
      <c r="AD2737" s="24"/>
      <c r="AE2737" s="24"/>
      <c r="AF2737" s="24"/>
      <c r="AG2737" s="24"/>
      <c r="AH2737" s="24"/>
      <c r="AI2737" s="24"/>
      <c r="AJ2737" s="24"/>
      <c r="AK2737" s="24"/>
      <c r="AL2737" s="24"/>
      <c r="AM2737" s="208">
        <v>0.24399999999999999</v>
      </c>
      <c r="AN2737" s="208">
        <v>0.41799999999999998</v>
      </c>
      <c r="AO2737" s="208">
        <v>0.67200000000000004</v>
      </c>
      <c r="AP2737" s="208">
        <v>1.139</v>
      </c>
      <c r="AQ2737" s="208">
        <v>0.86799999999999999</v>
      </c>
      <c r="AR2737" s="208">
        <v>0.89400000000000002</v>
      </c>
      <c r="AS2737" s="208">
        <v>0.70399999999999996</v>
      </c>
      <c r="AT2737" s="208">
        <v>0.46800000000000003</v>
      </c>
      <c r="AU2737" s="208">
        <v>0.28299999999999997</v>
      </c>
      <c r="AV2737" s="24"/>
      <c r="AW2737" s="24"/>
      <c r="AX2737" s="24"/>
      <c r="AY2737" s="208">
        <v>0.55700000000000005</v>
      </c>
      <c r="AZ2737" s="208">
        <v>0.35</v>
      </c>
      <c r="BA2737" s="208">
        <v>0.57699999999999996</v>
      </c>
      <c r="BB2737" s="21">
        <v>4.4080000000000004</v>
      </c>
      <c r="BC2737" s="21"/>
      <c r="BD2737" s="22">
        <f>(BB2737/31/24)*1000</f>
        <v>5.924731182795699</v>
      </c>
      <c r="BE2737" s="21"/>
      <c r="BG2737" s="10"/>
      <c r="BH2737" s="21">
        <f t="shared" si="340"/>
        <v>0</v>
      </c>
      <c r="BI2737" s="22">
        <f t="shared" si="340"/>
        <v>4.4079999999999996E-3</v>
      </c>
      <c r="BJ2737" s="21"/>
      <c r="BK2737" s="21">
        <v>0</v>
      </c>
      <c r="BL2737" s="22">
        <v>3.4169999999999999E-3</v>
      </c>
      <c r="BM2737" s="21"/>
      <c r="BN2737" s="21">
        <f t="shared" si="342"/>
        <v>0</v>
      </c>
      <c r="BO2737" s="22">
        <f t="shared" si="342"/>
        <v>1.3668E-2</v>
      </c>
      <c r="BP2737" s="21">
        <f t="shared" si="342"/>
        <v>0</v>
      </c>
    </row>
    <row r="2738" spans="1:68" ht="11.1" customHeight="1" outlineLevel="1" collapsed="1" x14ac:dyDescent="0.2">
      <c r="A2738" s="10"/>
      <c r="B2738" s="18"/>
      <c r="C2738" s="18"/>
      <c r="D2738" s="18"/>
      <c r="E2738" s="19" t="s">
        <v>2411</v>
      </c>
      <c r="F2738" s="20"/>
      <c r="G2738" s="20"/>
      <c r="H2738" s="20"/>
      <c r="I2738" s="20"/>
      <c r="J2738" s="20"/>
      <c r="K2738" s="20"/>
      <c r="L2738" s="20"/>
      <c r="M2738" s="20"/>
      <c r="N2738" s="20"/>
      <c r="O2738" s="20"/>
      <c r="P2738" s="20"/>
      <c r="Q2738" s="20"/>
      <c r="R2738" s="20"/>
      <c r="S2738" s="20"/>
      <c r="T2738" s="20"/>
      <c r="U2738" s="20"/>
      <c r="V2738" s="20"/>
      <c r="W2738" s="20"/>
      <c r="X2738" s="20"/>
      <c r="Y2738" s="20"/>
      <c r="Z2738" s="20"/>
      <c r="AA2738" s="20"/>
      <c r="AB2738" s="20"/>
      <c r="AC2738" s="20"/>
      <c r="AD2738" s="20"/>
      <c r="AE2738" s="20"/>
      <c r="AF2738" s="20"/>
      <c r="AG2738" s="20"/>
      <c r="AH2738" s="20"/>
      <c r="AI2738" s="20"/>
      <c r="AJ2738" s="20"/>
      <c r="AK2738" s="20"/>
      <c r="AL2738" s="20"/>
      <c r="AM2738" s="209">
        <v>0.24399999999999999</v>
      </c>
      <c r="AN2738" s="209">
        <v>0.41799999999999998</v>
      </c>
      <c r="AO2738" s="209">
        <v>0.67200000000000004</v>
      </c>
      <c r="AP2738" s="209">
        <v>1.139</v>
      </c>
      <c r="AQ2738" s="209">
        <v>0.86799999999999999</v>
      </c>
      <c r="AR2738" s="209">
        <v>0.89400000000000002</v>
      </c>
      <c r="AS2738" s="209">
        <v>0.70399999999999996</v>
      </c>
      <c r="AT2738" s="209">
        <v>0.46800000000000003</v>
      </c>
      <c r="AU2738" s="209">
        <v>0.28299999999999997</v>
      </c>
      <c r="AV2738" s="20"/>
      <c r="AW2738" s="20"/>
      <c r="AX2738" s="20"/>
      <c r="AY2738" s="209">
        <v>0.55700000000000005</v>
      </c>
      <c r="AZ2738" s="209">
        <v>0.35</v>
      </c>
      <c r="BA2738" s="209">
        <v>0.57699999999999996</v>
      </c>
      <c r="BB2738" s="154">
        <v>1.9850000000000001</v>
      </c>
      <c r="BC2738" s="21">
        <v>3.7</v>
      </c>
      <c r="BD2738" s="22">
        <f>(BB2738/31/24)*1000</f>
        <v>2.6680107526881724</v>
      </c>
      <c r="BE2738" s="21">
        <f>BC2738-BD2738</f>
        <v>1.0319892473118277</v>
      </c>
      <c r="BG2738" s="10">
        <v>7</v>
      </c>
      <c r="BH2738" s="21">
        <f t="shared" si="340"/>
        <v>2.7528000000000001E-3</v>
      </c>
      <c r="BI2738" s="22">
        <f t="shared" si="340"/>
        <v>1.9850000000000007E-3</v>
      </c>
      <c r="BJ2738" s="21">
        <f>BH2738-BI2738</f>
        <v>7.6779999999999947E-4</v>
      </c>
      <c r="BK2738" s="21">
        <v>5.3567999999999992E-3</v>
      </c>
      <c r="BL2738" s="22">
        <v>3.4169999999999999E-3</v>
      </c>
      <c r="BM2738" s="21">
        <v>1.9397999999999993E-3</v>
      </c>
      <c r="BN2738" s="21">
        <f t="shared" si="342"/>
        <v>2.1427199999999997E-2</v>
      </c>
      <c r="BO2738" s="22">
        <f t="shared" si="342"/>
        <v>1.3668E-2</v>
      </c>
      <c r="BP2738" s="21">
        <f t="shared" si="342"/>
        <v>7.7591999999999973E-3</v>
      </c>
    </row>
    <row r="2739" spans="1:68" ht="11.1" hidden="1" customHeight="1" outlineLevel="2" x14ac:dyDescent="0.2">
      <c r="A2739" s="10"/>
      <c r="B2739" s="18"/>
      <c r="C2739" s="18"/>
      <c r="D2739" s="18"/>
      <c r="E2739" s="23" t="s">
        <v>5815</v>
      </c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  <c r="V2739" s="24"/>
      <c r="W2739" s="24"/>
      <c r="X2739" s="24"/>
      <c r="Y2739" s="24"/>
      <c r="Z2739" s="24"/>
      <c r="AA2739" s="24"/>
      <c r="AB2739" s="24"/>
      <c r="AC2739" s="24"/>
      <c r="AD2739" s="24"/>
      <c r="AE2739" s="24"/>
      <c r="AF2739" s="24"/>
      <c r="AG2739" s="24"/>
      <c r="AH2739" s="24"/>
      <c r="AI2739" s="24"/>
      <c r="AJ2739" s="24"/>
      <c r="AK2739" s="24"/>
      <c r="AL2739" s="24"/>
      <c r="AM2739" s="208">
        <v>0.24399999999999999</v>
      </c>
      <c r="AN2739" s="208">
        <v>0.41799999999999998</v>
      </c>
      <c r="AO2739" s="208">
        <v>0.67200000000000004</v>
      </c>
      <c r="AP2739" s="208">
        <v>1.139</v>
      </c>
      <c r="AQ2739" s="208">
        <v>0.86799999999999999</v>
      </c>
      <c r="AR2739" s="208">
        <v>0.89400000000000002</v>
      </c>
      <c r="AS2739" s="208">
        <v>0.70399999999999996</v>
      </c>
      <c r="AT2739" s="208">
        <v>0.46800000000000003</v>
      </c>
      <c r="AU2739" s="208">
        <v>0.28299999999999997</v>
      </c>
      <c r="AV2739" s="24"/>
      <c r="AW2739" s="24"/>
      <c r="AX2739" s="24"/>
      <c r="AY2739" s="208">
        <v>0.55700000000000005</v>
      </c>
      <c r="AZ2739" s="208">
        <v>0.35</v>
      </c>
      <c r="BA2739" s="208">
        <v>0.57699999999999996</v>
      </c>
      <c r="BB2739" s="154">
        <v>1.9850000000000001</v>
      </c>
      <c r="BC2739" s="21"/>
      <c r="BD2739" s="22">
        <f>(BB2739/31/24)*1000</f>
        <v>2.6680107526881724</v>
      </c>
      <c r="BE2739" s="21"/>
      <c r="BG2739" s="10"/>
      <c r="BH2739" s="21">
        <f t="shared" si="340"/>
        <v>0</v>
      </c>
      <c r="BI2739" s="22">
        <f t="shared" si="340"/>
        <v>1.9850000000000007E-3</v>
      </c>
      <c r="BJ2739" s="21"/>
      <c r="BK2739" s="21">
        <v>0</v>
      </c>
      <c r="BL2739" s="22">
        <v>3.4169999999999999E-3</v>
      </c>
      <c r="BM2739" s="21"/>
      <c r="BN2739" s="21">
        <f t="shared" si="342"/>
        <v>0</v>
      </c>
      <c r="BO2739" s="22">
        <f t="shared" si="342"/>
        <v>1.3668E-2</v>
      </c>
      <c r="BP2739" s="21">
        <f t="shared" si="342"/>
        <v>0</v>
      </c>
    </row>
    <row r="2740" spans="1:68" ht="15" hidden="1" customHeight="1" x14ac:dyDescent="0.2">
      <c r="A2740" s="10">
        <v>34</v>
      </c>
      <c r="B2740" s="11" t="s">
        <v>2412</v>
      </c>
      <c r="C2740" s="11" t="s">
        <v>2413</v>
      </c>
      <c r="D2740" s="11" t="s">
        <v>2413</v>
      </c>
      <c r="E2740" s="12"/>
      <c r="F2740" s="211">
        <v>330.26100000000002</v>
      </c>
      <c r="G2740" s="211">
        <v>268.53800000000001</v>
      </c>
      <c r="H2740" s="211">
        <v>224.89699999999999</v>
      </c>
      <c r="I2740" s="242">
        <v>188.154</v>
      </c>
      <c r="J2740" s="242"/>
      <c r="K2740" s="211">
        <v>115.10299999999999</v>
      </c>
      <c r="L2740" s="211">
        <v>57.338999999999999</v>
      </c>
      <c r="M2740" s="211">
        <v>17.053999999999998</v>
      </c>
      <c r="N2740" s="211">
        <v>31.626999999999999</v>
      </c>
      <c r="O2740" s="211">
        <v>146.613</v>
      </c>
      <c r="P2740" s="211">
        <v>176.68</v>
      </c>
      <c r="Q2740" s="211">
        <v>217.12700000000001</v>
      </c>
      <c r="R2740" s="211">
        <v>251.26400000000001</v>
      </c>
      <c r="S2740" s="211">
        <v>319.81799999999998</v>
      </c>
      <c r="T2740" s="211">
        <v>310.02199999999999</v>
      </c>
      <c r="U2740" s="211">
        <v>261.30799999999999</v>
      </c>
      <c r="V2740" s="211">
        <v>187.21299999999999</v>
      </c>
      <c r="W2740" s="211">
        <v>106.122</v>
      </c>
      <c r="X2740" s="211">
        <v>33.530999999999999</v>
      </c>
      <c r="Y2740" s="211">
        <v>16.620999999999999</v>
      </c>
      <c r="Z2740" s="211">
        <v>33.484000000000002</v>
      </c>
      <c r="AA2740" s="211">
        <v>-35.329000000000001</v>
      </c>
      <c r="AB2740" s="211">
        <v>147.01</v>
      </c>
      <c r="AC2740" s="211">
        <v>235.637</v>
      </c>
      <c r="AD2740" s="211">
        <v>339.98200000000003</v>
      </c>
      <c r="AE2740" s="211">
        <v>310.322</v>
      </c>
      <c r="AF2740" s="211">
        <v>261.79500000000002</v>
      </c>
      <c r="AG2740" s="211">
        <v>239.95400000000001</v>
      </c>
      <c r="AH2740" s="211">
        <v>157.148</v>
      </c>
      <c r="AI2740" s="211">
        <v>109.532</v>
      </c>
      <c r="AJ2740" s="211">
        <v>46.347999999999999</v>
      </c>
      <c r="AK2740" s="211">
        <v>15.999000000000001</v>
      </c>
      <c r="AL2740" s="211">
        <v>29.056000000000001</v>
      </c>
      <c r="AM2740" s="211">
        <v>92.058000000000007</v>
      </c>
      <c r="AN2740" s="211">
        <v>132.285</v>
      </c>
      <c r="AO2740" s="211">
        <v>231.761</v>
      </c>
      <c r="AP2740" s="211">
        <v>314.82799999999997</v>
      </c>
      <c r="AQ2740" s="211">
        <v>317.34899999999999</v>
      </c>
      <c r="AR2740" s="211">
        <v>280.11399999999998</v>
      </c>
      <c r="AS2740" s="211">
        <v>268.53899999999999</v>
      </c>
      <c r="AT2740" s="211">
        <v>165.39500000000001</v>
      </c>
      <c r="AU2740" s="211">
        <v>101.544</v>
      </c>
      <c r="AV2740" s="211">
        <v>56.712000000000003</v>
      </c>
      <c r="AW2740" s="211">
        <v>12.084</v>
      </c>
      <c r="AX2740" s="211">
        <v>33.366999999999997</v>
      </c>
      <c r="AY2740" s="211">
        <v>75.575000000000003</v>
      </c>
      <c r="AZ2740" s="211">
        <v>123.92</v>
      </c>
      <c r="BA2740" s="211">
        <v>208.05699999999999</v>
      </c>
      <c r="BB2740" s="14">
        <f>SUM(BB2741:BB2768)/2</f>
        <v>413.61900000000003</v>
      </c>
      <c r="BC2740" s="14">
        <f>SUM(BC2741:BC2767)</f>
        <v>1814.9145161290321</v>
      </c>
      <c r="BD2740" s="15">
        <f t="shared" si="348"/>
        <v>555.9395161290322</v>
      </c>
      <c r="BE2740" s="14">
        <f>SUM(BE2741:BE2767)</f>
        <v>1258.9749999999999</v>
      </c>
      <c r="BG2740" s="43"/>
      <c r="BH2740" s="17">
        <f t="shared" si="340"/>
        <v>1.3502963999999997</v>
      </c>
      <c r="BI2740" s="15">
        <f t="shared" si="340"/>
        <v>0.41361899999999996</v>
      </c>
      <c r="BJ2740" s="14">
        <f>SUM(BJ2741:BJ2767)</f>
        <v>0.93667739999999999</v>
      </c>
      <c r="BK2740" s="17">
        <v>4.0508891999999994</v>
      </c>
      <c r="BL2740" s="15">
        <v>1.2646109999999999</v>
      </c>
      <c r="BM2740" s="14">
        <v>2.7862781999999999</v>
      </c>
      <c r="BN2740" s="17">
        <f t="shared" si="342"/>
        <v>16.203556799999998</v>
      </c>
      <c r="BO2740" s="15">
        <f t="shared" si="342"/>
        <v>5.0584439999999997</v>
      </c>
      <c r="BP2740" s="17">
        <f t="shared" si="342"/>
        <v>11.1451128</v>
      </c>
    </row>
    <row r="2741" spans="1:68" ht="11.1" hidden="1" customHeight="1" outlineLevel="1" collapsed="1" x14ac:dyDescent="0.2">
      <c r="A2741" s="10"/>
      <c r="B2741" s="18"/>
      <c r="C2741" s="18"/>
      <c r="D2741" s="18"/>
      <c r="E2741" s="19" t="s">
        <v>2414</v>
      </c>
      <c r="F2741" s="209">
        <v>5.5359999999999996</v>
      </c>
      <c r="G2741" s="209">
        <v>5.46</v>
      </c>
      <c r="H2741" s="209">
        <v>3.6960000000000002</v>
      </c>
      <c r="I2741" s="240">
        <v>2.7549999999999999</v>
      </c>
      <c r="J2741" s="240"/>
      <c r="K2741" s="209">
        <v>1.3420000000000001</v>
      </c>
      <c r="L2741" s="209">
        <v>0.22</v>
      </c>
      <c r="M2741" s="20"/>
      <c r="N2741" s="20"/>
      <c r="O2741" s="209">
        <v>1.2789999999999999</v>
      </c>
      <c r="P2741" s="209">
        <v>2.8450000000000002</v>
      </c>
      <c r="Q2741" s="209">
        <v>4.33</v>
      </c>
      <c r="R2741" s="209">
        <v>4.8499999999999996</v>
      </c>
      <c r="S2741" s="209">
        <v>6.0279999999999996</v>
      </c>
      <c r="T2741" s="209">
        <v>5.694</v>
      </c>
      <c r="U2741" s="209">
        <v>4.149</v>
      </c>
      <c r="V2741" s="209">
        <v>3.21</v>
      </c>
      <c r="W2741" s="209">
        <v>2.0510000000000002</v>
      </c>
      <c r="X2741" s="209">
        <v>0.82899999999999996</v>
      </c>
      <c r="Y2741" s="20"/>
      <c r="Z2741" s="209">
        <v>0.21299999999999999</v>
      </c>
      <c r="AA2741" s="209">
        <v>0.99399999999999999</v>
      </c>
      <c r="AB2741" s="209">
        <v>2.7189999999999999</v>
      </c>
      <c r="AC2741" s="209">
        <v>4.5730000000000004</v>
      </c>
      <c r="AD2741" s="209">
        <v>6.0209999999999999</v>
      </c>
      <c r="AE2741" s="209">
        <v>5.7690000000000001</v>
      </c>
      <c r="AF2741" s="209">
        <v>5.8250000000000002</v>
      </c>
      <c r="AG2741" s="209">
        <v>3.5910000000000002</v>
      </c>
      <c r="AH2741" s="209">
        <v>3.3149999999999999</v>
      </c>
      <c r="AI2741" s="209">
        <v>2.5459999999999998</v>
      </c>
      <c r="AJ2741" s="20"/>
      <c r="AK2741" s="209">
        <v>0.73899999999999999</v>
      </c>
      <c r="AL2741" s="20"/>
      <c r="AM2741" s="209">
        <v>1.56</v>
      </c>
      <c r="AN2741" s="209">
        <v>2.8980000000000001</v>
      </c>
      <c r="AO2741" s="209">
        <v>4.5490000000000004</v>
      </c>
      <c r="AP2741" s="209">
        <v>5.8330000000000002</v>
      </c>
      <c r="AQ2741" s="209">
        <v>6.0190000000000001</v>
      </c>
      <c r="AR2741" s="209">
        <v>5.758</v>
      </c>
      <c r="AS2741" s="209">
        <v>4.476</v>
      </c>
      <c r="AT2741" s="209">
        <v>4.0060000000000002</v>
      </c>
      <c r="AU2741" s="209">
        <v>2.5289999999999999</v>
      </c>
      <c r="AV2741" s="209">
        <v>0.17</v>
      </c>
      <c r="AW2741" s="20"/>
      <c r="AX2741" s="20"/>
      <c r="AY2741" s="20"/>
      <c r="AZ2741" s="209">
        <v>4.0860000000000003</v>
      </c>
      <c r="BA2741" s="209">
        <v>3.8340000000000001</v>
      </c>
      <c r="BB2741" s="21">
        <f t="shared" si="341"/>
        <v>6.0279999999999996</v>
      </c>
      <c r="BC2741" s="21">
        <f>BF2741</f>
        <v>8.8000000000000007</v>
      </c>
      <c r="BD2741" s="22">
        <f t="shared" si="348"/>
        <v>8.1021505376344081</v>
      </c>
      <c r="BE2741" s="21">
        <f>BC2741-BD2741</f>
        <v>0.69784946236559264</v>
      </c>
      <c r="BF2741" s="2">
        <v>8.8000000000000007</v>
      </c>
      <c r="BG2741" s="10">
        <v>6</v>
      </c>
      <c r="BH2741" s="21">
        <f t="shared" si="340"/>
        <v>6.5472000000000004E-3</v>
      </c>
      <c r="BI2741" s="22">
        <f t="shared" si="340"/>
        <v>6.0280000000000004E-3</v>
      </c>
      <c r="BJ2741" s="21">
        <f>BH2741-BI2741</f>
        <v>5.1920000000000004E-4</v>
      </c>
      <c r="BK2741" s="21">
        <v>1.9641600000000002E-2</v>
      </c>
      <c r="BL2741" s="22">
        <v>1.8084000000000003E-2</v>
      </c>
      <c r="BM2741" s="21">
        <v>1.5575999999999993E-3</v>
      </c>
      <c r="BN2741" s="21">
        <f t="shared" si="342"/>
        <v>7.8566400000000008E-2</v>
      </c>
      <c r="BO2741" s="22">
        <f t="shared" si="342"/>
        <v>7.2336000000000011E-2</v>
      </c>
      <c r="BP2741" s="21">
        <f t="shared" si="342"/>
        <v>6.2303999999999971E-3</v>
      </c>
    </row>
    <row r="2742" spans="1:68" ht="11.1" hidden="1" customHeight="1" outlineLevel="2" x14ac:dyDescent="0.2">
      <c r="A2742" s="10"/>
      <c r="B2742" s="18"/>
      <c r="C2742" s="18"/>
      <c r="D2742" s="18"/>
      <c r="E2742" s="23" t="s">
        <v>2415</v>
      </c>
      <c r="F2742" s="208">
        <v>5.5359999999999996</v>
      </c>
      <c r="G2742" s="208">
        <v>5.46</v>
      </c>
      <c r="H2742" s="208">
        <v>3.6960000000000002</v>
      </c>
      <c r="I2742" s="239">
        <v>2.7549999999999999</v>
      </c>
      <c r="J2742" s="239"/>
      <c r="K2742" s="208">
        <v>1.3420000000000001</v>
      </c>
      <c r="L2742" s="208">
        <v>0.22</v>
      </c>
      <c r="M2742" s="24"/>
      <c r="N2742" s="24"/>
      <c r="O2742" s="208">
        <v>1.2789999999999999</v>
      </c>
      <c r="P2742" s="208">
        <v>2.8450000000000002</v>
      </c>
      <c r="Q2742" s="208">
        <v>4.33</v>
      </c>
      <c r="R2742" s="208">
        <v>4.8499999999999996</v>
      </c>
      <c r="S2742" s="208">
        <v>6.0279999999999996</v>
      </c>
      <c r="T2742" s="208">
        <v>5.694</v>
      </c>
      <c r="U2742" s="208">
        <v>4.149</v>
      </c>
      <c r="V2742" s="208">
        <v>3.21</v>
      </c>
      <c r="W2742" s="208">
        <v>2.0510000000000002</v>
      </c>
      <c r="X2742" s="208">
        <v>0.82899999999999996</v>
      </c>
      <c r="Y2742" s="24"/>
      <c r="Z2742" s="208">
        <v>0.21299999999999999</v>
      </c>
      <c r="AA2742" s="208">
        <v>0.99399999999999999</v>
      </c>
      <c r="AB2742" s="208">
        <v>2.7189999999999999</v>
      </c>
      <c r="AC2742" s="208">
        <v>4.5730000000000004</v>
      </c>
      <c r="AD2742" s="208">
        <v>6.0209999999999999</v>
      </c>
      <c r="AE2742" s="208">
        <v>5.7690000000000001</v>
      </c>
      <c r="AF2742" s="208">
        <v>5.8250000000000002</v>
      </c>
      <c r="AG2742" s="208">
        <v>3.5910000000000002</v>
      </c>
      <c r="AH2742" s="208">
        <v>3.3149999999999999</v>
      </c>
      <c r="AI2742" s="208">
        <v>2.5459999999999998</v>
      </c>
      <c r="AJ2742" s="24"/>
      <c r="AK2742" s="208">
        <v>0.73899999999999999</v>
      </c>
      <c r="AL2742" s="24"/>
      <c r="AM2742" s="208">
        <v>1.56</v>
      </c>
      <c r="AN2742" s="208">
        <v>2.8980000000000001</v>
      </c>
      <c r="AO2742" s="208">
        <v>4.5490000000000004</v>
      </c>
      <c r="AP2742" s="208">
        <v>5.8330000000000002</v>
      </c>
      <c r="AQ2742" s="208">
        <v>6.0190000000000001</v>
      </c>
      <c r="AR2742" s="208">
        <v>5.758</v>
      </c>
      <c r="AS2742" s="208">
        <v>4.476</v>
      </c>
      <c r="AT2742" s="208">
        <v>4.0060000000000002</v>
      </c>
      <c r="AU2742" s="208">
        <v>2.5289999999999999</v>
      </c>
      <c r="AV2742" s="208">
        <v>0.17</v>
      </c>
      <c r="AW2742" s="24"/>
      <c r="AX2742" s="24"/>
      <c r="AY2742" s="24"/>
      <c r="AZ2742" s="208">
        <v>4.0860000000000003</v>
      </c>
      <c r="BA2742" s="208">
        <v>3.8340000000000001</v>
      </c>
      <c r="BB2742" s="21">
        <f t="shared" si="341"/>
        <v>6.0279999999999996</v>
      </c>
      <c r="BC2742" s="21"/>
      <c r="BD2742" s="22">
        <f t="shared" si="348"/>
        <v>8.1021505376344081</v>
      </c>
      <c r="BE2742" s="21"/>
      <c r="BG2742" s="10"/>
      <c r="BH2742" s="21">
        <f t="shared" si="340"/>
        <v>0</v>
      </c>
      <c r="BI2742" s="22">
        <f t="shared" si="340"/>
        <v>6.0280000000000004E-3</v>
      </c>
      <c r="BJ2742" s="21"/>
      <c r="BK2742" s="21">
        <v>0</v>
      </c>
      <c r="BL2742" s="22">
        <v>1.8084000000000003E-2</v>
      </c>
      <c r="BM2742" s="21"/>
      <c r="BN2742" s="21">
        <f t="shared" si="342"/>
        <v>0</v>
      </c>
      <c r="BO2742" s="22">
        <f t="shared" si="342"/>
        <v>7.2336000000000011E-2</v>
      </c>
      <c r="BP2742" s="21">
        <f t="shared" si="342"/>
        <v>0</v>
      </c>
    </row>
    <row r="2743" spans="1:68" ht="11.1" hidden="1" customHeight="1" outlineLevel="1" collapsed="1" x14ac:dyDescent="0.2">
      <c r="A2743" s="10"/>
      <c r="B2743" s="18"/>
      <c r="C2743" s="18"/>
      <c r="D2743" s="18"/>
      <c r="E2743" s="19" t="s">
        <v>30</v>
      </c>
      <c r="F2743" s="209">
        <v>105.7</v>
      </c>
      <c r="G2743" s="209">
        <v>80.400000000000006</v>
      </c>
      <c r="H2743" s="209">
        <v>72.099999999999994</v>
      </c>
      <c r="I2743" s="240">
        <v>50.076999999999998</v>
      </c>
      <c r="J2743" s="240"/>
      <c r="K2743" s="209">
        <v>29.135999999999999</v>
      </c>
      <c r="L2743" s="209">
        <v>0.61799999999999999</v>
      </c>
      <c r="M2743" s="20"/>
      <c r="N2743" s="20"/>
      <c r="O2743" s="209">
        <v>100.982</v>
      </c>
      <c r="P2743" s="209">
        <v>74.843999999999994</v>
      </c>
      <c r="Q2743" s="209">
        <v>93.834999999999994</v>
      </c>
      <c r="R2743" s="209">
        <v>50.756</v>
      </c>
      <c r="S2743" s="209">
        <v>115.67100000000001</v>
      </c>
      <c r="T2743" s="209">
        <v>111.399</v>
      </c>
      <c r="U2743" s="209">
        <v>82.34</v>
      </c>
      <c r="V2743" s="209">
        <v>45.064999999999998</v>
      </c>
      <c r="W2743" s="209">
        <v>30.948</v>
      </c>
      <c r="X2743" s="209">
        <v>0.60399999999999998</v>
      </c>
      <c r="Y2743" s="20"/>
      <c r="Z2743" s="20"/>
      <c r="AA2743" s="209">
        <v>-91.733000000000004</v>
      </c>
      <c r="AB2743" s="209">
        <v>57.720999999999997</v>
      </c>
      <c r="AC2743" s="209">
        <v>82.570999999999998</v>
      </c>
      <c r="AD2743" s="209">
        <v>105.601</v>
      </c>
      <c r="AE2743" s="209">
        <v>99.552999999999997</v>
      </c>
      <c r="AF2743" s="209">
        <v>82.338999999999999</v>
      </c>
      <c r="AG2743" s="209">
        <v>59.616</v>
      </c>
      <c r="AH2743" s="209">
        <v>41.210999999999999</v>
      </c>
      <c r="AI2743" s="209">
        <v>29.327000000000002</v>
      </c>
      <c r="AJ2743" s="209">
        <v>1.5329999999999999</v>
      </c>
      <c r="AK2743" s="20"/>
      <c r="AL2743" s="20"/>
      <c r="AM2743" s="209">
        <v>26.652999999999999</v>
      </c>
      <c r="AN2743" s="209">
        <v>54.42</v>
      </c>
      <c r="AO2743" s="209">
        <v>84.861000000000004</v>
      </c>
      <c r="AP2743" s="209">
        <v>107.587</v>
      </c>
      <c r="AQ2743" s="209">
        <v>105.667</v>
      </c>
      <c r="AR2743" s="209">
        <v>92.725999999999999</v>
      </c>
      <c r="AS2743" s="209">
        <v>77.350999999999999</v>
      </c>
      <c r="AT2743" s="209">
        <v>47.918999999999997</v>
      </c>
      <c r="AU2743" s="209">
        <v>24.71</v>
      </c>
      <c r="AV2743" s="209">
        <v>1.036</v>
      </c>
      <c r="AW2743" s="20"/>
      <c r="AX2743" s="20"/>
      <c r="AY2743" s="209">
        <v>24.187000000000001</v>
      </c>
      <c r="AZ2743" s="209">
        <v>42.938000000000002</v>
      </c>
      <c r="BA2743" s="209">
        <v>76.596999999999994</v>
      </c>
      <c r="BB2743" s="21">
        <f>BB2744+BB2745+BB2746</f>
        <v>141.524</v>
      </c>
      <c r="BC2743" s="21">
        <f>BF2743</f>
        <v>427.4</v>
      </c>
      <c r="BD2743" s="22">
        <f t="shared" si="348"/>
        <v>190.22043010752688</v>
      </c>
      <c r="BE2743" s="21">
        <f>BC2743-BD2743</f>
        <v>237.1795698924731</v>
      </c>
      <c r="BF2743" s="2">
        <v>427.4</v>
      </c>
      <c r="BG2743" s="10">
        <v>5</v>
      </c>
      <c r="BH2743" s="21">
        <f t="shared" si="340"/>
        <v>0.31798559999999998</v>
      </c>
      <c r="BI2743" s="22">
        <f t="shared" si="340"/>
        <v>0.14152400000000001</v>
      </c>
      <c r="BJ2743" s="21">
        <f>BH2743-BI2743</f>
        <v>0.17646159999999997</v>
      </c>
      <c r="BK2743" s="21">
        <v>0.95395679999999994</v>
      </c>
      <c r="BL2743" s="22">
        <v>0.42457200000000006</v>
      </c>
      <c r="BM2743" s="21">
        <v>0.52938479999999988</v>
      </c>
      <c r="BN2743" s="21">
        <f t="shared" si="342"/>
        <v>3.8158271999999998</v>
      </c>
      <c r="BO2743" s="22">
        <f t="shared" si="342"/>
        <v>1.6982880000000002</v>
      </c>
      <c r="BP2743" s="21">
        <f t="shared" si="342"/>
        <v>2.1175391999999995</v>
      </c>
    </row>
    <row r="2744" spans="1:68" ht="11.1" hidden="1" customHeight="1" outlineLevel="2" x14ac:dyDescent="0.2">
      <c r="A2744" s="10"/>
      <c r="B2744" s="18"/>
      <c r="C2744" s="18"/>
      <c r="D2744" s="18"/>
      <c r="E2744" s="23" t="s">
        <v>2416</v>
      </c>
      <c r="F2744" s="208">
        <v>27.8</v>
      </c>
      <c r="G2744" s="208">
        <v>20.8</v>
      </c>
      <c r="H2744" s="208">
        <v>18.5</v>
      </c>
      <c r="I2744" s="239">
        <v>12.801</v>
      </c>
      <c r="J2744" s="239"/>
      <c r="K2744" s="208">
        <v>9.0890000000000004</v>
      </c>
      <c r="L2744" s="24"/>
      <c r="M2744" s="24"/>
      <c r="N2744" s="24"/>
      <c r="O2744" s="208">
        <v>13.288</v>
      </c>
      <c r="P2744" s="208">
        <v>17.27</v>
      </c>
      <c r="Q2744" s="208">
        <v>25.603000000000002</v>
      </c>
      <c r="R2744" s="208">
        <v>13.673</v>
      </c>
      <c r="S2744" s="208">
        <v>29.971</v>
      </c>
      <c r="T2744" s="208">
        <v>29.571000000000002</v>
      </c>
      <c r="U2744" s="208">
        <v>20.945</v>
      </c>
      <c r="V2744" s="208">
        <v>10.821</v>
      </c>
      <c r="W2744" s="208">
        <v>6.7750000000000004</v>
      </c>
      <c r="X2744" s="24"/>
      <c r="Y2744" s="24"/>
      <c r="Z2744" s="24"/>
      <c r="AA2744" s="208">
        <v>-19.757999999999999</v>
      </c>
      <c r="AB2744" s="208">
        <v>15.93</v>
      </c>
      <c r="AC2744" s="208">
        <v>23.873999999999999</v>
      </c>
      <c r="AD2744" s="208">
        <v>30.504999999999999</v>
      </c>
      <c r="AE2744" s="208">
        <v>28.709</v>
      </c>
      <c r="AF2744" s="208">
        <v>24.103000000000002</v>
      </c>
      <c r="AG2744" s="208">
        <v>17.312000000000001</v>
      </c>
      <c r="AH2744" s="208">
        <v>11.042999999999999</v>
      </c>
      <c r="AI2744" s="208">
        <v>7.617</v>
      </c>
      <c r="AJ2744" s="24"/>
      <c r="AK2744" s="24"/>
      <c r="AL2744" s="24"/>
      <c r="AM2744" s="208">
        <v>6.3869999999999996</v>
      </c>
      <c r="AN2744" s="208">
        <v>14.593999999999999</v>
      </c>
      <c r="AO2744" s="208">
        <v>24.616</v>
      </c>
      <c r="AP2744" s="208">
        <v>30.893999999999998</v>
      </c>
      <c r="AQ2744" s="208">
        <v>30.562000000000001</v>
      </c>
      <c r="AR2744" s="208">
        <v>25.015999999999998</v>
      </c>
      <c r="AS2744" s="208">
        <v>20.91</v>
      </c>
      <c r="AT2744" s="208">
        <v>13.427</v>
      </c>
      <c r="AU2744" s="208">
        <v>5.98</v>
      </c>
      <c r="AV2744" s="24"/>
      <c r="AW2744" s="24"/>
      <c r="AX2744" s="24"/>
      <c r="AY2744" s="208">
        <v>6.9820000000000002</v>
      </c>
      <c r="AZ2744" s="208">
        <v>10.542999999999999</v>
      </c>
      <c r="BA2744" s="208">
        <v>20.959</v>
      </c>
      <c r="BB2744" s="21">
        <f t="shared" si="341"/>
        <v>30.893999999999998</v>
      </c>
      <c r="BC2744" s="21"/>
      <c r="BD2744" s="22">
        <f t="shared" si="348"/>
        <v>41.524193548387096</v>
      </c>
      <c r="BE2744" s="21"/>
      <c r="BG2744" s="10"/>
      <c r="BH2744" s="21">
        <f t="shared" si="340"/>
        <v>0</v>
      </c>
      <c r="BI2744" s="22">
        <f t="shared" si="340"/>
        <v>3.0893999999999998E-2</v>
      </c>
      <c r="BJ2744" s="21"/>
      <c r="BK2744" s="21">
        <v>0</v>
      </c>
      <c r="BL2744" s="22">
        <v>9.2681999999999987E-2</v>
      </c>
      <c r="BM2744" s="21"/>
      <c r="BN2744" s="21">
        <f t="shared" si="342"/>
        <v>0</v>
      </c>
      <c r="BO2744" s="22">
        <f t="shared" si="342"/>
        <v>0.37072799999999995</v>
      </c>
      <c r="BP2744" s="21">
        <f t="shared" si="342"/>
        <v>0</v>
      </c>
    </row>
    <row r="2745" spans="1:68" ht="11.1" hidden="1" customHeight="1" outlineLevel="2" x14ac:dyDescent="0.2">
      <c r="A2745" s="10"/>
      <c r="B2745" s="18"/>
      <c r="C2745" s="18"/>
      <c r="D2745" s="18"/>
      <c r="E2745" s="23" t="s">
        <v>2417</v>
      </c>
      <c r="F2745" s="208">
        <v>34.6</v>
      </c>
      <c r="G2745" s="208">
        <v>25.4</v>
      </c>
      <c r="H2745" s="208">
        <v>22.3</v>
      </c>
      <c r="I2745" s="239">
        <v>15.750999999999999</v>
      </c>
      <c r="J2745" s="239"/>
      <c r="K2745" s="208">
        <v>7.9480000000000004</v>
      </c>
      <c r="L2745" s="24"/>
      <c r="M2745" s="24"/>
      <c r="N2745" s="24"/>
      <c r="O2745" s="208">
        <v>15.694000000000001</v>
      </c>
      <c r="P2745" s="208">
        <v>21.928999999999998</v>
      </c>
      <c r="Q2745" s="208">
        <v>32.253999999999998</v>
      </c>
      <c r="R2745" s="208">
        <v>7.0730000000000004</v>
      </c>
      <c r="S2745" s="208">
        <v>38.564</v>
      </c>
      <c r="T2745" s="208">
        <v>38.630000000000003</v>
      </c>
      <c r="U2745" s="208">
        <v>28.466999999999999</v>
      </c>
      <c r="V2745" s="208">
        <v>14.47</v>
      </c>
      <c r="W2745" s="208">
        <v>9.968</v>
      </c>
      <c r="X2745" s="24"/>
      <c r="Y2745" s="24"/>
      <c r="Z2745" s="24"/>
      <c r="AA2745" s="208">
        <v>-66.019000000000005</v>
      </c>
      <c r="AB2745" s="208">
        <v>18.228999999999999</v>
      </c>
      <c r="AC2745" s="208">
        <v>25.584</v>
      </c>
      <c r="AD2745" s="208">
        <v>33.045999999999999</v>
      </c>
      <c r="AE2745" s="208">
        <v>30.922000000000001</v>
      </c>
      <c r="AF2745" s="208">
        <v>25.498999999999999</v>
      </c>
      <c r="AG2745" s="208">
        <v>18.102</v>
      </c>
      <c r="AH2745" s="208">
        <v>13.829000000000001</v>
      </c>
      <c r="AI2745" s="208">
        <v>9.4039999999999999</v>
      </c>
      <c r="AJ2745" s="24"/>
      <c r="AK2745" s="24"/>
      <c r="AL2745" s="24"/>
      <c r="AM2745" s="208">
        <v>8.8360000000000003</v>
      </c>
      <c r="AN2745" s="208">
        <v>17.433</v>
      </c>
      <c r="AO2745" s="208">
        <v>27.033000000000001</v>
      </c>
      <c r="AP2745" s="208">
        <v>33.72</v>
      </c>
      <c r="AQ2745" s="208">
        <v>33.411999999999999</v>
      </c>
      <c r="AR2745" s="208">
        <v>29.661000000000001</v>
      </c>
      <c r="AS2745" s="208">
        <v>26.199000000000002</v>
      </c>
      <c r="AT2745" s="208">
        <v>14.656000000000001</v>
      </c>
      <c r="AU2745" s="208">
        <v>7.6120000000000001</v>
      </c>
      <c r="AV2745" s="24"/>
      <c r="AW2745" s="24"/>
      <c r="AX2745" s="24"/>
      <c r="AY2745" s="208">
        <v>6.08</v>
      </c>
      <c r="AZ2745" s="208">
        <v>12.234999999999999</v>
      </c>
      <c r="BA2745" s="208">
        <v>22.257000000000001</v>
      </c>
      <c r="BB2745" s="21">
        <f t="shared" si="341"/>
        <v>38.630000000000003</v>
      </c>
      <c r="BC2745" s="21"/>
      <c r="BD2745" s="22">
        <f t="shared" si="348"/>
        <v>51.922043010752695</v>
      </c>
      <c r="BE2745" s="21"/>
      <c r="BG2745" s="10"/>
      <c r="BH2745" s="21">
        <f t="shared" si="340"/>
        <v>0</v>
      </c>
      <c r="BI2745" s="22">
        <f t="shared" si="340"/>
        <v>3.8629999999999998E-2</v>
      </c>
      <c r="BJ2745" s="21"/>
      <c r="BK2745" s="21">
        <v>0</v>
      </c>
      <c r="BL2745" s="22">
        <v>0.11588999999999999</v>
      </c>
      <c r="BM2745" s="21"/>
      <c r="BN2745" s="21">
        <f t="shared" si="342"/>
        <v>0</v>
      </c>
      <c r="BO2745" s="22">
        <f t="shared" si="342"/>
        <v>0.46355999999999997</v>
      </c>
      <c r="BP2745" s="21">
        <f t="shared" si="342"/>
        <v>0</v>
      </c>
    </row>
    <row r="2746" spans="1:68" ht="11.1" hidden="1" customHeight="1" outlineLevel="2" x14ac:dyDescent="0.2">
      <c r="A2746" s="10"/>
      <c r="B2746" s="18"/>
      <c r="C2746" s="18"/>
      <c r="D2746" s="18"/>
      <c r="E2746" s="23" t="s">
        <v>2418</v>
      </c>
      <c r="F2746" s="208">
        <v>43.3</v>
      </c>
      <c r="G2746" s="208">
        <v>34.200000000000003</v>
      </c>
      <c r="H2746" s="208">
        <v>31.3</v>
      </c>
      <c r="I2746" s="239">
        <v>21.524999999999999</v>
      </c>
      <c r="J2746" s="239"/>
      <c r="K2746" s="208">
        <v>12.099</v>
      </c>
      <c r="L2746" s="208">
        <v>0.61799999999999999</v>
      </c>
      <c r="M2746" s="24"/>
      <c r="N2746" s="24"/>
      <c r="O2746" s="208">
        <v>72</v>
      </c>
      <c r="P2746" s="208">
        <v>35.645000000000003</v>
      </c>
      <c r="Q2746" s="208">
        <v>35.978000000000002</v>
      </c>
      <c r="R2746" s="208">
        <v>30.01</v>
      </c>
      <c r="S2746" s="208">
        <v>47.136000000000003</v>
      </c>
      <c r="T2746" s="208">
        <v>43.198</v>
      </c>
      <c r="U2746" s="208">
        <v>32.927999999999997</v>
      </c>
      <c r="V2746" s="208">
        <v>19.774000000000001</v>
      </c>
      <c r="W2746" s="208">
        <v>14.205</v>
      </c>
      <c r="X2746" s="208">
        <v>0.60399999999999998</v>
      </c>
      <c r="Y2746" s="24"/>
      <c r="Z2746" s="24"/>
      <c r="AA2746" s="208">
        <v>-5.9560000000000004</v>
      </c>
      <c r="AB2746" s="208">
        <v>23.562000000000001</v>
      </c>
      <c r="AC2746" s="208">
        <v>33.113</v>
      </c>
      <c r="AD2746" s="208">
        <v>42.05</v>
      </c>
      <c r="AE2746" s="208">
        <v>39.921999999999997</v>
      </c>
      <c r="AF2746" s="208">
        <v>32.737000000000002</v>
      </c>
      <c r="AG2746" s="208">
        <v>24.202000000000002</v>
      </c>
      <c r="AH2746" s="208">
        <v>16.338999999999999</v>
      </c>
      <c r="AI2746" s="208">
        <v>12.305999999999999</v>
      </c>
      <c r="AJ2746" s="208">
        <v>1.5329999999999999</v>
      </c>
      <c r="AK2746" s="24"/>
      <c r="AL2746" s="24"/>
      <c r="AM2746" s="208">
        <v>11.43</v>
      </c>
      <c r="AN2746" s="208">
        <v>22.393000000000001</v>
      </c>
      <c r="AO2746" s="208">
        <v>33.212000000000003</v>
      </c>
      <c r="AP2746" s="208">
        <v>42.972999999999999</v>
      </c>
      <c r="AQ2746" s="208">
        <v>41.692999999999998</v>
      </c>
      <c r="AR2746" s="208">
        <v>38.048999999999999</v>
      </c>
      <c r="AS2746" s="208">
        <v>30.242000000000001</v>
      </c>
      <c r="AT2746" s="208">
        <v>19.835999999999999</v>
      </c>
      <c r="AU2746" s="208">
        <v>11.118</v>
      </c>
      <c r="AV2746" s="208">
        <v>1.036</v>
      </c>
      <c r="AW2746" s="24"/>
      <c r="AX2746" s="24"/>
      <c r="AY2746" s="208">
        <v>11.125</v>
      </c>
      <c r="AZ2746" s="208">
        <v>20.16</v>
      </c>
      <c r="BA2746" s="208">
        <v>33.381</v>
      </c>
      <c r="BB2746" s="21">
        <f t="shared" si="341"/>
        <v>72</v>
      </c>
      <c r="BC2746" s="21"/>
      <c r="BD2746" s="22">
        <f t="shared" si="348"/>
        <v>96.774193548387103</v>
      </c>
      <c r="BE2746" s="21"/>
      <c r="BG2746" s="10"/>
      <c r="BH2746" s="21">
        <f t="shared" si="340"/>
        <v>0</v>
      </c>
      <c r="BI2746" s="22">
        <f t="shared" si="340"/>
        <v>7.2000000000000008E-2</v>
      </c>
      <c r="BJ2746" s="21"/>
      <c r="BK2746" s="21">
        <v>0</v>
      </c>
      <c r="BL2746" s="22">
        <v>0.21600000000000003</v>
      </c>
      <c r="BM2746" s="21"/>
      <c r="BN2746" s="21">
        <f t="shared" si="342"/>
        <v>0</v>
      </c>
      <c r="BO2746" s="22">
        <f t="shared" si="342"/>
        <v>0.8640000000000001</v>
      </c>
      <c r="BP2746" s="21">
        <f t="shared" si="342"/>
        <v>0</v>
      </c>
    </row>
    <row r="2747" spans="1:68" ht="11.1" hidden="1" customHeight="1" outlineLevel="1" collapsed="1" x14ac:dyDescent="0.2">
      <c r="A2747" s="10"/>
      <c r="B2747" s="18"/>
      <c r="C2747" s="18"/>
      <c r="D2747" s="18"/>
      <c r="E2747" s="19" t="s">
        <v>475</v>
      </c>
      <c r="F2747" s="209">
        <v>2.1469999999999998</v>
      </c>
      <c r="G2747" s="209">
        <v>1.748</v>
      </c>
      <c r="H2747" s="209">
        <v>1.032</v>
      </c>
      <c r="I2747" s="240">
        <v>0.97499999999999998</v>
      </c>
      <c r="J2747" s="240"/>
      <c r="K2747" s="209">
        <v>0.27100000000000002</v>
      </c>
      <c r="L2747" s="20"/>
      <c r="M2747" s="20"/>
      <c r="N2747" s="20"/>
      <c r="O2747" s="209">
        <v>0.222</v>
      </c>
      <c r="P2747" s="209">
        <v>0.65100000000000002</v>
      </c>
      <c r="Q2747" s="209">
        <v>1.327</v>
      </c>
      <c r="R2747" s="209">
        <v>1.6259999999999999</v>
      </c>
      <c r="S2747" s="209">
        <v>2.0939999999999999</v>
      </c>
      <c r="T2747" s="209">
        <v>2.0310000000000001</v>
      </c>
      <c r="U2747" s="209">
        <v>1.266</v>
      </c>
      <c r="V2747" s="209">
        <v>0.90300000000000002</v>
      </c>
      <c r="W2747" s="209">
        <v>0.32400000000000001</v>
      </c>
      <c r="X2747" s="209">
        <v>8.5999999999999993E-2</v>
      </c>
      <c r="Y2747" s="20"/>
      <c r="Z2747" s="209">
        <v>3.3000000000000002E-2</v>
      </c>
      <c r="AA2747" s="20"/>
      <c r="AB2747" s="209">
        <v>1.0369999999999999</v>
      </c>
      <c r="AC2747" s="209">
        <v>1.458</v>
      </c>
      <c r="AD2747" s="209">
        <v>2.2879999999999998</v>
      </c>
      <c r="AE2747" s="209">
        <v>2.1659999999999999</v>
      </c>
      <c r="AF2747" s="209">
        <v>1.952</v>
      </c>
      <c r="AG2747" s="209">
        <v>1.0249999999999999</v>
      </c>
      <c r="AH2747" s="209">
        <v>0.621</v>
      </c>
      <c r="AI2747" s="209">
        <v>0.55000000000000004</v>
      </c>
      <c r="AJ2747" s="20"/>
      <c r="AK2747" s="209">
        <v>0.214</v>
      </c>
      <c r="AL2747" s="20"/>
      <c r="AM2747" s="209">
        <v>0.25</v>
      </c>
      <c r="AN2747" s="209">
        <v>0.65500000000000003</v>
      </c>
      <c r="AO2747" s="209">
        <v>1.5549999999999999</v>
      </c>
      <c r="AP2747" s="209">
        <v>2.2869999999999999</v>
      </c>
      <c r="AQ2747" s="209">
        <v>2.2530000000000001</v>
      </c>
      <c r="AR2747" s="209">
        <v>2.21</v>
      </c>
      <c r="AS2747" s="209">
        <v>1.4850000000000001</v>
      </c>
      <c r="AT2747" s="209">
        <v>0.84799999999999998</v>
      </c>
      <c r="AU2747" s="209">
        <v>0.45500000000000002</v>
      </c>
      <c r="AV2747" s="20"/>
      <c r="AW2747" s="20"/>
      <c r="AX2747" s="20"/>
      <c r="AY2747" s="209">
        <v>0.23499999999999999</v>
      </c>
      <c r="AZ2747" s="209">
        <v>0.58399999999999996</v>
      </c>
      <c r="BA2747" s="209">
        <v>1.333</v>
      </c>
      <c r="BB2747" s="21">
        <f t="shared" si="341"/>
        <v>2.2879999999999998</v>
      </c>
      <c r="BC2747" s="21">
        <f>BD2747</f>
        <v>3.075268817204301</v>
      </c>
      <c r="BD2747" s="22">
        <f t="shared" si="348"/>
        <v>3.075268817204301</v>
      </c>
      <c r="BE2747" s="21">
        <f>BC2747-BD2747</f>
        <v>0</v>
      </c>
      <c r="BG2747" s="10">
        <v>5</v>
      </c>
      <c r="BH2747" s="21">
        <f t="shared" si="340"/>
        <v>2.2880000000000001E-3</v>
      </c>
      <c r="BI2747" s="22">
        <f t="shared" si="340"/>
        <v>2.2880000000000001E-3</v>
      </c>
      <c r="BJ2747" s="21">
        <f>BH2747-BI2747</f>
        <v>0</v>
      </c>
      <c r="BK2747" s="21">
        <v>6.8640000000000003E-3</v>
      </c>
      <c r="BL2747" s="22">
        <v>6.8640000000000003E-3</v>
      </c>
      <c r="BM2747" s="21">
        <v>0</v>
      </c>
      <c r="BN2747" s="21">
        <f t="shared" si="342"/>
        <v>2.7456000000000001E-2</v>
      </c>
      <c r="BO2747" s="22">
        <f t="shared" si="342"/>
        <v>2.7456000000000001E-2</v>
      </c>
      <c r="BP2747" s="21">
        <f t="shared" si="342"/>
        <v>0</v>
      </c>
    </row>
    <row r="2748" spans="1:68" ht="11.1" hidden="1" customHeight="1" outlineLevel="2" x14ac:dyDescent="0.2">
      <c r="A2748" s="10"/>
      <c r="B2748" s="18"/>
      <c r="C2748" s="18"/>
      <c r="D2748" s="18"/>
      <c r="E2748" s="23" t="s">
        <v>2419</v>
      </c>
      <c r="F2748" s="208">
        <v>2.1469999999999998</v>
      </c>
      <c r="G2748" s="208">
        <v>1.748</v>
      </c>
      <c r="H2748" s="208">
        <v>1.032</v>
      </c>
      <c r="I2748" s="239">
        <v>0.97499999999999998</v>
      </c>
      <c r="J2748" s="239"/>
      <c r="K2748" s="208">
        <v>0.27100000000000002</v>
      </c>
      <c r="L2748" s="24"/>
      <c r="M2748" s="24"/>
      <c r="N2748" s="24"/>
      <c r="O2748" s="208">
        <v>0.222</v>
      </c>
      <c r="P2748" s="208">
        <v>0.65100000000000002</v>
      </c>
      <c r="Q2748" s="208">
        <v>1.327</v>
      </c>
      <c r="R2748" s="208">
        <v>1.6259999999999999</v>
      </c>
      <c r="S2748" s="208">
        <v>2.0939999999999999</v>
      </c>
      <c r="T2748" s="208">
        <v>2.0310000000000001</v>
      </c>
      <c r="U2748" s="208">
        <v>1.266</v>
      </c>
      <c r="V2748" s="208">
        <v>0.90300000000000002</v>
      </c>
      <c r="W2748" s="208">
        <v>0.32400000000000001</v>
      </c>
      <c r="X2748" s="208">
        <v>8.5999999999999993E-2</v>
      </c>
      <c r="Y2748" s="24"/>
      <c r="Z2748" s="208">
        <v>3.3000000000000002E-2</v>
      </c>
      <c r="AA2748" s="24"/>
      <c r="AB2748" s="208">
        <v>1.0369999999999999</v>
      </c>
      <c r="AC2748" s="208">
        <v>1.458</v>
      </c>
      <c r="AD2748" s="208">
        <v>2.2879999999999998</v>
      </c>
      <c r="AE2748" s="208">
        <v>2.1659999999999999</v>
      </c>
      <c r="AF2748" s="208">
        <v>1.952</v>
      </c>
      <c r="AG2748" s="208">
        <v>1.0249999999999999</v>
      </c>
      <c r="AH2748" s="208">
        <v>0.621</v>
      </c>
      <c r="AI2748" s="208">
        <v>0.55000000000000004</v>
      </c>
      <c r="AJ2748" s="24"/>
      <c r="AK2748" s="208">
        <v>0.214</v>
      </c>
      <c r="AL2748" s="24"/>
      <c r="AM2748" s="208">
        <v>0.25</v>
      </c>
      <c r="AN2748" s="208">
        <v>0.65500000000000003</v>
      </c>
      <c r="AO2748" s="208">
        <v>1.5549999999999999</v>
      </c>
      <c r="AP2748" s="208">
        <v>2.2869999999999999</v>
      </c>
      <c r="AQ2748" s="208">
        <v>2.2530000000000001</v>
      </c>
      <c r="AR2748" s="208">
        <v>2.21</v>
      </c>
      <c r="AS2748" s="208">
        <v>1.4850000000000001</v>
      </c>
      <c r="AT2748" s="208">
        <v>0.84799999999999998</v>
      </c>
      <c r="AU2748" s="208">
        <v>0.45500000000000002</v>
      </c>
      <c r="AV2748" s="24"/>
      <c r="AW2748" s="24"/>
      <c r="AX2748" s="24"/>
      <c r="AY2748" s="208">
        <v>0.23499999999999999</v>
      </c>
      <c r="AZ2748" s="208">
        <v>0.58399999999999996</v>
      </c>
      <c r="BA2748" s="208">
        <v>1.333</v>
      </c>
      <c r="BB2748" s="21">
        <f t="shared" si="341"/>
        <v>2.2879999999999998</v>
      </c>
      <c r="BC2748" s="21"/>
      <c r="BD2748" s="22">
        <f t="shared" si="348"/>
        <v>3.075268817204301</v>
      </c>
      <c r="BE2748" s="21"/>
      <c r="BG2748" s="10"/>
      <c r="BH2748" s="21">
        <f t="shared" si="340"/>
        <v>0</v>
      </c>
      <c r="BI2748" s="22">
        <f t="shared" si="340"/>
        <v>2.2880000000000001E-3</v>
      </c>
      <c r="BJ2748" s="21"/>
      <c r="BK2748" s="21">
        <v>0</v>
      </c>
      <c r="BL2748" s="22">
        <v>6.8640000000000003E-3</v>
      </c>
      <c r="BM2748" s="21"/>
      <c r="BN2748" s="21">
        <f t="shared" si="342"/>
        <v>0</v>
      </c>
      <c r="BO2748" s="22">
        <f t="shared" si="342"/>
        <v>2.7456000000000001E-2</v>
      </c>
      <c r="BP2748" s="21">
        <f t="shared" si="342"/>
        <v>0</v>
      </c>
    </row>
    <row r="2749" spans="1:68" ht="11.1" hidden="1" customHeight="1" outlineLevel="1" collapsed="1" x14ac:dyDescent="0.2">
      <c r="A2749" s="10"/>
      <c r="B2749" s="18"/>
      <c r="C2749" s="18"/>
      <c r="D2749" s="18"/>
      <c r="E2749" s="19" t="s">
        <v>2420</v>
      </c>
      <c r="F2749" s="209">
        <v>1.653</v>
      </c>
      <c r="G2749" s="209">
        <v>1.4870000000000001</v>
      </c>
      <c r="H2749" s="209">
        <v>1.008</v>
      </c>
      <c r="I2749" s="240">
        <v>0.876</v>
      </c>
      <c r="J2749" s="240"/>
      <c r="K2749" s="209">
        <v>0.48699999999999999</v>
      </c>
      <c r="L2749" s="20"/>
      <c r="M2749" s="20"/>
      <c r="N2749" s="20"/>
      <c r="O2749" s="209">
        <v>7.9000000000000001E-2</v>
      </c>
      <c r="P2749" s="209">
        <v>0.70899999999999996</v>
      </c>
      <c r="Q2749" s="209">
        <v>0.99299999999999999</v>
      </c>
      <c r="R2749" s="209">
        <v>1.0880000000000001</v>
      </c>
      <c r="S2749" s="209">
        <v>0.80400000000000005</v>
      </c>
      <c r="T2749" s="20"/>
      <c r="U2749" s="20"/>
      <c r="V2749" s="20"/>
      <c r="W2749" s="20"/>
      <c r="X2749" s="20"/>
      <c r="Y2749" s="20"/>
      <c r="Z2749" s="20"/>
      <c r="AA2749" s="20"/>
      <c r="AB2749" s="20"/>
      <c r="AC2749" s="20"/>
      <c r="AD2749" s="20"/>
      <c r="AE2749" s="20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1">
        <f t="shared" si="341"/>
        <v>1.653</v>
      </c>
      <c r="BC2749" s="21">
        <f>BD2749</f>
        <v>2.221774193548387</v>
      </c>
      <c r="BD2749" s="22">
        <f t="shared" si="348"/>
        <v>2.221774193548387</v>
      </c>
      <c r="BE2749" s="21">
        <f>BC2749-BD2749</f>
        <v>0</v>
      </c>
      <c r="BG2749" s="10">
        <v>6</v>
      </c>
      <c r="BH2749" s="21">
        <f t="shared" si="340"/>
        <v>1.653E-3</v>
      </c>
      <c r="BI2749" s="22">
        <f t="shared" si="340"/>
        <v>1.653E-3</v>
      </c>
      <c r="BJ2749" s="21">
        <f>BH2749-BI2749</f>
        <v>0</v>
      </c>
      <c r="BK2749" s="21">
        <v>4.9589999999999999E-3</v>
      </c>
      <c r="BL2749" s="22">
        <v>4.9589999999999999E-3</v>
      </c>
      <c r="BM2749" s="21">
        <v>0</v>
      </c>
      <c r="BN2749" s="21">
        <f t="shared" si="342"/>
        <v>1.9835999999999999E-2</v>
      </c>
      <c r="BO2749" s="22">
        <f t="shared" si="342"/>
        <v>1.9835999999999999E-2</v>
      </c>
      <c r="BP2749" s="21">
        <f t="shared" si="342"/>
        <v>0</v>
      </c>
    </row>
    <row r="2750" spans="1:68" ht="11.1" hidden="1" customHeight="1" outlineLevel="2" x14ac:dyDescent="0.2">
      <c r="A2750" s="10"/>
      <c r="B2750" s="18"/>
      <c r="C2750" s="18"/>
      <c r="D2750" s="18"/>
      <c r="E2750" s="23" t="s">
        <v>2421</v>
      </c>
      <c r="F2750" s="208">
        <v>1.653</v>
      </c>
      <c r="G2750" s="208">
        <v>1.4870000000000001</v>
      </c>
      <c r="H2750" s="208">
        <v>1.008</v>
      </c>
      <c r="I2750" s="239">
        <v>0.876</v>
      </c>
      <c r="J2750" s="239"/>
      <c r="K2750" s="208">
        <v>0.48699999999999999</v>
      </c>
      <c r="L2750" s="24"/>
      <c r="M2750" s="24"/>
      <c r="N2750" s="24"/>
      <c r="O2750" s="208">
        <v>7.9000000000000001E-2</v>
      </c>
      <c r="P2750" s="208">
        <v>0.70899999999999996</v>
      </c>
      <c r="Q2750" s="208">
        <v>0.99299999999999999</v>
      </c>
      <c r="R2750" s="208">
        <v>1.0880000000000001</v>
      </c>
      <c r="S2750" s="208">
        <v>0.80400000000000005</v>
      </c>
      <c r="T2750" s="24"/>
      <c r="U2750" s="24"/>
      <c r="V2750" s="24"/>
      <c r="W2750" s="24"/>
      <c r="X2750" s="24"/>
      <c r="Y2750" s="24"/>
      <c r="Z2750" s="24"/>
      <c r="AA2750" s="24"/>
      <c r="AB2750" s="24"/>
      <c r="AC2750" s="24"/>
      <c r="AD2750" s="24"/>
      <c r="AE2750" s="24"/>
      <c r="AF2750" s="24"/>
      <c r="AG2750" s="24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1">
        <f t="shared" si="341"/>
        <v>1.653</v>
      </c>
      <c r="BC2750" s="21"/>
      <c r="BD2750" s="22">
        <f t="shared" si="348"/>
        <v>2.221774193548387</v>
      </c>
      <c r="BE2750" s="21"/>
      <c r="BG2750" s="10"/>
      <c r="BH2750" s="21">
        <f t="shared" si="340"/>
        <v>0</v>
      </c>
      <c r="BI2750" s="22">
        <f t="shared" si="340"/>
        <v>1.653E-3</v>
      </c>
      <c r="BJ2750" s="21"/>
      <c r="BK2750" s="21">
        <v>0</v>
      </c>
      <c r="BL2750" s="22">
        <v>4.9589999999999999E-3</v>
      </c>
      <c r="BM2750" s="21"/>
      <c r="BN2750" s="21">
        <f t="shared" si="342"/>
        <v>0</v>
      </c>
      <c r="BO2750" s="22">
        <f t="shared" si="342"/>
        <v>1.9835999999999999E-2</v>
      </c>
      <c r="BP2750" s="21">
        <f t="shared" si="342"/>
        <v>0</v>
      </c>
    </row>
    <row r="2751" spans="1:68" ht="11.1" customHeight="1" outlineLevel="1" collapsed="1" x14ac:dyDescent="0.2">
      <c r="A2751" s="10"/>
      <c r="B2751" s="18"/>
      <c r="C2751" s="18"/>
      <c r="D2751" s="18"/>
      <c r="E2751" s="19" t="s">
        <v>2422</v>
      </c>
      <c r="F2751" s="209">
        <v>1.1879999999999999</v>
      </c>
      <c r="G2751" s="209">
        <v>1.1080000000000001</v>
      </c>
      <c r="H2751" s="209">
        <v>0.66800000000000004</v>
      </c>
      <c r="I2751" s="240">
        <v>0.57199999999999995</v>
      </c>
      <c r="J2751" s="240"/>
      <c r="K2751" s="209">
        <v>0.23499999999999999</v>
      </c>
      <c r="L2751" s="20"/>
      <c r="M2751" s="20"/>
      <c r="N2751" s="20"/>
      <c r="O2751" s="209">
        <v>0.161</v>
      </c>
      <c r="P2751" s="209">
        <v>0.44500000000000001</v>
      </c>
      <c r="Q2751" s="209">
        <v>0.89100000000000001</v>
      </c>
      <c r="R2751" s="209">
        <v>1.026</v>
      </c>
      <c r="S2751" s="209">
        <v>1.276</v>
      </c>
      <c r="T2751" s="209">
        <v>1.2210000000000001</v>
      </c>
      <c r="U2751" s="209">
        <v>0.871</v>
      </c>
      <c r="V2751" s="209">
        <v>0.6</v>
      </c>
      <c r="W2751" s="209">
        <v>0.22</v>
      </c>
      <c r="X2751" s="209">
        <v>5.2999999999999999E-2</v>
      </c>
      <c r="Y2751" s="20"/>
      <c r="Z2751" s="20"/>
      <c r="AA2751" s="209">
        <v>0.11799999999999999</v>
      </c>
      <c r="AB2751" s="209">
        <v>5.3079999999999998</v>
      </c>
      <c r="AC2751" s="209">
        <v>1.4750000000000001</v>
      </c>
      <c r="AD2751" s="209">
        <v>1.504</v>
      </c>
      <c r="AE2751" s="209">
        <v>1.4510000000000001</v>
      </c>
      <c r="AF2751" s="209">
        <v>1.2509999999999999</v>
      </c>
      <c r="AG2751" s="209">
        <v>5.1550000000000002</v>
      </c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9">
        <v>1.1879999999999999</v>
      </c>
      <c r="AR2751" s="209">
        <v>1.464</v>
      </c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1">
        <f t="shared" si="341"/>
        <v>5.3079999999999998</v>
      </c>
      <c r="BC2751" s="21">
        <f>BD2751</f>
        <v>7.1344086021505371</v>
      </c>
      <c r="BD2751" s="22">
        <f t="shared" si="348"/>
        <v>7.1344086021505371</v>
      </c>
      <c r="BE2751" s="21">
        <f>BC2751-BD2751</f>
        <v>0</v>
      </c>
      <c r="BF2751" s="2">
        <v>3.32</v>
      </c>
      <c r="BG2751" s="10">
        <v>7</v>
      </c>
      <c r="BH2751" s="21">
        <f t="shared" si="340"/>
        <v>5.3080000000000002E-3</v>
      </c>
      <c r="BI2751" s="22">
        <f t="shared" si="340"/>
        <v>5.3080000000000002E-3</v>
      </c>
      <c r="BJ2751" s="21">
        <f>BH2751-BI2751</f>
        <v>0</v>
      </c>
      <c r="BK2751" s="21">
        <v>1.5924000000000001E-2</v>
      </c>
      <c r="BL2751" s="22">
        <v>1.5924000000000001E-2</v>
      </c>
      <c r="BM2751" s="21">
        <v>0</v>
      </c>
      <c r="BN2751" s="21">
        <f t="shared" si="342"/>
        <v>6.3696000000000003E-2</v>
      </c>
      <c r="BO2751" s="22">
        <f t="shared" si="342"/>
        <v>6.3696000000000003E-2</v>
      </c>
      <c r="BP2751" s="21">
        <f t="shared" si="342"/>
        <v>0</v>
      </c>
    </row>
    <row r="2752" spans="1:68" ht="11.1" hidden="1" customHeight="1" outlineLevel="2" x14ac:dyDescent="0.2">
      <c r="A2752" s="10"/>
      <c r="B2752" s="18"/>
      <c r="C2752" s="18"/>
      <c r="D2752" s="18"/>
      <c r="E2752" s="23" t="s">
        <v>2423</v>
      </c>
      <c r="F2752" s="208">
        <v>1.1879999999999999</v>
      </c>
      <c r="G2752" s="208">
        <v>1.1080000000000001</v>
      </c>
      <c r="H2752" s="208">
        <v>0.66800000000000004</v>
      </c>
      <c r="I2752" s="239">
        <v>0.57199999999999995</v>
      </c>
      <c r="J2752" s="239"/>
      <c r="K2752" s="208">
        <v>0.23499999999999999</v>
      </c>
      <c r="L2752" s="24"/>
      <c r="M2752" s="24"/>
      <c r="N2752" s="24"/>
      <c r="O2752" s="208">
        <v>0.161</v>
      </c>
      <c r="P2752" s="208">
        <v>0.44500000000000001</v>
      </c>
      <c r="Q2752" s="208">
        <v>0.89100000000000001</v>
      </c>
      <c r="R2752" s="208">
        <v>1.026</v>
      </c>
      <c r="S2752" s="208">
        <v>1.276</v>
      </c>
      <c r="T2752" s="208">
        <v>1.2210000000000001</v>
      </c>
      <c r="U2752" s="208">
        <v>0.871</v>
      </c>
      <c r="V2752" s="208">
        <v>0.6</v>
      </c>
      <c r="W2752" s="208">
        <v>0.22</v>
      </c>
      <c r="X2752" s="208">
        <v>5.2999999999999999E-2</v>
      </c>
      <c r="Y2752" s="24"/>
      <c r="Z2752" s="24"/>
      <c r="AA2752" s="208">
        <v>0.11799999999999999</v>
      </c>
      <c r="AB2752" s="208">
        <v>5.3079999999999998</v>
      </c>
      <c r="AC2752" s="208">
        <v>1.4750000000000001</v>
      </c>
      <c r="AD2752" s="208">
        <v>1.504</v>
      </c>
      <c r="AE2752" s="208">
        <v>1.4510000000000001</v>
      </c>
      <c r="AF2752" s="208">
        <v>1.2509999999999999</v>
      </c>
      <c r="AG2752" s="208">
        <v>5.1550000000000002</v>
      </c>
      <c r="AH2752" s="24"/>
      <c r="AI2752" s="24"/>
      <c r="AJ2752" s="24"/>
      <c r="AK2752" s="24"/>
      <c r="AL2752" s="24"/>
      <c r="AM2752" s="24"/>
      <c r="AN2752" s="24"/>
      <c r="AO2752" s="24"/>
      <c r="AP2752" s="24"/>
      <c r="AQ2752" s="208">
        <v>1.1879999999999999</v>
      </c>
      <c r="AR2752" s="208">
        <v>1.464</v>
      </c>
      <c r="AS2752" s="24"/>
      <c r="AT2752" s="24"/>
      <c r="AU2752" s="24"/>
      <c r="AV2752" s="24"/>
      <c r="AW2752" s="24"/>
      <c r="AX2752" s="24"/>
      <c r="AY2752" s="24"/>
      <c r="AZ2752" s="24"/>
      <c r="BA2752" s="24"/>
      <c r="BB2752" s="21">
        <f t="shared" si="341"/>
        <v>5.3079999999999998</v>
      </c>
      <c r="BC2752" s="21"/>
      <c r="BD2752" s="22">
        <f t="shared" si="348"/>
        <v>7.1344086021505371</v>
      </c>
      <c r="BE2752" s="21"/>
      <c r="BG2752" s="10"/>
      <c r="BH2752" s="21">
        <f t="shared" ref="BH2752:BI2815" si="349">(BC2752*24*31/1000000)</f>
        <v>0</v>
      </c>
      <c r="BI2752" s="22">
        <f t="shared" si="349"/>
        <v>5.3080000000000002E-3</v>
      </c>
      <c r="BJ2752" s="21"/>
      <c r="BK2752" s="21">
        <v>0</v>
      </c>
      <c r="BL2752" s="22">
        <v>1.5924000000000001E-2</v>
      </c>
      <c r="BM2752" s="21"/>
      <c r="BN2752" s="21">
        <f t="shared" si="342"/>
        <v>0</v>
      </c>
      <c r="BO2752" s="22">
        <f t="shared" si="342"/>
        <v>6.3696000000000003E-2</v>
      </c>
      <c r="BP2752" s="21">
        <f t="shared" si="342"/>
        <v>0</v>
      </c>
    </row>
    <row r="2753" spans="1:68" ht="11.1" customHeight="1" outlineLevel="1" collapsed="1" x14ac:dyDescent="0.2">
      <c r="A2753" s="10"/>
      <c r="B2753" s="18"/>
      <c r="C2753" s="18"/>
      <c r="D2753" s="18"/>
      <c r="E2753" s="19" t="s">
        <v>2424</v>
      </c>
      <c r="F2753" s="209">
        <v>2.347</v>
      </c>
      <c r="G2753" s="209">
        <v>2.0510000000000002</v>
      </c>
      <c r="H2753" s="209">
        <v>1.597</v>
      </c>
      <c r="I2753" s="240">
        <v>1.391</v>
      </c>
      <c r="J2753" s="240"/>
      <c r="K2753" s="209">
        <v>0.68600000000000005</v>
      </c>
      <c r="L2753" s="20"/>
      <c r="M2753" s="20"/>
      <c r="N2753" s="20"/>
      <c r="O2753" s="20"/>
      <c r="P2753" s="20"/>
      <c r="Q2753" s="20"/>
      <c r="R2753" s="20"/>
      <c r="S2753" s="20"/>
      <c r="T2753" s="20"/>
      <c r="U2753" s="20"/>
      <c r="V2753" s="20"/>
      <c r="W2753" s="209">
        <v>0.26600000000000001</v>
      </c>
      <c r="X2753" s="20"/>
      <c r="Y2753" s="20"/>
      <c r="Z2753" s="20"/>
      <c r="AA2753" s="20"/>
      <c r="AB2753" s="20"/>
      <c r="AC2753" s="20"/>
      <c r="AD2753" s="20"/>
      <c r="AE2753" s="20"/>
      <c r="AF2753" s="20"/>
      <c r="AG2753" s="20"/>
      <c r="AH2753" s="20"/>
      <c r="AI2753" s="209">
        <v>0.193</v>
      </c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9">
        <v>1.0999999999999999E-2</v>
      </c>
      <c r="AV2753" s="209">
        <v>0.121</v>
      </c>
      <c r="AW2753" s="20"/>
      <c r="AX2753" s="20"/>
      <c r="AY2753" s="20"/>
      <c r="AZ2753" s="20"/>
      <c r="BA2753" s="20"/>
      <c r="BB2753" s="21">
        <f>BB2754+BB2755</f>
        <v>2.468</v>
      </c>
      <c r="BC2753" s="21">
        <f>BD2753</f>
        <v>3.317204301075269</v>
      </c>
      <c r="BD2753" s="22">
        <f t="shared" si="348"/>
        <v>3.317204301075269</v>
      </c>
      <c r="BE2753" s="21">
        <f>BC2753-BD2753</f>
        <v>0</v>
      </c>
      <c r="BG2753" s="10">
        <v>7</v>
      </c>
      <c r="BH2753" s="21">
        <f t="shared" si="349"/>
        <v>2.4680000000000006E-3</v>
      </c>
      <c r="BI2753" s="22">
        <f t="shared" si="349"/>
        <v>2.4680000000000006E-3</v>
      </c>
      <c r="BJ2753" s="21">
        <f>BH2753-BI2753</f>
        <v>0</v>
      </c>
      <c r="BK2753" s="21">
        <v>7.4040000000000017E-3</v>
      </c>
      <c r="BL2753" s="22">
        <v>7.4040000000000017E-3</v>
      </c>
      <c r="BM2753" s="21">
        <v>0</v>
      </c>
      <c r="BN2753" s="21">
        <f t="shared" si="342"/>
        <v>2.9616000000000007E-2</v>
      </c>
      <c r="BO2753" s="22">
        <f t="shared" si="342"/>
        <v>2.9616000000000007E-2</v>
      </c>
      <c r="BP2753" s="21">
        <f t="shared" si="342"/>
        <v>0</v>
      </c>
    </row>
    <row r="2754" spans="1:68" ht="11.1" hidden="1" customHeight="1" outlineLevel="2" x14ac:dyDescent="0.2">
      <c r="A2754" s="10"/>
      <c r="B2754" s="18"/>
      <c r="C2754" s="18"/>
      <c r="D2754" s="18"/>
      <c r="E2754" s="23" t="s">
        <v>2425</v>
      </c>
      <c r="F2754" s="208">
        <v>2.347</v>
      </c>
      <c r="G2754" s="208">
        <v>2.0510000000000002</v>
      </c>
      <c r="H2754" s="208">
        <v>1.597</v>
      </c>
      <c r="I2754" s="239">
        <v>1.391</v>
      </c>
      <c r="J2754" s="239"/>
      <c r="K2754" s="208">
        <v>0.68600000000000005</v>
      </c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  <c r="V2754" s="24"/>
      <c r="W2754" s="208">
        <v>0.26600000000000001</v>
      </c>
      <c r="X2754" s="24"/>
      <c r="Y2754" s="24"/>
      <c r="Z2754" s="24"/>
      <c r="AA2754" s="24"/>
      <c r="AB2754" s="24"/>
      <c r="AC2754" s="24"/>
      <c r="AD2754" s="24"/>
      <c r="AE2754" s="24"/>
      <c r="AF2754" s="24"/>
      <c r="AG2754" s="24"/>
      <c r="AH2754" s="24"/>
      <c r="AI2754" s="208">
        <v>0.193</v>
      </c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1">
        <f t="shared" si="341"/>
        <v>2.347</v>
      </c>
      <c r="BC2754" s="21"/>
      <c r="BD2754" s="22">
        <f t="shared" si="348"/>
        <v>3.154569892473118</v>
      </c>
      <c r="BE2754" s="21"/>
      <c r="BG2754" s="10"/>
      <c r="BH2754" s="21">
        <f t="shared" si="349"/>
        <v>0</v>
      </c>
      <c r="BI2754" s="22">
        <f t="shared" si="349"/>
        <v>2.3470000000000001E-3</v>
      </c>
      <c r="BJ2754" s="21"/>
      <c r="BK2754" s="21">
        <v>0</v>
      </c>
      <c r="BL2754" s="22">
        <v>7.0410000000000004E-3</v>
      </c>
      <c r="BM2754" s="21"/>
      <c r="BN2754" s="21">
        <f t="shared" si="342"/>
        <v>0</v>
      </c>
      <c r="BO2754" s="22">
        <f t="shared" si="342"/>
        <v>2.8164000000000002E-2</v>
      </c>
      <c r="BP2754" s="21">
        <f t="shared" si="342"/>
        <v>0</v>
      </c>
    </row>
    <row r="2755" spans="1:68" ht="11.1" hidden="1" customHeight="1" outlineLevel="2" x14ac:dyDescent="0.2">
      <c r="A2755" s="10"/>
      <c r="B2755" s="18"/>
      <c r="C2755" s="18"/>
      <c r="D2755" s="18"/>
      <c r="E2755" s="23" t="s">
        <v>2426</v>
      </c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24"/>
      <c r="W2755" s="24"/>
      <c r="X2755" s="24"/>
      <c r="Y2755" s="24"/>
      <c r="Z2755" s="24"/>
      <c r="AA2755" s="24"/>
      <c r="AB2755" s="24"/>
      <c r="AC2755" s="24"/>
      <c r="AD2755" s="24"/>
      <c r="AE2755" s="24"/>
      <c r="AF2755" s="24"/>
      <c r="AG2755" s="24"/>
      <c r="AH2755" s="24"/>
      <c r="AI2755" s="24"/>
      <c r="AJ2755" s="24"/>
      <c r="AK2755" s="24"/>
      <c r="AL2755" s="24"/>
      <c r="AM2755" s="24"/>
      <c r="AN2755" s="24"/>
      <c r="AO2755" s="24"/>
      <c r="AP2755" s="24"/>
      <c r="AQ2755" s="24"/>
      <c r="AR2755" s="24"/>
      <c r="AS2755" s="24"/>
      <c r="AT2755" s="24"/>
      <c r="AU2755" s="208">
        <v>1.0999999999999999E-2</v>
      </c>
      <c r="AV2755" s="208">
        <v>0.121</v>
      </c>
      <c r="AW2755" s="24"/>
      <c r="AX2755" s="24"/>
      <c r="AY2755" s="24"/>
      <c r="AZ2755" s="24"/>
      <c r="BA2755" s="24"/>
      <c r="BB2755" s="21">
        <f t="shared" si="341"/>
        <v>0.121</v>
      </c>
      <c r="BC2755" s="21"/>
      <c r="BD2755" s="22">
        <f t="shared" si="348"/>
        <v>0.16263440860215053</v>
      </c>
      <c r="BE2755" s="21"/>
      <c r="BG2755" s="10"/>
      <c r="BH2755" s="21">
        <f t="shared" si="349"/>
        <v>0</v>
      </c>
      <c r="BI2755" s="22">
        <f t="shared" si="349"/>
        <v>1.21E-4</v>
      </c>
      <c r="BJ2755" s="21"/>
      <c r="BK2755" s="21">
        <v>0</v>
      </c>
      <c r="BL2755" s="22">
        <v>3.6299999999999999E-4</v>
      </c>
      <c r="BM2755" s="21"/>
      <c r="BN2755" s="21">
        <f t="shared" si="342"/>
        <v>0</v>
      </c>
      <c r="BO2755" s="22">
        <f t="shared" si="342"/>
        <v>1.4519999999999999E-3</v>
      </c>
      <c r="BP2755" s="21">
        <f t="shared" si="342"/>
        <v>0</v>
      </c>
    </row>
    <row r="2756" spans="1:68" ht="21.95" hidden="1" customHeight="1" outlineLevel="1" collapsed="1" x14ac:dyDescent="0.2">
      <c r="A2756" s="10"/>
      <c r="B2756" s="18"/>
      <c r="C2756" s="18"/>
      <c r="D2756" s="18"/>
      <c r="E2756" s="19" t="s">
        <v>564</v>
      </c>
      <c r="F2756" s="209">
        <v>3.7999999999999999E-2</v>
      </c>
      <c r="G2756" s="209">
        <v>6.8000000000000005E-2</v>
      </c>
      <c r="H2756" s="209">
        <v>4.3999999999999997E-2</v>
      </c>
      <c r="I2756" s="240">
        <v>6.8000000000000005E-2</v>
      </c>
      <c r="J2756" s="240"/>
      <c r="K2756" s="209">
        <v>4.4999999999999998E-2</v>
      </c>
      <c r="L2756" s="209">
        <v>6.3E-2</v>
      </c>
      <c r="M2756" s="20"/>
      <c r="N2756" s="20"/>
      <c r="O2756" s="209">
        <v>0.14499999999999999</v>
      </c>
      <c r="P2756" s="209">
        <v>7.0000000000000007E-2</v>
      </c>
      <c r="Q2756" s="209">
        <v>7.4999999999999997E-2</v>
      </c>
      <c r="R2756" s="209">
        <v>0.06</v>
      </c>
      <c r="S2756" s="209">
        <v>4.9000000000000002E-2</v>
      </c>
      <c r="T2756" s="209">
        <v>6.5000000000000002E-2</v>
      </c>
      <c r="U2756" s="209">
        <v>5.8000000000000003E-2</v>
      </c>
      <c r="V2756" s="209">
        <v>7.4999999999999997E-2</v>
      </c>
      <c r="W2756" s="209">
        <v>6.4000000000000001E-2</v>
      </c>
      <c r="X2756" s="209">
        <v>6.5000000000000002E-2</v>
      </c>
      <c r="Y2756" s="20"/>
      <c r="Z2756" s="209">
        <v>0.109</v>
      </c>
      <c r="AA2756" s="209">
        <v>4.1000000000000002E-2</v>
      </c>
      <c r="AB2756" s="20"/>
      <c r="AC2756" s="209">
        <v>0.16800000000000001</v>
      </c>
      <c r="AD2756" s="209">
        <v>7.8E-2</v>
      </c>
      <c r="AE2756" s="209">
        <v>3.7999999999999999E-2</v>
      </c>
      <c r="AF2756" s="209">
        <v>9.0999999999999998E-2</v>
      </c>
      <c r="AG2756" s="209">
        <v>7.9000000000000001E-2</v>
      </c>
      <c r="AH2756" s="209">
        <v>0.10299999999999999</v>
      </c>
      <c r="AI2756" s="209">
        <v>5.6000000000000001E-2</v>
      </c>
      <c r="AJ2756" s="20"/>
      <c r="AK2756" s="209">
        <v>0.186</v>
      </c>
      <c r="AL2756" s="20"/>
      <c r="AM2756" s="209">
        <v>0.06</v>
      </c>
      <c r="AN2756" s="209">
        <v>0.129</v>
      </c>
      <c r="AO2756" s="209">
        <v>8.5000000000000006E-2</v>
      </c>
      <c r="AP2756" s="209">
        <v>8.5999999999999993E-2</v>
      </c>
      <c r="AQ2756" s="209">
        <v>4.2999999999999997E-2</v>
      </c>
      <c r="AR2756" s="209">
        <v>0.08</v>
      </c>
      <c r="AS2756" s="209">
        <v>7.4999999999999997E-2</v>
      </c>
      <c r="AT2756" s="209">
        <v>9.2999999999999999E-2</v>
      </c>
      <c r="AU2756" s="209">
        <v>8.7999999999999995E-2</v>
      </c>
      <c r="AV2756" s="209">
        <v>7.9000000000000001E-2</v>
      </c>
      <c r="AW2756" s="209">
        <v>7.0000000000000007E-2</v>
      </c>
      <c r="AX2756" s="20"/>
      <c r="AY2756" s="20"/>
      <c r="AZ2756" s="209">
        <v>8.4000000000000005E-2</v>
      </c>
      <c r="BA2756" s="209">
        <v>9.5000000000000001E-2</v>
      </c>
      <c r="BB2756" s="21">
        <f t="shared" si="341"/>
        <v>0.186</v>
      </c>
      <c r="BC2756" s="21">
        <f>BF2756</f>
        <v>2.4</v>
      </c>
      <c r="BD2756" s="22">
        <f t="shared" si="348"/>
        <v>0.25</v>
      </c>
      <c r="BE2756" s="21">
        <f>BC2756-BD2756</f>
        <v>2.15</v>
      </c>
      <c r="BF2756" s="2">
        <v>2.4</v>
      </c>
      <c r="BG2756" s="10">
        <v>6</v>
      </c>
      <c r="BH2756" s="21">
        <f t="shared" si="349"/>
        <v>1.7855999999999998E-3</v>
      </c>
      <c r="BI2756" s="22">
        <f t="shared" si="349"/>
        <v>1.8599999999999999E-4</v>
      </c>
      <c r="BJ2756" s="21">
        <f>BH2756-BI2756</f>
        <v>1.5995999999999999E-3</v>
      </c>
      <c r="BK2756" s="21">
        <v>5.3567999999999992E-3</v>
      </c>
      <c r="BL2756" s="22">
        <v>5.5800000000000001E-4</v>
      </c>
      <c r="BM2756" s="21">
        <v>4.7987999999999989E-3</v>
      </c>
      <c r="BN2756" s="21">
        <f t="shared" si="342"/>
        <v>2.1427199999999997E-2</v>
      </c>
      <c r="BO2756" s="22">
        <f t="shared" si="342"/>
        <v>2.232E-3</v>
      </c>
      <c r="BP2756" s="21">
        <f t="shared" si="342"/>
        <v>1.9195199999999996E-2</v>
      </c>
    </row>
    <row r="2757" spans="1:68" ht="11.1" hidden="1" customHeight="1" outlineLevel="2" x14ac:dyDescent="0.2">
      <c r="A2757" s="10"/>
      <c r="B2757" s="18"/>
      <c r="C2757" s="18"/>
      <c r="D2757" s="18"/>
      <c r="E2757" s="23" t="s">
        <v>2427</v>
      </c>
      <c r="F2757" s="208">
        <v>3.7999999999999999E-2</v>
      </c>
      <c r="G2757" s="208">
        <v>6.8000000000000005E-2</v>
      </c>
      <c r="H2757" s="208">
        <v>4.3999999999999997E-2</v>
      </c>
      <c r="I2757" s="239">
        <v>6.8000000000000005E-2</v>
      </c>
      <c r="J2757" s="239"/>
      <c r="K2757" s="208">
        <v>4.4999999999999998E-2</v>
      </c>
      <c r="L2757" s="208">
        <v>6.3E-2</v>
      </c>
      <c r="M2757" s="24"/>
      <c r="N2757" s="24"/>
      <c r="O2757" s="208">
        <v>0.14499999999999999</v>
      </c>
      <c r="P2757" s="208">
        <v>7.0000000000000007E-2</v>
      </c>
      <c r="Q2757" s="208">
        <v>7.4999999999999997E-2</v>
      </c>
      <c r="R2757" s="208">
        <v>0.06</v>
      </c>
      <c r="S2757" s="208">
        <v>4.9000000000000002E-2</v>
      </c>
      <c r="T2757" s="208">
        <v>6.5000000000000002E-2</v>
      </c>
      <c r="U2757" s="208">
        <v>5.8000000000000003E-2</v>
      </c>
      <c r="V2757" s="208">
        <v>7.4999999999999997E-2</v>
      </c>
      <c r="W2757" s="208">
        <v>6.4000000000000001E-2</v>
      </c>
      <c r="X2757" s="208">
        <v>6.5000000000000002E-2</v>
      </c>
      <c r="Y2757" s="24"/>
      <c r="Z2757" s="208">
        <v>0.109</v>
      </c>
      <c r="AA2757" s="208">
        <v>4.1000000000000002E-2</v>
      </c>
      <c r="AB2757" s="24"/>
      <c r="AC2757" s="208">
        <v>0.16800000000000001</v>
      </c>
      <c r="AD2757" s="208">
        <v>7.8E-2</v>
      </c>
      <c r="AE2757" s="208">
        <v>3.7999999999999999E-2</v>
      </c>
      <c r="AF2757" s="208">
        <v>9.0999999999999998E-2</v>
      </c>
      <c r="AG2757" s="208">
        <v>7.9000000000000001E-2</v>
      </c>
      <c r="AH2757" s="208">
        <v>0.10299999999999999</v>
      </c>
      <c r="AI2757" s="208">
        <v>5.6000000000000001E-2</v>
      </c>
      <c r="AJ2757" s="24"/>
      <c r="AK2757" s="208">
        <v>0.186</v>
      </c>
      <c r="AL2757" s="24"/>
      <c r="AM2757" s="208">
        <v>0.06</v>
      </c>
      <c r="AN2757" s="208">
        <v>0.129</v>
      </c>
      <c r="AO2757" s="208">
        <v>8.5000000000000006E-2</v>
      </c>
      <c r="AP2757" s="208">
        <v>8.5999999999999993E-2</v>
      </c>
      <c r="AQ2757" s="208">
        <v>4.2999999999999997E-2</v>
      </c>
      <c r="AR2757" s="208">
        <v>0.08</v>
      </c>
      <c r="AS2757" s="208">
        <v>7.4999999999999997E-2</v>
      </c>
      <c r="AT2757" s="208">
        <v>9.2999999999999999E-2</v>
      </c>
      <c r="AU2757" s="208">
        <v>8.7999999999999995E-2</v>
      </c>
      <c r="AV2757" s="208">
        <v>7.9000000000000001E-2</v>
      </c>
      <c r="AW2757" s="208">
        <v>7.0000000000000007E-2</v>
      </c>
      <c r="AX2757" s="24"/>
      <c r="AY2757" s="24"/>
      <c r="AZ2757" s="208">
        <v>8.4000000000000005E-2</v>
      </c>
      <c r="BA2757" s="208">
        <v>9.5000000000000001E-2</v>
      </c>
      <c r="BB2757" s="21">
        <f t="shared" si="341"/>
        <v>0.186</v>
      </c>
      <c r="BC2757" s="21"/>
      <c r="BD2757" s="22">
        <f t="shared" si="348"/>
        <v>0.25</v>
      </c>
      <c r="BE2757" s="21"/>
      <c r="BG2757" s="10"/>
      <c r="BH2757" s="21">
        <f t="shared" si="349"/>
        <v>0</v>
      </c>
      <c r="BI2757" s="22">
        <f t="shared" si="349"/>
        <v>1.8599999999999999E-4</v>
      </c>
      <c r="BJ2757" s="21"/>
      <c r="BK2757" s="21">
        <v>0</v>
      </c>
      <c r="BL2757" s="22">
        <v>5.5800000000000001E-4</v>
      </c>
      <c r="BM2757" s="21"/>
      <c r="BN2757" s="21">
        <f t="shared" si="342"/>
        <v>0</v>
      </c>
      <c r="BO2757" s="22">
        <f t="shared" si="342"/>
        <v>2.232E-3</v>
      </c>
      <c r="BP2757" s="21">
        <f t="shared" si="342"/>
        <v>0</v>
      </c>
    </row>
    <row r="2758" spans="1:68" ht="21.95" hidden="1" customHeight="1" outlineLevel="1" collapsed="1" x14ac:dyDescent="0.2">
      <c r="A2758" s="10"/>
      <c r="B2758" s="18"/>
      <c r="C2758" s="18"/>
      <c r="D2758" s="18"/>
      <c r="E2758" s="19" t="s">
        <v>2428</v>
      </c>
      <c r="F2758" s="209">
        <v>3.2440000000000002</v>
      </c>
      <c r="G2758" s="209">
        <v>3.0219999999999998</v>
      </c>
      <c r="H2758" s="209">
        <v>1.8879999999999999</v>
      </c>
      <c r="I2758" s="240">
        <v>1.46</v>
      </c>
      <c r="J2758" s="240"/>
      <c r="K2758" s="209">
        <v>0.76100000000000001</v>
      </c>
      <c r="L2758" s="20"/>
      <c r="M2758" s="20"/>
      <c r="N2758" s="20"/>
      <c r="O2758" s="209">
        <v>0.23</v>
      </c>
      <c r="P2758" s="209">
        <v>1.2210000000000001</v>
      </c>
      <c r="Q2758" s="209">
        <v>2.4249999999999998</v>
      </c>
      <c r="R2758" s="209">
        <v>2.8879999999999999</v>
      </c>
      <c r="S2758" s="209">
        <v>3.871</v>
      </c>
      <c r="T2758" s="209">
        <v>3.4609999999999999</v>
      </c>
      <c r="U2758" s="209">
        <v>2.3239999999999998</v>
      </c>
      <c r="V2758" s="209">
        <v>1.476</v>
      </c>
      <c r="W2758" s="209">
        <v>0.81799999999999995</v>
      </c>
      <c r="X2758" s="20"/>
      <c r="Y2758" s="20"/>
      <c r="Z2758" s="20"/>
      <c r="AA2758" s="20"/>
      <c r="AB2758" s="209">
        <v>1.546</v>
      </c>
      <c r="AC2758" s="209">
        <v>2.29</v>
      </c>
      <c r="AD2758" s="209">
        <v>3.964</v>
      </c>
      <c r="AE2758" s="209">
        <v>3.8559999999999999</v>
      </c>
      <c r="AF2758" s="209">
        <v>3.7149999999999999</v>
      </c>
      <c r="AG2758" s="209">
        <v>1.9390000000000001</v>
      </c>
      <c r="AH2758" s="209">
        <v>1.429</v>
      </c>
      <c r="AI2758" s="209">
        <v>1.208</v>
      </c>
      <c r="AJ2758" s="209">
        <v>0.159</v>
      </c>
      <c r="AK2758" s="20"/>
      <c r="AL2758" s="20"/>
      <c r="AM2758" s="20"/>
      <c r="AN2758" s="20"/>
      <c r="AO2758" s="209">
        <v>3.8</v>
      </c>
      <c r="AP2758" s="20"/>
      <c r="AQ2758" s="20"/>
      <c r="AR2758" s="20"/>
      <c r="AS2758" s="209">
        <v>14.6</v>
      </c>
      <c r="AT2758" s="209">
        <v>1.5</v>
      </c>
      <c r="AU2758" s="20"/>
      <c r="AV2758" s="20"/>
      <c r="AW2758" s="20"/>
      <c r="AX2758" s="20"/>
      <c r="AY2758" s="20"/>
      <c r="AZ2758" s="20"/>
      <c r="BA2758" s="209">
        <v>2.5739999999999998</v>
      </c>
      <c r="BB2758" s="21">
        <f t="shared" si="341"/>
        <v>14.6</v>
      </c>
      <c r="BC2758" s="21">
        <f>BD2758</f>
        <v>19.623655913978492</v>
      </c>
      <c r="BD2758" s="22">
        <f t="shared" si="348"/>
        <v>19.623655913978492</v>
      </c>
      <c r="BE2758" s="21">
        <f>BC2758-BD2758</f>
        <v>0</v>
      </c>
      <c r="BF2758" s="2">
        <v>4.4000000000000004</v>
      </c>
      <c r="BG2758" s="10">
        <v>6</v>
      </c>
      <c r="BH2758" s="21">
        <f t="shared" si="349"/>
        <v>1.4599999999999998E-2</v>
      </c>
      <c r="BI2758" s="22">
        <f t="shared" si="349"/>
        <v>1.4599999999999998E-2</v>
      </c>
      <c r="BJ2758" s="21">
        <f>BH2758-BI2758</f>
        <v>0</v>
      </c>
      <c r="BK2758" s="21">
        <v>4.3799999999999992E-2</v>
      </c>
      <c r="BL2758" s="22">
        <v>4.3799999999999992E-2</v>
      </c>
      <c r="BM2758" s="21">
        <v>0</v>
      </c>
      <c r="BN2758" s="21">
        <f t="shared" si="342"/>
        <v>0.17519999999999997</v>
      </c>
      <c r="BO2758" s="22">
        <f t="shared" si="342"/>
        <v>0.17519999999999997</v>
      </c>
      <c r="BP2758" s="21">
        <f t="shared" si="342"/>
        <v>0</v>
      </c>
    </row>
    <row r="2759" spans="1:68" ht="11.1" hidden="1" customHeight="1" outlineLevel="2" x14ac:dyDescent="0.2">
      <c r="A2759" s="10"/>
      <c r="B2759" s="18"/>
      <c r="C2759" s="18"/>
      <c r="D2759" s="18"/>
      <c r="E2759" s="23" t="s">
        <v>2429</v>
      </c>
      <c r="F2759" s="208">
        <v>3.2440000000000002</v>
      </c>
      <c r="G2759" s="208">
        <v>3.0219999999999998</v>
      </c>
      <c r="H2759" s="208">
        <v>1.8879999999999999</v>
      </c>
      <c r="I2759" s="239">
        <v>1.46</v>
      </c>
      <c r="J2759" s="239"/>
      <c r="K2759" s="208">
        <v>0.76100000000000001</v>
      </c>
      <c r="L2759" s="24"/>
      <c r="M2759" s="24"/>
      <c r="N2759" s="24"/>
      <c r="O2759" s="208">
        <v>0.23</v>
      </c>
      <c r="P2759" s="208">
        <v>1.2210000000000001</v>
      </c>
      <c r="Q2759" s="208">
        <v>2.4249999999999998</v>
      </c>
      <c r="R2759" s="208">
        <v>2.8879999999999999</v>
      </c>
      <c r="S2759" s="208">
        <v>3.871</v>
      </c>
      <c r="T2759" s="208">
        <v>3.4609999999999999</v>
      </c>
      <c r="U2759" s="208">
        <v>2.3239999999999998</v>
      </c>
      <c r="V2759" s="208">
        <v>1.476</v>
      </c>
      <c r="W2759" s="208">
        <v>0.81799999999999995</v>
      </c>
      <c r="X2759" s="24"/>
      <c r="Y2759" s="24"/>
      <c r="Z2759" s="24"/>
      <c r="AA2759" s="24"/>
      <c r="AB2759" s="208">
        <v>1.546</v>
      </c>
      <c r="AC2759" s="208">
        <v>2.29</v>
      </c>
      <c r="AD2759" s="208">
        <v>3.964</v>
      </c>
      <c r="AE2759" s="208">
        <v>3.8559999999999999</v>
      </c>
      <c r="AF2759" s="208">
        <v>3.7149999999999999</v>
      </c>
      <c r="AG2759" s="208">
        <v>1.9390000000000001</v>
      </c>
      <c r="AH2759" s="208">
        <v>1.429</v>
      </c>
      <c r="AI2759" s="208">
        <v>1.208</v>
      </c>
      <c r="AJ2759" s="208">
        <v>0.159</v>
      </c>
      <c r="AK2759" s="24"/>
      <c r="AL2759" s="24"/>
      <c r="AM2759" s="24"/>
      <c r="AN2759" s="24"/>
      <c r="AO2759" s="208">
        <v>3.8</v>
      </c>
      <c r="AP2759" s="24"/>
      <c r="AQ2759" s="24"/>
      <c r="AR2759" s="24"/>
      <c r="AS2759" s="208">
        <v>14.6</v>
      </c>
      <c r="AT2759" s="208">
        <v>1.5</v>
      </c>
      <c r="AU2759" s="24"/>
      <c r="AV2759" s="24"/>
      <c r="AW2759" s="24"/>
      <c r="AX2759" s="24"/>
      <c r="AY2759" s="24"/>
      <c r="AZ2759" s="24"/>
      <c r="BA2759" s="208">
        <v>2.5739999999999998</v>
      </c>
      <c r="BB2759" s="21">
        <f t="shared" si="341"/>
        <v>14.6</v>
      </c>
      <c r="BC2759" s="21"/>
      <c r="BD2759" s="22">
        <f t="shared" si="348"/>
        <v>19.623655913978492</v>
      </c>
      <c r="BE2759" s="21"/>
      <c r="BG2759" s="10"/>
      <c r="BH2759" s="21">
        <f t="shared" si="349"/>
        <v>0</v>
      </c>
      <c r="BI2759" s="22">
        <f t="shared" si="349"/>
        <v>1.4599999999999998E-2</v>
      </c>
      <c r="BJ2759" s="21"/>
      <c r="BK2759" s="21">
        <v>0</v>
      </c>
      <c r="BL2759" s="22">
        <v>4.3799999999999992E-2</v>
      </c>
      <c r="BM2759" s="21"/>
      <c r="BN2759" s="21">
        <f t="shared" si="342"/>
        <v>0</v>
      </c>
      <c r="BO2759" s="22">
        <f t="shared" si="342"/>
        <v>0.17519999999999997</v>
      </c>
      <c r="BP2759" s="21">
        <f t="shared" si="342"/>
        <v>0</v>
      </c>
    </row>
    <row r="2760" spans="1:68" ht="11.1" hidden="1" customHeight="1" outlineLevel="1" collapsed="1" x14ac:dyDescent="0.2">
      <c r="A2760" s="10"/>
      <c r="B2760" s="18"/>
      <c r="C2760" s="18"/>
      <c r="D2760" s="25"/>
      <c r="E2760" s="19" t="s">
        <v>586</v>
      </c>
      <c r="F2760" s="209">
        <v>208.40799999999999</v>
      </c>
      <c r="G2760" s="209">
        <v>167.006</v>
      </c>
      <c r="H2760" s="209">
        <v>142.864</v>
      </c>
      <c r="I2760" s="240">
        <v>104.295</v>
      </c>
      <c r="J2760" s="240"/>
      <c r="K2760" s="209">
        <v>78.122</v>
      </c>
      <c r="L2760" s="209">
        <v>56.183999999999997</v>
      </c>
      <c r="M2760" s="209">
        <v>16.890999999999998</v>
      </c>
      <c r="N2760" s="209">
        <v>31.626999999999999</v>
      </c>
      <c r="O2760" s="209">
        <v>42.14</v>
      </c>
      <c r="P2760" s="209">
        <v>91.116</v>
      </c>
      <c r="Q2760" s="209">
        <v>104.56100000000001</v>
      </c>
      <c r="R2760" s="209">
        <v>182.45500000000001</v>
      </c>
      <c r="S2760" s="209">
        <v>182.346</v>
      </c>
      <c r="T2760" s="209">
        <v>179.12299999999999</v>
      </c>
      <c r="U2760" s="209">
        <v>164.72</v>
      </c>
      <c r="V2760" s="209">
        <v>131.55099999999999</v>
      </c>
      <c r="W2760" s="209">
        <v>68.510000000000005</v>
      </c>
      <c r="X2760" s="209">
        <v>31.065000000000001</v>
      </c>
      <c r="Y2760" s="209">
        <v>16.620999999999999</v>
      </c>
      <c r="Z2760" s="209">
        <v>31.992999999999999</v>
      </c>
      <c r="AA2760" s="209">
        <v>53.533000000000001</v>
      </c>
      <c r="AB2760" s="209">
        <v>74.831999999999994</v>
      </c>
      <c r="AC2760" s="209">
        <v>136.19900000000001</v>
      </c>
      <c r="AD2760" s="209">
        <v>213.30099999999999</v>
      </c>
      <c r="AE2760" s="209">
        <v>190.33500000000001</v>
      </c>
      <c r="AF2760" s="209">
        <v>159.14400000000001</v>
      </c>
      <c r="AG2760" s="209">
        <v>163.97800000000001</v>
      </c>
      <c r="AH2760" s="209">
        <v>106.413</v>
      </c>
      <c r="AI2760" s="209">
        <v>72.47</v>
      </c>
      <c r="AJ2760" s="209">
        <v>44.655999999999999</v>
      </c>
      <c r="AK2760" s="209">
        <v>14.061</v>
      </c>
      <c r="AL2760" s="209">
        <v>28.827000000000002</v>
      </c>
      <c r="AM2760" s="209">
        <v>62.805999999999997</v>
      </c>
      <c r="AN2760" s="209">
        <v>71.986000000000004</v>
      </c>
      <c r="AO2760" s="209">
        <v>130.81</v>
      </c>
      <c r="AP2760" s="209">
        <v>192.166</v>
      </c>
      <c r="AQ2760" s="209">
        <v>195.16900000000001</v>
      </c>
      <c r="AR2760" s="209">
        <v>170.99799999999999</v>
      </c>
      <c r="AS2760" s="209">
        <v>165.03</v>
      </c>
      <c r="AT2760" s="209">
        <v>105.857</v>
      </c>
      <c r="AU2760" s="209">
        <v>70.623999999999995</v>
      </c>
      <c r="AV2760" s="209">
        <v>55.064999999999998</v>
      </c>
      <c r="AW2760" s="209">
        <v>12.013999999999999</v>
      </c>
      <c r="AX2760" s="209">
        <v>33.366999999999997</v>
      </c>
      <c r="AY2760" s="209">
        <v>51.042999999999999</v>
      </c>
      <c r="AZ2760" s="209">
        <v>73.706000000000003</v>
      </c>
      <c r="BA2760" s="209">
        <v>114.59099999999999</v>
      </c>
      <c r="BB2760" s="27">
        <v>205.38300000000001</v>
      </c>
      <c r="BC2760" s="21">
        <f>BF2760</f>
        <v>1295</v>
      </c>
      <c r="BD2760" s="22">
        <f t="shared" si="348"/>
        <v>276.05241935483872</v>
      </c>
      <c r="BE2760" s="21">
        <f>BC2760-BD2760</f>
        <v>1018.9475806451612</v>
      </c>
      <c r="BF2760" s="2">
        <v>1295</v>
      </c>
      <c r="BG2760" s="10"/>
      <c r="BH2760" s="21">
        <f t="shared" si="349"/>
        <v>0.96348</v>
      </c>
      <c r="BI2760" s="22">
        <f t="shared" si="349"/>
        <v>0.20538300000000001</v>
      </c>
      <c r="BJ2760" s="21">
        <f>BH2760-BI2760</f>
        <v>0.75809700000000002</v>
      </c>
      <c r="BK2760" s="21">
        <v>2.8904399999999999</v>
      </c>
      <c r="BL2760" s="22">
        <v>0.639903</v>
      </c>
      <c r="BM2760" s="21">
        <v>2.250537</v>
      </c>
      <c r="BN2760" s="21">
        <f t="shared" si="342"/>
        <v>11.56176</v>
      </c>
      <c r="BO2760" s="22">
        <f t="shared" si="342"/>
        <v>2.559612</v>
      </c>
      <c r="BP2760" s="21">
        <f t="shared" si="342"/>
        <v>9.002148</v>
      </c>
    </row>
    <row r="2761" spans="1:68" ht="11.1" hidden="1" customHeight="1" outlineLevel="2" x14ac:dyDescent="0.2">
      <c r="A2761" s="10"/>
      <c r="B2761" s="18"/>
      <c r="C2761" s="18"/>
      <c r="D2761" s="25"/>
      <c r="E2761" s="23"/>
      <c r="F2761" s="208">
        <v>208.40799999999999</v>
      </c>
      <c r="G2761" s="208">
        <v>167.006</v>
      </c>
      <c r="H2761" s="208">
        <v>142.864</v>
      </c>
      <c r="I2761" s="239">
        <v>104.295</v>
      </c>
      <c r="J2761" s="239"/>
      <c r="K2761" s="208">
        <v>78.122</v>
      </c>
      <c r="L2761" s="208">
        <v>56.183999999999997</v>
      </c>
      <c r="M2761" s="208">
        <v>16.890999999999998</v>
      </c>
      <c r="N2761" s="208">
        <v>31.626999999999999</v>
      </c>
      <c r="O2761" s="208">
        <v>42.14</v>
      </c>
      <c r="P2761" s="208">
        <v>91.116</v>
      </c>
      <c r="Q2761" s="208">
        <v>104.56100000000001</v>
      </c>
      <c r="R2761" s="208">
        <v>182.45500000000001</v>
      </c>
      <c r="S2761" s="208">
        <v>182.346</v>
      </c>
      <c r="T2761" s="208">
        <v>179.12299999999999</v>
      </c>
      <c r="U2761" s="208">
        <v>164.72</v>
      </c>
      <c r="V2761" s="208">
        <v>131.55099999999999</v>
      </c>
      <c r="W2761" s="208">
        <v>68.510000000000005</v>
      </c>
      <c r="X2761" s="208">
        <v>31.065000000000001</v>
      </c>
      <c r="Y2761" s="208">
        <v>16.620999999999999</v>
      </c>
      <c r="Z2761" s="208">
        <v>31.992999999999999</v>
      </c>
      <c r="AA2761" s="208">
        <v>53.533000000000001</v>
      </c>
      <c r="AB2761" s="208">
        <v>74.831999999999994</v>
      </c>
      <c r="AC2761" s="208">
        <v>136.19900000000001</v>
      </c>
      <c r="AD2761" s="208">
        <v>213.30099999999999</v>
      </c>
      <c r="AE2761" s="208">
        <v>190.33500000000001</v>
      </c>
      <c r="AF2761" s="208">
        <v>159.14400000000001</v>
      </c>
      <c r="AG2761" s="208">
        <v>163.97800000000001</v>
      </c>
      <c r="AH2761" s="208">
        <v>106.413</v>
      </c>
      <c r="AI2761" s="208">
        <v>72.47</v>
      </c>
      <c r="AJ2761" s="208">
        <v>44.655999999999999</v>
      </c>
      <c r="AK2761" s="208">
        <v>14.061</v>
      </c>
      <c r="AL2761" s="208">
        <v>28.827000000000002</v>
      </c>
      <c r="AM2761" s="208">
        <v>62.805999999999997</v>
      </c>
      <c r="AN2761" s="208">
        <v>71.986000000000004</v>
      </c>
      <c r="AO2761" s="208">
        <v>130.81</v>
      </c>
      <c r="AP2761" s="208">
        <v>192.166</v>
      </c>
      <c r="AQ2761" s="208">
        <v>195.16900000000001</v>
      </c>
      <c r="AR2761" s="208">
        <v>170.99799999999999</v>
      </c>
      <c r="AS2761" s="208">
        <v>165.03</v>
      </c>
      <c r="AT2761" s="208">
        <v>105.857</v>
      </c>
      <c r="AU2761" s="208">
        <v>70.623999999999995</v>
      </c>
      <c r="AV2761" s="208">
        <v>55.064999999999998</v>
      </c>
      <c r="AW2761" s="208">
        <v>12.013999999999999</v>
      </c>
      <c r="AX2761" s="208">
        <v>33.366999999999997</v>
      </c>
      <c r="AY2761" s="208">
        <v>51.042999999999999</v>
      </c>
      <c r="AZ2761" s="208">
        <v>73.706000000000003</v>
      </c>
      <c r="BA2761" s="208">
        <v>114.59099999999999</v>
      </c>
      <c r="BB2761" s="27">
        <v>205.38300000000001</v>
      </c>
      <c r="BC2761" s="21"/>
      <c r="BD2761" s="22">
        <f t="shared" si="348"/>
        <v>276.05241935483872</v>
      </c>
      <c r="BE2761" s="21"/>
      <c r="BG2761" s="10"/>
      <c r="BH2761" s="21">
        <f t="shared" si="349"/>
        <v>0</v>
      </c>
      <c r="BI2761" s="22">
        <f t="shared" si="349"/>
        <v>0.20538300000000001</v>
      </c>
      <c r="BJ2761" s="21"/>
      <c r="BK2761" s="21">
        <v>0</v>
      </c>
      <c r="BL2761" s="22">
        <v>0.639903</v>
      </c>
      <c r="BM2761" s="21"/>
      <c r="BN2761" s="21">
        <f t="shared" si="342"/>
        <v>0</v>
      </c>
      <c r="BO2761" s="22">
        <f t="shared" si="342"/>
        <v>2.559612</v>
      </c>
      <c r="BP2761" s="21">
        <f t="shared" si="342"/>
        <v>0</v>
      </c>
    </row>
    <row r="2762" spans="1:68" ht="11.1" hidden="1" customHeight="1" outlineLevel="1" collapsed="1" x14ac:dyDescent="0.2">
      <c r="A2762" s="10"/>
      <c r="B2762" s="18"/>
      <c r="C2762" s="18"/>
      <c r="D2762" s="18"/>
      <c r="E2762" s="19" t="s">
        <v>609</v>
      </c>
      <c r="F2762" s="20"/>
      <c r="G2762" s="20"/>
      <c r="H2762" s="20"/>
      <c r="I2762" s="240">
        <v>25.684999999999999</v>
      </c>
      <c r="J2762" s="240"/>
      <c r="K2762" s="209">
        <v>4.0179999999999998</v>
      </c>
      <c r="L2762" s="209">
        <v>0.254</v>
      </c>
      <c r="M2762" s="209">
        <v>0.16300000000000001</v>
      </c>
      <c r="N2762" s="20"/>
      <c r="O2762" s="209">
        <v>1.375</v>
      </c>
      <c r="P2762" s="209">
        <v>4.7789999999999999</v>
      </c>
      <c r="Q2762" s="209">
        <v>8.69</v>
      </c>
      <c r="R2762" s="209">
        <v>6.5149999999999997</v>
      </c>
      <c r="S2762" s="209">
        <v>7.6790000000000003</v>
      </c>
      <c r="T2762" s="209">
        <v>7.0279999999999996</v>
      </c>
      <c r="U2762" s="209">
        <v>5.58</v>
      </c>
      <c r="V2762" s="209">
        <v>4.3330000000000002</v>
      </c>
      <c r="W2762" s="209">
        <v>2.9209999999999998</v>
      </c>
      <c r="X2762" s="209">
        <v>0.82899999999999996</v>
      </c>
      <c r="Y2762" s="20"/>
      <c r="Z2762" s="209">
        <v>1.1359999999999999</v>
      </c>
      <c r="AA2762" s="209">
        <v>1.718</v>
      </c>
      <c r="AB2762" s="209">
        <v>3.847</v>
      </c>
      <c r="AC2762" s="209">
        <v>6.9029999999999996</v>
      </c>
      <c r="AD2762" s="209">
        <v>7.2249999999999996</v>
      </c>
      <c r="AE2762" s="209">
        <v>7.1539999999999999</v>
      </c>
      <c r="AF2762" s="209">
        <v>7.4779999999999998</v>
      </c>
      <c r="AG2762" s="209">
        <v>4.5709999999999997</v>
      </c>
      <c r="AH2762" s="209">
        <v>4.056</v>
      </c>
      <c r="AI2762" s="209">
        <v>3.1819999999999999</v>
      </c>
      <c r="AJ2762" s="20"/>
      <c r="AK2762" s="209">
        <v>0.79900000000000004</v>
      </c>
      <c r="AL2762" s="209">
        <v>0.22900000000000001</v>
      </c>
      <c r="AM2762" s="209">
        <v>0.72899999999999998</v>
      </c>
      <c r="AN2762" s="209">
        <v>2.1970000000000001</v>
      </c>
      <c r="AO2762" s="209">
        <v>6.101</v>
      </c>
      <c r="AP2762" s="209">
        <v>6.8689999999999998</v>
      </c>
      <c r="AQ2762" s="209">
        <v>7.01</v>
      </c>
      <c r="AR2762" s="209">
        <v>6.8780000000000001</v>
      </c>
      <c r="AS2762" s="209">
        <v>5.5220000000000002</v>
      </c>
      <c r="AT2762" s="209">
        <v>5.1719999999999997</v>
      </c>
      <c r="AU2762" s="209">
        <v>3.1269999999999998</v>
      </c>
      <c r="AV2762" s="209">
        <v>0.24099999999999999</v>
      </c>
      <c r="AW2762" s="20"/>
      <c r="AX2762" s="20"/>
      <c r="AY2762" s="20"/>
      <c r="AZ2762" s="209">
        <v>2.5219999999999998</v>
      </c>
      <c r="BA2762" s="209">
        <v>9.0329999999999995</v>
      </c>
      <c r="BB2762" s="21">
        <f>BB2763+BB2764+BB2765+BB2766</f>
        <v>27.993000000000002</v>
      </c>
      <c r="BC2762" s="21">
        <f>BD2762</f>
        <v>37.625</v>
      </c>
      <c r="BD2762" s="22">
        <f t="shared" si="348"/>
        <v>37.625</v>
      </c>
      <c r="BE2762" s="21">
        <f>BC2762-BD2762</f>
        <v>0</v>
      </c>
      <c r="BF2762" s="2">
        <v>10.119999999999999</v>
      </c>
      <c r="BG2762" s="10">
        <v>5</v>
      </c>
      <c r="BH2762" s="21">
        <f t="shared" si="349"/>
        <v>2.7993000000000001E-2</v>
      </c>
      <c r="BI2762" s="22">
        <f t="shared" si="349"/>
        <v>2.7993000000000001E-2</v>
      </c>
      <c r="BJ2762" s="21">
        <f>BH2762-BI2762</f>
        <v>0</v>
      </c>
      <c r="BK2762" s="21">
        <v>8.3978999999999998E-2</v>
      </c>
      <c r="BL2762" s="22">
        <v>8.3978999999999998E-2</v>
      </c>
      <c r="BM2762" s="21">
        <v>0</v>
      </c>
      <c r="BN2762" s="21">
        <f t="shared" si="342"/>
        <v>0.33591599999999999</v>
      </c>
      <c r="BO2762" s="22">
        <f t="shared" si="342"/>
        <v>0.33591599999999999</v>
      </c>
      <c r="BP2762" s="21">
        <f t="shared" si="342"/>
        <v>0</v>
      </c>
    </row>
    <row r="2763" spans="1:68" ht="11.1" hidden="1" customHeight="1" outlineLevel="2" x14ac:dyDescent="0.2">
      <c r="A2763" s="10"/>
      <c r="B2763" s="18"/>
      <c r="C2763" s="18"/>
      <c r="D2763" s="18"/>
      <c r="E2763" s="23" t="s">
        <v>2430</v>
      </c>
      <c r="F2763" s="24"/>
      <c r="G2763" s="24"/>
      <c r="H2763" s="24"/>
      <c r="I2763" s="24"/>
      <c r="J2763" s="24"/>
      <c r="K2763" s="208">
        <v>2.3079999999999998</v>
      </c>
      <c r="L2763" s="24"/>
      <c r="M2763" s="24"/>
      <c r="N2763" s="24"/>
      <c r="O2763" s="208">
        <v>0.308</v>
      </c>
      <c r="P2763" s="208">
        <v>1.026</v>
      </c>
      <c r="Q2763" s="208">
        <v>1.9390000000000001</v>
      </c>
      <c r="R2763" s="24"/>
      <c r="S2763" s="24"/>
      <c r="T2763" s="24"/>
      <c r="U2763" s="24"/>
      <c r="V2763" s="208">
        <v>0.41499999999999998</v>
      </c>
      <c r="W2763" s="208">
        <v>0.26100000000000001</v>
      </c>
      <c r="X2763" s="208">
        <v>0.17599999999999999</v>
      </c>
      <c r="Y2763" s="24"/>
      <c r="Z2763" s="208">
        <v>3.5000000000000003E-2</v>
      </c>
      <c r="AA2763" s="208">
        <v>0.26600000000000001</v>
      </c>
      <c r="AB2763" s="208">
        <v>0.81499999999999995</v>
      </c>
      <c r="AC2763" s="208">
        <v>0.374</v>
      </c>
      <c r="AD2763" s="24"/>
      <c r="AE2763" s="24"/>
      <c r="AF2763" s="24"/>
      <c r="AG2763" s="24"/>
      <c r="AH2763" s="24"/>
      <c r="AI2763" s="208">
        <v>0.56899999999999995</v>
      </c>
      <c r="AJ2763" s="24"/>
      <c r="AK2763" s="208">
        <v>0.20399999999999999</v>
      </c>
      <c r="AL2763" s="24"/>
      <c r="AM2763" s="208">
        <v>2.8000000000000001E-2</v>
      </c>
      <c r="AN2763" s="208">
        <v>3.0000000000000001E-3</v>
      </c>
      <c r="AO2763" s="24"/>
      <c r="AP2763" s="24"/>
      <c r="AQ2763" s="24"/>
      <c r="AR2763" s="24"/>
      <c r="AS2763" s="24"/>
      <c r="AT2763" s="24"/>
      <c r="AU2763" s="24"/>
      <c r="AV2763" s="24"/>
      <c r="AW2763" s="24"/>
      <c r="AX2763" s="24"/>
      <c r="AY2763" s="24"/>
      <c r="AZ2763" s="208">
        <v>1.272</v>
      </c>
      <c r="BA2763" s="208">
        <v>1.8</v>
      </c>
      <c r="BB2763" s="21">
        <f t="shared" ref="BB2763:BB2826" si="350">MAX(F2763:BA2763)</f>
        <v>2.3079999999999998</v>
      </c>
      <c r="BC2763" s="21"/>
      <c r="BD2763" s="22">
        <f t="shared" si="348"/>
        <v>3.1021505376344085</v>
      </c>
      <c r="BE2763" s="21"/>
      <c r="BG2763" s="10"/>
      <c r="BH2763" s="21">
        <f t="shared" si="349"/>
        <v>0</v>
      </c>
      <c r="BI2763" s="22">
        <f t="shared" si="349"/>
        <v>2.3080000000000002E-3</v>
      </c>
      <c r="BJ2763" s="21"/>
      <c r="BK2763" s="21">
        <v>0</v>
      </c>
      <c r="BL2763" s="22">
        <v>6.9240000000000005E-3</v>
      </c>
      <c r="BM2763" s="21"/>
      <c r="BN2763" s="21">
        <f t="shared" si="342"/>
        <v>0</v>
      </c>
      <c r="BO2763" s="22">
        <f t="shared" si="342"/>
        <v>2.7696000000000002E-2</v>
      </c>
      <c r="BP2763" s="21">
        <f t="shared" si="342"/>
        <v>0</v>
      </c>
    </row>
    <row r="2764" spans="1:68" ht="11.1" hidden="1" customHeight="1" outlineLevel="2" x14ac:dyDescent="0.2">
      <c r="A2764" s="10"/>
      <c r="B2764" s="18"/>
      <c r="C2764" s="18"/>
      <c r="D2764" s="18"/>
      <c r="E2764" s="23" t="s">
        <v>2431</v>
      </c>
      <c r="F2764" s="24"/>
      <c r="G2764" s="24"/>
      <c r="H2764" s="24"/>
      <c r="I2764" s="239">
        <v>8.7840000000000007</v>
      </c>
      <c r="J2764" s="239"/>
      <c r="K2764" s="208">
        <v>0.75800000000000001</v>
      </c>
      <c r="L2764" s="208">
        <v>0.254</v>
      </c>
      <c r="M2764" s="208">
        <v>0.16300000000000001</v>
      </c>
      <c r="N2764" s="24"/>
      <c r="O2764" s="208">
        <v>1.0669999999999999</v>
      </c>
      <c r="P2764" s="208">
        <v>1.5589999999999999</v>
      </c>
      <c r="Q2764" s="208">
        <v>2.3809999999999998</v>
      </c>
      <c r="R2764" s="208">
        <v>2.3679999999999999</v>
      </c>
      <c r="S2764" s="208">
        <v>2.8929999999999998</v>
      </c>
      <c r="T2764" s="208">
        <v>2.5659999999999998</v>
      </c>
      <c r="U2764" s="208">
        <v>1.839</v>
      </c>
      <c r="V2764" s="208">
        <v>1.504</v>
      </c>
      <c r="W2764" s="208">
        <v>1.0840000000000001</v>
      </c>
      <c r="X2764" s="208">
        <v>0.65300000000000002</v>
      </c>
      <c r="Y2764" s="24"/>
      <c r="Z2764" s="208">
        <v>0.69099999999999995</v>
      </c>
      <c r="AA2764" s="208">
        <v>1.452</v>
      </c>
      <c r="AB2764" s="208">
        <v>1.532</v>
      </c>
      <c r="AC2764" s="208">
        <v>2.129</v>
      </c>
      <c r="AD2764" s="208">
        <v>2.1859999999999999</v>
      </c>
      <c r="AE2764" s="208">
        <v>2.1389999999999998</v>
      </c>
      <c r="AF2764" s="208">
        <v>2.2690000000000001</v>
      </c>
      <c r="AG2764" s="208">
        <v>1.345</v>
      </c>
      <c r="AH2764" s="208">
        <v>1.19</v>
      </c>
      <c r="AI2764" s="208">
        <v>1.1040000000000001</v>
      </c>
      <c r="AJ2764" s="24"/>
      <c r="AK2764" s="208">
        <v>0.59499999999999997</v>
      </c>
      <c r="AL2764" s="208">
        <v>0.22900000000000001</v>
      </c>
      <c r="AM2764" s="208">
        <v>0.70099999999999996</v>
      </c>
      <c r="AN2764" s="208">
        <v>0.69899999999999995</v>
      </c>
      <c r="AO2764" s="208">
        <v>2.2490000000000001</v>
      </c>
      <c r="AP2764" s="208">
        <v>2.6219999999999999</v>
      </c>
      <c r="AQ2764" s="208">
        <v>2.597</v>
      </c>
      <c r="AR2764" s="208">
        <v>2.48</v>
      </c>
      <c r="AS2764" s="208">
        <v>1.931</v>
      </c>
      <c r="AT2764" s="208">
        <v>1.696</v>
      </c>
      <c r="AU2764" s="208">
        <v>1.238</v>
      </c>
      <c r="AV2764" s="208">
        <v>0.24099999999999999</v>
      </c>
      <c r="AW2764" s="24"/>
      <c r="AX2764" s="24"/>
      <c r="AY2764" s="24"/>
      <c r="AZ2764" s="208">
        <v>0.46100000000000002</v>
      </c>
      <c r="BA2764" s="208">
        <v>2.339</v>
      </c>
      <c r="BB2764" s="21">
        <f t="shared" si="350"/>
        <v>8.7840000000000007</v>
      </c>
      <c r="BC2764" s="21"/>
      <c r="BD2764" s="22">
        <f t="shared" si="348"/>
        <v>11.806451612903226</v>
      </c>
      <c r="BE2764" s="21"/>
      <c r="BG2764" s="10"/>
      <c r="BH2764" s="21">
        <f t="shared" si="349"/>
        <v>0</v>
      </c>
      <c r="BI2764" s="22">
        <f t="shared" si="349"/>
        <v>8.7840000000000001E-3</v>
      </c>
      <c r="BJ2764" s="21"/>
      <c r="BK2764" s="21">
        <v>0</v>
      </c>
      <c r="BL2764" s="22">
        <v>2.6352E-2</v>
      </c>
      <c r="BM2764" s="21"/>
      <c r="BN2764" s="21">
        <f t="shared" si="342"/>
        <v>0</v>
      </c>
      <c r="BO2764" s="22">
        <f t="shared" si="342"/>
        <v>0.105408</v>
      </c>
      <c r="BP2764" s="21">
        <f t="shared" si="342"/>
        <v>0</v>
      </c>
    </row>
    <row r="2765" spans="1:68" ht="11.1" hidden="1" customHeight="1" outlineLevel="2" x14ac:dyDescent="0.2">
      <c r="A2765" s="10"/>
      <c r="B2765" s="18"/>
      <c r="C2765" s="18"/>
      <c r="D2765" s="18"/>
      <c r="E2765" s="23" t="s">
        <v>2432</v>
      </c>
      <c r="F2765" s="24"/>
      <c r="G2765" s="24"/>
      <c r="H2765" s="24"/>
      <c r="I2765" s="239">
        <v>4.0629999999999997</v>
      </c>
      <c r="J2765" s="239"/>
      <c r="K2765" s="208">
        <v>0.65300000000000002</v>
      </c>
      <c r="L2765" s="24"/>
      <c r="M2765" s="24"/>
      <c r="N2765" s="24"/>
      <c r="O2765" s="24"/>
      <c r="P2765" s="208">
        <v>0.99399999999999999</v>
      </c>
      <c r="Q2765" s="208">
        <v>1.607</v>
      </c>
      <c r="R2765" s="208">
        <v>1.48</v>
      </c>
      <c r="S2765" s="208">
        <v>1.5920000000000001</v>
      </c>
      <c r="T2765" s="208">
        <v>1.6180000000000001</v>
      </c>
      <c r="U2765" s="208">
        <v>1.087</v>
      </c>
      <c r="V2765" s="24"/>
      <c r="W2765" s="208">
        <v>0.95599999999999996</v>
      </c>
      <c r="X2765" s="24"/>
      <c r="Y2765" s="24"/>
      <c r="Z2765" s="24"/>
      <c r="AA2765" s="24"/>
      <c r="AB2765" s="208">
        <v>0.96899999999999997</v>
      </c>
      <c r="AC2765" s="208">
        <v>1.6539999999999999</v>
      </c>
      <c r="AD2765" s="208">
        <v>1.9650000000000001</v>
      </c>
      <c r="AE2765" s="208">
        <v>1.998</v>
      </c>
      <c r="AF2765" s="208">
        <v>1.9219999999999999</v>
      </c>
      <c r="AG2765" s="208">
        <v>0.90800000000000003</v>
      </c>
      <c r="AH2765" s="208">
        <v>0.90200000000000002</v>
      </c>
      <c r="AI2765" s="208">
        <v>0.31900000000000001</v>
      </c>
      <c r="AJ2765" s="24"/>
      <c r="AK2765" s="24"/>
      <c r="AL2765" s="24"/>
      <c r="AM2765" s="24"/>
      <c r="AN2765" s="208">
        <v>0.45200000000000001</v>
      </c>
      <c r="AO2765" s="208">
        <v>1.155</v>
      </c>
      <c r="AP2765" s="208">
        <v>1.3120000000000001</v>
      </c>
      <c r="AQ2765" s="208">
        <v>1.44</v>
      </c>
      <c r="AR2765" s="208">
        <v>1.47</v>
      </c>
      <c r="AS2765" s="208">
        <v>1.175</v>
      </c>
      <c r="AT2765" s="208">
        <v>1.03</v>
      </c>
      <c r="AU2765" s="208">
        <v>0.64600000000000002</v>
      </c>
      <c r="AV2765" s="24"/>
      <c r="AW2765" s="24"/>
      <c r="AX2765" s="24"/>
      <c r="AY2765" s="24"/>
      <c r="AZ2765" s="208">
        <v>0.26200000000000001</v>
      </c>
      <c r="BA2765" s="208">
        <v>1.8939999999999999</v>
      </c>
      <c r="BB2765" s="21">
        <f t="shared" si="350"/>
        <v>4.0629999999999997</v>
      </c>
      <c r="BC2765" s="21"/>
      <c r="BD2765" s="22">
        <f t="shared" si="348"/>
        <v>5.461021505376344</v>
      </c>
      <c r="BE2765" s="21"/>
      <c r="BG2765" s="10"/>
      <c r="BH2765" s="21">
        <f t="shared" si="349"/>
        <v>0</v>
      </c>
      <c r="BI2765" s="22">
        <f t="shared" si="349"/>
        <v>4.0629999999999998E-3</v>
      </c>
      <c r="BJ2765" s="21"/>
      <c r="BK2765" s="21">
        <v>0</v>
      </c>
      <c r="BL2765" s="22">
        <v>1.2188999999999998E-2</v>
      </c>
      <c r="BM2765" s="21"/>
      <c r="BN2765" s="21">
        <f t="shared" si="342"/>
        <v>0</v>
      </c>
      <c r="BO2765" s="22">
        <f t="shared" si="342"/>
        <v>4.8755999999999994E-2</v>
      </c>
      <c r="BP2765" s="21">
        <f t="shared" si="342"/>
        <v>0</v>
      </c>
    </row>
    <row r="2766" spans="1:68" ht="11.1" hidden="1" customHeight="1" outlineLevel="2" x14ac:dyDescent="0.2">
      <c r="A2766" s="10"/>
      <c r="B2766" s="18"/>
      <c r="C2766" s="18"/>
      <c r="D2766" s="18"/>
      <c r="E2766" s="23" t="s">
        <v>2433</v>
      </c>
      <c r="F2766" s="24"/>
      <c r="G2766" s="24"/>
      <c r="H2766" s="24"/>
      <c r="I2766" s="239">
        <v>12.837999999999999</v>
      </c>
      <c r="J2766" s="239"/>
      <c r="K2766" s="208">
        <v>0.29899999999999999</v>
      </c>
      <c r="L2766" s="24"/>
      <c r="M2766" s="24"/>
      <c r="N2766" s="24"/>
      <c r="O2766" s="24"/>
      <c r="P2766" s="208">
        <v>1.2</v>
      </c>
      <c r="Q2766" s="208">
        <v>2.7629999999999999</v>
      </c>
      <c r="R2766" s="208">
        <v>2.6669999999999998</v>
      </c>
      <c r="S2766" s="208">
        <v>3.194</v>
      </c>
      <c r="T2766" s="208">
        <v>2.8439999999999999</v>
      </c>
      <c r="U2766" s="208">
        <v>2.6539999999999999</v>
      </c>
      <c r="V2766" s="208">
        <v>2.4140000000000001</v>
      </c>
      <c r="W2766" s="208">
        <v>0.62</v>
      </c>
      <c r="X2766" s="24"/>
      <c r="Y2766" s="24"/>
      <c r="Z2766" s="208">
        <v>0.41</v>
      </c>
      <c r="AA2766" s="24"/>
      <c r="AB2766" s="208">
        <v>0.53100000000000003</v>
      </c>
      <c r="AC2766" s="208">
        <v>2.746</v>
      </c>
      <c r="AD2766" s="208">
        <v>3.0739999999999998</v>
      </c>
      <c r="AE2766" s="208">
        <v>3.0169999999999999</v>
      </c>
      <c r="AF2766" s="208">
        <v>3.2869999999999999</v>
      </c>
      <c r="AG2766" s="208">
        <v>2.3180000000000001</v>
      </c>
      <c r="AH2766" s="208">
        <v>1.964</v>
      </c>
      <c r="AI2766" s="208">
        <v>1.19</v>
      </c>
      <c r="AJ2766" s="24"/>
      <c r="AK2766" s="24"/>
      <c r="AL2766" s="24"/>
      <c r="AM2766" s="24"/>
      <c r="AN2766" s="208">
        <v>1.0429999999999999</v>
      </c>
      <c r="AO2766" s="208">
        <v>2.6970000000000001</v>
      </c>
      <c r="AP2766" s="208">
        <v>2.9350000000000001</v>
      </c>
      <c r="AQ2766" s="208">
        <v>2.9729999999999999</v>
      </c>
      <c r="AR2766" s="208">
        <v>2.9279999999999999</v>
      </c>
      <c r="AS2766" s="208">
        <v>2.4159999999999999</v>
      </c>
      <c r="AT2766" s="208">
        <v>2.4460000000000002</v>
      </c>
      <c r="AU2766" s="208">
        <v>1.2430000000000001</v>
      </c>
      <c r="AV2766" s="24"/>
      <c r="AW2766" s="24"/>
      <c r="AX2766" s="24"/>
      <c r="AY2766" s="24"/>
      <c r="AZ2766" s="208">
        <v>0.52700000000000002</v>
      </c>
      <c r="BA2766" s="208">
        <v>3</v>
      </c>
      <c r="BB2766" s="21">
        <f t="shared" si="350"/>
        <v>12.837999999999999</v>
      </c>
      <c r="BC2766" s="21"/>
      <c r="BD2766" s="22">
        <f t="shared" si="348"/>
        <v>17.25537634408602</v>
      </c>
      <c r="BE2766" s="21"/>
      <c r="BG2766" s="10"/>
      <c r="BH2766" s="21">
        <f t="shared" si="349"/>
        <v>0</v>
      </c>
      <c r="BI2766" s="22">
        <f t="shared" si="349"/>
        <v>1.2838E-2</v>
      </c>
      <c r="BJ2766" s="21"/>
      <c r="BK2766" s="21">
        <v>0</v>
      </c>
      <c r="BL2766" s="22">
        <v>3.8514E-2</v>
      </c>
      <c r="BM2766" s="21"/>
      <c r="BN2766" s="21">
        <f t="shared" si="342"/>
        <v>0</v>
      </c>
      <c r="BO2766" s="22">
        <f t="shared" si="342"/>
        <v>0.154056</v>
      </c>
      <c r="BP2766" s="21">
        <f t="shared" si="342"/>
        <v>0</v>
      </c>
    </row>
    <row r="2767" spans="1:68" ht="11.1" hidden="1" customHeight="1" outlineLevel="1" collapsed="1" x14ac:dyDescent="0.2">
      <c r="A2767" s="10"/>
      <c r="B2767" s="18"/>
      <c r="C2767" s="18"/>
      <c r="D2767" s="18"/>
      <c r="E2767" s="19" t="s">
        <v>2434</v>
      </c>
      <c r="F2767" s="20"/>
      <c r="G2767" s="209">
        <v>6.1879999999999997</v>
      </c>
      <c r="H2767" s="20"/>
      <c r="I2767" s="20"/>
      <c r="J2767" s="20"/>
      <c r="K2767" s="20"/>
      <c r="L2767" s="20"/>
      <c r="M2767" s="20"/>
      <c r="N2767" s="20"/>
      <c r="O2767" s="20"/>
      <c r="P2767" s="20"/>
      <c r="Q2767" s="20"/>
      <c r="R2767" s="20"/>
      <c r="S2767" s="20"/>
      <c r="T2767" s="20"/>
      <c r="U2767" s="20"/>
      <c r="V2767" s="20"/>
      <c r="W2767" s="20"/>
      <c r="X2767" s="20"/>
      <c r="Y2767" s="20"/>
      <c r="Z2767" s="20"/>
      <c r="AA2767" s="20"/>
      <c r="AB2767" s="20"/>
      <c r="AC2767" s="20"/>
      <c r="AD2767" s="20"/>
      <c r="AE2767" s="20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1">
        <f t="shared" si="350"/>
        <v>6.1879999999999997</v>
      </c>
      <c r="BC2767" s="21">
        <f>BD2767</f>
        <v>8.3172043010752681</v>
      </c>
      <c r="BD2767" s="22">
        <f t="shared" si="348"/>
        <v>8.3172043010752681</v>
      </c>
      <c r="BE2767" s="21">
        <f>BC2767-BD2767</f>
        <v>0</v>
      </c>
      <c r="BG2767" s="10">
        <v>6</v>
      </c>
      <c r="BH2767" s="21">
        <f t="shared" si="349"/>
        <v>6.1879999999999991E-3</v>
      </c>
      <c r="BI2767" s="22">
        <f t="shared" si="349"/>
        <v>6.1879999999999991E-3</v>
      </c>
      <c r="BJ2767" s="21">
        <f>BH2767-BI2767</f>
        <v>0</v>
      </c>
      <c r="BK2767" s="21">
        <v>1.8563999999999997E-2</v>
      </c>
      <c r="BL2767" s="22">
        <v>1.8563999999999997E-2</v>
      </c>
      <c r="BM2767" s="21">
        <v>0</v>
      </c>
      <c r="BN2767" s="21">
        <f t="shared" si="342"/>
        <v>7.4255999999999989E-2</v>
      </c>
      <c r="BO2767" s="22">
        <f t="shared" si="342"/>
        <v>7.4255999999999989E-2</v>
      </c>
      <c r="BP2767" s="21">
        <f t="shared" si="342"/>
        <v>0</v>
      </c>
    </row>
    <row r="2768" spans="1:68" ht="11.1" hidden="1" customHeight="1" outlineLevel="2" x14ac:dyDescent="0.2">
      <c r="A2768" s="10"/>
      <c r="B2768" s="18"/>
      <c r="C2768" s="18"/>
      <c r="D2768" s="18"/>
      <c r="E2768" s="23" t="s">
        <v>2435</v>
      </c>
      <c r="F2768" s="24"/>
      <c r="G2768" s="208">
        <v>6.1879999999999997</v>
      </c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  <c r="AL2768" s="24"/>
      <c r="AM2768" s="24"/>
      <c r="AN2768" s="24"/>
      <c r="AO2768" s="24"/>
      <c r="AP2768" s="24"/>
      <c r="AQ2768" s="24"/>
      <c r="AR2768" s="24"/>
      <c r="AS2768" s="24"/>
      <c r="AT2768" s="24"/>
      <c r="AU2768" s="24"/>
      <c r="AV2768" s="24"/>
      <c r="AW2768" s="24"/>
      <c r="AX2768" s="24"/>
      <c r="AY2768" s="24"/>
      <c r="AZ2768" s="24"/>
      <c r="BA2768" s="24"/>
      <c r="BB2768" s="21">
        <f t="shared" si="350"/>
        <v>6.1879999999999997</v>
      </c>
      <c r="BC2768" s="21"/>
      <c r="BD2768" s="22">
        <f t="shared" si="348"/>
        <v>8.3172043010752681</v>
      </c>
      <c r="BE2768" s="21"/>
      <c r="BG2768" s="10"/>
      <c r="BH2768" s="21">
        <f t="shared" si="349"/>
        <v>0</v>
      </c>
      <c r="BI2768" s="22">
        <f t="shared" si="349"/>
        <v>6.1879999999999991E-3</v>
      </c>
      <c r="BJ2768" s="21"/>
      <c r="BK2768" s="21">
        <v>0</v>
      </c>
      <c r="BL2768" s="22">
        <v>1.8563999999999997E-2</v>
      </c>
      <c r="BM2768" s="21"/>
      <c r="BN2768" s="21">
        <f t="shared" si="342"/>
        <v>0</v>
      </c>
      <c r="BO2768" s="22">
        <f t="shared" si="342"/>
        <v>7.4255999999999989E-2</v>
      </c>
      <c r="BP2768" s="21">
        <f t="shared" si="342"/>
        <v>0</v>
      </c>
    </row>
    <row r="2769" spans="1:68" ht="18" hidden="1" customHeight="1" x14ac:dyDescent="0.2">
      <c r="A2769" s="10">
        <v>35</v>
      </c>
      <c r="B2769" s="11" t="s">
        <v>2436</v>
      </c>
      <c r="C2769" s="38" t="s">
        <v>2437</v>
      </c>
      <c r="D2769" s="38" t="s">
        <v>2437</v>
      </c>
      <c r="E2769" s="12"/>
      <c r="F2769" s="211">
        <v>335.14800000000002</v>
      </c>
      <c r="G2769" s="211">
        <v>304.75</v>
      </c>
      <c r="H2769" s="211">
        <v>345.346</v>
      </c>
      <c r="I2769" s="242">
        <v>160.233</v>
      </c>
      <c r="J2769" s="242"/>
      <c r="K2769" s="211">
        <v>80.406999999999996</v>
      </c>
      <c r="L2769" s="211">
        <v>43.082999999999998</v>
      </c>
      <c r="M2769" s="211">
        <v>84.06</v>
      </c>
      <c r="N2769" s="211">
        <v>157.52000000000001</v>
      </c>
      <c r="O2769" s="211">
        <v>90.631</v>
      </c>
      <c r="P2769" s="211">
        <v>87.521000000000001</v>
      </c>
      <c r="Q2769" s="211">
        <v>283.57299999999998</v>
      </c>
      <c r="R2769" s="211">
        <v>277.46600000000001</v>
      </c>
      <c r="S2769" s="211">
        <v>180.953</v>
      </c>
      <c r="T2769" s="211">
        <v>293.84399999999999</v>
      </c>
      <c r="U2769" s="211">
        <v>272.26900000000001</v>
      </c>
      <c r="V2769" s="211">
        <v>161.76400000000001</v>
      </c>
      <c r="W2769" s="211">
        <v>93.712000000000003</v>
      </c>
      <c r="X2769" s="211">
        <v>19.491</v>
      </c>
      <c r="Y2769" s="211">
        <v>22.952000000000002</v>
      </c>
      <c r="Z2769" s="211">
        <v>35.128999999999998</v>
      </c>
      <c r="AA2769" s="211">
        <v>33.972000000000001</v>
      </c>
      <c r="AB2769" s="211">
        <v>153.791</v>
      </c>
      <c r="AC2769" s="211">
        <v>261.52699999999999</v>
      </c>
      <c r="AD2769" s="211">
        <v>475.80799999999999</v>
      </c>
      <c r="AE2769" s="211">
        <v>356.48899999999998</v>
      </c>
      <c r="AF2769" s="211">
        <v>282.27800000000002</v>
      </c>
      <c r="AG2769" s="211">
        <v>278.12700000000001</v>
      </c>
      <c r="AH2769" s="211">
        <v>144</v>
      </c>
      <c r="AI2769" s="211">
        <v>89.42</v>
      </c>
      <c r="AJ2769" s="211">
        <v>29.335000000000001</v>
      </c>
      <c r="AK2769" s="211">
        <v>12.670999999999999</v>
      </c>
      <c r="AL2769" s="211">
        <v>29.048999999999999</v>
      </c>
      <c r="AM2769" s="211">
        <v>75.409000000000006</v>
      </c>
      <c r="AN2769" s="211">
        <v>145.15</v>
      </c>
      <c r="AO2769" s="211">
        <v>232.22200000000001</v>
      </c>
      <c r="AP2769" s="211">
        <v>309.56900000000002</v>
      </c>
      <c r="AQ2769" s="211">
        <v>327.96600000000001</v>
      </c>
      <c r="AR2769" s="211">
        <v>293.83800000000002</v>
      </c>
      <c r="AS2769" s="211">
        <v>264.23500000000001</v>
      </c>
      <c r="AT2769" s="211">
        <v>197.11699999999999</v>
      </c>
      <c r="AU2769" s="211">
        <v>74.296999999999997</v>
      </c>
      <c r="AV2769" s="211">
        <v>23.856000000000002</v>
      </c>
      <c r="AW2769" s="211">
        <v>23.472000000000001</v>
      </c>
      <c r="AX2769" s="211">
        <v>45.902000000000001</v>
      </c>
      <c r="AY2769" s="211">
        <v>96.569000000000003</v>
      </c>
      <c r="AZ2769" s="211">
        <v>128.054</v>
      </c>
      <c r="BA2769" s="211">
        <v>217.589</v>
      </c>
      <c r="BB2769" s="14">
        <f>SUM(BB2770:BB2795)/2</f>
        <v>513.94200000000001</v>
      </c>
      <c r="BC2769" s="14">
        <f>SUM(BC2770:BC2794)</f>
        <v>2755.8318817204299</v>
      </c>
      <c r="BD2769" s="15">
        <f t="shared" si="348"/>
        <v>690.7822580645161</v>
      </c>
      <c r="BE2769" s="14">
        <f>SUM(BE2770:BE2794)</f>
        <v>2065.0496236559138</v>
      </c>
      <c r="BG2769" s="43"/>
      <c r="BH2769" s="17">
        <f t="shared" si="349"/>
        <v>2.0503389199999997</v>
      </c>
      <c r="BI2769" s="15">
        <f t="shared" si="349"/>
        <v>0.51394200000000001</v>
      </c>
      <c r="BJ2769" s="14">
        <f>BH2769-BI2769</f>
        <v>1.5363969199999996</v>
      </c>
      <c r="BK2769" s="17">
        <v>5.31738876</v>
      </c>
      <c r="BL2769" s="15">
        <v>1.5369839999999999</v>
      </c>
      <c r="BM2769" s="14">
        <v>3.7842987600000004</v>
      </c>
      <c r="BN2769" s="17">
        <f t="shared" si="342"/>
        <v>21.26955504</v>
      </c>
      <c r="BO2769" s="15">
        <f t="shared" si="342"/>
        <v>6.1479359999999996</v>
      </c>
      <c r="BP2769" s="17">
        <f t="shared" si="342"/>
        <v>15.137195040000002</v>
      </c>
    </row>
    <row r="2770" spans="1:68" ht="11.1" customHeight="1" outlineLevel="1" collapsed="1" x14ac:dyDescent="0.2">
      <c r="A2770" s="10"/>
      <c r="B2770" s="18"/>
      <c r="C2770" s="18"/>
      <c r="D2770" s="18"/>
      <c r="E2770" s="19" t="s">
        <v>2438</v>
      </c>
      <c r="F2770" s="20"/>
      <c r="G2770" s="20"/>
      <c r="H2770" s="20"/>
      <c r="I2770" s="20"/>
      <c r="J2770" s="20"/>
      <c r="K2770" s="20"/>
      <c r="L2770" s="20"/>
      <c r="M2770" s="20"/>
      <c r="N2770" s="20"/>
      <c r="O2770" s="20"/>
      <c r="P2770" s="20"/>
      <c r="Q2770" s="20"/>
      <c r="R2770" s="20"/>
      <c r="S2770" s="20"/>
      <c r="T2770" s="20"/>
      <c r="U2770" s="20"/>
      <c r="V2770" s="20"/>
      <c r="W2770" s="20"/>
      <c r="X2770" s="20"/>
      <c r="Y2770" s="20"/>
      <c r="Z2770" s="20"/>
      <c r="AA2770" s="20"/>
      <c r="AB2770" s="20"/>
      <c r="AC2770" s="20"/>
      <c r="AD2770" s="20"/>
      <c r="AE2770" s="20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9">
        <v>2.58</v>
      </c>
      <c r="AS2770" s="209">
        <v>0.67</v>
      </c>
      <c r="AT2770" s="209">
        <v>0.77600000000000002</v>
      </c>
      <c r="AU2770" s="209">
        <v>0.192</v>
      </c>
      <c r="AV2770" s="20"/>
      <c r="AW2770" s="20"/>
      <c r="AX2770" s="20"/>
      <c r="AY2770" s="209">
        <v>0.433</v>
      </c>
      <c r="AZ2770" s="209">
        <v>0.42299999999999999</v>
      </c>
      <c r="BA2770" s="209">
        <v>0.72699999999999998</v>
      </c>
      <c r="BB2770" s="21">
        <f t="shared" si="350"/>
        <v>2.58</v>
      </c>
      <c r="BC2770" s="21">
        <f>BD2770</f>
        <v>3.467741935483871</v>
      </c>
      <c r="BD2770" s="22">
        <f t="shared" si="348"/>
        <v>3.467741935483871</v>
      </c>
      <c r="BE2770" s="21">
        <f>BC2770-BD2770</f>
        <v>0</v>
      </c>
      <c r="BF2770" s="2">
        <v>2.4</v>
      </c>
      <c r="BG2770" s="10">
        <v>7</v>
      </c>
      <c r="BH2770" s="21">
        <f t="shared" si="349"/>
        <v>2.5799999999999998E-3</v>
      </c>
      <c r="BI2770" s="22">
        <f t="shared" si="349"/>
        <v>2.5799999999999998E-3</v>
      </c>
      <c r="BJ2770" s="21">
        <f>BH2770-BI2770</f>
        <v>0</v>
      </c>
      <c r="BK2770" s="21">
        <v>7.7399999999999995E-3</v>
      </c>
      <c r="BL2770" s="22">
        <v>7.7399999999999995E-3</v>
      </c>
      <c r="BM2770" s="21">
        <v>0</v>
      </c>
      <c r="BN2770" s="21">
        <f t="shared" si="342"/>
        <v>3.0959999999999998E-2</v>
      </c>
      <c r="BO2770" s="22">
        <f t="shared" si="342"/>
        <v>3.0959999999999998E-2</v>
      </c>
      <c r="BP2770" s="21">
        <f t="shared" si="342"/>
        <v>0</v>
      </c>
    </row>
    <row r="2771" spans="1:68" ht="11.1" hidden="1" customHeight="1" outlineLevel="2" x14ac:dyDescent="0.2">
      <c r="A2771" s="10"/>
      <c r="B2771" s="18"/>
      <c r="C2771" s="18"/>
      <c r="D2771" s="18"/>
      <c r="E2771" s="23" t="s">
        <v>2439</v>
      </c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  <c r="V2771" s="24"/>
      <c r="W2771" s="24"/>
      <c r="X2771" s="24"/>
      <c r="Y2771" s="24"/>
      <c r="Z2771" s="24"/>
      <c r="AA2771" s="24"/>
      <c r="AB2771" s="24"/>
      <c r="AC2771" s="24"/>
      <c r="AD2771" s="24"/>
      <c r="AE2771" s="24"/>
      <c r="AF2771" s="24"/>
      <c r="AG2771" s="24"/>
      <c r="AH2771" s="24"/>
      <c r="AI2771" s="24"/>
      <c r="AJ2771" s="24"/>
      <c r="AK2771" s="24"/>
      <c r="AL2771" s="24"/>
      <c r="AM2771" s="24"/>
      <c r="AN2771" s="24"/>
      <c r="AO2771" s="24"/>
      <c r="AP2771" s="24"/>
      <c r="AQ2771" s="24"/>
      <c r="AR2771" s="208">
        <v>2.58</v>
      </c>
      <c r="AS2771" s="208">
        <v>0.67</v>
      </c>
      <c r="AT2771" s="208">
        <v>0.77600000000000002</v>
      </c>
      <c r="AU2771" s="208">
        <v>0.192</v>
      </c>
      <c r="AV2771" s="24"/>
      <c r="AW2771" s="24"/>
      <c r="AX2771" s="24"/>
      <c r="AY2771" s="208">
        <v>0.433</v>
      </c>
      <c r="AZ2771" s="208">
        <v>0.42299999999999999</v>
      </c>
      <c r="BA2771" s="208">
        <v>0.72699999999999998</v>
      </c>
      <c r="BB2771" s="21">
        <f t="shared" si="350"/>
        <v>2.58</v>
      </c>
      <c r="BC2771" s="21"/>
      <c r="BD2771" s="22">
        <f t="shared" si="348"/>
        <v>3.467741935483871</v>
      </c>
      <c r="BE2771" s="21"/>
      <c r="BG2771" s="10"/>
      <c r="BH2771" s="21">
        <f t="shared" si="349"/>
        <v>0</v>
      </c>
      <c r="BI2771" s="22">
        <f t="shared" si="349"/>
        <v>2.5799999999999998E-3</v>
      </c>
      <c r="BJ2771" s="21"/>
      <c r="BK2771" s="21">
        <v>0</v>
      </c>
      <c r="BL2771" s="22">
        <v>7.7399999999999995E-3</v>
      </c>
      <c r="BM2771" s="21"/>
      <c r="BN2771" s="21">
        <f t="shared" si="342"/>
        <v>0</v>
      </c>
      <c r="BO2771" s="22">
        <f t="shared" si="342"/>
        <v>3.0959999999999998E-2</v>
      </c>
      <c r="BP2771" s="21">
        <f t="shared" si="342"/>
        <v>0</v>
      </c>
    </row>
    <row r="2772" spans="1:68" ht="11.1" hidden="1" customHeight="1" outlineLevel="1" collapsed="1" x14ac:dyDescent="0.2">
      <c r="A2772" s="10"/>
      <c r="B2772" s="18"/>
      <c r="C2772" s="18"/>
      <c r="D2772" s="18"/>
      <c r="E2772" s="19" t="s">
        <v>2440</v>
      </c>
      <c r="F2772" s="209">
        <v>3.2690000000000001</v>
      </c>
      <c r="G2772" s="209">
        <v>8.3019999999999996</v>
      </c>
      <c r="H2772" s="209">
        <v>3.5339999999999998</v>
      </c>
      <c r="I2772" s="240">
        <v>2.7120000000000002</v>
      </c>
      <c r="J2772" s="240"/>
      <c r="K2772" s="209">
        <v>1.4830000000000001</v>
      </c>
      <c r="L2772" s="209">
        <v>0.49299999999999999</v>
      </c>
      <c r="M2772" s="20"/>
      <c r="N2772" s="209">
        <v>0.21</v>
      </c>
      <c r="O2772" s="209">
        <v>1.165</v>
      </c>
      <c r="P2772" s="209">
        <v>2.911</v>
      </c>
      <c r="Q2772" s="209">
        <v>4.335</v>
      </c>
      <c r="R2772" s="209">
        <v>5.3630000000000004</v>
      </c>
      <c r="S2772" s="209">
        <v>3.7040000000000002</v>
      </c>
      <c r="T2772" s="209">
        <v>3.1030000000000002</v>
      </c>
      <c r="U2772" s="209">
        <v>2.37</v>
      </c>
      <c r="V2772" s="209">
        <v>1.0860000000000001</v>
      </c>
      <c r="W2772" s="209">
        <v>0.995</v>
      </c>
      <c r="X2772" s="209">
        <v>0.22800000000000001</v>
      </c>
      <c r="Y2772" s="20"/>
      <c r="Z2772" s="209">
        <v>0.29399999999999998</v>
      </c>
      <c r="AA2772" s="209">
        <v>0.59</v>
      </c>
      <c r="AB2772" s="209">
        <v>1.704</v>
      </c>
      <c r="AC2772" s="209">
        <v>2.1949999999999998</v>
      </c>
      <c r="AD2772" s="209">
        <v>3.4689999999999999</v>
      </c>
      <c r="AE2772" s="209">
        <v>3.0310000000000001</v>
      </c>
      <c r="AF2772" s="209">
        <v>2.726</v>
      </c>
      <c r="AG2772" s="209">
        <v>1.909</v>
      </c>
      <c r="AH2772" s="209">
        <v>1.306</v>
      </c>
      <c r="AI2772" s="209">
        <v>0.92400000000000004</v>
      </c>
      <c r="AJ2772" s="209">
        <v>0.28799999999999998</v>
      </c>
      <c r="AK2772" s="20"/>
      <c r="AL2772" s="20"/>
      <c r="AM2772" s="209">
        <v>0.64600000000000002</v>
      </c>
      <c r="AN2772" s="209">
        <v>1.68</v>
      </c>
      <c r="AO2772" s="209">
        <v>2.504</v>
      </c>
      <c r="AP2772" s="209">
        <v>3.6179999999999999</v>
      </c>
      <c r="AQ2772" s="209">
        <v>3.5510000000000002</v>
      </c>
      <c r="AR2772" s="209">
        <v>2.996</v>
      </c>
      <c r="AS2772" s="209">
        <v>2.6829999999999998</v>
      </c>
      <c r="AT2772" s="209">
        <v>2</v>
      </c>
      <c r="AU2772" s="209">
        <v>0.48</v>
      </c>
      <c r="AV2772" s="20"/>
      <c r="AW2772" s="20"/>
      <c r="AX2772" s="20"/>
      <c r="AY2772" s="209">
        <v>0.16400000000000001</v>
      </c>
      <c r="AZ2772" s="209">
        <v>1.488</v>
      </c>
      <c r="BA2772" s="209">
        <v>1.5069999999999999</v>
      </c>
      <c r="BB2772" s="21">
        <v>6.0119999999999996</v>
      </c>
      <c r="BC2772" s="21">
        <f>BD2772</f>
        <v>8.0806451612903221</v>
      </c>
      <c r="BD2772" s="22">
        <f t="shared" si="348"/>
        <v>8.0806451612903221</v>
      </c>
      <c r="BE2772" s="21">
        <f>BC2772-BD2772</f>
        <v>0</v>
      </c>
      <c r="BF2772" s="2">
        <v>2.4300000000000002</v>
      </c>
      <c r="BG2772" s="10">
        <v>6</v>
      </c>
      <c r="BH2772" s="21">
        <f t="shared" si="349"/>
        <v>6.012E-3</v>
      </c>
      <c r="BI2772" s="22">
        <f t="shared" si="349"/>
        <v>6.012E-3</v>
      </c>
      <c r="BJ2772" s="21">
        <f>BH2772-BI2772</f>
        <v>0</v>
      </c>
      <c r="BK2772" s="21">
        <v>1.8036E-2</v>
      </c>
      <c r="BL2772" s="22">
        <v>1.8036E-2</v>
      </c>
      <c r="BM2772" s="21">
        <v>0</v>
      </c>
      <c r="BN2772" s="21">
        <f t="shared" si="342"/>
        <v>7.2144E-2</v>
      </c>
      <c r="BO2772" s="22">
        <f t="shared" si="342"/>
        <v>7.2144E-2</v>
      </c>
      <c r="BP2772" s="21">
        <f t="shared" si="342"/>
        <v>0</v>
      </c>
    </row>
    <row r="2773" spans="1:68" ht="11.1" hidden="1" customHeight="1" outlineLevel="2" x14ac:dyDescent="0.2">
      <c r="A2773" s="10"/>
      <c r="B2773" s="18"/>
      <c r="C2773" s="18"/>
      <c r="D2773" s="18"/>
      <c r="E2773" s="23" t="s">
        <v>2441</v>
      </c>
      <c r="F2773" s="24"/>
      <c r="G2773" s="208">
        <v>6.0119999999999996</v>
      </c>
      <c r="H2773" s="208">
        <v>1.7130000000000001</v>
      </c>
      <c r="I2773" s="239">
        <v>1.3839999999999999</v>
      </c>
      <c r="J2773" s="239"/>
      <c r="K2773" s="208">
        <v>0.73899999999999999</v>
      </c>
      <c r="L2773" s="208">
        <v>0.191</v>
      </c>
      <c r="M2773" s="24"/>
      <c r="N2773" s="24"/>
      <c r="O2773" s="208">
        <v>0.626</v>
      </c>
      <c r="P2773" s="208">
        <v>1.353</v>
      </c>
      <c r="Q2773" s="208">
        <v>2.0840000000000001</v>
      </c>
      <c r="R2773" s="208">
        <v>2.6349999999999998</v>
      </c>
      <c r="S2773" s="208">
        <v>3.7040000000000002</v>
      </c>
      <c r="T2773" s="208">
        <v>3.1030000000000002</v>
      </c>
      <c r="U2773" s="208">
        <v>2.37</v>
      </c>
      <c r="V2773" s="208">
        <v>1.0860000000000001</v>
      </c>
      <c r="W2773" s="208">
        <v>0.995</v>
      </c>
      <c r="X2773" s="208">
        <v>0.22800000000000001</v>
      </c>
      <c r="Y2773" s="24"/>
      <c r="Z2773" s="208">
        <v>0.29399999999999998</v>
      </c>
      <c r="AA2773" s="208">
        <v>0.59</v>
      </c>
      <c r="AB2773" s="208">
        <v>1.704</v>
      </c>
      <c r="AC2773" s="208">
        <v>2.1949999999999998</v>
      </c>
      <c r="AD2773" s="208">
        <v>3.4689999999999999</v>
      </c>
      <c r="AE2773" s="208">
        <v>3.0310000000000001</v>
      </c>
      <c r="AF2773" s="208">
        <v>2.726</v>
      </c>
      <c r="AG2773" s="208">
        <v>1.909</v>
      </c>
      <c r="AH2773" s="208">
        <v>1.306</v>
      </c>
      <c r="AI2773" s="208">
        <v>0.92400000000000004</v>
      </c>
      <c r="AJ2773" s="208">
        <v>0.28799999999999998</v>
      </c>
      <c r="AK2773" s="24"/>
      <c r="AL2773" s="24"/>
      <c r="AM2773" s="208">
        <v>0.64600000000000002</v>
      </c>
      <c r="AN2773" s="208">
        <v>1.68</v>
      </c>
      <c r="AO2773" s="208">
        <v>2.504</v>
      </c>
      <c r="AP2773" s="208">
        <v>3.6179999999999999</v>
      </c>
      <c r="AQ2773" s="208">
        <v>3.5510000000000002</v>
      </c>
      <c r="AR2773" s="208">
        <v>2.996</v>
      </c>
      <c r="AS2773" s="208">
        <v>2.6829999999999998</v>
      </c>
      <c r="AT2773" s="208">
        <v>2</v>
      </c>
      <c r="AU2773" s="208">
        <v>0.48</v>
      </c>
      <c r="AV2773" s="24"/>
      <c r="AW2773" s="24"/>
      <c r="AX2773" s="24"/>
      <c r="AY2773" s="208">
        <v>0.16400000000000001</v>
      </c>
      <c r="AZ2773" s="208">
        <v>1.488</v>
      </c>
      <c r="BA2773" s="208">
        <v>1.5069999999999999</v>
      </c>
      <c r="BB2773" s="21">
        <f t="shared" si="350"/>
        <v>6.0119999999999996</v>
      </c>
      <c r="BC2773" s="21"/>
      <c r="BD2773" s="22">
        <f t="shared" si="348"/>
        <v>8.0806451612903221</v>
      </c>
      <c r="BE2773" s="21"/>
      <c r="BG2773" s="10"/>
      <c r="BH2773" s="21">
        <f t="shared" si="349"/>
        <v>0</v>
      </c>
      <c r="BI2773" s="22">
        <f t="shared" si="349"/>
        <v>6.012E-3</v>
      </c>
      <c r="BJ2773" s="21"/>
      <c r="BK2773" s="21">
        <v>0</v>
      </c>
      <c r="BL2773" s="22">
        <v>1.8036E-2</v>
      </c>
      <c r="BM2773" s="21"/>
      <c r="BN2773" s="21">
        <f t="shared" si="342"/>
        <v>0</v>
      </c>
      <c r="BO2773" s="22">
        <f t="shared" si="342"/>
        <v>7.2144E-2</v>
      </c>
      <c r="BP2773" s="21">
        <f t="shared" si="342"/>
        <v>0</v>
      </c>
    </row>
    <row r="2774" spans="1:68" ht="11.1" hidden="1" customHeight="1" outlineLevel="1" collapsed="1" x14ac:dyDescent="0.2">
      <c r="A2774" s="10"/>
      <c r="B2774" s="18"/>
      <c r="C2774" s="18"/>
      <c r="D2774" s="18"/>
      <c r="E2774" s="19" t="s">
        <v>142</v>
      </c>
      <c r="F2774" s="20"/>
      <c r="G2774" s="20"/>
      <c r="H2774" s="20"/>
      <c r="I2774" s="20"/>
      <c r="J2774" s="20"/>
      <c r="K2774" s="20"/>
      <c r="L2774" s="20"/>
      <c r="M2774" s="20"/>
      <c r="N2774" s="20"/>
      <c r="O2774" s="20"/>
      <c r="P2774" s="20"/>
      <c r="Q2774" s="20"/>
      <c r="R2774" s="20"/>
      <c r="S2774" s="20"/>
      <c r="T2774" s="20"/>
      <c r="U2774" s="20"/>
      <c r="V2774" s="209">
        <v>10.502000000000001</v>
      </c>
      <c r="W2774" s="209">
        <v>0.995</v>
      </c>
      <c r="X2774" s="209">
        <v>0.22</v>
      </c>
      <c r="Y2774" s="20"/>
      <c r="Z2774" s="209">
        <v>0.21199999999999999</v>
      </c>
      <c r="AA2774" s="209">
        <v>0.499</v>
      </c>
      <c r="AB2774" s="209">
        <v>1.61</v>
      </c>
      <c r="AC2774" s="209">
        <v>1.9670000000000001</v>
      </c>
      <c r="AD2774" s="209">
        <v>1.8360000000000001</v>
      </c>
      <c r="AE2774" s="209">
        <v>6.8819999999999997</v>
      </c>
      <c r="AF2774" s="209">
        <v>2.9580000000000002</v>
      </c>
      <c r="AG2774" s="209">
        <v>2.0859999999999999</v>
      </c>
      <c r="AH2774" s="209">
        <v>1.4530000000000001</v>
      </c>
      <c r="AI2774" s="209">
        <v>0.85499999999999998</v>
      </c>
      <c r="AJ2774" s="209">
        <v>0.27400000000000002</v>
      </c>
      <c r="AK2774" s="20"/>
      <c r="AL2774" s="20"/>
      <c r="AM2774" s="209">
        <v>0.254</v>
      </c>
      <c r="AN2774" s="209">
        <v>1.609</v>
      </c>
      <c r="AO2774" s="209">
        <v>1.873</v>
      </c>
      <c r="AP2774" s="209">
        <v>2.6179999999999999</v>
      </c>
      <c r="AQ2774" s="209">
        <v>3.0129999999999999</v>
      </c>
      <c r="AR2774" s="20"/>
      <c r="AS2774" s="209">
        <v>4.5819999999999999</v>
      </c>
      <c r="AT2774" s="209">
        <v>1.667</v>
      </c>
      <c r="AU2774" s="209">
        <v>0.28799999999999998</v>
      </c>
      <c r="AV2774" s="20"/>
      <c r="AW2774" s="20"/>
      <c r="AX2774" s="20"/>
      <c r="AY2774" s="209">
        <v>0.14699999999999999</v>
      </c>
      <c r="AZ2774" s="209">
        <v>1.52</v>
      </c>
      <c r="BA2774" s="209">
        <v>1.8660000000000001</v>
      </c>
      <c r="BB2774" s="21">
        <f t="shared" si="350"/>
        <v>10.502000000000001</v>
      </c>
      <c r="BC2774" s="21">
        <f>BD2774</f>
        <v>14.115591397849464</v>
      </c>
      <c r="BD2774" s="22">
        <f t="shared" si="348"/>
        <v>14.115591397849464</v>
      </c>
      <c r="BE2774" s="21">
        <f>BC2774-BD2774</f>
        <v>0</v>
      </c>
      <c r="BF2774" s="2">
        <v>2.4300000000000002</v>
      </c>
      <c r="BG2774" s="10">
        <v>6</v>
      </c>
      <c r="BH2774" s="21">
        <f t="shared" si="349"/>
        <v>1.0502000000000003E-2</v>
      </c>
      <c r="BI2774" s="22">
        <f t="shared" si="349"/>
        <v>1.0502000000000003E-2</v>
      </c>
      <c r="BJ2774" s="21">
        <f>BH2774-BI2774</f>
        <v>0</v>
      </c>
      <c r="BK2774" s="21">
        <v>3.1506000000000006E-2</v>
      </c>
      <c r="BL2774" s="22">
        <v>3.1506000000000006E-2</v>
      </c>
      <c r="BM2774" s="21">
        <v>0</v>
      </c>
      <c r="BN2774" s="21">
        <f t="shared" si="342"/>
        <v>0.12602400000000002</v>
      </c>
      <c r="BO2774" s="22">
        <f t="shared" si="342"/>
        <v>0.12602400000000002</v>
      </c>
      <c r="BP2774" s="21">
        <f t="shared" si="342"/>
        <v>0</v>
      </c>
    </row>
    <row r="2775" spans="1:68" ht="11.1" hidden="1" customHeight="1" outlineLevel="2" x14ac:dyDescent="0.2">
      <c r="A2775" s="10"/>
      <c r="B2775" s="18"/>
      <c r="C2775" s="18"/>
      <c r="D2775" s="18"/>
      <c r="E2775" s="23" t="s">
        <v>2442</v>
      </c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  <c r="V2775" s="208">
        <v>10.502000000000001</v>
      </c>
      <c r="W2775" s="208">
        <v>0.995</v>
      </c>
      <c r="X2775" s="208">
        <v>0.22</v>
      </c>
      <c r="Y2775" s="24"/>
      <c r="Z2775" s="208">
        <v>0.21199999999999999</v>
      </c>
      <c r="AA2775" s="208">
        <v>0.499</v>
      </c>
      <c r="AB2775" s="208">
        <v>1.61</v>
      </c>
      <c r="AC2775" s="208">
        <v>1.9670000000000001</v>
      </c>
      <c r="AD2775" s="208">
        <v>1.8360000000000001</v>
      </c>
      <c r="AE2775" s="208">
        <v>6.8819999999999997</v>
      </c>
      <c r="AF2775" s="208">
        <v>2.9580000000000002</v>
      </c>
      <c r="AG2775" s="208">
        <v>2.0859999999999999</v>
      </c>
      <c r="AH2775" s="208">
        <v>1.4530000000000001</v>
      </c>
      <c r="AI2775" s="208">
        <v>0.85499999999999998</v>
      </c>
      <c r="AJ2775" s="208">
        <v>0.27400000000000002</v>
      </c>
      <c r="AK2775" s="24"/>
      <c r="AL2775" s="24"/>
      <c r="AM2775" s="208">
        <v>0.254</v>
      </c>
      <c r="AN2775" s="208">
        <v>1.609</v>
      </c>
      <c r="AO2775" s="208">
        <v>1.873</v>
      </c>
      <c r="AP2775" s="208">
        <v>2.6179999999999999</v>
      </c>
      <c r="AQ2775" s="208">
        <v>3.0129999999999999</v>
      </c>
      <c r="AR2775" s="24"/>
      <c r="AS2775" s="208">
        <v>4.5819999999999999</v>
      </c>
      <c r="AT2775" s="208">
        <v>1.667</v>
      </c>
      <c r="AU2775" s="208">
        <v>0.28799999999999998</v>
      </c>
      <c r="AV2775" s="24"/>
      <c r="AW2775" s="24"/>
      <c r="AX2775" s="24"/>
      <c r="AY2775" s="208">
        <v>0.14699999999999999</v>
      </c>
      <c r="AZ2775" s="208">
        <v>1.52</v>
      </c>
      <c r="BA2775" s="208">
        <v>1.8660000000000001</v>
      </c>
      <c r="BB2775" s="21">
        <f t="shared" si="350"/>
        <v>10.502000000000001</v>
      </c>
      <c r="BC2775" s="21"/>
      <c r="BD2775" s="22">
        <f t="shared" si="348"/>
        <v>14.115591397849464</v>
      </c>
      <c r="BE2775" s="21"/>
      <c r="BG2775" s="10"/>
      <c r="BH2775" s="21">
        <f t="shared" si="349"/>
        <v>0</v>
      </c>
      <c r="BI2775" s="22">
        <f t="shared" si="349"/>
        <v>1.0502000000000003E-2</v>
      </c>
      <c r="BJ2775" s="21"/>
      <c r="BK2775" s="21">
        <v>0</v>
      </c>
      <c r="BL2775" s="22">
        <v>3.1506000000000006E-2</v>
      </c>
      <c r="BM2775" s="21"/>
      <c r="BN2775" s="21">
        <f t="shared" si="342"/>
        <v>0</v>
      </c>
      <c r="BO2775" s="22">
        <f t="shared" si="342"/>
        <v>0.12602400000000002</v>
      </c>
      <c r="BP2775" s="21">
        <f t="shared" si="342"/>
        <v>0</v>
      </c>
    </row>
    <row r="2776" spans="1:68" ht="11.1" hidden="1" customHeight="1" outlineLevel="1" collapsed="1" x14ac:dyDescent="0.2">
      <c r="A2776" s="10"/>
      <c r="B2776" s="18"/>
      <c r="C2776" s="18"/>
      <c r="D2776" s="18"/>
      <c r="E2776" s="19" t="s">
        <v>30</v>
      </c>
      <c r="F2776" s="209">
        <v>101.2</v>
      </c>
      <c r="G2776" s="209">
        <v>85.6</v>
      </c>
      <c r="H2776" s="209">
        <v>72.8</v>
      </c>
      <c r="I2776" s="240">
        <v>49.140999999999998</v>
      </c>
      <c r="J2776" s="240"/>
      <c r="K2776" s="209">
        <v>18.631</v>
      </c>
      <c r="L2776" s="20"/>
      <c r="M2776" s="20"/>
      <c r="N2776" s="20"/>
      <c r="O2776" s="209">
        <v>26.823</v>
      </c>
      <c r="P2776" s="209">
        <v>62.758000000000003</v>
      </c>
      <c r="Q2776" s="209">
        <v>113.402</v>
      </c>
      <c r="R2776" s="209">
        <v>73.149000000000001</v>
      </c>
      <c r="S2776" s="209">
        <v>113.61499999999999</v>
      </c>
      <c r="T2776" s="209">
        <v>96.888000000000005</v>
      </c>
      <c r="U2776" s="209">
        <v>61.103000000000002</v>
      </c>
      <c r="V2776" s="209">
        <v>24.963000000000001</v>
      </c>
      <c r="W2776" s="209">
        <v>11.368</v>
      </c>
      <c r="X2776" s="20"/>
      <c r="Y2776" s="20"/>
      <c r="Z2776" s="20"/>
      <c r="AA2776" s="209">
        <v>-21.442</v>
      </c>
      <c r="AB2776" s="209">
        <v>65.42</v>
      </c>
      <c r="AC2776" s="209">
        <v>102.907</v>
      </c>
      <c r="AD2776" s="209">
        <v>186.697</v>
      </c>
      <c r="AE2776" s="209">
        <v>141.01900000000001</v>
      </c>
      <c r="AF2776" s="209">
        <v>85.317999999999998</v>
      </c>
      <c r="AG2776" s="209">
        <v>61.389000000000003</v>
      </c>
      <c r="AH2776" s="209">
        <v>40.795000000000002</v>
      </c>
      <c r="AI2776" s="209">
        <v>24.475000000000001</v>
      </c>
      <c r="AJ2776" s="20"/>
      <c r="AK2776" s="20"/>
      <c r="AL2776" s="20"/>
      <c r="AM2776" s="209">
        <v>21.073</v>
      </c>
      <c r="AN2776" s="209">
        <v>49.137999999999998</v>
      </c>
      <c r="AO2776" s="209">
        <v>75.706000000000003</v>
      </c>
      <c r="AP2776" s="209">
        <v>90.328000000000003</v>
      </c>
      <c r="AQ2776" s="209">
        <v>89.846000000000004</v>
      </c>
      <c r="AR2776" s="209">
        <v>80.347999999999999</v>
      </c>
      <c r="AS2776" s="209">
        <v>72.917000000000002</v>
      </c>
      <c r="AT2776" s="209">
        <v>46.41</v>
      </c>
      <c r="AU2776" s="209">
        <v>20.992000000000001</v>
      </c>
      <c r="AV2776" s="20"/>
      <c r="AW2776" s="20"/>
      <c r="AX2776" s="20"/>
      <c r="AY2776" s="209">
        <v>26.904</v>
      </c>
      <c r="AZ2776" s="209">
        <v>46.77</v>
      </c>
      <c r="BA2776" s="209">
        <v>71.334999999999994</v>
      </c>
      <c r="BB2776" s="21">
        <f>BB2777+BB2778+BB2779</f>
        <v>189.52100000000002</v>
      </c>
      <c r="BC2776" s="21">
        <f>BF2776</f>
        <v>785.5</v>
      </c>
      <c r="BD2776" s="22">
        <f t="shared" si="348"/>
        <v>254.73252688172045</v>
      </c>
      <c r="BE2776" s="21">
        <f>BC2776-BD2776</f>
        <v>530.76747311827955</v>
      </c>
      <c r="BF2776" s="2">
        <v>785.5</v>
      </c>
      <c r="BG2776" s="10">
        <v>5</v>
      </c>
      <c r="BH2776" s="21">
        <f t="shared" si="349"/>
        <v>0.58441200000000004</v>
      </c>
      <c r="BI2776" s="22">
        <f t="shared" si="349"/>
        <v>0.189521</v>
      </c>
      <c r="BJ2776" s="21">
        <f>BH2776-BI2776</f>
        <v>0.39489100000000005</v>
      </c>
      <c r="BK2776" s="21">
        <v>1.7532360000000002</v>
      </c>
      <c r="BL2776" s="22">
        <v>0.56856299999999993</v>
      </c>
      <c r="BM2776" s="21">
        <v>1.1846730000000003</v>
      </c>
      <c r="BN2776" s="21">
        <f t="shared" si="342"/>
        <v>7.012944000000001</v>
      </c>
      <c r="BO2776" s="22">
        <f t="shared" si="342"/>
        <v>2.2742519999999997</v>
      </c>
      <c r="BP2776" s="21">
        <f t="shared" si="342"/>
        <v>4.7386920000000012</v>
      </c>
    </row>
    <row r="2777" spans="1:68" ht="11.1" hidden="1" customHeight="1" outlineLevel="2" x14ac:dyDescent="0.2">
      <c r="A2777" s="10"/>
      <c r="B2777" s="18"/>
      <c r="C2777" s="18"/>
      <c r="D2777" s="18"/>
      <c r="E2777" s="23" t="s">
        <v>2443</v>
      </c>
      <c r="F2777" s="208">
        <v>8.6</v>
      </c>
      <c r="G2777" s="208">
        <v>7.7</v>
      </c>
      <c r="H2777" s="208">
        <v>6.6</v>
      </c>
      <c r="I2777" s="239">
        <v>4.3049999999999997</v>
      </c>
      <c r="J2777" s="239"/>
      <c r="K2777" s="208">
        <v>1.823</v>
      </c>
      <c r="L2777" s="24"/>
      <c r="M2777" s="24"/>
      <c r="N2777" s="24"/>
      <c r="O2777" s="208">
        <v>2.569</v>
      </c>
      <c r="P2777" s="208">
        <v>5.9459999999999997</v>
      </c>
      <c r="Q2777" s="208">
        <v>8.6470000000000002</v>
      </c>
      <c r="R2777" s="208">
        <v>6.8769999999999998</v>
      </c>
      <c r="S2777" s="208">
        <v>11.032</v>
      </c>
      <c r="T2777" s="208">
        <v>10.047000000000001</v>
      </c>
      <c r="U2777" s="208">
        <v>7.0069999999999997</v>
      </c>
      <c r="V2777" s="208">
        <v>3.4590000000000001</v>
      </c>
      <c r="W2777" s="208">
        <v>2.1309999999999998</v>
      </c>
      <c r="X2777" s="24"/>
      <c r="Y2777" s="24"/>
      <c r="Z2777" s="24"/>
      <c r="AA2777" s="208">
        <v>-8.5000000000000006E-2</v>
      </c>
      <c r="AB2777" s="208">
        <v>5.3710000000000004</v>
      </c>
      <c r="AC2777" s="208">
        <v>7.68</v>
      </c>
      <c r="AD2777" s="208">
        <v>10.837999999999999</v>
      </c>
      <c r="AE2777" s="208">
        <v>10.388999999999999</v>
      </c>
      <c r="AF2777" s="208">
        <v>9.0459999999999994</v>
      </c>
      <c r="AG2777" s="208">
        <v>6.1790000000000003</v>
      </c>
      <c r="AH2777" s="208">
        <v>3.9430000000000001</v>
      </c>
      <c r="AI2777" s="208">
        <v>2.4929999999999999</v>
      </c>
      <c r="AJ2777" s="24"/>
      <c r="AK2777" s="24"/>
      <c r="AL2777" s="24"/>
      <c r="AM2777" s="208">
        <v>1.984</v>
      </c>
      <c r="AN2777" s="208">
        <v>5.274</v>
      </c>
      <c r="AO2777" s="208">
        <v>8.77</v>
      </c>
      <c r="AP2777" s="208">
        <v>11.897</v>
      </c>
      <c r="AQ2777" s="208">
        <v>11.385</v>
      </c>
      <c r="AR2777" s="208">
        <v>9.34</v>
      </c>
      <c r="AS2777" s="208">
        <v>7.7969999999999997</v>
      </c>
      <c r="AT2777" s="208">
        <v>4.6070000000000002</v>
      </c>
      <c r="AU2777" s="208">
        <v>1.9670000000000001</v>
      </c>
      <c r="AV2777" s="24"/>
      <c r="AW2777" s="24"/>
      <c r="AX2777" s="24"/>
      <c r="AY2777" s="208">
        <v>2.74</v>
      </c>
      <c r="AZ2777" s="208">
        <v>4.6660000000000004</v>
      </c>
      <c r="BA2777" s="208">
        <v>7.7450000000000001</v>
      </c>
      <c r="BB2777" s="21">
        <f t="shared" si="350"/>
        <v>11.897</v>
      </c>
      <c r="BC2777" s="21"/>
      <c r="BD2777" s="22">
        <f t="shared" si="348"/>
        <v>15.990591397849464</v>
      </c>
      <c r="BE2777" s="21"/>
      <c r="BG2777" s="10"/>
      <c r="BH2777" s="21">
        <f t="shared" si="349"/>
        <v>0</v>
      </c>
      <c r="BI2777" s="22">
        <f t="shared" si="349"/>
        <v>1.1897000000000001E-2</v>
      </c>
      <c r="BJ2777" s="21"/>
      <c r="BK2777" s="21">
        <v>0</v>
      </c>
      <c r="BL2777" s="22">
        <v>3.5691000000000001E-2</v>
      </c>
      <c r="BM2777" s="21"/>
      <c r="BN2777" s="21">
        <f t="shared" ref="BN2777:BP2840" si="351">BK2777*4</f>
        <v>0</v>
      </c>
      <c r="BO2777" s="22">
        <f t="shared" si="351"/>
        <v>0.142764</v>
      </c>
      <c r="BP2777" s="21">
        <f t="shared" si="351"/>
        <v>0</v>
      </c>
    </row>
    <row r="2778" spans="1:68" ht="11.1" hidden="1" customHeight="1" outlineLevel="2" x14ac:dyDescent="0.2">
      <c r="A2778" s="10"/>
      <c r="B2778" s="18"/>
      <c r="C2778" s="18"/>
      <c r="D2778" s="18"/>
      <c r="E2778" s="23" t="s">
        <v>2444</v>
      </c>
      <c r="F2778" s="208">
        <v>7.4</v>
      </c>
      <c r="G2778" s="208">
        <v>5.7</v>
      </c>
      <c r="H2778" s="208">
        <v>5</v>
      </c>
      <c r="I2778" s="239">
        <v>3.4340000000000002</v>
      </c>
      <c r="J2778" s="239"/>
      <c r="K2778" s="208">
        <v>1.3069999999999999</v>
      </c>
      <c r="L2778" s="24"/>
      <c r="M2778" s="24"/>
      <c r="N2778" s="24"/>
      <c r="O2778" s="208">
        <v>2.794</v>
      </c>
      <c r="P2778" s="208">
        <v>5.3209999999999997</v>
      </c>
      <c r="Q2778" s="208">
        <v>6.1189999999999998</v>
      </c>
      <c r="R2778" s="208">
        <v>6.82</v>
      </c>
      <c r="S2778" s="208">
        <v>9.1820000000000004</v>
      </c>
      <c r="T2778" s="208">
        <v>8.11</v>
      </c>
      <c r="U2778" s="208">
        <v>6.1559999999999997</v>
      </c>
      <c r="V2778" s="208">
        <v>2.597</v>
      </c>
      <c r="W2778" s="208">
        <v>1.409</v>
      </c>
      <c r="X2778" s="24"/>
      <c r="Y2778" s="24"/>
      <c r="Z2778" s="24"/>
      <c r="AA2778" s="208">
        <v>-0.82</v>
      </c>
      <c r="AB2778" s="208">
        <v>3.7410000000000001</v>
      </c>
      <c r="AC2778" s="208">
        <v>5.5730000000000004</v>
      </c>
      <c r="AD2778" s="208">
        <v>7.4169999999999998</v>
      </c>
      <c r="AE2778" s="208">
        <v>6.5990000000000002</v>
      </c>
      <c r="AF2778" s="208">
        <v>5.6669999999999998</v>
      </c>
      <c r="AG2778" s="208">
        <v>3.9849999999999999</v>
      </c>
      <c r="AH2778" s="208">
        <v>2.6080000000000001</v>
      </c>
      <c r="AI2778" s="208">
        <v>1.542</v>
      </c>
      <c r="AJ2778" s="24"/>
      <c r="AK2778" s="24"/>
      <c r="AL2778" s="24"/>
      <c r="AM2778" s="208">
        <v>1.5720000000000001</v>
      </c>
      <c r="AN2778" s="208">
        <v>3.4569999999999999</v>
      </c>
      <c r="AO2778" s="208">
        <v>6.3819999999999997</v>
      </c>
      <c r="AP2778" s="208">
        <v>8.0129999999999999</v>
      </c>
      <c r="AQ2778" s="208">
        <v>7.66</v>
      </c>
      <c r="AR2778" s="208">
        <v>6.3570000000000002</v>
      </c>
      <c r="AS2778" s="208">
        <v>5.2679999999999998</v>
      </c>
      <c r="AT2778" s="208">
        <v>3.0830000000000002</v>
      </c>
      <c r="AU2778" s="208">
        <v>1.57</v>
      </c>
      <c r="AV2778" s="24"/>
      <c r="AW2778" s="24"/>
      <c r="AX2778" s="24"/>
      <c r="AY2778" s="208">
        <v>1.82</v>
      </c>
      <c r="AZ2778" s="208">
        <v>4.1849999999999996</v>
      </c>
      <c r="BA2778" s="208">
        <v>6.03</v>
      </c>
      <c r="BB2778" s="21">
        <f t="shared" si="350"/>
        <v>9.1820000000000004</v>
      </c>
      <c r="BC2778" s="21"/>
      <c r="BD2778" s="22">
        <f t="shared" si="348"/>
        <v>12.341397849462366</v>
      </c>
      <c r="BE2778" s="21"/>
      <c r="BG2778" s="10"/>
      <c r="BH2778" s="21">
        <f t="shared" si="349"/>
        <v>0</v>
      </c>
      <c r="BI2778" s="22">
        <f t="shared" si="349"/>
        <v>9.1819999999999992E-3</v>
      </c>
      <c r="BJ2778" s="21"/>
      <c r="BK2778" s="21">
        <v>0</v>
      </c>
      <c r="BL2778" s="22">
        <v>2.7545999999999998E-2</v>
      </c>
      <c r="BM2778" s="21"/>
      <c r="BN2778" s="21">
        <f t="shared" si="351"/>
        <v>0</v>
      </c>
      <c r="BO2778" s="22">
        <f t="shared" si="351"/>
        <v>0.11018399999999999</v>
      </c>
      <c r="BP2778" s="21">
        <f t="shared" si="351"/>
        <v>0</v>
      </c>
    </row>
    <row r="2779" spans="1:68" ht="11.1" hidden="1" customHeight="1" outlineLevel="2" x14ac:dyDescent="0.2">
      <c r="A2779" s="10"/>
      <c r="B2779" s="18"/>
      <c r="C2779" s="18"/>
      <c r="D2779" s="18"/>
      <c r="E2779" s="23" t="s">
        <v>2445</v>
      </c>
      <c r="F2779" s="208">
        <v>85.2</v>
      </c>
      <c r="G2779" s="208">
        <v>72.2</v>
      </c>
      <c r="H2779" s="208">
        <v>61.2</v>
      </c>
      <c r="I2779" s="239">
        <v>41.402000000000001</v>
      </c>
      <c r="J2779" s="239"/>
      <c r="K2779" s="208">
        <v>15.500999999999999</v>
      </c>
      <c r="L2779" s="24"/>
      <c r="M2779" s="24"/>
      <c r="N2779" s="24"/>
      <c r="O2779" s="208">
        <v>21.46</v>
      </c>
      <c r="P2779" s="208">
        <v>51.491</v>
      </c>
      <c r="Q2779" s="208">
        <v>98.635999999999996</v>
      </c>
      <c r="R2779" s="208">
        <v>59.451999999999998</v>
      </c>
      <c r="S2779" s="208">
        <v>93.400999999999996</v>
      </c>
      <c r="T2779" s="208">
        <v>78.730999999999995</v>
      </c>
      <c r="U2779" s="208">
        <v>47.94</v>
      </c>
      <c r="V2779" s="208">
        <v>18.907</v>
      </c>
      <c r="W2779" s="208">
        <v>7.8280000000000003</v>
      </c>
      <c r="X2779" s="24"/>
      <c r="Y2779" s="24"/>
      <c r="Z2779" s="24"/>
      <c r="AA2779" s="208">
        <v>-20.536999999999999</v>
      </c>
      <c r="AB2779" s="208">
        <v>56.308</v>
      </c>
      <c r="AC2779" s="208">
        <v>89.653999999999996</v>
      </c>
      <c r="AD2779" s="208">
        <v>168.44200000000001</v>
      </c>
      <c r="AE2779" s="208">
        <v>124.03100000000001</v>
      </c>
      <c r="AF2779" s="208">
        <v>70.605000000000004</v>
      </c>
      <c r="AG2779" s="208">
        <v>51.225000000000001</v>
      </c>
      <c r="AH2779" s="208">
        <v>34.244</v>
      </c>
      <c r="AI2779" s="208">
        <v>20.440000000000001</v>
      </c>
      <c r="AJ2779" s="24"/>
      <c r="AK2779" s="24"/>
      <c r="AL2779" s="24"/>
      <c r="AM2779" s="208">
        <v>17.516999999999999</v>
      </c>
      <c r="AN2779" s="208">
        <v>40.406999999999996</v>
      </c>
      <c r="AO2779" s="208">
        <v>60.554000000000002</v>
      </c>
      <c r="AP2779" s="208">
        <v>70.418000000000006</v>
      </c>
      <c r="AQ2779" s="208">
        <v>70.801000000000002</v>
      </c>
      <c r="AR2779" s="208">
        <v>64.650999999999996</v>
      </c>
      <c r="AS2779" s="208">
        <v>59.851999999999997</v>
      </c>
      <c r="AT2779" s="208">
        <v>38.72</v>
      </c>
      <c r="AU2779" s="208">
        <v>17.454999999999998</v>
      </c>
      <c r="AV2779" s="24"/>
      <c r="AW2779" s="24"/>
      <c r="AX2779" s="24"/>
      <c r="AY2779" s="208">
        <v>22.344000000000001</v>
      </c>
      <c r="AZ2779" s="208">
        <v>37.918999999999997</v>
      </c>
      <c r="BA2779" s="208">
        <v>57.56</v>
      </c>
      <c r="BB2779" s="21">
        <f t="shared" si="350"/>
        <v>168.44200000000001</v>
      </c>
      <c r="BC2779" s="21"/>
      <c r="BD2779" s="22">
        <f t="shared" si="348"/>
        <v>226.40053763440861</v>
      </c>
      <c r="BE2779" s="21"/>
      <c r="BG2779" s="10"/>
      <c r="BH2779" s="21">
        <f t="shared" si="349"/>
        <v>0</v>
      </c>
      <c r="BI2779" s="22">
        <f t="shared" si="349"/>
        <v>0.16844200000000001</v>
      </c>
      <c r="BJ2779" s="21"/>
      <c r="BK2779" s="21">
        <v>0</v>
      </c>
      <c r="BL2779" s="22">
        <v>0.50532600000000005</v>
      </c>
      <c r="BM2779" s="21"/>
      <c r="BN2779" s="21">
        <f t="shared" si="351"/>
        <v>0</v>
      </c>
      <c r="BO2779" s="22">
        <f t="shared" si="351"/>
        <v>2.0213040000000002</v>
      </c>
      <c r="BP2779" s="21">
        <f t="shared" si="351"/>
        <v>0</v>
      </c>
    </row>
    <row r="2780" spans="1:68" ht="11.1" hidden="1" customHeight="1" outlineLevel="1" collapsed="1" x14ac:dyDescent="0.2">
      <c r="A2780" s="10"/>
      <c r="B2780" s="18"/>
      <c r="C2780" s="18"/>
      <c r="D2780" s="18"/>
      <c r="E2780" s="19" t="s">
        <v>2446</v>
      </c>
      <c r="F2780" s="20"/>
      <c r="G2780" s="20"/>
      <c r="H2780" s="20"/>
      <c r="I2780" s="20"/>
      <c r="J2780" s="20"/>
      <c r="K2780" s="20"/>
      <c r="L2780" s="20"/>
      <c r="M2780" s="20"/>
      <c r="N2780" s="20"/>
      <c r="O2780" s="20"/>
      <c r="P2780" s="20"/>
      <c r="Q2780" s="20"/>
      <c r="R2780" s="20"/>
      <c r="S2780" s="20"/>
      <c r="T2780" s="20"/>
      <c r="U2780" s="20"/>
      <c r="V2780" s="20"/>
      <c r="W2780" s="20"/>
      <c r="X2780" s="20"/>
      <c r="Y2780" s="20"/>
      <c r="Z2780" s="20"/>
      <c r="AA2780" s="20"/>
      <c r="AB2780" s="20"/>
      <c r="AC2780" s="20"/>
      <c r="AD2780" s="20"/>
      <c r="AE2780" s="20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9">
        <v>4.1260000000000003</v>
      </c>
      <c r="AS2780" s="209">
        <v>1.4730000000000001</v>
      </c>
      <c r="AT2780" s="209">
        <v>1.238</v>
      </c>
      <c r="AU2780" s="209">
        <v>0.29199999999999998</v>
      </c>
      <c r="AV2780" s="20"/>
      <c r="AW2780" s="20"/>
      <c r="AX2780" s="20"/>
      <c r="AY2780" s="209">
        <v>0.41199999999999998</v>
      </c>
      <c r="AZ2780" s="209">
        <v>1.081</v>
      </c>
      <c r="BA2780" s="209">
        <v>1.744</v>
      </c>
      <c r="BB2780" s="21">
        <f t="shared" si="350"/>
        <v>4.1260000000000003</v>
      </c>
      <c r="BC2780" s="21">
        <f>BD2780</f>
        <v>5.545698924731183</v>
      </c>
      <c r="BD2780" s="22">
        <f t="shared" si="348"/>
        <v>5.545698924731183</v>
      </c>
      <c r="BE2780" s="21">
        <f>BC2780-BD2780</f>
        <v>0</v>
      </c>
      <c r="BF2780" s="2">
        <v>4.5</v>
      </c>
      <c r="BG2780" s="10">
        <v>6</v>
      </c>
      <c r="BH2780" s="21">
        <f t="shared" si="349"/>
        <v>4.1260000000000003E-3</v>
      </c>
      <c r="BI2780" s="22">
        <f t="shared" si="349"/>
        <v>4.1260000000000003E-3</v>
      </c>
      <c r="BJ2780" s="21">
        <f>BH2780-BI2780</f>
        <v>0</v>
      </c>
      <c r="BK2780" s="21">
        <v>1.2378E-2</v>
      </c>
      <c r="BL2780" s="22">
        <v>1.2378E-2</v>
      </c>
      <c r="BM2780" s="21">
        <v>0</v>
      </c>
      <c r="BN2780" s="21">
        <f t="shared" si="351"/>
        <v>4.9512E-2</v>
      </c>
      <c r="BO2780" s="22">
        <f t="shared" si="351"/>
        <v>4.9512E-2</v>
      </c>
      <c r="BP2780" s="21">
        <f t="shared" si="351"/>
        <v>0</v>
      </c>
    </row>
    <row r="2781" spans="1:68" ht="11.1" hidden="1" customHeight="1" outlineLevel="2" x14ac:dyDescent="0.2">
      <c r="A2781" s="10"/>
      <c r="B2781" s="18"/>
      <c r="C2781" s="18"/>
      <c r="D2781" s="18"/>
      <c r="E2781" s="23" t="s">
        <v>2447</v>
      </c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  <c r="V2781" s="24"/>
      <c r="W2781" s="24"/>
      <c r="X2781" s="24"/>
      <c r="Y2781" s="24"/>
      <c r="Z2781" s="24"/>
      <c r="AA2781" s="24"/>
      <c r="AB2781" s="24"/>
      <c r="AC2781" s="24"/>
      <c r="AD2781" s="24"/>
      <c r="AE2781" s="24"/>
      <c r="AF2781" s="24"/>
      <c r="AG2781" s="24"/>
      <c r="AH2781" s="24"/>
      <c r="AI2781" s="24"/>
      <c r="AJ2781" s="24"/>
      <c r="AK2781" s="24"/>
      <c r="AL2781" s="24"/>
      <c r="AM2781" s="24"/>
      <c r="AN2781" s="24"/>
      <c r="AO2781" s="24"/>
      <c r="AP2781" s="24"/>
      <c r="AQ2781" s="24"/>
      <c r="AR2781" s="208">
        <v>4.1260000000000003</v>
      </c>
      <c r="AS2781" s="208">
        <v>1.4730000000000001</v>
      </c>
      <c r="AT2781" s="208">
        <v>1.238</v>
      </c>
      <c r="AU2781" s="208">
        <v>0.29199999999999998</v>
      </c>
      <c r="AV2781" s="24"/>
      <c r="AW2781" s="24"/>
      <c r="AX2781" s="24"/>
      <c r="AY2781" s="208">
        <v>0.41199999999999998</v>
      </c>
      <c r="AZ2781" s="208">
        <v>1.081</v>
      </c>
      <c r="BA2781" s="208">
        <v>1.744</v>
      </c>
      <c r="BB2781" s="21">
        <f t="shared" si="350"/>
        <v>4.1260000000000003</v>
      </c>
      <c r="BC2781" s="21"/>
      <c r="BD2781" s="22">
        <f t="shared" si="348"/>
        <v>5.545698924731183</v>
      </c>
      <c r="BE2781" s="21"/>
      <c r="BG2781" s="10"/>
      <c r="BH2781" s="21">
        <f t="shared" si="349"/>
        <v>0</v>
      </c>
      <c r="BI2781" s="22">
        <f t="shared" si="349"/>
        <v>4.1260000000000003E-3</v>
      </c>
      <c r="BJ2781" s="21"/>
      <c r="BK2781" s="21">
        <v>0</v>
      </c>
      <c r="BL2781" s="22">
        <v>1.2378E-2</v>
      </c>
      <c r="BM2781" s="21"/>
      <c r="BN2781" s="21">
        <f t="shared" si="351"/>
        <v>0</v>
      </c>
      <c r="BO2781" s="22">
        <f t="shared" si="351"/>
        <v>4.9512E-2</v>
      </c>
      <c r="BP2781" s="21">
        <f t="shared" si="351"/>
        <v>0</v>
      </c>
    </row>
    <row r="2782" spans="1:68" ht="11.1" customHeight="1" outlineLevel="1" collapsed="1" x14ac:dyDescent="0.2">
      <c r="A2782" s="10"/>
      <c r="B2782" s="18"/>
      <c r="C2782" s="18"/>
      <c r="D2782" s="18"/>
      <c r="E2782" s="19" t="s">
        <v>2448</v>
      </c>
      <c r="F2782" s="20"/>
      <c r="G2782" s="209">
        <v>2.6339999999999999</v>
      </c>
      <c r="H2782" s="209">
        <v>0.64900000000000002</v>
      </c>
      <c r="I2782" s="240">
        <v>0.48899999999999999</v>
      </c>
      <c r="J2782" s="240"/>
      <c r="K2782" s="209">
        <v>0.19800000000000001</v>
      </c>
      <c r="L2782" s="20"/>
      <c r="M2782" s="20"/>
      <c r="N2782" s="20"/>
      <c r="O2782" s="209">
        <v>0.21099999999999999</v>
      </c>
      <c r="P2782" s="209">
        <v>0.60299999999999998</v>
      </c>
      <c r="Q2782" s="209">
        <v>0.623</v>
      </c>
      <c r="R2782" s="209">
        <v>1.2210000000000001</v>
      </c>
      <c r="S2782" s="209">
        <v>1.462</v>
      </c>
      <c r="T2782" s="209">
        <v>1.274</v>
      </c>
      <c r="U2782" s="209">
        <v>0.82099999999999995</v>
      </c>
      <c r="V2782" s="209">
        <v>0.31</v>
      </c>
      <c r="W2782" s="209">
        <v>0.21</v>
      </c>
      <c r="X2782" s="209">
        <v>2.7E-2</v>
      </c>
      <c r="Y2782" s="20"/>
      <c r="Z2782" s="20"/>
      <c r="AA2782" s="209">
        <v>5.2999999999999999E-2</v>
      </c>
      <c r="AB2782" s="209">
        <v>0.47099999999999997</v>
      </c>
      <c r="AC2782" s="209">
        <v>0.997</v>
      </c>
      <c r="AD2782" s="209">
        <v>1.5329999999999999</v>
      </c>
      <c r="AE2782" s="209">
        <v>1.3680000000000001</v>
      </c>
      <c r="AF2782" s="209">
        <v>1.147</v>
      </c>
      <c r="AG2782" s="209">
        <v>0.74299999999999999</v>
      </c>
      <c r="AH2782" s="209">
        <v>0.45400000000000001</v>
      </c>
      <c r="AI2782" s="209">
        <v>0.26200000000000001</v>
      </c>
      <c r="AJ2782" s="209">
        <v>5.6000000000000001E-2</v>
      </c>
      <c r="AK2782" s="20"/>
      <c r="AL2782" s="20"/>
      <c r="AM2782" s="209">
        <v>0.12</v>
      </c>
      <c r="AN2782" s="209">
        <v>0.46300000000000002</v>
      </c>
      <c r="AO2782" s="209">
        <v>0.82799999999999996</v>
      </c>
      <c r="AP2782" s="209">
        <v>1.4670000000000001</v>
      </c>
      <c r="AQ2782" s="209">
        <v>1.4670000000000001</v>
      </c>
      <c r="AR2782" s="209">
        <v>1.07</v>
      </c>
      <c r="AS2782" s="209">
        <v>0.93100000000000005</v>
      </c>
      <c r="AT2782" s="209">
        <v>0.54300000000000004</v>
      </c>
      <c r="AU2782" s="209">
        <v>0.115</v>
      </c>
      <c r="AV2782" s="20"/>
      <c r="AW2782" s="20"/>
      <c r="AX2782" s="20"/>
      <c r="AY2782" s="209">
        <v>0.20200000000000001</v>
      </c>
      <c r="AZ2782" s="209">
        <v>0.46899999999999997</v>
      </c>
      <c r="BA2782" s="209">
        <v>0.81899999999999995</v>
      </c>
      <c r="BB2782" s="21">
        <f t="shared" si="350"/>
        <v>2.6339999999999999</v>
      </c>
      <c r="BC2782" s="21">
        <f>BD2782</f>
        <v>3.540322580645161</v>
      </c>
      <c r="BD2782" s="22">
        <f t="shared" si="348"/>
        <v>3.540322580645161</v>
      </c>
      <c r="BE2782" s="21">
        <f>BC2782-BD2782</f>
        <v>0</v>
      </c>
      <c r="BF2782" s="2">
        <v>2.4300000000000002</v>
      </c>
      <c r="BG2782" s="10">
        <v>7</v>
      </c>
      <c r="BH2782" s="21">
        <f t="shared" si="349"/>
        <v>2.6340000000000001E-3</v>
      </c>
      <c r="BI2782" s="22">
        <f t="shared" si="349"/>
        <v>2.6340000000000001E-3</v>
      </c>
      <c r="BJ2782" s="21">
        <f>BH2782-BI2782</f>
        <v>0</v>
      </c>
      <c r="BK2782" s="21">
        <v>7.9019999999999993E-3</v>
      </c>
      <c r="BL2782" s="22">
        <v>7.9019999999999993E-3</v>
      </c>
      <c r="BM2782" s="21">
        <v>0</v>
      </c>
      <c r="BN2782" s="21">
        <f t="shared" si="351"/>
        <v>3.1607999999999997E-2</v>
      </c>
      <c r="BO2782" s="22">
        <f t="shared" si="351"/>
        <v>3.1607999999999997E-2</v>
      </c>
      <c r="BP2782" s="21">
        <f t="shared" si="351"/>
        <v>0</v>
      </c>
    </row>
    <row r="2783" spans="1:68" ht="11.1" hidden="1" customHeight="1" outlineLevel="2" x14ac:dyDescent="0.2">
      <c r="A2783" s="10"/>
      <c r="B2783" s="18"/>
      <c r="C2783" s="18"/>
      <c r="D2783" s="18"/>
      <c r="E2783" s="23" t="s">
        <v>2449</v>
      </c>
      <c r="F2783" s="24"/>
      <c r="G2783" s="208">
        <v>2.6339999999999999</v>
      </c>
      <c r="H2783" s="208">
        <v>0.64900000000000002</v>
      </c>
      <c r="I2783" s="239">
        <v>0.48899999999999999</v>
      </c>
      <c r="J2783" s="239"/>
      <c r="K2783" s="208">
        <v>0.19800000000000001</v>
      </c>
      <c r="L2783" s="24"/>
      <c r="M2783" s="24"/>
      <c r="N2783" s="24"/>
      <c r="O2783" s="208">
        <v>0.21099999999999999</v>
      </c>
      <c r="P2783" s="208">
        <v>0.60299999999999998</v>
      </c>
      <c r="Q2783" s="208">
        <v>0.623</v>
      </c>
      <c r="R2783" s="208">
        <v>1.2210000000000001</v>
      </c>
      <c r="S2783" s="208">
        <v>1.462</v>
      </c>
      <c r="T2783" s="208">
        <v>1.274</v>
      </c>
      <c r="U2783" s="208">
        <v>0.82099999999999995</v>
      </c>
      <c r="V2783" s="208">
        <v>0.31</v>
      </c>
      <c r="W2783" s="208">
        <v>0.21</v>
      </c>
      <c r="X2783" s="208">
        <v>2.7E-2</v>
      </c>
      <c r="Y2783" s="24"/>
      <c r="Z2783" s="24"/>
      <c r="AA2783" s="208">
        <v>5.2999999999999999E-2</v>
      </c>
      <c r="AB2783" s="208">
        <v>0.47099999999999997</v>
      </c>
      <c r="AC2783" s="208">
        <v>0.997</v>
      </c>
      <c r="AD2783" s="208">
        <v>1.5329999999999999</v>
      </c>
      <c r="AE2783" s="208">
        <v>1.3680000000000001</v>
      </c>
      <c r="AF2783" s="208">
        <v>1.147</v>
      </c>
      <c r="AG2783" s="208">
        <v>0.74299999999999999</v>
      </c>
      <c r="AH2783" s="208">
        <v>0.45400000000000001</v>
      </c>
      <c r="AI2783" s="208">
        <v>0.26200000000000001</v>
      </c>
      <c r="AJ2783" s="208">
        <v>5.6000000000000001E-2</v>
      </c>
      <c r="AK2783" s="24"/>
      <c r="AL2783" s="24"/>
      <c r="AM2783" s="208">
        <v>0.12</v>
      </c>
      <c r="AN2783" s="208">
        <v>0.46300000000000002</v>
      </c>
      <c r="AO2783" s="208">
        <v>0.82799999999999996</v>
      </c>
      <c r="AP2783" s="208">
        <v>1.4670000000000001</v>
      </c>
      <c r="AQ2783" s="208">
        <v>1.4670000000000001</v>
      </c>
      <c r="AR2783" s="208">
        <v>1.07</v>
      </c>
      <c r="AS2783" s="208">
        <v>0.93100000000000005</v>
      </c>
      <c r="AT2783" s="208">
        <v>0.54300000000000004</v>
      </c>
      <c r="AU2783" s="208">
        <v>0.115</v>
      </c>
      <c r="AV2783" s="24"/>
      <c r="AW2783" s="24"/>
      <c r="AX2783" s="24"/>
      <c r="AY2783" s="208">
        <v>0.20200000000000001</v>
      </c>
      <c r="AZ2783" s="208">
        <v>0.46899999999999997</v>
      </c>
      <c r="BA2783" s="208">
        <v>0.81899999999999995</v>
      </c>
      <c r="BB2783" s="21">
        <f t="shared" si="350"/>
        <v>2.6339999999999999</v>
      </c>
      <c r="BC2783" s="21"/>
      <c r="BD2783" s="22">
        <f t="shared" si="348"/>
        <v>3.540322580645161</v>
      </c>
      <c r="BE2783" s="21"/>
      <c r="BG2783" s="10"/>
      <c r="BH2783" s="21">
        <f t="shared" si="349"/>
        <v>0</v>
      </c>
      <c r="BI2783" s="22">
        <f t="shared" si="349"/>
        <v>2.6340000000000001E-3</v>
      </c>
      <c r="BJ2783" s="21"/>
      <c r="BK2783" s="21">
        <v>0</v>
      </c>
      <c r="BL2783" s="22">
        <v>7.9019999999999993E-3</v>
      </c>
      <c r="BM2783" s="21"/>
      <c r="BN2783" s="21">
        <f t="shared" si="351"/>
        <v>0</v>
      </c>
      <c r="BO2783" s="22">
        <f t="shared" si="351"/>
        <v>3.1607999999999997E-2</v>
      </c>
      <c r="BP2783" s="21">
        <f t="shared" si="351"/>
        <v>0</v>
      </c>
    </row>
    <row r="2784" spans="1:68" ht="11.1" customHeight="1" outlineLevel="1" collapsed="1" x14ac:dyDescent="0.2">
      <c r="A2784" s="10"/>
      <c r="B2784" s="18"/>
      <c r="C2784" s="18"/>
      <c r="D2784" s="18"/>
      <c r="E2784" s="19" t="s">
        <v>2450</v>
      </c>
      <c r="F2784" s="20"/>
      <c r="G2784" s="20"/>
      <c r="H2784" s="20"/>
      <c r="I2784" s="20"/>
      <c r="J2784" s="20"/>
      <c r="K2784" s="20"/>
      <c r="L2784" s="20"/>
      <c r="M2784" s="20"/>
      <c r="N2784" s="20"/>
      <c r="O2784" s="20"/>
      <c r="P2784" s="20"/>
      <c r="Q2784" s="20"/>
      <c r="R2784" s="20"/>
      <c r="S2784" s="20"/>
      <c r="T2784" s="20"/>
      <c r="U2784" s="20"/>
      <c r="V2784" s="20"/>
      <c r="W2784" s="20"/>
      <c r="X2784" s="20"/>
      <c r="Y2784" s="20"/>
      <c r="Z2784" s="20"/>
      <c r="AA2784" s="20"/>
      <c r="AB2784" s="20"/>
      <c r="AC2784" s="20"/>
      <c r="AD2784" s="20"/>
      <c r="AE2784" s="20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9">
        <v>0.51600000000000001</v>
      </c>
      <c r="AP2784" s="209">
        <v>1.4830000000000001</v>
      </c>
      <c r="AQ2784" s="209">
        <v>1.343</v>
      </c>
      <c r="AR2784" s="209">
        <v>0.998</v>
      </c>
      <c r="AS2784" s="209">
        <v>0.88500000000000001</v>
      </c>
      <c r="AT2784" s="209">
        <v>0.63900000000000001</v>
      </c>
      <c r="AU2784" s="209">
        <v>0.109</v>
      </c>
      <c r="AV2784" s="20"/>
      <c r="AW2784" s="20"/>
      <c r="AX2784" s="20"/>
      <c r="AY2784" s="20"/>
      <c r="AZ2784" s="20"/>
      <c r="BA2784" s="20"/>
      <c r="BB2784" s="21">
        <f t="shared" si="350"/>
        <v>1.4830000000000001</v>
      </c>
      <c r="BC2784" s="21">
        <f>BF2784</f>
        <v>2.4300000000000002</v>
      </c>
      <c r="BD2784" s="22">
        <f t="shared" si="348"/>
        <v>1.9932795698924732</v>
      </c>
      <c r="BE2784" s="21">
        <f>BC2784-BD2784</f>
        <v>0.43672043010752692</v>
      </c>
      <c r="BF2784" s="2">
        <v>2.4300000000000002</v>
      </c>
      <c r="BG2784" s="10">
        <v>7</v>
      </c>
      <c r="BH2784" s="21">
        <f t="shared" si="349"/>
        <v>1.8079200000000004E-3</v>
      </c>
      <c r="BI2784" s="22">
        <f t="shared" si="349"/>
        <v>1.4830000000000002E-3</v>
      </c>
      <c r="BJ2784" s="21">
        <f>BH2784-BI2784</f>
        <v>3.2492000000000024E-4</v>
      </c>
      <c r="BK2784" s="21">
        <v>5.4237600000000014E-3</v>
      </c>
      <c r="BL2784" s="22">
        <v>4.4490000000000007E-3</v>
      </c>
      <c r="BM2784" s="21">
        <v>9.7476000000000073E-4</v>
      </c>
      <c r="BN2784" s="21">
        <f t="shared" si="351"/>
        <v>2.1695040000000006E-2</v>
      </c>
      <c r="BO2784" s="22">
        <f t="shared" si="351"/>
        <v>1.7796000000000003E-2</v>
      </c>
      <c r="BP2784" s="21">
        <f t="shared" si="351"/>
        <v>3.8990400000000029E-3</v>
      </c>
    </row>
    <row r="2785" spans="1:68" ht="11.1" hidden="1" customHeight="1" outlineLevel="2" x14ac:dyDescent="0.2">
      <c r="A2785" s="10"/>
      <c r="B2785" s="18"/>
      <c r="C2785" s="18"/>
      <c r="D2785" s="18"/>
      <c r="E2785" s="23" t="s">
        <v>2451</v>
      </c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  <c r="V2785" s="24"/>
      <c r="W2785" s="24"/>
      <c r="X2785" s="24"/>
      <c r="Y2785" s="24"/>
      <c r="Z2785" s="24"/>
      <c r="AA2785" s="24"/>
      <c r="AB2785" s="24"/>
      <c r="AC2785" s="24"/>
      <c r="AD2785" s="24"/>
      <c r="AE2785" s="24"/>
      <c r="AF2785" s="24"/>
      <c r="AG2785" s="24"/>
      <c r="AH2785" s="24"/>
      <c r="AI2785" s="24"/>
      <c r="AJ2785" s="24"/>
      <c r="AK2785" s="24"/>
      <c r="AL2785" s="24"/>
      <c r="AM2785" s="24"/>
      <c r="AN2785" s="24"/>
      <c r="AO2785" s="208">
        <v>0.51600000000000001</v>
      </c>
      <c r="AP2785" s="208">
        <v>1.4830000000000001</v>
      </c>
      <c r="AQ2785" s="208">
        <v>1.343</v>
      </c>
      <c r="AR2785" s="208">
        <v>0.998</v>
      </c>
      <c r="AS2785" s="208">
        <v>0.88500000000000001</v>
      </c>
      <c r="AT2785" s="208">
        <v>0.63900000000000001</v>
      </c>
      <c r="AU2785" s="208">
        <v>0.109</v>
      </c>
      <c r="AV2785" s="24"/>
      <c r="AW2785" s="24"/>
      <c r="AX2785" s="24"/>
      <c r="AY2785" s="24"/>
      <c r="AZ2785" s="24"/>
      <c r="BA2785" s="24"/>
      <c r="BB2785" s="21">
        <f t="shared" si="350"/>
        <v>1.4830000000000001</v>
      </c>
      <c r="BC2785" s="21"/>
      <c r="BD2785" s="22">
        <f t="shared" si="348"/>
        <v>1.9932795698924732</v>
      </c>
      <c r="BE2785" s="21"/>
      <c r="BG2785" s="10"/>
      <c r="BH2785" s="21">
        <f t="shared" si="349"/>
        <v>0</v>
      </c>
      <c r="BI2785" s="22">
        <f t="shared" si="349"/>
        <v>1.4830000000000002E-3</v>
      </c>
      <c r="BJ2785" s="21"/>
      <c r="BK2785" s="21">
        <v>0</v>
      </c>
      <c r="BL2785" s="22">
        <v>4.4490000000000007E-3</v>
      </c>
      <c r="BM2785" s="21"/>
      <c r="BN2785" s="21">
        <f t="shared" si="351"/>
        <v>0</v>
      </c>
      <c r="BO2785" s="22">
        <f t="shared" si="351"/>
        <v>1.7796000000000003E-2</v>
      </c>
      <c r="BP2785" s="21">
        <f t="shared" si="351"/>
        <v>0</v>
      </c>
    </row>
    <row r="2786" spans="1:68" ht="11.1" hidden="1" customHeight="1" outlineLevel="1" collapsed="1" x14ac:dyDescent="0.2">
      <c r="A2786" s="10"/>
      <c r="B2786" s="18"/>
      <c r="C2786" s="18"/>
      <c r="D2786" s="18"/>
      <c r="E2786" s="19" t="s">
        <v>2452</v>
      </c>
      <c r="F2786" s="209">
        <v>9.1940000000000008</v>
      </c>
      <c r="G2786" s="209">
        <v>12.313000000000001</v>
      </c>
      <c r="H2786" s="209">
        <v>9.3870000000000005</v>
      </c>
      <c r="I2786" s="240">
        <v>6.0069999999999997</v>
      </c>
      <c r="J2786" s="240"/>
      <c r="K2786" s="209">
        <v>1.1719999999999999</v>
      </c>
      <c r="L2786" s="20"/>
      <c r="M2786" s="20"/>
      <c r="N2786" s="20"/>
      <c r="O2786" s="209">
        <v>3.1139999999999999</v>
      </c>
      <c r="P2786" s="209">
        <v>3.93</v>
      </c>
      <c r="Q2786" s="209">
        <v>16.869</v>
      </c>
      <c r="R2786" s="209">
        <v>11.882999999999999</v>
      </c>
      <c r="S2786" s="209">
        <v>3.3889999999999998</v>
      </c>
      <c r="T2786" s="209">
        <v>2.1909999999999998</v>
      </c>
      <c r="U2786" s="20"/>
      <c r="V2786" s="209">
        <v>3.72</v>
      </c>
      <c r="W2786" s="209">
        <v>0.81499999999999995</v>
      </c>
      <c r="X2786" s="209">
        <v>0.45100000000000001</v>
      </c>
      <c r="Y2786" s="20"/>
      <c r="Z2786" s="20"/>
      <c r="AA2786" s="209">
        <v>2.9489999999999998</v>
      </c>
      <c r="AB2786" s="209">
        <v>6.57</v>
      </c>
      <c r="AC2786" s="209">
        <v>9.907</v>
      </c>
      <c r="AD2786" s="209">
        <v>15.391999999999999</v>
      </c>
      <c r="AE2786" s="209">
        <v>13.535</v>
      </c>
      <c r="AF2786" s="209">
        <v>3.4660000000000002</v>
      </c>
      <c r="AG2786" s="209">
        <v>19.568999999999999</v>
      </c>
      <c r="AH2786" s="209">
        <v>6.7</v>
      </c>
      <c r="AI2786" s="209">
        <v>2.4300000000000002</v>
      </c>
      <c r="AJ2786" s="209">
        <v>1.2629999999999999</v>
      </c>
      <c r="AK2786" s="20"/>
      <c r="AL2786" s="20"/>
      <c r="AM2786" s="209">
        <v>5.08</v>
      </c>
      <c r="AN2786" s="209">
        <v>18.027999999999999</v>
      </c>
      <c r="AO2786" s="209">
        <v>1.363</v>
      </c>
      <c r="AP2786" s="209">
        <v>8.3409999999999993</v>
      </c>
      <c r="AQ2786" s="209">
        <v>13.773999999999999</v>
      </c>
      <c r="AR2786" s="209">
        <v>11.393000000000001</v>
      </c>
      <c r="AS2786" s="209">
        <v>11.097</v>
      </c>
      <c r="AT2786" s="209">
        <v>7.2839999999999998</v>
      </c>
      <c r="AU2786" s="209">
        <v>1.0620000000000001</v>
      </c>
      <c r="AV2786" s="20"/>
      <c r="AW2786" s="20"/>
      <c r="AX2786" s="20"/>
      <c r="AY2786" s="209">
        <v>4.42</v>
      </c>
      <c r="AZ2786" s="209">
        <v>4.6210000000000004</v>
      </c>
      <c r="BA2786" s="209">
        <v>7.2759999999999998</v>
      </c>
      <c r="BB2786" s="21">
        <f>BB2787+BB2788</f>
        <v>27.188000000000002</v>
      </c>
      <c r="BC2786" s="21">
        <f>BD2786</f>
        <v>36.543010752688176</v>
      </c>
      <c r="BD2786" s="22">
        <f t="shared" si="348"/>
        <v>36.543010752688176</v>
      </c>
      <c r="BE2786" s="21">
        <f>BC2786-BD2786</f>
        <v>0</v>
      </c>
      <c r="BF2786" s="2">
        <v>21.9</v>
      </c>
      <c r="BG2786" s="10">
        <v>6</v>
      </c>
      <c r="BH2786" s="21">
        <f t="shared" si="349"/>
        <v>2.7188000000000004E-2</v>
      </c>
      <c r="BI2786" s="22">
        <f t="shared" si="349"/>
        <v>2.7188000000000004E-2</v>
      </c>
      <c r="BJ2786" s="21">
        <f>BH2786-BI2786</f>
        <v>0</v>
      </c>
      <c r="BK2786" s="21">
        <v>8.1564000000000011E-2</v>
      </c>
      <c r="BL2786" s="22">
        <v>8.1564000000000011E-2</v>
      </c>
      <c r="BM2786" s="21">
        <v>0</v>
      </c>
      <c r="BN2786" s="21">
        <f t="shared" si="351"/>
        <v>0.32625600000000005</v>
      </c>
      <c r="BO2786" s="22">
        <f t="shared" si="351"/>
        <v>0.32625600000000005</v>
      </c>
      <c r="BP2786" s="21">
        <f t="shared" si="351"/>
        <v>0</v>
      </c>
    </row>
    <row r="2787" spans="1:68" ht="11.1" hidden="1" customHeight="1" outlineLevel="2" x14ac:dyDescent="0.2">
      <c r="A2787" s="10"/>
      <c r="B2787" s="18"/>
      <c r="C2787" s="18"/>
      <c r="D2787" s="18"/>
      <c r="E2787" s="23" t="s">
        <v>2453</v>
      </c>
      <c r="F2787" s="208">
        <v>2.8239999999999998</v>
      </c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08">
        <v>9.1</v>
      </c>
      <c r="R2787" s="208">
        <v>2.0489999999999999</v>
      </c>
      <c r="S2787" s="208">
        <v>2.6459999999999999</v>
      </c>
      <c r="T2787" s="208">
        <v>2.1909999999999998</v>
      </c>
      <c r="U2787" s="24"/>
      <c r="V2787" s="208">
        <v>3.72</v>
      </c>
      <c r="W2787" s="208">
        <v>0.81499999999999995</v>
      </c>
      <c r="X2787" s="208">
        <v>0.45100000000000001</v>
      </c>
      <c r="Y2787" s="24"/>
      <c r="Z2787" s="24"/>
      <c r="AA2787" s="208">
        <v>0.1</v>
      </c>
      <c r="AB2787" s="208">
        <v>1.2509999999999999</v>
      </c>
      <c r="AC2787" s="208">
        <v>2.1829999999999998</v>
      </c>
      <c r="AD2787" s="208">
        <v>2.105</v>
      </c>
      <c r="AE2787" s="208">
        <v>2.0350000000000001</v>
      </c>
      <c r="AF2787" s="208">
        <v>1.9850000000000001</v>
      </c>
      <c r="AG2787" s="208">
        <v>1.4810000000000001</v>
      </c>
      <c r="AH2787" s="208">
        <v>1.25</v>
      </c>
      <c r="AI2787" s="24"/>
      <c r="AJ2787" s="208">
        <v>0.68400000000000005</v>
      </c>
      <c r="AK2787" s="24"/>
      <c r="AL2787" s="24"/>
      <c r="AM2787" s="208">
        <v>3.0209999999999999</v>
      </c>
      <c r="AN2787" s="208">
        <v>7.4420000000000002</v>
      </c>
      <c r="AO2787" s="208">
        <v>-7.2510000000000003</v>
      </c>
      <c r="AP2787" s="24"/>
      <c r="AQ2787" s="24"/>
      <c r="AR2787" s="24"/>
      <c r="AS2787" s="24"/>
      <c r="AT2787" s="24"/>
      <c r="AU2787" s="208">
        <v>0.75700000000000001</v>
      </c>
      <c r="AV2787" s="24"/>
      <c r="AW2787" s="24"/>
      <c r="AX2787" s="24"/>
      <c r="AY2787" s="24"/>
      <c r="AZ2787" s="208">
        <v>1.0449999999999999</v>
      </c>
      <c r="BA2787" s="208">
        <v>1.099</v>
      </c>
      <c r="BB2787" s="21">
        <f t="shared" si="350"/>
        <v>9.1</v>
      </c>
      <c r="BC2787" s="21"/>
      <c r="BD2787" s="22">
        <f t="shared" si="348"/>
        <v>12.231182795698924</v>
      </c>
      <c r="BE2787" s="21"/>
      <c r="BG2787" s="10"/>
      <c r="BH2787" s="21">
        <f t="shared" si="349"/>
        <v>0</v>
      </c>
      <c r="BI2787" s="22">
        <f t="shared" si="349"/>
        <v>9.0999999999999987E-3</v>
      </c>
      <c r="BJ2787" s="21"/>
      <c r="BK2787" s="21">
        <v>0</v>
      </c>
      <c r="BL2787" s="22">
        <v>2.7299999999999998E-2</v>
      </c>
      <c r="BM2787" s="21"/>
      <c r="BN2787" s="21">
        <f t="shared" si="351"/>
        <v>0</v>
      </c>
      <c r="BO2787" s="22">
        <f t="shared" si="351"/>
        <v>0.10919999999999999</v>
      </c>
      <c r="BP2787" s="21">
        <f t="shared" si="351"/>
        <v>0</v>
      </c>
    </row>
    <row r="2788" spans="1:68" ht="11.1" hidden="1" customHeight="1" outlineLevel="2" x14ac:dyDescent="0.2">
      <c r="A2788" s="10"/>
      <c r="B2788" s="18"/>
      <c r="C2788" s="18"/>
      <c r="D2788" s="18"/>
      <c r="E2788" s="23" t="s">
        <v>2454</v>
      </c>
      <c r="F2788" s="208">
        <v>6.37</v>
      </c>
      <c r="G2788" s="208">
        <v>12.313000000000001</v>
      </c>
      <c r="H2788" s="208">
        <v>9.3870000000000005</v>
      </c>
      <c r="I2788" s="239">
        <v>6.0069999999999997</v>
      </c>
      <c r="J2788" s="239"/>
      <c r="K2788" s="208">
        <v>1.1719999999999999</v>
      </c>
      <c r="L2788" s="24"/>
      <c r="M2788" s="24"/>
      <c r="N2788" s="24"/>
      <c r="O2788" s="208">
        <v>3.1139999999999999</v>
      </c>
      <c r="P2788" s="208">
        <v>3.93</v>
      </c>
      <c r="Q2788" s="208">
        <v>7.7690000000000001</v>
      </c>
      <c r="R2788" s="208">
        <v>9.8339999999999996</v>
      </c>
      <c r="S2788" s="208">
        <v>0.74299999999999999</v>
      </c>
      <c r="T2788" s="24"/>
      <c r="U2788" s="24"/>
      <c r="V2788" s="24"/>
      <c r="W2788" s="24"/>
      <c r="X2788" s="24"/>
      <c r="Y2788" s="24"/>
      <c r="Z2788" s="24"/>
      <c r="AA2788" s="208">
        <v>2.8490000000000002</v>
      </c>
      <c r="AB2788" s="208">
        <v>5.319</v>
      </c>
      <c r="AC2788" s="208">
        <v>7.7240000000000002</v>
      </c>
      <c r="AD2788" s="208">
        <v>13.287000000000001</v>
      </c>
      <c r="AE2788" s="208">
        <v>11.5</v>
      </c>
      <c r="AF2788" s="208">
        <v>1.4810000000000001</v>
      </c>
      <c r="AG2788" s="208">
        <v>18.088000000000001</v>
      </c>
      <c r="AH2788" s="208">
        <v>5.45</v>
      </c>
      <c r="AI2788" s="208">
        <v>2.4300000000000002</v>
      </c>
      <c r="AJ2788" s="208">
        <v>0.57899999999999996</v>
      </c>
      <c r="AK2788" s="24"/>
      <c r="AL2788" s="24"/>
      <c r="AM2788" s="208">
        <v>2.0590000000000002</v>
      </c>
      <c r="AN2788" s="208">
        <v>10.586</v>
      </c>
      <c r="AO2788" s="208">
        <v>8.6140000000000008</v>
      </c>
      <c r="AP2788" s="208">
        <v>8.3409999999999993</v>
      </c>
      <c r="AQ2788" s="208">
        <v>13.773999999999999</v>
      </c>
      <c r="AR2788" s="208">
        <v>11.393000000000001</v>
      </c>
      <c r="AS2788" s="208">
        <v>11.097</v>
      </c>
      <c r="AT2788" s="208">
        <v>7.2839999999999998</v>
      </c>
      <c r="AU2788" s="208">
        <v>0.30499999999999999</v>
      </c>
      <c r="AV2788" s="24"/>
      <c r="AW2788" s="24"/>
      <c r="AX2788" s="24"/>
      <c r="AY2788" s="208">
        <v>4.42</v>
      </c>
      <c r="AZ2788" s="208">
        <v>3.5760000000000001</v>
      </c>
      <c r="BA2788" s="208">
        <v>6.1769999999999996</v>
      </c>
      <c r="BB2788" s="21">
        <f t="shared" si="350"/>
        <v>18.088000000000001</v>
      </c>
      <c r="BC2788" s="21"/>
      <c r="BD2788" s="22">
        <f t="shared" si="348"/>
        <v>24.311827956989248</v>
      </c>
      <c r="BE2788" s="21"/>
      <c r="BG2788" s="10"/>
      <c r="BH2788" s="21">
        <f t="shared" si="349"/>
        <v>0</v>
      </c>
      <c r="BI2788" s="22">
        <f t="shared" si="349"/>
        <v>1.8088E-2</v>
      </c>
      <c r="BJ2788" s="21"/>
      <c r="BK2788" s="21">
        <v>0</v>
      </c>
      <c r="BL2788" s="22">
        <v>5.4264E-2</v>
      </c>
      <c r="BM2788" s="21"/>
      <c r="BN2788" s="21">
        <f t="shared" si="351"/>
        <v>0</v>
      </c>
      <c r="BO2788" s="22">
        <f t="shared" si="351"/>
        <v>0.217056</v>
      </c>
      <c r="BP2788" s="21">
        <f t="shared" si="351"/>
        <v>0</v>
      </c>
    </row>
    <row r="2789" spans="1:68" ht="11.1" hidden="1" customHeight="1" outlineLevel="1" collapsed="1" x14ac:dyDescent="0.2">
      <c r="A2789" s="10"/>
      <c r="B2789" s="18"/>
      <c r="C2789" s="18"/>
      <c r="D2789" s="25"/>
      <c r="E2789" s="19" t="s">
        <v>77</v>
      </c>
      <c r="F2789" s="209">
        <v>209.535</v>
      </c>
      <c r="G2789" s="209">
        <v>184.97200000000001</v>
      </c>
      <c r="H2789" s="209">
        <v>251.61600000000001</v>
      </c>
      <c r="I2789" s="240">
        <v>95.858999999999995</v>
      </c>
      <c r="J2789" s="240"/>
      <c r="K2789" s="209">
        <v>55.944000000000003</v>
      </c>
      <c r="L2789" s="209">
        <v>40.655000000000001</v>
      </c>
      <c r="M2789" s="209">
        <v>84.06</v>
      </c>
      <c r="N2789" s="209">
        <v>157.31</v>
      </c>
      <c r="O2789" s="209">
        <v>58.247999999999998</v>
      </c>
      <c r="P2789" s="209">
        <v>12.145</v>
      </c>
      <c r="Q2789" s="209">
        <v>140.041</v>
      </c>
      <c r="R2789" s="209">
        <v>175.178</v>
      </c>
      <c r="S2789" s="209">
        <v>44.286999999999999</v>
      </c>
      <c r="T2789" s="209">
        <v>179.05</v>
      </c>
      <c r="U2789" s="209">
        <v>197.54400000000001</v>
      </c>
      <c r="V2789" s="209">
        <v>116.27200000000001</v>
      </c>
      <c r="W2789" s="209">
        <v>75.977999999999994</v>
      </c>
      <c r="X2789" s="209">
        <v>17.978000000000002</v>
      </c>
      <c r="Y2789" s="209">
        <v>22.885000000000002</v>
      </c>
      <c r="Z2789" s="209">
        <v>34.622999999999998</v>
      </c>
      <c r="AA2789" s="209">
        <v>49.8</v>
      </c>
      <c r="AB2789" s="209">
        <v>72.992000000000004</v>
      </c>
      <c r="AC2789" s="209">
        <v>134.77199999999999</v>
      </c>
      <c r="AD2789" s="209">
        <v>253.50299999999999</v>
      </c>
      <c r="AE2789" s="209">
        <v>179.035</v>
      </c>
      <c r="AF2789" s="209">
        <v>177.21299999999999</v>
      </c>
      <c r="AG2789" s="209">
        <v>184.43799999999999</v>
      </c>
      <c r="AH2789" s="209">
        <v>88.134</v>
      </c>
      <c r="AI2789" s="209">
        <v>57.63</v>
      </c>
      <c r="AJ2789" s="209">
        <v>26.484000000000002</v>
      </c>
      <c r="AK2789" s="209">
        <v>12.670999999999999</v>
      </c>
      <c r="AL2789" s="209">
        <v>29.048999999999999</v>
      </c>
      <c r="AM2789" s="209">
        <v>46.725000000000001</v>
      </c>
      <c r="AN2789" s="209">
        <v>69.983000000000004</v>
      </c>
      <c r="AO2789" s="209">
        <v>142.22900000000001</v>
      </c>
      <c r="AP2789" s="209">
        <v>189.40799999999999</v>
      </c>
      <c r="AQ2789" s="209">
        <v>204.28700000000001</v>
      </c>
      <c r="AR2789" s="209">
        <v>180.143</v>
      </c>
      <c r="AS2789" s="209">
        <v>159.58699999999999</v>
      </c>
      <c r="AT2789" s="209">
        <v>129.333</v>
      </c>
      <c r="AU2789" s="209">
        <v>48.972000000000001</v>
      </c>
      <c r="AV2789" s="209">
        <v>23.856000000000002</v>
      </c>
      <c r="AW2789" s="209">
        <v>23.472000000000001</v>
      </c>
      <c r="AX2789" s="209">
        <v>45.902000000000001</v>
      </c>
      <c r="AY2789" s="209">
        <v>60.406999999999996</v>
      </c>
      <c r="AZ2789" s="209">
        <v>67.194999999999993</v>
      </c>
      <c r="BA2789" s="209">
        <v>125.729</v>
      </c>
      <c r="BB2789" s="27">
        <v>253.81899999999999</v>
      </c>
      <c r="BC2789" s="21">
        <f>BF2789</f>
        <v>1875</v>
      </c>
      <c r="BD2789" s="22">
        <f t="shared" si="348"/>
        <v>341.15456989247309</v>
      </c>
      <c r="BE2789" s="21">
        <f>BC2789-BD2789</f>
        <v>1533.8454301075269</v>
      </c>
      <c r="BF2789" s="2">
        <v>1875</v>
      </c>
      <c r="BG2789" s="10"/>
      <c r="BH2789" s="21">
        <f t="shared" si="349"/>
        <v>1.395</v>
      </c>
      <c r="BI2789" s="22">
        <f t="shared" si="349"/>
        <v>0.25381899999999996</v>
      </c>
      <c r="BJ2789" s="21">
        <f>BH2789-BI2789</f>
        <v>1.141181</v>
      </c>
      <c r="BK2789" s="21">
        <v>3.3591600000000001</v>
      </c>
      <c r="BL2789" s="22">
        <v>0.76050899999999988</v>
      </c>
      <c r="BM2789" s="21">
        <v>2.5986510000000003</v>
      </c>
      <c r="BN2789" s="21">
        <f t="shared" si="351"/>
        <v>13.436640000000001</v>
      </c>
      <c r="BO2789" s="22">
        <f t="shared" si="351"/>
        <v>3.0420359999999995</v>
      </c>
      <c r="BP2789" s="21">
        <f t="shared" si="351"/>
        <v>10.394604000000001</v>
      </c>
    </row>
    <row r="2790" spans="1:68" ht="11.1" hidden="1" customHeight="1" outlineLevel="2" x14ac:dyDescent="0.2">
      <c r="A2790" s="10"/>
      <c r="B2790" s="18"/>
      <c r="C2790" s="18"/>
      <c r="D2790" s="25"/>
      <c r="E2790" s="23"/>
      <c r="F2790" s="208">
        <v>209.535</v>
      </c>
      <c r="G2790" s="208">
        <v>184.97200000000001</v>
      </c>
      <c r="H2790" s="208">
        <v>251.61600000000001</v>
      </c>
      <c r="I2790" s="239">
        <v>95.858999999999995</v>
      </c>
      <c r="J2790" s="239"/>
      <c r="K2790" s="208">
        <v>55.944000000000003</v>
      </c>
      <c r="L2790" s="208">
        <v>40.655000000000001</v>
      </c>
      <c r="M2790" s="208">
        <v>84.06</v>
      </c>
      <c r="N2790" s="208">
        <v>157.31</v>
      </c>
      <c r="O2790" s="208">
        <v>58.247999999999998</v>
      </c>
      <c r="P2790" s="208">
        <v>12.145</v>
      </c>
      <c r="Q2790" s="208">
        <v>140.041</v>
      </c>
      <c r="R2790" s="208">
        <v>175.178</v>
      </c>
      <c r="S2790" s="208">
        <v>44.286999999999999</v>
      </c>
      <c r="T2790" s="208">
        <v>179.05</v>
      </c>
      <c r="U2790" s="208">
        <v>197.54400000000001</v>
      </c>
      <c r="V2790" s="208">
        <v>116.27200000000001</v>
      </c>
      <c r="W2790" s="208">
        <v>75.977999999999994</v>
      </c>
      <c r="X2790" s="208">
        <v>17.978000000000002</v>
      </c>
      <c r="Y2790" s="208">
        <v>22.885000000000002</v>
      </c>
      <c r="Z2790" s="208">
        <v>34.622999999999998</v>
      </c>
      <c r="AA2790" s="208">
        <v>49.8</v>
      </c>
      <c r="AB2790" s="208">
        <v>72.992000000000004</v>
      </c>
      <c r="AC2790" s="208">
        <v>134.77199999999999</v>
      </c>
      <c r="AD2790" s="208">
        <v>253.50299999999999</v>
      </c>
      <c r="AE2790" s="208">
        <v>179.035</v>
      </c>
      <c r="AF2790" s="208">
        <v>177.21299999999999</v>
      </c>
      <c r="AG2790" s="208">
        <v>184.43799999999999</v>
      </c>
      <c r="AH2790" s="208">
        <v>88.134</v>
      </c>
      <c r="AI2790" s="208">
        <v>57.63</v>
      </c>
      <c r="AJ2790" s="208">
        <v>26.484000000000002</v>
      </c>
      <c r="AK2790" s="208">
        <v>12.670999999999999</v>
      </c>
      <c r="AL2790" s="208">
        <v>29.048999999999999</v>
      </c>
      <c r="AM2790" s="208">
        <v>46.725000000000001</v>
      </c>
      <c r="AN2790" s="208">
        <v>69.983000000000004</v>
      </c>
      <c r="AO2790" s="208">
        <v>142.22900000000001</v>
      </c>
      <c r="AP2790" s="208">
        <v>189.40799999999999</v>
      </c>
      <c r="AQ2790" s="208">
        <v>204.28700000000001</v>
      </c>
      <c r="AR2790" s="208">
        <v>180.143</v>
      </c>
      <c r="AS2790" s="208">
        <v>159.58699999999999</v>
      </c>
      <c r="AT2790" s="208">
        <v>129.333</v>
      </c>
      <c r="AU2790" s="208">
        <v>48.972000000000001</v>
      </c>
      <c r="AV2790" s="208">
        <v>23.856000000000002</v>
      </c>
      <c r="AW2790" s="208">
        <v>23.472000000000001</v>
      </c>
      <c r="AX2790" s="208">
        <v>45.902000000000001</v>
      </c>
      <c r="AY2790" s="208">
        <v>60.406999999999996</v>
      </c>
      <c r="AZ2790" s="208">
        <v>67.194999999999993</v>
      </c>
      <c r="BA2790" s="208">
        <v>125.729</v>
      </c>
      <c r="BB2790" s="27">
        <v>253.81899999999999</v>
      </c>
      <c r="BC2790" s="21"/>
      <c r="BD2790" s="22">
        <f t="shared" si="348"/>
        <v>341.15456989247309</v>
      </c>
      <c r="BE2790" s="21"/>
      <c r="BG2790" s="10"/>
      <c r="BH2790" s="21">
        <f t="shared" si="349"/>
        <v>0</v>
      </c>
      <c r="BI2790" s="22">
        <f t="shared" si="349"/>
        <v>0.25381899999999996</v>
      </c>
      <c r="BJ2790" s="21"/>
      <c r="BK2790" s="21">
        <v>0</v>
      </c>
      <c r="BL2790" s="22">
        <v>0.76050899999999988</v>
      </c>
      <c r="BM2790" s="21"/>
      <c r="BN2790" s="21">
        <f t="shared" si="351"/>
        <v>0</v>
      </c>
      <c r="BO2790" s="22">
        <f t="shared" si="351"/>
        <v>3.0420359999999995</v>
      </c>
      <c r="BP2790" s="21">
        <f t="shared" si="351"/>
        <v>0</v>
      </c>
    </row>
    <row r="2791" spans="1:68" ht="11.1" hidden="1" customHeight="1" outlineLevel="1" collapsed="1" x14ac:dyDescent="0.2">
      <c r="A2791" s="10"/>
      <c r="B2791" s="18"/>
      <c r="C2791" s="18"/>
      <c r="D2791" s="18"/>
      <c r="E2791" s="19" t="s">
        <v>2455</v>
      </c>
      <c r="F2791" s="209">
        <v>9.9420000000000002</v>
      </c>
      <c r="G2791" s="209">
        <v>7.7489999999999997</v>
      </c>
      <c r="H2791" s="209">
        <v>5.85</v>
      </c>
      <c r="I2791" s="240">
        <v>4.8470000000000004</v>
      </c>
      <c r="J2791" s="240"/>
      <c r="K2791" s="209">
        <v>1.724</v>
      </c>
      <c r="L2791" s="209">
        <v>1.9350000000000001</v>
      </c>
      <c r="M2791" s="20"/>
      <c r="N2791" s="20"/>
      <c r="O2791" s="209">
        <v>0.876</v>
      </c>
      <c r="P2791" s="209">
        <v>4.1500000000000004</v>
      </c>
      <c r="Q2791" s="209">
        <v>6.4740000000000002</v>
      </c>
      <c r="R2791" s="209">
        <v>8.4870000000000001</v>
      </c>
      <c r="S2791" s="209">
        <v>11.282999999999999</v>
      </c>
      <c r="T2791" s="209">
        <v>8.5809999999999995</v>
      </c>
      <c r="U2791" s="209">
        <v>8.4619999999999997</v>
      </c>
      <c r="V2791" s="209">
        <v>4.016</v>
      </c>
      <c r="W2791" s="209">
        <v>2.5670000000000002</v>
      </c>
      <c r="X2791" s="209">
        <v>0.34</v>
      </c>
      <c r="Y2791" s="20"/>
      <c r="Z2791" s="20"/>
      <c r="AA2791" s="209">
        <v>0.65500000000000003</v>
      </c>
      <c r="AB2791" s="209">
        <v>4.6459999999999999</v>
      </c>
      <c r="AC2791" s="209">
        <v>6.8609999999999998</v>
      </c>
      <c r="AD2791" s="209">
        <v>10.238</v>
      </c>
      <c r="AE2791" s="209">
        <v>9.26</v>
      </c>
      <c r="AF2791" s="209">
        <v>7.3860000000000001</v>
      </c>
      <c r="AG2791" s="209">
        <v>6.5430000000000001</v>
      </c>
      <c r="AH2791" s="209">
        <v>4.0910000000000002</v>
      </c>
      <c r="AI2791" s="209">
        <v>2.2450000000000001</v>
      </c>
      <c r="AJ2791" s="209">
        <v>0.72799999999999998</v>
      </c>
      <c r="AK2791" s="20"/>
      <c r="AL2791" s="20"/>
      <c r="AM2791" s="209">
        <v>1.393</v>
      </c>
      <c r="AN2791" s="209">
        <v>3.5720000000000001</v>
      </c>
      <c r="AO2791" s="209">
        <v>6.117</v>
      </c>
      <c r="AP2791" s="209">
        <v>10.807</v>
      </c>
      <c r="AQ2791" s="209">
        <v>8.734</v>
      </c>
      <c r="AR2791" s="209">
        <v>8.8339999999999996</v>
      </c>
      <c r="AS2791" s="209">
        <v>8.2050000000000001</v>
      </c>
      <c r="AT2791" s="209">
        <v>6.3470000000000004</v>
      </c>
      <c r="AU2791" s="209">
        <v>1.587</v>
      </c>
      <c r="AV2791" s="20"/>
      <c r="AW2791" s="20"/>
      <c r="AX2791" s="20"/>
      <c r="AY2791" s="209">
        <v>2.8159999999999998</v>
      </c>
      <c r="AZ2791" s="209">
        <v>4.0229999999999997</v>
      </c>
      <c r="BA2791" s="209">
        <v>5.827</v>
      </c>
      <c r="BB2791" s="21">
        <f>BB2792+BB2793</f>
        <v>13.879</v>
      </c>
      <c r="BC2791" s="21">
        <f>BD2791</f>
        <v>18.654569892473116</v>
      </c>
      <c r="BD2791" s="22">
        <f t="shared" si="348"/>
        <v>18.654569892473116</v>
      </c>
      <c r="BE2791" s="21">
        <f>BC2791-BD2791</f>
        <v>0</v>
      </c>
      <c r="BF2791" s="2">
        <v>8.11</v>
      </c>
      <c r="BG2791" s="10">
        <v>6</v>
      </c>
      <c r="BH2791" s="21">
        <f t="shared" si="349"/>
        <v>1.3878999999999999E-2</v>
      </c>
      <c r="BI2791" s="22">
        <f t="shared" si="349"/>
        <v>1.3878999999999999E-2</v>
      </c>
      <c r="BJ2791" s="21">
        <f>BH2791-BI2791</f>
        <v>0</v>
      </c>
      <c r="BK2791" s="21">
        <v>3.3848999999999997E-2</v>
      </c>
      <c r="BL2791" s="22">
        <v>3.3848999999999997E-2</v>
      </c>
      <c r="BM2791" s="21">
        <v>0</v>
      </c>
      <c r="BN2791" s="21">
        <f t="shared" si="351"/>
        <v>0.13539599999999999</v>
      </c>
      <c r="BO2791" s="22">
        <f t="shared" si="351"/>
        <v>0.13539599999999999</v>
      </c>
      <c r="BP2791" s="21">
        <f t="shared" si="351"/>
        <v>0</v>
      </c>
    </row>
    <row r="2792" spans="1:68" ht="11.1" hidden="1" customHeight="1" outlineLevel="2" x14ac:dyDescent="0.2">
      <c r="A2792" s="10"/>
      <c r="B2792" s="18"/>
      <c r="C2792" s="18"/>
      <c r="D2792" s="18"/>
      <c r="E2792" s="23" t="s">
        <v>2456</v>
      </c>
      <c r="F2792" s="208">
        <v>6.5129999999999999</v>
      </c>
      <c r="G2792" s="208">
        <v>5.1219999999999999</v>
      </c>
      <c r="H2792" s="208">
        <v>3.77</v>
      </c>
      <c r="I2792" s="239">
        <v>3.1139999999999999</v>
      </c>
      <c r="J2792" s="239"/>
      <c r="K2792" s="208">
        <v>1.1100000000000001</v>
      </c>
      <c r="L2792" s="208">
        <v>0.82499999999999996</v>
      </c>
      <c r="M2792" s="24"/>
      <c r="N2792" s="24"/>
      <c r="O2792" s="208">
        <v>0.57899999999999996</v>
      </c>
      <c r="P2792" s="208">
        <v>2.3820000000000001</v>
      </c>
      <c r="Q2792" s="208">
        <v>4.2960000000000003</v>
      </c>
      <c r="R2792" s="208">
        <v>5.4640000000000004</v>
      </c>
      <c r="S2792" s="208">
        <v>7.3479999999999999</v>
      </c>
      <c r="T2792" s="208">
        <v>5.6280000000000001</v>
      </c>
      <c r="U2792" s="208">
        <v>5.4480000000000004</v>
      </c>
      <c r="V2792" s="208">
        <v>2.593</v>
      </c>
      <c r="W2792" s="208">
        <v>1.6279999999999999</v>
      </c>
      <c r="X2792" s="208">
        <v>0.20300000000000001</v>
      </c>
      <c r="Y2792" s="24"/>
      <c r="Z2792" s="24"/>
      <c r="AA2792" s="208">
        <v>0.49199999999999999</v>
      </c>
      <c r="AB2792" s="208">
        <v>2.8340000000000001</v>
      </c>
      <c r="AC2792" s="208">
        <v>4.2030000000000003</v>
      </c>
      <c r="AD2792" s="208">
        <v>6.298</v>
      </c>
      <c r="AE2792" s="208">
        <v>5.4249999999999998</v>
      </c>
      <c r="AF2792" s="208">
        <v>4.6559999999999997</v>
      </c>
      <c r="AG2792" s="208">
        <v>4.2910000000000004</v>
      </c>
      <c r="AH2792" s="208">
        <v>2.7349999999999999</v>
      </c>
      <c r="AI2792" s="208">
        <v>0.79100000000000004</v>
      </c>
      <c r="AJ2792" s="208">
        <v>0.155</v>
      </c>
      <c r="AK2792" s="24"/>
      <c r="AL2792" s="24"/>
      <c r="AM2792" s="208">
        <v>0.36499999999999999</v>
      </c>
      <c r="AN2792" s="208">
        <v>1.3140000000000001</v>
      </c>
      <c r="AO2792" s="208">
        <v>2.3319999999999999</v>
      </c>
      <c r="AP2792" s="208">
        <v>4.2759999999999998</v>
      </c>
      <c r="AQ2792" s="208">
        <v>3.1890000000000001</v>
      </c>
      <c r="AR2792" s="208">
        <v>3.109</v>
      </c>
      <c r="AS2792" s="208">
        <v>2.89</v>
      </c>
      <c r="AT2792" s="208">
        <v>2.4710000000000001</v>
      </c>
      <c r="AU2792" s="208">
        <v>0.57699999999999996</v>
      </c>
      <c r="AV2792" s="24"/>
      <c r="AW2792" s="24"/>
      <c r="AX2792" s="24"/>
      <c r="AY2792" s="208">
        <v>0.69599999999999995</v>
      </c>
      <c r="AZ2792" s="208">
        <v>1.86</v>
      </c>
      <c r="BA2792" s="208">
        <v>2.3319999999999999</v>
      </c>
      <c r="BB2792" s="21">
        <f t="shared" si="350"/>
        <v>7.3479999999999999</v>
      </c>
      <c r="BC2792" s="21"/>
      <c r="BD2792" s="22">
        <f t="shared" si="348"/>
        <v>9.8763440860215059</v>
      </c>
      <c r="BE2792" s="21"/>
      <c r="BG2792" s="10"/>
      <c r="BH2792" s="21">
        <f t="shared" si="349"/>
        <v>0</v>
      </c>
      <c r="BI2792" s="22">
        <f t="shared" si="349"/>
        <v>7.3480000000000012E-3</v>
      </c>
      <c r="BJ2792" s="21"/>
      <c r="BK2792" s="21">
        <v>0</v>
      </c>
      <c r="BL2792" s="22">
        <v>2.2044000000000005E-2</v>
      </c>
      <c r="BM2792" s="21"/>
      <c r="BN2792" s="21">
        <f t="shared" si="351"/>
        <v>0</v>
      </c>
      <c r="BO2792" s="22">
        <f t="shared" si="351"/>
        <v>8.8176000000000018E-2</v>
      </c>
      <c r="BP2792" s="21">
        <f t="shared" si="351"/>
        <v>0</v>
      </c>
    </row>
    <row r="2793" spans="1:68" ht="11.1" hidden="1" customHeight="1" outlineLevel="2" x14ac:dyDescent="0.2">
      <c r="A2793" s="10"/>
      <c r="B2793" s="18"/>
      <c r="C2793" s="18"/>
      <c r="D2793" s="18"/>
      <c r="E2793" s="23" t="s">
        <v>2457</v>
      </c>
      <c r="F2793" s="208">
        <v>3.4289999999999998</v>
      </c>
      <c r="G2793" s="208">
        <v>2.6269999999999998</v>
      </c>
      <c r="H2793" s="208">
        <v>2.08</v>
      </c>
      <c r="I2793" s="239">
        <v>1.7330000000000001</v>
      </c>
      <c r="J2793" s="239"/>
      <c r="K2793" s="208">
        <v>0.61399999999999999</v>
      </c>
      <c r="L2793" s="208">
        <v>1.1100000000000001</v>
      </c>
      <c r="M2793" s="24"/>
      <c r="N2793" s="24"/>
      <c r="O2793" s="208">
        <v>0.29699999999999999</v>
      </c>
      <c r="P2793" s="208">
        <v>1.768</v>
      </c>
      <c r="Q2793" s="208">
        <v>2.1779999999999999</v>
      </c>
      <c r="R2793" s="208">
        <v>3.0230000000000001</v>
      </c>
      <c r="S2793" s="208">
        <v>3.9350000000000001</v>
      </c>
      <c r="T2793" s="208">
        <v>2.9529999999999998</v>
      </c>
      <c r="U2793" s="208">
        <v>3.0139999999999998</v>
      </c>
      <c r="V2793" s="208">
        <v>1.423</v>
      </c>
      <c r="W2793" s="208">
        <v>0.93899999999999995</v>
      </c>
      <c r="X2793" s="208">
        <v>0.13700000000000001</v>
      </c>
      <c r="Y2793" s="24"/>
      <c r="Z2793" s="24"/>
      <c r="AA2793" s="208">
        <v>0.16300000000000001</v>
      </c>
      <c r="AB2793" s="208">
        <v>1.8120000000000001</v>
      </c>
      <c r="AC2793" s="208">
        <v>2.6579999999999999</v>
      </c>
      <c r="AD2793" s="208">
        <v>3.94</v>
      </c>
      <c r="AE2793" s="208">
        <v>3.835</v>
      </c>
      <c r="AF2793" s="208">
        <v>2.73</v>
      </c>
      <c r="AG2793" s="208">
        <v>2.2519999999999998</v>
      </c>
      <c r="AH2793" s="208">
        <v>1.3560000000000001</v>
      </c>
      <c r="AI2793" s="208">
        <v>1.454</v>
      </c>
      <c r="AJ2793" s="208">
        <v>0.57299999999999995</v>
      </c>
      <c r="AK2793" s="24"/>
      <c r="AL2793" s="24"/>
      <c r="AM2793" s="208">
        <v>1.028</v>
      </c>
      <c r="AN2793" s="208">
        <v>2.258</v>
      </c>
      <c r="AO2793" s="208">
        <v>3.7850000000000001</v>
      </c>
      <c r="AP2793" s="208">
        <v>6.5309999999999997</v>
      </c>
      <c r="AQ2793" s="208">
        <v>5.5449999999999999</v>
      </c>
      <c r="AR2793" s="208">
        <v>5.7249999999999996</v>
      </c>
      <c r="AS2793" s="208">
        <v>5.3150000000000004</v>
      </c>
      <c r="AT2793" s="208">
        <v>3.8759999999999999</v>
      </c>
      <c r="AU2793" s="208">
        <v>1.01</v>
      </c>
      <c r="AV2793" s="24"/>
      <c r="AW2793" s="24"/>
      <c r="AX2793" s="24"/>
      <c r="AY2793" s="208">
        <v>2.12</v>
      </c>
      <c r="AZ2793" s="208">
        <v>2.1629999999999998</v>
      </c>
      <c r="BA2793" s="208">
        <v>3.4950000000000001</v>
      </c>
      <c r="BB2793" s="21">
        <f t="shared" si="350"/>
        <v>6.5309999999999997</v>
      </c>
      <c r="BC2793" s="21"/>
      <c r="BD2793" s="22">
        <f t="shared" si="348"/>
        <v>8.7782258064516121</v>
      </c>
      <c r="BE2793" s="21"/>
      <c r="BG2793" s="10"/>
      <c r="BH2793" s="21">
        <f t="shared" si="349"/>
        <v>0</v>
      </c>
      <c r="BI2793" s="22">
        <f t="shared" si="349"/>
        <v>6.5309999999999995E-3</v>
      </c>
      <c r="BJ2793" s="21"/>
      <c r="BK2793" s="21">
        <v>0</v>
      </c>
      <c r="BL2793" s="22">
        <v>1.9592999999999999E-2</v>
      </c>
      <c r="BM2793" s="21"/>
      <c r="BN2793" s="21">
        <f t="shared" si="351"/>
        <v>0</v>
      </c>
      <c r="BO2793" s="22">
        <f t="shared" si="351"/>
        <v>7.8371999999999997E-2</v>
      </c>
      <c r="BP2793" s="21">
        <f t="shared" si="351"/>
        <v>0</v>
      </c>
    </row>
    <row r="2794" spans="1:68" ht="21.95" hidden="1" customHeight="1" outlineLevel="1" collapsed="1" x14ac:dyDescent="0.2">
      <c r="A2794" s="10"/>
      <c r="B2794" s="18"/>
      <c r="C2794" s="18"/>
      <c r="D2794" s="18"/>
      <c r="E2794" s="19" t="s">
        <v>72</v>
      </c>
      <c r="F2794" s="209">
        <v>2.008</v>
      </c>
      <c r="G2794" s="209">
        <v>1.2</v>
      </c>
      <c r="H2794" s="209">
        <v>0.98</v>
      </c>
      <c r="I2794" s="240">
        <v>0.79500000000000004</v>
      </c>
      <c r="J2794" s="240"/>
      <c r="K2794" s="209">
        <v>1.0580000000000001</v>
      </c>
      <c r="L2794" s="20"/>
      <c r="M2794" s="20"/>
      <c r="N2794" s="20"/>
      <c r="O2794" s="209">
        <v>4.2999999999999997E-2</v>
      </c>
      <c r="P2794" s="209">
        <v>0.65400000000000003</v>
      </c>
      <c r="Q2794" s="209">
        <v>1.2010000000000001</v>
      </c>
      <c r="R2794" s="209">
        <v>1.4990000000000001</v>
      </c>
      <c r="S2794" s="209">
        <v>2.198</v>
      </c>
      <c r="T2794" s="209">
        <v>1.9079999999999999</v>
      </c>
      <c r="U2794" s="209">
        <v>1.3440000000000001</v>
      </c>
      <c r="V2794" s="209">
        <v>0.61399999999999999</v>
      </c>
      <c r="W2794" s="209">
        <v>0.59299999999999997</v>
      </c>
      <c r="X2794" s="209">
        <v>0.20799999999999999</v>
      </c>
      <c r="Y2794" s="209">
        <v>2.9000000000000001E-2</v>
      </c>
      <c r="Z2794" s="20"/>
      <c r="AA2794" s="209">
        <v>0.79300000000000004</v>
      </c>
      <c r="AB2794" s="20"/>
      <c r="AC2794" s="209">
        <v>1.29</v>
      </c>
      <c r="AD2794" s="209">
        <v>2.1360000000000001</v>
      </c>
      <c r="AE2794" s="209">
        <v>1.4810000000000001</v>
      </c>
      <c r="AF2794" s="209">
        <v>1.3049999999999999</v>
      </c>
      <c r="AG2794" s="209">
        <v>0.90500000000000003</v>
      </c>
      <c r="AH2794" s="209">
        <v>0.64200000000000002</v>
      </c>
      <c r="AI2794" s="209">
        <v>0.40100000000000002</v>
      </c>
      <c r="AJ2794" s="209">
        <v>0.16700000000000001</v>
      </c>
      <c r="AK2794" s="20"/>
      <c r="AL2794" s="20"/>
      <c r="AM2794" s="209">
        <v>0.11799999999999999</v>
      </c>
      <c r="AN2794" s="209">
        <v>0.67700000000000005</v>
      </c>
      <c r="AO2794" s="209">
        <v>1.0860000000000001</v>
      </c>
      <c r="AP2794" s="209">
        <v>1.4990000000000001</v>
      </c>
      <c r="AQ2794" s="209">
        <v>1.9510000000000001</v>
      </c>
      <c r="AR2794" s="209">
        <v>1.35</v>
      </c>
      <c r="AS2794" s="209">
        <v>1.2050000000000001</v>
      </c>
      <c r="AT2794" s="209">
        <v>0.88</v>
      </c>
      <c r="AU2794" s="209">
        <v>0.20799999999999999</v>
      </c>
      <c r="AV2794" s="20"/>
      <c r="AW2794" s="20"/>
      <c r="AX2794" s="20"/>
      <c r="AY2794" s="209">
        <v>0.66400000000000003</v>
      </c>
      <c r="AZ2794" s="209">
        <v>0.46400000000000002</v>
      </c>
      <c r="BA2794" s="209">
        <v>0.75900000000000001</v>
      </c>
      <c r="BB2794" s="21">
        <f t="shared" si="350"/>
        <v>2.198</v>
      </c>
      <c r="BC2794" s="21">
        <f>BD2794</f>
        <v>2.954301075268817</v>
      </c>
      <c r="BD2794" s="22">
        <f t="shared" si="348"/>
        <v>2.954301075268817</v>
      </c>
      <c r="BE2794" s="21">
        <f>BC2794-BD2794</f>
        <v>0</v>
      </c>
      <c r="BG2794" s="10">
        <v>6</v>
      </c>
      <c r="BH2794" s="21">
        <f t="shared" si="349"/>
        <v>2.1979999999999999E-3</v>
      </c>
      <c r="BI2794" s="22">
        <f t="shared" si="349"/>
        <v>2.1979999999999999E-3</v>
      </c>
      <c r="BJ2794" s="21">
        <f>BH2794-BI2794</f>
        <v>0</v>
      </c>
      <c r="BK2794" s="21">
        <v>6.5939999999999992E-3</v>
      </c>
      <c r="BL2794" s="22">
        <v>6.5939999999999992E-3</v>
      </c>
      <c r="BM2794" s="21">
        <v>0</v>
      </c>
      <c r="BN2794" s="21">
        <f t="shared" si="351"/>
        <v>2.6375999999999997E-2</v>
      </c>
      <c r="BO2794" s="22">
        <f t="shared" si="351"/>
        <v>2.6375999999999997E-2</v>
      </c>
      <c r="BP2794" s="21">
        <f t="shared" si="351"/>
        <v>0</v>
      </c>
    </row>
    <row r="2795" spans="1:68" ht="11.1" hidden="1" customHeight="1" outlineLevel="2" x14ac:dyDescent="0.2">
      <c r="A2795" s="10"/>
      <c r="B2795" s="18"/>
      <c r="C2795" s="18"/>
      <c r="D2795" s="18"/>
      <c r="E2795" s="23" t="s">
        <v>2458</v>
      </c>
      <c r="F2795" s="208">
        <v>2.008</v>
      </c>
      <c r="G2795" s="208">
        <v>1.2</v>
      </c>
      <c r="H2795" s="208">
        <v>0.98</v>
      </c>
      <c r="I2795" s="239">
        <v>0.79500000000000004</v>
      </c>
      <c r="J2795" s="239"/>
      <c r="K2795" s="208">
        <v>1.0580000000000001</v>
      </c>
      <c r="L2795" s="24"/>
      <c r="M2795" s="24"/>
      <c r="N2795" s="24"/>
      <c r="O2795" s="208">
        <v>4.2999999999999997E-2</v>
      </c>
      <c r="P2795" s="208">
        <v>0.65400000000000003</v>
      </c>
      <c r="Q2795" s="208">
        <v>1.2010000000000001</v>
      </c>
      <c r="R2795" s="208">
        <v>1.4990000000000001</v>
      </c>
      <c r="S2795" s="208">
        <v>2.198</v>
      </c>
      <c r="T2795" s="208">
        <v>1.9079999999999999</v>
      </c>
      <c r="U2795" s="208">
        <v>1.3440000000000001</v>
      </c>
      <c r="V2795" s="208">
        <v>0.61399999999999999</v>
      </c>
      <c r="W2795" s="208">
        <v>0.59299999999999997</v>
      </c>
      <c r="X2795" s="208">
        <v>0.20799999999999999</v>
      </c>
      <c r="Y2795" s="208">
        <v>2.9000000000000001E-2</v>
      </c>
      <c r="Z2795" s="24"/>
      <c r="AA2795" s="208">
        <v>0.79300000000000004</v>
      </c>
      <c r="AB2795" s="24"/>
      <c r="AC2795" s="208">
        <v>1.29</v>
      </c>
      <c r="AD2795" s="208">
        <v>2.1360000000000001</v>
      </c>
      <c r="AE2795" s="208">
        <v>1.4810000000000001</v>
      </c>
      <c r="AF2795" s="208">
        <v>1.3049999999999999</v>
      </c>
      <c r="AG2795" s="208">
        <v>0.90500000000000003</v>
      </c>
      <c r="AH2795" s="208">
        <v>0.64200000000000002</v>
      </c>
      <c r="AI2795" s="208">
        <v>0.40100000000000002</v>
      </c>
      <c r="AJ2795" s="208">
        <v>0.16700000000000001</v>
      </c>
      <c r="AK2795" s="24"/>
      <c r="AL2795" s="24"/>
      <c r="AM2795" s="208">
        <v>0.11799999999999999</v>
      </c>
      <c r="AN2795" s="208">
        <v>0.67700000000000005</v>
      </c>
      <c r="AO2795" s="208">
        <v>1.0860000000000001</v>
      </c>
      <c r="AP2795" s="208">
        <v>1.4990000000000001</v>
      </c>
      <c r="AQ2795" s="208">
        <v>1.9510000000000001</v>
      </c>
      <c r="AR2795" s="208">
        <v>1.35</v>
      </c>
      <c r="AS2795" s="208">
        <v>1.2050000000000001</v>
      </c>
      <c r="AT2795" s="208">
        <v>0.88</v>
      </c>
      <c r="AU2795" s="208">
        <v>0.20799999999999999</v>
      </c>
      <c r="AV2795" s="24"/>
      <c r="AW2795" s="24"/>
      <c r="AX2795" s="24"/>
      <c r="AY2795" s="208">
        <v>0.66400000000000003</v>
      </c>
      <c r="AZ2795" s="208">
        <v>0.46400000000000002</v>
      </c>
      <c r="BA2795" s="208">
        <v>0.75900000000000001</v>
      </c>
      <c r="BB2795" s="21">
        <f t="shared" si="350"/>
        <v>2.198</v>
      </c>
      <c r="BC2795" s="21"/>
      <c r="BD2795" s="22">
        <f t="shared" si="348"/>
        <v>2.954301075268817</v>
      </c>
      <c r="BE2795" s="21"/>
      <c r="BG2795" s="10"/>
      <c r="BH2795" s="21">
        <f t="shared" si="349"/>
        <v>0</v>
      </c>
      <c r="BI2795" s="22">
        <f t="shared" si="349"/>
        <v>2.1979999999999999E-3</v>
      </c>
      <c r="BJ2795" s="21"/>
      <c r="BK2795" s="21">
        <v>0</v>
      </c>
      <c r="BL2795" s="22">
        <v>6.5939999999999992E-3</v>
      </c>
      <c r="BM2795" s="21"/>
      <c r="BN2795" s="21">
        <f t="shared" si="351"/>
        <v>0</v>
      </c>
      <c r="BO2795" s="22">
        <f t="shared" si="351"/>
        <v>2.6375999999999997E-2</v>
      </c>
      <c r="BP2795" s="21">
        <f t="shared" si="351"/>
        <v>0</v>
      </c>
    </row>
    <row r="2796" spans="1:68" ht="22.5" hidden="1" customHeight="1" x14ac:dyDescent="0.2">
      <c r="A2796" s="10">
        <v>36</v>
      </c>
      <c r="B2796" s="11" t="s">
        <v>2459</v>
      </c>
      <c r="C2796" s="72" t="s">
        <v>2460</v>
      </c>
      <c r="D2796" s="72" t="s">
        <v>2460</v>
      </c>
      <c r="E2796" s="12"/>
      <c r="F2796" s="210">
        <v>3627.0410000000002</v>
      </c>
      <c r="G2796" s="210">
        <v>2905.8409999999999</v>
      </c>
      <c r="H2796" s="210">
        <v>2503.0100000000002</v>
      </c>
      <c r="I2796" s="241">
        <v>1784.7670000000001</v>
      </c>
      <c r="J2796" s="241"/>
      <c r="K2796" s="210">
        <v>1008.718</v>
      </c>
      <c r="L2796" s="211">
        <v>362.86200000000002</v>
      </c>
      <c r="M2796" s="211">
        <v>84.988</v>
      </c>
      <c r="N2796" s="211">
        <v>327.67700000000002</v>
      </c>
      <c r="O2796" s="210">
        <v>1091.481</v>
      </c>
      <c r="P2796" s="210">
        <v>2238.7190000000001</v>
      </c>
      <c r="Q2796" s="210">
        <v>2645.96</v>
      </c>
      <c r="R2796" s="210">
        <v>3297.61</v>
      </c>
      <c r="S2796" s="210">
        <v>4208.4549999999999</v>
      </c>
      <c r="T2796" s="210">
        <v>3682.77</v>
      </c>
      <c r="U2796" s="210">
        <v>3097.4580000000001</v>
      </c>
      <c r="V2796" s="210">
        <v>1761.085</v>
      </c>
      <c r="W2796" s="210">
        <v>1208.6369999999999</v>
      </c>
      <c r="X2796" s="211">
        <v>302.327</v>
      </c>
      <c r="Y2796" s="211">
        <v>157.15100000000001</v>
      </c>
      <c r="Z2796" s="211">
        <v>332.42200000000003</v>
      </c>
      <c r="AA2796" s="211">
        <v>917.22799999999995</v>
      </c>
      <c r="AB2796" s="210">
        <v>1773.96</v>
      </c>
      <c r="AC2796" s="210">
        <v>2909.444</v>
      </c>
      <c r="AD2796" s="210">
        <v>3473.3739999999998</v>
      </c>
      <c r="AE2796" s="210">
        <v>3947.136</v>
      </c>
      <c r="AF2796" s="210">
        <v>3179.029</v>
      </c>
      <c r="AG2796" s="210">
        <v>2604.6590000000001</v>
      </c>
      <c r="AH2796" s="210">
        <v>1759.2940000000001</v>
      </c>
      <c r="AI2796" s="210">
        <v>1052.539</v>
      </c>
      <c r="AJ2796" s="211">
        <v>260.44900000000001</v>
      </c>
      <c r="AK2796" s="211">
        <v>161.67099999999999</v>
      </c>
      <c r="AL2796" s="211">
        <v>267.745</v>
      </c>
      <c r="AM2796" s="211">
        <v>807.88800000000003</v>
      </c>
      <c r="AN2796" s="210">
        <v>1827.999</v>
      </c>
      <c r="AO2796" s="210">
        <v>2715.145</v>
      </c>
      <c r="AP2796" s="210">
        <v>3969.317</v>
      </c>
      <c r="AQ2796" s="210">
        <v>3697.1640000000002</v>
      </c>
      <c r="AR2796" s="210">
        <v>3377.2620000000002</v>
      </c>
      <c r="AS2796" s="210">
        <v>3129.8420000000001</v>
      </c>
      <c r="AT2796" s="210">
        <v>1779.92</v>
      </c>
      <c r="AU2796" s="210">
        <v>1170.2570000000001</v>
      </c>
      <c r="AV2796" s="211">
        <v>299.70100000000002</v>
      </c>
      <c r="AW2796" s="211">
        <v>155.46299999999999</v>
      </c>
      <c r="AX2796" s="211">
        <v>330.74299999999999</v>
      </c>
      <c r="AY2796" s="210">
        <v>1081.558</v>
      </c>
      <c r="AZ2796" s="210">
        <v>1554.9860000000001</v>
      </c>
      <c r="BA2796" s="210">
        <v>2359.098</v>
      </c>
      <c r="BB2796" s="14">
        <f>SUM(BB2797:BB2875)/2</f>
        <v>5032.0384999999997</v>
      </c>
      <c r="BC2796" s="14">
        <f>SUM(BC2797:BC2876)</f>
        <v>15526.190967741933</v>
      </c>
      <c r="BD2796" s="15">
        <f t="shared" si="348"/>
        <v>6763.4926075268813</v>
      </c>
      <c r="BE2796" s="14">
        <f>SUM(BE2797:BE2875)</f>
        <v>8762.0928494623677</v>
      </c>
      <c r="BG2796" s="43"/>
      <c r="BH2796" s="17">
        <f t="shared" si="349"/>
        <v>11.551486079999998</v>
      </c>
      <c r="BI2796" s="15">
        <f t="shared" si="349"/>
        <v>5.0320384999999996</v>
      </c>
      <c r="BJ2796" s="14">
        <f>BH2796-BI2796</f>
        <v>6.5194475799999987</v>
      </c>
      <c r="BK2796" s="17">
        <v>33.386592959999994</v>
      </c>
      <c r="BL2796" s="15">
        <v>15.014133000000005</v>
      </c>
      <c r="BM2796" s="14">
        <v>18.372459959999997</v>
      </c>
      <c r="BN2796" s="17">
        <f t="shared" si="351"/>
        <v>133.54637183999998</v>
      </c>
      <c r="BO2796" s="15">
        <f t="shared" si="351"/>
        <v>60.056532000000018</v>
      </c>
      <c r="BP2796" s="17">
        <f t="shared" si="351"/>
        <v>73.489839839999988</v>
      </c>
    </row>
    <row r="2797" spans="1:68" ht="11.1" hidden="1" customHeight="1" outlineLevel="1" collapsed="1" x14ac:dyDescent="0.2">
      <c r="A2797" s="10"/>
      <c r="B2797" s="18"/>
      <c r="C2797" s="18"/>
      <c r="D2797" s="18"/>
      <c r="E2797" s="19" t="s">
        <v>2461</v>
      </c>
      <c r="F2797" s="209">
        <v>13.82</v>
      </c>
      <c r="G2797" s="209">
        <v>13.545</v>
      </c>
      <c r="H2797" s="209">
        <v>9.2739999999999991</v>
      </c>
      <c r="I2797" s="240">
        <v>7.0449999999999999</v>
      </c>
      <c r="J2797" s="240"/>
      <c r="K2797" s="20"/>
      <c r="L2797" s="209">
        <v>1.1000000000000001</v>
      </c>
      <c r="M2797" s="20"/>
      <c r="N2797" s="20"/>
      <c r="O2797" s="20"/>
      <c r="P2797" s="209">
        <v>4.2539999999999996</v>
      </c>
      <c r="Q2797" s="209">
        <v>10.62</v>
      </c>
      <c r="R2797" s="209">
        <v>12.198</v>
      </c>
      <c r="S2797" s="209">
        <v>11.807</v>
      </c>
      <c r="T2797" s="209">
        <v>14.566000000000001</v>
      </c>
      <c r="U2797" s="209">
        <v>6.34</v>
      </c>
      <c r="V2797" s="209">
        <v>1.2030000000000001</v>
      </c>
      <c r="W2797" s="209">
        <v>0.33300000000000002</v>
      </c>
      <c r="X2797" s="20"/>
      <c r="Y2797" s="20"/>
      <c r="Z2797" s="20"/>
      <c r="AA2797" s="209">
        <v>1.246</v>
      </c>
      <c r="AB2797" s="209">
        <v>1.988</v>
      </c>
      <c r="AC2797" s="209">
        <v>10.943</v>
      </c>
      <c r="AD2797" s="209">
        <v>11.067</v>
      </c>
      <c r="AE2797" s="209">
        <v>16.635999999999999</v>
      </c>
      <c r="AF2797" s="209">
        <v>11.054</v>
      </c>
      <c r="AG2797" s="209">
        <v>8.2539999999999996</v>
      </c>
      <c r="AH2797" s="209">
        <v>3.9489999999999998</v>
      </c>
      <c r="AI2797" s="209">
        <v>4.0759999999999996</v>
      </c>
      <c r="AJ2797" s="20"/>
      <c r="AK2797" s="20"/>
      <c r="AL2797" s="20"/>
      <c r="AM2797" s="209">
        <v>1.0660000000000001</v>
      </c>
      <c r="AN2797" s="209">
        <v>5.2549999999999999</v>
      </c>
      <c r="AO2797" s="209">
        <v>10.68</v>
      </c>
      <c r="AP2797" s="209">
        <v>15.885</v>
      </c>
      <c r="AQ2797" s="209">
        <v>11.635</v>
      </c>
      <c r="AR2797" s="209">
        <v>9.9610000000000003</v>
      </c>
      <c r="AS2797" s="209">
        <v>7.4139999999999997</v>
      </c>
      <c r="AT2797" s="209">
        <v>3.9510000000000001</v>
      </c>
      <c r="AU2797" s="209">
        <v>0.76100000000000001</v>
      </c>
      <c r="AV2797" s="20"/>
      <c r="AW2797" s="20"/>
      <c r="AX2797" s="20"/>
      <c r="AY2797" s="209">
        <v>0.54200000000000004</v>
      </c>
      <c r="AZ2797" s="209">
        <v>3.0230000000000001</v>
      </c>
      <c r="BA2797" s="209">
        <v>7.2030000000000003</v>
      </c>
      <c r="BB2797" s="21">
        <f>BB2798+BB2799+BB2800+BB2801</f>
        <v>18.804000000000002</v>
      </c>
      <c r="BC2797" s="21">
        <f>BF2797</f>
        <v>32.86</v>
      </c>
      <c r="BD2797" s="22">
        <f t="shared" ref="BD2797:BD2863" si="352">(BB2797/31/24)*1000</f>
        <v>25.2741935483871</v>
      </c>
      <c r="BE2797" s="21">
        <f>BC2797-BD2797</f>
        <v>7.5858064516128998</v>
      </c>
      <c r="BF2797" s="2">
        <v>32.86</v>
      </c>
      <c r="BG2797" s="10">
        <v>6</v>
      </c>
      <c r="BH2797" s="21">
        <f t="shared" si="349"/>
        <v>2.4447839999999998E-2</v>
      </c>
      <c r="BI2797" s="22">
        <f t="shared" si="349"/>
        <v>1.8804000000000001E-2</v>
      </c>
      <c r="BJ2797" s="21">
        <f>BH2797-BI2797</f>
        <v>5.6438399999999972E-3</v>
      </c>
      <c r="BK2797" s="21">
        <v>7.3343519999999995E-2</v>
      </c>
      <c r="BL2797" s="22">
        <v>5.6412000000000004E-2</v>
      </c>
      <c r="BM2797" s="21">
        <v>1.6931519999999992E-2</v>
      </c>
      <c r="BN2797" s="21">
        <f t="shared" si="351"/>
        <v>0.29337407999999998</v>
      </c>
      <c r="BO2797" s="22">
        <f t="shared" si="351"/>
        <v>0.22564800000000002</v>
      </c>
      <c r="BP2797" s="21">
        <f t="shared" si="351"/>
        <v>6.7726079999999966E-2</v>
      </c>
    </row>
    <row r="2798" spans="1:68" ht="11.1" hidden="1" customHeight="1" outlineLevel="2" x14ac:dyDescent="0.2">
      <c r="A2798" s="10"/>
      <c r="B2798" s="18"/>
      <c r="C2798" s="18"/>
      <c r="D2798" s="18"/>
      <c r="E2798" s="23" t="s">
        <v>2462</v>
      </c>
      <c r="F2798" s="208">
        <v>0.65800000000000003</v>
      </c>
      <c r="G2798" s="208">
        <v>0.58599999999999997</v>
      </c>
      <c r="H2798" s="208">
        <v>0.42199999999999999</v>
      </c>
      <c r="I2798" s="239">
        <v>0.34399999999999997</v>
      </c>
      <c r="J2798" s="239"/>
      <c r="K2798" s="24"/>
      <c r="L2798" s="208">
        <v>0.27200000000000002</v>
      </c>
      <c r="M2798" s="24"/>
      <c r="N2798" s="24"/>
      <c r="O2798" s="24"/>
      <c r="P2798" s="208">
        <v>0.247</v>
      </c>
      <c r="Q2798" s="208">
        <v>0.54600000000000004</v>
      </c>
      <c r="R2798" s="208">
        <v>0.58399999999999996</v>
      </c>
      <c r="S2798" s="208">
        <v>0.59299999999999997</v>
      </c>
      <c r="T2798" s="208">
        <v>0.55800000000000005</v>
      </c>
      <c r="U2798" s="208">
        <v>0.41499999999999998</v>
      </c>
      <c r="V2798" s="208">
        <v>0.215</v>
      </c>
      <c r="W2798" s="208">
        <v>1.4999999999999999E-2</v>
      </c>
      <c r="X2798" s="24"/>
      <c r="Y2798" s="24"/>
      <c r="Z2798" s="24"/>
      <c r="AA2798" s="208">
        <v>0.36</v>
      </c>
      <c r="AB2798" s="208">
        <v>0.23100000000000001</v>
      </c>
      <c r="AC2798" s="208">
        <v>0.59099999999999997</v>
      </c>
      <c r="AD2798" s="208">
        <v>0.83599999999999997</v>
      </c>
      <c r="AE2798" s="208">
        <v>1.0669999999999999</v>
      </c>
      <c r="AF2798" s="208">
        <v>0.72</v>
      </c>
      <c r="AG2798" s="24"/>
      <c r="AH2798" s="208">
        <v>0.99</v>
      </c>
      <c r="AI2798" s="208">
        <v>0.25</v>
      </c>
      <c r="AJ2798" s="24"/>
      <c r="AK2798" s="24"/>
      <c r="AL2798" s="24"/>
      <c r="AM2798" s="208">
        <v>0.20399999999999999</v>
      </c>
      <c r="AN2798" s="208">
        <v>0.79600000000000004</v>
      </c>
      <c r="AO2798" s="208">
        <v>0.87</v>
      </c>
      <c r="AP2798" s="208">
        <v>1.8049999999999999</v>
      </c>
      <c r="AQ2798" s="208">
        <v>1.762</v>
      </c>
      <c r="AR2798" s="208">
        <v>1.3280000000000001</v>
      </c>
      <c r="AS2798" s="208">
        <v>1.0900000000000001</v>
      </c>
      <c r="AT2798" s="208">
        <v>0.79500000000000004</v>
      </c>
      <c r="AU2798" s="208">
        <v>0.41799999999999998</v>
      </c>
      <c r="AV2798" s="24"/>
      <c r="AW2798" s="24"/>
      <c r="AX2798" s="24"/>
      <c r="AY2798" s="208">
        <v>0.47699999999999998</v>
      </c>
      <c r="AZ2798" s="208">
        <v>1.472</v>
      </c>
      <c r="BA2798" s="208">
        <v>0.42799999999999999</v>
      </c>
      <c r="BB2798" s="21">
        <f t="shared" si="350"/>
        <v>1.8049999999999999</v>
      </c>
      <c r="BC2798" s="21"/>
      <c r="BD2798" s="22">
        <f t="shared" si="352"/>
        <v>2.426075268817204</v>
      </c>
      <c r="BE2798" s="21"/>
      <c r="BG2798" s="10"/>
      <c r="BH2798" s="21">
        <f t="shared" si="349"/>
        <v>0</v>
      </c>
      <c r="BI2798" s="22">
        <f t="shared" si="349"/>
        <v>1.8049999999999997E-3</v>
      </c>
      <c r="BJ2798" s="21"/>
      <c r="BK2798" s="21">
        <v>0</v>
      </c>
      <c r="BL2798" s="22">
        <v>5.4149999999999997E-3</v>
      </c>
      <c r="BM2798" s="21"/>
      <c r="BN2798" s="21">
        <f t="shared" si="351"/>
        <v>0</v>
      </c>
      <c r="BO2798" s="22">
        <f t="shared" si="351"/>
        <v>2.1659999999999999E-2</v>
      </c>
      <c r="BP2798" s="21">
        <f t="shared" si="351"/>
        <v>0</v>
      </c>
    </row>
    <row r="2799" spans="1:68" ht="11.1" hidden="1" customHeight="1" outlineLevel="2" x14ac:dyDescent="0.2">
      <c r="A2799" s="10"/>
      <c r="B2799" s="18"/>
      <c r="C2799" s="18"/>
      <c r="D2799" s="18"/>
      <c r="E2799" s="23" t="s">
        <v>2463</v>
      </c>
      <c r="F2799" s="208">
        <v>0.53500000000000003</v>
      </c>
      <c r="G2799" s="208">
        <v>0.53100000000000003</v>
      </c>
      <c r="H2799" s="208">
        <v>0.40500000000000003</v>
      </c>
      <c r="I2799" s="239">
        <v>0.315</v>
      </c>
      <c r="J2799" s="239"/>
      <c r="K2799" s="24"/>
      <c r="L2799" s="208">
        <v>0.20300000000000001</v>
      </c>
      <c r="M2799" s="24"/>
      <c r="N2799" s="24"/>
      <c r="O2799" s="24"/>
      <c r="P2799" s="208">
        <v>0.26700000000000002</v>
      </c>
      <c r="Q2799" s="208">
        <v>0.432</v>
      </c>
      <c r="R2799" s="208">
        <v>0.55300000000000005</v>
      </c>
      <c r="S2799" s="208">
        <v>0.58299999999999996</v>
      </c>
      <c r="T2799" s="208">
        <v>0.58199999999999996</v>
      </c>
      <c r="U2799" s="208">
        <v>0.437</v>
      </c>
      <c r="V2799" s="208">
        <v>0.21</v>
      </c>
      <c r="W2799" s="208">
        <v>0.11799999999999999</v>
      </c>
      <c r="X2799" s="24"/>
      <c r="Y2799" s="24"/>
      <c r="Z2799" s="24"/>
      <c r="AA2799" s="208">
        <v>0.13</v>
      </c>
      <c r="AB2799" s="208">
        <v>0.156</v>
      </c>
      <c r="AC2799" s="208">
        <v>0.48599999999999999</v>
      </c>
      <c r="AD2799" s="208">
        <v>0.53500000000000003</v>
      </c>
      <c r="AE2799" s="208">
        <v>0.70299999999999996</v>
      </c>
      <c r="AF2799" s="208">
        <v>0.51500000000000001</v>
      </c>
      <c r="AG2799" s="208">
        <v>0.35699999999999998</v>
      </c>
      <c r="AH2799" s="208">
        <v>0.17799999999999999</v>
      </c>
      <c r="AI2799" s="208">
        <v>0.11</v>
      </c>
      <c r="AJ2799" s="24"/>
      <c r="AK2799" s="24"/>
      <c r="AL2799" s="24"/>
      <c r="AM2799" s="24"/>
      <c r="AN2799" s="208">
        <v>0.247</v>
      </c>
      <c r="AO2799" s="208">
        <v>0.46800000000000003</v>
      </c>
      <c r="AP2799" s="208">
        <v>0.51</v>
      </c>
      <c r="AQ2799" s="208">
        <v>0.71299999999999997</v>
      </c>
      <c r="AR2799" s="208">
        <v>0.54200000000000004</v>
      </c>
      <c r="AS2799" s="208">
        <v>0.44500000000000001</v>
      </c>
      <c r="AT2799" s="208">
        <v>0.23699999999999999</v>
      </c>
      <c r="AU2799" s="208">
        <v>0.10299999999999999</v>
      </c>
      <c r="AV2799" s="24"/>
      <c r="AW2799" s="24"/>
      <c r="AX2799" s="24"/>
      <c r="AY2799" s="208">
        <v>6.5000000000000002E-2</v>
      </c>
      <c r="AZ2799" s="208">
        <v>0.16600000000000001</v>
      </c>
      <c r="BA2799" s="208">
        <v>0.39400000000000002</v>
      </c>
      <c r="BB2799" s="21">
        <f t="shared" si="350"/>
        <v>0.71299999999999997</v>
      </c>
      <c r="BC2799" s="21"/>
      <c r="BD2799" s="22">
        <f t="shared" si="352"/>
        <v>0.95833333333333326</v>
      </c>
      <c r="BE2799" s="21"/>
      <c r="BG2799" s="10"/>
      <c r="BH2799" s="21">
        <f t="shared" si="349"/>
        <v>0</v>
      </c>
      <c r="BI2799" s="22">
        <f t="shared" si="349"/>
        <v>7.1299999999999998E-4</v>
      </c>
      <c r="BJ2799" s="21"/>
      <c r="BK2799" s="21">
        <v>0</v>
      </c>
      <c r="BL2799" s="22">
        <v>2.1389999999999998E-3</v>
      </c>
      <c r="BM2799" s="21"/>
      <c r="BN2799" s="21">
        <f t="shared" si="351"/>
        <v>0</v>
      </c>
      <c r="BO2799" s="22">
        <f t="shared" si="351"/>
        <v>8.5559999999999994E-3</v>
      </c>
      <c r="BP2799" s="21">
        <f t="shared" si="351"/>
        <v>0</v>
      </c>
    </row>
    <row r="2800" spans="1:68" ht="11.1" hidden="1" customHeight="1" outlineLevel="2" x14ac:dyDescent="0.2">
      <c r="A2800" s="10"/>
      <c r="B2800" s="18"/>
      <c r="C2800" s="18"/>
      <c r="D2800" s="18"/>
      <c r="E2800" s="23" t="s">
        <v>2464</v>
      </c>
      <c r="F2800" s="208">
        <v>8.1140000000000008</v>
      </c>
      <c r="G2800" s="208">
        <v>7.835</v>
      </c>
      <c r="H2800" s="208">
        <v>4.6920000000000002</v>
      </c>
      <c r="I2800" s="239">
        <v>3.4649999999999999</v>
      </c>
      <c r="J2800" s="239"/>
      <c r="K2800" s="24"/>
      <c r="L2800" s="208">
        <v>0.217</v>
      </c>
      <c r="M2800" s="24"/>
      <c r="N2800" s="24"/>
      <c r="O2800" s="24"/>
      <c r="P2800" s="208">
        <v>2.7480000000000002</v>
      </c>
      <c r="Q2800" s="208">
        <v>4.9770000000000003</v>
      </c>
      <c r="R2800" s="208">
        <v>6.298</v>
      </c>
      <c r="S2800" s="208">
        <v>6.5919999999999996</v>
      </c>
      <c r="T2800" s="208">
        <v>8.9710000000000001</v>
      </c>
      <c r="U2800" s="208">
        <v>3.3839999999999999</v>
      </c>
      <c r="V2800" s="208">
        <v>0.77800000000000002</v>
      </c>
      <c r="W2800" s="208">
        <v>0.2</v>
      </c>
      <c r="X2800" s="24"/>
      <c r="Y2800" s="24"/>
      <c r="Z2800" s="24"/>
      <c r="AA2800" s="208">
        <v>0.75600000000000001</v>
      </c>
      <c r="AB2800" s="208">
        <v>1.2410000000000001</v>
      </c>
      <c r="AC2800" s="208">
        <v>6.67</v>
      </c>
      <c r="AD2800" s="208">
        <v>5.83</v>
      </c>
      <c r="AE2800" s="208">
        <v>7.8460000000000001</v>
      </c>
      <c r="AF2800" s="208">
        <v>4.1470000000000002</v>
      </c>
      <c r="AG2800" s="208">
        <v>2.492</v>
      </c>
      <c r="AH2800" s="208">
        <v>0.65100000000000002</v>
      </c>
      <c r="AI2800" s="208">
        <v>0.10100000000000001</v>
      </c>
      <c r="AJ2800" s="24"/>
      <c r="AK2800" s="24"/>
      <c r="AL2800" s="24"/>
      <c r="AM2800" s="208">
        <v>0.86199999999999999</v>
      </c>
      <c r="AN2800" s="208">
        <v>2.4660000000000002</v>
      </c>
      <c r="AO2800" s="208">
        <v>5.9930000000000003</v>
      </c>
      <c r="AP2800" s="208">
        <v>6.2549999999999999</v>
      </c>
      <c r="AQ2800" s="208">
        <v>7.31</v>
      </c>
      <c r="AR2800" s="208">
        <v>3.04</v>
      </c>
      <c r="AS2800" s="208">
        <v>2.2850000000000001</v>
      </c>
      <c r="AT2800" s="208">
        <v>1.373</v>
      </c>
      <c r="AU2800" s="208">
        <v>0.22900000000000001</v>
      </c>
      <c r="AV2800" s="24"/>
      <c r="AW2800" s="24"/>
      <c r="AX2800" s="24"/>
      <c r="AY2800" s="24"/>
      <c r="AZ2800" s="208">
        <v>1.385</v>
      </c>
      <c r="BA2800" s="208">
        <v>4.5880000000000001</v>
      </c>
      <c r="BB2800" s="21">
        <f t="shared" si="350"/>
        <v>8.9710000000000001</v>
      </c>
      <c r="BC2800" s="21"/>
      <c r="BD2800" s="22">
        <f t="shared" si="352"/>
        <v>12.057795698924732</v>
      </c>
      <c r="BE2800" s="21"/>
      <c r="BG2800" s="10"/>
      <c r="BH2800" s="21">
        <f t="shared" si="349"/>
        <v>0</v>
      </c>
      <c r="BI2800" s="22">
        <f t="shared" si="349"/>
        <v>8.9709999999999998E-3</v>
      </c>
      <c r="BJ2800" s="21"/>
      <c r="BK2800" s="21">
        <v>0</v>
      </c>
      <c r="BL2800" s="22">
        <v>2.6912999999999999E-2</v>
      </c>
      <c r="BM2800" s="21"/>
      <c r="BN2800" s="21">
        <f t="shared" si="351"/>
        <v>0</v>
      </c>
      <c r="BO2800" s="22">
        <f t="shared" si="351"/>
        <v>0.107652</v>
      </c>
      <c r="BP2800" s="21">
        <f t="shared" si="351"/>
        <v>0</v>
      </c>
    </row>
    <row r="2801" spans="1:68" ht="11.1" hidden="1" customHeight="1" outlineLevel="2" x14ac:dyDescent="0.2">
      <c r="A2801" s="10"/>
      <c r="B2801" s="18"/>
      <c r="C2801" s="18"/>
      <c r="D2801" s="18"/>
      <c r="E2801" s="23" t="s">
        <v>2465</v>
      </c>
      <c r="F2801" s="208">
        <v>4.5129999999999999</v>
      </c>
      <c r="G2801" s="208">
        <v>4.593</v>
      </c>
      <c r="H2801" s="208">
        <v>3.7549999999999999</v>
      </c>
      <c r="I2801" s="239">
        <v>2.9209999999999998</v>
      </c>
      <c r="J2801" s="239"/>
      <c r="K2801" s="24"/>
      <c r="L2801" s="208">
        <v>0.40799999999999997</v>
      </c>
      <c r="M2801" s="24"/>
      <c r="N2801" s="24"/>
      <c r="O2801" s="24"/>
      <c r="P2801" s="208">
        <v>0.99199999999999999</v>
      </c>
      <c r="Q2801" s="208">
        <v>4.665</v>
      </c>
      <c r="R2801" s="208">
        <v>4.7629999999999999</v>
      </c>
      <c r="S2801" s="208">
        <v>4.0389999999999997</v>
      </c>
      <c r="T2801" s="208">
        <v>4.4550000000000001</v>
      </c>
      <c r="U2801" s="208">
        <v>2.1040000000000001</v>
      </c>
      <c r="V2801" s="24"/>
      <c r="W2801" s="24"/>
      <c r="X2801" s="24"/>
      <c r="Y2801" s="24"/>
      <c r="Z2801" s="24"/>
      <c r="AA2801" s="24"/>
      <c r="AB2801" s="208">
        <v>0.36</v>
      </c>
      <c r="AC2801" s="208">
        <v>3.1960000000000002</v>
      </c>
      <c r="AD2801" s="208">
        <v>3.8660000000000001</v>
      </c>
      <c r="AE2801" s="208">
        <v>7.02</v>
      </c>
      <c r="AF2801" s="208">
        <v>5.6719999999999997</v>
      </c>
      <c r="AG2801" s="208">
        <v>5.4050000000000002</v>
      </c>
      <c r="AH2801" s="208">
        <v>2.13</v>
      </c>
      <c r="AI2801" s="208">
        <v>3.6150000000000002</v>
      </c>
      <c r="AJ2801" s="24"/>
      <c r="AK2801" s="24"/>
      <c r="AL2801" s="24"/>
      <c r="AM2801" s="24"/>
      <c r="AN2801" s="208">
        <v>1.746</v>
      </c>
      <c r="AO2801" s="208">
        <v>3.3490000000000002</v>
      </c>
      <c r="AP2801" s="208">
        <v>7.3150000000000004</v>
      </c>
      <c r="AQ2801" s="208">
        <v>1.85</v>
      </c>
      <c r="AR2801" s="208">
        <v>5.0510000000000002</v>
      </c>
      <c r="AS2801" s="208">
        <v>3.5939999999999999</v>
      </c>
      <c r="AT2801" s="208">
        <v>1.546</v>
      </c>
      <c r="AU2801" s="208">
        <v>1.0999999999999999E-2</v>
      </c>
      <c r="AV2801" s="24"/>
      <c r="AW2801" s="24"/>
      <c r="AX2801" s="24"/>
      <c r="AY2801" s="24"/>
      <c r="AZ2801" s="24"/>
      <c r="BA2801" s="208">
        <v>1.7929999999999999</v>
      </c>
      <c r="BB2801" s="21">
        <f t="shared" si="350"/>
        <v>7.3150000000000004</v>
      </c>
      <c r="BC2801" s="21"/>
      <c r="BD2801" s="22">
        <f t="shared" si="352"/>
        <v>9.831989247311828</v>
      </c>
      <c r="BE2801" s="21"/>
      <c r="BG2801" s="10"/>
      <c r="BH2801" s="21">
        <f t="shared" si="349"/>
        <v>0</v>
      </c>
      <c r="BI2801" s="22">
        <f t="shared" si="349"/>
        <v>7.3150000000000003E-3</v>
      </c>
      <c r="BJ2801" s="21"/>
      <c r="BK2801" s="21">
        <v>0</v>
      </c>
      <c r="BL2801" s="22">
        <v>2.1944999999999999E-2</v>
      </c>
      <c r="BM2801" s="21"/>
      <c r="BN2801" s="21">
        <f t="shared" si="351"/>
        <v>0</v>
      </c>
      <c r="BO2801" s="22">
        <f t="shared" si="351"/>
        <v>8.7779999999999997E-2</v>
      </c>
      <c r="BP2801" s="21">
        <f t="shared" si="351"/>
        <v>0</v>
      </c>
    </row>
    <row r="2802" spans="1:68" ht="11.1" hidden="1" customHeight="1" outlineLevel="1" collapsed="1" x14ac:dyDescent="0.2">
      <c r="A2802" s="10"/>
      <c r="B2802" s="18"/>
      <c r="C2802" s="18"/>
      <c r="D2802" s="18"/>
      <c r="E2802" s="19" t="s">
        <v>2466</v>
      </c>
      <c r="F2802" s="209">
        <v>3.226</v>
      </c>
      <c r="G2802" s="209">
        <v>3</v>
      </c>
      <c r="H2802" s="209">
        <v>7.3029999999999999</v>
      </c>
      <c r="I2802" s="240">
        <v>3.3460000000000001</v>
      </c>
      <c r="J2802" s="240"/>
      <c r="K2802" s="209">
        <v>1.6870000000000001</v>
      </c>
      <c r="L2802" s="209">
        <v>0.47399999999999998</v>
      </c>
      <c r="M2802" s="209">
        <v>0.14000000000000001</v>
      </c>
      <c r="N2802" s="209">
        <v>0.17299999999999999</v>
      </c>
      <c r="O2802" s="209">
        <v>2.09</v>
      </c>
      <c r="P2802" s="209">
        <v>1.7210000000000001</v>
      </c>
      <c r="Q2802" s="209">
        <v>4.3319999999999999</v>
      </c>
      <c r="R2802" s="209">
        <v>6.0419999999999998</v>
      </c>
      <c r="S2802" s="209">
        <v>8.7469999999999999</v>
      </c>
      <c r="T2802" s="209">
        <v>6.1479999999999997</v>
      </c>
      <c r="U2802" s="209">
        <v>4.2789999999999999</v>
      </c>
      <c r="V2802" s="209">
        <v>2.9350000000000001</v>
      </c>
      <c r="W2802" s="209">
        <v>2.1789999999999998</v>
      </c>
      <c r="X2802" s="209">
        <v>0.73899999999999999</v>
      </c>
      <c r="Y2802" s="20"/>
      <c r="Z2802" s="20"/>
      <c r="AA2802" s="209">
        <v>1.776</v>
      </c>
      <c r="AB2802" s="209">
        <v>2.855</v>
      </c>
      <c r="AC2802" s="209">
        <v>6.3029999999999999</v>
      </c>
      <c r="AD2802" s="209">
        <v>6.1269999999999998</v>
      </c>
      <c r="AE2802" s="209">
        <v>6.5419999999999998</v>
      </c>
      <c r="AF2802" s="209">
        <v>5.8879999999999999</v>
      </c>
      <c r="AG2802" s="209">
        <v>4.0830000000000002</v>
      </c>
      <c r="AH2802" s="209">
        <v>2.9980000000000002</v>
      </c>
      <c r="AI2802" s="209">
        <v>1.8859999999999999</v>
      </c>
      <c r="AJ2802" s="209">
        <v>0.58399999999999996</v>
      </c>
      <c r="AK2802" s="20"/>
      <c r="AL2802" s="20"/>
      <c r="AM2802" s="209">
        <v>1.7070000000000001</v>
      </c>
      <c r="AN2802" s="209">
        <v>2.004</v>
      </c>
      <c r="AO2802" s="209">
        <v>6.3760000000000003</v>
      </c>
      <c r="AP2802" s="209">
        <v>5.0880000000000001</v>
      </c>
      <c r="AQ2802" s="209">
        <v>6.6130000000000004</v>
      </c>
      <c r="AR2802" s="209">
        <v>6.6159999999999997</v>
      </c>
      <c r="AS2802" s="209">
        <v>4.3630000000000004</v>
      </c>
      <c r="AT2802" s="209">
        <v>2.5920000000000001</v>
      </c>
      <c r="AU2802" s="209">
        <v>1.4359999999999999</v>
      </c>
      <c r="AV2802" s="209">
        <v>0.27700000000000002</v>
      </c>
      <c r="AW2802" s="20"/>
      <c r="AX2802" s="20"/>
      <c r="AY2802" s="209">
        <v>1.5369999999999999</v>
      </c>
      <c r="AZ2802" s="209">
        <v>2.2149999999999999</v>
      </c>
      <c r="BA2802" s="209">
        <v>4.2169999999999996</v>
      </c>
      <c r="BB2802" s="21">
        <f>BB2803+BB2804</f>
        <v>9.4170000000000016</v>
      </c>
      <c r="BC2802" s="21">
        <f>BF2802</f>
        <v>14.4</v>
      </c>
      <c r="BD2802" s="22">
        <f t="shared" si="352"/>
        <v>12.657258064516132</v>
      </c>
      <c r="BE2802" s="21">
        <f>BC2802-BD2802</f>
        <v>1.7427419354838687</v>
      </c>
      <c r="BF2802" s="2">
        <v>14.4</v>
      </c>
      <c r="BG2802" s="10">
        <v>6</v>
      </c>
      <c r="BH2802" s="21">
        <f t="shared" si="349"/>
        <v>1.07136E-2</v>
      </c>
      <c r="BI2802" s="22">
        <f t="shared" si="349"/>
        <v>9.4170000000000035E-3</v>
      </c>
      <c r="BJ2802" s="21">
        <f>BH2802-BI2802</f>
        <v>1.2965999999999967E-3</v>
      </c>
      <c r="BK2802" s="21">
        <v>3.2140799999999997E-2</v>
      </c>
      <c r="BL2802" s="22">
        <v>2.8251000000000012E-2</v>
      </c>
      <c r="BM2802" s="21">
        <v>3.8897999999999849E-3</v>
      </c>
      <c r="BN2802" s="21">
        <f t="shared" si="351"/>
        <v>0.12856319999999999</v>
      </c>
      <c r="BO2802" s="22">
        <f t="shared" si="351"/>
        <v>0.11300400000000005</v>
      </c>
      <c r="BP2802" s="21">
        <f t="shared" si="351"/>
        <v>1.555919999999994E-2</v>
      </c>
    </row>
    <row r="2803" spans="1:68" ht="11.1" hidden="1" customHeight="1" outlineLevel="2" x14ac:dyDescent="0.2">
      <c r="A2803" s="10"/>
      <c r="B2803" s="18"/>
      <c r="C2803" s="18"/>
      <c r="D2803" s="18"/>
      <c r="E2803" s="23" t="s">
        <v>2467</v>
      </c>
      <c r="F2803" s="208">
        <v>1.63</v>
      </c>
      <c r="G2803" s="208">
        <v>1.5</v>
      </c>
      <c r="H2803" s="208">
        <v>3.121</v>
      </c>
      <c r="I2803" s="239">
        <v>1.897</v>
      </c>
      <c r="J2803" s="239"/>
      <c r="K2803" s="208">
        <v>1.0940000000000001</v>
      </c>
      <c r="L2803" s="208">
        <v>0.36599999999999999</v>
      </c>
      <c r="M2803" s="208">
        <v>0.111</v>
      </c>
      <c r="N2803" s="208">
        <v>0.13900000000000001</v>
      </c>
      <c r="O2803" s="208">
        <v>1.4159999999999999</v>
      </c>
      <c r="P2803" s="208">
        <v>1.0980000000000001</v>
      </c>
      <c r="Q2803" s="208">
        <v>2.5409999999999999</v>
      </c>
      <c r="R2803" s="208">
        <v>3.625</v>
      </c>
      <c r="S2803" s="208">
        <v>5.2350000000000003</v>
      </c>
      <c r="T2803" s="208">
        <v>3.641</v>
      </c>
      <c r="U2803" s="208">
        <v>2.57</v>
      </c>
      <c r="V2803" s="208">
        <v>1.7909999999999999</v>
      </c>
      <c r="W2803" s="208">
        <v>1.522</v>
      </c>
      <c r="X2803" s="208">
        <v>0.6</v>
      </c>
      <c r="Y2803" s="24"/>
      <c r="Z2803" s="24"/>
      <c r="AA2803" s="208">
        <v>1.181</v>
      </c>
      <c r="AB2803" s="208">
        <v>1.7310000000000001</v>
      </c>
      <c r="AC2803" s="208">
        <v>3.7759999999999998</v>
      </c>
      <c r="AD2803" s="208">
        <v>3.5169999999999999</v>
      </c>
      <c r="AE2803" s="208">
        <v>3.6219999999999999</v>
      </c>
      <c r="AF2803" s="208">
        <v>3.367</v>
      </c>
      <c r="AG2803" s="208">
        <v>2.29</v>
      </c>
      <c r="AH2803" s="208">
        <v>1.744</v>
      </c>
      <c r="AI2803" s="208">
        <v>1.23</v>
      </c>
      <c r="AJ2803" s="208">
        <v>0.41199999999999998</v>
      </c>
      <c r="AK2803" s="24"/>
      <c r="AL2803" s="24"/>
      <c r="AM2803" s="208">
        <v>1.141</v>
      </c>
      <c r="AN2803" s="208">
        <v>1.212</v>
      </c>
      <c r="AO2803" s="208">
        <v>3.57</v>
      </c>
      <c r="AP2803" s="208">
        <v>2.5840000000000001</v>
      </c>
      <c r="AQ2803" s="208">
        <v>3.343</v>
      </c>
      <c r="AR2803" s="208">
        <v>3.2440000000000002</v>
      </c>
      <c r="AS2803" s="208">
        <v>2.0790000000000002</v>
      </c>
      <c r="AT2803" s="208">
        <v>1.425</v>
      </c>
      <c r="AU2803" s="208">
        <v>0.83899999999999997</v>
      </c>
      <c r="AV2803" s="208">
        <v>0.186</v>
      </c>
      <c r="AW2803" s="24"/>
      <c r="AX2803" s="24"/>
      <c r="AY2803" s="208">
        <v>0.93700000000000006</v>
      </c>
      <c r="AZ2803" s="208">
        <v>1.3169999999999999</v>
      </c>
      <c r="BA2803" s="208">
        <v>2.3149999999999999</v>
      </c>
      <c r="BB2803" s="21">
        <f t="shared" si="350"/>
        <v>5.2350000000000003</v>
      </c>
      <c r="BC2803" s="21"/>
      <c r="BD2803" s="22">
        <f t="shared" si="352"/>
        <v>7.0362903225806459</v>
      </c>
      <c r="BE2803" s="21"/>
      <c r="BG2803" s="10"/>
      <c r="BH2803" s="21">
        <f t="shared" si="349"/>
        <v>0</v>
      </c>
      <c r="BI2803" s="22">
        <f t="shared" si="349"/>
        <v>5.2350000000000001E-3</v>
      </c>
      <c r="BJ2803" s="21"/>
      <c r="BK2803" s="21">
        <v>0</v>
      </c>
      <c r="BL2803" s="22">
        <v>1.5705E-2</v>
      </c>
      <c r="BM2803" s="21"/>
      <c r="BN2803" s="21">
        <f t="shared" si="351"/>
        <v>0</v>
      </c>
      <c r="BO2803" s="22">
        <f t="shared" si="351"/>
        <v>6.2820000000000001E-2</v>
      </c>
      <c r="BP2803" s="21">
        <f t="shared" si="351"/>
        <v>0</v>
      </c>
    </row>
    <row r="2804" spans="1:68" ht="11.1" hidden="1" customHeight="1" outlineLevel="2" x14ac:dyDescent="0.2">
      <c r="A2804" s="10"/>
      <c r="B2804" s="18"/>
      <c r="C2804" s="18"/>
      <c r="D2804" s="18"/>
      <c r="E2804" s="23" t="s">
        <v>2468</v>
      </c>
      <c r="F2804" s="208">
        <v>1.5960000000000001</v>
      </c>
      <c r="G2804" s="208">
        <v>1.5</v>
      </c>
      <c r="H2804" s="208">
        <v>4.1820000000000004</v>
      </c>
      <c r="I2804" s="239">
        <v>1.4490000000000001</v>
      </c>
      <c r="J2804" s="239"/>
      <c r="K2804" s="208">
        <v>0.59299999999999997</v>
      </c>
      <c r="L2804" s="208">
        <v>0.108</v>
      </c>
      <c r="M2804" s="208">
        <v>2.9000000000000001E-2</v>
      </c>
      <c r="N2804" s="208">
        <v>3.4000000000000002E-2</v>
      </c>
      <c r="O2804" s="208">
        <v>0.67400000000000004</v>
      </c>
      <c r="P2804" s="208">
        <v>0.623</v>
      </c>
      <c r="Q2804" s="208">
        <v>1.7909999999999999</v>
      </c>
      <c r="R2804" s="208">
        <v>2.4169999999999998</v>
      </c>
      <c r="S2804" s="208">
        <v>3.512</v>
      </c>
      <c r="T2804" s="208">
        <v>2.5070000000000001</v>
      </c>
      <c r="U2804" s="208">
        <v>1.7090000000000001</v>
      </c>
      <c r="V2804" s="208">
        <v>1.1439999999999999</v>
      </c>
      <c r="W2804" s="208">
        <v>0.65700000000000003</v>
      </c>
      <c r="X2804" s="208">
        <v>0.13900000000000001</v>
      </c>
      <c r="Y2804" s="24"/>
      <c r="Z2804" s="24"/>
      <c r="AA2804" s="208">
        <v>0.59499999999999997</v>
      </c>
      <c r="AB2804" s="208">
        <v>1.1240000000000001</v>
      </c>
      <c r="AC2804" s="208">
        <v>2.5270000000000001</v>
      </c>
      <c r="AD2804" s="208">
        <v>2.61</v>
      </c>
      <c r="AE2804" s="208">
        <v>2.92</v>
      </c>
      <c r="AF2804" s="208">
        <v>2.5209999999999999</v>
      </c>
      <c r="AG2804" s="208">
        <v>1.7929999999999999</v>
      </c>
      <c r="AH2804" s="208">
        <v>1.254</v>
      </c>
      <c r="AI2804" s="208">
        <v>0.65600000000000003</v>
      </c>
      <c r="AJ2804" s="208">
        <v>0.17199999999999999</v>
      </c>
      <c r="AK2804" s="24"/>
      <c r="AL2804" s="24"/>
      <c r="AM2804" s="208">
        <v>0.56599999999999995</v>
      </c>
      <c r="AN2804" s="208">
        <v>0.79200000000000004</v>
      </c>
      <c r="AO2804" s="208">
        <v>2.806</v>
      </c>
      <c r="AP2804" s="208">
        <v>2.504</v>
      </c>
      <c r="AQ2804" s="208">
        <v>3.27</v>
      </c>
      <c r="AR2804" s="208">
        <v>3.3719999999999999</v>
      </c>
      <c r="AS2804" s="208">
        <v>2.2839999999999998</v>
      </c>
      <c r="AT2804" s="208">
        <v>1.167</v>
      </c>
      <c r="AU2804" s="208">
        <v>0.59699999999999998</v>
      </c>
      <c r="AV2804" s="208">
        <v>9.0999999999999998E-2</v>
      </c>
      <c r="AW2804" s="24"/>
      <c r="AX2804" s="24"/>
      <c r="AY2804" s="208">
        <v>0.6</v>
      </c>
      <c r="AZ2804" s="208">
        <v>0.89800000000000002</v>
      </c>
      <c r="BA2804" s="208">
        <v>1.9019999999999999</v>
      </c>
      <c r="BB2804" s="21">
        <f t="shared" si="350"/>
        <v>4.1820000000000004</v>
      </c>
      <c r="BC2804" s="21"/>
      <c r="BD2804" s="22">
        <f t="shared" si="352"/>
        <v>5.620967741935484</v>
      </c>
      <c r="BE2804" s="21"/>
      <c r="BG2804" s="10"/>
      <c r="BH2804" s="21">
        <f t="shared" si="349"/>
        <v>0</v>
      </c>
      <c r="BI2804" s="22">
        <f t="shared" si="349"/>
        <v>4.182E-3</v>
      </c>
      <c r="BJ2804" s="21"/>
      <c r="BK2804" s="21">
        <v>0</v>
      </c>
      <c r="BL2804" s="22">
        <v>1.2546E-2</v>
      </c>
      <c r="BM2804" s="21"/>
      <c r="BN2804" s="21">
        <f t="shared" si="351"/>
        <v>0</v>
      </c>
      <c r="BO2804" s="22">
        <f t="shared" si="351"/>
        <v>5.0183999999999999E-2</v>
      </c>
      <c r="BP2804" s="21">
        <f t="shared" si="351"/>
        <v>0</v>
      </c>
    </row>
    <row r="2805" spans="1:68" ht="11.1" hidden="1" customHeight="1" outlineLevel="1" collapsed="1" x14ac:dyDescent="0.2">
      <c r="A2805" s="10"/>
      <c r="B2805" s="18"/>
      <c r="C2805" s="18"/>
      <c r="D2805" s="18"/>
      <c r="E2805" s="19" t="s">
        <v>2469</v>
      </c>
      <c r="F2805" s="20"/>
      <c r="G2805" s="20"/>
      <c r="H2805" s="20"/>
      <c r="I2805" s="20"/>
      <c r="J2805" s="20"/>
      <c r="K2805" s="20"/>
      <c r="L2805" s="20"/>
      <c r="M2805" s="20"/>
      <c r="N2805" s="20"/>
      <c r="O2805" s="20"/>
      <c r="P2805" s="20"/>
      <c r="Q2805" s="20"/>
      <c r="R2805" s="20"/>
      <c r="S2805" s="20"/>
      <c r="T2805" s="20"/>
      <c r="U2805" s="20"/>
      <c r="V2805" s="20"/>
      <c r="W2805" s="20"/>
      <c r="X2805" s="20"/>
      <c r="Y2805" s="20"/>
      <c r="Z2805" s="20"/>
      <c r="AA2805" s="20"/>
      <c r="AB2805" s="20"/>
      <c r="AC2805" s="20"/>
      <c r="AD2805" s="20"/>
      <c r="AE2805" s="20"/>
      <c r="AF2805" s="20"/>
      <c r="AG2805" s="20"/>
      <c r="AH2805" s="20"/>
      <c r="AI2805" s="20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9">
        <v>15.7</v>
      </c>
      <c r="AT2805" s="209">
        <v>1.853</v>
      </c>
      <c r="AU2805" s="209">
        <v>1.448</v>
      </c>
      <c r="AV2805" s="20"/>
      <c r="AW2805" s="20"/>
      <c r="AX2805" s="20"/>
      <c r="AY2805" s="209">
        <v>1.819</v>
      </c>
      <c r="AZ2805" s="209">
        <v>0.54</v>
      </c>
      <c r="BA2805" s="209">
        <v>5.23</v>
      </c>
      <c r="BB2805" s="21">
        <f t="shared" si="350"/>
        <v>15.7</v>
      </c>
      <c r="BC2805" s="21">
        <f>BD2805</f>
        <v>21.102150537634408</v>
      </c>
      <c r="BD2805" s="22">
        <f t="shared" si="352"/>
        <v>21.102150537634408</v>
      </c>
      <c r="BE2805" s="21">
        <f>BC2805-BD2805</f>
        <v>0</v>
      </c>
      <c r="BF2805" s="2">
        <v>11.4</v>
      </c>
      <c r="BG2805" s="10">
        <v>6</v>
      </c>
      <c r="BH2805" s="21">
        <f t="shared" si="349"/>
        <v>1.5699999999999999E-2</v>
      </c>
      <c r="BI2805" s="22">
        <f t="shared" si="349"/>
        <v>1.5699999999999999E-2</v>
      </c>
      <c r="BJ2805" s="21">
        <f>BH2805-BI2805</f>
        <v>0</v>
      </c>
      <c r="BK2805" s="21">
        <v>4.7099999999999996E-2</v>
      </c>
      <c r="BL2805" s="22">
        <v>4.7099999999999996E-2</v>
      </c>
      <c r="BM2805" s="21">
        <v>0</v>
      </c>
      <c r="BN2805" s="21">
        <f t="shared" si="351"/>
        <v>0.18839999999999998</v>
      </c>
      <c r="BO2805" s="22">
        <f t="shared" si="351"/>
        <v>0.18839999999999998</v>
      </c>
      <c r="BP2805" s="21">
        <f t="shared" si="351"/>
        <v>0</v>
      </c>
    </row>
    <row r="2806" spans="1:68" ht="11.1" hidden="1" customHeight="1" outlineLevel="2" x14ac:dyDescent="0.2">
      <c r="A2806" s="10"/>
      <c r="B2806" s="18"/>
      <c r="C2806" s="18"/>
      <c r="D2806" s="18"/>
      <c r="E2806" s="23" t="s">
        <v>2470</v>
      </c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  <c r="V2806" s="24"/>
      <c r="W2806" s="24"/>
      <c r="X2806" s="24"/>
      <c r="Y2806" s="24"/>
      <c r="Z2806" s="24"/>
      <c r="AA2806" s="24"/>
      <c r="AB2806" s="24"/>
      <c r="AC2806" s="24"/>
      <c r="AD2806" s="24"/>
      <c r="AE2806" s="24"/>
      <c r="AF2806" s="24"/>
      <c r="AG2806" s="24"/>
      <c r="AH2806" s="24"/>
      <c r="AI2806" s="24"/>
      <c r="AJ2806" s="24"/>
      <c r="AK2806" s="24"/>
      <c r="AL2806" s="24"/>
      <c r="AM2806" s="24"/>
      <c r="AN2806" s="24"/>
      <c r="AO2806" s="24"/>
      <c r="AP2806" s="24"/>
      <c r="AQ2806" s="24"/>
      <c r="AR2806" s="24"/>
      <c r="AS2806" s="208">
        <v>15.7</v>
      </c>
      <c r="AT2806" s="208">
        <v>1.853</v>
      </c>
      <c r="AU2806" s="208">
        <v>1.448</v>
      </c>
      <c r="AV2806" s="24"/>
      <c r="AW2806" s="24"/>
      <c r="AX2806" s="24"/>
      <c r="AY2806" s="208">
        <v>1.819</v>
      </c>
      <c r="AZ2806" s="208">
        <v>0.54</v>
      </c>
      <c r="BA2806" s="208">
        <v>5.23</v>
      </c>
      <c r="BB2806" s="21">
        <f t="shared" si="350"/>
        <v>15.7</v>
      </c>
      <c r="BC2806" s="21"/>
      <c r="BD2806" s="22">
        <f t="shared" si="352"/>
        <v>21.102150537634408</v>
      </c>
      <c r="BE2806" s="21"/>
      <c r="BG2806" s="10"/>
      <c r="BH2806" s="21">
        <f t="shared" si="349"/>
        <v>0</v>
      </c>
      <c r="BI2806" s="22">
        <f t="shared" si="349"/>
        <v>1.5699999999999999E-2</v>
      </c>
      <c r="BJ2806" s="21"/>
      <c r="BK2806" s="21">
        <v>0</v>
      </c>
      <c r="BL2806" s="22">
        <v>4.7099999999999996E-2</v>
      </c>
      <c r="BM2806" s="21"/>
      <c r="BN2806" s="21">
        <f t="shared" si="351"/>
        <v>0</v>
      </c>
      <c r="BO2806" s="22">
        <f t="shared" si="351"/>
        <v>0.18839999999999998</v>
      </c>
      <c r="BP2806" s="21">
        <f t="shared" si="351"/>
        <v>0</v>
      </c>
    </row>
    <row r="2807" spans="1:68" ht="11.1" hidden="1" customHeight="1" outlineLevel="1" collapsed="1" x14ac:dyDescent="0.2">
      <c r="A2807" s="10"/>
      <c r="B2807" s="18"/>
      <c r="C2807" s="18"/>
      <c r="D2807" s="18"/>
      <c r="E2807" s="19" t="s">
        <v>2471</v>
      </c>
      <c r="F2807" s="20"/>
      <c r="G2807" s="20"/>
      <c r="H2807" s="20"/>
      <c r="I2807" s="20"/>
      <c r="J2807" s="20"/>
      <c r="K2807" s="20"/>
      <c r="L2807" s="20"/>
      <c r="M2807" s="20"/>
      <c r="N2807" s="20"/>
      <c r="O2807" s="20"/>
      <c r="P2807" s="20"/>
      <c r="Q2807" s="209">
        <v>1.379</v>
      </c>
      <c r="R2807" s="209">
        <v>30.3</v>
      </c>
      <c r="S2807" s="209">
        <v>48.905000000000001</v>
      </c>
      <c r="T2807" s="209">
        <v>49.347999999999999</v>
      </c>
      <c r="U2807" s="209">
        <v>30.74</v>
      </c>
      <c r="V2807" s="209">
        <v>17.486999999999998</v>
      </c>
      <c r="W2807" s="209">
        <v>4.9630000000000001</v>
      </c>
      <c r="X2807" s="209">
        <v>0.70499999999999996</v>
      </c>
      <c r="Y2807" s="209">
        <v>0.56200000000000006</v>
      </c>
      <c r="Z2807" s="20"/>
      <c r="AA2807" s="20"/>
      <c r="AB2807" s="209">
        <v>43.871000000000002</v>
      </c>
      <c r="AC2807" s="209">
        <v>34.576999999999998</v>
      </c>
      <c r="AD2807" s="209">
        <v>37.087000000000003</v>
      </c>
      <c r="AE2807" s="209">
        <v>40.433999999999997</v>
      </c>
      <c r="AF2807" s="209">
        <v>51.476999999999997</v>
      </c>
      <c r="AG2807" s="209">
        <v>26.683</v>
      </c>
      <c r="AH2807" s="209">
        <v>14.79</v>
      </c>
      <c r="AI2807" s="20"/>
      <c r="AJ2807" s="20"/>
      <c r="AK2807" s="20"/>
      <c r="AL2807" s="20"/>
      <c r="AM2807" s="209">
        <v>26.565999999999999</v>
      </c>
      <c r="AN2807" s="209">
        <v>69.518000000000001</v>
      </c>
      <c r="AO2807" s="209">
        <v>-14.188000000000001</v>
      </c>
      <c r="AP2807" s="209">
        <v>31.673999999999999</v>
      </c>
      <c r="AQ2807" s="209">
        <v>50.603000000000002</v>
      </c>
      <c r="AR2807" s="209">
        <v>40.902999999999999</v>
      </c>
      <c r="AS2807" s="209">
        <v>41.314</v>
      </c>
      <c r="AT2807" s="209">
        <v>24.917000000000002</v>
      </c>
      <c r="AU2807" s="209">
        <v>1.657</v>
      </c>
      <c r="AV2807" s="20"/>
      <c r="AW2807" s="20"/>
      <c r="AX2807" s="20"/>
      <c r="AY2807" s="209">
        <v>0.67600000000000005</v>
      </c>
      <c r="AZ2807" s="209">
        <v>4.0640000000000001</v>
      </c>
      <c r="BA2807" s="209">
        <v>20.535</v>
      </c>
      <c r="BB2807" s="21">
        <f>BB2808+BB2809+BB2810+BB2811</f>
        <v>96.712000000000003</v>
      </c>
      <c r="BC2807" s="21">
        <f>BD2807</f>
        <v>129.98924731182797</v>
      </c>
      <c r="BD2807" s="22">
        <f t="shared" si="352"/>
        <v>129.98924731182797</v>
      </c>
      <c r="BE2807" s="21">
        <f>BC2807-BD2807</f>
        <v>0</v>
      </c>
      <c r="BF2807" s="2">
        <v>89.6</v>
      </c>
      <c r="BG2807" s="10">
        <v>5</v>
      </c>
      <c r="BH2807" s="21">
        <f t="shared" si="349"/>
        <v>9.6712000000000006E-2</v>
      </c>
      <c r="BI2807" s="22">
        <f t="shared" si="349"/>
        <v>9.6712000000000006E-2</v>
      </c>
      <c r="BJ2807" s="21">
        <f>BH2807-BI2807</f>
        <v>0</v>
      </c>
      <c r="BK2807" s="21">
        <v>0.29013600000000001</v>
      </c>
      <c r="BL2807" s="22">
        <v>0.29013600000000001</v>
      </c>
      <c r="BM2807" s="21">
        <v>0</v>
      </c>
      <c r="BN2807" s="21">
        <f t="shared" si="351"/>
        <v>1.160544</v>
      </c>
      <c r="BO2807" s="22">
        <f t="shared" si="351"/>
        <v>1.160544</v>
      </c>
      <c r="BP2807" s="21">
        <f t="shared" si="351"/>
        <v>0</v>
      </c>
    </row>
    <row r="2808" spans="1:68" ht="11.1" hidden="1" customHeight="1" outlineLevel="2" x14ac:dyDescent="0.2">
      <c r="A2808" s="10"/>
      <c r="B2808" s="18"/>
      <c r="C2808" s="18"/>
      <c r="D2808" s="18"/>
      <c r="E2808" s="23" t="s">
        <v>2472</v>
      </c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08">
        <v>1.9339999999999999</v>
      </c>
      <c r="S2808" s="24"/>
      <c r="T2808" s="24"/>
      <c r="U2808" s="24"/>
      <c r="V2808" s="24"/>
      <c r="W2808" s="24"/>
      <c r="X2808" s="24"/>
      <c r="Y2808" s="24"/>
      <c r="Z2808" s="24"/>
      <c r="AA2808" s="24"/>
      <c r="AB2808" s="208">
        <v>7.7779999999999996</v>
      </c>
      <c r="AC2808" s="24"/>
      <c r="AD2808" s="24"/>
      <c r="AE2808" s="24"/>
      <c r="AF2808" s="24"/>
      <c r="AG2808" s="24"/>
      <c r="AH2808" s="24"/>
      <c r="AI2808" s="24"/>
      <c r="AJ2808" s="24"/>
      <c r="AK2808" s="24"/>
      <c r="AL2808" s="24"/>
      <c r="AM2808" s="24"/>
      <c r="AN2808" s="24"/>
      <c r="AO2808" s="24"/>
      <c r="AP2808" s="24"/>
      <c r="AQ2808" s="24"/>
      <c r="AR2808" s="24"/>
      <c r="AS2808" s="24"/>
      <c r="AT2808" s="24"/>
      <c r="AU2808" s="24"/>
      <c r="AV2808" s="24"/>
      <c r="AW2808" s="24"/>
      <c r="AX2808" s="24"/>
      <c r="AY2808" s="24"/>
      <c r="AZ2808" s="24"/>
      <c r="BA2808" s="24"/>
      <c r="BB2808" s="21">
        <f t="shared" si="350"/>
        <v>7.7779999999999996</v>
      </c>
      <c r="BC2808" s="21"/>
      <c r="BD2808" s="22">
        <f t="shared" si="352"/>
        <v>10.454301075268816</v>
      </c>
      <c r="BE2808" s="21"/>
      <c r="BG2808" s="10"/>
      <c r="BH2808" s="21">
        <f t="shared" si="349"/>
        <v>0</v>
      </c>
      <c r="BI2808" s="22">
        <f t="shared" si="349"/>
        <v>7.7779999999999993E-3</v>
      </c>
      <c r="BJ2808" s="21"/>
      <c r="BK2808" s="21">
        <v>0</v>
      </c>
      <c r="BL2808" s="22">
        <v>2.3333999999999997E-2</v>
      </c>
      <c r="BM2808" s="21"/>
      <c r="BN2808" s="21">
        <f t="shared" si="351"/>
        <v>0</v>
      </c>
      <c r="BO2808" s="22">
        <f t="shared" si="351"/>
        <v>9.3335999999999988E-2</v>
      </c>
      <c r="BP2808" s="21">
        <f t="shared" si="351"/>
        <v>0</v>
      </c>
    </row>
    <row r="2809" spans="1:68" ht="11.1" hidden="1" customHeight="1" outlineLevel="2" x14ac:dyDescent="0.2">
      <c r="A2809" s="10"/>
      <c r="B2809" s="18"/>
      <c r="C2809" s="18"/>
      <c r="D2809" s="18"/>
      <c r="E2809" s="23" t="s">
        <v>2473</v>
      </c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08">
        <v>0.17299999999999999</v>
      </c>
      <c r="R2809" s="208">
        <v>6.7839999999999998</v>
      </c>
      <c r="S2809" s="208">
        <v>5.7530000000000001</v>
      </c>
      <c r="T2809" s="208">
        <v>5.0620000000000003</v>
      </c>
      <c r="U2809" s="208">
        <v>3.2320000000000002</v>
      </c>
      <c r="V2809" s="208">
        <v>2.41</v>
      </c>
      <c r="W2809" s="208">
        <v>1.419</v>
      </c>
      <c r="X2809" s="24"/>
      <c r="Y2809" s="24"/>
      <c r="Z2809" s="24"/>
      <c r="AA2809" s="24"/>
      <c r="AB2809" s="208">
        <v>4.2149999999999999</v>
      </c>
      <c r="AC2809" s="208">
        <v>3.7730000000000001</v>
      </c>
      <c r="AD2809" s="208">
        <v>3.8969999999999998</v>
      </c>
      <c r="AE2809" s="208">
        <v>4.2729999999999997</v>
      </c>
      <c r="AF2809" s="208">
        <v>4.5</v>
      </c>
      <c r="AG2809" s="208">
        <v>2.7690000000000001</v>
      </c>
      <c r="AH2809" s="208">
        <v>2.6139999999999999</v>
      </c>
      <c r="AI2809" s="24"/>
      <c r="AJ2809" s="24"/>
      <c r="AK2809" s="24"/>
      <c r="AL2809" s="24"/>
      <c r="AM2809" s="208">
        <v>0.73399999999999999</v>
      </c>
      <c r="AN2809" s="208">
        <v>3.3279999999999998</v>
      </c>
      <c r="AO2809" s="208">
        <v>3.4489999999999998</v>
      </c>
      <c r="AP2809" s="208">
        <v>3.891</v>
      </c>
      <c r="AQ2809" s="208">
        <v>4.2519999999999998</v>
      </c>
      <c r="AR2809" s="208">
        <v>4.2489999999999997</v>
      </c>
      <c r="AS2809" s="208">
        <v>4.9829999999999997</v>
      </c>
      <c r="AT2809" s="208">
        <v>3.2949999999999999</v>
      </c>
      <c r="AU2809" s="208">
        <v>0.98199999999999998</v>
      </c>
      <c r="AV2809" s="24"/>
      <c r="AW2809" s="24"/>
      <c r="AX2809" s="24"/>
      <c r="AY2809" s="24"/>
      <c r="AZ2809" s="24"/>
      <c r="BA2809" s="208">
        <v>7.0620000000000003</v>
      </c>
      <c r="BB2809" s="21">
        <f t="shared" si="350"/>
        <v>7.0620000000000003</v>
      </c>
      <c r="BC2809" s="21"/>
      <c r="BD2809" s="22">
        <f t="shared" si="352"/>
        <v>9.491935483870968</v>
      </c>
      <c r="BE2809" s="21"/>
      <c r="BG2809" s="10"/>
      <c r="BH2809" s="21">
        <f t="shared" si="349"/>
        <v>0</v>
      </c>
      <c r="BI2809" s="22">
        <f t="shared" si="349"/>
        <v>7.0619999999999997E-3</v>
      </c>
      <c r="BJ2809" s="21"/>
      <c r="BK2809" s="21">
        <v>0</v>
      </c>
      <c r="BL2809" s="22">
        <v>2.1186E-2</v>
      </c>
      <c r="BM2809" s="21"/>
      <c r="BN2809" s="21">
        <f t="shared" si="351"/>
        <v>0</v>
      </c>
      <c r="BO2809" s="22">
        <f t="shared" si="351"/>
        <v>8.4744E-2</v>
      </c>
      <c r="BP2809" s="21">
        <f t="shared" si="351"/>
        <v>0</v>
      </c>
    </row>
    <row r="2810" spans="1:68" ht="11.1" hidden="1" customHeight="1" outlineLevel="2" x14ac:dyDescent="0.2">
      <c r="A2810" s="10"/>
      <c r="B2810" s="18"/>
      <c r="C2810" s="18"/>
      <c r="D2810" s="18"/>
      <c r="E2810" s="23" t="s">
        <v>2474</v>
      </c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08">
        <v>0.27600000000000002</v>
      </c>
      <c r="R2810" s="208">
        <v>8.0820000000000007</v>
      </c>
      <c r="S2810" s="208">
        <v>16.585000000000001</v>
      </c>
      <c r="T2810" s="208">
        <v>16.559000000000001</v>
      </c>
      <c r="U2810" s="208">
        <v>12.016</v>
      </c>
      <c r="V2810" s="208">
        <v>6.3890000000000002</v>
      </c>
      <c r="W2810" s="24"/>
      <c r="X2810" s="24"/>
      <c r="Y2810" s="24"/>
      <c r="Z2810" s="24"/>
      <c r="AA2810" s="24"/>
      <c r="AB2810" s="208">
        <v>12.37</v>
      </c>
      <c r="AC2810" s="208">
        <v>14.958</v>
      </c>
      <c r="AD2810" s="208">
        <v>16.309000000000001</v>
      </c>
      <c r="AE2810" s="208">
        <v>18.303999999999998</v>
      </c>
      <c r="AF2810" s="208">
        <v>14.279</v>
      </c>
      <c r="AG2810" s="208">
        <v>11.821</v>
      </c>
      <c r="AH2810" s="208">
        <v>10.318</v>
      </c>
      <c r="AI2810" s="24"/>
      <c r="AJ2810" s="24"/>
      <c r="AK2810" s="24"/>
      <c r="AL2810" s="24"/>
      <c r="AM2810" s="208">
        <v>3.407</v>
      </c>
      <c r="AN2810" s="208">
        <v>12.226000000000001</v>
      </c>
      <c r="AO2810" s="208">
        <v>13.164</v>
      </c>
      <c r="AP2810" s="208">
        <v>10.409000000000001</v>
      </c>
      <c r="AQ2810" s="208">
        <v>27.908000000000001</v>
      </c>
      <c r="AR2810" s="208">
        <v>18.395</v>
      </c>
      <c r="AS2810" s="208">
        <v>18.132999999999999</v>
      </c>
      <c r="AT2810" s="208">
        <v>8.5340000000000007</v>
      </c>
      <c r="AU2810" s="208">
        <v>7.0000000000000001E-3</v>
      </c>
      <c r="AV2810" s="24"/>
      <c r="AW2810" s="24"/>
      <c r="AX2810" s="24"/>
      <c r="AY2810" s="208">
        <v>0.53</v>
      </c>
      <c r="AZ2810" s="208">
        <v>2.5640000000000001</v>
      </c>
      <c r="BA2810" s="208">
        <v>9.7100000000000009</v>
      </c>
      <c r="BB2810" s="21">
        <f t="shared" si="350"/>
        <v>27.908000000000001</v>
      </c>
      <c r="BC2810" s="21"/>
      <c r="BD2810" s="22">
        <f t="shared" si="352"/>
        <v>37.510752688172047</v>
      </c>
      <c r="BE2810" s="21"/>
      <c r="BG2810" s="10"/>
      <c r="BH2810" s="21">
        <f t="shared" si="349"/>
        <v>0</v>
      </c>
      <c r="BI2810" s="22">
        <f t="shared" si="349"/>
        <v>2.7908000000000002E-2</v>
      </c>
      <c r="BJ2810" s="21"/>
      <c r="BK2810" s="21">
        <v>0</v>
      </c>
      <c r="BL2810" s="22">
        <v>8.3724000000000007E-2</v>
      </c>
      <c r="BM2810" s="21"/>
      <c r="BN2810" s="21">
        <f t="shared" si="351"/>
        <v>0</v>
      </c>
      <c r="BO2810" s="22">
        <f t="shared" si="351"/>
        <v>0.33489600000000003</v>
      </c>
      <c r="BP2810" s="21">
        <f t="shared" si="351"/>
        <v>0</v>
      </c>
    </row>
    <row r="2811" spans="1:68" ht="11.1" hidden="1" customHeight="1" outlineLevel="2" x14ac:dyDescent="0.2">
      <c r="A2811" s="10"/>
      <c r="B2811" s="18"/>
      <c r="C2811" s="18"/>
      <c r="D2811" s="18"/>
      <c r="E2811" s="23" t="s">
        <v>2475</v>
      </c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08">
        <v>0.93</v>
      </c>
      <c r="R2811" s="208">
        <v>13.5</v>
      </c>
      <c r="S2811" s="208">
        <v>26.567</v>
      </c>
      <c r="T2811" s="208">
        <v>27.727</v>
      </c>
      <c r="U2811" s="208">
        <v>15.492000000000001</v>
      </c>
      <c r="V2811" s="208">
        <v>8.6880000000000006</v>
      </c>
      <c r="W2811" s="208">
        <v>3.544</v>
      </c>
      <c r="X2811" s="208">
        <v>0.70499999999999996</v>
      </c>
      <c r="Y2811" s="208">
        <v>0.56200000000000006</v>
      </c>
      <c r="Z2811" s="24"/>
      <c r="AA2811" s="24"/>
      <c r="AB2811" s="208">
        <v>19.507999999999999</v>
      </c>
      <c r="AC2811" s="208">
        <v>15.846</v>
      </c>
      <c r="AD2811" s="208">
        <v>16.881</v>
      </c>
      <c r="AE2811" s="208">
        <v>17.856999999999999</v>
      </c>
      <c r="AF2811" s="208">
        <v>32.698</v>
      </c>
      <c r="AG2811" s="208">
        <v>12.093</v>
      </c>
      <c r="AH2811" s="208">
        <v>1.8580000000000001</v>
      </c>
      <c r="AI2811" s="24"/>
      <c r="AJ2811" s="24"/>
      <c r="AK2811" s="24"/>
      <c r="AL2811" s="24"/>
      <c r="AM2811" s="208">
        <v>22.425000000000001</v>
      </c>
      <c r="AN2811" s="208">
        <v>53.963999999999999</v>
      </c>
      <c r="AO2811" s="208">
        <v>-30.800999999999998</v>
      </c>
      <c r="AP2811" s="208">
        <v>17.373999999999999</v>
      </c>
      <c r="AQ2811" s="208">
        <v>18.443000000000001</v>
      </c>
      <c r="AR2811" s="208">
        <v>18.259</v>
      </c>
      <c r="AS2811" s="208">
        <v>18.198</v>
      </c>
      <c r="AT2811" s="208">
        <v>13.087999999999999</v>
      </c>
      <c r="AU2811" s="208">
        <v>0.66800000000000004</v>
      </c>
      <c r="AV2811" s="24"/>
      <c r="AW2811" s="24"/>
      <c r="AX2811" s="24"/>
      <c r="AY2811" s="208">
        <v>0.14599999999999999</v>
      </c>
      <c r="AZ2811" s="208">
        <v>1.5</v>
      </c>
      <c r="BA2811" s="208">
        <v>3.7629999999999999</v>
      </c>
      <c r="BB2811" s="21">
        <f t="shared" si="350"/>
        <v>53.963999999999999</v>
      </c>
      <c r="BC2811" s="21"/>
      <c r="BD2811" s="22">
        <f t="shared" si="352"/>
        <v>72.532258064516128</v>
      </c>
      <c r="BE2811" s="21"/>
      <c r="BG2811" s="10"/>
      <c r="BH2811" s="21">
        <f t="shared" si="349"/>
        <v>0</v>
      </c>
      <c r="BI2811" s="22">
        <f t="shared" si="349"/>
        <v>5.3963999999999998E-2</v>
      </c>
      <c r="BJ2811" s="21"/>
      <c r="BK2811" s="21">
        <v>0</v>
      </c>
      <c r="BL2811" s="22">
        <v>0.16189199999999998</v>
      </c>
      <c r="BM2811" s="21"/>
      <c r="BN2811" s="21">
        <f t="shared" si="351"/>
        <v>0</v>
      </c>
      <c r="BO2811" s="22">
        <f t="shared" si="351"/>
        <v>0.64756799999999992</v>
      </c>
      <c r="BP2811" s="21">
        <f t="shared" si="351"/>
        <v>0</v>
      </c>
    </row>
    <row r="2812" spans="1:68" ht="11.1" hidden="1" customHeight="1" outlineLevel="1" collapsed="1" x14ac:dyDescent="0.2">
      <c r="A2812" s="10"/>
      <c r="B2812" s="18"/>
      <c r="C2812" s="18"/>
      <c r="D2812" s="18"/>
      <c r="E2812" s="19" t="s">
        <v>2476</v>
      </c>
      <c r="F2812" s="209">
        <v>64.807000000000002</v>
      </c>
      <c r="G2812" s="209">
        <v>54.31</v>
      </c>
      <c r="H2812" s="209">
        <v>45.167999999999999</v>
      </c>
      <c r="I2812" s="240">
        <v>33.247</v>
      </c>
      <c r="J2812" s="240"/>
      <c r="K2812" s="209">
        <v>21.623000000000001</v>
      </c>
      <c r="L2812" s="209">
        <v>5.5030000000000001</v>
      </c>
      <c r="M2812" s="20"/>
      <c r="N2812" s="209">
        <v>0.60899999999999999</v>
      </c>
      <c r="O2812" s="209">
        <v>22.353999999999999</v>
      </c>
      <c r="P2812" s="209">
        <v>45.393000000000001</v>
      </c>
      <c r="Q2812" s="209">
        <v>55.658999999999999</v>
      </c>
      <c r="R2812" s="209">
        <v>68.153999999999996</v>
      </c>
      <c r="S2812" s="209">
        <v>66.128</v>
      </c>
      <c r="T2812" s="209">
        <v>61.164999999999999</v>
      </c>
      <c r="U2812" s="209">
        <v>49.015000000000001</v>
      </c>
      <c r="V2812" s="209">
        <v>29.28</v>
      </c>
      <c r="W2812" s="209">
        <v>22.16</v>
      </c>
      <c r="X2812" s="209">
        <v>1.2010000000000001</v>
      </c>
      <c r="Y2812" s="209">
        <v>1.18</v>
      </c>
      <c r="Z2812" s="209">
        <v>2.008</v>
      </c>
      <c r="AA2812" s="209">
        <v>20.823</v>
      </c>
      <c r="AB2812" s="209">
        <v>38.094000000000001</v>
      </c>
      <c r="AC2812" s="209">
        <v>62.908000000000001</v>
      </c>
      <c r="AD2812" s="209">
        <v>74.221000000000004</v>
      </c>
      <c r="AE2812" s="209">
        <v>67.242999999999995</v>
      </c>
      <c r="AF2812" s="209">
        <v>66.39</v>
      </c>
      <c r="AG2812" s="209">
        <v>40.164999999999999</v>
      </c>
      <c r="AH2812" s="209">
        <v>29.879000000000001</v>
      </c>
      <c r="AI2812" s="209">
        <v>27.643000000000001</v>
      </c>
      <c r="AJ2812" s="20"/>
      <c r="AK2812" s="209">
        <v>1.9379999999999999</v>
      </c>
      <c r="AL2812" s="209">
        <v>0.69199999999999995</v>
      </c>
      <c r="AM2812" s="209">
        <v>21.5</v>
      </c>
      <c r="AN2812" s="209">
        <v>33.319000000000003</v>
      </c>
      <c r="AO2812" s="209">
        <v>65.832999999999998</v>
      </c>
      <c r="AP2812" s="209">
        <v>77.947000000000003</v>
      </c>
      <c r="AQ2812" s="209">
        <v>69.691000000000003</v>
      </c>
      <c r="AR2812" s="209">
        <v>63.156999999999996</v>
      </c>
      <c r="AS2812" s="209">
        <v>57.747999999999998</v>
      </c>
      <c r="AT2812" s="209">
        <v>31.940999999999999</v>
      </c>
      <c r="AU2812" s="209">
        <v>20.260999999999999</v>
      </c>
      <c r="AV2812" s="209">
        <v>3.3239999999999998</v>
      </c>
      <c r="AW2812" s="209">
        <v>0.441</v>
      </c>
      <c r="AX2812" s="209">
        <v>1.97</v>
      </c>
      <c r="AY2812" s="209">
        <v>23.521999999999998</v>
      </c>
      <c r="AZ2812" s="209">
        <v>35.610999999999997</v>
      </c>
      <c r="BA2812" s="209">
        <v>57.21</v>
      </c>
      <c r="BB2812" s="21">
        <f t="shared" si="350"/>
        <v>77.947000000000003</v>
      </c>
      <c r="BC2812" s="21">
        <f>BF2812</f>
        <v>435</v>
      </c>
      <c r="BD2812" s="22">
        <f t="shared" si="352"/>
        <v>104.76747311827957</v>
      </c>
      <c r="BE2812" s="21">
        <f>BC2812-BD2812</f>
        <v>330.23252688172045</v>
      </c>
      <c r="BF2812" s="2">
        <v>435</v>
      </c>
      <c r="BG2812" s="10">
        <v>5</v>
      </c>
      <c r="BH2812" s="21">
        <f t="shared" si="349"/>
        <v>0.32363999999999998</v>
      </c>
      <c r="BI2812" s="22">
        <f t="shared" si="349"/>
        <v>7.7947000000000002E-2</v>
      </c>
      <c r="BJ2812" s="21">
        <f>BH2812-BI2812</f>
        <v>0.24569299999999999</v>
      </c>
      <c r="BK2812" s="21">
        <v>0.97092000000000001</v>
      </c>
      <c r="BL2812" s="22">
        <v>0.23384100000000002</v>
      </c>
      <c r="BM2812" s="21">
        <v>0.73707900000000004</v>
      </c>
      <c r="BN2812" s="21">
        <f t="shared" si="351"/>
        <v>3.88368</v>
      </c>
      <c r="BO2812" s="22">
        <f t="shared" si="351"/>
        <v>0.93536400000000008</v>
      </c>
      <c r="BP2812" s="21">
        <f t="shared" si="351"/>
        <v>2.9483160000000002</v>
      </c>
    </row>
    <row r="2813" spans="1:68" ht="11.1" hidden="1" customHeight="1" outlineLevel="2" x14ac:dyDescent="0.2">
      <c r="A2813" s="10"/>
      <c r="B2813" s="18"/>
      <c r="C2813" s="18"/>
      <c r="D2813" s="18"/>
      <c r="E2813" s="23" t="s">
        <v>2477</v>
      </c>
      <c r="F2813" s="208">
        <v>64.807000000000002</v>
      </c>
      <c r="G2813" s="208">
        <v>54.31</v>
      </c>
      <c r="H2813" s="208">
        <v>45.167999999999999</v>
      </c>
      <c r="I2813" s="239">
        <v>33.247</v>
      </c>
      <c r="J2813" s="239"/>
      <c r="K2813" s="208">
        <v>21.623000000000001</v>
      </c>
      <c r="L2813" s="208">
        <v>5.5030000000000001</v>
      </c>
      <c r="M2813" s="24"/>
      <c r="N2813" s="208">
        <v>0.60899999999999999</v>
      </c>
      <c r="O2813" s="208">
        <v>22.353999999999999</v>
      </c>
      <c r="P2813" s="208">
        <v>45.393000000000001</v>
      </c>
      <c r="Q2813" s="208">
        <v>55.658999999999999</v>
      </c>
      <c r="R2813" s="208">
        <v>68.153999999999996</v>
      </c>
      <c r="S2813" s="208">
        <v>66.128</v>
      </c>
      <c r="T2813" s="208">
        <v>61.164999999999999</v>
      </c>
      <c r="U2813" s="208">
        <v>49.015000000000001</v>
      </c>
      <c r="V2813" s="208">
        <v>29.28</v>
      </c>
      <c r="W2813" s="208">
        <v>22.16</v>
      </c>
      <c r="X2813" s="208">
        <v>1.2010000000000001</v>
      </c>
      <c r="Y2813" s="208">
        <v>1.18</v>
      </c>
      <c r="Z2813" s="208">
        <v>2.008</v>
      </c>
      <c r="AA2813" s="208">
        <v>20.823</v>
      </c>
      <c r="AB2813" s="208">
        <v>38.094000000000001</v>
      </c>
      <c r="AC2813" s="208">
        <v>62.908000000000001</v>
      </c>
      <c r="AD2813" s="208">
        <v>74.221000000000004</v>
      </c>
      <c r="AE2813" s="208">
        <v>67.242999999999995</v>
      </c>
      <c r="AF2813" s="208">
        <v>66.39</v>
      </c>
      <c r="AG2813" s="208">
        <v>40.164999999999999</v>
      </c>
      <c r="AH2813" s="208">
        <v>29.879000000000001</v>
      </c>
      <c r="AI2813" s="208">
        <v>27.643000000000001</v>
      </c>
      <c r="AJ2813" s="24"/>
      <c r="AK2813" s="208">
        <v>1.9379999999999999</v>
      </c>
      <c r="AL2813" s="208">
        <v>0.69199999999999995</v>
      </c>
      <c r="AM2813" s="208">
        <v>21.5</v>
      </c>
      <c r="AN2813" s="208">
        <v>33.319000000000003</v>
      </c>
      <c r="AO2813" s="208">
        <v>65.832999999999998</v>
      </c>
      <c r="AP2813" s="208">
        <v>77.947000000000003</v>
      </c>
      <c r="AQ2813" s="208">
        <v>69.691000000000003</v>
      </c>
      <c r="AR2813" s="208">
        <v>63.156999999999996</v>
      </c>
      <c r="AS2813" s="208">
        <v>57.747999999999998</v>
      </c>
      <c r="AT2813" s="208">
        <v>31.940999999999999</v>
      </c>
      <c r="AU2813" s="208">
        <v>20.260999999999999</v>
      </c>
      <c r="AV2813" s="208">
        <v>3.3239999999999998</v>
      </c>
      <c r="AW2813" s="208">
        <v>0.441</v>
      </c>
      <c r="AX2813" s="208">
        <v>1.97</v>
      </c>
      <c r="AY2813" s="208">
        <v>23.521999999999998</v>
      </c>
      <c r="AZ2813" s="208">
        <v>35.610999999999997</v>
      </c>
      <c r="BA2813" s="208">
        <v>57.21</v>
      </c>
      <c r="BB2813" s="21">
        <f t="shared" si="350"/>
        <v>77.947000000000003</v>
      </c>
      <c r="BC2813" s="21"/>
      <c r="BD2813" s="22">
        <f t="shared" si="352"/>
        <v>104.76747311827957</v>
      </c>
      <c r="BE2813" s="21"/>
      <c r="BG2813" s="10"/>
      <c r="BH2813" s="21">
        <f t="shared" si="349"/>
        <v>0</v>
      </c>
      <c r="BI2813" s="22">
        <f t="shared" si="349"/>
        <v>7.7947000000000002E-2</v>
      </c>
      <c r="BJ2813" s="21"/>
      <c r="BK2813" s="21">
        <v>0</v>
      </c>
      <c r="BL2813" s="22">
        <v>0.23384100000000002</v>
      </c>
      <c r="BM2813" s="21"/>
      <c r="BN2813" s="21">
        <f t="shared" si="351"/>
        <v>0</v>
      </c>
      <c r="BO2813" s="22">
        <f t="shared" si="351"/>
        <v>0.93536400000000008</v>
      </c>
      <c r="BP2813" s="21">
        <f t="shared" si="351"/>
        <v>0</v>
      </c>
    </row>
    <row r="2814" spans="1:68" ht="11.1" hidden="1" customHeight="1" outlineLevel="1" collapsed="1" x14ac:dyDescent="0.2">
      <c r="A2814" s="10"/>
      <c r="B2814" s="18"/>
      <c r="C2814" s="18"/>
      <c r="D2814" s="18"/>
      <c r="E2814" s="19" t="s">
        <v>2478</v>
      </c>
      <c r="F2814" s="20"/>
      <c r="G2814" s="20"/>
      <c r="H2814" s="20"/>
      <c r="I2814" s="20"/>
      <c r="J2814" s="20"/>
      <c r="K2814" s="20"/>
      <c r="L2814" s="20"/>
      <c r="M2814" s="20"/>
      <c r="N2814" s="20"/>
      <c r="O2814" s="20"/>
      <c r="P2814" s="20"/>
      <c r="Q2814" s="20"/>
      <c r="R2814" s="20"/>
      <c r="S2814" s="20"/>
      <c r="T2814" s="20"/>
      <c r="U2814" s="20"/>
      <c r="V2814" s="20"/>
      <c r="W2814" s="20"/>
      <c r="X2814" s="20"/>
      <c r="Y2814" s="20"/>
      <c r="Z2814" s="20"/>
      <c r="AA2814" s="20"/>
      <c r="AB2814" s="20"/>
      <c r="AC2814" s="20"/>
      <c r="AD2814" s="20"/>
      <c r="AE2814" s="209">
        <v>54.164999999999999</v>
      </c>
      <c r="AF2814" s="209">
        <v>45.551000000000002</v>
      </c>
      <c r="AG2814" s="209">
        <v>35.883000000000003</v>
      </c>
      <c r="AH2814" s="209">
        <v>23.881</v>
      </c>
      <c r="AI2814" s="209">
        <v>16.831</v>
      </c>
      <c r="AJ2814" s="20"/>
      <c r="AK2814" s="20"/>
      <c r="AL2814" s="20"/>
      <c r="AM2814" s="209">
        <v>1.827</v>
      </c>
      <c r="AN2814" s="209">
        <v>15.801</v>
      </c>
      <c r="AO2814" s="209">
        <v>25.097999999999999</v>
      </c>
      <c r="AP2814" s="209">
        <v>381.262</v>
      </c>
      <c r="AQ2814" s="209">
        <v>-154.40799999999999</v>
      </c>
      <c r="AR2814" s="209">
        <v>50.643999999999998</v>
      </c>
      <c r="AS2814" s="209">
        <v>41.54</v>
      </c>
      <c r="AT2814" s="209">
        <v>27.84</v>
      </c>
      <c r="AU2814" s="209">
        <v>16.673999999999999</v>
      </c>
      <c r="AV2814" s="20"/>
      <c r="AW2814" s="20"/>
      <c r="AX2814" s="20"/>
      <c r="AY2814" s="209">
        <v>11.833</v>
      </c>
      <c r="AZ2814" s="209">
        <v>15.954000000000001</v>
      </c>
      <c r="BA2814" s="209">
        <v>35.546999999999997</v>
      </c>
      <c r="BB2814" s="21">
        <f t="shared" si="350"/>
        <v>381.262</v>
      </c>
      <c r="BC2814" s="21">
        <f>BD2814</f>
        <v>512.44892473118284</v>
      </c>
      <c r="BD2814" s="22">
        <f t="shared" si="352"/>
        <v>512.44892473118284</v>
      </c>
      <c r="BE2814" s="21">
        <f>BC2814-BD2814</f>
        <v>0</v>
      </c>
      <c r="BF2814" s="2">
        <v>30</v>
      </c>
      <c r="BG2814" s="10">
        <v>5</v>
      </c>
      <c r="BH2814" s="21">
        <f t="shared" si="349"/>
        <v>0.38126200000000005</v>
      </c>
      <c r="BI2814" s="22">
        <f t="shared" si="349"/>
        <v>0.38126200000000005</v>
      </c>
      <c r="BJ2814" s="21">
        <f>BH2814-BI2814</f>
        <v>0</v>
      </c>
      <c r="BK2814" s="21">
        <v>1.1437860000000002</v>
      </c>
      <c r="BL2814" s="22">
        <v>1.1437860000000002</v>
      </c>
      <c r="BM2814" s="21">
        <v>0</v>
      </c>
      <c r="BN2814" s="21">
        <f t="shared" si="351"/>
        <v>4.5751440000000008</v>
      </c>
      <c r="BO2814" s="22">
        <f t="shared" si="351"/>
        <v>4.5751440000000008</v>
      </c>
      <c r="BP2814" s="21">
        <f t="shared" si="351"/>
        <v>0</v>
      </c>
    </row>
    <row r="2815" spans="1:68" ht="11.1" hidden="1" customHeight="1" outlineLevel="2" x14ac:dyDescent="0.2">
      <c r="A2815" s="10"/>
      <c r="B2815" s="18"/>
      <c r="C2815" s="18"/>
      <c r="D2815" s="18"/>
      <c r="E2815" s="23" t="s">
        <v>2479</v>
      </c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08">
        <v>54.164999999999999</v>
      </c>
      <c r="AF2815" s="208">
        <v>45.551000000000002</v>
      </c>
      <c r="AG2815" s="208">
        <v>35.883000000000003</v>
      </c>
      <c r="AH2815" s="208">
        <v>23.881</v>
      </c>
      <c r="AI2815" s="208">
        <v>16.831</v>
      </c>
      <c r="AJ2815" s="24"/>
      <c r="AK2815" s="24"/>
      <c r="AL2815" s="24"/>
      <c r="AM2815" s="208">
        <v>1.827</v>
      </c>
      <c r="AN2815" s="208">
        <v>15.801</v>
      </c>
      <c r="AO2815" s="208">
        <v>25.097999999999999</v>
      </c>
      <c r="AP2815" s="208">
        <v>381.262</v>
      </c>
      <c r="AQ2815" s="208">
        <v>-154.40799999999999</v>
      </c>
      <c r="AR2815" s="208">
        <v>50.643999999999998</v>
      </c>
      <c r="AS2815" s="208">
        <v>41.54</v>
      </c>
      <c r="AT2815" s="208">
        <v>27.84</v>
      </c>
      <c r="AU2815" s="208">
        <v>16.673999999999999</v>
      </c>
      <c r="AV2815" s="24"/>
      <c r="AW2815" s="24"/>
      <c r="AX2815" s="24"/>
      <c r="AY2815" s="208">
        <v>11.833</v>
      </c>
      <c r="AZ2815" s="208">
        <v>15.954000000000001</v>
      </c>
      <c r="BA2815" s="208">
        <v>35.546999999999997</v>
      </c>
      <c r="BB2815" s="21">
        <f t="shared" si="350"/>
        <v>381.262</v>
      </c>
      <c r="BC2815" s="21"/>
      <c r="BD2815" s="22">
        <f t="shared" si="352"/>
        <v>512.44892473118284</v>
      </c>
      <c r="BE2815" s="21"/>
      <c r="BG2815" s="10"/>
      <c r="BH2815" s="21">
        <f t="shared" si="349"/>
        <v>0</v>
      </c>
      <c r="BI2815" s="22">
        <f t="shared" si="349"/>
        <v>0.38126200000000005</v>
      </c>
      <c r="BJ2815" s="21"/>
      <c r="BK2815" s="21">
        <v>0</v>
      </c>
      <c r="BL2815" s="22">
        <v>1.1437860000000002</v>
      </c>
      <c r="BM2815" s="21"/>
      <c r="BN2815" s="21">
        <f t="shared" si="351"/>
        <v>0</v>
      </c>
      <c r="BO2815" s="22">
        <f t="shared" si="351"/>
        <v>4.5751440000000008</v>
      </c>
      <c r="BP2815" s="21">
        <f t="shared" si="351"/>
        <v>0</v>
      </c>
    </row>
    <row r="2816" spans="1:68" ht="11.1" hidden="1" customHeight="1" outlineLevel="1" collapsed="1" x14ac:dyDescent="0.2">
      <c r="A2816" s="10"/>
      <c r="B2816" s="18"/>
      <c r="C2816" s="18"/>
      <c r="D2816" s="18"/>
      <c r="E2816" s="19" t="s">
        <v>2480</v>
      </c>
      <c r="F2816" s="209">
        <v>8.8810000000000002</v>
      </c>
      <c r="G2816" s="209">
        <v>6.9180000000000001</v>
      </c>
      <c r="H2816" s="20"/>
      <c r="I2816" s="240">
        <v>8.52</v>
      </c>
      <c r="J2816" s="240"/>
      <c r="K2816" s="209">
        <v>1.54</v>
      </c>
      <c r="L2816" s="209">
        <v>0.504</v>
      </c>
      <c r="M2816" s="209">
        <v>0.19900000000000001</v>
      </c>
      <c r="N2816" s="209">
        <v>0.45300000000000001</v>
      </c>
      <c r="O2816" s="209">
        <v>0.93</v>
      </c>
      <c r="P2816" s="209">
        <v>3.99</v>
      </c>
      <c r="Q2816" s="209">
        <v>6.9279999999999999</v>
      </c>
      <c r="R2816" s="209">
        <v>6.6740000000000004</v>
      </c>
      <c r="S2816" s="209">
        <v>10.284000000000001</v>
      </c>
      <c r="T2816" s="209">
        <v>9.0579999999999998</v>
      </c>
      <c r="U2816" s="209">
        <v>7.1390000000000002</v>
      </c>
      <c r="V2816" s="20"/>
      <c r="W2816" s="20"/>
      <c r="X2816" s="209">
        <v>4.9000000000000004</v>
      </c>
      <c r="Y2816" s="209">
        <v>0.105</v>
      </c>
      <c r="Z2816" s="209">
        <v>0.314</v>
      </c>
      <c r="AA2816" s="209">
        <v>0.34699999999999998</v>
      </c>
      <c r="AB2816" s="209">
        <v>3.8690000000000002</v>
      </c>
      <c r="AC2816" s="209">
        <v>7.3319999999999999</v>
      </c>
      <c r="AD2816" s="209">
        <v>9.2799999999999994</v>
      </c>
      <c r="AE2816" s="209">
        <v>9.6850000000000005</v>
      </c>
      <c r="AF2816" s="209">
        <v>6.6059999999999999</v>
      </c>
      <c r="AG2816" s="209">
        <v>5.9269999999999996</v>
      </c>
      <c r="AH2816" s="209">
        <v>3.544</v>
      </c>
      <c r="AI2816" s="209">
        <v>0.53</v>
      </c>
      <c r="AJ2816" s="209">
        <v>0.26800000000000002</v>
      </c>
      <c r="AK2816" s="209">
        <v>0.13200000000000001</v>
      </c>
      <c r="AL2816" s="209">
        <v>0.115</v>
      </c>
      <c r="AM2816" s="209">
        <v>0.71599999999999997</v>
      </c>
      <c r="AN2816" s="209">
        <v>3.714</v>
      </c>
      <c r="AO2816" s="209">
        <v>7.952</v>
      </c>
      <c r="AP2816" s="209">
        <v>9.4039999999999999</v>
      </c>
      <c r="AQ2816" s="209">
        <v>9.4779999999999998</v>
      </c>
      <c r="AR2816" s="209">
        <v>9.1479999999999997</v>
      </c>
      <c r="AS2816" s="209">
        <v>5.8</v>
      </c>
      <c r="AT2816" s="209">
        <v>5.1319999999999997</v>
      </c>
      <c r="AU2816" s="209">
        <v>0.5</v>
      </c>
      <c r="AV2816" s="209">
        <v>0.71799999999999997</v>
      </c>
      <c r="AW2816" s="209">
        <v>9.2999999999999999E-2</v>
      </c>
      <c r="AX2816" s="209">
        <v>0.42399999999999999</v>
      </c>
      <c r="AY2816" s="209">
        <v>1.871</v>
      </c>
      <c r="AZ2816" s="209">
        <v>3.8879999999999999</v>
      </c>
      <c r="BA2816" s="209">
        <v>6.0620000000000003</v>
      </c>
      <c r="BB2816" s="21">
        <f>BB2817+BB2818+BB2819</f>
        <v>10.283999999999999</v>
      </c>
      <c r="BC2816" s="21">
        <f>BF2816</f>
        <v>28.93</v>
      </c>
      <c r="BD2816" s="22">
        <f t="shared" si="352"/>
        <v>13.822580645161288</v>
      </c>
      <c r="BE2816" s="21">
        <f>BC2816-BD2816</f>
        <v>15.107419354838711</v>
      </c>
      <c r="BF2816" s="2">
        <v>28.93</v>
      </c>
      <c r="BG2816" s="10">
        <v>6</v>
      </c>
      <c r="BH2816" s="21">
        <f t="shared" ref="BH2816:BI2883" si="353">(BC2816*24*31/1000000)</f>
        <v>2.1523919999999998E-2</v>
      </c>
      <c r="BI2816" s="22">
        <f t="shared" si="353"/>
        <v>1.0283999999999998E-2</v>
      </c>
      <c r="BJ2816" s="21">
        <f>BH2816-BI2816</f>
        <v>1.123992E-2</v>
      </c>
      <c r="BK2816" s="21">
        <v>6.4571759999999992E-2</v>
      </c>
      <c r="BL2816" s="22">
        <v>3.0851999999999994E-2</v>
      </c>
      <c r="BM2816" s="21">
        <v>3.3719760000000001E-2</v>
      </c>
      <c r="BN2816" s="21">
        <f t="shared" si="351"/>
        <v>0.25828703999999997</v>
      </c>
      <c r="BO2816" s="22">
        <f t="shared" si="351"/>
        <v>0.12340799999999998</v>
      </c>
      <c r="BP2816" s="21">
        <f t="shared" si="351"/>
        <v>0.13487904000000001</v>
      </c>
    </row>
    <row r="2817" spans="1:68" ht="11.1" hidden="1" customHeight="1" outlineLevel="2" x14ac:dyDescent="0.2">
      <c r="A2817" s="10"/>
      <c r="B2817" s="18"/>
      <c r="C2817" s="18"/>
      <c r="D2817" s="18"/>
      <c r="E2817" s="23" t="s">
        <v>2481</v>
      </c>
      <c r="F2817" s="208">
        <v>2.17</v>
      </c>
      <c r="G2817" s="208">
        <v>1.7070000000000001</v>
      </c>
      <c r="H2817" s="24"/>
      <c r="I2817" s="239">
        <v>1.964</v>
      </c>
      <c r="J2817" s="239"/>
      <c r="K2817" s="208">
        <v>0.32100000000000001</v>
      </c>
      <c r="L2817" s="208">
        <v>7.8E-2</v>
      </c>
      <c r="M2817" s="208">
        <v>5.0000000000000001E-3</v>
      </c>
      <c r="N2817" s="208">
        <v>0.23100000000000001</v>
      </c>
      <c r="O2817" s="208">
        <v>0.40500000000000003</v>
      </c>
      <c r="P2817" s="208">
        <v>0.99399999999999999</v>
      </c>
      <c r="Q2817" s="208">
        <v>1.45</v>
      </c>
      <c r="R2817" s="208">
        <v>1.4530000000000001</v>
      </c>
      <c r="S2817" s="208">
        <v>2.3250000000000002</v>
      </c>
      <c r="T2817" s="208">
        <v>1.9339999999999999</v>
      </c>
      <c r="U2817" s="208">
        <v>1.5760000000000001</v>
      </c>
      <c r="V2817" s="24"/>
      <c r="W2817" s="24"/>
      <c r="X2817" s="208">
        <v>1.2889999999999999</v>
      </c>
      <c r="Y2817" s="208">
        <v>0.105</v>
      </c>
      <c r="Z2817" s="208">
        <v>0.14399999999999999</v>
      </c>
      <c r="AA2817" s="208">
        <v>0.123</v>
      </c>
      <c r="AB2817" s="208">
        <v>0.79200000000000004</v>
      </c>
      <c r="AC2817" s="208">
        <v>1.264</v>
      </c>
      <c r="AD2817" s="208">
        <v>1.728</v>
      </c>
      <c r="AE2817" s="208">
        <v>2.1</v>
      </c>
      <c r="AF2817" s="208">
        <v>1.4119999999999999</v>
      </c>
      <c r="AG2817" s="208">
        <v>1.2350000000000001</v>
      </c>
      <c r="AH2817" s="208">
        <v>0.71899999999999997</v>
      </c>
      <c r="AI2817" s="24"/>
      <c r="AJ2817" s="208">
        <v>0.26800000000000002</v>
      </c>
      <c r="AK2817" s="208">
        <v>4.2000000000000003E-2</v>
      </c>
      <c r="AL2817" s="208">
        <v>3.6999999999999998E-2</v>
      </c>
      <c r="AM2817" s="208">
        <v>0.34499999999999997</v>
      </c>
      <c r="AN2817" s="208">
        <v>0.84799999999999998</v>
      </c>
      <c r="AO2817" s="208">
        <v>1.633</v>
      </c>
      <c r="AP2817" s="208">
        <v>2.1040000000000001</v>
      </c>
      <c r="AQ2817" s="208">
        <v>2.242</v>
      </c>
      <c r="AR2817" s="208">
        <v>2.3210000000000002</v>
      </c>
      <c r="AS2817" s="208">
        <v>1.2</v>
      </c>
      <c r="AT2817" s="208">
        <v>1.2090000000000001</v>
      </c>
      <c r="AU2817" s="208">
        <v>0.109</v>
      </c>
      <c r="AV2817" s="208">
        <v>0.376</v>
      </c>
      <c r="AW2817" s="208">
        <v>6.7000000000000004E-2</v>
      </c>
      <c r="AX2817" s="208">
        <v>0.128</v>
      </c>
      <c r="AY2817" s="208">
        <v>0.34799999999999998</v>
      </c>
      <c r="AZ2817" s="208">
        <v>0.75</v>
      </c>
      <c r="BA2817" s="208">
        <v>1.234</v>
      </c>
      <c r="BB2817" s="21">
        <f t="shared" si="350"/>
        <v>2.3250000000000002</v>
      </c>
      <c r="BC2817" s="21"/>
      <c r="BD2817" s="22">
        <f t="shared" si="352"/>
        <v>3.1250000000000004</v>
      </c>
      <c r="BE2817" s="21"/>
      <c r="BG2817" s="10"/>
      <c r="BH2817" s="21">
        <f t="shared" si="353"/>
        <v>0</v>
      </c>
      <c r="BI2817" s="22">
        <f t="shared" si="353"/>
        <v>2.3250000000000002E-3</v>
      </c>
      <c r="BJ2817" s="21"/>
      <c r="BK2817" s="21">
        <v>0</v>
      </c>
      <c r="BL2817" s="22">
        <v>6.9750000000000003E-3</v>
      </c>
      <c r="BM2817" s="21"/>
      <c r="BN2817" s="21">
        <f t="shared" si="351"/>
        <v>0</v>
      </c>
      <c r="BO2817" s="22">
        <f t="shared" si="351"/>
        <v>2.7900000000000001E-2</v>
      </c>
      <c r="BP2817" s="21">
        <f t="shared" si="351"/>
        <v>0</v>
      </c>
    </row>
    <row r="2818" spans="1:68" ht="11.1" hidden="1" customHeight="1" outlineLevel="2" x14ac:dyDescent="0.2">
      <c r="A2818" s="10"/>
      <c r="B2818" s="18"/>
      <c r="C2818" s="18"/>
      <c r="D2818" s="18"/>
      <c r="E2818" s="23" t="s">
        <v>2482</v>
      </c>
      <c r="F2818" s="208">
        <v>3.52</v>
      </c>
      <c r="G2818" s="208">
        <v>2.7650000000000001</v>
      </c>
      <c r="H2818" s="24"/>
      <c r="I2818" s="239">
        <v>3.3559999999999999</v>
      </c>
      <c r="J2818" s="239"/>
      <c r="K2818" s="208">
        <v>0.68600000000000005</v>
      </c>
      <c r="L2818" s="208">
        <v>0.24099999999999999</v>
      </c>
      <c r="M2818" s="208">
        <v>0.03</v>
      </c>
      <c r="N2818" s="208">
        <v>6.9000000000000006E-2</v>
      </c>
      <c r="O2818" s="208">
        <v>0.52500000000000002</v>
      </c>
      <c r="P2818" s="208">
        <v>1.633</v>
      </c>
      <c r="Q2818" s="208">
        <v>3.1659999999999999</v>
      </c>
      <c r="R2818" s="208">
        <v>2.78</v>
      </c>
      <c r="S2818" s="208">
        <v>4.1029999999999998</v>
      </c>
      <c r="T2818" s="208">
        <v>3.7320000000000002</v>
      </c>
      <c r="U2818" s="208">
        <v>2.984</v>
      </c>
      <c r="V2818" s="24"/>
      <c r="W2818" s="24"/>
      <c r="X2818" s="208">
        <v>1.9950000000000001</v>
      </c>
      <c r="Y2818" s="24"/>
      <c r="Z2818" s="208">
        <v>0.17</v>
      </c>
      <c r="AA2818" s="208">
        <v>0.21099999999999999</v>
      </c>
      <c r="AB2818" s="208">
        <v>1.665</v>
      </c>
      <c r="AC2818" s="208">
        <v>3.1749999999999998</v>
      </c>
      <c r="AD2818" s="208">
        <v>3.9289999999999998</v>
      </c>
      <c r="AE2818" s="208">
        <v>3.7949999999999999</v>
      </c>
      <c r="AF2818" s="208">
        <v>2.633</v>
      </c>
      <c r="AG2818" s="208">
        <v>2.4369999999999998</v>
      </c>
      <c r="AH2818" s="208">
        <v>1.39</v>
      </c>
      <c r="AI2818" s="208">
        <v>0.217</v>
      </c>
      <c r="AJ2818" s="24"/>
      <c r="AK2818" s="208">
        <v>3.6999999999999998E-2</v>
      </c>
      <c r="AL2818" s="208">
        <v>1.6E-2</v>
      </c>
      <c r="AM2818" s="208">
        <v>0.14199999999999999</v>
      </c>
      <c r="AN2818" s="208">
        <v>1.609</v>
      </c>
      <c r="AO2818" s="208">
        <v>3.3140000000000001</v>
      </c>
      <c r="AP2818" s="208">
        <v>3.7469999999999999</v>
      </c>
      <c r="AQ2818" s="208">
        <v>3.621</v>
      </c>
      <c r="AR2818" s="208">
        <v>3.73</v>
      </c>
      <c r="AS2818" s="208">
        <v>2.4</v>
      </c>
      <c r="AT2818" s="208">
        <v>1.7450000000000001</v>
      </c>
      <c r="AU2818" s="208">
        <v>0.184</v>
      </c>
      <c r="AV2818" s="208">
        <v>0.20499999999999999</v>
      </c>
      <c r="AW2818" s="208">
        <v>2.4E-2</v>
      </c>
      <c r="AX2818" s="208">
        <v>0.17100000000000001</v>
      </c>
      <c r="AY2818" s="208">
        <v>0.88</v>
      </c>
      <c r="AZ2818" s="208">
        <v>1.6579999999999999</v>
      </c>
      <c r="BA2818" s="208">
        <v>2.6640000000000001</v>
      </c>
      <c r="BB2818" s="21">
        <f t="shared" si="350"/>
        <v>4.1029999999999998</v>
      </c>
      <c r="BC2818" s="21"/>
      <c r="BD2818" s="22">
        <f t="shared" si="352"/>
        <v>5.514784946236559</v>
      </c>
      <c r="BE2818" s="21"/>
      <c r="BG2818" s="10"/>
      <c r="BH2818" s="21">
        <f t="shared" si="353"/>
        <v>0</v>
      </c>
      <c r="BI2818" s="22">
        <f t="shared" si="353"/>
        <v>4.1029999999999999E-3</v>
      </c>
      <c r="BJ2818" s="21"/>
      <c r="BK2818" s="21">
        <v>0</v>
      </c>
      <c r="BL2818" s="22">
        <v>1.2309E-2</v>
      </c>
      <c r="BM2818" s="21"/>
      <c r="BN2818" s="21">
        <f t="shared" si="351"/>
        <v>0</v>
      </c>
      <c r="BO2818" s="22">
        <f t="shared" si="351"/>
        <v>4.9236000000000002E-2</v>
      </c>
      <c r="BP2818" s="21">
        <f t="shared" si="351"/>
        <v>0</v>
      </c>
    </row>
    <row r="2819" spans="1:68" ht="11.1" hidden="1" customHeight="1" outlineLevel="2" x14ac:dyDescent="0.2">
      <c r="A2819" s="10"/>
      <c r="B2819" s="18"/>
      <c r="C2819" s="18"/>
      <c r="D2819" s="18"/>
      <c r="E2819" s="23" t="s">
        <v>1569</v>
      </c>
      <c r="F2819" s="208">
        <v>3.1909999999999998</v>
      </c>
      <c r="G2819" s="208">
        <v>2.4460000000000002</v>
      </c>
      <c r="H2819" s="24"/>
      <c r="I2819" s="239">
        <v>3.2</v>
      </c>
      <c r="J2819" s="239"/>
      <c r="K2819" s="208">
        <v>0.53300000000000003</v>
      </c>
      <c r="L2819" s="208">
        <v>0.185</v>
      </c>
      <c r="M2819" s="208">
        <v>0.16400000000000001</v>
      </c>
      <c r="N2819" s="208">
        <v>0.153</v>
      </c>
      <c r="O2819" s="24"/>
      <c r="P2819" s="208">
        <v>1.363</v>
      </c>
      <c r="Q2819" s="208">
        <v>2.3119999999999998</v>
      </c>
      <c r="R2819" s="208">
        <v>2.4409999999999998</v>
      </c>
      <c r="S2819" s="208">
        <v>3.8559999999999999</v>
      </c>
      <c r="T2819" s="208">
        <v>3.3919999999999999</v>
      </c>
      <c r="U2819" s="208">
        <v>2.5790000000000002</v>
      </c>
      <c r="V2819" s="24"/>
      <c r="W2819" s="24"/>
      <c r="X2819" s="208">
        <v>1.6160000000000001</v>
      </c>
      <c r="Y2819" s="24"/>
      <c r="Z2819" s="24"/>
      <c r="AA2819" s="208">
        <v>1.2999999999999999E-2</v>
      </c>
      <c r="AB2819" s="208">
        <v>1.4119999999999999</v>
      </c>
      <c r="AC2819" s="208">
        <v>2.8929999999999998</v>
      </c>
      <c r="AD2819" s="208">
        <v>3.6230000000000002</v>
      </c>
      <c r="AE2819" s="208">
        <v>3.79</v>
      </c>
      <c r="AF2819" s="208">
        <v>2.5609999999999999</v>
      </c>
      <c r="AG2819" s="208">
        <v>2.2549999999999999</v>
      </c>
      <c r="AH2819" s="208">
        <v>1.4350000000000001</v>
      </c>
      <c r="AI2819" s="208">
        <v>0.313</v>
      </c>
      <c r="AJ2819" s="24"/>
      <c r="AK2819" s="208">
        <v>5.2999999999999999E-2</v>
      </c>
      <c r="AL2819" s="208">
        <v>6.2E-2</v>
      </c>
      <c r="AM2819" s="208">
        <v>0.22900000000000001</v>
      </c>
      <c r="AN2819" s="208">
        <v>1.2569999999999999</v>
      </c>
      <c r="AO2819" s="208">
        <v>3.0049999999999999</v>
      </c>
      <c r="AP2819" s="208">
        <v>3.5529999999999999</v>
      </c>
      <c r="AQ2819" s="208">
        <v>3.6150000000000002</v>
      </c>
      <c r="AR2819" s="208">
        <v>3.097</v>
      </c>
      <c r="AS2819" s="208">
        <v>2.2000000000000002</v>
      </c>
      <c r="AT2819" s="208">
        <v>2.1779999999999999</v>
      </c>
      <c r="AU2819" s="208">
        <v>0.20699999999999999</v>
      </c>
      <c r="AV2819" s="208">
        <v>0.13700000000000001</v>
      </c>
      <c r="AW2819" s="208">
        <v>2E-3</v>
      </c>
      <c r="AX2819" s="208">
        <v>0.125</v>
      </c>
      <c r="AY2819" s="208">
        <v>0.64300000000000002</v>
      </c>
      <c r="AZ2819" s="208">
        <v>1.48</v>
      </c>
      <c r="BA2819" s="208">
        <v>2.1640000000000001</v>
      </c>
      <c r="BB2819" s="21">
        <f t="shared" si="350"/>
        <v>3.8559999999999999</v>
      </c>
      <c r="BC2819" s="21"/>
      <c r="BD2819" s="22">
        <f t="shared" si="352"/>
        <v>5.182795698924731</v>
      </c>
      <c r="BE2819" s="21"/>
      <c r="BG2819" s="10"/>
      <c r="BH2819" s="21">
        <f t="shared" si="353"/>
        <v>0</v>
      </c>
      <c r="BI2819" s="22">
        <f t="shared" si="353"/>
        <v>3.8559999999999996E-3</v>
      </c>
      <c r="BJ2819" s="21"/>
      <c r="BK2819" s="21">
        <v>0</v>
      </c>
      <c r="BL2819" s="22">
        <v>1.1567999999999998E-2</v>
      </c>
      <c r="BM2819" s="21"/>
      <c r="BN2819" s="21">
        <f t="shared" si="351"/>
        <v>0</v>
      </c>
      <c r="BO2819" s="22">
        <f t="shared" si="351"/>
        <v>4.6271999999999994E-2</v>
      </c>
      <c r="BP2819" s="21">
        <f t="shared" si="351"/>
        <v>0</v>
      </c>
    </row>
    <row r="2820" spans="1:68" ht="11.1" hidden="1" customHeight="1" outlineLevel="1" collapsed="1" x14ac:dyDescent="0.2">
      <c r="A2820" s="10"/>
      <c r="B2820" s="18"/>
      <c r="C2820" s="18"/>
      <c r="D2820" s="18"/>
      <c r="E2820" s="19" t="s">
        <v>2483</v>
      </c>
      <c r="F2820" s="209">
        <v>5.8239999999999998</v>
      </c>
      <c r="G2820" s="209">
        <v>10.683999999999999</v>
      </c>
      <c r="H2820" s="209">
        <v>3.4209999999999998</v>
      </c>
      <c r="I2820" s="240">
        <v>2.8079999999999998</v>
      </c>
      <c r="J2820" s="240"/>
      <c r="K2820" s="20"/>
      <c r="L2820" s="209">
        <v>1.111</v>
      </c>
      <c r="M2820" s="20"/>
      <c r="N2820" s="20"/>
      <c r="O2820" s="209">
        <v>0.55000000000000004</v>
      </c>
      <c r="P2820" s="209">
        <v>2.2799999999999998</v>
      </c>
      <c r="Q2820" s="209">
        <v>4.6749999999999998</v>
      </c>
      <c r="R2820" s="209">
        <v>7.9420000000000002</v>
      </c>
      <c r="S2820" s="209">
        <v>7.1989999999999998</v>
      </c>
      <c r="T2820" s="209">
        <v>7.86</v>
      </c>
      <c r="U2820" s="209">
        <v>5.1390000000000002</v>
      </c>
      <c r="V2820" s="209">
        <v>1.988</v>
      </c>
      <c r="W2820" s="209">
        <v>2.0150000000000001</v>
      </c>
      <c r="X2820" s="20"/>
      <c r="Y2820" s="20"/>
      <c r="Z2820" s="20"/>
      <c r="AA2820" s="209">
        <v>1.2549999999999999</v>
      </c>
      <c r="AB2820" s="209">
        <v>2.9260000000000002</v>
      </c>
      <c r="AC2820" s="209">
        <v>5.4139999999999997</v>
      </c>
      <c r="AD2820" s="209">
        <v>6.7009999999999996</v>
      </c>
      <c r="AE2820" s="209">
        <v>5.92</v>
      </c>
      <c r="AF2820" s="209">
        <v>5.1440000000000001</v>
      </c>
      <c r="AG2820" s="209">
        <v>2.82</v>
      </c>
      <c r="AH2820" s="209">
        <v>1.542</v>
      </c>
      <c r="AI2820" s="209">
        <v>0.89500000000000002</v>
      </c>
      <c r="AJ2820" s="209">
        <v>0.17699999999999999</v>
      </c>
      <c r="AK2820" s="20"/>
      <c r="AL2820" s="20"/>
      <c r="AM2820" s="209">
        <v>1.395</v>
      </c>
      <c r="AN2820" s="209">
        <v>1.857</v>
      </c>
      <c r="AO2820" s="209">
        <v>3.8180000000000001</v>
      </c>
      <c r="AP2820" s="209">
        <v>7.5339999999999998</v>
      </c>
      <c r="AQ2820" s="209">
        <v>7.21</v>
      </c>
      <c r="AR2820" s="209">
        <v>6.5170000000000003</v>
      </c>
      <c r="AS2820" s="209">
        <v>4.3650000000000002</v>
      </c>
      <c r="AT2820" s="209">
        <v>1.9259999999999999</v>
      </c>
      <c r="AU2820" s="209">
        <v>0.89600000000000002</v>
      </c>
      <c r="AV2820" s="20"/>
      <c r="AW2820" s="20"/>
      <c r="AX2820" s="20"/>
      <c r="AY2820" s="209">
        <v>0.70899999999999996</v>
      </c>
      <c r="AZ2820" s="209">
        <v>1.667</v>
      </c>
      <c r="BA2820" s="209">
        <v>4.2590000000000003</v>
      </c>
      <c r="BB2820" s="21">
        <f>BB2821+BB2822+BB2823+BB2824+BB2825</f>
        <v>13.404</v>
      </c>
      <c r="BC2820" s="21">
        <f>BD2820</f>
        <v>18.016129032258068</v>
      </c>
      <c r="BD2820" s="22">
        <f t="shared" si="352"/>
        <v>18.016129032258068</v>
      </c>
      <c r="BE2820" s="21">
        <f>BC2820-BD2820</f>
        <v>0</v>
      </c>
      <c r="BF2820" s="2">
        <v>8.6999999999999993</v>
      </c>
      <c r="BG2820" s="10">
        <v>6</v>
      </c>
      <c r="BH2820" s="21">
        <f t="shared" si="353"/>
        <v>1.3404000000000004E-2</v>
      </c>
      <c r="BI2820" s="22">
        <f t="shared" si="353"/>
        <v>1.3404000000000004E-2</v>
      </c>
      <c r="BJ2820" s="21">
        <f>BH2820-BI2820</f>
        <v>0</v>
      </c>
      <c r="BK2820" s="21">
        <v>4.0212000000000012E-2</v>
      </c>
      <c r="BL2820" s="22">
        <v>4.0212000000000012E-2</v>
      </c>
      <c r="BM2820" s="21">
        <v>0</v>
      </c>
      <c r="BN2820" s="21">
        <f t="shared" si="351"/>
        <v>0.16084800000000005</v>
      </c>
      <c r="BO2820" s="22">
        <f t="shared" si="351"/>
        <v>0.16084800000000005</v>
      </c>
      <c r="BP2820" s="21">
        <f t="shared" si="351"/>
        <v>0</v>
      </c>
    </row>
    <row r="2821" spans="1:68" ht="11.1" hidden="1" customHeight="1" outlineLevel="2" x14ac:dyDescent="0.2">
      <c r="A2821" s="10"/>
      <c r="B2821" s="18"/>
      <c r="C2821" s="18"/>
      <c r="D2821" s="18"/>
      <c r="E2821" s="23" t="s">
        <v>2484</v>
      </c>
      <c r="F2821" s="208">
        <v>1.4870000000000001</v>
      </c>
      <c r="G2821" s="208">
        <v>1.4359999999999999</v>
      </c>
      <c r="H2821" s="208">
        <v>0.93400000000000005</v>
      </c>
      <c r="I2821" s="239">
        <v>0.76800000000000002</v>
      </c>
      <c r="J2821" s="239"/>
      <c r="K2821" s="24"/>
      <c r="L2821" s="208">
        <v>0.33100000000000002</v>
      </c>
      <c r="M2821" s="24"/>
      <c r="N2821" s="24"/>
      <c r="O2821" s="208">
        <v>0.17599999999999999</v>
      </c>
      <c r="P2821" s="208">
        <v>0.61199999999999999</v>
      </c>
      <c r="Q2821" s="208">
        <v>1.121</v>
      </c>
      <c r="R2821" s="208">
        <v>1.6870000000000001</v>
      </c>
      <c r="S2821" s="208">
        <v>1.6220000000000001</v>
      </c>
      <c r="T2821" s="208">
        <v>1.778</v>
      </c>
      <c r="U2821" s="208">
        <v>1.1399999999999999</v>
      </c>
      <c r="V2821" s="208">
        <v>0.58399999999999996</v>
      </c>
      <c r="W2821" s="208">
        <v>0.35599999999999998</v>
      </c>
      <c r="X2821" s="24"/>
      <c r="Y2821" s="24"/>
      <c r="Z2821" s="24"/>
      <c r="AA2821" s="208">
        <v>0.52900000000000003</v>
      </c>
      <c r="AB2821" s="208">
        <v>0.69599999999999995</v>
      </c>
      <c r="AC2821" s="208">
        <v>1.262</v>
      </c>
      <c r="AD2821" s="208">
        <v>1.665</v>
      </c>
      <c r="AE2821" s="208">
        <v>0.501</v>
      </c>
      <c r="AF2821" s="24"/>
      <c r="AG2821" s="24"/>
      <c r="AH2821" s="24"/>
      <c r="AI2821" s="24"/>
      <c r="AJ2821" s="24"/>
      <c r="AK2821" s="24"/>
      <c r="AL2821" s="24"/>
      <c r="AM2821" s="208">
        <v>0.61699999999999999</v>
      </c>
      <c r="AN2821" s="208">
        <v>0.621</v>
      </c>
      <c r="AO2821" s="208">
        <v>1.4379999999999999</v>
      </c>
      <c r="AP2821" s="208">
        <v>2.1139999999999999</v>
      </c>
      <c r="AQ2821" s="208">
        <v>2.3820000000000001</v>
      </c>
      <c r="AR2821" s="208">
        <v>2.0209999999999999</v>
      </c>
      <c r="AS2821" s="208">
        <v>1.141</v>
      </c>
      <c r="AT2821" s="208">
        <v>0.35399999999999998</v>
      </c>
      <c r="AU2821" s="208">
        <v>9.0999999999999998E-2</v>
      </c>
      <c r="AV2821" s="24"/>
      <c r="AW2821" s="24"/>
      <c r="AX2821" s="24"/>
      <c r="AY2821" s="208">
        <v>6.5000000000000002E-2</v>
      </c>
      <c r="AZ2821" s="208">
        <v>0.36</v>
      </c>
      <c r="BA2821" s="208">
        <v>1.1839999999999999</v>
      </c>
      <c r="BB2821" s="21">
        <f t="shared" si="350"/>
        <v>2.3820000000000001</v>
      </c>
      <c r="BC2821" s="21"/>
      <c r="BD2821" s="22">
        <f t="shared" si="352"/>
        <v>3.2016129032258065</v>
      </c>
      <c r="BE2821" s="21"/>
      <c r="BG2821" s="10"/>
      <c r="BH2821" s="21">
        <f t="shared" si="353"/>
        <v>0</v>
      </c>
      <c r="BI2821" s="22">
        <f t="shared" si="353"/>
        <v>2.382E-3</v>
      </c>
      <c r="BJ2821" s="21"/>
      <c r="BK2821" s="21">
        <v>0</v>
      </c>
      <c r="BL2821" s="22">
        <v>7.1459999999999996E-3</v>
      </c>
      <c r="BM2821" s="21"/>
      <c r="BN2821" s="21">
        <f t="shared" si="351"/>
        <v>0</v>
      </c>
      <c r="BO2821" s="22">
        <f t="shared" si="351"/>
        <v>2.8583999999999998E-2</v>
      </c>
      <c r="BP2821" s="21">
        <f t="shared" si="351"/>
        <v>0</v>
      </c>
    </row>
    <row r="2822" spans="1:68" ht="11.1" hidden="1" customHeight="1" outlineLevel="2" x14ac:dyDescent="0.2">
      <c r="A2822" s="10"/>
      <c r="B2822" s="18"/>
      <c r="C2822" s="18"/>
      <c r="D2822" s="18"/>
      <c r="E2822" s="23" t="s">
        <v>2485</v>
      </c>
      <c r="F2822" s="208">
        <v>1.02</v>
      </c>
      <c r="G2822" s="208">
        <v>0.95799999999999996</v>
      </c>
      <c r="H2822" s="208">
        <v>0.63100000000000001</v>
      </c>
      <c r="I2822" s="239">
        <v>0.55500000000000005</v>
      </c>
      <c r="J2822" s="239"/>
      <c r="K2822" s="24"/>
      <c r="L2822" s="208">
        <v>0.22500000000000001</v>
      </c>
      <c r="M2822" s="24"/>
      <c r="N2822" s="24"/>
      <c r="O2822" s="208">
        <v>9.5000000000000001E-2</v>
      </c>
      <c r="P2822" s="208">
        <v>0.54100000000000004</v>
      </c>
      <c r="Q2822" s="208">
        <v>0.90100000000000002</v>
      </c>
      <c r="R2822" s="208">
        <v>1.631</v>
      </c>
      <c r="S2822" s="208">
        <v>1.3240000000000001</v>
      </c>
      <c r="T2822" s="208">
        <v>1.5269999999999999</v>
      </c>
      <c r="U2822" s="208">
        <v>0.86399999999999999</v>
      </c>
      <c r="V2822" s="208">
        <v>0.34899999999999998</v>
      </c>
      <c r="W2822" s="208">
        <v>8.3000000000000004E-2</v>
      </c>
      <c r="X2822" s="24"/>
      <c r="Y2822" s="24"/>
      <c r="Z2822" s="24"/>
      <c r="AA2822" s="208">
        <v>9.2999999999999999E-2</v>
      </c>
      <c r="AB2822" s="208">
        <v>0.48099999999999998</v>
      </c>
      <c r="AC2822" s="208">
        <v>0.95</v>
      </c>
      <c r="AD2822" s="208">
        <v>1.1339999999999999</v>
      </c>
      <c r="AE2822" s="208">
        <v>1.1220000000000001</v>
      </c>
      <c r="AF2822" s="208">
        <v>1.1220000000000001</v>
      </c>
      <c r="AG2822" s="208">
        <v>0.626</v>
      </c>
      <c r="AH2822" s="208">
        <v>0.28899999999999998</v>
      </c>
      <c r="AI2822" s="208">
        <v>7.0000000000000007E-2</v>
      </c>
      <c r="AJ2822" s="24"/>
      <c r="AK2822" s="24"/>
      <c r="AL2822" s="24"/>
      <c r="AM2822" s="208">
        <v>9.2999999999999999E-2</v>
      </c>
      <c r="AN2822" s="208">
        <v>0.46200000000000002</v>
      </c>
      <c r="AO2822" s="24"/>
      <c r="AP2822" s="208">
        <v>2.4790000000000001</v>
      </c>
      <c r="AQ2822" s="208">
        <v>1.5129999999999999</v>
      </c>
      <c r="AR2822" s="208">
        <v>1.4770000000000001</v>
      </c>
      <c r="AS2822" s="208">
        <v>1.103</v>
      </c>
      <c r="AT2822" s="208">
        <v>0.55800000000000005</v>
      </c>
      <c r="AU2822" s="208">
        <v>0.20799999999999999</v>
      </c>
      <c r="AV2822" s="24"/>
      <c r="AW2822" s="24"/>
      <c r="AX2822" s="24"/>
      <c r="AY2822" s="208">
        <v>0.111</v>
      </c>
      <c r="AZ2822" s="208">
        <v>0.378</v>
      </c>
      <c r="BA2822" s="208">
        <v>0.95699999999999996</v>
      </c>
      <c r="BB2822" s="21">
        <f t="shared" si="350"/>
        <v>2.4790000000000001</v>
      </c>
      <c r="BC2822" s="21"/>
      <c r="BD2822" s="22">
        <f t="shared" si="352"/>
        <v>3.331989247311828</v>
      </c>
      <c r="BE2822" s="21"/>
      <c r="BG2822" s="10"/>
      <c r="BH2822" s="21">
        <f t="shared" si="353"/>
        <v>0</v>
      </c>
      <c r="BI2822" s="22">
        <f t="shared" si="353"/>
        <v>2.4789999999999999E-3</v>
      </c>
      <c r="BJ2822" s="21"/>
      <c r="BK2822" s="21">
        <v>0</v>
      </c>
      <c r="BL2822" s="22">
        <v>7.4369999999999992E-3</v>
      </c>
      <c r="BM2822" s="21"/>
      <c r="BN2822" s="21">
        <f t="shared" si="351"/>
        <v>0</v>
      </c>
      <c r="BO2822" s="22">
        <f t="shared" si="351"/>
        <v>2.9747999999999997E-2</v>
      </c>
      <c r="BP2822" s="21">
        <f t="shared" si="351"/>
        <v>0</v>
      </c>
    </row>
    <row r="2823" spans="1:68" ht="11.1" hidden="1" customHeight="1" outlineLevel="2" x14ac:dyDescent="0.2">
      <c r="A2823" s="10"/>
      <c r="B2823" s="18"/>
      <c r="C2823" s="18"/>
      <c r="D2823" s="18"/>
      <c r="E2823" s="23" t="s">
        <v>2486</v>
      </c>
      <c r="F2823" s="208">
        <v>0.56699999999999995</v>
      </c>
      <c r="G2823" s="208">
        <v>2.6269999999999998</v>
      </c>
      <c r="H2823" s="208">
        <v>1.075</v>
      </c>
      <c r="I2823" s="239">
        <v>0.90400000000000003</v>
      </c>
      <c r="J2823" s="239"/>
      <c r="K2823" s="24"/>
      <c r="L2823" s="208">
        <v>0.34399999999999997</v>
      </c>
      <c r="M2823" s="24"/>
      <c r="N2823" s="24"/>
      <c r="O2823" s="208">
        <v>0.188</v>
      </c>
      <c r="P2823" s="208">
        <v>0.70099999999999996</v>
      </c>
      <c r="Q2823" s="208">
        <v>1.0389999999999999</v>
      </c>
      <c r="R2823" s="208">
        <v>1.52</v>
      </c>
      <c r="S2823" s="208">
        <v>1.462</v>
      </c>
      <c r="T2823" s="208">
        <v>1.552</v>
      </c>
      <c r="U2823" s="208">
        <v>1.1220000000000001</v>
      </c>
      <c r="V2823" s="208">
        <v>0.12</v>
      </c>
      <c r="W2823" s="208">
        <v>0.878</v>
      </c>
      <c r="X2823" s="24"/>
      <c r="Y2823" s="24"/>
      <c r="Z2823" s="24"/>
      <c r="AA2823" s="208">
        <v>0.25</v>
      </c>
      <c r="AB2823" s="208">
        <v>0.56999999999999995</v>
      </c>
      <c r="AC2823" s="208">
        <v>0.90500000000000003</v>
      </c>
      <c r="AD2823" s="208">
        <v>1.034</v>
      </c>
      <c r="AE2823" s="208">
        <v>1.194</v>
      </c>
      <c r="AF2823" s="208">
        <v>1.109</v>
      </c>
      <c r="AG2823" s="208">
        <v>0.65300000000000002</v>
      </c>
      <c r="AH2823" s="208">
        <v>0.36899999999999999</v>
      </c>
      <c r="AI2823" s="208">
        <v>0.16800000000000001</v>
      </c>
      <c r="AJ2823" s="208">
        <v>6.0000000000000001E-3</v>
      </c>
      <c r="AK2823" s="24"/>
      <c r="AL2823" s="24"/>
      <c r="AM2823" s="208">
        <v>0.21299999999999999</v>
      </c>
      <c r="AN2823" s="24"/>
      <c r="AO2823" s="24"/>
      <c r="AP2823" s="24"/>
      <c r="AQ2823" s="24"/>
      <c r="AR2823" s="24"/>
      <c r="AS2823" s="24"/>
      <c r="AT2823" s="24"/>
      <c r="AU2823" s="24"/>
      <c r="AV2823" s="24"/>
      <c r="AW2823" s="24"/>
      <c r="AX2823" s="24"/>
      <c r="AY2823" s="24"/>
      <c r="AZ2823" s="24"/>
      <c r="BA2823" s="24"/>
      <c r="BB2823" s="21">
        <f t="shared" si="350"/>
        <v>2.6269999999999998</v>
      </c>
      <c r="BC2823" s="21"/>
      <c r="BD2823" s="22">
        <f t="shared" si="352"/>
        <v>3.5309139784946235</v>
      </c>
      <c r="BE2823" s="21"/>
      <c r="BG2823" s="10"/>
      <c r="BH2823" s="21">
        <f t="shared" si="353"/>
        <v>0</v>
      </c>
      <c r="BI2823" s="22">
        <f t="shared" si="353"/>
        <v>2.627E-3</v>
      </c>
      <c r="BJ2823" s="21"/>
      <c r="BK2823" s="21">
        <v>0</v>
      </c>
      <c r="BL2823" s="22">
        <v>7.8809999999999991E-3</v>
      </c>
      <c r="BM2823" s="21"/>
      <c r="BN2823" s="21">
        <f t="shared" si="351"/>
        <v>0</v>
      </c>
      <c r="BO2823" s="22">
        <f t="shared" si="351"/>
        <v>3.1523999999999996E-2</v>
      </c>
      <c r="BP2823" s="21">
        <f t="shared" si="351"/>
        <v>0</v>
      </c>
    </row>
    <row r="2824" spans="1:68" ht="11.1" hidden="1" customHeight="1" outlineLevel="2" x14ac:dyDescent="0.2">
      <c r="A2824" s="10"/>
      <c r="B2824" s="18"/>
      <c r="C2824" s="18"/>
      <c r="D2824" s="18"/>
      <c r="E2824" s="23" t="s">
        <v>2487</v>
      </c>
      <c r="F2824" s="208">
        <v>1.4490000000000001</v>
      </c>
      <c r="G2824" s="208">
        <v>4.3840000000000003</v>
      </c>
      <c r="H2824" s="24"/>
      <c r="I2824" s="24"/>
      <c r="J2824" s="24"/>
      <c r="K2824" s="24"/>
      <c r="L2824" s="24"/>
      <c r="M2824" s="24"/>
      <c r="N2824" s="24"/>
      <c r="O2824" s="24"/>
      <c r="P2824" s="24"/>
      <c r="Q2824" s="208">
        <v>0.88100000000000001</v>
      </c>
      <c r="R2824" s="208">
        <v>1.7689999999999999</v>
      </c>
      <c r="S2824" s="208">
        <v>1.623</v>
      </c>
      <c r="T2824" s="208">
        <v>1.6679999999999999</v>
      </c>
      <c r="U2824" s="208">
        <v>1.125</v>
      </c>
      <c r="V2824" s="208">
        <v>0.53600000000000003</v>
      </c>
      <c r="W2824" s="208">
        <v>0.44500000000000001</v>
      </c>
      <c r="X2824" s="24"/>
      <c r="Y2824" s="24"/>
      <c r="Z2824" s="24"/>
      <c r="AA2824" s="208">
        <v>0.23300000000000001</v>
      </c>
      <c r="AB2824" s="208">
        <v>0.68799999999999994</v>
      </c>
      <c r="AC2824" s="208">
        <v>1.3160000000000001</v>
      </c>
      <c r="AD2824" s="208">
        <v>1.6739999999999999</v>
      </c>
      <c r="AE2824" s="208">
        <v>1.802</v>
      </c>
      <c r="AF2824" s="208">
        <v>1.7030000000000001</v>
      </c>
      <c r="AG2824" s="208">
        <v>0.88600000000000001</v>
      </c>
      <c r="AH2824" s="208">
        <v>0.46400000000000002</v>
      </c>
      <c r="AI2824" s="208">
        <v>0.39800000000000002</v>
      </c>
      <c r="AJ2824" s="208">
        <v>7.2999999999999995E-2</v>
      </c>
      <c r="AK2824" s="24"/>
      <c r="AL2824" s="24"/>
      <c r="AM2824" s="208">
        <v>0.29599999999999999</v>
      </c>
      <c r="AN2824" s="208">
        <v>0.38600000000000001</v>
      </c>
      <c r="AO2824" s="208">
        <v>1.254</v>
      </c>
      <c r="AP2824" s="208">
        <v>1.6659999999999999</v>
      </c>
      <c r="AQ2824" s="208">
        <v>1.7829999999999999</v>
      </c>
      <c r="AR2824" s="208">
        <v>1.657</v>
      </c>
      <c r="AS2824" s="208">
        <v>1.151</v>
      </c>
      <c r="AT2824" s="208">
        <v>0.54100000000000004</v>
      </c>
      <c r="AU2824" s="208">
        <v>0.35199999999999998</v>
      </c>
      <c r="AV2824" s="24"/>
      <c r="AW2824" s="24"/>
      <c r="AX2824" s="24"/>
      <c r="AY2824" s="208">
        <v>0.377</v>
      </c>
      <c r="AZ2824" s="208">
        <v>0.501</v>
      </c>
      <c r="BA2824" s="208">
        <v>1.119</v>
      </c>
      <c r="BB2824" s="21">
        <f t="shared" si="350"/>
        <v>4.3840000000000003</v>
      </c>
      <c r="BC2824" s="21"/>
      <c r="BD2824" s="22">
        <f t="shared" si="352"/>
        <v>5.89247311827957</v>
      </c>
      <c r="BE2824" s="21"/>
      <c r="BG2824" s="10"/>
      <c r="BH2824" s="21">
        <f t="shared" si="353"/>
        <v>0</v>
      </c>
      <c r="BI2824" s="22">
        <f t="shared" si="353"/>
        <v>4.3840000000000007E-3</v>
      </c>
      <c r="BJ2824" s="21"/>
      <c r="BK2824" s="21">
        <v>0</v>
      </c>
      <c r="BL2824" s="22">
        <v>1.3152000000000002E-2</v>
      </c>
      <c r="BM2824" s="21"/>
      <c r="BN2824" s="21">
        <f t="shared" si="351"/>
        <v>0</v>
      </c>
      <c r="BO2824" s="22">
        <f t="shared" si="351"/>
        <v>5.2608000000000009E-2</v>
      </c>
      <c r="BP2824" s="21">
        <f t="shared" si="351"/>
        <v>0</v>
      </c>
    </row>
    <row r="2825" spans="1:68" ht="11.1" hidden="1" customHeight="1" outlineLevel="2" x14ac:dyDescent="0.2">
      <c r="A2825" s="10"/>
      <c r="B2825" s="18"/>
      <c r="C2825" s="18"/>
      <c r="D2825" s="18"/>
      <c r="E2825" s="23" t="s">
        <v>2488</v>
      </c>
      <c r="F2825" s="208">
        <v>1.3009999999999999</v>
      </c>
      <c r="G2825" s="208">
        <v>1.2789999999999999</v>
      </c>
      <c r="H2825" s="208">
        <v>0.78100000000000003</v>
      </c>
      <c r="I2825" s="239">
        <v>0.58099999999999996</v>
      </c>
      <c r="J2825" s="239"/>
      <c r="K2825" s="24"/>
      <c r="L2825" s="208">
        <v>0.21099999999999999</v>
      </c>
      <c r="M2825" s="24"/>
      <c r="N2825" s="24"/>
      <c r="O2825" s="208">
        <v>9.0999999999999998E-2</v>
      </c>
      <c r="P2825" s="208">
        <v>0.42599999999999999</v>
      </c>
      <c r="Q2825" s="208">
        <v>0.73299999999999998</v>
      </c>
      <c r="R2825" s="208">
        <v>1.335</v>
      </c>
      <c r="S2825" s="208">
        <v>1.1679999999999999</v>
      </c>
      <c r="T2825" s="208">
        <v>1.335</v>
      </c>
      <c r="U2825" s="208">
        <v>0.88800000000000001</v>
      </c>
      <c r="V2825" s="208">
        <v>0.39900000000000002</v>
      </c>
      <c r="W2825" s="208">
        <v>0.253</v>
      </c>
      <c r="X2825" s="24"/>
      <c r="Y2825" s="24"/>
      <c r="Z2825" s="24"/>
      <c r="AA2825" s="208">
        <v>0.15</v>
      </c>
      <c r="AB2825" s="208">
        <v>0.49099999999999999</v>
      </c>
      <c r="AC2825" s="208">
        <v>0.98099999999999998</v>
      </c>
      <c r="AD2825" s="208">
        <v>1.194</v>
      </c>
      <c r="AE2825" s="208">
        <v>1.3009999999999999</v>
      </c>
      <c r="AF2825" s="208">
        <v>1.21</v>
      </c>
      <c r="AG2825" s="208">
        <v>0.65500000000000003</v>
      </c>
      <c r="AH2825" s="208">
        <v>0.42</v>
      </c>
      <c r="AI2825" s="208">
        <v>0.25900000000000001</v>
      </c>
      <c r="AJ2825" s="208">
        <v>9.8000000000000004E-2</v>
      </c>
      <c r="AK2825" s="24"/>
      <c r="AL2825" s="24"/>
      <c r="AM2825" s="208">
        <v>0.17599999999999999</v>
      </c>
      <c r="AN2825" s="208">
        <v>0.38800000000000001</v>
      </c>
      <c r="AO2825" s="208">
        <v>1.1259999999999999</v>
      </c>
      <c r="AP2825" s="208">
        <v>1.2749999999999999</v>
      </c>
      <c r="AQ2825" s="208">
        <v>1.532</v>
      </c>
      <c r="AR2825" s="208">
        <v>1.3620000000000001</v>
      </c>
      <c r="AS2825" s="208">
        <v>0.97</v>
      </c>
      <c r="AT2825" s="208">
        <v>0.47299999999999998</v>
      </c>
      <c r="AU2825" s="208">
        <v>0.245</v>
      </c>
      <c r="AV2825" s="24"/>
      <c r="AW2825" s="24"/>
      <c r="AX2825" s="24"/>
      <c r="AY2825" s="208">
        <v>0.156</v>
      </c>
      <c r="AZ2825" s="208">
        <v>0.42799999999999999</v>
      </c>
      <c r="BA2825" s="208">
        <v>0.999</v>
      </c>
      <c r="BB2825" s="21">
        <f t="shared" si="350"/>
        <v>1.532</v>
      </c>
      <c r="BC2825" s="21"/>
      <c r="BD2825" s="22">
        <f t="shared" si="352"/>
        <v>2.0591397849462365</v>
      </c>
      <c r="BE2825" s="21"/>
      <c r="BG2825" s="10"/>
      <c r="BH2825" s="21">
        <f t="shared" si="353"/>
        <v>0</v>
      </c>
      <c r="BI2825" s="22">
        <f t="shared" si="353"/>
        <v>1.5319999999999999E-3</v>
      </c>
      <c r="BJ2825" s="21"/>
      <c r="BK2825" s="21">
        <v>0</v>
      </c>
      <c r="BL2825" s="22">
        <v>4.5959999999999994E-3</v>
      </c>
      <c r="BM2825" s="21"/>
      <c r="BN2825" s="21">
        <f t="shared" si="351"/>
        <v>0</v>
      </c>
      <c r="BO2825" s="22">
        <f t="shared" si="351"/>
        <v>1.8383999999999998E-2</v>
      </c>
      <c r="BP2825" s="21">
        <f t="shared" si="351"/>
        <v>0</v>
      </c>
    </row>
    <row r="2826" spans="1:68" ht="11.1" customHeight="1" outlineLevel="1" collapsed="1" x14ac:dyDescent="0.2">
      <c r="A2826" s="10"/>
      <c r="B2826" s="18"/>
      <c r="C2826" s="18"/>
      <c r="D2826" s="18"/>
      <c r="E2826" s="19" t="s">
        <v>2489</v>
      </c>
      <c r="F2826" s="20"/>
      <c r="G2826" s="20"/>
      <c r="H2826" s="20"/>
      <c r="I2826" s="20"/>
      <c r="J2826" s="20"/>
      <c r="K2826" s="20"/>
      <c r="L2826" s="20"/>
      <c r="M2826" s="20"/>
      <c r="N2826" s="20"/>
      <c r="O2826" s="20"/>
      <c r="P2826" s="20"/>
      <c r="Q2826" s="20"/>
      <c r="R2826" s="20"/>
      <c r="S2826" s="20"/>
      <c r="T2826" s="20"/>
      <c r="U2826" s="20"/>
      <c r="V2826" s="20"/>
      <c r="W2826" s="20"/>
      <c r="X2826" s="20"/>
      <c r="Y2826" s="20"/>
      <c r="Z2826" s="20"/>
      <c r="AA2826" s="20"/>
      <c r="AB2826" s="20"/>
      <c r="AC2826" s="20"/>
      <c r="AD2826" s="20"/>
      <c r="AE2826" s="20"/>
      <c r="AF2826" s="20"/>
      <c r="AG2826" s="20"/>
      <c r="AH2826" s="20"/>
      <c r="AI2826" s="20"/>
      <c r="AJ2826" s="20"/>
      <c r="AK2826" s="20"/>
      <c r="AL2826" s="20"/>
      <c r="AM2826" s="20"/>
      <c r="AN2826" s="20"/>
      <c r="AO2826" s="209">
        <v>1.0229999999999999</v>
      </c>
      <c r="AP2826" s="209">
        <v>1.2</v>
      </c>
      <c r="AQ2826" s="209">
        <v>1.7</v>
      </c>
      <c r="AR2826" s="20"/>
      <c r="AS2826" s="209">
        <v>1.895</v>
      </c>
      <c r="AT2826" s="209">
        <v>0.42099999999999999</v>
      </c>
      <c r="AU2826" s="209">
        <v>0.19600000000000001</v>
      </c>
      <c r="AV2826" s="20"/>
      <c r="AW2826" s="20"/>
      <c r="AX2826" s="20"/>
      <c r="AY2826" s="20"/>
      <c r="AZ2826" s="209">
        <v>0.55100000000000005</v>
      </c>
      <c r="BA2826" s="209">
        <v>0.69499999999999995</v>
      </c>
      <c r="BB2826" s="21">
        <f t="shared" si="350"/>
        <v>1.895</v>
      </c>
      <c r="BC2826" s="21">
        <f>BD2826</f>
        <v>2.547043010752688</v>
      </c>
      <c r="BD2826" s="22">
        <f t="shared" si="352"/>
        <v>2.547043010752688</v>
      </c>
      <c r="BE2826" s="21">
        <f>BC2826-BD2826</f>
        <v>0</v>
      </c>
      <c r="BF2826" s="2">
        <v>2.1</v>
      </c>
      <c r="BG2826" s="10">
        <v>7</v>
      </c>
      <c r="BH2826" s="21">
        <f t="shared" si="353"/>
        <v>1.895E-3</v>
      </c>
      <c r="BI2826" s="22">
        <f t="shared" si="353"/>
        <v>1.895E-3</v>
      </c>
      <c r="BJ2826" s="21">
        <f>BH2826-BI2826</f>
        <v>0</v>
      </c>
      <c r="BK2826" s="21">
        <v>5.6849999999999999E-3</v>
      </c>
      <c r="BL2826" s="22">
        <v>5.6849999999999999E-3</v>
      </c>
      <c r="BM2826" s="21">
        <v>0</v>
      </c>
      <c r="BN2826" s="21">
        <f t="shared" si="351"/>
        <v>2.274E-2</v>
      </c>
      <c r="BO2826" s="22">
        <f t="shared" si="351"/>
        <v>2.274E-2</v>
      </c>
      <c r="BP2826" s="21">
        <f t="shared" si="351"/>
        <v>0</v>
      </c>
    </row>
    <row r="2827" spans="1:68" ht="11.1" hidden="1" customHeight="1" outlineLevel="2" x14ac:dyDescent="0.2">
      <c r="A2827" s="10"/>
      <c r="B2827" s="18"/>
      <c r="C2827" s="18"/>
      <c r="D2827" s="18"/>
      <c r="E2827" s="23" t="s">
        <v>2490</v>
      </c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4"/>
      <c r="X2827" s="24"/>
      <c r="Y2827" s="24"/>
      <c r="Z2827" s="24"/>
      <c r="AA2827" s="24"/>
      <c r="AB2827" s="24"/>
      <c r="AC2827" s="24"/>
      <c r="AD2827" s="24"/>
      <c r="AE2827" s="24"/>
      <c r="AF2827" s="24"/>
      <c r="AG2827" s="24"/>
      <c r="AH2827" s="24"/>
      <c r="AI2827" s="24"/>
      <c r="AJ2827" s="24"/>
      <c r="AK2827" s="24"/>
      <c r="AL2827" s="24"/>
      <c r="AM2827" s="24"/>
      <c r="AN2827" s="24"/>
      <c r="AO2827" s="208">
        <v>1.0229999999999999</v>
      </c>
      <c r="AP2827" s="208">
        <v>1.2</v>
      </c>
      <c r="AQ2827" s="208">
        <v>1.7</v>
      </c>
      <c r="AR2827" s="24"/>
      <c r="AS2827" s="208">
        <v>1.895</v>
      </c>
      <c r="AT2827" s="208">
        <v>0.42099999999999999</v>
      </c>
      <c r="AU2827" s="208">
        <v>0.19600000000000001</v>
      </c>
      <c r="AV2827" s="24"/>
      <c r="AW2827" s="24"/>
      <c r="AX2827" s="24"/>
      <c r="AY2827" s="24"/>
      <c r="AZ2827" s="208">
        <v>0.55100000000000005</v>
      </c>
      <c r="BA2827" s="208">
        <v>0.69499999999999995</v>
      </c>
      <c r="BB2827" s="21">
        <f t="shared" ref="BB2827:BB2856" si="354">MAX(F2827:BA2827)</f>
        <v>1.895</v>
      </c>
      <c r="BC2827" s="21"/>
      <c r="BD2827" s="22">
        <f t="shared" si="352"/>
        <v>2.547043010752688</v>
      </c>
      <c r="BE2827" s="21"/>
      <c r="BG2827" s="10"/>
      <c r="BH2827" s="21">
        <f t="shared" si="353"/>
        <v>0</v>
      </c>
      <c r="BI2827" s="22">
        <f t="shared" si="353"/>
        <v>1.895E-3</v>
      </c>
      <c r="BJ2827" s="21"/>
      <c r="BK2827" s="21">
        <v>0</v>
      </c>
      <c r="BL2827" s="22">
        <v>5.6849999999999999E-3</v>
      </c>
      <c r="BM2827" s="21"/>
      <c r="BN2827" s="21">
        <f t="shared" si="351"/>
        <v>0</v>
      </c>
      <c r="BO2827" s="22">
        <f t="shared" si="351"/>
        <v>2.274E-2</v>
      </c>
      <c r="BP2827" s="21">
        <f t="shared" si="351"/>
        <v>0</v>
      </c>
    </row>
    <row r="2828" spans="1:68" ht="11.1" hidden="1" customHeight="1" outlineLevel="1" collapsed="1" x14ac:dyDescent="0.2">
      <c r="A2828" s="10"/>
      <c r="B2828" s="18"/>
      <c r="C2828" s="18"/>
      <c r="D2828" s="18"/>
      <c r="E2828" s="19" t="s">
        <v>2491</v>
      </c>
      <c r="F2828" s="209">
        <v>3.7559999999999998</v>
      </c>
      <c r="G2828" s="209">
        <v>3.0979999999999999</v>
      </c>
      <c r="H2828" s="209">
        <v>2.282</v>
      </c>
      <c r="I2828" s="240">
        <v>1.7150000000000001</v>
      </c>
      <c r="J2828" s="240"/>
      <c r="K2828" s="209">
        <v>1.613</v>
      </c>
      <c r="L2828" s="20"/>
      <c r="M2828" s="20"/>
      <c r="N2828" s="20"/>
      <c r="O2828" s="20"/>
      <c r="P2828" s="209">
        <v>0.64100000000000001</v>
      </c>
      <c r="Q2828" s="209">
        <v>2.355</v>
      </c>
      <c r="R2828" s="209">
        <v>2.806</v>
      </c>
      <c r="S2828" s="209">
        <v>3.0329999999999999</v>
      </c>
      <c r="T2828" s="209">
        <v>3.363</v>
      </c>
      <c r="U2828" s="209">
        <v>1.29</v>
      </c>
      <c r="V2828" s="209">
        <v>1.079</v>
      </c>
      <c r="W2828" s="209">
        <v>8.7999999999999995E-2</v>
      </c>
      <c r="X2828" s="20"/>
      <c r="Y2828" s="20"/>
      <c r="Z2828" s="20"/>
      <c r="AA2828" s="209">
        <v>8.9999999999999993E-3</v>
      </c>
      <c r="AB2828" s="209">
        <v>0.70899999999999996</v>
      </c>
      <c r="AC2828" s="209">
        <v>1.2330000000000001</v>
      </c>
      <c r="AD2828" s="209">
        <v>1.7929999999999999</v>
      </c>
      <c r="AE2828" s="209">
        <v>1.625</v>
      </c>
      <c r="AF2828" s="209">
        <v>1.698</v>
      </c>
      <c r="AG2828" s="209">
        <v>0.873</v>
      </c>
      <c r="AH2828" s="209">
        <v>0.72199999999999998</v>
      </c>
      <c r="AI2828" s="20"/>
      <c r="AJ2828" s="209">
        <v>0.14299999999999999</v>
      </c>
      <c r="AK2828" s="20"/>
      <c r="AL2828" s="20"/>
      <c r="AM2828" s="209">
        <v>0.185</v>
      </c>
      <c r="AN2828" s="20"/>
      <c r="AO2828" s="209">
        <v>1.4950000000000001</v>
      </c>
      <c r="AP2828" s="209">
        <v>1.9490000000000001</v>
      </c>
      <c r="AQ2828" s="209">
        <v>2.1389999999999998</v>
      </c>
      <c r="AR2828" s="209">
        <v>1.964</v>
      </c>
      <c r="AS2828" s="209">
        <v>1.4319999999999999</v>
      </c>
      <c r="AT2828" s="209">
        <v>0.626</v>
      </c>
      <c r="AU2828" s="209">
        <v>0.34699999999999998</v>
      </c>
      <c r="AV2828" s="209">
        <v>1.4E-2</v>
      </c>
      <c r="AW2828" s="20"/>
      <c r="AX2828" s="20"/>
      <c r="AY2828" s="20"/>
      <c r="AZ2828" s="209">
        <v>0.55200000000000005</v>
      </c>
      <c r="BA2828" s="209">
        <v>1.1619999999999999</v>
      </c>
      <c r="BB2828" s="21">
        <f t="shared" si="354"/>
        <v>3.7559999999999998</v>
      </c>
      <c r="BC2828" s="21">
        <f>BD2828</f>
        <v>5.0483870967741931</v>
      </c>
      <c r="BD2828" s="22">
        <f t="shared" si="352"/>
        <v>5.0483870967741931</v>
      </c>
      <c r="BE2828" s="21">
        <f>BC2828-BD2828</f>
        <v>0</v>
      </c>
      <c r="BF2828" s="2">
        <v>4.6900000000000004</v>
      </c>
      <c r="BG2828" s="10">
        <v>6</v>
      </c>
      <c r="BH2828" s="21">
        <f t="shared" si="353"/>
        <v>3.7559999999999998E-3</v>
      </c>
      <c r="BI2828" s="22">
        <f t="shared" si="353"/>
        <v>3.7559999999999998E-3</v>
      </c>
      <c r="BJ2828" s="21">
        <f>BH2828-BI2828</f>
        <v>0</v>
      </c>
      <c r="BK2828" s="21">
        <v>1.1268E-2</v>
      </c>
      <c r="BL2828" s="22">
        <v>1.1268E-2</v>
      </c>
      <c r="BM2828" s="21">
        <v>0</v>
      </c>
      <c r="BN2828" s="21">
        <f t="shared" si="351"/>
        <v>4.5072000000000001E-2</v>
      </c>
      <c r="BO2828" s="22">
        <f t="shared" si="351"/>
        <v>4.5072000000000001E-2</v>
      </c>
      <c r="BP2828" s="21">
        <f t="shared" si="351"/>
        <v>0</v>
      </c>
    </row>
    <row r="2829" spans="1:68" ht="11.1" hidden="1" customHeight="1" outlineLevel="2" x14ac:dyDescent="0.2">
      <c r="A2829" s="10"/>
      <c r="B2829" s="18"/>
      <c r="C2829" s="18"/>
      <c r="D2829" s="18"/>
      <c r="E2829" s="23" t="s">
        <v>2492</v>
      </c>
      <c r="F2829" s="208">
        <v>3.7559999999999998</v>
      </c>
      <c r="G2829" s="208">
        <v>3.0979999999999999</v>
      </c>
      <c r="H2829" s="208">
        <v>2.282</v>
      </c>
      <c r="I2829" s="239">
        <v>1.7150000000000001</v>
      </c>
      <c r="J2829" s="239"/>
      <c r="K2829" s="208">
        <v>1.613</v>
      </c>
      <c r="L2829" s="24"/>
      <c r="M2829" s="24"/>
      <c r="N2829" s="24"/>
      <c r="O2829" s="24"/>
      <c r="P2829" s="208">
        <v>0.64100000000000001</v>
      </c>
      <c r="Q2829" s="208">
        <v>2.355</v>
      </c>
      <c r="R2829" s="208">
        <v>2.806</v>
      </c>
      <c r="S2829" s="208">
        <v>3.0329999999999999</v>
      </c>
      <c r="T2829" s="208">
        <v>3.363</v>
      </c>
      <c r="U2829" s="208">
        <v>1.29</v>
      </c>
      <c r="V2829" s="208">
        <v>1.079</v>
      </c>
      <c r="W2829" s="208">
        <v>8.7999999999999995E-2</v>
      </c>
      <c r="X2829" s="24"/>
      <c r="Y2829" s="24"/>
      <c r="Z2829" s="24"/>
      <c r="AA2829" s="208">
        <v>8.9999999999999993E-3</v>
      </c>
      <c r="AB2829" s="208">
        <v>0.70899999999999996</v>
      </c>
      <c r="AC2829" s="208">
        <v>1.2330000000000001</v>
      </c>
      <c r="AD2829" s="208">
        <v>1.7929999999999999</v>
      </c>
      <c r="AE2829" s="208">
        <v>1.625</v>
      </c>
      <c r="AF2829" s="208">
        <v>1.698</v>
      </c>
      <c r="AG2829" s="208">
        <v>0.873</v>
      </c>
      <c r="AH2829" s="208">
        <v>0.72199999999999998</v>
      </c>
      <c r="AI2829" s="24"/>
      <c r="AJ2829" s="208">
        <v>0.14299999999999999</v>
      </c>
      <c r="AK2829" s="24"/>
      <c r="AL2829" s="24"/>
      <c r="AM2829" s="208">
        <v>0.185</v>
      </c>
      <c r="AN2829" s="24"/>
      <c r="AO2829" s="208">
        <v>1.4950000000000001</v>
      </c>
      <c r="AP2829" s="208">
        <v>1.9490000000000001</v>
      </c>
      <c r="AQ2829" s="208">
        <v>2.1389999999999998</v>
      </c>
      <c r="AR2829" s="208">
        <v>1.964</v>
      </c>
      <c r="AS2829" s="208">
        <v>1.4319999999999999</v>
      </c>
      <c r="AT2829" s="208">
        <v>0.626</v>
      </c>
      <c r="AU2829" s="208">
        <v>0.34699999999999998</v>
      </c>
      <c r="AV2829" s="208">
        <v>1.4E-2</v>
      </c>
      <c r="AW2829" s="24"/>
      <c r="AX2829" s="24"/>
      <c r="AY2829" s="24"/>
      <c r="AZ2829" s="208">
        <v>0.55200000000000005</v>
      </c>
      <c r="BA2829" s="208">
        <v>1.1619999999999999</v>
      </c>
      <c r="BB2829" s="21">
        <f t="shared" si="354"/>
        <v>3.7559999999999998</v>
      </c>
      <c r="BC2829" s="21"/>
      <c r="BD2829" s="22">
        <f t="shared" si="352"/>
        <v>5.0483870967741931</v>
      </c>
      <c r="BE2829" s="21"/>
      <c r="BG2829" s="10"/>
      <c r="BH2829" s="21">
        <f t="shared" si="353"/>
        <v>0</v>
      </c>
      <c r="BI2829" s="22">
        <f t="shared" si="353"/>
        <v>3.7559999999999998E-3</v>
      </c>
      <c r="BJ2829" s="21"/>
      <c r="BK2829" s="21">
        <v>0</v>
      </c>
      <c r="BL2829" s="22">
        <v>1.1268E-2</v>
      </c>
      <c r="BM2829" s="21"/>
      <c r="BN2829" s="21">
        <f t="shared" si="351"/>
        <v>0</v>
      </c>
      <c r="BO2829" s="22">
        <f t="shared" si="351"/>
        <v>4.5072000000000001E-2</v>
      </c>
      <c r="BP2829" s="21">
        <f t="shared" si="351"/>
        <v>0</v>
      </c>
    </row>
    <row r="2830" spans="1:68" ht="11.1" hidden="1" customHeight="1" outlineLevel="1" collapsed="1" x14ac:dyDescent="0.2">
      <c r="A2830" s="10"/>
      <c r="B2830" s="18"/>
      <c r="C2830" s="18"/>
      <c r="D2830" s="18"/>
      <c r="E2830" s="19" t="s">
        <v>2493</v>
      </c>
      <c r="F2830" s="209">
        <v>11.41</v>
      </c>
      <c r="G2830" s="209">
        <v>9.2189999999999994</v>
      </c>
      <c r="H2830" s="209">
        <v>7.62</v>
      </c>
      <c r="I2830" s="240">
        <v>4.5410000000000004</v>
      </c>
      <c r="J2830" s="240"/>
      <c r="K2830" s="209">
        <v>3.6859999999999999</v>
      </c>
      <c r="L2830" s="209">
        <v>1.3089999999999999</v>
      </c>
      <c r="M2830" s="209">
        <v>2.1999999999999999E-2</v>
      </c>
      <c r="N2830" s="209">
        <v>0.75</v>
      </c>
      <c r="O2830" s="209">
        <v>4.6310000000000002</v>
      </c>
      <c r="P2830" s="209">
        <v>5.7969999999999997</v>
      </c>
      <c r="Q2830" s="209">
        <v>8.0139999999999993</v>
      </c>
      <c r="R2830" s="209">
        <v>9.6489999999999991</v>
      </c>
      <c r="S2830" s="209">
        <v>9.5519999999999996</v>
      </c>
      <c r="T2830" s="209">
        <v>9.3810000000000002</v>
      </c>
      <c r="U2830" s="209">
        <v>6.3689999999999998</v>
      </c>
      <c r="V2830" s="209">
        <v>4.2309999999999999</v>
      </c>
      <c r="W2830" s="209">
        <v>2.59</v>
      </c>
      <c r="X2830" s="209">
        <v>1.3080000000000001</v>
      </c>
      <c r="Y2830" s="209">
        <v>0.69499999999999995</v>
      </c>
      <c r="Z2830" s="209">
        <v>1.4670000000000001</v>
      </c>
      <c r="AA2830" s="209">
        <v>2.8610000000000002</v>
      </c>
      <c r="AB2830" s="209">
        <v>6.391</v>
      </c>
      <c r="AC2830" s="209">
        <v>8.5619999999999994</v>
      </c>
      <c r="AD2830" s="209">
        <v>11.337</v>
      </c>
      <c r="AE2830" s="209">
        <v>10.481999999999999</v>
      </c>
      <c r="AF2830" s="209">
        <v>8.8780000000000001</v>
      </c>
      <c r="AG2830" s="209">
        <v>6.0759999999999996</v>
      </c>
      <c r="AH2830" s="209">
        <v>4.7830000000000004</v>
      </c>
      <c r="AI2830" s="209">
        <v>3.7429999999999999</v>
      </c>
      <c r="AJ2830" s="209">
        <v>1.236</v>
      </c>
      <c r="AK2830" s="209">
        <v>1E-3</v>
      </c>
      <c r="AL2830" s="209">
        <v>1.671</v>
      </c>
      <c r="AM2830" s="209">
        <v>3.383</v>
      </c>
      <c r="AN2830" s="209">
        <v>6.0609999999999999</v>
      </c>
      <c r="AO2830" s="209">
        <v>9.9830000000000005</v>
      </c>
      <c r="AP2830" s="209">
        <v>11.996</v>
      </c>
      <c r="AQ2830" s="209">
        <v>11.792</v>
      </c>
      <c r="AR2830" s="209">
        <v>9.673</v>
      </c>
      <c r="AS2830" s="209">
        <v>9.157</v>
      </c>
      <c r="AT2830" s="209">
        <v>5.3330000000000002</v>
      </c>
      <c r="AU2830" s="209">
        <v>2.4769999999999999</v>
      </c>
      <c r="AV2830" s="209">
        <v>1.4370000000000001</v>
      </c>
      <c r="AW2830" s="209">
        <v>0.77400000000000002</v>
      </c>
      <c r="AX2830" s="209">
        <v>1.629</v>
      </c>
      <c r="AY2830" s="209">
        <v>4.3540000000000001</v>
      </c>
      <c r="AZ2830" s="209">
        <v>4.9009999999999998</v>
      </c>
      <c r="BA2830" s="209">
        <v>9.702</v>
      </c>
      <c r="BB2830" s="21">
        <f t="shared" si="354"/>
        <v>11.996</v>
      </c>
      <c r="BC2830" s="21">
        <f>BF2830</f>
        <v>23.04</v>
      </c>
      <c r="BD2830" s="22">
        <f t="shared" si="352"/>
        <v>16.123655913978496</v>
      </c>
      <c r="BE2830" s="21">
        <f>BC2830-BD2830</f>
        <v>6.9163440860215033</v>
      </c>
      <c r="BF2830" s="2">
        <v>23.04</v>
      </c>
      <c r="BG2830" s="10">
        <v>5</v>
      </c>
      <c r="BH2830" s="21">
        <f t="shared" si="353"/>
        <v>1.7141760000000002E-2</v>
      </c>
      <c r="BI2830" s="22">
        <f t="shared" si="353"/>
        <v>1.1996E-2</v>
      </c>
      <c r="BJ2830" s="21">
        <f>BH2830-BI2830</f>
        <v>5.1457600000000027E-3</v>
      </c>
      <c r="BK2830" s="21">
        <v>5.1425280000000004E-2</v>
      </c>
      <c r="BL2830" s="22">
        <v>3.5987999999999999E-2</v>
      </c>
      <c r="BM2830" s="21">
        <v>1.5437280000000005E-2</v>
      </c>
      <c r="BN2830" s="21">
        <f t="shared" si="351"/>
        <v>0.20570112000000002</v>
      </c>
      <c r="BO2830" s="22">
        <f t="shared" si="351"/>
        <v>0.143952</v>
      </c>
      <c r="BP2830" s="21">
        <f t="shared" si="351"/>
        <v>6.1749120000000018E-2</v>
      </c>
    </row>
    <row r="2831" spans="1:68" ht="11.1" hidden="1" customHeight="1" outlineLevel="2" x14ac:dyDescent="0.2">
      <c r="A2831" s="10"/>
      <c r="B2831" s="18"/>
      <c r="C2831" s="18"/>
      <c r="D2831" s="18"/>
      <c r="E2831" s="23" t="s">
        <v>2494</v>
      </c>
      <c r="F2831" s="208">
        <v>0.20100000000000001</v>
      </c>
      <c r="G2831" s="208">
        <v>0.13700000000000001</v>
      </c>
      <c r="H2831" s="208">
        <v>0.11</v>
      </c>
      <c r="I2831" s="239">
        <v>6.4000000000000001E-2</v>
      </c>
      <c r="J2831" s="239"/>
      <c r="K2831" s="208">
        <v>2.1000000000000001E-2</v>
      </c>
      <c r="L2831" s="208">
        <v>3.2000000000000001E-2</v>
      </c>
      <c r="M2831" s="24"/>
      <c r="N2831" s="24"/>
      <c r="O2831" s="208">
        <v>4.0000000000000001E-3</v>
      </c>
      <c r="P2831" s="208">
        <v>0.109</v>
      </c>
      <c r="Q2831" s="208">
        <v>0.10299999999999999</v>
      </c>
      <c r="R2831" s="208">
        <v>0.17100000000000001</v>
      </c>
      <c r="S2831" s="208">
        <v>0.158</v>
      </c>
      <c r="T2831" s="208">
        <v>0.16800000000000001</v>
      </c>
      <c r="U2831" s="208">
        <v>9.8000000000000004E-2</v>
      </c>
      <c r="V2831" s="208">
        <v>5.7000000000000002E-2</v>
      </c>
      <c r="W2831" s="208">
        <v>1.2999999999999999E-2</v>
      </c>
      <c r="X2831" s="24"/>
      <c r="Y2831" s="24"/>
      <c r="Z2831" s="208">
        <v>8.9999999999999993E-3</v>
      </c>
      <c r="AA2831" s="208">
        <v>1.6E-2</v>
      </c>
      <c r="AB2831" s="208">
        <v>6.9000000000000006E-2</v>
      </c>
      <c r="AC2831" s="208">
        <v>0.14699999999999999</v>
      </c>
      <c r="AD2831" s="208">
        <v>0.185</v>
      </c>
      <c r="AE2831" s="208">
        <v>0.16700000000000001</v>
      </c>
      <c r="AF2831" s="208">
        <v>0.13800000000000001</v>
      </c>
      <c r="AG2831" s="208">
        <v>0.13600000000000001</v>
      </c>
      <c r="AH2831" s="208">
        <v>1E-3</v>
      </c>
      <c r="AI2831" s="208">
        <v>4.4999999999999998E-2</v>
      </c>
      <c r="AJ2831" s="208">
        <v>3.0000000000000001E-3</v>
      </c>
      <c r="AK2831" s="208">
        <v>1E-3</v>
      </c>
      <c r="AL2831" s="208">
        <v>1E-3</v>
      </c>
      <c r="AM2831" s="208">
        <v>2.5999999999999999E-2</v>
      </c>
      <c r="AN2831" s="208">
        <v>8.7999999999999995E-2</v>
      </c>
      <c r="AO2831" s="208">
        <v>0.161</v>
      </c>
      <c r="AP2831" s="208">
        <v>0.20499999999999999</v>
      </c>
      <c r="AQ2831" s="208">
        <v>0.191</v>
      </c>
      <c r="AR2831" s="208">
        <v>0.16500000000000001</v>
      </c>
      <c r="AS2831" s="208">
        <v>0.13300000000000001</v>
      </c>
      <c r="AT2831" s="208">
        <v>7.0000000000000007E-2</v>
      </c>
      <c r="AU2831" s="208">
        <v>2.5999999999999999E-2</v>
      </c>
      <c r="AV2831" s="208">
        <v>4.0000000000000001E-3</v>
      </c>
      <c r="AW2831" s="208">
        <v>3.0000000000000001E-3</v>
      </c>
      <c r="AX2831" s="208">
        <v>5.0000000000000001E-3</v>
      </c>
      <c r="AY2831" s="208">
        <v>4.3999999999999997E-2</v>
      </c>
      <c r="AZ2831" s="208">
        <v>6.2E-2</v>
      </c>
      <c r="BA2831" s="208">
        <v>0.14799999999999999</v>
      </c>
      <c r="BB2831" s="21">
        <f t="shared" si="354"/>
        <v>0.20499999999999999</v>
      </c>
      <c r="BC2831" s="21"/>
      <c r="BD2831" s="22">
        <f t="shared" si="352"/>
        <v>0.27553763440860218</v>
      </c>
      <c r="BE2831" s="21"/>
      <c r="BG2831" s="10"/>
      <c r="BH2831" s="21">
        <f t="shared" si="353"/>
        <v>0</v>
      </c>
      <c r="BI2831" s="22">
        <f t="shared" si="353"/>
        <v>2.05E-4</v>
      </c>
      <c r="BJ2831" s="21"/>
      <c r="BK2831" s="21">
        <v>0</v>
      </c>
      <c r="BL2831" s="22">
        <v>6.1499999999999999E-4</v>
      </c>
      <c r="BM2831" s="21"/>
      <c r="BN2831" s="21">
        <f t="shared" si="351"/>
        <v>0</v>
      </c>
      <c r="BO2831" s="22">
        <f t="shared" si="351"/>
        <v>2.4599999999999999E-3</v>
      </c>
      <c r="BP2831" s="21">
        <f t="shared" si="351"/>
        <v>0</v>
      </c>
    </row>
    <row r="2832" spans="1:68" ht="11.1" hidden="1" customHeight="1" outlineLevel="2" x14ac:dyDescent="0.2">
      <c r="A2832" s="10"/>
      <c r="B2832" s="18"/>
      <c r="C2832" s="18"/>
      <c r="D2832" s="18"/>
      <c r="E2832" s="23" t="s">
        <v>2495</v>
      </c>
      <c r="F2832" s="208">
        <v>11.209</v>
      </c>
      <c r="G2832" s="208">
        <v>9.0820000000000007</v>
      </c>
      <c r="H2832" s="208">
        <v>7.51</v>
      </c>
      <c r="I2832" s="239">
        <v>4.4770000000000003</v>
      </c>
      <c r="J2832" s="239"/>
      <c r="K2832" s="208">
        <v>3.665</v>
      </c>
      <c r="L2832" s="208">
        <v>1.2769999999999999</v>
      </c>
      <c r="M2832" s="208">
        <v>2.1999999999999999E-2</v>
      </c>
      <c r="N2832" s="208">
        <v>0.75</v>
      </c>
      <c r="O2832" s="208">
        <v>4.6269999999999998</v>
      </c>
      <c r="P2832" s="208">
        <v>5.6879999999999997</v>
      </c>
      <c r="Q2832" s="208">
        <v>7.9109999999999996</v>
      </c>
      <c r="R2832" s="208">
        <v>9.4779999999999998</v>
      </c>
      <c r="S2832" s="208">
        <v>9.3940000000000001</v>
      </c>
      <c r="T2832" s="208">
        <v>9.2129999999999992</v>
      </c>
      <c r="U2832" s="208">
        <v>6.2709999999999999</v>
      </c>
      <c r="V2832" s="208">
        <v>4.1740000000000004</v>
      </c>
      <c r="W2832" s="208">
        <v>2.577</v>
      </c>
      <c r="X2832" s="208">
        <v>1.3080000000000001</v>
      </c>
      <c r="Y2832" s="208">
        <v>0.69499999999999995</v>
      </c>
      <c r="Z2832" s="208">
        <v>1.458</v>
      </c>
      <c r="AA2832" s="208">
        <v>2.8450000000000002</v>
      </c>
      <c r="AB2832" s="208">
        <v>6.3220000000000001</v>
      </c>
      <c r="AC2832" s="208">
        <v>8.4149999999999991</v>
      </c>
      <c r="AD2832" s="208">
        <v>11.151999999999999</v>
      </c>
      <c r="AE2832" s="208">
        <v>10.315</v>
      </c>
      <c r="AF2832" s="208">
        <v>8.74</v>
      </c>
      <c r="AG2832" s="208">
        <v>5.94</v>
      </c>
      <c r="AH2832" s="208">
        <v>4.782</v>
      </c>
      <c r="AI2832" s="208">
        <v>3.698</v>
      </c>
      <c r="AJ2832" s="208">
        <v>1.2330000000000001</v>
      </c>
      <c r="AK2832" s="24"/>
      <c r="AL2832" s="208">
        <v>1.67</v>
      </c>
      <c r="AM2832" s="208">
        <v>3.3570000000000002</v>
      </c>
      <c r="AN2832" s="208">
        <v>5.9729999999999999</v>
      </c>
      <c r="AO2832" s="208">
        <v>9.8219999999999992</v>
      </c>
      <c r="AP2832" s="208">
        <v>11.791</v>
      </c>
      <c r="AQ2832" s="208">
        <v>11.601000000000001</v>
      </c>
      <c r="AR2832" s="208">
        <v>9.5079999999999991</v>
      </c>
      <c r="AS2832" s="208">
        <v>9.0239999999999991</v>
      </c>
      <c r="AT2832" s="208">
        <v>5.2629999999999999</v>
      </c>
      <c r="AU2832" s="208">
        <v>2.4510000000000001</v>
      </c>
      <c r="AV2832" s="208">
        <v>1.4330000000000001</v>
      </c>
      <c r="AW2832" s="208">
        <v>0.77100000000000002</v>
      </c>
      <c r="AX2832" s="208">
        <v>1.6240000000000001</v>
      </c>
      <c r="AY2832" s="208">
        <v>4.3099999999999996</v>
      </c>
      <c r="AZ2832" s="208">
        <v>4.8390000000000004</v>
      </c>
      <c r="BA2832" s="208">
        <v>9.5540000000000003</v>
      </c>
      <c r="BB2832" s="21">
        <f t="shared" si="354"/>
        <v>11.791</v>
      </c>
      <c r="BC2832" s="21"/>
      <c r="BD2832" s="22">
        <f t="shared" si="352"/>
        <v>15.848118279569892</v>
      </c>
      <c r="BE2832" s="21"/>
      <c r="BG2832" s="10"/>
      <c r="BH2832" s="21">
        <f t="shared" si="353"/>
        <v>0</v>
      </c>
      <c r="BI2832" s="22">
        <f t="shared" si="353"/>
        <v>1.1790999999999999E-2</v>
      </c>
      <c r="BJ2832" s="21"/>
      <c r="BK2832" s="21">
        <v>0</v>
      </c>
      <c r="BL2832" s="22">
        <v>3.5373000000000002E-2</v>
      </c>
      <c r="BM2832" s="21"/>
      <c r="BN2832" s="21">
        <f t="shared" si="351"/>
        <v>0</v>
      </c>
      <c r="BO2832" s="22">
        <f t="shared" si="351"/>
        <v>0.14149200000000001</v>
      </c>
      <c r="BP2832" s="21">
        <f t="shared" si="351"/>
        <v>0</v>
      </c>
    </row>
    <row r="2833" spans="1:68" ht="11.1" customHeight="1" outlineLevel="1" collapsed="1" x14ac:dyDescent="0.2">
      <c r="A2833" s="10"/>
      <c r="B2833" s="18"/>
      <c r="C2833" s="18"/>
      <c r="D2833" s="18"/>
      <c r="E2833" s="19" t="s">
        <v>2496</v>
      </c>
      <c r="F2833" s="20"/>
      <c r="G2833" s="20"/>
      <c r="H2833" s="20"/>
      <c r="I2833" s="20"/>
      <c r="J2833" s="20"/>
      <c r="K2833" s="20"/>
      <c r="L2833" s="20"/>
      <c r="M2833" s="20"/>
      <c r="N2833" s="20"/>
      <c r="O2833" s="20"/>
      <c r="P2833" s="20"/>
      <c r="Q2833" s="20"/>
      <c r="R2833" s="20"/>
      <c r="S2833" s="20"/>
      <c r="T2833" s="20"/>
      <c r="U2833" s="20"/>
      <c r="V2833" s="20"/>
      <c r="W2833" s="20"/>
      <c r="X2833" s="20"/>
      <c r="Y2833" s="20"/>
      <c r="Z2833" s="20"/>
      <c r="AA2833" s="20"/>
      <c r="AB2833" s="20"/>
      <c r="AC2833" s="20"/>
      <c r="AD2833" s="20"/>
      <c r="AE2833" s="20"/>
      <c r="AF2833" s="20"/>
      <c r="AG2833" s="20"/>
      <c r="AH2833" s="20"/>
      <c r="AI2833" s="20"/>
      <c r="AJ2833" s="20"/>
      <c r="AK2833" s="20"/>
      <c r="AL2833" s="20"/>
      <c r="AM2833" s="20"/>
      <c r="AN2833" s="20"/>
      <c r="AO2833" s="209">
        <v>0.54900000000000004</v>
      </c>
      <c r="AP2833" s="209">
        <v>0.50800000000000001</v>
      </c>
      <c r="AQ2833" s="209">
        <v>0.6</v>
      </c>
      <c r="AR2833" s="209">
        <v>0.752</v>
      </c>
      <c r="AS2833" s="209">
        <v>0.26400000000000001</v>
      </c>
      <c r="AT2833" s="209">
        <v>3.7999999999999999E-2</v>
      </c>
      <c r="AU2833" s="20"/>
      <c r="AV2833" s="20"/>
      <c r="AW2833" s="20"/>
      <c r="AX2833" s="20"/>
      <c r="AY2833" s="20"/>
      <c r="AZ2833" s="209">
        <v>2.7E-2</v>
      </c>
      <c r="BA2833" s="209">
        <v>0.192</v>
      </c>
      <c r="BB2833" s="21">
        <f t="shared" si="354"/>
        <v>0.752</v>
      </c>
      <c r="BC2833" s="21">
        <f>BF2833</f>
        <v>2.4</v>
      </c>
      <c r="BD2833" s="22">
        <f t="shared" si="352"/>
        <v>1.010752688172043</v>
      </c>
      <c r="BE2833" s="21">
        <f>BC2833-BD2833</f>
        <v>1.3892473118279569</v>
      </c>
      <c r="BF2833" s="2">
        <v>2.4</v>
      </c>
      <c r="BG2833" s="10">
        <v>7</v>
      </c>
      <c r="BH2833" s="21">
        <f t="shared" si="353"/>
        <v>1.7855999999999998E-3</v>
      </c>
      <c r="BI2833" s="22">
        <f t="shared" si="353"/>
        <v>7.5199999999999996E-4</v>
      </c>
      <c r="BJ2833" s="21">
        <f>BH2833-BI2833</f>
        <v>1.0336E-3</v>
      </c>
      <c r="BK2833" s="21">
        <v>5.3567999999999992E-3</v>
      </c>
      <c r="BL2833" s="22">
        <v>2.2559999999999998E-3</v>
      </c>
      <c r="BM2833" s="21">
        <v>3.1007999999999995E-3</v>
      </c>
      <c r="BN2833" s="21">
        <f t="shared" si="351"/>
        <v>2.1427199999999997E-2</v>
      </c>
      <c r="BO2833" s="22">
        <f t="shared" si="351"/>
        <v>9.023999999999999E-3</v>
      </c>
      <c r="BP2833" s="21">
        <f t="shared" si="351"/>
        <v>1.2403199999999998E-2</v>
      </c>
    </row>
    <row r="2834" spans="1:68" ht="11.1" hidden="1" customHeight="1" outlineLevel="2" x14ac:dyDescent="0.2">
      <c r="A2834" s="10"/>
      <c r="B2834" s="18"/>
      <c r="C2834" s="18"/>
      <c r="D2834" s="18"/>
      <c r="E2834" s="23" t="s">
        <v>2497</v>
      </c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  <c r="V2834" s="24"/>
      <c r="W2834" s="24"/>
      <c r="X2834" s="24"/>
      <c r="Y2834" s="24"/>
      <c r="Z2834" s="24"/>
      <c r="AA2834" s="24"/>
      <c r="AB2834" s="24"/>
      <c r="AC2834" s="24"/>
      <c r="AD2834" s="24"/>
      <c r="AE2834" s="24"/>
      <c r="AF2834" s="24"/>
      <c r="AG2834" s="24"/>
      <c r="AH2834" s="24"/>
      <c r="AI2834" s="24"/>
      <c r="AJ2834" s="24"/>
      <c r="AK2834" s="24"/>
      <c r="AL2834" s="24"/>
      <c r="AM2834" s="24"/>
      <c r="AN2834" s="24"/>
      <c r="AO2834" s="208">
        <v>0.54900000000000004</v>
      </c>
      <c r="AP2834" s="208">
        <v>0.50800000000000001</v>
      </c>
      <c r="AQ2834" s="208">
        <v>0.6</v>
      </c>
      <c r="AR2834" s="208">
        <v>0.752</v>
      </c>
      <c r="AS2834" s="208">
        <v>0.26400000000000001</v>
      </c>
      <c r="AT2834" s="208">
        <v>3.7999999999999999E-2</v>
      </c>
      <c r="AU2834" s="24"/>
      <c r="AV2834" s="24"/>
      <c r="AW2834" s="24"/>
      <c r="AX2834" s="24"/>
      <c r="AY2834" s="24"/>
      <c r="AZ2834" s="208">
        <v>2.7E-2</v>
      </c>
      <c r="BA2834" s="208">
        <v>0.192</v>
      </c>
      <c r="BB2834" s="21">
        <f t="shared" si="354"/>
        <v>0.752</v>
      </c>
      <c r="BC2834" s="21"/>
      <c r="BD2834" s="22">
        <f t="shared" si="352"/>
        <v>1.010752688172043</v>
      </c>
      <c r="BE2834" s="21"/>
      <c r="BG2834" s="10"/>
      <c r="BH2834" s="21">
        <f t="shared" si="353"/>
        <v>0</v>
      </c>
      <c r="BI2834" s="22">
        <f t="shared" si="353"/>
        <v>7.5199999999999996E-4</v>
      </c>
      <c r="BJ2834" s="21"/>
      <c r="BK2834" s="21">
        <v>0</v>
      </c>
      <c r="BL2834" s="22">
        <v>2.2559999999999998E-3</v>
      </c>
      <c r="BM2834" s="21"/>
      <c r="BN2834" s="21">
        <f t="shared" si="351"/>
        <v>0</v>
      </c>
      <c r="BO2834" s="22">
        <f t="shared" si="351"/>
        <v>9.023999999999999E-3</v>
      </c>
      <c r="BP2834" s="21">
        <f t="shared" si="351"/>
        <v>0</v>
      </c>
    </row>
    <row r="2835" spans="1:68" ht="11.1" hidden="1" customHeight="1" outlineLevel="1" collapsed="1" x14ac:dyDescent="0.2">
      <c r="A2835" s="10"/>
      <c r="B2835" s="18"/>
      <c r="C2835" s="18"/>
      <c r="D2835" s="18"/>
      <c r="E2835" s="19" t="s">
        <v>2498</v>
      </c>
      <c r="F2835" s="209">
        <v>19.888000000000002</v>
      </c>
      <c r="G2835" s="209">
        <v>16.498000000000001</v>
      </c>
      <c r="H2835" s="209">
        <v>16</v>
      </c>
      <c r="I2835" s="240">
        <v>9.2460000000000004</v>
      </c>
      <c r="J2835" s="240"/>
      <c r="K2835" s="209">
        <v>7.1870000000000003</v>
      </c>
      <c r="L2835" s="209">
        <v>2.407</v>
      </c>
      <c r="M2835" s="209">
        <v>0.92800000000000005</v>
      </c>
      <c r="N2835" s="20"/>
      <c r="O2835" s="209">
        <v>7.9480000000000004</v>
      </c>
      <c r="P2835" s="209">
        <v>14.22</v>
      </c>
      <c r="Q2835" s="209">
        <v>23.864000000000001</v>
      </c>
      <c r="R2835" s="209">
        <v>24.943000000000001</v>
      </c>
      <c r="S2835" s="209">
        <v>9.0570000000000004</v>
      </c>
      <c r="T2835" s="209">
        <v>20.923999999999999</v>
      </c>
      <c r="U2835" s="209">
        <v>14.956</v>
      </c>
      <c r="V2835" s="209">
        <v>8.5310000000000006</v>
      </c>
      <c r="W2835" s="209">
        <v>6.585</v>
      </c>
      <c r="X2835" s="209">
        <v>1.1890000000000001</v>
      </c>
      <c r="Y2835" s="209">
        <v>0.99299999999999999</v>
      </c>
      <c r="Z2835" s="209">
        <v>3.2370000000000001</v>
      </c>
      <c r="AA2835" s="209">
        <v>5.0789999999999997</v>
      </c>
      <c r="AB2835" s="209">
        <v>14.987</v>
      </c>
      <c r="AC2835" s="209">
        <v>24.273</v>
      </c>
      <c r="AD2835" s="209">
        <v>23.981999999999999</v>
      </c>
      <c r="AE2835" s="209">
        <v>28.742000000000001</v>
      </c>
      <c r="AF2835" s="209">
        <v>21.751000000000001</v>
      </c>
      <c r="AG2835" s="209">
        <v>17.408000000000001</v>
      </c>
      <c r="AH2835" s="209">
        <v>8.7200000000000006</v>
      </c>
      <c r="AI2835" s="209">
        <v>9.6509999999999998</v>
      </c>
      <c r="AJ2835" s="209">
        <v>1.8859999999999999</v>
      </c>
      <c r="AK2835" s="209">
        <v>2.5019999999999998</v>
      </c>
      <c r="AL2835" s="209">
        <v>2.1</v>
      </c>
      <c r="AM2835" s="209">
        <v>7.45</v>
      </c>
      <c r="AN2835" s="209">
        <v>10.718999999999999</v>
      </c>
      <c r="AO2835" s="209">
        <v>23.283000000000001</v>
      </c>
      <c r="AP2835" s="209">
        <v>20.396000000000001</v>
      </c>
      <c r="AQ2835" s="209">
        <v>32.158999999999999</v>
      </c>
      <c r="AR2835" s="209">
        <v>31.231999999999999</v>
      </c>
      <c r="AS2835" s="209">
        <v>28.855</v>
      </c>
      <c r="AT2835" s="209">
        <v>2.85</v>
      </c>
      <c r="AU2835" s="209">
        <v>4.6820000000000004</v>
      </c>
      <c r="AV2835" s="209">
        <v>2.4180000000000001</v>
      </c>
      <c r="AW2835" s="209">
        <v>0.1</v>
      </c>
      <c r="AX2835" s="209">
        <v>1.873</v>
      </c>
      <c r="AY2835" s="209">
        <v>4.4279999999999999</v>
      </c>
      <c r="AZ2835" s="209">
        <v>9.8789999999999996</v>
      </c>
      <c r="BA2835" s="209">
        <v>20.225000000000001</v>
      </c>
      <c r="BB2835" s="21">
        <f t="shared" si="354"/>
        <v>32.158999999999999</v>
      </c>
      <c r="BC2835" s="21">
        <f>BF2835</f>
        <v>45</v>
      </c>
      <c r="BD2835" s="22">
        <f t="shared" si="352"/>
        <v>43.2244623655914</v>
      </c>
      <c r="BE2835" s="21">
        <f>BC2835-BD2835</f>
        <v>1.7755376344086002</v>
      </c>
      <c r="BF2835" s="2">
        <v>45</v>
      </c>
      <c r="BG2835" s="10">
        <v>4</v>
      </c>
      <c r="BH2835" s="21">
        <f t="shared" si="353"/>
        <v>3.3480000000000003E-2</v>
      </c>
      <c r="BI2835" s="22">
        <f t="shared" si="353"/>
        <v>3.2159000000000007E-2</v>
      </c>
      <c r="BJ2835" s="21">
        <f>BH2835-BI2835</f>
        <v>1.3209999999999958E-3</v>
      </c>
      <c r="BK2835" s="21">
        <v>0.10044</v>
      </c>
      <c r="BL2835" s="22">
        <v>9.6477000000000021E-2</v>
      </c>
      <c r="BM2835" s="21">
        <v>3.9629999999999804E-3</v>
      </c>
      <c r="BN2835" s="21">
        <f t="shared" si="351"/>
        <v>0.40176000000000001</v>
      </c>
      <c r="BO2835" s="22">
        <f t="shared" si="351"/>
        <v>0.38590800000000008</v>
      </c>
      <c r="BP2835" s="21">
        <f t="shared" si="351"/>
        <v>1.5851999999999922E-2</v>
      </c>
    </row>
    <row r="2836" spans="1:68" ht="11.1" hidden="1" customHeight="1" outlineLevel="2" x14ac:dyDescent="0.2">
      <c r="A2836" s="10"/>
      <c r="B2836" s="18"/>
      <c r="C2836" s="18"/>
      <c r="D2836" s="18"/>
      <c r="E2836" s="23" t="s">
        <v>2499</v>
      </c>
      <c r="F2836" s="208">
        <v>19.888000000000002</v>
      </c>
      <c r="G2836" s="208">
        <v>16.498000000000001</v>
      </c>
      <c r="H2836" s="208">
        <v>16</v>
      </c>
      <c r="I2836" s="239">
        <v>9.2460000000000004</v>
      </c>
      <c r="J2836" s="239"/>
      <c r="K2836" s="208">
        <v>7.1870000000000003</v>
      </c>
      <c r="L2836" s="208">
        <v>2.407</v>
      </c>
      <c r="M2836" s="208">
        <v>0.92800000000000005</v>
      </c>
      <c r="N2836" s="24"/>
      <c r="O2836" s="208">
        <v>7.9480000000000004</v>
      </c>
      <c r="P2836" s="208">
        <v>14.22</v>
      </c>
      <c r="Q2836" s="208">
        <v>23.864000000000001</v>
      </c>
      <c r="R2836" s="208">
        <v>24.943000000000001</v>
      </c>
      <c r="S2836" s="208">
        <v>9.0570000000000004</v>
      </c>
      <c r="T2836" s="208">
        <v>20.923999999999999</v>
      </c>
      <c r="U2836" s="208">
        <v>14.956</v>
      </c>
      <c r="V2836" s="208">
        <v>8.5310000000000006</v>
      </c>
      <c r="W2836" s="208">
        <v>6.585</v>
      </c>
      <c r="X2836" s="208">
        <v>1.1890000000000001</v>
      </c>
      <c r="Y2836" s="208">
        <v>0.99299999999999999</v>
      </c>
      <c r="Z2836" s="208">
        <v>3.2370000000000001</v>
      </c>
      <c r="AA2836" s="208">
        <v>5.0789999999999997</v>
      </c>
      <c r="AB2836" s="208">
        <v>14.987</v>
      </c>
      <c r="AC2836" s="208">
        <v>24.273</v>
      </c>
      <c r="AD2836" s="208">
        <v>23.981999999999999</v>
      </c>
      <c r="AE2836" s="208">
        <v>28.742000000000001</v>
      </c>
      <c r="AF2836" s="208">
        <v>21.751000000000001</v>
      </c>
      <c r="AG2836" s="208">
        <v>17.408000000000001</v>
      </c>
      <c r="AH2836" s="208">
        <v>8.7200000000000006</v>
      </c>
      <c r="AI2836" s="208">
        <v>9.6509999999999998</v>
      </c>
      <c r="AJ2836" s="208">
        <v>1.8859999999999999</v>
      </c>
      <c r="AK2836" s="208">
        <v>2.5019999999999998</v>
      </c>
      <c r="AL2836" s="208">
        <v>2.1</v>
      </c>
      <c r="AM2836" s="208">
        <v>7.45</v>
      </c>
      <c r="AN2836" s="208">
        <v>10.718999999999999</v>
      </c>
      <c r="AO2836" s="208">
        <v>23.283000000000001</v>
      </c>
      <c r="AP2836" s="208">
        <v>20.396000000000001</v>
      </c>
      <c r="AQ2836" s="208">
        <v>32.158999999999999</v>
      </c>
      <c r="AR2836" s="208">
        <v>31.231999999999999</v>
      </c>
      <c r="AS2836" s="208">
        <v>28.855</v>
      </c>
      <c r="AT2836" s="208">
        <v>2.85</v>
      </c>
      <c r="AU2836" s="208">
        <v>4.6820000000000004</v>
      </c>
      <c r="AV2836" s="208">
        <v>2.4180000000000001</v>
      </c>
      <c r="AW2836" s="208">
        <v>0.1</v>
      </c>
      <c r="AX2836" s="208">
        <v>1.873</v>
      </c>
      <c r="AY2836" s="208">
        <v>4.4279999999999999</v>
      </c>
      <c r="AZ2836" s="208">
        <v>9.8789999999999996</v>
      </c>
      <c r="BA2836" s="208">
        <v>20.225000000000001</v>
      </c>
      <c r="BB2836" s="21">
        <f t="shared" si="354"/>
        <v>32.158999999999999</v>
      </c>
      <c r="BC2836" s="21"/>
      <c r="BD2836" s="22">
        <f t="shared" si="352"/>
        <v>43.2244623655914</v>
      </c>
      <c r="BE2836" s="21"/>
      <c r="BG2836" s="10"/>
      <c r="BH2836" s="21">
        <f t="shared" si="353"/>
        <v>0</v>
      </c>
      <c r="BI2836" s="22">
        <f t="shared" si="353"/>
        <v>3.2159000000000007E-2</v>
      </c>
      <c r="BJ2836" s="21"/>
      <c r="BK2836" s="21">
        <v>0</v>
      </c>
      <c r="BL2836" s="22">
        <v>9.6477000000000021E-2</v>
      </c>
      <c r="BM2836" s="21"/>
      <c r="BN2836" s="21">
        <f t="shared" si="351"/>
        <v>0</v>
      </c>
      <c r="BO2836" s="22">
        <f t="shared" si="351"/>
        <v>0.38590800000000008</v>
      </c>
      <c r="BP2836" s="21">
        <f t="shared" si="351"/>
        <v>0</v>
      </c>
    </row>
    <row r="2837" spans="1:68" ht="11.1" hidden="1" customHeight="1" outlineLevel="1" collapsed="1" x14ac:dyDescent="0.2">
      <c r="A2837" s="10"/>
      <c r="B2837" s="18"/>
      <c r="C2837" s="18"/>
      <c r="D2837" s="18"/>
      <c r="E2837" s="19" t="s">
        <v>2500</v>
      </c>
      <c r="F2837" s="209">
        <v>4.1020000000000003</v>
      </c>
      <c r="G2837" s="20"/>
      <c r="H2837" s="209">
        <v>6.0949999999999998</v>
      </c>
      <c r="I2837" s="240">
        <v>4.3490000000000002</v>
      </c>
      <c r="J2837" s="240"/>
      <c r="K2837" s="20"/>
      <c r="L2837" s="20"/>
      <c r="M2837" s="20"/>
      <c r="N2837" s="20"/>
      <c r="O2837" s="20"/>
      <c r="P2837" s="209">
        <v>3.101</v>
      </c>
      <c r="Q2837" s="209">
        <v>4.3689999999999998</v>
      </c>
      <c r="R2837" s="209">
        <v>4.91</v>
      </c>
      <c r="S2837" s="209">
        <v>4.8739999999999997</v>
      </c>
      <c r="T2837" s="209">
        <v>0.46899999999999997</v>
      </c>
      <c r="U2837" s="209">
        <v>4.7930000000000001</v>
      </c>
      <c r="V2837" s="209">
        <v>2.0939999999999999</v>
      </c>
      <c r="W2837" s="20"/>
      <c r="X2837" s="20"/>
      <c r="Y2837" s="20"/>
      <c r="Z2837" s="20"/>
      <c r="AA2837" s="209">
        <v>2.343</v>
      </c>
      <c r="AB2837" s="209">
        <v>1.379</v>
      </c>
      <c r="AC2837" s="209">
        <v>1.9610000000000001</v>
      </c>
      <c r="AD2837" s="209">
        <v>5.3239999999999998</v>
      </c>
      <c r="AE2837" s="209">
        <v>2.5009999999999999</v>
      </c>
      <c r="AF2837" s="209">
        <v>2.7690000000000001</v>
      </c>
      <c r="AG2837" s="209">
        <v>3.7349999999999999</v>
      </c>
      <c r="AH2837" s="209">
        <v>3.133</v>
      </c>
      <c r="AI2837" s="209">
        <v>0.93400000000000005</v>
      </c>
      <c r="AJ2837" s="20"/>
      <c r="AK2837" s="20"/>
      <c r="AL2837" s="20"/>
      <c r="AM2837" s="209">
        <v>0.60299999999999998</v>
      </c>
      <c r="AN2837" s="209">
        <v>1.0609999999999999</v>
      </c>
      <c r="AO2837" s="209">
        <v>1.9930000000000001</v>
      </c>
      <c r="AP2837" s="209">
        <v>4.6100000000000003</v>
      </c>
      <c r="AQ2837" s="209">
        <v>3.9750000000000001</v>
      </c>
      <c r="AR2837" s="209">
        <v>3.8260000000000001</v>
      </c>
      <c r="AS2837" s="209">
        <v>3.355</v>
      </c>
      <c r="AT2837" s="209">
        <v>2.3660000000000001</v>
      </c>
      <c r="AU2837" s="209">
        <v>0.63600000000000001</v>
      </c>
      <c r="AV2837" s="20"/>
      <c r="AW2837" s="20"/>
      <c r="AX2837" s="20"/>
      <c r="AY2837" s="209">
        <v>0.65</v>
      </c>
      <c r="AZ2837" s="209">
        <v>0.77700000000000002</v>
      </c>
      <c r="BA2837" s="209">
        <v>2.419</v>
      </c>
      <c r="BB2837" s="21">
        <f t="shared" si="354"/>
        <v>6.0949999999999998</v>
      </c>
      <c r="BC2837" s="21">
        <f>BF2837</f>
        <v>11.7</v>
      </c>
      <c r="BD2837" s="22">
        <f t="shared" si="352"/>
        <v>8.1922043010752681</v>
      </c>
      <c r="BE2837" s="21">
        <f>BC2837-BD2837</f>
        <v>3.5077956989247312</v>
      </c>
      <c r="BF2837" s="2">
        <v>11.7</v>
      </c>
      <c r="BG2837" s="10">
        <v>6</v>
      </c>
      <c r="BH2837" s="21">
        <f t="shared" si="353"/>
        <v>8.7047999999999986E-3</v>
      </c>
      <c r="BI2837" s="22">
        <f t="shared" si="353"/>
        <v>6.0949999999999989E-3</v>
      </c>
      <c r="BJ2837" s="21">
        <f>BH2837-BI2837</f>
        <v>2.6097999999999998E-3</v>
      </c>
      <c r="BK2837" s="21">
        <v>2.6114399999999996E-2</v>
      </c>
      <c r="BL2837" s="22">
        <v>1.8284999999999996E-2</v>
      </c>
      <c r="BM2837" s="21">
        <v>7.8294000000000002E-3</v>
      </c>
      <c r="BN2837" s="21">
        <f t="shared" si="351"/>
        <v>0.10445759999999998</v>
      </c>
      <c r="BO2837" s="22">
        <f t="shared" si="351"/>
        <v>7.3139999999999983E-2</v>
      </c>
      <c r="BP2837" s="21">
        <f t="shared" si="351"/>
        <v>3.1317600000000001E-2</v>
      </c>
    </row>
    <row r="2838" spans="1:68" ht="11.1" hidden="1" customHeight="1" outlineLevel="2" x14ac:dyDescent="0.2">
      <c r="A2838" s="10"/>
      <c r="B2838" s="18"/>
      <c r="C2838" s="18"/>
      <c r="D2838" s="18"/>
      <c r="E2838" s="23" t="s">
        <v>2501</v>
      </c>
      <c r="F2838" s="208">
        <v>4.1020000000000003</v>
      </c>
      <c r="G2838" s="24"/>
      <c r="H2838" s="208">
        <v>6.0949999999999998</v>
      </c>
      <c r="I2838" s="239">
        <v>4.3490000000000002</v>
      </c>
      <c r="J2838" s="239"/>
      <c r="K2838" s="24"/>
      <c r="L2838" s="24"/>
      <c r="M2838" s="24"/>
      <c r="N2838" s="24"/>
      <c r="O2838" s="24"/>
      <c r="P2838" s="208">
        <v>3.101</v>
      </c>
      <c r="Q2838" s="208">
        <v>4.3689999999999998</v>
      </c>
      <c r="R2838" s="208">
        <v>4.91</v>
      </c>
      <c r="S2838" s="208">
        <v>4.8739999999999997</v>
      </c>
      <c r="T2838" s="208">
        <v>0.46899999999999997</v>
      </c>
      <c r="U2838" s="208">
        <v>4.7930000000000001</v>
      </c>
      <c r="V2838" s="208">
        <v>2.0939999999999999</v>
      </c>
      <c r="W2838" s="24"/>
      <c r="X2838" s="24"/>
      <c r="Y2838" s="24"/>
      <c r="Z2838" s="24"/>
      <c r="AA2838" s="208">
        <v>2.343</v>
      </c>
      <c r="AB2838" s="208">
        <v>1.379</v>
      </c>
      <c r="AC2838" s="208">
        <v>1.9610000000000001</v>
      </c>
      <c r="AD2838" s="208">
        <v>5.3239999999999998</v>
      </c>
      <c r="AE2838" s="208">
        <v>2.5009999999999999</v>
      </c>
      <c r="AF2838" s="208">
        <v>2.7690000000000001</v>
      </c>
      <c r="AG2838" s="208">
        <v>3.7349999999999999</v>
      </c>
      <c r="AH2838" s="208">
        <v>3.133</v>
      </c>
      <c r="AI2838" s="208">
        <v>0.93400000000000005</v>
      </c>
      <c r="AJ2838" s="24"/>
      <c r="AK2838" s="24"/>
      <c r="AL2838" s="24"/>
      <c r="AM2838" s="208">
        <v>0.60299999999999998</v>
      </c>
      <c r="AN2838" s="208">
        <v>1.0609999999999999</v>
      </c>
      <c r="AO2838" s="208">
        <v>1.9930000000000001</v>
      </c>
      <c r="AP2838" s="208">
        <v>4.6100000000000003</v>
      </c>
      <c r="AQ2838" s="208">
        <v>3.9750000000000001</v>
      </c>
      <c r="AR2838" s="208">
        <v>3.8260000000000001</v>
      </c>
      <c r="AS2838" s="208">
        <v>3.355</v>
      </c>
      <c r="AT2838" s="208">
        <v>2.3660000000000001</v>
      </c>
      <c r="AU2838" s="208">
        <v>0.63600000000000001</v>
      </c>
      <c r="AV2838" s="24"/>
      <c r="AW2838" s="24"/>
      <c r="AX2838" s="24"/>
      <c r="AY2838" s="208">
        <v>0.65</v>
      </c>
      <c r="AZ2838" s="208">
        <v>0.77700000000000002</v>
      </c>
      <c r="BA2838" s="208">
        <v>2.419</v>
      </c>
      <c r="BB2838" s="21">
        <f t="shared" si="354"/>
        <v>6.0949999999999998</v>
      </c>
      <c r="BC2838" s="21"/>
      <c r="BD2838" s="22">
        <f t="shared" si="352"/>
        <v>8.1922043010752681</v>
      </c>
      <c r="BE2838" s="21"/>
      <c r="BG2838" s="10"/>
      <c r="BH2838" s="21">
        <f t="shared" si="353"/>
        <v>0</v>
      </c>
      <c r="BI2838" s="22">
        <f t="shared" si="353"/>
        <v>6.0949999999999989E-3</v>
      </c>
      <c r="BJ2838" s="21"/>
      <c r="BK2838" s="21">
        <v>0</v>
      </c>
      <c r="BL2838" s="22">
        <v>1.8284999999999996E-2</v>
      </c>
      <c r="BM2838" s="21"/>
      <c r="BN2838" s="21">
        <f t="shared" si="351"/>
        <v>0</v>
      </c>
      <c r="BO2838" s="22">
        <f t="shared" si="351"/>
        <v>7.3139999999999983E-2</v>
      </c>
      <c r="BP2838" s="21">
        <f t="shared" si="351"/>
        <v>0</v>
      </c>
    </row>
    <row r="2839" spans="1:68" ht="11.1" hidden="1" customHeight="1" outlineLevel="1" collapsed="1" x14ac:dyDescent="0.2">
      <c r="A2839" s="10"/>
      <c r="B2839" s="18"/>
      <c r="C2839" s="18"/>
      <c r="D2839" s="18"/>
      <c r="E2839" s="19" t="s">
        <v>2502</v>
      </c>
      <c r="F2839" s="209">
        <v>3</v>
      </c>
      <c r="G2839" s="20"/>
      <c r="H2839" s="20"/>
      <c r="I2839" s="20"/>
      <c r="J2839" s="20"/>
      <c r="K2839" s="209">
        <v>6.38</v>
      </c>
      <c r="L2839" s="20"/>
      <c r="M2839" s="20"/>
      <c r="N2839" s="20"/>
      <c r="O2839" s="20"/>
      <c r="P2839" s="209">
        <v>0.34399999999999997</v>
      </c>
      <c r="Q2839" s="20"/>
      <c r="R2839" s="209">
        <v>2.4249999999999998</v>
      </c>
      <c r="S2839" s="209">
        <v>2.8570000000000002</v>
      </c>
      <c r="T2839" s="209">
        <v>2.2290000000000001</v>
      </c>
      <c r="U2839" s="209">
        <v>1.327</v>
      </c>
      <c r="V2839" s="209">
        <v>0.91400000000000003</v>
      </c>
      <c r="W2839" s="209">
        <v>0.60799999999999998</v>
      </c>
      <c r="X2839" s="20"/>
      <c r="Y2839" s="20"/>
      <c r="Z2839" s="20"/>
      <c r="AA2839" s="20"/>
      <c r="AB2839" s="209">
        <v>0.4</v>
      </c>
      <c r="AC2839" s="209">
        <v>1.754</v>
      </c>
      <c r="AD2839" s="209">
        <v>2.3029999999999999</v>
      </c>
      <c r="AE2839" s="209">
        <v>2.3969999999999998</v>
      </c>
      <c r="AF2839" s="209">
        <v>1.64</v>
      </c>
      <c r="AG2839" s="209">
        <v>2.0579999999999998</v>
      </c>
      <c r="AH2839" s="209">
        <v>0.99399999999999999</v>
      </c>
      <c r="AI2839" s="20"/>
      <c r="AJ2839" s="20"/>
      <c r="AK2839" s="20"/>
      <c r="AL2839" s="20"/>
      <c r="AM2839" s="20"/>
      <c r="AN2839" s="209">
        <v>1.0449999999999999</v>
      </c>
      <c r="AO2839" s="209">
        <v>1.6739999999999999</v>
      </c>
      <c r="AP2839" s="209">
        <v>2.19</v>
      </c>
      <c r="AQ2839" s="209">
        <v>2.3109999999999999</v>
      </c>
      <c r="AR2839" s="209">
        <v>2.2999999999999998</v>
      </c>
      <c r="AS2839" s="209">
        <v>2.3340000000000001</v>
      </c>
      <c r="AT2839" s="209">
        <v>0.86799999999999999</v>
      </c>
      <c r="AU2839" s="20"/>
      <c r="AV2839" s="20"/>
      <c r="AW2839" s="20"/>
      <c r="AX2839" s="20"/>
      <c r="AY2839" s="209">
        <v>0.20699999999999999</v>
      </c>
      <c r="AZ2839" s="209">
        <v>0.51600000000000001</v>
      </c>
      <c r="BA2839" s="209">
        <v>1.19</v>
      </c>
      <c r="BB2839" s="21">
        <f t="shared" si="354"/>
        <v>6.38</v>
      </c>
      <c r="BC2839" s="21">
        <f>BD2839</f>
        <v>8.5752688172043019</v>
      </c>
      <c r="BD2839" s="22">
        <f t="shared" si="352"/>
        <v>8.5752688172043019</v>
      </c>
      <c r="BE2839" s="21">
        <f>BC2839-BD2839</f>
        <v>0</v>
      </c>
      <c r="BF2839" s="2">
        <v>2.63</v>
      </c>
      <c r="BG2839" s="10">
        <v>6</v>
      </c>
      <c r="BH2839" s="21">
        <f t="shared" si="353"/>
        <v>6.3800000000000003E-3</v>
      </c>
      <c r="BI2839" s="22">
        <f t="shared" si="353"/>
        <v>6.3800000000000003E-3</v>
      </c>
      <c r="BJ2839" s="21">
        <f>BH2839-BI2839</f>
        <v>0</v>
      </c>
      <c r="BK2839" s="21">
        <v>1.9140000000000001E-2</v>
      </c>
      <c r="BL2839" s="22">
        <v>1.9140000000000001E-2</v>
      </c>
      <c r="BM2839" s="21">
        <v>0</v>
      </c>
      <c r="BN2839" s="21">
        <f t="shared" si="351"/>
        <v>7.6560000000000003E-2</v>
      </c>
      <c r="BO2839" s="22">
        <f t="shared" si="351"/>
        <v>7.6560000000000003E-2</v>
      </c>
      <c r="BP2839" s="21">
        <f t="shared" si="351"/>
        <v>0</v>
      </c>
    </row>
    <row r="2840" spans="1:68" ht="11.1" hidden="1" customHeight="1" outlineLevel="2" x14ac:dyDescent="0.2">
      <c r="A2840" s="10"/>
      <c r="B2840" s="18"/>
      <c r="C2840" s="18"/>
      <c r="D2840" s="18"/>
      <c r="E2840" s="23" t="s">
        <v>2503</v>
      </c>
      <c r="F2840" s="208">
        <v>3</v>
      </c>
      <c r="G2840" s="24"/>
      <c r="H2840" s="24"/>
      <c r="I2840" s="24"/>
      <c r="J2840" s="24"/>
      <c r="K2840" s="208">
        <v>6.38</v>
      </c>
      <c r="L2840" s="24"/>
      <c r="M2840" s="24"/>
      <c r="N2840" s="24"/>
      <c r="O2840" s="24"/>
      <c r="P2840" s="208">
        <v>0.34399999999999997</v>
      </c>
      <c r="Q2840" s="24"/>
      <c r="R2840" s="208">
        <v>2.4249999999999998</v>
      </c>
      <c r="S2840" s="208">
        <v>2.8570000000000002</v>
      </c>
      <c r="T2840" s="208">
        <v>2.2290000000000001</v>
      </c>
      <c r="U2840" s="208">
        <v>1.327</v>
      </c>
      <c r="V2840" s="208">
        <v>0.91400000000000003</v>
      </c>
      <c r="W2840" s="208">
        <v>0.60799999999999998</v>
      </c>
      <c r="X2840" s="24"/>
      <c r="Y2840" s="24"/>
      <c r="Z2840" s="24"/>
      <c r="AA2840" s="24"/>
      <c r="AB2840" s="208">
        <v>0.4</v>
      </c>
      <c r="AC2840" s="208">
        <v>1.754</v>
      </c>
      <c r="AD2840" s="208">
        <v>2.3029999999999999</v>
      </c>
      <c r="AE2840" s="208">
        <v>2.3969999999999998</v>
      </c>
      <c r="AF2840" s="208">
        <v>1.64</v>
      </c>
      <c r="AG2840" s="208">
        <v>2.0579999999999998</v>
      </c>
      <c r="AH2840" s="208">
        <v>0.99399999999999999</v>
      </c>
      <c r="AI2840" s="24"/>
      <c r="AJ2840" s="24"/>
      <c r="AK2840" s="24"/>
      <c r="AL2840" s="24"/>
      <c r="AM2840" s="24"/>
      <c r="AN2840" s="208">
        <v>1.0449999999999999</v>
      </c>
      <c r="AO2840" s="208">
        <v>1.6739999999999999</v>
      </c>
      <c r="AP2840" s="208">
        <v>2.19</v>
      </c>
      <c r="AQ2840" s="208">
        <v>2.3109999999999999</v>
      </c>
      <c r="AR2840" s="208">
        <v>2.2999999999999998</v>
      </c>
      <c r="AS2840" s="208">
        <v>2.3340000000000001</v>
      </c>
      <c r="AT2840" s="208">
        <v>0.86799999999999999</v>
      </c>
      <c r="AU2840" s="24"/>
      <c r="AV2840" s="24"/>
      <c r="AW2840" s="24"/>
      <c r="AX2840" s="24"/>
      <c r="AY2840" s="208">
        <v>0.20699999999999999</v>
      </c>
      <c r="AZ2840" s="208">
        <v>0.51600000000000001</v>
      </c>
      <c r="BA2840" s="208">
        <v>1.19</v>
      </c>
      <c r="BB2840" s="21">
        <f t="shared" si="354"/>
        <v>6.38</v>
      </c>
      <c r="BC2840" s="21"/>
      <c r="BD2840" s="22">
        <f t="shared" si="352"/>
        <v>8.5752688172043019</v>
      </c>
      <c r="BE2840" s="21"/>
      <c r="BG2840" s="10"/>
      <c r="BH2840" s="21">
        <f t="shared" si="353"/>
        <v>0</v>
      </c>
      <c r="BI2840" s="22">
        <f t="shared" si="353"/>
        <v>6.3800000000000003E-3</v>
      </c>
      <c r="BJ2840" s="21"/>
      <c r="BK2840" s="21">
        <v>0</v>
      </c>
      <c r="BL2840" s="22">
        <v>1.9140000000000001E-2</v>
      </c>
      <c r="BM2840" s="21"/>
      <c r="BN2840" s="21">
        <f t="shared" si="351"/>
        <v>0</v>
      </c>
      <c r="BO2840" s="22">
        <f t="shared" si="351"/>
        <v>7.6560000000000003E-2</v>
      </c>
      <c r="BP2840" s="21">
        <f t="shared" si="351"/>
        <v>0</v>
      </c>
    </row>
    <row r="2841" spans="1:68" ht="11.1" hidden="1" customHeight="1" outlineLevel="1" collapsed="1" x14ac:dyDescent="0.2">
      <c r="A2841" s="10"/>
      <c r="B2841" s="18"/>
      <c r="C2841" s="18"/>
      <c r="D2841" s="25"/>
      <c r="E2841" s="19" t="s">
        <v>2504</v>
      </c>
      <c r="F2841" s="207">
        <v>1601.9690000000001</v>
      </c>
      <c r="G2841" s="207">
        <v>1271.346</v>
      </c>
      <c r="H2841" s="207">
        <v>1071.9760000000001</v>
      </c>
      <c r="I2841" s="240">
        <v>721.39800000000002</v>
      </c>
      <c r="J2841" s="240"/>
      <c r="K2841" s="209">
        <v>536.76400000000001</v>
      </c>
      <c r="L2841" s="209">
        <v>338.935</v>
      </c>
      <c r="M2841" s="209">
        <v>76.686000000000007</v>
      </c>
      <c r="N2841" s="209">
        <v>313.22800000000001</v>
      </c>
      <c r="O2841" s="209">
        <v>573.68100000000004</v>
      </c>
      <c r="P2841" s="209">
        <v>673.66099999999994</v>
      </c>
      <c r="Q2841" s="209">
        <v>924.72699999999998</v>
      </c>
      <c r="R2841" s="207">
        <v>1317.306</v>
      </c>
      <c r="S2841" s="207">
        <v>1469.4010000000001</v>
      </c>
      <c r="T2841" s="207">
        <v>1417.8420000000001</v>
      </c>
      <c r="U2841" s="207">
        <v>1461.8910000000001</v>
      </c>
      <c r="V2841" s="209">
        <v>795.28200000000004</v>
      </c>
      <c r="W2841" s="209">
        <v>564.29999999999995</v>
      </c>
      <c r="X2841" s="209">
        <v>273.67599999999999</v>
      </c>
      <c r="Y2841" s="209">
        <v>115.616</v>
      </c>
      <c r="Z2841" s="209">
        <v>304.80799999999999</v>
      </c>
      <c r="AA2841" s="209">
        <v>505.33</v>
      </c>
      <c r="AB2841" s="209">
        <v>567.41600000000005</v>
      </c>
      <c r="AC2841" s="209">
        <v>910.85599999999999</v>
      </c>
      <c r="AD2841" s="207">
        <v>1455.2249999999999</v>
      </c>
      <c r="AE2841" s="207">
        <v>1538.952</v>
      </c>
      <c r="AF2841" s="207">
        <v>1366.5609999999999</v>
      </c>
      <c r="AG2841" s="207">
        <v>1203.2439999999999</v>
      </c>
      <c r="AH2841" s="209">
        <v>764.36199999999997</v>
      </c>
      <c r="AI2841" s="209">
        <v>486.97</v>
      </c>
      <c r="AJ2841" s="209">
        <v>235.15700000000001</v>
      </c>
      <c r="AK2841" s="209">
        <v>138.50200000000001</v>
      </c>
      <c r="AL2841" s="209">
        <v>244.74700000000001</v>
      </c>
      <c r="AM2841" s="209">
        <v>537.95299999999997</v>
      </c>
      <c r="AN2841" s="209">
        <v>571.24099999999999</v>
      </c>
      <c r="AO2841" s="209">
        <v>953.57299999999998</v>
      </c>
      <c r="AP2841" s="207">
        <v>1464.269</v>
      </c>
      <c r="AQ2841" s="207">
        <v>1582.9190000000001</v>
      </c>
      <c r="AR2841" s="207">
        <v>1444.7950000000001</v>
      </c>
      <c r="AS2841" s="207">
        <v>1305.021</v>
      </c>
      <c r="AT2841" s="209">
        <v>848.49199999999996</v>
      </c>
      <c r="AU2841" s="209">
        <v>585.88900000000001</v>
      </c>
      <c r="AV2841" s="209">
        <v>268.72000000000003</v>
      </c>
      <c r="AW2841" s="209">
        <v>141.755</v>
      </c>
      <c r="AX2841" s="209">
        <v>311.79700000000003</v>
      </c>
      <c r="AY2841" s="209">
        <v>544.53200000000004</v>
      </c>
      <c r="AZ2841" s="209">
        <v>578.62300000000005</v>
      </c>
      <c r="BA2841" s="209">
        <v>850.28099999999995</v>
      </c>
      <c r="BB2841" s="27">
        <v>1625.5260000000001</v>
      </c>
      <c r="BC2841" s="21">
        <f>BF2841</f>
        <v>8583</v>
      </c>
      <c r="BD2841" s="22">
        <f t="shared" si="352"/>
        <v>2184.8467741935483</v>
      </c>
      <c r="BE2841" s="21">
        <f>BC2841-BD2841</f>
        <v>6398.1532258064517</v>
      </c>
      <c r="BF2841" s="2">
        <v>8583</v>
      </c>
      <c r="BG2841" s="10"/>
      <c r="BH2841" s="21">
        <f t="shared" si="353"/>
        <v>6.3857520000000001</v>
      </c>
      <c r="BI2841" s="22">
        <f t="shared" si="353"/>
        <v>1.625526</v>
      </c>
      <c r="BJ2841" s="21">
        <f>BH2841-BI2841</f>
        <v>4.7602260000000003</v>
      </c>
      <c r="BK2841" s="21">
        <v>17.911799999999999</v>
      </c>
      <c r="BL2841" s="22">
        <v>4.8059069999999995</v>
      </c>
      <c r="BM2841" s="21">
        <v>13.105893</v>
      </c>
      <c r="BN2841" s="21">
        <f t="shared" ref="BN2841:BP2908" si="355">BK2841*4</f>
        <v>71.647199999999998</v>
      </c>
      <c r="BO2841" s="22">
        <f t="shared" si="355"/>
        <v>19.223627999999998</v>
      </c>
      <c r="BP2841" s="21">
        <f t="shared" si="355"/>
        <v>52.423572</v>
      </c>
    </row>
    <row r="2842" spans="1:68" ht="11.1" hidden="1" customHeight="1" outlineLevel="2" x14ac:dyDescent="0.2">
      <c r="A2842" s="10"/>
      <c r="B2842" s="18"/>
      <c r="C2842" s="18"/>
      <c r="D2842" s="25"/>
      <c r="E2842" s="23"/>
      <c r="F2842" s="206">
        <v>1601.9690000000001</v>
      </c>
      <c r="G2842" s="206">
        <v>1271.346</v>
      </c>
      <c r="H2842" s="206">
        <v>1071.9760000000001</v>
      </c>
      <c r="I2842" s="239">
        <v>721.39800000000002</v>
      </c>
      <c r="J2842" s="239"/>
      <c r="K2842" s="208">
        <v>536.76400000000001</v>
      </c>
      <c r="L2842" s="208">
        <v>338.935</v>
      </c>
      <c r="M2842" s="208">
        <v>76.686000000000007</v>
      </c>
      <c r="N2842" s="208">
        <v>313.22800000000001</v>
      </c>
      <c r="O2842" s="208">
        <v>573.68100000000004</v>
      </c>
      <c r="P2842" s="208">
        <v>673.66099999999994</v>
      </c>
      <c r="Q2842" s="208">
        <v>924.72699999999998</v>
      </c>
      <c r="R2842" s="206">
        <v>1317.306</v>
      </c>
      <c r="S2842" s="206">
        <v>1469.4010000000001</v>
      </c>
      <c r="T2842" s="206">
        <v>1417.8420000000001</v>
      </c>
      <c r="U2842" s="206">
        <v>1461.8910000000001</v>
      </c>
      <c r="V2842" s="208">
        <v>795.28200000000004</v>
      </c>
      <c r="W2842" s="208">
        <v>564.29999999999995</v>
      </c>
      <c r="X2842" s="208">
        <v>273.67599999999999</v>
      </c>
      <c r="Y2842" s="208">
        <v>115.616</v>
      </c>
      <c r="Z2842" s="208">
        <v>304.80799999999999</v>
      </c>
      <c r="AA2842" s="208">
        <v>505.33</v>
      </c>
      <c r="AB2842" s="208">
        <v>567.41600000000005</v>
      </c>
      <c r="AC2842" s="208">
        <v>910.85599999999999</v>
      </c>
      <c r="AD2842" s="206">
        <v>1455.2249999999999</v>
      </c>
      <c r="AE2842" s="206">
        <v>1538.952</v>
      </c>
      <c r="AF2842" s="206">
        <v>1366.5609999999999</v>
      </c>
      <c r="AG2842" s="206">
        <v>1203.2439999999999</v>
      </c>
      <c r="AH2842" s="208">
        <v>764.36199999999997</v>
      </c>
      <c r="AI2842" s="208">
        <v>486.97</v>
      </c>
      <c r="AJ2842" s="208">
        <v>235.15700000000001</v>
      </c>
      <c r="AK2842" s="208">
        <v>138.50200000000001</v>
      </c>
      <c r="AL2842" s="208">
        <v>244.74700000000001</v>
      </c>
      <c r="AM2842" s="208">
        <v>537.95299999999997</v>
      </c>
      <c r="AN2842" s="208">
        <v>571.24099999999999</v>
      </c>
      <c r="AO2842" s="208">
        <v>953.57299999999998</v>
      </c>
      <c r="AP2842" s="206">
        <v>1464.269</v>
      </c>
      <c r="AQ2842" s="206">
        <v>1582.9190000000001</v>
      </c>
      <c r="AR2842" s="206">
        <v>1444.7950000000001</v>
      </c>
      <c r="AS2842" s="206">
        <v>1305.021</v>
      </c>
      <c r="AT2842" s="208">
        <v>848.49199999999996</v>
      </c>
      <c r="AU2842" s="208">
        <v>585.88900000000001</v>
      </c>
      <c r="AV2842" s="208">
        <v>268.72000000000003</v>
      </c>
      <c r="AW2842" s="208">
        <v>141.755</v>
      </c>
      <c r="AX2842" s="208">
        <v>311.79700000000003</v>
      </c>
      <c r="AY2842" s="208">
        <v>544.53200000000004</v>
      </c>
      <c r="AZ2842" s="208">
        <v>578.62300000000005</v>
      </c>
      <c r="BA2842" s="208">
        <v>850.28099999999995</v>
      </c>
      <c r="BB2842" s="27">
        <v>1625.5260000000001</v>
      </c>
      <c r="BC2842" s="21"/>
      <c r="BD2842" s="22">
        <f t="shared" si="352"/>
        <v>2184.8467741935483</v>
      </c>
      <c r="BE2842" s="21"/>
      <c r="BG2842" s="10"/>
      <c r="BH2842" s="21">
        <f t="shared" si="353"/>
        <v>0</v>
      </c>
      <c r="BI2842" s="22">
        <f t="shared" si="353"/>
        <v>1.625526</v>
      </c>
      <c r="BJ2842" s="21"/>
      <c r="BK2842" s="21">
        <v>0</v>
      </c>
      <c r="BL2842" s="22">
        <v>4.8059069999999995</v>
      </c>
      <c r="BM2842" s="21"/>
      <c r="BN2842" s="21">
        <f t="shared" si="355"/>
        <v>0</v>
      </c>
      <c r="BO2842" s="22">
        <f t="shared" si="355"/>
        <v>19.223627999999998</v>
      </c>
      <c r="BP2842" s="21">
        <f t="shared" si="355"/>
        <v>0</v>
      </c>
    </row>
    <row r="2843" spans="1:68" ht="11.1" hidden="1" customHeight="1" outlineLevel="1" collapsed="1" x14ac:dyDescent="0.2">
      <c r="A2843" s="10"/>
      <c r="B2843" s="18"/>
      <c r="C2843" s="18"/>
      <c r="D2843" s="18"/>
      <c r="E2843" s="19" t="s">
        <v>2505</v>
      </c>
      <c r="F2843" s="20"/>
      <c r="G2843" s="20"/>
      <c r="H2843" s="20"/>
      <c r="I2843" s="20"/>
      <c r="J2843" s="20"/>
      <c r="K2843" s="20"/>
      <c r="L2843" s="20"/>
      <c r="M2843" s="20"/>
      <c r="N2843" s="20"/>
      <c r="O2843" s="20"/>
      <c r="P2843" s="20"/>
      <c r="Q2843" s="20"/>
      <c r="R2843" s="20"/>
      <c r="S2843" s="20"/>
      <c r="T2843" s="20"/>
      <c r="U2843" s="20"/>
      <c r="V2843" s="20"/>
      <c r="W2843" s="20"/>
      <c r="X2843" s="20"/>
      <c r="Y2843" s="20"/>
      <c r="Z2843" s="20"/>
      <c r="AA2843" s="20"/>
      <c r="AB2843" s="20"/>
      <c r="AC2843" s="20"/>
      <c r="AD2843" s="20"/>
      <c r="AE2843" s="20"/>
      <c r="AF2843" s="20"/>
      <c r="AG2843" s="20"/>
      <c r="AH2843" s="20"/>
      <c r="AI2843" s="20"/>
      <c r="AJ2843" s="20"/>
      <c r="AK2843" s="20"/>
      <c r="AL2843" s="20"/>
      <c r="AM2843" s="209">
        <v>-173.08600000000001</v>
      </c>
      <c r="AN2843" s="209">
        <v>137.27500000000001</v>
      </c>
      <c r="AO2843" s="209">
        <v>228.33</v>
      </c>
      <c r="AP2843" s="209">
        <v>296.56900000000002</v>
      </c>
      <c r="AQ2843" s="209">
        <v>282.959</v>
      </c>
      <c r="AR2843" s="209">
        <v>246.476</v>
      </c>
      <c r="AS2843" s="209">
        <v>301.75400000000002</v>
      </c>
      <c r="AT2843" s="209">
        <v>20.248000000000001</v>
      </c>
      <c r="AU2843" s="209">
        <v>55.399000000000001</v>
      </c>
      <c r="AV2843" s="209">
        <v>16.553000000000001</v>
      </c>
      <c r="AW2843" s="209">
        <v>8.5909999999999993</v>
      </c>
      <c r="AX2843" s="209">
        <v>9.3759999999999994</v>
      </c>
      <c r="AY2843" s="209">
        <v>70.906000000000006</v>
      </c>
      <c r="AZ2843" s="209">
        <v>150.16399999999999</v>
      </c>
      <c r="BA2843" s="209">
        <v>235.298</v>
      </c>
      <c r="BB2843" s="21">
        <f>BB2844+BB2845+BB2846+BB2847+BB2848+BB2849</f>
        <v>445.654</v>
      </c>
      <c r="BC2843" s="21">
        <f>BF2843</f>
        <v>1293.5</v>
      </c>
      <c r="BD2843" s="22">
        <f t="shared" si="352"/>
        <v>598.99731182795699</v>
      </c>
      <c r="BE2843" s="21">
        <f>BC2843-BD2843</f>
        <v>694.50268817204301</v>
      </c>
      <c r="BF2843" s="2">
        <v>1293.5</v>
      </c>
      <c r="BG2843" s="10">
        <v>4</v>
      </c>
      <c r="BH2843" s="21">
        <f t="shared" si="353"/>
        <v>0.962364</v>
      </c>
      <c r="BI2843" s="22">
        <f t="shared" si="353"/>
        <v>0.44565399999999999</v>
      </c>
      <c r="BJ2843" s="21">
        <f>BH2843-BI2843</f>
        <v>0.51671</v>
      </c>
      <c r="BK2843" s="21">
        <v>2.887092</v>
      </c>
      <c r="BL2843" s="22">
        <v>1.336962</v>
      </c>
      <c r="BM2843" s="21">
        <v>1.55013</v>
      </c>
      <c r="BN2843" s="21">
        <f t="shared" si="355"/>
        <v>11.548368</v>
      </c>
      <c r="BO2843" s="22">
        <f t="shared" si="355"/>
        <v>5.3478479999999999</v>
      </c>
      <c r="BP2843" s="21">
        <f t="shared" si="355"/>
        <v>6.20052</v>
      </c>
    </row>
    <row r="2844" spans="1:68" ht="11.1" hidden="1" customHeight="1" outlineLevel="2" x14ac:dyDescent="0.2">
      <c r="A2844" s="10"/>
      <c r="B2844" s="18"/>
      <c r="C2844" s="18"/>
      <c r="D2844" s="18"/>
      <c r="E2844" s="23" t="s">
        <v>2506</v>
      </c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  <c r="V2844" s="24"/>
      <c r="W2844" s="24"/>
      <c r="X2844" s="24"/>
      <c r="Y2844" s="24"/>
      <c r="Z2844" s="24"/>
      <c r="AA2844" s="24"/>
      <c r="AB2844" s="24"/>
      <c r="AC2844" s="24"/>
      <c r="AD2844" s="24"/>
      <c r="AE2844" s="24"/>
      <c r="AF2844" s="24"/>
      <c r="AG2844" s="24"/>
      <c r="AH2844" s="24"/>
      <c r="AI2844" s="24"/>
      <c r="AJ2844" s="24"/>
      <c r="AK2844" s="24"/>
      <c r="AL2844" s="24"/>
      <c r="AM2844" s="208">
        <v>14.787000000000001</v>
      </c>
      <c r="AN2844" s="208">
        <v>19.401</v>
      </c>
      <c r="AO2844" s="208">
        <v>31.507000000000001</v>
      </c>
      <c r="AP2844" s="208">
        <v>45.058999999999997</v>
      </c>
      <c r="AQ2844" s="208">
        <v>40.003999999999998</v>
      </c>
      <c r="AR2844" s="208">
        <v>33.216000000000001</v>
      </c>
      <c r="AS2844" s="208">
        <v>115.19</v>
      </c>
      <c r="AT2844" s="208">
        <v>-67.361999999999995</v>
      </c>
      <c r="AU2844" s="208">
        <v>7.6059999999999999</v>
      </c>
      <c r="AV2844" s="208">
        <v>1.5109999999999999</v>
      </c>
      <c r="AW2844" s="208">
        <v>1.4750000000000001</v>
      </c>
      <c r="AX2844" s="208">
        <v>1.5860000000000001</v>
      </c>
      <c r="AY2844" s="208">
        <v>10.348000000000001</v>
      </c>
      <c r="AZ2844" s="208">
        <v>19.625</v>
      </c>
      <c r="BA2844" s="208">
        <v>27.701000000000001</v>
      </c>
      <c r="BB2844" s="21">
        <v>60</v>
      </c>
      <c r="BC2844" s="21"/>
      <c r="BD2844" s="22">
        <f t="shared" si="352"/>
        <v>80.645161290322577</v>
      </c>
      <c r="BE2844" s="21"/>
      <c r="BG2844" s="10"/>
      <c r="BH2844" s="21">
        <f t="shared" si="353"/>
        <v>0</v>
      </c>
      <c r="BI2844" s="22">
        <f t="shared" si="353"/>
        <v>0.06</v>
      </c>
      <c r="BJ2844" s="21"/>
      <c r="BK2844" s="21">
        <v>0</v>
      </c>
      <c r="BL2844" s="22">
        <v>0.18</v>
      </c>
      <c r="BM2844" s="21"/>
      <c r="BN2844" s="21">
        <f t="shared" si="355"/>
        <v>0</v>
      </c>
      <c r="BO2844" s="22">
        <f t="shared" si="355"/>
        <v>0.72</v>
      </c>
      <c r="BP2844" s="21">
        <f t="shared" si="355"/>
        <v>0</v>
      </c>
    </row>
    <row r="2845" spans="1:68" ht="11.1" hidden="1" customHeight="1" outlineLevel="2" x14ac:dyDescent="0.2">
      <c r="A2845" s="10"/>
      <c r="B2845" s="18"/>
      <c r="C2845" s="18"/>
      <c r="D2845" s="18"/>
      <c r="E2845" s="23" t="s">
        <v>2507</v>
      </c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  <c r="V2845" s="24"/>
      <c r="W2845" s="24"/>
      <c r="X2845" s="24"/>
      <c r="Y2845" s="24"/>
      <c r="Z2845" s="24"/>
      <c r="AA2845" s="24"/>
      <c r="AB2845" s="24"/>
      <c r="AC2845" s="24"/>
      <c r="AD2845" s="24"/>
      <c r="AE2845" s="24"/>
      <c r="AF2845" s="24"/>
      <c r="AG2845" s="24"/>
      <c r="AH2845" s="24"/>
      <c r="AI2845" s="24"/>
      <c r="AJ2845" s="24"/>
      <c r="AK2845" s="24"/>
      <c r="AL2845" s="24"/>
      <c r="AM2845" s="24"/>
      <c r="AN2845" s="208">
        <v>3.2120000000000002</v>
      </c>
      <c r="AO2845" s="208">
        <v>4.7130000000000001</v>
      </c>
      <c r="AP2845" s="208">
        <v>5.7210000000000001</v>
      </c>
      <c r="AQ2845" s="208">
        <v>5.6440000000000001</v>
      </c>
      <c r="AR2845" s="208">
        <v>4.915</v>
      </c>
      <c r="AS2845" s="208">
        <v>4.7220000000000004</v>
      </c>
      <c r="AT2845" s="208">
        <v>3.1429999999999998</v>
      </c>
      <c r="AU2845" s="208">
        <v>0.223</v>
      </c>
      <c r="AV2845" s="24"/>
      <c r="AW2845" s="24"/>
      <c r="AX2845" s="24"/>
      <c r="AY2845" s="24"/>
      <c r="AZ2845" s="208">
        <v>2.379</v>
      </c>
      <c r="BA2845" s="208">
        <v>4.2629999999999999</v>
      </c>
      <c r="BB2845" s="21">
        <f t="shared" si="354"/>
        <v>5.7210000000000001</v>
      </c>
      <c r="BC2845" s="21"/>
      <c r="BD2845" s="22">
        <f t="shared" si="352"/>
        <v>7.689516129032258</v>
      </c>
      <c r="BE2845" s="21"/>
      <c r="BG2845" s="10"/>
      <c r="BH2845" s="21">
        <f t="shared" si="353"/>
        <v>0</v>
      </c>
      <c r="BI2845" s="22">
        <f t="shared" si="353"/>
        <v>5.7210000000000004E-3</v>
      </c>
      <c r="BJ2845" s="21"/>
      <c r="BK2845" s="21">
        <v>0</v>
      </c>
      <c r="BL2845" s="22">
        <v>1.7163000000000001E-2</v>
      </c>
      <c r="BM2845" s="21"/>
      <c r="BN2845" s="21">
        <f t="shared" si="355"/>
        <v>0</v>
      </c>
      <c r="BO2845" s="22">
        <f t="shared" si="355"/>
        <v>6.8652000000000005E-2</v>
      </c>
      <c r="BP2845" s="21">
        <f t="shared" si="355"/>
        <v>0</v>
      </c>
    </row>
    <row r="2846" spans="1:68" ht="11.1" hidden="1" customHeight="1" outlineLevel="2" x14ac:dyDescent="0.2">
      <c r="A2846" s="10"/>
      <c r="B2846" s="18"/>
      <c r="C2846" s="18"/>
      <c r="D2846" s="18"/>
      <c r="E2846" s="23" t="s">
        <v>2508</v>
      </c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  <c r="V2846" s="24"/>
      <c r="W2846" s="24"/>
      <c r="X2846" s="24"/>
      <c r="Y2846" s="24"/>
      <c r="Z2846" s="24"/>
      <c r="AA2846" s="24"/>
      <c r="AB2846" s="24"/>
      <c r="AC2846" s="24"/>
      <c r="AD2846" s="24"/>
      <c r="AE2846" s="24"/>
      <c r="AF2846" s="24"/>
      <c r="AG2846" s="24"/>
      <c r="AH2846" s="24"/>
      <c r="AI2846" s="24"/>
      <c r="AJ2846" s="24"/>
      <c r="AK2846" s="24"/>
      <c r="AL2846" s="24"/>
      <c r="AM2846" s="208">
        <v>21.567</v>
      </c>
      <c r="AN2846" s="208">
        <v>29.163</v>
      </c>
      <c r="AO2846" s="208">
        <v>43.088999999999999</v>
      </c>
      <c r="AP2846" s="208">
        <v>52.238999999999997</v>
      </c>
      <c r="AQ2846" s="208">
        <v>49.192</v>
      </c>
      <c r="AR2846" s="208">
        <v>43.408000000000001</v>
      </c>
      <c r="AS2846" s="208">
        <v>43.04</v>
      </c>
      <c r="AT2846" s="208">
        <v>25.242999999999999</v>
      </c>
      <c r="AU2846" s="208">
        <v>12.323</v>
      </c>
      <c r="AV2846" s="208">
        <v>4.4450000000000003</v>
      </c>
      <c r="AW2846" s="208">
        <v>3.8210000000000002</v>
      </c>
      <c r="AX2846" s="208">
        <v>3.2810000000000001</v>
      </c>
      <c r="AY2846" s="208">
        <v>14.954000000000001</v>
      </c>
      <c r="AZ2846" s="208">
        <v>36.548999999999999</v>
      </c>
      <c r="BA2846" s="208">
        <v>45.58</v>
      </c>
      <c r="BB2846" s="21">
        <f t="shared" si="354"/>
        <v>52.238999999999997</v>
      </c>
      <c r="BC2846" s="21"/>
      <c r="BD2846" s="22">
        <f t="shared" si="352"/>
        <v>70.213709677419345</v>
      </c>
      <c r="BE2846" s="21"/>
      <c r="BG2846" s="10"/>
      <c r="BH2846" s="21">
        <f t="shared" si="353"/>
        <v>0</v>
      </c>
      <c r="BI2846" s="22">
        <f t="shared" si="353"/>
        <v>5.2239000000000001E-2</v>
      </c>
      <c r="BJ2846" s="21"/>
      <c r="BK2846" s="21">
        <v>0</v>
      </c>
      <c r="BL2846" s="22">
        <v>0.156717</v>
      </c>
      <c r="BM2846" s="21"/>
      <c r="BN2846" s="21">
        <f t="shared" si="355"/>
        <v>0</v>
      </c>
      <c r="BO2846" s="22">
        <f t="shared" si="355"/>
        <v>0.62686799999999998</v>
      </c>
      <c r="BP2846" s="21">
        <f t="shared" si="355"/>
        <v>0</v>
      </c>
    </row>
    <row r="2847" spans="1:68" ht="11.1" hidden="1" customHeight="1" outlineLevel="2" x14ac:dyDescent="0.2">
      <c r="A2847" s="10"/>
      <c r="B2847" s="18"/>
      <c r="C2847" s="18"/>
      <c r="D2847" s="18"/>
      <c r="E2847" s="23" t="s">
        <v>2509</v>
      </c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  <c r="V2847" s="24"/>
      <c r="W2847" s="24"/>
      <c r="X2847" s="24"/>
      <c r="Y2847" s="24"/>
      <c r="Z2847" s="24"/>
      <c r="AA2847" s="24"/>
      <c r="AB2847" s="24"/>
      <c r="AC2847" s="24"/>
      <c r="AD2847" s="24"/>
      <c r="AE2847" s="24"/>
      <c r="AF2847" s="24"/>
      <c r="AG2847" s="24"/>
      <c r="AH2847" s="24"/>
      <c r="AI2847" s="24"/>
      <c r="AJ2847" s="24"/>
      <c r="AK2847" s="24"/>
      <c r="AL2847" s="24"/>
      <c r="AM2847" s="208">
        <v>1.9330000000000001</v>
      </c>
      <c r="AN2847" s="208">
        <v>2.7280000000000002</v>
      </c>
      <c r="AO2847" s="208">
        <v>3.2690000000000001</v>
      </c>
      <c r="AP2847" s="208">
        <v>3.694</v>
      </c>
      <c r="AQ2847" s="208">
        <v>3.423</v>
      </c>
      <c r="AR2847" s="208">
        <v>3.11</v>
      </c>
      <c r="AS2847" s="208">
        <v>3.2290000000000001</v>
      </c>
      <c r="AT2847" s="208">
        <v>2.7610000000000001</v>
      </c>
      <c r="AU2847" s="208">
        <v>2.3460000000000001</v>
      </c>
      <c r="AV2847" s="208">
        <v>1.0069999999999999</v>
      </c>
      <c r="AW2847" s="24"/>
      <c r="AX2847" s="208">
        <v>0.65600000000000003</v>
      </c>
      <c r="AY2847" s="208">
        <v>2.2839999999999998</v>
      </c>
      <c r="AZ2847" s="24"/>
      <c r="BA2847" s="24"/>
      <c r="BB2847" s="21">
        <f t="shared" si="354"/>
        <v>3.694</v>
      </c>
      <c r="BC2847" s="21"/>
      <c r="BD2847" s="22">
        <f t="shared" si="352"/>
        <v>4.9650537634408609</v>
      </c>
      <c r="BE2847" s="21"/>
      <c r="BG2847" s="10"/>
      <c r="BH2847" s="21">
        <f t="shared" si="353"/>
        <v>0</v>
      </c>
      <c r="BI2847" s="22">
        <f t="shared" si="353"/>
        <v>3.6940000000000011E-3</v>
      </c>
      <c r="BJ2847" s="21"/>
      <c r="BK2847" s="21">
        <v>0</v>
      </c>
      <c r="BL2847" s="22">
        <v>1.1082000000000003E-2</v>
      </c>
      <c r="BM2847" s="21"/>
      <c r="BN2847" s="21">
        <f t="shared" si="355"/>
        <v>0</v>
      </c>
      <c r="BO2847" s="22">
        <f t="shared" si="355"/>
        <v>4.4328000000000013E-2</v>
      </c>
      <c r="BP2847" s="21">
        <f t="shared" si="355"/>
        <v>0</v>
      </c>
    </row>
    <row r="2848" spans="1:68" ht="11.1" hidden="1" customHeight="1" outlineLevel="2" x14ac:dyDescent="0.2">
      <c r="A2848" s="10"/>
      <c r="B2848" s="18"/>
      <c r="C2848" s="18"/>
      <c r="D2848" s="18"/>
      <c r="E2848" s="23" t="s">
        <v>2510</v>
      </c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  <c r="V2848" s="24"/>
      <c r="W2848" s="24"/>
      <c r="X2848" s="24"/>
      <c r="Y2848" s="24"/>
      <c r="Z2848" s="24"/>
      <c r="AA2848" s="24"/>
      <c r="AB2848" s="24"/>
      <c r="AC2848" s="24"/>
      <c r="AD2848" s="24"/>
      <c r="AE2848" s="24"/>
      <c r="AF2848" s="24"/>
      <c r="AG2848" s="24"/>
      <c r="AH2848" s="24"/>
      <c r="AI2848" s="24"/>
      <c r="AJ2848" s="24"/>
      <c r="AK2848" s="24"/>
      <c r="AL2848" s="24"/>
      <c r="AM2848" s="208">
        <v>-229.39599999999999</v>
      </c>
      <c r="AN2848" s="208">
        <v>47.655000000000001</v>
      </c>
      <c r="AO2848" s="208">
        <v>82.786000000000001</v>
      </c>
      <c r="AP2848" s="208">
        <v>107.76900000000001</v>
      </c>
      <c r="AQ2848" s="208">
        <v>101.586</v>
      </c>
      <c r="AR2848" s="208">
        <v>83.665999999999997</v>
      </c>
      <c r="AS2848" s="208">
        <v>75.600999999999999</v>
      </c>
      <c r="AT2848" s="208">
        <v>41.420999999999999</v>
      </c>
      <c r="AU2848" s="208">
        <v>17.972000000000001</v>
      </c>
      <c r="AV2848" s="24"/>
      <c r="AW2848" s="24"/>
      <c r="AX2848" s="24"/>
      <c r="AY2848" s="208">
        <v>25.126000000000001</v>
      </c>
      <c r="AZ2848" s="208">
        <v>59.302999999999997</v>
      </c>
      <c r="BA2848" s="208">
        <v>102.56</v>
      </c>
      <c r="BB2848" s="21">
        <v>134</v>
      </c>
      <c r="BC2848" s="21"/>
      <c r="BD2848" s="22">
        <f t="shared" si="352"/>
        <v>180.10752688172042</v>
      </c>
      <c r="BE2848" s="21"/>
      <c r="BG2848" s="10"/>
      <c r="BH2848" s="21">
        <f t="shared" si="353"/>
        <v>0</v>
      </c>
      <c r="BI2848" s="22">
        <f t="shared" si="353"/>
        <v>0.13399999999999998</v>
      </c>
      <c r="BJ2848" s="21"/>
      <c r="BK2848" s="21">
        <v>0</v>
      </c>
      <c r="BL2848" s="22">
        <v>0.40199999999999991</v>
      </c>
      <c r="BM2848" s="21"/>
      <c r="BN2848" s="21">
        <f t="shared" si="355"/>
        <v>0</v>
      </c>
      <c r="BO2848" s="22">
        <f t="shared" si="355"/>
        <v>1.6079999999999997</v>
      </c>
      <c r="BP2848" s="21">
        <f t="shared" si="355"/>
        <v>0</v>
      </c>
    </row>
    <row r="2849" spans="1:68" ht="11.1" hidden="1" customHeight="1" outlineLevel="2" x14ac:dyDescent="0.2">
      <c r="A2849" s="10"/>
      <c r="B2849" s="18"/>
      <c r="C2849" s="18"/>
      <c r="D2849" s="18"/>
      <c r="E2849" s="23" t="s">
        <v>2511</v>
      </c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  <c r="V2849" s="24"/>
      <c r="W2849" s="24"/>
      <c r="X2849" s="24"/>
      <c r="Y2849" s="24"/>
      <c r="Z2849" s="24"/>
      <c r="AA2849" s="24"/>
      <c r="AB2849" s="24"/>
      <c r="AC2849" s="24"/>
      <c r="AD2849" s="24"/>
      <c r="AE2849" s="24"/>
      <c r="AF2849" s="24"/>
      <c r="AG2849" s="24"/>
      <c r="AH2849" s="24"/>
      <c r="AI2849" s="24"/>
      <c r="AJ2849" s="24"/>
      <c r="AK2849" s="24"/>
      <c r="AL2849" s="24"/>
      <c r="AM2849" s="208">
        <v>18.023</v>
      </c>
      <c r="AN2849" s="208">
        <v>35.116</v>
      </c>
      <c r="AO2849" s="208">
        <v>62.966000000000001</v>
      </c>
      <c r="AP2849" s="208">
        <v>82.087000000000003</v>
      </c>
      <c r="AQ2849" s="208">
        <v>83.11</v>
      </c>
      <c r="AR2849" s="208">
        <v>78.161000000000001</v>
      </c>
      <c r="AS2849" s="208">
        <v>59.972000000000001</v>
      </c>
      <c r="AT2849" s="208">
        <v>15.042</v>
      </c>
      <c r="AU2849" s="208">
        <v>14.929</v>
      </c>
      <c r="AV2849" s="208">
        <v>9.59</v>
      </c>
      <c r="AW2849" s="208">
        <v>3.2949999999999999</v>
      </c>
      <c r="AX2849" s="208">
        <v>3.8530000000000002</v>
      </c>
      <c r="AY2849" s="208">
        <v>18.193999999999999</v>
      </c>
      <c r="AZ2849" s="208">
        <v>32.308</v>
      </c>
      <c r="BA2849" s="208">
        <v>55.194000000000003</v>
      </c>
      <c r="BB2849" s="21">
        <v>190</v>
      </c>
      <c r="BC2849" s="21"/>
      <c r="BD2849" s="22">
        <f t="shared" si="352"/>
        <v>255.3763440860215</v>
      </c>
      <c r="BE2849" s="21"/>
      <c r="BG2849" s="10"/>
      <c r="BH2849" s="21">
        <f t="shared" si="353"/>
        <v>0</v>
      </c>
      <c r="BI2849" s="22">
        <f t="shared" si="353"/>
        <v>0.19</v>
      </c>
      <c r="BJ2849" s="21"/>
      <c r="BK2849" s="21">
        <v>0</v>
      </c>
      <c r="BL2849" s="22">
        <v>0.57000000000000006</v>
      </c>
      <c r="BM2849" s="21"/>
      <c r="BN2849" s="21">
        <f t="shared" si="355"/>
        <v>0</v>
      </c>
      <c r="BO2849" s="22">
        <f t="shared" si="355"/>
        <v>2.2800000000000002</v>
      </c>
      <c r="BP2849" s="21">
        <f t="shared" si="355"/>
        <v>0</v>
      </c>
    </row>
    <row r="2850" spans="1:68" ht="11.1" hidden="1" customHeight="1" outlineLevel="1" collapsed="1" x14ac:dyDescent="0.2">
      <c r="A2850" s="10"/>
      <c r="B2850" s="18"/>
      <c r="C2850" s="18"/>
      <c r="D2850" s="18"/>
      <c r="E2850" s="19" t="s">
        <v>2512</v>
      </c>
      <c r="F2850" s="209">
        <v>17.771999999999998</v>
      </c>
      <c r="G2850" s="209">
        <v>18.202999999999999</v>
      </c>
      <c r="H2850" s="209">
        <v>7.4539999999999997</v>
      </c>
      <c r="I2850" s="240">
        <v>8.5760000000000005</v>
      </c>
      <c r="J2850" s="240"/>
      <c r="K2850" s="20"/>
      <c r="L2850" s="20"/>
      <c r="M2850" s="20"/>
      <c r="N2850" s="20"/>
      <c r="O2850" s="20"/>
      <c r="P2850" s="209">
        <v>9.31</v>
      </c>
      <c r="Q2850" s="209">
        <v>9.8979999999999997</v>
      </c>
      <c r="R2850" s="209">
        <v>14.750999999999999</v>
      </c>
      <c r="S2850" s="209">
        <v>16.654</v>
      </c>
      <c r="T2850" s="209">
        <v>16.879000000000001</v>
      </c>
      <c r="U2850" s="209">
        <v>11.755000000000001</v>
      </c>
      <c r="V2850" s="209">
        <v>7.2380000000000004</v>
      </c>
      <c r="W2850" s="209">
        <v>2.2639999999999998</v>
      </c>
      <c r="X2850" s="20"/>
      <c r="Y2850" s="20"/>
      <c r="Z2850" s="20"/>
      <c r="AA2850" s="20"/>
      <c r="AB2850" s="209">
        <v>8.3930000000000007</v>
      </c>
      <c r="AC2850" s="209">
        <v>11.701000000000001</v>
      </c>
      <c r="AD2850" s="209">
        <v>13.257999999999999</v>
      </c>
      <c r="AE2850" s="209">
        <v>15.894</v>
      </c>
      <c r="AF2850" s="209">
        <v>12.827</v>
      </c>
      <c r="AG2850" s="209">
        <v>7.5410000000000004</v>
      </c>
      <c r="AH2850" s="209">
        <v>5.7389999999999999</v>
      </c>
      <c r="AI2850" s="209">
        <v>3.2280000000000002</v>
      </c>
      <c r="AJ2850" s="20"/>
      <c r="AK2850" s="20"/>
      <c r="AL2850" s="20"/>
      <c r="AM2850" s="20"/>
      <c r="AN2850" s="209">
        <v>6.048</v>
      </c>
      <c r="AO2850" s="209">
        <v>8.4320000000000004</v>
      </c>
      <c r="AP2850" s="209">
        <v>10.337</v>
      </c>
      <c r="AQ2850" s="209">
        <v>13.302</v>
      </c>
      <c r="AR2850" s="209">
        <v>13.824999999999999</v>
      </c>
      <c r="AS2850" s="209">
        <v>9.6780000000000008</v>
      </c>
      <c r="AT2850" s="209">
        <v>3.8439999999999999</v>
      </c>
      <c r="AU2850" s="209">
        <v>1.74</v>
      </c>
      <c r="AV2850" s="209">
        <v>0.32600000000000001</v>
      </c>
      <c r="AW2850" s="20"/>
      <c r="AX2850" s="20"/>
      <c r="AY2850" s="209">
        <v>0.79400000000000004</v>
      </c>
      <c r="AZ2850" s="209">
        <v>3.22</v>
      </c>
      <c r="BA2850" s="209">
        <v>4.5350000000000001</v>
      </c>
      <c r="BB2850" s="21">
        <f>BB2851+BB2852+BB2853+BB2854</f>
        <v>15.952</v>
      </c>
      <c r="BC2850" s="21">
        <f>BD2850</f>
        <v>21.44086021505376</v>
      </c>
      <c r="BD2850" s="22">
        <f t="shared" si="352"/>
        <v>21.44086021505376</v>
      </c>
      <c r="BE2850" s="21">
        <f>BC2850-BD2850</f>
        <v>0</v>
      </c>
      <c r="BF2850" s="2">
        <v>8</v>
      </c>
      <c r="BG2850" s="10">
        <v>6</v>
      </c>
      <c r="BH2850" s="21">
        <f t="shared" si="353"/>
        <v>1.5951999999999997E-2</v>
      </c>
      <c r="BI2850" s="22">
        <f t="shared" si="353"/>
        <v>1.5951999999999997E-2</v>
      </c>
      <c r="BJ2850" s="21">
        <f>BH2850-BI2850</f>
        <v>0</v>
      </c>
      <c r="BK2850" s="21">
        <v>4.7855999999999996E-2</v>
      </c>
      <c r="BL2850" s="22">
        <v>4.7855999999999996E-2</v>
      </c>
      <c r="BM2850" s="21">
        <v>0</v>
      </c>
      <c r="BN2850" s="21">
        <f t="shared" si="355"/>
        <v>0.19142399999999998</v>
      </c>
      <c r="BO2850" s="22">
        <f t="shared" si="355"/>
        <v>0.19142399999999998</v>
      </c>
      <c r="BP2850" s="21">
        <f t="shared" si="355"/>
        <v>0</v>
      </c>
    </row>
    <row r="2851" spans="1:68" ht="11.1" hidden="1" customHeight="1" outlineLevel="2" x14ac:dyDescent="0.2">
      <c r="A2851" s="10"/>
      <c r="B2851" s="18"/>
      <c r="C2851" s="18"/>
      <c r="D2851" s="18"/>
      <c r="E2851" s="23" t="s">
        <v>2513</v>
      </c>
      <c r="F2851" s="208">
        <v>3.6019999999999999</v>
      </c>
      <c r="G2851" s="208">
        <v>3.5009999999999999</v>
      </c>
      <c r="H2851" s="208">
        <v>1.6890000000000001</v>
      </c>
      <c r="I2851" s="239">
        <v>1.897</v>
      </c>
      <c r="J2851" s="239"/>
      <c r="K2851" s="24"/>
      <c r="L2851" s="24"/>
      <c r="M2851" s="24"/>
      <c r="N2851" s="24"/>
      <c r="O2851" s="24"/>
      <c r="P2851" s="208">
        <v>0.76300000000000001</v>
      </c>
      <c r="Q2851" s="208">
        <v>1.145</v>
      </c>
      <c r="R2851" s="208">
        <v>1.776</v>
      </c>
      <c r="S2851" s="208">
        <v>2.1539999999999999</v>
      </c>
      <c r="T2851" s="208">
        <v>2.278</v>
      </c>
      <c r="U2851" s="208">
        <v>1.7270000000000001</v>
      </c>
      <c r="V2851" s="208">
        <v>0.69099999999999995</v>
      </c>
      <c r="W2851" s="24"/>
      <c r="X2851" s="24"/>
      <c r="Y2851" s="24"/>
      <c r="Z2851" s="24"/>
      <c r="AA2851" s="24"/>
      <c r="AB2851" s="208">
        <v>1.4059999999999999</v>
      </c>
      <c r="AC2851" s="208">
        <v>1.38</v>
      </c>
      <c r="AD2851" s="208">
        <v>1.9530000000000001</v>
      </c>
      <c r="AE2851" s="208">
        <v>1.9610000000000001</v>
      </c>
      <c r="AF2851" s="208">
        <v>2.0790000000000002</v>
      </c>
      <c r="AG2851" s="208">
        <v>1.075</v>
      </c>
      <c r="AH2851" s="208">
        <v>0.65900000000000003</v>
      </c>
      <c r="AI2851" s="208">
        <v>0.51100000000000001</v>
      </c>
      <c r="AJ2851" s="24"/>
      <c r="AK2851" s="24"/>
      <c r="AL2851" s="24"/>
      <c r="AM2851" s="24"/>
      <c r="AN2851" s="208">
        <v>1.147</v>
      </c>
      <c r="AO2851" s="208">
        <v>1.57</v>
      </c>
      <c r="AP2851" s="208">
        <v>1.7430000000000001</v>
      </c>
      <c r="AQ2851" s="208">
        <v>2.363</v>
      </c>
      <c r="AR2851" s="208">
        <v>2.1</v>
      </c>
      <c r="AS2851" s="208">
        <v>2.1</v>
      </c>
      <c r="AT2851" s="208">
        <v>0.05</v>
      </c>
      <c r="AU2851" s="24"/>
      <c r="AV2851" s="24"/>
      <c r="AW2851" s="24"/>
      <c r="AX2851" s="24"/>
      <c r="AY2851" s="24"/>
      <c r="AZ2851" s="24"/>
      <c r="BA2851" s="24"/>
      <c r="BB2851" s="21">
        <f t="shared" si="354"/>
        <v>3.6019999999999999</v>
      </c>
      <c r="BC2851" s="21"/>
      <c r="BD2851" s="22">
        <f t="shared" si="352"/>
        <v>4.8413978494623651</v>
      </c>
      <c r="BE2851" s="21"/>
      <c r="BG2851" s="10"/>
      <c r="BH2851" s="21">
        <f t="shared" si="353"/>
        <v>0</v>
      </c>
      <c r="BI2851" s="22">
        <f t="shared" si="353"/>
        <v>3.6020000000000002E-3</v>
      </c>
      <c r="BJ2851" s="21"/>
      <c r="BK2851" s="21">
        <v>0</v>
      </c>
      <c r="BL2851" s="22">
        <v>1.0806E-2</v>
      </c>
      <c r="BM2851" s="21"/>
      <c r="BN2851" s="21">
        <f t="shared" si="355"/>
        <v>0</v>
      </c>
      <c r="BO2851" s="22">
        <f t="shared" si="355"/>
        <v>4.3223999999999999E-2</v>
      </c>
      <c r="BP2851" s="21">
        <f t="shared" si="355"/>
        <v>0</v>
      </c>
    </row>
    <row r="2852" spans="1:68" ht="11.1" hidden="1" customHeight="1" outlineLevel="2" x14ac:dyDescent="0.2">
      <c r="A2852" s="10"/>
      <c r="B2852" s="18"/>
      <c r="C2852" s="18"/>
      <c r="D2852" s="18"/>
      <c r="E2852" s="23" t="s">
        <v>2514</v>
      </c>
      <c r="F2852" s="208">
        <v>3.3860000000000001</v>
      </c>
      <c r="G2852" s="208">
        <v>3.32</v>
      </c>
      <c r="H2852" s="208">
        <v>1.0940000000000001</v>
      </c>
      <c r="I2852" s="239">
        <v>1.4890000000000001</v>
      </c>
      <c r="J2852" s="239"/>
      <c r="K2852" s="24"/>
      <c r="L2852" s="24"/>
      <c r="M2852" s="24"/>
      <c r="N2852" s="24"/>
      <c r="O2852" s="24"/>
      <c r="P2852" s="208">
        <v>1.87</v>
      </c>
      <c r="Q2852" s="208">
        <v>2.0419999999999998</v>
      </c>
      <c r="R2852" s="208">
        <v>3.0049999999999999</v>
      </c>
      <c r="S2852" s="208">
        <v>3.468</v>
      </c>
      <c r="T2852" s="208">
        <v>3.47</v>
      </c>
      <c r="U2852" s="208">
        <v>2.2360000000000002</v>
      </c>
      <c r="V2852" s="208">
        <v>1.08</v>
      </c>
      <c r="W2852" s="24"/>
      <c r="X2852" s="24"/>
      <c r="Y2852" s="24"/>
      <c r="Z2852" s="24"/>
      <c r="AA2852" s="24"/>
      <c r="AB2852" s="208">
        <v>1.948</v>
      </c>
      <c r="AC2852" s="208">
        <v>2.2989999999999999</v>
      </c>
      <c r="AD2852" s="208">
        <v>2.157</v>
      </c>
      <c r="AE2852" s="208">
        <v>4.1509999999999998</v>
      </c>
      <c r="AF2852" s="208">
        <v>3.085</v>
      </c>
      <c r="AG2852" s="208">
        <v>1.716</v>
      </c>
      <c r="AH2852" s="208">
        <v>0.88400000000000001</v>
      </c>
      <c r="AI2852" s="208">
        <v>0.58499999999999996</v>
      </c>
      <c r="AJ2852" s="24"/>
      <c r="AK2852" s="24"/>
      <c r="AL2852" s="24"/>
      <c r="AM2852" s="24"/>
      <c r="AN2852" s="208">
        <v>1.33</v>
      </c>
      <c r="AO2852" s="208">
        <v>2.1659999999999999</v>
      </c>
      <c r="AP2852" s="208">
        <v>2.6179999999999999</v>
      </c>
      <c r="AQ2852" s="208">
        <v>3.3740000000000001</v>
      </c>
      <c r="AR2852" s="208">
        <v>3.6059999999999999</v>
      </c>
      <c r="AS2852" s="208">
        <v>2.1139999999999999</v>
      </c>
      <c r="AT2852" s="208">
        <v>0.97699999999999998</v>
      </c>
      <c r="AU2852" s="24"/>
      <c r="AV2852" s="24"/>
      <c r="AW2852" s="24"/>
      <c r="AX2852" s="24"/>
      <c r="AY2852" s="24"/>
      <c r="AZ2852" s="24"/>
      <c r="BA2852" s="24"/>
      <c r="BB2852" s="21">
        <f t="shared" si="354"/>
        <v>4.1509999999999998</v>
      </c>
      <c r="BC2852" s="21"/>
      <c r="BD2852" s="22">
        <f t="shared" si="352"/>
        <v>5.579301075268817</v>
      </c>
      <c r="BE2852" s="21"/>
      <c r="BG2852" s="10"/>
      <c r="BH2852" s="21">
        <f t="shared" si="353"/>
        <v>0</v>
      </c>
      <c r="BI2852" s="22">
        <f t="shared" si="353"/>
        <v>4.1510000000000002E-3</v>
      </c>
      <c r="BJ2852" s="21"/>
      <c r="BK2852" s="21">
        <v>0</v>
      </c>
      <c r="BL2852" s="22">
        <v>1.2453000000000001E-2</v>
      </c>
      <c r="BM2852" s="21"/>
      <c r="BN2852" s="21">
        <f t="shared" si="355"/>
        <v>0</v>
      </c>
      <c r="BO2852" s="22">
        <f t="shared" si="355"/>
        <v>4.9812000000000002E-2</v>
      </c>
      <c r="BP2852" s="21">
        <f t="shared" si="355"/>
        <v>0</v>
      </c>
    </row>
    <row r="2853" spans="1:68" ht="11.1" hidden="1" customHeight="1" outlineLevel="2" x14ac:dyDescent="0.2">
      <c r="A2853" s="10"/>
      <c r="B2853" s="18"/>
      <c r="C2853" s="18"/>
      <c r="D2853" s="18"/>
      <c r="E2853" s="23" t="s">
        <v>2515</v>
      </c>
      <c r="F2853" s="208">
        <v>3.6030000000000002</v>
      </c>
      <c r="G2853" s="208">
        <v>3.4020000000000001</v>
      </c>
      <c r="H2853" s="208">
        <v>1.6379999999999999</v>
      </c>
      <c r="I2853" s="239">
        <v>1.7450000000000001</v>
      </c>
      <c r="J2853" s="239"/>
      <c r="K2853" s="24"/>
      <c r="L2853" s="24"/>
      <c r="M2853" s="24"/>
      <c r="N2853" s="24"/>
      <c r="O2853" s="24"/>
      <c r="P2853" s="208">
        <v>2.1080000000000001</v>
      </c>
      <c r="Q2853" s="208">
        <v>1.994</v>
      </c>
      <c r="R2853" s="208">
        <v>2.8690000000000002</v>
      </c>
      <c r="S2853" s="208">
        <v>3.423</v>
      </c>
      <c r="T2853" s="208">
        <v>3.6440000000000001</v>
      </c>
      <c r="U2853" s="208">
        <v>2.6869999999999998</v>
      </c>
      <c r="V2853" s="208">
        <v>1.157</v>
      </c>
      <c r="W2853" s="208">
        <v>0.35299999999999998</v>
      </c>
      <c r="X2853" s="24"/>
      <c r="Y2853" s="24"/>
      <c r="Z2853" s="24"/>
      <c r="AA2853" s="24"/>
      <c r="AB2853" s="208">
        <v>1.7110000000000001</v>
      </c>
      <c r="AC2853" s="208">
        <v>2.3370000000000002</v>
      </c>
      <c r="AD2853" s="208">
        <v>2.1890000000000001</v>
      </c>
      <c r="AE2853" s="208">
        <v>4.173</v>
      </c>
      <c r="AF2853" s="208">
        <v>3.363</v>
      </c>
      <c r="AG2853" s="208">
        <v>1.8859999999999999</v>
      </c>
      <c r="AH2853" s="208">
        <v>1.075</v>
      </c>
      <c r="AI2853" s="208">
        <v>0.74299999999999999</v>
      </c>
      <c r="AJ2853" s="24"/>
      <c r="AK2853" s="24"/>
      <c r="AL2853" s="24"/>
      <c r="AM2853" s="24"/>
      <c r="AN2853" s="208">
        <v>1.675</v>
      </c>
      <c r="AO2853" s="208">
        <v>2.278</v>
      </c>
      <c r="AP2853" s="208">
        <v>3.0419999999999998</v>
      </c>
      <c r="AQ2853" s="208">
        <v>3.859</v>
      </c>
      <c r="AR2853" s="208">
        <v>4.093</v>
      </c>
      <c r="AS2853" s="208">
        <v>2.8820000000000001</v>
      </c>
      <c r="AT2853" s="208">
        <v>1.2849999999999999</v>
      </c>
      <c r="AU2853" s="208">
        <v>0.65300000000000002</v>
      </c>
      <c r="AV2853" s="208">
        <v>0.14599999999999999</v>
      </c>
      <c r="AW2853" s="24"/>
      <c r="AX2853" s="24"/>
      <c r="AY2853" s="208">
        <v>0.371</v>
      </c>
      <c r="AZ2853" s="208">
        <v>1.4570000000000001</v>
      </c>
      <c r="BA2853" s="208">
        <v>2.3010000000000002</v>
      </c>
      <c r="BB2853" s="21">
        <f t="shared" si="354"/>
        <v>4.173</v>
      </c>
      <c r="BC2853" s="21"/>
      <c r="BD2853" s="22">
        <f t="shared" si="352"/>
        <v>5.6088709677419359</v>
      </c>
      <c r="BE2853" s="21"/>
      <c r="BG2853" s="10"/>
      <c r="BH2853" s="21">
        <f t="shared" si="353"/>
        <v>0</v>
      </c>
      <c r="BI2853" s="22">
        <f t="shared" si="353"/>
        <v>4.1729999999999996E-3</v>
      </c>
      <c r="BJ2853" s="21"/>
      <c r="BK2853" s="21">
        <v>0</v>
      </c>
      <c r="BL2853" s="22">
        <v>1.2518999999999999E-2</v>
      </c>
      <c r="BM2853" s="21"/>
      <c r="BN2853" s="21">
        <f t="shared" si="355"/>
        <v>0</v>
      </c>
      <c r="BO2853" s="22">
        <f t="shared" si="355"/>
        <v>5.0075999999999996E-2</v>
      </c>
      <c r="BP2853" s="21">
        <f t="shared" si="355"/>
        <v>0</v>
      </c>
    </row>
    <row r="2854" spans="1:68" ht="11.1" hidden="1" customHeight="1" outlineLevel="2" x14ac:dyDescent="0.2">
      <c r="A2854" s="10"/>
      <c r="B2854" s="18"/>
      <c r="C2854" s="18"/>
      <c r="D2854" s="18"/>
      <c r="E2854" s="23" t="s">
        <v>2516</v>
      </c>
      <c r="F2854" s="208">
        <v>3.379</v>
      </c>
      <c r="G2854" s="208">
        <v>3.1789999999999998</v>
      </c>
      <c r="H2854" s="208">
        <v>1.51</v>
      </c>
      <c r="I2854" s="239">
        <v>1.542</v>
      </c>
      <c r="J2854" s="239"/>
      <c r="K2854" s="24"/>
      <c r="L2854" s="24"/>
      <c r="M2854" s="24"/>
      <c r="N2854" s="24"/>
      <c r="O2854" s="24"/>
      <c r="P2854" s="208">
        <v>1.946</v>
      </c>
      <c r="Q2854" s="208">
        <v>1.873</v>
      </c>
      <c r="R2854" s="208">
        <v>2.9420000000000002</v>
      </c>
      <c r="S2854" s="208">
        <v>3.1789999999999998</v>
      </c>
      <c r="T2854" s="208">
        <v>3.1859999999999999</v>
      </c>
      <c r="U2854" s="208">
        <v>2.1080000000000001</v>
      </c>
      <c r="V2854" s="208">
        <v>2.8580000000000001</v>
      </c>
      <c r="W2854" s="208">
        <v>1.274</v>
      </c>
      <c r="X2854" s="24"/>
      <c r="Y2854" s="24"/>
      <c r="Z2854" s="24"/>
      <c r="AA2854" s="24"/>
      <c r="AB2854" s="208">
        <v>1.474</v>
      </c>
      <c r="AC2854" s="208">
        <v>2.3849999999999998</v>
      </c>
      <c r="AD2854" s="208">
        <v>3.411</v>
      </c>
      <c r="AE2854" s="208">
        <v>3.367</v>
      </c>
      <c r="AF2854" s="208">
        <v>3.2149999999999999</v>
      </c>
      <c r="AG2854" s="208">
        <v>1.746</v>
      </c>
      <c r="AH2854" s="208">
        <v>1.121</v>
      </c>
      <c r="AI2854" s="208">
        <v>0.75</v>
      </c>
      <c r="AJ2854" s="24"/>
      <c r="AK2854" s="24"/>
      <c r="AL2854" s="24"/>
      <c r="AM2854" s="24"/>
      <c r="AN2854" s="208">
        <v>1.8959999999999999</v>
      </c>
      <c r="AO2854" s="208">
        <v>2.4180000000000001</v>
      </c>
      <c r="AP2854" s="208">
        <v>2.9340000000000002</v>
      </c>
      <c r="AQ2854" s="208">
        <v>3.706</v>
      </c>
      <c r="AR2854" s="208">
        <v>4.0259999999999998</v>
      </c>
      <c r="AS2854" s="208">
        <v>2.5819999999999999</v>
      </c>
      <c r="AT2854" s="208">
        <v>1.532</v>
      </c>
      <c r="AU2854" s="208">
        <v>1.087</v>
      </c>
      <c r="AV2854" s="208">
        <v>0.18</v>
      </c>
      <c r="AW2854" s="24"/>
      <c r="AX2854" s="24"/>
      <c r="AY2854" s="208">
        <v>0.42299999999999999</v>
      </c>
      <c r="AZ2854" s="208">
        <v>1.7629999999999999</v>
      </c>
      <c r="BA2854" s="208">
        <v>2.234</v>
      </c>
      <c r="BB2854" s="21">
        <f t="shared" si="354"/>
        <v>4.0259999999999998</v>
      </c>
      <c r="BC2854" s="21"/>
      <c r="BD2854" s="22">
        <f t="shared" si="352"/>
        <v>5.411290322580645</v>
      </c>
      <c r="BE2854" s="21"/>
      <c r="BG2854" s="10"/>
      <c r="BH2854" s="21">
        <f t="shared" si="353"/>
        <v>0</v>
      </c>
      <c r="BI2854" s="22">
        <f t="shared" si="353"/>
        <v>4.0260000000000001E-3</v>
      </c>
      <c r="BJ2854" s="21"/>
      <c r="BK2854" s="21">
        <v>0</v>
      </c>
      <c r="BL2854" s="22">
        <v>1.2078E-2</v>
      </c>
      <c r="BM2854" s="21"/>
      <c r="BN2854" s="21">
        <f t="shared" si="355"/>
        <v>0</v>
      </c>
      <c r="BO2854" s="22">
        <f t="shared" si="355"/>
        <v>4.8312000000000001E-2</v>
      </c>
      <c r="BP2854" s="21">
        <f t="shared" si="355"/>
        <v>0</v>
      </c>
    </row>
    <row r="2855" spans="1:68" ht="11.1" hidden="1" customHeight="1" outlineLevel="1" collapsed="1" x14ac:dyDescent="0.2">
      <c r="A2855" s="10"/>
      <c r="B2855" s="18"/>
      <c r="C2855" s="18"/>
      <c r="D2855" s="18"/>
      <c r="E2855" s="19" t="s">
        <v>2266</v>
      </c>
      <c r="F2855" s="209">
        <v>2.0339999999999998</v>
      </c>
      <c r="G2855" s="209">
        <v>1.7110000000000001</v>
      </c>
      <c r="H2855" s="209">
        <v>1.256</v>
      </c>
      <c r="I2855" s="240">
        <v>0.59399999999999997</v>
      </c>
      <c r="J2855" s="240"/>
      <c r="K2855" s="209">
        <v>0.21299999999999999</v>
      </c>
      <c r="L2855" s="209">
        <v>4.1000000000000002E-2</v>
      </c>
      <c r="M2855" s="20"/>
      <c r="N2855" s="20"/>
      <c r="O2855" s="209">
        <v>0.40200000000000002</v>
      </c>
      <c r="P2855" s="209">
        <v>0.99199999999999999</v>
      </c>
      <c r="Q2855" s="209">
        <v>1.6160000000000001</v>
      </c>
      <c r="R2855" s="209">
        <v>2.1579999999999999</v>
      </c>
      <c r="S2855" s="209">
        <v>2.262</v>
      </c>
      <c r="T2855" s="209">
        <v>2.145</v>
      </c>
      <c r="U2855" s="209">
        <v>1.3</v>
      </c>
      <c r="V2855" s="209">
        <v>0.68500000000000005</v>
      </c>
      <c r="W2855" s="209">
        <v>0.44600000000000001</v>
      </c>
      <c r="X2855" s="20"/>
      <c r="Y2855" s="20"/>
      <c r="Z2855" s="20"/>
      <c r="AA2855" s="209">
        <v>8.8999999999999996E-2</v>
      </c>
      <c r="AB2855" s="209">
        <v>0.13500000000000001</v>
      </c>
      <c r="AC2855" s="209">
        <v>0.874</v>
      </c>
      <c r="AD2855" s="209">
        <v>0.94099999999999995</v>
      </c>
      <c r="AE2855" s="209">
        <v>1.2729999999999999</v>
      </c>
      <c r="AF2855" s="209">
        <v>0.84799999999999998</v>
      </c>
      <c r="AG2855" s="209">
        <v>0.61599999999999999</v>
      </c>
      <c r="AH2855" s="209">
        <v>0.45200000000000001</v>
      </c>
      <c r="AI2855" s="20"/>
      <c r="AJ2855" s="20"/>
      <c r="AK2855" s="20"/>
      <c r="AL2855" s="20"/>
      <c r="AM2855" s="209">
        <v>0.13400000000000001</v>
      </c>
      <c r="AN2855" s="209">
        <v>0.26500000000000001</v>
      </c>
      <c r="AO2855" s="209">
        <v>0.71399999999999997</v>
      </c>
      <c r="AP2855" s="209">
        <v>1.3580000000000001</v>
      </c>
      <c r="AQ2855" s="209">
        <v>1.0760000000000001</v>
      </c>
      <c r="AR2855" s="209">
        <v>0.90200000000000002</v>
      </c>
      <c r="AS2855" s="209">
        <v>0.873</v>
      </c>
      <c r="AT2855" s="209">
        <v>0.38600000000000001</v>
      </c>
      <c r="AU2855" s="209">
        <v>0.157</v>
      </c>
      <c r="AV2855" s="209">
        <v>5.8000000000000003E-2</v>
      </c>
      <c r="AW2855" s="20"/>
      <c r="AX2855" s="20"/>
      <c r="AY2855" s="209">
        <v>0.2</v>
      </c>
      <c r="AZ2855" s="209">
        <v>0.25600000000000001</v>
      </c>
      <c r="BA2855" s="209">
        <v>0.752</v>
      </c>
      <c r="BB2855" s="21">
        <f t="shared" si="354"/>
        <v>2.262</v>
      </c>
      <c r="BC2855" s="21">
        <f>BF2855</f>
        <v>5.4</v>
      </c>
      <c r="BD2855" s="22">
        <f t="shared" si="352"/>
        <v>3.0403225806451615</v>
      </c>
      <c r="BE2855" s="21">
        <f>BC2855-BD2855</f>
        <v>2.3596774193548389</v>
      </c>
      <c r="BF2855" s="2">
        <v>5.4</v>
      </c>
      <c r="BG2855" s="10">
        <v>6</v>
      </c>
      <c r="BH2855" s="21">
        <f t="shared" si="353"/>
        <v>4.0176000000000005E-3</v>
      </c>
      <c r="BI2855" s="22">
        <f t="shared" si="353"/>
        <v>2.2620000000000001E-3</v>
      </c>
      <c r="BJ2855" s="21">
        <f>BH2855-BI2855</f>
        <v>1.7556000000000004E-3</v>
      </c>
      <c r="BK2855" s="21">
        <v>1.2052800000000002E-2</v>
      </c>
      <c r="BL2855" s="22">
        <v>6.7860000000000004E-3</v>
      </c>
      <c r="BM2855" s="21">
        <v>5.266800000000002E-3</v>
      </c>
      <c r="BN2855" s="21">
        <f t="shared" si="355"/>
        <v>4.821120000000001E-2</v>
      </c>
      <c r="BO2855" s="22">
        <f t="shared" si="355"/>
        <v>2.7144000000000001E-2</v>
      </c>
      <c r="BP2855" s="21">
        <f t="shared" si="355"/>
        <v>2.1067200000000008E-2</v>
      </c>
    </row>
    <row r="2856" spans="1:68" ht="11.1" hidden="1" customHeight="1" outlineLevel="2" x14ac:dyDescent="0.2">
      <c r="A2856" s="10"/>
      <c r="B2856" s="18"/>
      <c r="C2856" s="18"/>
      <c r="D2856" s="18"/>
      <c r="E2856" s="23" t="s">
        <v>2517</v>
      </c>
      <c r="F2856" s="208">
        <v>2.0339999999999998</v>
      </c>
      <c r="G2856" s="208">
        <v>1.7110000000000001</v>
      </c>
      <c r="H2856" s="208">
        <v>1.256</v>
      </c>
      <c r="I2856" s="239">
        <v>0.59399999999999997</v>
      </c>
      <c r="J2856" s="239"/>
      <c r="K2856" s="208">
        <v>0.21299999999999999</v>
      </c>
      <c r="L2856" s="208">
        <v>4.1000000000000002E-2</v>
      </c>
      <c r="M2856" s="24"/>
      <c r="N2856" s="24"/>
      <c r="O2856" s="208">
        <v>0.40200000000000002</v>
      </c>
      <c r="P2856" s="208">
        <v>0.99199999999999999</v>
      </c>
      <c r="Q2856" s="208">
        <v>1.6160000000000001</v>
      </c>
      <c r="R2856" s="208">
        <v>2.1579999999999999</v>
      </c>
      <c r="S2856" s="208">
        <v>2.262</v>
      </c>
      <c r="T2856" s="208">
        <v>2.145</v>
      </c>
      <c r="U2856" s="208">
        <v>1.3</v>
      </c>
      <c r="V2856" s="208">
        <v>0.68500000000000005</v>
      </c>
      <c r="W2856" s="208">
        <v>0.44600000000000001</v>
      </c>
      <c r="X2856" s="24"/>
      <c r="Y2856" s="24"/>
      <c r="Z2856" s="24"/>
      <c r="AA2856" s="208">
        <v>8.8999999999999996E-2</v>
      </c>
      <c r="AB2856" s="208">
        <v>0.13500000000000001</v>
      </c>
      <c r="AC2856" s="208">
        <v>0.874</v>
      </c>
      <c r="AD2856" s="208">
        <v>0.94099999999999995</v>
      </c>
      <c r="AE2856" s="208">
        <v>1.2729999999999999</v>
      </c>
      <c r="AF2856" s="208">
        <v>0.84799999999999998</v>
      </c>
      <c r="AG2856" s="208">
        <v>0.61599999999999999</v>
      </c>
      <c r="AH2856" s="208">
        <v>0.45200000000000001</v>
      </c>
      <c r="AI2856" s="24"/>
      <c r="AJ2856" s="24"/>
      <c r="AK2856" s="24"/>
      <c r="AL2856" s="24"/>
      <c r="AM2856" s="208">
        <v>0.13400000000000001</v>
      </c>
      <c r="AN2856" s="208">
        <v>0.26500000000000001</v>
      </c>
      <c r="AO2856" s="208">
        <v>0.71399999999999997</v>
      </c>
      <c r="AP2856" s="208">
        <v>1.3580000000000001</v>
      </c>
      <c r="AQ2856" s="208">
        <v>1.0760000000000001</v>
      </c>
      <c r="AR2856" s="208">
        <v>0.90200000000000002</v>
      </c>
      <c r="AS2856" s="208">
        <v>0.873</v>
      </c>
      <c r="AT2856" s="208">
        <v>0.38600000000000001</v>
      </c>
      <c r="AU2856" s="208">
        <v>0.157</v>
      </c>
      <c r="AV2856" s="208">
        <v>5.8000000000000003E-2</v>
      </c>
      <c r="AW2856" s="24"/>
      <c r="AX2856" s="24"/>
      <c r="AY2856" s="208">
        <v>0.2</v>
      </c>
      <c r="AZ2856" s="208">
        <v>0.25600000000000001</v>
      </c>
      <c r="BA2856" s="208">
        <v>0.752</v>
      </c>
      <c r="BB2856" s="21">
        <f t="shared" si="354"/>
        <v>2.262</v>
      </c>
      <c r="BC2856" s="21"/>
      <c r="BD2856" s="22">
        <f t="shared" si="352"/>
        <v>3.0403225806451615</v>
      </c>
      <c r="BE2856" s="21"/>
      <c r="BG2856" s="10"/>
      <c r="BH2856" s="21">
        <f t="shared" si="353"/>
        <v>0</v>
      </c>
      <c r="BI2856" s="22">
        <f t="shared" si="353"/>
        <v>2.2620000000000001E-3</v>
      </c>
      <c r="BJ2856" s="21"/>
      <c r="BK2856" s="21">
        <v>0</v>
      </c>
      <c r="BL2856" s="22">
        <v>6.7860000000000004E-3</v>
      </c>
      <c r="BM2856" s="21"/>
      <c r="BN2856" s="21">
        <f t="shared" si="355"/>
        <v>0</v>
      </c>
      <c r="BO2856" s="22">
        <f t="shared" si="355"/>
        <v>2.7144000000000001E-2</v>
      </c>
      <c r="BP2856" s="21">
        <f t="shared" si="355"/>
        <v>0</v>
      </c>
    </row>
    <row r="2857" spans="1:68" ht="11.1" hidden="1" customHeight="1" outlineLevel="1" collapsed="1" x14ac:dyDescent="0.2">
      <c r="A2857" s="10"/>
      <c r="B2857" s="18"/>
      <c r="C2857" s="18"/>
      <c r="D2857" s="18"/>
      <c r="E2857" s="19" t="s">
        <v>2518</v>
      </c>
      <c r="F2857" s="20"/>
      <c r="G2857" s="20"/>
      <c r="H2857" s="20"/>
      <c r="I2857" s="20"/>
      <c r="J2857" s="20"/>
      <c r="K2857" s="20"/>
      <c r="L2857" s="20"/>
      <c r="M2857" s="20"/>
      <c r="N2857" s="20"/>
      <c r="O2857" s="20"/>
      <c r="P2857" s="20"/>
      <c r="Q2857" s="20"/>
      <c r="R2857" s="20"/>
      <c r="S2857" s="20"/>
      <c r="T2857" s="20"/>
      <c r="U2857" s="20"/>
      <c r="V2857" s="20"/>
      <c r="W2857" s="20"/>
      <c r="X2857" s="20"/>
      <c r="Y2857" s="20"/>
      <c r="Z2857" s="20"/>
      <c r="AA2857" s="20"/>
      <c r="AB2857" s="20"/>
      <c r="AC2857" s="20"/>
      <c r="AD2857" s="20"/>
      <c r="AE2857" s="20"/>
      <c r="AF2857" s="20"/>
      <c r="AG2857" s="20"/>
      <c r="AH2857" s="20"/>
      <c r="AI2857" s="20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9">
        <v>220.815</v>
      </c>
      <c r="AU2857" s="209">
        <v>110.544</v>
      </c>
      <c r="AV2857" s="20"/>
      <c r="AW2857" s="20"/>
      <c r="AX2857" s="20"/>
      <c r="AY2857" s="209">
        <v>143.62799999999999</v>
      </c>
      <c r="AZ2857" s="209">
        <v>242.21700000000001</v>
      </c>
      <c r="BA2857" s="209">
        <v>400.47399999999999</v>
      </c>
      <c r="BB2857" s="21">
        <f>BB2858+BB2859</f>
        <v>703</v>
      </c>
      <c r="BC2857" s="21">
        <f>BD2857</f>
        <v>944.89247311827955</v>
      </c>
      <c r="BD2857" s="22">
        <f t="shared" si="352"/>
        <v>944.89247311827955</v>
      </c>
      <c r="BE2857" s="21">
        <f>BC2857-BD2857</f>
        <v>0</v>
      </c>
      <c r="BF2857" s="2">
        <v>270.5</v>
      </c>
      <c r="BG2857" s="10">
        <v>4</v>
      </c>
      <c r="BH2857" s="21">
        <f t="shared" si="353"/>
        <v>0.70299999999999996</v>
      </c>
      <c r="BI2857" s="22">
        <f t="shared" si="353"/>
        <v>0.70299999999999996</v>
      </c>
      <c r="BJ2857" s="21">
        <f>BH2857-BI2857</f>
        <v>0</v>
      </c>
      <c r="BK2857" s="21">
        <v>2.109</v>
      </c>
      <c r="BL2857" s="22">
        <v>2.109</v>
      </c>
      <c r="BM2857" s="21">
        <v>0</v>
      </c>
      <c r="BN2857" s="21">
        <f t="shared" si="355"/>
        <v>8.4359999999999999</v>
      </c>
      <c r="BO2857" s="22">
        <f t="shared" si="355"/>
        <v>8.4359999999999999</v>
      </c>
      <c r="BP2857" s="21">
        <f t="shared" si="355"/>
        <v>0</v>
      </c>
    </row>
    <row r="2858" spans="1:68" ht="11.1" hidden="1" customHeight="1" outlineLevel="2" x14ac:dyDescent="0.2">
      <c r="A2858" s="10"/>
      <c r="B2858" s="18"/>
      <c r="C2858" s="18"/>
      <c r="D2858" s="18"/>
      <c r="E2858" s="23" t="s">
        <v>2519</v>
      </c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  <c r="V2858" s="24"/>
      <c r="W2858" s="24"/>
      <c r="X2858" s="24"/>
      <c r="Y2858" s="24"/>
      <c r="Z2858" s="24"/>
      <c r="AA2858" s="24"/>
      <c r="AB2858" s="24"/>
      <c r="AC2858" s="24"/>
      <c r="AD2858" s="24"/>
      <c r="AE2858" s="24"/>
      <c r="AF2858" s="24"/>
      <c r="AG2858" s="24"/>
      <c r="AH2858" s="24"/>
      <c r="AI2858" s="24"/>
      <c r="AJ2858" s="24"/>
      <c r="AK2858" s="24"/>
      <c r="AL2858" s="24"/>
      <c r="AM2858" s="24"/>
      <c r="AN2858" s="24"/>
      <c r="AO2858" s="24"/>
      <c r="AP2858" s="24"/>
      <c r="AQ2858" s="24"/>
      <c r="AR2858" s="24"/>
      <c r="AS2858" s="24"/>
      <c r="AT2858" s="208">
        <v>6.6390000000000002</v>
      </c>
      <c r="AU2858" s="208">
        <v>2.8330000000000002</v>
      </c>
      <c r="AV2858" s="24"/>
      <c r="AW2858" s="24"/>
      <c r="AX2858" s="24"/>
      <c r="AY2858" s="208">
        <v>3.9409999999999998</v>
      </c>
      <c r="AZ2858" s="208">
        <v>7.3550000000000004</v>
      </c>
      <c r="BA2858" s="208">
        <v>12.94</v>
      </c>
      <c r="BB2858" s="21">
        <v>21</v>
      </c>
      <c r="BC2858" s="21"/>
      <c r="BD2858" s="22">
        <f t="shared" si="352"/>
        <v>28.225806451612904</v>
      </c>
      <c r="BE2858" s="21"/>
      <c r="BG2858" s="10"/>
      <c r="BH2858" s="21">
        <f t="shared" si="353"/>
        <v>0</v>
      </c>
      <c r="BI2858" s="22">
        <f t="shared" si="353"/>
        <v>2.1000000000000005E-2</v>
      </c>
      <c r="BJ2858" s="21"/>
      <c r="BK2858" s="21">
        <v>0</v>
      </c>
      <c r="BL2858" s="22">
        <v>6.3000000000000014E-2</v>
      </c>
      <c r="BM2858" s="21"/>
      <c r="BN2858" s="21">
        <f t="shared" si="355"/>
        <v>0</v>
      </c>
      <c r="BO2858" s="22">
        <f t="shared" si="355"/>
        <v>0.25200000000000006</v>
      </c>
      <c r="BP2858" s="21">
        <f t="shared" si="355"/>
        <v>0</v>
      </c>
    </row>
    <row r="2859" spans="1:68" ht="11.1" hidden="1" customHeight="1" outlineLevel="2" x14ac:dyDescent="0.2">
      <c r="A2859" s="10"/>
      <c r="B2859" s="18"/>
      <c r="C2859" s="18"/>
      <c r="D2859" s="18"/>
      <c r="E2859" s="23" t="s">
        <v>2520</v>
      </c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  <c r="V2859" s="24"/>
      <c r="W2859" s="24"/>
      <c r="X2859" s="24"/>
      <c r="Y2859" s="24"/>
      <c r="Z2859" s="24"/>
      <c r="AA2859" s="24"/>
      <c r="AB2859" s="24"/>
      <c r="AC2859" s="24"/>
      <c r="AD2859" s="24"/>
      <c r="AE2859" s="24"/>
      <c r="AF2859" s="24"/>
      <c r="AG2859" s="24"/>
      <c r="AH2859" s="24"/>
      <c r="AI2859" s="24"/>
      <c r="AJ2859" s="24"/>
      <c r="AK2859" s="24"/>
      <c r="AL2859" s="24"/>
      <c r="AM2859" s="24"/>
      <c r="AN2859" s="24"/>
      <c r="AO2859" s="24"/>
      <c r="AP2859" s="24"/>
      <c r="AQ2859" s="24"/>
      <c r="AR2859" s="24"/>
      <c r="AS2859" s="24"/>
      <c r="AT2859" s="208">
        <v>214.17599999999999</v>
      </c>
      <c r="AU2859" s="208">
        <v>107.711</v>
      </c>
      <c r="AV2859" s="24"/>
      <c r="AW2859" s="24"/>
      <c r="AX2859" s="24"/>
      <c r="AY2859" s="208">
        <v>139.68700000000001</v>
      </c>
      <c r="AZ2859" s="208">
        <v>234.86199999999999</v>
      </c>
      <c r="BA2859" s="208">
        <v>387.53399999999999</v>
      </c>
      <c r="BB2859" s="21">
        <v>682</v>
      </c>
      <c r="BC2859" s="21"/>
      <c r="BD2859" s="22">
        <f t="shared" si="352"/>
        <v>916.66666666666663</v>
      </c>
      <c r="BE2859" s="21"/>
      <c r="BG2859" s="10"/>
      <c r="BH2859" s="21">
        <f t="shared" si="353"/>
        <v>0</v>
      </c>
      <c r="BI2859" s="22">
        <f t="shared" si="353"/>
        <v>0.68200000000000005</v>
      </c>
      <c r="BJ2859" s="21"/>
      <c r="BK2859" s="21">
        <v>0</v>
      </c>
      <c r="BL2859" s="22">
        <v>2.0460000000000003</v>
      </c>
      <c r="BM2859" s="21"/>
      <c r="BN2859" s="21">
        <f t="shared" si="355"/>
        <v>0</v>
      </c>
      <c r="BO2859" s="22">
        <f t="shared" si="355"/>
        <v>8.1840000000000011</v>
      </c>
      <c r="BP2859" s="21">
        <f t="shared" si="355"/>
        <v>0</v>
      </c>
    </row>
    <row r="2860" spans="1:68" ht="11.1" hidden="1" customHeight="1" outlineLevel="1" collapsed="1" x14ac:dyDescent="0.2">
      <c r="A2860" s="10"/>
      <c r="B2860" s="18"/>
      <c r="C2860" s="18"/>
      <c r="D2860" s="18"/>
      <c r="E2860" s="19" t="s">
        <v>2521</v>
      </c>
      <c r="F2860" s="209">
        <v>1.5149999999999999</v>
      </c>
      <c r="G2860" s="209">
        <v>1.2250000000000001</v>
      </c>
      <c r="H2860" s="209">
        <v>0.872</v>
      </c>
      <c r="I2860" s="240">
        <v>0.69199999999999995</v>
      </c>
      <c r="J2860" s="240"/>
      <c r="K2860" s="209">
        <v>0.42199999999999999</v>
      </c>
      <c r="L2860" s="20"/>
      <c r="M2860" s="20"/>
      <c r="N2860" s="20"/>
      <c r="O2860" s="209">
        <v>0.13600000000000001</v>
      </c>
      <c r="P2860" s="209">
        <v>0.38</v>
      </c>
      <c r="Q2860" s="209">
        <v>0.871</v>
      </c>
      <c r="R2860" s="209">
        <v>1.08</v>
      </c>
      <c r="S2860" s="209">
        <v>1.2649999999999999</v>
      </c>
      <c r="T2860" s="209">
        <v>1.2549999999999999</v>
      </c>
      <c r="U2860" s="209">
        <v>0.88600000000000001</v>
      </c>
      <c r="V2860" s="209">
        <v>0.41299999999999998</v>
      </c>
      <c r="W2860" s="209">
        <v>0.311</v>
      </c>
      <c r="X2860" s="20"/>
      <c r="Y2860" s="20"/>
      <c r="Z2860" s="20"/>
      <c r="AA2860" s="20"/>
      <c r="AB2860" s="209">
        <v>0.58499999999999996</v>
      </c>
      <c r="AC2860" s="209">
        <v>0.78800000000000003</v>
      </c>
      <c r="AD2860" s="209">
        <v>1.3029999999999999</v>
      </c>
      <c r="AE2860" s="209">
        <v>1.214</v>
      </c>
      <c r="AF2860" s="209">
        <v>1.1890000000000001</v>
      </c>
      <c r="AG2860" s="209">
        <v>0.65</v>
      </c>
      <c r="AH2860" s="209">
        <v>0.38800000000000001</v>
      </c>
      <c r="AI2860" s="209">
        <v>0.35</v>
      </c>
      <c r="AJ2860" s="20"/>
      <c r="AK2860" s="20"/>
      <c r="AL2860" s="20"/>
      <c r="AM2860" s="209">
        <v>0.19600000000000001</v>
      </c>
      <c r="AN2860" s="209">
        <v>0.43099999999999999</v>
      </c>
      <c r="AO2860" s="209">
        <v>0.80800000000000005</v>
      </c>
      <c r="AP2860" s="209">
        <v>1.351</v>
      </c>
      <c r="AQ2860" s="209">
        <v>1.37</v>
      </c>
      <c r="AR2860" s="209">
        <v>0.92400000000000004</v>
      </c>
      <c r="AS2860" s="209">
        <v>0.79700000000000004</v>
      </c>
      <c r="AT2860" s="209">
        <v>0.49</v>
      </c>
      <c r="AU2860" s="209">
        <v>0.373</v>
      </c>
      <c r="AV2860" s="20"/>
      <c r="AW2860" s="20"/>
      <c r="AX2860" s="20"/>
      <c r="AY2860" s="209">
        <v>8.3000000000000004E-2</v>
      </c>
      <c r="AZ2860" s="209">
        <v>0.38500000000000001</v>
      </c>
      <c r="BA2860" s="209">
        <v>0.64400000000000002</v>
      </c>
      <c r="BB2860" s="21">
        <f t="shared" ref="BB2860:BB2928" si="356">MAX(F2860:BA2860)</f>
        <v>1.5149999999999999</v>
      </c>
      <c r="BC2860" s="21">
        <f>BF2860</f>
        <v>3.3</v>
      </c>
      <c r="BD2860" s="22">
        <f t="shared" si="352"/>
        <v>2.036290322580645</v>
      </c>
      <c r="BE2860" s="21">
        <f>BC2860-BD2860</f>
        <v>1.2637096774193548</v>
      </c>
      <c r="BF2860" s="2">
        <v>3.3</v>
      </c>
      <c r="BG2860" s="10">
        <v>6</v>
      </c>
      <c r="BH2860" s="21">
        <f t="shared" si="353"/>
        <v>2.4551999999999998E-3</v>
      </c>
      <c r="BI2860" s="22">
        <f t="shared" si="353"/>
        <v>1.5150000000000001E-3</v>
      </c>
      <c r="BJ2860" s="21">
        <f>BH2860-BI2860</f>
        <v>9.4019999999999976E-4</v>
      </c>
      <c r="BK2860" s="21">
        <v>7.3655999999999999E-3</v>
      </c>
      <c r="BL2860" s="22">
        <v>4.5450000000000004E-3</v>
      </c>
      <c r="BM2860" s="21">
        <v>2.8205999999999995E-3</v>
      </c>
      <c r="BN2860" s="21">
        <f t="shared" si="355"/>
        <v>2.94624E-2</v>
      </c>
      <c r="BO2860" s="22">
        <f t="shared" si="355"/>
        <v>1.8180000000000002E-2</v>
      </c>
      <c r="BP2860" s="21">
        <f t="shared" si="355"/>
        <v>1.1282399999999998E-2</v>
      </c>
    </row>
    <row r="2861" spans="1:68" ht="11.1" hidden="1" customHeight="1" outlineLevel="2" x14ac:dyDescent="0.2">
      <c r="A2861" s="10"/>
      <c r="B2861" s="18"/>
      <c r="C2861" s="18"/>
      <c r="D2861" s="18"/>
      <c r="E2861" s="23" t="s">
        <v>2522</v>
      </c>
      <c r="F2861" s="208">
        <v>1.5149999999999999</v>
      </c>
      <c r="G2861" s="208">
        <v>1.2250000000000001</v>
      </c>
      <c r="H2861" s="208">
        <v>0.872</v>
      </c>
      <c r="I2861" s="239">
        <v>0.69199999999999995</v>
      </c>
      <c r="J2861" s="239"/>
      <c r="K2861" s="208">
        <v>0.42199999999999999</v>
      </c>
      <c r="L2861" s="24"/>
      <c r="M2861" s="24"/>
      <c r="N2861" s="24"/>
      <c r="O2861" s="208">
        <v>0.13600000000000001</v>
      </c>
      <c r="P2861" s="208">
        <v>0.38</v>
      </c>
      <c r="Q2861" s="208">
        <v>0.871</v>
      </c>
      <c r="R2861" s="208">
        <v>1.08</v>
      </c>
      <c r="S2861" s="208">
        <v>1.2649999999999999</v>
      </c>
      <c r="T2861" s="208">
        <v>1.2549999999999999</v>
      </c>
      <c r="U2861" s="208">
        <v>0.88600000000000001</v>
      </c>
      <c r="V2861" s="208">
        <v>0.41299999999999998</v>
      </c>
      <c r="W2861" s="208">
        <v>0.311</v>
      </c>
      <c r="X2861" s="24"/>
      <c r="Y2861" s="24"/>
      <c r="Z2861" s="24"/>
      <c r="AA2861" s="24"/>
      <c r="AB2861" s="208">
        <v>0.58499999999999996</v>
      </c>
      <c r="AC2861" s="208">
        <v>0.78800000000000003</v>
      </c>
      <c r="AD2861" s="208">
        <v>1.3029999999999999</v>
      </c>
      <c r="AE2861" s="208">
        <v>1.214</v>
      </c>
      <c r="AF2861" s="208">
        <v>1.1890000000000001</v>
      </c>
      <c r="AG2861" s="208">
        <v>0.65</v>
      </c>
      <c r="AH2861" s="208">
        <v>0.38800000000000001</v>
      </c>
      <c r="AI2861" s="208">
        <v>0.35</v>
      </c>
      <c r="AJ2861" s="24"/>
      <c r="AK2861" s="24"/>
      <c r="AL2861" s="24"/>
      <c r="AM2861" s="208">
        <v>0.19600000000000001</v>
      </c>
      <c r="AN2861" s="208">
        <v>0.43099999999999999</v>
      </c>
      <c r="AO2861" s="208">
        <v>0.80800000000000005</v>
      </c>
      <c r="AP2861" s="208">
        <v>1.351</v>
      </c>
      <c r="AQ2861" s="208">
        <v>1.37</v>
      </c>
      <c r="AR2861" s="208">
        <v>0.92400000000000004</v>
      </c>
      <c r="AS2861" s="208">
        <v>0.79700000000000004</v>
      </c>
      <c r="AT2861" s="208">
        <v>0.49</v>
      </c>
      <c r="AU2861" s="208">
        <v>0.373</v>
      </c>
      <c r="AV2861" s="24"/>
      <c r="AW2861" s="24"/>
      <c r="AX2861" s="24"/>
      <c r="AY2861" s="208">
        <v>8.3000000000000004E-2</v>
      </c>
      <c r="AZ2861" s="208">
        <v>0.38500000000000001</v>
      </c>
      <c r="BA2861" s="208">
        <v>0.64400000000000002</v>
      </c>
      <c r="BB2861" s="21">
        <f t="shared" si="356"/>
        <v>1.5149999999999999</v>
      </c>
      <c r="BC2861" s="21"/>
      <c r="BD2861" s="22">
        <f t="shared" si="352"/>
        <v>2.036290322580645</v>
      </c>
      <c r="BE2861" s="21"/>
      <c r="BG2861" s="10"/>
      <c r="BH2861" s="21">
        <f t="shared" si="353"/>
        <v>0</v>
      </c>
      <c r="BI2861" s="22">
        <f t="shared" si="353"/>
        <v>1.5150000000000001E-3</v>
      </c>
      <c r="BJ2861" s="21"/>
      <c r="BK2861" s="21">
        <v>0</v>
      </c>
      <c r="BL2861" s="22">
        <v>4.5450000000000004E-3</v>
      </c>
      <c r="BM2861" s="21"/>
      <c r="BN2861" s="21">
        <f t="shared" si="355"/>
        <v>0</v>
      </c>
      <c r="BO2861" s="22">
        <f t="shared" si="355"/>
        <v>1.8180000000000002E-2</v>
      </c>
      <c r="BP2861" s="21">
        <f t="shared" si="355"/>
        <v>0</v>
      </c>
    </row>
    <row r="2862" spans="1:68" ht="11.1" hidden="1" customHeight="1" outlineLevel="1" collapsed="1" x14ac:dyDescent="0.2">
      <c r="A2862" s="10"/>
      <c r="B2862" s="18"/>
      <c r="C2862" s="18"/>
      <c r="D2862" s="18"/>
      <c r="E2862" s="19" t="s">
        <v>2523</v>
      </c>
      <c r="F2862" s="209">
        <v>4.7859999999999996</v>
      </c>
      <c r="G2862" s="209">
        <v>4.3</v>
      </c>
      <c r="H2862" s="209">
        <v>3</v>
      </c>
      <c r="I2862" s="240">
        <v>5.3609999999999998</v>
      </c>
      <c r="J2862" s="240"/>
      <c r="K2862" s="209">
        <v>0.4</v>
      </c>
      <c r="L2862" s="20"/>
      <c r="M2862" s="20"/>
      <c r="N2862" s="20"/>
      <c r="O2862" s="20"/>
      <c r="P2862" s="209">
        <v>1.6639999999999999</v>
      </c>
      <c r="Q2862" s="209">
        <v>2.847</v>
      </c>
      <c r="R2862" s="209">
        <v>3.2450000000000001</v>
      </c>
      <c r="S2862" s="209">
        <v>3.141</v>
      </c>
      <c r="T2862" s="209">
        <v>3.0350000000000001</v>
      </c>
      <c r="U2862" s="209">
        <v>2.5950000000000002</v>
      </c>
      <c r="V2862" s="209">
        <v>2.2999999999999998</v>
      </c>
      <c r="W2862" s="209">
        <v>0.2</v>
      </c>
      <c r="X2862" s="20"/>
      <c r="Y2862" s="20"/>
      <c r="Z2862" s="20"/>
      <c r="AA2862" s="20"/>
      <c r="AB2862" s="209">
        <v>2.2149999999999999</v>
      </c>
      <c r="AC2862" s="209">
        <v>2.64</v>
      </c>
      <c r="AD2862" s="209">
        <v>3.45</v>
      </c>
      <c r="AE2862" s="209">
        <v>3.379</v>
      </c>
      <c r="AF2862" s="209">
        <v>3.5430000000000001</v>
      </c>
      <c r="AG2862" s="20"/>
      <c r="AH2862" s="209">
        <v>3.0840000000000001</v>
      </c>
      <c r="AI2862" s="209">
        <v>0.83699999999999997</v>
      </c>
      <c r="AJ2862" s="20"/>
      <c r="AK2862" s="20"/>
      <c r="AL2862" s="20"/>
      <c r="AM2862" s="20"/>
      <c r="AN2862" s="209">
        <v>1.304</v>
      </c>
      <c r="AO2862" s="209">
        <v>1.825</v>
      </c>
      <c r="AP2862" s="209">
        <v>2.9849999999999999</v>
      </c>
      <c r="AQ2862" s="209">
        <v>3.331</v>
      </c>
      <c r="AR2862" s="209">
        <v>3.2749999999999999</v>
      </c>
      <c r="AS2862" s="209">
        <v>2.4249999999999998</v>
      </c>
      <c r="AT2862" s="209">
        <v>1.266</v>
      </c>
      <c r="AU2862" s="209">
        <v>1.0660000000000001</v>
      </c>
      <c r="AV2862" s="20"/>
      <c r="AW2862" s="20"/>
      <c r="AX2862" s="20"/>
      <c r="AY2862" s="20"/>
      <c r="AZ2862" s="209">
        <v>1.1870000000000001</v>
      </c>
      <c r="BA2862" s="209">
        <v>2.2959999999999998</v>
      </c>
      <c r="BB2862" s="21">
        <f t="shared" si="356"/>
        <v>5.3609999999999998</v>
      </c>
      <c r="BC2862" s="21">
        <f>BD2862</f>
        <v>7.2056451612903221</v>
      </c>
      <c r="BD2862" s="22">
        <f t="shared" si="352"/>
        <v>7.2056451612903221</v>
      </c>
      <c r="BE2862" s="21">
        <f>BC2862-BD2862</f>
        <v>0</v>
      </c>
      <c r="BF2862" s="2">
        <v>3.85</v>
      </c>
      <c r="BG2862" s="10">
        <v>6</v>
      </c>
      <c r="BH2862" s="21">
        <f t="shared" si="353"/>
        <v>5.3610000000000003E-3</v>
      </c>
      <c r="BI2862" s="22">
        <f t="shared" si="353"/>
        <v>5.3610000000000003E-3</v>
      </c>
      <c r="BJ2862" s="21">
        <f>BH2862-BI2862</f>
        <v>0</v>
      </c>
      <c r="BK2862" s="21">
        <v>1.6083E-2</v>
      </c>
      <c r="BL2862" s="22">
        <v>1.6083E-2</v>
      </c>
      <c r="BM2862" s="21">
        <v>0</v>
      </c>
      <c r="BN2862" s="21">
        <f t="shared" si="355"/>
        <v>6.4332E-2</v>
      </c>
      <c r="BO2862" s="22">
        <f t="shared" si="355"/>
        <v>6.4332E-2</v>
      </c>
      <c r="BP2862" s="21">
        <f t="shared" si="355"/>
        <v>0</v>
      </c>
    </row>
    <row r="2863" spans="1:68" ht="11.1" hidden="1" customHeight="1" outlineLevel="2" x14ac:dyDescent="0.2">
      <c r="A2863" s="10"/>
      <c r="B2863" s="18"/>
      <c r="C2863" s="18"/>
      <c r="D2863" s="18"/>
      <c r="E2863" s="23" t="s">
        <v>2524</v>
      </c>
      <c r="F2863" s="208">
        <v>4.7859999999999996</v>
      </c>
      <c r="G2863" s="208">
        <v>4.3</v>
      </c>
      <c r="H2863" s="208">
        <v>3</v>
      </c>
      <c r="I2863" s="239">
        <v>5.3609999999999998</v>
      </c>
      <c r="J2863" s="239"/>
      <c r="K2863" s="208">
        <v>0.4</v>
      </c>
      <c r="L2863" s="24"/>
      <c r="M2863" s="24"/>
      <c r="N2863" s="24"/>
      <c r="O2863" s="24"/>
      <c r="P2863" s="208">
        <v>1.6639999999999999</v>
      </c>
      <c r="Q2863" s="208">
        <v>2.847</v>
      </c>
      <c r="R2863" s="208">
        <v>3.2450000000000001</v>
      </c>
      <c r="S2863" s="208">
        <v>3.141</v>
      </c>
      <c r="T2863" s="208">
        <v>3.0350000000000001</v>
      </c>
      <c r="U2863" s="208">
        <v>2.5950000000000002</v>
      </c>
      <c r="V2863" s="208">
        <v>2.2999999999999998</v>
      </c>
      <c r="W2863" s="208">
        <v>0.2</v>
      </c>
      <c r="X2863" s="24"/>
      <c r="Y2863" s="24"/>
      <c r="Z2863" s="24"/>
      <c r="AA2863" s="24"/>
      <c r="AB2863" s="208">
        <v>2.2149999999999999</v>
      </c>
      <c r="AC2863" s="208">
        <v>2.64</v>
      </c>
      <c r="AD2863" s="208">
        <v>3.45</v>
      </c>
      <c r="AE2863" s="208">
        <v>3.379</v>
      </c>
      <c r="AF2863" s="208">
        <v>3.5430000000000001</v>
      </c>
      <c r="AG2863" s="24"/>
      <c r="AH2863" s="208">
        <v>3.0840000000000001</v>
      </c>
      <c r="AI2863" s="208">
        <v>0.83699999999999997</v>
      </c>
      <c r="AJ2863" s="24"/>
      <c r="AK2863" s="24"/>
      <c r="AL2863" s="24"/>
      <c r="AM2863" s="24"/>
      <c r="AN2863" s="208">
        <v>1.304</v>
      </c>
      <c r="AO2863" s="208">
        <v>1.825</v>
      </c>
      <c r="AP2863" s="208">
        <v>2.9849999999999999</v>
      </c>
      <c r="AQ2863" s="208">
        <v>3.331</v>
      </c>
      <c r="AR2863" s="208">
        <v>3.2749999999999999</v>
      </c>
      <c r="AS2863" s="208">
        <v>2.4249999999999998</v>
      </c>
      <c r="AT2863" s="208">
        <v>1.266</v>
      </c>
      <c r="AU2863" s="208">
        <v>1.0660000000000001</v>
      </c>
      <c r="AV2863" s="24"/>
      <c r="AW2863" s="24"/>
      <c r="AX2863" s="24"/>
      <c r="AY2863" s="24"/>
      <c r="AZ2863" s="208">
        <v>1.1870000000000001</v>
      </c>
      <c r="BA2863" s="208">
        <v>2.2959999999999998</v>
      </c>
      <c r="BB2863" s="21">
        <f t="shared" si="356"/>
        <v>5.3609999999999998</v>
      </c>
      <c r="BC2863" s="21"/>
      <c r="BD2863" s="22">
        <f t="shared" si="352"/>
        <v>7.2056451612903221</v>
      </c>
      <c r="BE2863" s="21"/>
      <c r="BG2863" s="10"/>
      <c r="BH2863" s="21">
        <f t="shared" si="353"/>
        <v>0</v>
      </c>
      <c r="BI2863" s="22">
        <f t="shared" si="353"/>
        <v>5.3610000000000003E-3</v>
      </c>
      <c r="BJ2863" s="21"/>
      <c r="BK2863" s="21">
        <v>0</v>
      </c>
      <c r="BL2863" s="22">
        <v>1.6083E-2</v>
      </c>
      <c r="BM2863" s="21"/>
      <c r="BN2863" s="21">
        <f t="shared" si="355"/>
        <v>0</v>
      </c>
      <c r="BO2863" s="22">
        <f t="shared" si="355"/>
        <v>6.4332E-2</v>
      </c>
      <c r="BP2863" s="21">
        <f t="shared" si="355"/>
        <v>0</v>
      </c>
    </row>
    <row r="2864" spans="1:68" ht="11.1" hidden="1" customHeight="1" outlineLevel="1" collapsed="1" x14ac:dyDescent="0.2">
      <c r="A2864" s="10"/>
      <c r="B2864" s="18"/>
      <c r="C2864" s="18"/>
      <c r="D2864" s="18"/>
      <c r="E2864" s="19" t="s">
        <v>1165</v>
      </c>
      <c r="F2864" s="20"/>
      <c r="G2864" s="209">
        <v>4.952</v>
      </c>
      <c r="H2864" s="20"/>
      <c r="I2864" s="20"/>
      <c r="J2864" s="20"/>
      <c r="K2864" s="20"/>
      <c r="L2864" s="20"/>
      <c r="M2864" s="20"/>
      <c r="N2864" s="20"/>
      <c r="O2864" s="20"/>
      <c r="P2864" s="209">
        <v>1.8420000000000001</v>
      </c>
      <c r="Q2864" s="209">
        <v>1.2450000000000001</v>
      </c>
      <c r="R2864" s="20"/>
      <c r="S2864" s="209">
        <v>1.7789999999999999</v>
      </c>
      <c r="T2864" s="20"/>
      <c r="U2864" s="20"/>
      <c r="V2864" s="20"/>
      <c r="W2864" s="209">
        <v>2.3940000000000001</v>
      </c>
      <c r="X2864" s="209">
        <v>6.9000000000000006E-2</v>
      </c>
      <c r="Y2864" s="20"/>
      <c r="Z2864" s="20"/>
      <c r="AA2864" s="20"/>
      <c r="AB2864" s="209">
        <v>0.79400000000000004</v>
      </c>
      <c r="AC2864" s="20"/>
      <c r="AD2864" s="209">
        <v>2.161</v>
      </c>
      <c r="AE2864" s="20"/>
      <c r="AF2864" s="209">
        <v>1.796</v>
      </c>
      <c r="AG2864" s="209">
        <v>0.64400000000000002</v>
      </c>
      <c r="AH2864" s="209">
        <v>0.35099999999999998</v>
      </c>
      <c r="AI2864" s="209">
        <v>0.17699999999999999</v>
      </c>
      <c r="AJ2864" s="20"/>
      <c r="AK2864" s="20"/>
      <c r="AL2864" s="20"/>
      <c r="AM2864" s="20"/>
      <c r="AN2864" s="209">
        <v>1.0369999999999999</v>
      </c>
      <c r="AO2864" s="209">
        <v>0.73899999999999999</v>
      </c>
      <c r="AP2864" s="209">
        <v>1.014</v>
      </c>
      <c r="AQ2864" s="20"/>
      <c r="AR2864" s="209">
        <v>2.3010000000000002</v>
      </c>
      <c r="AS2864" s="209">
        <v>0.88900000000000001</v>
      </c>
      <c r="AT2864" s="209">
        <v>0.39300000000000002</v>
      </c>
      <c r="AU2864" s="20"/>
      <c r="AV2864" s="20"/>
      <c r="AW2864" s="20"/>
      <c r="AX2864" s="20"/>
      <c r="AY2864" s="20"/>
      <c r="AZ2864" s="209">
        <v>0.90300000000000002</v>
      </c>
      <c r="BA2864" s="20"/>
      <c r="BB2864" s="21">
        <f t="shared" si="356"/>
        <v>4.952</v>
      </c>
      <c r="BC2864" s="21">
        <f>BD2864</f>
        <v>6.655913978494624</v>
      </c>
      <c r="BD2864" s="22">
        <f t="shared" ref="BD2864:BD2927" si="357">(BB2864/31/24)*1000</f>
        <v>6.655913978494624</v>
      </c>
      <c r="BE2864" s="21">
        <f>BC2864-BD2864</f>
        <v>0</v>
      </c>
      <c r="BF2864" s="2">
        <v>2.4</v>
      </c>
      <c r="BG2864" s="10">
        <v>6</v>
      </c>
      <c r="BH2864" s="21">
        <f t="shared" si="353"/>
        <v>4.9519999999999998E-3</v>
      </c>
      <c r="BI2864" s="22">
        <f t="shared" si="353"/>
        <v>4.9519999999999998E-3</v>
      </c>
      <c r="BJ2864" s="21">
        <f>BH2864-BI2864</f>
        <v>0</v>
      </c>
      <c r="BK2864" s="21">
        <v>1.4855999999999999E-2</v>
      </c>
      <c r="BL2864" s="22">
        <v>1.4855999999999999E-2</v>
      </c>
      <c r="BM2864" s="21">
        <v>0</v>
      </c>
      <c r="BN2864" s="21">
        <f t="shared" si="355"/>
        <v>5.9423999999999998E-2</v>
      </c>
      <c r="BO2864" s="22">
        <f t="shared" si="355"/>
        <v>5.9423999999999998E-2</v>
      </c>
      <c r="BP2864" s="21">
        <f t="shared" si="355"/>
        <v>0</v>
      </c>
    </row>
    <row r="2865" spans="1:68" ht="11.1" hidden="1" customHeight="1" outlineLevel="2" x14ac:dyDescent="0.2">
      <c r="A2865" s="10"/>
      <c r="B2865" s="18"/>
      <c r="C2865" s="18"/>
      <c r="D2865" s="18"/>
      <c r="E2865" s="23" t="s">
        <v>2525</v>
      </c>
      <c r="F2865" s="24"/>
      <c r="G2865" s="208">
        <v>4.952</v>
      </c>
      <c r="H2865" s="24"/>
      <c r="I2865" s="24"/>
      <c r="J2865" s="24"/>
      <c r="K2865" s="24"/>
      <c r="L2865" s="24"/>
      <c r="M2865" s="24"/>
      <c r="N2865" s="24"/>
      <c r="O2865" s="24"/>
      <c r="P2865" s="208">
        <v>1.8420000000000001</v>
      </c>
      <c r="Q2865" s="208">
        <v>1.2450000000000001</v>
      </c>
      <c r="R2865" s="24"/>
      <c r="S2865" s="208">
        <v>1.7789999999999999</v>
      </c>
      <c r="T2865" s="24"/>
      <c r="U2865" s="24"/>
      <c r="V2865" s="24"/>
      <c r="W2865" s="208">
        <v>2.3940000000000001</v>
      </c>
      <c r="X2865" s="208">
        <v>6.9000000000000006E-2</v>
      </c>
      <c r="Y2865" s="24"/>
      <c r="Z2865" s="24"/>
      <c r="AA2865" s="24"/>
      <c r="AB2865" s="208">
        <v>0.79400000000000004</v>
      </c>
      <c r="AC2865" s="24"/>
      <c r="AD2865" s="208">
        <v>2.161</v>
      </c>
      <c r="AE2865" s="24"/>
      <c r="AF2865" s="208">
        <v>1.796</v>
      </c>
      <c r="AG2865" s="208">
        <v>0.64400000000000002</v>
      </c>
      <c r="AH2865" s="208">
        <v>0.35099999999999998</v>
      </c>
      <c r="AI2865" s="208">
        <v>0.17699999999999999</v>
      </c>
      <c r="AJ2865" s="24"/>
      <c r="AK2865" s="24"/>
      <c r="AL2865" s="24"/>
      <c r="AM2865" s="24"/>
      <c r="AN2865" s="208">
        <v>1.0369999999999999</v>
      </c>
      <c r="AO2865" s="208">
        <v>0.73899999999999999</v>
      </c>
      <c r="AP2865" s="208">
        <v>1.014</v>
      </c>
      <c r="AQ2865" s="24"/>
      <c r="AR2865" s="208">
        <v>2.3010000000000002</v>
      </c>
      <c r="AS2865" s="208">
        <v>0.88900000000000001</v>
      </c>
      <c r="AT2865" s="208">
        <v>0.39300000000000002</v>
      </c>
      <c r="AU2865" s="24"/>
      <c r="AV2865" s="24"/>
      <c r="AW2865" s="24"/>
      <c r="AX2865" s="24"/>
      <c r="AY2865" s="24"/>
      <c r="AZ2865" s="208">
        <v>0.90300000000000002</v>
      </c>
      <c r="BA2865" s="24"/>
      <c r="BB2865" s="21">
        <f t="shared" si="356"/>
        <v>4.952</v>
      </c>
      <c r="BC2865" s="21"/>
      <c r="BD2865" s="22">
        <f t="shared" si="357"/>
        <v>6.655913978494624</v>
      </c>
      <c r="BE2865" s="21"/>
      <c r="BG2865" s="10"/>
      <c r="BH2865" s="21">
        <f t="shared" si="353"/>
        <v>0</v>
      </c>
      <c r="BI2865" s="22">
        <f t="shared" si="353"/>
        <v>4.9519999999999998E-3</v>
      </c>
      <c r="BJ2865" s="21"/>
      <c r="BK2865" s="21">
        <v>0</v>
      </c>
      <c r="BL2865" s="22">
        <v>1.4855999999999999E-2</v>
      </c>
      <c r="BM2865" s="21"/>
      <c r="BN2865" s="21">
        <f t="shared" si="355"/>
        <v>0</v>
      </c>
      <c r="BO2865" s="22">
        <f t="shared" si="355"/>
        <v>5.9423999999999998E-2</v>
      </c>
      <c r="BP2865" s="21">
        <f t="shared" si="355"/>
        <v>0</v>
      </c>
    </row>
    <row r="2866" spans="1:68" ht="11.1" hidden="1" customHeight="1" outlineLevel="1" collapsed="1" x14ac:dyDescent="0.2">
      <c r="A2866" s="10"/>
      <c r="B2866" s="18"/>
      <c r="C2866" s="18"/>
      <c r="D2866" s="18"/>
      <c r="E2866" s="19" t="s">
        <v>2526</v>
      </c>
      <c r="F2866" s="209">
        <v>661.30200000000002</v>
      </c>
      <c r="G2866" s="209">
        <v>533.88</v>
      </c>
      <c r="H2866" s="209">
        <v>493.01299999999998</v>
      </c>
      <c r="I2866" s="240">
        <v>345.79399999999998</v>
      </c>
      <c r="J2866" s="240"/>
      <c r="K2866" s="209">
        <v>143.32300000000001</v>
      </c>
      <c r="L2866" s="20"/>
      <c r="M2866" s="20"/>
      <c r="N2866" s="20"/>
      <c r="O2866" s="209">
        <v>136</v>
      </c>
      <c r="P2866" s="209">
        <v>415.11500000000001</v>
      </c>
      <c r="Q2866" s="209">
        <v>585.34299999999996</v>
      </c>
      <c r="R2866" s="209">
        <v>441.74799999999999</v>
      </c>
      <c r="S2866" s="207">
        <v>1045.1949999999999</v>
      </c>
      <c r="T2866" s="209">
        <v>751.38</v>
      </c>
      <c r="U2866" s="209">
        <v>557.52099999999996</v>
      </c>
      <c r="V2866" s="209">
        <v>389.86200000000002</v>
      </c>
      <c r="W2866" s="209">
        <v>257.97300000000001</v>
      </c>
      <c r="X2866" s="20"/>
      <c r="Y2866" s="20"/>
      <c r="Z2866" s="20"/>
      <c r="AA2866" s="209">
        <v>180.369</v>
      </c>
      <c r="AB2866" s="209">
        <v>393.83100000000002</v>
      </c>
      <c r="AC2866" s="209">
        <v>633.69799999999998</v>
      </c>
      <c r="AD2866" s="209">
        <v>638.56899999999996</v>
      </c>
      <c r="AE2866" s="207">
        <v>1032.7840000000001</v>
      </c>
      <c r="AF2866" s="209">
        <v>640.86199999999997</v>
      </c>
      <c r="AG2866" s="209">
        <v>574.00900000000001</v>
      </c>
      <c r="AH2866" s="209">
        <v>423.02600000000001</v>
      </c>
      <c r="AI2866" s="209">
        <v>186.95400000000001</v>
      </c>
      <c r="AJ2866" s="20"/>
      <c r="AK2866" s="20"/>
      <c r="AL2866" s="20"/>
      <c r="AM2866" s="209">
        <v>227.65700000000001</v>
      </c>
      <c r="AN2866" s="209">
        <v>532.01599999999996</v>
      </c>
      <c r="AO2866" s="209">
        <v>738.69899999999996</v>
      </c>
      <c r="AP2866" s="209">
        <v>844.52499999999998</v>
      </c>
      <c r="AQ2866" s="209">
        <v>998.51499999999999</v>
      </c>
      <c r="AR2866" s="209">
        <v>769.93200000000002</v>
      </c>
      <c r="AS2866" s="209">
        <v>691.303</v>
      </c>
      <c r="AT2866" s="209">
        <v>465.322</v>
      </c>
      <c r="AU2866" s="209">
        <v>292.3</v>
      </c>
      <c r="AV2866" s="20"/>
      <c r="AW2866" s="20"/>
      <c r="AX2866" s="20"/>
      <c r="AY2866" s="209">
        <v>215.84800000000001</v>
      </c>
      <c r="AZ2866" s="209">
        <v>393.65600000000001</v>
      </c>
      <c r="BA2866" s="209">
        <v>521.90099999999995</v>
      </c>
      <c r="BB2866" s="21">
        <f t="shared" si="356"/>
        <v>1045.1949999999999</v>
      </c>
      <c r="BC2866" s="21">
        <f>BF2866</f>
        <v>2610</v>
      </c>
      <c r="BD2866" s="22">
        <f t="shared" si="357"/>
        <v>1404.8319892473116</v>
      </c>
      <c r="BE2866" s="21">
        <f>BC2866-BD2866</f>
        <v>1205.1680107526884</v>
      </c>
      <c r="BF2866" s="2">
        <v>2610</v>
      </c>
      <c r="BG2866" s="10">
        <v>4</v>
      </c>
      <c r="BH2866" s="21">
        <f t="shared" si="353"/>
        <v>1.94184</v>
      </c>
      <c r="BI2866" s="22">
        <f t="shared" si="353"/>
        <v>1.0451949999999999</v>
      </c>
      <c r="BJ2866" s="21">
        <f>BH2866-BI2866</f>
        <v>0.89664500000000014</v>
      </c>
      <c r="BK2866" s="21">
        <v>5.82552</v>
      </c>
      <c r="BL2866" s="22">
        <v>3.1355849999999998</v>
      </c>
      <c r="BM2866" s="21">
        <v>2.6899350000000002</v>
      </c>
      <c r="BN2866" s="21">
        <f t="shared" si="355"/>
        <v>23.30208</v>
      </c>
      <c r="BO2866" s="22">
        <f t="shared" si="355"/>
        <v>12.542339999999999</v>
      </c>
      <c r="BP2866" s="21">
        <f t="shared" si="355"/>
        <v>10.759740000000001</v>
      </c>
    </row>
    <row r="2867" spans="1:68" ht="11.1" hidden="1" customHeight="1" outlineLevel="2" x14ac:dyDescent="0.2">
      <c r="A2867" s="10"/>
      <c r="B2867" s="18"/>
      <c r="C2867" s="18"/>
      <c r="D2867" s="18"/>
      <c r="E2867" s="23" t="s">
        <v>2527</v>
      </c>
      <c r="F2867" s="208">
        <v>661.30200000000002</v>
      </c>
      <c r="G2867" s="208">
        <v>533.88</v>
      </c>
      <c r="H2867" s="208">
        <v>493.01299999999998</v>
      </c>
      <c r="I2867" s="239">
        <v>345.79399999999998</v>
      </c>
      <c r="J2867" s="239"/>
      <c r="K2867" s="208">
        <v>143.32300000000001</v>
      </c>
      <c r="L2867" s="24"/>
      <c r="M2867" s="24"/>
      <c r="N2867" s="24"/>
      <c r="O2867" s="208">
        <v>136</v>
      </c>
      <c r="P2867" s="208">
        <v>415.11500000000001</v>
      </c>
      <c r="Q2867" s="208">
        <v>585.34299999999996</v>
      </c>
      <c r="R2867" s="208">
        <v>441.74799999999999</v>
      </c>
      <c r="S2867" s="206">
        <v>1045.1949999999999</v>
      </c>
      <c r="T2867" s="208">
        <v>751.38</v>
      </c>
      <c r="U2867" s="208">
        <v>557.52099999999996</v>
      </c>
      <c r="V2867" s="208">
        <v>389.86200000000002</v>
      </c>
      <c r="W2867" s="208">
        <v>257.97300000000001</v>
      </c>
      <c r="X2867" s="24"/>
      <c r="Y2867" s="24"/>
      <c r="Z2867" s="24"/>
      <c r="AA2867" s="208">
        <v>180.369</v>
      </c>
      <c r="AB2867" s="208">
        <v>393.83100000000002</v>
      </c>
      <c r="AC2867" s="208">
        <v>633.69799999999998</v>
      </c>
      <c r="AD2867" s="208">
        <v>638.56899999999996</v>
      </c>
      <c r="AE2867" s="206">
        <v>1032.7840000000001</v>
      </c>
      <c r="AF2867" s="208">
        <v>640.86199999999997</v>
      </c>
      <c r="AG2867" s="208">
        <v>574.00900000000001</v>
      </c>
      <c r="AH2867" s="208">
        <v>423.02600000000001</v>
      </c>
      <c r="AI2867" s="208">
        <v>186.95400000000001</v>
      </c>
      <c r="AJ2867" s="24"/>
      <c r="AK2867" s="24"/>
      <c r="AL2867" s="24"/>
      <c r="AM2867" s="208">
        <v>227.65700000000001</v>
      </c>
      <c r="AN2867" s="208">
        <v>532.01599999999996</v>
      </c>
      <c r="AO2867" s="208">
        <v>738.69899999999996</v>
      </c>
      <c r="AP2867" s="208">
        <v>844.52499999999998</v>
      </c>
      <c r="AQ2867" s="208">
        <v>998.51499999999999</v>
      </c>
      <c r="AR2867" s="208">
        <v>769.93200000000002</v>
      </c>
      <c r="AS2867" s="208">
        <v>691.303</v>
      </c>
      <c r="AT2867" s="208">
        <v>465.322</v>
      </c>
      <c r="AU2867" s="208">
        <v>292.3</v>
      </c>
      <c r="AV2867" s="24"/>
      <c r="AW2867" s="24"/>
      <c r="AX2867" s="24"/>
      <c r="AY2867" s="208">
        <v>215.84800000000001</v>
      </c>
      <c r="AZ2867" s="208">
        <v>393.65600000000001</v>
      </c>
      <c r="BA2867" s="208">
        <v>521.90099999999995</v>
      </c>
      <c r="BB2867" s="21">
        <f t="shared" si="356"/>
        <v>1045.1949999999999</v>
      </c>
      <c r="BC2867" s="21"/>
      <c r="BD2867" s="22">
        <f t="shared" si="357"/>
        <v>1404.8319892473116</v>
      </c>
      <c r="BE2867" s="21"/>
      <c r="BG2867" s="10"/>
      <c r="BH2867" s="21">
        <f t="shared" si="353"/>
        <v>0</v>
      </c>
      <c r="BI2867" s="22">
        <f t="shared" si="353"/>
        <v>1.0451949999999999</v>
      </c>
      <c r="BJ2867" s="21"/>
      <c r="BK2867" s="21">
        <v>0</v>
      </c>
      <c r="BL2867" s="22">
        <v>3.1355849999999998</v>
      </c>
      <c r="BM2867" s="21"/>
      <c r="BN2867" s="21">
        <f t="shared" si="355"/>
        <v>0</v>
      </c>
      <c r="BO2867" s="22">
        <f t="shared" si="355"/>
        <v>12.542339999999999</v>
      </c>
      <c r="BP2867" s="21">
        <f t="shared" si="355"/>
        <v>0</v>
      </c>
    </row>
    <row r="2868" spans="1:68" ht="11.1" hidden="1" customHeight="1" outlineLevel="1" collapsed="1" x14ac:dyDescent="0.2">
      <c r="A2868" s="10"/>
      <c r="B2868" s="18"/>
      <c r="C2868" s="18"/>
      <c r="D2868" s="18"/>
      <c r="E2868" s="19" t="s">
        <v>2528</v>
      </c>
      <c r="F2868" s="209">
        <v>239.75899999999999</v>
      </c>
      <c r="G2868" s="209">
        <v>199.08600000000001</v>
      </c>
      <c r="H2868" s="209">
        <v>177.309</v>
      </c>
      <c r="I2868" s="240">
        <v>131.364</v>
      </c>
      <c r="J2868" s="240"/>
      <c r="K2868" s="209">
        <v>66.442999999999998</v>
      </c>
      <c r="L2868" s="209">
        <v>4.8369999999999997</v>
      </c>
      <c r="M2868" s="209">
        <v>2.9449999999999998</v>
      </c>
      <c r="N2868" s="209">
        <v>7.2930000000000001</v>
      </c>
      <c r="O2868" s="209">
        <v>79.2</v>
      </c>
      <c r="P2868" s="209">
        <v>284.88799999999998</v>
      </c>
      <c r="Q2868" s="209">
        <v>257.84899999999999</v>
      </c>
      <c r="R2868" s="209">
        <v>258.34399999999999</v>
      </c>
      <c r="S2868" s="209">
        <v>369.28500000000003</v>
      </c>
      <c r="T2868" s="209">
        <v>300.089</v>
      </c>
      <c r="U2868" s="209">
        <v>256.71600000000001</v>
      </c>
      <c r="V2868" s="209">
        <v>143.80099999999999</v>
      </c>
      <c r="W2868" s="209">
        <v>49.48</v>
      </c>
      <c r="X2868" s="209">
        <v>7.5679999999999996</v>
      </c>
      <c r="Y2868" s="209">
        <v>5.9279999999999999</v>
      </c>
      <c r="Z2868" s="209">
        <v>8.3019999999999996</v>
      </c>
      <c r="AA2868" s="209">
        <v>17.524000000000001</v>
      </c>
      <c r="AB2868" s="209">
        <v>156.19499999999999</v>
      </c>
      <c r="AC2868" s="209">
        <v>405.66399999999999</v>
      </c>
      <c r="AD2868" s="209">
        <v>237.423</v>
      </c>
      <c r="AE2868" s="209">
        <v>256.03500000000003</v>
      </c>
      <c r="AF2868" s="209">
        <v>191.107</v>
      </c>
      <c r="AG2868" s="209">
        <v>147.137</v>
      </c>
      <c r="AH2868" s="209">
        <v>104.959</v>
      </c>
      <c r="AI2868" s="209">
        <v>81.13</v>
      </c>
      <c r="AJ2868" s="209">
        <v>11.481999999999999</v>
      </c>
      <c r="AK2868" s="209">
        <v>7.0540000000000003</v>
      </c>
      <c r="AL2868" s="209">
        <v>6.6929999999999996</v>
      </c>
      <c r="AM2868" s="209">
        <v>39.125999999999998</v>
      </c>
      <c r="AN2868" s="209">
        <v>133.74700000000001</v>
      </c>
      <c r="AO2868" s="209">
        <v>189.685</v>
      </c>
      <c r="AP2868" s="209">
        <v>245.69900000000001</v>
      </c>
      <c r="AQ2868" s="209">
        <v>238.95500000000001</v>
      </c>
      <c r="AR2868" s="209">
        <v>204.14699999999999</v>
      </c>
      <c r="AS2868" s="209">
        <v>188.76900000000001</v>
      </c>
      <c r="AT2868" s="209">
        <v>103.648</v>
      </c>
      <c r="AU2868" s="209">
        <v>70.117000000000004</v>
      </c>
      <c r="AV2868" s="209">
        <v>5.8559999999999999</v>
      </c>
      <c r="AW2868" s="209">
        <v>3.7090000000000001</v>
      </c>
      <c r="AX2868" s="209">
        <v>3.6739999999999999</v>
      </c>
      <c r="AY2868" s="209">
        <v>53.418999999999997</v>
      </c>
      <c r="AZ2868" s="209">
        <v>98.564999999999998</v>
      </c>
      <c r="BA2868" s="209">
        <v>163.46299999999999</v>
      </c>
      <c r="BB2868" s="21">
        <f>BB2869+BB2870</f>
        <v>482.84000000000003</v>
      </c>
      <c r="BC2868" s="21">
        <f>BF2868</f>
        <v>737</v>
      </c>
      <c r="BD2868" s="22">
        <f t="shared" si="357"/>
        <v>648.97849462365593</v>
      </c>
      <c r="BE2868" s="21">
        <f>BC2868-BD2868</f>
        <v>88.021505376344066</v>
      </c>
      <c r="BF2868" s="2">
        <v>737</v>
      </c>
      <c r="BG2868" s="10">
        <v>4</v>
      </c>
      <c r="BH2868" s="21">
        <f t="shared" si="353"/>
        <v>0.54832800000000004</v>
      </c>
      <c r="BI2868" s="22">
        <f t="shared" si="353"/>
        <v>0.48283999999999999</v>
      </c>
      <c r="BJ2868" s="21">
        <f>BH2868-BI2868</f>
        <v>6.5488000000000046E-2</v>
      </c>
      <c r="BK2868" s="21">
        <v>1.644984</v>
      </c>
      <c r="BL2868" s="22">
        <v>1.44852</v>
      </c>
      <c r="BM2868" s="21">
        <v>0.19646399999999997</v>
      </c>
      <c r="BN2868" s="21">
        <f t="shared" si="355"/>
        <v>6.579936</v>
      </c>
      <c r="BO2868" s="22">
        <f t="shared" si="355"/>
        <v>5.7940800000000001</v>
      </c>
      <c r="BP2868" s="21">
        <f t="shared" si="355"/>
        <v>0.78585599999999989</v>
      </c>
    </row>
    <row r="2869" spans="1:68" ht="11.1" hidden="1" customHeight="1" outlineLevel="2" x14ac:dyDescent="0.2">
      <c r="A2869" s="10"/>
      <c r="B2869" s="18"/>
      <c r="C2869" s="18"/>
      <c r="D2869" s="18"/>
      <c r="E2869" s="23" t="s">
        <v>2529</v>
      </c>
      <c r="F2869" s="24"/>
      <c r="G2869" s="208">
        <v>0.89100000000000001</v>
      </c>
      <c r="H2869" s="208">
        <v>4.7149999999999999</v>
      </c>
      <c r="I2869" s="239">
        <v>5.9850000000000003</v>
      </c>
      <c r="J2869" s="239"/>
      <c r="K2869" s="208">
        <v>5.7210000000000001</v>
      </c>
      <c r="L2869" s="208">
        <v>4.8369999999999997</v>
      </c>
      <c r="M2869" s="208">
        <v>2.9449999999999998</v>
      </c>
      <c r="N2869" s="208">
        <v>7.2930000000000001</v>
      </c>
      <c r="O2869" s="208">
        <v>79.2</v>
      </c>
      <c r="P2869" s="208">
        <v>81</v>
      </c>
      <c r="Q2869" s="208">
        <v>79</v>
      </c>
      <c r="R2869" s="208">
        <v>81.8</v>
      </c>
      <c r="S2869" s="208">
        <v>81.8</v>
      </c>
      <c r="T2869" s="208">
        <v>76.5</v>
      </c>
      <c r="U2869" s="208">
        <v>81.8</v>
      </c>
      <c r="V2869" s="208">
        <v>32.795000000000002</v>
      </c>
      <c r="W2869" s="208">
        <v>9.1379999999999999</v>
      </c>
      <c r="X2869" s="208">
        <v>7.5679999999999996</v>
      </c>
      <c r="Y2869" s="208">
        <v>5.9279999999999999</v>
      </c>
      <c r="Z2869" s="208">
        <v>8.3019999999999996</v>
      </c>
      <c r="AA2869" s="208">
        <v>7.9580000000000002</v>
      </c>
      <c r="AB2869" s="208">
        <v>3.6859999999999999</v>
      </c>
      <c r="AC2869" s="208">
        <v>4.6239999999999997</v>
      </c>
      <c r="AD2869" s="208">
        <v>4.1959999999999997</v>
      </c>
      <c r="AE2869" s="208">
        <v>5.1440000000000001</v>
      </c>
      <c r="AF2869" s="208">
        <v>4.2069999999999999</v>
      </c>
      <c r="AG2869" s="208">
        <v>4.0060000000000002</v>
      </c>
      <c r="AH2869" s="208">
        <v>4.2210000000000001</v>
      </c>
      <c r="AI2869" s="208">
        <v>5.5259999999999998</v>
      </c>
      <c r="AJ2869" s="208">
        <v>9.218</v>
      </c>
      <c r="AK2869" s="208">
        <v>7.0540000000000003</v>
      </c>
      <c r="AL2869" s="208">
        <v>6.6929999999999996</v>
      </c>
      <c r="AM2869" s="208">
        <v>4.444</v>
      </c>
      <c r="AN2869" s="24"/>
      <c r="AO2869" s="24"/>
      <c r="AP2869" s="208">
        <v>0.376</v>
      </c>
      <c r="AQ2869" s="208">
        <v>6.3E-2</v>
      </c>
      <c r="AR2869" s="208">
        <v>4.8000000000000001E-2</v>
      </c>
      <c r="AS2869" s="208">
        <v>9.2999999999999999E-2</v>
      </c>
      <c r="AT2869" s="208">
        <v>7.4999999999999997E-2</v>
      </c>
      <c r="AU2869" s="208">
        <v>4.2999999999999997E-2</v>
      </c>
      <c r="AV2869" s="208">
        <v>5.8559999999999999</v>
      </c>
      <c r="AW2869" s="208">
        <v>3.7090000000000001</v>
      </c>
      <c r="AX2869" s="208">
        <v>3.6739999999999999</v>
      </c>
      <c r="AY2869" s="208">
        <v>2.5649999999999999</v>
      </c>
      <c r="AZ2869" s="208">
        <v>0.36299999999999999</v>
      </c>
      <c r="BA2869" s="208">
        <v>3.2730000000000001</v>
      </c>
      <c r="BB2869" s="21">
        <f t="shared" si="356"/>
        <v>81.8</v>
      </c>
      <c r="BC2869" s="21"/>
      <c r="BD2869" s="22">
        <f t="shared" si="357"/>
        <v>109.94623655913978</v>
      </c>
      <c r="BE2869" s="21"/>
      <c r="BG2869" s="10"/>
      <c r="BH2869" s="21">
        <f t="shared" si="353"/>
        <v>0</v>
      </c>
      <c r="BI2869" s="22">
        <f t="shared" si="353"/>
        <v>8.1799999999999998E-2</v>
      </c>
      <c r="BJ2869" s="21"/>
      <c r="BK2869" s="21">
        <v>0</v>
      </c>
      <c r="BL2869" s="22">
        <v>0.24540000000000001</v>
      </c>
      <c r="BM2869" s="21"/>
      <c r="BN2869" s="21">
        <f t="shared" si="355"/>
        <v>0</v>
      </c>
      <c r="BO2869" s="22">
        <f t="shared" si="355"/>
        <v>0.98160000000000003</v>
      </c>
      <c r="BP2869" s="21">
        <f t="shared" si="355"/>
        <v>0</v>
      </c>
    </row>
    <row r="2870" spans="1:68" ht="11.1" hidden="1" customHeight="1" outlineLevel="2" x14ac:dyDescent="0.2">
      <c r="A2870" s="10"/>
      <c r="B2870" s="18"/>
      <c r="C2870" s="18"/>
      <c r="D2870" s="18"/>
      <c r="E2870" s="23" t="s">
        <v>2530</v>
      </c>
      <c r="F2870" s="208">
        <v>239.75899999999999</v>
      </c>
      <c r="G2870" s="208">
        <v>198.19499999999999</v>
      </c>
      <c r="H2870" s="208">
        <v>172.59399999999999</v>
      </c>
      <c r="I2870" s="239">
        <v>125.379</v>
      </c>
      <c r="J2870" s="239"/>
      <c r="K2870" s="208">
        <v>60.722000000000001</v>
      </c>
      <c r="L2870" s="24"/>
      <c r="M2870" s="24"/>
      <c r="N2870" s="24"/>
      <c r="O2870" s="24"/>
      <c r="P2870" s="208">
        <v>203.88800000000001</v>
      </c>
      <c r="Q2870" s="208">
        <v>178.84899999999999</v>
      </c>
      <c r="R2870" s="208">
        <v>176.54400000000001</v>
      </c>
      <c r="S2870" s="208">
        <v>287.48500000000001</v>
      </c>
      <c r="T2870" s="208">
        <v>223.589</v>
      </c>
      <c r="U2870" s="208">
        <v>174.916</v>
      </c>
      <c r="V2870" s="208">
        <v>111.006</v>
      </c>
      <c r="W2870" s="208">
        <v>40.341999999999999</v>
      </c>
      <c r="X2870" s="24"/>
      <c r="Y2870" s="24"/>
      <c r="Z2870" s="24"/>
      <c r="AA2870" s="208">
        <v>9.5660000000000007</v>
      </c>
      <c r="AB2870" s="208">
        <v>152.50899999999999</v>
      </c>
      <c r="AC2870" s="208">
        <v>401.04</v>
      </c>
      <c r="AD2870" s="208">
        <v>233.227</v>
      </c>
      <c r="AE2870" s="208">
        <v>250.89099999999999</v>
      </c>
      <c r="AF2870" s="208">
        <v>186.9</v>
      </c>
      <c r="AG2870" s="208">
        <v>143.131</v>
      </c>
      <c r="AH2870" s="208">
        <v>100.738</v>
      </c>
      <c r="AI2870" s="208">
        <v>75.603999999999999</v>
      </c>
      <c r="AJ2870" s="208">
        <v>2.2639999999999998</v>
      </c>
      <c r="AK2870" s="24"/>
      <c r="AL2870" s="24"/>
      <c r="AM2870" s="208">
        <v>34.682000000000002</v>
      </c>
      <c r="AN2870" s="208">
        <v>133.74700000000001</v>
      </c>
      <c r="AO2870" s="208">
        <v>189.685</v>
      </c>
      <c r="AP2870" s="208">
        <v>245.32300000000001</v>
      </c>
      <c r="AQ2870" s="208">
        <v>238.892</v>
      </c>
      <c r="AR2870" s="208">
        <v>204.09899999999999</v>
      </c>
      <c r="AS2870" s="208">
        <v>188.67599999999999</v>
      </c>
      <c r="AT2870" s="208">
        <v>103.57299999999999</v>
      </c>
      <c r="AU2870" s="208">
        <v>70.073999999999998</v>
      </c>
      <c r="AV2870" s="24"/>
      <c r="AW2870" s="24"/>
      <c r="AX2870" s="24"/>
      <c r="AY2870" s="208">
        <v>50.853999999999999</v>
      </c>
      <c r="AZ2870" s="208">
        <v>98.201999999999998</v>
      </c>
      <c r="BA2870" s="208">
        <v>160.19</v>
      </c>
      <c r="BB2870" s="21">
        <f t="shared" si="356"/>
        <v>401.04</v>
      </c>
      <c r="BC2870" s="21"/>
      <c r="BD2870" s="22">
        <f t="shared" si="357"/>
        <v>539.0322580645161</v>
      </c>
      <c r="BE2870" s="21"/>
      <c r="BG2870" s="10"/>
      <c r="BH2870" s="21">
        <f t="shared" si="353"/>
        <v>0</v>
      </c>
      <c r="BI2870" s="22">
        <f t="shared" si="353"/>
        <v>0.40104000000000001</v>
      </c>
      <c r="BJ2870" s="21"/>
      <c r="BK2870" s="21">
        <v>0</v>
      </c>
      <c r="BL2870" s="22">
        <v>1.20312</v>
      </c>
      <c r="BM2870" s="21"/>
      <c r="BN2870" s="21">
        <f t="shared" si="355"/>
        <v>0</v>
      </c>
      <c r="BO2870" s="22">
        <f t="shared" si="355"/>
        <v>4.8124799999999999</v>
      </c>
      <c r="BP2870" s="21">
        <f t="shared" si="355"/>
        <v>0</v>
      </c>
    </row>
    <row r="2871" spans="1:68" ht="11.1" hidden="1" customHeight="1" outlineLevel="1" collapsed="1" x14ac:dyDescent="0.2">
      <c r="A2871" s="10"/>
      <c r="B2871" s="18"/>
      <c r="C2871" s="18"/>
      <c r="D2871" s="18"/>
      <c r="E2871" s="19" t="s">
        <v>172</v>
      </c>
      <c r="F2871" s="209">
        <v>6.7080000000000002</v>
      </c>
      <c r="G2871" s="209">
        <v>5.2640000000000002</v>
      </c>
      <c r="H2871" s="209">
        <v>3.4169999999999998</v>
      </c>
      <c r="I2871" s="240">
        <v>3.5779999999999998</v>
      </c>
      <c r="J2871" s="240"/>
      <c r="K2871" s="209">
        <v>1.4970000000000001</v>
      </c>
      <c r="L2871" s="209">
        <v>0.28899999999999998</v>
      </c>
      <c r="M2871" s="20"/>
      <c r="N2871" s="209">
        <v>3.0000000000000001E-3</v>
      </c>
      <c r="O2871" s="209">
        <v>0.20599999999999999</v>
      </c>
      <c r="P2871" s="209">
        <v>4.7930000000000001</v>
      </c>
      <c r="Q2871" s="209">
        <v>4.6509999999999998</v>
      </c>
      <c r="R2871" s="209">
        <v>6.6050000000000004</v>
      </c>
      <c r="S2871" s="209">
        <v>9.4480000000000004</v>
      </c>
      <c r="T2871" s="209">
        <v>9.4090000000000007</v>
      </c>
      <c r="U2871" s="209">
        <v>5.4260000000000002</v>
      </c>
      <c r="V2871" s="209">
        <v>3.028</v>
      </c>
      <c r="W2871" s="209">
        <v>1.7589999999999999</v>
      </c>
      <c r="X2871" s="209">
        <v>0.20899999999999999</v>
      </c>
      <c r="Y2871" s="20"/>
      <c r="Z2871" s="20"/>
      <c r="AA2871" s="20"/>
      <c r="AB2871" s="209">
        <v>4.3689999999999998</v>
      </c>
      <c r="AC2871" s="209">
        <v>5.5220000000000002</v>
      </c>
      <c r="AD2871" s="209">
        <v>8.4540000000000006</v>
      </c>
      <c r="AE2871" s="209">
        <v>8.1389999999999993</v>
      </c>
      <c r="AF2871" s="209">
        <v>8.41</v>
      </c>
      <c r="AG2871" s="209">
        <v>3.8570000000000002</v>
      </c>
      <c r="AH2871" s="209">
        <v>2.4510000000000001</v>
      </c>
      <c r="AI2871" s="209">
        <v>1.6359999999999999</v>
      </c>
      <c r="AJ2871" s="20"/>
      <c r="AK2871" s="20"/>
      <c r="AL2871" s="20"/>
      <c r="AM2871" s="209">
        <v>0.182</v>
      </c>
      <c r="AN2871" s="209">
        <v>1.65</v>
      </c>
      <c r="AO2871" s="209">
        <v>5.609</v>
      </c>
      <c r="AP2871" s="209">
        <v>7.35</v>
      </c>
      <c r="AQ2871" s="209">
        <v>7.3449999999999998</v>
      </c>
      <c r="AR2871" s="209">
        <v>7.25</v>
      </c>
      <c r="AS2871" s="209">
        <v>4.9119999999999999</v>
      </c>
      <c r="AT2871" s="209">
        <v>2.3620000000000001</v>
      </c>
      <c r="AU2871" s="209">
        <v>0.70099999999999996</v>
      </c>
      <c r="AV2871" s="20"/>
      <c r="AW2871" s="20"/>
      <c r="AX2871" s="20"/>
      <c r="AY2871" s="20"/>
      <c r="AZ2871" s="209">
        <v>1.645</v>
      </c>
      <c r="BA2871" s="209">
        <v>3.6059999999999999</v>
      </c>
      <c r="BB2871" s="21">
        <f t="shared" si="356"/>
        <v>9.4480000000000004</v>
      </c>
      <c r="BC2871" s="21">
        <f>BD2871</f>
        <v>12.698924731182796</v>
      </c>
      <c r="BD2871" s="22">
        <f t="shared" si="357"/>
        <v>12.698924731182796</v>
      </c>
      <c r="BE2871" s="21">
        <f>BC2871-BD2871</f>
        <v>0</v>
      </c>
      <c r="BF2871" s="2">
        <v>5.9</v>
      </c>
      <c r="BG2871" s="10">
        <v>6</v>
      </c>
      <c r="BH2871" s="21">
        <f t="shared" si="353"/>
        <v>9.4479999999999998E-3</v>
      </c>
      <c r="BI2871" s="22">
        <f t="shared" si="353"/>
        <v>9.4479999999999998E-3</v>
      </c>
      <c r="BJ2871" s="21">
        <f>BH2871-BI2871</f>
        <v>0</v>
      </c>
      <c r="BK2871" s="21">
        <v>2.8344000000000001E-2</v>
      </c>
      <c r="BL2871" s="22">
        <v>2.8344000000000001E-2</v>
      </c>
      <c r="BM2871" s="21">
        <v>0</v>
      </c>
      <c r="BN2871" s="21">
        <f t="shared" si="355"/>
        <v>0.113376</v>
      </c>
      <c r="BO2871" s="22">
        <f t="shared" si="355"/>
        <v>0.113376</v>
      </c>
      <c r="BP2871" s="21">
        <f t="shared" si="355"/>
        <v>0</v>
      </c>
    </row>
    <row r="2872" spans="1:68" ht="11.1" hidden="1" customHeight="1" outlineLevel="2" x14ac:dyDescent="0.2">
      <c r="A2872" s="10"/>
      <c r="B2872" s="18"/>
      <c r="C2872" s="18"/>
      <c r="D2872" s="18"/>
      <c r="E2872" s="23" t="s">
        <v>2531</v>
      </c>
      <c r="F2872" s="208">
        <v>6.7080000000000002</v>
      </c>
      <c r="G2872" s="208">
        <v>5.2640000000000002</v>
      </c>
      <c r="H2872" s="208">
        <v>3.4169999999999998</v>
      </c>
      <c r="I2872" s="239">
        <v>3.5779999999999998</v>
      </c>
      <c r="J2872" s="239"/>
      <c r="K2872" s="208">
        <v>1.4970000000000001</v>
      </c>
      <c r="L2872" s="208">
        <v>0.28899999999999998</v>
      </c>
      <c r="M2872" s="24"/>
      <c r="N2872" s="208">
        <v>3.0000000000000001E-3</v>
      </c>
      <c r="O2872" s="208">
        <v>0.20599999999999999</v>
      </c>
      <c r="P2872" s="208">
        <v>4.7930000000000001</v>
      </c>
      <c r="Q2872" s="208">
        <v>4.6509999999999998</v>
      </c>
      <c r="R2872" s="208">
        <v>6.6050000000000004</v>
      </c>
      <c r="S2872" s="208">
        <v>9.4480000000000004</v>
      </c>
      <c r="T2872" s="208">
        <v>9.4090000000000007</v>
      </c>
      <c r="U2872" s="208">
        <v>5.4260000000000002</v>
      </c>
      <c r="V2872" s="208">
        <v>3.028</v>
      </c>
      <c r="W2872" s="208">
        <v>1.7589999999999999</v>
      </c>
      <c r="X2872" s="208">
        <v>0.20899999999999999</v>
      </c>
      <c r="Y2872" s="24"/>
      <c r="Z2872" s="24"/>
      <c r="AA2872" s="24"/>
      <c r="AB2872" s="208">
        <v>4.3689999999999998</v>
      </c>
      <c r="AC2872" s="208">
        <v>5.5220000000000002</v>
      </c>
      <c r="AD2872" s="208">
        <v>8.4540000000000006</v>
      </c>
      <c r="AE2872" s="208">
        <v>8.1389999999999993</v>
      </c>
      <c r="AF2872" s="208">
        <v>8.41</v>
      </c>
      <c r="AG2872" s="208">
        <v>3.8570000000000002</v>
      </c>
      <c r="AH2872" s="208">
        <v>2.4510000000000001</v>
      </c>
      <c r="AI2872" s="208">
        <v>1.6359999999999999</v>
      </c>
      <c r="AJ2872" s="24"/>
      <c r="AK2872" s="24"/>
      <c r="AL2872" s="24"/>
      <c r="AM2872" s="208">
        <v>0.182</v>
      </c>
      <c r="AN2872" s="208">
        <v>1.65</v>
      </c>
      <c r="AO2872" s="208">
        <v>5.609</v>
      </c>
      <c r="AP2872" s="208">
        <v>7.35</v>
      </c>
      <c r="AQ2872" s="208">
        <v>7.3449999999999998</v>
      </c>
      <c r="AR2872" s="208">
        <v>7.25</v>
      </c>
      <c r="AS2872" s="208">
        <v>4.9119999999999999</v>
      </c>
      <c r="AT2872" s="208">
        <v>2.3620000000000001</v>
      </c>
      <c r="AU2872" s="208">
        <v>0.70099999999999996</v>
      </c>
      <c r="AV2872" s="24"/>
      <c r="AW2872" s="24"/>
      <c r="AX2872" s="24"/>
      <c r="AY2872" s="24"/>
      <c r="AZ2872" s="208">
        <v>1.645</v>
      </c>
      <c r="BA2872" s="208">
        <v>3.6059999999999999</v>
      </c>
      <c r="BB2872" s="21">
        <f t="shared" si="356"/>
        <v>9.4480000000000004</v>
      </c>
      <c r="BC2872" s="21"/>
      <c r="BD2872" s="22">
        <f t="shared" si="357"/>
        <v>12.698924731182796</v>
      </c>
      <c r="BE2872" s="21"/>
      <c r="BG2872" s="10"/>
      <c r="BH2872" s="21">
        <f t="shared" si="353"/>
        <v>0</v>
      </c>
      <c r="BI2872" s="22">
        <f t="shared" si="353"/>
        <v>9.4479999999999998E-3</v>
      </c>
      <c r="BJ2872" s="21"/>
      <c r="BK2872" s="21">
        <v>0</v>
      </c>
      <c r="BL2872" s="22">
        <v>2.8344000000000001E-2</v>
      </c>
      <c r="BM2872" s="21"/>
      <c r="BN2872" s="21">
        <f t="shared" si="355"/>
        <v>0</v>
      </c>
      <c r="BO2872" s="22">
        <f t="shared" si="355"/>
        <v>0.113376</v>
      </c>
      <c r="BP2872" s="21">
        <f t="shared" si="355"/>
        <v>0</v>
      </c>
    </row>
    <row r="2873" spans="1:68" ht="11.1" hidden="1" customHeight="1" outlineLevel="1" collapsed="1" x14ac:dyDescent="0.25">
      <c r="A2873" s="10"/>
      <c r="B2873" s="18"/>
      <c r="C2873" s="18"/>
      <c r="D2873" s="18"/>
      <c r="E2873" s="19" t="s">
        <v>2532</v>
      </c>
      <c r="F2873" s="209"/>
      <c r="G2873" s="209"/>
      <c r="H2873" s="209"/>
      <c r="I2873" s="240"/>
      <c r="J2873" s="240"/>
      <c r="K2873" s="209"/>
      <c r="L2873" s="209"/>
      <c r="M2873" s="20"/>
      <c r="N2873" s="209"/>
      <c r="O2873" s="209"/>
      <c r="P2873" s="209"/>
      <c r="Q2873" s="209"/>
      <c r="R2873" s="209"/>
      <c r="S2873" s="209"/>
      <c r="T2873" s="209"/>
      <c r="U2873" s="209"/>
      <c r="V2873" s="209"/>
      <c r="W2873" s="209"/>
      <c r="X2873" s="209"/>
      <c r="Y2873" s="20"/>
      <c r="Z2873" s="20"/>
      <c r="AA2873" s="20"/>
      <c r="AB2873" s="209"/>
      <c r="AC2873" s="209"/>
      <c r="AD2873" s="209"/>
      <c r="AE2873" s="209"/>
      <c r="AF2873" s="209"/>
      <c r="AG2873" s="209"/>
      <c r="AH2873" s="209"/>
      <c r="AI2873" s="209"/>
      <c r="AJ2873" s="20"/>
      <c r="AK2873" s="20"/>
      <c r="AL2873" s="20"/>
      <c r="AM2873" s="209"/>
      <c r="AN2873" s="209"/>
      <c r="AO2873" s="209"/>
      <c r="AP2873" s="209"/>
      <c r="AQ2873" s="209"/>
      <c r="AR2873" s="209"/>
      <c r="AS2873" s="209"/>
      <c r="AT2873" s="209"/>
      <c r="AU2873" s="209"/>
      <c r="AV2873" s="20"/>
      <c r="AW2873" s="20"/>
      <c r="AX2873" s="20"/>
      <c r="AY2873" s="20"/>
      <c r="AZ2873" s="209"/>
      <c r="BA2873" s="59">
        <v>3.32</v>
      </c>
      <c r="BB2873" s="21">
        <f>MAX(F2873:BA2873)</f>
        <v>3.32</v>
      </c>
      <c r="BC2873" s="21">
        <v>5.8</v>
      </c>
      <c r="BD2873" s="22">
        <f>(BB2873/31/24)*1000</f>
        <v>4.4623655913978491</v>
      </c>
      <c r="BE2873" s="21">
        <f>BC2873-BD2873</f>
        <v>1.3376344086021508</v>
      </c>
      <c r="BF2873" s="2">
        <v>5.8</v>
      </c>
      <c r="BG2873" s="10">
        <v>6</v>
      </c>
      <c r="BH2873" s="21">
        <f t="shared" si="353"/>
        <v>4.3151999999999999E-3</v>
      </c>
      <c r="BI2873" s="22">
        <f t="shared" si="353"/>
        <v>3.32E-3</v>
      </c>
      <c r="BJ2873" s="21">
        <f>BH2873-BI2873</f>
        <v>9.951999999999999E-4</v>
      </c>
      <c r="BK2873" s="21">
        <v>2.8344000000000001E-2</v>
      </c>
      <c r="BL2873" s="22">
        <v>2.8344000000000001E-2</v>
      </c>
      <c r="BM2873" s="21">
        <v>0</v>
      </c>
      <c r="BN2873" s="21">
        <f t="shared" si="355"/>
        <v>0.113376</v>
      </c>
      <c r="BO2873" s="22">
        <f t="shared" si="355"/>
        <v>0.113376</v>
      </c>
      <c r="BP2873" s="21">
        <f t="shared" si="355"/>
        <v>0</v>
      </c>
    </row>
    <row r="2874" spans="1:68" ht="11.1" hidden="1" customHeight="1" outlineLevel="2" x14ac:dyDescent="0.25">
      <c r="A2874" s="10"/>
      <c r="B2874" s="18"/>
      <c r="C2874" s="18"/>
      <c r="D2874" s="18"/>
      <c r="E2874" s="23" t="s">
        <v>2533</v>
      </c>
      <c r="F2874" s="208"/>
      <c r="G2874" s="208"/>
      <c r="H2874" s="208"/>
      <c r="I2874" s="239"/>
      <c r="J2874" s="239"/>
      <c r="K2874" s="208"/>
      <c r="L2874" s="208"/>
      <c r="M2874" s="24"/>
      <c r="N2874" s="208"/>
      <c r="O2874" s="208"/>
      <c r="P2874" s="208"/>
      <c r="Q2874" s="208"/>
      <c r="R2874" s="208"/>
      <c r="S2874" s="208"/>
      <c r="T2874" s="208"/>
      <c r="U2874" s="208"/>
      <c r="V2874" s="208"/>
      <c r="W2874" s="208"/>
      <c r="X2874" s="208"/>
      <c r="Y2874" s="24"/>
      <c r="Z2874" s="24"/>
      <c r="AA2874" s="24"/>
      <c r="AB2874" s="208"/>
      <c r="AC2874" s="208"/>
      <c r="AD2874" s="208"/>
      <c r="AE2874" s="208"/>
      <c r="AF2874" s="208"/>
      <c r="AG2874" s="208"/>
      <c r="AH2874" s="208"/>
      <c r="AI2874" s="208"/>
      <c r="AJ2874" s="24"/>
      <c r="AK2874" s="24"/>
      <c r="AL2874" s="24"/>
      <c r="AM2874" s="208"/>
      <c r="AN2874" s="208"/>
      <c r="AO2874" s="208"/>
      <c r="AP2874" s="208"/>
      <c r="AQ2874" s="208"/>
      <c r="AR2874" s="208"/>
      <c r="AS2874" s="208"/>
      <c r="AT2874" s="208"/>
      <c r="AU2874" s="208"/>
      <c r="AV2874" s="24"/>
      <c r="AW2874" s="24"/>
      <c r="AX2874" s="24"/>
      <c r="AY2874" s="24"/>
      <c r="AZ2874" s="208"/>
      <c r="BA2874" s="59">
        <v>3.32</v>
      </c>
      <c r="BB2874" s="21">
        <f>MAX(F2874:BA2874)</f>
        <v>3.32</v>
      </c>
      <c r="BC2874" s="75"/>
      <c r="BD2874" s="22">
        <f>(BB2874/31/24)*1000</f>
        <v>4.4623655913978491</v>
      </c>
      <c r="BE2874" s="21"/>
      <c r="BG2874" s="10"/>
      <c r="BH2874" s="21">
        <f t="shared" si="353"/>
        <v>0</v>
      </c>
      <c r="BI2874" s="22">
        <f t="shared" si="353"/>
        <v>3.32E-3</v>
      </c>
      <c r="BJ2874" s="21"/>
      <c r="BK2874" s="21">
        <v>0</v>
      </c>
      <c r="BL2874" s="22">
        <v>2.8344000000000001E-2</v>
      </c>
      <c r="BM2874" s="21"/>
      <c r="BN2874" s="21">
        <f t="shared" si="355"/>
        <v>0</v>
      </c>
      <c r="BO2874" s="22">
        <f t="shared" si="355"/>
        <v>0.113376</v>
      </c>
      <c r="BP2874" s="21">
        <f t="shared" si="355"/>
        <v>0</v>
      </c>
    </row>
    <row r="2875" spans="1:68" ht="11.1" hidden="1" customHeight="1" outlineLevel="1" collapsed="1" x14ac:dyDescent="0.25">
      <c r="A2875" s="10"/>
      <c r="B2875" s="18"/>
      <c r="C2875" s="18"/>
      <c r="D2875" s="18"/>
      <c r="E2875" s="19" t="s">
        <v>2534</v>
      </c>
      <c r="F2875" s="209"/>
      <c r="G2875" s="209"/>
      <c r="H2875" s="209"/>
      <c r="I2875" s="240"/>
      <c r="J2875" s="240"/>
      <c r="K2875" s="209"/>
      <c r="L2875" s="209"/>
      <c r="M2875" s="20"/>
      <c r="N2875" s="209"/>
      <c r="O2875" s="209"/>
      <c r="P2875" s="209"/>
      <c r="Q2875" s="209"/>
      <c r="R2875" s="209"/>
      <c r="S2875" s="209"/>
      <c r="T2875" s="209"/>
      <c r="U2875" s="209"/>
      <c r="V2875" s="209"/>
      <c r="W2875" s="209"/>
      <c r="X2875" s="209"/>
      <c r="Y2875" s="20"/>
      <c r="Z2875" s="20"/>
      <c r="AA2875" s="20"/>
      <c r="AB2875" s="209"/>
      <c r="AC2875" s="209"/>
      <c r="AD2875" s="209"/>
      <c r="AE2875" s="209"/>
      <c r="AF2875" s="209"/>
      <c r="AG2875" s="209"/>
      <c r="AH2875" s="209"/>
      <c r="AI2875" s="209"/>
      <c r="AJ2875" s="20"/>
      <c r="AK2875" s="20"/>
      <c r="AL2875" s="20"/>
      <c r="AM2875" s="209"/>
      <c r="AN2875" s="209"/>
      <c r="AO2875" s="209"/>
      <c r="AP2875" s="209"/>
      <c r="AQ2875" s="209"/>
      <c r="AR2875" s="209"/>
      <c r="AS2875" s="209"/>
      <c r="AT2875" s="209"/>
      <c r="AU2875" s="209"/>
      <c r="AV2875" s="20"/>
      <c r="AW2875" s="20"/>
      <c r="AX2875" s="20"/>
      <c r="AY2875" s="20"/>
      <c r="AZ2875" s="209"/>
      <c r="BA2875" s="59">
        <v>3.32</v>
      </c>
      <c r="BB2875" s="21">
        <v>0.90100000000000002</v>
      </c>
      <c r="BC2875" s="21">
        <v>4.24</v>
      </c>
      <c r="BD2875" s="22">
        <f>(BB2875/31/24)*1000</f>
        <v>1.2110215053763442</v>
      </c>
      <c r="BE2875" s="21">
        <f>BC2875-BD2875</f>
        <v>3.0289784946236562</v>
      </c>
      <c r="BF2875" s="2">
        <v>4.24</v>
      </c>
      <c r="BG2875" s="10">
        <v>6</v>
      </c>
      <c r="BH2875" s="21">
        <f t="shared" si="353"/>
        <v>3.1545599999999998E-3</v>
      </c>
      <c r="BI2875" s="22">
        <f t="shared" si="353"/>
        <v>9.0100000000000011E-4</v>
      </c>
      <c r="BJ2875" s="21">
        <f>BH2875-BI2875</f>
        <v>2.2535599999999999E-3</v>
      </c>
      <c r="BK2875" s="21">
        <v>2.8344000000000001E-2</v>
      </c>
      <c r="BL2875" s="22">
        <v>2.8344000000000001E-2</v>
      </c>
      <c r="BM2875" s="21">
        <v>0</v>
      </c>
      <c r="BN2875" s="21">
        <f t="shared" si="355"/>
        <v>0.113376</v>
      </c>
      <c r="BO2875" s="22">
        <f t="shared" si="355"/>
        <v>0.113376</v>
      </c>
      <c r="BP2875" s="21">
        <f t="shared" si="355"/>
        <v>0</v>
      </c>
    </row>
    <row r="2876" spans="1:68" ht="11.1" hidden="1" customHeight="1" outlineLevel="2" x14ac:dyDescent="0.25">
      <c r="A2876" s="10"/>
      <c r="B2876" s="18"/>
      <c r="C2876" s="18"/>
      <c r="D2876" s="18"/>
      <c r="E2876" s="23" t="s">
        <v>2535</v>
      </c>
      <c r="F2876" s="208"/>
      <c r="G2876" s="208"/>
      <c r="H2876" s="208"/>
      <c r="I2876" s="239"/>
      <c r="J2876" s="239"/>
      <c r="K2876" s="208"/>
      <c r="L2876" s="208"/>
      <c r="M2876" s="24"/>
      <c r="N2876" s="208"/>
      <c r="O2876" s="208"/>
      <c r="P2876" s="208"/>
      <c r="Q2876" s="208"/>
      <c r="R2876" s="208"/>
      <c r="S2876" s="208"/>
      <c r="T2876" s="208"/>
      <c r="U2876" s="208"/>
      <c r="V2876" s="208"/>
      <c r="W2876" s="208"/>
      <c r="X2876" s="208"/>
      <c r="Y2876" s="24"/>
      <c r="Z2876" s="24"/>
      <c r="AA2876" s="24"/>
      <c r="AB2876" s="208"/>
      <c r="AC2876" s="208"/>
      <c r="AD2876" s="208"/>
      <c r="AE2876" s="208"/>
      <c r="AF2876" s="208"/>
      <c r="AG2876" s="208"/>
      <c r="AH2876" s="208"/>
      <c r="AI2876" s="208"/>
      <c r="AJ2876" s="24"/>
      <c r="AK2876" s="24"/>
      <c r="AL2876" s="24"/>
      <c r="AM2876" s="208"/>
      <c r="AN2876" s="208"/>
      <c r="AO2876" s="208"/>
      <c r="AP2876" s="208"/>
      <c r="AQ2876" s="208"/>
      <c r="AR2876" s="208"/>
      <c r="AS2876" s="208"/>
      <c r="AT2876" s="208"/>
      <c r="AU2876" s="208"/>
      <c r="AV2876" s="24"/>
      <c r="AW2876" s="24"/>
      <c r="AX2876" s="24"/>
      <c r="AY2876" s="24"/>
      <c r="AZ2876" s="208"/>
      <c r="BA2876" s="59">
        <v>3.32</v>
      </c>
      <c r="BB2876" s="21">
        <v>0.90100000000000002</v>
      </c>
      <c r="BC2876" s="75"/>
      <c r="BD2876" s="22">
        <f>(BB2876/31/24)*1000</f>
        <v>1.2110215053763442</v>
      </c>
      <c r="BE2876" s="21"/>
      <c r="BG2876" s="10"/>
      <c r="BH2876" s="21">
        <f t="shared" si="353"/>
        <v>0</v>
      </c>
      <c r="BI2876" s="22">
        <f t="shared" si="353"/>
        <v>9.0100000000000011E-4</v>
      </c>
      <c r="BJ2876" s="21"/>
      <c r="BK2876" s="21">
        <v>0</v>
      </c>
      <c r="BL2876" s="22">
        <v>2.8344000000000001E-2</v>
      </c>
      <c r="BM2876" s="21"/>
      <c r="BN2876" s="21">
        <f t="shared" si="355"/>
        <v>0</v>
      </c>
      <c r="BO2876" s="22">
        <f t="shared" si="355"/>
        <v>0.113376</v>
      </c>
      <c r="BP2876" s="21">
        <f t="shared" si="355"/>
        <v>0</v>
      </c>
    </row>
    <row r="2877" spans="1:68" ht="15.75" hidden="1" customHeight="1" x14ac:dyDescent="0.2">
      <c r="A2877" s="10">
        <v>37</v>
      </c>
      <c r="B2877" s="11" t="s">
        <v>2536</v>
      </c>
      <c r="C2877" s="11" t="s">
        <v>2537</v>
      </c>
      <c r="D2877" s="11" t="s">
        <v>2537</v>
      </c>
      <c r="E2877" s="12"/>
      <c r="F2877" s="211">
        <v>357.32100000000003</v>
      </c>
      <c r="G2877" s="211">
        <v>281.24400000000003</v>
      </c>
      <c r="H2877" s="211">
        <v>267.49</v>
      </c>
      <c r="I2877" s="242">
        <v>117.922</v>
      </c>
      <c r="J2877" s="242"/>
      <c r="K2877" s="211">
        <v>90.064999999999998</v>
      </c>
      <c r="L2877" s="211">
        <v>23.06</v>
      </c>
      <c r="M2877" s="211">
        <v>-5.5010000000000003</v>
      </c>
      <c r="N2877" s="211">
        <v>39.564</v>
      </c>
      <c r="O2877" s="211">
        <v>109.164</v>
      </c>
      <c r="P2877" s="211">
        <v>173.798</v>
      </c>
      <c r="Q2877" s="211">
        <v>201.88800000000001</v>
      </c>
      <c r="R2877" s="211">
        <v>227.65899999999999</v>
      </c>
      <c r="S2877" s="211">
        <v>353.44799999999998</v>
      </c>
      <c r="T2877" s="211">
        <v>310.55200000000002</v>
      </c>
      <c r="U2877" s="211">
        <v>273.637</v>
      </c>
      <c r="V2877" s="211">
        <v>164.14500000000001</v>
      </c>
      <c r="W2877" s="211">
        <v>250.71799999999999</v>
      </c>
      <c r="X2877" s="211">
        <v>35.564</v>
      </c>
      <c r="Y2877" s="211">
        <v>22.283999999999999</v>
      </c>
      <c r="Z2877" s="211">
        <v>45.078000000000003</v>
      </c>
      <c r="AA2877" s="211">
        <v>-41.926000000000002</v>
      </c>
      <c r="AB2877" s="211">
        <v>133.55799999999999</v>
      </c>
      <c r="AC2877" s="211">
        <v>199.59700000000001</v>
      </c>
      <c r="AD2877" s="211">
        <v>356.767</v>
      </c>
      <c r="AE2877" s="211">
        <v>332.12</v>
      </c>
      <c r="AF2877" s="211">
        <v>261.13200000000001</v>
      </c>
      <c r="AG2877" s="211">
        <v>222.68799999999999</v>
      </c>
      <c r="AH2877" s="211">
        <v>131.26</v>
      </c>
      <c r="AI2877" s="211">
        <v>87.388000000000005</v>
      </c>
      <c r="AJ2877" s="211">
        <v>30.588999999999999</v>
      </c>
      <c r="AK2877" s="211">
        <v>9.3379999999999992</v>
      </c>
      <c r="AL2877" s="211">
        <v>42.561</v>
      </c>
      <c r="AM2877" s="211">
        <v>129.18199999999999</v>
      </c>
      <c r="AN2877" s="211">
        <v>160.11199999999999</v>
      </c>
      <c r="AO2877" s="211">
        <v>254.65100000000001</v>
      </c>
      <c r="AP2877" s="211">
        <v>273.642</v>
      </c>
      <c r="AQ2877" s="211">
        <v>330.58</v>
      </c>
      <c r="AR2877" s="211">
        <v>224.36699999999999</v>
      </c>
      <c r="AS2877" s="211">
        <v>247.334</v>
      </c>
      <c r="AT2877" s="211">
        <v>164.44499999999999</v>
      </c>
      <c r="AU2877" s="211">
        <v>97.43</v>
      </c>
      <c r="AV2877" s="211">
        <v>50.658999999999999</v>
      </c>
      <c r="AW2877" s="211">
        <v>28.577000000000002</v>
      </c>
      <c r="AX2877" s="211">
        <v>39.81</v>
      </c>
      <c r="AY2877" s="211">
        <v>116.901</v>
      </c>
      <c r="AZ2877" s="211">
        <v>122.78</v>
      </c>
      <c r="BA2877" s="211">
        <v>202.93899999999999</v>
      </c>
      <c r="BB2877" s="14">
        <f>SUM(BB2878:BB2898)/2</f>
        <v>372.97</v>
      </c>
      <c r="BC2877" s="14">
        <f>SUM(BC2878:BC2898)</f>
        <v>1679.8282258064517</v>
      </c>
      <c r="BD2877" s="15">
        <f t="shared" si="357"/>
        <v>501.30376344086022</v>
      </c>
      <c r="BE2877" s="14">
        <f>SUM(BE2878:BE2898)</f>
        <v>1178.5244623655913</v>
      </c>
      <c r="BG2877" s="43"/>
      <c r="BH2877" s="17">
        <f>(BC2877*24*31/1000000)+BH2899</f>
        <v>1.2572321999999998</v>
      </c>
      <c r="BI2877" s="15">
        <f>(BD2877*24*31/1000000)+BI2899</f>
        <v>0.37427200000000005</v>
      </c>
      <c r="BJ2877" s="14">
        <f>SUM(BJ2878:BJ2898)</f>
        <v>0.87682219999999989</v>
      </c>
      <c r="BK2877" s="17">
        <v>3.4324325999999998</v>
      </c>
      <c r="BL2877" s="15">
        <v>1.2032099999999999</v>
      </c>
      <c r="BM2877" s="14">
        <v>2.2292225999999995</v>
      </c>
      <c r="BN2877" s="17">
        <f t="shared" si="355"/>
        <v>13.729730399999999</v>
      </c>
      <c r="BO2877" s="15">
        <f t="shared" si="355"/>
        <v>4.8128399999999996</v>
      </c>
      <c r="BP2877" s="17">
        <f t="shared" si="355"/>
        <v>8.916890399999998</v>
      </c>
    </row>
    <row r="2878" spans="1:68" ht="11.1" hidden="1" customHeight="1" outlineLevel="1" collapsed="1" x14ac:dyDescent="0.2">
      <c r="A2878" s="10"/>
      <c r="B2878" s="18"/>
      <c r="C2878" s="18"/>
      <c r="D2878" s="18"/>
      <c r="E2878" s="19" t="s">
        <v>398</v>
      </c>
      <c r="F2878" s="209">
        <v>1.5960000000000001</v>
      </c>
      <c r="G2878" s="209">
        <v>1.4690000000000001</v>
      </c>
      <c r="H2878" s="209">
        <v>1.4670000000000001</v>
      </c>
      <c r="I2878" s="240">
        <v>1.0469999999999999</v>
      </c>
      <c r="J2878" s="240"/>
      <c r="K2878" s="209">
        <v>0.68799999999999994</v>
      </c>
      <c r="L2878" s="209">
        <v>0.13</v>
      </c>
      <c r="M2878" s="20"/>
      <c r="N2878" s="20"/>
      <c r="O2878" s="20"/>
      <c r="P2878" s="20"/>
      <c r="Q2878" s="209">
        <v>1.65</v>
      </c>
      <c r="R2878" s="209">
        <v>1.756</v>
      </c>
      <c r="S2878" s="209">
        <v>1.996</v>
      </c>
      <c r="T2878" s="209">
        <v>1.867</v>
      </c>
      <c r="U2878" s="209">
        <v>1.3839999999999999</v>
      </c>
      <c r="V2878" s="209">
        <v>1.0740000000000001</v>
      </c>
      <c r="W2878" s="209">
        <v>0.73099999999999998</v>
      </c>
      <c r="X2878" s="209">
        <v>0.38900000000000001</v>
      </c>
      <c r="Y2878" s="20"/>
      <c r="Z2878" s="209">
        <v>0.38400000000000001</v>
      </c>
      <c r="AA2878" s="209">
        <v>0.16400000000000001</v>
      </c>
      <c r="AB2878" s="209">
        <v>0.78200000000000003</v>
      </c>
      <c r="AC2878" s="209">
        <v>1.702</v>
      </c>
      <c r="AD2878" s="209">
        <v>2.4510000000000001</v>
      </c>
      <c r="AE2878" s="209">
        <v>2.4689999999999999</v>
      </c>
      <c r="AF2878" s="209">
        <v>1.9279999999999999</v>
      </c>
      <c r="AG2878" s="209">
        <v>1.4330000000000001</v>
      </c>
      <c r="AH2878" s="209">
        <v>1.0740000000000001</v>
      </c>
      <c r="AI2878" s="209">
        <v>1</v>
      </c>
      <c r="AJ2878" s="20"/>
      <c r="AK2878" s="20"/>
      <c r="AL2878" s="20"/>
      <c r="AM2878" s="209">
        <v>0.52600000000000002</v>
      </c>
      <c r="AN2878" s="209">
        <v>0.85699999999999998</v>
      </c>
      <c r="AO2878" s="209">
        <v>1.6990000000000001</v>
      </c>
      <c r="AP2878" s="209">
        <v>2.1920000000000002</v>
      </c>
      <c r="AQ2878" s="209">
        <v>2.5550000000000002</v>
      </c>
      <c r="AR2878" s="209">
        <v>2.4329999999999998</v>
      </c>
      <c r="AS2878" s="209">
        <v>1.4690000000000001</v>
      </c>
      <c r="AT2878" s="209">
        <v>1.1180000000000001</v>
      </c>
      <c r="AU2878" s="209">
        <v>0.63400000000000001</v>
      </c>
      <c r="AV2878" s="209">
        <v>0.114</v>
      </c>
      <c r="AW2878" s="20"/>
      <c r="AX2878" s="20"/>
      <c r="AY2878" s="209">
        <v>0.58799999999999997</v>
      </c>
      <c r="AZ2878" s="209">
        <v>0.79</v>
      </c>
      <c r="BA2878" s="20"/>
      <c r="BB2878" s="21">
        <f t="shared" si="356"/>
        <v>2.5550000000000002</v>
      </c>
      <c r="BC2878" s="21">
        <f>BD2878</f>
        <v>3.434139784946237</v>
      </c>
      <c r="BD2878" s="22">
        <f t="shared" si="357"/>
        <v>3.434139784946237</v>
      </c>
      <c r="BE2878" s="21">
        <f>BC2878-BD2878</f>
        <v>0</v>
      </c>
      <c r="BF2878" s="2">
        <v>2.4</v>
      </c>
      <c r="BG2878" s="10">
        <v>6</v>
      </c>
      <c r="BH2878" s="21">
        <f t="shared" si="353"/>
        <v>2.5550000000000004E-3</v>
      </c>
      <c r="BI2878" s="22">
        <f t="shared" si="353"/>
        <v>2.5550000000000004E-3</v>
      </c>
      <c r="BJ2878" s="21">
        <f>BH2878-BI2878</f>
        <v>0</v>
      </c>
      <c r="BK2878" s="21">
        <v>7.6650000000000017E-3</v>
      </c>
      <c r="BL2878" s="22">
        <v>7.6650000000000017E-3</v>
      </c>
      <c r="BM2878" s="21">
        <v>0</v>
      </c>
      <c r="BN2878" s="21">
        <f t="shared" si="355"/>
        <v>3.0660000000000007E-2</v>
      </c>
      <c r="BO2878" s="22">
        <f t="shared" si="355"/>
        <v>3.0660000000000007E-2</v>
      </c>
      <c r="BP2878" s="21">
        <f t="shared" si="355"/>
        <v>0</v>
      </c>
    </row>
    <row r="2879" spans="1:68" ht="11.1" hidden="1" customHeight="1" outlineLevel="2" x14ac:dyDescent="0.2">
      <c r="A2879" s="10"/>
      <c r="B2879" s="18"/>
      <c r="C2879" s="18"/>
      <c r="D2879" s="18"/>
      <c r="E2879" s="23" t="s">
        <v>2538</v>
      </c>
      <c r="F2879" s="208">
        <v>1.5960000000000001</v>
      </c>
      <c r="G2879" s="208">
        <v>1.4690000000000001</v>
      </c>
      <c r="H2879" s="208">
        <v>1.4670000000000001</v>
      </c>
      <c r="I2879" s="239">
        <v>1.0469999999999999</v>
      </c>
      <c r="J2879" s="239"/>
      <c r="K2879" s="208">
        <v>0.68799999999999994</v>
      </c>
      <c r="L2879" s="208">
        <v>0.13</v>
      </c>
      <c r="M2879" s="24"/>
      <c r="N2879" s="24"/>
      <c r="O2879" s="24"/>
      <c r="P2879" s="24"/>
      <c r="Q2879" s="208">
        <v>1.65</v>
      </c>
      <c r="R2879" s="208">
        <v>1.756</v>
      </c>
      <c r="S2879" s="208">
        <v>1.996</v>
      </c>
      <c r="T2879" s="208">
        <v>1.867</v>
      </c>
      <c r="U2879" s="208">
        <v>1.3839999999999999</v>
      </c>
      <c r="V2879" s="208">
        <v>1.0740000000000001</v>
      </c>
      <c r="W2879" s="208">
        <v>0.73099999999999998</v>
      </c>
      <c r="X2879" s="208">
        <v>0.38900000000000001</v>
      </c>
      <c r="Y2879" s="24"/>
      <c r="Z2879" s="208">
        <v>0.38400000000000001</v>
      </c>
      <c r="AA2879" s="208">
        <v>0.16400000000000001</v>
      </c>
      <c r="AB2879" s="208">
        <v>0.78200000000000003</v>
      </c>
      <c r="AC2879" s="208">
        <v>1.702</v>
      </c>
      <c r="AD2879" s="208">
        <v>2.4510000000000001</v>
      </c>
      <c r="AE2879" s="208">
        <v>2.4689999999999999</v>
      </c>
      <c r="AF2879" s="208">
        <v>1.9279999999999999</v>
      </c>
      <c r="AG2879" s="208">
        <v>1.4330000000000001</v>
      </c>
      <c r="AH2879" s="208">
        <v>1.0740000000000001</v>
      </c>
      <c r="AI2879" s="208">
        <v>1</v>
      </c>
      <c r="AJ2879" s="24"/>
      <c r="AK2879" s="24"/>
      <c r="AL2879" s="24"/>
      <c r="AM2879" s="208">
        <v>0.52600000000000002</v>
      </c>
      <c r="AN2879" s="208">
        <v>0.85699999999999998</v>
      </c>
      <c r="AO2879" s="208">
        <v>1.6990000000000001</v>
      </c>
      <c r="AP2879" s="208">
        <v>2.1920000000000002</v>
      </c>
      <c r="AQ2879" s="208">
        <v>2.5550000000000002</v>
      </c>
      <c r="AR2879" s="208">
        <v>2.4329999999999998</v>
      </c>
      <c r="AS2879" s="208">
        <v>1.4690000000000001</v>
      </c>
      <c r="AT2879" s="208">
        <v>1.1180000000000001</v>
      </c>
      <c r="AU2879" s="208">
        <v>0.63400000000000001</v>
      </c>
      <c r="AV2879" s="208">
        <v>0.114</v>
      </c>
      <c r="AW2879" s="24"/>
      <c r="AX2879" s="24"/>
      <c r="AY2879" s="208">
        <v>0.58799999999999997</v>
      </c>
      <c r="AZ2879" s="208">
        <v>0.79</v>
      </c>
      <c r="BA2879" s="24"/>
      <c r="BB2879" s="21">
        <f t="shared" si="356"/>
        <v>2.5550000000000002</v>
      </c>
      <c r="BC2879" s="21"/>
      <c r="BD2879" s="22">
        <f t="shared" si="357"/>
        <v>3.434139784946237</v>
      </c>
      <c r="BE2879" s="21"/>
      <c r="BG2879" s="10"/>
      <c r="BH2879" s="21">
        <f t="shared" si="353"/>
        <v>0</v>
      </c>
      <c r="BI2879" s="22">
        <f t="shared" si="353"/>
        <v>2.5550000000000004E-3</v>
      </c>
      <c r="BJ2879" s="21"/>
      <c r="BK2879" s="21">
        <v>0</v>
      </c>
      <c r="BL2879" s="22">
        <v>7.6650000000000017E-3</v>
      </c>
      <c r="BM2879" s="21"/>
      <c r="BN2879" s="21">
        <f t="shared" si="355"/>
        <v>0</v>
      </c>
      <c r="BO2879" s="22">
        <f t="shared" si="355"/>
        <v>3.0660000000000007E-2</v>
      </c>
      <c r="BP2879" s="21">
        <f t="shared" si="355"/>
        <v>0</v>
      </c>
    </row>
    <row r="2880" spans="1:68" ht="11.1" hidden="1" customHeight="1" outlineLevel="1" collapsed="1" x14ac:dyDescent="0.2">
      <c r="A2880" s="10"/>
      <c r="B2880" s="18"/>
      <c r="C2880" s="18"/>
      <c r="D2880" s="18"/>
      <c r="E2880" s="19" t="s">
        <v>233</v>
      </c>
      <c r="F2880" s="209">
        <v>5.2110000000000003</v>
      </c>
      <c r="G2880" s="209">
        <v>4.4889999999999999</v>
      </c>
      <c r="H2880" s="209">
        <v>4.3869999999999996</v>
      </c>
      <c r="I2880" s="240">
        <v>3.1120000000000001</v>
      </c>
      <c r="J2880" s="240"/>
      <c r="K2880" s="209">
        <v>0.997</v>
      </c>
      <c r="L2880" s="209">
        <v>0.24099999999999999</v>
      </c>
      <c r="M2880" s="20"/>
      <c r="N2880" s="20"/>
      <c r="O2880" s="20"/>
      <c r="P2880" s="209">
        <v>2.3519999999999999</v>
      </c>
      <c r="Q2880" s="209">
        <v>3.3620000000000001</v>
      </c>
      <c r="R2880" s="209">
        <v>3.5510000000000002</v>
      </c>
      <c r="S2880" s="209">
        <v>4.5279999999999996</v>
      </c>
      <c r="T2880" s="209">
        <v>4.226</v>
      </c>
      <c r="U2880" s="209">
        <v>3.2480000000000002</v>
      </c>
      <c r="V2880" s="209">
        <v>2.5979999999999999</v>
      </c>
      <c r="W2880" s="209">
        <v>1.599</v>
      </c>
      <c r="X2880" s="209">
        <v>0.41799999999999998</v>
      </c>
      <c r="Y2880" s="209">
        <v>6.9000000000000006E-2</v>
      </c>
      <c r="Z2880" s="209">
        <v>0.1</v>
      </c>
      <c r="AA2880" s="209">
        <v>0.41199999999999998</v>
      </c>
      <c r="AB2880" s="209">
        <v>2.399</v>
      </c>
      <c r="AC2880" s="209">
        <v>4.0910000000000002</v>
      </c>
      <c r="AD2880" s="209">
        <v>5.2530000000000001</v>
      </c>
      <c r="AE2880" s="209">
        <v>4.9800000000000004</v>
      </c>
      <c r="AF2880" s="209">
        <v>4.6239999999999997</v>
      </c>
      <c r="AG2880" s="209">
        <v>3.7</v>
      </c>
      <c r="AH2880" s="209">
        <v>2.7</v>
      </c>
      <c r="AI2880" s="209">
        <v>1.5780000000000001</v>
      </c>
      <c r="AJ2880" s="20"/>
      <c r="AK2880" s="20"/>
      <c r="AL2880" s="209">
        <v>0.36599999999999999</v>
      </c>
      <c r="AM2880" s="209">
        <v>1.3240000000000001</v>
      </c>
      <c r="AN2880" s="209">
        <v>2.121</v>
      </c>
      <c r="AO2880" s="209">
        <v>3.625</v>
      </c>
      <c r="AP2880" s="209">
        <v>4.8680000000000003</v>
      </c>
      <c r="AQ2880" s="209">
        <v>5.4989999999999997</v>
      </c>
      <c r="AR2880" s="209">
        <v>5.6440000000000001</v>
      </c>
      <c r="AS2880" s="209">
        <v>3.6360000000000001</v>
      </c>
      <c r="AT2880" s="209">
        <v>3.1160000000000001</v>
      </c>
      <c r="AU2880" s="209">
        <v>1.4870000000000001</v>
      </c>
      <c r="AV2880" s="209">
        <v>0.36199999999999999</v>
      </c>
      <c r="AW2880" s="20"/>
      <c r="AX2880" s="20"/>
      <c r="AY2880" s="209">
        <v>0.57299999999999995</v>
      </c>
      <c r="AZ2880" s="209">
        <v>1.911</v>
      </c>
      <c r="BA2880" s="209">
        <v>3.1</v>
      </c>
      <c r="BB2880" s="21">
        <f t="shared" si="356"/>
        <v>5.6440000000000001</v>
      </c>
      <c r="BC2880" s="21">
        <f>BD2880</f>
        <v>7.586021505376344</v>
      </c>
      <c r="BD2880" s="22">
        <f t="shared" si="357"/>
        <v>7.586021505376344</v>
      </c>
      <c r="BE2880" s="21">
        <f>BC2880-BD2880</f>
        <v>0</v>
      </c>
      <c r="BF2880" s="2">
        <v>4.8</v>
      </c>
      <c r="BG2880" s="10">
        <v>5</v>
      </c>
      <c r="BH2880" s="21">
        <f t="shared" si="353"/>
        <v>5.6439999999999997E-3</v>
      </c>
      <c r="BI2880" s="22">
        <f t="shared" si="353"/>
        <v>5.6439999999999997E-3</v>
      </c>
      <c r="BJ2880" s="21">
        <f>BH2880-BI2880</f>
        <v>0</v>
      </c>
      <c r="BK2880" s="21">
        <v>1.6931999999999999E-2</v>
      </c>
      <c r="BL2880" s="22">
        <v>1.6931999999999999E-2</v>
      </c>
      <c r="BM2880" s="21">
        <v>0</v>
      </c>
      <c r="BN2880" s="21">
        <f t="shared" si="355"/>
        <v>6.7727999999999997E-2</v>
      </c>
      <c r="BO2880" s="22">
        <f t="shared" si="355"/>
        <v>6.7727999999999997E-2</v>
      </c>
      <c r="BP2880" s="21">
        <f t="shared" si="355"/>
        <v>0</v>
      </c>
    </row>
    <row r="2881" spans="1:68" ht="11.1" hidden="1" customHeight="1" outlineLevel="2" x14ac:dyDescent="0.2">
      <c r="A2881" s="10"/>
      <c r="B2881" s="18"/>
      <c r="C2881" s="18"/>
      <c r="D2881" s="18"/>
      <c r="E2881" s="23" t="s">
        <v>2539</v>
      </c>
      <c r="F2881" s="208">
        <v>2.7080000000000002</v>
      </c>
      <c r="G2881" s="208">
        <v>2.17</v>
      </c>
      <c r="H2881" s="208">
        <v>1.972</v>
      </c>
      <c r="I2881" s="239">
        <v>1.294</v>
      </c>
      <c r="J2881" s="239"/>
      <c r="K2881" s="24"/>
      <c r="L2881" s="24"/>
      <c r="M2881" s="24"/>
      <c r="N2881" s="24"/>
      <c r="O2881" s="24"/>
      <c r="P2881" s="208">
        <v>0.89400000000000002</v>
      </c>
      <c r="Q2881" s="208">
        <v>1.5880000000000001</v>
      </c>
      <c r="R2881" s="208">
        <v>1.8839999999999999</v>
      </c>
      <c r="S2881" s="208">
        <v>2.5760000000000001</v>
      </c>
      <c r="T2881" s="208">
        <v>2.4169999999999998</v>
      </c>
      <c r="U2881" s="208">
        <v>1.6579999999999999</v>
      </c>
      <c r="V2881" s="208">
        <v>1.0880000000000001</v>
      </c>
      <c r="W2881" s="208">
        <v>0.68100000000000005</v>
      </c>
      <c r="X2881" s="208">
        <v>0.19800000000000001</v>
      </c>
      <c r="Y2881" s="208">
        <v>6.9000000000000006E-2</v>
      </c>
      <c r="Z2881" s="208">
        <v>0.1</v>
      </c>
      <c r="AA2881" s="208">
        <v>0.22600000000000001</v>
      </c>
      <c r="AB2881" s="208">
        <v>1.024</v>
      </c>
      <c r="AC2881" s="208">
        <v>1.7689999999999999</v>
      </c>
      <c r="AD2881" s="208">
        <v>2.8109999999999999</v>
      </c>
      <c r="AE2881" s="208">
        <v>2.4510000000000001</v>
      </c>
      <c r="AF2881" s="208">
        <v>2.2120000000000002</v>
      </c>
      <c r="AG2881" s="208">
        <v>1.7150000000000001</v>
      </c>
      <c r="AH2881" s="208">
        <v>0.98399999999999999</v>
      </c>
      <c r="AI2881" s="208">
        <v>0.70499999999999996</v>
      </c>
      <c r="AJ2881" s="24"/>
      <c r="AK2881" s="24"/>
      <c r="AL2881" s="208">
        <v>0.36599999999999999</v>
      </c>
      <c r="AM2881" s="208">
        <v>0.42499999999999999</v>
      </c>
      <c r="AN2881" s="208">
        <v>1.014</v>
      </c>
      <c r="AO2881" s="208">
        <v>1.58</v>
      </c>
      <c r="AP2881" s="208">
        <v>2.5209999999999999</v>
      </c>
      <c r="AQ2881" s="208">
        <v>2.7850000000000001</v>
      </c>
      <c r="AR2881" s="208">
        <v>2.8420000000000001</v>
      </c>
      <c r="AS2881" s="208">
        <v>1.6240000000000001</v>
      </c>
      <c r="AT2881" s="208">
        <v>1.2230000000000001</v>
      </c>
      <c r="AU2881" s="208">
        <v>0.67900000000000005</v>
      </c>
      <c r="AV2881" s="208">
        <v>0.13800000000000001</v>
      </c>
      <c r="AW2881" s="24"/>
      <c r="AX2881" s="24"/>
      <c r="AY2881" s="208">
        <v>0.57299999999999995</v>
      </c>
      <c r="AZ2881" s="208">
        <v>0.7</v>
      </c>
      <c r="BA2881" s="208">
        <v>1.387</v>
      </c>
      <c r="BB2881" s="21">
        <f t="shared" si="356"/>
        <v>2.8420000000000001</v>
      </c>
      <c r="BC2881" s="21"/>
      <c r="BD2881" s="22">
        <f t="shared" si="357"/>
        <v>3.8198924731182795</v>
      </c>
      <c r="BE2881" s="21"/>
      <c r="BG2881" s="10"/>
      <c r="BH2881" s="21">
        <f t="shared" si="353"/>
        <v>0</v>
      </c>
      <c r="BI2881" s="22">
        <f t="shared" si="353"/>
        <v>2.8419999999999999E-3</v>
      </c>
      <c r="BJ2881" s="21"/>
      <c r="BK2881" s="21">
        <v>0</v>
      </c>
      <c r="BL2881" s="22">
        <v>8.5259999999999989E-3</v>
      </c>
      <c r="BM2881" s="21"/>
      <c r="BN2881" s="21">
        <f t="shared" si="355"/>
        <v>0</v>
      </c>
      <c r="BO2881" s="22">
        <f t="shared" si="355"/>
        <v>3.4103999999999995E-2</v>
      </c>
      <c r="BP2881" s="21">
        <f t="shared" si="355"/>
        <v>0</v>
      </c>
    </row>
    <row r="2882" spans="1:68" ht="11.1" hidden="1" customHeight="1" outlineLevel="2" x14ac:dyDescent="0.2">
      <c r="A2882" s="10"/>
      <c r="B2882" s="18"/>
      <c r="C2882" s="18"/>
      <c r="D2882" s="18"/>
      <c r="E2882" s="23" t="s">
        <v>2540</v>
      </c>
      <c r="F2882" s="208">
        <v>2.5030000000000001</v>
      </c>
      <c r="G2882" s="208">
        <v>2.319</v>
      </c>
      <c r="H2882" s="208">
        <v>2.415</v>
      </c>
      <c r="I2882" s="239">
        <v>1.8180000000000001</v>
      </c>
      <c r="J2882" s="239"/>
      <c r="K2882" s="208">
        <v>0.997</v>
      </c>
      <c r="L2882" s="208">
        <v>0.24099999999999999</v>
      </c>
      <c r="M2882" s="24"/>
      <c r="N2882" s="24"/>
      <c r="O2882" s="24"/>
      <c r="P2882" s="208">
        <v>1.458</v>
      </c>
      <c r="Q2882" s="208">
        <v>1.774</v>
      </c>
      <c r="R2882" s="208">
        <v>1.667</v>
      </c>
      <c r="S2882" s="208">
        <v>1.952</v>
      </c>
      <c r="T2882" s="208">
        <v>1.8089999999999999</v>
      </c>
      <c r="U2882" s="208">
        <v>1.59</v>
      </c>
      <c r="V2882" s="208">
        <v>1.51</v>
      </c>
      <c r="W2882" s="208">
        <v>0.91800000000000004</v>
      </c>
      <c r="X2882" s="208">
        <v>0.22</v>
      </c>
      <c r="Y2882" s="24"/>
      <c r="Z2882" s="24"/>
      <c r="AA2882" s="208">
        <v>0.186</v>
      </c>
      <c r="AB2882" s="208">
        <v>1.375</v>
      </c>
      <c r="AC2882" s="208">
        <v>2.3220000000000001</v>
      </c>
      <c r="AD2882" s="208">
        <v>2.4420000000000002</v>
      </c>
      <c r="AE2882" s="208">
        <v>2.5289999999999999</v>
      </c>
      <c r="AF2882" s="208">
        <v>2.4119999999999999</v>
      </c>
      <c r="AG2882" s="208">
        <v>1.9850000000000001</v>
      </c>
      <c r="AH2882" s="208">
        <v>1.716</v>
      </c>
      <c r="AI2882" s="208">
        <v>0.873</v>
      </c>
      <c r="AJ2882" s="24"/>
      <c r="AK2882" s="24"/>
      <c r="AL2882" s="24"/>
      <c r="AM2882" s="208">
        <v>0.89900000000000002</v>
      </c>
      <c r="AN2882" s="208">
        <v>1.107</v>
      </c>
      <c r="AO2882" s="208">
        <v>2.0449999999999999</v>
      </c>
      <c r="AP2882" s="208">
        <v>2.347</v>
      </c>
      <c r="AQ2882" s="208">
        <v>2.714</v>
      </c>
      <c r="AR2882" s="208">
        <v>2.802</v>
      </c>
      <c r="AS2882" s="208">
        <v>2.012</v>
      </c>
      <c r="AT2882" s="208">
        <v>1.893</v>
      </c>
      <c r="AU2882" s="208">
        <v>0.80800000000000005</v>
      </c>
      <c r="AV2882" s="208">
        <v>0.224</v>
      </c>
      <c r="AW2882" s="24"/>
      <c r="AX2882" s="24"/>
      <c r="AY2882" s="24"/>
      <c r="AZ2882" s="208">
        <v>1.2110000000000001</v>
      </c>
      <c r="BA2882" s="208">
        <v>1.7130000000000001</v>
      </c>
      <c r="BB2882" s="21">
        <f t="shared" si="356"/>
        <v>2.802</v>
      </c>
      <c r="BC2882" s="21"/>
      <c r="BD2882" s="22">
        <f t="shared" si="357"/>
        <v>3.7661290322580645</v>
      </c>
      <c r="BE2882" s="21"/>
      <c r="BG2882" s="10"/>
      <c r="BH2882" s="21">
        <f t="shared" si="353"/>
        <v>0</v>
      </c>
      <c r="BI2882" s="22">
        <f t="shared" si="353"/>
        <v>2.8019999999999998E-3</v>
      </c>
      <c r="BJ2882" s="21"/>
      <c r="BK2882" s="21">
        <v>0</v>
      </c>
      <c r="BL2882" s="22">
        <v>8.4060000000000003E-3</v>
      </c>
      <c r="BM2882" s="21"/>
      <c r="BN2882" s="21">
        <f t="shared" si="355"/>
        <v>0</v>
      </c>
      <c r="BO2882" s="22">
        <f t="shared" si="355"/>
        <v>3.3624000000000001E-2</v>
      </c>
      <c r="BP2882" s="21">
        <f t="shared" si="355"/>
        <v>0</v>
      </c>
    </row>
    <row r="2883" spans="1:68" ht="11.1" hidden="1" customHeight="1" outlineLevel="1" collapsed="1" x14ac:dyDescent="0.2">
      <c r="A2883" s="10"/>
      <c r="B2883" s="18"/>
      <c r="C2883" s="18"/>
      <c r="D2883" s="18"/>
      <c r="E2883" s="19" t="s">
        <v>241</v>
      </c>
      <c r="F2883" s="20"/>
      <c r="G2883" s="20"/>
      <c r="H2883" s="20"/>
      <c r="I2883" s="20"/>
      <c r="J2883" s="20"/>
      <c r="K2883" s="20"/>
      <c r="L2883" s="20"/>
      <c r="M2883" s="20"/>
      <c r="N2883" s="20"/>
      <c r="O2883" s="20"/>
      <c r="P2883" s="20"/>
      <c r="Q2883" s="20"/>
      <c r="R2883" s="20"/>
      <c r="S2883" s="20"/>
      <c r="T2883" s="20"/>
      <c r="U2883" s="20"/>
      <c r="V2883" s="20"/>
      <c r="W2883" s="20"/>
      <c r="X2883" s="20"/>
      <c r="Y2883" s="20"/>
      <c r="Z2883" s="20"/>
      <c r="AA2883" s="20"/>
      <c r="AB2883" s="20"/>
      <c r="AC2883" s="20"/>
      <c r="AD2883" s="20"/>
      <c r="AE2883" s="20"/>
      <c r="AF2883" s="20"/>
      <c r="AG2883" s="20"/>
      <c r="AH2883" s="20"/>
      <c r="AI2883" s="20"/>
      <c r="AJ2883" s="20"/>
      <c r="AK2883" s="20"/>
      <c r="AL2883" s="20"/>
      <c r="AM2883" s="20"/>
      <c r="AN2883" s="20"/>
      <c r="AO2883" s="20"/>
      <c r="AP2883" s="20">
        <v>3.2349999999999999</v>
      </c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9">
        <v>0.71</v>
      </c>
      <c r="BA2883" s="20"/>
      <c r="BB2883" s="21">
        <f t="shared" si="356"/>
        <v>3.2349999999999999</v>
      </c>
      <c r="BC2883" s="21">
        <f>BD2883</f>
        <v>4.3481182795698921</v>
      </c>
      <c r="BD2883" s="22">
        <f t="shared" si="357"/>
        <v>4.3481182795698921</v>
      </c>
      <c r="BE2883" s="21">
        <f>BC2883-BD2883</f>
        <v>0</v>
      </c>
      <c r="BF2883" s="2">
        <v>2.4300000000000002</v>
      </c>
      <c r="BG2883" s="10">
        <v>6</v>
      </c>
      <c r="BH2883" s="21">
        <f t="shared" si="353"/>
        <v>3.2349999999999996E-3</v>
      </c>
      <c r="BI2883" s="22">
        <f t="shared" si="353"/>
        <v>3.2349999999999996E-3</v>
      </c>
      <c r="BJ2883" s="21">
        <f>BH2883-BI2883</f>
        <v>0</v>
      </c>
      <c r="BK2883" s="21">
        <v>9.7049999999999984E-3</v>
      </c>
      <c r="BL2883" s="22">
        <v>9.7049999999999984E-3</v>
      </c>
      <c r="BM2883" s="21">
        <v>0</v>
      </c>
      <c r="BN2883" s="21">
        <f t="shared" si="355"/>
        <v>3.8819999999999993E-2</v>
      </c>
      <c r="BO2883" s="22">
        <f t="shared" si="355"/>
        <v>3.8819999999999993E-2</v>
      </c>
      <c r="BP2883" s="21">
        <f t="shared" si="355"/>
        <v>0</v>
      </c>
    </row>
    <row r="2884" spans="1:68" ht="11.1" hidden="1" customHeight="1" outlineLevel="2" x14ac:dyDescent="0.2">
      <c r="A2884" s="10"/>
      <c r="B2884" s="18"/>
      <c r="C2884" s="18"/>
      <c r="D2884" s="18"/>
      <c r="E2884" s="23" t="s">
        <v>2541</v>
      </c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  <c r="V2884" s="24"/>
      <c r="W2884" s="24"/>
      <c r="X2884" s="24"/>
      <c r="Y2884" s="24"/>
      <c r="Z2884" s="24"/>
      <c r="AA2884" s="24"/>
      <c r="AB2884" s="24"/>
      <c r="AC2884" s="24"/>
      <c r="AD2884" s="24"/>
      <c r="AE2884" s="24"/>
      <c r="AF2884" s="24"/>
      <c r="AG2884" s="24"/>
      <c r="AH2884" s="24"/>
      <c r="AI2884" s="24"/>
      <c r="AJ2884" s="24"/>
      <c r="AK2884" s="24"/>
      <c r="AL2884" s="24"/>
      <c r="AM2884" s="24"/>
      <c r="AN2884" s="24"/>
      <c r="AO2884" s="24"/>
      <c r="AP2884" s="208">
        <v>3.2349999999999999</v>
      </c>
      <c r="AQ2884" s="24"/>
      <c r="AR2884" s="24"/>
      <c r="AS2884" s="24"/>
      <c r="AT2884" s="24"/>
      <c r="AU2884" s="24"/>
      <c r="AV2884" s="24"/>
      <c r="AW2884" s="24"/>
      <c r="AX2884" s="24"/>
      <c r="AY2884" s="24"/>
      <c r="AZ2884" s="208">
        <v>0.71</v>
      </c>
      <c r="BA2884" s="24"/>
      <c r="BB2884" s="21">
        <f t="shared" si="356"/>
        <v>3.2349999999999999</v>
      </c>
      <c r="BC2884" s="21"/>
      <c r="BD2884" s="22">
        <f t="shared" si="357"/>
        <v>4.3481182795698921</v>
      </c>
      <c r="BE2884" s="21"/>
      <c r="BG2884" s="10"/>
      <c r="BH2884" s="21">
        <f t="shared" ref="BH2884:BI2950" si="358">(BC2884*24*31/1000000)</f>
        <v>0</v>
      </c>
      <c r="BI2884" s="22">
        <f t="shared" si="358"/>
        <v>3.2349999999999996E-3</v>
      </c>
      <c r="BJ2884" s="21"/>
      <c r="BK2884" s="21">
        <v>0</v>
      </c>
      <c r="BL2884" s="22">
        <v>9.7049999999999984E-3</v>
      </c>
      <c r="BM2884" s="21"/>
      <c r="BN2884" s="21">
        <f t="shared" si="355"/>
        <v>0</v>
      </c>
      <c r="BO2884" s="22">
        <f t="shared" si="355"/>
        <v>3.8819999999999993E-2</v>
      </c>
      <c r="BP2884" s="21">
        <f t="shared" si="355"/>
        <v>0</v>
      </c>
    </row>
    <row r="2885" spans="1:68" ht="11.1" hidden="1" customHeight="1" outlineLevel="1" collapsed="1" x14ac:dyDescent="0.2">
      <c r="A2885" s="10"/>
      <c r="B2885" s="18"/>
      <c r="C2885" s="18"/>
      <c r="D2885" s="18"/>
      <c r="E2885" s="19" t="s">
        <v>30</v>
      </c>
      <c r="F2885" s="209">
        <v>123.7</v>
      </c>
      <c r="G2885" s="209">
        <v>106.4</v>
      </c>
      <c r="H2885" s="209">
        <v>103.7</v>
      </c>
      <c r="I2885" s="240">
        <v>68.287000000000006</v>
      </c>
      <c r="J2885" s="240"/>
      <c r="K2885" s="209">
        <v>37.802999999999997</v>
      </c>
      <c r="L2885" s="20"/>
      <c r="M2885" s="20"/>
      <c r="N2885" s="20"/>
      <c r="O2885" s="209">
        <v>24.585999999999999</v>
      </c>
      <c r="P2885" s="209">
        <v>74.143000000000001</v>
      </c>
      <c r="Q2885" s="209">
        <v>105.86</v>
      </c>
      <c r="R2885" s="209">
        <v>72.039000000000001</v>
      </c>
      <c r="S2885" s="209">
        <v>152.22200000000001</v>
      </c>
      <c r="T2885" s="209">
        <v>122.331</v>
      </c>
      <c r="U2885" s="209">
        <v>114.09099999999999</v>
      </c>
      <c r="V2885" s="209">
        <v>64.622</v>
      </c>
      <c r="W2885" s="209">
        <v>38.497999999999998</v>
      </c>
      <c r="X2885" s="209">
        <v>6.1390000000000002</v>
      </c>
      <c r="Y2885" s="20"/>
      <c r="Z2885" s="20"/>
      <c r="AA2885" s="209">
        <v>-123.242</v>
      </c>
      <c r="AB2885" s="209">
        <v>61.38</v>
      </c>
      <c r="AC2885" s="209">
        <v>93.15</v>
      </c>
      <c r="AD2885" s="209">
        <v>116.72499999999999</v>
      </c>
      <c r="AE2885" s="209">
        <v>108.61199999999999</v>
      </c>
      <c r="AF2885" s="209">
        <v>89.42</v>
      </c>
      <c r="AG2885" s="209">
        <v>67.111000000000004</v>
      </c>
      <c r="AH2885" s="209">
        <v>41.881999999999998</v>
      </c>
      <c r="AI2885" s="209">
        <v>32.988999999999997</v>
      </c>
      <c r="AJ2885" s="20"/>
      <c r="AK2885" s="20"/>
      <c r="AL2885" s="20"/>
      <c r="AM2885" s="209">
        <v>36.109000000000002</v>
      </c>
      <c r="AN2885" s="209">
        <v>63.621000000000002</v>
      </c>
      <c r="AO2885" s="209">
        <v>90.912999999999997</v>
      </c>
      <c r="AP2885" s="209">
        <v>106.786</v>
      </c>
      <c r="AQ2885" s="209">
        <v>106.328</v>
      </c>
      <c r="AR2885" s="209">
        <v>92.013999999999996</v>
      </c>
      <c r="AS2885" s="209">
        <v>81.379000000000005</v>
      </c>
      <c r="AT2885" s="209">
        <v>52.466000000000001</v>
      </c>
      <c r="AU2885" s="209">
        <v>29.45</v>
      </c>
      <c r="AV2885" s="209">
        <v>1.2030000000000001</v>
      </c>
      <c r="AW2885" s="20"/>
      <c r="AX2885" s="20"/>
      <c r="AY2885" s="209">
        <v>28.803000000000001</v>
      </c>
      <c r="AZ2885" s="209">
        <v>41.841000000000001</v>
      </c>
      <c r="BA2885" s="209">
        <v>86.731999999999999</v>
      </c>
      <c r="BB2885" s="21">
        <f>BB2886+BB2887+BB2888</f>
        <v>157.01500000000001</v>
      </c>
      <c r="BC2885" s="21">
        <f>BD2885</f>
        <v>211.04166666666669</v>
      </c>
      <c r="BD2885" s="22">
        <f t="shared" si="357"/>
        <v>211.04166666666669</v>
      </c>
      <c r="BE2885" s="21">
        <f>BC2885-BD2885</f>
        <v>0</v>
      </c>
      <c r="BF2885" s="2">
        <v>100.6</v>
      </c>
      <c r="BG2885" s="10">
        <v>5</v>
      </c>
      <c r="BH2885" s="21">
        <f t="shared" si="358"/>
        <v>0.15701499999999999</v>
      </c>
      <c r="BI2885" s="22">
        <f t="shared" si="358"/>
        <v>0.15701499999999999</v>
      </c>
      <c r="BJ2885" s="21">
        <f>BH2885-BI2885</f>
        <v>0</v>
      </c>
      <c r="BK2885" s="21">
        <v>0.47104499999999994</v>
      </c>
      <c r="BL2885" s="22">
        <v>0.47104499999999994</v>
      </c>
      <c r="BM2885" s="21">
        <v>0</v>
      </c>
      <c r="BN2885" s="21">
        <f t="shared" si="355"/>
        <v>1.8841799999999997</v>
      </c>
      <c r="BO2885" s="22">
        <f t="shared" si="355"/>
        <v>1.8841799999999997</v>
      </c>
      <c r="BP2885" s="21">
        <f t="shared" si="355"/>
        <v>0</v>
      </c>
    </row>
    <row r="2886" spans="1:68" ht="11.1" hidden="1" customHeight="1" outlineLevel="2" x14ac:dyDescent="0.2">
      <c r="A2886" s="10"/>
      <c r="B2886" s="18"/>
      <c r="C2886" s="18"/>
      <c r="D2886" s="18"/>
      <c r="E2886" s="23" t="s">
        <v>2542</v>
      </c>
      <c r="F2886" s="208">
        <v>58.8</v>
      </c>
      <c r="G2886" s="208">
        <v>50.8</v>
      </c>
      <c r="H2886" s="208">
        <v>47.9</v>
      </c>
      <c r="I2886" s="239">
        <v>32.896999999999998</v>
      </c>
      <c r="J2886" s="239"/>
      <c r="K2886" s="208">
        <v>18.974</v>
      </c>
      <c r="L2886" s="24"/>
      <c r="M2886" s="24"/>
      <c r="N2886" s="24"/>
      <c r="O2886" s="208">
        <v>12.71</v>
      </c>
      <c r="P2886" s="208">
        <v>37.646999999999998</v>
      </c>
      <c r="Q2886" s="208">
        <v>55.536000000000001</v>
      </c>
      <c r="R2886" s="208">
        <v>48.078000000000003</v>
      </c>
      <c r="S2886" s="208">
        <v>86.052000000000007</v>
      </c>
      <c r="T2886" s="208">
        <v>69.105000000000004</v>
      </c>
      <c r="U2886" s="208">
        <v>62.191000000000003</v>
      </c>
      <c r="V2886" s="208">
        <v>37.106000000000002</v>
      </c>
      <c r="W2886" s="208">
        <v>19.757000000000001</v>
      </c>
      <c r="X2886" s="208">
        <v>4.7809999999999997</v>
      </c>
      <c r="Y2886" s="24"/>
      <c r="Z2886" s="24"/>
      <c r="AA2886" s="208">
        <v>-68.156000000000006</v>
      </c>
      <c r="AB2886" s="208">
        <v>31.274000000000001</v>
      </c>
      <c r="AC2886" s="208">
        <v>51.451999999999998</v>
      </c>
      <c r="AD2886" s="208">
        <v>68.984999999999999</v>
      </c>
      <c r="AE2886" s="208">
        <v>65.454999999999998</v>
      </c>
      <c r="AF2886" s="208">
        <v>53.302999999999997</v>
      </c>
      <c r="AG2886" s="208">
        <v>37.869</v>
      </c>
      <c r="AH2886" s="208">
        <v>22.198</v>
      </c>
      <c r="AI2886" s="208">
        <v>18.024999999999999</v>
      </c>
      <c r="AJ2886" s="24"/>
      <c r="AK2886" s="24"/>
      <c r="AL2886" s="24"/>
      <c r="AM2886" s="208">
        <v>19.684000000000001</v>
      </c>
      <c r="AN2886" s="208">
        <v>33.447000000000003</v>
      </c>
      <c r="AO2886" s="208">
        <v>52.024000000000001</v>
      </c>
      <c r="AP2886" s="208">
        <v>69.231999999999999</v>
      </c>
      <c r="AQ2886" s="208">
        <v>69.174999999999997</v>
      </c>
      <c r="AR2886" s="208">
        <v>58.689</v>
      </c>
      <c r="AS2886" s="208">
        <v>49.540999999999997</v>
      </c>
      <c r="AT2886" s="208">
        <v>31.74</v>
      </c>
      <c r="AU2886" s="208">
        <v>17.66</v>
      </c>
      <c r="AV2886" s="208">
        <v>0.92</v>
      </c>
      <c r="AW2886" s="24"/>
      <c r="AX2886" s="24"/>
      <c r="AY2886" s="208">
        <v>16.655000000000001</v>
      </c>
      <c r="AZ2886" s="208">
        <v>24.395</v>
      </c>
      <c r="BA2886" s="208">
        <v>53.509</v>
      </c>
      <c r="BB2886" s="21">
        <f t="shared" si="356"/>
        <v>86.052000000000007</v>
      </c>
      <c r="BC2886" s="21"/>
      <c r="BD2886" s="22">
        <f t="shared" si="357"/>
        <v>115.66129032258065</v>
      </c>
      <c r="BE2886" s="21"/>
      <c r="BG2886" s="10"/>
      <c r="BH2886" s="21">
        <f t="shared" si="358"/>
        <v>0</v>
      </c>
      <c r="BI2886" s="22">
        <f t="shared" si="358"/>
        <v>8.6052000000000003E-2</v>
      </c>
      <c r="BJ2886" s="21"/>
      <c r="BK2886" s="21">
        <v>0</v>
      </c>
      <c r="BL2886" s="22">
        <v>0.258156</v>
      </c>
      <c r="BM2886" s="21"/>
      <c r="BN2886" s="21">
        <f t="shared" si="355"/>
        <v>0</v>
      </c>
      <c r="BO2886" s="22">
        <f t="shared" si="355"/>
        <v>1.032624</v>
      </c>
      <c r="BP2886" s="21">
        <f t="shared" si="355"/>
        <v>0</v>
      </c>
    </row>
    <row r="2887" spans="1:68" ht="11.1" hidden="1" customHeight="1" outlineLevel="2" x14ac:dyDescent="0.2">
      <c r="A2887" s="10"/>
      <c r="B2887" s="18"/>
      <c r="C2887" s="18"/>
      <c r="D2887" s="18"/>
      <c r="E2887" s="23" t="s">
        <v>2543</v>
      </c>
      <c r="F2887" s="208">
        <v>44.8</v>
      </c>
      <c r="G2887" s="208">
        <v>39</v>
      </c>
      <c r="H2887" s="208">
        <v>39.700000000000003</v>
      </c>
      <c r="I2887" s="239">
        <v>24.945</v>
      </c>
      <c r="J2887" s="239"/>
      <c r="K2887" s="208">
        <v>11.098000000000001</v>
      </c>
      <c r="L2887" s="24"/>
      <c r="M2887" s="24"/>
      <c r="N2887" s="24"/>
      <c r="O2887" s="208">
        <v>7.6890000000000001</v>
      </c>
      <c r="P2887" s="208">
        <v>24.169</v>
      </c>
      <c r="Q2887" s="208">
        <v>31.509</v>
      </c>
      <c r="R2887" s="208">
        <v>14.515000000000001</v>
      </c>
      <c r="S2887" s="208">
        <v>40.006999999999998</v>
      </c>
      <c r="T2887" s="208">
        <v>32.533999999999999</v>
      </c>
      <c r="U2887" s="208">
        <v>32.509</v>
      </c>
      <c r="V2887" s="208">
        <v>16.224</v>
      </c>
      <c r="W2887" s="208">
        <v>10.859</v>
      </c>
      <c r="X2887" s="24"/>
      <c r="Y2887" s="24"/>
      <c r="Z2887" s="24"/>
      <c r="AA2887" s="208">
        <v>-15.95</v>
      </c>
      <c r="AB2887" s="208">
        <v>20.106999999999999</v>
      </c>
      <c r="AC2887" s="208">
        <v>25.084</v>
      </c>
      <c r="AD2887" s="208">
        <v>26.891999999999999</v>
      </c>
      <c r="AE2887" s="208">
        <v>23.800999999999998</v>
      </c>
      <c r="AF2887" s="208">
        <v>20.634</v>
      </c>
      <c r="AG2887" s="208">
        <v>16.058</v>
      </c>
      <c r="AH2887" s="208">
        <v>10.603</v>
      </c>
      <c r="AI2887" s="208">
        <v>7.8019999999999996</v>
      </c>
      <c r="AJ2887" s="24"/>
      <c r="AK2887" s="24"/>
      <c r="AL2887" s="24"/>
      <c r="AM2887" s="208">
        <v>10.146000000000001</v>
      </c>
      <c r="AN2887" s="208">
        <v>19.437999999999999</v>
      </c>
      <c r="AO2887" s="208">
        <v>23.547999999999998</v>
      </c>
      <c r="AP2887" s="208">
        <v>20.759</v>
      </c>
      <c r="AQ2887" s="208">
        <v>20.564</v>
      </c>
      <c r="AR2887" s="208">
        <v>19.155000000000001</v>
      </c>
      <c r="AS2887" s="208">
        <v>19.114999999999998</v>
      </c>
      <c r="AT2887" s="208">
        <v>11.894</v>
      </c>
      <c r="AU2887" s="208">
        <v>6.734</v>
      </c>
      <c r="AV2887" s="24"/>
      <c r="AW2887" s="24"/>
      <c r="AX2887" s="24"/>
      <c r="AY2887" s="208">
        <v>6.7030000000000003</v>
      </c>
      <c r="AZ2887" s="208">
        <v>10.058999999999999</v>
      </c>
      <c r="BA2887" s="208">
        <v>19.468</v>
      </c>
      <c r="BB2887" s="21">
        <f t="shared" si="356"/>
        <v>44.8</v>
      </c>
      <c r="BC2887" s="21"/>
      <c r="BD2887" s="22">
        <f t="shared" si="357"/>
        <v>60.215053763440856</v>
      </c>
      <c r="BE2887" s="21"/>
      <c r="BG2887" s="10"/>
      <c r="BH2887" s="21">
        <f t="shared" si="358"/>
        <v>0</v>
      </c>
      <c r="BI2887" s="22">
        <f t="shared" si="358"/>
        <v>4.4799999999999993E-2</v>
      </c>
      <c r="BJ2887" s="21"/>
      <c r="BK2887" s="21">
        <v>0</v>
      </c>
      <c r="BL2887" s="22">
        <v>0.13439999999999996</v>
      </c>
      <c r="BM2887" s="21"/>
      <c r="BN2887" s="21">
        <f t="shared" si="355"/>
        <v>0</v>
      </c>
      <c r="BO2887" s="22">
        <f t="shared" si="355"/>
        <v>0.53759999999999986</v>
      </c>
      <c r="BP2887" s="21">
        <f t="shared" si="355"/>
        <v>0</v>
      </c>
    </row>
    <row r="2888" spans="1:68" ht="11.1" hidden="1" customHeight="1" outlineLevel="2" x14ac:dyDescent="0.2">
      <c r="A2888" s="10"/>
      <c r="B2888" s="18"/>
      <c r="C2888" s="18"/>
      <c r="D2888" s="18"/>
      <c r="E2888" s="23" t="s">
        <v>2544</v>
      </c>
      <c r="F2888" s="208">
        <v>20.100000000000001</v>
      </c>
      <c r="G2888" s="208">
        <v>16.600000000000001</v>
      </c>
      <c r="H2888" s="208">
        <v>16.100000000000001</v>
      </c>
      <c r="I2888" s="239">
        <v>10.445</v>
      </c>
      <c r="J2888" s="239"/>
      <c r="K2888" s="208">
        <v>7.7309999999999999</v>
      </c>
      <c r="L2888" s="24"/>
      <c r="M2888" s="24"/>
      <c r="N2888" s="24"/>
      <c r="O2888" s="208">
        <v>4.1870000000000003</v>
      </c>
      <c r="P2888" s="208">
        <v>12.327</v>
      </c>
      <c r="Q2888" s="208">
        <v>18.815000000000001</v>
      </c>
      <c r="R2888" s="208">
        <v>9.4459999999999997</v>
      </c>
      <c r="S2888" s="208">
        <v>26.163</v>
      </c>
      <c r="T2888" s="208">
        <v>20.692</v>
      </c>
      <c r="U2888" s="208">
        <v>19.390999999999998</v>
      </c>
      <c r="V2888" s="208">
        <v>11.292</v>
      </c>
      <c r="W2888" s="208">
        <v>7.8819999999999997</v>
      </c>
      <c r="X2888" s="208">
        <v>1.3580000000000001</v>
      </c>
      <c r="Y2888" s="24"/>
      <c r="Z2888" s="24"/>
      <c r="AA2888" s="208">
        <v>-39.136000000000003</v>
      </c>
      <c r="AB2888" s="208">
        <v>9.9990000000000006</v>
      </c>
      <c r="AC2888" s="208">
        <v>16.614000000000001</v>
      </c>
      <c r="AD2888" s="208">
        <v>20.847999999999999</v>
      </c>
      <c r="AE2888" s="208">
        <v>19.356000000000002</v>
      </c>
      <c r="AF2888" s="208">
        <v>15.483000000000001</v>
      </c>
      <c r="AG2888" s="208">
        <v>13.183999999999999</v>
      </c>
      <c r="AH2888" s="208">
        <v>9.0809999999999995</v>
      </c>
      <c r="AI2888" s="208">
        <v>7.1619999999999999</v>
      </c>
      <c r="AJ2888" s="24"/>
      <c r="AK2888" s="24"/>
      <c r="AL2888" s="24"/>
      <c r="AM2888" s="208">
        <v>6.2789999999999999</v>
      </c>
      <c r="AN2888" s="208">
        <v>10.736000000000001</v>
      </c>
      <c r="AO2888" s="208">
        <v>15.340999999999999</v>
      </c>
      <c r="AP2888" s="208">
        <v>16.795000000000002</v>
      </c>
      <c r="AQ2888" s="208">
        <v>16.588999999999999</v>
      </c>
      <c r="AR2888" s="208">
        <v>14.17</v>
      </c>
      <c r="AS2888" s="208">
        <v>12.723000000000001</v>
      </c>
      <c r="AT2888" s="208">
        <v>8.8320000000000007</v>
      </c>
      <c r="AU2888" s="208">
        <v>5.056</v>
      </c>
      <c r="AV2888" s="208">
        <v>0.28299999999999997</v>
      </c>
      <c r="AW2888" s="24"/>
      <c r="AX2888" s="24"/>
      <c r="AY2888" s="208">
        <v>5.4450000000000003</v>
      </c>
      <c r="AZ2888" s="208">
        <v>7.3869999999999996</v>
      </c>
      <c r="BA2888" s="208">
        <v>13.755000000000001</v>
      </c>
      <c r="BB2888" s="21">
        <f t="shared" si="356"/>
        <v>26.163</v>
      </c>
      <c r="BC2888" s="21"/>
      <c r="BD2888" s="22">
        <f t="shared" si="357"/>
        <v>35.16532258064516</v>
      </c>
      <c r="BE2888" s="21"/>
      <c r="BG2888" s="10"/>
      <c r="BH2888" s="21">
        <f t="shared" si="358"/>
        <v>0</v>
      </c>
      <c r="BI2888" s="22">
        <f t="shared" si="358"/>
        <v>2.6162999999999999E-2</v>
      </c>
      <c r="BJ2888" s="21"/>
      <c r="BK2888" s="21">
        <v>0</v>
      </c>
      <c r="BL2888" s="22">
        <v>7.8489000000000003E-2</v>
      </c>
      <c r="BM2888" s="21"/>
      <c r="BN2888" s="21">
        <f t="shared" si="355"/>
        <v>0</v>
      </c>
      <c r="BO2888" s="22">
        <f t="shared" si="355"/>
        <v>0.31395600000000001</v>
      </c>
      <c r="BP2888" s="21">
        <f t="shared" si="355"/>
        <v>0</v>
      </c>
    </row>
    <row r="2889" spans="1:68" ht="11.1" hidden="1" customHeight="1" outlineLevel="1" collapsed="1" x14ac:dyDescent="0.2">
      <c r="A2889" s="10"/>
      <c r="B2889" s="18"/>
      <c r="C2889" s="18"/>
      <c r="D2889" s="18"/>
      <c r="E2889" s="19" t="s">
        <v>2545</v>
      </c>
      <c r="F2889" s="209">
        <v>3.36</v>
      </c>
      <c r="G2889" s="209">
        <v>2.8170000000000002</v>
      </c>
      <c r="H2889" s="209">
        <v>2.633</v>
      </c>
      <c r="I2889" s="240">
        <v>1.885</v>
      </c>
      <c r="J2889" s="240"/>
      <c r="K2889" s="209">
        <v>0.309</v>
      </c>
      <c r="L2889" s="209">
        <v>0.81799999999999995</v>
      </c>
      <c r="M2889" s="20"/>
      <c r="N2889" s="20"/>
      <c r="O2889" s="209">
        <v>0.997</v>
      </c>
      <c r="P2889" s="209">
        <v>1.4970000000000001</v>
      </c>
      <c r="Q2889" s="209">
        <v>2.7370000000000001</v>
      </c>
      <c r="R2889" s="209">
        <v>3.0430000000000001</v>
      </c>
      <c r="S2889" s="209">
        <v>3.68</v>
      </c>
      <c r="T2889" s="209">
        <v>3.456</v>
      </c>
      <c r="U2889" s="209">
        <v>2.242</v>
      </c>
      <c r="V2889" s="209">
        <v>1.528</v>
      </c>
      <c r="W2889" s="209">
        <v>0.99</v>
      </c>
      <c r="X2889" s="209">
        <v>0.27700000000000002</v>
      </c>
      <c r="Y2889" s="209">
        <v>0.20399999999999999</v>
      </c>
      <c r="Z2889" s="209">
        <v>0.28599999999999998</v>
      </c>
      <c r="AA2889" s="209">
        <v>0.35</v>
      </c>
      <c r="AB2889" s="209">
        <v>1.554</v>
      </c>
      <c r="AC2889" s="209">
        <v>2.4220000000000002</v>
      </c>
      <c r="AD2889" s="209">
        <v>1.915</v>
      </c>
      <c r="AE2889" s="209">
        <v>5.335</v>
      </c>
      <c r="AF2889" s="209">
        <v>2.5449999999999999</v>
      </c>
      <c r="AG2889" s="209">
        <v>2.0230000000000001</v>
      </c>
      <c r="AH2889" s="209">
        <v>1.254</v>
      </c>
      <c r="AI2889" s="209">
        <v>1.016</v>
      </c>
      <c r="AJ2889" s="20"/>
      <c r="AK2889" s="20"/>
      <c r="AL2889" s="209">
        <v>0.97699999999999998</v>
      </c>
      <c r="AM2889" s="209">
        <v>0.54600000000000004</v>
      </c>
      <c r="AN2889" s="209">
        <v>1.3220000000000001</v>
      </c>
      <c r="AO2889" s="209">
        <v>2.3889999999999998</v>
      </c>
      <c r="AP2889" s="209">
        <v>3.5960000000000001</v>
      </c>
      <c r="AQ2889" s="209">
        <v>3.97</v>
      </c>
      <c r="AR2889" s="209">
        <v>3.589</v>
      </c>
      <c r="AS2889" s="209">
        <v>2.3610000000000002</v>
      </c>
      <c r="AT2889" s="209">
        <v>1.544</v>
      </c>
      <c r="AU2889" s="209">
        <v>0.36599999999999999</v>
      </c>
      <c r="AV2889" s="209">
        <v>0.128</v>
      </c>
      <c r="AW2889" s="209">
        <v>5.8000000000000003E-2</v>
      </c>
      <c r="AX2889" s="20"/>
      <c r="AY2889" s="209">
        <v>0.42</v>
      </c>
      <c r="AZ2889" s="209">
        <v>0.876</v>
      </c>
      <c r="BA2889" s="209">
        <v>2.1360000000000001</v>
      </c>
      <c r="BB2889" s="21">
        <f>BB2890+BB2891</f>
        <v>5.6680000000000001</v>
      </c>
      <c r="BC2889" s="21">
        <f>BD2889</f>
        <v>7.618279569892473</v>
      </c>
      <c r="BD2889" s="22">
        <f t="shared" si="357"/>
        <v>7.618279569892473</v>
      </c>
      <c r="BE2889" s="21">
        <f>BC2889-BD2889</f>
        <v>0</v>
      </c>
      <c r="BF2889" s="2">
        <v>7.2</v>
      </c>
      <c r="BG2889" s="10">
        <v>6</v>
      </c>
      <c r="BH2889" s="21">
        <f t="shared" si="358"/>
        <v>5.6680000000000003E-3</v>
      </c>
      <c r="BI2889" s="22">
        <f t="shared" si="358"/>
        <v>5.6680000000000003E-3</v>
      </c>
      <c r="BJ2889" s="21">
        <f>BH2889-BI2889</f>
        <v>0</v>
      </c>
      <c r="BK2889" s="21">
        <v>1.7004000000000002E-2</v>
      </c>
      <c r="BL2889" s="22">
        <v>1.7004000000000002E-2</v>
      </c>
      <c r="BM2889" s="21">
        <v>0</v>
      </c>
      <c r="BN2889" s="21">
        <f t="shared" si="355"/>
        <v>6.8016000000000007E-2</v>
      </c>
      <c r="BO2889" s="22">
        <f t="shared" si="355"/>
        <v>6.8016000000000007E-2</v>
      </c>
      <c r="BP2889" s="21">
        <f t="shared" si="355"/>
        <v>0</v>
      </c>
    </row>
    <row r="2890" spans="1:68" ht="11.1" hidden="1" customHeight="1" outlineLevel="2" x14ac:dyDescent="0.2">
      <c r="A2890" s="10"/>
      <c r="B2890" s="18"/>
      <c r="C2890" s="18"/>
      <c r="D2890" s="18"/>
      <c r="E2890" s="23" t="s">
        <v>2546</v>
      </c>
      <c r="F2890" s="208">
        <v>2.0710000000000002</v>
      </c>
      <c r="G2890" s="208">
        <v>1.6519999999999999</v>
      </c>
      <c r="H2890" s="208">
        <v>1.5389999999999999</v>
      </c>
      <c r="I2890" s="239">
        <v>1.147</v>
      </c>
      <c r="J2890" s="239"/>
      <c r="K2890" s="24"/>
      <c r="L2890" s="208">
        <v>0.71399999999999997</v>
      </c>
      <c r="M2890" s="24"/>
      <c r="N2890" s="24"/>
      <c r="O2890" s="208">
        <v>0.623</v>
      </c>
      <c r="P2890" s="208">
        <v>0.96099999999999997</v>
      </c>
      <c r="Q2890" s="208">
        <v>1.581</v>
      </c>
      <c r="R2890" s="208">
        <v>1.9450000000000001</v>
      </c>
      <c r="S2890" s="208">
        <v>2.3730000000000002</v>
      </c>
      <c r="T2890" s="208">
        <v>2.3199999999999998</v>
      </c>
      <c r="U2890" s="208">
        <v>1.4710000000000001</v>
      </c>
      <c r="V2890" s="208">
        <v>1</v>
      </c>
      <c r="W2890" s="208">
        <v>0.54100000000000004</v>
      </c>
      <c r="X2890" s="208">
        <v>7.4999999999999997E-2</v>
      </c>
      <c r="Y2890" s="208">
        <v>7.9000000000000001E-2</v>
      </c>
      <c r="Z2890" s="208">
        <v>6.4000000000000001E-2</v>
      </c>
      <c r="AA2890" s="208">
        <v>7.9000000000000001E-2</v>
      </c>
      <c r="AB2890" s="208">
        <v>0.81799999999999995</v>
      </c>
      <c r="AC2890" s="208">
        <v>1.266</v>
      </c>
      <c r="AD2890" s="24"/>
      <c r="AE2890" s="208">
        <v>3.7530000000000001</v>
      </c>
      <c r="AF2890" s="208">
        <v>1.248</v>
      </c>
      <c r="AG2890" s="208">
        <v>1.0009999999999999</v>
      </c>
      <c r="AH2890" s="208">
        <v>0.59199999999999997</v>
      </c>
      <c r="AI2890" s="208">
        <v>0.58399999999999996</v>
      </c>
      <c r="AJ2890" s="24"/>
      <c r="AK2890" s="24"/>
      <c r="AL2890" s="208">
        <v>0.439</v>
      </c>
      <c r="AM2890" s="208">
        <v>0.23799999999999999</v>
      </c>
      <c r="AN2890" s="208">
        <v>0.7</v>
      </c>
      <c r="AO2890" s="208">
        <v>1.292</v>
      </c>
      <c r="AP2890" s="208">
        <v>2.2930000000000001</v>
      </c>
      <c r="AQ2890" s="208">
        <v>2.1259999999999999</v>
      </c>
      <c r="AR2890" s="208">
        <v>2.0150000000000001</v>
      </c>
      <c r="AS2890" s="208">
        <v>1.4239999999999999</v>
      </c>
      <c r="AT2890" s="208">
        <v>0.97099999999999997</v>
      </c>
      <c r="AU2890" s="24"/>
      <c r="AV2890" s="24"/>
      <c r="AW2890" s="24"/>
      <c r="AX2890" s="24"/>
      <c r="AY2890" s="208">
        <v>0.1</v>
      </c>
      <c r="AZ2890" s="208">
        <v>0.497</v>
      </c>
      <c r="BA2890" s="208">
        <v>1.256</v>
      </c>
      <c r="BB2890" s="21">
        <f t="shared" si="356"/>
        <v>3.7530000000000001</v>
      </c>
      <c r="BC2890" s="21"/>
      <c r="BD2890" s="22">
        <f t="shared" si="357"/>
        <v>5.0443548387096779</v>
      </c>
      <c r="BE2890" s="21"/>
      <c r="BG2890" s="10"/>
      <c r="BH2890" s="21">
        <f t="shared" si="358"/>
        <v>0</v>
      </c>
      <c r="BI2890" s="22">
        <f t="shared" si="358"/>
        <v>3.7530000000000003E-3</v>
      </c>
      <c r="BJ2890" s="21"/>
      <c r="BK2890" s="21">
        <v>0</v>
      </c>
      <c r="BL2890" s="22">
        <v>1.1259000000000002E-2</v>
      </c>
      <c r="BM2890" s="21"/>
      <c r="BN2890" s="21">
        <f t="shared" si="355"/>
        <v>0</v>
      </c>
      <c r="BO2890" s="22">
        <f t="shared" si="355"/>
        <v>4.5036000000000007E-2</v>
      </c>
      <c r="BP2890" s="21">
        <f t="shared" si="355"/>
        <v>0</v>
      </c>
    </row>
    <row r="2891" spans="1:68" ht="11.1" hidden="1" customHeight="1" outlineLevel="2" x14ac:dyDescent="0.2">
      <c r="A2891" s="10"/>
      <c r="B2891" s="18"/>
      <c r="C2891" s="18"/>
      <c r="D2891" s="18"/>
      <c r="E2891" s="23" t="s">
        <v>2547</v>
      </c>
      <c r="F2891" s="208">
        <v>1.2889999999999999</v>
      </c>
      <c r="G2891" s="208">
        <v>1.165</v>
      </c>
      <c r="H2891" s="208">
        <v>1.0940000000000001</v>
      </c>
      <c r="I2891" s="239">
        <v>0.73799999999999999</v>
      </c>
      <c r="J2891" s="239"/>
      <c r="K2891" s="208">
        <v>0.309</v>
      </c>
      <c r="L2891" s="208">
        <v>0.104</v>
      </c>
      <c r="M2891" s="24"/>
      <c r="N2891" s="24"/>
      <c r="O2891" s="208">
        <v>0.374</v>
      </c>
      <c r="P2891" s="208">
        <v>0.53600000000000003</v>
      </c>
      <c r="Q2891" s="208">
        <v>1.1559999999999999</v>
      </c>
      <c r="R2891" s="208">
        <v>1.0980000000000001</v>
      </c>
      <c r="S2891" s="208">
        <v>1.3069999999999999</v>
      </c>
      <c r="T2891" s="208">
        <v>1.1359999999999999</v>
      </c>
      <c r="U2891" s="208">
        <v>0.77100000000000002</v>
      </c>
      <c r="V2891" s="208">
        <v>0.52800000000000002</v>
      </c>
      <c r="W2891" s="208">
        <v>0.44900000000000001</v>
      </c>
      <c r="X2891" s="208">
        <v>0.20200000000000001</v>
      </c>
      <c r="Y2891" s="208">
        <v>0.125</v>
      </c>
      <c r="Z2891" s="208">
        <v>0.222</v>
      </c>
      <c r="AA2891" s="208">
        <v>0.27100000000000002</v>
      </c>
      <c r="AB2891" s="208">
        <v>0.73599999999999999</v>
      </c>
      <c r="AC2891" s="208">
        <v>1.1559999999999999</v>
      </c>
      <c r="AD2891" s="208">
        <v>1.915</v>
      </c>
      <c r="AE2891" s="208">
        <v>1.5820000000000001</v>
      </c>
      <c r="AF2891" s="208">
        <v>1.2969999999999999</v>
      </c>
      <c r="AG2891" s="208">
        <v>1.022</v>
      </c>
      <c r="AH2891" s="208">
        <v>0.66200000000000003</v>
      </c>
      <c r="AI2891" s="208">
        <v>0.432</v>
      </c>
      <c r="AJ2891" s="24"/>
      <c r="AK2891" s="24"/>
      <c r="AL2891" s="208">
        <v>0.53800000000000003</v>
      </c>
      <c r="AM2891" s="208">
        <v>0.308</v>
      </c>
      <c r="AN2891" s="208">
        <v>0.622</v>
      </c>
      <c r="AO2891" s="208">
        <v>1.097</v>
      </c>
      <c r="AP2891" s="208">
        <v>1.3029999999999999</v>
      </c>
      <c r="AQ2891" s="208">
        <v>1.8440000000000001</v>
      </c>
      <c r="AR2891" s="208">
        <v>1.5740000000000001</v>
      </c>
      <c r="AS2891" s="208">
        <v>0.93700000000000006</v>
      </c>
      <c r="AT2891" s="208">
        <v>0.57299999999999995</v>
      </c>
      <c r="AU2891" s="208">
        <v>0.36599999999999999</v>
      </c>
      <c r="AV2891" s="208">
        <v>0.128</v>
      </c>
      <c r="AW2891" s="208">
        <v>5.8000000000000003E-2</v>
      </c>
      <c r="AX2891" s="24"/>
      <c r="AY2891" s="208">
        <v>0.32</v>
      </c>
      <c r="AZ2891" s="208">
        <v>0.379</v>
      </c>
      <c r="BA2891" s="208">
        <v>0.88</v>
      </c>
      <c r="BB2891" s="21">
        <f t="shared" si="356"/>
        <v>1.915</v>
      </c>
      <c r="BC2891" s="21"/>
      <c r="BD2891" s="22">
        <f t="shared" si="357"/>
        <v>2.5739247311827955</v>
      </c>
      <c r="BE2891" s="21"/>
      <c r="BG2891" s="10"/>
      <c r="BH2891" s="21">
        <f t="shared" si="358"/>
        <v>0</v>
      </c>
      <c r="BI2891" s="22">
        <f t="shared" si="358"/>
        <v>1.9149999999999998E-3</v>
      </c>
      <c r="BJ2891" s="21"/>
      <c r="BK2891" s="21">
        <v>0</v>
      </c>
      <c r="BL2891" s="22">
        <v>5.7449999999999992E-3</v>
      </c>
      <c r="BM2891" s="21"/>
      <c r="BN2891" s="21">
        <f t="shared" si="355"/>
        <v>0</v>
      </c>
      <c r="BO2891" s="22">
        <f t="shared" si="355"/>
        <v>2.2979999999999997E-2</v>
      </c>
      <c r="BP2891" s="21">
        <f t="shared" si="355"/>
        <v>0</v>
      </c>
    </row>
    <row r="2892" spans="1:68" ht="11.1" hidden="1" customHeight="1" outlineLevel="1" collapsed="1" x14ac:dyDescent="0.2">
      <c r="A2892" s="10"/>
      <c r="B2892" s="18"/>
      <c r="C2892" s="18"/>
      <c r="D2892" s="18"/>
      <c r="E2892" s="19" t="s">
        <v>357</v>
      </c>
      <c r="F2892" s="209">
        <v>2.6949999999999998</v>
      </c>
      <c r="G2892" s="209">
        <v>2.2730000000000001</v>
      </c>
      <c r="H2892" s="209">
        <v>2.153</v>
      </c>
      <c r="I2892" s="240">
        <v>1.4159999999999999</v>
      </c>
      <c r="J2892" s="240"/>
      <c r="K2892" s="209">
        <v>0.75700000000000001</v>
      </c>
      <c r="L2892" s="209">
        <v>0.22</v>
      </c>
      <c r="M2892" s="20"/>
      <c r="N2892" s="20"/>
      <c r="O2892" s="209">
        <v>0.50900000000000001</v>
      </c>
      <c r="P2892" s="209">
        <v>1.2470000000000001</v>
      </c>
      <c r="Q2892" s="209">
        <v>2.169</v>
      </c>
      <c r="R2892" s="209">
        <v>2.649</v>
      </c>
      <c r="S2892" s="209">
        <v>3.2109999999999999</v>
      </c>
      <c r="T2892" s="209">
        <v>3.097</v>
      </c>
      <c r="U2892" s="209">
        <v>2.0699999999999998</v>
      </c>
      <c r="V2892" s="209">
        <v>1.3859999999999999</v>
      </c>
      <c r="W2892" s="209">
        <v>0.97899999999999998</v>
      </c>
      <c r="X2892" s="209">
        <v>0.36</v>
      </c>
      <c r="Y2892" s="209">
        <v>0.19</v>
      </c>
      <c r="Z2892" s="209">
        <v>0.318</v>
      </c>
      <c r="AA2892" s="209">
        <v>0.53200000000000003</v>
      </c>
      <c r="AB2892" s="209">
        <v>1.325</v>
      </c>
      <c r="AC2892" s="209">
        <v>2.3279999999999998</v>
      </c>
      <c r="AD2892" s="209">
        <v>3.7170000000000001</v>
      </c>
      <c r="AE2892" s="209">
        <v>3.383</v>
      </c>
      <c r="AF2892" s="209">
        <v>2.7709999999999999</v>
      </c>
      <c r="AG2892" s="209">
        <v>2.1619999999999999</v>
      </c>
      <c r="AH2892" s="209">
        <v>1.468</v>
      </c>
      <c r="AI2892" s="209">
        <v>0.98499999999999999</v>
      </c>
      <c r="AJ2892" s="20"/>
      <c r="AK2892" s="20"/>
      <c r="AL2892" s="209">
        <v>0.497</v>
      </c>
      <c r="AM2892" s="209">
        <v>0.7</v>
      </c>
      <c r="AN2892" s="209">
        <v>1.149</v>
      </c>
      <c r="AO2892" s="209">
        <v>2.0649999999999999</v>
      </c>
      <c r="AP2892" s="209">
        <v>2.843</v>
      </c>
      <c r="AQ2892" s="209">
        <v>3.3769999999999998</v>
      </c>
      <c r="AR2892" s="209">
        <v>3.2679999999999998</v>
      </c>
      <c r="AS2892" s="209">
        <v>1.984</v>
      </c>
      <c r="AT2892" s="209">
        <v>1.4630000000000001</v>
      </c>
      <c r="AU2892" s="209">
        <v>0.73799999999999999</v>
      </c>
      <c r="AV2892" s="209">
        <v>0.115</v>
      </c>
      <c r="AW2892" s="209">
        <v>3.5999999999999997E-2</v>
      </c>
      <c r="AX2892" s="20"/>
      <c r="AY2892" s="209">
        <v>0.65200000000000002</v>
      </c>
      <c r="AZ2892" s="209">
        <v>0.91800000000000004</v>
      </c>
      <c r="BA2892" s="209">
        <v>1.552</v>
      </c>
      <c r="BB2892" s="21">
        <f>BB2893+BB2894</f>
        <v>3.7530000000000001</v>
      </c>
      <c r="BC2892" s="21">
        <f>BF2892</f>
        <v>11.4</v>
      </c>
      <c r="BD2892" s="22">
        <f t="shared" si="357"/>
        <v>5.0443548387096779</v>
      </c>
      <c r="BE2892" s="21">
        <f>BC2892-BD2892</f>
        <v>6.3556451612903224</v>
      </c>
      <c r="BF2892" s="2">
        <v>11.4</v>
      </c>
      <c r="BG2892" s="10">
        <v>6</v>
      </c>
      <c r="BH2892" s="21">
        <f t="shared" si="358"/>
        <v>8.4816000000000006E-3</v>
      </c>
      <c r="BI2892" s="22">
        <f t="shared" si="358"/>
        <v>3.7530000000000003E-3</v>
      </c>
      <c r="BJ2892" s="21">
        <f>BH2892-BI2892</f>
        <v>4.7286000000000003E-3</v>
      </c>
      <c r="BK2892" s="21">
        <v>2.5444800000000004E-2</v>
      </c>
      <c r="BL2892" s="22">
        <v>1.1259000000000002E-2</v>
      </c>
      <c r="BM2892" s="21">
        <v>1.4185800000000002E-2</v>
      </c>
      <c r="BN2892" s="21">
        <f t="shared" si="355"/>
        <v>0.10177920000000001</v>
      </c>
      <c r="BO2892" s="22">
        <f t="shared" si="355"/>
        <v>4.5036000000000007E-2</v>
      </c>
      <c r="BP2892" s="21">
        <f t="shared" si="355"/>
        <v>5.6743200000000008E-2</v>
      </c>
    </row>
    <row r="2893" spans="1:68" ht="11.1" hidden="1" customHeight="1" outlineLevel="2" x14ac:dyDescent="0.2">
      <c r="A2893" s="10"/>
      <c r="B2893" s="18"/>
      <c r="C2893" s="18"/>
      <c r="D2893" s="18"/>
      <c r="E2893" s="23" t="s">
        <v>2548</v>
      </c>
      <c r="F2893" s="208">
        <v>1.4079999999999999</v>
      </c>
      <c r="G2893" s="208">
        <v>1.2689999999999999</v>
      </c>
      <c r="H2893" s="208">
        <v>1.1819999999999999</v>
      </c>
      <c r="I2893" s="239">
        <v>0.81200000000000006</v>
      </c>
      <c r="J2893" s="239"/>
      <c r="K2893" s="208">
        <v>0.46500000000000002</v>
      </c>
      <c r="L2893" s="208">
        <v>0.14199999999999999</v>
      </c>
      <c r="M2893" s="24"/>
      <c r="N2893" s="24"/>
      <c r="O2893" s="208">
        <v>0.50900000000000001</v>
      </c>
      <c r="P2893" s="208">
        <v>0.745</v>
      </c>
      <c r="Q2893" s="208">
        <v>1.2010000000000001</v>
      </c>
      <c r="R2893" s="208">
        <v>1.391</v>
      </c>
      <c r="S2893" s="208">
        <v>1.706</v>
      </c>
      <c r="T2893" s="208">
        <v>1.6459999999999999</v>
      </c>
      <c r="U2893" s="208">
        <v>1.159</v>
      </c>
      <c r="V2893" s="208">
        <v>0.79400000000000004</v>
      </c>
      <c r="W2893" s="208">
        <v>0.60099999999999998</v>
      </c>
      <c r="X2893" s="208">
        <v>0.26400000000000001</v>
      </c>
      <c r="Y2893" s="208">
        <v>0.114</v>
      </c>
      <c r="Z2893" s="208">
        <v>0.16400000000000001</v>
      </c>
      <c r="AA2893" s="208">
        <v>0.31900000000000001</v>
      </c>
      <c r="AB2893" s="208">
        <v>0.72899999999999998</v>
      </c>
      <c r="AC2893" s="208">
        <v>1.2849999999999999</v>
      </c>
      <c r="AD2893" s="208">
        <v>1.79</v>
      </c>
      <c r="AE2893" s="208">
        <v>1.8260000000000001</v>
      </c>
      <c r="AF2893" s="208">
        <v>1.496</v>
      </c>
      <c r="AG2893" s="208">
        <v>1.153</v>
      </c>
      <c r="AH2893" s="208">
        <v>0.88900000000000001</v>
      </c>
      <c r="AI2893" s="208">
        <v>0.57899999999999996</v>
      </c>
      <c r="AJ2893" s="24"/>
      <c r="AK2893" s="24"/>
      <c r="AL2893" s="208">
        <v>0.184</v>
      </c>
      <c r="AM2893" s="208">
        <v>0.31900000000000001</v>
      </c>
      <c r="AN2893" s="208">
        <v>0.54400000000000004</v>
      </c>
      <c r="AO2893" s="208">
        <v>1.008</v>
      </c>
      <c r="AP2893" s="208">
        <v>1.2989999999999999</v>
      </c>
      <c r="AQ2893" s="208">
        <v>1.5509999999999999</v>
      </c>
      <c r="AR2893" s="208">
        <v>1.4950000000000001</v>
      </c>
      <c r="AS2893" s="208">
        <v>0.94599999999999995</v>
      </c>
      <c r="AT2893" s="208">
        <v>0.78800000000000003</v>
      </c>
      <c r="AU2893" s="208">
        <v>0.35499999999999998</v>
      </c>
      <c r="AV2893" s="208">
        <v>0.1</v>
      </c>
      <c r="AW2893" s="24"/>
      <c r="AX2893" s="24"/>
      <c r="AY2893" s="208">
        <v>0.249</v>
      </c>
      <c r="AZ2893" s="208">
        <v>0.52100000000000002</v>
      </c>
      <c r="BA2893" s="208">
        <v>0.65900000000000003</v>
      </c>
      <c r="BB2893" s="21">
        <f t="shared" si="356"/>
        <v>1.8260000000000001</v>
      </c>
      <c r="BC2893" s="21"/>
      <c r="BD2893" s="22">
        <f t="shared" si="357"/>
        <v>2.4543010752688175</v>
      </c>
      <c r="BE2893" s="21"/>
      <c r="BG2893" s="10"/>
      <c r="BH2893" s="21">
        <f t="shared" si="358"/>
        <v>0</v>
      </c>
      <c r="BI2893" s="22">
        <f t="shared" si="358"/>
        <v>1.8259999999999999E-3</v>
      </c>
      <c r="BJ2893" s="21"/>
      <c r="BK2893" s="21">
        <v>0</v>
      </c>
      <c r="BL2893" s="22">
        <v>5.4780000000000002E-3</v>
      </c>
      <c r="BM2893" s="21"/>
      <c r="BN2893" s="21">
        <f t="shared" si="355"/>
        <v>0</v>
      </c>
      <c r="BO2893" s="22">
        <f t="shared" si="355"/>
        <v>2.1912000000000001E-2</v>
      </c>
      <c r="BP2893" s="21">
        <f t="shared" si="355"/>
        <v>0</v>
      </c>
    </row>
    <row r="2894" spans="1:68" ht="11.1" hidden="1" customHeight="1" outlineLevel="2" x14ac:dyDescent="0.2">
      <c r="A2894" s="10"/>
      <c r="B2894" s="18"/>
      <c r="C2894" s="18"/>
      <c r="D2894" s="18"/>
      <c r="E2894" s="23" t="s">
        <v>2549</v>
      </c>
      <c r="F2894" s="208">
        <v>1.2869999999999999</v>
      </c>
      <c r="G2894" s="208">
        <v>1.004</v>
      </c>
      <c r="H2894" s="208">
        <v>0.97099999999999997</v>
      </c>
      <c r="I2894" s="239">
        <v>0.60399999999999998</v>
      </c>
      <c r="J2894" s="239"/>
      <c r="K2894" s="208">
        <v>0.29199999999999998</v>
      </c>
      <c r="L2894" s="208">
        <v>7.8E-2</v>
      </c>
      <c r="M2894" s="24"/>
      <c r="N2894" s="24"/>
      <c r="O2894" s="24"/>
      <c r="P2894" s="208">
        <v>0.502</v>
      </c>
      <c r="Q2894" s="208">
        <v>0.96799999999999997</v>
      </c>
      <c r="R2894" s="208">
        <v>1.258</v>
      </c>
      <c r="S2894" s="208">
        <v>1.5049999999999999</v>
      </c>
      <c r="T2894" s="208">
        <v>1.4510000000000001</v>
      </c>
      <c r="U2894" s="208">
        <v>0.91100000000000003</v>
      </c>
      <c r="V2894" s="208">
        <v>0.59199999999999997</v>
      </c>
      <c r="W2894" s="208">
        <v>0.378</v>
      </c>
      <c r="X2894" s="208">
        <v>9.6000000000000002E-2</v>
      </c>
      <c r="Y2894" s="208">
        <v>7.5999999999999998E-2</v>
      </c>
      <c r="Z2894" s="208">
        <v>0.154</v>
      </c>
      <c r="AA2894" s="208">
        <v>0.21299999999999999</v>
      </c>
      <c r="AB2894" s="208">
        <v>0.59599999999999997</v>
      </c>
      <c r="AC2894" s="208">
        <v>1.0429999999999999</v>
      </c>
      <c r="AD2894" s="208">
        <v>1.927</v>
      </c>
      <c r="AE2894" s="208">
        <v>1.5569999999999999</v>
      </c>
      <c r="AF2894" s="208">
        <v>1.2749999999999999</v>
      </c>
      <c r="AG2894" s="208">
        <v>1.0089999999999999</v>
      </c>
      <c r="AH2894" s="208">
        <v>0.57899999999999996</v>
      </c>
      <c r="AI2894" s="208">
        <v>0.40600000000000003</v>
      </c>
      <c r="AJ2894" s="24"/>
      <c r="AK2894" s="24"/>
      <c r="AL2894" s="208">
        <v>0.313</v>
      </c>
      <c r="AM2894" s="208">
        <v>0.38100000000000001</v>
      </c>
      <c r="AN2894" s="208">
        <v>0.60499999999999998</v>
      </c>
      <c r="AO2894" s="208">
        <v>1.0569999999999999</v>
      </c>
      <c r="AP2894" s="208">
        <v>1.544</v>
      </c>
      <c r="AQ2894" s="208">
        <v>1.8260000000000001</v>
      </c>
      <c r="AR2894" s="208">
        <v>1.7729999999999999</v>
      </c>
      <c r="AS2894" s="208">
        <v>1.038</v>
      </c>
      <c r="AT2894" s="208">
        <v>0.67500000000000004</v>
      </c>
      <c r="AU2894" s="208">
        <v>0.38300000000000001</v>
      </c>
      <c r="AV2894" s="208">
        <v>1.4999999999999999E-2</v>
      </c>
      <c r="AW2894" s="208">
        <v>3.5999999999999997E-2</v>
      </c>
      <c r="AX2894" s="24"/>
      <c r="AY2894" s="208">
        <v>0.40300000000000002</v>
      </c>
      <c r="AZ2894" s="208">
        <v>0.39700000000000002</v>
      </c>
      <c r="BA2894" s="208">
        <v>0.89300000000000002</v>
      </c>
      <c r="BB2894" s="21">
        <f t="shared" si="356"/>
        <v>1.927</v>
      </c>
      <c r="BC2894" s="21"/>
      <c r="BD2894" s="22">
        <f t="shared" si="357"/>
        <v>2.59005376344086</v>
      </c>
      <c r="BE2894" s="21"/>
      <c r="BG2894" s="10"/>
      <c r="BH2894" s="21">
        <f t="shared" si="358"/>
        <v>0</v>
      </c>
      <c r="BI2894" s="22">
        <f t="shared" si="358"/>
        <v>1.9269999999999997E-3</v>
      </c>
      <c r="BJ2894" s="21"/>
      <c r="BK2894" s="21">
        <v>0</v>
      </c>
      <c r="BL2894" s="22">
        <v>5.7809999999999988E-3</v>
      </c>
      <c r="BM2894" s="21"/>
      <c r="BN2894" s="21">
        <f t="shared" si="355"/>
        <v>0</v>
      </c>
      <c r="BO2894" s="22">
        <f t="shared" si="355"/>
        <v>2.3123999999999995E-2</v>
      </c>
      <c r="BP2894" s="21">
        <f t="shared" si="355"/>
        <v>0</v>
      </c>
    </row>
    <row r="2895" spans="1:68" ht="11.1" hidden="1" customHeight="1" outlineLevel="1" collapsed="1" x14ac:dyDescent="0.2">
      <c r="A2895" s="10"/>
      <c r="B2895" s="18"/>
      <c r="C2895" s="18"/>
      <c r="D2895" s="25"/>
      <c r="E2895" s="19" t="s">
        <v>369</v>
      </c>
      <c r="F2895" s="209">
        <v>217.26900000000001</v>
      </c>
      <c r="G2895" s="209">
        <v>160.90100000000001</v>
      </c>
      <c r="H2895" s="209">
        <v>150.84700000000001</v>
      </c>
      <c r="I2895" s="240">
        <v>40.573999999999998</v>
      </c>
      <c r="J2895" s="240"/>
      <c r="K2895" s="209">
        <v>48.314</v>
      </c>
      <c r="L2895" s="209">
        <v>21.111999999999998</v>
      </c>
      <c r="M2895" s="209">
        <v>-5.5010000000000003</v>
      </c>
      <c r="N2895" s="209">
        <v>39.564</v>
      </c>
      <c r="O2895" s="209">
        <v>81.081000000000003</v>
      </c>
      <c r="P2895" s="209">
        <v>92.754000000000005</v>
      </c>
      <c r="Q2895" s="209">
        <v>83.596000000000004</v>
      </c>
      <c r="R2895" s="209">
        <v>141.93199999999999</v>
      </c>
      <c r="S2895" s="209">
        <v>184.88200000000001</v>
      </c>
      <c r="T2895" s="209">
        <v>173.011</v>
      </c>
      <c r="U2895" s="209">
        <v>148.12</v>
      </c>
      <c r="V2895" s="209">
        <v>91.256</v>
      </c>
      <c r="W2895" s="209">
        <v>206.624</v>
      </c>
      <c r="X2895" s="209">
        <v>27.285</v>
      </c>
      <c r="Y2895" s="209">
        <v>21.327000000000002</v>
      </c>
      <c r="Z2895" s="209">
        <v>43.329000000000001</v>
      </c>
      <c r="AA2895" s="209">
        <v>79.033000000000001</v>
      </c>
      <c r="AB2895" s="209">
        <v>64.147999999999996</v>
      </c>
      <c r="AC2895" s="209">
        <v>93.254999999999995</v>
      </c>
      <c r="AD2895" s="209">
        <v>223.059</v>
      </c>
      <c r="AE2895" s="209">
        <v>200.64</v>
      </c>
      <c r="AF2895" s="209">
        <v>156.839</v>
      </c>
      <c r="AG2895" s="209">
        <v>143.45400000000001</v>
      </c>
      <c r="AH2895" s="209">
        <v>81.070999999999998</v>
      </c>
      <c r="AI2895" s="209">
        <v>49.762999999999998</v>
      </c>
      <c r="AJ2895" s="209">
        <v>30.588999999999999</v>
      </c>
      <c r="AK2895" s="209">
        <v>9.3379999999999992</v>
      </c>
      <c r="AL2895" s="209">
        <v>40.704999999999998</v>
      </c>
      <c r="AM2895" s="209">
        <v>85.296000000000006</v>
      </c>
      <c r="AN2895" s="209">
        <v>89.602000000000004</v>
      </c>
      <c r="AO2895" s="209">
        <v>151.928</v>
      </c>
      <c r="AP2895" s="209">
        <v>149.994</v>
      </c>
      <c r="AQ2895" s="209">
        <v>204.864</v>
      </c>
      <c r="AR2895" s="209">
        <v>113.39400000000001</v>
      </c>
      <c r="AS2895" s="209">
        <v>153.80199999999999</v>
      </c>
      <c r="AT2895" s="209">
        <v>102.866</v>
      </c>
      <c r="AU2895" s="209">
        <v>63.319000000000003</v>
      </c>
      <c r="AV2895" s="209">
        <v>48.689</v>
      </c>
      <c r="AW2895" s="209">
        <v>28.483000000000001</v>
      </c>
      <c r="AX2895" s="209">
        <v>39.81</v>
      </c>
      <c r="AY2895" s="209">
        <v>85.843000000000004</v>
      </c>
      <c r="AZ2895" s="209">
        <v>75.691000000000003</v>
      </c>
      <c r="BA2895" s="209">
        <v>109.386</v>
      </c>
      <c r="BB2895" s="27">
        <v>194.959</v>
      </c>
      <c r="BC2895" s="21">
        <f>BF2895</f>
        <v>1432</v>
      </c>
      <c r="BD2895" s="22">
        <f t="shared" si="357"/>
        <v>262.04166666666669</v>
      </c>
      <c r="BE2895" s="21">
        <f>BC2895-BD2895</f>
        <v>1169.9583333333333</v>
      </c>
      <c r="BF2895" s="2">
        <v>1432</v>
      </c>
      <c r="BG2895" s="10"/>
      <c r="BH2895" s="21">
        <f t="shared" si="358"/>
        <v>1.0654079999999999</v>
      </c>
      <c r="BI2895" s="22">
        <f t="shared" si="358"/>
        <v>0.19495899999999999</v>
      </c>
      <c r="BJ2895" s="21">
        <f>BH2895-BI2895</f>
        <v>0.87044899999999992</v>
      </c>
      <c r="BK2895" s="21">
        <v>2.8792799999999996</v>
      </c>
      <c r="BL2895" s="22">
        <v>0.66917699999999991</v>
      </c>
      <c r="BM2895" s="21">
        <v>2.2101029999999997</v>
      </c>
      <c r="BN2895" s="21">
        <f t="shared" si="355"/>
        <v>11.517119999999998</v>
      </c>
      <c r="BO2895" s="22">
        <f t="shared" si="355"/>
        <v>2.6767079999999996</v>
      </c>
      <c r="BP2895" s="21">
        <f t="shared" si="355"/>
        <v>8.8404119999999988</v>
      </c>
    </row>
    <row r="2896" spans="1:68" ht="11.1" hidden="1" customHeight="1" outlineLevel="2" x14ac:dyDescent="0.2">
      <c r="A2896" s="10"/>
      <c r="B2896" s="18"/>
      <c r="C2896" s="18"/>
      <c r="D2896" s="25"/>
      <c r="E2896" s="23"/>
      <c r="F2896" s="208">
        <v>217.26900000000001</v>
      </c>
      <c r="G2896" s="208">
        <v>160.90100000000001</v>
      </c>
      <c r="H2896" s="208">
        <v>150.84700000000001</v>
      </c>
      <c r="I2896" s="239">
        <v>40.573999999999998</v>
      </c>
      <c r="J2896" s="239"/>
      <c r="K2896" s="208">
        <v>48.314</v>
      </c>
      <c r="L2896" s="208">
        <v>21.111999999999998</v>
      </c>
      <c r="M2896" s="208">
        <v>-5.5010000000000003</v>
      </c>
      <c r="N2896" s="208">
        <v>39.564</v>
      </c>
      <c r="O2896" s="208">
        <v>81.081000000000003</v>
      </c>
      <c r="P2896" s="208">
        <v>92.754000000000005</v>
      </c>
      <c r="Q2896" s="208">
        <v>83.596000000000004</v>
      </c>
      <c r="R2896" s="208">
        <v>141.93199999999999</v>
      </c>
      <c r="S2896" s="208">
        <v>184.88200000000001</v>
      </c>
      <c r="T2896" s="208">
        <v>173.011</v>
      </c>
      <c r="U2896" s="208">
        <v>148.12</v>
      </c>
      <c r="V2896" s="208">
        <v>91.256</v>
      </c>
      <c r="W2896" s="208">
        <v>206.624</v>
      </c>
      <c r="X2896" s="208">
        <v>27.285</v>
      </c>
      <c r="Y2896" s="208">
        <v>21.327000000000002</v>
      </c>
      <c r="Z2896" s="208">
        <v>43.329000000000001</v>
      </c>
      <c r="AA2896" s="208">
        <v>79.033000000000001</v>
      </c>
      <c r="AB2896" s="208">
        <v>64.147999999999996</v>
      </c>
      <c r="AC2896" s="208">
        <v>93.254999999999995</v>
      </c>
      <c r="AD2896" s="208">
        <v>223.059</v>
      </c>
      <c r="AE2896" s="208">
        <v>200.64</v>
      </c>
      <c r="AF2896" s="208">
        <v>156.839</v>
      </c>
      <c r="AG2896" s="208">
        <v>143.45400000000001</v>
      </c>
      <c r="AH2896" s="208">
        <v>81.070999999999998</v>
      </c>
      <c r="AI2896" s="208">
        <v>49.762999999999998</v>
      </c>
      <c r="AJ2896" s="208">
        <v>30.588999999999999</v>
      </c>
      <c r="AK2896" s="208">
        <v>9.3379999999999992</v>
      </c>
      <c r="AL2896" s="208">
        <v>40.704999999999998</v>
      </c>
      <c r="AM2896" s="208">
        <v>85.296000000000006</v>
      </c>
      <c r="AN2896" s="208">
        <v>89.602000000000004</v>
      </c>
      <c r="AO2896" s="208">
        <v>151.928</v>
      </c>
      <c r="AP2896" s="208">
        <v>149.994</v>
      </c>
      <c r="AQ2896" s="208">
        <v>204.864</v>
      </c>
      <c r="AR2896" s="208">
        <v>113.39400000000001</v>
      </c>
      <c r="AS2896" s="208">
        <v>153.80199999999999</v>
      </c>
      <c r="AT2896" s="208">
        <v>102.866</v>
      </c>
      <c r="AU2896" s="208">
        <v>63.319000000000003</v>
      </c>
      <c r="AV2896" s="208">
        <v>48.689</v>
      </c>
      <c r="AW2896" s="208">
        <v>28.483000000000001</v>
      </c>
      <c r="AX2896" s="208">
        <v>39.81</v>
      </c>
      <c r="AY2896" s="208">
        <v>85.843000000000004</v>
      </c>
      <c r="AZ2896" s="208">
        <v>75.691000000000003</v>
      </c>
      <c r="BA2896" s="208">
        <v>109.386</v>
      </c>
      <c r="BB2896" s="27">
        <v>194.959</v>
      </c>
      <c r="BC2896" s="21"/>
      <c r="BD2896" s="22">
        <f t="shared" si="357"/>
        <v>262.04166666666669</v>
      </c>
      <c r="BE2896" s="21"/>
      <c r="BG2896" s="10"/>
      <c r="BH2896" s="21">
        <f t="shared" si="358"/>
        <v>0</v>
      </c>
      <c r="BI2896" s="22">
        <f t="shared" si="358"/>
        <v>0.19495899999999999</v>
      </c>
      <c r="BJ2896" s="21"/>
      <c r="BK2896" s="21">
        <v>0</v>
      </c>
      <c r="BL2896" s="22">
        <v>0.66917699999999991</v>
      </c>
      <c r="BM2896" s="21"/>
      <c r="BN2896" s="21">
        <f t="shared" si="355"/>
        <v>0</v>
      </c>
      <c r="BO2896" s="22">
        <f t="shared" si="355"/>
        <v>2.6767079999999996</v>
      </c>
      <c r="BP2896" s="21">
        <f t="shared" si="355"/>
        <v>0</v>
      </c>
    </row>
    <row r="2897" spans="1:68" ht="11.1" customHeight="1" outlineLevel="1" collapsed="1" x14ac:dyDescent="0.2">
      <c r="A2897" s="10"/>
      <c r="B2897" s="18"/>
      <c r="C2897" s="18"/>
      <c r="D2897" s="18"/>
      <c r="E2897" s="19" t="s">
        <v>2550</v>
      </c>
      <c r="F2897" s="20"/>
      <c r="G2897" s="20"/>
      <c r="H2897" s="209">
        <v>0.113</v>
      </c>
      <c r="I2897" s="20"/>
      <c r="J2897" s="20"/>
      <c r="K2897" s="209">
        <v>9.4E-2</v>
      </c>
      <c r="L2897" s="20"/>
      <c r="M2897" s="20"/>
      <c r="N2897" s="20"/>
      <c r="O2897" s="20"/>
      <c r="P2897" s="209">
        <v>7.5999999999999998E-2</v>
      </c>
      <c r="Q2897" s="20"/>
      <c r="R2897" s="209">
        <v>0.08</v>
      </c>
      <c r="S2897" s="20"/>
      <c r="T2897" s="209">
        <v>5.6000000000000001E-2</v>
      </c>
      <c r="U2897" s="209">
        <v>3.2000000000000001E-2</v>
      </c>
      <c r="V2897" s="20"/>
      <c r="W2897" s="209">
        <v>8.6999999999999994E-2</v>
      </c>
      <c r="X2897" s="20"/>
      <c r="Y2897" s="20"/>
      <c r="Z2897" s="20"/>
      <c r="AA2897" s="20"/>
      <c r="AB2897" s="209">
        <v>8.4000000000000005E-2</v>
      </c>
      <c r="AC2897" s="209">
        <v>0.04</v>
      </c>
      <c r="AD2897" s="209">
        <v>4.3999999999999997E-2</v>
      </c>
      <c r="AE2897" s="209">
        <v>2.8000000000000001E-2</v>
      </c>
      <c r="AF2897" s="209">
        <v>3.6999999999999998E-2</v>
      </c>
      <c r="AG2897" s="209">
        <v>4.5999999999999999E-2</v>
      </c>
      <c r="AH2897" s="209">
        <v>5.1999999999999998E-2</v>
      </c>
      <c r="AI2897" s="209">
        <v>5.7000000000000002E-2</v>
      </c>
      <c r="AJ2897" s="20"/>
      <c r="AK2897" s="20"/>
      <c r="AL2897" s="209">
        <v>1.6E-2</v>
      </c>
      <c r="AM2897" s="209">
        <v>6.7000000000000004E-2</v>
      </c>
      <c r="AN2897" s="209">
        <v>0.11</v>
      </c>
      <c r="AO2897" s="209">
        <v>0.11600000000000001</v>
      </c>
      <c r="AP2897" s="209">
        <v>0.128</v>
      </c>
      <c r="AQ2897" s="209">
        <v>0.109</v>
      </c>
      <c r="AR2897" s="209">
        <v>0.14099999999999999</v>
      </c>
      <c r="AS2897" s="209">
        <v>0.108</v>
      </c>
      <c r="AT2897" s="209">
        <v>0.11600000000000001</v>
      </c>
      <c r="AU2897" s="209">
        <v>0.10199999999999999</v>
      </c>
      <c r="AV2897" s="209">
        <v>4.8000000000000001E-2</v>
      </c>
      <c r="AW2897" s="20"/>
      <c r="AX2897" s="20"/>
      <c r="AY2897" s="209">
        <v>2.1999999999999999E-2</v>
      </c>
      <c r="AZ2897" s="209">
        <v>4.2999999999999997E-2</v>
      </c>
      <c r="BA2897" s="209">
        <v>3.3000000000000002E-2</v>
      </c>
      <c r="BB2897" s="21">
        <f t="shared" si="356"/>
        <v>0.14099999999999999</v>
      </c>
      <c r="BC2897" s="21">
        <f>BF2897</f>
        <v>2.4</v>
      </c>
      <c r="BD2897" s="22">
        <f t="shared" si="357"/>
        <v>0.18951612903225803</v>
      </c>
      <c r="BE2897" s="21">
        <f>BC2897-BD2897</f>
        <v>2.2104838709677419</v>
      </c>
      <c r="BF2897" s="2">
        <v>2.4</v>
      </c>
      <c r="BG2897" s="10">
        <v>7</v>
      </c>
      <c r="BH2897" s="21">
        <f t="shared" si="358"/>
        <v>1.7855999999999998E-3</v>
      </c>
      <c r="BI2897" s="22">
        <f t="shared" si="358"/>
        <v>1.4099999999999998E-4</v>
      </c>
      <c r="BJ2897" s="21">
        <f>BH2897-BI2897</f>
        <v>1.6445999999999998E-3</v>
      </c>
      <c r="BK2897" s="21">
        <v>5.3567999999999992E-3</v>
      </c>
      <c r="BL2897" s="22">
        <v>4.2299999999999998E-4</v>
      </c>
      <c r="BM2897" s="21">
        <v>4.9337999999999995E-3</v>
      </c>
      <c r="BN2897" s="21">
        <f t="shared" si="355"/>
        <v>2.1427199999999997E-2</v>
      </c>
      <c r="BO2897" s="22">
        <f t="shared" si="355"/>
        <v>1.6919999999999999E-3</v>
      </c>
      <c r="BP2897" s="21">
        <f t="shared" si="355"/>
        <v>1.9735199999999998E-2</v>
      </c>
    </row>
    <row r="2898" spans="1:68" ht="10.5" hidden="1" customHeight="1" outlineLevel="2" x14ac:dyDescent="0.2">
      <c r="A2898" s="10"/>
      <c r="B2898" s="18"/>
      <c r="C2898" s="18"/>
      <c r="D2898" s="18"/>
      <c r="E2898" s="23" t="s">
        <v>2551</v>
      </c>
      <c r="F2898" s="24"/>
      <c r="G2898" s="24"/>
      <c r="H2898" s="208">
        <v>0.113</v>
      </c>
      <c r="I2898" s="24"/>
      <c r="J2898" s="24"/>
      <c r="K2898" s="208">
        <v>9.4E-2</v>
      </c>
      <c r="L2898" s="24"/>
      <c r="M2898" s="24"/>
      <c r="N2898" s="24"/>
      <c r="O2898" s="24"/>
      <c r="P2898" s="208">
        <v>7.5999999999999998E-2</v>
      </c>
      <c r="Q2898" s="24"/>
      <c r="R2898" s="208">
        <v>0.08</v>
      </c>
      <c r="S2898" s="24"/>
      <c r="T2898" s="208">
        <v>5.6000000000000001E-2</v>
      </c>
      <c r="U2898" s="208">
        <v>3.2000000000000001E-2</v>
      </c>
      <c r="V2898" s="24"/>
      <c r="W2898" s="208">
        <v>8.6999999999999994E-2</v>
      </c>
      <c r="X2898" s="24"/>
      <c r="Y2898" s="24"/>
      <c r="Z2898" s="24"/>
      <c r="AA2898" s="24"/>
      <c r="AB2898" s="208">
        <v>8.4000000000000005E-2</v>
      </c>
      <c r="AC2898" s="208">
        <v>0.04</v>
      </c>
      <c r="AD2898" s="208">
        <v>4.3999999999999997E-2</v>
      </c>
      <c r="AE2898" s="208">
        <v>2.8000000000000001E-2</v>
      </c>
      <c r="AF2898" s="208">
        <v>3.6999999999999998E-2</v>
      </c>
      <c r="AG2898" s="208">
        <v>4.5999999999999999E-2</v>
      </c>
      <c r="AH2898" s="208">
        <v>5.1999999999999998E-2</v>
      </c>
      <c r="AI2898" s="208">
        <v>5.7000000000000002E-2</v>
      </c>
      <c r="AJ2898" s="24"/>
      <c r="AK2898" s="24"/>
      <c r="AL2898" s="208">
        <v>1.6E-2</v>
      </c>
      <c r="AM2898" s="208">
        <v>6.7000000000000004E-2</v>
      </c>
      <c r="AN2898" s="208">
        <v>0.11</v>
      </c>
      <c r="AO2898" s="208">
        <v>0.11600000000000001</v>
      </c>
      <c r="AP2898" s="208">
        <v>0.128</v>
      </c>
      <c r="AQ2898" s="208">
        <v>0.109</v>
      </c>
      <c r="AR2898" s="208">
        <v>0.14099999999999999</v>
      </c>
      <c r="AS2898" s="208">
        <v>0.108</v>
      </c>
      <c r="AT2898" s="208">
        <v>0.11600000000000001</v>
      </c>
      <c r="AU2898" s="208">
        <v>0.10199999999999999</v>
      </c>
      <c r="AV2898" s="208">
        <v>4.8000000000000001E-2</v>
      </c>
      <c r="AW2898" s="24"/>
      <c r="AX2898" s="24"/>
      <c r="AY2898" s="208">
        <v>2.1999999999999999E-2</v>
      </c>
      <c r="AZ2898" s="208">
        <v>4.2999999999999997E-2</v>
      </c>
      <c r="BA2898" s="208">
        <v>3.3000000000000002E-2</v>
      </c>
      <c r="BB2898" s="21">
        <f t="shared" si="356"/>
        <v>0.14099999999999999</v>
      </c>
      <c r="BC2898" s="21"/>
      <c r="BD2898" s="22">
        <f t="shared" si="357"/>
        <v>0.18951612903225803</v>
      </c>
      <c r="BE2898" s="21"/>
      <c r="BG2898" s="10"/>
      <c r="BH2898" s="21">
        <f t="shared" si="358"/>
        <v>0</v>
      </c>
      <c r="BI2898" s="22">
        <f t="shared" si="358"/>
        <v>1.4099999999999998E-4</v>
      </c>
      <c r="BJ2898" s="21"/>
      <c r="BK2898" s="21">
        <v>0</v>
      </c>
      <c r="BL2898" s="22">
        <v>4.2299999999999998E-4</v>
      </c>
      <c r="BM2898" s="21"/>
      <c r="BN2898" s="21">
        <f t="shared" si="355"/>
        <v>0</v>
      </c>
      <c r="BO2898" s="22">
        <f t="shared" si="355"/>
        <v>1.6919999999999999E-3</v>
      </c>
      <c r="BP2898" s="21">
        <f t="shared" si="355"/>
        <v>0</v>
      </c>
    </row>
    <row r="2899" spans="1:68" ht="11.1" customHeight="1" outlineLevel="1" x14ac:dyDescent="0.2">
      <c r="A2899" s="10"/>
      <c r="B2899" s="18"/>
      <c r="C2899" s="18"/>
      <c r="D2899" s="18"/>
      <c r="E2899" s="19" t="s">
        <v>2552</v>
      </c>
      <c r="F2899" s="20"/>
      <c r="G2899" s="20"/>
      <c r="H2899" s="209">
        <v>0.113</v>
      </c>
      <c r="I2899" s="20"/>
      <c r="J2899" s="20"/>
      <c r="K2899" s="209">
        <v>9.4E-2</v>
      </c>
      <c r="L2899" s="20"/>
      <c r="M2899" s="20"/>
      <c r="N2899" s="20"/>
      <c r="O2899" s="20"/>
      <c r="P2899" s="209">
        <v>7.5999999999999998E-2</v>
      </c>
      <c r="Q2899" s="20"/>
      <c r="R2899" s="209">
        <v>0.08</v>
      </c>
      <c r="S2899" s="20"/>
      <c r="T2899" s="209">
        <v>5.6000000000000001E-2</v>
      </c>
      <c r="U2899" s="209">
        <v>3.2000000000000001E-2</v>
      </c>
      <c r="V2899" s="20"/>
      <c r="W2899" s="209">
        <v>8.6999999999999994E-2</v>
      </c>
      <c r="X2899" s="20"/>
      <c r="Y2899" s="20"/>
      <c r="Z2899" s="20"/>
      <c r="AA2899" s="20"/>
      <c r="AB2899" s="209">
        <v>8.4000000000000005E-2</v>
      </c>
      <c r="AC2899" s="209">
        <v>0.04</v>
      </c>
      <c r="AD2899" s="209">
        <v>4.3999999999999997E-2</v>
      </c>
      <c r="AE2899" s="209">
        <v>2.8000000000000001E-2</v>
      </c>
      <c r="AF2899" s="209">
        <v>3.6999999999999998E-2</v>
      </c>
      <c r="AG2899" s="209">
        <v>4.5999999999999999E-2</v>
      </c>
      <c r="AH2899" s="209">
        <v>5.1999999999999998E-2</v>
      </c>
      <c r="AI2899" s="209">
        <v>5.7000000000000002E-2</v>
      </c>
      <c r="AJ2899" s="20"/>
      <c r="AK2899" s="20"/>
      <c r="AL2899" s="209">
        <v>1.6E-2</v>
      </c>
      <c r="AM2899" s="209">
        <v>6.7000000000000004E-2</v>
      </c>
      <c r="AN2899" s="209">
        <v>0.11</v>
      </c>
      <c r="AO2899" s="209">
        <v>0.11600000000000001</v>
      </c>
      <c r="AP2899" s="209">
        <v>0.128</v>
      </c>
      <c r="AQ2899" s="209">
        <v>0.109</v>
      </c>
      <c r="AR2899" s="209">
        <v>0.14099999999999999</v>
      </c>
      <c r="AS2899" s="209">
        <v>0.108</v>
      </c>
      <c r="AT2899" s="209">
        <v>0.11600000000000001</v>
      </c>
      <c r="AU2899" s="209">
        <v>0.10199999999999999</v>
      </c>
      <c r="AV2899" s="209">
        <v>4.8000000000000001E-2</v>
      </c>
      <c r="AW2899" s="20"/>
      <c r="AX2899" s="20"/>
      <c r="AY2899" s="209">
        <v>2.1999999999999999E-2</v>
      </c>
      <c r="AZ2899" s="209">
        <v>4.2999999999999997E-2</v>
      </c>
      <c r="BA2899" s="209">
        <v>3.3000000000000002E-2</v>
      </c>
      <c r="BB2899" s="21"/>
      <c r="BC2899" s="21">
        <v>10</v>
      </c>
      <c r="BD2899" s="22">
        <f>(BB2899/31/24)*1000</f>
        <v>0</v>
      </c>
      <c r="BE2899" s="21">
        <f>BC2899-BD2899</f>
        <v>10</v>
      </c>
      <c r="BF2899" s="2">
        <v>2.4</v>
      </c>
      <c r="BG2899" s="10">
        <v>7</v>
      </c>
      <c r="BH2899" s="28">
        <f>(BC2899*24*31/1000000)</f>
        <v>7.4400000000000004E-3</v>
      </c>
      <c r="BI2899" s="29">
        <v>1.302E-3</v>
      </c>
      <c r="BJ2899" s="21">
        <f>BH2899-BI2899</f>
        <v>6.1380000000000002E-3</v>
      </c>
      <c r="BK2899" s="21">
        <v>5.3567999999999992E-3</v>
      </c>
      <c r="BL2899" s="22">
        <v>4.2299999999999998E-4</v>
      </c>
      <c r="BM2899" s="21">
        <v>4.9337999999999995E-3</v>
      </c>
      <c r="BN2899" s="21">
        <f>BK2899*4</f>
        <v>2.1427199999999997E-2</v>
      </c>
      <c r="BO2899" s="22">
        <f>BL2899*4</f>
        <v>1.6919999999999999E-3</v>
      </c>
      <c r="BP2899" s="21">
        <f>BM2899*4</f>
        <v>1.9735199999999998E-2</v>
      </c>
    </row>
    <row r="2900" spans="1:68" ht="12" hidden="1" customHeight="1" x14ac:dyDescent="0.2">
      <c r="A2900" s="10">
        <v>38</v>
      </c>
      <c r="B2900" s="11" t="s">
        <v>2553</v>
      </c>
      <c r="C2900" s="11" t="s">
        <v>2553</v>
      </c>
      <c r="D2900" s="11" t="s">
        <v>2553</v>
      </c>
      <c r="E2900" s="12"/>
      <c r="F2900" s="211">
        <v>160.52699999999999</v>
      </c>
      <c r="G2900" s="211">
        <v>139.63499999999999</v>
      </c>
      <c r="H2900" s="211">
        <v>123.57</v>
      </c>
      <c r="I2900" s="242">
        <v>100.279</v>
      </c>
      <c r="J2900" s="242"/>
      <c r="K2900" s="211">
        <v>90.662000000000006</v>
      </c>
      <c r="L2900" s="211">
        <v>30.78</v>
      </c>
      <c r="M2900" s="211">
        <v>10.554</v>
      </c>
      <c r="N2900" s="211">
        <v>20.334</v>
      </c>
      <c r="O2900" s="211">
        <v>55.338000000000001</v>
      </c>
      <c r="P2900" s="211">
        <v>89.472999999999999</v>
      </c>
      <c r="Q2900" s="211">
        <v>108.22199999999999</v>
      </c>
      <c r="R2900" s="211">
        <v>160.30199999999999</v>
      </c>
      <c r="S2900" s="211">
        <v>168.398</v>
      </c>
      <c r="T2900" s="211">
        <v>166.69</v>
      </c>
      <c r="U2900" s="211">
        <v>154.15199999999999</v>
      </c>
      <c r="V2900" s="211">
        <v>122.131</v>
      </c>
      <c r="W2900" s="211">
        <v>48.014000000000003</v>
      </c>
      <c r="X2900" s="211">
        <v>23.588999999999999</v>
      </c>
      <c r="Y2900" s="211">
        <v>12.499000000000001</v>
      </c>
      <c r="Z2900" s="211">
        <v>22.777000000000001</v>
      </c>
      <c r="AA2900" s="211">
        <v>19.39</v>
      </c>
      <c r="AB2900" s="211">
        <v>79.453000000000003</v>
      </c>
      <c r="AC2900" s="211">
        <v>107.032</v>
      </c>
      <c r="AD2900" s="211">
        <v>172.518</v>
      </c>
      <c r="AE2900" s="211">
        <v>186.56700000000001</v>
      </c>
      <c r="AF2900" s="211">
        <v>156.41</v>
      </c>
      <c r="AG2900" s="211">
        <v>129.32900000000001</v>
      </c>
      <c r="AH2900" s="211">
        <v>85.682000000000002</v>
      </c>
      <c r="AI2900" s="211">
        <v>59.451000000000001</v>
      </c>
      <c r="AJ2900" s="211">
        <v>21.507000000000001</v>
      </c>
      <c r="AK2900" s="211">
        <v>21.356000000000002</v>
      </c>
      <c r="AL2900" s="211">
        <v>23.443000000000001</v>
      </c>
      <c r="AM2900" s="211">
        <v>53.207000000000001</v>
      </c>
      <c r="AN2900" s="211">
        <v>68.125</v>
      </c>
      <c r="AO2900" s="211">
        <v>113.18600000000001</v>
      </c>
      <c r="AP2900" s="211">
        <v>162.34200000000001</v>
      </c>
      <c r="AQ2900" s="211">
        <v>175.76900000000001</v>
      </c>
      <c r="AR2900" s="211">
        <v>158.886</v>
      </c>
      <c r="AS2900" s="211">
        <v>136.49600000000001</v>
      </c>
      <c r="AT2900" s="211">
        <v>83.001999999999995</v>
      </c>
      <c r="AU2900" s="211">
        <v>57.180999999999997</v>
      </c>
      <c r="AV2900" s="211">
        <v>53.94</v>
      </c>
      <c r="AW2900" s="211">
        <v>8.3919999999999995</v>
      </c>
      <c r="AX2900" s="211">
        <v>23.965</v>
      </c>
      <c r="AY2900" s="211">
        <v>54.75</v>
      </c>
      <c r="AZ2900" s="211">
        <v>50.268999999999998</v>
      </c>
      <c r="BA2900" s="211">
        <v>110.825</v>
      </c>
      <c r="BB2900" s="14">
        <f>SUM(BB2901:BB2920)/2</f>
        <v>207.36599999999999</v>
      </c>
      <c r="BC2900" s="14">
        <f>SUM(BC2901:BC2920)</f>
        <v>808.78440860215051</v>
      </c>
      <c r="BD2900" s="15">
        <f t="shared" si="357"/>
        <v>278.7177419354839</v>
      </c>
      <c r="BE2900" s="14">
        <f>SUM(BE2901:BE2920)</f>
        <v>530.06666666666661</v>
      </c>
      <c r="BG2900" s="43"/>
      <c r="BH2900" s="17">
        <f t="shared" si="358"/>
        <v>0.60173559999999993</v>
      </c>
      <c r="BI2900" s="15">
        <f t="shared" si="358"/>
        <v>0.20736600000000002</v>
      </c>
      <c r="BJ2900" s="14">
        <f>SUM(BJ2901:BJ2920)</f>
        <v>0.39436960000000004</v>
      </c>
      <c r="BK2900" s="17">
        <v>1.7366843999999997</v>
      </c>
      <c r="BL2900" s="15">
        <v>0.59993099999999999</v>
      </c>
      <c r="BM2900" s="14">
        <v>1.1367534000000001</v>
      </c>
      <c r="BN2900" s="17">
        <f t="shared" si="355"/>
        <v>6.9467375999999987</v>
      </c>
      <c r="BO2900" s="15">
        <f t="shared" si="355"/>
        <v>2.399724</v>
      </c>
      <c r="BP2900" s="17">
        <f t="shared" si="355"/>
        <v>4.5470136000000005</v>
      </c>
    </row>
    <row r="2901" spans="1:68" ht="11.1" hidden="1" customHeight="1" outlineLevel="1" collapsed="1" x14ac:dyDescent="0.2">
      <c r="A2901" s="10"/>
      <c r="B2901" s="18"/>
      <c r="C2901" s="18"/>
      <c r="D2901" s="18"/>
      <c r="E2901" s="19" t="s">
        <v>2554</v>
      </c>
      <c r="F2901" s="209">
        <v>4.5759999999999996</v>
      </c>
      <c r="G2901" s="209">
        <v>4.38</v>
      </c>
      <c r="H2901" s="209">
        <v>2.9350000000000001</v>
      </c>
      <c r="I2901" s="240">
        <v>2.8079999999999998</v>
      </c>
      <c r="J2901" s="240"/>
      <c r="K2901" s="209">
        <v>2.5489999999999999</v>
      </c>
      <c r="L2901" s="209">
        <v>0.40200000000000002</v>
      </c>
      <c r="M2901" s="20"/>
      <c r="N2901" s="209">
        <v>0.36799999999999999</v>
      </c>
      <c r="O2901" s="209">
        <v>1.304</v>
      </c>
      <c r="P2901" s="209">
        <v>3.294</v>
      </c>
      <c r="Q2901" s="209">
        <v>5.2279999999999998</v>
      </c>
      <c r="R2901" s="209">
        <v>4.4489999999999998</v>
      </c>
      <c r="S2901" s="209">
        <v>5.1719999999999997</v>
      </c>
      <c r="T2901" s="209">
        <v>4.9429999999999996</v>
      </c>
      <c r="U2901" s="209">
        <v>3.7149999999999999</v>
      </c>
      <c r="V2901" s="209">
        <v>3.101</v>
      </c>
      <c r="W2901" s="209">
        <v>1.7989999999999999</v>
      </c>
      <c r="X2901" s="209">
        <v>0.35599999999999998</v>
      </c>
      <c r="Y2901" s="209">
        <v>0.35</v>
      </c>
      <c r="Z2901" s="209">
        <v>0.214</v>
      </c>
      <c r="AA2901" s="209">
        <v>0.94499999999999995</v>
      </c>
      <c r="AB2901" s="209">
        <v>4.0540000000000003</v>
      </c>
      <c r="AC2901" s="209">
        <v>4.173</v>
      </c>
      <c r="AD2901" s="209">
        <v>4.9320000000000004</v>
      </c>
      <c r="AE2901" s="209">
        <v>5.3659999999999997</v>
      </c>
      <c r="AF2901" s="209">
        <v>5.1239999999999997</v>
      </c>
      <c r="AG2901" s="209">
        <v>2.944</v>
      </c>
      <c r="AH2901" s="209">
        <v>2.8039999999999998</v>
      </c>
      <c r="AI2901" s="209">
        <v>2.21</v>
      </c>
      <c r="AJ2901" s="209">
        <v>0.55400000000000005</v>
      </c>
      <c r="AK2901" s="209">
        <v>0.13900000000000001</v>
      </c>
      <c r="AL2901" s="209">
        <v>0.433</v>
      </c>
      <c r="AM2901" s="209">
        <v>1.3740000000000001</v>
      </c>
      <c r="AN2901" s="209">
        <v>3.2570000000000001</v>
      </c>
      <c r="AO2901" s="209">
        <v>4.4240000000000004</v>
      </c>
      <c r="AP2901" s="209">
        <v>5.5810000000000004</v>
      </c>
      <c r="AQ2901" s="209">
        <v>5.5830000000000002</v>
      </c>
      <c r="AR2901" s="209">
        <v>5.6719999999999997</v>
      </c>
      <c r="AS2901" s="209">
        <v>4.34</v>
      </c>
      <c r="AT2901" s="209">
        <v>4.1230000000000002</v>
      </c>
      <c r="AU2901" s="209">
        <v>2.613</v>
      </c>
      <c r="AV2901" s="209">
        <v>0.14599999999999999</v>
      </c>
      <c r="AW2901" s="209">
        <v>8.3000000000000004E-2</v>
      </c>
      <c r="AX2901" s="20"/>
      <c r="AY2901" s="209">
        <v>1.2410000000000001</v>
      </c>
      <c r="AZ2901" s="209">
        <v>3.6389999999999998</v>
      </c>
      <c r="BA2901" s="209">
        <v>3.226</v>
      </c>
      <c r="BB2901" s="21">
        <f>BB2902+BB2903+BB2904</f>
        <v>7.5</v>
      </c>
      <c r="BC2901" s="21">
        <f>BD2901</f>
        <v>10.080645161290322</v>
      </c>
      <c r="BD2901" s="22">
        <f t="shared" si="357"/>
        <v>10.080645161290322</v>
      </c>
      <c r="BE2901" s="21">
        <f>BC2901-BD2901</f>
        <v>0</v>
      </c>
      <c r="BF2901" s="2">
        <v>3.63</v>
      </c>
      <c r="BG2901" s="10">
        <v>6</v>
      </c>
      <c r="BH2901" s="21">
        <f t="shared" si="358"/>
        <v>7.4999999999999997E-3</v>
      </c>
      <c r="BI2901" s="22">
        <f t="shared" si="358"/>
        <v>7.4999999999999997E-3</v>
      </c>
      <c r="BJ2901" s="21">
        <f>BH2901-BI2901</f>
        <v>0</v>
      </c>
      <c r="BK2901" s="21">
        <v>2.2499999999999999E-2</v>
      </c>
      <c r="BL2901" s="22">
        <v>2.2499999999999999E-2</v>
      </c>
      <c r="BM2901" s="21">
        <v>0</v>
      </c>
      <c r="BN2901" s="21">
        <f t="shared" si="355"/>
        <v>0.09</v>
      </c>
      <c r="BO2901" s="22">
        <f t="shared" si="355"/>
        <v>0.09</v>
      </c>
      <c r="BP2901" s="21">
        <f t="shared" si="355"/>
        <v>0</v>
      </c>
    </row>
    <row r="2902" spans="1:68" ht="11.1" hidden="1" customHeight="1" outlineLevel="2" x14ac:dyDescent="0.2">
      <c r="A2902" s="10"/>
      <c r="B2902" s="18"/>
      <c r="C2902" s="18"/>
      <c r="D2902" s="18"/>
      <c r="E2902" s="23" t="s">
        <v>2555</v>
      </c>
      <c r="F2902" s="208">
        <v>2.4359999999999999</v>
      </c>
      <c r="G2902" s="208">
        <v>2.44</v>
      </c>
      <c r="H2902" s="208">
        <v>1.5209999999999999</v>
      </c>
      <c r="I2902" s="239">
        <v>1.591</v>
      </c>
      <c r="J2902" s="239"/>
      <c r="K2902" s="208">
        <v>0.246</v>
      </c>
      <c r="L2902" s="24"/>
      <c r="M2902" s="24"/>
      <c r="N2902" s="24"/>
      <c r="O2902" s="24"/>
      <c r="P2902" s="208">
        <v>0.83</v>
      </c>
      <c r="Q2902" s="208">
        <v>1.7</v>
      </c>
      <c r="R2902" s="208">
        <v>2.109</v>
      </c>
      <c r="S2902" s="208">
        <v>2.6840000000000002</v>
      </c>
      <c r="T2902" s="208">
        <v>2.65</v>
      </c>
      <c r="U2902" s="208">
        <v>2.069</v>
      </c>
      <c r="V2902" s="208">
        <v>1.359</v>
      </c>
      <c r="W2902" s="208">
        <v>0.10100000000000001</v>
      </c>
      <c r="X2902" s="24"/>
      <c r="Y2902" s="24"/>
      <c r="Z2902" s="24"/>
      <c r="AA2902" s="24"/>
      <c r="AB2902" s="208">
        <v>1.234</v>
      </c>
      <c r="AC2902" s="208">
        <v>1.6779999999999999</v>
      </c>
      <c r="AD2902" s="208">
        <v>2.4180000000000001</v>
      </c>
      <c r="AE2902" s="208">
        <v>2.5449999999999999</v>
      </c>
      <c r="AF2902" s="208">
        <v>2.496</v>
      </c>
      <c r="AG2902" s="208">
        <v>1.45</v>
      </c>
      <c r="AH2902" s="208">
        <v>1.1539999999999999</v>
      </c>
      <c r="AI2902" s="208">
        <v>0.52500000000000002</v>
      </c>
      <c r="AJ2902" s="24"/>
      <c r="AK2902" s="24"/>
      <c r="AL2902" s="24"/>
      <c r="AM2902" s="24"/>
      <c r="AN2902" s="208">
        <v>1.19</v>
      </c>
      <c r="AO2902" s="208">
        <v>2.254</v>
      </c>
      <c r="AP2902" s="208">
        <v>2.8530000000000002</v>
      </c>
      <c r="AQ2902" s="208">
        <v>2.8650000000000002</v>
      </c>
      <c r="AR2902" s="208">
        <v>3.0209999999999999</v>
      </c>
      <c r="AS2902" s="208">
        <v>2.3849999999999998</v>
      </c>
      <c r="AT2902" s="208">
        <v>1.4139999999999999</v>
      </c>
      <c r="AU2902" s="208">
        <v>0.53</v>
      </c>
      <c r="AV2902" s="24"/>
      <c r="AW2902" s="24"/>
      <c r="AX2902" s="24"/>
      <c r="AY2902" s="24"/>
      <c r="AZ2902" s="208">
        <v>0.751</v>
      </c>
      <c r="BA2902" s="208">
        <v>1.6180000000000001</v>
      </c>
      <c r="BB2902" s="21">
        <f t="shared" si="356"/>
        <v>3.0209999999999999</v>
      </c>
      <c r="BC2902" s="21"/>
      <c r="BD2902" s="22">
        <f t="shared" si="357"/>
        <v>4.060483870967742</v>
      </c>
      <c r="BE2902" s="21"/>
      <c r="BG2902" s="10"/>
      <c r="BH2902" s="21">
        <f t="shared" si="358"/>
        <v>0</v>
      </c>
      <c r="BI2902" s="22">
        <f t="shared" si="358"/>
        <v>3.0209999999999998E-3</v>
      </c>
      <c r="BJ2902" s="21"/>
      <c r="BK2902" s="21">
        <v>0</v>
      </c>
      <c r="BL2902" s="22">
        <v>9.0629999999999999E-3</v>
      </c>
      <c r="BM2902" s="21"/>
      <c r="BN2902" s="21">
        <f t="shared" si="355"/>
        <v>0</v>
      </c>
      <c r="BO2902" s="22">
        <f t="shared" si="355"/>
        <v>3.6252E-2</v>
      </c>
      <c r="BP2902" s="21">
        <f t="shared" si="355"/>
        <v>0</v>
      </c>
    </row>
    <row r="2903" spans="1:68" ht="11.1" hidden="1" customHeight="1" outlineLevel="2" x14ac:dyDescent="0.2">
      <c r="A2903" s="10"/>
      <c r="B2903" s="18"/>
      <c r="C2903" s="18"/>
      <c r="D2903" s="18"/>
      <c r="E2903" s="23" t="s">
        <v>2556</v>
      </c>
      <c r="F2903" s="24"/>
      <c r="G2903" s="24"/>
      <c r="H2903" s="24"/>
      <c r="I2903" s="24"/>
      <c r="J2903" s="24"/>
      <c r="K2903" s="208">
        <v>1.6579999999999999</v>
      </c>
      <c r="L2903" s="208">
        <v>0.158</v>
      </c>
      <c r="M2903" s="24"/>
      <c r="N2903" s="208">
        <v>0.17</v>
      </c>
      <c r="O2903" s="208">
        <v>0.69099999999999995</v>
      </c>
      <c r="P2903" s="208">
        <v>1.2390000000000001</v>
      </c>
      <c r="Q2903" s="208">
        <v>1.6</v>
      </c>
      <c r="R2903" s="24"/>
      <c r="S2903" s="24"/>
      <c r="T2903" s="24"/>
      <c r="U2903" s="24"/>
      <c r="V2903" s="208">
        <v>0.60099999999999998</v>
      </c>
      <c r="W2903" s="208">
        <v>0.92500000000000004</v>
      </c>
      <c r="X2903" s="24"/>
      <c r="Y2903" s="208">
        <v>0.25900000000000001</v>
      </c>
      <c r="Z2903" s="208">
        <v>9.8000000000000004E-2</v>
      </c>
      <c r="AA2903" s="208">
        <v>0.51600000000000001</v>
      </c>
      <c r="AB2903" s="208">
        <v>1.65</v>
      </c>
      <c r="AC2903" s="208">
        <v>0.47399999999999998</v>
      </c>
      <c r="AD2903" s="24"/>
      <c r="AE2903" s="24"/>
      <c r="AF2903" s="24"/>
      <c r="AG2903" s="24"/>
      <c r="AH2903" s="208">
        <v>0.65</v>
      </c>
      <c r="AI2903" s="208">
        <v>0.84599999999999997</v>
      </c>
      <c r="AJ2903" s="208">
        <v>0.186</v>
      </c>
      <c r="AK2903" s="24"/>
      <c r="AL2903" s="208">
        <v>0.22800000000000001</v>
      </c>
      <c r="AM2903" s="208">
        <v>0.625</v>
      </c>
      <c r="AN2903" s="208">
        <v>0.91300000000000003</v>
      </c>
      <c r="AO2903" s="24"/>
      <c r="AP2903" s="24"/>
      <c r="AQ2903" s="24"/>
      <c r="AR2903" s="24"/>
      <c r="AS2903" s="24"/>
      <c r="AT2903" s="208">
        <v>1.415</v>
      </c>
      <c r="AU2903" s="208">
        <v>1.139</v>
      </c>
      <c r="AV2903" s="24"/>
      <c r="AW2903" s="24"/>
      <c r="AX2903" s="24"/>
      <c r="AY2903" s="208">
        <v>1.2410000000000001</v>
      </c>
      <c r="AZ2903" s="208">
        <v>1.335</v>
      </c>
      <c r="BA2903" s="24"/>
      <c r="BB2903" s="21">
        <f t="shared" si="356"/>
        <v>1.6579999999999999</v>
      </c>
      <c r="BC2903" s="21"/>
      <c r="BD2903" s="22">
        <f t="shared" si="357"/>
        <v>2.228494623655914</v>
      </c>
      <c r="BE2903" s="21"/>
      <c r="BG2903" s="10"/>
      <c r="BH2903" s="21">
        <f t="shared" si="358"/>
        <v>0</v>
      </c>
      <c r="BI2903" s="22">
        <f t="shared" si="358"/>
        <v>1.658E-3</v>
      </c>
      <c r="BJ2903" s="21"/>
      <c r="BK2903" s="21">
        <v>0</v>
      </c>
      <c r="BL2903" s="22">
        <v>4.9740000000000001E-3</v>
      </c>
      <c r="BM2903" s="21"/>
      <c r="BN2903" s="21">
        <f t="shared" si="355"/>
        <v>0</v>
      </c>
      <c r="BO2903" s="22">
        <f t="shared" si="355"/>
        <v>1.9896E-2</v>
      </c>
      <c r="BP2903" s="21">
        <f t="shared" si="355"/>
        <v>0</v>
      </c>
    </row>
    <row r="2904" spans="1:68" ht="11.1" hidden="1" customHeight="1" outlineLevel="2" x14ac:dyDescent="0.2">
      <c r="A2904" s="10"/>
      <c r="B2904" s="18"/>
      <c r="C2904" s="18"/>
      <c r="D2904" s="18"/>
      <c r="E2904" s="23" t="s">
        <v>2557</v>
      </c>
      <c r="F2904" s="208">
        <v>2.14</v>
      </c>
      <c r="G2904" s="208">
        <v>1.94</v>
      </c>
      <c r="H2904" s="208">
        <v>1.4139999999999999</v>
      </c>
      <c r="I2904" s="239">
        <v>1.2170000000000001</v>
      </c>
      <c r="J2904" s="239"/>
      <c r="K2904" s="208">
        <v>0.64500000000000002</v>
      </c>
      <c r="L2904" s="208">
        <v>0.24399999999999999</v>
      </c>
      <c r="M2904" s="24"/>
      <c r="N2904" s="208">
        <v>0.19800000000000001</v>
      </c>
      <c r="O2904" s="208">
        <v>0.61299999999999999</v>
      </c>
      <c r="P2904" s="208">
        <v>1.2250000000000001</v>
      </c>
      <c r="Q2904" s="208">
        <v>1.9279999999999999</v>
      </c>
      <c r="R2904" s="208">
        <v>2.34</v>
      </c>
      <c r="S2904" s="208">
        <v>2.488</v>
      </c>
      <c r="T2904" s="208">
        <v>2.2930000000000001</v>
      </c>
      <c r="U2904" s="208">
        <v>1.6459999999999999</v>
      </c>
      <c r="V2904" s="208">
        <v>1.141</v>
      </c>
      <c r="W2904" s="208">
        <v>0.77300000000000002</v>
      </c>
      <c r="X2904" s="208">
        <v>0.35599999999999998</v>
      </c>
      <c r="Y2904" s="208">
        <v>9.0999999999999998E-2</v>
      </c>
      <c r="Z2904" s="208">
        <v>0.11600000000000001</v>
      </c>
      <c r="AA2904" s="208">
        <v>0.42899999999999999</v>
      </c>
      <c r="AB2904" s="208">
        <v>1.17</v>
      </c>
      <c r="AC2904" s="208">
        <v>2.0209999999999999</v>
      </c>
      <c r="AD2904" s="208">
        <v>2.5139999999999998</v>
      </c>
      <c r="AE2904" s="208">
        <v>2.8210000000000002</v>
      </c>
      <c r="AF2904" s="208">
        <v>2.6280000000000001</v>
      </c>
      <c r="AG2904" s="208">
        <v>1.494</v>
      </c>
      <c r="AH2904" s="208">
        <v>1</v>
      </c>
      <c r="AI2904" s="208">
        <v>0.83899999999999997</v>
      </c>
      <c r="AJ2904" s="208">
        <v>0.36799999999999999</v>
      </c>
      <c r="AK2904" s="208">
        <v>0.13900000000000001</v>
      </c>
      <c r="AL2904" s="208">
        <v>0.20499999999999999</v>
      </c>
      <c r="AM2904" s="208">
        <v>0.749</v>
      </c>
      <c r="AN2904" s="208">
        <v>1.1539999999999999</v>
      </c>
      <c r="AO2904" s="208">
        <v>2.17</v>
      </c>
      <c r="AP2904" s="208">
        <v>2.7280000000000002</v>
      </c>
      <c r="AQ2904" s="208">
        <v>2.718</v>
      </c>
      <c r="AR2904" s="208">
        <v>2.6509999999999998</v>
      </c>
      <c r="AS2904" s="208">
        <v>1.9550000000000001</v>
      </c>
      <c r="AT2904" s="208">
        <v>1.294</v>
      </c>
      <c r="AU2904" s="208">
        <v>0.94399999999999995</v>
      </c>
      <c r="AV2904" s="208">
        <v>0.14599999999999999</v>
      </c>
      <c r="AW2904" s="208">
        <v>8.3000000000000004E-2</v>
      </c>
      <c r="AX2904" s="24"/>
      <c r="AY2904" s="24"/>
      <c r="AZ2904" s="208">
        <v>1.5529999999999999</v>
      </c>
      <c r="BA2904" s="208">
        <v>1.6080000000000001</v>
      </c>
      <c r="BB2904" s="21">
        <f t="shared" si="356"/>
        <v>2.8210000000000002</v>
      </c>
      <c r="BC2904" s="21"/>
      <c r="BD2904" s="22">
        <f t="shared" si="357"/>
        <v>3.791666666666667</v>
      </c>
      <c r="BE2904" s="21"/>
      <c r="BG2904" s="10"/>
      <c r="BH2904" s="21">
        <f t="shared" si="358"/>
        <v>0</v>
      </c>
      <c r="BI2904" s="22">
        <f t="shared" si="358"/>
        <v>2.8210000000000002E-3</v>
      </c>
      <c r="BJ2904" s="21"/>
      <c r="BK2904" s="21">
        <v>0</v>
      </c>
      <c r="BL2904" s="22">
        <v>8.463E-3</v>
      </c>
      <c r="BM2904" s="21"/>
      <c r="BN2904" s="21">
        <f t="shared" si="355"/>
        <v>0</v>
      </c>
      <c r="BO2904" s="22">
        <f t="shared" si="355"/>
        <v>3.3852E-2</v>
      </c>
      <c r="BP2904" s="21">
        <f t="shared" si="355"/>
        <v>0</v>
      </c>
    </row>
    <row r="2905" spans="1:68" ht="21.95" hidden="1" customHeight="1" outlineLevel="1" collapsed="1" x14ac:dyDescent="0.2">
      <c r="A2905" s="10"/>
      <c r="B2905" s="18"/>
      <c r="C2905" s="18"/>
      <c r="D2905" s="18"/>
      <c r="E2905" s="19" t="s">
        <v>420</v>
      </c>
      <c r="F2905" s="20"/>
      <c r="G2905" s="209">
        <v>3.1789999999999998</v>
      </c>
      <c r="H2905" s="209">
        <v>2.1259999999999999</v>
      </c>
      <c r="I2905" s="240">
        <v>1.8069999999999999</v>
      </c>
      <c r="J2905" s="240"/>
      <c r="K2905" s="209">
        <v>1.2689999999999999</v>
      </c>
      <c r="L2905" s="20"/>
      <c r="M2905" s="20"/>
      <c r="N2905" s="20"/>
      <c r="O2905" s="209">
        <v>3.206</v>
      </c>
      <c r="P2905" s="209">
        <v>1.6439999999999999</v>
      </c>
      <c r="Q2905" s="209">
        <v>2.7629999999999999</v>
      </c>
      <c r="R2905" s="209">
        <v>3.24</v>
      </c>
      <c r="S2905" s="209">
        <v>3.36</v>
      </c>
      <c r="T2905" s="209">
        <v>3.5880000000000001</v>
      </c>
      <c r="U2905" s="209">
        <v>2.5489999999999999</v>
      </c>
      <c r="V2905" s="209">
        <v>1.9970000000000001</v>
      </c>
      <c r="W2905" s="209">
        <v>1.4550000000000001</v>
      </c>
      <c r="X2905" s="209">
        <v>1.0629999999999999</v>
      </c>
      <c r="Y2905" s="209">
        <v>0.61599999999999999</v>
      </c>
      <c r="Z2905" s="209">
        <v>0.441</v>
      </c>
      <c r="AA2905" s="209">
        <v>1.228</v>
      </c>
      <c r="AB2905" s="209">
        <v>1.839</v>
      </c>
      <c r="AC2905" s="20"/>
      <c r="AD2905" s="209">
        <v>6.3440000000000003</v>
      </c>
      <c r="AE2905" s="209">
        <v>3.8849999999999998</v>
      </c>
      <c r="AF2905" s="209">
        <v>3.4449999999999998</v>
      </c>
      <c r="AG2905" s="209">
        <v>1.9970000000000001</v>
      </c>
      <c r="AH2905" s="209">
        <v>1.7649999999999999</v>
      </c>
      <c r="AI2905" s="209">
        <v>1.504</v>
      </c>
      <c r="AJ2905" s="209">
        <v>0.64400000000000002</v>
      </c>
      <c r="AK2905" s="209">
        <v>0.40500000000000003</v>
      </c>
      <c r="AL2905" s="209">
        <v>0.51100000000000001</v>
      </c>
      <c r="AM2905" s="209">
        <v>1.6240000000000001</v>
      </c>
      <c r="AN2905" s="209">
        <v>1.4810000000000001</v>
      </c>
      <c r="AO2905" s="209">
        <v>2.5739999999999998</v>
      </c>
      <c r="AP2905" s="209">
        <v>3.3860000000000001</v>
      </c>
      <c r="AQ2905" s="209">
        <v>3.3239999999999998</v>
      </c>
      <c r="AR2905" s="209">
        <v>3.42</v>
      </c>
      <c r="AS2905" s="209">
        <v>2.4039999999999999</v>
      </c>
      <c r="AT2905" s="209">
        <v>1.821</v>
      </c>
      <c r="AU2905" s="209">
        <v>1.4750000000000001</v>
      </c>
      <c r="AV2905" s="209">
        <v>0.41499999999999998</v>
      </c>
      <c r="AW2905" s="209">
        <v>0.186</v>
      </c>
      <c r="AX2905" s="20"/>
      <c r="AY2905" s="209">
        <v>2.56</v>
      </c>
      <c r="AZ2905" s="209">
        <v>1.579</v>
      </c>
      <c r="BA2905" s="209">
        <v>1.869</v>
      </c>
      <c r="BB2905" s="21">
        <f t="shared" si="356"/>
        <v>6.3440000000000003</v>
      </c>
      <c r="BC2905" s="21">
        <f>BD2905</f>
        <v>8.5268817204301079</v>
      </c>
      <c r="BD2905" s="22">
        <f t="shared" si="357"/>
        <v>8.5268817204301079</v>
      </c>
      <c r="BE2905" s="21">
        <f>BC2905-BD2905</f>
        <v>0</v>
      </c>
      <c r="BF2905" s="2">
        <v>5.7</v>
      </c>
      <c r="BG2905" s="10">
        <v>6</v>
      </c>
      <c r="BH2905" s="21">
        <f t="shared" si="358"/>
        <v>6.3439999999999998E-3</v>
      </c>
      <c r="BI2905" s="22">
        <f t="shared" si="358"/>
        <v>6.3439999999999998E-3</v>
      </c>
      <c r="BJ2905" s="21">
        <f>BH2905-BI2905</f>
        <v>0</v>
      </c>
      <c r="BK2905" s="21">
        <v>1.9032E-2</v>
      </c>
      <c r="BL2905" s="22">
        <v>1.9032E-2</v>
      </c>
      <c r="BM2905" s="21">
        <v>0</v>
      </c>
      <c r="BN2905" s="21">
        <f t="shared" si="355"/>
        <v>7.6128000000000001E-2</v>
      </c>
      <c r="BO2905" s="22">
        <f t="shared" si="355"/>
        <v>7.6128000000000001E-2</v>
      </c>
      <c r="BP2905" s="21">
        <f t="shared" si="355"/>
        <v>0</v>
      </c>
    </row>
    <row r="2906" spans="1:68" ht="11.1" hidden="1" customHeight="1" outlineLevel="2" x14ac:dyDescent="0.2">
      <c r="A2906" s="10"/>
      <c r="B2906" s="18"/>
      <c r="C2906" s="18"/>
      <c r="D2906" s="18"/>
      <c r="E2906" s="23" t="s">
        <v>2558</v>
      </c>
      <c r="F2906" s="24"/>
      <c r="G2906" s="208">
        <v>3.1789999999999998</v>
      </c>
      <c r="H2906" s="208">
        <v>2.1259999999999999</v>
      </c>
      <c r="I2906" s="239">
        <v>1.8069999999999999</v>
      </c>
      <c r="J2906" s="239"/>
      <c r="K2906" s="208">
        <v>1.2689999999999999</v>
      </c>
      <c r="L2906" s="24"/>
      <c r="M2906" s="24"/>
      <c r="N2906" s="24"/>
      <c r="O2906" s="208">
        <v>3.206</v>
      </c>
      <c r="P2906" s="208">
        <v>1.6439999999999999</v>
      </c>
      <c r="Q2906" s="208">
        <v>2.7629999999999999</v>
      </c>
      <c r="R2906" s="208">
        <v>3.24</v>
      </c>
      <c r="S2906" s="208">
        <v>3.36</v>
      </c>
      <c r="T2906" s="208">
        <v>3.5880000000000001</v>
      </c>
      <c r="U2906" s="208">
        <v>2.5489999999999999</v>
      </c>
      <c r="V2906" s="208">
        <v>1.9970000000000001</v>
      </c>
      <c r="W2906" s="208">
        <v>1.4550000000000001</v>
      </c>
      <c r="X2906" s="208">
        <v>1.0629999999999999</v>
      </c>
      <c r="Y2906" s="208">
        <v>0.61599999999999999</v>
      </c>
      <c r="Z2906" s="208">
        <v>0.441</v>
      </c>
      <c r="AA2906" s="208">
        <v>1.228</v>
      </c>
      <c r="AB2906" s="208">
        <v>1.839</v>
      </c>
      <c r="AC2906" s="24"/>
      <c r="AD2906" s="208">
        <v>6.3440000000000003</v>
      </c>
      <c r="AE2906" s="208">
        <v>3.8849999999999998</v>
      </c>
      <c r="AF2906" s="208">
        <v>3.4449999999999998</v>
      </c>
      <c r="AG2906" s="208">
        <v>1.9970000000000001</v>
      </c>
      <c r="AH2906" s="208">
        <v>1.7649999999999999</v>
      </c>
      <c r="AI2906" s="208">
        <v>1.504</v>
      </c>
      <c r="AJ2906" s="208">
        <v>0.64400000000000002</v>
      </c>
      <c r="AK2906" s="208">
        <v>0.40500000000000003</v>
      </c>
      <c r="AL2906" s="208">
        <v>0.51100000000000001</v>
      </c>
      <c r="AM2906" s="208">
        <v>1.6240000000000001</v>
      </c>
      <c r="AN2906" s="208">
        <v>1.4810000000000001</v>
      </c>
      <c r="AO2906" s="208">
        <v>2.5739999999999998</v>
      </c>
      <c r="AP2906" s="208">
        <v>3.3860000000000001</v>
      </c>
      <c r="AQ2906" s="208">
        <v>3.3239999999999998</v>
      </c>
      <c r="AR2906" s="208">
        <v>3.42</v>
      </c>
      <c r="AS2906" s="208">
        <v>2.4039999999999999</v>
      </c>
      <c r="AT2906" s="208">
        <v>1.821</v>
      </c>
      <c r="AU2906" s="208">
        <v>1.4750000000000001</v>
      </c>
      <c r="AV2906" s="208">
        <v>0.41499999999999998</v>
      </c>
      <c r="AW2906" s="208">
        <v>0.186</v>
      </c>
      <c r="AX2906" s="24"/>
      <c r="AY2906" s="208">
        <v>2.56</v>
      </c>
      <c r="AZ2906" s="208">
        <v>1.579</v>
      </c>
      <c r="BA2906" s="208">
        <v>1.869</v>
      </c>
      <c r="BB2906" s="21">
        <f t="shared" si="356"/>
        <v>6.3440000000000003</v>
      </c>
      <c r="BC2906" s="21"/>
      <c r="BD2906" s="22">
        <f t="shared" si="357"/>
        <v>8.5268817204301079</v>
      </c>
      <c r="BE2906" s="21"/>
      <c r="BG2906" s="10"/>
      <c r="BH2906" s="21">
        <f t="shared" si="358"/>
        <v>0</v>
      </c>
      <c r="BI2906" s="22">
        <f t="shared" si="358"/>
        <v>6.3439999999999998E-3</v>
      </c>
      <c r="BJ2906" s="21"/>
      <c r="BK2906" s="21">
        <v>0</v>
      </c>
      <c r="BL2906" s="22">
        <v>1.9032E-2</v>
      </c>
      <c r="BM2906" s="21"/>
      <c r="BN2906" s="21">
        <f t="shared" si="355"/>
        <v>0</v>
      </c>
      <c r="BO2906" s="22">
        <f t="shared" si="355"/>
        <v>7.6128000000000001E-2</v>
      </c>
      <c r="BP2906" s="21">
        <f t="shared" si="355"/>
        <v>0</v>
      </c>
    </row>
    <row r="2907" spans="1:68" ht="11.1" hidden="1" customHeight="1" outlineLevel="1" collapsed="1" x14ac:dyDescent="0.2">
      <c r="A2907" s="10"/>
      <c r="B2907" s="18"/>
      <c r="C2907" s="18"/>
      <c r="D2907" s="18"/>
      <c r="E2907" s="19" t="s">
        <v>30</v>
      </c>
      <c r="F2907" s="209">
        <v>32.200000000000003</v>
      </c>
      <c r="G2907" s="209">
        <v>26.3</v>
      </c>
      <c r="H2907" s="209">
        <v>23.1</v>
      </c>
      <c r="I2907" s="240">
        <v>17.126000000000001</v>
      </c>
      <c r="J2907" s="240"/>
      <c r="K2907" s="209">
        <v>8.5289999999999999</v>
      </c>
      <c r="L2907" s="209">
        <v>0.52800000000000002</v>
      </c>
      <c r="M2907" s="20"/>
      <c r="N2907" s="20"/>
      <c r="O2907" s="209">
        <v>21</v>
      </c>
      <c r="P2907" s="209">
        <v>20.364999999999998</v>
      </c>
      <c r="Q2907" s="209">
        <v>30.585999999999999</v>
      </c>
      <c r="R2907" s="209">
        <v>24.547999999999998</v>
      </c>
      <c r="S2907" s="209">
        <v>38.279000000000003</v>
      </c>
      <c r="T2907" s="209">
        <v>39.046999999999997</v>
      </c>
      <c r="U2907" s="209">
        <v>28.545999999999999</v>
      </c>
      <c r="V2907" s="209">
        <v>16.974</v>
      </c>
      <c r="W2907" s="209">
        <v>10.534000000000001</v>
      </c>
      <c r="X2907" s="209">
        <v>0.51700000000000002</v>
      </c>
      <c r="Y2907" s="20"/>
      <c r="Z2907" s="20"/>
      <c r="AA2907" s="209">
        <v>-23.079000000000001</v>
      </c>
      <c r="AB2907" s="209">
        <v>15.944000000000001</v>
      </c>
      <c r="AC2907" s="209">
        <v>25.966000000000001</v>
      </c>
      <c r="AD2907" s="209">
        <v>33.645000000000003</v>
      </c>
      <c r="AE2907" s="209">
        <v>31.181999999999999</v>
      </c>
      <c r="AF2907" s="209">
        <v>26.096</v>
      </c>
      <c r="AG2907" s="209">
        <v>19.329000000000001</v>
      </c>
      <c r="AH2907" s="209">
        <v>13.366</v>
      </c>
      <c r="AI2907" s="209">
        <v>9.8770000000000007</v>
      </c>
      <c r="AJ2907" s="20"/>
      <c r="AK2907" s="20"/>
      <c r="AL2907" s="20"/>
      <c r="AM2907" s="209">
        <v>8.468</v>
      </c>
      <c r="AN2907" s="209">
        <v>14.055</v>
      </c>
      <c r="AO2907" s="209">
        <v>24.760999999999999</v>
      </c>
      <c r="AP2907" s="209">
        <v>31.988</v>
      </c>
      <c r="AQ2907" s="209">
        <v>32.299999999999997</v>
      </c>
      <c r="AR2907" s="209">
        <v>27.991</v>
      </c>
      <c r="AS2907" s="209">
        <v>23.689</v>
      </c>
      <c r="AT2907" s="209">
        <v>14.003</v>
      </c>
      <c r="AU2907" s="209">
        <v>9.0020000000000007</v>
      </c>
      <c r="AV2907" s="20"/>
      <c r="AW2907" s="20"/>
      <c r="AX2907" s="20"/>
      <c r="AY2907" s="209">
        <v>8.4710000000000001</v>
      </c>
      <c r="AZ2907" s="209">
        <v>12.922000000000001</v>
      </c>
      <c r="BA2907" s="209">
        <v>22.937000000000001</v>
      </c>
      <c r="BB2907" s="21">
        <f t="shared" si="356"/>
        <v>39.046999999999997</v>
      </c>
      <c r="BC2907" s="21">
        <f>BF2907</f>
        <v>58.6</v>
      </c>
      <c r="BD2907" s="22">
        <f t="shared" si="357"/>
        <v>52.482526881720425</v>
      </c>
      <c r="BE2907" s="21">
        <f>BC2907-BD2907</f>
        <v>6.1174731182795767</v>
      </c>
      <c r="BF2907" s="2">
        <v>58.6</v>
      </c>
      <c r="BG2907" s="10">
        <v>5</v>
      </c>
      <c r="BH2907" s="21">
        <f t="shared" si="358"/>
        <v>4.3598400000000002E-2</v>
      </c>
      <c r="BI2907" s="22">
        <f t="shared" si="358"/>
        <v>3.9046999999999998E-2</v>
      </c>
      <c r="BJ2907" s="21">
        <f>BH2907-BI2907</f>
        <v>4.5514000000000041E-3</v>
      </c>
      <c r="BK2907" s="21">
        <v>0.1307952</v>
      </c>
      <c r="BL2907" s="22">
        <v>0.117141</v>
      </c>
      <c r="BM2907" s="21">
        <v>1.3654200000000005E-2</v>
      </c>
      <c r="BN2907" s="21">
        <f t="shared" si="355"/>
        <v>0.5231808</v>
      </c>
      <c r="BO2907" s="22">
        <f t="shared" si="355"/>
        <v>0.46856399999999998</v>
      </c>
      <c r="BP2907" s="21">
        <f t="shared" si="355"/>
        <v>5.4616800000000021E-2</v>
      </c>
    </row>
    <row r="2908" spans="1:68" ht="11.1" hidden="1" customHeight="1" outlineLevel="2" x14ac:dyDescent="0.2">
      <c r="A2908" s="10"/>
      <c r="B2908" s="18"/>
      <c r="C2908" s="18"/>
      <c r="D2908" s="18"/>
      <c r="E2908" s="23" t="s">
        <v>2559</v>
      </c>
      <c r="F2908" s="208">
        <v>32.200000000000003</v>
      </c>
      <c r="G2908" s="208">
        <v>26.3</v>
      </c>
      <c r="H2908" s="208">
        <v>23.1</v>
      </c>
      <c r="I2908" s="239">
        <v>17.126000000000001</v>
      </c>
      <c r="J2908" s="239"/>
      <c r="K2908" s="208">
        <v>8.5289999999999999</v>
      </c>
      <c r="L2908" s="208">
        <v>0.52800000000000002</v>
      </c>
      <c r="M2908" s="24"/>
      <c r="N2908" s="24"/>
      <c r="O2908" s="208">
        <v>21</v>
      </c>
      <c r="P2908" s="208">
        <v>20.364999999999998</v>
      </c>
      <c r="Q2908" s="208">
        <v>30.585999999999999</v>
      </c>
      <c r="R2908" s="208">
        <v>24.547999999999998</v>
      </c>
      <c r="S2908" s="208">
        <v>38.279000000000003</v>
      </c>
      <c r="T2908" s="208">
        <v>39.046999999999997</v>
      </c>
      <c r="U2908" s="208">
        <v>28.545999999999999</v>
      </c>
      <c r="V2908" s="208">
        <v>16.974</v>
      </c>
      <c r="W2908" s="208">
        <v>10.534000000000001</v>
      </c>
      <c r="X2908" s="208">
        <v>0.51700000000000002</v>
      </c>
      <c r="Y2908" s="24"/>
      <c r="Z2908" s="24"/>
      <c r="AA2908" s="208">
        <v>-23.079000000000001</v>
      </c>
      <c r="AB2908" s="208">
        <v>15.944000000000001</v>
      </c>
      <c r="AC2908" s="208">
        <v>25.966000000000001</v>
      </c>
      <c r="AD2908" s="208">
        <v>33.645000000000003</v>
      </c>
      <c r="AE2908" s="208">
        <v>31.181999999999999</v>
      </c>
      <c r="AF2908" s="208">
        <v>26.096</v>
      </c>
      <c r="AG2908" s="208">
        <v>19.329000000000001</v>
      </c>
      <c r="AH2908" s="208">
        <v>13.366</v>
      </c>
      <c r="AI2908" s="208">
        <v>9.8770000000000007</v>
      </c>
      <c r="AJ2908" s="24"/>
      <c r="AK2908" s="24"/>
      <c r="AL2908" s="24"/>
      <c r="AM2908" s="208">
        <v>8.468</v>
      </c>
      <c r="AN2908" s="208">
        <v>14.055</v>
      </c>
      <c r="AO2908" s="208">
        <v>24.760999999999999</v>
      </c>
      <c r="AP2908" s="208">
        <v>31.988</v>
      </c>
      <c r="AQ2908" s="208">
        <v>32.299999999999997</v>
      </c>
      <c r="AR2908" s="208">
        <v>27.991</v>
      </c>
      <c r="AS2908" s="208">
        <v>23.689</v>
      </c>
      <c r="AT2908" s="208">
        <v>14.003</v>
      </c>
      <c r="AU2908" s="208">
        <v>9.0020000000000007</v>
      </c>
      <c r="AV2908" s="24"/>
      <c r="AW2908" s="24"/>
      <c r="AX2908" s="24"/>
      <c r="AY2908" s="208">
        <v>8.4710000000000001</v>
      </c>
      <c r="AZ2908" s="208">
        <v>12.922000000000001</v>
      </c>
      <c r="BA2908" s="208">
        <v>22.937000000000001</v>
      </c>
      <c r="BB2908" s="21">
        <f t="shared" si="356"/>
        <v>39.046999999999997</v>
      </c>
      <c r="BC2908" s="21"/>
      <c r="BD2908" s="22">
        <f t="shared" si="357"/>
        <v>52.482526881720425</v>
      </c>
      <c r="BE2908" s="21"/>
      <c r="BG2908" s="10"/>
      <c r="BH2908" s="21">
        <f t="shared" si="358"/>
        <v>0</v>
      </c>
      <c r="BI2908" s="22">
        <f t="shared" si="358"/>
        <v>3.9046999999999998E-2</v>
      </c>
      <c r="BJ2908" s="21"/>
      <c r="BK2908" s="21">
        <v>0</v>
      </c>
      <c r="BL2908" s="22">
        <v>0.117141</v>
      </c>
      <c r="BM2908" s="21"/>
      <c r="BN2908" s="21">
        <f t="shared" si="355"/>
        <v>0</v>
      </c>
      <c r="BO2908" s="22">
        <f t="shared" si="355"/>
        <v>0.46856399999999998</v>
      </c>
      <c r="BP2908" s="21">
        <f t="shared" si="355"/>
        <v>0</v>
      </c>
    </row>
    <row r="2909" spans="1:68" ht="11.1" hidden="1" customHeight="1" outlineLevel="1" collapsed="1" x14ac:dyDescent="0.2">
      <c r="A2909" s="10"/>
      <c r="B2909" s="18"/>
      <c r="C2909" s="18"/>
      <c r="D2909" s="18"/>
      <c r="E2909" s="19" t="s">
        <v>2560</v>
      </c>
      <c r="F2909" s="20"/>
      <c r="G2909" s="20"/>
      <c r="H2909" s="20"/>
      <c r="I2909" s="20"/>
      <c r="J2909" s="20"/>
      <c r="K2909" s="20"/>
      <c r="L2909" s="20"/>
      <c r="M2909" s="20"/>
      <c r="N2909" s="20"/>
      <c r="O2909" s="20"/>
      <c r="P2909" s="20"/>
      <c r="Q2909" s="20"/>
      <c r="R2909" s="20"/>
      <c r="S2909" s="20"/>
      <c r="T2909" s="20"/>
      <c r="U2909" s="20"/>
      <c r="V2909" s="20"/>
      <c r="W2909" s="20"/>
      <c r="X2909" s="20"/>
      <c r="Y2909" s="20"/>
      <c r="Z2909" s="20"/>
      <c r="AA2909" s="20"/>
      <c r="AB2909" s="209">
        <v>0.22600000000000001</v>
      </c>
      <c r="AC2909" s="209">
        <v>0.68500000000000005</v>
      </c>
      <c r="AD2909" s="209">
        <v>0.90900000000000003</v>
      </c>
      <c r="AE2909" s="209">
        <v>1.0920000000000001</v>
      </c>
      <c r="AF2909" s="209">
        <v>0.98099999999999998</v>
      </c>
      <c r="AG2909" s="209">
        <v>0.52100000000000002</v>
      </c>
      <c r="AH2909" s="209">
        <v>0.47199999999999998</v>
      </c>
      <c r="AI2909" s="209">
        <v>0.34100000000000003</v>
      </c>
      <c r="AJ2909" s="20"/>
      <c r="AK2909" s="209">
        <v>0.24399999999999999</v>
      </c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  <c r="BA2909" s="20"/>
      <c r="BB2909" s="21">
        <f t="shared" si="356"/>
        <v>1.0920000000000001</v>
      </c>
      <c r="BC2909" s="21">
        <f>BD2909</f>
        <v>1.467741935483871</v>
      </c>
      <c r="BD2909" s="22">
        <f t="shared" si="357"/>
        <v>1.467741935483871</v>
      </c>
      <c r="BE2909" s="21">
        <f>BC2909-BD2909</f>
        <v>0</v>
      </c>
      <c r="BG2909" s="10">
        <v>6</v>
      </c>
      <c r="BH2909" s="21">
        <f t="shared" si="358"/>
        <v>1.0920000000000001E-3</v>
      </c>
      <c r="BI2909" s="22">
        <f t="shared" si="358"/>
        <v>1.0920000000000001E-3</v>
      </c>
      <c r="BJ2909" s="21">
        <f>BH2909-BI2909</f>
        <v>0</v>
      </c>
      <c r="BK2909" s="21">
        <v>3.2760000000000003E-3</v>
      </c>
      <c r="BL2909" s="22">
        <v>3.2760000000000003E-3</v>
      </c>
      <c r="BM2909" s="21">
        <v>0</v>
      </c>
      <c r="BN2909" s="21">
        <f t="shared" ref="BN2909:BP2976" si="359">BK2909*4</f>
        <v>1.3104000000000001E-2</v>
      </c>
      <c r="BO2909" s="22">
        <f t="shared" si="359"/>
        <v>1.3104000000000001E-2</v>
      </c>
      <c r="BP2909" s="21">
        <f t="shared" si="359"/>
        <v>0</v>
      </c>
    </row>
    <row r="2910" spans="1:68" ht="11.1" hidden="1" customHeight="1" outlineLevel="2" x14ac:dyDescent="0.2">
      <c r="A2910" s="10"/>
      <c r="B2910" s="18"/>
      <c r="C2910" s="18"/>
      <c r="D2910" s="18"/>
      <c r="E2910" s="23" t="s">
        <v>2561</v>
      </c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  <c r="V2910" s="24"/>
      <c r="W2910" s="24"/>
      <c r="X2910" s="24"/>
      <c r="Y2910" s="24"/>
      <c r="Z2910" s="24"/>
      <c r="AA2910" s="24"/>
      <c r="AB2910" s="208">
        <v>0.22600000000000001</v>
      </c>
      <c r="AC2910" s="208">
        <v>0.68500000000000005</v>
      </c>
      <c r="AD2910" s="208">
        <v>0.90900000000000003</v>
      </c>
      <c r="AE2910" s="208">
        <v>1.0920000000000001</v>
      </c>
      <c r="AF2910" s="208">
        <v>0.98099999999999998</v>
      </c>
      <c r="AG2910" s="208">
        <v>0.52100000000000002</v>
      </c>
      <c r="AH2910" s="208">
        <v>0.47199999999999998</v>
      </c>
      <c r="AI2910" s="208">
        <v>0.34100000000000003</v>
      </c>
      <c r="AJ2910" s="24"/>
      <c r="AK2910" s="208">
        <v>0.24399999999999999</v>
      </c>
      <c r="AL2910" s="24"/>
      <c r="AM2910" s="24"/>
      <c r="AN2910" s="24"/>
      <c r="AO2910" s="24"/>
      <c r="AP2910" s="24"/>
      <c r="AQ2910" s="24"/>
      <c r="AR2910" s="24"/>
      <c r="AS2910" s="24"/>
      <c r="AT2910" s="24"/>
      <c r="AU2910" s="24"/>
      <c r="AV2910" s="24"/>
      <c r="AW2910" s="24"/>
      <c r="AX2910" s="24"/>
      <c r="AY2910" s="24"/>
      <c r="AZ2910" s="24"/>
      <c r="BA2910" s="24"/>
      <c r="BB2910" s="21">
        <f t="shared" si="356"/>
        <v>1.0920000000000001</v>
      </c>
      <c r="BC2910" s="21"/>
      <c r="BD2910" s="22">
        <f t="shared" si="357"/>
        <v>1.467741935483871</v>
      </c>
      <c r="BE2910" s="21"/>
      <c r="BG2910" s="10"/>
      <c r="BH2910" s="21">
        <f t="shared" si="358"/>
        <v>0</v>
      </c>
      <c r="BI2910" s="22">
        <f t="shared" si="358"/>
        <v>1.0920000000000001E-3</v>
      </c>
      <c r="BJ2910" s="21"/>
      <c r="BK2910" s="21">
        <v>0</v>
      </c>
      <c r="BL2910" s="22">
        <v>3.2760000000000003E-3</v>
      </c>
      <c r="BM2910" s="21"/>
      <c r="BN2910" s="21">
        <f t="shared" si="359"/>
        <v>0</v>
      </c>
      <c r="BO2910" s="22">
        <f t="shared" si="359"/>
        <v>1.3104000000000001E-2</v>
      </c>
      <c r="BP2910" s="21">
        <f t="shared" si="359"/>
        <v>0</v>
      </c>
    </row>
    <row r="2911" spans="1:68" ht="11.1" customHeight="1" outlineLevel="1" collapsed="1" x14ac:dyDescent="0.2">
      <c r="A2911" s="10"/>
      <c r="B2911" s="18"/>
      <c r="C2911" s="18"/>
      <c r="D2911" s="18"/>
      <c r="E2911" s="19" t="s">
        <v>2562</v>
      </c>
      <c r="F2911" s="209">
        <v>0.33700000000000002</v>
      </c>
      <c r="G2911" s="20"/>
      <c r="H2911" s="209">
        <v>0.11700000000000001</v>
      </c>
      <c r="I2911" s="20"/>
      <c r="J2911" s="20"/>
      <c r="K2911" s="209">
        <v>0.11600000000000001</v>
      </c>
      <c r="L2911" s="20"/>
      <c r="M2911" s="20"/>
      <c r="N2911" s="20"/>
      <c r="O2911" s="20"/>
      <c r="P2911" s="209">
        <v>0.17</v>
      </c>
      <c r="Q2911" s="209">
        <v>7.8E-2</v>
      </c>
      <c r="R2911" s="209">
        <v>8.7999999999999995E-2</v>
      </c>
      <c r="S2911" s="209">
        <v>6.0999999999999999E-2</v>
      </c>
      <c r="T2911" s="209">
        <v>7.2999999999999995E-2</v>
      </c>
      <c r="U2911" s="209">
        <v>7.3999999999999996E-2</v>
      </c>
      <c r="V2911" s="209">
        <v>8.7999999999999995E-2</v>
      </c>
      <c r="W2911" s="209">
        <v>7.0999999999999994E-2</v>
      </c>
      <c r="X2911" s="209">
        <v>2.5999999999999999E-2</v>
      </c>
      <c r="Y2911" s="20"/>
      <c r="Z2911" s="20"/>
      <c r="AA2911" s="209">
        <v>3.9E-2</v>
      </c>
      <c r="AB2911" s="209">
        <v>6.9000000000000006E-2</v>
      </c>
      <c r="AC2911" s="209">
        <v>7.8E-2</v>
      </c>
      <c r="AD2911" s="209">
        <v>9.6000000000000002E-2</v>
      </c>
      <c r="AE2911" s="209">
        <v>5.8999999999999997E-2</v>
      </c>
      <c r="AF2911" s="209">
        <v>5.2999999999999999E-2</v>
      </c>
      <c r="AG2911" s="209">
        <v>6.6000000000000003E-2</v>
      </c>
      <c r="AH2911" s="209">
        <v>8.5999999999999993E-2</v>
      </c>
      <c r="AI2911" s="209">
        <v>6.4000000000000001E-2</v>
      </c>
      <c r="AJ2911" s="209">
        <v>3.5000000000000003E-2</v>
      </c>
      <c r="AK2911" s="20"/>
      <c r="AL2911" s="20"/>
      <c r="AM2911" s="209">
        <v>0.04</v>
      </c>
      <c r="AN2911" s="209">
        <v>8.1000000000000003E-2</v>
      </c>
      <c r="AO2911" s="209">
        <v>7.0000000000000007E-2</v>
      </c>
      <c r="AP2911" s="209">
        <v>7.9000000000000001E-2</v>
      </c>
      <c r="AQ2911" s="209">
        <v>5.5E-2</v>
      </c>
      <c r="AR2911" s="209">
        <v>6.8000000000000005E-2</v>
      </c>
      <c r="AS2911" s="209">
        <v>0.156</v>
      </c>
      <c r="AT2911" s="20"/>
      <c r="AU2911" s="209">
        <v>5.8000000000000003E-2</v>
      </c>
      <c r="AV2911" s="209">
        <v>2.5000000000000001E-2</v>
      </c>
      <c r="AW2911" s="20"/>
      <c r="AX2911" s="20"/>
      <c r="AY2911" s="20"/>
      <c r="AZ2911" s="209">
        <v>8.5999999999999993E-2</v>
      </c>
      <c r="BA2911" s="209">
        <v>4.8000000000000001E-2</v>
      </c>
      <c r="BB2911" s="21">
        <f t="shared" si="356"/>
        <v>0.33700000000000002</v>
      </c>
      <c r="BC2911" s="21">
        <f>BF2911</f>
        <v>1.2</v>
      </c>
      <c r="BD2911" s="22">
        <f t="shared" si="357"/>
        <v>0.45295698924731187</v>
      </c>
      <c r="BE2911" s="21">
        <f>BC2911-BD2911</f>
        <v>0.74704301075268809</v>
      </c>
      <c r="BF2911" s="2">
        <v>1.2</v>
      </c>
      <c r="BG2911" s="10">
        <v>7</v>
      </c>
      <c r="BH2911" s="21">
        <f t="shared" si="358"/>
        <v>8.9279999999999991E-4</v>
      </c>
      <c r="BI2911" s="22">
        <f t="shared" si="358"/>
        <v>3.3700000000000001E-4</v>
      </c>
      <c r="BJ2911" s="21">
        <f>BH2911-BI2911</f>
        <v>5.5579999999999996E-4</v>
      </c>
      <c r="BK2911" s="21">
        <v>2.6783999999999996E-3</v>
      </c>
      <c r="BL2911" s="22">
        <v>1.011E-3</v>
      </c>
      <c r="BM2911" s="21">
        <v>1.6673999999999997E-3</v>
      </c>
      <c r="BN2911" s="21">
        <f t="shared" si="359"/>
        <v>1.0713599999999998E-2</v>
      </c>
      <c r="BO2911" s="22">
        <f t="shared" si="359"/>
        <v>4.0439999999999999E-3</v>
      </c>
      <c r="BP2911" s="21">
        <f t="shared" si="359"/>
        <v>6.6695999999999986E-3</v>
      </c>
    </row>
    <row r="2912" spans="1:68" ht="21.95" hidden="1" customHeight="1" outlineLevel="2" x14ac:dyDescent="0.2">
      <c r="A2912" s="10"/>
      <c r="B2912" s="18"/>
      <c r="C2912" s="18"/>
      <c r="D2912" s="18"/>
      <c r="E2912" s="23" t="s">
        <v>2563</v>
      </c>
      <c r="F2912" s="208">
        <v>0.33700000000000002</v>
      </c>
      <c r="G2912" s="24"/>
      <c r="H2912" s="208">
        <v>0.11700000000000001</v>
      </c>
      <c r="I2912" s="24"/>
      <c r="J2912" s="24"/>
      <c r="K2912" s="208">
        <v>0.11600000000000001</v>
      </c>
      <c r="L2912" s="24"/>
      <c r="M2912" s="24"/>
      <c r="N2912" s="24"/>
      <c r="O2912" s="24"/>
      <c r="P2912" s="208">
        <v>0.17</v>
      </c>
      <c r="Q2912" s="208">
        <v>7.8E-2</v>
      </c>
      <c r="R2912" s="208">
        <v>8.7999999999999995E-2</v>
      </c>
      <c r="S2912" s="208">
        <v>6.0999999999999999E-2</v>
      </c>
      <c r="T2912" s="208">
        <v>7.2999999999999995E-2</v>
      </c>
      <c r="U2912" s="208">
        <v>7.3999999999999996E-2</v>
      </c>
      <c r="V2912" s="208">
        <v>8.7999999999999995E-2</v>
      </c>
      <c r="W2912" s="208">
        <v>7.0999999999999994E-2</v>
      </c>
      <c r="X2912" s="208">
        <v>2.5999999999999999E-2</v>
      </c>
      <c r="Y2912" s="24"/>
      <c r="Z2912" s="24"/>
      <c r="AA2912" s="208">
        <v>3.9E-2</v>
      </c>
      <c r="AB2912" s="208">
        <v>6.9000000000000006E-2</v>
      </c>
      <c r="AC2912" s="208">
        <v>7.8E-2</v>
      </c>
      <c r="AD2912" s="208">
        <v>9.6000000000000002E-2</v>
      </c>
      <c r="AE2912" s="208">
        <v>5.8999999999999997E-2</v>
      </c>
      <c r="AF2912" s="208">
        <v>5.2999999999999999E-2</v>
      </c>
      <c r="AG2912" s="208">
        <v>6.6000000000000003E-2</v>
      </c>
      <c r="AH2912" s="208">
        <v>8.5999999999999993E-2</v>
      </c>
      <c r="AI2912" s="208">
        <v>6.4000000000000001E-2</v>
      </c>
      <c r="AJ2912" s="208">
        <v>3.5000000000000003E-2</v>
      </c>
      <c r="AK2912" s="24"/>
      <c r="AL2912" s="24"/>
      <c r="AM2912" s="208">
        <v>0.04</v>
      </c>
      <c r="AN2912" s="208">
        <v>8.1000000000000003E-2</v>
      </c>
      <c r="AO2912" s="208">
        <v>7.0000000000000007E-2</v>
      </c>
      <c r="AP2912" s="208">
        <v>7.9000000000000001E-2</v>
      </c>
      <c r="AQ2912" s="208">
        <v>5.5E-2</v>
      </c>
      <c r="AR2912" s="208">
        <v>6.8000000000000005E-2</v>
      </c>
      <c r="AS2912" s="208">
        <v>0.156</v>
      </c>
      <c r="AT2912" s="24"/>
      <c r="AU2912" s="208">
        <v>5.8000000000000003E-2</v>
      </c>
      <c r="AV2912" s="208">
        <v>2.5000000000000001E-2</v>
      </c>
      <c r="AW2912" s="24"/>
      <c r="AX2912" s="24"/>
      <c r="AY2912" s="24"/>
      <c r="AZ2912" s="208">
        <v>8.5999999999999993E-2</v>
      </c>
      <c r="BA2912" s="208">
        <v>4.8000000000000001E-2</v>
      </c>
      <c r="BB2912" s="21">
        <f t="shared" si="356"/>
        <v>0.33700000000000002</v>
      </c>
      <c r="BC2912" s="21"/>
      <c r="BD2912" s="22">
        <f t="shared" si="357"/>
        <v>0.45295698924731187</v>
      </c>
      <c r="BE2912" s="21"/>
      <c r="BG2912" s="10"/>
      <c r="BH2912" s="21">
        <f t="shared" si="358"/>
        <v>0</v>
      </c>
      <c r="BI2912" s="22">
        <f t="shared" si="358"/>
        <v>3.3700000000000001E-4</v>
      </c>
      <c r="BJ2912" s="21"/>
      <c r="BK2912" s="21">
        <v>0</v>
      </c>
      <c r="BL2912" s="22">
        <v>1.011E-3</v>
      </c>
      <c r="BM2912" s="21"/>
      <c r="BN2912" s="21">
        <f t="shared" si="359"/>
        <v>0</v>
      </c>
      <c r="BO2912" s="22">
        <f t="shared" si="359"/>
        <v>4.0439999999999999E-3</v>
      </c>
      <c r="BP2912" s="21">
        <f t="shared" si="359"/>
        <v>0</v>
      </c>
    </row>
    <row r="2913" spans="1:68" ht="11.1" hidden="1" customHeight="1" outlineLevel="1" collapsed="1" x14ac:dyDescent="0.2">
      <c r="A2913" s="10"/>
      <c r="B2913" s="18"/>
      <c r="C2913" s="18"/>
      <c r="D2913" s="25"/>
      <c r="E2913" s="19" t="s">
        <v>586</v>
      </c>
      <c r="F2913" s="209">
        <v>118.7</v>
      </c>
      <c r="G2913" s="209">
        <v>101.48099999999999</v>
      </c>
      <c r="H2913" s="209">
        <v>92.347999999999999</v>
      </c>
      <c r="I2913" s="240">
        <v>76.453999999999994</v>
      </c>
      <c r="J2913" s="240"/>
      <c r="K2913" s="209">
        <v>77.328000000000003</v>
      </c>
      <c r="L2913" s="209">
        <v>29.763999999999999</v>
      </c>
      <c r="M2913" s="209">
        <v>10.526</v>
      </c>
      <c r="N2913" s="209">
        <v>19.901</v>
      </c>
      <c r="O2913" s="209">
        <v>29.483000000000001</v>
      </c>
      <c r="P2913" s="209">
        <v>62.61</v>
      </c>
      <c r="Q2913" s="209">
        <v>66.768000000000001</v>
      </c>
      <c r="R2913" s="209">
        <v>124.426</v>
      </c>
      <c r="S2913" s="209">
        <v>117.786</v>
      </c>
      <c r="T2913" s="209">
        <v>115.306</v>
      </c>
      <c r="U2913" s="209">
        <v>116.56399999999999</v>
      </c>
      <c r="V2913" s="209">
        <v>98.254999999999995</v>
      </c>
      <c r="W2913" s="209">
        <v>33.244999999999997</v>
      </c>
      <c r="X2913" s="209">
        <v>21.411999999999999</v>
      </c>
      <c r="Y2913" s="209">
        <v>11.507999999999999</v>
      </c>
      <c r="Z2913" s="209">
        <v>22.001000000000001</v>
      </c>
      <c r="AA2913" s="209">
        <v>39.82</v>
      </c>
      <c r="AB2913" s="209">
        <v>55.555</v>
      </c>
      <c r="AC2913" s="209">
        <v>72.891999999999996</v>
      </c>
      <c r="AD2913" s="209">
        <v>122.92400000000001</v>
      </c>
      <c r="AE2913" s="209">
        <v>140.94300000000001</v>
      </c>
      <c r="AF2913" s="209">
        <v>116.57299999999999</v>
      </c>
      <c r="AG2913" s="209">
        <v>102.369</v>
      </c>
      <c r="AH2913" s="209">
        <v>65.665000000000006</v>
      </c>
      <c r="AI2913" s="209">
        <v>44.348999999999997</v>
      </c>
      <c r="AJ2913" s="209">
        <v>20.007000000000001</v>
      </c>
      <c r="AK2913" s="209">
        <v>20.568000000000001</v>
      </c>
      <c r="AL2913" s="209">
        <v>22.498999999999999</v>
      </c>
      <c r="AM2913" s="209">
        <v>40.951999999999998</v>
      </c>
      <c r="AN2913" s="209">
        <v>47.759</v>
      </c>
      <c r="AO2913" s="209">
        <v>78.661000000000001</v>
      </c>
      <c r="AP2913" s="209">
        <v>117.455</v>
      </c>
      <c r="AQ2913" s="209">
        <v>130.86199999999999</v>
      </c>
      <c r="AR2913" s="209">
        <v>117.86</v>
      </c>
      <c r="AS2913" s="209">
        <v>103.233</v>
      </c>
      <c r="AT2913" s="209">
        <v>61.518000000000001</v>
      </c>
      <c r="AU2913" s="209">
        <v>43.29</v>
      </c>
      <c r="AV2913" s="209">
        <v>53.290999999999997</v>
      </c>
      <c r="AW2913" s="209">
        <v>8.1229999999999993</v>
      </c>
      <c r="AX2913" s="209">
        <v>23.965</v>
      </c>
      <c r="AY2913" s="209">
        <v>41.881999999999998</v>
      </c>
      <c r="AZ2913" s="209">
        <v>31.666</v>
      </c>
      <c r="BA2913" s="209">
        <v>80.216999999999999</v>
      </c>
      <c r="BB2913" s="27">
        <v>147.113</v>
      </c>
      <c r="BC2913" s="21">
        <f>BF2913</f>
        <v>717</v>
      </c>
      <c r="BD2913" s="22">
        <f t="shared" si="357"/>
        <v>197.73252688172042</v>
      </c>
      <c r="BE2913" s="21">
        <f>BC2913-BD2913</f>
        <v>519.26747311827955</v>
      </c>
      <c r="BF2913" s="2">
        <v>717</v>
      </c>
      <c r="BG2913" s="10"/>
      <c r="BH2913" s="21">
        <f t="shared" si="358"/>
        <v>0.53344800000000003</v>
      </c>
      <c r="BI2913" s="22">
        <f t="shared" si="358"/>
        <v>0.14711299999999997</v>
      </c>
      <c r="BJ2913" s="21">
        <f>BH2913-BI2913</f>
        <v>0.38633500000000009</v>
      </c>
      <c r="BK2913" s="21">
        <v>1.5400800000000001</v>
      </c>
      <c r="BL2913" s="22">
        <v>0.42282900000000001</v>
      </c>
      <c r="BM2913" s="21">
        <v>1.117251</v>
      </c>
      <c r="BN2913" s="21">
        <f t="shared" si="359"/>
        <v>6.1603200000000005</v>
      </c>
      <c r="BO2913" s="22">
        <f t="shared" si="359"/>
        <v>1.691316</v>
      </c>
      <c r="BP2913" s="21">
        <f t="shared" si="359"/>
        <v>4.469004</v>
      </c>
    </row>
    <row r="2914" spans="1:68" ht="11.1" hidden="1" customHeight="1" outlineLevel="2" x14ac:dyDescent="0.2">
      <c r="A2914" s="10"/>
      <c r="B2914" s="18"/>
      <c r="C2914" s="18"/>
      <c r="D2914" s="25"/>
      <c r="E2914" s="23"/>
      <c r="F2914" s="208">
        <v>118.7</v>
      </c>
      <c r="G2914" s="208">
        <v>101.48099999999999</v>
      </c>
      <c r="H2914" s="208">
        <v>92.347999999999999</v>
      </c>
      <c r="I2914" s="239">
        <v>76.453999999999994</v>
      </c>
      <c r="J2914" s="239"/>
      <c r="K2914" s="208">
        <v>77.328000000000003</v>
      </c>
      <c r="L2914" s="208">
        <v>29.763999999999999</v>
      </c>
      <c r="M2914" s="208">
        <v>10.526</v>
      </c>
      <c r="N2914" s="208">
        <v>19.901</v>
      </c>
      <c r="O2914" s="208">
        <v>29.483000000000001</v>
      </c>
      <c r="P2914" s="208">
        <v>62.61</v>
      </c>
      <c r="Q2914" s="208">
        <v>66.768000000000001</v>
      </c>
      <c r="R2914" s="208">
        <v>124.426</v>
      </c>
      <c r="S2914" s="208">
        <v>117.786</v>
      </c>
      <c r="T2914" s="208">
        <v>115.306</v>
      </c>
      <c r="U2914" s="208">
        <v>116.56399999999999</v>
      </c>
      <c r="V2914" s="208">
        <v>98.254999999999995</v>
      </c>
      <c r="W2914" s="208">
        <v>33.244999999999997</v>
      </c>
      <c r="X2914" s="208">
        <v>21.411999999999999</v>
      </c>
      <c r="Y2914" s="208">
        <v>11.507999999999999</v>
      </c>
      <c r="Z2914" s="208">
        <v>22.001000000000001</v>
      </c>
      <c r="AA2914" s="208">
        <v>39.82</v>
      </c>
      <c r="AB2914" s="208">
        <v>55.555</v>
      </c>
      <c r="AC2914" s="208">
        <v>72.891999999999996</v>
      </c>
      <c r="AD2914" s="208">
        <v>122.92400000000001</v>
      </c>
      <c r="AE2914" s="208">
        <v>140.94300000000001</v>
      </c>
      <c r="AF2914" s="208">
        <v>116.57299999999999</v>
      </c>
      <c r="AG2914" s="208">
        <v>102.369</v>
      </c>
      <c r="AH2914" s="208">
        <v>65.665000000000006</v>
      </c>
      <c r="AI2914" s="208">
        <v>44.348999999999997</v>
      </c>
      <c r="AJ2914" s="208">
        <v>20.007000000000001</v>
      </c>
      <c r="AK2914" s="208">
        <v>20.568000000000001</v>
      </c>
      <c r="AL2914" s="208">
        <v>22.498999999999999</v>
      </c>
      <c r="AM2914" s="208">
        <v>40.951999999999998</v>
      </c>
      <c r="AN2914" s="208">
        <v>47.759</v>
      </c>
      <c r="AO2914" s="208">
        <v>78.661000000000001</v>
      </c>
      <c r="AP2914" s="208">
        <v>117.455</v>
      </c>
      <c r="AQ2914" s="208">
        <v>130.86199999999999</v>
      </c>
      <c r="AR2914" s="208">
        <v>117.86</v>
      </c>
      <c r="AS2914" s="208">
        <v>103.233</v>
      </c>
      <c r="AT2914" s="208">
        <v>61.518000000000001</v>
      </c>
      <c r="AU2914" s="208">
        <v>43.29</v>
      </c>
      <c r="AV2914" s="208">
        <v>53.290999999999997</v>
      </c>
      <c r="AW2914" s="208">
        <v>8.1229999999999993</v>
      </c>
      <c r="AX2914" s="208">
        <v>23.965</v>
      </c>
      <c r="AY2914" s="208">
        <v>41.881999999999998</v>
      </c>
      <c r="AZ2914" s="208">
        <v>31.666</v>
      </c>
      <c r="BA2914" s="208">
        <v>80.216999999999999</v>
      </c>
      <c r="BB2914" s="27">
        <v>147.113</v>
      </c>
      <c r="BC2914" s="21"/>
      <c r="BD2914" s="22">
        <f t="shared" si="357"/>
        <v>197.73252688172042</v>
      </c>
      <c r="BE2914" s="21"/>
      <c r="BG2914" s="10"/>
      <c r="BH2914" s="21">
        <f t="shared" si="358"/>
        <v>0</v>
      </c>
      <c r="BI2914" s="22">
        <f t="shared" si="358"/>
        <v>0.14711299999999997</v>
      </c>
      <c r="BJ2914" s="21"/>
      <c r="BK2914" s="21">
        <v>0</v>
      </c>
      <c r="BL2914" s="22">
        <v>0.42282900000000001</v>
      </c>
      <c r="BM2914" s="21"/>
      <c r="BN2914" s="21">
        <f t="shared" si="359"/>
        <v>0</v>
      </c>
      <c r="BO2914" s="22">
        <f t="shared" si="359"/>
        <v>1.691316</v>
      </c>
      <c r="BP2914" s="21">
        <f t="shared" si="359"/>
        <v>0</v>
      </c>
    </row>
    <row r="2915" spans="1:68" ht="11.1" hidden="1" customHeight="1" outlineLevel="1" collapsed="1" x14ac:dyDescent="0.2">
      <c r="A2915" s="10"/>
      <c r="B2915" s="18"/>
      <c r="C2915" s="18"/>
      <c r="D2915" s="18"/>
      <c r="E2915" s="19" t="s">
        <v>2564</v>
      </c>
      <c r="F2915" s="209">
        <v>4.3220000000000001</v>
      </c>
      <c r="G2915" s="209">
        <v>4.2949999999999999</v>
      </c>
      <c r="H2915" s="209">
        <v>2.8570000000000002</v>
      </c>
      <c r="I2915" s="240">
        <v>2.0840000000000001</v>
      </c>
      <c r="J2915" s="240"/>
      <c r="K2915" s="209">
        <v>0.79300000000000004</v>
      </c>
      <c r="L2915" s="209">
        <v>8.5999999999999993E-2</v>
      </c>
      <c r="M2915" s="209">
        <v>2.8000000000000001E-2</v>
      </c>
      <c r="N2915" s="209">
        <v>6.5000000000000002E-2</v>
      </c>
      <c r="O2915" s="209">
        <v>0.23699999999999999</v>
      </c>
      <c r="P2915" s="209">
        <v>1.341</v>
      </c>
      <c r="Q2915" s="209">
        <v>2.7989999999999999</v>
      </c>
      <c r="R2915" s="209">
        <v>3.4369999999999998</v>
      </c>
      <c r="S2915" s="209">
        <v>3.74</v>
      </c>
      <c r="T2915" s="209">
        <v>3.6379999999999999</v>
      </c>
      <c r="U2915" s="209">
        <v>2.665</v>
      </c>
      <c r="V2915" s="209">
        <v>1.663</v>
      </c>
      <c r="W2915" s="209">
        <v>0.872</v>
      </c>
      <c r="X2915" s="209">
        <v>0.20899999999999999</v>
      </c>
      <c r="Y2915" s="209">
        <v>2.5000000000000001E-2</v>
      </c>
      <c r="Z2915" s="209">
        <v>0.121</v>
      </c>
      <c r="AA2915" s="209">
        <v>0.32900000000000001</v>
      </c>
      <c r="AB2915" s="209">
        <v>1.7110000000000001</v>
      </c>
      <c r="AC2915" s="209">
        <v>3.1850000000000001</v>
      </c>
      <c r="AD2915" s="209">
        <v>3.609</v>
      </c>
      <c r="AE2915" s="209">
        <v>4.0039999999999996</v>
      </c>
      <c r="AF2915" s="209">
        <v>4.0999999999999996</v>
      </c>
      <c r="AG2915" s="209">
        <v>2.0670000000000002</v>
      </c>
      <c r="AH2915" s="209">
        <v>1.4750000000000001</v>
      </c>
      <c r="AI2915" s="209">
        <v>1.0549999999999999</v>
      </c>
      <c r="AJ2915" s="209">
        <v>0.26700000000000002</v>
      </c>
      <c r="AK2915" s="20"/>
      <c r="AL2915" s="20"/>
      <c r="AM2915" s="209">
        <v>0.63</v>
      </c>
      <c r="AN2915" s="209">
        <v>1.4359999999999999</v>
      </c>
      <c r="AO2915" s="209">
        <v>2.65</v>
      </c>
      <c r="AP2915" s="209">
        <v>3.7970000000000002</v>
      </c>
      <c r="AQ2915" s="209">
        <v>3.6219999999999999</v>
      </c>
      <c r="AR2915" s="209">
        <v>3.827</v>
      </c>
      <c r="AS2915" s="209">
        <v>2.6379999999999999</v>
      </c>
      <c r="AT2915" s="209">
        <v>1.4890000000000001</v>
      </c>
      <c r="AU2915" s="209">
        <v>0.69699999999999995</v>
      </c>
      <c r="AV2915" s="209">
        <v>0.03</v>
      </c>
      <c r="AW2915" s="20"/>
      <c r="AX2915" s="20"/>
      <c r="AY2915" s="209">
        <v>0.55600000000000005</v>
      </c>
      <c r="AZ2915" s="209">
        <v>0.32700000000000001</v>
      </c>
      <c r="BA2915" s="209">
        <v>2.4860000000000002</v>
      </c>
      <c r="BB2915" s="21">
        <f t="shared" si="356"/>
        <v>4.3220000000000001</v>
      </c>
      <c r="BC2915" s="21">
        <f>BD2915</f>
        <v>5.809139784946237</v>
      </c>
      <c r="BD2915" s="22">
        <f t="shared" si="357"/>
        <v>5.809139784946237</v>
      </c>
      <c r="BE2915" s="21">
        <f>BC2915-BD2915</f>
        <v>0</v>
      </c>
      <c r="BF2915" s="2">
        <v>5.6</v>
      </c>
      <c r="BG2915" s="10">
        <v>5</v>
      </c>
      <c r="BH2915" s="21">
        <f t="shared" si="358"/>
        <v>4.3220000000000012E-3</v>
      </c>
      <c r="BI2915" s="22">
        <f t="shared" si="358"/>
        <v>4.3220000000000012E-3</v>
      </c>
      <c r="BJ2915" s="21">
        <f>BH2915-BI2915</f>
        <v>0</v>
      </c>
      <c r="BK2915" s="21">
        <v>1.2966000000000004E-2</v>
      </c>
      <c r="BL2915" s="22">
        <v>1.2966000000000004E-2</v>
      </c>
      <c r="BM2915" s="21">
        <v>0</v>
      </c>
      <c r="BN2915" s="21">
        <f t="shared" si="359"/>
        <v>5.1864000000000014E-2</v>
      </c>
      <c r="BO2915" s="22">
        <f t="shared" si="359"/>
        <v>5.1864000000000014E-2</v>
      </c>
      <c r="BP2915" s="21">
        <f t="shared" si="359"/>
        <v>0</v>
      </c>
    </row>
    <row r="2916" spans="1:68" ht="11.1" hidden="1" customHeight="1" outlineLevel="2" x14ac:dyDescent="0.2">
      <c r="A2916" s="10"/>
      <c r="B2916" s="18"/>
      <c r="C2916" s="18"/>
      <c r="D2916" s="18"/>
      <c r="E2916" s="23" t="s">
        <v>2565</v>
      </c>
      <c r="F2916" s="208">
        <v>4.3220000000000001</v>
      </c>
      <c r="G2916" s="208">
        <v>4.2949999999999999</v>
      </c>
      <c r="H2916" s="208">
        <v>2.8570000000000002</v>
      </c>
      <c r="I2916" s="239">
        <v>2.0840000000000001</v>
      </c>
      <c r="J2916" s="239"/>
      <c r="K2916" s="208">
        <v>0.79300000000000004</v>
      </c>
      <c r="L2916" s="208">
        <v>8.5999999999999993E-2</v>
      </c>
      <c r="M2916" s="208">
        <v>2.8000000000000001E-2</v>
      </c>
      <c r="N2916" s="208">
        <v>6.5000000000000002E-2</v>
      </c>
      <c r="O2916" s="208">
        <v>0.23699999999999999</v>
      </c>
      <c r="P2916" s="208">
        <v>1.341</v>
      </c>
      <c r="Q2916" s="208">
        <v>2.7989999999999999</v>
      </c>
      <c r="R2916" s="208">
        <v>3.4369999999999998</v>
      </c>
      <c r="S2916" s="208">
        <v>3.74</v>
      </c>
      <c r="T2916" s="208">
        <v>3.6379999999999999</v>
      </c>
      <c r="U2916" s="208">
        <v>2.665</v>
      </c>
      <c r="V2916" s="208">
        <v>1.663</v>
      </c>
      <c r="W2916" s="208">
        <v>0.872</v>
      </c>
      <c r="X2916" s="208">
        <v>0.20899999999999999</v>
      </c>
      <c r="Y2916" s="208">
        <v>2.5000000000000001E-2</v>
      </c>
      <c r="Z2916" s="208">
        <v>0.121</v>
      </c>
      <c r="AA2916" s="208">
        <v>0.32900000000000001</v>
      </c>
      <c r="AB2916" s="208">
        <v>1.7110000000000001</v>
      </c>
      <c r="AC2916" s="208">
        <v>3.1850000000000001</v>
      </c>
      <c r="AD2916" s="208">
        <v>3.609</v>
      </c>
      <c r="AE2916" s="208">
        <v>4.0039999999999996</v>
      </c>
      <c r="AF2916" s="208">
        <v>4.0999999999999996</v>
      </c>
      <c r="AG2916" s="208">
        <v>2.0670000000000002</v>
      </c>
      <c r="AH2916" s="208">
        <v>1.4750000000000001</v>
      </c>
      <c r="AI2916" s="208">
        <v>1.0549999999999999</v>
      </c>
      <c r="AJ2916" s="208">
        <v>0.26700000000000002</v>
      </c>
      <c r="AK2916" s="24"/>
      <c r="AL2916" s="24"/>
      <c r="AM2916" s="208">
        <v>0.63</v>
      </c>
      <c r="AN2916" s="208">
        <v>1.4359999999999999</v>
      </c>
      <c r="AO2916" s="208">
        <v>2.65</v>
      </c>
      <c r="AP2916" s="208">
        <v>3.7970000000000002</v>
      </c>
      <c r="AQ2916" s="208">
        <v>3.6219999999999999</v>
      </c>
      <c r="AR2916" s="208">
        <v>3.827</v>
      </c>
      <c r="AS2916" s="208">
        <v>2.6379999999999999</v>
      </c>
      <c r="AT2916" s="208">
        <v>1.4890000000000001</v>
      </c>
      <c r="AU2916" s="208">
        <v>0.69699999999999995</v>
      </c>
      <c r="AV2916" s="208">
        <v>0.03</v>
      </c>
      <c r="AW2916" s="24"/>
      <c r="AX2916" s="24"/>
      <c r="AY2916" s="208">
        <v>0.55600000000000005</v>
      </c>
      <c r="AZ2916" s="208">
        <v>0.32700000000000001</v>
      </c>
      <c r="BA2916" s="208">
        <v>2.4860000000000002</v>
      </c>
      <c r="BB2916" s="21">
        <f t="shared" si="356"/>
        <v>4.3220000000000001</v>
      </c>
      <c r="BC2916" s="21"/>
      <c r="BD2916" s="22">
        <f t="shared" si="357"/>
        <v>5.809139784946237</v>
      </c>
      <c r="BE2916" s="21"/>
      <c r="BG2916" s="10"/>
      <c r="BH2916" s="21">
        <f t="shared" si="358"/>
        <v>0</v>
      </c>
      <c r="BI2916" s="22">
        <f t="shared" si="358"/>
        <v>4.3220000000000012E-3</v>
      </c>
      <c r="BJ2916" s="21"/>
      <c r="BK2916" s="21">
        <v>0</v>
      </c>
      <c r="BL2916" s="22">
        <v>1.2966000000000004E-2</v>
      </c>
      <c r="BM2916" s="21"/>
      <c r="BN2916" s="21">
        <f t="shared" si="359"/>
        <v>0</v>
      </c>
      <c r="BO2916" s="22">
        <f t="shared" si="359"/>
        <v>5.1864000000000014E-2</v>
      </c>
      <c r="BP2916" s="21">
        <f t="shared" si="359"/>
        <v>0</v>
      </c>
    </row>
    <row r="2917" spans="1:68" ht="11.1" customHeight="1" outlineLevel="1" collapsed="1" x14ac:dyDescent="0.2">
      <c r="A2917" s="10"/>
      <c r="B2917" s="18"/>
      <c r="C2917" s="18"/>
      <c r="D2917" s="18"/>
      <c r="E2917" s="19" t="s">
        <v>2566</v>
      </c>
      <c r="F2917" s="209">
        <v>0.39200000000000002</v>
      </c>
      <c r="G2917" s="20"/>
      <c r="H2917" s="209">
        <v>8.6999999999999994E-2</v>
      </c>
      <c r="I2917" s="20"/>
      <c r="J2917" s="20"/>
      <c r="K2917" s="209">
        <v>7.8E-2</v>
      </c>
      <c r="L2917" s="20"/>
      <c r="M2917" s="20"/>
      <c r="N2917" s="20"/>
      <c r="O2917" s="209">
        <v>0.108</v>
      </c>
      <c r="P2917" s="209">
        <v>4.9000000000000002E-2</v>
      </c>
      <c r="Q2917" s="20"/>
      <c r="R2917" s="209">
        <v>0.114</v>
      </c>
      <c r="S2917" s="20"/>
      <c r="T2917" s="209">
        <v>9.5000000000000001E-2</v>
      </c>
      <c r="U2917" s="209">
        <v>3.9E-2</v>
      </c>
      <c r="V2917" s="209">
        <v>5.2999999999999999E-2</v>
      </c>
      <c r="W2917" s="209">
        <v>3.7999999999999999E-2</v>
      </c>
      <c r="X2917" s="209">
        <v>6.0000000000000001E-3</v>
      </c>
      <c r="Y2917" s="20"/>
      <c r="Z2917" s="20"/>
      <c r="AA2917" s="209">
        <v>0.108</v>
      </c>
      <c r="AB2917" s="209">
        <v>5.5E-2</v>
      </c>
      <c r="AC2917" s="209">
        <v>5.2999999999999999E-2</v>
      </c>
      <c r="AD2917" s="209">
        <v>5.8999999999999997E-2</v>
      </c>
      <c r="AE2917" s="209">
        <v>3.5999999999999997E-2</v>
      </c>
      <c r="AF2917" s="209">
        <v>3.7999999999999999E-2</v>
      </c>
      <c r="AG2917" s="209">
        <v>3.5999999999999997E-2</v>
      </c>
      <c r="AH2917" s="209">
        <v>4.9000000000000002E-2</v>
      </c>
      <c r="AI2917" s="209">
        <v>5.0999999999999997E-2</v>
      </c>
      <c r="AJ2917" s="20"/>
      <c r="AK2917" s="20"/>
      <c r="AL2917" s="20"/>
      <c r="AM2917" s="209">
        <v>0.11899999999999999</v>
      </c>
      <c r="AN2917" s="209">
        <v>5.6000000000000001E-2</v>
      </c>
      <c r="AO2917" s="209">
        <v>4.5999999999999999E-2</v>
      </c>
      <c r="AP2917" s="209">
        <v>5.6000000000000001E-2</v>
      </c>
      <c r="AQ2917" s="209">
        <v>2.3E-2</v>
      </c>
      <c r="AR2917" s="209">
        <v>4.8000000000000001E-2</v>
      </c>
      <c r="AS2917" s="209">
        <v>3.5999999999999997E-2</v>
      </c>
      <c r="AT2917" s="209">
        <v>4.8000000000000001E-2</v>
      </c>
      <c r="AU2917" s="209">
        <v>4.5999999999999999E-2</v>
      </c>
      <c r="AV2917" s="209">
        <v>3.3000000000000002E-2</v>
      </c>
      <c r="AW2917" s="20"/>
      <c r="AX2917" s="20"/>
      <c r="AY2917" s="209">
        <v>0.04</v>
      </c>
      <c r="AZ2917" s="209">
        <v>0.05</v>
      </c>
      <c r="BA2917" s="209">
        <v>4.2000000000000003E-2</v>
      </c>
      <c r="BB2917" s="21">
        <f t="shared" si="356"/>
        <v>0.39200000000000002</v>
      </c>
      <c r="BC2917" s="21">
        <f>BF2917</f>
        <v>2.4</v>
      </c>
      <c r="BD2917" s="22">
        <f t="shared" si="357"/>
        <v>0.5268817204301075</v>
      </c>
      <c r="BE2917" s="21">
        <f>BC2917-BD2917</f>
        <v>1.8731182795698924</v>
      </c>
      <c r="BF2917" s="2">
        <v>2.4</v>
      </c>
      <c r="BG2917" s="10">
        <v>7</v>
      </c>
      <c r="BH2917" s="21">
        <f t="shared" si="358"/>
        <v>1.7855999999999998E-3</v>
      </c>
      <c r="BI2917" s="22">
        <f t="shared" si="358"/>
        <v>3.9199999999999999E-4</v>
      </c>
      <c r="BJ2917" s="21">
        <f>BH2917-BI2917</f>
        <v>1.3935999999999998E-3</v>
      </c>
      <c r="BK2917" s="21">
        <v>5.3567999999999992E-3</v>
      </c>
      <c r="BL2917" s="22">
        <v>1.176E-3</v>
      </c>
      <c r="BM2917" s="21">
        <v>4.1807999999999993E-3</v>
      </c>
      <c r="BN2917" s="21">
        <f t="shared" si="359"/>
        <v>2.1427199999999997E-2</v>
      </c>
      <c r="BO2917" s="22">
        <f t="shared" si="359"/>
        <v>4.7039999999999998E-3</v>
      </c>
      <c r="BP2917" s="21">
        <f t="shared" si="359"/>
        <v>1.6723199999999997E-2</v>
      </c>
    </row>
    <row r="2918" spans="1:68" ht="11.1" hidden="1" customHeight="1" outlineLevel="2" x14ac:dyDescent="0.2">
      <c r="A2918" s="10"/>
      <c r="B2918" s="18"/>
      <c r="C2918" s="18"/>
      <c r="D2918" s="18"/>
      <c r="E2918" s="23" t="s">
        <v>2567</v>
      </c>
      <c r="F2918" s="208">
        <v>0.39200000000000002</v>
      </c>
      <c r="G2918" s="24"/>
      <c r="H2918" s="208">
        <v>8.6999999999999994E-2</v>
      </c>
      <c r="I2918" s="24"/>
      <c r="J2918" s="24"/>
      <c r="K2918" s="208">
        <v>7.8E-2</v>
      </c>
      <c r="L2918" s="24"/>
      <c r="M2918" s="24"/>
      <c r="N2918" s="24"/>
      <c r="O2918" s="208">
        <v>0.108</v>
      </c>
      <c r="P2918" s="208">
        <v>4.9000000000000002E-2</v>
      </c>
      <c r="Q2918" s="24"/>
      <c r="R2918" s="208">
        <v>0.114</v>
      </c>
      <c r="S2918" s="24"/>
      <c r="T2918" s="208">
        <v>9.5000000000000001E-2</v>
      </c>
      <c r="U2918" s="208">
        <v>3.9E-2</v>
      </c>
      <c r="V2918" s="208">
        <v>5.2999999999999999E-2</v>
      </c>
      <c r="W2918" s="208">
        <v>3.7999999999999999E-2</v>
      </c>
      <c r="X2918" s="208">
        <v>6.0000000000000001E-3</v>
      </c>
      <c r="Y2918" s="24"/>
      <c r="Z2918" s="24"/>
      <c r="AA2918" s="208">
        <v>0.108</v>
      </c>
      <c r="AB2918" s="208">
        <v>5.5E-2</v>
      </c>
      <c r="AC2918" s="208">
        <v>5.2999999999999999E-2</v>
      </c>
      <c r="AD2918" s="208">
        <v>5.8999999999999997E-2</v>
      </c>
      <c r="AE2918" s="208">
        <v>3.5999999999999997E-2</v>
      </c>
      <c r="AF2918" s="208">
        <v>3.7999999999999999E-2</v>
      </c>
      <c r="AG2918" s="208">
        <v>3.5999999999999997E-2</v>
      </c>
      <c r="AH2918" s="208">
        <v>4.9000000000000002E-2</v>
      </c>
      <c r="AI2918" s="208">
        <v>5.0999999999999997E-2</v>
      </c>
      <c r="AJ2918" s="24"/>
      <c r="AK2918" s="24"/>
      <c r="AL2918" s="24"/>
      <c r="AM2918" s="208">
        <v>0.11899999999999999</v>
      </c>
      <c r="AN2918" s="208">
        <v>5.6000000000000001E-2</v>
      </c>
      <c r="AO2918" s="208">
        <v>4.5999999999999999E-2</v>
      </c>
      <c r="AP2918" s="208">
        <v>5.6000000000000001E-2</v>
      </c>
      <c r="AQ2918" s="208">
        <v>2.3E-2</v>
      </c>
      <c r="AR2918" s="208">
        <v>4.8000000000000001E-2</v>
      </c>
      <c r="AS2918" s="208">
        <v>3.5999999999999997E-2</v>
      </c>
      <c r="AT2918" s="208">
        <v>4.8000000000000001E-2</v>
      </c>
      <c r="AU2918" s="208">
        <v>4.5999999999999999E-2</v>
      </c>
      <c r="AV2918" s="208">
        <v>3.3000000000000002E-2</v>
      </c>
      <c r="AW2918" s="24"/>
      <c r="AX2918" s="24"/>
      <c r="AY2918" s="208">
        <v>0.04</v>
      </c>
      <c r="AZ2918" s="208">
        <v>0.05</v>
      </c>
      <c r="BA2918" s="208">
        <v>4.2000000000000003E-2</v>
      </c>
      <c r="BB2918" s="21">
        <f t="shared" si="356"/>
        <v>0.39200000000000002</v>
      </c>
      <c r="BC2918" s="21"/>
      <c r="BD2918" s="22">
        <f t="shared" si="357"/>
        <v>0.5268817204301075</v>
      </c>
      <c r="BE2918" s="21"/>
      <c r="BG2918" s="10"/>
      <c r="BH2918" s="21">
        <f t="shared" si="358"/>
        <v>0</v>
      </c>
      <c r="BI2918" s="22">
        <f t="shared" si="358"/>
        <v>3.9199999999999999E-4</v>
      </c>
      <c r="BJ2918" s="21"/>
      <c r="BK2918" s="21">
        <v>0</v>
      </c>
      <c r="BL2918" s="22">
        <v>1.176E-3</v>
      </c>
      <c r="BM2918" s="21"/>
      <c r="BN2918" s="21">
        <f t="shared" si="359"/>
        <v>0</v>
      </c>
      <c r="BO2918" s="22">
        <f t="shared" si="359"/>
        <v>4.7039999999999998E-3</v>
      </c>
      <c r="BP2918" s="21">
        <f t="shared" si="359"/>
        <v>0</v>
      </c>
    </row>
    <row r="2919" spans="1:68" ht="11.1" hidden="1" customHeight="1" outlineLevel="1" collapsed="1" x14ac:dyDescent="0.2">
      <c r="A2919" s="10"/>
      <c r="B2919" s="18"/>
      <c r="C2919" s="18"/>
      <c r="D2919" s="18"/>
      <c r="E2919" s="19" t="s">
        <v>2568</v>
      </c>
      <c r="F2919" s="209">
        <v>4.3220000000000001</v>
      </c>
      <c r="G2919" s="209">
        <v>4.2949999999999999</v>
      </c>
      <c r="H2919" s="209">
        <v>2.8570000000000002</v>
      </c>
      <c r="I2919" s="240">
        <v>2.0840000000000001</v>
      </c>
      <c r="J2919" s="240"/>
      <c r="K2919" s="209">
        <v>0.79300000000000004</v>
      </c>
      <c r="L2919" s="209">
        <v>8.5999999999999993E-2</v>
      </c>
      <c r="M2919" s="209">
        <v>2.8000000000000001E-2</v>
      </c>
      <c r="N2919" s="209">
        <v>6.5000000000000002E-2</v>
      </c>
      <c r="O2919" s="209">
        <v>0.23699999999999999</v>
      </c>
      <c r="P2919" s="209">
        <v>1.341</v>
      </c>
      <c r="Q2919" s="209">
        <v>2.7989999999999999</v>
      </c>
      <c r="R2919" s="209">
        <v>3.4369999999999998</v>
      </c>
      <c r="S2919" s="209">
        <v>3.74</v>
      </c>
      <c r="T2919" s="209">
        <v>3.6379999999999999</v>
      </c>
      <c r="U2919" s="209">
        <v>2.665</v>
      </c>
      <c r="V2919" s="209">
        <v>1.663</v>
      </c>
      <c r="W2919" s="209">
        <v>0.872</v>
      </c>
      <c r="X2919" s="209">
        <v>0.20899999999999999</v>
      </c>
      <c r="Y2919" s="209">
        <v>2.5000000000000001E-2</v>
      </c>
      <c r="Z2919" s="209">
        <v>0.121</v>
      </c>
      <c r="AA2919" s="209">
        <v>0.32900000000000001</v>
      </c>
      <c r="AB2919" s="209">
        <v>1.7110000000000001</v>
      </c>
      <c r="AC2919" s="209">
        <v>3.1850000000000001</v>
      </c>
      <c r="AD2919" s="209">
        <v>3.609</v>
      </c>
      <c r="AE2919" s="209">
        <v>4.0039999999999996</v>
      </c>
      <c r="AF2919" s="209">
        <v>4.0999999999999996</v>
      </c>
      <c r="AG2919" s="209">
        <v>2.0670000000000002</v>
      </c>
      <c r="AH2919" s="209">
        <v>1.4750000000000001</v>
      </c>
      <c r="AI2919" s="209">
        <v>1.0549999999999999</v>
      </c>
      <c r="AJ2919" s="209">
        <v>0.26700000000000002</v>
      </c>
      <c r="AK2919" s="20"/>
      <c r="AL2919" s="20"/>
      <c r="AM2919" s="209">
        <v>0.63</v>
      </c>
      <c r="AN2919" s="209">
        <v>1.4359999999999999</v>
      </c>
      <c r="AO2919" s="209">
        <v>2.65</v>
      </c>
      <c r="AP2919" s="209">
        <v>3.7970000000000002</v>
      </c>
      <c r="AQ2919" s="209">
        <v>3.6219999999999999</v>
      </c>
      <c r="AR2919" s="209">
        <v>3.827</v>
      </c>
      <c r="AS2919" s="209">
        <v>2.6379999999999999</v>
      </c>
      <c r="AT2919" s="209">
        <v>1.4890000000000001</v>
      </c>
      <c r="AU2919" s="209">
        <v>0.69699999999999995</v>
      </c>
      <c r="AV2919" s="209">
        <v>0.03</v>
      </c>
      <c r="AW2919" s="20"/>
      <c r="AX2919" s="20"/>
      <c r="AY2919" s="209">
        <v>0.55600000000000005</v>
      </c>
      <c r="AZ2919" s="209">
        <v>0.32700000000000001</v>
      </c>
      <c r="BA2919" s="209">
        <v>2.4860000000000002</v>
      </c>
      <c r="BB2919" s="154">
        <v>1.2190000000000001</v>
      </c>
      <c r="BC2919" s="21">
        <v>3.7</v>
      </c>
      <c r="BD2919" s="22">
        <f t="shared" si="357"/>
        <v>1.638440860215054</v>
      </c>
      <c r="BE2919" s="21">
        <f>BC2919-BD2919</f>
        <v>2.0615591397849462</v>
      </c>
      <c r="BF2919" s="2">
        <v>5.6</v>
      </c>
      <c r="BG2919" s="10">
        <v>6</v>
      </c>
      <c r="BH2919" s="21">
        <f t="shared" si="358"/>
        <v>2.7528000000000001E-3</v>
      </c>
      <c r="BI2919" s="22">
        <f t="shared" si="358"/>
        <v>1.2190000000000002E-3</v>
      </c>
      <c r="BJ2919" s="21">
        <f>BH2919-BI2919</f>
        <v>1.5337999999999999E-3</v>
      </c>
      <c r="BK2919" s="21">
        <v>1.2966000000000004E-2</v>
      </c>
      <c r="BL2919" s="22">
        <v>1.2966000000000004E-2</v>
      </c>
      <c r="BM2919" s="21">
        <v>0</v>
      </c>
      <c r="BN2919" s="21">
        <f t="shared" si="359"/>
        <v>5.1864000000000014E-2</v>
      </c>
      <c r="BO2919" s="22">
        <f t="shared" si="359"/>
        <v>5.1864000000000014E-2</v>
      </c>
      <c r="BP2919" s="21">
        <f t="shared" si="359"/>
        <v>0</v>
      </c>
    </row>
    <row r="2920" spans="1:68" ht="11.1" hidden="1" customHeight="1" outlineLevel="2" x14ac:dyDescent="0.2">
      <c r="A2920" s="10"/>
      <c r="B2920" s="18"/>
      <c r="C2920" s="18"/>
      <c r="D2920" s="18"/>
      <c r="E2920" s="23" t="s">
        <v>5816</v>
      </c>
      <c r="F2920" s="208">
        <v>4.3220000000000001</v>
      </c>
      <c r="G2920" s="208">
        <v>4.2949999999999999</v>
      </c>
      <c r="H2920" s="208">
        <v>2.8570000000000002</v>
      </c>
      <c r="I2920" s="239">
        <v>2.0840000000000001</v>
      </c>
      <c r="J2920" s="239"/>
      <c r="K2920" s="208">
        <v>0.79300000000000004</v>
      </c>
      <c r="L2920" s="208">
        <v>8.5999999999999993E-2</v>
      </c>
      <c r="M2920" s="208">
        <v>2.8000000000000001E-2</v>
      </c>
      <c r="N2920" s="208">
        <v>6.5000000000000002E-2</v>
      </c>
      <c r="O2920" s="208">
        <v>0.23699999999999999</v>
      </c>
      <c r="P2920" s="208">
        <v>1.341</v>
      </c>
      <c r="Q2920" s="208">
        <v>2.7989999999999999</v>
      </c>
      <c r="R2920" s="208">
        <v>3.4369999999999998</v>
      </c>
      <c r="S2920" s="208">
        <v>3.74</v>
      </c>
      <c r="T2920" s="208">
        <v>3.6379999999999999</v>
      </c>
      <c r="U2920" s="208">
        <v>2.665</v>
      </c>
      <c r="V2920" s="208">
        <v>1.663</v>
      </c>
      <c r="W2920" s="208">
        <v>0.872</v>
      </c>
      <c r="X2920" s="208">
        <v>0.20899999999999999</v>
      </c>
      <c r="Y2920" s="208">
        <v>2.5000000000000001E-2</v>
      </c>
      <c r="Z2920" s="208">
        <v>0.121</v>
      </c>
      <c r="AA2920" s="208">
        <v>0.32900000000000001</v>
      </c>
      <c r="AB2920" s="208">
        <v>1.7110000000000001</v>
      </c>
      <c r="AC2920" s="208">
        <v>3.1850000000000001</v>
      </c>
      <c r="AD2920" s="208">
        <v>3.609</v>
      </c>
      <c r="AE2920" s="208">
        <v>4.0039999999999996</v>
      </c>
      <c r="AF2920" s="208">
        <v>4.0999999999999996</v>
      </c>
      <c r="AG2920" s="208">
        <v>2.0670000000000002</v>
      </c>
      <c r="AH2920" s="208">
        <v>1.4750000000000001</v>
      </c>
      <c r="AI2920" s="208">
        <v>1.0549999999999999</v>
      </c>
      <c r="AJ2920" s="208">
        <v>0.26700000000000002</v>
      </c>
      <c r="AK2920" s="24"/>
      <c r="AL2920" s="24"/>
      <c r="AM2920" s="208">
        <v>0.63</v>
      </c>
      <c r="AN2920" s="208">
        <v>1.4359999999999999</v>
      </c>
      <c r="AO2920" s="208">
        <v>2.65</v>
      </c>
      <c r="AP2920" s="208">
        <v>3.7970000000000002</v>
      </c>
      <c r="AQ2920" s="208">
        <v>3.6219999999999999</v>
      </c>
      <c r="AR2920" s="208">
        <v>3.827</v>
      </c>
      <c r="AS2920" s="208">
        <v>2.6379999999999999</v>
      </c>
      <c r="AT2920" s="208">
        <v>1.4890000000000001</v>
      </c>
      <c r="AU2920" s="208">
        <v>0.69699999999999995</v>
      </c>
      <c r="AV2920" s="208">
        <v>0.03</v>
      </c>
      <c r="AW2920" s="24"/>
      <c r="AX2920" s="24"/>
      <c r="AY2920" s="208">
        <v>0.55600000000000005</v>
      </c>
      <c r="AZ2920" s="208">
        <v>0.32700000000000001</v>
      </c>
      <c r="BA2920" s="208">
        <v>2.4860000000000002</v>
      </c>
      <c r="BB2920" s="154">
        <v>1.2190000000000001</v>
      </c>
      <c r="BC2920" s="21"/>
      <c r="BD2920" s="22">
        <f t="shared" si="357"/>
        <v>1.638440860215054</v>
      </c>
      <c r="BE2920" s="21"/>
      <c r="BG2920" s="10"/>
      <c r="BH2920" s="21">
        <f t="shared" si="358"/>
        <v>0</v>
      </c>
      <c r="BI2920" s="22">
        <f t="shared" si="358"/>
        <v>1.2190000000000002E-3</v>
      </c>
      <c r="BJ2920" s="21"/>
      <c r="BK2920" s="21">
        <v>0</v>
      </c>
      <c r="BL2920" s="22">
        <v>1.2966000000000004E-2</v>
      </c>
      <c r="BM2920" s="21"/>
      <c r="BN2920" s="21">
        <f t="shared" si="359"/>
        <v>0</v>
      </c>
      <c r="BO2920" s="22">
        <f t="shared" si="359"/>
        <v>5.1864000000000014E-2</v>
      </c>
      <c r="BP2920" s="21">
        <f t="shared" si="359"/>
        <v>0</v>
      </c>
    </row>
    <row r="2921" spans="1:68" ht="14.25" hidden="1" customHeight="1" x14ac:dyDescent="0.2">
      <c r="A2921" s="10">
        <v>39</v>
      </c>
      <c r="B2921" s="11" t="s">
        <v>2569</v>
      </c>
      <c r="C2921" s="11" t="s">
        <v>2569</v>
      </c>
      <c r="D2921" s="11" t="s">
        <v>2569</v>
      </c>
      <c r="E2921" s="12"/>
      <c r="F2921" s="211">
        <v>89.061999999999998</v>
      </c>
      <c r="G2921" s="211">
        <v>77.766000000000005</v>
      </c>
      <c r="H2921" s="211">
        <v>60.837000000000003</v>
      </c>
      <c r="I2921" s="242">
        <v>52.662999999999997</v>
      </c>
      <c r="J2921" s="242"/>
      <c r="K2921" s="211">
        <v>17.748999999999999</v>
      </c>
      <c r="L2921" s="211">
        <v>11.439</v>
      </c>
      <c r="M2921" s="211">
        <v>5.2469999999999999</v>
      </c>
      <c r="N2921" s="211">
        <v>8.4009999999999998</v>
      </c>
      <c r="O2921" s="211">
        <v>23.536999999999999</v>
      </c>
      <c r="P2921" s="211">
        <v>22.593</v>
      </c>
      <c r="Q2921" s="211">
        <v>58.441000000000003</v>
      </c>
      <c r="R2921" s="211">
        <v>75.191999999999993</v>
      </c>
      <c r="S2921" s="211">
        <v>67.135000000000005</v>
      </c>
      <c r="T2921" s="211">
        <v>84.846999999999994</v>
      </c>
      <c r="U2921" s="211">
        <v>81.680999999999997</v>
      </c>
      <c r="V2921" s="211">
        <v>38.582999999999998</v>
      </c>
      <c r="W2921" s="211">
        <v>26.266999999999999</v>
      </c>
      <c r="X2921" s="211">
        <v>10.856999999999999</v>
      </c>
      <c r="Y2921" s="211">
        <v>4.8730000000000002</v>
      </c>
      <c r="Z2921" s="211">
        <v>11.760999999999999</v>
      </c>
      <c r="AA2921" s="211">
        <v>15.887</v>
      </c>
      <c r="AB2921" s="211">
        <v>37.19</v>
      </c>
      <c r="AC2921" s="211">
        <v>57.164000000000001</v>
      </c>
      <c r="AD2921" s="211">
        <v>92.058000000000007</v>
      </c>
      <c r="AE2921" s="211">
        <v>72.257000000000005</v>
      </c>
      <c r="AF2921" s="211">
        <v>58.604999999999997</v>
      </c>
      <c r="AG2921" s="211">
        <v>41.951999999999998</v>
      </c>
      <c r="AH2921" s="211">
        <v>45.039000000000001</v>
      </c>
      <c r="AI2921" s="211">
        <v>27.896999999999998</v>
      </c>
      <c r="AJ2921" s="211">
        <v>11.739000000000001</v>
      </c>
      <c r="AK2921" s="211">
        <v>5.4580000000000002</v>
      </c>
      <c r="AL2921" s="211">
        <v>8.3190000000000008</v>
      </c>
      <c r="AM2921" s="211">
        <v>20.547000000000001</v>
      </c>
      <c r="AN2921" s="211">
        <v>34.530999999999999</v>
      </c>
      <c r="AO2921" s="211">
        <v>45.158999999999999</v>
      </c>
      <c r="AP2921" s="211">
        <v>83.49</v>
      </c>
      <c r="AQ2921" s="211">
        <v>90.012</v>
      </c>
      <c r="AR2921" s="211">
        <v>76.533000000000001</v>
      </c>
      <c r="AS2921" s="211">
        <v>83.683999999999997</v>
      </c>
      <c r="AT2921" s="211">
        <v>45.142000000000003</v>
      </c>
      <c r="AU2921" s="211">
        <v>29.123999999999999</v>
      </c>
      <c r="AV2921" s="211">
        <v>13.067</v>
      </c>
      <c r="AW2921" s="211">
        <v>4.9829999999999997</v>
      </c>
      <c r="AX2921" s="211">
        <v>11.885999999999999</v>
      </c>
      <c r="AY2921" s="211">
        <v>17.042999999999999</v>
      </c>
      <c r="AZ2921" s="211">
        <v>37.429000000000002</v>
      </c>
      <c r="BA2921" s="211">
        <v>61.439</v>
      </c>
      <c r="BB2921" s="14">
        <f>SUM(BB2922:BB2936)/2</f>
        <v>108.30699999999999</v>
      </c>
      <c r="BC2921" s="14">
        <f>SUM(BC2922:BC2935)</f>
        <v>453.37822580645161</v>
      </c>
      <c r="BD2921" s="15">
        <f t="shared" si="357"/>
        <v>145.57392473118279</v>
      </c>
      <c r="BE2921" s="14">
        <f>SUM(BE2922:BE2935)</f>
        <v>307.80430107526888</v>
      </c>
      <c r="BG2921" s="43"/>
      <c r="BH2921" s="17">
        <f t="shared" si="358"/>
        <v>0.33731340000000004</v>
      </c>
      <c r="BI2921" s="15">
        <f t="shared" si="358"/>
        <v>0.10830699999999999</v>
      </c>
      <c r="BJ2921" s="14">
        <f>SUM(BJ2922:BJ2935)</f>
        <v>0.2290064</v>
      </c>
      <c r="BK2921" s="17">
        <v>0.88248420000000005</v>
      </c>
      <c r="BL2921" s="15">
        <v>0.32922899999999988</v>
      </c>
      <c r="BM2921" s="14">
        <v>0.55325520000000006</v>
      </c>
      <c r="BN2921" s="17">
        <f t="shared" si="359"/>
        <v>3.5299368000000002</v>
      </c>
      <c r="BO2921" s="15">
        <f t="shared" si="359"/>
        <v>1.3169159999999995</v>
      </c>
      <c r="BP2921" s="17">
        <f t="shared" si="359"/>
        <v>2.2130208000000002</v>
      </c>
    </row>
    <row r="2922" spans="1:68" ht="11.1" customHeight="1" outlineLevel="1" collapsed="1" x14ac:dyDescent="0.2">
      <c r="A2922" s="10"/>
      <c r="B2922" s="18"/>
      <c r="C2922" s="18"/>
      <c r="D2922" s="18"/>
      <c r="E2922" s="19" t="s">
        <v>2570</v>
      </c>
      <c r="F2922" s="20"/>
      <c r="G2922" s="209">
        <v>7.1999999999999995E-2</v>
      </c>
      <c r="H2922" s="20"/>
      <c r="I2922" s="20"/>
      <c r="J2922" s="20"/>
      <c r="K2922" s="209">
        <v>9.1999999999999998E-2</v>
      </c>
      <c r="L2922" s="20"/>
      <c r="M2922" s="20"/>
      <c r="N2922" s="20"/>
      <c r="O2922" s="20"/>
      <c r="P2922" s="20"/>
      <c r="Q2922" s="20"/>
      <c r="R2922" s="20"/>
      <c r="S2922" s="20"/>
      <c r="T2922" s="20"/>
      <c r="U2922" s="20"/>
      <c r="V2922" s="20"/>
      <c r="W2922" s="20"/>
      <c r="X2922" s="20"/>
      <c r="Y2922" s="20"/>
      <c r="Z2922" s="20"/>
      <c r="AA2922" s="20"/>
      <c r="AB2922" s="20"/>
      <c r="AC2922" s="20"/>
      <c r="AD2922" s="209">
        <v>0.29599999999999999</v>
      </c>
      <c r="AE2922" s="209">
        <v>3.4000000000000002E-2</v>
      </c>
      <c r="AF2922" s="209">
        <v>0.05</v>
      </c>
      <c r="AG2922" s="209">
        <v>3.1E-2</v>
      </c>
      <c r="AH2922" s="209">
        <v>0.05</v>
      </c>
      <c r="AI2922" s="20"/>
      <c r="AJ2922" s="20"/>
      <c r="AK2922" s="20"/>
      <c r="AL2922" s="20"/>
      <c r="AM2922" s="209">
        <v>6.0999999999999999E-2</v>
      </c>
      <c r="AN2922" s="209">
        <v>3.5000000000000003E-2</v>
      </c>
      <c r="AO2922" s="209">
        <v>0.03</v>
      </c>
      <c r="AP2922" s="209">
        <v>4.2999999999999997E-2</v>
      </c>
      <c r="AQ2922" s="209">
        <v>2.1000000000000001E-2</v>
      </c>
      <c r="AR2922" s="209">
        <v>0.04</v>
      </c>
      <c r="AS2922" s="209">
        <v>3.4000000000000002E-2</v>
      </c>
      <c r="AT2922" s="209">
        <v>0.52100000000000002</v>
      </c>
      <c r="AU2922" s="209">
        <v>6.3E-2</v>
      </c>
      <c r="AV2922" s="20"/>
      <c r="AW2922" s="20"/>
      <c r="AX2922" s="20"/>
      <c r="AY2922" s="209">
        <v>0.125</v>
      </c>
      <c r="AZ2922" s="20"/>
      <c r="BA2922" s="209">
        <v>7.9000000000000001E-2</v>
      </c>
      <c r="BB2922" s="21">
        <f t="shared" si="356"/>
        <v>0.52100000000000002</v>
      </c>
      <c r="BC2922" s="21">
        <f>BF2922</f>
        <v>1.2</v>
      </c>
      <c r="BD2922" s="22">
        <f t="shared" si="357"/>
        <v>0.70026881720430112</v>
      </c>
      <c r="BE2922" s="21">
        <f>BC2922-BD2922</f>
        <v>0.49973118279569884</v>
      </c>
      <c r="BF2922" s="2">
        <v>1.2</v>
      </c>
      <c r="BG2922" s="10">
        <v>7</v>
      </c>
      <c r="BH2922" s="21">
        <f t="shared" si="358"/>
        <v>8.9279999999999991E-4</v>
      </c>
      <c r="BI2922" s="22">
        <f t="shared" si="358"/>
        <v>5.2100000000000009E-4</v>
      </c>
      <c r="BJ2922" s="21">
        <f>BH2922-BI2922</f>
        <v>3.7179999999999982E-4</v>
      </c>
      <c r="BK2922" s="21">
        <v>2.6783999999999996E-3</v>
      </c>
      <c r="BL2922" s="22">
        <v>1.5630000000000002E-3</v>
      </c>
      <c r="BM2922" s="21">
        <v>1.1153999999999995E-3</v>
      </c>
      <c r="BN2922" s="21">
        <f t="shared" si="359"/>
        <v>1.0713599999999998E-2</v>
      </c>
      <c r="BO2922" s="22">
        <f t="shared" si="359"/>
        <v>6.2520000000000006E-3</v>
      </c>
      <c r="BP2922" s="21">
        <f t="shared" si="359"/>
        <v>4.4615999999999979E-3</v>
      </c>
    </row>
    <row r="2923" spans="1:68" ht="11.1" hidden="1" customHeight="1" outlineLevel="2" x14ac:dyDescent="0.2">
      <c r="A2923" s="10"/>
      <c r="B2923" s="18"/>
      <c r="C2923" s="18"/>
      <c r="D2923" s="18"/>
      <c r="E2923" s="23" t="s">
        <v>2571</v>
      </c>
      <c r="F2923" s="24"/>
      <c r="G2923" s="208">
        <v>7.1999999999999995E-2</v>
      </c>
      <c r="H2923" s="24"/>
      <c r="I2923" s="24"/>
      <c r="J2923" s="24"/>
      <c r="K2923" s="208">
        <v>9.1999999999999998E-2</v>
      </c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  <c r="V2923" s="24"/>
      <c r="W2923" s="24"/>
      <c r="X2923" s="24"/>
      <c r="Y2923" s="24"/>
      <c r="Z2923" s="24"/>
      <c r="AA2923" s="24"/>
      <c r="AB2923" s="24"/>
      <c r="AC2923" s="24"/>
      <c r="AD2923" s="208">
        <v>0.29599999999999999</v>
      </c>
      <c r="AE2923" s="208">
        <v>3.4000000000000002E-2</v>
      </c>
      <c r="AF2923" s="208">
        <v>0.05</v>
      </c>
      <c r="AG2923" s="208">
        <v>3.1E-2</v>
      </c>
      <c r="AH2923" s="208">
        <v>0.05</v>
      </c>
      <c r="AI2923" s="24"/>
      <c r="AJ2923" s="24"/>
      <c r="AK2923" s="24"/>
      <c r="AL2923" s="24"/>
      <c r="AM2923" s="208">
        <v>6.0999999999999999E-2</v>
      </c>
      <c r="AN2923" s="208">
        <v>3.5000000000000003E-2</v>
      </c>
      <c r="AO2923" s="208">
        <v>0.03</v>
      </c>
      <c r="AP2923" s="208">
        <v>4.2999999999999997E-2</v>
      </c>
      <c r="AQ2923" s="208">
        <v>2.1000000000000001E-2</v>
      </c>
      <c r="AR2923" s="208">
        <v>0.04</v>
      </c>
      <c r="AS2923" s="208">
        <v>3.4000000000000002E-2</v>
      </c>
      <c r="AT2923" s="208">
        <v>0.52100000000000002</v>
      </c>
      <c r="AU2923" s="208">
        <v>6.3E-2</v>
      </c>
      <c r="AV2923" s="24"/>
      <c r="AW2923" s="24"/>
      <c r="AX2923" s="24"/>
      <c r="AY2923" s="208">
        <v>0.125</v>
      </c>
      <c r="AZ2923" s="24"/>
      <c r="BA2923" s="208">
        <v>7.9000000000000001E-2</v>
      </c>
      <c r="BB2923" s="21">
        <f t="shared" si="356"/>
        <v>0.52100000000000002</v>
      </c>
      <c r="BC2923" s="21"/>
      <c r="BD2923" s="22">
        <f t="shared" si="357"/>
        <v>0.70026881720430112</v>
      </c>
      <c r="BE2923" s="21"/>
      <c r="BG2923" s="10"/>
      <c r="BH2923" s="21">
        <f t="shared" si="358"/>
        <v>0</v>
      </c>
      <c r="BI2923" s="22">
        <f t="shared" si="358"/>
        <v>5.2100000000000009E-4</v>
      </c>
      <c r="BJ2923" s="21"/>
      <c r="BK2923" s="21">
        <v>0</v>
      </c>
      <c r="BL2923" s="22">
        <v>1.5630000000000002E-3</v>
      </c>
      <c r="BM2923" s="21"/>
      <c r="BN2923" s="21">
        <f t="shared" si="359"/>
        <v>0</v>
      </c>
      <c r="BO2923" s="22">
        <f t="shared" si="359"/>
        <v>6.2520000000000006E-3</v>
      </c>
      <c r="BP2923" s="21">
        <f t="shared" si="359"/>
        <v>0</v>
      </c>
    </row>
    <row r="2924" spans="1:68" ht="11.1" customHeight="1" outlineLevel="1" collapsed="1" x14ac:dyDescent="0.2">
      <c r="A2924" s="10"/>
      <c r="B2924" s="18"/>
      <c r="C2924" s="18"/>
      <c r="D2924" s="18"/>
      <c r="E2924" s="19" t="s">
        <v>2572</v>
      </c>
      <c r="F2924" s="209">
        <v>0.25800000000000001</v>
      </c>
      <c r="G2924" s="209">
        <v>0.48099999999999998</v>
      </c>
      <c r="H2924" s="209">
        <v>0.36799999999999999</v>
      </c>
      <c r="I2924" s="240">
        <v>0.46200000000000002</v>
      </c>
      <c r="J2924" s="240"/>
      <c r="K2924" s="20"/>
      <c r="L2924" s="20"/>
      <c r="M2924" s="20"/>
      <c r="N2924" s="20"/>
      <c r="O2924" s="20"/>
      <c r="P2924" s="20"/>
      <c r="Q2924" s="20"/>
      <c r="R2924" s="20"/>
      <c r="S2924" s="209">
        <v>0.51900000000000002</v>
      </c>
      <c r="T2924" s="209">
        <v>0.45</v>
      </c>
      <c r="U2924" s="209">
        <v>0.26600000000000001</v>
      </c>
      <c r="V2924" s="209">
        <v>7.8E-2</v>
      </c>
      <c r="W2924" s="209">
        <v>1.9E-2</v>
      </c>
      <c r="X2924" s="20"/>
      <c r="Y2924" s="20"/>
      <c r="Z2924" s="20"/>
      <c r="AA2924" s="20"/>
      <c r="AB2924" s="209">
        <v>9.2999999999999999E-2</v>
      </c>
      <c r="AC2924" s="20"/>
      <c r="AD2924" s="209">
        <v>0.65600000000000003</v>
      </c>
      <c r="AE2924" s="209">
        <v>0.55200000000000005</v>
      </c>
      <c r="AF2924" s="209">
        <v>0.46800000000000003</v>
      </c>
      <c r="AG2924" s="209">
        <v>0.13900000000000001</v>
      </c>
      <c r="AH2924" s="209">
        <v>0.14199999999999999</v>
      </c>
      <c r="AI2924" s="209">
        <v>6.4000000000000001E-2</v>
      </c>
      <c r="AJ2924" s="20"/>
      <c r="AK2924" s="20"/>
      <c r="AL2924" s="20"/>
      <c r="AM2924" s="209">
        <v>4.0000000000000001E-3</v>
      </c>
      <c r="AN2924" s="209">
        <v>0.155</v>
      </c>
      <c r="AO2924" s="209">
        <v>0.29599999999999999</v>
      </c>
      <c r="AP2924" s="20"/>
      <c r="AQ2924" s="209">
        <v>1.222</v>
      </c>
      <c r="AR2924" s="209">
        <v>0.57999999999999996</v>
      </c>
      <c r="AS2924" s="209">
        <v>0.379</v>
      </c>
      <c r="AT2924" s="209">
        <v>0.19400000000000001</v>
      </c>
      <c r="AU2924" s="209">
        <v>0.08</v>
      </c>
      <c r="AV2924" s="20"/>
      <c r="AW2924" s="20"/>
      <c r="AX2924" s="20"/>
      <c r="AY2924" s="20"/>
      <c r="AZ2924" s="209">
        <v>0.121</v>
      </c>
      <c r="BA2924" s="20"/>
      <c r="BB2924" s="21">
        <f t="shared" si="356"/>
        <v>1.222</v>
      </c>
      <c r="BC2924" s="21">
        <f>BD2924</f>
        <v>1.6424731182795698</v>
      </c>
      <c r="BD2924" s="22">
        <f t="shared" si="357"/>
        <v>1.6424731182795698</v>
      </c>
      <c r="BE2924" s="21">
        <f>BC2924-BD2924</f>
        <v>0</v>
      </c>
      <c r="BF2924" s="2">
        <v>1.5</v>
      </c>
      <c r="BG2924" s="10">
        <v>7</v>
      </c>
      <c r="BH2924" s="21">
        <f t="shared" si="358"/>
        <v>1.2219999999999998E-3</v>
      </c>
      <c r="BI2924" s="22">
        <f t="shared" si="358"/>
        <v>1.2219999999999998E-3</v>
      </c>
      <c r="BJ2924" s="21">
        <f>BH2924-BI2924</f>
        <v>0</v>
      </c>
      <c r="BK2924" s="21">
        <v>3.6659999999999991E-3</v>
      </c>
      <c r="BL2924" s="22">
        <v>3.6659999999999991E-3</v>
      </c>
      <c r="BM2924" s="21">
        <v>0</v>
      </c>
      <c r="BN2924" s="21">
        <f t="shared" si="359"/>
        <v>1.4663999999999996E-2</v>
      </c>
      <c r="BO2924" s="22">
        <f t="shared" si="359"/>
        <v>1.4663999999999996E-2</v>
      </c>
      <c r="BP2924" s="21">
        <f t="shared" si="359"/>
        <v>0</v>
      </c>
    </row>
    <row r="2925" spans="1:68" ht="11.1" hidden="1" customHeight="1" outlineLevel="2" x14ac:dyDescent="0.2">
      <c r="A2925" s="10"/>
      <c r="B2925" s="18"/>
      <c r="C2925" s="18"/>
      <c r="D2925" s="18"/>
      <c r="E2925" s="23" t="s">
        <v>2573</v>
      </c>
      <c r="F2925" s="208">
        <v>0.25800000000000001</v>
      </c>
      <c r="G2925" s="208">
        <v>0.48099999999999998</v>
      </c>
      <c r="H2925" s="208">
        <v>0.36799999999999999</v>
      </c>
      <c r="I2925" s="239">
        <v>0.46200000000000002</v>
      </c>
      <c r="J2925" s="239"/>
      <c r="K2925" s="24"/>
      <c r="L2925" s="24"/>
      <c r="M2925" s="24"/>
      <c r="N2925" s="24"/>
      <c r="O2925" s="24"/>
      <c r="P2925" s="24"/>
      <c r="Q2925" s="24"/>
      <c r="R2925" s="24"/>
      <c r="S2925" s="208">
        <v>0.51900000000000002</v>
      </c>
      <c r="T2925" s="208">
        <v>0.45</v>
      </c>
      <c r="U2925" s="208">
        <v>0.26600000000000001</v>
      </c>
      <c r="V2925" s="208">
        <v>7.8E-2</v>
      </c>
      <c r="W2925" s="208">
        <v>1.9E-2</v>
      </c>
      <c r="X2925" s="24"/>
      <c r="Y2925" s="24"/>
      <c r="Z2925" s="24"/>
      <c r="AA2925" s="24"/>
      <c r="AB2925" s="208">
        <v>9.2999999999999999E-2</v>
      </c>
      <c r="AC2925" s="24"/>
      <c r="AD2925" s="208">
        <v>0.65600000000000003</v>
      </c>
      <c r="AE2925" s="208">
        <v>0.55200000000000005</v>
      </c>
      <c r="AF2925" s="208">
        <v>0.46800000000000003</v>
      </c>
      <c r="AG2925" s="208">
        <v>0.13900000000000001</v>
      </c>
      <c r="AH2925" s="208">
        <v>0.14199999999999999</v>
      </c>
      <c r="AI2925" s="208">
        <v>6.4000000000000001E-2</v>
      </c>
      <c r="AJ2925" s="24"/>
      <c r="AK2925" s="24"/>
      <c r="AL2925" s="24"/>
      <c r="AM2925" s="208">
        <v>4.0000000000000001E-3</v>
      </c>
      <c r="AN2925" s="208">
        <v>0.155</v>
      </c>
      <c r="AO2925" s="208">
        <v>0.29599999999999999</v>
      </c>
      <c r="AP2925" s="24"/>
      <c r="AQ2925" s="208">
        <v>1.222</v>
      </c>
      <c r="AR2925" s="208">
        <v>0.57999999999999996</v>
      </c>
      <c r="AS2925" s="208">
        <v>0.379</v>
      </c>
      <c r="AT2925" s="208">
        <v>0.19400000000000001</v>
      </c>
      <c r="AU2925" s="208">
        <v>0.08</v>
      </c>
      <c r="AV2925" s="24"/>
      <c r="AW2925" s="24"/>
      <c r="AX2925" s="24"/>
      <c r="AY2925" s="24"/>
      <c r="AZ2925" s="208">
        <v>0.121</v>
      </c>
      <c r="BA2925" s="24"/>
      <c r="BB2925" s="21">
        <f t="shared" si="356"/>
        <v>1.222</v>
      </c>
      <c r="BC2925" s="21"/>
      <c r="BD2925" s="22">
        <f t="shared" si="357"/>
        <v>1.6424731182795698</v>
      </c>
      <c r="BE2925" s="21"/>
      <c r="BG2925" s="10"/>
      <c r="BH2925" s="21">
        <f t="shared" si="358"/>
        <v>0</v>
      </c>
      <c r="BI2925" s="22">
        <f t="shared" si="358"/>
        <v>1.2219999999999998E-3</v>
      </c>
      <c r="BJ2925" s="21"/>
      <c r="BK2925" s="21">
        <v>0</v>
      </c>
      <c r="BL2925" s="22">
        <v>3.6659999999999991E-3</v>
      </c>
      <c r="BM2925" s="21"/>
      <c r="BN2925" s="21">
        <f t="shared" si="359"/>
        <v>0</v>
      </c>
      <c r="BO2925" s="22">
        <f t="shared" si="359"/>
        <v>1.4663999999999996E-2</v>
      </c>
      <c r="BP2925" s="21">
        <f t="shared" si="359"/>
        <v>0</v>
      </c>
    </row>
    <row r="2926" spans="1:68" ht="11.1" hidden="1" customHeight="1" outlineLevel="1" collapsed="1" x14ac:dyDescent="0.2">
      <c r="A2926" s="10"/>
      <c r="B2926" s="18"/>
      <c r="C2926" s="18"/>
      <c r="D2926" s="18"/>
      <c r="E2926" s="19" t="s">
        <v>120</v>
      </c>
      <c r="F2926" s="209">
        <v>27.1</v>
      </c>
      <c r="G2926" s="209">
        <v>22.1</v>
      </c>
      <c r="H2926" s="209">
        <v>19.100000000000001</v>
      </c>
      <c r="I2926" s="240">
        <v>16.763000000000002</v>
      </c>
      <c r="J2926" s="240"/>
      <c r="K2926" s="209">
        <v>0.83099999999999996</v>
      </c>
      <c r="L2926" s="20"/>
      <c r="M2926" s="20"/>
      <c r="N2926" s="20"/>
      <c r="O2926" s="209">
        <v>4.82</v>
      </c>
      <c r="P2926" s="209">
        <v>11.706</v>
      </c>
      <c r="Q2926" s="209">
        <v>16.751000000000001</v>
      </c>
      <c r="R2926" s="209">
        <v>21.972000000000001</v>
      </c>
      <c r="S2926" s="209">
        <v>22.814</v>
      </c>
      <c r="T2926" s="209">
        <v>21.739000000000001</v>
      </c>
      <c r="U2926" s="209">
        <v>13.79</v>
      </c>
      <c r="V2926" s="209">
        <v>6.7460000000000004</v>
      </c>
      <c r="W2926" s="209">
        <v>3.4780000000000002</v>
      </c>
      <c r="X2926" s="20"/>
      <c r="Y2926" s="20"/>
      <c r="Z2926" s="20"/>
      <c r="AA2926" s="209">
        <v>3.1829999999999998</v>
      </c>
      <c r="AB2926" s="209">
        <v>8.3350000000000009</v>
      </c>
      <c r="AC2926" s="209">
        <v>14.284000000000001</v>
      </c>
      <c r="AD2926" s="209">
        <v>17.097000000000001</v>
      </c>
      <c r="AE2926" s="209">
        <v>17.931999999999999</v>
      </c>
      <c r="AF2926" s="209">
        <v>13.951000000000001</v>
      </c>
      <c r="AG2926" s="209">
        <v>9.7949999999999999</v>
      </c>
      <c r="AH2926" s="209">
        <v>6.0759999999999996</v>
      </c>
      <c r="AI2926" s="209">
        <v>3.452</v>
      </c>
      <c r="AJ2926" s="20"/>
      <c r="AK2926" s="20"/>
      <c r="AL2926" s="20"/>
      <c r="AM2926" s="209">
        <v>3.5579999999999998</v>
      </c>
      <c r="AN2926" s="209">
        <v>8.5820000000000007</v>
      </c>
      <c r="AO2926" s="209">
        <v>15.531000000000001</v>
      </c>
      <c r="AP2926" s="209">
        <v>18.672000000000001</v>
      </c>
      <c r="AQ2926" s="209">
        <v>17.895</v>
      </c>
      <c r="AR2926" s="209">
        <v>14.478</v>
      </c>
      <c r="AS2926" s="209">
        <v>12.629</v>
      </c>
      <c r="AT2926" s="209">
        <v>6.984</v>
      </c>
      <c r="AU2926" s="209">
        <v>2.6509999999999998</v>
      </c>
      <c r="AV2926" s="20"/>
      <c r="AW2926" s="20"/>
      <c r="AX2926" s="20"/>
      <c r="AY2926" s="209">
        <v>4.2619999999999996</v>
      </c>
      <c r="AZ2926" s="209">
        <v>7.6710000000000003</v>
      </c>
      <c r="BA2926" s="209">
        <v>15.250999999999999</v>
      </c>
      <c r="BB2926" s="21">
        <f>BB2927+BB2928</f>
        <v>20.497999999999998</v>
      </c>
      <c r="BC2926" s="21">
        <f>BF2926</f>
        <v>45.4</v>
      </c>
      <c r="BD2926" s="22">
        <f t="shared" si="357"/>
        <v>27.5510752688172</v>
      </c>
      <c r="BE2926" s="21">
        <f>BC2926-BD2926</f>
        <v>17.848924731182798</v>
      </c>
      <c r="BF2926" s="2">
        <v>45.4</v>
      </c>
      <c r="BG2926" s="10">
        <v>5</v>
      </c>
      <c r="BH2926" s="21">
        <f t="shared" si="358"/>
        <v>3.3777599999999998E-2</v>
      </c>
      <c r="BI2926" s="22">
        <f t="shared" si="358"/>
        <v>2.0497999999999995E-2</v>
      </c>
      <c r="BJ2926" s="21">
        <f>BH2926-BI2926</f>
        <v>1.3279600000000003E-2</v>
      </c>
      <c r="BK2926" s="21">
        <v>0.1013328</v>
      </c>
      <c r="BL2926" s="22">
        <v>6.1493999999999986E-2</v>
      </c>
      <c r="BM2926" s="21">
        <v>3.9838800000000014E-2</v>
      </c>
      <c r="BN2926" s="21">
        <f t="shared" si="359"/>
        <v>0.4053312</v>
      </c>
      <c r="BO2926" s="22">
        <f t="shared" si="359"/>
        <v>0.24597599999999994</v>
      </c>
      <c r="BP2926" s="21">
        <f t="shared" si="359"/>
        <v>0.15935520000000006</v>
      </c>
    </row>
    <row r="2927" spans="1:68" ht="11.1" hidden="1" customHeight="1" outlineLevel="2" x14ac:dyDescent="0.2">
      <c r="A2927" s="10"/>
      <c r="B2927" s="18"/>
      <c r="C2927" s="18"/>
      <c r="D2927" s="18"/>
      <c r="E2927" s="23" t="s">
        <v>2574</v>
      </c>
      <c r="F2927" s="208">
        <v>1.7</v>
      </c>
      <c r="G2927" s="208">
        <v>1.6</v>
      </c>
      <c r="H2927" s="208">
        <v>1.5</v>
      </c>
      <c r="I2927" s="239">
        <v>1.155</v>
      </c>
      <c r="J2927" s="239"/>
      <c r="K2927" s="208">
        <v>0.109</v>
      </c>
      <c r="L2927" s="24"/>
      <c r="M2927" s="24"/>
      <c r="N2927" s="24"/>
      <c r="O2927" s="208">
        <v>0.63300000000000001</v>
      </c>
      <c r="P2927" s="208">
        <v>2.1259999999999999</v>
      </c>
      <c r="Q2927" s="208">
        <v>3.0649999999999999</v>
      </c>
      <c r="R2927" s="208">
        <v>3.7770000000000001</v>
      </c>
      <c r="S2927" s="208">
        <v>3.7389999999999999</v>
      </c>
      <c r="T2927" s="208">
        <v>3.5550000000000002</v>
      </c>
      <c r="U2927" s="208">
        <v>2.6389999999999998</v>
      </c>
      <c r="V2927" s="208">
        <v>1.252</v>
      </c>
      <c r="W2927" s="208">
        <v>0.53900000000000003</v>
      </c>
      <c r="X2927" s="24"/>
      <c r="Y2927" s="24"/>
      <c r="Z2927" s="24"/>
      <c r="AA2927" s="208">
        <v>0.46</v>
      </c>
      <c r="AB2927" s="208">
        <v>1.4730000000000001</v>
      </c>
      <c r="AC2927" s="208">
        <v>2.9809999999999999</v>
      </c>
      <c r="AD2927" s="208">
        <v>3.5169999999999999</v>
      </c>
      <c r="AE2927" s="208">
        <v>3.859</v>
      </c>
      <c r="AF2927" s="208">
        <v>3.0630000000000002</v>
      </c>
      <c r="AG2927" s="208">
        <v>2.1859999999999999</v>
      </c>
      <c r="AH2927" s="208">
        <v>1.3420000000000001</v>
      </c>
      <c r="AI2927" s="208">
        <v>0.67400000000000004</v>
      </c>
      <c r="AJ2927" s="24"/>
      <c r="AK2927" s="24"/>
      <c r="AL2927" s="24"/>
      <c r="AM2927" s="208">
        <v>0.65300000000000002</v>
      </c>
      <c r="AN2927" s="208">
        <v>1.635</v>
      </c>
      <c r="AO2927" s="208">
        <v>3.5569999999999999</v>
      </c>
      <c r="AP2927" s="208">
        <v>3.7709999999999999</v>
      </c>
      <c r="AQ2927" s="208">
        <v>3.7029999999999998</v>
      </c>
      <c r="AR2927" s="208">
        <v>3.0350000000000001</v>
      </c>
      <c r="AS2927" s="208">
        <v>2.5419999999999998</v>
      </c>
      <c r="AT2927" s="208">
        <v>1.218</v>
      </c>
      <c r="AU2927" s="208">
        <v>0.28799999999999998</v>
      </c>
      <c r="AV2927" s="24"/>
      <c r="AW2927" s="24"/>
      <c r="AX2927" s="24"/>
      <c r="AY2927" s="208">
        <v>0.627</v>
      </c>
      <c r="AZ2927" s="208">
        <v>1.3740000000000001</v>
      </c>
      <c r="BA2927" s="208">
        <v>2.8929999999999998</v>
      </c>
      <c r="BB2927" s="21">
        <f t="shared" si="356"/>
        <v>3.859</v>
      </c>
      <c r="BC2927" s="21"/>
      <c r="BD2927" s="22">
        <f t="shared" si="357"/>
        <v>5.186827956989247</v>
      </c>
      <c r="BE2927" s="21"/>
      <c r="BG2927" s="10"/>
      <c r="BH2927" s="21">
        <f t="shared" si="358"/>
        <v>0</v>
      </c>
      <c r="BI2927" s="22">
        <f t="shared" si="358"/>
        <v>3.8589999999999996E-3</v>
      </c>
      <c r="BJ2927" s="21"/>
      <c r="BK2927" s="21">
        <v>0</v>
      </c>
      <c r="BL2927" s="22">
        <v>1.1576999999999999E-2</v>
      </c>
      <c r="BM2927" s="21"/>
      <c r="BN2927" s="21">
        <f t="shared" si="359"/>
        <v>0</v>
      </c>
      <c r="BO2927" s="22">
        <f t="shared" si="359"/>
        <v>4.6307999999999995E-2</v>
      </c>
      <c r="BP2927" s="21">
        <f t="shared" si="359"/>
        <v>0</v>
      </c>
    </row>
    <row r="2928" spans="1:68" ht="11.1" hidden="1" customHeight="1" outlineLevel="2" x14ac:dyDescent="0.2">
      <c r="A2928" s="10"/>
      <c r="B2928" s="18"/>
      <c r="C2928" s="18"/>
      <c r="D2928" s="18"/>
      <c r="E2928" s="23" t="s">
        <v>2575</v>
      </c>
      <c r="F2928" s="208">
        <v>14.7</v>
      </c>
      <c r="G2928" s="208">
        <v>12</v>
      </c>
      <c r="H2928" s="208">
        <v>10.1</v>
      </c>
      <c r="I2928" s="239">
        <v>9.0640000000000001</v>
      </c>
      <c r="J2928" s="239"/>
      <c r="K2928" s="208">
        <v>0.216</v>
      </c>
      <c r="L2928" s="24"/>
      <c r="M2928" s="24"/>
      <c r="N2928" s="24"/>
      <c r="O2928" s="208">
        <v>3.258</v>
      </c>
      <c r="P2928" s="208">
        <v>8.1999999999999993</v>
      </c>
      <c r="Q2928" s="208">
        <v>11.782999999999999</v>
      </c>
      <c r="R2928" s="208">
        <v>15.618</v>
      </c>
      <c r="S2928" s="208">
        <v>16.638999999999999</v>
      </c>
      <c r="T2928" s="208">
        <v>15.925000000000001</v>
      </c>
      <c r="U2928" s="208">
        <v>9.6329999999999991</v>
      </c>
      <c r="V2928" s="208">
        <v>4.5579999999999998</v>
      </c>
      <c r="W2928" s="208">
        <v>2.4569999999999999</v>
      </c>
      <c r="X2928" s="24"/>
      <c r="Y2928" s="24"/>
      <c r="Z2928" s="24"/>
      <c r="AA2928" s="208">
        <v>2.7229999999999999</v>
      </c>
      <c r="AB2928" s="208">
        <v>6.8620000000000001</v>
      </c>
      <c r="AC2928" s="208">
        <v>11.303000000000001</v>
      </c>
      <c r="AD2928" s="208">
        <v>13.58</v>
      </c>
      <c r="AE2928" s="208">
        <v>14.073</v>
      </c>
      <c r="AF2928" s="208">
        <v>10.888</v>
      </c>
      <c r="AG2928" s="208">
        <v>7.609</v>
      </c>
      <c r="AH2928" s="208">
        <v>4.734</v>
      </c>
      <c r="AI2928" s="208">
        <v>2.778</v>
      </c>
      <c r="AJ2928" s="24"/>
      <c r="AK2928" s="24"/>
      <c r="AL2928" s="24"/>
      <c r="AM2928" s="208">
        <v>2.9049999999999998</v>
      </c>
      <c r="AN2928" s="208">
        <v>6.9470000000000001</v>
      </c>
      <c r="AO2928" s="208">
        <v>11.974</v>
      </c>
      <c r="AP2928" s="208">
        <v>14.901</v>
      </c>
      <c r="AQ2928" s="208">
        <v>14.192</v>
      </c>
      <c r="AR2928" s="208">
        <v>11.443</v>
      </c>
      <c r="AS2928" s="208">
        <v>10.087</v>
      </c>
      <c r="AT2928" s="208">
        <v>5.766</v>
      </c>
      <c r="AU2928" s="208">
        <v>2.363</v>
      </c>
      <c r="AV2928" s="24"/>
      <c r="AW2928" s="24"/>
      <c r="AX2928" s="24"/>
      <c r="AY2928" s="208">
        <v>3.6349999999999998</v>
      </c>
      <c r="AZ2928" s="208">
        <v>6.2969999999999997</v>
      </c>
      <c r="BA2928" s="208">
        <v>12.358000000000001</v>
      </c>
      <c r="BB2928" s="21">
        <f t="shared" si="356"/>
        <v>16.638999999999999</v>
      </c>
      <c r="BC2928" s="21"/>
      <c r="BD2928" s="22">
        <f t="shared" ref="BD2928:BD2998" si="360">(BB2928/31/24)*1000</f>
        <v>22.364247311827956</v>
      </c>
      <c r="BE2928" s="21"/>
      <c r="BG2928" s="10"/>
      <c r="BH2928" s="21">
        <f t="shared" si="358"/>
        <v>0</v>
      </c>
      <c r="BI2928" s="22">
        <f t="shared" si="358"/>
        <v>1.6639000000000001E-2</v>
      </c>
      <c r="BJ2928" s="21"/>
      <c r="BK2928" s="21">
        <v>0</v>
      </c>
      <c r="BL2928" s="22">
        <v>4.9917000000000003E-2</v>
      </c>
      <c r="BM2928" s="21"/>
      <c r="BN2928" s="21">
        <f t="shared" si="359"/>
        <v>0</v>
      </c>
      <c r="BO2928" s="22">
        <f t="shared" si="359"/>
        <v>0.19966800000000001</v>
      </c>
      <c r="BP2928" s="21">
        <f t="shared" si="359"/>
        <v>0</v>
      </c>
    </row>
    <row r="2929" spans="1:68" ht="11.1" hidden="1" customHeight="1" outlineLevel="1" collapsed="1" x14ac:dyDescent="0.2">
      <c r="A2929" s="10"/>
      <c r="B2929" s="18"/>
      <c r="C2929" s="18"/>
      <c r="D2929" s="25"/>
      <c r="E2929" s="19" t="s">
        <v>124</v>
      </c>
      <c r="F2929" s="209">
        <v>61.704000000000001</v>
      </c>
      <c r="G2929" s="209">
        <v>53.167999999999999</v>
      </c>
      <c r="H2929" s="209">
        <v>40.764000000000003</v>
      </c>
      <c r="I2929" s="240">
        <v>33.371000000000002</v>
      </c>
      <c r="J2929" s="240"/>
      <c r="K2929" s="209">
        <v>16.452999999999999</v>
      </c>
      <c r="L2929" s="209">
        <v>10.138</v>
      </c>
      <c r="M2929" s="209">
        <v>5.2469999999999999</v>
      </c>
      <c r="N2929" s="209">
        <v>8.4009999999999998</v>
      </c>
      <c r="O2929" s="209">
        <v>18.716999999999999</v>
      </c>
      <c r="P2929" s="209">
        <v>10.316000000000001</v>
      </c>
      <c r="Q2929" s="209">
        <v>40.814</v>
      </c>
      <c r="R2929" s="209">
        <v>52.53</v>
      </c>
      <c r="S2929" s="209">
        <v>42.927999999999997</v>
      </c>
      <c r="T2929" s="209">
        <v>61.7</v>
      </c>
      <c r="U2929" s="209">
        <v>66.972999999999999</v>
      </c>
      <c r="V2929" s="209">
        <v>28.635999999999999</v>
      </c>
      <c r="W2929" s="209">
        <v>21.939</v>
      </c>
      <c r="X2929" s="209">
        <v>10.738</v>
      </c>
      <c r="Y2929" s="209">
        <v>4.8730000000000002</v>
      </c>
      <c r="Z2929" s="209">
        <v>11.760999999999999</v>
      </c>
      <c r="AA2929" s="209">
        <v>12.704000000000001</v>
      </c>
      <c r="AB2929" s="209">
        <v>27.111000000000001</v>
      </c>
      <c r="AC2929" s="209">
        <v>42.158999999999999</v>
      </c>
      <c r="AD2929" s="209">
        <v>73.265000000000001</v>
      </c>
      <c r="AE2929" s="209">
        <v>52.847999999999999</v>
      </c>
      <c r="AF2929" s="209">
        <v>43.267000000000003</v>
      </c>
      <c r="AG2929" s="209">
        <v>31.538</v>
      </c>
      <c r="AH2929" s="209">
        <v>35.923000000000002</v>
      </c>
      <c r="AI2929" s="209">
        <v>23.411999999999999</v>
      </c>
      <c r="AJ2929" s="209">
        <v>11.673999999999999</v>
      </c>
      <c r="AK2929" s="209">
        <v>5.4580000000000002</v>
      </c>
      <c r="AL2929" s="209">
        <v>8.3190000000000008</v>
      </c>
      <c r="AM2929" s="209">
        <v>16.544</v>
      </c>
      <c r="AN2929" s="209">
        <v>25.157</v>
      </c>
      <c r="AO2929" s="209">
        <v>28.640999999999998</v>
      </c>
      <c r="AP2929" s="209">
        <v>63.786999999999999</v>
      </c>
      <c r="AQ2929" s="209">
        <v>59.905999999999999</v>
      </c>
      <c r="AR2929" s="209">
        <v>57.401000000000003</v>
      </c>
      <c r="AS2929" s="209">
        <v>66.971999999999994</v>
      </c>
      <c r="AT2929" s="209">
        <v>33.284999999999997</v>
      </c>
      <c r="AU2929" s="209">
        <v>24.992999999999999</v>
      </c>
      <c r="AV2929" s="209">
        <v>13.047000000000001</v>
      </c>
      <c r="AW2929" s="209">
        <v>4.9829999999999997</v>
      </c>
      <c r="AX2929" s="209">
        <v>11.885999999999999</v>
      </c>
      <c r="AY2929" s="209">
        <v>12.332000000000001</v>
      </c>
      <c r="AZ2929" s="209">
        <v>27.806000000000001</v>
      </c>
      <c r="BA2929" s="209">
        <v>45.125999999999998</v>
      </c>
      <c r="BB2929" s="27">
        <v>71.828999999999994</v>
      </c>
      <c r="BC2929" s="21">
        <f>BF2929</f>
        <v>386</v>
      </c>
      <c r="BD2929" s="22">
        <f t="shared" si="360"/>
        <v>96.544354838709666</v>
      </c>
      <c r="BE2929" s="21">
        <f>BC2929-BD2929</f>
        <v>289.45564516129036</v>
      </c>
      <c r="BF2929" s="2">
        <v>386</v>
      </c>
      <c r="BG2929" s="10"/>
      <c r="BH2929" s="21">
        <f t="shared" si="358"/>
        <v>0.28718399999999999</v>
      </c>
      <c r="BI2929" s="22">
        <f t="shared" si="358"/>
        <v>7.1829000000000004E-2</v>
      </c>
      <c r="BJ2929" s="21">
        <f>BH2929-BI2929</f>
        <v>0.21535499999999999</v>
      </c>
      <c r="BK2929" s="21">
        <v>0.73209599999999997</v>
      </c>
      <c r="BL2929" s="22">
        <v>0.21979499999999996</v>
      </c>
      <c r="BM2929" s="21">
        <v>0.51230100000000001</v>
      </c>
      <c r="BN2929" s="21">
        <f t="shared" si="359"/>
        <v>2.9283839999999999</v>
      </c>
      <c r="BO2929" s="22">
        <f t="shared" si="359"/>
        <v>0.87917999999999985</v>
      </c>
      <c r="BP2929" s="21">
        <f t="shared" si="359"/>
        <v>2.049204</v>
      </c>
    </row>
    <row r="2930" spans="1:68" ht="11.1" hidden="1" customHeight="1" outlineLevel="2" x14ac:dyDescent="0.2">
      <c r="A2930" s="10"/>
      <c r="B2930" s="18"/>
      <c r="C2930" s="18"/>
      <c r="D2930" s="25"/>
      <c r="E2930" s="23"/>
      <c r="F2930" s="208">
        <v>61.704000000000001</v>
      </c>
      <c r="G2930" s="208">
        <v>53.167999999999999</v>
      </c>
      <c r="H2930" s="208">
        <v>40.764000000000003</v>
      </c>
      <c r="I2930" s="239">
        <v>33.371000000000002</v>
      </c>
      <c r="J2930" s="239"/>
      <c r="K2930" s="208">
        <v>16.452999999999999</v>
      </c>
      <c r="L2930" s="208">
        <v>10.138</v>
      </c>
      <c r="M2930" s="208">
        <v>5.2469999999999999</v>
      </c>
      <c r="N2930" s="208">
        <v>8.4009999999999998</v>
      </c>
      <c r="O2930" s="208">
        <v>18.716999999999999</v>
      </c>
      <c r="P2930" s="208">
        <v>10.316000000000001</v>
      </c>
      <c r="Q2930" s="208">
        <v>40.814</v>
      </c>
      <c r="R2930" s="208">
        <v>52.53</v>
      </c>
      <c r="S2930" s="208">
        <v>42.927999999999997</v>
      </c>
      <c r="T2930" s="208">
        <v>61.7</v>
      </c>
      <c r="U2930" s="208">
        <v>66.972999999999999</v>
      </c>
      <c r="V2930" s="208">
        <v>28.635999999999999</v>
      </c>
      <c r="W2930" s="208">
        <v>21.939</v>
      </c>
      <c r="X2930" s="208">
        <v>10.738</v>
      </c>
      <c r="Y2930" s="208">
        <v>4.8730000000000002</v>
      </c>
      <c r="Z2930" s="208">
        <v>11.760999999999999</v>
      </c>
      <c r="AA2930" s="208">
        <v>12.704000000000001</v>
      </c>
      <c r="AB2930" s="208">
        <v>27.111000000000001</v>
      </c>
      <c r="AC2930" s="208">
        <v>42.158999999999999</v>
      </c>
      <c r="AD2930" s="208">
        <v>73.265000000000001</v>
      </c>
      <c r="AE2930" s="208">
        <v>52.847999999999999</v>
      </c>
      <c r="AF2930" s="208">
        <v>43.267000000000003</v>
      </c>
      <c r="AG2930" s="208">
        <v>31.538</v>
      </c>
      <c r="AH2930" s="208">
        <v>35.923000000000002</v>
      </c>
      <c r="AI2930" s="208">
        <v>23.411999999999999</v>
      </c>
      <c r="AJ2930" s="208">
        <v>11.673999999999999</v>
      </c>
      <c r="AK2930" s="208">
        <v>5.4580000000000002</v>
      </c>
      <c r="AL2930" s="208">
        <v>8.3190000000000008</v>
      </c>
      <c r="AM2930" s="208">
        <v>16.544</v>
      </c>
      <c r="AN2930" s="208">
        <v>25.157</v>
      </c>
      <c r="AO2930" s="208">
        <v>28.640999999999998</v>
      </c>
      <c r="AP2930" s="208">
        <v>63.786999999999999</v>
      </c>
      <c r="AQ2930" s="208">
        <v>59.905999999999999</v>
      </c>
      <c r="AR2930" s="208">
        <v>57.401000000000003</v>
      </c>
      <c r="AS2930" s="208">
        <v>66.971999999999994</v>
      </c>
      <c r="AT2930" s="208">
        <v>33.284999999999997</v>
      </c>
      <c r="AU2930" s="208">
        <v>24.992999999999999</v>
      </c>
      <c r="AV2930" s="208">
        <v>13.047000000000001</v>
      </c>
      <c r="AW2930" s="208">
        <v>4.9829999999999997</v>
      </c>
      <c r="AX2930" s="208">
        <v>11.885999999999999</v>
      </c>
      <c r="AY2930" s="208">
        <v>12.332000000000001</v>
      </c>
      <c r="AZ2930" s="208">
        <v>27.806000000000001</v>
      </c>
      <c r="BA2930" s="208">
        <v>45.125999999999998</v>
      </c>
      <c r="BB2930" s="27">
        <v>71.828999999999994</v>
      </c>
      <c r="BC2930" s="21"/>
      <c r="BD2930" s="22">
        <f t="shared" si="360"/>
        <v>96.544354838709666</v>
      </c>
      <c r="BE2930" s="21"/>
      <c r="BG2930" s="10"/>
      <c r="BH2930" s="21">
        <f t="shared" si="358"/>
        <v>0</v>
      </c>
      <c r="BI2930" s="22">
        <f t="shared" si="358"/>
        <v>7.1829000000000004E-2</v>
      </c>
      <c r="BJ2930" s="21"/>
      <c r="BK2930" s="21">
        <v>0</v>
      </c>
      <c r="BL2930" s="22">
        <v>0.21979499999999996</v>
      </c>
      <c r="BM2930" s="21"/>
      <c r="BN2930" s="21">
        <f t="shared" si="359"/>
        <v>0</v>
      </c>
      <c r="BO2930" s="22">
        <f t="shared" si="359"/>
        <v>0.87917999999999985</v>
      </c>
      <c r="BP2930" s="21">
        <f t="shared" si="359"/>
        <v>0</v>
      </c>
    </row>
    <row r="2931" spans="1:68" ht="21.95" hidden="1" customHeight="1" outlineLevel="1" collapsed="1" x14ac:dyDescent="0.2">
      <c r="A2931" s="10"/>
      <c r="B2931" s="18"/>
      <c r="C2931" s="18"/>
      <c r="D2931" s="18"/>
      <c r="E2931" s="19" t="s">
        <v>2576</v>
      </c>
      <c r="F2931" s="20"/>
      <c r="G2931" s="20"/>
      <c r="H2931" s="20"/>
      <c r="I2931" s="20"/>
      <c r="J2931" s="20"/>
      <c r="K2931" s="20"/>
      <c r="L2931" s="20"/>
      <c r="M2931" s="20"/>
      <c r="N2931" s="20"/>
      <c r="O2931" s="20"/>
      <c r="P2931" s="20"/>
      <c r="Q2931" s="20"/>
      <c r="R2931" s="20"/>
      <c r="S2931" s="20"/>
      <c r="T2931" s="20"/>
      <c r="U2931" s="20"/>
      <c r="V2931" s="20"/>
      <c r="W2931" s="20"/>
      <c r="X2931" s="20"/>
      <c r="Y2931" s="20"/>
      <c r="Z2931" s="20"/>
      <c r="AA2931" s="20"/>
      <c r="AB2931" s="20"/>
      <c r="AC2931" s="20"/>
      <c r="AD2931" s="20"/>
      <c r="AE2931" s="20"/>
      <c r="AF2931" s="20"/>
      <c r="AG2931" s="20"/>
      <c r="AH2931" s="20"/>
      <c r="AI2931" s="20"/>
      <c r="AJ2931" s="20"/>
      <c r="AK2931" s="20"/>
      <c r="AL2931" s="20"/>
      <c r="AM2931" s="20"/>
      <c r="AN2931" s="20"/>
      <c r="AO2931" s="20"/>
      <c r="AP2931" s="20"/>
      <c r="AQ2931" s="209">
        <v>9.6880000000000006</v>
      </c>
      <c r="AR2931" s="209">
        <v>2.9420000000000002</v>
      </c>
      <c r="AS2931" s="209">
        <v>2.6739999999999999</v>
      </c>
      <c r="AT2931" s="209">
        <v>1.91</v>
      </c>
      <c r="AU2931" s="209">
        <v>0.21</v>
      </c>
      <c r="AV2931" s="20"/>
      <c r="AW2931" s="20"/>
      <c r="AX2931" s="20"/>
      <c r="AY2931" s="20"/>
      <c r="AZ2931" s="20"/>
      <c r="BA2931" s="209">
        <v>7.9000000000000001E-2</v>
      </c>
      <c r="BB2931" s="21">
        <f t="shared" ref="BB2931:BB2997" si="361">MAX(F2931:BA2931)</f>
        <v>9.6880000000000006</v>
      </c>
      <c r="BC2931" s="21">
        <f>BD2931</f>
        <v>13.021505376344086</v>
      </c>
      <c r="BD2931" s="22">
        <f t="shared" si="360"/>
        <v>13.021505376344086</v>
      </c>
      <c r="BE2931" s="21">
        <f>BC2931-BD2931</f>
        <v>0</v>
      </c>
      <c r="BF2931" s="2">
        <v>5.8</v>
      </c>
      <c r="BG2931" s="10">
        <v>6</v>
      </c>
      <c r="BH2931" s="21">
        <f t="shared" si="358"/>
        <v>9.6880000000000004E-3</v>
      </c>
      <c r="BI2931" s="22">
        <f t="shared" si="358"/>
        <v>9.6880000000000004E-3</v>
      </c>
      <c r="BJ2931" s="21">
        <f>BH2931-BI2931</f>
        <v>0</v>
      </c>
      <c r="BK2931" s="21">
        <v>2.9064E-2</v>
      </c>
      <c r="BL2931" s="22">
        <v>2.9064E-2</v>
      </c>
      <c r="BM2931" s="21">
        <v>0</v>
      </c>
      <c r="BN2931" s="21">
        <f t="shared" si="359"/>
        <v>0.116256</v>
      </c>
      <c r="BO2931" s="22">
        <f t="shared" si="359"/>
        <v>0.116256</v>
      </c>
      <c r="BP2931" s="21">
        <f t="shared" si="359"/>
        <v>0</v>
      </c>
    </row>
    <row r="2932" spans="1:68" ht="11.1" hidden="1" customHeight="1" outlineLevel="2" x14ac:dyDescent="0.2">
      <c r="A2932" s="10"/>
      <c r="B2932" s="18"/>
      <c r="C2932" s="18"/>
      <c r="D2932" s="18"/>
      <c r="E2932" s="23" t="s">
        <v>2577</v>
      </c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  <c r="V2932" s="24"/>
      <c r="W2932" s="24"/>
      <c r="X2932" s="24"/>
      <c r="Y2932" s="24"/>
      <c r="Z2932" s="24"/>
      <c r="AA2932" s="24"/>
      <c r="AB2932" s="24"/>
      <c r="AC2932" s="24"/>
      <c r="AD2932" s="24"/>
      <c r="AE2932" s="24"/>
      <c r="AF2932" s="24"/>
      <c r="AG2932" s="24"/>
      <c r="AH2932" s="24"/>
      <c r="AI2932" s="24"/>
      <c r="AJ2932" s="24"/>
      <c r="AK2932" s="24"/>
      <c r="AL2932" s="24"/>
      <c r="AM2932" s="24"/>
      <c r="AN2932" s="24"/>
      <c r="AO2932" s="24"/>
      <c r="AP2932" s="24"/>
      <c r="AQ2932" s="208">
        <v>9.6880000000000006</v>
      </c>
      <c r="AR2932" s="208">
        <v>2.9420000000000002</v>
      </c>
      <c r="AS2932" s="208">
        <v>2.6739999999999999</v>
      </c>
      <c r="AT2932" s="208">
        <v>1.91</v>
      </c>
      <c r="AU2932" s="208">
        <v>0.21</v>
      </c>
      <c r="AV2932" s="24"/>
      <c r="AW2932" s="24"/>
      <c r="AX2932" s="24"/>
      <c r="AY2932" s="24"/>
      <c r="AZ2932" s="24"/>
      <c r="BA2932" s="208">
        <v>7.9000000000000001E-2</v>
      </c>
      <c r="BB2932" s="21">
        <f t="shared" si="361"/>
        <v>9.6880000000000006</v>
      </c>
      <c r="BC2932" s="21"/>
      <c r="BD2932" s="22">
        <f t="shared" si="360"/>
        <v>13.021505376344086</v>
      </c>
      <c r="BE2932" s="21"/>
      <c r="BG2932" s="10"/>
      <c r="BH2932" s="21">
        <f t="shared" si="358"/>
        <v>0</v>
      </c>
      <c r="BI2932" s="22">
        <f t="shared" si="358"/>
        <v>9.6880000000000004E-3</v>
      </c>
      <c r="BJ2932" s="21"/>
      <c r="BK2932" s="21">
        <v>0</v>
      </c>
      <c r="BL2932" s="22">
        <v>2.9064E-2</v>
      </c>
      <c r="BM2932" s="21"/>
      <c r="BN2932" s="21">
        <f t="shared" si="359"/>
        <v>0</v>
      </c>
      <c r="BO2932" s="22">
        <f t="shared" si="359"/>
        <v>0.116256</v>
      </c>
      <c r="BP2932" s="21">
        <f t="shared" si="359"/>
        <v>0</v>
      </c>
    </row>
    <row r="2933" spans="1:68" ht="11.1" hidden="1" customHeight="1" outlineLevel="1" collapsed="1" x14ac:dyDescent="0.2">
      <c r="A2933" s="10"/>
      <c r="B2933" s="18"/>
      <c r="C2933" s="18"/>
      <c r="D2933" s="18"/>
      <c r="E2933" s="19" t="s">
        <v>2578</v>
      </c>
      <c r="F2933" s="20"/>
      <c r="G2933" s="209">
        <v>1.9450000000000001</v>
      </c>
      <c r="H2933" s="209">
        <v>0.60499999999999998</v>
      </c>
      <c r="I2933" s="240">
        <v>0.68500000000000005</v>
      </c>
      <c r="J2933" s="240"/>
      <c r="K2933" s="209">
        <v>0.373</v>
      </c>
      <c r="L2933" s="20"/>
      <c r="M2933" s="20"/>
      <c r="N2933" s="20"/>
      <c r="O2933" s="20"/>
      <c r="P2933" s="209">
        <v>0.57099999999999995</v>
      </c>
      <c r="Q2933" s="209">
        <v>0.876</v>
      </c>
      <c r="R2933" s="209">
        <v>0.69</v>
      </c>
      <c r="S2933" s="209">
        <v>0.874</v>
      </c>
      <c r="T2933" s="209">
        <v>0.95799999999999996</v>
      </c>
      <c r="U2933" s="209">
        <v>0.65200000000000002</v>
      </c>
      <c r="V2933" s="209">
        <v>0.51900000000000002</v>
      </c>
      <c r="W2933" s="209">
        <v>0.26300000000000001</v>
      </c>
      <c r="X2933" s="209">
        <v>0.1</v>
      </c>
      <c r="Y2933" s="20"/>
      <c r="Z2933" s="20"/>
      <c r="AA2933" s="20"/>
      <c r="AB2933" s="209">
        <v>0.60299999999999998</v>
      </c>
      <c r="AC2933" s="209">
        <v>0.72099999999999997</v>
      </c>
      <c r="AD2933" s="209">
        <v>0.74399999999999999</v>
      </c>
      <c r="AE2933" s="209">
        <v>0.89100000000000001</v>
      </c>
      <c r="AF2933" s="209">
        <v>0.86899999999999999</v>
      </c>
      <c r="AG2933" s="20"/>
      <c r="AH2933" s="209">
        <v>1.254</v>
      </c>
      <c r="AI2933" s="209">
        <v>0.433</v>
      </c>
      <c r="AJ2933" s="20"/>
      <c r="AK2933" s="20"/>
      <c r="AL2933" s="20"/>
      <c r="AM2933" s="209">
        <v>0.38</v>
      </c>
      <c r="AN2933" s="209">
        <v>0.60199999999999998</v>
      </c>
      <c r="AO2933" s="209">
        <v>0.66100000000000003</v>
      </c>
      <c r="AP2933" s="209">
        <v>0.98799999999999999</v>
      </c>
      <c r="AQ2933" s="209">
        <v>1.28</v>
      </c>
      <c r="AR2933" s="209">
        <v>1.0920000000000001</v>
      </c>
      <c r="AS2933" s="209">
        <v>0.996</v>
      </c>
      <c r="AT2933" s="209">
        <v>0.76800000000000002</v>
      </c>
      <c r="AU2933" s="209">
        <v>0.41899999999999998</v>
      </c>
      <c r="AV2933" s="20"/>
      <c r="AW2933" s="20"/>
      <c r="AX2933" s="20"/>
      <c r="AY2933" s="209">
        <v>0.32400000000000001</v>
      </c>
      <c r="AZ2933" s="209">
        <v>0.54600000000000004</v>
      </c>
      <c r="BA2933" s="209">
        <v>0.90400000000000003</v>
      </c>
      <c r="BB2933" s="21">
        <f t="shared" si="361"/>
        <v>1.9450000000000001</v>
      </c>
      <c r="BC2933" s="21">
        <f>BD2933</f>
        <v>2.614247311827957</v>
      </c>
      <c r="BD2933" s="22">
        <f t="shared" si="360"/>
        <v>2.614247311827957</v>
      </c>
      <c r="BE2933" s="21">
        <f>BC2933-BD2933</f>
        <v>0</v>
      </c>
      <c r="BF2933" s="2">
        <v>1.8</v>
      </c>
      <c r="BG2933" s="10">
        <v>6</v>
      </c>
      <c r="BH2933" s="21">
        <f t="shared" si="358"/>
        <v>1.9449999999999999E-3</v>
      </c>
      <c r="BI2933" s="22">
        <f t="shared" si="358"/>
        <v>1.9449999999999999E-3</v>
      </c>
      <c r="BJ2933" s="21">
        <f>BH2933-BI2933</f>
        <v>0</v>
      </c>
      <c r="BK2933" s="21">
        <v>5.8349999999999999E-3</v>
      </c>
      <c r="BL2933" s="22">
        <v>5.8349999999999999E-3</v>
      </c>
      <c r="BM2933" s="21">
        <v>0</v>
      </c>
      <c r="BN2933" s="21">
        <f t="shared" si="359"/>
        <v>2.334E-2</v>
      </c>
      <c r="BO2933" s="22">
        <f t="shared" si="359"/>
        <v>2.334E-2</v>
      </c>
      <c r="BP2933" s="21">
        <f t="shared" si="359"/>
        <v>0</v>
      </c>
    </row>
    <row r="2934" spans="1:68" ht="11.1" hidden="1" customHeight="1" outlineLevel="2" x14ac:dyDescent="0.2">
      <c r="A2934" s="10"/>
      <c r="B2934" s="18"/>
      <c r="C2934" s="18"/>
      <c r="D2934" s="18"/>
      <c r="E2934" s="23" t="s">
        <v>2579</v>
      </c>
      <c r="F2934" s="24"/>
      <c r="G2934" s="208">
        <v>1.9450000000000001</v>
      </c>
      <c r="H2934" s="208">
        <v>0.60499999999999998</v>
      </c>
      <c r="I2934" s="239">
        <v>0.68500000000000005</v>
      </c>
      <c r="J2934" s="239"/>
      <c r="K2934" s="208">
        <v>0.373</v>
      </c>
      <c r="L2934" s="24"/>
      <c r="M2934" s="24"/>
      <c r="N2934" s="24"/>
      <c r="O2934" s="24"/>
      <c r="P2934" s="208">
        <v>0.57099999999999995</v>
      </c>
      <c r="Q2934" s="208">
        <v>0.876</v>
      </c>
      <c r="R2934" s="208">
        <v>0.69</v>
      </c>
      <c r="S2934" s="208">
        <v>0.874</v>
      </c>
      <c r="T2934" s="208">
        <v>0.95799999999999996</v>
      </c>
      <c r="U2934" s="208">
        <v>0.65200000000000002</v>
      </c>
      <c r="V2934" s="208">
        <v>0.51900000000000002</v>
      </c>
      <c r="W2934" s="208">
        <v>0.26300000000000001</v>
      </c>
      <c r="X2934" s="208">
        <v>0.1</v>
      </c>
      <c r="Y2934" s="24"/>
      <c r="Z2934" s="24"/>
      <c r="AA2934" s="24"/>
      <c r="AB2934" s="208">
        <v>0.60299999999999998</v>
      </c>
      <c r="AC2934" s="208">
        <v>0.72099999999999997</v>
      </c>
      <c r="AD2934" s="208">
        <v>0.74399999999999999</v>
      </c>
      <c r="AE2934" s="208">
        <v>0.89100000000000001</v>
      </c>
      <c r="AF2934" s="208">
        <v>0.86899999999999999</v>
      </c>
      <c r="AG2934" s="24"/>
      <c r="AH2934" s="208">
        <v>1.254</v>
      </c>
      <c r="AI2934" s="208">
        <v>0.433</v>
      </c>
      <c r="AJ2934" s="24"/>
      <c r="AK2934" s="24"/>
      <c r="AL2934" s="24"/>
      <c r="AM2934" s="208">
        <v>0.38</v>
      </c>
      <c r="AN2934" s="208">
        <v>0.60199999999999998</v>
      </c>
      <c r="AO2934" s="208">
        <v>0.66100000000000003</v>
      </c>
      <c r="AP2934" s="208">
        <v>0.98799999999999999</v>
      </c>
      <c r="AQ2934" s="208">
        <v>1.28</v>
      </c>
      <c r="AR2934" s="208">
        <v>1.0920000000000001</v>
      </c>
      <c r="AS2934" s="208">
        <v>0.996</v>
      </c>
      <c r="AT2934" s="208">
        <v>0.76800000000000002</v>
      </c>
      <c r="AU2934" s="208">
        <v>0.41899999999999998</v>
      </c>
      <c r="AV2934" s="24"/>
      <c r="AW2934" s="24"/>
      <c r="AX2934" s="24"/>
      <c r="AY2934" s="208">
        <v>0.32400000000000001</v>
      </c>
      <c r="AZ2934" s="208">
        <v>0.54600000000000004</v>
      </c>
      <c r="BA2934" s="208">
        <v>0.90400000000000003</v>
      </c>
      <c r="BB2934" s="21">
        <f t="shared" si="361"/>
        <v>1.9450000000000001</v>
      </c>
      <c r="BC2934" s="21"/>
      <c r="BD2934" s="22">
        <f t="shared" si="360"/>
        <v>2.614247311827957</v>
      </c>
      <c r="BE2934" s="21"/>
      <c r="BG2934" s="10"/>
      <c r="BH2934" s="21">
        <f t="shared" si="358"/>
        <v>0</v>
      </c>
      <c r="BI2934" s="22">
        <f t="shared" si="358"/>
        <v>1.9449999999999999E-3</v>
      </c>
      <c r="BJ2934" s="21"/>
      <c r="BK2934" s="21">
        <v>0</v>
      </c>
      <c r="BL2934" s="22">
        <v>5.8349999999999999E-3</v>
      </c>
      <c r="BM2934" s="21"/>
      <c r="BN2934" s="21">
        <f t="shared" si="359"/>
        <v>0</v>
      </c>
      <c r="BO2934" s="22">
        <f t="shared" si="359"/>
        <v>2.334E-2</v>
      </c>
      <c r="BP2934" s="21">
        <f t="shared" si="359"/>
        <v>0</v>
      </c>
    </row>
    <row r="2935" spans="1:68" ht="11.1" hidden="1" customHeight="1" outlineLevel="1" collapsed="1" x14ac:dyDescent="0.2">
      <c r="A2935" s="10"/>
      <c r="B2935" s="18"/>
      <c r="C2935" s="18"/>
      <c r="D2935" s="18"/>
      <c r="E2935" s="19" t="s">
        <v>137</v>
      </c>
      <c r="F2935" s="20"/>
      <c r="G2935" s="20"/>
      <c r="H2935" s="20"/>
      <c r="I2935" s="240">
        <v>1.3819999999999999</v>
      </c>
      <c r="J2935" s="240"/>
      <c r="K2935" s="20"/>
      <c r="L2935" s="209">
        <v>1.3009999999999999</v>
      </c>
      <c r="M2935" s="20"/>
      <c r="N2935" s="20"/>
      <c r="O2935" s="20"/>
      <c r="P2935" s="20"/>
      <c r="Q2935" s="20"/>
      <c r="R2935" s="20"/>
      <c r="S2935" s="20"/>
      <c r="T2935" s="20"/>
      <c r="U2935" s="20"/>
      <c r="V2935" s="209">
        <v>2.6040000000000001</v>
      </c>
      <c r="W2935" s="209">
        <v>0.56799999999999995</v>
      </c>
      <c r="X2935" s="209">
        <v>1.9E-2</v>
      </c>
      <c r="Y2935" s="20"/>
      <c r="Z2935" s="20"/>
      <c r="AA2935" s="20"/>
      <c r="AB2935" s="209">
        <v>1.048</v>
      </c>
      <c r="AC2935" s="20"/>
      <c r="AD2935" s="20"/>
      <c r="AE2935" s="20"/>
      <c r="AF2935" s="20"/>
      <c r="AG2935" s="209">
        <v>0.44900000000000001</v>
      </c>
      <c r="AH2935" s="209">
        <v>1.5940000000000001</v>
      </c>
      <c r="AI2935" s="209">
        <v>0.53600000000000003</v>
      </c>
      <c r="AJ2935" s="209">
        <v>6.5000000000000002E-2</v>
      </c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9">
        <v>1.48</v>
      </c>
      <c r="AU2935" s="209">
        <v>0.70799999999999996</v>
      </c>
      <c r="AV2935" s="209">
        <v>0.02</v>
      </c>
      <c r="AW2935" s="20"/>
      <c r="AX2935" s="20"/>
      <c r="AY2935" s="20"/>
      <c r="AZ2935" s="209">
        <v>1.2849999999999999</v>
      </c>
      <c r="BA2935" s="20"/>
      <c r="BB2935" s="21">
        <f t="shared" si="361"/>
        <v>2.6040000000000001</v>
      </c>
      <c r="BC2935" s="21">
        <f>BD2935</f>
        <v>3.5</v>
      </c>
      <c r="BD2935" s="22">
        <f t="shared" si="360"/>
        <v>3.5</v>
      </c>
      <c r="BE2935" s="21">
        <f>BC2935-BD2935</f>
        <v>0</v>
      </c>
      <c r="BG2935" s="10">
        <v>5</v>
      </c>
      <c r="BH2935" s="21">
        <f t="shared" si="358"/>
        <v>2.604E-3</v>
      </c>
      <c r="BI2935" s="22">
        <f t="shared" si="358"/>
        <v>2.604E-3</v>
      </c>
      <c r="BJ2935" s="21">
        <f>BH2935-BI2935</f>
        <v>0</v>
      </c>
      <c r="BK2935" s="21">
        <v>7.8119999999999995E-3</v>
      </c>
      <c r="BL2935" s="22">
        <v>7.8119999999999995E-3</v>
      </c>
      <c r="BM2935" s="21">
        <v>0</v>
      </c>
      <c r="BN2935" s="21">
        <f t="shared" si="359"/>
        <v>3.1247999999999998E-2</v>
      </c>
      <c r="BO2935" s="22">
        <f t="shared" si="359"/>
        <v>3.1247999999999998E-2</v>
      </c>
      <c r="BP2935" s="21">
        <f t="shared" si="359"/>
        <v>0</v>
      </c>
    </row>
    <row r="2936" spans="1:68" ht="11.1" hidden="1" customHeight="1" outlineLevel="2" x14ac:dyDescent="0.2">
      <c r="A2936" s="10"/>
      <c r="B2936" s="18"/>
      <c r="C2936" s="18"/>
      <c r="D2936" s="18"/>
      <c r="E2936" s="23" t="s">
        <v>2580</v>
      </c>
      <c r="F2936" s="24"/>
      <c r="G2936" s="24"/>
      <c r="H2936" s="24"/>
      <c r="I2936" s="239">
        <v>1.3819999999999999</v>
      </c>
      <c r="J2936" s="239"/>
      <c r="K2936" s="24"/>
      <c r="L2936" s="208">
        <v>1.3009999999999999</v>
      </c>
      <c r="M2936" s="24"/>
      <c r="N2936" s="24"/>
      <c r="O2936" s="24"/>
      <c r="P2936" s="24"/>
      <c r="Q2936" s="24"/>
      <c r="R2936" s="24"/>
      <c r="S2936" s="24"/>
      <c r="T2936" s="24"/>
      <c r="U2936" s="24"/>
      <c r="V2936" s="208">
        <v>2.6040000000000001</v>
      </c>
      <c r="W2936" s="208">
        <v>0.56799999999999995</v>
      </c>
      <c r="X2936" s="208">
        <v>1.9E-2</v>
      </c>
      <c r="Y2936" s="24"/>
      <c r="Z2936" s="24"/>
      <c r="AA2936" s="24"/>
      <c r="AB2936" s="208">
        <v>1.048</v>
      </c>
      <c r="AC2936" s="24"/>
      <c r="AD2936" s="24"/>
      <c r="AE2936" s="24"/>
      <c r="AF2936" s="24"/>
      <c r="AG2936" s="208">
        <v>0.44900000000000001</v>
      </c>
      <c r="AH2936" s="208">
        <v>1.5940000000000001</v>
      </c>
      <c r="AI2936" s="208">
        <v>0.53600000000000003</v>
      </c>
      <c r="AJ2936" s="208">
        <v>6.5000000000000002E-2</v>
      </c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08">
        <v>1.48</v>
      </c>
      <c r="AU2936" s="208">
        <v>0.70799999999999996</v>
      </c>
      <c r="AV2936" s="208">
        <v>0.02</v>
      </c>
      <c r="AW2936" s="24"/>
      <c r="AX2936" s="24"/>
      <c r="AY2936" s="24"/>
      <c r="AZ2936" s="208">
        <v>1.2849999999999999</v>
      </c>
      <c r="BA2936" s="24"/>
      <c r="BB2936" s="21">
        <f t="shared" si="361"/>
        <v>2.6040000000000001</v>
      </c>
      <c r="BC2936" s="21"/>
      <c r="BD2936" s="22">
        <f t="shared" si="360"/>
        <v>3.5</v>
      </c>
      <c r="BE2936" s="21"/>
      <c r="BG2936" s="10"/>
      <c r="BH2936" s="21">
        <f t="shared" si="358"/>
        <v>0</v>
      </c>
      <c r="BI2936" s="22">
        <f t="shared" si="358"/>
        <v>2.604E-3</v>
      </c>
      <c r="BJ2936" s="21"/>
      <c r="BK2936" s="21">
        <v>0</v>
      </c>
      <c r="BL2936" s="22">
        <v>7.8119999999999995E-3</v>
      </c>
      <c r="BM2936" s="21"/>
      <c r="BN2936" s="21">
        <f t="shared" si="359"/>
        <v>0</v>
      </c>
      <c r="BO2936" s="22">
        <f t="shared" si="359"/>
        <v>3.1247999999999998E-2</v>
      </c>
      <c r="BP2936" s="21">
        <f t="shared" si="359"/>
        <v>0</v>
      </c>
    </row>
    <row r="2937" spans="1:68" ht="13.5" hidden="1" customHeight="1" x14ac:dyDescent="0.2">
      <c r="A2937" s="10">
        <v>40</v>
      </c>
      <c r="B2937" s="11" t="s">
        <v>2581</v>
      </c>
      <c r="C2937" s="11" t="s">
        <v>2581</v>
      </c>
      <c r="D2937" s="11" t="s">
        <v>2581</v>
      </c>
      <c r="E2937" s="12"/>
      <c r="F2937" s="211">
        <v>173.62299999999999</v>
      </c>
      <c r="G2937" s="211">
        <v>149.489</v>
      </c>
      <c r="H2937" s="211">
        <v>146.40799999999999</v>
      </c>
      <c r="I2937" s="242">
        <v>126.691</v>
      </c>
      <c r="J2937" s="242"/>
      <c r="K2937" s="211">
        <v>95.667000000000002</v>
      </c>
      <c r="L2937" s="211">
        <v>37.619</v>
      </c>
      <c r="M2937" s="211">
        <v>26.478999999999999</v>
      </c>
      <c r="N2937" s="211">
        <v>37.948999999999998</v>
      </c>
      <c r="O2937" s="211">
        <v>44.472000000000001</v>
      </c>
      <c r="P2937" s="211">
        <v>86.930999999999997</v>
      </c>
      <c r="Q2937" s="211">
        <v>115.624</v>
      </c>
      <c r="R2937" s="211">
        <v>176.91399999999999</v>
      </c>
      <c r="S2937" s="211">
        <v>162.71600000000001</v>
      </c>
      <c r="T2937" s="211">
        <v>164.19300000000001</v>
      </c>
      <c r="U2937" s="211">
        <v>109.886</v>
      </c>
      <c r="V2937" s="211">
        <v>131.559</v>
      </c>
      <c r="W2937" s="211">
        <v>84.653999999999996</v>
      </c>
      <c r="X2937" s="211">
        <v>29.492999999999999</v>
      </c>
      <c r="Y2937" s="211">
        <v>27.609000000000002</v>
      </c>
      <c r="Z2937" s="211">
        <v>32.094000000000001</v>
      </c>
      <c r="AA2937" s="211">
        <v>43.915999999999997</v>
      </c>
      <c r="AB2937" s="211">
        <v>82.786000000000001</v>
      </c>
      <c r="AC2937" s="211">
        <v>134.71899999999999</v>
      </c>
      <c r="AD2937" s="211">
        <v>169.88</v>
      </c>
      <c r="AE2937" s="211">
        <v>158.196</v>
      </c>
      <c r="AF2937" s="211">
        <v>149.363</v>
      </c>
      <c r="AG2937" s="211">
        <v>101.792</v>
      </c>
      <c r="AH2937" s="211">
        <v>90.35</v>
      </c>
      <c r="AI2937" s="211">
        <v>70.057000000000002</v>
      </c>
      <c r="AJ2937" s="211">
        <v>46.926000000000002</v>
      </c>
      <c r="AK2937" s="211">
        <v>29.55</v>
      </c>
      <c r="AL2937" s="211">
        <v>38.796999999999997</v>
      </c>
      <c r="AM2937" s="211">
        <v>27.707999999999998</v>
      </c>
      <c r="AN2937" s="211">
        <v>80.884</v>
      </c>
      <c r="AO2937" s="211">
        <v>116.996</v>
      </c>
      <c r="AP2937" s="211">
        <v>145.36199999999999</v>
      </c>
      <c r="AQ2937" s="211">
        <v>162.53100000000001</v>
      </c>
      <c r="AR2937" s="211">
        <v>150.34299999999999</v>
      </c>
      <c r="AS2937" s="211">
        <v>108.113</v>
      </c>
      <c r="AT2937" s="211">
        <v>102.767</v>
      </c>
      <c r="AU2937" s="211">
        <v>64.040000000000006</v>
      </c>
      <c r="AV2937" s="211">
        <v>32.116999999999997</v>
      </c>
      <c r="AW2937" s="211">
        <v>24.390999999999998</v>
      </c>
      <c r="AX2937" s="211">
        <v>31.707999999999998</v>
      </c>
      <c r="AY2937" s="211">
        <v>55.180999999999997</v>
      </c>
      <c r="AZ2937" s="211">
        <v>76.941999999999993</v>
      </c>
      <c r="BA2937" s="211">
        <v>147.35</v>
      </c>
      <c r="BB2937" s="14">
        <f>SUM(BB2938:BB2958)/2</f>
        <v>225.18649999999997</v>
      </c>
      <c r="BC2937" s="14">
        <f>SUM(BC2938:BC2957)</f>
        <v>880.39973118279568</v>
      </c>
      <c r="BD2937" s="15">
        <f t="shared" si="360"/>
        <v>302.67002688172039</v>
      </c>
      <c r="BE2937" s="14">
        <f>SUM(BE2938:BE2957)</f>
        <v>577.58118279569885</v>
      </c>
      <c r="BG2937" s="43"/>
      <c r="BH2937" s="17">
        <f>(BC2937*24*31/1000000)+BH2959</f>
        <v>0.65873739999999992</v>
      </c>
      <c r="BI2937" s="15">
        <f>(BD2937*24*31/1000000)+BI2959</f>
        <v>0.22588213999999998</v>
      </c>
      <c r="BJ2937" s="14">
        <f>SUM(BJ2938:BJ2957)</f>
        <v>0.42972040000000006</v>
      </c>
      <c r="BK2937" s="17">
        <v>1.5141882</v>
      </c>
      <c r="BL2937" s="15">
        <v>0.67522799999999983</v>
      </c>
      <c r="BM2937" s="14">
        <v>0.83896019999999993</v>
      </c>
      <c r="BN2937" s="17">
        <f t="shared" si="359"/>
        <v>6.0567527999999999</v>
      </c>
      <c r="BO2937" s="15">
        <f t="shared" si="359"/>
        <v>2.7009119999999993</v>
      </c>
      <c r="BP2937" s="17">
        <f t="shared" si="359"/>
        <v>3.3558407999999997</v>
      </c>
    </row>
    <row r="2938" spans="1:68" ht="11.1" customHeight="1" outlineLevel="1" collapsed="1" x14ac:dyDescent="0.2">
      <c r="A2938" s="10"/>
      <c r="B2938" s="18"/>
      <c r="C2938" s="18"/>
      <c r="D2938" s="18"/>
      <c r="E2938" s="19" t="s">
        <v>2582</v>
      </c>
      <c r="F2938" s="209">
        <v>0.95699999999999996</v>
      </c>
      <c r="G2938" s="209">
        <v>0.72099999999999997</v>
      </c>
      <c r="H2938" s="209">
        <v>0.58899999999999997</v>
      </c>
      <c r="I2938" s="240">
        <v>0.58099999999999996</v>
      </c>
      <c r="J2938" s="240"/>
      <c r="K2938" s="209">
        <v>0.28000000000000003</v>
      </c>
      <c r="L2938" s="20"/>
      <c r="M2938" s="20"/>
      <c r="N2938" s="20"/>
      <c r="O2938" s="209">
        <v>0.121</v>
      </c>
      <c r="P2938" s="209">
        <v>0.50600000000000001</v>
      </c>
      <c r="Q2938" s="209">
        <v>0.72</v>
      </c>
      <c r="R2938" s="209">
        <v>0.76800000000000002</v>
      </c>
      <c r="S2938" s="209">
        <v>0.92900000000000005</v>
      </c>
      <c r="T2938" s="209">
        <v>0.89</v>
      </c>
      <c r="U2938" s="209">
        <v>0.73499999999999999</v>
      </c>
      <c r="V2938" s="209">
        <v>0.629</v>
      </c>
      <c r="W2938" s="209">
        <v>0.438</v>
      </c>
      <c r="X2938" s="20"/>
      <c r="Y2938" s="20"/>
      <c r="Z2938" s="20"/>
      <c r="AA2938" s="20"/>
      <c r="AB2938" s="20"/>
      <c r="AC2938" s="209">
        <v>0.81399999999999995</v>
      </c>
      <c r="AD2938" s="20"/>
      <c r="AE2938" s="209">
        <v>1.1140000000000001</v>
      </c>
      <c r="AF2938" s="209">
        <v>0.45800000000000002</v>
      </c>
      <c r="AG2938" s="209">
        <v>0.34599999999999997</v>
      </c>
      <c r="AH2938" s="209">
        <v>0.246</v>
      </c>
      <c r="AI2938" s="20"/>
      <c r="AJ2938" s="209">
        <v>0.184</v>
      </c>
      <c r="AK2938" s="20"/>
      <c r="AL2938" s="20"/>
      <c r="AM2938" s="20"/>
      <c r="AN2938" s="20"/>
      <c r="AO2938" s="209">
        <v>0.63700000000000001</v>
      </c>
      <c r="AP2938" s="209">
        <v>0.53100000000000003</v>
      </c>
      <c r="AQ2938" s="209">
        <v>0.48299999999999998</v>
      </c>
      <c r="AR2938" s="209">
        <v>0.501</v>
      </c>
      <c r="AS2938" s="209">
        <v>0.34699999999999998</v>
      </c>
      <c r="AT2938" s="209">
        <v>0.28999999999999998</v>
      </c>
      <c r="AU2938" s="209">
        <v>0.18099999999999999</v>
      </c>
      <c r="AV2938" s="20"/>
      <c r="AW2938" s="20"/>
      <c r="AX2938" s="20"/>
      <c r="AY2938" s="209">
        <v>3.9E-2</v>
      </c>
      <c r="AZ2938" s="209">
        <v>0.20100000000000001</v>
      </c>
      <c r="BA2938" s="209">
        <v>0.41899999999999998</v>
      </c>
      <c r="BB2938" s="21">
        <f t="shared" si="361"/>
        <v>1.1140000000000001</v>
      </c>
      <c r="BC2938" s="21">
        <f>BF2938</f>
        <v>4.5999999999999996</v>
      </c>
      <c r="BD2938" s="22">
        <f t="shared" si="360"/>
        <v>1.4973118279569895</v>
      </c>
      <c r="BE2938" s="21">
        <f>BC2938-BD2938</f>
        <v>3.1026881720430102</v>
      </c>
      <c r="BF2938" s="2">
        <v>4.5999999999999996</v>
      </c>
      <c r="BG2938" s="10">
        <v>7</v>
      </c>
      <c r="BH2938" s="21">
        <f t="shared" si="358"/>
        <v>3.4223999999999995E-3</v>
      </c>
      <c r="BI2938" s="22">
        <f t="shared" si="358"/>
        <v>1.114E-3</v>
      </c>
      <c r="BJ2938" s="21">
        <f>BH2938-BI2938</f>
        <v>2.3083999999999995E-3</v>
      </c>
      <c r="BK2938" s="21">
        <v>1.0267199999999999E-2</v>
      </c>
      <c r="BL2938" s="22">
        <v>3.3419999999999999E-3</v>
      </c>
      <c r="BM2938" s="21">
        <v>6.9251999999999994E-3</v>
      </c>
      <c r="BN2938" s="21">
        <f t="shared" si="359"/>
        <v>4.1068799999999996E-2</v>
      </c>
      <c r="BO2938" s="22">
        <f t="shared" si="359"/>
        <v>1.3368E-2</v>
      </c>
      <c r="BP2938" s="21">
        <f t="shared" si="359"/>
        <v>2.7700799999999998E-2</v>
      </c>
    </row>
    <row r="2939" spans="1:68" ht="11.1" hidden="1" customHeight="1" outlineLevel="2" x14ac:dyDescent="0.2">
      <c r="A2939" s="10"/>
      <c r="B2939" s="18"/>
      <c r="C2939" s="18"/>
      <c r="D2939" s="18"/>
      <c r="E2939" s="23" t="s">
        <v>2583</v>
      </c>
      <c r="F2939" s="208">
        <v>0.95699999999999996</v>
      </c>
      <c r="G2939" s="208">
        <v>0.72099999999999997</v>
      </c>
      <c r="H2939" s="208">
        <v>0.58899999999999997</v>
      </c>
      <c r="I2939" s="239">
        <v>0.58099999999999996</v>
      </c>
      <c r="J2939" s="239"/>
      <c r="K2939" s="208">
        <v>0.28000000000000003</v>
      </c>
      <c r="L2939" s="24"/>
      <c r="M2939" s="24"/>
      <c r="N2939" s="24"/>
      <c r="O2939" s="208">
        <v>0.121</v>
      </c>
      <c r="P2939" s="208">
        <v>0.50600000000000001</v>
      </c>
      <c r="Q2939" s="208">
        <v>0.72</v>
      </c>
      <c r="R2939" s="208">
        <v>0.76800000000000002</v>
      </c>
      <c r="S2939" s="208">
        <v>0.92900000000000005</v>
      </c>
      <c r="T2939" s="208">
        <v>0.89</v>
      </c>
      <c r="U2939" s="208">
        <v>0.73499999999999999</v>
      </c>
      <c r="V2939" s="208">
        <v>0.629</v>
      </c>
      <c r="W2939" s="208">
        <v>0.438</v>
      </c>
      <c r="X2939" s="24"/>
      <c r="Y2939" s="24"/>
      <c r="Z2939" s="24"/>
      <c r="AA2939" s="24"/>
      <c r="AB2939" s="24"/>
      <c r="AC2939" s="208">
        <v>0.81399999999999995</v>
      </c>
      <c r="AD2939" s="24"/>
      <c r="AE2939" s="208">
        <v>1.1140000000000001</v>
      </c>
      <c r="AF2939" s="208">
        <v>0.45800000000000002</v>
      </c>
      <c r="AG2939" s="208">
        <v>0.34599999999999997</v>
      </c>
      <c r="AH2939" s="208">
        <v>0.246</v>
      </c>
      <c r="AI2939" s="24"/>
      <c r="AJ2939" s="208">
        <v>0.184</v>
      </c>
      <c r="AK2939" s="24"/>
      <c r="AL2939" s="24"/>
      <c r="AM2939" s="24"/>
      <c r="AN2939" s="24"/>
      <c r="AO2939" s="208">
        <v>0.63700000000000001</v>
      </c>
      <c r="AP2939" s="208">
        <v>0.53100000000000003</v>
      </c>
      <c r="AQ2939" s="208">
        <v>0.48299999999999998</v>
      </c>
      <c r="AR2939" s="208">
        <v>0.501</v>
      </c>
      <c r="AS2939" s="208">
        <v>0.34699999999999998</v>
      </c>
      <c r="AT2939" s="208">
        <v>0.28999999999999998</v>
      </c>
      <c r="AU2939" s="208">
        <v>0.18099999999999999</v>
      </c>
      <c r="AV2939" s="24"/>
      <c r="AW2939" s="24"/>
      <c r="AX2939" s="24"/>
      <c r="AY2939" s="208">
        <v>3.9E-2</v>
      </c>
      <c r="AZ2939" s="208">
        <v>0.20100000000000001</v>
      </c>
      <c r="BA2939" s="208">
        <v>0.41899999999999998</v>
      </c>
      <c r="BB2939" s="21">
        <f t="shared" si="361"/>
        <v>1.1140000000000001</v>
      </c>
      <c r="BC2939" s="21"/>
      <c r="BD2939" s="22">
        <f t="shared" si="360"/>
        <v>1.4973118279569895</v>
      </c>
      <c r="BE2939" s="21"/>
      <c r="BG2939" s="10"/>
      <c r="BH2939" s="21">
        <f t="shared" si="358"/>
        <v>0</v>
      </c>
      <c r="BI2939" s="22">
        <f t="shared" si="358"/>
        <v>1.114E-3</v>
      </c>
      <c r="BJ2939" s="21"/>
      <c r="BK2939" s="21">
        <v>0</v>
      </c>
      <c r="BL2939" s="22">
        <v>3.3419999999999999E-3</v>
      </c>
      <c r="BM2939" s="21"/>
      <c r="BN2939" s="21">
        <f t="shared" si="359"/>
        <v>0</v>
      </c>
      <c r="BO2939" s="22">
        <f t="shared" si="359"/>
        <v>1.3368E-2</v>
      </c>
      <c r="BP2939" s="21">
        <f t="shared" si="359"/>
        <v>0</v>
      </c>
    </row>
    <row r="2940" spans="1:68" ht="11.1" hidden="1" customHeight="1" outlineLevel="1" collapsed="1" x14ac:dyDescent="0.2">
      <c r="A2940" s="10"/>
      <c r="B2940" s="18"/>
      <c r="C2940" s="18"/>
      <c r="D2940" s="18"/>
      <c r="E2940" s="19" t="s">
        <v>30</v>
      </c>
      <c r="F2940" s="209">
        <v>24</v>
      </c>
      <c r="G2940" s="20"/>
      <c r="H2940" s="209">
        <v>31</v>
      </c>
      <c r="I2940" s="240">
        <v>16.100000000000001</v>
      </c>
      <c r="J2940" s="240"/>
      <c r="K2940" s="209">
        <v>36</v>
      </c>
      <c r="L2940" s="20"/>
      <c r="M2940" s="20"/>
      <c r="N2940" s="20"/>
      <c r="O2940" s="209">
        <v>3.2730000000000001</v>
      </c>
      <c r="P2940" s="209">
        <v>4.0259999999999998</v>
      </c>
      <c r="Q2940" s="209">
        <v>6.1619999999999999</v>
      </c>
      <c r="R2940" s="209">
        <v>6.6029999999999998</v>
      </c>
      <c r="S2940" s="209">
        <v>7.6050000000000004</v>
      </c>
      <c r="T2940" s="209">
        <v>6.8819999999999997</v>
      </c>
      <c r="U2940" s="209">
        <v>4.7629999999999999</v>
      </c>
      <c r="V2940" s="209">
        <v>2.3860000000000001</v>
      </c>
      <c r="W2940" s="209">
        <v>1.391</v>
      </c>
      <c r="X2940" s="20"/>
      <c r="Y2940" s="20"/>
      <c r="Z2940" s="20"/>
      <c r="AA2940" s="209">
        <v>-6.0960000000000001</v>
      </c>
      <c r="AB2940" s="209">
        <v>3.1179999999999999</v>
      </c>
      <c r="AC2940" s="209">
        <v>5.0289999999999999</v>
      </c>
      <c r="AD2940" s="209">
        <v>6.4980000000000002</v>
      </c>
      <c r="AE2940" s="209">
        <v>6.1909999999999998</v>
      </c>
      <c r="AF2940" s="209">
        <v>5.04</v>
      </c>
      <c r="AG2940" s="209">
        <v>3.3170000000000002</v>
      </c>
      <c r="AH2940" s="209">
        <v>2.06</v>
      </c>
      <c r="AI2940" s="209">
        <v>1.4239999999999999</v>
      </c>
      <c r="AJ2940" s="20"/>
      <c r="AK2940" s="20"/>
      <c r="AL2940" s="20"/>
      <c r="AM2940" s="209">
        <v>1.123</v>
      </c>
      <c r="AN2940" s="209">
        <v>2.964</v>
      </c>
      <c r="AO2940" s="209">
        <v>5.5229999999999997</v>
      </c>
      <c r="AP2940" s="209">
        <v>7.5270000000000001</v>
      </c>
      <c r="AQ2940" s="209">
        <v>6.7640000000000002</v>
      </c>
      <c r="AR2940" s="209">
        <v>5.4729999999999999</v>
      </c>
      <c r="AS2940" s="209">
        <v>4.5199999999999996</v>
      </c>
      <c r="AT2940" s="209">
        <v>2.4529999999999998</v>
      </c>
      <c r="AU2940" s="209">
        <v>1.24</v>
      </c>
      <c r="AV2940" s="20"/>
      <c r="AW2940" s="20"/>
      <c r="AX2940" s="20"/>
      <c r="AY2940" s="209">
        <v>1.2350000000000001</v>
      </c>
      <c r="AZ2940" s="209">
        <v>3.379</v>
      </c>
      <c r="BA2940" s="209">
        <v>28.100999999999999</v>
      </c>
      <c r="BB2940" s="21">
        <f t="shared" si="361"/>
        <v>36</v>
      </c>
      <c r="BC2940" s="21">
        <f>BF2940</f>
        <v>160</v>
      </c>
      <c r="BD2940" s="22">
        <f t="shared" si="360"/>
        <v>48.387096774193552</v>
      </c>
      <c r="BE2940" s="21">
        <f>BC2940-BD2940</f>
        <v>111.61290322580645</v>
      </c>
      <c r="BF2940" s="2">
        <v>160</v>
      </c>
      <c r="BG2940" s="10">
        <v>5</v>
      </c>
      <c r="BH2940" s="21">
        <f t="shared" si="358"/>
        <v>0.11904000000000001</v>
      </c>
      <c r="BI2940" s="22">
        <f t="shared" si="358"/>
        <v>3.6000000000000004E-2</v>
      </c>
      <c r="BJ2940" s="21">
        <f>BH2940-BI2940</f>
        <v>8.3040000000000003E-2</v>
      </c>
      <c r="BK2940" s="21">
        <v>0.35711999999999999</v>
      </c>
      <c r="BL2940" s="22">
        <v>0.10800000000000001</v>
      </c>
      <c r="BM2940" s="21">
        <v>0.24911999999999998</v>
      </c>
      <c r="BN2940" s="21">
        <f t="shared" si="359"/>
        <v>1.42848</v>
      </c>
      <c r="BO2940" s="22">
        <f t="shared" si="359"/>
        <v>0.43200000000000005</v>
      </c>
      <c r="BP2940" s="21">
        <f t="shared" si="359"/>
        <v>0.99647999999999992</v>
      </c>
    </row>
    <row r="2941" spans="1:68" ht="11.1" hidden="1" customHeight="1" outlineLevel="2" x14ac:dyDescent="0.2">
      <c r="A2941" s="10"/>
      <c r="B2941" s="18"/>
      <c r="C2941" s="18"/>
      <c r="D2941" s="18"/>
      <c r="E2941" s="23" t="s">
        <v>2584</v>
      </c>
      <c r="F2941" s="208">
        <v>24</v>
      </c>
      <c r="G2941" s="24"/>
      <c r="H2941" s="208">
        <v>31</v>
      </c>
      <c r="I2941" s="239">
        <v>16.100000000000001</v>
      </c>
      <c r="J2941" s="239"/>
      <c r="K2941" s="208">
        <v>36</v>
      </c>
      <c r="L2941" s="24"/>
      <c r="M2941" s="24"/>
      <c r="N2941" s="24"/>
      <c r="O2941" s="208">
        <v>3.2730000000000001</v>
      </c>
      <c r="P2941" s="208">
        <v>4.0259999999999998</v>
      </c>
      <c r="Q2941" s="208">
        <v>6.1619999999999999</v>
      </c>
      <c r="R2941" s="208">
        <v>6.6029999999999998</v>
      </c>
      <c r="S2941" s="208">
        <v>7.6050000000000004</v>
      </c>
      <c r="T2941" s="208">
        <v>6.8819999999999997</v>
      </c>
      <c r="U2941" s="208">
        <v>4.7629999999999999</v>
      </c>
      <c r="V2941" s="208">
        <v>2.3860000000000001</v>
      </c>
      <c r="W2941" s="208">
        <v>1.391</v>
      </c>
      <c r="X2941" s="24"/>
      <c r="Y2941" s="24"/>
      <c r="Z2941" s="24"/>
      <c r="AA2941" s="208">
        <v>-6.0960000000000001</v>
      </c>
      <c r="AB2941" s="208">
        <v>3.1179999999999999</v>
      </c>
      <c r="AC2941" s="208">
        <v>5.0289999999999999</v>
      </c>
      <c r="AD2941" s="208">
        <v>6.4980000000000002</v>
      </c>
      <c r="AE2941" s="208">
        <v>6.1909999999999998</v>
      </c>
      <c r="AF2941" s="208">
        <v>5.04</v>
      </c>
      <c r="AG2941" s="208">
        <v>3.3170000000000002</v>
      </c>
      <c r="AH2941" s="208">
        <v>2.06</v>
      </c>
      <c r="AI2941" s="208">
        <v>1.4239999999999999</v>
      </c>
      <c r="AJ2941" s="24"/>
      <c r="AK2941" s="24"/>
      <c r="AL2941" s="24"/>
      <c r="AM2941" s="208">
        <v>1.123</v>
      </c>
      <c r="AN2941" s="208">
        <v>2.964</v>
      </c>
      <c r="AO2941" s="208">
        <v>5.5229999999999997</v>
      </c>
      <c r="AP2941" s="208">
        <v>7.5270000000000001</v>
      </c>
      <c r="AQ2941" s="208">
        <v>6.7640000000000002</v>
      </c>
      <c r="AR2941" s="208">
        <v>5.4729999999999999</v>
      </c>
      <c r="AS2941" s="208">
        <v>4.5199999999999996</v>
      </c>
      <c r="AT2941" s="208">
        <v>2.4529999999999998</v>
      </c>
      <c r="AU2941" s="208">
        <v>1.24</v>
      </c>
      <c r="AV2941" s="24"/>
      <c r="AW2941" s="24"/>
      <c r="AX2941" s="24"/>
      <c r="AY2941" s="208">
        <v>1.2350000000000001</v>
      </c>
      <c r="AZ2941" s="208">
        <v>3.379</v>
      </c>
      <c r="BA2941" s="208">
        <v>28.100999999999999</v>
      </c>
      <c r="BB2941" s="21">
        <f t="shared" si="361"/>
        <v>36</v>
      </c>
      <c r="BC2941" s="21"/>
      <c r="BD2941" s="22">
        <f t="shared" si="360"/>
        <v>48.387096774193552</v>
      </c>
      <c r="BE2941" s="21"/>
      <c r="BG2941" s="10"/>
      <c r="BH2941" s="21">
        <f t="shared" si="358"/>
        <v>0</v>
      </c>
      <c r="BI2941" s="22">
        <f t="shared" si="358"/>
        <v>3.6000000000000004E-2</v>
      </c>
      <c r="BJ2941" s="21"/>
      <c r="BK2941" s="21">
        <v>0</v>
      </c>
      <c r="BL2941" s="22">
        <v>0.10800000000000001</v>
      </c>
      <c r="BM2941" s="21"/>
      <c r="BN2941" s="21">
        <f t="shared" si="359"/>
        <v>0</v>
      </c>
      <c r="BO2941" s="22">
        <f t="shared" si="359"/>
        <v>0.43200000000000005</v>
      </c>
      <c r="BP2941" s="21">
        <f t="shared" si="359"/>
        <v>0</v>
      </c>
    </row>
    <row r="2942" spans="1:68" ht="11.1" hidden="1" customHeight="1" outlineLevel="1" collapsed="1" x14ac:dyDescent="0.2">
      <c r="A2942" s="10"/>
      <c r="B2942" s="18"/>
      <c r="C2942" s="18"/>
      <c r="D2942" s="18"/>
      <c r="E2942" s="19" t="s">
        <v>1092</v>
      </c>
      <c r="F2942" s="209">
        <v>1.3640000000000001</v>
      </c>
      <c r="G2942" s="209">
        <v>1.0329999999999999</v>
      </c>
      <c r="H2942" s="209">
        <v>0.63800000000000001</v>
      </c>
      <c r="I2942" s="240">
        <v>0.59599999999999997</v>
      </c>
      <c r="J2942" s="240"/>
      <c r="K2942" s="209">
        <v>0.32100000000000001</v>
      </c>
      <c r="L2942" s="20"/>
      <c r="M2942" s="20"/>
      <c r="N2942" s="20"/>
      <c r="O2942" s="209">
        <v>0.125</v>
      </c>
      <c r="P2942" s="209">
        <v>0.439</v>
      </c>
      <c r="Q2942" s="20"/>
      <c r="R2942" s="20"/>
      <c r="S2942" s="209">
        <v>1.238</v>
      </c>
      <c r="T2942" s="209">
        <v>1.2130000000000001</v>
      </c>
      <c r="U2942" s="209">
        <v>0.79400000000000004</v>
      </c>
      <c r="V2942" s="209">
        <v>0.57299999999999995</v>
      </c>
      <c r="W2942" s="209">
        <v>0.30299999999999999</v>
      </c>
      <c r="X2942" s="20"/>
      <c r="Y2942" s="209">
        <v>3.5000000000000003E-2</v>
      </c>
      <c r="Z2942" s="20"/>
      <c r="AA2942" s="20"/>
      <c r="AB2942" s="209">
        <v>0.50800000000000001</v>
      </c>
      <c r="AC2942" s="209">
        <v>0.84499999999999997</v>
      </c>
      <c r="AD2942" s="209">
        <v>1.256</v>
      </c>
      <c r="AE2942" s="209">
        <v>1.3380000000000001</v>
      </c>
      <c r="AF2942" s="209">
        <v>1.208</v>
      </c>
      <c r="AG2942" s="209">
        <v>0.55600000000000005</v>
      </c>
      <c r="AH2942" s="209">
        <v>0.41899999999999998</v>
      </c>
      <c r="AI2942" s="209">
        <v>0.33800000000000002</v>
      </c>
      <c r="AJ2942" s="20"/>
      <c r="AK2942" s="20"/>
      <c r="AL2942" s="209">
        <v>5.8000000000000003E-2</v>
      </c>
      <c r="AM2942" s="20"/>
      <c r="AN2942" s="209">
        <v>0.54300000000000004</v>
      </c>
      <c r="AO2942" s="209">
        <v>1.163</v>
      </c>
      <c r="AP2942" s="209">
        <v>1.5209999999999999</v>
      </c>
      <c r="AQ2942" s="209">
        <v>1.6259999999999999</v>
      </c>
      <c r="AR2942" s="209">
        <v>1.0840000000000001</v>
      </c>
      <c r="AS2942" s="209">
        <v>0.745</v>
      </c>
      <c r="AT2942" s="209">
        <v>0.504</v>
      </c>
      <c r="AU2942" s="209">
        <v>0.28100000000000003</v>
      </c>
      <c r="AV2942" s="20"/>
      <c r="AW2942" s="209">
        <v>3.3000000000000002E-2</v>
      </c>
      <c r="AX2942" s="20"/>
      <c r="AY2942" s="209">
        <v>5.3999999999999999E-2</v>
      </c>
      <c r="AZ2942" s="209">
        <v>0.253</v>
      </c>
      <c r="BA2942" s="209">
        <v>2.3570000000000002</v>
      </c>
      <c r="BB2942" s="21">
        <f t="shared" si="361"/>
        <v>2.3570000000000002</v>
      </c>
      <c r="BC2942" s="21">
        <f>BD2942</f>
        <v>3.1680107526881724</v>
      </c>
      <c r="BD2942" s="22">
        <f t="shared" si="360"/>
        <v>3.1680107526881724</v>
      </c>
      <c r="BE2942" s="21">
        <f>BC2942-BD2942</f>
        <v>0</v>
      </c>
      <c r="BF2942" s="2">
        <v>1.85</v>
      </c>
      <c r="BG2942" s="10">
        <v>6</v>
      </c>
      <c r="BH2942" s="21">
        <f t="shared" si="358"/>
        <v>2.3570000000000006E-3</v>
      </c>
      <c r="BI2942" s="22">
        <f t="shared" si="358"/>
        <v>2.3570000000000006E-3</v>
      </c>
      <c r="BJ2942" s="21">
        <f>BH2942-BI2942</f>
        <v>0</v>
      </c>
      <c r="BK2942" s="21">
        <v>7.0710000000000018E-3</v>
      </c>
      <c r="BL2942" s="22">
        <v>7.0710000000000018E-3</v>
      </c>
      <c r="BM2942" s="21">
        <v>0</v>
      </c>
      <c r="BN2942" s="21">
        <f t="shared" si="359"/>
        <v>2.8284000000000007E-2</v>
      </c>
      <c r="BO2942" s="22">
        <f t="shared" si="359"/>
        <v>2.8284000000000007E-2</v>
      </c>
      <c r="BP2942" s="21">
        <f t="shared" si="359"/>
        <v>0</v>
      </c>
    </row>
    <row r="2943" spans="1:68" ht="11.1" hidden="1" customHeight="1" outlineLevel="2" x14ac:dyDescent="0.2">
      <c r="A2943" s="10"/>
      <c r="B2943" s="18"/>
      <c r="C2943" s="18"/>
      <c r="D2943" s="18"/>
      <c r="E2943" s="23" t="s">
        <v>2585</v>
      </c>
      <c r="F2943" s="208">
        <v>1.3640000000000001</v>
      </c>
      <c r="G2943" s="208">
        <v>1.0329999999999999</v>
      </c>
      <c r="H2943" s="208">
        <v>0.63800000000000001</v>
      </c>
      <c r="I2943" s="239">
        <v>0.59599999999999997</v>
      </c>
      <c r="J2943" s="239"/>
      <c r="K2943" s="208">
        <v>0.32100000000000001</v>
      </c>
      <c r="L2943" s="24"/>
      <c r="M2943" s="24"/>
      <c r="N2943" s="24"/>
      <c r="O2943" s="208">
        <v>0.125</v>
      </c>
      <c r="P2943" s="208">
        <v>0.439</v>
      </c>
      <c r="Q2943" s="24"/>
      <c r="R2943" s="24"/>
      <c r="S2943" s="208">
        <v>1.238</v>
      </c>
      <c r="T2943" s="208">
        <v>1.2130000000000001</v>
      </c>
      <c r="U2943" s="208">
        <v>0.79400000000000004</v>
      </c>
      <c r="V2943" s="208">
        <v>0.57299999999999995</v>
      </c>
      <c r="W2943" s="208">
        <v>0.30299999999999999</v>
      </c>
      <c r="X2943" s="24"/>
      <c r="Y2943" s="208">
        <v>3.5000000000000003E-2</v>
      </c>
      <c r="Z2943" s="24"/>
      <c r="AA2943" s="24"/>
      <c r="AB2943" s="208">
        <v>0.50800000000000001</v>
      </c>
      <c r="AC2943" s="208">
        <v>0.84499999999999997</v>
      </c>
      <c r="AD2943" s="208">
        <v>1.256</v>
      </c>
      <c r="AE2943" s="208">
        <v>1.3380000000000001</v>
      </c>
      <c r="AF2943" s="208">
        <v>1.208</v>
      </c>
      <c r="AG2943" s="208">
        <v>0.55600000000000005</v>
      </c>
      <c r="AH2943" s="208">
        <v>0.41899999999999998</v>
      </c>
      <c r="AI2943" s="208">
        <v>0.33800000000000002</v>
      </c>
      <c r="AJ2943" s="24"/>
      <c r="AK2943" s="24"/>
      <c r="AL2943" s="208">
        <v>5.8000000000000003E-2</v>
      </c>
      <c r="AM2943" s="24"/>
      <c r="AN2943" s="208">
        <v>0.54300000000000004</v>
      </c>
      <c r="AO2943" s="208">
        <v>1.163</v>
      </c>
      <c r="AP2943" s="208">
        <v>1.5209999999999999</v>
      </c>
      <c r="AQ2943" s="208">
        <v>1.6259999999999999</v>
      </c>
      <c r="AR2943" s="208">
        <v>1.0840000000000001</v>
      </c>
      <c r="AS2943" s="208">
        <v>0.745</v>
      </c>
      <c r="AT2943" s="208">
        <v>0.504</v>
      </c>
      <c r="AU2943" s="208">
        <v>0.28100000000000003</v>
      </c>
      <c r="AV2943" s="24"/>
      <c r="AW2943" s="208">
        <v>3.3000000000000002E-2</v>
      </c>
      <c r="AX2943" s="24"/>
      <c r="AY2943" s="208">
        <v>5.3999999999999999E-2</v>
      </c>
      <c r="AZ2943" s="208">
        <v>0.253</v>
      </c>
      <c r="BA2943" s="208">
        <v>2.3570000000000002</v>
      </c>
      <c r="BB2943" s="21">
        <f t="shared" si="361"/>
        <v>2.3570000000000002</v>
      </c>
      <c r="BC2943" s="21"/>
      <c r="BD2943" s="22">
        <f t="shared" si="360"/>
        <v>3.1680107526881724</v>
      </c>
      <c r="BE2943" s="21"/>
      <c r="BG2943" s="10"/>
      <c r="BH2943" s="21">
        <f t="shared" si="358"/>
        <v>0</v>
      </c>
      <c r="BI2943" s="22">
        <f t="shared" si="358"/>
        <v>2.3570000000000006E-3</v>
      </c>
      <c r="BJ2943" s="21"/>
      <c r="BK2943" s="21">
        <v>0</v>
      </c>
      <c r="BL2943" s="22">
        <v>7.0710000000000018E-3</v>
      </c>
      <c r="BM2943" s="21"/>
      <c r="BN2943" s="21">
        <f t="shared" si="359"/>
        <v>0</v>
      </c>
      <c r="BO2943" s="22">
        <f t="shared" si="359"/>
        <v>2.8284000000000007E-2</v>
      </c>
      <c r="BP2943" s="21">
        <f t="shared" si="359"/>
        <v>0</v>
      </c>
    </row>
    <row r="2944" spans="1:68" ht="11.1" hidden="1" customHeight="1" outlineLevel="1" collapsed="1" x14ac:dyDescent="0.2">
      <c r="A2944" s="10"/>
      <c r="B2944" s="18"/>
      <c r="C2944" s="18"/>
      <c r="D2944" s="18"/>
      <c r="E2944" s="19" t="s">
        <v>1098</v>
      </c>
      <c r="F2944" s="209">
        <v>1.9910000000000001</v>
      </c>
      <c r="G2944" s="209">
        <v>1.54</v>
      </c>
      <c r="H2944" s="209">
        <v>0.93500000000000005</v>
      </c>
      <c r="I2944" s="240">
        <v>0.80500000000000005</v>
      </c>
      <c r="J2944" s="240"/>
      <c r="K2944" s="209">
        <v>0.29399999999999998</v>
      </c>
      <c r="L2944" s="209">
        <v>5.8000000000000003E-2</v>
      </c>
      <c r="M2944" s="20"/>
      <c r="N2944" s="20"/>
      <c r="O2944" s="209">
        <v>0.81299999999999994</v>
      </c>
      <c r="P2944" s="20"/>
      <c r="Q2944" s="209">
        <v>0.85499999999999998</v>
      </c>
      <c r="R2944" s="209">
        <v>1.373</v>
      </c>
      <c r="S2944" s="209">
        <v>1.538</v>
      </c>
      <c r="T2944" s="209">
        <v>1.514</v>
      </c>
      <c r="U2944" s="209">
        <v>0.96499999999999997</v>
      </c>
      <c r="V2944" s="209">
        <v>0.64100000000000001</v>
      </c>
      <c r="W2944" s="209">
        <v>0.25800000000000001</v>
      </c>
      <c r="X2944" s="20"/>
      <c r="Y2944" s="20"/>
      <c r="Z2944" s="20"/>
      <c r="AA2944" s="20"/>
      <c r="AB2944" s="20"/>
      <c r="AC2944" s="209">
        <v>1.843</v>
      </c>
      <c r="AD2944" s="209">
        <v>1.45</v>
      </c>
      <c r="AE2944" s="209">
        <v>1.694</v>
      </c>
      <c r="AF2944" s="209">
        <v>1.5429999999999999</v>
      </c>
      <c r="AG2944" s="209">
        <v>0.71499999999999997</v>
      </c>
      <c r="AH2944" s="209">
        <v>0.52900000000000003</v>
      </c>
      <c r="AI2944" s="209">
        <v>0.4</v>
      </c>
      <c r="AJ2944" s="20"/>
      <c r="AK2944" s="20"/>
      <c r="AL2944" s="20"/>
      <c r="AM2944" s="20"/>
      <c r="AN2944" s="209">
        <v>0.71099999999999997</v>
      </c>
      <c r="AO2944" s="20"/>
      <c r="AP2944" s="209">
        <v>1.9039999999999999</v>
      </c>
      <c r="AQ2944" s="209">
        <v>1.3160000000000001</v>
      </c>
      <c r="AR2944" s="209">
        <v>1.2030000000000001</v>
      </c>
      <c r="AS2944" s="209">
        <v>0.88200000000000001</v>
      </c>
      <c r="AT2944" s="209">
        <v>0.67400000000000004</v>
      </c>
      <c r="AU2944" s="209">
        <v>0.44600000000000001</v>
      </c>
      <c r="AV2944" s="20"/>
      <c r="AW2944" s="20"/>
      <c r="AX2944" s="20"/>
      <c r="AY2944" s="209">
        <v>0.09</v>
      </c>
      <c r="AZ2944" s="209">
        <v>0.32300000000000001</v>
      </c>
      <c r="BA2944" s="209">
        <v>0.85599999999999998</v>
      </c>
      <c r="BB2944" s="21">
        <f t="shared" si="361"/>
        <v>1.9910000000000001</v>
      </c>
      <c r="BC2944" s="21">
        <f>BD2944</f>
        <v>2.6760752688172045</v>
      </c>
      <c r="BD2944" s="22">
        <f t="shared" si="360"/>
        <v>2.6760752688172045</v>
      </c>
      <c r="BE2944" s="21">
        <f>BC2944-BD2944</f>
        <v>0</v>
      </c>
      <c r="BF2944" s="2">
        <v>1.85</v>
      </c>
      <c r="BG2944" s="10">
        <v>6</v>
      </c>
      <c r="BH2944" s="21">
        <f t="shared" si="358"/>
        <v>1.9910000000000001E-3</v>
      </c>
      <c r="BI2944" s="22">
        <f t="shared" si="358"/>
        <v>1.9910000000000001E-3</v>
      </c>
      <c r="BJ2944" s="21">
        <f>BH2944-BI2944</f>
        <v>0</v>
      </c>
      <c r="BK2944" s="21">
        <v>5.9730000000000009E-3</v>
      </c>
      <c r="BL2944" s="22">
        <v>5.9730000000000009E-3</v>
      </c>
      <c r="BM2944" s="21">
        <v>0</v>
      </c>
      <c r="BN2944" s="21">
        <f t="shared" si="359"/>
        <v>2.3892000000000004E-2</v>
      </c>
      <c r="BO2944" s="22">
        <f t="shared" si="359"/>
        <v>2.3892000000000004E-2</v>
      </c>
      <c r="BP2944" s="21">
        <f t="shared" si="359"/>
        <v>0</v>
      </c>
    </row>
    <row r="2945" spans="1:68" ht="11.1" hidden="1" customHeight="1" outlineLevel="2" x14ac:dyDescent="0.2">
      <c r="A2945" s="10"/>
      <c r="B2945" s="18"/>
      <c r="C2945" s="18"/>
      <c r="D2945" s="18"/>
      <c r="E2945" s="23" t="s">
        <v>2586</v>
      </c>
      <c r="F2945" s="208">
        <v>1.9910000000000001</v>
      </c>
      <c r="G2945" s="208">
        <v>1.54</v>
      </c>
      <c r="H2945" s="208">
        <v>0.93500000000000005</v>
      </c>
      <c r="I2945" s="239">
        <v>0.80500000000000005</v>
      </c>
      <c r="J2945" s="239"/>
      <c r="K2945" s="208">
        <v>0.29399999999999998</v>
      </c>
      <c r="L2945" s="208">
        <v>5.8000000000000003E-2</v>
      </c>
      <c r="M2945" s="24"/>
      <c r="N2945" s="24"/>
      <c r="O2945" s="208">
        <v>0.81299999999999994</v>
      </c>
      <c r="P2945" s="24"/>
      <c r="Q2945" s="208">
        <v>0.85499999999999998</v>
      </c>
      <c r="R2945" s="208">
        <v>1.373</v>
      </c>
      <c r="S2945" s="208">
        <v>1.538</v>
      </c>
      <c r="T2945" s="208">
        <v>1.514</v>
      </c>
      <c r="U2945" s="208">
        <v>0.96499999999999997</v>
      </c>
      <c r="V2945" s="208">
        <v>0.64100000000000001</v>
      </c>
      <c r="W2945" s="208">
        <v>0.25800000000000001</v>
      </c>
      <c r="X2945" s="24"/>
      <c r="Y2945" s="24"/>
      <c r="Z2945" s="24"/>
      <c r="AA2945" s="24"/>
      <c r="AB2945" s="24"/>
      <c r="AC2945" s="208">
        <v>1.843</v>
      </c>
      <c r="AD2945" s="208">
        <v>1.45</v>
      </c>
      <c r="AE2945" s="208">
        <v>1.694</v>
      </c>
      <c r="AF2945" s="208">
        <v>1.5429999999999999</v>
      </c>
      <c r="AG2945" s="208">
        <v>0.71499999999999997</v>
      </c>
      <c r="AH2945" s="208">
        <v>0.52900000000000003</v>
      </c>
      <c r="AI2945" s="208">
        <v>0.4</v>
      </c>
      <c r="AJ2945" s="24"/>
      <c r="AK2945" s="24"/>
      <c r="AL2945" s="24"/>
      <c r="AM2945" s="24"/>
      <c r="AN2945" s="208">
        <v>0.71099999999999997</v>
      </c>
      <c r="AO2945" s="24"/>
      <c r="AP2945" s="208">
        <v>1.9039999999999999</v>
      </c>
      <c r="AQ2945" s="208">
        <v>1.3160000000000001</v>
      </c>
      <c r="AR2945" s="208">
        <v>1.2030000000000001</v>
      </c>
      <c r="AS2945" s="208">
        <v>0.88200000000000001</v>
      </c>
      <c r="AT2945" s="208">
        <v>0.67400000000000004</v>
      </c>
      <c r="AU2945" s="208">
        <v>0.44600000000000001</v>
      </c>
      <c r="AV2945" s="24"/>
      <c r="AW2945" s="24"/>
      <c r="AX2945" s="24"/>
      <c r="AY2945" s="208">
        <v>0.09</v>
      </c>
      <c r="AZ2945" s="208">
        <v>0.32300000000000001</v>
      </c>
      <c r="BA2945" s="208">
        <v>0.85599999999999998</v>
      </c>
      <c r="BB2945" s="21">
        <f t="shared" si="361"/>
        <v>1.9910000000000001</v>
      </c>
      <c r="BC2945" s="21"/>
      <c r="BD2945" s="22">
        <f t="shared" si="360"/>
        <v>2.6760752688172045</v>
      </c>
      <c r="BE2945" s="21"/>
      <c r="BG2945" s="10"/>
      <c r="BH2945" s="21">
        <f t="shared" si="358"/>
        <v>0</v>
      </c>
      <c r="BI2945" s="22">
        <f t="shared" si="358"/>
        <v>1.9910000000000001E-3</v>
      </c>
      <c r="BJ2945" s="21"/>
      <c r="BK2945" s="21">
        <v>0</v>
      </c>
      <c r="BL2945" s="22">
        <v>5.9730000000000009E-3</v>
      </c>
      <c r="BM2945" s="21"/>
      <c r="BN2945" s="21">
        <f t="shared" si="359"/>
        <v>0</v>
      </c>
      <c r="BO2945" s="22">
        <f t="shared" si="359"/>
        <v>2.3892000000000004E-2</v>
      </c>
      <c r="BP2945" s="21">
        <f t="shared" si="359"/>
        <v>0</v>
      </c>
    </row>
    <row r="2946" spans="1:68" ht="11.1" customHeight="1" outlineLevel="1" collapsed="1" x14ac:dyDescent="0.2">
      <c r="A2946" s="10"/>
      <c r="B2946" s="18"/>
      <c r="C2946" s="18"/>
      <c r="D2946" s="18"/>
      <c r="E2946" s="19" t="s">
        <v>2587</v>
      </c>
      <c r="F2946" s="20"/>
      <c r="G2946" s="20"/>
      <c r="H2946" s="20"/>
      <c r="I2946" s="20"/>
      <c r="J2946" s="20"/>
      <c r="K2946" s="20"/>
      <c r="L2946" s="20"/>
      <c r="M2946" s="20"/>
      <c r="N2946" s="20"/>
      <c r="O2946" s="20"/>
      <c r="P2946" s="20"/>
      <c r="Q2946" s="20"/>
      <c r="R2946" s="20"/>
      <c r="S2946" s="20"/>
      <c r="T2946" s="20"/>
      <c r="U2946" s="20"/>
      <c r="V2946" s="20"/>
      <c r="W2946" s="20"/>
      <c r="X2946" s="20"/>
      <c r="Y2946" s="20"/>
      <c r="Z2946" s="20"/>
      <c r="AA2946" s="20"/>
      <c r="AB2946" s="20"/>
      <c r="AC2946" s="20"/>
      <c r="AD2946" s="20"/>
      <c r="AE2946" s="20"/>
      <c r="AF2946" s="20"/>
      <c r="AG2946" s="20"/>
      <c r="AH2946" s="20"/>
      <c r="AI2946" s="20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9">
        <v>2.5219999999999998</v>
      </c>
      <c r="AU2946" s="209">
        <v>0.85</v>
      </c>
      <c r="AV2946" s="20"/>
      <c r="AW2946" s="20"/>
      <c r="AX2946" s="20"/>
      <c r="AY2946" s="209">
        <v>0.217</v>
      </c>
      <c r="AZ2946" s="209">
        <v>0.48899999999999999</v>
      </c>
      <c r="BA2946" s="209">
        <v>1.234</v>
      </c>
      <c r="BB2946" s="21">
        <f t="shared" si="361"/>
        <v>2.5219999999999998</v>
      </c>
      <c r="BC2946" s="21">
        <f>BD2946</f>
        <v>3.389784946236559</v>
      </c>
      <c r="BD2946" s="22">
        <f t="shared" si="360"/>
        <v>3.389784946236559</v>
      </c>
      <c r="BE2946" s="21">
        <f>BC2946-BD2946</f>
        <v>0</v>
      </c>
      <c r="BF2946" s="2">
        <v>2.12</v>
      </c>
      <c r="BG2946" s="10">
        <v>7</v>
      </c>
      <c r="BH2946" s="21">
        <f t="shared" si="358"/>
        <v>2.5219999999999995E-3</v>
      </c>
      <c r="BI2946" s="22">
        <f t="shared" si="358"/>
        <v>2.5219999999999995E-3</v>
      </c>
      <c r="BJ2946" s="21">
        <f>BH2946-BI2946</f>
        <v>0</v>
      </c>
      <c r="BK2946" s="21">
        <v>7.5659999999999981E-3</v>
      </c>
      <c r="BL2946" s="22">
        <v>7.5659999999999981E-3</v>
      </c>
      <c r="BM2946" s="21">
        <v>0</v>
      </c>
      <c r="BN2946" s="21">
        <f t="shared" si="359"/>
        <v>3.0263999999999992E-2</v>
      </c>
      <c r="BO2946" s="22">
        <f t="shared" si="359"/>
        <v>3.0263999999999992E-2</v>
      </c>
      <c r="BP2946" s="21">
        <f t="shared" si="359"/>
        <v>0</v>
      </c>
    </row>
    <row r="2947" spans="1:68" ht="11.1" hidden="1" customHeight="1" outlineLevel="2" x14ac:dyDescent="0.2">
      <c r="A2947" s="10"/>
      <c r="B2947" s="18"/>
      <c r="C2947" s="18"/>
      <c r="D2947" s="18"/>
      <c r="E2947" s="23" t="s">
        <v>2588</v>
      </c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  <c r="V2947" s="24"/>
      <c r="W2947" s="24"/>
      <c r="X2947" s="24"/>
      <c r="Y2947" s="24"/>
      <c r="Z2947" s="24"/>
      <c r="AA2947" s="24"/>
      <c r="AB2947" s="24"/>
      <c r="AC2947" s="24"/>
      <c r="AD2947" s="24"/>
      <c r="AE2947" s="24"/>
      <c r="AF2947" s="24"/>
      <c r="AG2947" s="24"/>
      <c r="AH2947" s="24"/>
      <c r="AI2947" s="24"/>
      <c r="AJ2947" s="24"/>
      <c r="AK2947" s="24"/>
      <c r="AL2947" s="24"/>
      <c r="AM2947" s="24"/>
      <c r="AN2947" s="24"/>
      <c r="AO2947" s="24"/>
      <c r="AP2947" s="24"/>
      <c r="AQ2947" s="24"/>
      <c r="AR2947" s="24"/>
      <c r="AS2947" s="24"/>
      <c r="AT2947" s="208">
        <v>2.5219999999999998</v>
      </c>
      <c r="AU2947" s="208">
        <v>0.85</v>
      </c>
      <c r="AV2947" s="24"/>
      <c r="AW2947" s="24"/>
      <c r="AX2947" s="24"/>
      <c r="AY2947" s="208">
        <v>0.217</v>
      </c>
      <c r="AZ2947" s="208">
        <v>0.48899999999999999</v>
      </c>
      <c r="BA2947" s="208">
        <v>1.234</v>
      </c>
      <c r="BB2947" s="21">
        <f t="shared" si="361"/>
        <v>2.5219999999999998</v>
      </c>
      <c r="BC2947" s="21"/>
      <c r="BD2947" s="22">
        <f t="shared" si="360"/>
        <v>3.389784946236559</v>
      </c>
      <c r="BE2947" s="21"/>
      <c r="BG2947" s="10"/>
      <c r="BH2947" s="21">
        <f t="shared" si="358"/>
        <v>0</v>
      </c>
      <c r="BI2947" s="22">
        <f t="shared" si="358"/>
        <v>2.5219999999999995E-3</v>
      </c>
      <c r="BJ2947" s="21"/>
      <c r="BK2947" s="21">
        <v>0</v>
      </c>
      <c r="BL2947" s="22">
        <v>7.5659999999999981E-3</v>
      </c>
      <c r="BM2947" s="21"/>
      <c r="BN2947" s="21">
        <f t="shared" si="359"/>
        <v>0</v>
      </c>
      <c r="BO2947" s="22">
        <f t="shared" si="359"/>
        <v>3.0263999999999992E-2</v>
      </c>
      <c r="BP2947" s="21">
        <f t="shared" si="359"/>
        <v>0</v>
      </c>
    </row>
    <row r="2948" spans="1:68" ht="11.1" hidden="1" customHeight="1" outlineLevel="1" collapsed="1" x14ac:dyDescent="0.2">
      <c r="A2948" s="10"/>
      <c r="B2948" s="18"/>
      <c r="C2948" s="18"/>
      <c r="D2948" s="18"/>
      <c r="E2948" s="19" t="s">
        <v>2589</v>
      </c>
      <c r="F2948" s="209">
        <v>0.24399999999999999</v>
      </c>
      <c r="G2948" s="209">
        <v>10.36</v>
      </c>
      <c r="H2948" s="209">
        <v>2.93</v>
      </c>
      <c r="I2948" s="240">
        <v>-11.098000000000001</v>
      </c>
      <c r="J2948" s="240"/>
      <c r="K2948" s="20"/>
      <c r="L2948" s="20"/>
      <c r="M2948" s="20"/>
      <c r="N2948" s="20"/>
      <c r="O2948" s="20"/>
      <c r="P2948" s="20"/>
      <c r="Q2948" s="20"/>
      <c r="R2948" s="20"/>
      <c r="S2948" s="20"/>
      <c r="T2948" s="20"/>
      <c r="U2948" s="20"/>
      <c r="V2948" s="20"/>
      <c r="W2948" s="20"/>
      <c r="X2948" s="20"/>
      <c r="Y2948" s="20"/>
      <c r="Z2948" s="20"/>
      <c r="AA2948" s="20"/>
      <c r="AB2948" s="20"/>
      <c r="AC2948" s="20"/>
      <c r="AD2948" s="20"/>
      <c r="AE2948" s="20"/>
      <c r="AF2948" s="20"/>
      <c r="AG2948" s="20"/>
      <c r="AH2948" s="20"/>
      <c r="AI2948" s="20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  <c r="BA2948" s="20"/>
      <c r="BB2948" s="21">
        <f t="shared" si="361"/>
        <v>10.36</v>
      </c>
      <c r="BC2948" s="21">
        <f>BD2948</f>
        <v>13.924731182795698</v>
      </c>
      <c r="BD2948" s="22">
        <f t="shared" si="360"/>
        <v>13.924731182795698</v>
      </c>
      <c r="BE2948" s="21">
        <f>BC2948-BD2948</f>
        <v>0</v>
      </c>
      <c r="BG2948" s="10">
        <v>6</v>
      </c>
      <c r="BH2948" s="21">
        <f t="shared" si="358"/>
        <v>1.0359999999999999E-2</v>
      </c>
      <c r="BI2948" s="22">
        <f t="shared" si="358"/>
        <v>1.0359999999999999E-2</v>
      </c>
      <c r="BJ2948" s="21">
        <f>BH2948-BI2948</f>
        <v>0</v>
      </c>
      <c r="BK2948" s="21">
        <v>3.1079999999999997E-2</v>
      </c>
      <c r="BL2948" s="22">
        <v>3.1079999999999997E-2</v>
      </c>
      <c r="BM2948" s="21">
        <v>0</v>
      </c>
      <c r="BN2948" s="21">
        <f t="shared" si="359"/>
        <v>0.12431999999999999</v>
      </c>
      <c r="BO2948" s="22">
        <f t="shared" si="359"/>
        <v>0.12431999999999999</v>
      </c>
      <c r="BP2948" s="21">
        <f t="shared" si="359"/>
        <v>0</v>
      </c>
    </row>
    <row r="2949" spans="1:68" ht="11.1" hidden="1" customHeight="1" outlineLevel="2" x14ac:dyDescent="0.2">
      <c r="A2949" s="10"/>
      <c r="B2949" s="18"/>
      <c r="C2949" s="18"/>
      <c r="D2949" s="18"/>
      <c r="E2949" s="23" t="s">
        <v>2590</v>
      </c>
      <c r="F2949" s="208">
        <v>0.24399999999999999</v>
      </c>
      <c r="G2949" s="208">
        <v>10.36</v>
      </c>
      <c r="H2949" s="208">
        <v>2.93</v>
      </c>
      <c r="I2949" s="239">
        <v>-11.098000000000001</v>
      </c>
      <c r="J2949" s="239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24"/>
      <c r="AD2949" s="24"/>
      <c r="AE2949" s="24"/>
      <c r="AF2949" s="24"/>
      <c r="AG2949" s="24"/>
      <c r="AH2949" s="24"/>
      <c r="AI2949" s="24"/>
      <c r="AJ2949" s="24"/>
      <c r="AK2949" s="24"/>
      <c r="AL2949" s="24"/>
      <c r="AM2949" s="24"/>
      <c r="AN2949" s="24"/>
      <c r="AO2949" s="24"/>
      <c r="AP2949" s="24"/>
      <c r="AQ2949" s="24"/>
      <c r="AR2949" s="24"/>
      <c r="AS2949" s="24"/>
      <c r="AT2949" s="24"/>
      <c r="AU2949" s="24"/>
      <c r="AV2949" s="24"/>
      <c r="AW2949" s="24"/>
      <c r="AX2949" s="24"/>
      <c r="AY2949" s="24"/>
      <c r="AZ2949" s="24"/>
      <c r="BA2949" s="24"/>
      <c r="BB2949" s="21">
        <f t="shared" si="361"/>
        <v>10.36</v>
      </c>
      <c r="BC2949" s="21"/>
      <c r="BD2949" s="22">
        <f t="shared" si="360"/>
        <v>13.924731182795698</v>
      </c>
      <c r="BE2949" s="21"/>
      <c r="BG2949" s="10"/>
      <c r="BH2949" s="21">
        <f t="shared" si="358"/>
        <v>0</v>
      </c>
      <c r="BI2949" s="22">
        <f t="shared" si="358"/>
        <v>1.0359999999999999E-2</v>
      </c>
      <c r="BJ2949" s="21"/>
      <c r="BK2949" s="21">
        <v>0</v>
      </c>
      <c r="BL2949" s="22">
        <v>3.1079999999999997E-2</v>
      </c>
      <c r="BM2949" s="21"/>
      <c r="BN2949" s="21">
        <f t="shared" si="359"/>
        <v>0</v>
      </c>
      <c r="BO2949" s="22">
        <f t="shared" si="359"/>
        <v>0.12431999999999999</v>
      </c>
      <c r="BP2949" s="21">
        <f t="shared" si="359"/>
        <v>0</v>
      </c>
    </row>
    <row r="2950" spans="1:68" ht="11.1" hidden="1" customHeight="1" outlineLevel="1" collapsed="1" x14ac:dyDescent="0.2">
      <c r="A2950" s="10"/>
      <c r="B2950" s="18"/>
      <c r="C2950" s="18"/>
      <c r="D2950" s="18"/>
      <c r="E2950" s="19" t="s">
        <v>2591</v>
      </c>
      <c r="F2950" s="20"/>
      <c r="G2950" s="20"/>
      <c r="H2950" s="20"/>
      <c r="I2950" s="240">
        <v>0.64200000000000002</v>
      </c>
      <c r="J2950" s="240"/>
      <c r="K2950" s="209">
        <v>0.51900000000000002</v>
      </c>
      <c r="L2950" s="20"/>
      <c r="M2950" s="20"/>
      <c r="N2950" s="209">
        <v>0.158</v>
      </c>
      <c r="O2950" s="209">
        <v>0.52500000000000002</v>
      </c>
      <c r="P2950" s="209">
        <v>0.70299999999999996</v>
      </c>
      <c r="Q2950" s="209">
        <v>0.65</v>
      </c>
      <c r="R2950" s="209">
        <v>2.6749999999999998</v>
      </c>
      <c r="S2950" s="20"/>
      <c r="T2950" s="20"/>
      <c r="U2950" s="20"/>
      <c r="V2950" s="209">
        <v>0.185</v>
      </c>
      <c r="W2950" s="209">
        <v>0.49399999999999999</v>
      </c>
      <c r="X2950" s="20"/>
      <c r="Y2950" s="209">
        <v>0.13400000000000001</v>
      </c>
      <c r="Z2950" s="20"/>
      <c r="AA2950" s="20"/>
      <c r="AB2950" s="209">
        <v>1.536</v>
      </c>
      <c r="AC2950" s="209">
        <v>1.4790000000000001</v>
      </c>
      <c r="AD2950" s="209">
        <v>2.69</v>
      </c>
      <c r="AE2950" s="20"/>
      <c r="AF2950" s="20"/>
      <c r="AG2950" s="20"/>
      <c r="AH2950" s="209">
        <v>5.6000000000000001E-2</v>
      </c>
      <c r="AI2950" s="20"/>
      <c r="AJ2950" s="209">
        <v>0.77600000000000002</v>
      </c>
      <c r="AK2950" s="20"/>
      <c r="AL2950" s="20"/>
      <c r="AM2950" s="20"/>
      <c r="AN2950" s="209">
        <v>0.79200000000000004</v>
      </c>
      <c r="AO2950" s="20"/>
      <c r="AP2950" s="20"/>
      <c r="AQ2950" s="20"/>
      <c r="AR2950" s="20"/>
      <c r="AS2950" s="20"/>
      <c r="AT2950" s="209">
        <v>0.622</v>
      </c>
      <c r="AU2950" s="209">
        <v>0.379</v>
      </c>
      <c r="AV2950" s="209">
        <v>1.6E-2</v>
      </c>
      <c r="AW2950" s="209">
        <v>1.2E-2</v>
      </c>
      <c r="AX2950" s="20"/>
      <c r="AY2950" s="209">
        <v>0.32100000000000001</v>
      </c>
      <c r="AZ2950" s="209">
        <v>0.41</v>
      </c>
      <c r="BA2950" s="209">
        <v>0.97099999999999997</v>
      </c>
      <c r="BB2950" s="21">
        <f t="shared" si="361"/>
        <v>2.69</v>
      </c>
      <c r="BC2950" s="21">
        <f>BD2950</f>
        <v>3.6155913978494625</v>
      </c>
      <c r="BD2950" s="22">
        <f t="shared" si="360"/>
        <v>3.6155913978494625</v>
      </c>
      <c r="BE2950" s="21">
        <f>BC2950-BD2950</f>
        <v>0</v>
      </c>
      <c r="BF2950" s="2">
        <v>3.32</v>
      </c>
      <c r="BG2950" s="10">
        <v>6</v>
      </c>
      <c r="BH2950" s="21">
        <f t="shared" si="358"/>
        <v>2.6900000000000001E-3</v>
      </c>
      <c r="BI2950" s="22">
        <f t="shared" si="358"/>
        <v>2.6900000000000001E-3</v>
      </c>
      <c r="BJ2950" s="21">
        <f>BH2950-BI2950</f>
        <v>0</v>
      </c>
      <c r="BK2950" s="21">
        <v>8.0700000000000008E-3</v>
      </c>
      <c r="BL2950" s="22">
        <v>8.0700000000000008E-3</v>
      </c>
      <c r="BM2950" s="21">
        <v>0</v>
      </c>
      <c r="BN2950" s="21">
        <f t="shared" si="359"/>
        <v>3.2280000000000003E-2</v>
      </c>
      <c r="BO2950" s="22">
        <f t="shared" si="359"/>
        <v>3.2280000000000003E-2</v>
      </c>
      <c r="BP2950" s="21">
        <f t="shared" si="359"/>
        <v>0</v>
      </c>
    </row>
    <row r="2951" spans="1:68" ht="11.1" hidden="1" customHeight="1" outlineLevel="2" x14ac:dyDescent="0.2">
      <c r="A2951" s="10"/>
      <c r="B2951" s="18"/>
      <c r="C2951" s="18"/>
      <c r="D2951" s="18"/>
      <c r="E2951" s="23" t="s">
        <v>2592</v>
      </c>
      <c r="F2951" s="24"/>
      <c r="G2951" s="24"/>
      <c r="H2951" s="24"/>
      <c r="I2951" s="239">
        <v>0.64200000000000002</v>
      </c>
      <c r="J2951" s="239"/>
      <c r="K2951" s="208">
        <v>0.51900000000000002</v>
      </c>
      <c r="L2951" s="24"/>
      <c r="M2951" s="24"/>
      <c r="N2951" s="208">
        <v>0.158</v>
      </c>
      <c r="O2951" s="208">
        <v>0.52500000000000002</v>
      </c>
      <c r="P2951" s="208">
        <v>0.70299999999999996</v>
      </c>
      <c r="Q2951" s="208">
        <v>0.65</v>
      </c>
      <c r="R2951" s="208">
        <v>2.6749999999999998</v>
      </c>
      <c r="S2951" s="24"/>
      <c r="T2951" s="24"/>
      <c r="U2951" s="24"/>
      <c r="V2951" s="208">
        <v>0.185</v>
      </c>
      <c r="W2951" s="208">
        <v>0.49399999999999999</v>
      </c>
      <c r="X2951" s="24"/>
      <c r="Y2951" s="208">
        <v>0.13400000000000001</v>
      </c>
      <c r="Z2951" s="24"/>
      <c r="AA2951" s="24"/>
      <c r="AB2951" s="208">
        <v>1.536</v>
      </c>
      <c r="AC2951" s="208">
        <v>1.4790000000000001</v>
      </c>
      <c r="AD2951" s="208">
        <v>2.69</v>
      </c>
      <c r="AE2951" s="24"/>
      <c r="AF2951" s="24"/>
      <c r="AG2951" s="24"/>
      <c r="AH2951" s="208">
        <v>5.6000000000000001E-2</v>
      </c>
      <c r="AI2951" s="24"/>
      <c r="AJ2951" s="208">
        <v>0.77600000000000002</v>
      </c>
      <c r="AK2951" s="24"/>
      <c r="AL2951" s="24"/>
      <c r="AM2951" s="24"/>
      <c r="AN2951" s="208">
        <v>0.79200000000000004</v>
      </c>
      <c r="AO2951" s="24"/>
      <c r="AP2951" s="24"/>
      <c r="AQ2951" s="24"/>
      <c r="AR2951" s="24"/>
      <c r="AS2951" s="24"/>
      <c r="AT2951" s="208">
        <v>0.622</v>
      </c>
      <c r="AU2951" s="208">
        <v>0.379</v>
      </c>
      <c r="AV2951" s="208">
        <v>1.6E-2</v>
      </c>
      <c r="AW2951" s="208">
        <v>1.2E-2</v>
      </c>
      <c r="AX2951" s="24"/>
      <c r="AY2951" s="208">
        <v>0.32100000000000001</v>
      </c>
      <c r="AZ2951" s="208">
        <v>0.41</v>
      </c>
      <c r="BA2951" s="208">
        <v>0.97099999999999997</v>
      </c>
      <c r="BB2951" s="21">
        <f t="shared" si="361"/>
        <v>2.69</v>
      </c>
      <c r="BC2951" s="21"/>
      <c r="BD2951" s="22">
        <f t="shared" si="360"/>
        <v>3.6155913978494625</v>
      </c>
      <c r="BE2951" s="21"/>
      <c r="BG2951" s="10"/>
      <c r="BH2951" s="21">
        <f t="shared" ref="BH2951:BI3017" si="362">(BC2951*24*31/1000000)</f>
        <v>0</v>
      </c>
      <c r="BI2951" s="22">
        <f t="shared" si="362"/>
        <v>2.6900000000000001E-3</v>
      </c>
      <c r="BJ2951" s="21"/>
      <c r="BK2951" s="21">
        <v>0</v>
      </c>
      <c r="BL2951" s="22">
        <v>8.0700000000000008E-3</v>
      </c>
      <c r="BM2951" s="21"/>
      <c r="BN2951" s="21">
        <f t="shared" si="359"/>
        <v>0</v>
      </c>
      <c r="BO2951" s="22">
        <f t="shared" si="359"/>
        <v>3.2280000000000003E-2</v>
      </c>
      <c r="BP2951" s="21">
        <f t="shared" si="359"/>
        <v>0</v>
      </c>
    </row>
    <row r="2952" spans="1:68" ht="11.1" hidden="1" customHeight="1" outlineLevel="1" collapsed="1" x14ac:dyDescent="0.2">
      <c r="A2952" s="10"/>
      <c r="B2952" s="18"/>
      <c r="C2952" s="18"/>
      <c r="D2952" s="18"/>
      <c r="E2952" s="19" t="s">
        <v>46</v>
      </c>
      <c r="F2952" s="209">
        <v>6.9359999999999999</v>
      </c>
      <c r="G2952" s="209">
        <v>4.7</v>
      </c>
      <c r="H2952" s="209">
        <v>2.911</v>
      </c>
      <c r="I2952" s="240">
        <v>2.8050000000000002</v>
      </c>
      <c r="J2952" s="240"/>
      <c r="K2952" s="209">
        <v>1.7310000000000001</v>
      </c>
      <c r="L2952" s="209">
        <v>0.41199999999999998</v>
      </c>
      <c r="M2952" s="209">
        <v>0.378</v>
      </c>
      <c r="N2952" s="209">
        <v>0.47099999999999997</v>
      </c>
      <c r="O2952" s="209">
        <v>1.1599999999999999</v>
      </c>
      <c r="P2952" s="209">
        <v>2.3679999999999999</v>
      </c>
      <c r="Q2952" s="209">
        <v>4.8390000000000004</v>
      </c>
      <c r="R2952" s="209">
        <v>6.0380000000000003</v>
      </c>
      <c r="S2952" s="209">
        <v>6.665</v>
      </c>
      <c r="T2952" s="209">
        <v>6.5839999999999996</v>
      </c>
      <c r="U2952" s="209">
        <v>4.6529999999999996</v>
      </c>
      <c r="V2952" s="209">
        <v>3.2610000000000001</v>
      </c>
      <c r="W2952" s="209">
        <v>1.8460000000000001</v>
      </c>
      <c r="X2952" s="20"/>
      <c r="Y2952" s="209">
        <v>1.202</v>
      </c>
      <c r="Z2952" s="209">
        <v>0.55500000000000005</v>
      </c>
      <c r="AA2952" s="209">
        <v>1.1339999999999999</v>
      </c>
      <c r="AB2952" s="209">
        <v>2.8759999999999999</v>
      </c>
      <c r="AC2952" s="209">
        <v>4.577</v>
      </c>
      <c r="AD2952" s="209">
        <v>6.1130000000000004</v>
      </c>
      <c r="AE2952" s="209">
        <v>6.9109999999999996</v>
      </c>
      <c r="AF2952" s="209">
        <v>6.44</v>
      </c>
      <c r="AG2952" s="209">
        <v>3.5030000000000001</v>
      </c>
      <c r="AH2952" s="209">
        <v>2.5880000000000001</v>
      </c>
      <c r="AI2952" s="209">
        <v>1.9890000000000001</v>
      </c>
      <c r="AJ2952" s="209">
        <v>1.1279999999999999</v>
      </c>
      <c r="AK2952" s="20"/>
      <c r="AL2952" s="209">
        <v>0.84099999999999997</v>
      </c>
      <c r="AM2952" s="20"/>
      <c r="AN2952" s="209">
        <v>1.571</v>
      </c>
      <c r="AO2952" s="209">
        <v>2.4529999999999998</v>
      </c>
      <c r="AP2952" s="209">
        <v>3.641</v>
      </c>
      <c r="AQ2952" s="209">
        <v>4.04</v>
      </c>
      <c r="AR2952" s="209">
        <v>3.548</v>
      </c>
      <c r="AS2952" s="209">
        <v>2.15</v>
      </c>
      <c r="AT2952" s="209">
        <v>1.274</v>
      </c>
      <c r="AU2952" s="209">
        <v>0.64100000000000001</v>
      </c>
      <c r="AV2952" s="20"/>
      <c r="AW2952" s="20"/>
      <c r="AX2952" s="20"/>
      <c r="AY2952" s="209">
        <v>0.34100000000000003</v>
      </c>
      <c r="AZ2952" s="209">
        <v>0.98599999999999999</v>
      </c>
      <c r="BA2952" s="209">
        <v>2.016</v>
      </c>
      <c r="BB2952" s="21">
        <f>BB2953+BB2954</f>
        <v>7.4589999999999996</v>
      </c>
      <c r="BC2952" s="21">
        <f>BD2952</f>
        <v>10.025537634408602</v>
      </c>
      <c r="BD2952" s="22">
        <f t="shared" si="360"/>
        <v>10.025537634408602</v>
      </c>
      <c r="BE2952" s="21">
        <f>BC2952-BD2952</f>
        <v>0</v>
      </c>
      <c r="BF2952" s="2">
        <v>3.7</v>
      </c>
      <c r="BG2952" s="10">
        <v>6</v>
      </c>
      <c r="BH2952" s="21">
        <f t="shared" si="362"/>
        <v>7.4590000000000004E-3</v>
      </c>
      <c r="BI2952" s="22">
        <f t="shared" si="362"/>
        <v>7.4590000000000004E-3</v>
      </c>
      <c r="BJ2952" s="21">
        <f>BH2952-BI2952</f>
        <v>0</v>
      </c>
      <c r="BK2952" s="21">
        <v>2.2377000000000001E-2</v>
      </c>
      <c r="BL2952" s="22">
        <v>2.2377000000000001E-2</v>
      </c>
      <c r="BM2952" s="21">
        <v>0</v>
      </c>
      <c r="BN2952" s="21">
        <f t="shared" si="359"/>
        <v>8.9508000000000004E-2</v>
      </c>
      <c r="BO2952" s="22">
        <f t="shared" si="359"/>
        <v>8.9508000000000004E-2</v>
      </c>
      <c r="BP2952" s="21">
        <f t="shared" si="359"/>
        <v>0</v>
      </c>
    </row>
    <row r="2953" spans="1:68" ht="11.1" hidden="1" customHeight="1" outlineLevel="2" x14ac:dyDescent="0.2">
      <c r="A2953" s="10"/>
      <c r="B2953" s="18"/>
      <c r="C2953" s="18"/>
      <c r="D2953" s="18"/>
      <c r="E2953" s="23" t="s">
        <v>2593</v>
      </c>
      <c r="F2953" s="208">
        <v>4.5679999999999996</v>
      </c>
      <c r="G2953" s="208">
        <v>1.861</v>
      </c>
      <c r="H2953" s="208">
        <v>1.3</v>
      </c>
      <c r="I2953" s="239">
        <v>1.2689999999999999</v>
      </c>
      <c r="J2953" s="239"/>
      <c r="K2953" s="208">
        <v>0.48699999999999999</v>
      </c>
      <c r="L2953" s="208">
        <v>4.2000000000000003E-2</v>
      </c>
      <c r="M2953" s="24"/>
      <c r="N2953" s="24"/>
      <c r="O2953" s="208">
        <v>0.38900000000000001</v>
      </c>
      <c r="P2953" s="208">
        <v>1.25</v>
      </c>
      <c r="Q2953" s="208">
        <v>3.1179999999999999</v>
      </c>
      <c r="R2953" s="208">
        <v>3.839</v>
      </c>
      <c r="S2953" s="208">
        <v>4.0410000000000004</v>
      </c>
      <c r="T2953" s="208">
        <v>3.6930000000000001</v>
      </c>
      <c r="U2953" s="208">
        <v>2.6579999999999999</v>
      </c>
      <c r="V2953" s="208">
        <v>1.77</v>
      </c>
      <c r="W2953" s="208">
        <v>0.82099999999999995</v>
      </c>
      <c r="X2953" s="24"/>
      <c r="Y2953" s="208">
        <v>0.14399999999999999</v>
      </c>
      <c r="Z2953" s="24"/>
      <c r="AA2953" s="208">
        <v>0.55400000000000005</v>
      </c>
      <c r="AB2953" s="208">
        <v>1.603</v>
      </c>
      <c r="AC2953" s="208">
        <v>2.7210000000000001</v>
      </c>
      <c r="AD2953" s="208">
        <v>3.7629999999999999</v>
      </c>
      <c r="AE2953" s="208">
        <v>4.3609999999999998</v>
      </c>
      <c r="AF2953" s="208">
        <v>3.99</v>
      </c>
      <c r="AG2953" s="208">
        <v>2.0939999999999999</v>
      </c>
      <c r="AH2953" s="208">
        <v>1.4890000000000001</v>
      </c>
      <c r="AI2953" s="208">
        <v>1.036</v>
      </c>
      <c r="AJ2953" s="208">
        <v>0.48799999999999999</v>
      </c>
      <c r="AK2953" s="24"/>
      <c r="AL2953" s="24"/>
      <c r="AM2953" s="24"/>
      <c r="AN2953" s="208">
        <v>1.1439999999999999</v>
      </c>
      <c r="AO2953" s="208">
        <v>2.4529999999999998</v>
      </c>
      <c r="AP2953" s="208">
        <v>3.641</v>
      </c>
      <c r="AQ2953" s="208">
        <v>4.04</v>
      </c>
      <c r="AR2953" s="208">
        <v>3.548</v>
      </c>
      <c r="AS2953" s="208">
        <v>2.15</v>
      </c>
      <c r="AT2953" s="208">
        <v>1.274</v>
      </c>
      <c r="AU2953" s="208">
        <v>0.64100000000000001</v>
      </c>
      <c r="AV2953" s="24"/>
      <c r="AW2953" s="24"/>
      <c r="AX2953" s="24"/>
      <c r="AY2953" s="208">
        <v>0.34100000000000003</v>
      </c>
      <c r="AZ2953" s="208">
        <v>0.98599999999999999</v>
      </c>
      <c r="BA2953" s="208">
        <v>2.016</v>
      </c>
      <c r="BB2953" s="21">
        <f t="shared" si="361"/>
        <v>4.5679999999999996</v>
      </c>
      <c r="BC2953" s="21"/>
      <c r="BD2953" s="22">
        <f t="shared" si="360"/>
        <v>6.139784946236559</v>
      </c>
      <c r="BE2953" s="21"/>
      <c r="BG2953" s="10"/>
      <c r="BH2953" s="21">
        <f t="shared" si="362"/>
        <v>0</v>
      </c>
      <c r="BI2953" s="22">
        <f t="shared" si="362"/>
        <v>4.568E-3</v>
      </c>
      <c r="BJ2953" s="21"/>
      <c r="BK2953" s="21">
        <v>0</v>
      </c>
      <c r="BL2953" s="22">
        <v>1.3704000000000001E-2</v>
      </c>
      <c r="BM2953" s="21"/>
      <c r="BN2953" s="21">
        <f t="shared" si="359"/>
        <v>0</v>
      </c>
      <c r="BO2953" s="22">
        <f t="shared" si="359"/>
        <v>5.4816000000000004E-2</v>
      </c>
      <c r="BP2953" s="21">
        <f t="shared" si="359"/>
        <v>0</v>
      </c>
    </row>
    <row r="2954" spans="1:68" ht="11.1" hidden="1" customHeight="1" outlineLevel="2" x14ac:dyDescent="0.2">
      <c r="A2954" s="10"/>
      <c r="B2954" s="18"/>
      <c r="C2954" s="18"/>
      <c r="D2954" s="18"/>
      <c r="E2954" s="23" t="s">
        <v>2594</v>
      </c>
      <c r="F2954" s="208">
        <v>2.3679999999999999</v>
      </c>
      <c r="G2954" s="208">
        <v>2.839</v>
      </c>
      <c r="H2954" s="208">
        <v>1.611</v>
      </c>
      <c r="I2954" s="239">
        <v>1.536</v>
      </c>
      <c r="J2954" s="239"/>
      <c r="K2954" s="208">
        <v>1.244</v>
      </c>
      <c r="L2954" s="208">
        <v>0.37</v>
      </c>
      <c r="M2954" s="208">
        <v>0.378</v>
      </c>
      <c r="N2954" s="208">
        <v>0.47099999999999997</v>
      </c>
      <c r="O2954" s="208">
        <v>0.77100000000000002</v>
      </c>
      <c r="P2954" s="208">
        <v>1.1180000000000001</v>
      </c>
      <c r="Q2954" s="208">
        <v>1.7210000000000001</v>
      </c>
      <c r="R2954" s="208">
        <v>2.1989999999999998</v>
      </c>
      <c r="S2954" s="208">
        <v>2.6240000000000001</v>
      </c>
      <c r="T2954" s="208">
        <v>2.891</v>
      </c>
      <c r="U2954" s="208">
        <v>1.9950000000000001</v>
      </c>
      <c r="V2954" s="208">
        <v>1.4910000000000001</v>
      </c>
      <c r="W2954" s="208">
        <v>1.0249999999999999</v>
      </c>
      <c r="X2954" s="24"/>
      <c r="Y2954" s="208">
        <v>1.0580000000000001</v>
      </c>
      <c r="Z2954" s="208">
        <v>0.55500000000000005</v>
      </c>
      <c r="AA2954" s="208">
        <v>0.57999999999999996</v>
      </c>
      <c r="AB2954" s="208">
        <v>1.2729999999999999</v>
      </c>
      <c r="AC2954" s="208">
        <v>1.8560000000000001</v>
      </c>
      <c r="AD2954" s="208">
        <v>2.35</v>
      </c>
      <c r="AE2954" s="208">
        <v>2.5499999999999998</v>
      </c>
      <c r="AF2954" s="208">
        <v>2.4500000000000002</v>
      </c>
      <c r="AG2954" s="208">
        <v>1.409</v>
      </c>
      <c r="AH2954" s="208">
        <v>1.099</v>
      </c>
      <c r="AI2954" s="208">
        <v>0.95299999999999996</v>
      </c>
      <c r="AJ2954" s="208">
        <v>0.64</v>
      </c>
      <c r="AK2954" s="24"/>
      <c r="AL2954" s="208">
        <v>0.84099999999999997</v>
      </c>
      <c r="AM2954" s="24"/>
      <c r="AN2954" s="208">
        <v>0.42699999999999999</v>
      </c>
      <c r="AO2954" s="24"/>
      <c r="AP2954" s="24"/>
      <c r="AQ2954" s="24"/>
      <c r="AR2954" s="24"/>
      <c r="AS2954" s="24"/>
      <c r="AT2954" s="24"/>
      <c r="AU2954" s="24"/>
      <c r="AV2954" s="24"/>
      <c r="AW2954" s="24"/>
      <c r="AX2954" s="24"/>
      <c r="AY2954" s="24"/>
      <c r="AZ2954" s="24"/>
      <c r="BA2954" s="24"/>
      <c r="BB2954" s="21">
        <f t="shared" si="361"/>
        <v>2.891</v>
      </c>
      <c r="BC2954" s="21"/>
      <c r="BD2954" s="22">
        <f t="shared" si="360"/>
        <v>3.885752688172043</v>
      </c>
      <c r="BE2954" s="21"/>
      <c r="BG2954" s="10"/>
      <c r="BH2954" s="21">
        <f t="shared" si="362"/>
        <v>0</v>
      </c>
      <c r="BI2954" s="22">
        <f t="shared" si="362"/>
        <v>2.8909999999999999E-3</v>
      </c>
      <c r="BJ2954" s="21"/>
      <c r="BK2954" s="21">
        <v>0</v>
      </c>
      <c r="BL2954" s="22">
        <v>8.6730000000000002E-3</v>
      </c>
      <c r="BM2954" s="21"/>
      <c r="BN2954" s="21">
        <f t="shared" si="359"/>
        <v>0</v>
      </c>
      <c r="BO2954" s="22">
        <f t="shared" si="359"/>
        <v>3.4692000000000001E-2</v>
      </c>
      <c r="BP2954" s="21">
        <f t="shared" si="359"/>
        <v>0</v>
      </c>
    </row>
    <row r="2955" spans="1:68" ht="11.1" hidden="1" customHeight="1" outlineLevel="1" collapsed="1" x14ac:dyDescent="0.2">
      <c r="A2955" s="10"/>
      <c r="B2955" s="18"/>
      <c r="C2955" s="18"/>
      <c r="D2955" s="25"/>
      <c r="E2955" s="19" t="s">
        <v>50</v>
      </c>
      <c r="F2955" s="209">
        <v>115.511</v>
      </c>
      <c r="G2955" s="209">
        <v>110.036</v>
      </c>
      <c r="H2955" s="209">
        <v>89.998000000000005</v>
      </c>
      <c r="I2955" s="240">
        <v>97.923000000000002</v>
      </c>
      <c r="J2955" s="240"/>
      <c r="K2955" s="209">
        <v>39.003999999999998</v>
      </c>
      <c r="L2955" s="209">
        <v>18.962</v>
      </c>
      <c r="M2955" s="209">
        <v>8.9670000000000005</v>
      </c>
      <c r="N2955" s="209">
        <v>22.311</v>
      </c>
      <c r="O2955" s="209">
        <v>15.954000000000001</v>
      </c>
      <c r="P2955" s="209">
        <v>53.844000000000001</v>
      </c>
      <c r="Q2955" s="209">
        <v>76.126999999999995</v>
      </c>
      <c r="R2955" s="209">
        <v>130.851</v>
      </c>
      <c r="S2955" s="209">
        <v>115.009</v>
      </c>
      <c r="T2955" s="209">
        <v>118.729</v>
      </c>
      <c r="U2955" s="209">
        <v>72.239000000000004</v>
      </c>
      <c r="V2955" s="209">
        <v>98.272000000000006</v>
      </c>
      <c r="W2955" s="209">
        <v>56.463999999999999</v>
      </c>
      <c r="X2955" s="209">
        <v>7.867</v>
      </c>
      <c r="Y2955" s="209">
        <v>8.8819999999999997</v>
      </c>
      <c r="Z2955" s="209">
        <v>12.106999999999999</v>
      </c>
      <c r="AA2955" s="209">
        <v>25.076000000000001</v>
      </c>
      <c r="AB2955" s="209">
        <v>46.517000000000003</v>
      </c>
      <c r="AC2955" s="209">
        <v>92.927000000000007</v>
      </c>
      <c r="AD2955" s="209">
        <v>124.551</v>
      </c>
      <c r="AE2955" s="209">
        <v>113.20099999999999</v>
      </c>
      <c r="AF2955" s="209">
        <v>108.878</v>
      </c>
      <c r="AG2955" s="209">
        <v>72.204999999999998</v>
      </c>
      <c r="AH2955" s="209">
        <v>62.401000000000003</v>
      </c>
      <c r="AI2955" s="209">
        <v>42.679000000000002</v>
      </c>
      <c r="AJ2955" s="209">
        <v>21.353000000000002</v>
      </c>
      <c r="AK2955" s="209">
        <v>6.915</v>
      </c>
      <c r="AL2955" s="209">
        <v>14.103999999999999</v>
      </c>
      <c r="AM2955" s="209">
        <v>27.471</v>
      </c>
      <c r="AN2955" s="209">
        <v>54.018999999999998</v>
      </c>
      <c r="AO2955" s="209">
        <v>81.376999999999995</v>
      </c>
      <c r="AP2955" s="209">
        <v>106.50700000000001</v>
      </c>
      <c r="AQ2955" s="209">
        <v>122.553</v>
      </c>
      <c r="AR2955" s="209">
        <v>114.58</v>
      </c>
      <c r="AS2955" s="209">
        <v>78.540999999999997</v>
      </c>
      <c r="AT2955" s="209">
        <v>72.614999999999995</v>
      </c>
      <c r="AU2955" s="209">
        <v>39.875</v>
      </c>
      <c r="AV2955" s="209">
        <v>14.345000000000001</v>
      </c>
      <c r="AW2955" s="209">
        <v>6.5949999999999998</v>
      </c>
      <c r="AX2955" s="209">
        <v>15.912000000000001</v>
      </c>
      <c r="AY2955" s="209">
        <v>34.055</v>
      </c>
      <c r="AZ2955" s="209">
        <v>47.780999999999999</v>
      </c>
      <c r="BA2955" s="209">
        <v>86.168999999999997</v>
      </c>
      <c r="BB2955" s="27">
        <v>131.072</v>
      </c>
      <c r="BC2955" s="21">
        <f>BF2955</f>
        <v>610</v>
      </c>
      <c r="BD2955" s="22">
        <f t="shared" si="360"/>
        <v>176.1720430107527</v>
      </c>
      <c r="BE2955" s="21">
        <f>BC2955-BD2955</f>
        <v>433.8279569892473</v>
      </c>
      <c r="BF2955" s="2">
        <v>610</v>
      </c>
      <c r="BG2955" s="10"/>
      <c r="BH2955" s="21">
        <f t="shared" si="362"/>
        <v>0.45384000000000002</v>
      </c>
      <c r="BI2955" s="22">
        <f t="shared" si="362"/>
        <v>0.13107199999999999</v>
      </c>
      <c r="BJ2955" s="21">
        <f>BH2955-BI2955</f>
        <v>0.32276800000000005</v>
      </c>
      <c r="BK2955" s="21">
        <v>0.91065599999999991</v>
      </c>
      <c r="BL2955" s="22">
        <v>0.39255299999999999</v>
      </c>
      <c r="BM2955" s="21">
        <v>0.51810299999999998</v>
      </c>
      <c r="BN2955" s="21">
        <f t="shared" si="359"/>
        <v>3.6426239999999996</v>
      </c>
      <c r="BO2955" s="22">
        <f t="shared" si="359"/>
        <v>1.5702119999999999</v>
      </c>
      <c r="BP2955" s="21">
        <f t="shared" si="359"/>
        <v>2.0724119999999999</v>
      </c>
    </row>
    <row r="2956" spans="1:68" ht="11.1" hidden="1" customHeight="1" outlineLevel="2" x14ac:dyDescent="0.2">
      <c r="A2956" s="10"/>
      <c r="B2956" s="18"/>
      <c r="C2956" s="18"/>
      <c r="D2956" s="18"/>
      <c r="E2956" s="23"/>
      <c r="F2956" s="208">
        <v>115.511</v>
      </c>
      <c r="G2956" s="208">
        <v>110.036</v>
      </c>
      <c r="H2956" s="208">
        <v>89.998000000000005</v>
      </c>
      <c r="I2956" s="239">
        <v>97.923000000000002</v>
      </c>
      <c r="J2956" s="239"/>
      <c r="K2956" s="208">
        <v>39.003999999999998</v>
      </c>
      <c r="L2956" s="208">
        <v>18.962</v>
      </c>
      <c r="M2956" s="208">
        <v>8.9670000000000005</v>
      </c>
      <c r="N2956" s="208">
        <v>22.311</v>
      </c>
      <c r="O2956" s="208">
        <v>15.954000000000001</v>
      </c>
      <c r="P2956" s="208">
        <v>53.844000000000001</v>
      </c>
      <c r="Q2956" s="208">
        <v>76.126999999999995</v>
      </c>
      <c r="R2956" s="208">
        <v>130.851</v>
      </c>
      <c r="S2956" s="208">
        <v>115.009</v>
      </c>
      <c r="T2956" s="208">
        <v>118.729</v>
      </c>
      <c r="U2956" s="208">
        <v>72.239000000000004</v>
      </c>
      <c r="V2956" s="208">
        <v>98.272000000000006</v>
      </c>
      <c r="W2956" s="208">
        <v>56.463999999999999</v>
      </c>
      <c r="X2956" s="208">
        <v>7.867</v>
      </c>
      <c r="Y2956" s="208">
        <v>8.8819999999999997</v>
      </c>
      <c r="Z2956" s="208">
        <v>12.106999999999999</v>
      </c>
      <c r="AA2956" s="208">
        <v>25.076000000000001</v>
      </c>
      <c r="AB2956" s="208">
        <v>46.517000000000003</v>
      </c>
      <c r="AC2956" s="208">
        <v>92.927000000000007</v>
      </c>
      <c r="AD2956" s="208">
        <v>124.551</v>
      </c>
      <c r="AE2956" s="208">
        <v>113.20099999999999</v>
      </c>
      <c r="AF2956" s="208">
        <v>108.878</v>
      </c>
      <c r="AG2956" s="208">
        <v>72.204999999999998</v>
      </c>
      <c r="AH2956" s="208">
        <v>62.401000000000003</v>
      </c>
      <c r="AI2956" s="208">
        <v>42.679000000000002</v>
      </c>
      <c r="AJ2956" s="208">
        <v>21.353000000000002</v>
      </c>
      <c r="AK2956" s="208">
        <v>6.915</v>
      </c>
      <c r="AL2956" s="208">
        <v>14.103999999999999</v>
      </c>
      <c r="AM2956" s="208">
        <v>27.471</v>
      </c>
      <c r="AN2956" s="208">
        <v>54.018999999999998</v>
      </c>
      <c r="AO2956" s="208">
        <v>81.376999999999995</v>
      </c>
      <c r="AP2956" s="208">
        <v>106.50700000000001</v>
      </c>
      <c r="AQ2956" s="208">
        <v>122.553</v>
      </c>
      <c r="AR2956" s="208">
        <v>114.58</v>
      </c>
      <c r="AS2956" s="208">
        <v>78.540999999999997</v>
      </c>
      <c r="AT2956" s="208">
        <v>72.614999999999995</v>
      </c>
      <c r="AU2956" s="208">
        <v>39.875</v>
      </c>
      <c r="AV2956" s="208">
        <v>14.345000000000001</v>
      </c>
      <c r="AW2956" s="208">
        <v>6.5949999999999998</v>
      </c>
      <c r="AX2956" s="208">
        <v>15.912000000000001</v>
      </c>
      <c r="AY2956" s="208">
        <v>34.055</v>
      </c>
      <c r="AZ2956" s="208">
        <v>47.780999999999999</v>
      </c>
      <c r="BA2956" s="208">
        <v>86.168999999999997</v>
      </c>
      <c r="BB2956" s="21">
        <f t="shared" si="361"/>
        <v>130.851</v>
      </c>
      <c r="BC2956" s="21"/>
      <c r="BD2956" s="22">
        <f t="shared" si="360"/>
        <v>175.875</v>
      </c>
      <c r="BE2956" s="21"/>
      <c r="BG2956" s="10"/>
      <c r="BH2956" s="21">
        <f t="shared" si="362"/>
        <v>0</v>
      </c>
      <c r="BI2956" s="22">
        <f t="shared" si="362"/>
        <v>0.130851</v>
      </c>
      <c r="BJ2956" s="21"/>
      <c r="BK2956" s="21">
        <v>0</v>
      </c>
      <c r="BL2956" s="22">
        <v>0.39255299999999999</v>
      </c>
      <c r="BM2956" s="21"/>
      <c r="BN2956" s="21">
        <f t="shared" si="359"/>
        <v>0</v>
      </c>
      <c r="BO2956" s="22">
        <f t="shared" si="359"/>
        <v>1.5702119999999999</v>
      </c>
      <c r="BP2956" s="21">
        <f t="shared" si="359"/>
        <v>0</v>
      </c>
    </row>
    <row r="2957" spans="1:68" ht="11.1" hidden="1" customHeight="1" outlineLevel="1" collapsed="1" x14ac:dyDescent="0.2">
      <c r="A2957" s="10"/>
      <c r="B2957" s="18"/>
      <c r="C2957" s="18"/>
      <c r="D2957" s="18"/>
      <c r="E2957" s="19" t="s">
        <v>51</v>
      </c>
      <c r="F2957" s="209">
        <v>22.62</v>
      </c>
      <c r="G2957" s="209">
        <v>21.099</v>
      </c>
      <c r="H2957" s="209">
        <v>17.407</v>
      </c>
      <c r="I2957" s="240">
        <v>18.337</v>
      </c>
      <c r="J2957" s="240"/>
      <c r="K2957" s="209">
        <v>17.518000000000001</v>
      </c>
      <c r="L2957" s="209">
        <v>18.187000000000001</v>
      </c>
      <c r="M2957" s="209">
        <v>17.134</v>
      </c>
      <c r="N2957" s="209">
        <v>15.009</v>
      </c>
      <c r="O2957" s="209">
        <v>22.501000000000001</v>
      </c>
      <c r="P2957" s="209">
        <v>25.045000000000002</v>
      </c>
      <c r="Q2957" s="209">
        <v>26.271000000000001</v>
      </c>
      <c r="R2957" s="209">
        <v>28.606000000000002</v>
      </c>
      <c r="S2957" s="209">
        <v>29.731999999999999</v>
      </c>
      <c r="T2957" s="209">
        <v>28.381</v>
      </c>
      <c r="U2957" s="209">
        <v>25.736999999999998</v>
      </c>
      <c r="V2957" s="209">
        <v>25.611999999999998</v>
      </c>
      <c r="W2957" s="209">
        <v>23.46</v>
      </c>
      <c r="X2957" s="209">
        <v>21.626000000000001</v>
      </c>
      <c r="Y2957" s="209">
        <v>17.356000000000002</v>
      </c>
      <c r="Z2957" s="209">
        <v>19.431999999999999</v>
      </c>
      <c r="AA2957" s="209">
        <v>23.802</v>
      </c>
      <c r="AB2957" s="209">
        <v>28.231000000000002</v>
      </c>
      <c r="AC2957" s="209">
        <v>27.204999999999998</v>
      </c>
      <c r="AD2957" s="209">
        <v>27.321999999999999</v>
      </c>
      <c r="AE2957" s="209">
        <v>27.747</v>
      </c>
      <c r="AF2957" s="209">
        <v>25.795999999999999</v>
      </c>
      <c r="AG2957" s="209">
        <v>21.15</v>
      </c>
      <c r="AH2957" s="209">
        <v>22.050999999999998</v>
      </c>
      <c r="AI2957" s="209">
        <v>23.227</v>
      </c>
      <c r="AJ2957" s="209">
        <v>23.484999999999999</v>
      </c>
      <c r="AK2957" s="209">
        <v>22.635000000000002</v>
      </c>
      <c r="AL2957" s="209">
        <v>23.794</v>
      </c>
      <c r="AM2957" s="209">
        <v>-0.88600000000000001</v>
      </c>
      <c r="AN2957" s="209">
        <v>20.283999999999999</v>
      </c>
      <c r="AO2957" s="209">
        <v>25.843</v>
      </c>
      <c r="AP2957" s="209">
        <v>23.731000000000002</v>
      </c>
      <c r="AQ2957" s="209">
        <v>25.748999999999999</v>
      </c>
      <c r="AR2957" s="209">
        <v>23.954000000000001</v>
      </c>
      <c r="AS2957" s="209">
        <v>20.928000000000001</v>
      </c>
      <c r="AT2957" s="209">
        <v>21.812999999999999</v>
      </c>
      <c r="AU2957" s="209">
        <v>20.146999999999998</v>
      </c>
      <c r="AV2957" s="209">
        <v>17.756</v>
      </c>
      <c r="AW2957" s="209">
        <v>17.751000000000001</v>
      </c>
      <c r="AX2957" s="209">
        <v>15.795999999999999</v>
      </c>
      <c r="AY2957" s="209">
        <v>18.829000000000001</v>
      </c>
      <c r="AZ2957" s="209">
        <v>23.12</v>
      </c>
      <c r="BA2957" s="209">
        <v>25.227</v>
      </c>
      <c r="BB2957" s="21">
        <f t="shared" si="361"/>
        <v>29.731999999999999</v>
      </c>
      <c r="BC2957" s="21">
        <f>BF2957</f>
        <v>69</v>
      </c>
      <c r="BD2957" s="22">
        <f t="shared" si="360"/>
        <v>39.962365591397848</v>
      </c>
      <c r="BE2957" s="21">
        <f>BC2957-BD2957</f>
        <v>29.037634408602152</v>
      </c>
      <c r="BF2957" s="2">
        <v>69</v>
      </c>
      <c r="BG2957" s="10">
        <v>5</v>
      </c>
      <c r="BH2957" s="21">
        <f t="shared" si="362"/>
        <v>5.1336E-2</v>
      </c>
      <c r="BI2957" s="22">
        <f t="shared" si="362"/>
        <v>2.9731999999999998E-2</v>
      </c>
      <c r="BJ2957" s="21">
        <f>BH2957-BI2957</f>
        <v>2.1604000000000002E-2</v>
      </c>
      <c r="BK2957" s="21">
        <v>0.15400800000000001</v>
      </c>
      <c r="BL2957" s="22">
        <v>8.9195999999999998E-2</v>
      </c>
      <c r="BM2957" s="21">
        <v>6.4812000000000008E-2</v>
      </c>
      <c r="BN2957" s="21">
        <f t="shared" si="359"/>
        <v>0.61603200000000002</v>
      </c>
      <c r="BO2957" s="22">
        <f t="shared" si="359"/>
        <v>0.35678399999999999</v>
      </c>
      <c r="BP2957" s="21">
        <f t="shared" si="359"/>
        <v>0.25924800000000003</v>
      </c>
    </row>
    <row r="2958" spans="1:68" ht="11.1" hidden="1" customHeight="1" outlineLevel="2" x14ac:dyDescent="0.2">
      <c r="A2958" s="10"/>
      <c r="B2958" s="18"/>
      <c r="C2958" s="18"/>
      <c r="D2958" s="18"/>
      <c r="E2958" s="23" t="s">
        <v>2595</v>
      </c>
      <c r="F2958" s="208">
        <v>22.62</v>
      </c>
      <c r="G2958" s="208">
        <v>21.099</v>
      </c>
      <c r="H2958" s="208">
        <v>17.407</v>
      </c>
      <c r="I2958" s="239">
        <v>18.337</v>
      </c>
      <c r="J2958" s="239"/>
      <c r="K2958" s="208">
        <v>17.518000000000001</v>
      </c>
      <c r="L2958" s="208">
        <v>18.187000000000001</v>
      </c>
      <c r="M2958" s="208">
        <v>17.134</v>
      </c>
      <c r="N2958" s="208">
        <v>15.009</v>
      </c>
      <c r="O2958" s="208">
        <v>22.501000000000001</v>
      </c>
      <c r="P2958" s="208">
        <v>25.045000000000002</v>
      </c>
      <c r="Q2958" s="208">
        <v>26.271000000000001</v>
      </c>
      <c r="R2958" s="208">
        <v>28.606000000000002</v>
      </c>
      <c r="S2958" s="208">
        <v>29.731999999999999</v>
      </c>
      <c r="T2958" s="208">
        <v>28.381</v>
      </c>
      <c r="U2958" s="208">
        <v>25.736999999999998</v>
      </c>
      <c r="V2958" s="208">
        <v>25.611999999999998</v>
      </c>
      <c r="W2958" s="208">
        <v>23.46</v>
      </c>
      <c r="X2958" s="208">
        <v>21.626000000000001</v>
      </c>
      <c r="Y2958" s="208">
        <v>17.356000000000002</v>
      </c>
      <c r="Z2958" s="208">
        <v>19.431999999999999</v>
      </c>
      <c r="AA2958" s="208">
        <v>23.802</v>
      </c>
      <c r="AB2958" s="208">
        <v>28.231000000000002</v>
      </c>
      <c r="AC2958" s="208">
        <v>27.204999999999998</v>
      </c>
      <c r="AD2958" s="208">
        <v>27.321999999999999</v>
      </c>
      <c r="AE2958" s="208">
        <v>27.747</v>
      </c>
      <c r="AF2958" s="208">
        <v>25.795999999999999</v>
      </c>
      <c r="AG2958" s="208">
        <v>21.15</v>
      </c>
      <c r="AH2958" s="208">
        <v>22.050999999999998</v>
      </c>
      <c r="AI2958" s="208">
        <v>23.227</v>
      </c>
      <c r="AJ2958" s="208">
        <v>23.484999999999999</v>
      </c>
      <c r="AK2958" s="208">
        <v>22.635000000000002</v>
      </c>
      <c r="AL2958" s="208">
        <v>23.794</v>
      </c>
      <c r="AM2958" s="208">
        <v>-0.88600000000000001</v>
      </c>
      <c r="AN2958" s="208">
        <v>20.283999999999999</v>
      </c>
      <c r="AO2958" s="208">
        <v>25.843</v>
      </c>
      <c r="AP2958" s="208">
        <v>23.731000000000002</v>
      </c>
      <c r="AQ2958" s="208">
        <v>25.748999999999999</v>
      </c>
      <c r="AR2958" s="208">
        <v>23.954000000000001</v>
      </c>
      <c r="AS2958" s="208">
        <v>20.928000000000001</v>
      </c>
      <c r="AT2958" s="208">
        <v>21.812999999999999</v>
      </c>
      <c r="AU2958" s="208">
        <v>20.146999999999998</v>
      </c>
      <c r="AV2958" s="208">
        <v>17.756</v>
      </c>
      <c r="AW2958" s="208">
        <v>17.751000000000001</v>
      </c>
      <c r="AX2958" s="208">
        <v>15.795999999999999</v>
      </c>
      <c r="AY2958" s="208">
        <v>18.829000000000001</v>
      </c>
      <c r="AZ2958" s="208">
        <v>23.12</v>
      </c>
      <c r="BA2958" s="208">
        <v>25.227</v>
      </c>
      <c r="BB2958" s="21">
        <f t="shared" si="361"/>
        <v>29.731999999999999</v>
      </c>
      <c r="BC2958" s="21"/>
      <c r="BD2958" s="22">
        <f t="shared" si="360"/>
        <v>39.962365591397848</v>
      </c>
      <c r="BE2958" s="21"/>
      <c r="BG2958" s="10"/>
      <c r="BH2958" s="21">
        <f t="shared" si="362"/>
        <v>0</v>
      </c>
      <c r="BI2958" s="22">
        <f t="shared" si="362"/>
        <v>2.9731999999999998E-2</v>
      </c>
      <c r="BJ2958" s="21"/>
      <c r="BK2958" s="21">
        <v>0</v>
      </c>
      <c r="BL2958" s="22">
        <v>8.9195999999999998E-2</v>
      </c>
      <c r="BM2958" s="21"/>
      <c r="BN2958" s="21">
        <f t="shared" si="359"/>
        <v>0</v>
      </c>
      <c r="BO2958" s="22">
        <f t="shared" si="359"/>
        <v>0.35678399999999999</v>
      </c>
      <c r="BP2958" s="21">
        <f t="shared" si="359"/>
        <v>0</v>
      </c>
    </row>
    <row r="2959" spans="1:68" ht="11.1" customHeight="1" outlineLevel="1" x14ac:dyDescent="0.2">
      <c r="A2959" s="10"/>
      <c r="B2959" s="18"/>
      <c r="C2959" s="18"/>
      <c r="D2959" s="18"/>
      <c r="E2959" s="19" t="s">
        <v>52</v>
      </c>
      <c r="F2959" s="209">
        <v>22.62</v>
      </c>
      <c r="G2959" s="209">
        <v>21.099</v>
      </c>
      <c r="H2959" s="209">
        <v>17.407</v>
      </c>
      <c r="I2959" s="240">
        <v>18.337</v>
      </c>
      <c r="J2959" s="240"/>
      <c r="K2959" s="209">
        <v>17.518000000000001</v>
      </c>
      <c r="L2959" s="209">
        <v>18.187000000000001</v>
      </c>
      <c r="M2959" s="209">
        <v>17.134</v>
      </c>
      <c r="N2959" s="209">
        <v>15.009</v>
      </c>
      <c r="O2959" s="209">
        <v>22.501000000000001</v>
      </c>
      <c r="P2959" s="209">
        <v>25.045000000000002</v>
      </c>
      <c r="Q2959" s="209">
        <v>26.271000000000001</v>
      </c>
      <c r="R2959" s="209">
        <v>28.606000000000002</v>
      </c>
      <c r="S2959" s="209">
        <v>29.731999999999999</v>
      </c>
      <c r="T2959" s="209">
        <v>28.381</v>
      </c>
      <c r="U2959" s="209">
        <v>25.736999999999998</v>
      </c>
      <c r="V2959" s="209">
        <v>25.611999999999998</v>
      </c>
      <c r="W2959" s="209">
        <v>23.46</v>
      </c>
      <c r="X2959" s="209">
        <v>21.626000000000001</v>
      </c>
      <c r="Y2959" s="209">
        <v>17.356000000000002</v>
      </c>
      <c r="Z2959" s="209">
        <v>19.431999999999999</v>
      </c>
      <c r="AA2959" s="209">
        <v>23.802</v>
      </c>
      <c r="AB2959" s="209">
        <v>28.231000000000002</v>
      </c>
      <c r="AC2959" s="209">
        <v>27.204999999999998</v>
      </c>
      <c r="AD2959" s="209">
        <v>27.321999999999999</v>
      </c>
      <c r="AE2959" s="209">
        <v>27.747</v>
      </c>
      <c r="AF2959" s="209">
        <v>25.795999999999999</v>
      </c>
      <c r="AG2959" s="209">
        <v>21.15</v>
      </c>
      <c r="AH2959" s="209">
        <v>22.050999999999998</v>
      </c>
      <c r="AI2959" s="209">
        <v>23.227</v>
      </c>
      <c r="AJ2959" s="209">
        <v>23.484999999999999</v>
      </c>
      <c r="AK2959" s="209">
        <v>22.635000000000002</v>
      </c>
      <c r="AL2959" s="209">
        <v>23.794</v>
      </c>
      <c r="AM2959" s="209">
        <v>-0.88600000000000001</v>
      </c>
      <c r="AN2959" s="209">
        <v>20.283999999999999</v>
      </c>
      <c r="AO2959" s="209">
        <v>25.843</v>
      </c>
      <c r="AP2959" s="209">
        <v>23.731000000000002</v>
      </c>
      <c r="AQ2959" s="209">
        <v>25.748999999999999</v>
      </c>
      <c r="AR2959" s="209">
        <v>23.954000000000001</v>
      </c>
      <c r="AS2959" s="209">
        <v>20.928000000000001</v>
      </c>
      <c r="AT2959" s="209">
        <v>21.812999999999999</v>
      </c>
      <c r="AU2959" s="209">
        <v>20.146999999999998</v>
      </c>
      <c r="AV2959" s="209">
        <v>17.756</v>
      </c>
      <c r="AW2959" s="209">
        <v>17.751000000000001</v>
      </c>
      <c r="AX2959" s="209">
        <v>15.795999999999999</v>
      </c>
      <c r="AY2959" s="209">
        <v>18.829000000000001</v>
      </c>
      <c r="AZ2959" s="209">
        <v>23.12</v>
      </c>
      <c r="BA2959" s="209">
        <v>25.227</v>
      </c>
      <c r="BB2959" s="21"/>
      <c r="BC2959" s="21">
        <v>5</v>
      </c>
      <c r="BD2959" s="22">
        <f>(BB2959/31/24)*1000</f>
        <v>0</v>
      </c>
      <c r="BE2959" s="21">
        <f>BC2959-BD2959</f>
        <v>5</v>
      </c>
      <c r="BF2959" s="2">
        <v>69</v>
      </c>
      <c r="BG2959" s="10">
        <v>7</v>
      </c>
      <c r="BH2959" s="28">
        <f>(BC2959*24*31/1000000)</f>
        <v>3.7200000000000002E-3</v>
      </c>
      <c r="BI2959" s="29">
        <v>6.9564000000000008E-4</v>
      </c>
      <c r="BJ2959" s="21">
        <f>BH2959-BI2959</f>
        <v>3.0243600000000002E-3</v>
      </c>
      <c r="BK2959" s="21">
        <v>0.15400800000000001</v>
      </c>
      <c r="BL2959" s="22">
        <v>8.9195999999999998E-2</v>
      </c>
      <c r="BM2959" s="21">
        <v>6.4812000000000008E-2</v>
      </c>
      <c r="BN2959" s="21">
        <f>BK2959*4</f>
        <v>0.61603200000000002</v>
      </c>
      <c r="BO2959" s="22">
        <f>BL2959*4</f>
        <v>0.35678399999999999</v>
      </c>
      <c r="BP2959" s="21">
        <f>BM2959*4</f>
        <v>0.25924800000000003</v>
      </c>
    </row>
    <row r="2960" spans="1:68" ht="15.75" hidden="1" customHeight="1" x14ac:dyDescent="0.2">
      <c r="A2960" s="10">
        <v>41</v>
      </c>
      <c r="B2960" s="11" t="s">
        <v>2596</v>
      </c>
      <c r="C2960" s="11" t="s">
        <v>2596</v>
      </c>
      <c r="D2960" s="11" t="s">
        <v>2596</v>
      </c>
      <c r="E2960" s="12"/>
      <c r="F2960" s="211">
        <v>202.31299999999999</v>
      </c>
      <c r="G2960" s="211">
        <v>159.77000000000001</v>
      </c>
      <c r="H2960" s="211">
        <v>135.56800000000001</v>
      </c>
      <c r="I2960" s="242">
        <v>135.465</v>
      </c>
      <c r="J2960" s="242"/>
      <c r="K2960" s="211">
        <v>64.903000000000006</v>
      </c>
      <c r="L2960" s="211">
        <v>18.675000000000001</v>
      </c>
      <c r="M2960" s="211">
        <v>3.4089999999999998</v>
      </c>
      <c r="N2960" s="211">
        <v>12.052</v>
      </c>
      <c r="O2960" s="211">
        <v>95.68</v>
      </c>
      <c r="P2960" s="211">
        <v>71.835999999999999</v>
      </c>
      <c r="Q2960" s="211">
        <v>152.04400000000001</v>
      </c>
      <c r="R2960" s="211">
        <v>153.40100000000001</v>
      </c>
      <c r="S2960" s="211">
        <v>186.10499999999999</v>
      </c>
      <c r="T2960" s="211">
        <v>176.542</v>
      </c>
      <c r="U2960" s="211">
        <v>145.73500000000001</v>
      </c>
      <c r="V2960" s="211">
        <v>93.215000000000003</v>
      </c>
      <c r="W2960" s="211">
        <v>57.05</v>
      </c>
      <c r="X2960" s="211">
        <v>7.173</v>
      </c>
      <c r="Y2960" s="211">
        <v>10.064</v>
      </c>
      <c r="Z2960" s="211">
        <v>16.303000000000001</v>
      </c>
      <c r="AA2960" s="211">
        <v>-31.228000000000002</v>
      </c>
      <c r="AB2960" s="211">
        <v>82.105000000000004</v>
      </c>
      <c r="AC2960" s="211">
        <v>115.142</v>
      </c>
      <c r="AD2960" s="211">
        <v>177.61199999999999</v>
      </c>
      <c r="AE2960" s="211">
        <v>180.22</v>
      </c>
      <c r="AF2960" s="211">
        <v>147.191</v>
      </c>
      <c r="AG2960" s="211">
        <v>128.68899999999999</v>
      </c>
      <c r="AH2960" s="211">
        <v>86.662999999999997</v>
      </c>
      <c r="AI2960" s="211">
        <v>70.266000000000005</v>
      </c>
      <c r="AJ2960" s="211">
        <v>20.91</v>
      </c>
      <c r="AK2960" s="211">
        <v>7.6070000000000002</v>
      </c>
      <c r="AL2960" s="211">
        <v>19.224</v>
      </c>
      <c r="AM2960" s="211">
        <v>46.524999999999999</v>
      </c>
      <c r="AN2960" s="211">
        <v>86.543999999999997</v>
      </c>
      <c r="AO2960" s="211">
        <v>130.03</v>
      </c>
      <c r="AP2960" s="211">
        <v>169.97200000000001</v>
      </c>
      <c r="AQ2960" s="211">
        <v>180.56200000000001</v>
      </c>
      <c r="AR2960" s="211">
        <v>165.44</v>
      </c>
      <c r="AS2960" s="211">
        <v>142.43100000000001</v>
      </c>
      <c r="AT2960" s="211">
        <v>106.462</v>
      </c>
      <c r="AU2960" s="211">
        <v>71.766000000000005</v>
      </c>
      <c r="AV2960" s="211">
        <v>28.756</v>
      </c>
      <c r="AW2960" s="211">
        <v>5.9669999999999996</v>
      </c>
      <c r="AX2960" s="211">
        <v>11.252000000000001</v>
      </c>
      <c r="AY2960" s="211">
        <v>47.332000000000001</v>
      </c>
      <c r="AZ2960" s="211">
        <v>62.298999999999999</v>
      </c>
      <c r="BA2960" s="211">
        <v>120.331</v>
      </c>
      <c r="BB2960" s="14">
        <f>SUM(BB2961:BB2973)/2</f>
        <v>213.52299999999997</v>
      </c>
      <c r="BC2960" s="14">
        <f>SUM(BC2961:BC2972)</f>
        <v>1022.0865053763441</v>
      </c>
      <c r="BD2960" s="15">
        <f t="shared" si="360"/>
        <v>286.99327956989248</v>
      </c>
      <c r="BE2960" s="14">
        <f>SUM(BE2961:BE2972)</f>
        <v>735.09322580645176</v>
      </c>
      <c r="BG2960" s="43"/>
      <c r="BH2960" s="17">
        <f t="shared" si="362"/>
        <v>0.76043236000000003</v>
      </c>
      <c r="BI2960" s="15">
        <f t="shared" si="362"/>
        <v>0.21352299999999999</v>
      </c>
      <c r="BJ2960" s="14">
        <f>SUM(BJ2961:BJ2972)</f>
        <v>0.5469093599999999</v>
      </c>
      <c r="BK2960" s="17">
        <v>2.2634410799999998</v>
      </c>
      <c r="BL2960" s="15">
        <v>0.6474359999999999</v>
      </c>
      <c r="BM2960" s="14">
        <v>1.6160050799999996</v>
      </c>
      <c r="BN2960" s="17">
        <f t="shared" si="359"/>
        <v>9.0537643199999991</v>
      </c>
      <c r="BO2960" s="15">
        <f t="shared" si="359"/>
        <v>2.5897439999999996</v>
      </c>
      <c r="BP2960" s="17">
        <f t="shared" si="359"/>
        <v>6.4640203199999986</v>
      </c>
    </row>
    <row r="2961" spans="1:68" ht="11.1" hidden="1" customHeight="1" outlineLevel="1" collapsed="1" x14ac:dyDescent="0.2">
      <c r="A2961" s="10"/>
      <c r="B2961" s="18"/>
      <c r="C2961" s="18"/>
      <c r="D2961" s="18"/>
      <c r="E2961" s="19" t="s">
        <v>2597</v>
      </c>
      <c r="F2961" s="209">
        <v>2.952</v>
      </c>
      <c r="G2961" s="209">
        <v>2.7679999999999998</v>
      </c>
      <c r="H2961" s="209">
        <v>1.88</v>
      </c>
      <c r="I2961" s="240">
        <v>1.46</v>
      </c>
      <c r="J2961" s="240"/>
      <c r="K2961" s="209">
        <v>0.69399999999999995</v>
      </c>
      <c r="L2961" s="209">
        <v>0.21099999999999999</v>
      </c>
      <c r="M2961" s="20"/>
      <c r="N2961" s="209">
        <v>0.34599999999999997</v>
      </c>
      <c r="O2961" s="209">
        <v>0.52100000000000002</v>
      </c>
      <c r="P2961" s="209">
        <v>1.579</v>
      </c>
      <c r="Q2961" s="209">
        <v>2.5310000000000001</v>
      </c>
      <c r="R2961" s="209">
        <v>2.46</v>
      </c>
      <c r="S2961" s="209">
        <v>3.1110000000000002</v>
      </c>
      <c r="T2961" s="209">
        <v>3.109</v>
      </c>
      <c r="U2961" s="209">
        <v>2.1760000000000002</v>
      </c>
      <c r="V2961" s="209">
        <v>1.47</v>
      </c>
      <c r="W2961" s="209">
        <v>0.66300000000000003</v>
      </c>
      <c r="X2961" s="209">
        <v>0.221</v>
      </c>
      <c r="Y2961" s="209">
        <v>0.124</v>
      </c>
      <c r="Z2961" s="209">
        <v>0.26900000000000002</v>
      </c>
      <c r="AA2961" s="209">
        <v>0.40899999999999997</v>
      </c>
      <c r="AB2961" s="209">
        <v>1.238</v>
      </c>
      <c r="AC2961" s="209">
        <v>2.5209999999999999</v>
      </c>
      <c r="AD2961" s="209">
        <v>2.9729999999999999</v>
      </c>
      <c r="AE2961" s="209">
        <v>3.504</v>
      </c>
      <c r="AF2961" s="209">
        <v>3.0459999999999998</v>
      </c>
      <c r="AG2961" s="209">
        <v>1.355</v>
      </c>
      <c r="AH2961" s="209">
        <v>1.444</v>
      </c>
      <c r="AI2961" s="209">
        <v>1.0409999999999999</v>
      </c>
      <c r="AJ2961" s="209">
        <v>0.30399999999999999</v>
      </c>
      <c r="AK2961" s="20"/>
      <c r="AL2961" s="209">
        <v>0.23499999999999999</v>
      </c>
      <c r="AM2961" s="209">
        <v>0.68899999999999995</v>
      </c>
      <c r="AN2961" s="209">
        <v>1.26</v>
      </c>
      <c r="AO2961" s="209">
        <v>2.504</v>
      </c>
      <c r="AP2961" s="209">
        <v>2.8860000000000001</v>
      </c>
      <c r="AQ2961" s="209">
        <v>2.6419999999999999</v>
      </c>
      <c r="AR2961" s="209">
        <v>3.1179999999999999</v>
      </c>
      <c r="AS2961" s="209">
        <v>2.1869999999999998</v>
      </c>
      <c r="AT2961" s="209">
        <v>1.3049999999999999</v>
      </c>
      <c r="AU2961" s="209">
        <v>0.83299999999999996</v>
      </c>
      <c r="AV2961" s="209">
        <v>0.151</v>
      </c>
      <c r="AW2961" s="20"/>
      <c r="AX2961" s="20"/>
      <c r="AY2961" s="20"/>
      <c r="AZ2961" s="209">
        <v>2.476</v>
      </c>
      <c r="BA2961" s="209">
        <v>2.7679999999999998</v>
      </c>
      <c r="BB2961" s="21">
        <f t="shared" si="361"/>
        <v>3.504</v>
      </c>
      <c r="BC2961" s="21">
        <f>BF2961</f>
        <v>8.3000000000000007</v>
      </c>
      <c r="BD2961" s="22">
        <f t="shared" si="360"/>
        <v>4.709677419354839</v>
      </c>
      <c r="BE2961" s="21">
        <f>BC2961-BD2961</f>
        <v>3.5903225806451617</v>
      </c>
      <c r="BF2961" s="2">
        <v>8.3000000000000007</v>
      </c>
      <c r="BG2961" s="10">
        <v>6</v>
      </c>
      <c r="BH2961" s="21">
        <f t="shared" si="362"/>
        <v>6.1752000000000005E-3</v>
      </c>
      <c r="BI2961" s="22">
        <f t="shared" si="362"/>
        <v>3.5040000000000002E-3</v>
      </c>
      <c r="BJ2961" s="21">
        <f>BH2961-BI2961</f>
        <v>2.6712000000000003E-3</v>
      </c>
      <c r="BK2961" s="21">
        <v>1.8525600000000003E-2</v>
      </c>
      <c r="BL2961" s="22">
        <v>1.0512000000000001E-2</v>
      </c>
      <c r="BM2961" s="21">
        <v>8.0136000000000027E-3</v>
      </c>
      <c r="BN2961" s="21">
        <f t="shared" si="359"/>
        <v>7.4102400000000013E-2</v>
      </c>
      <c r="BO2961" s="22">
        <f t="shared" si="359"/>
        <v>4.2048000000000002E-2</v>
      </c>
      <c r="BP2961" s="21">
        <f t="shared" si="359"/>
        <v>3.2054400000000011E-2</v>
      </c>
    </row>
    <row r="2962" spans="1:68" ht="11.1" hidden="1" customHeight="1" outlineLevel="2" x14ac:dyDescent="0.2">
      <c r="A2962" s="10"/>
      <c r="B2962" s="18"/>
      <c r="C2962" s="18"/>
      <c r="D2962" s="18"/>
      <c r="E2962" s="23" t="s">
        <v>2598</v>
      </c>
      <c r="F2962" s="208">
        <v>2.952</v>
      </c>
      <c r="G2962" s="208">
        <v>2.7679999999999998</v>
      </c>
      <c r="H2962" s="208">
        <v>1.88</v>
      </c>
      <c r="I2962" s="239">
        <v>1.46</v>
      </c>
      <c r="J2962" s="239"/>
      <c r="K2962" s="208">
        <v>0.69399999999999995</v>
      </c>
      <c r="L2962" s="208">
        <v>0.21099999999999999</v>
      </c>
      <c r="M2962" s="24"/>
      <c r="N2962" s="208">
        <v>0.34599999999999997</v>
      </c>
      <c r="O2962" s="208">
        <v>0.52100000000000002</v>
      </c>
      <c r="P2962" s="208">
        <v>1.579</v>
      </c>
      <c r="Q2962" s="208">
        <v>2.5310000000000001</v>
      </c>
      <c r="R2962" s="208">
        <v>2.46</v>
      </c>
      <c r="S2962" s="208">
        <v>3.1110000000000002</v>
      </c>
      <c r="T2962" s="208">
        <v>3.109</v>
      </c>
      <c r="U2962" s="208">
        <v>2.1760000000000002</v>
      </c>
      <c r="V2962" s="208">
        <v>1.47</v>
      </c>
      <c r="W2962" s="208">
        <v>0.66300000000000003</v>
      </c>
      <c r="X2962" s="208">
        <v>0.221</v>
      </c>
      <c r="Y2962" s="208">
        <v>0.124</v>
      </c>
      <c r="Z2962" s="208">
        <v>0.26900000000000002</v>
      </c>
      <c r="AA2962" s="208">
        <v>0.40899999999999997</v>
      </c>
      <c r="AB2962" s="208">
        <v>1.238</v>
      </c>
      <c r="AC2962" s="208">
        <v>2.5209999999999999</v>
      </c>
      <c r="AD2962" s="208">
        <v>2.9729999999999999</v>
      </c>
      <c r="AE2962" s="208">
        <v>3.504</v>
      </c>
      <c r="AF2962" s="208">
        <v>3.0459999999999998</v>
      </c>
      <c r="AG2962" s="208">
        <v>1.355</v>
      </c>
      <c r="AH2962" s="208">
        <v>1.444</v>
      </c>
      <c r="AI2962" s="208">
        <v>1.0409999999999999</v>
      </c>
      <c r="AJ2962" s="208">
        <v>0.30399999999999999</v>
      </c>
      <c r="AK2962" s="24"/>
      <c r="AL2962" s="208">
        <v>0.23499999999999999</v>
      </c>
      <c r="AM2962" s="208">
        <v>0.68899999999999995</v>
      </c>
      <c r="AN2962" s="208">
        <v>1.26</v>
      </c>
      <c r="AO2962" s="208">
        <v>2.504</v>
      </c>
      <c r="AP2962" s="208">
        <v>2.8860000000000001</v>
      </c>
      <c r="AQ2962" s="208">
        <v>2.6419999999999999</v>
      </c>
      <c r="AR2962" s="208">
        <v>3.1179999999999999</v>
      </c>
      <c r="AS2962" s="208">
        <v>2.1869999999999998</v>
      </c>
      <c r="AT2962" s="208">
        <v>1.3049999999999999</v>
      </c>
      <c r="AU2962" s="208">
        <v>0.83299999999999996</v>
      </c>
      <c r="AV2962" s="208">
        <v>0.151</v>
      </c>
      <c r="AW2962" s="24"/>
      <c r="AX2962" s="24"/>
      <c r="AY2962" s="24"/>
      <c r="AZ2962" s="208">
        <v>2.476</v>
      </c>
      <c r="BA2962" s="208">
        <v>2.7679999999999998</v>
      </c>
      <c r="BB2962" s="21">
        <f t="shared" si="361"/>
        <v>3.504</v>
      </c>
      <c r="BC2962" s="21"/>
      <c r="BD2962" s="22">
        <f t="shared" si="360"/>
        <v>4.709677419354839</v>
      </c>
      <c r="BE2962" s="21"/>
      <c r="BG2962" s="10"/>
      <c r="BH2962" s="21">
        <f t="shared" si="362"/>
        <v>0</v>
      </c>
      <c r="BI2962" s="22">
        <f t="shared" si="362"/>
        <v>3.5040000000000002E-3</v>
      </c>
      <c r="BJ2962" s="21"/>
      <c r="BK2962" s="21">
        <v>0</v>
      </c>
      <c r="BL2962" s="22">
        <v>1.0512000000000001E-2</v>
      </c>
      <c r="BM2962" s="21"/>
      <c r="BN2962" s="21">
        <f t="shared" si="359"/>
        <v>0</v>
      </c>
      <c r="BO2962" s="22">
        <f t="shared" si="359"/>
        <v>4.2048000000000002E-2</v>
      </c>
      <c r="BP2962" s="21">
        <f t="shared" si="359"/>
        <v>0</v>
      </c>
    </row>
    <row r="2963" spans="1:68" ht="11.1" hidden="1" customHeight="1" outlineLevel="1" collapsed="1" x14ac:dyDescent="0.2">
      <c r="A2963" s="10"/>
      <c r="B2963" s="18"/>
      <c r="C2963" s="18"/>
      <c r="D2963" s="18"/>
      <c r="E2963" s="19" t="s">
        <v>30</v>
      </c>
      <c r="F2963" s="209">
        <v>60.8</v>
      </c>
      <c r="G2963" s="209">
        <v>49</v>
      </c>
      <c r="H2963" s="209">
        <v>55.9</v>
      </c>
      <c r="I2963" s="240">
        <v>33.945</v>
      </c>
      <c r="J2963" s="240"/>
      <c r="K2963" s="209">
        <v>18.175999999999998</v>
      </c>
      <c r="L2963" s="209">
        <v>0.42</v>
      </c>
      <c r="M2963" s="20"/>
      <c r="N2963" s="20"/>
      <c r="O2963" s="209">
        <v>66.021000000000001</v>
      </c>
      <c r="P2963" s="209">
        <v>30.202999999999999</v>
      </c>
      <c r="Q2963" s="209">
        <v>57.38</v>
      </c>
      <c r="R2963" s="209">
        <v>46.786000000000001</v>
      </c>
      <c r="S2963" s="209">
        <v>69.588999999999999</v>
      </c>
      <c r="T2963" s="209">
        <v>67.572999999999993</v>
      </c>
      <c r="U2963" s="209">
        <v>50.948999999999998</v>
      </c>
      <c r="V2963" s="209">
        <v>28.047000000000001</v>
      </c>
      <c r="W2963" s="209">
        <v>20.718</v>
      </c>
      <c r="X2963" s="209">
        <v>2.8860000000000001</v>
      </c>
      <c r="Y2963" s="20"/>
      <c r="Z2963" s="20"/>
      <c r="AA2963" s="209">
        <v>-51.482999999999997</v>
      </c>
      <c r="AB2963" s="209">
        <v>28.951000000000001</v>
      </c>
      <c r="AC2963" s="209">
        <v>46.326999999999998</v>
      </c>
      <c r="AD2963" s="209">
        <v>62.103000000000002</v>
      </c>
      <c r="AE2963" s="209">
        <v>59.344999999999999</v>
      </c>
      <c r="AF2963" s="209">
        <v>49.442</v>
      </c>
      <c r="AG2963" s="209">
        <v>36.939</v>
      </c>
      <c r="AH2963" s="209">
        <v>27.922999999999998</v>
      </c>
      <c r="AI2963" s="209">
        <v>20.702000000000002</v>
      </c>
      <c r="AJ2963" s="209">
        <v>2.2210000000000001</v>
      </c>
      <c r="AK2963" s="20"/>
      <c r="AL2963" s="20"/>
      <c r="AM2963" s="209">
        <v>14.558</v>
      </c>
      <c r="AN2963" s="209">
        <v>32.576999999999998</v>
      </c>
      <c r="AO2963" s="209">
        <v>50.619</v>
      </c>
      <c r="AP2963" s="209">
        <v>65.432000000000002</v>
      </c>
      <c r="AQ2963" s="209">
        <v>63.8</v>
      </c>
      <c r="AR2963" s="209">
        <v>54.371000000000002</v>
      </c>
      <c r="AS2963" s="209">
        <v>45.597999999999999</v>
      </c>
      <c r="AT2963" s="209">
        <v>29.19</v>
      </c>
      <c r="AU2963" s="209">
        <v>15.691000000000001</v>
      </c>
      <c r="AV2963" s="209">
        <v>0.5</v>
      </c>
      <c r="AW2963" s="20"/>
      <c r="AX2963" s="20"/>
      <c r="AY2963" s="209">
        <v>14.691000000000001</v>
      </c>
      <c r="AZ2963" s="209">
        <v>25.594000000000001</v>
      </c>
      <c r="BA2963" s="209">
        <v>50.725999999999999</v>
      </c>
      <c r="BB2963" s="21">
        <f>BB2964+BB2965</f>
        <v>72</v>
      </c>
      <c r="BC2963" s="21">
        <f>BF2963</f>
        <v>263.92</v>
      </c>
      <c r="BD2963" s="22">
        <f t="shared" si="360"/>
        <v>96.774193548387103</v>
      </c>
      <c r="BE2963" s="21">
        <f>BC2963-BD2963</f>
        <v>167.14580645161291</v>
      </c>
      <c r="BF2963" s="2">
        <v>263.92</v>
      </c>
      <c r="BG2963" s="10">
        <v>5</v>
      </c>
      <c r="BH2963" s="21">
        <f t="shared" si="362"/>
        <v>0.19635648</v>
      </c>
      <c r="BI2963" s="22">
        <f t="shared" si="362"/>
        <v>7.2000000000000008E-2</v>
      </c>
      <c r="BJ2963" s="21">
        <f>BH2963-BI2963</f>
        <v>0.12435647999999999</v>
      </c>
      <c r="BK2963" s="21">
        <v>0.58906944000000006</v>
      </c>
      <c r="BL2963" s="22">
        <v>0.21600000000000003</v>
      </c>
      <c r="BM2963" s="21">
        <v>0.37306944000000003</v>
      </c>
      <c r="BN2963" s="21">
        <f t="shared" si="359"/>
        <v>2.3562777600000002</v>
      </c>
      <c r="BO2963" s="22">
        <f t="shared" si="359"/>
        <v>0.8640000000000001</v>
      </c>
      <c r="BP2963" s="21">
        <f t="shared" si="359"/>
        <v>1.4922777600000001</v>
      </c>
    </row>
    <row r="2964" spans="1:68" ht="11.1" hidden="1" customHeight="1" outlineLevel="2" x14ac:dyDescent="0.2">
      <c r="A2964" s="10"/>
      <c r="B2964" s="18"/>
      <c r="C2964" s="18"/>
      <c r="D2964" s="18"/>
      <c r="E2964" s="23" t="s">
        <v>2599</v>
      </c>
      <c r="F2964" s="208">
        <v>11</v>
      </c>
      <c r="G2964" s="208">
        <v>8.6</v>
      </c>
      <c r="H2964" s="208">
        <v>7.3</v>
      </c>
      <c r="I2964" s="239">
        <v>5.1059999999999999</v>
      </c>
      <c r="J2964" s="239"/>
      <c r="K2964" s="208">
        <v>2.23</v>
      </c>
      <c r="L2964" s="24"/>
      <c r="M2964" s="24"/>
      <c r="N2964" s="24"/>
      <c r="O2964" s="208">
        <v>5.0209999999999999</v>
      </c>
      <c r="P2964" s="208">
        <v>6.3579999999999997</v>
      </c>
      <c r="Q2964" s="208">
        <v>9.5739999999999998</v>
      </c>
      <c r="R2964" s="208">
        <v>8.67</v>
      </c>
      <c r="S2964" s="208">
        <v>10.895</v>
      </c>
      <c r="T2964" s="208">
        <v>9.5879999999999992</v>
      </c>
      <c r="U2964" s="208">
        <v>7.8739999999999997</v>
      </c>
      <c r="V2964" s="208">
        <v>4.4610000000000003</v>
      </c>
      <c r="W2964" s="208">
        <v>3.4969999999999999</v>
      </c>
      <c r="X2964" s="24"/>
      <c r="Y2964" s="24"/>
      <c r="Z2964" s="24"/>
      <c r="AA2964" s="208">
        <v>-4.5990000000000002</v>
      </c>
      <c r="AB2964" s="208">
        <v>4.6849999999999996</v>
      </c>
      <c r="AC2964" s="208">
        <v>7.4980000000000002</v>
      </c>
      <c r="AD2964" s="208">
        <v>9.9789999999999992</v>
      </c>
      <c r="AE2964" s="208">
        <v>8.91</v>
      </c>
      <c r="AF2964" s="208">
        <v>7.9729999999999999</v>
      </c>
      <c r="AG2964" s="208">
        <v>4.91</v>
      </c>
      <c r="AH2964" s="208">
        <v>3.3479999999999999</v>
      </c>
      <c r="AI2964" s="208">
        <v>2.536</v>
      </c>
      <c r="AJ2964" s="24"/>
      <c r="AK2964" s="24"/>
      <c r="AL2964" s="24"/>
      <c r="AM2964" s="208">
        <v>2.214</v>
      </c>
      <c r="AN2964" s="208">
        <v>4.3899999999999997</v>
      </c>
      <c r="AO2964" s="208">
        <v>6.5209999999999999</v>
      </c>
      <c r="AP2964" s="208">
        <v>8.6630000000000003</v>
      </c>
      <c r="AQ2964" s="208">
        <v>8.8079999999999998</v>
      </c>
      <c r="AR2964" s="208">
        <v>7.3140000000000001</v>
      </c>
      <c r="AS2964" s="208">
        <v>6.4130000000000003</v>
      </c>
      <c r="AT2964" s="208">
        <v>4.3099999999999996</v>
      </c>
      <c r="AU2964" s="208">
        <v>2.9769999999999999</v>
      </c>
      <c r="AV2964" s="24"/>
      <c r="AW2964" s="24"/>
      <c r="AX2964" s="24"/>
      <c r="AY2964" s="208">
        <v>2.7679999999999998</v>
      </c>
      <c r="AZ2964" s="208">
        <v>3.6619999999999999</v>
      </c>
      <c r="BA2964" s="208">
        <v>7.1840000000000002</v>
      </c>
      <c r="BB2964" s="21">
        <f t="shared" si="361"/>
        <v>11</v>
      </c>
      <c r="BC2964" s="21"/>
      <c r="BD2964" s="22">
        <f t="shared" si="360"/>
        <v>14.78494623655914</v>
      </c>
      <c r="BE2964" s="21"/>
      <c r="BG2964" s="10"/>
      <c r="BH2964" s="21">
        <f t="shared" si="362"/>
        <v>0</v>
      </c>
      <c r="BI2964" s="22">
        <f t="shared" si="362"/>
        <v>1.1000000000000001E-2</v>
      </c>
      <c r="BJ2964" s="21"/>
      <c r="BK2964" s="21">
        <v>0</v>
      </c>
      <c r="BL2964" s="22">
        <v>3.3000000000000002E-2</v>
      </c>
      <c r="BM2964" s="21"/>
      <c r="BN2964" s="21">
        <f t="shared" si="359"/>
        <v>0</v>
      </c>
      <c r="BO2964" s="22">
        <f t="shared" si="359"/>
        <v>0.13200000000000001</v>
      </c>
      <c r="BP2964" s="21">
        <f t="shared" si="359"/>
        <v>0</v>
      </c>
    </row>
    <row r="2965" spans="1:68" ht="11.1" hidden="1" customHeight="1" outlineLevel="2" x14ac:dyDescent="0.2">
      <c r="A2965" s="10"/>
      <c r="B2965" s="18"/>
      <c r="C2965" s="18"/>
      <c r="D2965" s="18"/>
      <c r="E2965" s="23" t="s">
        <v>2600</v>
      </c>
      <c r="F2965" s="208">
        <v>49.8</v>
      </c>
      <c r="G2965" s="208">
        <v>40.4</v>
      </c>
      <c r="H2965" s="208">
        <v>48.6</v>
      </c>
      <c r="I2965" s="239">
        <v>28.838999999999999</v>
      </c>
      <c r="J2965" s="239"/>
      <c r="K2965" s="208">
        <v>15.946</v>
      </c>
      <c r="L2965" s="208">
        <v>0.42</v>
      </c>
      <c r="M2965" s="24"/>
      <c r="N2965" s="24"/>
      <c r="O2965" s="208">
        <v>61</v>
      </c>
      <c r="P2965" s="208">
        <v>23.844999999999999</v>
      </c>
      <c r="Q2965" s="208">
        <v>47.805999999999997</v>
      </c>
      <c r="R2965" s="208">
        <v>38.116</v>
      </c>
      <c r="S2965" s="208">
        <v>58.694000000000003</v>
      </c>
      <c r="T2965" s="208">
        <v>57.984999999999999</v>
      </c>
      <c r="U2965" s="208">
        <v>43.075000000000003</v>
      </c>
      <c r="V2965" s="208">
        <v>23.585999999999999</v>
      </c>
      <c r="W2965" s="208">
        <v>17.221</v>
      </c>
      <c r="X2965" s="208">
        <v>2.8860000000000001</v>
      </c>
      <c r="Y2965" s="24"/>
      <c r="Z2965" s="24"/>
      <c r="AA2965" s="208">
        <v>-28.294</v>
      </c>
      <c r="AB2965" s="208">
        <v>24.265999999999998</v>
      </c>
      <c r="AC2965" s="208">
        <v>38.829000000000001</v>
      </c>
      <c r="AD2965" s="208">
        <v>52.124000000000002</v>
      </c>
      <c r="AE2965" s="208">
        <v>50.435000000000002</v>
      </c>
      <c r="AF2965" s="208">
        <v>41.469000000000001</v>
      </c>
      <c r="AG2965" s="208">
        <v>32.029000000000003</v>
      </c>
      <c r="AH2965" s="208">
        <v>24.574999999999999</v>
      </c>
      <c r="AI2965" s="208">
        <v>18.166</v>
      </c>
      <c r="AJ2965" s="208">
        <v>2.2210000000000001</v>
      </c>
      <c r="AK2965" s="24"/>
      <c r="AL2965" s="24"/>
      <c r="AM2965" s="208">
        <v>12.343999999999999</v>
      </c>
      <c r="AN2965" s="208">
        <v>28.187000000000001</v>
      </c>
      <c r="AO2965" s="208">
        <v>44.097999999999999</v>
      </c>
      <c r="AP2965" s="208">
        <v>56.768999999999998</v>
      </c>
      <c r="AQ2965" s="208">
        <v>54.991999999999997</v>
      </c>
      <c r="AR2965" s="208">
        <v>47.057000000000002</v>
      </c>
      <c r="AS2965" s="208">
        <v>39.185000000000002</v>
      </c>
      <c r="AT2965" s="208">
        <v>24.88</v>
      </c>
      <c r="AU2965" s="208">
        <v>12.714</v>
      </c>
      <c r="AV2965" s="208">
        <v>0.5</v>
      </c>
      <c r="AW2965" s="24"/>
      <c r="AX2965" s="24"/>
      <c r="AY2965" s="208">
        <v>11.923</v>
      </c>
      <c r="AZ2965" s="208">
        <v>21.931999999999999</v>
      </c>
      <c r="BA2965" s="208">
        <v>43.542000000000002</v>
      </c>
      <c r="BB2965" s="21">
        <f t="shared" si="361"/>
        <v>61</v>
      </c>
      <c r="BC2965" s="21"/>
      <c r="BD2965" s="22">
        <f t="shared" si="360"/>
        <v>81.989247311827953</v>
      </c>
      <c r="BE2965" s="21"/>
      <c r="BG2965" s="10"/>
      <c r="BH2965" s="21">
        <f t="shared" si="362"/>
        <v>0</v>
      </c>
      <c r="BI2965" s="22">
        <f t="shared" si="362"/>
        <v>6.0999999999999992E-2</v>
      </c>
      <c r="BJ2965" s="21"/>
      <c r="BK2965" s="21">
        <v>0</v>
      </c>
      <c r="BL2965" s="22">
        <v>0.18299999999999997</v>
      </c>
      <c r="BM2965" s="21"/>
      <c r="BN2965" s="21">
        <f t="shared" si="359"/>
        <v>0</v>
      </c>
      <c r="BO2965" s="22">
        <f t="shared" si="359"/>
        <v>0.73199999999999987</v>
      </c>
      <c r="BP2965" s="21">
        <f t="shared" si="359"/>
        <v>0</v>
      </c>
    </row>
    <row r="2966" spans="1:68" ht="11.1" hidden="1" customHeight="1" outlineLevel="1" collapsed="1" x14ac:dyDescent="0.2">
      <c r="A2966" s="10"/>
      <c r="B2966" s="18"/>
      <c r="C2966" s="18"/>
      <c r="D2966" s="18"/>
      <c r="E2966" s="19" t="s">
        <v>1256</v>
      </c>
      <c r="F2966" s="209">
        <v>1.8959999999999999</v>
      </c>
      <c r="G2966" s="209">
        <v>1.6890000000000001</v>
      </c>
      <c r="H2966" s="209">
        <v>1.196</v>
      </c>
      <c r="I2966" s="240">
        <v>0.93200000000000005</v>
      </c>
      <c r="J2966" s="240"/>
      <c r="K2966" s="209">
        <v>1.1719999999999999</v>
      </c>
      <c r="L2966" s="20"/>
      <c r="M2966" s="20"/>
      <c r="N2966" s="20"/>
      <c r="O2966" s="20"/>
      <c r="P2966" s="209">
        <v>0.47399999999999998</v>
      </c>
      <c r="Q2966" s="209">
        <v>1.46</v>
      </c>
      <c r="R2966" s="209">
        <v>1.4410000000000001</v>
      </c>
      <c r="S2966" s="209">
        <v>1.7589999999999999</v>
      </c>
      <c r="T2966" s="209">
        <v>1.6970000000000001</v>
      </c>
      <c r="U2966" s="209">
        <v>1.2410000000000001</v>
      </c>
      <c r="V2966" s="209">
        <v>0.93100000000000005</v>
      </c>
      <c r="W2966" s="209">
        <v>0.65600000000000003</v>
      </c>
      <c r="X2966" s="209">
        <v>0.19</v>
      </c>
      <c r="Y2966" s="209">
        <v>0.10100000000000001</v>
      </c>
      <c r="Z2966" s="209">
        <v>0.22600000000000001</v>
      </c>
      <c r="AA2966" s="20"/>
      <c r="AB2966" s="209">
        <v>1.1659999999999999</v>
      </c>
      <c r="AC2966" s="209">
        <v>1.3580000000000001</v>
      </c>
      <c r="AD2966" s="209">
        <v>1.675</v>
      </c>
      <c r="AE2966" s="209">
        <v>1.9690000000000001</v>
      </c>
      <c r="AF2966" s="209">
        <v>1.732</v>
      </c>
      <c r="AG2966" s="209">
        <v>0.89900000000000002</v>
      </c>
      <c r="AH2966" s="209">
        <v>0.95699999999999996</v>
      </c>
      <c r="AI2966" s="209">
        <v>0.7</v>
      </c>
      <c r="AJ2966" s="209">
        <v>0.20300000000000001</v>
      </c>
      <c r="AK2966" s="20"/>
      <c r="AL2966" s="20"/>
      <c r="AM2966" s="209">
        <v>0.749</v>
      </c>
      <c r="AN2966" s="209">
        <v>0.73499999999999999</v>
      </c>
      <c r="AO2966" s="209">
        <v>1.282</v>
      </c>
      <c r="AP2966" s="209">
        <v>1.772</v>
      </c>
      <c r="AQ2966" s="209">
        <v>1.73</v>
      </c>
      <c r="AR2966" s="209">
        <v>1.871</v>
      </c>
      <c r="AS2966" s="209">
        <v>1.2829999999999999</v>
      </c>
      <c r="AT2966" s="209">
        <v>0.90400000000000003</v>
      </c>
      <c r="AU2966" s="209">
        <v>0.59399999999999997</v>
      </c>
      <c r="AV2966" s="209">
        <v>0.22700000000000001</v>
      </c>
      <c r="AW2966" s="20"/>
      <c r="AX2966" s="209">
        <v>0.30499999999999999</v>
      </c>
      <c r="AY2966" s="209">
        <v>0.45300000000000001</v>
      </c>
      <c r="AZ2966" s="209">
        <v>0.61099999999999999</v>
      </c>
      <c r="BA2966" s="209">
        <v>1.111</v>
      </c>
      <c r="BB2966" s="21">
        <f t="shared" si="361"/>
        <v>1.9690000000000001</v>
      </c>
      <c r="BC2966" s="21">
        <f>BD2966</f>
        <v>2.646505376344086</v>
      </c>
      <c r="BD2966" s="22">
        <f t="shared" si="360"/>
        <v>2.646505376344086</v>
      </c>
      <c r="BE2966" s="21">
        <f>BC2966-BD2966</f>
        <v>0</v>
      </c>
      <c r="BF2966" s="2">
        <v>2.4300000000000002</v>
      </c>
      <c r="BG2966" s="10">
        <v>6</v>
      </c>
      <c r="BH2966" s="21">
        <f t="shared" si="362"/>
        <v>1.9689999999999998E-3</v>
      </c>
      <c r="BI2966" s="22">
        <f t="shared" si="362"/>
        <v>1.9689999999999998E-3</v>
      </c>
      <c r="BJ2966" s="21">
        <f>BH2966-BI2966</f>
        <v>0</v>
      </c>
      <c r="BK2966" s="21">
        <v>5.9069999999999991E-3</v>
      </c>
      <c r="BL2966" s="22">
        <v>5.9069999999999991E-3</v>
      </c>
      <c r="BM2966" s="21">
        <v>0</v>
      </c>
      <c r="BN2966" s="21">
        <f t="shared" si="359"/>
        <v>2.3627999999999996E-2</v>
      </c>
      <c r="BO2966" s="22">
        <f t="shared" si="359"/>
        <v>2.3627999999999996E-2</v>
      </c>
      <c r="BP2966" s="21">
        <f t="shared" si="359"/>
        <v>0</v>
      </c>
    </row>
    <row r="2967" spans="1:68" ht="11.1" hidden="1" customHeight="1" outlineLevel="2" x14ac:dyDescent="0.2">
      <c r="A2967" s="10"/>
      <c r="B2967" s="18"/>
      <c r="C2967" s="18"/>
      <c r="D2967" s="18"/>
      <c r="E2967" s="23" t="s">
        <v>2601</v>
      </c>
      <c r="F2967" s="208">
        <v>1.8959999999999999</v>
      </c>
      <c r="G2967" s="208">
        <v>1.6890000000000001</v>
      </c>
      <c r="H2967" s="208">
        <v>1.196</v>
      </c>
      <c r="I2967" s="239">
        <v>0.93200000000000005</v>
      </c>
      <c r="J2967" s="239"/>
      <c r="K2967" s="208">
        <v>1.1719999999999999</v>
      </c>
      <c r="L2967" s="24"/>
      <c r="M2967" s="24"/>
      <c r="N2967" s="24"/>
      <c r="O2967" s="24"/>
      <c r="P2967" s="208">
        <v>0.47399999999999998</v>
      </c>
      <c r="Q2967" s="208">
        <v>1.46</v>
      </c>
      <c r="R2967" s="208">
        <v>1.4410000000000001</v>
      </c>
      <c r="S2967" s="208">
        <v>1.7589999999999999</v>
      </c>
      <c r="T2967" s="208">
        <v>1.6970000000000001</v>
      </c>
      <c r="U2967" s="208">
        <v>1.2410000000000001</v>
      </c>
      <c r="V2967" s="208">
        <v>0.93100000000000005</v>
      </c>
      <c r="W2967" s="208">
        <v>0.65600000000000003</v>
      </c>
      <c r="X2967" s="208">
        <v>0.19</v>
      </c>
      <c r="Y2967" s="208">
        <v>0.10100000000000001</v>
      </c>
      <c r="Z2967" s="208">
        <v>0.22600000000000001</v>
      </c>
      <c r="AA2967" s="24"/>
      <c r="AB2967" s="208">
        <v>1.1659999999999999</v>
      </c>
      <c r="AC2967" s="208">
        <v>1.3580000000000001</v>
      </c>
      <c r="AD2967" s="208">
        <v>1.675</v>
      </c>
      <c r="AE2967" s="208">
        <v>1.9690000000000001</v>
      </c>
      <c r="AF2967" s="208">
        <v>1.732</v>
      </c>
      <c r="AG2967" s="208">
        <v>0.89900000000000002</v>
      </c>
      <c r="AH2967" s="208">
        <v>0.95699999999999996</v>
      </c>
      <c r="AI2967" s="208">
        <v>0.7</v>
      </c>
      <c r="AJ2967" s="208">
        <v>0.20300000000000001</v>
      </c>
      <c r="AK2967" s="24"/>
      <c r="AL2967" s="24"/>
      <c r="AM2967" s="208">
        <v>0.749</v>
      </c>
      <c r="AN2967" s="208">
        <v>0.73499999999999999</v>
      </c>
      <c r="AO2967" s="208">
        <v>1.282</v>
      </c>
      <c r="AP2967" s="208">
        <v>1.772</v>
      </c>
      <c r="AQ2967" s="208">
        <v>1.73</v>
      </c>
      <c r="AR2967" s="208">
        <v>1.871</v>
      </c>
      <c r="AS2967" s="208">
        <v>1.2829999999999999</v>
      </c>
      <c r="AT2967" s="208">
        <v>0.90400000000000003</v>
      </c>
      <c r="AU2967" s="208">
        <v>0.59399999999999997</v>
      </c>
      <c r="AV2967" s="208">
        <v>0.22700000000000001</v>
      </c>
      <c r="AW2967" s="24"/>
      <c r="AX2967" s="208">
        <v>0.30499999999999999</v>
      </c>
      <c r="AY2967" s="208">
        <v>0.45300000000000001</v>
      </c>
      <c r="AZ2967" s="208">
        <v>0.61099999999999999</v>
      </c>
      <c r="BA2967" s="208">
        <v>1.111</v>
      </c>
      <c r="BB2967" s="21">
        <f t="shared" si="361"/>
        <v>1.9690000000000001</v>
      </c>
      <c r="BC2967" s="21"/>
      <c r="BD2967" s="22">
        <f t="shared" si="360"/>
        <v>2.646505376344086</v>
      </c>
      <c r="BE2967" s="21"/>
      <c r="BG2967" s="10"/>
      <c r="BH2967" s="21">
        <f t="shared" si="362"/>
        <v>0</v>
      </c>
      <c r="BI2967" s="22">
        <f t="shared" si="362"/>
        <v>1.9689999999999998E-3</v>
      </c>
      <c r="BJ2967" s="21"/>
      <c r="BK2967" s="21">
        <v>0</v>
      </c>
      <c r="BL2967" s="22">
        <v>5.9069999999999991E-3</v>
      </c>
      <c r="BM2967" s="21"/>
      <c r="BN2967" s="21">
        <f t="shared" si="359"/>
        <v>0</v>
      </c>
      <c r="BO2967" s="22">
        <f t="shared" si="359"/>
        <v>2.3627999999999996E-2</v>
      </c>
      <c r="BP2967" s="21">
        <f t="shared" si="359"/>
        <v>0</v>
      </c>
    </row>
    <row r="2968" spans="1:68" ht="11.1" hidden="1" customHeight="1" outlineLevel="1" collapsed="1" x14ac:dyDescent="0.2">
      <c r="A2968" s="10"/>
      <c r="B2968" s="18"/>
      <c r="C2968" s="18"/>
      <c r="D2968" s="18"/>
      <c r="E2968" s="19" t="s">
        <v>567</v>
      </c>
      <c r="F2968" s="209">
        <v>6</v>
      </c>
      <c r="G2968" s="209">
        <v>3.2650000000000001</v>
      </c>
      <c r="H2968" s="209">
        <v>2.9969999999999999</v>
      </c>
      <c r="I2968" s="240">
        <v>2.363</v>
      </c>
      <c r="J2968" s="240"/>
      <c r="K2968" s="209">
        <v>1.0029999999999999</v>
      </c>
      <c r="L2968" s="209">
        <v>0.14699999999999999</v>
      </c>
      <c r="M2968" s="20"/>
      <c r="N2968" s="20"/>
      <c r="O2968" s="209">
        <v>0.54300000000000004</v>
      </c>
      <c r="P2968" s="209">
        <v>2.2429999999999999</v>
      </c>
      <c r="Q2968" s="209">
        <v>3.8090000000000002</v>
      </c>
      <c r="R2968" s="209">
        <v>3.411</v>
      </c>
      <c r="S2968" s="209">
        <v>4.1719999999999997</v>
      </c>
      <c r="T2968" s="209">
        <v>4.0190000000000001</v>
      </c>
      <c r="U2968" s="209">
        <v>2.8010000000000002</v>
      </c>
      <c r="V2968" s="209">
        <v>1.714</v>
      </c>
      <c r="W2968" s="209">
        <v>0.78600000000000003</v>
      </c>
      <c r="X2968" s="209">
        <v>0.1</v>
      </c>
      <c r="Y2968" s="20"/>
      <c r="Z2968" s="20"/>
      <c r="AA2968" s="20"/>
      <c r="AB2968" s="209">
        <v>1.91</v>
      </c>
      <c r="AC2968" s="209">
        <v>3.3820000000000001</v>
      </c>
      <c r="AD2968" s="209">
        <v>4.1900000000000004</v>
      </c>
      <c r="AE2968" s="209">
        <v>4.8310000000000004</v>
      </c>
      <c r="AF2968" s="209">
        <v>3.8969999999999998</v>
      </c>
      <c r="AG2968" s="209">
        <v>1.9930000000000001</v>
      </c>
      <c r="AH2968" s="209">
        <v>1.825</v>
      </c>
      <c r="AI2968" s="209">
        <v>1.1599999999999999</v>
      </c>
      <c r="AJ2968" s="209">
        <v>0.27</v>
      </c>
      <c r="AK2968" s="20"/>
      <c r="AL2968" s="20"/>
      <c r="AM2968" s="209">
        <v>0.77900000000000003</v>
      </c>
      <c r="AN2968" s="209">
        <v>1.5740000000000001</v>
      </c>
      <c r="AO2968" s="209">
        <v>3.1669999999999998</v>
      </c>
      <c r="AP2968" s="209">
        <v>4.3040000000000003</v>
      </c>
      <c r="AQ2968" s="209">
        <v>4.1020000000000003</v>
      </c>
      <c r="AR2968" s="209">
        <v>4.5419999999999998</v>
      </c>
      <c r="AS2968" s="209">
        <v>3.0840000000000001</v>
      </c>
      <c r="AT2968" s="209">
        <v>1.5940000000000001</v>
      </c>
      <c r="AU2968" s="209">
        <v>1.044</v>
      </c>
      <c r="AV2968" s="209">
        <v>0.109</v>
      </c>
      <c r="AW2968" s="20"/>
      <c r="AX2968" s="20"/>
      <c r="AY2968" s="209">
        <v>0.56200000000000006</v>
      </c>
      <c r="AZ2968" s="209">
        <v>1.0049999999999999</v>
      </c>
      <c r="BA2968" s="209">
        <v>2.3730000000000002</v>
      </c>
      <c r="BB2968" s="21">
        <f t="shared" si="361"/>
        <v>6</v>
      </c>
      <c r="BC2968" s="21">
        <f>BF2968</f>
        <v>10.9</v>
      </c>
      <c r="BD2968" s="22">
        <f t="shared" si="360"/>
        <v>8.064516129032258</v>
      </c>
      <c r="BE2968" s="21">
        <f>BC2968-BD2968</f>
        <v>2.8354838709677423</v>
      </c>
      <c r="BF2968" s="2">
        <v>10.9</v>
      </c>
      <c r="BG2968" s="10">
        <v>5</v>
      </c>
      <c r="BH2968" s="21">
        <f t="shared" si="362"/>
        <v>8.1095999999999998E-3</v>
      </c>
      <c r="BI2968" s="22">
        <f t="shared" si="362"/>
        <v>6.0000000000000001E-3</v>
      </c>
      <c r="BJ2968" s="21">
        <f>BH2968-BI2968</f>
        <v>2.1095999999999997E-3</v>
      </c>
      <c r="BK2968" s="21">
        <v>2.4328799999999998E-2</v>
      </c>
      <c r="BL2968" s="22">
        <v>1.8000000000000002E-2</v>
      </c>
      <c r="BM2968" s="21">
        <v>6.3287999999999955E-3</v>
      </c>
      <c r="BN2968" s="21">
        <f t="shared" si="359"/>
        <v>9.7315199999999991E-2</v>
      </c>
      <c r="BO2968" s="22">
        <f t="shared" si="359"/>
        <v>7.2000000000000008E-2</v>
      </c>
      <c r="BP2968" s="21">
        <f t="shared" si="359"/>
        <v>2.5315199999999982E-2</v>
      </c>
    </row>
    <row r="2969" spans="1:68" ht="11.1" hidden="1" customHeight="1" outlineLevel="2" x14ac:dyDescent="0.2">
      <c r="A2969" s="10"/>
      <c r="B2969" s="18"/>
      <c r="C2969" s="18"/>
      <c r="D2969" s="18"/>
      <c r="E2969" s="23" t="s">
        <v>2602</v>
      </c>
      <c r="F2969" s="208">
        <v>6</v>
      </c>
      <c r="G2969" s="208">
        <v>3.2650000000000001</v>
      </c>
      <c r="H2969" s="208">
        <v>2.9969999999999999</v>
      </c>
      <c r="I2969" s="239">
        <v>2.363</v>
      </c>
      <c r="J2969" s="239"/>
      <c r="K2969" s="208">
        <v>1.0029999999999999</v>
      </c>
      <c r="L2969" s="208">
        <v>0.14699999999999999</v>
      </c>
      <c r="M2969" s="24"/>
      <c r="N2969" s="24"/>
      <c r="O2969" s="208">
        <v>0.54300000000000004</v>
      </c>
      <c r="P2969" s="208">
        <v>2.2429999999999999</v>
      </c>
      <c r="Q2969" s="208">
        <v>3.8090000000000002</v>
      </c>
      <c r="R2969" s="208">
        <v>3.411</v>
      </c>
      <c r="S2969" s="208">
        <v>4.1719999999999997</v>
      </c>
      <c r="T2969" s="208">
        <v>4.0190000000000001</v>
      </c>
      <c r="U2969" s="208">
        <v>2.8010000000000002</v>
      </c>
      <c r="V2969" s="208">
        <v>1.714</v>
      </c>
      <c r="W2969" s="208">
        <v>0.78600000000000003</v>
      </c>
      <c r="X2969" s="208">
        <v>0.1</v>
      </c>
      <c r="Y2969" s="24"/>
      <c r="Z2969" s="24"/>
      <c r="AA2969" s="24"/>
      <c r="AB2969" s="208">
        <v>1.91</v>
      </c>
      <c r="AC2969" s="208">
        <v>3.3820000000000001</v>
      </c>
      <c r="AD2969" s="208">
        <v>4.1900000000000004</v>
      </c>
      <c r="AE2969" s="208">
        <v>4.8310000000000004</v>
      </c>
      <c r="AF2969" s="208">
        <v>3.8969999999999998</v>
      </c>
      <c r="AG2969" s="208">
        <v>1.9930000000000001</v>
      </c>
      <c r="AH2969" s="208">
        <v>1.825</v>
      </c>
      <c r="AI2969" s="208">
        <v>1.1599999999999999</v>
      </c>
      <c r="AJ2969" s="208">
        <v>0.27</v>
      </c>
      <c r="AK2969" s="24"/>
      <c r="AL2969" s="24"/>
      <c r="AM2969" s="208">
        <v>0.77900000000000003</v>
      </c>
      <c r="AN2969" s="208">
        <v>1.5740000000000001</v>
      </c>
      <c r="AO2969" s="208">
        <v>3.1669999999999998</v>
      </c>
      <c r="AP2969" s="208">
        <v>4.3040000000000003</v>
      </c>
      <c r="AQ2969" s="208">
        <v>4.1020000000000003</v>
      </c>
      <c r="AR2969" s="208">
        <v>4.5419999999999998</v>
      </c>
      <c r="AS2969" s="208">
        <v>3.0840000000000001</v>
      </c>
      <c r="AT2969" s="208">
        <v>1.5940000000000001</v>
      </c>
      <c r="AU2969" s="208">
        <v>1.044</v>
      </c>
      <c r="AV2969" s="208">
        <v>0.109</v>
      </c>
      <c r="AW2969" s="24"/>
      <c r="AX2969" s="24"/>
      <c r="AY2969" s="208">
        <v>0.56200000000000006</v>
      </c>
      <c r="AZ2969" s="208">
        <v>1.0049999999999999</v>
      </c>
      <c r="BA2969" s="208">
        <v>2.3730000000000002</v>
      </c>
      <c r="BB2969" s="21">
        <f t="shared" si="361"/>
        <v>6</v>
      </c>
      <c r="BC2969" s="21"/>
      <c r="BD2969" s="22">
        <f t="shared" si="360"/>
        <v>8.064516129032258</v>
      </c>
      <c r="BE2969" s="21"/>
      <c r="BG2969" s="10"/>
      <c r="BH2969" s="21">
        <f t="shared" si="362"/>
        <v>0</v>
      </c>
      <c r="BI2969" s="22">
        <f t="shared" si="362"/>
        <v>6.0000000000000001E-3</v>
      </c>
      <c r="BJ2969" s="21"/>
      <c r="BK2969" s="21">
        <v>0</v>
      </c>
      <c r="BL2969" s="22">
        <v>1.8000000000000002E-2</v>
      </c>
      <c r="BM2969" s="21"/>
      <c r="BN2969" s="21">
        <f t="shared" si="359"/>
        <v>0</v>
      </c>
      <c r="BO2969" s="22">
        <f t="shared" si="359"/>
        <v>7.2000000000000008E-2</v>
      </c>
      <c r="BP2969" s="21">
        <f t="shared" si="359"/>
        <v>0</v>
      </c>
    </row>
    <row r="2970" spans="1:68" ht="11.1" hidden="1" customHeight="1" outlineLevel="1" collapsed="1" x14ac:dyDescent="0.2">
      <c r="A2970" s="10"/>
      <c r="B2970" s="18"/>
      <c r="C2970" s="18"/>
      <c r="D2970" s="25"/>
      <c r="E2970" s="19" t="s">
        <v>586</v>
      </c>
      <c r="F2970" s="209">
        <v>130.66499999999999</v>
      </c>
      <c r="G2970" s="209">
        <v>103.048</v>
      </c>
      <c r="H2970" s="209">
        <v>73.594999999999999</v>
      </c>
      <c r="I2970" s="240">
        <v>96.765000000000001</v>
      </c>
      <c r="J2970" s="240"/>
      <c r="K2970" s="209">
        <v>43.279000000000003</v>
      </c>
      <c r="L2970" s="209">
        <v>17.548999999999999</v>
      </c>
      <c r="M2970" s="209">
        <v>3.375</v>
      </c>
      <c r="N2970" s="209">
        <v>11.664999999999999</v>
      </c>
      <c r="O2970" s="209">
        <v>28.396999999999998</v>
      </c>
      <c r="P2970" s="209">
        <v>35.963000000000001</v>
      </c>
      <c r="Q2970" s="209">
        <v>86.864000000000004</v>
      </c>
      <c r="R2970" s="209">
        <v>99.302999999999997</v>
      </c>
      <c r="S2970" s="209">
        <v>107.474</v>
      </c>
      <c r="T2970" s="209">
        <v>100.14400000000001</v>
      </c>
      <c r="U2970" s="209">
        <v>88.567999999999998</v>
      </c>
      <c r="V2970" s="209">
        <v>60.445</v>
      </c>
      <c r="W2970" s="209">
        <v>33.305999999999997</v>
      </c>
      <c r="X2970" s="209">
        <v>3.3250000000000002</v>
      </c>
      <c r="Y2970" s="209">
        <v>9.5009999999999994</v>
      </c>
      <c r="Z2970" s="209">
        <v>15.444000000000001</v>
      </c>
      <c r="AA2970" s="209">
        <v>19.347000000000001</v>
      </c>
      <c r="AB2970" s="209">
        <v>47.2</v>
      </c>
      <c r="AC2970" s="209">
        <v>60.523000000000003</v>
      </c>
      <c r="AD2970" s="209">
        <v>106.67100000000001</v>
      </c>
      <c r="AE2970" s="209">
        <v>110.571</v>
      </c>
      <c r="AF2970" s="209">
        <v>89.073999999999998</v>
      </c>
      <c r="AG2970" s="209">
        <v>87.503</v>
      </c>
      <c r="AH2970" s="209">
        <v>54.514000000000003</v>
      </c>
      <c r="AI2970" s="209">
        <v>45.518999999999998</v>
      </c>
      <c r="AJ2970" s="209">
        <v>17.617000000000001</v>
      </c>
      <c r="AK2970" s="209">
        <v>7.6070000000000002</v>
      </c>
      <c r="AL2970" s="209">
        <v>18.93</v>
      </c>
      <c r="AM2970" s="209">
        <v>28.786999999999999</v>
      </c>
      <c r="AN2970" s="209">
        <v>48.723999999999997</v>
      </c>
      <c r="AO2970" s="209">
        <v>72.457999999999998</v>
      </c>
      <c r="AP2970" s="209">
        <v>95.578000000000003</v>
      </c>
      <c r="AQ2970" s="209">
        <v>108.288</v>
      </c>
      <c r="AR2970" s="209">
        <v>101.538</v>
      </c>
      <c r="AS2970" s="209">
        <v>90.278999999999996</v>
      </c>
      <c r="AT2970" s="209">
        <v>72.034999999999997</v>
      </c>
      <c r="AU2970" s="209">
        <v>52.7</v>
      </c>
      <c r="AV2970" s="209">
        <v>27.471</v>
      </c>
      <c r="AW2970" s="209">
        <v>5.9669999999999996</v>
      </c>
      <c r="AX2970" s="209">
        <v>10.769</v>
      </c>
      <c r="AY2970" s="209">
        <v>30.943000000000001</v>
      </c>
      <c r="AZ2970" s="209">
        <v>32.613</v>
      </c>
      <c r="BA2970" s="209">
        <v>63.353000000000002</v>
      </c>
      <c r="BB2970" s="27">
        <v>128.376</v>
      </c>
      <c r="BC2970" s="21">
        <f>BF2970</f>
        <v>733</v>
      </c>
      <c r="BD2970" s="22">
        <f t="shared" si="360"/>
        <v>172.54838709677421</v>
      </c>
      <c r="BE2970" s="21">
        <f>BC2970-BD2970</f>
        <v>560.45161290322585</v>
      </c>
      <c r="BF2970" s="2">
        <v>733</v>
      </c>
      <c r="BG2970" s="10"/>
      <c r="BH2970" s="21">
        <f t="shared" si="362"/>
        <v>0.54535199999999995</v>
      </c>
      <c r="BI2970" s="22">
        <f t="shared" si="362"/>
        <v>0.12837600000000002</v>
      </c>
      <c r="BJ2970" s="21">
        <f>BH2970-BI2970</f>
        <v>0.4169759999999999</v>
      </c>
      <c r="BK2970" s="21">
        <v>1.6181999999999999</v>
      </c>
      <c r="BL2970" s="22">
        <v>0.39199499999999998</v>
      </c>
      <c r="BM2970" s="21">
        <v>1.2262049999999998</v>
      </c>
      <c r="BN2970" s="21">
        <f t="shared" si="359"/>
        <v>6.4727999999999994</v>
      </c>
      <c r="BO2970" s="22">
        <f t="shared" si="359"/>
        <v>1.5679799999999999</v>
      </c>
      <c r="BP2970" s="21">
        <f t="shared" si="359"/>
        <v>4.9048199999999991</v>
      </c>
    </row>
    <row r="2971" spans="1:68" ht="11.1" hidden="1" customHeight="1" outlineLevel="2" x14ac:dyDescent="0.2">
      <c r="A2971" s="10"/>
      <c r="B2971" s="18"/>
      <c r="C2971" s="18"/>
      <c r="D2971" s="25"/>
      <c r="E2971" s="23"/>
      <c r="F2971" s="208">
        <v>130.66499999999999</v>
      </c>
      <c r="G2971" s="208">
        <v>103.048</v>
      </c>
      <c r="H2971" s="208">
        <v>73.594999999999999</v>
      </c>
      <c r="I2971" s="239">
        <v>96.765000000000001</v>
      </c>
      <c r="J2971" s="239"/>
      <c r="K2971" s="208">
        <v>43.279000000000003</v>
      </c>
      <c r="L2971" s="208">
        <v>17.548999999999999</v>
      </c>
      <c r="M2971" s="208">
        <v>3.375</v>
      </c>
      <c r="N2971" s="208">
        <v>11.664999999999999</v>
      </c>
      <c r="O2971" s="208">
        <v>28.396999999999998</v>
      </c>
      <c r="P2971" s="208">
        <v>35.963000000000001</v>
      </c>
      <c r="Q2971" s="208">
        <v>86.864000000000004</v>
      </c>
      <c r="R2971" s="208">
        <v>99.302999999999997</v>
      </c>
      <c r="S2971" s="208">
        <v>107.474</v>
      </c>
      <c r="T2971" s="208">
        <v>100.14400000000001</v>
      </c>
      <c r="U2971" s="208">
        <v>88.567999999999998</v>
      </c>
      <c r="V2971" s="208">
        <v>60.445</v>
      </c>
      <c r="W2971" s="208">
        <v>33.305999999999997</v>
      </c>
      <c r="X2971" s="208">
        <v>3.3250000000000002</v>
      </c>
      <c r="Y2971" s="208">
        <v>9.5009999999999994</v>
      </c>
      <c r="Z2971" s="208">
        <v>15.444000000000001</v>
      </c>
      <c r="AA2971" s="208">
        <v>19.347000000000001</v>
      </c>
      <c r="AB2971" s="208">
        <v>47.2</v>
      </c>
      <c r="AC2971" s="208">
        <v>60.523000000000003</v>
      </c>
      <c r="AD2971" s="208">
        <v>106.67100000000001</v>
      </c>
      <c r="AE2971" s="208">
        <v>110.571</v>
      </c>
      <c r="AF2971" s="208">
        <v>89.073999999999998</v>
      </c>
      <c r="AG2971" s="208">
        <v>87.503</v>
      </c>
      <c r="AH2971" s="208">
        <v>54.514000000000003</v>
      </c>
      <c r="AI2971" s="208">
        <v>45.518999999999998</v>
      </c>
      <c r="AJ2971" s="208">
        <v>17.617000000000001</v>
      </c>
      <c r="AK2971" s="208">
        <v>7.6070000000000002</v>
      </c>
      <c r="AL2971" s="208">
        <v>18.93</v>
      </c>
      <c r="AM2971" s="208">
        <v>28.786999999999999</v>
      </c>
      <c r="AN2971" s="208">
        <v>48.723999999999997</v>
      </c>
      <c r="AO2971" s="208">
        <v>72.457999999999998</v>
      </c>
      <c r="AP2971" s="208">
        <v>95.578000000000003</v>
      </c>
      <c r="AQ2971" s="208">
        <v>108.288</v>
      </c>
      <c r="AR2971" s="208">
        <v>101.538</v>
      </c>
      <c r="AS2971" s="208">
        <v>90.278999999999996</v>
      </c>
      <c r="AT2971" s="208">
        <v>72.034999999999997</v>
      </c>
      <c r="AU2971" s="208">
        <v>52.7</v>
      </c>
      <c r="AV2971" s="208">
        <v>27.471</v>
      </c>
      <c r="AW2971" s="208">
        <v>5.9669999999999996</v>
      </c>
      <c r="AX2971" s="208">
        <v>10.769</v>
      </c>
      <c r="AY2971" s="208">
        <v>30.943000000000001</v>
      </c>
      <c r="AZ2971" s="208">
        <v>32.613</v>
      </c>
      <c r="BA2971" s="208">
        <v>63.353000000000002</v>
      </c>
      <c r="BB2971" s="27">
        <v>128.376</v>
      </c>
      <c r="BC2971" s="21"/>
      <c r="BD2971" s="22">
        <f t="shared" si="360"/>
        <v>172.54838709677421</v>
      </c>
      <c r="BE2971" s="21"/>
      <c r="BG2971" s="10"/>
      <c r="BH2971" s="21">
        <f t="shared" si="362"/>
        <v>0</v>
      </c>
      <c r="BI2971" s="22">
        <f t="shared" si="362"/>
        <v>0.12837600000000002</v>
      </c>
      <c r="BJ2971" s="21"/>
      <c r="BK2971" s="21">
        <v>0</v>
      </c>
      <c r="BL2971" s="22">
        <v>0.39199499999999998</v>
      </c>
      <c r="BM2971" s="21"/>
      <c r="BN2971" s="21">
        <f t="shared" si="359"/>
        <v>0</v>
      </c>
      <c r="BO2971" s="22">
        <f t="shared" si="359"/>
        <v>1.5679799999999999</v>
      </c>
      <c r="BP2971" s="21">
        <f t="shared" si="359"/>
        <v>0</v>
      </c>
    </row>
    <row r="2972" spans="1:68" ht="11.1" hidden="1" customHeight="1" outlineLevel="1" collapsed="1" x14ac:dyDescent="0.2">
      <c r="A2972" s="10"/>
      <c r="B2972" s="18"/>
      <c r="C2972" s="18"/>
      <c r="D2972" s="18"/>
      <c r="E2972" s="19" t="s">
        <v>609</v>
      </c>
      <c r="F2972" s="20"/>
      <c r="G2972" s="20"/>
      <c r="H2972" s="20"/>
      <c r="I2972" s="20"/>
      <c r="J2972" s="20"/>
      <c r="K2972" s="209">
        <v>0.57899999999999996</v>
      </c>
      <c r="L2972" s="209">
        <v>0.34799999999999998</v>
      </c>
      <c r="M2972" s="209">
        <v>3.4000000000000002E-2</v>
      </c>
      <c r="N2972" s="209">
        <v>4.1000000000000002E-2</v>
      </c>
      <c r="O2972" s="209">
        <v>0.19800000000000001</v>
      </c>
      <c r="P2972" s="209">
        <v>1.3740000000000001</v>
      </c>
      <c r="Q2972" s="20"/>
      <c r="R2972" s="20"/>
      <c r="S2972" s="20"/>
      <c r="T2972" s="20"/>
      <c r="U2972" s="20"/>
      <c r="V2972" s="209">
        <v>0.60799999999999998</v>
      </c>
      <c r="W2972" s="209">
        <v>0.92100000000000004</v>
      </c>
      <c r="X2972" s="209">
        <v>0.45100000000000001</v>
      </c>
      <c r="Y2972" s="209">
        <v>0.33800000000000002</v>
      </c>
      <c r="Z2972" s="209">
        <v>0.36399999999999999</v>
      </c>
      <c r="AA2972" s="209">
        <v>0.499</v>
      </c>
      <c r="AB2972" s="209">
        <v>1.64</v>
      </c>
      <c r="AC2972" s="209">
        <v>1.0309999999999999</v>
      </c>
      <c r="AD2972" s="20"/>
      <c r="AE2972" s="20"/>
      <c r="AF2972" s="20"/>
      <c r="AG2972" s="20"/>
      <c r="AH2972" s="20"/>
      <c r="AI2972" s="209">
        <v>1.1439999999999999</v>
      </c>
      <c r="AJ2972" s="209">
        <v>0.29499999999999998</v>
      </c>
      <c r="AK2972" s="20"/>
      <c r="AL2972" s="209">
        <v>5.8999999999999997E-2</v>
      </c>
      <c r="AM2972" s="209">
        <v>0.96299999999999997</v>
      </c>
      <c r="AN2972" s="209">
        <v>1.6739999999999999</v>
      </c>
      <c r="AO2972" s="20"/>
      <c r="AP2972" s="20"/>
      <c r="AQ2972" s="20"/>
      <c r="AR2972" s="20"/>
      <c r="AS2972" s="20"/>
      <c r="AT2972" s="209">
        <v>1.4339999999999999</v>
      </c>
      <c r="AU2972" s="209">
        <v>0.90400000000000003</v>
      </c>
      <c r="AV2972" s="209">
        <v>0.29799999999999999</v>
      </c>
      <c r="AW2972" s="20"/>
      <c r="AX2972" s="209">
        <v>0.17799999999999999</v>
      </c>
      <c r="AY2972" s="209">
        <v>0.68300000000000005</v>
      </c>
      <c r="AZ2972" s="20"/>
      <c r="BA2972" s="20"/>
      <c r="BB2972" s="21">
        <f t="shared" si="361"/>
        <v>1.6739999999999999</v>
      </c>
      <c r="BC2972" s="21">
        <f>BF2972</f>
        <v>3.32</v>
      </c>
      <c r="BD2972" s="22">
        <f t="shared" si="360"/>
        <v>2.25</v>
      </c>
      <c r="BE2972" s="21">
        <f>BC2972-BD2972</f>
        <v>1.0699999999999998</v>
      </c>
      <c r="BF2972" s="2">
        <v>3.32</v>
      </c>
      <c r="BG2972" s="10">
        <v>5</v>
      </c>
      <c r="BH2972" s="21">
        <f t="shared" si="362"/>
        <v>2.4700799999999999E-3</v>
      </c>
      <c r="BI2972" s="22">
        <f t="shared" si="362"/>
        <v>1.6739999999999999E-3</v>
      </c>
      <c r="BJ2972" s="21">
        <f>BH2972-BI2972</f>
        <v>7.9608000000000001E-4</v>
      </c>
      <c r="BK2972" s="21">
        <v>7.4102400000000002E-3</v>
      </c>
      <c r="BL2972" s="22">
        <v>5.0219999999999996E-3</v>
      </c>
      <c r="BM2972" s="21">
        <v>2.3882400000000007E-3</v>
      </c>
      <c r="BN2972" s="21">
        <f t="shared" si="359"/>
        <v>2.9640960000000001E-2</v>
      </c>
      <c r="BO2972" s="22">
        <f t="shared" si="359"/>
        <v>2.0087999999999998E-2</v>
      </c>
      <c r="BP2972" s="21">
        <f t="shared" si="359"/>
        <v>9.5529600000000027E-3</v>
      </c>
    </row>
    <row r="2973" spans="1:68" ht="11.1" hidden="1" customHeight="1" outlineLevel="2" x14ac:dyDescent="0.2">
      <c r="A2973" s="10"/>
      <c r="B2973" s="18"/>
      <c r="C2973" s="18"/>
      <c r="D2973" s="18"/>
      <c r="E2973" s="23" t="s">
        <v>2603</v>
      </c>
      <c r="F2973" s="24"/>
      <c r="G2973" s="24"/>
      <c r="H2973" s="24"/>
      <c r="I2973" s="24"/>
      <c r="J2973" s="24"/>
      <c r="K2973" s="208">
        <v>0.57899999999999996</v>
      </c>
      <c r="L2973" s="208">
        <v>0.34799999999999998</v>
      </c>
      <c r="M2973" s="208">
        <v>3.4000000000000002E-2</v>
      </c>
      <c r="N2973" s="208">
        <v>4.1000000000000002E-2</v>
      </c>
      <c r="O2973" s="208">
        <v>0.19800000000000001</v>
      </c>
      <c r="P2973" s="208">
        <v>1.3740000000000001</v>
      </c>
      <c r="Q2973" s="24"/>
      <c r="R2973" s="24"/>
      <c r="S2973" s="24"/>
      <c r="T2973" s="24"/>
      <c r="U2973" s="24"/>
      <c r="V2973" s="208">
        <v>0.60799999999999998</v>
      </c>
      <c r="W2973" s="208">
        <v>0.92100000000000004</v>
      </c>
      <c r="X2973" s="208">
        <v>0.45100000000000001</v>
      </c>
      <c r="Y2973" s="208">
        <v>0.33800000000000002</v>
      </c>
      <c r="Z2973" s="208">
        <v>0.36399999999999999</v>
      </c>
      <c r="AA2973" s="208">
        <v>0.499</v>
      </c>
      <c r="AB2973" s="208">
        <v>1.64</v>
      </c>
      <c r="AC2973" s="208">
        <v>1.0309999999999999</v>
      </c>
      <c r="AD2973" s="24"/>
      <c r="AE2973" s="24"/>
      <c r="AF2973" s="24"/>
      <c r="AG2973" s="24"/>
      <c r="AH2973" s="24"/>
      <c r="AI2973" s="208">
        <v>1.1439999999999999</v>
      </c>
      <c r="AJ2973" s="208">
        <v>0.29499999999999998</v>
      </c>
      <c r="AK2973" s="24"/>
      <c r="AL2973" s="208">
        <v>5.8999999999999997E-2</v>
      </c>
      <c r="AM2973" s="208">
        <v>0.96299999999999997</v>
      </c>
      <c r="AN2973" s="208">
        <v>1.6739999999999999</v>
      </c>
      <c r="AO2973" s="24"/>
      <c r="AP2973" s="24"/>
      <c r="AQ2973" s="24"/>
      <c r="AR2973" s="24"/>
      <c r="AS2973" s="24"/>
      <c r="AT2973" s="208">
        <v>1.4339999999999999</v>
      </c>
      <c r="AU2973" s="208">
        <v>0.90400000000000003</v>
      </c>
      <c r="AV2973" s="208">
        <v>0.29799999999999999</v>
      </c>
      <c r="AW2973" s="24"/>
      <c r="AX2973" s="208">
        <v>0.17799999999999999</v>
      </c>
      <c r="AY2973" s="208">
        <v>0.68300000000000005</v>
      </c>
      <c r="AZ2973" s="24"/>
      <c r="BA2973" s="24"/>
      <c r="BB2973" s="21">
        <f t="shared" si="361"/>
        <v>1.6739999999999999</v>
      </c>
      <c r="BC2973" s="21"/>
      <c r="BD2973" s="22">
        <f t="shared" si="360"/>
        <v>2.25</v>
      </c>
      <c r="BE2973" s="21"/>
      <c r="BG2973" s="10"/>
      <c r="BH2973" s="21">
        <f t="shared" si="362"/>
        <v>0</v>
      </c>
      <c r="BI2973" s="22">
        <f t="shared" si="362"/>
        <v>1.6739999999999999E-3</v>
      </c>
      <c r="BJ2973" s="21"/>
      <c r="BK2973" s="21">
        <v>0</v>
      </c>
      <c r="BL2973" s="22">
        <v>5.0219999999999996E-3</v>
      </c>
      <c r="BM2973" s="21"/>
      <c r="BN2973" s="21">
        <f t="shared" si="359"/>
        <v>0</v>
      </c>
      <c r="BO2973" s="22">
        <f t="shared" si="359"/>
        <v>2.0087999999999998E-2</v>
      </c>
      <c r="BP2973" s="21">
        <f t="shared" si="359"/>
        <v>0</v>
      </c>
    </row>
    <row r="2974" spans="1:68" ht="19.5" hidden="1" customHeight="1" x14ac:dyDescent="0.2">
      <c r="A2974" s="10">
        <v>42</v>
      </c>
      <c r="B2974" s="11" t="s">
        <v>2604</v>
      </c>
      <c r="C2974" s="11" t="s">
        <v>2604</v>
      </c>
      <c r="D2974" s="11" t="s">
        <v>2604</v>
      </c>
      <c r="E2974" s="12"/>
      <c r="F2974" s="211">
        <v>231.11099999999999</v>
      </c>
      <c r="G2974" s="211">
        <v>172.374</v>
      </c>
      <c r="H2974" s="211">
        <v>167.95</v>
      </c>
      <c r="I2974" s="242">
        <v>125.017</v>
      </c>
      <c r="J2974" s="242"/>
      <c r="K2974" s="211">
        <v>81.322000000000003</v>
      </c>
      <c r="L2974" s="211">
        <v>54.017000000000003</v>
      </c>
      <c r="M2974" s="211">
        <v>8.3079999999999998</v>
      </c>
      <c r="N2974" s="211">
        <v>19.786999999999999</v>
      </c>
      <c r="O2974" s="211">
        <v>71.132000000000005</v>
      </c>
      <c r="P2974" s="211">
        <v>137.06800000000001</v>
      </c>
      <c r="Q2974" s="211">
        <v>174.684</v>
      </c>
      <c r="R2974" s="211">
        <v>137.321</v>
      </c>
      <c r="S2974" s="211">
        <v>235.387</v>
      </c>
      <c r="T2974" s="211">
        <v>229.18100000000001</v>
      </c>
      <c r="U2974" s="211">
        <v>197.85900000000001</v>
      </c>
      <c r="V2974" s="211">
        <v>135.19900000000001</v>
      </c>
      <c r="W2974" s="211">
        <v>69.488</v>
      </c>
      <c r="X2974" s="211">
        <v>25.937000000000001</v>
      </c>
      <c r="Y2974" s="211">
        <v>8.1170000000000009</v>
      </c>
      <c r="Z2974" s="211">
        <v>18.048999999999999</v>
      </c>
      <c r="AA2974" s="211">
        <v>-90.99</v>
      </c>
      <c r="AB2974" s="211">
        <v>92.712000000000003</v>
      </c>
      <c r="AC2974" s="211">
        <v>186.24</v>
      </c>
      <c r="AD2974" s="211">
        <v>199.46899999999999</v>
      </c>
      <c r="AE2974" s="211">
        <v>204.47499999999999</v>
      </c>
      <c r="AF2974" s="211">
        <v>171.80699999999999</v>
      </c>
      <c r="AG2974" s="211">
        <v>156.49100000000001</v>
      </c>
      <c r="AH2974" s="211">
        <v>93.66</v>
      </c>
      <c r="AI2974" s="211">
        <v>73.578000000000003</v>
      </c>
      <c r="AJ2974" s="211">
        <v>31.248999999999999</v>
      </c>
      <c r="AK2974" s="211">
        <v>16.891999999999999</v>
      </c>
      <c r="AL2974" s="211">
        <v>18.178999999999998</v>
      </c>
      <c r="AM2974" s="211">
        <v>60.686999999999998</v>
      </c>
      <c r="AN2974" s="211">
        <v>87.123000000000005</v>
      </c>
      <c r="AO2974" s="211">
        <v>150.56100000000001</v>
      </c>
      <c r="AP2974" s="211">
        <v>200.36099999999999</v>
      </c>
      <c r="AQ2974" s="211">
        <v>196.18199999999999</v>
      </c>
      <c r="AR2974" s="211">
        <v>176.941</v>
      </c>
      <c r="AS2974" s="211">
        <v>160.83099999999999</v>
      </c>
      <c r="AT2974" s="211">
        <v>107.31</v>
      </c>
      <c r="AU2974" s="211">
        <v>73.814999999999998</v>
      </c>
      <c r="AV2974" s="211">
        <v>45.137</v>
      </c>
      <c r="AW2974" s="211">
        <v>6.6050000000000004</v>
      </c>
      <c r="AX2974" s="211">
        <v>23.093</v>
      </c>
      <c r="AY2974" s="211">
        <v>44.923000000000002</v>
      </c>
      <c r="AZ2974" s="211">
        <v>75.605000000000004</v>
      </c>
      <c r="BA2974" s="211">
        <v>126.628</v>
      </c>
      <c r="BB2974" s="14">
        <f>SUM(BB2975:BB2989)/2</f>
        <v>267.09000000000003</v>
      </c>
      <c r="BC2974" s="14">
        <f>SUM(BC2975:BC2988)</f>
        <v>1412.5647849462366</v>
      </c>
      <c r="BD2974" s="15">
        <f t="shared" si="360"/>
        <v>358.99193548387103</v>
      </c>
      <c r="BE2974" s="17">
        <f>SUM(BE2975:BE2989)</f>
        <v>1053.5728494623654</v>
      </c>
      <c r="BG2974" s="43"/>
      <c r="BH2974" s="17">
        <f t="shared" si="362"/>
        <v>1.0509481999999999</v>
      </c>
      <c r="BI2974" s="15">
        <f t="shared" si="362"/>
        <v>0.26709000000000005</v>
      </c>
      <c r="BJ2974" s="17">
        <f>SUM(BJ2975:BJ2989)</f>
        <v>0.78385819999999995</v>
      </c>
      <c r="BK2974" s="17">
        <v>3.1528445999999999</v>
      </c>
      <c r="BL2974" s="15">
        <v>0.79265100000000011</v>
      </c>
      <c r="BM2974" s="17">
        <v>2.3601936000000001</v>
      </c>
      <c r="BN2974" s="17">
        <f t="shared" si="359"/>
        <v>12.6113784</v>
      </c>
      <c r="BO2974" s="15">
        <f t="shared" si="359"/>
        <v>3.1706040000000004</v>
      </c>
      <c r="BP2974" s="17">
        <f t="shared" si="359"/>
        <v>9.4407744000000005</v>
      </c>
    </row>
    <row r="2975" spans="1:68" ht="11.1" hidden="1" customHeight="1" outlineLevel="1" collapsed="1" x14ac:dyDescent="0.2">
      <c r="A2975" s="10"/>
      <c r="B2975" s="18"/>
      <c r="C2975" s="18"/>
      <c r="D2975" s="18"/>
      <c r="E2975" s="19" t="s">
        <v>30</v>
      </c>
      <c r="F2975" s="209">
        <v>117.6</v>
      </c>
      <c r="G2975" s="209">
        <v>92</v>
      </c>
      <c r="H2975" s="209">
        <v>81</v>
      </c>
      <c r="I2975" s="240">
        <v>61.023000000000003</v>
      </c>
      <c r="J2975" s="240"/>
      <c r="K2975" s="209">
        <v>41.255000000000003</v>
      </c>
      <c r="L2975" s="209">
        <v>1.5669999999999999</v>
      </c>
      <c r="M2975" s="20"/>
      <c r="N2975" s="20"/>
      <c r="O2975" s="209">
        <v>54.46</v>
      </c>
      <c r="P2975" s="209">
        <v>76.477000000000004</v>
      </c>
      <c r="Q2975" s="209">
        <v>106.46599999999999</v>
      </c>
      <c r="R2975" s="209">
        <v>46.328000000000003</v>
      </c>
      <c r="S2975" s="209">
        <v>125.495</v>
      </c>
      <c r="T2975" s="209">
        <v>126.995</v>
      </c>
      <c r="U2975" s="209">
        <v>87.046999999999997</v>
      </c>
      <c r="V2975" s="209">
        <v>48.414999999999999</v>
      </c>
      <c r="W2975" s="209">
        <v>37.159999999999997</v>
      </c>
      <c r="X2975" s="209">
        <v>0.69799999999999995</v>
      </c>
      <c r="Y2975" s="20"/>
      <c r="Z2975" s="20"/>
      <c r="AA2975" s="209">
        <v>-120.08</v>
      </c>
      <c r="AB2975" s="209">
        <v>58.036999999999999</v>
      </c>
      <c r="AC2975" s="209">
        <v>84.597999999999999</v>
      </c>
      <c r="AD2975" s="209">
        <v>105.041</v>
      </c>
      <c r="AE2975" s="209">
        <v>100.03400000000001</v>
      </c>
      <c r="AF2975" s="209">
        <v>79.466999999999999</v>
      </c>
      <c r="AG2975" s="209">
        <v>54.543999999999997</v>
      </c>
      <c r="AH2975" s="209">
        <v>40.776000000000003</v>
      </c>
      <c r="AI2975" s="209">
        <v>38.070999999999998</v>
      </c>
      <c r="AJ2975" s="20"/>
      <c r="AK2975" s="20"/>
      <c r="AL2975" s="20"/>
      <c r="AM2975" s="209">
        <v>24.541</v>
      </c>
      <c r="AN2975" s="209">
        <v>49.011000000000003</v>
      </c>
      <c r="AO2975" s="209">
        <v>79.978999999999999</v>
      </c>
      <c r="AP2975" s="209">
        <v>96.08</v>
      </c>
      <c r="AQ2975" s="209">
        <v>87.948999999999998</v>
      </c>
      <c r="AR2975" s="209">
        <v>80.656000000000006</v>
      </c>
      <c r="AS2975" s="209">
        <v>69.948999999999998</v>
      </c>
      <c r="AT2975" s="209">
        <v>47.197000000000003</v>
      </c>
      <c r="AU2975" s="209">
        <v>30.449000000000002</v>
      </c>
      <c r="AV2975" s="209">
        <v>0.85199999999999998</v>
      </c>
      <c r="AW2975" s="20"/>
      <c r="AX2975" s="20"/>
      <c r="AY2975" s="209">
        <v>18.603000000000002</v>
      </c>
      <c r="AZ2975" s="209">
        <v>35.872999999999998</v>
      </c>
      <c r="BA2975" s="209">
        <v>68.962999999999994</v>
      </c>
      <c r="BB2975" s="21">
        <f t="shared" si="361"/>
        <v>126.995</v>
      </c>
      <c r="BC2975" s="21">
        <f>BF2975</f>
        <v>728.4</v>
      </c>
      <c r="BD2975" s="22">
        <f t="shared" si="360"/>
        <v>170.69220430107526</v>
      </c>
      <c r="BE2975" s="21">
        <f>BC2975-BD2975</f>
        <v>557.70779569892466</v>
      </c>
      <c r="BF2975" s="2">
        <v>728.4</v>
      </c>
      <c r="BG2975" s="10">
        <v>5</v>
      </c>
      <c r="BH2975" s="21">
        <f t="shared" si="362"/>
        <v>0.54192960000000001</v>
      </c>
      <c r="BI2975" s="22">
        <f t="shared" si="362"/>
        <v>0.12699500000000002</v>
      </c>
      <c r="BJ2975" s="21">
        <f>BH2975-BI2975</f>
        <v>0.41493459999999999</v>
      </c>
      <c r="BK2975" s="21">
        <v>1.6257888</v>
      </c>
      <c r="BL2975" s="22">
        <v>0.38098500000000007</v>
      </c>
      <c r="BM2975" s="21">
        <v>1.2448037999999999</v>
      </c>
      <c r="BN2975" s="21">
        <f t="shared" si="359"/>
        <v>6.5031552000000001</v>
      </c>
      <c r="BO2975" s="22">
        <f t="shared" si="359"/>
        <v>1.5239400000000003</v>
      </c>
      <c r="BP2975" s="21">
        <f t="shared" si="359"/>
        <v>4.9792151999999996</v>
      </c>
    </row>
    <row r="2976" spans="1:68" ht="11.1" hidden="1" customHeight="1" outlineLevel="2" x14ac:dyDescent="0.2">
      <c r="A2976" s="10"/>
      <c r="B2976" s="18"/>
      <c r="C2976" s="18"/>
      <c r="D2976" s="18"/>
      <c r="E2976" s="23" t="s">
        <v>2605</v>
      </c>
      <c r="F2976" s="208">
        <v>117.6</v>
      </c>
      <c r="G2976" s="208">
        <v>92</v>
      </c>
      <c r="H2976" s="208">
        <v>81</v>
      </c>
      <c r="I2976" s="239">
        <v>61.023000000000003</v>
      </c>
      <c r="J2976" s="239"/>
      <c r="K2976" s="208">
        <v>41.255000000000003</v>
      </c>
      <c r="L2976" s="208">
        <v>1.5669999999999999</v>
      </c>
      <c r="M2976" s="24"/>
      <c r="N2976" s="24"/>
      <c r="O2976" s="208">
        <v>54.46</v>
      </c>
      <c r="P2976" s="208">
        <v>76.477000000000004</v>
      </c>
      <c r="Q2976" s="208">
        <v>106.46599999999999</v>
      </c>
      <c r="R2976" s="208">
        <v>46.328000000000003</v>
      </c>
      <c r="S2976" s="208">
        <v>125.495</v>
      </c>
      <c r="T2976" s="208">
        <v>126.995</v>
      </c>
      <c r="U2976" s="208">
        <v>87.046999999999997</v>
      </c>
      <c r="V2976" s="208">
        <v>48.414999999999999</v>
      </c>
      <c r="W2976" s="208">
        <v>37.159999999999997</v>
      </c>
      <c r="X2976" s="208">
        <v>0.69799999999999995</v>
      </c>
      <c r="Y2976" s="24"/>
      <c r="Z2976" s="24"/>
      <c r="AA2976" s="208">
        <v>-120.08</v>
      </c>
      <c r="AB2976" s="208">
        <v>58.036999999999999</v>
      </c>
      <c r="AC2976" s="208">
        <v>84.597999999999999</v>
      </c>
      <c r="AD2976" s="208">
        <v>105.041</v>
      </c>
      <c r="AE2976" s="208">
        <v>100.03400000000001</v>
      </c>
      <c r="AF2976" s="208">
        <v>79.466999999999999</v>
      </c>
      <c r="AG2976" s="208">
        <v>54.543999999999997</v>
      </c>
      <c r="AH2976" s="208">
        <v>40.776000000000003</v>
      </c>
      <c r="AI2976" s="208">
        <v>38.070999999999998</v>
      </c>
      <c r="AJ2976" s="24"/>
      <c r="AK2976" s="24"/>
      <c r="AL2976" s="24"/>
      <c r="AM2976" s="208">
        <v>24.541</v>
      </c>
      <c r="AN2976" s="208">
        <v>49.011000000000003</v>
      </c>
      <c r="AO2976" s="208">
        <v>79.978999999999999</v>
      </c>
      <c r="AP2976" s="208">
        <v>96.08</v>
      </c>
      <c r="AQ2976" s="208">
        <v>87.948999999999998</v>
      </c>
      <c r="AR2976" s="208">
        <v>80.656000000000006</v>
      </c>
      <c r="AS2976" s="208">
        <v>69.948999999999998</v>
      </c>
      <c r="AT2976" s="208">
        <v>47.197000000000003</v>
      </c>
      <c r="AU2976" s="208">
        <v>30.449000000000002</v>
      </c>
      <c r="AV2976" s="208">
        <v>0.85199999999999998</v>
      </c>
      <c r="AW2976" s="24"/>
      <c r="AX2976" s="24"/>
      <c r="AY2976" s="208">
        <v>18.603000000000002</v>
      </c>
      <c r="AZ2976" s="208">
        <v>35.872999999999998</v>
      </c>
      <c r="BA2976" s="208">
        <v>68.962999999999994</v>
      </c>
      <c r="BB2976" s="21">
        <f t="shared" si="361"/>
        <v>126.995</v>
      </c>
      <c r="BC2976" s="21"/>
      <c r="BD2976" s="22">
        <f t="shared" si="360"/>
        <v>170.69220430107526</v>
      </c>
      <c r="BE2976" s="21"/>
      <c r="BG2976" s="10"/>
      <c r="BH2976" s="21">
        <f t="shared" si="362"/>
        <v>0</v>
      </c>
      <c r="BI2976" s="22">
        <f t="shared" si="362"/>
        <v>0.12699500000000002</v>
      </c>
      <c r="BJ2976" s="21"/>
      <c r="BK2976" s="21">
        <v>0</v>
      </c>
      <c r="BL2976" s="22">
        <v>0.38098500000000007</v>
      </c>
      <c r="BM2976" s="21"/>
      <c r="BN2976" s="21">
        <f t="shared" si="359"/>
        <v>0</v>
      </c>
      <c r="BO2976" s="22">
        <f t="shared" si="359"/>
        <v>1.5239400000000003</v>
      </c>
      <c r="BP2976" s="21">
        <f t="shared" si="359"/>
        <v>0</v>
      </c>
    </row>
    <row r="2977" spans="1:68" ht="11.1" hidden="1" customHeight="1" outlineLevel="1" collapsed="1" x14ac:dyDescent="0.2">
      <c r="A2977" s="10"/>
      <c r="B2977" s="18"/>
      <c r="C2977" s="18"/>
      <c r="D2977" s="18"/>
      <c r="E2977" s="19" t="s">
        <v>2606</v>
      </c>
      <c r="F2977" s="209">
        <v>0.76500000000000001</v>
      </c>
      <c r="G2977" s="209">
        <v>0.68700000000000006</v>
      </c>
      <c r="H2977" s="209">
        <v>0.442</v>
      </c>
      <c r="I2977" s="240">
        <v>0.29799999999999999</v>
      </c>
      <c r="J2977" s="240"/>
      <c r="K2977" s="209">
        <v>4.9000000000000002E-2</v>
      </c>
      <c r="L2977" s="20"/>
      <c r="M2977" s="20"/>
      <c r="N2977" s="20"/>
      <c r="O2977" s="209">
        <v>0.17299999999999999</v>
      </c>
      <c r="P2977" s="209">
        <v>0.28799999999999998</v>
      </c>
      <c r="Q2977" s="209">
        <v>0.47899999999999998</v>
      </c>
      <c r="R2977" s="209">
        <v>0.63800000000000001</v>
      </c>
      <c r="S2977" s="209">
        <v>0.77300000000000002</v>
      </c>
      <c r="T2977" s="209">
        <v>0.73099999999999998</v>
      </c>
      <c r="U2977" s="209">
        <v>0.50600000000000001</v>
      </c>
      <c r="V2977" s="209">
        <v>0.3</v>
      </c>
      <c r="W2977" s="209">
        <v>4.5999999999999999E-2</v>
      </c>
      <c r="X2977" s="209">
        <v>4.3999999999999997E-2</v>
      </c>
      <c r="Y2977" s="20"/>
      <c r="Z2977" s="20"/>
      <c r="AA2977" s="209">
        <v>4.2999999999999997E-2</v>
      </c>
      <c r="AB2977" s="209">
        <v>0.254</v>
      </c>
      <c r="AC2977" s="209">
        <v>0.52300000000000002</v>
      </c>
      <c r="AD2977" s="209">
        <v>0.82799999999999996</v>
      </c>
      <c r="AE2977" s="209">
        <v>0.79500000000000004</v>
      </c>
      <c r="AF2977" s="209">
        <v>0.65600000000000003</v>
      </c>
      <c r="AG2977" s="209">
        <v>0.48299999999999998</v>
      </c>
      <c r="AH2977" s="209">
        <v>0.124</v>
      </c>
      <c r="AI2977" s="20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  <c r="BA2977" s="20"/>
      <c r="BB2977" s="21">
        <f t="shared" si="361"/>
        <v>0.82799999999999996</v>
      </c>
      <c r="BC2977" s="21">
        <f>BD2977</f>
        <v>1.1129032258064515</v>
      </c>
      <c r="BD2977" s="22">
        <f t="shared" si="360"/>
        <v>1.1129032258064515</v>
      </c>
      <c r="BE2977" s="21">
        <f>BC2977-BD2977</f>
        <v>0</v>
      </c>
      <c r="BG2977" s="10">
        <v>6</v>
      </c>
      <c r="BH2977" s="21">
        <f t="shared" si="362"/>
        <v>8.2799999999999985E-4</v>
      </c>
      <c r="BI2977" s="22">
        <f t="shared" si="362"/>
        <v>8.2799999999999985E-4</v>
      </c>
      <c r="BJ2977" s="21">
        <f>BH2977-BI2977</f>
        <v>0</v>
      </c>
      <c r="BK2977" s="21">
        <v>2.4839999999999997E-3</v>
      </c>
      <c r="BL2977" s="22">
        <v>2.4839999999999997E-3</v>
      </c>
      <c r="BM2977" s="21">
        <v>0</v>
      </c>
      <c r="BN2977" s="21">
        <f t="shared" ref="BN2977:BP3037" si="363">BK2977*4</f>
        <v>9.9359999999999987E-3</v>
      </c>
      <c r="BO2977" s="22">
        <f t="shared" si="363"/>
        <v>9.9359999999999987E-3</v>
      </c>
      <c r="BP2977" s="21">
        <f t="shared" si="363"/>
        <v>0</v>
      </c>
    </row>
    <row r="2978" spans="1:68" ht="11.1" hidden="1" customHeight="1" outlineLevel="2" x14ac:dyDescent="0.2">
      <c r="A2978" s="10"/>
      <c r="B2978" s="18"/>
      <c r="C2978" s="18"/>
      <c r="D2978" s="18"/>
      <c r="E2978" s="23" t="s">
        <v>2607</v>
      </c>
      <c r="F2978" s="208">
        <v>0.76500000000000001</v>
      </c>
      <c r="G2978" s="208">
        <v>0.68700000000000006</v>
      </c>
      <c r="H2978" s="208">
        <v>0.442</v>
      </c>
      <c r="I2978" s="239">
        <v>0.29799999999999999</v>
      </c>
      <c r="J2978" s="239"/>
      <c r="K2978" s="208">
        <v>4.9000000000000002E-2</v>
      </c>
      <c r="L2978" s="24"/>
      <c r="M2978" s="24"/>
      <c r="N2978" s="24"/>
      <c r="O2978" s="208">
        <v>0.17299999999999999</v>
      </c>
      <c r="P2978" s="208">
        <v>0.28799999999999998</v>
      </c>
      <c r="Q2978" s="208">
        <v>0.47899999999999998</v>
      </c>
      <c r="R2978" s="208">
        <v>0.63800000000000001</v>
      </c>
      <c r="S2978" s="208">
        <v>0.77300000000000002</v>
      </c>
      <c r="T2978" s="208">
        <v>0.73099999999999998</v>
      </c>
      <c r="U2978" s="208">
        <v>0.50600000000000001</v>
      </c>
      <c r="V2978" s="208">
        <v>0.3</v>
      </c>
      <c r="W2978" s="208">
        <v>4.5999999999999999E-2</v>
      </c>
      <c r="X2978" s="208">
        <v>4.3999999999999997E-2</v>
      </c>
      <c r="Y2978" s="24"/>
      <c r="Z2978" s="24"/>
      <c r="AA2978" s="208">
        <v>4.2999999999999997E-2</v>
      </c>
      <c r="AB2978" s="208">
        <v>0.254</v>
      </c>
      <c r="AC2978" s="208">
        <v>0.52300000000000002</v>
      </c>
      <c r="AD2978" s="208">
        <v>0.82799999999999996</v>
      </c>
      <c r="AE2978" s="208">
        <v>0.79500000000000004</v>
      </c>
      <c r="AF2978" s="208">
        <v>0.65600000000000003</v>
      </c>
      <c r="AG2978" s="208">
        <v>0.48299999999999998</v>
      </c>
      <c r="AH2978" s="208">
        <v>0.124</v>
      </c>
      <c r="AI2978" s="24"/>
      <c r="AJ2978" s="24"/>
      <c r="AK2978" s="24"/>
      <c r="AL2978" s="24"/>
      <c r="AM2978" s="24"/>
      <c r="AN2978" s="24"/>
      <c r="AO2978" s="24"/>
      <c r="AP2978" s="24"/>
      <c r="AQ2978" s="24"/>
      <c r="AR2978" s="24"/>
      <c r="AS2978" s="24"/>
      <c r="AT2978" s="24"/>
      <c r="AU2978" s="24"/>
      <c r="AV2978" s="24"/>
      <c r="AW2978" s="24"/>
      <c r="AX2978" s="24"/>
      <c r="AY2978" s="24"/>
      <c r="AZ2978" s="24"/>
      <c r="BA2978" s="24"/>
      <c r="BB2978" s="21">
        <f t="shared" si="361"/>
        <v>0.82799999999999996</v>
      </c>
      <c r="BC2978" s="21"/>
      <c r="BD2978" s="22">
        <f t="shared" si="360"/>
        <v>1.1129032258064515</v>
      </c>
      <c r="BE2978" s="21"/>
      <c r="BG2978" s="10"/>
      <c r="BH2978" s="21">
        <f t="shared" si="362"/>
        <v>0</v>
      </c>
      <c r="BI2978" s="22">
        <f t="shared" si="362"/>
        <v>8.2799999999999985E-4</v>
      </c>
      <c r="BJ2978" s="21"/>
      <c r="BK2978" s="21">
        <v>0</v>
      </c>
      <c r="BL2978" s="22">
        <v>2.4839999999999997E-3</v>
      </c>
      <c r="BM2978" s="21"/>
      <c r="BN2978" s="21">
        <f t="shared" si="363"/>
        <v>0</v>
      </c>
      <c r="BO2978" s="22">
        <f t="shared" si="363"/>
        <v>9.9359999999999987E-3</v>
      </c>
      <c r="BP2978" s="21">
        <f t="shared" si="363"/>
        <v>0</v>
      </c>
    </row>
    <row r="2979" spans="1:68" ht="11.1" hidden="1" customHeight="1" outlineLevel="1" collapsed="1" x14ac:dyDescent="0.2">
      <c r="A2979" s="10"/>
      <c r="B2979" s="18"/>
      <c r="C2979" s="18"/>
      <c r="D2979" s="25"/>
      <c r="E2979" s="19" t="s">
        <v>586</v>
      </c>
      <c r="F2979" s="209">
        <v>98.146000000000001</v>
      </c>
      <c r="G2979" s="209">
        <v>66.054000000000002</v>
      </c>
      <c r="H2979" s="209">
        <v>74.054000000000002</v>
      </c>
      <c r="I2979" s="240">
        <v>52.53</v>
      </c>
      <c r="J2979" s="240"/>
      <c r="K2979" s="209">
        <v>35.31</v>
      </c>
      <c r="L2979" s="209">
        <v>51.981000000000002</v>
      </c>
      <c r="M2979" s="209">
        <v>8.0950000000000006</v>
      </c>
      <c r="N2979" s="209">
        <v>19.265999999999998</v>
      </c>
      <c r="O2979" s="209">
        <v>14.946999999999999</v>
      </c>
      <c r="P2979" s="209">
        <v>46.762999999999998</v>
      </c>
      <c r="Q2979" s="209">
        <v>55.606999999999999</v>
      </c>
      <c r="R2979" s="209">
        <v>75.991</v>
      </c>
      <c r="S2979" s="209">
        <v>91.832999999999998</v>
      </c>
      <c r="T2979" s="209">
        <v>86.180999999999997</v>
      </c>
      <c r="U2979" s="209">
        <v>96.334000000000003</v>
      </c>
      <c r="V2979" s="209">
        <v>75.171999999999997</v>
      </c>
      <c r="W2979" s="209">
        <v>26.765000000000001</v>
      </c>
      <c r="X2979" s="209">
        <v>24.126000000000001</v>
      </c>
      <c r="Y2979" s="209">
        <v>7.8860000000000001</v>
      </c>
      <c r="Z2979" s="209">
        <v>17.452000000000002</v>
      </c>
      <c r="AA2979" s="209">
        <v>28.515000000000001</v>
      </c>
      <c r="AB2979" s="209">
        <v>28.58</v>
      </c>
      <c r="AC2979" s="209">
        <v>91.394999999999996</v>
      </c>
      <c r="AD2979" s="209">
        <v>81.81</v>
      </c>
      <c r="AE2979" s="209">
        <v>95.631</v>
      </c>
      <c r="AF2979" s="209">
        <v>85.721000000000004</v>
      </c>
      <c r="AG2979" s="209">
        <v>94.239000000000004</v>
      </c>
      <c r="AH2979" s="209">
        <v>45.756</v>
      </c>
      <c r="AI2979" s="209">
        <v>32.069000000000003</v>
      </c>
      <c r="AJ2979" s="209">
        <v>30.148</v>
      </c>
      <c r="AK2979" s="209">
        <v>16.891999999999999</v>
      </c>
      <c r="AL2979" s="209">
        <v>18.178999999999998</v>
      </c>
      <c r="AM2979" s="209">
        <v>34.491</v>
      </c>
      <c r="AN2979" s="209">
        <v>35.085000000000001</v>
      </c>
      <c r="AO2979" s="209">
        <v>54.55</v>
      </c>
      <c r="AP2979" s="209">
        <v>87.744</v>
      </c>
      <c r="AQ2979" s="209">
        <v>95.238</v>
      </c>
      <c r="AR2979" s="209">
        <v>82.873999999999995</v>
      </c>
      <c r="AS2979" s="209">
        <v>80.046000000000006</v>
      </c>
      <c r="AT2979" s="209">
        <v>54.417999999999999</v>
      </c>
      <c r="AU2979" s="209">
        <v>40.456000000000003</v>
      </c>
      <c r="AV2979" s="209">
        <v>43.793999999999997</v>
      </c>
      <c r="AW2979" s="209">
        <v>6.5190000000000001</v>
      </c>
      <c r="AX2979" s="209">
        <v>16.061</v>
      </c>
      <c r="AY2979" s="209">
        <v>24.882000000000001</v>
      </c>
      <c r="AZ2979" s="209">
        <v>37.694000000000003</v>
      </c>
      <c r="BA2979" s="209">
        <v>48.347999999999999</v>
      </c>
      <c r="BB2979" s="27">
        <v>101.01900000000001</v>
      </c>
      <c r="BC2979" s="21">
        <f>BF2979</f>
        <v>630</v>
      </c>
      <c r="BD2979" s="22">
        <f t="shared" si="360"/>
        <v>135.77822580645164</v>
      </c>
      <c r="BE2979" s="21">
        <f>BC2979-BD2979</f>
        <v>494.22177419354836</v>
      </c>
      <c r="BF2979" s="2">
        <v>630</v>
      </c>
      <c r="BG2979" s="10"/>
      <c r="BH2979" s="21">
        <f t="shared" si="362"/>
        <v>0.46872000000000003</v>
      </c>
      <c r="BI2979" s="22">
        <f t="shared" si="362"/>
        <v>0.10101900000000003</v>
      </c>
      <c r="BJ2979" s="21">
        <f>BH2979-BI2979</f>
        <v>0.367701</v>
      </c>
      <c r="BK2979" s="21">
        <v>1.4061600000000001</v>
      </c>
      <c r="BL2979" s="22">
        <v>0.29443799999999998</v>
      </c>
      <c r="BM2979" s="21">
        <v>1.1117220000000001</v>
      </c>
      <c r="BN2979" s="21">
        <f t="shared" si="363"/>
        <v>5.6246400000000003</v>
      </c>
      <c r="BO2979" s="22">
        <f t="shared" si="363"/>
        <v>1.1777519999999999</v>
      </c>
      <c r="BP2979" s="21">
        <f t="shared" si="363"/>
        <v>4.4468880000000004</v>
      </c>
    </row>
    <row r="2980" spans="1:68" ht="11.1" hidden="1" customHeight="1" outlineLevel="2" x14ac:dyDescent="0.2">
      <c r="A2980" s="10"/>
      <c r="B2980" s="18"/>
      <c r="C2980" s="18"/>
      <c r="D2980" s="25"/>
      <c r="E2980" s="23"/>
      <c r="F2980" s="208">
        <v>98.146000000000001</v>
      </c>
      <c r="G2980" s="208">
        <v>66.054000000000002</v>
      </c>
      <c r="H2980" s="208">
        <v>74.054000000000002</v>
      </c>
      <c r="I2980" s="239">
        <v>52.53</v>
      </c>
      <c r="J2980" s="239"/>
      <c r="K2980" s="208">
        <v>35.31</v>
      </c>
      <c r="L2980" s="208">
        <v>51.981000000000002</v>
      </c>
      <c r="M2980" s="208">
        <v>8.0950000000000006</v>
      </c>
      <c r="N2980" s="208">
        <v>19.265999999999998</v>
      </c>
      <c r="O2980" s="208">
        <v>14.946999999999999</v>
      </c>
      <c r="P2980" s="208">
        <v>46.762999999999998</v>
      </c>
      <c r="Q2980" s="208">
        <v>55.606999999999999</v>
      </c>
      <c r="R2980" s="208">
        <v>75.991</v>
      </c>
      <c r="S2980" s="208">
        <v>91.832999999999998</v>
      </c>
      <c r="T2980" s="208">
        <v>86.180999999999997</v>
      </c>
      <c r="U2980" s="208">
        <v>96.334000000000003</v>
      </c>
      <c r="V2980" s="208">
        <v>75.171999999999997</v>
      </c>
      <c r="W2980" s="208">
        <v>26.765000000000001</v>
      </c>
      <c r="X2980" s="208">
        <v>24.126000000000001</v>
      </c>
      <c r="Y2980" s="208">
        <v>7.8860000000000001</v>
      </c>
      <c r="Z2980" s="208">
        <v>17.452000000000002</v>
      </c>
      <c r="AA2980" s="208">
        <v>28.515000000000001</v>
      </c>
      <c r="AB2980" s="208">
        <v>28.58</v>
      </c>
      <c r="AC2980" s="208">
        <v>91.394999999999996</v>
      </c>
      <c r="AD2980" s="208">
        <v>81.81</v>
      </c>
      <c r="AE2980" s="208">
        <v>95.631</v>
      </c>
      <c r="AF2980" s="208">
        <v>85.721000000000004</v>
      </c>
      <c r="AG2980" s="208">
        <v>94.239000000000004</v>
      </c>
      <c r="AH2980" s="208">
        <v>45.756</v>
      </c>
      <c r="AI2980" s="208">
        <v>32.069000000000003</v>
      </c>
      <c r="AJ2980" s="208">
        <v>30.148</v>
      </c>
      <c r="AK2980" s="208">
        <v>16.891999999999999</v>
      </c>
      <c r="AL2980" s="208">
        <v>18.178999999999998</v>
      </c>
      <c r="AM2980" s="208">
        <v>34.491</v>
      </c>
      <c r="AN2980" s="208">
        <v>35.085000000000001</v>
      </c>
      <c r="AO2980" s="208">
        <v>54.55</v>
      </c>
      <c r="AP2980" s="208">
        <v>87.744</v>
      </c>
      <c r="AQ2980" s="208">
        <v>95.238</v>
      </c>
      <c r="AR2980" s="208">
        <v>82.873999999999995</v>
      </c>
      <c r="AS2980" s="208">
        <v>80.046000000000006</v>
      </c>
      <c r="AT2980" s="208">
        <v>54.417999999999999</v>
      </c>
      <c r="AU2980" s="208">
        <v>40.456000000000003</v>
      </c>
      <c r="AV2980" s="208">
        <v>43.793999999999997</v>
      </c>
      <c r="AW2980" s="208">
        <v>6.5190000000000001</v>
      </c>
      <c r="AX2980" s="208">
        <v>16.061</v>
      </c>
      <c r="AY2980" s="208">
        <v>24.882000000000001</v>
      </c>
      <c r="AZ2980" s="208">
        <v>37.694000000000003</v>
      </c>
      <c r="BA2980" s="208">
        <v>48.347999999999999</v>
      </c>
      <c r="BB2980" s="27">
        <v>101.01900000000001</v>
      </c>
      <c r="BC2980" s="21"/>
      <c r="BD2980" s="22">
        <f t="shared" si="360"/>
        <v>135.77822580645164</v>
      </c>
      <c r="BE2980" s="21"/>
      <c r="BG2980" s="10"/>
      <c r="BH2980" s="21">
        <f t="shared" si="362"/>
        <v>0</v>
      </c>
      <c r="BI2980" s="22">
        <f t="shared" si="362"/>
        <v>0.10101900000000003</v>
      </c>
      <c r="BJ2980" s="21"/>
      <c r="BK2980" s="21">
        <v>0</v>
      </c>
      <c r="BL2980" s="22">
        <v>0.29443799999999998</v>
      </c>
      <c r="BM2980" s="21"/>
      <c r="BN2980" s="21">
        <f t="shared" si="363"/>
        <v>0</v>
      </c>
      <c r="BO2980" s="22">
        <f t="shared" si="363"/>
        <v>1.1777519999999999</v>
      </c>
      <c r="BP2980" s="21">
        <f t="shared" si="363"/>
        <v>0</v>
      </c>
    </row>
    <row r="2981" spans="1:68" ht="11.1" hidden="1" customHeight="1" outlineLevel="1" collapsed="1" x14ac:dyDescent="0.2">
      <c r="A2981" s="10"/>
      <c r="B2981" s="18"/>
      <c r="C2981" s="18"/>
      <c r="D2981" s="18"/>
      <c r="E2981" s="19" t="s">
        <v>2564</v>
      </c>
      <c r="F2981" s="209">
        <v>3.86</v>
      </c>
      <c r="G2981" s="209">
        <v>3.5750000000000002</v>
      </c>
      <c r="H2981" s="209">
        <v>2.4700000000000002</v>
      </c>
      <c r="I2981" s="240">
        <v>2.0419999999999998</v>
      </c>
      <c r="J2981" s="240"/>
      <c r="K2981" s="209">
        <v>0.94899999999999995</v>
      </c>
      <c r="L2981" s="209">
        <v>0.23</v>
      </c>
      <c r="M2981" s="209">
        <v>9.4E-2</v>
      </c>
      <c r="N2981" s="209">
        <v>0.13600000000000001</v>
      </c>
      <c r="O2981" s="209">
        <v>0.628</v>
      </c>
      <c r="P2981" s="209">
        <v>7.87</v>
      </c>
      <c r="Q2981" s="209">
        <v>4.0000000000000001E-3</v>
      </c>
      <c r="R2981" s="20"/>
      <c r="S2981" s="209">
        <v>4.1100000000000003</v>
      </c>
      <c r="T2981" s="209">
        <v>4.16</v>
      </c>
      <c r="U2981" s="209">
        <v>2.694</v>
      </c>
      <c r="V2981" s="209">
        <v>1.768</v>
      </c>
      <c r="W2981" s="209">
        <v>0.74299999999999999</v>
      </c>
      <c r="X2981" s="209">
        <v>0.218</v>
      </c>
      <c r="Y2981" s="20"/>
      <c r="Z2981" s="209">
        <v>0.31900000000000001</v>
      </c>
      <c r="AA2981" s="20"/>
      <c r="AB2981" s="209">
        <v>2.2029999999999998</v>
      </c>
      <c r="AC2981" s="209">
        <v>2.9649999999999999</v>
      </c>
      <c r="AD2981" s="209">
        <v>4.1529999999999996</v>
      </c>
      <c r="AE2981" s="209">
        <v>3.9950000000000001</v>
      </c>
      <c r="AF2981" s="209">
        <v>3.1259999999999999</v>
      </c>
      <c r="AG2981" s="209">
        <v>2.4390000000000001</v>
      </c>
      <c r="AH2981" s="209">
        <v>1.3460000000000001</v>
      </c>
      <c r="AI2981" s="209">
        <v>0.84399999999999997</v>
      </c>
      <c r="AJ2981" s="209">
        <v>0.28799999999999998</v>
      </c>
      <c r="AK2981" s="20"/>
      <c r="AL2981" s="20"/>
      <c r="AM2981" s="209">
        <v>0.65800000000000003</v>
      </c>
      <c r="AN2981" s="209">
        <v>1.593</v>
      </c>
      <c r="AO2981" s="209">
        <v>3.4649999999999999</v>
      </c>
      <c r="AP2981" s="209">
        <v>3.7949999999999999</v>
      </c>
      <c r="AQ2981" s="209">
        <v>4.0389999999999997</v>
      </c>
      <c r="AR2981" s="209">
        <v>4.2590000000000003</v>
      </c>
      <c r="AS2981" s="209">
        <v>2.91</v>
      </c>
      <c r="AT2981" s="209">
        <v>1.835</v>
      </c>
      <c r="AU2981" s="209">
        <v>1.1399999999999999</v>
      </c>
      <c r="AV2981" s="209">
        <v>8.5000000000000006E-2</v>
      </c>
      <c r="AW2981" s="20"/>
      <c r="AX2981" s="20"/>
      <c r="AY2981" s="209">
        <v>0.72899999999999998</v>
      </c>
      <c r="AZ2981" s="209">
        <v>1.0449999999999999</v>
      </c>
      <c r="BA2981" s="209">
        <v>2.7679999999999998</v>
      </c>
      <c r="BB2981" s="21">
        <f t="shared" si="361"/>
        <v>7.87</v>
      </c>
      <c r="BC2981" s="21">
        <f>BD2981</f>
        <v>10.57795698924731</v>
      </c>
      <c r="BD2981" s="22">
        <f t="shared" si="360"/>
        <v>10.57795698924731</v>
      </c>
      <c r="BE2981" s="21">
        <f>BC2981-BD2981</f>
        <v>0</v>
      </c>
      <c r="BF2981" s="2">
        <v>3.1</v>
      </c>
      <c r="BG2981" s="10">
        <v>5</v>
      </c>
      <c r="BH2981" s="21">
        <f t="shared" si="362"/>
        <v>7.8699999999999985E-3</v>
      </c>
      <c r="BI2981" s="22">
        <f t="shared" si="362"/>
        <v>7.8699999999999985E-3</v>
      </c>
      <c r="BJ2981" s="21">
        <f>BH2981-BI2981</f>
        <v>0</v>
      </c>
      <c r="BK2981" s="21">
        <v>2.3609999999999996E-2</v>
      </c>
      <c r="BL2981" s="22">
        <v>2.3609999999999996E-2</v>
      </c>
      <c r="BM2981" s="21">
        <v>0</v>
      </c>
      <c r="BN2981" s="21">
        <f t="shared" si="363"/>
        <v>9.4439999999999982E-2</v>
      </c>
      <c r="BO2981" s="22">
        <f t="shared" si="363"/>
        <v>9.4439999999999982E-2</v>
      </c>
      <c r="BP2981" s="21">
        <f t="shared" si="363"/>
        <v>0</v>
      </c>
    </row>
    <row r="2982" spans="1:68" ht="11.1" hidden="1" customHeight="1" outlineLevel="2" x14ac:dyDescent="0.2">
      <c r="A2982" s="10"/>
      <c r="B2982" s="18"/>
      <c r="C2982" s="18"/>
      <c r="D2982" s="18"/>
      <c r="E2982" s="23" t="s">
        <v>2608</v>
      </c>
      <c r="F2982" s="208">
        <v>3.86</v>
      </c>
      <c r="G2982" s="208">
        <v>3.5750000000000002</v>
      </c>
      <c r="H2982" s="208">
        <v>2.4700000000000002</v>
      </c>
      <c r="I2982" s="239">
        <v>2.0419999999999998</v>
      </c>
      <c r="J2982" s="239"/>
      <c r="K2982" s="208">
        <v>0.94899999999999995</v>
      </c>
      <c r="L2982" s="208">
        <v>0.23</v>
      </c>
      <c r="M2982" s="208">
        <v>9.4E-2</v>
      </c>
      <c r="N2982" s="208">
        <v>0.13600000000000001</v>
      </c>
      <c r="O2982" s="208">
        <v>0.628</v>
      </c>
      <c r="P2982" s="208">
        <v>7.87</v>
      </c>
      <c r="Q2982" s="208">
        <v>4.0000000000000001E-3</v>
      </c>
      <c r="R2982" s="24"/>
      <c r="S2982" s="208">
        <v>4.1100000000000003</v>
      </c>
      <c r="T2982" s="208">
        <v>4.16</v>
      </c>
      <c r="U2982" s="208">
        <v>2.694</v>
      </c>
      <c r="V2982" s="208">
        <v>1.768</v>
      </c>
      <c r="W2982" s="208">
        <v>0.74299999999999999</v>
      </c>
      <c r="X2982" s="208">
        <v>0.218</v>
      </c>
      <c r="Y2982" s="24"/>
      <c r="Z2982" s="208">
        <v>0.31900000000000001</v>
      </c>
      <c r="AA2982" s="24"/>
      <c r="AB2982" s="208">
        <v>2.2029999999999998</v>
      </c>
      <c r="AC2982" s="208">
        <v>2.9649999999999999</v>
      </c>
      <c r="AD2982" s="208">
        <v>4.1529999999999996</v>
      </c>
      <c r="AE2982" s="208">
        <v>3.9950000000000001</v>
      </c>
      <c r="AF2982" s="208">
        <v>3.1259999999999999</v>
      </c>
      <c r="AG2982" s="208">
        <v>2.4390000000000001</v>
      </c>
      <c r="AH2982" s="208">
        <v>1.3460000000000001</v>
      </c>
      <c r="AI2982" s="208">
        <v>0.84399999999999997</v>
      </c>
      <c r="AJ2982" s="208">
        <v>0.28799999999999998</v>
      </c>
      <c r="AK2982" s="24"/>
      <c r="AL2982" s="24"/>
      <c r="AM2982" s="208">
        <v>0.65800000000000003</v>
      </c>
      <c r="AN2982" s="208">
        <v>1.593</v>
      </c>
      <c r="AO2982" s="208">
        <v>3.4649999999999999</v>
      </c>
      <c r="AP2982" s="208">
        <v>3.7949999999999999</v>
      </c>
      <c r="AQ2982" s="208">
        <v>4.0389999999999997</v>
      </c>
      <c r="AR2982" s="208">
        <v>4.2590000000000003</v>
      </c>
      <c r="AS2982" s="208">
        <v>2.91</v>
      </c>
      <c r="AT2982" s="208">
        <v>1.835</v>
      </c>
      <c r="AU2982" s="208">
        <v>1.1399999999999999</v>
      </c>
      <c r="AV2982" s="208">
        <v>8.5000000000000006E-2</v>
      </c>
      <c r="AW2982" s="24"/>
      <c r="AX2982" s="24"/>
      <c r="AY2982" s="208">
        <v>0.72899999999999998</v>
      </c>
      <c r="AZ2982" s="208">
        <v>1.0449999999999999</v>
      </c>
      <c r="BA2982" s="208">
        <v>2.7679999999999998</v>
      </c>
      <c r="BB2982" s="21">
        <f t="shared" si="361"/>
        <v>7.87</v>
      </c>
      <c r="BC2982" s="21"/>
      <c r="BD2982" s="22">
        <f t="shared" si="360"/>
        <v>10.57795698924731</v>
      </c>
      <c r="BE2982" s="21"/>
      <c r="BG2982" s="10"/>
      <c r="BH2982" s="21">
        <f t="shared" si="362"/>
        <v>0</v>
      </c>
      <c r="BI2982" s="22">
        <f t="shared" si="362"/>
        <v>7.8699999999999985E-3</v>
      </c>
      <c r="BJ2982" s="21"/>
      <c r="BK2982" s="21">
        <v>0</v>
      </c>
      <c r="BL2982" s="22">
        <v>2.3609999999999996E-2</v>
      </c>
      <c r="BM2982" s="21"/>
      <c r="BN2982" s="21">
        <f t="shared" si="363"/>
        <v>0</v>
      </c>
      <c r="BO2982" s="22">
        <f t="shared" si="363"/>
        <v>9.4439999999999982E-2</v>
      </c>
      <c r="BP2982" s="21">
        <f t="shared" si="363"/>
        <v>0</v>
      </c>
    </row>
    <row r="2983" spans="1:68" ht="11.1" hidden="1" customHeight="1" outlineLevel="1" collapsed="1" x14ac:dyDescent="0.2">
      <c r="A2983" s="10"/>
      <c r="B2983" s="18"/>
      <c r="C2983" s="18"/>
      <c r="D2983" s="18"/>
      <c r="E2983" s="19" t="s">
        <v>2609</v>
      </c>
      <c r="F2983" s="209">
        <v>10.177</v>
      </c>
      <c r="G2983" s="209">
        <v>9.9649999999999999</v>
      </c>
      <c r="H2983" s="209">
        <v>9.9039999999999999</v>
      </c>
      <c r="I2983" s="240">
        <v>9.1240000000000006</v>
      </c>
      <c r="J2983" s="240"/>
      <c r="K2983" s="209">
        <v>3.6110000000000002</v>
      </c>
      <c r="L2983" s="209">
        <v>0.23899999999999999</v>
      </c>
      <c r="M2983" s="209">
        <v>0.11899999999999999</v>
      </c>
      <c r="N2983" s="209">
        <v>0.38500000000000001</v>
      </c>
      <c r="O2983" s="209">
        <v>0.82899999999999996</v>
      </c>
      <c r="P2983" s="209">
        <v>5.5940000000000003</v>
      </c>
      <c r="Q2983" s="209">
        <v>12.026999999999999</v>
      </c>
      <c r="R2983" s="209">
        <v>14.263</v>
      </c>
      <c r="S2983" s="209">
        <v>13.111000000000001</v>
      </c>
      <c r="T2983" s="209">
        <v>11.114000000000001</v>
      </c>
      <c r="U2983" s="209">
        <v>11.103</v>
      </c>
      <c r="V2983" s="209">
        <v>9.4190000000000005</v>
      </c>
      <c r="W2983" s="209">
        <v>4.6950000000000003</v>
      </c>
      <c r="X2983" s="209">
        <v>0.79700000000000004</v>
      </c>
      <c r="Y2983" s="209">
        <v>0.23100000000000001</v>
      </c>
      <c r="Z2983" s="209">
        <v>0.27800000000000002</v>
      </c>
      <c r="AA2983" s="209">
        <v>0.49399999999999999</v>
      </c>
      <c r="AB2983" s="209">
        <v>3.552</v>
      </c>
      <c r="AC2983" s="209">
        <v>6.6559999999999997</v>
      </c>
      <c r="AD2983" s="209">
        <v>7.5259999999999998</v>
      </c>
      <c r="AE2983" s="209">
        <v>3.93</v>
      </c>
      <c r="AF2983" s="209">
        <v>2.7829999999999999</v>
      </c>
      <c r="AG2983" s="209">
        <v>4.7080000000000002</v>
      </c>
      <c r="AH2983" s="209">
        <v>5.56</v>
      </c>
      <c r="AI2983" s="209">
        <v>2.5129999999999999</v>
      </c>
      <c r="AJ2983" s="209">
        <v>0.76300000000000001</v>
      </c>
      <c r="AK2983" s="20"/>
      <c r="AL2983" s="20"/>
      <c r="AM2983" s="209">
        <v>0.94899999999999995</v>
      </c>
      <c r="AN2983" s="209">
        <v>1.3460000000000001</v>
      </c>
      <c r="AO2983" s="209">
        <v>12.472</v>
      </c>
      <c r="AP2983" s="209">
        <v>12.657999999999999</v>
      </c>
      <c r="AQ2983" s="209">
        <v>8.8780000000000001</v>
      </c>
      <c r="AR2983" s="209">
        <v>9.0510000000000002</v>
      </c>
      <c r="AS2983" s="209">
        <v>7.8410000000000002</v>
      </c>
      <c r="AT2983" s="209">
        <v>3.7469999999999999</v>
      </c>
      <c r="AU2983" s="209">
        <v>1.6870000000000001</v>
      </c>
      <c r="AV2983" s="209">
        <v>0.34799999999999998</v>
      </c>
      <c r="AW2983" s="209">
        <v>8.5999999999999993E-2</v>
      </c>
      <c r="AX2983" s="209">
        <v>7.032</v>
      </c>
      <c r="AY2983" s="209">
        <v>0.66500000000000004</v>
      </c>
      <c r="AZ2983" s="209">
        <v>0.91200000000000003</v>
      </c>
      <c r="BA2983" s="209">
        <v>6.4489999999999998</v>
      </c>
      <c r="BB2983" s="21">
        <f>BB2984+BB2985+BB2986+BB2987</f>
        <v>29.815000000000001</v>
      </c>
      <c r="BC2983" s="21">
        <f>BD2983</f>
        <v>40.0739247311828</v>
      </c>
      <c r="BD2983" s="22">
        <f t="shared" si="360"/>
        <v>40.0739247311828</v>
      </c>
      <c r="BE2983" s="21">
        <f>BC2983-BD2983</f>
        <v>0</v>
      </c>
      <c r="BF2983" s="2">
        <v>21.22</v>
      </c>
      <c r="BG2983" s="10">
        <v>6</v>
      </c>
      <c r="BH2983" s="21">
        <f t="shared" si="362"/>
        <v>2.9815000000000005E-2</v>
      </c>
      <c r="BI2983" s="22">
        <f t="shared" si="362"/>
        <v>2.9815000000000005E-2</v>
      </c>
      <c r="BJ2983" s="21">
        <f>BH2983-BI2983</f>
        <v>0</v>
      </c>
      <c r="BK2983" s="21">
        <v>8.9445000000000011E-2</v>
      </c>
      <c r="BL2983" s="22">
        <v>8.9445000000000011E-2</v>
      </c>
      <c r="BM2983" s="21">
        <v>0</v>
      </c>
      <c r="BN2983" s="21">
        <f t="shared" si="363"/>
        <v>0.35778000000000004</v>
      </c>
      <c r="BO2983" s="22">
        <f t="shared" si="363"/>
        <v>0.35778000000000004</v>
      </c>
      <c r="BP2983" s="21">
        <f t="shared" si="363"/>
        <v>0</v>
      </c>
    </row>
    <row r="2984" spans="1:68" ht="11.1" hidden="1" customHeight="1" outlineLevel="2" x14ac:dyDescent="0.2">
      <c r="A2984" s="10"/>
      <c r="B2984" s="18"/>
      <c r="C2984" s="18"/>
      <c r="D2984" s="18"/>
      <c r="E2984" s="23" t="s">
        <v>2610</v>
      </c>
      <c r="F2984" s="208">
        <v>4.8140000000000001</v>
      </c>
      <c r="G2984" s="208">
        <v>4.72</v>
      </c>
      <c r="H2984" s="208">
        <v>4.0830000000000002</v>
      </c>
      <c r="I2984" s="239">
        <v>4.01</v>
      </c>
      <c r="J2984" s="239"/>
      <c r="K2984" s="208">
        <v>1.5189999999999999</v>
      </c>
      <c r="L2984" s="24"/>
      <c r="M2984" s="24"/>
      <c r="N2984" s="24"/>
      <c r="O2984" s="24"/>
      <c r="P2984" s="208">
        <v>2.4340000000000002</v>
      </c>
      <c r="Q2984" s="208">
        <v>4.1180000000000003</v>
      </c>
      <c r="R2984" s="208">
        <v>4.524</v>
      </c>
      <c r="S2984" s="208">
        <v>4.8079999999999998</v>
      </c>
      <c r="T2984" s="208">
        <v>4.5419999999999998</v>
      </c>
      <c r="U2984" s="208">
        <v>4.327</v>
      </c>
      <c r="V2984" s="208">
        <v>3.0169999999999999</v>
      </c>
      <c r="W2984" s="208">
        <v>1.1579999999999999</v>
      </c>
      <c r="X2984" s="208">
        <v>0.46300000000000002</v>
      </c>
      <c r="Y2984" s="24"/>
      <c r="Z2984" s="24"/>
      <c r="AA2984" s="24"/>
      <c r="AB2984" s="208">
        <v>2.1819999999999999</v>
      </c>
      <c r="AC2984" s="208">
        <v>4.3810000000000002</v>
      </c>
      <c r="AD2984" s="208">
        <v>4.1760000000000002</v>
      </c>
      <c r="AE2984" s="208">
        <v>3.93</v>
      </c>
      <c r="AF2984" s="208">
        <v>2.7829999999999999</v>
      </c>
      <c r="AG2984" s="208">
        <v>4.7080000000000002</v>
      </c>
      <c r="AH2984" s="208">
        <v>3.7509999999999999</v>
      </c>
      <c r="AI2984" s="208">
        <v>1.4990000000000001</v>
      </c>
      <c r="AJ2984" s="208">
        <v>0.318</v>
      </c>
      <c r="AK2984" s="24"/>
      <c r="AL2984" s="24"/>
      <c r="AM2984" s="24"/>
      <c r="AN2984" s="24"/>
      <c r="AO2984" s="208">
        <v>9.8109999999999999</v>
      </c>
      <c r="AP2984" s="24"/>
      <c r="AQ2984" s="24"/>
      <c r="AR2984" s="24"/>
      <c r="AS2984" s="24"/>
      <c r="AT2984" s="24"/>
      <c r="AU2984" s="24"/>
      <c r="AV2984" s="24"/>
      <c r="AW2984" s="24"/>
      <c r="AX2984" s="24"/>
      <c r="AY2984" s="24"/>
      <c r="AZ2984" s="24"/>
      <c r="BA2984" s="24"/>
      <c r="BB2984" s="21">
        <f t="shared" si="361"/>
        <v>9.8109999999999999</v>
      </c>
      <c r="BC2984" s="21"/>
      <c r="BD2984" s="22">
        <f t="shared" si="360"/>
        <v>13.186827956989248</v>
      </c>
      <c r="BE2984" s="21"/>
      <c r="BG2984" s="10"/>
      <c r="BH2984" s="21">
        <f t="shared" si="362"/>
        <v>0</v>
      </c>
      <c r="BI2984" s="22">
        <f t="shared" si="362"/>
        <v>9.8110000000000003E-3</v>
      </c>
      <c r="BJ2984" s="21"/>
      <c r="BK2984" s="21">
        <v>0</v>
      </c>
      <c r="BL2984" s="22">
        <v>2.9433000000000001E-2</v>
      </c>
      <c r="BM2984" s="21"/>
      <c r="BN2984" s="21">
        <f t="shared" si="363"/>
        <v>0</v>
      </c>
      <c r="BO2984" s="22">
        <f t="shared" si="363"/>
        <v>0.117732</v>
      </c>
      <c r="BP2984" s="21">
        <f t="shared" si="363"/>
        <v>0</v>
      </c>
    </row>
    <row r="2985" spans="1:68" ht="11.1" hidden="1" customHeight="1" outlineLevel="2" x14ac:dyDescent="0.2">
      <c r="A2985" s="10"/>
      <c r="B2985" s="18"/>
      <c r="C2985" s="18"/>
      <c r="D2985" s="18"/>
      <c r="E2985" s="23" t="s">
        <v>2611</v>
      </c>
      <c r="F2985" s="24"/>
      <c r="G2985" s="24"/>
      <c r="H2985" s="208">
        <v>2.02</v>
      </c>
      <c r="I2985" s="239">
        <v>1.538</v>
      </c>
      <c r="J2985" s="239"/>
      <c r="K2985" s="208">
        <v>0.73199999999999998</v>
      </c>
      <c r="L2985" s="208">
        <v>0.23899999999999999</v>
      </c>
      <c r="M2985" s="208">
        <v>0.11899999999999999</v>
      </c>
      <c r="N2985" s="208">
        <v>0.38500000000000001</v>
      </c>
      <c r="O2985" s="208">
        <v>0.82899999999999996</v>
      </c>
      <c r="P2985" s="208">
        <v>1.56</v>
      </c>
      <c r="Q2985" s="208">
        <v>2.121</v>
      </c>
      <c r="R2985" s="208">
        <v>2.456</v>
      </c>
      <c r="S2985" s="208">
        <v>0.16300000000000001</v>
      </c>
      <c r="T2985" s="24"/>
      <c r="U2985" s="208">
        <v>1.4930000000000001</v>
      </c>
      <c r="V2985" s="208">
        <v>1.4379999999999999</v>
      </c>
      <c r="W2985" s="208">
        <v>0.89400000000000002</v>
      </c>
      <c r="X2985" s="208">
        <v>0.33400000000000002</v>
      </c>
      <c r="Y2985" s="208">
        <v>0.23100000000000001</v>
      </c>
      <c r="Z2985" s="208">
        <v>0.27800000000000002</v>
      </c>
      <c r="AA2985" s="208">
        <v>0.49399999999999999</v>
      </c>
      <c r="AB2985" s="208">
        <v>1.37</v>
      </c>
      <c r="AC2985" s="208">
        <v>2.2749999999999999</v>
      </c>
      <c r="AD2985" s="208">
        <v>3.35</v>
      </c>
      <c r="AE2985" s="24"/>
      <c r="AF2985" s="24"/>
      <c r="AG2985" s="24"/>
      <c r="AH2985" s="208">
        <v>1.8089999999999999</v>
      </c>
      <c r="AI2985" s="208">
        <v>1.014</v>
      </c>
      <c r="AJ2985" s="208">
        <v>0.44500000000000001</v>
      </c>
      <c r="AK2985" s="24"/>
      <c r="AL2985" s="24"/>
      <c r="AM2985" s="208">
        <v>0.94899999999999995</v>
      </c>
      <c r="AN2985" s="208">
        <v>1.3460000000000001</v>
      </c>
      <c r="AO2985" s="208">
        <v>2.661</v>
      </c>
      <c r="AP2985" s="208">
        <v>3.036</v>
      </c>
      <c r="AQ2985" s="208">
        <v>0.13300000000000001</v>
      </c>
      <c r="AR2985" s="24"/>
      <c r="AS2985" s="208">
        <v>1.1279999999999999</v>
      </c>
      <c r="AT2985" s="208">
        <v>1.595</v>
      </c>
      <c r="AU2985" s="208">
        <v>0.97</v>
      </c>
      <c r="AV2985" s="208">
        <v>0.34799999999999998</v>
      </c>
      <c r="AW2985" s="208">
        <v>8.5999999999999993E-2</v>
      </c>
      <c r="AX2985" s="24"/>
      <c r="AY2985" s="24"/>
      <c r="AZ2985" s="24"/>
      <c r="BA2985" s="24"/>
      <c r="BB2985" s="21">
        <f t="shared" si="361"/>
        <v>3.35</v>
      </c>
      <c r="BC2985" s="21"/>
      <c r="BD2985" s="22">
        <f t="shared" si="360"/>
        <v>4.5026881720430101</v>
      </c>
      <c r="BE2985" s="21"/>
      <c r="BG2985" s="10"/>
      <c r="BH2985" s="21">
        <f t="shared" si="362"/>
        <v>0</v>
      </c>
      <c r="BI2985" s="22">
        <f t="shared" si="362"/>
        <v>3.3499999999999997E-3</v>
      </c>
      <c r="BJ2985" s="21"/>
      <c r="BK2985" s="21">
        <v>0</v>
      </c>
      <c r="BL2985" s="22">
        <v>1.005E-2</v>
      </c>
      <c r="BM2985" s="21"/>
      <c r="BN2985" s="21">
        <f t="shared" si="363"/>
        <v>0</v>
      </c>
      <c r="BO2985" s="22">
        <f t="shared" si="363"/>
        <v>4.02E-2</v>
      </c>
      <c r="BP2985" s="21">
        <f t="shared" si="363"/>
        <v>0</v>
      </c>
    </row>
    <row r="2986" spans="1:68" ht="11.1" hidden="1" customHeight="1" outlineLevel="2" x14ac:dyDescent="0.2">
      <c r="A2986" s="10"/>
      <c r="B2986" s="18"/>
      <c r="C2986" s="18"/>
      <c r="D2986" s="18"/>
      <c r="E2986" s="23" t="s">
        <v>2612</v>
      </c>
      <c r="F2986" s="208">
        <v>0.62</v>
      </c>
      <c r="G2986" s="208">
        <v>0.46600000000000003</v>
      </c>
      <c r="H2986" s="24"/>
      <c r="I2986" s="24"/>
      <c r="J2986" s="24"/>
      <c r="K2986" s="24"/>
      <c r="L2986" s="24"/>
      <c r="M2986" s="24"/>
      <c r="N2986" s="24"/>
      <c r="O2986" s="24"/>
      <c r="P2986" s="208">
        <v>0.188</v>
      </c>
      <c r="Q2986" s="208">
        <v>1.2450000000000001</v>
      </c>
      <c r="R2986" s="208">
        <v>1.073</v>
      </c>
      <c r="S2986" s="208">
        <v>1.425</v>
      </c>
      <c r="T2986" s="208">
        <v>0.17799999999999999</v>
      </c>
      <c r="U2986" s="24"/>
      <c r="V2986" s="24"/>
      <c r="W2986" s="24"/>
      <c r="X2986" s="24"/>
      <c r="Y2986" s="24"/>
      <c r="Z2986" s="24"/>
      <c r="AA2986" s="24"/>
      <c r="AB2986" s="24"/>
      <c r="AC2986" s="24"/>
      <c r="AD2986" s="24"/>
      <c r="AE2986" s="24"/>
      <c r="AF2986" s="24"/>
      <c r="AG2986" s="24"/>
      <c r="AH2986" s="24"/>
      <c r="AI2986" s="24"/>
      <c r="AJ2986" s="24"/>
      <c r="AK2986" s="24"/>
      <c r="AL2986" s="24"/>
      <c r="AM2986" s="24"/>
      <c r="AN2986" s="24"/>
      <c r="AO2986" s="24"/>
      <c r="AP2986" s="208">
        <v>9.6219999999999999</v>
      </c>
      <c r="AQ2986" s="208">
        <v>8.7449999999999992</v>
      </c>
      <c r="AR2986" s="208">
        <v>9.0510000000000002</v>
      </c>
      <c r="AS2986" s="208">
        <v>6.7130000000000001</v>
      </c>
      <c r="AT2986" s="208">
        <v>2.1520000000000001</v>
      </c>
      <c r="AU2986" s="208">
        <v>0.71699999999999997</v>
      </c>
      <c r="AV2986" s="24"/>
      <c r="AW2986" s="24"/>
      <c r="AX2986" s="24"/>
      <c r="AY2986" s="24"/>
      <c r="AZ2986" s="24"/>
      <c r="BA2986" s="208">
        <v>6.4489999999999998</v>
      </c>
      <c r="BB2986" s="21">
        <f t="shared" si="361"/>
        <v>9.6219999999999999</v>
      </c>
      <c r="BC2986" s="21"/>
      <c r="BD2986" s="22">
        <f t="shared" si="360"/>
        <v>12.932795698924732</v>
      </c>
      <c r="BE2986" s="21"/>
      <c r="BG2986" s="10"/>
      <c r="BH2986" s="21">
        <f t="shared" si="362"/>
        <v>0</v>
      </c>
      <c r="BI2986" s="22">
        <f t="shared" si="362"/>
        <v>9.6220000000000003E-3</v>
      </c>
      <c r="BJ2986" s="21"/>
      <c r="BK2986" s="21">
        <v>0</v>
      </c>
      <c r="BL2986" s="22">
        <v>2.8866000000000003E-2</v>
      </c>
      <c r="BM2986" s="21"/>
      <c r="BN2986" s="21">
        <f t="shared" si="363"/>
        <v>0</v>
      </c>
      <c r="BO2986" s="22">
        <f t="shared" si="363"/>
        <v>0.11546400000000001</v>
      </c>
      <c r="BP2986" s="21">
        <f t="shared" si="363"/>
        <v>0</v>
      </c>
    </row>
    <row r="2987" spans="1:68" ht="11.1" hidden="1" customHeight="1" outlineLevel="2" x14ac:dyDescent="0.2">
      <c r="A2987" s="10"/>
      <c r="B2987" s="18"/>
      <c r="C2987" s="18"/>
      <c r="D2987" s="18"/>
      <c r="E2987" s="23" t="s">
        <v>2613</v>
      </c>
      <c r="F2987" s="208">
        <v>4.7430000000000003</v>
      </c>
      <c r="G2987" s="208">
        <v>4.7789999999999999</v>
      </c>
      <c r="H2987" s="208">
        <v>3.8010000000000002</v>
      </c>
      <c r="I2987" s="239">
        <v>3.5760000000000001</v>
      </c>
      <c r="J2987" s="239"/>
      <c r="K2987" s="208">
        <v>1.36</v>
      </c>
      <c r="L2987" s="24"/>
      <c r="M2987" s="24"/>
      <c r="N2987" s="24"/>
      <c r="O2987" s="24"/>
      <c r="P2987" s="208">
        <v>1.4119999999999999</v>
      </c>
      <c r="Q2987" s="208">
        <v>4.5430000000000001</v>
      </c>
      <c r="R2987" s="208">
        <v>6.21</v>
      </c>
      <c r="S2987" s="208">
        <v>6.7149999999999999</v>
      </c>
      <c r="T2987" s="208">
        <v>6.3940000000000001</v>
      </c>
      <c r="U2987" s="208">
        <v>5.2830000000000004</v>
      </c>
      <c r="V2987" s="208">
        <v>4.9640000000000004</v>
      </c>
      <c r="W2987" s="208">
        <v>2.6429999999999998</v>
      </c>
      <c r="X2987" s="24"/>
      <c r="Y2987" s="24"/>
      <c r="Z2987" s="24"/>
      <c r="AA2987" s="24"/>
      <c r="AB2987" s="24"/>
      <c r="AC2987" s="24"/>
      <c r="AD2987" s="24"/>
      <c r="AE2987" s="24"/>
      <c r="AF2987" s="24"/>
      <c r="AG2987" s="24"/>
      <c r="AH2987" s="24"/>
      <c r="AI2987" s="24"/>
      <c r="AJ2987" s="24"/>
      <c r="AK2987" s="24"/>
      <c r="AL2987" s="24"/>
      <c r="AM2987" s="24"/>
      <c r="AN2987" s="24"/>
      <c r="AO2987" s="24"/>
      <c r="AP2987" s="24"/>
      <c r="AQ2987" s="24"/>
      <c r="AR2987" s="24"/>
      <c r="AS2987" s="24"/>
      <c r="AT2987" s="24"/>
      <c r="AU2987" s="24"/>
      <c r="AV2987" s="24"/>
      <c r="AW2987" s="24"/>
      <c r="AX2987" s="208">
        <v>7.032</v>
      </c>
      <c r="AY2987" s="208">
        <v>0.66500000000000004</v>
      </c>
      <c r="AZ2987" s="208">
        <v>0.91200000000000003</v>
      </c>
      <c r="BA2987" s="24"/>
      <c r="BB2987" s="21">
        <f t="shared" si="361"/>
        <v>7.032</v>
      </c>
      <c r="BC2987" s="21"/>
      <c r="BD2987" s="22">
        <f t="shared" si="360"/>
        <v>9.4516129032258061</v>
      </c>
      <c r="BE2987" s="21"/>
      <c r="BG2987" s="10"/>
      <c r="BH2987" s="21">
        <f t="shared" si="362"/>
        <v>0</v>
      </c>
      <c r="BI2987" s="22">
        <f t="shared" si="362"/>
        <v>7.0319999999999992E-3</v>
      </c>
      <c r="BJ2987" s="21"/>
      <c r="BK2987" s="21">
        <v>0</v>
      </c>
      <c r="BL2987" s="22">
        <v>2.1095999999999997E-2</v>
      </c>
      <c r="BM2987" s="21"/>
      <c r="BN2987" s="21">
        <f t="shared" si="363"/>
        <v>0</v>
      </c>
      <c r="BO2987" s="22">
        <f t="shared" si="363"/>
        <v>8.4383999999999987E-2</v>
      </c>
      <c r="BP2987" s="21">
        <f t="shared" si="363"/>
        <v>0</v>
      </c>
    </row>
    <row r="2988" spans="1:68" ht="11.1" customHeight="1" outlineLevel="1" collapsed="1" x14ac:dyDescent="0.2">
      <c r="A2988" s="10"/>
      <c r="B2988" s="18"/>
      <c r="C2988" s="18"/>
      <c r="D2988" s="18"/>
      <c r="E2988" s="19" t="s">
        <v>2614</v>
      </c>
      <c r="F2988" s="209">
        <v>0.56299999999999994</v>
      </c>
      <c r="G2988" s="209">
        <v>9.2999999999999999E-2</v>
      </c>
      <c r="H2988" s="209">
        <v>0.08</v>
      </c>
      <c r="I2988" s="20"/>
      <c r="J2988" s="20"/>
      <c r="K2988" s="209">
        <v>0.14799999999999999</v>
      </c>
      <c r="L2988" s="20"/>
      <c r="M2988" s="20"/>
      <c r="N2988" s="20"/>
      <c r="O2988" s="209">
        <v>9.5000000000000001E-2</v>
      </c>
      <c r="P2988" s="209">
        <v>7.5999999999999998E-2</v>
      </c>
      <c r="Q2988" s="209">
        <v>0.10100000000000001</v>
      </c>
      <c r="R2988" s="209">
        <v>0.10100000000000001</v>
      </c>
      <c r="S2988" s="209">
        <v>6.5000000000000002E-2</v>
      </c>
      <c r="T2988" s="20"/>
      <c r="U2988" s="209">
        <v>0.17499999999999999</v>
      </c>
      <c r="V2988" s="209">
        <v>0.125</v>
      </c>
      <c r="W2988" s="209">
        <v>7.9000000000000001E-2</v>
      </c>
      <c r="X2988" s="209">
        <v>5.3999999999999999E-2</v>
      </c>
      <c r="Y2988" s="20"/>
      <c r="Z2988" s="20"/>
      <c r="AA2988" s="209">
        <v>3.7999999999999999E-2</v>
      </c>
      <c r="AB2988" s="209">
        <v>8.5999999999999993E-2</v>
      </c>
      <c r="AC2988" s="209">
        <v>0.10299999999999999</v>
      </c>
      <c r="AD2988" s="209">
        <v>0.111</v>
      </c>
      <c r="AE2988" s="209">
        <v>0.09</v>
      </c>
      <c r="AF2988" s="209">
        <v>5.3999999999999999E-2</v>
      </c>
      <c r="AG2988" s="209">
        <v>7.8E-2</v>
      </c>
      <c r="AH2988" s="209">
        <v>9.8000000000000004E-2</v>
      </c>
      <c r="AI2988" s="209">
        <v>8.1000000000000003E-2</v>
      </c>
      <c r="AJ2988" s="209">
        <v>0.05</v>
      </c>
      <c r="AK2988" s="20"/>
      <c r="AL2988" s="20"/>
      <c r="AM2988" s="209">
        <v>4.8000000000000001E-2</v>
      </c>
      <c r="AN2988" s="209">
        <v>8.7999999999999995E-2</v>
      </c>
      <c r="AO2988" s="209">
        <v>9.5000000000000001E-2</v>
      </c>
      <c r="AP2988" s="209">
        <v>8.4000000000000005E-2</v>
      </c>
      <c r="AQ2988" s="209">
        <v>7.8E-2</v>
      </c>
      <c r="AR2988" s="209">
        <v>0.10100000000000001</v>
      </c>
      <c r="AS2988" s="209">
        <v>8.5000000000000006E-2</v>
      </c>
      <c r="AT2988" s="209">
        <v>0.113</v>
      </c>
      <c r="AU2988" s="209">
        <v>8.3000000000000004E-2</v>
      </c>
      <c r="AV2988" s="209">
        <v>5.8000000000000003E-2</v>
      </c>
      <c r="AW2988" s="20"/>
      <c r="AX2988" s="20"/>
      <c r="AY2988" s="209">
        <v>4.3999999999999997E-2</v>
      </c>
      <c r="AZ2988" s="209">
        <v>8.1000000000000003E-2</v>
      </c>
      <c r="BA2988" s="209">
        <v>0.1</v>
      </c>
      <c r="BB2988" s="21">
        <f t="shared" si="361"/>
        <v>0.56299999999999994</v>
      </c>
      <c r="BC2988" s="21">
        <f>BF2988</f>
        <v>2.4</v>
      </c>
      <c r="BD2988" s="22">
        <f t="shared" si="360"/>
        <v>0.75672043010752676</v>
      </c>
      <c r="BE2988" s="21">
        <f>BC2988-BD2988</f>
        <v>1.6432795698924731</v>
      </c>
      <c r="BF2988" s="2">
        <v>2.4</v>
      </c>
      <c r="BG2988" s="10">
        <v>7</v>
      </c>
      <c r="BH2988" s="21">
        <f t="shared" si="362"/>
        <v>1.7855999999999998E-3</v>
      </c>
      <c r="BI2988" s="22">
        <f t="shared" si="362"/>
        <v>5.6299999999999992E-4</v>
      </c>
      <c r="BJ2988" s="21">
        <f>BH2988-BI2988</f>
        <v>1.2225999999999999E-3</v>
      </c>
      <c r="BK2988" s="21">
        <v>5.3567999999999992E-3</v>
      </c>
      <c r="BL2988" s="22">
        <v>1.6889999999999997E-3</v>
      </c>
      <c r="BM2988" s="21">
        <v>3.6677999999999997E-3</v>
      </c>
      <c r="BN2988" s="21">
        <f t="shared" si="363"/>
        <v>2.1427199999999997E-2</v>
      </c>
      <c r="BO2988" s="22">
        <f t="shared" si="363"/>
        <v>6.755999999999999E-3</v>
      </c>
      <c r="BP2988" s="21">
        <f t="shared" si="363"/>
        <v>1.4671199999999999E-2</v>
      </c>
    </row>
    <row r="2989" spans="1:68" ht="11.1" hidden="1" customHeight="1" outlineLevel="2" x14ac:dyDescent="0.2">
      <c r="A2989" s="10"/>
      <c r="B2989" s="18"/>
      <c r="C2989" s="10"/>
      <c r="D2989" s="18"/>
      <c r="E2989" s="23" t="s">
        <v>2615</v>
      </c>
      <c r="F2989" s="208">
        <v>0.56299999999999994</v>
      </c>
      <c r="G2989" s="208">
        <v>9.2999999999999999E-2</v>
      </c>
      <c r="H2989" s="208">
        <v>0.08</v>
      </c>
      <c r="I2989" s="24"/>
      <c r="J2989" s="24"/>
      <c r="K2989" s="208">
        <v>0.14799999999999999</v>
      </c>
      <c r="L2989" s="24"/>
      <c r="M2989" s="24"/>
      <c r="N2989" s="24"/>
      <c r="O2989" s="208">
        <v>9.5000000000000001E-2</v>
      </c>
      <c r="P2989" s="208">
        <v>7.5999999999999998E-2</v>
      </c>
      <c r="Q2989" s="208">
        <v>0.10100000000000001</v>
      </c>
      <c r="R2989" s="208">
        <v>0.10100000000000001</v>
      </c>
      <c r="S2989" s="208">
        <v>6.5000000000000002E-2</v>
      </c>
      <c r="T2989" s="24"/>
      <c r="U2989" s="208">
        <v>0.17499999999999999</v>
      </c>
      <c r="V2989" s="208">
        <v>0.125</v>
      </c>
      <c r="W2989" s="208">
        <v>7.9000000000000001E-2</v>
      </c>
      <c r="X2989" s="208">
        <v>5.3999999999999999E-2</v>
      </c>
      <c r="Y2989" s="24"/>
      <c r="Z2989" s="24"/>
      <c r="AA2989" s="208">
        <v>3.7999999999999999E-2</v>
      </c>
      <c r="AB2989" s="208">
        <v>8.5999999999999993E-2</v>
      </c>
      <c r="AC2989" s="208">
        <v>0.10299999999999999</v>
      </c>
      <c r="AD2989" s="208">
        <v>0.111</v>
      </c>
      <c r="AE2989" s="208">
        <v>0.09</v>
      </c>
      <c r="AF2989" s="208">
        <v>5.3999999999999999E-2</v>
      </c>
      <c r="AG2989" s="208">
        <v>7.8E-2</v>
      </c>
      <c r="AH2989" s="208">
        <v>9.8000000000000004E-2</v>
      </c>
      <c r="AI2989" s="208">
        <v>8.1000000000000003E-2</v>
      </c>
      <c r="AJ2989" s="208">
        <v>0.05</v>
      </c>
      <c r="AK2989" s="24"/>
      <c r="AL2989" s="24"/>
      <c r="AM2989" s="208">
        <v>4.8000000000000001E-2</v>
      </c>
      <c r="AN2989" s="208">
        <v>8.7999999999999995E-2</v>
      </c>
      <c r="AO2989" s="208">
        <v>9.5000000000000001E-2</v>
      </c>
      <c r="AP2989" s="208">
        <v>8.4000000000000005E-2</v>
      </c>
      <c r="AQ2989" s="208">
        <v>7.8E-2</v>
      </c>
      <c r="AR2989" s="208">
        <v>0.10100000000000001</v>
      </c>
      <c r="AS2989" s="208">
        <v>8.5000000000000006E-2</v>
      </c>
      <c r="AT2989" s="208">
        <v>0.113</v>
      </c>
      <c r="AU2989" s="208">
        <v>8.3000000000000004E-2</v>
      </c>
      <c r="AV2989" s="208">
        <v>5.8000000000000003E-2</v>
      </c>
      <c r="AW2989" s="24"/>
      <c r="AX2989" s="24"/>
      <c r="AY2989" s="208">
        <v>4.3999999999999997E-2</v>
      </c>
      <c r="AZ2989" s="208">
        <v>8.1000000000000003E-2</v>
      </c>
      <c r="BA2989" s="208">
        <v>0.1</v>
      </c>
      <c r="BB2989" s="21">
        <f t="shared" si="361"/>
        <v>0.56299999999999994</v>
      </c>
      <c r="BC2989" s="21"/>
      <c r="BD2989" s="22">
        <f t="shared" si="360"/>
        <v>0.75672043010752676</v>
      </c>
      <c r="BE2989" s="21"/>
      <c r="BG2989" s="10"/>
      <c r="BH2989" s="21">
        <f t="shared" si="362"/>
        <v>0</v>
      </c>
      <c r="BI2989" s="22">
        <f t="shared" si="362"/>
        <v>5.6299999999999992E-4</v>
      </c>
      <c r="BJ2989" s="21"/>
      <c r="BK2989" s="21">
        <v>0</v>
      </c>
      <c r="BL2989" s="22">
        <v>1.6889999999999997E-3</v>
      </c>
      <c r="BM2989" s="21"/>
      <c r="BN2989" s="21">
        <f t="shared" si="363"/>
        <v>0</v>
      </c>
      <c r="BO2989" s="22">
        <f t="shared" si="363"/>
        <v>6.755999999999999E-3</v>
      </c>
      <c r="BP2989" s="21">
        <f t="shared" si="363"/>
        <v>0</v>
      </c>
    </row>
    <row r="2990" spans="1:68" ht="14.25" hidden="1" customHeight="1" x14ac:dyDescent="0.2">
      <c r="A2990" s="1">
        <v>43</v>
      </c>
      <c r="B2990" s="11" t="s">
        <v>2616</v>
      </c>
      <c r="C2990" s="11" t="s">
        <v>2616</v>
      </c>
      <c r="D2990" s="11" t="s">
        <v>2616</v>
      </c>
      <c r="E2990" s="12"/>
      <c r="F2990" s="211">
        <v>248.989</v>
      </c>
      <c r="G2990" s="211">
        <v>419.29</v>
      </c>
      <c r="H2990" s="211">
        <v>396.13799999999998</v>
      </c>
      <c r="I2990" s="242">
        <v>180.25299999999999</v>
      </c>
      <c r="J2990" s="242"/>
      <c r="K2990" s="211">
        <v>183.57900000000001</v>
      </c>
      <c r="L2990" s="211">
        <v>8.6560000000000006</v>
      </c>
      <c r="M2990" s="211">
        <v>6.0460000000000003</v>
      </c>
      <c r="N2990" s="211">
        <v>6.7640000000000002</v>
      </c>
      <c r="O2990" s="211">
        <v>76.91</v>
      </c>
      <c r="P2990" s="211">
        <v>164.85300000000001</v>
      </c>
      <c r="Q2990" s="211">
        <v>239.072</v>
      </c>
      <c r="R2990" s="211">
        <v>255.79900000000001</v>
      </c>
      <c r="S2990" s="211">
        <v>355.32799999999997</v>
      </c>
      <c r="T2990" s="211">
        <v>404.63099999999997</v>
      </c>
      <c r="U2990" s="211">
        <v>378.69499999999999</v>
      </c>
      <c r="V2990" s="211">
        <v>160.36199999999999</v>
      </c>
      <c r="W2990" s="211">
        <v>116.361</v>
      </c>
      <c r="X2990" s="211">
        <v>39.972000000000001</v>
      </c>
      <c r="Y2990" s="211">
        <v>7.3449999999999998</v>
      </c>
      <c r="Z2990" s="211">
        <v>19.486999999999998</v>
      </c>
      <c r="AA2990" s="211">
        <v>-107.447</v>
      </c>
      <c r="AB2990" s="211">
        <v>208.28899999999999</v>
      </c>
      <c r="AC2990" s="211">
        <v>408.05099999999999</v>
      </c>
      <c r="AD2990" s="211">
        <v>762.96699999999998</v>
      </c>
      <c r="AE2990" s="211">
        <v>604.59299999999996</v>
      </c>
      <c r="AF2990" s="211">
        <v>635.57100000000003</v>
      </c>
      <c r="AG2990" s="211">
        <v>459.17200000000003</v>
      </c>
      <c r="AH2990" s="211">
        <v>267.93299999999999</v>
      </c>
      <c r="AI2990" s="211">
        <v>221.62799999999999</v>
      </c>
      <c r="AJ2990" s="211">
        <v>63.122</v>
      </c>
      <c r="AK2990" s="211">
        <v>23.074000000000002</v>
      </c>
      <c r="AL2990" s="211">
        <v>51.481000000000002</v>
      </c>
      <c r="AM2990" s="211">
        <v>146.761</v>
      </c>
      <c r="AN2990" s="211">
        <v>402.78199999999998</v>
      </c>
      <c r="AO2990" s="211">
        <v>631.29600000000005</v>
      </c>
      <c r="AP2990" s="211">
        <v>853.375</v>
      </c>
      <c r="AQ2990" s="211">
        <v>913.72699999999998</v>
      </c>
      <c r="AR2990" s="211">
        <v>815.92899999999997</v>
      </c>
      <c r="AS2990" s="211">
        <v>685.92499999999995</v>
      </c>
      <c r="AT2990" s="211">
        <v>498.04599999999999</v>
      </c>
      <c r="AU2990" s="211">
        <v>292.22199999999998</v>
      </c>
      <c r="AV2990" s="211">
        <v>96.370999999999995</v>
      </c>
      <c r="AW2990" s="211">
        <v>41.567999999999998</v>
      </c>
      <c r="AX2990" s="211">
        <v>84.191999999999993</v>
      </c>
      <c r="AY2990" s="211">
        <v>253.071</v>
      </c>
      <c r="AZ2990" s="211">
        <v>328</v>
      </c>
      <c r="BA2990" s="211">
        <v>517.53399999999999</v>
      </c>
      <c r="BB2990" s="17">
        <f>SUM(BB2991:BB3047)/2</f>
        <v>1255.6680000000001</v>
      </c>
      <c r="BC2990" s="14">
        <f>SUM(BC2991:BC3047)</f>
        <v>6174.5841935483868</v>
      </c>
      <c r="BD2990" s="15">
        <f t="shared" si="360"/>
        <v>1687.7258064516132</v>
      </c>
      <c r="BE2990" s="14">
        <f>SUM(BE2991:BE3047)</f>
        <v>4486.858387096775</v>
      </c>
      <c r="BG2990" s="76"/>
      <c r="BH2990" s="17">
        <f>(BC2990*24*31/1000000)+BH3042+BH3043</f>
        <v>4.6855067999999997</v>
      </c>
      <c r="BI2990" s="15">
        <f>(BD2990*24*31/1000000)+BI3042+BI3043</f>
        <v>1.278138490210583</v>
      </c>
      <c r="BJ2990" s="14">
        <f>BH2990-BI2990</f>
        <v>3.4073683097894167</v>
      </c>
      <c r="BK2990" s="17">
        <v>8.6361530399999999</v>
      </c>
      <c r="BL2990" s="15">
        <v>3.7368029999999992</v>
      </c>
      <c r="BM2990" s="14">
        <v>4.8993500400000007</v>
      </c>
      <c r="BN2990" s="17">
        <f t="shared" si="363"/>
        <v>34.54461216</v>
      </c>
      <c r="BO2990" s="15">
        <f t="shared" si="363"/>
        <v>14.947211999999997</v>
      </c>
      <c r="BP2990" s="17">
        <f t="shared" si="363"/>
        <v>19.597400160000003</v>
      </c>
    </row>
    <row r="2991" spans="1:68" ht="11.1" hidden="1" customHeight="1" outlineLevel="1" collapsed="1" x14ac:dyDescent="0.2">
      <c r="A2991" s="10"/>
      <c r="B2991" s="18"/>
      <c r="C2991" s="18"/>
      <c r="D2991" s="18"/>
      <c r="E2991" s="19" t="s">
        <v>2617</v>
      </c>
      <c r="F2991" s="20"/>
      <c r="G2991" s="20"/>
      <c r="H2991" s="20"/>
      <c r="I2991" s="20"/>
      <c r="J2991" s="20"/>
      <c r="K2991" s="20"/>
      <c r="L2991" s="20"/>
      <c r="M2991" s="20"/>
      <c r="N2991" s="20"/>
      <c r="O2991" s="20"/>
      <c r="P2991" s="20"/>
      <c r="Q2991" s="20"/>
      <c r="R2991" s="20"/>
      <c r="S2991" s="20"/>
      <c r="T2991" s="20"/>
      <c r="U2991" s="20"/>
      <c r="V2991" s="20"/>
      <c r="W2991" s="20"/>
      <c r="X2991" s="20"/>
      <c r="Y2991" s="209">
        <v>3.6120000000000001</v>
      </c>
      <c r="Z2991" s="20"/>
      <c r="AA2991" s="20"/>
      <c r="AB2991" s="20"/>
      <c r="AC2991" s="20"/>
      <c r="AD2991" s="20"/>
      <c r="AE2991" s="20"/>
      <c r="AF2991" s="20"/>
      <c r="AG2991" s="20"/>
      <c r="AH2991" s="20"/>
      <c r="AI2991" s="20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  <c r="BA2991" s="20"/>
      <c r="BB2991" s="21">
        <f>MAX(F2991:BA2991)</f>
        <v>3.6120000000000001</v>
      </c>
      <c r="BC2991" s="21">
        <f>BD2991</f>
        <v>4.854838709677419</v>
      </c>
      <c r="BD2991" s="22">
        <f t="shared" si="360"/>
        <v>4.854838709677419</v>
      </c>
      <c r="BE2991" s="21">
        <f>BC2991-BD2991</f>
        <v>0</v>
      </c>
      <c r="BF2991" s="2">
        <v>1.5</v>
      </c>
      <c r="BG2991" s="10">
        <v>6</v>
      </c>
      <c r="BH2991" s="21">
        <f t="shared" si="362"/>
        <v>3.6119999999999998E-3</v>
      </c>
      <c r="BI2991" s="22">
        <f t="shared" si="362"/>
        <v>3.6119999999999998E-3</v>
      </c>
      <c r="BJ2991" s="21">
        <f>BH2991-BI2991</f>
        <v>0</v>
      </c>
      <c r="BK2991" s="21">
        <v>1.0835999999999998E-2</v>
      </c>
      <c r="BL2991" s="22">
        <v>1.0835999999999998E-2</v>
      </c>
      <c r="BM2991" s="21">
        <v>0</v>
      </c>
      <c r="BN2991" s="21">
        <f t="shared" si="363"/>
        <v>4.3343999999999994E-2</v>
      </c>
      <c r="BO2991" s="22">
        <f t="shared" si="363"/>
        <v>4.3343999999999994E-2</v>
      </c>
      <c r="BP2991" s="21">
        <f t="shared" si="363"/>
        <v>0</v>
      </c>
    </row>
    <row r="2992" spans="1:68" ht="11.1" hidden="1" customHeight="1" outlineLevel="2" x14ac:dyDescent="0.2">
      <c r="A2992" s="10"/>
      <c r="B2992" s="18"/>
      <c r="C2992" s="18"/>
      <c r="D2992" s="18"/>
      <c r="E2992" s="23" t="s">
        <v>2618</v>
      </c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  <c r="V2992" s="24"/>
      <c r="W2992" s="24"/>
      <c r="X2992" s="24"/>
      <c r="Y2992" s="208">
        <v>3.6120000000000001</v>
      </c>
      <c r="Z2992" s="24"/>
      <c r="AA2992" s="24"/>
      <c r="AB2992" s="24"/>
      <c r="AC2992" s="24"/>
      <c r="AD2992" s="24"/>
      <c r="AE2992" s="24"/>
      <c r="AF2992" s="24"/>
      <c r="AG2992" s="24"/>
      <c r="AH2992" s="24"/>
      <c r="AI2992" s="24"/>
      <c r="AJ2992" s="24"/>
      <c r="AK2992" s="24"/>
      <c r="AL2992" s="24"/>
      <c r="AM2992" s="24"/>
      <c r="AN2992" s="24"/>
      <c r="AO2992" s="24"/>
      <c r="AP2992" s="24"/>
      <c r="AQ2992" s="24"/>
      <c r="AR2992" s="24"/>
      <c r="AS2992" s="24"/>
      <c r="AT2992" s="24"/>
      <c r="AU2992" s="24"/>
      <c r="AV2992" s="24"/>
      <c r="AW2992" s="24"/>
      <c r="AX2992" s="24"/>
      <c r="AY2992" s="24"/>
      <c r="AZ2992" s="24"/>
      <c r="BA2992" s="24"/>
      <c r="BB2992" s="21">
        <f>MAX(F2992:BA2992)</f>
        <v>3.6120000000000001</v>
      </c>
      <c r="BC2992" s="21"/>
      <c r="BD2992" s="22">
        <f t="shared" si="360"/>
        <v>4.854838709677419</v>
      </c>
      <c r="BE2992" s="21"/>
      <c r="BG2992" s="10"/>
      <c r="BH2992" s="21">
        <f t="shared" si="362"/>
        <v>0</v>
      </c>
      <c r="BI2992" s="22">
        <f t="shared" si="362"/>
        <v>3.6119999999999998E-3</v>
      </c>
      <c r="BJ2992" s="21"/>
      <c r="BK2992" s="21">
        <v>0</v>
      </c>
      <c r="BL2992" s="22">
        <v>1.0835999999999998E-2</v>
      </c>
      <c r="BM2992" s="21"/>
      <c r="BN2992" s="21">
        <f t="shared" si="363"/>
        <v>0</v>
      </c>
      <c r="BO2992" s="22">
        <f t="shared" si="363"/>
        <v>4.3343999999999994E-2</v>
      </c>
      <c r="BP2992" s="21">
        <f t="shared" si="363"/>
        <v>0</v>
      </c>
    </row>
    <row r="2993" spans="1:68" ht="11.1" hidden="1" customHeight="1" outlineLevel="1" collapsed="1" x14ac:dyDescent="0.2">
      <c r="A2993" s="10"/>
      <c r="B2993" s="18"/>
      <c r="C2993" s="18"/>
      <c r="D2993" s="18"/>
      <c r="E2993" s="19" t="s">
        <v>30</v>
      </c>
      <c r="F2993" s="209">
        <v>240</v>
      </c>
      <c r="G2993" s="209">
        <v>329</v>
      </c>
      <c r="H2993" s="209">
        <v>318</v>
      </c>
      <c r="I2993" s="240">
        <v>158.4</v>
      </c>
      <c r="J2993" s="240"/>
      <c r="K2993" s="209">
        <v>163</v>
      </c>
      <c r="L2993" s="20"/>
      <c r="M2993" s="20"/>
      <c r="N2993" s="20"/>
      <c r="O2993" s="209">
        <v>46.188000000000002</v>
      </c>
      <c r="P2993" s="209">
        <v>143.911</v>
      </c>
      <c r="Q2993" s="209">
        <v>179.52799999999999</v>
      </c>
      <c r="R2993" s="209">
        <v>143.768</v>
      </c>
      <c r="S2993" s="209">
        <v>186.964</v>
      </c>
      <c r="T2993" s="209">
        <v>230.95699999999999</v>
      </c>
      <c r="U2993" s="209">
        <v>229.755</v>
      </c>
      <c r="V2993" s="209">
        <v>75.186000000000007</v>
      </c>
      <c r="W2993" s="209">
        <v>48.670999999999999</v>
      </c>
      <c r="X2993" s="20"/>
      <c r="Y2993" s="20"/>
      <c r="Z2993" s="20"/>
      <c r="AA2993" s="209">
        <v>-151.904</v>
      </c>
      <c r="AB2993" s="209">
        <v>100.654</v>
      </c>
      <c r="AC2993" s="209">
        <v>156.874</v>
      </c>
      <c r="AD2993" s="209">
        <v>209.90899999999999</v>
      </c>
      <c r="AE2993" s="209">
        <v>201.232</v>
      </c>
      <c r="AF2993" s="209">
        <v>168.74100000000001</v>
      </c>
      <c r="AG2993" s="209">
        <v>119.83799999999999</v>
      </c>
      <c r="AH2993" s="209">
        <v>74.322999999999993</v>
      </c>
      <c r="AI2993" s="209">
        <v>53.359000000000002</v>
      </c>
      <c r="AJ2993" s="20"/>
      <c r="AK2993" s="20"/>
      <c r="AL2993" s="20"/>
      <c r="AM2993" s="209">
        <v>42.938000000000002</v>
      </c>
      <c r="AN2993" s="209">
        <v>233.17</v>
      </c>
      <c r="AO2993" s="209">
        <v>269.113</v>
      </c>
      <c r="AP2993" s="209">
        <v>286.935</v>
      </c>
      <c r="AQ2993" s="209">
        <v>287.28699999999998</v>
      </c>
      <c r="AR2993" s="209">
        <v>242.34899999999999</v>
      </c>
      <c r="AS2993" s="209">
        <v>228.267</v>
      </c>
      <c r="AT2993" s="209">
        <v>168.36699999999999</v>
      </c>
      <c r="AU2993" s="209">
        <v>123.44199999999999</v>
      </c>
      <c r="AV2993" s="20"/>
      <c r="AW2993" s="20"/>
      <c r="AX2993" s="20"/>
      <c r="AY2993" s="209">
        <v>105.05</v>
      </c>
      <c r="AZ2993" s="209">
        <v>153.834</v>
      </c>
      <c r="BA2993" s="209">
        <v>198.04300000000001</v>
      </c>
      <c r="BB2993" s="21">
        <f>SUM(BB2994:BB2998)</f>
        <v>606.21199999999999</v>
      </c>
      <c r="BC2993" s="21">
        <f>BF2993</f>
        <v>2052.1999999999998</v>
      </c>
      <c r="BD2993" s="22">
        <f t="shared" si="360"/>
        <v>814.80107526881716</v>
      </c>
      <c r="BE2993" s="21">
        <f>BC2993-BD2993</f>
        <v>1237.3989247311827</v>
      </c>
      <c r="BF2993" s="2">
        <f>1416.2+106+530</f>
        <v>2052.1999999999998</v>
      </c>
      <c r="BG2993" s="10">
        <v>5</v>
      </c>
      <c r="BH2993" s="21">
        <f t="shared" si="362"/>
        <v>1.5268367999999999</v>
      </c>
      <c r="BI2993" s="63">
        <f>(BD2993*24*31/1000000)</f>
        <v>0.60621199999999997</v>
      </c>
      <c r="BJ2993" s="21">
        <f>BH2993-BI2993</f>
        <v>0.92062479999999991</v>
      </c>
      <c r="BK2993" s="21">
        <v>3.1609584000000002</v>
      </c>
      <c r="BL2993" s="22">
        <v>1.690248</v>
      </c>
      <c r="BM2993" s="21">
        <v>1.4707104000000002</v>
      </c>
      <c r="BN2993" s="21">
        <f t="shared" si="363"/>
        <v>12.643833600000001</v>
      </c>
      <c r="BO2993" s="22">
        <f t="shared" si="363"/>
        <v>6.7609919999999999</v>
      </c>
      <c r="BP2993" s="21">
        <f t="shared" si="363"/>
        <v>5.8828416000000008</v>
      </c>
    </row>
    <row r="2994" spans="1:68" ht="11.1" hidden="1" customHeight="1" outlineLevel="2" x14ac:dyDescent="0.2">
      <c r="A2994" s="10"/>
      <c r="B2994" s="18"/>
      <c r="C2994" s="18"/>
      <c r="D2994" s="18"/>
      <c r="E2994" s="23" t="s">
        <v>2619</v>
      </c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08">
        <v>31.634</v>
      </c>
      <c r="Q2994" s="208">
        <v>49.323</v>
      </c>
      <c r="R2994" s="208">
        <v>48.756</v>
      </c>
      <c r="S2994" s="24"/>
      <c r="T2994" s="208">
        <v>60.103999999999999</v>
      </c>
      <c r="U2994" s="208">
        <v>106.544</v>
      </c>
      <c r="V2994" s="208">
        <v>19.065000000000001</v>
      </c>
      <c r="W2994" s="208">
        <v>9.2929999999999993</v>
      </c>
      <c r="X2994" s="24"/>
      <c r="Y2994" s="24"/>
      <c r="Z2994" s="24"/>
      <c r="AA2994" s="208">
        <v>6.1740000000000004</v>
      </c>
      <c r="AB2994" s="208">
        <v>25.887</v>
      </c>
      <c r="AC2994" s="208">
        <v>47.284999999999997</v>
      </c>
      <c r="AD2994" s="208">
        <v>60.043999999999997</v>
      </c>
      <c r="AE2994" s="208">
        <v>59.347999999999999</v>
      </c>
      <c r="AF2994" s="208">
        <v>52.59</v>
      </c>
      <c r="AG2994" s="208">
        <v>34.045999999999999</v>
      </c>
      <c r="AH2994" s="208">
        <v>19.486000000000001</v>
      </c>
      <c r="AI2994" s="208">
        <v>10.186999999999999</v>
      </c>
      <c r="AJ2994" s="24"/>
      <c r="AK2994" s="24"/>
      <c r="AL2994" s="24"/>
      <c r="AM2994" s="208">
        <v>11.069000000000001</v>
      </c>
      <c r="AN2994" s="208">
        <v>25.731999999999999</v>
      </c>
      <c r="AO2994" s="208">
        <v>62.045999999999999</v>
      </c>
      <c r="AP2994" s="208">
        <v>44.545999999999999</v>
      </c>
      <c r="AQ2994" s="208">
        <v>55.283999999999999</v>
      </c>
      <c r="AR2994" s="208">
        <v>45.01</v>
      </c>
      <c r="AS2994" s="208">
        <v>39.636000000000003</v>
      </c>
      <c r="AT2994" s="208">
        <v>22.515999999999998</v>
      </c>
      <c r="AU2994" s="208">
        <v>10.648</v>
      </c>
      <c r="AV2994" s="24"/>
      <c r="AW2994" s="24"/>
      <c r="AX2994" s="24"/>
      <c r="AY2994" s="208">
        <v>12.750999999999999</v>
      </c>
      <c r="AZ2994" s="208">
        <v>20.579000000000001</v>
      </c>
      <c r="BA2994" s="208">
        <v>34.433</v>
      </c>
      <c r="BB2994" s="21">
        <f t="shared" si="361"/>
        <v>106.544</v>
      </c>
      <c r="BC2994" s="21"/>
      <c r="BD2994" s="22">
        <f t="shared" si="360"/>
        <v>143.2043010752688</v>
      </c>
      <c r="BE2994" s="21"/>
      <c r="BG2994" s="10"/>
      <c r="BH2994" s="21">
        <f t="shared" si="362"/>
        <v>0</v>
      </c>
      <c r="BI2994" s="22">
        <f t="shared" si="362"/>
        <v>0.10654399999999999</v>
      </c>
      <c r="BJ2994" s="21"/>
      <c r="BK2994" s="21">
        <v>0</v>
      </c>
      <c r="BL2994" s="22">
        <v>0.31963199999999997</v>
      </c>
      <c r="BM2994" s="21"/>
      <c r="BN2994" s="21">
        <f t="shared" si="363"/>
        <v>0</v>
      </c>
      <c r="BO2994" s="22">
        <f t="shared" si="363"/>
        <v>1.2785279999999999</v>
      </c>
      <c r="BP2994" s="21">
        <f t="shared" si="363"/>
        <v>0</v>
      </c>
    </row>
    <row r="2995" spans="1:68" ht="11.1" hidden="1" customHeight="1" outlineLevel="2" x14ac:dyDescent="0.2">
      <c r="A2995" s="10"/>
      <c r="B2995" s="18"/>
      <c r="C2995" s="18"/>
      <c r="D2995" s="18"/>
      <c r="E2995" s="23" t="s">
        <v>2620</v>
      </c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08"/>
      <c r="Q2995" s="208"/>
      <c r="R2995" s="208"/>
      <c r="S2995" s="24"/>
      <c r="T2995" s="208"/>
      <c r="U2995" s="208"/>
      <c r="V2995" s="208"/>
      <c r="W2995" s="208"/>
      <c r="X2995" s="24"/>
      <c r="Y2995" s="24"/>
      <c r="Z2995" s="24"/>
      <c r="AA2995" s="208"/>
      <c r="AB2995" s="208"/>
      <c r="AC2995" s="208"/>
      <c r="AD2995" s="208"/>
      <c r="AE2995" s="208"/>
      <c r="AF2995" s="208"/>
      <c r="AG2995" s="208"/>
      <c r="AH2995" s="208"/>
      <c r="AI2995" s="208"/>
      <c r="AJ2995" s="24"/>
      <c r="AK2995" s="24"/>
      <c r="AL2995" s="24"/>
      <c r="AM2995" s="208"/>
      <c r="AN2995" s="208"/>
      <c r="AO2995" s="208"/>
      <c r="AP2995" s="208"/>
      <c r="AQ2995" s="208"/>
      <c r="AR2995" s="208"/>
      <c r="AS2995" s="208"/>
      <c r="AT2995" s="208"/>
      <c r="AU2995" s="208"/>
      <c r="AV2995" s="24"/>
      <c r="AW2995" s="24"/>
      <c r="AX2995" s="24"/>
      <c r="AY2995" s="208"/>
      <c r="AZ2995" s="208"/>
      <c r="BA2995" s="208"/>
      <c r="BB2995" s="21">
        <v>21.2</v>
      </c>
      <c r="BC2995" s="21"/>
      <c r="BD2995" s="22">
        <f t="shared" si="360"/>
        <v>28.494623655913976</v>
      </c>
      <c r="BE2995" s="21"/>
      <c r="BG2995" s="10"/>
      <c r="BH2995" s="21">
        <f t="shared" si="362"/>
        <v>0</v>
      </c>
      <c r="BI2995" s="22">
        <f t="shared" si="362"/>
        <v>2.1199999999999997E-2</v>
      </c>
      <c r="BJ2995" s="21"/>
      <c r="BK2995" s="21"/>
      <c r="BL2995" s="22"/>
      <c r="BM2995" s="21"/>
      <c r="BN2995" s="21"/>
      <c r="BO2995" s="22"/>
      <c r="BP2995" s="21"/>
    </row>
    <row r="2996" spans="1:68" ht="11.1" hidden="1" customHeight="1" outlineLevel="2" x14ac:dyDescent="0.2">
      <c r="A2996" s="10"/>
      <c r="B2996" s="18"/>
      <c r="C2996" s="18"/>
      <c r="D2996" s="18"/>
      <c r="E2996" s="23" t="s">
        <v>2621</v>
      </c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08"/>
      <c r="Q2996" s="208"/>
      <c r="R2996" s="208"/>
      <c r="S2996" s="24"/>
      <c r="T2996" s="208"/>
      <c r="U2996" s="208"/>
      <c r="V2996" s="208"/>
      <c r="W2996" s="208"/>
      <c r="X2996" s="24"/>
      <c r="Y2996" s="24"/>
      <c r="Z2996" s="24"/>
      <c r="AA2996" s="208"/>
      <c r="AB2996" s="208"/>
      <c r="AC2996" s="208"/>
      <c r="AD2996" s="208"/>
      <c r="AE2996" s="208"/>
      <c r="AF2996" s="208"/>
      <c r="AG2996" s="208"/>
      <c r="AH2996" s="208"/>
      <c r="AI2996" s="208"/>
      <c r="AJ2996" s="24"/>
      <c r="AK2996" s="24"/>
      <c r="AL2996" s="24"/>
      <c r="AM2996" s="208"/>
      <c r="AN2996" s="208"/>
      <c r="AO2996" s="208"/>
      <c r="AP2996" s="208"/>
      <c r="AQ2996" s="208"/>
      <c r="AR2996" s="208"/>
      <c r="AS2996" s="208"/>
      <c r="AT2996" s="208"/>
      <c r="AU2996" s="208"/>
      <c r="AV2996" s="24"/>
      <c r="AW2996" s="24"/>
      <c r="AX2996" s="24"/>
      <c r="AY2996" s="208"/>
      <c r="AZ2996" s="208"/>
      <c r="BA2996" s="208"/>
      <c r="BB2996" s="21">
        <v>21.596</v>
      </c>
      <c r="BC2996" s="21"/>
      <c r="BD2996" s="22">
        <f t="shared" si="360"/>
        <v>29.026881720430108</v>
      </c>
      <c r="BE2996" s="21"/>
      <c r="BG2996" s="10"/>
      <c r="BH2996" s="21">
        <f t="shared" si="362"/>
        <v>0</v>
      </c>
      <c r="BI2996" s="22">
        <f t="shared" si="362"/>
        <v>2.1596000000000001E-2</v>
      </c>
      <c r="BJ2996" s="21"/>
      <c r="BK2996" s="21"/>
      <c r="BL2996" s="22"/>
      <c r="BM2996" s="21"/>
      <c r="BN2996" s="21"/>
      <c r="BO2996" s="22"/>
      <c r="BP2996" s="21"/>
    </row>
    <row r="2997" spans="1:68" ht="11.1" hidden="1" customHeight="1" outlineLevel="2" x14ac:dyDescent="0.2">
      <c r="A2997" s="10"/>
      <c r="B2997" s="18"/>
      <c r="C2997" s="18"/>
      <c r="D2997" s="18"/>
      <c r="E2997" s="23" t="s">
        <v>2622</v>
      </c>
      <c r="F2997" s="208">
        <v>240</v>
      </c>
      <c r="G2997" s="208">
        <v>329</v>
      </c>
      <c r="H2997" s="208">
        <v>318</v>
      </c>
      <c r="I2997" s="239">
        <v>158.4</v>
      </c>
      <c r="J2997" s="239"/>
      <c r="K2997" s="208">
        <v>163</v>
      </c>
      <c r="L2997" s="24"/>
      <c r="M2997" s="24"/>
      <c r="N2997" s="24"/>
      <c r="O2997" s="208">
        <v>46.188000000000002</v>
      </c>
      <c r="P2997" s="208">
        <v>112.277</v>
      </c>
      <c r="Q2997" s="208">
        <v>130.20500000000001</v>
      </c>
      <c r="R2997" s="208">
        <v>95.012</v>
      </c>
      <c r="S2997" s="208">
        <v>186.964</v>
      </c>
      <c r="T2997" s="208">
        <v>170.85300000000001</v>
      </c>
      <c r="U2997" s="208">
        <v>123.211</v>
      </c>
      <c r="V2997" s="208">
        <v>56.121000000000002</v>
      </c>
      <c r="W2997" s="208">
        <v>39.378</v>
      </c>
      <c r="X2997" s="24"/>
      <c r="Y2997" s="24"/>
      <c r="Z2997" s="24"/>
      <c r="AA2997" s="208">
        <v>-158.078</v>
      </c>
      <c r="AB2997" s="208">
        <v>74.766999999999996</v>
      </c>
      <c r="AC2997" s="208">
        <v>109.589</v>
      </c>
      <c r="AD2997" s="208">
        <v>149.86500000000001</v>
      </c>
      <c r="AE2997" s="208">
        <v>141.88399999999999</v>
      </c>
      <c r="AF2997" s="208">
        <v>116.151</v>
      </c>
      <c r="AG2997" s="208">
        <v>85.792000000000002</v>
      </c>
      <c r="AH2997" s="208">
        <v>54.837000000000003</v>
      </c>
      <c r="AI2997" s="208">
        <v>43.171999999999997</v>
      </c>
      <c r="AJ2997" s="24"/>
      <c r="AK2997" s="24"/>
      <c r="AL2997" s="24"/>
      <c r="AM2997" s="208">
        <v>31.869</v>
      </c>
      <c r="AN2997" s="208">
        <v>79.566000000000003</v>
      </c>
      <c r="AO2997" s="208">
        <v>127.14700000000001</v>
      </c>
      <c r="AP2997" s="208">
        <v>159.80500000000001</v>
      </c>
      <c r="AQ2997" s="208">
        <v>149.41900000000001</v>
      </c>
      <c r="AR2997" s="208">
        <v>122.747</v>
      </c>
      <c r="AS2997" s="208">
        <v>106.047</v>
      </c>
      <c r="AT2997" s="208">
        <v>65.930999999999997</v>
      </c>
      <c r="AU2997" s="208">
        <v>48.857999999999997</v>
      </c>
      <c r="AV2997" s="24"/>
      <c r="AW2997" s="24"/>
      <c r="AX2997" s="24"/>
      <c r="AY2997" s="208">
        <v>28.363</v>
      </c>
      <c r="AZ2997" s="208">
        <v>50.670999999999999</v>
      </c>
      <c r="BA2997" s="208">
        <v>83.69</v>
      </c>
      <c r="BB2997" s="21">
        <f t="shared" si="361"/>
        <v>329</v>
      </c>
      <c r="BC2997" s="21"/>
      <c r="BD2997" s="22">
        <f t="shared" si="360"/>
        <v>442.2043010752688</v>
      </c>
      <c r="BE2997" s="21"/>
      <c r="BG2997" s="10"/>
      <c r="BH2997" s="21">
        <f t="shared" si="362"/>
        <v>0</v>
      </c>
      <c r="BI2997" s="22">
        <f t="shared" si="362"/>
        <v>0.32900000000000001</v>
      </c>
      <c r="BJ2997" s="21"/>
      <c r="BK2997" s="21">
        <v>0</v>
      </c>
      <c r="BL2997" s="22">
        <v>0.9870000000000001</v>
      </c>
      <c r="BM2997" s="21"/>
      <c r="BN2997" s="21">
        <f t="shared" si="363"/>
        <v>0</v>
      </c>
      <c r="BO2997" s="22">
        <f t="shared" si="363"/>
        <v>3.9480000000000004</v>
      </c>
      <c r="BP2997" s="21">
        <f t="shared" si="363"/>
        <v>0</v>
      </c>
    </row>
    <row r="2998" spans="1:68" ht="11.1" hidden="1" customHeight="1" outlineLevel="2" x14ac:dyDescent="0.2">
      <c r="A2998" s="10"/>
      <c r="B2998" s="18"/>
      <c r="C2998" s="18"/>
      <c r="D2998" s="18"/>
      <c r="E2998" s="23" t="s">
        <v>2623</v>
      </c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  <c r="V2998" s="24"/>
      <c r="W2998" s="24"/>
      <c r="X2998" s="24"/>
      <c r="Y2998" s="24"/>
      <c r="Z2998" s="24"/>
      <c r="AA2998" s="24"/>
      <c r="AB2998" s="24"/>
      <c r="AC2998" s="24"/>
      <c r="AD2998" s="24"/>
      <c r="AE2998" s="24"/>
      <c r="AF2998" s="24"/>
      <c r="AG2998" s="24"/>
      <c r="AH2998" s="24"/>
      <c r="AI2998" s="24"/>
      <c r="AJ2998" s="24"/>
      <c r="AK2998" s="24"/>
      <c r="AL2998" s="24"/>
      <c r="AM2998" s="24"/>
      <c r="AN2998" s="208">
        <v>127.872</v>
      </c>
      <c r="AO2998" s="208">
        <v>79.92</v>
      </c>
      <c r="AP2998" s="208">
        <v>82.584000000000003</v>
      </c>
      <c r="AQ2998" s="208">
        <v>82.584000000000003</v>
      </c>
      <c r="AR2998" s="208">
        <v>74.591999999999999</v>
      </c>
      <c r="AS2998" s="208">
        <v>82.584000000000003</v>
      </c>
      <c r="AT2998" s="208">
        <v>79.92</v>
      </c>
      <c r="AU2998" s="208">
        <v>63.936</v>
      </c>
      <c r="AV2998" s="24"/>
      <c r="AW2998" s="24"/>
      <c r="AX2998" s="24"/>
      <c r="AY2998" s="208">
        <v>63.936</v>
      </c>
      <c r="AZ2998" s="208">
        <v>82.584000000000003</v>
      </c>
      <c r="BA2998" s="208">
        <v>79.92</v>
      </c>
      <c r="BB2998" s="21">
        <f t="shared" ref="BB2998:BB3073" si="364">MAX(F2998:BA2998)</f>
        <v>127.872</v>
      </c>
      <c r="BC2998" s="21"/>
      <c r="BD2998" s="22">
        <f t="shared" si="360"/>
        <v>171.87096774193546</v>
      </c>
      <c r="BE2998" s="21"/>
      <c r="BG2998" s="10"/>
      <c r="BH2998" s="21">
        <f t="shared" si="362"/>
        <v>0</v>
      </c>
      <c r="BI2998" s="22">
        <f t="shared" si="362"/>
        <v>0.12787199999999996</v>
      </c>
      <c r="BJ2998" s="21"/>
      <c r="BK2998" s="21">
        <v>0</v>
      </c>
      <c r="BL2998" s="22">
        <v>0.38361599999999985</v>
      </c>
      <c r="BM2998" s="21"/>
      <c r="BN2998" s="21">
        <f t="shared" si="363"/>
        <v>0</v>
      </c>
      <c r="BO2998" s="22">
        <f t="shared" si="363"/>
        <v>1.5344639999999994</v>
      </c>
      <c r="BP2998" s="21">
        <f t="shared" si="363"/>
        <v>0</v>
      </c>
    </row>
    <row r="2999" spans="1:68" ht="11.1" customHeight="1" outlineLevel="1" collapsed="1" x14ac:dyDescent="0.2">
      <c r="A2999" s="10"/>
      <c r="B2999" s="18"/>
      <c r="C2999" s="18"/>
      <c r="D2999" s="18"/>
      <c r="E2999" s="19" t="s">
        <v>2624</v>
      </c>
      <c r="F2999" s="20"/>
      <c r="G2999" s="20"/>
      <c r="H2999" s="20"/>
      <c r="I2999" s="20"/>
      <c r="J2999" s="20"/>
      <c r="K2999" s="20"/>
      <c r="L2999" s="20"/>
      <c r="M2999" s="20"/>
      <c r="N2999" s="20"/>
      <c r="O2999" s="20"/>
      <c r="P2999" s="20"/>
      <c r="Q2999" s="20"/>
      <c r="R2999" s="20"/>
      <c r="S2999" s="20"/>
      <c r="T2999" s="20"/>
      <c r="U2999" s="20"/>
      <c r="V2999" s="20"/>
      <c r="W2999" s="20"/>
      <c r="X2999" s="20"/>
      <c r="Y2999" s="20"/>
      <c r="Z2999" s="20"/>
      <c r="AA2999" s="20"/>
      <c r="AB2999" s="20"/>
      <c r="AC2999" s="20"/>
      <c r="AD2999" s="20"/>
      <c r="AE2999" s="20"/>
      <c r="AF2999" s="20"/>
      <c r="AG2999" s="20"/>
      <c r="AH2999" s="20"/>
      <c r="AI2999" s="20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  <c r="BA2999" s="209">
        <v>0.23</v>
      </c>
      <c r="BB2999" s="21">
        <f t="shared" si="364"/>
        <v>0.23</v>
      </c>
      <c r="BC2999" s="21">
        <f>BF2999</f>
        <v>1.2</v>
      </c>
      <c r="BD2999" s="22">
        <f t="shared" ref="BD2999:BD3063" si="365">(BB2999/31/24)*1000</f>
        <v>0.30913978494623656</v>
      </c>
      <c r="BE2999" s="21">
        <f>BC2999-BD2999</f>
        <v>0.89086021505376345</v>
      </c>
      <c r="BF2999" s="2">
        <v>1.2</v>
      </c>
      <c r="BG2999" s="10">
        <v>7</v>
      </c>
      <c r="BH2999" s="21">
        <f t="shared" si="362"/>
        <v>8.9279999999999991E-4</v>
      </c>
      <c r="BI2999" s="22">
        <f t="shared" si="362"/>
        <v>2.3000000000000003E-4</v>
      </c>
      <c r="BJ2999" s="21">
        <f>BH2999-BI2999</f>
        <v>6.6279999999999985E-4</v>
      </c>
      <c r="BK2999" s="21">
        <v>2.6783999999999996E-3</v>
      </c>
      <c r="BL2999" s="22">
        <v>6.9000000000000008E-4</v>
      </c>
      <c r="BM2999" s="21">
        <v>1.9883999999999995E-3</v>
      </c>
      <c r="BN2999" s="21">
        <f t="shared" si="363"/>
        <v>1.0713599999999998E-2</v>
      </c>
      <c r="BO2999" s="22">
        <f t="shared" si="363"/>
        <v>2.7600000000000003E-3</v>
      </c>
      <c r="BP2999" s="21">
        <f t="shared" si="363"/>
        <v>7.9535999999999982E-3</v>
      </c>
    </row>
    <row r="3000" spans="1:68" ht="21.95" hidden="1" customHeight="1" outlineLevel="2" x14ac:dyDescent="0.2">
      <c r="A3000" s="10"/>
      <c r="B3000" s="18"/>
      <c r="C3000" s="18"/>
      <c r="D3000" s="18"/>
      <c r="E3000" s="23" t="s">
        <v>2625</v>
      </c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  <c r="V3000" s="24"/>
      <c r="W3000" s="24"/>
      <c r="X3000" s="24"/>
      <c r="Y3000" s="24"/>
      <c r="Z3000" s="24"/>
      <c r="AA3000" s="24"/>
      <c r="AB3000" s="24"/>
      <c r="AC3000" s="24"/>
      <c r="AD3000" s="24"/>
      <c r="AE3000" s="24"/>
      <c r="AF3000" s="24"/>
      <c r="AG3000" s="24"/>
      <c r="AH3000" s="24"/>
      <c r="AI3000" s="24"/>
      <c r="AJ3000" s="24"/>
      <c r="AK3000" s="24"/>
      <c r="AL3000" s="24"/>
      <c r="AM3000" s="24"/>
      <c r="AN3000" s="24"/>
      <c r="AO3000" s="24"/>
      <c r="AP3000" s="24"/>
      <c r="AQ3000" s="24"/>
      <c r="AR3000" s="24"/>
      <c r="AS3000" s="24"/>
      <c r="AT3000" s="24"/>
      <c r="AU3000" s="24"/>
      <c r="AV3000" s="24"/>
      <c r="AW3000" s="24"/>
      <c r="AX3000" s="24"/>
      <c r="AY3000" s="24"/>
      <c r="AZ3000" s="24"/>
      <c r="BA3000" s="208">
        <v>0.23</v>
      </c>
      <c r="BB3000" s="21">
        <f t="shared" si="364"/>
        <v>0.23</v>
      </c>
      <c r="BC3000" s="21"/>
      <c r="BD3000" s="22">
        <f t="shared" si="365"/>
        <v>0.30913978494623656</v>
      </c>
      <c r="BE3000" s="21"/>
      <c r="BG3000" s="10"/>
      <c r="BH3000" s="21">
        <f t="shared" si="362"/>
        <v>0</v>
      </c>
      <c r="BI3000" s="22">
        <f t="shared" si="362"/>
        <v>2.3000000000000003E-4</v>
      </c>
      <c r="BJ3000" s="21"/>
      <c r="BK3000" s="21">
        <v>0</v>
      </c>
      <c r="BL3000" s="22">
        <v>6.9000000000000008E-4</v>
      </c>
      <c r="BM3000" s="21"/>
      <c r="BN3000" s="21">
        <f t="shared" si="363"/>
        <v>0</v>
      </c>
      <c r="BO3000" s="22">
        <f t="shared" si="363"/>
        <v>2.7600000000000003E-3</v>
      </c>
      <c r="BP3000" s="21">
        <f t="shared" si="363"/>
        <v>0</v>
      </c>
    </row>
    <row r="3001" spans="1:68" ht="11.1" hidden="1" customHeight="1" outlineLevel="1" collapsed="1" x14ac:dyDescent="0.2">
      <c r="A3001" s="10"/>
      <c r="B3001" s="18"/>
      <c r="C3001" s="18"/>
      <c r="D3001" s="18"/>
      <c r="E3001" s="19" t="s">
        <v>2626</v>
      </c>
      <c r="F3001" s="20"/>
      <c r="G3001" s="20"/>
      <c r="H3001" s="20"/>
      <c r="I3001" s="20"/>
      <c r="J3001" s="20"/>
      <c r="K3001" s="20"/>
      <c r="L3001" s="20"/>
      <c r="M3001" s="20"/>
      <c r="N3001" s="20"/>
      <c r="O3001" s="20"/>
      <c r="P3001" s="20"/>
      <c r="Q3001" s="20"/>
      <c r="R3001" s="20"/>
      <c r="S3001" s="20"/>
      <c r="T3001" s="20"/>
      <c r="U3001" s="20"/>
      <c r="V3001" s="20"/>
      <c r="W3001" s="20"/>
      <c r="X3001" s="20"/>
      <c r="Y3001" s="20"/>
      <c r="Z3001" s="20"/>
      <c r="AA3001" s="20"/>
      <c r="AB3001" s="20"/>
      <c r="AC3001" s="20"/>
      <c r="AD3001" s="209">
        <v>4.0979999999999999</v>
      </c>
      <c r="AE3001" s="209">
        <v>10.492000000000001</v>
      </c>
      <c r="AF3001" s="209">
        <v>5.5170000000000003</v>
      </c>
      <c r="AG3001" s="209">
        <v>3.7930000000000001</v>
      </c>
      <c r="AH3001" s="209">
        <v>2.3140000000000001</v>
      </c>
      <c r="AI3001" s="209">
        <v>1.41</v>
      </c>
      <c r="AJ3001" s="209">
        <v>0.38600000000000001</v>
      </c>
      <c r="AK3001" s="20"/>
      <c r="AL3001" s="20"/>
      <c r="AM3001" s="209">
        <v>1.3919999999999999</v>
      </c>
      <c r="AN3001" s="209">
        <v>2.2610000000000001</v>
      </c>
      <c r="AO3001" s="209">
        <v>5.5570000000000004</v>
      </c>
      <c r="AP3001" s="209">
        <v>6.9210000000000003</v>
      </c>
      <c r="AQ3001" s="209">
        <v>6.2119999999999997</v>
      </c>
      <c r="AR3001" s="209">
        <v>6.64</v>
      </c>
      <c r="AS3001" s="209">
        <v>5.3120000000000003</v>
      </c>
      <c r="AT3001" s="209">
        <v>2.8980000000000001</v>
      </c>
      <c r="AU3001" s="209">
        <v>1.4870000000000001</v>
      </c>
      <c r="AV3001" s="20"/>
      <c r="AW3001" s="20"/>
      <c r="AX3001" s="20"/>
      <c r="AY3001" s="209">
        <v>1.6830000000000001</v>
      </c>
      <c r="AZ3001" s="209">
        <v>1.903</v>
      </c>
      <c r="BA3001" s="209">
        <v>3.32</v>
      </c>
      <c r="BB3001" s="21">
        <f t="shared" si="364"/>
        <v>10.492000000000001</v>
      </c>
      <c r="BC3001" s="21">
        <f>BF3001</f>
        <v>18.68</v>
      </c>
      <c r="BD3001" s="22">
        <f t="shared" si="365"/>
        <v>14.10215053763441</v>
      </c>
      <c r="BE3001" s="21">
        <f>BC3001-BD3001</f>
        <v>4.5778494623655899</v>
      </c>
      <c r="BF3001" s="2">
        <v>18.68</v>
      </c>
      <c r="BG3001" s="10">
        <v>6</v>
      </c>
      <c r="BH3001" s="21">
        <f t="shared" si="362"/>
        <v>1.3897919999999999E-2</v>
      </c>
      <c r="BI3001" s="22">
        <f t="shared" si="362"/>
        <v>1.0492000000000001E-2</v>
      </c>
      <c r="BJ3001" s="21">
        <f>BH3001-BI3001</f>
        <v>3.405919999999998E-3</v>
      </c>
      <c r="BK3001" s="21">
        <v>4.1693759999999996E-2</v>
      </c>
      <c r="BL3001" s="22">
        <v>3.1476000000000004E-2</v>
      </c>
      <c r="BM3001" s="21">
        <v>1.0217759999999992E-2</v>
      </c>
      <c r="BN3001" s="21">
        <f t="shared" si="363"/>
        <v>0.16677503999999999</v>
      </c>
      <c r="BO3001" s="22">
        <f t="shared" si="363"/>
        <v>0.12590400000000002</v>
      </c>
      <c r="BP3001" s="21">
        <f t="shared" si="363"/>
        <v>4.087103999999997E-2</v>
      </c>
    </row>
    <row r="3002" spans="1:68" ht="11.1" hidden="1" customHeight="1" outlineLevel="2" x14ac:dyDescent="0.2">
      <c r="A3002" s="10"/>
      <c r="B3002" s="18"/>
      <c r="C3002" s="18"/>
      <c r="D3002" s="18"/>
      <c r="E3002" s="23" t="s">
        <v>2627</v>
      </c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08">
        <v>0.81899999999999995</v>
      </c>
      <c r="AE3002" s="208">
        <v>1.7030000000000001</v>
      </c>
      <c r="AF3002" s="208">
        <v>0.84599999999999997</v>
      </c>
      <c r="AG3002" s="208">
        <v>0.64200000000000002</v>
      </c>
      <c r="AH3002" s="208">
        <v>0.45900000000000002</v>
      </c>
      <c r="AI3002" s="208">
        <v>0.35299999999999998</v>
      </c>
      <c r="AJ3002" s="208">
        <v>0.11799999999999999</v>
      </c>
      <c r="AK3002" s="24"/>
      <c r="AL3002" s="24"/>
      <c r="AM3002" s="208">
        <v>0.40200000000000002</v>
      </c>
      <c r="AN3002" s="208">
        <v>0.46300000000000002</v>
      </c>
      <c r="AO3002" s="208">
        <v>0.90500000000000003</v>
      </c>
      <c r="AP3002" s="208">
        <v>1.0980000000000001</v>
      </c>
      <c r="AQ3002" s="208">
        <v>0.97799999999999998</v>
      </c>
      <c r="AR3002" s="208">
        <v>1.0489999999999999</v>
      </c>
      <c r="AS3002" s="208">
        <v>0.89600000000000002</v>
      </c>
      <c r="AT3002" s="208">
        <v>0.59</v>
      </c>
      <c r="AU3002" s="208">
        <v>0.40500000000000003</v>
      </c>
      <c r="AV3002" s="24"/>
      <c r="AW3002" s="24"/>
      <c r="AX3002" s="24"/>
      <c r="AY3002" s="208">
        <v>0.53500000000000003</v>
      </c>
      <c r="AZ3002" s="208">
        <v>0.379</v>
      </c>
      <c r="BA3002" s="208">
        <v>0.60299999999999998</v>
      </c>
      <c r="BB3002" s="21">
        <f t="shared" si="364"/>
        <v>1.7030000000000001</v>
      </c>
      <c r="BC3002" s="21"/>
      <c r="BD3002" s="22">
        <f t="shared" si="365"/>
        <v>2.288978494623656</v>
      </c>
      <c r="BE3002" s="21"/>
      <c r="BG3002" s="10"/>
      <c r="BH3002" s="21">
        <f t="shared" si="362"/>
        <v>0</v>
      </c>
      <c r="BI3002" s="22">
        <f t="shared" si="362"/>
        <v>1.7030000000000001E-3</v>
      </c>
      <c r="BJ3002" s="21"/>
      <c r="BK3002" s="21">
        <v>0</v>
      </c>
      <c r="BL3002" s="22">
        <v>5.1090000000000007E-3</v>
      </c>
      <c r="BM3002" s="21"/>
      <c r="BN3002" s="21">
        <f t="shared" si="363"/>
        <v>0</v>
      </c>
      <c r="BO3002" s="22">
        <f t="shared" si="363"/>
        <v>2.0436000000000003E-2</v>
      </c>
      <c r="BP3002" s="21">
        <f t="shared" si="363"/>
        <v>0</v>
      </c>
    </row>
    <row r="3003" spans="1:68" ht="11.1" hidden="1" customHeight="1" outlineLevel="2" x14ac:dyDescent="0.2">
      <c r="A3003" s="10"/>
      <c r="B3003" s="18"/>
      <c r="C3003" s="18"/>
      <c r="D3003" s="18"/>
      <c r="E3003" s="23" t="s">
        <v>2628</v>
      </c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/>
      <c r="AA3003" s="24"/>
      <c r="AB3003" s="24"/>
      <c r="AC3003" s="24"/>
      <c r="AD3003" s="208">
        <v>3.2789999999999999</v>
      </c>
      <c r="AE3003" s="208">
        <v>8.7889999999999997</v>
      </c>
      <c r="AF3003" s="208">
        <v>4.6710000000000003</v>
      </c>
      <c r="AG3003" s="208">
        <v>3.1509999999999998</v>
      </c>
      <c r="AH3003" s="208">
        <v>1.855</v>
      </c>
      <c r="AI3003" s="208">
        <v>1.0569999999999999</v>
      </c>
      <c r="AJ3003" s="208">
        <v>0.26800000000000002</v>
      </c>
      <c r="AK3003" s="24"/>
      <c r="AL3003" s="24"/>
      <c r="AM3003" s="208">
        <v>0.99</v>
      </c>
      <c r="AN3003" s="208">
        <v>1.798</v>
      </c>
      <c r="AO3003" s="208">
        <v>4.6520000000000001</v>
      </c>
      <c r="AP3003" s="208">
        <v>5.8230000000000004</v>
      </c>
      <c r="AQ3003" s="208">
        <v>5.234</v>
      </c>
      <c r="AR3003" s="208">
        <v>5.5910000000000002</v>
      </c>
      <c r="AS3003" s="208">
        <v>4.4160000000000004</v>
      </c>
      <c r="AT3003" s="208">
        <v>2.3079999999999998</v>
      </c>
      <c r="AU3003" s="208">
        <v>1.0820000000000001</v>
      </c>
      <c r="AV3003" s="24"/>
      <c r="AW3003" s="24"/>
      <c r="AX3003" s="24"/>
      <c r="AY3003" s="208">
        <v>1.1479999999999999</v>
      </c>
      <c r="AZ3003" s="208">
        <v>1.524</v>
      </c>
      <c r="BA3003" s="208">
        <v>2.7170000000000001</v>
      </c>
      <c r="BB3003" s="21">
        <f t="shared" si="364"/>
        <v>8.7889999999999997</v>
      </c>
      <c r="BC3003" s="21"/>
      <c r="BD3003" s="22">
        <f t="shared" si="365"/>
        <v>11.813172043010752</v>
      </c>
      <c r="BE3003" s="21"/>
      <c r="BG3003" s="10"/>
      <c r="BH3003" s="21">
        <f t="shared" si="362"/>
        <v>0</v>
      </c>
      <c r="BI3003" s="22">
        <f t="shared" si="362"/>
        <v>8.7889999999999999E-3</v>
      </c>
      <c r="BJ3003" s="21"/>
      <c r="BK3003" s="21">
        <v>0</v>
      </c>
      <c r="BL3003" s="22">
        <v>2.6367000000000002E-2</v>
      </c>
      <c r="BM3003" s="21"/>
      <c r="BN3003" s="21">
        <f t="shared" si="363"/>
        <v>0</v>
      </c>
      <c r="BO3003" s="22">
        <f t="shared" si="363"/>
        <v>0.10546800000000001</v>
      </c>
      <c r="BP3003" s="21">
        <f t="shared" si="363"/>
        <v>0</v>
      </c>
    </row>
    <row r="3004" spans="1:68" ht="11.1" hidden="1" customHeight="1" outlineLevel="1" collapsed="1" x14ac:dyDescent="0.2">
      <c r="A3004" s="10"/>
      <c r="B3004" s="18"/>
      <c r="C3004" s="18"/>
      <c r="D3004" s="18"/>
      <c r="E3004" s="19" t="s">
        <v>1353</v>
      </c>
      <c r="F3004" s="20"/>
      <c r="G3004" s="20"/>
      <c r="H3004" s="20"/>
      <c r="I3004" s="20"/>
      <c r="J3004" s="20"/>
      <c r="K3004" s="20"/>
      <c r="L3004" s="20"/>
      <c r="M3004" s="20"/>
      <c r="N3004" s="20"/>
      <c r="O3004" s="20"/>
      <c r="P3004" s="20"/>
      <c r="Q3004" s="20"/>
      <c r="R3004" s="20"/>
      <c r="S3004" s="20"/>
      <c r="T3004" s="20"/>
      <c r="U3004" s="20"/>
      <c r="V3004" s="20"/>
      <c r="W3004" s="209">
        <v>2.806</v>
      </c>
      <c r="X3004" s="209">
        <v>5.6000000000000001E-2</v>
      </c>
      <c r="Y3004" s="20"/>
      <c r="Z3004" s="209">
        <v>6.3E-2</v>
      </c>
      <c r="AA3004" s="20"/>
      <c r="AB3004" s="20"/>
      <c r="AC3004" s="209">
        <v>1.024</v>
      </c>
      <c r="AD3004" s="209">
        <v>0.65400000000000003</v>
      </c>
      <c r="AE3004" s="209">
        <v>1.014</v>
      </c>
      <c r="AF3004" s="209">
        <v>0.68899999999999995</v>
      </c>
      <c r="AG3004" s="209">
        <v>0.54300000000000004</v>
      </c>
      <c r="AH3004" s="209">
        <v>0.36899999999999999</v>
      </c>
      <c r="AI3004" s="209">
        <v>0.22500000000000001</v>
      </c>
      <c r="AJ3004" s="209">
        <v>0.106</v>
      </c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  <c r="BA3004" s="20"/>
      <c r="BB3004" s="21">
        <f t="shared" si="364"/>
        <v>2.806</v>
      </c>
      <c r="BC3004" s="21">
        <f>BD3004</f>
        <v>3.771505376344086</v>
      </c>
      <c r="BD3004" s="22">
        <f t="shared" si="365"/>
        <v>3.771505376344086</v>
      </c>
      <c r="BE3004" s="21">
        <f>BC3004-BD3004</f>
        <v>0</v>
      </c>
      <c r="BG3004" s="10">
        <v>6</v>
      </c>
      <c r="BH3004" s="21">
        <f t="shared" si="362"/>
        <v>2.8059999999999999E-3</v>
      </c>
      <c r="BI3004" s="22">
        <f t="shared" si="362"/>
        <v>2.8059999999999999E-3</v>
      </c>
      <c r="BJ3004" s="21">
        <f>BH3004-BI3004</f>
        <v>0</v>
      </c>
      <c r="BK3004" s="21">
        <v>8.4180000000000001E-3</v>
      </c>
      <c r="BL3004" s="22">
        <v>8.4180000000000001E-3</v>
      </c>
      <c r="BM3004" s="21">
        <v>0</v>
      </c>
      <c r="BN3004" s="21">
        <f t="shared" si="363"/>
        <v>3.3672000000000001E-2</v>
      </c>
      <c r="BO3004" s="22">
        <f t="shared" si="363"/>
        <v>3.3672000000000001E-2</v>
      </c>
      <c r="BP3004" s="21">
        <f t="shared" si="363"/>
        <v>0</v>
      </c>
    </row>
    <row r="3005" spans="1:68" ht="21.95" hidden="1" customHeight="1" outlineLevel="2" x14ac:dyDescent="0.2">
      <c r="A3005" s="10"/>
      <c r="B3005" s="18"/>
      <c r="C3005" s="18"/>
      <c r="D3005" s="18"/>
      <c r="E3005" s="23" t="s">
        <v>2625</v>
      </c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08">
        <v>2.806</v>
      </c>
      <c r="X3005" s="208">
        <v>5.6000000000000001E-2</v>
      </c>
      <c r="Y3005" s="24"/>
      <c r="Z3005" s="208">
        <v>6.3E-2</v>
      </c>
      <c r="AA3005" s="24"/>
      <c r="AB3005" s="24"/>
      <c r="AC3005" s="208">
        <v>1.024</v>
      </c>
      <c r="AD3005" s="208">
        <v>0.65400000000000003</v>
      </c>
      <c r="AE3005" s="208">
        <v>1.014</v>
      </c>
      <c r="AF3005" s="208">
        <v>0.68899999999999995</v>
      </c>
      <c r="AG3005" s="208">
        <v>0.54300000000000004</v>
      </c>
      <c r="AH3005" s="208">
        <v>0.36899999999999999</v>
      </c>
      <c r="AI3005" s="208">
        <v>0.22500000000000001</v>
      </c>
      <c r="AJ3005" s="208">
        <v>0.106</v>
      </c>
      <c r="AK3005" s="24"/>
      <c r="AL3005" s="24"/>
      <c r="AM3005" s="24"/>
      <c r="AN3005" s="24"/>
      <c r="AO3005" s="24"/>
      <c r="AP3005" s="24"/>
      <c r="AQ3005" s="24"/>
      <c r="AR3005" s="24"/>
      <c r="AS3005" s="24"/>
      <c r="AT3005" s="24"/>
      <c r="AU3005" s="24"/>
      <c r="AV3005" s="24"/>
      <c r="AW3005" s="24"/>
      <c r="AX3005" s="24"/>
      <c r="AY3005" s="24"/>
      <c r="AZ3005" s="24"/>
      <c r="BA3005" s="24"/>
      <c r="BB3005" s="21">
        <f t="shared" si="364"/>
        <v>2.806</v>
      </c>
      <c r="BC3005" s="21"/>
      <c r="BD3005" s="22">
        <f t="shared" si="365"/>
        <v>3.771505376344086</v>
      </c>
      <c r="BE3005" s="21"/>
      <c r="BG3005" s="10"/>
      <c r="BH3005" s="21">
        <f t="shared" si="362"/>
        <v>0</v>
      </c>
      <c r="BI3005" s="22">
        <f t="shared" si="362"/>
        <v>2.8059999999999999E-3</v>
      </c>
      <c r="BJ3005" s="21"/>
      <c r="BK3005" s="21">
        <v>0</v>
      </c>
      <c r="BL3005" s="22">
        <v>8.4180000000000001E-3</v>
      </c>
      <c r="BM3005" s="21"/>
      <c r="BN3005" s="21">
        <f t="shared" si="363"/>
        <v>0</v>
      </c>
      <c r="BO3005" s="22">
        <f t="shared" si="363"/>
        <v>3.3672000000000001E-2</v>
      </c>
      <c r="BP3005" s="21">
        <f t="shared" si="363"/>
        <v>0</v>
      </c>
    </row>
    <row r="3006" spans="1:68" ht="11.1" customHeight="1" outlineLevel="1" collapsed="1" x14ac:dyDescent="0.2">
      <c r="A3006" s="10"/>
      <c r="B3006" s="18"/>
      <c r="C3006" s="18"/>
      <c r="D3006" s="18"/>
      <c r="E3006" s="19" t="s">
        <v>2629</v>
      </c>
      <c r="F3006" s="20"/>
      <c r="G3006" s="20"/>
      <c r="H3006" s="20"/>
      <c r="I3006" s="20"/>
      <c r="J3006" s="20"/>
      <c r="K3006" s="20"/>
      <c r="L3006" s="20"/>
      <c r="M3006" s="20"/>
      <c r="N3006" s="20"/>
      <c r="O3006" s="20"/>
      <c r="P3006" s="20"/>
      <c r="Q3006" s="20"/>
      <c r="R3006" s="20"/>
      <c r="S3006" s="20"/>
      <c r="T3006" s="20"/>
      <c r="U3006" s="20"/>
      <c r="V3006" s="20"/>
      <c r="W3006" s="20"/>
      <c r="X3006" s="20"/>
      <c r="Y3006" s="20"/>
      <c r="Z3006" s="20"/>
      <c r="AA3006" s="20"/>
      <c r="AB3006" s="20"/>
      <c r="AC3006" s="20"/>
      <c r="AD3006" s="209">
        <v>0.88200000000000001</v>
      </c>
      <c r="AE3006" s="209">
        <v>0.66400000000000003</v>
      </c>
      <c r="AF3006" s="209">
        <v>0.48499999999999999</v>
      </c>
      <c r="AG3006" s="209">
        <v>0.33700000000000002</v>
      </c>
      <c r="AH3006" s="209">
        <v>0.22</v>
      </c>
      <c r="AI3006" s="209">
        <v>0.108</v>
      </c>
      <c r="AJ3006" s="209">
        <v>2.9000000000000001E-2</v>
      </c>
      <c r="AK3006" s="20"/>
      <c r="AL3006" s="20"/>
      <c r="AM3006" s="209">
        <v>7.6999999999999999E-2</v>
      </c>
      <c r="AN3006" s="209">
        <v>0.23300000000000001</v>
      </c>
      <c r="AO3006" s="209">
        <v>0.53900000000000003</v>
      </c>
      <c r="AP3006" s="209">
        <v>0.58199999999999996</v>
      </c>
      <c r="AQ3006" s="209">
        <v>0.49399999999999999</v>
      </c>
      <c r="AR3006" s="209">
        <v>0.51100000000000001</v>
      </c>
      <c r="AS3006" s="209">
        <v>0.42199999999999999</v>
      </c>
      <c r="AT3006" s="209">
        <v>0.23300000000000001</v>
      </c>
      <c r="AU3006" s="209">
        <v>0.106</v>
      </c>
      <c r="AV3006" s="20"/>
      <c r="AW3006" s="20"/>
      <c r="AX3006" s="20"/>
      <c r="AY3006" s="209">
        <v>7.2999999999999995E-2</v>
      </c>
      <c r="AZ3006" s="209">
        <v>0.13500000000000001</v>
      </c>
      <c r="BA3006" s="209">
        <v>0.26200000000000001</v>
      </c>
      <c r="BB3006" s="21">
        <f t="shared" si="364"/>
        <v>0.88200000000000001</v>
      </c>
      <c r="BC3006" s="21">
        <f>BF3006</f>
        <v>2.11</v>
      </c>
      <c r="BD3006" s="22">
        <f t="shared" si="365"/>
        <v>1.185483870967742</v>
      </c>
      <c r="BE3006" s="21">
        <f>BC3006-BD3006</f>
        <v>0.92451612903225788</v>
      </c>
      <c r="BF3006" s="2">
        <v>2.11</v>
      </c>
      <c r="BG3006" s="10">
        <v>7</v>
      </c>
      <c r="BH3006" s="21">
        <f t="shared" si="362"/>
        <v>1.5698399999999999E-3</v>
      </c>
      <c r="BI3006" s="22">
        <f t="shared" si="362"/>
        <v>8.8199999999999997E-4</v>
      </c>
      <c r="BJ3006" s="21">
        <f>BH3006-BI3006</f>
        <v>6.8783999999999989E-4</v>
      </c>
      <c r="BK3006" s="21">
        <v>4.70952E-3</v>
      </c>
      <c r="BL3006" s="22">
        <v>2.6459999999999999E-3</v>
      </c>
      <c r="BM3006" s="21">
        <v>2.0635200000000001E-3</v>
      </c>
      <c r="BN3006" s="21">
        <f t="shared" si="363"/>
        <v>1.883808E-2</v>
      </c>
      <c r="BO3006" s="22">
        <f t="shared" si="363"/>
        <v>1.0584E-2</v>
      </c>
      <c r="BP3006" s="21">
        <f t="shared" si="363"/>
        <v>8.2540800000000004E-3</v>
      </c>
    </row>
    <row r="3007" spans="1:68" ht="11.1" hidden="1" customHeight="1" outlineLevel="2" x14ac:dyDescent="0.2">
      <c r="A3007" s="10"/>
      <c r="B3007" s="18"/>
      <c r="C3007" s="18"/>
      <c r="D3007" s="18"/>
      <c r="E3007" s="23" t="s">
        <v>2630</v>
      </c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/>
      <c r="AA3007" s="24"/>
      <c r="AB3007" s="24"/>
      <c r="AC3007" s="24"/>
      <c r="AD3007" s="208">
        <v>0.88200000000000001</v>
      </c>
      <c r="AE3007" s="208">
        <v>0.66400000000000003</v>
      </c>
      <c r="AF3007" s="208">
        <v>0.48499999999999999</v>
      </c>
      <c r="AG3007" s="208">
        <v>0.33700000000000002</v>
      </c>
      <c r="AH3007" s="208">
        <v>0.22</v>
      </c>
      <c r="AI3007" s="208">
        <v>0.108</v>
      </c>
      <c r="AJ3007" s="208">
        <v>2.9000000000000001E-2</v>
      </c>
      <c r="AK3007" s="24"/>
      <c r="AL3007" s="24"/>
      <c r="AM3007" s="208">
        <v>7.6999999999999999E-2</v>
      </c>
      <c r="AN3007" s="208">
        <v>0.23300000000000001</v>
      </c>
      <c r="AO3007" s="208">
        <v>0.53900000000000003</v>
      </c>
      <c r="AP3007" s="208">
        <v>0.58199999999999996</v>
      </c>
      <c r="AQ3007" s="208">
        <v>0.49399999999999999</v>
      </c>
      <c r="AR3007" s="208">
        <v>0.51100000000000001</v>
      </c>
      <c r="AS3007" s="208">
        <v>0.42199999999999999</v>
      </c>
      <c r="AT3007" s="208">
        <v>0.23300000000000001</v>
      </c>
      <c r="AU3007" s="208">
        <v>0.106</v>
      </c>
      <c r="AV3007" s="24"/>
      <c r="AW3007" s="24"/>
      <c r="AX3007" s="24"/>
      <c r="AY3007" s="208">
        <v>7.2999999999999995E-2</v>
      </c>
      <c r="AZ3007" s="208">
        <v>0.13500000000000001</v>
      </c>
      <c r="BA3007" s="208">
        <v>0.26200000000000001</v>
      </c>
      <c r="BB3007" s="21">
        <f t="shared" si="364"/>
        <v>0.88200000000000001</v>
      </c>
      <c r="BC3007" s="21"/>
      <c r="BD3007" s="22">
        <f t="shared" si="365"/>
        <v>1.185483870967742</v>
      </c>
      <c r="BE3007" s="21"/>
      <c r="BG3007" s="10"/>
      <c r="BH3007" s="21">
        <f t="shared" si="362"/>
        <v>0</v>
      </c>
      <c r="BI3007" s="22">
        <f t="shared" si="362"/>
        <v>8.8199999999999997E-4</v>
      </c>
      <c r="BJ3007" s="21"/>
      <c r="BK3007" s="21">
        <v>0</v>
      </c>
      <c r="BL3007" s="22">
        <v>2.6459999999999999E-3</v>
      </c>
      <c r="BM3007" s="21"/>
      <c r="BN3007" s="21">
        <f t="shared" si="363"/>
        <v>0</v>
      </c>
      <c r="BO3007" s="22">
        <f t="shared" si="363"/>
        <v>1.0584E-2</v>
      </c>
      <c r="BP3007" s="21">
        <f t="shared" si="363"/>
        <v>0</v>
      </c>
    </row>
    <row r="3008" spans="1:68" ht="11.1" hidden="1" customHeight="1" outlineLevel="1" collapsed="1" x14ac:dyDescent="0.2">
      <c r="A3008" s="10"/>
      <c r="B3008" s="18"/>
      <c r="C3008" s="18"/>
      <c r="D3008" s="18"/>
      <c r="E3008" s="19" t="s">
        <v>2631</v>
      </c>
      <c r="F3008" s="20"/>
      <c r="G3008" s="20"/>
      <c r="H3008" s="20"/>
      <c r="I3008" s="20"/>
      <c r="J3008" s="20"/>
      <c r="K3008" s="20"/>
      <c r="L3008" s="20"/>
      <c r="M3008" s="20"/>
      <c r="N3008" s="20"/>
      <c r="O3008" s="20"/>
      <c r="P3008" s="20"/>
      <c r="Q3008" s="20"/>
      <c r="R3008" s="20"/>
      <c r="S3008" s="20"/>
      <c r="T3008" s="20"/>
      <c r="U3008" s="20"/>
      <c r="V3008" s="20"/>
      <c r="W3008" s="209">
        <v>6.7839999999999998</v>
      </c>
      <c r="X3008" s="209">
        <v>0.112</v>
      </c>
      <c r="Y3008" s="20"/>
      <c r="Z3008" s="20"/>
      <c r="AA3008" s="209">
        <v>0.439</v>
      </c>
      <c r="AB3008" s="209">
        <v>1.0349999999999999</v>
      </c>
      <c r="AC3008" s="209">
        <v>2.133</v>
      </c>
      <c r="AD3008" s="209">
        <v>1.6319999999999999</v>
      </c>
      <c r="AE3008" s="209">
        <v>3.157</v>
      </c>
      <c r="AF3008" s="209">
        <v>1.88</v>
      </c>
      <c r="AG3008" s="209">
        <v>1.0900000000000001</v>
      </c>
      <c r="AH3008" s="209">
        <v>0.89200000000000002</v>
      </c>
      <c r="AI3008" s="209">
        <v>0.59799999999999998</v>
      </c>
      <c r="AJ3008" s="209">
        <v>0.19800000000000001</v>
      </c>
      <c r="AK3008" s="20"/>
      <c r="AL3008" s="20"/>
      <c r="AM3008" s="209">
        <v>0.40600000000000003</v>
      </c>
      <c r="AN3008" s="209">
        <v>0.92800000000000005</v>
      </c>
      <c r="AO3008" s="209">
        <v>2.19</v>
      </c>
      <c r="AP3008" s="209">
        <v>2.5459999999999998</v>
      </c>
      <c r="AQ3008" s="209">
        <v>2.2040000000000002</v>
      </c>
      <c r="AR3008" s="209">
        <v>2.3370000000000002</v>
      </c>
      <c r="AS3008" s="209">
        <v>1.7929999999999999</v>
      </c>
      <c r="AT3008" s="209">
        <v>1.07</v>
      </c>
      <c r="AU3008" s="209">
        <v>0.59799999999999998</v>
      </c>
      <c r="AV3008" s="20"/>
      <c r="AW3008" s="20"/>
      <c r="AX3008" s="20"/>
      <c r="AY3008" s="209">
        <v>0.42199999999999999</v>
      </c>
      <c r="AZ3008" s="209">
        <v>0.82199999999999995</v>
      </c>
      <c r="BA3008" s="209">
        <v>1.365</v>
      </c>
      <c r="BB3008" s="21">
        <f t="shared" si="364"/>
        <v>6.7839999999999998</v>
      </c>
      <c r="BC3008" s="21">
        <f>BD3008</f>
        <v>9.1182795698924721</v>
      </c>
      <c r="BD3008" s="22">
        <f t="shared" si="365"/>
        <v>9.1182795698924721</v>
      </c>
      <c r="BE3008" s="21">
        <f>BC3008-BD3008</f>
        <v>0</v>
      </c>
      <c r="BF3008" s="2">
        <v>4.7</v>
      </c>
      <c r="BG3008" s="10">
        <v>6</v>
      </c>
      <c r="BH3008" s="21">
        <f t="shared" si="362"/>
        <v>6.7839999999999992E-3</v>
      </c>
      <c r="BI3008" s="22">
        <f t="shared" si="362"/>
        <v>6.7839999999999992E-3</v>
      </c>
      <c r="BJ3008" s="21">
        <f>BH3008-BI3008</f>
        <v>0</v>
      </c>
      <c r="BK3008" s="21">
        <v>2.0351999999999999E-2</v>
      </c>
      <c r="BL3008" s="22">
        <v>2.0351999999999999E-2</v>
      </c>
      <c r="BM3008" s="21">
        <v>0</v>
      </c>
      <c r="BN3008" s="21">
        <f t="shared" si="363"/>
        <v>8.1407999999999994E-2</v>
      </c>
      <c r="BO3008" s="22">
        <f t="shared" si="363"/>
        <v>8.1407999999999994E-2</v>
      </c>
      <c r="BP3008" s="21">
        <f t="shared" si="363"/>
        <v>0</v>
      </c>
    </row>
    <row r="3009" spans="1:68" ht="11.1" hidden="1" customHeight="1" outlineLevel="2" x14ac:dyDescent="0.2">
      <c r="A3009" s="10"/>
      <c r="B3009" s="18"/>
      <c r="C3009" s="18"/>
      <c r="D3009" s="18"/>
      <c r="E3009" s="23" t="s">
        <v>2632</v>
      </c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08">
        <v>6.7839999999999998</v>
      </c>
      <c r="X3009" s="208">
        <v>0.112</v>
      </c>
      <c r="Y3009" s="24"/>
      <c r="Z3009" s="24"/>
      <c r="AA3009" s="208">
        <v>0.439</v>
      </c>
      <c r="AB3009" s="208">
        <v>1.0349999999999999</v>
      </c>
      <c r="AC3009" s="208">
        <v>2.133</v>
      </c>
      <c r="AD3009" s="208">
        <v>1.6319999999999999</v>
      </c>
      <c r="AE3009" s="208">
        <v>3.157</v>
      </c>
      <c r="AF3009" s="208">
        <v>1.88</v>
      </c>
      <c r="AG3009" s="208">
        <v>1.0900000000000001</v>
      </c>
      <c r="AH3009" s="208">
        <v>0.89200000000000002</v>
      </c>
      <c r="AI3009" s="208">
        <v>0.59799999999999998</v>
      </c>
      <c r="AJ3009" s="208">
        <v>0.19800000000000001</v>
      </c>
      <c r="AK3009" s="24"/>
      <c r="AL3009" s="24"/>
      <c r="AM3009" s="208">
        <v>0.40600000000000003</v>
      </c>
      <c r="AN3009" s="208">
        <v>0.92800000000000005</v>
      </c>
      <c r="AO3009" s="208">
        <v>2.19</v>
      </c>
      <c r="AP3009" s="208">
        <v>2.5459999999999998</v>
      </c>
      <c r="AQ3009" s="208">
        <v>2.2040000000000002</v>
      </c>
      <c r="AR3009" s="208">
        <v>2.3370000000000002</v>
      </c>
      <c r="AS3009" s="208">
        <v>1.7929999999999999</v>
      </c>
      <c r="AT3009" s="208">
        <v>1.07</v>
      </c>
      <c r="AU3009" s="208">
        <v>0.59799999999999998</v>
      </c>
      <c r="AV3009" s="24"/>
      <c r="AW3009" s="24"/>
      <c r="AX3009" s="24"/>
      <c r="AY3009" s="208">
        <v>0.42199999999999999</v>
      </c>
      <c r="AZ3009" s="208">
        <v>0.82199999999999995</v>
      </c>
      <c r="BA3009" s="208">
        <v>1.365</v>
      </c>
      <c r="BB3009" s="21">
        <f t="shared" si="364"/>
        <v>6.7839999999999998</v>
      </c>
      <c r="BC3009" s="21"/>
      <c r="BD3009" s="22">
        <f t="shared" si="365"/>
        <v>9.1182795698924721</v>
      </c>
      <c r="BE3009" s="21"/>
      <c r="BG3009" s="10"/>
      <c r="BH3009" s="21">
        <f t="shared" si="362"/>
        <v>0</v>
      </c>
      <c r="BI3009" s="22">
        <f t="shared" si="362"/>
        <v>6.7839999999999992E-3</v>
      </c>
      <c r="BJ3009" s="21"/>
      <c r="BK3009" s="21">
        <v>0</v>
      </c>
      <c r="BL3009" s="22">
        <v>2.0351999999999999E-2</v>
      </c>
      <c r="BM3009" s="21"/>
      <c r="BN3009" s="21">
        <f t="shared" si="363"/>
        <v>0</v>
      </c>
      <c r="BO3009" s="22">
        <f t="shared" si="363"/>
        <v>8.1407999999999994E-2</v>
      </c>
      <c r="BP3009" s="21">
        <f t="shared" si="363"/>
        <v>0</v>
      </c>
    </row>
    <row r="3010" spans="1:68" ht="11.1" customHeight="1" outlineLevel="1" collapsed="1" x14ac:dyDescent="0.2">
      <c r="A3010" s="10"/>
      <c r="B3010" s="18"/>
      <c r="C3010" s="18"/>
      <c r="D3010" s="18"/>
      <c r="E3010" s="19" t="s">
        <v>2633</v>
      </c>
      <c r="F3010" s="20"/>
      <c r="G3010" s="20"/>
      <c r="H3010" s="20"/>
      <c r="I3010" s="20"/>
      <c r="J3010" s="20"/>
      <c r="K3010" s="20"/>
      <c r="L3010" s="20"/>
      <c r="M3010" s="20"/>
      <c r="N3010" s="20"/>
      <c r="O3010" s="20"/>
      <c r="P3010" s="20"/>
      <c r="Q3010" s="20"/>
      <c r="R3010" s="20"/>
      <c r="S3010" s="20"/>
      <c r="T3010" s="20"/>
      <c r="U3010" s="20"/>
      <c r="V3010" s="20"/>
      <c r="W3010" s="20"/>
      <c r="X3010" s="20"/>
      <c r="Y3010" s="20"/>
      <c r="Z3010" s="20"/>
      <c r="AA3010" s="20"/>
      <c r="AB3010" s="20"/>
      <c r="AC3010" s="20"/>
      <c r="AD3010" s="20"/>
      <c r="AE3010" s="20"/>
      <c r="AF3010" s="209">
        <v>2.504</v>
      </c>
      <c r="AG3010" s="209">
        <v>1.2969999999999999</v>
      </c>
      <c r="AH3010" s="209">
        <v>0.36099999999999999</v>
      </c>
      <c r="AI3010" s="209">
        <v>0.219</v>
      </c>
      <c r="AJ3010" s="209">
        <v>7.6999999999999999E-2</v>
      </c>
      <c r="AK3010" s="20"/>
      <c r="AL3010" s="20"/>
      <c r="AM3010" s="209">
        <v>0.222</v>
      </c>
      <c r="AN3010" s="209">
        <v>0.34699999999999998</v>
      </c>
      <c r="AO3010" s="209">
        <v>0.79100000000000004</v>
      </c>
      <c r="AP3010" s="209">
        <v>0.95299999999999996</v>
      </c>
      <c r="AQ3010" s="209">
        <v>0.84399999999999997</v>
      </c>
      <c r="AR3010" s="209">
        <v>0.89500000000000002</v>
      </c>
      <c r="AS3010" s="209">
        <v>0.70599999999999996</v>
      </c>
      <c r="AT3010" s="209">
        <v>0.40799999999999997</v>
      </c>
      <c r="AU3010" s="209">
        <v>0.23499999999999999</v>
      </c>
      <c r="AV3010" s="20"/>
      <c r="AW3010" s="20"/>
      <c r="AX3010" s="20"/>
      <c r="AY3010" s="209">
        <v>0.28100000000000003</v>
      </c>
      <c r="AZ3010" s="209">
        <v>0.27200000000000002</v>
      </c>
      <c r="BA3010" s="209">
        <v>0.47699999999999998</v>
      </c>
      <c r="BB3010" s="21">
        <f t="shared" si="364"/>
        <v>2.504</v>
      </c>
      <c r="BC3010" s="21">
        <f>BD3010</f>
        <v>3.3655913978494625</v>
      </c>
      <c r="BD3010" s="22">
        <f t="shared" si="365"/>
        <v>3.3655913978494625</v>
      </c>
      <c r="BE3010" s="21">
        <f>BC3010-BD3010</f>
        <v>0</v>
      </c>
      <c r="BF3010" s="2">
        <v>1.78</v>
      </c>
      <c r="BG3010" s="10">
        <v>7</v>
      </c>
      <c r="BH3010" s="21">
        <f t="shared" si="362"/>
        <v>2.5040000000000001E-3</v>
      </c>
      <c r="BI3010" s="22">
        <f t="shared" si="362"/>
        <v>2.5040000000000001E-3</v>
      </c>
      <c r="BJ3010" s="21">
        <f>BH3010-BI3010</f>
        <v>0</v>
      </c>
      <c r="BK3010" s="21">
        <v>7.5120000000000004E-3</v>
      </c>
      <c r="BL3010" s="22">
        <v>7.5120000000000004E-3</v>
      </c>
      <c r="BM3010" s="21">
        <v>0</v>
      </c>
      <c r="BN3010" s="21">
        <f t="shared" si="363"/>
        <v>3.0048000000000002E-2</v>
      </c>
      <c r="BO3010" s="22">
        <f t="shared" si="363"/>
        <v>3.0048000000000002E-2</v>
      </c>
      <c r="BP3010" s="21">
        <f t="shared" si="363"/>
        <v>0</v>
      </c>
    </row>
    <row r="3011" spans="1:68" ht="11.1" hidden="1" customHeight="1" outlineLevel="2" x14ac:dyDescent="0.2">
      <c r="A3011" s="10"/>
      <c r="B3011" s="18"/>
      <c r="C3011" s="18"/>
      <c r="D3011" s="18"/>
      <c r="E3011" s="23" t="s">
        <v>2634</v>
      </c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4"/>
      <c r="X3011" s="24"/>
      <c r="Y3011" s="24"/>
      <c r="Z3011" s="24"/>
      <c r="AA3011" s="24"/>
      <c r="AB3011" s="24"/>
      <c r="AC3011" s="24"/>
      <c r="AD3011" s="24"/>
      <c r="AE3011" s="24"/>
      <c r="AF3011" s="208">
        <v>2.504</v>
      </c>
      <c r="AG3011" s="208">
        <v>1.2969999999999999</v>
      </c>
      <c r="AH3011" s="208">
        <v>0.36099999999999999</v>
      </c>
      <c r="AI3011" s="208">
        <v>0.219</v>
      </c>
      <c r="AJ3011" s="208">
        <v>7.6999999999999999E-2</v>
      </c>
      <c r="AK3011" s="24"/>
      <c r="AL3011" s="24"/>
      <c r="AM3011" s="208">
        <v>0.222</v>
      </c>
      <c r="AN3011" s="208">
        <v>0.34699999999999998</v>
      </c>
      <c r="AO3011" s="208">
        <v>0.79100000000000004</v>
      </c>
      <c r="AP3011" s="208">
        <v>0.95299999999999996</v>
      </c>
      <c r="AQ3011" s="208">
        <v>0.84399999999999997</v>
      </c>
      <c r="AR3011" s="208">
        <v>0.89500000000000002</v>
      </c>
      <c r="AS3011" s="208">
        <v>0.70599999999999996</v>
      </c>
      <c r="AT3011" s="208">
        <v>0.40799999999999997</v>
      </c>
      <c r="AU3011" s="208">
        <v>0.23499999999999999</v>
      </c>
      <c r="AV3011" s="24"/>
      <c r="AW3011" s="24"/>
      <c r="AX3011" s="24"/>
      <c r="AY3011" s="208">
        <v>0.28100000000000003</v>
      </c>
      <c r="AZ3011" s="208">
        <v>0.27200000000000002</v>
      </c>
      <c r="BA3011" s="208">
        <v>0.47699999999999998</v>
      </c>
      <c r="BB3011" s="21">
        <f t="shared" si="364"/>
        <v>2.504</v>
      </c>
      <c r="BC3011" s="21"/>
      <c r="BD3011" s="22">
        <f t="shared" si="365"/>
        <v>3.3655913978494625</v>
      </c>
      <c r="BE3011" s="21"/>
      <c r="BG3011" s="10"/>
      <c r="BH3011" s="21">
        <f t="shared" si="362"/>
        <v>0</v>
      </c>
      <c r="BI3011" s="22">
        <f t="shared" si="362"/>
        <v>2.5040000000000001E-3</v>
      </c>
      <c r="BJ3011" s="21"/>
      <c r="BK3011" s="21">
        <v>0</v>
      </c>
      <c r="BL3011" s="22">
        <v>7.5120000000000004E-3</v>
      </c>
      <c r="BM3011" s="21"/>
      <c r="BN3011" s="21">
        <f t="shared" si="363"/>
        <v>0</v>
      </c>
      <c r="BO3011" s="22">
        <f t="shared" si="363"/>
        <v>3.0048000000000002E-2</v>
      </c>
      <c r="BP3011" s="21">
        <f t="shared" si="363"/>
        <v>0</v>
      </c>
    </row>
    <row r="3012" spans="1:68" ht="11.1" hidden="1" customHeight="1" outlineLevel="1" collapsed="1" x14ac:dyDescent="0.2">
      <c r="A3012" s="10"/>
      <c r="B3012" s="18"/>
      <c r="C3012" s="18"/>
      <c r="D3012" s="25"/>
      <c r="E3012" s="19" t="s">
        <v>77</v>
      </c>
      <c r="F3012" s="209">
        <v>8.9890000000000008</v>
      </c>
      <c r="G3012" s="209">
        <v>90.29</v>
      </c>
      <c r="H3012" s="209">
        <v>60.51</v>
      </c>
      <c r="I3012" s="240">
        <v>18.521000000000001</v>
      </c>
      <c r="J3012" s="240"/>
      <c r="K3012" s="209">
        <v>20.579000000000001</v>
      </c>
      <c r="L3012" s="209">
        <v>8.6560000000000006</v>
      </c>
      <c r="M3012" s="209">
        <v>6.0460000000000003</v>
      </c>
      <c r="N3012" s="209">
        <v>6.7640000000000002</v>
      </c>
      <c r="O3012" s="209">
        <v>9.7219999999999995</v>
      </c>
      <c r="P3012" s="209">
        <v>16.321000000000002</v>
      </c>
      <c r="Q3012" s="209">
        <v>52.720999999999997</v>
      </c>
      <c r="R3012" s="209">
        <v>106.313</v>
      </c>
      <c r="S3012" s="209">
        <v>159.887</v>
      </c>
      <c r="T3012" s="209">
        <v>166.149</v>
      </c>
      <c r="U3012" s="209">
        <v>143.82400000000001</v>
      </c>
      <c r="V3012" s="209">
        <v>82.162999999999997</v>
      </c>
      <c r="W3012" s="209">
        <v>57.17</v>
      </c>
      <c r="X3012" s="209">
        <v>39.707999999999998</v>
      </c>
      <c r="Y3012" s="209">
        <v>7.3449999999999998</v>
      </c>
      <c r="Z3012" s="209">
        <v>19.423999999999999</v>
      </c>
      <c r="AA3012" s="209">
        <v>44.018000000000001</v>
      </c>
      <c r="AB3012" s="209">
        <v>102.14</v>
      </c>
      <c r="AC3012" s="209">
        <v>243.786</v>
      </c>
      <c r="AD3012" s="209">
        <v>509.11700000000002</v>
      </c>
      <c r="AE3012" s="209">
        <v>374.65199999999999</v>
      </c>
      <c r="AF3012" s="209">
        <v>438.51600000000002</v>
      </c>
      <c r="AG3012" s="209">
        <v>333.02800000000002</v>
      </c>
      <c r="AH3012" s="209">
        <v>170.91399999999999</v>
      </c>
      <c r="AI3012" s="209">
        <v>135.393</v>
      </c>
      <c r="AJ3012" s="209">
        <v>61.433999999999997</v>
      </c>
      <c r="AK3012" s="209">
        <v>23.074000000000002</v>
      </c>
      <c r="AL3012" s="209">
        <v>51.481000000000002</v>
      </c>
      <c r="AM3012" s="209">
        <v>99.611000000000004</v>
      </c>
      <c r="AN3012" s="209">
        <v>158.678</v>
      </c>
      <c r="AO3012" s="209">
        <v>327.25200000000001</v>
      </c>
      <c r="AP3012" s="209">
        <v>518.20000000000005</v>
      </c>
      <c r="AQ3012" s="209">
        <v>566.66</v>
      </c>
      <c r="AR3012" s="209">
        <v>512.88699999999994</v>
      </c>
      <c r="AS3012" s="209">
        <v>418.59</v>
      </c>
      <c r="AT3012" s="209">
        <v>302.10899999999998</v>
      </c>
      <c r="AU3012" s="209">
        <v>154.59700000000001</v>
      </c>
      <c r="AV3012" s="209">
        <v>96.370999999999995</v>
      </c>
      <c r="AW3012" s="209">
        <v>41.567999999999998</v>
      </c>
      <c r="AX3012" s="209">
        <v>84.191999999999993</v>
      </c>
      <c r="AY3012" s="209">
        <v>141.62200000000001</v>
      </c>
      <c r="AZ3012" s="209">
        <v>157.69499999999999</v>
      </c>
      <c r="BA3012" s="209">
        <v>289.39499999999998</v>
      </c>
      <c r="BB3012" s="27">
        <v>523.48599999999999</v>
      </c>
      <c r="BC3012" s="21">
        <f>BF3012</f>
        <v>3795</v>
      </c>
      <c r="BD3012" s="22">
        <f t="shared" si="365"/>
        <v>703.61021505376345</v>
      </c>
      <c r="BE3012" s="21">
        <f>BC3012-BD3012</f>
        <v>3091.3897849462364</v>
      </c>
      <c r="BF3012" s="2">
        <v>3795</v>
      </c>
      <c r="BG3012" s="10"/>
      <c r="BH3012" s="21">
        <f t="shared" si="362"/>
        <v>2.82348</v>
      </c>
      <c r="BI3012" s="22">
        <f t="shared" si="362"/>
        <v>0.52348600000000001</v>
      </c>
      <c r="BJ3012" s="21">
        <f>BH3012-BI3012</f>
        <v>2.2999939999999999</v>
      </c>
      <c r="BK3012" s="21">
        <v>5.1112799999999998</v>
      </c>
      <c r="BL3012" s="22">
        <v>1.69998</v>
      </c>
      <c r="BM3012" s="21">
        <v>3.4112999999999998</v>
      </c>
      <c r="BN3012" s="21">
        <f t="shared" si="363"/>
        <v>20.445119999999999</v>
      </c>
      <c r="BO3012" s="22">
        <f t="shared" si="363"/>
        <v>6.7999200000000002</v>
      </c>
      <c r="BP3012" s="21">
        <f t="shared" si="363"/>
        <v>13.645199999999999</v>
      </c>
    </row>
    <row r="3013" spans="1:68" ht="11.1" hidden="1" customHeight="1" outlineLevel="2" x14ac:dyDescent="0.2">
      <c r="A3013" s="10"/>
      <c r="B3013" s="18"/>
      <c r="C3013" s="18"/>
      <c r="D3013" s="25"/>
      <c r="E3013" s="23"/>
      <c r="F3013" s="208">
        <v>8.9890000000000008</v>
      </c>
      <c r="G3013" s="208">
        <v>90.29</v>
      </c>
      <c r="H3013" s="208">
        <v>60.51</v>
      </c>
      <c r="I3013" s="239">
        <v>18.521000000000001</v>
      </c>
      <c r="J3013" s="239"/>
      <c r="K3013" s="208">
        <v>20.579000000000001</v>
      </c>
      <c r="L3013" s="208">
        <v>8.6560000000000006</v>
      </c>
      <c r="M3013" s="208">
        <v>6.0460000000000003</v>
      </c>
      <c r="N3013" s="208">
        <v>6.7640000000000002</v>
      </c>
      <c r="O3013" s="208">
        <v>9.7219999999999995</v>
      </c>
      <c r="P3013" s="208">
        <v>16.321000000000002</v>
      </c>
      <c r="Q3013" s="208">
        <v>52.720999999999997</v>
      </c>
      <c r="R3013" s="208">
        <v>106.313</v>
      </c>
      <c r="S3013" s="208">
        <v>159.887</v>
      </c>
      <c r="T3013" s="208">
        <v>166.149</v>
      </c>
      <c r="U3013" s="208">
        <v>143.82400000000001</v>
      </c>
      <c r="V3013" s="208">
        <v>82.162999999999997</v>
      </c>
      <c r="W3013" s="208">
        <v>57.17</v>
      </c>
      <c r="X3013" s="208">
        <v>39.707999999999998</v>
      </c>
      <c r="Y3013" s="208">
        <v>7.3449999999999998</v>
      </c>
      <c r="Z3013" s="208">
        <v>19.423999999999999</v>
      </c>
      <c r="AA3013" s="208">
        <v>44.018000000000001</v>
      </c>
      <c r="AB3013" s="208">
        <v>102.14</v>
      </c>
      <c r="AC3013" s="208">
        <v>243.786</v>
      </c>
      <c r="AD3013" s="208">
        <v>509.11700000000002</v>
      </c>
      <c r="AE3013" s="208">
        <v>374.65199999999999</v>
      </c>
      <c r="AF3013" s="208">
        <v>438.51600000000002</v>
      </c>
      <c r="AG3013" s="208">
        <v>333.02800000000002</v>
      </c>
      <c r="AH3013" s="208">
        <v>170.91399999999999</v>
      </c>
      <c r="AI3013" s="208">
        <v>135.393</v>
      </c>
      <c r="AJ3013" s="208">
        <v>61.433999999999997</v>
      </c>
      <c r="AK3013" s="208">
        <v>23.074000000000002</v>
      </c>
      <c r="AL3013" s="208">
        <v>51.481000000000002</v>
      </c>
      <c r="AM3013" s="208">
        <v>99.611000000000004</v>
      </c>
      <c r="AN3013" s="208">
        <v>158.678</v>
      </c>
      <c r="AO3013" s="208">
        <v>327.25200000000001</v>
      </c>
      <c r="AP3013" s="208">
        <v>518.20000000000005</v>
      </c>
      <c r="AQ3013" s="208">
        <v>566.66</v>
      </c>
      <c r="AR3013" s="208">
        <v>512.88699999999994</v>
      </c>
      <c r="AS3013" s="208">
        <v>418.59</v>
      </c>
      <c r="AT3013" s="208">
        <v>302.10899999999998</v>
      </c>
      <c r="AU3013" s="208">
        <v>154.59700000000001</v>
      </c>
      <c r="AV3013" s="208">
        <v>96.370999999999995</v>
      </c>
      <c r="AW3013" s="208">
        <v>41.567999999999998</v>
      </c>
      <c r="AX3013" s="208">
        <v>84.191999999999993</v>
      </c>
      <c r="AY3013" s="208">
        <v>141.62200000000001</v>
      </c>
      <c r="AZ3013" s="208">
        <v>157.69499999999999</v>
      </c>
      <c r="BA3013" s="208">
        <v>289.39499999999998</v>
      </c>
      <c r="BB3013" s="27">
        <v>523.48599999999999</v>
      </c>
      <c r="BC3013" s="21"/>
      <c r="BD3013" s="22">
        <f t="shared" si="365"/>
        <v>703.61021505376345</v>
      </c>
      <c r="BE3013" s="21"/>
      <c r="BG3013" s="10"/>
      <c r="BH3013" s="21">
        <f t="shared" si="362"/>
        <v>0</v>
      </c>
      <c r="BI3013" s="22">
        <f t="shared" si="362"/>
        <v>0.52348600000000001</v>
      </c>
      <c r="BJ3013" s="21"/>
      <c r="BK3013" s="21">
        <v>0</v>
      </c>
      <c r="BL3013" s="22">
        <v>1.69998</v>
      </c>
      <c r="BM3013" s="21"/>
      <c r="BN3013" s="21">
        <f t="shared" si="363"/>
        <v>0</v>
      </c>
      <c r="BO3013" s="22">
        <f t="shared" si="363"/>
        <v>6.7999200000000002</v>
      </c>
      <c r="BP3013" s="21">
        <f t="shared" si="363"/>
        <v>0</v>
      </c>
    </row>
    <row r="3014" spans="1:68" ht="11.1" hidden="1" customHeight="1" outlineLevel="1" collapsed="1" x14ac:dyDescent="0.2">
      <c r="A3014" s="10"/>
      <c r="B3014" s="18"/>
      <c r="C3014" s="18"/>
      <c r="D3014" s="18"/>
      <c r="E3014" s="19" t="s">
        <v>1454</v>
      </c>
      <c r="F3014" s="20"/>
      <c r="G3014" s="20"/>
      <c r="H3014" s="20"/>
      <c r="I3014" s="20"/>
      <c r="J3014" s="20"/>
      <c r="K3014" s="20"/>
      <c r="L3014" s="20"/>
      <c r="M3014" s="20"/>
      <c r="N3014" s="20"/>
      <c r="O3014" s="20"/>
      <c r="P3014" s="20"/>
      <c r="Q3014" s="20"/>
      <c r="R3014" s="20"/>
      <c r="S3014" s="20"/>
      <c r="T3014" s="20"/>
      <c r="U3014" s="20"/>
      <c r="V3014" s="20"/>
      <c r="W3014" s="20"/>
      <c r="X3014" s="20"/>
      <c r="Y3014" s="20"/>
      <c r="Z3014" s="20"/>
      <c r="AA3014" s="20"/>
      <c r="AB3014" s="20"/>
      <c r="AC3014" s="20"/>
      <c r="AD3014" s="20"/>
      <c r="AE3014" s="20"/>
      <c r="AF3014" s="20"/>
      <c r="AG3014" s="20"/>
      <c r="AH3014" s="209">
        <v>2.8519999999999999</v>
      </c>
      <c r="AI3014" s="209">
        <v>0.26</v>
      </c>
      <c r="AJ3014" s="209">
        <v>8.5999999999999993E-2</v>
      </c>
      <c r="AK3014" s="20"/>
      <c r="AL3014" s="20"/>
      <c r="AM3014" s="209">
        <v>0.129</v>
      </c>
      <c r="AN3014" s="209">
        <v>0.35199999999999998</v>
      </c>
      <c r="AO3014" s="209">
        <v>0.80700000000000005</v>
      </c>
      <c r="AP3014" s="209">
        <v>0.9</v>
      </c>
      <c r="AQ3014" s="209">
        <v>0.71099999999999997</v>
      </c>
      <c r="AR3014" s="209">
        <v>0.79200000000000004</v>
      </c>
      <c r="AS3014" s="209">
        <v>0.66300000000000003</v>
      </c>
      <c r="AT3014" s="209">
        <v>0.47299999999999998</v>
      </c>
      <c r="AU3014" s="209">
        <v>0.28499999999999998</v>
      </c>
      <c r="AV3014" s="20"/>
      <c r="AW3014" s="20"/>
      <c r="AX3014" s="20"/>
      <c r="AY3014" s="209">
        <v>0.184</v>
      </c>
      <c r="AZ3014" s="209">
        <v>0.27</v>
      </c>
      <c r="BA3014" s="209">
        <v>0.57299999999999995</v>
      </c>
      <c r="BB3014" s="21">
        <f t="shared" si="364"/>
        <v>2.8519999999999999</v>
      </c>
      <c r="BC3014" s="21">
        <f>BD3014</f>
        <v>3.833333333333333</v>
      </c>
      <c r="BD3014" s="22">
        <f t="shared" si="365"/>
        <v>3.833333333333333</v>
      </c>
      <c r="BE3014" s="21">
        <f>BC3014-BD3014</f>
        <v>0</v>
      </c>
      <c r="BF3014" s="2">
        <v>1.9</v>
      </c>
      <c r="BG3014" s="10">
        <v>6</v>
      </c>
      <c r="BH3014" s="21">
        <f t="shared" si="362"/>
        <v>2.8519999999999999E-3</v>
      </c>
      <c r="BI3014" s="22">
        <f t="shared" si="362"/>
        <v>2.8519999999999999E-3</v>
      </c>
      <c r="BJ3014" s="21">
        <f>BH3014-BI3014</f>
        <v>0</v>
      </c>
      <c r="BK3014" s="21">
        <v>8.5559999999999994E-3</v>
      </c>
      <c r="BL3014" s="22">
        <v>8.5559999999999994E-3</v>
      </c>
      <c r="BM3014" s="21">
        <v>0</v>
      </c>
      <c r="BN3014" s="21">
        <f t="shared" si="363"/>
        <v>3.4223999999999997E-2</v>
      </c>
      <c r="BO3014" s="22">
        <f t="shared" si="363"/>
        <v>3.4223999999999997E-2</v>
      </c>
      <c r="BP3014" s="21">
        <f t="shared" si="363"/>
        <v>0</v>
      </c>
    </row>
    <row r="3015" spans="1:68" ht="11.1" hidden="1" customHeight="1" outlineLevel="2" x14ac:dyDescent="0.2">
      <c r="A3015" s="10"/>
      <c r="B3015" s="18"/>
      <c r="C3015" s="18"/>
      <c r="D3015" s="18"/>
      <c r="E3015" s="23" t="s">
        <v>2635</v>
      </c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  <c r="V3015" s="24"/>
      <c r="W3015" s="24"/>
      <c r="X3015" s="24"/>
      <c r="Y3015" s="24"/>
      <c r="Z3015" s="24"/>
      <c r="AA3015" s="24"/>
      <c r="AB3015" s="24"/>
      <c r="AC3015" s="24"/>
      <c r="AD3015" s="24"/>
      <c r="AE3015" s="24"/>
      <c r="AF3015" s="24"/>
      <c r="AG3015" s="24"/>
      <c r="AH3015" s="208">
        <v>2.8519999999999999</v>
      </c>
      <c r="AI3015" s="208">
        <v>0.26</v>
      </c>
      <c r="AJ3015" s="208">
        <v>8.5999999999999993E-2</v>
      </c>
      <c r="AK3015" s="24"/>
      <c r="AL3015" s="24"/>
      <c r="AM3015" s="208">
        <v>0.129</v>
      </c>
      <c r="AN3015" s="208">
        <v>0.35199999999999998</v>
      </c>
      <c r="AO3015" s="208">
        <v>0.80700000000000005</v>
      </c>
      <c r="AP3015" s="208">
        <v>0.9</v>
      </c>
      <c r="AQ3015" s="208">
        <v>0.71099999999999997</v>
      </c>
      <c r="AR3015" s="208">
        <v>0.79200000000000004</v>
      </c>
      <c r="AS3015" s="208">
        <v>0.66300000000000003</v>
      </c>
      <c r="AT3015" s="208">
        <v>0.47299999999999998</v>
      </c>
      <c r="AU3015" s="208">
        <v>0.28499999999999998</v>
      </c>
      <c r="AV3015" s="24"/>
      <c r="AW3015" s="24"/>
      <c r="AX3015" s="24"/>
      <c r="AY3015" s="208">
        <v>0.184</v>
      </c>
      <c r="AZ3015" s="208">
        <v>0.27</v>
      </c>
      <c r="BA3015" s="208">
        <v>0.57299999999999995</v>
      </c>
      <c r="BB3015" s="21">
        <f t="shared" si="364"/>
        <v>2.8519999999999999</v>
      </c>
      <c r="BC3015" s="21"/>
      <c r="BD3015" s="22">
        <f t="shared" si="365"/>
        <v>3.833333333333333</v>
      </c>
      <c r="BE3015" s="21"/>
      <c r="BG3015" s="10"/>
      <c r="BH3015" s="21">
        <f t="shared" si="362"/>
        <v>0</v>
      </c>
      <c r="BI3015" s="22">
        <f t="shared" si="362"/>
        <v>2.8519999999999999E-3</v>
      </c>
      <c r="BJ3015" s="21"/>
      <c r="BK3015" s="21">
        <v>0</v>
      </c>
      <c r="BL3015" s="22">
        <v>8.5559999999999994E-3</v>
      </c>
      <c r="BM3015" s="21"/>
      <c r="BN3015" s="21">
        <f t="shared" si="363"/>
        <v>0</v>
      </c>
      <c r="BO3015" s="22">
        <f t="shared" si="363"/>
        <v>3.4223999999999997E-2</v>
      </c>
      <c r="BP3015" s="21">
        <f t="shared" si="363"/>
        <v>0</v>
      </c>
    </row>
    <row r="3016" spans="1:68" ht="11.1" hidden="1" customHeight="1" outlineLevel="1" collapsed="1" x14ac:dyDescent="0.2">
      <c r="A3016" s="10"/>
      <c r="B3016" s="18"/>
      <c r="C3016" s="18"/>
      <c r="D3016" s="18"/>
      <c r="E3016" s="19" t="s">
        <v>2636</v>
      </c>
      <c r="F3016" s="20"/>
      <c r="G3016" s="20"/>
      <c r="H3016" s="20"/>
      <c r="I3016" s="20"/>
      <c r="J3016" s="20"/>
      <c r="K3016" s="20"/>
      <c r="L3016" s="20"/>
      <c r="M3016" s="20"/>
      <c r="N3016" s="20"/>
      <c r="O3016" s="20"/>
      <c r="P3016" s="20"/>
      <c r="Q3016" s="20"/>
      <c r="R3016" s="20"/>
      <c r="S3016" s="20"/>
      <c r="T3016" s="20"/>
      <c r="U3016" s="20"/>
      <c r="V3016" s="20"/>
      <c r="W3016" s="20"/>
      <c r="X3016" s="20"/>
      <c r="Y3016" s="20"/>
      <c r="Z3016" s="20"/>
      <c r="AA3016" s="20"/>
      <c r="AB3016" s="20"/>
      <c r="AC3016" s="20"/>
      <c r="AD3016" s="209">
        <v>5.556</v>
      </c>
      <c r="AE3016" s="209">
        <v>3.552</v>
      </c>
      <c r="AF3016" s="209">
        <v>2.7229999999999999</v>
      </c>
      <c r="AG3016" s="209">
        <v>1.9419999999999999</v>
      </c>
      <c r="AH3016" s="209">
        <v>1.1140000000000001</v>
      </c>
      <c r="AI3016" s="209">
        <v>0.73599999999999999</v>
      </c>
      <c r="AJ3016" s="209">
        <v>0.23</v>
      </c>
      <c r="AK3016" s="20"/>
      <c r="AL3016" s="20"/>
      <c r="AM3016" s="209">
        <v>0.56200000000000006</v>
      </c>
      <c r="AN3016" s="209">
        <v>1.395</v>
      </c>
      <c r="AO3016" s="209">
        <v>3.3239999999999998</v>
      </c>
      <c r="AP3016" s="209">
        <v>4.0380000000000003</v>
      </c>
      <c r="AQ3016" s="209">
        <v>5.8079999999999998</v>
      </c>
      <c r="AR3016" s="209">
        <v>13.253</v>
      </c>
      <c r="AS3016" s="209">
        <v>6.194</v>
      </c>
      <c r="AT3016" s="209">
        <v>8.61</v>
      </c>
      <c r="AU3016" s="209">
        <v>3.206</v>
      </c>
      <c r="AV3016" s="20"/>
      <c r="AW3016" s="20"/>
      <c r="AX3016" s="20"/>
      <c r="AY3016" s="209">
        <v>2.681</v>
      </c>
      <c r="AZ3016" s="209">
        <v>4.66</v>
      </c>
      <c r="BA3016" s="209">
        <v>6.1210000000000004</v>
      </c>
      <c r="BB3016" s="21">
        <f>BB3017+BB3018+BB3019</f>
        <v>14.065</v>
      </c>
      <c r="BC3016" s="21">
        <f>BF3016</f>
        <v>20.28</v>
      </c>
      <c r="BD3016" s="22">
        <f t="shared" si="365"/>
        <v>18.904569892473116</v>
      </c>
      <c r="BE3016" s="21">
        <f>BC3016-BD3016</f>
        <v>1.3754301075268849</v>
      </c>
      <c r="BF3016" s="2">
        <v>20.28</v>
      </c>
      <c r="BG3016" s="10">
        <v>6</v>
      </c>
      <c r="BH3016" s="21">
        <f t="shared" si="362"/>
        <v>1.5088320000000002E-2</v>
      </c>
      <c r="BI3016" s="22">
        <f t="shared" si="362"/>
        <v>1.4064999999999998E-2</v>
      </c>
      <c r="BJ3016" s="21">
        <f>BH3016-BI3016</f>
        <v>1.0233200000000046E-3</v>
      </c>
      <c r="BK3016" s="21">
        <v>4.5264960000000007E-2</v>
      </c>
      <c r="BL3016" s="22">
        <v>4.2194999999999996E-2</v>
      </c>
      <c r="BM3016" s="21">
        <v>3.0699600000000105E-3</v>
      </c>
      <c r="BN3016" s="21">
        <f t="shared" si="363"/>
        <v>0.18105984000000003</v>
      </c>
      <c r="BO3016" s="22">
        <f t="shared" si="363"/>
        <v>0.16877999999999999</v>
      </c>
      <c r="BP3016" s="21">
        <f t="shared" si="363"/>
        <v>1.2279840000000042E-2</v>
      </c>
    </row>
    <row r="3017" spans="1:68" ht="11.1" hidden="1" customHeight="1" outlineLevel="2" x14ac:dyDescent="0.2">
      <c r="A3017" s="10"/>
      <c r="B3017" s="18"/>
      <c r="C3017" s="18"/>
      <c r="D3017" s="18"/>
      <c r="E3017" s="23" t="s">
        <v>2637</v>
      </c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4"/>
      <c r="X3017" s="24"/>
      <c r="Y3017" s="24"/>
      <c r="Z3017" s="24"/>
      <c r="AA3017" s="24"/>
      <c r="AB3017" s="24"/>
      <c r="AC3017" s="24"/>
      <c r="AD3017" s="24"/>
      <c r="AE3017" s="24"/>
      <c r="AF3017" s="24"/>
      <c r="AG3017" s="24"/>
      <c r="AH3017" s="24"/>
      <c r="AI3017" s="24"/>
      <c r="AJ3017" s="24"/>
      <c r="AK3017" s="24"/>
      <c r="AL3017" s="24"/>
      <c r="AM3017" s="24"/>
      <c r="AN3017" s="24"/>
      <c r="AO3017" s="24"/>
      <c r="AP3017" s="24"/>
      <c r="AQ3017" s="208">
        <v>2.2530000000000001</v>
      </c>
      <c r="AR3017" s="208">
        <v>8.43</v>
      </c>
      <c r="AS3017" s="208">
        <v>4</v>
      </c>
      <c r="AT3017" s="208">
        <v>6.766</v>
      </c>
      <c r="AU3017" s="208">
        <v>2.0499999999999998</v>
      </c>
      <c r="AV3017" s="24"/>
      <c r="AW3017" s="24"/>
      <c r="AX3017" s="24"/>
      <c r="AY3017" s="208">
        <v>1.8</v>
      </c>
      <c r="AZ3017" s="208">
        <v>3.22</v>
      </c>
      <c r="BA3017" s="208">
        <v>3.859</v>
      </c>
      <c r="BB3017" s="21">
        <f t="shared" si="364"/>
        <v>8.43</v>
      </c>
      <c r="BC3017" s="21"/>
      <c r="BD3017" s="22">
        <f t="shared" si="365"/>
        <v>11.330645161290322</v>
      </c>
      <c r="BE3017" s="21"/>
      <c r="BG3017" s="10"/>
      <c r="BH3017" s="21">
        <f t="shared" si="362"/>
        <v>0</v>
      </c>
      <c r="BI3017" s="22">
        <f t="shared" si="362"/>
        <v>8.43E-3</v>
      </c>
      <c r="BJ3017" s="21"/>
      <c r="BK3017" s="21">
        <v>0</v>
      </c>
      <c r="BL3017" s="22">
        <v>2.529E-2</v>
      </c>
      <c r="BM3017" s="21"/>
      <c r="BN3017" s="21">
        <f t="shared" si="363"/>
        <v>0</v>
      </c>
      <c r="BO3017" s="22">
        <f t="shared" si="363"/>
        <v>0.10116</v>
      </c>
      <c r="BP3017" s="21">
        <f t="shared" si="363"/>
        <v>0</v>
      </c>
    </row>
    <row r="3018" spans="1:68" ht="11.1" hidden="1" customHeight="1" outlineLevel="2" x14ac:dyDescent="0.2">
      <c r="A3018" s="10"/>
      <c r="B3018" s="18"/>
      <c r="C3018" s="18"/>
      <c r="D3018" s="18"/>
      <c r="E3018" s="23" t="s">
        <v>2638</v>
      </c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  <c r="V3018" s="24"/>
      <c r="W3018" s="24"/>
      <c r="X3018" s="24"/>
      <c r="Y3018" s="24"/>
      <c r="Z3018" s="24"/>
      <c r="AA3018" s="24"/>
      <c r="AB3018" s="24"/>
      <c r="AC3018" s="24"/>
      <c r="AD3018" s="208">
        <v>3.847</v>
      </c>
      <c r="AE3018" s="208">
        <v>2.6789999999999998</v>
      </c>
      <c r="AF3018" s="208">
        <v>1.95</v>
      </c>
      <c r="AG3018" s="208">
        <v>1.381</v>
      </c>
      <c r="AH3018" s="208">
        <v>0.79300000000000004</v>
      </c>
      <c r="AI3018" s="208">
        <v>0.501</v>
      </c>
      <c r="AJ3018" s="208">
        <v>0.14899999999999999</v>
      </c>
      <c r="AK3018" s="24"/>
      <c r="AL3018" s="24"/>
      <c r="AM3018" s="208">
        <v>0.38300000000000001</v>
      </c>
      <c r="AN3018" s="208">
        <v>1.028</v>
      </c>
      <c r="AO3018" s="208">
        <v>2.5409999999999999</v>
      </c>
      <c r="AP3018" s="208">
        <v>3.0590000000000002</v>
      </c>
      <c r="AQ3018" s="208">
        <v>2.7090000000000001</v>
      </c>
      <c r="AR3018" s="208">
        <v>3.9260000000000002</v>
      </c>
      <c r="AS3018" s="208">
        <v>1.476</v>
      </c>
      <c r="AT3018" s="208">
        <v>1.42</v>
      </c>
      <c r="AU3018" s="208">
        <v>0.91200000000000003</v>
      </c>
      <c r="AV3018" s="24"/>
      <c r="AW3018" s="24"/>
      <c r="AX3018" s="24"/>
      <c r="AY3018" s="208">
        <v>0.47</v>
      </c>
      <c r="AZ3018" s="208">
        <v>1.149</v>
      </c>
      <c r="BA3018" s="208">
        <v>1.762</v>
      </c>
      <c r="BB3018" s="21">
        <f t="shared" si="364"/>
        <v>3.9260000000000002</v>
      </c>
      <c r="BC3018" s="21"/>
      <c r="BD3018" s="22">
        <f t="shared" si="365"/>
        <v>5.2768817204301079</v>
      </c>
      <c r="BE3018" s="21"/>
      <c r="BG3018" s="10"/>
      <c r="BH3018" s="21">
        <f t="shared" ref="BH3018:BI3093" si="366">(BC3018*24*31/1000000)</f>
        <v>0</v>
      </c>
      <c r="BI3018" s="22">
        <f t="shared" si="366"/>
        <v>3.9260000000000007E-3</v>
      </c>
      <c r="BJ3018" s="21"/>
      <c r="BK3018" s="21">
        <v>0</v>
      </c>
      <c r="BL3018" s="22">
        <v>1.1778000000000002E-2</v>
      </c>
      <c r="BM3018" s="21"/>
      <c r="BN3018" s="21">
        <f t="shared" si="363"/>
        <v>0</v>
      </c>
      <c r="BO3018" s="22">
        <f t="shared" si="363"/>
        <v>4.7112000000000008E-2</v>
      </c>
      <c r="BP3018" s="21">
        <f t="shared" si="363"/>
        <v>0</v>
      </c>
    </row>
    <row r="3019" spans="1:68" ht="11.1" hidden="1" customHeight="1" outlineLevel="2" x14ac:dyDescent="0.2">
      <c r="A3019" s="10"/>
      <c r="B3019" s="18"/>
      <c r="C3019" s="18"/>
      <c r="D3019" s="18"/>
      <c r="E3019" s="23" t="s">
        <v>2639</v>
      </c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  <c r="V3019" s="24"/>
      <c r="W3019" s="24"/>
      <c r="X3019" s="24"/>
      <c r="Y3019" s="24"/>
      <c r="Z3019" s="24"/>
      <c r="AA3019" s="24"/>
      <c r="AB3019" s="24"/>
      <c r="AC3019" s="24"/>
      <c r="AD3019" s="208">
        <v>1.7090000000000001</v>
      </c>
      <c r="AE3019" s="208">
        <v>0.873</v>
      </c>
      <c r="AF3019" s="208">
        <v>0.77300000000000002</v>
      </c>
      <c r="AG3019" s="208">
        <v>0.56100000000000005</v>
      </c>
      <c r="AH3019" s="208">
        <v>0.32100000000000001</v>
      </c>
      <c r="AI3019" s="208">
        <v>0.23499999999999999</v>
      </c>
      <c r="AJ3019" s="208">
        <v>8.1000000000000003E-2</v>
      </c>
      <c r="AK3019" s="24"/>
      <c r="AL3019" s="24"/>
      <c r="AM3019" s="208">
        <v>0.17899999999999999</v>
      </c>
      <c r="AN3019" s="208">
        <v>0.36699999999999999</v>
      </c>
      <c r="AO3019" s="208">
        <v>0.78300000000000003</v>
      </c>
      <c r="AP3019" s="208">
        <v>0.97899999999999998</v>
      </c>
      <c r="AQ3019" s="208">
        <v>0.84599999999999997</v>
      </c>
      <c r="AR3019" s="208">
        <v>0.89700000000000002</v>
      </c>
      <c r="AS3019" s="208">
        <v>0.71799999999999997</v>
      </c>
      <c r="AT3019" s="208">
        <v>0.42399999999999999</v>
      </c>
      <c r="AU3019" s="208">
        <v>0.24399999999999999</v>
      </c>
      <c r="AV3019" s="24"/>
      <c r="AW3019" s="24"/>
      <c r="AX3019" s="24"/>
      <c r="AY3019" s="208">
        <v>0.41099999999999998</v>
      </c>
      <c r="AZ3019" s="208">
        <v>0.29099999999999998</v>
      </c>
      <c r="BA3019" s="208">
        <v>0.5</v>
      </c>
      <c r="BB3019" s="21">
        <f t="shared" si="364"/>
        <v>1.7090000000000001</v>
      </c>
      <c r="BC3019" s="21"/>
      <c r="BD3019" s="22">
        <f t="shared" si="365"/>
        <v>2.297043010752688</v>
      </c>
      <c r="BE3019" s="21"/>
      <c r="BG3019" s="10"/>
      <c r="BH3019" s="21">
        <f t="shared" si="366"/>
        <v>0</v>
      </c>
      <c r="BI3019" s="22">
        <f t="shared" si="366"/>
        <v>1.709E-3</v>
      </c>
      <c r="BJ3019" s="21"/>
      <c r="BK3019" s="21">
        <v>0</v>
      </c>
      <c r="BL3019" s="22">
        <v>5.1269999999999996E-3</v>
      </c>
      <c r="BM3019" s="21"/>
      <c r="BN3019" s="21">
        <f t="shared" si="363"/>
        <v>0</v>
      </c>
      <c r="BO3019" s="22">
        <f t="shared" si="363"/>
        <v>2.0507999999999998E-2</v>
      </c>
      <c r="BP3019" s="21">
        <f t="shared" si="363"/>
        <v>0</v>
      </c>
    </row>
    <row r="3020" spans="1:68" ht="11.1" hidden="1" customHeight="1" outlineLevel="1" collapsed="1" x14ac:dyDescent="0.2">
      <c r="A3020" s="10"/>
      <c r="B3020" s="18"/>
      <c r="C3020" s="18"/>
      <c r="D3020" s="18"/>
      <c r="E3020" s="19" t="s">
        <v>2407</v>
      </c>
      <c r="F3020" s="20"/>
      <c r="G3020" s="20"/>
      <c r="H3020" s="209">
        <v>17.628</v>
      </c>
      <c r="I3020" s="240">
        <v>3.3319999999999999</v>
      </c>
      <c r="J3020" s="240"/>
      <c r="K3020" s="20"/>
      <c r="L3020" s="20"/>
      <c r="M3020" s="20"/>
      <c r="N3020" s="20"/>
      <c r="O3020" s="20"/>
      <c r="P3020" s="209">
        <v>4.6210000000000004</v>
      </c>
      <c r="Q3020" s="209">
        <v>6.8230000000000004</v>
      </c>
      <c r="R3020" s="209">
        <v>5.718</v>
      </c>
      <c r="S3020" s="209">
        <v>8.4770000000000003</v>
      </c>
      <c r="T3020" s="209">
        <v>7.5250000000000004</v>
      </c>
      <c r="U3020" s="209">
        <v>5.1159999999999997</v>
      </c>
      <c r="V3020" s="209">
        <v>3.0129999999999999</v>
      </c>
      <c r="W3020" s="209">
        <v>0.93</v>
      </c>
      <c r="X3020" s="209">
        <v>9.6000000000000002E-2</v>
      </c>
      <c r="Y3020" s="20"/>
      <c r="Z3020" s="20"/>
      <c r="AA3020" s="20"/>
      <c r="AB3020" s="209">
        <v>4.46</v>
      </c>
      <c r="AC3020" s="209">
        <v>4.234</v>
      </c>
      <c r="AD3020" s="209">
        <v>8.468</v>
      </c>
      <c r="AE3020" s="209">
        <v>8.5399999999999991</v>
      </c>
      <c r="AF3020" s="209">
        <v>10.705</v>
      </c>
      <c r="AG3020" s="209">
        <v>14.545999999999999</v>
      </c>
      <c r="AH3020" s="209">
        <v>4.1840000000000002</v>
      </c>
      <c r="AI3020" s="209">
        <v>2.4430000000000001</v>
      </c>
      <c r="AJ3020" s="209">
        <v>0.122</v>
      </c>
      <c r="AK3020" s="20"/>
      <c r="AL3020" s="20"/>
      <c r="AM3020" s="209">
        <v>0.49199999999999999</v>
      </c>
      <c r="AN3020" s="209">
        <v>4.0640000000000001</v>
      </c>
      <c r="AO3020" s="209">
        <v>4.274</v>
      </c>
      <c r="AP3020" s="209">
        <v>11.975</v>
      </c>
      <c r="AQ3020" s="209">
        <v>24.247</v>
      </c>
      <c r="AR3020" s="209">
        <v>16.047999999999998</v>
      </c>
      <c r="AS3020" s="209">
        <v>9.7669999999999995</v>
      </c>
      <c r="AT3020" s="209">
        <v>6.3780000000000001</v>
      </c>
      <c r="AU3020" s="209">
        <v>2.899</v>
      </c>
      <c r="AV3020" s="20"/>
      <c r="AW3020" s="20"/>
      <c r="AX3020" s="20"/>
      <c r="AY3020" s="209">
        <v>2.4E-2</v>
      </c>
      <c r="AZ3020" s="209">
        <v>2.5590000000000002</v>
      </c>
      <c r="BA3020" s="209">
        <v>8.7539999999999996</v>
      </c>
      <c r="BB3020" s="21">
        <f>BB3021+BB3022+BB3023+BB3024+BB3025</f>
        <v>40.196999999999996</v>
      </c>
      <c r="BC3020" s="21">
        <f>BD3020</f>
        <v>54.028225806451609</v>
      </c>
      <c r="BD3020" s="22">
        <f t="shared" si="365"/>
        <v>54.028225806451609</v>
      </c>
      <c r="BE3020" s="21">
        <f>BC3020-BD3020</f>
        <v>0</v>
      </c>
      <c r="BF3020" s="2">
        <v>14.55</v>
      </c>
      <c r="BG3020" s="10">
        <v>6</v>
      </c>
      <c r="BH3020" s="21">
        <f t="shared" si="366"/>
        <v>4.019699999999999E-2</v>
      </c>
      <c r="BI3020" s="22">
        <f t="shared" si="366"/>
        <v>4.019699999999999E-2</v>
      </c>
      <c r="BJ3020" s="21">
        <f>BH3020-BI3020</f>
        <v>0</v>
      </c>
      <c r="BK3020" s="21">
        <v>0.12059099999999998</v>
      </c>
      <c r="BL3020" s="22">
        <v>0.12059099999999998</v>
      </c>
      <c r="BM3020" s="21">
        <v>0</v>
      </c>
      <c r="BN3020" s="21">
        <f t="shared" si="363"/>
        <v>0.4823639999999999</v>
      </c>
      <c r="BO3020" s="22">
        <f t="shared" si="363"/>
        <v>0.4823639999999999</v>
      </c>
      <c r="BP3020" s="21">
        <f t="shared" si="363"/>
        <v>0</v>
      </c>
    </row>
    <row r="3021" spans="1:68" ht="11.1" hidden="1" customHeight="1" outlineLevel="2" x14ac:dyDescent="0.2">
      <c r="A3021" s="10"/>
      <c r="B3021" s="18"/>
      <c r="C3021" s="18"/>
      <c r="D3021" s="18"/>
      <c r="E3021" s="23" t="s">
        <v>2640</v>
      </c>
      <c r="F3021" s="24"/>
      <c r="G3021" s="24"/>
      <c r="H3021" s="208">
        <v>8.7929999999999993</v>
      </c>
      <c r="I3021" s="239">
        <v>2.2240000000000002</v>
      </c>
      <c r="J3021" s="239"/>
      <c r="K3021" s="24"/>
      <c r="L3021" s="24"/>
      <c r="M3021" s="24"/>
      <c r="N3021" s="24"/>
      <c r="O3021" s="24"/>
      <c r="P3021" s="208">
        <v>2.2040000000000002</v>
      </c>
      <c r="Q3021" s="208">
        <v>3.7839999999999998</v>
      </c>
      <c r="R3021" s="208">
        <v>3.1440000000000001</v>
      </c>
      <c r="S3021" s="208">
        <v>5.4450000000000003</v>
      </c>
      <c r="T3021" s="208">
        <v>4.7169999999999996</v>
      </c>
      <c r="U3021" s="208">
        <v>3.0190000000000001</v>
      </c>
      <c r="V3021" s="208">
        <v>1.8520000000000001</v>
      </c>
      <c r="W3021" s="208">
        <v>0.121</v>
      </c>
      <c r="X3021" s="208">
        <v>1.7999999999999999E-2</v>
      </c>
      <c r="Y3021" s="24"/>
      <c r="Z3021" s="24"/>
      <c r="AA3021" s="24"/>
      <c r="AB3021" s="208">
        <v>1.1759999999999999</v>
      </c>
      <c r="AC3021" s="208">
        <v>3.3290000000000002</v>
      </c>
      <c r="AD3021" s="208">
        <v>5.9050000000000002</v>
      </c>
      <c r="AE3021" s="208">
        <v>5.98</v>
      </c>
      <c r="AF3021" s="208">
        <v>5.2050000000000001</v>
      </c>
      <c r="AG3021" s="208">
        <v>3.2589999999999999</v>
      </c>
      <c r="AH3021" s="208">
        <v>1.8939999999999999</v>
      </c>
      <c r="AI3021" s="208">
        <v>1.3169999999999999</v>
      </c>
      <c r="AJ3021" s="24"/>
      <c r="AK3021" s="24"/>
      <c r="AL3021" s="24"/>
      <c r="AM3021" s="208">
        <v>0.16400000000000001</v>
      </c>
      <c r="AN3021" s="208">
        <v>1.843</v>
      </c>
      <c r="AO3021" s="208">
        <v>3.8340000000000001</v>
      </c>
      <c r="AP3021" s="208">
        <v>6.593</v>
      </c>
      <c r="AQ3021" s="208">
        <v>6.8840000000000003</v>
      </c>
      <c r="AR3021" s="208">
        <v>0.57999999999999996</v>
      </c>
      <c r="AS3021" s="208">
        <v>3.0910000000000002</v>
      </c>
      <c r="AT3021" s="208">
        <v>2.3929999999999998</v>
      </c>
      <c r="AU3021" s="208">
        <v>0.75900000000000001</v>
      </c>
      <c r="AV3021" s="24"/>
      <c r="AW3021" s="24"/>
      <c r="AX3021" s="24"/>
      <c r="AY3021" s="208">
        <v>2.3E-2</v>
      </c>
      <c r="AZ3021" s="208">
        <v>0.38200000000000001</v>
      </c>
      <c r="BA3021" s="208">
        <v>3.7490000000000001</v>
      </c>
      <c r="BB3021" s="21">
        <f t="shared" si="364"/>
        <v>8.7929999999999993</v>
      </c>
      <c r="BC3021" s="21"/>
      <c r="BD3021" s="22">
        <f t="shared" si="365"/>
        <v>11.818548387096774</v>
      </c>
      <c r="BE3021" s="21"/>
      <c r="BG3021" s="10"/>
      <c r="BH3021" s="21">
        <f t="shared" si="366"/>
        <v>0</v>
      </c>
      <c r="BI3021" s="22">
        <f t="shared" si="366"/>
        <v>8.7930000000000005E-3</v>
      </c>
      <c r="BJ3021" s="21"/>
      <c r="BK3021" s="21">
        <v>0</v>
      </c>
      <c r="BL3021" s="22">
        <v>2.6379E-2</v>
      </c>
      <c r="BM3021" s="21"/>
      <c r="BN3021" s="21">
        <f t="shared" si="363"/>
        <v>0</v>
      </c>
      <c r="BO3021" s="22">
        <f t="shared" si="363"/>
        <v>0.105516</v>
      </c>
      <c r="BP3021" s="21">
        <f t="shared" si="363"/>
        <v>0</v>
      </c>
    </row>
    <row r="3022" spans="1:68" ht="11.1" hidden="1" customHeight="1" outlineLevel="2" x14ac:dyDescent="0.2">
      <c r="A3022" s="10"/>
      <c r="B3022" s="18"/>
      <c r="C3022" s="18"/>
      <c r="D3022" s="18"/>
      <c r="E3022" s="23" t="s">
        <v>2641</v>
      </c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  <c r="V3022" s="24"/>
      <c r="W3022" s="24"/>
      <c r="X3022" s="24"/>
      <c r="Y3022" s="24"/>
      <c r="Z3022" s="24"/>
      <c r="AA3022" s="24"/>
      <c r="AB3022" s="24"/>
      <c r="AC3022" s="24"/>
      <c r="AD3022" s="24"/>
      <c r="AE3022" s="24"/>
      <c r="AF3022" s="24"/>
      <c r="AG3022" s="208">
        <v>8.5329999999999995</v>
      </c>
      <c r="AH3022" s="24"/>
      <c r="AI3022" s="24"/>
      <c r="AJ3022" s="24"/>
      <c r="AK3022" s="24"/>
      <c r="AL3022" s="24"/>
      <c r="AM3022" s="24"/>
      <c r="AN3022" s="24"/>
      <c r="AO3022" s="24"/>
      <c r="AP3022" s="24"/>
      <c r="AQ3022" s="208">
        <v>4.734</v>
      </c>
      <c r="AR3022" s="208">
        <v>10.438000000000001</v>
      </c>
      <c r="AS3022" s="208">
        <v>2.3610000000000002</v>
      </c>
      <c r="AT3022" s="208">
        <v>1.587</v>
      </c>
      <c r="AU3022" s="208">
        <v>0.66600000000000004</v>
      </c>
      <c r="AV3022" s="24"/>
      <c r="AW3022" s="24"/>
      <c r="AX3022" s="24"/>
      <c r="AY3022" s="24"/>
      <c r="AZ3022" s="208">
        <v>1.43</v>
      </c>
      <c r="BA3022" s="208">
        <v>2.492</v>
      </c>
      <c r="BB3022" s="21">
        <f t="shared" si="364"/>
        <v>10.438000000000001</v>
      </c>
      <c r="BC3022" s="21"/>
      <c r="BD3022" s="22">
        <f t="shared" si="365"/>
        <v>14.02956989247312</v>
      </c>
      <c r="BE3022" s="21"/>
      <c r="BG3022" s="10"/>
      <c r="BH3022" s="21">
        <f t="shared" si="366"/>
        <v>0</v>
      </c>
      <c r="BI3022" s="22">
        <f t="shared" si="366"/>
        <v>1.0438000000000001E-2</v>
      </c>
      <c r="BJ3022" s="21"/>
      <c r="BK3022" s="21">
        <v>0</v>
      </c>
      <c r="BL3022" s="22">
        <v>3.1314000000000002E-2</v>
      </c>
      <c r="BM3022" s="21"/>
      <c r="BN3022" s="21">
        <f t="shared" si="363"/>
        <v>0</v>
      </c>
      <c r="BO3022" s="22">
        <f t="shared" si="363"/>
        <v>0.12525600000000001</v>
      </c>
      <c r="BP3022" s="21">
        <f t="shared" si="363"/>
        <v>0</v>
      </c>
    </row>
    <row r="3023" spans="1:68" ht="11.1" hidden="1" customHeight="1" outlineLevel="2" x14ac:dyDescent="0.2">
      <c r="A3023" s="10"/>
      <c r="B3023" s="18"/>
      <c r="C3023" s="18"/>
      <c r="D3023" s="18"/>
      <c r="E3023" s="23" t="s">
        <v>2408</v>
      </c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  <c r="V3023" s="24"/>
      <c r="W3023" s="24"/>
      <c r="X3023" s="24"/>
      <c r="Y3023" s="24"/>
      <c r="Z3023" s="24"/>
      <c r="AA3023" s="24"/>
      <c r="AB3023" s="24"/>
      <c r="AC3023" s="24"/>
      <c r="AD3023" s="24"/>
      <c r="AE3023" s="24"/>
      <c r="AF3023" s="208">
        <v>2.9550000000000001</v>
      </c>
      <c r="AG3023" s="208">
        <v>0.60499999999999998</v>
      </c>
      <c r="AH3023" s="208">
        <v>0.42899999999999999</v>
      </c>
      <c r="AI3023" s="208">
        <v>0.29799999999999999</v>
      </c>
      <c r="AJ3023" s="208">
        <v>0.122</v>
      </c>
      <c r="AK3023" s="24"/>
      <c r="AL3023" s="24"/>
      <c r="AM3023" s="24"/>
      <c r="AN3023" s="24"/>
      <c r="AO3023" s="24"/>
      <c r="AP3023" s="24"/>
      <c r="AQ3023" s="24"/>
      <c r="AR3023" s="24"/>
      <c r="AS3023" s="24"/>
      <c r="AT3023" s="24"/>
      <c r="AU3023" s="24"/>
      <c r="AV3023" s="24"/>
      <c r="AW3023" s="24"/>
      <c r="AX3023" s="24"/>
      <c r="AY3023" s="24"/>
      <c r="AZ3023" s="24"/>
      <c r="BA3023" s="24"/>
      <c r="BB3023" s="21">
        <f t="shared" si="364"/>
        <v>2.9550000000000001</v>
      </c>
      <c r="BC3023" s="21"/>
      <c r="BD3023" s="22">
        <f t="shared" si="365"/>
        <v>3.9717741935483875</v>
      </c>
      <c r="BE3023" s="21"/>
      <c r="BG3023" s="10"/>
      <c r="BH3023" s="21">
        <f t="shared" si="366"/>
        <v>0</v>
      </c>
      <c r="BI3023" s="22">
        <f t="shared" si="366"/>
        <v>2.9550000000000002E-3</v>
      </c>
      <c r="BJ3023" s="21"/>
      <c r="BK3023" s="21">
        <v>0</v>
      </c>
      <c r="BL3023" s="22">
        <v>8.8650000000000014E-3</v>
      </c>
      <c r="BM3023" s="21"/>
      <c r="BN3023" s="21">
        <f t="shared" si="363"/>
        <v>0</v>
      </c>
      <c r="BO3023" s="22">
        <f t="shared" si="363"/>
        <v>3.5460000000000005E-2</v>
      </c>
      <c r="BP3023" s="21">
        <f t="shared" si="363"/>
        <v>0</v>
      </c>
    </row>
    <row r="3024" spans="1:68" ht="11.1" hidden="1" customHeight="1" outlineLevel="2" x14ac:dyDescent="0.2">
      <c r="A3024" s="10"/>
      <c r="B3024" s="18"/>
      <c r="C3024" s="18"/>
      <c r="D3024" s="18"/>
      <c r="E3024" s="23" t="s">
        <v>2642</v>
      </c>
      <c r="F3024" s="24"/>
      <c r="G3024" s="24"/>
      <c r="H3024" s="208">
        <v>8.8350000000000009</v>
      </c>
      <c r="I3024" s="239">
        <v>1.1080000000000001</v>
      </c>
      <c r="J3024" s="239"/>
      <c r="K3024" s="24"/>
      <c r="L3024" s="24"/>
      <c r="M3024" s="24"/>
      <c r="N3024" s="24"/>
      <c r="O3024" s="24"/>
      <c r="P3024" s="208">
        <v>2.4169999999999998</v>
      </c>
      <c r="Q3024" s="208">
        <v>3.0390000000000001</v>
      </c>
      <c r="R3024" s="208">
        <v>2.5739999999999998</v>
      </c>
      <c r="S3024" s="208">
        <v>3.032</v>
      </c>
      <c r="T3024" s="208">
        <v>2.8079999999999998</v>
      </c>
      <c r="U3024" s="208">
        <v>2.097</v>
      </c>
      <c r="V3024" s="208">
        <v>1.161</v>
      </c>
      <c r="W3024" s="208">
        <v>0.80900000000000005</v>
      </c>
      <c r="X3024" s="208">
        <v>7.8E-2</v>
      </c>
      <c r="Y3024" s="24"/>
      <c r="Z3024" s="24"/>
      <c r="AA3024" s="24"/>
      <c r="AB3024" s="208">
        <v>1.8240000000000001</v>
      </c>
      <c r="AC3024" s="208">
        <v>0.90500000000000003</v>
      </c>
      <c r="AD3024" s="208">
        <v>2.371</v>
      </c>
      <c r="AE3024" s="208">
        <v>2.56</v>
      </c>
      <c r="AF3024" s="208">
        <v>2.1829999999999998</v>
      </c>
      <c r="AG3024" s="208">
        <v>1.994</v>
      </c>
      <c r="AH3024" s="208">
        <v>1.85</v>
      </c>
      <c r="AI3024" s="208">
        <v>0.82199999999999995</v>
      </c>
      <c r="AJ3024" s="24"/>
      <c r="AK3024" s="24"/>
      <c r="AL3024" s="24"/>
      <c r="AM3024" s="208">
        <v>0.253</v>
      </c>
      <c r="AN3024" s="208">
        <v>0.878</v>
      </c>
      <c r="AO3024" s="208">
        <v>1.6E-2</v>
      </c>
      <c r="AP3024" s="24"/>
      <c r="AQ3024" s="208">
        <v>12.629</v>
      </c>
      <c r="AR3024" s="208">
        <v>5.03</v>
      </c>
      <c r="AS3024" s="208">
        <v>4.3150000000000004</v>
      </c>
      <c r="AT3024" s="208">
        <v>2.3980000000000001</v>
      </c>
      <c r="AU3024" s="208">
        <v>1.474</v>
      </c>
      <c r="AV3024" s="24"/>
      <c r="AW3024" s="24"/>
      <c r="AX3024" s="24"/>
      <c r="AY3024" s="208">
        <v>1E-3</v>
      </c>
      <c r="AZ3024" s="208">
        <v>0.747</v>
      </c>
      <c r="BA3024" s="208">
        <v>2.5129999999999999</v>
      </c>
      <c r="BB3024" s="21">
        <f t="shared" si="364"/>
        <v>12.629</v>
      </c>
      <c r="BC3024" s="21"/>
      <c r="BD3024" s="22">
        <f t="shared" si="365"/>
        <v>16.974462365591396</v>
      </c>
      <c r="BE3024" s="21"/>
      <c r="BG3024" s="10"/>
      <c r="BH3024" s="21">
        <f t="shared" si="366"/>
        <v>0</v>
      </c>
      <c r="BI3024" s="22">
        <f t="shared" si="366"/>
        <v>1.2629E-2</v>
      </c>
      <c r="BJ3024" s="21"/>
      <c r="BK3024" s="21">
        <v>0</v>
      </c>
      <c r="BL3024" s="22">
        <v>3.7886999999999997E-2</v>
      </c>
      <c r="BM3024" s="21"/>
      <c r="BN3024" s="21">
        <f t="shared" si="363"/>
        <v>0</v>
      </c>
      <c r="BO3024" s="22">
        <f t="shared" si="363"/>
        <v>0.15154799999999999</v>
      </c>
      <c r="BP3024" s="21">
        <f t="shared" si="363"/>
        <v>0</v>
      </c>
    </row>
    <row r="3025" spans="1:68" ht="11.1" hidden="1" customHeight="1" outlineLevel="2" x14ac:dyDescent="0.2">
      <c r="A3025" s="10"/>
      <c r="B3025" s="18"/>
      <c r="C3025" s="18"/>
      <c r="D3025" s="18"/>
      <c r="E3025" s="23" t="s">
        <v>2643</v>
      </c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  <c r="V3025" s="24"/>
      <c r="W3025" s="24"/>
      <c r="X3025" s="24"/>
      <c r="Y3025" s="24"/>
      <c r="Z3025" s="24"/>
      <c r="AA3025" s="24"/>
      <c r="AB3025" s="208">
        <v>1.46</v>
      </c>
      <c r="AC3025" s="24"/>
      <c r="AD3025" s="208">
        <v>0.192</v>
      </c>
      <c r="AE3025" s="24"/>
      <c r="AF3025" s="208">
        <v>0.36199999999999999</v>
      </c>
      <c r="AG3025" s="208">
        <v>0.155</v>
      </c>
      <c r="AH3025" s="208">
        <v>1.0999999999999999E-2</v>
      </c>
      <c r="AI3025" s="208">
        <v>6.0000000000000001E-3</v>
      </c>
      <c r="AJ3025" s="24"/>
      <c r="AK3025" s="24"/>
      <c r="AL3025" s="24"/>
      <c r="AM3025" s="208">
        <v>7.4999999999999997E-2</v>
      </c>
      <c r="AN3025" s="208">
        <v>1.343</v>
      </c>
      <c r="AO3025" s="208">
        <v>0.42399999999999999</v>
      </c>
      <c r="AP3025" s="208">
        <v>5.3819999999999997</v>
      </c>
      <c r="AQ3025" s="24"/>
      <c r="AR3025" s="24"/>
      <c r="AS3025" s="24"/>
      <c r="AT3025" s="24"/>
      <c r="AU3025" s="24"/>
      <c r="AV3025" s="24"/>
      <c r="AW3025" s="24"/>
      <c r="AX3025" s="24"/>
      <c r="AY3025" s="24"/>
      <c r="AZ3025" s="24"/>
      <c r="BA3025" s="24"/>
      <c r="BB3025" s="21">
        <f t="shared" si="364"/>
        <v>5.3819999999999997</v>
      </c>
      <c r="BC3025" s="21"/>
      <c r="BD3025" s="22">
        <f t="shared" si="365"/>
        <v>7.2338709677419351</v>
      </c>
      <c r="BE3025" s="21"/>
      <c r="BG3025" s="10"/>
      <c r="BH3025" s="21">
        <f t="shared" si="366"/>
        <v>0</v>
      </c>
      <c r="BI3025" s="22">
        <f t="shared" si="366"/>
        <v>5.3819999999999988E-3</v>
      </c>
      <c r="BJ3025" s="21"/>
      <c r="BK3025" s="21">
        <v>0</v>
      </c>
      <c r="BL3025" s="22">
        <v>1.6145999999999997E-2</v>
      </c>
      <c r="BM3025" s="21"/>
      <c r="BN3025" s="21">
        <f t="shared" si="363"/>
        <v>0</v>
      </c>
      <c r="BO3025" s="22">
        <f t="shared" si="363"/>
        <v>6.4583999999999989E-2</v>
      </c>
      <c r="BP3025" s="21">
        <f t="shared" si="363"/>
        <v>0</v>
      </c>
    </row>
    <row r="3026" spans="1:68" ht="11.1" hidden="1" customHeight="1" outlineLevel="1" collapsed="1" x14ac:dyDescent="0.2">
      <c r="A3026" s="10"/>
      <c r="B3026" s="18"/>
      <c r="C3026" s="18"/>
      <c r="D3026" s="18"/>
      <c r="E3026" s="19" t="s">
        <v>2644</v>
      </c>
      <c r="F3026" s="20"/>
      <c r="G3026" s="20"/>
      <c r="H3026" s="20"/>
      <c r="I3026" s="20"/>
      <c r="J3026" s="20"/>
      <c r="K3026" s="20"/>
      <c r="L3026" s="20"/>
      <c r="M3026" s="20"/>
      <c r="N3026" s="20"/>
      <c r="O3026" s="20"/>
      <c r="P3026" s="20"/>
      <c r="Q3026" s="20"/>
      <c r="R3026" s="20"/>
      <c r="S3026" s="20"/>
      <c r="T3026" s="20"/>
      <c r="U3026" s="20"/>
      <c r="V3026" s="20"/>
      <c r="W3026" s="20"/>
      <c r="X3026" s="20"/>
      <c r="Y3026" s="20"/>
      <c r="Z3026" s="20"/>
      <c r="AA3026" s="20"/>
      <c r="AB3026" s="20"/>
      <c r="AC3026" s="20"/>
      <c r="AD3026" s="209">
        <v>1.651</v>
      </c>
      <c r="AE3026" s="209">
        <v>1.29</v>
      </c>
      <c r="AF3026" s="209">
        <v>3.8109999999999999</v>
      </c>
      <c r="AG3026" s="209">
        <v>2.9470000000000001</v>
      </c>
      <c r="AH3026" s="209">
        <v>2.4089999999999998</v>
      </c>
      <c r="AI3026" s="209">
        <v>2.4220000000000002</v>
      </c>
      <c r="AJ3026" s="209">
        <v>0.29399999999999998</v>
      </c>
      <c r="AK3026" s="20"/>
      <c r="AL3026" s="20"/>
      <c r="AM3026" s="209">
        <v>0.61499999999999999</v>
      </c>
      <c r="AN3026" s="209">
        <v>1.107</v>
      </c>
      <c r="AO3026" s="209">
        <v>14.08</v>
      </c>
      <c r="AP3026" s="209">
        <v>18.882999999999999</v>
      </c>
      <c r="AQ3026" s="209">
        <v>17.628</v>
      </c>
      <c r="AR3026" s="209">
        <v>18.120999999999999</v>
      </c>
      <c r="AS3026" s="209">
        <v>12.625999999999999</v>
      </c>
      <c r="AT3026" s="209">
        <v>6.5090000000000003</v>
      </c>
      <c r="AU3026" s="209">
        <v>4.8280000000000003</v>
      </c>
      <c r="AV3026" s="20"/>
      <c r="AW3026" s="20"/>
      <c r="AX3026" s="20"/>
      <c r="AY3026" s="209">
        <v>0.47599999999999998</v>
      </c>
      <c r="AZ3026" s="209">
        <v>5.0789999999999997</v>
      </c>
      <c r="BA3026" s="209">
        <v>7.8479999999999999</v>
      </c>
      <c r="BB3026" s="21">
        <f>BB3027+BB3028+BB3029+BB3030+BB3031+BB3032+BB3033+BB3034</f>
        <v>23.12</v>
      </c>
      <c r="BC3026" s="21">
        <f>BD3026</f>
        <v>31.075268817204304</v>
      </c>
      <c r="BD3026" s="22">
        <f t="shared" si="365"/>
        <v>31.075268817204304</v>
      </c>
      <c r="BE3026" s="21">
        <f>BC3026-BD3026</f>
        <v>0</v>
      </c>
      <c r="BF3026" s="2">
        <v>30.1</v>
      </c>
      <c r="BG3026" s="10">
        <v>6</v>
      </c>
      <c r="BH3026" s="21">
        <f t="shared" si="366"/>
        <v>2.3120000000000005E-2</v>
      </c>
      <c r="BI3026" s="22">
        <f t="shared" si="366"/>
        <v>2.3120000000000005E-2</v>
      </c>
      <c r="BJ3026" s="21">
        <f>BH3026-BI3026</f>
        <v>0</v>
      </c>
      <c r="BK3026" s="21">
        <v>6.9360000000000019E-2</v>
      </c>
      <c r="BL3026" s="22">
        <v>6.9360000000000019E-2</v>
      </c>
      <c r="BM3026" s="21">
        <v>0</v>
      </c>
      <c r="BN3026" s="21">
        <f t="shared" si="363"/>
        <v>0.27744000000000008</v>
      </c>
      <c r="BO3026" s="22">
        <f t="shared" si="363"/>
        <v>0.27744000000000008</v>
      </c>
      <c r="BP3026" s="21">
        <f t="shared" si="363"/>
        <v>0</v>
      </c>
    </row>
    <row r="3027" spans="1:68" ht="11.1" hidden="1" customHeight="1" outlineLevel="2" x14ac:dyDescent="0.2">
      <c r="A3027" s="10"/>
      <c r="B3027" s="18"/>
      <c r="C3027" s="18"/>
      <c r="D3027" s="18"/>
      <c r="E3027" s="23" t="s">
        <v>2645</v>
      </c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  <c r="V3027" s="24"/>
      <c r="W3027" s="24"/>
      <c r="X3027" s="24"/>
      <c r="Y3027" s="24"/>
      <c r="Z3027" s="24"/>
      <c r="AA3027" s="24"/>
      <c r="AB3027" s="24"/>
      <c r="AC3027" s="24"/>
      <c r="AD3027" s="208">
        <v>1.651</v>
      </c>
      <c r="AE3027" s="208">
        <v>1.29</v>
      </c>
      <c r="AF3027" s="208">
        <v>0.85599999999999998</v>
      </c>
      <c r="AG3027" s="208">
        <v>0.64800000000000002</v>
      </c>
      <c r="AH3027" s="208">
        <v>0.38100000000000001</v>
      </c>
      <c r="AI3027" s="208">
        <v>0.26300000000000001</v>
      </c>
      <c r="AJ3027" s="208">
        <v>8.8999999999999996E-2</v>
      </c>
      <c r="AK3027" s="24"/>
      <c r="AL3027" s="24"/>
      <c r="AM3027" s="208">
        <v>0.22800000000000001</v>
      </c>
      <c r="AN3027" s="24"/>
      <c r="AO3027" s="208">
        <v>0.85099999999999998</v>
      </c>
      <c r="AP3027" s="208">
        <v>1.2629999999999999</v>
      </c>
      <c r="AQ3027" s="208">
        <v>1.008</v>
      </c>
      <c r="AR3027" s="208">
        <v>1.004</v>
      </c>
      <c r="AS3027" s="208">
        <v>1.1339999999999999</v>
      </c>
      <c r="AT3027" s="208">
        <v>0.17100000000000001</v>
      </c>
      <c r="AU3027" s="208">
        <v>0.29399999999999998</v>
      </c>
      <c r="AV3027" s="24"/>
      <c r="AW3027" s="24"/>
      <c r="AX3027" s="24"/>
      <c r="AY3027" s="24"/>
      <c r="AZ3027" s="208">
        <v>0.434</v>
      </c>
      <c r="BA3027" s="208">
        <v>0.56699999999999995</v>
      </c>
      <c r="BB3027" s="21">
        <f t="shared" si="364"/>
        <v>1.651</v>
      </c>
      <c r="BC3027" s="21"/>
      <c r="BD3027" s="22">
        <f t="shared" si="365"/>
        <v>2.2190860215053765</v>
      </c>
      <c r="BE3027" s="21"/>
      <c r="BG3027" s="10"/>
      <c r="BH3027" s="21">
        <f t="shared" si="366"/>
        <v>0</v>
      </c>
      <c r="BI3027" s="22">
        <f t="shared" si="366"/>
        <v>1.6510000000000001E-3</v>
      </c>
      <c r="BJ3027" s="21"/>
      <c r="BK3027" s="21">
        <v>0</v>
      </c>
      <c r="BL3027" s="22">
        <v>4.9530000000000008E-3</v>
      </c>
      <c r="BM3027" s="21"/>
      <c r="BN3027" s="21">
        <f t="shared" si="363"/>
        <v>0</v>
      </c>
      <c r="BO3027" s="22">
        <f t="shared" si="363"/>
        <v>1.9812000000000003E-2</v>
      </c>
      <c r="BP3027" s="21">
        <f t="shared" si="363"/>
        <v>0</v>
      </c>
    </row>
    <row r="3028" spans="1:68" ht="11.1" hidden="1" customHeight="1" outlineLevel="2" x14ac:dyDescent="0.2">
      <c r="A3028" s="10"/>
      <c r="B3028" s="18"/>
      <c r="C3028" s="18"/>
      <c r="D3028" s="18"/>
      <c r="E3028" s="23" t="s">
        <v>2646</v>
      </c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  <c r="V3028" s="24"/>
      <c r="W3028" s="24"/>
      <c r="X3028" s="24"/>
      <c r="Y3028" s="24"/>
      <c r="Z3028" s="24"/>
      <c r="AA3028" s="24"/>
      <c r="AB3028" s="24"/>
      <c r="AC3028" s="24"/>
      <c r="AD3028" s="24"/>
      <c r="AE3028" s="24"/>
      <c r="AF3028" s="24"/>
      <c r="AG3028" s="24"/>
      <c r="AH3028" s="24"/>
      <c r="AI3028" s="24"/>
      <c r="AJ3028" s="24"/>
      <c r="AK3028" s="24"/>
      <c r="AL3028" s="24"/>
      <c r="AM3028" s="24"/>
      <c r="AN3028" s="208">
        <v>0.40799999999999997</v>
      </c>
      <c r="AO3028" s="208">
        <v>1.448</v>
      </c>
      <c r="AP3028" s="208">
        <v>2.0150000000000001</v>
      </c>
      <c r="AQ3028" s="208">
        <v>1.694</v>
      </c>
      <c r="AR3028" s="208">
        <v>4.524</v>
      </c>
      <c r="AS3028" s="24"/>
      <c r="AT3028" s="24"/>
      <c r="AU3028" s="208">
        <v>2.63</v>
      </c>
      <c r="AV3028" s="24"/>
      <c r="AW3028" s="24"/>
      <c r="AX3028" s="24"/>
      <c r="AY3028" s="24"/>
      <c r="AZ3028" s="24"/>
      <c r="BA3028" s="24"/>
      <c r="BB3028" s="21">
        <f t="shared" si="364"/>
        <v>4.524</v>
      </c>
      <c r="BC3028" s="21"/>
      <c r="BD3028" s="22">
        <f t="shared" si="365"/>
        <v>6.080645161290323</v>
      </c>
      <c r="BE3028" s="21"/>
      <c r="BG3028" s="10"/>
      <c r="BH3028" s="21">
        <f t="shared" si="366"/>
        <v>0</v>
      </c>
      <c r="BI3028" s="22">
        <f t="shared" si="366"/>
        <v>4.5240000000000002E-3</v>
      </c>
      <c r="BJ3028" s="21"/>
      <c r="BK3028" s="21">
        <v>0</v>
      </c>
      <c r="BL3028" s="22">
        <v>1.3572000000000001E-2</v>
      </c>
      <c r="BM3028" s="21"/>
      <c r="BN3028" s="21">
        <f t="shared" si="363"/>
        <v>0</v>
      </c>
      <c r="BO3028" s="22">
        <f t="shared" si="363"/>
        <v>5.4288000000000003E-2</v>
      </c>
      <c r="BP3028" s="21">
        <f t="shared" si="363"/>
        <v>0</v>
      </c>
    </row>
    <row r="3029" spans="1:68" ht="11.1" hidden="1" customHeight="1" outlineLevel="2" x14ac:dyDescent="0.2">
      <c r="A3029" s="10"/>
      <c r="B3029" s="18"/>
      <c r="C3029" s="18"/>
      <c r="D3029" s="18"/>
      <c r="E3029" s="23" t="s">
        <v>2647</v>
      </c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  <c r="V3029" s="24"/>
      <c r="W3029" s="24"/>
      <c r="X3029" s="24"/>
      <c r="Y3029" s="24"/>
      <c r="Z3029" s="24"/>
      <c r="AA3029" s="24"/>
      <c r="AB3029" s="24"/>
      <c r="AC3029" s="24"/>
      <c r="AD3029" s="24"/>
      <c r="AE3029" s="24"/>
      <c r="AF3029" s="24"/>
      <c r="AG3029" s="24"/>
      <c r="AH3029" s="24"/>
      <c r="AI3029" s="24"/>
      <c r="AJ3029" s="24"/>
      <c r="AK3029" s="24"/>
      <c r="AL3029" s="24"/>
      <c r="AM3029" s="24"/>
      <c r="AN3029" s="24"/>
      <c r="AO3029" s="208">
        <v>2.202</v>
      </c>
      <c r="AP3029" s="208">
        <v>2.6339999999999999</v>
      </c>
      <c r="AQ3029" s="208">
        <v>2.5619999999999998</v>
      </c>
      <c r="AR3029" s="208">
        <v>2.7130000000000001</v>
      </c>
      <c r="AS3029" s="208">
        <v>1.984</v>
      </c>
      <c r="AT3029" s="208">
        <v>1.1819999999999999</v>
      </c>
      <c r="AU3029" s="208">
        <v>0.3</v>
      </c>
      <c r="AV3029" s="24"/>
      <c r="AW3029" s="24"/>
      <c r="AX3029" s="24"/>
      <c r="AY3029" s="24"/>
      <c r="AZ3029" s="208">
        <v>0.93100000000000005</v>
      </c>
      <c r="BA3029" s="208">
        <v>1.2969999999999999</v>
      </c>
      <c r="BB3029" s="21">
        <f t="shared" si="364"/>
        <v>2.7130000000000001</v>
      </c>
      <c r="BC3029" s="21"/>
      <c r="BD3029" s="22">
        <f t="shared" si="365"/>
        <v>3.646505376344086</v>
      </c>
      <c r="BE3029" s="21"/>
      <c r="BG3029" s="10"/>
      <c r="BH3029" s="21">
        <f t="shared" si="366"/>
        <v>0</v>
      </c>
      <c r="BI3029" s="22">
        <f t="shared" si="366"/>
        <v>2.7130000000000001E-3</v>
      </c>
      <c r="BJ3029" s="21"/>
      <c r="BK3029" s="21">
        <v>0</v>
      </c>
      <c r="BL3029" s="22">
        <v>8.1390000000000004E-3</v>
      </c>
      <c r="BM3029" s="21"/>
      <c r="BN3029" s="21">
        <f t="shared" si="363"/>
        <v>0</v>
      </c>
      <c r="BO3029" s="22">
        <f t="shared" si="363"/>
        <v>3.2556000000000002E-2</v>
      </c>
      <c r="BP3029" s="21">
        <f t="shared" si="363"/>
        <v>0</v>
      </c>
    </row>
    <row r="3030" spans="1:68" ht="11.1" hidden="1" customHeight="1" outlineLevel="2" x14ac:dyDescent="0.2">
      <c r="A3030" s="10"/>
      <c r="B3030" s="18"/>
      <c r="C3030" s="18"/>
      <c r="D3030" s="18"/>
      <c r="E3030" s="23" t="s">
        <v>2648</v>
      </c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  <c r="V3030" s="24"/>
      <c r="W3030" s="24"/>
      <c r="X3030" s="24"/>
      <c r="Y3030" s="24"/>
      <c r="Z3030" s="24"/>
      <c r="AA3030" s="24"/>
      <c r="AB3030" s="24"/>
      <c r="AC3030" s="24"/>
      <c r="AD3030" s="24"/>
      <c r="AE3030" s="24"/>
      <c r="AF3030" s="24"/>
      <c r="AG3030" s="24"/>
      <c r="AH3030" s="24"/>
      <c r="AI3030" s="24"/>
      <c r="AJ3030" s="24"/>
      <c r="AK3030" s="24"/>
      <c r="AL3030" s="24"/>
      <c r="AM3030" s="24"/>
      <c r="AN3030" s="24"/>
      <c r="AO3030" s="208">
        <v>0.94499999999999995</v>
      </c>
      <c r="AP3030" s="208">
        <v>1.244</v>
      </c>
      <c r="AQ3030" s="208">
        <v>1.1990000000000001</v>
      </c>
      <c r="AR3030" s="208">
        <v>1.109</v>
      </c>
      <c r="AS3030" s="208">
        <v>0.68400000000000005</v>
      </c>
      <c r="AT3030" s="208">
        <v>0.53300000000000003</v>
      </c>
      <c r="AU3030" s="208">
        <v>0.19500000000000001</v>
      </c>
      <c r="AV3030" s="24"/>
      <c r="AW3030" s="24"/>
      <c r="AX3030" s="24"/>
      <c r="AY3030" s="24"/>
      <c r="AZ3030" s="208">
        <v>0.43099999999999999</v>
      </c>
      <c r="BA3030" s="208">
        <v>0.61199999999999999</v>
      </c>
      <c r="BB3030" s="21">
        <f t="shared" si="364"/>
        <v>1.244</v>
      </c>
      <c r="BC3030" s="21"/>
      <c r="BD3030" s="22">
        <f t="shared" si="365"/>
        <v>1.6720430107526882</v>
      </c>
      <c r="BE3030" s="21"/>
      <c r="BG3030" s="10"/>
      <c r="BH3030" s="21">
        <f t="shared" si="366"/>
        <v>0</v>
      </c>
      <c r="BI3030" s="22">
        <f t="shared" si="366"/>
        <v>1.2440000000000001E-3</v>
      </c>
      <c r="BJ3030" s="21"/>
      <c r="BK3030" s="21">
        <v>0</v>
      </c>
      <c r="BL3030" s="22">
        <v>3.7320000000000001E-3</v>
      </c>
      <c r="BM3030" s="21"/>
      <c r="BN3030" s="21">
        <f t="shared" si="363"/>
        <v>0</v>
      </c>
      <c r="BO3030" s="22">
        <f t="shared" si="363"/>
        <v>1.4928E-2</v>
      </c>
      <c r="BP3030" s="21">
        <f t="shared" si="363"/>
        <v>0</v>
      </c>
    </row>
    <row r="3031" spans="1:68" ht="11.1" hidden="1" customHeight="1" outlineLevel="2" x14ac:dyDescent="0.2">
      <c r="A3031" s="10"/>
      <c r="B3031" s="18"/>
      <c r="C3031" s="18"/>
      <c r="D3031" s="18"/>
      <c r="E3031" s="23" t="s">
        <v>2649</v>
      </c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  <c r="V3031" s="24"/>
      <c r="W3031" s="24"/>
      <c r="X3031" s="24"/>
      <c r="Y3031" s="24"/>
      <c r="Z3031" s="24"/>
      <c r="AA3031" s="24"/>
      <c r="AB3031" s="24"/>
      <c r="AC3031" s="24"/>
      <c r="AD3031" s="24"/>
      <c r="AE3031" s="24"/>
      <c r="AF3031" s="24"/>
      <c r="AG3031" s="24"/>
      <c r="AH3031" s="24"/>
      <c r="AI3031" s="24"/>
      <c r="AJ3031" s="24"/>
      <c r="AK3031" s="24"/>
      <c r="AL3031" s="24"/>
      <c r="AM3031" s="24"/>
      <c r="AN3031" s="24"/>
      <c r="AO3031" s="208">
        <v>2.931</v>
      </c>
      <c r="AP3031" s="208">
        <v>4.3310000000000004</v>
      </c>
      <c r="AQ3031" s="208">
        <v>4.3259999999999996</v>
      </c>
      <c r="AR3031" s="208">
        <v>4.1689999999999996</v>
      </c>
      <c r="AS3031" s="208">
        <v>2.5390000000000001</v>
      </c>
      <c r="AT3031" s="208">
        <v>1.59</v>
      </c>
      <c r="AU3031" s="208">
        <v>0.11600000000000001</v>
      </c>
      <c r="AV3031" s="24"/>
      <c r="AW3031" s="24"/>
      <c r="AX3031" s="24"/>
      <c r="AY3031" s="24"/>
      <c r="AZ3031" s="208">
        <v>0.51100000000000001</v>
      </c>
      <c r="BA3031" s="208">
        <v>1.7609999999999999</v>
      </c>
      <c r="BB3031" s="21">
        <f t="shared" si="364"/>
        <v>4.3310000000000004</v>
      </c>
      <c r="BC3031" s="21"/>
      <c r="BD3031" s="22">
        <f t="shared" si="365"/>
        <v>5.8212365591397859</v>
      </c>
      <c r="BE3031" s="21"/>
      <c r="BG3031" s="10"/>
      <c r="BH3031" s="21">
        <f t="shared" si="366"/>
        <v>0</v>
      </c>
      <c r="BI3031" s="22">
        <f t="shared" si="366"/>
        <v>4.3310000000000006E-3</v>
      </c>
      <c r="BJ3031" s="21"/>
      <c r="BK3031" s="21">
        <v>0</v>
      </c>
      <c r="BL3031" s="22">
        <v>1.2993000000000001E-2</v>
      </c>
      <c r="BM3031" s="21"/>
      <c r="BN3031" s="21">
        <f t="shared" si="363"/>
        <v>0</v>
      </c>
      <c r="BO3031" s="22">
        <f t="shared" si="363"/>
        <v>5.1972000000000004E-2</v>
      </c>
      <c r="BP3031" s="21">
        <f t="shared" si="363"/>
        <v>0</v>
      </c>
    </row>
    <row r="3032" spans="1:68" ht="11.1" hidden="1" customHeight="1" outlineLevel="2" x14ac:dyDescent="0.2">
      <c r="A3032" s="10"/>
      <c r="B3032" s="18"/>
      <c r="C3032" s="18"/>
      <c r="D3032" s="18"/>
      <c r="E3032" s="23" t="s">
        <v>2650</v>
      </c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  <c r="V3032" s="24"/>
      <c r="W3032" s="24"/>
      <c r="X3032" s="24"/>
      <c r="Y3032" s="24"/>
      <c r="Z3032" s="24"/>
      <c r="AA3032" s="24"/>
      <c r="AB3032" s="24"/>
      <c r="AC3032" s="24"/>
      <c r="AD3032" s="24"/>
      <c r="AE3032" s="24"/>
      <c r="AF3032" s="208">
        <v>2.9550000000000001</v>
      </c>
      <c r="AG3032" s="208">
        <v>2.2989999999999999</v>
      </c>
      <c r="AH3032" s="208">
        <v>2.028</v>
      </c>
      <c r="AI3032" s="208">
        <v>2.1589999999999998</v>
      </c>
      <c r="AJ3032" s="208">
        <v>0.20499999999999999</v>
      </c>
      <c r="AK3032" s="24"/>
      <c r="AL3032" s="24"/>
      <c r="AM3032" s="208">
        <v>0.38700000000000001</v>
      </c>
      <c r="AN3032" s="208">
        <v>0.69899999999999995</v>
      </c>
      <c r="AO3032" s="208">
        <v>1.5609999999999999</v>
      </c>
      <c r="AP3032" s="208">
        <v>1.9390000000000001</v>
      </c>
      <c r="AQ3032" s="208">
        <v>1.875</v>
      </c>
      <c r="AR3032" s="208">
        <v>0.13</v>
      </c>
      <c r="AS3032" s="208">
        <v>3.2</v>
      </c>
      <c r="AT3032" s="208">
        <v>1.012</v>
      </c>
      <c r="AU3032" s="208">
        <v>0.59199999999999997</v>
      </c>
      <c r="AV3032" s="24"/>
      <c r="AW3032" s="24"/>
      <c r="AX3032" s="24"/>
      <c r="AY3032" s="24"/>
      <c r="AZ3032" s="208">
        <v>1.0229999999999999</v>
      </c>
      <c r="BA3032" s="208">
        <v>1.17</v>
      </c>
      <c r="BB3032" s="21">
        <f t="shared" si="364"/>
        <v>3.2</v>
      </c>
      <c r="BC3032" s="21"/>
      <c r="BD3032" s="22">
        <f t="shared" si="365"/>
        <v>4.301075268817204</v>
      </c>
      <c r="BE3032" s="21"/>
      <c r="BG3032" s="10"/>
      <c r="BH3032" s="21">
        <f t="shared" si="366"/>
        <v>0</v>
      </c>
      <c r="BI3032" s="22">
        <f t="shared" si="366"/>
        <v>3.2000000000000002E-3</v>
      </c>
      <c r="BJ3032" s="21"/>
      <c r="BK3032" s="21">
        <v>0</v>
      </c>
      <c r="BL3032" s="22">
        <v>9.6000000000000009E-3</v>
      </c>
      <c r="BM3032" s="21"/>
      <c r="BN3032" s="21">
        <f t="shared" si="363"/>
        <v>0</v>
      </c>
      <c r="BO3032" s="22">
        <f t="shared" si="363"/>
        <v>3.8400000000000004E-2</v>
      </c>
      <c r="BP3032" s="21">
        <f t="shared" si="363"/>
        <v>0</v>
      </c>
    </row>
    <row r="3033" spans="1:68" ht="11.1" hidden="1" customHeight="1" outlineLevel="2" x14ac:dyDescent="0.2">
      <c r="A3033" s="10"/>
      <c r="B3033" s="18"/>
      <c r="C3033" s="18"/>
      <c r="D3033" s="18"/>
      <c r="E3033" s="23" t="s">
        <v>2651</v>
      </c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  <c r="V3033" s="24"/>
      <c r="W3033" s="24"/>
      <c r="X3033" s="24"/>
      <c r="Y3033" s="24"/>
      <c r="Z3033" s="24"/>
      <c r="AA3033" s="24"/>
      <c r="AB3033" s="24"/>
      <c r="AC3033" s="24"/>
      <c r="AD3033" s="24"/>
      <c r="AE3033" s="24"/>
      <c r="AF3033" s="24"/>
      <c r="AG3033" s="24"/>
      <c r="AH3033" s="24"/>
      <c r="AI3033" s="24"/>
      <c r="AJ3033" s="24"/>
      <c r="AK3033" s="24"/>
      <c r="AL3033" s="24"/>
      <c r="AM3033" s="24"/>
      <c r="AN3033" s="24"/>
      <c r="AO3033" s="208">
        <v>2.0459999999999998</v>
      </c>
      <c r="AP3033" s="208">
        <v>2.77</v>
      </c>
      <c r="AQ3033" s="208">
        <v>2.4470000000000001</v>
      </c>
      <c r="AR3033" s="208">
        <v>2.0910000000000002</v>
      </c>
      <c r="AS3033" s="208">
        <v>1.6919999999999999</v>
      </c>
      <c r="AT3033" s="208">
        <v>1.099</v>
      </c>
      <c r="AU3033" s="208">
        <v>0.16600000000000001</v>
      </c>
      <c r="AV3033" s="24"/>
      <c r="AW3033" s="24"/>
      <c r="AX3033" s="24"/>
      <c r="AY3033" s="208">
        <v>0.47599999999999998</v>
      </c>
      <c r="AZ3033" s="208">
        <v>0.77700000000000002</v>
      </c>
      <c r="BA3033" s="208">
        <v>1.181</v>
      </c>
      <c r="BB3033" s="21">
        <f t="shared" si="364"/>
        <v>2.77</v>
      </c>
      <c r="BC3033" s="21"/>
      <c r="BD3033" s="22">
        <f t="shared" si="365"/>
        <v>3.7231182795698925</v>
      </c>
      <c r="BE3033" s="21"/>
      <c r="BG3033" s="10"/>
      <c r="BH3033" s="21">
        <f t="shared" si="366"/>
        <v>0</v>
      </c>
      <c r="BI3033" s="22">
        <f t="shared" si="366"/>
        <v>2.7699999999999999E-3</v>
      </c>
      <c r="BJ3033" s="21"/>
      <c r="BK3033" s="21">
        <v>0</v>
      </c>
      <c r="BL3033" s="22">
        <v>8.3099999999999997E-3</v>
      </c>
      <c r="BM3033" s="21"/>
      <c r="BN3033" s="21">
        <f t="shared" si="363"/>
        <v>0</v>
      </c>
      <c r="BO3033" s="22">
        <f t="shared" si="363"/>
        <v>3.3239999999999999E-2</v>
      </c>
      <c r="BP3033" s="21">
        <f t="shared" si="363"/>
        <v>0</v>
      </c>
    </row>
    <row r="3034" spans="1:68" ht="11.1" hidden="1" customHeight="1" outlineLevel="2" x14ac:dyDescent="0.2">
      <c r="A3034" s="10"/>
      <c r="B3034" s="18"/>
      <c r="C3034" s="18"/>
      <c r="D3034" s="18"/>
      <c r="E3034" s="23" t="s">
        <v>2652</v>
      </c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  <c r="V3034" s="24"/>
      <c r="W3034" s="24"/>
      <c r="X3034" s="24"/>
      <c r="Y3034" s="24"/>
      <c r="Z3034" s="24"/>
      <c r="AA3034" s="24"/>
      <c r="AB3034" s="24"/>
      <c r="AC3034" s="24"/>
      <c r="AD3034" s="24"/>
      <c r="AE3034" s="24"/>
      <c r="AF3034" s="24"/>
      <c r="AG3034" s="24"/>
      <c r="AH3034" s="24"/>
      <c r="AI3034" s="24"/>
      <c r="AJ3034" s="24"/>
      <c r="AK3034" s="24"/>
      <c r="AL3034" s="24"/>
      <c r="AM3034" s="24"/>
      <c r="AN3034" s="24"/>
      <c r="AO3034" s="208">
        <v>2.0960000000000001</v>
      </c>
      <c r="AP3034" s="208">
        <v>2.6869999999999998</v>
      </c>
      <c r="AQ3034" s="208">
        <v>2.5169999999999999</v>
      </c>
      <c r="AR3034" s="208">
        <v>2.3809999999999998</v>
      </c>
      <c r="AS3034" s="208">
        <v>1.393</v>
      </c>
      <c r="AT3034" s="208">
        <v>0.92200000000000004</v>
      </c>
      <c r="AU3034" s="208">
        <v>0.53500000000000003</v>
      </c>
      <c r="AV3034" s="24"/>
      <c r="AW3034" s="24"/>
      <c r="AX3034" s="24"/>
      <c r="AY3034" s="24"/>
      <c r="AZ3034" s="208">
        <v>0.97199999999999998</v>
      </c>
      <c r="BA3034" s="208">
        <v>1.26</v>
      </c>
      <c r="BB3034" s="21">
        <f t="shared" si="364"/>
        <v>2.6869999999999998</v>
      </c>
      <c r="BC3034" s="21"/>
      <c r="BD3034" s="22">
        <f t="shared" si="365"/>
        <v>3.611559139784946</v>
      </c>
      <c r="BE3034" s="21"/>
      <c r="BG3034" s="10"/>
      <c r="BH3034" s="21">
        <f t="shared" si="366"/>
        <v>0</v>
      </c>
      <c r="BI3034" s="22">
        <f t="shared" si="366"/>
        <v>2.6870000000000002E-3</v>
      </c>
      <c r="BJ3034" s="21"/>
      <c r="BK3034" s="21">
        <v>0</v>
      </c>
      <c r="BL3034" s="22">
        <v>8.0610000000000005E-3</v>
      </c>
      <c r="BM3034" s="21"/>
      <c r="BN3034" s="21">
        <f t="shared" si="363"/>
        <v>0</v>
      </c>
      <c r="BO3034" s="22">
        <f t="shared" si="363"/>
        <v>3.2244000000000002E-2</v>
      </c>
      <c r="BP3034" s="21">
        <f t="shared" si="363"/>
        <v>0</v>
      </c>
    </row>
    <row r="3035" spans="1:68" ht="21.95" hidden="1" customHeight="1" outlineLevel="1" collapsed="1" x14ac:dyDescent="0.2">
      <c r="A3035" s="10"/>
      <c r="B3035" s="18"/>
      <c r="C3035" s="18"/>
      <c r="D3035" s="18"/>
      <c r="E3035" s="19" t="s">
        <v>72</v>
      </c>
      <c r="F3035" s="20"/>
      <c r="G3035" s="20"/>
      <c r="H3035" s="20"/>
      <c r="I3035" s="20"/>
      <c r="J3035" s="20"/>
      <c r="K3035" s="20"/>
      <c r="L3035" s="20"/>
      <c r="M3035" s="20"/>
      <c r="N3035" s="20"/>
      <c r="O3035" s="20"/>
      <c r="P3035" s="20"/>
      <c r="Q3035" s="20"/>
      <c r="R3035" s="20"/>
      <c r="S3035" s="20"/>
      <c r="T3035" s="20"/>
      <c r="U3035" s="20"/>
      <c r="V3035" s="20"/>
      <c r="W3035" s="20"/>
      <c r="X3035" s="20"/>
      <c r="Y3035" s="20"/>
      <c r="Z3035" s="20"/>
      <c r="AA3035" s="20"/>
      <c r="AB3035" s="20"/>
      <c r="AC3035" s="20"/>
      <c r="AD3035" s="20"/>
      <c r="AE3035" s="20"/>
      <c r="AF3035" s="20"/>
      <c r="AG3035" s="209">
        <v>0.81100000000000005</v>
      </c>
      <c r="AH3035" s="209">
        <v>7.9809999999999999</v>
      </c>
      <c r="AI3035" s="209">
        <v>0.48499999999999999</v>
      </c>
      <c r="AJ3035" s="209">
        <v>0.16</v>
      </c>
      <c r="AK3035" s="20"/>
      <c r="AL3035" s="20"/>
      <c r="AM3035" s="209">
        <v>0.317</v>
      </c>
      <c r="AN3035" s="209">
        <v>0.247</v>
      </c>
      <c r="AO3035" s="209">
        <v>3.3690000000000002</v>
      </c>
      <c r="AP3035" s="209">
        <v>1.4419999999999999</v>
      </c>
      <c r="AQ3035" s="209">
        <v>1.6319999999999999</v>
      </c>
      <c r="AR3035" s="209">
        <v>2.0960000000000001</v>
      </c>
      <c r="AS3035" s="209">
        <v>1.585</v>
      </c>
      <c r="AT3035" s="209">
        <v>0.99099999999999999</v>
      </c>
      <c r="AU3035" s="209">
        <v>0.53900000000000003</v>
      </c>
      <c r="AV3035" s="20"/>
      <c r="AW3035" s="20"/>
      <c r="AX3035" s="20"/>
      <c r="AY3035" s="209">
        <v>0.57499999999999996</v>
      </c>
      <c r="AZ3035" s="209">
        <v>0.77100000000000002</v>
      </c>
      <c r="BA3035" s="209">
        <v>1.1459999999999999</v>
      </c>
      <c r="BB3035" s="21">
        <f>BB3036+BB3037</f>
        <v>7.9809999999999999</v>
      </c>
      <c r="BC3035" s="21">
        <f>BD3035</f>
        <v>10.727150537634408</v>
      </c>
      <c r="BD3035" s="22">
        <f t="shared" si="365"/>
        <v>10.727150537634408</v>
      </c>
      <c r="BE3035" s="21">
        <f>BC3035-BD3035</f>
        <v>0</v>
      </c>
      <c r="BF3035" s="2">
        <v>4.24</v>
      </c>
      <c r="BG3035" s="10">
        <v>6</v>
      </c>
      <c r="BH3035" s="21">
        <f>(BC3035*24*31/1000000)</f>
        <v>7.9810000000000002E-3</v>
      </c>
      <c r="BI3035" s="22">
        <f t="shared" si="366"/>
        <v>7.9810000000000002E-3</v>
      </c>
      <c r="BJ3035" s="21">
        <f>BH3035-BI3035</f>
        <v>0</v>
      </c>
      <c r="BK3035" s="21">
        <v>2.3942999999999999E-2</v>
      </c>
      <c r="BL3035" s="22">
        <v>2.3942999999999999E-2</v>
      </c>
      <c r="BM3035" s="21">
        <v>0</v>
      </c>
      <c r="BN3035" s="21">
        <f t="shared" si="363"/>
        <v>9.5771999999999996E-2</v>
      </c>
      <c r="BO3035" s="22">
        <f t="shared" si="363"/>
        <v>9.5771999999999996E-2</v>
      </c>
      <c r="BP3035" s="21">
        <f t="shared" si="363"/>
        <v>0</v>
      </c>
    </row>
    <row r="3036" spans="1:68" ht="11.1" hidden="1" customHeight="1" outlineLevel="2" x14ac:dyDescent="0.2">
      <c r="A3036" s="10"/>
      <c r="B3036" s="18"/>
      <c r="C3036" s="18"/>
      <c r="D3036" s="18"/>
      <c r="E3036" s="23" t="s">
        <v>2653</v>
      </c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  <c r="V3036" s="24"/>
      <c r="W3036" s="24"/>
      <c r="X3036" s="24"/>
      <c r="Y3036" s="24"/>
      <c r="Z3036" s="24"/>
      <c r="AA3036" s="24"/>
      <c r="AB3036" s="24"/>
      <c r="AC3036" s="24"/>
      <c r="AD3036" s="24"/>
      <c r="AE3036" s="24"/>
      <c r="AF3036" s="24"/>
      <c r="AG3036" s="208">
        <v>0.315</v>
      </c>
      <c r="AH3036" s="208">
        <v>3.1080000000000001</v>
      </c>
      <c r="AI3036" s="208">
        <v>0.184</v>
      </c>
      <c r="AJ3036" s="208">
        <v>7.5999999999999998E-2</v>
      </c>
      <c r="AK3036" s="24"/>
      <c r="AL3036" s="24"/>
      <c r="AM3036" s="208">
        <v>0.17399999999999999</v>
      </c>
      <c r="AN3036" s="208">
        <v>0.247</v>
      </c>
      <c r="AO3036" s="208">
        <v>1.714</v>
      </c>
      <c r="AP3036" s="24"/>
      <c r="AQ3036" s="208">
        <v>0.40699999999999997</v>
      </c>
      <c r="AR3036" s="208">
        <v>0.81</v>
      </c>
      <c r="AS3036" s="208">
        <v>0.57899999999999996</v>
      </c>
      <c r="AT3036" s="208">
        <v>0.38100000000000001</v>
      </c>
      <c r="AU3036" s="208">
        <v>0.18099999999999999</v>
      </c>
      <c r="AV3036" s="24"/>
      <c r="AW3036" s="24"/>
      <c r="AX3036" s="24"/>
      <c r="AY3036" s="208">
        <v>0.20499999999999999</v>
      </c>
      <c r="AZ3036" s="208">
        <v>0.245</v>
      </c>
      <c r="BA3036" s="208">
        <v>0.39500000000000002</v>
      </c>
      <c r="BB3036" s="21">
        <f t="shared" si="364"/>
        <v>3.1080000000000001</v>
      </c>
      <c r="BC3036" s="21"/>
      <c r="BD3036" s="22">
        <f t="shared" si="365"/>
        <v>4.17741935483871</v>
      </c>
      <c r="BE3036" s="21"/>
      <c r="BG3036" s="10"/>
      <c r="BH3036" s="21">
        <f>(BC3036*24*31/1000000)</f>
        <v>0</v>
      </c>
      <c r="BI3036" s="22">
        <f t="shared" si="366"/>
        <v>3.1080000000000001E-3</v>
      </c>
      <c r="BJ3036" s="21"/>
      <c r="BK3036" s="21">
        <v>0</v>
      </c>
      <c r="BL3036" s="22">
        <v>9.3240000000000007E-3</v>
      </c>
      <c r="BM3036" s="21"/>
      <c r="BN3036" s="21">
        <f t="shared" si="363"/>
        <v>0</v>
      </c>
      <c r="BO3036" s="22">
        <f t="shared" si="363"/>
        <v>3.7296000000000003E-2</v>
      </c>
      <c r="BP3036" s="21">
        <f t="shared" si="363"/>
        <v>0</v>
      </c>
    </row>
    <row r="3037" spans="1:68" ht="11.1" hidden="1" customHeight="1" outlineLevel="2" x14ac:dyDescent="0.2">
      <c r="A3037" s="10"/>
      <c r="B3037" s="18"/>
      <c r="C3037" s="18"/>
      <c r="D3037" s="18"/>
      <c r="E3037" s="23" t="s">
        <v>2654</v>
      </c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  <c r="V3037" s="24"/>
      <c r="W3037" s="24"/>
      <c r="X3037" s="24"/>
      <c r="Y3037" s="24"/>
      <c r="Z3037" s="24"/>
      <c r="AA3037" s="24"/>
      <c r="AB3037" s="24"/>
      <c r="AC3037" s="24"/>
      <c r="AD3037" s="24"/>
      <c r="AE3037" s="24"/>
      <c r="AF3037" s="24"/>
      <c r="AG3037" s="208">
        <v>0.496</v>
      </c>
      <c r="AH3037" s="208">
        <v>4.8730000000000002</v>
      </c>
      <c r="AI3037" s="208">
        <v>0.30099999999999999</v>
      </c>
      <c r="AJ3037" s="208">
        <v>8.4000000000000005E-2</v>
      </c>
      <c r="AK3037" s="24"/>
      <c r="AL3037" s="24"/>
      <c r="AM3037" s="208">
        <v>0.14299999999999999</v>
      </c>
      <c r="AN3037" s="24"/>
      <c r="AO3037" s="208">
        <v>1.655</v>
      </c>
      <c r="AP3037" s="208">
        <v>1.4419999999999999</v>
      </c>
      <c r="AQ3037" s="208">
        <v>1.2250000000000001</v>
      </c>
      <c r="AR3037" s="208">
        <v>1.286</v>
      </c>
      <c r="AS3037" s="208">
        <v>1.006</v>
      </c>
      <c r="AT3037" s="208">
        <v>0.61</v>
      </c>
      <c r="AU3037" s="208">
        <v>0.35799999999999998</v>
      </c>
      <c r="AV3037" s="24"/>
      <c r="AW3037" s="24"/>
      <c r="AX3037" s="24"/>
      <c r="AY3037" s="208">
        <v>0.37</v>
      </c>
      <c r="AZ3037" s="208">
        <v>0.52600000000000002</v>
      </c>
      <c r="BA3037" s="208">
        <v>0.751</v>
      </c>
      <c r="BB3037" s="21">
        <f t="shared" si="364"/>
        <v>4.8730000000000002</v>
      </c>
      <c r="BC3037" s="21"/>
      <c r="BD3037" s="22">
        <f t="shared" si="365"/>
        <v>6.549731182795699</v>
      </c>
      <c r="BE3037" s="21"/>
      <c r="BG3037" s="10"/>
      <c r="BH3037" s="21">
        <f>(BC3037*24*31/1000000)</f>
        <v>0</v>
      </c>
      <c r="BI3037" s="22">
        <f t="shared" si="366"/>
        <v>4.8729999999999997E-3</v>
      </c>
      <c r="BJ3037" s="21"/>
      <c r="BK3037" s="21">
        <v>0</v>
      </c>
      <c r="BL3037" s="22">
        <v>1.4619E-2</v>
      </c>
      <c r="BM3037" s="21"/>
      <c r="BN3037" s="21">
        <f t="shared" si="363"/>
        <v>0</v>
      </c>
      <c r="BO3037" s="22">
        <f t="shared" si="363"/>
        <v>5.8476E-2</v>
      </c>
      <c r="BP3037" s="21">
        <f t="shared" si="363"/>
        <v>0</v>
      </c>
    </row>
    <row r="3038" spans="1:68" ht="11.1" hidden="1" customHeight="1" outlineLevel="1" collapsed="1" x14ac:dyDescent="0.2">
      <c r="A3038" s="10"/>
      <c r="B3038" s="18"/>
      <c r="C3038" s="18"/>
      <c r="D3038" s="18"/>
      <c r="E3038" s="19" t="s">
        <v>2655</v>
      </c>
      <c r="F3038" s="68"/>
      <c r="G3038" s="68"/>
      <c r="H3038" s="68"/>
      <c r="I3038" s="68"/>
      <c r="J3038" s="68"/>
      <c r="K3038" s="68"/>
      <c r="L3038" s="68"/>
      <c r="M3038" s="68"/>
      <c r="N3038" s="68"/>
      <c r="O3038" s="68"/>
      <c r="P3038" s="68"/>
      <c r="Q3038" s="68"/>
      <c r="R3038" s="68"/>
      <c r="S3038" s="68"/>
      <c r="T3038" s="68"/>
      <c r="U3038" s="68"/>
      <c r="V3038" s="68"/>
      <c r="W3038" s="68"/>
      <c r="X3038" s="68"/>
      <c r="Y3038" s="68"/>
      <c r="Z3038" s="68"/>
      <c r="AA3038" s="68"/>
      <c r="AB3038" s="68"/>
      <c r="AC3038" s="68"/>
      <c r="AD3038" s="68"/>
      <c r="AE3038" s="68"/>
      <c r="AF3038" s="68"/>
      <c r="AG3038" s="69"/>
      <c r="AH3038" s="69"/>
      <c r="AI3038" s="69"/>
      <c r="AJ3038" s="69"/>
      <c r="AK3038" s="68"/>
      <c r="AL3038" s="68"/>
      <c r="AM3038" s="69"/>
      <c r="AN3038" s="68"/>
      <c r="AO3038" s="69"/>
      <c r="AP3038" s="69"/>
      <c r="AQ3038" s="69"/>
      <c r="AR3038" s="69"/>
      <c r="AS3038" s="69"/>
      <c r="AT3038" s="69"/>
      <c r="AU3038" s="69"/>
      <c r="AV3038" s="68"/>
      <c r="AW3038" s="68"/>
      <c r="AX3038" s="68"/>
      <c r="AY3038" s="69"/>
      <c r="AZ3038" s="69"/>
      <c r="BA3038" s="69"/>
      <c r="BB3038" s="21">
        <f>BB3039</f>
        <v>3.71</v>
      </c>
      <c r="BC3038" s="21">
        <v>15</v>
      </c>
      <c r="BD3038" s="22">
        <f t="shared" si="365"/>
        <v>4.986559139784946</v>
      </c>
      <c r="BE3038" s="21">
        <f>BC3038-BD3038</f>
        <v>10.013440860215054</v>
      </c>
      <c r="BG3038" s="10">
        <v>6</v>
      </c>
      <c r="BH3038" s="21">
        <f>(BC3038*24*31/1000000)</f>
        <v>1.116E-2</v>
      </c>
      <c r="BI3038" s="22">
        <f t="shared" si="366"/>
        <v>3.7100000000000002E-3</v>
      </c>
      <c r="BJ3038" s="21">
        <f>BH3038-BI3038</f>
        <v>7.45E-3</v>
      </c>
      <c r="BK3038" s="21"/>
      <c r="BL3038" s="22"/>
      <c r="BM3038" s="21"/>
      <c r="BN3038" s="21"/>
      <c r="BO3038" s="22"/>
      <c r="BP3038" s="21"/>
    </row>
    <row r="3039" spans="1:68" s="66" customFormat="1" ht="11.1" hidden="1" customHeight="1" outlineLevel="2" x14ac:dyDescent="0.25">
      <c r="A3039" s="64"/>
      <c r="B3039" s="25"/>
      <c r="C3039" s="25"/>
      <c r="D3039" s="25"/>
      <c r="E3039" s="54" t="s">
        <v>2656</v>
      </c>
      <c r="F3039" s="65"/>
      <c r="G3039" s="65"/>
      <c r="H3039" s="65"/>
      <c r="I3039" s="65"/>
      <c r="J3039" s="65"/>
      <c r="K3039" s="65"/>
      <c r="L3039" s="65"/>
      <c r="M3039" s="65"/>
      <c r="N3039" s="65"/>
      <c r="O3039" s="65"/>
      <c r="P3039" s="65"/>
      <c r="Q3039" s="65"/>
      <c r="R3039" s="65"/>
      <c r="S3039" s="65"/>
      <c r="T3039" s="65"/>
      <c r="U3039" s="65"/>
      <c r="V3039" s="65"/>
      <c r="W3039" s="65"/>
      <c r="X3039" s="65"/>
      <c r="Y3039" s="65"/>
      <c r="Z3039" s="65"/>
      <c r="AA3039" s="65"/>
      <c r="AB3039" s="65"/>
      <c r="AC3039" s="65"/>
      <c r="AD3039" s="65"/>
      <c r="AE3039" s="65"/>
      <c r="AF3039" s="65"/>
      <c r="AG3039" s="212"/>
      <c r="AH3039" s="212"/>
      <c r="AI3039" s="212"/>
      <c r="AJ3039" s="212"/>
      <c r="AK3039" s="65"/>
      <c r="AL3039" s="65"/>
      <c r="AM3039" s="212"/>
      <c r="AN3039" s="65"/>
      <c r="AO3039" s="212"/>
      <c r="AP3039" s="212"/>
      <c r="AQ3039" s="212"/>
      <c r="AR3039" s="212"/>
      <c r="AS3039" s="212"/>
      <c r="AT3039" s="212"/>
      <c r="AU3039" s="212"/>
      <c r="AV3039" s="65"/>
      <c r="AW3039" s="65"/>
      <c r="AX3039" s="65"/>
      <c r="AY3039" s="212"/>
      <c r="AZ3039" s="212"/>
      <c r="BA3039" s="212"/>
      <c r="BB3039" s="59">
        <v>3.71</v>
      </c>
      <c r="BC3039" s="21"/>
      <c r="BD3039" s="63"/>
      <c r="BE3039" s="56"/>
      <c r="BG3039" s="64"/>
      <c r="BH3039" s="56"/>
      <c r="BI3039" s="63"/>
      <c r="BJ3039" s="56"/>
      <c r="BK3039" s="56"/>
      <c r="BL3039" s="63"/>
      <c r="BM3039" s="56"/>
      <c r="BN3039" s="56"/>
      <c r="BO3039" s="63"/>
      <c r="BP3039" s="56"/>
    </row>
    <row r="3040" spans="1:68" ht="11.1" hidden="1" customHeight="1" outlineLevel="1" collapsed="1" x14ac:dyDescent="0.2">
      <c r="A3040" s="10"/>
      <c r="B3040" s="18"/>
      <c r="C3040" s="18"/>
      <c r="D3040" s="18"/>
      <c r="E3040" s="19" t="s">
        <v>2655</v>
      </c>
      <c r="F3040" s="68"/>
      <c r="G3040" s="68"/>
      <c r="H3040" s="68"/>
      <c r="I3040" s="68"/>
      <c r="J3040" s="68"/>
      <c r="K3040" s="68"/>
      <c r="L3040" s="68"/>
      <c r="M3040" s="68"/>
      <c r="N3040" s="68"/>
      <c r="O3040" s="68"/>
      <c r="P3040" s="68"/>
      <c r="Q3040" s="68"/>
      <c r="R3040" s="68"/>
      <c r="S3040" s="68"/>
      <c r="T3040" s="68"/>
      <c r="U3040" s="68"/>
      <c r="V3040" s="68"/>
      <c r="W3040" s="68"/>
      <c r="X3040" s="68"/>
      <c r="Y3040" s="68"/>
      <c r="Z3040" s="68"/>
      <c r="AA3040" s="68"/>
      <c r="AB3040" s="68"/>
      <c r="AC3040" s="68"/>
      <c r="AD3040" s="68"/>
      <c r="AE3040" s="68"/>
      <c r="AF3040" s="68"/>
      <c r="AG3040" s="69"/>
      <c r="AH3040" s="69"/>
      <c r="AI3040" s="69"/>
      <c r="AJ3040" s="69"/>
      <c r="AK3040" s="68"/>
      <c r="AL3040" s="68"/>
      <c r="AM3040" s="69"/>
      <c r="AN3040" s="68"/>
      <c r="AO3040" s="69"/>
      <c r="AP3040" s="69"/>
      <c r="AQ3040" s="69"/>
      <c r="AR3040" s="69"/>
      <c r="AS3040" s="69"/>
      <c r="AT3040" s="69"/>
      <c r="AU3040" s="69"/>
      <c r="AV3040" s="68"/>
      <c r="AW3040" s="68"/>
      <c r="AX3040" s="68"/>
      <c r="AY3040" s="69"/>
      <c r="AZ3040" s="69"/>
      <c r="BA3040" s="69"/>
      <c r="BB3040" s="21">
        <f>BB3041</f>
        <v>4.0789999999999997</v>
      </c>
      <c r="BC3040" s="21">
        <v>20.5</v>
      </c>
      <c r="BD3040" s="22">
        <f>(BB3040/31/24)*1000</f>
        <v>5.48252688172043</v>
      </c>
      <c r="BE3040" s="21">
        <f>BC3040-BD3040</f>
        <v>15.01747311827957</v>
      </c>
      <c r="BF3040" s="2">
        <v>20.5</v>
      </c>
      <c r="BG3040" s="10">
        <v>6</v>
      </c>
      <c r="BH3040" s="21">
        <f>(BC3040*24*31/1000000)</f>
        <v>1.5252E-2</v>
      </c>
      <c r="BI3040" s="22">
        <f>(BD3040*24*31/1000000)</f>
        <v>4.0789999999999993E-3</v>
      </c>
      <c r="BJ3040" s="21">
        <f>BH3040-BI3040</f>
        <v>1.1173000000000001E-2</v>
      </c>
      <c r="BK3040" s="21"/>
      <c r="BL3040" s="22"/>
      <c r="BM3040" s="21"/>
      <c r="BN3040" s="21"/>
      <c r="BO3040" s="22"/>
      <c r="BP3040" s="21"/>
    </row>
    <row r="3041" spans="1:68" s="66" customFormat="1" ht="11.1" hidden="1" customHeight="1" outlineLevel="2" x14ac:dyDescent="0.25">
      <c r="A3041" s="64"/>
      <c r="B3041" s="25"/>
      <c r="C3041" s="25"/>
      <c r="D3041" s="25"/>
      <c r="E3041" s="54" t="s">
        <v>2657</v>
      </c>
      <c r="F3041" s="65"/>
      <c r="G3041" s="65"/>
      <c r="H3041" s="65"/>
      <c r="I3041" s="65"/>
      <c r="J3041" s="65"/>
      <c r="K3041" s="65"/>
      <c r="L3041" s="65"/>
      <c r="M3041" s="65"/>
      <c r="N3041" s="65"/>
      <c r="O3041" s="65"/>
      <c r="P3041" s="65"/>
      <c r="Q3041" s="65"/>
      <c r="R3041" s="65"/>
      <c r="S3041" s="65"/>
      <c r="T3041" s="65"/>
      <c r="U3041" s="65"/>
      <c r="V3041" s="65"/>
      <c r="W3041" s="65"/>
      <c r="X3041" s="65"/>
      <c r="Y3041" s="65"/>
      <c r="Z3041" s="65"/>
      <c r="AA3041" s="65"/>
      <c r="AB3041" s="65"/>
      <c r="AC3041" s="65"/>
      <c r="AD3041" s="65"/>
      <c r="AE3041" s="65"/>
      <c r="AF3041" s="65"/>
      <c r="AG3041" s="212"/>
      <c r="AH3041" s="212"/>
      <c r="AI3041" s="212"/>
      <c r="AJ3041" s="212"/>
      <c r="AK3041" s="65"/>
      <c r="AL3041" s="65"/>
      <c r="AM3041" s="212"/>
      <c r="AN3041" s="65"/>
      <c r="AO3041" s="212"/>
      <c r="AP3041" s="212"/>
      <c r="AQ3041" s="212"/>
      <c r="AR3041" s="212"/>
      <c r="AS3041" s="212"/>
      <c r="AT3041" s="212"/>
      <c r="AU3041" s="212"/>
      <c r="AV3041" s="65"/>
      <c r="AW3041" s="65"/>
      <c r="AX3041" s="65"/>
      <c r="AY3041" s="212"/>
      <c r="AZ3041" s="212"/>
      <c r="BA3041" s="212"/>
      <c r="BB3041" s="59">
        <v>4.0789999999999997</v>
      </c>
      <c r="BC3041" s="21"/>
      <c r="BD3041" s="63"/>
      <c r="BE3041" s="56"/>
      <c r="BG3041" s="64"/>
      <c r="BH3041" s="56"/>
      <c r="BI3041" s="63"/>
      <c r="BJ3041" s="56"/>
      <c r="BK3041" s="56"/>
      <c r="BL3041" s="63"/>
      <c r="BM3041" s="56"/>
      <c r="BN3041" s="56"/>
      <c r="BO3041" s="63"/>
      <c r="BP3041" s="56"/>
    </row>
    <row r="3042" spans="1:68" ht="11.1" hidden="1" customHeight="1" outlineLevel="1" x14ac:dyDescent="0.2">
      <c r="A3042" s="10"/>
      <c r="B3042" s="18"/>
      <c r="C3042" s="18"/>
      <c r="D3042" s="18"/>
      <c r="E3042" s="19" t="s">
        <v>30</v>
      </c>
      <c r="F3042" s="68"/>
      <c r="G3042" s="68"/>
      <c r="H3042" s="68"/>
      <c r="I3042" s="68"/>
      <c r="J3042" s="68"/>
      <c r="K3042" s="68"/>
      <c r="L3042" s="68"/>
      <c r="M3042" s="68"/>
      <c r="N3042" s="68"/>
      <c r="O3042" s="68"/>
      <c r="P3042" s="68"/>
      <c r="Q3042" s="68"/>
      <c r="R3042" s="68"/>
      <c r="S3042" s="68"/>
      <c r="T3042" s="68"/>
      <c r="U3042" s="68"/>
      <c r="V3042" s="68"/>
      <c r="W3042" s="68"/>
      <c r="X3042" s="68"/>
      <c r="Y3042" s="68"/>
      <c r="Z3042" s="68"/>
      <c r="AA3042" s="68"/>
      <c r="AB3042" s="68"/>
      <c r="AC3042" s="68"/>
      <c r="AD3042" s="68"/>
      <c r="AE3042" s="68"/>
      <c r="AF3042" s="68"/>
      <c r="AG3042" s="69"/>
      <c r="AH3042" s="69"/>
      <c r="AI3042" s="69"/>
      <c r="AJ3042" s="69"/>
      <c r="AK3042" s="68"/>
      <c r="AL3042" s="68"/>
      <c r="AM3042" s="69"/>
      <c r="AN3042" s="68"/>
      <c r="AO3042" s="69"/>
      <c r="AP3042" s="69"/>
      <c r="AQ3042" s="69"/>
      <c r="AR3042" s="69"/>
      <c r="AS3042" s="69"/>
      <c r="AT3042" s="69"/>
      <c r="AU3042" s="69"/>
      <c r="AV3042" s="68"/>
      <c r="AW3042" s="68"/>
      <c r="AX3042" s="68"/>
      <c r="AY3042" s="69"/>
      <c r="AZ3042" s="69"/>
      <c r="BA3042" s="69"/>
      <c r="BB3042" s="21"/>
      <c r="BC3042" s="77">
        <v>118.14</v>
      </c>
      <c r="BD3042" s="22">
        <f>(BB3042/31/24)*1000</f>
        <v>0</v>
      </c>
      <c r="BE3042" s="21">
        <f>BC3042-BD3042</f>
        <v>118.14</v>
      </c>
      <c r="BF3042" s="2">
        <v>20.5</v>
      </c>
      <c r="BG3042" s="10">
        <v>4</v>
      </c>
      <c r="BH3042" s="28">
        <f>(BC3042*24*31/1000000)</f>
        <v>8.7896160000000001E-2</v>
      </c>
      <c r="BI3042" s="29">
        <v>2.1782290210583092E-2</v>
      </c>
      <c r="BJ3042" s="21">
        <f>BH3042-BI3042</f>
        <v>6.6113869789416913E-2</v>
      </c>
      <c r="BK3042" s="21"/>
      <c r="BL3042" s="22"/>
      <c r="BM3042" s="21"/>
      <c r="BN3042" s="21"/>
      <c r="BO3042" s="22"/>
      <c r="BP3042" s="21"/>
    </row>
    <row r="3043" spans="1:68" ht="11.1" customHeight="1" outlineLevel="1" x14ac:dyDescent="0.2">
      <c r="A3043" s="10"/>
      <c r="B3043" s="18"/>
      <c r="C3043" s="18"/>
      <c r="D3043" s="18"/>
      <c r="E3043" s="19" t="s">
        <v>2659</v>
      </c>
      <c r="F3043" s="68"/>
      <c r="G3043" s="68"/>
      <c r="H3043" s="68"/>
      <c r="I3043" s="68"/>
      <c r="J3043" s="68"/>
      <c r="K3043" s="68"/>
      <c r="L3043" s="68"/>
      <c r="M3043" s="68"/>
      <c r="N3043" s="68"/>
      <c r="O3043" s="68"/>
      <c r="P3043" s="68"/>
      <c r="Q3043" s="68"/>
      <c r="R3043" s="68"/>
      <c r="S3043" s="68"/>
      <c r="T3043" s="68"/>
      <c r="U3043" s="68"/>
      <c r="V3043" s="68"/>
      <c r="W3043" s="68"/>
      <c r="X3043" s="68"/>
      <c r="Y3043" s="68"/>
      <c r="Z3043" s="68"/>
      <c r="AA3043" s="68"/>
      <c r="AB3043" s="68"/>
      <c r="AC3043" s="68"/>
      <c r="AD3043" s="68"/>
      <c r="AE3043" s="68"/>
      <c r="AF3043" s="68"/>
      <c r="AG3043" s="69"/>
      <c r="AH3043" s="69"/>
      <c r="AI3043" s="69"/>
      <c r="AJ3043" s="69"/>
      <c r="AK3043" s="68"/>
      <c r="AL3043" s="68"/>
      <c r="AM3043" s="69"/>
      <c r="AN3043" s="68"/>
      <c r="AO3043" s="69"/>
      <c r="AP3043" s="69"/>
      <c r="AQ3043" s="69"/>
      <c r="AR3043" s="69"/>
      <c r="AS3043" s="69"/>
      <c r="AT3043" s="69"/>
      <c r="AU3043" s="69"/>
      <c r="AV3043" s="68"/>
      <c r="AW3043" s="68"/>
      <c r="AX3043" s="68"/>
      <c r="AY3043" s="69"/>
      <c r="AZ3043" s="69"/>
      <c r="BA3043" s="69"/>
      <c r="BB3043" s="21"/>
      <c r="BC3043" s="77">
        <v>5</v>
      </c>
      <c r="BD3043" s="22">
        <f>(BB3043/31/24)*1000</f>
        <v>0</v>
      </c>
      <c r="BE3043" s="21">
        <f>BC3043-BD3043</f>
        <v>5</v>
      </c>
      <c r="BF3043" s="2">
        <v>20.5</v>
      </c>
      <c r="BG3043" s="10">
        <v>7</v>
      </c>
      <c r="BH3043" s="28">
        <f>(BC3043*24*31/1000000)</f>
        <v>3.7200000000000002E-3</v>
      </c>
      <c r="BI3043" s="29">
        <v>6.8820000000000003E-4</v>
      </c>
      <c r="BJ3043" s="21">
        <f>BH3043-BI3043</f>
        <v>3.0318000000000003E-3</v>
      </c>
      <c r="BK3043" s="21"/>
      <c r="BL3043" s="22"/>
      <c r="BM3043" s="21"/>
      <c r="BN3043" s="21"/>
      <c r="BO3043" s="22"/>
      <c r="BP3043" s="21"/>
    </row>
    <row r="3044" spans="1:68" ht="11.1" hidden="1" customHeight="1" outlineLevel="1" collapsed="1" x14ac:dyDescent="0.2">
      <c r="A3044" s="10"/>
      <c r="B3044" s="18"/>
      <c r="C3044" s="18"/>
      <c r="D3044" s="18"/>
      <c r="E3044" s="19" t="s">
        <v>2658</v>
      </c>
      <c r="F3044" s="68"/>
      <c r="G3044" s="68"/>
      <c r="H3044" s="68"/>
      <c r="I3044" s="68"/>
      <c r="J3044" s="68"/>
      <c r="K3044" s="68"/>
      <c r="L3044" s="68"/>
      <c r="M3044" s="68"/>
      <c r="N3044" s="68"/>
      <c r="O3044" s="68"/>
      <c r="P3044" s="68"/>
      <c r="Q3044" s="68"/>
      <c r="R3044" s="68"/>
      <c r="S3044" s="68"/>
      <c r="T3044" s="68"/>
      <c r="U3044" s="68"/>
      <c r="V3044" s="68"/>
      <c r="W3044" s="68"/>
      <c r="X3044" s="68"/>
      <c r="Y3044" s="68"/>
      <c r="Z3044" s="68"/>
      <c r="AA3044" s="68"/>
      <c r="AB3044" s="68"/>
      <c r="AC3044" s="68"/>
      <c r="AD3044" s="68"/>
      <c r="AE3044" s="68"/>
      <c r="AF3044" s="68"/>
      <c r="AG3044" s="69"/>
      <c r="AH3044" s="69"/>
      <c r="AI3044" s="69"/>
      <c r="AJ3044" s="69"/>
      <c r="AK3044" s="68"/>
      <c r="AL3044" s="68"/>
      <c r="AM3044" s="69"/>
      <c r="AN3044" s="68"/>
      <c r="AO3044" s="69"/>
      <c r="AP3044" s="69"/>
      <c r="AQ3044" s="69"/>
      <c r="AR3044" s="69"/>
      <c r="AS3044" s="69"/>
      <c r="AT3044" s="69"/>
      <c r="AU3044" s="69"/>
      <c r="AV3044" s="68"/>
      <c r="AW3044" s="68"/>
      <c r="AX3044" s="68"/>
      <c r="AY3044" s="69"/>
      <c r="AZ3044" s="69"/>
      <c r="BA3044" s="69"/>
      <c r="BB3044" s="154">
        <v>0.77700000000000002</v>
      </c>
      <c r="BC3044" s="21">
        <v>3</v>
      </c>
      <c r="BD3044" s="22">
        <f t="shared" ref="BD3044:BD3047" si="367">(BB3044/31/24)*1000</f>
        <v>1.0443548387096775</v>
      </c>
      <c r="BE3044" s="21">
        <f t="shared" ref="BE3044:BE3046" si="368">BC3044-BD3044</f>
        <v>1.9556451612903225</v>
      </c>
      <c r="BG3044" s="10">
        <v>6</v>
      </c>
      <c r="BH3044" s="21">
        <f>(BC3044*24*31/1000000)</f>
        <v>2.232E-3</v>
      </c>
      <c r="BI3044" s="22">
        <f t="shared" ref="BI3044" si="369">(BD3044*24*31/1000000)</f>
        <v>7.7700000000000002E-4</v>
      </c>
      <c r="BJ3044" s="21">
        <f>BH3044-BI3044</f>
        <v>1.4550000000000001E-3</v>
      </c>
      <c r="BK3044" s="21"/>
      <c r="BL3044" s="22"/>
      <c r="BM3044" s="21"/>
      <c r="BN3044" s="21"/>
      <c r="BO3044" s="22"/>
      <c r="BP3044" s="21"/>
    </row>
    <row r="3045" spans="1:68" s="66" customFormat="1" ht="11.1" hidden="1" customHeight="1" outlineLevel="2" x14ac:dyDescent="0.2">
      <c r="A3045" s="64"/>
      <c r="B3045" s="25"/>
      <c r="C3045" s="25"/>
      <c r="D3045" s="25"/>
      <c r="E3045" s="54" t="s">
        <v>5817</v>
      </c>
      <c r="F3045" s="65"/>
      <c r="G3045" s="65"/>
      <c r="H3045" s="65"/>
      <c r="I3045" s="65"/>
      <c r="J3045" s="65"/>
      <c r="K3045" s="65"/>
      <c r="L3045" s="65"/>
      <c r="M3045" s="65"/>
      <c r="N3045" s="65"/>
      <c r="O3045" s="65"/>
      <c r="P3045" s="65"/>
      <c r="Q3045" s="65"/>
      <c r="R3045" s="65"/>
      <c r="S3045" s="65"/>
      <c r="T3045" s="65"/>
      <c r="U3045" s="65"/>
      <c r="V3045" s="65"/>
      <c r="W3045" s="65"/>
      <c r="X3045" s="65"/>
      <c r="Y3045" s="65"/>
      <c r="Z3045" s="65"/>
      <c r="AA3045" s="65"/>
      <c r="AB3045" s="65"/>
      <c r="AC3045" s="65"/>
      <c r="AD3045" s="65"/>
      <c r="AE3045" s="65"/>
      <c r="AF3045" s="65"/>
      <c r="AG3045" s="212"/>
      <c r="AH3045" s="212"/>
      <c r="AI3045" s="212"/>
      <c r="AJ3045" s="212"/>
      <c r="AK3045" s="65"/>
      <c r="AL3045" s="65"/>
      <c r="AM3045" s="212"/>
      <c r="AN3045" s="65"/>
      <c r="AO3045" s="212"/>
      <c r="AP3045" s="212"/>
      <c r="AQ3045" s="212"/>
      <c r="AR3045" s="212"/>
      <c r="AS3045" s="212"/>
      <c r="AT3045" s="212"/>
      <c r="AU3045" s="212"/>
      <c r="AV3045" s="65"/>
      <c r="AW3045" s="65"/>
      <c r="AX3045" s="65"/>
      <c r="AY3045" s="212"/>
      <c r="AZ3045" s="212"/>
      <c r="BA3045" s="212"/>
      <c r="BB3045" s="154">
        <v>0.77700000000000002</v>
      </c>
      <c r="BC3045" s="21"/>
      <c r="BD3045" s="22">
        <f t="shared" si="367"/>
        <v>1.0443548387096775</v>
      </c>
      <c r="BE3045" s="21"/>
      <c r="BG3045" s="64"/>
      <c r="BH3045" s="56"/>
      <c r="BI3045" s="63"/>
      <c r="BJ3045" s="56"/>
      <c r="BK3045" s="56"/>
      <c r="BL3045" s="63"/>
      <c r="BM3045" s="56"/>
      <c r="BN3045" s="56"/>
      <c r="BO3045" s="63"/>
      <c r="BP3045" s="56"/>
    </row>
    <row r="3046" spans="1:68" ht="11.1" customHeight="1" outlineLevel="1" collapsed="1" x14ac:dyDescent="0.2">
      <c r="A3046" s="10"/>
      <c r="B3046" s="18"/>
      <c r="C3046" s="18"/>
      <c r="D3046" s="18"/>
      <c r="E3046" s="19" t="s">
        <v>2660</v>
      </c>
      <c r="F3046" s="68"/>
      <c r="G3046" s="68"/>
      <c r="H3046" s="68"/>
      <c r="I3046" s="68"/>
      <c r="J3046" s="68"/>
      <c r="K3046" s="68"/>
      <c r="L3046" s="68"/>
      <c r="M3046" s="68"/>
      <c r="N3046" s="68"/>
      <c r="O3046" s="68"/>
      <c r="P3046" s="68"/>
      <c r="Q3046" s="68"/>
      <c r="R3046" s="68"/>
      <c r="S3046" s="68"/>
      <c r="T3046" s="68"/>
      <c r="U3046" s="68"/>
      <c r="V3046" s="68"/>
      <c r="W3046" s="68"/>
      <c r="X3046" s="68"/>
      <c r="Y3046" s="68"/>
      <c r="Z3046" s="68"/>
      <c r="AA3046" s="68"/>
      <c r="AB3046" s="68"/>
      <c r="AC3046" s="68"/>
      <c r="AD3046" s="68"/>
      <c r="AE3046" s="68"/>
      <c r="AF3046" s="68"/>
      <c r="AG3046" s="69"/>
      <c r="AH3046" s="69"/>
      <c r="AI3046" s="69"/>
      <c r="AJ3046" s="69"/>
      <c r="AK3046" s="68"/>
      <c r="AL3046" s="68"/>
      <c r="AM3046" s="69"/>
      <c r="AN3046" s="68"/>
      <c r="AO3046" s="69"/>
      <c r="AP3046" s="69"/>
      <c r="AQ3046" s="69"/>
      <c r="AR3046" s="69"/>
      <c r="AS3046" s="69"/>
      <c r="AT3046" s="69"/>
      <c r="AU3046" s="69"/>
      <c r="AV3046" s="68"/>
      <c r="AW3046" s="68"/>
      <c r="AX3046" s="68"/>
      <c r="AY3046" s="69"/>
      <c r="AZ3046" s="69"/>
      <c r="BA3046" s="69"/>
      <c r="BB3046" s="154">
        <v>1.879</v>
      </c>
      <c r="BC3046" s="21">
        <v>2.7</v>
      </c>
      <c r="BD3046" s="22">
        <f t="shared" si="367"/>
        <v>2.525537634408602</v>
      </c>
      <c r="BE3046" s="21">
        <f t="shared" si="368"/>
        <v>0.17446236559139816</v>
      </c>
      <c r="BG3046" s="10">
        <v>7</v>
      </c>
      <c r="BH3046" s="21">
        <f>(BC3046*24*31/1000000)</f>
        <v>2.0088000000000003E-3</v>
      </c>
      <c r="BI3046" s="22">
        <f t="shared" ref="BI3046" si="370">(BD3046*24*31/1000000)</f>
        <v>1.879E-3</v>
      </c>
      <c r="BJ3046" s="21">
        <f>BH3046-BI3046</f>
        <v>1.2980000000000023E-4</v>
      </c>
      <c r="BK3046" s="21"/>
      <c r="BL3046" s="22"/>
      <c r="BM3046" s="21"/>
      <c r="BN3046" s="21"/>
      <c r="BO3046" s="22"/>
      <c r="BP3046" s="21"/>
    </row>
    <row r="3047" spans="1:68" s="66" customFormat="1" ht="11.1" hidden="1" customHeight="1" outlineLevel="2" x14ac:dyDescent="0.2">
      <c r="A3047" s="64"/>
      <c r="B3047" s="25"/>
      <c r="C3047" s="25"/>
      <c r="D3047" s="25"/>
      <c r="E3047" s="54" t="s">
        <v>5818</v>
      </c>
      <c r="F3047" s="65"/>
      <c r="G3047" s="65"/>
      <c r="H3047" s="65"/>
      <c r="I3047" s="65"/>
      <c r="J3047" s="65"/>
      <c r="K3047" s="65"/>
      <c r="L3047" s="65"/>
      <c r="M3047" s="65"/>
      <c r="N3047" s="65"/>
      <c r="O3047" s="65"/>
      <c r="P3047" s="65"/>
      <c r="Q3047" s="65"/>
      <c r="R3047" s="65"/>
      <c r="S3047" s="65"/>
      <c r="T3047" s="65"/>
      <c r="U3047" s="65"/>
      <c r="V3047" s="65"/>
      <c r="W3047" s="65"/>
      <c r="X3047" s="65"/>
      <c r="Y3047" s="65"/>
      <c r="Z3047" s="65"/>
      <c r="AA3047" s="65"/>
      <c r="AB3047" s="65"/>
      <c r="AC3047" s="65"/>
      <c r="AD3047" s="65"/>
      <c r="AE3047" s="65"/>
      <c r="AF3047" s="65"/>
      <c r="AG3047" s="212"/>
      <c r="AH3047" s="212"/>
      <c r="AI3047" s="212"/>
      <c r="AJ3047" s="212"/>
      <c r="AK3047" s="65"/>
      <c r="AL3047" s="65"/>
      <c r="AM3047" s="212"/>
      <c r="AN3047" s="65"/>
      <c r="AO3047" s="212"/>
      <c r="AP3047" s="212"/>
      <c r="AQ3047" s="212"/>
      <c r="AR3047" s="212"/>
      <c r="AS3047" s="212"/>
      <c r="AT3047" s="212"/>
      <c r="AU3047" s="212"/>
      <c r="AV3047" s="65"/>
      <c r="AW3047" s="65"/>
      <c r="AX3047" s="65"/>
      <c r="AY3047" s="212"/>
      <c r="AZ3047" s="212"/>
      <c r="BA3047" s="212"/>
      <c r="BB3047" s="154">
        <v>1.879</v>
      </c>
      <c r="BC3047" s="21"/>
      <c r="BD3047" s="22">
        <f t="shared" si="367"/>
        <v>2.525537634408602</v>
      </c>
      <c r="BE3047" s="21"/>
      <c r="BG3047" s="64"/>
      <c r="BH3047" s="56"/>
      <c r="BI3047" s="63"/>
      <c r="BJ3047" s="56"/>
      <c r="BK3047" s="56"/>
      <c r="BL3047" s="63"/>
      <c r="BM3047" s="56"/>
      <c r="BN3047" s="56"/>
      <c r="BO3047" s="63"/>
      <c r="BP3047" s="56"/>
    </row>
    <row r="3048" spans="1:68" ht="14.25" hidden="1" customHeight="1" x14ac:dyDescent="0.2">
      <c r="A3048" s="10">
        <v>44</v>
      </c>
      <c r="B3048" s="11" t="s">
        <v>2661</v>
      </c>
      <c r="C3048" s="11" t="s">
        <v>2661</v>
      </c>
      <c r="D3048" s="11" t="s">
        <v>2661</v>
      </c>
      <c r="E3048" s="12"/>
      <c r="F3048" s="211">
        <v>298.834</v>
      </c>
      <c r="G3048" s="211">
        <v>254.34899999999999</v>
      </c>
      <c r="H3048" s="211">
        <v>195.54</v>
      </c>
      <c r="I3048" s="242">
        <v>157.81399999999999</v>
      </c>
      <c r="J3048" s="242"/>
      <c r="K3048" s="211">
        <v>93.837000000000003</v>
      </c>
      <c r="L3048" s="211">
        <v>74.570999999999998</v>
      </c>
      <c r="M3048" s="211">
        <v>17.28</v>
      </c>
      <c r="N3048" s="211">
        <v>28.559000000000001</v>
      </c>
      <c r="O3048" s="211">
        <v>69.995999999999995</v>
      </c>
      <c r="P3048" s="211">
        <v>136.21600000000001</v>
      </c>
      <c r="Q3048" s="211">
        <v>174.74199999999999</v>
      </c>
      <c r="R3048" s="211">
        <v>222.77099999999999</v>
      </c>
      <c r="S3048" s="211">
        <v>312.13</v>
      </c>
      <c r="T3048" s="211">
        <v>283.54000000000002</v>
      </c>
      <c r="U3048" s="211">
        <v>248.71</v>
      </c>
      <c r="V3048" s="211">
        <v>155.261</v>
      </c>
      <c r="W3048" s="211">
        <v>84.304000000000002</v>
      </c>
      <c r="X3048" s="211">
        <v>59.686999999999998</v>
      </c>
      <c r="Y3048" s="211">
        <v>13.45</v>
      </c>
      <c r="Z3048" s="211">
        <v>35.338999999999999</v>
      </c>
      <c r="AA3048" s="211">
        <v>7.11</v>
      </c>
      <c r="AB3048" s="211">
        <v>138.74</v>
      </c>
      <c r="AC3048" s="211">
        <v>219.18600000000001</v>
      </c>
      <c r="AD3048" s="211">
        <v>318.40800000000002</v>
      </c>
      <c r="AE3048" s="211">
        <v>327.392</v>
      </c>
      <c r="AF3048" s="211">
        <v>279.58999999999997</v>
      </c>
      <c r="AG3048" s="211">
        <v>235.74700000000001</v>
      </c>
      <c r="AH3048" s="211">
        <v>140.74799999999999</v>
      </c>
      <c r="AI3048" s="211">
        <v>96.028000000000006</v>
      </c>
      <c r="AJ3048" s="211">
        <v>44.341999999999999</v>
      </c>
      <c r="AK3048" s="211">
        <v>18.716999999999999</v>
      </c>
      <c r="AL3048" s="211">
        <v>35.606000000000002</v>
      </c>
      <c r="AM3048" s="211">
        <v>79.716999999999999</v>
      </c>
      <c r="AN3048" s="211">
        <v>127.764</v>
      </c>
      <c r="AO3048" s="211">
        <v>235.298</v>
      </c>
      <c r="AP3048" s="211">
        <v>318.98</v>
      </c>
      <c r="AQ3048" s="211">
        <v>329.06799999999998</v>
      </c>
      <c r="AR3048" s="211">
        <v>314.53399999999999</v>
      </c>
      <c r="AS3048" s="211">
        <v>278.80799999999999</v>
      </c>
      <c r="AT3048" s="211">
        <v>173.70400000000001</v>
      </c>
      <c r="AU3048" s="211">
        <v>112.878</v>
      </c>
      <c r="AV3048" s="211">
        <v>59.597999999999999</v>
      </c>
      <c r="AW3048" s="211">
        <v>24.707999999999998</v>
      </c>
      <c r="AX3048" s="211">
        <v>50.502000000000002</v>
      </c>
      <c r="AY3048" s="211">
        <v>137.739</v>
      </c>
      <c r="AZ3048" s="211">
        <v>112.953</v>
      </c>
      <c r="BA3048" s="211">
        <v>210.00200000000001</v>
      </c>
      <c r="BB3048" s="14">
        <f>SUM(BB3049:BB3069)/2</f>
        <v>459.17800000000005</v>
      </c>
      <c r="BC3048" s="14">
        <f>SUM(BC3049:BC3067)+BC3069</f>
        <v>2173.2964516129032</v>
      </c>
      <c r="BD3048" s="15">
        <f t="shared" si="365"/>
        <v>617.17473118279577</v>
      </c>
      <c r="BE3048" s="14">
        <f>SUM(BE3049:BE3067)</f>
        <v>1465.3878494623657</v>
      </c>
      <c r="BG3048" s="43"/>
      <c r="BH3048" s="17">
        <f t="shared" si="366"/>
        <v>1.61693256</v>
      </c>
      <c r="BI3048" s="15">
        <f t="shared" si="366"/>
        <v>0.45917800000000003</v>
      </c>
      <c r="BJ3048" s="14">
        <f>SUM(BJ3049:BJ3067)</f>
        <v>1.0902485599999998</v>
      </c>
      <c r="BK3048" s="17">
        <v>4.3218136800000009</v>
      </c>
      <c r="BL3048" s="15">
        <v>1.2943860000000003</v>
      </c>
      <c r="BM3048" s="14">
        <v>3.0274276799999997</v>
      </c>
      <c r="BN3048" s="17">
        <f t="shared" ref="BN3048:BP3123" si="371">BK3048*4</f>
        <v>17.287254720000004</v>
      </c>
      <c r="BO3048" s="15">
        <f t="shared" si="371"/>
        <v>5.177544000000001</v>
      </c>
      <c r="BP3048" s="17">
        <f t="shared" si="371"/>
        <v>12.109710719999999</v>
      </c>
    </row>
    <row r="3049" spans="1:68" ht="11.1" hidden="1" customHeight="1" outlineLevel="1" collapsed="1" x14ac:dyDescent="0.2">
      <c r="A3049" s="10"/>
      <c r="B3049" s="18"/>
      <c r="C3049" s="18"/>
      <c r="D3049" s="18"/>
      <c r="E3049" s="19" t="s">
        <v>30</v>
      </c>
      <c r="F3049" s="209">
        <v>72.099999999999994</v>
      </c>
      <c r="G3049" s="209">
        <v>56.7</v>
      </c>
      <c r="H3049" s="209">
        <v>48.8</v>
      </c>
      <c r="I3049" s="240">
        <v>32.753</v>
      </c>
      <c r="J3049" s="240"/>
      <c r="K3049" s="209">
        <v>14.191000000000001</v>
      </c>
      <c r="L3049" s="209">
        <v>0.24199999999999999</v>
      </c>
      <c r="M3049" s="20"/>
      <c r="N3049" s="20"/>
      <c r="O3049" s="209">
        <v>17.620999999999999</v>
      </c>
      <c r="P3049" s="209">
        <v>43.777000000000001</v>
      </c>
      <c r="Q3049" s="209">
        <v>61.451000000000001</v>
      </c>
      <c r="R3049" s="209">
        <v>52.191000000000003</v>
      </c>
      <c r="S3049" s="209">
        <v>93.751000000000005</v>
      </c>
      <c r="T3049" s="209">
        <v>69.733999999999995</v>
      </c>
      <c r="U3049" s="209">
        <v>44.895000000000003</v>
      </c>
      <c r="V3049" s="209">
        <v>23.986000000000001</v>
      </c>
      <c r="W3049" s="209">
        <v>12.896000000000001</v>
      </c>
      <c r="X3049" s="209">
        <v>0.34899999999999998</v>
      </c>
      <c r="Y3049" s="20"/>
      <c r="Z3049" s="20"/>
      <c r="AA3049" s="209">
        <v>-65.311999999999998</v>
      </c>
      <c r="AB3049" s="209">
        <v>39.591999999999999</v>
      </c>
      <c r="AC3049" s="209">
        <v>63.825000000000003</v>
      </c>
      <c r="AD3049" s="209">
        <v>81.585999999999999</v>
      </c>
      <c r="AE3049" s="209">
        <v>74.710999999999999</v>
      </c>
      <c r="AF3049" s="209">
        <v>59.640999999999998</v>
      </c>
      <c r="AG3049" s="209">
        <v>37.506999999999998</v>
      </c>
      <c r="AH3049" s="209">
        <v>24.3</v>
      </c>
      <c r="AI3049" s="209">
        <v>15.223000000000001</v>
      </c>
      <c r="AJ3049" s="20"/>
      <c r="AK3049" s="20"/>
      <c r="AL3049" s="20"/>
      <c r="AM3049" s="209">
        <v>17.045000000000002</v>
      </c>
      <c r="AN3049" s="209">
        <v>35.423000000000002</v>
      </c>
      <c r="AO3049" s="209">
        <v>63.814999999999998</v>
      </c>
      <c r="AP3049" s="209">
        <v>80.783000000000001</v>
      </c>
      <c r="AQ3049" s="209">
        <v>78.058999999999997</v>
      </c>
      <c r="AR3049" s="209">
        <v>64.274000000000001</v>
      </c>
      <c r="AS3049" s="209">
        <v>49.814</v>
      </c>
      <c r="AT3049" s="209">
        <v>29.021999999999998</v>
      </c>
      <c r="AU3049" s="209">
        <v>13.029</v>
      </c>
      <c r="AV3049" s="20"/>
      <c r="AW3049" s="20"/>
      <c r="AX3049" s="20"/>
      <c r="AY3049" s="209">
        <v>16.937999999999999</v>
      </c>
      <c r="AZ3049" s="209">
        <v>28.318000000000001</v>
      </c>
      <c r="BA3049" s="209">
        <v>51.871000000000002</v>
      </c>
      <c r="BB3049" s="21">
        <f>BB3050+BB3051</f>
        <v>95.25800000000001</v>
      </c>
      <c r="BC3049" s="21">
        <f>BF3049</f>
        <v>354.24</v>
      </c>
      <c r="BD3049" s="22">
        <f t="shared" si="365"/>
        <v>128.03494623655914</v>
      </c>
      <c r="BE3049" s="21">
        <f>BC3049-BD3049</f>
        <v>226.20505376344087</v>
      </c>
      <c r="BF3049" s="2">
        <v>354.24</v>
      </c>
      <c r="BG3049" s="10">
        <v>5</v>
      </c>
      <c r="BH3049" s="21">
        <f t="shared" si="366"/>
        <v>0.26355455999999999</v>
      </c>
      <c r="BI3049" s="22">
        <f t="shared" si="366"/>
        <v>9.5257999999999995E-2</v>
      </c>
      <c r="BJ3049" s="21">
        <f>BH3049-BI3049</f>
        <v>0.16829655999999998</v>
      </c>
      <c r="BK3049" s="21">
        <v>0.79066367999999998</v>
      </c>
      <c r="BL3049" s="22">
        <v>0.28577399999999997</v>
      </c>
      <c r="BM3049" s="21">
        <v>0.50488968000000001</v>
      </c>
      <c r="BN3049" s="21">
        <f t="shared" si="371"/>
        <v>3.1626547199999999</v>
      </c>
      <c r="BO3049" s="22">
        <f t="shared" si="371"/>
        <v>1.1430959999999999</v>
      </c>
      <c r="BP3049" s="21">
        <f t="shared" si="371"/>
        <v>2.01955872</v>
      </c>
    </row>
    <row r="3050" spans="1:68" ht="11.1" hidden="1" customHeight="1" outlineLevel="2" x14ac:dyDescent="0.2">
      <c r="A3050" s="10"/>
      <c r="B3050" s="18"/>
      <c r="C3050" s="18"/>
      <c r="D3050" s="18"/>
      <c r="E3050" s="23" t="s">
        <v>2662</v>
      </c>
      <c r="F3050" s="208">
        <v>33.1</v>
      </c>
      <c r="G3050" s="208">
        <v>26.4</v>
      </c>
      <c r="H3050" s="208">
        <v>22.9</v>
      </c>
      <c r="I3050" s="239">
        <v>15.414999999999999</v>
      </c>
      <c r="J3050" s="239"/>
      <c r="K3050" s="208">
        <v>6.9420000000000002</v>
      </c>
      <c r="L3050" s="208">
        <v>0.24199999999999999</v>
      </c>
      <c r="M3050" s="24"/>
      <c r="N3050" s="24"/>
      <c r="O3050" s="208">
        <v>8.6859999999999999</v>
      </c>
      <c r="P3050" s="208">
        <v>21.99</v>
      </c>
      <c r="Q3050" s="208">
        <v>32.338999999999999</v>
      </c>
      <c r="R3050" s="208">
        <v>27.623999999999999</v>
      </c>
      <c r="S3050" s="208">
        <v>51.481999999999999</v>
      </c>
      <c r="T3050" s="208">
        <v>39.468000000000004</v>
      </c>
      <c r="U3050" s="208">
        <v>25.533999999999999</v>
      </c>
      <c r="V3050" s="208">
        <v>13.069000000000001</v>
      </c>
      <c r="W3050" s="208">
        <v>7.4690000000000003</v>
      </c>
      <c r="X3050" s="24"/>
      <c r="Y3050" s="24"/>
      <c r="Z3050" s="24"/>
      <c r="AA3050" s="208">
        <v>-58.298000000000002</v>
      </c>
      <c r="AB3050" s="208">
        <v>18.309999999999999</v>
      </c>
      <c r="AC3050" s="208">
        <v>30.077999999999999</v>
      </c>
      <c r="AD3050" s="208">
        <v>37.81</v>
      </c>
      <c r="AE3050" s="208">
        <v>34.329000000000001</v>
      </c>
      <c r="AF3050" s="208">
        <v>27.797999999999998</v>
      </c>
      <c r="AG3050" s="208">
        <v>18.157</v>
      </c>
      <c r="AH3050" s="208">
        <v>11.909000000000001</v>
      </c>
      <c r="AI3050" s="208">
        <v>7.032</v>
      </c>
      <c r="AJ3050" s="24"/>
      <c r="AK3050" s="24"/>
      <c r="AL3050" s="24"/>
      <c r="AM3050" s="208">
        <v>7.6920000000000002</v>
      </c>
      <c r="AN3050" s="208">
        <v>16.006</v>
      </c>
      <c r="AO3050" s="208">
        <v>31.428999999999998</v>
      </c>
      <c r="AP3050" s="208">
        <v>38.512999999999998</v>
      </c>
      <c r="AQ3050" s="208">
        <v>36.956000000000003</v>
      </c>
      <c r="AR3050" s="208">
        <v>30.745000000000001</v>
      </c>
      <c r="AS3050" s="208">
        <v>23.052</v>
      </c>
      <c r="AT3050" s="208">
        <v>13.622999999999999</v>
      </c>
      <c r="AU3050" s="208">
        <v>5.9160000000000004</v>
      </c>
      <c r="AV3050" s="24"/>
      <c r="AW3050" s="24"/>
      <c r="AX3050" s="24"/>
      <c r="AY3050" s="208">
        <v>7.4539999999999997</v>
      </c>
      <c r="AZ3050" s="208">
        <v>12.782999999999999</v>
      </c>
      <c r="BA3050" s="208">
        <v>24.013000000000002</v>
      </c>
      <c r="BB3050" s="21">
        <f t="shared" si="364"/>
        <v>51.481999999999999</v>
      </c>
      <c r="BC3050" s="21"/>
      <c r="BD3050" s="22">
        <f t="shared" si="365"/>
        <v>69.196236559139791</v>
      </c>
      <c r="BE3050" s="21"/>
      <c r="BG3050" s="10"/>
      <c r="BH3050" s="21">
        <f t="shared" si="366"/>
        <v>0</v>
      </c>
      <c r="BI3050" s="22">
        <f t="shared" si="366"/>
        <v>5.1482000000000007E-2</v>
      </c>
      <c r="BJ3050" s="21"/>
      <c r="BK3050" s="21">
        <v>0</v>
      </c>
      <c r="BL3050" s="22">
        <v>0.15444600000000003</v>
      </c>
      <c r="BM3050" s="21"/>
      <c r="BN3050" s="21">
        <f t="shared" si="371"/>
        <v>0</v>
      </c>
      <c r="BO3050" s="22">
        <f t="shared" si="371"/>
        <v>0.61778400000000011</v>
      </c>
      <c r="BP3050" s="21">
        <f t="shared" si="371"/>
        <v>0</v>
      </c>
    </row>
    <row r="3051" spans="1:68" ht="11.1" hidden="1" customHeight="1" outlineLevel="2" x14ac:dyDescent="0.2">
      <c r="A3051" s="10"/>
      <c r="B3051" s="18"/>
      <c r="C3051" s="18"/>
      <c r="D3051" s="18"/>
      <c r="E3051" s="23" t="s">
        <v>2663</v>
      </c>
      <c r="F3051" s="208">
        <v>39</v>
      </c>
      <c r="G3051" s="208">
        <v>30.3</v>
      </c>
      <c r="H3051" s="208">
        <v>25.9</v>
      </c>
      <c r="I3051" s="239">
        <v>17.338000000000001</v>
      </c>
      <c r="J3051" s="239"/>
      <c r="K3051" s="208">
        <v>7.2489999999999997</v>
      </c>
      <c r="L3051" s="24"/>
      <c r="M3051" s="24"/>
      <c r="N3051" s="24"/>
      <c r="O3051" s="208">
        <v>8.9350000000000005</v>
      </c>
      <c r="P3051" s="208">
        <v>21.786999999999999</v>
      </c>
      <c r="Q3051" s="208">
        <v>29.111999999999998</v>
      </c>
      <c r="R3051" s="208">
        <v>24.567</v>
      </c>
      <c r="S3051" s="208">
        <v>42.268999999999998</v>
      </c>
      <c r="T3051" s="208">
        <v>30.265999999999998</v>
      </c>
      <c r="U3051" s="208">
        <v>19.361000000000001</v>
      </c>
      <c r="V3051" s="208">
        <v>10.917</v>
      </c>
      <c r="W3051" s="208">
        <v>5.4269999999999996</v>
      </c>
      <c r="X3051" s="208">
        <v>0.34899999999999998</v>
      </c>
      <c r="Y3051" s="24"/>
      <c r="Z3051" s="24"/>
      <c r="AA3051" s="208">
        <v>-7.0140000000000002</v>
      </c>
      <c r="AB3051" s="208">
        <v>21.282</v>
      </c>
      <c r="AC3051" s="208">
        <v>33.747</v>
      </c>
      <c r="AD3051" s="208">
        <v>43.776000000000003</v>
      </c>
      <c r="AE3051" s="208">
        <v>40.381999999999998</v>
      </c>
      <c r="AF3051" s="208">
        <v>31.843</v>
      </c>
      <c r="AG3051" s="208">
        <v>19.350000000000001</v>
      </c>
      <c r="AH3051" s="208">
        <v>12.391</v>
      </c>
      <c r="AI3051" s="208">
        <v>8.1910000000000007</v>
      </c>
      <c r="AJ3051" s="24"/>
      <c r="AK3051" s="24"/>
      <c r="AL3051" s="24"/>
      <c r="AM3051" s="208">
        <v>9.3529999999999998</v>
      </c>
      <c r="AN3051" s="208">
        <v>19.417000000000002</v>
      </c>
      <c r="AO3051" s="208">
        <v>32.386000000000003</v>
      </c>
      <c r="AP3051" s="208">
        <v>42.27</v>
      </c>
      <c r="AQ3051" s="208">
        <v>41.103000000000002</v>
      </c>
      <c r="AR3051" s="208">
        <v>33.529000000000003</v>
      </c>
      <c r="AS3051" s="208">
        <v>26.762</v>
      </c>
      <c r="AT3051" s="208">
        <v>15.398999999999999</v>
      </c>
      <c r="AU3051" s="208">
        <v>7.1130000000000004</v>
      </c>
      <c r="AV3051" s="24"/>
      <c r="AW3051" s="24"/>
      <c r="AX3051" s="24"/>
      <c r="AY3051" s="208">
        <v>9.484</v>
      </c>
      <c r="AZ3051" s="208">
        <v>15.535</v>
      </c>
      <c r="BA3051" s="208">
        <v>27.858000000000001</v>
      </c>
      <c r="BB3051" s="21">
        <f t="shared" si="364"/>
        <v>43.776000000000003</v>
      </c>
      <c r="BC3051" s="21"/>
      <c r="BD3051" s="22">
        <f t="shared" si="365"/>
        <v>58.838709677419359</v>
      </c>
      <c r="BE3051" s="21"/>
      <c r="BG3051" s="10"/>
      <c r="BH3051" s="21">
        <f t="shared" si="366"/>
        <v>0</v>
      </c>
      <c r="BI3051" s="22">
        <f t="shared" si="366"/>
        <v>4.3776000000000002E-2</v>
      </c>
      <c r="BJ3051" s="21"/>
      <c r="BK3051" s="21">
        <v>0</v>
      </c>
      <c r="BL3051" s="22">
        <v>0.131328</v>
      </c>
      <c r="BM3051" s="21"/>
      <c r="BN3051" s="21">
        <f t="shared" si="371"/>
        <v>0</v>
      </c>
      <c r="BO3051" s="22">
        <f t="shared" si="371"/>
        <v>0.525312</v>
      </c>
      <c r="BP3051" s="21">
        <f t="shared" si="371"/>
        <v>0</v>
      </c>
    </row>
    <row r="3052" spans="1:68" ht="11.1" hidden="1" customHeight="1" outlineLevel="1" collapsed="1" x14ac:dyDescent="0.2">
      <c r="A3052" s="10"/>
      <c r="B3052" s="18"/>
      <c r="C3052" s="18"/>
      <c r="D3052" s="18"/>
      <c r="E3052" s="19" t="s">
        <v>2664</v>
      </c>
      <c r="F3052" s="209">
        <v>16.806000000000001</v>
      </c>
      <c r="G3052" s="209">
        <v>12.101000000000001</v>
      </c>
      <c r="H3052" s="209">
        <v>8.2279999999999998</v>
      </c>
      <c r="I3052" s="240">
        <v>7.6070000000000002</v>
      </c>
      <c r="J3052" s="240"/>
      <c r="K3052" s="209">
        <v>1.8240000000000001</v>
      </c>
      <c r="L3052" s="20"/>
      <c r="M3052" s="20"/>
      <c r="N3052" s="20"/>
      <c r="O3052" s="209">
        <v>0.94299999999999995</v>
      </c>
      <c r="P3052" s="209">
        <v>4.952</v>
      </c>
      <c r="Q3052" s="209">
        <v>8.8780000000000001</v>
      </c>
      <c r="R3052" s="209">
        <v>10.348000000000001</v>
      </c>
      <c r="S3052" s="209">
        <v>11.526999999999999</v>
      </c>
      <c r="T3052" s="209">
        <v>11.653</v>
      </c>
      <c r="U3052" s="209">
        <v>11.811</v>
      </c>
      <c r="V3052" s="209">
        <v>10.23</v>
      </c>
      <c r="W3052" s="209">
        <v>2.6110000000000002</v>
      </c>
      <c r="X3052" s="209">
        <v>0.14599999999999999</v>
      </c>
      <c r="Y3052" s="20"/>
      <c r="Z3052" s="20"/>
      <c r="AA3052" s="209">
        <v>23.097999999999999</v>
      </c>
      <c r="AB3052" s="209">
        <v>10.778</v>
      </c>
      <c r="AC3052" s="209">
        <v>13.742000000000001</v>
      </c>
      <c r="AD3052" s="209">
        <v>22.933</v>
      </c>
      <c r="AE3052" s="209">
        <v>23.797999999999998</v>
      </c>
      <c r="AF3052" s="209">
        <v>19.984000000000002</v>
      </c>
      <c r="AG3052" s="209">
        <v>19.815000000000001</v>
      </c>
      <c r="AH3052" s="209">
        <v>10.949</v>
      </c>
      <c r="AI3052" s="209">
        <v>4.1829999999999998</v>
      </c>
      <c r="AJ3052" s="209">
        <v>0.34499999999999997</v>
      </c>
      <c r="AK3052" s="20"/>
      <c r="AL3052" s="20"/>
      <c r="AM3052" s="209">
        <v>10.664999999999999</v>
      </c>
      <c r="AN3052" s="209">
        <v>12.161</v>
      </c>
      <c r="AO3052" s="209">
        <v>18.667999999999999</v>
      </c>
      <c r="AP3052" s="209">
        <v>16.137</v>
      </c>
      <c r="AQ3052" s="209">
        <v>26.56</v>
      </c>
      <c r="AR3052" s="209">
        <v>21.771000000000001</v>
      </c>
      <c r="AS3052" s="209">
        <v>20.052</v>
      </c>
      <c r="AT3052" s="209">
        <v>12.696999999999999</v>
      </c>
      <c r="AU3052" s="209">
        <v>6.0279999999999996</v>
      </c>
      <c r="AV3052" s="209">
        <v>0.223</v>
      </c>
      <c r="AW3052" s="20"/>
      <c r="AX3052" s="209">
        <v>7.8E-2</v>
      </c>
      <c r="AY3052" s="209">
        <v>42.042000000000002</v>
      </c>
      <c r="AZ3052" s="209">
        <v>10.68</v>
      </c>
      <c r="BA3052" s="209">
        <v>19.545000000000002</v>
      </c>
      <c r="BB3052" s="21">
        <f>BB3053+BB3054+BB3055+BB3056+BB3057+BB3058+BB3059+BB3060+BB3061</f>
        <v>95.314999999999998</v>
      </c>
      <c r="BC3052" s="21">
        <f>BD3052</f>
        <v>128.11155913978496</v>
      </c>
      <c r="BD3052" s="22">
        <f t="shared" si="365"/>
        <v>128.11155913978496</v>
      </c>
      <c r="BE3052" s="21">
        <f>BC3052-BD3052</f>
        <v>0</v>
      </c>
      <c r="BF3052" s="2">
        <v>62.9</v>
      </c>
      <c r="BG3052" s="10">
        <v>5</v>
      </c>
      <c r="BH3052" s="21">
        <f t="shared" si="366"/>
        <v>9.5315000000000011E-2</v>
      </c>
      <c r="BI3052" s="22">
        <f t="shared" si="366"/>
        <v>9.5315000000000011E-2</v>
      </c>
      <c r="BJ3052" s="21">
        <f>BH3052-BI3052</f>
        <v>0</v>
      </c>
      <c r="BK3052" s="21">
        <v>0.285945</v>
      </c>
      <c r="BL3052" s="22">
        <v>0.285945</v>
      </c>
      <c r="BM3052" s="21">
        <v>0</v>
      </c>
      <c r="BN3052" s="21">
        <f t="shared" si="371"/>
        <v>1.14378</v>
      </c>
      <c r="BO3052" s="22">
        <f t="shared" si="371"/>
        <v>1.14378</v>
      </c>
      <c r="BP3052" s="21">
        <f t="shared" si="371"/>
        <v>0</v>
      </c>
    </row>
    <row r="3053" spans="1:68" ht="11.1" hidden="1" customHeight="1" outlineLevel="2" x14ac:dyDescent="0.2">
      <c r="A3053" s="10"/>
      <c r="B3053" s="18"/>
      <c r="C3053" s="18"/>
      <c r="D3053" s="18"/>
      <c r="E3053" s="23" t="s">
        <v>2665</v>
      </c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4"/>
      <c r="X3053" s="24"/>
      <c r="Y3053" s="24"/>
      <c r="Z3053" s="24"/>
      <c r="AA3053" s="24"/>
      <c r="AB3053" s="24"/>
      <c r="AC3053" s="24"/>
      <c r="AD3053" s="24"/>
      <c r="AE3053" s="24"/>
      <c r="AF3053" s="24"/>
      <c r="AG3053" s="24"/>
      <c r="AH3053" s="24"/>
      <c r="AI3053" s="24"/>
      <c r="AJ3053" s="24"/>
      <c r="AK3053" s="24"/>
      <c r="AL3053" s="24"/>
      <c r="AM3053" s="24"/>
      <c r="AN3053" s="24"/>
      <c r="AO3053" s="24"/>
      <c r="AP3053" s="24"/>
      <c r="AQ3053" s="24"/>
      <c r="AR3053" s="24"/>
      <c r="AS3053" s="24"/>
      <c r="AT3053" s="24"/>
      <c r="AU3053" s="24"/>
      <c r="AV3053" s="24"/>
      <c r="AW3053" s="24"/>
      <c r="AX3053" s="24"/>
      <c r="AY3053" s="208">
        <v>11.76</v>
      </c>
      <c r="AZ3053" s="208">
        <v>0.94299999999999995</v>
      </c>
      <c r="BA3053" s="208">
        <v>1.5029999999999999</v>
      </c>
      <c r="BB3053" s="21">
        <f t="shared" si="364"/>
        <v>11.76</v>
      </c>
      <c r="BC3053" s="21"/>
      <c r="BD3053" s="22">
        <f t="shared" si="365"/>
        <v>15.806451612903224</v>
      </c>
      <c r="BE3053" s="21"/>
      <c r="BG3053" s="10"/>
      <c r="BH3053" s="21">
        <f t="shared" si="366"/>
        <v>0</v>
      </c>
      <c r="BI3053" s="22">
        <f t="shared" si="366"/>
        <v>1.1759999999999998E-2</v>
      </c>
      <c r="BJ3053" s="21"/>
      <c r="BK3053" s="21">
        <v>0</v>
      </c>
      <c r="BL3053" s="22">
        <v>3.5279999999999992E-2</v>
      </c>
      <c r="BM3053" s="21"/>
      <c r="BN3053" s="21">
        <f t="shared" si="371"/>
        <v>0</v>
      </c>
      <c r="BO3053" s="22">
        <f t="shared" si="371"/>
        <v>0.14111999999999997</v>
      </c>
      <c r="BP3053" s="21">
        <f t="shared" si="371"/>
        <v>0</v>
      </c>
    </row>
    <row r="3054" spans="1:68" ht="21.95" hidden="1" customHeight="1" outlineLevel="2" x14ac:dyDescent="0.2">
      <c r="A3054" s="10"/>
      <c r="B3054" s="18"/>
      <c r="C3054" s="18"/>
      <c r="D3054" s="18"/>
      <c r="E3054" s="23" t="s">
        <v>2666</v>
      </c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24"/>
      <c r="AD3054" s="24"/>
      <c r="AE3054" s="24"/>
      <c r="AF3054" s="24"/>
      <c r="AG3054" s="24"/>
      <c r="AH3054" s="24"/>
      <c r="AI3054" s="24"/>
      <c r="AJ3054" s="24"/>
      <c r="AK3054" s="24"/>
      <c r="AL3054" s="24"/>
      <c r="AM3054" s="24"/>
      <c r="AN3054" s="24"/>
      <c r="AO3054" s="24"/>
      <c r="AP3054" s="24"/>
      <c r="AQ3054" s="24"/>
      <c r="AR3054" s="24"/>
      <c r="AS3054" s="24"/>
      <c r="AT3054" s="24"/>
      <c r="AU3054" s="24"/>
      <c r="AV3054" s="24"/>
      <c r="AW3054" s="24"/>
      <c r="AX3054" s="24"/>
      <c r="AY3054" s="208">
        <v>29.754000000000001</v>
      </c>
      <c r="AZ3054" s="208">
        <v>2.085</v>
      </c>
      <c r="BA3054" s="208">
        <v>3.242</v>
      </c>
      <c r="BB3054" s="21">
        <f t="shared" si="364"/>
        <v>29.754000000000001</v>
      </c>
      <c r="BC3054" s="21"/>
      <c r="BD3054" s="22">
        <f t="shared" si="365"/>
        <v>39.991935483870968</v>
      </c>
      <c r="BE3054" s="21"/>
      <c r="BG3054" s="10"/>
      <c r="BH3054" s="21">
        <f t="shared" si="366"/>
        <v>0</v>
      </c>
      <c r="BI3054" s="22">
        <f t="shared" si="366"/>
        <v>2.9753999999999999E-2</v>
      </c>
      <c r="BJ3054" s="21"/>
      <c r="BK3054" s="21">
        <v>0</v>
      </c>
      <c r="BL3054" s="22">
        <v>8.9261999999999994E-2</v>
      </c>
      <c r="BM3054" s="21"/>
      <c r="BN3054" s="21">
        <f t="shared" si="371"/>
        <v>0</v>
      </c>
      <c r="BO3054" s="22">
        <f t="shared" si="371"/>
        <v>0.35704799999999998</v>
      </c>
      <c r="BP3054" s="21">
        <f t="shared" si="371"/>
        <v>0</v>
      </c>
    </row>
    <row r="3055" spans="1:68" ht="11.1" hidden="1" customHeight="1" outlineLevel="2" x14ac:dyDescent="0.2">
      <c r="A3055" s="10"/>
      <c r="B3055" s="18"/>
      <c r="C3055" s="18"/>
      <c r="D3055" s="18"/>
      <c r="E3055" s="23" t="s">
        <v>2667</v>
      </c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  <c r="V3055" s="24"/>
      <c r="W3055" s="24"/>
      <c r="X3055" s="24"/>
      <c r="Y3055" s="24"/>
      <c r="Z3055" s="24"/>
      <c r="AA3055" s="24"/>
      <c r="AB3055" s="24"/>
      <c r="AC3055" s="24"/>
      <c r="AD3055" s="24"/>
      <c r="AE3055" s="24"/>
      <c r="AF3055" s="24"/>
      <c r="AG3055" s="24"/>
      <c r="AH3055" s="24"/>
      <c r="AI3055" s="24"/>
      <c r="AJ3055" s="24"/>
      <c r="AK3055" s="24"/>
      <c r="AL3055" s="24"/>
      <c r="AM3055" s="208">
        <v>7.8780000000000001</v>
      </c>
      <c r="AN3055" s="208">
        <v>0.91100000000000003</v>
      </c>
      <c r="AO3055" s="208">
        <v>1.2110000000000001</v>
      </c>
      <c r="AP3055" s="208">
        <v>0.98199999999999998</v>
      </c>
      <c r="AQ3055" s="208">
        <v>1.62</v>
      </c>
      <c r="AR3055" s="208">
        <v>1.292</v>
      </c>
      <c r="AS3055" s="24"/>
      <c r="AT3055" s="24"/>
      <c r="AU3055" s="24"/>
      <c r="AV3055" s="24"/>
      <c r="AW3055" s="24"/>
      <c r="AX3055" s="24"/>
      <c r="AY3055" s="24"/>
      <c r="AZ3055" s="24"/>
      <c r="BA3055" s="24"/>
      <c r="BB3055" s="21">
        <f t="shared" si="364"/>
        <v>7.8780000000000001</v>
      </c>
      <c r="BC3055" s="21"/>
      <c r="BD3055" s="22">
        <f t="shared" si="365"/>
        <v>10.588709677419356</v>
      </c>
      <c r="BE3055" s="21"/>
      <c r="BG3055" s="10"/>
      <c r="BH3055" s="21">
        <f t="shared" si="366"/>
        <v>0</v>
      </c>
      <c r="BI3055" s="22">
        <f t="shared" si="366"/>
        <v>7.8780000000000013E-3</v>
      </c>
      <c r="BJ3055" s="21"/>
      <c r="BK3055" s="21">
        <v>0</v>
      </c>
      <c r="BL3055" s="22">
        <v>2.3634000000000002E-2</v>
      </c>
      <c r="BM3055" s="21"/>
      <c r="BN3055" s="21">
        <f t="shared" si="371"/>
        <v>0</v>
      </c>
      <c r="BO3055" s="22">
        <f t="shared" si="371"/>
        <v>9.4536000000000009E-2</v>
      </c>
      <c r="BP3055" s="21">
        <f t="shared" si="371"/>
        <v>0</v>
      </c>
    </row>
    <row r="3056" spans="1:68" ht="11.1" hidden="1" customHeight="1" outlineLevel="2" x14ac:dyDescent="0.2">
      <c r="A3056" s="10"/>
      <c r="B3056" s="18"/>
      <c r="C3056" s="18"/>
      <c r="D3056" s="18"/>
      <c r="E3056" s="23" t="s">
        <v>2668</v>
      </c>
      <c r="F3056" s="208">
        <v>5.6109999999999998</v>
      </c>
      <c r="G3056" s="208">
        <v>2.3490000000000002</v>
      </c>
      <c r="H3056" s="208">
        <v>1.661</v>
      </c>
      <c r="I3056" s="239">
        <v>1.381</v>
      </c>
      <c r="J3056" s="239"/>
      <c r="K3056" s="208">
        <v>6.4000000000000001E-2</v>
      </c>
      <c r="L3056" s="24"/>
      <c r="M3056" s="24"/>
      <c r="N3056" s="24"/>
      <c r="O3056" s="24"/>
      <c r="P3056" s="208">
        <v>0.61</v>
      </c>
      <c r="Q3056" s="208">
        <v>1.47</v>
      </c>
      <c r="R3056" s="208">
        <v>1.752</v>
      </c>
      <c r="S3056" s="208">
        <v>1.8620000000000001</v>
      </c>
      <c r="T3056" s="208">
        <v>1.87</v>
      </c>
      <c r="U3056" s="208">
        <v>1.9970000000000001</v>
      </c>
      <c r="V3056" s="208">
        <v>1.9830000000000001</v>
      </c>
      <c r="W3056" s="208">
        <v>0.14499999999999999</v>
      </c>
      <c r="X3056" s="24"/>
      <c r="Y3056" s="24"/>
      <c r="Z3056" s="24"/>
      <c r="AA3056" s="24"/>
      <c r="AB3056" s="208">
        <v>1.242</v>
      </c>
      <c r="AC3056" s="208">
        <v>2.169</v>
      </c>
      <c r="AD3056" s="208">
        <v>2.2759999999999998</v>
      </c>
      <c r="AE3056" s="208">
        <v>2.6349999999999998</v>
      </c>
      <c r="AF3056" s="208">
        <v>2.3809999999999998</v>
      </c>
      <c r="AG3056" s="208">
        <v>1.369</v>
      </c>
      <c r="AH3056" s="208">
        <v>1.079</v>
      </c>
      <c r="AI3056" s="208">
        <v>3.5000000000000003E-2</v>
      </c>
      <c r="AJ3056" s="24"/>
      <c r="AK3056" s="24"/>
      <c r="AL3056" s="24"/>
      <c r="AM3056" s="24"/>
      <c r="AN3056" s="208">
        <v>0.95699999999999996</v>
      </c>
      <c r="AO3056" s="208">
        <v>1.6339999999999999</v>
      </c>
      <c r="AP3056" s="208">
        <v>1.863</v>
      </c>
      <c r="AQ3056" s="208">
        <v>2.9380000000000002</v>
      </c>
      <c r="AR3056" s="208">
        <v>2.464</v>
      </c>
      <c r="AS3056" s="208">
        <v>2.242</v>
      </c>
      <c r="AT3056" s="208">
        <v>1.1970000000000001</v>
      </c>
      <c r="AU3056" s="208">
        <v>0.21199999999999999</v>
      </c>
      <c r="AV3056" s="24"/>
      <c r="AW3056" s="24"/>
      <c r="AX3056" s="24"/>
      <c r="AY3056" s="24"/>
      <c r="AZ3056" s="208">
        <v>0.49299999999999999</v>
      </c>
      <c r="BA3056" s="208">
        <v>1.5129999999999999</v>
      </c>
      <c r="BB3056" s="21">
        <f t="shared" si="364"/>
        <v>5.6109999999999998</v>
      </c>
      <c r="BC3056" s="21"/>
      <c r="BD3056" s="22">
        <f t="shared" si="365"/>
        <v>7.5416666666666661</v>
      </c>
      <c r="BE3056" s="21"/>
      <c r="BG3056" s="10"/>
      <c r="BH3056" s="21">
        <f t="shared" si="366"/>
        <v>0</v>
      </c>
      <c r="BI3056" s="22">
        <f t="shared" si="366"/>
        <v>5.6109999999999997E-3</v>
      </c>
      <c r="BJ3056" s="21"/>
      <c r="BK3056" s="21">
        <v>0</v>
      </c>
      <c r="BL3056" s="22">
        <v>1.6833000000000001E-2</v>
      </c>
      <c r="BM3056" s="21"/>
      <c r="BN3056" s="21">
        <f t="shared" si="371"/>
        <v>0</v>
      </c>
      <c r="BO3056" s="22">
        <f t="shared" si="371"/>
        <v>6.7332000000000003E-2</v>
      </c>
      <c r="BP3056" s="21">
        <f t="shared" si="371"/>
        <v>0</v>
      </c>
    </row>
    <row r="3057" spans="1:68" ht="11.1" hidden="1" customHeight="1" outlineLevel="2" x14ac:dyDescent="0.2">
      <c r="A3057" s="10"/>
      <c r="B3057" s="18"/>
      <c r="C3057" s="18"/>
      <c r="D3057" s="18"/>
      <c r="E3057" s="23" t="s">
        <v>2669</v>
      </c>
      <c r="F3057" s="208">
        <v>0.44700000000000001</v>
      </c>
      <c r="G3057" s="208">
        <v>0.376</v>
      </c>
      <c r="H3057" s="208">
        <v>0.24199999999999999</v>
      </c>
      <c r="I3057" s="239">
        <v>0.23400000000000001</v>
      </c>
      <c r="J3057" s="239"/>
      <c r="K3057" s="208">
        <v>9.7000000000000003E-2</v>
      </c>
      <c r="L3057" s="24"/>
      <c r="M3057" s="24"/>
      <c r="N3057" s="24"/>
      <c r="O3057" s="208">
        <v>0.318</v>
      </c>
      <c r="P3057" s="208">
        <v>0.184</v>
      </c>
      <c r="Q3057" s="208">
        <v>0.33200000000000002</v>
      </c>
      <c r="R3057" s="208">
        <v>0.374</v>
      </c>
      <c r="S3057" s="208">
        <v>0.46899999999999997</v>
      </c>
      <c r="T3057" s="208">
        <v>0.434</v>
      </c>
      <c r="U3057" s="208">
        <v>0.34799999999999998</v>
      </c>
      <c r="V3057" s="208">
        <v>0.217</v>
      </c>
      <c r="W3057" s="208">
        <v>0.14199999999999999</v>
      </c>
      <c r="X3057" s="208">
        <v>7.5999999999999998E-2</v>
      </c>
      <c r="Y3057" s="24"/>
      <c r="Z3057" s="24"/>
      <c r="AA3057" s="208">
        <v>0.13100000000000001</v>
      </c>
      <c r="AB3057" s="208">
        <v>0.20300000000000001</v>
      </c>
      <c r="AC3057" s="208">
        <v>0.34499999999999997</v>
      </c>
      <c r="AD3057" s="208">
        <v>0.379</v>
      </c>
      <c r="AE3057" s="208">
        <v>0.46400000000000002</v>
      </c>
      <c r="AF3057" s="208">
        <v>0.38100000000000001</v>
      </c>
      <c r="AG3057" s="208">
        <v>0.311</v>
      </c>
      <c r="AH3057" s="208">
        <v>0.17599999999999999</v>
      </c>
      <c r="AI3057" s="208">
        <v>0.17199999999999999</v>
      </c>
      <c r="AJ3057" s="208">
        <v>7.4999999999999997E-2</v>
      </c>
      <c r="AK3057" s="24"/>
      <c r="AL3057" s="24"/>
      <c r="AM3057" s="208">
        <v>7.9000000000000001E-2</v>
      </c>
      <c r="AN3057" s="208">
        <v>0.158</v>
      </c>
      <c r="AO3057" s="208">
        <v>0.29599999999999999</v>
      </c>
      <c r="AP3057" s="208">
        <v>0.25900000000000001</v>
      </c>
      <c r="AQ3057" s="208">
        <v>0.45</v>
      </c>
      <c r="AR3057" s="208">
        <v>0.41099999999999998</v>
      </c>
      <c r="AS3057" s="208">
        <v>0.39900000000000002</v>
      </c>
      <c r="AT3057" s="208">
        <v>0.2</v>
      </c>
      <c r="AU3057" s="208">
        <v>0.13500000000000001</v>
      </c>
      <c r="AV3057" s="208">
        <v>3.7999999999999999E-2</v>
      </c>
      <c r="AW3057" s="24"/>
      <c r="AX3057" s="208">
        <v>2.9000000000000001E-2</v>
      </c>
      <c r="AY3057" s="208">
        <v>0.08</v>
      </c>
      <c r="AZ3057" s="208">
        <v>0.14799999999999999</v>
      </c>
      <c r="BA3057" s="208">
        <v>0.255</v>
      </c>
      <c r="BB3057" s="21">
        <f t="shared" si="364"/>
        <v>0.46899999999999997</v>
      </c>
      <c r="BC3057" s="21"/>
      <c r="BD3057" s="22">
        <f t="shared" si="365"/>
        <v>0.6303763440860215</v>
      </c>
      <c r="BE3057" s="21"/>
      <c r="BG3057" s="10"/>
      <c r="BH3057" s="21">
        <f t="shared" si="366"/>
        <v>0</v>
      </c>
      <c r="BI3057" s="22">
        <f t="shared" si="366"/>
        <v>4.6900000000000002E-4</v>
      </c>
      <c r="BJ3057" s="21"/>
      <c r="BK3057" s="21">
        <v>0</v>
      </c>
      <c r="BL3057" s="22">
        <v>1.407E-3</v>
      </c>
      <c r="BM3057" s="21"/>
      <c r="BN3057" s="21">
        <f t="shared" si="371"/>
        <v>0</v>
      </c>
      <c r="BO3057" s="22">
        <f t="shared" si="371"/>
        <v>5.6280000000000002E-3</v>
      </c>
      <c r="BP3057" s="21">
        <f t="shared" si="371"/>
        <v>0</v>
      </c>
    </row>
    <row r="3058" spans="1:68" ht="11.1" hidden="1" customHeight="1" outlineLevel="2" x14ac:dyDescent="0.2">
      <c r="A3058" s="10"/>
      <c r="B3058" s="18"/>
      <c r="C3058" s="18"/>
      <c r="D3058" s="18"/>
      <c r="E3058" s="23" t="s">
        <v>2670</v>
      </c>
      <c r="F3058" s="208">
        <v>2</v>
      </c>
      <c r="G3058" s="208">
        <v>1.748</v>
      </c>
      <c r="H3058" s="208">
        <v>1.224</v>
      </c>
      <c r="I3058" s="239">
        <v>1.117</v>
      </c>
      <c r="J3058" s="239"/>
      <c r="K3058" s="208">
        <v>0.41599999999999998</v>
      </c>
      <c r="L3058" s="24"/>
      <c r="M3058" s="24"/>
      <c r="N3058" s="24"/>
      <c r="O3058" s="208">
        <v>0.432</v>
      </c>
      <c r="P3058" s="208">
        <v>0.63500000000000001</v>
      </c>
      <c r="Q3058" s="208">
        <v>1.27</v>
      </c>
      <c r="R3058" s="208">
        <v>1.3959999999999999</v>
      </c>
      <c r="S3058" s="208">
        <v>1.5529999999999999</v>
      </c>
      <c r="T3058" s="208">
        <v>1.504</v>
      </c>
      <c r="U3058" s="208">
        <v>1.37</v>
      </c>
      <c r="V3058" s="208">
        <v>1.02</v>
      </c>
      <c r="W3058" s="208">
        <v>0.46500000000000002</v>
      </c>
      <c r="X3058" s="24"/>
      <c r="Y3058" s="24"/>
      <c r="Z3058" s="24"/>
      <c r="AA3058" s="24"/>
      <c r="AB3058" s="208">
        <v>0.89800000000000002</v>
      </c>
      <c r="AC3058" s="208">
        <v>1.1879999999999999</v>
      </c>
      <c r="AD3058" s="208">
        <v>1.464</v>
      </c>
      <c r="AE3058" s="208">
        <v>1.772</v>
      </c>
      <c r="AF3058" s="208">
        <v>1.4670000000000001</v>
      </c>
      <c r="AG3058" s="208">
        <v>1.399</v>
      </c>
      <c r="AH3058" s="208">
        <v>0.77600000000000002</v>
      </c>
      <c r="AI3058" s="208">
        <v>0.68700000000000006</v>
      </c>
      <c r="AJ3058" s="208">
        <v>0.20300000000000001</v>
      </c>
      <c r="AK3058" s="24"/>
      <c r="AL3058" s="24"/>
      <c r="AM3058" s="208">
        <v>0.312</v>
      </c>
      <c r="AN3058" s="208">
        <v>0.83199999999999996</v>
      </c>
      <c r="AO3058" s="208">
        <v>1.5109999999999999</v>
      </c>
      <c r="AP3058" s="208">
        <v>1.2949999999999999</v>
      </c>
      <c r="AQ3058" s="208">
        <v>2.214</v>
      </c>
      <c r="AR3058" s="208">
        <v>1.782</v>
      </c>
      <c r="AS3058" s="208">
        <v>1.673</v>
      </c>
      <c r="AT3058" s="208">
        <v>0.871</v>
      </c>
      <c r="AU3058" s="208">
        <v>0.57699999999999996</v>
      </c>
      <c r="AV3058" s="208">
        <v>0.14000000000000001</v>
      </c>
      <c r="AW3058" s="24"/>
      <c r="AX3058" s="24"/>
      <c r="AY3058" s="208">
        <v>0.27500000000000002</v>
      </c>
      <c r="AZ3058" s="208">
        <v>0.58699999999999997</v>
      </c>
      <c r="BA3058" s="208">
        <v>0.90100000000000002</v>
      </c>
      <c r="BB3058" s="21">
        <f t="shared" si="364"/>
        <v>2.214</v>
      </c>
      <c r="BC3058" s="21"/>
      <c r="BD3058" s="22">
        <f t="shared" si="365"/>
        <v>2.975806451612903</v>
      </c>
      <c r="BE3058" s="21"/>
      <c r="BG3058" s="10"/>
      <c r="BH3058" s="21">
        <f t="shared" si="366"/>
        <v>0</v>
      </c>
      <c r="BI3058" s="22">
        <f t="shared" si="366"/>
        <v>2.2139999999999994E-3</v>
      </c>
      <c r="BJ3058" s="21"/>
      <c r="BK3058" s="21">
        <v>0</v>
      </c>
      <c r="BL3058" s="22">
        <v>6.6419999999999986E-3</v>
      </c>
      <c r="BM3058" s="21"/>
      <c r="BN3058" s="21">
        <f t="shared" si="371"/>
        <v>0</v>
      </c>
      <c r="BO3058" s="22">
        <f t="shared" si="371"/>
        <v>2.6567999999999994E-2</v>
      </c>
      <c r="BP3058" s="21">
        <f t="shared" si="371"/>
        <v>0</v>
      </c>
    </row>
    <row r="3059" spans="1:68" ht="11.1" hidden="1" customHeight="1" outlineLevel="2" x14ac:dyDescent="0.2">
      <c r="A3059" s="10"/>
      <c r="B3059" s="18"/>
      <c r="C3059" s="18"/>
      <c r="D3059" s="18"/>
      <c r="E3059" s="23" t="s">
        <v>2671</v>
      </c>
      <c r="F3059" s="208">
        <v>0.754</v>
      </c>
      <c r="G3059" s="208">
        <v>0.57699999999999996</v>
      </c>
      <c r="H3059" s="208">
        <v>0.35299999999999998</v>
      </c>
      <c r="I3059" s="239">
        <v>0.33800000000000002</v>
      </c>
      <c r="J3059" s="239"/>
      <c r="K3059" s="208">
        <v>0.129</v>
      </c>
      <c r="L3059" s="24"/>
      <c r="M3059" s="24"/>
      <c r="N3059" s="24"/>
      <c r="O3059" s="208">
        <v>0.193</v>
      </c>
      <c r="P3059" s="208">
        <v>0.214</v>
      </c>
      <c r="Q3059" s="208">
        <v>0.40799999999999997</v>
      </c>
      <c r="R3059" s="208">
        <v>0.47099999999999997</v>
      </c>
      <c r="S3059" s="208">
        <v>0.62</v>
      </c>
      <c r="T3059" s="208">
        <v>0.63300000000000001</v>
      </c>
      <c r="U3059" s="208">
        <v>0.45700000000000002</v>
      </c>
      <c r="V3059" s="208">
        <v>0.28599999999999998</v>
      </c>
      <c r="W3059" s="208">
        <v>0.17399999999999999</v>
      </c>
      <c r="X3059" s="208">
        <v>7.0000000000000007E-2</v>
      </c>
      <c r="Y3059" s="24"/>
      <c r="Z3059" s="24"/>
      <c r="AA3059" s="208">
        <v>0.157</v>
      </c>
      <c r="AB3059" s="208">
        <v>0.24399999999999999</v>
      </c>
      <c r="AC3059" s="208">
        <v>0.42699999999999999</v>
      </c>
      <c r="AD3059" s="208">
        <v>0.54400000000000004</v>
      </c>
      <c r="AE3059" s="208">
        <v>0.67400000000000004</v>
      </c>
      <c r="AF3059" s="208">
        <v>0.47699999999999998</v>
      </c>
      <c r="AG3059" s="208">
        <v>0.40100000000000002</v>
      </c>
      <c r="AH3059" s="208">
        <v>0.20499999999999999</v>
      </c>
      <c r="AI3059" s="208">
        <v>0.2</v>
      </c>
      <c r="AJ3059" s="208">
        <v>6.7000000000000004E-2</v>
      </c>
      <c r="AK3059" s="24"/>
      <c r="AL3059" s="24"/>
      <c r="AM3059" s="208">
        <v>0.19700000000000001</v>
      </c>
      <c r="AN3059" s="208">
        <v>0.41899999999999998</v>
      </c>
      <c r="AO3059" s="208">
        <v>0.67500000000000004</v>
      </c>
      <c r="AP3059" s="208">
        <v>0.53900000000000003</v>
      </c>
      <c r="AQ3059" s="208">
        <v>0.877</v>
      </c>
      <c r="AR3059" s="208">
        <v>0.69399999999999995</v>
      </c>
      <c r="AS3059" s="208">
        <v>0.66700000000000004</v>
      </c>
      <c r="AT3059" s="208">
        <v>0.41899999999999998</v>
      </c>
      <c r="AU3059" s="208">
        <v>0.23499999999999999</v>
      </c>
      <c r="AV3059" s="208">
        <v>4.4999999999999998E-2</v>
      </c>
      <c r="AW3059" s="24"/>
      <c r="AX3059" s="208">
        <v>4.9000000000000002E-2</v>
      </c>
      <c r="AY3059" s="208">
        <v>0.17299999999999999</v>
      </c>
      <c r="AZ3059" s="208">
        <v>0.35599999999999998</v>
      </c>
      <c r="BA3059" s="208">
        <v>0.497</v>
      </c>
      <c r="BB3059" s="21">
        <f t="shared" si="364"/>
        <v>0.877</v>
      </c>
      <c r="BC3059" s="21"/>
      <c r="BD3059" s="22">
        <f t="shared" si="365"/>
        <v>1.178763440860215</v>
      </c>
      <c r="BE3059" s="21"/>
      <c r="BG3059" s="10"/>
      <c r="BH3059" s="21">
        <f t="shared" si="366"/>
        <v>0</v>
      </c>
      <c r="BI3059" s="22">
        <f t="shared" si="366"/>
        <v>8.7699999999999996E-4</v>
      </c>
      <c r="BJ3059" s="21"/>
      <c r="BK3059" s="21">
        <v>0</v>
      </c>
      <c r="BL3059" s="22">
        <v>2.6309999999999997E-3</v>
      </c>
      <c r="BM3059" s="21"/>
      <c r="BN3059" s="21">
        <f t="shared" si="371"/>
        <v>0</v>
      </c>
      <c r="BO3059" s="22">
        <f t="shared" si="371"/>
        <v>1.0523999999999999E-2</v>
      </c>
      <c r="BP3059" s="21">
        <f t="shared" si="371"/>
        <v>0</v>
      </c>
    </row>
    <row r="3060" spans="1:68" ht="11.1" hidden="1" customHeight="1" outlineLevel="2" x14ac:dyDescent="0.2">
      <c r="A3060" s="10"/>
      <c r="B3060" s="18"/>
      <c r="C3060" s="18"/>
      <c r="D3060" s="18"/>
      <c r="E3060" s="23" t="s">
        <v>2672</v>
      </c>
      <c r="F3060" s="208">
        <v>7.9939999999999998</v>
      </c>
      <c r="G3060" s="208">
        <v>7.0510000000000002</v>
      </c>
      <c r="H3060" s="208">
        <v>4.7480000000000002</v>
      </c>
      <c r="I3060" s="239">
        <v>4.5369999999999999</v>
      </c>
      <c r="J3060" s="239"/>
      <c r="K3060" s="208">
        <v>1.1180000000000001</v>
      </c>
      <c r="L3060" s="24"/>
      <c r="M3060" s="24"/>
      <c r="N3060" s="24"/>
      <c r="O3060" s="24"/>
      <c r="P3060" s="208">
        <v>3.3090000000000002</v>
      </c>
      <c r="Q3060" s="208">
        <v>5.3979999999999997</v>
      </c>
      <c r="R3060" s="208">
        <v>6.3550000000000004</v>
      </c>
      <c r="S3060" s="208">
        <v>7.0229999999999997</v>
      </c>
      <c r="T3060" s="208">
        <v>7.2119999999999997</v>
      </c>
      <c r="U3060" s="208">
        <v>7.6390000000000002</v>
      </c>
      <c r="V3060" s="208">
        <v>6.7240000000000002</v>
      </c>
      <c r="W3060" s="208">
        <v>1.6850000000000001</v>
      </c>
      <c r="X3060" s="24"/>
      <c r="Y3060" s="24"/>
      <c r="Z3060" s="24"/>
      <c r="AA3060" s="24"/>
      <c r="AB3060" s="208">
        <v>5.5270000000000001</v>
      </c>
      <c r="AC3060" s="208">
        <v>5.5469999999999997</v>
      </c>
      <c r="AD3060" s="208">
        <v>13.942</v>
      </c>
      <c r="AE3060" s="208">
        <v>12.166</v>
      </c>
      <c r="AF3060" s="208">
        <v>10.3</v>
      </c>
      <c r="AG3060" s="208">
        <v>11.923999999999999</v>
      </c>
      <c r="AH3060" s="208">
        <v>6.29</v>
      </c>
      <c r="AI3060" s="208">
        <v>1.448</v>
      </c>
      <c r="AJ3060" s="24"/>
      <c r="AK3060" s="24"/>
      <c r="AL3060" s="24"/>
      <c r="AM3060" s="208">
        <v>2.0739999999999998</v>
      </c>
      <c r="AN3060" s="208">
        <v>6.1390000000000002</v>
      </c>
      <c r="AO3060" s="208">
        <v>9.5449999999999999</v>
      </c>
      <c r="AP3060" s="208">
        <v>7.67</v>
      </c>
      <c r="AQ3060" s="208">
        <v>12.599</v>
      </c>
      <c r="AR3060" s="208">
        <v>10.484999999999999</v>
      </c>
      <c r="AS3060" s="208">
        <v>10.776</v>
      </c>
      <c r="AT3060" s="208">
        <v>7.9029999999999996</v>
      </c>
      <c r="AU3060" s="208">
        <v>3.8130000000000002</v>
      </c>
      <c r="AV3060" s="24"/>
      <c r="AW3060" s="24"/>
      <c r="AX3060" s="24"/>
      <c r="AY3060" s="24"/>
      <c r="AZ3060" s="208">
        <v>4.5019999999999998</v>
      </c>
      <c r="BA3060" s="208">
        <v>7.8680000000000003</v>
      </c>
      <c r="BB3060" s="21">
        <f t="shared" si="364"/>
        <v>13.942</v>
      </c>
      <c r="BC3060" s="21"/>
      <c r="BD3060" s="22">
        <f t="shared" si="365"/>
        <v>18.739247311827956</v>
      </c>
      <c r="BE3060" s="21"/>
      <c r="BG3060" s="10"/>
      <c r="BH3060" s="21">
        <f t="shared" si="366"/>
        <v>0</v>
      </c>
      <c r="BI3060" s="22">
        <f t="shared" si="366"/>
        <v>1.3942E-2</v>
      </c>
      <c r="BJ3060" s="21"/>
      <c r="BK3060" s="21">
        <v>0</v>
      </c>
      <c r="BL3060" s="22">
        <v>4.1826000000000002E-2</v>
      </c>
      <c r="BM3060" s="21"/>
      <c r="BN3060" s="21">
        <f t="shared" si="371"/>
        <v>0</v>
      </c>
      <c r="BO3060" s="22">
        <f t="shared" si="371"/>
        <v>0.16730400000000001</v>
      </c>
      <c r="BP3060" s="21">
        <f t="shared" si="371"/>
        <v>0</v>
      </c>
    </row>
    <row r="3061" spans="1:68" ht="11.1" hidden="1" customHeight="1" outlineLevel="2" x14ac:dyDescent="0.2">
      <c r="A3061" s="10"/>
      <c r="B3061" s="18"/>
      <c r="C3061" s="18"/>
      <c r="D3061" s="18"/>
      <c r="E3061" s="23" t="s">
        <v>2673</v>
      </c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  <c r="V3061" s="24"/>
      <c r="W3061" s="24"/>
      <c r="X3061" s="24"/>
      <c r="Y3061" s="24"/>
      <c r="Z3061" s="24"/>
      <c r="AA3061" s="208">
        <v>22.81</v>
      </c>
      <c r="AB3061" s="208">
        <v>2.6640000000000001</v>
      </c>
      <c r="AC3061" s="208">
        <v>4.0659999999999998</v>
      </c>
      <c r="AD3061" s="208">
        <v>4.3280000000000003</v>
      </c>
      <c r="AE3061" s="208">
        <v>6.0869999999999997</v>
      </c>
      <c r="AF3061" s="208">
        <v>4.9779999999999998</v>
      </c>
      <c r="AG3061" s="208">
        <v>4.4109999999999996</v>
      </c>
      <c r="AH3061" s="208">
        <v>2.423</v>
      </c>
      <c r="AI3061" s="208">
        <v>1.641</v>
      </c>
      <c r="AJ3061" s="24"/>
      <c r="AK3061" s="24"/>
      <c r="AL3061" s="24"/>
      <c r="AM3061" s="208">
        <v>0.125</v>
      </c>
      <c r="AN3061" s="208">
        <v>2.7450000000000001</v>
      </c>
      <c r="AO3061" s="208">
        <v>3.7959999999999998</v>
      </c>
      <c r="AP3061" s="208">
        <v>3.5289999999999999</v>
      </c>
      <c r="AQ3061" s="208">
        <v>5.8620000000000001</v>
      </c>
      <c r="AR3061" s="208">
        <v>4.6429999999999998</v>
      </c>
      <c r="AS3061" s="208">
        <v>4.2949999999999999</v>
      </c>
      <c r="AT3061" s="208">
        <v>2.1070000000000002</v>
      </c>
      <c r="AU3061" s="208">
        <v>1.056</v>
      </c>
      <c r="AV3061" s="24"/>
      <c r="AW3061" s="24"/>
      <c r="AX3061" s="24"/>
      <c r="AY3061" s="24"/>
      <c r="AZ3061" s="208">
        <v>1.5660000000000001</v>
      </c>
      <c r="BA3061" s="208">
        <v>3.766</v>
      </c>
      <c r="BB3061" s="21">
        <f t="shared" si="364"/>
        <v>22.81</v>
      </c>
      <c r="BC3061" s="21"/>
      <c r="BD3061" s="22">
        <f t="shared" si="365"/>
        <v>30.658602150537632</v>
      </c>
      <c r="BE3061" s="21"/>
      <c r="BG3061" s="10"/>
      <c r="BH3061" s="21">
        <f t="shared" si="366"/>
        <v>0</v>
      </c>
      <c r="BI3061" s="22">
        <f t="shared" si="366"/>
        <v>2.281E-2</v>
      </c>
      <c r="BJ3061" s="21"/>
      <c r="BK3061" s="21">
        <v>0</v>
      </c>
      <c r="BL3061" s="22">
        <v>6.8430000000000005E-2</v>
      </c>
      <c r="BM3061" s="21"/>
      <c r="BN3061" s="21">
        <f t="shared" si="371"/>
        <v>0</v>
      </c>
      <c r="BO3061" s="22">
        <f t="shared" si="371"/>
        <v>0.27372000000000002</v>
      </c>
      <c r="BP3061" s="21">
        <f t="shared" si="371"/>
        <v>0</v>
      </c>
    </row>
    <row r="3062" spans="1:68" ht="11.1" hidden="1" customHeight="1" outlineLevel="1" collapsed="1" x14ac:dyDescent="0.2">
      <c r="A3062" s="10"/>
      <c r="B3062" s="18"/>
      <c r="C3062" s="18"/>
      <c r="D3062" s="25"/>
      <c r="E3062" s="19" t="s">
        <v>163</v>
      </c>
      <c r="F3062" s="209">
        <v>209.928</v>
      </c>
      <c r="G3062" s="209">
        <v>185.548</v>
      </c>
      <c r="H3062" s="209">
        <v>138.512</v>
      </c>
      <c r="I3062" s="240">
        <v>117.45399999999999</v>
      </c>
      <c r="J3062" s="240"/>
      <c r="K3062" s="209">
        <v>77.822000000000003</v>
      </c>
      <c r="L3062" s="209">
        <v>74.328999999999994</v>
      </c>
      <c r="M3062" s="209">
        <v>17.28</v>
      </c>
      <c r="N3062" s="209">
        <v>28.559000000000001</v>
      </c>
      <c r="O3062" s="209">
        <v>51.432000000000002</v>
      </c>
      <c r="P3062" s="209">
        <v>87.486999999999995</v>
      </c>
      <c r="Q3062" s="209">
        <v>104.413</v>
      </c>
      <c r="R3062" s="209">
        <v>160.232</v>
      </c>
      <c r="S3062" s="209">
        <v>206.852</v>
      </c>
      <c r="T3062" s="209">
        <v>202.15299999999999</v>
      </c>
      <c r="U3062" s="209">
        <v>192.00399999999999</v>
      </c>
      <c r="V3062" s="209">
        <v>121.045</v>
      </c>
      <c r="W3062" s="209">
        <v>68.796999999999997</v>
      </c>
      <c r="X3062" s="209">
        <v>59.192</v>
      </c>
      <c r="Y3062" s="209">
        <v>13.45</v>
      </c>
      <c r="Z3062" s="209">
        <v>35.338999999999999</v>
      </c>
      <c r="AA3062" s="209">
        <v>49.323999999999998</v>
      </c>
      <c r="AB3062" s="209">
        <v>88.37</v>
      </c>
      <c r="AC3062" s="209">
        <v>141.619</v>
      </c>
      <c r="AD3062" s="209">
        <v>209.10599999999999</v>
      </c>
      <c r="AE3062" s="209">
        <v>226.79400000000001</v>
      </c>
      <c r="AF3062" s="209">
        <v>197.65100000000001</v>
      </c>
      <c r="AG3062" s="209">
        <v>176.52699999999999</v>
      </c>
      <c r="AH3062" s="209">
        <v>104.809</v>
      </c>
      <c r="AI3062" s="209">
        <v>76.162000000000006</v>
      </c>
      <c r="AJ3062" s="209">
        <v>43.978000000000002</v>
      </c>
      <c r="AK3062" s="209">
        <v>18.716999999999999</v>
      </c>
      <c r="AL3062" s="209">
        <v>35.606000000000002</v>
      </c>
      <c r="AM3062" s="209">
        <v>51.832999999999998</v>
      </c>
      <c r="AN3062" s="209">
        <v>79.016000000000005</v>
      </c>
      <c r="AO3062" s="209">
        <v>151.15899999999999</v>
      </c>
      <c r="AP3062" s="209">
        <v>219.90899999999999</v>
      </c>
      <c r="AQ3062" s="209">
        <v>221.03200000000001</v>
      </c>
      <c r="AR3062" s="209">
        <v>225.72399999999999</v>
      </c>
      <c r="AS3062" s="209">
        <v>199.18</v>
      </c>
      <c r="AT3062" s="209">
        <v>130.23699999999999</v>
      </c>
      <c r="AU3062" s="209">
        <v>93.09</v>
      </c>
      <c r="AV3062" s="209">
        <v>56.878999999999998</v>
      </c>
      <c r="AW3062" s="209">
        <v>24.707999999999998</v>
      </c>
      <c r="AX3062" s="209">
        <v>50.423999999999999</v>
      </c>
      <c r="AY3062" s="209">
        <v>78.128</v>
      </c>
      <c r="AZ3062" s="209">
        <v>72.162999999999997</v>
      </c>
      <c r="BA3062" s="209">
        <v>135.44999999999999</v>
      </c>
      <c r="BB3062" s="27">
        <v>247.61600000000001</v>
      </c>
      <c r="BC3062" s="21">
        <f>BF3062</f>
        <v>1572</v>
      </c>
      <c r="BD3062" s="22">
        <f t="shared" si="365"/>
        <v>332.81720430107526</v>
      </c>
      <c r="BE3062" s="21">
        <f>BC3062-BD3062</f>
        <v>1239.1827956989248</v>
      </c>
      <c r="BF3062" s="2">
        <v>1572</v>
      </c>
      <c r="BG3062" s="10"/>
      <c r="BH3062" s="21">
        <f t="shared" si="366"/>
        <v>1.1695679999999999</v>
      </c>
      <c r="BI3062" s="22">
        <f t="shared" si="366"/>
        <v>0.247616</v>
      </c>
      <c r="BJ3062" s="21">
        <f>BH3062-BI3062</f>
        <v>0.92195199999999988</v>
      </c>
      <c r="BK3062" s="21">
        <v>3.2029199999999998</v>
      </c>
      <c r="BL3062" s="22">
        <v>0.68038200000000004</v>
      </c>
      <c r="BM3062" s="21">
        <v>2.5225379999999999</v>
      </c>
      <c r="BN3062" s="21">
        <f t="shared" si="371"/>
        <v>12.811679999999999</v>
      </c>
      <c r="BO3062" s="22">
        <f t="shared" si="371"/>
        <v>2.7215280000000002</v>
      </c>
      <c r="BP3062" s="21">
        <f t="shared" si="371"/>
        <v>10.090152</v>
      </c>
    </row>
    <row r="3063" spans="1:68" ht="11.1" hidden="1" customHeight="1" outlineLevel="2" x14ac:dyDescent="0.2">
      <c r="A3063" s="10"/>
      <c r="B3063" s="18"/>
      <c r="C3063" s="18"/>
      <c r="D3063" s="25"/>
      <c r="E3063" s="23"/>
      <c r="F3063" s="208">
        <v>209.928</v>
      </c>
      <c r="G3063" s="208">
        <v>185.548</v>
      </c>
      <c r="H3063" s="208">
        <v>138.512</v>
      </c>
      <c r="I3063" s="239">
        <v>117.45399999999999</v>
      </c>
      <c r="J3063" s="239"/>
      <c r="K3063" s="208">
        <v>77.822000000000003</v>
      </c>
      <c r="L3063" s="208">
        <v>74.328999999999994</v>
      </c>
      <c r="M3063" s="208">
        <v>17.28</v>
      </c>
      <c r="N3063" s="208">
        <v>28.559000000000001</v>
      </c>
      <c r="O3063" s="208">
        <v>51.432000000000002</v>
      </c>
      <c r="P3063" s="208">
        <v>87.486999999999995</v>
      </c>
      <c r="Q3063" s="208">
        <v>104.413</v>
      </c>
      <c r="R3063" s="208">
        <v>160.232</v>
      </c>
      <c r="S3063" s="208">
        <v>206.852</v>
      </c>
      <c r="T3063" s="208">
        <v>202.15299999999999</v>
      </c>
      <c r="U3063" s="208">
        <v>192.00399999999999</v>
      </c>
      <c r="V3063" s="208">
        <v>121.045</v>
      </c>
      <c r="W3063" s="208">
        <v>68.796999999999997</v>
      </c>
      <c r="X3063" s="208">
        <v>59.192</v>
      </c>
      <c r="Y3063" s="208">
        <v>13.45</v>
      </c>
      <c r="Z3063" s="208">
        <v>35.338999999999999</v>
      </c>
      <c r="AA3063" s="208">
        <v>49.323999999999998</v>
      </c>
      <c r="AB3063" s="208">
        <v>88.37</v>
      </c>
      <c r="AC3063" s="208">
        <v>141.619</v>
      </c>
      <c r="AD3063" s="208">
        <v>209.10599999999999</v>
      </c>
      <c r="AE3063" s="208">
        <v>226.79400000000001</v>
      </c>
      <c r="AF3063" s="208">
        <v>197.65100000000001</v>
      </c>
      <c r="AG3063" s="208">
        <v>176.52699999999999</v>
      </c>
      <c r="AH3063" s="208">
        <v>104.809</v>
      </c>
      <c r="AI3063" s="208">
        <v>76.162000000000006</v>
      </c>
      <c r="AJ3063" s="208">
        <v>43.978000000000002</v>
      </c>
      <c r="AK3063" s="208">
        <v>18.716999999999999</v>
      </c>
      <c r="AL3063" s="208">
        <v>35.606000000000002</v>
      </c>
      <c r="AM3063" s="208">
        <v>51.832999999999998</v>
      </c>
      <c r="AN3063" s="208">
        <v>79.016000000000005</v>
      </c>
      <c r="AO3063" s="208">
        <v>151.15899999999999</v>
      </c>
      <c r="AP3063" s="208">
        <v>219.90899999999999</v>
      </c>
      <c r="AQ3063" s="208">
        <v>221.03200000000001</v>
      </c>
      <c r="AR3063" s="208">
        <v>225.72399999999999</v>
      </c>
      <c r="AS3063" s="208">
        <v>199.18</v>
      </c>
      <c r="AT3063" s="208">
        <v>130.23699999999999</v>
      </c>
      <c r="AU3063" s="208">
        <v>93.09</v>
      </c>
      <c r="AV3063" s="208">
        <v>56.878999999999998</v>
      </c>
      <c r="AW3063" s="208">
        <v>24.707999999999998</v>
      </c>
      <c r="AX3063" s="208">
        <v>50.423999999999999</v>
      </c>
      <c r="AY3063" s="208">
        <v>78.128</v>
      </c>
      <c r="AZ3063" s="208">
        <v>72.162999999999997</v>
      </c>
      <c r="BA3063" s="208">
        <v>135.44999999999999</v>
      </c>
      <c r="BB3063" s="27">
        <v>247.61600000000001</v>
      </c>
      <c r="BC3063" s="21"/>
      <c r="BD3063" s="22">
        <f t="shared" si="365"/>
        <v>332.81720430107526</v>
      </c>
      <c r="BE3063" s="21"/>
      <c r="BG3063" s="10"/>
      <c r="BH3063" s="21">
        <f t="shared" si="366"/>
        <v>0</v>
      </c>
      <c r="BI3063" s="22">
        <f t="shared" si="366"/>
        <v>0.247616</v>
      </c>
      <c r="BJ3063" s="21"/>
      <c r="BK3063" s="21">
        <v>0</v>
      </c>
      <c r="BL3063" s="22">
        <v>0.68038200000000004</v>
      </c>
      <c r="BM3063" s="21"/>
      <c r="BN3063" s="21">
        <f t="shared" si="371"/>
        <v>0</v>
      </c>
      <c r="BO3063" s="22">
        <f t="shared" si="371"/>
        <v>2.7215280000000002</v>
      </c>
      <c r="BP3063" s="21">
        <f t="shared" si="371"/>
        <v>0</v>
      </c>
    </row>
    <row r="3064" spans="1:68" ht="11.1" hidden="1" customHeight="1" outlineLevel="1" collapsed="1" x14ac:dyDescent="0.2">
      <c r="A3064" s="10"/>
      <c r="B3064" s="18"/>
      <c r="C3064" s="18"/>
      <c r="D3064" s="18"/>
      <c r="E3064" s="19" t="s">
        <v>164</v>
      </c>
      <c r="F3064" s="20"/>
      <c r="G3064" s="20"/>
      <c r="H3064" s="20"/>
      <c r="I3064" s="20"/>
      <c r="J3064" s="20"/>
      <c r="K3064" s="20"/>
      <c r="L3064" s="20"/>
      <c r="M3064" s="20"/>
      <c r="N3064" s="20"/>
      <c r="O3064" s="20"/>
      <c r="P3064" s="20"/>
      <c r="Q3064" s="20"/>
      <c r="R3064" s="20"/>
      <c r="S3064" s="20"/>
      <c r="T3064" s="20"/>
      <c r="U3064" s="20"/>
      <c r="V3064" s="20"/>
      <c r="W3064" s="20"/>
      <c r="X3064" s="20"/>
      <c r="Y3064" s="20"/>
      <c r="Z3064" s="20"/>
      <c r="AA3064" s="20"/>
      <c r="AB3064" s="20"/>
      <c r="AC3064" s="20"/>
      <c r="AD3064" s="209">
        <v>4.7830000000000004</v>
      </c>
      <c r="AE3064" s="209">
        <v>2.089</v>
      </c>
      <c r="AF3064" s="209">
        <v>2.3140000000000001</v>
      </c>
      <c r="AG3064" s="209">
        <v>1.8979999999999999</v>
      </c>
      <c r="AH3064" s="209">
        <v>0.69</v>
      </c>
      <c r="AI3064" s="209">
        <v>0.46</v>
      </c>
      <c r="AJ3064" s="209">
        <v>1.9E-2</v>
      </c>
      <c r="AK3064" s="20"/>
      <c r="AL3064" s="20"/>
      <c r="AM3064" s="209">
        <v>0.17399999999999999</v>
      </c>
      <c r="AN3064" s="209">
        <v>1.1639999999999999</v>
      </c>
      <c r="AO3064" s="209">
        <v>1.6559999999999999</v>
      </c>
      <c r="AP3064" s="209">
        <v>2.1509999999999998</v>
      </c>
      <c r="AQ3064" s="209">
        <v>3.4169999999999998</v>
      </c>
      <c r="AR3064" s="209">
        <v>2.7650000000000001</v>
      </c>
      <c r="AS3064" s="209">
        <v>9.7620000000000005</v>
      </c>
      <c r="AT3064" s="209">
        <v>1.748</v>
      </c>
      <c r="AU3064" s="209">
        <v>0.73099999999999998</v>
      </c>
      <c r="AV3064" s="209">
        <v>6.5000000000000002E-2</v>
      </c>
      <c r="AW3064" s="20"/>
      <c r="AX3064" s="20"/>
      <c r="AY3064" s="209">
        <v>0.379</v>
      </c>
      <c r="AZ3064" s="209">
        <v>1.2050000000000001</v>
      </c>
      <c r="BA3064" s="209">
        <v>2.2810000000000001</v>
      </c>
      <c r="BB3064" s="21">
        <f>BB3065+BB3066</f>
        <v>11.664000000000001</v>
      </c>
      <c r="BC3064" s="21">
        <f>BD3064</f>
        <v>15.677419354838712</v>
      </c>
      <c r="BD3064" s="22">
        <f t="shared" ref="BD3064:BD3139" si="372">(BB3064/31/24)*1000</f>
        <v>15.677419354838712</v>
      </c>
      <c r="BE3064" s="21">
        <f>BC3064-BD3064</f>
        <v>0</v>
      </c>
      <c r="BF3064" s="2">
        <v>5.75</v>
      </c>
      <c r="BG3064" s="10">
        <v>6</v>
      </c>
      <c r="BH3064" s="21">
        <f t="shared" si="366"/>
        <v>1.1664000000000002E-2</v>
      </c>
      <c r="BI3064" s="22">
        <f t="shared" si="366"/>
        <v>1.1664000000000002E-2</v>
      </c>
      <c r="BJ3064" s="21">
        <f>BH3064-BI3064</f>
        <v>0</v>
      </c>
      <c r="BK3064" s="21">
        <v>3.4992000000000009E-2</v>
      </c>
      <c r="BL3064" s="22">
        <v>3.4992000000000009E-2</v>
      </c>
      <c r="BM3064" s="21">
        <v>0</v>
      </c>
      <c r="BN3064" s="21">
        <f t="shared" si="371"/>
        <v>0.13996800000000004</v>
      </c>
      <c r="BO3064" s="22">
        <f t="shared" si="371"/>
        <v>0.13996800000000004</v>
      </c>
      <c r="BP3064" s="21">
        <f t="shared" si="371"/>
        <v>0</v>
      </c>
    </row>
    <row r="3065" spans="1:68" ht="11.1" hidden="1" customHeight="1" outlineLevel="2" x14ac:dyDescent="0.2">
      <c r="A3065" s="10"/>
      <c r="B3065" s="18"/>
      <c r="C3065" s="18"/>
      <c r="D3065" s="18"/>
      <c r="E3065" s="23" t="s">
        <v>2674</v>
      </c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  <c r="V3065" s="24"/>
      <c r="W3065" s="24"/>
      <c r="X3065" s="24"/>
      <c r="Y3065" s="24"/>
      <c r="Z3065" s="24"/>
      <c r="AA3065" s="24"/>
      <c r="AB3065" s="24"/>
      <c r="AC3065" s="24"/>
      <c r="AD3065" s="24"/>
      <c r="AE3065" s="24"/>
      <c r="AF3065" s="24"/>
      <c r="AG3065" s="24"/>
      <c r="AH3065" s="24"/>
      <c r="AI3065" s="24"/>
      <c r="AJ3065" s="24"/>
      <c r="AK3065" s="24"/>
      <c r="AL3065" s="24"/>
      <c r="AM3065" s="24"/>
      <c r="AN3065" s="24"/>
      <c r="AO3065" s="24"/>
      <c r="AP3065" s="24"/>
      <c r="AQ3065" s="24"/>
      <c r="AR3065" s="24"/>
      <c r="AS3065" s="208">
        <v>6.8810000000000002</v>
      </c>
      <c r="AT3065" s="208">
        <v>0.373</v>
      </c>
      <c r="AU3065" s="208">
        <v>0.23</v>
      </c>
      <c r="AV3065" s="208">
        <v>5.3999999999999999E-2</v>
      </c>
      <c r="AW3065" s="24"/>
      <c r="AX3065" s="24"/>
      <c r="AY3065" s="208">
        <v>2.7E-2</v>
      </c>
      <c r="AZ3065" s="208">
        <v>0.26500000000000001</v>
      </c>
      <c r="BA3065" s="208">
        <v>0.52600000000000002</v>
      </c>
      <c r="BB3065" s="21">
        <f t="shared" si="364"/>
        <v>6.8810000000000002</v>
      </c>
      <c r="BC3065" s="21"/>
      <c r="BD3065" s="22">
        <f t="shared" si="372"/>
        <v>9.2486559139784958</v>
      </c>
      <c r="BE3065" s="21"/>
      <c r="BG3065" s="10"/>
      <c r="BH3065" s="21">
        <f t="shared" si="366"/>
        <v>0</v>
      </c>
      <c r="BI3065" s="22">
        <f t="shared" si="366"/>
        <v>6.8810000000000008E-3</v>
      </c>
      <c r="BJ3065" s="21"/>
      <c r="BK3065" s="21">
        <v>0</v>
      </c>
      <c r="BL3065" s="22">
        <v>2.0643000000000002E-2</v>
      </c>
      <c r="BM3065" s="21"/>
      <c r="BN3065" s="21">
        <f t="shared" si="371"/>
        <v>0</v>
      </c>
      <c r="BO3065" s="22">
        <f t="shared" si="371"/>
        <v>8.2572000000000007E-2</v>
      </c>
      <c r="BP3065" s="21">
        <f t="shared" si="371"/>
        <v>0</v>
      </c>
    </row>
    <row r="3066" spans="1:68" ht="11.1" hidden="1" customHeight="1" outlineLevel="2" x14ac:dyDescent="0.2">
      <c r="A3066" s="10"/>
      <c r="B3066" s="18"/>
      <c r="C3066" s="18"/>
      <c r="D3066" s="18"/>
      <c r="E3066" s="23" t="s">
        <v>2675</v>
      </c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  <c r="V3066" s="24"/>
      <c r="W3066" s="24"/>
      <c r="X3066" s="24"/>
      <c r="Y3066" s="24"/>
      <c r="Z3066" s="24"/>
      <c r="AA3066" s="24"/>
      <c r="AB3066" s="24"/>
      <c r="AC3066" s="24"/>
      <c r="AD3066" s="208">
        <v>4.7830000000000004</v>
      </c>
      <c r="AE3066" s="208">
        <v>2.089</v>
      </c>
      <c r="AF3066" s="208">
        <v>2.3140000000000001</v>
      </c>
      <c r="AG3066" s="208">
        <v>1.8979999999999999</v>
      </c>
      <c r="AH3066" s="208">
        <v>0.69</v>
      </c>
      <c r="AI3066" s="208">
        <v>0.46</v>
      </c>
      <c r="AJ3066" s="208">
        <v>1.9E-2</v>
      </c>
      <c r="AK3066" s="24"/>
      <c r="AL3066" s="24"/>
      <c r="AM3066" s="208">
        <v>0.17399999999999999</v>
      </c>
      <c r="AN3066" s="208">
        <v>1.1639999999999999</v>
      </c>
      <c r="AO3066" s="208">
        <v>1.6559999999999999</v>
      </c>
      <c r="AP3066" s="208">
        <v>2.1509999999999998</v>
      </c>
      <c r="AQ3066" s="208">
        <v>3.4169999999999998</v>
      </c>
      <c r="AR3066" s="208">
        <v>2.7650000000000001</v>
      </c>
      <c r="AS3066" s="208">
        <v>2.8809999999999998</v>
      </c>
      <c r="AT3066" s="208">
        <v>1.375</v>
      </c>
      <c r="AU3066" s="208">
        <v>0.501</v>
      </c>
      <c r="AV3066" s="208">
        <v>1.0999999999999999E-2</v>
      </c>
      <c r="AW3066" s="24"/>
      <c r="AX3066" s="24"/>
      <c r="AY3066" s="208">
        <v>0.35199999999999998</v>
      </c>
      <c r="AZ3066" s="208">
        <v>0.94</v>
      </c>
      <c r="BA3066" s="208">
        <v>1.7549999999999999</v>
      </c>
      <c r="BB3066" s="21">
        <f t="shared" si="364"/>
        <v>4.7830000000000004</v>
      </c>
      <c r="BC3066" s="21"/>
      <c r="BD3066" s="22">
        <f t="shared" si="372"/>
        <v>6.4287634408602159</v>
      </c>
      <c r="BE3066" s="21"/>
      <c r="BG3066" s="10"/>
      <c r="BH3066" s="21">
        <f t="shared" si="366"/>
        <v>0</v>
      </c>
      <c r="BI3066" s="22">
        <f t="shared" si="366"/>
        <v>4.7830000000000008E-3</v>
      </c>
      <c r="BJ3066" s="21"/>
      <c r="BK3066" s="21">
        <v>0</v>
      </c>
      <c r="BL3066" s="22">
        <v>1.4349000000000002E-2</v>
      </c>
      <c r="BM3066" s="21"/>
      <c r="BN3066" s="21">
        <f t="shared" si="371"/>
        <v>0</v>
      </c>
      <c r="BO3066" s="22">
        <f t="shared" si="371"/>
        <v>5.739600000000001E-2</v>
      </c>
      <c r="BP3066" s="21">
        <f t="shared" si="371"/>
        <v>0</v>
      </c>
    </row>
    <row r="3067" spans="1:68" ht="11.1" customHeight="1" outlineLevel="1" collapsed="1" x14ac:dyDescent="0.2">
      <c r="A3067" s="10"/>
      <c r="B3067" s="18"/>
      <c r="C3067" s="18"/>
      <c r="D3067" s="18"/>
      <c r="E3067" s="19" t="s">
        <v>2676</v>
      </c>
      <c r="F3067" s="20"/>
      <c r="G3067" s="20"/>
      <c r="H3067" s="20"/>
      <c r="I3067" s="20"/>
      <c r="J3067" s="20"/>
      <c r="K3067" s="20"/>
      <c r="L3067" s="20"/>
      <c r="M3067" s="20"/>
      <c r="N3067" s="20"/>
      <c r="O3067" s="20"/>
      <c r="P3067" s="20"/>
      <c r="Q3067" s="20"/>
      <c r="R3067" s="20"/>
      <c r="S3067" s="20"/>
      <c r="T3067" s="20"/>
      <c r="U3067" s="20"/>
      <c r="V3067" s="20"/>
      <c r="W3067" s="20"/>
      <c r="X3067" s="20"/>
      <c r="Y3067" s="20"/>
      <c r="Z3067" s="20"/>
      <c r="AA3067" s="20"/>
      <c r="AB3067" s="20"/>
      <c r="AC3067" s="20"/>
      <c r="AD3067" s="20"/>
      <c r="AE3067" s="20"/>
      <c r="AF3067" s="20"/>
      <c r="AG3067" s="20"/>
      <c r="AH3067" s="20"/>
      <c r="AI3067" s="20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9">
        <v>2.431</v>
      </c>
      <c r="AW3067" s="20"/>
      <c r="AX3067" s="20"/>
      <c r="AY3067" s="209">
        <v>0.252</v>
      </c>
      <c r="AZ3067" s="209">
        <v>0.58699999999999997</v>
      </c>
      <c r="BA3067" s="209">
        <v>0.85499999999999998</v>
      </c>
      <c r="BB3067" s="21">
        <f t="shared" si="364"/>
        <v>2.431</v>
      </c>
      <c r="BC3067" s="21">
        <f>BD3067</f>
        <v>3.26747311827957</v>
      </c>
      <c r="BD3067" s="22">
        <f t="shared" si="372"/>
        <v>3.26747311827957</v>
      </c>
      <c r="BE3067" s="21">
        <f>BC3067-BD3067</f>
        <v>0</v>
      </c>
      <c r="BG3067" s="10">
        <v>7</v>
      </c>
      <c r="BH3067" s="21">
        <f t="shared" si="366"/>
        <v>2.431E-3</v>
      </c>
      <c r="BI3067" s="22">
        <f t="shared" si="366"/>
        <v>2.431E-3</v>
      </c>
      <c r="BJ3067" s="21">
        <f>BH3067-BI3067</f>
        <v>0</v>
      </c>
      <c r="BK3067" s="21">
        <v>7.293E-3</v>
      </c>
      <c r="BL3067" s="22">
        <v>7.293E-3</v>
      </c>
      <c r="BM3067" s="21">
        <v>0</v>
      </c>
      <c r="BN3067" s="21">
        <f t="shared" si="371"/>
        <v>2.9172E-2</v>
      </c>
      <c r="BO3067" s="22">
        <f t="shared" si="371"/>
        <v>2.9172E-2</v>
      </c>
      <c r="BP3067" s="21">
        <f t="shared" si="371"/>
        <v>0</v>
      </c>
    </row>
    <row r="3068" spans="1:68" ht="11.1" hidden="1" customHeight="1" outlineLevel="2" x14ac:dyDescent="0.2">
      <c r="A3068" s="10"/>
      <c r="B3068" s="18"/>
      <c r="C3068" s="18"/>
      <c r="D3068" s="18"/>
      <c r="E3068" s="23" t="s">
        <v>2667</v>
      </c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  <c r="V3068" s="24"/>
      <c r="W3068" s="24"/>
      <c r="X3068" s="24"/>
      <c r="Y3068" s="24"/>
      <c r="Z3068" s="24"/>
      <c r="AA3068" s="24"/>
      <c r="AB3068" s="24"/>
      <c r="AC3068" s="24"/>
      <c r="AD3068" s="24"/>
      <c r="AE3068" s="24"/>
      <c r="AF3068" s="24"/>
      <c r="AG3068" s="24"/>
      <c r="AH3068" s="24"/>
      <c r="AI3068" s="24"/>
      <c r="AJ3068" s="24"/>
      <c r="AK3068" s="24"/>
      <c r="AL3068" s="24"/>
      <c r="AM3068" s="24"/>
      <c r="AN3068" s="24"/>
      <c r="AO3068" s="24"/>
      <c r="AP3068" s="24"/>
      <c r="AQ3068" s="24"/>
      <c r="AR3068" s="24"/>
      <c r="AS3068" s="24"/>
      <c r="AT3068" s="24"/>
      <c r="AU3068" s="24"/>
      <c r="AV3068" s="208">
        <v>2.431</v>
      </c>
      <c r="AW3068" s="24"/>
      <c r="AX3068" s="24"/>
      <c r="AY3068" s="208">
        <v>0.252</v>
      </c>
      <c r="AZ3068" s="208">
        <v>0.58699999999999997</v>
      </c>
      <c r="BA3068" s="208">
        <v>0.85499999999999998</v>
      </c>
      <c r="BB3068" s="21">
        <f t="shared" si="364"/>
        <v>2.431</v>
      </c>
      <c r="BC3068" s="21"/>
      <c r="BD3068" s="22">
        <f t="shared" si="372"/>
        <v>3.26747311827957</v>
      </c>
      <c r="BE3068" s="21"/>
      <c r="BG3068" s="10"/>
      <c r="BH3068" s="21">
        <f t="shared" si="366"/>
        <v>0</v>
      </c>
      <c r="BI3068" s="22">
        <f t="shared" si="366"/>
        <v>2.431E-3</v>
      </c>
      <c r="BJ3068" s="21"/>
      <c r="BK3068" s="21">
        <v>0</v>
      </c>
      <c r="BL3068" s="22">
        <v>7.293E-3</v>
      </c>
      <c r="BM3068" s="21"/>
      <c r="BN3068" s="21">
        <f t="shared" si="371"/>
        <v>0</v>
      </c>
      <c r="BO3068" s="22">
        <f t="shared" si="371"/>
        <v>2.9172E-2</v>
      </c>
      <c r="BP3068" s="21">
        <f t="shared" si="371"/>
        <v>0</v>
      </c>
    </row>
    <row r="3069" spans="1:68" ht="11.1" hidden="1" customHeight="1" outlineLevel="1" collapsed="1" x14ac:dyDescent="0.2">
      <c r="A3069" s="10"/>
      <c r="B3069" s="18"/>
      <c r="C3069" s="18"/>
      <c r="D3069" s="18"/>
      <c r="E3069" s="184" t="s">
        <v>1056</v>
      </c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  <c r="V3069" s="24"/>
      <c r="W3069" s="24"/>
      <c r="X3069" s="24"/>
      <c r="Y3069" s="24"/>
      <c r="Z3069" s="24"/>
      <c r="AA3069" s="24"/>
      <c r="AB3069" s="24"/>
      <c r="AC3069" s="24"/>
      <c r="AD3069" s="24"/>
      <c r="AE3069" s="24"/>
      <c r="AF3069" s="24"/>
      <c r="AG3069" s="24"/>
      <c r="AH3069" s="24"/>
      <c r="AI3069" s="24"/>
      <c r="AJ3069" s="24"/>
      <c r="AK3069" s="24"/>
      <c r="AL3069" s="24"/>
      <c r="AM3069" s="24"/>
      <c r="AN3069" s="24"/>
      <c r="AO3069" s="24"/>
      <c r="AP3069" s="24"/>
      <c r="AQ3069" s="24"/>
      <c r="AR3069" s="24"/>
      <c r="AS3069" s="24"/>
      <c r="AT3069" s="24"/>
      <c r="AU3069" s="24"/>
      <c r="AV3069" s="208"/>
      <c r="AW3069" s="24"/>
      <c r="AX3069" s="24"/>
      <c r="AY3069" s="208"/>
      <c r="AZ3069" s="208"/>
      <c r="BA3069" s="208"/>
      <c r="BB3069" s="186">
        <f>BB3070</f>
        <v>13.788</v>
      </c>
      <c r="BC3069" s="186">
        <f t="shared" ref="BC3069:BE3069" si="373">BC3070</f>
        <v>100</v>
      </c>
      <c r="BD3069" s="186">
        <f t="shared" si="373"/>
        <v>18.532258064516128</v>
      </c>
      <c r="BE3069" s="186">
        <f t="shared" si="373"/>
        <v>81.467741935483872</v>
      </c>
      <c r="BF3069" s="190"/>
      <c r="BG3069" s="188">
        <v>6</v>
      </c>
      <c r="BH3069" s="186">
        <f>BH3070</f>
        <v>7.4399999999999994E-2</v>
      </c>
      <c r="BI3069" s="186">
        <f t="shared" ref="BI3069:BJ3069" si="374">BI3070</f>
        <v>1.3788E-2</v>
      </c>
      <c r="BJ3069" s="186">
        <f t="shared" si="374"/>
        <v>6.0611999999999992E-2</v>
      </c>
      <c r="BK3069" s="21"/>
      <c r="BL3069" s="22"/>
      <c r="BM3069" s="21"/>
      <c r="BN3069" s="21"/>
      <c r="BO3069" s="22"/>
      <c r="BP3069" s="21"/>
    </row>
    <row r="3070" spans="1:68" ht="11.1" hidden="1" customHeight="1" outlineLevel="2" x14ac:dyDescent="0.2">
      <c r="A3070" s="10"/>
      <c r="B3070" s="18"/>
      <c r="C3070" s="18"/>
      <c r="D3070" s="18"/>
      <c r="E3070" s="178" t="s">
        <v>5936</v>
      </c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  <c r="V3070" s="24"/>
      <c r="W3070" s="24"/>
      <c r="X3070" s="24"/>
      <c r="Y3070" s="24"/>
      <c r="Z3070" s="24"/>
      <c r="AA3070" s="24"/>
      <c r="AB3070" s="24"/>
      <c r="AC3070" s="24"/>
      <c r="AD3070" s="24"/>
      <c r="AE3070" s="24"/>
      <c r="AF3070" s="24"/>
      <c r="AG3070" s="24"/>
      <c r="AH3070" s="24"/>
      <c r="AI3070" s="24"/>
      <c r="AJ3070" s="24"/>
      <c r="AK3070" s="24"/>
      <c r="AL3070" s="24"/>
      <c r="AM3070" s="24"/>
      <c r="AN3070" s="24"/>
      <c r="AO3070" s="24"/>
      <c r="AP3070" s="24"/>
      <c r="AQ3070" s="24"/>
      <c r="AR3070" s="24"/>
      <c r="AS3070" s="24"/>
      <c r="AT3070" s="24"/>
      <c r="AU3070" s="24"/>
      <c r="AV3070" s="208"/>
      <c r="AW3070" s="24"/>
      <c r="AX3070" s="24"/>
      <c r="AY3070" s="208"/>
      <c r="AZ3070" s="208"/>
      <c r="BA3070" s="208"/>
      <c r="BB3070" s="186">
        <v>13.788</v>
      </c>
      <c r="BC3070" s="186">
        <v>100</v>
      </c>
      <c r="BD3070" s="22">
        <f t="shared" si="372"/>
        <v>18.532258064516128</v>
      </c>
      <c r="BE3070" s="186">
        <f t="shared" ref="BE3070" si="375">BC3070-BD3070</f>
        <v>81.467741935483872</v>
      </c>
      <c r="BF3070" s="190"/>
      <c r="BG3070" s="188"/>
      <c r="BH3070" s="186">
        <f t="shared" si="366"/>
        <v>7.4399999999999994E-2</v>
      </c>
      <c r="BI3070" s="22">
        <f t="shared" si="366"/>
        <v>1.3788E-2</v>
      </c>
      <c r="BJ3070" s="186">
        <f t="shared" ref="BJ3070" si="376">BH3070-BI3070</f>
        <v>6.0611999999999992E-2</v>
      </c>
      <c r="BK3070" s="21"/>
      <c r="BL3070" s="22"/>
      <c r="BM3070" s="21"/>
      <c r="BN3070" s="21"/>
      <c r="BO3070" s="22"/>
      <c r="BP3070" s="21"/>
    </row>
    <row r="3071" spans="1:68" ht="17.25" hidden="1" customHeight="1" x14ac:dyDescent="0.2">
      <c r="A3071" s="10">
        <v>43</v>
      </c>
      <c r="B3071" s="11" t="s">
        <v>2677</v>
      </c>
      <c r="C3071" s="11" t="s">
        <v>2677</v>
      </c>
      <c r="D3071" s="11" t="s">
        <v>2677</v>
      </c>
      <c r="E3071" s="12"/>
      <c r="F3071" s="211">
        <v>193.16</v>
      </c>
      <c r="G3071" s="211">
        <v>162.9</v>
      </c>
      <c r="H3071" s="211">
        <v>145.82</v>
      </c>
      <c r="I3071" s="242">
        <v>166.977</v>
      </c>
      <c r="J3071" s="242"/>
      <c r="K3071" s="211">
        <v>57.337000000000003</v>
      </c>
      <c r="L3071" s="211">
        <v>33.749000000000002</v>
      </c>
      <c r="M3071" s="211">
        <v>9.9019999999999992</v>
      </c>
      <c r="N3071" s="211">
        <v>19.009</v>
      </c>
      <c r="O3071" s="211">
        <v>54.930999999999997</v>
      </c>
      <c r="P3071" s="211">
        <v>90.412000000000006</v>
      </c>
      <c r="Q3071" s="211">
        <v>141.572</v>
      </c>
      <c r="R3071" s="211">
        <v>170.21799999999999</v>
      </c>
      <c r="S3071" s="211">
        <v>198.03200000000001</v>
      </c>
      <c r="T3071" s="211">
        <v>163.60300000000001</v>
      </c>
      <c r="U3071" s="211">
        <v>153.21600000000001</v>
      </c>
      <c r="V3071" s="211">
        <v>119.04</v>
      </c>
      <c r="W3071" s="211">
        <v>63.155000000000001</v>
      </c>
      <c r="X3071" s="211">
        <v>31.373000000000001</v>
      </c>
      <c r="Y3071" s="211">
        <v>21.81</v>
      </c>
      <c r="Z3071" s="211">
        <v>21.23</v>
      </c>
      <c r="AA3071" s="211">
        <v>36.612000000000002</v>
      </c>
      <c r="AB3071" s="211">
        <v>95.406999999999996</v>
      </c>
      <c r="AC3071" s="211">
        <v>146.95400000000001</v>
      </c>
      <c r="AD3071" s="211">
        <v>183.947</v>
      </c>
      <c r="AE3071" s="211">
        <v>211.05500000000001</v>
      </c>
      <c r="AF3071" s="211">
        <v>167.654</v>
      </c>
      <c r="AG3071" s="211">
        <v>138.577</v>
      </c>
      <c r="AH3071" s="211">
        <v>91.051000000000002</v>
      </c>
      <c r="AI3071" s="211">
        <v>88.793999999999997</v>
      </c>
      <c r="AJ3071" s="211">
        <v>29.22</v>
      </c>
      <c r="AK3071" s="211">
        <v>20.105</v>
      </c>
      <c r="AL3071" s="211">
        <v>27.222999999999999</v>
      </c>
      <c r="AM3071" s="211">
        <v>49.023000000000003</v>
      </c>
      <c r="AN3071" s="211">
        <v>100.654</v>
      </c>
      <c r="AO3071" s="211">
        <v>125.465</v>
      </c>
      <c r="AP3071" s="211">
        <v>178.733</v>
      </c>
      <c r="AQ3071" s="211">
        <v>203.54900000000001</v>
      </c>
      <c r="AR3071" s="211">
        <v>192.92500000000001</v>
      </c>
      <c r="AS3071" s="211">
        <v>145.08600000000001</v>
      </c>
      <c r="AT3071" s="211">
        <v>104.949</v>
      </c>
      <c r="AU3071" s="211">
        <v>74.424999999999997</v>
      </c>
      <c r="AV3071" s="211">
        <v>59.232999999999997</v>
      </c>
      <c r="AW3071" s="211">
        <v>10.568</v>
      </c>
      <c r="AX3071" s="211">
        <v>28.998000000000001</v>
      </c>
      <c r="AY3071" s="211">
        <v>59.378</v>
      </c>
      <c r="AZ3071" s="211">
        <v>60.082000000000001</v>
      </c>
      <c r="BA3071" s="211">
        <v>122.11799999999999</v>
      </c>
      <c r="BB3071" s="14">
        <f>SUM(BB3072:BB3089)/2</f>
        <v>244.10200000000003</v>
      </c>
      <c r="BC3071" s="14">
        <f>SUM(BC3072:BC3089)</f>
        <v>1129.5260752688173</v>
      </c>
      <c r="BD3071" s="15">
        <f t="shared" si="372"/>
        <v>328.0940860215054</v>
      </c>
      <c r="BE3071" s="14">
        <f>SUM(BE3072:BE3089)</f>
        <v>801.43198924731189</v>
      </c>
      <c r="BG3071" s="43"/>
      <c r="BH3071" s="17">
        <f t="shared" si="366"/>
        <v>0.84036739999999999</v>
      </c>
      <c r="BI3071" s="15">
        <f t="shared" si="366"/>
        <v>0.24410200000000004</v>
      </c>
      <c r="BJ3071" s="14">
        <f>SUM(BJ3072:BJ3089)</f>
        <v>0.59626540000000006</v>
      </c>
      <c r="BK3071" s="17">
        <v>2.4630702000000002</v>
      </c>
      <c r="BL3071" s="15">
        <v>0.67458600000000002</v>
      </c>
      <c r="BM3071" s="14">
        <v>1.7884841999999999</v>
      </c>
      <c r="BN3071" s="17">
        <f t="shared" si="371"/>
        <v>9.8522808000000008</v>
      </c>
      <c r="BO3071" s="15">
        <f t="shared" si="371"/>
        <v>2.6983440000000001</v>
      </c>
      <c r="BP3071" s="17">
        <f t="shared" si="371"/>
        <v>7.1539367999999994</v>
      </c>
    </row>
    <row r="3072" spans="1:68" ht="11.1" hidden="1" customHeight="1" outlineLevel="1" collapsed="1" x14ac:dyDescent="0.2">
      <c r="A3072" s="10"/>
      <c r="B3072" s="18"/>
      <c r="C3072" s="18"/>
      <c r="D3072" s="18"/>
      <c r="E3072" s="19" t="s">
        <v>442</v>
      </c>
      <c r="F3072" s="20"/>
      <c r="G3072" s="20"/>
      <c r="H3072" s="20"/>
      <c r="I3072" s="20"/>
      <c r="J3072" s="20"/>
      <c r="K3072" s="20"/>
      <c r="L3072" s="20"/>
      <c r="M3072" s="20"/>
      <c r="N3072" s="20"/>
      <c r="O3072" s="20"/>
      <c r="P3072" s="20"/>
      <c r="Q3072" s="20"/>
      <c r="R3072" s="20"/>
      <c r="S3072" s="20"/>
      <c r="T3072" s="20"/>
      <c r="U3072" s="20"/>
      <c r="V3072" s="20"/>
      <c r="W3072" s="20"/>
      <c r="X3072" s="20"/>
      <c r="Y3072" s="20"/>
      <c r="Z3072" s="20"/>
      <c r="AA3072" s="20"/>
      <c r="AB3072" s="20"/>
      <c r="AC3072" s="20"/>
      <c r="AD3072" s="209">
        <v>10.933</v>
      </c>
      <c r="AE3072" s="209">
        <v>4.9820000000000002</v>
      </c>
      <c r="AF3072" s="209">
        <v>4.5579999999999998</v>
      </c>
      <c r="AG3072" s="209">
        <v>2.024</v>
      </c>
      <c r="AH3072" s="209">
        <v>2.2050000000000001</v>
      </c>
      <c r="AI3072" s="209">
        <v>1.498</v>
      </c>
      <c r="AJ3072" s="209">
        <v>0.52300000000000002</v>
      </c>
      <c r="AK3072" s="20"/>
      <c r="AL3072" s="20"/>
      <c r="AM3072" s="20"/>
      <c r="AN3072" s="209">
        <v>4.093</v>
      </c>
      <c r="AO3072" s="209">
        <v>7.9359999999999999</v>
      </c>
      <c r="AP3072" s="209">
        <v>10.728</v>
      </c>
      <c r="AQ3072" s="209">
        <v>6.2069999999999999</v>
      </c>
      <c r="AR3072" s="209">
        <v>15.14</v>
      </c>
      <c r="AS3072" s="209">
        <v>7.5170000000000003</v>
      </c>
      <c r="AT3072" s="209">
        <v>4.9089999999999998</v>
      </c>
      <c r="AU3072" s="209">
        <v>2.2789999999999999</v>
      </c>
      <c r="AV3072" s="20"/>
      <c r="AW3072" s="20"/>
      <c r="AX3072" s="20"/>
      <c r="AY3072" s="209">
        <v>2.6160000000000001</v>
      </c>
      <c r="AZ3072" s="209">
        <v>3.339</v>
      </c>
      <c r="BA3072" s="209">
        <v>7.7510000000000003</v>
      </c>
      <c r="BB3072" s="21">
        <f>BB3073+BB3074</f>
        <v>17.14</v>
      </c>
      <c r="BC3072" s="21">
        <f>BD3072</f>
        <v>23.037634408602152</v>
      </c>
      <c r="BD3072" s="22">
        <f t="shared" si="372"/>
        <v>23.037634408602152</v>
      </c>
      <c r="BE3072" s="21">
        <f>BC3072-BD3072</f>
        <v>0</v>
      </c>
      <c r="BF3072" s="2">
        <v>13.9</v>
      </c>
      <c r="BG3072" s="10">
        <v>6</v>
      </c>
      <c r="BH3072" s="21">
        <f t="shared" si="366"/>
        <v>1.7140000000000002E-2</v>
      </c>
      <c r="BI3072" s="22">
        <f t="shared" si="366"/>
        <v>1.7140000000000002E-2</v>
      </c>
      <c r="BJ3072" s="21">
        <f>BH3072-BI3072</f>
        <v>0</v>
      </c>
      <c r="BK3072" s="21">
        <v>5.1420000000000007E-2</v>
      </c>
      <c r="BL3072" s="22">
        <v>5.1420000000000007E-2</v>
      </c>
      <c r="BM3072" s="21">
        <v>0</v>
      </c>
      <c r="BN3072" s="21">
        <f t="shared" si="371"/>
        <v>0.20568000000000003</v>
      </c>
      <c r="BO3072" s="22">
        <f t="shared" si="371"/>
        <v>0.20568000000000003</v>
      </c>
      <c r="BP3072" s="21">
        <f t="shared" si="371"/>
        <v>0</v>
      </c>
    </row>
    <row r="3073" spans="1:68" ht="11.1" hidden="1" customHeight="1" outlineLevel="2" x14ac:dyDescent="0.2">
      <c r="A3073" s="10"/>
      <c r="B3073" s="18"/>
      <c r="C3073" s="18"/>
      <c r="D3073" s="18"/>
      <c r="E3073" s="23" t="s">
        <v>2678</v>
      </c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  <c r="V3073" s="24"/>
      <c r="W3073" s="24"/>
      <c r="X3073" s="24"/>
      <c r="Y3073" s="24"/>
      <c r="Z3073" s="24"/>
      <c r="AA3073" s="24"/>
      <c r="AB3073" s="24"/>
      <c r="AC3073" s="24"/>
      <c r="AD3073" s="24"/>
      <c r="AE3073" s="24"/>
      <c r="AF3073" s="24"/>
      <c r="AG3073" s="24"/>
      <c r="AH3073" s="24"/>
      <c r="AI3073" s="24"/>
      <c r="AJ3073" s="24"/>
      <c r="AK3073" s="24"/>
      <c r="AL3073" s="24"/>
      <c r="AM3073" s="24"/>
      <c r="AN3073" s="208">
        <v>1.4490000000000001</v>
      </c>
      <c r="AO3073" s="208">
        <v>4.7080000000000002</v>
      </c>
      <c r="AP3073" s="208">
        <v>6.1829999999999998</v>
      </c>
      <c r="AQ3073" s="208">
        <v>6.2069999999999999</v>
      </c>
      <c r="AR3073" s="208">
        <v>5.8479999999999999</v>
      </c>
      <c r="AS3073" s="208">
        <v>4.4279999999999999</v>
      </c>
      <c r="AT3073" s="208">
        <v>2.964</v>
      </c>
      <c r="AU3073" s="208">
        <v>1.492</v>
      </c>
      <c r="AV3073" s="24"/>
      <c r="AW3073" s="24"/>
      <c r="AX3073" s="24"/>
      <c r="AY3073" s="208">
        <v>1.8069999999999999</v>
      </c>
      <c r="AZ3073" s="208">
        <v>2.0259999999999998</v>
      </c>
      <c r="BA3073" s="208">
        <v>4.7359999999999998</v>
      </c>
      <c r="BB3073" s="21">
        <f t="shared" si="364"/>
        <v>6.2069999999999999</v>
      </c>
      <c r="BC3073" s="21"/>
      <c r="BD3073" s="22">
        <f t="shared" si="372"/>
        <v>8.3427419354838701</v>
      </c>
      <c r="BE3073" s="21"/>
      <c r="BG3073" s="10"/>
      <c r="BH3073" s="21">
        <f t="shared" si="366"/>
        <v>0</v>
      </c>
      <c r="BI3073" s="22">
        <f t="shared" si="366"/>
        <v>6.206999999999999E-3</v>
      </c>
      <c r="BJ3073" s="21"/>
      <c r="BK3073" s="21">
        <v>0</v>
      </c>
      <c r="BL3073" s="22">
        <v>1.8620999999999999E-2</v>
      </c>
      <c r="BM3073" s="21"/>
      <c r="BN3073" s="21">
        <f t="shared" si="371"/>
        <v>0</v>
      </c>
      <c r="BO3073" s="22">
        <f t="shared" si="371"/>
        <v>7.4483999999999995E-2</v>
      </c>
      <c r="BP3073" s="21">
        <f t="shared" si="371"/>
        <v>0</v>
      </c>
    </row>
    <row r="3074" spans="1:68" ht="11.1" hidden="1" customHeight="1" outlineLevel="2" x14ac:dyDescent="0.2">
      <c r="A3074" s="10"/>
      <c r="B3074" s="18"/>
      <c r="C3074" s="18"/>
      <c r="D3074" s="18"/>
      <c r="E3074" s="23" t="s">
        <v>2679</v>
      </c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4"/>
      <c r="X3074" s="24"/>
      <c r="Y3074" s="24"/>
      <c r="Z3074" s="24"/>
      <c r="AA3074" s="24"/>
      <c r="AB3074" s="24"/>
      <c r="AC3074" s="24"/>
      <c r="AD3074" s="208">
        <v>10.933</v>
      </c>
      <c r="AE3074" s="208">
        <v>4.9820000000000002</v>
      </c>
      <c r="AF3074" s="208">
        <v>4.5579999999999998</v>
      </c>
      <c r="AG3074" s="208">
        <v>2.024</v>
      </c>
      <c r="AH3074" s="208">
        <v>2.2050000000000001</v>
      </c>
      <c r="AI3074" s="208">
        <v>1.498</v>
      </c>
      <c r="AJ3074" s="208">
        <v>0.52300000000000002</v>
      </c>
      <c r="AK3074" s="24"/>
      <c r="AL3074" s="24"/>
      <c r="AM3074" s="24"/>
      <c r="AN3074" s="208">
        <v>2.6440000000000001</v>
      </c>
      <c r="AO3074" s="208">
        <v>3.2280000000000002</v>
      </c>
      <c r="AP3074" s="208">
        <v>4.5449999999999999</v>
      </c>
      <c r="AQ3074" s="24"/>
      <c r="AR3074" s="208">
        <v>9.2919999999999998</v>
      </c>
      <c r="AS3074" s="208">
        <v>3.089</v>
      </c>
      <c r="AT3074" s="208">
        <v>1.9450000000000001</v>
      </c>
      <c r="AU3074" s="208">
        <v>0.78700000000000003</v>
      </c>
      <c r="AV3074" s="24"/>
      <c r="AW3074" s="24"/>
      <c r="AX3074" s="24"/>
      <c r="AY3074" s="208">
        <v>0.80900000000000005</v>
      </c>
      <c r="AZ3074" s="208">
        <v>1.3129999999999999</v>
      </c>
      <c r="BA3074" s="208">
        <v>3.0150000000000001</v>
      </c>
      <c r="BB3074" s="21">
        <f t="shared" ref="BB3074:BB3122" si="377">MAX(F3074:BA3074)</f>
        <v>10.933</v>
      </c>
      <c r="BC3074" s="21"/>
      <c r="BD3074" s="22">
        <f t="shared" si="372"/>
        <v>14.69489247311828</v>
      </c>
      <c r="BE3074" s="21"/>
      <c r="BG3074" s="10"/>
      <c r="BH3074" s="21">
        <f t="shared" si="366"/>
        <v>0</v>
      </c>
      <c r="BI3074" s="22">
        <f t="shared" si="366"/>
        <v>1.0933E-2</v>
      </c>
      <c r="BJ3074" s="21"/>
      <c r="BK3074" s="21">
        <v>0</v>
      </c>
      <c r="BL3074" s="22">
        <v>3.2799000000000002E-2</v>
      </c>
      <c r="BM3074" s="21"/>
      <c r="BN3074" s="21">
        <f t="shared" si="371"/>
        <v>0</v>
      </c>
      <c r="BO3074" s="22">
        <f t="shared" si="371"/>
        <v>0.13119600000000001</v>
      </c>
      <c r="BP3074" s="21">
        <f t="shared" si="371"/>
        <v>0</v>
      </c>
    </row>
    <row r="3075" spans="1:68" ht="11.1" hidden="1" customHeight="1" outlineLevel="1" collapsed="1" x14ac:dyDescent="0.2">
      <c r="A3075" s="10"/>
      <c r="B3075" s="18"/>
      <c r="C3075" s="18"/>
      <c r="D3075" s="18"/>
      <c r="E3075" s="19" t="s">
        <v>30</v>
      </c>
      <c r="F3075" s="209">
        <v>29.5</v>
      </c>
      <c r="G3075" s="209">
        <v>22.6</v>
      </c>
      <c r="H3075" s="209">
        <v>19.5</v>
      </c>
      <c r="I3075" s="240">
        <v>12.897</v>
      </c>
      <c r="J3075" s="240"/>
      <c r="K3075" s="209">
        <v>7.4480000000000004</v>
      </c>
      <c r="L3075" s="209">
        <v>0.29499999999999998</v>
      </c>
      <c r="M3075" s="20"/>
      <c r="N3075" s="20"/>
      <c r="O3075" s="209">
        <v>20.363</v>
      </c>
      <c r="P3075" s="209">
        <v>18.059000000000001</v>
      </c>
      <c r="Q3075" s="209">
        <v>26.768999999999998</v>
      </c>
      <c r="R3075" s="209">
        <v>17.131</v>
      </c>
      <c r="S3075" s="209">
        <v>31.385999999999999</v>
      </c>
      <c r="T3075" s="209">
        <v>31.238</v>
      </c>
      <c r="U3075" s="209">
        <v>21.420999999999999</v>
      </c>
      <c r="V3075" s="209">
        <v>12.036</v>
      </c>
      <c r="W3075" s="209">
        <v>7.5220000000000002</v>
      </c>
      <c r="X3075" s="209">
        <v>0.33200000000000002</v>
      </c>
      <c r="Y3075" s="20"/>
      <c r="Z3075" s="20"/>
      <c r="AA3075" s="209">
        <v>-17.222000000000001</v>
      </c>
      <c r="AB3075" s="209">
        <v>14.592000000000001</v>
      </c>
      <c r="AC3075" s="209">
        <v>23.106999999999999</v>
      </c>
      <c r="AD3075" s="209">
        <v>30.879000000000001</v>
      </c>
      <c r="AE3075" s="209">
        <v>29.823</v>
      </c>
      <c r="AF3075" s="209">
        <v>23.916</v>
      </c>
      <c r="AG3075" s="209">
        <v>17.163</v>
      </c>
      <c r="AH3075" s="209">
        <v>10.994</v>
      </c>
      <c r="AI3075" s="209">
        <v>7.1040000000000001</v>
      </c>
      <c r="AJ3075" s="209">
        <v>0.64200000000000002</v>
      </c>
      <c r="AK3075" s="20"/>
      <c r="AL3075" s="20"/>
      <c r="AM3075" s="209">
        <v>3.2240000000000002</v>
      </c>
      <c r="AN3075" s="209">
        <v>6.6420000000000003</v>
      </c>
      <c r="AO3075" s="209">
        <v>10.744</v>
      </c>
      <c r="AP3075" s="209">
        <v>14.747</v>
      </c>
      <c r="AQ3075" s="209">
        <v>13.366</v>
      </c>
      <c r="AR3075" s="209">
        <v>12.074999999999999</v>
      </c>
      <c r="AS3075" s="209">
        <v>10.606</v>
      </c>
      <c r="AT3075" s="209">
        <v>5.86</v>
      </c>
      <c r="AU3075" s="209">
        <v>3.9569999999999999</v>
      </c>
      <c r="AV3075" s="20"/>
      <c r="AW3075" s="20"/>
      <c r="AX3075" s="20"/>
      <c r="AY3075" s="209">
        <v>3.7389999999999999</v>
      </c>
      <c r="AZ3075" s="209">
        <v>5.3319999999999999</v>
      </c>
      <c r="BA3075" s="209">
        <v>10.992000000000001</v>
      </c>
      <c r="BB3075" s="21">
        <f>BB3076+BB3077</f>
        <v>16.277999999999999</v>
      </c>
      <c r="BC3075" s="21">
        <f>BF3075</f>
        <v>138</v>
      </c>
      <c r="BD3075" s="22">
        <f t="shared" si="372"/>
        <v>21.879032258064516</v>
      </c>
      <c r="BE3075" s="21">
        <f>BC3075-BD3075</f>
        <v>116.12096774193549</v>
      </c>
      <c r="BF3075" s="2">
        <v>138</v>
      </c>
      <c r="BG3075" s="10">
        <v>5</v>
      </c>
      <c r="BH3075" s="21">
        <f t="shared" si="366"/>
        <v>0.102672</v>
      </c>
      <c r="BI3075" s="22">
        <f t="shared" si="366"/>
        <v>1.6278000000000001E-2</v>
      </c>
      <c r="BJ3075" s="21">
        <f>BH3075-BI3075</f>
        <v>8.6393999999999999E-2</v>
      </c>
      <c r="BK3075" s="21">
        <v>0.30801600000000001</v>
      </c>
      <c r="BL3075" s="22">
        <v>4.8834000000000002E-2</v>
      </c>
      <c r="BM3075" s="21">
        <v>0.25918200000000002</v>
      </c>
      <c r="BN3075" s="21">
        <f t="shared" si="371"/>
        <v>1.232064</v>
      </c>
      <c r="BO3075" s="22">
        <f t="shared" si="371"/>
        <v>0.19533600000000001</v>
      </c>
      <c r="BP3075" s="21">
        <f t="shared" si="371"/>
        <v>1.0367280000000001</v>
      </c>
    </row>
    <row r="3076" spans="1:68" ht="11.1" hidden="1" customHeight="1" outlineLevel="2" x14ac:dyDescent="0.2">
      <c r="A3076" s="10"/>
      <c r="B3076" s="18"/>
      <c r="C3076" s="18"/>
      <c r="D3076" s="18"/>
      <c r="E3076" s="23" t="s">
        <v>2680</v>
      </c>
      <c r="F3076" s="208">
        <v>6.5</v>
      </c>
      <c r="G3076" s="208">
        <v>5.0999999999999996</v>
      </c>
      <c r="H3076" s="208">
        <v>4.0999999999999996</v>
      </c>
      <c r="I3076" s="239">
        <v>2.7450000000000001</v>
      </c>
      <c r="J3076" s="239"/>
      <c r="K3076" s="208">
        <v>1.3320000000000001</v>
      </c>
      <c r="L3076" s="24"/>
      <c r="M3076" s="24"/>
      <c r="N3076" s="24"/>
      <c r="O3076" s="208">
        <v>2.573</v>
      </c>
      <c r="P3076" s="208">
        <v>3.1709999999999998</v>
      </c>
      <c r="Q3076" s="208">
        <v>4.6929999999999996</v>
      </c>
      <c r="R3076" s="208">
        <v>2.54</v>
      </c>
      <c r="S3076" s="208">
        <v>5.6260000000000003</v>
      </c>
      <c r="T3076" s="208">
        <v>5.86</v>
      </c>
      <c r="U3076" s="208">
        <v>3.9710000000000001</v>
      </c>
      <c r="V3076" s="208">
        <v>1.992</v>
      </c>
      <c r="W3076" s="208">
        <v>1.3340000000000001</v>
      </c>
      <c r="X3076" s="24"/>
      <c r="Y3076" s="24"/>
      <c r="Z3076" s="24"/>
      <c r="AA3076" s="208">
        <v>-7.9059999999999997</v>
      </c>
      <c r="AB3076" s="208">
        <v>2.5310000000000001</v>
      </c>
      <c r="AC3076" s="208">
        <v>4.2869999999999999</v>
      </c>
      <c r="AD3076" s="208">
        <v>5.7039999999999997</v>
      </c>
      <c r="AE3076" s="208">
        <v>6.0179999999999998</v>
      </c>
      <c r="AF3076" s="208">
        <v>4.4219999999999997</v>
      </c>
      <c r="AG3076" s="208">
        <v>3.0329999999999999</v>
      </c>
      <c r="AH3076" s="208">
        <v>2.0539999999999998</v>
      </c>
      <c r="AI3076" s="208">
        <v>1.4279999999999999</v>
      </c>
      <c r="AJ3076" s="24"/>
      <c r="AK3076" s="24"/>
      <c r="AL3076" s="24"/>
      <c r="AM3076" s="208">
        <v>1.05</v>
      </c>
      <c r="AN3076" s="208">
        <v>2.1579999999999999</v>
      </c>
      <c r="AO3076" s="208">
        <v>3.7389999999999999</v>
      </c>
      <c r="AP3076" s="208">
        <v>4.9690000000000003</v>
      </c>
      <c r="AQ3076" s="208">
        <v>4.7869999999999999</v>
      </c>
      <c r="AR3076" s="208">
        <v>4.0640000000000001</v>
      </c>
      <c r="AS3076" s="208">
        <v>3.4489999999999998</v>
      </c>
      <c r="AT3076" s="208">
        <v>2.2599999999999998</v>
      </c>
      <c r="AU3076" s="208">
        <v>1.484</v>
      </c>
      <c r="AV3076" s="24"/>
      <c r="AW3076" s="24"/>
      <c r="AX3076" s="24"/>
      <c r="AY3076" s="208">
        <v>0.99099999999999999</v>
      </c>
      <c r="AZ3076" s="208">
        <v>1.877</v>
      </c>
      <c r="BA3076" s="208">
        <v>3.984</v>
      </c>
      <c r="BB3076" s="21">
        <f t="shared" si="377"/>
        <v>6.5</v>
      </c>
      <c r="BC3076" s="21"/>
      <c r="BD3076" s="22">
        <f t="shared" si="372"/>
        <v>8.7365591397849478</v>
      </c>
      <c r="BE3076" s="21"/>
      <c r="BG3076" s="10"/>
      <c r="BH3076" s="21">
        <f t="shared" si="366"/>
        <v>0</v>
      </c>
      <c r="BI3076" s="22">
        <f t="shared" si="366"/>
        <v>6.5000000000000006E-3</v>
      </c>
      <c r="BJ3076" s="21"/>
      <c r="BK3076" s="21">
        <v>0</v>
      </c>
      <c r="BL3076" s="22">
        <v>1.9500000000000003E-2</v>
      </c>
      <c r="BM3076" s="21"/>
      <c r="BN3076" s="21">
        <f t="shared" si="371"/>
        <v>0</v>
      </c>
      <c r="BO3076" s="22">
        <f t="shared" si="371"/>
        <v>7.8000000000000014E-2</v>
      </c>
      <c r="BP3076" s="21">
        <f t="shared" si="371"/>
        <v>0</v>
      </c>
    </row>
    <row r="3077" spans="1:68" ht="11.1" hidden="1" customHeight="1" outlineLevel="2" x14ac:dyDescent="0.2">
      <c r="A3077" s="10"/>
      <c r="B3077" s="18"/>
      <c r="C3077" s="18"/>
      <c r="D3077" s="18"/>
      <c r="E3077" s="23" t="s">
        <v>2681</v>
      </c>
      <c r="F3077" s="208">
        <v>7.7</v>
      </c>
      <c r="G3077" s="208">
        <v>5.9</v>
      </c>
      <c r="H3077" s="208">
        <v>5.3</v>
      </c>
      <c r="I3077" s="239">
        <v>3.609</v>
      </c>
      <c r="J3077" s="239"/>
      <c r="K3077" s="208">
        <v>2.004</v>
      </c>
      <c r="L3077" s="24"/>
      <c r="M3077" s="24"/>
      <c r="N3077" s="24"/>
      <c r="O3077" s="208">
        <v>3.79</v>
      </c>
      <c r="P3077" s="208">
        <v>5.1269999999999998</v>
      </c>
      <c r="Q3077" s="208">
        <v>7.4290000000000003</v>
      </c>
      <c r="R3077" s="208">
        <v>4.4400000000000004</v>
      </c>
      <c r="S3077" s="208">
        <v>9.0559999999999992</v>
      </c>
      <c r="T3077" s="208">
        <v>9.1549999999999994</v>
      </c>
      <c r="U3077" s="208">
        <v>6.2759999999999998</v>
      </c>
      <c r="V3077" s="208">
        <v>3.742</v>
      </c>
      <c r="W3077" s="208">
        <v>2.3940000000000001</v>
      </c>
      <c r="X3077" s="24"/>
      <c r="Y3077" s="24"/>
      <c r="Z3077" s="24"/>
      <c r="AA3077" s="208">
        <v>-6.548</v>
      </c>
      <c r="AB3077" s="208">
        <v>4.1070000000000002</v>
      </c>
      <c r="AC3077" s="208">
        <v>6.6820000000000004</v>
      </c>
      <c r="AD3077" s="208">
        <v>8.7880000000000003</v>
      </c>
      <c r="AE3077" s="208">
        <v>8.5749999999999993</v>
      </c>
      <c r="AF3077" s="208">
        <v>7.04</v>
      </c>
      <c r="AG3077" s="208">
        <v>5.0090000000000003</v>
      </c>
      <c r="AH3077" s="208">
        <v>3.4460000000000002</v>
      </c>
      <c r="AI3077" s="208">
        <v>2.508</v>
      </c>
      <c r="AJ3077" s="24"/>
      <c r="AK3077" s="24"/>
      <c r="AL3077" s="24"/>
      <c r="AM3077" s="208">
        <v>2.1739999999999999</v>
      </c>
      <c r="AN3077" s="208">
        <v>4.484</v>
      </c>
      <c r="AO3077" s="208">
        <v>7.0049999999999999</v>
      </c>
      <c r="AP3077" s="208">
        <v>9.7780000000000005</v>
      </c>
      <c r="AQ3077" s="208">
        <v>8.5790000000000006</v>
      </c>
      <c r="AR3077" s="208">
        <v>8.0109999999999992</v>
      </c>
      <c r="AS3077" s="208">
        <v>7.157</v>
      </c>
      <c r="AT3077" s="208">
        <v>3.6</v>
      </c>
      <c r="AU3077" s="208">
        <v>2.4729999999999999</v>
      </c>
      <c r="AV3077" s="24"/>
      <c r="AW3077" s="24"/>
      <c r="AX3077" s="24"/>
      <c r="AY3077" s="208">
        <v>2.7480000000000002</v>
      </c>
      <c r="AZ3077" s="208">
        <v>3.4550000000000001</v>
      </c>
      <c r="BA3077" s="208">
        <v>7.008</v>
      </c>
      <c r="BB3077" s="21">
        <f t="shared" si="377"/>
        <v>9.7780000000000005</v>
      </c>
      <c r="BC3077" s="21"/>
      <c r="BD3077" s="22">
        <f t="shared" si="372"/>
        <v>13.14247311827957</v>
      </c>
      <c r="BE3077" s="21"/>
      <c r="BG3077" s="10"/>
      <c r="BH3077" s="21">
        <f t="shared" si="366"/>
        <v>0</v>
      </c>
      <c r="BI3077" s="22">
        <f t="shared" si="366"/>
        <v>9.7780000000000002E-3</v>
      </c>
      <c r="BJ3077" s="21"/>
      <c r="BK3077" s="21">
        <v>0</v>
      </c>
      <c r="BL3077" s="22">
        <v>2.9333999999999999E-2</v>
      </c>
      <c r="BM3077" s="21"/>
      <c r="BN3077" s="21">
        <f t="shared" si="371"/>
        <v>0</v>
      </c>
      <c r="BO3077" s="22">
        <f t="shared" si="371"/>
        <v>0.117336</v>
      </c>
      <c r="BP3077" s="21">
        <f t="shared" si="371"/>
        <v>0</v>
      </c>
    </row>
    <row r="3078" spans="1:68" ht="11.1" hidden="1" customHeight="1" outlineLevel="1" collapsed="1" x14ac:dyDescent="0.2">
      <c r="A3078" s="10"/>
      <c r="B3078" s="18"/>
      <c r="C3078" s="18"/>
      <c r="D3078" s="18"/>
      <c r="E3078" s="19" t="s">
        <v>1256</v>
      </c>
      <c r="F3078" s="209">
        <v>2.794</v>
      </c>
      <c r="G3078" s="209">
        <v>1.847</v>
      </c>
      <c r="H3078" s="209">
        <v>1.252</v>
      </c>
      <c r="I3078" s="240">
        <v>0.89400000000000002</v>
      </c>
      <c r="J3078" s="240"/>
      <c r="K3078" s="209">
        <v>0.28799999999999998</v>
      </c>
      <c r="L3078" s="20"/>
      <c r="M3078" s="20"/>
      <c r="N3078" s="20"/>
      <c r="O3078" s="209">
        <v>0.29299999999999998</v>
      </c>
      <c r="P3078" s="209">
        <v>1.0409999999999999</v>
      </c>
      <c r="Q3078" s="209">
        <v>1.4750000000000001</v>
      </c>
      <c r="R3078" s="209">
        <v>1.784</v>
      </c>
      <c r="S3078" s="209">
        <v>2.2930000000000001</v>
      </c>
      <c r="T3078" s="20"/>
      <c r="U3078" s="209">
        <v>3.468</v>
      </c>
      <c r="V3078" s="209">
        <v>0.64100000000000001</v>
      </c>
      <c r="W3078" s="209">
        <v>0.51100000000000001</v>
      </c>
      <c r="X3078" s="209">
        <v>7.5999999999999998E-2</v>
      </c>
      <c r="Y3078" s="20"/>
      <c r="Z3078" s="209">
        <v>1.4E-2</v>
      </c>
      <c r="AA3078" s="209">
        <v>0.13200000000000001</v>
      </c>
      <c r="AB3078" s="209">
        <v>0.70199999999999996</v>
      </c>
      <c r="AC3078" s="209">
        <v>1.3120000000000001</v>
      </c>
      <c r="AD3078" s="209">
        <v>2.173</v>
      </c>
      <c r="AE3078" s="209">
        <v>2.15</v>
      </c>
      <c r="AF3078" s="209">
        <v>1.925</v>
      </c>
      <c r="AG3078" s="209">
        <v>1.093</v>
      </c>
      <c r="AH3078" s="209">
        <v>0.70099999999999996</v>
      </c>
      <c r="AI3078" s="209">
        <v>0.59199999999999997</v>
      </c>
      <c r="AJ3078" s="209">
        <v>0.22700000000000001</v>
      </c>
      <c r="AK3078" s="20"/>
      <c r="AL3078" s="20"/>
      <c r="AM3078" s="209">
        <v>0.37</v>
      </c>
      <c r="AN3078" s="209">
        <v>0.86699999999999999</v>
      </c>
      <c r="AO3078" s="209">
        <v>1.393</v>
      </c>
      <c r="AP3078" s="209">
        <v>2.0489999999999999</v>
      </c>
      <c r="AQ3078" s="209">
        <v>2.0339999999999998</v>
      </c>
      <c r="AR3078" s="209">
        <v>1.855</v>
      </c>
      <c r="AS3078" s="209">
        <v>1.585</v>
      </c>
      <c r="AT3078" s="209">
        <v>1.252</v>
      </c>
      <c r="AU3078" s="209">
        <v>0.42799999999999999</v>
      </c>
      <c r="AV3078" s="209">
        <v>0.158</v>
      </c>
      <c r="AW3078" s="20"/>
      <c r="AX3078" s="20"/>
      <c r="AY3078" s="209">
        <v>0.26600000000000001</v>
      </c>
      <c r="AZ3078" s="209">
        <v>0.443</v>
      </c>
      <c r="BA3078" s="209">
        <v>1.2849999999999999</v>
      </c>
      <c r="BB3078" s="21">
        <f t="shared" si="377"/>
        <v>3.468</v>
      </c>
      <c r="BC3078" s="21">
        <f>BF3078</f>
        <v>8.3000000000000007</v>
      </c>
      <c r="BD3078" s="22">
        <f t="shared" si="372"/>
        <v>4.6612903225806459</v>
      </c>
      <c r="BE3078" s="21">
        <f>BC3078-BD3078</f>
        <v>3.6387096774193548</v>
      </c>
      <c r="BF3078" s="2">
        <v>8.3000000000000007</v>
      </c>
      <c r="BG3078" s="10">
        <v>5</v>
      </c>
      <c r="BH3078" s="21">
        <f t="shared" si="366"/>
        <v>6.1752000000000005E-3</v>
      </c>
      <c r="BI3078" s="22">
        <f t="shared" si="366"/>
        <v>3.4680000000000006E-3</v>
      </c>
      <c r="BJ3078" s="21">
        <f>BH3078-BI3078</f>
        <v>2.7071999999999999E-3</v>
      </c>
      <c r="BK3078" s="21">
        <v>1.8525600000000003E-2</v>
      </c>
      <c r="BL3078" s="22">
        <v>1.0404000000000002E-2</v>
      </c>
      <c r="BM3078" s="21">
        <v>8.1216000000000014E-3</v>
      </c>
      <c r="BN3078" s="21">
        <f t="shared" si="371"/>
        <v>7.4102400000000013E-2</v>
      </c>
      <c r="BO3078" s="22">
        <f t="shared" si="371"/>
        <v>4.1616000000000007E-2</v>
      </c>
      <c r="BP3078" s="21">
        <f t="shared" si="371"/>
        <v>3.2486400000000006E-2</v>
      </c>
    </row>
    <row r="3079" spans="1:68" ht="11.1" hidden="1" customHeight="1" outlineLevel="2" x14ac:dyDescent="0.2">
      <c r="A3079" s="10"/>
      <c r="B3079" s="18"/>
      <c r="C3079" s="18"/>
      <c r="D3079" s="18"/>
      <c r="E3079" s="23" t="s">
        <v>2682</v>
      </c>
      <c r="F3079" s="208">
        <v>2.794</v>
      </c>
      <c r="G3079" s="208">
        <v>1.847</v>
      </c>
      <c r="H3079" s="208">
        <v>1.252</v>
      </c>
      <c r="I3079" s="239">
        <v>0.89400000000000002</v>
      </c>
      <c r="J3079" s="239"/>
      <c r="K3079" s="208">
        <v>0.28799999999999998</v>
      </c>
      <c r="L3079" s="24"/>
      <c r="M3079" s="24"/>
      <c r="N3079" s="24"/>
      <c r="O3079" s="208">
        <v>0.29299999999999998</v>
      </c>
      <c r="P3079" s="208">
        <v>1.0409999999999999</v>
      </c>
      <c r="Q3079" s="208">
        <v>1.4750000000000001</v>
      </c>
      <c r="R3079" s="208">
        <v>1.784</v>
      </c>
      <c r="S3079" s="208">
        <v>2.2930000000000001</v>
      </c>
      <c r="T3079" s="24"/>
      <c r="U3079" s="208">
        <v>3.468</v>
      </c>
      <c r="V3079" s="208">
        <v>0.64100000000000001</v>
      </c>
      <c r="W3079" s="208">
        <v>0.51100000000000001</v>
      </c>
      <c r="X3079" s="208">
        <v>7.5999999999999998E-2</v>
      </c>
      <c r="Y3079" s="24"/>
      <c r="Z3079" s="208">
        <v>1.4E-2</v>
      </c>
      <c r="AA3079" s="208">
        <v>0.13200000000000001</v>
      </c>
      <c r="AB3079" s="208">
        <v>0.70199999999999996</v>
      </c>
      <c r="AC3079" s="208">
        <v>1.3120000000000001</v>
      </c>
      <c r="AD3079" s="208">
        <v>2.173</v>
      </c>
      <c r="AE3079" s="208">
        <v>2.15</v>
      </c>
      <c r="AF3079" s="208">
        <v>1.925</v>
      </c>
      <c r="AG3079" s="208">
        <v>1.093</v>
      </c>
      <c r="AH3079" s="208">
        <v>0.70099999999999996</v>
      </c>
      <c r="AI3079" s="208">
        <v>0.59199999999999997</v>
      </c>
      <c r="AJ3079" s="208">
        <v>0.22700000000000001</v>
      </c>
      <c r="AK3079" s="24"/>
      <c r="AL3079" s="24"/>
      <c r="AM3079" s="208">
        <v>0.37</v>
      </c>
      <c r="AN3079" s="208">
        <v>0.86699999999999999</v>
      </c>
      <c r="AO3079" s="208">
        <v>1.393</v>
      </c>
      <c r="AP3079" s="208">
        <v>2.0489999999999999</v>
      </c>
      <c r="AQ3079" s="208">
        <v>2.0339999999999998</v>
      </c>
      <c r="AR3079" s="208">
        <v>1.855</v>
      </c>
      <c r="AS3079" s="208">
        <v>1.585</v>
      </c>
      <c r="AT3079" s="208">
        <v>1.252</v>
      </c>
      <c r="AU3079" s="208">
        <v>0.42799999999999999</v>
      </c>
      <c r="AV3079" s="208">
        <v>0.158</v>
      </c>
      <c r="AW3079" s="24"/>
      <c r="AX3079" s="24"/>
      <c r="AY3079" s="208">
        <v>0.26600000000000001</v>
      </c>
      <c r="AZ3079" s="208">
        <v>0.443</v>
      </c>
      <c r="BA3079" s="208">
        <v>1.2849999999999999</v>
      </c>
      <c r="BB3079" s="21">
        <f t="shared" si="377"/>
        <v>3.468</v>
      </c>
      <c r="BC3079" s="21"/>
      <c r="BD3079" s="22">
        <f t="shared" si="372"/>
        <v>4.6612903225806459</v>
      </c>
      <c r="BE3079" s="21"/>
      <c r="BG3079" s="10"/>
      <c r="BH3079" s="21">
        <f t="shared" si="366"/>
        <v>0</v>
      </c>
      <c r="BI3079" s="22">
        <f t="shared" si="366"/>
        <v>3.4680000000000006E-3</v>
      </c>
      <c r="BJ3079" s="21"/>
      <c r="BK3079" s="21">
        <v>0</v>
      </c>
      <c r="BL3079" s="22">
        <v>1.0404000000000002E-2</v>
      </c>
      <c r="BM3079" s="21"/>
      <c r="BN3079" s="21">
        <f t="shared" si="371"/>
        <v>0</v>
      </c>
      <c r="BO3079" s="22">
        <f t="shared" si="371"/>
        <v>4.1616000000000007E-2</v>
      </c>
      <c r="BP3079" s="21">
        <f t="shared" si="371"/>
        <v>0</v>
      </c>
    </row>
    <row r="3080" spans="1:68" ht="11.1" hidden="1" customHeight="1" outlineLevel="1" collapsed="1" x14ac:dyDescent="0.2">
      <c r="A3080" s="10"/>
      <c r="B3080" s="18"/>
      <c r="C3080" s="18"/>
      <c r="D3080" s="18"/>
      <c r="E3080" s="19" t="s">
        <v>567</v>
      </c>
      <c r="F3080" s="209">
        <v>2.68</v>
      </c>
      <c r="G3080" s="209">
        <v>2.2290000000000001</v>
      </c>
      <c r="H3080" s="209">
        <v>1.7390000000000001</v>
      </c>
      <c r="I3080" s="240">
        <v>1.4770000000000001</v>
      </c>
      <c r="J3080" s="240"/>
      <c r="K3080" s="209">
        <v>0.57299999999999995</v>
      </c>
      <c r="L3080" s="209">
        <v>0.14899999999999999</v>
      </c>
      <c r="M3080" s="20"/>
      <c r="N3080" s="209">
        <v>0.23100000000000001</v>
      </c>
      <c r="O3080" s="209">
        <v>0.50800000000000001</v>
      </c>
      <c r="P3080" s="209">
        <v>1.109</v>
      </c>
      <c r="Q3080" s="209">
        <v>1.819</v>
      </c>
      <c r="R3080" s="209">
        <v>2.0910000000000002</v>
      </c>
      <c r="S3080" s="209">
        <v>2.3090000000000002</v>
      </c>
      <c r="T3080" s="209">
        <v>2.089</v>
      </c>
      <c r="U3080" s="209">
        <v>1.421</v>
      </c>
      <c r="V3080" s="209">
        <v>0.63800000000000001</v>
      </c>
      <c r="W3080" s="209">
        <v>0.67100000000000004</v>
      </c>
      <c r="X3080" s="209">
        <v>0.13200000000000001</v>
      </c>
      <c r="Y3080" s="20"/>
      <c r="Z3080" s="209">
        <v>0.22500000000000001</v>
      </c>
      <c r="AA3080" s="209">
        <v>0.28199999999999997</v>
      </c>
      <c r="AB3080" s="209">
        <v>0.76700000000000002</v>
      </c>
      <c r="AC3080" s="209">
        <v>1.167</v>
      </c>
      <c r="AD3080" s="209">
        <v>2.069</v>
      </c>
      <c r="AE3080" s="209">
        <v>1.86</v>
      </c>
      <c r="AF3080" s="209">
        <v>1.73</v>
      </c>
      <c r="AG3080" s="209">
        <v>0.93400000000000005</v>
      </c>
      <c r="AH3080" s="209">
        <v>0.64300000000000002</v>
      </c>
      <c r="AI3080" s="209">
        <v>0.54100000000000004</v>
      </c>
      <c r="AJ3080" s="209">
        <v>0.151</v>
      </c>
      <c r="AK3080" s="20"/>
      <c r="AL3080" s="20"/>
      <c r="AM3080" s="209">
        <v>0.34699999999999998</v>
      </c>
      <c r="AN3080" s="209">
        <v>0.68899999999999995</v>
      </c>
      <c r="AO3080" s="209">
        <v>1.284</v>
      </c>
      <c r="AP3080" s="209">
        <v>1.8540000000000001</v>
      </c>
      <c r="AQ3080" s="209">
        <v>1.8620000000000001</v>
      </c>
      <c r="AR3080" s="209">
        <v>1.869</v>
      </c>
      <c r="AS3080" s="209">
        <v>1.329</v>
      </c>
      <c r="AT3080" s="209">
        <v>0.83099999999999996</v>
      </c>
      <c r="AU3080" s="209">
        <v>0.43099999999999999</v>
      </c>
      <c r="AV3080" s="209">
        <v>6.5000000000000002E-2</v>
      </c>
      <c r="AW3080" s="20"/>
      <c r="AX3080" s="20"/>
      <c r="AY3080" s="209">
        <v>0.495</v>
      </c>
      <c r="AZ3080" s="209">
        <v>0.53500000000000003</v>
      </c>
      <c r="BA3080" s="209">
        <v>1.343</v>
      </c>
      <c r="BB3080" s="21">
        <f t="shared" si="377"/>
        <v>2.68</v>
      </c>
      <c r="BC3080" s="21">
        <f>BF3080</f>
        <v>8.3000000000000007</v>
      </c>
      <c r="BD3080" s="22">
        <f t="shared" si="372"/>
        <v>3.602150537634409</v>
      </c>
      <c r="BE3080" s="21">
        <f>BC3080-BD3080</f>
        <v>4.6978494623655918</v>
      </c>
      <c r="BF3080" s="2">
        <v>8.3000000000000007</v>
      </c>
      <c r="BG3080" s="10">
        <v>5</v>
      </c>
      <c r="BH3080" s="21">
        <f t="shared" si="366"/>
        <v>6.1752000000000005E-3</v>
      </c>
      <c r="BI3080" s="22">
        <f t="shared" si="366"/>
        <v>2.6800000000000005E-3</v>
      </c>
      <c r="BJ3080" s="21">
        <f>BH3080-BI3080</f>
        <v>3.4952E-3</v>
      </c>
      <c r="BK3080" s="21">
        <v>1.8525600000000003E-2</v>
      </c>
      <c r="BL3080" s="22">
        <v>8.040000000000002E-3</v>
      </c>
      <c r="BM3080" s="21">
        <v>1.0485600000000001E-2</v>
      </c>
      <c r="BN3080" s="21">
        <f t="shared" si="371"/>
        <v>7.4102400000000013E-2</v>
      </c>
      <c r="BO3080" s="22">
        <f t="shared" si="371"/>
        <v>3.2160000000000008E-2</v>
      </c>
      <c r="BP3080" s="21">
        <f t="shared" si="371"/>
        <v>4.1942400000000005E-2</v>
      </c>
    </row>
    <row r="3081" spans="1:68" ht="11.1" hidden="1" customHeight="1" outlineLevel="2" x14ac:dyDescent="0.2">
      <c r="A3081" s="10"/>
      <c r="B3081" s="18"/>
      <c r="C3081" s="18"/>
      <c r="D3081" s="18"/>
      <c r="E3081" s="23" t="s">
        <v>2683</v>
      </c>
      <c r="F3081" s="208">
        <v>2.68</v>
      </c>
      <c r="G3081" s="208">
        <v>2.2290000000000001</v>
      </c>
      <c r="H3081" s="208">
        <v>1.7390000000000001</v>
      </c>
      <c r="I3081" s="239">
        <v>1.4770000000000001</v>
      </c>
      <c r="J3081" s="239"/>
      <c r="K3081" s="208">
        <v>0.57299999999999995</v>
      </c>
      <c r="L3081" s="208">
        <v>0.14899999999999999</v>
      </c>
      <c r="M3081" s="24"/>
      <c r="N3081" s="208">
        <v>0.23100000000000001</v>
      </c>
      <c r="O3081" s="208">
        <v>0.50800000000000001</v>
      </c>
      <c r="P3081" s="208">
        <v>1.109</v>
      </c>
      <c r="Q3081" s="208">
        <v>1.819</v>
      </c>
      <c r="R3081" s="208">
        <v>2.0910000000000002</v>
      </c>
      <c r="S3081" s="208">
        <v>2.3090000000000002</v>
      </c>
      <c r="T3081" s="208">
        <v>2.089</v>
      </c>
      <c r="U3081" s="208">
        <v>1.421</v>
      </c>
      <c r="V3081" s="208">
        <v>0.63800000000000001</v>
      </c>
      <c r="W3081" s="208">
        <v>0.67100000000000004</v>
      </c>
      <c r="X3081" s="208">
        <v>0.13200000000000001</v>
      </c>
      <c r="Y3081" s="24"/>
      <c r="Z3081" s="208">
        <v>0.22500000000000001</v>
      </c>
      <c r="AA3081" s="208">
        <v>0.28199999999999997</v>
      </c>
      <c r="AB3081" s="208">
        <v>0.76700000000000002</v>
      </c>
      <c r="AC3081" s="208">
        <v>1.167</v>
      </c>
      <c r="AD3081" s="208">
        <v>2.069</v>
      </c>
      <c r="AE3081" s="208">
        <v>1.86</v>
      </c>
      <c r="AF3081" s="208">
        <v>1.73</v>
      </c>
      <c r="AG3081" s="208">
        <v>0.93400000000000005</v>
      </c>
      <c r="AH3081" s="208">
        <v>0.64300000000000002</v>
      </c>
      <c r="AI3081" s="208">
        <v>0.54100000000000004</v>
      </c>
      <c r="AJ3081" s="208">
        <v>0.151</v>
      </c>
      <c r="AK3081" s="24"/>
      <c r="AL3081" s="24"/>
      <c r="AM3081" s="208">
        <v>0.34699999999999998</v>
      </c>
      <c r="AN3081" s="208">
        <v>0.68899999999999995</v>
      </c>
      <c r="AO3081" s="208">
        <v>1.284</v>
      </c>
      <c r="AP3081" s="208">
        <v>1.8540000000000001</v>
      </c>
      <c r="AQ3081" s="208">
        <v>1.8620000000000001</v>
      </c>
      <c r="AR3081" s="208">
        <v>1.869</v>
      </c>
      <c r="AS3081" s="208">
        <v>1.329</v>
      </c>
      <c r="AT3081" s="208">
        <v>0.83099999999999996</v>
      </c>
      <c r="AU3081" s="208">
        <v>0.43099999999999999</v>
      </c>
      <c r="AV3081" s="208">
        <v>6.5000000000000002E-2</v>
      </c>
      <c r="AW3081" s="24"/>
      <c r="AX3081" s="24"/>
      <c r="AY3081" s="208">
        <v>0.495</v>
      </c>
      <c r="AZ3081" s="208">
        <v>0.53500000000000003</v>
      </c>
      <c r="BA3081" s="208">
        <v>1.343</v>
      </c>
      <c r="BB3081" s="21">
        <f t="shared" si="377"/>
        <v>2.68</v>
      </c>
      <c r="BC3081" s="21"/>
      <c r="BD3081" s="22">
        <f t="shared" si="372"/>
        <v>3.602150537634409</v>
      </c>
      <c r="BE3081" s="21"/>
      <c r="BG3081" s="10"/>
      <c r="BH3081" s="21">
        <f t="shared" si="366"/>
        <v>0</v>
      </c>
      <c r="BI3081" s="22">
        <f t="shared" si="366"/>
        <v>2.6800000000000005E-3</v>
      </c>
      <c r="BJ3081" s="21"/>
      <c r="BK3081" s="21">
        <v>0</v>
      </c>
      <c r="BL3081" s="22">
        <v>8.040000000000002E-3</v>
      </c>
      <c r="BM3081" s="21"/>
      <c r="BN3081" s="21">
        <f t="shared" si="371"/>
        <v>0</v>
      </c>
      <c r="BO3081" s="22">
        <f t="shared" si="371"/>
        <v>3.2160000000000008E-2</v>
      </c>
      <c r="BP3081" s="21">
        <f t="shared" si="371"/>
        <v>0</v>
      </c>
    </row>
    <row r="3082" spans="1:68" ht="11.1" hidden="1" customHeight="1" outlineLevel="1" collapsed="1" x14ac:dyDescent="0.2">
      <c r="A3082" s="10"/>
      <c r="B3082" s="18"/>
      <c r="C3082" s="18"/>
      <c r="D3082" s="25"/>
      <c r="E3082" s="19" t="s">
        <v>586</v>
      </c>
      <c r="F3082" s="209">
        <v>149.94999999999999</v>
      </c>
      <c r="G3082" s="209">
        <v>118.76300000000001</v>
      </c>
      <c r="H3082" s="209">
        <v>112.527</v>
      </c>
      <c r="I3082" s="240">
        <v>141.53200000000001</v>
      </c>
      <c r="J3082" s="240"/>
      <c r="K3082" s="209">
        <v>46.264000000000003</v>
      </c>
      <c r="L3082" s="209">
        <v>32.908999999999999</v>
      </c>
      <c r="M3082" s="209">
        <v>9.9019999999999992</v>
      </c>
      <c r="N3082" s="209">
        <v>18.384</v>
      </c>
      <c r="O3082" s="209">
        <v>32.432000000000002</v>
      </c>
      <c r="P3082" s="209">
        <v>62.3</v>
      </c>
      <c r="Q3082" s="209">
        <v>101.004</v>
      </c>
      <c r="R3082" s="209">
        <v>137.762</v>
      </c>
      <c r="S3082" s="209">
        <v>149.517</v>
      </c>
      <c r="T3082" s="209">
        <v>119.11799999999999</v>
      </c>
      <c r="U3082" s="209">
        <v>117.18300000000001</v>
      </c>
      <c r="V3082" s="209">
        <v>98.748999999999995</v>
      </c>
      <c r="W3082" s="209">
        <v>49.445999999999998</v>
      </c>
      <c r="X3082" s="209">
        <v>30.302</v>
      </c>
      <c r="Y3082" s="209">
        <v>21.81</v>
      </c>
      <c r="Z3082" s="209">
        <v>19.911999999999999</v>
      </c>
      <c r="AA3082" s="209">
        <v>52.01</v>
      </c>
      <c r="AB3082" s="209">
        <v>71.59</v>
      </c>
      <c r="AC3082" s="209">
        <v>111.31100000000001</v>
      </c>
      <c r="AD3082" s="209">
        <v>123.78</v>
      </c>
      <c r="AE3082" s="209">
        <v>159.95099999999999</v>
      </c>
      <c r="AF3082" s="209">
        <v>122.18600000000001</v>
      </c>
      <c r="AG3082" s="209">
        <v>107.38200000000001</v>
      </c>
      <c r="AH3082" s="209">
        <v>69.27</v>
      </c>
      <c r="AI3082" s="209">
        <v>74.173000000000002</v>
      </c>
      <c r="AJ3082" s="209">
        <v>27.116</v>
      </c>
      <c r="AK3082" s="209">
        <v>20.105</v>
      </c>
      <c r="AL3082" s="209">
        <v>26.774000000000001</v>
      </c>
      <c r="AM3082" s="209">
        <v>44.085000000000001</v>
      </c>
      <c r="AN3082" s="209">
        <v>70.028999999999996</v>
      </c>
      <c r="AO3082" s="209">
        <v>90.463999999999999</v>
      </c>
      <c r="AP3082" s="209">
        <v>135.255</v>
      </c>
      <c r="AQ3082" s="209">
        <v>166.035</v>
      </c>
      <c r="AR3082" s="209">
        <v>148.71600000000001</v>
      </c>
      <c r="AS3082" s="209">
        <v>113.026</v>
      </c>
      <c r="AT3082" s="209">
        <v>90.364000000000004</v>
      </c>
      <c r="AU3082" s="209">
        <v>58.93</v>
      </c>
      <c r="AV3082" s="209">
        <v>58.917000000000002</v>
      </c>
      <c r="AW3082" s="209">
        <v>10.568</v>
      </c>
      <c r="AX3082" s="209">
        <v>28.998000000000001</v>
      </c>
      <c r="AY3082" s="209">
        <v>51.704000000000001</v>
      </c>
      <c r="AZ3082" s="209">
        <v>45.112000000000002</v>
      </c>
      <c r="BA3082" s="209">
        <v>89.921000000000006</v>
      </c>
      <c r="BB3082" s="27">
        <v>185.27500000000001</v>
      </c>
      <c r="BC3082" s="21">
        <f>BF3082</f>
        <v>926</v>
      </c>
      <c r="BD3082" s="22">
        <f t="shared" si="372"/>
        <v>249.02553763440861</v>
      </c>
      <c r="BE3082" s="21">
        <f>BC3082-BD3082</f>
        <v>676.97446236559142</v>
      </c>
      <c r="BF3082" s="2">
        <v>926</v>
      </c>
      <c r="BG3082" s="10"/>
      <c r="BH3082" s="21">
        <f t="shared" si="366"/>
        <v>0.688944</v>
      </c>
      <c r="BI3082" s="22">
        <f t="shared" si="366"/>
        <v>0.185275</v>
      </c>
      <c r="BJ3082" s="21">
        <f>BH3082-BI3082</f>
        <v>0.50366900000000003</v>
      </c>
      <c r="BK3082" s="21">
        <v>2.0087999999999999</v>
      </c>
      <c r="BL3082" s="22">
        <v>0.49810499999999996</v>
      </c>
      <c r="BM3082" s="21">
        <v>1.5106949999999999</v>
      </c>
      <c r="BN3082" s="21">
        <f t="shared" si="371"/>
        <v>8.0351999999999997</v>
      </c>
      <c r="BO3082" s="22">
        <f t="shared" si="371"/>
        <v>1.9924199999999999</v>
      </c>
      <c r="BP3082" s="21">
        <f t="shared" si="371"/>
        <v>6.0427799999999996</v>
      </c>
    </row>
    <row r="3083" spans="1:68" ht="11.1" hidden="1" customHeight="1" outlineLevel="2" x14ac:dyDescent="0.2">
      <c r="A3083" s="10"/>
      <c r="B3083" s="18"/>
      <c r="C3083" s="18"/>
      <c r="D3083" s="25"/>
      <c r="E3083" s="23"/>
      <c r="F3083" s="208">
        <v>149.94999999999999</v>
      </c>
      <c r="G3083" s="208">
        <v>118.76300000000001</v>
      </c>
      <c r="H3083" s="208">
        <v>112.527</v>
      </c>
      <c r="I3083" s="239">
        <v>141.53200000000001</v>
      </c>
      <c r="J3083" s="239"/>
      <c r="K3083" s="208">
        <v>46.264000000000003</v>
      </c>
      <c r="L3083" s="208">
        <v>32.908999999999999</v>
      </c>
      <c r="M3083" s="208">
        <v>9.9019999999999992</v>
      </c>
      <c r="N3083" s="208">
        <v>18.384</v>
      </c>
      <c r="O3083" s="208">
        <v>32.432000000000002</v>
      </c>
      <c r="P3083" s="208">
        <v>62.3</v>
      </c>
      <c r="Q3083" s="208">
        <v>101.004</v>
      </c>
      <c r="R3083" s="208">
        <v>137.762</v>
      </c>
      <c r="S3083" s="208">
        <v>149.517</v>
      </c>
      <c r="T3083" s="208">
        <v>119.11799999999999</v>
      </c>
      <c r="U3083" s="208">
        <v>117.18300000000001</v>
      </c>
      <c r="V3083" s="208">
        <v>98.748999999999995</v>
      </c>
      <c r="W3083" s="208">
        <v>49.445999999999998</v>
      </c>
      <c r="X3083" s="208">
        <v>30.302</v>
      </c>
      <c r="Y3083" s="208">
        <v>21.81</v>
      </c>
      <c r="Z3083" s="208">
        <v>19.911999999999999</v>
      </c>
      <c r="AA3083" s="208">
        <v>52.01</v>
      </c>
      <c r="AB3083" s="208">
        <v>71.59</v>
      </c>
      <c r="AC3083" s="208">
        <v>111.31100000000001</v>
      </c>
      <c r="AD3083" s="208">
        <v>123.78</v>
      </c>
      <c r="AE3083" s="208">
        <v>159.95099999999999</v>
      </c>
      <c r="AF3083" s="208">
        <v>122.18600000000001</v>
      </c>
      <c r="AG3083" s="208">
        <v>107.38200000000001</v>
      </c>
      <c r="AH3083" s="208">
        <v>69.27</v>
      </c>
      <c r="AI3083" s="208">
        <v>74.173000000000002</v>
      </c>
      <c r="AJ3083" s="208">
        <v>27.116</v>
      </c>
      <c r="AK3083" s="208">
        <v>20.105</v>
      </c>
      <c r="AL3083" s="208">
        <v>26.774000000000001</v>
      </c>
      <c r="AM3083" s="208">
        <v>44.085000000000001</v>
      </c>
      <c r="AN3083" s="208">
        <v>70.028999999999996</v>
      </c>
      <c r="AO3083" s="208">
        <v>90.463999999999999</v>
      </c>
      <c r="AP3083" s="208">
        <v>135.255</v>
      </c>
      <c r="AQ3083" s="208">
        <v>166.035</v>
      </c>
      <c r="AR3083" s="208">
        <v>148.71600000000001</v>
      </c>
      <c r="AS3083" s="208">
        <v>113.026</v>
      </c>
      <c r="AT3083" s="208">
        <v>90.364000000000004</v>
      </c>
      <c r="AU3083" s="208">
        <v>58.93</v>
      </c>
      <c r="AV3083" s="208">
        <v>58.917000000000002</v>
      </c>
      <c r="AW3083" s="208">
        <v>10.568</v>
      </c>
      <c r="AX3083" s="208">
        <v>28.998000000000001</v>
      </c>
      <c r="AY3083" s="208">
        <v>51.704000000000001</v>
      </c>
      <c r="AZ3083" s="208">
        <v>45.112000000000002</v>
      </c>
      <c r="BA3083" s="208">
        <v>89.921000000000006</v>
      </c>
      <c r="BB3083" s="27">
        <v>185.27500000000001</v>
      </c>
      <c r="BC3083" s="21"/>
      <c r="BD3083" s="22">
        <f t="shared" si="372"/>
        <v>249.02553763440861</v>
      </c>
      <c r="BE3083" s="21"/>
      <c r="BG3083" s="10"/>
      <c r="BH3083" s="21">
        <f t="shared" si="366"/>
        <v>0</v>
      </c>
      <c r="BI3083" s="22">
        <f t="shared" si="366"/>
        <v>0.185275</v>
      </c>
      <c r="BJ3083" s="21"/>
      <c r="BK3083" s="21">
        <v>0</v>
      </c>
      <c r="BL3083" s="22">
        <v>0.49810499999999996</v>
      </c>
      <c r="BM3083" s="21"/>
      <c r="BN3083" s="21">
        <f t="shared" si="371"/>
        <v>0</v>
      </c>
      <c r="BO3083" s="22">
        <f t="shared" si="371"/>
        <v>1.9924199999999999</v>
      </c>
      <c r="BP3083" s="21">
        <f t="shared" si="371"/>
        <v>0</v>
      </c>
    </row>
    <row r="3084" spans="1:68" ht="11.1" hidden="1" customHeight="1" outlineLevel="1" collapsed="1" x14ac:dyDescent="0.2">
      <c r="A3084" s="10"/>
      <c r="B3084" s="18"/>
      <c r="C3084" s="18"/>
      <c r="D3084" s="18"/>
      <c r="E3084" s="19" t="s">
        <v>2684</v>
      </c>
      <c r="F3084" s="209">
        <v>6.3109999999999999</v>
      </c>
      <c r="G3084" s="209">
        <v>15.951000000000001</v>
      </c>
      <c r="H3084" s="209">
        <v>9.6709999999999994</v>
      </c>
      <c r="I3084" s="240">
        <v>8.5540000000000003</v>
      </c>
      <c r="J3084" s="240"/>
      <c r="K3084" s="209">
        <v>2.3919999999999999</v>
      </c>
      <c r="L3084" s="209">
        <v>0.39600000000000002</v>
      </c>
      <c r="M3084" s="20"/>
      <c r="N3084" s="209">
        <v>0.39400000000000002</v>
      </c>
      <c r="O3084" s="209">
        <v>1.335</v>
      </c>
      <c r="P3084" s="209">
        <v>7.2480000000000002</v>
      </c>
      <c r="Q3084" s="209">
        <v>9.11</v>
      </c>
      <c r="R3084" s="209">
        <v>9.6920000000000002</v>
      </c>
      <c r="S3084" s="209">
        <v>10.723000000000001</v>
      </c>
      <c r="T3084" s="209">
        <v>9.3330000000000002</v>
      </c>
      <c r="U3084" s="209">
        <v>8.3149999999999995</v>
      </c>
      <c r="V3084" s="209">
        <v>6.976</v>
      </c>
      <c r="W3084" s="209">
        <v>3.7949999999999999</v>
      </c>
      <c r="X3084" s="209">
        <v>0.53100000000000003</v>
      </c>
      <c r="Y3084" s="20"/>
      <c r="Z3084" s="209">
        <v>1.079</v>
      </c>
      <c r="AA3084" s="209">
        <v>1.41</v>
      </c>
      <c r="AB3084" s="209">
        <v>5.867</v>
      </c>
      <c r="AC3084" s="209">
        <v>8.8989999999999991</v>
      </c>
      <c r="AD3084" s="209">
        <v>12.045</v>
      </c>
      <c r="AE3084" s="209">
        <v>10.378</v>
      </c>
      <c r="AF3084" s="209">
        <v>11.566000000000001</v>
      </c>
      <c r="AG3084" s="209">
        <v>8.4079999999999995</v>
      </c>
      <c r="AH3084" s="209">
        <v>6.3250000000000002</v>
      </c>
      <c r="AI3084" s="209">
        <v>4.2530000000000001</v>
      </c>
      <c r="AJ3084" s="209">
        <v>0.315</v>
      </c>
      <c r="AK3084" s="20"/>
      <c r="AL3084" s="209">
        <v>0.255</v>
      </c>
      <c r="AM3084" s="209">
        <v>0.49299999999999999</v>
      </c>
      <c r="AN3084" s="209">
        <v>2.7570000000000001</v>
      </c>
      <c r="AO3084" s="209">
        <v>12.010999999999999</v>
      </c>
      <c r="AP3084" s="209">
        <v>11.906000000000001</v>
      </c>
      <c r="AQ3084" s="209">
        <v>11.884</v>
      </c>
      <c r="AR3084" s="209">
        <v>11.215999999999999</v>
      </c>
      <c r="AS3084" s="209">
        <v>9.5440000000000005</v>
      </c>
      <c r="AT3084" s="209">
        <v>0.93500000000000005</v>
      </c>
      <c r="AU3084" s="209">
        <v>7.9550000000000001</v>
      </c>
      <c r="AV3084" s="20"/>
      <c r="AW3084" s="20"/>
      <c r="AX3084" s="20"/>
      <c r="AY3084" s="209">
        <v>8.9999999999999993E-3</v>
      </c>
      <c r="AZ3084" s="209">
        <v>4.8049999999999997</v>
      </c>
      <c r="BA3084" s="209">
        <v>9.5779999999999994</v>
      </c>
      <c r="BB3084" s="21">
        <f>BB3085+BB3086+BB3087</f>
        <v>17.067</v>
      </c>
      <c r="BC3084" s="21">
        <f>BD3084</f>
        <v>22.93951612903226</v>
      </c>
      <c r="BD3084" s="22">
        <f t="shared" si="372"/>
        <v>22.93951612903226</v>
      </c>
      <c r="BE3084" s="21">
        <f>BC3084-BD3084</f>
        <v>0</v>
      </c>
      <c r="BF3084" s="2">
        <v>21.93</v>
      </c>
      <c r="BG3084" s="10">
        <v>6</v>
      </c>
      <c r="BH3084" s="21">
        <f t="shared" si="366"/>
        <v>1.7067000000000002E-2</v>
      </c>
      <c r="BI3084" s="22">
        <f t="shared" si="366"/>
        <v>1.7067000000000002E-2</v>
      </c>
      <c r="BJ3084" s="21">
        <f>BH3084-BI3084</f>
        <v>0</v>
      </c>
      <c r="BK3084" s="21">
        <v>5.120100000000001E-2</v>
      </c>
      <c r="BL3084" s="22">
        <v>5.120100000000001E-2</v>
      </c>
      <c r="BM3084" s="21">
        <v>0</v>
      </c>
      <c r="BN3084" s="21">
        <f t="shared" si="371"/>
        <v>0.20480400000000004</v>
      </c>
      <c r="BO3084" s="22">
        <f t="shared" si="371"/>
        <v>0.20480400000000004</v>
      </c>
      <c r="BP3084" s="21">
        <f t="shared" si="371"/>
        <v>0</v>
      </c>
    </row>
    <row r="3085" spans="1:68" ht="11.1" hidden="1" customHeight="1" outlineLevel="2" x14ac:dyDescent="0.2">
      <c r="A3085" s="10"/>
      <c r="B3085" s="18"/>
      <c r="C3085" s="18"/>
      <c r="D3085" s="18"/>
      <c r="E3085" s="23" t="s">
        <v>2685</v>
      </c>
      <c r="F3085" s="208">
        <v>1.661</v>
      </c>
      <c r="G3085" s="208">
        <v>12.103</v>
      </c>
      <c r="H3085" s="208">
        <v>6.68</v>
      </c>
      <c r="I3085" s="239">
        <v>6.1449999999999996</v>
      </c>
      <c r="J3085" s="239"/>
      <c r="K3085" s="208">
        <v>1.0069999999999999</v>
      </c>
      <c r="L3085" s="24"/>
      <c r="M3085" s="24"/>
      <c r="N3085" s="24"/>
      <c r="O3085" s="24"/>
      <c r="P3085" s="208">
        <v>4.5949999999999998</v>
      </c>
      <c r="Q3085" s="208">
        <v>5.3150000000000004</v>
      </c>
      <c r="R3085" s="208">
        <v>5.5979999999999999</v>
      </c>
      <c r="S3085" s="208">
        <v>5.9450000000000003</v>
      </c>
      <c r="T3085" s="208">
        <v>5.085</v>
      </c>
      <c r="U3085" s="208">
        <v>4.9729999999999999</v>
      </c>
      <c r="V3085" s="208">
        <v>4.5430000000000001</v>
      </c>
      <c r="W3085" s="208">
        <v>2.09</v>
      </c>
      <c r="X3085" s="24"/>
      <c r="Y3085" s="24"/>
      <c r="Z3085" s="24"/>
      <c r="AA3085" s="208">
        <v>0.39800000000000002</v>
      </c>
      <c r="AB3085" s="208">
        <v>3.6680000000000001</v>
      </c>
      <c r="AC3085" s="208">
        <v>5.2439999999999998</v>
      </c>
      <c r="AD3085" s="208">
        <v>7.6890000000000001</v>
      </c>
      <c r="AE3085" s="208">
        <v>8.3650000000000002</v>
      </c>
      <c r="AF3085" s="208">
        <v>7.6440000000000001</v>
      </c>
      <c r="AG3085" s="208">
        <v>5.673</v>
      </c>
      <c r="AH3085" s="208">
        <v>4.4349999999999996</v>
      </c>
      <c r="AI3085" s="208">
        <v>2.5099999999999998</v>
      </c>
      <c r="AJ3085" s="24"/>
      <c r="AK3085" s="24"/>
      <c r="AL3085" s="24"/>
      <c r="AM3085" s="24"/>
      <c r="AN3085" s="24"/>
      <c r="AO3085" s="208">
        <v>9.6679999999999993</v>
      </c>
      <c r="AP3085" s="208">
        <v>9.8160000000000007</v>
      </c>
      <c r="AQ3085" s="208">
        <v>9.7780000000000005</v>
      </c>
      <c r="AR3085" s="208">
        <v>9.1029999999999998</v>
      </c>
      <c r="AS3085" s="208">
        <v>7.9279999999999999</v>
      </c>
      <c r="AT3085" s="24"/>
      <c r="AU3085" s="208">
        <v>7.3869999999999996</v>
      </c>
      <c r="AV3085" s="24"/>
      <c r="AW3085" s="24"/>
      <c r="AX3085" s="24"/>
      <c r="AY3085" s="24"/>
      <c r="AZ3085" s="208">
        <v>3.2650000000000001</v>
      </c>
      <c r="BA3085" s="208">
        <v>6.359</v>
      </c>
      <c r="BB3085" s="21">
        <f t="shared" si="377"/>
        <v>12.103</v>
      </c>
      <c r="BC3085" s="21"/>
      <c r="BD3085" s="22">
        <f t="shared" si="372"/>
        <v>16.267473118279568</v>
      </c>
      <c r="BE3085" s="21"/>
      <c r="BG3085" s="10"/>
      <c r="BH3085" s="21">
        <f t="shared" si="366"/>
        <v>0</v>
      </c>
      <c r="BI3085" s="22">
        <f t="shared" si="366"/>
        <v>1.2102999999999997E-2</v>
      </c>
      <c r="BJ3085" s="21"/>
      <c r="BK3085" s="21">
        <v>0</v>
      </c>
      <c r="BL3085" s="22">
        <v>3.6308999999999994E-2</v>
      </c>
      <c r="BM3085" s="21"/>
      <c r="BN3085" s="21">
        <f t="shared" si="371"/>
        <v>0</v>
      </c>
      <c r="BO3085" s="22">
        <f t="shared" si="371"/>
        <v>0.14523599999999998</v>
      </c>
      <c r="BP3085" s="21">
        <f t="shared" si="371"/>
        <v>0</v>
      </c>
    </row>
    <row r="3086" spans="1:68" ht="11.1" hidden="1" customHeight="1" outlineLevel="2" x14ac:dyDescent="0.2">
      <c r="A3086" s="10"/>
      <c r="B3086" s="18"/>
      <c r="C3086" s="18"/>
      <c r="D3086" s="18"/>
      <c r="E3086" s="23" t="s">
        <v>2686</v>
      </c>
      <c r="F3086" s="208">
        <v>2.0499999999999998</v>
      </c>
      <c r="G3086" s="208">
        <v>1.6259999999999999</v>
      </c>
      <c r="H3086" s="208">
        <v>1.2629999999999999</v>
      </c>
      <c r="I3086" s="239">
        <v>0.95799999999999996</v>
      </c>
      <c r="J3086" s="239"/>
      <c r="K3086" s="208">
        <v>0.52400000000000002</v>
      </c>
      <c r="L3086" s="208">
        <v>0.188</v>
      </c>
      <c r="M3086" s="24"/>
      <c r="N3086" s="208">
        <v>0.30399999999999999</v>
      </c>
      <c r="O3086" s="208">
        <v>0.504</v>
      </c>
      <c r="P3086" s="208">
        <v>1.129</v>
      </c>
      <c r="Q3086" s="208">
        <v>1.734</v>
      </c>
      <c r="R3086" s="208">
        <v>1.9590000000000001</v>
      </c>
      <c r="S3086" s="208">
        <v>2.3639999999999999</v>
      </c>
      <c r="T3086" s="208">
        <v>2.11</v>
      </c>
      <c r="U3086" s="208">
        <v>1.4790000000000001</v>
      </c>
      <c r="V3086" s="208">
        <v>0.93300000000000005</v>
      </c>
      <c r="W3086" s="208">
        <v>0.71399999999999997</v>
      </c>
      <c r="X3086" s="24"/>
      <c r="Y3086" s="24"/>
      <c r="Z3086" s="208">
        <v>0.65900000000000003</v>
      </c>
      <c r="AA3086" s="208">
        <v>0.44800000000000001</v>
      </c>
      <c r="AB3086" s="208">
        <v>0.92500000000000004</v>
      </c>
      <c r="AC3086" s="208">
        <v>1.569</v>
      </c>
      <c r="AD3086" s="208">
        <v>2.238</v>
      </c>
      <c r="AE3086" s="208">
        <v>2.0129999999999999</v>
      </c>
      <c r="AF3086" s="208">
        <v>1.9530000000000001</v>
      </c>
      <c r="AG3086" s="208">
        <v>1.071</v>
      </c>
      <c r="AH3086" s="208">
        <v>0.72399999999999998</v>
      </c>
      <c r="AI3086" s="208">
        <v>0.64400000000000002</v>
      </c>
      <c r="AJ3086" s="208">
        <v>0.12</v>
      </c>
      <c r="AK3086" s="24"/>
      <c r="AL3086" s="208">
        <v>0.255</v>
      </c>
      <c r="AM3086" s="208">
        <v>0.49299999999999999</v>
      </c>
      <c r="AN3086" s="208">
        <v>0.92400000000000004</v>
      </c>
      <c r="AO3086" s="208">
        <v>1.5129999999999999</v>
      </c>
      <c r="AP3086" s="208">
        <v>2.09</v>
      </c>
      <c r="AQ3086" s="208">
        <v>2.1059999999999999</v>
      </c>
      <c r="AR3086" s="208">
        <v>2.113</v>
      </c>
      <c r="AS3086" s="208">
        <v>1.6160000000000001</v>
      </c>
      <c r="AT3086" s="208">
        <v>0.93500000000000005</v>
      </c>
      <c r="AU3086" s="208">
        <v>0.56799999999999995</v>
      </c>
      <c r="AV3086" s="24"/>
      <c r="AW3086" s="24"/>
      <c r="AX3086" s="24"/>
      <c r="AY3086" s="208">
        <v>8.9999999999999993E-3</v>
      </c>
      <c r="AZ3086" s="208">
        <v>0.66900000000000004</v>
      </c>
      <c r="BA3086" s="208">
        <v>1.3049999999999999</v>
      </c>
      <c r="BB3086" s="21">
        <f t="shared" si="377"/>
        <v>2.3639999999999999</v>
      </c>
      <c r="BC3086" s="21"/>
      <c r="BD3086" s="22">
        <f t="shared" si="372"/>
        <v>3.1774193548387095</v>
      </c>
      <c r="BE3086" s="21"/>
      <c r="BG3086" s="10"/>
      <c r="BH3086" s="21">
        <f t="shared" si="366"/>
        <v>0</v>
      </c>
      <c r="BI3086" s="22">
        <f t="shared" si="366"/>
        <v>2.3640000000000002E-3</v>
      </c>
      <c r="BJ3086" s="21"/>
      <c r="BK3086" s="21">
        <v>0</v>
      </c>
      <c r="BL3086" s="22">
        <v>7.0920000000000011E-3</v>
      </c>
      <c r="BM3086" s="21"/>
      <c r="BN3086" s="21">
        <f t="shared" si="371"/>
        <v>0</v>
      </c>
      <c r="BO3086" s="22">
        <f t="shared" si="371"/>
        <v>2.8368000000000004E-2</v>
      </c>
      <c r="BP3086" s="21">
        <f t="shared" si="371"/>
        <v>0</v>
      </c>
    </row>
    <row r="3087" spans="1:68" ht="11.1" hidden="1" customHeight="1" outlineLevel="2" x14ac:dyDescent="0.2">
      <c r="A3087" s="10"/>
      <c r="B3087" s="18"/>
      <c r="C3087" s="18"/>
      <c r="D3087" s="18"/>
      <c r="E3087" s="23" t="s">
        <v>2687</v>
      </c>
      <c r="F3087" s="208">
        <v>2.6</v>
      </c>
      <c r="G3087" s="208">
        <v>2.222</v>
      </c>
      <c r="H3087" s="208">
        <v>1.728</v>
      </c>
      <c r="I3087" s="239">
        <v>1.4510000000000001</v>
      </c>
      <c r="J3087" s="239"/>
      <c r="K3087" s="208">
        <v>0.86099999999999999</v>
      </c>
      <c r="L3087" s="208">
        <v>0.20799999999999999</v>
      </c>
      <c r="M3087" s="24"/>
      <c r="N3087" s="208">
        <v>0.09</v>
      </c>
      <c r="O3087" s="208">
        <v>0.83099999999999996</v>
      </c>
      <c r="P3087" s="208">
        <v>1.524</v>
      </c>
      <c r="Q3087" s="208">
        <v>2.0609999999999999</v>
      </c>
      <c r="R3087" s="208">
        <v>2.1349999999999998</v>
      </c>
      <c r="S3087" s="208">
        <v>2.4140000000000001</v>
      </c>
      <c r="T3087" s="208">
        <v>2.1379999999999999</v>
      </c>
      <c r="U3087" s="208">
        <v>1.863</v>
      </c>
      <c r="V3087" s="208">
        <v>1.5</v>
      </c>
      <c r="W3087" s="208">
        <v>0.99099999999999999</v>
      </c>
      <c r="X3087" s="208">
        <v>0.53100000000000003</v>
      </c>
      <c r="Y3087" s="24"/>
      <c r="Z3087" s="208">
        <v>0.42</v>
      </c>
      <c r="AA3087" s="208">
        <v>0.56399999999999995</v>
      </c>
      <c r="AB3087" s="208">
        <v>1.274</v>
      </c>
      <c r="AC3087" s="208">
        <v>2.0859999999999999</v>
      </c>
      <c r="AD3087" s="208">
        <v>2.1179999999999999</v>
      </c>
      <c r="AE3087" s="24"/>
      <c r="AF3087" s="208">
        <v>1.9690000000000001</v>
      </c>
      <c r="AG3087" s="208">
        <v>1.6639999999999999</v>
      </c>
      <c r="AH3087" s="208">
        <v>1.1659999999999999</v>
      </c>
      <c r="AI3087" s="208">
        <v>1.099</v>
      </c>
      <c r="AJ3087" s="208">
        <v>0.19500000000000001</v>
      </c>
      <c r="AK3087" s="24"/>
      <c r="AL3087" s="24"/>
      <c r="AM3087" s="24"/>
      <c r="AN3087" s="208">
        <v>1.833</v>
      </c>
      <c r="AO3087" s="208">
        <v>0.83</v>
      </c>
      <c r="AP3087" s="24"/>
      <c r="AQ3087" s="24"/>
      <c r="AR3087" s="24"/>
      <c r="AS3087" s="24"/>
      <c r="AT3087" s="24"/>
      <c r="AU3087" s="24"/>
      <c r="AV3087" s="24"/>
      <c r="AW3087" s="24"/>
      <c r="AX3087" s="24"/>
      <c r="AY3087" s="24"/>
      <c r="AZ3087" s="208">
        <v>0.871</v>
      </c>
      <c r="BA3087" s="208">
        <v>1.9139999999999999</v>
      </c>
      <c r="BB3087" s="21">
        <f t="shared" si="377"/>
        <v>2.6</v>
      </c>
      <c r="BC3087" s="21"/>
      <c r="BD3087" s="22">
        <f t="shared" si="372"/>
        <v>3.4946236559139785</v>
      </c>
      <c r="BE3087" s="21"/>
      <c r="BG3087" s="10"/>
      <c r="BH3087" s="21">
        <f t="shared" si="366"/>
        <v>0</v>
      </c>
      <c r="BI3087" s="22">
        <f t="shared" si="366"/>
        <v>2.5999999999999999E-3</v>
      </c>
      <c r="BJ3087" s="21"/>
      <c r="BK3087" s="21">
        <v>0</v>
      </c>
      <c r="BL3087" s="22">
        <v>7.7999999999999996E-3</v>
      </c>
      <c r="BM3087" s="21"/>
      <c r="BN3087" s="21">
        <f t="shared" si="371"/>
        <v>0</v>
      </c>
      <c r="BO3087" s="22">
        <f t="shared" si="371"/>
        <v>3.1199999999999999E-2</v>
      </c>
      <c r="BP3087" s="21">
        <f t="shared" si="371"/>
        <v>0</v>
      </c>
    </row>
    <row r="3088" spans="1:68" ht="11.1" hidden="1" customHeight="1" outlineLevel="1" collapsed="1" x14ac:dyDescent="0.2">
      <c r="A3088" s="10"/>
      <c r="B3088" s="18"/>
      <c r="C3088" s="18"/>
      <c r="D3088" s="18"/>
      <c r="E3088" s="19" t="s">
        <v>1165</v>
      </c>
      <c r="F3088" s="209">
        <v>1.925</v>
      </c>
      <c r="G3088" s="209">
        <v>1.51</v>
      </c>
      <c r="H3088" s="209">
        <v>1.131</v>
      </c>
      <c r="I3088" s="240">
        <v>1.623</v>
      </c>
      <c r="J3088" s="240"/>
      <c r="K3088" s="209">
        <v>0.372</v>
      </c>
      <c r="L3088" s="20"/>
      <c r="M3088" s="20"/>
      <c r="N3088" s="20"/>
      <c r="O3088" s="20"/>
      <c r="P3088" s="209">
        <v>0.65500000000000003</v>
      </c>
      <c r="Q3088" s="209">
        <v>1.395</v>
      </c>
      <c r="R3088" s="209">
        <v>1.758</v>
      </c>
      <c r="S3088" s="209">
        <v>1.804</v>
      </c>
      <c r="T3088" s="209">
        <v>1.825</v>
      </c>
      <c r="U3088" s="209">
        <v>1.4079999999999999</v>
      </c>
      <c r="V3088" s="20"/>
      <c r="W3088" s="209">
        <v>1.21</v>
      </c>
      <c r="X3088" s="20"/>
      <c r="Y3088" s="20"/>
      <c r="Z3088" s="20"/>
      <c r="AA3088" s="20"/>
      <c r="AB3088" s="209">
        <v>1.889</v>
      </c>
      <c r="AC3088" s="209">
        <v>1.1579999999999999</v>
      </c>
      <c r="AD3088" s="209">
        <v>2.0680000000000001</v>
      </c>
      <c r="AE3088" s="209">
        <v>1.911</v>
      </c>
      <c r="AF3088" s="209">
        <v>1.7729999999999999</v>
      </c>
      <c r="AG3088" s="209">
        <v>1.573</v>
      </c>
      <c r="AH3088" s="209">
        <v>0.91300000000000003</v>
      </c>
      <c r="AI3088" s="209">
        <v>0.63300000000000001</v>
      </c>
      <c r="AJ3088" s="209">
        <v>0.246</v>
      </c>
      <c r="AK3088" s="20"/>
      <c r="AL3088" s="209">
        <v>0.19400000000000001</v>
      </c>
      <c r="AM3088" s="209">
        <v>0.504</v>
      </c>
      <c r="AN3088" s="209">
        <v>15.577</v>
      </c>
      <c r="AO3088" s="209">
        <v>1.633</v>
      </c>
      <c r="AP3088" s="209">
        <v>2.194</v>
      </c>
      <c r="AQ3088" s="209">
        <v>2.161</v>
      </c>
      <c r="AR3088" s="209">
        <v>2.0539999999999998</v>
      </c>
      <c r="AS3088" s="209">
        <v>1.4790000000000001</v>
      </c>
      <c r="AT3088" s="209">
        <v>0.79800000000000004</v>
      </c>
      <c r="AU3088" s="209">
        <v>0.44500000000000001</v>
      </c>
      <c r="AV3088" s="209">
        <v>9.2999999999999999E-2</v>
      </c>
      <c r="AW3088" s="20"/>
      <c r="AX3088" s="20"/>
      <c r="AY3088" s="209">
        <v>0.54900000000000004</v>
      </c>
      <c r="AZ3088" s="209">
        <v>0.51600000000000001</v>
      </c>
      <c r="BA3088" s="209">
        <v>1.248</v>
      </c>
      <c r="BB3088" s="21">
        <v>2.194</v>
      </c>
      <c r="BC3088" s="21">
        <f>BD3088</f>
        <v>2.9489247311827955</v>
      </c>
      <c r="BD3088" s="22">
        <f t="shared" si="372"/>
        <v>2.9489247311827955</v>
      </c>
      <c r="BE3088" s="21">
        <f>BC3088-BD3088</f>
        <v>0</v>
      </c>
      <c r="BF3088" s="2">
        <v>1.2</v>
      </c>
      <c r="BG3088" s="10">
        <v>6</v>
      </c>
      <c r="BH3088" s="21">
        <f t="shared" si="366"/>
        <v>2.1939999999999993E-3</v>
      </c>
      <c r="BI3088" s="22">
        <f t="shared" si="366"/>
        <v>2.1939999999999993E-3</v>
      </c>
      <c r="BJ3088" s="21">
        <f>BH3088-BI3088</f>
        <v>0</v>
      </c>
      <c r="BK3088" s="21">
        <v>6.5819999999999976E-3</v>
      </c>
      <c r="BL3088" s="22">
        <v>6.5819999999999976E-3</v>
      </c>
      <c r="BM3088" s="21">
        <v>0</v>
      </c>
      <c r="BN3088" s="21">
        <f t="shared" si="371"/>
        <v>2.632799999999999E-2</v>
      </c>
      <c r="BO3088" s="22">
        <f t="shared" si="371"/>
        <v>2.632799999999999E-2</v>
      </c>
      <c r="BP3088" s="21">
        <f t="shared" si="371"/>
        <v>0</v>
      </c>
    </row>
    <row r="3089" spans="1:68" ht="11.1" hidden="1" customHeight="1" outlineLevel="2" x14ac:dyDescent="0.2">
      <c r="A3089" s="10"/>
      <c r="B3089" s="18"/>
      <c r="C3089" s="18"/>
      <c r="D3089" s="18"/>
      <c r="E3089" s="23" t="s">
        <v>2688</v>
      </c>
      <c r="F3089" s="208">
        <v>1.925</v>
      </c>
      <c r="G3089" s="208">
        <v>1.51</v>
      </c>
      <c r="H3089" s="208">
        <v>1.131</v>
      </c>
      <c r="I3089" s="239">
        <v>1.623</v>
      </c>
      <c r="J3089" s="239"/>
      <c r="K3089" s="208">
        <v>0.372</v>
      </c>
      <c r="L3089" s="24"/>
      <c r="M3089" s="24"/>
      <c r="N3089" s="24"/>
      <c r="O3089" s="24"/>
      <c r="P3089" s="208">
        <v>0.65500000000000003</v>
      </c>
      <c r="Q3089" s="208">
        <v>1.395</v>
      </c>
      <c r="R3089" s="208">
        <v>1.758</v>
      </c>
      <c r="S3089" s="208">
        <v>1.804</v>
      </c>
      <c r="T3089" s="208">
        <v>1.825</v>
      </c>
      <c r="U3089" s="208">
        <v>1.4079999999999999</v>
      </c>
      <c r="V3089" s="24"/>
      <c r="W3089" s="208">
        <v>1.21</v>
      </c>
      <c r="X3089" s="24"/>
      <c r="Y3089" s="24"/>
      <c r="Z3089" s="24"/>
      <c r="AA3089" s="24"/>
      <c r="AB3089" s="208">
        <v>1.889</v>
      </c>
      <c r="AC3089" s="208">
        <v>1.1579999999999999</v>
      </c>
      <c r="AD3089" s="208">
        <v>2.0680000000000001</v>
      </c>
      <c r="AE3089" s="208">
        <v>1.911</v>
      </c>
      <c r="AF3089" s="208">
        <v>1.7729999999999999</v>
      </c>
      <c r="AG3089" s="208">
        <v>1.573</v>
      </c>
      <c r="AH3089" s="208">
        <v>0.91300000000000003</v>
      </c>
      <c r="AI3089" s="208">
        <v>0.63300000000000001</v>
      </c>
      <c r="AJ3089" s="208">
        <v>0.246</v>
      </c>
      <c r="AK3089" s="24"/>
      <c r="AL3089" s="208">
        <v>0.19400000000000001</v>
      </c>
      <c r="AM3089" s="208">
        <v>0.504</v>
      </c>
      <c r="AN3089" s="208">
        <v>0.97499999999999998</v>
      </c>
      <c r="AO3089" s="208">
        <v>1.633</v>
      </c>
      <c r="AP3089" s="208">
        <v>2.194</v>
      </c>
      <c r="AQ3089" s="208">
        <v>2.161</v>
      </c>
      <c r="AR3089" s="208">
        <v>2.0539999999999998</v>
      </c>
      <c r="AS3089" s="208">
        <v>1.4790000000000001</v>
      </c>
      <c r="AT3089" s="208">
        <v>0.79800000000000004</v>
      </c>
      <c r="AU3089" s="208">
        <v>0.44500000000000001</v>
      </c>
      <c r="AV3089" s="208">
        <v>9.2999999999999999E-2</v>
      </c>
      <c r="AW3089" s="24"/>
      <c r="AX3089" s="24"/>
      <c r="AY3089" s="208">
        <v>0.54900000000000004</v>
      </c>
      <c r="AZ3089" s="208">
        <v>0.51600000000000001</v>
      </c>
      <c r="BA3089" s="208">
        <v>1.248</v>
      </c>
      <c r="BB3089" s="21">
        <f t="shared" si="377"/>
        <v>2.194</v>
      </c>
      <c r="BC3089" s="21"/>
      <c r="BD3089" s="22">
        <f t="shared" si="372"/>
        <v>2.9489247311827955</v>
      </c>
      <c r="BE3089" s="21"/>
      <c r="BG3089" s="10"/>
      <c r="BH3089" s="21">
        <f t="shared" si="366"/>
        <v>0</v>
      </c>
      <c r="BI3089" s="22">
        <f t="shared" si="366"/>
        <v>2.1939999999999993E-3</v>
      </c>
      <c r="BJ3089" s="21"/>
      <c r="BK3089" s="21">
        <v>0</v>
      </c>
      <c r="BL3089" s="22">
        <v>6.5819999999999976E-3</v>
      </c>
      <c r="BM3089" s="21"/>
      <c r="BN3089" s="21">
        <f t="shared" si="371"/>
        <v>0</v>
      </c>
      <c r="BO3089" s="22">
        <f t="shared" si="371"/>
        <v>2.632799999999999E-2</v>
      </c>
      <c r="BP3089" s="21">
        <f t="shared" si="371"/>
        <v>0</v>
      </c>
    </row>
    <row r="3090" spans="1:68" ht="16.5" hidden="1" customHeight="1" x14ac:dyDescent="0.2">
      <c r="A3090" s="10">
        <v>44</v>
      </c>
      <c r="B3090" s="11" t="s">
        <v>2689</v>
      </c>
      <c r="C3090" s="11" t="s">
        <v>2689</v>
      </c>
      <c r="D3090" s="11" t="s">
        <v>2689</v>
      </c>
      <c r="E3090" s="12"/>
      <c r="F3090" s="211">
        <v>383.108</v>
      </c>
      <c r="G3090" s="211">
        <v>305.62900000000002</v>
      </c>
      <c r="H3090" s="211">
        <v>263.91399999999999</v>
      </c>
      <c r="I3090" s="242">
        <v>183.89599999999999</v>
      </c>
      <c r="J3090" s="242"/>
      <c r="K3090" s="211">
        <v>149.39599999999999</v>
      </c>
      <c r="L3090" s="211">
        <v>82.305999999999997</v>
      </c>
      <c r="M3090" s="211">
        <v>23.706</v>
      </c>
      <c r="N3090" s="211">
        <v>57.591999999999999</v>
      </c>
      <c r="O3090" s="211">
        <v>149.63200000000001</v>
      </c>
      <c r="P3090" s="211">
        <v>186.38499999999999</v>
      </c>
      <c r="Q3090" s="211">
        <v>222.25299999999999</v>
      </c>
      <c r="R3090" s="211">
        <v>312.24799999999999</v>
      </c>
      <c r="S3090" s="211">
        <v>371.87599999999998</v>
      </c>
      <c r="T3090" s="211">
        <v>366.13900000000001</v>
      </c>
      <c r="U3090" s="211">
        <v>310.32299999999998</v>
      </c>
      <c r="V3090" s="211">
        <v>229.54</v>
      </c>
      <c r="W3090" s="211">
        <v>106.649</v>
      </c>
      <c r="X3090" s="211">
        <v>40.479999999999997</v>
      </c>
      <c r="Y3090" s="211">
        <v>21.783999999999999</v>
      </c>
      <c r="Z3090" s="211">
        <v>42.261000000000003</v>
      </c>
      <c r="AA3090" s="211">
        <v>-1.58</v>
      </c>
      <c r="AB3090" s="211">
        <v>156.61199999999999</v>
      </c>
      <c r="AC3090" s="211">
        <v>254.48599999999999</v>
      </c>
      <c r="AD3090" s="211">
        <v>355.60599999999999</v>
      </c>
      <c r="AE3090" s="211">
        <v>364.61900000000003</v>
      </c>
      <c r="AF3090" s="211">
        <v>319.86599999999999</v>
      </c>
      <c r="AG3090" s="211">
        <v>276.06700000000001</v>
      </c>
      <c r="AH3090" s="211">
        <v>167.39699999999999</v>
      </c>
      <c r="AI3090" s="211">
        <v>120.036</v>
      </c>
      <c r="AJ3090" s="211">
        <v>58.850999999999999</v>
      </c>
      <c r="AK3090" s="211">
        <v>20.152999999999999</v>
      </c>
      <c r="AL3090" s="211">
        <v>48.774999999999999</v>
      </c>
      <c r="AM3090" s="211">
        <v>89.688000000000002</v>
      </c>
      <c r="AN3090" s="211">
        <v>141.827</v>
      </c>
      <c r="AO3090" s="211">
        <v>252.65799999999999</v>
      </c>
      <c r="AP3090" s="211">
        <v>345.97500000000002</v>
      </c>
      <c r="AQ3090" s="211">
        <v>347.411</v>
      </c>
      <c r="AR3090" s="211">
        <v>311.35500000000002</v>
      </c>
      <c r="AS3090" s="211">
        <v>277.851</v>
      </c>
      <c r="AT3090" s="211">
        <v>182.197</v>
      </c>
      <c r="AU3090" s="211">
        <v>117.64400000000001</v>
      </c>
      <c r="AV3090" s="211">
        <v>72.546999999999997</v>
      </c>
      <c r="AW3090" s="211">
        <v>22.236999999999998</v>
      </c>
      <c r="AX3090" s="211">
        <v>46.55</v>
      </c>
      <c r="AY3090" s="211">
        <v>102.795</v>
      </c>
      <c r="AZ3090" s="211">
        <v>150.35900000000001</v>
      </c>
      <c r="BA3090" s="211">
        <v>243.01400000000001</v>
      </c>
      <c r="BB3090" s="14">
        <f>SUM(BB3091:BB3116)/2</f>
        <v>536.09400000000005</v>
      </c>
      <c r="BC3090" s="14">
        <f>SUM(BC3091:BC3115)</f>
        <v>1815.1425806451612</v>
      </c>
      <c r="BD3090" s="15">
        <f t="shared" si="372"/>
        <v>720.55645161290329</v>
      </c>
      <c r="BE3090" s="14">
        <f>SUM(BE3091:BE3115)</f>
        <v>1094.5861290322582</v>
      </c>
      <c r="BG3090" s="43"/>
      <c r="BH3090" s="17">
        <f t="shared" si="366"/>
        <v>1.3504660800000001</v>
      </c>
      <c r="BI3090" s="15">
        <f t="shared" si="366"/>
        <v>0.53609399999999996</v>
      </c>
      <c r="BJ3090" s="14">
        <f>SUM(BJ3091:BJ3115)</f>
        <v>0.81437207999999994</v>
      </c>
      <c r="BK3090" s="17">
        <v>3.9755102400000002</v>
      </c>
      <c r="BL3090" s="15">
        <v>1.5438959999999999</v>
      </c>
      <c r="BM3090" s="14">
        <v>2.4316142399999996</v>
      </c>
      <c r="BN3090" s="17">
        <f t="shared" si="371"/>
        <v>15.902040960000001</v>
      </c>
      <c r="BO3090" s="15">
        <f t="shared" si="371"/>
        <v>6.1755839999999997</v>
      </c>
      <c r="BP3090" s="17">
        <f t="shared" si="371"/>
        <v>9.7264569599999984</v>
      </c>
    </row>
    <row r="3091" spans="1:68" ht="11.1" customHeight="1" outlineLevel="1" collapsed="1" x14ac:dyDescent="0.2">
      <c r="A3091" s="10"/>
      <c r="B3091" s="18"/>
      <c r="C3091" s="18"/>
      <c r="D3091" s="18"/>
      <c r="E3091" s="19" t="s">
        <v>2690</v>
      </c>
      <c r="F3091" s="20"/>
      <c r="G3091" s="20"/>
      <c r="H3091" s="20"/>
      <c r="I3091" s="20"/>
      <c r="J3091" s="20"/>
      <c r="K3091" s="20"/>
      <c r="L3091" s="20"/>
      <c r="M3091" s="20"/>
      <c r="N3091" s="20"/>
      <c r="O3091" s="20"/>
      <c r="P3091" s="20"/>
      <c r="Q3091" s="20"/>
      <c r="R3091" s="20"/>
      <c r="S3091" s="20"/>
      <c r="T3091" s="209">
        <v>7.6139999999999999</v>
      </c>
      <c r="U3091" s="209">
        <v>1.399</v>
      </c>
      <c r="V3091" s="209">
        <v>1.087</v>
      </c>
      <c r="W3091" s="209">
        <v>0.59699999999999998</v>
      </c>
      <c r="X3091" s="209">
        <v>0.2</v>
      </c>
      <c r="Y3091" s="209">
        <v>6.2E-2</v>
      </c>
      <c r="Z3091" s="209">
        <v>0.106</v>
      </c>
      <c r="AA3091" s="20"/>
      <c r="AB3091" s="209">
        <v>1.3009999999999999</v>
      </c>
      <c r="AC3091" s="209">
        <v>1.512</v>
      </c>
      <c r="AD3091" s="209">
        <v>1.7849999999999999</v>
      </c>
      <c r="AE3091" s="209">
        <v>0.29199999999999998</v>
      </c>
      <c r="AF3091" s="209">
        <v>2.266</v>
      </c>
      <c r="AG3091" s="209">
        <v>3.3719999999999999</v>
      </c>
      <c r="AH3091" s="20"/>
      <c r="AI3091" s="20"/>
      <c r="AJ3091" s="20"/>
      <c r="AK3091" s="20"/>
      <c r="AL3091" s="20"/>
      <c r="AM3091" s="209">
        <v>0.5</v>
      </c>
      <c r="AN3091" s="20"/>
      <c r="AO3091" s="209">
        <v>1.8</v>
      </c>
      <c r="AP3091" s="20"/>
      <c r="AQ3091" s="209">
        <v>1.3</v>
      </c>
      <c r="AR3091" s="209">
        <v>2.2170000000000001</v>
      </c>
      <c r="AS3091" s="209">
        <v>2.48</v>
      </c>
      <c r="AT3091" s="209">
        <v>1.2</v>
      </c>
      <c r="AU3091" s="209">
        <v>0.66</v>
      </c>
      <c r="AV3091" s="20"/>
      <c r="AW3091" s="20"/>
      <c r="AX3091" s="20"/>
      <c r="AY3091" s="209">
        <v>0.54</v>
      </c>
      <c r="AZ3091" s="209">
        <v>0.749</v>
      </c>
      <c r="BA3091" s="209">
        <v>1.3480000000000001</v>
      </c>
      <c r="BB3091" s="21">
        <f t="shared" si="377"/>
        <v>7.6139999999999999</v>
      </c>
      <c r="BC3091" s="21">
        <f>BD3091</f>
        <v>10.233870967741936</v>
      </c>
      <c r="BD3091" s="22">
        <f t="shared" si="372"/>
        <v>10.233870967741936</v>
      </c>
      <c r="BE3091" s="21">
        <f>BC3091-BD3091</f>
        <v>0</v>
      </c>
      <c r="BF3091" s="2">
        <v>4.5</v>
      </c>
      <c r="BG3091" s="10">
        <v>7</v>
      </c>
      <c r="BH3091" s="21">
        <f t="shared" si="366"/>
        <v>7.6140000000000001E-3</v>
      </c>
      <c r="BI3091" s="22">
        <f t="shared" si="366"/>
        <v>7.6140000000000001E-3</v>
      </c>
      <c r="BJ3091" s="21">
        <f>BH3091-BI3091</f>
        <v>0</v>
      </c>
      <c r="BK3091" s="21">
        <v>2.2842000000000001E-2</v>
      </c>
      <c r="BL3091" s="22">
        <v>2.2842000000000001E-2</v>
      </c>
      <c r="BM3091" s="21">
        <v>0</v>
      </c>
      <c r="BN3091" s="21">
        <f t="shared" si="371"/>
        <v>9.1368000000000005E-2</v>
      </c>
      <c r="BO3091" s="22">
        <f t="shared" si="371"/>
        <v>9.1368000000000005E-2</v>
      </c>
      <c r="BP3091" s="21">
        <f t="shared" si="371"/>
        <v>0</v>
      </c>
    </row>
    <row r="3092" spans="1:68" ht="11.1" hidden="1" customHeight="1" outlineLevel="2" x14ac:dyDescent="0.2">
      <c r="A3092" s="10"/>
      <c r="B3092" s="18"/>
      <c r="C3092" s="18"/>
      <c r="D3092" s="18"/>
      <c r="E3092" s="23" t="s">
        <v>2691</v>
      </c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08">
        <v>7.6139999999999999</v>
      </c>
      <c r="U3092" s="208">
        <v>1.399</v>
      </c>
      <c r="V3092" s="208">
        <v>1.087</v>
      </c>
      <c r="W3092" s="208">
        <v>0.59699999999999998</v>
      </c>
      <c r="X3092" s="208">
        <v>0.2</v>
      </c>
      <c r="Y3092" s="208">
        <v>6.2E-2</v>
      </c>
      <c r="Z3092" s="208">
        <v>0.106</v>
      </c>
      <c r="AA3092" s="24"/>
      <c r="AB3092" s="208">
        <v>1.3009999999999999</v>
      </c>
      <c r="AC3092" s="208">
        <v>1.512</v>
      </c>
      <c r="AD3092" s="208">
        <v>1.7849999999999999</v>
      </c>
      <c r="AE3092" s="208">
        <v>0.29199999999999998</v>
      </c>
      <c r="AF3092" s="208">
        <v>2.266</v>
      </c>
      <c r="AG3092" s="208">
        <v>3.3719999999999999</v>
      </c>
      <c r="AH3092" s="24"/>
      <c r="AI3092" s="24"/>
      <c r="AJ3092" s="24"/>
      <c r="AK3092" s="24"/>
      <c r="AL3092" s="24"/>
      <c r="AM3092" s="208">
        <v>0.5</v>
      </c>
      <c r="AN3092" s="24"/>
      <c r="AO3092" s="208">
        <v>1.8</v>
      </c>
      <c r="AP3092" s="24"/>
      <c r="AQ3092" s="208">
        <v>1.3</v>
      </c>
      <c r="AR3092" s="208">
        <v>2.2170000000000001</v>
      </c>
      <c r="AS3092" s="208">
        <v>2.48</v>
      </c>
      <c r="AT3092" s="208">
        <v>1.2</v>
      </c>
      <c r="AU3092" s="208">
        <v>0.66</v>
      </c>
      <c r="AV3092" s="24"/>
      <c r="AW3092" s="24"/>
      <c r="AX3092" s="24"/>
      <c r="AY3092" s="208">
        <v>0.54</v>
      </c>
      <c r="AZ3092" s="208">
        <v>0.749</v>
      </c>
      <c r="BA3092" s="208">
        <v>1.3480000000000001</v>
      </c>
      <c r="BB3092" s="21">
        <f t="shared" si="377"/>
        <v>7.6139999999999999</v>
      </c>
      <c r="BC3092" s="21"/>
      <c r="BD3092" s="22">
        <f t="shared" si="372"/>
        <v>10.233870967741936</v>
      </c>
      <c r="BE3092" s="21"/>
      <c r="BG3092" s="10"/>
      <c r="BH3092" s="21">
        <f t="shared" si="366"/>
        <v>0</v>
      </c>
      <c r="BI3092" s="22">
        <f t="shared" si="366"/>
        <v>7.6140000000000001E-3</v>
      </c>
      <c r="BJ3092" s="21"/>
      <c r="BK3092" s="21">
        <v>0</v>
      </c>
      <c r="BL3092" s="22">
        <v>2.2842000000000001E-2</v>
      </c>
      <c r="BM3092" s="21"/>
      <c r="BN3092" s="21">
        <f t="shared" si="371"/>
        <v>0</v>
      </c>
      <c r="BO3092" s="22">
        <f t="shared" si="371"/>
        <v>9.1368000000000005E-2</v>
      </c>
      <c r="BP3092" s="21">
        <f t="shared" si="371"/>
        <v>0</v>
      </c>
    </row>
    <row r="3093" spans="1:68" ht="11.1" hidden="1" customHeight="1" outlineLevel="1" collapsed="1" x14ac:dyDescent="0.2">
      <c r="A3093" s="10"/>
      <c r="B3093" s="18"/>
      <c r="C3093" s="18"/>
      <c r="D3093" s="18"/>
      <c r="E3093" s="19" t="s">
        <v>410</v>
      </c>
      <c r="F3093" s="20"/>
      <c r="G3093" s="20"/>
      <c r="H3093" s="20"/>
      <c r="I3093" s="20"/>
      <c r="J3093" s="20"/>
      <c r="K3093" s="20"/>
      <c r="L3093" s="20"/>
      <c r="M3093" s="20"/>
      <c r="N3093" s="20"/>
      <c r="O3093" s="20"/>
      <c r="P3093" s="20"/>
      <c r="Q3093" s="20"/>
      <c r="R3093" s="20"/>
      <c r="S3093" s="20"/>
      <c r="T3093" s="20"/>
      <c r="U3093" s="20"/>
      <c r="V3093" s="20"/>
      <c r="W3093" s="20"/>
      <c r="X3093" s="20"/>
      <c r="Y3093" s="20"/>
      <c r="Z3093" s="20"/>
      <c r="AA3093" s="20"/>
      <c r="AB3093" s="20"/>
      <c r="AC3093" s="20"/>
      <c r="AD3093" s="20"/>
      <c r="AE3093" s="20"/>
      <c r="AF3093" s="20"/>
      <c r="AG3093" s="20"/>
      <c r="AH3093" s="20"/>
      <c r="AI3093" s="20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9">
        <v>10.199</v>
      </c>
      <c r="AW3093" s="20"/>
      <c r="AX3093" s="20"/>
      <c r="AY3093" s="209">
        <v>4.8</v>
      </c>
      <c r="AZ3093" s="209">
        <v>10.605</v>
      </c>
      <c r="BA3093" s="209">
        <v>6.1989999999999998</v>
      </c>
      <c r="BB3093" s="21">
        <f t="shared" si="377"/>
        <v>10.605</v>
      </c>
      <c r="BC3093" s="21">
        <f>BD3093</f>
        <v>14.254032258064516</v>
      </c>
      <c r="BD3093" s="22">
        <f t="shared" si="372"/>
        <v>14.254032258064516</v>
      </c>
      <c r="BE3093" s="21">
        <f>BC3093-BD3093</f>
        <v>0</v>
      </c>
      <c r="BG3093" s="10">
        <v>6</v>
      </c>
      <c r="BH3093" s="21">
        <f t="shared" si="366"/>
        <v>1.0605E-2</v>
      </c>
      <c r="BI3093" s="22">
        <f t="shared" si="366"/>
        <v>1.0605E-2</v>
      </c>
      <c r="BJ3093" s="21">
        <f>BH3093-BI3093</f>
        <v>0</v>
      </c>
      <c r="BK3093" s="21">
        <v>3.1814999999999996E-2</v>
      </c>
      <c r="BL3093" s="22">
        <v>3.1814999999999996E-2</v>
      </c>
      <c r="BM3093" s="21">
        <v>0</v>
      </c>
      <c r="BN3093" s="21">
        <f t="shared" si="371"/>
        <v>0.12725999999999998</v>
      </c>
      <c r="BO3093" s="22">
        <f t="shared" si="371"/>
        <v>0.12725999999999998</v>
      </c>
      <c r="BP3093" s="21">
        <f t="shared" si="371"/>
        <v>0</v>
      </c>
    </row>
    <row r="3094" spans="1:68" ht="11.1" hidden="1" customHeight="1" outlineLevel="2" x14ac:dyDescent="0.2">
      <c r="A3094" s="10"/>
      <c r="B3094" s="18"/>
      <c r="C3094" s="18"/>
      <c r="D3094" s="18"/>
      <c r="E3094" s="23" t="s">
        <v>2692</v>
      </c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  <c r="V3094" s="24"/>
      <c r="W3094" s="24"/>
      <c r="X3094" s="24"/>
      <c r="Y3094" s="24"/>
      <c r="Z3094" s="24"/>
      <c r="AA3094" s="24"/>
      <c r="AB3094" s="24"/>
      <c r="AC3094" s="24"/>
      <c r="AD3094" s="24"/>
      <c r="AE3094" s="24"/>
      <c r="AF3094" s="24"/>
      <c r="AG3094" s="24"/>
      <c r="AH3094" s="24"/>
      <c r="AI3094" s="24"/>
      <c r="AJ3094" s="24"/>
      <c r="AK3094" s="24"/>
      <c r="AL3094" s="24"/>
      <c r="AM3094" s="24"/>
      <c r="AN3094" s="24"/>
      <c r="AO3094" s="24"/>
      <c r="AP3094" s="24"/>
      <c r="AQ3094" s="24"/>
      <c r="AR3094" s="24"/>
      <c r="AS3094" s="24"/>
      <c r="AT3094" s="24"/>
      <c r="AU3094" s="24"/>
      <c r="AV3094" s="208">
        <v>10.199</v>
      </c>
      <c r="AW3094" s="24"/>
      <c r="AX3094" s="24"/>
      <c r="AY3094" s="208">
        <v>4.8</v>
      </c>
      <c r="AZ3094" s="208">
        <v>10.605</v>
      </c>
      <c r="BA3094" s="208">
        <v>6.1989999999999998</v>
      </c>
      <c r="BB3094" s="21">
        <f t="shared" si="377"/>
        <v>10.605</v>
      </c>
      <c r="BC3094" s="21"/>
      <c r="BD3094" s="22">
        <f t="shared" si="372"/>
        <v>14.254032258064516</v>
      </c>
      <c r="BE3094" s="21"/>
      <c r="BG3094" s="10"/>
      <c r="BH3094" s="21">
        <f t="shared" ref="BH3094:BI3160" si="378">(BC3094*24*31/1000000)</f>
        <v>0</v>
      </c>
      <c r="BI3094" s="22">
        <f t="shared" si="378"/>
        <v>1.0605E-2</v>
      </c>
      <c r="BJ3094" s="21"/>
      <c r="BK3094" s="21">
        <v>0</v>
      </c>
      <c r="BL3094" s="22">
        <v>3.1814999999999996E-2</v>
      </c>
      <c r="BM3094" s="21"/>
      <c r="BN3094" s="21">
        <f t="shared" si="371"/>
        <v>0</v>
      </c>
      <c r="BO3094" s="22">
        <f t="shared" si="371"/>
        <v>0.12725999999999998</v>
      </c>
      <c r="BP3094" s="21">
        <f t="shared" si="371"/>
        <v>0</v>
      </c>
    </row>
    <row r="3095" spans="1:68" ht="11.1" customHeight="1" outlineLevel="1" collapsed="1" x14ac:dyDescent="0.2">
      <c r="A3095" s="10"/>
      <c r="B3095" s="18"/>
      <c r="C3095" s="18"/>
      <c r="D3095" s="18"/>
      <c r="E3095" s="19" t="s">
        <v>2693</v>
      </c>
      <c r="F3095" s="209">
        <v>1.32</v>
      </c>
      <c r="G3095" s="209">
        <v>1.169</v>
      </c>
      <c r="H3095" s="209">
        <v>0.78500000000000003</v>
      </c>
      <c r="I3095" s="240">
        <v>0.67100000000000004</v>
      </c>
      <c r="J3095" s="240"/>
      <c r="K3095" s="209">
        <v>0.35099999999999998</v>
      </c>
      <c r="L3095" s="209">
        <v>0.13600000000000001</v>
      </c>
      <c r="M3095" s="20"/>
      <c r="N3095" s="209">
        <v>0.25700000000000001</v>
      </c>
      <c r="O3095" s="209">
        <v>0.33100000000000002</v>
      </c>
      <c r="P3095" s="209">
        <v>0.81499999999999995</v>
      </c>
      <c r="Q3095" s="209">
        <v>1.0609999999999999</v>
      </c>
      <c r="R3095" s="209">
        <v>1.218</v>
      </c>
      <c r="S3095" s="209">
        <v>1.714</v>
      </c>
      <c r="T3095" s="209">
        <v>1.464</v>
      </c>
      <c r="U3095" s="209">
        <v>1.1950000000000001</v>
      </c>
      <c r="V3095" s="209">
        <v>0.80100000000000005</v>
      </c>
      <c r="W3095" s="209">
        <v>0.53400000000000003</v>
      </c>
      <c r="X3095" s="209">
        <v>0.22500000000000001</v>
      </c>
      <c r="Y3095" s="20"/>
      <c r="Z3095" s="209">
        <v>0.28999999999999998</v>
      </c>
      <c r="AA3095" s="209">
        <v>0.36899999999999999</v>
      </c>
      <c r="AB3095" s="209">
        <v>0.82</v>
      </c>
      <c r="AC3095" s="209">
        <v>1.3160000000000001</v>
      </c>
      <c r="AD3095" s="209">
        <v>1.956</v>
      </c>
      <c r="AE3095" s="209">
        <v>1.625</v>
      </c>
      <c r="AF3095" s="209">
        <v>1.581</v>
      </c>
      <c r="AG3095" s="209">
        <v>1.198</v>
      </c>
      <c r="AH3095" s="209">
        <v>0.61299999999999999</v>
      </c>
      <c r="AI3095" s="209">
        <v>0.46</v>
      </c>
      <c r="AJ3095" s="20"/>
      <c r="AK3095" s="209">
        <v>0.191</v>
      </c>
      <c r="AL3095" s="20"/>
      <c r="AM3095" s="209">
        <v>0.46300000000000002</v>
      </c>
      <c r="AN3095" s="209">
        <v>0.68300000000000005</v>
      </c>
      <c r="AO3095" s="209">
        <v>1.3160000000000001</v>
      </c>
      <c r="AP3095" s="209">
        <v>1.96</v>
      </c>
      <c r="AQ3095" s="209">
        <v>1.94</v>
      </c>
      <c r="AR3095" s="209">
        <v>1.851</v>
      </c>
      <c r="AS3095" s="209">
        <v>1.214</v>
      </c>
      <c r="AT3095" s="209">
        <v>0.94</v>
      </c>
      <c r="AU3095" s="209">
        <v>0.46899999999999997</v>
      </c>
      <c r="AV3095" s="209">
        <v>0.19500000000000001</v>
      </c>
      <c r="AW3095" s="209">
        <v>0.111</v>
      </c>
      <c r="AX3095" s="20"/>
      <c r="AY3095" s="209">
        <v>0.55100000000000005</v>
      </c>
      <c r="AZ3095" s="209">
        <v>0.59099999999999997</v>
      </c>
      <c r="BA3095" s="209">
        <v>1.33</v>
      </c>
      <c r="BB3095" s="21">
        <f t="shared" si="377"/>
        <v>1.96</v>
      </c>
      <c r="BC3095" s="21">
        <f>BF3095</f>
        <v>3.32</v>
      </c>
      <c r="BD3095" s="22">
        <f t="shared" si="372"/>
        <v>2.6344086021505375</v>
      </c>
      <c r="BE3095" s="21">
        <f>BC3095-BD3095</f>
        <v>0.68559139784946233</v>
      </c>
      <c r="BF3095" s="2">
        <v>3.32</v>
      </c>
      <c r="BG3095" s="10">
        <v>7</v>
      </c>
      <c r="BH3095" s="21">
        <f t="shared" si="378"/>
        <v>2.4700799999999999E-3</v>
      </c>
      <c r="BI3095" s="22">
        <f t="shared" si="378"/>
        <v>1.9599999999999999E-3</v>
      </c>
      <c r="BJ3095" s="21">
        <f>BH3095-BI3095</f>
        <v>5.1008E-4</v>
      </c>
      <c r="BK3095" s="21">
        <v>7.4102400000000002E-3</v>
      </c>
      <c r="BL3095" s="22">
        <v>5.8799999999999998E-3</v>
      </c>
      <c r="BM3095" s="21">
        <v>1.5302400000000004E-3</v>
      </c>
      <c r="BN3095" s="21">
        <f t="shared" si="371"/>
        <v>2.9640960000000001E-2</v>
      </c>
      <c r="BO3095" s="22">
        <f t="shared" si="371"/>
        <v>2.3519999999999999E-2</v>
      </c>
      <c r="BP3095" s="21">
        <f t="shared" si="371"/>
        <v>6.1209600000000017E-3</v>
      </c>
    </row>
    <row r="3096" spans="1:68" ht="11.1" hidden="1" customHeight="1" outlineLevel="2" x14ac:dyDescent="0.2">
      <c r="A3096" s="10"/>
      <c r="B3096" s="18"/>
      <c r="C3096" s="18"/>
      <c r="D3096" s="18"/>
      <c r="E3096" s="23" t="s">
        <v>2694</v>
      </c>
      <c r="F3096" s="208">
        <v>1.32</v>
      </c>
      <c r="G3096" s="208">
        <v>1.169</v>
      </c>
      <c r="H3096" s="208">
        <v>0.78500000000000003</v>
      </c>
      <c r="I3096" s="239">
        <v>0.67100000000000004</v>
      </c>
      <c r="J3096" s="239"/>
      <c r="K3096" s="208">
        <v>0.35099999999999998</v>
      </c>
      <c r="L3096" s="208">
        <v>0.13600000000000001</v>
      </c>
      <c r="M3096" s="24"/>
      <c r="N3096" s="208">
        <v>0.25700000000000001</v>
      </c>
      <c r="O3096" s="208">
        <v>0.33100000000000002</v>
      </c>
      <c r="P3096" s="208">
        <v>0.81499999999999995</v>
      </c>
      <c r="Q3096" s="208">
        <v>1.0609999999999999</v>
      </c>
      <c r="R3096" s="208">
        <v>1.218</v>
      </c>
      <c r="S3096" s="208">
        <v>1.714</v>
      </c>
      <c r="T3096" s="208">
        <v>1.464</v>
      </c>
      <c r="U3096" s="208">
        <v>1.1950000000000001</v>
      </c>
      <c r="V3096" s="208">
        <v>0.80100000000000005</v>
      </c>
      <c r="W3096" s="208">
        <v>0.53400000000000003</v>
      </c>
      <c r="X3096" s="208">
        <v>0.22500000000000001</v>
      </c>
      <c r="Y3096" s="24"/>
      <c r="Z3096" s="208">
        <v>0.28999999999999998</v>
      </c>
      <c r="AA3096" s="208">
        <v>0.36899999999999999</v>
      </c>
      <c r="AB3096" s="208">
        <v>0.82</v>
      </c>
      <c r="AC3096" s="208">
        <v>1.3160000000000001</v>
      </c>
      <c r="AD3096" s="208">
        <v>1.956</v>
      </c>
      <c r="AE3096" s="208">
        <v>1.625</v>
      </c>
      <c r="AF3096" s="208">
        <v>1.581</v>
      </c>
      <c r="AG3096" s="208">
        <v>1.198</v>
      </c>
      <c r="AH3096" s="208">
        <v>0.61299999999999999</v>
      </c>
      <c r="AI3096" s="208">
        <v>0.46</v>
      </c>
      <c r="AJ3096" s="24"/>
      <c r="AK3096" s="208">
        <v>0.191</v>
      </c>
      <c r="AL3096" s="24"/>
      <c r="AM3096" s="208">
        <v>0.46300000000000002</v>
      </c>
      <c r="AN3096" s="208">
        <v>0.68300000000000005</v>
      </c>
      <c r="AO3096" s="208">
        <v>1.3160000000000001</v>
      </c>
      <c r="AP3096" s="208">
        <v>1.96</v>
      </c>
      <c r="AQ3096" s="208">
        <v>1.94</v>
      </c>
      <c r="AR3096" s="208">
        <v>1.851</v>
      </c>
      <c r="AS3096" s="208">
        <v>1.214</v>
      </c>
      <c r="AT3096" s="208">
        <v>0.94</v>
      </c>
      <c r="AU3096" s="208">
        <v>0.46899999999999997</v>
      </c>
      <c r="AV3096" s="208">
        <v>0.19500000000000001</v>
      </c>
      <c r="AW3096" s="208">
        <v>0.111</v>
      </c>
      <c r="AX3096" s="24"/>
      <c r="AY3096" s="208">
        <v>0.55100000000000005</v>
      </c>
      <c r="AZ3096" s="208">
        <v>0.59099999999999997</v>
      </c>
      <c r="BA3096" s="208">
        <v>1.33</v>
      </c>
      <c r="BB3096" s="21">
        <f t="shared" si="377"/>
        <v>1.96</v>
      </c>
      <c r="BC3096" s="21"/>
      <c r="BD3096" s="22">
        <f t="shared" si="372"/>
        <v>2.6344086021505375</v>
      </c>
      <c r="BE3096" s="21"/>
      <c r="BG3096" s="10"/>
      <c r="BH3096" s="21">
        <f t="shared" si="378"/>
        <v>0</v>
      </c>
      <c r="BI3096" s="22">
        <f t="shared" si="378"/>
        <v>1.9599999999999999E-3</v>
      </c>
      <c r="BJ3096" s="21"/>
      <c r="BK3096" s="21">
        <v>0</v>
      </c>
      <c r="BL3096" s="22">
        <v>5.8799999999999998E-3</v>
      </c>
      <c r="BM3096" s="21"/>
      <c r="BN3096" s="21">
        <f t="shared" si="371"/>
        <v>0</v>
      </c>
      <c r="BO3096" s="22">
        <f t="shared" si="371"/>
        <v>2.3519999999999999E-2</v>
      </c>
      <c r="BP3096" s="21">
        <f t="shared" si="371"/>
        <v>0</v>
      </c>
    </row>
    <row r="3097" spans="1:68" ht="11.1" hidden="1" customHeight="1" outlineLevel="1" collapsed="1" x14ac:dyDescent="0.2">
      <c r="A3097" s="10"/>
      <c r="B3097" s="18"/>
      <c r="C3097" s="18"/>
      <c r="D3097" s="18"/>
      <c r="E3097" s="19" t="s">
        <v>142</v>
      </c>
      <c r="F3097" s="20"/>
      <c r="G3097" s="20"/>
      <c r="H3097" s="20"/>
      <c r="I3097" s="20"/>
      <c r="J3097" s="20"/>
      <c r="K3097" s="20"/>
      <c r="L3097" s="20"/>
      <c r="M3097" s="20"/>
      <c r="N3097" s="20"/>
      <c r="O3097" s="20"/>
      <c r="P3097" s="20"/>
      <c r="Q3097" s="20"/>
      <c r="R3097" s="20"/>
      <c r="S3097" s="20"/>
      <c r="T3097" s="20"/>
      <c r="U3097" s="20"/>
      <c r="V3097" s="20"/>
      <c r="W3097" s="20"/>
      <c r="X3097" s="20"/>
      <c r="Y3097" s="20"/>
      <c r="Z3097" s="20"/>
      <c r="AA3097" s="20"/>
      <c r="AB3097" s="20"/>
      <c r="AC3097" s="20"/>
      <c r="AD3097" s="20"/>
      <c r="AE3097" s="20"/>
      <c r="AF3097" s="20"/>
      <c r="AG3097" s="209">
        <v>16.98</v>
      </c>
      <c r="AH3097" s="209">
        <v>1.1990000000000001</v>
      </c>
      <c r="AI3097" s="209">
        <v>0.96699999999999997</v>
      </c>
      <c r="AJ3097" s="209">
        <v>0.38900000000000001</v>
      </c>
      <c r="AK3097" s="20"/>
      <c r="AL3097" s="20"/>
      <c r="AM3097" s="209">
        <v>0.70599999999999996</v>
      </c>
      <c r="AN3097" s="209">
        <v>1.3109999999999999</v>
      </c>
      <c r="AO3097" s="209">
        <v>2.714</v>
      </c>
      <c r="AP3097" s="209">
        <v>3.9870000000000001</v>
      </c>
      <c r="AQ3097" s="209">
        <v>3.9279999999999999</v>
      </c>
      <c r="AR3097" s="20"/>
      <c r="AS3097" s="209">
        <v>2.58</v>
      </c>
      <c r="AT3097" s="209">
        <v>1.5349999999999999</v>
      </c>
      <c r="AU3097" s="209">
        <v>0.71599999999999997</v>
      </c>
      <c r="AV3097" s="209">
        <v>0.152</v>
      </c>
      <c r="AW3097" s="20"/>
      <c r="AX3097" s="20"/>
      <c r="AY3097" s="209">
        <v>1.0389999999999999</v>
      </c>
      <c r="AZ3097" s="209">
        <v>0.86</v>
      </c>
      <c r="BA3097" s="209">
        <v>2.609</v>
      </c>
      <c r="BB3097" s="21">
        <f t="shared" si="377"/>
        <v>16.98</v>
      </c>
      <c r="BC3097" s="21">
        <f>BD3097</f>
        <v>22.822580645161292</v>
      </c>
      <c r="BD3097" s="22">
        <f t="shared" si="372"/>
        <v>22.822580645161292</v>
      </c>
      <c r="BE3097" s="21">
        <f>BC3097-BD3097</f>
        <v>0</v>
      </c>
      <c r="BF3097" s="2">
        <v>4</v>
      </c>
      <c r="BG3097" s="10">
        <v>6</v>
      </c>
      <c r="BH3097" s="21">
        <f t="shared" si="378"/>
        <v>1.6979999999999999E-2</v>
      </c>
      <c r="BI3097" s="22">
        <f t="shared" si="378"/>
        <v>1.6979999999999999E-2</v>
      </c>
      <c r="BJ3097" s="21">
        <f>BH3097-BI3097</f>
        <v>0</v>
      </c>
      <c r="BK3097" s="21">
        <v>5.0939999999999999E-2</v>
      </c>
      <c r="BL3097" s="22">
        <v>5.0939999999999999E-2</v>
      </c>
      <c r="BM3097" s="21">
        <v>0</v>
      </c>
      <c r="BN3097" s="21">
        <f t="shared" si="371"/>
        <v>0.20376</v>
      </c>
      <c r="BO3097" s="22">
        <f t="shared" si="371"/>
        <v>0.20376</v>
      </c>
      <c r="BP3097" s="21">
        <f t="shared" si="371"/>
        <v>0</v>
      </c>
    </row>
    <row r="3098" spans="1:68" ht="11.1" hidden="1" customHeight="1" outlineLevel="2" x14ac:dyDescent="0.2">
      <c r="A3098" s="10"/>
      <c r="B3098" s="18"/>
      <c r="C3098" s="18"/>
      <c r="D3098" s="18"/>
      <c r="E3098" s="23" t="s">
        <v>2695</v>
      </c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  <c r="V3098" s="24"/>
      <c r="W3098" s="24"/>
      <c r="X3098" s="24"/>
      <c r="Y3098" s="24"/>
      <c r="Z3098" s="24"/>
      <c r="AA3098" s="24"/>
      <c r="AB3098" s="24"/>
      <c r="AC3098" s="24"/>
      <c r="AD3098" s="24"/>
      <c r="AE3098" s="24"/>
      <c r="AF3098" s="24"/>
      <c r="AG3098" s="208">
        <v>16.98</v>
      </c>
      <c r="AH3098" s="208">
        <v>1.1990000000000001</v>
      </c>
      <c r="AI3098" s="208">
        <v>0.96699999999999997</v>
      </c>
      <c r="AJ3098" s="208">
        <v>0.38900000000000001</v>
      </c>
      <c r="AK3098" s="24"/>
      <c r="AL3098" s="24"/>
      <c r="AM3098" s="208">
        <v>0.70599999999999996</v>
      </c>
      <c r="AN3098" s="208">
        <v>1.3109999999999999</v>
      </c>
      <c r="AO3098" s="208">
        <v>2.714</v>
      </c>
      <c r="AP3098" s="208">
        <v>3.9870000000000001</v>
      </c>
      <c r="AQ3098" s="208">
        <v>3.9279999999999999</v>
      </c>
      <c r="AR3098" s="24"/>
      <c r="AS3098" s="208">
        <v>2.58</v>
      </c>
      <c r="AT3098" s="208">
        <v>1.5349999999999999</v>
      </c>
      <c r="AU3098" s="208">
        <v>0.71599999999999997</v>
      </c>
      <c r="AV3098" s="208">
        <v>0.152</v>
      </c>
      <c r="AW3098" s="24"/>
      <c r="AX3098" s="24"/>
      <c r="AY3098" s="208">
        <v>1.0389999999999999</v>
      </c>
      <c r="AZ3098" s="208">
        <v>0.86</v>
      </c>
      <c r="BA3098" s="208">
        <v>2.609</v>
      </c>
      <c r="BB3098" s="21">
        <f t="shared" si="377"/>
        <v>16.98</v>
      </c>
      <c r="BC3098" s="21"/>
      <c r="BD3098" s="22">
        <f t="shared" si="372"/>
        <v>22.822580645161292</v>
      </c>
      <c r="BE3098" s="21"/>
      <c r="BG3098" s="10"/>
      <c r="BH3098" s="21">
        <f t="shared" si="378"/>
        <v>0</v>
      </c>
      <c r="BI3098" s="22">
        <f t="shared" si="378"/>
        <v>1.6979999999999999E-2</v>
      </c>
      <c r="BJ3098" s="21"/>
      <c r="BK3098" s="21">
        <v>0</v>
      </c>
      <c r="BL3098" s="22">
        <v>5.0939999999999999E-2</v>
      </c>
      <c r="BM3098" s="21"/>
      <c r="BN3098" s="21">
        <f t="shared" si="371"/>
        <v>0</v>
      </c>
      <c r="BO3098" s="22">
        <f t="shared" si="371"/>
        <v>0.20376</v>
      </c>
      <c r="BP3098" s="21">
        <f t="shared" si="371"/>
        <v>0</v>
      </c>
    </row>
    <row r="3099" spans="1:68" ht="11.1" hidden="1" customHeight="1" outlineLevel="1" collapsed="1" x14ac:dyDescent="0.2">
      <c r="A3099" s="10"/>
      <c r="B3099" s="18"/>
      <c r="C3099" s="18"/>
      <c r="D3099" s="18"/>
      <c r="E3099" s="19" t="s">
        <v>30</v>
      </c>
      <c r="F3099" s="209">
        <v>131.9</v>
      </c>
      <c r="G3099" s="209">
        <v>89.8</v>
      </c>
      <c r="H3099" s="209">
        <v>81.8</v>
      </c>
      <c r="I3099" s="240">
        <v>54.567</v>
      </c>
      <c r="J3099" s="240"/>
      <c r="K3099" s="209">
        <v>22.036000000000001</v>
      </c>
      <c r="L3099" s="209">
        <v>0.129</v>
      </c>
      <c r="M3099" s="20"/>
      <c r="N3099" s="20"/>
      <c r="O3099" s="209">
        <v>79.656000000000006</v>
      </c>
      <c r="P3099" s="209">
        <v>66.272999999999996</v>
      </c>
      <c r="Q3099" s="209">
        <v>93.599000000000004</v>
      </c>
      <c r="R3099" s="209">
        <v>56.488</v>
      </c>
      <c r="S3099" s="209">
        <v>114.40600000000001</v>
      </c>
      <c r="T3099" s="209">
        <v>114.622</v>
      </c>
      <c r="U3099" s="209">
        <v>76.78</v>
      </c>
      <c r="V3099" s="209">
        <v>31.943000000000001</v>
      </c>
      <c r="W3099" s="209">
        <v>16.228999999999999</v>
      </c>
      <c r="X3099" s="209">
        <v>0.36799999999999999</v>
      </c>
      <c r="Y3099" s="20"/>
      <c r="Z3099" s="20"/>
      <c r="AA3099" s="209">
        <v>-81.016999999999996</v>
      </c>
      <c r="AB3099" s="209">
        <v>39.058</v>
      </c>
      <c r="AC3099" s="209">
        <v>66.587999999999994</v>
      </c>
      <c r="AD3099" s="209">
        <v>89.948999999999998</v>
      </c>
      <c r="AE3099" s="209">
        <v>84.367999999999995</v>
      </c>
      <c r="AF3099" s="209">
        <v>73.572999999999993</v>
      </c>
      <c r="AG3099" s="209">
        <v>48.594000000000001</v>
      </c>
      <c r="AH3099" s="209">
        <v>28.841999999999999</v>
      </c>
      <c r="AI3099" s="209">
        <v>20.187999999999999</v>
      </c>
      <c r="AJ3099" s="20"/>
      <c r="AK3099" s="20"/>
      <c r="AL3099" s="20"/>
      <c r="AM3099" s="209">
        <v>16.123999999999999</v>
      </c>
      <c r="AN3099" s="209">
        <v>35.883000000000003</v>
      </c>
      <c r="AO3099" s="209">
        <v>59.509</v>
      </c>
      <c r="AP3099" s="209">
        <v>74.465000000000003</v>
      </c>
      <c r="AQ3099" s="209">
        <v>73.207999999999998</v>
      </c>
      <c r="AR3099" s="209">
        <v>58.313000000000002</v>
      </c>
      <c r="AS3099" s="209">
        <v>50.814999999999998</v>
      </c>
      <c r="AT3099" s="209">
        <v>31.401</v>
      </c>
      <c r="AU3099" s="209">
        <v>16.751999999999999</v>
      </c>
      <c r="AV3099" s="20"/>
      <c r="AW3099" s="20"/>
      <c r="AX3099" s="20"/>
      <c r="AY3099" s="209">
        <v>14.848000000000001</v>
      </c>
      <c r="AZ3099" s="209">
        <v>26.177</v>
      </c>
      <c r="BA3099" s="209">
        <v>65.902000000000001</v>
      </c>
      <c r="BB3099" s="21">
        <f>BB3100+BB3101+BB3102+BB3103+BB3104</f>
        <v>187.649</v>
      </c>
      <c r="BC3099" s="21">
        <f>BF3099</f>
        <v>320.3</v>
      </c>
      <c r="BD3099" s="22">
        <f t="shared" si="372"/>
        <v>252.21639784946237</v>
      </c>
      <c r="BE3099" s="21">
        <f>BC3099-BD3099</f>
        <v>68.083602150537644</v>
      </c>
      <c r="BF3099" s="2">
        <v>320.3</v>
      </c>
      <c r="BG3099" s="10">
        <v>5</v>
      </c>
      <c r="BH3099" s="21">
        <f t="shared" si="378"/>
        <v>0.23830320000000002</v>
      </c>
      <c r="BI3099" s="22">
        <f t="shared" si="378"/>
        <v>0.18764900000000001</v>
      </c>
      <c r="BJ3099" s="21">
        <f>BH3099-BI3099</f>
        <v>5.065420000000001E-2</v>
      </c>
      <c r="BK3099" s="21">
        <v>0.71490960000000003</v>
      </c>
      <c r="BL3099" s="22">
        <v>0.56294700000000009</v>
      </c>
      <c r="BM3099" s="21">
        <v>0.15196259999999995</v>
      </c>
      <c r="BN3099" s="21">
        <f t="shared" si="371"/>
        <v>2.8596384000000001</v>
      </c>
      <c r="BO3099" s="22">
        <f t="shared" si="371"/>
        <v>2.2517880000000003</v>
      </c>
      <c r="BP3099" s="21">
        <f t="shared" si="371"/>
        <v>0.60785039999999979</v>
      </c>
    </row>
    <row r="3100" spans="1:68" ht="11.1" hidden="1" customHeight="1" outlineLevel="2" x14ac:dyDescent="0.2">
      <c r="A3100" s="10"/>
      <c r="B3100" s="18"/>
      <c r="C3100" s="18"/>
      <c r="D3100" s="18"/>
      <c r="E3100" s="23" t="s">
        <v>2696</v>
      </c>
      <c r="F3100" s="208">
        <v>23.9</v>
      </c>
      <c r="G3100" s="208">
        <v>16.899999999999999</v>
      </c>
      <c r="H3100" s="208">
        <v>15</v>
      </c>
      <c r="I3100" s="239">
        <v>10.938000000000001</v>
      </c>
      <c r="J3100" s="239"/>
      <c r="K3100" s="208">
        <v>6.258</v>
      </c>
      <c r="L3100" s="24"/>
      <c r="M3100" s="24"/>
      <c r="N3100" s="24"/>
      <c r="O3100" s="208">
        <v>10.858000000000001</v>
      </c>
      <c r="P3100" s="208">
        <v>14.404</v>
      </c>
      <c r="Q3100" s="208">
        <v>22.457000000000001</v>
      </c>
      <c r="R3100" s="208">
        <v>11.680999999999999</v>
      </c>
      <c r="S3100" s="208">
        <v>26.087</v>
      </c>
      <c r="T3100" s="208">
        <v>25.805</v>
      </c>
      <c r="U3100" s="208">
        <v>18.004999999999999</v>
      </c>
      <c r="V3100" s="208">
        <v>10.282999999999999</v>
      </c>
      <c r="W3100" s="208">
        <v>6.1859999999999999</v>
      </c>
      <c r="X3100" s="24"/>
      <c r="Y3100" s="24"/>
      <c r="Z3100" s="24"/>
      <c r="AA3100" s="208">
        <v>-48.488999999999997</v>
      </c>
      <c r="AB3100" s="208">
        <v>14.013</v>
      </c>
      <c r="AC3100" s="208">
        <v>24.161999999999999</v>
      </c>
      <c r="AD3100" s="208">
        <v>32.593000000000004</v>
      </c>
      <c r="AE3100" s="208">
        <v>30.591000000000001</v>
      </c>
      <c r="AF3100" s="208">
        <v>25.048999999999999</v>
      </c>
      <c r="AG3100" s="208">
        <v>17.135000000000002</v>
      </c>
      <c r="AH3100" s="208">
        <v>11.432</v>
      </c>
      <c r="AI3100" s="208">
        <v>7.7919999999999998</v>
      </c>
      <c r="AJ3100" s="24"/>
      <c r="AK3100" s="24"/>
      <c r="AL3100" s="24"/>
      <c r="AM3100" s="208">
        <v>7.5640000000000001</v>
      </c>
      <c r="AN3100" s="208">
        <v>15.208</v>
      </c>
      <c r="AO3100" s="208">
        <v>24.266999999999999</v>
      </c>
      <c r="AP3100" s="208">
        <v>30.902999999999999</v>
      </c>
      <c r="AQ3100" s="208">
        <v>29.876000000000001</v>
      </c>
      <c r="AR3100" s="208">
        <v>23.782</v>
      </c>
      <c r="AS3100" s="208">
        <v>21.093</v>
      </c>
      <c r="AT3100" s="208">
        <v>12.974</v>
      </c>
      <c r="AU3100" s="208">
        <v>6.9109999999999996</v>
      </c>
      <c r="AV3100" s="24"/>
      <c r="AW3100" s="24"/>
      <c r="AX3100" s="24"/>
      <c r="AY3100" s="208">
        <v>6.1950000000000003</v>
      </c>
      <c r="AZ3100" s="208">
        <v>11.545</v>
      </c>
      <c r="BA3100" s="208">
        <v>21.844000000000001</v>
      </c>
      <c r="BB3100" s="21">
        <f t="shared" si="377"/>
        <v>32.593000000000004</v>
      </c>
      <c r="BC3100" s="21"/>
      <c r="BD3100" s="22">
        <f t="shared" si="372"/>
        <v>43.807795698924735</v>
      </c>
      <c r="BE3100" s="21"/>
      <c r="BG3100" s="10"/>
      <c r="BH3100" s="21">
        <f t="shared" si="378"/>
        <v>0</v>
      </c>
      <c r="BI3100" s="22">
        <f t="shared" si="378"/>
        <v>3.2593000000000004E-2</v>
      </c>
      <c r="BJ3100" s="21"/>
      <c r="BK3100" s="21">
        <v>0</v>
      </c>
      <c r="BL3100" s="22">
        <v>9.7779000000000005E-2</v>
      </c>
      <c r="BM3100" s="21"/>
      <c r="BN3100" s="21">
        <f t="shared" si="371"/>
        <v>0</v>
      </c>
      <c r="BO3100" s="22">
        <f t="shared" si="371"/>
        <v>0.39111600000000002</v>
      </c>
      <c r="BP3100" s="21">
        <f t="shared" si="371"/>
        <v>0</v>
      </c>
    </row>
    <row r="3101" spans="1:68" ht="11.1" hidden="1" customHeight="1" outlineLevel="2" x14ac:dyDescent="0.2">
      <c r="A3101" s="10"/>
      <c r="B3101" s="18"/>
      <c r="C3101" s="18"/>
      <c r="D3101" s="18"/>
      <c r="E3101" s="23" t="s">
        <v>2697</v>
      </c>
      <c r="F3101" s="208">
        <v>15.3</v>
      </c>
      <c r="G3101" s="208">
        <v>11.2</v>
      </c>
      <c r="H3101" s="208">
        <v>10.4</v>
      </c>
      <c r="I3101" s="239">
        <v>8.1620000000000008</v>
      </c>
      <c r="J3101" s="239"/>
      <c r="K3101" s="208">
        <v>4.2560000000000002</v>
      </c>
      <c r="L3101" s="24"/>
      <c r="M3101" s="24"/>
      <c r="N3101" s="24"/>
      <c r="O3101" s="208">
        <v>7.0339999999999998</v>
      </c>
      <c r="P3101" s="208">
        <v>10.138</v>
      </c>
      <c r="Q3101" s="208">
        <v>13.922000000000001</v>
      </c>
      <c r="R3101" s="208">
        <v>7.9489999999999998</v>
      </c>
      <c r="S3101" s="208">
        <v>15.372</v>
      </c>
      <c r="T3101" s="208">
        <v>17.085999999999999</v>
      </c>
      <c r="U3101" s="208">
        <v>11.077</v>
      </c>
      <c r="V3101" s="208">
        <v>5.6920000000000002</v>
      </c>
      <c r="W3101" s="208">
        <v>1.1020000000000001</v>
      </c>
      <c r="X3101" s="24"/>
      <c r="Y3101" s="24"/>
      <c r="Z3101" s="24"/>
      <c r="AA3101" s="208">
        <v>-5.8490000000000002</v>
      </c>
      <c r="AB3101" s="24"/>
      <c r="AC3101" s="24"/>
      <c r="AD3101" s="24"/>
      <c r="AE3101" s="24"/>
      <c r="AF3101" s="24"/>
      <c r="AG3101" s="24"/>
      <c r="AH3101" s="24"/>
      <c r="AI3101" s="24"/>
      <c r="AJ3101" s="24"/>
      <c r="AK3101" s="24"/>
      <c r="AL3101" s="24"/>
      <c r="AM3101" s="24"/>
      <c r="AN3101" s="24"/>
      <c r="AO3101" s="24"/>
      <c r="AP3101" s="24"/>
      <c r="AQ3101" s="24"/>
      <c r="AR3101" s="24"/>
      <c r="AS3101" s="24"/>
      <c r="AT3101" s="24"/>
      <c r="AU3101" s="24"/>
      <c r="AV3101" s="24"/>
      <c r="AW3101" s="24"/>
      <c r="AX3101" s="24"/>
      <c r="AY3101" s="24"/>
      <c r="AZ3101" s="24"/>
      <c r="BA3101" s="24"/>
      <c r="BB3101" s="21">
        <f t="shared" si="377"/>
        <v>17.085999999999999</v>
      </c>
      <c r="BC3101" s="21"/>
      <c r="BD3101" s="22">
        <f t="shared" si="372"/>
        <v>22.965053763440856</v>
      </c>
      <c r="BE3101" s="21"/>
      <c r="BG3101" s="10"/>
      <c r="BH3101" s="21">
        <f t="shared" si="378"/>
        <v>0</v>
      </c>
      <c r="BI3101" s="22">
        <f t="shared" si="378"/>
        <v>1.7085999999999997E-2</v>
      </c>
      <c r="BJ3101" s="21"/>
      <c r="BK3101" s="21">
        <v>0</v>
      </c>
      <c r="BL3101" s="22">
        <v>5.1257999999999991E-2</v>
      </c>
      <c r="BM3101" s="21"/>
      <c r="BN3101" s="21">
        <f t="shared" si="371"/>
        <v>0</v>
      </c>
      <c r="BO3101" s="22">
        <f t="shared" si="371"/>
        <v>0.20503199999999996</v>
      </c>
      <c r="BP3101" s="21">
        <f t="shared" si="371"/>
        <v>0</v>
      </c>
    </row>
    <row r="3102" spans="1:68" ht="11.1" hidden="1" customHeight="1" outlineLevel="2" x14ac:dyDescent="0.2">
      <c r="A3102" s="10"/>
      <c r="B3102" s="18"/>
      <c r="C3102" s="18"/>
      <c r="D3102" s="18"/>
      <c r="E3102" s="23" t="s">
        <v>2698</v>
      </c>
      <c r="F3102" s="208">
        <v>21.9</v>
      </c>
      <c r="G3102" s="208">
        <v>16.5</v>
      </c>
      <c r="H3102" s="208">
        <v>16.7</v>
      </c>
      <c r="I3102" s="239">
        <v>9.0489999999999995</v>
      </c>
      <c r="J3102" s="239"/>
      <c r="K3102" s="208">
        <v>3.3519999999999999</v>
      </c>
      <c r="L3102" s="24"/>
      <c r="M3102" s="24"/>
      <c r="N3102" s="24"/>
      <c r="O3102" s="208">
        <v>2.6</v>
      </c>
      <c r="P3102" s="208">
        <v>14.12</v>
      </c>
      <c r="Q3102" s="208">
        <v>20.105</v>
      </c>
      <c r="R3102" s="208">
        <v>14.839</v>
      </c>
      <c r="S3102" s="208">
        <v>24.475999999999999</v>
      </c>
      <c r="T3102" s="208">
        <v>24.87</v>
      </c>
      <c r="U3102" s="208">
        <v>16.646000000000001</v>
      </c>
      <c r="V3102" s="208">
        <v>9.3390000000000004</v>
      </c>
      <c r="W3102" s="208">
        <v>4.8049999999999997</v>
      </c>
      <c r="X3102" s="24"/>
      <c r="Y3102" s="24"/>
      <c r="Z3102" s="24"/>
      <c r="AA3102" s="208">
        <v>-5.3719999999999999</v>
      </c>
      <c r="AB3102" s="208">
        <v>8.94</v>
      </c>
      <c r="AC3102" s="208">
        <v>14.510999999999999</v>
      </c>
      <c r="AD3102" s="208">
        <v>19.256</v>
      </c>
      <c r="AE3102" s="208">
        <v>17.805</v>
      </c>
      <c r="AF3102" s="208">
        <v>15.121</v>
      </c>
      <c r="AG3102" s="208">
        <v>9.7859999999999996</v>
      </c>
      <c r="AH3102" s="208">
        <v>5.8079999999999998</v>
      </c>
      <c r="AI3102" s="208">
        <v>3.5910000000000002</v>
      </c>
      <c r="AJ3102" s="24"/>
      <c r="AK3102" s="24"/>
      <c r="AL3102" s="24"/>
      <c r="AM3102" s="208">
        <v>3.0059999999999998</v>
      </c>
      <c r="AN3102" s="208">
        <v>7.891</v>
      </c>
      <c r="AO3102" s="208">
        <v>15.84</v>
      </c>
      <c r="AP3102" s="208">
        <v>19.919</v>
      </c>
      <c r="AQ3102" s="208">
        <v>18.832000000000001</v>
      </c>
      <c r="AR3102" s="208">
        <v>15.15</v>
      </c>
      <c r="AS3102" s="208">
        <v>13.311999999999999</v>
      </c>
      <c r="AT3102" s="208">
        <v>8.0380000000000003</v>
      </c>
      <c r="AU3102" s="208">
        <v>4.0860000000000003</v>
      </c>
      <c r="AV3102" s="24"/>
      <c r="AW3102" s="24"/>
      <c r="AX3102" s="24"/>
      <c r="AY3102" s="208">
        <v>3.5819999999999999</v>
      </c>
      <c r="AZ3102" s="208">
        <v>6.0449999999999999</v>
      </c>
      <c r="BA3102" s="208">
        <v>13.27</v>
      </c>
      <c r="BB3102" s="21">
        <f t="shared" si="377"/>
        <v>24.87</v>
      </c>
      <c r="BC3102" s="21"/>
      <c r="BD3102" s="22">
        <f t="shared" si="372"/>
        <v>33.427419354838705</v>
      </c>
      <c r="BE3102" s="21"/>
      <c r="BG3102" s="10"/>
      <c r="BH3102" s="21">
        <f t="shared" si="378"/>
        <v>0</v>
      </c>
      <c r="BI3102" s="22">
        <f t="shared" si="378"/>
        <v>2.4869999999999996E-2</v>
      </c>
      <c r="BJ3102" s="21"/>
      <c r="BK3102" s="21">
        <v>0</v>
      </c>
      <c r="BL3102" s="22">
        <v>7.4609999999999982E-2</v>
      </c>
      <c r="BM3102" s="21"/>
      <c r="BN3102" s="21">
        <f t="shared" si="371"/>
        <v>0</v>
      </c>
      <c r="BO3102" s="22">
        <f t="shared" si="371"/>
        <v>0.29843999999999993</v>
      </c>
      <c r="BP3102" s="21">
        <f t="shared" si="371"/>
        <v>0</v>
      </c>
    </row>
    <row r="3103" spans="1:68" ht="11.1" hidden="1" customHeight="1" outlineLevel="2" x14ac:dyDescent="0.2">
      <c r="A3103" s="10"/>
      <c r="B3103" s="18"/>
      <c r="C3103" s="18"/>
      <c r="D3103" s="18"/>
      <c r="E3103" s="23" t="s">
        <v>2699</v>
      </c>
      <c r="F3103" s="208">
        <v>55.1</v>
      </c>
      <c r="G3103" s="208">
        <v>33.5</v>
      </c>
      <c r="H3103" s="208">
        <v>29.1</v>
      </c>
      <c r="I3103" s="239">
        <v>17.576000000000001</v>
      </c>
      <c r="J3103" s="239"/>
      <c r="K3103" s="24"/>
      <c r="L3103" s="24"/>
      <c r="M3103" s="24"/>
      <c r="N3103" s="24"/>
      <c r="O3103" s="208">
        <v>1.1639999999999999</v>
      </c>
      <c r="P3103" s="24"/>
      <c r="Q3103" s="24"/>
      <c r="R3103" s="24"/>
      <c r="S3103" s="24"/>
      <c r="T3103" s="24"/>
      <c r="U3103" s="24"/>
      <c r="V3103" s="24"/>
      <c r="W3103" s="24"/>
      <c r="X3103" s="24"/>
      <c r="Y3103" s="24"/>
      <c r="Z3103" s="24"/>
      <c r="AA3103" s="24"/>
      <c r="AB3103" s="24"/>
      <c r="AC3103" s="24"/>
      <c r="AD3103" s="24"/>
      <c r="AE3103" s="24"/>
      <c r="AF3103" s="24"/>
      <c r="AG3103" s="24"/>
      <c r="AH3103" s="24"/>
      <c r="AI3103" s="24"/>
      <c r="AJ3103" s="24"/>
      <c r="AK3103" s="24"/>
      <c r="AL3103" s="24"/>
      <c r="AM3103" s="24"/>
      <c r="AN3103" s="24"/>
      <c r="AO3103" s="24"/>
      <c r="AP3103" s="24"/>
      <c r="AQ3103" s="24"/>
      <c r="AR3103" s="24"/>
      <c r="AS3103" s="24"/>
      <c r="AT3103" s="24"/>
      <c r="AU3103" s="24"/>
      <c r="AV3103" s="24"/>
      <c r="AW3103" s="24"/>
      <c r="AX3103" s="24"/>
      <c r="AY3103" s="24"/>
      <c r="AZ3103" s="24"/>
      <c r="BA3103" s="24"/>
      <c r="BB3103" s="21">
        <f t="shared" si="377"/>
        <v>55.1</v>
      </c>
      <c r="BC3103" s="21"/>
      <c r="BD3103" s="22">
        <f t="shared" si="372"/>
        <v>74.05913978494624</v>
      </c>
      <c r="BE3103" s="21"/>
      <c r="BG3103" s="10"/>
      <c r="BH3103" s="21">
        <f t="shared" si="378"/>
        <v>0</v>
      </c>
      <c r="BI3103" s="22">
        <f t="shared" si="378"/>
        <v>5.5100000000000003E-2</v>
      </c>
      <c r="BJ3103" s="21"/>
      <c r="BK3103" s="21">
        <v>0</v>
      </c>
      <c r="BL3103" s="22">
        <v>0.1653</v>
      </c>
      <c r="BM3103" s="21"/>
      <c r="BN3103" s="21">
        <f t="shared" si="371"/>
        <v>0</v>
      </c>
      <c r="BO3103" s="22">
        <f t="shared" si="371"/>
        <v>0.66120000000000001</v>
      </c>
      <c r="BP3103" s="21">
        <f t="shared" si="371"/>
        <v>0</v>
      </c>
    </row>
    <row r="3104" spans="1:68" ht="11.1" hidden="1" customHeight="1" outlineLevel="2" x14ac:dyDescent="0.2">
      <c r="A3104" s="10"/>
      <c r="B3104" s="18"/>
      <c r="C3104" s="18"/>
      <c r="D3104" s="18"/>
      <c r="E3104" s="23" t="s">
        <v>2700</v>
      </c>
      <c r="F3104" s="208">
        <v>15.7</v>
      </c>
      <c r="G3104" s="208">
        <v>11.7</v>
      </c>
      <c r="H3104" s="208">
        <v>10.6</v>
      </c>
      <c r="I3104" s="239">
        <v>8.8420000000000005</v>
      </c>
      <c r="J3104" s="239"/>
      <c r="K3104" s="208">
        <v>8.17</v>
      </c>
      <c r="L3104" s="208">
        <v>0.129</v>
      </c>
      <c r="M3104" s="24"/>
      <c r="N3104" s="24"/>
      <c r="O3104" s="208">
        <v>58</v>
      </c>
      <c r="P3104" s="208">
        <v>27.611000000000001</v>
      </c>
      <c r="Q3104" s="208">
        <v>37.115000000000002</v>
      </c>
      <c r="R3104" s="208">
        <v>22.018999999999998</v>
      </c>
      <c r="S3104" s="208">
        <v>48.470999999999997</v>
      </c>
      <c r="T3104" s="208">
        <v>46.860999999999997</v>
      </c>
      <c r="U3104" s="208">
        <v>31.052</v>
      </c>
      <c r="V3104" s="208">
        <v>6.6289999999999996</v>
      </c>
      <c r="W3104" s="208">
        <v>4.1360000000000001</v>
      </c>
      <c r="X3104" s="208">
        <v>0.36799999999999999</v>
      </c>
      <c r="Y3104" s="24"/>
      <c r="Z3104" s="24"/>
      <c r="AA3104" s="208">
        <v>-21.306999999999999</v>
      </c>
      <c r="AB3104" s="208">
        <v>16.105</v>
      </c>
      <c r="AC3104" s="208">
        <v>27.914999999999999</v>
      </c>
      <c r="AD3104" s="208">
        <v>38.1</v>
      </c>
      <c r="AE3104" s="208">
        <v>35.972000000000001</v>
      </c>
      <c r="AF3104" s="208">
        <v>33.402999999999999</v>
      </c>
      <c r="AG3104" s="208">
        <v>21.672999999999998</v>
      </c>
      <c r="AH3104" s="208">
        <v>11.602</v>
      </c>
      <c r="AI3104" s="208">
        <v>8.8049999999999997</v>
      </c>
      <c r="AJ3104" s="24"/>
      <c r="AK3104" s="24"/>
      <c r="AL3104" s="24"/>
      <c r="AM3104" s="208">
        <v>5.5540000000000003</v>
      </c>
      <c r="AN3104" s="208">
        <v>12.784000000000001</v>
      </c>
      <c r="AO3104" s="208">
        <v>19.402000000000001</v>
      </c>
      <c r="AP3104" s="208">
        <v>23.643000000000001</v>
      </c>
      <c r="AQ3104" s="208">
        <v>24.5</v>
      </c>
      <c r="AR3104" s="208">
        <v>19.381</v>
      </c>
      <c r="AS3104" s="208">
        <v>16.41</v>
      </c>
      <c r="AT3104" s="208">
        <v>10.388999999999999</v>
      </c>
      <c r="AU3104" s="208">
        <v>5.7549999999999999</v>
      </c>
      <c r="AV3104" s="24"/>
      <c r="AW3104" s="24"/>
      <c r="AX3104" s="24"/>
      <c r="AY3104" s="208">
        <v>5.0709999999999997</v>
      </c>
      <c r="AZ3104" s="208">
        <v>8.5869999999999997</v>
      </c>
      <c r="BA3104" s="208">
        <v>30.788</v>
      </c>
      <c r="BB3104" s="21">
        <f t="shared" si="377"/>
        <v>58</v>
      </c>
      <c r="BC3104" s="21"/>
      <c r="BD3104" s="22">
        <f t="shared" si="372"/>
        <v>77.956989247311824</v>
      </c>
      <c r="BE3104" s="21"/>
      <c r="BG3104" s="10"/>
      <c r="BH3104" s="21">
        <f t="shared" si="378"/>
        <v>0</v>
      </c>
      <c r="BI3104" s="22">
        <f t="shared" si="378"/>
        <v>5.8000000000000003E-2</v>
      </c>
      <c r="BJ3104" s="21"/>
      <c r="BK3104" s="21">
        <v>0</v>
      </c>
      <c r="BL3104" s="22">
        <v>0.17400000000000002</v>
      </c>
      <c r="BM3104" s="21"/>
      <c r="BN3104" s="21">
        <f t="shared" si="371"/>
        <v>0</v>
      </c>
      <c r="BO3104" s="22">
        <f t="shared" si="371"/>
        <v>0.69600000000000006</v>
      </c>
      <c r="BP3104" s="21">
        <f t="shared" si="371"/>
        <v>0</v>
      </c>
    </row>
    <row r="3105" spans="1:68" ht="11.1" customHeight="1" outlineLevel="1" collapsed="1" x14ac:dyDescent="0.2">
      <c r="A3105" s="10"/>
      <c r="B3105" s="18"/>
      <c r="C3105" s="18"/>
      <c r="D3105" s="18"/>
      <c r="E3105" s="19" t="s">
        <v>2701</v>
      </c>
      <c r="F3105" s="209">
        <v>9.5000000000000001E-2</v>
      </c>
      <c r="G3105" s="209">
        <v>0.112</v>
      </c>
      <c r="H3105" s="209">
        <v>0.08</v>
      </c>
      <c r="I3105" s="20"/>
      <c r="J3105" s="20"/>
      <c r="K3105" s="209">
        <v>0.16500000000000001</v>
      </c>
      <c r="L3105" s="20"/>
      <c r="M3105" s="20"/>
      <c r="N3105" s="20"/>
      <c r="O3105" s="209">
        <v>0.10299999999999999</v>
      </c>
      <c r="P3105" s="209">
        <v>0.10100000000000001</v>
      </c>
      <c r="Q3105" s="209">
        <v>0.1</v>
      </c>
      <c r="R3105" s="209">
        <v>0.10100000000000001</v>
      </c>
      <c r="S3105" s="209">
        <v>0.08</v>
      </c>
      <c r="T3105" s="209">
        <v>0.111</v>
      </c>
      <c r="U3105" s="209">
        <v>8.5999999999999993E-2</v>
      </c>
      <c r="V3105" s="209">
        <v>0.111</v>
      </c>
      <c r="W3105" s="209">
        <v>8.7999999999999995E-2</v>
      </c>
      <c r="X3105" s="209">
        <v>8.8999999999999996E-2</v>
      </c>
      <c r="Y3105" s="209">
        <v>4.8000000000000001E-2</v>
      </c>
      <c r="Z3105" s="20"/>
      <c r="AA3105" s="209">
        <v>6.5000000000000002E-2</v>
      </c>
      <c r="AB3105" s="209">
        <v>9.6000000000000002E-2</v>
      </c>
      <c r="AC3105" s="209">
        <v>0.104</v>
      </c>
      <c r="AD3105" s="209">
        <v>0.11</v>
      </c>
      <c r="AE3105" s="209">
        <v>7.9000000000000001E-2</v>
      </c>
      <c r="AF3105" s="209">
        <v>7.8E-2</v>
      </c>
      <c r="AG3105" s="209">
        <v>8.7999999999999995E-2</v>
      </c>
      <c r="AH3105" s="209">
        <v>9.9000000000000005E-2</v>
      </c>
      <c r="AI3105" s="209">
        <v>8.1000000000000003E-2</v>
      </c>
      <c r="AJ3105" s="209">
        <v>8.5999999999999993E-2</v>
      </c>
      <c r="AK3105" s="20"/>
      <c r="AL3105" s="20"/>
      <c r="AM3105" s="209">
        <v>0.128</v>
      </c>
      <c r="AN3105" s="20"/>
      <c r="AO3105" s="209">
        <v>0.21</v>
      </c>
      <c r="AP3105" s="209">
        <v>0.1</v>
      </c>
      <c r="AQ3105" s="209">
        <v>7.9000000000000001E-2</v>
      </c>
      <c r="AR3105" s="209">
        <v>9.6000000000000002E-2</v>
      </c>
      <c r="AS3105" s="209">
        <v>8.8999999999999996E-2</v>
      </c>
      <c r="AT3105" s="209">
        <v>0.111</v>
      </c>
      <c r="AU3105" s="209">
        <v>5.8000000000000003E-2</v>
      </c>
      <c r="AV3105" s="209">
        <v>6.7000000000000004E-2</v>
      </c>
      <c r="AW3105" s="20"/>
      <c r="AX3105" s="20"/>
      <c r="AY3105" s="209">
        <v>4.5999999999999999E-2</v>
      </c>
      <c r="AZ3105" s="209">
        <v>0.06</v>
      </c>
      <c r="BA3105" s="209">
        <v>7.4999999999999997E-2</v>
      </c>
      <c r="BB3105" s="21">
        <f t="shared" si="377"/>
        <v>0.21</v>
      </c>
      <c r="BC3105" s="21">
        <f>BF3105</f>
        <v>2.4</v>
      </c>
      <c r="BD3105" s="22">
        <f t="shared" si="372"/>
        <v>0.282258064516129</v>
      </c>
      <c r="BE3105" s="21">
        <f>BC3105-BD3105</f>
        <v>2.1177419354838709</v>
      </c>
      <c r="BF3105" s="2">
        <v>2.4</v>
      </c>
      <c r="BG3105" s="10">
        <v>7</v>
      </c>
      <c r="BH3105" s="21">
        <f t="shared" si="378"/>
        <v>1.7855999999999998E-3</v>
      </c>
      <c r="BI3105" s="22">
        <f t="shared" si="378"/>
        <v>2.0999999999999998E-4</v>
      </c>
      <c r="BJ3105" s="21">
        <f>BH3105-BI3105</f>
        <v>1.5755999999999999E-3</v>
      </c>
      <c r="BK3105" s="21">
        <v>5.3567999999999992E-3</v>
      </c>
      <c r="BL3105" s="22">
        <v>6.2999999999999992E-4</v>
      </c>
      <c r="BM3105" s="21">
        <v>4.7267999999999998E-3</v>
      </c>
      <c r="BN3105" s="21">
        <f t="shared" si="371"/>
        <v>2.1427199999999997E-2</v>
      </c>
      <c r="BO3105" s="22">
        <f t="shared" si="371"/>
        <v>2.5199999999999997E-3</v>
      </c>
      <c r="BP3105" s="21">
        <f t="shared" si="371"/>
        <v>1.8907199999999999E-2</v>
      </c>
    </row>
    <row r="3106" spans="1:68" ht="11.1" hidden="1" customHeight="1" outlineLevel="2" x14ac:dyDescent="0.2">
      <c r="A3106" s="10"/>
      <c r="B3106" s="18"/>
      <c r="C3106" s="18"/>
      <c r="D3106" s="18"/>
      <c r="E3106" s="23" t="s">
        <v>2702</v>
      </c>
      <c r="F3106" s="208">
        <v>9.5000000000000001E-2</v>
      </c>
      <c r="G3106" s="208">
        <v>0.112</v>
      </c>
      <c r="H3106" s="208">
        <v>0.08</v>
      </c>
      <c r="I3106" s="24"/>
      <c r="J3106" s="24"/>
      <c r="K3106" s="208">
        <v>0.16500000000000001</v>
      </c>
      <c r="L3106" s="24"/>
      <c r="M3106" s="24"/>
      <c r="N3106" s="24"/>
      <c r="O3106" s="208">
        <v>0.10299999999999999</v>
      </c>
      <c r="P3106" s="208">
        <v>0.10100000000000001</v>
      </c>
      <c r="Q3106" s="208">
        <v>0.1</v>
      </c>
      <c r="R3106" s="208">
        <v>0.10100000000000001</v>
      </c>
      <c r="S3106" s="208">
        <v>0.08</v>
      </c>
      <c r="T3106" s="208">
        <v>0.111</v>
      </c>
      <c r="U3106" s="208">
        <v>8.5999999999999993E-2</v>
      </c>
      <c r="V3106" s="208">
        <v>0.111</v>
      </c>
      <c r="W3106" s="208">
        <v>8.7999999999999995E-2</v>
      </c>
      <c r="X3106" s="208">
        <v>8.8999999999999996E-2</v>
      </c>
      <c r="Y3106" s="208">
        <v>4.8000000000000001E-2</v>
      </c>
      <c r="Z3106" s="24"/>
      <c r="AA3106" s="208">
        <v>6.5000000000000002E-2</v>
      </c>
      <c r="AB3106" s="208">
        <v>9.6000000000000002E-2</v>
      </c>
      <c r="AC3106" s="208">
        <v>0.104</v>
      </c>
      <c r="AD3106" s="208">
        <v>0.11</v>
      </c>
      <c r="AE3106" s="208">
        <v>7.9000000000000001E-2</v>
      </c>
      <c r="AF3106" s="208">
        <v>7.8E-2</v>
      </c>
      <c r="AG3106" s="208">
        <v>8.7999999999999995E-2</v>
      </c>
      <c r="AH3106" s="208">
        <v>9.9000000000000005E-2</v>
      </c>
      <c r="AI3106" s="208">
        <v>8.1000000000000003E-2</v>
      </c>
      <c r="AJ3106" s="208">
        <v>8.5999999999999993E-2</v>
      </c>
      <c r="AK3106" s="24"/>
      <c r="AL3106" s="24"/>
      <c r="AM3106" s="208">
        <v>0.128</v>
      </c>
      <c r="AN3106" s="24"/>
      <c r="AO3106" s="208">
        <v>0.21</v>
      </c>
      <c r="AP3106" s="208">
        <v>0.1</v>
      </c>
      <c r="AQ3106" s="208">
        <v>7.9000000000000001E-2</v>
      </c>
      <c r="AR3106" s="208">
        <v>9.6000000000000002E-2</v>
      </c>
      <c r="AS3106" s="208">
        <v>8.8999999999999996E-2</v>
      </c>
      <c r="AT3106" s="208">
        <v>0.111</v>
      </c>
      <c r="AU3106" s="208">
        <v>5.8000000000000003E-2</v>
      </c>
      <c r="AV3106" s="208">
        <v>6.7000000000000004E-2</v>
      </c>
      <c r="AW3106" s="24"/>
      <c r="AX3106" s="24"/>
      <c r="AY3106" s="208">
        <v>4.5999999999999999E-2</v>
      </c>
      <c r="AZ3106" s="208">
        <v>0.06</v>
      </c>
      <c r="BA3106" s="208">
        <v>7.4999999999999997E-2</v>
      </c>
      <c r="BB3106" s="21">
        <f t="shared" si="377"/>
        <v>0.21</v>
      </c>
      <c r="BC3106" s="21"/>
      <c r="BD3106" s="22">
        <f t="shared" si="372"/>
        <v>0.282258064516129</v>
      </c>
      <c r="BE3106" s="21"/>
      <c r="BG3106" s="10"/>
      <c r="BH3106" s="21">
        <f t="shared" si="378"/>
        <v>0</v>
      </c>
      <c r="BI3106" s="22">
        <f t="shared" si="378"/>
        <v>2.0999999999999998E-4</v>
      </c>
      <c r="BJ3106" s="21"/>
      <c r="BK3106" s="21">
        <v>0</v>
      </c>
      <c r="BL3106" s="22">
        <v>6.2999999999999992E-4</v>
      </c>
      <c r="BM3106" s="21"/>
      <c r="BN3106" s="21">
        <f t="shared" si="371"/>
        <v>0</v>
      </c>
      <c r="BO3106" s="22">
        <f t="shared" si="371"/>
        <v>2.5199999999999997E-3</v>
      </c>
      <c r="BP3106" s="21">
        <f t="shared" si="371"/>
        <v>0</v>
      </c>
    </row>
    <row r="3107" spans="1:68" ht="11.1" hidden="1" customHeight="1" outlineLevel="1" collapsed="1" x14ac:dyDescent="0.2">
      <c r="A3107" s="10"/>
      <c r="B3107" s="18"/>
      <c r="C3107" s="18"/>
      <c r="D3107" s="18"/>
      <c r="E3107" s="19" t="s">
        <v>2703</v>
      </c>
      <c r="F3107" s="209">
        <v>4.7279999999999998</v>
      </c>
      <c r="G3107" s="209">
        <v>4.6609999999999996</v>
      </c>
      <c r="H3107" s="209">
        <v>3.0779999999999998</v>
      </c>
      <c r="I3107" s="240">
        <v>2.98</v>
      </c>
      <c r="J3107" s="240"/>
      <c r="K3107" s="209">
        <v>0.99299999999999999</v>
      </c>
      <c r="L3107" s="20"/>
      <c r="M3107" s="20"/>
      <c r="N3107" s="20"/>
      <c r="O3107" s="20"/>
      <c r="P3107" s="209">
        <v>2.2559999999999998</v>
      </c>
      <c r="Q3107" s="209">
        <v>2.7959999999999998</v>
      </c>
      <c r="R3107" s="209">
        <v>3.9319999999999999</v>
      </c>
      <c r="S3107" s="209">
        <v>5.1829999999999998</v>
      </c>
      <c r="T3107" s="209">
        <v>5.0289999999999999</v>
      </c>
      <c r="U3107" s="209">
        <v>4.2930000000000001</v>
      </c>
      <c r="V3107" s="209">
        <v>3.0779999999999998</v>
      </c>
      <c r="W3107" s="209">
        <v>2.41</v>
      </c>
      <c r="X3107" s="20"/>
      <c r="Y3107" s="20"/>
      <c r="Z3107" s="20"/>
      <c r="AA3107" s="209">
        <v>0.374</v>
      </c>
      <c r="AB3107" s="209">
        <v>2.7309999999999999</v>
      </c>
      <c r="AC3107" s="209">
        <v>4.3129999999999997</v>
      </c>
      <c r="AD3107" s="209">
        <v>5.17</v>
      </c>
      <c r="AE3107" s="209">
        <v>4.2759999999999998</v>
      </c>
      <c r="AF3107" s="209">
        <v>4.9130000000000003</v>
      </c>
      <c r="AG3107" s="209">
        <v>4.1139999999999999</v>
      </c>
      <c r="AH3107" s="209">
        <v>2.9740000000000002</v>
      </c>
      <c r="AI3107" s="209">
        <v>1.321</v>
      </c>
      <c r="AJ3107" s="20"/>
      <c r="AK3107" s="20"/>
      <c r="AL3107" s="20"/>
      <c r="AM3107" s="20"/>
      <c r="AN3107" s="209">
        <v>2.31</v>
      </c>
      <c r="AO3107" s="209">
        <v>3.9540000000000002</v>
      </c>
      <c r="AP3107" s="209">
        <v>4.3719999999999999</v>
      </c>
      <c r="AQ3107" s="209">
        <v>4.2539999999999996</v>
      </c>
      <c r="AR3107" s="209">
        <v>4.0839999999999996</v>
      </c>
      <c r="AS3107" s="209">
        <v>3.5720000000000001</v>
      </c>
      <c r="AT3107" s="209">
        <v>2.2850000000000001</v>
      </c>
      <c r="AU3107" s="209">
        <v>1.046</v>
      </c>
      <c r="AV3107" s="20"/>
      <c r="AW3107" s="20"/>
      <c r="AX3107" s="20"/>
      <c r="AY3107" s="20"/>
      <c r="AZ3107" s="209">
        <v>0.51300000000000001</v>
      </c>
      <c r="BA3107" s="209">
        <v>2.2759999999999998</v>
      </c>
      <c r="BB3107" s="21">
        <f t="shared" si="377"/>
        <v>5.1829999999999998</v>
      </c>
      <c r="BC3107" s="21">
        <f>BD3107</f>
        <v>6.9663978494623651</v>
      </c>
      <c r="BD3107" s="22">
        <f t="shared" si="372"/>
        <v>6.9663978494623651</v>
      </c>
      <c r="BE3107" s="21">
        <f>BC3107-BD3107</f>
        <v>0</v>
      </c>
      <c r="BF3107" s="2">
        <v>4.8600000000000003</v>
      </c>
      <c r="BG3107" s="10">
        <v>6</v>
      </c>
      <c r="BH3107" s="21">
        <f t="shared" si="378"/>
        <v>5.1830000000000001E-3</v>
      </c>
      <c r="BI3107" s="22">
        <f t="shared" si="378"/>
        <v>5.1830000000000001E-3</v>
      </c>
      <c r="BJ3107" s="21">
        <f>BH3107-BI3107</f>
        <v>0</v>
      </c>
      <c r="BK3107" s="21">
        <v>1.5549E-2</v>
      </c>
      <c r="BL3107" s="22">
        <v>1.5549E-2</v>
      </c>
      <c r="BM3107" s="21">
        <v>0</v>
      </c>
      <c r="BN3107" s="21">
        <f t="shared" si="371"/>
        <v>6.2196000000000001E-2</v>
      </c>
      <c r="BO3107" s="22">
        <f t="shared" si="371"/>
        <v>6.2196000000000001E-2</v>
      </c>
      <c r="BP3107" s="21">
        <f t="shared" si="371"/>
        <v>0</v>
      </c>
    </row>
    <row r="3108" spans="1:68" ht="11.1" hidden="1" customHeight="1" outlineLevel="2" x14ac:dyDescent="0.2">
      <c r="A3108" s="10"/>
      <c r="B3108" s="18"/>
      <c r="C3108" s="18"/>
      <c r="D3108" s="18"/>
      <c r="E3108" s="23" t="s">
        <v>2704</v>
      </c>
      <c r="F3108" s="208">
        <v>4.7279999999999998</v>
      </c>
      <c r="G3108" s="208">
        <v>4.6609999999999996</v>
      </c>
      <c r="H3108" s="208">
        <v>3.0779999999999998</v>
      </c>
      <c r="I3108" s="239">
        <v>2.98</v>
      </c>
      <c r="J3108" s="239"/>
      <c r="K3108" s="208">
        <v>0.99299999999999999</v>
      </c>
      <c r="L3108" s="24"/>
      <c r="M3108" s="24"/>
      <c r="N3108" s="24"/>
      <c r="O3108" s="24"/>
      <c r="P3108" s="208">
        <v>2.2559999999999998</v>
      </c>
      <c r="Q3108" s="208">
        <v>2.7959999999999998</v>
      </c>
      <c r="R3108" s="208">
        <v>3.9319999999999999</v>
      </c>
      <c r="S3108" s="208">
        <v>5.1829999999999998</v>
      </c>
      <c r="T3108" s="208">
        <v>5.0289999999999999</v>
      </c>
      <c r="U3108" s="208">
        <v>4.2930000000000001</v>
      </c>
      <c r="V3108" s="208">
        <v>3.0779999999999998</v>
      </c>
      <c r="W3108" s="208">
        <v>2.41</v>
      </c>
      <c r="X3108" s="24"/>
      <c r="Y3108" s="24"/>
      <c r="Z3108" s="24"/>
      <c r="AA3108" s="208">
        <v>0.374</v>
      </c>
      <c r="AB3108" s="208">
        <v>2.7309999999999999</v>
      </c>
      <c r="AC3108" s="208">
        <v>4.3129999999999997</v>
      </c>
      <c r="AD3108" s="208">
        <v>5.17</v>
      </c>
      <c r="AE3108" s="208">
        <v>4.2759999999999998</v>
      </c>
      <c r="AF3108" s="208">
        <v>4.9130000000000003</v>
      </c>
      <c r="AG3108" s="208">
        <v>4.1139999999999999</v>
      </c>
      <c r="AH3108" s="208">
        <v>2.9740000000000002</v>
      </c>
      <c r="AI3108" s="208">
        <v>1.321</v>
      </c>
      <c r="AJ3108" s="24"/>
      <c r="AK3108" s="24"/>
      <c r="AL3108" s="24"/>
      <c r="AM3108" s="24"/>
      <c r="AN3108" s="208">
        <v>2.31</v>
      </c>
      <c r="AO3108" s="208">
        <v>3.9540000000000002</v>
      </c>
      <c r="AP3108" s="208">
        <v>4.3719999999999999</v>
      </c>
      <c r="AQ3108" s="208">
        <v>4.2539999999999996</v>
      </c>
      <c r="AR3108" s="208">
        <v>4.0839999999999996</v>
      </c>
      <c r="AS3108" s="208">
        <v>3.5720000000000001</v>
      </c>
      <c r="AT3108" s="208">
        <v>2.2850000000000001</v>
      </c>
      <c r="AU3108" s="208">
        <v>1.046</v>
      </c>
      <c r="AV3108" s="24"/>
      <c r="AW3108" s="24"/>
      <c r="AX3108" s="24"/>
      <c r="AY3108" s="24"/>
      <c r="AZ3108" s="208">
        <v>0.51300000000000001</v>
      </c>
      <c r="BA3108" s="208">
        <v>2.2759999999999998</v>
      </c>
      <c r="BB3108" s="21">
        <f t="shared" si="377"/>
        <v>5.1829999999999998</v>
      </c>
      <c r="BC3108" s="21"/>
      <c r="BD3108" s="22">
        <f t="shared" si="372"/>
        <v>6.9663978494623651</v>
      </c>
      <c r="BE3108" s="21"/>
      <c r="BG3108" s="10"/>
      <c r="BH3108" s="21">
        <f t="shared" si="378"/>
        <v>0</v>
      </c>
      <c r="BI3108" s="22">
        <f t="shared" si="378"/>
        <v>5.1830000000000001E-3</v>
      </c>
      <c r="BJ3108" s="21"/>
      <c r="BK3108" s="21">
        <v>0</v>
      </c>
      <c r="BL3108" s="22">
        <v>1.5549E-2</v>
      </c>
      <c r="BM3108" s="21"/>
      <c r="BN3108" s="21">
        <f t="shared" si="371"/>
        <v>0</v>
      </c>
      <c r="BO3108" s="22">
        <f t="shared" si="371"/>
        <v>6.2196000000000001E-2</v>
      </c>
      <c r="BP3108" s="21">
        <f t="shared" si="371"/>
        <v>0</v>
      </c>
    </row>
    <row r="3109" spans="1:68" ht="11.1" hidden="1" customHeight="1" outlineLevel="1" collapsed="1" x14ac:dyDescent="0.2">
      <c r="A3109" s="10"/>
      <c r="B3109" s="18"/>
      <c r="C3109" s="18"/>
      <c r="D3109" s="25"/>
      <c r="E3109" s="19" t="s">
        <v>586</v>
      </c>
      <c r="F3109" s="209">
        <v>232.76400000000001</v>
      </c>
      <c r="G3109" s="209">
        <v>198.245</v>
      </c>
      <c r="H3109" s="209">
        <v>169.95</v>
      </c>
      <c r="I3109" s="240">
        <v>119.17</v>
      </c>
      <c r="J3109" s="240"/>
      <c r="K3109" s="209">
        <v>121.06100000000001</v>
      </c>
      <c r="L3109" s="209">
        <v>80.266000000000005</v>
      </c>
      <c r="M3109" s="209">
        <v>22.879000000000001</v>
      </c>
      <c r="N3109" s="209">
        <v>55.338999999999999</v>
      </c>
      <c r="O3109" s="209">
        <v>65.784999999999997</v>
      </c>
      <c r="P3109" s="209">
        <v>110.726</v>
      </c>
      <c r="Q3109" s="209">
        <v>114.56100000000001</v>
      </c>
      <c r="R3109" s="209">
        <v>241.55199999999999</v>
      </c>
      <c r="S3109" s="209">
        <v>238.22300000000001</v>
      </c>
      <c r="T3109" s="209">
        <v>226.59800000000001</v>
      </c>
      <c r="U3109" s="209">
        <v>218.86699999999999</v>
      </c>
      <c r="V3109" s="209">
        <v>186.72200000000001</v>
      </c>
      <c r="W3109" s="209">
        <v>83.150999999999996</v>
      </c>
      <c r="X3109" s="209">
        <v>37.006</v>
      </c>
      <c r="Y3109" s="209">
        <v>20.013999999999999</v>
      </c>
      <c r="Z3109" s="209">
        <v>39.652000000000001</v>
      </c>
      <c r="AA3109" s="209">
        <v>75.123999999999995</v>
      </c>
      <c r="AB3109" s="209">
        <v>106.747</v>
      </c>
      <c r="AC3109" s="209">
        <v>171.79400000000001</v>
      </c>
      <c r="AD3109" s="209">
        <v>243.899</v>
      </c>
      <c r="AE3109" s="209">
        <v>262.375</v>
      </c>
      <c r="AF3109" s="209">
        <v>226.619</v>
      </c>
      <c r="AG3109" s="209">
        <v>194.99799999999999</v>
      </c>
      <c r="AH3109" s="209">
        <v>129.05099999999999</v>
      </c>
      <c r="AI3109" s="209">
        <v>87.111999999999995</v>
      </c>
      <c r="AJ3109" s="209">
        <v>55.948</v>
      </c>
      <c r="AK3109" s="209">
        <v>18.606999999999999</v>
      </c>
      <c r="AL3109" s="209">
        <v>46.89</v>
      </c>
      <c r="AM3109" s="209">
        <v>67.774000000000001</v>
      </c>
      <c r="AN3109" s="209">
        <v>95.278999999999996</v>
      </c>
      <c r="AO3109" s="209">
        <v>173.977</v>
      </c>
      <c r="AP3109" s="209">
        <v>248.53899999999999</v>
      </c>
      <c r="AQ3109" s="209">
        <v>250.554</v>
      </c>
      <c r="AR3109" s="209">
        <v>232.98</v>
      </c>
      <c r="AS3109" s="209">
        <v>208.16499999999999</v>
      </c>
      <c r="AT3109" s="209">
        <v>138.101</v>
      </c>
      <c r="AU3109" s="209">
        <v>91.707999999999998</v>
      </c>
      <c r="AV3109" s="209">
        <v>59.813000000000002</v>
      </c>
      <c r="AW3109" s="209">
        <v>21.155999999999999</v>
      </c>
      <c r="AX3109" s="209">
        <v>43.808999999999997</v>
      </c>
      <c r="AY3109" s="209">
        <v>77.05</v>
      </c>
      <c r="AZ3109" s="209">
        <v>105.47799999999999</v>
      </c>
      <c r="BA3109" s="209">
        <v>148.07</v>
      </c>
      <c r="BB3109" s="27">
        <v>283.83699999999999</v>
      </c>
      <c r="BC3109" s="21">
        <f>BF3109</f>
        <v>1404</v>
      </c>
      <c r="BD3109" s="22">
        <f t="shared" si="372"/>
        <v>381.5013440860215</v>
      </c>
      <c r="BE3109" s="21">
        <f>BC3109-BD3109</f>
        <v>1022.4986559139785</v>
      </c>
      <c r="BF3109" s="2">
        <v>1404</v>
      </c>
      <c r="BG3109" s="10"/>
      <c r="BH3109" s="21">
        <f t="shared" si="378"/>
        <v>1.0445759999999999</v>
      </c>
      <c r="BI3109" s="22">
        <f t="shared" si="378"/>
        <v>0.28383700000000001</v>
      </c>
      <c r="BJ3109" s="21">
        <f>BH3109-BI3109</f>
        <v>0.76073899999999994</v>
      </c>
      <c r="BK3109" s="21">
        <v>3.0578399999999997</v>
      </c>
      <c r="BL3109" s="22">
        <v>0.78712500000000007</v>
      </c>
      <c r="BM3109" s="21">
        <v>2.2707149999999996</v>
      </c>
      <c r="BN3109" s="21">
        <f t="shared" si="371"/>
        <v>12.231359999999999</v>
      </c>
      <c r="BO3109" s="22">
        <f t="shared" si="371"/>
        <v>3.1485000000000003</v>
      </c>
      <c r="BP3109" s="21">
        <f t="shared" si="371"/>
        <v>9.0828599999999984</v>
      </c>
    </row>
    <row r="3110" spans="1:68" ht="11.1" hidden="1" customHeight="1" outlineLevel="2" x14ac:dyDescent="0.2">
      <c r="A3110" s="10"/>
      <c r="B3110" s="18"/>
      <c r="C3110" s="18"/>
      <c r="D3110" s="25"/>
      <c r="E3110" s="23"/>
      <c r="F3110" s="208">
        <v>232.76400000000001</v>
      </c>
      <c r="G3110" s="208">
        <v>198.245</v>
      </c>
      <c r="H3110" s="208">
        <v>169.95</v>
      </c>
      <c r="I3110" s="239">
        <v>119.17</v>
      </c>
      <c r="J3110" s="239"/>
      <c r="K3110" s="208">
        <v>121.06100000000001</v>
      </c>
      <c r="L3110" s="208">
        <v>80.266000000000005</v>
      </c>
      <c r="M3110" s="208">
        <v>22.879000000000001</v>
      </c>
      <c r="N3110" s="208">
        <v>55.338999999999999</v>
      </c>
      <c r="O3110" s="208">
        <v>65.784999999999997</v>
      </c>
      <c r="P3110" s="208">
        <v>110.726</v>
      </c>
      <c r="Q3110" s="208">
        <v>114.56100000000001</v>
      </c>
      <c r="R3110" s="208">
        <v>241.55199999999999</v>
      </c>
      <c r="S3110" s="208">
        <v>238.22300000000001</v>
      </c>
      <c r="T3110" s="208">
        <v>226.59800000000001</v>
      </c>
      <c r="U3110" s="208">
        <v>218.86699999999999</v>
      </c>
      <c r="V3110" s="208">
        <v>186.72200000000001</v>
      </c>
      <c r="W3110" s="208">
        <v>83.150999999999996</v>
      </c>
      <c r="X3110" s="208">
        <v>37.006</v>
      </c>
      <c r="Y3110" s="208">
        <v>20.013999999999999</v>
      </c>
      <c r="Z3110" s="208">
        <v>39.652000000000001</v>
      </c>
      <c r="AA3110" s="208">
        <v>75.123999999999995</v>
      </c>
      <c r="AB3110" s="208">
        <v>106.747</v>
      </c>
      <c r="AC3110" s="208">
        <v>171.79400000000001</v>
      </c>
      <c r="AD3110" s="208">
        <v>243.899</v>
      </c>
      <c r="AE3110" s="208">
        <v>262.375</v>
      </c>
      <c r="AF3110" s="208">
        <v>226.619</v>
      </c>
      <c r="AG3110" s="208">
        <v>194.99799999999999</v>
      </c>
      <c r="AH3110" s="208">
        <v>129.05099999999999</v>
      </c>
      <c r="AI3110" s="208">
        <v>87.111999999999995</v>
      </c>
      <c r="AJ3110" s="208">
        <v>55.948</v>
      </c>
      <c r="AK3110" s="208">
        <v>18.606999999999999</v>
      </c>
      <c r="AL3110" s="208">
        <v>46.89</v>
      </c>
      <c r="AM3110" s="208">
        <v>67.774000000000001</v>
      </c>
      <c r="AN3110" s="208">
        <v>95.278999999999996</v>
      </c>
      <c r="AO3110" s="208">
        <v>173.977</v>
      </c>
      <c r="AP3110" s="208">
        <v>248.53899999999999</v>
      </c>
      <c r="AQ3110" s="208">
        <v>250.554</v>
      </c>
      <c r="AR3110" s="208">
        <v>232.98</v>
      </c>
      <c r="AS3110" s="208">
        <v>208.16499999999999</v>
      </c>
      <c r="AT3110" s="208">
        <v>138.101</v>
      </c>
      <c r="AU3110" s="208">
        <v>91.707999999999998</v>
      </c>
      <c r="AV3110" s="208">
        <v>59.813000000000002</v>
      </c>
      <c r="AW3110" s="208">
        <v>21.155999999999999</v>
      </c>
      <c r="AX3110" s="208">
        <v>43.808999999999997</v>
      </c>
      <c r="AY3110" s="208">
        <v>77.05</v>
      </c>
      <c r="AZ3110" s="208">
        <v>105.47799999999999</v>
      </c>
      <c r="BA3110" s="208">
        <v>148.07</v>
      </c>
      <c r="BB3110" s="27">
        <v>283.83699999999999</v>
      </c>
      <c r="BC3110" s="21"/>
      <c r="BD3110" s="22">
        <f t="shared" si="372"/>
        <v>381.5013440860215</v>
      </c>
      <c r="BE3110" s="21"/>
      <c r="BG3110" s="10"/>
      <c r="BH3110" s="21">
        <f t="shared" si="378"/>
        <v>0</v>
      </c>
      <c r="BI3110" s="22">
        <f t="shared" si="378"/>
        <v>0.28383700000000001</v>
      </c>
      <c r="BJ3110" s="21"/>
      <c r="BK3110" s="21">
        <v>0</v>
      </c>
      <c r="BL3110" s="22">
        <v>0.78712500000000007</v>
      </c>
      <c r="BM3110" s="21"/>
      <c r="BN3110" s="21">
        <f t="shared" si="371"/>
        <v>0</v>
      </c>
      <c r="BO3110" s="22">
        <f t="shared" si="371"/>
        <v>3.1485000000000003</v>
      </c>
      <c r="BP3110" s="21">
        <f t="shared" si="371"/>
        <v>0</v>
      </c>
    </row>
    <row r="3111" spans="1:68" ht="11.1" hidden="1" customHeight="1" outlineLevel="1" collapsed="1" x14ac:dyDescent="0.2">
      <c r="A3111" s="10"/>
      <c r="B3111" s="18"/>
      <c r="C3111" s="18"/>
      <c r="D3111" s="18"/>
      <c r="E3111" s="19" t="s">
        <v>2564</v>
      </c>
      <c r="F3111" s="209">
        <v>12.301</v>
      </c>
      <c r="G3111" s="209">
        <v>11.641999999999999</v>
      </c>
      <c r="H3111" s="209">
        <v>8.2210000000000001</v>
      </c>
      <c r="I3111" s="240">
        <v>6.508</v>
      </c>
      <c r="J3111" s="240"/>
      <c r="K3111" s="209">
        <v>3.5529999999999999</v>
      </c>
      <c r="L3111" s="209">
        <v>1.466</v>
      </c>
      <c r="M3111" s="209">
        <v>0.65800000000000003</v>
      </c>
      <c r="N3111" s="209">
        <v>1.653</v>
      </c>
      <c r="O3111" s="209">
        <v>3.0129999999999999</v>
      </c>
      <c r="P3111" s="209">
        <v>4.8550000000000004</v>
      </c>
      <c r="Q3111" s="209">
        <v>8.61</v>
      </c>
      <c r="R3111" s="209">
        <v>8.9570000000000007</v>
      </c>
      <c r="S3111" s="209">
        <v>12.27</v>
      </c>
      <c r="T3111" s="209">
        <v>10.701000000000001</v>
      </c>
      <c r="U3111" s="209">
        <v>7.7030000000000003</v>
      </c>
      <c r="V3111" s="209">
        <v>5.798</v>
      </c>
      <c r="W3111" s="209">
        <v>3.64</v>
      </c>
      <c r="X3111" s="209">
        <v>1.966</v>
      </c>
      <c r="Y3111" s="209">
        <v>1.3340000000000001</v>
      </c>
      <c r="Z3111" s="209">
        <v>1.65</v>
      </c>
      <c r="AA3111" s="209">
        <v>3.5049999999999999</v>
      </c>
      <c r="AB3111" s="209">
        <v>5.859</v>
      </c>
      <c r="AC3111" s="209">
        <v>8.859</v>
      </c>
      <c r="AD3111" s="209">
        <v>12.737</v>
      </c>
      <c r="AE3111" s="209">
        <v>11.603999999999999</v>
      </c>
      <c r="AF3111" s="209">
        <v>10.836</v>
      </c>
      <c r="AG3111" s="209">
        <v>6.7229999999999999</v>
      </c>
      <c r="AH3111" s="209">
        <v>4.6189999999999998</v>
      </c>
      <c r="AI3111" s="209">
        <v>4.2930000000000001</v>
      </c>
      <c r="AJ3111" s="209">
        <v>1.96</v>
      </c>
      <c r="AK3111" s="209">
        <v>1.355</v>
      </c>
      <c r="AL3111" s="209">
        <v>1.4419999999999999</v>
      </c>
      <c r="AM3111" s="209">
        <v>3.157</v>
      </c>
      <c r="AN3111" s="209">
        <v>5.1079999999999997</v>
      </c>
      <c r="AO3111" s="209">
        <v>9.1780000000000008</v>
      </c>
      <c r="AP3111" s="209">
        <v>12.552</v>
      </c>
      <c r="AQ3111" s="209">
        <v>12.148</v>
      </c>
      <c r="AR3111" s="209">
        <v>11.814</v>
      </c>
      <c r="AS3111" s="209">
        <v>8.9359999999999999</v>
      </c>
      <c r="AT3111" s="209">
        <v>6.6239999999999997</v>
      </c>
      <c r="AU3111" s="209">
        <v>3.2850000000000001</v>
      </c>
      <c r="AV3111" s="209">
        <v>1.585</v>
      </c>
      <c r="AW3111" s="209">
        <v>0.97</v>
      </c>
      <c r="AX3111" s="209">
        <v>1.7769999999999999</v>
      </c>
      <c r="AY3111" s="209">
        <v>3.157</v>
      </c>
      <c r="AZ3111" s="209">
        <v>4.3230000000000004</v>
      </c>
      <c r="BA3111" s="209">
        <v>13.536</v>
      </c>
      <c r="BB3111" s="21">
        <f>BB3112+BB3113+BB3114</f>
        <v>16.442</v>
      </c>
      <c r="BC3111" s="21">
        <f>BF3111</f>
        <v>23.3</v>
      </c>
      <c r="BD3111" s="22">
        <f t="shared" si="372"/>
        <v>22.0994623655914</v>
      </c>
      <c r="BE3111" s="21">
        <f>BC3111-BD3111</f>
        <v>1.200537634408601</v>
      </c>
      <c r="BF3111" s="2">
        <v>23.3</v>
      </c>
      <c r="BG3111" s="10">
        <v>5</v>
      </c>
      <c r="BH3111" s="21">
        <f t="shared" si="378"/>
        <v>1.7335200000000002E-2</v>
      </c>
      <c r="BI3111" s="22">
        <f t="shared" si="378"/>
        <v>1.6442000000000005E-2</v>
      </c>
      <c r="BJ3111" s="21">
        <f>BH3111-BI3111</f>
        <v>8.9319999999999677E-4</v>
      </c>
      <c r="BK3111" s="21">
        <v>5.2005600000000006E-2</v>
      </c>
      <c r="BL3111" s="22">
        <v>4.9326000000000016E-2</v>
      </c>
      <c r="BM3111" s="21">
        <v>2.6795999999999903E-3</v>
      </c>
      <c r="BN3111" s="21">
        <f t="shared" si="371"/>
        <v>0.20802240000000002</v>
      </c>
      <c r="BO3111" s="22">
        <f t="shared" si="371"/>
        <v>0.19730400000000006</v>
      </c>
      <c r="BP3111" s="21">
        <f t="shared" si="371"/>
        <v>1.0718399999999961E-2</v>
      </c>
    </row>
    <row r="3112" spans="1:68" ht="11.1" hidden="1" customHeight="1" outlineLevel="2" x14ac:dyDescent="0.2">
      <c r="A3112" s="10"/>
      <c r="B3112" s="18"/>
      <c r="C3112" s="18"/>
      <c r="D3112" s="18"/>
      <c r="E3112" s="23" t="s">
        <v>2705</v>
      </c>
      <c r="F3112" s="208">
        <v>4.0259999999999998</v>
      </c>
      <c r="G3112" s="208">
        <v>3.7930000000000001</v>
      </c>
      <c r="H3112" s="208">
        <v>2.4279999999999999</v>
      </c>
      <c r="I3112" s="239">
        <v>1.972</v>
      </c>
      <c r="J3112" s="239"/>
      <c r="K3112" s="208">
        <v>1.0029999999999999</v>
      </c>
      <c r="L3112" s="208">
        <v>0.31</v>
      </c>
      <c r="M3112" s="208">
        <v>8.4000000000000005E-2</v>
      </c>
      <c r="N3112" s="208">
        <v>0.26700000000000002</v>
      </c>
      <c r="O3112" s="208">
        <v>0.62</v>
      </c>
      <c r="P3112" s="208">
        <v>0.82799999999999996</v>
      </c>
      <c r="Q3112" s="208">
        <v>3.49</v>
      </c>
      <c r="R3112" s="208">
        <v>2.8860000000000001</v>
      </c>
      <c r="S3112" s="208">
        <v>3.9079999999999999</v>
      </c>
      <c r="T3112" s="208">
        <v>3.4390000000000001</v>
      </c>
      <c r="U3112" s="208">
        <v>2.2509999999999999</v>
      </c>
      <c r="V3112" s="208">
        <v>1.581</v>
      </c>
      <c r="W3112" s="208">
        <v>0.877</v>
      </c>
      <c r="X3112" s="208">
        <v>0.42</v>
      </c>
      <c r="Y3112" s="208">
        <v>0.193</v>
      </c>
      <c r="Z3112" s="208">
        <v>0.27800000000000002</v>
      </c>
      <c r="AA3112" s="208">
        <v>0.78</v>
      </c>
      <c r="AB3112" s="208">
        <v>1.665</v>
      </c>
      <c r="AC3112" s="208">
        <v>2.7770000000000001</v>
      </c>
      <c r="AD3112" s="208">
        <v>4.0490000000000004</v>
      </c>
      <c r="AE3112" s="208">
        <v>3.819</v>
      </c>
      <c r="AF3112" s="208">
        <v>2.996</v>
      </c>
      <c r="AG3112" s="208">
        <v>1.8089999999999999</v>
      </c>
      <c r="AH3112" s="208">
        <v>1.1679999999999999</v>
      </c>
      <c r="AI3112" s="208">
        <v>1.1379999999999999</v>
      </c>
      <c r="AJ3112" s="208">
        <v>0.32600000000000001</v>
      </c>
      <c r="AK3112" s="208">
        <v>0.19700000000000001</v>
      </c>
      <c r="AL3112" s="208">
        <v>0.17899999999999999</v>
      </c>
      <c r="AM3112" s="208">
        <v>0.75900000000000001</v>
      </c>
      <c r="AN3112" s="208">
        <v>1.5129999999999999</v>
      </c>
      <c r="AO3112" s="208">
        <v>2.802</v>
      </c>
      <c r="AP3112" s="208">
        <v>4.0510000000000002</v>
      </c>
      <c r="AQ3112" s="208">
        <v>3.9729999999999999</v>
      </c>
      <c r="AR3112" s="208">
        <v>3.6360000000000001</v>
      </c>
      <c r="AS3112" s="208">
        <v>2.7309999999999999</v>
      </c>
      <c r="AT3112" s="208">
        <v>1.7410000000000001</v>
      </c>
      <c r="AU3112" s="208">
        <v>0.75600000000000001</v>
      </c>
      <c r="AV3112" s="208">
        <v>0.19600000000000001</v>
      </c>
      <c r="AW3112" s="24"/>
      <c r="AX3112" s="208">
        <v>0.28000000000000003</v>
      </c>
      <c r="AY3112" s="208">
        <v>0.629</v>
      </c>
      <c r="AZ3112" s="208">
        <v>1.4490000000000001</v>
      </c>
      <c r="BA3112" s="208">
        <v>2.3039999999999998</v>
      </c>
      <c r="BB3112" s="21">
        <f t="shared" si="377"/>
        <v>4.0510000000000002</v>
      </c>
      <c r="BC3112" s="21"/>
      <c r="BD3112" s="22">
        <f t="shared" si="372"/>
        <v>5.44489247311828</v>
      </c>
      <c r="BE3112" s="21"/>
      <c r="BG3112" s="10"/>
      <c r="BH3112" s="21">
        <f t="shared" si="378"/>
        <v>0</v>
      </c>
      <c r="BI3112" s="22">
        <f t="shared" si="378"/>
        <v>4.0510000000000008E-3</v>
      </c>
      <c r="BJ3112" s="21"/>
      <c r="BK3112" s="21">
        <v>0</v>
      </c>
      <c r="BL3112" s="22">
        <v>1.2153000000000002E-2</v>
      </c>
      <c r="BM3112" s="21"/>
      <c r="BN3112" s="21">
        <f t="shared" si="371"/>
        <v>0</v>
      </c>
      <c r="BO3112" s="22">
        <f t="shared" si="371"/>
        <v>4.8612000000000009E-2</v>
      </c>
      <c r="BP3112" s="21">
        <f t="shared" si="371"/>
        <v>0</v>
      </c>
    </row>
    <row r="3113" spans="1:68" ht="11.1" hidden="1" customHeight="1" outlineLevel="2" x14ac:dyDescent="0.2">
      <c r="A3113" s="10"/>
      <c r="B3113" s="18"/>
      <c r="C3113" s="18"/>
      <c r="D3113" s="18"/>
      <c r="E3113" s="23" t="s">
        <v>2706</v>
      </c>
      <c r="F3113" s="208">
        <v>3.1440000000000001</v>
      </c>
      <c r="G3113" s="208">
        <v>2.91</v>
      </c>
      <c r="H3113" s="208">
        <v>1.9610000000000001</v>
      </c>
      <c r="I3113" s="239">
        <v>1.5669999999999999</v>
      </c>
      <c r="J3113" s="239"/>
      <c r="K3113" s="208">
        <v>0.79400000000000004</v>
      </c>
      <c r="L3113" s="208">
        <v>0.17699999999999999</v>
      </c>
      <c r="M3113" s="208">
        <v>4.9000000000000002E-2</v>
      </c>
      <c r="N3113" s="208">
        <v>0.21</v>
      </c>
      <c r="O3113" s="208">
        <v>0.45900000000000002</v>
      </c>
      <c r="P3113" s="208">
        <v>1.3779999999999999</v>
      </c>
      <c r="Q3113" s="208">
        <v>1.736</v>
      </c>
      <c r="R3113" s="208">
        <v>2.2149999999999999</v>
      </c>
      <c r="S3113" s="208">
        <v>3.2410000000000001</v>
      </c>
      <c r="T3113" s="208">
        <v>2.8530000000000002</v>
      </c>
      <c r="U3113" s="208">
        <v>1.9419999999999999</v>
      </c>
      <c r="V3113" s="208">
        <v>1.2709999999999999</v>
      </c>
      <c r="W3113" s="208">
        <v>0.72299999999999998</v>
      </c>
      <c r="X3113" s="208">
        <v>0.24199999999999999</v>
      </c>
      <c r="Y3113" s="208">
        <v>5.6000000000000001E-2</v>
      </c>
      <c r="Z3113" s="208">
        <v>5.0999999999999997E-2</v>
      </c>
      <c r="AA3113" s="208">
        <v>0.505</v>
      </c>
      <c r="AB3113" s="208">
        <v>1.2889999999999999</v>
      </c>
      <c r="AC3113" s="208">
        <v>2.181</v>
      </c>
      <c r="AD3113" s="208">
        <v>3.3149999999999999</v>
      </c>
      <c r="AE3113" s="208">
        <v>3.012</v>
      </c>
      <c r="AF3113" s="208">
        <v>2.8260000000000001</v>
      </c>
      <c r="AG3113" s="208">
        <v>1.635</v>
      </c>
      <c r="AH3113" s="208">
        <v>0.98799999999999999</v>
      </c>
      <c r="AI3113" s="208">
        <v>0.78100000000000003</v>
      </c>
      <c r="AJ3113" s="208">
        <v>0.189</v>
      </c>
      <c r="AK3113" s="24"/>
      <c r="AL3113" s="24"/>
      <c r="AM3113" s="208">
        <v>0.57899999999999996</v>
      </c>
      <c r="AN3113" s="208">
        <v>1.2010000000000001</v>
      </c>
      <c r="AO3113" s="208">
        <v>2.13</v>
      </c>
      <c r="AP3113" s="208">
        <v>3.161</v>
      </c>
      <c r="AQ3113" s="208">
        <v>3.1749999999999998</v>
      </c>
      <c r="AR3113" s="208">
        <v>2.9649999999999999</v>
      </c>
      <c r="AS3113" s="208">
        <v>2.1859999999999999</v>
      </c>
      <c r="AT3113" s="208">
        <v>1.367</v>
      </c>
      <c r="AU3113" s="208">
        <v>0.53800000000000003</v>
      </c>
      <c r="AV3113" s="208">
        <v>5.3999999999999999E-2</v>
      </c>
      <c r="AW3113" s="24"/>
      <c r="AX3113" s="208">
        <v>9.2999999999999999E-2</v>
      </c>
      <c r="AY3113" s="208">
        <v>0.53700000000000003</v>
      </c>
      <c r="AZ3113" s="208">
        <v>0.81799999999999995</v>
      </c>
      <c r="BA3113" s="208">
        <v>2.1560000000000001</v>
      </c>
      <c r="BB3113" s="21">
        <f t="shared" si="377"/>
        <v>3.3149999999999999</v>
      </c>
      <c r="BC3113" s="21"/>
      <c r="BD3113" s="22">
        <f t="shared" si="372"/>
        <v>4.4556451612903221</v>
      </c>
      <c r="BE3113" s="21"/>
      <c r="BG3113" s="10"/>
      <c r="BH3113" s="21">
        <f t="shared" si="378"/>
        <v>0</v>
      </c>
      <c r="BI3113" s="22">
        <f t="shared" si="378"/>
        <v>3.3149999999999994E-3</v>
      </c>
      <c r="BJ3113" s="21"/>
      <c r="BK3113" s="21">
        <v>0</v>
      </c>
      <c r="BL3113" s="22">
        <v>9.944999999999999E-3</v>
      </c>
      <c r="BM3113" s="21"/>
      <c r="BN3113" s="21">
        <f t="shared" si="371"/>
        <v>0</v>
      </c>
      <c r="BO3113" s="22">
        <f t="shared" si="371"/>
        <v>3.9779999999999996E-2</v>
      </c>
      <c r="BP3113" s="21">
        <f t="shared" si="371"/>
        <v>0</v>
      </c>
    </row>
    <row r="3114" spans="1:68" ht="11.1" hidden="1" customHeight="1" outlineLevel="2" x14ac:dyDescent="0.2">
      <c r="A3114" s="10"/>
      <c r="B3114" s="18"/>
      <c r="C3114" s="18"/>
      <c r="D3114" s="18"/>
      <c r="E3114" s="23" t="s">
        <v>2707</v>
      </c>
      <c r="F3114" s="208">
        <v>5.1310000000000002</v>
      </c>
      <c r="G3114" s="208">
        <v>4.9390000000000001</v>
      </c>
      <c r="H3114" s="208">
        <v>3.8319999999999999</v>
      </c>
      <c r="I3114" s="239">
        <v>2.9689999999999999</v>
      </c>
      <c r="J3114" s="239"/>
      <c r="K3114" s="208">
        <v>1.756</v>
      </c>
      <c r="L3114" s="208">
        <v>0.97899999999999998</v>
      </c>
      <c r="M3114" s="208">
        <v>0.52500000000000002</v>
      </c>
      <c r="N3114" s="208">
        <v>1.1759999999999999</v>
      </c>
      <c r="O3114" s="208">
        <v>1.9339999999999999</v>
      </c>
      <c r="P3114" s="208">
        <v>2.649</v>
      </c>
      <c r="Q3114" s="208">
        <v>3.3839999999999999</v>
      </c>
      <c r="R3114" s="208">
        <v>3.8559999999999999</v>
      </c>
      <c r="S3114" s="208">
        <v>5.1210000000000004</v>
      </c>
      <c r="T3114" s="208">
        <v>4.4089999999999998</v>
      </c>
      <c r="U3114" s="208">
        <v>3.51</v>
      </c>
      <c r="V3114" s="208">
        <v>2.9460000000000002</v>
      </c>
      <c r="W3114" s="208">
        <v>2.04</v>
      </c>
      <c r="X3114" s="208">
        <v>1.304</v>
      </c>
      <c r="Y3114" s="208">
        <v>1.085</v>
      </c>
      <c r="Z3114" s="208">
        <v>1.321</v>
      </c>
      <c r="AA3114" s="208">
        <v>2.2200000000000002</v>
      </c>
      <c r="AB3114" s="208">
        <v>2.9049999999999998</v>
      </c>
      <c r="AC3114" s="208">
        <v>3.9009999999999998</v>
      </c>
      <c r="AD3114" s="208">
        <v>5.3730000000000002</v>
      </c>
      <c r="AE3114" s="208">
        <v>4.7729999999999997</v>
      </c>
      <c r="AF3114" s="208">
        <v>5.0140000000000002</v>
      </c>
      <c r="AG3114" s="208">
        <v>3.2789999999999999</v>
      </c>
      <c r="AH3114" s="208">
        <v>2.4630000000000001</v>
      </c>
      <c r="AI3114" s="208">
        <v>2.3740000000000001</v>
      </c>
      <c r="AJ3114" s="208">
        <v>1.4450000000000001</v>
      </c>
      <c r="AK3114" s="208">
        <v>1.1579999999999999</v>
      </c>
      <c r="AL3114" s="208">
        <v>1.2629999999999999</v>
      </c>
      <c r="AM3114" s="208">
        <v>1.819</v>
      </c>
      <c r="AN3114" s="208">
        <v>2.3940000000000001</v>
      </c>
      <c r="AO3114" s="208">
        <v>4.2460000000000004</v>
      </c>
      <c r="AP3114" s="208">
        <v>5.34</v>
      </c>
      <c r="AQ3114" s="208">
        <v>5</v>
      </c>
      <c r="AR3114" s="208">
        <v>5.2130000000000001</v>
      </c>
      <c r="AS3114" s="208">
        <v>4.0190000000000001</v>
      </c>
      <c r="AT3114" s="208">
        <v>3.516</v>
      </c>
      <c r="AU3114" s="208">
        <v>1.9910000000000001</v>
      </c>
      <c r="AV3114" s="208">
        <v>1.335</v>
      </c>
      <c r="AW3114" s="208">
        <v>0.97</v>
      </c>
      <c r="AX3114" s="208">
        <v>1.4039999999999999</v>
      </c>
      <c r="AY3114" s="208">
        <v>1.9910000000000001</v>
      </c>
      <c r="AZ3114" s="208">
        <v>2.056</v>
      </c>
      <c r="BA3114" s="208">
        <v>9.0760000000000005</v>
      </c>
      <c r="BB3114" s="21">
        <f t="shared" si="377"/>
        <v>9.0760000000000005</v>
      </c>
      <c r="BC3114" s="21"/>
      <c r="BD3114" s="22">
        <f t="shared" si="372"/>
        <v>12.198924731182796</v>
      </c>
      <c r="BE3114" s="21"/>
      <c r="BG3114" s="10"/>
      <c r="BH3114" s="21">
        <f t="shared" si="378"/>
        <v>0</v>
      </c>
      <c r="BI3114" s="22">
        <f t="shared" si="378"/>
        <v>9.0760000000000007E-3</v>
      </c>
      <c r="BJ3114" s="21"/>
      <c r="BK3114" s="21">
        <v>0</v>
      </c>
      <c r="BL3114" s="22">
        <v>2.7228000000000002E-2</v>
      </c>
      <c r="BM3114" s="21"/>
      <c r="BN3114" s="21">
        <f t="shared" si="371"/>
        <v>0</v>
      </c>
      <c r="BO3114" s="22">
        <f t="shared" si="371"/>
        <v>0.10891200000000001</v>
      </c>
      <c r="BP3114" s="21">
        <f t="shared" si="371"/>
        <v>0</v>
      </c>
    </row>
    <row r="3115" spans="1:68" ht="11.1" hidden="1" customHeight="1" outlineLevel="1" collapsed="1" x14ac:dyDescent="0.2">
      <c r="A3115" s="10"/>
      <c r="B3115" s="18"/>
      <c r="C3115" s="18"/>
      <c r="D3115" s="18"/>
      <c r="E3115" s="19" t="s">
        <v>609</v>
      </c>
      <c r="F3115" s="20"/>
      <c r="G3115" s="20"/>
      <c r="H3115" s="20"/>
      <c r="I3115" s="20"/>
      <c r="J3115" s="20"/>
      <c r="K3115" s="209">
        <v>1.2370000000000001</v>
      </c>
      <c r="L3115" s="209">
        <v>0.309</v>
      </c>
      <c r="M3115" s="209">
        <v>0.16900000000000001</v>
      </c>
      <c r="N3115" s="209">
        <v>0.34300000000000003</v>
      </c>
      <c r="O3115" s="209">
        <v>0.74399999999999999</v>
      </c>
      <c r="P3115" s="209">
        <v>1.359</v>
      </c>
      <c r="Q3115" s="209">
        <v>1.526</v>
      </c>
      <c r="R3115" s="20"/>
      <c r="S3115" s="20"/>
      <c r="T3115" s="20"/>
      <c r="U3115" s="20"/>
      <c r="V3115" s="20"/>
      <c r="W3115" s="20"/>
      <c r="X3115" s="209">
        <v>0.626</v>
      </c>
      <c r="Y3115" s="209">
        <v>0.32600000000000001</v>
      </c>
      <c r="Z3115" s="209">
        <v>0.56299999999999994</v>
      </c>
      <c r="AA3115" s="20"/>
      <c r="AB3115" s="20"/>
      <c r="AC3115" s="20"/>
      <c r="AD3115" s="20"/>
      <c r="AE3115" s="20"/>
      <c r="AF3115" s="20"/>
      <c r="AG3115" s="20"/>
      <c r="AH3115" s="20"/>
      <c r="AI3115" s="209">
        <v>5.6139999999999999</v>
      </c>
      <c r="AJ3115" s="209">
        <v>0.46800000000000003</v>
      </c>
      <c r="AK3115" s="20"/>
      <c r="AL3115" s="209">
        <v>0.443</v>
      </c>
      <c r="AM3115" s="209">
        <v>0.83599999999999997</v>
      </c>
      <c r="AN3115" s="209">
        <v>1.2529999999999999</v>
      </c>
      <c r="AO3115" s="20"/>
      <c r="AP3115" s="20"/>
      <c r="AQ3115" s="20"/>
      <c r="AR3115" s="20"/>
      <c r="AS3115" s="20"/>
      <c r="AT3115" s="20"/>
      <c r="AU3115" s="209">
        <v>2.95</v>
      </c>
      <c r="AV3115" s="209">
        <v>0.53600000000000003</v>
      </c>
      <c r="AW3115" s="20"/>
      <c r="AX3115" s="209">
        <v>0.96399999999999997</v>
      </c>
      <c r="AY3115" s="209">
        <v>0.76400000000000001</v>
      </c>
      <c r="AZ3115" s="209">
        <v>1.0029999999999999</v>
      </c>
      <c r="BA3115" s="209">
        <v>1.669</v>
      </c>
      <c r="BB3115" s="21">
        <f t="shared" si="377"/>
        <v>5.6139999999999999</v>
      </c>
      <c r="BC3115" s="21">
        <f>BD3115</f>
        <v>7.545698924731183</v>
      </c>
      <c r="BD3115" s="22">
        <f t="shared" si="372"/>
        <v>7.545698924731183</v>
      </c>
      <c r="BE3115" s="21">
        <f>BC3115-BD3115</f>
        <v>0</v>
      </c>
      <c r="BG3115" s="10">
        <v>5</v>
      </c>
      <c r="BH3115" s="21">
        <f t="shared" si="378"/>
        <v>5.6140000000000001E-3</v>
      </c>
      <c r="BI3115" s="22">
        <f t="shared" si="378"/>
        <v>5.6140000000000001E-3</v>
      </c>
      <c r="BJ3115" s="21">
        <f>BH3115-BI3115</f>
        <v>0</v>
      </c>
      <c r="BK3115" s="21">
        <v>1.6841999999999999E-2</v>
      </c>
      <c r="BL3115" s="22">
        <v>1.6841999999999999E-2</v>
      </c>
      <c r="BM3115" s="21">
        <v>0</v>
      </c>
      <c r="BN3115" s="21">
        <f t="shared" si="371"/>
        <v>6.7367999999999997E-2</v>
      </c>
      <c r="BO3115" s="22">
        <f t="shared" si="371"/>
        <v>6.7367999999999997E-2</v>
      </c>
      <c r="BP3115" s="21">
        <f t="shared" si="371"/>
        <v>0</v>
      </c>
    </row>
    <row r="3116" spans="1:68" ht="11.1" hidden="1" customHeight="1" outlineLevel="2" x14ac:dyDescent="0.2">
      <c r="A3116" s="10"/>
      <c r="B3116" s="18"/>
      <c r="C3116" s="18"/>
      <c r="D3116" s="18"/>
      <c r="E3116" s="23" t="s">
        <v>2708</v>
      </c>
      <c r="F3116" s="24"/>
      <c r="G3116" s="24"/>
      <c r="H3116" s="24"/>
      <c r="I3116" s="24"/>
      <c r="J3116" s="24"/>
      <c r="K3116" s="208">
        <v>1.2370000000000001</v>
      </c>
      <c r="L3116" s="208">
        <v>0.309</v>
      </c>
      <c r="M3116" s="208">
        <v>0.16900000000000001</v>
      </c>
      <c r="N3116" s="208">
        <v>0.34300000000000003</v>
      </c>
      <c r="O3116" s="208">
        <v>0.74399999999999999</v>
      </c>
      <c r="P3116" s="208">
        <v>1.359</v>
      </c>
      <c r="Q3116" s="208">
        <v>1.526</v>
      </c>
      <c r="R3116" s="24"/>
      <c r="S3116" s="24"/>
      <c r="T3116" s="24"/>
      <c r="U3116" s="24"/>
      <c r="V3116" s="24"/>
      <c r="W3116" s="24"/>
      <c r="X3116" s="208">
        <v>0.626</v>
      </c>
      <c r="Y3116" s="208">
        <v>0.32600000000000001</v>
      </c>
      <c r="Z3116" s="208">
        <v>0.56299999999999994</v>
      </c>
      <c r="AA3116" s="24"/>
      <c r="AB3116" s="24"/>
      <c r="AC3116" s="24"/>
      <c r="AD3116" s="24"/>
      <c r="AE3116" s="24"/>
      <c r="AF3116" s="24"/>
      <c r="AG3116" s="24"/>
      <c r="AH3116" s="24"/>
      <c r="AI3116" s="208">
        <v>5.6139999999999999</v>
      </c>
      <c r="AJ3116" s="208">
        <v>0.46800000000000003</v>
      </c>
      <c r="AK3116" s="24"/>
      <c r="AL3116" s="208">
        <v>0.443</v>
      </c>
      <c r="AM3116" s="208">
        <v>0.83599999999999997</v>
      </c>
      <c r="AN3116" s="208">
        <v>1.2529999999999999</v>
      </c>
      <c r="AO3116" s="24"/>
      <c r="AP3116" s="24"/>
      <c r="AQ3116" s="24"/>
      <c r="AR3116" s="24"/>
      <c r="AS3116" s="24"/>
      <c r="AT3116" s="24"/>
      <c r="AU3116" s="208">
        <v>2.95</v>
      </c>
      <c r="AV3116" s="208">
        <v>0.53600000000000003</v>
      </c>
      <c r="AW3116" s="24"/>
      <c r="AX3116" s="208">
        <v>0.96399999999999997</v>
      </c>
      <c r="AY3116" s="208">
        <v>0.76400000000000001</v>
      </c>
      <c r="AZ3116" s="208">
        <v>1.0029999999999999</v>
      </c>
      <c r="BA3116" s="208">
        <v>1.669</v>
      </c>
      <c r="BB3116" s="21">
        <f t="shared" si="377"/>
        <v>5.6139999999999999</v>
      </c>
      <c r="BC3116" s="21"/>
      <c r="BD3116" s="22">
        <f t="shared" si="372"/>
        <v>7.545698924731183</v>
      </c>
      <c r="BE3116" s="21"/>
      <c r="BG3116" s="10"/>
      <c r="BH3116" s="21">
        <f t="shared" si="378"/>
        <v>0</v>
      </c>
      <c r="BI3116" s="22">
        <f t="shared" si="378"/>
        <v>5.6140000000000001E-3</v>
      </c>
      <c r="BJ3116" s="21"/>
      <c r="BK3116" s="21">
        <v>0</v>
      </c>
      <c r="BL3116" s="22">
        <v>1.6841999999999999E-2</v>
      </c>
      <c r="BM3116" s="21"/>
      <c r="BN3116" s="21">
        <f t="shared" si="371"/>
        <v>0</v>
      </c>
      <c r="BO3116" s="22">
        <f t="shared" si="371"/>
        <v>6.7367999999999997E-2</v>
      </c>
      <c r="BP3116" s="21">
        <f t="shared" si="371"/>
        <v>0</v>
      </c>
    </row>
    <row r="3117" spans="1:68" ht="15" hidden="1" customHeight="1" x14ac:dyDescent="0.2">
      <c r="A3117" s="10">
        <v>45</v>
      </c>
      <c r="B3117" s="11" t="s">
        <v>2709</v>
      </c>
      <c r="C3117" s="11" t="s">
        <v>2709</v>
      </c>
      <c r="D3117" s="11" t="s">
        <v>2709</v>
      </c>
      <c r="E3117" s="12"/>
      <c r="F3117" s="211">
        <v>438.23399999999998</v>
      </c>
      <c r="G3117" s="211">
        <v>295.61099999999999</v>
      </c>
      <c r="H3117" s="211">
        <v>370.86</v>
      </c>
      <c r="I3117" s="242">
        <v>196.67</v>
      </c>
      <c r="J3117" s="242"/>
      <c r="K3117" s="211">
        <v>137.90799999999999</v>
      </c>
      <c r="L3117" s="211">
        <v>75.25</v>
      </c>
      <c r="M3117" s="211">
        <v>22.295000000000002</v>
      </c>
      <c r="N3117" s="211">
        <v>38.475000000000001</v>
      </c>
      <c r="O3117" s="211">
        <v>90.792000000000002</v>
      </c>
      <c r="P3117" s="211">
        <v>178.459</v>
      </c>
      <c r="Q3117" s="211">
        <v>258.709</v>
      </c>
      <c r="R3117" s="211">
        <v>307.29399999999998</v>
      </c>
      <c r="S3117" s="211">
        <v>381.03300000000002</v>
      </c>
      <c r="T3117" s="211">
        <v>367.36700000000002</v>
      </c>
      <c r="U3117" s="211">
        <v>342.50599999999997</v>
      </c>
      <c r="V3117" s="211">
        <v>197.71299999999999</v>
      </c>
      <c r="W3117" s="211">
        <v>134.375</v>
      </c>
      <c r="X3117" s="211">
        <v>56.156999999999996</v>
      </c>
      <c r="Y3117" s="211">
        <v>31.721</v>
      </c>
      <c r="Z3117" s="211">
        <v>32.206000000000003</v>
      </c>
      <c r="AA3117" s="211">
        <v>-22.622</v>
      </c>
      <c r="AB3117" s="211">
        <v>132.17099999999999</v>
      </c>
      <c r="AC3117" s="211">
        <v>275.31700000000001</v>
      </c>
      <c r="AD3117" s="211">
        <v>370.11900000000003</v>
      </c>
      <c r="AE3117" s="211">
        <v>347.88200000000001</v>
      </c>
      <c r="AF3117" s="211">
        <v>276.76400000000001</v>
      </c>
      <c r="AG3117" s="211">
        <v>288.67399999999998</v>
      </c>
      <c r="AH3117" s="211">
        <v>170.54599999999999</v>
      </c>
      <c r="AI3117" s="211">
        <v>119.249</v>
      </c>
      <c r="AJ3117" s="211">
        <v>39.113</v>
      </c>
      <c r="AK3117" s="211">
        <v>28.196999999999999</v>
      </c>
      <c r="AL3117" s="211">
        <v>36.765999999999998</v>
      </c>
      <c r="AM3117" s="211">
        <v>86.665000000000006</v>
      </c>
      <c r="AN3117" s="211">
        <v>107.67700000000001</v>
      </c>
      <c r="AO3117" s="211">
        <v>239.69900000000001</v>
      </c>
      <c r="AP3117" s="211">
        <v>364.24</v>
      </c>
      <c r="AQ3117" s="211">
        <v>354.65800000000002</v>
      </c>
      <c r="AR3117" s="211">
        <v>297.01400000000001</v>
      </c>
      <c r="AS3117" s="211">
        <v>286.27999999999997</v>
      </c>
      <c r="AT3117" s="211">
        <v>202.62799999999999</v>
      </c>
      <c r="AU3117" s="211">
        <v>114.239</v>
      </c>
      <c r="AV3117" s="211">
        <v>48.427999999999997</v>
      </c>
      <c r="AW3117" s="211">
        <v>24.053000000000001</v>
      </c>
      <c r="AX3117" s="211">
        <v>46.71</v>
      </c>
      <c r="AY3117" s="211">
        <v>73.171999999999997</v>
      </c>
      <c r="AZ3117" s="211">
        <v>130.68600000000001</v>
      </c>
      <c r="BA3117" s="211">
        <v>224.7</v>
      </c>
      <c r="BB3117" s="14">
        <f>SUM(BB3118:BB3141)/2</f>
        <v>440.81499999999994</v>
      </c>
      <c r="BC3117" s="14">
        <f>SUM(BC3118:BC3141)</f>
        <v>2516.9553763440863</v>
      </c>
      <c r="BD3117" s="15">
        <f t="shared" si="372"/>
        <v>592.49327956989237</v>
      </c>
      <c r="BE3117" s="14">
        <f>SUM(BE3118:BE3141)</f>
        <v>1924.4620967741935</v>
      </c>
      <c r="BG3117" s="43"/>
      <c r="BH3117" s="17">
        <f>(BC3117*24*31/1000000)+BH3142</f>
        <v>1.8778228000000003</v>
      </c>
      <c r="BI3117" s="15">
        <f>(BD3117*24*31/1000000)+BI3142</f>
        <v>0.44177847999999997</v>
      </c>
      <c r="BJ3117" s="14">
        <f>SUM(BJ3118:BJ3141)</f>
        <v>1.4317998000000001</v>
      </c>
      <c r="BK3117" s="17">
        <v>5.4069204000000006</v>
      </c>
      <c r="BL3117" s="15">
        <v>1.3732139999999995</v>
      </c>
      <c r="BM3117" s="14">
        <v>4.0337063999999998</v>
      </c>
      <c r="BN3117" s="17">
        <f t="shared" si="371"/>
        <v>21.627681600000003</v>
      </c>
      <c r="BO3117" s="15">
        <f t="shared" si="371"/>
        <v>5.492855999999998</v>
      </c>
      <c r="BP3117" s="17">
        <f t="shared" si="371"/>
        <v>16.134825599999999</v>
      </c>
    </row>
    <row r="3118" spans="1:68" ht="11.1" hidden="1" customHeight="1" outlineLevel="1" collapsed="1" x14ac:dyDescent="0.2">
      <c r="A3118" s="10"/>
      <c r="B3118" s="18"/>
      <c r="C3118" s="18"/>
      <c r="D3118" s="18"/>
      <c r="E3118" s="19" t="s">
        <v>2710</v>
      </c>
      <c r="F3118" s="209">
        <v>17.539000000000001</v>
      </c>
      <c r="G3118" s="209">
        <v>4.8920000000000003</v>
      </c>
      <c r="H3118" s="209">
        <v>3.601</v>
      </c>
      <c r="I3118" s="240">
        <v>1.9390000000000001</v>
      </c>
      <c r="J3118" s="240"/>
      <c r="K3118" s="209">
        <v>4.133</v>
      </c>
      <c r="L3118" s="20"/>
      <c r="M3118" s="20"/>
      <c r="N3118" s="20"/>
      <c r="O3118" s="20"/>
      <c r="P3118" s="209">
        <v>2.0030000000000001</v>
      </c>
      <c r="Q3118" s="20"/>
      <c r="R3118" s="20"/>
      <c r="S3118" s="20"/>
      <c r="T3118" s="20"/>
      <c r="U3118" s="20"/>
      <c r="V3118" s="20"/>
      <c r="W3118" s="209">
        <v>12.991</v>
      </c>
      <c r="X3118" s="209">
        <v>5.609</v>
      </c>
      <c r="Y3118" s="20"/>
      <c r="Z3118" s="20"/>
      <c r="AA3118" s="20"/>
      <c r="AB3118" s="20"/>
      <c r="AC3118" s="20"/>
      <c r="AD3118" s="20"/>
      <c r="AE3118" s="20"/>
      <c r="AF3118" s="20"/>
      <c r="AG3118" s="20"/>
      <c r="AH3118" s="20"/>
      <c r="AI3118" s="209">
        <v>6.5039999999999996</v>
      </c>
      <c r="AJ3118" s="209">
        <v>0.23899999999999999</v>
      </c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  <c r="BA3118" s="20"/>
      <c r="BB3118" s="21">
        <f>BB3119+BB3120+BB3121+BB3122</f>
        <v>27.981999999999999</v>
      </c>
      <c r="BC3118" s="21">
        <f>BD3118</f>
        <v>37.61021505376344</v>
      </c>
      <c r="BD3118" s="22">
        <f t="shared" si="372"/>
        <v>37.61021505376344</v>
      </c>
      <c r="BE3118" s="21">
        <f>BC3118-BD3118</f>
        <v>0</v>
      </c>
      <c r="BG3118" s="10">
        <v>6</v>
      </c>
      <c r="BH3118" s="21">
        <f t="shared" si="378"/>
        <v>2.7982E-2</v>
      </c>
      <c r="BI3118" s="22">
        <f t="shared" si="378"/>
        <v>2.7982E-2</v>
      </c>
      <c r="BJ3118" s="21">
        <f>BH3118-BI3118</f>
        <v>0</v>
      </c>
      <c r="BK3118" s="21">
        <v>8.3945999999999993E-2</v>
      </c>
      <c r="BL3118" s="22">
        <v>8.3945999999999993E-2</v>
      </c>
      <c r="BM3118" s="21">
        <v>0</v>
      </c>
      <c r="BN3118" s="21">
        <f t="shared" si="371"/>
        <v>0.33578399999999997</v>
      </c>
      <c r="BO3118" s="22">
        <f t="shared" si="371"/>
        <v>0.33578399999999997</v>
      </c>
      <c r="BP3118" s="21">
        <f t="shared" si="371"/>
        <v>0</v>
      </c>
    </row>
    <row r="3119" spans="1:68" ht="11.1" hidden="1" customHeight="1" outlineLevel="2" x14ac:dyDescent="0.2">
      <c r="A3119" s="10"/>
      <c r="B3119" s="18"/>
      <c r="C3119" s="18"/>
      <c r="D3119" s="18"/>
      <c r="E3119" s="23" t="s">
        <v>2711</v>
      </c>
      <c r="F3119" s="208">
        <v>5.1749999999999998</v>
      </c>
      <c r="G3119" s="208">
        <v>1.7889999999999999</v>
      </c>
      <c r="H3119" s="208">
        <v>1.2889999999999999</v>
      </c>
      <c r="I3119" s="239">
        <v>0.41199999999999998</v>
      </c>
      <c r="J3119" s="239"/>
      <c r="K3119" s="208">
        <v>1.1479999999999999</v>
      </c>
      <c r="L3119" s="24"/>
      <c r="M3119" s="24"/>
      <c r="N3119" s="24"/>
      <c r="O3119" s="24"/>
      <c r="P3119" s="208">
        <v>1.0109999999999999</v>
      </c>
      <c r="Q3119" s="24"/>
      <c r="R3119" s="24"/>
      <c r="S3119" s="24"/>
      <c r="T3119" s="24"/>
      <c r="U3119" s="24"/>
      <c r="V3119" s="24"/>
      <c r="W3119" s="24"/>
      <c r="X3119" s="24"/>
      <c r="Y3119" s="24"/>
      <c r="Z3119" s="24"/>
      <c r="AA3119" s="24"/>
      <c r="AB3119" s="24"/>
      <c r="AC3119" s="24"/>
      <c r="AD3119" s="24"/>
      <c r="AE3119" s="24"/>
      <c r="AF3119" s="24"/>
      <c r="AG3119" s="24"/>
      <c r="AH3119" s="24"/>
      <c r="AI3119" s="24"/>
      <c r="AJ3119" s="24"/>
      <c r="AK3119" s="24"/>
      <c r="AL3119" s="24"/>
      <c r="AM3119" s="24"/>
      <c r="AN3119" s="24"/>
      <c r="AO3119" s="24"/>
      <c r="AP3119" s="24"/>
      <c r="AQ3119" s="24"/>
      <c r="AR3119" s="24"/>
      <c r="AS3119" s="24"/>
      <c r="AT3119" s="24"/>
      <c r="AU3119" s="24"/>
      <c r="AV3119" s="24"/>
      <c r="AW3119" s="24"/>
      <c r="AX3119" s="24"/>
      <c r="AY3119" s="24"/>
      <c r="AZ3119" s="24"/>
      <c r="BA3119" s="24"/>
      <c r="BB3119" s="21">
        <f t="shared" si="377"/>
        <v>5.1749999999999998</v>
      </c>
      <c r="BC3119" s="21"/>
      <c r="BD3119" s="22">
        <f t="shared" si="372"/>
        <v>6.9556451612903221</v>
      </c>
      <c r="BE3119" s="21"/>
      <c r="BG3119" s="10"/>
      <c r="BH3119" s="21">
        <f t="shared" si="378"/>
        <v>0</v>
      </c>
      <c r="BI3119" s="22">
        <f t="shared" si="378"/>
        <v>5.1749999999999999E-3</v>
      </c>
      <c r="BJ3119" s="21"/>
      <c r="BK3119" s="21">
        <v>0</v>
      </c>
      <c r="BL3119" s="22">
        <v>1.5525000000000001E-2</v>
      </c>
      <c r="BM3119" s="21"/>
      <c r="BN3119" s="21">
        <f t="shared" si="371"/>
        <v>0</v>
      </c>
      <c r="BO3119" s="22">
        <f t="shared" si="371"/>
        <v>6.2100000000000002E-2</v>
      </c>
      <c r="BP3119" s="21">
        <f t="shared" si="371"/>
        <v>0</v>
      </c>
    </row>
    <row r="3120" spans="1:68" ht="11.1" hidden="1" customHeight="1" outlineLevel="2" x14ac:dyDescent="0.2">
      <c r="A3120" s="10"/>
      <c r="B3120" s="18"/>
      <c r="C3120" s="18"/>
      <c r="D3120" s="18"/>
      <c r="E3120" s="23" t="s">
        <v>2712</v>
      </c>
      <c r="F3120" s="208">
        <v>2.879</v>
      </c>
      <c r="G3120" s="208">
        <v>0.90200000000000002</v>
      </c>
      <c r="H3120" s="208">
        <v>0.624</v>
      </c>
      <c r="I3120" s="239">
        <v>0.24199999999999999</v>
      </c>
      <c r="J3120" s="239"/>
      <c r="K3120" s="208">
        <v>0.57999999999999996</v>
      </c>
      <c r="L3120" s="24"/>
      <c r="M3120" s="24"/>
      <c r="N3120" s="24"/>
      <c r="O3120" s="24"/>
      <c r="P3120" s="208">
        <v>0.253</v>
      </c>
      <c r="Q3120" s="24"/>
      <c r="R3120" s="24"/>
      <c r="S3120" s="24"/>
      <c r="T3120" s="24"/>
      <c r="U3120" s="24"/>
      <c r="V3120" s="24"/>
      <c r="W3120" s="24"/>
      <c r="X3120" s="24"/>
      <c r="Y3120" s="24"/>
      <c r="Z3120" s="24"/>
      <c r="AA3120" s="24"/>
      <c r="AB3120" s="24"/>
      <c r="AC3120" s="24"/>
      <c r="AD3120" s="24"/>
      <c r="AE3120" s="24"/>
      <c r="AF3120" s="24"/>
      <c r="AG3120" s="24"/>
      <c r="AH3120" s="24"/>
      <c r="AI3120" s="24"/>
      <c r="AJ3120" s="24"/>
      <c r="AK3120" s="24"/>
      <c r="AL3120" s="24"/>
      <c r="AM3120" s="24"/>
      <c r="AN3120" s="24"/>
      <c r="AO3120" s="24"/>
      <c r="AP3120" s="24"/>
      <c r="AQ3120" s="24"/>
      <c r="AR3120" s="24"/>
      <c r="AS3120" s="24"/>
      <c r="AT3120" s="24"/>
      <c r="AU3120" s="24"/>
      <c r="AV3120" s="24"/>
      <c r="AW3120" s="24"/>
      <c r="AX3120" s="24"/>
      <c r="AY3120" s="24"/>
      <c r="AZ3120" s="24"/>
      <c r="BA3120" s="24"/>
      <c r="BB3120" s="21">
        <f t="shared" si="377"/>
        <v>2.879</v>
      </c>
      <c r="BC3120" s="21"/>
      <c r="BD3120" s="22">
        <f t="shared" si="372"/>
        <v>3.8696236559139785</v>
      </c>
      <c r="BE3120" s="21"/>
      <c r="BG3120" s="10"/>
      <c r="BH3120" s="21">
        <f t="shared" si="378"/>
        <v>0</v>
      </c>
      <c r="BI3120" s="22">
        <f t="shared" si="378"/>
        <v>2.879E-3</v>
      </c>
      <c r="BJ3120" s="21"/>
      <c r="BK3120" s="21">
        <v>0</v>
      </c>
      <c r="BL3120" s="22">
        <v>8.6370000000000006E-3</v>
      </c>
      <c r="BM3120" s="21"/>
      <c r="BN3120" s="21">
        <f t="shared" si="371"/>
        <v>0</v>
      </c>
      <c r="BO3120" s="22">
        <f t="shared" si="371"/>
        <v>3.4548000000000002E-2</v>
      </c>
      <c r="BP3120" s="21">
        <f t="shared" si="371"/>
        <v>0</v>
      </c>
    </row>
    <row r="3121" spans="1:68" ht="11.1" hidden="1" customHeight="1" outlineLevel="2" x14ac:dyDescent="0.2">
      <c r="A3121" s="10"/>
      <c r="B3121" s="18"/>
      <c r="C3121" s="18"/>
      <c r="D3121" s="18"/>
      <c r="E3121" s="23" t="s">
        <v>2713</v>
      </c>
      <c r="F3121" s="208">
        <v>6.9370000000000003</v>
      </c>
      <c r="G3121" s="208">
        <v>2.2010000000000001</v>
      </c>
      <c r="H3121" s="208">
        <v>1.6879999999999999</v>
      </c>
      <c r="I3121" s="239">
        <v>1.2849999999999999</v>
      </c>
      <c r="J3121" s="239"/>
      <c r="K3121" s="208">
        <v>2.4049999999999998</v>
      </c>
      <c r="L3121" s="24"/>
      <c r="M3121" s="24"/>
      <c r="N3121" s="24"/>
      <c r="O3121" s="24"/>
      <c r="P3121" s="208">
        <v>0.73899999999999999</v>
      </c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  <c r="AN3121" s="24"/>
      <c r="AO3121" s="24"/>
      <c r="AP3121" s="24"/>
      <c r="AQ3121" s="24"/>
      <c r="AR3121" s="24"/>
      <c r="AS3121" s="24"/>
      <c r="AT3121" s="24"/>
      <c r="AU3121" s="24"/>
      <c r="AV3121" s="24"/>
      <c r="AW3121" s="24"/>
      <c r="AX3121" s="24"/>
      <c r="AY3121" s="24"/>
      <c r="AZ3121" s="24"/>
      <c r="BA3121" s="24"/>
      <c r="BB3121" s="21">
        <f t="shared" si="377"/>
        <v>6.9370000000000003</v>
      </c>
      <c r="BC3121" s="21"/>
      <c r="BD3121" s="22">
        <f t="shared" si="372"/>
        <v>9.323924731182796</v>
      </c>
      <c r="BE3121" s="21"/>
      <c r="BG3121" s="10"/>
      <c r="BH3121" s="21">
        <f t="shared" si="378"/>
        <v>0</v>
      </c>
      <c r="BI3121" s="22">
        <f t="shared" si="378"/>
        <v>6.9369999999999996E-3</v>
      </c>
      <c r="BJ3121" s="21"/>
      <c r="BK3121" s="21">
        <v>0</v>
      </c>
      <c r="BL3121" s="22">
        <v>2.0811E-2</v>
      </c>
      <c r="BM3121" s="21"/>
      <c r="BN3121" s="21">
        <f t="shared" si="371"/>
        <v>0</v>
      </c>
      <c r="BO3121" s="22">
        <f t="shared" si="371"/>
        <v>8.3243999999999999E-2</v>
      </c>
      <c r="BP3121" s="21">
        <f t="shared" si="371"/>
        <v>0</v>
      </c>
    </row>
    <row r="3122" spans="1:68" ht="11.1" hidden="1" customHeight="1" outlineLevel="2" x14ac:dyDescent="0.2">
      <c r="A3122" s="10"/>
      <c r="B3122" s="18"/>
      <c r="C3122" s="18"/>
      <c r="D3122" s="18"/>
      <c r="E3122" s="23" t="s">
        <v>2714</v>
      </c>
      <c r="F3122" s="208">
        <v>2.548</v>
      </c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  <c r="V3122" s="24"/>
      <c r="W3122" s="208">
        <v>12.991</v>
      </c>
      <c r="X3122" s="208">
        <v>5.609</v>
      </c>
      <c r="Y3122" s="24"/>
      <c r="Z3122" s="24"/>
      <c r="AA3122" s="24"/>
      <c r="AB3122" s="24"/>
      <c r="AC3122" s="24"/>
      <c r="AD3122" s="24"/>
      <c r="AE3122" s="24"/>
      <c r="AF3122" s="24"/>
      <c r="AG3122" s="24"/>
      <c r="AH3122" s="24"/>
      <c r="AI3122" s="208">
        <v>6.5039999999999996</v>
      </c>
      <c r="AJ3122" s="208">
        <v>0.23899999999999999</v>
      </c>
      <c r="AK3122" s="24"/>
      <c r="AL3122" s="24"/>
      <c r="AM3122" s="24"/>
      <c r="AN3122" s="24"/>
      <c r="AO3122" s="24"/>
      <c r="AP3122" s="24"/>
      <c r="AQ3122" s="24"/>
      <c r="AR3122" s="24"/>
      <c r="AS3122" s="24"/>
      <c r="AT3122" s="24"/>
      <c r="AU3122" s="24"/>
      <c r="AV3122" s="24"/>
      <c r="AW3122" s="24"/>
      <c r="AX3122" s="24"/>
      <c r="AY3122" s="24"/>
      <c r="AZ3122" s="24"/>
      <c r="BA3122" s="24"/>
      <c r="BB3122" s="21">
        <f t="shared" si="377"/>
        <v>12.991</v>
      </c>
      <c r="BC3122" s="21"/>
      <c r="BD3122" s="22">
        <f t="shared" si="372"/>
        <v>17.46102150537634</v>
      </c>
      <c r="BE3122" s="21"/>
      <c r="BG3122" s="10"/>
      <c r="BH3122" s="21">
        <f t="shared" si="378"/>
        <v>0</v>
      </c>
      <c r="BI3122" s="22">
        <f t="shared" si="378"/>
        <v>1.2990999999999997E-2</v>
      </c>
      <c r="BJ3122" s="21"/>
      <c r="BK3122" s="21">
        <v>0</v>
      </c>
      <c r="BL3122" s="22">
        <v>3.8972999999999994E-2</v>
      </c>
      <c r="BM3122" s="21"/>
      <c r="BN3122" s="21">
        <f t="shared" si="371"/>
        <v>0</v>
      </c>
      <c r="BO3122" s="22">
        <f t="shared" si="371"/>
        <v>0.15589199999999998</v>
      </c>
      <c r="BP3122" s="21">
        <f t="shared" si="371"/>
        <v>0</v>
      </c>
    </row>
    <row r="3123" spans="1:68" ht="11.1" hidden="1" customHeight="1" outlineLevel="1" collapsed="1" x14ac:dyDescent="0.2">
      <c r="A3123" s="10"/>
      <c r="B3123" s="18"/>
      <c r="C3123" s="18"/>
      <c r="D3123" s="18"/>
      <c r="E3123" s="19" t="s">
        <v>30</v>
      </c>
      <c r="F3123" s="209">
        <v>89.1</v>
      </c>
      <c r="G3123" s="209">
        <v>74.400000000000006</v>
      </c>
      <c r="H3123" s="209">
        <v>63.2</v>
      </c>
      <c r="I3123" s="240">
        <v>41.22</v>
      </c>
      <c r="J3123" s="240"/>
      <c r="K3123" s="209">
        <v>21.053000000000001</v>
      </c>
      <c r="L3123" s="20"/>
      <c r="M3123" s="20"/>
      <c r="N3123" s="20"/>
      <c r="O3123" s="209">
        <v>27.556999999999999</v>
      </c>
      <c r="P3123" s="209">
        <v>61.207999999999998</v>
      </c>
      <c r="Q3123" s="209">
        <v>83.876999999999995</v>
      </c>
      <c r="R3123" s="209">
        <v>56.054000000000002</v>
      </c>
      <c r="S3123" s="209">
        <v>110.79900000000001</v>
      </c>
      <c r="T3123" s="209">
        <v>101.474</v>
      </c>
      <c r="U3123" s="209">
        <v>72.897000000000006</v>
      </c>
      <c r="V3123" s="209">
        <v>32.225999999999999</v>
      </c>
      <c r="W3123" s="209">
        <v>21.561</v>
      </c>
      <c r="X3123" s="20"/>
      <c r="Y3123" s="20"/>
      <c r="Z3123" s="20"/>
      <c r="AA3123" s="209">
        <v>-80.641999999999996</v>
      </c>
      <c r="AB3123" s="209">
        <v>39.456000000000003</v>
      </c>
      <c r="AC3123" s="209">
        <v>69.983000000000004</v>
      </c>
      <c r="AD3123" s="209">
        <v>95.590999999999994</v>
      </c>
      <c r="AE3123" s="209">
        <v>91.79</v>
      </c>
      <c r="AF3123" s="209">
        <v>73.599000000000004</v>
      </c>
      <c r="AG3123" s="209">
        <v>54.734000000000002</v>
      </c>
      <c r="AH3123" s="209">
        <v>33.488999999999997</v>
      </c>
      <c r="AI3123" s="209">
        <v>20.969000000000001</v>
      </c>
      <c r="AJ3123" s="20"/>
      <c r="AK3123" s="20"/>
      <c r="AL3123" s="20"/>
      <c r="AM3123" s="209">
        <v>19.289000000000001</v>
      </c>
      <c r="AN3123" s="209">
        <v>41.927999999999997</v>
      </c>
      <c r="AO3123" s="209">
        <v>74.563999999999993</v>
      </c>
      <c r="AP3123" s="209">
        <v>88.158000000000001</v>
      </c>
      <c r="AQ3123" s="209">
        <v>81.058999999999997</v>
      </c>
      <c r="AR3123" s="209">
        <v>70.161000000000001</v>
      </c>
      <c r="AS3123" s="209">
        <v>62.44</v>
      </c>
      <c r="AT3123" s="209">
        <v>28.98</v>
      </c>
      <c r="AU3123" s="209">
        <v>14.13</v>
      </c>
      <c r="AV3123" s="20"/>
      <c r="AW3123" s="20"/>
      <c r="AX3123" s="20"/>
      <c r="AY3123" s="209">
        <v>14.334</v>
      </c>
      <c r="AZ3123" s="209">
        <v>26.018999999999998</v>
      </c>
      <c r="BA3123" s="209">
        <v>49.817999999999998</v>
      </c>
      <c r="BB3123" s="21">
        <f>BB3124+BB3125</f>
        <v>110.79900000000001</v>
      </c>
      <c r="BC3123" s="21">
        <f>BF3123</f>
        <v>709.6</v>
      </c>
      <c r="BD3123" s="22">
        <f t="shared" si="372"/>
        <v>148.92338709677418</v>
      </c>
      <c r="BE3123" s="21">
        <f>BC3123-BD3123</f>
        <v>560.67661290322587</v>
      </c>
      <c r="BF3123" s="2">
        <v>709.6</v>
      </c>
      <c r="BG3123" s="10">
        <v>5</v>
      </c>
      <c r="BH3123" s="21">
        <f t="shared" si="378"/>
        <v>0.52794240000000003</v>
      </c>
      <c r="BI3123" s="22">
        <f t="shared" si="378"/>
        <v>0.11079899999999999</v>
      </c>
      <c r="BJ3123" s="21">
        <f>BH3123-BI3123</f>
        <v>0.41714340000000005</v>
      </c>
      <c r="BK3123" s="21">
        <v>1.5838272</v>
      </c>
      <c r="BL3123" s="22">
        <v>0.332397</v>
      </c>
      <c r="BM3123" s="21">
        <v>1.2514301999999999</v>
      </c>
      <c r="BN3123" s="21">
        <f t="shared" si="371"/>
        <v>6.3353088</v>
      </c>
      <c r="BO3123" s="22">
        <f t="shared" si="371"/>
        <v>1.329588</v>
      </c>
      <c r="BP3123" s="21">
        <f t="shared" si="371"/>
        <v>5.0057207999999997</v>
      </c>
    </row>
    <row r="3124" spans="1:68" ht="11.1" hidden="1" customHeight="1" outlineLevel="2" x14ac:dyDescent="0.2">
      <c r="A3124" s="10"/>
      <c r="B3124" s="18"/>
      <c r="C3124" s="18"/>
      <c r="D3124" s="18"/>
      <c r="E3124" s="23" t="s">
        <v>2715</v>
      </c>
      <c r="F3124" s="208">
        <v>17.3</v>
      </c>
      <c r="G3124" s="208">
        <v>14.8</v>
      </c>
      <c r="H3124" s="208">
        <v>12</v>
      </c>
      <c r="I3124" s="239">
        <v>6.992</v>
      </c>
      <c r="J3124" s="239"/>
      <c r="K3124" s="208">
        <v>2.6480000000000001</v>
      </c>
      <c r="L3124" s="24"/>
      <c r="M3124" s="24"/>
      <c r="N3124" s="24"/>
      <c r="O3124" s="208">
        <v>4.1870000000000003</v>
      </c>
      <c r="P3124" s="208">
        <v>9.2409999999999997</v>
      </c>
      <c r="Q3124" s="208">
        <v>13.971</v>
      </c>
      <c r="R3124" s="208">
        <v>15.069000000000001</v>
      </c>
      <c r="S3124" s="208">
        <v>20.314</v>
      </c>
      <c r="T3124" s="208">
        <v>18.181000000000001</v>
      </c>
      <c r="U3124" s="208">
        <v>12.38</v>
      </c>
      <c r="V3124" s="208">
        <v>4.97</v>
      </c>
      <c r="W3124" s="208">
        <v>2.2759999999999998</v>
      </c>
      <c r="X3124" s="24"/>
      <c r="Y3124" s="24"/>
      <c r="Z3124" s="24"/>
      <c r="AA3124" s="208">
        <v>-29.039000000000001</v>
      </c>
      <c r="AB3124" s="208">
        <v>7.1550000000000002</v>
      </c>
      <c r="AC3124" s="208">
        <v>12.223000000000001</v>
      </c>
      <c r="AD3124" s="208">
        <v>16.556999999999999</v>
      </c>
      <c r="AE3124" s="208">
        <v>15.771000000000001</v>
      </c>
      <c r="AF3124" s="208">
        <v>13.337999999999999</v>
      </c>
      <c r="AG3124" s="208">
        <v>8.5649999999999995</v>
      </c>
      <c r="AH3124" s="208">
        <v>5.58</v>
      </c>
      <c r="AI3124" s="208">
        <v>3.4740000000000002</v>
      </c>
      <c r="AJ3124" s="24"/>
      <c r="AK3124" s="24"/>
      <c r="AL3124" s="24"/>
      <c r="AM3124" s="208">
        <v>3.2730000000000001</v>
      </c>
      <c r="AN3124" s="208">
        <v>8.0410000000000004</v>
      </c>
      <c r="AO3124" s="208">
        <v>13.827999999999999</v>
      </c>
      <c r="AP3124" s="208">
        <v>17.353000000000002</v>
      </c>
      <c r="AQ3124" s="208">
        <v>16.771000000000001</v>
      </c>
      <c r="AR3124" s="208">
        <v>14.847</v>
      </c>
      <c r="AS3124" s="208">
        <v>12.779</v>
      </c>
      <c r="AT3124" s="208">
        <v>4.2919999999999998</v>
      </c>
      <c r="AU3124" s="208">
        <v>1.4830000000000001</v>
      </c>
      <c r="AV3124" s="24"/>
      <c r="AW3124" s="24"/>
      <c r="AX3124" s="24"/>
      <c r="AY3124" s="208">
        <v>1.716</v>
      </c>
      <c r="AZ3124" s="208">
        <v>3.96</v>
      </c>
      <c r="BA3124" s="208">
        <v>7.7850000000000001</v>
      </c>
      <c r="BB3124" s="21">
        <f t="shared" ref="BB3124:BB3190" si="379">MAX(F3124:BA3124)</f>
        <v>20.314</v>
      </c>
      <c r="BC3124" s="21"/>
      <c r="BD3124" s="22">
        <f t="shared" si="372"/>
        <v>27.303763440860216</v>
      </c>
      <c r="BE3124" s="21"/>
      <c r="BG3124" s="10"/>
      <c r="BH3124" s="21">
        <f t="shared" si="378"/>
        <v>0</v>
      </c>
      <c r="BI3124" s="22">
        <f t="shared" si="378"/>
        <v>2.0313999999999999E-2</v>
      </c>
      <c r="BJ3124" s="21"/>
      <c r="BK3124" s="21">
        <v>0</v>
      </c>
      <c r="BL3124" s="22">
        <v>6.0941999999999996E-2</v>
      </c>
      <c r="BM3124" s="21"/>
      <c r="BN3124" s="21">
        <f t="shared" ref="BN3124:BP3190" si="380">BK3124*4</f>
        <v>0</v>
      </c>
      <c r="BO3124" s="22">
        <f t="shared" si="380"/>
        <v>0.24376799999999998</v>
      </c>
      <c r="BP3124" s="21">
        <f t="shared" si="380"/>
        <v>0</v>
      </c>
    </row>
    <row r="3125" spans="1:68" ht="11.1" hidden="1" customHeight="1" outlineLevel="2" x14ac:dyDescent="0.2">
      <c r="A3125" s="10"/>
      <c r="B3125" s="18"/>
      <c r="C3125" s="18"/>
      <c r="D3125" s="18"/>
      <c r="E3125" s="23" t="s">
        <v>2716</v>
      </c>
      <c r="F3125" s="208">
        <v>71.8</v>
      </c>
      <c r="G3125" s="208">
        <v>59.6</v>
      </c>
      <c r="H3125" s="208">
        <v>51.2</v>
      </c>
      <c r="I3125" s="239">
        <v>34.228000000000002</v>
      </c>
      <c r="J3125" s="239"/>
      <c r="K3125" s="208">
        <v>18.405000000000001</v>
      </c>
      <c r="L3125" s="24"/>
      <c r="M3125" s="24"/>
      <c r="N3125" s="24"/>
      <c r="O3125" s="208">
        <v>23.37</v>
      </c>
      <c r="P3125" s="208">
        <v>51.966999999999999</v>
      </c>
      <c r="Q3125" s="208">
        <v>69.906000000000006</v>
      </c>
      <c r="R3125" s="208">
        <v>40.984999999999999</v>
      </c>
      <c r="S3125" s="208">
        <v>90.484999999999999</v>
      </c>
      <c r="T3125" s="208">
        <v>83.293000000000006</v>
      </c>
      <c r="U3125" s="208">
        <v>60.517000000000003</v>
      </c>
      <c r="V3125" s="208">
        <v>27.256</v>
      </c>
      <c r="W3125" s="208">
        <v>19.285</v>
      </c>
      <c r="X3125" s="24"/>
      <c r="Y3125" s="24"/>
      <c r="Z3125" s="24"/>
      <c r="AA3125" s="208">
        <v>-51.603000000000002</v>
      </c>
      <c r="AB3125" s="208">
        <v>32.301000000000002</v>
      </c>
      <c r="AC3125" s="208">
        <v>57.76</v>
      </c>
      <c r="AD3125" s="208">
        <v>79.034000000000006</v>
      </c>
      <c r="AE3125" s="208">
        <v>76.019000000000005</v>
      </c>
      <c r="AF3125" s="208">
        <v>60.261000000000003</v>
      </c>
      <c r="AG3125" s="208">
        <v>46.168999999999997</v>
      </c>
      <c r="AH3125" s="208">
        <v>27.908999999999999</v>
      </c>
      <c r="AI3125" s="208">
        <v>17.495000000000001</v>
      </c>
      <c r="AJ3125" s="24"/>
      <c r="AK3125" s="24"/>
      <c r="AL3125" s="24"/>
      <c r="AM3125" s="208">
        <v>16.015999999999998</v>
      </c>
      <c r="AN3125" s="208">
        <v>33.887</v>
      </c>
      <c r="AO3125" s="208">
        <v>60.735999999999997</v>
      </c>
      <c r="AP3125" s="208">
        <v>70.805000000000007</v>
      </c>
      <c r="AQ3125" s="208">
        <v>64.287999999999997</v>
      </c>
      <c r="AR3125" s="208">
        <v>55.314</v>
      </c>
      <c r="AS3125" s="208">
        <v>49.661000000000001</v>
      </c>
      <c r="AT3125" s="208">
        <v>24.687999999999999</v>
      </c>
      <c r="AU3125" s="208">
        <v>12.647</v>
      </c>
      <c r="AV3125" s="24"/>
      <c r="AW3125" s="24"/>
      <c r="AX3125" s="24"/>
      <c r="AY3125" s="208">
        <v>12.618</v>
      </c>
      <c r="AZ3125" s="208">
        <v>22.059000000000001</v>
      </c>
      <c r="BA3125" s="208">
        <v>42.033000000000001</v>
      </c>
      <c r="BB3125" s="21">
        <f t="shared" si="379"/>
        <v>90.484999999999999</v>
      </c>
      <c r="BC3125" s="21"/>
      <c r="BD3125" s="22">
        <f t="shared" si="372"/>
        <v>121.61962365591398</v>
      </c>
      <c r="BE3125" s="21"/>
      <c r="BG3125" s="10"/>
      <c r="BH3125" s="21">
        <f t="shared" si="378"/>
        <v>0</v>
      </c>
      <c r="BI3125" s="22">
        <f t="shared" si="378"/>
        <v>9.0484999999999996E-2</v>
      </c>
      <c r="BJ3125" s="21"/>
      <c r="BK3125" s="21">
        <v>0</v>
      </c>
      <c r="BL3125" s="22">
        <v>0.271455</v>
      </c>
      <c r="BM3125" s="21"/>
      <c r="BN3125" s="21">
        <f t="shared" si="380"/>
        <v>0</v>
      </c>
      <c r="BO3125" s="22">
        <f t="shared" si="380"/>
        <v>1.08582</v>
      </c>
      <c r="BP3125" s="21">
        <f t="shared" si="380"/>
        <v>0</v>
      </c>
    </row>
    <row r="3126" spans="1:68" ht="11.1" hidden="1" customHeight="1" outlineLevel="1" collapsed="1" x14ac:dyDescent="0.2">
      <c r="A3126" s="10"/>
      <c r="B3126" s="18"/>
      <c r="C3126" s="18"/>
      <c r="D3126" s="18"/>
      <c r="E3126" s="19" t="s">
        <v>1364</v>
      </c>
      <c r="F3126" s="209">
        <v>3.9910000000000001</v>
      </c>
      <c r="G3126" s="209">
        <v>3.3929999999999998</v>
      </c>
      <c r="H3126" s="209">
        <v>1.923</v>
      </c>
      <c r="I3126" s="240">
        <v>1.5369999999999999</v>
      </c>
      <c r="J3126" s="240"/>
      <c r="K3126" s="209">
        <v>0.54300000000000004</v>
      </c>
      <c r="L3126" s="209">
        <v>0.16200000000000001</v>
      </c>
      <c r="M3126" s="20"/>
      <c r="N3126" s="20"/>
      <c r="O3126" s="20"/>
      <c r="P3126" s="209">
        <v>1.679</v>
      </c>
      <c r="Q3126" s="209">
        <v>2.883</v>
      </c>
      <c r="R3126" s="209">
        <v>2.89</v>
      </c>
      <c r="S3126" s="209">
        <v>4.3230000000000004</v>
      </c>
      <c r="T3126" s="209">
        <v>3.45</v>
      </c>
      <c r="U3126" s="209">
        <v>2.665</v>
      </c>
      <c r="V3126" s="209">
        <v>1.1779999999999999</v>
      </c>
      <c r="W3126" s="209">
        <v>0.68500000000000005</v>
      </c>
      <c r="X3126" s="20"/>
      <c r="Y3126" s="209">
        <v>0.08</v>
      </c>
      <c r="Z3126" s="20"/>
      <c r="AA3126" s="20"/>
      <c r="AB3126" s="209">
        <v>1.7130000000000001</v>
      </c>
      <c r="AC3126" s="209">
        <v>3.2610000000000001</v>
      </c>
      <c r="AD3126" s="209">
        <v>2.593</v>
      </c>
      <c r="AE3126" s="209">
        <v>4.335</v>
      </c>
      <c r="AF3126" s="209">
        <v>3.488</v>
      </c>
      <c r="AG3126" s="209">
        <v>1.6459999999999999</v>
      </c>
      <c r="AH3126" s="209">
        <v>1.4790000000000001</v>
      </c>
      <c r="AI3126" s="209">
        <v>0.92</v>
      </c>
      <c r="AJ3126" s="209">
        <v>4.5999999999999999E-2</v>
      </c>
      <c r="AK3126" s="20"/>
      <c r="AL3126" s="20"/>
      <c r="AM3126" s="209">
        <v>0.375</v>
      </c>
      <c r="AN3126" s="209">
        <v>0.80900000000000005</v>
      </c>
      <c r="AO3126" s="209">
        <v>2.4409999999999998</v>
      </c>
      <c r="AP3126" s="209">
        <v>3.0259999999999998</v>
      </c>
      <c r="AQ3126" s="209">
        <v>2.8119999999999998</v>
      </c>
      <c r="AR3126" s="209">
        <v>2.996</v>
      </c>
      <c r="AS3126" s="209">
        <v>1.9610000000000001</v>
      </c>
      <c r="AT3126" s="209">
        <v>1.3560000000000001</v>
      </c>
      <c r="AU3126" s="209">
        <v>0.255</v>
      </c>
      <c r="AV3126" s="20"/>
      <c r="AW3126" s="20"/>
      <c r="AX3126" s="20"/>
      <c r="AY3126" s="209">
        <v>0.379</v>
      </c>
      <c r="AZ3126" s="209">
        <v>0.71799999999999997</v>
      </c>
      <c r="BA3126" s="209">
        <v>1.302</v>
      </c>
      <c r="BB3126" s="21">
        <f t="shared" si="379"/>
        <v>4.335</v>
      </c>
      <c r="BC3126" s="21">
        <f>BD3126</f>
        <v>5.8266129032258061</v>
      </c>
      <c r="BD3126" s="22">
        <f t="shared" si="372"/>
        <v>5.8266129032258061</v>
      </c>
      <c r="BE3126" s="21">
        <f>BC3126-BD3126</f>
        <v>0</v>
      </c>
      <c r="BF3126" s="2">
        <v>4.5</v>
      </c>
      <c r="BG3126" s="10">
        <v>6</v>
      </c>
      <c r="BH3126" s="21">
        <f t="shared" si="378"/>
        <v>4.3349999999999994E-3</v>
      </c>
      <c r="BI3126" s="22">
        <f t="shared" si="378"/>
        <v>4.3349999999999994E-3</v>
      </c>
      <c r="BJ3126" s="21">
        <f>BH3126-BI3126</f>
        <v>0</v>
      </c>
      <c r="BK3126" s="21">
        <v>1.3004999999999999E-2</v>
      </c>
      <c r="BL3126" s="22">
        <v>1.3004999999999999E-2</v>
      </c>
      <c r="BM3126" s="21">
        <v>0</v>
      </c>
      <c r="BN3126" s="21">
        <f t="shared" si="380"/>
        <v>5.2019999999999997E-2</v>
      </c>
      <c r="BO3126" s="22">
        <f t="shared" si="380"/>
        <v>5.2019999999999997E-2</v>
      </c>
      <c r="BP3126" s="21">
        <f t="shared" si="380"/>
        <v>0</v>
      </c>
    </row>
    <row r="3127" spans="1:68" ht="11.1" hidden="1" customHeight="1" outlineLevel="2" x14ac:dyDescent="0.2">
      <c r="A3127" s="10"/>
      <c r="B3127" s="18"/>
      <c r="C3127" s="18"/>
      <c r="D3127" s="18"/>
      <c r="E3127" s="23" t="s">
        <v>2717</v>
      </c>
      <c r="F3127" s="208">
        <v>3.9910000000000001</v>
      </c>
      <c r="G3127" s="208">
        <v>3.3929999999999998</v>
      </c>
      <c r="H3127" s="208">
        <v>1.923</v>
      </c>
      <c r="I3127" s="239">
        <v>1.5369999999999999</v>
      </c>
      <c r="J3127" s="239"/>
      <c r="K3127" s="208">
        <v>0.54300000000000004</v>
      </c>
      <c r="L3127" s="208">
        <v>0.16200000000000001</v>
      </c>
      <c r="M3127" s="24"/>
      <c r="N3127" s="24"/>
      <c r="O3127" s="24"/>
      <c r="P3127" s="208">
        <v>1.679</v>
      </c>
      <c r="Q3127" s="208">
        <v>2.883</v>
      </c>
      <c r="R3127" s="208">
        <v>2.89</v>
      </c>
      <c r="S3127" s="208">
        <v>4.3230000000000004</v>
      </c>
      <c r="T3127" s="208">
        <v>3.45</v>
      </c>
      <c r="U3127" s="208">
        <v>2.665</v>
      </c>
      <c r="V3127" s="208">
        <v>1.1779999999999999</v>
      </c>
      <c r="W3127" s="208">
        <v>0.68500000000000005</v>
      </c>
      <c r="X3127" s="24"/>
      <c r="Y3127" s="208">
        <v>0.08</v>
      </c>
      <c r="Z3127" s="24"/>
      <c r="AA3127" s="24"/>
      <c r="AB3127" s="208">
        <v>1.7130000000000001</v>
      </c>
      <c r="AC3127" s="208">
        <v>3.2610000000000001</v>
      </c>
      <c r="AD3127" s="208">
        <v>2.593</v>
      </c>
      <c r="AE3127" s="208">
        <v>4.335</v>
      </c>
      <c r="AF3127" s="208">
        <v>3.488</v>
      </c>
      <c r="AG3127" s="208">
        <v>1.6459999999999999</v>
      </c>
      <c r="AH3127" s="208">
        <v>1.4790000000000001</v>
      </c>
      <c r="AI3127" s="208">
        <v>0.92</v>
      </c>
      <c r="AJ3127" s="208">
        <v>4.5999999999999999E-2</v>
      </c>
      <c r="AK3127" s="24"/>
      <c r="AL3127" s="24"/>
      <c r="AM3127" s="208">
        <v>0.375</v>
      </c>
      <c r="AN3127" s="208">
        <v>0.80900000000000005</v>
      </c>
      <c r="AO3127" s="208">
        <v>2.4409999999999998</v>
      </c>
      <c r="AP3127" s="208">
        <v>3.0259999999999998</v>
      </c>
      <c r="AQ3127" s="208">
        <v>2.8119999999999998</v>
      </c>
      <c r="AR3127" s="208">
        <v>2.996</v>
      </c>
      <c r="AS3127" s="208">
        <v>1.9610000000000001</v>
      </c>
      <c r="AT3127" s="208">
        <v>1.3560000000000001</v>
      </c>
      <c r="AU3127" s="208">
        <v>0.255</v>
      </c>
      <c r="AV3127" s="24"/>
      <c r="AW3127" s="24"/>
      <c r="AX3127" s="24"/>
      <c r="AY3127" s="208">
        <v>0.379</v>
      </c>
      <c r="AZ3127" s="208">
        <v>0.71799999999999997</v>
      </c>
      <c r="BA3127" s="208">
        <v>1.302</v>
      </c>
      <c r="BB3127" s="21">
        <f t="shared" si="379"/>
        <v>4.335</v>
      </c>
      <c r="BC3127" s="21"/>
      <c r="BD3127" s="22">
        <f t="shared" si="372"/>
        <v>5.8266129032258061</v>
      </c>
      <c r="BE3127" s="21"/>
      <c r="BG3127" s="10"/>
      <c r="BH3127" s="21">
        <f t="shared" si="378"/>
        <v>0</v>
      </c>
      <c r="BI3127" s="22">
        <f t="shared" si="378"/>
        <v>4.3349999999999994E-3</v>
      </c>
      <c r="BJ3127" s="21"/>
      <c r="BK3127" s="21">
        <v>0</v>
      </c>
      <c r="BL3127" s="22">
        <v>1.3004999999999999E-2</v>
      </c>
      <c r="BM3127" s="21"/>
      <c r="BN3127" s="21">
        <f t="shared" si="380"/>
        <v>0</v>
      </c>
      <c r="BO3127" s="22">
        <f t="shared" si="380"/>
        <v>5.2019999999999997E-2</v>
      </c>
      <c r="BP3127" s="21">
        <f t="shared" si="380"/>
        <v>0</v>
      </c>
    </row>
    <row r="3128" spans="1:68" ht="11.1" customHeight="1" outlineLevel="1" collapsed="1" x14ac:dyDescent="0.2">
      <c r="A3128" s="10"/>
      <c r="B3128" s="18"/>
      <c r="C3128" s="18"/>
      <c r="D3128" s="18"/>
      <c r="E3128" s="19" t="s">
        <v>2718</v>
      </c>
      <c r="F3128" s="209">
        <v>1.609</v>
      </c>
      <c r="G3128" s="209">
        <v>0.97399999999999998</v>
      </c>
      <c r="H3128" s="209">
        <v>0.64</v>
      </c>
      <c r="I3128" s="240">
        <v>0.52500000000000002</v>
      </c>
      <c r="J3128" s="240"/>
      <c r="K3128" s="20"/>
      <c r="L3128" s="209">
        <v>0.19600000000000001</v>
      </c>
      <c r="M3128" s="20"/>
      <c r="N3128" s="20"/>
      <c r="O3128" s="20"/>
      <c r="P3128" s="209">
        <v>0.79600000000000004</v>
      </c>
      <c r="Q3128" s="209">
        <v>0.755</v>
      </c>
      <c r="R3128" s="209">
        <v>1.028</v>
      </c>
      <c r="S3128" s="209">
        <v>1.371</v>
      </c>
      <c r="T3128" s="209">
        <v>1.2390000000000001</v>
      </c>
      <c r="U3128" s="209">
        <v>0.84399999999999997</v>
      </c>
      <c r="V3128" s="209">
        <v>0.42399999999999999</v>
      </c>
      <c r="W3128" s="209">
        <v>0.34599999999999997</v>
      </c>
      <c r="X3128" s="20"/>
      <c r="Y3128" s="20"/>
      <c r="Z3128" s="20"/>
      <c r="AA3128" s="20"/>
      <c r="AB3128" s="209">
        <v>0.66100000000000003</v>
      </c>
      <c r="AC3128" s="209">
        <v>0.96099999999999997</v>
      </c>
      <c r="AD3128" s="209">
        <v>1.171</v>
      </c>
      <c r="AE3128" s="209">
        <v>1.1879999999999999</v>
      </c>
      <c r="AF3128" s="209">
        <v>1.276</v>
      </c>
      <c r="AG3128" s="209">
        <v>0.59299999999999997</v>
      </c>
      <c r="AH3128" s="209">
        <v>0.40899999999999997</v>
      </c>
      <c r="AI3128" s="209">
        <v>0.33500000000000002</v>
      </c>
      <c r="AJ3128" s="209">
        <v>7.0000000000000007E-2</v>
      </c>
      <c r="AK3128" s="20"/>
      <c r="AL3128" s="20"/>
      <c r="AM3128" s="209">
        <v>0.28599999999999998</v>
      </c>
      <c r="AN3128" s="209">
        <v>0.378</v>
      </c>
      <c r="AO3128" s="209">
        <v>0.88800000000000001</v>
      </c>
      <c r="AP3128" s="209">
        <v>1.226</v>
      </c>
      <c r="AQ3128" s="209">
        <v>1.163</v>
      </c>
      <c r="AR3128" s="209">
        <v>1.1950000000000001</v>
      </c>
      <c r="AS3128" s="209">
        <v>0.74</v>
      </c>
      <c r="AT3128" s="209">
        <v>0.64600000000000002</v>
      </c>
      <c r="AU3128" s="209">
        <v>0.24</v>
      </c>
      <c r="AV3128" s="20"/>
      <c r="AW3128" s="20"/>
      <c r="AX3128" s="20"/>
      <c r="AY3128" s="209">
        <v>0.214</v>
      </c>
      <c r="AZ3128" s="20"/>
      <c r="BA3128" s="20"/>
      <c r="BB3128" s="21">
        <f t="shared" si="379"/>
        <v>1.609</v>
      </c>
      <c r="BC3128" s="21">
        <f>BF3128</f>
        <v>2.4300000000000002</v>
      </c>
      <c r="BD3128" s="22">
        <f t="shared" si="372"/>
        <v>2.1626344086021505</v>
      </c>
      <c r="BE3128" s="21">
        <f>BC3128-BD3128</f>
        <v>0.26736559139784966</v>
      </c>
      <c r="BF3128" s="2">
        <v>2.4300000000000002</v>
      </c>
      <c r="BG3128" s="10">
        <v>7</v>
      </c>
      <c r="BH3128" s="21">
        <f t="shared" si="378"/>
        <v>1.8079200000000004E-3</v>
      </c>
      <c r="BI3128" s="22">
        <f t="shared" si="378"/>
        <v>1.609E-3</v>
      </c>
      <c r="BJ3128" s="21">
        <f>BH3128-BI3128</f>
        <v>1.9892000000000043E-4</v>
      </c>
      <c r="BK3128" s="21">
        <v>5.4237600000000014E-3</v>
      </c>
      <c r="BL3128" s="22">
        <v>4.8269999999999997E-3</v>
      </c>
      <c r="BM3128" s="21">
        <v>5.9676000000000173E-4</v>
      </c>
      <c r="BN3128" s="21">
        <f t="shared" si="380"/>
        <v>2.1695040000000006E-2</v>
      </c>
      <c r="BO3128" s="22">
        <f t="shared" si="380"/>
        <v>1.9307999999999999E-2</v>
      </c>
      <c r="BP3128" s="21">
        <f t="shared" si="380"/>
        <v>2.3870400000000069E-3</v>
      </c>
    </row>
    <row r="3129" spans="1:68" ht="11.1" hidden="1" customHeight="1" outlineLevel="2" x14ac:dyDescent="0.2">
      <c r="A3129" s="10"/>
      <c r="B3129" s="18"/>
      <c r="C3129" s="18"/>
      <c r="D3129" s="18"/>
      <c r="E3129" s="23" t="s">
        <v>2719</v>
      </c>
      <c r="F3129" s="208">
        <v>1.609</v>
      </c>
      <c r="G3129" s="208">
        <v>0.97399999999999998</v>
      </c>
      <c r="H3129" s="208">
        <v>0.64</v>
      </c>
      <c r="I3129" s="239">
        <v>0.52500000000000002</v>
      </c>
      <c r="J3129" s="239"/>
      <c r="K3129" s="24"/>
      <c r="L3129" s="208">
        <v>0.19600000000000001</v>
      </c>
      <c r="M3129" s="24"/>
      <c r="N3129" s="24"/>
      <c r="O3129" s="24"/>
      <c r="P3129" s="208">
        <v>0.79600000000000004</v>
      </c>
      <c r="Q3129" s="208">
        <v>0.755</v>
      </c>
      <c r="R3129" s="208">
        <v>1.028</v>
      </c>
      <c r="S3129" s="208">
        <v>1.371</v>
      </c>
      <c r="T3129" s="208">
        <v>1.2390000000000001</v>
      </c>
      <c r="U3129" s="208">
        <v>0.84399999999999997</v>
      </c>
      <c r="V3129" s="208">
        <v>0.42399999999999999</v>
      </c>
      <c r="W3129" s="208">
        <v>0.34599999999999997</v>
      </c>
      <c r="X3129" s="24"/>
      <c r="Y3129" s="24"/>
      <c r="Z3129" s="24"/>
      <c r="AA3129" s="24"/>
      <c r="AB3129" s="208">
        <v>0.66100000000000003</v>
      </c>
      <c r="AC3129" s="208">
        <v>0.96099999999999997</v>
      </c>
      <c r="AD3129" s="208">
        <v>1.171</v>
      </c>
      <c r="AE3129" s="208">
        <v>1.1879999999999999</v>
      </c>
      <c r="AF3129" s="208">
        <v>1.276</v>
      </c>
      <c r="AG3129" s="208">
        <v>0.59299999999999997</v>
      </c>
      <c r="AH3129" s="208">
        <v>0.40899999999999997</v>
      </c>
      <c r="AI3129" s="208">
        <v>0.33500000000000002</v>
      </c>
      <c r="AJ3129" s="208">
        <v>7.0000000000000007E-2</v>
      </c>
      <c r="AK3129" s="24"/>
      <c r="AL3129" s="24"/>
      <c r="AM3129" s="208">
        <v>0.28599999999999998</v>
      </c>
      <c r="AN3129" s="208">
        <v>0.378</v>
      </c>
      <c r="AO3129" s="208">
        <v>0.88800000000000001</v>
      </c>
      <c r="AP3129" s="208">
        <v>1.226</v>
      </c>
      <c r="AQ3129" s="208">
        <v>1.163</v>
      </c>
      <c r="AR3129" s="208">
        <v>1.1950000000000001</v>
      </c>
      <c r="AS3129" s="208">
        <v>0.74</v>
      </c>
      <c r="AT3129" s="208">
        <v>0.64600000000000002</v>
      </c>
      <c r="AU3129" s="208">
        <v>0.24</v>
      </c>
      <c r="AV3129" s="24"/>
      <c r="AW3129" s="24"/>
      <c r="AX3129" s="24"/>
      <c r="AY3129" s="208">
        <v>0.214</v>
      </c>
      <c r="AZ3129" s="24"/>
      <c r="BA3129" s="24"/>
      <c r="BB3129" s="21">
        <f t="shared" si="379"/>
        <v>1.609</v>
      </c>
      <c r="BC3129" s="21"/>
      <c r="BD3129" s="22">
        <f t="shared" si="372"/>
        <v>2.1626344086021505</v>
      </c>
      <c r="BE3129" s="21"/>
      <c r="BG3129" s="10"/>
      <c r="BH3129" s="21">
        <f t="shared" si="378"/>
        <v>0</v>
      </c>
      <c r="BI3129" s="22">
        <f t="shared" si="378"/>
        <v>1.609E-3</v>
      </c>
      <c r="BJ3129" s="21"/>
      <c r="BK3129" s="21">
        <v>0</v>
      </c>
      <c r="BL3129" s="22">
        <v>4.8269999999999997E-3</v>
      </c>
      <c r="BM3129" s="21"/>
      <c r="BN3129" s="21">
        <f t="shared" si="380"/>
        <v>0</v>
      </c>
      <c r="BO3129" s="22">
        <f t="shared" si="380"/>
        <v>1.9307999999999999E-2</v>
      </c>
      <c r="BP3129" s="21">
        <f t="shared" si="380"/>
        <v>0</v>
      </c>
    </row>
    <row r="3130" spans="1:68" ht="11.1" hidden="1" customHeight="1" outlineLevel="1" collapsed="1" x14ac:dyDescent="0.2">
      <c r="A3130" s="10"/>
      <c r="B3130" s="18"/>
      <c r="C3130" s="18"/>
      <c r="D3130" s="18"/>
      <c r="E3130" s="19" t="s">
        <v>1438</v>
      </c>
      <c r="F3130" s="209">
        <v>4.3070000000000004</v>
      </c>
      <c r="G3130" s="209">
        <v>2.8039999999999998</v>
      </c>
      <c r="H3130" s="209">
        <v>2.11</v>
      </c>
      <c r="I3130" s="240">
        <v>1.9830000000000001</v>
      </c>
      <c r="J3130" s="240"/>
      <c r="K3130" s="209">
        <v>1.0129999999999999</v>
      </c>
      <c r="L3130" s="209">
        <v>0.216</v>
      </c>
      <c r="M3130" s="20"/>
      <c r="N3130" s="20"/>
      <c r="O3130" s="20"/>
      <c r="P3130" s="209">
        <v>3.0190000000000001</v>
      </c>
      <c r="Q3130" s="209">
        <v>2.2200000000000002</v>
      </c>
      <c r="R3130" s="209">
        <v>2.96</v>
      </c>
      <c r="S3130" s="209">
        <v>3.34</v>
      </c>
      <c r="T3130" s="209">
        <v>3.6</v>
      </c>
      <c r="U3130" s="209">
        <v>2.38</v>
      </c>
      <c r="V3130" s="209">
        <v>1.353</v>
      </c>
      <c r="W3130" s="209">
        <v>0.76300000000000001</v>
      </c>
      <c r="X3130" s="20"/>
      <c r="Y3130" s="209">
        <v>0.28999999999999998</v>
      </c>
      <c r="Z3130" s="20"/>
      <c r="AA3130" s="20"/>
      <c r="AB3130" s="209">
        <v>1.194</v>
      </c>
      <c r="AC3130" s="209">
        <v>2.407</v>
      </c>
      <c r="AD3130" s="209">
        <v>2.0369999999999999</v>
      </c>
      <c r="AE3130" s="209">
        <v>2.774</v>
      </c>
      <c r="AF3130" s="209">
        <v>2.238</v>
      </c>
      <c r="AG3130" s="209">
        <v>1.373</v>
      </c>
      <c r="AH3130" s="209">
        <v>0.94599999999999995</v>
      </c>
      <c r="AI3130" s="209">
        <v>0.71099999999999997</v>
      </c>
      <c r="AJ3130" s="209">
        <v>0.185</v>
      </c>
      <c r="AK3130" s="20"/>
      <c r="AL3130" s="209">
        <v>0.158</v>
      </c>
      <c r="AM3130" s="209">
        <v>0.20599999999999999</v>
      </c>
      <c r="AN3130" s="209">
        <v>1.097</v>
      </c>
      <c r="AO3130" s="209">
        <v>2.1349999999999998</v>
      </c>
      <c r="AP3130" s="209">
        <v>2.5590000000000002</v>
      </c>
      <c r="AQ3130" s="209">
        <v>7.1470000000000002</v>
      </c>
      <c r="AR3130" s="209">
        <v>4.0039999999999996</v>
      </c>
      <c r="AS3130" s="209">
        <v>2.827</v>
      </c>
      <c r="AT3130" s="209">
        <v>2.641</v>
      </c>
      <c r="AU3130" s="209">
        <v>0.54</v>
      </c>
      <c r="AV3130" s="20"/>
      <c r="AW3130" s="20"/>
      <c r="AX3130" s="20"/>
      <c r="AY3130" s="209">
        <v>0.85599999999999998</v>
      </c>
      <c r="AZ3130" s="209">
        <v>1.341</v>
      </c>
      <c r="BA3130" s="209">
        <v>2.258</v>
      </c>
      <c r="BB3130" s="21">
        <f>BB3131+BB3132</f>
        <v>8.6069999999999993</v>
      </c>
      <c r="BC3130" s="21">
        <f>BD3130</f>
        <v>11.568548387096774</v>
      </c>
      <c r="BD3130" s="22">
        <f t="shared" si="372"/>
        <v>11.568548387096774</v>
      </c>
      <c r="BE3130" s="21">
        <f>BC3130-BD3130</f>
        <v>0</v>
      </c>
      <c r="BF3130" s="2">
        <v>11.3</v>
      </c>
      <c r="BG3130" s="10">
        <v>6</v>
      </c>
      <c r="BH3130" s="21">
        <f t="shared" si="378"/>
        <v>8.6070000000000001E-3</v>
      </c>
      <c r="BI3130" s="22">
        <f t="shared" si="378"/>
        <v>8.6070000000000001E-3</v>
      </c>
      <c r="BJ3130" s="21">
        <f>BH3130-BI3130</f>
        <v>0</v>
      </c>
      <c r="BK3130" s="21">
        <v>2.5821E-2</v>
      </c>
      <c r="BL3130" s="22">
        <v>2.5821E-2</v>
      </c>
      <c r="BM3130" s="21">
        <v>0</v>
      </c>
      <c r="BN3130" s="21">
        <f t="shared" si="380"/>
        <v>0.103284</v>
      </c>
      <c r="BO3130" s="22">
        <f t="shared" si="380"/>
        <v>0.103284</v>
      </c>
      <c r="BP3130" s="21">
        <f t="shared" si="380"/>
        <v>0</v>
      </c>
    </row>
    <row r="3131" spans="1:68" ht="11.1" hidden="1" customHeight="1" outlineLevel="2" x14ac:dyDescent="0.2">
      <c r="A3131" s="10"/>
      <c r="B3131" s="18"/>
      <c r="C3131" s="18"/>
      <c r="D3131" s="18"/>
      <c r="E3131" s="23" t="s">
        <v>2720</v>
      </c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  <c r="V3131" s="24"/>
      <c r="W3131" s="24"/>
      <c r="X3131" s="24"/>
      <c r="Y3131" s="24"/>
      <c r="Z3131" s="24"/>
      <c r="AA3131" s="24"/>
      <c r="AB3131" s="24"/>
      <c r="AC3131" s="24"/>
      <c r="AD3131" s="24"/>
      <c r="AE3131" s="24"/>
      <c r="AF3131" s="24"/>
      <c r="AG3131" s="24"/>
      <c r="AH3131" s="24"/>
      <c r="AI3131" s="24"/>
      <c r="AJ3131" s="24"/>
      <c r="AK3131" s="24"/>
      <c r="AL3131" s="24"/>
      <c r="AM3131" s="24"/>
      <c r="AN3131" s="24"/>
      <c r="AO3131" s="24"/>
      <c r="AP3131" s="24"/>
      <c r="AQ3131" s="208">
        <v>4.3</v>
      </c>
      <c r="AR3131" s="208">
        <v>1.143</v>
      </c>
      <c r="AS3131" s="208">
        <v>1.0760000000000001</v>
      </c>
      <c r="AT3131" s="208">
        <v>0.94199999999999995</v>
      </c>
      <c r="AU3131" s="208">
        <v>0.158</v>
      </c>
      <c r="AV3131" s="24"/>
      <c r="AW3131" s="24"/>
      <c r="AX3131" s="24"/>
      <c r="AY3131" s="208">
        <v>0.19700000000000001</v>
      </c>
      <c r="AZ3131" s="208">
        <v>0.47499999999999998</v>
      </c>
      <c r="BA3131" s="208">
        <v>0.86199999999999999</v>
      </c>
      <c r="BB3131" s="21">
        <f t="shared" si="379"/>
        <v>4.3</v>
      </c>
      <c r="BC3131" s="21"/>
      <c r="BD3131" s="22">
        <f t="shared" si="372"/>
        <v>5.779569892473118</v>
      </c>
      <c r="BE3131" s="21"/>
      <c r="BG3131" s="10"/>
      <c r="BH3131" s="21">
        <f t="shared" si="378"/>
        <v>0</v>
      </c>
      <c r="BI3131" s="22">
        <f t="shared" si="378"/>
        <v>4.2999999999999991E-3</v>
      </c>
      <c r="BJ3131" s="21"/>
      <c r="BK3131" s="21">
        <v>0</v>
      </c>
      <c r="BL3131" s="22">
        <v>1.2899999999999998E-2</v>
      </c>
      <c r="BM3131" s="21"/>
      <c r="BN3131" s="21">
        <f t="shared" si="380"/>
        <v>0</v>
      </c>
      <c r="BO3131" s="22">
        <f t="shared" si="380"/>
        <v>5.1599999999999993E-2</v>
      </c>
      <c r="BP3131" s="21">
        <f t="shared" si="380"/>
        <v>0</v>
      </c>
    </row>
    <row r="3132" spans="1:68" ht="11.1" hidden="1" customHeight="1" outlineLevel="2" x14ac:dyDescent="0.2">
      <c r="A3132" s="10"/>
      <c r="B3132" s="18"/>
      <c r="C3132" s="18"/>
      <c r="D3132" s="18"/>
      <c r="E3132" s="23" t="s">
        <v>2721</v>
      </c>
      <c r="F3132" s="208">
        <v>4.3070000000000004</v>
      </c>
      <c r="G3132" s="208">
        <v>2.8039999999999998</v>
      </c>
      <c r="H3132" s="208">
        <v>2.11</v>
      </c>
      <c r="I3132" s="239">
        <v>1.9830000000000001</v>
      </c>
      <c r="J3132" s="239"/>
      <c r="K3132" s="208">
        <v>1.0129999999999999</v>
      </c>
      <c r="L3132" s="208">
        <v>0.216</v>
      </c>
      <c r="M3132" s="24"/>
      <c r="N3132" s="24"/>
      <c r="O3132" s="24"/>
      <c r="P3132" s="208">
        <v>3.0190000000000001</v>
      </c>
      <c r="Q3132" s="208">
        <v>2.2200000000000002</v>
      </c>
      <c r="R3132" s="208">
        <v>2.96</v>
      </c>
      <c r="S3132" s="208">
        <v>3.34</v>
      </c>
      <c r="T3132" s="208">
        <v>3.6</v>
      </c>
      <c r="U3132" s="208">
        <v>2.38</v>
      </c>
      <c r="V3132" s="208">
        <v>1.353</v>
      </c>
      <c r="W3132" s="208">
        <v>0.76300000000000001</v>
      </c>
      <c r="X3132" s="24"/>
      <c r="Y3132" s="208">
        <v>0.28999999999999998</v>
      </c>
      <c r="Z3132" s="24"/>
      <c r="AA3132" s="24"/>
      <c r="AB3132" s="208">
        <v>1.194</v>
      </c>
      <c r="AC3132" s="208">
        <v>2.407</v>
      </c>
      <c r="AD3132" s="208">
        <v>2.0369999999999999</v>
      </c>
      <c r="AE3132" s="208">
        <v>2.774</v>
      </c>
      <c r="AF3132" s="208">
        <v>2.238</v>
      </c>
      <c r="AG3132" s="208">
        <v>1.373</v>
      </c>
      <c r="AH3132" s="208">
        <v>0.94599999999999995</v>
      </c>
      <c r="AI3132" s="208">
        <v>0.71099999999999997</v>
      </c>
      <c r="AJ3132" s="208">
        <v>0.185</v>
      </c>
      <c r="AK3132" s="24"/>
      <c r="AL3132" s="208">
        <v>0.158</v>
      </c>
      <c r="AM3132" s="208">
        <v>0.20599999999999999</v>
      </c>
      <c r="AN3132" s="208">
        <v>1.097</v>
      </c>
      <c r="AO3132" s="208">
        <v>2.1349999999999998</v>
      </c>
      <c r="AP3132" s="208">
        <v>2.5590000000000002</v>
      </c>
      <c r="AQ3132" s="208">
        <v>2.847</v>
      </c>
      <c r="AR3132" s="208">
        <v>2.8610000000000002</v>
      </c>
      <c r="AS3132" s="208">
        <v>1.7509999999999999</v>
      </c>
      <c r="AT3132" s="208">
        <v>1.6990000000000001</v>
      </c>
      <c r="AU3132" s="208">
        <v>0.38200000000000001</v>
      </c>
      <c r="AV3132" s="24"/>
      <c r="AW3132" s="24"/>
      <c r="AX3132" s="24"/>
      <c r="AY3132" s="208">
        <v>0.65900000000000003</v>
      </c>
      <c r="AZ3132" s="208">
        <v>0.86599999999999999</v>
      </c>
      <c r="BA3132" s="208">
        <v>1.3959999999999999</v>
      </c>
      <c r="BB3132" s="21">
        <f t="shared" si="379"/>
        <v>4.3070000000000004</v>
      </c>
      <c r="BC3132" s="21"/>
      <c r="BD3132" s="22">
        <f t="shared" si="372"/>
        <v>5.788978494623656</v>
      </c>
      <c r="BE3132" s="21"/>
      <c r="BG3132" s="10"/>
      <c r="BH3132" s="21">
        <f t="shared" si="378"/>
        <v>0</v>
      </c>
      <c r="BI3132" s="22">
        <f t="shared" si="378"/>
        <v>4.3070000000000001E-3</v>
      </c>
      <c r="BJ3132" s="21"/>
      <c r="BK3132" s="21">
        <v>0</v>
      </c>
      <c r="BL3132" s="22">
        <v>1.2921E-2</v>
      </c>
      <c r="BM3132" s="21"/>
      <c r="BN3132" s="21">
        <f t="shared" si="380"/>
        <v>0</v>
      </c>
      <c r="BO3132" s="22">
        <f t="shared" si="380"/>
        <v>5.1684000000000001E-2</v>
      </c>
      <c r="BP3132" s="21">
        <f t="shared" si="380"/>
        <v>0</v>
      </c>
    </row>
    <row r="3133" spans="1:68" ht="11.1" hidden="1" customHeight="1" outlineLevel="1" collapsed="1" x14ac:dyDescent="0.2">
      <c r="A3133" s="10"/>
      <c r="B3133" s="18"/>
      <c r="C3133" s="18"/>
      <c r="D3133" s="25"/>
      <c r="E3133" s="19" t="s">
        <v>77</v>
      </c>
      <c r="F3133" s="209">
        <v>243.05500000000001</v>
      </c>
      <c r="G3133" s="209">
        <v>155.95699999999999</v>
      </c>
      <c r="H3133" s="209">
        <v>256.84800000000001</v>
      </c>
      <c r="I3133" s="240">
        <v>135.471</v>
      </c>
      <c r="J3133" s="240"/>
      <c r="K3133" s="209">
        <v>84.352999999999994</v>
      </c>
      <c r="L3133" s="209">
        <v>74.676000000000002</v>
      </c>
      <c r="M3133" s="209">
        <v>22.295000000000002</v>
      </c>
      <c r="N3133" s="209">
        <v>38.475000000000001</v>
      </c>
      <c r="O3133" s="209">
        <v>63.234999999999999</v>
      </c>
      <c r="P3133" s="209">
        <v>78.257999999999996</v>
      </c>
      <c r="Q3133" s="209">
        <v>120.468</v>
      </c>
      <c r="R3133" s="209">
        <v>200.779</v>
      </c>
      <c r="S3133" s="209">
        <v>230.08099999999999</v>
      </c>
      <c r="T3133" s="209">
        <v>206.596</v>
      </c>
      <c r="U3133" s="209">
        <v>238.50299999999999</v>
      </c>
      <c r="V3133" s="209">
        <v>147.011</v>
      </c>
      <c r="W3133" s="209">
        <v>98.028999999999996</v>
      </c>
      <c r="X3133" s="209">
        <v>50.548000000000002</v>
      </c>
      <c r="Y3133" s="209">
        <v>31.350999999999999</v>
      </c>
      <c r="Z3133" s="209">
        <v>32.206000000000003</v>
      </c>
      <c r="AA3133" s="209">
        <v>58.02</v>
      </c>
      <c r="AB3133" s="209">
        <v>64.375</v>
      </c>
      <c r="AC3133" s="209">
        <v>153.72499999999999</v>
      </c>
      <c r="AD3133" s="209">
        <v>227.11500000000001</v>
      </c>
      <c r="AE3133" s="209">
        <v>246.10499999999999</v>
      </c>
      <c r="AF3133" s="209">
        <v>194.899</v>
      </c>
      <c r="AG3133" s="209">
        <v>213.416</v>
      </c>
      <c r="AH3133" s="209">
        <v>117.129</v>
      </c>
      <c r="AI3133" s="209">
        <v>84.671000000000006</v>
      </c>
      <c r="AJ3133" s="209">
        <v>38.573</v>
      </c>
      <c r="AK3133" s="209">
        <v>28.196999999999999</v>
      </c>
      <c r="AL3133" s="209">
        <v>36.607999999999997</v>
      </c>
      <c r="AM3133" s="209">
        <v>66.509</v>
      </c>
      <c r="AN3133" s="209">
        <v>53.267000000000003</v>
      </c>
      <c r="AO3133" s="209">
        <v>139.82599999999999</v>
      </c>
      <c r="AP3133" s="209">
        <v>235.94800000000001</v>
      </c>
      <c r="AQ3133" s="209">
        <v>257.97399999999999</v>
      </c>
      <c r="AR3133" s="209">
        <v>214.809</v>
      </c>
      <c r="AS3133" s="209">
        <v>204.15</v>
      </c>
      <c r="AT3133" s="209">
        <v>155.10900000000001</v>
      </c>
      <c r="AU3133" s="209">
        <v>99.073999999999998</v>
      </c>
      <c r="AV3133" s="209">
        <v>48.427999999999997</v>
      </c>
      <c r="AW3133" s="209">
        <v>24.053000000000001</v>
      </c>
      <c r="AX3133" s="209">
        <v>46.71</v>
      </c>
      <c r="AY3133" s="209">
        <v>57.389000000000003</v>
      </c>
      <c r="AZ3133" s="209">
        <v>94.283000000000001</v>
      </c>
      <c r="BA3133" s="209">
        <v>130.99</v>
      </c>
      <c r="BB3133" s="27">
        <v>239.05099999999999</v>
      </c>
      <c r="BC3133" s="21">
        <f>BF3133</f>
        <v>1621</v>
      </c>
      <c r="BD3133" s="22">
        <f t="shared" si="372"/>
        <v>321.30510752688173</v>
      </c>
      <c r="BE3133" s="21">
        <f>BC3133-BD3133</f>
        <v>1299.6948924731182</v>
      </c>
      <c r="BF3133" s="2">
        <v>1621</v>
      </c>
      <c r="BG3133" s="10"/>
      <c r="BH3133" s="21">
        <f t="shared" si="378"/>
        <v>1.206024</v>
      </c>
      <c r="BI3133" s="22">
        <f t="shared" si="378"/>
        <v>0.23905100000000001</v>
      </c>
      <c r="BJ3133" s="21">
        <f>BH3133-BI3133</f>
        <v>0.96697299999999997</v>
      </c>
      <c r="BK3133" s="21">
        <v>3.4149599999999998</v>
      </c>
      <c r="BL3133" s="22">
        <v>0.773922</v>
      </c>
      <c r="BM3133" s="21">
        <v>2.641038</v>
      </c>
      <c r="BN3133" s="21">
        <f t="shared" si="380"/>
        <v>13.659839999999999</v>
      </c>
      <c r="BO3133" s="22">
        <f t="shared" si="380"/>
        <v>3.095688</v>
      </c>
      <c r="BP3133" s="21">
        <f t="shared" si="380"/>
        <v>10.564152</v>
      </c>
    </row>
    <row r="3134" spans="1:68" ht="11.1" hidden="1" customHeight="1" outlineLevel="2" x14ac:dyDescent="0.2">
      <c r="A3134" s="10"/>
      <c r="B3134" s="18"/>
      <c r="C3134" s="18"/>
      <c r="D3134" s="25"/>
      <c r="E3134" s="23"/>
      <c r="F3134" s="208">
        <v>243.05500000000001</v>
      </c>
      <c r="G3134" s="208">
        <v>155.95699999999999</v>
      </c>
      <c r="H3134" s="208">
        <v>256.84800000000001</v>
      </c>
      <c r="I3134" s="239">
        <v>135.471</v>
      </c>
      <c r="J3134" s="239"/>
      <c r="K3134" s="208">
        <v>84.352999999999994</v>
      </c>
      <c r="L3134" s="208">
        <v>74.676000000000002</v>
      </c>
      <c r="M3134" s="208">
        <v>22.295000000000002</v>
      </c>
      <c r="N3134" s="208">
        <v>38.475000000000001</v>
      </c>
      <c r="O3134" s="208">
        <v>63.234999999999999</v>
      </c>
      <c r="P3134" s="208">
        <v>78.257999999999996</v>
      </c>
      <c r="Q3134" s="208">
        <v>120.468</v>
      </c>
      <c r="R3134" s="208">
        <v>200.779</v>
      </c>
      <c r="S3134" s="208">
        <v>230.08099999999999</v>
      </c>
      <c r="T3134" s="208">
        <v>206.596</v>
      </c>
      <c r="U3134" s="208">
        <v>238.50299999999999</v>
      </c>
      <c r="V3134" s="208">
        <v>147.011</v>
      </c>
      <c r="W3134" s="208">
        <v>98.028999999999996</v>
      </c>
      <c r="X3134" s="208">
        <v>50.548000000000002</v>
      </c>
      <c r="Y3134" s="208">
        <v>31.350999999999999</v>
      </c>
      <c r="Z3134" s="208">
        <v>32.206000000000003</v>
      </c>
      <c r="AA3134" s="208">
        <v>58.02</v>
      </c>
      <c r="AB3134" s="208">
        <v>64.375</v>
      </c>
      <c r="AC3134" s="208">
        <v>153.72499999999999</v>
      </c>
      <c r="AD3134" s="208">
        <v>227.11500000000001</v>
      </c>
      <c r="AE3134" s="208">
        <v>246.10499999999999</v>
      </c>
      <c r="AF3134" s="208">
        <v>194.899</v>
      </c>
      <c r="AG3134" s="208">
        <v>213.416</v>
      </c>
      <c r="AH3134" s="208">
        <v>117.129</v>
      </c>
      <c r="AI3134" s="208">
        <v>84.671000000000006</v>
      </c>
      <c r="AJ3134" s="208">
        <v>38.573</v>
      </c>
      <c r="AK3134" s="208">
        <v>28.196999999999999</v>
      </c>
      <c r="AL3134" s="208">
        <v>36.607999999999997</v>
      </c>
      <c r="AM3134" s="208">
        <v>66.509</v>
      </c>
      <c r="AN3134" s="208">
        <v>53.267000000000003</v>
      </c>
      <c r="AO3134" s="208">
        <v>139.82599999999999</v>
      </c>
      <c r="AP3134" s="208">
        <v>235.94800000000001</v>
      </c>
      <c r="AQ3134" s="208">
        <v>257.97399999999999</v>
      </c>
      <c r="AR3134" s="208">
        <v>214.809</v>
      </c>
      <c r="AS3134" s="208">
        <v>204.15</v>
      </c>
      <c r="AT3134" s="208">
        <v>155.10900000000001</v>
      </c>
      <c r="AU3134" s="208">
        <v>99.073999999999998</v>
      </c>
      <c r="AV3134" s="208">
        <v>48.427999999999997</v>
      </c>
      <c r="AW3134" s="208">
        <v>24.053000000000001</v>
      </c>
      <c r="AX3134" s="208">
        <v>46.71</v>
      </c>
      <c r="AY3134" s="208">
        <v>57.389000000000003</v>
      </c>
      <c r="AZ3134" s="208">
        <v>94.283000000000001</v>
      </c>
      <c r="BA3134" s="208">
        <v>130.99</v>
      </c>
      <c r="BB3134" s="27">
        <v>239.05099999999999</v>
      </c>
      <c r="BC3134" s="21"/>
      <c r="BD3134" s="22">
        <f t="shared" si="372"/>
        <v>321.30510752688173</v>
      </c>
      <c r="BE3134" s="21"/>
      <c r="BG3134" s="10"/>
      <c r="BH3134" s="21">
        <f t="shared" si="378"/>
        <v>0</v>
      </c>
      <c r="BI3134" s="22">
        <f t="shared" si="378"/>
        <v>0.23905100000000001</v>
      </c>
      <c r="BJ3134" s="21"/>
      <c r="BK3134" s="21">
        <v>0</v>
      </c>
      <c r="BL3134" s="22">
        <v>0.773922</v>
      </c>
      <c r="BM3134" s="21"/>
      <c r="BN3134" s="21">
        <f t="shared" si="380"/>
        <v>0</v>
      </c>
      <c r="BO3134" s="22">
        <f t="shared" si="380"/>
        <v>3.095688</v>
      </c>
      <c r="BP3134" s="21">
        <f t="shared" si="380"/>
        <v>0</v>
      </c>
    </row>
    <row r="3135" spans="1:68" ht="11.1" hidden="1" customHeight="1" outlineLevel="1" collapsed="1" x14ac:dyDescent="0.2">
      <c r="A3135" s="10"/>
      <c r="B3135" s="18"/>
      <c r="C3135" s="18"/>
      <c r="D3135" s="18"/>
      <c r="E3135" s="19" t="s">
        <v>963</v>
      </c>
      <c r="F3135" s="20"/>
      <c r="G3135" s="20"/>
      <c r="H3135" s="20"/>
      <c r="I3135" s="20"/>
      <c r="J3135" s="20"/>
      <c r="K3135" s="20"/>
      <c r="L3135" s="20"/>
      <c r="M3135" s="20"/>
      <c r="N3135" s="20"/>
      <c r="O3135" s="20"/>
      <c r="P3135" s="20"/>
      <c r="Q3135" s="20"/>
      <c r="R3135" s="20"/>
      <c r="S3135" s="20"/>
      <c r="T3135" s="20"/>
      <c r="U3135" s="20"/>
      <c r="V3135" s="20"/>
      <c r="W3135" s="20"/>
      <c r="X3135" s="20"/>
      <c r="Y3135" s="20"/>
      <c r="Z3135" s="20"/>
      <c r="AA3135" s="20"/>
      <c r="AB3135" s="209">
        <v>24.771999999999998</v>
      </c>
      <c r="AC3135" s="209">
        <v>44.98</v>
      </c>
      <c r="AD3135" s="209">
        <v>41.612000000000002</v>
      </c>
      <c r="AE3135" s="209">
        <v>1.69</v>
      </c>
      <c r="AF3135" s="209">
        <v>1.264</v>
      </c>
      <c r="AG3135" s="209">
        <v>16.911999999999999</v>
      </c>
      <c r="AH3135" s="209">
        <v>17.094000000000001</v>
      </c>
      <c r="AI3135" s="209">
        <v>5.1390000000000002</v>
      </c>
      <c r="AJ3135" s="20"/>
      <c r="AK3135" s="20"/>
      <c r="AL3135" s="20"/>
      <c r="AM3135" s="20"/>
      <c r="AN3135" s="209">
        <v>10.198</v>
      </c>
      <c r="AO3135" s="209">
        <v>19.844999999999999</v>
      </c>
      <c r="AP3135" s="209">
        <v>33.323</v>
      </c>
      <c r="AQ3135" s="209">
        <v>4.5030000000000001</v>
      </c>
      <c r="AR3135" s="209">
        <v>3.8490000000000002</v>
      </c>
      <c r="AS3135" s="209">
        <v>14.162000000000001</v>
      </c>
      <c r="AT3135" s="209">
        <v>13.896000000000001</v>
      </c>
      <c r="AU3135" s="20"/>
      <c r="AV3135" s="20"/>
      <c r="AW3135" s="20"/>
      <c r="AX3135" s="20"/>
      <c r="AY3135" s="20"/>
      <c r="AZ3135" s="209">
        <v>8.3249999999999993</v>
      </c>
      <c r="BA3135" s="209">
        <v>40.332000000000001</v>
      </c>
      <c r="BB3135" s="21">
        <f>BB3136+BB3137+BB3138+BB3139</f>
        <v>46.432000000000002</v>
      </c>
      <c r="BC3135" s="21">
        <f>BF3135</f>
        <v>125.42</v>
      </c>
      <c r="BD3135" s="22">
        <f t="shared" si="372"/>
        <v>62.408602150537639</v>
      </c>
      <c r="BE3135" s="21">
        <f>BC3135-BD3135</f>
        <v>63.011397849462362</v>
      </c>
      <c r="BF3135" s="2">
        <v>125.42</v>
      </c>
      <c r="BG3135" s="10">
        <v>5</v>
      </c>
      <c r="BH3135" s="21">
        <f t="shared" si="378"/>
        <v>9.3312479999999989E-2</v>
      </c>
      <c r="BI3135" s="22">
        <f t="shared" si="378"/>
        <v>4.6432000000000008E-2</v>
      </c>
      <c r="BJ3135" s="21">
        <f>BH3135-BI3135</f>
        <v>4.6880479999999981E-2</v>
      </c>
      <c r="BK3135" s="21">
        <v>0.27993743999999998</v>
      </c>
      <c r="BL3135" s="22">
        <v>0.13929600000000003</v>
      </c>
      <c r="BM3135" s="21">
        <v>0.14064143999999995</v>
      </c>
      <c r="BN3135" s="21">
        <f t="shared" si="380"/>
        <v>1.1197497599999999</v>
      </c>
      <c r="BO3135" s="22">
        <f t="shared" si="380"/>
        <v>0.55718400000000012</v>
      </c>
      <c r="BP3135" s="21">
        <f t="shared" si="380"/>
        <v>0.5625657599999998</v>
      </c>
    </row>
    <row r="3136" spans="1:68" ht="11.1" hidden="1" customHeight="1" outlineLevel="2" x14ac:dyDescent="0.2">
      <c r="A3136" s="10"/>
      <c r="B3136" s="18"/>
      <c r="C3136" s="18"/>
      <c r="D3136" s="18"/>
      <c r="E3136" s="23" t="s">
        <v>2722</v>
      </c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  <c r="V3136" s="24"/>
      <c r="W3136" s="24"/>
      <c r="X3136" s="24"/>
      <c r="Y3136" s="24"/>
      <c r="Z3136" s="24"/>
      <c r="AA3136" s="24"/>
      <c r="AB3136" s="208">
        <v>2.0409999999999999</v>
      </c>
      <c r="AC3136" s="208">
        <v>2.5609999999999999</v>
      </c>
      <c r="AD3136" s="208">
        <v>1.95</v>
      </c>
      <c r="AE3136" s="24"/>
      <c r="AF3136" s="24"/>
      <c r="AG3136" s="24"/>
      <c r="AH3136" s="24"/>
      <c r="AI3136" s="24"/>
      <c r="AJ3136" s="24"/>
      <c r="AK3136" s="24"/>
      <c r="AL3136" s="24"/>
      <c r="AM3136" s="24"/>
      <c r="AN3136" s="24"/>
      <c r="AO3136" s="24"/>
      <c r="AP3136" s="24"/>
      <c r="AQ3136" s="24"/>
      <c r="AR3136" s="24"/>
      <c r="AS3136" s="24"/>
      <c r="AT3136" s="24"/>
      <c r="AU3136" s="24"/>
      <c r="AV3136" s="24"/>
      <c r="AW3136" s="24"/>
      <c r="AX3136" s="24"/>
      <c r="AY3136" s="24"/>
      <c r="AZ3136" s="24"/>
      <c r="BA3136" s="24"/>
      <c r="BB3136" s="21">
        <f t="shared" si="379"/>
        <v>2.5609999999999999</v>
      </c>
      <c r="BC3136" s="21"/>
      <c r="BD3136" s="22">
        <f t="shared" si="372"/>
        <v>3.4422043010752685</v>
      </c>
      <c r="BE3136" s="21"/>
      <c r="BG3136" s="10"/>
      <c r="BH3136" s="21">
        <f t="shared" si="378"/>
        <v>0</v>
      </c>
      <c r="BI3136" s="22">
        <f t="shared" si="378"/>
        <v>2.5609999999999999E-3</v>
      </c>
      <c r="BJ3136" s="21"/>
      <c r="BK3136" s="21">
        <v>0</v>
      </c>
      <c r="BL3136" s="22">
        <v>7.6829999999999997E-3</v>
      </c>
      <c r="BM3136" s="21"/>
      <c r="BN3136" s="21">
        <f t="shared" si="380"/>
        <v>0</v>
      </c>
      <c r="BO3136" s="22">
        <f t="shared" si="380"/>
        <v>3.0731999999999999E-2</v>
      </c>
      <c r="BP3136" s="21">
        <f t="shared" si="380"/>
        <v>0</v>
      </c>
    </row>
    <row r="3137" spans="1:68" ht="11.1" hidden="1" customHeight="1" outlineLevel="2" x14ac:dyDescent="0.2">
      <c r="A3137" s="10"/>
      <c r="B3137" s="18"/>
      <c r="C3137" s="18"/>
      <c r="D3137" s="18"/>
      <c r="E3137" s="23" t="s">
        <v>2723</v>
      </c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  <c r="V3137" s="24"/>
      <c r="W3137" s="24"/>
      <c r="X3137" s="24"/>
      <c r="Y3137" s="24"/>
      <c r="Z3137" s="24"/>
      <c r="AA3137" s="24"/>
      <c r="AB3137" s="208">
        <v>1.214</v>
      </c>
      <c r="AC3137" s="208">
        <v>2.2679999999999998</v>
      </c>
      <c r="AD3137" s="208">
        <v>2.4809999999999999</v>
      </c>
      <c r="AE3137" s="24"/>
      <c r="AF3137" s="24"/>
      <c r="AG3137" s="208">
        <v>1.117</v>
      </c>
      <c r="AH3137" s="208">
        <v>0.82699999999999996</v>
      </c>
      <c r="AI3137" s="208">
        <v>0.52400000000000002</v>
      </c>
      <c r="AJ3137" s="24"/>
      <c r="AK3137" s="24"/>
      <c r="AL3137" s="24"/>
      <c r="AM3137" s="24"/>
      <c r="AN3137" s="208">
        <v>1.042</v>
      </c>
      <c r="AO3137" s="208">
        <v>2.2639999999999998</v>
      </c>
      <c r="AP3137" s="208">
        <v>2.4369999999999998</v>
      </c>
      <c r="AQ3137" s="208">
        <v>2.8559999999999999</v>
      </c>
      <c r="AR3137" s="208">
        <v>2.3109999999999999</v>
      </c>
      <c r="AS3137" s="208">
        <v>1.802</v>
      </c>
      <c r="AT3137" s="208">
        <v>1.4</v>
      </c>
      <c r="AU3137" s="24"/>
      <c r="AV3137" s="24"/>
      <c r="AW3137" s="24"/>
      <c r="AX3137" s="24"/>
      <c r="AY3137" s="24"/>
      <c r="AZ3137" s="208">
        <v>0.83099999999999996</v>
      </c>
      <c r="BA3137" s="208">
        <v>3.278</v>
      </c>
      <c r="BB3137" s="21">
        <f t="shared" si="379"/>
        <v>3.278</v>
      </c>
      <c r="BC3137" s="21"/>
      <c r="BD3137" s="22">
        <f t="shared" si="372"/>
        <v>4.405913978494624</v>
      </c>
      <c r="BE3137" s="21"/>
      <c r="BG3137" s="10"/>
      <c r="BH3137" s="21">
        <f t="shared" si="378"/>
        <v>0</v>
      </c>
      <c r="BI3137" s="22">
        <f t="shared" si="378"/>
        <v>3.2780000000000001E-3</v>
      </c>
      <c r="BJ3137" s="21"/>
      <c r="BK3137" s="21">
        <v>0</v>
      </c>
      <c r="BL3137" s="22">
        <v>9.8340000000000007E-3</v>
      </c>
      <c r="BM3137" s="21"/>
      <c r="BN3137" s="21">
        <f t="shared" si="380"/>
        <v>0</v>
      </c>
      <c r="BO3137" s="22">
        <f t="shared" si="380"/>
        <v>3.9336000000000003E-2</v>
      </c>
      <c r="BP3137" s="21">
        <f t="shared" si="380"/>
        <v>0</v>
      </c>
    </row>
    <row r="3138" spans="1:68" ht="11.1" hidden="1" customHeight="1" outlineLevel="2" x14ac:dyDescent="0.2">
      <c r="A3138" s="10"/>
      <c r="B3138" s="18"/>
      <c r="C3138" s="18"/>
      <c r="D3138" s="18"/>
      <c r="E3138" s="23" t="s">
        <v>2724</v>
      </c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  <c r="V3138" s="24"/>
      <c r="W3138" s="24"/>
      <c r="X3138" s="24"/>
      <c r="Y3138" s="24"/>
      <c r="Z3138" s="24"/>
      <c r="AA3138" s="24"/>
      <c r="AB3138" s="208">
        <v>1.079</v>
      </c>
      <c r="AC3138" s="208">
        <v>1.387</v>
      </c>
      <c r="AD3138" s="208">
        <v>1.8049999999999999</v>
      </c>
      <c r="AE3138" s="208">
        <v>1.69</v>
      </c>
      <c r="AF3138" s="208">
        <v>1.264</v>
      </c>
      <c r="AG3138" s="208">
        <v>0.751</v>
      </c>
      <c r="AH3138" s="208">
        <v>0.56699999999999995</v>
      </c>
      <c r="AI3138" s="208">
        <v>0.31900000000000001</v>
      </c>
      <c r="AJ3138" s="24"/>
      <c r="AK3138" s="24"/>
      <c r="AL3138" s="24"/>
      <c r="AM3138" s="24"/>
      <c r="AN3138" s="208">
        <v>0.54200000000000004</v>
      </c>
      <c r="AO3138" s="208">
        <v>1.472</v>
      </c>
      <c r="AP3138" s="208">
        <v>1.829</v>
      </c>
      <c r="AQ3138" s="208">
        <v>1.647</v>
      </c>
      <c r="AR3138" s="208">
        <v>1.538</v>
      </c>
      <c r="AS3138" s="208">
        <v>0.63500000000000001</v>
      </c>
      <c r="AT3138" s="208">
        <v>1.0309999999999999</v>
      </c>
      <c r="AU3138" s="24"/>
      <c r="AV3138" s="24"/>
      <c r="AW3138" s="24"/>
      <c r="AX3138" s="24"/>
      <c r="AY3138" s="24"/>
      <c r="AZ3138" s="208">
        <v>0.57999999999999996</v>
      </c>
      <c r="BA3138" s="208">
        <v>1.788</v>
      </c>
      <c r="BB3138" s="21">
        <f t="shared" si="379"/>
        <v>1.829</v>
      </c>
      <c r="BC3138" s="21"/>
      <c r="BD3138" s="22">
        <f t="shared" si="372"/>
        <v>2.458333333333333</v>
      </c>
      <c r="BE3138" s="21"/>
      <c r="BG3138" s="10"/>
      <c r="BH3138" s="21">
        <f t="shared" si="378"/>
        <v>0</v>
      </c>
      <c r="BI3138" s="22">
        <f t="shared" si="378"/>
        <v>1.8289999999999997E-3</v>
      </c>
      <c r="BJ3138" s="21"/>
      <c r="BK3138" s="21">
        <v>0</v>
      </c>
      <c r="BL3138" s="22">
        <v>5.4869999999999988E-3</v>
      </c>
      <c r="BM3138" s="21"/>
      <c r="BN3138" s="21">
        <f t="shared" si="380"/>
        <v>0</v>
      </c>
      <c r="BO3138" s="22">
        <f t="shared" si="380"/>
        <v>2.1947999999999995E-2</v>
      </c>
      <c r="BP3138" s="21">
        <f t="shared" si="380"/>
        <v>0</v>
      </c>
    </row>
    <row r="3139" spans="1:68" ht="11.1" hidden="1" customHeight="1" outlineLevel="2" x14ac:dyDescent="0.2">
      <c r="A3139" s="10"/>
      <c r="B3139" s="18"/>
      <c r="C3139" s="18"/>
      <c r="D3139" s="18"/>
      <c r="E3139" s="23" t="s">
        <v>2725</v>
      </c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  <c r="W3139" s="24"/>
      <c r="X3139" s="24"/>
      <c r="Y3139" s="24"/>
      <c r="Z3139" s="24"/>
      <c r="AA3139" s="24"/>
      <c r="AB3139" s="208">
        <v>20.437999999999999</v>
      </c>
      <c r="AC3139" s="208">
        <v>38.764000000000003</v>
      </c>
      <c r="AD3139" s="208">
        <v>35.375999999999998</v>
      </c>
      <c r="AE3139" s="24"/>
      <c r="AF3139" s="24"/>
      <c r="AG3139" s="208">
        <v>15.044</v>
      </c>
      <c r="AH3139" s="208">
        <v>15.7</v>
      </c>
      <c r="AI3139" s="208">
        <v>4.2960000000000003</v>
      </c>
      <c r="AJ3139" s="24"/>
      <c r="AK3139" s="24"/>
      <c r="AL3139" s="24"/>
      <c r="AM3139" s="24"/>
      <c r="AN3139" s="208">
        <v>8.6140000000000008</v>
      </c>
      <c r="AO3139" s="208">
        <v>16.109000000000002</v>
      </c>
      <c r="AP3139" s="208">
        <v>29.056999999999999</v>
      </c>
      <c r="AQ3139" s="24"/>
      <c r="AR3139" s="24"/>
      <c r="AS3139" s="208">
        <v>11.725</v>
      </c>
      <c r="AT3139" s="208">
        <v>11.465</v>
      </c>
      <c r="AU3139" s="24"/>
      <c r="AV3139" s="24"/>
      <c r="AW3139" s="24"/>
      <c r="AX3139" s="24"/>
      <c r="AY3139" s="24"/>
      <c r="AZ3139" s="208">
        <v>6.9139999999999997</v>
      </c>
      <c r="BA3139" s="208">
        <v>35.265999999999998</v>
      </c>
      <c r="BB3139" s="21">
        <f t="shared" si="379"/>
        <v>38.764000000000003</v>
      </c>
      <c r="BC3139" s="21"/>
      <c r="BD3139" s="22">
        <f t="shared" si="372"/>
        <v>52.102150537634415</v>
      </c>
      <c r="BE3139" s="21"/>
      <c r="BG3139" s="10"/>
      <c r="BH3139" s="21">
        <f t="shared" si="378"/>
        <v>0</v>
      </c>
      <c r="BI3139" s="22">
        <f t="shared" si="378"/>
        <v>3.8764E-2</v>
      </c>
      <c r="BJ3139" s="21"/>
      <c r="BK3139" s="21">
        <v>0</v>
      </c>
      <c r="BL3139" s="22">
        <v>0.11629200000000001</v>
      </c>
      <c r="BM3139" s="21"/>
      <c r="BN3139" s="21">
        <f t="shared" si="380"/>
        <v>0</v>
      </c>
      <c r="BO3139" s="22">
        <f t="shared" si="380"/>
        <v>0.46516800000000003</v>
      </c>
      <c r="BP3139" s="21">
        <f t="shared" si="380"/>
        <v>0</v>
      </c>
    </row>
    <row r="3140" spans="1:68" ht="11.1" hidden="1" customHeight="1" outlineLevel="1" collapsed="1" x14ac:dyDescent="0.2">
      <c r="A3140" s="10"/>
      <c r="B3140" s="18"/>
      <c r="C3140" s="18"/>
      <c r="D3140" s="18"/>
      <c r="E3140" s="19" t="s">
        <v>2726</v>
      </c>
      <c r="F3140" s="209">
        <v>243.05500000000001</v>
      </c>
      <c r="G3140" s="209">
        <v>155.95699999999999</v>
      </c>
      <c r="H3140" s="209">
        <v>256.84800000000001</v>
      </c>
      <c r="I3140" s="240">
        <v>135.471</v>
      </c>
      <c r="J3140" s="240"/>
      <c r="K3140" s="209">
        <v>84.352999999999994</v>
      </c>
      <c r="L3140" s="209">
        <v>74.676000000000002</v>
      </c>
      <c r="M3140" s="209">
        <v>22.295000000000002</v>
      </c>
      <c r="N3140" s="209">
        <v>38.475000000000001</v>
      </c>
      <c r="O3140" s="209">
        <v>63.234999999999999</v>
      </c>
      <c r="P3140" s="209">
        <v>78.257999999999996</v>
      </c>
      <c r="Q3140" s="209">
        <v>120.468</v>
      </c>
      <c r="R3140" s="209">
        <v>200.779</v>
      </c>
      <c r="S3140" s="209">
        <v>230.08099999999999</v>
      </c>
      <c r="T3140" s="209">
        <v>206.596</v>
      </c>
      <c r="U3140" s="209">
        <v>238.50299999999999</v>
      </c>
      <c r="V3140" s="209">
        <v>147.011</v>
      </c>
      <c r="W3140" s="209">
        <v>98.028999999999996</v>
      </c>
      <c r="X3140" s="209">
        <v>50.548000000000002</v>
      </c>
      <c r="Y3140" s="209">
        <v>31.350999999999999</v>
      </c>
      <c r="Z3140" s="209">
        <v>32.206000000000003</v>
      </c>
      <c r="AA3140" s="209">
        <v>58.02</v>
      </c>
      <c r="AB3140" s="209">
        <v>64.375</v>
      </c>
      <c r="AC3140" s="209">
        <v>153.72499999999999</v>
      </c>
      <c r="AD3140" s="209">
        <v>227.11500000000001</v>
      </c>
      <c r="AE3140" s="209">
        <v>246.10499999999999</v>
      </c>
      <c r="AF3140" s="209">
        <v>194.899</v>
      </c>
      <c r="AG3140" s="209">
        <v>213.416</v>
      </c>
      <c r="AH3140" s="209">
        <v>117.129</v>
      </c>
      <c r="AI3140" s="209">
        <v>84.671000000000006</v>
      </c>
      <c r="AJ3140" s="209">
        <v>38.573</v>
      </c>
      <c r="AK3140" s="209">
        <v>28.196999999999999</v>
      </c>
      <c r="AL3140" s="209">
        <v>36.607999999999997</v>
      </c>
      <c r="AM3140" s="209">
        <v>66.509</v>
      </c>
      <c r="AN3140" s="209">
        <v>53.267000000000003</v>
      </c>
      <c r="AO3140" s="209">
        <v>139.82599999999999</v>
      </c>
      <c r="AP3140" s="209">
        <v>235.94800000000001</v>
      </c>
      <c r="AQ3140" s="209">
        <v>257.97399999999999</v>
      </c>
      <c r="AR3140" s="209">
        <v>214.809</v>
      </c>
      <c r="AS3140" s="209">
        <v>204.15</v>
      </c>
      <c r="AT3140" s="209">
        <v>155.10900000000001</v>
      </c>
      <c r="AU3140" s="209">
        <v>99.073999999999998</v>
      </c>
      <c r="AV3140" s="209">
        <v>48.427999999999997</v>
      </c>
      <c r="AW3140" s="209">
        <v>24.053000000000001</v>
      </c>
      <c r="AX3140" s="209">
        <v>46.71</v>
      </c>
      <c r="AY3140" s="209">
        <v>57.389000000000003</v>
      </c>
      <c r="AZ3140" s="209">
        <v>94.283000000000001</v>
      </c>
      <c r="BA3140" s="209">
        <v>130.99</v>
      </c>
      <c r="BB3140" s="21">
        <v>2</v>
      </c>
      <c r="BC3140" s="21">
        <f>BF3140</f>
        <v>3.5</v>
      </c>
      <c r="BD3140" s="22">
        <f>(BB3140/31/24)*1000</f>
        <v>2.6881720430107525</v>
      </c>
      <c r="BE3140" s="21">
        <f>BC3140-BD3140</f>
        <v>0.81182795698924748</v>
      </c>
      <c r="BF3140" s="2">
        <v>3.5</v>
      </c>
      <c r="BG3140" s="10">
        <v>6</v>
      </c>
      <c r="BH3140" s="21">
        <f>(BC3140*24*31/1000000)</f>
        <v>2.604E-3</v>
      </c>
      <c r="BI3140" s="22">
        <f>(BD3140*24*31/1000000)</f>
        <v>2E-3</v>
      </c>
      <c r="BJ3140" s="21">
        <f>BH3140-BI3140</f>
        <v>6.0399999999999994E-4</v>
      </c>
      <c r="BK3140" s="21">
        <v>3.4149599999999998</v>
      </c>
      <c r="BL3140" s="22">
        <v>0.773922</v>
      </c>
      <c r="BM3140" s="21">
        <v>2.641038</v>
      </c>
      <c r="BN3140" s="21">
        <f t="shared" si="380"/>
        <v>13.659839999999999</v>
      </c>
      <c r="BO3140" s="22">
        <f t="shared" si="380"/>
        <v>3.095688</v>
      </c>
      <c r="BP3140" s="21">
        <f t="shared" si="380"/>
        <v>10.564152</v>
      </c>
    </row>
    <row r="3141" spans="1:68" ht="11.1" hidden="1" customHeight="1" outlineLevel="2" x14ac:dyDescent="0.2">
      <c r="A3141" s="10"/>
      <c r="B3141" s="18"/>
      <c r="C3141" s="18"/>
      <c r="D3141" s="18"/>
      <c r="E3141" s="23" t="s">
        <v>2727</v>
      </c>
      <c r="F3141" s="208">
        <v>243.05500000000001</v>
      </c>
      <c r="G3141" s="208">
        <v>155.95699999999999</v>
      </c>
      <c r="H3141" s="208">
        <v>256.84800000000001</v>
      </c>
      <c r="I3141" s="239">
        <v>135.471</v>
      </c>
      <c r="J3141" s="239"/>
      <c r="K3141" s="208">
        <v>84.352999999999994</v>
      </c>
      <c r="L3141" s="208">
        <v>74.676000000000002</v>
      </c>
      <c r="M3141" s="208">
        <v>22.295000000000002</v>
      </c>
      <c r="N3141" s="208">
        <v>38.475000000000001</v>
      </c>
      <c r="O3141" s="208">
        <v>63.234999999999999</v>
      </c>
      <c r="P3141" s="208">
        <v>78.257999999999996</v>
      </c>
      <c r="Q3141" s="208">
        <v>120.468</v>
      </c>
      <c r="R3141" s="208">
        <v>200.779</v>
      </c>
      <c r="S3141" s="208">
        <v>230.08099999999999</v>
      </c>
      <c r="T3141" s="208">
        <v>206.596</v>
      </c>
      <c r="U3141" s="208">
        <v>238.50299999999999</v>
      </c>
      <c r="V3141" s="208">
        <v>147.011</v>
      </c>
      <c r="W3141" s="208">
        <v>98.028999999999996</v>
      </c>
      <c r="X3141" s="208">
        <v>50.548000000000002</v>
      </c>
      <c r="Y3141" s="208">
        <v>31.350999999999999</v>
      </c>
      <c r="Z3141" s="208">
        <v>32.206000000000003</v>
      </c>
      <c r="AA3141" s="208">
        <v>58.02</v>
      </c>
      <c r="AB3141" s="208">
        <v>64.375</v>
      </c>
      <c r="AC3141" s="208">
        <v>153.72499999999999</v>
      </c>
      <c r="AD3141" s="208">
        <v>227.11500000000001</v>
      </c>
      <c r="AE3141" s="208">
        <v>246.10499999999999</v>
      </c>
      <c r="AF3141" s="208">
        <v>194.899</v>
      </c>
      <c r="AG3141" s="208">
        <v>213.416</v>
      </c>
      <c r="AH3141" s="208">
        <v>117.129</v>
      </c>
      <c r="AI3141" s="208">
        <v>84.671000000000006</v>
      </c>
      <c r="AJ3141" s="208">
        <v>38.573</v>
      </c>
      <c r="AK3141" s="208">
        <v>28.196999999999999</v>
      </c>
      <c r="AL3141" s="208">
        <v>36.607999999999997</v>
      </c>
      <c r="AM3141" s="208">
        <v>66.509</v>
      </c>
      <c r="AN3141" s="208">
        <v>53.267000000000003</v>
      </c>
      <c r="AO3141" s="208">
        <v>139.82599999999999</v>
      </c>
      <c r="AP3141" s="208">
        <v>235.94800000000001</v>
      </c>
      <c r="AQ3141" s="208">
        <v>257.97399999999999</v>
      </c>
      <c r="AR3141" s="208">
        <v>214.809</v>
      </c>
      <c r="AS3141" s="208">
        <v>204.15</v>
      </c>
      <c r="AT3141" s="208">
        <v>155.10900000000001</v>
      </c>
      <c r="AU3141" s="208">
        <v>99.073999999999998</v>
      </c>
      <c r="AV3141" s="208">
        <v>48.427999999999997</v>
      </c>
      <c r="AW3141" s="208">
        <v>24.053000000000001</v>
      </c>
      <c r="AX3141" s="208">
        <v>46.71</v>
      </c>
      <c r="AY3141" s="208">
        <v>57.389000000000003</v>
      </c>
      <c r="AZ3141" s="208">
        <v>94.283000000000001</v>
      </c>
      <c r="BA3141" s="208">
        <v>130.99</v>
      </c>
      <c r="BB3141" s="21">
        <v>2</v>
      </c>
      <c r="BC3141" s="21"/>
      <c r="BD3141" s="22">
        <f>(BB3141/31/24)*1000</f>
        <v>2.6881720430107525</v>
      </c>
      <c r="BE3141" s="21"/>
      <c r="BG3141" s="10"/>
      <c r="BH3141" s="21">
        <f>(BC3141*24*31/1000000)</f>
        <v>0</v>
      </c>
      <c r="BI3141" s="22">
        <f>(BD3141*24*31/1000000)</f>
        <v>2E-3</v>
      </c>
      <c r="BJ3141" s="21"/>
      <c r="BK3141" s="21">
        <v>0</v>
      </c>
      <c r="BL3141" s="22">
        <v>0.773922</v>
      </c>
      <c r="BM3141" s="21"/>
      <c r="BN3141" s="21">
        <f t="shared" si="380"/>
        <v>0</v>
      </c>
      <c r="BO3141" s="22">
        <f t="shared" si="380"/>
        <v>3.095688</v>
      </c>
      <c r="BP3141" s="21">
        <f t="shared" si="380"/>
        <v>0</v>
      </c>
    </row>
    <row r="3142" spans="1:68" ht="11.1" customHeight="1" outlineLevel="1" x14ac:dyDescent="0.2">
      <c r="A3142" s="10"/>
      <c r="B3142" s="18"/>
      <c r="C3142" s="18"/>
      <c r="D3142" s="18"/>
      <c r="E3142" s="19" t="s">
        <v>2728</v>
      </c>
      <c r="F3142" s="209">
        <v>243.05500000000001</v>
      </c>
      <c r="G3142" s="209">
        <v>155.95699999999999</v>
      </c>
      <c r="H3142" s="209">
        <v>256.84800000000001</v>
      </c>
      <c r="I3142" s="240">
        <v>135.471</v>
      </c>
      <c r="J3142" s="240"/>
      <c r="K3142" s="209">
        <v>84.352999999999994</v>
      </c>
      <c r="L3142" s="209">
        <v>74.676000000000002</v>
      </c>
      <c r="M3142" s="209">
        <v>22.295000000000002</v>
      </c>
      <c r="N3142" s="209">
        <v>38.475000000000001</v>
      </c>
      <c r="O3142" s="209">
        <v>63.234999999999999</v>
      </c>
      <c r="P3142" s="209">
        <v>78.257999999999996</v>
      </c>
      <c r="Q3142" s="209">
        <v>120.468</v>
      </c>
      <c r="R3142" s="209">
        <v>200.779</v>
      </c>
      <c r="S3142" s="209">
        <v>230.08099999999999</v>
      </c>
      <c r="T3142" s="209">
        <v>206.596</v>
      </c>
      <c r="U3142" s="209">
        <v>238.50299999999999</v>
      </c>
      <c r="V3142" s="209">
        <v>147.011</v>
      </c>
      <c r="W3142" s="209">
        <v>98.028999999999996</v>
      </c>
      <c r="X3142" s="209">
        <v>50.548000000000002</v>
      </c>
      <c r="Y3142" s="209">
        <v>31.350999999999999</v>
      </c>
      <c r="Z3142" s="209">
        <v>32.206000000000003</v>
      </c>
      <c r="AA3142" s="209">
        <v>58.02</v>
      </c>
      <c r="AB3142" s="209">
        <v>64.375</v>
      </c>
      <c r="AC3142" s="209">
        <v>153.72499999999999</v>
      </c>
      <c r="AD3142" s="209">
        <v>227.11500000000001</v>
      </c>
      <c r="AE3142" s="209">
        <v>246.10499999999999</v>
      </c>
      <c r="AF3142" s="209">
        <v>194.899</v>
      </c>
      <c r="AG3142" s="209">
        <v>213.416</v>
      </c>
      <c r="AH3142" s="209">
        <v>117.129</v>
      </c>
      <c r="AI3142" s="209">
        <v>84.671000000000006</v>
      </c>
      <c r="AJ3142" s="209">
        <v>38.573</v>
      </c>
      <c r="AK3142" s="209">
        <v>28.196999999999999</v>
      </c>
      <c r="AL3142" s="209">
        <v>36.607999999999997</v>
      </c>
      <c r="AM3142" s="209">
        <v>66.509</v>
      </c>
      <c r="AN3142" s="209">
        <v>53.267000000000003</v>
      </c>
      <c r="AO3142" s="209">
        <v>139.82599999999999</v>
      </c>
      <c r="AP3142" s="209">
        <v>235.94800000000001</v>
      </c>
      <c r="AQ3142" s="209">
        <v>257.97399999999999</v>
      </c>
      <c r="AR3142" s="209">
        <v>214.809</v>
      </c>
      <c r="AS3142" s="209">
        <v>204.15</v>
      </c>
      <c r="AT3142" s="209">
        <v>155.10900000000001</v>
      </c>
      <c r="AU3142" s="209">
        <v>99.073999999999998</v>
      </c>
      <c r="AV3142" s="209">
        <v>48.427999999999997</v>
      </c>
      <c r="AW3142" s="209">
        <v>24.053000000000001</v>
      </c>
      <c r="AX3142" s="209">
        <v>46.71</v>
      </c>
      <c r="AY3142" s="209">
        <v>57.389000000000003</v>
      </c>
      <c r="AZ3142" s="209">
        <v>94.283000000000001</v>
      </c>
      <c r="BA3142" s="209">
        <v>130.99</v>
      </c>
      <c r="BB3142" s="21"/>
      <c r="BC3142" s="21">
        <v>7</v>
      </c>
      <c r="BD3142" s="22">
        <f>(BB3142/31/24)*1000</f>
        <v>0</v>
      </c>
      <c r="BE3142" s="21">
        <f>BC3142-BD3142</f>
        <v>7</v>
      </c>
      <c r="BF3142" s="2">
        <v>3.5</v>
      </c>
      <c r="BG3142" s="10">
        <v>7</v>
      </c>
      <c r="BH3142" s="28">
        <f>(BC3142*24*31/1000000)</f>
        <v>5.208E-3</v>
      </c>
      <c r="BI3142" s="29">
        <v>9.6347999999999996E-4</v>
      </c>
      <c r="BJ3142" s="21">
        <f>BH3142-BI3142</f>
        <v>4.2445199999999999E-3</v>
      </c>
      <c r="BK3142" s="21">
        <v>3.4149599999999998</v>
      </c>
      <c r="BL3142" s="22">
        <v>0.773922</v>
      </c>
      <c r="BM3142" s="21">
        <v>2.641038</v>
      </c>
      <c r="BN3142" s="21">
        <f>BK3142*4</f>
        <v>13.659839999999999</v>
      </c>
      <c r="BO3142" s="22">
        <f>BL3142*4</f>
        <v>3.095688</v>
      </c>
      <c r="BP3142" s="21">
        <f>BM3142*4</f>
        <v>10.564152</v>
      </c>
    </row>
    <row r="3143" spans="1:68" ht="14.25" hidden="1" customHeight="1" x14ac:dyDescent="0.2">
      <c r="A3143" s="10">
        <v>46</v>
      </c>
      <c r="B3143" s="11" t="s">
        <v>2729</v>
      </c>
      <c r="C3143" s="11" t="s">
        <v>2730</v>
      </c>
      <c r="D3143" s="11" t="s">
        <v>2730</v>
      </c>
      <c r="E3143" s="12"/>
      <c r="F3143" s="211">
        <v>469.19299999999998</v>
      </c>
      <c r="G3143" s="211">
        <v>393.53199999999998</v>
      </c>
      <c r="H3143" s="211">
        <v>307.34100000000001</v>
      </c>
      <c r="I3143" s="242">
        <v>230.405</v>
      </c>
      <c r="J3143" s="242"/>
      <c r="K3143" s="211">
        <v>107.08799999999999</v>
      </c>
      <c r="L3143" s="211">
        <v>61.911000000000001</v>
      </c>
      <c r="M3143" s="211">
        <v>33.241</v>
      </c>
      <c r="N3143" s="211">
        <v>45.808999999999997</v>
      </c>
      <c r="O3143" s="211">
        <v>109.761</v>
      </c>
      <c r="P3143" s="211">
        <v>92.037000000000006</v>
      </c>
      <c r="Q3143" s="211">
        <v>317.68200000000002</v>
      </c>
      <c r="R3143" s="211">
        <v>419.14</v>
      </c>
      <c r="S3143" s="211">
        <v>492.92</v>
      </c>
      <c r="T3143" s="211">
        <v>465.04599999999999</v>
      </c>
      <c r="U3143" s="211">
        <v>375.29300000000001</v>
      </c>
      <c r="V3143" s="211">
        <v>222.285</v>
      </c>
      <c r="W3143" s="211">
        <v>143.07</v>
      </c>
      <c r="X3143" s="211">
        <v>45.527999999999999</v>
      </c>
      <c r="Y3143" s="211">
        <v>19.513000000000002</v>
      </c>
      <c r="Z3143" s="211">
        <v>36.329000000000001</v>
      </c>
      <c r="AA3143" s="211">
        <v>89.004000000000005</v>
      </c>
      <c r="AB3143" s="211">
        <v>192.53200000000001</v>
      </c>
      <c r="AC3143" s="211">
        <v>329.04</v>
      </c>
      <c r="AD3143" s="211">
        <v>485.93599999999998</v>
      </c>
      <c r="AE3143" s="211">
        <v>473.137</v>
      </c>
      <c r="AF3143" s="211">
        <v>461.44200000000001</v>
      </c>
      <c r="AG3143" s="211">
        <v>386.541</v>
      </c>
      <c r="AH3143" s="211">
        <v>212.68700000000001</v>
      </c>
      <c r="AI3143" s="211">
        <v>141.62799999999999</v>
      </c>
      <c r="AJ3143" s="211">
        <v>54.145000000000003</v>
      </c>
      <c r="AK3143" s="211">
        <v>17.626000000000001</v>
      </c>
      <c r="AL3143" s="211">
        <v>41.45</v>
      </c>
      <c r="AM3143" s="211">
        <v>80.123999999999995</v>
      </c>
      <c r="AN3143" s="211">
        <v>186.93799999999999</v>
      </c>
      <c r="AO3143" s="211">
        <v>322.16899999999998</v>
      </c>
      <c r="AP3143" s="211">
        <v>478.84100000000001</v>
      </c>
      <c r="AQ3143" s="211">
        <v>529.13800000000003</v>
      </c>
      <c r="AR3143" s="211">
        <v>409.70400000000001</v>
      </c>
      <c r="AS3143" s="211">
        <v>377.80200000000002</v>
      </c>
      <c r="AT3143" s="211">
        <v>251.42699999999999</v>
      </c>
      <c r="AU3143" s="211">
        <v>134.93</v>
      </c>
      <c r="AV3143" s="211">
        <v>54.456000000000003</v>
      </c>
      <c r="AW3143" s="211">
        <v>16.318000000000001</v>
      </c>
      <c r="AX3143" s="211">
        <v>43.121000000000002</v>
      </c>
      <c r="AY3143" s="211">
        <v>106.968</v>
      </c>
      <c r="AZ3143" s="211">
        <v>162.30799999999999</v>
      </c>
      <c r="BA3143" s="211">
        <v>264.45100000000002</v>
      </c>
      <c r="BB3143" s="14">
        <f>SUM(BB3144:BB3178)/2</f>
        <v>537.92600000000016</v>
      </c>
      <c r="BC3143" s="14">
        <f>SUM(BC3144:BC3177)</f>
        <v>2130.5660752688173</v>
      </c>
      <c r="BD3143" s="15">
        <f t="shared" ref="BD3143:BD3206" si="381">(BB3143/31/24)*1000</f>
        <v>723.01881720430129</v>
      </c>
      <c r="BE3143" s="14">
        <f>SUM(BE3144:BE3177)</f>
        <v>1407.547258064516</v>
      </c>
      <c r="BG3143" s="43"/>
      <c r="BH3143" s="17">
        <f t="shared" si="378"/>
        <v>1.58514116</v>
      </c>
      <c r="BI3143" s="15">
        <f t="shared" si="378"/>
        <v>0.53792600000000013</v>
      </c>
      <c r="BJ3143" s="14">
        <f>SUM(BJ3144:BJ3177)</f>
        <v>1.0472151600000001</v>
      </c>
      <c r="BK3143" s="17">
        <v>3.8839924799999999</v>
      </c>
      <c r="BL3143" s="15">
        <v>1.7602350000000002</v>
      </c>
      <c r="BM3143" s="14">
        <v>2.1272404800000002</v>
      </c>
      <c r="BN3143" s="17">
        <f t="shared" si="380"/>
        <v>15.535969919999999</v>
      </c>
      <c r="BO3143" s="15">
        <f t="shared" si="380"/>
        <v>7.0409400000000009</v>
      </c>
      <c r="BP3143" s="17">
        <f t="shared" si="380"/>
        <v>8.5089619200000008</v>
      </c>
    </row>
    <row r="3144" spans="1:68" ht="11.1" hidden="1" customHeight="1" outlineLevel="1" collapsed="1" x14ac:dyDescent="0.2">
      <c r="A3144" s="10"/>
      <c r="B3144" s="18"/>
      <c r="C3144" s="18"/>
      <c r="D3144" s="18"/>
      <c r="E3144" s="19" t="s">
        <v>142</v>
      </c>
      <c r="F3144" s="209">
        <v>2.7949999999999999</v>
      </c>
      <c r="G3144" s="209">
        <v>2.177</v>
      </c>
      <c r="H3144" s="209">
        <v>1.7529999999999999</v>
      </c>
      <c r="I3144" s="240">
        <v>1.399</v>
      </c>
      <c r="J3144" s="240"/>
      <c r="K3144" s="209">
        <v>0.71899999999999997</v>
      </c>
      <c r="L3144" s="20"/>
      <c r="M3144" s="20"/>
      <c r="N3144" s="20"/>
      <c r="O3144" s="20"/>
      <c r="P3144" s="209">
        <v>0.90700000000000003</v>
      </c>
      <c r="Q3144" s="209">
        <v>1.879</v>
      </c>
      <c r="R3144" s="209">
        <v>2.0070000000000001</v>
      </c>
      <c r="S3144" s="209">
        <v>2.5830000000000002</v>
      </c>
      <c r="T3144" s="209">
        <v>1.893</v>
      </c>
      <c r="U3144" s="209">
        <v>2.0640000000000001</v>
      </c>
      <c r="V3144" s="209">
        <v>1.387</v>
      </c>
      <c r="W3144" s="209">
        <v>0.79200000000000004</v>
      </c>
      <c r="X3144" s="209">
        <v>0.29799999999999999</v>
      </c>
      <c r="Y3144" s="209">
        <v>0.11799999999999999</v>
      </c>
      <c r="Z3144" s="209">
        <v>5.5E-2</v>
      </c>
      <c r="AA3144" s="209">
        <v>0.58499999999999996</v>
      </c>
      <c r="AB3144" s="209">
        <v>1.468</v>
      </c>
      <c r="AC3144" s="209">
        <v>2.081</v>
      </c>
      <c r="AD3144" s="209">
        <v>2.226</v>
      </c>
      <c r="AE3144" s="209">
        <v>2.5750000000000002</v>
      </c>
      <c r="AF3144" s="209">
        <v>2.3460000000000001</v>
      </c>
      <c r="AG3144" s="209">
        <v>1.9750000000000001</v>
      </c>
      <c r="AH3144" s="209">
        <v>1.31</v>
      </c>
      <c r="AI3144" s="209">
        <v>0.97799999999999998</v>
      </c>
      <c r="AJ3144" s="209">
        <v>0.308</v>
      </c>
      <c r="AK3144" s="20"/>
      <c r="AL3144" s="20"/>
      <c r="AM3144" s="209">
        <v>0.56499999999999995</v>
      </c>
      <c r="AN3144" s="209">
        <v>1.7250000000000001</v>
      </c>
      <c r="AO3144" s="209">
        <v>2.4279999999999999</v>
      </c>
      <c r="AP3144" s="209">
        <v>2.4590000000000001</v>
      </c>
      <c r="AQ3144" s="209">
        <v>2.4569999999999999</v>
      </c>
      <c r="AR3144" s="209">
        <v>2.6850000000000001</v>
      </c>
      <c r="AS3144" s="209">
        <v>1.573</v>
      </c>
      <c r="AT3144" s="209">
        <v>1.159</v>
      </c>
      <c r="AU3144" s="209">
        <v>0.64700000000000002</v>
      </c>
      <c r="AV3144" s="209">
        <v>9.6000000000000002E-2</v>
      </c>
      <c r="AW3144" s="20"/>
      <c r="AX3144" s="20"/>
      <c r="AY3144" s="209">
        <v>0.76300000000000001</v>
      </c>
      <c r="AZ3144" s="209">
        <v>0.76</v>
      </c>
      <c r="BA3144" s="209">
        <v>1.6859999999999999</v>
      </c>
      <c r="BB3144" s="21">
        <f t="shared" si="379"/>
        <v>2.7949999999999999</v>
      </c>
      <c r="BC3144" s="21">
        <f>BF3144</f>
        <v>5.6</v>
      </c>
      <c r="BD3144" s="22">
        <f t="shared" si="381"/>
        <v>3.756720430107527</v>
      </c>
      <c r="BE3144" s="21">
        <f>BC3144-BD3144</f>
        <v>1.8432795698924727</v>
      </c>
      <c r="BF3144" s="2">
        <v>5.6</v>
      </c>
      <c r="BG3144" s="10">
        <v>6</v>
      </c>
      <c r="BH3144" s="21">
        <f t="shared" si="378"/>
        <v>4.1663999999999998E-3</v>
      </c>
      <c r="BI3144" s="22">
        <f t="shared" si="378"/>
        <v>2.7950000000000002E-3</v>
      </c>
      <c r="BJ3144" s="21">
        <f>BH3144-BI3144</f>
        <v>1.3713999999999996E-3</v>
      </c>
      <c r="BK3144" s="21">
        <v>1.2499199999999999E-2</v>
      </c>
      <c r="BL3144" s="22">
        <v>8.3850000000000001E-3</v>
      </c>
      <c r="BM3144" s="21">
        <v>4.1141999999999984E-3</v>
      </c>
      <c r="BN3144" s="21">
        <f t="shared" si="380"/>
        <v>4.9996799999999994E-2</v>
      </c>
      <c r="BO3144" s="22">
        <f t="shared" si="380"/>
        <v>3.354E-2</v>
      </c>
      <c r="BP3144" s="21">
        <f t="shared" si="380"/>
        <v>1.6456799999999994E-2</v>
      </c>
    </row>
    <row r="3145" spans="1:68" ht="11.1" hidden="1" customHeight="1" outlineLevel="2" x14ac:dyDescent="0.2">
      <c r="A3145" s="10"/>
      <c r="B3145" s="18"/>
      <c r="C3145" s="18"/>
      <c r="D3145" s="18"/>
      <c r="E3145" s="23" t="s">
        <v>2731</v>
      </c>
      <c r="F3145" s="208">
        <v>2.7949999999999999</v>
      </c>
      <c r="G3145" s="208">
        <v>2.177</v>
      </c>
      <c r="H3145" s="208">
        <v>1.7529999999999999</v>
      </c>
      <c r="I3145" s="239">
        <v>1.399</v>
      </c>
      <c r="J3145" s="239"/>
      <c r="K3145" s="208">
        <v>0.71899999999999997</v>
      </c>
      <c r="L3145" s="24"/>
      <c r="M3145" s="24"/>
      <c r="N3145" s="24"/>
      <c r="O3145" s="24"/>
      <c r="P3145" s="208">
        <v>0.90700000000000003</v>
      </c>
      <c r="Q3145" s="208">
        <v>1.879</v>
      </c>
      <c r="R3145" s="208">
        <v>2.0070000000000001</v>
      </c>
      <c r="S3145" s="208">
        <v>2.5830000000000002</v>
      </c>
      <c r="T3145" s="208">
        <v>1.893</v>
      </c>
      <c r="U3145" s="208">
        <v>2.0640000000000001</v>
      </c>
      <c r="V3145" s="208">
        <v>1.387</v>
      </c>
      <c r="W3145" s="208">
        <v>0.79200000000000004</v>
      </c>
      <c r="X3145" s="208">
        <v>0.29799999999999999</v>
      </c>
      <c r="Y3145" s="208">
        <v>0.11799999999999999</v>
      </c>
      <c r="Z3145" s="208">
        <v>5.5E-2</v>
      </c>
      <c r="AA3145" s="208">
        <v>0.58499999999999996</v>
      </c>
      <c r="AB3145" s="208">
        <v>1.468</v>
      </c>
      <c r="AC3145" s="208">
        <v>2.081</v>
      </c>
      <c r="AD3145" s="208">
        <v>2.226</v>
      </c>
      <c r="AE3145" s="208">
        <v>2.5750000000000002</v>
      </c>
      <c r="AF3145" s="208">
        <v>2.3460000000000001</v>
      </c>
      <c r="AG3145" s="208">
        <v>1.9750000000000001</v>
      </c>
      <c r="AH3145" s="208">
        <v>1.31</v>
      </c>
      <c r="AI3145" s="208">
        <v>0.97799999999999998</v>
      </c>
      <c r="AJ3145" s="208">
        <v>0.308</v>
      </c>
      <c r="AK3145" s="24"/>
      <c r="AL3145" s="24"/>
      <c r="AM3145" s="208">
        <v>0.56499999999999995</v>
      </c>
      <c r="AN3145" s="208">
        <v>1.7250000000000001</v>
      </c>
      <c r="AO3145" s="208">
        <v>2.4279999999999999</v>
      </c>
      <c r="AP3145" s="208">
        <v>2.4590000000000001</v>
      </c>
      <c r="AQ3145" s="208">
        <v>2.4569999999999999</v>
      </c>
      <c r="AR3145" s="208">
        <v>2.6850000000000001</v>
      </c>
      <c r="AS3145" s="208">
        <v>1.573</v>
      </c>
      <c r="AT3145" s="208">
        <v>1.159</v>
      </c>
      <c r="AU3145" s="208">
        <v>0.64700000000000002</v>
      </c>
      <c r="AV3145" s="208">
        <v>9.6000000000000002E-2</v>
      </c>
      <c r="AW3145" s="24"/>
      <c r="AX3145" s="24"/>
      <c r="AY3145" s="208">
        <v>0.76300000000000001</v>
      </c>
      <c r="AZ3145" s="208">
        <v>0.76</v>
      </c>
      <c r="BA3145" s="208">
        <v>1.6859999999999999</v>
      </c>
      <c r="BB3145" s="21">
        <f t="shared" si="379"/>
        <v>2.7949999999999999</v>
      </c>
      <c r="BC3145" s="21"/>
      <c r="BD3145" s="22">
        <f t="shared" si="381"/>
        <v>3.756720430107527</v>
      </c>
      <c r="BE3145" s="21"/>
      <c r="BG3145" s="10"/>
      <c r="BH3145" s="21">
        <f t="shared" si="378"/>
        <v>0</v>
      </c>
      <c r="BI3145" s="22">
        <f t="shared" si="378"/>
        <v>2.7950000000000002E-3</v>
      </c>
      <c r="BJ3145" s="21"/>
      <c r="BK3145" s="21">
        <v>0</v>
      </c>
      <c r="BL3145" s="22">
        <v>8.3850000000000001E-3</v>
      </c>
      <c r="BM3145" s="21"/>
      <c r="BN3145" s="21">
        <f t="shared" si="380"/>
        <v>0</v>
      </c>
      <c r="BO3145" s="22">
        <f t="shared" si="380"/>
        <v>3.354E-2</v>
      </c>
      <c r="BP3145" s="21">
        <f t="shared" si="380"/>
        <v>0</v>
      </c>
    </row>
    <row r="3146" spans="1:68" ht="11.1" hidden="1" customHeight="1" outlineLevel="1" collapsed="1" x14ac:dyDescent="0.2">
      <c r="A3146" s="10"/>
      <c r="B3146" s="18"/>
      <c r="C3146" s="18"/>
      <c r="D3146" s="18"/>
      <c r="E3146" s="19" t="s">
        <v>2732</v>
      </c>
      <c r="F3146" s="20"/>
      <c r="G3146" s="20"/>
      <c r="H3146" s="20"/>
      <c r="I3146" s="20"/>
      <c r="J3146" s="20"/>
      <c r="K3146" s="20"/>
      <c r="L3146" s="20"/>
      <c r="M3146" s="20"/>
      <c r="N3146" s="20"/>
      <c r="O3146" s="20"/>
      <c r="P3146" s="20"/>
      <c r="Q3146" s="20"/>
      <c r="R3146" s="20"/>
      <c r="S3146" s="20"/>
      <c r="T3146" s="20"/>
      <c r="U3146" s="20"/>
      <c r="V3146" s="20"/>
      <c r="W3146" s="20"/>
      <c r="X3146" s="20"/>
      <c r="Y3146" s="20"/>
      <c r="Z3146" s="20"/>
      <c r="AA3146" s="20"/>
      <c r="AB3146" s="20"/>
      <c r="AC3146" s="20"/>
      <c r="AD3146" s="20"/>
      <c r="AE3146" s="20"/>
      <c r="AF3146" s="209">
        <v>0.46200000000000002</v>
      </c>
      <c r="AG3146" s="209">
        <v>1.7909999999999999</v>
      </c>
      <c r="AH3146" s="209">
        <v>0.74</v>
      </c>
      <c r="AI3146" s="209">
        <v>6.8000000000000005E-2</v>
      </c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  <c r="BA3146" s="20"/>
      <c r="BB3146" s="21">
        <f t="shared" si="379"/>
        <v>1.7909999999999999</v>
      </c>
      <c r="BC3146" s="21">
        <f>BD3146</f>
        <v>2.4072580645161286</v>
      </c>
      <c r="BD3146" s="22">
        <f t="shared" si="381"/>
        <v>2.4072580645161286</v>
      </c>
      <c r="BE3146" s="21">
        <f>BC3146-BD3146</f>
        <v>0</v>
      </c>
      <c r="BG3146" s="10">
        <v>6</v>
      </c>
      <c r="BH3146" s="21">
        <f t="shared" si="378"/>
        <v>1.7909999999999998E-3</v>
      </c>
      <c r="BI3146" s="22">
        <f t="shared" si="378"/>
        <v>1.7909999999999998E-3</v>
      </c>
      <c r="BJ3146" s="21">
        <f>BH3146-BI3146</f>
        <v>0</v>
      </c>
      <c r="BK3146" s="21">
        <v>5.3729999999999993E-3</v>
      </c>
      <c r="BL3146" s="22">
        <v>5.3729999999999993E-3</v>
      </c>
      <c r="BM3146" s="21">
        <v>0</v>
      </c>
      <c r="BN3146" s="21">
        <f t="shared" si="380"/>
        <v>2.1491999999999997E-2</v>
      </c>
      <c r="BO3146" s="22">
        <f t="shared" si="380"/>
        <v>2.1491999999999997E-2</v>
      </c>
      <c r="BP3146" s="21">
        <f t="shared" si="380"/>
        <v>0</v>
      </c>
    </row>
    <row r="3147" spans="1:68" ht="11.1" hidden="1" customHeight="1" outlineLevel="2" x14ac:dyDescent="0.2">
      <c r="A3147" s="10"/>
      <c r="B3147" s="18"/>
      <c r="C3147" s="18"/>
      <c r="D3147" s="18"/>
      <c r="E3147" s="23" t="s">
        <v>2733</v>
      </c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  <c r="V3147" s="24"/>
      <c r="W3147" s="24"/>
      <c r="X3147" s="24"/>
      <c r="Y3147" s="24"/>
      <c r="Z3147" s="24"/>
      <c r="AA3147" s="24"/>
      <c r="AB3147" s="24"/>
      <c r="AC3147" s="24"/>
      <c r="AD3147" s="24"/>
      <c r="AE3147" s="24"/>
      <c r="AF3147" s="208">
        <v>0.46200000000000002</v>
      </c>
      <c r="AG3147" s="208">
        <v>1.7909999999999999</v>
      </c>
      <c r="AH3147" s="208">
        <v>0.74</v>
      </c>
      <c r="AI3147" s="208">
        <v>6.8000000000000005E-2</v>
      </c>
      <c r="AJ3147" s="24"/>
      <c r="AK3147" s="24"/>
      <c r="AL3147" s="24"/>
      <c r="AM3147" s="24"/>
      <c r="AN3147" s="24"/>
      <c r="AO3147" s="24"/>
      <c r="AP3147" s="24"/>
      <c r="AQ3147" s="24"/>
      <c r="AR3147" s="24"/>
      <c r="AS3147" s="24"/>
      <c r="AT3147" s="24"/>
      <c r="AU3147" s="24"/>
      <c r="AV3147" s="24"/>
      <c r="AW3147" s="24"/>
      <c r="AX3147" s="24"/>
      <c r="AY3147" s="24"/>
      <c r="AZ3147" s="24"/>
      <c r="BA3147" s="24"/>
      <c r="BB3147" s="21">
        <f t="shared" si="379"/>
        <v>1.7909999999999999</v>
      </c>
      <c r="BC3147" s="21"/>
      <c r="BD3147" s="22">
        <f t="shared" si="381"/>
        <v>2.4072580645161286</v>
      </c>
      <c r="BE3147" s="21"/>
      <c r="BG3147" s="10"/>
      <c r="BH3147" s="21">
        <f t="shared" si="378"/>
        <v>0</v>
      </c>
      <c r="BI3147" s="22">
        <f t="shared" si="378"/>
        <v>1.7909999999999998E-3</v>
      </c>
      <c r="BJ3147" s="21"/>
      <c r="BK3147" s="21">
        <v>0</v>
      </c>
      <c r="BL3147" s="22">
        <v>5.3729999999999993E-3</v>
      </c>
      <c r="BM3147" s="21"/>
      <c r="BN3147" s="21">
        <f t="shared" si="380"/>
        <v>0</v>
      </c>
      <c r="BO3147" s="22">
        <f t="shared" si="380"/>
        <v>2.1491999999999997E-2</v>
      </c>
      <c r="BP3147" s="21">
        <f t="shared" si="380"/>
        <v>0</v>
      </c>
    </row>
    <row r="3148" spans="1:68" ht="11.1" customHeight="1" outlineLevel="1" collapsed="1" x14ac:dyDescent="0.2">
      <c r="A3148" s="10"/>
      <c r="B3148" s="18"/>
      <c r="C3148" s="18"/>
      <c r="D3148" s="18"/>
      <c r="E3148" s="19" t="s">
        <v>2734</v>
      </c>
      <c r="F3148" s="209">
        <v>1.1220000000000001</v>
      </c>
      <c r="G3148" s="209">
        <v>0.84499999999999997</v>
      </c>
      <c r="H3148" s="209">
        <v>0.68899999999999995</v>
      </c>
      <c r="I3148" s="240">
        <v>0.48699999999999999</v>
      </c>
      <c r="J3148" s="240"/>
      <c r="K3148" s="209">
        <v>0.221</v>
      </c>
      <c r="L3148" s="20"/>
      <c r="M3148" s="20"/>
      <c r="N3148" s="20"/>
      <c r="O3148" s="209">
        <v>0.27300000000000002</v>
      </c>
      <c r="P3148" s="209">
        <v>0.49099999999999999</v>
      </c>
      <c r="Q3148" s="209">
        <v>0.78600000000000003</v>
      </c>
      <c r="R3148" s="209">
        <v>0.99399999999999999</v>
      </c>
      <c r="S3148" s="209">
        <v>1.2709999999999999</v>
      </c>
      <c r="T3148" s="209">
        <v>0.90500000000000003</v>
      </c>
      <c r="U3148" s="209">
        <v>0.90500000000000003</v>
      </c>
      <c r="V3148" s="209">
        <v>0.436</v>
      </c>
      <c r="W3148" s="209">
        <v>0.249</v>
      </c>
      <c r="X3148" s="20"/>
      <c r="Y3148" s="209">
        <v>6.8000000000000005E-2</v>
      </c>
      <c r="Z3148" s="209">
        <v>4.0000000000000001E-3</v>
      </c>
      <c r="AA3148" s="209">
        <v>0.21299999999999999</v>
      </c>
      <c r="AB3148" s="209">
        <v>0.438</v>
      </c>
      <c r="AC3148" s="209">
        <v>0.82899999999999996</v>
      </c>
      <c r="AD3148" s="209">
        <v>0.879</v>
      </c>
      <c r="AE3148" s="20"/>
      <c r="AF3148" s="209">
        <v>2.2200000000000002</v>
      </c>
      <c r="AG3148" s="209">
        <v>0.745</v>
      </c>
      <c r="AH3148" s="209">
        <v>0.48299999999999998</v>
      </c>
      <c r="AI3148" s="209">
        <v>0.254</v>
      </c>
      <c r="AJ3148" s="20"/>
      <c r="AK3148" s="20"/>
      <c r="AL3148" s="20"/>
      <c r="AM3148" s="209">
        <v>0.26400000000000001</v>
      </c>
      <c r="AN3148" s="209">
        <v>0.36799999999999999</v>
      </c>
      <c r="AO3148" s="209">
        <v>0.76500000000000001</v>
      </c>
      <c r="AP3148" s="209">
        <v>1.018</v>
      </c>
      <c r="AQ3148" s="209">
        <v>1.101</v>
      </c>
      <c r="AR3148" s="209">
        <v>1.095</v>
      </c>
      <c r="AS3148" s="20"/>
      <c r="AT3148" s="20"/>
      <c r="AU3148" s="20"/>
      <c r="AV3148" s="20"/>
      <c r="AW3148" s="20"/>
      <c r="AX3148" s="20"/>
      <c r="AY3148" s="20"/>
      <c r="AZ3148" s="20"/>
      <c r="BA3148" s="20"/>
      <c r="BB3148" s="21">
        <f t="shared" si="379"/>
        <v>2.2200000000000002</v>
      </c>
      <c r="BC3148" s="21">
        <f>BF3148</f>
        <v>3.63</v>
      </c>
      <c r="BD3148" s="22">
        <f t="shared" si="381"/>
        <v>2.9838709677419359</v>
      </c>
      <c r="BE3148" s="21">
        <f>BC3148-BD3148</f>
        <v>0.64612903225806395</v>
      </c>
      <c r="BF3148" s="2">
        <v>3.63</v>
      </c>
      <c r="BG3148" s="10">
        <v>7</v>
      </c>
      <c r="BH3148" s="21">
        <f t="shared" si="378"/>
        <v>2.7007200000000002E-3</v>
      </c>
      <c r="BI3148" s="22">
        <f t="shared" si="378"/>
        <v>2.2200000000000006E-3</v>
      </c>
      <c r="BJ3148" s="21">
        <f>BH3148-BI3148</f>
        <v>4.8071999999999959E-4</v>
      </c>
      <c r="BK3148" s="21">
        <v>8.1021600000000006E-3</v>
      </c>
      <c r="BL3148" s="22">
        <v>6.6600000000000019E-3</v>
      </c>
      <c r="BM3148" s="21">
        <v>1.4421599999999988E-3</v>
      </c>
      <c r="BN3148" s="21">
        <f t="shared" si="380"/>
        <v>3.2408640000000002E-2</v>
      </c>
      <c r="BO3148" s="22">
        <f t="shared" si="380"/>
        <v>2.6640000000000007E-2</v>
      </c>
      <c r="BP3148" s="21">
        <f t="shared" si="380"/>
        <v>5.768639999999995E-3</v>
      </c>
    </row>
    <row r="3149" spans="1:68" ht="11.1" hidden="1" customHeight="1" outlineLevel="2" x14ac:dyDescent="0.2">
      <c r="A3149" s="10"/>
      <c r="B3149" s="18"/>
      <c r="C3149" s="18"/>
      <c r="D3149" s="18"/>
      <c r="E3149" s="23" t="s">
        <v>2735</v>
      </c>
      <c r="F3149" s="208">
        <v>1.1220000000000001</v>
      </c>
      <c r="G3149" s="208">
        <v>0.84499999999999997</v>
      </c>
      <c r="H3149" s="208">
        <v>0.68899999999999995</v>
      </c>
      <c r="I3149" s="239">
        <v>0.48699999999999999</v>
      </c>
      <c r="J3149" s="239"/>
      <c r="K3149" s="208">
        <v>0.221</v>
      </c>
      <c r="L3149" s="24"/>
      <c r="M3149" s="24"/>
      <c r="N3149" s="24"/>
      <c r="O3149" s="208">
        <v>0.27300000000000002</v>
      </c>
      <c r="P3149" s="208">
        <v>0.49099999999999999</v>
      </c>
      <c r="Q3149" s="208">
        <v>0.78600000000000003</v>
      </c>
      <c r="R3149" s="208">
        <v>0.99399999999999999</v>
      </c>
      <c r="S3149" s="208">
        <v>1.2709999999999999</v>
      </c>
      <c r="T3149" s="208">
        <v>0.90500000000000003</v>
      </c>
      <c r="U3149" s="208">
        <v>0.90500000000000003</v>
      </c>
      <c r="V3149" s="208">
        <v>0.436</v>
      </c>
      <c r="W3149" s="208">
        <v>0.249</v>
      </c>
      <c r="X3149" s="24"/>
      <c r="Y3149" s="208">
        <v>6.8000000000000005E-2</v>
      </c>
      <c r="Z3149" s="208">
        <v>4.0000000000000001E-3</v>
      </c>
      <c r="AA3149" s="208">
        <v>0.21299999999999999</v>
      </c>
      <c r="AB3149" s="208">
        <v>0.438</v>
      </c>
      <c r="AC3149" s="208">
        <v>0.82899999999999996</v>
      </c>
      <c r="AD3149" s="208">
        <v>0.879</v>
      </c>
      <c r="AE3149" s="24"/>
      <c r="AF3149" s="208">
        <v>2.2200000000000002</v>
      </c>
      <c r="AG3149" s="208">
        <v>0.745</v>
      </c>
      <c r="AH3149" s="208">
        <v>0.48299999999999998</v>
      </c>
      <c r="AI3149" s="208">
        <v>0.254</v>
      </c>
      <c r="AJ3149" s="24"/>
      <c r="AK3149" s="24"/>
      <c r="AL3149" s="24"/>
      <c r="AM3149" s="208">
        <v>0.26400000000000001</v>
      </c>
      <c r="AN3149" s="208">
        <v>0.36799999999999999</v>
      </c>
      <c r="AO3149" s="208">
        <v>0.76500000000000001</v>
      </c>
      <c r="AP3149" s="208">
        <v>1.018</v>
      </c>
      <c r="AQ3149" s="208">
        <v>1.101</v>
      </c>
      <c r="AR3149" s="208">
        <v>1.095</v>
      </c>
      <c r="AS3149" s="24"/>
      <c r="AT3149" s="24"/>
      <c r="AU3149" s="24"/>
      <c r="AV3149" s="24"/>
      <c r="AW3149" s="24"/>
      <c r="AX3149" s="24"/>
      <c r="AY3149" s="24"/>
      <c r="AZ3149" s="24"/>
      <c r="BA3149" s="24"/>
      <c r="BB3149" s="21">
        <f t="shared" si="379"/>
        <v>2.2200000000000002</v>
      </c>
      <c r="BC3149" s="21"/>
      <c r="BD3149" s="22">
        <f t="shared" si="381"/>
        <v>2.9838709677419359</v>
      </c>
      <c r="BE3149" s="21"/>
      <c r="BG3149" s="10"/>
      <c r="BH3149" s="21">
        <f t="shared" si="378"/>
        <v>0</v>
      </c>
      <c r="BI3149" s="22">
        <f t="shared" si="378"/>
        <v>2.2200000000000006E-3</v>
      </c>
      <c r="BJ3149" s="21"/>
      <c r="BK3149" s="21">
        <v>0</v>
      </c>
      <c r="BL3149" s="22">
        <v>6.6600000000000019E-3</v>
      </c>
      <c r="BM3149" s="21"/>
      <c r="BN3149" s="21">
        <f t="shared" si="380"/>
        <v>0</v>
      </c>
      <c r="BO3149" s="22">
        <f t="shared" si="380"/>
        <v>2.6640000000000007E-2</v>
      </c>
      <c r="BP3149" s="21">
        <f t="shared" si="380"/>
        <v>0</v>
      </c>
    </row>
    <row r="3150" spans="1:68" ht="11.1" hidden="1" customHeight="1" outlineLevel="1" collapsed="1" x14ac:dyDescent="0.2">
      <c r="A3150" s="10"/>
      <c r="B3150" s="18"/>
      <c r="C3150" s="18"/>
      <c r="D3150" s="18"/>
      <c r="E3150" s="19" t="s">
        <v>2736</v>
      </c>
      <c r="F3150" s="209">
        <v>2.5089999999999999</v>
      </c>
      <c r="G3150" s="209">
        <v>1.976</v>
      </c>
      <c r="H3150" s="209">
        <v>1.417</v>
      </c>
      <c r="I3150" s="20"/>
      <c r="J3150" s="20"/>
      <c r="K3150" s="209">
        <v>1.4870000000000001</v>
      </c>
      <c r="L3150" s="209">
        <v>0.129</v>
      </c>
      <c r="M3150" s="20"/>
      <c r="N3150" s="20"/>
      <c r="O3150" s="209">
        <v>3.7309999999999999</v>
      </c>
      <c r="P3150" s="209">
        <v>1.284</v>
      </c>
      <c r="Q3150" s="209">
        <v>2.1840000000000002</v>
      </c>
      <c r="R3150" s="209">
        <v>2.633</v>
      </c>
      <c r="S3150" s="209">
        <v>3.26</v>
      </c>
      <c r="T3150" s="209">
        <v>2.4809999999999999</v>
      </c>
      <c r="U3150" s="209">
        <v>2.2240000000000002</v>
      </c>
      <c r="V3150" s="209">
        <v>1.2549999999999999</v>
      </c>
      <c r="W3150" s="209">
        <v>0.56000000000000005</v>
      </c>
      <c r="X3150" s="209">
        <v>0.14000000000000001</v>
      </c>
      <c r="Y3150" s="209">
        <v>4.2000000000000003E-2</v>
      </c>
      <c r="Z3150" s="209">
        <v>3.5999999999999997E-2</v>
      </c>
      <c r="AA3150" s="209">
        <v>0.23899999999999999</v>
      </c>
      <c r="AB3150" s="209">
        <v>0.69899999999999995</v>
      </c>
      <c r="AC3150" s="209">
        <v>1.6970000000000001</v>
      </c>
      <c r="AD3150" s="209">
        <v>2.423</v>
      </c>
      <c r="AE3150" s="209">
        <v>2.7290000000000001</v>
      </c>
      <c r="AF3150" s="209">
        <v>2.1190000000000002</v>
      </c>
      <c r="AG3150" s="209">
        <v>1.677</v>
      </c>
      <c r="AH3150" s="209">
        <v>0.88900000000000001</v>
      </c>
      <c r="AI3150" s="209">
        <v>0.502</v>
      </c>
      <c r="AJ3150" s="20"/>
      <c r="AK3150" s="20"/>
      <c r="AL3150" s="209">
        <v>0.107</v>
      </c>
      <c r="AM3150" s="209">
        <v>0.20599999999999999</v>
      </c>
      <c r="AN3150" s="209">
        <v>0.81100000000000005</v>
      </c>
      <c r="AO3150" s="209">
        <v>1.716</v>
      </c>
      <c r="AP3150" s="209">
        <v>2.6389999999999998</v>
      </c>
      <c r="AQ3150" s="209">
        <v>2.8079999999999998</v>
      </c>
      <c r="AR3150" s="209">
        <v>2.6989999999999998</v>
      </c>
      <c r="AS3150" s="209">
        <v>1.5249999999999999</v>
      </c>
      <c r="AT3150" s="209">
        <v>0.97899999999999998</v>
      </c>
      <c r="AU3150" s="209">
        <v>0.49299999999999999</v>
      </c>
      <c r="AV3150" s="20"/>
      <c r="AW3150" s="20"/>
      <c r="AX3150" s="20"/>
      <c r="AY3150" s="209">
        <v>0.51100000000000001</v>
      </c>
      <c r="AZ3150" s="209">
        <v>0.57399999999999995</v>
      </c>
      <c r="BA3150" s="209">
        <v>1.415</v>
      </c>
      <c r="BB3150" s="21">
        <f>BB3151+BB3152</f>
        <v>5.7359999999999998</v>
      </c>
      <c r="BC3150" s="21">
        <f>BF3150</f>
        <v>7.91</v>
      </c>
      <c r="BD3150" s="22">
        <f t="shared" si="381"/>
        <v>7.7096774193548381</v>
      </c>
      <c r="BE3150" s="21">
        <f>BC3150-BD3150</f>
        <v>0.20032258064516206</v>
      </c>
      <c r="BF3150" s="2">
        <v>7.91</v>
      </c>
      <c r="BG3150" s="10">
        <v>6</v>
      </c>
      <c r="BH3150" s="21">
        <f t="shared" si="378"/>
        <v>5.8850400000000002E-3</v>
      </c>
      <c r="BI3150" s="22">
        <f t="shared" si="378"/>
        <v>5.7359999999999989E-3</v>
      </c>
      <c r="BJ3150" s="21">
        <f>BH3150-BI3150</f>
        <v>1.4904000000000132E-4</v>
      </c>
      <c r="BK3150" s="21">
        <v>1.765512E-2</v>
      </c>
      <c r="BL3150" s="22">
        <v>1.1192999999999998E-2</v>
      </c>
      <c r="BM3150" s="21">
        <v>6.4621200000000018E-3</v>
      </c>
      <c r="BN3150" s="21">
        <f t="shared" si="380"/>
        <v>7.0620479999999999E-2</v>
      </c>
      <c r="BO3150" s="22">
        <f t="shared" si="380"/>
        <v>4.4771999999999992E-2</v>
      </c>
      <c r="BP3150" s="21">
        <f t="shared" si="380"/>
        <v>2.5848480000000007E-2</v>
      </c>
    </row>
    <row r="3151" spans="1:68" ht="11.1" hidden="1" customHeight="1" outlineLevel="2" x14ac:dyDescent="0.2">
      <c r="A3151" s="10"/>
      <c r="B3151" s="18"/>
      <c r="C3151" s="18"/>
      <c r="D3151" s="18"/>
      <c r="E3151" s="23" t="s">
        <v>2737</v>
      </c>
      <c r="F3151" s="24"/>
      <c r="G3151" s="24"/>
      <c r="H3151" s="24"/>
      <c r="I3151" s="24"/>
      <c r="J3151" s="24"/>
      <c r="K3151" s="24"/>
      <c r="L3151" s="24"/>
      <c r="M3151" s="24"/>
      <c r="N3151" s="24"/>
      <c r="O3151" s="208">
        <v>3.2269999999999999</v>
      </c>
      <c r="P3151" s="208">
        <v>0.36499999999999999</v>
      </c>
      <c r="Q3151" s="208">
        <v>0.495</v>
      </c>
      <c r="R3151" s="208">
        <v>0.56999999999999995</v>
      </c>
      <c r="S3151" s="208">
        <v>0.75800000000000001</v>
      </c>
      <c r="T3151" s="208">
        <v>0.56999999999999995</v>
      </c>
      <c r="U3151" s="208">
        <v>0.55600000000000005</v>
      </c>
      <c r="V3151" s="208">
        <v>0.442</v>
      </c>
      <c r="W3151" s="208">
        <v>0.23200000000000001</v>
      </c>
      <c r="X3151" s="208">
        <v>7.5999999999999998E-2</v>
      </c>
      <c r="Y3151" s="208">
        <v>4.2000000000000003E-2</v>
      </c>
      <c r="Z3151" s="208">
        <v>3.5999999999999997E-2</v>
      </c>
      <c r="AA3151" s="208">
        <v>0.16500000000000001</v>
      </c>
      <c r="AB3151" s="208">
        <v>0.28699999999999998</v>
      </c>
      <c r="AC3151" s="208">
        <v>0.52800000000000002</v>
      </c>
      <c r="AD3151" s="208">
        <v>0.68200000000000005</v>
      </c>
      <c r="AE3151" s="208">
        <v>0.72599999999999998</v>
      </c>
      <c r="AF3151" s="208">
        <v>0.53900000000000003</v>
      </c>
      <c r="AG3151" s="208">
        <v>0.51400000000000001</v>
      </c>
      <c r="AH3151" s="208">
        <v>0.33100000000000002</v>
      </c>
      <c r="AI3151" s="208">
        <v>0.2</v>
      </c>
      <c r="AJ3151" s="24"/>
      <c r="AK3151" s="24"/>
      <c r="AL3151" s="208">
        <v>0.107</v>
      </c>
      <c r="AM3151" s="208">
        <v>9.1999999999999998E-2</v>
      </c>
      <c r="AN3151" s="208">
        <v>0.33400000000000002</v>
      </c>
      <c r="AO3151" s="208">
        <v>0.54600000000000004</v>
      </c>
      <c r="AP3151" s="208">
        <v>0.749</v>
      </c>
      <c r="AQ3151" s="208">
        <v>0.80200000000000005</v>
      </c>
      <c r="AR3151" s="208">
        <v>0.75600000000000001</v>
      </c>
      <c r="AS3151" s="208">
        <v>0.41499999999999998</v>
      </c>
      <c r="AT3151" s="208">
        <v>0.36499999999999999</v>
      </c>
      <c r="AU3151" s="208">
        <v>0.22900000000000001</v>
      </c>
      <c r="AV3151" s="24"/>
      <c r="AW3151" s="24"/>
      <c r="AX3151" s="24"/>
      <c r="AY3151" s="208">
        <v>0.3</v>
      </c>
      <c r="AZ3151" s="208">
        <v>0.20200000000000001</v>
      </c>
      <c r="BA3151" s="208">
        <v>0.441</v>
      </c>
      <c r="BB3151" s="21">
        <f t="shared" si="379"/>
        <v>3.2269999999999999</v>
      </c>
      <c r="BC3151" s="21"/>
      <c r="BD3151" s="22">
        <f t="shared" si="381"/>
        <v>4.3373655913978491</v>
      </c>
      <c r="BE3151" s="21"/>
      <c r="BG3151" s="10"/>
      <c r="BH3151" s="21">
        <f t="shared" si="378"/>
        <v>0</v>
      </c>
      <c r="BI3151" s="22">
        <f t="shared" si="378"/>
        <v>3.2269999999999998E-3</v>
      </c>
      <c r="BJ3151" s="21"/>
      <c r="BK3151" s="21">
        <v>0</v>
      </c>
      <c r="BL3151" s="22">
        <v>9.6809999999999986E-3</v>
      </c>
      <c r="BM3151" s="21"/>
      <c r="BN3151" s="21">
        <f t="shared" si="380"/>
        <v>0</v>
      </c>
      <c r="BO3151" s="22">
        <f t="shared" si="380"/>
        <v>3.8723999999999995E-2</v>
      </c>
      <c r="BP3151" s="21">
        <f t="shared" si="380"/>
        <v>0</v>
      </c>
    </row>
    <row r="3152" spans="1:68" ht="11.1" hidden="1" customHeight="1" outlineLevel="2" x14ac:dyDescent="0.2">
      <c r="A3152" s="10"/>
      <c r="B3152" s="18"/>
      <c r="C3152" s="18"/>
      <c r="D3152" s="18"/>
      <c r="E3152" s="23" t="s">
        <v>2738</v>
      </c>
      <c r="F3152" s="208">
        <v>2.5089999999999999</v>
      </c>
      <c r="G3152" s="208">
        <v>1.976</v>
      </c>
      <c r="H3152" s="208">
        <v>1.417</v>
      </c>
      <c r="I3152" s="24"/>
      <c r="J3152" s="24"/>
      <c r="K3152" s="208">
        <v>1.4870000000000001</v>
      </c>
      <c r="L3152" s="208">
        <v>0.129</v>
      </c>
      <c r="M3152" s="24"/>
      <c r="N3152" s="24"/>
      <c r="O3152" s="208">
        <v>0.504</v>
      </c>
      <c r="P3152" s="208">
        <v>0.91900000000000004</v>
      </c>
      <c r="Q3152" s="208">
        <v>1.6890000000000001</v>
      </c>
      <c r="R3152" s="208">
        <v>2.0630000000000002</v>
      </c>
      <c r="S3152" s="208">
        <v>2.5019999999999998</v>
      </c>
      <c r="T3152" s="208">
        <v>1.911</v>
      </c>
      <c r="U3152" s="208">
        <v>1.6679999999999999</v>
      </c>
      <c r="V3152" s="208">
        <v>0.81299999999999994</v>
      </c>
      <c r="W3152" s="208">
        <v>0.32800000000000001</v>
      </c>
      <c r="X3152" s="208">
        <v>6.4000000000000001E-2</v>
      </c>
      <c r="Y3152" s="24"/>
      <c r="Z3152" s="24"/>
      <c r="AA3152" s="208">
        <v>7.3999999999999996E-2</v>
      </c>
      <c r="AB3152" s="208">
        <v>0.41199999999999998</v>
      </c>
      <c r="AC3152" s="208">
        <v>1.169</v>
      </c>
      <c r="AD3152" s="208">
        <v>1.7410000000000001</v>
      </c>
      <c r="AE3152" s="208">
        <v>2.0030000000000001</v>
      </c>
      <c r="AF3152" s="208">
        <v>1.58</v>
      </c>
      <c r="AG3152" s="208">
        <v>1.163</v>
      </c>
      <c r="AH3152" s="208">
        <v>0.55800000000000005</v>
      </c>
      <c r="AI3152" s="208">
        <v>0.30199999999999999</v>
      </c>
      <c r="AJ3152" s="24"/>
      <c r="AK3152" s="24"/>
      <c r="AL3152" s="24"/>
      <c r="AM3152" s="208">
        <v>0.114</v>
      </c>
      <c r="AN3152" s="208">
        <v>0.47699999999999998</v>
      </c>
      <c r="AO3152" s="208">
        <v>1.17</v>
      </c>
      <c r="AP3152" s="208">
        <v>1.89</v>
      </c>
      <c r="AQ3152" s="208">
        <v>2.0059999999999998</v>
      </c>
      <c r="AR3152" s="208">
        <v>1.9430000000000001</v>
      </c>
      <c r="AS3152" s="208">
        <v>1.1100000000000001</v>
      </c>
      <c r="AT3152" s="208">
        <v>0.61399999999999999</v>
      </c>
      <c r="AU3152" s="208">
        <v>0.26400000000000001</v>
      </c>
      <c r="AV3152" s="24"/>
      <c r="AW3152" s="24"/>
      <c r="AX3152" s="24"/>
      <c r="AY3152" s="208">
        <v>0.21099999999999999</v>
      </c>
      <c r="AZ3152" s="208">
        <v>0.372</v>
      </c>
      <c r="BA3152" s="208">
        <v>0.97399999999999998</v>
      </c>
      <c r="BB3152" s="21">
        <f t="shared" si="379"/>
        <v>2.5089999999999999</v>
      </c>
      <c r="BC3152" s="21"/>
      <c r="BD3152" s="22">
        <f t="shared" si="381"/>
        <v>3.372311827956989</v>
      </c>
      <c r="BE3152" s="21"/>
      <c r="BG3152" s="10"/>
      <c r="BH3152" s="21">
        <f t="shared" si="378"/>
        <v>0</v>
      </c>
      <c r="BI3152" s="22">
        <f t="shared" si="378"/>
        <v>2.5089999999999999E-3</v>
      </c>
      <c r="BJ3152" s="21"/>
      <c r="BK3152" s="21">
        <v>0</v>
      </c>
      <c r="BL3152" s="22">
        <v>7.5269999999999998E-3</v>
      </c>
      <c r="BM3152" s="21"/>
      <c r="BN3152" s="21">
        <f t="shared" si="380"/>
        <v>0</v>
      </c>
      <c r="BO3152" s="22">
        <f t="shared" si="380"/>
        <v>3.0107999999999999E-2</v>
      </c>
      <c r="BP3152" s="21">
        <f t="shared" si="380"/>
        <v>0</v>
      </c>
    </row>
    <row r="3153" spans="1:68" ht="11.1" hidden="1" customHeight="1" outlineLevel="1" collapsed="1" x14ac:dyDescent="0.2">
      <c r="A3153" s="10"/>
      <c r="B3153" s="18"/>
      <c r="C3153" s="18"/>
      <c r="D3153" s="18"/>
      <c r="E3153" s="19" t="s">
        <v>120</v>
      </c>
      <c r="F3153" s="209">
        <v>114</v>
      </c>
      <c r="G3153" s="209">
        <v>89.2</v>
      </c>
      <c r="H3153" s="209">
        <v>71.599999999999994</v>
      </c>
      <c r="I3153" s="240">
        <v>59.698</v>
      </c>
      <c r="J3153" s="240"/>
      <c r="K3153" s="209">
        <v>12.432</v>
      </c>
      <c r="L3153" s="20"/>
      <c r="M3153" s="20"/>
      <c r="N3153" s="20"/>
      <c r="O3153" s="209">
        <v>29.577999999999999</v>
      </c>
      <c r="P3153" s="209">
        <v>60.253</v>
      </c>
      <c r="Q3153" s="209">
        <v>99.885999999999996</v>
      </c>
      <c r="R3153" s="209">
        <v>133.398</v>
      </c>
      <c r="S3153" s="209">
        <v>140.1</v>
      </c>
      <c r="T3153" s="209">
        <v>126.999</v>
      </c>
      <c r="U3153" s="209">
        <v>89.227999999999994</v>
      </c>
      <c r="V3153" s="209">
        <v>53.723999999999997</v>
      </c>
      <c r="W3153" s="209">
        <v>31.048999999999999</v>
      </c>
      <c r="X3153" s="20"/>
      <c r="Y3153" s="20"/>
      <c r="Z3153" s="20"/>
      <c r="AA3153" s="209">
        <v>37.488</v>
      </c>
      <c r="AB3153" s="209">
        <v>73.459999999999994</v>
      </c>
      <c r="AC3153" s="209">
        <v>132.39099999999999</v>
      </c>
      <c r="AD3153" s="209">
        <v>163.86600000000001</v>
      </c>
      <c r="AE3153" s="209">
        <v>168.04599999999999</v>
      </c>
      <c r="AF3153" s="209">
        <v>140.375</v>
      </c>
      <c r="AG3153" s="209">
        <v>101.28700000000001</v>
      </c>
      <c r="AH3153" s="209">
        <v>64.057000000000002</v>
      </c>
      <c r="AI3153" s="209">
        <v>37.631999999999998</v>
      </c>
      <c r="AJ3153" s="20"/>
      <c r="AK3153" s="20"/>
      <c r="AL3153" s="20"/>
      <c r="AM3153" s="209">
        <v>32.137999999999998</v>
      </c>
      <c r="AN3153" s="209">
        <v>72.807000000000002</v>
      </c>
      <c r="AO3153" s="209">
        <v>125.074</v>
      </c>
      <c r="AP3153" s="209">
        <v>154.35900000000001</v>
      </c>
      <c r="AQ3153" s="209">
        <v>149.077</v>
      </c>
      <c r="AR3153" s="209">
        <v>123.98</v>
      </c>
      <c r="AS3153" s="209">
        <v>107.64400000000001</v>
      </c>
      <c r="AT3153" s="209">
        <v>58.853999999999999</v>
      </c>
      <c r="AU3153" s="209">
        <v>27.704999999999998</v>
      </c>
      <c r="AV3153" s="20"/>
      <c r="AW3153" s="20"/>
      <c r="AX3153" s="20"/>
      <c r="AY3153" s="209">
        <v>36.210999999999999</v>
      </c>
      <c r="AZ3153" s="209">
        <v>59.396000000000001</v>
      </c>
      <c r="BA3153" s="209">
        <v>116.402</v>
      </c>
      <c r="BB3153" s="21">
        <f>BB3154+BB3155+BB3156+BB3157+BB3158+BB3159+BB3160</f>
        <v>185.291</v>
      </c>
      <c r="BC3153" s="21">
        <f>BD3153</f>
        <v>249.04704301075267</v>
      </c>
      <c r="BD3153" s="22">
        <f t="shared" si="381"/>
        <v>249.04704301075267</v>
      </c>
      <c r="BE3153" s="21">
        <f>BC3153-BD3153</f>
        <v>0</v>
      </c>
      <c r="BF3153" s="2">
        <v>156.44</v>
      </c>
      <c r="BG3153" s="10">
        <v>5</v>
      </c>
      <c r="BH3153" s="21">
        <f t="shared" si="378"/>
        <v>0.18529100000000001</v>
      </c>
      <c r="BI3153" s="22">
        <f t="shared" si="378"/>
        <v>0.18529100000000001</v>
      </c>
      <c r="BJ3153" s="21">
        <f>BH3153-BI3153</f>
        <v>0</v>
      </c>
      <c r="BK3153" s="21">
        <v>0.55587300000000006</v>
      </c>
      <c r="BL3153" s="22">
        <v>0.55587300000000006</v>
      </c>
      <c r="BM3153" s="21">
        <v>0</v>
      </c>
      <c r="BN3153" s="21">
        <f t="shared" si="380"/>
        <v>2.2234920000000002</v>
      </c>
      <c r="BO3153" s="22">
        <f t="shared" si="380"/>
        <v>2.2234920000000002</v>
      </c>
      <c r="BP3153" s="21">
        <f t="shared" si="380"/>
        <v>0</v>
      </c>
    </row>
    <row r="3154" spans="1:68" ht="11.1" hidden="1" customHeight="1" outlineLevel="2" x14ac:dyDescent="0.2">
      <c r="A3154" s="10"/>
      <c r="B3154" s="18"/>
      <c r="C3154" s="18"/>
      <c r="D3154" s="18"/>
      <c r="E3154" s="23" t="s">
        <v>2739</v>
      </c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08">
        <v>2.653</v>
      </c>
      <c r="R3154" s="208">
        <v>1.907</v>
      </c>
      <c r="S3154" s="208">
        <v>1.9319999999999999</v>
      </c>
      <c r="T3154" s="208">
        <v>1.784</v>
      </c>
      <c r="U3154" s="208">
        <v>1.093</v>
      </c>
      <c r="V3154" s="208">
        <v>0.55900000000000005</v>
      </c>
      <c r="W3154" s="208">
        <v>0.317</v>
      </c>
      <c r="X3154" s="24"/>
      <c r="Y3154" s="24"/>
      <c r="Z3154" s="24"/>
      <c r="AA3154" s="208">
        <v>0.31900000000000001</v>
      </c>
      <c r="AB3154" s="208">
        <v>0.90800000000000003</v>
      </c>
      <c r="AC3154" s="208">
        <v>2.2789999999999999</v>
      </c>
      <c r="AD3154" s="208">
        <v>1.087</v>
      </c>
      <c r="AE3154" s="208">
        <v>2.0009999999999999</v>
      </c>
      <c r="AF3154" s="208">
        <v>1.6240000000000001</v>
      </c>
      <c r="AG3154" s="208">
        <v>1.022</v>
      </c>
      <c r="AH3154" s="208">
        <v>1.026</v>
      </c>
      <c r="AI3154" s="208">
        <v>0.85599999999999998</v>
      </c>
      <c r="AJ3154" s="24"/>
      <c r="AK3154" s="24"/>
      <c r="AL3154" s="24"/>
      <c r="AM3154" s="208">
        <v>1.895</v>
      </c>
      <c r="AN3154" s="208">
        <v>3.847</v>
      </c>
      <c r="AO3154" s="208">
        <v>4.8630000000000004</v>
      </c>
      <c r="AP3154" s="208">
        <v>5.4790000000000001</v>
      </c>
      <c r="AQ3154" s="208">
        <v>4.6399999999999997</v>
      </c>
      <c r="AR3154" s="208">
        <v>4.3129999999999997</v>
      </c>
      <c r="AS3154" s="208">
        <v>4.3460000000000001</v>
      </c>
      <c r="AT3154" s="208">
        <v>2.4550000000000001</v>
      </c>
      <c r="AU3154" s="208">
        <v>1.875</v>
      </c>
      <c r="AV3154" s="24"/>
      <c r="AW3154" s="24"/>
      <c r="AX3154" s="24"/>
      <c r="AY3154" s="208">
        <v>1.53</v>
      </c>
      <c r="AZ3154" s="208">
        <v>2.117</v>
      </c>
      <c r="BA3154" s="208">
        <v>3.972</v>
      </c>
      <c r="BB3154" s="21">
        <f t="shared" si="379"/>
        <v>5.4790000000000001</v>
      </c>
      <c r="BC3154" s="21"/>
      <c r="BD3154" s="22">
        <f t="shared" si="381"/>
        <v>7.364247311827957</v>
      </c>
      <c r="BE3154" s="21"/>
      <c r="BG3154" s="10"/>
      <c r="BH3154" s="21">
        <f t="shared" si="378"/>
        <v>0</v>
      </c>
      <c r="BI3154" s="22">
        <f t="shared" si="378"/>
        <v>5.4790000000000004E-3</v>
      </c>
      <c r="BJ3154" s="21"/>
      <c r="BK3154" s="21">
        <v>0</v>
      </c>
      <c r="BL3154" s="22">
        <v>1.6437E-2</v>
      </c>
      <c r="BM3154" s="21"/>
      <c r="BN3154" s="21">
        <f t="shared" si="380"/>
        <v>0</v>
      </c>
      <c r="BO3154" s="22">
        <f t="shared" si="380"/>
        <v>6.5748000000000001E-2</v>
      </c>
      <c r="BP3154" s="21">
        <f t="shared" si="380"/>
        <v>0</v>
      </c>
    </row>
    <row r="3155" spans="1:68" ht="11.1" hidden="1" customHeight="1" outlineLevel="2" x14ac:dyDescent="0.2">
      <c r="A3155" s="10"/>
      <c r="B3155" s="18"/>
      <c r="C3155" s="18"/>
      <c r="D3155" s="18"/>
      <c r="E3155" s="23" t="s">
        <v>2740</v>
      </c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08">
        <v>4.1399999999999997</v>
      </c>
      <c r="S3155" s="208">
        <v>6.28</v>
      </c>
      <c r="T3155" s="208">
        <v>6.0179999999999998</v>
      </c>
      <c r="U3155" s="208">
        <v>4.9279999999999999</v>
      </c>
      <c r="V3155" s="208">
        <v>3.4409999999999998</v>
      </c>
      <c r="W3155" s="208">
        <v>2.6459999999999999</v>
      </c>
      <c r="X3155" s="24"/>
      <c r="Y3155" s="24"/>
      <c r="Z3155" s="24"/>
      <c r="AA3155" s="208">
        <v>1.129</v>
      </c>
      <c r="AB3155" s="208">
        <v>2.5720000000000001</v>
      </c>
      <c r="AC3155" s="208">
        <v>2.754</v>
      </c>
      <c r="AD3155" s="208">
        <v>4.7450000000000001</v>
      </c>
      <c r="AE3155" s="208">
        <v>4.4240000000000004</v>
      </c>
      <c r="AF3155" s="208">
        <v>3.53</v>
      </c>
      <c r="AG3155" s="208">
        <v>2.863</v>
      </c>
      <c r="AH3155" s="208">
        <v>1.4359999999999999</v>
      </c>
      <c r="AI3155" s="208">
        <v>0.32500000000000001</v>
      </c>
      <c r="AJ3155" s="24"/>
      <c r="AK3155" s="24"/>
      <c r="AL3155" s="24"/>
      <c r="AM3155" s="208">
        <v>0.29299999999999998</v>
      </c>
      <c r="AN3155" s="208">
        <v>0.89400000000000002</v>
      </c>
      <c r="AO3155" s="208">
        <v>1.5980000000000001</v>
      </c>
      <c r="AP3155" s="208">
        <v>1.998</v>
      </c>
      <c r="AQ3155" s="208">
        <v>1.978</v>
      </c>
      <c r="AR3155" s="208">
        <v>1.663</v>
      </c>
      <c r="AS3155" s="208">
        <v>1.3560000000000001</v>
      </c>
      <c r="AT3155" s="208">
        <v>0.75800000000000001</v>
      </c>
      <c r="AU3155" s="208">
        <v>4.7E-2</v>
      </c>
      <c r="AV3155" s="24"/>
      <c r="AW3155" s="24"/>
      <c r="AX3155" s="24"/>
      <c r="AY3155" s="208">
        <v>0.36799999999999999</v>
      </c>
      <c r="AZ3155" s="208">
        <v>0.68700000000000006</v>
      </c>
      <c r="BA3155" s="208">
        <v>1.5049999999999999</v>
      </c>
      <c r="BB3155" s="21">
        <f t="shared" si="379"/>
        <v>6.28</v>
      </c>
      <c r="BC3155" s="21"/>
      <c r="BD3155" s="22">
        <f t="shared" si="381"/>
        <v>8.4408602150537622</v>
      </c>
      <c r="BE3155" s="21"/>
      <c r="BG3155" s="10"/>
      <c r="BH3155" s="21">
        <f t="shared" si="378"/>
        <v>0</v>
      </c>
      <c r="BI3155" s="22">
        <f t="shared" si="378"/>
        <v>6.2799999999999991E-3</v>
      </c>
      <c r="BJ3155" s="21"/>
      <c r="BK3155" s="21">
        <v>0</v>
      </c>
      <c r="BL3155" s="22">
        <v>1.8839999999999996E-2</v>
      </c>
      <c r="BM3155" s="21"/>
      <c r="BN3155" s="21">
        <f t="shared" si="380"/>
        <v>0</v>
      </c>
      <c r="BO3155" s="22">
        <f t="shared" si="380"/>
        <v>7.5359999999999983E-2</v>
      </c>
      <c r="BP3155" s="21">
        <f t="shared" si="380"/>
        <v>0</v>
      </c>
    </row>
    <row r="3156" spans="1:68" ht="11.1" hidden="1" customHeight="1" outlineLevel="2" x14ac:dyDescent="0.2">
      <c r="A3156" s="10"/>
      <c r="B3156" s="18"/>
      <c r="C3156" s="18"/>
      <c r="D3156" s="18"/>
      <c r="E3156" s="23" t="s">
        <v>2741</v>
      </c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08">
        <v>1.8540000000000001</v>
      </c>
      <c r="R3156" s="208">
        <v>1.179</v>
      </c>
      <c r="S3156" s="208">
        <v>1.306</v>
      </c>
      <c r="T3156" s="208">
        <v>1.2230000000000001</v>
      </c>
      <c r="U3156" s="208">
        <v>0.85099999999999998</v>
      </c>
      <c r="V3156" s="24"/>
      <c r="W3156" s="208">
        <v>0.79500000000000004</v>
      </c>
      <c r="X3156" s="24"/>
      <c r="Y3156" s="24"/>
      <c r="Z3156" s="24"/>
      <c r="AA3156" s="208">
        <v>0.29899999999999999</v>
      </c>
      <c r="AB3156" s="208">
        <v>0.65400000000000003</v>
      </c>
      <c r="AC3156" s="208">
        <v>1.044</v>
      </c>
      <c r="AD3156" s="208">
        <v>1.216</v>
      </c>
      <c r="AE3156" s="208">
        <v>1.351</v>
      </c>
      <c r="AF3156" s="208">
        <v>1.1359999999999999</v>
      </c>
      <c r="AG3156" s="208">
        <v>0.85499999999999998</v>
      </c>
      <c r="AH3156" s="208">
        <v>0.45500000000000002</v>
      </c>
      <c r="AI3156" s="208">
        <v>0.25</v>
      </c>
      <c r="AJ3156" s="24"/>
      <c r="AK3156" s="24"/>
      <c r="AL3156" s="24"/>
      <c r="AM3156" s="208">
        <v>0.251</v>
      </c>
      <c r="AN3156" s="208">
        <v>0.55800000000000005</v>
      </c>
      <c r="AO3156" s="208">
        <v>1.0649999999999999</v>
      </c>
      <c r="AP3156" s="208">
        <v>1.2609999999999999</v>
      </c>
      <c r="AQ3156" s="208">
        <v>1.3009999999999999</v>
      </c>
      <c r="AR3156" s="208">
        <v>1.093</v>
      </c>
      <c r="AS3156" s="208">
        <v>0.98099999999999998</v>
      </c>
      <c r="AT3156" s="208">
        <v>0.52500000000000002</v>
      </c>
      <c r="AU3156" s="208">
        <v>0.05</v>
      </c>
      <c r="AV3156" s="24"/>
      <c r="AW3156" s="24"/>
      <c r="AX3156" s="24"/>
      <c r="AY3156" s="208">
        <v>0.27900000000000003</v>
      </c>
      <c r="AZ3156" s="208">
        <v>0.59099999999999997</v>
      </c>
      <c r="BA3156" s="208">
        <v>1.044</v>
      </c>
      <c r="BB3156" s="21">
        <f t="shared" si="379"/>
        <v>1.8540000000000001</v>
      </c>
      <c r="BC3156" s="21"/>
      <c r="BD3156" s="22">
        <f t="shared" si="381"/>
        <v>2.491935483870968</v>
      </c>
      <c r="BE3156" s="21"/>
      <c r="BG3156" s="10"/>
      <c r="BH3156" s="21">
        <f t="shared" si="378"/>
        <v>0</v>
      </c>
      <c r="BI3156" s="22">
        <f t="shared" si="378"/>
        <v>1.8540000000000002E-3</v>
      </c>
      <c r="BJ3156" s="21"/>
      <c r="BK3156" s="21">
        <v>0</v>
      </c>
      <c r="BL3156" s="22">
        <v>5.562000000000001E-3</v>
      </c>
      <c r="BM3156" s="21"/>
      <c r="BN3156" s="21">
        <f t="shared" si="380"/>
        <v>0</v>
      </c>
      <c r="BO3156" s="22">
        <f t="shared" si="380"/>
        <v>2.2248000000000004E-2</v>
      </c>
      <c r="BP3156" s="21">
        <f t="shared" si="380"/>
        <v>0</v>
      </c>
    </row>
    <row r="3157" spans="1:68" ht="11.1" hidden="1" customHeight="1" outlineLevel="2" x14ac:dyDescent="0.2">
      <c r="A3157" s="10"/>
      <c r="B3157" s="18"/>
      <c r="C3157" s="18"/>
      <c r="D3157" s="18"/>
      <c r="E3157" s="23" t="s">
        <v>2742</v>
      </c>
      <c r="F3157" s="208">
        <v>17.3</v>
      </c>
      <c r="G3157" s="208">
        <v>13</v>
      </c>
      <c r="H3157" s="208">
        <v>10.8</v>
      </c>
      <c r="I3157" s="239">
        <v>10.477</v>
      </c>
      <c r="J3157" s="239"/>
      <c r="K3157" s="208">
        <v>2.4260000000000002</v>
      </c>
      <c r="L3157" s="24"/>
      <c r="M3157" s="24"/>
      <c r="N3157" s="24"/>
      <c r="O3157" s="208">
        <v>6.1589999999999998</v>
      </c>
      <c r="P3157" s="208">
        <v>11.615</v>
      </c>
      <c r="Q3157" s="208">
        <v>14.523</v>
      </c>
      <c r="R3157" s="208">
        <v>18.288</v>
      </c>
      <c r="S3157" s="208">
        <v>20.276</v>
      </c>
      <c r="T3157" s="208">
        <v>18.009</v>
      </c>
      <c r="U3157" s="208">
        <v>12.528</v>
      </c>
      <c r="V3157" s="208">
        <v>8.2569999999999997</v>
      </c>
      <c r="W3157" s="208">
        <v>3.5030000000000001</v>
      </c>
      <c r="X3157" s="24"/>
      <c r="Y3157" s="24"/>
      <c r="Z3157" s="24"/>
      <c r="AA3157" s="208">
        <v>3.7959999999999998</v>
      </c>
      <c r="AB3157" s="208">
        <v>10.220000000000001</v>
      </c>
      <c r="AC3157" s="208">
        <v>14.164</v>
      </c>
      <c r="AD3157" s="208">
        <v>18.452999999999999</v>
      </c>
      <c r="AE3157" s="208">
        <v>16.114999999999998</v>
      </c>
      <c r="AF3157" s="208">
        <v>15.837999999999999</v>
      </c>
      <c r="AG3157" s="208">
        <v>10.093999999999999</v>
      </c>
      <c r="AH3157" s="208">
        <v>4.952</v>
      </c>
      <c r="AI3157" s="208">
        <v>3.0419999999999998</v>
      </c>
      <c r="AJ3157" s="24"/>
      <c r="AK3157" s="24"/>
      <c r="AL3157" s="24"/>
      <c r="AM3157" s="208">
        <v>3.44</v>
      </c>
      <c r="AN3157" s="208">
        <v>7.8710000000000004</v>
      </c>
      <c r="AO3157" s="208">
        <v>13.358000000000001</v>
      </c>
      <c r="AP3157" s="208">
        <v>16.959</v>
      </c>
      <c r="AQ3157" s="208">
        <v>16.236999999999998</v>
      </c>
      <c r="AR3157" s="208">
        <v>13.74</v>
      </c>
      <c r="AS3157" s="208">
        <v>11.24</v>
      </c>
      <c r="AT3157" s="208">
        <v>5.9349999999999996</v>
      </c>
      <c r="AU3157" s="208">
        <v>2.5979999999999999</v>
      </c>
      <c r="AV3157" s="24"/>
      <c r="AW3157" s="24"/>
      <c r="AX3157" s="24"/>
      <c r="AY3157" s="208">
        <v>3.5750000000000002</v>
      </c>
      <c r="AZ3157" s="208">
        <v>6.1760000000000002</v>
      </c>
      <c r="BA3157" s="208">
        <v>12.836</v>
      </c>
      <c r="BB3157" s="21">
        <f t="shared" si="379"/>
        <v>20.276</v>
      </c>
      <c r="BC3157" s="21"/>
      <c r="BD3157" s="22">
        <f t="shared" si="381"/>
        <v>27.252688172043012</v>
      </c>
      <c r="BE3157" s="21"/>
      <c r="BG3157" s="10"/>
      <c r="BH3157" s="21">
        <f t="shared" si="378"/>
        <v>0</v>
      </c>
      <c r="BI3157" s="22">
        <f t="shared" si="378"/>
        <v>2.0275999999999999E-2</v>
      </c>
      <c r="BJ3157" s="21"/>
      <c r="BK3157" s="21">
        <v>0</v>
      </c>
      <c r="BL3157" s="22">
        <v>6.0827999999999993E-2</v>
      </c>
      <c r="BM3157" s="21"/>
      <c r="BN3157" s="21">
        <f t="shared" si="380"/>
        <v>0</v>
      </c>
      <c r="BO3157" s="22">
        <f t="shared" si="380"/>
        <v>0.24331199999999997</v>
      </c>
      <c r="BP3157" s="21">
        <f t="shared" si="380"/>
        <v>0</v>
      </c>
    </row>
    <row r="3158" spans="1:68" ht="11.1" hidden="1" customHeight="1" outlineLevel="2" x14ac:dyDescent="0.2">
      <c r="A3158" s="10"/>
      <c r="B3158" s="18"/>
      <c r="C3158" s="18"/>
      <c r="D3158" s="18"/>
      <c r="E3158" s="23" t="s">
        <v>2743</v>
      </c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08">
        <v>4.0090000000000003</v>
      </c>
      <c r="S3158" s="208">
        <v>2.9369999999999998</v>
      </c>
      <c r="T3158" s="208">
        <v>2.7370000000000001</v>
      </c>
      <c r="U3158" s="208">
        <v>1.8149999999999999</v>
      </c>
      <c r="V3158" s="208">
        <v>1.052</v>
      </c>
      <c r="W3158" s="208">
        <v>0.66100000000000003</v>
      </c>
      <c r="X3158" s="24"/>
      <c r="Y3158" s="24"/>
      <c r="Z3158" s="24"/>
      <c r="AA3158" s="208">
        <v>10.603</v>
      </c>
      <c r="AB3158" s="24"/>
      <c r="AC3158" s="24"/>
      <c r="AD3158" s="208">
        <v>2.9929999999999999</v>
      </c>
      <c r="AE3158" s="208">
        <v>3.3559999999999999</v>
      </c>
      <c r="AF3158" s="208">
        <v>2.57</v>
      </c>
      <c r="AG3158" s="208">
        <v>2.1749999999999998</v>
      </c>
      <c r="AH3158" s="208">
        <v>1.325</v>
      </c>
      <c r="AI3158" s="208">
        <v>0.67100000000000004</v>
      </c>
      <c r="AJ3158" s="24"/>
      <c r="AK3158" s="24"/>
      <c r="AL3158" s="24"/>
      <c r="AM3158" s="208">
        <v>0.69499999999999995</v>
      </c>
      <c r="AN3158" s="208">
        <v>1.327</v>
      </c>
      <c r="AO3158" s="208">
        <v>2.456</v>
      </c>
      <c r="AP3158" s="208">
        <v>3.0350000000000001</v>
      </c>
      <c r="AQ3158" s="208">
        <v>3.0009999999999999</v>
      </c>
      <c r="AR3158" s="208">
        <v>2.508</v>
      </c>
      <c r="AS3158" s="208">
        <v>2.226</v>
      </c>
      <c r="AT3158" s="208">
        <v>1.147</v>
      </c>
      <c r="AU3158" s="208">
        <v>0.49099999999999999</v>
      </c>
      <c r="AV3158" s="24"/>
      <c r="AW3158" s="24"/>
      <c r="AX3158" s="24"/>
      <c r="AY3158" s="208">
        <v>0.65</v>
      </c>
      <c r="AZ3158" s="208">
        <v>1.0920000000000001</v>
      </c>
      <c r="BA3158" s="208">
        <v>1.9870000000000001</v>
      </c>
      <c r="BB3158" s="21">
        <f t="shared" si="379"/>
        <v>10.603</v>
      </c>
      <c r="BC3158" s="21"/>
      <c r="BD3158" s="22">
        <f t="shared" si="381"/>
        <v>14.251344086021506</v>
      </c>
      <c r="BE3158" s="21"/>
      <c r="BG3158" s="10"/>
      <c r="BH3158" s="21">
        <f t="shared" si="378"/>
        <v>0</v>
      </c>
      <c r="BI3158" s="22">
        <f t="shared" si="378"/>
        <v>1.0603E-2</v>
      </c>
      <c r="BJ3158" s="21"/>
      <c r="BK3158" s="21">
        <v>0</v>
      </c>
      <c r="BL3158" s="22">
        <v>3.1808999999999997E-2</v>
      </c>
      <c r="BM3158" s="21"/>
      <c r="BN3158" s="21">
        <f t="shared" si="380"/>
        <v>0</v>
      </c>
      <c r="BO3158" s="22">
        <f t="shared" si="380"/>
        <v>0.12723599999999999</v>
      </c>
      <c r="BP3158" s="21">
        <f t="shared" si="380"/>
        <v>0</v>
      </c>
    </row>
    <row r="3159" spans="1:68" ht="11.1" hidden="1" customHeight="1" outlineLevel="2" x14ac:dyDescent="0.2">
      <c r="A3159" s="10"/>
      <c r="B3159" s="18"/>
      <c r="C3159" s="18"/>
      <c r="D3159" s="18"/>
      <c r="E3159" s="23" t="s">
        <v>2744</v>
      </c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  <c r="V3159" s="24"/>
      <c r="W3159" s="24"/>
      <c r="X3159" s="24"/>
      <c r="Y3159" s="24"/>
      <c r="Z3159" s="24"/>
      <c r="AA3159" s="24"/>
      <c r="AB3159" s="24"/>
      <c r="AC3159" s="208">
        <v>19.901</v>
      </c>
      <c r="AD3159" s="208">
        <v>22.529</v>
      </c>
      <c r="AE3159" s="208">
        <v>23.13</v>
      </c>
      <c r="AF3159" s="208">
        <v>18.574000000000002</v>
      </c>
      <c r="AG3159" s="208">
        <v>12.646000000000001</v>
      </c>
      <c r="AH3159" s="208">
        <v>7.8840000000000003</v>
      </c>
      <c r="AI3159" s="208">
        <v>4.0490000000000004</v>
      </c>
      <c r="AJ3159" s="24"/>
      <c r="AK3159" s="24"/>
      <c r="AL3159" s="24"/>
      <c r="AM3159" s="208">
        <v>4.883</v>
      </c>
      <c r="AN3159" s="208">
        <v>9.8350000000000009</v>
      </c>
      <c r="AO3159" s="208">
        <v>15.539</v>
      </c>
      <c r="AP3159" s="208">
        <v>18.675999999999998</v>
      </c>
      <c r="AQ3159" s="208">
        <v>17.605</v>
      </c>
      <c r="AR3159" s="208">
        <v>13.664</v>
      </c>
      <c r="AS3159" s="208">
        <v>11.49</v>
      </c>
      <c r="AT3159" s="208">
        <v>5.46</v>
      </c>
      <c r="AU3159" s="208">
        <v>5.2089999999999996</v>
      </c>
      <c r="AV3159" s="24"/>
      <c r="AW3159" s="24"/>
      <c r="AX3159" s="24"/>
      <c r="AY3159" s="208">
        <v>4.3949999999999996</v>
      </c>
      <c r="AZ3159" s="208">
        <v>6.8040000000000003</v>
      </c>
      <c r="BA3159" s="208">
        <v>13.053000000000001</v>
      </c>
      <c r="BB3159" s="21">
        <f t="shared" si="379"/>
        <v>23.13</v>
      </c>
      <c r="BC3159" s="21"/>
      <c r="BD3159" s="22">
        <f t="shared" si="381"/>
        <v>31.088709677419352</v>
      </c>
      <c r="BE3159" s="21"/>
      <c r="BG3159" s="10"/>
      <c r="BH3159" s="21">
        <f t="shared" si="378"/>
        <v>0</v>
      </c>
      <c r="BI3159" s="22">
        <f t="shared" si="378"/>
        <v>2.3129999999999998E-2</v>
      </c>
      <c r="BJ3159" s="21"/>
      <c r="BK3159" s="21">
        <v>0</v>
      </c>
      <c r="BL3159" s="22">
        <v>6.9389999999999993E-2</v>
      </c>
      <c r="BM3159" s="21"/>
      <c r="BN3159" s="21">
        <f t="shared" si="380"/>
        <v>0</v>
      </c>
      <c r="BO3159" s="22">
        <f t="shared" si="380"/>
        <v>0.27755999999999997</v>
      </c>
      <c r="BP3159" s="21">
        <f t="shared" si="380"/>
        <v>0</v>
      </c>
    </row>
    <row r="3160" spans="1:68" ht="11.1" hidden="1" customHeight="1" outlineLevel="2" x14ac:dyDescent="0.2">
      <c r="A3160" s="10"/>
      <c r="B3160" s="18"/>
      <c r="C3160" s="18"/>
      <c r="D3160" s="18"/>
      <c r="E3160" s="23" t="s">
        <v>2745</v>
      </c>
      <c r="F3160" s="208">
        <v>96.7</v>
      </c>
      <c r="G3160" s="208">
        <v>76.2</v>
      </c>
      <c r="H3160" s="208">
        <v>60.8</v>
      </c>
      <c r="I3160" s="239">
        <v>49.220999999999997</v>
      </c>
      <c r="J3160" s="239"/>
      <c r="K3160" s="208">
        <v>10.006</v>
      </c>
      <c r="L3160" s="24"/>
      <c r="M3160" s="24"/>
      <c r="N3160" s="24"/>
      <c r="O3160" s="208">
        <v>23.419</v>
      </c>
      <c r="P3160" s="208">
        <v>48.637999999999998</v>
      </c>
      <c r="Q3160" s="208">
        <v>80.855999999999995</v>
      </c>
      <c r="R3160" s="208">
        <v>103.875</v>
      </c>
      <c r="S3160" s="208">
        <v>107.369</v>
      </c>
      <c r="T3160" s="208">
        <v>97.227999999999994</v>
      </c>
      <c r="U3160" s="208">
        <v>68.013000000000005</v>
      </c>
      <c r="V3160" s="208">
        <v>40.414999999999999</v>
      </c>
      <c r="W3160" s="208">
        <v>23.126999999999999</v>
      </c>
      <c r="X3160" s="24"/>
      <c r="Y3160" s="24"/>
      <c r="Z3160" s="24"/>
      <c r="AA3160" s="208">
        <v>21.341999999999999</v>
      </c>
      <c r="AB3160" s="208">
        <v>59.106000000000002</v>
      </c>
      <c r="AC3160" s="208">
        <v>92.248999999999995</v>
      </c>
      <c r="AD3160" s="208">
        <v>112.843</v>
      </c>
      <c r="AE3160" s="208">
        <v>117.669</v>
      </c>
      <c r="AF3160" s="208">
        <v>97.102999999999994</v>
      </c>
      <c r="AG3160" s="208">
        <v>71.632000000000005</v>
      </c>
      <c r="AH3160" s="208">
        <v>46.978999999999999</v>
      </c>
      <c r="AI3160" s="208">
        <v>28.439</v>
      </c>
      <c r="AJ3160" s="24"/>
      <c r="AK3160" s="24"/>
      <c r="AL3160" s="24"/>
      <c r="AM3160" s="208">
        <v>20.681000000000001</v>
      </c>
      <c r="AN3160" s="208">
        <v>48.475000000000001</v>
      </c>
      <c r="AO3160" s="208">
        <v>86.194999999999993</v>
      </c>
      <c r="AP3160" s="208">
        <v>106.95099999999999</v>
      </c>
      <c r="AQ3160" s="208">
        <v>104.315</v>
      </c>
      <c r="AR3160" s="208">
        <v>86.998999999999995</v>
      </c>
      <c r="AS3160" s="208">
        <v>76.004999999999995</v>
      </c>
      <c r="AT3160" s="208">
        <v>42.573999999999998</v>
      </c>
      <c r="AU3160" s="208">
        <v>17.434999999999999</v>
      </c>
      <c r="AV3160" s="24"/>
      <c r="AW3160" s="24"/>
      <c r="AX3160" s="24"/>
      <c r="AY3160" s="208">
        <v>25.414000000000001</v>
      </c>
      <c r="AZ3160" s="208">
        <v>41.929000000000002</v>
      </c>
      <c r="BA3160" s="208">
        <v>82.004999999999995</v>
      </c>
      <c r="BB3160" s="21">
        <f t="shared" si="379"/>
        <v>117.669</v>
      </c>
      <c r="BC3160" s="21"/>
      <c r="BD3160" s="22">
        <f t="shared" si="381"/>
        <v>158.1572580645161</v>
      </c>
      <c r="BE3160" s="21"/>
      <c r="BG3160" s="10"/>
      <c r="BH3160" s="21">
        <f t="shared" si="378"/>
        <v>0</v>
      </c>
      <c r="BI3160" s="22">
        <f t="shared" si="378"/>
        <v>0.11766899999999997</v>
      </c>
      <c r="BJ3160" s="21"/>
      <c r="BK3160" s="21">
        <v>0</v>
      </c>
      <c r="BL3160" s="22">
        <v>0.3530069999999999</v>
      </c>
      <c r="BM3160" s="21"/>
      <c r="BN3160" s="21">
        <f t="shared" si="380"/>
        <v>0</v>
      </c>
      <c r="BO3160" s="22">
        <f t="shared" si="380"/>
        <v>1.4120279999999996</v>
      </c>
      <c r="BP3160" s="21">
        <f t="shared" si="380"/>
        <v>0</v>
      </c>
    </row>
    <row r="3161" spans="1:68" ht="11.1" hidden="1" customHeight="1" outlineLevel="1" collapsed="1" x14ac:dyDescent="0.2">
      <c r="A3161" s="10"/>
      <c r="B3161" s="18"/>
      <c r="C3161" s="18"/>
      <c r="D3161" s="25"/>
      <c r="E3161" s="19" t="s">
        <v>124</v>
      </c>
      <c r="F3161" s="209">
        <v>330.70499999999998</v>
      </c>
      <c r="G3161" s="209">
        <v>283.61700000000002</v>
      </c>
      <c r="H3161" s="209">
        <v>219.477</v>
      </c>
      <c r="I3161" s="240">
        <v>158.75899999999999</v>
      </c>
      <c r="J3161" s="240"/>
      <c r="K3161" s="209">
        <v>86.614999999999995</v>
      </c>
      <c r="L3161" s="209">
        <v>60.264000000000003</v>
      </c>
      <c r="M3161" s="209">
        <v>33.241</v>
      </c>
      <c r="N3161" s="209">
        <v>45.808999999999997</v>
      </c>
      <c r="O3161" s="209">
        <v>73.914000000000001</v>
      </c>
      <c r="P3161" s="209">
        <v>18.571000000000002</v>
      </c>
      <c r="Q3161" s="209">
        <v>197.149</v>
      </c>
      <c r="R3161" s="209">
        <v>262.36</v>
      </c>
      <c r="S3161" s="209">
        <v>322.76299999999998</v>
      </c>
      <c r="T3161" s="209">
        <v>314.95699999999999</v>
      </c>
      <c r="U3161" s="209">
        <v>264.11799999999999</v>
      </c>
      <c r="V3161" s="209">
        <v>156.56800000000001</v>
      </c>
      <c r="W3161" s="209">
        <v>99.718000000000004</v>
      </c>
      <c r="X3161" s="209">
        <v>43.899000000000001</v>
      </c>
      <c r="Y3161" s="209">
        <v>19.009</v>
      </c>
      <c r="Z3161" s="209">
        <v>36.216999999999999</v>
      </c>
      <c r="AA3161" s="209">
        <v>49.712000000000003</v>
      </c>
      <c r="AB3161" s="209">
        <v>109.504</v>
      </c>
      <c r="AC3161" s="209">
        <v>180.221</v>
      </c>
      <c r="AD3161" s="209">
        <v>298.85700000000003</v>
      </c>
      <c r="AE3161" s="209">
        <v>282.577</v>
      </c>
      <c r="AF3161" s="209">
        <v>293.43799999999999</v>
      </c>
      <c r="AG3161" s="209">
        <v>263.68900000000002</v>
      </c>
      <c r="AH3161" s="209">
        <v>135.46100000000001</v>
      </c>
      <c r="AI3161" s="209">
        <v>95.632999999999996</v>
      </c>
      <c r="AJ3161" s="209">
        <v>52.518999999999998</v>
      </c>
      <c r="AK3161" s="209">
        <v>17.626000000000001</v>
      </c>
      <c r="AL3161" s="209">
        <v>41.280999999999999</v>
      </c>
      <c r="AM3161" s="209">
        <v>44.447000000000003</v>
      </c>
      <c r="AN3161" s="209">
        <v>104.09399999999999</v>
      </c>
      <c r="AO3161" s="209">
        <v>181.315</v>
      </c>
      <c r="AP3161" s="209">
        <v>301.72899999999998</v>
      </c>
      <c r="AQ3161" s="209">
        <v>354.38200000000001</v>
      </c>
      <c r="AR3161" s="209">
        <v>260.25299999999999</v>
      </c>
      <c r="AS3161" s="209">
        <v>255.25800000000001</v>
      </c>
      <c r="AT3161" s="209">
        <v>181.92099999999999</v>
      </c>
      <c r="AU3161" s="209">
        <v>100.64700000000001</v>
      </c>
      <c r="AV3161" s="209">
        <v>53.978999999999999</v>
      </c>
      <c r="AW3161" s="209">
        <v>16.318000000000001</v>
      </c>
      <c r="AX3161" s="209">
        <v>43.121000000000002</v>
      </c>
      <c r="AY3161" s="209">
        <v>67.245000000000005</v>
      </c>
      <c r="AZ3161" s="209">
        <v>94.028000000000006</v>
      </c>
      <c r="BA3161" s="209">
        <v>134.96600000000001</v>
      </c>
      <c r="BB3161" s="27">
        <v>304.40199999999999</v>
      </c>
      <c r="BC3161" s="21">
        <f>BF3161</f>
        <v>1814</v>
      </c>
      <c r="BD3161" s="22">
        <f t="shared" si="381"/>
        <v>409.14247311827955</v>
      </c>
      <c r="BE3161" s="21">
        <f>BC3161-BD3161</f>
        <v>1404.8575268817203</v>
      </c>
      <c r="BF3161" s="2">
        <v>1814</v>
      </c>
      <c r="BG3161" s="10"/>
      <c r="BH3161" s="21">
        <f t="shared" ref="BH3161:BI3224" si="382">(BC3161*24*31/1000000)</f>
        <v>1.3496159999999999</v>
      </c>
      <c r="BI3161" s="22">
        <f t="shared" si="382"/>
        <v>0.30440199999999995</v>
      </c>
      <c r="BJ3161" s="21">
        <f>BH3161-BI3161</f>
        <v>1.0452140000000001</v>
      </c>
      <c r="BK3161" s="21">
        <v>3.1783679999999999</v>
      </c>
      <c r="BL3161" s="22">
        <v>1.0631459999999999</v>
      </c>
      <c r="BM3161" s="21">
        <v>2.1152220000000002</v>
      </c>
      <c r="BN3161" s="21">
        <f t="shared" si="380"/>
        <v>12.713471999999999</v>
      </c>
      <c r="BO3161" s="22">
        <f t="shared" si="380"/>
        <v>4.2525839999999997</v>
      </c>
      <c r="BP3161" s="21">
        <f t="shared" si="380"/>
        <v>8.4608880000000006</v>
      </c>
    </row>
    <row r="3162" spans="1:68" ht="11.1" hidden="1" customHeight="1" outlineLevel="2" x14ac:dyDescent="0.2">
      <c r="A3162" s="10"/>
      <c r="B3162" s="18"/>
      <c r="C3162" s="18"/>
      <c r="D3162" s="25"/>
      <c r="E3162" s="23"/>
      <c r="F3162" s="208">
        <v>330.70499999999998</v>
      </c>
      <c r="G3162" s="208">
        <v>283.61700000000002</v>
      </c>
      <c r="H3162" s="208">
        <v>219.477</v>
      </c>
      <c r="I3162" s="239">
        <v>158.75899999999999</v>
      </c>
      <c r="J3162" s="239"/>
      <c r="K3162" s="208">
        <v>86.614999999999995</v>
      </c>
      <c r="L3162" s="208">
        <v>60.264000000000003</v>
      </c>
      <c r="M3162" s="208">
        <v>33.241</v>
      </c>
      <c r="N3162" s="208">
        <v>45.808999999999997</v>
      </c>
      <c r="O3162" s="208">
        <v>73.914000000000001</v>
      </c>
      <c r="P3162" s="208">
        <v>18.571000000000002</v>
      </c>
      <c r="Q3162" s="208">
        <v>197.149</v>
      </c>
      <c r="R3162" s="208">
        <v>262.36</v>
      </c>
      <c r="S3162" s="208">
        <v>322.76299999999998</v>
      </c>
      <c r="T3162" s="208">
        <v>314.95699999999999</v>
      </c>
      <c r="U3162" s="208">
        <v>264.11799999999999</v>
      </c>
      <c r="V3162" s="208">
        <v>156.56800000000001</v>
      </c>
      <c r="W3162" s="208">
        <v>99.718000000000004</v>
      </c>
      <c r="X3162" s="208">
        <v>43.899000000000001</v>
      </c>
      <c r="Y3162" s="208">
        <v>19.009</v>
      </c>
      <c r="Z3162" s="208">
        <v>36.216999999999999</v>
      </c>
      <c r="AA3162" s="208">
        <v>49.712000000000003</v>
      </c>
      <c r="AB3162" s="208">
        <v>109.504</v>
      </c>
      <c r="AC3162" s="208">
        <v>180.221</v>
      </c>
      <c r="AD3162" s="208">
        <v>298.85700000000003</v>
      </c>
      <c r="AE3162" s="208">
        <v>282.577</v>
      </c>
      <c r="AF3162" s="208">
        <v>293.43799999999999</v>
      </c>
      <c r="AG3162" s="208">
        <v>263.68900000000002</v>
      </c>
      <c r="AH3162" s="208">
        <v>135.46100000000001</v>
      </c>
      <c r="AI3162" s="208">
        <v>95.632999999999996</v>
      </c>
      <c r="AJ3162" s="208">
        <v>52.518999999999998</v>
      </c>
      <c r="AK3162" s="208">
        <v>17.626000000000001</v>
      </c>
      <c r="AL3162" s="208">
        <v>41.280999999999999</v>
      </c>
      <c r="AM3162" s="208">
        <v>44.447000000000003</v>
      </c>
      <c r="AN3162" s="208">
        <v>104.09399999999999</v>
      </c>
      <c r="AO3162" s="208">
        <v>181.315</v>
      </c>
      <c r="AP3162" s="208">
        <v>301.72899999999998</v>
      </c>
      <c r="AQ3162" s="208">
        <v>354.38200000000001</v>
      </c>
      <c r="AR3162" s="208">
        <v>260.25299999999999</v>
      </c>
      <c r="AS3162" s="208">
        <v>255.25800000000001</v>
      </c>
      <c r="AT3162" s="208">
        <v>181.92099999999999</v>
      </c>
      <c r="AU3162" s="208">
        <v>100.64700000000001</v>
      </c>
      <c r="AV3162" s="208">
        <v>53.978999999999999</v>
      </c>
      <c r="AW3162" s="208">
        <v>16.318000000000001</v>
      </c>
      <c r="AX3162" s="208">
        <v>43.121000000000002</v>
      </c>
      <c r="AY3162" s="208">
        <v>67.245000000000005</v>
      </c>
      <c r="AZ3162" s="208">
        <v>94.028000000000006</v>
      </c>
      <c r="BA3162" s="208">
        <v>134.96600000000001</v>
      </c>
      <c r="BB3162" s="27">
        <v>304.40199999999999</v>
      </c>
      <c r="BC3162" s="21"/>
      <c r="BD3162" s="22">
        <f t="shared" si="381"/>
        <v>409.14247311827955</v>
      </c>
      <c r="BE3162" s="21"/>
      <c r="BG3162" s="10"/>
      <c r="BH3162" s="21">
        <f t="shared" si="382"/>
        <v>0</v>
      </c>
      <c r="BI3162" s="22">
        <f t="shared" si="382"/>
        <v>0.30440199999999995</v>
      </c>
      <c r="BJ3162" s="21"/>
      <c r="BK3162" s="21">
        <v>0</v>
      </c>
      <c r="BL3162" s="22">
        <v>1.0631459999999999</v>
      </c>
      <c r="BM3162" s="21"/>
      <c r="BN3162" s="21">
        <f t="shared" si="380"/>
        <v>0</v>
      </c>
      <c r="BO3162" s="22">
        <f t="shared" si="380"/>
        <v>4.2525839999999997</v>
      </c>
      <c r="BP3162" s="21">
        <f t="shared" si="380"/>
        <v>0</v>
      </c>
    </row>
    <row r="3163" spans="1:68" ht="21.95" hidden="1" customHeight="1" outlineLevel="1" collapsed="1" x14ac:dyDescent="0.2">
      <c r="A3163" s="10"/>
      <c r="B3163" s="18"/>
      <c r="C3163" s="18"/>
      <c r="D3163" s="18"/>
      <c r="E3163" s="19" t="s">
        <v>2746</v>
      </c>
      <c r="F3163" s="20"/>
      <c r="G3163" s="209">
        <v>0.46700000000000003</v>
      </c>
      <c r="H3163" s="209">
        <v>1.655</v>
      </c>
      <c r="I3163" s="240">
        <v>1.4810000000000001</v>
      </c>
      <c r="J3163" s="240"/>
      <c r="K3163" s="209">
        <v>0.82</v>
      </c>
      <c r="L3163" s="209">
        <v>0.17</v>
      </c>
      <c r="M3163" s="20"/>
      <c r="N3163" s="20"/>
      <c r="O3163" s="20"/>
      <c r="P3163" s="209">
        <v>0.92700000000000005</v>
      </c>
      <c r="Q3163" s="209">
        <v>1.4670000000000001</v>
      </c>
      <c r="R3163" s="209">
        <v>1.7490000000000001</v>
      </c>
      <c r="S3163" s="209">
        <v>2.5249999999999999</v>
      </c>
      <c r="T3163" s="209">
        <v>1.9750000000000001</v>
      </c>
      <c r="U3163" s="209">
        <v>1.9970000000000001</v>
      </c>
      <c r="V3163" s="209">
        <v>1.0549999999999999</v>
      </c>
      <c r="W3163" s="209">
        <v>0.68500000000000005</v>
      </c>
      <c r="X3163" s="209">
        <v>0.20100000000000001</v>
      </c>
      <c r="Y3163" s="20"/>
      <c r="Z3163" s="20"/>
      <c r="AA3163" s="209">
        <v>0.107</v>
      </c>
      <c r="AB3163" s="209">
        <v>0.95399999999999996</v>
      </c>
      <c r="AC3163" s="209">
        <v>1.5029999999999999</v>
      </c>
      <c r="AD3163" s="209">
        <v>2.093</v>
      </c>
      <c r="AE3163" s="209">
        <v>2.464</v>
      </c>
      <c r="AF3163" s="209">
        <v>2.0640000000000001</v>
      </c>
      <c r="AG3163" s="209">
        <v>1.615</v>
      </c>
      <c r="AH3163" s="209">
        <v>1.0980000000000001</v>
      </c>
      <c r="AI3163" s="209">
        <v>0.72299999999999998</v>
      </c>
      <c r="AJ3163" s="20"/>
      <c r="AK3163" s="20"/>
      <c r="AL3163" s="20"/>
      <c r="AM3163" s="20"/>
      <c r="AN3163" s="209">
        <v>1.21</v>
      </c>
      <c r="AO3163" s="209">
        <v>1.5720000000000001</v>
      </c>
      <c r="AP3163" s="209">
        <v>2.3279999999999998</v>
      </c>
      <c r="AQ3163" s="209">
        <v>2.68</v>
      </c>
      <c r="AR3163" s="209">
        <v>2.76</v>
      </c>
      <c r="AS3163" s="209">
        <v>1.6579999999999999</v>
      </c>
      <c r="AT3163" s="209">
        <v>1.1719999999999999</v>
      </c>
      <c r="AU3163" s="209">
        <v>0.73299999999999998</v>
      </c>
      <c r="AV3163" s="209">
        <v>0.123</v>
      </c>
      <c r="AW3163" s="20"/>
      <c r="AX3163" s="20"/>
      <c r="AY3163" s="209">
        <v>0.27800000000000002</v>
      </c>
      <c r="AZ3163" s="209">
        <v>0.68799999999999994</v>
      </c>
      <c r="BA3163" s="209">
        <v>1.4490000000000001</v>
      </c>
      <c r="BB3163" s="21">
        <f t="shared" si="379"/>
        <v>2.76</v>
      </c>
      <c r="BC3163" s="21">
        <f>BD3163</f>
        <v>3.7096774193548385</v>
      </c>
      <c r="BD3163" s="22">
        <f t="shared" si="381"/>
        <v>3.7096774193548385</v>
      </c>
      <c r="BE3163" s="21">
        <f>BC3163-BD3163</f>
        <v>0</v>
      </c>
      <c r="BF3163" s="2">
        <v>1.75</v>
      </c>
      <c r="BG3163" s="10">
        <v>6</v>
      </c>
      <c r="BH3163" s="21">
        <f t="shared" si="382"/>
        <v>2.7599999999999999E-3</v>
      </c>
      <c r="BI3163" s="22">
        <f t="shared" si="382"/>
        <v>2.7599999999999999E-3</v>
      </c>
      <c r="BJ3163" s="21">
        <f>BH3163-BI3163</f>
        <v>0</v>
      </c>
      <c r="BK3163" s="21">
        <v>8.2799999999999992E-3</v>
      </c>
      <c r="BL3163" s="22">
        <v>8.2799999999999992E-3</v>
      </c>
      <c r="BM3163" s="21">
        <v>0</v>
      </c>
      <c r="BN3163" s="21">
        <f t="shared" si="380"/>
        <v>3.3119999999999997E-2</v>
      </c>
      <c r="BO3163" s="22">
        <f t="shared" si="380"/>
        <v>3.3119999999999997E-2</v>
      </c>
      <c r="BP3163" s="21">
        <f t="shared" si="380"/>
        <v>0</v>
      </c>
    </row>
    <row r="3164" spans="1:68" ht="11.1" hidden="1" customHeight="1" outlineLevel="2" x14ac:dyDescent="0.2">
      <c r="A3164" s="10"/>
      <c r="B3164" s="18"/>
      <c r="C3164" s="18"/>
      <c r="D3164" s="18"/>
      <c r="E3164" s="23" t="s">
        <v>2747</v>
      </c>
      <c r="F3164" s="24"/>
      <c r="G3164" s="208">
        <v>0.46700000000000003</v>
      </c>
      <c r="H3164" s="208">
        <v>1.655</v>
      </c>
      <c r="I3164" s="239">
        <v>1.4810000000000001</v>
      </c>
      <c r="J3164" s="239"/>
      <c r="K3164" s="208">
        <v>0.82</v>
      </c>
      <c r="L3164" s="208">
        <v>0.17</v>
      </c>
      <c r="M3164" s="24"/>
      <c r="N3164" s="24"/>
      <c r="O3164" s="24"/>
      <c r="P3164" s="208">
        <v>0.92700000000000005</v>
      </c>
      <c r="Q3164" s="208">
        <v>1.4670000000000001</v>
      </c>
      <c r="R3164" s="208">
        <v>1.7490000000000001</v>
      </c>
      <c r="S3164" s="208">
        <v>2.5249999999999999</v>
      </c>
      <c r="T3164" s="208">
        <v>1.9750000000000001</v>
      </c>
      <c r="U3164" s="208">
        <v>1.9970000000000001</v>
      </c>
      <c r="V3164" s="208">
        <v>1.0549999999999999</v>
      </c>
      <c r="W3164" s="208">
        <v>0.68500000000000005</v>
      </c>
      <c r="X3164" s="208">
        <v>0.20100000000000001</v>
      </c>
      <c r="Y3164" s="24"/>
      <c r="Z3164" s="24"/>
      <c r="AA3164" s="208">
        <v>0.107</v>
      </c>
      <c r="AB3164" s="208">
        <v>0.95399999999999996</v>
      </c>
      <c r="AC3164" s="208">
        <v>1.5029999999999999</v>
      </c>
      <c r="AD3164" s="208">
        <v>2.093</v>
      </c>
      <c r="AE3164" s="208">
        <v>2.464</v>
      </c>
      <c r="AF3164" s="208">
        <v>2.0640000000000001</v>
      </c>
      <c r="AG3164" s="208">
        <v>1.615</v>
      </c>
      <c r="AH3164" s="208">
        <v>1.0980000000000001</v>
      </c>
      <c r="AI3164" s="208">
        <v>0.72299999999999998</v>
      </c>
      <c r="AJ3164" s="24"/>
      <c r="AK3164" s="24"/>
      <c r="AL3164" s="24"/>
      <c r="AM3164" s="24"/>
      <c r="AN3164" s="208">
        <v>1.21</v>
      </c>
      <c r="AO3164" s="208">
        <v>1.5720000000000001</v>
      </c>
      <c r="AP3164" s="208">
        <v>2.3279999999999998</v>
      </c>
      <c r="AQ3164" s="208">
        <v>2.68</v>
      </c>
      <c r="AR3164" s="208">
        <v>2.76</v>
      </c>
      <c r="AS3164" s="208">
        <v>1.6579999999999999</v>
      </c>
      <c r="AT3164" s="208">
        <v>1.1719999999999999</v>
      </c>
      <c r="AU3164" s="208">
        <v>0.73299999999999998</v>
      </c>
      <c r="AV3164" s="208">
        <v>0.123</v>
      </c>
      <c r="AW3164" s="24"/>
      <c r="AX3164" s="24"/>
      <c r="AY3164" s="208">
        <v>0.27800000000000002</v>
      </c>
      <c r="AZ3164" s="208">
        <v>0.68799999999999994</v>
      </c>
      <c r="BA3164" s="208">
        <v>1.4490000000000001</v>
      </c>
      <c r="BB3164" s="21">
        <f t="shared" si="379"/>
        <v>2.76</v>
      </c>
      <c r="BC3164" s="21"/>
      <c r="BD3164" s="22">
        <f t="shared" si="381"/>
        <v>3.7096774193548385</v>
      </c>
      <c r="BE3164" s="21"/>
      <c r="BG3164" s="10"/>
      <c r="BH3164" s="21">
        <f t="shared" si="382"/>
        <v>0</v>
      </c>
      <c r="BI3164" s="22">
        <f t="shared" si="382"/>
        <v>2.7599999999999999E-3</v>
      </c>
      <c r="BJ3164" s="21"/>
      <c r="BK3164" s="21">
        <v>0</v>
      </c>
      <c r="BL3164" s="22">
        <v>8.2799999999999992E-3</v>
      </c>
      <c r="BM3164" s="21"/>
      <c r="BN3164" s="21">
        <f t="shared" si="380"/>
        <v>0</v>
      </c>
      <c r="BO3164" s="22">
        <f t="shared" si="380"/>
        <v>3.3119999999999997E-2</v>
      </c>
      <c r="BP3164" s="21">
        <f t="shared" si="380"/>
        <v>0</v>
      </c>
    </row>
    <row r="3165" spans="1:68" ht="11.1" hidden="1" customHeight="1" outlineLevel="1" collapsed="1" x14ac:dyDescent="0.2">
      <c r="A3165" s="10"/>
      <c r="B3165" s="18"/>
      <c r="C3165" s="18"/>
      <c r="D3165" s="18"/>
      <c r="E3165" s="19" t="s">
        <v>129</v>
      </c>
      <c r="F3165" s="209">
        <v>1.581</v>
      </c>
      <c r="G3165" s="209">
        <v>1.41</v>
      </c>
      <c r="H3165" s="209">
        <v>0.94599999999999995</v>
      </c>
      <c r="I3165" s="240">
        <v>0.68899999999999995</v>
      </c>
      <c r="J3165" s="240"/>
      <c r="K3165" s="209">
        <v>0.19700000000000001</v>
      </c>
      <c r="L3165" s="209">
        <v>4.4999999999999998E-2</v>
      </c>
      <c r="M3165" s="20"/>
      <c r="N3165" s="20"/>
      <c r="O3165" s="209">
        <v>3.6999999999999998E-2</v>
      </c>
      <c r="P3165" s="209">
        <v>0.30199999999999999</v>
      </c>
      <c r="Q3165" s="209">
        <v>0.79800000000000004</v>
      </c>
      <c r="R3165" s="209">
        <v>1.216</v>
      </c>
      <c r="S3165" s="209">
        <v>1.5129999999999999</v>
      </c>
      <c r="T3165" s="209">
        <v>1.552</v>
      </c>
      <c r="U3165" s="209">
        <v>1.0129999999999999</v>
      </c>
      <c r="V3165" s="209">
        <v>0.42</v>
      </c>
      <c r="W3165" s="209">
        <v>0.26800000000000002</v>
      </c>
      <c r="X3165" s="20"/>
      <c r="Y3165" s="209">
        <v>8.2000000000000003E-2</v>
      </c>
      <c r="Z3165" s="20"/>
      <c r="AA3165" s="20"/>
      <c r="AB3165" s="209">
        <v>0.255</v>
      </c>
      <c r="AC3165" s="209">
        <v>0.82399999999999995</v>
      </c>
      <c r="AD3165" s="209">
        <v>0.876</v>
      </c>
      <c r="AE3165" s="209">
        <v>2.0510000000000002</v>
      </c>
      <c r="AF3165" s="209">
        <v>1.488</v>
      </c>
      <c r="AG3165" s="209">
        <v>0.86299999999999999</v>
      </c>
      <c r="AH3165" s="209">
        <v>0.68100000000000005</v>
      </c>
      <c r="AI3165" s="209">
        <v>0.245</v>
      </c>
      <c r="AJ3165" s="209">
        <v>0.92600000000000005</v>
      </c>
      <c r="AK3165" s="20"/>
      <c r="AL3165" s="20"/>
      <c r="AM3165" s="20"/>
      <c r="AN3165" s="20"/>
      <c r="AO3165" s="209">
        <v>0.53</v>
      </c>
      <c r="AP3165" s="209">
        <v>1.5820000000000001</v>
      </c>
      <c r="AQ3165" s="209">
        <v>1.7789999999999999</v>
      </c>
      <c r="AR3165" s="209">
        <v>1.655</v>
      </c>
      <c r="AS3165" s="209">
        <v>1.262</v>
      </c>
      <c r="AT3165" s="20"/>
      <c r="AU3165" s="209">
        <v>0.92800000000000005</v>
      </c>
      <c r="AV3165" s="209">
        <v>2E-3</v>
      </c>
      <c r="AW3165" s="20"/>
      <c r="AX3165" s="20"/>
      <c r="AY3165" s="20"/>
      <c r="AZ3165" s="20"/>
      <c r="BA3165" s="20"/>
      <c r="BB3165" s="21">
        <f t="shared" si="379"/>
        <v>2.0510000000000002</v>
      </c>
      <c r="BC3165" s="21">
        <f>BD3165</f>
        <v>2.756720430107527</v>
      </c>
      <c r="BD3165" s="22">
        <f t="shared" si="381"/>
        <v>2.756720430107527</v>
      </c>
      <c r="BE3165" s="21">
        <f>BC3165-BD3165</f>
        <v>0</v>
      </c>
      <c r="BF3165" s="2">
        <v>2.4300000000000002</v>
      </c>
      <c r="BG3165" s="10">
        <v>5</v>
      </c>
      <c r="BH3165" s="21">
        <f t="shared" si="382"/>
        <v>2.0509999999999999E-3</v>
      </c>
      <c r="BI3165" s="22">
        <f t="shared" si="382"/>
        <v>2.0509999999999999E-3</v>
      </c>
      <c r="BJ3165" s="21">
        <f>BH3165-BI3165</f>
        <v>0</v>
      </c>
      <c r="BK3165" s="21">
        <v>6.1529999999999996E-3</v>
      </c>
      <c r="BL3165" s="22">
        <v>6.1529999999999996E-3</v>
      </c>
      <c r="BM3165" s="21">
        <v>0</v>
      </c>
      <c r="BN3165" s="21">
        <f t="shared" si="380"/>
        <v>2.4611999999999998E-2</v>
      </c>
      <c r="BO3165" s="22">
        <f t="shared" si="380"/>
        <v>2.4611999999999998E-2</v>
      </c>
      <c r="BP3165" s="21">
        <f t="shared" si="380"/>
        <v>0</v>
      </c>
    </row>
    <row r="3166" spans="1:68" ht="11.1" hidden="1" customHeight="1" outlineLevel="2" x14ac:dyDescent="0.2">
      <c r="A3166" s="10"/>
      <c r="B3166" s="18"/>
      <c r="C3166" s="18"/>
      <c r="D3166" s="18"/>
      <c r="E3166" s="23" t="s">
        <v>2748</v>
      </c>
      <c r="F3166" s="208">
        <v>1.581</v>
      </c>
      <c r="G3166" s="208">
        <v>1.41</v>
      </c>
      <c r="H3166" s="208">
        <v>0.94599999999999995</v>
      </c>
      <c r="I3166" s="239">
        <v>0.68899999999999995</v>
      </c>
      <c r="J3166" s="239"/>
      <c r="K3166" s="208">
        <v>0.19700000000000001</v>
      </c>
      <c r="L3166" s="208">
        <v>4.4999999999999998E-2</v>
      </c>
      <c r="M3166" s="24"/>
      <c r="N3166" s="24"/>
      <c r="O3166" s="208">
        <v>3.6999999999999998E-2</v>
      </c>
      <c r="P3166" s="208">
        <v>0.30199999999999999</v>
      </c>
      <c r="Q3166" s="208">
        <v>0.79800000000000004</v>
      </c>
      <c r="R3166" s="208">
        <v>1.216</v>
      </c>
      <c r="S3166" s="208">
        <v>1.5129999999999999</v>
      </c>
      <c r="T3166" s="208">
        <v>1.552</v>
      </c>
      <c r="U3166" s="208">
        <v>1.0129999999999999</v>
      </c>
      <c r="V3166" s="208">
        <v>0.42</v>
      </c>
      <c r="W3166" s="208">
        <v>0.26800000000000002</v>
      </c>
      <c r="X3166" s="24"/>
      <c r="Y3166" s="208">
        <v>8.2000000000000003E-2</v>
      </c>
      <c r="Z3166" s="24"/>
      <c r="AA3166" s="24"/>
      <c r="AB3166" s="208">
        <v>0.255</v>
      </c>
      <c r="AC3166" s="208">
        <v>0.82399999999999995</v>
      </c>
      <c r="AD3166" s="208">
        <v>0.876</v>
      </c>
      <c r="AE3166" s="208">
        <v>2.0510000000000002</v>
      </c>
      <c r="AF3166" s="208">
        <v>1.488</v>
      </c>
      <c r="AG3166" s="208">
        <v>0.86299999999999999</v>
      </c>
      <c r="AH3166" s="208">
        <v>0.68100000000000005</v>
      </c>
      <c r="AI3166" s="208">
        <v>0.245</v>
      </c>
      <c r="AJ3166" s="208">
        <v>0.92600000000000005</v>
      </c>
      <c r="AK3166" s="24"/>
      <c r="AL3166" s="24"/>
      <c r="AM3166" s="24"/>
      <c r="AN3166" s="24"/>
      <c r="AO3166" s="208">
        <v>0.53</v>
      </c>
      <c r="AP3166" s="208">
        <v>1.5820000000000001</v>
      </c>
      <c r="AQ3166" s="208">
        <v>1.7789999999999999</v>
      </c>
      <c r="AR3166" s="208">
        <v>1.655</v>
      </c>
      <c r="AS3166" s="208">
        <v>1.262</v>
      </c>
      <c r="AT3166" s="24"/>
      <c r="AU3166" s="208">
        <v>0.92800000000000005</v>
      </c>
      <c r="AV3166" s="208">
        <v>2E-3</v>
      </c>
      <c r="AW3166" s="24"/>
      <c r="AX3166" s="24"/>
      <c r="AY3166" s="24"/>
      <c r="AZ3166" s="24"/>
      <c r="BA3166" s="24"/>
      <c r="BB3166" s="21">
        <f t="shared" si="379"/>
        <v>2.0510000000000002</v>
      </c>
      <c r="BC3166" s="21"/>
      <c r="BD3166" s="22">
        <f t="shared" si="381"/>
        <v>2.756720430107527</v>
      </c>
      <c r="BE3166" s="21"/>
      <c r="BG3166" s="10"/>
      <c r="BH3166" s="21">
        <f t="shared" si="382"/>
        <v>0</v>
      </c>
      <c r="BI3166" s="22">
        <f t="shared" si="382"/>
        <v>2.0509999999999999E-3</v>
      </c>
      <c r="BJ3166" s="21"/>
      <c r="BK3166" s="21">
        <v>0</v>
      </c>
      <c r="BL3166" s="22">
        <v>6.1529999999999996E-3</v>
      </c>
      <c r="BM3166" s="21"/>
      <c r="BN3166" s="21">
        <f t="shared" si="380"/>
        <v>0</v>
      </c>
      <c r="BO3166" s="22">
        <f t="shared" si="380"/>
        <v>2.4611999999999998E-2</v>
      </c>
      <c r="BP3166" s="21">
        <f t="shared" si="380"/>
        <v>0</v>
      </c>
    </row>
    <row r="3167" spans="1:68" ht="11.1" hidden="1" customHeight="1" outlineLevel="1" collapsed="1" x14ac:dyDescent="0.2">
      <c r="A3167" s="10"/>
      <c r="B3167" s="18"/>
      <c r="C3167" s="18"/>
      <c r="D3167" s="18"/>
      <c r="E3167" s="19" t="s">
        <v>2749</v>
      </c>
      <c r="F3167" s="209">
        <v>2.3679999999999999</v>
      </c>
      <c r="G3167" s="209">
        <v>1.7370000000000001</v>
      </c>
      <c r="H3167" s="209">
        <v>1.3759999999999999</v>
      </c>
      <c r="I3167" s="240">
        <v>0.99199999999999999</v>
      </c>
      <c r="J3167" s="240"/>
      <c r="K3167" s="209">
        <v>0.47299999999999998</v>
      </c>
      <c r="L3167" s="209">
        <v>0.11899999999999999</v>
      </c>
      <c r="M3167" s="20"/>
      <c r="N3167" s="20"/>
      <c r="O3167" s="20"/>
      <c r="P3167" s="209">
        <v>0.71899999999999997</v>
      </c>
      <c r="Q3167" s="209">
        <v>1.7689999999999999</v>
      </c>
      <c r="R3167" s="209">
        <v>1.5820000000000001</v>
      </c>
      <c r="S3167" s="209">
        <v>2.1789999999999998</v>
      </c>
      <c r="T3167" s="209">
        <v>1.6579999999999999</v>
      </c>
      <c r="U3167" s="209">
        <v>1.4990000000000001</v>
      </c>
      <c r="V3167" s="209">
        <v>0.74199999999999999</v>
      </c>
      <c r="W3167" s="209">
        <v>6.4290000000000003</v>
      </c>
      <c r="X3167" s="209">
        <v>7.9000000000000001E-2</v>
      </c>
      <c r="Y3167" s="209">
        <v>1.7999999999999999E-2</v>
      </c>
      <c r="Z3167" s="209">
        <v>2E-3</v>
      </c>
      <c r="AA3167" s="209">
        <v>0.11899999999999999</v>
      </c>
      <c r="AB3167" s="209">
        <v>0.35299999999999998</v>
      </c>
      <c r="AC3167" s="209">
        <v>1.3839999999999999</v>
      </c>
      <c r="AD3167" s="209">
        <v>1.6659999999999999</v>
      </c>
      <c r="AE3167" s="209">
        <v>2.153</v>
      </c>
      <c r="AF3167" s="209">
        <v>1.8560000000000001</v>
      </c>
      <c r="AG3167" s="209">
        <v>1.3380000000000001</v>
      </c>
      <c r="AH3167" s="209">
        <v>0.83699999999999997</v>
      </c>
      <c r="AI3167" s="209">
        <v>0.48299999999999998</v>
      </c>
      <c r="AJ3167" s="20"/>
      <c r="AK3167" s="20"/>
      <c r="AL3167" s="20"/>
      <c r="AM3167" s="209">
        <v>0.48799999999999999</v>
      </c>
      <c r="AN3167" s="209">
        <v>0.69799999999999995</v>
      </c>
      <c r="AO3167" s="209">
        <v>1.5720000000000001</v>
      </c>
      <c r="AP3167" s="209">
        <v>2.0129999999999999</v>
      </c>
      <c r="AQ3167" s="209">
        <v>2.4089999999999998</v>
      </c>
      <c r="AR3167" s="209">
        <v>2.4289999999999998</v>
      </c>
      <c r="AS3167" s="209">
        <v>1.4339999999999999</v>
      </c>
      <c r="AT3167" s="209">
        <v>0.92600000000000005</v>
      </c>
      <c r="AU3167" s="209">
        <v>0.50700000000000001</v>
      </c>
      <c r="AV3167" s="20"/>
      <c r="AW3167" s="20"/>
      <c r="AX3167" s="20"/>
      <c r="AY3167" s="209">
        <v>0.52200000000000002</v>
      </c>
      <c r="AZ3167" s="209">
        <v>0.54400000000000004</v>
      </c>
      <c r="BA3167" s="209">
        <v>1.032</v>
      </c>
      <c r="BB3167" s="21">
        <f>BB3168+BB3169</f>
        <v>8.4309999999999992</v>
      </c>
      <c r="BC3167" s="21">
        <f>BD3167</f>
        <v>11.331989247311826</v>
      </c>
      <c r="BD3167" s="22">
        <f t="shared" si="381"/>
        <v>11.331989247311826</v>
      </c>
      <c r="BE3167" s="21">
        <f>BC3167-BD3167</f>
        <v>0</v>
      </c>
      <c r="BF3167" s="2">
        <v>4.91</v>
      </c>
      <c r="BG3167" s="10">
        <v>6</v>
      </c>
      <c r="BH3167" s="21">
        <f t="shared" si="382"/>
        <v>8.4309999999999993E-3</v>
      </c>
      <c r="BI3167" s="22">
        <f t="shared" si="382"/>
        <v>8.4309999999999993E-3</v>
      </c>
      <c r="BJ3167" s="21">
        <f>BH3167-BI3167</f>
        <v>0</v>
      </c>
      <c r="BK3167" s="21">
        <v>2.5292999999999996E-2</v>
      </c>
      <c r="BL3167" s="22">
        <v>2.5292999999999996E-2</v>
      </c>
      <c r="BM3167" s="21">
        <v>0</v>
      </c>
      <c r="BN3167" s="21">
        <f t="shared" si="380"/>
        <v>0.10117199999999998</v>
      </c>
      <c r="BO3167" s="22">
        <f t="shared" si="380"/>
        <v>0.10117199999999998</v>
      </c>
      <c r="BP3167" s="21">
        <f t="shared" si="380"/>
        <v>0</v>
      </c>
    </row>
    <row r="3168" spans="1:68" ht="11.1" hidden="1" customHeight="1" outlineLevel="2" x14ac:dyDescent="0.2">
      <c r="A3168" s="10"/>
      <c r="B3168" s="18"/>
      <c r="C3168" s="18"/>
      <c r="D3168" s="18"/>
      <c r="E3168" s="23" t="s">
        <v>2750</v>
      </c>
      <c r="F3168" s="208">
        <v>2.3679999999999999</v>
      </c>
      <c r="G3168" s="208">
        <v>1.7370000000000001</v>
      </c>
      <c r="H3168" s="208">
        <v>1.3759999999999999</v>
      </c>
      <c r="I3168" s="239">
        <v>0.99199999999999999</v>
      </c>
      <c r="J3168" s="239"/>
      <c r="K3168" s="208">
        <v>0.47299999999999998</v>
      </c>
      <c r="L3168" s="208">
        <v>0.11899999999999999</v>
      </c>
      <c r="M3168" s="24"/>
      <c r="N3168" s="24"/>
      <c r="O3168" s="24"/>
      <c r="P3168" s="208">
        <v>0.71899999999999997</v>
      </c>
      <c r="Q3168" s="208">
        <v>1.7689999999999999</v>
      </c>
      <c r="R3168" s="208">
        <v>1.5820000000000001</v>
      </c>
      <c r="S3168" s="208">
        <v>2.1789999999999998</v>
      </c>
      <c r="T3168" s="208">
        <v>1.6579999999999999</v>
      </c>
      <c r="U3168" s="208">
        <v>1.4990000000000001</v>
      </c>
      <c r="V3168" s="208">
        <v>0.74199999999999999</v>
      </c>
      <c r="W3168" s="208">
        <v>0.42699999999999999</v>
      </c>
      <c r="X3168" s="208">
        <v>7.9000000000000001E-2</v>
      </c>
      <c r="Y3168" s="208">
        <v>1.7999999999999999E-2</v>
      </c>
      <c r="Z3168" s="208">
        <v>2E-3</v>
      </c>
      <c r="AA3168" s="208">
        <v>0.11899999999999999</v>
      </c>
      <c r="AB3168" s="208">
        <v>0.35299999999999998</v>
      </c>
      <c r="AC3168" s="208">
        <v>1.3839999999999999</v>
      </c>
      <c r="AD3168" s="208">
        <v>1.6659999999999999</v>
      </c>
      <c r="AE3168" s="208">
        <v>2.153</v>
      </c>
      <c r="AF3168" s="208">
        <v>1.8560000000000001</v>
      </c>
      <c r="AG3168" s="208">
        <v>1.3380000000000001</v>
      </c>
      <c r="AH3168" s="208">
        <v>0.83699999999999997</v>
      </c>
      <c r="AI3168" s="208">
        <v>0.48299999999999998</v>
      </c>
      <c r="AJ3168" s="24"/>
      <c r="AK3168" s="24"/>
      <c r="AL3168" s="24"/>
      <c r="AM3168" s="208">
        <v>0.48799999999999999</v>
      </c>
      <c r="AN3168" s="208">
        <v>0.69799999999999995</v>
      </c>
      <c r="AO3168" s="208">
        <v>1.5720000000000001</v>
      </c>
      <c r="AP3168" s="208">
        <v>2.0129999999999999</v>
      </c>
      <c r="AQ3168" s="208">
        <v>2.4089999999999998</v>
      </c>
      <c r="AR3168" s="208">
        <v>2.4289999999999998</v>
      </c>
      <c r="AS3168" s="208">
        <v>1.4339999999999999</v>
      </c>
      <c r="AT3168" s="208">
        <v>0.92600000000000005</v>
      </c>
      <c r="AU3168" s="208">
        <v>0.50700000000000001</v>
      </c>
      <c r="AV3168" s="24"/>
      <c r="AW3168" s="24"/>
      <c r="AX3168" s="24"/>
      <c r="AY3168" s="208">
        <v>0.52200000000000002</v>
      </c>
      <c r="AZ3168" s="208">
        <v>0.54400000000000004</v>
      </c>
      <c r="BA3168" s="208">
        <v>1.032</v>
      </c>
      <c r="BB3168" s="21">
        <f t="shared" si="379"/>
        <v>2.4289999999999998</v>
      </c>
      <c r="BC3168" s="21"/>
      <c r="BD3168" s="22">
        <f t="shared" si="381"/>
        <v>3.264784946236559</v>
      </c>
      <c r="BE3168" s="21"/>
      <c r="BG3168" s="10"/>
      <c r="BH3168" s="21">
        <f t="shared" si="382"/>
        <v>0</v>
      </c>
      <c r="BI3168" s="22">
        <f t="shared" si="382"/>
        <v>2.4289999999999997E-3</v>
      </c>
      <c r="BJ3168" s="21"/>
      <c r="BK3168" s="21">
        <v>0</v>
      </c>
      <c r="BL3168" s="22">
        <v>7.2869999999999992E-3</v>
      </c>
      <c r="BM3168" s="21"/>
      <c r="BN3168" s="21">
        <f t="shared" si="380"/>
        <v>0</v>
      </c>
      <c r="BO3168" s="22">
        <f t="shared" si="380"/>
        <v>2.9147999999999997E-2</v>
      </c>
      <c r="BP3168" s="21">
        <f t="shared" si="380"/>
        <v>0</v>
      </c>
    </row>
    <row r="3169" spans="1:68" ht="11.1" hidden="1" customHeight="1" outlineLevel="2" x14ac:dyDescent="0.2">
      <c r="A3169" s="10"/>
      <c r="B3169" s="18"/>
      <c r="C3169" s="18"/>
      <c r="D3169" s="18"/>
      <c r="E3169" s="23" t="s">
        <v>2743</v>
      </c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  <c r="V3169" s="24"/>
      <c r="W3169" s="208">
        <v>6.0019999999999998</v>
      </c>
      <c r="X3169" s="24"/>
      <c r="Y3169" s="24"/>
      <c r="Z3169" s="24"/>
      <c r="AA3169" s="24"/>
      <c r="AB3169" s="24"/>
      <c r="AC3169" s="24"/>
      <c r="AD3169" s="24"/>
      <c r="AE3169" s="24"/>
      <c r="AF3169" s="24"/>
      <c r="AG3169" s="24"/>
      <c r="AH3169" s="24"/>
      <c r="AI3169" s="24"/>
      <c r="AJ3169" s="24"/>
      <c r="AK3169" s="24"/>
      <c r="AL3169" s="24"/>
      <c r="AM3169" s="24"/>
      <c r="AN3169" s="24"/>
      <c r="AO3169" s="24"/>
      <c r="AP3169" s="24"/>
      <c r="AQ3169" s="24"/>
      <c r="AR3169" s="24"/>
      <c r="AS3169" s="24"/>
      <c r="AT3169" s="24"/>
      <c r="AU3169" s="24"/>
      <c r="AV3169" s="24"/>
      <c r="AW3169" s="24"/>
      <c r="AX3169" s="24"/>
      <c r="AY3169" s="24"/>
      <c r="AZ3169" s="24"/>
      <c r="BA3169" s="24"/>
      <c r="BB3169" s="21">
        <f t="shared" si="379"/>
        <v>6.0019999999999998</v>
      </c>
      <c r="BC3169" s="21"/>
      <c r="BD3169" s="22">
        <f t="shared" si="381"/>
        <v>8.0672043010752681</v>
      </c>
      <c r="BE3169" s="21"/>
      <c r="BG3169" s="10"/>
      <c r="BH3169" s="21">
        <f t="shared" si="382"/>
        <v>0</v>
      </c>
      <c r="BI3169" s="22">
        <f t="shared" si="382"/>
        <v>6.0019999999999995E-3</v>
      </c>
      <c r="BJ3169" s="21"/>
      <c r="BK3169" s="21">
        <v>0</v>
      </c>
      <c r="BL3169" s="22">
        <v>1.8005999999999998E-2</v>
      </c>
      <c r="BM3169" s="21"/>
      <c r="BN3169" s="21">
        <f t="shared" si="380"/>
        <v>0</v>
      </c>
      <c r="BO3169" s="22">
        <f t="shared" si="380"/>
        <v>7.2023999999999991E-2</v>
      </c>
      <c r="BP3169" s="21">
        <f t="shared" si="380"/>
        <v>0</v>
      </c>
    </row>
    <row r="3170" spans="1:68" ht="21.95" hidden="1" customHeight="1" outlineLevel="1" collapsed="1" x14ac:dyDescent="0.2">
      <c r="A3170" s="10"/>
      <c r="B3170" s="18"/>
      <c r="C3170" s="18"/>
      <c r="D3170" s="18"/>
      <c r="E3170" s="19" t="s">
        <v>134</v>
      </c>
      <c r="F3170" s="209">
        <v>1.5669999999999999</v>
      </c>
      <c r="G3170" s="209">
        <v>1.093</v>
      </c>
      <c r="H3170" s="209">
        <v>1.004</v>
      </c>
      <c r="I3170" s="240">
        <v>0.437</v>
      </c>
      <c r="J3170" s="240"/>
      <c r="K3170" s="209">
        <v>0.51400000000000001</v>
      </c>
      <c r="L3170" s="20"/>
      <c r="M3170" s="20"/>
      <c r="N3170" s="20"/>
      <c r="O3170" s="20"/>
      <c r="P3170" s="209">
        <v>0.871</v>
      </c>
      <c r="Q3170" s="209">
        <v>0.83299999999999996</v>
      </c>
      <c r="R3170" s="209">
        <v>1.3140000000000001</v>
      </c>
      <c r="S3170" s="209">
        <v>1.6439999999999999</v>
      </c>
      <c r="T3170" s="209">
        <v>1.28</v>
      </c>
      <c r="U3170" s="209">
        <v>1.0409999999999999</v>
      </c>
      <c r="V3170" s="209">
        <v>0.56499999999999995</v>
      </c>
      <c r="W3170" s="209">
        <v>0.25</v>
      </c>
      <c r="X3170" s="209">
        <v>3.6999999999999998E-2</v>
      </c>
      <c r="Y3170" s="209">
        <v>0.10299999999999999</v>
      </c>
      <c r="Z3170" s="209">
        <v>4.0000000000000001E-3</v>
      </c>
      <c r="AA3170" s="209">
        <v>0.111</v>
      </c>
      <c r="AB3170" s="209">
        <v>0.51200000000000001</v>
      </c>
      <c r="AC3170" s="209">
        <v>0.76900000000000002</v>
      </c>
      <c r="AD3170" s="209">
        <v>1.133</v>
      </c>
      <c r="AE3170" s="209">
        <v>1.2689999999999999</v>
      </c>
      <c r="AF3170" s="209">
        <v>1.03</v>
      </c>
      <c r="AG3170" s="209">
        <v>0.78200000000000003</v>
      </c>
      <c r="AH3170" s="209">
        <v>0.42</v>
      </c>
      <c r="AI3170" s="209">
        <v>2.2069999999999999</v>
      </c>
      <c r="AJ3170" s="20"/>
      <c r="AK3170" s="20"/>
      <c r="AL3170" s="20"/>
      <c r="AM3170" s="20"/>
      <c r="AN3170" s="20"/>
      <c r="AO3170" s="20"/>
      <c r="AP3170" s="209">
        <v>0.77500000000000002</v>
      </c>
      <c r="AQ3170" s="209">
        <v>1.3460000000000001</v>
      </c>
      <c r="AR3170" s="209">
        <v>1.099</v>
      </c>
      <c r="AS3170" s="209">
        <v>0.91200000000000003</v>
      </c>
      <c r="AT3170" s="209">
        <v>0.55000000000000004</v>
      </c>
      <c r="AU3170" s="209">
        <v>0.24399999999999999</v>
      </c>
      <c r="AV3170" s="209">
        <v>3.6999999999999998E-2</v>
      </c>
      <c r="AW3170" s="20"/>
      <c r="AX3170" s="20"/>
      <c r="AY3170" s="20"/>
      <c r="AZ3170" s="209">
        <v>0.88600000000000001</v>
      </c>
      <c r="BA3170" s="209">
        <v>0.87</v>
      </c>
      <c r="BB3170" s="21">
        <f t="shared" si="379"/>
        <v>2.2069999999999999</v>
      </c>
      <c r="BC3170" s="21">
        <f>BD3170</f>
        <v>2.9663978494623655</v>
      </c>
      <c r="BD3170" s="22">
        <f t="shared" si="381"/>
        <v>2.9663978494623655</v>
      </c>
      <c r="BE3170" s="21">
        <f>BC3170-BD3170</f>
        <v>0</v>
      </c>
      <c r="BF3170" s="2">
        <v>2.4300000000000002</v>
      </c>
      <c r="BG3170" s="10">
        <v>6</v>
      </c>
      <c r="BH3170" s="21">
        <f t="shared" si="382"/>
        <v>2.2070000000000002E-3</v>
      </c>
      <c r="BI3170" s="22">
        <f t="shared" si="382"/>
        <v>2.2070000000000002E-3</v>
      </c>
      <c r="BJ3170" s="21">
        <f>BH3170-BI3170</f>
        <v>0</v>
      </c>
      <c r="BK3170" s="21">
        <v>6.6210000000000001E-3</v>
      </c>
      <c r="BL3170" s="22">
        <v>6.6210000000000001E-3</v>
      </c>
      <c r="BM3170" s="21">
        <v>0</v>
      </c>
      <c r="BN3170" s="21">
        <f t="shared" si="380"/>
        <v>2.6484000000000001E-2</v>
      </c>
      <c r="BO3170" s="22">
        <f t="shared" si="380"/>
        <v>2.6484000000000001E-2</v>
      </c>
      <c r="BP3170" s="21">
        <f t="shared" si="380"/>
        <v>0</v>
      </c>
    </row>
    <row r="3171" spans="1:68" ht="11.1" hidden="1" customHeight="1" outlineLevel="2" x14ac:dyDescent="0.2">
      <c r="A3171" s="10"/>
      <c r="B3171" s="18"/>
      <c r="C3171" s="18"/>
      <c r="D3171" s="18"/>
      <c r="E3171" s="23" t="s">
        <v>2751</v>
      </c>
      <c r="F3171" s="208">
        <v>1.5669999999999999</v>
      </c>
      <c r="G3171" s="208">
        <v>1.093</v>
      </c>
      <c r="H3171" s="208">
        <v>1.004</v>
      </c>
      <c r="I3171" s="239">
        <v>0.437</v>
      </c>
      <c r="J3171" s="239"/>
      <c r="K3171" s="208">
        <v>0.51400000000000001</v>
      </c>
      <c r="L3171" s="24"/>
      <c r="M3171" s="24"/>
      <c r="N3171" s="24"/>
      <c r="O3171" s="24"/>
      <c r="P3171" s="208">
        <v>0.871</v>
      </c>
      <c r="Q3171" s="208">
        <v>0.83299999999999996</v>
      </c>
      <c r="R3171" s="208">
        <v>1.3140000000000001</v>
      </c>
      <c r="S3171" s="208">
        <v>1.6439999999999999</v>
      </c>
      <c r="T3171" s="208">
        <v>1.28</v>
      </c>
      <c r="U3171" s="208">
        <v>1.0409999999999999</v>
      </c>
      <c r="V3171" s="208">
        <v>0.56499999999999995</v>
      </c>
      <c r="W3171" s="208">
        <v>0.25</v>
      </c>
      <c r="X3171" s="208">
        <v>3.6999999999999998E-2</v>
      </c>
      <c r="Y3171" s="208">
        <v>0.10299999999999999</v>
      </c>
      <c r="Z3171" s="208">
        <v>4.0000000000000001E-3</v>
      </c>
      <c r="AA3171" s="208">
        <v>0.111</v>
      </c>
      <c r="AB3171" s="208">
        <v>0.51200000000000001</v>
      </c>
      <c r="AC3171" s="208">
        <v>0.76900000000000002</v>
      </c>
      <c r="AD3171" s="208">
        <v>1.133</v>
      </c>
      <c r="AE3171" s="208">
        <v>1.2689999999999999</v>
      </c>
      <c r="AF3171" s="208">
        <v>1.03</v>
      </c>
      <c r="AG3171" s="208">
        <v>0.78200000000000003</v>
      </c>
      <c r="AH3171" s="208">
        <v>0.42</v>
      </c>
      <c r="AI3171" s="208">
        <v>2.2069999999999999</v>
      </c>
      <c r="AJ3171" s="24"/>
      <c r="AK3171" s="24"/>
      <c r="AL3171" s="24"/>
      <c r="AM3171" s="24"/>
      <c r="AN3171" s="24"/>
      <c r="AO3171" s="24"/>
      <c r="AP3171" s="208">
        <v>0.77500000000000002</v>
      </c>
      <c r="AQ3171" s="208">
        <v>1.3460000000000001</v>
      </c>
      <c r="AR3171" s="208">
        <v>1.099</v>
      </c>
      <c r="AS3171" s="208">
        <v>0.91200000000000003</v>
      </c>
      <c r="AT3171" s="208">
        <v>0.55000000000000004</v>
      </c>
      <c r="AU3171" s="208">
        <v>0.24399999999999999</v>
      </c>
      <c r="AV3171" s="208">
        <v>3.6999999999999998E-2</v>
      </c>
      <c r="AW3171" s="24"/>
      <c r="AX3171" s="24"/>
      <c r="AY3171" s="24"/>
      <c r="AZ3171" s="208">
        <v>0.88600000000000001</v>
      </c>
      <c r="BA3171" s="208">
        <v>0.87</v>
      </c>
      <c r="BB3171" s="21">
        <f t="shared" si="379"/>
        <v>2.2069999999999999</v>
      </c>
      <c r="BC3171" s="21"/>
      <c r="BD3171" s="22">
        <f t="shared" si="381"/>
        <v>2.9663978494623655</v>
      </c>
      <c r="BE3171" s="21"/>
      <c r="BG3171" s="10"/>
      <c r="BH3171" s="21">
        <f t="shared" si="382"/>
        <v>0</v>
      </c>
      <c r="BI3171" s="22">
        <f t="shared" si="382"/>
        <v>2.2070000000000002E-3</v>
      </c>
      <c r="BJ3171" s="21"/>
      <c r="BK3171" s="21">
        <v>0</v>
      </c>
      <c r="BL3171" s="22">
        <v>6.6210000000000001E-3</v>
      </c>
      <c r="BM3171" s="21"/>
      <c r="BN3171" s="21">
        <f t="shared" si="380"/>
        <v>0</v>
      </c>
      <c r="BO3171" s="22">
        <f t="shared" si="380"/>
        <v>2.6484000000000001E-2</v>
      </c>
      <c r="BP3171" s="21">
        <f t="shared" si="380"/>
        <v>0</v>
      </c>
    </row>
    <row r="3172" spans="1:68" ht="21.95" hidden="1" customHeight="1" outlineLevel="1" collapsed="1" x14ac:dyDescent="0.2">
      <c r="A3172" s="10"/>
      <c r="B3172" s="18"/>
      <c r="C3172" s="18"/>
      <c r="D3172" s="18"/>
      <c r="E3172" s="19" t="s">
        <v>1976</v>
      </c>
      <c r="F3172" s="209">
        <v>3.6720000000000002</v>
      </c>
      <c r="G3172" s="209">
        <v>4.5869999999999997</v>
      </c>
      <c r="H3172" s="209">
        <v>2.4809999999999999</v>
      </c>
      <c r="I3172" s="240">
        <v>1.9470000000000001</v>
      </c>
      <c r="J3172" s="240"/>
      <c r="K3172" s="209">
        <v>0.89200000000000002</v>
      </c>
      <c r="L3172" s="209">
        <v>0.27200000000000002</v>
      </c>
      <c r="M3172" s="20"/>
      <c r="N3172" s="20"/>
      <c r="O3172" s="209">
        <v>0.45500000000000002</v>
      </c>
      <c r="P3172" s="209">
        <v>1.704</v>
      </c>
      <c r="Q3172" s="209">
        <v>2.7829999999999999</v>
      </c>
      <c r="R3172" s="209">
        <v>3.0819999999999999</v>
      </c>
      <c r="S3172" s="209">
        <v>3.9569999999999999</v>
      </c>
      <c r="T3172" s="209">
        <v>3.0859999999999999</v>
      </c>
      <c r="U3172" s="209">
        <v>2.835</v>
      </c>
      <c r="V3172" s="209">
        <v>1.3740000000000001</v>
      </c>
      <c r="W3172" s="209">
        <v>0.82699999999999996</v>
      </c>
      <c r="X3172" s="209">
        <v>0.20499999999999999</v>
      </c>
      <c r="Y3172" s="20"/>
      <c r="Z3172" s="20"/>
      <c r="AA3172" s="209">
        <v>0.27500000000000002</v>
      </c>
      <c r="AB3172" s="209">
        <v>1.3939999999999999</v>
      </c>
      <c r="AC3172" s="209">
        <v>2.5790000000000002</v>
      </c>
      <c r="AD3172" s="209">
        <v>3.6949999999999998</v>
      </c>
      <c r="AE3172" s="20"/>
      <c r="AF3172" s="209">
        <v>7.6609999999999996</v>
      </c>
      <c r="AG3172" s="209">
        <v>2.645</v>
      </c>
      <c r="AH3172" s="209">
        <v>1.407</v>
      </c>
      <c r="AI3172" s="209">
        <v>0.96</v>
      </c>
      <c r="AJ3172" s="20"/>
      <c r="AK3172" s="20"/>
      <c r="AL3172" s="20"/>
      <c r="AM3172" s="20"/>
      <c r="AN3172" s="209">
        <v>1.776</v>
      </c>
      <c r="AO3172" s="209">
        <v>2.3879999999999999</v>
      </c>
      <c r="AP3172" s="209">
        <v>3.585</v>
      </c>
      <c r="AQ3172" s="209">
        <v>3.9140000000000001</v>
      </c>
      <c r="AR3172" s="209">
        <v>3.992</v>
      </c>
      <c r="AS3172" s="209">
        <v>2.2959999999999998</v>
      </c>
      <c r="AT3172" s="209">
        <v>1.595</v>
      </c>
      <c r="AU3172" s="209">
        <v>0.78</v>
      </c>
      <c r="AV3172" s="20"/>
      <c r="AW3172" s="20"/>
      <c r="AX3172" s="20"/>
      <c r="AY3172" s="20"/>
      <c r="AZ3172" s="209">
        <v>1.6259999999999999</v>
      </c>
      <c r="BA3172" s="209">
        <v>1.887</v>
      </c>
      <c r="BB3172" s="21">
        <f t="shared" si="379"/>
        <v>7.6609999999999996</v>
      </c>
      <c r="BC3172" s="21">
        <f>BD3172</f>
        <v>10.297043010752688</v>
      </c>
      <c r="BD3172" s="22">
        <f t="shared" si="381"/>
        <v>10.297043010752688</v>
      </c>
      <c r="BE3172" s="21">
        <f>BC3172-BD3172</f>
        <v>0</v>
      </c>
      <c r="BF3172" s="2">
        <v>7.1</v>
      </c>
      <c r="BG3172" s="10">
        <v>6</v>
      </c>
      <c r="BH3172" s="21">
        <f t="shared" si="382"/>
        <v>7.6610000000000003E-3</v>
      </c>
      <c r="BI3172" s="22">
        <f t="shared" si="382"/>
        <v>7.6610000000000003E-3</v>
      </c>
      <c r="BJ3172" s="21">
        <f>BH3172-BI3172</f>
        <v>0</v>
      </c>
      <c r="BK3172" s="21">
        <v>2.2983E-2</v>
      </c>
      <c r="BL3172" s="22">
        <v>2.2983E-2</v>
      </c>
      <c r="BM3172" s="21">
        <v>0</v>
      </c>
      <c r="BN3172" s="21">
        <f t="shared" si="380"/>
        <v>9.1932E-2</v>
      </c>
      <c r="BO3172" s="22">
        <f t="shared" si="380"/>
        <v>9.1932E-2</v>
      </c>
      <c r="BP3172" s="21">
        <f t="shared" si="380"/>
        <v>0</v>
      </c>
    </row>
    <row r="3173" spans="1:68" ht="11.1" hidden="1" customHeight="1" outlineLevel="2" x14ac:dyDescent="0.2">
      <c r="A3173" s="10"/>
      <c r="B3173" s="18"/>
      <c r="C3173" s="18"/>
      <c r="D3173" s="18"/>
      <c r="E3173" s="23" t="s">
        <v>2752</v>
      </c>
      <c r="F3173" s="208">
        <v>3.6720000000000002</v>
      </c>
      <c r="G3173" s="208">
        <v>4.5869999999999997</v>
      </c>
      <c r="H3173" s="208">
        <v>2.4809999999999999</v>
      </c>
      <c r="I3173" s="239">
        <v>1.9470000000000001</v>
      </c>
      <c r="J3173" s="239"/>
      <c r="K3173" s="208">
        <v>0.89200000000000002</v>
      </c>
      <c r="L3173" s="208">
        <v>0.27200000000000002</v>
      </c>
      <c r="M3173" s="24"/>
      <c r="N3173" s="24"/>
      <c r="O3173" s="208">
        <v>0.45500000000000002</v>
      </c>
      <c r="P3173" s="208">
        <v>1.704</v>
      </c>
      <c r="Q3173" s="208">
        <v>2.7829999999999999</v>
      </c>
      <c r="R3173" s="208">
        <v>3.0819999999999999</v>
      </c>
      <c r="S3173" s="208">
        <v>3.9569999999999999</v>
      </c>
      <c r="T3173" s="208">
        <v>3.0859999999999999</v>
      </c>
      <c r="U3173" s="208">
        <v>2.835</v>
      </c>
      <c r="V3173" s="208">
        <v>1.3740000000000001</v>
      </c>
      <c r="W3173" s="208">
        <v>0.82699999999999996</v>
      </c>
      <c r="X3173" s="208">
        <v>0.20499999999999999</v>
      </c>
      <c r="Y3173" s="24"/>
      <c r="Z3173" s="24"/>
      <c r="AA3173" s="208">
        <v>0.27500000000000002</v>
      </c>
      <c r="AB3173" s="208">
        <v>1.3939999999999999</v>
      </c>
      <c r="AC3173" s="208">
        <v>2.5790000000000002</v>
      </c>
      <c r="AD3173" s="208">
        <v>3.6949999999999998</v>
      </c>
      <c r="AE3173" s="24"/>
      <c r="AF3173" s="208">
        <v>7.6609999999999996</v>
      </c>
      <c r="AG3173" s="208">
        <v>2.645</v>
      </c>
      <c r="AH3173" s="208">
        <v>1.407</v>
      </c>
      <c r="AI3173" s="208">
        <v>0.96</v>
      </c>
      <c r="AJ3173" s="24"/>
      <c r="AK3173" s="24"/>
      <c r="AL3173" s="24"/>
      <c r="AM3173" s="24"/>
      <c r="AN3173" s="208">
        <v>1.776</v>
      </c>
      <c r="AO3173" s="208">
        <v>2.3879999999999999</v>
      </c>
      <c r="AP3173" s="208">
        <v>3.585</v>
      </c>
      <c r="AQ3173" s="208">
        <v>3.9140000000000001</v>
      </c>
      <c r="AR3173" s="208">
        <v>3.992</v>
      </c>
      <c r="AS3173" s="208">
        <v>2.2959999999999998</v>
      </c>
      <c r="AT3173" s="208">
        <v>1.595</v>
      </c>
      <c r="AU3173" s="208">
        <v>0.78</v>
      </c>
      <c r="AV3173" s="24"/>
      <c r="AW3173" s="24"/>
      <c r="AX3173" s="24"/>
      <c r="AY3173" s="24"/>
      <c r="AZ3173" s="208">
        <v>1.6259999999999999</v>
      </c>
      <c r="BA3173" s="208">
        <v>1.887</v>
      </c>
      <c r="BB3173" s="21">
        <f t="shared" si="379"/>
        <v>7.6609999999999996</v>
      </c>
      <c r="BC3173" s="21"/>
      <c r="BD3173" s="22">
        <f t="shared" si="381"/>
        <v>10.297043010752688</v>
      </c>
      <c r="BE3173" s="21"/>
      <c r="BG3173" s="10"/>
      <c r="BH3173" s="21">
        <f t="shared" si="382"/>
        <v>0</v>
      </c>
      <c r="BI3173" s="22">
        <f t="shared" si="382"/>
        <v>7.6610000000000003E-3</v>
      </c>
      <c r="BJ3173" s="21"/>
      <c r="BK3173" s="21">
        <v>0</v>
      </c>
      <c r="BL3173" s="22">
        <v>2.2983E-2</v>
      </c>
      <c r="BM3173" s="21"/>
      <c r="BN3173" s="21">
        <f t="shared" si="380"/>
        <v>0</v>
      </c>
      <c r="BO3173" s="22">
        <f t="shared" si="380"/>
        <v>9.1932E-2</v>
      </c>
      <c r="BP3173" s="21">
        <f t="shared" si="380"/>
        <v>0</v>
      </c>
    </row>
    <row r="3174" spans="1:68" ht="11.1" hidden="1" customHeight="1" outlineLevel="1" collapsed="1" x14ac:dyDescent="0.2">
      <c r="A3174" s="10"/>
      <c r="B3174" s="18"/>
      <c r="C3174" s="18"/>
      <c r="D3174" s="18"/>
      <c r="E3174" s="19" t="s">
        <v>137</v>
      </c>
      <c r="F3174" s="20"/>
      <c r="G3174" s="20"/>
      <c r="H3174" s="20"/>
      <c r="I3174" s="240">
        <v>0.14099999999999999</v>
      </c>
      <c r="J3174" s="240"/>
      <c r="K3174" s="209">
        <v>0.78800000000000003</v>
      </c>
      <c r="L3174" s="209">
        <v>0.36699999999999999</v>
      </c>
      <c r="M3174" s="20"/>
      <c r="N3174" s="20"/>
      <c r="O3174" s="209">
        <v>0.23300000000000001</v>
      </c>
      <c r="P3174" s="209">
        <v>1.3919999999999999</v>
      </c>
      <c r="Q3174" s="209">
        <v>1.419</v>
      </c>
      <c r="R3174" s="209">
        <v>1.556</v>
      </c>
      <c r="S3174" s="209">
        <v>1.804</v>
      </c>
      <c r="T3174" s="209">
        <v>1.377</v>
      </c>
      <c r="U3174" s="209">
        <v>1.6930000000000001</v>
      </c>
      <c r="V3174" s="209">
        <v>1.02</v>
      </c>
      <c r="W3174" s="209">
        <v>0.82299999999999995</v>
      </c>
      <c r="X3174" s="209">
        <v>0.33100000000000002</v>
      </c>
      <c r="Y3174" s="209">
        <v>7.2999999999999995E-2</v>
      </c>
      <c r="Z3174" s="20"/>
      <c r="AA3174" s="209">
        <v>0.11799999999999999</v>
      </c>
      <c r="AB3174" s="209">
        <v>0.89900000000000002</v>
      </c>
      <c r="AC3174" s="209">
        <v>1.355</v>
      </c>
      <c r="AD3174" s="209">
        <v>1.5329999999999999</v>
      </c>
      <c r="AE3174" s="209">
        <v>1.704</v>
      </c>
      <c r="AF3174" s="20"/>
      <c r="AG3174" s="209">
        <v>2.9430000000000001</v>
      </c>
      <c r="AH3174" s="209">
        <v>1.1319999999999999</v>
      </c>
      <c r="AI3174" s="209">
        <v>0.57099999999999995</v>
      </c>
      <c r="AJ3174" s="209">
        <v>0.39200000000000002</v>
      </c>
      <c r="AK3174" s="20"/>
      <c r="AL3174" s="209">
        <v>6.2E-2</v>
      </c>
      <c r="AM3174" s="209">
        <v>0.63900000000000001</v>
      </c>
      <c r="AN3174" s="209">
        <v>1.1000000000000001</v>
      </c>
      <c r="AO3174" s="209">
        <v>0.109</v>
      </c>
      <c r="AP3174" s="20"/>
      <c r="AQ3174" s="20"/>
      <c r="AR3174" s="20"/>
      <c r="AS3174" s="20"/>
      <c r="AT3174" s="209">
        <v>1.4350000000000001</v>
      </c>
      <c r="AU3174" s="209">
        <v>0.752</v>
      </c>
      <c r="AV3174" s="209">
        <v>0.219</v>
      </c>
      <c r="AW3174" s="20"/>
      <c r="AX3174" s="20"/>
      <c r="AY3174" s="209">
        <v>0.51300000000000001</v>
      </c>
      <c r="AZ3174" s="209">
        <v>0.70799999999999996</v>
      </c>
      <c r="BA3174" s="209">
        <v>0.505</v>
      </c>
      <c r="BB3174" s="21">
        <f>BB3175+BB3176</f>
        <v>3.26</v>
      </c>
      <c r="BC3174" s="21">
        <f>BD3174</f>
        <v>4.3817204301075261</v>
      </c>
      <c r="BD3174" s="22">
        <f t="shared" si="381"/>
        <v>4.3817204301075261</v>
      </c>
      <c r="BE3174" s="21">
        <f>BC3174-BD3174</f>
        <v>0</v>
      </c>
      <c r="BG3174" s="10">
        <v>5</v>
      </c>
      <c r="BH3174" s="21">
        <f t="shared" si="382"/>
        <v>3.2599999999999994E-3</v>
      </c>
      <c r="BI3174" s="22">
        <f t="shared" si="382"/>
        <v>3.2599999999999994E-3</v>
      </c>
      <c r="BJ3174" s="21">
        <f>BH3174-BI3174</f>
        <v>0</v>
      </c>
      <c r="BK3174" s="21">
        <v>8.829E-3</v>
      </c>
      <c r="BL3174" s="22">
        <v>8.829E-3</v>
      </c>
      <c r="BM3174" s="21">
        <v>0</v>
      </c>
      <c r="BN3174" s="21">
        <f t="shared" si="380"/>
        <v>3.5316E-2</v>
      </c>
      <c r="BO3174" s="22">
        <f t="shared" si="380"/>
        <v>3.5316E-2</v>
      </c>
      <c r="BP3174" s="21">
        <f t="shared" si="380"/>
        <v>0</v>
      </c>
    </row>
    <row r="3175" spans="1:68" ht="11.1" hidden="1" customHeight="1" outlineLevel="2" x14ac:dyDescent="0.2">
      <c r="A3175" s="10"/>
      <c r="B3175" s="18"/>
      <c r="C3175" s="18"/>
      <c r="D3175" s="18"/>
      <c r="E3175" s="23" t="s">
        <v>2753</v>
      </c>
      <c r="F3175" s="24"/>
      <c r="G3175" s="24"/>
      <c r="H3175" s="24"/>
      <c r="I3175" s="239">
        <v>0.14099999999999999</v>
      </c>
      <c r="J3175" s="239"/>
      <c r="K3175" s="208">
        <v>0.19</v>
      </c>
      <c r="L3175" s="208">
        <v>4.5999999999999999E-2</v>
      </c>
      <c r="M3175" s="24"/>
      <c r="N3175" s="24"/>
      <c r="O3175" s="208">
        <v>4.7E-2</v>
      </c>
      <c r="P3175" s="208">
        <v>0.24399999999999999</v>
      </c>
      <c r="Q3175" s="24"/>
      <c r="R3175" s="24"/>
      <c r="S3175" s="24"/>
      <c r="T3175" s="24"/>
      <c r="U3175" s="24"/>
      <c r="V3175" s="208">
        <v>0.156</v>
      </c>
      <c r="W3175" s="208">
        <v>0.22</v>
      </c>
      <c r="X3175" s="24"/>
      <c r="Y3175" s="24"/>
      <c r="Z3175" s="24"/>
      <c r="AA3175" s="208">
        <v>3.6999999999999998E-2</v>
      </c>
      <c r="AB3175" s="208">
        <v>0.23599999999999999</v>
      </c>
      <c r="AC3175" s="24"/>
      <c r="AD3175" s="24"/>
      <c r="AE3175" s="24"/>
      <c r="AF3175" s="24"/>
      <c r="AG3175" s="208">
        <v>4.2000000000000003E-2</v>
      </c>
      <c r="AH3175" s="208">
        <v>0.35899999999999999</v>
      </c>
      <c r="AI3175" s="208">
        <v>0.15</v>
      </c>
      <c r="AJ3175" s="208">
        <v>2.7E-2</v>
      </c>
      <c r="AK3175" s="24"/>
      <c r="AL3175" s="24"/>
      <c r="AM3175" s="24"/>
      <c r="AN3175" s="208">
        <v>0.317</v>
      </c>
      <c r="AO3175" s="24"/>
      <c r="AP3175" s="24"/>
      <c r="AQ3175" s="24"/>
      <c r="AR3175" s="24"/>
      <c r="AS3175" s="24"/>
      <c r="AT3175" s="208">
        <v>0.28599999999999998</v>
      </c>
      <c r="AU3175" s="208">
        <v>0.14799999999999999</v>
      </c>
      <c r="AV3175" s="24"/>
      <c r="AW3175" s="24"/>
      <c r="AX3175" s="24"/>
      <c r="AY3175" s="208">
        <v>6.0999999999999999E-2</v>
      </c>
      <c r="AZ3175" s="208">
        <v>0.17</v>
      </c>
      <c r="BA3175" s="208">
        <v>0.111</v>
      </c>
      <c r="BB3175" s="21">
        <f t="shared" si="379"/>
        <v>0.35899999999999999</v>
      </c>
      <c r="BC3175" s="21"/>
      <c r="BD3175" s="22">
        <f t="shared" si="381"/>
        <v>0.48252688172043007</v>
      </c>
      <c r="BE3175" s="21"/>
      <c r="BG3175" s="10"/>
      <c r="BH3175" s="21">
        <f t="shared" si="382"/>
        <v>0</v>
      </c>
      <c r="BI3175" s="22">
        <f t="shared" si="382"/>
        <v>3.59E-4</v>
      </c>
      <c r="BJ3175" s="21"/>
      <c r="BK3175" s="21">
        <v>0</v>
      </c>
      <c r="BL3175" s="22">
        <v>1.077E-3</v>
      </c>
      <c r="BM3175" s="21"/>
      <c r="BN3175" s="21">
        <f t="shared" si="380"/>
        <v>0</v>
      </c>
      <c r="BO3175" s="22">
        <f t="shared" si="380"/>
        <v>4.3080000000000002E-3</v>
      </c>
      <c r="BP3175" s="21">
        <f t="shared" si="380"/>
        <v>0</v>
      </c>
    </row>
    <row r="3176" spans="1:68" ht="11.1" hidden="1" customHeight="1" outlineLevel="2" x14ac:dyDescent="0.2">
      <c r="A3176" s="10"/>
      <c r="B3176" s="18"/>
      <c r="C3176" s="18"/>
      <c r="D3176" s="18"/>
      <c r="E3176" s="23" t="s">
        <v>2754</v>
      </c>
      <c r="F3176" s="24"/>
      <c r="G3176" s="24"/>
      <c r="H3176" s="24"/>
      <c r="I3176" s="24"/>
      <c r="J3176" s="24"/>
      <c r="K3176" s="208">
        <v>0.59799999999999998</v>
      </c>
      <c r="L3176" s="208">
        <v>0.32100000000000001</v>
      </c>
      <c r="M3176" s="24"/>
      <c r="N3176" s="24"/>
      <c r="O3176" s="208">
        <v>0.186</v>
      </c>
      <c r="P3176" s="208">
        <v>1.1479999999999999</v>
      </c>
      <c r="Q3176" s="208">
        <v>1.419</v>
      </c>
      <c r="R3176" s="208">
        <v>1.556</v>
      </c>
      <c r="S3176" s="208">
        <v>1.804</v>
      </c>
      <c r="T3176" s="208">
        <v>1.377</v>
      </c>
      <c r="U3176" s="208">
        <v>1.6930000000000001</v>
      </c>
      <c r="V3176" s="208">
        <v>0.86399999999999999</v>
      </c>
      <c r="W3176" s="208">
        <v>0.60299999999999998</v>
      </c>
      <c r="X3176" s="208">
        <v>0.33100000000000002</v>
      </c>
      <c r="Y3176" s="208">
        <v>7.2999999999999995E-2</v>
      </c>
      <c r="Z3176" s="24"/>
      <c r="AA3176" s="208">
        <v>8.1000000000000003E-2</v>
      </c>
      <c r="AB3176" s="208">
        <v>0.66300000000000003</v>
      </c>
      <c r="AC3176" s="208">
        <v>1.355</v>
      </c>
      <c r="AD3176" s="208">
        <v>1.5329999999999999</v>
      </c>
      <c r="AE3176" s="208">
        <v>1.704</v>
      </c>
      <c r="AF3176" s="24"/>
      <c r="AG3176" s="208">
        <v>2.9009999999999998</v>
      </c>
      <c r="AH3176" s="208">
        <v>0.77300000000000002</v>
      </c>
      <c r="AI3176" s="208">
        <v>0.42099999999999999</v>
      </c>
      <c r="AJ3176" s="208">
        <v>0.36499999999999999</v>
      </c>
      <c r="AK3176" s="24"/>
      <c r="AL3176" s="208">
        <v>6.2E-2</v>
      </c>
      <c r="AM3176" s="208">
        <v>0.63900000000000001</v>
      </c>
      <c r="AN3176" s="208">
        <v>0.78300000000000003</v>
      </c>
      <c r="AO3176" s="208">
        <v>0.109</v>
      </c>
      <c r="AP3176" s="24"/>
      <c r="AQ3176" s="24"/>
      <c r="AR3176" s="24"/>
      <c r="AS3176" s="24"/>
      <c r="AT3176" s="208">
        <v>1.149</v>
      </c>
      <c r="AU3176" s="208">
        <v>0.60399999999999998</v>
      </c>
      <c r="AV3176" s="208">
        <v>0.219</v>
      </c>
      <c r="AW3176" s="24"/>
      <c r="AX3176" s="24"/>
      <c r="AY3176" s="208">
        <v>0.45200000000000001</v>
      </c>
      <c r="AZ3176" s="208">
        <v>0.53800000000000003</v>
      </c>
      <c r="BA3176" s="208">
        <v>0.39400000000000002</v>
      </c>
      <c r="BB3176" s="21">
        <f t="shared" si="379"/>
        <v>2.9009999999999998</v>
      </c>
      <c r="BC3176" s="21"/>
      <c r="BD3176" s="22">
        <f t="shared" si="381"/>
        <v>3.8991935483870965</v>
      </c>
      <c r="BE3176" s="21"/>
      <c r="BG3176" s="10"/>
      <c r="BH3176" s="21">
        <f t="shared" si="382"/>
        <v>0</v>
      </c>
      <c r="BI3176" s="22">
        <f t="shared" si="382"/>
        <v>2.9009999999999999E-3</v>
      </c>
      <c r="BJ3176" s="21"/>
      <c r="BK3176" s="21">
        <v>0</v>
      </c>
      <c r="BL3176" s="22">
        <v>8.7029999999999989E-3</v>
      </c>
      <c r="BM3176" s="21"/>
      <c r="BN3176" s="21">
        <f t="shared" si="380"/>
        <v>0</v>
      </c>
      <c r="BO3176" s="22">
        <f t="shared" si="380"/>
        <v>3.4811999999999996E-2</v>
      </c>
      <c r="BP3176" s="21">
        <f t="shared" si="380"/>
        <v>0</v>
      </c>
    </row>
    <row r="3177" spans="1:68" ht="21.95" hidden="1" customHeight="1" outlineLevel="1" collapsed="1" x14ac:dyDescent="0.2">
      <c r="A3177" s="10"/>
      <c r="B3177" s="18"/>
      <c r="C3177" s="18"/>
      <c r="D3177" s="18"/>
      <c r="E3177" s="19" t="s">
        <v>2755</v>
      </c>
      <c r="F3177" s="209">
        <v>8.8740000000000006</v>
      </c>
      <c r="G3177" s="209">
        <v>6.423</v>
      </c>
      <c r="H3177" s="209">
        <v>4.9429999999999996</v>
      </c>
      <c r="I3177" s="240">
        <v>4.375</v>
      </c>
      <c r="J3177" s="240"/>
      <c r="K3177" s="209">
        <v>1.93</v>
      </c>
      <c r="L3177" s="209">
        <v>0.54500000000000004</v>
      </c>
      <c r="M3177" s="20"/>
      <c r="N3177" s="20"/>
      <c r="O3177" s="209">
        <v>1.54</v>
      </c>
      <c r="P3177" s="209">
        <v>4.6159999999999997</v>
      </c>
      <c r="Q3177" s="209">
        <v>6.7290000000000001</v>
      </c>
      <c r="R3177" s="209">
        <v>7.2489999999999997</v>
      </c>
      <c r="S3177" s="209">
        <v>9.3209999999999997</v>
      </c>
      <c r="T3177" s="209">
        <v>6.883</v>
      </c>
      <c r="U3177" s="209">
        <v>6.6760000000000002</v>
      </c>
      <c r="V3177" s="209">
        <v>3.7389999999999999</v>
      </c>
      <c r="W3177" s="209">
        <v>1.42</v>
      </c>
      <c r="X3177" s="209">
        <v>0.33800000000000002</v>
      </c>
      <c r="Y3177" s="20"/>
      <c r="Z3177" s="209">
        <v>1.0999999999999999E-2</v>
      </c>
      <c r="AA3177" s="209">
        <v>3.6999999999999998E-2</v>
      </c>
      <c r="AB3177" s="209">
        <v>2.5960000000000001</v>
      </c>
      <c r="AC3177" s="209">
        <v>3.407</v>
      </c>
      <c r="AD3177" s="209">
        <v>6.6890000000000001</v>
      </c>
      <c r="AE3177" s="209">
        <v>7.569</v>
      </c>
      <c r="AF3177" s="209">
        <v>6.383</v>
      </c>
      <c r="AG3177" s="209">
        <v>5.1909999999999998</v>
      </c>
      <c r="AH3177" s="209">
        <v>4.1719999999999997</v>
      </c>
      <c r="AI3177" s="209">
        <v>1.3720000000000001</v>
      </c>
      <c r="AJ3177" s="20"/>
      <c r="AK3177" s="20"/>
      <c r="AL3177" s="20"/>
      <c r="AM3177" s="209">
        <v>1.377</v>
      </c>
      <c r="AN3177" s="209">
        <v>2.3490000000000002</v>
      </c>
      <c r="AO3177" s="209">
        <v>4.7</v>
      </c>
      <c r="AP3177" s="209">
        <v>6.3540000000000001</v>
      </c>
      <c r="AQ3177" s="209">
        <v>7.1849999999999996</v>
      </c>
      <c r="AR3177" s="209">
        <v>7.0570000000000004</v>
      </c>
      <c r="AS3177" s="209">
        <v>4.24</v>
      </c>
      <c r="AT3177" s="209">
        <v>2.8359999999999999</v>
      </c>
      <c r="AU3177" s="209">
        <v>1.494</v>
      </c>
      <c r="AV3177" s="20"/>
      <c r="AW3177" s="20"/>
      <c r="AX3177" s="20"/>
      <c r="AY3177" s="209">
        <v>0.92500000000000004</v>
      </c>
      <c r="AZ3177" s="209">
        <v>3.0979999999999999</v>
      </c>
      <c r="BA3177" s="209">
        <v>4.2389999999999999</v>
      </c>
      <c r="BB3177" s="21">
        <f t="shared" si="379"/>
        <v>9.3209999999999997</v>
      </c>
      <c r="BC3177" s="21">
        <f>BD3177</f>
        <v>12.528225806451612</v>
      </c>
      <c r="BD3177" s="22">
        <f t="shared" si="381"/>
        <v>12.528225806451612</v>
      </c>
      <c r="BE3177" s="21">
        <f>BC3177-BD3177</f>
        <v>0</v>
      </c>
      <c r="BF3177" s="2">
        <v>12.2</v>
      </c>
      <c r="BG3177" s="10">
        <v>6</v>
      </c>
      <c r="BH3177" s="21">
        <f t="shared" si="382"/>
        <v>9.3209999999999977E-3</v>
      </c>
      <c r="BI3177" s="22">
        <f t="shared" si="382"/>
        <v>9.3209999999999977E-3</v>
      </c>
      <c r="BJ3177" s="21">
        <f>BH3177-BI3177</f>
        <v>0</v>
      </c>
      <c r="BK3177" s="21">
        <v>2.7962999999999995E-2</v>
      </c>
      <c r="BL3177" s="22">
        <v>2.7962999999999995E-2</v>
      </c>
      <c r="BM3177" s="21">
        <v>0</v>
      </c>
      <c r="BN3177" s="21">
        <f t="shared" si="380"/>
        <v>0.11185199999999998</v>
      </c>
      <c r="BO3177" s="22">
        <f t="shared" si="380"/>
        <v>0.11185199999999998</v>
      </c>
      <c r="BP3177" s="21">
        <f t="shared" si="380"/>
        <v>0</v>
      </c>
    </row>
    <row r="3178" spans="1:68" ht="11.1" hidden="1" customHeight="1" outlineLevel="2" x14ac:dyDescent="0.2">
      <c r="A3178" s="10"/>
      <c r="B3178" s="18"/>
      <c r="C3178" s="18"/>
      <c r="D3178" s="18"/>
      <c r="E3178" s="23" t="s">
        <v>2756</v>
      </c>
      <c r="F3178" s="208">
        <v>8.8740000000000006</v>
      </c>
      <c r="G3178" s="208">
        <v>6.423</v>
      </c>
      <c r="H3178" s="208">
        <v>4.9429999999999996</v>
      </c>
      <c r="I3178" s="239">
        <v>4.375</v>
      </c>
      <c r="J3178" s="239"/>
      <c r="K3178" s="208">
        <v>1.93</v>
      </c>
      <c r="L3178" s="208">
        <v>0.54500000000000004</v>
      </c>
      <c r="M3178" s="24"/>
      <c r="N3178" s="24"/>
      <c r="O3178" s="208">
        <v>1.54</v>
      </c>
      <c r="P3178" s="208">
        <v>4.6159999999999997</v>
      </c>
      <c r="Q3178" s="208">
        <v>6.7290000000000001</v>
      </c>
      <c r="R3178" s="208">
        <v>7.2489999999999997</v>
      </c>
      <c r="S3178" s="208">
        <v>9.3209999999999997</v>
      </c>
      <c r="T3178" s="208">
        <v>6.883</v>
      </c>
      <c r="U3178" s="208">
        <v>6.6760000000000002</v>
      </c>
      <c r="V3178" s="208">
        <v>3.7389999999999999</v>
      </c>
      <c r="W3178" s="208">
        <v>1.42</v>
      </c>
      <c r="X3178" s="208">
        <v>0.33800000000000002</v>
      </c>
      <c r="Y3178" s="24"/>
      <c r="Z3178" s="208">
        <v>1.0999999999999999E-2</v>
      </c>
      <c r="AA3178" s="208">
        <v>3.6999999999999998E-2</v>
      </c>
      <c r="AB3178" s="208">
        <v>2.5960000000000001</v>
      </c>
      <c r="AC3178" s="208">
        <v>3.407</v>
      </c>
      <c r="AD3178" s="208">
        <v>6.6890000000000001</v>
      </c>
      <c r="AE3178" s="208">
        <v>7.569</v>
      </c>
      <c r="AF3178" s="208">
        <v>6.383</v>
      </c>
      <c r="AG3178" s="208">
        <v>5.1909999999999998</v>
      </c>
      <c r="AH3178" s="208">
        <v>4.1719999999999997</v>
      </c>
      <c r="AI3178" s="208">
        <v>1.3720000000000001</v>
      </c>
      <c r="AJ3178" s="24"/>
      <c r="AK3178" s="24"/>
      <c r="AL3178" s="24"/>
      <c r="AM3178" s="208">
        <v>1.377</v>
      </c>
      <c r="AN3178" s="208">
        <v>2.3490000000000002</v>
      </c>
      <c r="AO3178" s="208">
        <v>4.7</v>
      </c>
      <c r="AP3178" s="208">
        <v>6.3540000000000001</v>
      </c>
      <c r="AQ3178" s="208">
        <v>7.1849999999999996</v>
      </c>
      <c r="AR3178" s="208">
        <v>7.0570000000000004</v>
      </c>
      <c r="AS3178" s="208">
        <v>4.24</v>
      </c>
      <c r="AT3178" s="208">
        <v>2.8359999999999999</v>
      </c>
      <c r="AU3178" s="208">
        <v>1.494</v>
      </c>
      <c r="AV3178" s="24"/>
      <c r="AW3178" s="24"/>
      <c r="AX3178" s="24"/>
      <c r="AY3178" s="208">
        <v>0.92500000000000004</v>
      </c>
      <c r="AZ3178" s="208">
        <v>3.0979999999999999</v>
      </c>
      <c r="BA3178" s="208">
        <v>4.2389999999999999</v>
      </c>
      <c r="BB3178" s="21">
        <f t="shared" si="379"/>
        <v>9.3209999999999997</v>
      </c>
      <c r="BC3178" s="21"/>
      <c r="BD3178" s="22">
        <f t="shared" si="381"/>
        <v>12.528225806451612</v>
      </c>
      <c r="BE3178" s="21"/>
      <c r="BG3178" s="10"/>
      <c r="BH3178" s="21">
        <f t="shared" si="382"/>
        <v>0</v>
      </c>
      <c r="BI3178" s="22">
        <f t="shared" si="382"/>
        <v>9.3209999999999977E-3</v>
      </c>
      <c r="BJ3178" s="21"/>
      <c r="BK3178" s="21">
        <v>0</v>
      </c>
      <c r="BL3178" s="22">
        <v>2.7962999999999995E-2</v>
      </c>
      <c r="BM3178" s="21"/>
      <c r="BN3178" s="21">
        <f t="shared" si="380"/>
        <v>0</v>
      </c>
      <c r="BO3178" s="22">
        <f t="shared" si="380"/>
        <v>0.11185199999999998</v>
      </c>
      <c r="BP3178" s="21">
        <f t="shared" si="380"/>
        <v>0</v>
      </c>
    </row>
    <row r="3179" spans="1:68" ht="17.25" hidden="1" customHeight="1" x14ac:dyDescent="0.2">
      <c r="A3179" s="10">
        <v>47</v>
      </c>
      <c r="B3179" s="11" t="s">
        <v>2757</v>
      </c>
      <c r="C3179" s="11" t="s">
        <v>2757</v>
      </c>
      <c r="D3179" s="11" t="s">
        <v>2757</v>
      </c>
      <c r="E3179" s="12"/>
      <c r="F3179" s="211">
        <v>170.11500000000001</v>
      </c>
      <c r="G3179" s="211">
        <v>155.60300000000001</v>
      </c>
      <c r="H3179" s="211">
        <v>129.04499999999999</v>
      </c>
      <c r="I3179" s="242">
        <v>126.004</v>
      </c>
      <c r="J3179" s="242"/>
      <c r="K3179" s="211">
        <v>78.850999999999999</v>
      </c>
      <c r="L3179" s="211">
        <v>48.112000000000002</v>
      </c>
      <c r="M3179" s="211">
        <v>28.965</v>
      </c>
      <c r="N3179" s="211">
        <v>39.366999999999997</v>
      </c>
      <c r="O3179" s="211">
        <v>38.912999999999997</v>
      </c>
      <c r="P3179" s="211">
        <v>100.11799999999999</v>
      </c>
      <c r="Q3179" s="211">
        <v>128.977</v>
      </c>
      <c r="R3179" s="211">
        <v>174.738</v>
      </c>
      <c r="S3179" s="211">
        <v>199.71</v>
      </c>
      <c r="T3179" s="211">
        <v>172.785</v>
      </c>
      <c r="U3179" s="211">
        <v>164.476</v>
      </c>
      <c r="V3179" s="211">
        <v>96.540999999999997</v>
      </c>
      <c r="W3179" s="211">
        <v>82.759</v>
      </c>
      <c r="X3179" s="211">
        <v>49.406999999999996</v>
      </c>
      <c r="Y3179" s="211">
        <v>29.84</v>
      </c>
      <c r="Z3179" s="211">
        <v>23.678000000000001</v>
      </c>
      <c r="AA3179" s="211">
        <v>8.7129999999999992</v>
      </c>
      <c r="AB3179" s="211">
        <v>87.408000000000001</v>
      </c>
      <c r="AC3179" s="211">
        <v>146.11600000000001</v>
      </c>
      <c r="AD3179" s="211">
        <v>162.20699999999999</v>
      </c>
      <c r="AE3179" s="211">
        <v>186.47800000000001</v>
      </c>
      <c r="AF3179" s="211">
        <v>159.17599999999999</v>
      </c>
      <c r="AG3179" s="211">
        <v>136.94300000000001</v>
      </c>
      <c r="AH3179" s="211">
        <v>97.117000000000004</v>
      </c>
      <c r="AI3179" s="211">
        <v>76.468999999999994</v>
      </c>
      <c r="AJ3179" s="211">
        <v>48.45</v>
      </c>
      <c r="AK3179" s="211">
        <v>30.146999999999998</v>
      </c>
      <c r="AL3179" s="211">
        <v>23.965</v>
      </c>
      <c r="AM3179" s="211">
        <v>45.188000000000002</v>
      </c>
      <c r="AN3179" s="211">
        <v>80.430999999999997</v>
      </c>
      <c r="AO3179" s="211">
        <v>128.923</v>
      </c>
      <c r="AP3179" s="211">
        <v>175.15799999999999</v>
      </c>
      <c r="AQ3179" s="211">
        <v>191.93600000000001</v>
      </c>
      <c r="AR3179" s="211">
        <v>165.959</v>
      </c>
      <c r="AS3179" s="211">
        <v>151.273</v>
      </c>
      <c r="AT3179" s="211">
        <v>104.19799999999999</v>
      </c>
      <c r="AU3179" s="211">
        <v>62.756</v>
      </c>
      <c r="AV3179" s="211">
        <v>40.246000000000002</v>
      </c>
      <c r="AW3179" s="211">
        <v>23.885000000000002</v>
      </c>
      <c r="AX3179" s="211">
        <v>27.777000000000001</v>
      </c>
      <c r="AY3179" s="211">
        <v>59.645000000000003</v>
      </c>
      <c r="AZ3179" s="211">
        <v>56.676000000000002</v>
      </c>
      <c r="BA3179" s="211">
        <v>132.89099999999999</v>
      </c>
      <c r="BB3179" s="14">
        <f>SUM(BB3180:BB3191)/2</f>
        <v>249.97500000000002</v>
      </c>
      <c r="BC3179" s="14">
        <f>SUM(BC3180:BC3190)</f>
        <v>1031.0410752688174</v>
      </c>
      <c r="BD3179" s="15">
        <f t="shared" si="381"/>
        <v>335.98790322580646</v>
      </c>
      <c r="BE3179" s="14">
        <f>SUM(BE3180:BE3190)</f>
        <v>695.05317204301082</v>
      </c>
      <c r="BG3179" s="43"/>
      <c r="BH3179" s="14">
        <f t="shared" si="382"/>
        <v>0.76709456000000009</v>
      </c>
      <c r="BI3179" s="41">
        <f t="shared" si="382"/>
        <v>0.249975</v>
      </c>
      <c r="BJ3179" s="14">
        <f>SUM(BJ3180:BJ3190)</f>
        <v>0.51711956000000003</v>
      </c>
      <c r="BK3179" s="17">
        <v>1.86827568</v>
      </c>
      <c r="BL3179" s="15">
        <v>0.6638940000000001</v>
      </c>
      <c r="BM3179" s="14">
        <v>1.2043816800000002</v>
      </c>
      <c r="BN3179" s="17">
        <f t="shared" si="380"/>
        <v>7.47310272</v>
      </c>
      <c r="BO3179" s="15">
        <f t="shared" si="380"/>
        <v>2.6555760000000004</v>
      </c>
      <c r="BP3179" s="17">
        <f t="shared" si="380"/>
        <v>4.8175267200000009</v>
      </c>
    </row>
    <row r="3180" spans="1:68" ht="11.1" hidden="1" customHeight="1" outlineLevel="1" collapsed="1" x14ac:dyDescent="0.2">
      <c r="A3180" s="10"/>
      <c r="B3180" s="18"/>
      <c r="C3180" s="18"/>
      <c r="D3180" s="18"/>
      <c r="E3180" s="19" t="s">
        <v>30</v>
      </c>
      <c r="F3180" s="209">
        <v>37.700000000000003</v>
      </c>
      <c r="G3180" s="209">
        <v>30.8</v>
      </c>
      <c r="H3180" s="209">
        <v>26</v>
      </c>
      <c r="I3180" s="240">
        <v>17.573</v>
      </c>
      <c r="J3180" s="240"/>
      <c r="K3180" s="209">
        <v>11.481</v>
      </c>
      <c r="L3180" s="20"/>
      <c r="M3180" s="20"/>
      <c r="N3180" s="20"/>
      <c r="O3180" s="209">
        <v>14.954000000000001</v>
      </c>
      <c r="P3180" s="209">
        <v>24.879000000000001</v>
      </c>
      <c r="Q3180" s="209">
        <v>39.100999999999999</v>
      </c>
      <c r="R3180" s="209">
        <v>43.337000000000003</v>
      </c>
      <c r="S3180" s="209">
        <v>48.856000000000002</v>
      </c>
      <c r="T3180" s="209">
        <v>42.843000000000004</v>
      </c>
      <c r="U3180" s="209">
        <v>33.415999999999997</v>
      </c>
      <c r="V3180" s="209">
        <v>13.465</v>
      </c>
      <c r="W3180" s="209">
        <v>9.2539999999999996</v>
      </c>
      <c r="X3180" s="20"/>
      <c r="Y3180" s="20"/>
      <c r="Z3180" s="20"/>
      <c r="AA3180" s="209">
        <v>-37.165999999999997</v>
      </c>
      <c r="AB3180" s="209">
        <v>17.891999999999999</v>
      </c>
      <c r="AC3180" s="209">
        <v>28.867999999999999</v>
      </c>
      <c r="AD3180" s="209">
        <v>38.131999999999998</v>
      </c>
      <c r="AE3180" s="209">
        <v>34.718000000000004</v>
      </c>
      <c r="AF3180" s="209">
        <v>28.709</v>
      </c>
      <c r="AG3180" s="209">
        <v>19.63</v>
      </c>
      <c r="AH3180" s="209">
        <v>13.036</v>
      </c>
      <c r="AI3180" s="209">
        <v>9.32</v>
      </c>
      <c r="AJ3180" s="20"/>
      <c r="AK3180" s="20"/>
      <c r="AL3180" s="20"/>
      <c r="AM3180" s="209">
        <v>3.4590000000000001</v>
      </c>
      <c r="AN3180" s="209">
        <v>17.634</v>
      </c>
      <c r="AO3180" s="209">
        <v>32.174999999999997</v>
      </c>
      <c r="AP3180" s="209">
        <v>42.271999999999998</v>
      </c>
      <c r="AQ3180" s="209">
        <v>38.94</v>
      </c>
      <c r="AR3180" s="209">
        <v>32.853000000000002</v>
      </c>
      <c r="AS3180" s="209">
        <v>28.731999999999999</v>
      </c>
      <c r="AT3180" s="209">
        <v>15.034000000000001</v>
      </c>
      <c r="AU3180" s="209">
        <v>7.6689999999999996</v>
      </c>
      <c r="AV3180" s="20"/>
      <c r="AW3180" s="20"/>
      <c r="AX3180" s="20"/>
      <c r="AY3180" s="209">
        <v>6.8369999999999997</v>
      </c>
      <c r="AZ3180" s="209">
        <v>13.054</v>
      </c>
      <c r="BA3180" s="209">
        <v>25.356000000000002</v>
      </c>
      <c r="BB3180" s="21">
        <f t="shared" si="379"/>
        <v>48.856000000000002</v>
      </c>
      <c r="BC3180" s="21">
        <f>BF3180</f>
        <v>235.2</v>
      </c>
      <c r="BD3180" s="22">
        <f t="shared" si="381"/>
        <v>65.666666666666671</v>
      </c>
      <c r="BE3180" s="21">
        <f>BC3180-BD3180</f>
        <v>169.5333333333333</v>
      </c>
      <c r="BF3180" s="2">
        <v>235.2</v>
      </c>
      <c r="BG3180" s="10">
        <v>5</v>
      </c>
      <c r="BH3180" s="21">
        <f t="shared" si="382"/>
        <v>0.1749888</v>
      </c>
      <c r="BI3180" s="22">
        <f t="shared" si="382"/>
        <v>4.8855999999999997E-2</v>
      </c>
      <c r="BJ3180" s="21">
        <f>BH3180-BI3180</f>
        <v>0.12613279999999999</v>
      </c>
      <c r="BK3180" s="21">
        <v>0.52496640000000006</v>
      </c>
      <c r="BL3180" s="22">
        <v>0.14656799999999998</v>
      </c>
      <c r="BM3180" s="21">
        <v>0.37839840000000008</v>
      </c>
      <c r="BN3180" s="21">
        <f t="shared" si="380"/>
        <v>2.0998656000000002</v>
      </c>
      <c r="BO3180" s="22">
        <f t="shared" si="380"/>
        <v>0.5862719999999999</v>
      </c>
      <c r="BP3180" s="21">
        <f t="shared" si="380"/>
        <v>1.5135936000000003</v>
      </c>
    </row>
    <row r="3181" spans="1:68" ht="11.1" hidden="1" customHeight="1" outlineLevel="2" x14ac:dyDescent="0.2">
      <c r="A3181" s="10"/>
      <c r="B3181" s="18"/>
      <c r="C3181" s="18"/>
      <c r="D3181" s="18"/>
      <c r="E3181" s="23" t="s">
        <v>2758</v>
      </c>
      <c r="F3181" s="208">
        <v>37.700000000000003</v>
      </c>
      <c r="G3181" s="208">
        <v>30.8</v>
      </c>
      <c r="H3181" s="208">
        <v>26</v>
      </c>
      <c r="I3181" s="239">
        <v>17.573</v>
      </c>
      <c r="J3181" s="239"/>
      <c r="K3181" s="208">
        <v>11.481</v>
      </c>
      <c r="L3181" s="24"/>
      <c r="M3181" s="24"/>
      <c r="N3181" s="24"/>
      <c r="O3181" s="208">
        <v>14.954000000000001</v>
      </c>
      <c r="P3181" s="208">
        <v>24.879000000000001</v>
      </c>
      <c r="Q3181" s="208">
        <v>39.100999999999999</v>
      </c>
      <c r="R3181" s="208">
        <v>43.337000000000003</v>
      </c>
      <c r="S3181" s="208">
        <v>48.856000000000002</v>
      </c>
      <c r="T3181" s="208">
        <v>42.843000000000004</v>
      </c>
      <c r="U3181" s="208">
        <v>33.415999999999997</v>
      </c>
      <c r="V3181" s="208">
        <v>13.465</v>
      </c>
      <c r="W3181" s="208">
        <v>9.2539999999999996</v>
      </c>
      <c r="X3181" s="24"/>
      <c r="Y3181" s="24"/>
      <c r="Z3181" s="24"/>
      <c r="AA3181" s="208">
        <v>-37.165999999999997</v>
      </c>
      <c r="AB3181" s="208">
        <v>17.891999999999999</v>
      </c>
      <c r="AC3181" s="208">
        <v>28.867999999999999</v>
      </c>
      <c r="AD3181" s="208">
        <v>38.131999999999998</v>
      </c>
      <c r="AE3181" s="208">
        <v>34.718000000000004</v>
      </c>
      <c r="AF3181" s="208">
        <v>28.709</v>
      </c>
      <c r="AG3181" s="208">
        <v>19.63</v>
      </c>
      <c r="AH3181" s="208">
        <v>13.036</v>
      </c>
      <c r="AI3181" s="208">
        <v>9.32</v>
      </c>
      <c r="AJ3181" s="24"/>
      <c r="AK3181" s="24"/>
      <c r="AL3181" s="24"/>
      <c r="AM3181" s="208">
        <v>3.4590000000000001</v>
      </c>
      <c r="AN3181" s="208">
        <v>17.634</v>
      </c>
      <c r="AO3181" s="208">
        <v>32.174999999999997</v>
      </c>
      <c r="AP3181" s="208">
        <v>42.271999999999998</v>
      </c>
      <c r="AQ3181" s="208">
        <v>38.94</v>
      </c>
      <c r="AR3181" s="208">
        <v>32.853000000000002</v>
      </c>
      <c r="AS3181" s="208">
        <v>28.731999999999999</v>
      </c>
      <c r="AT3181" s="208">
        <v>15.034000000000001</v>
      </c>
      <c r="AU3181" s="208">
        <v>7.6689999999999996</v>
      </c>
      <c r="AV3181" s="24"/>
      <c r="AW3181" s="24"/>
      <c r="AX3181" s="24"/>
      <c r="AY3181" s="208">
        <v>6.8369999999999997</v>
      </c>
      <c r="AZ3181" s="208">
        <v>13.054</v>
      </c>
      <c r="BA3181" s="208">
        <v>25.356000000000002</v>
      </c>
      <c r="BB3181" s="21">
        <f t="shared" si="379"/>
        <v>48.856000000000002</v>
      </c>
      <c r="BC3181" s="21"/>
      <c r="BD3181" s="22">
        <f t="shared" si="381"/>
        <v>65.666666666666671</v>
      </c>
      <c r="BE3181" s="21"/>
      <c r="BG3181" s="10"/>
      <c r="BH3181" s="21">
        <f t="shared" si="382"/>
        <v>0</v>
      </c>
      <c r="BI3181" s="22">
        <f t="shared" si="382"/>
        <v>4.8855999999999997E-2</v>
      </c>
      <c r="BJ3181" s="21"/>
      <c r="BK3181" s="21">
        <v>0</v>
      </c>
      <c r="BL3181" s="22">
        <v>0.14656799999999998</v>
      </c>
      <c r="BM3181" s="21"/>
      <c r="BN3181" s="21">
        <f t="shared" si="380"/>
        <v>0</v>
      </c>
      <c r="BO3181" s="22">
        <f t="shared" si="380"/>
        <v>0.5862719999999999</v>
      </c>
      <c r="BP3181" s="21">
        <f t="shared" si="380"/>
        <v>0</v>
      </c>
    </row>
    <row r="3182" spans="1:68" ht="11.1" hidden="1" customHeight="1" outlineLevel="1" collapsed="1" x14ac:dyDescent="0.2">
      <c r="A3182" s="10"/>
      <c r="B3182" s="18"/>
      <c r="C3182" s="18"/>
      <c r="D3182" s="18"/>
      <c r="E3182" s="19" t="s">
        <v>46</v>
      </c>
      <c r="F3182" s="209">
        <v>2.8540000000000001</v>
      </c>
      <c r="G3182" s="209">
        <v>2.0990000000000002</v>
      </c>
      <c r="H3182" s="209">
        <v>1.329</v>
      </c>
      <c r="I3182" s="240">
        <v>1.0609999999999999</v>
      </c>
      <c r="J3182" s="240"/>
      <c r="K3182" s="209">
        <v>0.53600000000000003</v>
      </c>
      <c r="L3182" s="209">
        <v>0.218</v>
      </c>
      <c r="M3182" s="20"/>
      <c r="N3182" s="20"/>
      <c r="O3182" s="209">
        <v>0.48499999999999999</v>
      </c>
      <c r="P3182" s="209">
        <v>0.92</v>
      </c>
      <c r="Q3182" s="209">
        <v>0.85899999999999999</v>
      </c>
      <c r="R3182" s="209">
        <v>2.4969999999999999</v>
      </c>
      <c r="S3182" s="209">
        <v>2.274</v>
      </c>
      <c r="T3182" s="209">
        <v>2.2189999999999999</v>
      </c>
      <c r="U3182" s="209">
        <v>1.5449999999999999</v>
      </c>
      <c r="V3182" s="209">
        <v>1.073</v>
      </c>
      <c r="W3182" s="209">
        <v>0.61</v>
      </c>
      <c r="X3182" s="20"/>
      <c r="Y3182" s="209">
        <v>0.14399999999999999</v>
      </c>
      <c r="Z3182" s="209">
        <v>1.9E-2</v>
      </c>
      <c r="AA3182" s="209">
        <v>0.48</v>
      </c>
      <c r="AB3182" s="209">
        <v>0.79600000000000004</v>
      </c>
      <c r="AC3182" s="209">
        <v>1.637</v>
      </c>
      <c r="AD3182" s="209">
        <v>2.0750000000000002</v>
      </c>
      <c r="AE3182" s="209">
        <v>0.75</v>
      </c>
      <c r="AF3182" s="209">
        <v>3.8210000000000002</v>
      </c>
      <c r="AG3182" s="209">
        <v>1.1779999999999999</v>
      </c>
      <c r="AH3182" s="209">
        <v>0.97399999999999998</v>
      </c>
      <c r="AI3182" s="209">
        <v>0.64900000000000002</v>
      </c>
      <c r="AJ3182" s="209">
        <v>0.25</v>
      </c>
      <c r="AK3182" s="20"/>
      <c r="AL3182" s="20"/>
      <c r="AM3182" s="20"/>
      <c r="AN3182" s="20"/>
      <c r="AO3182" s="20"/>
      <c r="AP3182" s="20"/>
      <c r="AQ3182" s="20"/>
      <c r="AR3182" s="209">
        <v>7.3819999999999997</v>
      </c>
      <c r="AS3182" s="209">
        <v>1.573</v>
      </c>
      <c r="AT3182" s="209">
        <v>1.0489999999999999</v>
      </c>
      <c r="AU3182" s="209">
        <v>0.56200000000000006</v>
      </c>
      <c r="AV3182" s="209">
        <v>3.5000000000000003E-2</v>
      </c>
      <c r="AW3182" s="20"/>
      <c r="AX3182" s="20"/>
      <c r="AY3182" s="209">
        <v>0.379</v>
      </c>
      <c r="AZ3182" s="209">
        <v>0.82</v>
      </c>
      <c r="BA3182" s="209">
        <v>1.4359999999999999</v>
      </c>
      <c r="BB3182" s="21">
        <f t="shared" si="379"/>
        <v>7.3819999999999997</v>
      </c>
      <c r="BC3182" s="21">
        <f>BD3182</f>
        <v>9.9220430107526862</v>
      </c>
      <c r="BD3182" s="22">
        <f t="shared" si="381"/>
        <v>9.9220430107526862</v>
      </c>
      <c r="BE3182" s="21">
        <f>BC3182-BD3182</f>
        <v>0</v>
      </c>
      <c r="BF3182" s="2">
        <v>2.4300000000000002</v>
      </c>
      <c r="BG3182" s="10">
        <v>6</v>
      </c>
      <c r="BH3182" s="21">
        <f t="shared" si="382"/>
        <v>7.3819999999999979E-3</v>
      </c>
      <c r="BI3182" s="22">
        <f t="shared" si="382"/>
        <v>7.3819999999999979E-3</v>
      </c>
      <c r="BJ3182" s="21">
        <f>BH3182-BI3182</f>
        <v>0</v>
      </c>
      <c r="BK3182" s="21">
        <v>2.2145999999999992E-2</v>
      </c>
      <c r="BL3182" s="22">
        <v>2.2145999999999992E-2</v>
      </c>
      <c r="BM3182" s="21">
        <v>0</v>
      </c>
      <c r="BN3182" s="21">
        <f t="shared" si="380"/>
        <v>8.8583999999999968E-2</v>
      </c>
      <c r="BO3182" s="22">
        <f t="shared" si="380"/>
        <v>8.8583999999999968E-2</v>
      </c>
      <c r="BP3182" s="21">
        <f t="shared" si="380"/>
        <v>0</v>
      </c>
    </row>
    <row r="3183" spans="1:68" ht="11.1" hidden="1" customHeight="1" outlineLevel="2" x14ac:dyDescent="0.2">
      <c r="A3183" s="10"/>
      <c r="B3183" s="18"/>
      <c r="C3183" s="18"/>
      <c r="D3183" s="18"/>
      <c r="E3183" s="23" t="s">
        <v>2759</v>
      </c>
      <c r="F3183" s="208">
        <v>2.8540000000000001</v>
      </c>
      <c r="G3183" s="208">
        <v>2.0990000000000002</v>
      </c>
      <c r="H3183" s="208">
        <v>1.329</v>
      </c>
      <c r="I3183" s="239">
        <v>1.0609999999999999</v>
      </c>
      <c r="J3183" s="239"/>
      <c r="K3183" s="208">
        <v>0.53600000000000003</v>
      </c>
      <c r="L3183" s="208">
        <v>0.218</v>
      </c>
      <c r="M3183" s="24"/>
      <c r="N3183" s="24"/>
      <c r="O3183" s="208">
        <v>0.48499999999999999</v>
      </c>
      <c r="P3183" s="208">
        <v>0.92</v>
      </c>
      <c r="Q3183" s="208">
        <v>0.85899999999999999</v>
      </c>
      <c r="R3183" s="208">
        <v>2.4969999999999999</v>
      </c>
      <c r="S3183" s="208">
        <v>2.274</v>
      </c>
      <c r="T3183" s="208">
        <v>2.2189999999999999</v>
      </c>
      <c r="U3183" s="208">
        <v>1.5449999999999999</v>
      </c>
      <c r="V3183" s="208">
        <v>1.073</v>
      </c>
      <c r="W3183" s="208">
        <v>0.61</v>
      </c>
      <c r="X3183" s="24"/>
      <c r="Y3183" s="208">
        <v>0.14399999999999999</v>
      </c>
      <c r="Z3183" s="208">
        <v>1.9E-2</v>
      </c>
      <c r="AA3183" s="208">
        <v>0.48</v>
      </c>
      <c r="AB3183" s="208">
        <v>0.79600000000000004</v>
      </c>
      <c r="AC3183" s="208">
        <v>1.637</v>
      </c>
      <c r="AD3183" s="208">
        <v>2.0750000000000002</v>
      </c>
      <c r="AE3183" s="208">
        <v>0.75</v>
      </c>
      <c r="AF3183" s="208">
        <v>3.8210000000000002</v>
      </c>
      <c r="AG3183" s="208">
        <v>1.1779999999999999</v>
      </c>
      <c r="AH3183" s="208">
        <v>0.97399999999999998</v>
      </c>
      <c r="AI3183" s="208">
        <v>0.64900000000000002</v>
      </c>
      <c r="AJ3183" s="208">
        <v>0.25</v>
      </c>
      <c r="AK3183" s="24"/>
      <c r="AL3183" s="24"/>
      <c r="AM3183" s="24"/>
      <c r="AN3183" s="24"/>
      <c r="AO3183" s="24"/>
      <c r="AP3183" s="24"/>
      <c r="AQ3183" s="24"/>
      <c r="AR3183" s="208">
        <v>7.3819999999999997</v>
      </c>
      <c r="AS3183" s="208">
        <v>1.573</v>
      </c>
      <c r="AT3183" s="208">
        <v>1.0489999999999999</v>
      </c>
      <c r="AU3183" s="208">
        <v>0.56200000000000006</v>
      </c>
      <c r="AV3183" s="208">
        <v>3.5000000000000003E-2</v>
      </c>
      <c r="AW3183" s="24"/>
      <c r="AX3183" s="24"/>
      <c r="AY3183" s="208">
        <v>0.379</v>
      </c>
      <c r="AZ3183" s="208">
        <v>0.82</v>
      </c>
      <c r="BA3183" s="208">
        <v>1.4359999999999999</v>
      </c>
      <c r="BB3183" s="21">
        <f t="shared" si="379"/>
        <v>7.3819999999999997</v>
      </c>
      <c r="BC3183" s="21"/>
      <c r="BD3183" s="22">
        <f t="shared" si="381"/>
        <v>9.9220430107526862</v>
      </c>
      <c r="BE3183" s="21"/>
      <c r="BG3183" s="10"/>
      <c r="BH3183" s="21">
        <f t="shared" si="382"/>
        <v>0</v>
      </c>
      <c r="BI3183" s="22">
        <f t="shared" si="382"/>
        <v>7.3819999999999979E-3</v>
      </c>
      <c r="BJ3183" s="21"/>
      <c r="BK3183" s="21">
        <v>0</v>
      </c>
      <c r="BL3183" s="22">
        <v>2.2145999999999992E-2</v>
      </c>
      <c r="BM3183" s="21"/>
      <c r="BN3183" s="21">
        <f t="shared" si="380"/>
        <v>0</v>
      </c>
      <c r="BO3183" s="22">
        <f t="shared" si="380"/>
        <v>8.8583999999999968E-2</v>
      </c>
      <c r="BP3183" s="21">
        <f t="shared" si="380"/>
        <v>0</v>
      </c>
    </row>
    <row r="3184" spans="1:68" ht="11.1" hidden="1" customHeight="1" outlineLevel="1" collapsed="1" x14ac:dyDescent="0.2">
      <c r="A3184" s="10"/>
      <c r="B3184" s="18"/>
      <c r="C3184" s="18"/>
      <c r="D3184" s="25"/>
      <c r="E3184" s="19" t="s">
        <v>50</v>
      </c>
      <c r="F3184" s="209">
        <v>102.28</v>
      </c>
      <c r="G3184" s="209">
        <v>94.643000000000001</v>
      </c>
      <c r="H3184" s="209">
        <v>78.521000000000001</v>
      </c>
      <c r="I3184" s="240">
        <v>81.853999999999999</v>
      </c>
      <c r="J3184" s="240"/>
      <c r="K3184" s="209">
        <v>42.07</v>
      </c>
      <c r="L3184" s="209">
        <v>29.036000000000001</v>
      </c>
      <c r="M3184" s="209">
        <v>12.006</v>
      </c>
      <c r="N3184" s="209">
        <v>21.266999999999999</v>
      </c>
      <c r="O3184" s="209">
        <v>-2.27</v>
      </c>
      <c r="P3184" s="209">
        <v>43.154000000000003</v>
      </c>
      <c r="Q3184" s="209">
        <v>53.003999999999998</v>
      </c>
      <c r="R3184" s="209">
        <v>93.99</v>
      </c>
      <c r="S3184" s="209">
        <v>113.767</v>
      </c>
      <c r="T3184" s="209">
        <v>89.564999999999998</v>
      </c>
      <c r="U3184" s="209">
        <v>102.373</v>
      </c>
      <c r="V3184" s="209">
        <v>54.045999999999999</v>
      </c>
      <c r="W3184" s="209">
        <v>47.755000000000003</v>
      </c>
      <c r="X3184" s="209">
        <v>26.771999999999998</v>
      </c>
      <c r="Y3184" s="209">
        <v>7.5119999999999996</v>
      </c>
      <c r="Z3184" s="209">
        <v>1.6160000000000001</v>
      </c>
      <c r="AA3184" s="209">
        <v>18.702999999999999</v>
      </c>
      <c r="AB3184" s="209">
        <v>36.154000000000003</v>
      </c>
      <c r="AC3184" s="209">
        <v>82.567999999999998</v>
      </c>
      <c r="AD3184" s="209">
        <v>87.963999999999999</v>
      </c>
      <c r="AE3184" s="209">
        <v>114.23099999999999</v>
      </c>
      <c r="AF3184" s="209">
        <v>94.412000000000006</v>
      </c>
      <c r="AG3184" s="209">
        <v>87.37</v>
      </c>
      <c r="AH3184" s="209">
        <v>54.670999999999999</v>
      </c>
      <c r="AI3184" s="209">
        <v>41.134999999999998</v>
      </c>
      <c r="AJ3184" s="209">
        <v>26.303000000000001</v>
      </c>
      <c r="AK3184" s="209">
        <v>10.452</v>
      </c>
      <c r="AL3184" s="209">
        <v>3.6440000000000001</v>
      </c>
      <c r="AM3184" s="209">
        <v>18.768000000000001</v>
      </c>
      <c r="AN3184" s="209">
        <v>36.884999999999998</v>
      </c>
      <c r="AO3184" s="209">
        <v>70.188000000000002</v>
      </c>
      <c r="AP3184" s="209">
        <v>103.926</v>
      </c>
      <c r="AQ3184" s="209">
        <v>124.529</v>
      </c>
      <c r="AR3184" s="209">
        <v>98.807000000000002</v>
      </c>
      <c r="AS3184" s="209">
        <v>97.692999999999998</v>
      </c>
      <c r="AT3184" s="209">
        <v>63.527999999999999</v>
      </c>
      <c r="AU3184" s="209">
        <v>31.469000000000001</v>
      </c>
      <c r="AV3184" s="209">
        <v>19.637</v>
      </c>
      <c r="AW3184" s="209">
        <v>4.6840000000000002</v>
      </c>
      <c r="AX3184" s="209">
        <v>10.836</v>
      </c>
      <c r="AY3184" s="209">
        <v>31.61</v>
      </c>
      <c r="AZ3184" s="209">
        <v>17.584</v>
      </c>
      <c r="BA3184" s="209">
        <v>79.338999999999999</v>
      </c>
      <c r="BB3184" s="27">
        <v>153.20599999999999</v>
      </c>
      <c r="BC3184" s="21">
        <v>710</v>
      </c>
      <c r="BD3184" s="22">
        <f t="shared" si="381"/>
        <v>205.92204301075267</v>
      </c>
      <c r="BE3184" s="21">
        <f>BC3184-BD3184</f>
        <v>504.07795698924735</v>
      </c>
      <c r="BF3184" s="2">
        <v>710</v>
      </c>
      <c r="BG3184" s="10"/>
      <c r="BH3184" s="21">
        <f t="shared" si="382"/>
        <v>0.52824000000000004</v>
      </c>
      <c r="BI3184" s="22">
        <f t="shared" si="382"/>
        <v>0.15320600000000001</v>
      </c>
      <c r="BJ3184" s="21">
        <f>BH3184-BI3184</f>
        <v>0.37503400000000003</v>
      </c>
      <c r="BK3184" s="21">
        <v>1.1517120000000001</v>
      </c>
      <c r="BL3184" s="22">
        <v>0.373587</v>
      </c>
      <c r="BM3184" s="21">
        <v>0.77812500000000007</v>
      </c>
      <c r="BN3184" s="21">
        <f t="shared" si="380"/>
        <v>4.6068480000000003</v>
      </c>
      <c r="BO3184" s="22">
        <f t="shared" si="380"/>
        <v>1.494348</v>
      </c>
      <c r="BP3184" s="21">
        <f t="shared" si="380"/>
        <v>3.1125000000000003</v>
      </c>
    </row>
    <row r="3185" spans="1:68" ht="11.1" hidden="1" customHeight="1" outlineLevel="2" x14ac:dyDescent="0.2">
      <c r="A3185" s="10"/>
      <c r="B3185" s="18"/>
      <c r="C3185" s="18"/>
      <c r="D3185" s="25"/>
      <c r="E3185" s="23"/>
      <c r="F3185" s="208">
        <v>102.28</v>
      </c>
      <c r="G3185" s="208">
        <v>94.643000000000001</v>
      </c>
      <c r="H3185" s="208">
        <v>78.521000000000001</v>
      </c>
      <c r="I3185" s="239">
        <v>81.853999999999999</v>
      </c>
      <c r="J3185" s="239"/>
      <c r="K3185" s="208">
        <v>42.07</v>
      </c>
      <c r="L3185" s="208">
        <v>29.036000000000001</v>
      </c>
      <c r="M3185" s="208">
        <v>12.006</v>
      </c>
      <c r="N3185" s="208">
        <v>21.266999999999999</v>
      </c>
      <c r="O3185" s="208">
        <v>-2.27</v>
      </c>
      <c r="P3185" s="208">
        <v>43.154000000000003</v>
      </c>
      <c r="Q3185" s="208">
        <v>53.003999999999998</v>
      </c>
      <c r="R3185" s="208">
        <v>93.99</v>
      </c>
      <c r="S3185" s="208">
        <v>113.767</v>
      </c>
      <c r="T3185" s="208">
        <v>89.564999999999998</v>
      </c>
      <c r="U3185" s="208">
        <v>102.373</v>
      </c>
      <c r="V3185" s="208">
        <v>54.045999999999999</v>
      </c>
      <c r="W3185" s="208">
        <v>47.755000000000003</v>
      </c>
      <c r="X3185" s="208">
        <v>26.771999999999998</v>
      </c>
      <c r="Y3185" s="208">
        <v>7.5119999999999996</v>
      </c>
      <c r="Z3185" s="208">
        <v>1.6160000000000001</v>
      </c>
      <c r="AA3185" s="208">
        <v>18.702999999999999</v>
      </c>
      <c r="AB3185" s="208">
        <v>36.154000000000003</v>
      </c>
      <c r="AC3185" s="208">
        <v>82.567999999999998</v>
      </c>
      <c r="AD3185" s="208">
        <v>87.963999999999999</v>
      </c>
      <c r="AE3185" s="208">
        <v>114.23099999999999</v>
      </c>
      <c r="AF3185" s="208">
        <v>94.412000000000006</v>
      </c>
      <c r="AG3185" s="208">
        <v>87.37</v>
      </c>
      <c r="AH3185" s="208">
        <v>54.670999999999999</v>
      </c>
      <c r="AI3185" s="208">
        <v>41.134999999999998</v>
      </c>
      <c r="AJ3185" s="208">
        <v>26.303000000000001</v>
      </c>
      <c r="AK3185" s="208">
        <v>10.452</v>
      </c>
      <c r="AL3185" s="208">
        <v>3.6440000000000001</v>
      </c>
      <c r="AM3185" s="208">
        <v>18.768000000000001</v>
      </c>
      <c r="AN3185" s="208">
        <v>36.884999999999998</v>
      </c>
      <c r="AO3185" s="208">
        <v>70.188000000000002</v>
      </c>
      <c r="AP3185" s="208">
        <v>103.926</v>
      </c>
      <c r="AQ3185" s="208">
        <v>124.529</v>
      </c>
      <c r="AR3185" s="208">
        <v>98.807000000000002</v>
      </c>
      <c r="AS3185" s="208">
        <v>97.692999999999998</v>
      </c>
      <c r="AT3185" s="208">
        <v>63.527999999999999</v>
      </c>
      <c r="AU3185" s="208">
        <v>31.469000000000001</v>
      </c>
      <c r="AV3185" s="208">
        <v>19.637</v>
      </c>
      <c r="AW3185" s="208">
        <v>4.6840000000000002</v>
      </c>
      <c r="AX3185" s="208">
        <v>10.836</v>
      </c>
      <c r="AY3185" s="208">
        <v>31.61</v>
      </c>
      <c r="AZ3185" s="208">
        <v>17.584</v>
      </c>
      <c r="BA3185" s="208">
        <v>79.338999999999999</v>
      </c>
      <c r="BB3185" s="27">
        <v>153.20599999999999</v>
      </c>
      <c r="BC3185" s="21"/>
      <c r="BD3185" s="22">
        <f t="shared" si="381"/>
        <v>205.92204301075267</v>
      </c>
      <c r="BE3185" s="21"/>
      <c r="BG3185" s="10"/>
      <c r="BH3185" s="21">
        <f t="shared" si="382"/>
        <v>0</v>
      </c>
      <c r="BI3185" s="22">
        <f t="shared" si="382"/>
        <v>0.15320600000000001</v>
      </c>
      <c r="BJ3185" s="21"/>
      <c r="BK3185" s="21">
        <v>0</v>
      </c>
      <c r="BL3185" s="22">
        <v>0.373587</v>
      </c>
      <c r="BM3185" s="21"/>
      <c r="BN3185" s="21">
        <f t="shared" si="380"/>
        <v>0</v>
      </c>
      <c r="BO3185" s="22">
        <f t="shared" si="380"/>
        <v>1.494348</v>
      </c>
      <c r="BP3185" s="21">
        <f t="shared" si="380"/>
        <v>0</v>
      </c>
    </row>
    <row r="3186" spans="1:68" ht="11.1" customHeight="1" outlineLevel="1" collapsed="1" x14ac:dyDescent="0.2">
      <c r="A3186" s="10"/>
      <c r="B3186" s="18"/>
      <c r="C3186" s="18"/>
      <c r="D3186" s="18"/>
      <c r="E3186" s="19" t="s">
        <v>97</v>
      </c>
      <c r="F3186" s="20"/>
      <c r="G3186" s="20"/>
      <c r="H3186" s="20"/>
      <c r="I3186" s="20"/>
      <c r="J3186" s="20"/>
      <c r="K3186" s="209">
        <v>0.61899999999999999</v>
      </c>
      <c r="L3186" s="209">
        <v>0.33300000000000002</v>
      </c>
      <c r="M3186" s="20"/>
      <c r="N3186" s="209">
        <v>0.14000000000000001</v>
      </c>
      <c r="O3186" s="209">
        <v>0.28999999999999998</v>
      </c>
      <c r="P3186" s="209">
        <v>0.86599999999999999</v>
      </c>
      <c r="Q3186" s="20"/>
      <c r="R3186" s="20"/>
      <c r="S3186" s="20"/>
      <c r="T3186" s="20"/>
      <c r="U3186" s="20"/>
      <c r="V3186" s="20"/>
      <c r="W3186" s="20"/>
      <c r="X3186" s="20"/>
      <c r="Y3186" s="20"/>
      <c r="Z3186" s="20"/>
      <c r="AA3186" s="20"/>
      <c r="AB3186" s="20"/>
      <c r="AC3186" s="20"/>
      <c r="AD3186" s="20"/>
      <c r="AE3186" s="20"/>
      <c r="AF3186" s="20"/>
      <c r="AG3186" s="20"/>
      <c r="AH3186" s="20"/>
      <c r="AI3186" s="20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  <c r="BA3186" s="20"/>
      <c r="BB3186" s="21">
        <f t="shared" si="379"/>
        <v>0.86599999999999999</v>
      </c>
      <c r="BC3186" s="21">
        <f>BF3186</f>
        <v>3.04</v>
      </c>
      <c r="BD3186" s="22">
        <f t="shared" si="381"/>
        <v>1.163978494623656</v>
      </c>
      <c r="BE3186" s="21">
        <f>BC3186-BD3186</f>
        <v>1.876021505376344</v>
      </c>
      <c r="BF3186" s="2">
        <v>3.04</v>
      </c>
      <c r="BG3186" s="10">
        <v>7</v>
      </c>
      <c r="BH3186" s="21">
        <f t="shared" si="382"/>
        <v>2.2617600000000002E-3</v>
      </c>
      <c r="BI3186" s="22">
        <f t="shared" si="382"/>
        <v>8.6600000000000002E-4</v>
      </c>
      <c r="BJ3186" s="21">
        <f>BH3186-BI3186</f>
        <v>1.3957600000000002E-3</v>
      </c>
      <c r="BK3186" s="21">
        <v>6.7852800000000012E-3</v>
      </c>
      <c r="BL3186" s="22">
        <v>2.598E-3</v>
      </c>
      <c r="BM3186" s="21">
        <v>4.1872800000000016E-3</v>
      </c>
      <c r="BN3186" s="21">
        <f t="shared" si="380"/>
        <v>2.7141120000000005E-2</v>
      </c>
      <c r="BO3186" s="22">
        <f t="shared" si="380"/>
        <v>1.0392E-2</v>
      </c>
      <c r="BP3186" s="21">
        <f t="shared" si="380"/>
        <v>1.6749120000000006E-2</v>
      </c>
    </row>
    <row r="3187" spans="1:68" ht="11.1" hidden="1" customHeight="1" outlineLevel="2" x14ac:dyDescent="0.2">
      <c r="A3187" s="10"/>
      <c r="B3187" s="18"/>
      <c r="C3187" s="18"/>
      <c r="D3187" s="18"/>
      <c r="E3187" s="23" t="s">
        <v>2760</v>
      </c>
      <c r="F3187" s="24"/>
      <c r="G3187" s="24"/>
      <c r="H3187" s="24"/>
      <c r="I3187" s="24"/>
      <c r="J3187" s="24"/>
      <c r="K3187" s="208">
        <v>0.61899999999999999</v>
      </c>
      <c r="L3187" s="208">
        <v>0.33300000000000002</v>
      </c>
      <c r="M3187" s="24"/>
      <c r="N3187" s="208">
        <v>0.14000000000000001</v>
      </c>
      <c r="O3187" s="208">
        <v>0.28999999999999998</v>
      </c>
      <c r="P3187" s="208">
        <v>0.86599999999999999</v>
      </c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4"/>
      <c r="AE3187" s="24"/>
      <c r="AF3187" s="24"/>
      <c r="AG3187" s="24"/>
      <c r="AH3187" s="24"/>
      <c r="AI3187" s="24"/>
      <c r="AJ3187" s="24"/>
      <c r="AK3187" s="24"/>
      <c r="AL3187" s="24"/>
      <c r="AM3187" s="24"/>
      <c r="AN3187" s="24"/>
      <c r="AO3187" s="24"/>
      <c r="AP3187" s="24"/>
      <c r="AQ3187" s="24"/>
      <c r="AR3187" s="24"/>
      <c r="AS3187" s="24"/>
      <c r="AT3187" s="24"/>
      <c r="AU3187" s="24"/>
      <c r="AV3187" s="24"/>
      <c r="AW3187" s="24"/>
      <c r="AX3187" s="24"/>
      <c r="AY3187" s="24"/>
      <c r="AZ3187" s="24"/>
      <c r="BA3187" s="24"/>
      <c r="BB3187" s="21">
        <f t="shared" si="379"/>
        <v>0.86599999999999999</v>
      </c>
      <c r="BC3187" s="21"/>
      <c r="BD3187" s="22">
        <f t="shared" si="381"/>
        <v>1.163978494623656</v>
      </c>
      <c r="BE3187" s="21"/>
      <c r="BG3187" s="10"/>
      <c r="BH3187" s="21">
        <f t="shared" si="382"/>
        <v>0</v>
      </c>
      <c r="BI3187" s="22">
        <f t="shared" si="382"/>
        <v>8.6600000000000002E-4</v>
      </c>
      <c r="BJ3187" s="21"/>
      <c r="BK3187" s="21">
        <v>0</v>
      </c>
      <c r="BL3187" s="22">
        <v>2.598E-3</v>
      </c>
      <c r="BM3187" s="21"/>
      <c r="BN3187" s="21">
        <f t="shared" si="380"/>
        <v>0</v>
      </c>
      <c r="BO3187" s="22">
        <f t="shared" si="380"/>
        <v>1.0392E-2</v>
      </c>
      <c r="BP3187" s="21">
        <f t="shared" si="380"/>
        <v>0</v>
      </c>
    </row>
    <row r="3188" spans="1:68" ht="11.1" hidden="1" customHeight="1" outlineLevel="1" collapsed="1" x14ac:dyDescent="0.2">
      <c r="A3188" s="10"/>
      <c r="B3188" s="18"/>
      <c r="C3188" s="18"/>
      <c r="D3188" s="18"/>
      <c r="E3188" s="19" t="s">
        <v>51</v>
      </c>
      <c r="F3188" s="209">
        <v>25.532</v>
      </c>
      <c r="G3188" s="209">
        <v>26.728000000000002</v>
      </c>
      <c r="H3188" s="209">
        <v>22.347000000000001</v>
      </c>
      <c r="I3188" s="240">
        <v>25.071000000000002</v>
      </c>
      <c r="J3188" s="240"/>
      <c r="K3188" s="209">
        <v>23.881</v>
      </c>
      <c r="L3188" s="209">
        <v>18.524999999999999</v>
      </c>
      <c r="M3188" s="209">
        <v>16.959</v>
      </c>
      <c r="N3188" s="209">
        <v>17.96</v>
      </c>
      <c r="O3188" s="209">
        <v>25.454000000000001</v>
      </c>
      <c r="P3188" s="209">
        <v>30.298999999999999</v>
      </c>
      <c r="Q3188" s="209">
        <v>33.851999999999997</v>
      </c>
      <c r="R3188" s="209">
        <v>33.192999999999998</v>
      </c>
      <c r="S3188" s="209">
        <v>33.042999999999999</v>
      </c>
      <c r="T3188" s="209">
        <v>36.304000000000002</v>
      </c>
      <c r="U3188" s="209">
        <v>25.904</v>
      </c>
      <c r="V3188" s="209">
        <v>27.238</v>
      </c>
      <c r="W3188" s="209">
        <v>24.77</v>
      </c>
      <c r="X3188" s="209">
        <v>22.635000000000002</v>
      </c>
      <c r="Y3188" s="209">
        <v>22.184000000000001</v>
      </c>
      <c r="Z3188" s="209">
        <v>22.042999999999999</v>
      </c>
      <c r="AA3188" s="209">
        <v>26.696000000000002</v>
      </c>
      <c r="AB3188" s="209">
        <v>32.500999999999998</v>
      </c>
      <c r="AC3188" s="209">
        <v>33.042999999999999</v>
      </c>
      <c r="AD3188" s="209">
        <v>31.15</v>
      </c>
      <c r="AE3188" s="209">
        <v>36.779000000000003</v>
      </c>
      <c r="AF3188" s="209">
        <v>32.234000000000002</v>
      </c>
      <c r="AG3188" s="209">
        <v>28.765000000000001</v>
      </c>
      <c r="AH3188" s="209">
        <v>28.436</v>
      </c>
      <c r="AI3188" s="209">
        <v>25.364999999999998</v>
      </c>
      <c r="AJ3188" s="209">
        <v>21.896999999999998</v>
      </c>
      <c r="AK3188" s="209">
        <v>19.695</v>
      </c>
      <c r="AL3188" s="209">
        <v>20.321000000000002</v>
      </c>
      <c r="AM3188" s="209">
        <v>22.960999999999999</v>
      </c>
      <c r="AN3188" s="209">
        <v>25.911999999999999</v>
      </c>
      <c r="AO3188" s="209">
        <v>26.56</v>
      </c>
      <c r="AP3188" s="209">
        <v>28.96</v>
      </c>
      <c r="AQ3188" s="209">
        <v>28.466999999999999</v>
      </c>
      <c r="AR3188" s="209">
        <v>26.917000000000002</v>
      </c>
      <c r="AS3188" s="209">
        <v>23.274999999999999</v>
      </c>
      <c r="AT3188" s="209">
        <v>24.587</v>
      </c>
      <c r="AU3188" s="209">
        <v>23.056000000000001</v>
      </c>
      <c r="AV3188" s="209">
        <v>20.574000000000002</v>
      </c>
      <c r="AW3188" s="209">
        <v>19.201000000000001</v>
      </c>
      <c r="AX3188" s="209">
        <v>16.940999999999999</v>
      </c>
      <c r="AY3188" s="209">
        <v>20.818999999999999</v>
      </c>
      <c r="AZ3188" s="209">
        <v>25.218</v>
      </c>
      <c r="BA3188" s="209">
        <v>26.76</v>
      </c>
      <c r="BB3188" s="21">
        <f t="shared" si="379"/>
        <v>36.779000000000003</v>
      </c>
      <c r="BC3188" s="21">
        <f>BF3188</f>
        <v>69</v>
      </c>
      <c r="BD3188" s="22">
        <f t="shared" si="381"/>
        <v>49.43413978494624</v>
      </c>
      <c r="BE3188" s="21">
        <f>BC3188-BD3188</f>
        <v>19.56586021505376</v>
      </c>
      <c r="BF3188" s="2">
        <v>69</v>
      </c>
      <c r="BG3188" s="10">
        <v>5</v>
      </c>
      <c r="BH3188" s="21">
        <f t="shared" si="382"/>
        <v>5.1336E-2</v>
      </c>
      <c r="BI3188" s="22">
        <f t="shared" si="382"/>
        <v>3.6778999999999999E-2</v>
      </c>
      <c r="BJ3188" s="21">
        <f>BH3188-BI3188</f>
        <v>1.4557E-2</v>
      </c>
      <c r="BK3188" s="21">
        <v>0.15400800000000001</v>
      </c>
      <c r="BL3188" s="22">
        <v>0.11033699999999999</v>
      </c>
      <c r="BM3188" s="21">
        <v>4.3671000000000015E-2</v>
      </c>
      <c r="BN3188" s="21">
        <f t="shared" si="380"/>
        <v>0.61603200000000002</v>
      </c>
      <c r="BO3188" s="22">
        <f t="shared" si="380"/>
        <v>0.44134799999999996</v>
      </c>
      <c r="BP3188" s="21">
        <f t="shared" si="380"/>
        <v>0.17468400000000006</v>
      </c>
    </row>
    <row r="3189" spans="1:68" ht="11.1" hidden="1" customHeight="1" outlineLevel="2" x14ac:dyDescent="0.2">
      <c r="A3189" s="10"/>
      <c r="B3189" s="18"/>
      <c r="C3189" s="18"/>
      <c r="D3189" s="18"/>
      <c r="E3189" s="23" t="s">
        <v>2761</v>
      </c>
      <c r="F3189" s="208">
        <v>25.532</v>
      </c>
      <c r="G3189" s="208">
        <v>26.728000000000002</v>
      </c>
      <c r="H3189" s="208">
        <v>22.347000000000001</v>
      </c>
      <c r="I3189" s="239">
        <v>25.071000000000002</v>
      </c>
      <c r="J3189" s="239"/>
      <c r="K3189" s="208">
        <v>23.881</v>
      </c>
      <c r="L3189" s="208">
        <v>18.524999999999999</v>
      </c>
      <c r="M3189" s="208">
        <v>16.959</v>
      </c>
      <c r="N3189" s="208">
        <v>17.96</v>
      </c>
      <c r="O3189" s="208">
        <v>25.454000000000001</v>
      </c>
      <c r="P3189" s="208">
        <v>30.298999999999999</v>
      </c>
      <c r="Q3189" s="208">
        <v>33.851999999999997</v>
      </c>
      <c r="R3189" s="208">
        <v>33.192999999999998</v>
      </c>
      <c r="S3189" s="208">
        <v>33.042999999999999</v>
      </c>
      <c r="T3189" s="208">
        <v>36.304000000000002</v>
      </c>
      <c r="U3189" s="208">
        <v>25.904</v>
      </c>
      <c r="V3189" s="208">
        <v>27.238</v>
      </c>
      <c r="W3189" s="208">
        <v>24.77</v>
      </c>
      <c r="X3189" s="208">
        <v>22.635000000000002</v>
      </c>
      <c r="Y3189" s="208">
        <v>22.184000000000001</v>
      </c>
      <c r="Z3189" s="208">
        <v>22.042999999999999</v>
      </c>
      <c r="AA3189" s="208">
        <v>26.696000000000002</v>
      </c>
      <c r="AB3189" s="208">
        <v>32.500999999999998</v>
      </c>
      <c r="AC3189" s="208">
        <v>33.042999999999999</v>
      </c>
      <c r="AD3189" s="208">
        <v>31.15</v>
      </c>
      <c r="AE3189" s="208">
        <v>36.779000000000003</v>
      </c>
      <c r="AF3189" s="208">
        <v>32.234000000000002</v>
      </c>
      <c r="AG3189" s="208">
        <v>28.765000000000001</v>
      </c>
      <c r="AH3189" s="208">
        <v>28.436</v>
      </c>
      <c r="AI3189" s="208">
        <v>25.364999999999998</v>
      </c>
      <c r="AJ3189" s="208">
        <v>21.896999999999998</v>
      </c>
      <c r="AK3189" s="208">
        <v>19.695</v>
      </c>
      <c r="AL3189" s="208">
        <v>20.321000000000002</v>
      </c>
      <c r="AM3189" s="208">
        <v>22.960999999999999</v>
      </c>
      <c r="AN3189" s="208">
        <v>25.911999999999999</v>
      </c>
      <c r="AO3189" s="208">
        <v>26.56</v>
      </c>
      <c r="AP3189" s="208">
        <v>28.96</v>
      </c>
      <c r="AQ3189" s="208">
        <v>28.466999999999999</v>
      </c>
      <c r="AR3189" s="208">
        <v>26.917000000000002</v>
      </c>
      <c r="AS3189" s="208">
        <v>23.274999999999999</v>
      </c>
      <c r="AT3189" s="208">
        <v>24.587</v>
      </c>
      <c r="AU3189" s="208">
        <v>23.056000000000001</v>
      </c>
      <c r="AV3189" s="208">
        <v>20.574000000000002</v>
      </c>
      <c r="AW3189" s="208">
        <v>19.201000000000001</v>
      </c>
      <c r="AX3189" s="208">
        <v>16.940999999999999</v>
      </c>
      <c r="AY3189" s="208">
        <v>20.818999999999999</v>
      </c>
      <c r="AZ3189" s="208">
        <v>25.218</v>
      </c>
      <c r="BA3189" s="208">
        <v>26.76</v>
      </c>
      <c r="BB3189" s="21">
        <f t="shared" si="379"/>
        <v>36.779000000000003</v>
      </c>
      <c r="BC3189" s="21"/>
      <c r="BD3189" s="22">
        <f t="shared" si="381"/>
        <v>49.43413978494624</v>
      </c>
      <c r="BE3189" s="21"/>
      <c r="BG3189" s="10"/>
      <c r="BH3189" s="21">
        <f t="shared" si="382"/>
        <v>0</v>
      </c>
      <c r="BI3189" s="22">
        <f t="shared" si="382"/>
        <v>3.6778999999999999E-2</v>
      </c>
      <c r="BJ3189" s="21"/>
      <c r="BK3189" s="21">
        <v>0</v>
      </c>
      <c r="BL3189" s="22">
        <v>0.11033699999999999</v>
      </c>
      <c r="BM3189" s="21"/>
      <c r="BN3189" s="21">
        <f t="shared" si="380"/>
        <v>0</v>
      </c>
      <c r="BO3189" s="22">
        <f t="shared" si="380"/>
        <v>0.44134799999999996</v>
      </c>
      <c r="BP3189" s="21">
        <f t="shared" si="380"/>
        <v>0</v>
      </c>
    </row>
    <row r="3190" spans="1:68" ht="11.1" customHeight="1" outlineLevel="1" collapsed="1" x14ac:dyDescent="0.2">
      <c r="A3190" s="10"/>
      <c r="B3190" s="18"/>
      <c r="C3190" s="18"/>
      <c r="D3190" s="18"/>
      <c r="E3190" s="19" t="s">
        <v>2762</v>
      </c>
      <c r="F3190" s="209">
        <v>1.7490000000000001</v>
      </c>
      <c r="G3190" s="209">
        <v>1.333</v>
      </c>
      <c r="H3190" s="209">
        <v>0.84799999999999998</v>
      </c>
      <c r="I3190" s="240">
        <v>0.44500000000000001</v>
      </c>
      <c r="J3190" s="240"/>
      <c r="K3190" s="209">
        <v>0.26400000000000001</v>
      </c>
      <c r="L3190" s="20"/>
      <c r="M3190" s="20"/>
      <c r="N3190" s="20"/>
      <c r="O3190" s="20"/>
      <c r="P3190" s="20"/>
      <c r="Q3190" s="209">
        <v>2.161</v>
      </c>
      <c r="R3190" s="209">
        <v>1.7210000000000001</v>
      </c>
      <c r="S3190" s="209">
        <v>1.77</v>
      </c>
      <c r="T3190" s="209">
        <v>1.8540000000000001</v>
      </c>
      <c r="U3190" s="209">
        <v>1.238</v>
      </c>
      <c r="V3190" s="209">
        <v>0.71899999999999997</v>
      </c>
      <c r="W3190" s="209">
        <v>0.37</v>
      </c>
      <c r="X3190" s="20"/>
      <c r="Y3190" s="20"/>
      <c r="Z3190" s="20"/>
      <c r="AA3190" s="20"/>
      <c r="AB3190" s="209">
        <v>6.5000000000000002E-2</v>
      </c>
      <c r="AC3190" s="20"/>
      <c r="AD3190" s="209">
        <v>2.8860000000000001</v>
      </c>
      <c r="AE3190" s="20"/>
      <c r="AF3190" s="20"/>
      <c r="AG3190" s="20"/>
      <c r="AH3190" s="20"/>
      <c r="AI3190" s="20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  <c r="BA3190" s="20"/>
      <c r="BB3190" s="21">
        <f t="shared" si="379"/>
        <v>2.8860000000000001</v>
      </c>
      <c r="BC3190" s="21">
        <f>BD3190</f>
        <v>3.8790322580645165</v>
      </c>
      <c r="BD3190" s="22">
        <f t="shared" si="381"/>
        <v>3.8790322580645165</v>
      </c>
      <c r="BE3190" s="21">
        <f>BC3190-BD3190</f>
        <v>0</v>
      </c>
      <c r="BG3190" s="10">
        <v>7</v>
      </c>
      <c r="BH3190" s="21">
        <f t="shared" si="382"/>
        <v>2.8860000000000005E-3</v>
      </c>
      <c r="BI3190" s="22">
        <f t="shared" si="382"/>
        <v>2.8860000000000005E-3</v>
      </c>
      <c r="BJ3190" s="21">
        <f>BH3190-BI3190</f>
        <v>0</v>
      </c>
      <c r="BK3190" s="21">
        <v>8.6580000000000025E-3</v>
      </c>
      <c r="BL3190" s="22">
        <v>8.6580000000000025E-3</v>
      </c>
      <c r="BM3190" s="21">
        <v>0</v>
      </c>
      <c r="BN3190" s="21">
        <f t="shared" si="380"/>
        <v>3.463200000000001E-2</v>
      </c>
      <c r="BO3190" s="22">
        <f t="shared" si="380"/>
        <v>3.463200000000001E-2</v>
      </c>
      <c r="BP3190" s="21">
        <f t="shared" si="380"/>
        <v>0</v>
      </c>
    </row>
    <row r="3191" spans="1:68" ht="11.1" hidden="1" customHeight="1" outlineLevel="2" x14ac:dyDescent="0.2">
      <c r="A3191" s="10"/>
      <c r="B3191" s="18"/>
      <c r="C3191" s="18"/>
      <c r="D3191" s="18"/>
      <c r="E3191" s="23" t="s">
        <v>2763</v>
      </c>
      <c r="F3191" s="208">
        <v>1.7490000000000001</v>
      </c>
      <c r="G3191" s="208">
        <v>1.333</v>
      </c>
      <c r="H3191" s="208">
        <v>0.84799999999999998</v>
      </c>
      <c r="I3191" s="239">
        <v>0.44500000000000001</v>
      </c>
      <c r="J3191" s="239"/>
      <c r="K3191" s="208">
        <v>0.26400000000000001</v>
      </c>
      <c r="L3191" s="24"/>
      <c r="M3191" s="24"/>
      <c r="N3191" s="24"/>
      <c r="O3191" s="24"/>
      <c r="P3191" s="24"/>
      <c r="Q3191" s="208">
        <v>2.161</v>
      </c>
      <c r="R3191" s="208">
        <v>1.7210000000000001</v>
      </c>
      <c r="S3191" s="208">
        <v>1.77</v>
      </c>
      <c r="T3191" s="208">
        <v>1.8540000000000001</v>
      </c>
      <c r="U3191" s="208">
        <v>1.238</v>
      </c>
      <c r="V3191" s="208">
        <v>0.71899999999999997</v>
      </c>
      <c r="W3191" s="208">
        <v>0.37</v>
      </c>
      <c r="X3191" s="24"/>
      <c r="Y3191" s="24"/>
      <c r="Z3191" s="24"/>
      <c r="AA3191" s="24"/>
      <c r="AB3191" s="208">
        <v>6.5000000000000002E-2</v>
      </c>
      <c r="AC3191" s="24"/>
      <c r="AD3191" s="208">
        <v>2.8860000000000001</v>
      </c>
      <c r="AE3191" s="24"/>
      <c r="AF3191" s="24"/>
      <c r="AG3191" s="24"/>
      <c r="AH3191" s="24"/>
      <c r="AI3191" s="24"/>
      <c r="AJ3191" s="24"/>
      <c r="AK3191" s="24"/>
      <c r="AL3191" s="24"/>
      <c r="AM3191" s="24"/>
      <c r="AN3191" s="24"/>
      <c r="AO3191" s="24"/>
      <c r="AP3191" s="24"/>
      <c r="AQ3191" s="24"/>
      <c r="AR3191" s="24"/>
      <c r="AS3191" s="24"/>
      <c r="AT3191" s="24"/>
      <c r="AU3191" s="24"/>
      <c r="AV3191" s="24"/>
      <c r="AW3191" s="24"/>
      <c r="AX3191" s="24"/>
      <c r="AY3191" s="24"/>
      <c r="AZ3191" s="24"/>
      <c r="BA3191" s="24"/>
      <c r="BB3191" s="21">
        <f t="shared" ref="BB3191:BB3243" si="383">MAX(F3191:BA3191)</f>
        <v>2.8860000000000001</v>
      </c>
      <c r="BC3191" s="21"/>
      <c r="BD3191" s="22">
        <f t="shared" si="381"/>
        <v>3.8790322580645165</v>
      </c>
      <c r="BE3191" s="21"/>
      <c r="BG3191" s="10"/>
      <c r="BH3191" s="21">
        <f t="shared" si="382"/>
        <v>0</v>
      </c>
      <c r="BI3191" s="22">
        <f t="shared" si="382"/>
        <v>2.8860000000000005E-3</v>
      </c>
      <c r="BJ3191" s="21"/>
      <c r="BK3191" s="21">
        <v>0</v>
      </c>
      <c r="BL3191" s="22">
        <v>8.6580000000000025E-3</v>
      </c>
      <c r="BM3191" s="21"/>
      <c r="BN3191" s="21">
        <f t="shared" ref="BN3191:BP3258" si="384">BK3191*4</f>
        <v>0</v>
      </c>
      <c r="BO3191" s="22">
        <f t="shared" si="384"/>
        <v>3.463200000000001E-2</v>
      </c>
      <c r="BP3191" s="21">
        <f t="shared" si="384"/>
        <v>0</v>
      </c>
    </row>
    <row r="3192" spans="1:68" ht="18.75" hidden="1" customHeight="1" x14ac:dyDescent="0.2">
      <c r="A3192" s="10">
        <v>48</v>
      </c>
      <c r="B3192" s="11" t="s">
        <v>2764</v>
      </c>
      <c r="C3192" s="11" t="s">
        <v>2764</v>
      </c>
      <c r="D3192" s="11" t="s">
        <v>2764</v>
      </c>
      <c r="E3192" s="12"/>
      <c r="F3192" s="211">
        <v>207.637</v>
      </c>
      <c r="G3192" s="211">
        <v>151.68899999999999</v>
      </c>
      <c r="H3192" s="211">
        <v>144.625</v>
      </c>
      <c r="I3192" s="242">
        <v>98.677000000000007</v>
      </c>
      <c r="J3192" s="242"/>
      <c r="K3192" s="211">
        <v>68.837999999999994</v>
      </c>
      <c r="L3192" s="211">
        <v>27.484999999999999</v>
      </c>
      <c r="M3192" s="211">
        <v>11.351000000000001</v>
      </c>
      <c r="N3192" s="211">
        <v>20.646999999999998</v>
      </c>
      <c r="O3192" s="211">
        <v>84.894000000000005</v>
      </c>
      <c r="P3192" s="211">
        <v>107.636</v>
      </c>
      <c r="Q3192" s="211">
        <v>155.63499999999999</v>
      </c>
      <c r="R3192" s="211">
        <v>145.101</v>
      </c>
      <c r="S3192" s="211">
        <v>202.721</v>
      </c>
      <c r="T3192" s="211">
        <v>190.02699999999999</v>
      </c>
      <c r="U3192" s="211">
        <v>180.47399999999999</v>
      </c>
      <c r="V3192" s="211">
        <v>114.053</v>
      </c>
      <c r="W3192" s="211">
        <v>63.563000000000002</v>
      </c>
      <c r="X3192" s="211">
        <v>26.751999999999999</v>
      </c>
      <c r="Y3192" s="211">
        <v>9.1910000000000007</v>
      </c>
      <c r="Z3192" s="211">
        <v>13.503</v>
      </c>
      <c r="AA3192" s="211">
        <v>-20.369</v>
      </c>
      <c r="AB3192" s="211">
        <v>87.878</v>
      </c>
      <c r="AC3192" s="211">
        <v>133.52500000000001</v>
      </c>
      <c r="AD3192" s="211">
        <v>192.672</v>
      </c>
      <c r="AE3192" s="211">
        <v>193.304</v>
      </c>
      <c r="AF3192" s="211">
        <v>164.38499999999999</v>
      </c>
      <c r="AG3192" s="211">
        <v>147.744</v>
      </c>
      <c r="AH3192" s="211">
        <v>89.664000000000001</v>
      </c>
      <c r="AI3192" s="211">
        <v>60.64</v>
      </c>
      <c r="AJ3192" s="211">
        <v>35.241999999999997</v>
      </c>
      <c r="AK3192" s="211">
        <v>3.6190000000000002</v>
      </c>
      <c r="AL3192" s="211">
        <v>13.868</v>
      </c>
      <c r="AM3192" s="211">
        <v>52.249000000000002</v>
      </c>
      <c r="AN3192" s="211">
        <v>86.02</v>
      </c>
      <c r="AO3192" s="211">
        <v>132.227</v>
      </c>
      <c r="AP3192" s="211">
        <v>192.315</v>
      </c>
      <c r="AQ3192" s="211">
        <v>204.63499999999999</v>
      </c>
      <c r="AR3192" s="211">
        <v>180.43799999999999</v>
      </c>
      <c r="AS3192" s="211">
        <v>147.97200000000001</v>
      </c>
      <c r="AT3192" s="211">
        <v>106.241</v>
      </c>
      <c r="AU3192" s="211">
        <v>69.41</v>
      </c>
      <c r="AV3192" s="211">
        <v>36.103000000000002</v>
      </c>
      <c r="AW3192" s="211">
        <v>5.6749999999999998</v>
      </c>
      <c r="AX3192" s="211">
        <v>19.12</v>
      </c>
      <c r="AY3192" s="211">
        <v>51.027999999999999</v>
      </c>
      <c r="AZ3192" s="211">
        <v>82.554000000000002</v>
      </c>
      <c r="BA3192" s="211">
        <v>126.20399999999999</v>
      </c>
      <c r="BB3192" s="14">
        <f>SUM(BB3193:BB3208)/2</f>
        <v>235.04200000000003</v>
      </c>
      <c r="BC3192" s="14">
        <f>SUM(BC3193:BC3207)</f>
        <v>859.54935483870963</v>
      </c>
      <c r="BD3192" s="15">
        <f t="shared" si="381"/>
        <v>315.91666666666669</v>
      </c>
      <c r="BE3192" s="14">
        <f>SUM(BE3193:BE3207)</f>
        <v>543.63268817204289</v>
      </c>
      <c r="BG3192" s="43"/>
      <c r="BH3192" s="14">
        <f t="shared" si="382"/>
        <v>0.63950472000000003</v>
      </c>
      <c r="BI3192" s="41">
        <f t="shared" si="382"/>
        <v>0.235042</v>
      </c>
      <c r="BJ3192" s="14">
        <f>SUM(BJ3193:BJ3207)</f>
        <v>0.40446272</v>
      </c>
      <c r="BK3192" s="17">
        <v>1.8961941600000001</v>
      </c>
      <c r="BL3192" s="15">
        <v>0.6555359999999999</v>
      </c>
      <c r="BM3192" s="14">
        <v>1.2406581599999997</v>
      </c>
      <c r="BN3192" s="17">
        <f t="shared" si="384"/>
        <v>7.5847766400000003</v>
      </c>
      <c r="BO3192" s="15">
        <f t="shared" si="384"/>
        <v>2.6221439999999996</v>
      </c>
      <c r="BP3192" s="17">
        <f t="shared" si="384"/>
        <v>4.9626326399999989</v>
      </c>
    </row>
    <row r="3193" spans="1:68" ht="11.1" hidden="1" customHeight="1" outlineLevel="1" collapsed="1" x14ac:dyDescent="0.2">
      <c r="A3193" s="10"/>
      <c r="B3193" s="18"/>
      <c r="C3193" s="18"/>
      <c r="D3193" s="18"/>
      <c r="E3193" s="19" t="s">
        <v>2765</v>
      </c>
      <c r="F3193" s="20"/>
      <c r="G3193" s="20"/>
      <c r="H3193" s="20"/>
      <c r="I3193" s="20"/>
      <c r="J3193" s="20"/>
      <c r="K3193" s="20"/>
      <c r="L3193" s="20"/>
      <c r="M3193" s="20"/>
      <c r="N3193" s="20"/>
      <c r="O3193" s="20"/>
      <c r="P3193" s="20"/>
      <c r="Q3193" s="20"/>
      <c r="R3193" s="20"/>
      <c r="S3193" s="20"/>
      <c r="T3193" s="20"/>
      <c r="U3193" s="20"/>
      <c r="V3193" s="20"/>
      <c r="W3193" s="209">
        <v>0.74299999999999999</v>
      </c>
      <c r="X3193" s="20"/>
      <c r="Y3193" s="20"/>
      <c r="Z3193" s="20"/>
      <c r="AA3193" s="20"/>
      <c r="AB3193" s="209">
        <v>1.375</v>
      </c>
      <c r="AC3193" s="209">
        <v>1.496</v>
      </c>
      <c r="AD3193" s="209">
        <v>1.522</v>
      </c>
      <c r="AE3193" s="209">
        <v>1.4359999999999999</v>
      </c>
      <c r="AF3193" s="209">
        <v>1.633</v>
      </c>
      <c r="AG3193" s="209">
        <v>1.0409999999999999</v>
      </c>
      <c r="AH3193" s="209">
        <v>0.61199999999999999</v>
      </c>
      <c r="AI3193" s="209">
        <v>0.53</v>
      </c>
      <c r="AJ3193" s="209">
        <v>0.06</v>
      </c>
      <c r="AK3193" s="20"/>
      <c r="AL3193" s="20"/>
      <c r="AM3193" s="209">
        <v>0.161</v>
      </c>
      <c r="AN3193" s="209">
        <v>0.86299999999999999</v>
      </c>
      <c r="AO3193" s="209">
        <v>1.62</v>
      </c>
      <c r="AP3193" s="209">
        <v>1.6850000000000001</v>
      </c>
      <c r="AQ3193" s="209">
        <v>1.958</v>
      </c>
      <c r="AR3193" s="209">
        <v>1.9650000000000001</v>
      </c>
      <c r="AS3193" s="209">
        <v>1.61</v>
      </c>
      <c r="AT3193" s="209">
        <v>1.1870000000000001</v>
      </c>
      <c r="AU3193" s="209">
        <v>0.71499999999999997</v>
      </c>
      <c r="AV3193" s="209">
        <v>1.4E-2</v>
      </c>
      <c r="AW3193" s="20"/>
      <c r="AX3193" s="20"/>
      <c r="AY3193" s="209">
        <v>0.28199999999999997</v>
      </c>
      <c r="AZ3193" s="209">
        <v>1.099</v>
      </c>
      <c r="BA3193" s="209">
        <v>1.8360000000000001</v>
      </c>
      <c r="BB3193" s="21">
        <f>BB3194+BB3195</f>
        <v>1.984</v>
      </c>
      <c r="BC3193" s="21">
        <f>BD3193</f>
        <v>2.6666666666666665</v>
      </c>
      <c r="BD3193" s="22">
        <f t="shared" si="381"/>
        <v>2.6666666666666665</v>
      </c>
      <c r="BE3193" s="21">
        <f>BC3193-BD3193</f>
        <v>0</v>
      </c>
      <c r="BF3193" s="2">
        <v>2.4300000000000002</v>
      </c>
      <c r="BG3193" s="10">
        <v>6</v>
      </c>
      <c r="BH3193" s="21">
        <f t="shared" si="382"/>
        <v>1.9840000000000001E-3</v>
      </c>
      <c r="BI3193" s="22">
        <f t="shared" si="382"/>
        <v>1.9840000000000001E-3</v>
      </c>
      <c r="BJ3193" s="21">
        <f>BH3193-BI3193</f>
        <v>0</v>
      </c>
      <c r="BK3193" s="21">
        <v>5.9520000000000007E-3</v>
      </c>
      <c r="BL3193" s="22">
        <v>5.9520000000000007E-3</v>
      </c>
      <c r="BM3193" s="21">
        <v>0</v>
      </c>
      <c r="BN3193" s="21">
        <f t="shared" si="384"/>
        <v>2.3808000000000003E-2</v>
      </c>
      <c r="BO3193" s="22">
        <f t="shared" si="384"/>
        <v>2.3808000000000003E-2</v>
      </c>
      <c r="BP3193" s="21">
        <f t="shared" si="384"/>
        <v>0</v>
      </c>
    </row>
    <row r="3194" spans="1:68" ht="11.1" hidden="1" customHeight="1" outlineLevel="2" x14ac:dyDescent="0.2">
      <c r="A3194" s="10"/>
      <c r="B3194" s="18"/>
      <c r="C3194" s="18"/>
      <c r="D3194" s="18"/>
      <c r="E3194" s="23" t="s">
        <v>2766</v>
      </c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  <c r="V3194" s="24"/>
      <c r="W3194" s="24"/>
      <c r="X3194" s="24"/>
      <c r="Y3194" s="24"/>
      <c r="Z3194" s="24"/>
      <c r="AA3194" s="24"/>
      <c r="AB3194" s="24"/>
      <c r="AC3194" s="24"/>
      <c r="AD3194" s="24"/>
      <c r="AE3194" s="24"/>
      <c r="AF3194" s="24"/>
      <c r="AG3194" s="24"/>
      <c r="AH3194" s="24"/>
      <c r="AI3194" s="24"/>
      <c r="AJ3194" s="24"/>
      <c r="AK3194" s="24"/>
      <c r="AL3194" s="24"/>
      <c r="AM3194" s="24"/>
      <c r="AN3194" s="24"/>
      <c r="AO3194" s="24"/>
      <c r="AP3194" s="24"/>
      <c r="AQ3194" s="24"/>
      <c r="AR3194" s="24"/>
      <c r="AS3194" s="24"/>
      <c r="AT3194" s="24"/>
      <c r="AU3194" s="24"/>
      <c r="AV3194" s="24"/>
      <c r="AW3194" s="24"/>
      <c r="AX3194" s="24"/>
      <c r="AY3194" s="208">
        <v>8.9999999999999993E-3</v>
      </c>
      <c r="AZ3194" s="208">
        <v>1.9E-2</v>
      </c>
      <c r="BA3194" s="208">
        <v>1.7000000000000001E-2</v>
      </c>
      <c r="BB3194" s="21">
        <f t="shared" si="383"/>
        <v>1.9E-2</v>
      </c>
      <c r="BC3194" s="21"/>
      <c r="BD3194" s="22">
        <f t="shared" si="381"/>
        <v>2.5537634408602149E-2</v>
      </c>
      <c r="BE3194" s="21"/>
      <c r="BG3194" s="10"/>
      <c r="BH3194" s="21">
        <f t="shared" si="382"/>
        <v>0</v>
      </c>
      <c r="BI3194" s="22">
        <f t="shared" si="382"/>
        <v>1.8999999999999998E-5</v>
      </c>
      <c r="BJ3194" s="21"/>
      <c r="BK3194" s="21">
        <v>0</v>
      </c>
      <c r="BL3194" s="22">
        <v>5.699999999999999E-5</v>
      </c>
      <c r="BM3194" s="21"/>
      <c r="BN3194" s="21">
        <f t="shared" si="384"/>
        <v>0</v>
      </c>
      <c r="BO3194" s="22">
        <f t="shared" si="384"/>
        <v>2.2799999999999996E-4</v>
      </c>
      <c r="BP3194" s="21">
        <f t="shared" si="384"/>
        <v>0</v>
      </c>
    </row>
    <row r="3195" spans="1:68" ht="11.1" hidden="1" customHeight="1" outlineLevel="2" x14ac:dyDescent="0.2">
      <c r="A3195" s="10"/>
      <c r="B3195" s="18"/>
      <c r="C3195" s="18"/>
      <c r="D3195" s="18"/>
      <c r="E3195" s="23" t="s">
        <v>2767</v>
      </c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  <c r="V3195" s="24"/>
      <c r="W3195" s="208">
        <v>0.74299999999999999</v>
      </c>
      <c r="X3195" s="24"/>
      <c r="Y3195" s="24"/>
      <c r="Z3195" s="24"/>
      <c r="AA3195" s="24"/>
      <c r="AB3195" s="208">
        <v>1.375</v>
      </c>
      <c r="AC3195" s="208">
        <v>1.496</v>
      </c>
      <c r="AD3195" s="208">
        <v>1.522</v>
      </c>
      <c r="AE3195" s="208">
        <v>1.4359999999999999</v>
      </c>
      <c r="AF3195" s="208">
        <v>1.633</v>
      </c>
      <c r="AG3195" s="208">
        <v>1.0409999999999999</v>
      </c>
      <c r="AH3195" s="208">
        <v>0.61199999999999999</v>
      </c>
      <c r="AI3195" s="208">
        <v>0.53</v>
      </c>
      <c r="AJ3195" s="208">
        <v>0.06</v>
      </c>
      <c r="AK3195" s="24"/>
      <c r="AL3195" s="24"/>
      <c r="AM3195" s="208">
        <v>0.161</v>
      </c>
      <c r="AN3195" s="208">
        <v>0.86299999999999999</v>
      </c>
      <c r="AO3195" s="208">
        <v>1.62</v>
      </c>
      <c r="AP3195" s="208">
        <v>1.6850000000000001</v>
      </c>
      <c r="AQ3195" s="208">
        <v>1.958</v>
      </c>
      <c r="AR3195" s="208">
        <v>1.9650000000000001</v>
      </c>
      <c r="AS3195" s="208">
        <v>1.61</v>
      </c>
      <c r="AT3195" s="208">
        <v>1.1870000000000001</v>
      </c>
      <c r="AU3195" s="208">
        <v>0.71499999999999997</v>
      </c>
      <c r="AV3195" s="208">
        <v>1.4E-2</v>
      </c>
      <c r="AW3195" s="24"/>
      <c r="AX3195" s="24"/>
      <c r="AY3195" s="208">
        <v>0.27300000000000002</v>
      </c>
      <c r="AZ3195" s="208">
        <v>1.08</v>
      </c>
      <c r="BA3195" s="208">
        <v>1.819</v>
      </c>
      <c r="BB3195" s="21">
        <f t="shared" si="383"/>
        <v>1.9650000000000001</v>
      </c>
      <c r="BC3195" s="21"/>
      <c r="BD3195" s="22">
        <f t="shared" si="381"/>
        <v>2.6411290322580645</v>
      </c>
      <c r="BE3195" s="21"/>
      <c r="BG3195" s="10"/>
      <c r="BH3195" s="21">
        <f t="shared" si="382"/>
        <v>0</v>
      </c>
      <c r="BI3195" s="22">
        <f t="shared" si="382"/>
        <v>1.9650000000000002E-3</v>
      </c>
      <c r="BJ3195" s="21"/>
      <c r="BK3195" s="21">
        <v>0</v>
      </c>
      <c r="BL3195" s="22">
        <v>5.8950000000000009E-3</v>
      </c>
      <c r="BM3195" s="21"/>
      <c r="BN3195" s="21">
        <f t="shared" si="384"/>
        <v>0</v>
      </c>
      <c r="BO3195" s="22">
        <f t="shared" si="384"/>
        <v>2.3580000000000004E-2</v>
      </c>
      <c r="BP3195" s="21">
        <f t="shared" si="384"/>
        <v>0</v>
      </c>
    </row>
    <row r="3196" spans="1:68" ht="21.95" hidden="1" customHeight="1" outlineLevel="1" collapsed="1" x14ac:dyDescent="0.2">
      <c r="A3196" s="10"/>
      <c r="B3196" s="18"/>
      <c r="C3196" s="18"/>
      <c r="D3196" s="18"/>
      <c r="E3196" s="19" t="s">
        <v>420</v>
      </c>
      <c r="F3196" s="209">
        <v>7.298</v>
      </c>
      <c r="G3196" s="20"/>
      <c r="H3196" s="20"/>
      <c r="I3196" s="20"/>
      <c r="J3196" s="20"/>
      <c r="K3196" s="20"/>
      <c r="L3196" s="20"/>
      <c r="M3196" s="20"/>
      <c r="N3196" s="20"/>
      <c r="O3196" s="20"/>
      <c r="P3196" s="20"/>
      <c r="Q3196" s="20"/>
      <c r="R3196" s="209">
        <v>-7.298</v>
      </c>
      <c r="S3196" s="20"/>
      <c r="T3196" s="20"/>
      <c r="U3196" s="20"/>
      <c r="V3196" s="20"/>
      <c r="W3196" s="20"/>
      <c r="X3196" s="20"/>
      <c r="Y3196" s="20"/>
      <c r="Z3196" s="20"/>
      <c r="AA3196" s="20"/>
      <c r="AB3196" s="20"/>
      <c r="AC3196" s="20"/>
      <c r="AD3196" s="209">
        <v>3.444</v>
      </c>
      <c r="AE3196" s="209">
        <v>2.496</v>
      </c>
      <c r="AF3196" s="209">
        <v>2.585</v>
      </c>
      <c r="AG3196" s="209">
        <v>1.5860000000000001</v>
      </c>
      <c r="AH3196" s="209">
        <v>1.018</v>
      </c>
      <c r="AI3196" s="209">
        <v>0.88500000000000001</v>
      </c>
      <c r="AJ3196" s="209">
        <v>0.24199999999999999</v>
      </c>
      <c r="AK3196" s="20"/>
      <c r="AL3196" s="209">
        <v>0.128</v>
      </c>
      <c r="AM3196" s="209">
        <v>0.53600000000000003</v>
      </c>
      <c r="AN3196" s="209">
        <v>1.2250000000000001</v>
      </c>
      <c r="AO3196" s="209">
        <v>2.411</v>
      </c>
      <c r="AP3196" s="20"/>
      <c r="AQ3196" s="209">
        <v>5.9349999999999996</v>
      </c>
      <c r="AR3196" s="209">
        <v>3.0049999999999999</v>
      </c>
      <c r="AS3196" s="209">
        <v>2.2519999999999998</v>
      </c>
      <c r="AT3196" s="209">
        <v>1.306</v>
      </c>
      <c r="AU3196" s="209">
        <v>0.748</v>
      </c>
      <c r="AV3196" s="209">
        <v>0.17599999999999999</v>
      </c>
      <c r="AW3196" s="20"/>
      <c r="AX3196" s="20"/>
      <c r="AY3196" s="209">
        <v>0.8</v>
      </c>
      <c r="AZ3196" s="209">
        <v>0.95499999999999996</v>
      </c>
      <c r="BA3196" s="209">
        <v>2.0350000000000001</v>
      </c>
      <c r="BB3196" s="21">
        <f>BB3197</f>
        <v>5.9349999999999996</v>
      </c>
      <c r="BC3196" s="21">
        <f>BD3196</f>
        <v>7.9771505376344081</v>
      </c>
      <c r="BD3196" s="22">
        <f t="shared" si="381"/>
        <v>7.9771505376344081</v>
      </c>
      <c r="BE3196" s="21">
        <f>BC3196-BD3196</f>
        <v>0</v>
      </c>
      <c r="BF3196" s="2">
        <v>5.6</v>
      </c>
      <c r="BG3196" s="10">
        <v>6</v>
      </c>
      <c r="BH3196" s="21">
        <f t="shared" si="382"/>
        <v>5.9350000000000002E-3</v>
      </c>
      <c r="BI3196" s="22">
        <f t="shared" si="382"/>
        <v>5.9350000000000002E-3</v>
      </c>
      <c r="BJ3196" s="21">
        <f>BH3196-BI3196</f>
        <v>0</v>
      </c>
      <c r="BK3196" s="21">
        <v>1.7805000000000001E-2</v>
      </c>
      <c r="BL3196" s="22">
        <v>1.7805000000000001E-2</v>
      </c>
      <c r="BM3196" s="21">
        <v>0</v>
      </c>
      <c r="BN3196" s="21">
        <f t="shared" si="384"/>
        <v>7.1220000000000006E-2</v>
      </c>
      <c r="BO3196" s="22">
        <f t="shared" si="384"/>
        <v>7.1220000000000006E-2</v>
      </c>
      <c r="BP3196" s="21">
        <f t="shared" si="384"/>
        <v>0</v>
      </c>
    </row>
    <row r="3197" spans="1:68" ht="11.1" hidden="1" customHeight="1" outlineLevel="2" x14ac:dyDescent="0.2">
      <c r="A3197" s="10"/>
      <c r="B3197" s="18"/>
      <c r="C3197" s="18"/>
      <c r="D3197" s="18"/>
      <c r="E3197" s="23" t="s">
        <v>2768</v>
      </c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  <c r="V3197" s="24"/>
      <c r="W3197" s="24"/>
      <c r="X3197" s="24"/>
      <c r="Y3197" s="24"/>
      <c r="Z3197" s="24"/>
      <c r="AA3197" s="24"/>
      <c r="AB3197" s="24"/>
      <c r="AC3197" s="24"/>
      <c r="AD3197" s="208">
        <v>3.444</v>
      </c>
      <c r="AE3197" s="208">
        <v>2.496</v>
      </c>
      <c r="AF3197" s="208">
        <v>2.585</v>
      </c>
      <c r="AG3197" s="208">
        <v>1.5860000000000001</v>
      </c>
      <c r="AH3197" s="208">
        <v>1.018</v>
      </c>
      <c r="AI3197" s="208">
        <v>0.88500000000000001</v>
      </c>
      <c r="AJ3197" s="208">
        <v>0.24199999999999999</v>
      </c>
      <c r="AK3197" s="24"/>
      <c r="AL3197" s="208">
        <v>0.128</v>
      </c>
      <c r="AM3197" s="208">
        <v>0.53600000000000003</v>
      </c>
      <c r="AN3197" s="208">
        <v>1.2250000000000001</v>
      </c>
      <c r="AO3197" s="208">
        <v>2.411</v>
      </c>
      <c r="AP3197" s="24"/>
      <c r="AQ3197" s="208">
        <v>5.9349999999999996</v>
      </c>
      <c r="AR3197" s="208">
        <v>3.0049999999999999</v>
      </c>
      <c r="AS3197" s="208">
        <v>2.2519999999999998</v>
      </c>
      <c r="AT3197" s="208">
        <v>1.306</v>
      </c>
      <c r="AU3197" s="208">
        <v>0.748</v>
      </c>
      <c r="AV3197" s="208">
        <v>0.17599999999999999</v>
      </c>
      <c r="AW3197" s="24"/>
      <c r="AX3197" s="24"/>
      <c r="AY3197" s="208">
        <v>0.8</v>
      </c>
      <c r="AZ3197" s="208">
        <v>0.95499999999999996</v>
      </c>
      <c r="BA3197" s="208">
        <v>2.0350000000000001</v>
      </c>
      <c r="BB3197" s="21">
        <f t="shared" si="383"/>
        <v>5.9349999999999996</v>
      </c>
      <c r="BC3197" s="21"/>
      <c r="BD3197" s="22">
        <f t="shared" si="381"/>
        <v>7.9771505376344081</v>
      </c>
      <c r="BE3197" s="21"/>
      <c r="BG3197" s="10"/>
      <c r="BH3197" s="21">
        <f t="shared" si="382"/>
        <v>0</v>
      </c>
      <c r="BI3197" s="22">
        <f t="shared" si="382"/>
        <v>5.9350000000000002E-3</v>
      </c>
      <c r="BJ3197" s="21"/>
      <c r="BK3197" s="21">
        <v>0</v>
      </c>
      <c r="BL3197" s="22">
        <v>1.7805000000000001E-2</v>
      </c>
      <c r="BM3197" s="21"/>
      <c r="BN3197" s="21">
        <f t="shared" si="384"/>
        <v>0</v>
      </c>
      <c r="BO3197" s="22">
        <f t="shared" si="384"/>
        <v>7.1220000000000006E-2</v>
      </c>
      <c r="BP3197" s="21">
        <f t="shared" si="384"/>
        <v>0</v>
      </c>
    </row>
    <row r="3198" spans="1:68" ht="11.1" hidden="1" customHeight="1" outlineLevel="1" collapsed="1" x14ac:dyDescent="0.2">
      <c r="A3198" s="10"/>
      <c r="B3198" s="18"/>
      <c r="C3198" s="18"/>
      <c r="D3198" s="18"/>
      <c r="E3198" s="19" t="s">
        <v>30</v>
      </c>
      <c r="F3198" s="209">
        <v>80.599999999999994</v>
      </c>
      <c r="G3198" s="209">
        <v>61.5</v>
      </c>
      <c r="H3198" s="209">
        <v>56.6</v>
      </c>
      <c r="I3198" s="240">
        <v>38.9</v>
      </c>
      <c r="J3198" s="240"/>
      <c r="K3198" s="209">
        <v>18.07</v>
      </c>
      <c r="L3198" s="209">
        <v>0.498</v>
      </c>
      <c r="M3198" s="20"/>
      <c r="N3198" s="20"/>
      <c r="O3198" s="209">
        <v>49.401000000000003</v>
      </c>
      <c r="P3198" s="209">
        <v>52.654000000000003</v>
      </c>
      <c r="Q3198" s="209">
        <v>74.02</v>
      </c>
      <c r="R3198" s="209">
        <v>54.774999999999999</v>
      </c>
      <c r="S3198" s="209">
        <v>91.435000000000002</v>
      </c>
      <c r="T3198" s="209">
        <v>88.510999999999996</v>
      </c>
      <c r="U3198" s="209">
        <v>66.146000000000001</v>
      </c>
      <c r="V3198" s="209">
        <v>39.322000000000003</v>
      </c>
      <c r="W3198" s="209">
        <v>23.491</v>
      </c>
      <c r="X3198" s="209">
        <v>0.50900000000000001</v>
      </c>
      <c r="Y3198" s="20"/>
      <c r="Z3198" s="20"/>
      <c r="AA3198" s="209">
        <v>-51.658000000000001</v>
      </c>
      <c r="AB3198" s="209">
        <v>39.018999999999998</v>
      </c>
      <c r="AC3198" s="209">
        <v>59.545999999999999</v>
      </c>
      <c r="AD3198" s="209">
        <v>71.721999999999994</v>
      </c>
      <c r="AE3198" s="209">
        <v>71.069000000000003</v>
      </c>
      <c r="AF3198" s="209">
        <v>59.241999999999997</v>
      </c>
      <c r="AG3198" s="209">
        <v>46.497</v>
      </c>
      <c r="AH3198" s="209">
        <v>30.106000000000002</v>
      </c>
      <c r="AI3198" s="209">
        <v>20.667999999999999</v>
      </c>
      <c r="AJ3198" s="209">
        <v>0.79500000000000004</v>
      </c>
      <c r="AK3198" s="20"/>
      <c r="AL3198" s="20"/>
      <c r="AM3198" s="209">
        <v>14.34</v>
      </c>
      <c r="AN3198" s="209">
        <v>39.332999999999998</v>
      </c>
      <c r="AO3198" s="209">
        <v>60.558999999999997</v>
      </c>
      <c r="AP3198" s="209">
        <v>74.644999999999996</v>
      </c>
      <c r="AQ3198" s="209">
        <v>72.037000000000006</v>
      </c>
      <c r="AR3198" s="209">
        <v>61.615000000000002</v>
      </c>
      <c r="AS3198" s="209">
        <v>52.853999999999999</v>
      </c>
      <c r="AT3198" s="209">
        <v>38.988</v>
      </c>
      <c r="AU3198" s="209">
        <v>19.681999999999999</v>
      </c>
      <c r="AV3198" s="209">
        <v>0.66400000000000003</v>
      </c>
      <c r="AW3198" s="20"/>
      <c r="AX3198" s="20"/>
      <c r="AY3198" s="209">
        <v>17.686</v>
      </c>
      <c r="AZ3198" s="209">
        <v>34.912999999999997</v>
      </c>
      <c r="BA3198" s="209">
        <v>59.581000000000003</v>
      </c>
      <c r="BB3198" s="21">
        <f>BB3199+BB3200</f>
        <v>83.203000000000003</v>
      </c>
      <c r="BC3198" s="21">
        <f>BF3198</f>
        <v>153.6</v>
      </c>
      <c r="BD3198" s="22">
        <f t="shared" si="381"/>
        <v>111.83198924731184</v>
      </c>
      <c r="BE3198" s="21">
        <f>BC3198-BD3198</f>
        <v>41.768010752688156</v>
      </c>
      <c r="BF3198" s="2">
        <v>153.6</v>
      </c>
      <c r="BG3198" s="10">
        <v>5</v>
      </c>
      <c r="BH3198" s="21">
        <f t="shared" si="382"/>
        <v>0.11427839999999999</v>
      </c>
      <c r="BI3198" s="22">
        <f t="shared" si="382"/>
        <v>8.3202999999999999E-2</v>
      </c>
      <c r="BJ3198" s="21">
        <f>BH3198-BI3198</f>
        <v>3.1075399999999989E-2</v>
      </c>
      <c r="BK3198" s="21">
        <v>0.34283519999999995</v>
      </c>
      <c r="BL3198" s="22">
        <v>0.249609</v>
      </c>
      <c r="BM3198" s="21">
        <v>9.3226199999999954E-2</v>
      </c>
      <c r="BN3198" s="21">
        <f t="shared" si="384"/>
        <v>1.3713407999999998</v>
      </c>
      <c r="BO3198" s="22">
        <f t="shared" si="384"/>
        <v>0.99843599999999999</v>
      </c>
      <c r="BP3198" s="21">
        <f t="shared" si="384"/>
        <v>0.37290479999999981</v>
      </c>
    </row>
    <row r="3199" spans="1:68" ht="11.1" hidden="1" customHeight="1" outlineLevel="2" x14ac:dyDescent="0.2">
      <c r="A3199" s="10"/>
      <c r="B3199" s="18"/>
      <c r="C3199" s="18"/>
      <c r="D3199" s="18"/>
      <c r="E3199" s="23" t="s">
        <v>2769</v>
      </c>
      <c r="F3199" s="208">
        <v>28.6</v>
      </c>
      <c r="G3199" s="208">
        <v>21.9</v>
      </c>
      <c r="H3199" s="208">
        <v>18.8</v>
      </c>
      <c r="I3199" s="239">
        <v>14.26</v>
      </c>
      <c r="J3199" s="239"/>
      <c r="K3199" s="208">
        <v>5.79</v>
      </c>
      <c r="L3199" s="24"/>
      <c r="M3199" s="24"/>
      <c r="N3199" s="24"/>
      <c r="O3199" s="208">
        <v>8.1159999999999997</v>
      </c>
      <c r="P3199" s="208">
        <v>16.248000000000001</v>
      </c>
      <c r="Q3199" s="208">
        <v>25.704999999999998</v>
      </c>
      <c r="R3199" s="208">
        <v>17.388000000000002</v>
      </c>
      <c r="S3199" s="208">
        <v>31.698</v>
      </c>
      <c r="T3199" s="208">
        <v>31.994</v>
      </c>
      <c r="U3199" s="208">
        <v>21.484000000000002</v>
      </c>
      <c r="V3199" s="208">
        <v>12.233000000000001</v>
      </c>
      <c r="W3199" s="208">
        <v>7.2729999999999997</v>
      </c>
      <c r="X3199" s="24"/>
      <c r="Y3199" s="24"/>
      <c r="Z3199" s="24"/>
      <c r="AA3199" s="208">
        <v>-5.1609999999999996</v>
      </c>
      <c r="AB3199" s="208">
        <v>14.823</v>
      </c>
      <c r="AC3199" s="208">
        <v>24.436</v>
      </c>
      <c r="AD3199" s="208">
        <v>29.977</v>
      </c>
      <c r="AE3199" s="208">
        <v>28.766999999999999</v>
      </c>
      <c r="AF3199" s="208">
        <v>24.085999999999999</v>
      </c>
      <c r="AG3199" s="208">
        <v>16.106000000000002</v>
      </c>
      <c r="AH3199" s="208">
        <v>10.36</v>
      </c>
      <c r="AI3199" s="208">
        <v>6.3090000000000002</v>
      </c>
      <c r="AJ3199" s="24"/>
      <c r="AK3199" s="24"/>
      <c r="AL3199" s="24"/>
      <c r="AM3199" s="208">
        <v>4.4039999999999999</v>
      </c>
      <c r="AN3199" s="208">
        <v>14.25</v>
      </c>
      <c r="AO3199" s="208">
        <v>25.4</v>
      </c>
      <c r="AP3199" s="208">
        <v>30.975999999999999</v>
      </c>
      <c r="AQ3199" s="208">
        <v>29.966000000000001</v>
      </c>
      <c r="AR3199" s="208">
        <v>25.361000000000001</v>
      </c>
      <c r="AS3199" s="208">
        <v>22.013000000000002</v>
      </c>
      <c r="AT3199" s="208">
        <v>13.555</v>
      </c>
      <c r="AU3199" s="208">
        <v>6.51</v>
      </c>
      <c r="AV3199" s="24"/>
      <c r="AW3199" s="24"/>
      <c r="AX3199" s="24"/>
      <c r="AY3199" s="208">
        <v>5.3310000000000004</v>
      </c>
      <c r="AZ3199" s="208">
        <v>12.568</v>
      </c>
      <c r="BA3199" s="208">
        <v>24.861000000000001</v>
      </c>
      <c r="BB3199" s="21">
        <f t="shared" si="383"/>
        <v>31.994</v>
      </c>
      <c r="BC3199" s="21"/>
      <c r="BD3199" s="22">
        <f t="shared" si="381"/>
        <v>43.002688172043008</v>
      </c>
      <c r="BE3199" s="21"/>
      <c r="BG3199" s="10"/>
      <c r="BH3199" s="21">
        <f t="shared" si="382"/>
        <v>0</v>
      </c>
      <c r="BI3199" s="22">
        <f t="shared" si="382"/>
        <v>3.1994000000000002E-2</v>
      </c>
      <c r="BJ3199" s="21"/>
      <c r="BK3199" s="21">
        <v>0</v>
      </c>
      <c r="BL3199" s="22">
        <v>9.5982000000000012E-2</v>
      </c>
      <c r="BM3199" s="21"/>
      <c r="BN3199" s="21">
        <f t="shared" si="384"/>
        <v>0</v>
      </c>
      <c r="BO3199" s="22">
        <f t="shared" si="384"/>
        <v>0.38392800000000005</v>
      </c>
      <c r="BP3199" s="21">
        <f t="shared" si="384"/>
        <v>0</v>
      </c>
    </row>
    <row r="3200" spans="1:68" ht="11.1" hidden="1" customHeight="1" outlineLevel="2" x14ac:dyDescent="0.2">
      <c r="A3200" s="10"/>
      <c r="B3200" s="18"/>
      <c r="C3200" s="18"/>
      <c r="D3200" s="18"/>
      <c r="E3200" s="23" t="s">
        <v>2770</v>
      </c>
      <c r="F3200" s="208">
        <v>44.7</v>
      </c>
      <c r="G3200" s="208">
        <v>33.9</v>
      </c>
      <c r="H3200" s="208">
        <v>32.5</v>
      </c>
      <c r="I3200" s="239">
        <v>20.88</v>
      </c>
      <c r="J3200" s="239"/>
      <c r="K3200" s="208">
        <v>10.154</v>
      </c>
      <c r="L3200" s="208">
        <v>0.498</v>
      </c>
      <c r="M3200" s="24"/>
      <c r="N3200" s="24"/>
      <c r="O3200" s="208">
        <v>17.285</v>
      </c>
      <c r="P3200" s="208">
        <v>27.832999999999998</v>
      </c>
      <c r="Q3200" s="208">
        <v>42.063000000000002</v>
      </c>
      <c r="R3200" s="208">
        <v>24.527999999999999</v>
      </c>
      <c r="S3200" s="208">
        <v>51.209000000000003</v>
      </c>
      <c r="T3200" s="208">
        <v>48.643999999999998</v>
      </c>
      <c r="U3200" s="208">
        <v>38.691000000000003</v>
      </c>
      <c r="V3200" s="208">
        <v>23.553000000000001</v>
      </c>
      <c r="W3200" s="208">
        <v>13.946</v>
      </c>
      <c r="X3200" s="208">
        <v>0.50900000000000001</v>
      </c>
      <c r="Y3200" s="24"/>
      <c r="Z3200" s="24"/>
      <c r="AA3200" s="208">
        <v>-10.785</v>
      </c>
      <c r="AB3200" s="208">
        <v>24.196000000000002</v>
      </c>
      <c r="AC3200" s="208">
        <v>35.11</v>
      </c>
      <c r="AD3200" s="208">
        <v>41.744999999999997</v>
      </c>
      <c r="AE3200" s="208">
        <v>42.302</v>
      </c>
      <c r="AF3200" s="208">
        <v>35.155999999999999</v>
      </c>
      <c r="AG3200" s="208">
        <v>30.390999999999998</v>
      </c>
      <c r="AH3200" s="208">
        <v>19.745999999999999</v>
      </c>
      <c r="AI3200" s="208">
        <v>14.359</v>
      </c>
      <c r="AJ3200" s="208">
        <v>0.79500000000000004</v>
      </c>
      <c r="AK3200" s="24"/>
      <c r="AL3200" s="24"/>
      <c r="AM3200" s="208">
        <v>9.9359999999999999</v>
      </c>
      <c r="AN3200" s="208">
        <v>25.082999999999998</v>
      </c>
      <c r="AO3200" s="208">
        <v>35.158999999999999</v>
      </c>
      <c r="AP3200" s="208">
        <v>43.668999999999997</v>
      </c>
      <c r="AQ3200" s="208">
        <v>42.070999999999998</v>
      </c>
      <c r="AR3200" s="208">
        <v>36.253999999999998</v>
      </c>
      <c r="AS3200" s="208">
        <v>30.841000000000001</v>
      </c>
      <c r="AT3200" s="208">
        <v>25.433</v>
      </c>
      <c r="AU3200" s="208">
        <v>13.172000000000001</v>
      </c>
      <c r="AV3200" s="208">
        <v>0.66400000000000003</v>
      </c>
      <c r="AW3200" s="24"/>
      <c r="AX3200" s="24"/>
      <c r="AY3200" s="208">
        <v>12.355</v>
      </c>
      <c r="AZ3200" s="208">
        <v>22.344999999999999</v>
      </c>
      <c r="BA3200" s="208">
        <v>34.72</v>
      </c>
      <c r="BB3200" s="21">
        <f t="shared" si="383"/>
        <v>51.209000000000003</v>
      </c>
      <c r="BC3200" s="21"/>
      <c r="BD3200" s="22">
        <f t="shared" si="381"/>
        <v>68.829301075268816</v>
      </c>
      <c r="BE3200" s="21"/>
      <c r="BG3200" s="10"/>
      <c r="BH3200" s="21">
        <f t="shared" si="382"/>
        <v>0</v>
      </c>
      <c r="BI3200" s="22">
        <f t="shared" si="382"/>
        <v>5.1208999999999998E-2</v>
      </c>
      <c r="BJ3200" s="21"/>
      <c r="BK3200" s="21">
        <v>0</v>
      </c>
      <c r="BL3200" s="22">
        <v>0.15362699999999999</v>
      </c>
      <c r="BM3200" s="21"/>
      <c r="BN3200" s="21">
        <f t="shared" si="384"/>
        <v>0</v>
      </c>
      <c r="BO3200" s="22">
        <f t="shared" si="384"/>
        <v>0.61450799999999994</v>
      </c>
      <c r="BP3200" s="21">
        <f t="shared" si="384"/>
        <v>0</v>
      </c>
    </row>
    <row r="3201" spans="1:68" ht="11.1" customHeight="1" outlineLevel="1" collapsed="1" x14ac:dyDescent="0.2">
      <c r="A3201" s="10"/>
      <c r="B3201" s="18"/>
      <c r="C3201" s="18"/>
      <c r="D3201" s="18"/>
      <c r="E3201" s="19" t="s">
        <v>687</v>
      </c>
      <c r="F3201" s="209">
        <v>7.9000000000000001E-2</v>
      </c>
      <c r="G3201" s="20"/>
      <c r="H3201" s="209">
        <v>8.1000000000000003E-2</v>
      </c>
      <c r="I3201" s="20"/>
      <c r="J3201" s="20"/>
      <c r="K3201" s="209">
        <v>7.6999999999999999E-2</v>
      </c>
      <c r="L3201" s="20"/>
      <c r="M3201" s="20"/>
      <c r="N3201" s="20"/>
      <c r="O3201" s="209">
        <v>6.4000000000000001E-2</v>
      </c>
      <c r="P3201" s="20"/>
      <c r="Q3201" s="209">
        <v>8.8999999999999996E-2</v>
      </c>
      <c r="R3201" s="209">
        <v>4.4999999999999998E-2</v>
      </c>
      <c r="S3201" s="20"/>
      <c r="T3201" s="209">
        <v>8.4000000000000005E-2</v>
      </c>
      <c r="U3201" s="209">
        <v>4.1000000000000002E-2</v>
      </c>
      <c r="V3201" s="209">
        <v>4.5999999999999999E-2</v>
      </c>
      <c r="W3201" s="209">
        <v>4.8000000000000001E-2</v>
      </c>
      <c r="X3201" s="209">
        <v>3.7999999999999999E-2</v>
      </c>
      <c r="Y3201" s="20"/>
      <c r="Z3201" s="20"/>
      <c r="AA3201" s="209">
        <v>2.5999999999999999E-2</v>
      </c>
      <c r="AB3201" s="209">
        <v>4.2999999999999997E-2</v>
      </c>
      <c r="AC3201" s="209">
        <v>4.1000000000000002E-2</v>
      </c>
      <c r="AD3201" s="209">
        <v>4.1000000000000002E-2</v>
      </c>
      <c r="AE3201" s="209">
        <v>3.5000000000000003E-2</v>
      </c>
      <c r="AF3201" s="20"/>
      <c r="AG3201" s="20"/>
      <c r="AH3201" s="209">
        <v>0.11600000000000001</v>
      </c>
      <c r="AI3201" s="209">
        <v>3.9E-2</v>
      </c>
      <c r="AJ3201" s="20"/>
      <c r="AK3201" s="20"/>
      <c r="AL3201" s="20"/>
      <c r="AM3201" s="209">
        <v>5.3999999999999999E-2</v>
      </c>
      <c r="AN3201" s="209">
        <v>4.9000000000000002E-2</v>
      </c>
      <c r="AO3201" s="209">
        <v>4.3999999999999997E-2</v>
      </c>
      <c r="AP3201" s="209">
        <v>3.4000000000000002E-2</v>
      </c>
      <c r="AQ3201" s="209">
        <v>4.3999999999999997E-2</v>
      </c>
      <c r="AR3201" s="209">
        <v>3.5999999999999997E-2</v>
      </c>
      <c r="AS3201" s="20"/>
      <c r="AT3201" s="209">
        <v>4.3999999999999997E-2</v>
      </c>
      <c r="AU3201" s="20"/>
      <c r="AV3201" s="209">
        <v>7.8E-2</v>
      </c>
      <c r="AW3201" s="20"/>
      <c r="AX3201" s="20"/>
      <c r="AY3201" s="209">
        <v>2.1000000000000001E-2</v>
      </c>
      <c r="AZ3201" s="209">
        <v>4.2999999999999997E-2</v>
      </c>
      <c r="BA3201" s="209">
        <v>4.5999999999999999E-2</v>
      </c>
      <c r="BB3201" s="21">
        <f t="shared" si="383"/>
        <v>0.11600000000000001</v>
      </c>
      <c r="BC3201" s="21">
        <f>BF3201</f>
        <v>1.2</v>
      </c>
      <c r="BD3201" s="22">
        <f t="shared" si="381"/>
        <v>0.15591397849462366</v>
      </c>
      <c r="BE3201" s="21">
        <f>BC3201-BD3201</f>
        <v>1.0440860215053762</v>
      </c>
      <c r="BF3201" s="2">
        <v>1.2</v>
      </c>
      <c r="BG3201" s="10">
        <v>7</v>
      </c>
      <c r="BH3201" s="21">
        <f t="shared" si="382"/>
        <v>8.9279999999999991E-4</v>
      </c>
      <c r="BI3201" s="22">
        <f t="shared" si="382"/>
        <v>1.16E-4</v>
      </c>
      <c r="BJ3201" s="21">
        <f>BH3201-BI3201</f>
        <v>7.7679999999999991E-4</v>
      </c>
      <c r="BK3201" s="21">
        <v>2.6783999999999996E-3</v>
      </c>
      <c r="BL3201" s="22">
        <v>3.48E-4</v>
      </c>
      <c r="BM3201" s="21">
        <v>2.3303999999999998E-3</v>
      </c>
      <c r="BN3201" s="21">
        <f t="shared" si="384"/>
        <v>1.0713599999999998E-2</v>
      </c>
      <c r="BO3201" s="22">
        <f t="shared" si="384"/>
        <v>1.392E-3</v>
      </c>
      <c r="BP3201" s="21">
        <f t="shared" si="384"/>
        <v>9.3215999999999993E-3</v>
      </c>
    </row>
    <row r="3202" spans="1:68" ht="11.1" hidden="1" customHeight="1" outlineLevel="2" x14ac:dyDescent="0.2">
      <c r="A3202" s="10"/>
      <c r="B3202" s="18"/>
      <c r="C3202" s="18"/>
      <c r="D3202" s="18"/>
      <c r="E3202" s="23" t="s">
        <v>688</v>
      </c>
      <c r="F3202" s="208">
        <v>7.9000000000000001E-2</v>
      </c>
      <c r="G3202" s="24"/>
      <c r="H3202" s="208">
        <v>8.1000000000000003E-2</v>
      </c>
      <c r="I3202" s="24"/>
      <c r="J3202" s="24"/>
      <c r="K3202" s="208">
        <v>7.6999999999999999E-2</v>
      </c>
      <c r="L3202" s="24"/>
      <c r="M3202" s="24"/>
      <c r="N3202" s="24"/>
      <c r="O3202" s="208">
        <v>6.4000000000000001E-2</v>
      </c>
      <c r="P3202" s="24"/>
      <c r="Q3202" s="208">
        <v>8.8999999999999996E-2</v>
      </c>
      <c r="R3202" s="208">
        <v>4.4999999999999998E-2</v>
      </c>
      <c r="S3202" s="24"/>
      <c r="T3202" s="208">
        <v>8.4000000000000005E-2</v>
      </c>
      <c r="U3202" s="208">
        <v>4.1000000000000002E-2</v>
      </c>
      <c r="V3202" s="208">
        <v>4.5999999999999999E-2</v>
      </c>
      <c r="W3202" s="208">
        <v>4.8000000000000001E-2</v>
      </c>
      <c r="X3202" s="208">
        <v>3.7999999999999999E-2</v>
      </c>
      <c r="Y3202" s="24"/>
      <c r="Z3202" s="24"/>
      <c r="AA3202" s="208">
        <v>2.5999999999999999E-2</v>
      </c>
      <c r="AB3202" s="208">
        <v>4.2999999999999997E-2</v>
      </c>
      <c r="AC3202" s="208">
        <v>4.1000000000000002E-2</v>
      </c>
      <c r="AD3202" s="208">
        <v>4.1000000000000002E-2</v>
      </c>
      <c r="AE3202" s="208">
        <v>3.5000000000000003E-2</v>
      </c>
      <c r="AF3202" s="24"/>
      <c r="AG3202" s="24"/>
      <c r="AH3202" s="208">
        <v>0.11600000000000001</v>
      </c>
      <c r="AI3202" s="208">
        <v>3.9E-2</v>
      </c>
      <c r="AJ3202" s="24"/>
      <c r="AK3202" s="24"/>
      <c r="AL3202" s="24"/>
      <c r="AM3202" s="208">
        <v>5.3999999999999999E-2</v>
      </c>
      <c r="AN3202" s="208">
        <v>4.9000000000000002E-2</v>
      </c>
      <c r="AO3202" s="208">
        <v>4.3999999999999997E-2</v>
      </c>
      <c r="AP3202" s="208">
        <v>3.4000000000000002E-2</v>
      </c>
      <c r="AQ3202" s="208">
        <v>4.3999999999999997E-2</v>
      </c>
      <c r="AR3202" s="208">
        <v>3.5999999999999997E-2</v>
      </c>
      <c r="AS3202" s="24"/>
      <c r="AT3202" s="208">
        <v>4.3999999999999997E-2</v>
      </c>
      <c r="AU3202" s="24"/>
      <c r="AV3202" s="208">
        <v>7.8E-2</v>
      </c>
      <c r="AW3202" s="24"/>
      <c r="AX3202" s="24"/>
      <c r="AY3202" s="208">
        <v>2.1000000000000001E-2</v>
      </c>
      <c r="AZ3202" s="208">
        <v>4.2999999999999997E-2</v>
      </c>
      <c r="BA3202" s="208">
        <v>4.5999999999999999E-2</v>
      </c>
      <c r="BB3202" s="21">
        <f t="shared" si="383"/>
        <v>0.11600000000000001</v>
      </c>
      <c r="BC3202" s="21"/>
      <c r="BD3202" s="22">
        <f t="shared" si="381"/>
        <v>0.15591397849462366</v>
      </c>
      <c r="BE3202" s="21"/>
      <c r="BG3202" s="10"/>
      <c r="BH3202" s="21">
        <f t="shared" si="382"/>
        <v>0</v>
      </c>
      <c r="BI3202" s="22">
        <f t="shared" si="382"/>
        <v>1.16E-4</v>
      </c>
      <c r="BJ3202" s="21"/>
      <c r="BK3202" s="21">
        <v>0</v>
      </c>
      <c r="BL3202" s="22">
        <v>3.48E-4</v>
      </c>
      <c r="BM3202" s="21"/>
      <c r="BN3202" s="21">
        <f t="shared" si="384"/>
        <v>0</v>
      </c>
      <c r="BO3202" s="22">
        <f t="shared" si="384"/>
        <v>1.392E-3</v>
      </c>
      <c r="BP3202" s="21">
        <f t="shared" si="384"/>
        <v>0</v>
      </c>
    </row>
    <row r="3203" spans="1:68" ht="11.1" hidden="1" customHeight="1" outlineLevel="1" collapsed="1" x14ac:dyDescent="0.2">
      <c r="A3203" s="10"/>
      <c r="B3203" s="18"/>
      <c r="C3203" s="18"/>
      <c r="D3203" s="25"/>
      <c r="E3203" s="19" t="s">
        <v>586</v>
      </c>
      <c r="F3203" s="209">
        <v>115.887</v>
      </c>
      <c r="G3203" s="209">
        <v>86.962999999999994</v>
      </c>
      <c r="H3203" s="209">
        <v>85.680999999999997</v>
      </c>
      <c r="I3203" s="240">
        <v>57.737000000000002</v>
      </c>
      <c r="J3203" s="240"/>
      <c r="K3203" s="209">
        <v>49.345999999999997</v>
      </c>
      <c r="L3203" s="209">
        <v>26.404</v>
      </c>
      <c r="M3203" s="209">
        <v>11.188000000000001</v>
      </c>
      <c r="N3203" s="209">
        <v>20.646999999999998</v>
      </c>
      <c r="O3203" s="209">
        <v>33.363</v>
      </c>
      <c r="P3203" s="209">
        <v>53.014000000000003</v>
      </c>
      <c r="Q3203" s="209">
        <v>78.075000000000003</v>
      </c>
      <c r="R3203" s="209">
        <v>94.492000000000004</v>
      </c>
      <c r="S3203" s="209">
        <v>107.361</v>
      </c>
      <c r="T3203" s="209">
        <v>97.585999999999999</v>
      </c>
      <c r="U3203" s="209">
        <v>111.669</v>
      </c>
      <c r="V3203" s="209">
        <v>73.168000000000006</v>
      </c>
      <c r="W3203" s="209">
        <v>37.496000000000002</v>
      </c>
      <c r="X3203" s="209">
        <v>25.33</v>
      </c>
      <c r="Y3203" s="209">
        <v>9.1910000000000007</v>
      </c>
      <c r="Z3203" s="209">
        <v>12.348000000000001</v>
      </c>
      <c r="AA3203" s="209">
        <v>30.542000000000002</v>
      </c>
      <c r="AB3203" s="209">
        <v>44.401000000000003</v>
      </c>
      <c r="AC3203" s="209">
        <v>68.918999999999997</v>
      </c>
      <c r="AD3203" s="209">
        <v>109.85599999999999</v>
      </c>
      <c r="AE3203" s="209">
        <v>112.89400000000001</v>
      </c>
      <c r="AF3203" s="209">
        <v>95.578999999999994</v>
      </c>
      <c r="AG3203" s="209">
        <v>95.337999999999994</v>
      </c>
      <c r="AH3203" s="209">
        <v>55.707000000000001</v>
      </c>
      <c r="AI3203" s="209">
        <v>37.274999999999999</v>
      </c>
      <c r="AJ3203" s="209">
        <v>33.386000000000003</v>
      </c>
      <c r="AK3203" s="209">
        <v>3.6190000000000002</v>
      </c>
      <c r="AL3203" s="209">
        <v>13.528</v>
      </c>
      <c r="AM3203" s="209">
        <v>35.954999999999998</v>
      </c>
      <c r="AN3203" s="209">
        <v>42.021999999999998</v>
      </c>
      <c r="AO3203" s="209">
        <v>64.180000000000007</v>
      </c>
      <c r="AP3203" s="209">
        <v>112.59699999999999</v>
      </c>
      <c r="AQ3203" s="209">
        <v>120.90900000000001</v>
      </c>
      <c r="AR3203" s="209">
        <v>110.38</v>
      </c>
      <c r="AS3203" s="209">
        <v>88.847999999999999</v>
      </c>
      <c r="AT3203" s="209">
        <v>63.18</v>
      </c>
      <c r="AU3203" s="209">
        <v>46.79</v>
      </c>
      <c r="AV3203" s="209">
        <v>34.918999999999997</v>
      </c>
      <c r="AW3203" s="209">
        <v>5.6749999999999998</v>
      </c>
      <c r="AX3203" s="209">
        <v>18.667000000000002</v>
      </c>
      <c r="AY3203" s="209">
        <v>31.056999999999999</v>
      </c>
      <c r="AZ3203" s="209">
        <v>43.671999999999997</v>
      </c>
      <c r="BA3203" s="209">
        <v>60.262</v>
      </c>
      <c r="BB3203" s="27">
        <v>137.43899999999999</v>
      </c>
      <c r="BC3203" s="21">
        <f>BF3203</f>
        <v>685</v>
      </c>
      <c r="BD3203" s="22">
        <f t="shared" si="381"/>
        <v>184.72983870967741</v>
      </c>
      <c r="BE3203" s="21">
        <f>BC3203-BD3203</f>
        <v>500.27016129032256</v>
      </c>
      <c r="BF3203" s="2">
        <v>685</v>
      </c>
      <c r="BG3203" s="10"/>
      <c r="BH3203" s="21">
        <f t="shared" si="382"/>
        <v>0.50963999999999998</v>
      </c>
      <c r="BI3203" s="22">
        <f t="shared" si="382"/>
        <v>0.13743900000000001</v>
      </c>
      <c r="BJ3203" s="21">
        <f>BH3203-BI3203</f>
        <v>0.372201</v>
      </c>
      <c r="BK3203" s="21">
        <v>1.5065999999999999</v>
      </c>
      <c r="BL3203" s="22">
        <v>0.36272700000000002</v>
      </c>
      <c r="BM3203" s="21">
        <v>1.1438729999999999</v>
      </c>
      <c r="BN3203" s="21">
        <f t="shared" si="384"/>
        <v>6.0263999999999998</v>
      </c>
      <c r="BO3203" s="22">
        <f t="shared" si="384"/>
        <v>1.4509080000000001</v>
      </c>
      <c r="BP3203" s="21">
        <f t="shared" si="384"/>
        <v>4.5754919999999997</v>
      </c>
    </row>
    <row r="3204" spans="1:68" ht="11.1" hidden="1" customHeight="1" outlineLevel="2" x14ac:dyDescent="0.2">
      <c r="A3204" s="10"/>
      <c r="B3204" s="18"/>
      <c r="C3204" s="18"/>
      <c r="D3204" s="25"/>
      <c r="E3204" s="23"/>
      <c r="F3204" s="208">
        <v>115.887</v>
      </c>
      <c r="G3204" s="208">
        <v>86.962999999999994</v>
      </c>
      <c r="H3204" s="208">
        <v>85.680999999999997</v>
      </c>
      <c r="I3204" s="239">
        <v>57.737000000000002</v>
      </c>
      <c r="J3204" s="239"/>
      <c r="K3204" s="208">
        <v>49.345999999999997</v>
      </c>
      <c r="L3204" s="208">
        <v>26.404</v>
      </c>
      <c r="M3204" s="208">
        <v>11.188000000000001</v>
      </c>
      <c r="N3204" s="208">
        <v>20.646999999999998</v>
      </c>
      <c r="O3204" s="208">
        <v>33.363</v>
      </c>
      <c r="P3204" s="208">
        <v>53.014000000000003</v>
      </c>
      <c r="Q3204" s="208">
        <v>78.075000000000003</v>
      </c>
      <c r="R3204" s="208">
        <v>94.492000000000004</v>
      </c>
      <c r="S3204" s="208">
        <v>107.361</v>
      </c>
      <c r="T3204" s="208">
        <v>97.585999999999999</v>
      </c>
      <c r="U3204" s="208">
        <v>111.669</v>
      </c>
      <c r="V3204" s="208">
        <v>73.168000000000006</v>
      </c>
      <c r="W3204" s="208">
        <v>37.496000000000002</v>
      </c>
      <c r="X3204" s="208">
        <v>25.33</v>
      </c>
      <c r="Y3204" s="208">
        <v>9.1910000000000007</v>
      </c>
      <c r="Z3204" s="208">
        <v>12.348000000000001</v>
      </c>
      <c r="AA3204" s="208">
        <v>30.542000000000002</v>
      </c>
      <c r="AB3204" s="208">
        <v>44.401000000000003</v>
      </c>
      <c r="AC3204" s="208">
        <v>68.918999999999997</v>
      </c>
      <c r="AD3204" s="208">
        <v>109.85599999999999</v>
      </c>
      <c r="AE3204" s="208">
        <v>112.89400000000001</v>
      </c>
      <c r="AF3204" s="208">
        <v>95.578999999999994</v>
      </c>
      <c r="AG3204" s="208">
        <v>95.337999999999994</v>
      </c>
      <c r="AH3204" s="208">
        <v>55.707000000000001</v>
      </c>
      <c r="AI3204" s="208">
        <v>37.274999999999999</v>
      </c>
      <c r="AJ3204" s="208">
        <v>33.386000000000003</v>
      </c>
      <c r="AK3204" s="208">
        <v>3.6190000000000002</v>
      </c>
      <c r="AL3204" s="208">
        <v>13.528</v>
      </c>
      <c r="AM3204" s="208">
        <v>35.954999999999998</v>
      </c>
      <c r="AN3204" s="208">
        <v>42.021999999999998</v>
      </c>
      <c r="AO3204" s="208">
        <v>64.180000000000007</v>
      </c>
      <c r="AP3204" s="208">
        <v>112.59699999999999</v>
      </c>
      <c r="AQ3204" s="208">
        <v>120.90900000000001</v>
      </c>
      <c r="AR3204" s="208">
        <v>110.38</v>
      </c>
      <c r="AS3204" s="208">
        <v>88.847999999999999</v>
      </c>
      <c r="AT3204" s="208">
        <v>63.18</v>
      </c>
      <c r="AU3204" s="208">
        <v>46.79</v>
      </c>
      <c r="AV3204" s="208">
        <v>34.918999999999997</v>
      </c>
      <c r="AW3204" s="208">
        <v>5.6749999999999998</v>
      </c>
      <c r="AX3204" s="208">
        <v>18.667000000000002</v>
      </c>
      <c r="AY3204" s="208">
        <v>31.056999999999999</v>
      </c>
      <c r="AZ3204" s="208">
        <v>43.671999999999997</v>
      </c>
      <c r="BA3204" s="208">
        <v>60.262</v>
      </c>
      <c r="BB3204" s="27">
        <v>137.43899999999999</v>
      </c>
      <c r="BC3204" s="21"/>
      <c r="BD3204" s="22">
        <f t="shared" si="381"/>
        <v>184.72983870967741</v>
      </c>
      <c r="BE3204" s="21"/>
      <c r="BG3204" s="10"/>
      <c r="BH3204" s="21">
        <f t="shared" si="382"/>
        <v>0</v>
      </c>
      <c r="BI3204" s="22">
        <f t="shared" si="382"/>
        <v>0.13743900000000001</v>
      </c>
      <c r="BJ3204" s="21"/>
      <c r="BK3204" s="21">
        <v>0</v>
      </c>
      <c r="BL3204" s="22">
        <v>0.36272700000000002</v>
      </c>
      <c r="BM3204" s="21"/>
      <c r="BN3204" s="21">
        <f t="shared" si="384"/>
        <v>0</v>
      </c>
      <c r="BO3204" s="22">
        <f t="shared" si="384"/>
        <v>1.4509080000000001</v>
      </c>
      <c r="BP3204" s="21">
        <f t="shared" si="384"/>
        <v>0</v>
      </c>
    </row>
    <row r="3205" spans="1:68" ht="11.1" hidden="1" customHeight="1" outlineLevel="1" collapsed="1" x14ac:dyDescent="0.2">
      <c r="A3205" s="10"/>
      <c r="B3205" s="18"/>
      <c r="C3205" s="18"/>
      <c r="D3205" s="18"/>
      <c r="E3205" s="19" t="s">
        <v>2564</v>
      </c>
      <c r="F3205" s="209">
        <v>3.7730000000000001</v>
      </c>
      <c r="G3205" s="209">
        <v>3.226</v>
      </c>
      <c r="H3205" s="209">
        <v>2.2629999999999999</v>
      </c>
      <c r="I3205" s="240">
        <v>2.04</v>
      </c>
      <c r="J3205" s="240"/>
      <c r="K3205" s="209">
        <v>0.88500000000000001</v>
      </c>
      <c r="L3205" s="209">
        <v>0.23699999999999999</v>
      </c>
      <c r="M3205" s="209">
        <v>7.4999999999999997E-2</v>
      </c>
      <c r="N3205" s="20"/>
      <c r="O3205" s="209">
        <v>0.99</v>
      </c>
      <c r="P3205" s="209">
        <v>0.81899999999999995</v>
      </c>
      <c r="Q3205" s="209">
        <v>3.4510000000000001</v>
      </c>
      <c r="R3205" s="209">
        <v>3.0870000000000002</v>
      </c>
      <c r="S3205" s="209">
        <v>3.9249999999999998</v>
      </c>
      <c r="T3205" s="209">
        <v>3.8460000000000001</v>
      </c>
      <c r="U3205" s="209">
        <v>2.6179999999999999</v>
      </c>
      <c r="V3205" s="209">
        <v>1.4370000000000001</v>
      </c>
      <c r="W3205" s="209">
        <v>0.74299999999999999</v>
      </c>
      <c r="X3205" s="209">
        <v>0.30499999999999999</v>
      </c>
      <c r="Y3205" s="20"/>
      <c r="Z3205" s="209">
        <v>0.35599999999999998</v>
      </c>
      <c r="AA3205" s="20"/>
      <c r="AB3205" s="209">
        <v>1.8109999999999999</v>
      </c>
      <c r="AC3205" s="209">
        <v>2.5939999999999999</v>
      </c>
      <c r="AD3205" s="209">
        <v>3.6469999999999998</v>
      </c>
      <c r="AE3205" s="209">
        <v>3.6419999999999999</v>
      </c>
      <c r="AF3205" s="209">
        <v>3.5169999999999999</v>
      </c>
      <c r="AG3205" s="209">
        <v>2.0099999999999998</v>
      </c>
      <c r="AH3205" s="209">
        <v>1.2250000000000001</v>
      </c>
      <c r="AI3205" s="209">
        <v>0.52100000000000002</v>
      </c>
      <c r="AJ3205" s="209">
        <v>0.46400000000000002</v>
      </c>
      <c r="AK3205" s="20"/>
      <c r="AL3205" s="20"/>
      <c r="AM3205" s="209">
        <v>0.56399999999999995</v>
      </c>
      <c r="AN3205" s="209">
        <v>1.506</v>
      </c>
      <c r="AO3205" s="209">
        <v>2.4119999999999999</v>
      </c>
      <c r="AP3205" s="209">
        <v>3.3540000000000001</v>
      </c>
      <c r="AQ3205" s="209">
        <v>3.7519999999999998</v>
      </c>
      <c r="AR3205" s="209">
        <v>3.4369999999999998</v>
      </c>
      <c r="AS3205" s="209">
        <v>2.4079999999999999</v>
      </c>
      <c r="AT3205" s="209">
        <v>1.43</v>
      </c>
      <c r="AU3205" s="209">
        <v>0.70899999999999996</v>
      </c>
      <c r="AV3205" s="209">
        <v>6.2E-2</v>
      </c>
      <c r="AW3205" s="20"/>
      <c r="AX3205" s="209">
        <v>0.04</v>
      </c>
      <c r="AY3205" s="209">
        <v>0.55300000000000005</v>
      </c>
      <c r="AZ3205" s="209">
        <v>1.1160000000000001</v>
      </c>
      <c r="BA3205" s="209">
        <v>2.1779999999999999</v>
      </c>
      <c r="BB3205" s="21">
        <f t="shared" si="383"/>
        <v>3.9249999999999998</v>
      </c>
      <c r="BC3205" s="21">
        <f>BD3205</f>
        <v>5.275537634408602</v>
      </c>
      <c r="BD3205" s="22">
        <f t="shared" si="381"/>
        <v>5.275537634408602</v>
      </c>
      <c r="BE3205" s="21">
        <f>BC3205-BD3205</f>
        <v>0</v>
      </c>
      <c r="BF3205" s="2">
        <v>4.8600000000000003</v>
      </c>
      <c r="BG3205" s="10">
        <v>5</v>
      </c>
      <c r="BH3205" s="21">
        <f t="shared" si="382"/>
        <v>3.9249999999999997E-3</v>
      </c>
      <c r="BI3205" s="22">
        <f t="shared" si="382"/>
        <v>3.9249999999999997E-3</v>
      </c>
      <c r="BJ3205" s="21">
        <f>BH3205-BI3205</f>
        <v>0</v>
      </c>
      <c r="BK3205" s="21">
        <v>1.1774999999999999E-2</v>
      </c>
      <c r="BL3205" s="22">
        <v>1.1774999999999999E-2</v>
      </c>
      <c r="BM3205" s="21">
        <v>0</v>
      </c>
      <c r="BN3205" s="21">
        <f t="shared" si="384"/>
        <v>4.7099999999999996E-2</v>
      </c>
      <c r="BO3205" s="22">
        <f t="shared" si="384"/>
        <v>4.7099999999999996E-2</v>
      </c>
      <c r="BP3205" s="21">
        <f t="shared" si="384"/>
        <v>0</v>
      </c>
    </row>
    <row r="3206" spans="1:68" ht="11.1" hidden="1" customHeight="1" outlineLevel="2" x14ac:dyDescent="0.2">
      <c r="A3206" s="10"/>
      <c r="B3206" s="18"/>
      <c r="C3206" s="18"/>
      <c r="D3206" s="18"/>
      <c r="E3206" s="23" t="s">
        <v>2771</v>
      </c>
      <c r="F3206" s="208">
        <v>3.7730000000000001</v>
      </c>
      <c r="G3206" s="208">
        <v>3.226</v>
      </c>
      <c r="H3206" s="208">
        <v>2.2629999999999999</v>
      </c>
      <c r="I3206" s="239">
        <v>2.04</v>
      </c>
      <c r="J3206" s="239"/>
      <c r="K3206" s="208">
        <v>0.88500000000000001</v>
      </c>
      <c r="L3206" s="208">
        <v>0.23699999999999999</v>
      </c>
      <c r="M3206" s="208">
        <v>7.4999999999999997E-2</v>
      </c>
      <c r="N3206" s="24"/>
      <c r="O3206" s="208">
        <v>0.99</v>
      </c>
      <c r="P3206" s="208">
        <v>0.81899999999999995</v>
      </c>
      <c r="Q3206" s="208">
        <v>3.4510000000000001</v>
      </c>
      <c r="R3206" s="208">
        <v>3.0870000000000002</v>
      </c>
      <c r="S3206" s="208">
        <v>3.9249999999999998</v>
      </c>
      <c r="T3206" s="208">
        <v>3.8460000000000001</v>
      </c>
      <c r="U3206" s="208">
        <v>2.6179999999999999</v>
      </c>
      <c r="V3206" s="208">
        <v>1.4370000000000001</v>
      </c>
      <c r="W3206" s="208">
        <v>0.74299999999999999</v>
      </c>
      <c r="X3206" s="208">
        <v>0.30499999999999999</v>
      </c>
      <c r="Y3206" s="24"/>
      <c r="Z3206" s="208">
        <v>0.35599999999999998</v>
      </c>
      <c r="AA3206" s="24"/>
      <c r="AB3206" s="208">
        <v>1.8109999999999999</v>
      </c>
      <c r="AC3206" s="208">
        <v>2.5939999999999999</v>
      </c>
      <c r="AD3206" s="208">
        <v>3.6469999999999998</v>
      </c>
      <c r="AE3206" s="208">
        <v>3.6419999999999999</v>
      </c>
      <c r="AF3206" s="208">
        <v>3.5169999999999999</v>
      </c>
      <c r="AG3206" s="208">
        <v>2.0099999999999998</v>
      </c>
      <c r="AH3206" s="208">
        <v>1.2250000000000001</v>
      </c>
      <c r="AI3206" s="208">
        <v>0.52100000000000002</v>
      </c>
      <c r="AJ3206" s="208">
        <v>0.46400000000000002</v>
      </c>
      <c r="AK3206" s="24"/>
      <c r="AL3206" s="24"/>
      <c r="AM3206" s="208">
        <v>0.56399999999999995</v>
      </c>
      <c r="AN3206" s="208">
        <v>1.506</v>
      </c>
      <c r="AO3206" s="208">
        <v>2.4119999999999999</v>
      </c>
      <c r="AP3206" s="208">
        <v>3.3540000000000001</v>
      </c>
      <c r="AQ3206" s="208">
        <v>3.7519999999999998</v>
      </c>
      <c r="AR3206" s="208">
        <v>3.4369999999999998</v>
      </c>
      <c r="AS3206" s="208">
        <v>2.4079999999999999</v>
      </c>
      <c r="AT3206" s="208">
        <v>1.43</v>
      </c>
      <c r="AU3206" s="208">
        <v>0.70899999999999996</v>
      </c>
      <c r="AV3206" s="208">
        <v>6.2E-2</v>
      </c>
      <c r="AW3206" s="24"/>
      <c r="AX3206" s="208">
        <v>0.04</v>
      </c>
      <c r="AY3206" s="208">
        <v>0.55300000000000005</v>
      </c>
      <c r="AZ3206" s="208">
        <v>1.1160000000000001</v>
      </c>
      <c r="BA3206" s="208">
        <v>2.1779999999999999</v>
      </c>
      <c r="BB3206" s="21">
        <f t="shared" si="383"/>
        <v>3.9249999999999998</v>
      </c>
      <c r="BC3206" s="21"/>
      <c r="BD3206" s="22">
        <f t="shared" si="381"/>
        <v>5.275537634408602</v>
      </c>
      <c r="BE3206" s="21"/>
      <c r="BG3206" s="10"/>
      <c r="BH3206" s="21">
        <f t="shared" si="382"/>
        <v>0</v>
      </c>
      <c r="BI3206" s="22">
        <f t="shared" si="382"/>
        <v>3.9249999999999997E-3</v>
      </c>
      <c r="BJ3206" s="21"/>
      <c r="BK3206" s="21">
        <v>0</v>
      </c>
      <c r="BL3206" s="22">
        <v>1.1774999999999999E-2</v>
      </c>
      <c r="BM3206" s="21"/>
      <c r="BN3206" s="21">
        <f t="shared" si="384"/>
        <v>0</v>
      </c>
      <c r="BO3206" s="22">
        <f t="shared" si="384"/>
        <v>4.7099999999999996E-2</v>
      </c>
      <c r="BP3206" s="21">
        <f t="shared" si="384"/>
        <v>0</v>
      </c>
    </row>
    <row r="3207" spans="1:68" ht="11.1" hidden="1" customHeight="1" outlineLevel="1" collapsed="1" x14ac:dyDescent="0.2">
      <c r="A3207" s="10"/>
      <c r="B3207" s="18"/>
      <c r="C3207" s="18"/>
      <c r="D3207" s="18"/>
      <c r="E3207" s="19" t="s">
        <v>609</v>
      </c>
      <c r="F3207" s="20"/>
      <c r="G3207" s="20"/>
      <c r="H3207" s="20"/>
      <c r="I3207" s="20"/>
      <c r="J3207" s="20"/>
      <c r="K3207" s="209">
        <v>0.46</v>
      </c>
      <c r="L3207" s="209">
        <v>0.34599999999999997</v>
      </c>
      <c r="M3207" s="209">
        <v>8.7999999999999995E-2</v>
      </c>
      <c r="N3207" s="20"/>
      <c r="O3207" s="209">
        <v>1.0760000000000001</v>
      </c>
      <c r="P3207" s="209">
        <v>1.149</v>
      </c>
      <c r="Q3207" s="20"/>
      <c r="R3207" s="20"/>
      <c r="S3207" s="20"/>
      <c r="T3207" s="20"/>
      <c r="U3207" s="20"/>
      <c r="V3207" s="209">
        <v>0.08</v>
      </c>
      <c r="W3207" s="209">
        <v>1.042</v>
      </c>
      <c r="X3207" s="209">
        <v>0.56999999999999995</v>
      </c>
      <c r="Y3207" s="20"/>
      <c r="Z3207" s="209">
        <v>0.79900000000000004</v>
      </c>
      <c r="AA3207" s="209">
        <v>0.72099999999999997</v>
      </c>
      <c r="AB3207" s="209">
        <v>1.2290000000000001</v>
      </c>
      <c r="AC3207" s="209">
        <v>0.92900000000000005</v>
      </c>
      <c r="AD3207" s="209">
        <v>2.44</v>
      </c>
      <c r="AE3207" s="209">
        <v>1.732</v>
      </c>
      <c r="AF3207" s="209">
        <v>1.829</v>
      </c>
      <c r="AG3207" s="209">
        <v>1.272</v>
      </c>
      <c r="AH3207" s="209">
        <v>0.88</v>
      </c>
      <c r="AI3207" s="209">
        <v>0.72199999999999998</v>
      </c>
      <c r="AJ3207" s="209">
        <v>0.29499999999999998</v>
      </c>
      <c r="AK3207" s="20"/>
      <c r="AL3207" s="209">
        <v>0.21199999999999999</v>
      </c>
      <c r="AM3207" s="209">
        <v>0.63900000000000001</v>
      </c>
      <c r="AN3207" s="209">
        <v>1.022</v>
      </c>
      <c r="AO3207" s="209">
        <v>1.0009999999999999</v>
      </c>
      <c r="AP3207" s="20"/>
      <c r="AQ3207" s="20"/>
      <c r="AR3207" s="20"/>
      <c r="AS3207" s="20"/>
      <c r="AT3207" s="209">
        <v>0.106</v>
      </c>
      <c r="AU3207" s="209">
        <v>0.76600000000000001</v>
      </c>
      <c r="AV3207" s="209">
        <v>0.19</v>
      </c>
      <c r="AW3207" s="20"/>
      <c r="AX3207" s="209">
        <v>0.41299999999999998</v>
      </c>
      <c r="AY3207" s="209">
        <v>0.629</v>
      </c>
      <c r="AZ3207" s="209">
        <v>0.75600000000000001</v>
      </c>
      <c r="BA3207" s="209">
        <v>0.26600000000000001</v>
      </c>
      <c r="BB3207" s="21">
        <f t="shared" si="383"/>
        <v>2.44</v>
      </c>
      <c r="BC3207" s="21">
        <f>BF3207</f>
        <v>3.83</v>
      </c>
      <c r="BD3207" s="22">
        <f t="shared" ref="BD3207:BD3264" si="385">(BB3207/31/24)*1000</f>
        <v>3.279569892473118</v>
      </c>
      <c r="BE3207" s="21">
        <f>BC3207-BD3207</f>
        <v>0.55043010752688204</v>
      </c>
      <c r="BF3207" s="2">
        <v>3.83</v>
      </c>
      <c r="BG3207" s="10">
        <v>5</v>
      </c>
      <c r="BH3207" s="21">
        <f t="shared" si="382"/>
        <v>2.8495199999999999E-3</v>
      </c>
      <c r="BI3207" s="22">
        <f t="shared" si="382"/>
        <v>2.4399999999999999E-3</v>
      </c>
      <c r="BJ3207" s="21">
        <f>BH3207-BI3207</f>
        <v>4.0952000000000002E-4</v>
      </c>
      <c r="BK3207" s="21">
        <v>8.5485600000000002E-3</v>
      </c>
      <c r="BL3207" s="22">
        <v>7.3200000000000001E-3</v>
      </c>
      <c r="BM3207" s="21">
        <v>1.2285600000000001E-3</v>
      </c>
      <c r="BN3207" s="21">
        <f t="shared" si="384"/>
        <v>3.4194240000000001E-2</v>
      </c>
      <c r="BO3207" s="22">
        <f t="shared" si="384"/>
        <v>2.928E-2</v>
      </c>
      <c r="BP3207" s="21">
        <f t="shared" si="384"/>
        <v>4.9142400000000003E-3</v>
      </c>
    </row>
    <row r="3208" spans="1:68" ht="11.1" hidden="1" customHeight="1" outlineLevel="2" x14ac:dyDescent="0.2">
      <c r="A3208" s="10"/>
      <c r="B3208" s="18"/>
      <c r="C3208" s="18"/>
      <c r="D3208" s="18"/>
      <c r="E3208" s="23" t="s">
        <v>2772</v>
      </c>
      <c r="F3208" s="24"/>
      <c r="G3208" s="24"/>
      <c r="H3208" s="24"/>
      <c r="I3208" s="24"/>
      <c r="J3208" s="24"/>
      <c r="K3208" s="208">
        <v>0.46</v>
      </c>
      <c r="L3208" s="208">
        <v>0.34599999999999997</v>
      </c>
      <c r="M3208" s="208">
        <v>8.7999999999999995E-2</v>
      </c>
      <c r="N3208" s="24"/>
      <c r="O3208" s="208">
        <v>1.0760000000000001</v>
      </c>
      <c r="P3208" s="208">
        <v>1.149</v>
      </c>
      <c r="Q3208" s="24"/>
      <c r="R3208" s="24"/>
      <c r="S3208" s="24"/>
      <c r="T3208" s="24"/>
      <c r="U3208" s="24"/>
      <c r="V3208" s="208">
        <v>0.08</v>
      </c>
      <c r="W3208" s="208">
        <v>1.042</v>
      </c>
      <c r="X3208" s="208">
        <v>0.56999999999999995</v>
      </c>
      <c r="Y3208" s="24"/>
      <c r="Z3208" s="208">
        <v>0.79900000000000004</v>
      </c>
      <c r="AA3208" s="208">
        <v>0.72099999999999997</v>
      </c>
      <c r="AB3208" s="208">
        <v>1.2290000000000001</v>
      </c>
      <c r="AC3208" s="208">
        <v>0.92900000000000005</v>
      </c>
      <c r="AD3208" s="208">
        <v>2.44</v>
      </c>
      <c r="AE3208" s="208">
        <v>1.732</v>
      </c>
      <c r="AF3208" s="208">
        <v>1.829</v>
      </c>
      <c r="AG3208" s="208">
        <v>1.272</v>
      </c>
      <c r="AH3208" s="208">
        <v>0.88</v>
      </c>
      <c r="AI3208" s="208">
        <v>0.72199999999999998</v>
      </c>
      <c r="AJ3208" s="208">
        <v>0.29499999999999998</v>
      </c>
      <c r="AK3208" s="24"/>
      <c r="AL3208" s="208">
        <v>0.21199999999999999</v>
      </c>
      <c r="AM3208" s="208">
        <v>0.63900000000000001</v>
      </c>
      <c r="AN3208" s="208">
        <v>1.022</v>
      </c>
      <c r="AO3208" s="208">
        <v>1.0009999999999999</v>
      </c>
      <c r="AP3208" s="24"/>
      <c r="AQ3208" s="24"/>
      <c r="AR3208" s="24"/>
      <c r="AS3208" s="24"/>
      <c r="AT3208" s="208">
        <v>0.106</v>
      </c>
      <c r="AU3208" s="208">
        <v>0.76600000000000001</v>
      </c>
      <c r="AV3208" s="208">
        <v>0.19</v>
      </c>
      <c r="AW3208" s="24"/>
      <c r="AX3208" s="208">
        <v>0.41299999999999998</v>
      </c>
      <c r="AY3208" s="208">
        <v>0.629</v>
      </c>
      <c r="AZ3208" s="208">
        <v>0.75600000000000001</v>
      </c>
      <c r="BA3208" s="208">
        <v>0.26600000000000001</v>
      </c>
      <c r="BB3208" s="21">
        <f t="shared" si="383"/>
        <v>2.44</v>
      </c>
      <c r="BC3208" s="21"/>
      <c r="BD3208" s="22">
        <f t="shared" si="385"/>
        <v>3.279569892473118</v>
      </c>
      <c r="BE3208" s="21"/>
      <c r="BG3208" s="10"/>
      <c r="BH3208" s="21">
        <f t="shared" si="382"/>
        <v>0</v>
      </c>
      <c r="BI3208" s="22">
        <f t="shared" si="382"/>
        <v>2.4399999999999999E-3</v>
      </c>
      <c r="BJ3208" s="21"/>
      <c r="BK3208" s="21">
        <v>0</v>
      </c>
      <c r="BL3208" s="22">
        <v>7.3200000000000001E-3</v>
      </c>
      <c r="BM3208" s="21"/>
      <c r="BN3208" s="21">
        <f t="shared" si="384"/>
        <v>0</v>
      </c>
      <c r="BO3208" s="22">
        <f t="shared" si="384"/>
        <v>2.928E-2</v>
      </c>
      <c r="BP3208" s="21">
        <f t="shared" si="384"/>
        <v>0</v>
      </c>
    </row>
    <row r="3209" spans="1:68" ht="15" hidden="1" customHeight="1" x14ac:dyDescent="0.2">
      <c r="A3209" s="10">
        <v>49</v>
      </c>
      <c r="B3209" s="11" t="s">
        <v>2773</v>
      </c>
      <c r="C3209" s="11" t="s">
        <v>2774</v>
      </c>
      <c r="D3209" s="11" t="s">
        <v>2774</v>
      </c>
      <c r="E3209" s="12"/>
      <c r="F3209" s="211">
        <v>443.71100000000001</v>
      </c>
      <c r="G3209" s="211">
        <v>358.42599999999999</v>
      </c>
      <c r="H3209" s="211">
        <v>323.87400000000002</v>
      </c>
      <c r="I3209" s="242">
        <v>251.97200000000001</v>
      </c>
      <c r="J3209" s="242"/>
      <c r="K3209" s="211">
        <v>161.976</v>
      </c>
      <c r="L3209" s="211">
        <v>64.341999999999999</v>
      </c>
      <c r="M3209" s="211">
        <v>24.655000000000001</v>
      </c>
      <c r="N3209" s="211">
        <v>39.720999999999997</v>
      </c>
      <c r="O3209" s="211">
        <v>161.02000000000001</v>
      </c>
      <c r="P3209" s="211">
        <v>214.70400000000001</v>
      </c>
      <c r="Q3209" s="211">
        <v>305.68400000000003</v>
      </c>
      <c r="R3209" s="211">
        <v>358.40699999999998</v>
      </c>
      <c r="S3209" s="211">
        <v>430.74400000000003</v>
      </c>
      <c r="T3209" s="211">
        <v>433.95</v>
      </c>
      <c r="U3209" s="211">
        <v>379.48399999999998</v>
      </c>
      <c r="V3209" s="211">
        <v>245.09299999999999</v>
      </c>
      <c r="W3209" s="211">
        <v>157.57</v>
      </c>
      <c r="X3209" s="211">
        <v>41.387</v>
      </c>
      <c r="Y3209" s="211">
        <v>29.477</v>
      </c>
      <c r="Z3209" s="211">
        <v>44.37</v>
      </c>
      <c r="AA3209" s="211">
        <v>-23.510999999999999</v>
      </c>
      <c r="AB3209" s="211">
        <v>189.108</v>
      </c>
      <c r="AC3209" s="211">
        <v>302.44</v>
      </c>
      <c r="AD3209" s="211">
        <v>417.64400000000001</v>
      </c>
      <c r="AE3209" s="211">
        <v>396.61200000000002</v>
      </c>
      <c r="AF3209" s="211">
        <v>352.983</v>
      </c>
      <c r="AG3209" s="211">
        <v>285.33499999999998</v>
      </c>
      <c r="AH3209" s="211">
        <v>191.32499999999999</v>
      </c>
      <c r="AI3209" s="211">
        <v>136.12700000000001</v>
      </c>
      <c r="AJ3209" s="211">
        <v>66.194999999999993</v>
      </c>
      <c r="AK3209" s="211">
        <v>100.34</v>
      </c>
      <c r="AL3209" s="211">
        <v>59.356999999999999</v>
      </c>
      <c r="AM3209" s="211">
        <v>71.738</v>
      </c>
      <c r="AN3209" s="211">
        <v>182.94399999999999</v>
      </c>
      <c r="AO3209" s="211">
        <v>320.84699999999998</v>
      </c>
      <c r="AP3209" s="211">
        <v>398.78199999999998</v>
      </c>
      <c r="AQ3209" s="211">
        <v>410.649</v>
      </c>
      <c r="AR3209" s="211">
        <v>349.64299999999997</v>
      </c>
      <c r="AS3209" s="211">
        <v>325.64400000000001</v>
      </c>
      <c r="AT3209" s="211">
        <v>206.02799999999999</v>
      </c>
      <c r="AU3209" s="211">
        <v>137.334</v>
      </c>
      <c r="AV3209" s="211">
        <v>83.652000000000001</v>
      </c>
      <c r="AW3209" s="211">
        <v>14.863</v>
      </c>
      <c r="AX3209" s="211">
        <v>45.523000000000003</v>
      </c>
      <c r="AY3209" s="211">
        <v>117.51300000000001</v>
      </c>
      <c r="AZ3209" s="211">
        <v>170.2</v>
      </c>
      <c r="BA3209" s="211">
        <v>267.85599999999999</v>
      </c>
      <c r="BB3209" s="14">
        <f>SUM(BB3210:BB3238)/2</f>
        <v>465.48499999999996</v>
      </c>
      <c r="BC3209" s="14">
        <f>SUM(BC3210:BC3238)</f>
        <v>2626.5123118279571</v>
      </c>
      <c r="BD3209" s="15">
        <f t="shared" si="385"/>
        <v>625.65188172043008</v>
      </c>
      <c r="BE3209" s="14">
        <f>SUM(BE3210:BE3238)</f>
        <v>2000.8604301075268</v>
      </c>
      <c r="BG3209" s="43"/>
      <c r="BH3209" s="14">
        <f t="shared" si="382"/>
        <v>1.9541251600000002</v>
      </c>
      <c r="BI3209" s="41">
        <f t="shared" si="382"/>
        <v>0.46548499999999998</v>
      </c>
      <c r="BJ3209" s="14">
        <f>SUM(BJ3210:BJ3238)</f>
        <v>1.4886401600000003</v>
      </c>
      <c r="BK3209" s="17">
        <v>4.4305474800000004</v>
      </c>
      <c r="BL3209" s="15">
        <v>1.414242</v>
      </c>
      <c r="BM3209" s="14">
        <v>3.0163054799999998</v>
      </c>
      <c r="BN3209" s="17">
        <f t="shared" si="384"/>
        <v>17.722189920000002</v>
      </c>
      <c r="BO3209" s="15">
        <f t="shared" si="384"/>
        <v>5.656968</v>
      </c>
      <c r="BP3209" s="17">
        <f t="shared" si="384"/>
        <v>12.065221919999999</v>
      </c>
    </row>
    <row r="3210" spans="1:68" ht="11.1" hidden="1" customHeight="1" outlineLevel="1" collapsed="1" x14ac:dyDescent="0.2">
      <c r="A3210" s="10"/>
      <c r="B3210" s="18"/>
      <c r="C3210" s="18"/>
      <c r="D3210" s="18"/>
      <c r="E3210" s="19" t="s">
        <v>2775</v>
      </c>
      <c r="F3210" s="209">
        <v>5.8220000000000001</v>
      </c>
      <c r="G3210" s="209">
        <v>4.2750000000000004</v>
      </c>
      <c r="H3210" s="209">
        <v>3.6709999999999998</v>
      </c>
      <c r="I3210" s="240">
        <v>1.659</v>
      </c>
      <c r="J3210" s="240"/>
      <c r="K3210" s="209">
        <v>1.359</v>
      </c>
      <c r="L3210" s="209">
        <v>0.56699999999999995</v>
      </c>
      <c r="M3210" s="209">
        <v>0.23200000000000001</v>
      </c>
      <c r="N3210" s="20"/>
      <c r="O3210" s="209">
        <v>1.913</v>
      </c>
      <c r="P3210" s="209">
        <v>2.758</v>
      </c>
      <c r="Q3210" s="209">
        <v>3.7919999999999998</v>
      </c>
      <c r="R3210" s="209">
        <v>4.351</v>
      </c>
      <c r="S3210" s="209">
        <v>5.2380000000000004</v>
      </c>
      <c r="T3210" s="209">
        <v>4.9889999999999999</v>
      </c>
      <c r="U3210" s="209">
        <v>4.6390000000000002</v>
      </c>
      <c r="V3210" s="209">
        <v>2.4079999999999999</v>
      </c>
      <c r="W3210" s="209">
        <v>1.236</v>
      </c>
      <c r="X3210" s="209">
        <v>0.44600000000000001</v>
      </c>
      <c r="Y3210" s="20"/>
      <c r="Z3210" s="209">
        <v>0.70099999999999996</v>
      </c>
      <c r="AA3210" s="209">
        <v>0.998</v>
      </c>
      <c r="AB3210" s="209">
        <v>3.5419999999999998</v>
      </c>
      <c r="AC3210" s="209">
        <v>2.9430000000000001</v>
      </c>
      <c r="AD3210" s="209">
        <v>6.6529999999999996</v>
      </c>
      <c r="AE3210" s="209">
        <v>4.8250000000000002</v>
      </c>
      <c r="AF3210" s="209">
        <v>4.5490000000000004</v>
      </c>
      <c r="AG3210" s="209">
        <v>2.8679999999999999</v>
      </c>
      <c r="AH3210" s="209">
        <v>2.0190000000000001</v>
      </c>
      <c r="AI3210" s="209">
        <v>1.8009999999999999</v>
      </c>
      <c r="AJ3210" s="209">
        <v>0.51</v>
      </c>
      <c r="AK3210" s="209">
        <v>0.32500000000000001</v>
      </c>
      <c r="AL3210" s="209">
        <v>0.36499999999999999</v>
      </c>
      <c r="AM3210" s="209">
        <v>1.589</v>
      </c>
      <c r="AN3210" s="209">
        <v>1.663</v>
      </c>
      <c r="AO3210" s="209">
        <v>6.7350000000000003</v>
      </c>
      <c r="AP3210" s="209">
        <v>7.9909999999999997</v>
      </c>
      <c r="AQ3210" s="209">
        <v>4.7039999999999997</v>
      </c>
      <c r="AR3210" s="209">
        <v>5.6239999999999997</v>
      </c>
      <c r="AS3210" s="209">
        <v>2.653</v>
      </c>
      <c r="AT3210" s="209">
        <v>1.9510000000000001</v>
      </c>
      <c r="AU3210" s="209">
        <v>1.099</v>
      </c>
      <c r="AV3210" s="209">
        <v>7.8410000000000002</v>
      </c>
      <c r="AW3210" s="209">
        <v>0.39900000000000002</v>
      </c>
      <c r="AX3210" s="20"/>
      <c r="AY3210" s="209">
        <v>1.081</v>
      </c>
      <c r="AZ3210" s="209">
        <v>1.153</v>
      </c>
      <c r="BA3210" s="209">
        <v>2.2490000000000001</v>
      </c>
      <c r="BB3210" s="21">
        <f>BB3211+BB3212</f>
        <v>7.9909999999999997</v>
      </c>
      <c r="BC3210" s="21">
        <f>BD3210</f>
        <v>10.740591397849462</v>
      </c>
      <c r="BD3210" s="22">
        <f t="shared" si="385"/>
        <v>10.740591397849462</v>
      </c>
      <c r="BE3210" s="21">
        <f>BC3210-BD3210</f>
        <v>0</v>
      </c>
      <c r="BF3210" s="2">
        <v>5.53</v>
      </c>
      <c r="BG3210" s="10">
        <v>6</v>
      </c>
      <c r="BH3210" s="21">
        <f t="shared" si="382"/>
        <v>7.9909999999999998E-3</v>
      </c>
      <c r="BI3210" s="22">
        <f t="shared" si="382"/>
        <v>7.9909999999999998E-3</v>
      </c>
      <c r="BJ3210" s="21">
        <f>BH3210-BI3210</f>
        <v>0</v>
      </c>
      <c r="BK3210" s="21">
        <v>2.3973000000000001E-2</v>
      </c>
      <c r="BL3210" s="22">
        <v>2.3973000000000001E-2</v>
      </c>
      <c r="BM3210" s="21">
        <v>0</v>
      </c>
      <c r="BN3210" s="21">
        <f t="shared" si="384"/>
        <v>9.5892000000000005E-2</v>
      </c>
      <c r="BO3210" s="22">
        <f t="shared" si="384"/>
        <v>9.5892000000000005E-2</v>
      </c>
      <c r="BP3210" s="21">
        <f t="shared" si="384"/>
        <v>0</v>
      </c>
    </row>
    <row r="3211" spans="1:68" ht="11.1" hidden="1" customHeight="1" outlineLevel="2" x14ac:dyDescent="0.2">
      <c r="A3211" s="10"/>
      <c r="B3211" s="18"/>
      <c r="C3211" s="18"/>
      <c r="D3211" s="18"/>
      <c r="E3211" s="23" t="s">
        <v>2776</v>
      </c>
      <c r="F3211" s="208">
        <v>2.6949999999999998</v>
      </c>
      <c r="G3211" s="208">
        <v>2.657</v>
      </c>
      <c r="H3211" s="208">
        <v>1.849</v>
      </c>
      <c r="I3211" s="239">
        <v>1.571</v>
      </c>
      <c r="J3211" s="239"/>
      <c r="K3211" s="208">
        <v>0.93899999999999995</v>
      </c>
      <c r="L3211" s="208">
        <v>0.371</v>
      </c>
      <c r="M3211" s="208">
        <v>0.14699999999999999</v>
      </c>
      <c r="N3211" s="24"/>
      <c r="O3211" s="208">
        <v>1.613</v>
      </c>
      <c r="P3211" s="208">
        <v>1.5580000000000001</v>
      </c>
      <c r="Q3211" s="208">
        <v>2.4590000000000001</v>
      </c>
      <c r="R3211" s="208">
        <v>2.786</v>
      </c>
      <c r="S3211" s="208">
        <v>3.3450000000000002</v>
      </c>
      <c r="T3211" s="208">
        <v>3.1680000000000001</v>
      </c>
      <c r="U3211" s="208">
        <v>2.7559999999999998</v>
      </c>
      <c r="V3211" s="208">
        <v>1.4059999999999999</v>
      </c>
      <c r="W3211" s="208">
        <v>0.82</v>
      </c>
      <c r="X3211" s="208">
        <v>0.44600000000000001</v>
      </c>
      <c r="Y3211" s="24"/>
      <c r="Z3211" s="208">
        <v>0.70099999999999996</v>
      </c>
      <c r="AA3211" s="208">
        <v>0.998</v>
      </c>
      <c r="AB3211" s="208">
        <v>1.7350000000000001</v>
      </c>
      <c r="AC3211" s="208">
        <v>2.5979999999999999</v>
      </c>
      <c r="AD3211" s="208">
        <v>3.3460000000000001</v>
      </c>
      <c r="AE3211" s="208">
        <v>3.1349999999999998</v>
      </c>
      <c r="AF3211" s="208">
        <v>3.0350000000000001</v>
      </c>
      <c r="AG3211" s="208">
        <v>1.986</v>
      </c>
      <c r="AH3211" s="208">
        <v>1.3129999999999999</v>
      </c>
      <c r="AI3211" s="208">
        <v>1.325</v>
      </c>
      <c r="AJ3211" s="208">
        <v>0.34499999999999997</v>
      </c>
      <c r="AK3211" s="208">
        <v>0.32500000000000001</v>
      </c>
      <c r="AL3211" s="208">
        <v>0.36499999999999999</v>
      </c>
      <c r="AM3211" s="208">
        <v>1.0780000000000001</v>
      </c>
      <c r="AN3211" s="208">
        <v>1.663</v>
      </c>
      <c r="AO3211" s="208">
        <v>2.9350000000000001</v>
      </c>
      <c r="AP3211" s="208">
        <v>3.4630000000000001</v>
      </c>
      <c r="AQ3211" s="208">
        <v>3.2909999999999999</v>
      </c>
      <c r="AR3211" s="208">
        <v>3.1389999999999998</v>
      </c>
      <c r="AS3211" s="208">
        <v>2.653</v>
      </c>
      <c r="AT3211" s="208">
        <v>1.9510000000000001</v>
      </c>
      <c r="AU3211" s="208">
        <v>1.099</v>
      </c>
      <c r="AV3211" s="208">
        <v>0.39300000000000002</v>
      </c>
      <c r="AW3211" s="208">
        <v>0.39900000000000002</v>
      </c>
      <c r="AX3211" s="24"/>
      <c r="AY3211" s="208">
        <v>1.081</v>
      </c>
      <c r="AZ3211" s="208">
        <v>1.153</v>
      </c>
      <c r="BA3211" s="208">
        <v>2.2490000000000001</v>
      </c>
      <c r="BB3211" s="21">
        <f t="shared" si="383"/>
        <v>3.4630000000000001</v>
      </c>
      <c r="BC3211" s="21"/>
      <c r="BD3211" s="22">
        <f t="shared" si="385"/>
        <v>4.654569892473118</v>
      </c>
      <c r="BE3211" s="21"/>
      <c r="BG3211" s="10"/>
      <c r="BH3211" s="21">
        <f t="shared" si="382"/>
        <v>0</v>
      </c>
      <c r="BI3211" s="22">
        <f t="shared" si="382"/>
        <v>3.4629999999999999E-3</v>
      </c>
      <c r="BJ3211" s="21"/>
      <c r="BK3211" s="21">
        <v>0</v>
      </c>
      <c r="BL3211" s="22">
        <v>1.0388999999999999E-2</v>
      </c>
      <c r="BM3211" s="21"/>
      <c r="BN3211" s="21">
        <f t="shared" si="384"/>
        <v>0</v>
      </c>
      <c r="BO3211" s="22">
        <f t="shared" si="384"/>
        <v>4.1555999999999996E-2</v>
      </c>
      <c r="BP3211" s="21">
        <f t="shared" si="384"/>
        <v>0</v>
      </c>
    </row>
    <row r="3212" spans="1:68" ht="11.1" hidden="1" customHeight="1" outlineLevel="2" x14ac:dyDescent="0.2">
      <c r="A3212" s="10"/>
      <c r="B3212" s="18"/>
      <c r="C3212" s="18"/>
      <c r="D3212" s="18"/>
      <c r="E3212" s="23" t="s">
        <v>2777</v>
      </c>
      <c r="F3212" s="208">
        <v>3.1269999999999998</v>
      </c>
      <c r="G3212" s="208">
        <v>1.6180000000000001</v>
      </c>
      <c r="H3212" s="208">
        <v>1.8220000000000001</v>
      </c>
      <c r="I3212" s="239">
        <v>8.7999999999999995E-2</v>
      </c>
      <c r="J3212" s="239"/>
      <c r="K3212" s="208">
        <v>0.42</v>
      </c>
      <c r="L3212" s="208">
        <v>0.19600000000000001</v>
      </c>
      <c r="M3212" s="208">
        <v>8.5000000000000006E-2</v>
      </c>
      <c r="N3212" s="24"/>
      <c r="O3212" s="208">
        <v>0.3</v>
      </c>
      <c r="P3212" s="208">
        <v>1.2</v>
      </c>
      <c r="Q3212" s="208">
        <v>1.333</v>
      </c>
      <c r="R3212" s="208">
        <v>1.5649999999999999</v>
      </c>
      <c r="S3212" s="208">
        <v>1.893</v>
      </c>
      <c r="T3212" s="208">
        <v>1.821</v>
      </c>
      <c r="U3212" s="208">
        <v>1.883</v>
      </c>
      <c r="V3212" s="208">
        <v>1.002</v>
      </c>
      <c r="W3212" s="208">
        <v>0.41599999999999998</v>
      </c>
      <c r="X3212" s="24"/>
      <c r="Y3212" s="24"/>
      <c r="Z3212" s="24"/>
      <c r="AA3212" s="24"/>
      <c r="AB3212" s="208">
        <v>1.8069999999999999</v>
      </c>
      <c r="AC3212" s="208">
        <v>0.34499999999999997</v>
      </c>
      <c r="AD3212" s="208">
        <v>3.3069999999999999</v>
      </c>
      <c r="AE3212" s="208">
        <v>1.69</v>
      </c>
      <c r="AF3212" s="208">
        <v>1.514</v>
      </c>
      <c r="AG3212" s="208">
        <v>0.88200000000000001</v>
      </c>
      <c r="AH3212" s="208">
        <v>0.70599999999999996</v>
      </c>
      <c r="AI3212" s="208">
        <v>0.47599999999999998</v>
      </c>
      <c r="AJ3212" s="208">
        <v>0.16500000000000001</v>
      </c>
      <c r="AK3212" s="24"/>
      <c r="AL3212" s="24"/>
      <c r="AM3212" s="208">
        <v>0.51100000000000001</v>
      </c>
      <c r="AN3212" s="24"/>
      <c r="AO3212" s="208">
        <v>3.8</v>
      </c>
      <c r="AP3212" s="208">
        <v>4.5279999999999996</v>
      </c>
      <c r="AQ3212" s="208">
        <v>1.413</v>
      </c>
      <c r="AR3212" s="208">
        <v>2.4849999999999999</v>
      </c>
      <c r="AS3212" s="24"/>
      <c r="AT3212" s="24"/>
      <c r="AU3212" s="24"/>
      <c r="AV3212" s="24"/>
      <c r="AW3212" s="24"/>
      <c r="AX3212" s="24"/>
      <c r="AY3212" s="24"/>
      <c r="AZ3212" s="24"/>
      <c r="BA3212" s="24"/>
      <c r="BB3212" s="21">
        <f t="shared" si="383"/>
        <v>4.5279999999999996</v>
      </c>
      <c r="BC3212" s="21"/>
      <c r="BD3212" s="22">
        <f t="shared" si="385"/>
        <v>6.0860215053763431</v>
      </c>
      <c r="BE3212" s="21"/>
      <c r="BG3212" s="10"/>
      <c r="BH3212" s="21">
        <f t="shared" si="382"/>
        <v>0</v>
      </c>
      <c r="BI3212" s="22">
        <f t="shared" si="382"/>
        <v>4.527999999999999E-3</v>
      </c>
      <c r="BJ3212" s="21"/>
      <c r="BK3212" s="21">
        <v>0</v>
      </c>
      <c r="BL3212" s="22">
        <v>1.3583999999999997E-2</v>
      </c>
      <c r="BM3212" s="21"/>
      <c r="BN3212" s="21">
        <f t="shared" si="384"/>
        <v>0</v>
      </c>
      <c r="BO3212" s="22">
        <f t="shared" si="384"/>
        <v>5.4335999999999988E-2</v>
      </c>
      <c r="BP3212" s="21">
        <f t="shared" si="384"/>
        <v>0</v>
      </c>
    </row>
    <row r="3213" spans="1:68" ht="11.1" hidden="1" customHeight="1" outlineLevel="1" collapsed="1" x14ac:dyDescent="0.2">
      <c r="A3213" s="10"/>
      <c r="B3213" s="18"/>
      <c r="C3213" s="18"/>
      <c r="D3213" s="18"/>
      <c r="E3213" s="19" t="s">
        <v>2778</v>
      </c>
      <c r="F3213" s="20"/>
      <c r="G3213" s="20"/>
      <c r="H3213" s="20"/>
      <c r="I3213" s="20"/>
      <c r="J3213" s="20"/>
      <c r="K3213" s="20"/>
      <c r="L3213" s="20"/>
      <c r="M3213" s="20"/>
      <c r="N3213" s="20"/>
      <c r="O3213" s="20"/>
      <c r="P3213" s="20"/>
      <c r="Q3213" s="209">
        <v>2.5609999999999999</v>
      </c>
      <c r="R3213" s="209">
        <v>2.4990000000000001</v>
      </c>
      <c r="S3213" s="209">
        <v>4.0540000000000003</v>
      </c>
      <c r="T3213" s="20"/>
      <c r="U3213" s="209">
        <v>6.3159999999999998</v>
      </c>
      <c r="V3213" s="209">
        <v>2.0590000000000002</v>
      </c>
      <c r="W3213" s="209">
        <v>1.21</v>
      </c>
      <c r="X3213" s="20"/>
      <c r="Y3213" s="20"/>
      <c r="Z3213" s="20"/>
      <c r="AA3213" s="209">
        <v>0.99399999999999999</v>
      </c>
      <c r="AB3213" s="209">
        <v>2.2290000000000001</v>
      </c>
      <c r="AC3213" s="209">
        <v>3.3450000000000002</v>
      </c>
      <c r="AD3213" s="209">
        <v>3.0590000000000002</v>
      </c>
      <c r="AE3213" s="209">
        <v>4.7910000000000004</v>
      </c>
      <c r="AF3213" s="209">
        <v>3.58</v>
      </c>
      <c r="AG3213" s="209">
        <v>2.351</v>
      </c>
      <c r="AH3213" s="209">
        <v>1.8240000000000001</v>
      </c>
      <c r="AI3213" s="209">
        <v>2</v>
      </c>
      <c r="AJ3213" s="20"/>
      <c r="AK3213" s="20"/>
      <c r="AL3213" s="20"/>
      <c r="AM3213" s="209">
        <v>0.432</v>
      </c>
      <c r="AN3213" s="209">
        <v>2.34</v>
      </c>
      <c r="AO3213" s="209">
        <v>3.3</v>
      </c>
      <c r="AP3213" s="209">
        <v>6.3949999999999996</v>
      </c>
      <c r="AQ3213" s="209">
        <v>4.7309999999999999</v>
      </c>
      <c r="AR3213" s="209">
        <v>3.7519999999999998</v>
      </c>
      <c r="AS3213" s="209">
        <v>2.9969999999999999</v>
      </c>
      <c r="AT3213" s="209">
        <v>2.3610000000000002</v>
      </c>
      <c r="AU3213" s="209">
        <v>0.76200000000000001</v>
      </c>
      <c r="AV3213" s="20"/>
      <c r="AW3213" s="20"/>
      <c r="AX3213" s="20"/>
      <c r="AY3213" s="209">
        <v>0.81299999999999994</v>
      </c>
      <c r="AZ3213" s="209">
        <v>1.3819999999999999</v>
      </c>
      <c r="BA3213" s="209">
        <v>2.7850000000000001</v>
      </c>
      <c r="BB3213" s="21">
        <f t="shared" si="383"/>
        <v>6.3949999999999996</v>
      </c>
      <c r="BC3213" s="21">
        <f>BD3213</f>
        <v>8.5954301075268802</v>
      </c>
      <c r="BD3213" s="22">
        <f t="shared" si="385"/>
        <v>8.5954301075268802</v>
      </c>
      <c r="BE3213" s="21">
        <f>BC3213-BD3213</f>
        <v>0</v>
      </c>
      <c r="BF3213" s="2">
        <v>5.6</v>
      </c>
      <c r="BG3213" s="10">
        <v>6</v>
      </c>
      <c r="BH3213" s="21">
        <f t="shared" si="382"/>
        <v>6.3949999999999988E-3</v>
      </c>
      <c r="BI3213" s="22">
        <f t="shared" si="382"/>
        <v>6.3949999999999988E-3</v>
      </c>
      <c r="BJ3213" s="21">
        <f>BH3213-BI3213</f>
        <v>0</v>
      </c>
      <c r="BK3213" s="21">
        <v>1.9184999999999997E-2</v>
      </c>
      <c r="BL3213" s="22">
        <v>1.9184999999999997E-2</v>
      </c>
      <c r="BM3213" s="21">
        <v>0</v>
      </c>
      <c r="BN3213" s="21">
        <f t="shared" si="384"/>
        <v>7.6739999999999989E-2</v>
      </c>
      <c r="BO3213" s="22">
        <f t="shared" si="384"/>
        <v>7.6739999999999989E-2</v>
      </c>
      <c r="BP3213" s="21">
        <f t="shared" si="384"/>
        <v>0</v>
      </c>
    </row>
    <row r="3214" spans="1:68" ht="11.1" hidden="1" customHeight="1" outlineLevel="2" x14ac:dyDescent="0.2">
      <c r="A3214" s="10"/>
      <c r="B3214" s="18"/>
      <c r="C3214" s="18"/>
      <c r="D3214" s="18"/>
      <c r="E3214" s="23" t="s">
        <v>2779</v>
      </c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08">
        <v>2.5609999999999999</v>
      </c>
      <c r="R3214" s="208">
        <v>2.4990000000000001</v>
      </c>
      <c r="S3214" s="208">
        <v>4.0540000000000003</v>
      </c>
      <c r="T3214" s="24"/>
      <c r="U3214" s="208">
        <v>6.3159999999999998</v>
      </c>
      <c r="V3214" s="208">
        <v>2.0590000000000002</v>
      </c>
      <c r="W3214" s="208">
        <v>1.21</v>
      </c>
      <c r="X3214" s="24"/>
      <c r="Y3214" s="24"/>
      <c r="Z3214" s="24"/>
      <c r="AA3214" s="208">
        <v>0.99399999999999999</v>
      </c>
      <c r="AB3214" s="208">
        <v>2.2290000000000001</v>
      </c>
      <c r="AC3214" s="208">
        <v>3.3450000000000002</v>
      </c>
      <c r="AD3214" s="208">
        <v>3.0590000000000002</v>
      </c>
      <c r="AE3214" s="208">
        <v>4.7910000000000004</v>
      </c>
      <c r="AF3214" s="208">
        <v>3.58</v>
      </c>
      <c r="AG3214" s="208">
        <v>2.351</v>
      </c>
      <c r="AH3214" s="208">
        <v>1.8240000000000001</v>
      </c>
      <c r="AI3214" s="208">
        <v>2</v>
      </c>
      <c r="AJ3214" s="24"/>
      <c r="AK3214" s="24"/>
      <c r="AL3214" s="24"/>
      <c r="AM3214" s="208">
        <v>0.432</v>
      </c>
      <c r="AN3214" s="208">
        <v>2.34</v>
      </c>
      <c r="AO3214" s="208">
        <v>3.3</v>
      </c>
      <c r="AP3214" s="208">
        <v>6.3949999999999996</v>
      </c>
      <c r="AQ3214" s="208">
        <v>4.7309999999999999</v>
      </c>
      <c r="AR3214" s="208">
        <v>3.7519999999999998</v>
      </c>
      <c r="AS3214" s="208">
        <v>2.9969999999999999</v>
      </c>
      <c r="AT3214" s="208">
        <v>2.3610000000000002</v>
      </c>
      <c r="AU3214" s="208">
        <v>0.76200000000000001</v>
      </c>
      <c r="AV3214" s="24"/>
      <c r="AW3214" s="24"/>
      <c r="AX3214" s="24"/>
      <c r="AY3214" s="208">
        <v>0.81299999999999994</v>
      </c>
      <c r="AZ3214" s="208">
        <v>1.3819999999999999</v>
      </c>
      <c r="BA3214" s="208">
        <v>2.7850000000000001</v>
      </c>
      <c r="BB3214" s="21">
        <f t="shared" si="383"/>
        <v>6.3949999999999996</v>
      </c>
      <c r="BC3214" s="21"/>
      <c r="BD3214" s="22">
        <f t="shared" si="385"/>
        <v>8.5954301075268802</v>
      </c>
      <c r="BE3214" s="21"/>
      <c r="BG3214" s="10"/>
      <c r="BH3214" s="21">
        <f t="shared" si="382"/>
        <v>0</v>
      </c>
      <c r="BI3214" s="22">
        <f t="shared" si="382"/>
        <v>6.3949999999999988E-3</v>
      </c>
      <c r="BJ3214" s="21"/>
      <c r="BK3214" s="21">
        <v>0</v>
      </c>
      <c r="BL3214" s="22">
        <v>1.9184999999999997E-2</v>
      </c>
      <c r="BM3214" s="21"/>
      <c r="BN3214" s="21">
        <f t="shared" si="384"/>
        <v>0</v>
      </c>
      <c r="BO3214" s="22">
        <f t="shared" si="384"/>
        <v>7.6739999999999989E-2</v>
      </c>
      <c r="BP3214" s="21">
        <f t="shared" si="384"/>
        <v>0</v>
      </c>
    </row>
    <row r="3215" spans="1:68" ht="11.1" hidden="1" customHeight="1" outlineLevel="1" collapsed="1" x14ac:dyDescent="0.2">
      <c r="A3215" s="10"/>
      <c r="B3215" s="18"/>
      <c r="C3215" s="18"/>
      <c r="D3215" s="18"/>
      <c r="E3215" s="19" t="s">
        <v>30</v>
      </c>
      <c r="F3215" s="209">
        <v>158.69999999999999</v>
      </c>
      <c r="G3215" s="209">
        <v>115.9</v>
      </c>
      <c r="H3215" s="209">
        <v>117.3</v>
      </c>
      <c r="I3215" s="240">
        <v>89.734999999999999</v>
      </c>
      <c r="J3215" s="240"/>
      <c r="K3215" s="209">
        <v>45.488999999999997</v>
      </c>
      <c r="L3215" s="209">
        <v>0.44900000000000001</v>
      </c>
      <c r="M3215" s="20"/>
      <c r="N3215" s="20"/>
      <c r="O3215" s="209">
        <v>69.203000000000003</v>
      </c>
      <c r="P3215" s="209">
        <v>99.903999999999996</v>
      </c>
      <c r="Q3215" s="209">
        <v>140.24799999999999</v>
      </c>
      <c r="R3215" s="209">
        <v>93.816999999999993</v>
      </c>
      <c r="S3215" s="209">
        <v>164.136</v>
      </c>
      <c r="T3215" s="209">
        <v>159.023</v>
      </c>
      <c r="U3215" s="209">
        <v>115.21</v>
      </c>
      <c r="V3215" s="209">
        <v>58.127000000000002</v>
      </c>
      <c r="W3215" s="209">
        <v>39.290999999999997</v>
      </c>
      <c r="X3215" s="209">
        <v>4.1749999999999998</v>
      </c>
      <c r="Y3215" s="209">
        <v>2.363</v>
      </c>
      <c r="Z3215" s="209">
        <v>1.4490000000000001</v>
      </c>
      <c r="AA3215" s="209">
        <v>-107.15900000000001</v>
      </c>
      <c r="AB3215" s="209">
        <v>70.100999999999999</v>
      </c>
      <c r="AC3215" s="209">
        <v>108.873</v>
      </c>
      <c r="AD3215" s="209">
        <v>143.535</v>
      </c>
      <c r="AE3215" s="209">
        <v>139.477</v>
      </c>
      <c r="AF3215" s="209">
        <v>116.593</v>
      </c>
      <c r="AG3215" s="209">
        <v>82.888000000000005</v>
      </c>
      <c r="AH3215" s="209">
        <v>61.616</v>
      </c>
      <c r="AI3215" s="209">
        <v>44.697000000000003</v>
      </c>
      <c r="AJ3215" s="209">
        <v>2.6629999999999998</v>
      </c>
      <c r="AK3215" s="209">
        <v>69.191999999999993</v>
      </c>
      <c r="AL3215" s="209">
        <v>2.6629999999999998</v>
      </c>
      <c r="AM3215" s="209">
        <v>-18.789000000000001</v>
      </c>
      <c r="AN3215" s="209">
        <v>82.24</v>
      </c>
      <c r="AO3215" s="209">
        <v>125.789</v>
      </c>
      <c r="AP3215" s="209">
        <v>132.77199999999999</v>
      </c>
      <c r="AQ3215" s="209">
        <v>137.26499999999999</v>
      </c>
      <c r="AR3215" s="209">
        <v>114.72799999999999</v>
      </c>
      <c r="AS3215" s="209">
        <v>96.063000000000002</v>
      </c>
      <c r="AT3215" s="209">
        <v>62.488999999999997</v>
      </c>
      <c r="AU3215" s="209">
        <v>36.243000000000002</v>
      </c>
      <c r="AV3215" s="209">
        <v>1.5820000000000001</v>
      </c>
      <c r="AW3215" s="20"/>
      <c r="AX3215" s="20"/>
      <c r="AY3215" s="209">
        <v>36.843000000000004</v>
      </c>
      <c r="AZ3215" s="209">
        <v>54.667000000000002</v>
      </c>
      <c r="BA3215" s="209">
        <v>105.83</v>
      </c>
      <c r="BB3215" s="21">
        <f>BB3216+BB3217+BB3218</f>
        <v>166.36700000000002</v>
      </c>
      <c r="BC3215" s="21">
        <f>BF3215</f>
        <v>401.04</v>
      </c>
      <c r="BD3215" s="22">
        <f t="shared" si="385"/>
        <v>223.61155913978496</v>
      </c>
      <c r="BE3215" s="21">
        <f>BC3215-BD3215</f>
        <v>177.42844086021506</v>
      </c>
      <c r="BF3215" s="2">
        <v>401.04</v>
      </c>
      <c r="BG3215" s="10">
        <v>5</v>
      </c>
      <c r="BH3215" s="21">
        <f t="shared" si="382"/>
        <v>0.29837375999999999</v>
      </c>
      <c r="BI3215" s="22">
        <f t="shared" si="382"/>
        <v>0.16636699999999999</v>
      </c>
      <c r="BJ3215" s="21">
        <f>BH3215-BI3215</f>
        <v>0.13200676</v>
      </c>
      <c r="BK3215" s="21">
        <v>0.89512127999999991</v>
      </c>
      <c r="BL3215" s="22">
        <v>0.49910099999999996</v>
      </c>
      <c r="BM3215" s="21">
        <v>0.39602027999999995</v>
      </c>
      <c r="BN3215" s="21">
        <f t="shared" si="384"/>
        <v>3.5804851199999996</v>
      </c>
      <c r="BO3215" s="22">
        <f t="shared" si="384"/>
        <v>1.9964039999999998</v>
      </c>
      <c r="BP3215" s="21">
        <f t="shared" si="384"/>
        <v>1.5840811199999998</v>
      </c>
    </row>
    <row r="3216" spans="1:68" ht="11.1" hidden="1" customHeight="1" outlineLevel="2" x14ac:dyDescent="0.2">
      <c r="A3216" s="10"/>
      <c r="B3216" s="18"/>
      <c r="C3216" s="18"/>
      <c r="D3216" s="18"/>
      <c r="E3216" s="23" t="s">
        <v>2780</v>
      </c>
      <c r="F3216" s="208">
        <v>94.9</v>
      </c>
      <c r="G3216" s="208">
        <v>66.400000000000006</v>
      </c>
      <c r="H3216" s="208">
        <v>73.400000000000006</v>
      </c>
      <c r="I3216" s="239">
        <v>58.701999999999998</v>
      </c>
      <c r="J3216" s="239"/>
      <c r="K3216" s="208">
        <v>29.332999999999998</v>
      </c>
      <c r="L3216" s="24"/>
      <c r="M3216" s="24"/>
      <c r="N3216" s="24"/>
      <c r="O3216" s="208">
        <v>40.616</v>
      </c>
      <c r="P3216" s="208">
        <v>59.191000000000003</v>
      </c>
      <c r="Q3216" s="208">
        <v>79.984999999999999</v>
      </c>
      <c r="R3216" s="208">
        <v>65.456000000000003</v>
      </c>
      <c r="S3216" s="208">
        <v>93.061000000000007</v>
      </c>
      <c r="T3216" s="208">
        <v>88.078999999999994</v>
      </c>
      <c r="U3216" s="208">
        <v>66.790999999999997</v>
      </c>
      <c r="V3216" s="208">
        <v>31.004999999999999</v>
      </c>
      <c r="W3216" s="208">
        <v>23.138999999999999</v>
      </c>
      <c r="X3216" s="208">
        <v>3.7040000000000002</v>
      </c>
      <c r="Y3216" s="208">
        <v>2.363</v>
      </c>
      <c r="Z3216" s="208">
        <v>1.4490000000000001</v>
      </c>
      <c r="AA3216" s="208">
        <v>-59.165999999999997</v>
      </c>
      <c r="AB3216" s="208">
        <v>37.198999999999998</v>
      </c>
      <c r="AC3216" s="208">
        <v>59.378</v>
      </c>
      <c r="AD3216" s="208">
        <v>77.885999999999996</v>
      </c>
      <c r="AE3216" s="208">
        <v>75.593000000000004</v>
      </c>
      <c r="AF3216" s="208">
        <v>63.518000000000001</v>
      </c>
      <c r="AG3216" s="208">
        <v>44.771999999999998</v>
      </c>
      <c r="AH3216" s="208">
        <v>33.137</v>
      </c>
      <c r="AI3216" s="208">
        <v>24.843</v>
      </c>
      <c r="AJ3216" s="208">
        <v>2.6629999999999998</v>
      </c>
      <c r="AK3216" s="208">
        <v>69.191999999999993</v>
      </c>
      <c r="AL3216" s="208">
        <v>2.6629999999999998</v>
      </c>
      <c r="AM3216" s="208">
        <v>-36.377000000000002</v>
      </c>
      <c r="AN3216" s="208">
        <v>50.197000000000003</v>
      </c>
      <c r="AO3216" s="208">
        <v>71.653999999999996</v>
      </c>
      <c r="AP3216" s="208">
        <v>66.86</v>
      </c>
      <c r="AQ3216" s="208">
        <v>72.069999999999993</v>
      </c>
      <c r="AR3216" s="208">
        <v>60.067999999999998</v>
      </c>
      <c r="AS3216" s="208">
        <v>49.457999999999998</v>
      </c>
      <c r="AT3216" s="208">
        <v>32.752000000000002</v>
      </c>
      <c r="AU3216" s="208">
        <v>20.405999999999999</v>
      </c>
      <c r="AV3216" s="208">
        <v>0.72199999999999998</v>
      </c>
      <c r="AW3216" s="24"/>
      <c r="AX3216" s="24"/>
      <c r="AY3216" s="208">
        <v>21.68</v>
      </c>
      <c r="AZ3216" s="208">
        <v>28.423999999999999</v>
      </c>
      <c r="BA3216" s="208">
        <v>52.95</v>
      </c>
      <c r="BB3216" s="21">
        <f t="shared" si="383"/>
        <v>94.9</v>
      </c>
      <c r="BC3216" s="21"/>
      <c r="BD3216" s="22">
        <f t="shared" si="385"/>
        <v>127.55376344086022</v>
      </c>
      <c r="BE3216" s="21"/>
      <c r="BG3216" s="10"/>
      <c r="BH3216" s="21">
        <f t="shared" si="382"/>
        <v>0</v>
      </c>
      <c r="BI3216" s="22">
        <f t="shared" si="382"/>
        <v>9.4899999999999998E-2</v>
      </c>
      <c r="BJ3216" s="21"/>
      <c r="BK3216" s="21">
        <v>0</v>
      </c>
      <c r="BL3216" s="22">
        <v>0.28470000000000001</v>
      </c>
      <c r="BM3216" s="21"/>
      <c r="BN3216" s="21">
        <f t="shared" si="384"/>
        <v>0</v>
      </c>
      <c r="BO3216" s="22">
        <f t="shared" si="384"/>
        <v>1.1388</v>
      </c>
      <c r="BP3216" s="21">
        <f t="shared" si="384"/>
        <v>0</v>
      </c>
    </row>
    <row r="3217" spans="1:68" ht="11.1" hidden="1" customHeight="1" outlineLevel="2" x14ac:dyDescent="0.2">
      <c r="A3217" s="10"/>
      <c r="B3217" s="18"/>
      <c r="C3217" s="18"/>
      <c r="D3217" s="18"/>
      <c r="E3217" s="23" t="s">
        <v>2781</v>
      </c>
      <c r="F3217" s="208">
        <v>38.5</v>
      </c>
      <c r="G3217" s="208">
        <v>28.4</v>
      </c>
      <c r="H3217" s="208">
        <v>25.5</v>
      </c>
      <c r="I3217" s="239">
        <v>17.440999999999999</v>
      </c>
      <c r="J3217" s="239"/>
      <c r="K3217" s="208">
        <v>8.468</v>
      </c>
      <c r="L3217" s="208">
        <v>0.44900000000000001</v>
      </c>
      <c r="M3217" s="24"/>
      <c r="N3217" s="24"/>
      <c r="O3217" s="208">
        <v>15.118</v>
      </c>
      <c r="P3217" s="208">
        <v>23.065999999999999</v>
      </c>
      <c r="Q3217" s="208">
        <v>34.414999999999999</v>
      </c>
      <c r="R3217" s="208">
        <v>22.169</v>
      </c>
      <c r="S3217" s="208">
        <v>43.591000000000001</v>
      </c>
      <c r="T3217" s="208">
        <v>43.067999999999998</v>
      </c>
      <c r="U3217" s="208">
        <v>29.542999999999999</v>
      </c>
      <c r="V3217" s="208">
        <v>15.776999999999999</v>
      </c>
      <c r="W3217" s="208">
        <v>9.6140000000000008</v>
      </c>
      <c r="X3217" s="208">
        <v>0.47099999999999997</v>
      </c>
      <c r="Y3217" s="24"/>
      <c r="Z3217" s="24"/>
      <c r="AA3217" s="208">
        <v>-20.094000000000001</v>
      </c>
      <c r="AB3217" s="208">
        <v>20.213999999999999</v>
      </c>
      <c r="AC3217" s="208">
        <v>28.661000000000001</v>
      </c>
      <c r="AD3217" s="208">
        <v>39.414000000000001</v>
      </c>
      <c r="AE3217" s="208">
        <v>37.683999999999997</v>
      </c>
      <c r="AF3217" s="208">
        <v>31.88</v>
      </c>
      <c r="AG3217" s="208">
        <v>22.016999999999999</v>
      </c>
      <c r="AH3217" s="208">
        <v>17.806000000000001</v>
      </c>
      <c r="AI3217" s="208">
        <v>12.109</v>
      </c>
      <c r="AJ3217" s="24"/>
      <c r="AK3217" s="24"/>
      <c r="AL3217" s="24"/>
      <c r="AM3217" s="208">
        <v>11.055</v>
      </c>
      <c r="AN3217" s="208">
        <v>19.870999999999999</v>
      </c>
      <c r="AO3217" s="208">
        <v>30.917999999999999</v>
      </c>
      <c r="AP3217" s="208">
        <v>40.466000000000001</v>
      </c>
      <c r="AQ3217" s="208">
        <v>39.024999999999999</v>
      </c>
      <c r="AR3217" s="208">
        <v>32.734000000000002</v>
      </c>
      <c r="AS3217" s="208">
        <v>27.077999999999999</v>
      </c>
      <c r="AT3217" s="208">
        <v>15.842000000000001</v>
      </c>
      <c r="AU3217" s="208">
        <v>9.3119999999999994</v>
      </c>
      <c r="AV3217" s="208">
        <v>0.86</v>
      </c>
      <c r="AW3217" s="24"/>
      <c r="AX3217" s="24"/>
      <c r="AY3217" s="208">
        <v>9.1590000000000007</v>
      </c>
      <c r="AZ3217" s="208">
        <v>15.733000000000001</v>
      </c>
      <c r="BA3217" s="208">
        <v>28.63</v>
      </c>
      <c r="BB3217" s="21">
        <f t="shared" si="383"/>
        <v>43.591000000000001</v>
      </c>
      <c r="BC3217" s="21"/>
      <c r="BD3217" s="22">
        <f t="shared" si="385"/>
        <v>58.590053763440864</v>
      </c>
      <c r="BE3217" s="21"/>
      <c r="BG3217" s="10"/>
      <c r="BH3217" s="21">
        <f t="shared" si="382"/>
        <v>0</v>
      </c>
      <c r="BI3217" s="22">
        <f t="shared" si="382"/>
        <v>4.3590999999999998E-2</v>
      </c>
      <c r="BJ3217" s="21"/>
      <c r="BK3217" s="21">
        <v>0</v>
      </c>
      <c r="BL3217" s="22">
        <v>0.130773</v>
      </c>
      <c r="BM3217" s="21"/>
      <c r="BN3217" s="21">
        <f t="shared" si="384"/>
        <v>0</v>
      </c>
      <c r="BO3217" s="22">
        <f t="shared" si="384"/>
        <v>0.523092</v>
      </c>
      <c r="BP3217" s="21">
        <f t="shared" si="384"/>
        <v>0</v>
      </c>
    </row>
    <row r="3218" spans="1:68" ht="11.1" hidden="1" customHeight="1" outlineLevel="2" x14ac:dyDescent="0.2">
      <c r="A3218" s="10"/>
      <c r="B3218" s="18"/>
      <c r="C3218" s="18"/>
      <c r="D3218" s="18"/>
      <c r="E3218" s="23" t="s">
        <v>2782</v>
      </c>
      <c r="F3218" s="208">
        <v>25.3</v>
      </c>
      <c r="G3218" s="208">
        <v>21.1</v>
      </c>
      <c r="H3218" s="208">
        <v>18.399999999999999</v>
      </c>
      <c r="I3218" s="239">
        <v>13.592000000000001</v>
      </c>
      <c r="J3218" s="239"/>
      <c r="K3218" s="208">
        <v>7.6879999999999997</v>
      </c>
      <c r="L3218" s="24"/>
      <c r="M3218" s="24"/>
      <c r="N3218" s="24"/>
      <c r="O3218" s="208">
        <v>13.468999999999999</v>
      </c>
      <c r="P3218" s="208">
        <v>17.646999999999998</v>
      </c>
      <c r="Q3218" s="208">
        <v>25.847999999999999</v>
      </c>
      <c r="R3218" s="208">
        <v>6.1920000000000002</v>
      </c>
      <c r="S3218" s="208">
        <v>27.484000000000002</v>
      </c>
      <c r="T3218" s="208">
        <v>27.876000000000001</v>
      </c>
      <c r="U3218" s="208">
        <v>18.876000000000001</v>
      </c>
      <c r="V3218" s="208">
        <v>11.345000000000001</v>
      </c>
      <c r="W3218" s="208">
        <v>6.5380000000000003</v>
      </c>
      <c r="X3218" s="24"/>
      <c r="Y3218" s="24"/>
      <c r="Z3218" s="24"/>
      <c r="AA3218" s="208">
        <v>-27.899000000000001</v>
      </c>
      <c r="AB3218" s="208">
        <v>12.688000000000001</v>
      </c>
      <c r="AC3218" s="208">
        <v>20.834</v>
      </c>
      <c r="AD3218" s="208">
        <v>26.234999999999999</v>
      </c>
      <c r="AE3218" s="208">
        <v>26.2</v>
      </c>
      <c r="AF3218" s="208">
        <v>21.195</v>
      </c>
      <c r="AG3218" s="208">
        <v>16.099</v>
      </c>
      <c r="AH3218" s="208">
        <v>10.673</v>
      </c>
      <c r="AI3218" s="208">
        <v>7.7450000000000001</v>
      </c>
      <c r="AJ3218" s="24"/>
      <c r="AK3218" s="24"/>
      <c r="AL3218" s="24"/>
      <c r="AM3218" s="208">
        <v>6.5330000000000004</v>
      </c>
      <c r="AN3218" s="208">
        <v>12.172000000000001</v>
      </c>
      <c r="AO3218" s="208">
        <v>23.216999999999999</v>
      </c>
      <c r="AP3218" s="208">
        <v>25.446000000000002</v>
      </c>
      <c r="AQ3218" s="208">
        <v>26.17</v>
      </c>
      <c r="AR3218" s="208">
        <v>21.925999999999998</v>
      </c>
      <c r="AS3218" s="208">
        <v>19.527000000000001</v>
      </c>
      <c r="AT3218" s="208">
        <v>13.895</v>
      </c>
      <c r="AU3218" s="208">
        <v>6.5250000000000004</v>
      </c>
      <c r="AV3218" s="24"/>
      <c r="AW3218" s="24"/>
      <c r="AX3218" s="24"/>
      <c r="AY3218" s="208">
        <v>6.0039999999999996</v>
      </c>
      <c r="AZ3218" s="208">
        <v>10.51</v>
      </c>
      <c r="BA3218" s="208">
        <v>24.25</v>
      </c>
      <c r="BB3218" s="21">
        <f t="shared" si="383"/>
        <v>27.876000000000001</v>
      </c>
      <c r="BC3218" s="21"/>
      <c r="BD3218" s="22">
        <f t="shared" si="385"/>
        <v>37.467741935483879</v>
      </c>
      <c r="BE3218" s="21"/>
      <c r="BG3218" s="10"/>
      <c r="BH3218" s="21">
        <f t="shared" si="382"/>
        <v>0</v>
      </c>
      <c r="BI3218" s="22">
        <f t="shared" si="382"/>
        <v>2.7876000000000008E-2</v>
      </c>
      <c r="BJ3218" s="21"/>
      <c r="BK3218" s="21">
        <v>0</v>
      </c>
      <c r="BL3218" s="22">
        <v>8.3628000000000022E-2</v>
      </c>
      <c r="BM3218" s="21"/>
      <c r="BN3218" s="21">
        <f t="shared" si="384"/>
        <v>0</v>
      </c>
      <c r="BO3218" s="22">
        <f t="shared" si="384"/>
        <v>0.33451200000000009</v>
      </c>
      <c r="BP3218" s="21">
        <f t="shared" si="384"/>
        <v>0</v>
      </c>
    </row>
    <row r="3219" spans="1:68" ht="11.1" hidden="1" customHeight="1" outlineLevel="1" collapsed="1" x14ac:dyDescent="0.2">
      <c r="A3219" s="10"/>
      <c r="B3219" s="18"/>
      <c r="C3219" s="18"/>
      <c r="D3219" s="18"/>
      <c r="E3219" s="19" t="s">
        <v>475</v>
      </c>
      <c r="F3219" s="209">
        <v>2.5419999999999998</v>
      </c>
      <c r="G3219" s="209">
        <v>2.2429999999999999</v>
      </c>
      <c r="H3219" s="209">
        <v>1.4810000000000001</v>
      </c>
      <c r="I3219" s="240">
        <v>1.2</v>
      </c>
      <c r="J3219" s="240"/>
      <c r="K3219" s="209">
        <v>0.52100000000000002</v>
      </c>
      <c r="L3219" s="20"/>
      <c r="M3219" s="20"/>
      <c r="N3219" s="20"/>
      <c r="O3219" s="209">
        <v>0.94399999999999995</v>
      </c>
      <c r="P3219" s="209">
        <v>1.008</v>
      </c>
      <c r="Q3219" s="209">
        <v>1.6339999999999999</v>
      </c>
      <c r="R3219" s="209">
        <v>1.927</v>
      </c>
      <c r="S3219" s="209">
        <v>2.548</v>
      </c>
      <c r="T3219" s="209">
        <v>2.5179999999999998</v>
      </c>
      <c r="U3219" s="209">
        <v>1.7490000000000001</v>
      </c>
      <c r="V3219" s="209">
        <v>0.86399999999999999</v>
      </c>
      <c r="W3219" s="209">
        <v>0.55600000000000005</v>
      </c>
      <c r="X3219" s="209">
        <v>0.219</v>
      </c>
      <c r="Y3219" s="20"/>
      <c r="Z3219" s="209">
        <v>0.22900000000000001</v>
      </c>
      <c r="AA3219" s="20"/>
      <c r="AB3219" s="209">
        <v>1.4159999999999999</v>
      </c>
      <c r="AC3219" s="209">
        <v>1.841</v>
      </c>
      <c r="AD3219" s="209">
        <v>5.74</v>
      </c>
      <c r="AE3219" s="209">
        <v>0.04</v>
      </c>
      <c r="AF3219" s="209">
        <v>1.994</v>
      </c>
      <c r="AG3219" s="209">
        <v>1.268</v>
      </c>
      <c r="AH3219" s="209">
        <v>0.90500000000000003</v>
      </c>
      <c r="AI3219" s="209">
        <v>0.56200000000000006</v>
      </c>
      <c r="AJ3219" s="209">
        <v>0.16800000000000001</v>
      </c>
      <c r="AK3219" s="209">
        <v>7.5999999999999998E-2</v>
      </c>
      <c r="AL3219" s="209">
        <v>6.8000000000000005E-2</v>
      </c>
      <c r="AM3219" s="209">
        <v>0.38900000000000001</v>
      </c>
      <c r="AN3219" s="209">
        <v>1.054</v>
      </c>
      <c r="AO3219" s="209">
        <v>1.9139999999999999</v>
      </c>
      <c r="AP3219" s="209">
        <v>2.6930000000000001</v>
      </c>
      <c r="AQ3219" s="209">
        <v>2</v>
      </c>
      <c r="AR3219" s="20"/>
      <c r="AS3219" s="209">
        <v>4.8899999999999997</v>
      </c>
      <c r="AT3219" s="209">
        <v>1.131</v>
      </c>
      <c r="AU3219" s="209">
        <v>0.442</v>
      </c>
      <c r="AV3219" s="209">
        <v>0.104</v>
      </c>
      <c r="AW3219" s="209">
        <v>1.4999999999999999E-2</v>
      </c>
      <c r="AX3219" s="209">
        <v>0.129</v>
      </c>
      <c r="AY3219" s="209">
        <v>0.33600000000000002</v>
      </c>
      <c r="AZ3219" s="209">
        <v>0.58099999999999996</v>
      </c>
      <c r="BA3219" s="209">
        <v>1.671</v>
      </c>
      <c r="BB3219" s="21">
        <f t="shared" si="383"/>
        <v>5.74</v>
      </c>
      <c r="BC3219" s="21">
        <f>BD3219</f>
        <v>7.7150537634408609</v>
      </c>
      <c r="BD3219" s="22">
        <f t="shared" si="385"/>
        <v>7.7150537634408609</v>
      </c>
      <c r="BE3219" s="21">
        <f>BC3219-BD3219</f>
        <v>0</v>
      </c>
      <c r="BF3219" s="2">
        <v>4.24</v>
      </c>
      <c r="BG3219" s="10">
        <v>5</v>
      </c>
      <c r="BH3219" s="21">
        <f t="shared" si="382"/>
        <v>5.7400000000000012E-3</v>
      </c>
      <c r="BI3219" s="22">
        <f t="shared" si="382"/>
        <v>5.7400000000000012E-3</v>
      </c>
      <c r="BJ3219" s="21">
        <f>BH3219-BI3219</f>
        <v>0</v>
      </c>
      <c r="BK3219" s="21">
        <v>1.7220000000000003E-2</v>
      </c>
      <c r="BL3219" s="22">
        <v>1.7220000000000003E-2</v>
      </c>
      <c r="BM3219" s="21">
        <v>0</v>
      </c>
      <c r="BN3219" s="21">
        <f t="shared" si="384"/>
        <v>6.8880000000000011E-2</v>
      </c>
      <c r="BO3219" s="22">
        <f t="shared" si="384"/>
        <v>6.8880000000000011E-2</v>
      </c>
      <c r="BP3219" s="21">
        <f t="shared" si="384"/>
        <v>0</v>
      </c>
    </row>
    <row r="3220" spans="1:68" ht="11.1" hidden="1" customHeight="1" outlineLevel="2" x14ac:dyDescent="0.2">
      <c r="A3220" s="10"/>
      <c r="B3220" s="18"/>
      <c r="C3220" s="18"/>
      <c r="D3220" s="18"/>
      <c r="E3220" s="23" t="s">
        <v>2783</v>
      </c>
      <c r="F3220" s="208">
        <v>2.5419999999999998</v>
      </c>
      <c r="G3220" s="208">
        <v>2.2429999999999999</v>
      </c>
      <c r="H3220" s="208">
        <v>1.4810000000000001</v>
      </c>
      <c r="I3220" s="239">
        <v>1.2</v>
      </c>
      <c r="J3220" s="239"/>
      <c r="K3220" s="208">
        <v>0.52100000000000002</v>
      </c>
      <c r="L3220" s="24"/>
      <c r="M3220" s="24"/>
      <c r="N3220" s="24"/>
      <c r="O3220" s="208">
        <v>0.94399999999999995</v>
      </c>
      <c r="P3220" s="208">
        <v>1.008</v>
      </c>
      <c r="Q3220" s="208">
        <v>1.6339999999999999</v>
      </c>
      <c r="R3220" s="208">
        <v>1.927</v>
      </c>
      <c r="S3220" s="208">
        <v>2.548</v>
      </c>
      <c r="T3220" s="208">
        <v>2.5179999999999998</v>
      </c>
      <c r="U3220" s="208">
        <v>1.7490000000000001</v>
      </c>
      <c r="V3220" s="208">
        <v>0.86399999999999999</v>
      </c>
      <c r="W3220" s="208">
        <v>0.55600000000000005</v>
      </c>
      <c r="X3220" s="208">
        <v>0.219</v>
      </c>
      <c r="Y3220" s="24"/>
      <c r="Z3220" s="208">
        <v>0.22900000000000001</v>
      </c>
      <c r="AA3220" s="24"/>
      <c r="AB3220" s="208">
        <v>1.4159999999999999</v>
      </c>
      <c r="AC3220" s="208">
        <v>1.841</v>
      </c>
      <c r="AD3220" s="208">
        <v>5.74</v>
      </c>
      <c r="AE3220" s="208">
        <v>0.04</v>
      </c>
      <c r="AF3220" s="208">
        <v>1.994</v>
      </c>
      <c r="AG3220" s="208">
        <v>1.268</v>
      </c>
      <c r="AH3220" s="208">
        <v>0.90500000000000003</v>
      </c>
      <c r="AI3220" s="208">
        <v>0.56200000000000006</v>
      </c>
      <c r="AJ3220" s="208">
        <v>0.16800000000000001</v>
      </c>
      <c r="AK3220" s="208">
        <v>7.5999999999999998E-2</v>
      </c>
      <c r="AL3220" s="208">
        <v>6.8000000000000005E-2</v>
      </c>
      <c r="AM3220" s="208">
        <v>0.38900000000000001</v>
      </c>
      <c r="AN3220" s="208">
        <v>1.054</v>
      </c>
      <c r="AO3220" s="208">
        <v>1.9139999999999999</v>
      </c>
      <c r="AP3220" s="208">
        <v>2.6930000000000001</v>
      </c>
      <c r="AQ3220" s="208">
        <v>2</v>
      </c>
      <c r="AR3220" s="24"/>
      <c r="AS3220" s="208">
        <v>4.8899999999999997</v>
      </c>
      <c r="AT3220" s="208">
        <v>1.131</v>
      </c>
      <c r="AU3220" s="208">
        <v>0.442</v>
      </c>
      <c r="AV3220" s="208">
        <v>0.104</v>
      </c>
      <c r="AW3220" s="208">
        <v>1.4999999999999999E-2</v>
      </c>
      <c r="AX3220" s="208">
        <v>0.129</v>
      </c>
      <c r="AY3220" s="208">
        <v>0.33600000000000002</v>
      </c>
      <c r="AZ3220" s="208">
        <v>0.58099999999999996</v>
      </c>
      <c r="BA3220" s="208">
        <v>1.671</v>
      </c>
      <c r="BB3220" s="21">
        <f t="shared" si="383"/>
        <v>5.74</v>
      </c>
      <c r="BC3220" s="21"/>
      <c r="BD3220" s="22">
        <f t="shared" si="385"/>
        <v>7.7150537634408609</v>
      </c>
      <c r="BE3220" s="21"/>
      <c r="BG3220" s="10"/>
      <c r="BH3220" s="21">
        <f t="shared" si="382"/>
        <v>0</v>
      </c>
      <c r="BI3220" s="22">
        <f t="shared" si="382"/>
        <v>5.7400000000000012E-3</v>
      </c>
      <c r="BJ3220" s="21"/>
      <c r="BK3220" s="21">
        <v>0</v>
      </c>
      <c r="BL3220" s="22">
        <v>1.7220000000000003E-2</v>
      </c>
      <c r="BM3220" s="21"/>
      <c r="BN3220" s="21">
        <f t="shared" si="384"/>
        <v>0</v>
      </c>
      <c r="BO3220" s="22">
        <f t="shared" si="384"/>
        <v>6.8880000000000011E-2</v>
      </c>
      <c r="BP3220" s="21">
        <f t="shared" si="384"/>
        <v>0</v>
      </c>
    </row>
    <row r="3221" spans="1:68" ht="11.1" customHeight="1" outlineLevel="1" collapsed="1" x14ac:dyDescent="0.2">
      <c r="A3221" s="10"/>
      <c r="B3221" s="18"/>
      <c r="C3221" s="18"/>
      <c r="D3221" s="18"/>
      <c r="E3221" s="19" t="s">
        <v>340</v>
      </c>
      <c r="F3221" s="209">
        <v>1.7649999999999999</v>
      </c>
      <c r="G3221" s="209">
        <v>1.389</v>
      </c>
      <c r="H3221" s="209">
        <v>0.99199999999999999</v>
      </c>
      <c r="I3221" s="240">
        <v>0.77</v>
      </c>
      <c r="J3221" s="240"/>
      <c r="K3221" s="209">
        <v>0.32800000000000001</v>
      </c>
      <c r="L3221" s="209">
        <v>0.11799999999999999</v>
      </c>
      <c r="M3221" s="20"/>
      <c r="N3221" s="20"/>
      <c r="O3221" s="209">
        <v>0.38</v>
      </c>
      <c r="P3221" s="209">
        <v>0.61099999999999999</v>
      </c>
      <c r="Q3221" s="209">
        <v>1.119</v>
      </c>
      <c r="R3221" s="209">
        <v>1.2809999999999999</v>
      </c>
      <c r="S3221" s="209">
        <v>1.7030000000000001</v>
      </c>
      <c r="T3221" s="209">
        <v>1.728</v>
      </c>
      <c r="U3221" s="209">
        <v>1.161</v>
      </c>
      <c r="V3221" s="209">
        <v>0.623</v>
      </c>
      <c r="W3221" s="209">
        <v>0.38</v>
      </c>
      <c r="X3221" s="209">
        <v>2.4E-2</v>
      </c>
      <c r="Y3221" s="20"/>
      <c r="Z3221" s="20"/>
      <c r="AA3221" s="20"/>
      <c r="AB3221" s="209">
        <v>0.89600000000000002</v>
      </c>
      <c r="AC3221" s="209">
        <v>1.1910000000000001</v>
      </c>
      <c r="AD3221" s="209">
        <v>1.119</v>
      </c>
      <c r="AE3221" s="209">
        <v>2.4039999999999999</v>
      </c>
      <c r="AF3221" s="209">
        <v>1.623</v>
      </c>
      <c r="AG3221" s="209">
        <v>1.01</v>
      </c>
      <c r="AH3221" s="209">
        <v>0.63400000000000001</v>
      </c>
      <c r="AI3221" s="209">
        <v>0.40799999999999997</v>
      </c>
      <c r="AJ3221" s="209">
        <v>0.13400000000000001</v>
      </c>
      <c r="AK3221" s="20"/>
      <c r="AL3221" s="20"/>
      <c r="AM3221" s="209">
        <v>0.28999999999999998</v>
      </c>
      <c r="AN3221" s="209">
        <v>0.621</v>
      </c>
      <c r="AO3221" s="209">
        <v>1.198</v>
      </c>
      <c r="AP3221" s="209">
        <v>1.998</v>
      </c>
      <c r="AQ3221" s="209">
        <v>1.7529999999999999</v>
      </c>
      <c r="AR3221" s="209">
        <v>1.76</v>
      </c>
      <c r="AS3221" s="209">
        <v>1.246</v>
      </c>
      <c r="AT3221" s="209">
        <v>0.81599999999999995</v>
      </c>
      <c r="AU3221" s="209">
        <v>0.32600000000000001</v>
      </c>
      <c r="AV3221" s="209">
        <v>1.7999999999999999E-2</v>
      </c>
      <c r="AW3221" s="20"/>
      <c r="AX3221" s="20"/>
      <c r="AY3221" s="209">
        <v>0.18099999999999999</v>
      </c>
      <c r="AZ3221" s="209">
        <v>0.54</v>
      </c>
      <c r="BA3221" s="209">
        <v>1.0649999999999999</v>
      </c>
      <c r="BB3221" s="21">
        <f t="shared" si="383"/>
        <v>2.4039999999999999</v>
      </c>
      <c r="BC3221" s="21">
        <f>BD3221</f>
        <v>3.2311827956989245</v>
      </c>
      <c r="BD3221" s="22">
        <f t="shared" si="385"/>
        <v>3.2311827956989245</v>
      </c>
      <c r="BE3221" s="21">
        <f>BC3221-BD3221</f>
        <v>0</v>
      </c>
      <c r="BF3221" s="2">
        <v>2.12</v>
      </c>
      <c r="BG3221" s="10">
        <v>7</v>
      </c>
      <c r="BH3221" s="21">
        <f t="shared" si="382"/>
        <v>2.4039999999999999E-3</v>
      </c>
      <c r="BI3221" s="22">
        <f t="shared" si="382"/>
        <v>2.4039999999999999E-3</v>
      </c>
      <c r="BJ3221" s="21">
        <f>BH3221-BI3221</f>
        <v>0</v>
      </c>
      <c r="BK3221" s="21">
        <v>7.2119999999999997E-3</v>
      </c>
      <c r="BL3221" s="22">
        <v>7.2119999999999997E-3</v>
      </c>
      <c r="BM3221" s="21">
        <v>0</v>
      </c>
      <c r="BN3221" s="21">
        <f t="shared" si="384"/>
        <v>2.8847999999999999E-2</v>
      </c>
      <c r="BO3221" s="22">
        <f t="shared" si="384"/>
        <v>2.8847999999999999E-2</v>
      </c>
      <c r="BP3221" s="21">
        <f t="shared" si="384"/>
        <v>0</v>
      </c>
    </row>
    <row r="3222" spans="1:68" ht="11.1" hidden="1" customHeight="1" outlineLevel="2" x14ac:dyDescent="0.2">
      <c r="A3222" s="10"/>
      <c r="B3222" s="18"/>
      <c r="C3222" s="18"/>
      <c r="D3222" s="18"/>
      <c r="E3222" s="23" t="s">
        <v>2784</v>
      </c>
      <c r="F3222" s="208">
        <v>1.7649999999999999</v>
      </c>
      <c r="G3222" s="208">
        <v>1.389</v>
      </c>
      <c r="H3222" s="208">
        <v>0.99199999999999999</v>
      </c>
      <c r="I3222" s="239">
        <v>0.77</v>
      </c>
      <c r="J3222" s="239"/>
      <c r="K3222" s="208">
        <v>0.32800000000000001</v>
      </c>
      <c r="L3222" s="208">
        <v>0.11799999999999999</v>
      </c>
      <c r="M3222" s="24"/>
      <c r="N3222" s="24"/>
      <c r="O3222" s="208">
        <v>0.38</v>
      </c>
      <c r="P3222" s="208">
        <v>0.61099999999999999</v>
      </c>
      <c r="Q3222" s="208">
        <v>1.119</v>
      </c>
      <c r="R3222" s="208">
        <v>1.2809999999999999</v>
      </c>
      <c r="S3222" s="208">
        <v>1.7030000000000001</v>
      </c>
      <c r="T3222" s="208">
        <v>1.728</v>
      </c>
      <c r="U3222" s="208">
        <v>1.161</v>
      </c>
      <c r="V3222" s="208">
        <v>0.623</v>
      </c>
      <c r="W3222" s="208">
        <v>0.38</v>
      </c>
      <c r="X3222" s="208">
        <v>2.4E-2</v>
      </c>
      <c r="Y3222" s="24"/>
      <c r="Z3222" s="24"/>
      <c r="AA3222" s="24"/>
      <c r="AB3222" s="208">
        <v>0.89600000000000002</v>
      </c>
      <c r="AC3222" s="208">
        <v>1.1910000000000001</v>
      </c>
      <c r="AD3222" s="208">
        <v>1.119</v>
      </c>
      <c r="AE3222" s="208">
        <v>2.4039999999999999</v>
      </c>
      <c r="AF3222" s="208">
        <v>1.623</v>
      </c>
      <c r="AG3222" s="208">
        <v>1.01</v>
      </c>
      <c r="AH3222" s="208">
        <v>0.63400000000000001</v>
      </c>
      <c r="AI3222" s="208">
        <v>0.40799999999999997</v>
      </c>
      <c r="AJ3222" s="208">
        <v>0.13400000000000001</v>
      </c>
      <c r="AK3222" s="24"/>
      <c r="AL3222" s="24"/>
      <c r="AM3222" s="208">
        <v>0.28999999999999998</v>
      </c>
      <c r="AN3222" s="208">
        <v>0.621</v>
      </c>
      <c r="AO3222" s="208">
        <v>1.198</v>
      </c>
      <c r="AP3222" s="208">
        <v>1.998</v>
      </c>
      <c r="AQ3222" s="208">
        <v>1.7529999999999999</v>
      </c>
      <c r="AR3222" s="208">
        <v>1.76</v>
      </c>
      <c r="AS3222" s="208">
        <v>1.246</v>
      </c>
      <c r="AT3222" s="208">
        <v>0.81599999999999995</v>
      </c>
      <c r="AU3222" s="208">
        <v>0.32600000000000001</v>
      </c>
      <c r="AV3222" s="208">
        <v>1.7999999999999999E-2</v>
      </c>
      <c r="AW3222" s="24"/>
      <c r="AX3222" s="24"/>
      <c r="AY3222" s="208">
        <v>0.18099999999999999</v>
      </c>
      <c r="AZ3222" s="208">
        <v>0.54</v>
      </c>
      <c r="BA3222" s="208">
        <v>1.0649999999999999</v>
      </c>
      <c r="BB3222" s="21">
        <f t="shared" si="383"/>
        <v>2.4039999999999999</v>
      </c>
      <c r="BC3222" s="21"/>
      <c r="BD3222" s="22">
        <f t="shared" si="385"/>
        <v>3.2311827956989245</v>
      </c>
      <c r="BE3222" s="21"/>
      <c r="BG3222" s="10"/>
      <c r="BH3222" s="21">
        <f t="shared" si="382"/>
        <v>0</v>
      </c>
      <c r="BI3222" s="22">
        <f t="shared" si="382"/>
        <v>2.4039999999999999E-3</v>
      </c>
      <c r="BJ3222" s="21"/>
      <c r="BK3222" s="21">
        <v>0</v>
      </c>
      <c r="BL3222" s="22">
        <v>7.2119999999999997E-3</v>
      </c>
      <c r="BM3222" s="21"/>
      <c r="BN3222" s="21">
        <f t="shared" si="384"/>
        <v>0</v>
      </c>
      <c r="BO3222" s="22">
        <f t="shared" si="384"/>
        <v>2.8847999999999999E-2</v>
      </c>
      <c r="BP3222" s="21">
        <f t="shared" si="384"/>
        <v>0</v>
      </c>
    </row>
    <row r="3223" spans="1:68" ht="11.1" customHeight="1" outlineLevel="1" collapsed="1" x14ac:dyDescent="0.2">
      <c r="A3223" s="10"/>
      <c r="B3223" s="18"/>
      <c r="C3223" s="18"/>
      <c r="D3223" s="18"/>
      <c r="E3223" s="19" t="s">
        <v>2785</v>
      </c>
      <c r="F3223" s="20"/>
      <c r="G3223" s="20"/>
      <c r="H3223" s="20"/>
      <c r="I3223" s="20"/>
      <c r="J3223" s="20"/>
      <c r="K3223" s="20"/>
      <c r="L3223" s="20"/>
      <c r="M3223" s="20"/>
      <c r="N3223" s="20"/>
      <c r="O3223" s="20"/>
      <c r="P3223" s="20"/>
      <c r="Q3223" s="20"/>
      <c r="R3223" s="20"/>
      <c r="S3223" s="20"/>
      <c r="T3223" s="20"/>
      <c r="U3223" s="20"/>
      <c r="V3223" s="20"/>
      <c r="W3223" s="20"/>
      <c r="X3223" s="20"/>
      <c r="Y3223" s="20"/>
      <c r="Z3223" s="20"/>
      <c r="AA3223" s="20"/>
      <c r="AB3223" s="20"/>
      <c r="AC3223" s="20"/>
      <c r="AD3223" s="20"/>
      <c r="AE3223" s="20"/>
      <c r="AF3223" s="20"/>
      <c r="AG3223" s="20"/>
      <c r="AH3223" s="20"/>
      <c r="AI3223" s="20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9">
        <v>2.4E-2</v>
      </c>
      <c r="BA3223" s="20"/>
      <c r="BB3223" s="21">
        <f t="shared" si="383"/>
        <v>2.4E-2</v>
      </c>
      <c r="BC3223" s="21">
        <f>BF3223</f>
        <v>1.2</v>
      </c>
      <c r="BD3223" s="22">
        <f t="shared" si="385"/>
        <v>3.2258064516129031E-2</v>
      </c>
      <c r="BE3223" s="21">
        <f>BC3223-BD3223</f>
        <v>1.167741935483871</v>
      </c>
      <c r="BF3223" s="2">
        <v>1.2</v>
      </c>
      <c r="BG3223" s="10">
        <v>7</v>
      </c>
      <c r="BH3223" s="21">
        <f t="shared" si="382"/>
        <v>8.9279999999999991E-4</v>
      </c>
      <c r="BI3223" s="22">
        <f t="shared" si="382"/>
        <v>2.4000000000000001E-5</v>
      </c>
      <c r="BJ3223" s="21">
        <f>BH3223-BI3223</f>
        <v>8.6879999999999987E-4</v>
      </c>
      <c r="BK3223" s="21">
        <v>2.6783999999999996E-3</v>
      </c>
      <c r="BL3223" s="22">
        <v>7.2000000000000002E-5</v>
      </c>
      <c r="BM3223" s="21">
        <v>2.6063999999999996E-3</v>
      </c>
      <c r="BN3223" s="21">
        <f t="shared" si="384"/>
        <v>1.0713599999999998E-2</v>
      </c>
      <c r="BO3223" s="22">
        <f t="shared" si="384"/>
        <v>2.8800000000000001E-4</v>
      </c>
      <c r="BP3223" s="21">
        <f t="shared" si="384"/>
        <v>1.0425599999999998E-2</v>
      </c>
    </row>
    <row r="3224" spans="1:68" ht="11.1" hidden="1" customHeight="1" outlineLevel="2" x14ac:dyDescent="0.2">
      <c r="A3224" s="10"/>
      <c r="B3224" s="18"/>
      <c r="C3224" s="18"/>
      <c r="D3224" s="18"/>
      <c r="E3224" s="23" t="s">
        <v>2786</v>
      </c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  <c r="V3224" s="24"/>
      <c r="W3224" s="24"/>
      <c r="X3224" s="24"/>
      <c r="Y3224" s="24"/>
      <c r="Z3224" s="24"/>
      <c r="AA3224" s="24"/>
      <c r="AB3224" s="24"/>
      <c r="AC3224" s="24"/>
      <c r="AD3224" s="24"/>
      <c r="AE3224" s="24"/>
      <c r="AF3224" s="24"/>
      <c r="AG3224" s="24"/>
      <c r="AH3224" s="24"/>
      <c r="AI3224" s="24"/>
      <c r="AJ3224" s="24"/>
      <c r="AK3224" s="24"/>
      <c r="AL3224" s="24"/>
      <c r="AM3224" s="24"/>
      <c r="AN3224" s="24"/>
      <c r="AO3224" s="24"/>
      <c r="AP3224" s="24"/>
      <c r="AQ3224" s="24"/>
      <c r="AR3224" s="24"/>
      <c r="AS3224" s="24"/>
      <c r="AT3224" s="24"/>
      <c r="AU3224" s="24"/>
      <c r="AV3224" s="24"/>
      <c r="AW3224" s="24"/>
      <c r="AX3224" s="24"/>
      <c r="AY3224" s="24"/>
      <c r="AZ3224" s="208">
        <v>2.4E-2</v>
      </c>
      <c r="BA3224" s="24"/>
      <c r="BB3224" s="21">
        <f t="shared" si="383"/>
        <v>2.4E-2</v>
      </c>
      <c r="BC3224" s="21"/>
      <c r="BD3224" s="22">
        <f t="shared" si="385"/>
        <v>3.2258064516129031E-2</v>
      </c>
      <c r="BE3224" s="21"/>
      <c r="BG3224" s="10"/>
      <c r="BH3224" s="21">
        <f t="shared" si="382"/>
        <v>0</v>
      </c>
      <c r="BI3224" s="22">
        <f t="shared" si="382"/>
        <v>2.4000000000000001E-5</v>
      </c>
      <c r="BJ3224" s="21"/>
      <c r="BK3224" s="21">
        <v>0</v>
      </c>
      <c r="BL3224" s="22">
        <v>7.2000000000000002E-5</v>
      </c>
      <c r="BM3224" s="21"/>
      <c r="BN3224" s="21">
        <f t="shared" si="384"/>
        <v>0</v>
      </c>
      <c r="BO3224" s="22">
        <f t="shared" si="384"/>
        <v>2.8800000000000001E-4</v>
      </c>
      <c r="BP3224" s="21">
        <f t="shared" si="384"/>
        <v>0</v>
      </c>
    </row>
    <row r="3225" spans="1:68" ht="11.1" hidden="1" customHeight="1" outlineLevel="1" collapsed="1" x14ac:dyDescent="0.2">
      <c r="A3225" s="10"/>
      <c r="B3225" s="18"/>
      <c r="C3225" s="18"/>
      <c r="D3225" s="25"/>
      <c r="E3225" s="19" t="s">
        <v>586</v>
      </c>
      <c r="F3225" s="209">
        <v>259.39400000000001</v>
      </c>
      <c r="G3225" s="209">
        <v>219.952</v>
      </c>
      <c r="H3225" s="209">
        <v>190.18100000000001</v>
      </c>
      <c r="I3225" s="240">
        <v>150.75</v>
      </c>
      <c r="J3225" s="240"/>
      <c r="K3225" s="209">
        <v>112.875</v>
      </c>
      <c r="L3225" s="209">
        <v>63.207999999999998</v>
      </c>
      <c r="M3225" s="209">
        <v>24.422999999999998</v>
      </c>
      <c r="N3225" s="209">
        <v>39.720999999999997</v>
      </c>
      <c r="O3225" s="209">
        <v>87.873999999999995</v>
      </c>
      <c r="P3225" s="209">
        <v>104.056</v>
      </c>
      <c r="Q3225" s="209">
        <v>144.411</v>
      </c>
      <c r="R3225" s="209">
        <v>239.48099999999999</v>
      </c>
      <c r="S3225" s="209">
        <v>234.22499999999999</v>
      </c>
      <c r="T3225" s="209">
        <v>247.928</v>
      </c>
      <c r="U3225" s="209">
        <v>235.65199999999999</v>
      </c>
      <c r="V3225" s="209">
        <v>172.91499999999999</v>
      </c>
      <c r="W3225" s="209">
        <v>110.566</v>
      </c>
      <c r="X3225" s="209">
        <v>36.444000000000003</v>
      </c>
      <c r="Y3225" s="209">
        <v>27.114000000000001</v>
      </c>
      <c r="Z3225" s="209">
        <v>41.991</v>
      </c>
      <c r="AA3225" s="209">
        <v>80.900000000000006</v>
      </c>
      <c r="AB3225" s="209">
        <v>105.002</v>
      </c>
      <c r="AC3225" s="209">
        <v>181.994</v>
      </c>
      <c r="AD3225" s="209">
        <v>249.47499999999999</v>
      </c>
      <c r="AE3225" s="209">
        <v>237.352</v>
      </c>
      <c r="AF3225" s="209">
        <v>217.423</v>
      </c>
      <c r="AG3225" s="209">
        <v>192.87700000000001</v>
      </c>
      <c r="AH3225" s="209">
        <v>119.85</v>
      </c>
      <c r="AI3225" s="209">
        <v>84.944000000000003</v>
      </c>
      <c r="AJ3225" s="209">
        <v>62.674999999999997</v>
      </c>
      <c r="AK3225" s="209">
        <v>30.747</v>
      </c>
      <c r="AL3225" s="209">
        <v>56.261000000000003</v>
      </c>
      <c r="AM3225" s="209">
        <v>86.575999999999993</v>
      </c>
      <c r="AN3225" s="209">
        <v>93.099000000000004</v>
      </c>
      <c r="AO3225" s="209">
        <v>178.58699999999999</v>
      </c>
      <c r="AP3225" s="209">
        <v>236.81399999999999</v>
      </c>
      <c r="AQ3225" s="209">
        <v>255.71799999999999</v>
      </c>
      <c r="AR3225" s="209">
        <v>220.57400000000001</v>
      </c>
      <c r="AS3225" s="209">
        <v>208.649</v>
      </c>
      <c r="AT3225" s="209">
        <v>134.26499999999999</v>
      </c>
      <c r="AU3225" s="209">
        <v>97.097999999999999</v>
      </c>
      <c r="AV3225" s="209">
        <v>73.998000000000005</v>
      </c>
      <c r="AW3225" s="209">
        <v>14.414999999999999</v>
      </c>
      <c r="AX3225" s="209">
        <v>45.393999999999998</v>
      </c>
      <c r="AY3225" s="209">
        <v>77.242999999999995</v>
      </c>
      <c r="AZ3225" s="209">
        <v>110.158</v>
      </c>
      <c r="BA3225" s="209">
        <v>149.089</v>
      </c>
      <c r="BB3225" s="27">
        <v>249.774</v>
      </c>
      <c r="BC3225" s="21">
        <f>BF3225</f>
        <v>1574</v>
      </c>
      <c r="BD3225" s="22">
        <f t="shared" si="385"/>
        <v>335.7177419354839</v>
      </c>
      <c r="BE3225" s="21">
        <f>BC3225-BD3225</f>
        <v>1238.2822580645161</v>
      </c>
      <c r="BF3225" s="2">
        <v>1574</v>
      </c>
      <c r="BG3225" s="10"/>
      <c r="BH3225" s="21">
        <f t="shared" ref="BH3225:BI3369" si="386">(BC3225*24*31/1000000)</f>
        <v>1.1710560000000001</v>
      </c>
      <c r="BI3225" s="22">
        <f t="shared" si="386"/>
        <v>0.24977400000000002</v>
      </c>
      <c r="BJ3225" s="21">
        <f>BH3225-BI3225</f>
        <v>0.92128200000000005</v>
      </c>
      <c r="BK3225" s="21">
        <v>3.3926400000000001</v>
      </c>
      <c r="BL3225" s="22">
        <v>0.77818199999999993</v>
      </c>
      <c r="BM3225" s="21">
        <v>2.6144579999999999</v>
      </c>
      <c r="BN3225" s="21">
        <f t="shared" si="384"/>
        <v>13.57056</v>
      </c>
      <c r="BO3225" s="22">
        <f t="shared" si="384"/>
        <v>3.1127279999999997</v>
      </c>
      <c r="BP3225" s="21">
        <f t="shared" si="384"/>
        <v>10.457832</v>
      </c>
    </row>
    <row r="3226" spans="1:68" ht="11.1" hidden="1" customHeight="1" outlineLevel="2" x14ac:dyDescent="0.2">
      <c r="A3226" s="10"/>
      <c r="B3226" s="18"/>
      <c r="C3226" s="18"/>
      <c r="D3226" s="25"/>
      <c r="E3226" s="23"/>
      <c r="F3226" s="208">
        <v>259.39400000000001</v>
      </c>
      <c r="G3226" s="208">
        <v>219.952</v>
      </c>
      <c r="H3226" s="208">
        <v>190.18100000000001</v>
      </c>
      <c r="I3226" s="239">
        <v>150.75</v>
      </c>
      <c r="J3226" s="239"/>
      <c r="K3226" s="208">
        <v>112.875</v>
      </c>
      <c r="L3226" s="208">
        <v>63.207999999999998</v>
      </c>
      <c r="M3226" s="208">
        <v>24.422999999999998</v>
      </c>
      <c r="N3226" s="208">
        <v>39.720999999999997</v>
      </c>
      <c r="O3226" s="208">
        <v>87.873999999999995</v>
      </c>
      <c r="P3226" s="208">
        <v>104.056</v>
      </c>
      <c r="Q3226" s="208">
        <v>144.411</v>
      </c>
      <c r="R3226" s="208">
        <v>239.48099999999999</v>
      </c>
      <c r="S3226" s="208">
        <v>234.22499999999999</v>
      </c>
      <c r="T3226" s="208">
        <v>247.928</v>
      </c>
      <c r="U3226" s="208">
        <v>235.65199999999999</v>
      </c>
      <c r="V3226" s="208">
        <v>172.91499999999999</v>
      </c>
      <c r="W3226" s="208">
        <v>110.566</v>
      </c>
      <c r="X3226" s="208">
        <v>36.444000000000003</v>
      </c>
      <c r="Y3226" s="208">
        <v>27.114000000000001</v>
      </c>
      <c r="Z3226" s="208">
        <v>41.991</v>
      </c>
      <c r="AA3226" s="208">
        <v>80.900000000000006</v>
      </c>
      <c r="AB3226" s="208">
        <v>105.002</v>
      </c>
      <c r="AC3226" s="208">
        <v>181.994</v>
      </c>
      <c r="AD3226" s="208">
        <v>249.47499999999999</v>
      </c>
      <c r="AE3226" s="208">
        <v>237.352</v>
      </c>
      <c r="AF3226" s="208">
        <v>217.423</v>
      </c>
      <c r="AG3226" s="208">
        <v>192.87700000000001</v>
      </c>
      <c r="AH3226" s="208">
        <v>119.85</v>
      </c>
      <c r="AI3226" s="208">
        <v>84.944000000000003</v>
      </c>
      <c r="AJ3226" s="208">
        <v>62.674999999999997</v>
      </c>
      <c r="AK3226" s="208">
        <v>30.747</v>
      </c>
      <c r="AL3226" s="208">
        <v>56.261000000000003</v>
      </c>
      <c r="AM3226" s="208">
        <v>86.575999999999993</v>
      </c>
      <c r="AN3226" s="208">
        <v>93.099000000000004</v>
      </c>
      <c r="AO3226" s="208">
        <v>178.58699999999999</v>
      </c>
      <c r="AP3226" s="208">
        <v>236.81399999999999</v>
      </c>
      <c r="AQ3226" s="208">
        <v>255.71799999999999</v>
      </c>
      <c r="AR3226" s="208">
        <v>220.57400000000001</v>
      </c>
      <c r="AS3226" s="208">
        <v>208.649</v>
      </c>
      <c r="AT3226" s="208">
        <v>134.26499999999999</v>
      </c>
      <c r="AU3226" s="208">
        <v>97.097999999999999</v>
      </c>
      <c r="AV3226" s="208">
        <v>73.998000000000005</v>
      </c>
      <c r="AW3226" s="208">
        <v>14.414999999999999</v>
      </c>
      <c r="AX3226" s="208">
        <v>45.393999999999998</v>
      </c>
      <c r="AY3226" s="208">
        <v>77.242999999999995</v>
      </c>
      <c r="AZ3226" s="208">
        <v>110.158</v>
      </c>
      <c r="BA3226" s="208">
        <v>149.089</v>
      </c>
      <c r="BB3226" s="27">
        <v>249.774</v>
      </c>
      <c r="BC3226" s="21"/>
      <c r="BD3226" s="22">
        <f t="shared" si="385"/>
        <v>335.7177419354839</v>
      </c>
      <c r="BE3226" s="21"/>
      <c r="BG3226" s="10"/>
      <c r="BH3226" s="21">
        <f t="shared" si="386"/>
        <v>0</v>
      </c>
      <c r="BI3226" s="22">
        <f t="shared" si="386"/>
        <v>0.24977400000000002</v>
      </c>
      <c r="BJ3226" s="21"/>
      <c r="BK3226" s="21">
        <v>0</v>
      </c>
      <c r="BL3226" s="22">
        <v>0.77818199999999993</v>
      </c>
      <c r="BM3226" s="21"/>
      <c r="BN3226" s="21">
        <f t="shared" si="384"/>
        <v>0</v>
      </c>
      <c r="BO3226" s="22">
        <f t="shared" si="384"/>
        <v>3.1127279999999997</v>
      </c>
      <c r="BP3226" s="21">
        <f t="shared" si="384"/>
        <v>0</v>
      </c>
    </row>
    <row r="3227" spans="1:68" ht="11.1" hidden="1" customHeight="1" outlineLevel="1" collapsed="1" x14ac:dyDescent="0.2">
      <c r="A3227" s="10"/>
      <c r="B3227" s="18"/>
      <c r="C3227" s="18"/>
      <c r="D3227" s="18"/>
      <c r="E3227" s="19" t="s">
        <v>2787</v>
      </c>
      <c r="F3227" s="209">
        <v>11.198</v>
      </c>
      <c r="G3227" s="209">
        <v>11.206</v>
      </c>
      <c r="H3227" s="209">
        <v>7.8339999999999996</v>
      </c>
      <c r="I3227" s="240">
        <v>5.9980000000000002</v>
      </c>
      <c r="J3227" s="240"/>
      <c r="K3227" s="209">
        <v>0.44900000000000001</v>
      </c>
      <c r="L3227" s="20"/>
      <c r="M3227" s="20"/>
      <c r="N3227" s="20"/>
      <c r="O3227" s="20"/>
      <c r="P3227" s="209">
        <v>4.2690000000000001</v>
      </c>
      <c r="Q3227" s="209">
        <v>8.8040000000000003</v>
      </c>
      <c r="R3227" s="209">
        <v>11.132999999999999</v>
      </c>
      <c r="S3227" s="209">
        <v>13.984</v>
      </c>
      <c r="T3227" s="209">
        <v>13.071999999999999</v>
      </c>
      <c r="U3227" s="209">
        <v>11.318</v>
      </c>
      <c r="V3227" s="209">
        <v>6.38</v>
      </c>
      <c r="W3227" s="209">
        <v>3.69</v>
      </c>
      <c r="X3227" s="209">
        <v>3.9E-2</v>
      </c>
      <c r="Y3227" s="20"/>
      <c r="Z3227" s="20"/>
      <c r="AA3227" s="20"/>
      <c r="AB3227" s="20"/>
      <c r="AC3227" s="209">
        <v>2.1440000000000001</v>
      </c>
      <c r="AD3227" s="209">
        <v>4.0679999999999996</v>
      </c>
      <c r="AE3227" s="209">
        <v>3.4020000000000001</v>
      </c>
      <c r="AF3227" s="209">
        <v>3.1019999999999999</v>
      </c>
      <c r="AG3227" s="209">
        <v>1.96</v>
      </c>
      <c r="AH3227" s="209">
        <v>0.86299999999999999</v>
      </c>
      <c r="AI3227" s="209">
        <v>0.22900000000000001</v>
      </c>
      <c r="AJ3227" s="20"/>
      <c r="AK3227" s="20"/>
      <c r="AL3227" s="20"/>
      <c r="AM3227" s="209">
        <v>0.52900000000000003</v>
      </c>
      <c r="AN3227" s="20"/>
      <c r="AO3227" s="20"/>
      <c r="AP3227" s="209">
        <v>5.1859999999999999</v>
      </c>
      <c r="AQ3227" s="20"/>
      <c r="AR3227" s="209">
        <v>3.069</v>
      </c>
      <c r="AS3227" s="209">
        <v>1.476</v>
      </c>
      <c r="AT3227" s="209">
        <v>0.85699999999999998</v>
      </c>
      <c r="AU3227" s="209">
        <v>0.36199999999999999</v>
      </c>
      <c r="AV3227" s="20"/>
      <c r="AW3227" s="20"/>
      <c r="AX3227" s="20"/>
      <c r="AY3227" s="20"/>
      <c r="AZ3227" s="209">
        <v>0.42299999999999999</v>
      </c>
      <c r="BA3227" s="209">
        <v>1.8360000000000001</v>
      </c>
      <c r="BB3227" s="21">
        <f>BB3228+BB3229+BB3230</f>
        <v>14.826999999999998</v>
      </c>
      <c r="BC3227" s="21">
        <f>BD3227</f>
        <v>19.928763440860212</v>
      </c>
      <c r="BD3227" s="22">
        <f t="shared" si="385"/>
        <v>19.928763440860212</v>
      </c>
      <c r="BE3227" s="21">
        <f>BC3227-BD3227</f>
        <v>0</v>
      </c>
      <c r="BF3227" s="2">
        <v>5.7</v>
      </c>
      <c r="BG3227" s="10">
        <v>6</v>
      </c>
      <c r="BH3227" s="21">
        <f t="shared" si="386"/>
        <v>1.4826999999999998E-2</v>
      </c>
      <c r="BI3227" s="22">
        <f t="shared" si="386"/>
        <v>1.4826999999999998E-2</v>
      </c>
      <c r="BJ3227" s="21">
        <f>BH3227-BI3227</f>
        <v>0</v>
      </c>
      <c r="BK3227" s="21">
        <v>4.4480999999999993E-2</v>
      </c>
      <c r="BL3227" s="22">
        <v>4.4480999999999993E-2</v>
      </c>
      <c r="BM3227" s="21">
        <v>0</v>
      </c>
      <c r="BN3227" s="21">
        <f t="shared" si="384"/>
        <v>0.17792399999999997</v>
      </c>
      <c r="BO3227" s="22">
        <f t="shared" si="384"/>
        <v>0.17792399999999997</v>
      </c>
      <c r="BP3227" s="21">
        <f t="shared" si="384"/>
        <v>0</v>
      </c>
    </row>
    <row r="3228" spans="1:68" ht="11.1" hidden="1" customHeight="1" outlineLevel="2" x14ac:dyDescent="0.2">
      <c r="A3228" s="10"/>
      <c r="B3228" s="18"/>
      <c r="C3228" s="18"/>
      <c r="D3228" s="18"/>
      <c r="E3228" s="23" t="s">
        <v>2788</v>
      </c>
      <c r="F3228" s="208">
        <v>6.3440000000000003</v>
      </c>
      <c r="G3228" s="208">
        <v>6.02</v>
      </c>
      <c r="H3228" s="208">
        <v>4.12</v>
      </c>
      <c r="I3228" s="239">
        <v>3.8149999999999999</v>
      </c>
      <c r="J3228" s="239"/>
      <c r="K3228" s="208">
        <v>0.39500000000000002</v>
      </c>
      <c r="L3228" s="24"/>
      <c r="M3228" s="24"/>
      <c r="N3228" s="24"/>
      <c r="O3228" s="24"/>
      <c r="P3228" s="208">
        <v>3.0659999999999998</v>
      </c>
      <c r="Q3228" s="208">
        <v>5.13</v>
      </c>
      <c r="R3228" s="208">
        <v>6.5190000000000001</v>
      </c>
      <c r="S3228" s="208">
        <v>8.3379999999999992</v>
      </c>
      <c r="T3228" s="208">
        <v>7.9039999999999999</v>
      </c>
      <c r="U3228" s="208">
        <v>6.5830000000000002</v>
      </c>
      <c r="V3228" s="208">
        <v>3.8660000000000001</v>
      </c>
      <c r="W3228" s="208">
        <v>1.839</v>
      </c>
      <c r="X3228" s="24"/>
      <c r="Y3228" s="24"/>
      <c r="Z3228" s="24"/>
      <c r="AA3228" s="24"/>
      <c r="AB3228" s="24"/>
      <c r="AC3228" s="24"/>
      <c r="AD3228" s="24"/>
      <c r="AE3228" s="24"/>
      <c r="AF3228" s="24"/>
      <c r="AG3228" s="24"/>
      <c r="AH3228" s="24"/>
      <c r="AI3228" s="24"/>
      <c r="AJ3228" s="24"/>
      <c r="AK3228" s="24"/>
      <c r="AL3228" s="24"/>
      <c r="AM3228" s="24"/>
      <c r="AN3228" s="24"/>
      <c r="AO3228" s="24"/>
      <c r="AP3228" s="24"/>
      <c r="AQ3228" s="24"/>
      <c r="AR3228" s="24"/>
      <c r="AS3228" s="24"/>
      <c r="AT3228" s="24"/>
      <c r="AU3228" s="24"/>
      <c r="AV3228" s="24"/>
      <c r="AW3228" s="24"/>
      <c r="AX3228" s="24"/>
      <c r="AY3228" s="24"/>
      <c r="AZ3228" s="24"/>
      <c r="BA3228" s="24"/>
      <c r="BB3228" s="21">
        <f t="shared" si="383"/>
        <v>8.3379999999999992</v>
      </c>
      <c r="BC3228" s="21"/>
      <c r="BD3228" s="22">
        <f t="shared" si="385"/>
        <v>11.206989247311826</v>
      </c>
      <c r="BE3228" s="21"/>
      <c r="BG3228" s="10"/>
      <c r="BH3228" s="21">
        <f t="shared" si="386"/>
        <v>0</v>
      </c>
      <c r="BI3228" s="22">
        <f t="shared" si="386"/>
        <v>8.3379999999999999E-3</v>
      </c>
      <c r="BJ3228" s="21"/>
      <c r="BK3228" s="21">
        <v>0</v>
      </c>
      <c r="BL3228" s="22">
        <v>2.5014000000000002E-2</v>
      </c>
      <c r="BM3228" s="21"/>
      <c r="BN3228" s="21">
        <f t="shared" si="384"/>
        <v>0</v>
      </c>
      <c r="BO3228" s="22">
        <f t="shared" si="384"/>
        <v>0.10005600000000001</v>
      </c>
      <c r="BP3228" s="21">
        <f t="shared" si="384"/>
        <v>0</v>
      </c>
    </row>
    <row r="3229" spans="1:68" ht="11.1" hidden="1" customHeight="1" outlineLevel="2" x14ac:dyDescent="0.2">
      <c r="A3229" s="10"/>
      <c r="B3229" s="18"/>
      <c r="C3229" s="18"/>
      <c r="D3229" s="18"/>
      <c r="E3229" s="23" t="s">
        <v>2789</v>
      </c>
      <c r="F3229" s="208">
        <v>3.782</v>
      </c>
      <c r="G3229" s="208">
        <v>4.1040000000000001</v>
      </c>
      <c r="H3229" s="208">
        <v>2.9870000000000001</v>
      </c>
      <c r="I3229" s="239">
        <v>1.609</v>
      </c>
      <c r="J3229" s="239"/>
      <c r="K3229" s="24"/>
      <c r="L3229" s="24"/>
      <c r="M3229" s="24"/>
      <c r="N3229" s="24"/>
      <c r="O3229" s="24"/>
      <c r="P3229" s="208">
        <v>0.745</v>
      </c>
      <c r="Q3229" s="208">
        <v>2.95</v>
      </c>
      <c r="R3229" s="208">
        <v>3.6589999999999998</v>
      </c>
      <c r="S3229" s="208">
        <v>4.343</v>
      </c>
      <c r="T3229" s="208">
        <v>4.0549999999999997</v>
      </c>
      <c r="U3229" s="208">
        <v>3.9319999999999999</v>
      </c>
      <c r="V3229" s="208">
        <v>2.1080000000000001</v>
      </c>
      <c r="W3229" s="208">
        <v>1.5409999999999999</v>
      </c>
      <c r="X3229" s="24"/>
      <c r="Y3229" s="24"/>
      <c r="Z3229" s="24"/>
      <c r="AA3229" s="24"/>
      <c r="AB3229" s="24"/>
      <c r="AC3229" s="208">
        <v>1.37</v>
      </c>
      <c r="AD3229" s="208">
        <v>2.81</v>
      </c>
      <c r="AE3229" s="208">
        <v>2.113</v>
      </c>
      <c r="AF3229" s="208">
        <v>2.1469999999999998</v>
      </c>
      <c r="AG3229" s="208">
        <v>1.419</v>
      </c>
      <c r="AH3229" s="208">
        <v>0.58499999999999996</v>
      </c>
      <c r="AI3229" s="208">
        <v>0.19400000000000001</v>
      </c>
      <c r="AJ3229" s="24"/>
      <c r="AK3229" s="24"/>
      <c r="AL3229" s="24"/>
      <c r="AM3229" s="24"/>
      <c r="AN3229" s="24"/>
      <c r="AO3229" s="24"/>
      <c r="AP3229" s="208">
        <v>5.1859999999999999</v>
      </c>
      <c r="AQ3229" s="24"/>
      <c r="AR3229" s="208">
        <v>3.069</v>
      </c>
      <c r="AS3229" s="208">
        <v>1.476</v>
      </c>
      <c r="AT3229" s="208">
        <v>0.85699999999999998</v>
      </c>
      <c r="AU3229" s="208">
        <v>0.36199999999999999</v>
      </c>
      <c r="AV3229" s="24"/>
      <c r="AW3229" s="24"/>
      <c r="AX3229" s="24"/>
      <c r="AY3229" s="24"/>
      <c r="AZ3229" s="208">
        <v>0.42299999999999999</v>
      </c>
      <c r="BA3229" s="208">
        <v>1.8360000000000001</v>
      </c>
      <c r="BB3229" s="21">
        <f t="shared" si="383"/>
        <v>5.1859999999999999</v>
      </c>
      <c r="BC3229" s="21"/>
      <c r="BD3229" s="22">
        <f t="shared" si="385"/>
        <v>6.970430107526882</v>
      </c>
      <c r="BE3229" s="21"/>
      <c r="BG3229" s="10"/>
      <c r="BH3229" s="21">
        <f t="shared" si="386"/>
        <v>0</v>
      </c>
      <c r="BI3229" s="22">
        <f t="shared" si="386"/>
        <v>5.1860000000000005E-3</v>
      </c>
      <c r="BJ3229" s="21"/>
      <c r="BK3229" s="21">
        <v>0</v>
      </c>
      <c r="BL3229" s="22">
        <v>1.5558000000000002E-2</v>
      </c>
      <c r="BM3229" s="21"/>
      <c r="BN3229" s="21">
        <f t="shared" si="384"/>
        <v>0</v>
      </c>
      <c r="BO3229" s="22">
        <f t="shared" si="384"/>
        <v>6.223200000000001E-2</v>
      </c>
      <c r="BP3229" s="21">
        <f t="shared" si="384"/>
        <v>0</v>
      </c>
    </row>
    <row r="3230" spans="1:68" ht="11.1" hidden="1" customHeight="1" outlineLevel="2" x14ac:dyDescent="0.2">
      <c r="A3230" s="10"/>
      <c r="B3230" s="18"/>
      <c r="C3230" s="18"/>
      <c r="D3230" s="18"/>
      <c r="E3230" s="23" t="s">
        <v>2790</v>
      </c>
      <c r="F3230" s="208">
        <v>1.0720000000000001</v>
      </c>
      <c r="G3230" s="208">
        <v>1.0820000000000001</v>
      </c>
      <c r="H3230" s="208">
        <v>0.72699999999999998</v>
      </c>
      <c r="I3230" s="239">
        <v>0.57399999999999995</v>
      </c>
      <c r="J3230" s="239"/>
      <c r="K3230" s="208">
        <v>5.3999999999999999E-2</v>
      </c>
      <c r="L3230" s="24"/>
      <c r="M3230" s="24"/>
      <c r="N3230" s="24"/>
      <c r="O3230" s="24"/>
      <c r="P3230" s="208">
        <v>0.45800000000000002</v>
      </c>
      <c r="Q3230" s="208">
        <v>0.72399999999999998</v>
      </c>
      <c r="R3230" s="208">
        <v>0.95499999999999996</v>
      </c>
      <c r="S3230" s="208">
        <v>1.3029999999999999</v>
      </c>
      <c r="T3230" s="208">
        <v>1.113</v>
      </c>
      <c r="U3230" s="208">
        <v>0.80300000000000005</v>
      </c>
      <c r="V3230" s="208">
        <v>0.40600000000000003</v>
      </c>
      <c r="W3230" s="208">
        <v>0.31</v>
      </c>
      <c r="X3230" s="208">
        <v>3.9E-2</v>
      </c>
      <c r="Y3230" s="24"/>
      <c r="Z3230" s="24"/>
      <c r="AA3230" s="24"/>
      <c r="AB3230" s="24"/>
      <c r="AC3230" s="208">
        <v>0.77400000000000002</v>
      </c>
      <c r="AD3230" s="208">
        <v>1.258</v>
      </c>
      <c r="AE3230" s="208">
        <v>1.2889999999999999</v>
      </c>
      <c r="AF3230" s="208">
        <v>0.95499999999999996</v>
      </c>
      <c r="AG3230" s="208">
        <v>0.54100000000000004</v>
      </c>
      <c r="AH3230" s="208">
        <v>0.27800000000000002</v>
      </c>
      <c r="AI3230" s="208">
        <v>3.5000000000000003E-2</v>
      </c>
      <c r="AJ3230" s="24"/>
      <c r="AK3230" s="24"/>
      <c r="AL3230" s="24"/>
      <c r="AM3230" s="208">
        <v>0.52900000000000003</v>
      </c>
      <c r="AN3230" s="24"/>
      <c r="AO3230" s="24"/>
      <c r="AP3230" s="24"/>
      <c r="AQ3230" s="24"/>
      <c r="AR3230" s="24"/>
      <c r="AS3230" s="24"/>
      <c r="AT3230" s="24"/>
      <c r="AU3230" s="24"/>
      <c r="AV3230" s="24"/>
      <c r="AW3230" s="24"/>
      <c r="AX3230" s="24"/>
      <c r="AY3230" s="24"/>
      <c r="AZ3230" s="24"/>
      <c r="BA3230" s="24"/>
      <c r="BB3230" s="21">
        <f t="shared" si="383"/>
        <v>1.3029999999999999</v>
      </c>
      <c r="BC3230" s="21"/>
      <c r="BD3230" s="22">
        <f t="shared" si="385"/>
        <v>1.7513440860215053</v>
      </c>
      <c r="BE3230" s="21"/>
      <c r="BG3230" s="10"/>
      <c r="BH3230" s="21">
        <f t="shared" si="386"/>
        <v>0</v>
      </c>
      <c r="BI3230" s="22">
        <f t="shared" si="386"/>
        <v>1.3029999999999999E-3</v>
      </c>
      <c r="BJ3230" s="21"/>
      <c r="BK3230" s="21">
        <v>0</v>
      </c>
      <c r="BL3230" s="22">
        <v>3.9089999999999993E-3</v>
      </c>
      <c r="BM3230" s="21"/>
      <c r="BN3230" s="21">
        <f t="shared" si="384"/>
        <v>0</v>
      </c>
      <c r="BO3230" s="22">
        <f t="shared" si="384"/>
        <v>1.5635999999999997E-2</v>
      </c>
      <c r="BP3230" s="21">
        <f t="shared" si="384"/>
        <v>0</v>
      </c>
    </row>
    <row r="3231" spans="1:68" ht="11.1" hidden="1" customHeight="1" outlineLevel="1" collapsed="1" x14ac:dyDescent="0.2">
      <c r="A3231" s="10"/>
      <c r="B3231" s="18"/>
      <c r="C3231" s="18"/>
      <c r="D3231" s="18"/>
      <c r="E3231" s="19" t="s">
        <v>2791</v>
      </c>
      <c r="F3231" s="209">
        <v>3.5779999999999998</v>
      </c>
      <c r="G3231" s="209">
        <v>3.4609999999999999</v>
      </c>
      <c r="H3231" s="209">
        <v>2.2410000000000001</v>
      </c>
      <c r="I3231" s="240">
        <v>1.86</v>
      </c>
      <c r="J3231" s="240"/>
      <c r="K3231" s="209">
        <v>0.82899999999999996</v>
      </c>
      <c r="L3231" s="20"/>
      <c r="M3231" s="20"/>
      <c r="N3231" s="20"/>
      <c r="O3231" s="209">
        <v>0.70599999999999996</v>
      </c>
      <c r="P3231" s="209">
        <v>1.8240000000000001</v>
      </c>
      <c r="Q3231" s="209">
        <v>3.03</v>
      </c>
      <c r="R3231" s="209">
        <v>3.8130000000000002</v>
      </c>
      <c r="S3231" s="209">
        <v>4.79</v>
      </c>
      <c r="T3231" s="209">
        <v>4.569</v>
      </c>
      <c r="U3231" s="209">
        <v>3.3140000000000001</v>
      </c>
      <c r="V3231" s="209">
        <v>1.579</v>
      </c>
      <c r="W3231" s="209">
        <v>0.52500000000000002</v>
      </c>
      <c r="X3231" s="20"/>
      <c r="Y3231" s="20"/>
      <c r="Z3231" s="20"/>
      <c r="AA3231" s="209">
        <v>0.626</v>
      </c>
      <c r="AB3231" s="209">
        <v>5.7939999999999996</v>
      </c>
      <c r="AC3231" s="20"/>
      <c r="AD3231" s="209">
        <v>3.8460000000000001</v>
      </c>
      <c r="AE3231" s="209">
        <v>4.2480000000000002</v>
      </c>
      <c r="AF3231" s="209">
        <v>4.048</v>
      </c>
      <c r="AG3231" s="20"/>
      <c r="AH3231" s="209">
        <v>3.6139999999999999</v>
      </c>
      <c r="AI3231" s="209">
        <v>1.298</v>
      </c>
      <c r="AJ3231" s="20"/>
      <c r="AK3231" s="20"/>
      <c r="AL3231" s="20"/>
      <c r="AM3231" s="209">
        <v>0.628</v>
      </c>
      <c r="AN3231" s="209">
        <v>1.8180000000000001</v>
      </c>
      <c r="AO3231" s="209">
        <v>3.2280000000000002</v>
      </c>
      <c r="AP3231" s="209">
        <v>4.7850000000000001</v>
      </c>
      <c r="AQ3231" s="209">
        <v>4.4119999999999999</v>
      </c>
      <c r="AR3231" s="20"/>
      <c r="AS3231" s="209">
        <v>7.56</v>
      </c>
      <c r="AT3231" s="209">
        <v>2.02</v>
      </c>
      <c r="AU3231" s="209">
        <v>0.91800000000000004</v>
      </c>
      <c r="AV3231" s="209">
        <v>7.4999999999999997E-2</v>
      </c>
      <c r="AW3231" s="20"/>
      <c r="AX3231" s="20"/>
      <c r="AY3231" s="209">
        <v>0.91600000000000004</v>
      </c>
      <c r="AZ3231" s="209">
        <v>1.272</v>
      </c>
      <c r="BA3231" s="209">
        <v>3.17</v>
      </c>
      <c r="BB3231" s="21">
        <f t="shared" si="383"/>
        <v>7.56</v>
      </c>
      <c r="BC3231" s="21">
        <f>BD3231</f>
        <v>10.161290322580644</v>
      </c>
      <c r="BD3231" s="22">
        <f t="shared" si="385"/>
        <v>10.161290322580644</v>
      </c>
      <c r="BE3231" s="21">
        <f>BC3231-BD3231</f>
        <v>0</v>
      </c>
      <c r="BF3231" s="2">
        <v>8.0299999999999994</v>
      </c>
      <c r="BG3231" s="10">
        <v>6</v>
      </c>
      <c r="BH3231" s="21">
        <f t="shared" si="386"/>
        <v>7.559999999999999E-3</v>
      </c>
      <c r="BI3231" s="22">
        <f t="shared" si="386"/>
        <v>7.559999999999999E-3</v>
      </c>
      <c r="BJ3231" s="21">
        <f>BH3231-BI3231</f>
        <v>0</v>
      </c>
      <c r="BK3231" s="21">
        <v>2.2679999999999999E-2</v>
      </c>
      <c r="BL3231" s="22">
        <v>2.2679999999999999E-2</v>
      </c>
      <c r="BM3231" s="21">
        <v>0</v>
      </c>
      <c r="BN3231" s="21">
        <f t="shared" si="384"/>
        <v>9.0719999999999995E-2</v>
      </c>
      <c r="BO3231" s="22">
        <f t="shared" si="384"/>
        <v>9.0719999999999995E-2</v>
      </c>
      <c r="BP3231" s="21">
        <f t="shared" si="384"/>
        <v>0</v>
      </c>
    </row>
    <row r="3232" spans="1:68" ht="11.1" hidden="1" customHeight="1" outlineLevel="2" x14ac:dyDescent="0.2">
      <c r="A3232" s="10"/>
      <c r="B3232" s="18"/>
      <c r="C3232" s="18"/>
      <c r="D3232" s="18"/>
      <c r="E3232" s="23" t="s">
        <v>2792</v>
      </c>
      <c r="F3232" s="208">
        <v>3.5779999999999998</v>
      </c>
      <c r="G3232" s="208">
        <v>3.4609999999999999</v>
      </c>
      <c r="H3232" s="208">
        <v>2.2410000000000001</v>
      </c>
      <c r="I3232" s="239">
        <v>1.86</v>
      </c>
      <c r="J3232" s="239"/>
      <c r="K3232" s="208">
        <v>0.82899999999999996</v>
      </c>
      <c r="L3232" s="24"/>
      <c r="M3232" s="24"/>
      <c r="N3232" s="24"/>
      <c r="O3232" s="208">
        <v>0.70599999999999996</v>
      </c>
      <c r="P3232" s="208">
        <v>1.8240000000000001</v>
      </c>
      <c r="Q3232" s="208">
        <v>3.03</v>
      </c>
      <c r="R3232" s="208">
        <v>3.8130000000000002</v>
      </c>
      <c r="S3232" s="208">
        <v>4.79</v>
      </c>
      <c r="T3232" s="208">
        <v>4.569</v>
      </c>
      <c r="U3232" s="208">
        <v>3.3140000000000001</v>
      </c>
      <c r="V3232" s="208">
        <v>1.579</v>
      </c>
      <c r="W3232" s="208">
        <v>0.52500000000000002</v>
      </c>
      <c r="X3232" s="24"/>
      <c r="Y3232" s="24"/>
      <c r="Z3232" s="24"/>
      <c r="AA3232" s="208">
        <v>0.626</v>
      </c>
      <c r="AB3232" s="208">
        <v>5.7939999999999996</v>
      </c>
      <c r="AC3232" s="24"/>
      <c r="AD3232" s="208">
        <v>3.8460000000000001</v>
      </c>
      <c r="AE3232" s="208">
        <v>4.2480000000000002</v>
      </c>
      <c r="AF3232" s="208">
        <v>4.048</v>
      </c>
      <c r="AG3232" s="24"/>
      <c r="AH3232" s="208">
        <v>3.6139999999999999</v>
      </c>
      <c r="AI3232" s="208">
        <v>1.298</v>
      </c>
      <c r="AJ3232" s="24"/>
      <c r="AK3232" s="24"/>
      <c r="AL3232" s="24"/>
      <c r="AM3232" s="208">
        <v>0.628</v>
      </c>
      <c r="AN3232" s="208">
        <v>1.8180000000000001</v>
      </c>
      <c r="AO3232" s="208">
        <v>3.2280000000000002</v>
      </c>
      <c r="AP3232" s="208">
        <v>4.7850000000000001</v>
      </c>
      <c r="AQ3232" s="208">
        <v>4.4119999999999999</v>
      </c>
      <c r="AR3232" s="24"/>
      <c r="AS3232" s="208">
        <v>7.56</v>
      </c>
      <c r="AT3232" s="208">
        <v>2.02</v>
      </c>
      <c r="AU3232" s="208">
        <v>0.91800000000000004</v>
      </c>
      <c r="AV3232" s="208">
        <v>7.4999999999999997E-2</v>
      </c>
      <c r="AW3232" s="24"/>
      <c r="AX3232" s="24"/>
      <c r="AY3232" s="208">
        <v>0.91600000000000004</v>
      </c>
      <c r="AZ3232" s="208">
        <v>1.272</v>
      </c>
      <c r="BA3232" s="208">
        <v>3.17</v>
      </c>
      <c r="BB3232" s="21">
        <f t="shared" si="383"/>
        <v>7.56</v>
      </c>
      <c r="BC3232" s="21"/>
      <c r="BD3232" s="22">
        <f t="shared" si="385"/>
        <v>10.161290322580644</v>
      </c>
      <c r="BE3232" s="21"/>
      <c r="BG3232" s="10"/>
      <c r="BH3232" s="21">
        <f t="shared" si="386"/>
        <v>0</v>
      </c>
      <c r="BI3232" s="22">
        <f t="shared" si="386"/>
        <v>7.559999999999999E-3</v>
      </c>
      <c r="BJ3232" s="21"/>
      <c r="BK3232" s="21">
        <v>0</v>
      </c>
      <c r="BL3232" s="22">
        <v>2.2679999999999999E-2</v>
      </c>
      <c r="BM3232" s="21"/>
      <c r="BN3232" s="21">
        <f t="shared" si="384"/>
        <v>0</v>
      </c>
      <c r="BO3232" s="22">
        <f t="shared" si="384"/>
        <v>9.0719999999999995E-2</v>
      </c>
      <c r="BP3232" s="21">
        <f t="shared" si="384"/>
        <v>0</v>
      </c>
    </row>
    <row r="3233" spans="1:68" ht="11.1" customHeight="1" outlineLevel="1" collapsed="1" x14ac:dyDescent="0.2">
      <c r="A3233" s="10"/>
      <c r="B3233" s="18"/>
      <c r="C3233" s="18"/>
      <c r="D3233" s="18"/>
      <c r="E3233" s="19" t="s">
        <v>2793</v>
      </c>
      <c r="F3233" s="209">
        <v>0.71199999999999997</v>
      </c>
      <c r="G3233" s="20"/>
      <c r="H3233" s="209">
        <v>0.17399999999999999</v>
      </c>
      <c r="I3233" s="20"/>
      <c r="J3233" s="20"/>
      <c r="K3233" s="209">
        <v>0.126</v>
      </c>
      <c r="L3233" s="20"/>
      <c r="M3233" s="20"/>
      <c r="N3233" s="20"/>
      <c r="O3233" s="20"/>
      <c r="P3233" s="209">
        <v>0.27400000000000002</v>
      </c>
      <c r="Q3233" s="209">
        <v>8.5000000000000006E-2</v>
      </c>
      <c r="R3233" s="209">
        <v>0.105</v>
      </c>
      <c r="S3233" s="209">
        <v>6.6000000000000003E-2</v>
      </c>
      <c r="T3233" s="209">
        <v>0.123</v>
      </c>
      <c r="U3233" s="209">
        <v>0.125</v>
      </c>
      <c r="V3233" s="209">
        <v>0.13800000000000001</v>
      </c>
      <c r="W3233" s="209">
        <v>0.11600000000000001</v>
      </c>
      <c r="X3233" s="209">
        <v>0.04</v>
      </c>
      <c r="Y3233" s="20"/>
      <c r="Z3233" s="20"/>
      <c r="AA3233" s="209">
        <v>0.13</v>
      </c>
      <c r="AB3233" s="209">
        <v>0.128</v>
      </c>
      <c r="AC3233" s="209">
        <v>0.109</v>
      </c>
      <c r="AD3233" s="209">
        <v>0.14899999999999999</v>
      </c>
      <c r="AE3233" s="209">
        <v>7.2999999999999995E-2</v>
      </c>
      <c r="AF3233" s="209">
        <v>7.0999999999999994E-2</v>
      </c>
      <c r="AG3233" s="209">
        <v>0.113</v>
      </c>
      <c r="AH3233" s="20"/>
      <c r="AI3233" s="209">
        <v>0.188</v>
      </c>
      <c r="AJ3233" s="209">
        <v>4.4999999999999998E-2</v>
      </c>
      <c r="AK3233" s="20"/>
      <c r="AL3233" s="20"/>
      <c r="AM3233" s="209">
        <v>9.4E-2</v>
      </c>
      <c r="AN3233" s="209">
        <v>0.109</v>
      </c>
      <c r="AO3233" s="209">
        <v>9.6000000000000002E-2</v>
      </c>
      <c r="AP3233" s="209">
        <v>0.14799999999999999</v>
      </c>
      <c r="AQ3233" s="209">
        <v>6.6000000000000003E-2</v>
      </c>
      <c r="AR3233" s="209">
        <v>0.13600000000000001</v>
      </c>
      <c r="AS3233" s="209">
        <v>0.11</v>
      </c>
      <c r="AT3233" s="209">
        <v>0.13800000000000001</v>
      </c>
      <c r="AU3233" s="209">
        <v>8.4000000000000005E-2</v>
      </c>
      <c r="AV3233" s="209">
        <v>3.4000000000000002E-2</v>
      </c>
      <c r="AW3233" s="209">
        <v>3.4000000000000002E-2</v>
      </c>
      <c r="AX3233" s="20"/>
      <c r="AY3233" s="209">
        <v>0.1</v>
      </c>
      <c r="AZ3233" s="20"/>
      <c r="BA3233" s="209">
        <v>0.161</v>
      </c>
      <c r="BB3233" s="21">
        <f t="shared" si="383"/>
        <v>0.71199999999999997</v>
      </c>
      <c r="BC3233" s="21">
        <f>BF3233</f>
        <v>2.4</v>
      </c>
      <c r="BD3233" s="22">
        <f t="shared" si="385"/>
        <v>0.95698924731182788</v>
      </c>
      <c r="BE3233" s="21">
        <f>BC3233-BD3233</f>
        <v>1.4430107526881719</v>
      </c>
      <c r="BF3233" s="2">
        <v>2.4</v>
      </c>
      <c r="BG3233" s="10">
        <v>7</v>
      </c>
      <c r="BH3233" s="21">
        <f t="shared" si="386"/>
        <v>1.7855999999999998E-3</v>
      </c>
      <c r="BI3233" s="22">
        <f t="shared" si="386"/>
        <v>7.1199999999999985E-4</v>
      </c>
      <c r="BJ3233" s="21">
        <f>BH3233-BI3233</f>
        <v>1.0736000000000001E-3</v>
      </c>
      <c r="BK3233" s="21">
        <v>5.3567999999999992E-3</v>
      </c>
      <c r="BL3233" s="22">
        <v>2.1359999999999994E-3</v>
      </c>
      <c r="BM3233" s="21">
        <v>3.2207999999999998E-3</v>
      </c>
      <c r="BN3233" s="21">
        <f t="shared" si="384"/>
        <v>2.1427199999999997E-2</v>
      </c>
      <c r="BO3233" s="22">
        <f t="shared" si="384"/>
        <v>8.5439999999999978E-3</v>
      </c>
      <c r="BP3233" s="21">
        <f t="shared" si="384"/>
        <v>1.2883199999999999E-2</v>
      </c>
    </row>
    <row r="3234" spans="1:68" hidden="1" outlineLevel="2" x14ac:dyDescent="0.2">
      <c r="A3234" s="10"/>
      <c r="B3234" s="18"/>
      <c r="C3234" s="18"/>
      <c r="D3234" s="18"/>
      <c r="E3234" s="23" t="s">
        <v>2794</v>
      </c>
      <c r="F3234" s="208">
        <v>0.71199999999999997</v>
      </c>
      <c r="G3234" s="24"/>
      <c r="H3234" s="208">
        <v>0.17399999999999999</v>
      </c>
      <c r="I3234" s="24"/>
      <c r="J3234" s="24"/>
      <c r="K3234" s="208">
        <v>0.126</v>
      </c>
      <c r="L3234" s="24"/>
      <c r="M3234" s="24"/>
      <c r="N3234" s="24"/>
      <c r="O3234" s="24"/>
      <c r="P3234" s="208">
        <v>0.27400000000000002</v>
      </c>
      <c r="Q3234" s="208">
        <v>8.5000000000000006E-2</v>
      </c>
      <c r="R3234" s="208">
        <v>0.105</v>
      </c>
      <c r="S3234" s="208">
        <v>6.6000000000000003E-2</v>
      </c>
      <c r="T3234" s="208">
        <v>0.123</v>
      </c>
      <c r="U3234" s="208">
        <v>0.125</v>
      </c>
      <c r="V3234" s="208">
        <v>0.13800000000000001</v>
      </c>
      <c r="W3234" s="208">
        <v>0.11600000000000001</v>
      </c>
      <c r="X3234" s="208">
        <v>0.04</v>
      </c>
      <c r="Y3234" s="24"/>
      <c r="Z3234" s="24"/>
      <c r="AA3234" s="208">
        <v>0.13</v>
      </c>
      <c r="AB3234" s="208">
        <v>0.128</v>
      </c>
      <c r="AC3234" s="208">
        <v>0.109</v>
      </c>
      <c r="AD3234" s="208">
        <v>0.14899999999999999</v>
      </c>
      <c r="AE3234" s="208">
        <v>7.2999999999999995E-2</v>
      </c>
      <c r="AF3234" s="208">
        <v>7.0999999999999994E-2</v>
      </c>
      <c r="AG3234" s="208">
        <v>0.113</v>
      </c>
      <c r="AH3234" s="24"/>
      <c r="AI3234" s="208">
        <v>0.188</v>
      </c>
      <c r="AJ3234" s="208">
        <v>4.4999999999999998E-2</v>
      </c>
      <c r="AK3234" s="24"/>
      <c r="AL3234" s="24"/>
      <c r="AM3234" s="208">
        <v>9.4E-2</v>
      </c>
      <c r="AN3234" s="208">
        <v>0.109</v>
      </c>
      <c r="AO3234" s="208">
        <v>9.6000000000000002E-2</v>
      </c>
      <c r="AP3234" s="208">
        <v>0.14799999999999999</v>
      </c>
      <c r="AQ3234" s="208">
        <v>6.6000000000000003E-2</v>
      </c>
      <c r="AR3234" s="208">
        <v>0.13600000000000001</v>
      </c>
      <c r="AS3234" s="208">
        <v>0.11</v>
      </c>
      <c r="AT3234" s="208">
        <v>0.13800000000000001</v>
      </c>
      <c r="AU3234" s="208">
        <v>8.4000000000000005E-2</v>
      </c>
      <c r="AV3234" s="208">
        <v>3.4000000000000002E-2</v>
      </c>
      <c r="AW3234" s="208">
        <v>3.4000000000000002E-2</v>
      </c>
      <c r="AX3234" s="24"/>
      <c r="AY3234" s="208">
        <v>0.1</v>
      </c>
      <c r="AZ3234" s="24"/>
      <c r="BA3234" s="208">
        <v>0.161</v>
      </c>
      <c r="BB3234" s="21">
        <f t="shared" si="383"/>
        <v>0.71199999999999997</v>
      </c>
      <c r="BC3234" s="21"/>
      <c r="BD3234" s="22">
        <f t="shared" si="385"/>
        <v>0.95698924731182788</v>
      </c>
      <c r="BE3234" s="21"/>
      <c r="BG3234" s="10"/>
      <c r="BH3234" s="21">
        <f t="shared" si="386"/>
        <v>0</v>
      </c>
      <c r="BI3234" s="22">
        <f t="shared" si="386"/>
        <v>7.1199999999999985E-4</v>
      </c>
      <c r="BJ3234" s="21"/>
      <c r="BK3234" s="21">
        <v>0</v>
      </c>
      <c r="BL3234" s="22">
        <v>2.1359999999999994E-3</v>
      </c>
      <c r="BM3234" s="21"/>
      <c r="BN3234" s="21">
        <f t="shared" si="384"/>
        <v>0</v>
      </c>
      <c r="BO3234" s="22">
        <f t="shared" si="384"/>
        <v>8.5439999999999978E-3</v>
      </c>
      <c r="BP3234" s="21">
        <f t="shared" si="384"/>
        <v>0</v>
      </c>
    </row>
    <row r="3235" spans="1:68" ht="11.1" hidden="1" customHeight="1" outlineLevel="1" collapsed="1" x14ac:dyDescent="0.2">
      <c r="A3235" s="10"/>
      <c r="B3235" s="18"/>
      <c r="C3235" s="18"/>
      <c r="D3235" s="18"/>
      <c r="E3235" s="19" t="s">
        <v>108</v>
      </c>
      <c r="F3235" s="209"/>
      <c r="G3235" s="20"/>
      <c r="H3235" s="209"/>
      <c r="I3235" s="20"/>
      <c r="J3235" s="20"/>
      <c r="K3235" s="209"/>
      <c r="L3235" s="20"/>
      <c r="M3235" s="20"/>
      <c r="N3235" s="20"/>
      <c r="O3235" s="20"/>
      <c r="P3235" s="209"/>
      <c r="Q3235" s="209"/>
      <c r="R3235" s="209"/>
      <c r="S3235" s="209"/>
      <c r="T3235" s="209"/>
      <c r="U3235" s="209"/>
      <c r="V3235" s="209"/>
      <c r="W3235" s="209"/>
      <c r="X3235" s="209"/>
      <c r="Y3235" s="20"/>
      <c r="Z3235" s="20"/>
      <c r="AA3235" s="209"/>
      <c r="AB3235" s="209"/>
      <c r="AC3235" s="209"/>
      <c r="AD3235" s="209"/>
      <c r="AE3235" s="209"/>
      <c r="AF3235" s="209"/>
      <c r="AG3235" s="209"/>
      <c r="AH3235" s="20"/>
      <c r="AI3235" s="209"/>
      <c r="AJ3235" s="209"/>
      <c r="AK3235" s="20"/>
      <c r="AL3235" s="20"/>
      <c r="AM3235" s="209"/>
      <c r="AN3235" s="209"/>
      <c r="AO3235" s="209"/>
      <c r="AP3235" s="209"/>
      <c r="AQ3235" s="209"/>
      <c r="AR3235" s="209"/>
      <c r="AS3235" s="209"/>
      <c r="AT3235" s="209"/>
      <c r="AU3235" s="209"/>
      <c r="AV3235" s="209"/>
      <c r="AW3235" s="209"/>
      <c r="AX3235" s="20"/>
      <c r="AY3235" s="209"/>
      <c r="AZ3235" s="20"/>
      <c r="BA3235" s="209"/>
      <c r="BB3235" s="154">
        <v>1.129</v>
      </c>
      <c r="BC3235" s="21">
        <v>584</v>
      </c>
      <c r="BD3235" s="22">
        <f t="shared" si="385"/>
        <v>1.51747311827957</v>
      </c>
      <c r="BE3235" s="21">
        <f>BC3235-BD3235</f>
        <v>582.48252688172045</v>
      </c>
      <c r="BF3235" s="2">
        <v>2.4</v>
      </c>
      <c r="BG3235" s="10">
        <v>5</v>
      </c>
      <c r="BH3235" s="21">
        <f t="shared" si="386"/>
        <v>0.43449599999999999</v>
      </c>
      <c r="BI3235" s="22">
        <f t="shared" si="386"/>
        <v>1.129E-3</v>
      </c>
      <c r="BJ3235" s="21">
        <f>BH3235-BI3235</f>
        <v>0.433367</v>
      </c>
      <c r="BK3235" s="21">
        <v>5.3567999999999992E-3</v>
      </c>
      <c r="BL3235" s="22">
        <v>2.1359999999999994E-3</v>
      </c>
      <c r="BM3235" s="21">
        <v>3.2207999999999998E-3</v>
      </c>
      <c r="BN3235" s="21">
        <f t="shared" si="384"/>
        <v>2.1427199999999997E-2</v>
      </c>
      <c r="BO3235" s="22">
        <f t="shared" si="384"/>
        <v>8.5439999999999978E-3</v>
      </c>
      <c r="BP3235" s="21">
        <f t="shared" si="384"/>
        <v>1.2883199999999999E-2</v>
      </c>
    </row>
    <row r="3236" spans="1:68" ht="22.5" hidden="1" outlineLevel="2" x14ac:dyDescent="0.2">
      <c r="A3236" s="10"/>
      <c r="B3236" s="18"/>
      <c r="C3236" s="18"/>
      <c r="D3236" s="18"/>
      <c r="E3236" s="23" t="s">
        <v>5819</v>
      </c>
      <c r="F3236" s="208"/>
      <c r="G3236" s="24"/>
      <c r="H3236" s="208"/>
      <c r="I3236" s="24"/>
      <c r="J3236" s="24"/>
      <c r="K3236" s="208"/>
      <c r="L3236" s="24"/>
      <c r="M3236" s="24"/>
      <c r="N3236" s="24"/>
      <c r="O3236" s="24"/>
      <c r="P3236" s="208"/>
      <c r="Q3236" s="208"/>
      <c r="R3236" s="208"/>
      <c r="S3236" s="208"/>
      <c r="T3236" s="208"/>
      <c r="U3236" s="208"/>
      <c r="V3236" s="208"/>
      <c r="W3236" s="208"/>
      <c r="X3236" s="208"/>
      <c r="Y3236" s="24"/>
      <c r="Z3236" s="24"/>
      <c r="AA3236" s="208"/>
      <c r="AB3236" s="208"/>
      <c r="AC3236" s="208"/>
      <c r="AD3236" s="208"/>
      <c r="AE3236" s="208"/>
      <c r="AF3236" s="208"/>
      <c r="AG3236" s="208"/>
      <c r="AH3236" s="24"/>
      <c r="AI3236" s="208"/>
      <c r="AJ3236" s="208"/>
      <c r="AK3236" s="24"/>
      <c r="AL3236" s="24"/>
      <c r="AM3236" s="208"/>
      <c r="AN3236" s="208"/>
      <c r="AO3236" s="208"/>
      <c r="AP3236" s="208"/>
      <c r="AQ3236" s="208"/>
      <c r="AR3236" s="208"/>
      <c r="AS3236" s="208"/>
      <c r="AT3236" s="208"/>
      <c r="AU3236" s="208"/>
      <c r="AV3236" s="208"/>
      <c r="AW3236" s="208"/>
      <c r="AX3236" s="24"/>
      <c r="AY3236" s="208"/>
      <c r="AZ3236" s="24"/>
      <c r="BA3236" s="208"/>
      <c r="BB3236" s="154">
        <v>1.129</v>
      </c>
      <c r="BC3236" s="21"/>
      <c r="BD3236" s="22">
        <f t="shared" si="385"/>
        <v>1.51747311827957</v>
      </c>
      <c r="BE3236" s="21"/>
      <c r="BG3236" s="10"/>
      <c r="BH3236" s="21">
        <f t="shared" si="386"/>
        <v>0</v>
      </c>
      <c r="BI3236" s="22">
        <f t="shared" si="386"/>
        <v>1.129E-3</v>
      </c>
      <c r="BJ3236" s="21"/>
      <c r="BK3236" s="21">
        <v>0</v>
      </c>
      <c r="BL3236" s="22">
        <v>2.1359999999999994E-3</v>
      </c>
      <c r="BM3236" s="21"/>
      <c r="BN3236" s="21">
        <f t="shared" si="384"/>
        <v>0</v>
      </c>
      <c r="BO3236" s="22">
        <f t="shared" si="384"/>
        <v>8.5439999999999978E-3</v>
      </c>
      <c r="BP3236" s="21">
        <f t="shared" si="384"/>
        <v>0</v>
      </c>
    </row>
    <row r="3237" spans="1:68" ht="11.1" hidden="1" customHeight="1" outlineLevel="1" collapsed="1" x14ac:dyDescent="0.2">
      <c r="A3237" s="10"/>
      <c r="B3237" s="18"/>
      <c r="C3237" s="18"/>
      <c r="D3237" s="18"/>
      <c r="E3237" s="19" t="s">
        <v>2787</v>
      </c>
      <c r="F3237" s="209"/>
      <c r="G3237" s="20"/>
      <c r="H3237" s="209"/>
      <c r="I3237" s="20"/>
      <c r="J3237" s="20"/>
      <c r="K3237" s="209"/>
      <c r="L3237" s="20"/>
      <c r="M3237" s="20"/>
      <c r="N3237" s="20"/>
      <c r="O3237" s="20"/>
      <c r="P3237" s="209"/>
      <c r="Q3237" s="209"/>
      <c r="R3237" s="209"/>
      <c r="S3237" s="209"/>
      <c r="T3237" s="209"/>
      <c r="U3237" s="209"/>
      <c r="V3237" s="209"/>
      <c r="W3237" s="209"/>
      <c r="X3237" s="209"/>
      <c r="Y3237" s="20"/>
      <c r="Z3237" s="20"/>
      <c r="AA3237" s="209"/>
      <c r="AB3237" s="209"/>
      <c r="AC3237" s="209"/>
      <c r="AD3237" s="209"/>
      <c r="AE3237" s="209"/>
      <c r="AF3237" s="209"/>
      <c r="AG3237" s="209"/>
      <c r="AH3237" s="20"/>
      <c r="AI3237" s="209"/>
      <c r="AJ3237" s="209"/>
      <c r="AK3237" s="20"/>
      <c r="AL3237" s="20"/>
      <c r="AM3237" s="209"/>
      <c r="AN3237" s="209"/>
      <c r="AO3237" s="209"/>
      <c r="AP3237" s="209"/>
      <c r="AQ3237" s="209"/>
      <c r="AR3237" s="209"/>
      <c r="AS3237" s="209"/>
      <c r="AT3237" s="209"/>
      <c r="AU3237" s="209"/>
      <c r="AV3237" s="209"/>
      <c r="AW3237" s="209"/>
      <c r="AX3237" s="20"/>
      <c r="AY3237" s="209"/>
      <c r="AZ3237" s="20"/>
      <c r="BA3237" s="209"/>
      <c r="BB3237" s="154">
        <v>2.5619999999999998</v>
      </c>
      <c r="BC3237" s="21">
        <v>3.5</v>
      </c>
      <c r="BD3237" s="22">
        <f t="shared" si="385"/>
        <v>3.443548387096774</v>
      </c>
      <c r="BE3237" s="21">
        <f>BC3237-BD3237</f>
        <v>5.6451612903225978E-2</v>
      </c>
      <c r="BF3237" s="2">
        <v>2.4</v>
      </c>
      <c r="BG3237" s="10">
        <v>6</v>
      </c>
      <c r="BH3237" s="21">
        <f t="shared" si="386"/>
        <v>2.604E-3</v>
      </c>
      <c r="BI3237" s="22">
        <f t="shared" si="386"/>
        <v>2.562E-3</v>
      </c>
      <c r="BJ3237" s="21">
        <f>BH3237-BI3237</f>
        <v>4.1999999999999937E-5</v>
      </c>
      <c r="BK3237" s="21">
        <v>5.3567999999999992E-3</v>
      </c>
      <c r="BL3237" s="22">
        <v>2.1359999999999994E-3</v>
      </c>
      <c r="BM3237" s="21">
        <v>3.2207999999999998E-3</v>
      </c>
      <c r="BN3237" s="21">
        <f t="shared" si="384"/>
        <v>2.1427199999999997E-2</v>
      </c>
      <c r="BO3237" s="22">
        <f t="shared" si="384"/>
        <v>8.5439999999999978E-3</v>
      </c>
      <c r="BP3237" s="21">
        <f t="shared" si="384"/>
        <v>1.2883199999999999E-2</v>
      </c>
    </row>
    <row r="3238" spans="1:68" ht="15" hidden="1" outlineLevel="2" x14ac:dyDescent="0.2">
      <c r="A3238" s="10"/>
      <c r="B3238" s="18"/>
      <c r="C3238" s="18"/>
      <c r="D3238" s="18"/>
      <c r="E3238" s="23" t="s">
        <v>2789</v>
      </c>
      <c r="F3238" s="208"/>
      <c r="G3238" s="24"/>
      <c r="H3238" s="208"/>
      <c r="I3238" s="24"/>
      <c r="J3238" s="24"/>
      <c r="K3238" s="208"/>
      <c r="L3238" s="24"/>
      <c r="M3238" s="24"/>
      <c r="N3238" s="24"/>
      <c r="O3238" s="24"/>
      <c r="P3238" s="208"/>
      <c r="Q3238" s="208"/>
      <c r="R3238" s="208"/>
      <c r="S3238" s="208"/>
      <c r="T3238" s="208"/>
      <c r="U3238" s="208"/>
      <c r="V3238" s="208"/>
      <c r="W3238" s="208"/>
      <c r="X3238" s="208"/>
      <c r="Y3238" s="24"/>
      <c r="Z3238" s="24"/>
      <c r="AA3238" s="208"/>
      <c r="AB3238" s="208"/>
      <c r="AC3238" s="208"/>
      <c r="AD3238" s="208"/>
      <c r="AE3238" s="208"/>
      <c r="AF3238" s="208"/>
      <c r="AG3238" s="208"/>
      <c r="AH3238" s="24"/>
      <c r="AI3238" s="208"/>
      <c r="AJ3238" s="208"/>
      <c r="AK3238" s="24"/>
      <c r="AL3238" s="24"/>
      <c r="AM3238" s="208"/>
      <c r="AN3238" s="208"/>
      <c r="AO3238" s="208"/>
      <c r="AP3238" s="208"/>
      <c r="AQ3238" s="208"/>
      <c r="AR3238" s="208"/>
      <c r="AS3238" s="208"/>
      <c r="AT3238" s="208"/>
      <c r="AU3238" s="208"/>
      <c r="AV3238" s="208"/>
      <c r="AW3238" s="208"/>
      <c r="AX3238" s="24"/>
      <c r="AY3238" s="208"/>
      <c r="AZ3238" s="24"/>
      <c r="BA3238" s="208"/>
      <c r="BB3238" s="154">
        <v>2.5619999999999998</v>
      </c>
      <c r="BC3238" s="21"/>
      <c r="BD3238" s="22">
        <f t="shared" si="385"/>
        <v>3.443548387096774</v>
      </c>
      <c r="BE3238" s="21"/>
      <c r="BG3238" s="10"/>
      <c r="BH3238" s="21">
        <f t="shared" si="386"/>
        <v>0</v>
      </c>
      <c r="BI3238" s="22">
        <f t="shared" si="386"/>
        <v>2.562E-3</v>
      </c>
      <c r="BJ3238" s="21"/>
      <c r="BK3238" s="21">
        <v>0</v>
      </c>
      <c r="BL3238" s="22">
        <v>2.1359999999999994E-3</v>
      </c>
      <c r="BM3238" s="21"/>
      <c r="BN3238" s="21">
        <f t="shared" si="384"/>
        <v>0</v>
      </c>
      <c r="BO3238" s="22">
        <f t="shared" si="384"/>
        <v>8.5439999999999978E-3</v>
      </c>
      <c r="BP3238" s="21">
        <f t="shared" si="384"/>
        <v>0</v>
      </c>
    </row>
    <row r="3239" spans="1:68" ht="18.75" hidden="1" customHeight="1" x14ac:dyDescent="0.2">
      <c r="A3239" s="10">
        <v>50</v>
      </c>
      <c r="B3239" s="11" t="s">
        <v>2795</v>
      </c>
      <c r="C3239" s="11" t="s">
        <v>2795</v>
      </c>
      <c r="D3239" s="11" t="s">
        <v>2795</v>
      </c>
      <c r="E3239" s="12"/>
      <c r="F3239" s="13"/>
      <c r="G3239" s="13"/>
      <c r="H3239" s="13"/>
      <c r="I3239" s="13"/>
      <c r="J3239" s="13"/>
      <c r="K3239" s="13"/>
      <c r="L3239" s="13"/>
      <c r="M3239" s="13"/>
      <c r="N3239" s="13"/>
      <c r="O3239" s="13"/>
      <c r="P3239" s="13"/>
      <c r="Q3239" s="211">
        <v>342.3</v>
      </c>
      <c r="R3239" s="211">
        <v>623.01800000000003</v>
      </c>
      <c r="S3239" s="211">
        <v>472.262</v>
      </c>
      <c r="T3239" s="211">
        <v>526.33600000000001</v>
      </c>
      <c r="U3239" s="211">
        <v>415.60300000000001</v>
      </c>
      <c r="V3239" s="211">
        <v>239.994</v>
      </c>
      <c r="W3239" s="211">
        <v>129.54400000000001</v>
      </c>
      <c r="X3239" s="211">
        <v>1.766</v>
      </c>
      <c r="Y3239" s="211">
        <v>1.7430000000000001</v>
      </c>
      <c r="Z3239" s="211">
        <v>1.0109999999999999</v>
      </c>
      <c r="AA3239" s="211">
        <v>151.90799999999999</v>
      </c>
      <c r="AB3239" s="211">
        <v>229.297</v>
      </c>
      <c r="AC3239" s="211">
        <v>429.75</v>
      </c>
      <c r="AD3239" s="210">
        <v>1066.5219999999999</v>
      </c>
      <c r="AE3239" s="211">
        <v>766.36800000000005</v>
      </c>
      <c r="AF3239" s="210">
        <v>2150.808</v>
      </c>
      <c r="AG3239" s="211">
        <v>785.27599999999995</v>
      </c>
      <c r="AH3239" s="211">
        <v>532.76300000000003</v>
      </c>
      <c r="AI3239" s="211">
        <v>287.08499999999998</v>
      </c>
      <c r="AJ3239" s="211">
        <v>8.4260000000000002</v>
      </c>
      <c r="AK3239" s="211">
        <v>6.83</v>
      </c>
      <c r="AL3239" s="211">
        <v>16.896000000000001</v>
      </c>
      <c r="AM3239" s="210">
        <v>2704.5219999999999</v>
      </c>
      <c r="AN3239" s="210">
        <v>1589.384</v>
      </c>
      <c r="AO3239" s="210">
        <v>2192.6889999999999</v>
      </c>
      <c r="AP3239" s="210">
        <v>2818.1669999999999</v>
      </c>
      <c r="AQ3239" s="210">
        <v>2817.5659999999998</v>
      </c>
      <c r="AR3239" s="210">
        <v>2354.6579999999999</v>
      </c>
      <c r="AS3239" s="210">
        <v>1891.934</v>
      </c>
      <c r="AT3239" s="210">
        <v>1129.6780000000001</v>
      </c>
      <c r="AU3239" s="211">
        <v>599.51900000000001</v>
      </c>
      <c r="AV3239" s="211">
        <v>25.193000000000001</v>
      </c>
      <c r="AW3239" s="211">
        <v>4.1029999999999998</v>
      </c>
      <c r="AX3239" s="211">
        <v>39.036000000000001</v>
      </c>
      <c r="AY3239" s="211">
        <v>695.495</v>
      </c>
      <c r="AZ3239" s="210">
        <v>1115.52</v>
      </c>
      <c r="BA3239" s="210">
        <v>1824.873</v>
      </c>
      <c r="BB3239" s="14">
        <f>SUM(BB3240:BB3323)/2</f>
        <v>5793.4909999999982</v>
      </c>
      <c r="BC3239" s="14">
        <f>SUM(BC3240:BC3308)+BC3309+BC3311+BC3313+BC3315+BC3317+BC3319+BC3321+BC3323</f>
        <v>12884.907204301073</v>
      </c>
      <c r="BD3239" s="15">
        <f>(BB3239/31/24)*1000</f>
        <v>7786.9502688172015</v>
      </c>
      <c r="BE3239" s="14">
        <f>BC3239-BD3239</f>
        <v>5097.9569354838713</v>
      </c>
      <c r="BG3239" s="43"/>
      <c r="BH3239" s="14">
        <f>(BC3239*24*31/1000000)+BH3294</f>
        <v>9.6205949599999965</v>
      </c>
      <c r="BI3239" s="41">
        <f>(BD3239*24*31/1000000)+BI3294</f>
        <v>5.8274909999999975</v>
      </c>
      <c r="BJ3239" s="78">
        <f>BH3239-BI3239</f>
        <v>3.7931039599999989</v>
      </c>
      <c r="BK3239" s="17">
        <v>20.065898760000003</v>
      </c>
      <c r="BL3239" s="15">
        <v>14.624276999999998</v>
      </c>
      <c r="BM3239" s="14">
        <v>5.441621760000003</v>
      </c>
      <c r="BN3239" s="17">
        <f t="shared" si="384"/>
        <v>80.263595040000013</v>
      </c>
      <c r="BO3239" s="15">
        <f t="shared" si="384"/>
        <v>58.49710799999999</v>
      </c>
      <c r="BP3239" s="17">
        <f t="shared" si="384"/>
        <v>21.766487040000012</v>
      </c>
    </row>
    <row r="3240" spans="1:68" ht="11.1" hidden="1" customHeight="1" outlineLevel="1" collapsed="1" x14ac:dyDescent="0.2">
      <c r="A3240" s="10"/>
      <c r="B3240" s="18"/>
      <c r="C3240" s="18"/>
      <c r="D3240" s="18"/>
      <c r="E3240" s="19" t="s">
        <v>2796</v>
      </c>
      <c r="F3240" s="20"/>
      <c r="G3240" s="20"/>
      <c r="H3240" s="20"/>
      <c r="I3240" s="20"/>
      <c r="J3240" s="20"/>
      <c r="K3240" s="20"/>
      <c r="L3240" s="20"/>
      <c r="M3240" s="20"/>
      <c r="N3240" s="20"/>
      <c r="O3240" s="20"/>
      <c r="P3240" s="20"/>
      <c r="Q3240" s="20"/>
      <c r="R3240" s="20"/>
      <c r="S3240" s="20"/>
      <c r="T3240" s="20"/>
      <c r="U3240" s="20"/>
      <c r="V3240" s="20"/>
      <c r="W3240" s="20"/>
      <c r="X3240" s="20"/>
      <c r="Y3240" s="20"/>
      <c r="Z3240" s="20"/>
      <c r="AA3240" s="20"/>
      <c r="AB3240" s="20"/>
      <c r="AC3240" s="20"/>
      <c r="AD3240" s="20"/>
      <c r="AE3240" s="20"/>
      <c r="AF3240" s="20"/>
      <c r="AG3240" s="20"/>
      <c r="AH3240" s="20"/>
      <c r="AI3240" s="20"/>
      <c r="AJ3240" s="20"/>
      <c r="AK3240" s="20"/>
      <c r="AL3240" s="20"/>
      <c r="AM3240" s="20"/>
      <c r="AN3240" s="209">
        <v>2.0990000000000002</v>
      </c>
      <c r="AO3240" s="20"/>
      <c r="AP3240" s="209">
        <v>10.228999999999999</v>
      </c>
      <c r="AQ3240" s="209">
        <v>5.9359999999999999</v>
      </c>
      <c r="AR3240" s="209">
        <v>7.7949999999999999</v>
      </c>
      <c r="AS3240" s="209">
        <v>7.7030000000000003</v>
      </c>
      <c r="AT3240" s="209">
        <v>7.34</v>
      </c>
      <c r="AU3240" s="209">
        <v>6.95</v>
      </c>
      <c r="AV3240" s="20"/>
      <c r="AW3240" s="20"/>
      <c r="AX3240" s="209">
        <v>2.585</v>
      </c>
      <c r="AY3240" s="209">
        <v>1.863</v>
      </c>
      <c r="AZ3240" s="209">
        <v>2.577</v>
      </c>
      <c r="BA3240" s="209">
        <v>6.7240000000000002</v>
      </c>
      <c r="BB3240" s="21">
        <f t="shared" si="383"/>
        <v>10.228999999999999</v>
      </c>
      <c r="BC3240" s="21">
        <f>BD3240</f>
        <v>13.748655913978494</v>
      </c>
      <c r="BD3240" s="22">
        <f t="shared" si="385"/>
        <v>13.748655913978494</v>
      </c>
      <c r="BE3240" s="21">
        <f>BC3240-BD3240</f>
        <v>0</v>
      </c>
      <c r="BF3240" s="2">
        <v>11.9</v>
      </c>
      <c r="BG3240" s="10">
        <v>6</v>
      </c>
      <c r="BH3240" s="21">
        <f t="shared" si="386"/>
        <v>1.0229E-2</v>
      </c>
      <c r="BI3240" s="22">
        <f t="shared" si="386"/>
        <v>1.0229E-2</v>
      </c>
      <c r="BJ3240" s="21">
        <f>BH3240-BI3240</f>
        <v>0</v>
      </c>
      <c r="BK3240" s="21">
        <v>3.0686999999999999E-2</v>
      </c>
      <c r="BL3240" s="22">
        <v>3.0686999999999999E-2</v>
      </c>
      <c r="BM3240" s="21">
        <v>0</v>
      </c>
      <c r="BN3240" s="21">
        <f t="shared" si="384"/>
        <v>0.122748</v>
      </c>
      <c r="BO3240" s="22">
        <f t="shared" si="384"/>
        <v>0.122748</v>
      </c>
      <c r="BP3240" s="21">
        <f t="shared" si="384"/>
        <v>0</v>
      </c>
    </row>
    <row r="3241" spans="1:68" ht="11.1" hidden="1" customHeight="1" outlineLevel="2" x14ac:dyDescent="0.2">
      <c r="A3241" s="10"/>
      <c r="B3241" s="18"/>
      <c r="C3241" s="18"/>
      <c r="D3241" s="18"/>
      <c r="E3241" s="23" t="s">
        <v>2797</v>
      </c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  <c r="V3241" s="24"/>
      <c r="W3241" s="24"/>
      <c r="X3241" s="24"/>
      <c r="Y3241" s="24"/>
      <c r="Z3241" s="24"/>
      <c r="AA3241" s="24"/>
      <c r="AB3241" s="24"/>
      <c r="AC3241" s="24"/>
      <c r="AD3241" s="24"/>
      <c r="AE3241" s="24"/>
      <c r="AF3241" s="24"/>
      <c r="AG3241" s="24"/>
      <c r="AH3241" s="24"/>
      <c r="AI3241" s="24"/>
      <c r="AJ3241" s="24"/>
      <c r="AK3241" s="24"/>
      <c r="AL3241" s="24"/>
      <c r="AM3241" s="24"/>
      <c r="AN3241" s="208">
        <v>2.0990000000000002</v>
      </c>
      <c r="AO3241" s="24"/>
      <c r="AP3241" s="208">
        <v>10.228999999999999</v>
      </c>
      <c r="AQ3241" s="208">
        <v>5.9359999999999999</v>
      </c>
      <c r="AR3241" s="208">
        <v>7.7949999999999999</v>
      </c>
      <c r="AS3241" s="208">
        <v>7.7030000000000003</v>
      </c>
      <c r="AT3241" s="208">
        <v>7.34</v>
      </c>
      <c r="AU3241" s="208">
        <v>6.95</v>
      </c>
      <c r="AV3241" s="24"/>
      <c r="AW3241" s="24"/>
      <c r="AX3241" s="208">
        <v>2.585</v>
      </c>
      <c r="AY3241" s="208">
        <v>1.863</v>
      </c>
      <c r="AZ3241" s="208">
        <v>2.577</v>
      </c>
      <c r="BA3241" s="208">
        <v>6.7240000000000002</v>
      </c>
      <c r="BB3241" s="21">
        <f t="shared" si="383"/>
        <v>10.228999999999999</v>
      </c>
      <c r="BC3241" s="21"/>
      <c r="BD3241" s="22">
        <f t="shared" si="385"/>
        <v>13.748655913978494</v>
      </c>
      <c r="BE3241" s="21"/>
      <c r="BG3241" s="10"/>
      <c r="BH3241" s="21">
        <f t="shared" si="386"/>
        <v>0</v>
      </c>
      <c r="BI3241" s="22">
        <f t="shared" si="386"/>
        <v>1.0229E-2</v>
      </c>
      <c r="BJ3241" s="21"/>
      <c r="BK3241" s="21">
        <v>0</v>
      </c>
      <c r="BL3241" s="22">
        <v>3.0686999999999999E-2</v>
      </c>
      <c r="BM3241" s="21"/>
      <c r="BN3241" s="21">
        <f t="shared" si="384"/>
        <v>0</v>
      </c>
      <c r="BO3241" s="22">
        <f t="shared" si="384"/>
        <v>0.122748</v>
      </c>
      <c r="BP3241" s="21">
        <f t="shared" si="384"/>
        <v>0</v>
      </c>
    </row>
    <row r="3242" spans="1:68" ht="11.1" hidden="1" customHeight="1" outlineLevel="1" collapsed="1" x14ac:dyDescent="0.2">
      <c r="A3242" s="10"/>
      <c r="B3242" s="18"/>
      <c r="C3242" s="18"/>
      <c r="D3242" s="18"/>
      <c r="E3242" s="19" t="s">
        <v>2798</v>
      </c>
      <c r="F3242" s="20"/>
      <c r="G3242" s="20"/>
      <c r="H3242" s="20"/>
      <c r="I3242" s="20"/>
      <c r="J3242" s="20"/>
      <c r="K3242" s="20"/>
      <c r="L3242" s="20"/>
      <c r="M3242" s="20"/>
      <c r="N3242" s="20"/>
      <c r="O3242" s="20"/>
      <c r="P3242" s="20"/>
      <c r="Q3242" s="20"/>
      <c r="R3242" s="20"/>
      <c r="S3242" s="20"/>
      <c r="T3242" s="20"/>
      <c r="U3242" s="20"/>
      <c r="V3242" s="20"/>
      <c r="W3242" s="20"/>
      <c r="X3242" s="20"/>
      <c r="Y3242" s="20"/>
      <c r="Z3242" s="20"/>
      <c r="AA3242" s="20"/>
      <c r="AB3242" s="20"/>
      <c r="AC3242" s="20"/>
      <c r="AD3242" s="20"/>
      <c r="AE3242" s="20"/>
      <c r="AF3242" s="20"/>
      <c r="AG3242" s="20"/>
      <c r="AH3242" s="20"/>
      <c r="AI3242" s="20"/>
      <c r="AJ3242" s="20"/>
      <c r="AK3242" s="20"/>
      <c r="AL3242" s="20"/>
      <c r="AM3242" s="20"/>
      <c r="AN3242" s="20"/>
      <c r="AO3242" s="20"/>
      <c r="AP3242" s="209">
        <v>27.193999999999999</v>
      </c>
      <c r="AQ3242" s="209">
        <v>12.733000000000001</v>
      </c>
      <c r="AR3242" s="209">
        <v>12.685</v>
      </c>
      <c r="AS3242" s="209">
        <v>3.6080000000000001</v>
      </c>
      <c r="AT3242" s="209">
        <v>5.0030000000000001</v>
      </c>
      <c r="AU3242" s="209">
        <v>2.39</v>
      </c>
      <c r="AV3242" s="20"/>
      <c r="AW3242" s="20"/>
      <c r="AX3242" s="20"/>
      <c r="AY3242" s="209">
        <v>2.601</v>
      </c>
      <c r="AZ3242" s="209">
        <v>2.8769999999999998</v>
      </c>
      <c r="BA3242" s="209">
        <v>8.0370000000000008</v>
      </c>
      <c r="BB3242" s="21">
        <f>MAX(F3242:BA3242)</f>
        <v>27.193999999999999</v>
      </c>
      <c r="BC3242" s="21">
        <f>BD3242</f>
        <v>36.5510752688172</v>
      </c>
      <c r="BD3242" s="22">
        <f t="shared" si="385"/>
        <v>36.5510752688172</v>
      </c>
      <c r="BE3242" s="21">
        <f>BC3242-BD3242</f>
        <v>0</v>
      </c>
      <c r="BF3242" s="2">
        <v>23</v>
      </c>
      <c r="BG3242" s="10">
        <v>6</v>
      </c>
      <c r="BH3242" s="21">
        <f t="shared" si="386"/>
        <v>2.7193999999999996E-2</v>
      </c>
      <c r="BI3242" s="22">
        <f t="shared" si="386"/>
        <v>2.7193999999999996E-2</v>
      </c>
      <c r="BJ3242" s="21">
        <f>BH3242-BI3242</f>
        <v>0</v>
      </c>
      <c r="BK3242" s="21">
        <v>8.1581999999999988E-2</v>
      </c>
      <c r="BL3242" s="22">
        <v>8.1581999999999988E-2</v>
      </c>
      <c r="BM3242" s="21">
        <v>0</v>
      </c>
      <c r="BN3242" s="21">
        <f t="shared" si="384"/>
        <v>0.32632799999999995</v>
      </c>
      <c r="BO3242" s="22">
        <f t="shared" si="384"/>
        <v>0.32632799999999995</v>
      </c>
      <c r="BP3242" s="21">
        <f t="shared" si="384"/>
        <v>0</v>
      </c>
    </row>
    <row r="3243" spans="1:68" ht="11.1" hidden="1" customHeight="1" outlineLevel="2" x14ac:dyDescent="0.2">
      <c r="A3243" s="10"/>
      <c r="B3243" s="18"/>
      <c r="C3243" s="18"/>
      <c r="D3243" s="18"/>
      <c r="E3243" s="23" t="s">
        <v>2799</v>
      </c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  <c r="V3243" s="24"/>
      <c r="W3243" s="24"/>
      <c r="X3243" s="24"/>
      <c r="Y3243" s="24"/>
      <c r="Z3243" s="24"/>
      <c r="AA3243" s="24"/>
      <c r="AB3243" s="24"/>
      <c r="AC3243" s="24"/>
      <c r="AD3243" s="24"/>
      <c r="AE3243" s="24"/>
      <c r="AF3243" s="24"/>
      <c r="AG3243" s="24"/>
      <c r="AH3243" s="24"/>
      <c r="AI3243" s="24"/>
      <c r="AJ3243" s="24"/>
      <c r="AK3243" s="24"/>
      <c r="AL3243" s="24"/>
      <c r="AM3243" s="24"/>
      <c r="AN3243" s="24"/>
      <c r="AO3243" s="24"/>
      <c r="AP3243" s="208">
        <v>27.193999999999999</v>
      </c>
      <c r="AQ3243" s="208">
        <v>12.733000000000001</v>
      </c>
      <c r="AR3243" s="208">
        <v>12.685</v>
      </c>
      <c r="AS3243" s="208">
        <v>3.6080000000000001</v>
      </c>
      <c r="AT3243" s="208">
        <v>5.0030000000000001</v>
      </c>
      <c r="AU3243" s="208">
        <v>2.39</v>
      </c>
      <c r="AV3243" s="24"/>
      <c r="AW3243" s="24"/>
      <c r="AX3243" s="24"/>
      <c r="AY3243" s="208">
        <v>2.601</v>
      </c>
      <c r="AZ3243" s="208">
        <v>2.8769999999999998</v>
      </c>
      <c r="BA3243" s="208">
        <v>8.0370000000000008</v>
      </c>
      <c r="BB3243" s="21">
        <f t="shared" si="383"/>
        <v>27.193999999999999</v>
      </c>
      <c r="BC3243" s="21"/>
      <c r="BD3243" s="22">
        <f t="shared" si="385"/>
        <v>36.5510752688172</v>
      </c>
      <c r="BE3243" s="21"/>
      <c r="BG3243" s="10"/>
      <c r="BH3243" s="21">
        <f t="shared" si="386"/>
        <v>0</v>
      </c>
      <c r="BI3243" s="22">
        <f t="shared" si="386"/>
        <v>2.7193999999999996E-2</v>
      </c>
      <c r="BJ3243" s="21"/>
      <c r="BK3243" s="21">
        <v>0</v>
      </c>
      <c r="BL3243" s="22">
        <v>8.1581999999999988E-2</v>
      </c>
      <c r="BM3243" s="21"/>
      <c r="BN3243" s="21">
        <f t="shared" si="384"/>
        <v>0</v>
      </c>
      <c r="BO3243" s="22">
        <f t="shared" si="384"/>
        <v>0.32632799999999995</v>
      </c>
      <c r="BP3243" s="21">
        <f t="shared" si="384"/>
        <v>0</v>
      </c>
    </row>
    <row r="3244" spans="1:68" ht="11.1" hidden="1" customHeight="1" outlineLevel="1" collapsed="1" x14ac:dyDescent="0.2">
      <c r="A3244" s="10"/>
      <c r="B3244" s="18"/>
      <c r="C3244" s="18"/>
      <c r="D3244" s="18"/>
      <c r="E3244" s="19" t="s">
        <v>30</v>
      </c>
      <c r="F3244" s="20"/>
      <c r="G3244" s="20"/>
      <c r="H3244" s="20"/>
      <c r="I3244" s="20"/>
      <c r="J3244" s="20"/>
      <c r="K3244" s="20"/>
      <c r="L3244" s="20"/>
      <c r="M3244" s="20"/>
      <c r="N3244" s="20"/>
      <c r="O3244" s="20"/>
      <c r="P3244" s="20"/>
      <c r="Q3244" s="209">
        <v>342.3</v>
      </c>
      <c r="R3244" s="209">
        <v>607.9</v>
      </c>
      <c r="S3244" s="209">
        <v>453.649</v>
      </c>
      <c r="T3244" s="209">
        <v>480.9</v>
      </c>
      <c r="U3244" s="209">
        <v>393.54899999999998</v>
      </c>
      <c r="V3244" s="209">
        <v>224.63800000000001</v>
      </c>
      <c r="W3244" s="209">
        <v>117.782</v>
      </c>
      <c r="X3244" s="20"/>
      <c r="Y3244" s="20"/>
      <c r="Z3244" s="20"/>
      <c r="AA3244" s="209">
        <v>143.28200000000001</v>
      </c>
      <c r="AB3244" s="209">
        <v>195.703</v>
      </c>
      <c r="AC3244" s="209">
        <v>353.03</v>
      </c>
      <c r="AD3244" s="209">
        <v>492.52</v>
      </c>
      <c r="AE3244" s="209">
        <v>653.82299999999998</v>
      </c>
      <c r="AF3244" s="207">
        <v>2015.17</v>
      </c>
      <c r="AG3244" s="209">
        <v>695.93499999999995</v>
      </c>
      <c r="AH3244" s="209">
        <v>449.267</v>
      </c>
      <c r="AI3244" s="209">
        <v>251.76599999999999</v>
      </c>
      <c r="AJ3244" s="20"/>
      <c r="AK3244" s="20"/>
      <c r="AL3244" s="20"/>
      <c r="AM3244" s="207">
        <v>2679.43</v>
      </c>
      <c r="AN3244" s="207">
        <v>1539.1980000000001</v>
      </c>
      <c r="AO3244" s="207">
        <v>2090.9209999999998</v>
      </c>
      <c r="AP3244" s="207">
        <v>2581.098</v>
      </c>
      <c r="AQ3244" s="207">
        <v>2585.598</v>
      </c>
      <c r="AR3244" s="207">
        <v>2127.0100000000002</v>
      </c>
      <c r="AS3244" s="207">
        <v>1764.5450000000001</v>
      </c>
      <c r="AT3244" s="209">
        <v>979.49400000000003</v>
      </c>
      <c r="AU3244" s="209">
        <v>492.166</v>
      </c>
      <c r="AV3244" s="20"/>
      <c r="AW3244" s="20"/>
      <c r="AX3244" s="20"/>
      <c r="AY3244" s="209">
        <v>626.33000000000004</v>
      </c>
      <c r="AZ3244" s="207">
        <v>1045.3510000000001</v>
      </c>
      <c r="BA3244" s="207">
        <v>1662.1590000000001</v>
      </c>
      <c r="BB3244" s="21">
        <f>SUM(BB3245:BB3250)</f>
        <v>4863.7</v>
      </c>
      <c r="BC3244" s="21">
        <f>BF3244</f>
        <v>8404.9699999999993</v>
      </c>
      <c r="BD3244" s="22">
        <f t="shared" si="385"/>
        <v>6537.2311827956983</v>
      </c>
      <c r="BE3244" s="21">
        <f>BC3244-BD3244</f>
        <v>1867.7388172043011</v>
      </c>
      <c r="BF3244" s="2">
        <f>7664+370.5+370.47</f>
        <v>8404.9699999999993</v>
      </c>
      <c r="BG3244" s="10">
        <v>4</v>
      </c>
      <c r="BH3244" s="21">
        <f t="shared" si="386"/>
        <v>6.2532976799999984</v>
      </c>
      <c r="BI3244" s="22">
        <f t="shared" si="386"/>
        <v>4.8636999999999988</v>
      </c>
      <c r="BJ3244" s="21">
        <f>BH3244-BI3244</f>
        <v>1.3895976799999996</v>
      </c>
      <c r="BK3244" s="21">
        <v>17.106048000000001</v>
      </c>
      <c r="BL3244" s="22">
        <v>13.791125999999998</v>
      </c>
      <c r="BM3244" s="21">
        <v>3.3149220000000028</v>
      </c>
      <c r="BN3244" s="21">
        <f t="shared" si="384"/>
        <v>68.424192000000005</v>
      </c>
      <c r="BO3244" s="22">
        <f t="shared" si="384"/>
        <v>55.164503999999994</v>
      </c>
      <c r="BP3244" s="21">
        <f t="shared" si="384"/>
        <v>13.259688000000011</v>
      </c>
    </row>
    <row r="3245" spans="1:68" ht="11.1" hidden="1" customHeight="1" outlineLevel="2" x14ac:dyDescent="0.2">
      <c r="A3245" s="10"/>
      <c r="B3245" s="18"/>
      <c r="C3245" s="18"/>
      <c r="D3245" s="18"/>
      <c r="E3245" s="23" t="s">
        <v>2800</v>
      </c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4"/>
      <c r="AE3245" s="24"/>
      <c r="AF3245" s="24"/>
      <c r="AG3245" s="24"/>
      <c r="AH3245" s="24"/>
      <c r="AI3245" s="24"/>
      <c r="AJ3245" s="24"/>
      <c r="AK3245" s="24"/>
      <c r="AL3245" s="24"/>
      <c r="AM3245" s="206">
        <v>1201.4570000000001</v>
      </c>
      <c r="AN3245" s="208">
        <v>322.15899999999999</v>
      </c>
      <c r="AO3245" s="208">
        <v>489.56599999999997</v>
      </c>
      <c r="AP3245" s="208">
        <v>617.75</v>
      </c>
      <c r="AQ3245" s="208">
        <v>613.00099999999998</v>
      </c>
      <c r="AR3245" s="208">
        <v>515.38</v>
      </c>
      <c r="AS3245" s="208">
        <v>422.56299999999999</v>
      </c>
      <c r="AT3245" s="208">
        <v>236.15600000000001</v>
      </c>
      <c r="AU3245" s="208">
        <v>125.973</v>
      </c>
      <c r="AV3245" s="24"/>
      <c r="AW3245" s="24"/>
      <c r="AX3245" s="24"/>
      <c r="AY3245" s="208">
        <v>163.934</v>
      </c>
      <c r="AZ3245" s="208">
        <v>253.423</v>
      </c>
      <c r="BA3245" s="208">
        <v>390.92700000000002</v>
      </c>
      <c r="BB3245" s="21">
        <f t="shared" ref="BB3245:BB3385" si="387">MAX(F3245:BA3245)</f>
        <v>1201.4570000000001</v>
      </c>
      <c r="BC3245" s="21"/>
      <c r="BD3245" s="22">
        <f t="shared" si="385"/>
        <v>1614.8615591397852</v>
      </c>
      <c r="BE3245" s="21"/>
      <c r="BG3245" s="10"/>
      <c r="BH3245" s="21">
        <f t="shared" si="386"/>
        <v>0</v>
      </c>
      <c r="BI3245" s="22">
        <f t="shared" si="386"/>
        <v>1.2014570000000002</v>
      </c>
      <c r="BJ3245" s="21"/>
      <c r="BK3245" s="21">
        <v>0</v>
      </c>
      <c r="BL3245" s="22">
        <v>3.6043710000000004</v>
      </c>
      <c r="BM3245" s="21"/>
      <c r="BN3245" s="21">
        <f t="shared" si="384"/>
        <v>0</v>
      </c>
      <c r="BO3245" s="22">
        <f t="shared" si="384"/>
        <v>14.417484000000002</v>
      </c>
      <c r="BP3245" s="21">
        <f t="shared" si="384"/>
        <v>0</v>
      </c>
    </row>
    <row r="3246" spans="1:68" ht="11.1" hidden="1" customHeight="1" outlineLevel="2" x14ac:dyDescent="0.2">
      <c r="A3246" s="10"/>
      <c r="B3246" s="18"/>
      <c r="C3246" s="18"/>
      <c r="D3246" s="18"/>
      <c r="E3246" s="23" t="s">
        <v>2801</v>
      </c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4"/>
      <c r="X3246" s="24"/>
      <c r="Y3246" s="24"/>
      <c r="Z3246" s="24"/>
      <c r="AA3246" s="24"/>
      <c r="AB3246" s="24"/>
      <c r="AC3246" s="24"/>
      <c r="AD3246" s="24"/>
      <c r="AE3246" s="24"/>
      <c r="AF3246" s="24"/>
      <c r="AG3246" s="24"/>
      <c r="AH3246" s="24"/>
      <c r="AI3246" s="24"/>
      <c r="AJ3246" s="24"/>
      <c r="AK3246" s="24"/>
      <c r="AL3246" s="24"/>
      <c r="AM3246" s="206"/>
      <c r="AN3246" s="208"/>
      <c r="AO3246" s="208"/>
      <c r="AP3246" s="208"/>
      <c r="AQ3246" s="208"/>
      <c r="AR3246" s="208"/>
      <c r="AS3246" s="208"/>
      <c r="AT3246" s="208"/>
      <c r="AU3246" s="208"/>
      <c r="AV3246" s="24"/>
      <c r="AW3246" s="24"/>
      <c r="AX3246" s="24"/>
      <c r="AY3246" s="208"/>
      <c r="AZ3246" s="208"/>
      <c r="BA3246" s="208"/>
      <c r="BB3246" s="21">
        <v>143.70500000000001</v>
      </c>
      <c r="BC3246" s="21"/>
      <c r="BD3246" s="22">
        <f t="shared" si="385"/>
        <v>193.15188172043011</v>
      </c>
      <c r="BE3246" s="21"/>
      <c r="BF3246" s="2">
        <v>370.4</v>
      </c>
      <c r="BG3246" s="10"/>
      <c r="BH3246" s="21">
        <f>(BF3246*24*31/1000000)</f>
        <v>0.27557759999999998</v>
      </c>
      <c r="BI3246" s="22">
        <f t="shared" si="386"/>
        <v>0.143705</v>
      </c>
      <c r="BJ3246" s="21"/>
      <c r="BK3246" s="21"/>
      <c r="BL3246" s="22"/>
      <c r="BM3246" s="21"/>
      <c r="BN3246" s="21"/>
      <c r="BO3246" s="22"/>
      <c r="BP3246" s="21"/>
    </row>
    <row r="3247" spans="1:68" ht="11.1" hidden="1" customHeight="1" outlineLevel="2" x14ac:dyDescent="0.2">
      <c r="A3247" s="10"/>
      <c r="B3247" s="18"/>
      <c r="C3247" s="18"/>
      <c r="D3247" s="18"/>
      <c r="E3247" s="23" t="s">
        <v>2802</v>
      </c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  <c r="V3247" s="24"/>
      <c r="W3247" s="24"/>
      <c r="X3247" s="24"/>
      <c r="Y3247" s="24"/>
      <c r="Z3247" s="24"/>
      <c r="AA3247" s="24"/>
      <c r="AB3247" s="24"/>
      <c r="AC3247" s="24"/>
      <c r="AD3247" s="24"/>
      <c r="AE3247" s="24"/>
      <c r="AF3247" s="24"/>
      <c r="AG3247" s="24"/>
      <c r="AH3247" s="24"/>
      <c r="AI3247" s="24"/>
      <c r="AJ3247" s="24"/>
      <c r="AK3247" s="24"/>
      <c r="AL3247" s="24"/>
      <c r="AM3247" s="206"/>
      <c r="AN3247" s="208"/>
      <c r="AO3247" s="208"/>
      <c r="AP3247" s="208"/>
      <c r="AQ3247" s="208"/>
      <c r="AR3247" s="208"/>
      <c r="AS3247" s="208"/>
      <c r="AT3247" s="208"/>
      <c r="AU3247" s="208"/>
      <c r="AV3247" s="24"/>
      <c r="AW3247" s="24"/>
      <c r="AX3247" s="24"/>
      <c r="AY3247" s="208"/>
      <c r="AZ3247" s="208"/>
      <c r="BA3247" s="208"/>
      <c r="BB3247" s="21">
        <v>122.953</v>
      </c>
      <c r="BC3247" s="21"/>
      <c r="BD3247" s="22">
        <f t="shared" si="385"/>
        <v>165.25940860215056</v>
      </c>
      <c r="BE3247" s="21"/>
      <c r="BF3247" s="2">
        <v>370.4</v>
      </c>
      <c r="BG3247" s="10"/>
      <c r="BH3247" s="21">
        <f>(BF3247*24*31/1000000)</f>
        <v>0.27557759999999998</v>
      </c>
      <c r="BI3247" s="22">
        <f t="shared" si="386"/>
        <v>0.12295300000000003</v>
      </c>
      <c r="BJ3247" s="21"/>
      <c r="BK3247" s="21"/>
      <c r="BL3247" s="22"/>
      <c r="BM3247" s="21"/>
      <c r="BN3247" s="21"/>
      <c r="BO3247" s="22"/>
      <c r="BP3247" s="21"/>
    </row>
    <row r="3248" spans="1:68" ht="11.1" hidden="1" customHeight="1" outlineLevel="2" x14ac:dyDescent="0.2">
      <c r="A3248" s="10"/>
      <c r="B3248" s="18"/>
      <c r="C3248" s="18"/>
      <c r="D3248" s="18"/>
      <c r="E3248" s="23" t="s">
        <v>2803</v>
      </c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08">
        <v>170.649</v>
      </c>
      <c r="AF3248" s="206">
        <v>1619.954</v>
      </c>
      <c r="AG3248" s="208">
        <v>433.35300000000001</v>
      </c>
      <c r="AH3248" s="208">
        <v>270.601</v>
      </c>
      <c r="AI3248" s="208">
        <v>151.45699999999999</v>
      </c>
      <c r="AJ3248" s="24"/>
      <c r="AK3248" s="24"/>
      <c r="AL3248" s="24"/>
      <c r="AM3248" s="208">
        <v>192.607</v>
      </c>
      <c r="AN3248" s="208">
        <v>470.34800000000001</v>
      </c>
      <c r="AO3248" s="208">
        <v>731.43700000000001</v>
      </c>
      <c r="AP3248" s="208">
        <v>892.41700000000003</v>
      </c>
      <c r="AQ3248" s="208">
        <v>931.30899999999997</v>
      </c>
      <c r="AR3248" s="208">
        <v>767.77499999999998</v>
      </c>
      <c r="AS3248" s="208">
        <v>648.36</v>
      </c>
      <c r="AT3248" s="208">
        <v>361.71100000000001</v>
      </c>
      <c r="AU3248" s="208">
        <v>158.27799999999999</v>
      </c>
      <c r="AV3248" s="24"/>
      <c r="AW3248" s="24"/>
      <c r="AX3248" s="24"/>
      <c r="AY3248" s="208">
        <v>216.30600000000001</v>
      </c>
      <c r="AZ3248" s="208">
        <v>359.04399999999998</v>
      </c>
      <c r="BA3248" s="208">
        <v>595.87099999999998</v>
      </c>
      <c r="BB3248" s="21">
        <f t="shared" si="387"/>
        <v>1619.954</v>
      </c>
      <c r="BC3248" s="21"/>
      <c r="BD3248" s="22">
        <f t="shared" si="385"/>
        <v>2177.3575268817203</v>
      </c>
      <c r="BE3248" s="21"/>
      <c r="BG3248" s="10"/>
      <c r="BH3248" s="21">
        <f t="shared" si="386"/>
        <v>0</v>
      </c>
      <c r="BI3248" s="22">
        <f t="shared" si="386"/>
        <v>1.6199539999999999</v>
      </c>
      <c r="BJ3248" s="21"/>
      <c r="BK3248" s="21">
        <v>0</v>
      </c>
      <c r="BL3248" s="22">
        <v>4.8598619999999997</v>
      </c>
      <c r="BM3248" s="21"/>
      <c r="BN3248" s="21">
        <f t="shared" si="384"/>
        <v>0</v>
      </c>
      <c r="BO3248" s="22">
        <f t="shared" si="384"/>
        <v>19.439447999999999</v>
      </c>
      <c r="BP3248" s="21">
        <f t="shared" si="384"/>
        <v>0</v>
      </c>
    </row>
    <row r="3249" spans="1:68" ht="11.1" hidden="1" customHeight="1" outlineLevel="2" x14ac:dyDescent="0.2">
      <c r="A3249" s="10"/>
      <c r="B3249" s="18"/>
      <c r="C3249" s="18"/>
      <c r="D3249" s="18"/>
      <c r="E3249" s="23" t="s">
        <v>2804</v>
      </c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  <c r="V3249" s="24"/>
      <c r="W3249" s="24"/>
      <c r="X3249" s="24"/>
      <c r="Y3249" s="24"/>
      <c r="Z3249" s="24"/>
      <c r="AA3249" s="24"/>
      <c r="AB3249" s="24"/>
      <c r="AC3249" s="24"/>
      <c r="AD3249" s="24"/>
      <c r="AE3249" s="24"/>
      <c r="AF3249" s="24"/>
      <c r="AG3249" s="24"/>
      <c r="AH3249" s="24"/>
      <c r="AI3249" s="24"/>
      <c r="AJ3249" s="24"/>
      <c r="AK3249" s="24"/>
      <c r="AL3249" s="24"/>
      <c r="AM3249" s="206">
        <v>1167.731</v>
      </c>
      <c r="AN3249" s="208">
        <v>452.96</v>
      </c>
      <c r="AO3249" s="208">
        <v>434.52600000000001</v>
      </c>
      <c r="AP3249" s="208">
        <v>523.06399999999996</v>
      </c>
      <c r="AQ3249" s="208">
        <v>505.36900000000003</v>
      </c>
      <c r="AR3249" s="208">
        <v>418.49900000000002</v>
      </c>
      <c r="AS3249" s="208">
        <v>342.86200000000002</v>
      </c>
      <c r="AT3249" s="208">
        <v>188.76900000000001</v>
      </c>
      <c r="AU3249" s="208">
        <v>98.656000000000006</v>
      </c>
      <c r="AV3249" s="24"/>
      <c r="AW3249" s="24"/>
      <c r="AX3249" s="24"/>
      <c r="AY3249" s="208">
        <v>121.146</v>
      </c>
      <c r="AZ3249" s="208">
        <v>187.80099999999999</v>
      </c>
      <c r="BA3249" s="208">
        <v>319.05900000000003</v>
      </c>
      <c r="BB3249" s="21">
        <f t="shared" si="387"/>
        <v>1167.731</v>
      </c>
      <c r="BC3249" s="21"/>
      <c r="BD3249" s="22">
        <f t="shared" si="385"/>
        <v>1569.5309139784947</v>
      </c>
      <c r="BE3249" s="21"/>
      <c r="BG3249" s="10"/>
      <c r="BH3249" s="21">
        <f t="shared" si="386"/>
        <v>0</v>
      </c>
      <c r="BI3249" s="22">
        <f t="shared" si="386"/>
        <v>1.1677310000000001</v>
      </c>
      <c r="BJ3249" s="21"/>
      <c r="BK3249" s="21">
        <v>0</v>
      </c>
      <c r="BL3249" s="22">
        <v>3.5031930000000004</v>
      </c>
      <c r="BM3249" s="21"/>
      <c r="BN3249" s="21">
        <f t="shared" si="384"/>
        <v>0</v>
      </c>
      <c r="BO3249" s="22">
        <f t="shared" si="384"/>
        <v>14.012772000000002</v>
      </c>
      <c r="BP3249" s="21">
        <f t="shared" si="384"/>
        <v>0</v>
      </c>
    </row>
    <row r="3250" spans="1:68" ht="11.1" hidden="1" customHeight="1" outlineLevel="2" x14ac:dyDescent="0.2">
      <c r="A3250" s="10"/>
      <c r="B3250" s="18"/>
      <c r="C3250" s="18"/>
      <c r="D3250" s="18"/>
      <c r="E3250" s="23" t="s">
        <v>2805</v>
      </c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08">
        <v>342.3</v>
      </c>
      <c r="R3250" s="208">
        <v>607.9</v>
      </c>
      <c r="S3250" s="208">
        <v>453.649</v>
      </c>
      <c r="T3250" s="208">
        <v>480.9</v>
      </c>
      <c r="U3250" s="208">
        <v>393.54899999999998</v>
      </c>
      <c r="V3250" s="208">
        <v>224.63800000000001</v>
      </c>
      <c r="W3250" s="208">
        <v>117.782</v>
      </c>
      <c r="X3250" s="24"/>
      <c r="Y3250" s="24"/>
      <c r="Z3250" s="24"/>
      <c r="AA3250" s="208">
        <v>143.28200000000001</v>
      </c>
      <c r="AB3250" s="208">
        <v>195.703</v>
      </c>
      <c r="AC3250" s="208">
        <v>353.03</v>
      </c>
      <c r="AD3250" s="208">
        <v>492.52</v>
      </c>
      <c r="AE3250" s="208">
        <v>483.17399999999998</v>
      </c>
      <c r="AF3250" s="208">
        <v>395.21600000000001</v>
      </c>
      <c r="AG3250" s="208">
        <v>262.58199999999999</v>
      </c>
      <c r="AH3250" s="208">
        <v>178.666</v>
      </c>
      <c r="AI3250" s="208">
        <v>100.309</v>
      </c>
      <c r="AJ3250" s="24"/>
      <c r="AK3250" s="24"/>
      <c r="AL3250" s="24"/>
      <c r="AM3250" s="208">
        <v>117.63500000000001</v>
      </c>
      <c r="AN3250" s="208">
        <v>293.73099999999999</v>
      </c>
      <c r="AO3250" s="208">
        <v>435.392</v>
      </c>
      <c r="AP3250" s="208">
        <v>547.86699999999996</v>
      </c>
      <c r="AQ3250" s="208">
        <v>535.91899999999998</v>
      </c>
      <c r="AR3250" s="208">
        <v>425.35599999999999</v>
      </c>
      <c r="AS3250" s="208">
        <v>350.76</v>
      </c>
      <c r="AT3250" s="208">
        <v>192.858</v>
      </c>
      <c r="AU3250" s="208">
        <v>109.259</v>
      </c>
      <c r="AV3250" s="24"/>
      <c r="AW3250" s="24"/>
      <c r="AX3250" s="24"/>
      <c r="AY3250" s="208">
        <v>124.944</v>
      </c>
      <c r="AZ3250" s="208">
        <v>245.083</v>
      </c>
      <c r="BA3250" s="208">
        <v>356.30200000000002</v>
      </c>
      <c r="BB3250" s="21">
        <f t="shared" si="387"/>
        <v>607.9</v>
      </c>
      <c r="BC3250" s="21"/>
      <c r="BD3250" s="22">
        <f t="shared" si="385"/>
        <v>817.06989247311822</v>
      </c>
      <c r="BE3250" s="21"/>
      <c r="BG3250" s="10"/>
      <c r="BH3250" s="21">
        <f t="shared" si="386"/>
        <v>0</v>
      </c>
      <c r="BI3250" s="22">
        <f t="shared" si="386"/>
        <v>0.6079</v>
      </c>
      <c r="BJ3250" s="21"/>
      <c r="BK3250" s="21">
        <v>0</v>
      </c>
      <c r="BL3250" s="22">
        <v>1.8237000000000001</v>
      </c>
      <c r="BM3250" s="21"/>
      <c r="BN3250" s="21">
        <f t="shared" si="384"/>
        <v>0</v>
      </c>
      <c r="BO3250" s="22">
        <f t="shared" si="384"/>
        <v>7.2948000000000004</v>
      </c>
      <c r="BP3250" s="21">
        <f t="shared" si="384"/>
        <v>0</v>
      </c>
    </row>
    <row r="3251" spans="1:68" ht="11.1" hidden="1" customHeight="1" outlineLevel="1" collapsed="1" x14ac:dyDescent="0.2">
      <c r="A3251" s="10"/>
      <c r="B3251" s="18"/>
      <c r="C3251" s="18"/>
      <c r="D3251" s="18"/>
      <c r="E3251" s="19" t="s">
        <v>2806</v>
      </c>
      <c r="F3251" s="20"/>
      <c r="G3251" s="20"/>
      <c r="H3251" s="20"/>
      <c r="I3251" s="20"/>
      <c r="J3251" s="20"/>
      <c r="K3251" s="20"/>
      <c r="L3251" s="20"/>
      <c r="M3251" s="20"/>
      <c r="N3251" s="20"/>
      <c r="O3251" s="20"/>
      <c r="P3251" s="20"/>
      <c r="Q3251" s="20"/>
      <c r="R3251" s="20"/>
      <c r="S3251" s="20"/>
      <c r="T3251" s="20"/>
      <c r="U3251" s="20"/>
      <c r="V3251" s="20"/>
      <c r="W3251" s="20"/>
      <c r="X3251" s="20"/>
      <c r="Y3251" s="20"/>
      <c r="Z3251" s="20"/>
      <c r="AA3251" s="20"/>
      <c r="AB3251" s="20"/>
      <c r="AC3251" s="20"/>
      <c r="AD3251" s="20"/>
      <c r="AE3251" s="20"/>
      <c r="AF3251" s="20"/>
      <c r="AG3251" s="20"/>
      <c r="AH3251" s="20"/>
      <c r="AI3251" s="20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  <c r="BA3251" s="209">
        <v>1.9019999999999999</v>
      </c>
      <c r="BB3251" s="21">
        <f t="shared" si="387"/>
        <v>1.9019999999999999</v>
      </c>
      <c r="BC3251" s="21">
        <f>BF3251</f>
        <v>7</v>
      </c>
      <c r="BD3251" s="22">
        <f t="shared" si="385"/>
        <v>2.5564516129032255</v>
      </c>
      <c r="BE3251" s="21">
        <f>BC3251-BD3251</f>
        <v>4.443548387096774</v>
      </c>
      <c r="BF3251" s="2">
        <v>7</v>
      </c>
      <c r="BG3251" s="10">
        <v>6</v>
      </c>
      <c r="BH3251" s="21">
        <f t="shared" si="386"/>
        <v>5.208E-3</v>
      </c>
      <c r="BI3251" s="22">
        <f t="shared" si="386"/>
        <v>1.9019999999999998E-3</v>
      </c>
      <c r="BJ3251" s="21">
        <f>BH3251-BI3251</f>
        <v>3.3059999999999999E-3</v>
      </c>
      <c r="BK3251" s="21">
        <v>1.5623999999999999E-2</v>
      </c>
      <c r="BL3251" s="22">
        <v>5.7059999999999993E-3</v>
      </c>
      <c r="BM3251" s="21">
        <v>9.9179999999999997E-3</v>
      </c>
      <c r="BN3251" s="21">
        <f t="shared" si="384"/>
        <v>6.2495999999999996E-2</v>
      </c>
      <c r="BO3251" s="22">
        <f t="shared" si="384"/>
        <v>2.2823999999999997E-2</v>
      </c>
      <c r="BP3251" s="21">
        <f t="shared" si="384"/>
        <v>3.9671999999999999E-2</v>
      </c>
    </row>
    <row r="3252" spans="1:68" ht="11.1" hidden="1" customHeight="1" outlineLevel="2" x14ac:dyDescent="0.2">
      <c r="A3252" s="10"/>
      <c r="B3252" s="18"/>
      <c r="C3252" s="18"/>
      <c r="D3252" s="18"/>
      <c r="E3252" s="23" t="s">
        <v>2807</v>
      </c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4"/>
      <c r="X3252" s="24"/>
      <c r="Y3252" s="24"/>
      <c r="Z3252" s="24"/>
      <c r="AA3252" s="24"/>
      <c r="AB3252" s="24"/>
      <c r="AC3252" s="24"/>
      <c r="AD3252" s="24"/>
      <c r="AE3252" s="24"/>
      <c r="AF3252" s="24"/>
      <c r="AG3252" s="24"/>
      <c r="AH3252" s="24"/>
      <c r="AI3252" s="24"/>
      <c r="AJ3252" s="24"/>
      <c r="AK3252" s="24"/>
      <c r="AL3252" s="24"/>
      <c r="AM3252" s="24"/>
      <c r="AN3252" s="24"/>
      <c r="AO3252" s="24"/>
      <c r="AP3252" s="24"/>
      <c r="AQ3252" s="24"/>
      <c r="AR3252" s="24"/>
      <c r="AS3252" s="24"/>
      <c r="AT3252" s="24"/>
      <c r="AU3252" s="24"/>
      <c r="AV3252" s="24"/>
      <c r="AW3252" s="24"/>
      <c r="AX3252" s="24"/>
      <c r="AY3252" s="24"/>
      <c r="AZ3252" s="24"/>
      <c r="BA3252" s="208">
        <v>1.9019999999999999</v>
      </c>
      <c r="BB3252" s="21">
        <f t="shared" si="387"/>
        <v>1.9019999999999999</v>
      </c>
      <c r="BC3252" s="21"/>
      <c r="BD3252" s="22">
        <f t="shared" si="385"/>
        <v>2.5564516129032255</v>
      </c>
      <c r="BE3252" s="21"/>
      <c r="BG3252" s="10"/>
      <c r="BH3252" s="21">
        <f t="shared" si="386"/>
        <v>0</v>
      </c>
      <c r="BI3252" s="22">
        <f t="shared" si="386"/>
        <v>1.9019999999999998E-3</v>
      </c>
      <c r="BJ3252" s="21"/>
      <c r="BK3252" s="21">
        <v>0</v>
      </c>
      <c r="BL3252" s="22">
        <v>5.7059999999999993E-3</v>
      </c>
      <c r="BM3252" s="21"/>
      <c r="BN3252" s="21">
        <f t="shared" si="384"/>
        <v>0</v>
      </c>
      <c r="BO3252" s="22">
        <f t="shared" si="384"/>
        <v>2.2823999999999997E-2</v>
      </c>
      <c r="BP3252" s="21">
        <f t="shared" si="384"/>
        <v>0</v>
      </c>
    </row>
    <row r="3253" spans="1:68" ht="11.1" hidden="1" customHeight="1" outlineLevel="1" collapsed="1" x14ac:dyDescent="0.2">
      <c r="A3253" s="10"/>
      <c r="B3253" s="18"/>
      <c r="C3253" s="18"/>
      <c r="D3253" s="25"/>
      <c r="E3253" s="19" t="s">
        <v>658</v>
      </c>
      <c r="F3253" s="20"/>
      <c r="G3253" s="20"/>
      <c r="H3253" s="20"/>
      <c r="I3253" s="20"/>
      <c r="J3253" s="20"/>
      <c r="K3253" s="20"/>
      <c r="L3253" s="20"/>
      <c r="M3253" s="20"/>
      <c r="N3253" s="20"/>
      <c r="O3253" s="20"/>
      <c r="P3253" s="20"/>
      <c r="Q3253" s="20"/>
      <c r="R3253" s="209">
        <v>15.118</v>
      </c>
      <c r="S3253" s="209">
        <v>18.613</v>
      </c>
      <c r="T3253" s="209">
        <v>45.436</v>
      </c>
      <c r="U3253" s="209">
        <v>22.053999999999998</v>
      </c>
      <c r="V3253" s="209">
        <v>15.356</v>
      </c>
      <c r="W3253" s="209">
        <v>11.762</v>
      </c>
      <c r="X3253" s="209">
        <v>1.766</v>
      </c>
      <c r="Y3253" s="209">
        <v>1.7430000000000001</v>
      </c>
      <c r="Z3253" s="209">
        <v>1.0109999999999999</v>
      </c>
      <c r="AA3253" s="209">
        <v>8.6259999999999994</v>
      </c>
      <c r="AB3253" s="209">
        <v>33.594000000000001</v>
      </c>
      <c r="AC3253" s="209">
        <v>76.72</v>
      </c>
      <c r="AD3253" s="209">
        <v>108.80200000000001</v>
      </c>
      <c r="AE3253" s="209">
        <v>112.545</v>
      </c>
      <c r="AF3253" s="209">
        <v>124.40900000000001</v>
      </c>
      <c r="AG3253" s="209">
        <v>76.552999999999997</v>
      </c>
      <c r="AH3253" s="209">
        <v>67.644999999999996</v>
      </c>
      <c r="AI3253" s="209">
        <v>35.319000000000003</v>
      </c>
      <c r="AJ3253" s="209">
        <v>8.4260000000000002</v>
      </c>
      <c r="AK3253" s="209">
        <v>6.83</v>
      </c>
      <c r="AL3253" s="209">
        <v>15.597</v>
      </c>
      <c r="AM3253" s="209">
        <v>24.033999999999999</v>
      </c>
      <c r="AN3253" s="209">
        <v>45.29</v>
      </c>
      <c r="AO3253" s="209">
        <v>101.768</v>
      </c>
      <c r="AP3253" s="209">
        <v>185.23400000000001</v>
      </c>
      <c r="AQ3253" s="209">
        <v>203.006</v>
      </c>
      <c r="AR3253" s="209">
        <v>200.77199999999999</v>
      </c>
      <c r="AS3253" s="209">
        <v>110.90900000000001</v>
      </c>
      <c r="AT3253" s="209">
        <v>135.137</v>
      </c>
      <c r="AU3253" s="209">
        <v>88.74</v>
      </c>
      <c r="AV3253" s="209">
        <v>25.193000000000001</v>
      </c>
      <c r="AW3253" s="209">
        <v>4.1029999999999998</v>
      </c>
      <c r="AX3253" s="209">
        <v>36.442999999999998</v>
      </c>
      <c r="AY3253" s="209">
        <v>62.414000000000001</v>
      </c>
      <c r="AZ3253" s="209">
        <v>55.923000000000002</v>
      </c>
      <c r="BA3253" s="209">
        <v>128.184</v>
      </c>
      <c r="BB3253" s="27">
        <v>402.911</v>
      </c>
      <c r="BC3253" s="21">
        <f>BF3253</f>
        <v>2580</v>
      </c>
      <c r="BD3253" s="22">
        <f t="shared" si="385"/>
        <v>541.54704301075265</v>
      </c>
      <c r="BE3253" s="21">
        <f>BC3253-BD3253</f>
        <v>2038.4529569892475</v>
      </c>
      <c r="BF3253" s="2">
        <v>2580</v>
      </c>
      <c r="BG3253" s="10"/>
      <c r="BH3253" s="21">
        <f t="shared" si="386"/>
        <v>1.9195199999999999</v>
      </c>
      <c r="BI3253" s="22">
        <f t="shared" si="386"/>
        <v>0.40291100000000002</v>
      </c>
      <c r="BJ3253" s="21">
        <f>BH3253-BI3253</f>
        <v>1.5166089999999999</v>
      </c>
      <c r="BK3253" s="21">
        <v>2.6895600000000002</v>
      </c>
      <c r="BL3253" s="22">
        <v>0.60901799999999995</v>
      </c>
      <c r="BM3253" s="21">
        <v>2.0805420000000003</v>
      </c>
      <c r="BN3253" s="21">
        <f t="shared" si="384"/>
        <v>10.758240000000001</v>
      </c>
      <c r="BO3253" s="22">
        <f t="shared" si="384"/>
        <v>2.4360719999999998</v>
      </c>
      <c r="BP3253" s="21">
        <f t="shared" si="384"/>
        <v>8.3221680000000013</v>
      </c>
    </row>
    <row r="3254" spans="1:68" ht="11.1" hidden="1" customHeight="1" outlineLevel="2" x14ac:dyDescent="0.2">
      <c r="A3254" s="10"/>
      <c r="B3254" s="18"/>
      <c r="C3254" s="18"/>
      <c r="D3254" s="25"/>
      <c r="E3254" s="23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08">
        <v>15.118</v>
      </c>
      <c r="S3254" s="208">
        <v>18.613</v>
      </c>
      <c r="T3254" s="208">
        <v>45.436</v>
      </c>
      <c r="U3254" s="208">
        <v>22.053999999999998</v>
      </c>
      <c r="V3254" s="208">
        <v>15.356</v>
      </c>
      <c r="W3254" s="208">
        <v>11.762</v>
      </c>
      <c r="X3254" s="208">
        <v>1.766</v>
      </c>
      <c r="Y3254" s="208">
        <v>1.7430000000000001</v>
      </c>
      <c r="Z3254" s="208">
        <v>1.0109999999999999</v>
      </c>
      <c r="AA3254" s="208">
        <v>8.6259999999999994</v>
      </c>
      <c r="AB3254" s="208">
        <v>33.594000000000001</v>
      </c>
      <c r="AC3254" s="208">
        <v>76.72</v>
      </c>
      <c r="AD3254" s="208">
        <v>108.80200000000001</v>
      </c>
      <c r="AE3254" s="208">
        <v>112.545</v>
      </c>
      <c r="AF3254" s="208">
        <v>124.40900000000001</v>
      </c>
      <c r="AG3254" s="208">
        <v>76.552999999999997</v>
      </c>
      <c r="AH3254" s="208">
        <v>67.644999999999996</v>
      </c>
      <c r="AI3254" s="208">
        <v>35.319000000000003</v>
      </c>
      <c r="AJ3254" s="208">
        <v>8.4260000000000002</v>
      </c>
      <c r="AK3254" s="208">
        <v>6.83</v>
      </c>
      <c r="AL3254" s="208">
        <v>15.597</v>
      </c>
      <c r="AM3254" s="208">
        <v>24.033999999999999</v>
      </c>
      <c r="AN3254" s="208">
        <v>45.29</v>
      </c>
      <c r="AO3254" s="208">
        <v>101.768</v>
      </c>
      <c r="AP3254" s="208">
        <v>185.23400000000001</v>
      </c>
      <c r="AQ3254" s="208">
        <v>203.006</v>
      </c>
      <c r="AR3254" s="208">
        <v>200.77199999999999</v>
      </c>
      <c r="AS3254" s="208">
        <v>110.90900000000001</v>
      </c>
      <c r="AT3254" s="208">
        <v>135.137</v>
      </c>
      <c r="AU3254" s="208">
        <v>88.74</v>
      </c>
      <c r="AV3254" s="208">
        <v>25.193000000000001</v>
      </c>
      <c r="AW3254" s="208">
        <v>4.1029999999999998</v>
      </c>
      <c r="AX3254" s="208">
        <v>36.442999999999998</v>
      </c>
      <c r="AY3254" s="208">
        <v>62.414000000000001</v>
      </c>
      <c r="AZ3254" s="208">
        <v>55.923000000000002</v>
      </c>
      <c r="BA3254" s="208">
        <v>128.184</v>
      </c>
      <c r="BB3254" s="27">
        <v>402.911</v>
      </c>
      <c r="BC3254" s="21"/>
      <c r="BD3254" s="22">
        <f t="shared" si="385"/>
        <v>541.54704301075265</v>
      </c>
      <c r="BE3254" s="21"/>
      <c r="BG3254" s="10"/>
      <c r="BH3254" s="21">
        <f t="shared" si="386"/>
        <v>0</v>
      </c>
      <c r="BI3254" s="22">
        <f t="shared" si="386"/>
        <v>0.40291100000000002</v>
      </c>
      <c r="BJ3254" s="21"/>
      <c r="BK3254" s="21">
        <v>0</v>
      </c>
      <c r="BL3254" s="22">
        <v>0.60901799999999995</v>
      </c>
      <c r="BM3254" s="21"/>
      <c r="BN3254" s="21">
        <f t="shared" si="384"/>
        <v>0</v>
      </c>
      <c r="BO3254" s="22">
        <f t="shared" si="384"/>
        <v>2.4360719999999998</v>
      </c>
      <c r="BP3254" s="21">
        <f t="shared" si="384"/>
        <v>0</v>
      </c>
    </row>
    <row r="3255" spans="1:68" ht="11.1" hidden="1" customHeight="1" outlineLevel="1" collapsed="1" x14ac:dyDescent="0.2">
      <c r="A3255" s="10"/>
      <c r="B3255" s="18"/>
      <c r="C3255" s="18"/>
      <c r="D3255" s="18"/>
      <c r="E3255" s="19" t="s">
        <v>2808</v>
      </c>
      <c r="F3255" s="20"/>
      <c r="G3255" s="20"/>
      <c r="H3255" s="20"/>
      <c r="I3255" s="20"/>
      <c r="J3255" s="20"/>
      <c r="K3255" s="20"/>
      <c r="L3255" s="20"/>
      <c r="M3255" s="20"/>
      <c r="N3255" s="20"/>
      <c r="O3255" s="20"/>
      <c r="P3255" s="20"/>
      <c r="Q3255" s="20"/>
      <c r="R3255" s="20"/>
      <c r="S3255" s="20"/>
      <c r="T3255" s="20"/>
      <c r="U3255" s="20"/>
      <c r="V3255" s="20"/>
      <c r="W3255" s="20"/>
      <c r="X3255" s="20"/>
      <c r="Y3255" s="20"/>
      <c r="Z3255" s="20"/>
      <c r="AA3255" s="20"/>
      <c r="AB3255" s="20"/>
      <c r="AC3255" s="20"/>
      <c r="AD3255" s="20"/>
      <c r="AE3255" s="20"/>
      <c r="AF3255" s="209">
        <v>11.228999999999999</v>
      </c>
      <c r="AG3255" s="209">
        <v>12.788</v>
      </c>
      <c r="AH3255" s="209">
        <v>15.851000000000001</v>
      </c>
      <c r="AI3255" s="20"/>
      <c r="AJ3255" s="20"/>
      <c r="AK3255" s="20"/>
      <c r="AL3255" s="209">
        <v>1.2989999999999999</v>
      </c>
      <c r="AM3255" s="209">
        <v>1.0580000000000001</v>
      </c>
      <c r="AN3255" s="209">
        <v>2.7970000000000002</v>
      </c>
      <c r="AO3255" s="20"/>
      <c r="AP3255" s="209">
        <v>14.412000000000001</v>
      </c>
      <c r="AQ3255" s="209">
        <v>10.292999999999999</v>
      </c>
      <c r="AR3255" s="209">
        <v>6.3959999999999999</v>
      </c>
      <c r="AS3255" s="209">
        <v>5.1689999999999996</v>
      </c>
      <c r="AT3255" s="209">
        <v>2.7040000000000002</v>
      </c>
      <c r="AU3255" s="209">
        <v>1.1870000000000001</v>
      </c>
      <c r="AV3255" s="20"/>
      <c r="AW3255" s="20"/>
      <c r="AX3255" s="20"/>
      <c r="AY3255" s="209">
        <v>1.7669999999999999</v>
      </c>
      <c r="AZ3255" s="209">
        <v>1.821</v>
      </c>
      <c r="BA3255" s="209">
        <v>5.149</v>
      </c>
      <c r="BB3255" s="21">
        <f t="shared" si="387"/>
        <v>15.851000000000001</v>
      </c>
      <c r="BC3255" s="21">
        <f>BF3255</f>
        <v>23.2</v>
      </c>
      <c r="BD3255" s="22">
        <f t="shared" si="385"/>
        <v>21.305107526881724</v>
      </c>
      <c r="BE3255" s="21">
        <f>BC3255-BD3255</f>
        <v>1.8948924731182757</v>
      </c>
      <c r="BF3255" s="2">
        <v>23.2</v>
      </c>
      <c r="BG3255" s="10">
        <v>6</v>
      </c>
      <c r="BH3255" s="21">
        <f t="shared" si="386"/>
        <v>1.72608E-2</v>
      </c>
      <c r="BI3255" s="22">
        <f t="shared" si="386"/>
        <v>1.5851000000000001E-2</v>
      </c>
      <c r="BJ3255" s="21">
        <f>BH3255-BI3255</f>
        <v>1.4097999999999992E-3</v>
      </c>
      <c r="BK3255" s="21">
        <v>5.1782399999999999E-2</v>
      </c>
      <c r="BL3255" s="22">
        <v>4.7552999999999998E-2</v>
      </c>
      <c r="BM3255" s="21">
        <v>4.2294000000000012E-3</v>
      </c>
      <c r="BN3255" s="21">
        <f t="shared" si="384"/>
        <v>0.2071296</v>
      </c>
      <c r="BO3255" s="22">
        <f t="shared" si="384"/>
        <v>0.19021199999999999</v>
      </c>
      <c r="BP3255" s="21">
        <f t="shared" si="384"/>
        <v>1.6917600000000005E-2</v>
      </c>
    </row>
    <row r="3256" spans="1:68" ht="11.1" hidden="1" customHeight="1" outlineLevel="2" x14ac:dyDescent="0.2">
      <c r="A3256" s="10"/>
      <c r="B3256" s="18"/>
      <c r="C3256" s="18"/>
      <c r="D3256" s="18"/>
      <c r="E3256" s="23" t="s">
        <v>2809</v>
      </c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08">
        <v>11.228999999999999</v>
      </c>
      <c r="AG3256" s="208">
        <v>12.788</v>
      </c>
      <c r="AH3256" s="208">
        <v>15.851000000000001</v>
      </c>
      <c r="AI3256" s="24"/>
      <c r="AJ3256" s="24"/>
      <c r="AK3256" s="24"/>
      <c r="AL3256" s="208">
        <v>1.2989999999999999</v>
      </c>
      <c r="AM3256" s="208">
        <v>1.0580000000000001</v>
      </c>
      <c r="AN3256" s="208">
        <v>2.7970000000000002</v>
      </c>
      <c r="AO3256" s="24"/>
      <c r="AP3256" s="208">
        <v>14.412000000000001</v>
      </c>
      <c r="AQ3256" s="208">
        <v>10.292999999999999</v>
      </c>
      <c r="AR3256" s="208">
        <v>6.3959999999999999</v>
      </c>
      <c r="AS3256" s="208">
        <v>5.1689999999999996</v>
      </c>
      <c r="AT3256" s="208">
        <v>2.7040000000000002</v>
      </c>
      <c r="AU3256" s="208">
        <v>1.1870000000000001</v>
      </c>
      <c r="AV3256" s="24"/>
      <c r="AW3256" s="24"/>
      <c r="AX3256" s="24"/>
      <c r="AY3256" s="208">
        <v>1.7669999999999999</v>
      </c>
      <c r="AZ3256" s="208">
        <v>1.821</v>
      </c>
      <c r="BA3256" s="208">
        <v>5.149</v>
      </c>
      <c r="BB3256" s="21">
        <f t="shared" si="387"/>
        <v>15.851000000000001</v>
      </c>
      <c r="BC3256" s="21"/>
      <c r="BD3256" s="22">
        <f t="shared" si="385"/>
        <v>21.305107526881724</v>
      </c>
      <c r="BE3256" s="21"/>
      <c r="BG3256" s="10"/>
      <c r="BH3256" s="21">
        <f t="shared" si="386"/>
        <v>0</v>
      </c>
      <c r="BI3256" s="22">
        <f t="shared" si="386"/>
        <v>1.5851000000000001E-2</v>
      </c>
      <c r="BJ3256" s="21"/>
      <c r="BK3256" s="21">
        <v>0</v>
      </c>
      <c r="BL3256" s="22">
        <v>4.7552999999999998E-2</v>
      </c>
      <c r="BM3256" s="21"/>
      <c r="BN3256" s="21">
        <f t="shared" si="384"/>
        <v>0</v>
      </c>
      <c r="BO3256" s="22">
        <f t="shared" si="384"/>
        <v>0.19021199999999999</v>
      </c>
      <c r="BP3256" s="21">
        <f t="shared" si="384"/>
        <v>0</v>
      </c>
    </row>
    <row r="3257" spans="1:68" ht="11.1" customHeight="1" outlineLevel="1" collapsed="1" x14ac:dyDescent="0.2">
      <c r="A3257" s="10"/>
      <c r="B3257" s="18"/>
      <c r="C3257" s="18"/>
      <c r="D3257" s="18"/>
      <c r="E3257" s="19" t="s">
        <v>2810</v>
      </c>
      <c r="F3257" s="20"/>
      <c r="G3257" s="20"/>
      <c r="H3257" s="20"/>
      <c r="I3257" s="20"/>
      <c r="J3257" s="20"/>
      <c r="K3257" s="20"/>
      <c r="L3257" s="20"/>
      <c r="M3257" s="20"/>
      <c r="N3257" s="20"/>
      <c r="O3257" s="20"/>
      <c r="P3257" s="20"/>
      <c r="Q3257" s="20"/>
      <c r="R3257" s="20"/>
      <c r="S3257" s="20"/>
      <c r="T3257" s="20"/>
      <c r="U3257" s="20"/>
      <c r="V3257" s="20"/>
      <c r="W3257" s="20"/>
      <c r="X3257" s="20"/>
      <c r="Y3257" s="20"/>
      <c r="Z3257" s="20"/>
      <c r="AA3257" s="20"/>
      <c r="AB3257" s="20"/>
      <c r="AC3257" s="20"/>
      <c r="AD3257" s="20"/>
      <c r="AE3257" s="20"/>
      <c r="AF3257" s="20"/>
      <c r="AG3257" s="20"/>
      <c r="AH3257" s="20"/>
      <c r="AI3257" s="20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  <c r="BA3257" s="209">
        <v>0.84099999999999997</v>
      </c>
      <c r="BB3257" s="21">
        <f t="shared" si="387"/>
        <v>0.84099999999999997</v>
      </c>
      <c r="BC3257" s="21">
        <v>1.1299999999999999</v>
      </c>
      <c r="BD3257" s="22">
        <f t="shared" si="385"/>
        <v>1.1303763440860213</v>
      </c>
      <c r="BE3257" s="21">
        <f>BC3257-BD3257</f>
        <v>-3.7634408602138514E-4</v>
      </c>
      <c r="BG3257" s="10">
        <v>7</v>
      </c>
      <c r="BH3257" s="21">
        <f t="shared" si="386"/>
        <v>8.4071999999999988E-4</v>
      </c>
      <c r="BI3257" s="22">
        <f t="shared" si="386"/>
        <v>8.4099999999999984E-4</v>
      </c>
      <c r="BJ3257" s="21">
        <f>BH3257-BI3257</f>
        <v>-2.7999999999996344E-7</v>
      </c>
      <c r="BK3257" s="21">
        <v>2.5221599999999999E-3</v>
      </c>
      <c r="BL3257" s="22">
        <v>2.5229999999999996E-3</v>
      </c>
      <c r="BM3257" s="21">
        <v>-8.3999999999978189E-7</v>
      </c>
      <c r="BN3257" s="21">
        <f t="shared" si="384"/>
        <v>1.0088639999999999E-2</v>
      </c>
      <c r="BO3257" s="22">
        <f t="shared" si="384"/>
        <v>1.0091999999999999E-2</v>
      </c>
      <c r="BP3257" s="21">
        <f t="shared" si="384"/>
        <v>-3.3599999999991276E-6</v>
      </c>
    </row>
    <row r="3258" spans="1:68" ht="11.1" hidden="1" customHeight="1" outlineLevel="2" x14ac:dyDescent="0.2">
      <c r="A3258" s="10"/>
      <c r="B3258" s="18"/>
      <c r="C3258" s="18"/>
      <c r="D3258" s="18"/>
      <c r="E3258" s="23" t="s">
        <v>2811</v>
      </c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4"/>
      <c r="X3258" s="24"/>
      <c r="Y3258" s="24"/>
      <c r="Z3258" s="24"/>
      <c r="AA3258" s="24"/>
      <c r="AB3258" s="24"/>
      <c r="AC3258" s="24"/>
      <c r="AD3258" s="24"/>
      <c r="AE3258" s="24"/>
      <c r="AF3258" s="24"/>
      <c r="AG3258" s="24"/>
      <c r="AH3258" s="24"/>
      <c r="AI3258" s="24"/>
      <c r="AJ3258" s="24"/>
      <c r="AK3258" s="24"/>
      <c r="AL3258" s="24"/>
      <c r="AM3258" s="24"/>
      <c r="AN3258" s="24"/>
      <c r="AO3258" s="24"/>
      <c r="AP3258" s="24"/>
      <c r="AQ3258" s="24"/>
      <c r="AR3258" s="24"/>
      <c r="AS3258" s="24"/>
      <c r="AT3258" s="24"/>
      <c r="AU3258" s="24"/>
      <c r="AV3258" s="24"/>
      <c r="AW3258" s="24"/>
      <c r="AX3258" s="24"/>
      <c r="AY3258" s="24"/>
      <c r="AZ3258" s="24"/>
      <c r="BA3258" s="208">
        <v>0.84099999999999997</v>
      </c>
      <c r="BB3258" s="21">
        <f t="shared" si="387"/>
        <v>0.84099999999999997</v>
      </c>
      <c r="BC3258" s="21"/>
      <c r="BD3258" s="22">
        <f t="shared" si="385"/>
        <v>1.1303763440860213</v>
      </c>
      <c r="BE3258" s="21"/>
      <c r="BG3258" s="10"/>
      <c r="BH3258" s="21">
        <f t="shared" si="386"/>
        <v>0</v>
      </c>
      <c r="BI3258" s="22">
        <f t="shared" si="386"/>
        <v>8.4099999999999984E-4</v>
      </c>
      <c r="BJ3258" s="21"/>
      <c r="BK3258" s="21">
        <v>0</v>
      </c>
      <c r="BL3258" s="22">
        <v>2.5229999999999996E-3</v>
      </c>
      <c r="BM3258" s="21"/>
      <c r="BN3258" s="21">
        <f t="shared" si="384"/>
        <v>0</v>
      </c>
      <c r="BO3258" s="22">
        <f t="shared" si="384"/>
        <v>1.0091999999999999E-2</v>
      </c>
      <c r="BP3258" s="21">
        <f t="shared" si="384"/>
        <v>0</v>
      </c>
    </row>
    <row r="3259" spans="1:68" ht="11.1" hidden="1" customHeight="1" outlineLevel="1" collapsed="1" x14ac:dyDescent="0.2">
      <c r="A3259" s="10"/>
      <c r="B3259" s="18"/>
      <c r="C3259" s="18"/>
      <c r="D3259" s="18"/>
      <c r="E3259" s="19" t="s">
        <v>2812</v>
      </c>
      <c r="F3259" s="20"/>
      <c r="G3259" s="20"/>
      <c r="H3259" s="20"/>
      <c r="I3259" s="20"/>
      <c r="J3259" s="20"/>
      <c r="K3259" s="20"/>
      <c r="L3259" s="20"/>
      <c r="M3259" s="20"/>
      <c r="N3259" s="20"/>
      <c r="O3259" s="20"/>
      <c r="P3259" s="20"/>
      <c r="Q3259" s="20"/>
      <c r="R3259" s="20"/>
      <c r="S3259" s="20"/>
      <c r="T3259" s="20"/>
      <c r="U3259" s="20"/>
      <c r="V3259" s="20"/>
      <c r="W3259" s="20"/>
      <c r="X3259" s="20"/>
      <c r="Y3259" s="20"/>
      <c r="Z3259" s="20"/>
      <c r="AA3259" s="20"/>
      <c r="AB3259" s="20"/>
      <c r="AC3259" s="20"/>
      <c r="AD3259" s="20"/>
      <c r="AE3259" s="20"/>
      <c r="AF3259" s="20"/>
      <c r="AG3259" s="20"/>
      <c r="AH3259" s="20"/>
      <c r="AI3259" s="20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9">
        <v>4.6239999999999997</v>
      </c>
      <c r="BA3259" s="209">
        <v>8.843</v>
      </c>
      <c r="BB3259" s="21">
        <f t="shared" si="387"/>
        <v>8.843</v>
      </c>
      <c r="BC3259" s="21">
        <f>BF3259</f>
        <v>23</v>
      </c>
      <c r="BD3259" s="22">
        <f t="shared" si="385"/>
        <v>11.885752688172042</v>
      </c>
      <c r="BE3259" s="21">
        <f>BC3259-BD3259</f>
        <v>11.114247311827958</v>
      </c>
      <c r="BF3259" s="2">
        <v>23</v>
      </c>
      <c r="BG3259" s="10">
        <v>6</v>
      </c>
      <c r="BH3259" s="21">
        <f t="shared" si="386"/>
        <v>1.7111999999999999E-2</v>
      </c>
      <c r="BI3259" s="22">
        <f t="shared" si="386"/>
        <v>8.8430000000000002E-3</v>
      </c>
      <c r="BJ3259" s="21">
        <f>BH3259-BI3259</f>
        <v>8.2689999999999986E-3</v>
      </c>
      <c r="BK3259" s="21">
        <v>5.1335999999999993E-2</v>
      </c>
      <c r="BL3259" s="22">
        <v>2.6529E-2</v>
      </c>
      <c r="BM3259" s="21">
        <v>2.4806999999999992E-2</v>
      </c>
      <c r="BN3259" s="21">
        <f t="shared" ref="BN3259:BP3399" si="388">BK3259*4</f>
        <v>0.20534399999999997</v>
      </c>
      <c r="BO3259" s="22">
        <f t="shared" si="388"/>
        <v>0.106116</v>
      </c>
      <c r="BP3259" s="21">
        <f t="shared" si="388"/>
        <v>9.9227999999999969E-2</v>
      </c>
    </row>
    <row r="3260" spans="1:68" ht="11.1" hidden="1" customHeight="1" outlineLevel="2" x14ac:dyDescent="0.2">
      <c r="A3260" s="10"/>
      <c r="B3260" s="18"/>
      <c r="C3260" s="18"/>
      <c r="D3260" s="18"/>
      <c r="E3260" s="23" t="s">
        <v>2813</v>
      </c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4"/>
      <c r="AE3260" s="24"/>
      <c r="AF3260" s="24"/>
      <c r="AG3260" s="24"/>
      <c r="AH3260" s="24"/>
      <c r="AI3260" s="24"/>
      <c r="AJ3260" s="24"/>
      <c r="AK3260" s="24"/>
      <c r="AL3260" s="24"/>
      <c r="AM3260" s="24"/>
      <c r="AN3260" s="24"/>
      <c r="AO3260" s="24"/>
      <c r="AP3260" s="24"/>
      <c r="AQ3260" s="24"/>
      <c r="AR3260" s="24"/>
      <c r="AS3260" s="24"/>
      <c r="AT3260" s="24"/>
      <c r="AU3260" s="24"/>
      <c r="AV3260" s="24"/>
      <c r="AW3260" s="24"/>
      <c r="AX3260" s="24"/>
      <c r="AY3260" s="24"/>
      <c r="AZ3260" s="208">
        <v>4.6239999999999997</v>
      </c>
      <c r="BA3260" s="208">
        <v>8.843</v>
      </c>
      <c r="BB3260" s="21">
        <f t="shared" si="387"/>
        <v>8.843</v>
      </c>
      <c r="BC3260" s="21"/>
      <c r="BD3260" s="22">
        <f t="shared" si="385"/>
        <v>11.885752688172042</v>
      </c>
      <c r="BE3260" s="21"/>
      <c r="BG3260" s="10"/>
      <c r="BH3260" s="21">
        <f t="shared" si="386"/>
        <v>0</v>
      </c>
      <c r="BI3260" s="22">
        <f t="shared" si="386"/>
        <v>8.8430000000000002E-3</v>
      </c>
      <c r="BJ3260" s="21"/>
      <c r="BK3260" s="21">
        <v>0</v>
      </c>
      <c r="BL3260" s="22">
        <v>2.6529E-2</v>
      </c>
      <c r="BM3260" s="21"/>
      <c r="BN3260" s="21">
        <f t="shared" si="388"/>
        <v>0</v>
      </c>
      <c r="BO3260" s="22">
        <f t="shared" si="388"/>
        <v>0.106116</v>
      </c>
      <c r="BP3260" s="21">
        <f t="shared" si="388"/>
        <v>0</v>
      </c>
    </row>
    <row r="3261" spans="1:68" ht="11.1" hidden="1" customHeight="1" outlineLevel="1" collapsed="1" x14ac:dyDescent="0.2">
      <c r="A3261" s="10"/>
      <c r="B3261" s="18"/>
      <c r="C3261" s="18"/>
      <c r="D3261" s="18"/>
      <c r="E3261" s="19" t="s">
        <v>2814</v>
      </c>
      <c r="F3261" s="20"/>
      <c r="G3261" s="20"/>
      <c r="H3261" s="20"/>
      <c r="I3261" s="20"/>
      <c r="J3261" s="20"/>
      <c r="K3261" s="20"/>
      <c r="L3261" s="20"/>
      <c r="M3261" s="20"/>
      <c r="N3261" s="20"/>
      <c r="O3261" s="20"/>
      <c r="P3261" s="20"/>
      <c r="Q3261" s="20"/>
      <c r="R3261" s="20"/>
      <c r="S3261" s="20"/>
      <c r="T3261" s="20"/>
      <c r="U3261" s="20"/>
      <c r="V3261" s="20"/>
      <c r="W3261" s="20"/>
      <c r="X3261" s="20"/>
      <c r="Y3261" s="20"/>
      <c r="Z3261" s="20"/>
      <c r="AA3261" s="20"/>
      <c r="AB3261" s="20"/>
      <c r="AC3261" s="20"/>
      <c r="AD3261" s="20"/>
      <c r="AE3261" s="20"/>
      <c r="AF3261" s="20"/>
      <c r="AG3261" s="20"/>
      <c r="AH3261" s="20"/>
      <c r="AI3261" s="20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9">
        <v>0.52</v>
      </c>
      <c r="AZ3261" s="209">
        <v>0.749</v>
      </c>
      <c r="BA3261" s="209">
        <v>1.7649999999999999</v>
      </c>
      <c r="BB3261" s="21">
        <f t="shared" si="387"/>
        <v>1.7649999999999999</v>
      </c>
      <c r="BC3261" s="21">
        <f>BF3261</f>
        <v>5.6</v>
      </c>
      <c r="BD3261" s="22">
        <f t="shared" si="385"/>
        <v>2.372311827956989</v>
      </c>
      <c r="BE3261" s="21">
        <f>BC3261-BD3261</f>
        <v>3.2276881720430106</v>
      </c>
      <c r="BF3261" s="2">
        <v>5.6</v>
      </c>
      <c r="BG3261" s="10">
        <v>6</v>
      </c>
      <c r="BH3261" s="21">
        <f t="shared" si="386"/>
        <v>4.1663999999999998E-3</v>
      </c>
      <c r="BI3261" s="22">
        <f t="shared" si="386"/>
        <v>1.7649999999999999E-3</v>
      </c>
      <c r="BJ3261" s="21">
        <f>BH3261-BI3261</f>
        <v>2.4013999999999997E-3</v>
      </c>
      <c r="BK3261" s="21">
        <v>1.2499199999999999E-2</v>
      </c>
      <c r="BL3261" s="22">
        <v>5.2949999999999994E-3</v>
      </c>
      <c r="BM3261" s="21">
        <v>7.2041999999999991E-3</v>
      </c>
      <c r="BN3261" s="21">
        <f t="shared" si="388"/>
        <v>4.9996799999999994E-2</v>
      </c>
      <c r="BO3261" s="22">
        <f t="shared" si="388"/>
        <v>2.1179999999999997E-2</v>
      </c>
      <c r="BP3261" s="21">
        <f t="shared" si="388"/>
        <v>2.8816799999999997E-2</v>
      </c>
    </row>
    <row r="3262" spans="1:68" ht="11.25" hidden="1" customHeight="1" outlineLevel="2" x14ac:dyDescent="0.2">
      <c r="A3262" s="10"/>
      <c r="B3262" s="18"/>
      <c r="C3262" s="18"/>
      <c r="D3262" s="18"/>
      <c r="E3262" s="23" t="s">
        <v>2815</v>
      </c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24"/>
      <c r="AD3262" s="24"/>
      <c r="AE3262" s="24"/>
      <c r="AF3262" s="24"/>
      <c r="AG3262" s="24"/>
      <c r="AH3262" s="24"/>
      <c r="AI3262" s="24"/>
      <c r="AJ3262" s="24"/>
      <c r="AK3262" s="24"/>
      <c r="AL3262" s="24"/>
      <c r="AM3262" s="24"/>
      <c r="AN3262" s="24"/>
      <c r="AO3262" s="24"/>
      <c r="AP3262" s="24"/>
      <c r="AQ3262" s="24"/>
      <c r="AR3262" s="24"/>
      <c r="AS3262" s="24"/>
      <c r="AT3262" s="24"/>
      <c r="AU3262" s="24"/>
      <c r="AV3262" s="24"/>
      <c r="AW3262" s="24"/>
      <c r="AX3262" s="24"/>
      <c r="AY3262" s="208">
        <v>0.52</v>
      </c>
      <c r="AZ3262" s="208">
        <v>0.749</v>
      </c>
      <c r="BA3262" s="208">
        <v>1.7649999999999999</v>
      </c>
      <c r="BB3262" s="21">
        <f t="shared" si="387"/>
        <v>1.7649999999999999</v>
      </c>
      <c r="BC3262" s="21"/>
      <c r="BD3262" s="22">
        <f t="shared" si="385"/>
        <v>2.372311827956989</v>
      </c>
      <c r="BE3262" s="21"/>
      <c r="BG3262" s="10"/>
      <c r="BH3262" s="21">
        <f t="shared" si="386"/>
        <v>0</v>
      </c>
      <c r="BI3262" s="22">
        <f t="shared" si="386"/>
        <v>1.7649999999999999E-3</v>
      </c>
      <c r="BJ3262" s="21"/>
      <c r="BK3262" s="21">
        <v>0</v>
      </c>
      <c r="BL3262" s="22">
        <v>5.2949999999999994E-3</v>
      </c>
      <c r="BM3262" s="21"/>
      <c r="BN3262" s="21">
        <f t="shared" si="388"/>
        <v>0</v>
      </c>
      <c r="BO3262" s="22">
        <f t="shared" si="388"/>
        <v>2.1179999999999997E-2</v>
      </c>
      <c r="BP3262" s="21">
        <f t="shared" si="388"/>
        <v>0</v>
      </c>
    </row>
    <row r="3263" spans="1:68" ht="12" hidden="1" customHeight="1" outlineLevel="1" collapsed="1" x14ac:dyDescent="0.2">
      <c r="A3263" s="10"/>
      <c r="B3263" s="18"/>
      <c r="C3263" s="18"/>
      <c r="D3263" s="18"/>
      <c r="E3263" s="19" t="s">
        <v>1858</v>
      </c>
      <c r="F3263" s="20"/>
      <c r="G3263" s="20"/>
      <c r="H3263" s="20"/>
      <c r="I3263" s="20"/>
      <c r="J3263" s="20"/>
      <c r="K3263" s="20"/>
      <c r="L3263" s="20"/>
      <c r="M3263" s="20"/>
      <c r="N3263" s="20"/>
      <c r="O3263" s="20"/>
      <c r="P3263" s="20"/>
      <c r="Q3263" s="20"/>
      <c r="R3263" s="20"/>
      <c r="S3263" s="20"/>
      <c r="T3263" s="20"/>
      <c r="U3263" s="20"/>
      <c r="V3263" s="20"/>
      <c r="W3263" s="20"/>
      <c r="X3263" s="20"/>
      <c r="Y3263" s="20"/>
      <c r="Z3263" s="20"/>
      <c r="AA3263" s="20"/>
      <c r="AB3263" s="20"/>
      <c r="AC3263" s="20"/>
      <c r="AD3263" s="20"/>
      <c r="AE3263" s="20"/>
      <c r="AF3263" s="20"/>
      <c r="AG3263" s="20"/>
      <c r="AH3263" s="20"/>
      <c r="AI3263" s="20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9">
        <v>8.0860000000000003</v>
      </c>
      <c r="AV3263" s="20"/>
      <c r="AW3263" s="20"/>
      <c r="AX3263" s="209">
        <v>8.0000000000000002E-3</v>
      </c>
      <c r="AY3263" s="20"/>
      <c r="AZ3263" s="209">
        <v>1.5980000000000001</v>
      </c>
      <c r="BA3263" s="209">
        <v>1.2689999999999999</v>
      </c>
      <c r="BB3263" s="21">
        <f t="shared" si="387"/>
        <v>8.0860000000000003</v>
      </c>
      <c r="BC3263" s="21">
        <f>BD3263</f>
        <v>10.868279569892474</v>
      </c>
      <c r="BD3263" s="22">
        <f t="shared" si="385"/>
        <v>10.868279569892474</v>
      </c>
      <c r="BE3263" s="21">
        <f>BC3263-BD3263</f>
        <v>0</v>
      </c>
      <c r="BF3263" s="2">
        <v>4.5</v>
      </c>
      <c r="BG3263" s="10">
        <v>6</v>
      </c>
      <c r="BH3263" s="21">
        <f>(BC3263*24*31/1000000)</f>
        <v>8.0860000000000012E-3</v>
      </c>
      <c r="BI3263" s="22">
        <f t="shared" si="386"/>
        <v>8.0860000000000012E-3</v>
      </c>
      <c r="BJ3263" s="21">
        <f>BH3263-BI3263</f>
        <v>0</v>
      </c>
      <c r="BK3263" s="21">
        <v>2.4258000000000002E-2</v>
      </c>
      <c r="BL3263" s="22">
        <v>2.4258000000000002E-2</v>
      </c>
      <c r="BM3263" s="21">
        <v>0</v>
      </c>
      <c r="BN3263" s="21">
        <f t="shared" si="388"/>
        <v>9.7032000000000007E-2</v>
      </c>
      <c r="BO3263" s="22">
        <f t="shared" si="388"/>
        <v>9.7032000000000007E-2</v>
      </c>
      <c r="BP3263" s="79">
        <f t="shared" si="388"/>
        <v>0</v>
      </c>
    </row>
    <row r="3264" spans="1:68" ht="12" hidden="1" customHeight="1" outlineLevel="2" x14ac:dyDescent="0.2">
      <c r="A3264" s="10"/>
      <c r="B3264" s="18"/>
      <c r="C3264" s="18"/>
      <c r="D3264" s="18"/>
      <c r="E3264" s="23" t="s">
        <v>2816</v>
      </c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/>
      <c r="AA3264" s="24"/>
      <c r="AB3264" s="24"/>
      <c r="AC3264" s="24"/>
      <c r="AD3264" s="24"/>
      <c r="AE3264" s="24"/>
      <c r="AF3264" s="24"/>
      <c r="AG3264" s="24"/>
      <c r="AH3264" s="24"/>
      <c r="AI3264" s="24"/>
      <c r="AJ3264" s="24"/>
      <c r="AK3264" s="24"/>
      <c r="AL3264" s="24"/>
      <c r="AM3264" s="24"/>
      <c r="AN3264" s="24"/>
      <c r="AO3264" s="24"/>
      <c r="AP3264" s="24"/>
      <c r="AQ3264" s="24"/>
      <c r="AR3264" s="24"/>
      <c r="AS3264" s="24"/>
      <c r="AT3264" s="24"/>
      <c r="AU3264" s="208">
        <v>8.0860000000000003</v>
      </c>
      <c r="AV3264" s="24"/>
      <c r="AW3264" s="24"/>
      <c r="AX3264" s="208">
        <v>8.0000000000000002E-3</v>
      </c>
      <c r="AY3264" s="24"/>
      <c r="AZ3264" s="208">
        <v>1.5980000000000001</v>
      </c>
      <c r="BA3264" s="208">
        <v>1.2689999999999999</v>
      </c>
      <c r="BB3264" s="21">
        <f t="shared" si="387"/>
        <v>8.0860000000000003</v>
      </c>
      <c r="BC3264" s="21"/>
      <c r="BD3264" s="22">
        <f t="shared" si="385"/>
        <v>10.868279569892474</v>
      </c>
      <c r="BE3264" s="21"/>
      <c r="BG3264" s="10"/>
      <c r="BH3264" s="21">
        <f t="shared" si="386"/>
        <v>0</v>
      </c>
      <c r="BI3264" s="22">
        <f t="shared" si="386"/>
        <v>8.0860000000000012E-3</v>
      </c>
      <c r="BJ3264" s="21"/>
      <c r="BK3264" s="21">
        <v>0</v>
      </c>
      <c r="BL3264" s="22">
        <v>2.4258000000000002E-2</v>
      </c>
      <c r="BM3264" s="21"/>
      <c r="BN3264" s="21">
        <f t="shared" si="388"/>
        <v>0</v>
      </c>
      <c r="BO3264" s="22">
        <f t="shared" si="388"/>
        <v>9.7032000000000007E-2</v>
      </c>
      <c r="BP3264" s="79">
        <f t="shared" si="388"/>
        <v>0</v>
      </c>
    </row>
    <row r="3265" spans="1:68" ht="12" hidden="1" customHeight="1" outlineLevel="1" collapsed="1" x14ac:dyDescent="0.2">
      <c r="A3265" s="10"/>
      <c r="B3265" s="18"/>
      <c r="C3265" s="18"/>
      <c r="D3265" s="18"/>
      <c r="E3265" s="19" t="s">
        <v>2817</v>
      </c>
      <c r="F3265" s="20"/>
      <c r="G3265" s="20"/>
      <c r="H3265" s="20"/>
      <c r="I3265" s="20"/>
      <c r="J3265" s="20"/>
      <c r="K3265" s="20"/>
      <c r="L3265" s="20"/>
      <c r="M3265" s="20"/>
      <c r="N3265" s="20"/>
      <c r="O3265" s="20"/>
      <c r="P3265" s="20"/>
      <c r="Q3265" s="20"/>
      <c r="R3265" s="20"/>
      <c r="S3265" s="20"/>
      <c r="T3265" s="20"/>
      <c r="U3265" s="20"/>
      <c r="V3265" s="20"/>
      <c r="W3265" s="20"/>
      <c r="X3265" s="20"/>
      <c r="Y3265" s="20"/>
      <c r="Z3265" s="20"/>
      <c r="AA3265" s="20"/>
      <c r="AB3265" s="20"/>
      <c r="AC3265" s="20"/>
      <c r="AD3265" s="20"/>
      <c r="AE3265" s="20"/>
      <c r="AF3265" s="20"/>
      <c r="AG3265" s="20"/>
      <c r="AH3265" s="20"/>
      <c r="AI3265" s="20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9">
        <v>8.0860000000000003</v>
      </c>
      <c r="AV3265" s="20"/>
      <c r="AW3265" s="20"/>
      <c r="AX3265" s="209">
        <v>8.0000000000000002E-3</v>
      </c>
      <c r="AY3265" s="20"/>
      <c r="AZ3265" s="209">
        <v>1.5980000000000001</v>
      </c>
      <c r="BA3265" s="209">
        <v>1.2689999999999999</v>
      </c>
      <c r="BB3265" s="21">
        <v>1.7649999999999999</v>
      </c>
      <c r="BC3265" s="21">
        <f>BF3265</f>
        <v>4.5</v>
      </c>
      <c r="BD3265" s="22">
        <f>(BB3265/31/24)*1000</f>
        <v>2.372311827956989</v>
      </c>
      <c r="BE3265" s="21">
        <f>BC3265-BD3265</f>
        <v>2.127688172043011</v>
      </c>
      <c r="BF3265" s="2">
        <v>4.5</v>
      </c>
      <c r="BG3265" s="10">
        <v>6</v>
      </c>
      <c r="BH3265" s="21">
        <f t="shared" si="386"/>
        <v>3.3479999999999998E-3</v>
      </c>
      <c r="BI3265" s="22">
        <f t="shared" si="386"/>
        <v>1.7649999999999999E-3</v>
      </c>
      <c r="BJ3265" s="21">
        <f>BH3265-BI3265</f>
        <v>1.583E-3</v>
      </c>
      <c r="BK3265" s="21">
        <v>2.4258000000000002E-2</v>
      </c>
      <c r="BL3265" s="22">
        <v>2.4258000000000002E-2</v>
      </c>
      <c r="BM3265" s="21">
        <v>0</v>
      </c>
      <c r="BN3265" s="21">
        <f t="shared" si="388"/>
        <v>9.7032000000000007E-2</v>
      </c>
      <c r="BO3265" s="22">
        <f t="shared" si="388"/>
        <v>9.7032000000000007E-2</v>
      </c>
      <c r="BP3265" s="79">
        <f t="shared" si="388"/>
        <v>0</v>
      </c>
    </row>
    <row r="3266" spans="1:68" ht="12" hidden="1" customHeight="1" outlineLevel="2" x14ac:dyDescent="0.2">
      <c r="A3266" s="10"/>
      <c r="B3266" s="18"/>
      <c r="C3266" s="18"/>
      <c r="D3266" s="18"/>
      <c r="E3266" s="23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4"/>
      <c r="AE3266" s="24"/>
      <c r="AF3266" s="24"/>
      <c r="AG3266" s="24"/>
      <c r="AH3266" s="24"/>
      <c r="AI3266" s="24"/>
      <c r="AJ3266" s="24"/>
      <c r="AK3266" s="24"/>
      <c r="AL3266" s="24"/>
      <c r="AM3266" s="24"/>
      <c r="AN3266" s="24"/>
      <c r="AO3266" s="24"/>
      <c r="AP3266" s="24"/>
      <c r="AQ3266" s="24"/>
      <c r="AR3266" s="24"/>
      <c r="AS3266" s="24"/>
      <c r="AT3266" s="24"/>
      <c r="AU3266" s="208">
        <v>8.0860000000000003</v>
      </c>
      <c r="AV3266" s="24"/>
      <c r="AW3266" s="24"/>
      <c r="AX3266" s="208">
        <v>8.0000000000000002E-3</v>
      </c>
      <c r="AY3266" s="24"/>
      <c r="AZ3266" s="208">
        <v>1.5980000000000001</v>
      </c>
      <c r="BA3266" s="208">
        <v>1.2689999999999999</v>
      </c>
      <c r="BB3266" s="21">
        <v>1.7649999999999999</v>
      </c>
      <c r="BC3266" s="21"/>
      <c r="BD3266" s="22">
        <f>(BB3266/31/24)*1000</f>
        <v>2.372311827956989</v>
      </c>
      <c r="BE3266" s="21"/>
      <c r="BG3266" s="10"/>
      <c r="BH3266" s="21">
        <f t="shared" si="386"/>
        <v>0</v>
      </c>
      <c r="BI3266" s="22">
        <f t="shared" si="386"/>
        <v>1.7649999999999999E-3</v>
      </c>
      <c r="BJ3266" s="21"/>
      <c r="BK3266" s="21">
        <v>0</v>
      </c>
      <c r="BL3266" s="22">
        <v>2.4258000000000002E-2</v>
      </c>
      <c r="BM3266" s="21"/>
      <c r="BN3266" s="21">
        <f t="shared" si="388"/>
        <v>0</v>
      </c>
      <c r="BO3266" s="22">
        <f t="shared" si="388"/>
        <v>9.7032000000000007E-2</v>
      </c>
      <c r="BP3266" s="21">
        <f t="shared" si="388"/>
        <v>0</v>
      </c>
    </row>
    <row r="3267" spans="1:68" ht="11.1" hidden="1" customHeight="1" outlineLevel="1" collapsed="1" x14ac:dyDescent="0.2">
      <c r="A3267" s="10"/>
      <c r="B3267" s="18"/>
      <c r="C3267" s="18"/>
      <c r="D3267" s="18"/>
      <c r="E3267" s="19" t="s">
        <v>2818</v>
      </c>
      <c r="F3267" s="20"/>
      <c r="G3267" s="20"/>
      <c r="H3267" s="20"/>
      <c r="I3267" s="20"/>
      <c r="J3267" s="20"/>
      <c r="K3267" s="20"/>
      <c r="L3267" s="20"/>
      <c r="M3267" s="20"/>
      <c r="N3267" s="20"/>
      <c r="O3267" s="20"/>
      <c r="P3267" s="20"/>
      <c r="Q3267" s="20"/>
      <c r="R3267" s="20"/>
      <c r="S3267" s="20"/>
      <c r="T3267" s="20"/>
      <c r="U3267" s="20"/>
      <c r="V3267" s="20"/>
      <c r="W3267" s="20"/>
      <c r="X3267" s="20"/>
      <c r="Y3267" s="20"/>
      <c r="Z3267" s="20"/>
      <c r="AA3267" s="20"/>
      <c r="AB3267" s="20"/>
      <c r="AC3267" s="20"/>
      <c r="AD3267" s="20"/>
      <c r="AE3267" s="20"/>
      <c r="AF3267" s="20"/>
      <c r="AG3267" s="20"/>
      <c r="AH3267" s="20"/>
      <c r="AI3267" s="20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9">
        <v>8.0860000000000003</v>
      </c>
      <c r="AV3267" s="20"/>
      <c r="AW3267" s="20"/>
      <c r="AX3267" s="209">
        <v>8.0000000000000002E-3</v>
      </c>
      <c r="AY3267" s="20"/>
      <c r="AZ3267" s="209">
        <v>1.5980000000000001</v>
      </c>
      <c r="BA3267" s="209">
        <v>1.2689999999999999</v>
      </c>
      <c r="BB3267" s="21">
        <f>MAX(F3267:BA3267)</f>
        <v>8.0860000000000003</v>
      </c>
      <c r="BC3267" s="21">
        <f>BD3267</f>
        <v>10.868279569892474</v>
      </c>
      <c r="BD3267" s="22">
        <f>(BB3267/31/24)*1000</f>
        <v>10.868279569892474</v>
      </c>
      <c r="BE3267" s="21">
        <f>BC3267-BD3267</f>
        <v>0</v>
      </c>
      <c r="BF3267" s="2">
        <v>24.2</v>
      </c>
      <c r="BG3267" s="10">
        <v>6</v>
      </c>
      <c r="BH3267" s="21">
        <f t="shared" si="386"/>
        <v>8.0860000000000012E-3</v>
      </c>
      <c r="BI3267" s="22">
        <f t="shared" si="386"/>
        <v>8.0860000000000012E-3</v>
      </c>
      <c r="BJ3267" s="21">
        <f>BH3267-BI3267</f>
        <v>0</v>
      </c>
      <c r="BK3267" s="21">
        <v>2.4258000000000002E-2</v>
      </c>
      <c r="BL3267" s="22">
        <v>2.4258000000000002E-2</v>
      </c>
      <c r="BM3267" s="21">
        <v>0</v>
      </c>
      <c r="BN3267" s="21">
        <f t="shared" si="388"/>
        <v>9.7032000000000007E-2</v>
      </c>
      <c r="BO3267" s="22">
        <f t="shared" si="388"/>
        <v>9.7032000000000007E-2</v>
      </c>
      <c r="BP3267" s="21">
        <f t="shared" si="388"/>
        <v>0</v>
      </c>
    </row>
    <row r="3268" spans="1:68" ht="11.1" hidden="1" customHeight="1" outlineLevel="2" x14ac:dyDescent="0.2">
      <c r="A3268" s="10"/>
      <c r="B3268" s="18"/>
      <c r="C3268" s="18"/>
      <c r="D3268" s="18"/>
      <c r="E3268" s="80" t="s">
        <v>2819</v>
      </c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4"/>
      <c r="AE3268" s="24"/>
      <c r="AF3268" s="24"/>
      <c r="AG3268" s="24"/>
      <c r="AH3268" s="24"/>
      <c r="AI3268" s="24"/>
      <c r="AJ3268" s="24"/>
      <c r="AK3268" s="24"/>
      <c r="AL3268" s="24"/>
      <c r="AM3268" s="24"/>
      <c r="AN3268" s="24"/>
      <c r="AO3268" s="24"/>
      <c r="AP3268" s="24"/>
      <c r="AQ3268" s="24"/>
      <c r="AR3268" s="24"/>
      <c r="AS3268" s="24"/>
      <c r="AT3268" s="24"/>
      <c r="AU3268" s="208">
        <v>8.0860000000000003</v>
      </c>
      <c r="AV3268" s="24"/>
      <c r="AW3268" s="24"/>
      <c r="AX3268" s="208">
        <v>8.0000000000000002E-3</v>
      </c>
      <c r="AY3268" s="24"/>
      <c r="AZ3268" s="208">
        <v>1.5980000000000001</v>
      </c>
      <c r="BA3268" s="208">
        <v>1.2689999999999999</v>
      </c>
      <c r="BB3268" s="21">
        <f>MAX(F3268:BA3268)</f>
        <v>8.0860000000000003</v>
      </c>
      <c r="BC3268" s="21"/>
      <c r="BD3268" s="22">
        <f>(BB3268/31/24)*1000</f>
        <v>10.868279569892474</v>
      </c>
      <c r="BE3268" s="21"/>
      <c r="BG3268" s="10"/>
      <c r="BH3268" s="21">
        <f t="shared" si="386"/>
        <v>0</v>
      </c>
      <c r="BI3268" s="22">
        <f t="shared" si="386"/>
        <v>8.0860000000000012E-3</v>
      </c>
      <c r="BJ3268" s="21"/>
      <c r="BK3268" s="21">
        <v>0</v>
      </c>
      <c r="BL3268" s="22">
        <v>2.4258000000000002E-2</v>
      </c>
      <c r="BM3268" s="21"/>
      <c r="BN3268" s="21">
        <f t="shared" si="388"/>
        <v>0</v>
      </c>
      <c r="BO3268" s="22">
        <f t="shared" si="388"/>
        <v>9.7032000000000007E-2</v>
      </c>
      <c r="BP3268" s="21">
        <f t="shared" si="388"/>
        <v>0</v>
      </c>
    </row>
    <row r="3269" spans="1:68" ht="11.1" hidden="1" customHeight="1" outlineLevel="1" collapsed="1" x14ac:dyDescent="0.2">
      <c r="A3269" s="10"/>
      <c r="B3269" s="18"/>
      <c r="C3269" s="18"/>
      <c r="D3269" s="18"/>
      <c r="E3269" s="19" t="s">
        <v>2820</v>
      </c>
      <c r="F3269" s="20"/>
      <c r="G3269" s="20"/>
      <c r="H3269" s="20"/>
      <c r="I3269" s="20"/>
      <c r="J3269" s="20"/>
      <c r="K3269" s="20"/>
      <c r="L3269" s="20"/>
      <c r="M3269" s="20"/>
      <c r="N3269" s="20"/>
      <c r="O3269" s="20"/>
      <c r="P3269" s="20"/>
      <c r="Q3269" s="20"/>
      <c r="R3269" s="20"/>
      <c r="S3269" s="20"/>
      <c r="T3269" s="20"/>
      <c r="U3269" s="20"/>
      <c r="V3269" s="20"/>
      <c r="W3269" s="20"/>
      <c r="X3269" s="20"/>
      <c r="Y3269" s="20"/>
      <c r="Z3269" s="20"/>
      <c r="AA3269" s="20"/>
      <c r="AB3269" s="20"/>
      <c r="AC3269" s="20"/>
      <c r="AD3269" s="20"/>
      <c r="AE3269" s="20"/>
      <c r="AF3269" s="20"/>
      <c r="AG3269" s="20"/>
      <c r="AH3269" s="20"/>
      <c r="AI3269" s="20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9">
        <v>8.0860000000000003</v>
      </c>
      <c r="AV3269" s="20"/>
      <c r="AW3269" s="20"/>
      <c r="AX3269" s="209">
        <v>8.0000000000000002E-3</v>
      </c>
      <c r="AY3269" s="20"/>
      <c r="AZ3269" s="209">
        <v>1.5980000000000001</v>
      </c>
      <c r="BA3269" s="209">
        <v>1.2689999999999999</v>
      </c>
      <c r="BB3269" s="21">
        <v>0.44500000000000001</v>
      </c>
      <c r="BC3269" s="21">
        <v>11.5</v>
      </c>
      <c r="BD3269" s="22">
        <v>0.5981182795698925</v>
      </c>
      <c r="BE3269" s="21">
        <f>BC3269-BD3269</f>
        <v>10.901881720430108</v>
      </c>
      <c r="BF3269" s="2">
        <v>11.5</v>
      </c>
      <c r="BG3269" s="10">
        <v>6</v>
      </c>
      <c r="BH3269" s="21">
        <f t="shared" si="386"/>
        <v>8.5559999999999994E-3</v>
      </c>
      <c r="BI3269" s="22">
        <f t="shared" si="386"/>
        <v>4.4499999999999997E-4</v>
      </c>
      <c r="BJ3269" s="21">
        <f>BH3269-BI3269</f>
        <v>8.1110000000000002E-3</v>
      </c>
      <c r="BK3269" s="21">
        <v>2.4258000000000002E-2</v>
      </c>
      <c r="BL3269" s="22">
        <v>2.4258000000000002E-2</v>
      </c>
      <c r="BM3269" s="21">
        <v>0</v>
      </c>
      <c r="BN3269" s="21">
        <f t="shared" si="388"/>
        <v>9.7032000000000007E-2</v>
      </c>
      <c r="BO3269" s="22">
        <f t="shared" si="388"/>
        <v>9.7032000000000007E-2</v>
      </c>
      <c r="BP3269" s="21">
        <f t="shared" si="388"/>
        <v>0</v>
      </c>
    </row>
    <row r="3270" spans="1:68" ht="11.1" hidden="1" customHeight="1" outlineLevel="2" x14ac:dyDescent="0.2">
      <c r="A3270" s="10"/>
      <c r="B3270" s="18"/>
      <c r="C3270" s="18"/>
      <c r="D3270" s="18"/>
      <c r="E3270" s="80" t="s">
        <v>2821</v>
      </c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  <c r="V3270" s="24"/>
      <c r="W3270" s="24"/>
      <c r="X3270" s="24"/>
      <c r="Y3270" s="24"/>
      <c r="Z3270" s="24"/>
      <c r="AA3270" s="24"/>
      <c r="AB3270" s="24"/>
      <c r="AC3270" s="24"/>
      <c r="AD3270" s="24"/>
      <c r="AE3270" s="24"/>
      <c r="AF3270" s="24"/>
      <c r="AG3270" s="24"/>
      <c r="AH3270" s="24"/>
      <c r="AI3270" s="24"/>
      <c r="AJ3270" s="24"/>
      <c r="AK3270" s="24"/>
      <c r="AL3270" s="24"/>
      <c r="AM3270" s="24"/>
      <c r="AN3270" s="24"/>
      <c r="AO3270" s="24"/>
      <c r="AP3270" s="24"/>
      <c r="AQ3270" s="24"/>
      <c r="AR3270" s="24"/>
      <c r="AS3270" s="24"/>
      <c r="AT3270" s="24"/>
      <c r="AU3270" s="208">
        <v>8.0860000000000003</v>
      </c>
      <c r="AV3270" s="24"/>
      <c r="AW3270" s="24"/>
      <c r="AX3270" s="208">
        <v>8.0000000000000002E-3</v>
      </c>
      <c r="AY3270" s="24"/>
      <c r="AZ3270" s="208">
        <v>1.5980000000000001</v>
      </c>
      <c r="BA3270" s="208">
        <v>1.2689999999999999</v>
      </c>
      <c r="BB3270" s="21">
        <v>0.44500000000000001</v>
      </c>
      <c r="BC3270" s="21"/>
      <c r="BD3270" s="22">
        <f>(BB3270/31/24)*1000</f>
        <v>0.59811827956989239</v>
      </c>
      <c r="BE3270" s="21"/>
      <c r="BG3270" s="10"/>
      <c r="BH3270" s="21">
        <f>(BC3270*24*31/1000000)</f>
        <v>0</v>
      </c>
      <c r="BI3270" s="22">
        <f t="shared" si="386"/>
        <v>4.4499999999999987E-4</v>
      </c>
      <c r="BJ3270" s="21"/>
      <c r="BK3270" s="21">
        <v>0</v>
      </c>
      <c r="BL3270" s="22">
        <v>2.4258000000000002E-2</v>
      </c>
      <c r="BM3270" s="21"/>
      <c r="BN3270" s="21">
        <f t="shared" si="388"/>
        <v>0</v>
      </c>
      <c r="BO3270" s="22">
        <f t="shared" si="388"/>
        <v>9.7032000000000007E-2</v>
      </c>
      <c r="BP3270" s="21">
        <f t="shared" si="388"/>
        <v>0</v>
      </c>
    </row>
    <row r="3271" spans="1:68" ht="11.1" hidden="1" customHeight="1" outlineLevel="1" collapsed="1" x14ac:dyDescent="0.2">
      <c r="A3271" s="10"/>
      <c r="B3271" s="18"/>
      <c r="C3271" s="18"/>
      <c r="D3271" s="18"/>
      <c r="E3271" s="19" t="s">
        <v>2822</v>
      </c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  <c r="W3271" s="24"/>
      <c r="X3271" s="24"/>
      <c r="Y3271" s="24"/>
      <c r="Z3271" s="24"/>
      <c r="AA3271" s="24"/>
      <c r="AB3271" s="24"/>
      <c r="AC3271" s="24"/>
      <c r="AD3271" s="24"/>
      <c r="AE3271" s="24"/>
      <c r="AF3271" s="24"/>
      <c r="AG3271" s="24"/>
      <c r="AH3271" s="24"/>
      <c r="AI3271" s="24"/>
      <c r="AJ3271" s="24"/>
      <c r="AK3271" s="24"/>
      <c r="AL3271" s="24"/>
      <c r="AM3271" s="24"/>
      <c r="AN3271" s="24"/>
      <c r="AO3271" s="24"/>
      <c r="AP3271" s="24"/>
      <c r="AQ3271" s="24"/>
      <c r="AR3271" s="24"/>
      <c r="AS3271" s="24"/>
      <c r="AT3271" s="24"/>
      <c r="AU3271" s="208"/>
      <c r="AV3271" s="24"/>
      <c r="AW3271" s="24"/>
      <c r="AX3271" s="208"/>
      <c r="AY3271" s="24"/>
      <c r="AZ3271" s="208"/>
      <c r="BA3271" s="208"/>
      <c r="BB3271" s="21">
        <f>BB3272+BB3273</f>
        <v>19.21</v>
      </c>
      <c r="BC3271" s="21">
        <v>72.47</v>
      </c>
      <c r="BD3271" s="22">
        <f>BD3272+BD3273</f>
        <v>25.819892473118276</v>
      </c>
      <c r="BE3271" s="21">
        <f>BC3271-BD3271</f>
        <v>46.650107526881726</v>
      </c>
      <c r="BG3271" s="10">
        <v>5</v>
      </c>
      <c r="BH3271" s="81">
        <f t="shared" si="386"/>
        <v>5.3917680000000003E-2</v>
      </c>
      <c r="BI3271" s="82">
        <f t="shared" si="386"/>
        <v>1.9210000000000001E-2</v>
      </c>
      <c r="BJ3271" s="21">
        <f>BH3271-BI3271</f>
        <v>3.4707680000000005E-2</v>
      </c>
      <c r="BK3271" s="21"/>
      <c r="BL3271" s="22"/>
      <c r="BM3271" s="21"/>
      <c r="BN3271" s="21"/>
      <c r="BO3271" s="22"/>
      <c r="BP3271" s="21"/>
    </row>
    <row r="3272" spans="1:68" ht="11.1" hidden="1" customHeight="1" outlineLevel="2" x14ac:dyDescent="0.2">
      <c r="A3272" s="10"/>
      <c r="B3272" s="18"/>
      <c r="C3272" s="18"/>
      <c r="D3272" s="18"/>
      <c r="E3272" s="23" t="s">
        <v>2823</v>
      </c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4"/>
      <c r="AE3272" s="24"/>
      <c r="AF3272" s="24"/>
      <c r="AG3272" s="24"/>
      <c r="AH3272" s="24"/>
      <c r="AI3272" s="24"/>
      <c r="AJ3272" s="24"/>
      <c r="AK3272" s="24"/>
      <c r="AL3272" s="24"/>
      <c r="AM3272" s="24"/>
      <c r="AN3272" s="24"/>
      <c r="AO3272" s="24"/>
      <c r="AP3272" s="24"/>
      <c r="AQ3272" s="24"/>
      <c r="AR3272" s="24"/>
      <c r="AS3272" s="24"/>
      <c r="AT3272" s="24"/>
      <c r="AU3272" s="208"/>
      <c r="AV3272" s="24"/>
      <c r="AW3272" s="24"/>
      <c r="AX3272" s="208"/>
      <c r="AY3272" s="24"/>
      <c r="AZ3272" s="208"/>
      <c r="BA3272" s="208"/>
      <c r="BB3272" s="21">
        <v>18.95</v>
      </c>
      <c r="BC3272" s="21"/>
      <c r="BD3272" s="22">
        <v>25.47043010752688</v>
      </c>
      <c r="BE3272" s="21"/>
      <c r="BF3272" s="21">
        <v>72</v>
      </c>
      <c r="BG3272" s="10"/>
      <c r="BH3272" s="81">
        <f t="shared" si="386"/>
        <v>0</v>
      </c>
      <c r="BI3272" s="82"/>
      <c r="BJ3272" s="21">
        <f>BH3272-BI3272</f>
        <v>0</v>
      </c>
      <c r="BK3272" s="21"/>
      <c r="BL3272" s="22"/>
      <c r="BM3272" s="21"/>
      <c r="BN3272" s="21"/>
      <c r="BO3272" s="22"/>
      <c r="BP3272" s="21"/>
    </row>
    <row r="3273" spans="1:68" ht="11.1" hidden="1" customHeight="1" outlineLevel="2" x14ac:dyDescent="0.2">
      <c r="A3273" s="10"/>
      <c r="B3273" s="18"/>
      <c r="C3273" s="18"/>
      <c r="D3273" s="18"/>
      <c r="E3273" s="23" t="s">
        <v>2824</v>
      </c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4"/>
      <c r="AE3273" s="24"/>
      <c r="AF3273" s="24"/>
      <c r="AG3273" s="24"/>
      <c r="AH3273" s="24"/>
      <c r="AI3273" s="24"/>
      <c r="AJ3273" s="24"/>
      <c r="AK3273" s="24"/>
      <c r="AL3273" s="24"/>
      <c r="AM3273" s="24"/>
      <c r="AN3273" s="24"/>
      <c r="AO3273" s="24"/>
      <c r="AP3273" s="24"/>
      <c r="AQ3273" s="24"/>
      <c r="AR3273" s="24"/>
      <c r="AS3273" s="24"/>
      <c r="AT3273" s="24"/>
      <c r="AU3273" s="208"/>
      <c r="AV3273" s="24"/>
      <c r="AW3273" s="24"/>
      <c r="AX3273" s="208"/>
      <c r="AY3273" s="24"/>
      <c r="AZ3273" s="208"/>
      <c r="BA3273" s="208"/>
      <c r="BB3273" s="21">
        <v>0.26</v>
      </c>
      <c r="BC3273" s="21"/>
      <c r="BD3273" s="22">
        <v>0.34946236559139782</v>
      </c>
      <c r="BE3273" s="21"/>
      <c r="BF3273" s="2">
        <v>0.47</v>
      </c>
      <c r="BG3273" s="10"/>
      <c r="BH3273" s="81">
        <f t="shared" si="386"/>
        <v>0</v>
      </c>
      <c r="BI3273" s="82">
        <f t="shared" si="386"/>
        <v>2.5999999999999998E-4</v>
      </c>
      <c r="BJ3273" s="21">
        <f>BH3273-BI3273</f>
        <v>-2.5999999999999998E-4</v>
      </c>
      <c r="BK3273" s="21"/>
      <c r="BL3273" s="22"/>
      <c r="BM3273" s="21"/>
      <c r="BN3273" s="21"/>
      <c r="BO3273" s="22"/>
      <c r="BP3273" s="21"/>
    </row>
    <row r="3274" spans="1:68" ht="11.1" hidden="1" customHeight="1" outlineLevel="1" collapsed="1" x14ac:dyDescent="0.2">
      <c r="A3274" s="10"/>
      <c r="B3274" s="18"/>
      <c r="C3274" s="18"/>
      <c r="D3274" s="18"/>
      <c r="E3274" s="19" t="s">
        <v>2825</v>
      </c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24"/>
      <c r="AS3274" s="24"/>
      <c r="AT3274" s="24"/>
      <c r="AU3274" s="208"/>
      <c r="AV3274" s="24"/>
      <c r="AW3274" s="24"/>
      <c r="AX3274" s="208"/>
      <c r="AY3274" s="24"/>
      <c r="AZ3274" s="208"/>
      <c r="BA3274" s="209">
        <f>BA3275</f>
        <v>6.2640000000000002</v>
      </c>
      <c r="BB3274" s="21">
        <f t="shared" ref="BB3274:BB3279" si="389">MAX(F3274:BA3274)</f>
        <v>6.2640000000000002</v>
      </c>
      <c r="BC3274" s="21">
        <v>9</v>
      </c>
      <c r="BD3274" s="22">
        <f>(BB3274/31/24)*1000</f>
        <v>8.4193548387096762</v>
      </c>
      <c r="BE3274" s="21">
        <f>BC3274-BD3274</f>
        <v>0.58064516129032384</v>
      </c>
      <c r="BF3274" s="2">
        <v>9</v>
      </c>
      <c r="BG3274" s="10">
        <v>6</v>
      </c>
      <c r="BH3274" s="21">
        <f t="shared" si="386"/>
        <v>6.6959999999999997E-3</v>
      </c>
      <c r="BI3274" s="22">
        <f t="shared" si="386"/>
        <v>6.2639999999999987E-3</v>
      </c>
      <c r="BJ3274" s="21">
        <f>BH3274-BI3274</f>
        <v>4.3200000000000096E-4</v>
      </c>
      <c r="BK3274" s="21"/>
      <c r="BL3274" s="22"/>
      <c r="BM3274" s="21"/>
      <c r="BN3274" s="21"/>
      <c r="BO3274" s="22"/>
      <c r="BP3274" s="21"/>
    </row>
    <row r="3275" spans="1:68" ht="11.1" hidden="1" customHeight="1" outlineLevel="2" x14ac:dyDescent="0.2">
      <c r="A3275" s="10"/>
      <c r="B3275" s="18"/>
      <c r="C3275" s="18"/>
      <c r="D3275" s="18"/>
      <c r="E3275" s="23" t="s">
        <v>2826</v>
      </c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4"/>
      <c r="AE3275" s="24"/>
      <c r="AF3275" s="24"/>
      <c r="AG3275" s="24"/>
      <c r="AH3275" s="24"/>
      <c r="AI3275" s="24"/>
      <c r="AJ3275" s="24"/>
      <c r="AK3275" s="24"/>
      <c r="AL3275" s="24"/>
      <c r="AM3275" s="24"/>
      <c r="AN3275" s="24"/>
      <c r="AO3275" s="24"/>
      <c r="AP3275" s="24"/>
      <c r="AQ3275" s="24"/>
      <c r="AR3275" s="24"/>
      <c r="AS3275" s="24"/>
      <c r="AT3275" s="24"/>
      <c r="AU3275" s="208"/>
      <c r="AV3275" s="24"/>
      <c r="AW3275" s="24"/>
      <c r="AX3275" s="208"/>
      <c r="AY3275" s="24"/>
      <c r="AZ3275" s="208"/>
      <c r="BA3275" s="208">
        <v>6.2640000000000002</v>
      </c>
      <c r="BB3275" s="21">
        <f t="shared" si="389"/>
        <v>6.2640000000000002</v>
      </c>
      <c r="BC3275" s="21"/>
      <c r="BD3275" s="22"/>
      <c r="BE3275" s="21"/>
      <c r="BG3275" s="10"/>
      <c r="BH3275" s="21">
        <f t="shared" si="386"/>
        <v>0</v>
      </c>
      <c r="BI3275" s="22">
        <f t="shared" si="386"/>
        <v>0</v>
      </c>
      <c r="BJ3275" s="21"/>
      <c r="BK3275" s="21"/>
      <c r="BL3275" s="22"/>
      <c r="BM3275" s="21"/>
      <c r="BN3275" s="21"/>
      <c r="BO3275" s="22"/>
      <c r="BP3275" s="21"/>
    </row>
    <row r="3276" spans="1:68" ht="11.1" customHeight="1" outlineLevel="1" collapsed="1" x14ac:dyDescent="0.2">
      <c r="A3276" s="10"/>
      <c r="B3276" s="18"/>
      <c r="C3276" s="18"/>
      <c r="D3276" s="18"/>
      <c r="E3276" s="19" t="s">
        <v>2827</v>
      </c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4"/>
      <c r="AG3276" s="24"/>
      <c r="AH3276" s="24"/>
      <c r="AI3276" s="24"/>
      <c r="AJ3276" s="24"/>
      <c r="AK3276" s="24"/>
      <c r="AL3276" s="24"/>
      <c r="AM3276" s="24"/>
      <c r="AN3276" s="24"/>
      <c r="AO3276" s="24"/>
      <c r="AP3276" s="24"/>
      <c r="AQ3276" s="24"/>
      <c r="AR3276" s="24"/>
      <c r="AS3276" s="24"/>
      <c r="AT3276" s="24"/>
      <c r="AU3276" s="208"/>
      <c r="AV3276" s="24"/>
      <c r="AW3276" s="24"/>
      <c r="AX3276" s="208"/>
      <c r="AY3276" s="24"/>
      <c r="AZ3276" s="208"/>
      <c r="BA3276" s="209">
        <f>BA3277</f>
        <v>1.67</v>
      </c>
      <c r="BB3276" s="21">
        <f t="shared" si="389"/>
        <v>1.67</v>
      </c>
      <c r="BC3276" s="21">
        <v>2.4</v>
      </c>
      <c r="BD3276" s="22">
        <f>(BB3276/31/24)*1000</f>
        <v>2.2446236559139785</v>
      </c>
      <c r="BE3276" s="21">
        <f>BC3276-BD3276</f>
        <v>0.15537634408602141</v>
      </c>
      <c r="BF3276" s="2">
        <v>2.4</v>
      </c>
      <c r="BG3276" s="10">
        <v>7</v>
      </c>
      <c r="BH3276" s="21">
        <f t="shared" si="386"/>
        <v>1.7855999999999998E-3</v>
      </c>
      <c r="BI3276" s="22">
        <f t="shared" si="386"/>
        <v>1.67E-3</v>
      </c>
      <c r="BJ3276" s="21">
        <f>BH3276-BI3276</f>
        <v>1.1559999999999977E-4</v>
      </c>
      <c r="BK3276" s="21"/>
      <c r="BL3276" s="22"/>
      <c r="BM3276" s="21"/>
      <c r="BN3276" s="21"/>
      <c r="BO3276" s="22"/>
      <c r="BP3276" s="21"/>
    </row>
    <row r="3277" spans="1:68" ht="11.1" hidden="1" customHeight="1" outlineLevel="2" x14ac:dyDescent="0.2">
      <c r="A3277" s="10"/>
      <c r="B3277" s="18"/>
      <c r="C3277" s="18"/>
      <c r="D3277" s="18"/>
      <c r="E3277" s="23" t="s">
        <v>2828</v>
      </c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4"/>
      <c r="AE3277" s="24"/>
      <c r="AF3277" s="24"/>
      <c r="AG3277" s="24"/>
      <c r="AH3277" s="24"/>
      <c r="AI3277" s="24"/>
      <c r="AJ3277" s="24"/>
      <c r="AK3277" s="24"/>
      <c r="AL3277" s="24"/>
      <c r="AM3277" s="24"/>
      <c r="AN3277" s="24"/>
      <c r="AO3277" s="24"/>
      <c r="AP3277" s="24"/>
      <c r="AQ3277" s="24"/>
      <c r="AR3277" s="24"/>
      <c r="AS3277" s="24"/>
      <c r="AT3277" s="24"/>
      <c r="AU3277" s="208"/>
      <c r="AV3277" s="24"/>
      <c r="AW3277" s="24"/>
      <c r="AX3277" s="208"/>
      <c r="AY3277" s="24"/>
      <c r="AZ3277" s="208"/>
      <c r="BA3277" s="208">
        <v>1.67</v>
      </c>
      <c r="BB3277" s="21">
        <f t="shared" si="389"/>
        <v>1.67</v>
      </c>
      <c r="BC3277" s="21"/>
      <c r="BD3277" s="22"/>
      <c r="BE3277" s="21"/>
      <c r="BG3277" s="10"/>
      <c r="BH3277" s="21">
        <f t="shared" si="386"/>
        <v>0</v>
      </c>
      <c r="BI3277" s="22">
        <f t="shared" si="386"/>
        <v>0</v>
      </c>
      <c r="BJ3277" s="21"/>
      <c r="BK3277" s="21"/>
      <c r="BL3277" s="22"/>
      <c r="BM3277" s="21"/>
      <c r="BN3277" s="21"/>
      <c r="BO3277" s="22"/>
      <c r="BP3277" s="21"/>
    </row>
    <row r="3278" spans="1:68" ht="11.1" hidden="1" customHeight="1" outlineLevel="1" collapsed="1" x14ac:dyDescent="0.2">
      <c r="A3278" s="10"/>
      <c r="B3278" s="18"/>
      <c r="C3278" s="18"/>
      <c r="D3278" s="18"/>
      <c r="E3278" s="19" t="s">
        <v>2829</v>
      </c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4"/>
      <c r="AH3278" s="24"/>
      <c r="AI3278" s="24"/>
      <c r="AJ3278" s="24"/>
      <c r="AK3278" s="24"/>
      <c r="AL3278" s="24"/>
      <c r="AM3278" s="24"/>
      <c r="AN3278" s="24"/>
      <c r="AO3278" s="24"/>
      <c r="AP3278" s="24"/>
      <c r="AQ3278" s="24"/>
      <c r="AR3278" s="24"/>
      <c r="AS3278" s="24"/>
      <c r="AT3278" s="24"/>
      <c r="AU3278" s="208"/>
      <c r="AV3278" s="24"/>
      <c r="AW3278" s="24"/>
      <c r="AX3278" s="208"/>
      <c r="AY3278" s="24"/>
      <c r="AZ3278" s="208"/>
      <c r="BA3278" s="209">
        <f>BA3279</f>
        <v>7.6559999999999997</v>
      </c>
      <c r="BB3278" s="21">
        <f t="shared" si="389"/>
        <v>7.6559999999999997</v>
      </c>
      <c r="BC3278" s="21">
        <v>11</v>
      </c>
      <c r="BD3278" s="22">
        <f>(BB3278/31/24)*1000</f>
        <v>10.29032258064516</v>
      </c>
      <c r="BE3278" s="21">
        <f>BC3278-BD3278</f>
        <v>0.70967741935483986</v>
      </c>
      <c r="BF3278" s="2">
        <v>11</v>
      </c>
      <c r="BG3278" s="10">
        <v>6</v>
      </c>
      <c r="BH3278" s="21">
        <f t="shared" si="386"/>
        <v>8.1840000000000003E-3</v>
      </c>
      <c r="BI3278" s="22">
        <f t="shared" si="386"/>
        <v>7.6559999999999987E-3</v>
      </c>
      <c r="BJ3278" s="21">
        <f>BH3278-BI3278</f>
        <v>5.2800000000000156E-4</v>
      </c>
      <c r="BK3278" s="21"/>
      <c r="BL3278" s="22"/>
      <c r="BM3278" s="21"/>
      <c r="BN3278" s="21"/>
      <c r="BO3278" s="22"/>
      <c r="BP3278" s="21"/>
    </row>
    <row r="3279" spans="1:68" ht="11.1" hidden="1" customHeight="1" outlineLevel="2" x14ac:dyDescent="0.2">
      <c r="A3279" s="10"/>
      <c r="B3279" s="18"/>
      <c r="C3279" s="18"/>
      <c r="D3279" s="18"/>
      <c r="E3279" s="23" t="s">
        <v>2830</v>
      </c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/>
      <c r="AA3279" s="24"/>
      <c r="AB3279" s="24"/>
      <c r="AC3279" s="24"/>
      <c r="AD3279" s="24"/>
      <c r="AE3279" s="24"/>
      <c r="AF3279" s="24"/>
      <c r="AG3279" s="24"/>
      <c r="AH3279" s="24"/>
      <c r="AI3279" s="24"/>
      <c r="AJ3279" s="24"/>
      <c r="AK3279" s="24"/>
      <c r="AL3279" s="24"/>
      <c r="AM3279" s="24"/>
      <c r="AN3279" s="24"/>
      <c r="AO3279" s="24"/>
      <c r="AP3279" s="24"/>
      <c r="AQ3279" s="24"/>
      <c r="AR3279" s="24"/>
      <c r="AS3279" s="24"/>
      <c r="AT3279" s="24"/>
      <c r="AU3279" s="208"/>
      <c r="AV3279" s="24"/>
      <c r="AW3279" s="24"/>
      <c r="AX3279" s="208"/>
      <c r="AY3279" s="24"/>
      <c r="AZ3279" s="208"/>
      <c r="BA3279" s="208">
        <v>7.6559999999999997</v>
      </c>
      <c r="BB3279" s="21">
        <f t="shared" si="389"/>
        <v>7.6559999999999997</v>
      </c>
      <c r="BC3279" s="21"/>
      <c r="BD3279" s="22"/>
      <c r="BE3279" s="21"/>
      <c r="BG3279" s="10"/>
      <c r="BH3279" s="21">
        <f t="shared" si="386"/>
        <v>0</v>
      </c>
      <c r="BI3279" s="22">
        <f t="shared" si="386"/>
        <v>0</v>
      </c>
      <c r="BJ3279" s="21"/>
      <c r="BK3279" s="21"/>
      <c r="BL3279" s="22"/>
      <c r="BM3279" s="21"/>
      <c r="BN3279" s="21"/>
      <c r="BO3279" s="22"/>
      <c r="BP3279" s="21"/>
    </row>
    <row r="3280" spans="1:68" ht="11.1" hidden="1" customHeight="1" outlineLevel="1" collapsed="1" x14ac:dyDescent="0.2">
      <c r="A3280" s="10"/>
      <c r="B3280" s="18"/>
      <c r="C3280" s="18"/>
      <c r="D3280" s="18"/>
      <c r="E3280" s="19" t="s">
        <v>2831</v>
      </c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4"/>
      <c r="AE3280" s="24"/>
      <c r="AF3280" s="24"/>
      <c r="AG3280" s="24"/>
      <c r="AH3280" s="24"/>
      <c r="AI3280" s="24"/>
      <c r="AJ3280" s="24"/>
      <c r="AK3280" s="24"/>
      <c r="AL3280" s="24"/>
      <c r="AM3280" s="24"/>
      <c r="AN3280" s="24"/>
      <c r="AO3280" s="24"/>
      <c r="AP3280" s="24"/>
      <c r="AQ3280" s="24"/>
      <c r="AR3280" s="24"/>
      <c r="AS3280" s="24"/>
      <c r="AT3280" s="24"/>
      <c r="AU3280" s="208"/>
      <c r="AV3280" s="24"/>
      <c r="AW3280" s="24"/>
      <c r="AX3280" s="208"/>
      <c r="AY3280" s="24"/>
      <c r="AZ3280" s="208"/>
      <c r="BA3280" s="209">
        <f>BA3281</f>
        <v>7.6559999999999997</v>
      </c>
      <c r="BB3280" s="21">
        <v>10.439</v>
      </c>
      <c r="BC3280" s="21">
        <f>BD3280</f>
        <v>14.030913978494624</v>
      </c>
      <c r="BD3280" s="22">
        <f>(BB3280/31/24)*1000</f>
        <v>14.030913978494624</v>
      </c>
      <c r="BE3280" s="21">
        <f>BC3280-BD3280</f>
        <v>0</v>
      </c>
      <c r="BF3280" s="2">
        <v>5.5</v>
      </c>
      <c r="BG3280" s="10">
        <v>6</v>
      </c>
      <c r="BH3280" s="21">
        <f t="shared" si="386"/>
        <v>1.0439E-2</v>
      </c>
      <c r="BI3280" s="22">
        <f t="shared" si="386"/>
        <v>1.0439E-2</v>
      </c>
      <c r="BJ3280" s="21">
        <f>BH3280-BI3280</f>
        <v>0</v>
      </c>
      <c r="BK3280" s="21"/>
      <c r="BL3280" s="22"/>
      <c r="BM3280" s="21"/>
      <c r="BN3280" s="21"/>
      <c r="BO3280" s="22"/>
      <c r="BP3280" s="21"/>
    </row>
    <row r="3281" spans="1:68" ht="11.1" hidden="1" customHeight="1" outlineLevel="2" x14ac:dyDescent="0.2">
      <c r="A3281" s="10"/>
      <c r="B3281" s="18"/>
      <c r="C3281" s="18"/>
      <c r="D3281" s="18"/>
      <c r="E3281" s="23" t="s">
        <v>2832</v>
      </c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/>
      <c r="AA3281" s="24"/>
      <c r="AB3281" s="24"/>
      <c r="AC3281" s="24"/>
      <c r="AD3281" s="24"/>
      <c r="AE3281" s="24"/>
      <c r="AF3281" s="24"/>
      <c r="AG3281" s="24"/>
      <c r="AH3281" s="24"/>
      <c r="AI3281" s="24"/>
      <c r="AJ3281" s="24"/>
      <c r="AK3281" s="24"/>
      <c r="AL3281" s="24"/>
      <c r="AM3281" s="24"/>
      <c r="AN3281" s="24"/>
      <c r="AO3281" s="24"/>
      <c r="AP3281" s="24"/>
      <c r="AQ3281" s="24"/>
      <c r="AR3281" s="24"/>
      <c r="AS3281" s="24"/>
      <c r="AT3281" s="24"/>
      <c r="AU3281" s="208"/>
      <c r="AV3281" s="24"/>
      <c r="AW3281" s="24"/>
      <c r="AX3281" s="208"/>
      <c r="AY3281" s="24"/>
      <c r="AZ3281" s="208"/>
      <c r="BA3281" s="208">
        <v>7.6559999999999997</v>
      </c>
      <c r="BB3281" s="21">
        <v>10.439</v>
      </c>
      <c r="BC3281" s="21"/>
      <c r="BD3281" s="22"/>
      <c r="BE3281" s="21"/>
      <c r="BG3281" s="10"/>
      <c r="BH3281" s="21">
        <f t="shared" si="386"/>
        <v>0</v>
      </c>
      <c r="BI3281" s="22">
        <f t="shared" si="386"/>
        <v>0</v>
      </c>
      <c r="BJ3281" s="21"/>
      <c r="BK3281" s="21"/>
      <c r="BL3281" s="22"/>
      <c r="BM3281" s="21"/>
      <c r="BN3281" s="21"/>
      <c r="BO3281" s="22"/>
      <c r="BP3281" s="21"/>
    </row>
    <row r="3282" spans="1:68" ht="11.1" hidden="1" customHeight="1" outlineLevel="1" collapsed="1" x14ac:dyDescent="0.2">
      <c r="A3282" s="10"/>
      <c r="B3282" s="18"/>
      <c r="C3282" s="18"/>
      <c r="D3282" s="18"/>
      <c r="E3282" s="19" t="s">
        <v>2833</v>
      </c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  <c r="W3282" s="24"/>
      <c r="X3282" s="24"/>
      <c r="Y3282" s="24"/>
      <c r="Z3282" s="24"/>
      <c r="AA3282" s="24"/>
      <c r="AB3282" s="24"/>
      <c r="AC3282" s="24"/>
      <c r="AD3282" s="24"/>
      <c r="AE3282" s="24"/>
      <c r="AF3282" s="24"/>
      <c r="AG3282" s="24"/>
      <c r="AH3282" s="24"/>
      <c r="AI3282" s="24"/>
      <c r="AJ3282" s="24"/>
      <c r="AK3282" s="24"/>
      <c r="AL3282" s="24"/>
      <c r="AM3282" s="24"/>
      <c r="AN3282" s="24"/>
      <c r="AO3282" s="24"/>
      <c r="AP3282" s="24"/>
      <c r="AQ3282" s="24"/>
      <c r="AR3282" s="24"/>
      <c r="AS3282" s="24"/>
      <c r="AT3282" s="24"/>
      <c r="AU3282" s="208"/>
      <c r="AV3282" s="24"/>
      <c r="AW3282" s="24"/>
      <c r="AX3282" s="208"/>
      <c r="AY3282" s="24"/>
      <c r="AZ3282" s="208"/>
      <c r="BA3282" s="209">
        <f>BA3283</f>
        <v>7.6559999999999997</v>
      </c>
      <c r="BB3282" s="21">
        <f>BB3283</f>
        <v>2.1040000000000001</v>
      </c>
      <c r="BC3282" s="21">
        <v>6.9</v>
      </c>
      <c r="BD3282" s="22">
        <f>(BB3282/31/24)*1000</f>
        <v>2.827956989247312</v>
      </c>
      <c r="BE3282" s="21">
        <f>BC3282-BD3282</f>
        <v>4.0720430107526884</v>
      </c>
      <c r="BF3282" s="2">
        <v>6.9</v>
      </c>
      <c r="BG3282" s="10">
        <v>6</v>
      </c>
      <c r="BH3282" s="21">
        <f t="shared" si="386"/>
        <v>5.1336000000000003E-3</v>
      </c>
      <c r="BI3282" s="22">
        <f t="shared" si="386"/>
        <v>2.104E-3</v>
      </c>
      <c r="BJ3282" s="21">
        <f>BH3282-BI3282</f>
        <v>3.0296000000000003E-3</v>
      </c>
      <c r="BK3282" s="21"/>
      <c r="BL3282" s="22"/>
      <c r="BM3282" s="21"/>
      <c r="BN3282" s="21"/>
      <c r="BO3282" s="22"/>
      <c r="BP3282" s="21"/>
    </row>
    <row r="3283" spans="1:68" ht="11.1" hidden="1" customHeight="1" outlineLevel="2" x14ac:dyDescent="0.2">
      <c r="A3283" s="10"/>
      <c r="B3283" s="18"/>
      <c r="C3283" s="18"/>
      <c r="D3283" s="18"/>
      <c r="E3283" s="23" t="s">
        <v>2834</v>
      </c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  <c r="V3283" s="24"/>
      <c r="W3283" s="24"/>
      <c r="X3283" s="24"/>
      <c r="Y3283" s="24"/>
      <c r="Z3283" s="24"/>
      <c r="AA3283" s="24"/>
      <c r="AB3283" s="24"/>
      <c r="AC3283" s="24"/>
      <c r="AD3283" s="24"/>
      <c r="AE3283" s="24"/>
      <c r="AF3283" s="24"/>
      <c r="AG3283" s="24"/>
      <c r="AH3283" s="24"/>
      <c r="AI3283" s="24"/>
      <c r="AJ3283" s="24"/>
      <c r="AK3283" s="24"/>
      <c r="AL3283" s="24"/>
      <c r="AM3283" s="24"/>
      <c r="AN3283" s="24"/>
      <c r="AO3283" s="24"/>
      <c r="AP3283" s="24"/>
      <c r="AQ3283" s="24"/>
      <c r="AR3283" s="24"/>
      <c r="AS3283" s="24"/>
      <c r="AT3283" s="24"/>
      <c r="AU3283" s="208"/>
      <c r="AV3283" s="24"/>
      <c r="AW3283" s="24"/>
      <c r="AX3283" s="208"/>
      <c r="AY3283" s="24"/>
      <c r="AZ3283" s="208"/>
      <c r="BA3283" s="208">
        <v>7.6559999999999997</v>
      </c>
      <c r="BB3283" s="21">
        <v>2.1040000000000001</v>
      </c>
      <c r="BC3283" s="21"/>
      <c r="BD3283" s="22"/>
      <c r="BE3283" s="21"/>
      <c r="BG3283" s="10"/>
      <c r="BH3283" s="21">
        <f t="shared" si="386"/>
        <v>0</v>
      </c>
      <c r="BI3283" s="22">
        <f t="shared" si="386"/>
        <v>0</v>
      </c>
      <c r="BJ3283" s="21"/>
      <c r="BK3283" s="21"/>
      <c r="BL3283" s="22"/>
      <c r="BM3283" s="21"/>
      <c r="BN3283" s="21"/>
      <c r="BO3283" s="22"/>
      <c r="BP3283" s="21"/>
    </row>
    <row r="3284" spans="1:68" ht="11.1" hidden="1" customHeight="1" outlineLevel="1" collapsed="1" x14ac:dyDescent="0.2">
      <c r="A3284" s="10"/>
      <c r="B3284" s="18"/>
      <c r="C3284" s="18"/>
      <c r="D3284" s="18"/>
      <c r="E3284" s="19" t="s">
        <v>2835</v>
      </c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4"/>
      <c r="AE3284" s="24"/>
      <c r="AF3284" s="24"/>
      <c r="AG3284" s="24"/>
      <c r="AH3284" s="24"/>
      <c r="AI3284" s="24"/>
      <c r="AJ3284" s="24"/>
      <c r="AK3284" s="24"/>
      <c r="AL3284" s="24"/>
      <c r="AM3284" s="24"/>
      <c r="AN3284" s="24"/>
      <c r="AO3284" s="24"/>
      <c r="AP3284" s="24"/>
      <c r="AQ3284" s="24"/>
      <c r="AR3284" s="24"/>
      <c r="AS3284" s="24"/>
      <c r="AT3284" s="24"/>
      <c r="AU3284" s="208"/>
      <c r="AV3284" s="24"/>
      <c r="AW3284" s="24"/>
      <c r="AX3284" s="208"/>
      <c r="AY3284" s="24"/>
      <c r="AZ3284" s="208"/>
      <c r="BA3284" s="209">
        <f>BA3285</f>
        <v>7.6559999999999997</v>
      </c>
      <c r="BB3284" s="21">
        <f>BB3285</f>
        <v>1.6950000000000001</v>
      </c>
      <c r="BC3284" s="21">
        <v>4.5</v>
      </c>
      <c r="BD3284" s="22">
        <f>(BB3284/31/24)*1000</f>
        <v>2.278225806451613</v>
      </c>
      <c r="BE3284" s="21">
        <f>BC3284-BD3284</f>
        <v>2.221774193548387</v>
      </c>
      <c r="BF3284" s="2">
        <v>4.5</v>
      </c>
      <c r="BG3284" s="10">
        <v>6</v>
      </c>
      <c r="BH3284" s="21">
        <f t="shared" si="386"/>
        <v>3.3479999999999998E-3</v>
      </c>
      <c r="BI3284" s="22">
        <f t="shared" si="386"/>
        <v>1.6949999999999999E-3</v>
      </c>
      <c r="BJ3284" s="21">
        <f>BH3284-BI3284</f>
        <v>1.653E-3</v>
      </c>
      <c r="BK3284" s="21"/>
      <c r="BL3284" s="22"/>
      <c r="BM3284" s="21"/>
      <c r="BN3284" s="21"/>
      <c r="BO3284" s="22"/>
      <c r="BP3284" s="21"/>
    </row>
    <row r="3285" spans="1:68" ht="11.1" hidden="1" customHeight="1" outlineLevel="2" x14ac:dyDescent="0.2">
      <c r="A3285" s="10"/>
      <c r="B3285" s="18"/>
      <c r="C3285" s="18"/>
      <c r="D3285" s="18"/>
      <c r="E3285" s="23" t="s">
        <v>2836</v>
      </c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  <c r="W3285" s="24"/>
      <c r="X3285" s="24"/>
      <c r="Y3285" s="24"/>
      <c r="Z3285" s="24"/>
      <c r="AA3285" s="24"/>
      <c r="AB3285" s="24"/>
      <c r="AC3285" s="24"/>
      <c r="AD3285" s="24"/>
      <c r="AE3285" s="24"/>
      <c r="AF3285" s="24"/>
      <c r="AG3285" s="24"/>
      <c r="AH3285" s="24"/>
      <c r="AI3285" s="24"/>
      <c r="AJ3285" s="24"/>
      <c r="AK3285" s="24"/>
      <c r="AL3285" s="24"/>
      <c r="AM3285" s="24"/>
      <c r="AN3285" s="24"/>
      <c r="AO3285" s="24"/>
      <c r="AP3285" s="24"/>
      <c r="AQ3285" s="24"/>
      <c r="AR3285" s="24"/>
      <c r="AS3285" s="24"/>
      <c r="AT3285" s="24"/>
      <c r="AU3285" s="208"/>
      <c r="AV3285" s="24"/>
      <c r="AW3285" s="24"/>
      <c r="AX3285" s="208"/>
      <c r="AY3285" s="24"/>
      <c r="AZ3285" s="208"/>
      <c r="BA3285" s="208">
        <v>7.6559999999999997</v>
      </c>
      <c r="BB3285" s="21">
        <v>1.6950000000000001</v>
      </c>
      <c r="BC3285" s="21"/>
      <c r="BD3285" s="22"/>
      <c r="BE3285" s="21"/>
      <c r="BG3285" s="10"/>
      <c r="BH3285" s="21">
        <f t="shared" si="386"/>
        <v>0</v>
      </c>
      <c r="BI3285" s="22">
        <f t="shared" si="386"/>
        <v>0</v>
      </c>
      <c r="BJ3285" s="21"/>
      <c r="BK3285" s="21"/>
      <c r="BL3285" s="22"/>
      <c r="BM3285" s="21"/>
      <c r="BN3285" s="21"/>
      <c r="BO3285" s="22"/>
      <c r="BP3285" s="21"/>
    </row>
    <row r="3286" spans="1:68" ht="11.1" hidden="1" customHeight="1" outlineLevel="1" collapsed="1" x14ac:dyDescent="0.2">
      <c r="A3286" s="10"/>
      <c r="B3286" s="18"/>
      <c r="C3286" s="18"/>
      <c r="D3286" s="18"/>
      <c r="E3286" s="19" t="s">
        <v>2837</v>
      </c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  <c r="V3286" s="24"/>
      <c r="W3286" s="24"/>
      <c r="X3286" s="24"/>
      <c r="Y3286" s="24"/>
      <c r="Z3286" s="24"/>
      <c r="AA3286" s="24"/>
      <c r="AB3286" s="24"/>
      <c r="AC3286" s="24"/>
      <c r="AD3286" s="24"/>
      <c r="AE3286" s="24"/>
      <c r="AF3286" s="24"/>
      <c r="AG3286" s="24"/>
      <c r="AH3286" s="24"/>
      <c r="AI3286" s="24"/>
      <c r="AJ3286" s="24"/>
      <c r="AK3286" s="24"/>
      <c r="AL3286" s="24"/>
      <c r="AM3286" s="24"/>
      <c r="AN3286" s="24"/>
      <c r="AO3286" s="24"/>
      <c r="AP3286" s="24"/>
      <c r="AQ3286" s="24"/>
      <c r="AR3286" s="24"/>
      <c r="AS3286" s="24"/>
      <c r="AT3286" s="24"/>
      <c r="AU3286" s="208"/>
      <c r="AV3286" s="24"/>
      <c r="AW3286" s="24"/>
      <c r="AX3286" s="208"/>
      <c r="AY3286" s="24"/>
      <c r="AZ3286" s="208"/>
      <c r="BA3286" s="209">
        <f>BA3287</f>
        <v>7.6559999999999997</v>
      </c>
      <c r="BB3286" s="21">
        <f>BB3287</f>
        <v>5.9740000000000002</v>
      </c>
      <c r="BC3286" s="21">
        <v>18</v>
      </c>
      <c r="BD3286" s="22">
        <f>(BB3286/31/24)*1000</f>
        <v>8.029569892473118</v>
      </c>
      <c r="BE3286" s="21">
        <f>BC3286-BD3286</f>
        <v>9.970430107526882</v>
      </c>
      <c r="BF3286" s="2">
        <v>18</v>
      </c>
      <c r="BG3286" s="10">
        <v>6</v>
      </c>
      <c r="BH3286" s="21">
        <f t="shared" si="386"/>
        <v>1.3391999999999999E-2</v>
      </c>
      <c r="BI3286" s="22">
        <f t="shared" si="386"/>
        <v>5.9739999999999993E-3</v>
      </c>
      <c r="BJ3286" s="21">
        <f>BH3286-BI3286</f>
        <v>7.4180000000000001E-3</v>
      </c>
      <c r="BK3286" s="21"/>
      <c r="BL3286" s="22"/>
      <c r="BM3286" s="21"/>
      <c r="BN3286" s="21"/>
      <c r="BO3286" s="22"/>
      <c r="BP3286" s="21"/>
    </row>
    <row r="3287" spans="1:68" ht="11.1" hidden="1" customHeight="1" outlineLevel="2" x14ac:dyDescent="0.2">
      <c r="A3287" s="10"/>
      <c r="B3287" s="18"/>
      <c r="C3287" s="18"/>
      <c r="D3287" s="18"/>
      <c r="E3287" s="23" t="s">
        <v>2838</v>
      </c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4"/>
      <c r="AC3287" s="24"/>
      <c r="AD3287" s="24"/>
      <c r="AE3287" s="24"/>
      <c r="AF3287" s="24"/>
      <c r="AG3287" s="24"/>
      <c r="AH3287" s="24"/>
      <c r="AI3287" s="24"/>
      <c r="AJ3287" s="24"/>
      <c r="AK3287" s="24"/>
      <c r="AL3287" s="24"/>
      <c r="AM3287" s="24"/>
      <c r="AN3287" s="24"/>
      <c r="AO3287" s="24"/>
      <c r="AP3287" s="24"/>
      <c r="AQ3287" s="24"/>
      <c r="AR3287" s="24"/>
      <c r="AS3287" s="24"/>
      <c r="AT3287" s="24"/>
      <c r="AU3287" s="208"/>
      <c r="AV3287" s="24"/>
      <c r="AW3287" s="24"/>
      <c r="AX3287" s="208"/>
      <c r="AY3287" s="24"/>
      <c r="AZ3287" s="208"/>
      <c r="BA3287" s="208">
        <v>7.6559999999999997</v>
      </c>
      <c r="BB3287" s="21">
        <v>5.9740000000000002</v>
      </c>
      <c r="BC3287" s="21"/>
      <c r="BD3287" s="22"/>
      <c r="BE3287" s="21"/>
      <c r="BG3287" s="10"/>
      <c r="BH3287" s="21">
        <f t="shared" si="386"/>
        <v>0</v>
      </c>
      <c r="BI3287" s="22">
        <f t="shared" si="386"/>
        <v>0</v>
      </c>
      <c r="BJ3287" s="21"/>
      <c r="BK3287" s="21"/>
      <c r="BL3287" s="22"/>
      <c r="BM3287" s="21"/>
      <c r="BN3287" s="21"/>
      <c r="BO3287" s="22"/>
      <c r="BP3287" s="21"/>
    </row>
    <row r="3288" spans="1:68" ht="11.1" customHeight="1" outlineLevel="1" collapsed="1" x14ac:dyDescent="0.2">
      <c r="A3288" s="10"/>
      <c r="B3288" s="18"/>
      <c r="C3288" s="18"/>
      <c r="D3288" s="18"/>
      <c r="E3288" s="19" t="s">
        <v>2839</v>
      </c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  <c r="V3288" s="24"/>
      <c r="W3288" s="24"/>
      <c r="X3288" s="24"/>
      <c r="Y3288" s="24"/>
      <c r="Z3288" s="24"/>
      <c r="AA3288" s="24"/>
      <c r="AB3288" s="24"/>
      <c r="AC3288" s="24"/>
      <c r="AD3288" s="24"/>
      <c r="AE3288" s="24"/>
      <c r="AF3288" s="24"/>
      <c r="AG3288" s="24"/>
      <c r="AH3288" s="24"/>
      <c r="AI3288" s="24"/>
      <c r="AJ3288" s="24"/>
      <c r="AK3288" s="24"/>
      <c r="AL3288" s="24"/>
      <c r="AM3288" s="24"/>
      <c r="AN3288" s="24"/>
      <c r="AO3288" s="24"/>
      <c r="AP3288" s="24"/>
      <c r="AQ3288" s="24"/>
      <c r="AR3288" s="24"/>
      <c r="AS3288" s="24"/>
      <c r="AT3288" s="24"/>
      <c r="AU3288" s="208"/>
      <c r="AV3288" s="24"/>
      <c r="AW3288" s="24"/>
      <c r="AX3288" s="208"/>
      <c r="AY3288" s="24"/>
      <c r="AZ3288" s="208"/>
      <c r="BA3288" s="209">
        <f>BA3289</f>
        <v>7.6559999999999997</v>
      </c>
      <c r="BB3288" s="21">
        <f>BB3289</f>
        <v>1.1830000000000001</v>
      </c>
      <c r="BC3288" s="21">
        <v>5</v>
      </c>
      <c r="BD3288" s="22">
        <f>(BB3288/31/24)*1000</f>
        <v>1.5900537634408602</v>
      </c>
      <c r="BE3288" s="21">
        <f>BC3288-BD3288</f>
        <v>3.40994623655914</v>
      </c>
      <c r="BF3288" s="2">
        <v>5</v>
      </c>
      <c r="BG3288" s="10">
        <v>7</v>
      </c>
      <c r="BH3288" s="21">
        <f t="shared" si="386"/>
        <v>3.7200000000000002E-3</v>
      </c>
      <c r="BI3288" s="22">
        <f t="shared" si="386"/>
        <v>1.183E-3</v>
      </c>
      <c r="BJ3288" s="21">
        <f>BH3288-BI3288</f>
        <v>2.5370000000000002E-3</v>
      </c>
      <c r="BK3288" s="21"/>
      <c r="BL3288" s="22"/>
      <c r="BM3288" s="21"/>
      <c r="BN3288" s="21"/>
      <c r="BO3288" s="22"/>
      <c r="BP3288" s="21"/>
    </row>
    <row r="3289" spans="1:68" ht="11.1" hidden="1" customHeight="1" outlineLevel="2" x14ac:dyDescent="0.2">
      <c r="A3289" s="10"/>
      <c r="B3289" s="18"/>
      <c r="C3289" s="18"/>
      <c r="D3289" s="18"/>
      <c r="E3289" s="23" t="s">
        <v>2840</v>
      </c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  <c r="V3289" s="24"/>
      <c r="W3289" s="24"/>
      <c r="X3289" s="24"/>
      <c r="Y3289" s="24"/>
      <c r="Z3289" s="24"/>
      <c r="AA3289" s="24"/>
      <c r="AB3289" s="24"/>
      <c r="AC3289" s="24"/>
      <c r="AD3289" s="24"/>
      <c r="AE3289" s="24"/>
      <c r="AF3289" s="24"/>
      <c r="AG3289" s="24"/>
      <c r="AH3289" s="24"/>
      <c r="AI3289" s="24"/>
      <c r="AJ3289" s="24"/>
      <c r="AK3289" s="24"/>
      <c r="AL3289" s="24"/>
      <c r="AM3289" s="24"/>
      <c r="AN3289" s="24"/>
      <c r="AO3289" s="24"/>
      <c r="AP3289" s="24"/>
      <c r="AQ3289" s="24"/>
      <c r="AR3289" s="24"/>
      <c r="AS3289" s="24"/>
      <c r="AT3289" s="24"/>
      <c r="AU3289" s="208"/>
      <c r="AV3289" s="24"/>
      <c r="AW3289" s="24"/>
      <c r="AX3289" s="208"/>
      <c r="AY3289" s="24"/>
      <c r="AZ3289" s="208"/>
      <c r="BA3289" s="208">
        <v>7.6559999999999997</v>
      </c>
      <c r="BB3289" s="21">
        <v>1.1830000000000001</v>
      </c>
      <c r="BC3289" s="21"/>
      <c r="BD3289" s="22"/>
      <c r="BE3289" s="21"/>
      <c r="BG3289" s="10"/>
      <c r="BH3289" s="21">
        <f t="shared" si="386"/>
        <v>0</v>
      </c>
      <c r="BI3289" s="22">
        <f t="shared" si="386"/>
        <v>0</v>
      </c>
      <c r="BJ3289" s="21"/>
      <c r="BK3289" s="21"/>
      <c r="BL3289" s="22"/>
      <c r="BM3289" s="21"/>
      <c r="BN3289" s="21"/>
      <c r="BO3289" s="22"/>
      <c r="BP3289" s="21"/>
    </row>
    <row r="3290" spans="1:68" ht="11.1" customHeight="1" outlineLevel="1" collapsed="1" x14ac:dyDescent="0.2">
      <c r="A3290" s="10"/>
      <c r="B3290" s="18"/>
      <c r="C3290" s="18"/>
      <c r="D3290" s="18"/>
      <c r="E3290" s="19" t="s">
        <v>2841</v>
      </c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4"/>
      <c r="AE3290" s="24"/>
      <c r="AF3290" s="24"/>
      <c r="AG3290" s="24"/>
      <c r="AH3290" s="24"/>
      <c r="AI3290" s="24"/>
      <c r="AJ3290" s="24"/>
      <c r="AK3290" s="24"/>
      <c r="AL3290" s="24"/>
      <c r="AM3290" s="24"/>
      <c r="AN3290" s="24"/>
      <c r="AO3290" s="24"/>
      <c r="AP3290" s="24"/>
      <c r="AQ3290" s="24"/>
      <c r="AR3290" s="24"/>
      <c r="AS3290" s="24"/>
      <c r="AT3290" s="24"/>
      <c r="AU3290" s="208"/>
      <c r="AV3290" s="24"/>
      <c r="AW3290" s="24"/>
      <c r="AX3290" s="208"/>
      <c r="AY3290" s="24"/>
      <c r="AZ3290" s="208"/>
      <c r="BA3290" s="209">
        <f>BA3291</f>
        <v>7.6559999999999997</v>
      </c>
      <c r="BB3290" s="21">
        <f>BB3291</f>
        <v>4.2409999999999997</v>
      </c>
      <c r="BC3290" s="21">
        <v>8</v>
      </c>
      <c r="BD3290" s="22">
        <f>(BB3290/31/24)*1000</f>
        <v>5.700268817204301</v>
      </c>
      <c r="BE3290" s="21">
        <f>BC3290-BD3290</f>
        <v>2.299731182795699</v>
      </c>
      <c r="BF3290" s="2">
        <v>8</v>
      </c>
      <c r="BG3290" s="10">
        <v>7</v>
      </c>
      <c r="BH3290" s="21">
        <f t="shared" si="386"/>
        <v>5.9519999999999998E-3</v>
      </c>
      <c r="BI3290" s="22">
        <f t="shared" si="386"/>
        <v>4.241E-3</v>
      </c>
      <c r="BJ3290" s="21">
        <f>BH3290-BI3290</f>
        <v>1.7109999999999998E-3</v>
      </c>
      <c r="BK3290" s="21"/>
      <c r="BL3290" s="22"/>
      <c r="BM3290" s="21"/>
      <c r="BN3290" s="21"/>
      <c r="BO3290" s="22"/>
      <c r="BP3290" s="21"/>
    </row>
    <row r="3291" spans="1:68" ht="11.1" hidden="1" customHeight="1" outlineLevel="2" x14ac:dyDescent="0.2">
      <c r="A3291" s="10"/>
      <c r="B3291" s="18"/>
      <c r="C3291" s="18"/>
      <c r="D3291" s="18"/>
      <c r="E3291" s="23" t="s">
        <v>2842</v>
      </c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4"/>
      <c r="X3291" s="24"/>
      <c r="Y3291" s="24"/>
      <c r="Z3291" s="24"/>
      <c r="AA3291" s="24"/>
      <c r="AB3291" s="24"/>
      <c r="AC3291" s="24"/>
      <c r="AD3291" s="24"/>
      <c r="AE3291" s="24"/>
      <c r="AF3291" s="24"/>
      <c r="AG3291" s="24"/>
      <c r="AH3291" s="24"/>
      <c r="AI3291" s="24"/>
      <c r="AJ3291" s="24"/>
      <c r="AK3291" s="24"/>
      <c r="AL3291" s="24"/>
      <c r="AM3291" s="24"/>
      <c r="AN3291" s="24"/>
      <c r="AO3291" s="24"/>
      <c r="AP3291" s="24"/>
      <c r="AQ3291" s="24"/>
      <c r="AR3291" s="24"/>
      <c r="AS3291" s="24"/>
      <c r="AT3291" s="24"/>
      <c r="AU3291" s="208"/>
      <c r="AV3291" s="24"/>
      <c r="AW3291" s="24"/>
      <c r="AX3291" s="208"/>
      <c r="AY3291" s="24"/>
      <c r="AZ3291" s="208"/>
      <c r="BA3291" s="208">
        <v>7.6559999999999997</v>
      </c>
      <c r="BB3291" s="21">
        <v>4.2409999999999997</v>
      </c>
      <c r="BC3291" s="21"/>
      <c r="BD3291" s="22"/>
      <c r="BE3291" s="21"/>
      <c r="BG3291" s="10"/>
      <c r="BH3291" s="21">
        <f t="shared" si="386"/>
        <v>0</v>
      </c>
      <c r="BI3291" s="22">
        <f t="shared" si="386"/>
        <v>0</v>
      </c>
      <c r="BJ3291" s="21"/>
      <c r="BK3291" s="21"/>
      <c r="BL3291" s="22"/>
      <c r="BM3291" s="21"/>
      <c r="BN3291" s="21"/>
      <c r="BO3291" s="22"/>
      <c r="BP3291" s="21"/>
    </row>
    <row r="3292" spans="1:68" ht="11.1" customHeight="1" outlineLevel="1" collapsed="1" x14ac:dyDescent="0.2">
      <c r="A3292" s="10"/>
      <c r="B3292" s="18"/>
      <c r="C3292" s="18"/>
      <c r="D3292" s="18"/>
      <c r="E3292" s="19" t="s">
        <v>2843</v>
      </c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24"/>
      <c r="AD3292" s="24"/>
      <c r="AE3292" s="24"/>
      <c r="AF3292" s="24"/>
      <c r="AG3292" s="24"/>
      <c r="AH3292" s="24"/>
      <c r="AI3292" s="24"/>
      <c r="AJ3292" s="24"/>
      <c r="AK3292" s="24"/>
      <c r="AL3292" s="24"/>
      <c r="AM3292" s="24"/>
      <c r="AN3292" s="24"/>
      <c r="AO3292" s="24"/>
      <c r="AP3292" s="24"/>
      <c r="AQ3292" s="24"/>
      <c r="AR3292" s="24"/>
      <c r="AS3292" s="24"/>
      <c r="AT3292" s="24"/>
      <c r="AU3292" s="208"/>
      <c r="AV3292" s="24"/>
      <c r="AW3292" s="24"/>
      <c r="AX3292" s="208"/>
      <c r="AY3292" s="24"/>
      <c r="AZ3292" s="208"/>
      <c r="BA3292" s="209">
        <f>BA3293</f>
        <v>7.6559999999999997</v>
      </c>
      <c r="BB3292" s="21">
        <f>BB3293</f>
        <v>0.98</v>
      </c>
      <c r="BC3292" s="21">
        <v>3.5</v>
      </c>
      <c r="BD3292" s="22">
        <f>(BB3292/31/24)*1000</f>
        <v>1.3172043010752688</v>
      </c>
      <c r="BE3292" s="21">
        <f>BC3292-BD3292</f>
        <v>2.182795698924731</v>
      </c>
      <c r="BF3292" s="2">
        <v>3.5</v>
      </c>
      <c r="BG3292" s="10">
        <v>7</v>
      </c>
      <c r="BH3292" s="21">
        <f t="shared" si="386"/>
        <v>2.604E-3</v>
      </c>
      <c r="BI3292" s="22">
        <f t="shared" si="386"/>
        <v>9.7999999999999997E-4</v>
      </c>
      <c r="BJ3292" s="21">
        <f>BH3292-BI3292</f>
        <v>1.624E-3</v>
      </c>
      <c r="BK3292" s="21"/>
      <c r="BL3292" s="22"/>
      <c r="BM3292" s="21"/>
      <c r="BN3292" s="21"/>
      <c r="BO3292" s="22"/>
      <c r="BP3292" s="21"/>
    </row>
    <row r="3293" spans="1:68" ht="11.1" hidden="1" customHeight="1" outlineLevel="2" x14ac:dyDescent="0.2">
      <c r="A3293" s="10"/>
      <c r="B3293" s="18"/>
      <c r="C3293" s="18"/>
      <c r="D3293" s="18"/>
      <c r="E3293" s="23" t="s">
        <v>2844</v>
      </c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  <c r="AN3293" s="24"/>
      <c r="AO3293" s="24"/>
      <c r="AP3293" s="24"/>
      <c r="AQ3293" s="24"/>
      <c r="AR3293" s="24"/>
      <c r="AS3293" s="24"/>
      <c r="AT3293" s="24"/>
      <c r="AU3293" s="208"/>
      <c r="AV3293" s="24"/>
      <c r="AW3293" s="24"/>
      <c r="AX3293" s="208"/>
      <c r="AY3293" s="24"/>
      <c r="AZ3293" s="208"/>
      <c r="BA3293" s="208">
        <v>7.6559999999999997</v>
      </c>
      <c r="BB3293" s="21">
        <v>0.98</v>
      </c>
      <c r="BC3293" s="21"/>
      <c r="BD3293" s="22"/>
      <c r="BE3293" s="21"/>
      <c r="BG3293" s="10"/>
      <c r="BH3293" s="21">
        <f t="shared" si="386"/>
        <v>0</v>
      </c>
      <c r="BI3293" s="22">
        <f t="shared" si="386"/>
        <v>0</v>
      </c>
      <c r="BJ3293" s="21"/>
      <c r="BK3293" s="21"/>
      <c r="BL3293" s="22"/>
      <c r="BM3293" s="21"/>
      <c r="BN3293" s="21"/>
      <c r="BO3293" s="22"/>
      <c r="BP3293" s="21"/>
    </row>
    <row r="3294" spans="1:68" ht="11.1" customHeight="1" outlineLevel="1" x14ac:dyDescent="0.2">
      <c r="A3294" s="10"/>
      <c r="B3294" s="18"/>
      <c r="C3294" s="18"/>
      <c r="D3294" s="18"/>
      <c r="E3294" s="19" t="s">
        <v>2798</v>
      </c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24"/>
      <c r="AD3294" s="24"/>
      <c r="AE3294" s="24"/>
      <c r="AF3294" s="24"/>
      <c r="AG3294" s="24"/>
      <c r="AH3294" s="24"/>
      <c r="AI3294" s="24"/>
      <c r="AJ3294" s="24"/>
      <c r="AK3294" s="24"/>
      <c r="AL3294" s="24"/>
      <c r="AM3294" s="24"/>
      <c r="AN3294" s="24"/>
      <c r="AO3294" s="24"/>
      <c r="AP3294" s="24"/>
      <c r="AQ3294" s="24"/>
      <c r="AR3294" s="24"/>
      <c r="AS3294" s="24"/>
      <c r="AT3294" s="24"/>
      <c r="AU3294" s="208"/>
      <c r="AV3294" s="24"/>
      <c r="AW3294" s="24"/>
      <c r="AX3294" s="208"/>
      <c r="AY3294" s="24"/>
      <c r="AZ3294" s="208"/>
      <c r="BA3294" s="209">
        <f>BA3331</f>
        <v>0</v>
      </c>
      <c r="BB3294" s="21">
        <v>34</v>
      </c>
      <c r="BC3294" s="47">
        <v>46</v>
      </c>
      <c r="BD3294" s="22">
        <f>(BB3294/31/24)*1000</f>
        <v>45.698924731182792</v>
      </c>
      <c r="BE3294" s="21">
        <f>BC3294-BD3294</f>
        <v>0.30107526881720759</v>
      </c>
      <c r="BF3294" s="2">
        <v>3.5</v>
      </c>
      <c r="BG3294" s="10">
        <v>7</v>
      </c>
      <c r="BH3294" s="21">
        <f t="shared" si="386"/>
        <v>3.4223999999999997E-2</v>
      </c>
      <c r="BI3294" s="22">
        <f t="shared" si="386"/>
        <v>3.4000000000000002E-2</v>
      </c>
      <c r="BJ3294" s="21">
        <f>BH3294-BI3294</f>
        <v>2.2399999999999504E-4</v>
      </c>
      <c r="BK3294" s="21"/>
      <c r="BL3294" s="22"/>
      <c r="BM3294" s="21"/>
      <c r="BN3294" s="21"/>
      <c r="BO3294" s="22"/>
      <c r="BP3294" s="21"/>
    </row>
    <row r="3295" spans="1:68" ht="11.1" hidden="1" customHeight="1" outlineLevel="1" collapsed="1" x14ac:dyDescent="0.2">
      <c r="A3295" s="10"/>
      <c r="B3295" s="18"/>
      <c r="C3295" s="18"/>
      <c r="D3295" s="18"/>
      <c r="E3295" s="19" t="s">
        <v>2845</v>
      </c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4"/>
      <c r="AJ3295" s="24"/>
      <c r="AK3295" s="24"/>
      <c r="AL3295" s="24"/>
      <c r="AM3295" s="24"/>
      <c r="AN3295" s="24"/>
      <c r="AO3295" s="24"/>
      <c r="AP3295" s="24"/>
      <c r="AQ3295" s="24"/>
      <c r="AR3295" s="24"/>
      <c r="AS3295" s="24"/>
      <c r="AT3295" s="24"/>
      <c r="AU3295" s="208"/>
      <c r="AV3295" s="24"/>
      <c r="AW3295" s="24"/>
      <c r="AX3295" s="208"/>
      <c r="AY3295" s="24"/>
      <c r="AZ3295" s="208"/>
      <c r="BA3295" s="209"/>
      <c r="BB3295" s="154">
        <v>0.30499999999999999</v>
      </c>
      <c r="BC3295" s="21">
        <v>0.47</v>
      </c>
      <c r="BD3295" s="22">
        <f>(BB3295/31/24)*1000</f>
        <v>0.40994623655913975</v>
      </c>
      <c r="BE3295" s="21">
        <f>BC3295-BD3295</f>
        <v>6.0053763440860219E-2</v>
      </c>
      <c r="BG3295" s="10">
        <v>5</v>
      </c>
      <c r="BH3295" s="21">
        <f t="shared" si="386"/>
        <v>3.4968E-4</v>
      </c>
      <c r="BI3295" s="22">
        <f t="shared" si="386"/>
        <v>3.0499999999999999E-4</v>
      </c>
      <c r="BJ3295" s="21">
        <f>BH3295-BI3295</f>
        <v>4.4680000000000013E-5</v>
      </c>
      <c r="BK3295" s="21"/>
      <c r="BL3295" s="22"/>
      <c r="BM3295" s="21"/>
      <c r="BN3295" s="21"/>
      <c r="BO3295" s="22"/>
      <c r="BP3295" s="21"/>
    </row>
    <row r="3296" spans="1:68" ht="11.1" hidden="1" customHeight="1" outlineLevel="2" x14ac:dyDescent="0.2">
      <c r="A3296" s="10"/>
      <c r="B3296" s="18"/>
      <c r="C3296" s="18"/>
      <c r="D3296" s="18"/>
      <c r="E3296" s="23" t="s">
        <v>5820</v>
      </c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24"/>
      <c r="AD3296" s="24"/>
      <c r="AE3296" s="24"/>
      <c r="AF3296" s="24"/>
      <c r="AG3296" s="24"/>
      <c r="AH3296" s="24"/>
      <c r="AI3296" s="24"/>
      <c r="AJ3296" s="24"/>
      <c r="AK3296" s="24"/>
      <c r="AL3296" s="24"/>
      <c r="AM3296" s="24"/>
      <c r="AN3296" s="24"/>
      <c r="AO3296" s="24"/>
      <c r="AP3296" s="24"/>
      <c r="AQ3296" s="24"/>
      <c r="AR3296" s="24"/>
      <c r="AS3296" s="24"/>
      <c r="AT3296" s="24"/>
      <c r="AU3296" s="208"/>
      <c r="AV3296" s="24"/>
      <c r="AW3296" s="24"/>
      <c r="AX3296" s="208"/>
      <c r="AY3296" s="24"/>
      <c r="AZ3296" s="208"/>
      <c r="BA3296" s="208"/>
      <c r="BB3296" s="154">
        <v>0.30499999999999999</v>
      </c>
      <c r="BC3296" s="21"/>
      <c r="BD3296" s="22"/>
      <c r="BE3296" s="21"/>
      <c r="BG3296" s="10"/>
      <c r="BH3296" s="21">
        <f t="shared" si="386"/>
        <v>0</v>
      </c>
      <c r="BI3296" s="22">
        <f t="shared" si="386"/>
        <v>0</v>
      </c>
      <c r="BJ3296" s="21"/>
      <c r="BK3296" s="21"/>
      <c r="BL3296" s="22"/>
      <c r="BM3296" s="21"/>
      <c r="BN3296" s="21"/>
      <c r="BO3296" s="22"/>
      <c r="BP3296" s="21"/>
    </row>
    <row r="3297" spans="1:68" ht="11.1" hidden="1" customHeight="1" outlineLevel="1" collapsed="1" x14ac:dyDescent="0.2">
      <c r="A3297" s="10"/>
      <c r="B3297" s="18"/>
      <c r="C3297" s="18"/>
      <c r="D3297" s="18"/>
      <c r="E3297" s="19" t="s">
        <v>2846</v>
      </c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24"/>
      <c r="AD3297" s="24"/>
      <c r="AE3297" s="24"/>
      <c r="AF3297" s="24"/>
      <c r="AG3297" s="24"/>
      <c r="AH3297" s="24"/>
      <c r="AI3297" s="24"/>
      <c r="AJ3297" s="24"/>
      <c r="AK3297" s="24"/>
      <c r="AL3297" s="24"/>
      <c r="AM3297" s="24"/>
      <c r="AN3297" s="24"/>
      <c r="AO3297" s="24"/>
      <c r="AP3297" s="24"/>
      <c r="AQ3297" s="24"/>
      <c r="AR3297" s="24"/>
      <c r="AS3297" s="24"/>
      <c r="AT3297" s="24"/>
      <c r="AU3297" s="208"/>
      <c r="AV3297" s="24"/>
      <c r="AW3297" s="24"/>
      <c r="AX3297" s="208"/>
      <c r="AY3297" s="24"/>
      <c r="AZ3297" s="208"/>
      <c r="BA3297" s="209"/>
      <c r="BB3297" s="154">
        <v>122.631</v>
      </c>
      <c r="BC3297" s="21">
        <v>450</v>
      </c>
      <c r="BD3297" s="22">
        <f>(BB3297/31/24)*1000</f>
        <v>164.82661290322582</v>
      </c>
      <c r="BE3297" s="21">
        <f>BC3297-BD3297</f>
        <v>285.17338709677415</v>
      </c>
      <c r="BG3297" s="10">
        <v>5</v>
      </c>
      <c r="BH3297" s="21">
        <f t="shared" si="386"/>
        <v>0.33479999999999999</v>
      </c>
      <c r="BI3297" s="22">
        <f t="shared" si="386"/>
        <v>0.122631</v>
      </c>
      <c r="BJ3297" s="21">
        <f>BH3297-BI3297</f>
        <v>0.212169</v>
      </c>
      <c r="BK3297" s="21"/>
      <c r="BL3297" s="22"/>
      <c r="BM3297" s="21"/>
      <c r="BN3297" s="21"/>
      <c r="BO3297" s="22"/>
      <c r="BP3297" s="21"/>
    </row>
    <row r="3298" spans="1:68" ht="11.1" hidden="1" customHeight="1" outlineLevel="2" x14ac:dyDescent="0.2">
      <c r="A3298" s="10"/>
      <c r="B3298" s="18"/>
      <c r="C3298" s="18"/>
      <c r="D3298" s="18"/>
      <c r="E3298" s="23" t="s">
        <v>5821</v>
      </c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4"/>
      <c r="AG3298" s="24"/>
      <c r="AH3298" s="24"/>
      <c r="AI3298" s="24"/>
      <c r="AJ3298" s="24"/>
      <c r="AK3298" s="24"/>
      <c r="AL3298" s="24"/>
      <c r="AM3298" s="24"/>
      <c r="AN3298" s="24"/>
      <c r="AO3298" s="24"/>
      <c r="AP3298" s="24"/>
      <c r="AQ3298" s="24"/>
      <c r="AR3298" s="24"/>
      <c r="AS3298" s="24"/>
      <c r="AT3298" s="24"/>
      <c r="AU3298" s="208"/>
      <c r="AV3298" s="24"/>
      <c r="AW3298" s="24"/>
      <c r="AX3298" s="208"/>
      <c r="AY3298" s="24"/>
      <c r="AZ3298" s="208"/>
      <c r="BA3298" s="208"/>
      <c r="BB3298" s="154">
        <v>122.631</v>
      </c>
      <c r="BC3298" s="21"/>
      <c r="BD3298" s="22"/>
      <c r="BE3298" s="21"/>
      <c r="BG3298" s="10"/>
      <c r="BH3298" s="21">
        <f t="shared" si="386"/>
        <v>0</v>
      </c>
      <c r="BI3298" s="22">
        <f t="shared" si="386"/>
        <v>0</v>
      </c>
      <c r="BJ3298" s="21"/>
      <c r="BK3298" s="21"/>
      <c r="BL3298" s="22"/>
      <c r="BM3298" s="21"/>
      <c r="BN3298" s="21"/>
      <c r="BO3298" s="22"/>
      <c r="BP3298" s="21"/>
    </row>
    <row r="3299" spans="1:68" ht="11.1" hidden="1" customHeight="1" outlineLevel="1" collapsed="1" x14ac:dyDescent="0.2">
      <c r="A3299" s="10"/>
      <c r="B3299" s="18"/>
      <c r="C3299" s="18"/>
      <c r="D3299" s="18"/>
      <c r="E3299" s="19" t="s">
        <v>5863</v>
      </c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24"/>
      <c r="AD3299" s="24"/>
      <c r="AE3299" s="24"/>
      <c r="AF3299" s="24"/>
      <c r="AG3299" s="24"/>
      <c r="AH3299" s="24"/>
      <c r="AI3299" s="24"/>
      <c r="AJ3299" s="24"/>
      <c r="AK3299" s="24"/>
      <c r="AL3299" s="24"/>
      <c r="AM3299" s="24"/>
      <c r="AN3299" s="24"/>
      <c r="AO3299" s="24"/>
      <c r="AP3299" s="24"/>
      <c r="AQ3299" s="24"/>
      <c r="AR3299" s="24"/>
      <c r="AS3299" s="24"/>
      <c r="AT3299" s="24"/>
      <c r="AU3299" s="208"/>
      <c r="AV3299" s="24"/>
      <c r="AW3299" s="24"/>
      <c r="AX3299" s="208"/>
      <c r="AY3299" s="24"/>
      <c r="AZ3299" s="208"/>
      <c r="BA3299" s="209"/>
      <c r="BB3299" s="154">
        <v>99.772999999999996</v>
      </c>
      <c r="BC3299" s="21">
        <v>501</v>
      </c>
      <c r="BD3299" s="22">
        <f>(BB3299/31/24)*1000</f>
        <v>134.10349462365593</v>
      </c>
      <c r="BE3299" s="21">
        <f>BC3299-BD3299</f>
        <v>366.89650537634407</v>
      </c>
      <c r="BG3299" s="10">
        <v>5</v>
      </c>
      <c r="BH3299" s="21">
        <f t="shared" si="386"/>
        <v>0.37274400000000002</v>
      </c>
      <c r="BI3299" s="22">
        <f t="shared" si="386"/>
        <v>9.9773000000000014E-2</v>
      </c>
      <c r="BJ3299" s="21">
        <f>BH3299-BI3299</f>
        <v>0.27297100000000002</v>
      </c>
      <c r="BK3299" s="21"/>
      <c r="BL3299" s="22"/>
      <c r="BM3299" s="21"/>
      <c r="BN3299" s="21"/>
      <c r="BO3299" s="22"/>
      <c r="BP3299" s="21"/>
    </row>
    <row r="3300" spans="1:68" ht="11.1" hidden="1" customHeight="1" outlineLevel="2" x14ac:dyDescent="0.2">
      <c r="A3300" s="10"/>
      <c r="B3300" s="18"/>
      <c r="C3300" s="18"/>
      <c r="D3300" s="18"/>
      <c r="E3300" s="23" t="s">
        <v>5864</v>
      </c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08"/>
      <c r="AV3300" s="24"/>
      <c r="AW3300" s="24"/>
      <c r="AX3300" s="208"/>
      <c r="AY3300" s="24"/>
      <c r="AZ3300" s="208"/>
      <c r="BA3300" s="208"/>
      <c r="BB3300" s="154">
        <v>99.772999999999996</v>
      </c>
      <c r="BC3300" s="21"/>
      <c r="BD3300" s="22"/>
      <c r="BE3300" s="21"/>
      <c r="BG3300" s="10"/>
      <c r="BH3300" s="21">
        <f t="shared" si="386"/>
        <v>0</v>
      </c>
      <c r="BI3300" s="22">
        <f t="shared" si="386"/>
        <v>0</v>
      </c>
      <c r="BJ3300" s="21"/>
      <c r="BK3300" s="21"/>
      <c r="BL3300" s="22"/>
      <c r="BM3300" s="21"/>
      <c r="BN3300" s="21"/>
      <c r="BO3300" s="22"/>
      <c r="BP3300" s="21"/>
    </row>
    <row r="3301" spans="1:68" ht="11.1" hidden="1" customHeight="1" outlineLevel="1" collapsed="1" x14ac:dyDescent="0.2">
      <c r="A3301" s="10"/>
      <c r="B3301" s="18"/>
      <c r="C3301" s="18"/>
      <c r="D3301" s="18"/>
      <c r="E3301" s="19" t="s">
        <v>5865</v>
      </c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4"/>
      <c r="AJ3301" s="24"/>
      <c r="AK3301" s="24"/>
      <c r="AL3301" s="24"/>
      <c r="AM3301" s="24"/>
      <c r="AN3301" s="24"/>
      <c r="AO3301" s="24"/>
      <c r="AP3301" s="24"/>
      <c r="AQ3301" s="24"/>
      <c r="AR3301" s="24"/>
      <c r="AS3301" s="24"/>
      <c r="AT3301" s="24"/>
      <c r="AU3301" s="208"/>
      <c r="AV3301" s="24"/>
      <c r="AW3301" s="24"/>
      <c r="AX3301" s="208"/>
      <c r="AY3301" s="24"/>
      <c r="AZ3301" s="208"/>
      <c r="BA3301" s="209"/>
      <c r="BB3301" s="154">
        <v>3.5659999999999998</v>
      </c>
      <c r="BC3301" s="21">
        <v>9.8000000000000007</v>
      </c>
      <c r="BD3301" s="22">
        <f>(BB3301/31/24)*1000</f>
        <v>4.793010752688172</v>
      </c>
      <c r="BE3301" s="21">
        <f>BC3301-BD3301</f>
        <v>5.0069892473118287</v>
      </c>
      <c r="BG3301" s="10">
        <v>6</v>
      </c>
      <c r="BH3301" s="21">
        <f t="shared" si="386"/>
        <v>7.2912000000000012E-3</v>
      </c>
      <c r="BI3301" s="22">
        <f t="shared" si="386"/>
        <v>3.5660000000000002E-3</v>
      </c>
      <c r="BJ3301" s="21">
        <f>BH3301-BI3301</f>
        <v>3.725200000000001E-3</v>
      </c>
      <c r="BK3301" s="21"/>
      <c r="BL3301" s="22"/>
      <c r="BM3301" s="21"/>
      <c r="BN3301" s="21"/>
      <c r="BO3301" s="22"/>
      <c r="BP3301" s="21"/>
    </row>
    <row r="3302" spans="1:68" ht="11.1" hidden="1" customHeight="1" outlineLevel="2" x14ac:dyDescent="0.2">
      <c r="A3302" s="10"/>
      <c r="B3302" s="18"/>
      <c r="C3302" s="18"/>
      <c r="D3302" s="18"/>
      <c r="E3302" s="23" t="s">
        <v>5866</v>
      </c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08"/>
      <c r="AV3302" s="24"/>
      <c r="AW3302" s="24"/>
      <c r="AX3302" s="208"/>
      <c r="AY3302" s="24"/>
      <c r="AZ3302" s="208"/>
      <c r="BA3302" s="208"/>
      <c r="BB3302" s="154">
        <v>3.5659999999999998</v>
      </c>
      <c r="BC3302" s="21"/>
      <c r="BD3302" s="22"/>
      <c r="BE3302" s="21"/>
      <c r="BG3302" s="10"/>
      <c r="BH3302" s="21">
        <f t="shared" si="386"/>
        <v>0</v>
      </c>
      <c r="BI3302" s="22">
        <f t="shared" si="386"/>
        <v>0</v>
      </c>
      <c r="BJ3302" s="21"/>
      <c r="BK3302" s="21"/>
      <c r="BL3302" s="22"/>
      <c r="BM3302" s="21"/>
      <c r="BN3302" s="21"/>
      <c r="BO3302" s="22"/>
      <c r="BP3302" s="21"/>
    </row>
    <row r="3303" spans="1:68" ht="11.1" hidden="1" customHeight="1" outlineLevel="1" collapsed="1" x14ac:dyDescent="0.2">
      <c r="A3303" s="10"/>
      <c r="B3303" s="18"/>
      <c r="C3303" s="18"/>
      <c r="D3303" s="18"/>
      <c r="E3303" s="19" t="s">
        <v>5865</v>
      </c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  <c r="AL3303" s="24"/>
      <c r="AM3303" s="24"/>
      <c r="AN3303" s="24"/>
      <c r="AO3303" s="24"/>
      <c r="AP3303" s="24"/>
      <c r="AQ3303" s="24"/>
      <c r="AR3303" s="24"/>
      <c r="AS3303" s="24"/>
      <c r="AT3303" s="24"/>
      <c r="AU3303" s="208"/>
      <c r="AV3303" s="24"/>
      <c r="AW3303" s="24"/>
      <c r="AX3303" s="208"/>
      <c r="AY3303" s="24"/>
      <c r="AZ3303" s="208"/>
      <c r="BA3303" s="209"/>
      <c r="BB3303" s="154">
        <v>5.2549999999999999</v>
      </c>
      <c r="BC3303" s="21">
        <v>7.3</v>
      </c>
      <c r="BD3303" s="22">
        <f>(BB3303/31/24)*1000</f>
        <v>7.063172043010753</v>
      </c>
      <c r="BE3303" s="21">
        <f>BC3303-BD3303</f>
        <v>0.23682795698924686</v>
      </c>
      <c r="BG3303" s="10">
        <v>6</v>
      </c>
      <c r="BH3303" s="21">
        <f t="shared" si="386"/>
        <v>5.4311999999999997E-3</v>
      </c>
      <c r="BI3303" s="22">
        <f t="shared" si="386"/>
        <v>5.2550000000000001E-3</v>
      </c>
      <c r="BJ3303" s="21">
        <f>BH3303-BI3303</f>
        <v>1.7619999999999962E-4</v>
      </c>
      <c r="BK3303" s="21"/>
      <c r="BL3303" s="22"/>
      <c r="BM3303" s="21"/>
      <c r="BN3303" s="21"/>
      <c r="BO3303" s="22"/>
      <c r="BP3303" s="21"/>
    </row>
    <row r="3304" spans="1:68" ht="11.1" hidden="1" customHeight="1" outlineLevel="2" x14ac:dyDescent="0.2">
      <c r="A3304" s="10"/>
      <c r="B3304" s="18"/>
      <c r="C3304" s="18"/>
      <c r="D3304" s="18"/>
      <c r="E3304" s="23" t="s">
        <v>5867</v>
      </c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24"/>
      <c r="AD3304" s="24"/>
      <c r="AE3304" s="24"/>
      <c r="AF3304" s="24"/>
      <c r="AG3304" s="24"/>
      <c r="AH3304" s="24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24"/>
      <c r="AS3304" s="24"/>
      <c r="AT3304" s="24"/>
      <c r="AU3304" s="208"/>
      <c r="AV3304" s="24"/>
      <c r="AW3304" s="24"/>
      <c r="AX3304" s="208"/>
      <c r="AY3304" s="24"/>
      <c r="AZ3304" s="208"/>
      <c r="BA3304" s="208"/>
      <c r="BB3304" s="154">
        <v>5.2549999999999999</v>
      </c>
      <c r="BC3304" s="21"/>
      <c r="BD3304" s="22"/>
      <c r="BE3304" s="21"/>
      <c r="BG3304" s="10"/>
      <c r="BH3304" s="21">
        <f t="shared" si="386"/>
        <v>0</v>
      </c>
      <c r="BI3304" s="22">
        <f t="shared" si="386"/>
        <v>0</v>
      </c>
      <c r="BJ3304" s="21"/>
      <c r="BK3304" s="21"/>
      <c r="BL3304" s="22"/>
      <c r="BM3304" s="21"/>
      <c r="BN3304" s="21"/>
      <c r="BO3304" s="22"/>
      <c r="BP3304" s="21"/>
    </row>
    <row r="3305" spans="1:68" ht="11.1" hidden="1" customHeight="1" outlineLevel="1" collapsed="1" x14ac:dyDescent="0.2">
      <c r="A3305" s="10"/>
      <c r="B3305" s="18"/>
      <c r="C3305" s="18"/>
      <c r="D3305" s="18"/>
      <c r="E3305" s="19" t="s">
        <v>5868</v>
      </c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  <c r="V3305" s="24"/>
      <c r="W3305" s="24"/>
      <c r="X3305" s="24"/>
      <c r="Y3305" s="24"/>
      <c r="Z3305" s="24"/>
      <c r="AA3305" s="24"/>
      <c r="AB3305" s="24"/>
      <c r="AC3305" s="24"/>
      <c r="AD3305" s="24"/>
      <c r="AE3305" s="24"/>
      <c r="AF3305" s="24"/>
      <c r="AG3305" s="24"/>
      <c r="AH3305" s="24"/>
      <c r="AI3305" s="24"/>
      <c r="AJ3305" s="24"/>
      <c r="AK3305" s="24"/>
      <c r="AL3305" s="24"/>
      <c r="AM3305" s="24"/>
      <c r="AN3305" s="24"/>
      <c r="AO3305" s="24"/>
      <c r="AP3305" s="24"/>
      <c r="AQ3305" s="24"/>
      <c r="AR3305" s="24"/>
      <c r="AS3305" s="24"/>
      <c r="AT3305" s="24"/>
      <c r="AU3305" s="208"/>
      <c r="AV3305" s="24"/>
      <c r="AW3305" s="24"/>
      <c r="AX3305" s="208"/>
      <c r="AY3305" s="24"/>
      <c r="AZ3305" s="208"/>
      <c r="BA3305" s="209"/>
      <c r="BB3305" s="154">
        <v>2.8849999999999998</v>
      </c>
      <c r="BC3305" s="21">
        <v>8</v>
      </c>
      <c r="BD3305" s="22">
        <f>(BB3305/31/24)*1000</f>
        <v>3.8776881720430105</v>
      </c>
      <c r="BE3305" s="21">
        <f>BC3305-BD3305</f>
        <v>4.1223118279569899</v>
      </c>
      <c r="BG3305" s="10">
        <v>6</v>
      </c>
      <c r="BH3305" s="21">
        <f t="shared" si="386"/>
        <v>5.9519999999999998E-3</v>
      </c>
      <c r="BI3305" s="22">
        <f t="shared" si="386"/>
        <v>2.885E-3</v>
      </c>
      <c r="BJ3305" s="21">
        <f>BH3305-BI3305</f>
        <v>3.0669999999999998E-3</v>
      </c>
      <c r="BK3305" s="21"/>
      <c r="BL3305" s="22"/>
      <c r="BM3305" s="21"/>
      <c r="BN3305" s="21"/>
      <c r="BO3305" s="22"/>
      <c r="BP3305" s="21"/>
    </row>
    <row r="3306" spans="1:68" ht="11.1" hidden="1" customHeight="1" outlineLevel="2" x14ac:dyDescent="0.2">
      <c r="A3306" s="10"/>
      <c r="B3306" s="18"/>
      <c r="C3306" s="18"/>
      <c r="D3306" s="18"/>
      <c r="E3306" s="23" t="s">
        <v>5869</v>
      </c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  <c r="V3306" s="24"/>
      <c r="W3306" s="24"/>
      <c r="X3306" s="24"/>
      <c r="Y3306" s="24"/>
      <c r="Z3306" s="24"/>
      <c r="AA3306" s="24"/>
      <c r="AB3306" s="24"/>
      <c r="AC3306" s="24"/>
      <c r="AD3306" s="24"/>
      <c r="AE3306" s="24"/>
      <c r="AF3306" s="24"/>
      <c r="AG3306" s="24"/>
      <c r="AH3306" s="24"/>
      <c r="AI3306" s="24"/>
      <c r="AJ3306" s="24"/>
      <c r="AK3306" s="24"/>
      <c r="AL3306" s="24"/>
      <c r="AM3306" s="24"/>
      <c r="AN3306" s="24"/>
      <c r="AO3306" s="24"/>
      <c r="AP3306" s="24"/>
      <c r="AQ3306" s="24"/>
      <c r="AR3306" s="24"/>
      <c r="AS3306" s="24"/>
      <c r="AT3306" s="24"/>
      <c r="AU3306" s="208"/>
      <c r="AV3306" s="24"/>
      <c r="AW3306" s="24"/>
      <c r="AX3306" s="208"/>
      <c r="AY3306" s="24"/>
      <c r="AZ3306" s="208"/>
      <c r="BA3306" s="208"/>
      <c r="BB3306" s="154">
        <v>2.8849999999999998</v>
      </c>
      <c r="BC3306" s="21"/>
      <c r="BD3306" s="22"/>
      <c r="BE3306" s="21"/>
      <c r="BG3306" s="10"/>
      <c r="BH3306" s="21">
        <f t="shared" si="386"/>
        <v>0</v>
      </c>
      <c r="BI3306" s="22">
        <f t="shared" si="386"/>
        <v>0</v>
      </c>
      <c r="BJ3306" s="21"/>
      <c r="BK3306" s="21"/>
      <c r="BL3306" s="22"/>
      <c r="BM3306" s="21"/>
      <c r="BN3306" s="21"/>
      <c r="BO3306" s="22"/>
      <c r="BP3306" s="21"/>
    </row>
    <row r="3307" spans="1:68" ht="11.1" hidden="1" customHeight="1" outlineLevel="1" collapsed="1" x14ac:dyDescent="0.2">
      <c r="A3307" s="10"/>
      <c r="B3307" s="18"/>
      <c r="C3307" s="18"/>
      <c r="D3307" s="18"/>
      <c r="E3307" s="19" t="s">
        <v>2847</v>
      </c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  <c r="V3307" s="24"/>
      <c r="W3307" s="24"/>
      <c r="X3307" s="24"/>
      <c r="Y3307" s="24"/>
      <c r="Z3307" s="24"/>
      <c r="AA3307" s="24"/>
      <c r="AB3307" s="24"/>
      <c r="AC3307" s="24"/>
      <c r="AD3307" s="24"/>
      <c r="AE3307" s="24"/>
      <c r="AF3307" s="24"/>
      <c r="AG3307" s="24"/>
      <c r="AH3307" s="24"/>
      <c r="AI3307" s="24"/>
      <c r="AJ3307" s="24"/>
      <c r="AK3307" s="24"/>
      <c r="AL3307" s="24"/>
      <c r="AM3307" s="24"/>
      <c r="AN3307" s="24"/>
      <c r="AO3307" s="24"/>
      <c r="AP3307" s="24"/>
      <c r="AQ3307" s="24"/>
      <c r="AR3307" s="24"/>
      <c r="AS3307" s="24"/>
      <c r="AT3307" s="24"/>
      <c r="AU3307" s="208"/>
      <c r="AV3307" s="24"/>
      <c r="AW3307" s="24"/>
      <c r="AX3307" s="208"/>
      <c r="AY3307" s="24"/>
      <c r="AZ3307" s="208"/>
      <c r="BA3307" s="209"/>
      <c r="BB3307" s="154">
        <v>2.8159999999999998</v>
      </c>
      <c r="BC3307" s="21">
        <v>4.5</v>
      </c>
      <c r="BD3307" s="22">
        <f>(BB3307/31/24)*1000</f>
        <v>3.7849462365591395</v>
      </c>
      <c r="BE3307" s="21">
        <f>BC3307-BD3307</f>
        <v>0.71505376344086047</v>
      </c>
      <c r="BG3307" s="10">
        <v>6</v>
      </c>
      <c r="BH3307" s="21">
        <f t="shared" si="386"/>
        <v>3.3479999999999998E-3</v>
      </c>
      <c r="BI3307" s="22">
        <f t="shared" si="386"/>
        <v>2.8159999999999995E-3</v>
      </c>
      <c r="BJ3307" s="21">
        <f>BH3307-BI3307</f>
        <v>5.3200000000000035E-4</v>
      </c>
      <c r="BK3307" s="21"/>
      <c r="BL3307" s="22"/>
      <c r="BM3307" s="21"/>
      <c r="BN3307" s="21"/>
      <c r="BO3307" s="22"/>
      <c r="BP3307" s="21"/>
    </row>
    <row r="3308" spans="1:68" ht="11.1" hidden="1" customHeight="1" outlineLevel="2" x14ac:dyDescent="0.2">
      <c r="A3308" s="10"/>
      <c r="B3308" s="18"/>
      <c r="C3308" s="114"/>
      <c r="D3308" s="114"/>
      <c r="E3308" s="192" t="s">
        <v>5822</v>
      </c>
      <c r="F3308" s="193"/>
      <c r="G3308" s="193"/>
      <c r="H3308" s="193"/>
      <c r="I3308" s="193"/>
      <c r="J3308" s="193"/>
      <c r="K3308" s="193"/>
      <c r="L3308" s="193"/>
      <c r="M3308" s="193"/>
      <c r="N3308" s="193"/>
      <c r="O3308" s="193"/>
      <c r="P3308" s="193"/>
      <c r="Q3308" s="193"/>
      <c r="R3308" s="193"/>
      <c r="S3308" s="193"/>
      <c r="T3308" s="193"/>
      <c r="U3308" s="193"/>
      <c r="V3308" s="193"/>
      <c r="W3308" s="193"/>
      <c r="X3308" s="193"/>
      <c r="Y3308" s="193"/>
      <c r="Z3308" s="193"/>
      <c r="AA3308" s="193"/>
      <c r="AB3308" s="193"/>
      <c r="AC3308" s="193"/>
      <c r="AD3308" s="193"/>
      <c r="AE3308" s="193"/>
      <c r="AF3308" s="193"/>
      <c r="AG3308" s="193"/>
      <c r="AH3308" s="193"/>
      <c r="AI3308" s="193"/>
      <c r="AJ3308" s="193"/>
      <c r="AK3308" s="193"/>
      <c r="AL3308" s="193"/>
      <c r="AM3308" s="193"/>
      <c r="AN3308" s="193"/>
      <c r="AO3308" s="193"/>
      <c r="AP3308" s="193"/>
      <c r="AQ3308" s="193"/>
      <c r="AR3308" s="193"/>
      <c r="AS3308" s="193"/>
      <c r="AT3308" s="193"/>
      <c r="AU3308" s="182"/>
      <c r="AV3308" s="193"/>
      <c r="AW3308" s="193"/>
      <c r="AX3308" s="182"/>
      <c r="AY3308" s="193"/>
      <c r="AZ3308" s="182"/>
      <c r="BA3308" s="182"/>
      <c r="BB3308" s="194">
        <v>2.8159999999999998</v>
      </c>
      <c r="BC3308" s="50"/>
      <c r="BD3308" s="53"/>
      <c r="BE3308" s="50"/>
      <c r="BG3308" s="52"/>
      <c r="BH3308" s="50">
        <f t="shared" si="386"/>
        <v>0</v>
      </c>
      <c r="BI3308" s="53">
        <f t="shared" si="386"/>
        <v>0</v>
      </c>
      <c r="BJ3308" s="50"/>
      <c r="BK3308" s="21"/>
      <c r="BL3308" s="22"/>
      <c r="BM3308" s="21"/>
      <c r="BN3308" s="21"/>
      <c r="BO3308" s="22"/>
      <c r="BP3308" s="21"/>
    </row>
    <row r="3309" spans="1:68" ht="11.1" hidden="1" customHeight="1" outlineLevel="1" collapsed="1" x14ac:dyDescent="0.2">
      <c r="A3309" s="181"/>
      <c r="B3309" s="130"/>
      <c r="C3309" s="18"/>
      <c r="D3309" s="18"/>
      <c r="E3309" s="184" t="s">
        <v>5863</v>
      </c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  <c r="V3309" s="24"/>
      <c r="W3309" s="24"/>
      <c r="X3309" s="24"/>
      <c r="Y3309" s="24"/>
      <c r="Z3309" s="24"/>
      <c r="AA3309" s="24"/>
      <c r="AB3309" s="24"/>
      <c r="AC3309" s="24"/>
      <c r="AD3309" s="24"/>
      <c r="AE3309" s="24"/>
      <c r="AF3309" s="24"/>
      <c r="AG3309" s="24"/>
      <c r="AH3309" s="24"/>
      <c r="AI3309" s="24"/>
      <c r="AJ3309" s="24"/>
      <c r="AK3309" s="24"/>
      <c r="AL3309" s="24"/>
      <c r="AM3309" s="24"/>
      <c r="AN3309" s="24"/>
      <c r="AO3309" s="24"/>
      <c r="AP3309" s="24"/>
      <c r="AQ3309" s="24"/>
      <c r="AR3309" s="24"/>
      <c r="AS3309" s="24"/>
      <c r="AT3309" s="24"/>
      <c r="AU3309" s="208"/>
      <c r="AV3309" s="24"/>
      <c r="AW3309" s="24"/>
      <c r="AX3309" s="208"/>
      <c r="AY3309" s="24"/>
      <c r="AZ3309" s="208"/>
      <c r="BA3309" s="208"/>
      <c r="BB3309" s="186">
        <f>BB3310</f>
        <v>99.772999999999996</v>
      </c>
      <c r="BC3309" s="186">
        <f t="shared" ref="BC3309:BE3309" si="390">BC3310</f>
        <v>501</v>
      </c>
      <c r="BD3309" s="186">
        <f t="shared" si="390"/>
        <v>134.10349462365593</v>
      </c>
      <c r="BE3309" s="186">
        <f t="shared" si="390"/>
        <v>366.89650537634407</v>
      </c>
      <c r="BF3309" s="191"/>
      <c r="BG3309" s="188">
        <v>5</v>
      </c>
      <c r="BH3309" s="186">
        <f>BH3310</f>
        <v>0.37274400000000002</v>
      </c>
      <c r="BI3309" s="186">
        <f t="shared" ref="BI3309:BJ3309" si="391">BI3310</f>
        <v>9.9773000000000014E-2</v>
      </c>
      <c r="BJ3309" s="186">
        <f t="shared" si="391"/>
        <v>0.27297100000000002</v>
      </c>
      <c r="BK3309" s="93"/>
      <c r="BL3309" s="183"/>
      <c r="BM3309" s="93"/>
      <c r="BN3309" s="93"/>
      <c r="BO3309" s="183"/>
      <c r="BP3309" s="93"/>
    </row>
    <row r="3310" spans="1:68" ht="11.1" hidden="1" customHeight="1" outlineLevel="2" x14ac:dyDescent="0.2">
      <c r="A3310" s="181"/>
      <c r="B3310" s="130"/>
      <c r="C3310" s="18"/>
      <c r="D3310" s="18"/>
      <c r="E3310" s="177" t="s">
        <v>5864</v>
      </c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  <c r="AL3310" s="24"/>
      <c r="AM3310" s="24"/>
      <c r="AN3310" s="24"/>
      <c r="AO3310" s="24"/>
      <c r="AP3310" s="24"/>
      <c r="AQ3310" s="24"/>
      <c r="AR3310" s="24"/>
      <c r="AS3310" s="24"/>
      <c r="AT3310" s="24"/>
      <c r="AU3310" s="208"/>
      <c r="AV3310" s="24"/>
      <c r="AW3310" s="24"/>
      <c r="AX3310" s="208"/>
      <c r="AY3310" s="24"/>
      <c r="AZ3310" s="208"/>
      <c r="BA3310" s="208"/>
      <c r="BB3310" s="218">
        <v>99.772999999999996</v>
      </c>
      <c r="BC3310" s="186">
        <v>501</v>
      </c>
      <c r="BD3310" s="22">
        <f t="shared" ref="BD3310:BD3324" si="392">(BB3310/31/24)*1000</f>
        <v>134.10349462365593</v>
      </c>
      <c r="BE3310" s="186">
        <f t="shared" ref="BE3310:BE3324" si="393">BC3310-BD3310</f>
        <v>366.89650537634407</v>
      </c>
      <c r="BF3310" s="191"/>
      <c r="BG3310" s="188"/>
      <c r="BH3310" s="186">
        <f t="shared" si="386"/>
        <v>0.37274400000000002</v>
      </c>
      <c r="BI3310" s="22">
        <f t="shared" si="386"/>
        <v>9.9773000000000014E-2</v>
      </c>
      <c r="BJ3310" s="186">
        <f t="shared" ref="BJ3310:BJ3324" si="394">BH3310-BI3310</f>
        <v>0.27297100000000002</v>
      </c>
      <c r="BK3310" s="93"/>
      <c r="BL3310" s="183"/>
      <c r="BM3310" s="93"/>
      <c r="BN3310" s="93"/>
      <c r="BO3310" s="183"/>
      <c r="BP3310" s="93"/>
    </row>
    <row r="3311" spans="1:68" ht="11.1" hidden="1" customHeight="1" outlineLevel="1" collapsed="1" x14ac:dyDescent="0.2">
      <c r="A3311" s="181"/>
      <c r="B3311" s="130"/>
      <c r="C3311" s="18"/>
      <c r="D3311" s="18"/>
      <c r="E3311" s="184" t="s">
        <v>5865</v>
      </c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  <c r="V3311" s="24"/>
      <c r="W3311" s="24"/>
      <c r="X3311" s="24"/>
      <c r="Y3311" s="24"/>
      <c r="Z3311" s="24"/>
      <c r="AA3311" s="24"/>
      <c r="AB3311" s="24"/>
      <c r="AC3311" s="24"/>
      <c r="AD3311" s="24"/>
      <c r="AE3311" s="24"/>
      <c r="AF3311" s="24"/>
      <c r="AG3311" s="24"/>
      <c r="AH3311" s="24"/>
      <c r="AI3311" s="24"/>
      <c r="AJ3311" s="24"/>
      <c r="AK3311" s="24"/>
      <c r="AL3311" s="24"/>
      <c r="AM3311" s="24"/>
      <c r="AN3311" s="24"/>
      <c r="AO3311" s="24"/>
      <c r="AP3311" s="24"/>
      <c r="AQ3311" s="24"/>
      <c r="AR3311" s="24"/>
      <c r="AS3311" s="24"/>
      <c r="AT3311" s="24"/>
      <c r="AU3311" s="208"/>
      <c r="AV3311" s="24"/>
      <c r="AW3311" s="24"/>
      <c r="AX3311" s="208"/>
      <c r="AY3311" s="24"/>
      <c r="AZ3311" s="208"/>
      <c r="BA3311" s="208"/>
      <c r="BB3311" s="186">
        <f>BB3312</f>
        <v>3.5659999999999998</v>
      </c>
      <c r="BC3311" s="186">
        <f t="shared" ref="BC3311:BE3311" si="395">BC3312</f>
        <v>7.1</v>
      </c>
      <c r="BD3311" s="186">
        <f t="shared" si="395"/>
        <v>4.793010752688172</v>
      </c>
      <c r="BE3311" s="186">
        <f t="shared" si="395"/>
        <v>2.3069892473118276</v>
      </c>
      <c r="BF3311" s="191"/>
      <c r="BG3311" s="188">
        <v>6</v>
      </c>
      <c r="BH3311" s="186">
        <f>BH3312</f>
        <v>5.2823999999999996E-3</v>
      </c>
      <c r="BI3311" s="186">
        <f t="shared" ref="BI3311:BJ3311" si="396">BI3312</f>
        <v>3.5660000000000002E-3</v>
      </c>
      <c r="BJ3311" s="186">
        <f t="shared" si="396"/>
        <v>1.7163999999999994E-3</v>
      </c>
      <c r="BK3311" s="93"/>
      <c r="BL3311" s="183"/>
      <c r="BM3311" s="93"/>
      <c r="BN3311" s="93"/>
      <c r="BO3311" s="183"/>
      <c r="BP3311" s="93"/>
    </row>
    <row r="3312" spans="1:68" ht="11.1" hidden="1" customHeight="1" outlineLevel="2" x14ac:dyDescent="0.2">
      <c r="A3312" s="181"/>
      <c r="B3312" s="130"/>
      <c r="C3312" s="18"/>
      <c r="D3312" s="18"/>
      <c r="E3312" s="178" t="s">
        <v>5866</v>
      </c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  <c r="V3312" s="24"/>
      <c r="W3312" s="24"/>
      <c r="X3312" s="24"/>
      <c r="Y3312" s="24"/>
      <c r="Z3312" s="24"/>
      <c r="AA3312" s="24"/>
      <c r="AB3312" s="24"/>
      <c r="AC3312" s="24"/>
      <c r="AD3312" s="24"/>
      <c r="AE3312" s="24"/>
      <c r="AF3312" s="24"/>
      <c r="AG3312" s="24"/>
      <c r="AH3312" s="24"/>
      <c r="AI3312" s="24"/>
      <c r="AJ3312" s="24"/>
      <c r="AK3312" s="24"/>
      <c r="AL3312" s="24"/>
      <c r="AM3312" s="24"/>
      <c r="AN3312" s="24"/>
      <c r="AO3312" s="24"/>
      <c r="AP3312" s="24"/>
      <c r="AQ3312" s="24"/>
      <c r="AR3312" s="24"/>
      <c r="AS3312" s="24"/>
      <c r="AT3312" s="24"/>
      <c r="AU3312" s="208"/>
      <c r="AV3312" s="24"/>
      <c r="AW3312" s="24"/>
      <c r="AX3312" s="208"/>
      <c r="AY3312" s="24"/>
      <c r="AZ3312" s="208"/>
      <c r="BA3312" s="208"/>
      <c r="BB3312" s="218">
        <v>3.5659999999999998</v>
      </c>
      <c r="BC3312" s="186">
        <v>7.1</v>
      </c>
      <c r="BD3312" s="22">
        <f t="shared" si="392"/>
        <v>4.793010752688172</v>
      </c>
      <c r="BE3312" s="186">
        <f t="shared" si="393"/>
        <v>2.3069892473118276</v>
      </c>
      <c r="BF3312" s="191"/>
      <c r="BG3312" s="188"/>
      <c r="BH3312" s="186">
        <f t="shared" si="386"/>
        <v>5.2823999999999996E-3</v>
      </c>
      <c r="BI3312" s="22">
        <f t="shared" si="386"/>
        <v>3.5660000000000002E-3</v>
      </c>
      <c r="BJ3312" s="186">
        <f t="shared" si="394"/>
        <v>1.7163999999999994E-3</v>
      </c>
      <c r="BK3312" s="93"/>
      <c r="BL3312" s="183"/>
      <c r="BM3312" s="93"/>
      <c r="BN3312" s="93"/>
      <c r="BO3312" s="183"/>
      <c r="BP3312" s="93"/>
    </row>
    <row r="3313" spans="1:68" ht="11.1" hidden="1" customHeight="1" outlineLevel="1" collapsed="1" x14ac:dyDescent="0.2">
      <c r="A3313" s="181"/>
      <c r="B3313" s="130"/>
      <c r="C3313" s="18"/>
      <c r="D3313" s="18"/>
      <c r="E3313" s="184" t="s">
        <v>5865</v>
      </c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  <c r="V3313" s="24"/>
      <c r="W3313" s="24"/>
      <c r="X3313" s="24"/>
      <c r="Y3313" s="24"/>
      <c r="Z3313" s="24"/>
      <c r="AA3313" s="24"/>
      <c r="AB3313" s="24"/>
      <c r="AC3313" s="24"/>
      <c r="AD3313" s="24"/>
      <c r="AE3313" s="24"/>
      <c r="AF3313" s="24"/>
      <c r="AG3313" s="24"/>
      <c r="AH3313" s="24"/>
      <c r="AI3313" s="24"/>
      <c r="AJ3313" s="24"/>
      <c r="AK3313" s="24"/>
      <c r="AL3313" s="24"/>
      <c r="AM3313" s="24"/>
      <c r="AN3313" s="24"/>
      <c r="AO3313" s="24"/>
      <c r="AP3313" s="24"/>
      <c r="AQ3313" s="24"/>
      <c r="AR3313" s="24"/>
      <c r="AS3313" s="24"/>
      <c r="AT3313" s="24"/>
      <c r="AU3313" s="208"/>
      <c r="AV3313" s="24"/>
      <c r="AW3313" s="24"/>
      <c r="AX3313" s="208"/>
      <c r="AY3313" s="24"/>
      <c r="AZ3313" s="208"/>
      <c r="BA3313" s="208"/>
      <c r="BB3313" s="186">
        <f>BB3314</f>
        <v>5.2549999999999999</v>
      </c>
      <c r="BC3313" s="186">
        <f t="shared" ref="BC3313:BE3313" si="397">BC3314</f>
        <v>9</v>
      </c>
      <c r="BD3313" s="186">
        <f t="shared" si="397"/>
        <v>7.063172043010753</v>
      </c>
      <c r="BE3313" s="186">
        <f t="shared" si="397"/>
        <v>1.936827956989247</v>
      </c>
      <c r="BF3313" s="191"/>
      <c r="BG3313" s="188">
        <v>6</v>
      </c>
      <c r="BH3313" s="186">
        <f>BH3314</f>
        <v>6.6959999999999997E-3</v>
      </c>
      <c r="BI3313" s="186">
        <f t="shared" ref="BI3313:BJ3313" si="398">BI3314</f>
        <v>5.2550000000000001E-3</v>
      </c>
      <c r="BJ3313" s="186">
        <f t="shared" si="398"/>
        <v>1.4409999999999996E-3</v>
      </c>
      <c r="BK3313" s="93"/>
      <c r="BL3313" s="183"/>
      <c r="BM3313" s="93"/>
      <c r="BN3313" s="93"/>
      <c r="BO3313" s="183"/>
      <c r="BP3313" s="93"/>
    </row>
    <row r="3314" spans="1:68" ht="11.1" hidden="1" customHeight="1" outlineLevel="2" x14ac:dyDescent="0.2">
      <c r="A3314" s="181"/>
      <c r="B3314" s="130"/>
      <c r="C3314" s="18"/>
      <c r="D3314" s="18"/>
      <c r="E3314" s="177" t="s">
        <v>5867</v>
      </c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  <c r="V3314" s="24"/>
      <c r="W3314" s="24"/>
      <c r="X3314" s="24"/>
      <c r="Y3314" s="24"/>
      <c r="Z3314" s="24"/>
      <c r="AA3314" s="24"/>
      <c r="AB3314" s="24"/>
      <c r="AC3314" s="24"/>
      <c r="AD3314" s="24"/>
      <c r="AE3314" s="24"/>
      <c r="AF3314" s="24"/>
      <c r="AG3314" s="24"/>
      <c r="AH3314" s="24"/>
      <c r="AI3314" s="24"/>
      <c r="AJ3314" s="24"/>
      <c r="AK3314" s="24"/>
      <c r="AL3314" s="24"/>
      <c r="AM3314" s="24"/>
      <c r="AN3314" s="24"/>
      <c r="AO3314" s="24"/>
      <c r="AP3314" s="24"/>
      <c r="AQ3314" s="24"/>
      <c r="AR3314" s="24"/>
      <c r="AS3314" s="24"/>
      <c r="AT3314" s="24"/>
      <c r="AU3314" s="208"/>
      <c r="AV3314" s="24"/>
      <c r="AW3314" s="24"/>
      <c r="AX3314" s="208"/>
      <c r="AY3314" s="24"/>
      <c r="AZ3314" s="208"/>
      <c r="BA3314" s="208"/>
      <c r="BB3314" s="218">
        <v>5.2549999999999999</v>
      </c>
      <c r="BC3314" s="186">
        <v>9</v>
      </c>
      <c r="BD3314" s="22">
        <f t="shared" si="392"/>
        <v>7.063172043010753</v>
      </c>
      <c r="BE3314" s="186">
        <f t="shared" si="393"/>
        <v>1.936827956989247</v>
      </c>
      <c r="BF3314" s="191"/>
      <c r="BG3314" s="188"/>
      <c r="BH3314" s="186">
        <f t="shared" si="386"/>
        <v>6.6959999999999997E-3</v>
      </c>
      <c r="BI3314" s="22">
        <f t="shared" si="386"/>
        <v>5.2550000000000001E-3</v>
      </c>
      <c r="BJ3314" s="186">
        <f t="shared" si="394"/>
        <v>1.4409999999999996E-3</v>
      </c>
      <c r="BK3314" s="93"/>
      <c r="BL3314" s="183"/>
      <c r="BM3314" s="93"/>
      <c r="BN3314" s="93"/>
      <c r="BO3314" s="183"/>
      <c r="BP3314" s="93"/>
    </row>
    <row r="3315" spans="1:68" ht="11.1" hidden="1" customHeight="1" outlineLevel="1" collapsed="1" x14ac:dyDescent="0.2">
      <c r="A3315" s="181"/>
      <c r="B3315" s="130"/>
      <c r="C3315" s="18"/>
      <c r="D3315" s="18"/>
      <c r="E3315" s="184" t="s">
        <v>2841</v>
      </c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  <c r="V3315" s="24"/>
      <c r="W3315" s="24"/>
      <c r="X3315" s="24"/>
      <c r="Y3315" s="24"/>
      <c r="Z3315" s="24"/>
      <c r="AA3315" s="24"/>
      <c r="AB3315" s="24"/>
      <c r="AC3315" s="24"/>
      <c r="AD3315" s="24"/>
      <c r="AE3315" s="24"/>
      <c r="AF3315" s="24"/>
      <c r="AG3315" s="24"/>
      <c r="AH3315" s="24"/>
      <c r="AI3315" s="24"/>
      <c r="AJ3315" s="24"/>
      <c r="AK3315" s="24"/>
      <c r="AL3315" s="24"/>
      <c r="AM3315" s="24"/>
      <c r="AN3315" s="24"/>
      <c r="AO3315" s="24"/>
      <c r="AP3315" s="24"/>
      <c r="AQ3315" s="24"/>
      <c r="AR3315" s="24"/>
      <c r="AS3315" s="24"/>
      <c r="AT3315" s="24"/>
      <c r="AU3315" s="208"/>
      <c r="AV3315" s="24"/>
      <c r="AW3315" s="24"/>
      <c r="AX3315" s="208"/>
      <c r="AY3315" s="24"/>
      <c r="AZ3315" s="208"/>
      <c r="BA3315" s="208"/>
      <c r="BB3315" s="186">
        <f>BB3316</f>
        <v>4.0010000000000003</v>
      </c>
      <c r="BC3315" s="186">
        <f t="shared" ref="BC3315:BE3315" si="399">BC3316</f>
        <v>11.5</v>
      </c>
      <c r="BD3315" s="186">
        <f t="shared" si="399"/>
        <v>5.377688172043011</v>
      </c>
      <c r="BE3315" s="186">
        <f t="shared" si="399"/>
        <v>6.122311827956989</v>
      </c>
      <c r="BF3315" s="191"/>
      <c r="BG3315" s="188">
        <v>6</v>
      </c>
      <c r="BH3315" s="186">
        <f>BH3316</f>
        <v>8.5559999999999994E-3</v>
      </c>
      <c r="BI3315" s="186">
        <f t="shared" ref="BI3315:BJ3315" si="400">BI3316</f>
        <v>4.0010000000000002E-3</v>
      </c>
      <c r="BJ3315" s="186">
        <f t="shared" si="400"/>
        <v>4.5549999999999992E-3</v>
      </c>
      <c r="BK3315" s="93"/>
      <c r="BL3315" s="183"/>
      <c r="BM3315" s="93"/>
      <c r="BN3315" s="93"/>
      <c r="BO3315" s="183"/>
      <c r="BP3315" s="93"/>
    </row>
    <row r="3316" spans="1:68" ht="11.1" hidden="1" customHeight="1" outlineLevel="2" x14ac:dyDescent="0.2">
      <c r="A3316" s="181"/>
      <c r="B3316" s="130"/>
      <c r="C3316" s="18"/>
      <c r="D3316" s="18"/>
      <c r="E3316" s="177" t="s">
        <v>5941</v>
      </c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  <c r="V3316" s="24"/>
      <c r="W3316" s="24"/>
      <c r="X3316" s="24"/>
      <c r="Y3316" s="24"/>
      <c r="Z3316" s="24"/>
      <c r="AA3316" s="24"/>
      <c r="AB3316" s="24"/>
      <c r="AC3316" s="24"/>
      <c r="AD3316" s="24"/>
      <c r="AE3316" s="24"/>
      <c r="AF3316" s="24"/>
      <c r="AG3316" s="24"/>
      <c r="AH3316" s="24"/>
      <c r="AI3316" s="24"/>
      <c r="AJ3316" s="24"/>
      <c r="AK3316" s="24"/>
      <c r="AL3316" s="24"/>
      <c r="AM3316" s="24"/>
      <c r="AN3316" s="24"/>
      <c r="AO3316" s="24"/>
      <c r="AP3316" s="24"/>
      <c r="AQ3316" s="24"/>
      <c r="AR3316" s="24"/>
      <c r="AS3316" s="24"/>
      <c r="AT3316" s="24"/>
      <c r="AU3316" s="208"/>
      <c r="AV3316" s="24"/>
      <c r="AW3316" s="24"/>
      <c r="AX3316" s="208"/>
      <c r="AY3316" s="24"/>
      <c r="AZ3316" s="208"/>
      <c r="BA3316" s="208"/>
      <c r="BB3316" s="218">
        <v>4.0010000000000003</v>
      </c>
      <c r="BC3316" s="186">
        <v>11.5</v>
      </c>
      <c r="BD3316" s="22">
        <f t="shared" si="392"/>
        <v>5.377688172043011</v>
      </c>
      <c r="BE3316" s="186">
        <f t="shared" si="393"/>
        <v>6.122311827956989</v>
      </c>
      <c r="BF3316" s="191"/>
      <c r="BG3316" s="188"/>
      <c r="BH3316" s="186">
        <f t="shared" si="386"/>
        <v>8.5559999999999994E-3</v>
      </c>
      <c r="BI3316" s="22">
        <f t="shared" si="386"/>
        <v>4.0010000000000002E-3</v>
      </c>
      <c r="BJ3316" s="186">
        <f t="shared" si="394"/>
        <v>4.5549999999999992E-3</v>
      </c>
      <c r="BK3316" s="93"/>
      <c r="BL3316" s="183"/>
      <c r="BM3316" s="93"/>
      <c r="BN3316" s="93"/>
      <c r="BO3316" s="183"/>
      <c r="BP3316" s="93"/>
    </row>
    <row r="3317" spans="1:68" ht="11.1" hidden="1" customHeight="1" outlineLevel="1" collapsed="1" x14ac:dyDescent="0.2">
      <c r="A3317" s="181"/>
      <c r="B3317" s="130"/>
      <c r="C3317" s="18"/>
      <c r="D3317" s="18"/>
      <c r="E3317" s="184" t="s">
        <v>5937</v>
      </c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  <c r="V3317" s="24"/>
      <c r="W3317" s="24"/>
      <c r="X3317" s="24"/>
      <c r="Y3317" s="24"/>
      <c r="Z3317" s="24"/>
      <c r="AA3317" s="24"/>
      <c r="AB3317" s="24"/>
      <c r="AC3317" s="24"/>
      <c r="AD3317" s="24"/>
      <c r="AE3317" s="24"/>
      <c r="AF3317" s="24"/>
      <c r="AG3317" s="24"/>
      <c r="AH3317" s="24"/>
      <c r="AI3317" s="24"/>
      <c r="AJ3317" s="24"/>
      <c r="AK3317" s="24"/>
      <c r="AL3317" s="24"/>
      <c r="AM3317" s="24"/>
      <c r="AN3317" s="24"/>
      <c r="AO3317" s="24"/>
      <c r="AP3317" s="24"/>
      <c r="AQ3317" s="24"/>
      <c r="AR3317" s="24"/>
      <c r="AS3317" s="24"/>
      <c r="AT3317" s="24"/>
      <c r="AU3317" s="208"/>
      <c r="AV3317" s="24"/>
      <c r="AW3317" s="24"/>
      <c r="AX3317" s="208"/>
      <c r="AY3317" s="24"/>
      <c r="AZ3317" s="208"/>
      <c r="BA3317" s="208"/>
      <c r="BB3317" s="186">
        <f>BB3318</f>
        <v>7.282</v>
      </c>
      <c r="BC3317" s="186">
        <f t="shared" ref="BC3317:BE3317" si="401">BC3318</f>
        <v>15</v>
      </c>
      <c r="BD3317" s="186">
        <f t="shared" si="401"/>
        <v>9.7876344086021501</v>
      </c>
      <c r="BE3317" s="186">
        <f t="shared" si="401"/>
        <v>5.2123655913978499</v>
      </c>
      <c r="BF3317" s="191"/>
      <c r="BG3317" s="188">
        <v>6</v>
      </c>
      <c r="BH3317" s="186">
        <f>BH3318</f>
        <v>1.116E-2</v>
      </c>
      <c r="BI3317" s="186">
        <f t="shared" ref="BI3317:BJ3317" si="402">BI3318</f>
        <v>7.2819999999999994E-3</v>
      </c>
      <c r="BJ3317" s="186">
        <f t="shared" si="402"/>
        <v>3.8780000000000004E-3</v>
      </c>
      <c r="BK3317" s="93"/>
      <c r="BL3317" s="183"/>
      <c r="BM3317" s="93"/>
      <c r="BN3317" s="93"/>
      <c r="BO3317" s="183"/>
      <c r="BP3317" s="93"/>
    </row>
    <row r="3318" spans="1:68" ht="11.1" hidden="1" customHeight="1" outlineLevel="2" x14ac:dyDescent="0.2">
      <c r="A3318" s="181"/>
      <c r="B3318" s="130"/>
      <c r="C3318" s="18"/>
      <c r="D3318" s="18"/>
      <c r="E3318" s="177" t="s">
        <v>5942</v>
      </c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4"/>
      <c r="AC3318" s="24"/>
      <c r="AD3318" s="24"/>
      <c r="AE3318" s="24"/>
      <c r="AF3318" s="24"/>
      <c r="AG3318" s="24"/>
      <c r="AH3318" s="24"/>
      <c r="AI3318" s="24"/>
      <c r="AJ3318" s="24"/>
      <c r="AK3318" s="24"/>
      <c r="AL3318" s="24"/>
      <c r="AM3318" s="24"/>
      <c r="AN3318" s="24"/>
      <c r="AO3318" s="24"/>
      <c r="AP3318" s="24"/>
      <c r="AQ3318" s="24"/>
      <c r="AR3318" s="24"/>
      <c r="AS3318" s="24"/>
      <c r="AT3318" s="24"/>
      <c r="AU3318" s="208"/>
      <c r="AV3318" s="24"/>
      <c r="AW3318" s="24"/>
      <c r="AX3318" s="208"/>
      <c r="AY3318" s="24"/>
      <c r="AZ3318" s="208"/>
      <c r="BA3318" s="208"/>
      <c r="BB3318" s="218">
        <v>7.282</v>
      </c>
      <c r="BC3318" s="186">
        <v>15</v>
      </c>
      <c r="BD3318" s="22">
        <f t="shared" si="392"/>
        <v>9.7876344086021501</v>
      </c>
      <c r="BE3318" s="186">
        <f t="shared" si="393"/>
        <v>5.2123655913978499</v>
      </c>
      <c r="BF3318" s="191"/>
      <c r="BG3318" s="188"/>
      <c r="BH3318" s="186">
        <f t="shared" si="386"/>
        <v>1.116E-2</v>
      </c>
      <c r="BI3318" s="22">
        <f t="shared" si="386"/>
        <v>7.2819999999999994E-3</v>
      </c>
      <c r="BJ3318" s="186">
        <f t="shared" si="394"/>
        <v>3.8780000000000004E-3</v>
      </c>
      <c r="BK3318" s="93"/>
      <c r="BL3318" s="183"/>
      <c r="BM3318" s="93"/>
      <c r="BN3318" s="93"/>
      <c r="BO3318" s="183"/>
      <c r="BP3318" s="93"/>
    </row>
    <row r="3319" spans="1:68" ht="11.1" customHeight="1" outlineLevel="1" collapsed="1" x14ac:dyDescent="0.2">
      <c r="A3319" s="181"/>
      <c r="B3319" s="130"/>
      <c r="C3319" s="18"/>
      <c r="D3319" s="18"/>
      <c r="E3319" s="184" t="s">
        <v>5938</v>
      </c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  <c r="V3319" s="24"/>
      <c r="W3319" s="24"/>
      <c r="X3319" s="24"/>
      <c r="Y3319" s="24"/>
      <c r="Z3319" s="24"/>
      <c r="AA3319" s="24"/>
      <c r="AB3319" s="24"/>
      <c r="AC3319" s="24"/>
      <c r="AD3319" s="24"/>
      <c r="AE3319" s="24"/>
      <c r="AF3319" s="24"/>
      <c r="AG3319" s="24"/>
      <c r="AH3319" s="24"/>
      <c r="AI3319" s="24"/>
      <c r="AJ3319" s="24"/>
      <c r="AK3319" s="24"/>
      <c r="AL3319" s="24"/>
      <c r="AM3319" s="24"/>
      <c r="AN3319" s="24"/>
      <c r="AO3319" s="24"/>
      <c r="AP3319" s="24"/>
      <c r="AQ3319" s="24"/>
      <c r="AR3319" s="24"/>
      <c r="AS3319" s="24"/>
      <c r="AT3319" s="24"/>
      <c r="AU3319" s="208"/>
      <c r="AV3319" s="24"/>
      <c r="AW3319" s="24"/>
      <c r="AX3319" s="208"/>
      <c r="AY3319" s="24"/>
      <c r="AZ3319" s="208"/>
      <c r="BA3319" s="208"/>
      <c r="BB3319" s="186">
        <f>BB3320</f>
        <v>2.1760000000000002</v>
      </c>
      <c r="BC3319" s="186">
        <f t="shared" ref="BC3319:BE3319" si="403">BC3320</f>
        <v>15</v>
      </c>
      <c r="BD3319" s="186">
        <f t="shared" si="403"/>
        <v>2.924731182795699</v>
      </c>
      <c r="BE3319" s="186">
        <f t="shared" si="403"/>
        <v>12.0752688172043</v>
      </c>
      <c r="BF3319" s="191"/>
      <c r="BG3319" s="188">
        <v>7</v>
      </c>
      <c r="BH3319" s="186">
        <f>BH3320</f>
        <v>1.116E-2</v>
      </c>
      <c r="BI3319" s="186">
        <f t="shared" ref="BI3319:BJ3319" si="404">BI3320</f>
        <v>2.176E-3</v>
      </c>
      <c r="BJ3319" s="186">
        <f t="shared" si="404"/>
        <v>8.9839999999999989E-3</v>
      </c>
      <c r="BK3319" s="93"/>
      <c r="BL3319" s="183"/>
      <c r="BM3319" s="93"/>
      <c r="BN3319" s="93"/>
      <c r="BO3319" s="183"/>
      <c r="BP3319" s="93"/>
    </row>
    <row r="3320" spans="1:68" ht="11.1" hidden="1" customHeight="1" outlineLevel="2" x14ac:dyDescent="0.2">
      <c r="A3320" s="181"/>
      <c r="B3320" s="130"/>
      <c r="C3320" s="18"/>
      <c r="D3320" s="18"/>
      <c r="E3320" s="177" t="s">
        <v>5943</v>
      </c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  <c r="V3320" s="24"/>
      <c r="W3320" s="24"/>
      <c r="X3320" s="24"/>
      <c r="Y3320" s="24"/>
      <c r="Z3320" s="24"/>
      <c r="AA3320" s="24"/>
      <c r="AB3320" s="24"/>
      <c r="AC3320" s="24"/>
      <c r="AD3320" s="24"/>
      <c r="AE3320" s="24"/>
      <c r="AF3320" s="24"/>
      <c r="AG3320" s="24"/>
      <c r="AH3320" s="24"/>
      <c r="AI3320" s="24"/>
      <c r="AJ3320" s="24"/>
      <c r="AK3320" s="24"/>
      <c r="AL3320" s="24"/>
      <c r="AM3320" s="24"/>
      <c r="AN3320" s="24"/>
      <c r="AO3320" s="24"/>
      <c r="AP3320" s="24"/>
      <c r="AQ3320" s="24"/>
      <c r="AR3320" s="24"/>
      <c r="AS3320" s="24"/>
      <c r="AT3320" s="24"/>
      <c r="AU3320" s="208"/>
      <c r="AV3320" s="24"/>
      <c r="AW3320" s="24"/>
      <c r="AX3320" s="208"/>
      <c r="AY3320" s="24"/>
      <c r="AZ3320" s="208"/>
      <c r="BA3320" s="208"/>
      <c r="BB3320" s="218">
        <v>2.1760000000000002</v>
      </c>
      <c r="BC3320" s="186">
        <v>15</v>
      </c>
      <c r="BD3320" s="22">
        <f t="shared" si="392"/>
        <v>2.924731182795699</v>
      </c>
      <c r="BE3320" s="186">
        <f t="shared" si="393"/>
        <v>12.0752688172043</v>
      </c>
      <c r="BF3320" s="191"/>
      <c r="BG3320" s="188"/>
      <c r="BH3320" s="186">
        <f t="shared" si="386"/>
        <v>1.116E-2</v>
      </c>
      <c r="BI3320" s="22">
        <f t="shared" si="386"/>
        <v>2.176E-3</v>
      </c>
      <c r="BJ3320" s="186">
        <f t="shared" si="394"/>
        <v>8.9839999999999989E-3</v>
      </c>
      <c r="BK3320" s="93"/>
      <c r="BL3320" s="183"/>
      <c r="BM3320" s="93"/>
      <c r="BN3320" s="93"/>
      <c r="BO3320" s="183"/>
      <c r="BP3320" s="93"/>
    </row>
    <row r="3321" spans="1:68" ht="11.1" customHeight="1" outlineLevel="1" collapsed="1" x14ac:dyDescent="0.2">
      <c r="A3321" s="181"/>
      <c r="B3321" s="130"/>
      <c r="C3321" s="18"/>
      <c r="D3321" s="18"/>
      <c r="E3321" s="185" t="s">
        <v>5939</v>
      </c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  <c r="V3321" s="24"/>
      <c r="W3321" s="24"/>
      <c r="X3321" s="24"/>
      <c r="Y3321" s="24"/>
      <c r="Z3321" s="24"/>
      <c r="AA3321" s="24"/>
      <c r="AB3321" s="24"/>
      <c r="AC3321" s="24"/>
      <c r="AD3321" s="24"/>
      <c r="AE3321" s="24"/>
      <c r="AF3321" s="24"/>
      <c r="AG3321" s="24"/>
      <c r="AH3321" s="24"/>
      <c r="AI3321" s="24"/>
      <c r="AJ3321" s="24"/>
      <c r="AK3321" s="24"/>
      <c r="AL3321" s="24"/>
      <c r="AM3321" s="24"/>
      <c r="AN3321" s="24"/>
      <c r="AO3321" s="24"/>
      <c r="AP3321" s="24"/>
      <c r="AQ3321" s="24"/>
      <c r="AR3321" s="24"/>
      <c r="AS3321" s="24"/>
      <c r="AT3321" s="24"/>
      <c r="AU3321" s="208"/>
      <c r="AV3321" s="24"/>
      <c r="AW3321" s="24"/>
      <c r="AX3321" s="208"/>
      <c r="AY3321" s="24"/>
      <c r="AZ3321" s="208"/>
      <c r="BA3321" s="208"/>
      <c r="BB3321" s="186">
        <f>BB3322</f>
        <v>3.7440000000000002</v>
      </c>
      <c r="BC3321" s="186">
        <f t="shared" ref="BC3321:BE3321" si="405">BC3322</f>
        <v>6.5</v>
      </c>
      <c r="BD3321" s="186">
        <f t="shared" si="405"/>
        <v>5.032258064516129</v>
      </c>
      <c r="BE3321" s="186">
        <f t="shared" si="405"/>
        <v>1.467741935483871</v>
      </c>
      <c r="BF3321" s="191"/>
      <c r="BG3321" s="188">
        <v>7</v>
      </c>
      <c r="BH3321" s="186">
        <f>BH3322</f>
        <v>4.836E-3</v>
      </c>
      <c r="BI3321" s="186">
        <f t="shared" ref="BI3321:BJ3321" si="406">BI3322</f>
        <v>3.7439999999999999E-3</v>
      </c>
      <c r="BJ3321" s="186">
        <f t="shared" si="406"/>
        <v>1.0920000000000001E-3</v>
      </c>
      <c r="BK3321" s="93"/>
      <c r="BL3321" s="183"/>
      <c r="BM3321" s="93"/>
      <c r="BN3321" s="93"/>
      <c r="BO3321" s="183"/>
      <c r="BP3321" s="93"/>
    </row>
    <row r="3322" spans="1:68" ht="11.1" hidden="1" customHeight="1" outlineLevel="2" x14ac:dyDescent="0.2">
      <c r="A3322" s="181"/>
      <c r="B3322" s="130"/>
      <c r="C3322" s="18"/>
      <c r="D3322" s="18"/>
      <c r="E3322" s="177" t="s">
        <v>5944</v>
      </c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4"/>
      <c r="AE3322" s="24"/>
      <c r="AF3322" s="24"/>
      <c r="AG3322" s="24"/>
      <c r="AH3322" s="24"/>
      <c r="AI3322" s="24"/>
      <c r="AJ3322" s="24"/>
      <c r="AK3322" s="24"/>
      <c r="AL3322" s="24"/>
      <c r="AM3322" s="24"/>
      <c r="AN3322" s="24"/>
      <c r="AO3322" s="24"/>
      <c r="AP3322" s="24"/>
      <c r="AQ3322" s="24"/>
      <c r="AR3322" s="24"/>
      <c r="AS3322" s="24"/>
      <c r="AT3322" s="24"/>
      <c r="AU3322" s="208"/>
      <c r="AV3322" s="24"/>
      <c r="AW3322" s="24"/>
      <c r="AX3322" s="208"/>
      <c r="AY3322" s="24"/>
      <c r="AZ3322" s="208"/>
      <c r="BA3322" s="208"/>
      <c r="BB3322" s="218">
        <v>3.7440000000000002</v>
      </c>
      <c r="BC3322" s="186">
        <v>6.5</v>
      </c>
      <c r="BD3322" s="22">
        <f t="shared" si="392"/>
        <v>5.032258064516129</v>
      </c>
      <c r="BE3322" s="186">
        <f t="shared" si="393"/>
        <v>1.467741935483871</v>
      </c>
      <c r="BF3322" s="191"/>
      <c r="BG3322" s="188"/>
      <c r="BH3322" s="186">
        <f t="shared" si="386"/>
        <v>4.836E-3</v>
      </c>
      <c r="BI3322" s="22">
        <f t="shared" si="386"/>
        <v>3.7439999999999999E-3</v>
      </c>
      <c r="BJ3322" s="186">
        <f t="shared" si="394"/>
        <v>1.0920000000000001E-3</v>
      </c>
      <c r="BK3322" s="93"/>
      <c r="BL3322" s="183"/>
      <c r="BM3322" s="93"/>
      <c r="BN3322" s="93"/>
      <c r="BO3322" s="183"/>
      <c r="BP3322" s="93"/>
    </row>
    <row r="3323" spans="1:68" ht="11.1" customHeight="1" outlineLevel="1" collapsed="1" x14ac:dyDescent="0.2">
      <c r="A3323" s="181"/>
      <c r="B3323" s="130"/>
      <c r="C3323" s="18"/>
      <c r="D3323" s="18"/>
      <c r="E3323" s="185" t="s">
        <v>5940</v>
      </c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  <c r="V3323" s="24"/>
      <c r="W3323" s="24"/>
      <c r="X3323" s="24"/>
      <c r="Y3323" s="24"/>
      <c r="Z3323" s="24"/>
      <c r="AA3323" s="24"/>
      <c r="AB3323" s="24"/>
      <c r="AC3323" s="24"/>
      <c r="AD3323" s="24"/>
      <c r="AE3323" s="24"/>
      <c r="AF3323" s="24"/>
      <c r="AG3323" s="24"/>
      <c r="AH3323" s="24"/>
      <c r="AI3323" s="24"/>
      <c r="AJ3323" s="24"/>
      <c r="AK3323" s="24"/>
      <c r="AL3323" s="24"/>
      <c r="AM3323" s="24"/>
      <c r="AN3323" s="24"/>
      <c r="AO3323" s="24"/>
      <c r="AP3323" s="24"/>
      <c r="AQ3323" s="24"/>
      <c r="AR3323" s="24"/>
      <c r="AS3323" s="24"/>
      <c r="AT3323" s="24"/>
      <c r="AU3323" s="208"/>
      <c r="AV3323" s="24"/>
      <c r="AW3323" s="24"/>
      <c r="AX3323" s="208"/>
      <c r="AY3323" s="24"/>
      <c r="AZ3323" s="208"/>
      <c r="BA3323" s="208"/>
      <c r="BB3323" s="186">
        <f>BB3324</f>
        <v>0.85799999999999998</v>
      </c>
      <c r="BC3323" s="186">
        <f t="shared" ref="BC3323:BE3323" si="407">BC3324</f>
        <v>5</v>
      </c>
      <c r="BD3323" s="186">
        <f t="shared" si="407"/>
        <v>1.1532258064516128</v>
      </c>
      <c r="BE3323" s="186">
        <f t="shared" si="407"/>
        <v>3.846774193548387</v>
      </c>
      <c r="BF3323" s="191"/>
      <c r="BG3323" s="188">
        <v>7</v>
      </c>
      <c r="BH3323" s="186">
        <f>BH3324</f>
        <v>3.7200000000000002E-3</v>
      </c>
      <c r="BI3323" s="186">
        <f t="shared" ref="BI3323:BJ3323" si="408">BI3324</f>
        <v>8.5799999999999993E-4</v>
      </c>
      <c r="BJ3323" s="186">
        <f t="shared" si="408"/>
        <v>2.8620000000000004E-3</v>
      </c>
      <c r="BK3323" s="93"/>
      <c r="BL3323" s="183"/>
      <c r="BM3323" s="93"/>
      <c r="BN3323" s="93"/>
      <c r="BO3323" s="183"/>
      <c r="BP3323" s="93"/>
    </row>
    <row r="3324" spans="1:68" ht="11.1" hidden="1" customHeight="1" outlineLevel="2" x14ac:dyDescent="0.2">
      <c r="A3324" s="181"/>
      <c r="B3324" s="130"/>
      <c r="C3324" s="18"/>
      <c r="D3324" s="18"/>
      <c r="E3324" s="177" t="s">
        <v>5945</v>
      </c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  <c r="V3324" s="24"/>
      <c r="W3324" s="24"/>
      <c r="X3324" s="24"/>
      <c r="Y3324" s="24"/>
      <c r="Z3324" s="24"/>
      <c r="AA3324" s="24"/>
      <c r="AB3324" s="24"/>
      <c r="AC3324" s="24"/>
      <c r="AD3324" s="24"/>
      <c r="AE3324" s="24"/>
      <c r="AF3324" s="24"/>
      <c r="AG3324" s="24"/>
      <c r="AH3324" s="24"/>
      <c r="AI3324" s="24"/>
      <c r="AJ3324" s="24"/>
      <c r="AK3324" s="24"/>
      <c r="AL3324" s="24"/>
      <c r="AM3324" s="24"/>
      <c r="AN3324" s="24"/>
      <c r="AO3324" s="24"/>
      <c r="AP3324" s="24"/>
      <c r="AQ3324" s="24"/>
      <c r="AR3324" s="24"/>
      <c r="AS3324" s="24"/>
      <c r="AT3324" s="24"/>
      <c r="AU3324" s="208"/>
      <c r="AV3324" s="24"/>
      <c r="AW3324" s="24"/>
      <c r="AX3324" s="208"/>
      <c r="AY3324" s="24"/>
      <c r="AZ3324" s="208"/>
      <c r="BA3324" s="208"/>
      <c r="BB3324" s="218">
        <v>0.85799999999999998</v>
      </c>
      <c r="BC3324" s="186">
        <v>5</v>
      </c>
      <c r="BD3324" s="22">
        <f t="shared" si="392"/>
        <v>1.1532258064516128</v>
      </c>
      <c r="BE3324" s="186">
        <f t="shared" si="393"/>
        <v>3.846774193548387</v>
      </c>
      <c r="BF3324" s="191"/>
      <c r="BG3324" s="188"/>
      <c r="BH3324" s="186">
        <f t="shared" si="386"/>
        <v>3.7200000000000002E-3</v>
      </c>
      <c r="BI3324" s="22">
        <f t="shared" si="386"/>
        <v>8.5799999999999993E-4</v>
      </c>
      <c r="BJ3324" s="186">
        <f t="shared" si="394"/>
        <v>2.8620000000000004E-3</v>
      </c>
      <c r="BK3324" s="93"/>
      <c r="BL3324" s="183"/>
      <c r="BM3324" s="93"/>
      <c r="BN3324" s="93"/>
      <c r="BO3324" s="183"/>
      <c r="BP3324" s="93"/>
    </row>
    <row r="3325" spans="1:68" ht="11.1" hidden="1" customHeight="1" outlineLevel="1" collapsed="1" x14ac:dyDescent="0.2">
      <c r="A3325" s="181"/>
      <c r="B3325" s="130"/>
      <c r="C3325" s="227"/>
      <c r="D3325" s="227"/>
      <c r="E3325" s="221" t="s">
        <v>6040</v>
      </c>
      <c r="F3325" s="228"/>
      <c r="G3325" s="228"/>
      <c r="H3325" s="228"/>
      <c r="I3325" s="228"/>
      <c r="J3325" s="228"/>
      <c r="K3325" s="228"/>
      <c r="L3325" s="228"/>
      <c r="M3325" s="228"/>
      <c r="N3325" s="228"/>
      <c r="O3325" s="228"/>
      <c r="P3325" s="228"/>
      <c r="Q3325" s="228"/>
      <c r="R3325" s="228"/>
      <c r="S3325" s="228"/>
      <c r="T3325" s="228"/>
      <c r="U3325" s="228"/>
      <c r="V3325" s="228"/>
      <c r="W3325" s="228"/>
      <c r="X3325" s="228"/>
      <c r="Y3325" s="228"/>
      <c r="Z3325" s="228"/>
      <c r="AA3325" s="228"/>
      <c r="AB3325" s="228"/>
      <c r="AC3325" s="228"/>
      <c r="AD3325" s="228"/>
      <c r="AE3325" s="228"/>
      <c r="AF3325" s="228"/>
      <c r="AG3325" s="228"/>
      <c r="AH3325" s="228"/>
      <c r="AI3325" s="228"/>
      <c r="AJ3325" s="228"/>
      <c r="AK3325" s="228"/>
      <c r="AL3325" s="228"/>
      <c r="AM3325" s="228"/>
      <c r="AN3325" s="228"/>
      <c r="AO3325" s="228"/>
      <c r="AP3325" s="228"/>
      <c r="AQ3325" s="228"/>
      <c r="AR3325" s="228"/>
      <c r="AS3325" s="228"/>
      <c r="AT3325" s="228"/>
      <c r="AU3325" s="229"/>
      <c r="AV3325" s="228"/>
      <c r="AW3325" s="228"/>
      <c r="AX3325" s="229"/>
      <c r="AY3325" s="228"/>
      <c r="AZ3325" s="229"/>
      <c r="BA3325" s="230"/>
      <c r="BB3325" s="222">
        <f>BB3326</f>
        <v>4.2809999999999997</v>
      </c>
      <c r="BC3325" s="218">
        <f>BC3326</f>
        <v>7</v>
      </c>
      <c r="BD3325" s="22">
        <f t="shared" ref="BD3325:BD3330" si="409">(BB3325/31/24)*1000</f>
        <v>5.754032258064516</v>
      </c>
      <c r="BE3325" s="186">
        <f t="shared" ref="BE3325:BE3330" si="410">BC3325-BD3325</f>
        <v>1.245967741935484</v>
      </c>
      <c r="BF3325" s="191"/>
      <c r="BG3325" s="188">
        <v>6</v>
      </c>
      <c r="BH3325" s="186">
        <f t="shared" ref="BH3325:BH3330" si="411">(BC3325*24*31/1000000)</f>
        <v>5.208E-3</v>
      </c>
      <c r="BI3325" s="22">
        <f t="shared" ref="BI3325:BI3330" si="412">(BD3325*24*31/1000000)</f>
        <v>4.2810000000000001E-3</v>
      </c>
      <c r="BJ3325" s="186">
        <f t="shared" ref="BJ3325:BJ3330" si="413">BH3325-BI3325</f>
        <v>9.2699999999999987E-4</v>
      </c>
      <c r="BK3325" s="93"/>
      <c r="BL3325" s="183"/>
      <c r="BM3325" s="93"/>
      <c r="BN3325" s="93"/>
      <c r="BO3325" s="183"/>
      <c r="BP3325" s="93"/>
    </row>
    <row r="3326" spans="1:68" ht="11.1" hidden="1" customHeight="1" outlineLevel="2" x14ac:dyDescent="0.2">
      <c r="A3326" s="181"/>
      <c r="B3326" s="130"/>
      <c r="C3326" s="227"/>
      <c r="D3326" s="227"/>
      <c r="E3326" s="223" t="s">
        <v>6041</v>
      </c>
      <c r="F3326" s="228"/>
      <c r="G3326" s="228"/>
      <c r="H3326" s="228"/>
      <c r="I3326" s="228"/>
      <c r="J3326" s="228"/>
      <c r="K3326" s="228"/>
      <c r="L3326" s="228"/>
      <c r="M3326" s="228"/>
      <c r="N3326" s="228"/>
      <c r="O3326" s="228"/>
      <c r="P3326" s="228"/>
      <c r="Q3326" s="228"/>
      <c r="R3326" s="228"/>
      <c r="S3326" s="228"/>
      <c r="T3326" s="228"/>
      <c r="U3326" s="228"/>
      <c r="V3326" s="228"/>
      <c r="W3326" s="228"/>
      <c r="X3326" s="228"/>
      <c r="Y3326" s="228"/>
      <c r="Z3326" s="228"/>
      <c r="AA3326" s="228"/>
      <c r="AB3326" s="228"/>
      <c r="AC3326" s="228"/>
      <c r="AD3326" s="228"/>
      <c r="AE3326" s="228"/>
      <c r="AF3326" s="228"/>
      <c r="AG3326" s="228"/>
      <c r="AH3326" s="228"/>
      <c r="AI3326" s="228"/>
      <c r="AJ3326" s="228"/>
      <c r="AK3326" s="228"/>
      <c r="AL3326" s="228"/>
      <c r="AM3326" s="228"/>
      <c r="AN3326" s="228"/>
      <c r="AO3326" s="228"/>
      <c r="AP3326" s="228"/>
      <c r="AQ3326" s="228"/>
      <c r="AR3326" s="228"/>
      <c r="AS3326" s="228"/>
      <c r="AT3326" s="228"/>
      <c r="AU3326" s="229"/>
      <c r="AV3326" s="228"/>
      <c r="AW3326" s="228"/>
      <c r="AX3326" s="229"/>
      <c r="AY3326" s="228"/>
      <c r="AZ3326" s="229"/>
      <c r="BA3326" s="230"/>
      <c r="BB3326" s="222">
        <v>4.2809999999999997</v>
      </c>
      <c r="BC3326" s="186">
        <v>7</v>
      </c>
      <c r="BD3326" s="22">
        <f t="shared" si="409"/>
        <v>5.754032258064516</v>
      </c>
      <c r="BE3326" s="186">
        <f t="shared" si="410"/>
        <v>1.245967741935484</v>
      </c>
      <c r="BF3326" s="191"/>
      <c r="BG3326" s="188"/>
      <c r="BH3326" s="186">
        <f t="shared" si="411"/>
        <v>5.208E-3</v>
      </c>
      <c r="BI3326" s="22">
        <f t="shared" si="412"/>
        <v>4.2810000000000001E-3</v>
      </c>
      <c r="BJ3326" s="186">
        <f t="shared" si="413"/>
        <v>9.2699999999999987E-4</v>
      </c>
      <c r="BK3326" s="93"/>
      <c r="BL3326" s="183"/>
      <c r="BM3326" s="93"/>
      <c r="BN3326" s="93"/>
      <c r="BO3326" s="183"/>
      <c r="BP3326" s="93"/>
    </row>
    <row r="3327" spans="1:68" ht="11.1" hidden="1" customHeight="1" outlineLevel="1" collapsed="1" x14ac:dyDescent="0.2">
      <c r="A3327" s="181"/>
      <c r="B3327" s="130"/>
      <c r="C3327" s="227"/>
      <c r="D3327" s="227"/>
      <c r="E3327" s="221" t="s">
        <v>6042</v>
      </c>
      <c r="F3327" s="228"/>
      <c r="G3327" s="228"/>
      <c r="H3327" s="228"/>
      <c r="I3327" s="228"/>
      <c r="J3327" s="228"/>
      <c r="K3327" s="228"/>
      <c r="L3327" s="228"/>
      <c r="M3327" s="228"/>
      <c r="N3327" s="228"/>
      <c r="O3327" s="228"/>
      <c r="P3327" s="228"/>
      <c r="Q3327" s="228"/>
      <c r="R3327" s="228"/>
      <c r="S3327" s="228"/>
      <c r="T3327" s="228"/>
      <c r="U3327" s="228"/>
      <c r="V3327" s="228"/>
      <c r="W3327" s="228"/>
      <c r="X3327" s="228"/>
      <c r="Y3327" s="228"/>
      <c r="Z3327" s="228"/>
      <c r="AA3327" s="228"/>
      <c r="AB3327" s="228"/>
      <c r="AC3327" s="228"/>
      <c r="AD3327" s="228"/>
      <c r="AE3327" s="228"/>
      <c r="AF3327" s="228"/>
      <c r="AG3327" s="228"/>
      <c r="AH3327" s="228"/>
      <c r="AI3327" s="228"/>
      <c r="AJ3327" s="228"/>
      <c r="AK3327" s="228"/>
      <c r="AL3327" s="228"/>
      <c r="AM3327" s="228"/>
      <c r="AN3327" s="228"/>
      <c r="AO3327" s="228"/>
      <c r="AP3327" s="228"/>
      <c r="AQ3327" s="228"/>
      <c r="AR3327" s="228"/>
      <c r="AS3327" s="228"/>
      <c r="AT3327" s="228"/>
      <c r="AU3327" s="229"/>
      <c r="AV3327" s="228"/>
      <c r="AW3327" s="228"/>
      <c r="AX3327" s="229"/>
      <c r="AY3327" s="228"/>
      <c r="AZ3327" s="229"/>
      <c r="BA3327" s="230"/>
      <c r="BB3327" s="222">
        <f>BB3328</f>
        <v>2.1429999999999998</v>
      </c>
      <c r="BC3327" s="218">
        <f>BC3328</f>
        <v>4</v>
      </c>
      <c r="BD3327" s="22">
        <f t="shared" si="409"/>
        <v>2.8803763440860211</v>
      </c>
      <c r="BE3327" s="186">
        <f t="shared" si="410"/>
        <v>1.1196236559139789</v>
      </c>
      <c r="BF3327" s="191"/>
      <c r="BG3327" s="188">
        <v>6</v>
      </c>
      <c r="BH3327" s="186">
        <f t="shared" si="411"/>
        <v>2.9759999999999999E-3</v>
      </c>
      <c r="BI3327" s="22">
        <f t="shared" si="412"/>
        <v>2.1429999999999999E-3</v>
      </c>
      <c r="BJ3327" s="186">
        <f t="shared" si="413"/>
        <v>8.3299999999999997E-4</v>
      </c>
      <c r="BK3327" s="93"/>
      <c r="BL3327" s="183"/>
      <c r="BM3327" s="93"/>
      <c r="BN3327" s="93"/>
      <c r="BO3327" s="183"/>
      <c r="BP3327" s="93"/>
    </row>
    <row r="3328" spans="1:68" ht="11.1" hidden="1" customHeight="1" outlineLevel="2" x14ac:dyDescent="0.2">
      <c r="A3328" s="181"/>
      <c r="B3328" s="130"/>
      <c r="C3328" s="227"/>
      <c r="D3328" s="227"/>
      <c r="E3328" s="223" t="s">
        <v>6043</v>
      </c>
      <c r="F3328" s="228"/>
      <c r="G3328" s="228"/>
      <c r="H3328" s="228"/>
      <c r="I3328" s="228"/>
      <c r="J3328" s="228"/>
      <c r="K3328" s="228"/>
      <c r="L3328" s="228"/>
      <c r="M3328" s="228"/>
      <c r="N3328" s="228"/>
      <c r="O3328" s="228"/>
      <c r="P3328" s="228"/>
      <c r="Q3328" s="228"/>
      <c r="R3328" s="228"/>
      <c r="S3328" s="228"/>
      <c r="T3328" s="228"/>
      <c r="U3328" s="228"/>
      <c r="V3328" s="228"/>
      <c r="W3328" s="228"/>
      <c r="X3328" s="228"/>
      <c r="Y3328" s="228"/>
      <c r="Z3328" s="228"/>
      <c r="AA3328" s="228"/>
      <c r="AB3328" s="228"/>
      <c r="AC3328" s="228"/>
      <c r="AD3328" s="228"/>
      <c r="AE3328" s="228"/>
      <c r="AF3328" s="228"/>
      <c r="AG3328" s="228"/>
      <c r="AH3328" s="228"/>
      <c r="AI3328" s="228"/>
      <c r="AJ3328" s="228"/>
      <c r="AK3328" s="228"/>
      <c r="AL3328" s="228"/>
      <c r="AM3328" s="228"/>
      <c r="AN3328" s="228"/>
      <c r="AO3328" s="228"/>
      <c r="AP3328" s="228"/>
      <c r="AQ3328" s="228"/>
      <c r="AR3328" s="228"/>
      <c r="AS3328" s="228"/>
      <c r="AT3328" s="228"/>
      <c r="AU3328" s="229"/>
      <c r="AV3328" s="228"/>
      <c r="AW3328" s="228"/>
      <c r="AX3328" s="229"/>
      <c r="AY3328" s="228"/>
      <c r="AZ3328" s="229"/>
      <c r="BA3328" s="230"/>
      <c r="BB3328" s="222">
        <v>2.1429999999999998</v>
      </c>
      <c r="BC3328" s="186">
        <v>4</v>
      </c>
      <c r="BD3328" s="22">
        <f t="shared" si="409"/>
        <v>2.8803763440860211</v>
      </c>
      <c r="BE3328" s="186">
        <f t="shared" si="410"/>
        <v>1.1196236559139789</v>
      </c>
      <c r="BF3328" s="191"/>
      <c r="BG3328" s="188"/>
      <c r="BH3328" s="186">
        <f t="shared" si="411"/>
        <v>2.9759999999999999E-3</v>
      </c>
      <c r="BI3328" s="22">
        <f t="shared" si="412"/>
        <v>2.1429999999999999E-3</v>
      </c>
      <c r="BJ3328" s="186">
        <f t="shared" si="413"/>
        <v>8.3299999999999997E-4</v>
      </c>
      <c r="BK3328" s="93"/>
      <c r="BL3328" s="183"/>
      <c r="BM3328" s="93"/>
      <c r="BN3328" s="93"/>
      <c r="BO3328" s="183"/>
      <c r="BP3328" s="93"/>
    </row>
    <row r="3329" spans="1:68" ht="11.1" customHeight="1" outlineLevel="1" collapsed="1" x14ac:dyDescent="0.2">
      <c r="A3329" s="181"/>
      <c r="B3329" s="130"/>
      <c r="C3329" s="227"/>
      <c r="D3329" s="227"/>
      <c r="E3329" s="221" t="s">
        <v>6044</v>
      </c>
      <c r="F3329" s="228"/>
      <c r="G3329" s="228"/>
      <c r="H3329" s="228"/>
      <c r="I3329" s="228"/>
      <c r="J3329" s="228"/>
      <c r="K3329" s="228"/>
      <c r="L3329" s="228"/>
      <c r="M3329" s="228"/>
      <c r="N3329" s="228"/>
      <c r="O3329" s="228"/>
      <c r="P3329" s="228"/>
      <c r="Q3329" s="228"/>
      <c r="R3329" s="228"/>
      <c r="S3329" s="228"/>
      <c r="T3329" s="228"/>
      <c r="U3329" s="228"/>
      <c r="V3329" s="228"/>
      <c r="W3329" s="228"/>
      <c r="X3329" s="228"/>
      <c r="Y3329" s="228"/>
      <c r="Z3329" s="228"/>
      <c r="AA3329" s="228"/>
      <c r="AB3329" s="228"/>
      <c r="AC3329" s="228"/>
      <c r="AD3329" s="228"/>
      <c r="AE3329" s="228"/>
      <c r="AF3329" s="228"/>
      <c r="AG3329" s="228"/>
      <c r="AH3329" s="228"/>
      <c r="AI3329" s="228"/>
      <c r="AJ3329" s="228"/>
      <c r="AK3329" s="228"/>
      <c r="AL3329" s="228"/>
      <c r="AM3329" s="228"/>
      <c r="AN3329" s="228"/>
      <c r="AO3329" s="228"/>
      <c r="AP3329" s="228"/>
      <c r="AQ3329" s="228"/>
      <c r="AR3329" s="228"/>
      <c r="AS3329" s="228"/>
      <c r="AT3329" s="228"/>
      <c r="AU3329" s="229"/>
      <c r="AV3329" s="228"/>
      <c r="AW3329" s="228"/>
      <c r="AX3329" s="229"/>
      <c r="AY3329" s="228"/>
      <c r="AZ3329" s="229"/>
      <c r="BA3329" s="230"/>
      <c r="BB3329" s="222">
        <f>BB3330</f>
        <v>2.5830000000000002</v>
      </c>
      <c r="BC3329" s="218">
        <f>BC3330</f>
        <v>15</v>
      </c>
      <c r="BD3329" s="22">
        <f t="shared" si="409"/>
        <v>3.4717741935483875</v>
      </c>
      <c r="BE3329" s="186">
        <f t="shared" si="410"/>
        <v>11.528225806451612</v>
      </c>
      <c r="BF3329" s="191"/>
      <c r="BG3329" s="188">
        <v>7</v>
      </c>
      <c r="BH3329" s="186">
        <f t="shared" si="411"/>
        <v>1.116E-2</v>
      </c>
      <c r="BI3329" s="22">
        <f t="shared" si="412"/>
        <v>2.5829999999999998E-3</v>
      </c>
      <c r="BJ3329" s="186">
        <f t="shared" si="413"/>
        <v>8.5769999999999996E-3</v>
      </c>
      <c r="BK3329" s="93"/>
      <c r="BL3329" s="183"/>
      <c r="BM3329" s="93"/>
      <c r="BN3329" s="93"/>
      <c r="BO3329" s="183"/>
      <c r="BP3329" s="93"/>
    </row>
    <row r="3330" spans="1:68" ht="11.1" hidden="1" customHeight="1" outlineLevel="2" x14ac:dyDescent="0.2">
      <c r="A3330" s="181"/>
      <c r="B3330" s="130"/>
      <c r="C3330" s="227"/>
      <c r="D3330" s="227"/>
      <c r="E3330" s="223" t="s">
        <v>6045</v>
      </c>
      <c r="F3330" s="228"/>
      <c r="G3330" s="228"/>
      <c r="H3330" s="228"/>
      <c r="I3330" s="228"/>
      <c r="J3330" s="228"/>
      <c r="K3330" s="228"/>
      <c r="L3330" s="228"/>
      <c r="M3330" s="228"/>
      <c r="N3330" s="228"/>
      <c r="O3330" s="228"/>
      <c r="P3330" s="228"/>
      <c r="Q3330" s="228"/>
      <c r="R3330" s="228"/>
      <c r="S3330" s="228"/>
      <c r="T3330" s="228"/>
      <c r="U3330" s="228"/>
      <c r="V3330" s="228"/>
      <c r="W3330" s="228"/>
      <c r="X3330" s="228"/>
      <c r="Y3330" s="228"/>
      <c r="Z3330" s="228"/>
      <c r="AA3330" s="228"/>
      <c r="AB3330" s="228"/>
      <c r="AC3330" s="228"/>
      <c r="AD3330" s="228"/>
      <c r="AE3330" s="228"/>
      <c r="AF3330" s="228"/>
      <c r="AG3330" s="228"/>
      <c r="AH3330" s="228"/>
      <c r="AI3330" s="228"/>
      <c r="AJ3330" s="228"/>
      <c r="AK3330" s="228"/>
      <c r="AL3330" s="228"/>
      <c r="AM3330" s="228"/>
      <c r="AN3330" s="228"/>
      <c r="AO3330" s="228"/>
      <c r="AP3330" s="228"/>
      <c r="AQ3330" s="228"/>
      <c r="AR3330" s="228"/>
      <c r="AS3330" s="228"/>
      <c r="AT3330" s="228"/>
      <c r="AU3330" s="229"/>
      <c r="AV3330" s="228"/>
      <c r="AW3330" s="228"/>
      <c r="AX3330" s="229"/>
      <c r="AY3330" s="228"/>
      <c r="AZ3330" s="229"/>
      <c r="BA3330" s="230"/>
      <c r="BB3330" s="222">
        <v>2.5830000000000002</v>
      </c>
      <c r="BC3330" s="186">
        <v>15</v>
      </c>
      <c r="BD3330" s="22">
        <f t="shared" si="409"/>
        <v>3.4717741935483875</v>
      </c>
      <c r="BE3330" s="186">
        <f t="shared" si="410"/>
        <v>11.528225806451612</v>
      </c>
      <c r="BF3330" s="191"/>
      <c r="BG3330" s="188"/>
      <c r="BH3330" s="186">
        <f t="shared" si="411"/>
        <v>1.116E-2</v>
      </c>
      <c r="BI3330" s="22">
        <f t="shared" si="412"/>
        <v>2.5829999999999998E-3</v>
      </c>
      <c r="BJ3330" s="186">
        <f t="shared" si="413"/>
        <v>8.5769999999999996E-3</v>
      </c>
      <c r="BK3330" s="93"/>
      <c r="BL3330" s="183"/>
      <c r="BM3330" s="93"/>
      <c r="BN3330" s="93"/>
      <c r="BO3330" s="183"/>
      <c r="BP3330" s="93"/>
    </row>
    <row r="3331" spans="1:68" hidden="1" x14ac:dyDescent="0.2">
      <c r="C3331" s="197" t="s">
        <v>2848</v>
      </c>
      <c r="D3331" s="197" t="s">
        <v>2848</v>
      </c>
      <c r="E3331" s="197"/>
      <c r="F3331" s="83"/>
      <c r="G3331" s="83"/>
      <c r="H3331" s="83"/>
      <c r="I3331" s="83"/>
      <c r="J3331" s="83"/>
      <c r="K3331" s="83"/>
      <c r="L3331" s="83"/>
      <c r="M3331" s="83"/>
      <c r="N3331" s="83"/>
      <c r="O3331" s="83"/>
      <c r="P3331" s="83"/>
      <c r="Q3331" s="83"/>
      <c r="R3331" s="83"/>
      <c r="S3331" s="83"/>
      <c r="T3331" s="83"/>
      <c r="U3331" s="83"/>
      <c r="V3331" s="83"/>
      <c r="W3331" s="83"/>
      <c r="X3331" s="83"/>
      <c r="Y3331" s="83"/>
      <c r="Z3331" s="83"/>
      <c r="AA3331" s="83"/>
      <c r="AB3331" s="83"/>
      <c r="AC3331" s="83"/>
      <c r="AD3331" s="83"/>
      <c r="AE3331" s="83"/>
      <c r="AF3331" s="83"/>
      <c r="AG3331" s="83"/>
      <c r="AH3331" s="83"/>
      <c r="AI3331" s="83"/>
      <c r="AJ3331" s="83"/>
      <c r="AK3331" s="83"/>
      <c r="AL3331" s="83"/>
      <c r="AM3331" s="83"/>
      <c r="AN3331" s="83"/>
      <c r="AO3331" s="83"/>
      <c r="AP3331" s="83"/>
      <c r="AQ3331" s="83"/>
      <c r="AR3331" s="83"/>
      <c r="AS3331" s="83"/>
      <c r="AT3331" s="83"/>
      <c r="AU3331" s="83"/>
      <c r="AV3331" s="83"/>
      <c r="AW3331" s="83"/>
      <c r="AX3331" s="83"/>
      <c r="AY3331" s="83"/>
      <c r="AZ3331" s="83"/>
      <c r="BA3331" s="198">
        <f>BA3332</f>
        <v>0</v>
      </c>
      <c r="BB3331" s="198">
        <f>BB3332</f>
        <v>54.323</v>
      </c>
      <c r="BC3331" s="198">
        <f>BC3332</f>
        <v>510</v>
      </c>
      <c r="BD3331" s="198">
        <f>BD3332</f>
        <v>75.448611111111106</v>
      </c>
      <c r="BE3331" s="198">
        <f>BC3331-BD3331</f>
        <v>434.55138888888888</v>
      </c>
      <c r="BF3331" s="199"/>
      <c r="BG3331" s="198"/>
      <c r="BH3331" s="200">
        <f t="shared" si="386"/>
        <v>0.37944</v>
      </c>
      <c r="BI3331" s="201">
        <f t="shared" si="386"/>
        <v>5.6133766666666661E-2</v>
      </c>
      <c r="BJ3331" s="198">
        <f>BH3331-BI3331</f>
        <v>0.32330623333333336</v>
      </c>
    </row>
    <row r="3332" spans="1:68" ht="11.25" hidden="1" customHeight="1" outlineLevel="1" collapsed="1" x14ac:dyDescent="0.2">
      <c r="C3332" s="86"/>
      <c r="D3332" s="86"/>
      <c r="E3332" s="19" t="s">
        <v>658</v>
      </c>
      <c r="F3332" s="87"/>
      <c r="G3332" s="87"/>
      <c r="H3332" s="87"/>
      <c r="I3332" s="87"/>
      <c r="J3332" s="87"/>
      <c r="K3332" s="87"/>
      <c r="L3332" s="87"/>
      <c r="M3332" s="87"/>
      <c r="N3332" s="87"/>
      <c r="O3332" s="87"/>
      <c r="P3332" s="87"/>
      <c r="Q3332" s="87"/>
      <c r="R3332" s="87"/>
      <c r="S3332" s="87"/>
      <c r="T3332" s="87"/>
      <c r="U3332" s="87"/>
      <c r="V3332" s="87"/>
      <c r="W3332" s="87"/>
      <c r="X3332" s="87"/>
      <c r="Y3332" s="87"/>
      <c r="Z3332" s="87"/>
      <c r="AA3332" s="87"/>
      <c r="AB3332" s="87"/>
      <c r="AC3332" s="87"/>
      <c r="AD3332" s="87"/>
      <c r="AE3332" s="87"/>
      <c r="AF3332" s="87"/>
      <c r="AG3332" s="87"/>
      <c r="AH3332" s="87"/>
      <c r="AI3332" s="87"/>
      <c r="AJ3332" s="87"/>
      <c r="AK3332" s="87"/>
      <c r="AL3332" s="87"/>
      <c r="AM3332" s="87"/>
      <c r="AN3332" s="87"/>
      <c r="AO3332" s="87"/>
      <c r="AP3332" s="87"/>
      <c r="AQ3332" s="87"/>
      <c r="AR3332" s="87"/>
      <c r="AS3332" s="87"/>
      <c r="AT3332" s="87"/>
      <c r="AU3332" s="87"/>
      <c r="AV3332" s="87"/>
      <c r="AW3332" s="87"/>
      <c r="AX3332" s="87"/>
      <c r="AY3332" s="87"/>
      <c r="AZ3332" s="87"/>
      <c r="BA3332" s="55"/>
      <c r="BB3332" s="88">
        <v>54.323</v>
      </c>
      <c r="BC3332" s="21">
        <v>510</v>
      </c>
      <c r="BD3332" s="22">
        <f>(BB3332/30/24)*1000</f>
        <v>75.448611111111106</v>
      </c>
      <c r="BE3332" s="21">
        <f>BC3332-BD3332</f>
        <v>434.55138888888888</v>
      </c>
      <c r="BF3332" s="21">
        <v>510</v>
      </c>
      <c r="BG3332" s="10">
        <v>5</v>
      </c>
      <c r="BH3332" s="21">
        <f t="shared" si="386"/>
        <v>0.37944</v>
      </c>
      <c r="BI3332" s="22">
        <f t="shared" si="386"/>
        <v>5.6133766666666661E-2</v>
      </c>
      <c r="BJ3332" s="21">
        <f>BH3332-BI3332</f>
        <v>0.32330623333333336</v>
      </c>
    </row>
    <row r="3333" spans="1:68" ht="22.5" hidden="1" customHeight="1" outlineLevel="2" x14ac:dyDescent="0.2">
      <c r="C3333" s="18"/>
      <c r="D3333" s="18"/>
      <c r="E3333" s="54"/>
      <c r="F3333" s="55"/>
      <c r="G3333" s="55"/>
      <c r="H3333" s="55"/>
      <c r="I3333" s="55"/>
      <c r="J3333" s="55"/>
      <c r="K3333" s="55"/>
      <c r="L3333" s="55"/>
      <c r="M3333" s="55"/>
      <c r="N3333" s="55"/>
      <c r="O3333" s="55"/>
      <c r="P3333" s="55"/>
      <c r="Q3333" s="55"/>
      <c r="R3333" s="55"/>
      <c r="S3333" s="55"/>
      <c r="T3333" s="55"/>
      <c r="U3333" s="55"/>
      <c r="V3333" s="55"/>
      <c r="W3333" s="55"/>
      <c r="X3333" s="55"/>
      <c r="Y3333" s="55"/>
      <c r="Z3333" s="55"/>
      <c r="AA3333" s="55"/>
      <c r="AB3333" s="55"/>
      <c r="AC3333" s="55"/>
      <c r="AD3333" s="55"/>
      <c r="AE3333" s="55"/>
      <c r="AF3333" s="55"/>
      <c r="AG3333" s="55"/>
      <c r="AH3333" s="55"/>
      <c r="AI3333" s="55"/>
      <c r="AJ3333" s="55"/>
      <c r="AK3333" s="55"/>
      <c r="AL3333" s="55"/>
      <c r="AM3333" s="55"/>
      <c r="AN3333" s="55"/>
      <c r="AO3333" s="55"/>
      <c r="AP3333" s="55"/>
      <c r="AQ3333" s="55"/>
      <c r="AR3333" s="55"/>
      <c r="AS3333" s="55"/>
      <c r="AT3333" s="55"/>
      <c r="AU3333" s="55"/>
      <c r="AV3333" s="55"/>
      <c r="AW3333" s="55"/>
      <c r="AX3333" s="55"/>
      <c r="AY3333" s="55"/>
      <c r="AZ3333" s="55"/>
      <c r="BA3333" s="55">
        <v>40.82</v>
      </c>
      <c r="BB3333" s="88"/>
      <c r="BC3333" s="21"/>
      <c r="BD3333" s="22"/>
      <c r="BE3333" s="21"/>
      <c r="BF3333" s="21"/>
      <c r="BG3333" s="10"/>
      <c r="BH3333" s="21">
        <f t="shared" si="386"/>
        <v>0</v>
      </c>
      <c r="BI3333" s="22">
        <f t="shared" si="386"/>
        <v>0</v>
      </c>
      <c r="BJ3333" s="21"/>
    </row>
    <row r="3334" spans="1:68" ht="18.75" hidden="1" customHeight="1" x14ac:dyDescent="0.2">
      <c r="A3334" s="10">
        <v>50</v>
      </c>
      <c r="B3334" s="11" t="s">
        <v>2795</v>
      </c>
      <c r="C3334" s="11" t="s">
        <v>2849</v>
      </c>
      <c r="D3334" s="11" t="s">
        <v>2849</v>
      </c>
      <c r="E3334" s="12"/>
      <c r="F3334" s="13"/>
      <c r="G3334" s="13"/>
      <c r="H3334" s="13"/>
      <c r="I3334" s="13"/>
      <c r="J3334" s="13"/>
      <c r="K3334" s="13"/>
      <c r="L3334" s="13"/>
      <c r="M3334" s="13"/>
      <c r="N3334" s="13"/>
      <c r="O3334" s="13"/>
      <c r="P3334" s="13"/>
      <c r="Q3334" s="211">
        <v>342.3</v>
      </c>
      <c r="R3334" s="211">
        <v>623.01800000000003</v>
      </c>
      <c r="S3334" s="211">
        <v>472.262</v>
      </c>
      <c r="T3334" s="211">
        <v>526.33600000000001</v>
      </c>
      <c r="U3334" s="211">
        <v>415.60300000000001</v>
      </c>
      <c r="V3334" s="211">
        <v>239.994</v>
      </c>
      <c r="W3334" s="211">
        <v>129.54400000000001</v>
      </c>
      <c r="X3334" s="211">
        <v>1.766</v>
      </c>
      <c r="Y3334" s="211">
        <v>1.7430000000000001</v>
      </c>
      <c r="Z3334" s="211">
        <v>1.0109999999999999</v>
      </c>
      <c r="AA3334" s="211">
        <v>151.90799999999999</v>
      </c>
      <c r="AB3334" s="211">
        <v>229.297</v>
      </c>
      <c r="AC3334" s="211">
        <v>429.75</v>
      </c>
      <c r="AD3334" s="210">
        <v>1066.5219999999999</v>
      </c>
      <c r="AE3334" s="211">
        <v>766.36800000000005</v>
      </c>
      <c r="AF3334" s="210">
        <v>2150.808</v>
      </c>
      <c r="AG3334" s="211">
        <v>785.27599999999995</v>
      </c>
      <c r="AH3334" s="211">
        <v>532.76300000000003</v>
      </c>
      <c r="AI3334" s="211">
        <v>287.08499999999998</v>
      </c>
      <c r="AJ3334" s="211">
        <v>8.4260000000000002</v>
      </c>
      <c r="AK3334" s="211">
        <v>6.83</v>
      </c>
      <c r="AL3334" s="211">
        <v>16.896000000000001</v>
      </c>
      <c r="AM3334" s="210">
        <v>2704.5219999999999</v>
      </c>
      <c r="AN3334" s="210">
        <v>1589.384</v>
      </c>
      <c r="AO3334" s="210">
        <v>2192.6889999999999</v>
      </c>
      <c r="AP3334" s="210">
        <v>2818.1669999999999</v>
      </c>
      <c r="AQ3334" s="210">
        <v>2817.5659999999998</v>
      </c>
      <c r="AR3334" s="210">
        <v>2354.6579999999999</v>
      </c>
      <c r="AS3334" s="210">
        <v>1891.934</v>
      </c>
      <c r="AT3334" s="210">
        <v>1129.6780000000001</v>
      </c>
      <c r="AU3334" s="211">
        <v>599.51900000000001</v>
      </c>
      <c r="AV3334" s="211">
        <v>25.193000000000001</v>
      </c>
      <c r="AW3334" s="211">
        <v>4.1029999999999998</v>
      </c>
      <c r="AX3334" s="211">
        <v>39.036000000000001</v>
      </c>
      <c r="AY3334" s="211">
        <v>695.495</v>
      </c>
      <c r="AZ3334" s="210">
        <v>1115.52</v>
      </c>
      <c r="BA3334" s="210">
        <v>1824.873</v>
      </c>
      <c r="BB3334" s="14">
        <f>BB3335</f>
        <v>16.422000000000001</v>
      </c>
      <c r="BC3334" s="14">
        <f>BC3335</f>
        <v>215</v>
      </c>
      <c r="BD3334" s="15">
        <f>(BB3334/31/24)*1000</f>
        <v>22.072580645161292</v>
      </c>
      <c r="BE3334" s="14">
        <f>BC3334-BD3334</f>
        <v>192.92741935483872</v>
      </c>
      <c r="BG3334" s="43"/>
      <c r="BH3334" s="14">
        <f t="shared" si="386"/>
        <v>0.15995999999999999</v>
      </c>
      <c r="BI3334" s="41">
        <f t="shared" si="386"/>
        <v>1.6421999999999999E-2</v>
      </c>
      <c r="BJ3334" s="17">
        <f>BH3334-BI3334</f>
        <v>0.143538</v>
      </c>
      <c r="BK3334" s="17">
        <v>20.065898760000003</v>
      </c>
      <c r="BL3334" s="15">
        <v>14.624276999999998</v>
      </c>
      <c r="BM3334" s="14">
        <v>5.441621760000003</v>
      </c>
      <c r="BN3334" s="17">
        <f t="shared" ref="BN3334:BP3336" si="414">BK3334*4</f>
        <v>80.263595040000013</v>
      </c>
      <c r="BO3334" s="15">
        <f t="shared" si="414"/>
        <v>58.49710799999999</v>
      </c>
      <c r="BP3334" s="17">
        <f t="shared" si="414"/>
        <v>21.766487040000012</v>
      </c>
    </row>
    <row r="3335" spans="1:68" ht="11.1" hidden="1" customHeight="1" outlineLevel="1" collapsed="1" x14ac:dyDescent="0.2">
      <c r="A3335" s="10"/>
      <c r="B3335" s="18"/>
      <c r="C3335" s="18"/>
      <c r="D3335" s="18"/>
      <c r="E3335" s="19" t="s">
        <v>658</v>
      </c>
      <c r="F3335" s="20"/>
      <c r="G3335" s="20"/>
      <c r="H3335" s="20"/>
      <c r="I3335" s="20"/>
      <c r="J3335" s="20"/>
      <c r="K3335" s="20"/>
      <c r="L3335" s="20"/>
      <c r="M3335" s="20"/>
      <c r="N3335" s="20"/>
      <c r="O3335" s="20"/>
      <c r="P3335" s="20"/>
      <c r="Q3335" s="20"/>
      <c r="R3335" s="20"/>
      <c r="S3335" s="20"/>
      <c r="T3335" s="20"/>
      <c r="U3335" s="20"/>
      <c r="V3335" s="20"/>
      <c r="W3335" s="20"/>
      <c r="X3335" s="20"/>
      <c r="Y3335" s="20"/>
      <c r="Z3335" s="20"/>
      <c r="AA3335" s="20"/>
      <c r="AB3335" s="20"/>
      <c r="AC3335" s="20"/>
      <c r="AD3335" s="20"/>
      <c r="AE3335" s="20"/>
      <c r="AF3335" s="20"/>
      <c r="AG3335" s="20"/>
      <c r="AH3335" s="20"/>
      <c r="AI3335" s="20"/>
      <c r="AJ3335" s="20"/>
      <c r="AK3335" s="20"/>
      <c r="AL3335" s="20"/>
      <c r="AM3335" s="20"/>
      <c r="AN3335" s="209">
        <v>2.0990000000000002</v>
      </c>
      <c r="AO3335" s="20"/>
      <c r="AP3335" s="209">
        <v>10.228999999999999</v>
      </c>
      <c r="AQ3335" s="209">
        <v>5.9359999999999999</v>
      </c>
      <c r="AR3335" s="209">
        <v>7.7949999999999999</v>
      </c>
      <c r="AS3335" s="209">
        <v>7.7030000000000003</v>
      </c>
      <c r="AT3335" s="209">
        <v>7.34</v>
      </c>
      <c r="AU3335" s="209">
        <v>6.95</v>
      </c>
      <c r="AV3335" s="20"/>
      <c r="AW3335" s="20"/>
      <c r="AX3335" s="209">
        <v>2.585</v>
      </c>
      <c r="AY3335" s="209">
        <v>1.863</v>
      </c>
      <c r="AZ3335" s="209">
        <v>2.577</v>
      </c>
      <c r="BA3335" s="209">
        <v>6.7240000000000002</v>
      </c>
      <c r="BB3335" s="21">
        <v>16.422000000000001</v>
      </c>
      <c r="BC3335" s="21">
        <f>BF3335</f>
        <v>215</v>
      </c>
      <c r="BD3335" s="22">
        <f>(BB3335/31/24)*1000</f>
        <v>22.072580645161292</v>
      </c>
      <c r="BE3335" s="21">
        <f>BC3335-BD3335</f>
        <v>192.92741935483872</v>
      </c>
      <c r="BF3335" s="2">
        <v>215</v>
      </c>
      <c r="BG3335" s="10">
        <v>6</v>
      </c>
      <c r="BH3335" s="21">
        <f t="shared" si="386"/>
        <v>0.15995999999999999</v>
      </c>
      <c r="BI3335" s="22">
        <f t="shared" si="386"/>
        <v>1.6421999999999999E-2</v>
      </c>
      <c r="BJ3335" s="21">
        <f>BH3335-BI3335</f>
        <v>0.143538</v>
      </c>
      <c r="BK3335" s="21">
        <v>3.0686999999999999E-2</v>
      </c>
      <c r="BL3335" s="22">
        <v>3.0686999999999999E-2</v>
      </c>
      <c r="BM3335" s="21">
        <v>0</v>
      </c>
      <c r="BN3335" s="21">
        <f t="shared" si="414"/>
        <v>0.122748</v>
      </c>
      <c r="BO3335" s="22">
        <f t="shared" si="414"/>
        <v>0.122748</v>
      </c>
      <c r="BP3335" s="21">
        <f t="shared" si="414"/>
        <v>0</v>
      </c>
    </row>
    <row r="3336" spans="1:68" ht="11.1" hidden="1" customHeight="1" outlineLevel="2" x14ac:dyDescent="0.2">
      <c r="A3336" s="10"/>
      <c r="B3336" s="18"/>
      <c r="C3336" s="18"/>
      <c r="D3336" s="18"/>
      <c r="E3336" s="23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  <c r="V3336" s="24"/>
      <c r="W3336" s="24"/>
      <c r="X3336" s="24"/>
      <c r="Y3336" s="24"/>
      <c r="Z3336" s="24"/>
      <c r="AA3336" s="24"/>
      <c r="AB3336" s="24"/>
      <c r="AC3336" s="24"/>
      <c r="AD3336" s="24"/>
      <c r="AE3336" s="24"/>
      <c r="AF3336" s="24"/>
      <c r="AG3336" s="24"/>
      <c r="AH3336" s="24"/>
      <c r="AI3336" s="24"/>
      <c r="AJ3336" s="24"/>
      <c r="AK3336" s="24"/>
      <c r="AL3336" s="24"/>
      <c r="AM3336" s="24"/>
      <c r="AN3336" s="208">
        <v>2.0990000000000002</v>
      </c>
      <c r="AO3336" s="24"/>
      <c r="AP3336" s="208">
        <v>10.228999999999999</v>
      </c>
      <c r="AQ3336" s="208">
        <v>5.9359999999999999</v>
      </c>
      <c r="AR3336" s="208">
        <v>7.7949999999999999</v>
      </c>
      <c r="AS3336" s="208">
        <v>7.7030000000000003</v>
      </c>
      <c r="AT3336" s="208">
        <v>7.34</v>
      </c>
      <c r="AU3336" s="208">
        <v>6.95</v>
      </c>
      <c r="AV3336" s="24"/>
      <c r="AW3336" s="24"/>
      <c r="AX3336" s="208">
        <v>2.585</v>
      </c>
      <c r="AY3336" s="208">
        <v>1.863</v>
      </c>
      <c r="AZ3336" s="208">
        <v>2.577</v>
      </c>
      <c r="BA3336" s="208">
        <v>6.7240000000000002</v>
      </c>
      <c r="BB3336" s="21"/>
      <c r="BC3336" s="21"/>
      <c r="BD3336" s="22">
        <f>(BB3336/31/24)*1000</f>
        <v>0</v>
      </c>
      <c r="BE3336" s="21"/>
      <c r="BG3336" s="10"/>
      <c r="BH3336" s="21">
        <f t="shared" si="386"/>
        <v>0</v>
      </c>
      <c r="BI3336" s="22">
        <f t="shared" si="386"/>
        <v>0</v>
      </c>
      <c r="BJ3336" s="21"/>
      <c r="BK3336" s="21">
        <v>0</v>
      </c>
      <c r="BL3336" s="22">
        <v>3.0686999999999999E-2</v>
      </c>
      <c r="BM3336" s="21"/>
      <c r="BN3336" s="21">
        <f t="shared" si="414"/>
        <v>0</v>
      </c>
      <c r="BO3336" s="22">
        <f t="shared" si="414"/>
        <v>0.122748</v>
      </c>
      <c r="BP3336" s="21">
        <f t="shared" si="414"/>
        <v>0</v>
      </c>
    </row>
    <row r="3337" spans="1:68" hidden="1" x14ac:dyDescent="0.2">
      <c r="C3337" s="38" t="s">
        <v>2850</v>
      </c>
      <c r="D3337" s="38" t="s">
        <v>2850</v>
      </c>
      <c r="E3337" s="38"/>
      <c r="F3337" s="83"/>
      <c r="G3337" s="83"/>
      <c r="H3337" s="83"/>
      <c r="I3337" s="83"/>
      <c r="J3337" s="83"/>
      <c r="K3337" s="83"/>
      <c r="L3337" s="83"/>
      <c r="M3337" s="83"/>
      <c r="N3337" s="83"/>
      <c r="O3337" s="83"/>
      <c r="P3337" s="83"/>
      <c r="Q3337" s="83"/>
      <c r="R3337" s="83"/>
      <c r="S3337" s="83"/>
      <c r="T3337" s="83"/>
      <c r="U3337" s="83"/>
      <c r="V3337" s="83"/>
      <c r="W3337" s="83"/>
      <c r="X3337" s="83"/>
      <c r="Y3337" s="83"/>
      <c r="Z3337" s="83"/>
      <c r="AA3337" s="83"/>
      <c r="AB3337" s="83"/>
      <c r="AC3337" s="83"/>
      <c r="AD3337" s="83"/>
      <c r="AE3337" s="83"/>
      <c r="AF3337" s="83"/>
      <c r="AG3337" s="83"/>
      <c r="AH3337" s="83"/>
      <c r="AI3337" s="83"/>
      <c r="AJ3337" s="83"/>
      <c r="AK3337" s="83"/>
      <c r="AL3337" s="83"/>
      <c r="AM3337" s="83"/>
      <c r="AN3337" s="83"/>
      <c r="AO3337" s="83"/>
      <c r="AP3337" s="83"/>
      <c r="AQ3337" s="83"/>
      <c r="AR3337" s="83"/>
      <c r="AS3337" s="83"/>
      <c r="AT3337" s="83"/>
      <c r="AU3337" s="83"/>
      <c r="AV3337" s="83"/>
      <c r="AW3337" s="83"/>
      <c r="AX3337" s="83"/>
      <c r="AY3337" s="83"/>
      <c r="AZ3337" s="83"/>
      <c r="BA3337" s="84">
        <f>BA3338</f>
        <v>0</v>
      </c>
      <c r="BB3337" s="84">
        <f>BB3338</f>
        <v>40.82</v>
      </c>
      <c r="BC3337" s="84">
        <f>BC3338</f>
        <v>189</v>
      </c>
      <c r="BD3337" s="84">
        <f>BD3338</f>
        <v>56.694444444444443</v>
      </c>
      <c r="BE3337" s="84">
        <f>BC3337-BD3337</f>
        <v>132.30555555555554</v>
      </c>
      <c r="BF3337" s="85"/>
      <c r="BG3337" s="84"/>
      <c r="BH3337" s="17">
        <f t="shared" si="386"/>
        <v>0.14061599999999999</v>
      </c>
      <c r="BI3337" s="15">
        <f t="shared" si="386"/>
        <v>4.2180666666666665E-2</v>
      </c>
      <c r="BJ3337" s="84">
        <f>BH3337-BI3337</f>
        <v>9.8435333333333319E-2</v>
      </c>
    </row>
    <row r="3338" spans="1:68" ht="11.25" hidden="1" customHeight="1" outlineLevel="1" collapsed="1" x14ac:dyDescent="0.2">
      <c r="C3338" s="86"/>
      <c r="D3338" s="86"/>
      <c r="E3338" s="89" t="s">
        <v>58</v>
      </c>
      <c r="F3338" s="87"/>
      <c r="G3338" s="87"/>
      <c r="H3338" s="87"/>
      <c r="I3338" s="87"/>
      <c r="J3338" s="87"/>
      <c r="K3338" s="87"/>
      <c r="L3338" s="87"/>
      <c r="M3338" s="87"/>
      <c r="N3338" s="87"/>
      <c r="O3338" s="87"/>
      <c r="P3338" s="87"/>
      <c r="Q3338" s="87"/>
      <c r="R3338" s="87"/>
      <c r="S3338" s="87"/>
      <c r="T3338" s="87"/>
      <c r="U3338" s="87"/>
      <c r="V3338" s="87"/>
      <c r="W3338" s="87"/>
      <c r="X3338" s="87"/>
      <c r="Y3338" s="87"/>
      <c r="Z3338" s="87"/>
      <c r="AA3338" s="87"/>
      <c r="AB3338" s="87"/>
      <c r="AC3338" s="87"/>
      <c r="AD3338" s="87"/>
      <c r="AE3338" s="87"/>
      <c r="AF3338" s="87"/>
      <c r="AG3338" s="87"/>
      <c r="AH3338" s="87"/>
      <c r="AI3338" s="87"/>
      <c r="AJ3338" s="87"/>
      <c r="AK3338" s="87"/>
      <c r="AL3338" s="87"/>
      <c r="AM3338" s="87"/>
      <c r="AN3338" s="87"/>
      <c r="AO3338" s="87"/>
      <c r="AP3338" s="87"/>
      <c r="AQ3338" s="87"/>
      <c r="AR3338" s="87"/>
      <c r="AS3338" s="87"/>
      <c r="AT3338" s="87"/>
      <c r="AU3338" s="87"/>
      <c r="AV3338" s="87"/>
      <c r="AW3338" s="87"/>
      <c r="AX3338" s="87"/>
      <c r="AY3338" s="87"/>
      <c r="AZ3338" s="87"/>
      <c r="BA3338" s="55"/>
      <c r="BB3338" s="21">
        <f>BB3339</f>
        <v>40.82</v>
      </c>
      <c r="BC3338" s="21">
        <f>SUM(BC3339)</f>
        <v>189</v>
      </c>
      <c r="BD3338" s="22">
        <f>(BB3338/30/24)*1000</f>
        <v>56.694444444444443</v>
      </c>
      <c r="BE3338" s="21">
        <f>BC3338-BD3338</f>
        <v>132.30555555555554</v>
      </c>
      <c r="BF3338" s="21">
        <f>SUM(BF3339)</f>
        <v>189</v>
      </c>
      <c r="BG3338" s="10">
        <v>5</v>
      </c>
      <c r="BH3338" s="21">
        <f t="shared" si="386"/>
        <v>0.14061599999999999</v>
      </c>
      <c r="BI3338" s="22">
        <f t="shared" si="386"/>
        <v>4.2180666666666665E-2</v>
      </c>
      <c r="BJ3338" s="21">
        <f>BH3338-BI3338</f>
        <v>9.8435333333333319E-2</v>
      </c>
    </row>
    <row r="3339" spans="1:68" ht="22.5" hidden="1" customHeight="1" outlineLevel="2" x14ac:dyDescent="0.2">
      <c r="C3339" s="18"/>
      <c r="D3339" s="18"/>
      <c r="E3339" s="54" t="s">
        <v>2851</v>
      </c>
      <c r="F3339" s="55"/>
      <c r="G3339" s="55"/>
      <c r="H3339" s="55"/>
      <c r="I3339" s="55"/>
      <c r="J3339" s="55"/>
      <c r="K3339" s="55"/>
      <c r="L3339" s="55"/>
      <c r="M3339" s="55"/>
      <c r="N3339" s="55"/>
      <c r="O3339" s="55"/>
      <c r="P3339" s="55"/>
      <c r="Q3339" s="55"/>
      <c r="R3339" s="55"/>
      <c r="S3339" s="55"/>
      <c r="T3339" s="55"/>
      <c r="U3339" s="55"/>
      <c r="V3339" s="55"/>
      <c r="W3339" s="55"/>
      <c r="X3339" s="55"/>
      <c r="Y3339" s="55"/>
      <c r="Z3339" s="55"/>
      <c r="AA3339" s="55"/>
      <c r="AB3339" s="55"/>
      <c r="AC3339" s="55"/>
      <c r="AD3339" s="55"/>
      <c r="AE3339" s="55"/>
      <c r="AF3339" s="55"/>
      <c r="AG3339" s="55"/>
      <c r="AH3339" s="55"/>
      <c r="AI3339" s="55"/>
      <c r="AJ3339" s="55"/>
      <c r="AK3339" s="55"/>
      <c r="AL3339" s="55"/>
      <c r="AM3339" s="55"/>
      <c r="AN3339" s="55"/>
      <c r="AO3339" s="55"/>
      <c r="AP3339" s="55"/>
      <c r="AQ3339" s="55"/>
      <c r="AR3339" s="55"/>
      <c r="AS3339" s="55"/>
      <c r="AT3339" s="55"/>
      <c r="AU3339" s="55"/>
      <c r="AV3339" s="55"/>
      <c r="AW3339" s="55"/>
      <c r="AX3339" s="55"/>
      <c r="AY3339" s="55"/>
      <c r="AZ3339" s="55"/>
      <c r="BA3339" s="55">
        <v>40.82</v>
      </c>
      <c r="BB3339" s="21">
        <f>MAX(F3339:BA3339)</f>
        <v>40.82</v>
      </c>
      <c r="BC3339" s="21">
        <v>189</v>
      </c>
      <c r="BD3339" s="22">
        <f>(BB3339/30/24)*1000</f>
        <v>56.694444444444443</v>
      </c>
      <c r="BE3339" s="21"/>
      <c r="BF3339" s="21">
        <f>BC3339</f>
        <v>189</v>
      </c>
      <c r="BG3339" s="10"/>
      <c r="BH3339" s="21">
        <f t="shared" si="386"/>
        <v>0.14061599999999999</v>
      </c>
      <c r="BI3339" s="22">
        <f t="shared" si="386"/>
        <v>4.2180666666666665E-2</v>
      </c>
      <c r="BJ3339" s="21"/>
    </row>
    <row r="3340" spans="1:68" ht="45.75" hidden="1" customHeight="1" x14ac:dyDescent="0.2">
      <c r="A3340" s="10">
        <v>51</v>
      </c>
      <c r="B3340" s="11" t="s">
        <v>2852</v>
      </c>
      <c r="C3340" s="11" t="s">
        <v>2853</v>
      </c>
      <c r="D3340" s="11" t="s">
        <v>2853</v>
      </c>
      <c r="E3340" s="12"/>
      <c r="F3340" s="210">
        <v>50579.807000000001</v>
      </c>
      <c r="G3340" s="210">
        <v>46836.612000000001</v>
      </c>
      <c r="H3340" s="210">
        <v>39862.673000000003</v>
      </c>
      <c r="I3340" s="241">
        <v>29073.899000000001</v>
      </c>
      <c r="J3340" s="241"/>
      <c r="K3340" s="210">
        <v>14299.35</v>
      </c>
      <c r="L3340" s="210">
        <v>5015.2120000000004</v>
      </c>
      <c r="M3340" s="210">
        <v>4549.5079999999998</v>
      </c>
      <c r="N3340" s="210">
        <v>6294.0389999999998</v>
      </c>
      <c r="O3340" s="210">
        <v>15799.436</v>
      </c>
      <c r="P3340" s="210">
        <v>27791.125</v>
      </c>
      <c r="Q3340" s="210">
        <v>46782.451000000001</v>
      </c>
      <c r="R3340" s="210">
        <v>50327.569000000003</v>
      </c>
      <c r="S3340" s="210">
        <v>56813.887999999999</v>
      </c>
      <c r="T3340" s="210">
        <v>53057.470999999998</v>
      </c>
      <c r="U3340" s="210">
        <v>41349.864999999998</v>
      </c>
      <c r="V3340" s="210">
        <v>22528.416000000001</v>
      </c>
      <c r="W3340" s="210">
        <v>14432.785</v>
      </c>
      <c r="X3340" s="210">
        <v>6324.4840000000004</v>
      </c>
      <c r="Y3340" s="210">
        <v>5210</v>
      </c>
      <c r="Z3340" s="210">
        <v>6644.085</v>
      </c>
      <c r="AA3340" s="210">
        <v>12803.493</v>
      </c>
      <c r="AB3340" s="210">
        <v>27118.007000000001</v>
      </c>
      <c r="AC3340" s="210">
        <v>43437.417999999998</v>
      </c>
      <c r="AD3340" s="210">
        <v>55150.713000000003</v>
      </c>
      <c r="AE3340" s="210">
        <v>54293.837</v>
      </c>
      <c r="AF3340" s="210">
        <v>46736.000999999997</v>
      </c>
      <c r="AG3340" s="210">
        <v>34974.315999999999</v>
      </c>
      <c r="AH3340" s="210">
        <v>24384.356</v>
      </c>
      <c r="AI3340" s="210">
        <v>14909.366</v>
      </c>
      <c r="AJ3340" s="210">
        <v>5715.27</v>
      </c>
      <c r="AK3340" s="210">
        <v>4997.9539999999997</v>
      </c>
      <c r="AL3340" s="210">
        <v>6479.6989999999996</v>
      </c>
      <c r="AM3340" s="210">
        <v>14784.37</v>
      </c>
      <c r="AN3340" s="210">
        <v>26728.236000000001</v>
      </c>
      <c r="AO3340" s="210">
        <v>41398.949999999997</v>
      </c>
      <c r="AP3340" s="210">
        <v>53696.103999999999</v>
      </c>
      <c r="AQ3340" s="210">
        <v>56751.925999999999</v>
      </c>
      <c r="AR3340" s="210">
        <v>48161.084999999999</v>
      </c>
      <c r="AS3340" s="210">
        <v>42314.959000000003</v>
      </c>
      <c r="AT3340" s="210">
        <v>26031.521000000001</v>
      </c>
      <c r="AU3340" s="210">
        <v>14412.231</v>
      </c>
      <c r="AV3340" s="210">
        <v>6196.2</v>
      </c>
      <c r="AW3340" s="210">
        <v>4901.2460000000001</v>
      </c>
      <c r="AX3340" s="210">
        <v>6743.674</v>
      </c>
      <c r="AY3340" s="210">
        <v>15173.14</v>
      </c>
      <c r="AZ3340" s="210">
        <v>23375.804</v>
      </c>
      <c r="BA3340" s="210">
        <v>37339.241000000002</v>
      </c>
      <c r="BB3340" s="14">
        <f>SUM(BB3341:BB6723)/2</f>
        <v>267690.01450000005</v>
      </c>
      <c r="BC3340" s="14">
        <f>SUM(BC3341:BC6604)+BC6605+BC6607+BC6611+BC6609+BC6613+BC6615+BC6617+BC6619+BC6621+BC6623+BC6625+BC6627+BC6629+BC6631+BC6633+BC6635+BC6639+BC6637+BC6641+BC6643+BC6645+BC6647+BC6649+BC6651+BC6653+BC6655+BC6657+BC6659+BC6661+BC6663+BC6665+BC6668+BC6670+BC6674+BC6672+BC6676+BC6678+BC6680+BC6682+BC6684+BC6686+BC6688+BC6690+BC6692+BC6694+BC6696+BC6698+BC6700+BC6702+BC6704+BC6706+BC6708+BC6710+BC6712+BC6714+BC6716+BC6718+BC6720+BC6722</f>
        <v>555294.48037240165</v>
      </c>
      <c r="BD3340" s="15">
        <f t="shared" ref="BD3340:BD3478" si="415">(BB3340/31/24)*1000</f>
        <v>359798.40658602159</v>
      </c>
      <c r="BE3340" s="14">
        <f>BC3340-BD3340</f>
        <v>195496.07378638006</v>
      </c>
      <c r="BG3340" s="43"/>
      <c r="BH3340" s="14">
        <f>(BC3340*24*31/1000000)+SUM(BH6480:BH6546)</f>
        <v>422.05736931706684</v>
      </c>
      <c r="BI3340" s="41">
        <f>(BD3340*24*31/1000000)+SUM(BI6480:BI6546)</f>
        <v>269.2752919479201</v>
      </c>
      <c r="BJ3340" s="14">
        <f>BH3340-BI3340</f>
        <v>152.78207736914675</v>
      </c>
      <c r="BK3340" s="17">
        <v>1160.3418341711999</v>
      </c>
      <c r="BL3340" s="15">
        <v>585.55206599999997</v>
      </c>
      <c r="BM3340" s="14">
        <v>355.39135057120001</v>
      </c>
      <c r="BN3340" s="17">
        <f t="shared" si="388"/>
        <v>4641.3673366847997</v>
      </c>
      <c r="BO3340" s="15">
        <f t="shared" si="388"/>
        <v>2342.2082639999999</v>
      </c>
      <c r="BP3340" s="17">
        <f t="shared" si="388"/>
        <v>1421.5654022848</v>
      </c>
    </row>
    <row r="3341" spans="1:68" ht="11.1" hidden="1" customHeight="1" outlineLevel="1" collapsed="1" x14ac:dyDescent="0.2">
      <c r="A3341" s="10"/>
      <c r="B3341" s="18"/>
      <c r="C3341" s="18"/>
      <c r="D3341" s="18"/>
      <c r="E3341" s="19" t="s">
        <v>2854</v>
      </c>
      <c r="F3341" s="209">
        <v>8.3079999999999998</v>
      </c>
      <c r="G3341" s="209">
        <v>-8.3079999999999998</v>
      </c>
      <c r="H3341" s="209">
        <v>4.0140000000000002</v>
      </c>
      <c r="I3341" s="240">
        <v>2</v>
      </c>
      <c r="J3341" s="240"/>
      <c r="K3341" s="209">
        <v>4.21</v>
      </c>
      <c r="L3341" s="20"/>
      <c r="M3341" s="20"/>
      <c r="N3341" s="20"/>
      <c r="O3341" s="209">
        <v>0.44400000000000001</v>
      </c>
      <c r="P3341" s="209">
        <v>1.393</v>
      </c>
      <c r="Q3341" s="209">
        <v>2.0870000000000002</v>
      </c>
      <c r="R3341" s="209">
        <v>2</v>
      </c>
      <c r="S3341" s="209">
        <v>3.976</v>
      </c>
      <c r="T3341" s="209">
        <v>2.3140000000000001</v>
      </c>
      <c r="U3341" s="209">
        <v>1.974</v>
      </c>
      <c r="V3341" s="209">
        <v>1.0209999999999999</v>
      </c>
      <c r="W3341" s="20"/>
      <c r="X3341" s="20"/>
      <c r="Y3341" s="20"/>
      <c r="Z3341" s="20"/>
      <c r="AA3341" s="20"/>
      <c r="AB3341" s="209">
        <v>2.2160000000000002</v>
      </c>
      <c r="AC3341" s="209">
        <v>1.8580000000000001</v>
      </c>
      <c r="AD3341" s="209">
        <v>2.3039999999999998</v>
      </c>
      <c r="AE3341" s="209">
        <v>2.6869999999999998</v>
      </c>
      <c r="AF3341" s="209">
        <v>1.99</v>
      </c>
      <c r="AG3341" s="209">
        <v>1.383</v>
      </c>
      <c r="AH3341" s="209">
        <v>0.59</v>
      </c>
      <c r="AI3341" s="209">
        <v>0.39100000000000001</v>
      </c>
      <c r="AJ3341" s="20"/>
      <c r="AK3341" s="20"/>
      <c r="AL3341" s="20"/>
      <c r="AM3341" s="20"/>
      <c r="AN3341" s="209">
        <v>1.575</v>
      </c>
      <c r="AO3341" s="209">
        <v>2.1269999999999998</v>
      </c>
      <c r="AP3341" s="209">
        <v>2.302</v>
      </c>
      <c r="AQ3341" s="209">
        <v>2.93</v>
      </c>
      <c r="AR3341" s="209">
        <v>2.4849999999999999</v>
      </c>
      <c r="AS3341" s="209">
        <v>1.518</v>
      </c>
      <c r="AT3341" s="209">
        <v>0.97199999999999998</v>
      </c>
      <c r="AU3341" s="20"/>
      <c r="AV3341" s="20"/>
      <c r="AW3341" s="20"/>
      <c r="AX3341" s="20"/>
      <c r="AY3341" s="20"/>
      <c r="AZ3341" s="209">
        <v>1.423</v>
      </c>
      <c r="BA3341" s="209">
        <v>2.125</v>
      </c>
      <c r="BB3341" s="21">
        <f t="shared" si="387"/>
        <v>8.3079999999999998</v>
      </c>
      <c r="BC3341" s="21">
        <f>BD3341</f>
        <v>11.166666666666666</v>
      </c>
      <c r="BD3341" s="22">
        <f t="shared" si="415"/>
        <v>11.166666666666666</v>
      </c>
      <c r="BE3341" s="21">
        <f>BC3341-BD3341</f>
        <v>0</v>
      </c>
      <c r="BF3341" s="90">
        <v>7.91</v>
      </c>
      <c r="BG3341" s="10">
        <v>6</v>
      </c>
      <c r="BH3341" s="21">
        <f t="shared" si="386"/>
        <v>8.3079999999999994E-3</v>
      </c>
      <c r="BI3341" s="22">
        <f t="shared" si="386"/>
        <v>8.3079999999999994E-3</v>
      </c>
      <c r="BJ3341" s="21">
        <f>BH3341-BI3341</f>
        <v>0</v>
      </c>
      <c r="BK3341" s="21">
        <v>2.4923999999999998E-2</v>
      </c>
      <c r="BL3341" s="22">
        <v>2.4923999999999998E-2</v>
      </c>
      <c r="BM3341" s="21">
        <v>0</v>
      </c>
      <c r="BN3341" s="21">
        <f t="shared" si="388"/>
        <v>9.9695999999999993E-2</v>
      </c>
      <c r="BO3341" s="22">
        <f t="shared" si="388"/>
        <v>9.9695999999999993E-2</v>
      </c>
      <c r="BP3341" s="21">
        <f t="shared" si="388"/>
        <v>0</v>
      </c>
    </row>
    <row r="3342" spans="1:68" ht="11.1" hidden="1" customHeight="1" outlineLevel="2" x14ac:dyDescent="0.2">
      <c r="A3342" s="10"/>
      <c r="B3342" s="18"/>
      <c r="C3342" s="18"/>
      <c r="D3342" s="18"/>
      <c r="E3342" s="23" t="s">
        <v>2855</v>
      </c>
      <c r="F3342" s="208">
        <v>8.3079999999999998</v>
      </c>
      <c r="G3342" s="208">
        <v>-8.3079999999999998</v>
      </c>
      <c r="H3342" s="208">
        <v>4.0140000000000002</v>
      </c>
      <c r="I3342" s="239">
        <v>2</v>
      </c>
      <c r="J3342" s="239"/>
      <c r="K3342" s="208">
        <v>4.21</v>
      </c>
      <c r="L3342" s="24"/>
      <c r="M3342" s="24"/>
      <c r="N3342" s="24"/>
      <c r="O3342" s="208">
        <v>0.44400000000000001</v>
      </c>
      <c r="P3342" s="208">
        <v>1.393</v>
      </c>
      <c r="Q3342" s="208">
        <v>2.0870000000000002</v>
      </c>
      <c r="R3342" s="208">
        <v>2</v>
      </c>
      <c r="S3342" s="208">
        <v>3.976</v>
      </c>
      <c r="T3342" s="208">
        <v>2.3140000000000001</v>
      </c>
      <c r="U3342" s="208">
        <v>1.974</v>
      </c>
      <c r="V3342" s="208">
        <v>1.0209999999999999</v>
      </c>
      <c r="W3342" s="24"/>
      <c r="X3342" s="24"/>
      <c r="Y3342" s="24"/>
      <c r="Z3342" s="24"/>
      <c r="AA3342" s="24"/>
      <c r="AB3342" s="208">
        <v>2.2160000000000002</v>
      </c>
      <c r="AC3342" s="208">
        <v>1.8580000000000001</v>
      </c>
      <c r="AD3342" s="208">
        <v>2.3039999999999998</v>
      </c>
      <c r="AE3342" s="208">
        <v>2.6869999999999998</v>
      </c>
      <c r="AF3342" s="208">
        <v>1.99</v>
      </c>
      <c r="AG3342" s="208">
        <v>1.383</v>
      </c>
      <c r="AH3342" s="208">
        <v>0.59</v>
      </c>
      <c r="AI3342" s="208">
        <v>0.39100000000000001</v>
      </c>
      <c r="AJ3342" s="24"/>
      <c r="AK3342" s="24"/>
      <c r="AL3342" s="24"/>
      <c r="AM3342" s="24"/>
      <c r="AN3342" s="208">
        <v>1.575</v>
      </c>
      <c r="AO3342" s="208">
        <v>2.1269999999999998</v>
      </c>
      <c r="AP3342" s="208">
        <v>2.302</v>
      </c>
      <c r="AQ3342" s="208">
        <v>2.93</v>
      </c>
      <c r="AR3342" s="208">
        <v>2.4849999999999999</v>
      </c>
      <c r="AS3342" s="208">
        <v>1.518</v>
      </c>
      <c r="AT3342" s="208">
        <v>0.97199999999999998</v>
      </c>
      <c r="AU3342" s="24"/>
      <c r="AV3342" s="24"/>
      <c r="AW3342" s="24"/>
      <c r="AX3342" s="24"/>
      <c r="AY3342" s="24"/>
      <c r="AZ3342" s="208">
        <v>1.423</v>
      </c>
      <c r="BA3342" s="208">
        <v>2.125</v>
      </c>
      <c r="BB3342" s="21">
        <f t="shared" si="387"/>
        <v>8.3079999999999998</v>
      </c>
      <c r="BC3342" s="21"/>
      <c r="BD3342" s="22">
        <f t="shared" si="415"/>
        <v>11.166666666666666</v>
      </c>
      <c r="BE3342" s="21"/>
      <c r="BG3342" s="10"/>
      <c r="BH3342" s="21">
        <f t="shared" si="386"/>
        <v>0</v>
      </c>
      <c r="BI3342" s="22">
        <f t="shared" si="386"/>
        <v>8.3079999999999994E-3</v>
      </c>
      <c r="BJ3342" s="21"/>
      <c r="BK3342" s="21">
        <v>0</v>
      </c>
      <c r="BL3342" s="22">
        <v>2.4923999999999998E-2</v>
      </c>
      <c r="BM3342" s="21"/>
      <c r="BN3342" s="21">
        <f t="shared" si="388"/>
        <v>0</v>
      </c>
      <c r="BO3342" s="22">
        <f t="shared" si="388"/>
        <v>9.9695999999999993E-2</v>
      </c>
      <c r="BP3342" s="21">
        <f t="shared" si="388"/>
        <v>0</v>
      </c>
    </row>
    <row r="3343" spans="1:68" ht="11.1" hidden="1" customHeight="1" outlineLevel="1" collapsed="1" x14ac:dyDescent="0.2">
      <c r="A3343" s="10"/>
      <c r="B3343" s="18"/>
      <c r="C3343" s="18"/>
      <c r="D3343" s="18"/>
      <c r="E3343" s="19" t="s">
        <v>2856</v>
      </c>
      <c r="F3343" s="209">
        <v>10.531000000000001</v>
      </c>
      <c r="G3343" s="209">
        <v>10.693</v>
      </c>
      <c r="H3343" s="209">
        <v>12.286</v>
      </c>
      <c r="I3343" s="240">
        <v>10.586</v>
      </c>
      <c r="J3343" s="240"/>
      <c r="K3343" s="209">
        <v>10.541</v>
      </c>
      <c r="L3343" s="209">
        <v>10.593999999999999</v>
      </c>
      <c r="M3343" s="209">
        <v>10.928000000000001</v>
      </c>
      <c r="N3343" s="209">
        <v>8.6820000000000004</v>
      </c>
      <c r="O3343" s="209">
        <v>8.5739999999999998</v>
      </c>
      <c r="P3343" s="209">
        <v>6.7270000000000003</v>
      </c>
      <c r="Q3343" s="209">
        <v>6.585</v>
      </c>
      <c r="R3343" s="209">
        <v>6.0659999999999998</v>
      </c>
      <c r="S3343" s="209">
        <v>6.1589999999999998</v>
      </c>
      <c r="T3343" s="209">
        <v>6.4889999999999999</v>
      </c>
      <c r="U3343" s="209">
        <v>6.4109999999999996</v>
      </c>
      <c r="V3343" s="209">
        <v>7.2720000000000002</v>
      </c>
      <c r="W3343" s="209">
        <v>38.837000000000003</v>
      </c>
      <c r="X3343" s="209">
        <v>23.18</v>
      </c>
      <c r="Y3343" s="209">
        <v>6.2809999999999997</v>
      </c>
      <c r="Z3343" s="209">
        <v>6.9560000000000004</v>
      </c>
      <c r="AA3343" s="209">
        <v>7.0919999999999996</v>
      </c>
      <c r="AB3343" s="209">
        <v>7.2460000000000004</v>
      </c>
      <c r="AC3343" s="209">
        <v>11.131</v>
      </c>
      <c r="AD3343" s="209">
        <v>11.114000000000001</v>
      </c>
      <c r="AE3343" s="209">
        <v>9.0229999999999997</v>
      </c>
      <c r="AF3343" s="209">
        <v>9.3539999999999992</v>
      </c>
      <c r="AG3343" s="209">
        <v>10.586</v>
      </c>
      <c r="AH3343" s="209">
        <v>9.8879999999999999</v>
      </c>
      <c r="AI3343" s="209">
        <v>9.9689999999999994</v>
      </c>
      <c r="AJ3343" s="209">
        <v>11.199</v>
      </c>
      <c r="AK3343" s="209">
        <v>13.736000000000001</v>
      </c>
      <c r="AL3343" s="209">
        <v>13.407999999999999</v>
      </c>
      <c r="AM3343" s="209">
        <v>11.814</v>
      </c>
      <c r="AN3343" s="209">
        <v>11.891999999999999</v>
      </c>
      <c r="AO3343" s="209">
        <v>10.641999999999999</v>
      </c>
      <c r="AP3343" s="209">
        <v>10.657</v>
      </c>
      <c r="AQ3343" s="209">
        <v>10.568</v>
      </c>
      <c r="AR3343" s="209">
        <v>10.566000000000001</v>
      </c>
      <c r="AS3343" s="209">
        <v>10.013999999999999</v>
      </c>
      <c r="AT3343" s="209">
        <v>10.943</v>
      </c>
      <c r="AU3343" s="209">
        <v>10.991</v>
      </c>
      <c r="AV3343" s="209">
        <v>10.657</v>
      </c>
      <c r="AW3343" s="209">
        <v>10.744</v>
      </c>
      <c r="AX3343" s="209">
        <v>10.182</v>
      </c>
      <c r="AY3343" s="209">
        <v>10.846</v>
      </c>
      <c r="AZ3343" s="209">
        <v>11.313000000000001</v>
      </c>
      <c r="BA3343" s="209">
        <v>10.974</v>
      </c>
      <c r="BB3343" s="21">
        <f t="shared" si="387"/>
        <v>38.837000000000003</v>
      </c>
      <c r="BC3343" s="21">
        <f>BF3343</f>
        <v>160.21</v>
      </c>
      <c r="BD3343" s="22">
        <f t="shared" si="415"/>
        <v>52.200268817204304</v>
      </c>
      <c r="BE3343" s="21">
        <f>BC3343-BD3343</f>
        <v>108.0097311827957</v>
      </c>
      <c r="BF3343" s="91">
        <v>160.21</v>
      </c>
      <c r="BG3343" s="10"/>
      <c r="BH3343" s="21">
        <f t="shared" si="386"/>
        <v>0.11919624000000001</v>
      </c>
      <c r="BI3343" s="22">
        <f t="shared" si="386"/>
        <v>3.883700000000001E-2</v>
      </c>
      <c r="BJ3343" s="21">
        <f>BH3343-BI3343</f>
        <v>8.0359239999999998E-2</v>
      </c>
      <c r="BK3343" s="21">
        <v>0.35758872000000003</v>
      </c>
      <c r="BL3343" s="22">
        <v>0.11651100000000003</v>
      </c>
      <c r="BM3343" s="21">
        <v>0.24107772</v>
      </c>
      <c r="BN3343" s="21">
        <f t="shared" si="388"/>
        <v>1.4303548800000001</v>
      </c>
      <c r="BO3343" s="22">
        <f t="shared" si="388"/>
        <v>0.46604400000000012</v>
      </c>
      <c r="BP3343" s="21">
        <f t="shared" si="388"/>
        <v>0.96431087999999998</v>
      </c>
    </row>
    <row r="3344" spans="1:68" ht="11.1" hidden="1" customHeight="1" outlineLevel="2" x14ac:dyDescent="0.2">
      <c r="A3344" s="10"/>
      <c r="B3344" s="18"/>
      <c r="C3344" s="18"/>
      <c r="D3344" s="18"/>
      <c r="E3344" s="23"/>
      <c r="F3344" s="208">
        <v>10.531000000000001</v>
      </c>
      <c r="G3344" s="208">
        <v>10.693</v>
      </c>
      <c r="H3344" s="208">
        <v>12.286</v>
      </c>
      <c r="I3344" s="239">
        <v>10.586</v>
      </c>
      <c r="J3344" s="239"/>
      <c r="K3344" s="208">
        <v>10.541</v>
      </c>
      <c r="L3344" s="208">
        <v>10.593999999999999</v>
      </c>
      <c r="M3344" s="208">
        <v>10.928000000000001</v>
      </c>
      <c r="N3344" s="208">
        <v>8.6820000000000004</v>
      </c>
      <c r="O3344" s="208">
        <v>8.5739999999999998</v>
      </c>
      <c r="P3344" s="208">
        <v>6.7270000000000003</v>
      </c>
      <c r="Q3344" s="208">
        <v>6.585</v>
      </c>
      <c r="R3344" s="208">
        <v>6.0659999999999998</v>
      </c>
      <c r="S3344" s="208">
        <v>6.1589999999999998</v>
      </c>
      <c r="T3344" s="208">
        <v>6.4889999999999999</v>
      </c>
      <c r="U3344" s="208">
        <v>6.4109999999999996</v>
      </c>
      <c r="V3344" s="208">
        <v>7.2720000000000002</v>
      </c>
      <c r="W3344" s="208">
        <v>38.837000000000003</v>
      </c>
      <c r="X3344" s="208">
        <v>23.18</v>
      </c>
      <c r="Y3344" s="208">
        <v>6.2809999999999997</v>
      </c>
      <c r="Z3344" s="208">
        <v>6.9560000000000004</v>
      </c>
      <c r="AA3344" s="208">
        <v>7.0919999999999996</v>
      </c>
      <c r="AB3344" s="208">
        <v>7.2460000000000004</v>
      </c>
      <c r="AC3344" s="208">
        <v>11.131</v>
      </c>
      <c r="AD3344" s="208">
        <v>11.114000000000001</v>
      </c>
      <c r="AE3344" s="208">
        <v>9.0229999999999997</v>
      </c>
      <c r="AF3344" s="208">
        <v>9.3539999999999992</v>
      </c>
      <c r="AG3344" s="208">
        <v>10.586</v>
      </c>
      <c r="AH3344" s="208">
        <v>9.8879999999999999</v>
      </c>
      <c r="AI3344" s="208">
        <v>9.9689999999999994</v>
      </c>
      <c r="AJ3344" s="208">
        <v>11.199</v>
      </c>
      <c r="AK3344" s="208">
        <v>13.736000000000001</v>
      </c>
      <c r="AL3344" s="208">
        <v>13.407999999999999</v>
      </c>
      <c r="AM3344" s="208">
        <v>11.814</v>
      </c>
      <c r="AN3344" s="208">
        <v>11.891999999999999</v>
      </c>
      <c r="AO3344" s="208">
        <v>10.641999999999999</v>
      </c>
      <c r="AP3344" s="208">
        <v>10.657</v>
      </c>
      <c r="AQ3344" s="208">
        <v>10.568</v>
      </c>
      <c r="AR3344" s="208">
        <v>10.566000000000001</v>
      </c>
      <c r="AS3344" s="208">
        <v>10.013999999999999</v>
      </c>
      <c r="AT3344" s="208">
        <v>10.943</v>
      </c>
      <c r="AU3344" s="208">
        <v>10.991</v>
      </c>
      <c r="AV3344" s="208">
        <v>10.657</v>
      </c>
      <c r="AW3344" s="208">
        <v>10.744</v>
      </c>
      <c r="AX3344" s="208">
        <v>10.182</v>
      </c>
      <c r="AY3344" s="208">
        <v>10.846</v>
      </c>
      <c r="AZ3344" s="208">
        <v>11.313000000000001</v>
      </c>
      <c r="BA3344" s="208">
        <v>10.974</v>
      </c>
      <c r="BB3344" s="21">
        <f t="shared" si="387"/>
        <v>38.837000000000003</v>
      </c>
      <c r="BC3344" s="21"/>
      <c r="BD3344" s="22">
        <f t="shared" si="415"/>
        <v>52.200268817204304</v>
      </c>
      <c r="BE3344" s="21"/>
      <c r="BG3344" s="10"/>
      <c r="BH3344" s="21">
        <f t="shared" si="386"/>
        <v>0</v>
      </c>
      <c r="BI3344" s="22">
        <f t="shared" si="386"/>
        <v>3.883700000000001E-2</v>
      </c>
      <c r="BJ3344" s="21"/>
      <c r="BK3344" s="21">
        <v>0</v>
      </c>
      <c r="BL3344" s="22">
        <v>0.11651100000000003</v>
      </c>
      <c r="BM3344" s="21"/>
      <c r="BN3344" s="21">
        <f t="shared" si="388"/>
        <v>0</v>
      </c>
      <c r="BO3344" s="22">
        <f t="shared" si="388"/>
        <v>0.46604400000000012</v>
      </c>
      <c r="BP3344" s="21">
        <f t="shared" si="388"/>
        <v>0</v>
      </c>
    </row>
    <row r="3345" spans="1:68" ht="11.1" hidden="1" customHeight="1" outlineLevel="1" collapsed="1" x14ac:dyDescent="0.2">
      <c r="A3345" s="10"/>
      <c r="B3345" s="18"/>
      <c r="C3345" s="18"/>
      <c r="D3345" s="18"/>
      <c r="E3345" s="19" t="s">
        <v>2857</v>
      </c>
      <c r="F3345" s="209">
        <v>5.8970000000000002</v>
      </c>
      <c r="G3345" s="209">
        <v>6.0039999999999996</v>
      </c>
      <c r="H3345" s="209">
        <v>5.875</v>
      </c>
      <c r="I3345" s="240">
        <v>5.8319999999999999</v>
      </c>
      <c r="J3345" s="240"/>
      <c r="K3345" s="209">
        <v>5.8639999999999999</v>
      </c>
      <c r="L3345" s="209">
        <v>5.9180000000000001</v>
      </c>
      <c r="M3345" s="209">
        <v>5.8860000000000001</v>
      </c>
      <c r="N3345" s="209">
        <v>5.907</v>
      </c>
      <c r="O3345" s="209">
        <v>5.907</v>
      </c>
      <c r="P3345" s="209">
        <v>5.907</v>
      </c>
      <c r="Q3345" s="209">
        <v>5.907</v>
      </c>
      <c r="R3345" s="209">
        <v>6.242</v>
      </c>
      <c r="S3345" s="209">
        <v>6.2960000000000003</v>
      </c>
      <c r="T3345" s="209">
        <v>5.4980000000000002</v>
      </c>
      <c r="U3345" s="209">
        <v>6.1319999999999997</v>
      </c>
      <c r="V3345" s="209">
        <v>5.6929999999999996</v>
      </c>
      <c r="W3345" s="209">
        <v>5.6020000000000003</v>
      </c>
      <c r="X3345" s="209">
        <v>5.5090000000000003</v>
      </c>
      <c r="Y3345" s="209">
        <v>5.5090000000000003</v>
      </c>
      <c r="Z3345" s="209">
        <v>5.6059999999999999</v>
      </c>
      <c r="AA3345" s="209">
        <v>5.4429999999999996</v>
      </c>
      <c r="AB3345" s="209">
        <v>5.3780000000000001</v>
      </c>
      <c r="AC3345" s="209">
        <v>5.2880000000000003</v>
      </c>
      <c r="AD3345" s="209">
        <v>5.1529999999999996</v>
      </c>
      <c r="AE3345" s="209">
        <v>4.9480000000000004</v>
      </c>
      <c r="AF3345" s="209">
        <v>5.3570000000000002</v>
      </c>
      <c r="AG3345" s="209">
        <v>5.1180000000000003</v>
      </c>
      <c r="AH3345" s="209">
        <v>5.3959999999999999</v>
      </c>
      <c r="AI3345" s="209">
        <v>5.2389999999999999</v>
      </c>
      <c r="AJ3345" s="209">
        <v>5.1950000000000003</v>
      </c>
      <c r="AK3345" s="209">
        <v>5.3440000000000003</v>
      </c>
      <c r="AL3345" s="209">
        <v>5.0549999999999997</v>
      </c>
      <c r="AM3345" s="209">
        <v>4.8819999999999997</v>
      </c>
      <c r="AN3345" s="209">
        <v>4.774</v>
      </c>
      <c r="AO3345" s="209">
        <v>4.7779999999999996</v>
      </c>
      <c r="AP3345" s="209">
        <v>4.8090000000000002</v>
      </c>
      <c r="AQ3345" s="209">
        <v>4.681</v>
      </c>
      <c r="AR3345" s="209">
        <v>4.7549999999999999</v>
      </c>
      <c r="AS3345" s="209">
        <v>4.7350000000000003</v>
      </c>
      <c r="AT3345" s="209">
        <v>4.851</v>
      </c>
      <c r="AU3345" s="209">
        <v>4.5170000000000003</v>
      </c>
      <c r="AV3345" s="20"/>
      <c r="AW3345" s="20"/>
      <c r="AX3345" s="20"/>
      <c r="AY3345" s="20"/>
      <c r="AZ3345" s="20"/>
      <c r="BA3345" s="20"/>
      <c r="BB3345" s="21">
        <f t="shared" si="387"/>
        <v>6.2960000000000003</v>
      </c>
      <c r="BC3345" s="21">
        <f>BF3345</f>
        <v>53.88</v>
      </c>
      <c r="BD3345" s="22">
        <f t="shared" si="415"/>
        <v>8.4623655913978499</v>
      </c>
      <c r="BE3345" s="21">
        <f>BC3345-BD3345</f>
        <v>45.417634408602154</v>
      </c>
      <c r="BF3345" s="91">
        <v>53.88</v>
      </c>
      <c r="BG3345" s="10"/>
      <c r="BH3345" s="21">
        <f t="shared" si="386"/>
        <v>4.0086719999999999E-2</v>
      </c>
      <c r="BI3345" s="22">
        <f t="shared" si="386"/>
        <v>6.2960000000000012E-3</v>
      </c>
      <c r="BJ3345" s="21">
        <f>BH3345-BI3345</f>
        <v>3.3790719999999996E-2</v>
      </c>
      <c r="BK3345" s="21">
        <v>0.12026016</v>
      </c>
      <c r="BL3345" s="22">
        <v>1.8888000000000002E-2</v>
      </c>
      <c r="BM3345" s="21">
        <v>0.10137216</v>
      </c>
      <c r="BN3345" s="21">
        <f t="shared" si="388"/>
        <v>0.48104064000000002</v>
      </c>
      <c r="BO3345" s="22">
        <f t="shared" si="388"/>
        <v>7.5552000000000008E-2</v>
      </c>
      <c r="BP3345" s="21">
        <f t="shared" si="388"/>
        <v>0.40548864000000001</v>
      </c>
    </row>
    <row r="3346" spans="1:68" ht="11.1" hidden="1" customHeight="1" outlineLevel="2" x14ac:dyDescent="0.2">
      <c r="A3346" s="10"/>
      <c r="B3346" s="18"/>
      <c r="C3346" s="18"/>
      <c r="D3346" s="18"/>
      <c r="E3346" s="23"/>
      <c r="F3346" s="208">
        <v>5.8970000000000002</v>
      </c>
      <c r="G3346" s="208">
        <v>6.0039999999999996</v>
      </c>
      <c r="H3346" s="208">
        <v>5.875</v>
      </c>
      <c r="I3346" s="239">
        <v>5.8319999999999999</v>
      </c>
      <c r="J3346" s="239"/>
      <c r="K3346" s="208">
        <v>5.8639999999999999</v>
      </c>
      <c r="L3346" s="208">
        <v>5.9180000000000001</v>
      </c>
      <c r="M3346" s="208">
        <v>5.8860000000000001</v>
      </c>
      <c r="N3346" s="208">
        <v>5.907</v>
      </c>
      <c r="O3346" s="208">
        <v>5.907</v>
      </c>
      <c r="P3346" s="208">
        <v>5.907</v>
      </c>
      <c r="Q3346" s="208">
        <v>5.907</v>
      </c>
      <c r="R3346" s="208">
        <v>6.242</v>
      </c>
      <c r="S3346" s="208">
        <v>6.2960000000000003</v>
      </c>
      <c r="T3346" s="208">
        <v>5.4980000000000002</v>
      </c>
      <c r="U3346" s="208">
        <v>6.1319999999999997</v>
      </c>
      <c r="V3346" s="208">
        <v>5.6929999999999996</v>
      </c>
      <c r="W3346" s="208">
        <v>5.6020000000000003</v>
      </c>
      <c r="X3346" s="208">
        <v>5.5090000000000003</v>
      </c>
      <c r="Y3346" s="208">
        <v>5.5090000000000003</v>
      </c>
      <c r="Z3346" s="208">
        <v>5.6059999999999999</v>
      </c>
      <c r="AA3346" s="208">
        <v>5.4429999999999996</v>
      </c>
      <c r="AB3346" s="208">
        <v>5.3780000000000001</v>
      </c>
      <c r="AC3346" s="208">
        <v>5.2880000000000003</v>
      </c>
      <c r="AD3346" s="208">
        <v>5.1529999999999996</v>
      </c>
      <c r="AE3346" s="208">
        <v>4.9480000000000004</v>
      </c>
      <c r="AF3346" s="208">
        <v>5.3570000000000002</v>
      </c>
      <c r="AG3346" s="208">
        <v>5.1180000000000003</v>
      </c>
      <c r="AH3346" s="208">
        <v>5.3959999999999999</v>
      </c>
      <c r="AI3346" s="208">
        <v>5.2389999999999999</v>
      </c>
      <c r="AJ3346" s="208">
        <v>5.1950000000000003</v>
      </c>
      <c r="AK3346" s="208">
        <v>5.3440000000000003</v>
      </c>
      <c r="AL3346" s="208">
        <v>5.0549999999999997</v>
      </c>
      <c r="AM3346" s="208">
        <v>4.8819999999999997</v>
      </c>
      <c r="AN3346" s="208">
        <v>4.774</v>
      </c>
      <c r="AO3346" s="208">
        <v>4.7779999999999996</v>
      </c>
      <c r="AP3346" s="208">
        <v>4.8090000000000002</v>
      </c>
      <c r="AQ3346" s="208">
        <v>4.681</v>
      </c>
      <c r="AR3346" s="208">
        <v>4.7549999999999999</v>
      </c>
      <c r="AS3346" s="208">
        <v>4.7350000000000003</v>
      </c>
      <c r="AT3346" s="208">
        <v>4.851</v>
      </c>
      <c r="AU3346" s="208">
        <v>4.5170000000000003</v>
      </c>
      <c r="AV3346" s="24"/>
      <c r="AW3346" s="24"/>
      <c r="AX3346" s="24"/>
      <c r="AY3346" s="24"/>
      <c r="AZ3346" s="24"/>
      <c r="BA3346" s="24"/>
      <c r="BB3346" s="21">
        <f t="shared" si="387"/>
        <v>6.2960000000000003</v>
      </c>
      <c r="BC3346" s="21"/>
      <c r="BD3346" s="22">
        <f t="shared" si="415"/>
        <v>8.4623655913978499</v>
      </c>
      <c r="BE3346" s="21"/>
      <c r="BG3346" s="10"/>
      <c r="BH3346" s="21">
        <f t="shared" si="386"/>
        <v>0</v>
      </c>
      <c r="BI3346" s="22">
        <f t="shared" si="386"/>
        <v>6.2960000000000012E-3</v>
      </c>
      <c r="BJ3346" s="21"/>
      <c r="BK3346" s="21">
        <v>0</v>
      </c>
      <c r="BL3346" s="22">
        <v>1.8888000000000002E-2</v>
      </c>
      <c r="BM3346" s="21"/>
      <c r="BN3346" s="21">
        <f t="shared" si="388"/>
        <v>0</v>
      </c>
      <c r="BO3346" s="22">
        <f t="shared" si="388"/>
        <v>7.5552000000000008E-2</v>
      </c>
      <c r="BP3346" s="21">
        <f t="shared" si="388"/>
        <v>0</v>
      </c>
    </row>
    <row r="3347" spans="1:68" ht="11.1" hidden="1" customHeight="1" outlineLevel="1" collapsed="1" x14ac:dyDescent="0.2">
      <c r="A3347" s="10"/>
      <c r="B3347" s="18"/>
      <c r="C3347" s="18"/>
      <c r="D3347" s="18"/>
      <c r="E3347" s="19" t="s">
        <v>2858</v>
      </c>
      <c r="F3347" s="20"/>
      <c r="G3347" s="20"/>
      <c r="H3347" s="20"/>
      <c r="I3347" s="20"/>
      <c r="J3347" s="20"/>
      <c r="K3347" s="20"/>
      <c r="L3347" s="20"/>
      <c r="M3347" s="20"/>
      <c r="N3347" s="20"/>
      <c r="O3347" s="20"/>
      <c r="P3347" s="20"/>
      <c r="Q3347" s="20"/>
      <c r="R3347" s="20"/>
      <c r="S3347" s="20"/>
      <c r="T3347" s="20"/>
      <c r="U3347" s="20"/>
      <c r="V3347" s="20"/>
      <c r="W3347" s="20"/>
      <c r="X3347" s="20"/>
      <c r="Y3347" s="20"/>
      <c r="Z3347" s="20"/>
      <c r="AA3347" s="20"/>
      <c r="AB3347" s="20"/>
      <c r="AC3347" s="20"/>
      <c r="AD3347" s="20"/>
      <c r="AE3347" s="20"/>
      <c r="AF3347" s="20"/>
      <c r="AG3347" s="20"/>
      <c r="AH3347" s="20"/>
      <c r="AI3347" s="20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9">
        <v>2.2210000000000001</v>
      </c>
      <c r="AV3347" s="209">
        <v>2.2210000000000001</v>
      </c>
      <c r="AW3347" s="209">
        <v>2.2210000000000001</v>
      </c>
      <c r="AX3347" s="209">
        <v>2.2210000000000001</v>
      </c>
      <c r="AY3347" s="209">
        <v>2.2210000000000001</v>
      </c>
      <c r="AZ3347" s="209">
        <v>2.2210000000000001</v>
      </c>
      <c r="BA3347" s="209">
        <v>2.2210000000000001</v>
      </c>
      <c r="BB3347" s="21">
        <f t="shared" si="387"/>
        <v>2.2210000000000001</v>
      </c>
      <c r="BC3347" s="21">
        <f>BD3347</f>
        <v>2.985215053763441</v>
      </c>
      <c r="BD3347" s="22">
        <f t="shared" si="415"/>
        <v>2.985215053763441</v>
      </c>
      <c r="BE3347" s="21">
        <f>BC3347-BD3347</f>
        <v>0</v>
      </c>
      <c r="BG3347" s="10"/>
      <c r="BH3347" s="21">
        <f t="shared" si="386"/>
        <v>2.2210000000000003E-3</v>
      </c>
      <c r="BI3347" s="22">
        <f t="shared" si="386"/>
        <v>2.2210000000000003E-3</v>
      </c>
      <c r="BJ3347" s="21">
        <f>BH3347-BI3347</f>
        <v>0</v>
      </c>
      <c r="BK3347" s="21">
        <v>6.6630000000000005E-3</v>
      </c>
      <c r="BL3347" s="22">
        <v>6.6630000000000005E-3</v>
      </c>
      <c r="BM3347" s="21">
        <v>0</v>
      </c>
      <c r="BN3347" s="21">
        <f t="shared" si="388"/>
        <v>2.6652000000000002E-2</v>
      </c>
      <c r="BO3347" s="22">
        <f t="shared" si="388"/>
        <v>2.6652000000000002E-2</v>
      </c>
      <c r="BP3347" s="21">
        <f t="shared" si="388"/>
        <v>0</v>
      </c>
    </row>
    <row r="3348" spans="1:68" ht="11.1" hidden="1" customHeight="1" outlineLevel="2" x14ac:dyDescent="0.2">
      <c r="A3348" s="10"/>
      <c r="B3348" s="18"/>
      <c r="C3348" s="18"/>
      <c r="D3348" s="18"/>
      <c r="E3348" s="23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  <c r="V3348" s="24"/>
      <c r="W3348" s="24"/>
      <c r="X3348" s="24"/>
      <c r="Y3348" s="24"/>
      <c r="Z3348" s="24"/>
      <c r="AA3348" s="24"/>
      <c r="AB3348" s="24"/>
      <c r="AC3348" s="24"/>
      <c r="AD3348" s="24"/>
      <c r="AE3348" s="24"/>
      <c r="AF3348" s="24"/>
      <c r="AG3348" s="24"/>
      <c r="AH3348" s="24"/>
      <c r="AI3348" s="24"/>
      <c r="AJ3348" s="24"/>
      <c r="AK3348" s="24"/>
      <c r="AL3348" s="24"/>
      <c r="AM3348" s="24"/>
      <c r="AN3348" s="24"/>
      <c r="AO3348" s="24"/>
      <c r="AP3348" s="24"/>
      <c r="AQ3348" s="24"/>
      <c r="AR3348" s="24"/>
      <c r="AS3348" s="24"/>
      <c r="AT3348" s="24"/>
      <c r="AU3348" s="208">
        <v>2.2210000000000001</v>
      </c>
      <c r="AV3348" s="208">
        <v>2.2210000000000001</v>
      </c>
      <c r="AW3348" s="208">
        <v>2.2210000000000001</v>
      </c>
      <c r="AX3348" s="208">
        <v>2.2210000000000001</v>
      </c>
      <c r="AY3348" s="208">
        <v>2.2210000000000001</v>
      </c>
      <c r="AZ3348" s="208">
        <v>2.2210000000000001</v>
      </c>
      <c r="BA3348" s="208">
        <v>2.2210000000000001</v>
      </c>
      <c r="BB3348" s="21">
        <f t="shared" si="387"/>
        <v>2.2210000000000001</v>
      </c>
      <c r="BC3348" s="21"/>
      <c r="BD3348" s="22">
        <f t="shared" si="415"/>
        <v>2.985215053763441</v>
      </c>
      <c r="BE3348" s="21"/>
      <c r="BG3348" s="10"/>
      <c r="BH3348" s="21">
        <f t="shared" si="386"/>
        <v>0</v>
      </c>
      <c r="BI3348" s="22">
        <f t="shared" si="386"/>
        <v>2.2210000000000003E-3</v>
      </c>
      <c r="BJ3348" s="21"/>
      <c r="BK3348" s="21">
        <v>0</v>
      </c>
      <c r="BL3348" s="22">
        <v>6.6630000000000005E-3</v>
      </c>
      <c r="BM3348" s="21"/>
      <c r="BN3348" s="21">
        <f t="shared" si="388"/>
        <v>0</v>
      </c>
      <c r="BO3348" s="22">
        <f t="shared" si="388"/>
        <v>2.6652000000000002E-2</v>
      </c>
      <c r="BP3348" s="21">
        <f t="shared" si="388"/>
        <v>0</v>
      </c>
    </row>
    <row r="3349" spans="1:68" ht="11.1" hidden="1" customHeight="1" outlineLevel="1" collapsed="1" x14ac:dyDescent="0.2">
      <c r="A3349" s="10"/>
      <c r="B3349" s="18"/>
      <c r="C3349" s="18"/>
      <c r="D3349" s="18"/>
      <c r="E3349" s="19" t="s">
        <v>2859</v>
      </c>
      <c r="F3349" s="209">
        <v>19.158999999999999</v>
      </c>
      <c r="G3349" s="209">
        <v>13.714</v>
      </c>
      <c r="H3349" s="209">
        <v>10.81</v>
      </c>
      <c r="I3349" s="240">
        <v>8.7040000000000006</v>
      </c>
      <c r="J3349" s="240"/>
      <c r="K3349" s="209">
        <v>4.5510000000000002</v>
      </c>
      <c r="L3349" s="20"/>
      <c r="M3349" s="20"/>
      <c r="N3349" s="20"/>
      <c r="O3349" s="209">
        <v>3.581</v>
      </c>
      <c r="P3349" s="209">
        <v>5.17</v>
      </c>
      <c r="Q3349" s="209">
        <v>10.465</v>
      </c>
      <c r="R3349" s="209">
        <v>15.291</v>
      </c>
      <c r="S3349" s="209">
        <v>16.741</v>
      </c>
      <c r="T3349" s="209">
        <v>16.893999999999998</v>
      </c>
      <c r="U3349" s="209">
        <v>10.4</v>
      </c>
      <c r="V3349" s="209">
        <v>6.6340000000000003</v>
      </c>
      <c r="W3349" s="209">
        <v>2.831</v>
      </c>
      <c r="X3349" s="20"/>
      <c r="Y3349" s="20"/>
      <c r="Z3349" s="20"/>
      <c r="AA3349" s="209">
        <v>2.028</v>
      </c>
      <c r="AB3349" s="209">
        <v>7.4829999999999997</v>
      </c>
      <c r="AC3349" s="209">
        <v>13.532999999999999</v>
      </c>
      <c r="AD3349" s="209">
        <v>17.347000000000001</v>
      </c>
      <c r="AE3349" s="209">
        <v>19.934000000000001</v>
      </c>
      <c r="AF3349" s="209">
        <v>15.273</v>
      </c>
      <c r="AG3349" s="209">
        <v>11.923</v>
      </c>
      <c r="AH3349" s="209">
        <v>7.6769999999999996</v>
      </c>
      <c r="AI3349" s="209">
        <v>4.7290000000000001</v>
      </c>
      <c r="AJ3349" s="20"/>
      <c r="AK3349" s="20"/>
      <c r="AL3349" s="20"/>
      <c r="AM3349" s="20"/>
      <c r="AN3349" s="209">
        <v>8.7870000000000008</v>
      </c>
      <c r="AO3349" s="209">
        <v>13.471</v>
      </c>
      <c r="AP3349" s="209">
        <v>15.930999999999999</v>
      </c>
      <c r="AQ3349" s="209">
        <v>19.844999999999999</v>
      </c>
      <c r="AR3349" s="209">
        <v>16.088999999999999</v>
      </c>
      <c r="AS3349" s="209">
        <v>13.510999999999999</v>
      </c>
      <c r="AT3349" s="209">
        <v>8.7829999999999995</v>
      </c>
      <c r="AU3349" s="209">
        <v>4.1239999999999997</v>
      </c>
      <c r="AV3349" s="20"/>
      <c r="AW3349" s="20"/>
      <c r="AX3349" s="20"/>
      <c r="AY3349" s="209">
        <v>2.0249999999999999</v>
      </c>
      <c r="AZ3349" s="209">
        <v>6.54</v>
      </c>
      <c r="BA3349" s="209">
        <v>10.593999999999999</v>
      </c>
      <c r="BB3349" s="21">
        <f t="shared" si="387"/>
        <v>19.934000000000001</v>
      </c>
      <c r="BC3349" s="21">
        <f>BF3349</f>
        <v>32.200000000000003</v>
      </c>
      <c r="BD3349" s="22">
        <f t="shared" si="415"/>
        <v>26.793010752688172</v>
      </c>
      <c r="BE3349" s="21">
        <f>BC3349-BD3349</f>
        <v>5.4069892473118308</v>
      </c>
      <c r="BF3349" s="90">
        <v>32.200000000000003</v>
      </c>
      <c r="BG3349" s="10">
        <v>5</v>
      </c>
      <c r="BH3349" s="21">
        <f t="shared" si="386"/>
        <v>2.3956800000000004E-2</v>
      </c>
      <c r="BI3349" s="22">
        <f t="shared" si="386"/>
        <v>1.9934E-2</v>
      </c>
      <c r="BJ3349" s="21">
        <f>BH3349-BI3349</f>
        <v>4.0228000000000035E-3</v>
      </c>
      <c r="BK3349" s="21">
        <v>7.1870400000000015E-2</v>
      </c>
      <c r="BL3349" s="22">
        <v>5.9802000000000001E-2</v>
      </c>
      <c r="BM3349" s="21">
        <v>1.2068400000000014E-2</v>
      </c>
      <c r="BN3349" s="21">
        <f t="shared" si="388"/>
        <v>0.28748160000000006</v>
      </c>
      <c r="BO3349" s="22">
        <f t="shared" si="388"/>
        <v>0.239208</v>
      </c>
      <c r="BP3349" s="21">
        <f t="shared" si="388"/>
        <v>4.8273600000000055E-2</v>
      </c>
    </row>
    <row r="3350" spans="1:68" ht="11.1" hidden="1" customHeight="1" outlineLevel="2" x14ac:dyDescent="0.2">
      <c r="A3350" s="10"/>
      <c r="B3350" s="18"/>
      <c r="C3350" s="18"/>
      <c r="D3350" s="18"/>
      <c r="E3350" s="23" t="s">
        <v>2860</v>
      </c>
      <c r="F3350" s="208">
        <v>19.158999999999999</v>
      </c>
      <c r="G3350" s="208">
        <v>13.714</v>
      </c>
      <c r="H3350" s="208">
        <v>10.81</v>
      </c>
      <c r="I3350" s="239">
        <v>8.7040000000000006</v>
      </c>
      <c r="J3350" s="239"/>
      <c r="K3350" s="208">
        <v>4.5510000000000002</v>
      </c>
      <c r="L3350" s="24"/>
      <c r="M3350" s="24"/>
      <c r="N3350" s="24"/>
      <c r="O3350" s="208">
        <v>3.581</v>
      </c>
      <c r="P3350" s="208">
        <v>5.17</v>
      </c>
      <c r="Q3350" s="208">
        <v>10.465</v>
      </c>
      <c r="R3350" s="208">
        <v>15.291</v>
      </c>
      <c r="S3350" s="208">
        <v>16.741</v>
      </c>
      <c r="T3350" s="208">
        <v>16.893999999999998</v>
      </c>
      <c r="U3350" s="208">
        <v>10.4</v>
      </c>
      <c r="V3350" s="208">
        <v>6.6340000000000003</v>
      </c>
      <c r="W3350" s="208">
        <v>2.831</v>
      </c>
      <c r="X3350" s="24"/>
      <c r="Y3350" s="24"/>
      <c r="Z3350" s="24"/>
      <c r="AA3350" s="208">
        <v>2.028</v>
      </c>
      <c r="AB3350" s="208">
        <v>7.4829999999999997</v>
      </c>
      <c r="AC3350" s="208">
        <v>13.532999999999999</v>
      </c>
      <c r="AD3350" s="208">
        <v>17.347000000000001</v>
      </c>
      <c r="AE3350" s="208">
        <v>19.934000000000001</v>
      </c>
      <c r="AF3350" s="208">
        <v>15.273</v>
      </c>
      <c r="AG3350" s="208">
        <v>11.923</v>
      </c>
      <c r="AH3350" s="208">
        <v>7.6769999999999996</v>
      </c>
      <c r="AI3350" s="208">
        <v>4.7290000000000001</v>
      </c>
      <c r="AJ3350" s="24"/>
      <c r="AK3350" s="24"/>
      <c r="AL3350" s="24"/>
      <c r="AM3350" s="24"/>
      <c r="AN3350" s="208">
        <v>8.7870000000000008</v>
      </c>
      <c r="AO3350" s="208">
        <v>13.471</v>
      </c>
      <c r="AP3350" s="208">
        <v>15.930999999999999</v>
      </c>
      <c r="AQ3350" s="208">
        <v>19.844999999999999</v>
      </c>
      <c r="AR3350" s="208">
        <v>16.088999999999999</v>
      </c>
      <c r="AS3350" s="208">
        <v>13.510999999999999</v>
      </c>
      <c r="AT3350" s="208">
        <v>8.7829999999999995</v>
      </c>
      <c r="AU3350" s="208">
        <v>4.1239999999999997</v>
      </c>
      <c r="AV3350" s="24"/>
      <c r="AW3350" s="24"/>
      <c r="AX3350" s="24"/>
      <c r="AY3350" s="208">
        <v>2.0249999999999999</v>
      </c>
      <c r="AZ3350" s="208">
        <v>6.54</v>
      </c>
      <c r="BA3350" s="208">
        <v>10.593999999999999</v>
      </c>
      <c r="BB3350" s="21">
        <f t="shared" si="387"/>
        <v>19.934000000000001</v>
      </c>
      <c r="BC3350" s="21"/>
      <c r="BD3350" s="22">
        <f t="shared" si="415"/>
        <v>26.793010752688172</v>
      </c>
      <c r="BE3350" s="21"/>
      <c r="BG3350" s="10"/>
      <c r="BH3350" s="21">
        <f t="shared" si="386"/>
        <v>0</v>
      </c>
      <c r="BI3350" s="22">
        <f t="shared" si="386"/>
        <v>1.9934E-2</v>
      </c>
      <c r="BJ3350" s="21"/>
      <c r="BK3350" s="21">
        <v>0</v>
      </c>
      <c r="BL3350" s="22">
        <v>5.9802000000000001E-2</v>
      </c>
      <c r="BM3350" s="21"/>
      <c r="BN3350" s="21">
        <f t="shared" si="388"/>
        <v>0</v>
      </c>
      <c r="BO3350" s="22">
        <f t="shared" si="388"/>
        <v>0.239208</v>
      </c>
      <c r="BP3350" s="21">
        <f t="shared" si="388"/>
        <v>0</v>
      </c>
    </row>
    <row r="3351" spans="1:68" ht="11.1" hidden="1" customHeight="1" outlineLevel="1" collapsed="1" x14ac:dyDescent="0.2">
      <c r="A3351" s="10"/>
      <c r="B3351" s="18"/>
      <c r="C3351" s="18"/>
      <c r="D3351" s="18"/>
      <c r="E3351" s="19" t="s">
        <v>2861</v>
      </c>
      <c r="F3351" s="20"/>
      <c r="G3351" s="20"/>
      <c r="H3351" s="20"/>
      <c r="I3351" s="20"/>
      <c r="J3351" s="20"/>
      <c r="K3351" s="20"/>
      <c r="L3351" s="20"/>
      <c r="M3351" s="20"/>
      <c r="N3351" s="20"/>
      <c r="O3351" s="20"/>
      <c r="P3351" s="20"/>
      <c r="Q3351" s="20"/>
      <c r="R3351" s="20"/>
      <c r="S3351" s="20"/>
      <c r="T3351" s="20"/>
      <c r="U3351" s="20"/>
      <c r="V3351" s="20"/>
      <c r="W3351" s="20"/>
      <c r="X3351" s="20"/>
      <c r="Y3351" s="20"/>
      <c r="Z3351" s="20"/>
      <c r="AA3351" s="20"/>
      <c r="AB3351" s="20"/>
      <c r="AC3351" s="20"/>
      <c r="AD3351" s="20"/>
      <c r="AE3351" s="20"/>
      <c r="AF3351" s="20"/>
      <c r="AG3351" s="20"/>
      <c r="AH3351" s="209">
        <v>2.8730000000000002</v>
      </c>
      <c r="AI3351" s="209">
        <v>1.403</v>
      </c>
      <c r="AJ3351" s="20"/>
      <c r="AK3351" s="20"/>
      <c r="AL3351" s="20"/>
      <c r="AM3351" s="20"/>
      <c r="AN3351" s="209">
        <v>4.1520000000000001</v>
      </c>
      <c r="AO3351" s="209">
        <v>8.3629999999999995</v>
      </c>
      <c r="AP3351" s="209">
        <v>11.47</v>
      </c>
      <c r="AQ3351" s="209">
        <v>13.087</v>
      </c>
      <c r="AR3351" s="209">
        <v>11.292</v>
      </c>
      <c r="AS3351" s="209">
        <v>9.7430000000000003</v>
      </c>
      <c r="AT3351" s="209">
        <v>8.3710000000000004</v>
      </c>
      <c r="AU3351" s="20"/>
      <c r="AV3351" s="20"/>
      <c r="AW3351" s="20"/>
      <c r="AX3351" s="20"/>
      <c r="AY3351" s="209">
        <v>4.57</v>
      </c>
      <c r="AZ3351" s="209">
        <v>4.4119999999999999</v>
      </c>
      <c r="BA3351" s="209">
        <v>7.2329999999999997</v>
      </c>
      <c r="BB3351" s="21">
        <f t="shared" si="387"/>
        <v>13.087</v>
      </c>
      <c r="BC3351" s="21">
        <f>BF3351</f>
        <v>26.4</v>
      </c>
      <c r="BD3351" s="22">
        <f t="shared" si="415"/>
        <v>17.59005376344086</v>
      </c>
      <c r="BE3351" s="21">
        <f>BC3351-BD3351</f>
        <v>8.8099462365591386</v>
      </c>
      <c r="BF3351" s="90">
        <v>26.4</v>
      </c>
      <c r="BG3351" s="10">
        <v>6</v>
      </c>
      <c r="BH3351" s="21">
        <f t="shared" si="386"/>
        <v>1.9641599999999999E-2</v>
      </c>
      <c r="BI3351" s="22">
        <f t="shared" si="386"/>
        <v>1.3086999999999998E-2</v>
      </c>
      <c r="BJ3351" s="21">
        <f>BH3351-BI3351</f>
        <v>6.5546000000000007E-3</v>
      </c>
      <c r="BK3351" s="21">
        <v>5.8924799999999999E-2</v>
      </c>
      <c r="BL3351" s="22">
        <v>3.926099999999999E-2</v>
      </c>
      <c r="BM3351" s="21">
        <v>1.9663800000000009E-2</v>
      </c>
      <c r="BN3351" s="21">
        <f t="shared" si="388"/>
        <v>0.2356992</v>
      </c>
      <c r="BO3351" s="22">
        <f t="shared" si="388"/>
        <v>0.15704399999999996</v>
      </c>
      <c r="BP3351" s="21">
        <f t="shared" si="388"/>
        <v>7.8655200000000036E-2</v>
      </c>
    </row>
    <row r="3352" spans="1:68" ht="11.1" hidden="1" customHeight="1" outlineLevel="2" x14ac:dyDescent="0.2">
      <c r="A3352" s="10"/>
      <c r="B3352" s="18"/>
      <c r="C3352" s="18"/>
      <c r="D3352" s="18"/>
      <c r="E3352" s="23" t="s">
        <v>2862</v>
      </c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  <c r="V3352" s="24"/>
      <c r="W3352" s="24"/>
      <c r="X3352" s="24"/>
      <c r="Y3352" s="24"/>
      <c r="Z3352" s="24"/>
      <c r="AA3352" s="24"/>
      <c r="AB3352" s="24"/>
      <c r="AC3352" s="24"/>
      <c r="AD3352" s="24"/>
      <c r="AE3352" s="24"/>
      <c r="AF3352" s="24"/>
      <c r="AG3352" s="24"/>
      <c r="AH3352" s="208">
        <v>2.8730000000000002</v>
      </c>
      <c r="AI3352" s="208">
        <v>1.403</v>
      </c>
      <c r="AJ3352" s="24"/>
      <c r="AK3352" s="24"/>
      <c r="AL3352" s="24"/>
      <c r="AM3352" s="24"/>
      <c r="AN3352" s="208">
        <v>4.1520000000000001</v>
      </c>
      <c r="AO3352" s="208">
        <v>8.3629999999999995</v>
      </c>
      <c r="AP3352" s="208">
        <v>11.47</v>
      </c>
      <c r="AQ3352" s="208">
        <v>13.087</v>
      </c>
      <c r="AR3352" s="208">
        <v>11.292</v>
      </c>
      <c r="AS3352" s="208">
        <v>9.7430000000000003</v>
      </c>
      <c r="AT3352" s="208">
        <v>8.3710000000000004</v>
      </c>
      <c r="AU3352" s="24"/>
      <c r="AV3352" s="24"/>
      <c r="AW3352" s="24"/>
      <c r="AX3352" s="24"/>
      <c r="AY3352" s="208">
        <v>4.57</v>
      </c>
      <c r="AZ3352" s="208">
        <v>4.4119999999999999</v>
      </c>
      <c r="BA3352" s="208">
        <v>7.2329999999999997</v>
      </c>
      <c r="BB3352" s="21">
        <f t="shared" si="387"/>
        <v>13.087</v>
      </c>
      <c r="BC3352" s="21"/>
      <c r="BD3352" s="22">
        <f t="shared" si="415"/>
        <v>17.59005376344086</v>
      </c>
      <c r="BE3352" s="21"/>
      <c r="BG3352" s="10"/>
      <c r="BH3352" s="21">
        <f t="shared" si="386"/>
        <v>0</v>
      </c>
      <c r="BI3352" s="22">
        <f t="shared" si="386"/>
        <v>1.3086999999999998E-2</v>
      </c>
      <c r="BJ3352" s="21"/>
      <c r="BK3352" s="21">
        <v>0</v>
      </c>
      <c r="BL3352" s="22">
        <v>3.926099999999999E-2</v>
      </c>
      <c r="BM3352" s="21"/>
      <c r="BN3352" s="21">
        <f t="shared" si="388"/>
        <v>0</v>
      </c>
      <c r="BO3352" s="22">
        <f t="shared" si="388"/>
        <v>0.15704399999999996</v>
      </c>
      <c r="BP3352" s="21">
        <f t="shared" si="388"/>
        <v>0</v>
      </c>
    </row>
    <row r="3353" spans="1:68" ht="11.1" hidden="1" customHeight="1" outlineLevel="1" collapsed="1" x14ac:dyDescent="0.2">
      <c r="A3353" s="10"/>
      <c r="B3353" s="18"/>
      <c r="C3353" s="18"/>
      <c r="D3353" s="18"/>
      <c r="E3353" s="19" t="s">
        <v>2863</v>
      </c>
      <c r="F3353" s="20"/>
      <c r="G3353" s="20"/>
      <c r="H3353" s="20"/>
      <c r="I3353" s="20"/>
      <c r="J3353" s="20"/>
      <c r="K3353" s="20"/>
      <c r="L3353" s="20"/>
      <c r="M3353" s="20"/>
      <c r="N3353" s="20"/>
      <c r="O3353" s="20"/>
      <c r="P3353" s="20"/>
      <c r="Q3353" s="20"/>
      <c r="R3353" s="20"/>
      <c r="S3353" s="20"/>
      <c r="T3353" s="20"/>
      <c r="U3353" s="20"/>
      <c r="V3353" s="20"/>
      <c r="W3353" s="20"/>
      <c r="X3353" s="20"/>
      <c r="Y3353" s="20"/>
      <c r="Z3353" s="20"/>
      <c r="AA3353" s="20"/>
      <c r="AB3353" s="20"/>
      <c r="AC3353" s="20"/>
      <c r="AD3353" s="209">
        <v>1.0589999999999999</v>
      </c>
      <c r="AE3353" s="209">
        <v>1.905</v>
      </c>
      <c r="AF3353" s="209">
        <v>1.393</v>
      </c>
      <c r="AG3353" s="209">
        <v>1.0209999999999999</v>
      </c>
      <c r="AH3353" s="209">
        <v>0.54100000000000004</v>
      </c>
      <c r="AI3353" s="209">
        <v>0.21199999999999999</v>
      </c>
      <c r="AJ3353" s="20"/>
      <c r="AK3353" s="20"/>
      <c r="AL3353" s="20"/>
      <c r="AM3353" s="20"/>
      <c r="AN3353" s="209">
        <v>0.86799999999999999</v>
      </c>
      <c r="AO3353" s="209">
        <v>1.5820000000000001</v>
      </c>
      <c r="AP3353" s="209">
        <v>1.6639999999999999</v>
      </c>
      <c r="AQ3353" s="209">
        <v>2.238</v>
      </c>
      <c r="AR3353" s="209">
        <v>1.4079999999999999</v>
      </c>
      <c r="AS3353" s="209">
        <v>1.32</v>
      </c>
      <c r="AT3353" s="209">
        <v>0.28599999999999998</v>
      </c>
      <c r="AU3353" s="209">
        <v>0.33700000000000002</v>
      </c>
      <c r="AV3353" s="20"/>
      <c r="AW3353" s="20"/>
      <c r="AX3353" s="20"/>
      <c r="AY3353" s="20"/>
      <c r="AZ3353" s="209">
        <v>0.96499999999999997</v>
      </c>
      <c r="BA3353" s="209">
        <v>1.2390000000000001</v>
      </c>
      <c r="BB3353" s="21">
        <v>2.238</v>
      </c>
      <c r="BC3353" s="21">
        <f>BF3353</f>
        <v>5.27</v>
      </c>
      <c r="BD3353" s="22">
        <f t="shared" si="415"/>
        <v>3.008064516129032</v>
      </c>
      <c r="BE3353" s="21">
        <f>BC3353-BD3353</f>
        <v>2.2619354838709675</v>
      </c>
      <c r="BF3353" s="91">
        <v>5.27</v>
      </c>
      <c r="BG3353" s="10">
        <v>6</v>
      </c>
      <c r="BH3353" s="21">
        <f t="shared" si="386"/>
        <v>3.9208799999999999E-3</v>
      </c>
      <c r="BI3353" s="22">
        <f t="shared" si="386"/>
        <v>2.238E-3</v>
      </c>
      <c r="BJ3353" s="21">
        <f>BH3353-BI3353</f>
        <v>1.6828799999999999E-3</v>
      </c>
      <c r="BK3353" s="21">
        <v>1.176264E-2</v>
      </c>
      <c r="BL3353" s="22">
        <v>6.7139999999999995E-3</v>
      </c>
      <c r="BM3353" s="21">
        <v>5.0486400000000001E-3</v>
      </c>
      <c r="BN3353" s="21">
        <f t="shared" si="388"/>
        <v>4.7050559999999998E-2</v>
      </c>
      <c r="BO3353" s="22">
        <f t="shared" si="388"/>
        <v>2.6855999999999998E-2</v>
      </c>
      <c r="BP3353" s="21">
        <f t="shared" si="388"/>
        <v>2.019456E-2</v>
      </c>
    </row>
    <row r="3354" spans="1:68" ht="11.1" hidden="1" customHeight="1" outlineLevel="2" x14ac:dyDescent="0.2">
      <c r="A3354" s="10"/>
      <c r="B3354" s="18"/>
      <c r="C3354" s="18"/>
      <c r="D3354" s="18"/>
      <c r="E3354" s="23" t="s">
        <v>2864</v>
      </c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  <c r="V3354" s="24"/>
      <c r="W3354" s="24"/>
      <c r="X3354" s="24"/>
      <c r="Y3354" s="24"/>
      <c r="Z3354" s="24"/>
      <c r="AA3354" s="24"/>
      <c r="AB3354" s="24"/>
      <c r="AC3354" s="24"/>
      <c r="AD3354" s="24"/>
      <c r="AE3354" s="24"/>
      <c r="AF3354" s="24"/>
      <c r="AG3354" s="208">
        <v>1.0209999999999999</v>
      </c>
      <c r="AH3354" s="208">
        <v>0.54100000000000004</v>
      </c>
      <c r="AI3354" s="208">
        <v>0.21199999999999999</v>
      </c>
      <c r="AJ3354" s="24"/>
      <c r="AK3354" s="24"/>
      <c r="AL3354" s="24"/>
      <c r="AM3354" s="24"/>
      <c r="AN3354" s="208">
        <v>0.86799999999999999</v>
      </c>
      <c r="AO3354" s="208">
        <v>1.5820000000000001</v>
      </c>
      <c r="AP3354" s="208">
        <v>1.6639999999999999</v>
      </c>
      <c r="AQ3354" s="208">
        <v>2.238</v>
      </c>
      <c r="AR3354" s="208">
        <v>1.4079999999999999</v>
      </c>
      <c r="AS3354" s="208">
        <v>1.32</v>
      </c>
      <c r="AT3354" s="208">
        <v>0.28599999999999998</v>
      </c>
      <c r="AU3354" s="208">
        <v>0.33700000000000002</v>
      </c>
      <c r="AV3354" s="24"/>
      <c r="AW3354" s="24"/>
      <c r="AX3354" s="24"/>
      <c r="AY3354" s="24"/>
      <c r="AZ3354" s="208">
        <v>0.96499999999999997</v>
      </c>
      <c r="BA3354" s="208">
        <v>1.2390000000000001</v>
      </c>
      <c r="BB3354" s="21">
        <f t="shared" si="387"/>
        <v>2.238</v>
      </c>
      <c r="BC3354" s="21"/>
      <c r="BD3354" s="22">
        <f t="shared" si="415"/>
        <v>3.008064516129032</v>
      </c>
      <c r="BE3354" s="21"/>
      <c r="BG3354" s="10"/>
      <c r="BH3354" s="21">
        <f t="shared" si="386"/>
        <v>0</v>
      </c>
      <c r="BI3354" s="22">
        <f t="shared" si="386"/>
        <v>2.238E-3</v>
      </c>
      <c r="BJ3354" s="21"/>
      <c r="BK3354" s="21">
        <v>0</v>
      </c>
      <c r="BL3354" s="22">
        <v>6.7139999999999995E-3</v>
      </c>
      <c r="BM3354" s="21"/>
      <c r="BN3354" s="21">
        <f t="shared" si="388"/>
        <v>0</v>
      </c>
      <c r="BO3354" s="22">
        <f t="shared" si="388"/>
        <v>2.6855999999999998E-2</v>
      </c>
      <c r="BP3354" s="21">
        <f t="shared" si="388"/>
        <v>0</v>
      </c>
    </row>
    <row r="3355" spans="1:68" ht="11.1" hidden="1" customHeight="1" outlineLevel="1" collapsed="1" x14ac:dyDescent="0.2">
      <c r="A3355" s="10"/>
      <c r="B3355" s="18"/>
      <c r="C3355" s="18"/>
      <c r="D3355" s="18"/>
      <c r="E3355" s="19" t="s">
        <v>2865</v>
      </c>
      <c r="F3355" s="209">
        <v>6.6950000000000003</v>
      </c>
      <c r="G3355" s="209">
        <v>5.2450000000000001</v>
      </c>
      <c r="H3355" s="209">
        <v>4.5110000000000001</v>
      </c>
      <c r="I3355" s="240">
        <v>2.61</v>
      </c>
      <c r="J3355" s="240"/>
      <c r="K3355" s="20"/>
      <c r="L3355" s="20"/>
      <c r="M3355" s="20"/>
      <c r="N3355" s="20"/>
      <c r="O3355" s="20"/>
      <c r="P3355" s="209">
        <v>7.4450000000000003</v>
      </c>
      <c r="Q3355" s="209">
        <v>5.6210000000000004</v>
      </c>
      <c r="R3355" s="209">
        <v>4.88</v>
      </c>
      <c r="S3355" s="209">
        <v>7.3620000000000001</v>
      </c>
      <c r="T3355" s="209">
        <v>3.9870000000000001</v>
      </c>
      <c r="U3355" s="209">
        <v>6.2939999999999996</v>
      </c>
      <c r="V3355" s="209">
        <v>2.4340000000000002</v>
      </c>
      <c r="W3355" s="209">
        <v>1.006</v>
      </c>
      <c r="X3355" s="20"/>
      <c r="Y3355" s="20"/>
      <c r="Z3355" s="20"/>
      <c r="AA3355" s="20"/>
      <c r="AB3355" s="20"/>
      <c r="AC3355" s="209">
        <v>10.226000000000001</v>
      </c>
      <c r="AD3355" s="209">
        <v>6.3109999999999999</v>
      </c>
      <c r="AE3355" s="209">
        <v>6.0250000000000004</v>
      </c>
      <c r="AF3355" s="209">
        <v>7.4960000000000004</v>
      </c>
      <c r="AG3355" s="209">
        <v>2.7109999999999999</v>
      </c>
      <c r="AH3355" s="209">
        <v>2.4</v>
      </c>
      <c r="AI3355" s="209">
        <v>0.86599999999999999</v>
      </c>
      <c r="AJ3355" s="20"/>
      <c r="AK3355" s="20"/>
      <c r="AL3355" s="20"/>
      <c r="AM3355" s="20"/>
      <c r="AN3355" s="209">
        <v>4.0940000000000003</v>
      </c>
      <c r="AO3355" s="209">
        <v>5.6740000000000004</v>
      </c>
      <c r="AP3355" s="209">
        <v>5.6950000000000003</v>
      </c>
      <c r="AQ3355" s="209">
        <v>9.3079999999999998</v>
      </c>
      <c r="AR3355" s="209">
        <v>5.4779999999999998</v>
      </c>
      <c r="AS3355" s="209">
        <v>4.2629999999999999</v>
      </c>
      <c r="AT3355" s="209">
        <v>1.8939999999999999</v>
      </c>
      <c r="AU3355" s="20"/>
      <c r="AV3355" s="20"/>
      <c r="AW3355" s="20"/>
      <c r="AX3355" s="20"/>
      <c r="AY3355" s="20"/>
      <c r="AZ3355" s="209">
        <v>5.7750000000000004</v>
      </c>
      <c r="BA3355" s="209">
        <v>4.5540000000000003</v>
      </c>
      <c r="BB3355" s="56">
        <f>BB3356+BB3357</f>
        <v>10.337999999999999</v>
      </c>
      <c r="BC3355" s="21">
        <f>BF3355</f>
        <v>21.5</v>
      </c>
      <c r="BD3355" s="22">
        <f t="shared" si="415"/>
        <v>13.89516129032258</v>
      </c>
      <c r="BE3355" s="21">
        <f>BC3355-BD3355</f>
        <v>7.6048387096774199</v>
      </c>
      <c r="BF3355" s="90">
        <v>21.5</v>
      </c>
      <c r="BG3355" s="10">
        <v>6</v>
      </c>
      <c r="BH3355" s="21">
        <f t="shared" si="386"/>
        <v>1.5996E-2</v>
      </c>
      <c r="BI3355" s="22">
        <f t="shared" si="386"/>
        <v>1.0338E-2</v>
      </c>
      <c r="BJ3355" s="21">
        <f>BH3355-BI3355</f>
        <v>5.6579999999999998E-3</v>
      </c>
      <c r="BK3355" s="21">
        <v>4.7988000000000003E-2</v>
      </c>
      <c r="BL3355" s="22">
        <v>3.1014E-2</v>
      </c>
      <c r="BM3355" s="21">
        <v>1.6974000000000003E-2</v>
      </c>
      <c r="BN3355" s="21">
        <f t="shared" si="388"/>
        <v>0.19195200000000001</v>
      </c>
      <c r="BO3355" s="22">
        <f t="shared" si="388"/>
        <v>0.124056</v>
      </c>
      <c r="BP3355" s="21">
        <f t="shared" si="388"/>
        <v>6.7896000000000012E-2</v>
      </c>
    </row>
    <row r="3356" spans="1:68" ht="11.1" hidden="1" customHeight="1" outlineLevel="2" x14ac:dyDescent="0.2">
      <c r="A3356" s="10"/>
      <c r="B3356" s="18"/>
      <c r="C3356" s="18"/>
      <c r="D3356" s="18"/>
      <c r="E3356" s="23" t="s">
        <v>2866</v>
      </c>
      <c r="F3356" s="208">
        <v>4.476</v>
      </c>
      <c r="G3356" s="208">
        <v>3.1970000000000001</v>
      </c>
      <c r="H3356" s="208">
        <v>3.3010000000000002</v>
      </c>
      <c r="I3356" s="239">
        <v>1.696</v>
      </c>
      <c r="J3356" s="239"/>
      <c r="K3356" s="24"/>
      <c r="L3356" s="24"/>
      <c r="M3356" s="24"/>
      <c r="N3356" s="24"/>
      <c r="O3356" s="24"/>
      <c r="P3356" s="208">
        <v>6.1740000000000004</v>
      </c>
      <c r="Q3356" s="208">
        <v>3.843</v>
      </c>
      <c r="R3356" s="208">
        <v>3.34</v>
      </c>
      <c r="S3356" s="208">
        <v>5.0129999999999999</v>
      </c>
      <c r="T3356" s="208">
        <v>3.9870000000000001</v>
      </c>
      <c r="U3356" s="208">
        <v>2.99</v>
      </c>
      <c r="V3356" s="208">
        <v>1.657</v>
      </c>
      <c r="W3356" s="208">
        <v>0.78200000000000003</v>
      </c>
      <c r="X3356" s="24"/>
      <c r="Y3356" s="24"/>
      <c r="Z3356" s="24"/>
      <c r="AA3356" s="24"/>
      <c r="AB3356" s="24"/>
      <c r="AC3356" s="208">
        <v>7.0339999999999998</v>
      </c>
      <c r="AD3356" s="208">
        <v>4.2309999999999999</v>
      </c>
      <c r="AE3356" s="208">
        <v>4.0220000000000002</v>
      </c>
      <c r="AF3356" s="208">
        <v>5.0190000000000001</v>
      </c>
      <c r="AG3356" s="208">
        <v>1.8640000000000001</v>
      </c>
      <c r="AH3356" s="208">
        <v>1.6</v>
      </c>
      <c r="AI3356" s="208">
        <v>0.84199999999999997</v>
      </c>
      <c r="AJ3356" s="24"/>
      <c r="AK3356" s="24"/>
      <c r="AL3356" s="24"/>
      <c r="AM3356" s="24"/>
      <c r="AN3356" s="208">
        <v>3.0110000000000001</v>
      </c>
      <c r="AO3356" s="208">
        <v>3.6360000000000001</v>
      </c>
      <c r="AP3356" s="208">
        <v>3.6760000000000002</v>
      </c>
      <c r="AQ3356" s="208">
        <v>6.2130000000000001</v>
      </c>
      <c r="AR3356" s="208">
        <v>3.7320000000000002</v>
      </c>
      <c r="AS3356" s="208">
        <v>2.8980000000000001</v>
      </c>
      <c r="AT3356" s="208">
        <v>1.3819999999999999</v>
      </c>
      <c r="AU3356" s="24"/>
      <c r="AV3356" s="24"/>
      <c r="AW3356" s="24"/>
      <c r="AX3356" s="24"/>
      <c r="AY3356" s="24"/>
      <c r="AZ3356" s="208">
        <v>4.5839999999999996</v>
      </c>
      <c r="BA3356" s="208">
        <v>3.1019999999999999</v>
      </c>
      <c r="BB3356" s="21">
        <f t="shared" si="387"/>
        <v>7.0339999999999998</v>
      </c>
      <c r="BC3356" s="21"/>
      <c r="BD3356" s="22">
        <f t="shared" si="415"/>
        <v>9.4543010752688179</v>
      </c>
      <c r="BE3356" s="21"/>
      <c r="BG3356" s="10"/>
      <c r="BH3356" s="21">
        <f t="shared" si="386"/>
        <v>0</v>
      </c>
      <c r="BI3356" s="22">
        <f t="shared" si="386"/>
        <v>7.0340000000000012E-3</v>
      </c>
      <c r="BJ3356" s="21"/>
      <c r="BK3356" s="21">
        <v>0</v>
      </c>
      <c r="BL3356" s="22">
        <v>2.1102000000000003E-2</v>
      </c>
      <c r="BM3356" s="21"/>
      <c r="BN3356" s="21">
        <f t="shared" si="388"/>
        <v>0</v>
      </c>
      <c r="BO3356" s="22">
        <f t="shared" si="388"/>
        <v>8.4408000000000011E-2</v>
      </c>
      <c r="BP3356" s="21">
        <f t="shared" si="388"/>
        <v>0</v>
      </c>
    </row>
    <row r="3357" spans="1:68" ht="11.1" hidden="1" customHeight="1" outlineLevel="2" x14ac:dyDescent="0.2">
      <c r="A3357" s="10"/>
      <c r="B3357" s="18"/>
      <c r="C3357" s="18"/>
      <c r="D3357" s="18"/>
      <c r="E3357" s="23" t="s">
        <v>2867</v>
      </c>
      <c r="F3357" s="208">
        <v>2.2189999999999999</v>
      </c>
      <c r="G3357" s="208">
        <v>2.048</v>
      </c>
      <c r="H3357" s="208">
        <v>1.21</v>
      </c>
      <c r="I3357" s="239">
        <v>0.91400000000000003</v>
      </c>
      <c r="J3357" s="239"/>
      <c r="K3357" s="24"/>
      <c r="L3357" s="24"/>
      <c r="M3357" s="24"/>
      <c r="N3357" s="24"/>
      <c r="O3357" s="24"/>
      <c r="P3357" s="208">
        <v>1.2709999999999999</v>
      </c>
      <c r="Q3357" s="208">
        <v>1.778</v>
      </c>
      <c r="R3357" s="208">
        <v>1.54</v>
      </c>
      <c r="S3357" s="208">
        <v>2.3490000000000002</v>
      </c>
      <c r="T3357" s="24"/>
      <c r="U3357" s="208">
        <v>3.3039999999999998</v>
      </c>
      <c r="V3357" s="208">
        <v>0.77700000000000002</v>
      </c>
      <c r="W3357" s="208">
        <v>0.224</v>
      </c>
      <c r="X3357" s="24"/>
      <c r="Y3357" s="24"/>
      <c r="Z3357" s="24"/>
      <c r="AA3357" s="24"/>
      <c r="AB3357" s="24"/>
      <c r="AC3357" s="208">
        <v>3.1920000000000002</v>
      </c>
      <c r="AD3357" s="208">
        <v>2.08</v>
      </c>
      <c r="AE3357" s="208">
        <v>2.0030000000000001</v>
      </c>
      <c r="AF3357" s="208">
        <v>2.4769999999999999</v>
      </c>
      <c r="AG3357" s="208">
        <v>0.84699999999999998</v>
      </c>
      <c r="AH3357" s="208">
        <v>0.8</v>
      </c>
      <c r="AI3357" s="208">
        <v>2.4E-2</v>
      </c>
      <c r="AJ3357" s="24"/>
      <c r="AK3357" s="24"/>
      <c r="AL3357" s="24"/>
      <c r="AM3357" s="24"/>
      <c r="AN3357" s="208">
        <v>1.083</v>
      </c>
      <c r="AO3357" s="208">
        <v>2.0379999999999998</v>
      </c>
      <c r="AP3357" s="208">
        <v>2.0190000000000001</v>
      </c>
      <c r="AQ3357" s="208">
        <v>3.0950000000000002</v>
      </c>
      <c r="AR3357" s="208">
        <v>1.746</v>
      </c>
      <c r="AS3357" s="208">
        <v>1.365</v>
      </c>
      <c r="AT3357" s="208">
        <v>0.51200000000000001</v>
      </c>
      <c r="AU3357" s="24"/>
      <c r="AV3357" s="24"/>
      <c r="AW3357" s="24"/>
      <c r="AX3357" s="24"/>
      <c r="AY3357" s="24"/>
      <c r="AZ3357" s="208">
        <v>1.1910000000000001</v>
      </c>
      <c r="BA3357" s="208">
        <v>1.452</v>
      </c>
      <c r="BB3357" s="21">
        <f t="shared" si="387"/>
        <v>3.3039999999999998</v>
      </c>
      <c r="BC3357" s="21"/>
      <c r="BD3357" s="22">
        <f t="shared" si="415"/>
        <v>4.440860215053763</v>
      </c>
      <c r="BE3357" s="21"/>
      <c r="BG3357" s="10"/>
      <c r="BH3357" s="21">
        <f t="shared" si="386"/>
        <v>0</v>
      </c>
      <c r="BI3357" s="22">
        <f t="shared" si="386"/>
        <v>3.3039999999999996E-3</v>
      </c>
      <c r="BJ3357" s="21"/>
      <c r="BK3357" s="21">
        <v>0</v>
      </c>
      <c r="BL3357" s="22">
        <v>9.9119999999999989E-3</v>
      </c>
      <c r="BM3357" s="21"/>
      <c r="BN3357" s="21">
        <f t="shared" si="388"/>
        <v>0</v>
      </c>
      <c r="BO3357" s="22">
        <f t="shared" si="388"/>
        <v>3.9647999999999996E-2</v>
      </c>
      <c r="BP3357" s="21">
        <f t="shared" si="388"/>
        <v>0</v>
      </c>
    </row>
    <row r="3358" spans="1:68" ht="11.1" hidden="1" customHeight="1" outlineLevel="1" collapsed="1" x14ac:dyDescent="0.2">
      <c r="A3358" s="10"/>
      <c r="B3358" s="18"/>
      <c r="C3358" s="18"/>
      <c r="D3358" s="18"/>
      <c r="E3358" s="19" t="s">
        <v>2868</v>
      </c>
      <c r="F3358" s="209">
        <v>142.404</v>
      </c>
      <c r="G3358" s="209">
        <v>108.038</v>
      </c>
      <c r="H3358" s="209">
        <v>69.254000000000005</v>
      </c>
      <c r="I3358" s="240">
        <v>33.277999999999999</v>
      </c>
      <c r="J3358" s="240"/>
      <c r="K3358" s="209">
        <v>0.51600000000000001</v>
      </c>
      <c r="L3358" s="20"/>
      <c r="M3358" s="20"/>
      <c r="N3358" s="20"/>
      <c r="O3358" s="20"/>
      <c r="P3358" s="209">
        <v>133.76900000000001</v>
      </c>
      <c r="Q3358" s="209">
        <v>331.98899999999998</v>
      </c>
      <c r="R3358" s="209">
        <v>433.911</v>
      </c>
      <c r="S3358" s="209">
        <v>418.02100000000002</v>
      </c>
      <c r="T3358" s="209">
        <v>396.649</v>
      </c>
      <c r="U3358" s="209">
        <v>193.548</v>
      </c>
      <c r="V3358" s="209">
        <v>80.616</v>
      </c>
      <c r="W3358" s="209">
        <v>0.65300000000000002</v>
      </c>
      <c r="X3358" s="20"/>
      <c r="Y3358" s="20"/>
      <c r="Z3358" s="20"/>
      <c r="AA3358" s="20"/>
      <c r="AB3358" s="209">
        <v>91.251999999999995</v>
      </c>
      <c r="AC3358" s="209">
        <v>103.828</v>
      </c>
      <c r="AD3358" s="209">
        <v>160.58799999999999</v>
      </c>
      <c r="AE3358" s="209">
        <v>168.16800000000001</v>
      </c>
      <c r="AF3358" s="209">
        <v>132.53299999999999</v>
      </c>
      <c r="AG3358" s="209">
        <v>61.591000000000001</v>
      </c>
      <c r="AH3358" s="209">
        <v>28.885000000000002</v>
      </c>
      <c r="AI3358" s="209">
        <v>5.8860000000000001</v>
      </c>
      <c r="AJ3358" s="20"/>
      <c r="AK3358" s="20"/>
      <c r="AL3358" s="20"/>
      <c r="AM3358" s="20"/>
      <c r="AN3358" s="209">
        <v>65.962999999999994</v>
      </c>
      <c r="AO3358" s="209">
        <v>150.197</v>
      </c>
      <c r="AP3358" s="209">
        <v>180.86699999999999</v>
      </c>
      <c r="AQ3358" s="209">
        <v>175.67</v>
      </c>
      <c r="AR3358" s="209">
        <v>127.99299999999999</v>
      </c>
      <c r="AS3358" s="209">
        <v>105.446</v>
      </c>
      <c r="AT3358" s="209">
        <v>41.332999999999998</v>
      </c>
      <c r="AU3358" s="209">
        <v>6.4139999999999997</v>
      </c>
      <c r="AV3358" s="20"/>
      <c r="AW3358" s="20"/>
      <c r="AX3358" s="20"/>
      <c r="AY3358" s="209">
        <v>8.5139999999999993</v>
      </c>
      <c r="AZ3358" s="209">
        <v>41.124000000000002</v>
      </c>
      <c r="BA3358" s="209">
        <v>78.231999999999999</v>
      </c>
      <c r="BB3358" s="56">
        <f>BB3359+BB3360</f>
        <v>433.91100000000006</v>
      </c>
      <c r="BC3358" s="21">
        <f>BD3358</f>
        <v>583.21370967741939</v>
      </c>
      <c r="BD3358" s="22">
        <f t="shared" si="415"/>
        <v>583.21370967741939</v>
      </c>
      <c r="BE3358" s="21">
        <f>BC3358-BD3358</f>
        <v>0</v>
      </c>
      <c r="BF3358" s="91">
        <v>318</v>
      </c>
      <c r="BG3358" s="10">
        <v>5</v>
      </c>
      <c r="BH3358" s="21">
        <f t="shared" si="386"/>
        <v>0.43391099999999999</v>
      </c>
      <c r="BI3358" s="22">
        <f t="shared" si="386"/>
        <v>0.43391099999999999</v>
      </c>
      <c r="BJ3358" s="21">
        <f>BH3358-BI3358</f>
        <v>0</v>
      </c>
      <c r="BK3358" s="21">
        <v>1.301733</v>
      </c>
      <c r="BL3358" s="22">
        <v>1.301733</v>
      </c>
      <c r="BM3358" s="21">
        <v>0</v>
      </c>
      <c r="BN3358" s="21">
        <f t="shared" si="388"/>
        <v>5.2069320000000001</v>
      </c>
      <c r="BO3358" s="22">
        <f t="shared" si="388"/>
        <v>5.2069320000000001</v>
      </c>
      <c r="BP3358" s="21">
        <f t="shared" si="388"/>
        <v>0</v>
      </c>
    </row>
    <row r="3359" spans="1:68" ht="11.1" hidden="1" customHeight="1" outlineLevel="2" x14ac:dyDescent="0.2">
      <c r="A3359" s="10"/>
      <c r="B3359" s="18"/>
      <c r="C3359" s="18"/>
      <c r="D3359" s="18"/>
      <c r="E3359" s="23" t="s">
        <v>2869</v>
      </c>
      <c r="F3359" s="208">
        <v>88.385999999999996</v>
      </c>
      <c r="G3359" s="208">
        <v>65.513000000000005</v>
      </c>
      <c r="H3359" s="208">
        <v>42.631999999999998</v>
      </c>
      <c r="I3359" s="239">
        <v>21.036000000000001</v>
      </c>
      <c r="J3359" s="239"/>
      <c r="K3359" s="208">
        <v>0.51600000000000001</v>
      </c>
      <c r="L3359" s="24"/>
      <c r="M3359" s="24"/>
      <c r="N3359" s="24"/>
      <c r="O3359" s="24"/>
      <c r="P3359" s="208">
        <v>80.191999999999993</v>
      </c>
      <c r="Q3359" s="208">
        <v>195.16</v>
      </c>
      <c r="R3359" s="208">
        <v>257.46800000000002</v>
      </c>
      <c r="S3359" s="208">
        <v>246.209</v>
      </c>
      <c r="T3359" s="208">
        <v>227.76499999999999</v>
      </c>
      <c r="U3359" s="208">
        <v>113.13500000000001</v>
      </c>
      <c r="V3359" s="208">
        <v>49.021999999999998</v>
      </c>
      <c r="W3359" s="208">
        <v>0.65300000000000002</v>
      </c>
      <c r="X3359" s="24"/>
      <c r="Y3359" s="24"/>
      <c r="Z3359" s="24"/>
      <c r="AA3359" s="24"/>
      <c r="AB3359" s="208">
        <v>77.77</v>
      </c>
      <c r="AC3359" s="208">
        <v>56.079000000000001</v>
      </c>
      <c r="AD3359" s="208">
        <v>86.783000000000001</v>
      </c>
      <c r="AE3359" s="208">
        <v>101.05200000000001</v>
      </c>
      <c r="AF3359" s="208">
        <v>76.536000000000001</v>
      </c>
      <c r="AG3359" s="208">
        <v>36.747999999999998</v>
      </c>
      <c r="AH3359" s="208">
        <v>19.119</v>
      </c>
      <c r="AI3359" s="208">
        <v>4.0970000000000004</v>
      </c>
      <c r="AJ3359" s="24"/>
      <c r="AK3359" s="24"/>
      <c r="AL3359" s="24"/>
      <c r="AM3359" s="24"/>
      <c r="AN3359" s="208">
        <v>39.624000000000002</v>
      </c>
      <c r="AO3359" s="208">
        <v>82.679000000000002</v>
      </c>
      <c r="AP3359" s="208">
        <v>102.393</v>
      </c>
      <c r="AQ3359" s="208">
        <v>94.91</v>
      </c>
      <c r="AR3359" s="208">
        <v>72.5</v>
      </c>
      <c r="AS3359" s="208">
        <v>58.237000000000002</v>
      </c>
      <c r="AT3359" s="208">
        <v>22.529</v>
      </c>
      <c r="AU3359" s="208">
        <v>2.7639999999999998</v>
      </c>
      <c r="AV3359" s="24"/>
      <c r="AW3359" s="24"/>
      <c r="AX3359" s="24"/>
      <c r="AY3359" s="208">
        <v>4.97</v>
      </c>
      <c r="AZ3359" s="208">
        <v>21.489000000000001</v>
      </c>
      <c r="BA3359" s="208">
        <v>41.883000000000003</v>
      </c>
      <c r="BB3359" s="21">
        <f t="shared" si="387"/>
        <v>257.46800000000002</v>
      </c>
      <c r="BC3359" s="21"/>
      <c r="BD3359" s="22">
        <f t="shared" si="415"/>
        <v>346.05913978494624</v>
      </c>
      <c r="BE3359" s="21"/>
      <c r="BG3359" s="10"/>
      <c r="BH3359" s="21">
        <f t="shared" si="386"/>
        <v>0</v>
      </c>
      <c r="BI3359" s="22">
        <f t="shared" si="386"/>
        <v>0.25746800000000003</v>
      </c>
      <c r="BJ3359" s="21"/>
      <c r="BK3359" s="21">
        <v>0</v>
      </c>
      <c r="BL3359" s="22">
        <v>0.77240400000000009</v>
      </c>
      <c r="BM3359" s="21"/>
      <c r="BN3359" s="21">
        <f t="shared" si="388"/>
        <v>0</v>
      </c>
      <c r="BO3359" s="22">
        <f t="shared" si="388"/>
        <v>3.0896160000000004</v>
      </c>
      <c r="BP3359" s="21">
        <f t="shared" si="388"/>
        <v>0</v>
      </c>
    </row>
    <row r="3360" spans="1:68" ht="11.1" hidden="1" customHeight="1" outlineLevel="2" x14ac:dyDescent="0.2">
      <c r="A3360" s="10"/>
      <c r="B3360" s="18"/>
      <c r="C3360" s="18"/>
      <c r="D3360" s="18"/>
      <c r="E3360" s="23" t="s">
        <v>2870</v>
      </c>
      <c r="F3360" s="208">
        <v>54.018000000000001</v>
      </c>
      <c r="G3360" s="208">
        <v>42.524999999999999</v>
      </c>
      <c r="H3360" s="208">
        <v>26.622</v>
      </c>
      <c r="I3360" s="239">
        <v>12.242000000000001</v>
      </c>
      <c r="J3360" s="239"/>
      <c r="K3360" s="24"/>
      <c r="L3360" s="24"/>
      <c r="M3360" s="24"/>
      <c r="N3360" s="24"/>
      <c r="O3360" s="24"/>
      <c r="P3360" s="208">
        <v>53.576999999999998</v>
      </c>
      <c r="Q3360" s="208">
        <v>136.82900000000001</v>
      </c>
      <c r="R3360" s="208">
        <v>176.44300000000001</v>
      </c>
      <c r="S3360" s="208">
        <v>171.81200000000001</v>
      </c>
      <c r="T3360" s="208">
        <v>168.88399999999999</v>
      </c>
      <c r="U3360" s="208">
        <v>80.412999999999997</v>
      </c>
      <c r="V3360" s="208">
        <v>31.594000000000001</v>
      </c>
      <c r="W3360" s="24"/>
      <c r="X3360" s="24"/>
      <c r="Y3360" s="24"/>
      <c r="Z3360" s="24"/>
      <c r="AA3360" s="24"/>
      <c r="AB3360" s="208">
        <v>13.481999999999999</v>
      </c>
      <c r="AC3360" s="208">
        <v>47.749000000000002</v>
      </c>
      <c r="AD3360" s="208">
        <v>73.805000000000007</v>
      </c>
      <c r="AE3360" s="208">
        <v>67.116</v>
      </c>
      <c r="AF3360" s="208">
        <v>55.997</v>
      </c>
      <c r="AG3360" s="208">
        <v>24.843</v>
      </c>
      <c r="AH3360" s="208">
        <v>9.766</v>
      </c>
      <c r="AI3360" s="208">
        <v>1.7889999999999999</v>
      </c>
      <c r="AJ3360" s="24"/>
      <c r="AK3360" s="24"/>
      <c r="AL3360" s="24"/>
      <c r="AM3360" s="24"/>
      <c r="AN3360" s="208">
        <v>26.338999999999999</v>
      </c>
      <c r="AO3360" s="208">
        <v>67.518000000000001</v>
      </c>
      <c r="AP3360" s="208">
        <v>78.474000000000004</v>
      </c>
      <c r="AQ3360" s="208">
        <v>80.760000000000005</v>
      </c>
      <c r="AR3360" s="208">
        <v>55.493000000000002</v>
      </c>
      <c r="AS3360" s="208">
        <v>47.209000000000003</v>
      </c>
      <c r="AT3360" s="208">
        <v>18.803999999999998</v>
      </c>
      <c r="AU3360" s="208">
        <v>3.65</v>
      </c>
      <c r="AV3360" s="24"/>
      <c r="AW3360" s="24"/>
      <c r="AX3360" s="24"/>
      <c r="AY3360" s="208">
        <v>3.544</v>
      </c>
      <c r="AZ3360" s="208">
        <v>19.635000000000002</v>
      </c>
      <c r="BA3360" s="208">
        <v>36.348999999999997</v>
      </c>
      <c r="BB3360" s="21">
        <f t="shared" si="387"/>
        <v>176.44300000000001</v>
      </c>
      <c r="BC3360" s="21"/>
      <c r="BD3360" s="22">
        <f t="shared" si="415"/>
        <v>237.15456989247315</v>
      </c>
      <c r="BE3360" s="21"/>
      <c r="BG3360" s="10"/>
      <c r="BH3360" s="21">
        <f t="shared" si="386"/>
        <v>0</v>
      </c>
      <c r="BI3360" s="22">
        <f t="shared" si="386"/>
        <v>0.17644300000000002</v>
      </c>
      <c r="BJ3360" s="21"/>
      <c r="BK3360" s="21">
        <v>0</v>
      </c>
      <c r="BL3360" s="22">
        <v>0.52932900000000005</v>
      </c>
      <c r="BM3360" s="21"/>
      <c r="BN3360" s="21">
        <f t="shared" si="388"/>
        <v>0</v>
      </c>
      <c r="BO3360" s="22">
        <f t="shared" si="388"/>
        <v>2.1173160000000002</v>
      </c>
      <c r="BP3360" s="21">
        <f t="shared" si="388"/>
        <v>0</v>
      </c>
    </row>
    <row r="3361" spans="1:68" ht="11.1" hidden="1" customHeight="1" outlineLevel="1" collapsed="1" x14ac:dyDescent="0.2">
      <c r="A3361" s="10"/>
      <c r="B3361" s="18"/>
      <c r="C3361" s="18"/>
      <c r="D3361" s="18"/>
      <c r="E3361" s="19" t="s">
        <v>2871</v>
      </c>
      <c r="F3361" s="20"/>
      <c r="G3361" s="20"/>
      <c r="H3361" s="20"/>
      <c r="I3361" s="20"/>
      <c r="J3361" s="20"/>
      <c r="K3361" s="20"/>
      <c r="L3361" s="20"/>
      <c r="M3361" s="20"/>
      <c r="N3361" s="20"/>
      <c r="O3361" s="20"/>
      <c r="P3361" s="20"/>
      <c r="Q3361" s="209">
        <v>0.871</v>
      </c>
      <c r="R3361" s="209">
        <v>0.88</v>
      </c>
      <c r="S3361" s="209">
        <v>0.85</v>
      </c>
      <c r="T3361" s="209">
        <v>0.75700000000000001</v>
      </c>
      <c r="U3361" s="209">
        <v>0.89600000000000002</v>
      </c>
      <c r="V3361" s="209">
        <v>0.56799999999999995</v>
      </c>
      <c r="W3361" s="209">
        <v>0.75900000000000001</v>
      </c>
      <c r="X3361" s="209">
        <v>0.74299999999999999</v>
      </c>
      <c r="Y3361" s="209">
        <v>0.76200000000000001</v>
      </c>
      <c r="Z3361" s="209">
        <v>0.63400000000000001</v>
      </c>
      <c r="AA3361" s="209">
        <v>0.77600000000000002</v>
      </c>
      <c r="AB3361" s="209">
        <v>0.88100000000000001</v>
      </c>
      <c r="AC3361" s="209">
        <v>0.64900000000000002</v>
      </c>
      <c r="AD3361" s="209">
        <v>0.752</v>
      </c>
      <c r="AE3361" s="209">
        <v>0.79600000000000004</v>
      </c>
      <c r="AF3361" s="209">
        <v>0.98499999999999999</v>
      </c>
      <c r="AG3361" s="209">
        <v>1.071</v>
      </c>
      <c r="AH3361" s="209">
        <v>1.0940000000000001</v>
      </c>
      <c r="AI3361" s="209">
        <v>1.33</v>
      </c>
      <c r="AJ3361" s="209">
        <v>0.71</v>
      </c>
      <c r="AK3361" s="209">
        <v>0.55300000000000005</v>
      </c>
      <c r="AL3361" s="209">
        <v>1.65</v>
      </c>
      <c r="AM3361" s="209">
        <v>1.532</v>
      </c>
      <c r="AN3361" s="209">
        <v>1.486</v>
      </c>
      <c r="AO3361" s="209">
        <v>1.0049999999999999</v>
      </c>
      <c r="AP3361" s="209">
        <v>1.355</v>
      </c>
      <c r="AQ3361" s="209">
        <v>1.7030000000000001</v>
      </c>
      <c r="AR3361" s="209">
        <v>1.304</v>
      </c>
      <c r="AS3361" s="209">
        <v>1.3420000000000001</v>
      </c>
      <c r="AT3361" s="209">
        <v>1.2490000000000001</v>
      </c>
      <c r="AU3361" s="209">
        <v>1.383</v>
      </c>
      <c r="AV3361" s="209">
        <v>2.5630000000000002</v>
      </c>
      <c r="AW3361" s="209">
        <v>1.149</v>
      </c>
      <c r="AX3361" s="209">
        <v>0.29199999999999998</v>
      </c>
      <c r="AY3361" s="209">
        <v>0.995</v>
      </c>
      <c r="AZ3361" s="209">
        <v>1.0069999999999999</v>
      </c>
      <c r="BA3361" s="209">
        <v>2.593</v>
      </c>
      <c r="BB3361" s="21">
        <f t="shared" si="387"/>
        <v>2.593</v>
      </c>
      <c r="BC3361" s="21">
        <f>BF3361</f>
        <v>105.36</v>
      </c>
      <c r="BD3361" s="22">
        <f t="shared" si="415"/>
        <v>3.485215053763441</v>
      </c>
      <c r="BE3361" s="21">
        <f>BC3361-BD3361</f>
        <v>101.87478494623656</v>
      </c>
      <c r="BF3361" s="91">
        <v>105.36</v>
      </c>
      <c r="BG3361" s="10"/>
      <c r="BH3361" s="21">
        <f t="shared" si="386"/>
        <v>7.838784E-2</v>
      </c>
      <c r="BI3361" s="22">
        <f t="shared" si="386"/>
        <v>2.5930000000000003E-3</v>
      </c>
      <c r="BJ3361" s="21">
        <f>BH3361-BI3361</f>
        <v>7.5794840000000002E-2</v>
      </c>
      <c r="BK3361" s="21">
        <v>0.23516352000000001</v>
      </c>
      <c r="BL3361" s="22">
        <v>7.7790000000000012E-3</v>
      </c>
      <c r="BM3361" s="21">
        <v>0.22738452000000001</v>
      </c>
      <c r="BN3361" s="21">
        <f t="shared" si="388"/>
        <v>0.94065408000000006</v>
      </c>
      <c r="BO3361" s="22">
        <f t="shared" si="388"/>
        <v>3.1116000000000005E-2</v>
      </c>
      <c r="BP3361" s="21">
        <f t="shared" si="388"/>
        <v>0.90953808000000003</v>
      </c>
    </row>
    <row r="3362" spans="1:68" ht="11.1" hidden="1" customHeight="1" outlineLevel="2" x14ac:dyDescent="0.2">
      <c r="A3362" s="10"/>
      <c r="B3362" s="18"/>
      <c r="C3362" s="18"/>
      <c r="D3362" s="18"/>
      <c r="E3362" s="23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08">
        <v>0.871</v>
      </c>
      <c r="R3362" s="208">
        <v>0.88</v>
      </c>
      <c r="S3362" s="208">
        <v>0.85</v>
      </c>
      <c r="T3362" s="208">
        <v>0.75700000000000001</v>
      </c>
      <c r="U3362" s="208">
        <v>0.89600000000000002</v>
      </c>
      <c r="V3362" s="208">
        <v>0.56799999999999995</v>
      </c>
      <c r="W3362" s="208">
        <v>0.75900000000000001</v>
      </c>
      <c r="X3362" s="208">
        <v>0.74299999999999999</v>
      </c>
      <c r="Y3362" s="208">
        <v>0.76200000000000001</v>
      </c>
      <c r="Z3362" s="208">
        <v>0.63400000000000001</v>
      </c>
      <c r="AA3362" s="208">
        <v>0.77600000000000002</v>
      </c>
      <c r="AB3362" s="208">
        <v>0.88100000000000001</v>
      </c>
      <c r="AC3362" s="208">
        <v>0.64900000000000002</v>
      </c>
      <c r="AD3362" s="208">
        <v>0.752</v>
      </c>
      <c r="AE3362" s="208">
        <v>0.79600000000000004</v>
      </c>
      <c r="AF3362" s="208">
        <v>0.98499999999999999</v>
      </c>
      <c r="AG3362" s="208">
        <v>1.071</v>
      </c>
      <c r="AH3362" s="208">
        <v>1.0940000000000001</v>
      </c>
      <c r="AI3362" s="208">
        <v>1.33</v>
      </c>
      <c r="AJ3362" s="208">
        <v>0.71</v>
      </c>
      <c r="AK3362" s="208">
        <v>0.55300000000000005</v>
      </c>
      <c r="AL3362" s="208">
        <v>1.65</v>
      </c>
      <c r="AM3362" s="208">
        <v>1.532</v>
      </c>
      <c r="AN3362" s="208">
        <v>1.486</v>
      </c>
      <c r="AO3362" s="208">
        <v>1.0049999999999999</v>
      </c>
      <c r="AP3362" s="208">
        <v>1.355</v>
      </c>
      <c r="AQ3362" s="208">
        <v>1.7030000000000001</v>
      </c>
      <c r="AR3362" s="208">
        <v>1.304</v>
      </c>
      <c r="AS3362" s="208">
        <v>1.3420000000000001</v>
      </c>
      <c r="AT3362" s="208">
        <v>1.2490000000000001</v>
      </c>
      <c r="AU3362" s="208">
        <v>1.383</v>
      </c>
      <c r="AV3362" s="208">
        <v>2.5630000000000002</v>
      </c>
      <c r="AW3362" s="208">
        <v>1.149</v>
      </c>
      <c r="AX3362" s="208">
        <v>0.29199999999999998</v>
      </c>
      <c r="AY3362" s="208">
        <v>0.995</v>
      </c>
      <c r="AZ3362" s="208">
        <v>1.0069999999999999</v>
      </c>
      <c r="BA3362" s="208">
        <v>2.593</v>
      </c>
      <c r="BB3362" s="21">
        <f t="shared" si="387"/>
        <v>2.593</v>
      </c>
      <c r="BC3362" s="21"/>
      <c r="BD3362" s="22">
        <f t="shared" si="415"/>
        <v>3.485215053763441</v>
      </c>
      <c r="BE3362" s="21"/>
      <c r="BG3362" s="10"/>
      <c r="BH3362" s="21">
        <f t="shared" si="386"/>
        <v>0</v>
      </c>
      <c r="BI3362" s="22">
        <f t="shared" si="386"/>
        <v>2.5930000000000003E-3</v>
      </c>
      <c r="BJ3362" s="21"/>
      <c r="BK3362" s="21">
        <v>0</v>
      </c>
      <c r="BL3362" s="22">
        <v>7.7790000000000012E-3</v>
      </c>
      <c r="BM3362" s="21"/>
      <c r="BN3362" s="21">
        <f t="shared" si="388"/>
        <v>0</v>
      </c>
      <c r="BO3362" s="22">
        <f t="shared" si="388"/>
        <v>3.1116000000000005E-2</v>
      </c>
      <c r="BP3362" s="21">
        <f t="shared" si="388"/>
        <v>0</v>
      </c>
    </row>
    <row r="3363" spans="1:68" ht="11.1" hidden="1" customHeight="1" outlineLevel="1" collapsed="1" x14ac:dyDescent="0.2">
      <c r="A3363" s="10"/>
      <c r="B3363" s="18"/>
      <c r="C3363" s="18"/>
      <c r="D3363" s="18"/>
      <c r="E3363" s="19" t="s">
        <v>2872</v>
      </c>
      <c r="F3363" s="209">
        <v>29.547999999999998</v>
      </c>
      <c r="G3363" s="209">
        <v>20.666</v>
      </c>
      <c r="H3363" s="209">
        <v>18.995000000000001</v>
      </c>
      <c r="I3363" s="240">
        <v>12.468</v>
      </c>
      <c r="J3363" s="240"/>
      <c r="K3363" s="209">
        <v>8.0180000000000007</v>
      </c>
      <c r="L3363" s="20"/>
      <c r="M3363" s="20"/>
      <c r="N3363" s="20"/>
      <c r="O3363" s="20"/>
      <c r="P3363" s="209">
        <v>18.393000000000001</v>
      </c>
      <c r="Q3363" s="209">
        <v>20.876000000000001</v>
      </c>
      <c r="R3363" s="209">
        <v>22.026</v>
      </c>
      <c r="S3363" s="209">
        <v>26.745000000000001</v>
      </c>
      <c r="T3363" s="209">
        <v>26.123000000000001</v>
      </c>
      <c r="U3363" s="209">
        <v>19.201000000000001</v>
      </c>
      <c r="V3363" s="209">
        <v>11.965</v>
      </c>
      <c r="W3363" s="209">
        <v>11.75</v>
      </c>
      <c r="X3363" s="20"/>
      <c r="Y3363" s="20"/>
      <c r="Z3363" s="20"/>
      <c r="AA3363" s="20"/>
      <c r="AB3363" s="209">
        <v>14.089</v>
      </c>
      <c r="AC3363" s="209">
        <v>16.145</v>
      </c>
      <c r="AD3363" s="209">
        <v>19.591000000000001</v>
      </c>
      <c r="AE3363" s="209">
        <v>22.645</v>
      </c>
      <c r="AF3363" s="209">
        <v>17.396999999999998</v>
      </c>
      <c r="AG3363" s="209">
        <v>14.276999999999999</v>
      </c>
      <c r="AH3363" s="209">
        <v>9.9920000000000009</v>
      </c>
      <c r="AI3363" s="209">
        <v>8.9849999999999994</v>
      </c>
      <c r="AJ3363" s="20"/>
      <c r="AK3363" s="20"/>
      <c r="AL3363" s="20"/>
      <c r="AM3363" s="20"/>
      <c r="AN3363" s="209">
        <v>11.41</v>
      </c>
      <c r="AO3363" s="209">
        <v>15.443</v>
      </c>
      <c r="AP3363" s="209">
        <v>21.89</v>
      </c>
      <c r="AQ3363" s="209">
        <v>20.013999999999999</v>
      </c>
      <c r="AR3363" s="209">
        <v>18.117000000000001</v>
      </c>
      <c r="AS3363" s="209">
        <v>15.645</v>
      </c>
      <c r="AT3363" s="209">
        <v>5.9870000000000001</v>
      </c>
      <c r="AU3363" s="209">
        <v>5.9429999999999996</v>
      </c>
      <c r="AV3363" s="20"/>
      <c r="AW3363" s="20"/>
      <c r="AX3363" s="20"/>
      <c r="AY3363" s="209">
        <v>6.3890000000000002</v>
      </c>
      <c r="AZ3363" s="209">
        <v>4.5289999999999999</v>
      </c>
      <c r="BA3363" s="209">
        <v>13.022</v>
      </c>
      <c r="BB3363" s="21">
        <f t="shared" si="387"/>
        <v>29.547999999999998</v>
      </c>
      <c r="BC3363" s="21">
        <f>BF3363</f>
        <v>61.2</v>
      </c>
      <c r="BD3363" s="22">
        <f t="shared" si="415"/>
        <v>39.715053763440856</v>
      </c>
      <c r="BE3363" s="21">
        <f>BC3363-BD3363</f>
        <v>21.484946236559146</v>
      </c>
      <c r="BF3363" s="90">
        <v>61.2</v>
      </c>
      <c r="BG3363" s="10">
        <v>5</v>
      </c>
      <c r="BH3363" s="21">
        <f t="shared" si="386"/>
        <v>4.5532800000000005E-2</v>
      </c>
      <c r="BI3363" s="22">
        <f t="shared" si="386"/>
        <v>2.9547999999999998E-2</v>
      </c>
      <c r="BJ3363" s="21">
        <f>BH3363-BI3363</f>
        <v>1.5984800000000007E-2</v>
      </c>
      <c r="BK3363" s="21">
        <v>0.13659840000000001</v>
      </c>
      <c r="BL3363" s="22">
        <v>8.8644000000000001E-2</v>
      </c>
      <c r="BM3363" s="21">
        <v>4.7954400000000008E-2</v>
      </c>
      <c r="BN3363" s="21">
        <f t="shared" si="388"/>
        <v>0.54639360000000003</v>
      </c>
      <c r="BO3363" s="22">
        <f t="shared" si="388"/>
        <v>0.354576</v>
      </c>
      <c r="BP3363" s="21">
        <f t="shared" si="388"/>
        <v>0.19181760000000003</v>
      </c>
    </row>
    <row r="3364" spans="1:68" ht="11.1" hidden="1" customHeight="1" outlineLevel="2" x14ac:dyDescent="0.2">
      <c r="A3364" s="10"/>
      <c r="B3364" s="18"/>
      <c r="C3364" s="18"/>
      <c r="D3364" s="18"/>
      <c r="E3364" s="23" t="s">
        <v>2873</v>
      </c>
      <c r="F3364" s="208">
        <v>29.547999999999998</v>
      </c>
      <c r="G3364" s="208">
        <v>20.666</v>
      </c>
      <c r="H3364" s="208">
        <v>18.995000000000001</v>
      </c>
      <c r="I3364" s="239">
        <v>12.468</v>
      </c>
      <c r="J3364" s="239"/>
      <c r="K3364" s="208">
        <v>8.0180000000000007</v>
      </c>
      <c r="L3364" s="24"/>
      <c r="M3364" s="24"/>
      <c r="N3364" s="24"/>
      <c r="O3364" s="24"/>
      <c r="P3364" s="208">
        <v>18.393000000000001</v>
      </c>
      <c r="Q3364" s="208">
        <v>20.876000000000001</v>
      </c>
      <c r="R3364" s="208">
        <v>22.026</v>
      </c>
      <c r="S3364" s="208">
        <v>26.745000000000001</v>
      </c>
      <c r="T3364" s="208">
        <v>26.123000000000001</v>
      </c>
      <c r="U3364" s="208">
        <v>19.201000000000001</v>
      </c>
      <c r="V3364" s="208">
        <v>11.965</v>
      </c>
      <c r="W3364" s="208">
        <v>11.75</v>
      </c>
      <c r="X3364" s="24"/>
      <c r="Y3364" s="24"/>
      <c r="Z3364" s="24"/>
      <c r="AA3364" s="24"/>
      <c r="AB3364" s="208">
        <v>14.089</v>
      </c>
      <c r="AC3364" s="208">
        <v>16.145</v>
      </c>
      <c r="AD3364" s="208">
        <v>19.591000000000001</v>
      </c>
      <c r="AE3364" s="208">
        <v>22.645</v>
      </c>
      <c r="AF3364" s="208">
        <v>17.396999999999998</v>
      </c>
      <c r="AG3364" s="208">
        <v>14.276999999999999</v>
      </c>
      <c r="AH3364" s="208">
        <v>9.9920000000000009</v>
      </c>
      <c r="AI3364" s="208">
        <v>8.9849999999999994</v>
      </c>
      <c r="AJ3364" s="24"/>
      <c r="AK3364" s="24"/>
      <c r="AL3364" s="24"/>
      <c r="AM3364" s="24"/>
      <c r="AN3364" s="208">
        <v>11.41</v>
      </c>
      <c r="AO3364" s="208">
        <v>15.443</v>
      </c>
      <c r="AP3364" s="208">
        <v>21.89</v>
      </c>
      <c r="AQ3364" s="208">
        <v>20.013999999999999</v>
      </c>
      <c r="AR3364" s="208">
        <v>18.117000000000001</v>
      </c>
      <c r="AS3364" s="208">
        <v>15.645</v>
      </c>
      <c r="AT3364" s="208">
        <v>5.9870000000000001</v>
      </c>
      <c r="AU3364" s="208">
        <v>5.9429999999999996</v>
      </c>
      <c r="AV3364" s="24"/>
      <c r="AW3364" s="24"/>
      <c r="AX3364" s="24"/>
      <c r="AY3364" s="208">
        <v>6.3890000000000002</v>
      </c>
      <c r="AZ3364" s="208">
        <v>4.5289999999999999</v>
      </c>
      <c r="BA3364" s="208">
        <v>13.022</v>
      </c>
      <c r="BB3364" s="21">
        <f t="shared" si="387"/>
        <v>29.547999999999998</v>
      </c>
      <c r="BC3364" s="21"/>
      <c r="BD3364" s="22">
        <f t="shared" si="415"/>
        <v>39.715053763440856</v>
      </c>
      <c r="BE3364" s="21"/>
      <c r="BG3364" s="10"/>
      <c r="BH3364" s="21">
        <f t="shared" si="386"/>
        <v>0</v>
      </c>
      <c r="BI3364" s="22">
        <f t="shared" si="386"/>
        <v>2.9547999999999998E-2</v>
      </c>
      <c r="BJ3364" s="21"/>
      <c r="BK3364" s="21">
        <v>0</v>
      </c>
      <c r="BL3364" s="22">
        <v>8.8644000000000001E-2</v>
      </c>
      <c r="BM3364" s="21"/>
      <c r="BN3364" s="21">
        <f t="shared" si="388"/>
        <v>0</v>
      </c>
      <c r="BO3364" s="22">
        <f t="shared" si="388"/>
        <v>0.354576</v>
      </c>
      <c r="BP3364" s="21">
        <f t="shared" si="388"/>
        <v>0</v>
      </c>
    </row>
    <row r="3365" spans="1:68" ht="11.1" hidden="1" customHeight="1" outlineLevel="1" collapsed="1" x14ac:dyDescent="0.2">
      <c r="A3365" s="10"/>
      <c r="B3365" s="18"/>
      <c r="C3365" s="18"/>
      <c r="D3365" s="18"/>
      <c r="E3365" s="19" t="s">
        <v>2874</v>
      </c>
      <c r="F3365" s="209">
        <v>15.683</v>
      </c>
      <c r="G3365" s="20"/>
      <c r="H3365" s="209">
        <v>7.0970000000000004</v>
      </c>
      <c r="I3365" s="240">
        <v>4.4740000000000002</v>
      </c>
      <c r="J3365" s="240"/>
      <c r="K3365" s="20"/>
      <c r="L3365" s="20"/>
      <c r="M3365" s="20"/>
      <c r="N3365" s="20"/>
      <c r="O3365" s="20"/>
      <c r="P3365" s="209">
        <v>7.7850000000000001</v>
      </c>
      <c r="Q3365" s="20"/>
      <c r="R3365" s="209">
        <v>15.032999999999999</v>
      </c>
      <c r="S3365" s="209">
        <v>8.9450000000000003</v>
      </c>
      <c r="T3365" s="209">
        <v>13.212</v>
      </c>
      <c r="U3365" s="209">
        <v>5.8369999999999997</v>
      </c>
      <c r="V3365" s="209">
        <v>2.1890000000000001</v>
      </c>
      <c r="W3365" s="209">
        <v>1.2909999999999999</v>
      </c>
      <c r="X3365" s="20"/>
      <c r="Y3365" s="20"/>
      <c r="Z3365" s="20"/>
      <c r="AA3365" s="20"/>
      <c r="AB3365" s="20"/>
      <c r="AC3365" s="209">
        <v>12</v>
      </c>
      <c r="AD3365" s="209">
        <v>9.032</v>
      </c>
      <c r="AE3365" s="209">
        <v>13.163</v>
      </c>
      <c r="AF3365" s="209">
        <v>6.2619999999999996</v>
      </c>
      <c r="AG3365" s="209">
        <v>5.133</v>
      </c>
      <c r="AH3365" s="209">
        <v>2.9039999999999999</v>
      </c>
      <c r="AI3365" s="209">
        <v>1.383</v>
      </c>
      <c r="AJ3365" s="20"/>
      <c r="AK3365" s="20"/>
      <c r="AL3365" s="20"/>
      <c r="AM3365" s="20"/>
      <c r="AN3365" s="209">
        <v>5</v>
      </c>
      <c r="AO3365" s="209">
        <v>8.6319999999999997</v>
      </c>
      <c r="AP3365" s="209">
        <v>8.6790000000000003</v>
      </c>
      <c r="AQ3365" s="209">
        <v>15</v>
      </c>
      <c r="AR3365" s="209">
        <v>3.5670000000000002</v>
      </c>
      <c r="AS3365" s="209">
        <v>5.101</v>
      </c>
      <c r="AT3365" s="209">
        <v>2.8210000000000002</v>
      </c>
      <c r="AU3365" s="209">
        <v>1.712</v>
      </c>
      <c r="AV3365" s="20"/>
      <c r="AW3365" s="20"/>
      <c r="AX3365" s="20"/>
      <c r="AY3365" s="20"/>
      <c r="AZ3365" s="209">
        <v>8</v>
      </c>
      <c r="BA3365" s="209">
        <v>5.7409999999999997</v>
      </c>
      <c r="BB3365" s="21">
        <f t="shared" si="387"/>
        <v>15.683</v>
      </c>
      <c r="BC3365" s="21">
        <f>BD3365</f>
        <v>21.079301075268816</v>
      </c>
      <c r="BD3365" s="22">
        <f t="shared" si="415"/>
        <v>21.079301075268816</v>
      </c>
      <c r="BE3365" s="21">
        <f>BC3365-BD3365</f>
        <v>0</v>
      </c>
      <c r="BF3365" s="91">
        <v>13.4</v>
      </c>
      <c r="BG3365" s="10">
        <v>6</v>
      </c>
      <c r="BH3365" s="21">
        <f t="shared" si="386"/>
        <v>1.5682999999999999E-2</v>
      </c>
      <c r="BI3365" s="22">
        <f t="shared" si="386"/>
        <v>1.5682999999999999E-2</v>
      </c>
      <c r="BJ3365" s="21">
        <f>BH3365-BI3365</f>
        <v>0</v>
      </c>
      <c r="BK3365" s="21">
        <v>4.7048999999999994E-2</v>
      </c>
      <c r="BL3365" s="22">
        <v>4.7048999999999994E-2</v>
      </c>
      <c r="BM3365" s="21">
        <v>0</v>
      </c>
      <c r="BN3365" s="21">
        <f t="shared" si="388"/>
        <v>0.18819599999999997</v>
      </c>
      <c r="BO3365" s="22">
        <f t="shared" si="388"/>
        <v>0.18819599999999997</v>
      </c>
      <c r="BP3365" s="21">
        <f t="shared" si="388"/>
        <v>0</v>
      </c>
    </row>
    <row r="3366" spans="1:68" ht="11.1" hidden="1" customHeight="1" outlineLevel="2" x14ac:dyDescent="0.2">
      <c r="A3366" s="10"/>
      <c r="B3366" s="18"/>
      <c r="C3366" s="18"/>
      <c r="D3366" s="18"/>
      <c r="E3366" s="23" t="s">
        <v>2875</v>
      </c>
      <c r="F3366" s="208">
        <v>15.683</v>
      </c>
      <c r="G3366" s="24"/>
      <c r="H3366" s="208">
        <v>7.0970000000000004</v>
      </c>
      <c r="I3366" s="239">
        <v>4.4740000000000002</v>
      </c>
      <c r="J3366" s="239"/>
      <c r="K3366" s="24"/>
      <c r="L3366" s="24"/>
      <c r="M3366" s="24"/>
      <c r="N3366" s="24"/>
      <c r="O3366" s="24"/>
      <c r="P3366" s="208">
        <v>7.7850000000000001</v>
      </c>
      <c r="Q3366" s="24"/>
      <c r="R3366" s="208">
        <v>15.032999999999999</v>
      </c>
      <c r="S3366" s="208">
        <v>8.9450000000000003</v>
      </c>
      <c r="T3366" s="208">
        <v>13.212</v>
      </c>
      <c r="U3366" s="208">
        <v>5.8369999999999997</v>
      </c>
      <c r="V3366" s="208">
        <v>2.1890000000000001</v>
      </c>
      <c r="W3366" s="208">
        <v>1.2909999999999999</v>
      </c>
      <c r="X3366" s="24"/>
      <c r="Y3366" s="24"/>
      <c r="Z3366" s="24"/>
      <c r="AA3366" s="24"/>
      <c r="AB3366" s="24"/>
      <c r="AC3366" s="208">
        <v>12</v>
      </c>
      <c r="AD3366" s="208">
        <v>9.032</v>
      </c>
      <c r="AE3366" s="208">
        <v>13.163</v>
      </c>
      <c r="AF3366" s="208">
        <v>6.2619999999999996</v>
      </c>
      <c r="AG3366" s="208">
        <v>5.133</v>
      </c>
      <c r="AH3366" s="208">
        <v>2.9039999999999999</v>
      </c>
      <c r="AI3366" s="208">
        <v>1.383</v>
      </c>
      <c r="AJ3366" s="24"/>
      <c r="AK3366" s="24"/>
      <c r="AL3366" s="24"/>
      <c r="AM3366" s="24"/>
      <c r="AN3366" s="208">
        <v>5</v>
      </c>
      <c r="AO3366" s="208">
        <v>8.6319999999999997</v>
      </c>
      <c r="AP3366" s="208">
        <v>8.6790000000000003</v>
      </c>
      <c r="AQ3366" s="208">
        <v>15</v>
      </c>
      <c r="AR3366" s="208">
        <v>3.5670000000000002</v>
      </c>
      <c r="AS3366" s="208">
        <v>5.101</v>
      </c>
      <c r="AT3366" s="208">
        <v>2.8210000000000002</v>
      </c>
      <c r="AU3366" s="208">
        <v>1.712</v>
      </c>
      <c r="AV3366" s="24"/>
      <c r="AW3366" s="24"/>
      <c r="AX3366" s="24"/>
      <c r="AY3366" s="24"/>
      <c r="AZ3366" s="208">
        <v>8</v>
      </c>
      <c r="BA3366" s="208">
        <v>5.7409999999999997</v>
      </c>
      <c r="BB3366" s="21">
        <f t="shared" si="387"/>
        <v>15.683</v>
      </c>
      <c r="BC3366" s="21"/>
      <c r="BD3366" s="22">
        <f t="shared" si="415"/>
        <v>21.079301075268816</v>
      </c>
      <c r="BE3366" s="21"/>
      <c r="BG3366" s="10"/>
      <c r="BH3366" s="21">
        <f t="shared" si="386"/>
        <v>0</v>
      </c>
      <c r="BI3366" s="22">
        <f t="shared" si="386"/>
        <v>1.5682999999999999E-2</v>
      </c>
      <c r="BJ3366" s="21"/>
      <c r="BK3366" s="21">
        <v>0</v>
      </c>
      <c r="BL3366" s="22">
        <v>4.7048999999999994E-2</v>
      </c>
      <c r="BM3366" s="21"/>
      <c r="BN3366" s="21">
        <f t="shared" si="388"/>
        <v>0</v>
      </c>
      <c r="BO3366" s="22">
        <f t="shared" si="388"/>
        <v>0.18819599999999997</v>
      </c>
      <c r="BP3366" s="21">
        <f t="shared" si="388"/>
        <v>0</v>
      </c>
    </row>
    <row r="3367" spans="1:68" ht="11.1" hidden="1" customHeight="1" outlineLevel="1" collapsed="1" x14ac:dyDescent="0.2">
      <c r="A3367" s="10"/>
      <c r="B3367" s="18"/>
      <c r="C3367" s="18"/>
      <c r="D3367" s="18"/>
      <c r="E3367" s="19" t="s">
        <v>2876</v>
      </c>
      <c r="F3367" s="209">
        <v>42.753</v>
      </c>
      <c r="G3367" s="209">
        <v>40.9</v>
      </c>
      <c r="H3367" s="209">
        <v>27.975999999999999</v>
      </c>
      <c r="I3367" s="240">
        <v>22.768000000000001</v>
      </c>
      <c r="J3367" s="240"/>
      <c r="K3367" s="209">
        <v>4.5869999999999997</v>
      </c>
      <c r="L3367" s="20"/>
      <c r="M3367" s="20"/>
      <c r="N3367" s="20"/>
      <c r="O3367" s="20"/>
      <c r="P3367" s="209">
        <v>22.972999999999999</v>
      </c>
      <c r="Q3367" s="209">
        <v>29.696000000000002</v>
      </c>
      <c r="R3367" s="209">
        <v>32.859000000000002</v>
      </c>
      <c r="S3367" s="209">
        <v>38.137</v>
      </c>
      <c r="T3367" s="209">
        <v>32.993000000000002</v>
      </c>
      <c r="U3367" s="209">
        <v>26.783000000000001</v>
      </c>
      <c r="V3367" s="209">
        <v>17.047000000000001</v>
      </c>
      <c r="W3367" s="209">
        <v>7.3719999999999999</v>
      </c>
      <c r="X3367" s="20"/>
      <c r="Y3367" s="20"/>
      <c r="Z3367" s="20"/>
      <c r="AA3367" s="209">
        <v>6.2770000000000001</v>
      </c>
      <c r="AB3367" s="209">
        <v>16.981999999999999</v>
      </c>
      <c r="AC3367" s="209">
        <v>29.236000000000001</v>
      </c>
      <c r="AD3367" s="209">
        <v>35.451000000000001</v>
      </c>
      <c r="AE3367" s="209">
        <v>36.51</v>
      </c>
      <c r="AF3367" s="209">
        <v>32.662999999999997</v>
      </c>
      <c r="AG3367" s="209">
        <v>25.2</v>
      </c>
      <c r="AH3367" s="209">
        <v>21.356999999999999</v>
      </c>
      <c r="AI3367" s="209">
        <v>1.421</v>
      </c>
      <c r="AJ3367" s="20"/>
      <c r="AK3367" s="20"/>
      <c r="AL3367" s="20"/>
      <c r="AM3367" s="209">
        <v>5.5289999999999999</v>
      </c>
      <c r="AN3367" s="209">
        <v>19.047000000000001</v>
      </c>
      <c r="AO3367" s="209">
        <v>28.835999999999999</v>
      </c>
      <c r="AP3367" s="209">
        <v>31.838000000000001</v>
      </c>
      <c r="AQ3367" s="209">
        <v>40.124000000000002</v>
      </c>
      <c r="AR3367" s="209">
        <v>28.192</v>
      </c>
      <c r="AS3367" s="209">
        <v>26.632000000000001</v>
      </c>
      <c r="AT3367" s="209">
        <v>19.564</v>
      </c>
      <c r="AU3367" s="209">
        <v>4.4550000000000001</v>
      </c>
      <c r="AV3367" s="20"/>
      <c r="AW3367" s="20"/>
      <c r="AX3367" s="20"/>
      <c r="AY3367" s="209">
        <v>9.3810000000000002</v>
      </c>
      <c r="AZ3367" s="209">
        <v>24.248000000000001</v>
      </c>
      <c r="BA3367" s="209">
        <v>24.614000000000001</v>
      </c>
      <c r="BB3367" s="21">
        <f t="shared" si="387"/>
        <v>42.753</v>
      </c>
      <c r="BC3367" s="21">
        <f>BF3367</f>
        <v>87.4</v>
      </c>
      <c r="BD3367" s="22">
        <f t="shared" si="415"/>
        <v>57.463709677419352</v>
      </c>
      <c r="BE3367" s="21">
        <f>BC3367-BD3367</f>
        <v>29.936290322580653</v>
      </c>
      <c r="BF3367" s="90">
        <v>87.4</v>
      </c>
      <c r="BG3367" s="10">
        <v>5</v>
      </c>
      <c r="BH3367" s="21">
        <f t="shared" si="386"/>
        <v>6.5025600000000017E-2</v>
      </c>
      <c r="BI3367" s="22">
        <f t="shared" si="386"/>
        <v>4.2752999999999999E-2</v>
      </c>
      <c r="BJ3367" s="21">
        <f>BH3367-BI3367</f>
        <v>2.2272600000000017E-2</v>
      </c>
      <c r="BK3367" s="21">
        <v>0.19507680000000005</v>
      </c>
      <c r="BL3367" s="22">
        <v>0.12825900000000001</v>
      </c>
      <c r="BM3367" s="21">
        <v>6.6817800000000038E-2</v>
      </c>
      <c r="BN3367" s="21">
        <f t="shared" si="388"/>
        <v>0.7803072000000002</v>
      </c>
      <c r="BO3367" s="22">
        <f t="shared" si="388"/>
        <v>0.51303600000000005</v>
      </c>
      <c r="BP3367" s="21">
        <f t="shared" si="388"/>
        <v>0.26727120000000015</v>
      </c>
    </row>
    <row r="3368" spans="1:68" ht="11.1" hidden="1" customHeight="1" outlineLevel="2" x14ac:dyDescent="0.2">
      <c r="A3368" s="10"/>
      <c r="B3368" s="18"/>
      <c r="C3368" s="18"/>
      <c r="D3368" s="18"/>
      <c r="E3368" s="23" t="s">
        <v>2877</v>
      </c>
      <c r="F3368" s="208">
        <v>42.753</v>
      </c>
      <c r="G3368" s="208">
        <v>40.9</v>
      </c>
      <c r="H3368" s="208">
        <v>27.975999999999999</v>
      </c>
      <c r="I3368" s="239">
        <v>22.768000000000001</v>
      </c>
      <c r="J3368" s="239"/>
      <c r="K3368" s="208">
        <v>4.5869999999999997</v>
      </c>
      <c r="L3368" s="24"/>
      <c r="M3368" s="24"/>
      <c r="N3368" s="24"/>
      <c r="O3368" s="24"/>
      <c r="P3368" s="208">
        <v>22.972999999999999</v>
      </c>
      <c r="Q3368" s="208">
        <v>29.696000000000002</v>
      </c>
      <c r="R3368" s="208">
        <v>32.859000000000002</v>
      </c>
      <c r="S3368" s="208">
        <v>38.137</v>
      </c>
      <c r="T3368" s="208">
        <v>32.993000000000002</v>
      </c>
      <c r="U3368" s="208">
        <v>26.783000000000001</v>
      </c>
      <c r="V3368" s="208">
        <v>17.047000000000001</v>
      </c>
      <c r="W3368" s="208">
        <v>7.3719999999999999</v>
      </c>
      <c r="X3368" s="24"/>
      <c r="Y3368" s="24"/>
      <c r="Z3368" s="24"/>
      <c r="AA3368" s="208">
        <v>6.2770000000000001</v>
      </c>
      <c r="AB3368" s="208">
        <v>16.981999999999999</v>
      </c>
      <c r="AC3368" s="208">
        <v>29.236000000000001</v>
      </c>
      <c r="AD3368" s="208">
        <v>35.451000000000001</v>
      </c>
      <c r="AE3368" s="208">
        <v>36.51</v>
      </c>
      <c r="AF3368" s="208">
        <v>32.662999999999997</v>
      </c>
      <c r="AG3368" s="208">
        <v>25.2</v>
      </c>
      <c r="AH3368" s="208">
        <v>21.356999999999999</v>
      </c>
      <c r="AI3368" s="208">
        <v>1.421</v>
      </c>
      <c r="AJ3368" s="24"/>
      <c r="AK3368" s="24"/>
      <c r="AL3368" s="24"/>
      <c r="AM3368" s="208">
        <v>5.5289999999999999</v>
      </c>
      <c r="AN3368" s="208">
        <v>19.047000000000001</v>
      </c>
      <c r="AO3368" s="208">
        <v>28.835999999999999</v>
      </c>
      <c r="AP3368" s="208">
        <v>31.838000000000001</v>
      </c>
      <c r="AQ3368" s="208">
        <v>40.124000000000002</v>
      </c>
      <c r="AR3368" s="208">
        <v>28.192</v>
      </c>
      <c r="AS3368" s="208">
        <v>26.632000000000001</v>
      </c>
      <c r="AT3368" s="208">
        <v>19.564</v>
      </c>
      <c r="AU3368" s="208">
        <v>4.4550000000000001</v>
      </c>
      <c r="AV3368" s="24"/>
      <c r="AW3368" s="24"/>
      <c r="AX3368" s="24"/>
      <c r="AY3368" s="208">
        <v>9.3810000000000002</v>
      </c>
      <c r="AZ3368" s="208">
        <v>24.248000000000001</v>
      </c>
      <c r="BA3368" s="208">
        <v>24.614000000000001</v>
      </c>
      <c r="BB3368" s="21">
        <f t="shared" si="387"/>
        <v>42.753</v>
      </c>
      <c r="BC3368" s="21"/>
      <c r="BD3368" s="22">
        <f t="shared" si="415"/>
        <v>57.463709677419352</v>
      </c>
      <c r="BE3368" s="21"/>
      <c r="BG3368" s="10"/>
      <c r="BH3368" s="21">
        <f t="shared" si="386"/>
        <v>0</v>
      </c>
      <c r="BI3368" s="22">
        <f t="shared" si="386"/>
        <v>4.2752999999999999E-2</v>
      </c>
      <c r="BJ3368" s="21"/>
      <c r="BK3368" s="21">
        <v>0</v>
      </c>
      <c r="BL3368" s="22">
        <v>0.12825900000000001</v>
      </c>
      <c r="BM3368" s="21"/>
      <c r="BN3368" s="21">
        <f t="shared" si="388"/>
        <v>0</v>
      </c>
      <c r="BO3368" s="22">
        <f t="shared" si="388"/>
        <v>0.51303600000000005</v>
      </c>
      <c r="BP3368" s="21">
        <f t="shared" si="388"/>
        <v>0</v>
      </c>
    </row>
    <row r="3369" spans="1:68" ht="11.1" hidden="1" customHeight="1" outlineLevel="1" collapsed="1" x14ac:dyDescent="0.2">
      <c r="A3369" s="10"/>
      <c r="B3369" s="18"/>
      <c r="C3369" s="18"/>
      <c r="D3369" s="18"/>
      <c r="E3369" s="19" t="s">
        <v>2878</v>
      </c>
      <c r="F3369" s="20"/>
      <c r="G3369" s="20"/>
      <c r="H3369" s="20"/>
      <c r="I3369" s="20"/>
      <c r="J3369" s="20"/>
      <c r="K3369" s="20"/>
      <c r="L3369" s="20"/>
      <c r="M3369" s="20"/>
      <c r="N3369" s="20"/>
      <c r="O3369" s="20"/>
      <c r="P3369" s="20"/>
      <c r="Q3369" s="20"/>
      <c r="R3369" s="20"/>
      <c r="S3369" s="20"/>
      <c r="T3369" s="20"/>
      <c r="U3369" s="20"/>
      <c r="V3369" s="20"/>
      <c r="W3369" s="20"/>
      <c r="X3369" s="20"/>
      <c r="Y3369" s="20"/>
      <c r="Z3369" s="20"/>
      <c r="AA3369" s="20"/>
      <c r="AB3369" s="20"/>
      <c r="AC3369" s="20"/>
      <c r="AD3369" s="20"/>
      <c r="AE3369" s="20"/>
      <c r="AF3369" s="20"/>
      <c r="AG3369" s="20"/>
      <c r="AH3369" s="20"/>
      <c r="AI3369" s="20"/>
      <c r="AJ3369" s="20"/>
      <c r="AK3369" s="20"/>
      <c r="AL3369" s="20"/>
      <c r="AM3369" s="20"/>
      <c r="AN3369" s="20"/>
      <c r="AO3369" s="209">
        <v>1.0680000000000001</v>
      </c>
      <c r="AP3369" s="209">
        <v>1.8169999999999999</v>
      </c>
      <c r="AQ3369" s="209">
        <v>2.3540000000000001</v>
      </c>
      <c r="AR3369" s="209">
        <v>1.6160000000000001</v>
      </c>
      <c r="AS3369" s="209">
        <v>1.466</v>
      </c>
      <c r="AT3369" s="209">
        <v>0.45</v>
      </c>
      <c r="AU3369" s="20"/>
      <c r="AV3369" s="20"/>
      <c r="AW3369" s="20"/>
      <c r="AX3369" s="20"/>
      <c r="AY3369" s="209">
        <v>0.755</v>
      </c>
      <c r="AZ3369" s="209">
        <v>0.748</v>
      </c>
      <c r="BA3369" s="209">
        <v>1.1910000000000001</v>
      </c>
      <c r="BB3369" s="21">
        <f t="shared" si="387"/>
        <v>2.3540000000000001</v>
      </c>
      <c r="BC3369" s="21">
        <f>BF3369</f>
        <v>7</v>
      </c>
      <c r="BD3369" s="22">
        <f t="shared" si="415"/>
        <v>3.163978494623656</v>
      </c>
      <c r="BE3369" s="21">
        <f>BC3369-BD3369</f>
        <v>3.836021505376344</v>
      </c>
      <c r="BF3369" s="90">
        <v>7</v>
      </c>
      <c r="BG3369" s="10">
        <v>6</v>
      </c>
      <c r="BH3369" s="21">
        <f t="shared" si="386"/>
        <v>5.208E-3</v>
      </c>
      <c r="BI3369" s="22">
        <f t="shared" si="386"/>
        <v>2.3540000000000002E-3</v>
      </c>
      <c r="BJ3369" s="21">
        <f>BH3369-BI3369</f>
        <v>2.8539999999999998E-3</v>
      </c>
      <c r="BK3369" s="21">
        <v>1.5623999999999999E-2</v>
      </c>
      <c r="BL3369" s="22">
        <v>7.0620000000000006E-3</v>
      </c>
      <c r="BM3369" s="21">
        <v>8.5619999999999984E-3</v>
      </c>
      <c r="BN3369" s="21">
        <f t="shared" si="388"/>
        <v>6.2495999999999996E-2</v>
      </c>
      <c r="BO3369" s="22">
        <f t="shared" si="388"/>
        <v>2.8248000000000002E-2</v>
      </c>
      <c r="BP3369" s="21">
        <f t="shared" si="388"/>
        <v>3.4247999999999994E-2</v>
      </c>
    </row>
    <row r="3370" spans="1:68" ht="11.1" hidden="1" customHeight="1" outlineLevel="2" x14ac:dyDescent="0.2">
      <c r="A3370" s="10"/>
      <c r="B3370" s="18"/>
      <c r="C3370" s="18"/>
      <c r="D3370" s="18"/>
      <c r="E3370" s="23" t="s">
        <v>2879</v>
      </c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  <c r="V3370" s="24"/>
      <c r="W3370" s="24"/>
      <c r="X3370" s="24"/>
      <c r="Y3370" s="24"/>
      <c r="Z3370" s="24"/>
      <c r="AA3370" s="24"/>
      <c r="AB3370" s="24"/>
      <c r="AC3370" s="24"/>
      <c r="AD3370" s="24"/>
      <c r="AE3370" s="24"/>
      <c r="AF3370" s="24"/>
      <c r="AG3370" s="24"/>
      <c r="AH3370" s="24"/>
      <c r="AI3370" s="24"/>
      <c r="AJ3370" s="24"/>
      <c r="AK3370" s="24"/>
      <c r="AL3370" s="24"/>
      <c r="AM3370" s="24"/>
      <c r="AN3370" s="24"/>
      <c r="AO3370" s="208">
        <v>1.0680000000000001</v>
      </c>
      <c r="AP3370" s="208">
        <v>1.8169999999999999</v>
      </c>
      <c r="AQ3370" s="208">
        <v>2.3540000000000001</v>
      </c>
      <c r="AR3370" s="208">
        <v>1.6160000000000001</v>
      </c>
      <c r="AS3370" s="208">
        <v>1.466</v>
      </c>
      <c r="AT3370" s="208">
        <v>0.45</v>
      </c>
      <c r="AU3370" s="24"/>
      <c r="AV3370" s="24"/>
      <c r="AW3370" s="24"/>
      <c r="AX3370" s="24"/>
      <c r="AY3370" s="208">
        <v>0.755</v>
      </c>
      <c r="AZ3370" s="208">
        <v>0.748</v>
      </c>
      <c r="BA3370" s="208">
        <v>1.1910000000000001</v>
      </c>
      <c r="BB3370" s="21">
        <f t="shared" si="387"/>
        <v>2.3540000000000001</v>
      </c>
      <c r="BC3370" s="21"/>
      <c r="BD3370" s="22">
        <f t="shared" si="415"/>
        <v>3.163978494623656</v>
      </c>
      <c r="BE3370" s="21"/>
      <c r="BG3370" s="10"/>
      <c r="BH3370" s="21">
        <f t="shared" ref="BH3370:BI3433" si="416">(BC3370*24*31/1000000)</f>
        <v>0</v>
      </c>
      <c r="BI3370" s="22">
        <f t="shared" si="416"/>
        <v>2.3540000000000002E-3</v>
      </c>
      <c r="BJ3370" s="21"/>
      <c r="BK3370" s="21">
        <v>0</v>
      </c>
      <c r="BL3370" s="22">
        <v>7.0620000000000006E-3</v>
      </c>
      <c r="BM3370" s="21"/>
      <c r="BN3370" s="21">
        <f t="shared" si="388"/>
        <v>0</v>
      </c>
      <c r="BO3370" s="22">
        <f t="shared" si="388"/>
        <v>2.8248000000000002E-2</v>
      </c>
      <c r="BP3370" s="21">
        <f t="shared" si="388"/>
        <v>0</v>
      </c>
    </row>
    <row r="3371" spans="1:68" ht="11.1" hidden="1" customHeight="1" outlineLevel="1" collapsed="1" x14ac:dyDescent="0.2">
      <c r="A3371" s="10"/>
      <c r="B3371" s="18"/>
      <c r="C3371" s="18"/>
      <c r="D3371" s="18"/>
      <c r="E3371" s="19" t="s">
        <v>2880</v>
      </c>
      <c r="F3371" s="209">
        <v>23.48</v>
      </c>
      <c r="G3371" s="209">
        <v>20.853999999999999</v>
      </c>
      <c r="H3371" s="209">
        <v>13.752000000000001</v>
      </c>
      <c r="I3371" s="240">
        <v>10.574999999999999</v>
      </c>
      <c r="J3371" s="240"/>
      <c r="K3371" s="209">
        <v>4.9589999999999996</v>
      </c>
      <c r="L3371" s="20"/>
      <c r="M3371" s="20"/>
      <c r="N3371" s="20"/>
      <c r="O3371" s="20"/>
      <c r="P3371" s="209">
        <v>11.074999999999999</v>
      </c>
      <c r="Q3371" s="209">
        <v>14.127000000000001</v>
      </c>
      <c r="R3371" s="209">
        <v>18.672000000000001</v>
      </c>
      <c r="S3371" s="209">
        <v>24.863</v>
      </c>
      <c r="T3371" s="209">
        <v>25.724</v>
      </c>
      <c r="U3371" s="209">
        <v>20.725999999999999</v>
      </c>
      <c r="V3371" s="209">
        <v>11.58</v>
      </c>
      <c r="W3371" s="209">
        <v>4.79</v>
      </c>
      <c r="X3371" s="209">
        <v>2.101</v>
      </c>
      <c r="Y3371" s="20"/>
      <c r="Z3371" s="20"/>
      <c r="AA3371" s="20"/>
      <c r="AB3371" s="209">
        <v>0.44500000000000001</v>
      </c>
      <c r="AC3371" s="209">
        <v>22.483000000000001</v>
      </c>
      <c r="AD3371" s="209">
        <v>17.038</v>
      </c>
      <c r="AE3371" s="209">
        <v>20.93</v>
      </c>
      <c r="AF3371" s="209">
        <v>19.187000000000001</v>
      </c>
      <c r="AG3371" s="209">
        <v>14.464</v>
      </c>
      <c r="AH3371" s="209">
        <v>9.4749999999999996</v>
      </c>
      <c r="AI3371" s="209">
        <v>1.5</v>
      </c>
      <c r="AJ3371" s="209">
        <v>1.0660000000000001</v>
      </c>
      <c r="AK3371" s="20"/>
      <c r="AL3371" s="20"/>
      <c r="AM3371" s="20"/>
      <c r="AN3371" s="209">
        <v>7.391</v>
      </c>
      <c r="AO3371" s="209">
        <v>15.23</v>
      </c>
      <c r="AP3371" s="209">
        <v>15.52</v>
      </c>
      <c r="AQ3371" s="209">
        <v>18.068999999999999</v>
      </c>
      <c r="AR3371" s="209">
        <v>18.623000000000001</v>
      </c>
      <c r="AS3371" s="209">
        <v>17.306000000000001</v>
      </c>
      <c r="AT3371" s="209">
        <v>9.2059999999999995</v>
      </c>
      <c r="AU3371" s="209">
        <v>3.2269999999999999</v>
      </c>
      <c r="AV3371" s="209">
        <v>0.46</v>
      </c>
      <c r="AW3371" s="20"/>
      <c r="AX3371" s="20"/>
      <c r="AY3371" s="20"/>
      <c r="AZ3371" s="209">
        <v>5.3449999999999998</v>
      </c>
      <c r="BA3371" s="209">
        <v>10.454000000000001</v>
      </c>
      <c r="BB3371" s="56">
        <f>BB3372+BB3373</f>
        <v>26.247</v>
      </c>
      <c r="BC3371" s="21">
        <f>BD3371</f>
        <v>35.278225806451616</v>
      </c>
      <c r="BD3371" s="22">
        <f t="shared" si="415"/>
        <v>35.278225806451616</v>
      </c>
      <c r="BE3371" s="21">
        <f>BC3371-BD3371</f>
        <v>0</v>
      </c>
      <c r="BF3371" s="91">
        <v>25.4</v>
      </c>
      <c r="BG3371" s="10">
        <v>5</v>
      </c>
      <c r="BH3371" s="21">
        <f t="shared" si="416"/>
        <v>2.6247000000000003E-2</v>
      </c>
      <c r="BI3371" s="22">
        <f t="shared" si="416"/>
        <v>2.6247000000000003E-2</v>
      </c>
      <c r="BJ3371" s="21">
        <f>BH3371-BI3371</f>
        <v>0</v>
      </c>
      <c r="BK3371" s="21">
        <v>7.8741000000000005E-2</v>
      </c>
      <c r="BL3371" s="22">
        <v>7.8741000000000005E-2</v>
      </c>
      <c r="BM3371" s="21">
        <v>0</v>
      </c>
      <c r="BN3371" s="21">
        <f t="shared" si="388"/>
        <v>0.31496400000000002</v>
      </c>
      <c r="BO3371" s="22">
        <f t="shared" si="388"/>
        <v>0.31496400000000002</v>
      </c>
      <c r="BP3371" s="21">
        <f t="shared" si="388"/>
        <v>0</v>
      </c>
    </row>
    <row r="3372" spans="1:68" ht="11.1" hidden="1" customHeight="1" outlineLevel="2" x14ac:dyDescent="0.2">
      <c r="A3372" s="10"/>
      <c r="B3372" s="18"/>
      <c r="C3372" s="18"/>
      <c r="D3372" s="18"/>
      <c r="E3372" s="23" t="s">
        <v>2881</v>
      </c>
      <c r="F3372" s="208">
        <v>2.0750000000000002</v>
      </c>
      <c r="G3372" s="208">
        <v>2.016</v>
      </c>
      <c r="H3372" s="208">
        <v>1.7210000000000001</v>
      </c>
      <c r="I3372" s="239">
        <v>1.24</v>
      </c>
      <c r="J3372" s="239"/>
      <c r="K3372" s="208">
        <v>0.60599999999999998</v>
      </c>
      <c r="L3372" s="24"/>
      <c r="M3372" s="24"/>
      <c r="N3372" s="24"/>
      <c r="O3372" s="24"/>
      <c r="P3372" s="208">
        <v>0.55400000000000005</v>
      </c>
      <c r="Q3372" s="208">
        <v>1.3029999999999999</v>
      </c>
      <c r="R3372" s="208">
        <v>1.516</v>
      </c>
      <c r="S3372" s="208">
        <v>2.2730000000000001</v>
      </c>
      <c r="T3372" s="208">
        <v>2.2650000000000001</v>
      </c>
      <c r="U3372" s="208">
        <v>1.663</v>
      </c>
      <c r="V3372" s="208">
        <v>0.71</v>
      </c>
      <c r="W3372" s="208">
        <v>0.29399999999999998</v>
      </c>
      <c r="X3372" s="208">
        <v>6.7000000000000004E-2</v>
      </c>
      <c r="Y3372" s="24"/>
      <c r="Z3372" s="24"/>
      <c r="AA3372" s="24"/>
      <c r="AB3372" s="208">
        <v>0.44500000000000001</v>
      </c>
      <c r="AC3372" s="208">
        <v>1.1160000000000001</v>
      </c>
      <c r="AD3372" s="208">
        <v>1.427</v>
      </c>
      <c r="AE3372" s="208">
        <v>2.0590000000000002</v>
      </c>
      <c r="AF3372" s="208">
        <v>1.9119999999999999</v>
      </c>
      <c r="AG3372" s="208">
        <v>1.643</v>
      </c>
      <c r="AH3372" s="208">
        <v>0.42299999999999999</v>
      </c>
      <c r="AI3372" s="208">
        <v>0.1</v>
      </c>
      <c r="AJ3372" s="208">
        <v>3.4000000000000002E-2</v>
      </c>
      <c r="AK3372" s="24"/>
      <c r="AL3372" s="24"/>
      <c r="AM3372" s="24"/>
      <c r="AN3372" s="208">
        <v>0.372</v>
      </c>
      <c r="AO3372" s="208">
        <v>1.379</v>
      </c>
      <c r="AP3372" s="208">
        <v>0.4</v>
      </c>
      <c r="AQ3372" s="208">
        <v>2.15</v>
      </c>
      <c r="AR3372" s="208">
        <v>2.4449999999999998</v>
      </c>
      <c r="AS3372" s="208">
        <v>2.7879999999999998</v>
      </c>
      <c r="AT3372" s="208">
        <v>0.67400000000000004</v>
      </c>
      <c r="AU3372" s="208">
        <v>0.09</v>
      </c>
      <c r="AV3372" s="208">
        <v>4.4999999999999998E-2</v>
      </c>
      <c r="AW3372" s="24"/>
      <c r="AX3372" s="24"/>
      <c r="AY3372" s="24"/>
      <c r="AZ3372" s="208">
        <v>0.186</v>
      </c>
      <c r="BA3372" s="208">
        <v>0.748</v>
      </c>
      <c r="BB3372" s="21">
        <f t="shared" si="387"/>
        <v>2.7879999999999998</v>
      </c>
      <c r="BC3372" s="21"/>
      <c r="BD3372" s="22">
        <f t="shared" si="415"/>
        <v>3.747311827956989</v>
      </c>
      <c r="BE3372" s="21"/>
      <c r="BG3372" s="10"/>
      <c r="BH3372" s="21">
        <f t="shared" si="416"/>
        <v>0</v>
      </c>
      <c r="BI3372" s="22">
        <f t="shared" si="416"/>
        <v>2.7880000000000001E-3</v>
      </c>
      <c r="BJ3372" s="21"/>
      <c r="BK3372" s="21">
        <v>0</v>
      </c>
      <c r="BL3372" s="22">
        <v>8.3639999999999999E-3</v>
      </c>
      <c r="BM3372" s="21"/>
      <c r="BN3372" s="21">
        <f t="shared" si="388"/>
        <v>0</v>
      </c>
      <c r="BO3372" s="22">
        <f t="shared" si="388"/>
        <v>3.3456E-2</v>
      </c>
      <c r="BP3372" s="21">
        <f t="shared" si="388"/>
        <v>0</v>
      </c>
    </row>
    <row r="3373" spans="1:68" ht="11.1" hidden="1" customHeight="1" outlineLevel="2" x14ac:dyDescent="0.2">
      <c r="A3373" s="10"/>
      <c r="B3373" s="18"/>
      <c r="C3373" s="18"/>
      <c r="D3373" s="18"/>
      <c r="E3373" s="23" t="s">
        <v>2882</v>
      </c>
      <c r="F3373" s="208">
        <v>21.405000000000001</v>
      </c>
      <c r="G3373" s="208">
        <v>18.838000000000001</v>
      </c>
      <c r="H3373" s="208">
        <v>12.031000000000001</v>
      </c>
      <c r="I3373" s="239">
        <v>9.3350000000000009</v>
      </c>
      <c r="J3373" s="239"/>
      <c r="K3373" s="208">
        <v>4.3529999999999998</v>
      </c>
      <c r="L3373" s="24"/>
      <c r="M3373" s="24"/>
      <c r="N3373" s="24"/>
      <c r="O3373" s="24"/>
      <c r="P3373" s="208">
        <v>10.521000000000001</v>
      </c>
      <c r="Q3373" s="208">
        <v>12.824</v>
      </c>
      <c r="R3373" s="208">
        <v>17.155999999999999</v>
      </c>
      <c r="S3373" s="208">
        <v>22.59</v>
      </c>
      <c r="T3373" s="208">
        <v>23.459</v>
      </c>
      <c r="U3373" s="208">
        <v>19.062999999999999</v>
      </c>
      <c r="V3373" s="208">
        <v>10.87</v>
      </c>
      <c r="W3373" s="208">
        <v>4.4960000000000004</v>
      </c>
      <c r="X3373" s="208">
        <v>2.0339999999999998</v>
      </c>
      <c r="Y3373" s="24"/>
      <c r="Z3373" s="24"/>
      <c r="AA3373" s="24"/>
      <c r="AB3373" s="24"/>
      <c r="AC3373" s="208">
        <v>21.367000000000001</v>
      </c>
      <c r="AD3373" s="208">
        <v>15.611000000000001</v>
      </c>
      <c r="AE3373" s="208">
        <v>18.870999999999999</v>
      </c>
      <c r="AF3373" s="208">
        <v>17.274999999999999</v>
      </c>
      <c r="AG3373" s="208">
        <v>12.821</v>
      </c>
      <c r="AH3373" s="208">
        <v>9.0519999999999996</v>
      </c>
      <c r="AI3373" s="208">
        <v>1.4</v>
      </c>
      <c r="AJ3373" s="208">
        <v>1.032</v>
      </c>
      <c r="AK3373" s="24"/>
      <c r="AL3373" s="24"/>
      <c r="AM3373" s="24"/>
      <c r="AN3373" s="208">
        <v>7.0190000000000001</v>
      </c>
      <c r="AO3373" s="208">
        <v>13.851000000000001</v>
      </c>
      <c r="AP3373" s="208">
        <v>15.12</v>
      </c>
      <c r="AQ3373" s="208">
        <v>15.919</v>
      </c>
      <c r="AR3373" s="208">
        <v>16.178000000000001</v>
      </c>
      <c r="AS3373" s="208">
        <v>14.518000000000001</v>
      </c>
      <c r="AT3373" s="208">
        <v>8.532</v>
      </c>
      <c r="AU3373" s="208">
        <v>3.137</v>
      </c>
      <c r="AV3373" s="208">
        <v>0.41499999999999998</v>
      </c>
      <c r="AW3373" s="24"/>
      <c r="AX3373" s="24"/>
      <c r="AY3373" s="24"/>
      <c r="AZ3373" s="208">
        <v>5.1589999999999998</v>
      </c>
      <c r="BA3373" s="208">
        <v>9.7059999999999995</v>
      </c>
      <c r="BB3373" s="21">
        <f t="shared" si="387"/>
        <v>23.459</v>
      </c>
      <c r="BC3373" s="21"/>
      <c r="BD3373" s="22">
        <f t="shared" si="415"/>
        <v>31.53091397849462</v>
      </c>
      <c r="BE3373" s="21"/>
      <c r="BG3373" s="10"/>
      <c r="BH3373" s="21">
        <f t="shared" si="416"/>
        <v>0</v>
      </c>
      <c r="BI3373" s="22">
        <f t="shared" si="416"/>
        <v>2.3458999999999997E-2</v>
      </c>
      <c r="BJ3373" s="21"/>
      <c r="BK3373" s="21">
        <v>0</v>
      </c>
      <c r="BL3373" s="22">
        <v>7.0376999999999995E-2</v>
      </c>
      <c r="BM3373" s="21"/>
      <c r="BN3373" s="21">
        <f t="shared" si="388"/>
        <v>0</v>
      </c>
      <c r="BO3373" s="22">
        <f t="shared" si="388"/>
        <v>0.28150799999999998</v>
      </c>
      <c r="BP3373" s="21">
        <f t="shared" si="388"/>
        <v>0</v>
      </c>
    </row>
    <row r="3374" spans="1:68" ht="11.1" hidden="1" customHeight="1" outlineLevel="1" collapsed="1" x14ac:dyDescent="0.2">
      <c r="A3374" s="10"/>
      <c r="B3374" s="18"/>
      <c r="C3374" s="18"/>
      <c r="D3374" s="18"/>
      <c r="E3374" s="19" t="s">
        <v>2883</v>
      </c>
      <c r="F3374" s="20"/>
      <c r="G3374" s="20"/>
      <c r="H3374" s="20"/>
      <c r="I3374" s="20"/>
      <c r="J3374" s="20"/>
      <c r="K3374" s="20"/>
      <c r="L3374" s="20"/>
      <c r="M3374" s="20"/>
      <c r="N3374" s="20"/>
      <c r="O3374" s="20"/>
      <c r="P3374" s="20"/>
      <c r="Q3374" s="20"/>
      <c r="R3374" s="20"/>
      <c r="S3374" s="20"/>
      <c r="T3374" s="20"/>
      <c r="U3374" s="20"/>
      <c r="V3374" s="20"/>
      <c r="W3374" s="20"/>
      <c r="X3374" s="20"/>
      <c r="Y3374" s="20"/>
      <c r="Z3374" s="20"/>
      <c r="AA3374" s="20"/>
      <c r="AB3374" s="20"/>
      <c r="AC3374" s="20"/>
      <c r="AD3374" s="20"/>
      <c r="AE3374" s="20"/>
      <c r="AF3374" s="20"/>
      <c r="AG3374" s="20"/>
      <c r="AH3374" s="20"/>
      <c r="AI3374" s="20"/>
      <c r="AJ3374" s="20"/>
      <c r="AK3374" s="20"/>
      <c r="AL3374" s="20"/>
      <c r="AM3374" s="20"/>
      <c r="AN3374" s="20"/>
      <c r="AO3374" s="20"/>
      <c r="AP3374" s="20"/>
      <c r="AQ3374" s="209">
        <v>3.7320000000000002</v>
      </c>
      <c r="AR3374" s="209">
        <v>4.1920000000000002</v>
      </c>
      <c r="AS3374" s="209">
        <v>2.851</v>
      </c>
      <c r="AT3374" s="209">
        <v>1.8520000000000001</v>
      </c>
      <c r="AU3374" s="209">
        <v>0.59399999999999997</v>
      </c>
      <c r="AV3374" s="209">
        <v>0.13300000000000001</v>
      </c>
      <c r="AW3374" s="209">
        <v>1.7999999999999999E-2</v>
      </c>
      <c r="AX3374" s="209">
        <v>7.1999999999999995E-2</v>
      </c>
      <c r="AY3374" s="209">
        <v>0.69399999999999995</v>
      </c>
      <c r="AZ3374" s="209">
        <v>1.4890000000000001</v>
      </c>
      <c r="BA3374" s="209">
        <v>2.6749999999999998</v>
      </c>
      <c r="BB3374" s="21">
        <f>BB3375+BB3376+BB3377</f>
        <v>4.1920000000000002</v>
      </c>
      <c r="BC3374" s="21">
        <f>BF3374</f>
        <v>11.92</v>
      </c>
      <c r="BD3374" s="22">
        <f t="shared" si="415"/>
        <v>5.634408602150538</v>
      </c>
      <c r="BE3374" s="21">
        <f>BC3374-BD3374</f>
        <v>6.285591397849462</v>
      </c>
      <c r="BF3374" s="90">
        <v>11.92</v>
      </c>
      <c r="BG3374" s="10">
        <v>6</v>
      </c>
      <c r="BH3374" s="21">
        <f t="shared" si="416"/>
        <v>8.8684799999999998E-3</v>
      </c>
      <c r="BI3374" s="22">
        <f t="shared" si="416"/>
        <v>4.1920000000000013E-3</v>
      </c>
      <c r="BJ3374" s="21">
        <f>BH3374-BI3374</f>
        <v>4.6764799999999985E-3</v>
      </c>
      <c r="BK3374" s="21">
        <v>2.6605440000000001E-2</v>
      </c>
      <c r="BL3374" s="22">
        <v>1.2576000000000004E-2</v>
      </c>
      <c r="BM3374" s="21">
        <v>1.4029439999999997E-2</v>
      </c>
      <c r="BN3374" s="21">
        <f t="shared" si="388"/>
        <v>0.10642176</v>
      </c>
      <c r="BO3374" s="22">
        <f t="shared" si="388"/>
        <v>5.0304000000000015E-2</v>
      </c>
      <c r="BP3374" s="21">
        <f t="shared" si="388"/>
        <v>5.6117759999999989E-2</v>
      </c>
    </row>
    <row r="3375" spans="1:68" ht="11.1" hidden="1" customHeight="1" outlineLevel="2" x14ac:dyDescent="0.2">
      <c r="A3375" s="10"/>
      <c r="B3375" s="18"/>
      <c r="C3375" s="18"/>
      <c r="D3375" s="18"/>
      <c r="E3375" s="23" t="s">
        <v>2884</v>
      </c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  <c r="V3375" s="24"/>
      <c r="W3375" s="24"/>
      <c r="X3375" s="24"/>
      <c r="Y3375" s="24"/>
      <c r="Z3375" s="24"/>
      <c r="AA3375" s="24"/>
      <c r="AB3375" s="24"/>
      <c r="AC3375" s="24"/>
      <c r="AD3375" s="24"/>
      <c r="AE3375" s="24"/>
      <c r="AF3375" s="24"/>
      <c r="AG3375" s="24"/>
      <c r="AH3375" s="24"/>
      <c r="AI3375" s="24"/>
      <c r="AJ3375" s="24"/>
      <c r="AK3375" s="24"/>
      <c r="AL3375" s="24"/>
      <c r="AM3375" s="24"/>
      <c r="AN3375" s="24"/>
      <c r="AO3375" s="24"/>
      <c r="AP3375" s="24"/>
      <c r="AQ3375" s="208">
        <v>1.1479999999999999</v>
      </c>
      <c r="AR3375" s="208">
        <v>1.2470000000000001</v>
      </c>
      <c r="AS3375" s="208">
        <v>0.72799999999999998</v>
      </c>
      <c r="AT3375" s="208">
        <v>0.49299999999999999</v>
      </c>
      <c r="AU3375" s="208">
        <v>0.21299999999999999</v>
      </c>
      <c r="AV3375" s="24"/>
      <c r="AW3375" s="24"/>
      <c r="AX3375" s="24"/>
      <c r="AY3375" s="208">
        <v>0.19400000000000001</v>
      </c>
      <c r="AZ3375" s="208">
        <v>0.38</v>
      </c>
      <c r="BA3375" s="208">
        <v>0.68200000000000005</v>
      </c>
      <c r="BB3375" s="21">
        <f t="shared" si="387"/>
        <v>1.2470000000000001</v>
      </c>
      <c r="BC3375" s="21"/>
      <c r="BD3375" s="22">
        <f t="shared" si="415"/>
        <v>1.6760752688172045</v>
      </c>
      <c r="BE3375" s="21"/>
      <c r="BG3375" s="10"/>
      <c r="BH3375" s="21">
        <f t="shared" si="416"/>
        <v>0</v>
      </c>
      <c r="BI3375" s="22">
        <f t="shared" si="416"/>
        <v>1.2470000000000003E-3</v>
      </c>
      <c r="BJ3375" s="21"/>
      <c r="BK3375" s="21">
        <v>0</v>
      </c>
      <c r="BL3375" s="22">
        <v>3.7410000000000008E-3</v>
      </c>
      <c r="BM3375" s="21"/>
      <c r="BN3375" s="21">
        <f t="shared" si="388"/>
        <v>0</v>
      </c>
      <c r="BO3375" s="22">
        <f t="shared" si="388"/>
        <v>1.4964000000000003E-2</v>
      </c>
      <c r="BP3375" s="21">
        <f t="shared" si="388"/>
        <v>0</v>
      </c>
    </row>
    <row r="3376" spans="1:68" ht="11.1" hidden="1" customHeight="1" outlineLevel="2" x14ac:dyDescent="0.2">
      <c r="A3376" s="10"/>
      <c r="B3376" s="18"/>
      <c r="C3376" s="18"/>
      <c r="D3376" s="18"/>
      <c r="E3376" s="23" t="s">
        <v>2885</v>
      </c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  <c r="V3376" s="24"/>
      <c r="W3376" s="24"/>
      <c r="X3376" s="24"/>
      <c r="Y3376" s="24"/>
      <c r="Z3376" s="24"/>
      <c r="AA3376" s="24"/>
      <c r="AB3376" s="24"/>
      <c r="AC3376" s="24"/>
      <c r="AD3376" s="24"/>
      <c r="AE3376" s="24"/>
      <c r="AF3376" s="24"/>
      <c r="AG3376" s="24"/>
      <c r="AH3376" s="24"/>
      <c r="AI3376" s="24"/>
      <c r="AJ3376" s="24"/>
      <c r="AK3376" s="24"/>
      <c r="AL3376" s="24"/>
      <c r="AM3376" s="24"/>
      <c r="AN3376" s="24"/>
      <c r="AO3376" s="24"/>
      <c r="AP3376" s="24"/>
      <c r="AQ3376" s="208">
        <v>1.1100000000000001</v>
      </c>
      <c r="AR3376" s="208">
        <v>1.29</v>
      </c>
      <c r="AS3376" s="208">
        <v>0.97599999999999998</v>
      </c>
      <c r="AT3376" s="208">
        <v>0.8</v>
      </c>
      <c r="AU3376" s="208">
        <v>0.11</v>
      </c>
      <c r="AV3376" s="208">
        <v>0.105</v>
      </c>
      <c r="AW3376" s="208">
        <v>1.4E-2</v>
      </c>
      <c r="AX3376" s="208">
        <v>7.1999999999999995E-2</v>
      </c>
      <c r="AY3376" s="208">
        <v>0.24099999999999999</v>
      </c>
      <c r="AZ3376" s="208">
        <v>0.68400000000000005</v>
      </c>
      <c r="BA3376" s="208">
        <v>1.2110000000000001</v>
      </c>
      <c r="BB3376" s="21">
        <f t="shared" si="387"/>
        <v>1.29</v>
      </c>
      <c r="BC3376" s="21"/>
      <c r="BD3376" s="22">
        <f t="shared" si="415"/>
        <v>1.7338709677419355</v>
      </c>
      <c r="BE3376" s="21"/>
      <c r="BG3376" s="10"/>
      <c r="BH3376" s="21">
        <f t="shared" si="416"/>
        <v>0</v>
      </c>
      <c r="BI3376" s="22">
        <f t="shared" si="416"/>
        <v>1.2899999999999999E-3</v>
      </c>
      <c r="BJ3376" s="21"/>
      <c r="BK3376" s="21">
        <v>0</v>
      </c>
      <c r="BL3376" s="22">
        <v>3.8699999999999997E-3</v>
      </c>
      <c r="BM3376" s="21"/>
      <c r="BN3376" s="21">
        <f t="shared" si="388"/>
        <v>0</v>
      </c>
      <c r="BO3376" s="22">
        <f t="shared" si="388"/>
        <v>1.5479999999999999E-2</v>
      </c>
      <c r="BP3376" s="21">
        <f t="shared" si="388"/>
        <v>0</v>
      </c>
    </row>
    <row r="3377" spans="1:68" ht="11.1" hidden="1" customHeight="1" outlineLevel="2" x14ac:dyDescent="0.2">
      <c r="A3377" s="10"/>
      <c r="B3377" s="18"/>
      <c r="C3377" s="18"/>
      <c r="D3377" s="18"/>
      <c r="E3377" s="23" t="s">
        <v>2886</v>
      </c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  <c r="V3377" s="24"/>
      <c r="W3377" s="24"/>
      <c r="X3377" s="24"/>
      <c r="Y3377" s="24"/>
      <c r="Z3377" s="24"/>
      <c r="AA3377" s="24"/>
      <c r="AB3377" s="24"/>
      <c r="AC3377" s="24"/>
      <c r="AD3377" s="24"/>
      <c r="AE3377" s="24"/>
      <c r="AF3377" s="24"/>
      <c r="AG3377" s="24"/>
      <c r="AH3377" s="24"/>
      <c r="AI3377" s="24"/>
      <c r="AJ3377" s="24"/>
      <c r="AK3377" s="24"/>
      <c r="AL3377" s="24"/>
      <c r="AM3377" s="24"/>
      <c r="AN3377" s="24"/>
      <c r="AO3377" s="24"/>
      <c r="AP3377" s="24"/>
      <c r="AQ3377" s="208">
        <v>1.474</v>
      </c>
      <c r="AR3377" s="208">
        <v>1.655</v>
      </c>
      <c r="AS3377" s="208">
        <v>1.147</v>
      </c>
      <c r="AT3377" s="208">
        <v>0.55900000000000005</v>
      </c>
      <c r="AU3377" s="208">
        <v>0.27100000000000002</v>
      </c>
      <c r="AV3377" s="208">
        <v>2.8000000000000001E-2</v>
      </c>
      <c r="AW3377" s="208">
        <v>4.0000000000000001E-3</v>
      </c>
      <c r="AX3377" s="24"/>
      <c r="AY3377" s="208">
        <v>0.25900000000000001</v>
      </c>
      <c r="AZ3377" s="208">
        <v>0.42499999999999999</v>
      </c>
      <c r="BA3377" s="208">
        <v>0.78200000000000003</v>
      </c>
      <c r="BB3377" s="21">
        <f t="shared" si="387"/>
        <v>1.655</v>
      </c>
      <c r="BC3377" s="21"/>
      <c r="BD3377" s="22">
        <f t="shared" si="415"/>
        <v>2.224462365591398</v>
      </c>
      <c r="BE3377" s="21"/>
      <c r="BG3377" s="10"/>
      <c r="BH3377" s="21">
        <f t="shared" si="416"/>
        <v>0</v>
      </c>
      <c r="BI3377" s="22">
        <f t="shared" si="416"/>
        <v>1.655E-3</v>
      </c>
      <c r="BJ3377" s="21"/>
      <c r="BK3377" s="21">
        <v>0</v>
      </c>
      <c r="BL3377" s="22">
        <v>4.9649999999999998E-3</v>
      </c>
      <c r="BM3377" s="21"/>
      <c r="BN3377" s="21">
        <f t="shared" si="388"/>
        <v>0</v>
      </c>
      <c r="BO3377" s="22">
        <f t="shared" si="388"/>
        <v>1.9859999999999999E-2</v>
      </c>
      <c r="BP3377" s="21">
        <f t="shared" si="388"/>
        <v>0</v>
      </c>
    </row>
    <row r="3378" spans="1:68" ht="11.1" hidden="1" customHeight="1" outlineLevel="1" collapsed="1" x14ac:dyDescent="0.2">
      <c r="A3378" s="10"/>
      <c r="B3378" s="18"/>
      <c r="C3378" s="18"/>
      <c r="D3378" s="18"/>
      <c r="E3378" s="19" t="s">
        <v>2211</v>
      </c>
      <c r="F3378" s="20"/>
      <c r="G3378" s="20"/>
      <c r="H3378" s="20"/>
      <c r="I3378" s="20"/>
      <c r="J3378" s="20"/>
      <c r="K3378" s="20"/>
      <c r="L3378" s="20"/>
      <c r="M3378" s="20"/>
      <c r="N3378" s="20"/>
      <c r="O3378" s="20"/>
      <c r="P3378" s="20"/>
      <c r="Q3378" s="20"/>
      <c r="R3378" s="20"/>
      <c r="S3378" s="20"/>
      <c r="T3378" s="20"/>
      <c r="U3378" s="20"/>
      <c r="V3378" s="20"/>
      <c r="W3378" s="20"/>
      <c r="X3378" s="20"/>
      <c r="Y3378" s="20"/>
      <c r="Z3378" s="20"/>
      <c r="AA3378" s="20"/>
      <c r="AB3378" s="20"/>
      <c r="AC3378" s="20"/>
      <c r="AD3378" s="20"/>
      <c r="AE3378" s="20"/>
      <c r="AF3378" s="20"/>
      <c r="AG3378" s="20"/>
      <c r="AH3378" s="20"/>
      <c r="AI3378" s="20"/>
      <c r="AJ3378" s="20"/>
      <c r="AK3378" s="209">
        <v>38.695</v>
      </c>
      <c r="AL3378" s="20"/>
      <c r="AM3378" s="20"/>
      <c r="AN3378" s="20"/>
      <c r="AO3378" s="209">
        <v>5.0519999999999996</v>
      </c>
      <c r="AP3378" s="209">
        <v>4.3170000000000002</v>
      </c>
      <c r="AQ3378" s="209">
        <v>5.9950000000000001</v>
      </c>
      <c r="AR3378" s="209">
        <v>4.008</v>
      </c>
      <c r="AS3378" s="209">
        <v>2.0819999999999999</v>
      </c>
      <c r="AT3378" s="209">
        <v>0.502</v>
      </c>
      <c r="AU3378" s="20"/>
      <c r="AV3378" s="20"/>
      <c r="AW3378" s="20"/>
      <c r="AX3378" s="20"/>
      <c r="AY3378" s="20"/>
      <c r="AZ3378" s="20"/>
      <c r="BA3378" s="209">
        <v>2.4529999999999998</v>
      </c>
      <c r="BB3378" s="21">
        <f t="shared" si="387"/>
        <v>38.695</v>
      </c>
      <c r="BC3378" s="21">
        <f>BD3378</f>
        <v>52.009408602150536</v>
      </c>
      <c r="BD3378" s="22">
        <f t="shared" si="415"/>
        <v>52.009408602150536</v>
      </c>
      <c r="BE3378" s="21">
        <f>BC3378-BD3378</f>
        <v>0</v>
      </c>
      <c r="BF3378" s="91">
        <v>39.799999999999997</v>
      </c>
      <c r="BG3378" s="10">
        <v>6</v>
      </c>
      <c r="BH3378" s="21">
        <f t="shared" si="416"/>
        <v>3.8695E-2</v>
      </c>
      <c r="BI3378" s="22">
        <f t="shared" si="416"/>
        <v>3.8695E-2</v>
      </c>
      <c r="BJ3378" s="21">
        <f>BH3378-BI3378</f>
        <v>0</v>
      </c>
      <c r="BK3378" s="21">
        <v>0.11608499999999999</v>
      </c>
      <c r="BL3378" s="22">
        <v>0.11608499999999999</v>
      </c>
      <c r="BM3378" s="21">
        <v>0</v>
      </c>
      <c r="BN3378" s="21">
        <f t="shared" si="388"/>
        <v>0.46433999999999997</v>
      </c>
      <c r="BO3378" s="22">
        <f t="shared" si="388"/>
        <v>0.46433999999999997</v>
      </c>
      <c r="BP3378" s="21">
        <f t="shared" si="388"/>
        <v>0</v>
      </c>
    </row>
    <row r="3379" spans="1:68" ht="11.1" hidden="1" customHeight="1" outlineLevel="2" x14ac:dyDescent="0.2">
      <c r="A3379" s="10"/>
      <c r="B3379" s="18"/>
      <c r="C3379" s="18"/>
      <c r="D3379" s="18"/>
      <c r="E3379" s="23" t="s">
        <v>2887</v>
      </c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  <c r="V3379" s="24"/>
      <c r="W3379" s="24"/>
      <c r="X3379" s="24"/>
      <c r="Y3379" s="24"/>
      <c r="Z3379" s="24"/>
      <c r="AA3379" s="24"/>
      <c r="AB3379" s="24"/>
      <c r="AC3379" s="24"/>
      <c r="AD3379" s="24"/>
      <c r="AE3379" s="24"/>
      <c r="AF3379" s="24"/>
      <c r="AG3379" s="24"/>
      <c r="AH3379" s="24"/>
      <c r="AI3379" s="24"/>
      <c r="AJ3379" s="24"/>
      <c r="AK3379" s="208">
        <v>38.695</v>
      </c>
      <c r="AL3379" s="24"/>
      <c r="AM3379" s="24"/>
      <c r="AN3379" s="24"/>
      <c r="AO3379" s="208">
        <v>5.0519999999999996</v>
      </c>
      <c r="AP3379" s="208">
        <v>4.3170000000000002</v>
      </c>
      <c r="AQ3379" s="208">
        <v>5.9950000000000001</v>
      </c>
      <c r="AR3379" s="208">
        <v>4.008</v>
      </c>
      <c r="AS3379" s="208">
        <v>2.0819999999999999</v>
      </c>
      <c r="AT3379" s="208">
        <v>0.502</v>
      </c>
      <c r="AU3379" s="24"/>
      <c r="AV3379" s="24"/>
      <c r="AW3379" s="24"/>
      <c r="AX3379" s="24"/>
      <c r="AY3379" s="24"/>
      <c r="AZ3379" s="24"/>
      <c r="BA3379" s="208">
        <v>2.4529999999999998</v>
      </c>
      <c r="BB3379" s="21">
        <f t="shared" si="387"/>
        <v>38.695</v>
      </c>
      <c r="BC3379" s="21"/>
      <c r="BD3379" s="22">
        <f t="shared" si="415"/>
        <v>52.009408602150536</v>
      </c>
      <c r="BE3379" s="21"/>
      <c r="BG3379" s="10"/>
      <c r="BH3379" s="21">
        <f t="shared" si="416"/>
        <v>0</v>
      </c>
      <c r="BI3379" s="22">
        <f t="shared" si="416"/>
        <v>3.8695E-2</v>
      </c>
      <c r="BJ3379" s="21"/>
      <c r="BK3379" s="21">
        <v>0</v>
      </c>
      <c r="BL3379" s="22">
        <v>0.11608499999999999</v>
      </c>
      <c r="BM3379" s="21"/>
      <c r="BN3379" s="21">
        <f t="shared" si="388"/>
        <v>0</v>
      </c>
      <c r="BO3379" s="22">
        <f t="shared" si="388"/>
        <v>0.46433999999999997</v>
      </c>
      <c r="BP3379" s="21">
        <f t="shared" si="388"/>
        <v>0</v>
      </c>
    </row>
    <row r="3380" spans="1:68" ht="11.1" hidden="1" customHeight="1" outlineLevel="1" collapsed="1" x14ac:dyDescent="0.2">
      <c r="A3380" s="10"/>
      <c r="B3380" s="18"/>
      <c r="C3380" s="18"/>
      <c r="D3380" s="18"/>
      <c r="E3380" s="19" t="s">
        <v>2888</v>
      </c>
      <c r="F3380" s="209">
        <v>1.3280000000000001</v>
      </c>
      <c r="G3380" s="209">
        <v>0.87</v>
      </c>
      <c r="H3380" s="209">
        <v>0.59599999999999997</v>
      </c>
      <c r="I3380" s="240">
        <v>0.51300000000000001</v>
      </c>
      <c r="J3380" s="240"/>
      <c r="K3380" s="209">
        <v>0.20300000000000001</v>
      </c>
      <c r="L3380" s="20"/>
      <c r="M3380" s="20"/>
      <c r="N3380" s="209">
        <v>0.38200000000000001</v>
      </c>
      <c r="O3380" s="20"/>
      <c r="P3380" s="209">
        <v>0.21</v>
      </c>
      <c r="Q3380" s="20"/>
      <c r="R3380" s="209">
        <v>0.45600000000000002</v>
      </c>
      <c r="S3380" s="209">
        <v>0.8</v>
      </c>
      <c r="T3380" s="209">
        <v>2.6219999999999999</v>
      </c>
      <c r="U3380" s="209">
        <v>0.58299999999999996</v>
      </c>
      <c r="V3380" s="209">
        <v>0.25600000000000001</v>
      </c>
      <c r="W3380" s="209">
        <v>0.128</v>
      </c>
      <c r="X3380" s="20"/>
      <c r="Y3380" s="20"/>
      <c r="Z3380" s="20"/>
      <c r="AA3380" s="20"/>
      <c r="AB3380" s="20"/>
      <c r="AC3380" s="209">
        <v>1.536</v>
      </c>
      <c r="AD3380" s="209">
        <v>1.1120000000000001</v>
      </c>
      <c r="AE3380" s="209">
        <v>1.35</v>
      </c>
      <c r="AF3380" s="209">
        <v>1.0529999999999999</v>
      </c>
      <c r="AG3380" s="209">
        <v>0.503</v>
      </c>
      <c r="AH3380" s="209">
        <v>0.27700000000000002</v>
      </c>
      <c r="AI3380" s="209">
        <v>0.16400000000000001</v>
      </c>
      <c r="AJ3380" s="20"/>
      <c r="AK3380" s="20"/>
      <c r="AL3380" s="20"/>
      <c r="AM3380" s="20"/>
      <c r="AN3380" s="209">
        <v>1</v>
      </c>
      <c r="AO3380" s="209">
        <v>0.63</v>
      </c>
      <c r="AP3380" s="209">
        <v>0.96599999999999997</v>
      </c>
      <c r="AQ3380" s="209">
        <v>1.46</v>
      </c>
      <c r="AR3380" s="209">
        <v>0.9</v>
      </c>
      <c r="AS3380" s="209">
        <v>0.64800000000000002</v>
      </c>
      <c r="AT3380" s="209">
        <v>0.372</v>
      </c>
      <c r="AU3380" s="209">
        <v>0.187</v>
      </c>
      <c r="AV3380" s="209">
        <v>0.126</v>
      </c>
      <c r="AW3380" s="20"/>
      <c r="AX3380" s="20"/>
      <c r="AY3380" s="20"/>
      <c r="AZ3380" s="209">
        <v>0.4</v>
      </c>
      <c r="BA3380" s="209">
        <v>1.0509999999999999</v>
      </c>
      <c r="BB3380" s="21">
        <f t="shared" si="387"/>
        <v>2.6219999999999999</v>
      </c>
      <c r="BC3380" s="21">
        <f>BF3380</f>
        <v>4.38</v>
      </c>
      <c r="BD3380" s="22">
        <f t="shared" si="415"/>
        <v>3.5241935483870965</v>
      </c>
      <c r="BE3380" s="21">
        <f>BC3380-BD3380</f>
        <v>0.85580645161290336</v>
      </c>
      <c r="BF3380" s="91">
        <v>4.38</v>
      </c>
      <c r="BG3380" s="10">
        <v>6</v>
      </c>
      <c r="BH3380" s="21">
        <f t="shared" si="416"/>
        <v>3.2587200000000001E-3</v>
      </c>
      <c r="BI3380" s="22">
        <f t="shared" si="416"/>
        <v>2.6220000000000002E-3</v>
      </c>
      <c r="BJ3380" s="21">
        <f>BH3380-BI3380</f>
        <v>6.3671999999999991E-4</v>
      </c>
      <c r="BK3380" s="21">
        <v>9.7761600000000008E-3</v>
      </c>
      <c r="BL3380" s="22">
        <v>7.8660000000000015E-3</v>
      </c>
      <c r="BM3380" s="21">
        <v>1.9101599999999993E-3</v>
      </c>
      <c r="BN3380" s="21">
        <f t="shared" si="388"/>
        <v>3.9104640000000003E-2</v>
      </c>
      <c r="BO3380" s="22">
        <f t="shared" si="388"/>
        <v>3.1464000000000006E-2</v>
      </c>
      <c r="BP3380" s="21">
        <f t="shared" si="388"/>
        <v>7.6406399999999972E-3</v>
      </c>
    </row>
    <row r="3381" spans="1:68" ht="11.1" hidden="1" customHeight="1" outlineLevel="2" x14ac:dyDescent="0.2">
      <c r="A3381" s="10"/>
      <c r="B3381" s="18"/>
      <c r="C3381" s="18"/>
      <c r="D3381" s="18"/>
      <c r="E3381" s="23" t="s">
        <v>2889</v>
      </c>
      <c r="F3381" s="208">
        <v>1.3280000000000001</v>
      </c>
      <c r="G3381" s="208">
        <v>0.87</v>
      </c>
      <c r="H3381" s="208">
        <v>0.59599999999999997</v>
      </c>
      <c r="I3381" s="239">
        <v>0.51300000000000001</v>
      </c>
      <c r="J3381" s="239"/>
      <c r="K3381" s="208">
        <v>0.20300000000000001</v>
      </c>
      <c r="L3381" s="24"/>
      <c r="M3381" s="24"/>
      <c r="N3381" s="208">
        <v>0.38200000000000001</v>
      </c>
      <c r="O3381" s="24"/>
      <c r="P3381" s="208">
        <v>0.21</v>
      </c>
      <c r="Q3381" s="24"/>
      <c r="R3381" s="208">
        <v>0.45600000000000002</v>
      </c>
      <c r="S3381" s="208">
        <v>0.8</v>
      </c>
      <c r="T3381" s="208">
        <v>2.6219999999999999</v>
      </c>
      <c r="U3381" s="208">
        <v>0.58299999999999996</v>
      </c>
      <c r="V3381" s="208">
        <v>0.25600000000000001</v>
      </c>
      <c r="W3381" s="208">
        <v>0.128</v>
      </c>
      <c r="X3381" s="24"/>
      <c r="Y3381" s="24"/>
      <c r="Z3381" s="24"/>
      <c r="AA3381" s="24"/>
      <c r="AB3381" s="24"/>
      <c r="AC3381" s="208">
        <v>1.536</v>
      </c>
      <c r="AD3381" s="208">
        <v>1.1120000000000001</v>
      </c>
      <c r="AE3381" s="208">
        <v>1.35</v>
      </c>
      <c r="AF3381" s="208">
        <v>1.0529999999999999</v>
      </c>
      <c r="AG3381" s="208">
        <v>0.503</v>
      </c>
      <c r="AH3381" s="208">
        <v>0.27700000000000002</v>
      </c>
      <c r="AI3381" s="208">
        <v>0.16400000000000001</v>
      </c>
      <c r="AJ3381" s="24"/>
      <c r="AK3381" s="24"/>
      <c r="AL3381" s="24"/>
      <c r="AM3381" s="24"/>
      <c r="AN3381" s="208">
        <v>1</v>
      </c>
      <c r="AO3381" s="208">
        <v>0.63</v>
      </c>
      <c r="AP3381" s="208">
        <v>0.96599999999999997</v>
      </c>
      <c r="AQ3381" s="208">
        <v>1.46</v>
      </c>
      <c r="AR3381" s="208">
        <v>0.9</v>
      </c>
      <c r="AS3381" s="208">
        <v>0.64800000000000002</v>
      </c>
      <c r="AT3381" s="208">
        <v>0.372</v>
      </c>
      <c r="AU3381" s="208">
        <v>0.187</v>
      </c>
      <c r="AV3381" s="208">
        <v>0.126</v>
      </c>
      <c r="AW3381" s="24"/>
      <c r="AX3381" s="24"/>
      <c r="AY3381" s="24"/>
      <c r="AZ3381" s="208">
        <v>0.4</v>
      </c>
      <c r="BA3381" s="208">
        <v>1.0509999999999999</v>
      </c>
      <c r="BB3381" s="21">
        <f t="shared" si="387"/>
        <v>2.6219999999999999</v>
      </c>
      <c r="BC3381" s="21"/>
      <c r="BD3381" s="22">
        <f t="shared" si="415"/>
        <v>3.5241935483870965</v>
      </c>
      <c r="BE3381" s="21"/>
      <c r="BG3381" s="10"/>
      <c r="BH3381" s="21">
        <f t="shared" si="416"/>
        <v>0</v>
      </c>
      <c r="BI3381" s="22">
        <f t="shared" si="416"/>
        <v>2.6220000000000002E-3</v>
      </c>
      <c r="BJ3381" s="21"/>
      <c r="BK3381" s="21">
        <v>0</v>
      </c>
      <c r="BL3381" s="22">
        <v>7.8660000000000015E-3</v>
      </c>
      <c r="BM3381" s="21"/>
      <c r="BN3381" s="21">
        <f t="shared" si="388"/>
        <v>0</v>
      </c>
      <c r="BO3381" s="22">
        <f t="shared" si="388"/>
        <v>3.1464000000000006E-2</v>
      </c>
      <c r="BP3381" s="21">
        <f t="shared" si="388"/>
        <v>0</v>
      </c>
    </row>
    <row r="3382" spans="1:68" ht="11.1" hidden="1" customHeight="1" outlineLevel="1" collapsed="1" x14ac:dyDescent="0.2">
      <c r="A3382" s="10"/>
      <c r="B3382" s="18"/>
      <c r="C3382" s="18"/>
      <c r="D3382" s="18"/>
      <c r="E3382" s="19" t="s">
        <v>2890</v>
      </c>
      <c r="F3382" s="209">
        <v>16.486999999999998</v>
      </c>
      <c r="G3382" s="209">
        <v>20.251000000000001</v>
      </c>
      <c r="H3382" s="209">
        <v>15.544</v>
      </c>
      <c r="I3382" s="240">
        <v>11</v>
      </c>
      <c r="J3382" s="240"/>
      <c r="K3382" s="209">
        <v>6.82</v>
      </c>
      <c r="L3382" s="209">
        <v>1.272</v>
      </c>
      <c r="M3382" s="209">
        <v>9.2999999999999999E-2</v>
      </c>
      <c r="N3382" s="20"/>
      <c r="O3382" s="20"/>
      <c r="P3382" s="209">
        <v>0.11</v>
      </c>
      <c r="Q3382" s="209">
        <v>2.5139999999999998</v>
      </c>
      <c r="R3382" s="209">
        <v>1.2250000000000001</v>
      </c>
      <c r="S3382" s="209">
        <v>45.59</v>
      </c>
      <c r="T3382" s="209">
        <v>11.023</v>
      </c>
      <c r="U3382" s="209">
        <v>11.808999999999999</v>
      </c>
      <c r="V3382" s="209">
        <v>9.4689999999999994</v>
      </c>
      <c r="W3382" s="209">
        <v>3.7170000000000001</v>
      </c>
      <c r="X3382" s="209">
        <v>0.23799999999999999</v>
      </c>
      <c r="Y3382" s="20"/>
      <c r="Z3382" s="20"/>
      <c r="AA3382" s="209">
        <v>1.625</v>
      </c>
      <c r="AB3382" s="209">
        <v>2.048</v>
      </c>
      <c r="AC3382" s="209">
        <v>17.771999999999998</v>
      </c>
      <c r="AD3382" s="209">
        <v>14.803000000000001</v>
      </c>
      <c r="AE3382" s="209">
        <v>9.6110000000000007</v>
      </c>
      <c r="AF3382" s="209">
        <v>5.4450000000000003</v>
      </c>
      <c r="AG3382" s="209">
        <v>4.0659999999999998</v>
      </c>
      <c r="AH3382" s="209">
        <v>6.45</v>
      </c>
      <c r="AI3382" s="209">
        <v>1.3740000000000001</v>
      </c>
      <c r="AJ3382" s="20"/>
      <c r="AK3382" s="20"/>
      <c r="AL3382" s="20"/>
      <c r="AM3382" s="20"/>
      <c r="AN3382" s="209">
        <v>10.993</v>
      </c>
      <c r="AO3382" s="209">
        <v>4.9779999999999998</v>
      </c>
      <c r="AP3382" s="209">
        <v>2.5230000000000001</v>
      </c>
      <c r="AQ3382" s="209">
        <v>4.7169999999999996</v>
      </c>
      <c r="AR3382" s="209">
        <v>3.1080000000000001</v>
      </c>
      <c r="AS3382" s="209">
        <v>3.3090000000000002</v>
      </c>
      <c r="AT3382" s="209">
        <v>2.8959999999999999</v>
      </c>
      <c r="AU3382" s="209">
        <v>3.3149999999999999</v>
      </c>
      <c r="AV3382" s="209">
        <v>8.5000000000000006E-2</v>
      </c>
      <c r="AW3382" s="20"/>
      <c r="AX3382" s="20"/>
      <c r="AY3382" s="209">
        <v>3.9649999999999999</v>
      </c>
      <c r="AZ3382" s="209">
        <v>8.0749999999999993</v>
      </c>
      <c r="BA3382" s="209">
        <v>9.2200000000000006</v>
      </c>
      <c r="BB3382" s="21">
        <f t="shared" si="387"/>
        <v>45.59</v>
      </c>
      <c r="BC3382" s="21">
        <f>BF3382</f>
        <v>157.27000000000001</v>
      </c>
      <c r="BD3382" s="22">
        <f t="shared" si="415"/>
        <v>61.276881720430111</v>
      </c>
      <c r="BE3382" s="21">
        <f>BC3382-BD3382</f>
        <v>95.993118279569899</v>
      </c>
      <c r="BF3382" s="91">
        <v>157.27000000000001</v>
      </c>
      <c r="BG3382" s="10">
        <v>6</v>
      </c>
      <c r="BH3382" s="21">
        <f t="shared" si="416"/>
        <v>0.11700888000000002</v>
      </c>
      <c r="BI3382" s="22">
        <f t="shared" si="416"/>
        <v>4.5589999999999999E-2</v>
      </c>
      <c r="BJ3382" s="21">
        <f>BH3382-BI3382</f>
        <v>7.1418880000000018E-2</v>
      </c>
      <c r="BK3382" s="21">
        <v>0.35102664000000006</v>
      </c>
      <c r="BL3382" s="22">
        <v>0.13677</v>
      </c>
      <c r="BM3382" s="21">
        <v>0.21425664000000005</v>
      </c>
      <c r="BN3382" s="21">
        <f t="shared" si="388"/>
        <v>1.4041065600000002</v>
      </c>
      <c r="BO3382" s="22">
        <f t="shared" si="388"/>
        <v>0.54708000000000001</v>
      </c>
      <c r="BP3382" s="21">
        <f t="shared" si="388"/>
        <v>0.85702656000000021</v>
      </c>
    </row>
    <row r="3383" spans="1:68" ht="11.1" hidden="1" customHeight="1" outlineLevel="2" x14ac:dyDescent="0.2">
      <c r="A3383" s="10"/>
      <c r="B3383" s="18"/>
      <c r="C3383" s="18"/>
      <c r="D3383" s="18"/>
      <c r="E3383" s="23" t="s">
        <v>2891</v>
      </c>
      <c r="F3383" s="208">
        <v>16.486999999999998</v>
      </c>
      <c r="G3383" s="208">
        <v>20.251000000000001</v>
      </c>
      <c r="H3383" s="208">
        <v>15.544</v>
      </c>
      <c r="I3383" s="239">
        <v>11</v>
      </c>
      <c r="J3383" s="239"/>
      <c r="K3383" s="208">
        <v>6.82</v>
      </c>
      <c r="L3383" s="208">
        <v>1.272</v>
      </c>
      <c r="M3383" s="208">
        <v>9.2999999999999999E-2</v>
      </c>
      <c r="N3383" s="24"/>
      <c r="O3383" s="24"/>
      <c r="P3383" s="208">
        <v>0.11</v>
      </c>
      <c r="Q3383" s="208">
        <v>2.5139999999999998</v>
      </c>
      <c r="R3383" s="208">
        <v>1.2250000000000001</v>
      </c>
      <c r="S3383" s="208">
        <v>45.59</v>
      </c>
      <c r="T3383" s="208">
        <v>11.023</v>
      </c>
      <c r="U3383" s="208">
        <v>11.808999999999999</v>
      </c>
      <c r="V3383" s="208">
        <v>9.4689999999999994</v>
      </c>
      <c r="W3383" s="208">
        <v>3.7170000000000001</v>
      </c>
      <c r="X3383" s="208">
        <v>0.23799999999999999</v>
      </c>
      <c r="Y3383" s="24"/>
      <c r="Z3383" s="24"/>
      <c r="AA3383" s="208">
        <v>1.625</v>
      </c>
      <c r="AB3383" s="208">
        <v>2.048</v>
      </c>
      <c r="AC3383" s="208">
        <v>17.771999999999998</v>
      </c>
      <c r="AD3383" s="208">
        <v>14.803000000000001</v>
      </c>
      <c r="AE3383" s="208">
        <v>9.6110000000000007</v>
      </c>
      <c r="AF3383" s="208">
        <v>5.4450000000000003</v>
      </c>
      <c r="AG3383" s="208">
        <v>4.0659999999999998</v>
      </c>
      <c r="AH3383" s="208">
        <v>6.45</v>
      </c>
      <c r="AI3383" s="208">
        <v>1.3740000000000001</v>
      </c>
      <c r="AJ3383" s="24"/>
      <c r="AK3383" s="24"/>
      <c r="AL3383" s="24"/>
      <c r="AM3383" s="24"/>
      <c r="AN3383" s="208">
        <v>10.993</v>
      </c>
      <c r="AO3383" s="208">
        <v>4.9779999999999998</v>
      </c>
      <c r="AP3383" s="208">
        <v>2.5230000000000001</v>
      </c>
      <c r="AQ3383" s="208">
        <v>4.7169999999999996</v>
      </c>
      <c r="AR3383" s="208">
        <v>3.1080000000000001</v>
      </c>
      <c r="AS3383" s="208">
        <v>3.3090000000000002</v>
      </c>
      <c r="AT3383" s="208">
        <v>2.8959999999999999</v>
      </c>
      <c r="AU3383" s="208">
        <v>3.3149999999999999</v>
      </c>
      <c r="AV3383" s="208">
        <v>8.5000000000000006E-2</v>
      </c>
      <c r="AW3383" s="24"/>
      <c r="AX3383" s="24"/>
      <c r="AY3383" s="208">
        <v>3.9649999999999999</v>
      </c>
      <c r="AZ3383" s="208">
        <v>8.0749999999999993</v>
      </c>
      <c r="BA3383" s="208">
        <v>9.2200000000000006</v>
      </c>
      <c r="BB3383" s="21">
        <f t="shared" si="387"/>
        <v>45.59</v>
      </c>
      <c r="BC3383" s="21"/>
      <c r="BD3383" s="22">
        <f t="shared" si="415"/>
        <v>61.276881720430111</v>
      </c>
      <c r="BE3383" s="21"/>
      <c r="BG3383" s="10"/>
      <c r="BH3383" s="21">
        <f t="shared" si="416"/>
        <v>0</v>
      </c>
      <c r="BI3383" s="22">
        <f t="shared" si="416"/>
        <v>4.5589999999999999E-2</v>
      </c>
      <c r="BJ3383" s="21"/>
      <c r="BK3383" s="21">
        <v>0</v>
      </c>
      <c r="BL3383" s="22">
        <v>0.13677</v>
      </c>
      <c r="BM3383" s="21"/>
      <c r="BN3383" s="21">
        <f t="shared" si="388"/>
        <v>0</v>
      </c>
      <c r="BO3383" s="22">
        <f t="shared" si="388"/>
        <v>0.54708000000000001</v>
      </c>
      <c r="BP3383" s="21">
        <f t="shared" si="388"/>
        <v>0</v>
      </c>
    </row>
    <row r="3384" spans="1:68" ht="11.1" hidden="1" customHeight="1" outlineLevel="1" collapsed="1" x14ac:dyDescent="0.2">
      <c r="A3384" s="10"/>
      <c r="B3384" s="18"/>
      <c r="C3384" s="18"/>
      <c r="D3384" s="18"/>
      <c r="E3384" s="19" t="s">
        <v>2892</v>
      </c>
      <c r="F3384" s="209">
        <v>114.337</v>
      </c>
      <c r="G3384" s="209">
        <v>91.147000000000006</v>
      </c>
      <c r="H3384" s="209">
        <v>78.980999999999995</v>
      </c>
      <c r="I3384" s="240">
        <v>54.658999999999999</v>
      </c>
      <c r="J3384" s="240"/>
      <c r="K3384" s="209">
        <v>30.56</v>
      </c>
      <c r="L3384" s="20"/>
      <c r="M3384" s="20"/>
      <c r="N3384" s="20"/>
      <c r="O3384" s="209">
        <v>11.084</v>
      </c>
      <c r="P3384" s="209">
        <v>67.387</v>
      </c>
      <c r="Q3384" s="209">
        <v>99.912999999999997</v>
      </c>
      <c r="R3384" s="209">
        <v>127.018</v>
      </c>
      <c r="S3384" s="209">
        <v>141.167</v>
      </c>
      <c r="T3384" s="209">
        <v>135.208</v>
      </c>
      <c r="U3384" s="209">
        <v>84.676000000000002</v>
      </c>
      <c r="V3384" s="209">
        <v>56.466999999999999</v>
      </c>
      <c r="W3384" s="209">
        <v>19.960999999999999</v>
      </c>
      <c r="X3384" s="20"/>
      <c r="Y3384" s="20"/>
      <c r="Z3384" s="20"/>
      <c r="AA3384" s="209">
        <v>1.6679999999999999</v>
      </c>
      <c r="AB3384" s="209">
        <v>77.655000000000001</v>
      </c>
      <c r="AC3384" s="209">
        <v>102</v>
      </c>
      <c r="AD3384" s="209">
        <v>140.97399999999999</v>
      </c>
      <c r="AE3384" s="209">
        <v>126.19199999999999</v>
      </c>
      <c r="AF3384" s="209">
        <v>100.078</v>
      </c>
      <c r="AG3384" s="20"/>
      <c r="AH3384" s="209">
        <v>148.69499999999999</v>
      </c>
      <c r="AI3384" s="209">
        <v>34.917999999999999</v>
      </c>
      <c r="AJ3384" s="20"/>
      <c r="AK3384" s="20"/>
      <c r="AL3384" s="20"/>
      <c r="AM3384" s="209">
        <v>15.321999999999999</v>
      </c>
      <c r="AN3384" s="209">
        <v>68.099000000000004</v>
      </c>
      <c r="AO3384" s="209">
        <v>111.702</v>
      </c>
      <c r="AP3384" s="209">
        <v>134.91</v>
      </c>
      <c r="AQ3384" s="209">
        <v>131.078</v>
      </c>
      <c r="AR3384" s="209">
        <v>112.26300000000001</v>
      </c>
      <c r="AS3384" s="209">
        <v>103.07</v>
      </c>
      <c r="AT3384" s="209">
        <v>68.849000000000004</v>
      </c>
      <c r="AU3384" s="209">
        <v>20.911999999999999</v>
      </c>
      <c r="AV3384" s="20"/>
      <c r="AW3384" s="20"/>
      <c r="AX3384" s="20"/>
      <c r="AY3384" s="209">
        <v>31.902000000000001</v>
      </c>
      <c r="AZ3384" s="209">
        <v>57.124000000000002</v>
      </c>
      <c r="BA3384" s="209">
        <v>96.433000000000007</v>
      </c>
      <c r="BB3384" s="21">
        <f t="shared" si="387"/>
        <v>148.69499999999999</v>
      </c>
      <c r="BC3384" s="21">
        <f>BF3384</f>
        <v>269.89999999999998</v>
      </c>
      <c r="BD3384" s="22">
        <f t="shared" si="415"/>
        <v>199.85887096774192</v>
      </c>
      <c r="BE3384" s="21">
        <f>BC3384-BD3384</f>
        <v>70.041129032258056</v>
      </c>
      <c r="BF3384" s="91">
        <v>269.89999999999998</v>
      </c>
      <c r="BG3384" s="10">
        <v>5</v>
      </c>
      <c r="BH3384" s="21">
        <f t="shared" si="416"/>
        <v>0.20080559999999997</v>
      </c>
      <c r="BI3384" s="22">
        <f t="shared" si="416"/>
        <v>0.14869499999999997</v>
      </c>
      <c r="BJ3384" s="21">
        <f>BH3384-BI3384</f>
        <v>5.2110600000000007E-2</v>
      </c>
      <c r="BK3384" s="21">
        <v>0.60241679999999986</v>
      </c>
      <c r="BL3384" s="22">
        <v>0.4460849999999999</v>
      </c>
      <c r="BM3384" s="21">
        <v>0.15633179999999997</v>
      </c>
      <c r="BN3384" s="21">
        <f t="shared" si="388"/>
        <v>2.4096671999999995</v>
      </c>
      <c r="BO3384" s="22">
        <f t="shared" si="388"/>
        <v>1.7843399999999996</v>
      </c>
      <c r="BP3384" s="21">
        <f t="shared" si="388"/>
        <v>0.62532719999999986</v>
      </c>
    </row>
    <row r="3385" spans="1:68" ht="11.1" hidden="1" customHeight="1" outlineLevel="2" x14ac:dyDescent="0.2">
      <c r="A3385" s="10"/>
      <c r="B3385" s="18"/>
      <c r="C3385" s="18"/>
      <c r="D3385" s="18"/>
      <c r="E3385" s="23" t="s">
        <v>2893</v>
      </c>
      <c r="F3385" s="208">
        <v>114.337</v>
      </c>
      <c r="G3385" s="208">
        <v>91.147000000000006</v>
      </c>
      <c r="H3385" s="208">
        <v>78.980999999999995</v>
      </c>
      <c r="I3385" s="239">
        <v>54.658999999999999</v>
      </c>
      <c r="J3385" s="239"/>
      <c r="K3385" s="208">
        <v>30.56</v>
      </c>
      <c r="L3385" s="24"/>
      <c r="M3385" s="24"/>
      <c r="N3385" s="24"/>
      <c r="O3385" s="208">
        <v>11.084</v>
      </c>
      <c r="P3385" s="208">
        <v>67.387</v>
      </c>
      <c r="Q3385" s="208">
        <v>99.912999999999997</v>
      </c>
      <c r="R3385" s="208">
        <v>127.018</v>
      </c>
      <c r="S3385" s="208">
        <v>141.167</v>
      </c>
      <c r="T3385" s="208">
        <v>135.208</v>
      </c>
      <c r="U3385" s="208">
        <v>84.676000000000002</v>
      </c>
      <c r="V3385" s="208">
        <v>56.466999999999999</v>
      </c>
      <c r="W3385" s="208">
        <v>19.960999999999999</v>
      </c>
      <c r="X3385" s="24"/>
      <c r="Y3385" s="24"/>
      <c r="Z3385" s="24"/>
      <c r="AA3385" s="208">
        <v>1.6679999999999999</v>
      </c>
      <c r="AB3385" s="208">
        <v>77.655000000000001</v>
      </c>
      <c r="AC3385" s="208">
        <v>102</v>
      </c>
      <c r="AD3385" s="208">
        <v>140.97399999999999</v>
      </c>
      <c r="AE3385" s="208">
        <v>126.19199999999999</v>
      </c>
      <c r="AF3385" s="208">
        <v>100.078</v>
      </c>
      <c r="AG3385" s="24"/>
      <c r="AH3385" s="208">
        <v>148.69499999999999</v>
      </c>
      <c r="AI3385" s="208">
        <v>34.917999999999999</v>
      </c>
      <c r="AJ3385" s="24"/>
      <c r="AK3385" s="24"/>
      <c r="AL3385" s="24"/>
      <c r="AM3385" s="208">
        <v>15.321999999999999</v>
      </c>
      <c r="AN3385" s="208">
        <v>68.099000000000004</v>
      </c>
      <c r="AO3385" s="208">
        <v>111.702</v>
      </c>
      <c r="AP3385" s="208">
        <v>134.91</v>
      </c>
      <c r="AQ3385" s="208">
        <v>131.078</v>
      </c>
      <c r="AR3385" s="208">
        <v>112.26300000000001</v>
      </c>
      <c r="AS3385" s="208">
        <v>103.07</v>
      </c>
      <c r="AT3385" s="208">
        <v>68.849000000000004</v>
      </c>
      <c r="AU3385" s="208">
        <v>20.911999999999999</v>
      </c>
      <c r="AV3385" s="24"/>
      <c r="AW3385" s="24"/>
      <c r="AX3385" s="24"/>
      <c r="AY3385" s="208">
        <v>31.902000000000001</v>
      </c>
      <c r="AZ3385" s="208">
        <v>55.091000000000001</v>
      </c>
      <c r="BA3385" s="208">
        <v>95.965999999999994</v>
      </c>
      <c r="BB3385" s="21">
        <f t="shared" si="387"/>
        <v>148.69499999999999</v>
      </c>
      <c r="BC3385" s="21"/>
      <c r="BD3385" s="22">
        <f t="shared" si="415"/>
        <v>199.85887096774192</v>
      </c>
      <c r="BE3385" s="21"/>
      <c r="BG3385" s="10"/>
      <c r="BH3385" s="21">
        <f t="shared" si="416"/>
        <v>0</v>
      </c>
      <c r="BI3385" s="22">
        <f t="shared" si="416"/>
        <v>0.14869499999999997</v>
      </c>
      <c r="BJ3385" s="21"/>
      <c r="BK3385" s="21">
        <v>0</v>
      </c>
      <c r="BL3385" s="22">
        <v>0.4460849999999999</v>
      </c>
      <c r="BM3385" s="21"/>
      <c r="BN3385" s="21">
        <f t="shared" si="388"/>
        <v>0</v>
      </c>
      <c r="BO3385" s="22">
        <f t="shared" si="388"/>
        <v>1.7843399999999996</v>
      </c>
      <c r="BP3385" s="21">
        <f t="shared" si="388"/>
        <v>0</v>
      </c>
    </row>
    <row r="3386" spans="1:68" ht="11.1" hidden="1" customHeight="1" outlineLevel="1" collapsed="1" x14ac:dyDescent="0.2">
      <c r="A3386" s="10"/>
      <c r="B3386" s="18"/>
      <c r="C3386" s="18"/>
      <c r="D3386" s="18"/>
      <c r="E3386" s="19" t="s">
        <v>2894</v>
      </c>
      <c r="F3386" s="20"/>
      <c r="G3386" s="20"/>
      <c r="H3386" s="20"/>
      <c r="I3386" s="20"/>
      <c r="J3386" s="20"/>
      <c r="K3386" s="20"/>
      <c r="L3386" s="20"/>
      <c r="M3386" s="20"/>
      <c r="N3386" s="20"/>
      <c r="O3386" s="20"/>
      <c r="P3386" s="20"/>
      <c r="Q3386" s="20"/>
      <c r="R3386" s="20"/>
      <c r="S3386" s="20"/>
      <c r="T3386" s="20"/>
      <c r="U3386" s="20"/>
      <c r="V3386" s="20"/>
      <c r="W3386" s="20"/>
      <c r="X3386" s="20"/>
      <c r="Y3386" s="20"/>
      <c r="Z3386" s="20"/>
      <c r="AA3386" s="20"/>
      <c r="AB3386" s="20"/>
      <c r="AC3386" s="20"/>
      <c r="AD3386" s="20"/>
      <c r="AE3386" s="20"/>
      <c r="AF3386" s="20"/>
      <c r="AG3386" s="20"/>
      <c r="AH3386" s="20"/>
      <c r="AI3386" s="20"/>
      <c r="AJ3386" s="20"/>
      <c r="AK3386" s="20"/>
      <c r="AL3386" s="20"/>
      <c r="AM3386" s="20"/>
      <c r="AN3386" s="20"/>
      <c r="AO3386" s="209">
        <v>7.6840000000000002</v>
      </c>
      <c r="AP3386" s="209">
        <v>4.4630000000000001</v>
      </c>
      <c r="AQ3386" s="209">
        <v>4.883</v>
      </c>
      <c r="AR3386" s="209">
        <v>3.4180000000000001</v>
      </c>
      <c r="AS3386" s="209">
        <v>2.617</v>
      </c>
      <c r="AT3386" s="209">
        <v>1.867</v>
      </c>
      <c r="AU3386" s="209">
        <v>0.5</v>
      </c>
      <c r="AV3386" s="209">
        <v>1.028</v>
      </c>
      <c r="AW3386" s="20"/>
      <c r="AX3386" s="20"/>
      <c r="AY3386" s="20"/>
      <c r="AZ3386" s="209">
        <v>0.88100000000000001</v>
      </c>
      <c r="BA3386" s="209">
        <v>3.411</v>
      </c>
      <c r="BB3386" s="56">
        <f>BB3387+BB3388</f>
        <v>11.095000000000001</v>
      </c>
      <c r="BC3386" s="21">
        <f>BF3386</f>
        <v>76.459999999999994</v>
      </c>
      <c r="BD3386" s="22">
        <f t="shared" si="415"/>
        <v>14.912634408602152</v>
      </c>
      <c r="BE3386" s="21">
        <f>BC3386-BD3386</f>
        <v>61.547365591397842</v>
      </c>
      <c r="BF3386" s="91">
        <v>76.459999999999994</v>
      </c>
      <c r="BG3386" s="10">
        <v>6</v>
      </c>
      <c r="BH3386" s="21">
        <f t="shared" si="416"/>
        <v>5.6886239999999998E-2</v>
      </c>
      <c r="BI3386" s="22">
        <f t="shared" si="416"/>
        <v>1.1095000000000002E-2</v>
      </c>
      <c r="BJ3386" s="21">
        <f>BH3386-BI3386</f>
        <v>4.5791239999999997E-2</v>
      </c>
      <c r="BK3386" s="21">
        <v>0.17065871999999999</v>
      </c>
      <c r="BL3386" s="22">
        <v>3.3285000000000009E-2</v>
      </c>
      <c r="BM3386" s="21">
        <v>0.13737371999999998</v>
      </c>
      <c r="BN3386" s="21">
        <f t="shared" si="388"/>
        <v>0.68263487999999994</v>
      </c>
      <c r="BO3386" s="22">
        <f t="shared" si="388"/>
        <v>0.13314000000000004</v>
      </c>
      <c r="BP3386" s="21">
        <f t="shared" si="388"/>
        <v>0.54949487999999991</v>
      </c>
    </row>
    <row r="3387" spans="1:68" ht="11.1" hidden="1" customHeight="1" outlineLevel="2" x14ac:dyDescent="0.2">
      <c r="A3387" s="10"/>
      <c r="B3387" s="18"/>
      <c r="C3387" s="18"/>
      <c r="D3387" s="18"/>
      <c r="E3387" s="23" t="s">
        <v>2895</v>
      </c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24"/>
      <c r="AL3387" s="24"/>
      <c r="AM3387" s="24"/>
      <c r="AN3387" s="24"/>
      <c r="AO3387" s="208">
        <v>7.6840000000000002</v>
      </c>
      <c r="AP3387" s="208">
        <v>4.4630000000000001</v>
      </c>
      <c r="AQ3387" s="208">
        <v>4.883</v>
      </c>
      <c r="AR3387" s="208">
        <v>3.4180000000000001</v>
      </c>
      <c r="AS3387" s="208">
        <v>2.617</v>
      </c>
      <c r="AT3387" s="208">
        <v>1.867</v>
      </c>
      <c r="AU3387" s="208">
        <v>0.5</v>
      </c>
      <c r="AV3387" s="208">
        <v>1.028</v>
      </c>
      <c r="AW3387" s="24"/>
      <c r="AX3387" s="24"/>
      <c r="AY3387" s="24"/>
      <c r="AZ3387" s="24"/>
      <c r="BA3387" s="24"/>
      <c r="BB3387" s="21">
        <f t="shared" ref="BB3387:BB3450" si="417">MAX(F3387:BA3387)</f>
        <v>7.6840000000000002</v>
      </c>
      <c r="BC3387" s="21"/>
      <c r="BD3387" s="22">
        <f t="shared" si="415"/>
        <v>10.327956989247312</v>
      </c>
      <c r="BE3387" s="21"/>
      <c r="BG3387" s="10"/>
      <c r="BH3387" s="21">
        <f t="shared" si="416"/>
        <v>0</v>
      </c>
      <c r="BI3387" s="22">
        <f t="shared" si="416"/>
        <v>7.6839999999999999E-3</v>
      </c>
      <c r="BJ3387" s="21"/>
      <c r="BK3387" s="21">
        <v>0</v>
      </c>
      <c r="BL3387" s="22">
        <v>2.3052E-2</v>
      </c>
      <c r="BM3387" s="21"/>
      <c r="BN3387" s="21">
        <f t="shared" si="388"/>
        <v>0</v>
      </c>
      <c r="BO3387" s="22">
        <f t="shared" si="388"/>
        <v>9.2207999999999998E-2</v>
      </c>
      <c r="BP3387" s="21">
        <f t="shared" si="388"/>
        <v>0</v>
      </c>
    </row>
    <row r="3388" spans="1:68" ht="11.1" hidden="1" customHeight="1" outlineLevel="2" x14ac:dyDescent="0.2">
      <c r="A3388" s="10"/>
      <c r="B3388" s="18"/>
      <c r="C3388" s="18"/>
      <c r="D3388" s="18"/>
      <c r="E3388" s="23" t="s">
        <v>2896</v>
      </c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  <c r="V3388" s="24"/>
      <c r="W3388" s="24"/>
      <c r="X3388" s="24"/>
      <c r="Y3388" s="24"/>
      <c r="Z3388" s="24"/>
      <c r="AA3388" s="24"/>
      <c r="AB3388" s="24"/>
      <c r="AC3388" s="24"/>
      <c r="AD3388" s="24"/>
      <c r="AE3388" s="24"/>
      <c r="AF3388" s="24"/>
      <c r="AG3388" s="24"/>
      <c r="AH3388" s="24"/>
      <c r="AI3388" s="24"/>
      <c r="AJ3388" s="24"/>
      <c r="AK3388" s="24"/>
      <c r="AL3388" s="24"/>
      <c r="AM3388" s="24"/>
      <c r="AN3388" s="24"/>
      <c r="AO3388" s="24"/>
      <c r="AP3388" s="24"/>
      <c r="AQ3388" s="24"/>
      <c r="AR3388" s="24"/>
      <c r="AS3388" s="24"/>
      <c r="AT3388" s="24"/>
      <c r="AU3388" s="24"/>
      <c r="AV3388" s="24"/>
      <c r="AW3388" s="24"/>
      <c r="AX3388" s="24"/>
      <c r="AY3388" s="24"/>
      <c r="AZ3388" s="208">
        <v>0.88100000000000001</v>
      </c>
      <c r="BA3388" s="208">
        <v>3.411</v>
      </c>
      <c r="BB3388" s="21">
        <f t="shared" si="417"/>
        <v>3.411</v>
      </c>
      <c r="BC3388" s="21"/>
      <c r="BD3388" s="22">
        <f t="shared" si="415"/>
        <v>4.584677419354839</v>
      </c>
      <c r="BE3388" s="21"/>
      <c r="BG3388" s="10"/>
      <c r="BH3388" s="21">
        <f t="shared" si="416"/>
        <v>0</v>
      </c>
      <c r="BI3388" s="22">
        <f t="shared" si="416"/>
        <v>3.411E-3</v>
      </c>
      <c r="BJ3388" s="21"/>
      <c r="BK3388" s="21">
        <v>0</v>
      </c>
      <c r="BL3388" s="22">
        <v>1.0232999999999999E-2</v>
      </c>
      <c r="BM3388" s="21"/>
      <c r="BN3388" s="21">
        <f t="shared" si="388"/>
        <v>0</v>
      </c>
      <c r="BO3388" s="22">
        <f t="shared" si="388"/>
        <v>4.0931999999999996E-2</v>
      </c>
      <c r="BP3388" s="21">
        <f t="shared" si="388"/>
        <v>0</v>
      </c>
    </row>
    <row r="3389" spans="1:68" ht="11.1" hidden="1" customHeight="1" outlineLevel="1" collapsed="1" x14ac:dyDescent="0.2">
      <c r="A3389" s="10"/>
      <c r="B3389" s="18"/>
      <c r="C3389" s="18"/>
      <c r="D3389" s="18"/>
      <c r="E3389" s="19" t="s">
        <v>2897</v>
      </c>
      <c r="F3389" s="209">
        <v>6.38</v>
      </c>
      <c r="G3389" s="209">
        <v>2.8279999999999998</v>
      </c>
      <c r="H3389" s="209">
        <v>3.875</v>
      </c>
      <c r="I3389" s="240">
        <v>2.472</v>
      </c>
      <c r="J3389" s="240"/>
      <c r="K3389" s="209">
        <v>1.002</v>
      </c>
      <c r="L3389" s="20"/>
      <c r="M3389" s="20"/>
      <c r="N3389" s="20"/>
      <c r="O3389" s="209">
        <v>1.1200000000000001</v>
      </c>
      <c r="P3389" s="209">
        <v>2.11</v>
      </c>
      <c r="Q3389" s="209">
        <v>3</v>
      </c>
      <c r="R3389" s="209">
        <v>3.55</v>
      </c>
      <c r="S3389" s="209">
        <v>4.0199999999999996</v>
      </c>
      <c r="T3389" s="209">
        <v>3.6</v>
      </c>
      <c r="U3389" s="209">
        <v>4.3</v>
      </c>
      <c r="V3389" s="209">
        <v>4.3</v>
      </c>
      <c r="W3389" s="209">
        <v>1.07</v>
      </c>
      <c r="X3389" s="20"/>
      <c r="Y3389" s="20"/>
      <c r="Z3389" s="20"/>
      <c r="AA3389" s="209">
        <v>1.778</v>
      </c>
      <c r="AB3389" s="209">
        <v>2.056</v>
      </c>
      <c r="AC3389" s="209">
        <v>3.8860000000000001</v>
      </c>
      <c r="AD3389" s="209">
        <v>5.5830000000000002</v>
      </c>
      <c r="AE3389" s="209">
        <v>6.1550000000000002</v>
      </c>
      <c r="AF3389" s="209">
        <v>5.8339999999999996</v>
      </c>
      <c r="AG3389" s="209">
        <v>2.8610000000000002</v>
      </c>
      <c r="AH3389" s="209">
        <v>2.5249999999999999</v>
      </c>
      <c r="AI3389" s="209">
        <v>1.137</v>
      </c>
      <c r="AJ3389" s="20"/>
      <c r="AK3389" s="20"/>
      <c r="AL3389" s="20"/>
      <c r="AM3389" s="209">
        <v>1.44</v>
      </c>
      <c r="AN3389" s="209">
        <v>3.0569999999999999</v>
      </c>
      <c r="AO3389" s="209">
        <v>14.614000000000001</v>
      </c>
      <c r="AP3389" s="20"/>
      <c r="AQ3389" s="209">
        <v>2.3210000000000002</v>
      </c>
      <c r="AR3389" s="209">
        <v>5.859</v>
      </c>
      <c r="AS3389" s="209">
        <v>4.0250000000000004</v>
      </c>
      <c r="AT3389" s="209">
        <v>3.0059999999999998</v>
      </c>
      <c r="AU3389" s="209">
        <v>1.4079999999999999</v>
      </c>
      <c r="AV3389" s="20"/>
      <c r="AW3389" s="20"/>
      <c r="AX3389" s="20"/>
      <c r="AY3389" s="209">
        <v>1.5149999999999999</v>
      </c>
      <c r="AZ3389" s="209">
        <v>2.5640000000000001</v>
      </c>
      <c r="BA3389" s="209">
        <v>4.141</v>
      </c>
      <c r="BB3389" s="21">
        <f t="shared" si="417"/>
        <v>14.614000000000001</v>
      </c>
      <c r="BC3389" s="21">
        <f>BD3389</f>
        <v>19.642473118279572</v>
      </c>
      <c r="BD3389" s="22">
        <f t="shared" si="415"/>
        <v>19.642473118279572</v>
      </c>
      <c r="BE3389" s="21">
        <f>BC3389-BD3389</f>
        <v>0</v>
      </c>
      <c r="BF3389" s="90">
        <v>11.44</v>
      </c>
      <c r="BG3389" s="10">
        <v>6</v>
      </c>
      <c r="BH3389" s="21">
        <f t="shared" si="416"/>
        <v>1.4614000000000002E-2</v>
      </c>
      <c r="BI3389" s="22">
        <f t="shared" si="416"/>
        <v>1.4614000000000002E-2</v>
      </c>
      <c r="BJ3389" s="21">
        <f>BH3389-BI3389</f>
        <v>0</v>
      </c>
      <c r="BK3389" s="21">
        <v>4.3842000000000006E-2</v>
      </c>
      <c r="BL3389" s="22">
        <v>4.3842000000000006E-2</v>
      </c>
      <c r="BM3389" s="21">
        <v>0</v>
      </c>
      <c r="BN3389" s="21">
        <f t="shared" si="388"/>
        <v>0.17536800000000002</v>
      </c>
      <c r="BO3389" s="22">
        <f t="shared" si="388"/>
        <v>0.17536800000000002</v>
      </c>
      <c r="BP3389" s="21">
        <f t="shared" si="388"/>
        <v>0</v>
      </c>
    </row>
    <row r="3390" spans="1:68" ht="11.1" hidden="1" customHeight="1" outlineLevel="2" x14ac:dyDescent="0.2">
      <c r="A3390" s="10"/>
      <c r="B3390" s="18"/>
      <c r="C3390" s="18"/>
      <c r="D3390" s="18"/>
      <c r="E3390" s="23" t="s">
        <v>2898</v>
      </c>
      <c r="F3390" s="208">
        <v>6.38</v>
      </c>
      <c r="G3390" s="208">
        <v>2.8279999999999998</v>
      </c>
      <c r="H3390" s="208">
        <v>3.875</v>
      </c>
      <c r="I3390" s="239">
        <v>2.472</v>
      </c>
      <c r="J3390" s="239"/>
      <c r="K3390" s="208">
        <v>1.002</v>
      </c>
      <c r="L3390" s="24"/>
      <c r="M3390" s="24"/>
      <c r="N3390" s="24"/>
      <c r="O3390" s="208">
        <v>1.1200000000000001</v>
      </c>
      <c r="P3390" s="208">
        <v>2.11</v>
      </c>
      <c r="Q3390" s="208">
        <v>3</v>
      </c>
      <c r="R3390" s="208">
        <v>3.55</v>
      </c>
      <c r="S3390" s="208">
        <v>4.0199999999999996</v>
      </c>
      <c r="T3390" s="208">
        <v>3.6</v>
      </c>
      <c r="U3390" s="208">
        <v>4.3</v>
      </c>
      <c r="V3390" s="208">
        <v>4.3</v>
      </c>
      <c r="W3390" s="208">
        <v>1.07</v>
      </c>
      <c r="X3390" s="24"/>
      <c r="Y3390" s="24"/>
      <c r="Z3390" s="24"/>
      <c r="AA3390" s="208">
        <v>1.778</v>
      </c>
      <c r="AB3390" s="208">
        <v>2.056</v>
      </c>
      <c r="AC3390" s="208">
        <v>3.8860000000000001</v>
      </c>
      <c r="AD3390" s="208">
        <v>5.5830000000000002</v>
      </c>
      <c r="AE3390" s="208">
        <v>6.1550000000000002</v>
      </c>
      <c r="AF3390" s="208">
        <v>5.8339999999999996</v>
      </c>
      <c r="AG3390" s="208">
        <v>2.8610000000000002</v>
      </c>
      <c r="AH3390" s="208">
        <v>2.5249999999999999</v>
      </c>
      <c r="AI3390" s="208">
        <v>1.137</v>
      </c>
      <c r="AJ3390" s="24"/>
      <c r="AK3390" s="24"/>
      <c r="AL3390" s="24"/>
      <c r="AM3390" s="208">
        <v>1.44</v>
      </c>
      <c r="AN3390" s="208">
        <v>3.0569999999999999</v>
      </c>
      <c r="AO3390" s="208">
        <v>14.614000000000001</v>
      </c>
      <c r="AP3390" s="24"/>
      <c r="AQ3390" s="208">
        <v>2.3210000000000002</v>
      </c>
      <c r="AR3390" s="208">
        <v>5.859</v>
      </c>
      <c r="AS3390" s="208">
        <v>4.0250000000000004</v>
      </c>
      <c r="AT3390" s="208">
        <v>3.0059999999999998</v>
      </c>
      <c r="AU3390" s="208">
        <v>1.4079999999999999</v>
      </c>
      <c r="AV3390" s="24"/>
      <c r="AW3390" s="24"/>
      <c r="AX3390" s="24"/>
      <c r="AY3390" s="208">
        <v>1.5149999999999999</v>
      </c>
      <c r="AZ3390" s="208">
        <v>2.5640000000000001</v>
      </c>
      <c r="BA3390" s="208">
        <v>4.141</v>
      </c>
      <c r="BB3390" s="21">
        <f t="shared" si="417"/>
        <v>14.614000000000001</v>
      </c>
      <c r="BC3390" s="21"/>
      <c r="BD3390" s="22">
        <f t="shared" si="415"/>
        <v>19.642473118279572</v>
      </c>
      <c r="BE3390" s="21"/>
      <c r="BG3390" s="10"/>
      <c r="BH3390" s="21">
        <f t="shared" si="416"/>
        <v>0</v>
      </c>
      <c r="BI3390" s="22">
        <f t="shared" si="416"/>
        <v>1.4614000000000002E-2</v>
      </c>
      <c r="BJ3390" s="21"/>
      <c r="BK3390" s="21">
        <v>0</v>
      </c>
      <c r="BL3390" s="22">
        <v>4.3842000000000006E-2</v>
      </c>
      <c r="BM3390" s="21"/>
      <c r="BN3390" s="21">
        <f t="shared" si="388"/>
        <v>0</v>
      </c>
      <c r="BO3390" s="22">
        <f t="shared" si="388"/>
        <v>0.17536800000000002</v>
      </c>
      <c r="BP3390" s="21">
        <f t="shared" si="388"/>
        <v>0</v>
      </c>
    </row>
    <row r="3391" spans="1:68" ht="11.1" hidden="1" customHeight="1" outlineLevel="1" collapsed="1" x14ac:dyDescent="0.2">
      <c r="A3391" s="10"/>
      <c r="B3391" s="18"/>
      <c r="C3391" s="18"/>
      <c r="D3391" s="18"/>
      <c r="E3391" s="19" t="s">
        <v>2899</v>
      </c>
      <c r="F3391" s="20"/>
      <c r="G3391" s="20"/>
      <c r="H3391" s="20"/>
      <c r="I3391" s="20"/>
      <c r="J3391" s="20"/>
      <c r="K3391" s="20"/>
      <c r="L3391" s="20"/>
      <c r="M3391" s="20"/>
      <c r="N3391" s="20"/>
      <c r="O3391" s="20"/>
      <c r="P3391" s="20"/>
      <c r="Q3391" s="20"/>
      <c r="R3391" s="20"/>
      <c r="S3391" s="20"/>
      <c r="T3391" s="20"/>
      <c r="U3391" s="20"/>
      <c r="V3391" s="20"/>
      <c r="W3391" s="20"/>
      <c r="X3391" s="20"/>
      <c r="Y3391" s="20"/>
      <c r="Z3391" s="20"/>
      <c r="AA3391" s="20"/>
      <c r="AB3391" s="20"/>
      <c r="AC3391" s="20"/>
      <c r="AD3391" s="20"/>
      <c r="AE3391" s="20"/>
      <c r="AF3391" s="20"/>
      <c r="AG3391" s="20"/>
      <c r="AH3391" s="20"/>
      <c r="AI3391" s="20"/>
      <c r="AJ3391" s="20"/>
      <c r="AK3391" s="209">
        <v>14.250999999999999</v>
      </c>
      <c r="AL3391" s="209">
        <v>7.46</v>
      </c>
      <c r="AM3391" s="209">
        <v>26.07</v>
      </c>
      <c r="AN3391" s="209">
        <v>61.53</v>
      </c>
      <c r="AO3391" s="209">
        <v>134.19</v>
      </c>
      <c r="AP3391" s="209">
        <v>144.85</v>
      </c>
      <c r="AQ3391" s="209">
        <v>161.36000000000001</v>
      </c>
      <c r="AR3391" s="209">
        <v>130.27000000000001</v>
      </c>
      <c r="AS3391" s="209">
        <v>105.67</v>
      </c>
      <c r="AT3391" s="209">
        <v>53.45</v>
      </c>
      <c r="AU3391" s="209">
        <v>27.17</v>
      </c>
      <c r="AV3391" s="209">
        <v>7.3360000000000003</v>
      </c>
      <c r="AW3391" s="209">
        <v>4.774</v>
      </c>
      <c r="AX3391" s="209">
        <v>4.9800000000000004</v>
      </c>
      <c r="AY3391" s="209">
        <v>29.248000000000001</v>
      </c>
      <c r="AZ3391" s="209">
        <v>57.792000000000002</v>
      </c>
      <c r="BA3391" s="209">
        <v>117.21</v>
      </c>
      <c r="BB3391" s="21">
        <f t="shared" si="417"/>
        <v>161.36000000000001</v>
      </c>
      <c r="BC3391" s="21">
        <f>BF3391</f>
        <v>995</v>
      </c>
      <c r="BD3391" s="22">
        <f t="shared" si="415"/>
        <v>216.88172043010755</v>
      </c>
      <c r="BE3391" s="21">
        <f>BC3391-BD3391</f>
        <v>778.11827956989248</v>
      </c>
      <c r="BF3391" s="90">
        <v>995</v>
      </c>
      <c r="BG3391" s="10">
        <v>5</v>
      </c>
      <c r="BH3391" s="21">
        <f t="shared" si="416"/>
        <v>0.74028000000000005</v>
      </c>
      <c r="BI3391" s="22">
        <f t="shared" si="416"/>
        <v>0.16136000000000003</v>
      </c>
      <c r="BJ3391" s="21">
        <f>BH3391-BI3391</f>
        <v>0.57891999999999999</v>
      </c>
      <c r="BK3391" s="21">
        <v>2.2208399999999999</v>
      </c>
      <c r="BL3391" s="22">
        <v>0.48408000000000007</v>
      </c>
      <c r="BM3391" s="21">
        <v>1.7367599999999999</v>
      </c>
      <c r="BN3391" s="21">
        <f t="shared" si="388"/>
        <v>8.8833599999999997</v>
      </c>
      <c r="BO3391" s="22">
        <f t="shared" si="388"/>
        <v>1.9363200000000003</v>
      </c>
      <c r="BP3391" s="21">
        <f t="shared" si="388"/>
        <v>6.9470399999999994</v>
      </c>
    </row>
    <row r="3392" spans="1:68" ht="11.1" hidden="1" customHeight="1" outlineLevel="2" x14ac:dyDescent="0.2">
      <c r="A3392" s="10"/>
      <c r="B3392" s="18"/>
      <c r="C3392" s="18"/>
      <c r="D3392" s="18"/>
      <c r="E3392" s="23" t="s">
        <v>2900</v>
      </c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  <c r="V3392" s="24"/>
      <c r="W3392" s="24"/>
      <c r="X3392" s="24"/>
      <c r="Y3392" s="24"/>
      <c r="Z3392" s="24"/>
      <c r="AA3392" s="24"/>
      <c r="AB3392" s="24"/>
      <c r="AC3392" s="24"/>
      <c r="AD3392" s="24"/>
      <c r="AE3392" s="24"/>
      <c r="AF3392" s="24"/>
      <c r="AG3392" s="24"/>
      <c r="AH3392" s="24"/>
      <c r="AI3392" s="24"/>
      <c r="AJ3392" s="24"/>
      <c r="AK3392" s="208">
        <v>14.250999999999999</v>
      </c>
      <c r="AL3392" s="208">
        <v>7.46</v>
      </c>
      <c r="AM3392" s="208">
        <v>26.07</v>
      </c>
      <c r="AN3392" s="208">
        <v>61.53</v>
      </c>
      <c r="AO3392" s="208">
        <v>134.19</v>
      </c>
      <c r="AP3392" s="208">
        <v>144.85</v>
      </c>
      <c r="AQ3392" s="208">
        <v>161.36000000000001</v>
      </c>
      <c r="AR3392" s="208">
        <v>130.27000000000001</v>
      </c>
      <c r="AS3392" s="208">
        <v>105.67</v>
      </c>
      <c r="AT3392" s="208">
        <v>53.45</v>
      </c>
      <c r="AU3392" s="208">
        <v>27.17</v>
      </c>
      <c r="AV3392" s="208">
        <v>7.3360000000000003</v>
      </c>
      <c r="AW3392" s="208">
        <v>4.774</v>
      </c>
      <c r="AX3392" s="208">
        <v>4.9800000000000004</v>
      </c>
      <c r="AY3392" s="208">
        <v>29.248000000000001</v>
      </c>
      <c r="AZ3392" s="208">
        <v>57.792000000000002</v>
      </c>
      <c r="BA3392" s="208">
        <v>117.21</v>
      </c>
      <c r="BB3392" s="21">
        <f t="shared" si="417"/>
        <v>161.36000000000001</v>
      </c>
      <c r="BC3392" s="21"/>
      <c r="BD3392" s="22">
        <f t="shared" si="415"/>
        <v>216.88172043010755</v>
      </c>
      <c r="BE3392" s="21"/>
      <c r="BG3392" s="10"/>
      <c r="BH3392" s="21">
        <f t="shared" si="416"/>
        <v>0</v>
      </c>
      <c r="BI3392" s="22">
        <f t="shared" si="416"/>
        <v>0.16136000000000003</v>
      </c>
      <c r="BJ3392" s="21"/>
      <c r="BK3392" s="21">
        <v>0</v>
      </c>
      <c r="BL3392" s="22">
        <v>0.48408000000000007</v>
      </c>
      <c r="BM3392" s="21"/>
      <c r="BN3392" s="21">
        <f t="shared" si="388"/>
        <v>0</v>
      </c>
      <c r="BO3392" s="22">
        <f t="shared" si="388"/>
        <v>1.9363200000000003</v>
      </c>
      <c r="BP3392" s="21">
        <f t="shared" si="388"/>
        <v>0</v>
      </c>
    </row>
    <row r="3393" spans="1:68" ht="11.1" hidden="1" customHeight="1" outlineLevel="1" collapsed="1" x14ac:dyDescent="0.2">
      <c r="A3393" s="10"/>
      <c r="B3393" s="18"/>
      <c r="C3393" s="18"/>
      <c r="D3393" s="18"/>
      <c r="E3393" s="19" t="s">
        <v>2901</v>
      </c>
      <c r="F3393" s="209">
        <v>52.755000000000003</v>
      </c>
      <c r="G3393" s="209">
        <v>44.018000000000001</v>
      </c>
      <c r="H3393" s="209">
        <v>28.904</v>
      </c>
      <c r="I3393" s="240">
        <v>21.459</v>
      </c>
      <c r="J3393" s="240"/>
      <c r="K3393" s="209">
        <v>4.1459999999999999</v>
      </c>
      <c r="L3393" s="20"/>
      <c r="M3393" s="20"/>
      <c r="N3393" s="20"/>
      <c r="O3393" s="20"/>
      <c r="P3393" s="209">
        <v>29.241</v>
      </c>
      <c r="Q3393" s="209">
        <v>45.826999999999998</v>
      </c>
      <c r="R3393" s="209">
        <v>56.465000000000003</v>
      </c>
      <c r="S3393" s="209">
        <v>62.076000000000001</v>
      </c>
      <c r="T3393" s="209">
        <v>57.26</v>
      </c>
      <c r="U3393" s="209">
        <v>40.634</v>
      </c>
      <c r="V3393" s="209">
        <v>28.007999999999999</v>
      </c>
      <c r="W3393" s="209">
        <v>4.3170000000000002</v>
      </c>
      <c r="X3393" s="20"/>
      <c r="Y3393" s="20"/>
      <c r="Z3393" s="20"/>
      <c r="AA3393" s="20"/>
      <c r="AB3393" s="209">
        <v>11.329000000000001</v>
      </c>
      <c r="AC3393" s="209">
        <v>29.295000000000002</v>
      </c>
      <c r="AD3393" s="209">
        <v>39.472999999999999</v>
      </c>
      <c r="AE3393" s="209">
        <v>36.801000000000002</v>
      </c>
      <c r="AF3393" s="209">
        <v>30.158999999999999</v>
      </c>
      <c r="AG3393" s="209">
        <v>37.698999999999998</v>
      </c>
      <c r="AH3393" s="209">
        <v>20.042999999999999</v>
      </c>
      <c r="AI3393" s="209">
        <v>15.712999999999999</v>
      </c>
      <c r="AJ3393" s="20"/>
      <c r="AK3393" s="20"/>
      <c r="AL3393" s="20"/>
      <c r="AM3393" s="20"/>
      <c r="AN3393" s="209">
        <v>38.991999999999997</v>
      </c>
      <c r="AO3393" s="209">
        <v>36.694000000000003</v>
      </c>
      <c r="AP3393" s="209">
        <v>52.014000000000003</v>
      </c>
      <c r="AQ3393" s="209">
        <v>68.134</v>
      </c>
      <c r="AR3393" s="209">
        <v>47.823</v>
      </c>
      <c r="AS3393" s="209">
        <v>38.21</v>
      </c>
      <c r="AT3393" s="209">
        <v>22.856000000000002</v>
      </c>
      <c r="AU3393" s="209">
        <v>6.78</v>
      </c>
      <c r="AV3393" s="20"/>
      <c r="AW3393" s="20"/>
      <c r="AX3393" s="20"/>
      <c r="AY3393" s="209">
        <v>13.263</v>
      </c>
      <c r="AZ3393" s="209">
        <v>21.984999999999999</v>
      </c>
      <c r="BA3393" s="209">
        <v>43.137</v>
      </c>
      <c r="BB3393" s="56">
        <f>BB3394+BB3395+BB3396</f>
        <v>68.924999999999997</v>
      </c>
      <c r="BC3393" s="21">
        <f>BF3393</f>
        <v>201.6</v>
      </c>
      <c r="BD3393" s="22">
        <f t="shared" si="415"/>
        <v>92.641129032258064</v>
      </c>
      <c r="BE3393" s="21">
        <f>BC3393-BD3393</f>
        <v>108.95887096774193</v>
      </c>
      <c r="BF3393" s="91">
        <v>201.6</v>
      </c>
      <c r="BG3393" s="10">
        <v>5</v>
      </c>
      <c r="BH3393" s="21">
        <f t="shared" si="416"/>
        <v>0.1499904</v>
      </c>
      <c r="BI3393" s="22">
        <f t="shared" si="416"/>
        <v>6.8925E-2</v>
      </c>
      <c r="BJ3393" s="21">
        <f>BH3393-BI3393</f>
        <v>8.1065399999999996E-2</v>
      </c>
      <c r="BK3393" s="21">
        <v>0.44997120000000002</v>
      </c>
      <c r="BL3393" s="22">
        <v>0.20677499999999999</v>
      </c>
      <c r="BM3393" s="21">
        <v>0.24319620000000003</v>
      </c>
      <c r="BN3393" s="21">
        <f t="shared" si="388"/>
        <v>1.7998848000000001</v>
      </c>
      <c r="BO3393" s="22">
        <f t="shared" si="388"/>
        <v>0.82709999999999995</v>
      </c>
      <c r="BP3393" s="21">
        <f t="shared" si="388"/>
        <v>0.97278480000000012</v>
      </c>
    </row>
    <row r="3394" spans="1:68" ht="11.1" hidden="1" customHeight="1" outlineLevel="2" x14ac:dyDescent="0.2">
      <c r="A3394" s="10"/>
      <c r="B3394" s="18"/>
      <c r="C3394" s="18"/>
      <c r="D3394" s="18"/>
      <c r="E3394" s="23" t="s">
        <v>2902</v>
      </c>
      <c r="F3394" s="208">
        <v>9.9459999999999997</v>
      </c>
      <c r="G3394" s="208">
        <v>8.1880000000000006</v>
      </c>
      <c r="H3394" s="208">
        <v>6.0979999999999999</v>
      </c>
      <c r="I3394" s="239">
        <v>4.8019999999999996</v>
      </c>
      <c r="J3394" s="239"/>
      <c r="K3394" s="208">
        <v>1.0640000000000001</v>
      </c>
      <c r="L3394" s="24"/>
      <c r="M3394" s="24"/>
      <c r="N3394" s="24"/>
      <c r="O3394" s="24"/>
      <c r="P3394" s="208">
        <v>7.0149999999999997</v>
      </c>
      <c r="Q3394" s="208">
        <v>8.4610000000000003</v>
      </c>
      <c r="R3394" s="208">
        <v>10.298999999999999</v>
      </c>
      <c r="S3394" s="208">
        <v>11.295</v>
      </c>
      <c r="T3394" s="208">
        <v>10.856</v>
      </c>
      <c r="U3394" s="208">
        <v>7.3360000000000003</v>
      </c>
      <c r="V3394" s="208">
        <v>4.7560000000000002</v>
      </c>
      <c r="W3394" s="208">
        <v>1.546</v>
      </c>
      <c r="X3394" s="24"/>
      <c r="Y3394" s="24"/>
      <c r="Z3394" s="24"/>
      <c r="AA3394" s="24"/>
      <c r="AB3394" s="208">
        <v>4.6840000000000002</v>
      </c>
      <c r="AC3394" s="208">
        <v>8.9749999999999996</v>
      </c>
      <c r="AD3394" s="208">
        <v>14.55</v>
      </c>
      <c r="AE3394" s="208">
        <v>14.811999999999999</v>
      </c>
      <c r="AF3394" s="208">
        <v>12.311999999999999</v>
      </c>
      <c r="AG3394" s="208">
        <v>9.5280000000000005</v>
      </c>
      <c r="AH3394" s="208">
        <v>5.1420000000000003</v>
      </c>
      <c r="AI3394" s="208">
        <v>3.0470000000000002</v>
      </c>
      <c r="AJ3394" s="24"/>
      <c r="AK3394" s="24"/>
      <c r="AL3394" s="24"/>
      <c r="AM3394" s="24"/>
      <c r="AN3394" s="208">
        <v>6.4880000000000004</v>
      </c>
      <c r="AO3394" s="208">
        <v>8.5150000000000006</v>
      </c>
      <c r="AP3394" s="208">
        <v>11.477</v>
      </c>
      <c r="AQ3394" s="208">
        <v>15.231999999999999</v>
      </c>
      <c r="AR3394" s="208">
        <v>9.8620000000000001</v>
      </c>
      <c r="AS3394" s="208">
        <v>9.173</v>
      </c>
      <c r="AT3394" s="208">
        <v>4.6130000000000004</v>
      </c>
      <c r="AU3394" s="208">
        <v>1.496</v>
      </c>
      <c r="AV3394" s="24"/>
      <c r="AW3394" s="24"/>
      <c r="AX3394" s="24"/>
      <c r="AY3394" s="208">
        <v>3.5569999999999999</v>
      </c>
      <c r="AZ3394" s="208">
        <v>5.5750000000000002</v>
      </c>
      <c r="BA3394" s="208">
        <v>10.63</v>
      </c>
      <c r="BB3394" s="21">
        <f t="shared" si="417"/>
        <v>15.231999999999999</v>
      </c>
      <c r="BC3394" s="21"/>
      <c r="BD3394" s="22">
        <f t="shared" si="415"/>
        <v>20.473118279569889</v>
      </c>
      <c r="BE3394" s="21"/>
      <c r="BG3394" s="10"/>
      <c r="BH3394" s="21">
        <f t="shared" si="416"/>
        <v>0</v>
      </c>
      <c r="BI3394" s="22">
        <f t="shared" si="416"/>
        <v>1.5231999999999996E-2</v>
      </c>
      <c r="BJ3394" s="21"/>
      <c r="BK3394" s="21">
        <v>0</v>
      </c>
      <c r="BL3394" s="22">
        <v>4.5695999999999987E-2</v>
      </c>
      <c r="BM3394" s="21"/>
      <c r="BN3394" s="21">
        <f t="shared" si="388"/>
        <v>0</v>
      </c>
      <c r="BO3394" s="22">
        <f t="shared" si="388"/>
        <v>0.18278399999999995</v>
      </c>
      <c r="BP3394" s="21">
        <f t="shared" si="388"/>
        <v>0</v>
      </c>
    </row>
    <row r="3395" spans="1:68" ht="11.1" hidden="1" customHeight="1" outlineLevel="2" x14ac:dyDescent="0.2">
      <c r="A3395" s="10"/>
      <c r="B3395" s="18"/>
      <c r="C3395" s="18"/>
      <c r="D3395" s="18"/>
      <c r="E3395" s="23" t="s">
        <v>2903</v>
      </c>
      <c r="F3395" s="208">
        <v>31.620999999999999</v>
      </c>
      <c r="G3395" s="208">
        <v>23.181000000000001</v>
      </c>
      <c r="H3395" s="208">
        <v>15.324999999999999</v>
      </c>
      <c r="I3395" s="239">
        <v>11.257999999999999</v>
      </c>
      <c r="J3395" s="239"/>
      <c r="K3395" s="208">
        <v>1.776</v>
      </c>
      <c r="L3395" s="24"/>
      <c r="M3395" s="24"/>
      <c r="N3395" s="24"/>
      <c r="O3395" s="24"/>
      <c r="P3395" s="208">
        <v>11.451000000000001</v>
      </c>
      <c r="Q3395" s="208">
        <v>24.945</v>
      </c>
      <c r="R3395" s="208">
        <v>30.01</v>
      </c>
      <c r="S3395" s="208">
        <v>32.981999999999999</v>
      </c>
      <c r="T3395" s="208">
        <v>30.632999999999999</v>
      </c>
      <c r="U3395" s="208">
        <v>21.154</v>
      </c>
      <c r="V3395" s="208">
        <v>13.798999999999999</v>
      </c>
      <c r="W3395" s="208">
        <v>2.0510000000000002</v>
      </c>
      <c r="X3395" s="24"/>
      <c r="Y3395" s="24"/>
      <c r="Z3395" s="24"/>
      <c r="AA3395" s="24"/>
      <c r="AB3395" s="208">
        <v>1.17</v>
      </c>
      <c r="AC3395" s="208">
        <v>3.548</v>
      </c>
      <c r="AD3395" s="208">
        <v>5.8239999999999998</v>
      </c>
      <c r="AE3395" s="208">
        <v>4.5890000000000004</v>
      </c>
      <c r="AF3395" s="208">
        <v>3.923</v>
      </c>
      <c r="AG3395" s="208">
        <v>16.251999999999999</v>
      </c>
      <c r="AH3395" s="208">
        <v>9.31</v>
      </c>
      <c r="AI3395" s="208">
        <v>4.1529999999999996</v>
      </c>
      <c r="AJ3395" s="24"/>
      <c r="AK3395" s="24"/>
      <c r="AL3395" s="24"/>
      <c r="AM3395" s="24"/>
      <c r="AN3395" s="208">
        <v>22.36</v>
      </c>
      <c r="AO3395" s="208">
        <v>23.007000000000001</v>
      </c>
      <c r="AP3395" s="208">
        <v>32.774999999999999</v>
      </c>
      <c r="AQ3395" s="208">
        <v>32.191000000000003</v>
      </c>
      <c r="AR3395" s="208">
        <v>27.381</v>
      </c>
      <c r="AS3395" s="208">
        <v>18.283000000000001</v>
      </c>
      <c r="AT3395" s="208">
        <v>12.375999999999999</v>
      </c>
      <c r="AU3395" s="208">
        <v>4.0389999999999997</v>
      </c>
      <c r="AV3395" s="24"/>
      <c r="AW3395" s="24"/>
      <c r="AX3395" s="24"/>
      <c r="AY3395" s="208">
        <v>6.3940000000000001</v>
      </c>
      <c r="AZ3395" s="208">
        <v>12.127000000000001</v>
      </c>
      <c r="BA3395" s="208">
        <v>23.658999999999999</v>
      </c>
      <c r="BB3395" s="21">
        <f t="shared" si="417"/>
        <v>32.981999999999999</v>
      </c>
      <c r="BC3395" s="21"/>
      <c r="BD3395" s="22">
        <f t="shared" si="415"/>
        <v>44.33064516129032</v>
      </c>
      <c r="BE3395" s="21"/>
      <c r="BG3395" s="10"/>
      <c r="BH3395" s="21">
        <f t="shared" si="416"/>
        <v>0</v>
      </c>
      <c r="BI3395" s="22">
        <f t="shared" si="416"/>
        <v>3.2981999999999997E-2</v>
      </c>
      <c r="BJ3395" s="21"/>
      <c r="BK3395" s="21">
        <v>0</v>
      </c>
      <c r="BL3395" s="22">
        <v>9.8945999999999992E-2</v>
      </c>
      <c r="BM3395" s="21"/>
      <c r="BN3395" s="21">
        <f t="shared" si="388"/>
        <v>0</v>
      </c>
      <c r="BO3395" s="22">
        <f t="shared" si="388"/>
        <v>0.39578399999999997</v>
      </c>
      <c r="BP3395" s="21">
        <f t="shared" si="388"/>
        <v>0</v>
      </c>
    </row>
    <row r="3396" spans="1:68" ht="11.1" hidden="1" customHeight="1" outlineLevel="2" x14ac:dyDescent="0.2">
      <c r="A3396" s="10"/>
      <c r="B3396" s="18"/>
      <c r="C3396" s="18"/>
      <c r="D3396" s="18"/>
      <c r="E3396" s="23" t="s">
        <v>2904</v>
      </c>
      <c r="F3396" s="208">
        <v>11.188000000000001</v>
      </c>
      <c r="G3396" s="208">
        <v>12.648999999999999</v>
      </c>
      <c r="H3396" s="208">
        <v>7.4809999999999999</v>
      </c>
      <c r="I3396" s="239">
        <v>5.399</v>
      </c>
      <c r="J3396" s="239"/>
      <c r="K3396" s="208">
        <v>1.306</v>
      </c>
      <c r="L3396" s="24"/>
      <c r="M3396" s="24"/>
      <c r="N3396" s="24"/>
      <c r="O3396" s="24"/>
      <c r="P3396" s="208">
        <v>10.775</v>
      </c>
      <c r="Q3396" s="208">
        <v>12.420999999999999</v>
      </c>
      <c r="R3396" s="208">
        <v>16.155999999999999</v>
      </c>
      <c r="S3396" s="208">
        <v>17.798999999999999</v>
      </c>
      <c r="T3396" s="208">
        <v>15.771000000000001</v>
      </c>
      <c r="U3396" s="208">
        <v>12.144</v>
      </c>
      <c r="V3396" s="208">
        <v>9.4529999999999994</v>
      </c>
      <c r="W3396" s="208">
        <v>0.72</v>
      </c>
      <c r="X3396" s="24"/>
      <c r="Y3396" s="24"/>
      <c r="Z3396" s="24"/>
      <c r="AA3396" s="24"/>
      <c r="AB3396" s="208">
        <v>5.4749999999999996</v>
      </c>
      <c r="AC3396" s="208">
        <v>16.771999999999998</v>
      </c>
      <c r="AD3396" s="208">
        <v>19.099</v>
      </c>
      <c r="AE3396" s="208">
        <v>17.399999999999999</v>
      </c>
      <c r="AF3396" s="208">
        <v>13.923999999999999</v>
      </c>
      <c r="AG3396" s="208">
        <v>11.919</v>
      </c>
      <c r="AH3396" s="208">
        <v>5.5910000000000002</v>
      </c>
      <c r="AI3396" s="208">
        <v>8.5129999999999999</v>
      </c>
      <c r="AJ3396" s="24"/>
      <c r="AK3396" s="24"/>
      <c r="AL3396" s="24"/>
      <c r="AM3396" s="24"/>
      <c r="AN3396" s="208">
        <v>10.144</v>
      </c>
      <c r="AO3396" s="208">
        <v>5.1719999999999997</v>
      </c>
      <c r="AP3396" s="208">
        <v>7.7619999999999996</v>
      </c>
      <c r="AQ3396" s="208">
        <v>20.710999999999999</v>
      </c>
      <c r="AR3396" s="208">
        <v>10.58</v>
      </c>
      <c r="AS3396" s="208">
        <v>10.754</v>
      </c>
      <c r="AT3396" s="208">
        <v>5.867</v>
      </c>
      <c r="AU3396" s="208">
        <v>1.2450000000000001</v>
      </c>
      <c r="AV3396" s="24"/>
      <c r="AW3396" s="24"/>
      <c r="AX3396" s="24"/>
      <c r="AY3396" s="208">
        <v>3.3119999999999998</v>
      </c>
      <c r="AZ3396" s="208">
        <v>4.2830000000000004</v>
      </c>
      <c r="BA3396" s="208">
        <v>8.8480000000000008</v>
      </c>
      <c r="BB3396" s="21">
        <f t="shared" si="417"/>
        <v>20.710999999999999</v>
      </c>
      <c r="BC3396" s="21"/>
      <c r="BD3396" s="22">
        <f t="shared" si="415"/>
        <v>27.837365591397848</v>
      </c>
      <c r="BE3396" s="21"/>
      <c r="BG3396" s="10"/>
      <c r="BH3396" s="21">
        <f t="shared" si="416"/>
        <v>0</v>
      </c>
      <c r="BI3396" s="22">
        <f t="shared" si="416"/>
        <v>2.0710999999999997E-2</v>
      </c>
      <c r="BJ3396" s="21"/>
      <c r="BK3396" s="21">
        <v>0</v>
      </c>
      <c r="BL3396" s="22">
        <v>6.2132999999999994E-2</v>
      </c>
      <c r="BM3396" s="21"/>
      <c r="BN3396" s="21">
        <f t="shared" si="388"/>
        <v>0</v>
      </c>
      <c r="BO3396" s="22">
        <f t="shared" si="388"/>
        <v>0.24853199999999998</v>
      </c>
      <c r="BP3396" s="21">
        <f t="shared" si="388"/>
        <v>0</v>
      </c>
    </row>
    <row r="3397" spans="1:68" ht="11.1" hidden="1" customHeight="1" outlineLevel="1" collapsed="1" x14ac:dyDescent="0.2">
      <c r="A3397" s="10"/>
      <c r="B3397" s="18"/>
      <c r="C3397" s="18"/>
      <c r="D3397" s="18"/>
      <c r="E3397" s="19" t="s">
        <v>2905</v>
      </c>
      <c r="F3397" s="209">
        <v>27.242000000000001</v>
      </c>
      <c r="G3397" s="209">
        <v>25.75</v>
      </c>
      <c r="H3397" s="209">
        <v>22.803000000000001</v>
      </c>
      <c r="I3397" s="240">
        <v>22.562999999999999</v>
      </c>
      <c r="J3397" s="240"/>
      <c r="K3397" s="20"/>
      <c r="L3397" s="20"/>
      <c r="M3397" s="20"/>
      <c r="N3397" s="20"/>
      <c r="O3397" s="20"/>
      <c r="P3397" s="209">
        <v>23.664999999999999</v>
      </c>
      <c r="Q3397" s="209">
        <v>31.646999999999998</v>
      </c>
      <c r="R3397" s="209">
        <v>30.707999999999998</v>
      </c>
      <c r="S3397" s="209">
        <v>34.241</v>
      </c>
      <c r="T3397" s="209">
        <v>31.593</v>
      </c>
      <c r="U3397" s="209">
        <v>21.556000000000001</v>
      </c>
      <c r="V3397" s="209">
        <v>16.946999999999999</v>
      </c>
      <c r="W3397" s="20"/>
      <c r="X3397" s="20"/>
      <c r="Y3397" s="20"/>
      <c r="Z3397" s="20"/>
      <c r="AA3397" s="20"/>
      <c r="AB3397" s="20"/>
      <c r="AC3397" s="209">
        <v>19.899999999999999</v>
      </c>
      <c r="AD3397" s="209">
        <v>31.315000000000001</v>
      </c>
      <c r="AE3397" s="209">
        <v>28.622</v>
      </c>
      <c r="AF3397" s="209">
        <v>30</v>
      </c>
      <c r="AG3397" s="209">
        <v>9.92</v>
      </c>
      <c r="AH3397" s="209">
        <v>10.888</v>
      </c>
      <c r="AI3397" s="209">
        <v>1.605</v>
      </c>
      <c r="AJ3397" s="20"/>
      <c r="AK3397" s="20"/>
      <c r="AL3397" s="20"/>
      <c r="AM3397" s="20"/>
      <c r="AN3397" s="209">
        <v>15</v>
      </c>
      <c r="AO3397" s="209">
        <v>16.285</v>
      </c>
      <c r="AP3397" s="209">
        <v>25.555</v>
      </c>
      <c r="AQ3397" s="209">
        <v>33.527999999999999</v>
      </c>
      <c r="AR3397" s="209">
        <v>19.622</v>
      </c>
      <c r="AS3397" s="209">
        <v>32.982999999999997</v>
      </c>
      <c r="AT3397" s="209">
        <v>9.6310000000000002</v>
      </c>
      <c r="AU3397" s="20"/>
      <c r="AV3397" s="20"/>
      <c r="AW3397" s="20"/>
      <c r="AX3397" s="20"/>
      <c r="AY3397" s="20"/>
      <c r="AZ3397" s="209">
        <v>7.3559999999999999</v>
      </c>
      <c r="BA3397" s="209">
        <v>24.036000000000001</v>
      </c>
      <c r="BB3397" s="21">
        <f t="shared" si="417"/>
        <v>34.241</v>
      </c>
      <c r="BC3397" s="21">
        <f>BF3397</f>
        <v>164.6</v>
      </c>
      <c r="BD3397" s="22">
        <f t="shared" si="415"/>
        <v>46.022849462365592</v>
      </c>
      <c r="BE3397" s="21">
        <f>BC3397-BD3397</f>
        <v>118.5771505376344</v>
      </c>
      <c r="BF3397" s="90">
        <v>164.6</v>
      </c>
      <c r="BG3397" s="10">
        <v>5</v>
      </c>
      <c r="BH3397" s="21">
        <f t="shared" si="416"/>
        <v>0.1224624</v>
      </c>
      <c r="BI3397" s="22">
        <f t="shared" si="416"/>
        <v>3.4241000000000001E-2</v>
      </c>
      <c r="BJ3397" s="21">
        <f>BH3397-BI3397</f>
        <v>8.8221400000000005E-2</v>
      </c>
      <c r="BK3397" s="21">
        <v>0.36738720000000002</v>
      </c>
      <c r="BL3397" s="22">
        <v>0.10272300000000001</v>
      </c>
      <c r="BM3397" s="21">
        <v>0.26466420000000002</v>
      </c>
      <c r="BN3397" s="21">
        <f t="shared" si="388"/>
        <v>1.4695488000000001</v>
      </c>
      <c r="BO3397" s="22">
        <f t="shared" si="388"/>
        <v>0.41089200000000003</v>
      </c>
      <c r="BP3397" s="21">
        <f t="shared" si="388"/>
        <v>1.0586568000000001</v>
      </c>
    </row>
    <row r="3398" spans="1:68" ht="11.1" hidden="1" customHeight="1" outlineLevel="2" x14ac:dyDescent="0.2">
      <c r="A3398" s="10"/>
      <c r="B3398" s="18"/>
      <c r="C3398" s="18"/>
      <c r="D3398" s="18"/>
      <c r="E3398" s="23" t="s">
        <v>2906</v>
      </c>
      <c r="F3398" s="208">
        <v>27.242000000000001</v>
      </c>
      <c r="G3398" s="208">
        <v>25.75</v>
      </c>
      <c r="H3398" s="208">
        <v>22.803000000000001</v>
      </c>
      <c r="I3398" s="239">
        <v>22.562999999999999</v>
      </c>
      <c r="J3398" s="239"/>
      <c r="K3398" s="24"/>
      <c r="L3398" s="24"/>
      <c r="M3398" s="24"/>
      <c r="N3398" s="24"/>
      <c r="O3398" s="24"/>
      <c r="P3398" s="208">
        <v>23.664999999999999</v>
      </c>
      <c r="Q3398" s="208">
        <v>31.646999999999998</v>
      </c>
      <c r="R3398" s="208">
        <v>30.707999999999998</v>
      </c>
      <c r="S3398" s="208">
        <v>34.241</v>
      </c>
      <c r="T3398" s="208">
        <v>31.593</v>
      </c>
      <c r="U3398" s="208">
        <v>21.556000000000001</v>
      </c>
      <c r="V3398" s="208">
        <v>16.946999999999999</v>
      </c>
      <c r="W3398" s="24"/>
      <c r="X3398" s="24"/>
      <c r="Y3398" s="24"/>
      <c r="Z3398" s="24"/>
      <c r="AA3398" s="24"/>
      <c r="AB3398" s="24"/>
      <c r="AC3398" s="208">
        <v>19.899999999999999</v>
      </c>
      <c r="AD3398" s="208">
        <v>31.315000000000001</v>
      </c>
      <c r="AE3398" s="208">
        <v>28.622</v>
      </c>
      <c r="AF3398" s="208">
        <v>30</v>
      </c>
      <c r="AG3398" s="208">
        <v>9.92</v>
      </c>
      <c r="AH3398" s="208">
        <v>10.888</v>
      </c>
      <c r="AI3398" s="208">
        <v>1.605</v>
      </c>
      <c r="AJ3398" s="24"/>
      <c r="AK3398" s="24"/>
      <c r="AL3398" s="24"/>
      <c r="AM3398" s="24"/>
      <c r="AN3398" s="208">
        <v>15</v>
      </c>
      <c r="AO3398" s="208">
        <v>16.285</v>
      </c>
      <c r="AP3398" s="208">
        <v>25.555</v>
      </c>
      <c r="AQ3398" s="208">
        <v>33.527999999999999</v>
      </c>
      <c r="AR3398" s="208">
        <v>19.622</v>
      </c>
      <c r="AS3398" s="208">
        <v>32.982999999999997</v>
      </c>
      <c r="AT3398" s="208">
        <v>9.6310000000000002</v>
      </c>
      <c r="AU3398" s="24"/>
      <c r="AV3398" s="24"/>
      <c r="AW3398" s="24"/>
      <c r="AX3398" s="24"/>
      <c r="AY3398" s="24"/>
      <c r="AZ3398" s="208">
        <v>7.3559999999999999</v>
      </c>
      <c r="BA3398" s="208">
        <v>24.036000000000001</v>
      </c>
      <c r="BB3398" s="21">
        <f t="shared" si="417"/>
        <v>34.241</v>
      </c>
      <c r="BC3398" s="21"/>
      <c r="BD3398" s="22">
        <f t="shared" si="415"/>
        <v>46.022849462365592</v>
      </c>
      <c r="BE3398" s="21"/>
      <c r="BG3398" s="10"/>
      <c r="BH3398" s="21">
        <f t="shared" si="416"/>
        <v>0</v>
      </c>
      <c r="BI3398" s="22">
        <f t="shared" si="416"/>
        <v>3.4241000000000001E-2</v>
      </c>
      <c r="BJ3398" s="21"/>
      <c r="BK3398" s="21">
        <v>0</v>
      </c>
      <c r="BL3398" s="22">
        <v>0.10272300000000001</v>
      </c>
      <c r="BM3398" s="21"/>
      <c r="BN3398" s="21">
        <f t="shared" si="388"/>
        <v>0</v>
      </c>
      <c r="BO3398" s="22">
        <f t="shared" si="388"/>
        <v>0.41089200000000003</v>
      </c>
      <c r="BP3398" s="21">
        <f t="shared" si="388"/>
        <v>0</v>
      </c>
    </row>
    <row r="3399" spans="1:68" ht="11.1" hidden="1" customHeight="1" outlineLevel="1" collapsed="1" x14ac:dyDescent="0.2">
      <c r="A3399" s="10"/>
      <c r="B3399" s="18"/>
      <c r="C3399" s="18"/>
      <c r="D3399" s="18"/>
      <c r="E3399" s="19" t="s">
        <v>2907</v>
      </c>
      <c r="F3399" s="209">
        <v>60.771000000000001</v>
      </c>
      <c r="G3399" s="209">
        <v>47.625</v>
      </c>
      <c r="H3399" s="209">
        <v>27.472999999999999</v>
      </c>
      <c r="I3399" s="240">
        <v>11.95</v>
      </c>
      <c r="J3399" s="240"/>
      <c r="K3399" s="20"/>
      <c r="L3399" s="20"/>
      <c r="M3399" s="20"/>
      <c r="N3399" s="20"/>
      <c r="O3399" s="20"/>
      <c r="P3399" s="209">
        <v>18.053000000000001</v>
      </c>
      <c r="Q3399" s="209">
        <v>43.526000000000003</v>
      </c>
      <c r="R3399" s="209">
        <v>64.236999999999995</v>
      </c>
      <c r="S3399" s="209">
        <v>63.613999999999997</v>
      </c>
      <c r="T3399" s="209">
        <v>55.454000000000001</v>
      </c>
      <c r="U3399" s="209">
        <v>27.759</v>
      </c>
      <c r="V3399" s="209">
        <v>2.9950000000000001</v>
      </c>
      <c r="W3399" s="20"/>
      <c r="X3399" s="20"/>
      <c r="Y3399" s="20"/>
      <c r="Z3399" s="20"/>
      <c r="AA3399" s="20"/>
      <c r="AB3399" s="209">
        <v>7.23</v>
      </c>
      <c r="AC3399" s="209">
        <v>65.557000000000002</v>
      </c>
      <c r="AD3399" s="209">
        <v>50.203000000000003</v>
      </c>
      <c r="AE3399" s="209">
        <v>58.192999999999998</v>
      </c>
      <c r="AF3399" s="209">
        <v>36.628999999999998</v>
      </c>
      <c r="AG3399" s="209">
        <v>16.948</v>
      </c>
      <c r="AH3399" s="20"/>
      <c r="AI3399" s="20"/>
      <c r="AJ3399" s="20"/>
      <c r="AK3399" s="20"/>
      <c r="AL3399" s="20"/>
      <c r="AM3399" s="20"/>
      <c r="AN3399" s="209">
        <v>9.7919999999999998</v>
      </c>
      <c r="AO3399" s="209">
        <v>46.162999999999997</v>
      </c>
      <c r="AP3399" s="209">
        <v>54.003999999999998</v>
      </c>
      <c r="AQ3399" s="209">
        <v>72.863</v>
      </c>
      <c r="AR3399" s="209">
        <v>36.497</v>
      </c>
      <c r="AS3399" s="209">
        <v>33.725000000000001</v>
      </c>
      <c r="AT3399" s="209">
        <v>9.173</v>
      </c>
      <c r="AU3399" s="20"/>
      <c r="AV3399" s="20"/>
      <c r="AW3399" s="20"/>
      <c r="AX3399" s="20"/>
      <c r="AY3399" s="20"/>
      <c r="AZ3399" s="209">
        <v>5.9409999999999998</v>
      </c>
      <c r="BA3399" s="209">
        <v>37.463000000000001</v>
      </c>
      <c r="BB3399" s="56">
        <f>BB3400+BB3401</f>
        <v>82.978999999999999</v>
      </c>
      <c r="BC3399" s="21">
        <f>BF3399</f>
        <v>113.2</v>
      </c>
      <c r="BD3399" s="22">
        <f t="shared" si="415"/>
        <v>111.53091397849462</v>
      </c>
      <c r="BE3399" s="21">
        <f>BC3399-BD3399</f>
        <v>1.6690860215053789</v>
      </c>
      <c r="BF3399" s="91">
        <v>113.2</v>
      </c>
      <c r="BG3399" s="10">
        <v>5</v>
      </c>
      <c r="BH3399" s="21">
        <f t="shared" si="416"/>
        <v>8.4220799999999998E-2</v>
      </c>
      <c r="BI3399" s="22">
        <f t="shared" si="416"/>
        <v>8.2978999999999997E-2</v>
      </c>
      <c r="BJ3399" s="21">
        <f>BH3399-BI3399</f>
        <v>1.2418000000000012E-3</v>
      </c>
      <c r="BK3399" s="21">
        <v>0.25266240000000001</v>
      </c>
      <c r="BL3399" s="22">
        <v>0.24893699999999999</v>
      </c>
      <c r="BM3399" s="21">
        <v>3.7254000000000176E-3</v>
      </c>
      <c r="BN3399" s="21">
        <f t="shared" si="388"/>
        <v>1.0106496</v>
      </c>
      <c r="BO3399" s="22">
        <f t="shared" si="388"/>
        <v>0.99574799999999997</v>
      </c>
      <c r="BP3399" s="21">
        <f t="shared" si="388"/>
        <v>1.490160000000007E-2</v>
      </c>
    </row>
    <row r="3400" spans="1:68" ht="11.1" hidden="1" customHeight="1" outlineLevel="2" x14ac:dyDescent="0.2">
      <c r="A3400" s="10"/>
      <c r="B3400" s="18"/>
      <c r="C3400" s="18"/>
      <c r="D3400" s="18"/>
      <c r="E3400" s="23" t="s">
        <v>2908</v>
      </c>
      <c r="F3400" s="208">
        <v>35.470999999999997</v>
      </c>
      <c r="G3400" s="208">
        <v>26.576000000000001</v>
      </c>
      <c r="H3400" s="208">
        <v>19.172999999999998</v>
      </c>
      <c r="I3400" s="239">
        <v>4.5179999999999998</v>
      </c>
      <c r="J3400" s="239"/>
      <c r="K3400" s="24"/>
      <c r="L3400" s="24"/>
      <c r="M3400" s="24"/>
      <c r="N3400" s="24"/>
      <c r="O3400" s="24"/>
      <c r="P3400" s="208">
        <v>12.61</v>
      </c>
      <c r="Q3400" s="208">
        <v>24.972000000000001</v>
      </c>
      <c r="R3400" s="208">
        <v>41.896000000000001</v>
      </c>
      <c r="S3400" s="208">
        <v>37.96</v>
      </c>
      <c r="T3400" s="208">
        <v>32.197000000000003</v>
      </c>
      <c r="U3400" s="208">
        <v>16.071000000000002</v>
      </c>
      <c r="V3400" s="24"/>
      <c r="W3400" s="24"/>
      <c r="X3400" s="24"/>
      <c r="Y3400" s="24"/>
      <c r="Z3400" s="24"/>
      <c r="AA3400" s="24"/>
      <c r="AB3400" s="208">
        <v>7.23</v>
      </c>
      <c r="AC3400" s="208">
        <v>24.474</v>
      </c>
      <c r="AD3400" s="208">
        <v>32.125999999999998</v>
      </c>
      <c r="AE3400" s="208">
        <v>29.638000000000002</v>
      </c>
      <c r="AF3400" s="208">
        <v>20.2</v>
      </c>
      <c r="AG3400" s="208">
        <v>9.9049999999999994</v>
      </c>
      <c r="AH3400" s="24"/>
      <c r="AI3400" s="24"/>
      <c r="AJ3400" s="24"/>
      <c r="AK3400" s="24"/>
      <c r="AL3400" s="24"/>
      <c r="AM3400" s="24"/>
      <c r="AN3400" s="208">
        <v>3.2029999999999998</v>
      </c>
      <c r="AO3400" s="208">
        <v>24.751999999999999</v>
      </c>
      <c r="AP3400" s="208">
        <v>33.386000000000003</v>
      </c>
      <c r="AQ3400" s="208">
        <v>41.53</v>
      </c>
      <c r="AR3400" s="208">
        <v>23.393000000000001</v>
      </c>
      <c r="AS3400" s="208">
        <v>17.242999999999999</v>
      </c>
      <c r="AT3400" s="208">
        <v>2.589</v>
      </c>
      <c r="AU3400" s="24"/>
      <c r="AV3400" s="24"/>
      <c r="AW3400" s="24"/>
      <c r="AX3400" s="24"/>
      <c r="AY3400" s="24"/>
      <c r="AZ3400" s="208">
        <v>1.2210000000000001</v>
      </c>
      <c r="BA3400" s="208">
        <v>20.672999999999998</v>
      </c>
      <c r="BB3400" s="21">
        <f t="shared" si="417"/>
        <v>41.896000000000001</v>
      </c>
      <c r="BC3400" s="21"/>
      <c r="BD3400" s="22">
        <f t="shared" si="415"/>
        <v>56.311827956989248</v>
      </c>
      <c r="BE3400" s="21"/>
      <c r="BG3400" s="10"/>
      <c r="BH3400" s="21">
        <f t="shared" si="416"/>
        <v>0</v>
      </c>
      <c r="BI3400" s="22">
        <f t="shared" si="416"/>
        <v>4.1896000000000003E-2</v>
      </c>
      <c r="BJ3400" s="21"/>
      <c r="BK3400" s="21">
        <v>0</v>
      </c>
      <c r="BL3400" s="22">
        <v>0.12568800000000002</v>
      </c>
      <c r="BM3400" s="21"/>
      <c r="BN3400" s="21">
        <f t="shared" ref="BN3400:BP3463" si="418">BK3400*4</f>
        <v>0</v>
      </c>
      <c r="BO3400" s="22">
        <f t="shared" si="418"/>
        <v>0.50275200000000009</v>
      </c>
      <c r="BP3400" s="21">
        <f t="shared" si="418"/>
        <v>0</v>
      </c>
    </row>
    <row r="3401" spans="1:68" ht="11.1" hidden="1" customHeight="1" outlineLevel="2" x14ac:dyDescent="0.2">
      <c r="A3401" s="10"/>
      <c r="B3401" s="18"/>
      <c r="C3401" s="18"/>
      <c r="D3401" s="18"/>
      <c r="E3401" s="23" t="s">
        <v>2909</v>
      </c>
      <c r="F3401" s="208">
        <v>25.3</v>
      </c>
      <c r="G3401" s="208">
        <v>21.048999999999999</v>
      </c>
      <c r="H3401" s="208">
        <v>8.3000000000000007</v>
      </c>
      <c r="I3401" s="239">
        <v>7.4320000000000004</v>
      </c>
      <c r="J3401" s="239"/>
      <c r="K3401" s="24"/>
      <c r="L3401" s="24"/>
      <c r="M3401" s="24"/>
      <c r="N3401" s="24"/>
      <c r="O3401" s="24"/>
      <c r="P3401" s="208">
        <v>5.4429999999999996</v>
      </c>
      <c r="Q3401" s="208">
        <v>18.553999999999998</v>
      </c>
      <c r="R3401" s="208">
        <v>22.341000000000001</v>
      </c>
      <c r="S3401" s="208">
        <v>25.654</v>
      </c>
      <c r="T3401" s="208">
        <v>23.257000000000001</v>
      </c>
      <c r="U3401" s="208">
        <v>11.688000000000001</v>
      </c>
      <c r="V3401" s="208">
        <v>2.9950000000000001</v>
      </c>
      <c r="W3401" s="24"/>
      <c r="X3401" s="24"/>
      <c r="Y3401" s="24"/>
      <c r="Z3401" s="24"/>
      <c r="AA3401" s="24"/>
      <c r="AB3401" s="24"/>
      <c r="AC3401" s="208">
        <v>41.082999999999998</v>
      </c>
      <c r="AD3401" s="208">
        <v>18.077000000000002</v>
      </c>
      <c r="AE3401" s="208">
        <v>28.555</v>
      </c>
      <c r="AF3401" s="208">
        <v>16.428999999999998</v>
      </c>
      <c r="AG3401" s="208">
        <v>7.0430000000000001</v>
      </c>
      <c r="AH3401" s="24"/>
      <c r="AI3401" s="24"/>
      <c r="AJ3401" s="24"/>
      <c r="AK3401" s="24"/>
      <c r="AL3401" s="24"/>
      <c r="AM3401" s="24"/>
      <c r="AN3401" s="208">
        <v>6.5890000000000004</v>
      </c>
      <c r="AO3401" s="208">
        <v>21.411000000000001</v>
      </c>
      <c r="AP3401" s="208">
        <v>20.617999999999999</v>
      </c>
      <c r="AQ3401" s="208">
        <v>31.332999999999998</v>
      </c>
      <c r="AR3401" s="208">
        <v>13.103999999999999</v>
      </c>
      <c r="AS3401" s="208">
        <v>16.481999999999999</v>
      </c>
      <c r="AT3401" s="208">
        <v>6.5839999999999996</v>
      </c>
      <c r="AU3401" s="24"/>
      <c r="AV3401" s="24"/>
      <c r="AW3401" s="24"/>
      <c r="AX3401" s="24"/>
      <c r="AY3401" s="24"/>
      <c r="AZ3401" s="208">
        <v>4.72</v>
      </c>
      <c r="BA3401" s="208">
        <v>16.79</v>
      </c>
      <c r="BB3401" s="21">
        <f t="shared" si="417"/>
        <v>41.082999999999998</v>
      </c>
      <c r="BC3401" s="21"/>
      <c r="BD3401" s="22">
        <f t="shared" si="415"/>
        <v>55.219086021505376</v>
      </c>
      <c r="BE3401" s="21"/>
      <c r="BG3401" s="10"/>
      <c r="BH3401" s="21">
        <f t="shared" si="416"/>
        <v>0</v>
      </c>
      <c r="BI3401" s="22">
        <f t="shared" si="416"/>
        <v>4.1083000000000001E-2</v>
      </c>
      <c r="BJ3401" s="21"/>
      <c r="BK3401" s="21">
        <v>0</v>
      </c>
      <c r="BL3401" s="22">
        <v>0.123249</v>
      </c>
      <c r="BM3401" s="21"/>
      <c r="BN3401" s="21">
        <f t="shared" si="418"/>
        <v>0</v>
      </c>
      <c r="BO3401" s="22">
        <f t="shared" si="418"/>
        <v>0.49299599999999999</v>
      </c>
      <c r="BP3401" s="21">
        <f t="shared" si="418"/>
        <v>0</v>
      </c>
    </row>
    <row r="3402" spans="1:68" ht="11.1" hidden="1" customHeight="1" outlineLevel="1" collapsed="1" x14ac:dyDescent="0.2">
      <c r="A3402" s="10"/>
      <c r="B3402" s="18"/>
      <c r="C3402" s="18"/>
      <c r="D3402" s="18"/>
      <c r="E3402" s="19" t="s">
        <v>2910</v>
      </c>
      <c r="F3402" s="209">
        <v>10.627000000000001</v>
      </c>
      <c r="G3402" s="209">
        <v>7.4189999999999996</v>
      </c>
      <c r="H3402" s="209">
        <v>6.5629999999999997</v>
      </c>
      <c r="I3402" s="240">
        <v>3.4079999999999999</v>
      </c>
      <c r="J3402" s="240"/>
      <c r="K3402" s="209">
        <v>1.532</v>
      </c>
      <c r="L3402" s="20"/>
      <c r="M3402" s="20"/>
      <c r="N3402" s="20"/>
      <c r="O3402" s="20"/>
      <c r="P3402" s="209">
        <v>5.0990000000000002</v>
      </c>
      <c r="Q3402" s="209">
        <v>8.266</v>
      </c>
      <c r="R3402" s="209">
        <v>9.0709999999999997</v>
      </c>
      <c r="S3402" s="209">
        <v>8.9309999999999992</v>
      </c>
      <c r="T3402" s="209">
        <v>8.5359999999999996</v>
      </c>
      <c r="U3402" s="209">
        <v>5.3079999999999998</v>
      </c>
      <c r="V3402" s="209">
        <v>2.363</v>
      </c>
      <c r="W3402" s="209">
        <v>1.27</v>
      </c>
      <c r="X3402" s="20"/>
      <c r="Y3402" s="209">
        <v>2.5000000000000001E-2</v>
      </c>
      <c r="Z3402" s="20"/>
      <c r="AA3402" s="209">
        <v>1.153</v>
      </c>
      <c r="AB3402" s="209">
        <v>4.25</v>
      </c>
      <c r="AC3402" s="209">
        <v>6.7949999999999999</v>
      </c>
      <c r="AD3402" s="209">
        <v>9.7230000000000008</v>
      </c>
      <c r="AE3402" s="209">
        <v>9.3409999999999993</v>
      </c>
      <c r="AF3402" s="209">
        <v>7.5839999999999996</v>
      </c>
      <c r="AG3402" s="209">
        <v>4.1619999999999999</v>
      </c>
      <c r="AH3402" s="209">
        <v>2.4830000000000001</v>
      </c>
      <c r="AI3402" s="209">
        <v>1.4079999999999999</v>
      </c>
      <c r="AJ3402" s="209">
        <v>0.255</v>
      </c>
      <c r="AK3402" s="209">
        <v>0.16400000000000001</v>
      </c>
      <c r="AL3402" s="209">
        <v>0.20100000000000001</v>
      </c>
      <c r="AM3402" s="209">
        <v>1.4710000000000001</v>
      </c>
      <c r="AN3402" s="209">
        <v>4.4459999999999997</v>
      </c>
      <c r="AO3402" s="209">
        <v>7.5030000000000001</v>
      </c>
      <c r="AP3402" s="209">
        <v>8.3339999999999996</v>
      </c>
      <c r="AQ3402" s="209">
        <v>10.199</v>
      </c>
      <c r="AR3402" s="209">
        <v>7.5650000000000004</v>
      </c>
      <c r="AS3402" s="209">
        <v>6.5010000000000003</v>
      </c>
      <c r="AT3402" s="209">
        <v>2.657</v>
      </c>
      <c r="AU3402" s="209">
        <v>0.99099999999999999</v>
      </c>
      <c r="AV3402" s="209">
        <v>0.107</v>
      </c>
      <c r="AW3402" s="209">
        <v>6.7000000000000004E-2</v>
      </c>
      <c r="AX3402" s="209">
        <v>0.23499999999999999</v>
      </c>
      <c r="AY3402" s="209">
        <v>1.157</v>
      </c>
      <c r="AZ3402" s="209">
        <v>3.738</v>
      </c>
      <c r="BA3402" s="209">
        <v>9.4719999999999995</v>
      </c>
      <c r="BB3402" s="21">
        <f t="shared" si="417"/>
        <v>10.627000000000001</v>
      </c>
      <c r="BC3402" s="21">
        <f>BF3402</f>
        <v>24.07</v>
      </c>
      <c r="BD3402" s="22">
        <f t="shared" si="415"/>
        <v>14.283602150537636</v>
      </c>
      <c r="BE3402" s="21">
        <f>BC3402-BD3402</f>
        <v>9.7863978494623645</v>
      </c>
      <c r="BF3402" s="90">
        <v>24.07</v>
      </c>
      <c r="BG3402" s="10">
        <v>6</v>
      </c>
      <c r="BH3402" s="21">
        <f t="shared" si="416"/>
        <v>1.7908080000000003E-2</v>
      </c>
      <c r="BI3402" s="22">
        <f t="shared" si="416"/>
        <v>1.0627000000000001E-2</v>
      </c>
      <c r="BJ3402" s="21">
        <f>BH3402-BI3402</f>
        <v>7.2810800000000023E-3</v>
      </c>
      <c r="BK3402" s="21">
        <v>5.3724240000000006E-2</v>
      </c>
      <c r="BL3402" s="22">
        <v>3.1881000000000007E-2</v>
      </c>
      <c r="BM3402" s="21">
        <v>2.184324E-2</v>
      </c>
      <c r="BN3402" s="21">
        <f t="shared" si="418"/>
        <v>0.21489696000000003</v>
      </c>
      <c r="BO3402" s="22">
        <f t="shared" si="418"/>
        <v>0.12752400000000003</v>
      </c>
      <c r="BP3402" s="21">
        <f t="shared" si="418"/>
        <v>8.737296E-2</v>
      </c>
    </row>
    <row r="3403" spans="1:68" ht="11.1" hidden="1" customHeight="1" outlineLevel="2" x14ac:dyDescent="0.2">
      <c r="A3403" s="10"/>
      <c r="B3403" s="18"/>
      <c r="C3403" s="18"/>
      <c r="D3403" s="18"/>
      <c r="E3403" s="23" t="s">
        <v>2911</v>
      </c>
      <c r="F3403" s="208">
        <v>10.627000000000001</v>
      </c>
      <c r="G3403" s="208">
        <v>7.4189999999999996</v>
      </c>
      <c r="H3403" s="208">
        <v>6.5629999999999997</v>
      </c>
      <c r="I3403" s="239">
        <v>3.4079999999999999</v>
      </c>
      <c r="J3403" s="239"/>
      <c r="K3403" s="208">
        <v>1.532</v>
      </c>
      <c r="L3403" s="24"/>
      <c r="M3403" s="24"/>
      <c r="N3403" s="24"/>
      <c r="O3403" s="24"/>
      <c r="P3403" s="208">
        <v>5.0990000000000002</v>
      </c>
      <c r="Q3403" s="208">
        <v>8.266</v>
      </c>
      <c r="R3403" s="208">
        <v>9.0709999999999997</v>
      </c>
      <c r="S3403" s="208">
        <v>8.9309999999999992</v>
      </c>
      <c r="T3403" s="208">
        <v>8.5359999999999996</v>
      </c>
      <c r="U3403" s="208">
        <v>5.3079999999999998</v>
      </c>
      <c r="V3403" s="208">
        <v>2.363</v>
      </c>
      <c r="W3403" s="208">
        <v>1.27</v>
      </c>
      <c r="X3403" s="24"/>
      <c r="Y3403" s="208">
        <v>2.5000000000000001E-2</v>
      </c>
      <c r="Z3403" s="24"/>
      <c r="AA3403" s="208">
        <v>1.153</v>
      </c>
      <c r="AB3403" s="208">
        <v>4.25</v>
      </c>
      <c r="AC3403" s="208">
        <v>6.7949999999999999</v>
      </c>
      <c r="AD3403" s="208">
        <v>9.7230000000000008</v>
      </c>
      <c r="AE3403" s="208">
        <v>9.3409999999999993</v>
      </c>
      <c r="AF3403" s="208">
        <v>7.5839999999999996</v>
      </c>
      <c r="AG3403" s="208">
        <v>4.1619999999999999</v>
      </c>
      <c r="AH3403" s="208">
        <v>2.4830000000000001</v>
      </c>
      <c r="AI3403" s="208">
        <v>1.4079999999999999</v>
      </c>
      <c r="AJ3403" s="208">
        <v>0.255</v>
      </c>
      <c r="AK3403" s="208">
        <v>0.16400000000000001</v>
      </c>
      <c r="AL3403" s="208">
        <v>0.20100000000000001</v>
      </c>
      <c r="AM3403" s="208">
        <v>1.4710000000000001</v>
      </c>
      <c r="AN3403" s="208">
        <v>4.4459999999999997</v>
      </c>
      <c r="AO3403" s="208">
        <v>7.5030000000000001</v>
      </c>
      <c r="AP3403" s="208">
        <v>8.3339999999999996</v>
      </c>
      <c r="AQ3403" s="208">
        <v>10.199</v>
      </c>
      <c r="AR3403" s="208">
        <v>7.5650000000000004</v>
      </c>
      <c r="AS3403" s="208">
        <v>6.5010000000000003</v>
      </c>
      <c r="AT3403" s="208">
        <v>2.657</v>
      </c>
      <c r="AU3403" s="208">
        <v>0.99099999999999999</v>
      </c>
      <c r="AV3403" s="208">
        <v>0.107</v>
      </c>
      <c r="AW3403" s="208">
        <v>6.7000000000000004E-2</v>
      </c>
      <c r="AX3403" s="208">
        <v>0.23499999999999999</v>
      </c>
      <c r="AY3403" s="208">
        <v>1.157</v>
      </c>
      <c r="AZ3403" s="208">
        <v>3.738</v>
      </c>
      <c r="BA3403" s="208">
        <v>9.4719999999999995</v>
      </c>
      <c r="BB3403" s="21">
        <f t="shared" si="417"/>
        <v>10.627000000000001</v>
      </c>
      <c r="BC3403" s="21"/>
      <c r="BD3403" s="22">
        <f t="shared" si="415"/>
        <v>14.283602150537636</v>
      </c>
      <c r="BE3403" s="21"/>
      <c r="BG3403" s="10"/>
      <c r="BH3403" s="21">
        <f t="shared" si="416"/>
        <v>0</v>
      </c>
      <c r="BI3403" s="22">
        <f t="shared" si="416"/>
        <v>1.0627000000000001E-2</v>
      </c>
      <c r="BJ3403" s="21"/>
      <c r="BK3403" s="21">
        <v>0</v>
      </c>
      <c r="BL3403" s="22">
        <v>3.1881000000000007E-2</v>
      </c>
      <c r="BM3403" s="21"/>
      <c r="BN3403" s="21">
        <f t="shared" si="418"/>
        <v>0</v>
      </c>
      <c r="BO3403" s="22">
        <f t="shared" si="418"/>
        <v>0.12752400000000003</v>
      </c>
      <c r="BP3403" s="21">
        <f t="shared" si="418"/>
        <v>0</v>
      </c>
    </row>
    <row r="3404" spans="1:68" ht="11.1" hidden="1" customHeight="1" outlineLevel="1" collapsed="1" x14ac:dyDescent="0.2">
      <c r="A3404" s="10"/>
      <c r="B3404" s="18"/>
      <c r="C3404" s="18"/>
      <c r="D3404" s="18"/>
      <c r="E3404" s="19" t="s">
        <v>2912</v>
      </c>
      <c r="F3404" s="209">
        <v>1.302</v>
      </c>
      <c r="G3404" s="209">
        <v>0.97899999999999998</v>
      </c>
      <c r="H3404" s="209">
        <v>0.80700000000000005</v>
      </c>
      <c r="I3404" s="240">
        <v>0.55300000000000005</v>
      </c>
      <c r="J3404" s="240"/>
      <c r="K3404" s="209">
        <v>0.246</v>
      </c>
      <c r="L3404" s="20"/>
      <c r="M3404" s="20"/>
      <c r="N3404" s="20"/>
      <c r="O3404" s="20"/>
      <c r="P3404" s="209">
        <v>0.67600000000000005</v>
      </c>
      <c r="Q3404" s="209">
        <v>0.999</v>
      </c>
      <c r="R3404" s="209">
        <v>0.98499999999999999</v>
      </c>
      <c r="S3404" s="209">
        <v>1.387</v>
      </c>
      <c r="T3404" s="209">
        <v>1.234</v>
      </c>
      <c r="U3404" s="209">
        <v>0.82199999999999995</v>
      </c>
      <c r="V3404" s="209">
        <v>0.39</v>
      </c>
      <c r="W3404" s="209">
        <v>0.19800000000000001</v>
      </c>
      <c r="X3404" s="20"/>
      <c r="Y3404" s="20"/>
      <c r="Z3404" s="20"/>
      <c r="AA3404" s="20"/>
      <c r="AB3404" s="209">
        <v>0.70699999999999996</v>
      </c>
      <c r="AC3404" s="209">
        <v>0.879</v>
      </c>
      <c r="AD3404" s="209">
        <v>1.016</v>
      </c>
      <c r="AE3404" s="209">
        <v>1.244</v>
      </c>
      <c r="AF3404" s="209">
        <v>1.1739999999999999</v>
      </c>
      <c r="AG3404" s="209">
        <v>0.52700000000000002</v>
      </c>
      <c r="AH3404" s="209">
        <v>0.318</v>
      </c>
      <c r="AI3404" s="209">
        <v>0.20599999999999999</v>
      </c>
      <c r="AJ3404" s="20"/>
      <c r="AK3404" s="20"/>
      <c r="AL3404" s="20"/>
      <c r="AM3404" s="20"/>
      <c r="AN3404" s="209">
        <v>0.71</v>
      </c>
      <c r="AO3404" s="209">
        <v>1.0649999999999999</v>
      </c>
      <c r="AP3404" s="209">
        <v>0.71399999999999997</v>
      </c>
      <c r="AQ3404" s="209">
        <v>1.454</v>
      </c>
      <c r="AR3404" s="209">
        <v>1.147</v>
      </c>
      <c r="AS3404" s="209">
        <v>0.82</v>
      </c>
      <c r="AT3404" s="209">
        <v>0.46300000000000002</v>
      </c>
      <c r="AU3404" s="209">
        <v>0.186</v>
      </c>
      <c r="AV3404" s="20"/>
      <c r="AW3404" s="20"/>
      <c r="AX3404" s="20"/>
      <c r="AY3404" s="20"/>
      <c r="AZ3404" s="209">
        <v>0.69399999999999995</v>
      </c>
      <c r="BA3404" s="209">
        <v>0.83299999999999996</v>
      </c>
      <c r="BB3404" s="21">
        <f t="shared" si="417"/>
        <v>1.454</v>
      </c>
      <c r="BC3404" s="21">
        <f>BF3404</f>
        <v>5.44</v>
      </c>
      <c r="BD3404" s="22">
        <f t="shared" si="415"/>
        <v>1.954301075268817</v>
      </c>
      <c r="BE3404" s="21">
        <f>BC3404-BD3404</f>
        <v>3.4856989247311834</v>
      </c>
      <c r="BF3404" s="91">
        <v>5.44</v>
      </c>
      <c r="BG3404" s="10">
        <v>6</v>
      </c>
      <c r="BH3404" s="21">
        <f t="shared" si="416"/>
        <v>4.0473599999999998E-3</v>
      </c>
      <c r="BI3404" s="22">
        <f t="shared" si="416"/>
        <v>1.4539999999999998E-3</v>
      </c>
      <c r="BJ3404" s="21">
        <f>BH3404-BI3404</f>
        <v>2.5933600000000003E-3</v>
      </c>
      <c r="BK3404" s="21">
        <v>1.214208E-2</v>
      </c>
      <c r="BL3404" s="22">
        <v>4.3619999999999996E-3</v>
      </c>
      <c r="BM3404" s="21">
        <v>7.78008E-3</v>
      </c>
      <c r="BN3404" s="21">
        <f t="shared" si="418"/>
        <v>4.8568319999999998E-2</v>
      </c>
      <c r="BO3404" s="22">
        <f t="shared" si="418"/>
        <v>1.7447999999999998E-2</v>
      </c>
      <c r="BP3404" s="21">
        <f t="shared" si="418"/>
        <v>3.112032E-2</v>
      </c>
    </row>
    <row r="3405" spans="1:68" ht="11.1" hidden="1" customHeight="1" outlineLevel="2" x14ac:dyDescent="0.2">
      <c r="A3405" s="10"/>
      <c r="B3405" s="18"/>
      <c r="C3405" s="18"/>
      <c r="D3405" s="18"/>
      <c r="E3405" s="23" t="s">
        <v>2913</v>
      </c>
      <c r="F3405" s="208">
        <v>1.302</v>
      </c>
      <c r="G3405" s="208">
        <v>0.97899999999999998</v>
      </c>
      <c r="H3405" s="208">
        <v>0.80700000000000005</v>
      </c>
      <c r="I3405" s="239">
        <v>0.55300000000000005</v>
      </c>
      <c r="J3405" s="239"/>
      <c r="K3405" s="208">
        <v>0.246</v>
      </c>
      <c r="L3405" s="24"/>
      <c r="M3405" s="24"/>
      <c r="N3405" s="24"/>
      <c r="O3405" s="24"/>
      <c r="P3405" s="208">
        <v>0.67600000000000005</v>
      </c>
      <c r="Q3405" s="208">
        <v>0.999</v>
      </c>
      <c r="R3405" s="208">
        <v>0.98499999999999999</v>
      </c>
      <c r="S3405" s="208">
        <v>1.387</v>
      </c>
      <c r="T3405" s="208">
        <v>1.234</v>
      </c>
      <c r="U3405" s="208">
        <v>0.82199999999999995</v>
      </c>
      <c r="V3405" s="208">
        <v>0.39</v>
      </c>
      <c r="W3405" s="208">
        <v>0.19800000000000001</v>
      </c>
      <c r="X3405" s="24"/>
      <c r="Y3405" s="24"/>
      <c r="Z3405" s="24"/>
      <c r="AA3405" s="24"/>
      <c r="AB3405" s="208">
        <v>0.70699999999999996</v>
      </c>
      <c r="AC3405" s="208">
        <v>0.879</v>
      </c>
      <c r="AD3405" s="208">
        <v>1.016</v>
      </c>
      <c r="AE3405" s="208">
        <v>1.244</v>
      </c>
      <c r="AF3405" s="208">
        <v>1.1739999999999999</v>
      </c>
      <c r="AG3405" s="208">
        <v>0.52700000000000002</v>
      </c>
      <c r="AH3405" s="208">
        <v>0.318</v>
      </c>
      <c r="AI3405" s="208">
        <v>0.20599999999999999</v>
      </c>
      <c r="AJ3405" s="24"/>
      <c r="AK3405" s="24"/>
      <c r="AL3405" s="24"/>
      <c r="AM3405" s="24"/>
      <c r="AN3405" s="208">
        <v>0.71</v>
      </c>
      <c r="AO3405" s="208">
        <v>1.0649999999999999</v>
      </c>
      <c r="AP3405" s="208">
        <v>0.71399999999999997</v>
      </c>
      <c r="AQ3405" s="208">
        <v>1.454</v>
      </c>
      <c r="AR3405" s="208">
        <v>1.147</v>
      </c>
      <c r="AS3405" s="208">
        <v>0.82</v>
      </c>
      <c r="AT3405" s="208">
        <v>0.46300000000000002</v>
      </c>
      <c r="AU3405" s="208">
        <v>0.186</v>
      </c>
      <c r="AV3405" s="24"/>
      <c r="AW3405" s="24"/>
      <c r="AX3405" s="24"/>
      <c r="AY3405" s="24"/>
      <c r="AZ3405" s="208">
        <v>0.69399999999999995</v>
      </c>
      <c r="BA3405" s="208">
        <v>0.83299999999999996</v>
      </c>
      <c r="BB3405" s="21">
        <f t="shared" si="417"/>
        <v>1.454</v>
      </c>
      <c r="BC3405" s="21"/>
      <c r="BD3405" s="22">
        <f t="shared" si="415"/>
        <v>1.954301075268817</v>
      </c>
      <c r="BE3405" s="21"/>
      <c r="BG3405" s="10"/>
      <c r="BH3405" s="21">
        <f t="shared" si="416"/>
        <v>0</v>
      </c>
      <c r="BI3405" s="22">
        <f t="shared" si="416"/>
        <v>1.4539999999999998E-3</v>
      </c>
      <c r="BJ3405" s="21"/>
      <c r="BK3405" s="21">
        <v>0</v>
      </c>
      <c r="BL3405" s="22">
        <v>4.3619999999999996E-3</v>
      </c>
      <c r="BM3405" s="21"/>
      <c r="BN3405" s="21">
        <f t="shared" si="418"/>
        <v>0</v>
      </c>
      <c r="BO3405" s="22">
        <f t="shared" si="418"/>
        <v>1.7447999999999998E-2</v>
      </c>
      <c r="BP3405" s="21">
        <f t="shared" si="418"/>
        <v>0</v>
      </c>
    </row>
    <row r="3406" spans="1:68" ht="11.1" hidden="1" customHeight="1" outlineLevel="1" collapsed="1" x14ac:dyDescent="0.2">
      <c r="A3406" s="10"/>
      <c r="B3406" s="18"/>
      <c r="C3406" s="18"/>
      <c r="D3406" s="18"/>
      <c r="E3406" s="19" t="s">
        <v>2914</v>
      </c>
      <c r="F3406" s="209">
        <v>0.61599999999999999</v>
      </c>
      <c r="G3406" s="20"/>
      <c r="H3406" s="209">
        <v>0.379</v>
      </c>
      <c r="I3406" s="240">
        <v>0.97099999999999997</v>
      </c>
      <c r="J3406" s="240"/>
      <c r="K3406" s="209">
        <v>0.97099999999999997</v>
      </c>
      <c r="L3406" s="209">
        <v>1.6919999999999999</v>
      </c>
      <c r="M3406" s="209">
        <v>0.33800000000000002</v>
      </c>
      <c r="N3406" s="209">
        <v>0.75900000000000001</v>
      </c>
      <c r="O3406" s="209">
        <v>4.9000000000000002E-2</v>
      </c>
      <c r="P3406" s="209">
        <v>0.82799999999999996</v>
      </c>
      <c r="Q3406" s="209">
        <v>3.5000000000000003E-2</v>
      </c>
      <c r="R3406" s="209">
        <v>0.113</v>
      </c>
      <c r="S3406" s="209">
        <v>0.39900000000000002</v>
      </c>
      <c r="T3406" s="209">
        <v>1.3640000000000001</v>
      </c>
      <c r="U3406" s="209">
        <v>0.91800000000000004</v>
      </c>
      <c r="V3406" s="209">
        <v>0.28499999999999998</v>
      </c>
      <c r="W3406" s="209">
        <v>0.45700000000000002</v>
      </c>
      <c r="X3406" s="209">
        <v>1.3260000000000001</v>
      </c>
      <c r="Y3406" s="209">
        <v>0.20100000000000001</v>
      </c>
      <c r="Z3406" s="209">
        <v>0.47799999999999998</v>
      </c>
      <c r="AA3406" s="209">
        <v>4.343</v>
      </c>
      <c r="AB3406" s="209">
        <v>4.3789999999999996</v>
      </c>
      <c r="AC3406" s="209">
        <v>10.785</v>
      </c>
      <c r="AD3406" s="209">
        <v>23.367999999999999</v>
      </c>
      <c r="AE3406" s="209">
        <v>20.228000000000002</v>
      </c>
      <c r="AF3406" s="209">
        <v>0.61499999999999999</v>
      </c>
      <c r="AG3406" s="209">
        <v>0.71</v>
      </c>
      <c r="AH3406" s="209">
        <v>0.85399999999999998</v>
      </c>
      <c r="AI3406" s="209">
        <v>0.28799999999999998</v>
      </c>
      <c r="AJ3406" s="209">
        <v>0.65800000000000003</v>
      </c>
      <c r="AK3406" s="209">
        <v>0.36699999999999999</v>
      </c>
      <c r="AL3406" s="209">
        <v>0.71499999999999997</v>
      </c>
      <c r="AM3406" s="209">
        <v>0.34</v>
      </c>
      <c r="AN3406" s="209">
        <v>0.40300000000000002</v>
      </c>
      <c r="AO3406" s="209">
        <v>0.67200000000000004</v>
      </c>
      <c r="AP3406" s="209">
        <v>0.27</v>
      </c>
      <c r="AQ3406" s="209">
        <v>0.312</v>
      </c>
      <c r="AR3406" s="209">
        <v>0.308</v>
      </c>
      <c r="AS3406" s="209">
        <v>0.41</v>
      </c>
      <c r="AT3406" s="209">
        <v>0.27800000000000002</v>
      </c>
      <c r="AU3406" s="209">
        <v>0.54700000000000004</v>
      </c>
      <c r="AV3406" s="209">
        <v>0.52500000000000002</v>
      </c>
      <c r="AW3406" s="209">
        <v>0.318</v>
      </c>
      <c r="AX3406" s="209">
        <v>0.13500000000000001</v>
      </c>
      <c r="AY3406" s="209">
        <v>0.29799999999999999</v>
      </c>
      <c r="AZ3406" s="209">
        <v>0.28699999999999998</v>
      </c>
      <c r="BA3406" s="209">
        <v>0.42299999999999999</v>
      </c>
      <c r="BB3406" s="21">
        <f t="shared" si="417"/>
        <v>23.367999999999999</v>
      </c>
      <c r="BC3406" s="21">
        <f>BF3406</f>
        <v>38.299999999999997</v>
      </c>
      <c r="BD3406" s="22">
        <f t="shared" si="415"/>
        <v>31.408602150537632</v>
      </c>
      <c r="BE3406" s="21">
        <f>BC3406-BD3406</f>
        <v>6.8913978494623649</v>
      </c>
      <c r="BF3406" s="91">
        <v>38.299999999999997</v>
      </c>
      <c r="BG3406" s="10"/>
      <c r="BH3406" s="21">
        <f t="shared" si="416"/>
        <v>2.8495199999999998E-2</v>
      </c>
      <c r="BI3406" s="22">
        <f t="shared" si="416"/>
        <v>2.3368E-2</v>
      </c>
      <c r="BJ3406" s="21">
        <f>BH3406-BI3406</f>
        <v>5.1271999999999984E-3</v>
      </c>
      <c r="BK3406" s="21">
        <v>8.5485599999999995E-2</v>
      </c>
      <c r="BL3406" s="22">
        <v>7.0104E-2</v>
      </c>
      <c r="BM3406" s="21">
        <v>1.5381599999999995E-2</v>
      </c>
      <c r="BN3406" s="21">
        <f t="shared" si="418"/>
        <v>0.34194239999999998</v>
      </c>
      <c r="BO3406" s="22">
        <f t="shared" si="418"/>
        <v>0.280416</v>
      </c>
      <c r="BP3406" s="21">
        <f t="shared" si="418"/>
        <v>6.1526399999999981E-2</v>
      </c>
    </row>
    <row r="3407" spans="1:68" ht="11.1" hidden="1" customHeight="1" outlineLevel="2" x14ac:dyDescent="0.2">
      <c r="A3407" s="10"/>
      <c r="B3407" s="18"/>
      <c r="C3407" s="18"/>
      <c r="D3407" s="18"/>
      <c r="E3407" s="23"/>
      <c r="F3407" s="208">
        <v>0.61599999999999999</v>
      </c>
      <c r="G3407" s="24"/>
      <c r="H3407" s="208">
        <v>0.379</v>
      </c>
      <c r="I3407" s="239">
        <v>0.97099999999999997</v>
      </c>
      <c r="J3407" s="239"/>
      <c r="K3407" s="208">
        <v>0.97099999999999997</v>
      </c>
      <c r="L3407" s="208">
        <v>1.6919999999999999</v>
      </c>
      <c r="M3407" s="208">
        <v>0.33800000000000002</v>
      </c>
      <c r="N3407" s="208">
        <v>0.75900000000000001</v>
      </c>
      <c r="O3407" s="208">
        <v>4.9000000000000002E-2</v>
      </c>
      <c r="P3407" s="208">
        <v>0.82799999999999996</v>
      </c>
      <c r="Q3407" s="208">
        <v>3.5000000000000003E-2</v>
      </c>
      <c r="R3407" s="208">
        <v>0.113</v>
      </c>
      <c r="S3407" s="208">
        <v>0.39900000000000002</v>
      </c>
      <c r="T3407" s="208">
        <v>1.3640000000000001</v>
      </c>
      <c r="U3407" s="208">
        <v>0.91800000000000004</v>
      </c>
      <c r="V3407" s="208">
        <v>0.28499999999999998</v>
      </c>
      <c r="W3407" s="208">
        <v>0.45700000000000002</v>
      </c>
      <c r="X3407" s="208">
        <v>1.3260000000000001</v>
      </c>
      <c r="Y3407" s="208">
        <v>0.20100000000000001</v>
      </c>
      <c r="Z3407" s="208">
        <v>0.47799999999999998</v>
      </c>
      <c r="AA3407" s="208">
        <v>4.343</v>
      </c>
      <c r="AB3407" s="208">
        <v>4.3789999999999996</v>
      </c>
      <c r="AC3407" s="208">
        <v>10.785</v>
      </c>
      <c r="AD3407" s="208">
        <v>23.367999999999999</v>
      </c>
      <c r="AE3407" s="208">
        <v>20.228000000000002</v>
      </c>
      <c r="AF3407" s="208">
        <v>0.61499999999999999</v>
      </c>
      <c r="AG3407" s="208">
        <v>0.71</v>
      </c>
      <c r="AH3407" s="208">
        <v>0.85399999999999998</v>
      </c>
      <c r="AI3407" s="208">
        <v>0.28799999999999998</v>
      </c>
      <c r="AJ3407" s="208">
        <v>0.65800000000000003</v>
      </c>
      <c r="AK3407" s="208">
        <v>0.36699999999999999</v>
      </c>
      <c r="AL3407" s="208">
        <v>0.71499999999999997</v>
      </c>
      <c r="AM3407" s="208">
        <v>0.34</v>
      </c>
      <c r="AN3407" s="208">
        <v>0.40300000000000002</v>
      </c>
      <c r="AO3407" s="208">
        <v>0.67200000000000004</v>
      </c>
      <c r="AP3407" s="208">
        <v>0.27</v>
      </c>
      <c r="AQ3407" s="208">
        <v>0.312</v>
      </c>
      <c r="AR3407" s="208">
        <v>0.308</v>
      </c>
      <c r="AS3407" s="208">
        <v>0.41</v>
      </c>
      <c r="AT3407" s="208">
        <v>0.27800000000000002</v>
      </c>
      <c r="AU3407" s="208">
        <v>0.54700000000000004</v>
      </c>
      <c r="AV3407" s="208">
        <v>0.52500000000000002</v>
      </c>
      <c r="AW3407" s="208">
        <v>0.318</v>
      </c>
      <c r="AX3407" s="208">
        <v>0.13500000000000001</v>
      </c>
      <c r="AY3407" s="208">
        <v>0.29799999999999999</v>
      </c>
      <c r="AZ3407" s="208">
        <v>0.28699999999999998</v>
      </c>
      <c r="BA3407" s="208">
        <v>0.42299999999999999</v>
      </c>
      <c r="BB3407" s="21">
        <f t="shared" si="417"/>
        <v>23.367999999999999</v>
      </c>
      <c r="BC3407" s="21"/>
      <c r="BD3407" s="22">
        <f t="shared" si="415"/>
        <v>31.408602150537632</v>
      </c>
      <c r="BE3407" s="21"/>
      <c r="BG3407" s="10"/>
      <c r="BH3407" s="21">
        <f t="shared" si="416"/>
        <v>0</v>
      </c>
      <c r="BI3407" s="22">
        <f t="shared" si="416"/>
        <v>2.3368E-2</v>
      </c>
      <c r="BJ3407" s="21"/>
      <c r="BK3407" s="21">
        <v>0</v>
      </c>
      <c r="BL3407" s="22">
        <v>7.0104E-2</v>
      </c>
      <c r="BM3407" s="21"/>
      <c r="BN3407" s="21">
        <f t="shared" si="418"/>
        <v>0</v>
      </c>
      <c r="BO3407" s="22">
        <f t="shared" si="418"/>
        <v>0.280416</v>
      </c>
      <c r="BP3407" s="21">
        <f t="shared" si="418"/>
        <v>0</v>
      </c>
    </row>
    <row r="3408" spans="1:68" ht="11.1" hidden="1" customHeight="1" outlineLevel="1" collapsed="1" x14ac:dyDescent="0.2">
      <c r="A3408" s="10"/>
      <c r="B3408" s="18"/>
      <c r="C3408" s="18"/>
      <c r="D3408" s="18"/>
      <c r="E3408" s="19" t="s">
        <v>208</v>
      </c>
      <c r="F3408" s="20"/>
      <c r="G3408" s="20"/>
      <c r="H3408" s="20"/>
      <c r="I3408" s="20"/>
      <c r="J3408" s="20"/>
      <c r="K3408" s="20"/>
      <c r="L3408" s="20"/>
      <c r="M3408" s="20"/>
      <c r="N3408" s="20"/>
      <c r="O3408" s="20"/>
      <c r="P3408" s="20"/>
      <c r="Q3408" s="20"/>
      <c r="R3408" s="20"/>
      <c r="S3408" s="20"/>
      <c r="T3408" s="20"/>
      <c r="U3408" s="20"/>
      <c r="V3408" s="20"/>
      <c r="W3408" s="20"/>
      <c r="X3408" s="20"/>
      <c r="Y3408" s="20"/>
      <c r="Z3408" s="20"/>
      <c r="AA3408" s="20"/>
      <c r="AB3408" s="20"/>
      <c r="AC3408" s="20"/>
      <c r="AD3408" s="20"/>
      <c r="AE3408" s="20"/>
      <c r="AF3408" s="209">
        <v>15</v>
      </c>
      <c r="AG3408" s="209">
        <v>5.4550000000000001</v>
      </c>
      <c r="AH3408" s="209">
        <v>2.274</v>
      </c>
      <c r="AI3408" s="209">
        <v>0.91300000000000003</v>
      </c>
      <c r="AJ3408" s="20"/>
      <c r="AK3408" s="20"/>
      <c r="AL3408" s="20"/>
      <c r="AM3408" s="20"/>
      <c r="AN3408" s="20"/>
      <c r="AO3408" s="209">
        <v>11.752000000000001</v>
      </c>
      <c r="AP3408" s="209">
        <v>8.2579999999999991</v>
      </c>
      <c r="AQ3408" s="209">
        <v>7.4169999999999998</v>
      </c>
      <c r="AR3408" s="209">
        <v>7.4850000000000003</v>
      </c>
      <c r="AS3408" s="209">
        <v>5.2469999999999999</v>
      </c>
      <c r="AT3408" s="209">
        <v>2.2000000000000002</v>
      </c>
      <c r="AU3408" s="20"/>
      <c r="AV3408" s="20"/>
      <c r="AW3408" s="20"/>
      <c r="AX3408" s="20"/>
      <c r="AY3408" s="20"/>
      <c r="AZ3408" s="209">
        <v>3.7389999999999999</v>
      </c>
      <c r="BA3408" s="209">
        <v>2</v>
      </c>
      <c r="BB3408" s="21">
        <f t="shared" si="417"/>
        <v>15</v>
      </c>
      <c r="BC3408" s="21">
        <f>BD3408</f>
        <v>20.161290322580644</v>
      </c>
      <c r="BD3408" s="22">
        <f t="shared" si="415"/>
        <v>20.161290322580644</v>
      </c>
      <c r="BE3408" s="21">
        <f>BC3408-BD3408</f>
        <v>0</v>
      </c>
      <c r="BF3408" s="90">
        <v>10.5</v>
      </c>
      <c r="BG3408" s="10">
        <v>6</v>
      </c>
      <c r="BH3408" s="21">
        <f t="shared" si="416"/>
        <v>1.4999999999999999E-2</v>
      </c>
      <c r="BI3408" s="22">
        <f t="shared" si="416"/>
        <v>1.4999999999999999E-2</v>
      </c>
      <c r="BJ3408" s="21">
        <f>BH3408-BI3408</f>
        <v>0</v>
      </c>
      <c r="BK3408" s="21">
        <v>4.4999999999999998E-2</v>
      </c>
      <c r="BL3408" s="22">
        <v>4.4999999999999998E-2</v>
      </c>
      <c r="BM3408" s="21">
        <v>0</v>
      </c>
      <c r="BN3408" s="21">
        <f t="shared" si="418"/>
        <v>0.18</v>
      </c>
      <c r="BO3408" s="22">
        <f t="shared" si="418"/>
        <v>0.18</v>
      </c>
      <c r="BP3408" s="21">
        <f t="shared" si="418"/>
        <v>0</v>
      </c>
    </row>
    <row r="3409" spans="1:68" ht="11.1" hidden="1" customHeight="1" outlineLevel="2" x14ac:dyDescent="0.2">
      <c r="A3409" s="10"/>
      <c r="B3409" s="18"/>
      <c r="C3409" s="18"/>
      <c r="D3409" s="18"/>
      <c r="E3409" s="23" t="s">
        <v>2915</v>
      </c>
      <c r="F3409" s="24"/>
      <c r="G3409" s="24"/>
      <c r="H3409" s="24"/>
      <c r="I3409" s="24"/>
      <c r="J3409" s="24"/>
      <c r="K3409" s="24"/>
      <c r="L3409" s="24"/>
      <c r="M3409" s="24"/>
      <c r="N3409" s="24"/>
      <c r="O3409" s="24"/>
      <c r="P3409" s="24"/>
      <c r="Q3409" s="24"/>
      <c r="R3409" s="24"/>
      <c r="S3409" s="24"/>
      <c r="T3409" s="24"/>
      <c r="U3409" s="24"/>
      <c r="V3409" s="24"/>
      <c r="W3409" s="24"/>
      <c r="X3409" s="24"/>
      <c r="Y3409" s="24"/>
      <c r="Z3409" s="24"/>
      <c r="AA3409" s="24"/>
      <c r="AB3409" s="24"/>
      <c r="AC3409" s="24"/>
      <c r="AD3409" s="24"/>
      <c r="AE3409" s="24"/>
      <c r="AF3409" s="208">
        <v>15</v>
      </c>
      <c r="AG3409" s="208">
        <v>5.4550000000000001</v>
      </c>
      <c r="AH3409" s="208">
        <v>2.274</v>
      </c>
      <c r="AI3409" s="208">
        <v>0.91300000000000003</v>
      </c>
      <c r="AJ3409" s="24"/>
      <c r="AK3409" s="24"/>
      <c r="AL3409" s="24"/>
      <c r="AM3409" s="24"/>
      <c r="AN3409" s="24"/>
      <c r="AO3409" s="208">
        <v>11.752000000000001</v>
      </c>
      <c r="AP3409" s="208">
        <v>8.2579999999999991</v>
      </c>
      <c r="AQ3409" s="208">
        <v>7.4169999999999998</v>
      </c>
      <c r="AR3409" s="208">
        <v>7.4850000000000003</v>
      </c>
      <c r="AS3409" s="208">
        <v>5.2469999999999999</v>
      </c>
      <c r="AT3409" s="208">
        <v>2.2000000000000002</v>
      </c>
      <c r="AU3409" s="24"/>
      <c r="AV3409" s="24"/>
      <c r="AW3409" s="24"/>
      <c r="AX3409" s="24"/>
      <c r="AY3409" s="24"/>
      <c r="AZ3409" s="208">
        <v>3.7389999999999999</v>
      </c>
      <c r="BA3409" s="208">
        <v>2</v>
      </c>
      <c r="BB3409" s="21">
        <f t="shared" si="417"/>
        <v>15</v>
      </c>
      <c r="BC3409" s="21"/>
      <c r="BD3409" s="22">
        <f t="shared" si="415"/>
        <v>20.161290322580644</v>
      </c>
      <c r="BE3409" s="21"/>
      <c r="BG3409" s="10"/>
      <c r="BH3409" s="21">
        <f t="shared" si="416"/>
        <v>0</v>
      </c>
      <c r="BI3409" s="22">
        <f t="shared" si="416"/>
        <v>1.4999999999999999E-2</v>
      </c>
      <c r="BJ3409" s="21"/>
      <c r="BK3409" s="21">
        <v>0</v>
      </c>
      <c r="BL3409" s="22">
        <v>4.4999999999999998E-2</v>
      </c>
      <c r="BM3409" s="21"/>
      <c r="BN3409" s="21">
        <f t="shared" si="418"/>
        <v>0</v>
      </c>
      <c r="BO3409" s="22">
        <f t="shared" si="418"/>
        <v>0.18</v>
      </c>
      <c r="BP3409" s="21">
        <f t="shared" si="418"/>
        <v>0</v>
      </c>
    </row>
    <row r="3410" spans="1:68" ht="11.1" hidden="1" customHeight="1" outlineLevel="1" collapsed="1" x14ac:dyDescent="0.2">
      <c r="A3410" s="10"/>
      <c r="B3410" s="18"/>
      <c r="C3410" s="18"/>
      <c r="D3410" s="18"/>
      <c r="E3410" s="19" t="s">
        <v>2916</v>
      </c>
      <c r="F3410" s="209">
        <v>19.655999999999999</v>
      </c>
      <c r="G3410" s="209">
        <v>6.6020000000000003</v>
      </c>
      <c r="H3410" s="209">
        <v>14.106</v>
      </c>
      <c r="I3410" s="20"/>
      <c r="J3410" s="20"/>
      <c r="K3410" s="20"/>
      <c r="L3410" s="20"/>
      <c r="M3410" s="20"/>
      <c r="N3410" s="20"/>
      <c r="O3410" s="20"/>
      <c r="P3410" s="209">
        <v>24.802</v>
      </c>
      <c r="Q3410" s="209">
        <v>6.5629999999999997</v>
      </c>
      <c r="R3410" s="209">
        <v>10.164</v>
      </c>
      <c r="S3410" s="209">
        <v>15.039</v>
      </c>
      <c r="T3410" s="209">
        <v>6.09</v>
      </c>
      <c r="U3410" s="209">
        <v>13.028</v>
      </c>
      <c r="V3410" s="209">
        <v>1.204</v>
      </c>
      <c r="W3410" s="209">
        <v>4.1130000000000004</v>
      </c>
      <c r="X3410" s="20"/>
      <c r="Y3410" s="20"/>
      <c r="Z3410" s="20"/>
      <c r="AA3410" s="209">
        <v>3.1269999999999998</v>
      </c>
      <c r="AB3410" s="209">
        <v>9.8569999999999993</v>
      </c>
      <c r="AC3410" s="209">
        <v>8.3770000000000007</v>
      </c>
      <c r="AD3410" s="209">
        <v>7.6379999999999999</v>
      </c>
      <c r="AE3410" s="209">
        <v>21.312000000000001</v>
      </c>
      <c r="AF3410" s="209">
        <v>8.5050000000000008</v>
      </c>
      <c r="AG3410" s="209">
        <v>7.15</v>
      </c>
      <c r="AH3410" s="209">
        <v>5.8710000000000004</v>
      </c>
      <c r="AI3410" s="209">
        <v>3.694</v>
      </c>
      <c r="AJ3410" s="20"/>
      <c r="AK3410" s="20"/>
      <c r="AL3410" s="20"/>
      <c r="AM3410" s="209">
        <v>7.81</v>
      </c>
      <c r="AN3410" s="209">
        <v>15.52</v>
      </c>
      <c r="AO3410" s="209">
        <v>5.1280000000000001</v>
      </c>
      <c r="AP3410" s="209">
        <v>10.907999999999999</v>
      </c>
      <c r="AQ3410" s="209">
        <v>4.8659999999999997</v>
      </c>
      <c r="AR3410" s="209">
        <v>4.1130000000000004</v>
      </c>
      <c r="AS3410" s="209">
        <v>0.5</v>
      </c>
      <c r="AT3410" s="209">
        <v>4.3609999999999998</v>
      </c>
      <c r="AU3410" s="209">
        <v>1.4610000000000001</v>
      </c>
      <c r="AV3410" s="20"/>
      <c r="AW3410" s="20"/>
      <c r="AX3410" s="20"/>
      <c r="AY3410" s="209">
        <v>1.248</v>
      </c>
      <c r="AZ3410" s="209">
        <v>1.9710000000000001</v>
      </c>
      <c r="BA3410" s="209">
        <v>3.6760000000000002</v>
      </c>
      <c r="BB3410" s="56">
        <f>BB3411+BB3412+BB3413+BB3414</f>
        <v>15.907</v>
      </c>
      <c r="BC3410" s="21">
        <f>BF3410</f>
        <v>55.54</v>
      </c>
      <c r="BD3410" s="22">
        <f t="shared" si="415"/>
        <v>21.38037634408602</v>
      </c>
      <c r="BE3410" s="21">
        <f>BC3410-BD3410</f>
        <v>34.159623655913975</v>
      </c>
      <c r="BF3410" s="90">
        <v>55.54</v>
      </c>
      <c r="BG3410" s="10">
        <v>6</v>
      </c>
      <c r="BH3410" s="21">
        <f t="shared" si="416"/>
        <v>4.1321759999999999E-2</v>
      </c>
      <c r="BI3410" s="22">
        <f t="shared" si="416"/>
        <v>1.5907000000000001E-2</v>
      </c>
      <c r="BJ3410" s="21">
        <f>BH3410-BI3410</f>
        <v>2.5414759999999998E-2</v>
      </c>
      <c r="BK3410" s="21">
        <v>0.12396528</v>
      </c>
      <c r="BL3410" s="22">
        <v>4.7721E-2</v>
      </c>
      <c r="BM3410" s="21">
        <v>7.6244279999999998E-2</v>
      </c>
      <c r="BN3410" s="21">
        <f t="shared" si="418"/>
        <v>0.49586111999999999</v>
      </c>
      <c r="BO3410" s="22">
        <f t="shared" si="418"/>
        <v>0.190884</v>
      </c>
      <c r="BP3410" s="21">
        <f t="shared" si="418"/>
        <v>0.30497711999999999</v>
      </c>
    </row>
    <row r="3411" spans="1:68" ht="11.1" hidden="1" customHeight="1" outlineLevel="2" x14ac:dyDescent="0.2">
      <c r="A3411" s="10"/>
      <c r="B3411" s="18"/>
      <c r="C3411" s="18"/>
      <c r="D3411" s="18"/>
      <c r="E3411" s="23" t="s">
        <v>2917</v>
      </c>
      <c r="F3411" s="24"/>
      <c r="G3411" s="24"/>
      <c r="H3411" s="24"/>
      <c r="I3411" s="24"/>
      <c r="J3411" s="24"/>
      <c r="K3411" s="24"/>
      <c r="L3411" s="24"/>
      <c r="M3411" s="24"/>
      <c r="N3411" s="24"/>
      <c r="O3411" s="24"/>
      <c r="P3411" s="24"/>
      <c r="Q3411" s="24"/>
      <c r="R3411" s="24"/>
      <c r="S3411" s="24"/>
      <c r="T3411" s="24"/>
      <c r="U3411" s="24"/>
      <c r="V3411" s="24"/>
      <c r="W3411" s="24"/>
      <c r="X3411" s="24"/>
      <c r="Y3411" s="24"/>
      <c r="Z3411" s="24"/>
      <c r="AA3411" s="24"/>
      <c r="AB3411" s="24"/>
      <c r="AC3411" s="24"/>
      <c r="AD3411" s="24"/>
      <c r="AE3411" s="24"/>
      <c r="AF3411" s="24"/>
      <c r="AG3411" s="24"/>
      <c r="AH3411" s="24"/>
      <c r="AI3411" s="24"/>
      <c r="AJ3411" s="24"/>
      <c r="AK3411" s="24"/>
      <c r="AL3411" s="24"/>
      <c r="AM3411" s="24"/>
      <c r="AN3411" s="24"/>
      <c r="AO3411" s="24"/>
      <c r="AP3411" s="24"/>
      <c r="AQ3411" s="24"/>
      <c r="AR3411" s="24"/>
      <c r="AS3411" s="24"/>
      <c r="AT3411" s="24"/>
      <c r="AU3411" s="24"/>
      <c r="AV3411" s="24"/>
      <c r="AW3411" s="24"/>
      <c r="AX3411" s="24"/>
      <c r="AY3411" s="24"/>
      <c r="AZ3411" s="208">
        <v>7.3999999999999996E-2</v>
      </c>
      <c r="BA3411" s="208">
        <v>0.17699999999999999</v>
      </c>
      <c r="BB3411" s="21">
        <f t="shared" si="417"/>
        <v>0.17699999999999999</v>
      </c>
      <c r="BC3411" s="21"/>
      <c r="BD3411" s="22">
        <f t="shared" si="415"/>
        <v>0.2379032258064516</v>
      </c>
      <c r="BE3411" s="21"/>
      <c r="BG3411" s="10"/>
      <c r="BH3411" s="21">
        <f t="shared" si="416"/>
        <v>0</v>
      </c>
      <c r="BI3411" s="22">
        <f t="shared" si="416"/>
        <v>1.7699999999999997E-4</v>
      </c>
      <c r="BJ3411" s="21"/>
      <c r="BK3411" s="21">
        <v>0</v>
      </c>
      <c r="BL3411" s="22">
        <v>5.309999999999999E-4</v>
      </c>
      <c r="BM3411" s="21"/>
      <c r="BN3411" s="21">
        <f t="shared" si="418"/>
        <v>0</v>
      </c>
      <c r="BO3411" s="22">
        <f t="shared" si="418"/>
        <v>2.1239999999999996E-3</v>
      </c>
      <c r="BP3411" s="21">
        <f t="shared" si="418"/>
        <v>0</v>
      </c>
    </row>
    <row r="3412" spans="1:68" ht="11.1" hidden="1" customHeight="1" outlineLevel="2" x14ac:dyDescent="0.2">
      <c r="A3412" s="10"/>
      <c r="B3412" s="18"/>
      <c r="C3412" s="18"/>
      <c r="D3412" s="18"/>
      <c r="E3412" s="23" t="s">
        <v>2918</v>
      </c>
      <c r="F3412" s="24"/>
      <c r="G3412" s="24"/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  <c r="AN3412" s="24"/>
      <c r="AO3412" s="24"/>
      <c r="AP3412" s="24"/>
      <c r="AQ3412" s="24"/>
      <c r="AR3412" s="24"/>
      <c r="AS3412" s="24"/>
      <c r="AT3412" s="24"/>
      <c r="AU3412" s="24"/>
      <c r="AV3412" s="24"/>
      <c r="AW3412" s="24"/>
      <c r="AX3412" s="24"/>
      <c r="AY3412" s="24"/>
      <c r="AZ3412" s="208">
        <v>0.222</v>
      </c>
      <c r="BA3412" s="208">
        <v>0.77400000000000002</v>
      </c>
      <c r="BB3412" s="21">
        <f t="shared" si="417"/>
        <v>0.77400000000000002</v>
      </c>
      <c r="BC3412" s="21"/>
      <c r="BD3412" s="22">
        <f t="shared" si="415"/>
        <v>1.0403225806451613</v>
      </c>
      <c r="BE3412" s="21"/>
      <c r="BG3412" s="10"/>
      <c r="BH3412" s="21">
        <f t="shared" si="416"/>
        <v>0</v>
      </c>
      <c r="BI3412" s="22">
        <f t="shared" si="416"/>
        <v>7.7399999999999995E-4</v>
      </c>
      <c r="BJ3412" s="21"/>
      <c r="BK3412" s="21">
        <v>0</v>
      </c>
      <c r="BL3412" s="22">
        <v>2.3219999999999998E-3</v>
      </c>
      <c r="BM3412" s="21"/>
      <c r="BN3412" s="21">
        <f t="shared" si="418"/>
        <v>0</v>
      </c>
      <c r="BO3412" s="22">
        <f t="shared" si="418"/>
        <v>9.2879999999999994E-3</v>
      </c>
      <c r="BP3412" s="21">
        <f t="shared" si="418"/>
        <v>0</v>
      </c>
    </row>
    <row r="3413" spans="1:68" ht="11.1" hidden="1" customHeight="1" outlineLevel="2" x14ac:dyDescent="0.2">
      <c r="A3413" s="10"/>
      <c r="B3413" s="18"/>
      <c r="C3413" s="18"/>
      <c r="D3413" s="18"/>
      <c r="E3413" s="23" t="s">
        <v>2919</v>
      </c>
      <c r="F3413" s="24"/>
      <c r="G3413" s="24"/>
      <c r="H3413" s="24"/>
      <c r="I3413" s="24"/>
      <c r="J3413" s="24"/>
      <c r="K3413" s="24"/>
      <c r="L3413" s="24"/>
      <c r="M3413" s="24"/>
      <c r="N3413" s="24"/>
      <c r="O3413" s="24"/>
      <c r="P3413" s="24"/>
      <c r="Q3413" s="24"/>
      <c r="R3413" s="24"/>
      <c r="S3413" s="24"/>
      <c r="T3413" s="24"/>
      <c r="U3413" s="24"/>
      <c r="V3413" s="24"/>
      <c r="W3413" s="24"/>
      <c r="X3413" s="24"/>
      <c r="Y3413" s="24"/>
      <c r="Z3413" s="24"/>
      <c r="AA3413" s="24"/>
      <c r="AB3413" s="24"/>
      <c r="AC3413" s="24"/>
      <c r="AD3413" s="24"/>
      <c r="AE3413" s="24"/>
      <c r="AF3413" s="24"/>
      <c r="AG3413" s="24"/>
      <c r="AH3413" s="24"/>
      <c r="AI3413" s="24"/>
      <c r="AJ3413" s="24"/>
      <c r="AK3413" s="24"/>
      <c r="AL3413" s="24"/>
      <c r="AM3413" s="24"/>
      <c r="AN3413" s="24"/>
      <c r="AO3413" s="24"/>
      <c r="AP3413" s="24"/>
      <c r="AQ3413" s="24"/>
      <c r="AR3413" s="24"/>
      <c r="AS3413" s="24"/>
      <c r="AT3413" s="24"/>
      <c r="AU3413" s="24"/>
      <c r="AV3413" s="24"/>
      <c r="AW3413" s="24"/>
      <c r="AX3413" s="24"/>
      <c r="AY3413" s="24"/>
      <c r="AZ3413" s="208">
        <v>0.57699999999999996</v>
      </c>
      <c r="BA3413" s="208">
        <v>2.7250000000000001</v>
      </c>
      <c r="BB3413" s="21">
        <f t="shared" si="417"/>
        <v>2.7250000000000001</v>
      </c>
      <c r="BC3413" s="21"/>
      <c r="BD3413" s="22">
        <f t="shared" si="415"/>
        <v>3.6626344086021505</v>
      </c>
      <c r="BE3413" s="21"/>
      <c r="BG3413" s="10"/>
      <c r="BH3413" s="21">
        <f t="shared" si="416"/>
        <v>0</v>
      </c>
      <c r="BI3413" s="22">
        <f t="shared" si="416"/>
        <v>2.725E-3</v>
      </c>
      <c r="BJ3413" s="21"/>
      <c r="BK3413" s="21">
        <v>0</v>
      </c>
      <c r="BL3413" s="22">
        <v>8.175E-3</v>
      </c>
      <c r="BM3413" s="21"/>
      <c r="BN3413" s="21">
        <f t="shared" si="418"/>
        <v>0</v>
      </c>
      <c r="BO3413" s="22">
        <f t="shared" si="418"/>
        <v>3.27E-2</v>
      </c>
      <c r="BP3413" s="21">
        <f t="shared" si="418"/>
        <v>0</v>
      </c>
    </row>
    <row r="3414" spans="1:68" ht="11.1" hidden="1" customHeight="1" outlineLevel="2" x14ac:dyDescent="0.2">
      <c r="A3414" s="10"/>
      <c r="B3414" s="18"/>
      <c r="C3414" s="18"/>
      <c r="D3414" s="18"/>
      <c r="E3414" s="23" t="s">
        <v>2920</v>
      </c>
      <c r="F3414" s="208">
        <v>11.948</v>
      </c>
      <c r="G3414" s="24"/>
      <c r="H3414" s="208">
        <v>8.5250000000000004</v>
      </c>
      <c r="I3414" s="24"/>
      <c r="J3414" s="24"/>
      <c r="K3414" s="24"/>
      <c r="L3414" s="24"/>
      <c r="M3414" s="24"/>
      <c r="N3414" s="24"/>
      <c r="O3414" s="24"/>
      <c r="P3414" s="208">
        <v>8.7569999999999997</v>
      </c>
      <c r="Q3414" s="24"/>
      <c r="R3414" s="208">
        <v>6.2619999999999996</v>
      </c>
      <c r="S3414" s="208">
        <v>7.2960000000000003</v>
      </c>
      <c r="T3414" s="24"/>
      <c r="U3414" s="208">
        <v>8.016</v>
      </c>
      <c r="V3414" s="208">
        <v>1.204</v>
      </c>
      <c r="W3414" s="24"/>
      <c r="X3414" s="24"/>
      <c r="Y3414" s="24"/>
      <c r="Z3414" s="24"/>
      <c r="AA3414" s="24"/>
      <c r="AB3414" s="208">
        <v>4.8</v>
      </c>
      <c r="AC3414" s="208">
        <v>2.6840000000000002</v>
      </c>
      <c r="AD3414" s="24"/>
      <c r="AE3414" s="208">
        <v>11.831</v>
      </c>
      <c r="AF3414" s="208">
        <v>2.62</v>
      </c>
      <c r="AG3414" s="208">
        <v>3.1859999999999999</v>
      </c>
      <c r="AH3414" s="208">
        <v>2.1549999999999998</v>
      </c>
      <c r="AI3414" s="208">
        <v>1.3140000000000001</v>
      </c>
      <c r="AJ3414" s="24"/>
      <c r="AK3414" s="24"/>
      <c r="AL3414" s="24"/>
      <c r="AM3414" s="208">
        <v>6.3049999999999997</v>
      </c>
      <c r="AN3414" s="208">
        <v>12.231</v>
      </c>
      <c r="AO3414" s="24"/>
      <c r="AP3414" s="208">
        <v>7.7619999999999996</v>
      </c>
      <c r="AQ3414" s="208">
        <v>4.8659999999999997</v>
      </c>
      <c r="AR3414" s="208">
        <v>4.1130000000000004</v>
      </c>
      <c r="AS3414" s="208">
        <v>0.5</v>
      </c>
      <c r="AT3414" s="208">
        <v>4.3609999999999998</v>
      </c>
      <c r="AU3414" s="208">
        <v>1.4610000000000001</v>
      </c>
      <c r="AV3414" s="24"/>
      <c r="AW3414" s="24"/>
      <c r="AX3414" s="24"/>
      <c r="AY3414" s="208">
        <v>1.248</v>
      </c>
      <c r="AZ3414" s="208">
        <v>1.0980000000000001</v>
      </c>
      <c r="BA3414" s="24"/>
      <c r="BB3414" s="21">
        <f t="shared" si="417"/>
        <v>12.231</v>
      </c>
      <c r="BC3414" s="21"/>
      <c r="BD3414" s="22">
        <f t="shared" si="415"/>
        <v>16.43951612903226</v>
      </c>
      <c r="BE3414" s="21"/>
      <c r="BG3414" s="10"/>
      <c r="BH3414" s="21">
        <f t="shared" si="416"/>
        <v>0</v>
      </c>
      <c r="BI3414" s="22">
        <f t="shared" si="416"/>
        <v>1.2231000000000002E-2</v>
      </c>
      <c r="BJ3414" s="21"/>
      <c r="BK3414" s="21">
        <v>0</v>
      </c>
      <c r="BL3414" s="22">
        <v>3.6693000000000003E-2</v>
      </c>
      <c r="BM3414" s="21"/>
      <c r="BN3414" s="21">
        <f t="shared" si="418"/>
        <v>0</v>
      </c>
      <c r="BO3414" s="22">
        <f t="shared" si="418"/>
        <v>0.14677200000000001</v>
      </c>
      <c r="BP3414" s="21">
        <f t="shared" si="418"/>
        <v>0</v>
      </c>
    </row>
    <row r="3415" spans="1:68" ht="11.1" hidden="1" customHeight="1" outlineLevel="1" collapsed="1" x14ac:dyDescent="0.2">
      <c r="A3415" s="10"/>
      <c r="B3415" s="18"/>
      <c r="C3415" s="18"/>
      <c r="D3415" s="18"/>
      <c r="E3415" s="19" t="s">
        <v>2921</v>
      </c>
      <c r="F3415" s="209">
        <v>0.83499999999999996</v>
      </c>
      <c r="G3415" s="209">
        <v>1.0369999999999999</v>
      </c>
      <c r="H3415" s="209">
        <v>1.0469999999999999</v>
      </c>
      <c r="I3415" s="240">
        <v>0.5</v>
      </c>
      <c r="J3415" s="240"/>
      <c r="K3415" s="20"/>
      <c r="L3415" s="209">
        <v>1.405</v>
      </c>
      <c r="M3415" s="20"/>
      <c r="N3415" s="20"/>
      <c r="O3415" s="20"/>
      <c r="P3415" s="209">
        <v>0.42099999999999999</v>
      </c>
      <c r="Q3415" s="209">
        <v>1.889</v>
      </c>
      <c r="R3415" s="209">
        <v>0.92900000000000005</v>
      </c>
      <c r="S3415" s="209">
        <v>1.83</v>
      </c>
      <c r="T3415" s="209">
        <v>1.4970000000000001</v>
      </c>
      <c r="U3415" s="209">
        <v>0.69399999999999995</v>
      </c>
      <c r="V3415" s="209">
        <v>0.47899999999999998</v>
      </c>
      <c r="W3415" s="20"/>
      <c r="X3415" s="20"/>
      <c r="Y3415" s="20"/>
      <c r="Z3415" s="20"/>
      <c r="AA3415" s="20"/>
      <c r="AB3415" s="20"/>
      <c r="AC3415" s="209">
        <v>4.2859999999999996</v>
      </c>
      <c r="AD3415" s="209">
        <v>0.81699999999999995</v>
      </c>
      <c r="AE3415" s="209">
        <v>1.228</v>
      </c>
      <c r="AF3415" s="209">
        <v>1.19</v>
      </c>
      <c r="AG3415" s="209">
        <v>0.48199999999999998</v>
      </c>
      <c r="AH3415" s="209">
        <v>0.30599999999999999</v>
      </c>
      <c r="AI3415" s="20"/>
      <c r="AJ3415" s="20"/>
      <c r="AK3415" s="20"/>
      <c r="AL3415" s="20"/>
      <c r="AM3415" s="20"/>
      <c r="AN3415" s="209">
        <v>2</v>
      </c>
      <c r="AO3415" s="209">
        <v>2.5000000000000001E-2</v>
      </c>
      <c r="AP3415" s="209">
        <v>1.278</v>
      </c>
      <c r="AQ3415" s="209">
        <v>1.9970000000000001</v>
      </c>
      <c r="AR3415" s="209">
        <v>0.875</v>
      </c>
      <c r="AS3415" s="209">
        <v>0.73299999999999998</v>
      </c>
      <c r="AT3415" s="209">
        <v>0.38100000000000001</v>
      </c>
      <c r="AU3415" s="20"/>
      <c r="AV3415" s="20"/>
      <c r="AW3415" s="20"/>
      <c r="AX3415" s="20"/>
      <c r="AY3415" s="20"/>
      <c r="AZ3415" s="209">
        <v>0.498</v>
      </c>
      <c r="BA3415" s="209">
        <v>0.80800000000000005</v>
      </c>
      <c r="BB3415" s="21">
        <f t="shared" si="417"/>
        <v>4.2859999999999996</v>
      </c>
      <c r="BC3415" s="21">
        <f>BF3415</f>
        <v>11</v>
      </c>
      <c r="BD3415" s="22">
        <f t="shared" si="415"/>
        <v>5.7607526881720421</v>
      </c>
      <c r="BE3415" s="21">
        <f>BC3415-BD3415</f>
        <v>5.2392473118279579</v>
      </c>
      <c r="BF3415" s="91">
        <v>11</v>
      </c>
      <c r="BG3415" s="10">
        <v>6</v>
      </c>
      <c r="BH3415" s="21">
        <f t="shared" si="416"/>
        <v>8.1840000000000003E-3</v>
      </c>
      <c r="BI3415" s="22">
        <f t="shared" si="416"/>
        <v>4.2859999999999999E-3</v>
      </c>
      <c r="BJ3415" s="21">
        <f>BH3415-BI3415</f>
        <v>3.8980000000000004E-3</v>
      </c>
      <c r="BK3415" s="21">
        <v>2.4552000000000001E-2</v>
      </c>
      <c r="BL3415" s="22">
        <v>1.2858E-2</v>
      </c>
      <c r="BM3415" s="21">
        <v>1.1694000000000001E-2</v>
      </c>
      <c r="BN3415" s="21">
        <f t="shared" si="418"/>
        <v>9.8208000000000004E-2</v>
      </c>
      <c r="BO3415" s="22">
        <f t="shared" si="418"/>
        <v>5.1431999999999999E-2</v>
      </c>
      <c r="BP3415" s="21">
        <f t="shared" si="418"/>
        <v>4.6776000000000005E-2</v>
      </c>
    </row>
    <row r="3416" spans="1:68" ht="11.1" hidden="1" customHeight="1" outlineLevel="2" x14ac:dyDescent="0.2">
      <c r="A3416" s="10"/>
      <c r="B3416" s="18"/>
      <c r="C3416" s="18"/>
      <c r="D3416" s="18"/>
      <c r="E3416" s="23" t="s">
        <v>2922</v>
      </c>
      <c r="F3416" s="208">
        <v>0.83499999999999996</v>
      </c>
      <c r="G3416" s="208">
        <v>1.0369999999999999</v>
      </c>
      <c r="H3416" s="208">
        <v>1.0469999999999999</v>
      </c>
      <c r="I3416" s="239">
        <v>0.5</v>
      </c>
      <c r="J3416" s="239"/>
      <c r="K3416" s="24"/>
      <c r="L3416" s="208">
        <v>1.405</v>
      </c>
      <c r="M3416" s="24"/>
      <c r="N3416" s="24"/>
      <c r="O3416" s="24"/>
      <c r="P3416" s="208">
        <v>0.42099999999999999</v>
      </c>
      <c r="Q3416" s="208">
        <v>1.889</v>
      </c>
      <c r="R3416" s="208">
        <v>0.92900000000000005</v>
      </c>
      <c r="S3416" s="208">
        <v>1.83</v>
      </c>
      <c r="T3416" s="208">
        <v>1.4970000000000001</v>
      </c>
      <c r="U3416" s="208">
        <v>0.69399999999999995</v>
      </c>
      <c r="V3416" s="208">
        <v>0.47899999999999998</v>
      </c>
      <c r="W3416" s="24"/>
      <c r="X3416" s="24"/>
      <c r="Y3416" s="24"/>
      <c r="Z3416" s="24"/>
      <c r="AA3416" s="24"/>
      <c r="AB3416" s="24"/>
      <c r="AC3416" s="208">
        <v>4.2859999999999996</v>
      </c>
      <c r="AD3416" s="208">
        <v>0.81699999999999995</v>
      </c>
      <c r="AE3416" s="208">
        <v>1.228</v>
      </c>
      <c r="AF3416" s="208">
        <v>1.19</v>
      </c>
      <c r="AG3416" s="208">
        <v>0.48199999999999998</v>
      </c>
      <c r="AH3416" s="208">
        <v>0.30599999999999999</v>
      </c>
      <c r="AI3416" s="24"/>
      <c r="AJ3416" s="24"/>
      <c r="AK3416" s="24"/>
      <c r="AL3416" s="24"/>
      <c r="AM3416" s="24"/>
      <c r="AN3416" s="208">
        <v>2</v>
      </c>
      <c r="AO3416" s="208">
        <v>2.5000000000000001E-2</v>
      </c>
      <c r="AP3416" s="208">
        <v>1.278</v>
      </c>
      <c r="AQ3416" s="208">
        <v>1.9970000000000001</v>
      </c>
      <c r="AR3416" s="208">
        <v>0.875</v>
      </c>
      <c r="AS3416" s="208">
        <v>0.73299999999999998</v>
      </c>
      <c r="AT3416" s="208">
        <v>0.38100000000000001</v>
      </c>
      <c r="AU3416" s="24"/>
      <c r="AV3416" s="24"/>
      <c r="AW3416" s="24"/>
      <c r="AX3416" s="24"/>
      <c r="AY3416" s="24"/>
      <c r="AZ3416" s="208">
        <v>0.498</v>
      </c>
      <c r="BA3416" s="208">
        <v>0.80800000000000005</v>
      </c>
      <c r="BB3416" s="21">
        <f t="shared" si="417"/>
        <v>4.2859999999999996</v>
      </c>
      <c r="BC3416" s="21"/>
      <c r="BD3416" s="22">
        <f t="shared" si="415"/>
        <v>5.7607526881720421</v>
      </c>
      <c r="BE3416" s="21"/>
      <c r="BG3416" s="10"/>
      <c r="BH3416" s="21">
        <f t="shared" si="416"/>
        <v>0</v>
      </c>
      <c r="BI3416" s="22">
        <f t="shared" si="416"/>
        <v>4.2859999999999999E-3</v>
      </c>
      <c r="BJ3416" s="21"/>
      <c r="BK3416" s="21">
        <v>0</v>
      </c>
      <c r="BL3416" s="22">
        <v>1.2858E-2</v>
      </c>
      <c r="BM3416" s="21"/>
      <c r="BN3416" s="21">
        <f t="shared" si="418"/>
        <v>0</v>
      </c>
      <c r="BO3416" s="22">
        <f t="shared" si="418"/>
        <v>5.1431999999999999E-2</v>
      </c>
      <c r="BP3416" s="21">
        <f t="shared" si="418"/>
        <v>0</v>
      </c>
    </row>
    <row r="3417" spans="1:68" ht="11.1" hidden="1" customHeight="1" outlineLevel="1" collapsed="1" x14ac:dyDescent="0.2">
      <c r="A3417" s="10"/>
      <c r="B3417" s="18"/>
      <c r="C3417" s="18"/>
      <c r="D3417" s="18"/>
      <c r="E3417" s="19" t="s">
        <v>2923</v>
      </c>
      <c r="F3417" s="209">
        <v>16.324999999999999</v>
      </c>
      <c r="G3417" s="209">
        <v>10.711</v>
      </c>
      <c r="H3417" s="209">
        <v>9.4559999999999995</v>
      </c>
      <c r="I3417" s="240">
        <v>12.22</v>
      </c>
      <c r="J3417" s="240"/>
      <c r="K3417" s="209">
        <v>2.8820000000000001</v>
      </c>
      <c r="L3417" s="20"/>
      <c r="M3417" s="20"/>
      <c r="N3417" s="20"/>
      <c r="O3417" s="209">
        <v>2.839</v>
      </c>
      <c r="P3417" s="209">
        <v>7.266</v>
      </c>
      <c r="Q3417" s="209">
        <v>11.8</v>
      </c>
      <c r="R3417" s="209">
        <v>16.440999999999999</v>
      </c>
      <c r="S3417" s="209">
        <v>17.234000000000002</v>
      </c>
      <c r="T3417" s="209">
        <v>18.327000000000002</v>
      </c>
      <c r="U3417" s="209">
        <v>8.4090000000000007</v>
      </c>
      <c r="V3417" s="209">
        <v>4.9829999999999997</v>
      </c>
      <c r="W3417" s="209">
        <v>2.2839999999999998</v>
      </c>
      <c r="X3417" s="20"/>
      <c r="Y3417" s="20"/>
      <c r="Z3417" s="20"/>
      <c r="AA3417" s="209">
        <v>0.58899999999999997</v>
      </c>
      <c r="AB3417" s="209">
        <v>10.615</v>
      </c>
      <c r="AC3417" s="209">
        <v>12.182</v>
      </c>
      <c r="AD3417" s="209">
        <v>13.664</v>
      </c>
      <c r="AE3417" s="209">
        <v>16.103000000000002</v>
      </c>
      <c r="AF3417" s="209">
        <v>7.242</v>
      </c>
      <c r="AG3417" s="209">
        <v>6.3120000000000003</v>
      </c>
      <c r="AH3417" s="209">
        <v>4.6479999999999997</v>
      </c>
      <c r="AI3417" s="209">
        <v>2.15</v>
      </c>
      <c r="AJ3417" s="20"/>
      <c r="AK3417" s="20"/>
      <c r="AL3417" s="20"/>
      <c r="AM3417" s="209">
        <v>3.9670000000000001</v>
      </c>
      <c r="AN3417" s="209">
        <v>6.0819999999999999</v>
      </c>
      <c r="AO3417" s="209">
        <v>12.272</v>
      </c>
      <c r="AP3417" s="209">
        <v>14.55</v>
      </c>
      <c r="AQ3417" s="209">
        <v>15.388</v>
      </c>
      <c r="AR3417" s="209">
        <v>11.208</v>
      </c>
      <c r="AS3417" s="209">
        <v>10.175000000000001</v>
      </c>
      <c r="AT3417" s="209">
        <v>5.173</v>
      </c>
      <c r="AU3417" s="209">
        <v>2.0179999999999998</v>
      </c>
      <c r="AV3417" s="20"/>
      <c r="AW3417" s="20"/>
      <c r="AX3417" s="20"/>
      <c r="AY3417" s="209">
        <v>1.609</v>
      </c>
      <c r="AZ3417" s="209">
        <v>5.26</v>
      </c>
      <c r="BA3417" s="209">
        <v>8.7490000000000006</v>
      </c>
      <c r="BB3417" s="21">
        <f t="shared" si="417"/>
        <v>18.327000000000002</v>
      </c>
      <c r="BC3417" s="21">
        <f>BF3417</f>
        <v>59.4</v>
      </c>
      <c r="BD3417" s="22">
        <f t="shared" si="415"/>
        <v>24.633064516129036</v>
      </c>
      <c r="BE3417" s="21">
        <f>BC3417-BD3417</f>
        <v>34.766935483870967</v>
      </c>
      <c r="BF3417" s="90">
        <v>59.4</v>
      </c>
      <c r="BG3417" s="10">
        <v>6</v>
      </c>
      <c r="BH3417" s="21">
        <f t="shared" si="416"/>
        <v>4.41936E-2</v>
      </c>
      <c r="BI3417" s="22">
        <f t="shared" si="416"/>
        <v>1.8327E-2</v>
      </c>
      <c r="BJ3417" s="21">
        <f>BH3417-BI3417</f>
        <v>2.58666E-2</v>
      </c>
      <c r="BK3417" s="21">
        <v>0.1325808</v>
      </c>
      <c r="BL3417" s="22">
        <v>5.4981000000000002E-2</v>
      </c>
      <c r="BM3417" s="21">
        <v>7.7599799999999997E-2</v>
      </c>
      <c r="BN3417" s="21">
        <f t="shared" si="418"/>
        <v>0.53032319999999999</v>
      </c>
      <c r="BO3417" s="22">
        <f t="shared" si="418"/>
        <v>0.21992400000000001</v>
      </c>
      <c r="BP3417" s="21">
        <f t="shared" si="418"/>
        <v>0.31039919999999999</v>
      </c>
    </row>
    <row r="3418" spans="1:68" ht="11.1" hidden="1" customHeight="1" outlineLevel="2" x14ac:dyDescent="0.2">
      <c r="A3418" s="10"/>
      <c r="B3418" s="18"/>
      <c r="C3418" s="18"/>
      <c r="D3418" s="18"/>
      <c r="E3418" s="23" t="s">
        <v>2924</v>
      </c>
      <c r="F3418" s="208">
        <v>16.324999999999999</v>
      </c>
      <c r="G3418" s="208">
        <v>10.711</v>
      </c>
      <c r="H3418" s="208">
        <v>9.4559999999999995</v>
      </c>
      <c r="I3418" s="239">
        <v>12.22</v>
      </c>
      <c r="J3418" s="239"/>
      <c r="K3418" s="208">
        <v>2.8820000000000001</v>
      </c>
      <c r="L3418" s="24"/>
      <c r="M3418" s="24"/>
      <c r="N3418" s="24"/>
      <c r="O3418" s="208">
        <v>2.839</v>
      </c>
      <c r="P3418" s="208">
        <v>7.266</v>
      </c>
      <c r="Q3418" s="208">
        <v>11.8</v>
      </c>
      <c r="R3418" s="208">
        <v>16.440999999999999</v>
      </c>
      <c r="S3418" s="208">
        <v>17.234000000000002</v>
      </c>
      <c r="T3418" s="208">
        <v>18.327000000000002</v>
      </c>
      <c r="U3418" s="208">
        <v>8.4090000000000007</v>
      </c>
      <c r="V3418" s="208">
        <v>4.9829999999999997</v>
      </c>
      <c r="W3418" s="208">
        <v>2.2839999999999998</v>
      </c>
      <c r="X3418" s="24"/>
      <c r="Y3418" s="24"/>
      <c r="Z3418" s="24"/>
      <c r="AA3418" s="208">
        <v>0.58899999999999997</v>
      </c>
      <c r="AB3418" s="208">
        <v>10.615</v>
      </c>
      <c r="AC3418" s="208">
        <v>12.182</v>
      </c>
      <c r="AD3418" s="208">
        <v>13.664</v>
      </c>
      <c r="AE3418" s="208">
        <v>16.103000000000002</v>
      </c>
      <c r="AF3418" s="208">
        <v>7.242</v>
      </c>
      <c r="AG3418" s="208">
        <v>6.3120000000000003</v>
      </c>
      <c r="AH3418" s="208">
        <v>4.6479999999999997</v>
      </c>
      <c r="AI3418" s="208">
        <v>2.15</v>
      </c>
      <c r="AJ3418" s="24"/>
      <c r="AK3418" s="24"/>
      <c r="AL3418" s="24"/>
      <c r="AM3418" s="208">
        <v>3.9670000000000001</v>
      </c>
      <c r="AN3418" s="208">
        <v>6.0819999999999999</v>
      </c>
      <c r="AO3418" s="208">
        <v>12.272</v>
      </c>
      <c r="AP3418" s="208">
        <v>14.55</v>
      </c>
      <c r="AQ3418" s="208">
        <v>15.388</v>
      </c>
      <c r="AR3418" s="208">
        <v>11.208</v>
      </c>
      <c r="AS3418" s="208">
        <v>10.175000000000001</v>
      </c>
      <c r="AT3418" s="208">
        <v>5.173</v>
      </c>
      <c r="AU3418" s="208">
        <v>2.0179999999999998</v>
      </c>
      <c r="AV3418" s="24"/>
      <c r="AW3418" s="24"/>
      <c r="AX3418" s="24"/>
      <c r="AY3418" s="208">
        <v>1.609</v>
      </c>
      <c r="AZ3418" s="208">
        <v>5.26</v>
      </c>
      <c r="BA3418" s="208">
        <v>8.7490000000000006</v>
      </c>
      <c r="BB3418" s="21">
        <f t="shared" si="417"/>
        <v>18.327000000000002</v>
      </c>
      <c r="BC3418" s="21"/>
      <c r="BD3418" s="22">
        <f t="shared" si="415"/>
        <v>24.633064516129036</v>
      </c>
      <c r="BE3418" s="21"/>
      <c r="BG3418" s="10"/>
      <c r="BH3418" s="21">
        <f t="shared" si="416"/>
        <v>0</v>
      </c>
      <c r="BI3418" s="22">
        <f t="shared" si="416"/>
        <v>1.8327E-2</v>
      </c>
      <c r="BJ3418" s="21"/>
      <c r="BK3418" s="21">
        <v>0</v>
      </c>
      <c r="BL3418" s="22">
        <v>5.4981000000000002E-2</v>
      </c>
      <c r="BM3418" s="21"/>
      <c r="BN3418" s="21">
        <f t="shared" si="418"/>
        <v>0</v>
      </c>
      <c r="BO3418" s="22">
        <f t="shared" si="418"/>
        <v>0.21992400000000001</v>
      </c>
      <c r="BP3418" s="21">
        <f t="shared" si="418"/>
        <v>0</v>
      </c>
    </row>
    <row r="3419" spans="1:68" ht="11.1" hidden="1" customHeight="1" outlineLevel="1" collapsed="1" x14ac:dyDescent="0.2">
      <c r="A3419" s="10"/>
      <c r="B3419" s="18"/>
      <c r="C3419" s="18"/>
      <c r="D3419" s="18"/>
      <c r="E3419" s="19" t="s">
        <v>2925</v>
      </c>
      <c r="F3419" s="20"/>
      <c r="G3419" s="20"/>
      <c r="H3419" s="20"/>
      <c r="I3419" s="20"/>
      <c r="J3419" s="20"/>
      <c r="K3419" s="20"/>
      <c r="L3419" s="20"/>
      <c r="M3419" s="20"/>
      <c r="N3419" s="20"/>
      <c r="O3419" s="20"/>
      <c r="P3419" s="20"/>
      <c r="Q3419" s="209">
        <v>48.618000000000002</v>
      </c>
      <c r="R3419" s="209">
        <v>47.258000000000003</v>
      </c>
      <c r="S3419" s="209">
        <v>50.127000000000002</v>
      </c>
      <c r="T3419" s="209">
        <v>44.67</v>
      </c>
      <c r="U3419" s="209">
        <v>20.138000000000002</v>
      </c>
      <c r="V3419" s="209">
        <v>24.251999999999999</v>
      </c>
      <c r="W3419" s="209">
        <v>7.2060000000000004</v>
      </c>
      <c r="X3419" s="20"/>
      <c r="Y3419" s="20"/>
      <c r="Z3419" s="20"/>
      <c r="AA3419" s="20"/>
      <c r="AB3419" s="209">
        <v>19.152000000000001</v>
      </c>
      <c r="AC3419" s="209">
        <v>46.628</v>
      </c>
      <c r="AD3419" s="209">
        <v>46.512999999999998</v>
      </c>
      <c r="AE3419" s="209">
        <v>46.625</v>
      </c>
      <c r="AF3419" s="209">
        <v>40.122999999999998</v>
      </c>
      <c r="AG3419" s="209">
        <v>24.423999999999999</v>
      </c>
      <c r="AH3419" s="209">
        <v>17.463999999999999</v>
      </c>
      <c r="AI3419" s="20"/>
      <c r="AJ3419" s="20"/>
      <c r="AK3419" s="20"/>
      <c r="AL3419" s="20"/>
      <c r="AM3419" s="209">
        <v>1.8260000000000001</v>
      </c>
      <c r="AN3419" s="209">
        <v>15.923</v>
      </c>
      <c r="AO3419" s="209">
        <v>50.353000000000002</v>
      </c>
      <c r="AP3419" s="209">
        <v>32.5</v>
      </c>
      <c r="AQ3419" s="209">
        <v>56.209000000000003</v>
      </c>
      <c r="AR3419" s="209">
        <v>35.381</v>
      </c>
      <c r="AS3419" s="209">
        <v>36.706000000000003</v>
      </c>
      <c r="AT3419" s="209">
        <v>23.501999999999999</v>
      </c>
      <c r="AU3419" s="209">
        <v>5.5640000000000001</v>
      </c>
      <c r="AV3419" s="209">
        <v>3.5000000000000003E-2</v>
      </c>
      <c r="AW3419" s="20"/>
      <c r="AX3419" s="20"/>
      <c r="AY3419" s="20"/>
      <c r="AZ3419" s="209">
        <v>17.545999999999999</v>
      </c>
      <c r="BA3419" s="209">
        <v>22.253</v>
      </c>
      <c r="BB3419" s="21">
        <f t="shared" si="417"/>
        <v>56.209000000000003</v>
      </c>
      <c r="BC3419" s="21">
        <f>BF3419</f>
        <v>230</v>
      </c>
      <c r="BD3419" s="22">
        <f t="shared" si="415"/>
        <v>75.549731182795711</v>
      </c>
      <c r="BE3419" s="21">
        <f>BC3419-BD3419</f>
        <v>154.45026881720429</v>
      </c>
      <c r="BF3419" s="90">
        <v>230</v>
      </c>
      <c r="BG3419" s="10">
        <v>5</v>
      </c>
      <c r="BH3419" s="21">
        <f t="shared" si="416"/>
        <v>0.17111999999999999</v>
      </c>
      <c r="BI3419" s="22">
        <f t="shared" si="416"/>
        <v>5.6209000000000009E-2</v>
      </c>
      <c r="BJ3419" s="21">
        <f>BH3419-BI3419</f>
        <v>0.11491099999999999</v>
      </c>
      <c r="BK3419" s="21">
        <v>0.51336000000000004</v>
      </c>
      <c r="BL3419" s="22">
        <v>0.16862700000000003</v>
      </c>
      <c r="BM3419" s="21">
        <v>0.34473300000000001</v>
      </c>
      <c r="BN3419" s="21">
        <f t="shared" si="418"/>
        <v>2.0534400000000002</v>
      </c>
      <c r="BO3419" s="22">
        <f t="shared" si="418"/>
        <v>0.67450800000000011</v>
      </c>
      <c r="BP3419" s="21">
        <f t="shared" si="418"/>
        <v>1.378932</v>
      </c>
    </row>
    <row r="3420" spans="1:68" ht="11.1" hidden="1" customHeight="1" outlineLevel="2" x14ac:dyDescent="0.2">
      <c r="A3420" s="10"/>
      <c r="B3420" s="18"/>
      <c r="C3420" s="18"/>
      <c r="D3420" s="18"/>
      <c r="E3420" s="23" t="s">
        <v>2926</v>
      </c>
      <c r="F3420" s="24"/>
      <c r="G3420" s="24"/>
      <c r="H3420" s="24"/>
      <c r="I3420" s="24"/>
      <c r="J3420" s="24"/>
      <c r="K3420" s="24"/>
      <c r="L3420" s="24"/>
      <c r="M3420" s="24"/>
      <c r="N3420" s="24"/>
      <c r="O3420" s="24"/>
      <c r="P3420" s="24"/>
      <c r="Q3420" s="208">
        <v>48.618000000000002</v>
      </c>
      <c r="R3420" s="208">
        <v>47.258000000000003</v>
      </c>
      <c r="S3420" s="208">
        <v>50.127000000000002</v>
      </c>
      <c r="T3420" s="208">
        <v>44.67</v>
      </c>
      <c r="U3420" s="208">
        <v>20.138000000000002</v>
      </c>
      <c r="V3420" s="208">
        <v>24.251999999999999</v>
      </c>
      <c r="W3420" s="208">
        <v>7.2060000000000004</v>
      </c>
      <c r="X3420" s="24"/>
      <c r="Y3420" s="24"/>
      <c r="Z3420" s="24"/>
      <c r="AA3420" s="24"/>
      <c r="AB3420" s="208">
        <v>19.152000000000001</v>
      </c>
      <c r="AC3420" s="208">
        <v>46.628</v>
      </c>
      <c r="AD3420" s="208">
        <v>46.512999999999998</v>
      </c>
      <c r="AE3420" s="208">
        <v>46.625</v>
      </c>
      <c r="AF3420" s="208">
        <v>40.122999999999998</v>
      </c>
      <c r="AG3420" s="208">
        <v>24.423999999999999</v>
      </c>
      <c r="AH3420" s="208">
        <v>17.463999999999999</v>
      </c>
      <c r="AI3420" s="24"/>
      <c r="AJ3420" s="24"/>
      <c r="AK3420" s="24"/>
      <c r="AL3420" s="24"/>
      <c r="AM3420" s="208">
        <v>1.8260000000000001</v>
      </c>
      <c r="AN3420" s="208">
        <v>15.923</v>
      </c>
      <c r="AO3420" s="208">
        <v>50.353000000000002</v>
      </c>
      <c r="AP3420" s="208">
        <v>32.5</v>
      </c>
      <c r="AQ3420" s="208">
        <v>56.209000000000003</v>
      </c>
      <c r="AR3420" s="208">
        <v>35.381</v>
      </c>
      <c r="AS3420" s="208">
        <v>36.706000000000003</v>
      </c>
      <c r="AT3420" s="208">
        <v>23.501999999999999</v>
      </c>
      <c r="AU3420" s="208">
        <v>5.5640000000000001</v>
      </c>
      <c r="AV3420" s="208">
        <v>3.5000000000000003E-2</v>
      </c>
      <c r="AW3420" s="24"/>
      <c r="AX3420" s="24"/>
      <c r="AY3420" s="24"/>
      <c r="AZ3420" s="208">
        <v>17.545999999999999</v>
      </c>
      <c r="BA3420" s="208">
        <v>22.253</v>
      </c>
      <c r="BB3420" s="21">
        <f t="shared" si="417"/>
        <v>56.209000000000003</v>
      </c>
      <c r="BC3420" s="21"/>
      <c r="BD3420" s="22">
        <f t="shared" si="415"/>
        <v>75.549731182795711</v>
      </c>
      <c r="BE3420" s="21"/>
      <c r="BG3420" s="10"/>
      <c r="BH3420" s="21">
        <f t="shared" si="416"/>
        <v>0</v>
      </c>
      <c r="BI3420" s="22">
        <f t="shared" si="416"/>
        <v>5.6209000000000009E-2</v>
      </c>
      <c r="BJ3420" s="21"/>
      <c r="BK3420" s="21">
        <v>0</v>
      </c>
      <c r="BL3420" s="22">
        <v>0.16862700000000003</v>
      </c>
      <c r="BM3420" s="21"/>
      <c r="BN3420" s="21">
        <f t="shared" si="418"/>
        <v>0</v>
      </c>
      <c r="BO3420" s="22">
        <f t="shared" si="418"/>
        <v>0.67450800000000011</v>
      </c>
      <c r="BP3420" s="21">
        <f t="shared" si="418"/>
        <v>0</v>
      </c>
    </row>
    <row r="3421" spans="1:68" ht="11.1" hidden="1" customHeight="1" outlineLevel="1" collapsed="1" x14ac:dyDescent="0.2">
      <c r="A3421" s="10"/>
      <c r="B3421" s="18"/>
      <c r="C3421" s="18"/>
      <c r="D3421" s="18"/>
      <c r="E3421" s="19" t="s">
        <v>2927</v>
      </c>
      <c r="F3421" s="209">
        <v>217.60900000000001</v>
      </c>
      <c r="G3421" s="209">
        <v>172.70500000000001</v>
      </c>
      <c r="H3421" s="209">
        <v>134.70599999999999</v>
      </c>
      <c r="I3421" s="240">
        <v>83.159000000000006</v>
      </c>
      <c r="J3421" s="240"/>
      <c r="K3421" s="209">
        <v>37.365000000000002</v>
      </c>
      <c r="L3421" s="20"/>
      <c r="M3421" s="20"/>
      <c r="N3421" s="20"/>
      <c r="O3421" s="209">
        <v>22.637</v>
      </c>
      <c r="P3421" s="209">
        <v>125.261</v>
      </c>
      <c r="Q3421" s="209">
        <v>200.95500000000001</v>
      </c>
      <c r="R3421" s="209">
        <v>262.245</v>
      </c>
      <c r="S3421" s="209">
        <v>259.815</v>
      </c>
      <c r="T3421" s="209">
        <v>222.57300000000001</v>
      </c>
      <c r="U3421" s="209">
        <v>146.721</v>
      </c>
      <c r="V3421" s="209">
        <v>71.921999999999997</v>
      </c>
      <c r="W3421" s="209">
        <v>12.664999999999999</v>
      </c>
      <c r="X3421" s="20"/>
      <c r="Y3421" s="20"/>
      <c r="Z3421" s="20"/>
      <c r="AA3421" s="20"/>
      <c r="AB3421" s="209">
        <v>102.03700000000001</v>
      </c>
      <c r="AC3421" s="209">
        <v>158.43799999999999</v>
      </c>
      <c r="AD3421" s="209">
        <v>236.196</v>
      </c>
      <c r="AE3421" s="209">
        <v>208.03399999999999</v>
      </c>
      <c r="AF3421" s="209">
        <v>219.16</v>
      </c>
      <c r="AG3421" s="209">
        <v>85.331999999999994</v>
      </c>
      <c r="AH3421" s="209">
        <v>69.061999999999998</v>
      </c>
      <c r="AI3421" s="209">
        <v>34.515000000000001</v>
      </c>
      <c r="AJ3421" s="20"/>
      <c r="AK3421" s="20"/>
      <c r="AL3421" s="20"/>
      <c r="AM3421" s="209">
        <v>9.0739999999999998</v>
      </c>
      <c r="AN3421" s="209">
        <v>110.376</v>
      </c>
      <c r="AO3421" s="209">
        <v>209.346</v>
      </c>
      <c r="AP3421" s="209">
        <v>215.77199999999999</v>
      </c>
      <c r="AQ3421" s="209">
        <v>239.36099999999999</v>
      </c>
      <c r="AR3421" s="209">
        <v>206.06100000000001</v>
      </c>
      <c r="AS3421" s="209">
        <v>156.232</v>
      </c>
      <c r="AT3421" s="209">
        <v>75.316000000000003</v>
      </c>
      <c r="AU3421" s="209">
        <v>21.526</v>
      </c>
      <c r="AV3421" s="20"/>
      <c r="AW3421" s="20"/>
      <c r="AX3421" s="20"/>
      <c r="AY3421" s="209">
        <v>11.464</v>
      </c>
      <c r="AZ3421" s="20"/>
      <c r="BA3421" s="20"/>
      <c r="BB3421" s="56">
        <f>BB3422+BB3423</f>
        <v>263.54399999999998</v>
      </c>
      <c r="BC3421" s="21">
        <f>BF3421</f>
        <v>697.93</v>
      </c>
      <c r="BD3421" s="22">
        <f t="shared" si="415"/>
        <v>354.22580645161287</v>
      </c>
      <c r="BE3421" s="21">
        <f>BC3421-BD3421</f>
        <v>343.70419354838708</v>
      </c>
      <c r="BF3421" s="90">
        <v>697.93</v>
      </c>
      <c r="BG3421" s="10">
        <v>4</v>
      </c>
      <c r="BH3421" s="21">
        <f t="shared" si="416"/>
        <v>0.51925991999999999</v>
      </c>
      <c r="BI3421" s="22">
        <f t="shared" si="416"/>
        <v>0.26354399999999994</v>
      </c>
      <c r="BJ3421" s="21">
        <f>BH3421-BI3421</f>
        <v>0.25571592000000004</v>
      </c>
      <c r="BK3421" s="21">
        <v>1.5577797599999998</v>
      </c>
      <c r="BL3421" s="22">
        <v>0.78673499999999996</v>
      </c>
      <c r="BM3421" s="21">
        <v>0.77104475999999988</v>
      </c>
      <c r="BN3421" s="21">
        <f t="shared" si="418"/>
        <v>6.2311190399999994</v>
      </c>
      <c r="BO3421" s="22">
        <f t="shared" si="418"/>
        <v>3.1469399999999998</v>
      </c>
      <c r="BP3421" s="21">
        <f t="shared" si="418"/>
        <v>3.0841790399999995</v>
      </c>
    </row>
    <row r="3422" spans="1:68" ht="11.1" hidden="1" customHeight="1" outlineLevel="2" x14ac:dyDescent="0.2">
      <c r="A3422" s="10"/>
      <c r="B3422" s="18"/>
      <c r="C3422" s="18"/>
      <c r="D3422" s="18"/>
      <c r="E3422" s="23" t="s">
        <v>2928</v>
      </c>
      <c r="F3422" s="208">
        <v>195.9</v>
      </c>
      <c r="G3422" s="208">
        <v>155.56</v>
      </c>
      <c r="H3422" s="208">
        <v>121.17100000000001</v>
      </c>
      <c r="I3422" s="239">
        <v>73.275000000000006</v>
      </c>
      <c r="J3422" s="239"/>
      <c r="K3422" s="208">
        <v>29.841000000000001</v>
      </c>
      <c r="L3422" s="24"/>
      <c r="M3422" s="24"/>
      <c r="N3422" s="24"/>
      <c r="O3422" s="208">
        <v>20.350000000000001</v>
      </c>
      <c r="P3422" s="208">
        <v>109.938</v>
      </c>
      <c r="Q3422" s="208">
        <v>180.066</v>
      </c>
      <c r="R3422" s="208">
        <v>241.83500000000001</v>
      </c>
      <c r="S3422" s="208">
        <v>239.96700000000001</v>
      </c>
      <c r="T3422" s="208">
        <v>204.31100000000001</v>
      </c>
      <c r="U3422" s="208">
        <v>127.32599999999999</v>
      </c>
      <c r="V3422" s="208">
        <v>60.573</v>
      </c>
      <c r="W3422" s="24"/>
      <c r="X3422" s="24"/>
      <c r="Y3422" s="24"/>
      <c r="Z3422" s="24"/>
      <c r="AA3422" s="24"/>
      <c r="AB3422" s="208">
        <v>100.739</v>
      </c>
      <c r="AC3422" s="208">
        <v>152.083</v>
      </c>
      <c r="AD3422" s="208">
        <v>223.488</v>
      </c>
      <c r="AE3422" s="208">
        <v>190.721</v>
      </c>
      <c r="AF3422" s="208">
        <v>205.042</v>
      </c>
      <c r="AG3422" s="208">
        <v>72.305000000000007</v>
      </c>
      <c r="AH3422" s="208">
        <v>60.817999999999998</v>
      </c>
      <c r="AI3422" s="208">
        <v>29.228000000000002</v>
      </c>
      <c r="AJ3422" s="24"/>
      <c r="AK3422" s="24"/>
      <c r="AL3422" s="24"/>
      <c r="AM3422" s="208">
        <v>6.125</v>
      </c>
      <c r="AN3422" s="208">
        <v>101.986</v>
      </c>
      <c r="AO3422" s="208">
        <v>198.476</v>
      </c>
      <c r="AP3422" s="208">
        <v>204.99700000000001</v>
      </c>
      <c r="AQ3422" s="208">
        <v>223.57599999999999</v>
      </c>
      <c r="AR3422" s="208">
        <v>189.76300000000001</v>
      </c>
      <c r="AS3422" s="208">
        <v>140.91300000000001</v>
      </c>
      <c r="AT3422" s="208">
        <v>65.807000000000002</v>
      </c>
      <c r="AU3422" s="208">
        <v>21.526</v>
      </c>
      <c r="AV3422" s="24"/>
      <c r="AW3422" s="24"/>
      <c r="AX3422" s="24"/>
      <c r="AY3422" s="208">
        <v>11.464</v>
      </c>
      <c r="AZ3422" s="24"/>
      <c r="BA3422" s="24"/>
      <c r="BB3422" s="21">
        <f t="shared" si="417"/>
        <v>241.83500000000001</v>
      </c>
      <c r="BC3422" s="21"/>
      <c r="BD3422" s="22">
        <f t="shared" si="415"/>
        <v>325.0470430107527</v>
      </c>
      <c r="BE3422" s="21"/>
      <c r="BG3422" s="10"/>
      <c r="BH3422" s="21">
        <f t="shared" si="416"/>
        <v>0</v>
      </c>
      <c r="BI3422" s="22">
        <f t="shared" si="416"/>
        <v>0.24183499999999999</v>
      </c>
      <c r="BJ3422" s="21"/>
      <c r="BK3422" s="21">
        <v>0</v>
      </c>
      <c r="BL3422" s="22">
        <v>0.72550499999999996</v>
      </c>
      <c r="BM3422" s="21"/>
      <c r="BN3422" s="21">
        <f t="shared" si="418"/>
        <v>0</v>
      </c>
      <c r="BO3422" s="22">
        <f t="shared" si="418"/>
        <v>2.9020199999999998</v>
      </c>
      <c r="BP3422" s="21">
        <f t="shared" si="418"/>
        <v>0</v>
      </c>
    </row>
    <row r="3423" spans="1:68" ht="11.1" hidden="1" customHeight="1" outlineLevel="2" x14ac:dyDescent="0.2">
      <c r="A3423" s="10"/>
      <c r="B3423" s="18"/>
      <c r="C3423" s="18"/>
      <c r="D3423" s="18"/>
      <c r="E3423" s="23" t="s">
        <v>2929</v>
      </c>
      <c r="F3423" s="208">
        <v>21.709</v>
      </c>
      <c r="G3423" s="208">
        <v>17.145</v>
      </c>
      <c r="H3423" s="208">
        <v>13.535</v>
      </c>
      <c r="I3423" s="239">
        <v>9.8840000000000003</v>
      </c>
      <c r="J3423" s="239"/>
      <c r="K3423" s="208">
        <v>7.524</v>
      </c>
      <c r="L3423" s="24"/>
      <c r="M3423" s="24"/>
      <c r="N3423" s="24"/>
      <c r="O3423" s="208">
        <v>2.2869999999999999</v>
      </c>
      <c r="P3423" s="208">
        <v>15.323</v>
      </c>
      <c r="Q3423" s="208">
        <v>20.888999999999999</v>
      </c>
      <c r="R3423" s="208">
        <v>20.41</v>
      </c>
      <c r="S3423" s="208">
        <v>19.847999999999999</v>
      </c>
      <c r="T3423" s="208">
        <v>18.262</v>
      </c>
      <c r="U3423" s="208">
        <v>19.395</v>
      </c>
      <c r="V3423" s="208">
        <v>11.349</v>
      </c>
      <c r="W3423" s="208">
        <v>12.664999999999999</v>
      </c>
      <c r="X3423" s="24"/>
      <c r="Y3423" s="24"/>
      <c r="Z3423" s="24"/>
      <c r="AA3423" s="24"/>
      <c r="AB3423" s="208">
        <v>1.298</v>
      </c>
      <c r="AC3423" s="208">
        <v>6.3550000000000004</v>
      </c>
      <c r="AD3423" s="208">
        <v>12.708</v>
      </c>
      <c r="AE3423" s="208">
        <v>17.312999999999999</v>
      </c>
      <c r="AF3423" s="208">
        <v>14.118</v>
      </c>
      <c r="AG3423" s="208">
        <v>13.026999999999999</v>
      </c>
      <c r="AH3423" s="208">
        <v>8.2439999999999998</v>
      </c>
      <c r="AI3423" s="208">
        <v>5.2869999999999999</v>
      </c>
      <c r="AJ3423" s="24"/>
      <c r="AK3423" s="24"/>
      <c r="AL3423" s="24"/>
      <c r="AM3423" s="208">
        <v>2.9489999999999998</v>
      </c>
      <c r="AN3423" s="208">
        <v>8.39</v>
      </c>
      <c r="AO3423" s="208">
        <v>10.87</v>
      </c>
      <c r="AP3423" s="208">
        <v>10.775</v>
      </c>
      <c r="AQ3423" s="208">
        <v>15.785</v>
      </c>
      <c r="AR3423" s="208">
        <v>16.297999999999998</v>
      </c>
      <c r="AS3423" s="208">
        <v>15.319000000000001</v>
      </c>
      <c r="AT3423" s="208">
        <v>9.5090000000000003</v>
      </c>
      <c r="AU3423" s="24"/>
      <c r="AV3423" s="24"/>
      <c r="AW3423" s="24"/>
      <c r="AX3423" s="24"/>
      <c r="AY3423" s="24"/>
      <c r="AZ3423" s="24"/>
      <c r="BA3423" s="24"/>
      <c r="BB3423" s="21">
        <f t="shared" si="417"/>
        <v>21.709</v>
      </c>
      <c r="BC3423" s="21"/>
      <c r="BD3423" s="22">
        <f t="shared" si="415"/>
        <v>29.178763440860216</v>
      </c>
      <c r="BE3423" s="21"/>
      <c r="BF3423" s="90"/>
      <c r="BG3423" s="10"/>
      <c r="BH3423" s="21">
        <f t="shared" si="416"/>
        <v>0</v>
      </c>
      <c r="BI3423" s="22">
        <f t="shared" si="416"/>
        <v>2.1708999999999999E-2</v>
      </c>
      <c r="BJ3423" s="21"/>
      <c r="BK3423" s="21">
        <v>0</v>
      </c>
      <c r="BL3423" s="22">
        <v>6.512699999999999E-2</v>
      </c>
      <c r="BM3423" s="21"/>
      <c r="BN3423" s="21">
        <f t="shared" si="418"/>
        <v>0</v>
      </c>
      <c r="BO3423" s="22">
        <f t="shared" si="418"/>
        <v>0.26050799999999996</v>
      </c>
      <c r="BP3423" s="21">
        <f t="shared" si="418"/>
        <v>0</v>
      </c>
    </row>
    <row r="3424" spans="1:68" ht="11.1" hidden="1" customHeight="1" outlineLevel="1" collapsed="1" x14ac:dyDescent="0.2">
      <c r="A3424" s="10"/>
      <c r="B3424" s="18"/>
      <c r="C3424" s="18"/>
      <c r="D3424" s="18"/>
      <c r="E3424" s="19" t="s">
        <v>214</v>
      </c>
      <c r="F3424" s="209">
        <v>7.1779999999999999</v>
      </c>
      <c r="G3424" s="209">
        <v>6</v>
      </c>
      <c r="H3424" s="209">
        <v>4.3789999999999996</v>
      </c>
      <c r="I3424" s="240">
        <v>2</v>
      </c>
      <c r="J3424" s="240"/>
      <c r="K3424" s="209">
        <v>1.2050000000000001</v>
      </c>
      <c r="L3424" s="20"/>
      <c r="M3424" s="20"/>
      <c r="N3424" s="20"/>
      <c r="O3424" s="20"/>
      <c r="P3424" s="20"/>
      <c r="Q3424" s="209">
        <v>5.9989999999999997</v>
      </c>
      <c r="R3424" s="209">
        <v>5.2050000000000001</v>
      </c>
      <c r="S3424" s="209">
        <v>6.2409999999999997</v>
      </c>
      <c r="T3424" s="209">
        <v>5.6319999999999997</v>
      </c>
      <c r="U3424" s="20"/>
      <c r="V3424" s="209">
        <v>236.58</v>
      </c>
      <c r="W3424" s="209">
        <v>3.02</v>
      </c>
      <c r="X3424" s="209">
        <v>10.097</v>
      </c>
      <c r="Y3424" s="209">
        <v>1.3540000000000001</v>
      </c>
      <c r="Z3424" s="20"/>
      <c r="AA3424" s="20"/>
      <c r="AB3424" s="20"/>
      <c r="AC3424" s="209">
        <v>75.254999999999995</v>
      </c>
      <c r="AD3424" s="209">
        <v>97.664000000000001</v>
      </c>
      <c r="AE3424" s="209">
        <v>45.61</v>
      </c>
      <c r="AF3424" s="209">
        <v>46.944000000000003</v>
      </c>
      <c r="AG3424" s="209">
        <v>35.143999999999998</v>
      </c>
      <c r="AH3424" s="209">
        <v>40.256</v>
      </c>
      <c r="AI3424" s="209">
        <v>1.129</v>
      </c>
      <c r="AJ3424" s="209">
        <v>1.6910000000000001</v>
      </c>
      <c r="AK3424" s="20"/>
      <c r="AL3424" s="20"/>
      <c r="AM3424" s="209">
        <v>5.3849999999999998</v>
      </c>
      <c r="AN3424" s="209">
        <v>25.363</v>
      </c>
      <c r="AO3424" s="209">
        <v>37.594999999999999</v>
      </c>
      <c r="AP3424" s="209">
        <v>94.004000000000005</v>
      </c>
      <c r="AQ3424" s="209">
        <v>5.4379999999999997</v>
      </c>
      <c r="AR3424" s="209">
        <v>48.481000000000002</v>
      </c>
      <c r="AS3424" s="209">
        <v>43.353999999999999</v>
      </c>
      <c r="AT3424" s="209">
        <v>35.389000000000003</v>
      </c>
      <c r="AU3424" s="209">
        <v>15.234</v>
      </c>
      <c r="AV3424" s="209">
        <v>4.5259999999999998</v>
      </c>
      <c r="AW3424" s="209">
        <v>2.077</v>
      </c>
      <c r="AX3424" s="209">
        <v>3.0049999999999999</v>
      </c>
      <c r="AY3424" s="209">
        <v>8.08</v>
      </c>
      <c r="AZ3424" s="209">
        <v>75.986999999999995</v>
      </c>
      <c r="BA3424" s="209">
        <v>39.533000000000001</v>
      </c>
      <c r="BB3424" s="56">
        <f>BB3425+BB3426</f>
        <v>246.733</v>
      </c>
      <c r="BC3424" s="21">
        <f>BD3424</f>
        <v>331.63037634408602</v>
      </c>
      <c r="BD3424" s="22">
        <f t="shared" si="415"/>
        <v>331.63037634408602</v>
      </c>
      <c r="BE3424" s="21">
        <f>BC3424-BD3424</f>
        <v>0</v>
      </c>
      <c r="BF3424" s="2">
        <v>241.5</v>
      </c>
      <c r="BG3424" s="10">
        <v>5</v>
      </c>
      <c r="BH3424" s="21">
        <f t="shared" si="416"/>
        <v>0.24673300000000001</v>
      </c>
      <c r="BI3424" s="22">
        <f t="shared" si="416"/>
        <v>0.24673300000000001</v>
      </c>
      <c r="BJ3424" s="21">
        <f>BH3424-BI3424</f>
        <v>0</v>
      </c>
      <c r="BK3424" s="21">
        <v>0.74019900000000005</v>
      </c>
      <c r="BL3424" s="22">
        <v>0.74019900000000005</v>
      </c>
      <c r="BM3424" s="21">
        <v>0</v>
      </c>
      <c r="BN3424" s="21">
        <f t="shared" si="418"/>
        <v>2.9607960000000002</v>
      </c>
      <c r="BO3424" s="22">
        <f t="shared" si="418"/>
        <v>2.9607960000000002</v>
      </c>
      <c r="BP3424" s="21">
        <f t="shared" si="418"/>
        <v>0</v>
      </c>
    </row>
    <row r="3425" spans="1:68" ht="11.1" hidden="1" customHeight="1" outlineLevel="2" x14ac:dyDescent="0.2">
      <c r="A3425" s="10"/>
      <c r="B3425" s="18"/>
      <c r="C3425" s="18"/>
      <c r="D3425" s="18"/>
      <c r="E3425" s="23" t="s">
        <v>2930</v>
      </c>
      <c r="F3425" s="208">
        <v>7.1779999999999999</v>
      </c>
      <c r="G3425" s="208">
        <v>6</v>
      </c>
      <c r="H3425" s="208">
        <v>4.3789999999999996</v>
      </c>
      <c r="I3425" s="239">
        <v>2</v>
      </c>
      <c r="J3425" s="239"/>
      <c r="K3425" s="208">
        <v>1.2050000000000001</v>
      </c>
      <c r="L3425" s="24"/>
      <c r="M3425" s="24"/>
      <c r="N3425" s="24"/>
      <c r="O3425" s="24"/>
      <c r="P3425" s="24"/>
      <c r="Q3425" s="208">
        <v>5.9989999999999997</v>
      </c>
      <c r="R3425" s="208">
        <v>5.2050000000000001</v>
      </c>
      <c r="S3425" s="208">
        <v>6.2409999999999997</v>
      </c>
      <c r="T3425" s="208">
        <v>5.6319999999999997</v>
      </c>
      <c r="U3425" s="24"/>
      <c r="V3425" s="208">
        <v>2</v>
      </c>
      <c r="W3425" s="24"/>
      <c r="X3425" s="208">
        <v>8.2040000000000006</v>
      </c>
      <c r="Y3425" s="24"/>
      <c r="Z3425" s="24"/>
      <c r="AA3425" s="24"/>
      <c r="AB3425" s="24"/>
      <c r="AC3425" s="208">
        <v>7</v>
      </c>
      <c r="AD3425" s="208">
        <v>12.153</v>
      </c>
      <c r="AE3425" s="208">
        <v>3.657</v>
      </c>
      <c r="AF3425" s="208">
        <v>4.79</v>
      </c>
      <c r="AG3425" s="208">
        <v>4.1050000000000004</v>
      </c>
      <c r="AH3425" s="208">
        <v>2.1379999999999999</v>
      </c>
      <c r="AI3425" s="208">
        <v>1.129</v>
      </c>
      <c r="AJ3425" s="208">
        <v>0.32</v>
      </c>
      <c r="AK3425" s="24"/>
      <c r="AL3425" s="24"/>
      <c r="AM3425" s="24"/>
      <c r="AN3425" s="208">
        <v>1.177</v>
      </c>
      <c r="AO3425" s="208">
        <v>3.056</v>
      </c>
      <c r="AP3425" s="208">
        <v>5.0679999999999996</v>
      </c>
      <c r="AQ3425" s="208">
        <v>5.1760000000000002</v>
      </c>
      <c r="AR3425" s="208">
        <v>4.3689999999999998</v>
      </c>
      <c r="AS3425" s="208">
        <v>3.5710000000000002</v>
      </c>
      <c r="AT3425" s="208">
        <v>2.3109999999999999</v>
      </c>
      <c r="AU3425" s="208">
        <v>1.0880000000000001</v>
      </c>
      <c r="AV3425" s="208">
        <v>0.254</v>
      </c>
      <c r="AW3425" s="24"/>
      <c r="AX3425" s="24"/>
      <c r="AY3425" s="208">
        <v>0.438</v>
      </c>
      <c r="AZ3425" s="208">
        <v>1.6160000000000001</v>
      </c>
      <c r="BA3425" s="208">
        <v>3.4009999999999998</v>
      </c>
      <c r="BB3425" s="21">
        <f t="shared" si="417"/>
        <v>12.153</v>
      </c>
      <c r="BC3425" s="21"/>
      <c r="BD3425" s="22">
        <f t="shared" si="415"/>
        <v>16.334677419354836</v>
      </c>
      <c r="BE3425" s="21"/>
      <c r="BG3425" s="10"/>
      <c r="BH3425" s="21">
        <f t="shared" si="416"/>
        <v>0</v>
      </c>
      <c r="BI3425" s="22">
        <f t="shared" si="416"/>
        <v>1.2153000000000001E-2</v>
      </c>
      <c r="BJ3425" s="21"/>
      <c r="BK3425" s="21">
        <v>0</v>
      </c>
      <c r="BL3425" s="22">
        <v>3.6459000000000005E-2</v>
      </c>
      <c r="BM3425" s="21"/>
      <c r="BN3425" s="21">
        <f t="shared" si="418"/>
        <v>0</v>
      </c>
      <c r="BO3425" s="22">
        <f t="shared" si="418"/>
        <v>0.14583600000000002</v>
      </c>
      <c r="BP3425" s="21">
        <f t="shared" si="418"/>
        <v>0</v>
      </c>
    </row>
    <row r="3426" spans="1:68" ht="11.1" hidden="1" customHeight="1" outlineLevel="2" x14ac:dyDescent="0.2">
      <c r="A3426" s="10"/>
      <c r="B3426" s="18"/>
      <c r="C3426" s="18"/>
      <c r="D3426" s="18"/>
      <c r="E3426" s="23" t="s">
        <v>2931</v>
      </c>
      <c r="F3426" s="24"/>
      <c r="G3426" s="24"/>
      <c r="H3426" s="24"/>
      <c r="I3426" s="24"/>
      <c r="J3426" s="24"/>
      <c r="K3426" s="24"/>
      <c r="L3426" s="24"/>
      <c r="M3426" s="24"/>
      <c r="N3426" s="24"/>
      <c r="O3426" s="24"/>
      <c r="P3426" s="24"/>
      <c r="Q3426" s="24"/>
      <c r="R3426" s="24"/>
      <c r="S3426" s="24"/>
      <c r="T3426" s="24"/>
      <c r="U3426" s="24"/>
      <c r="V3426" s="208">
        <v>234.58</v>
      </c>
      <c r="W3426" s="208">
        <v>3.02</v>
      </c>
      <c r="X3426" s="208">
        <v>1.893</v>
      </c>
      <c r="Y3426" s="208">
        <v>1.3540000000000001</v>
      </c>
      <c r="Z3426" s="24"/>
      <c r="AA3426" s="24"/>
      <c r="AB3426" s="24"/>
      <c r="AC3426" s="208">
        <v>68.254999999999995</v>
      </c>
      <c r="AD3426" s="208">
        <v>85.510999999999996</v>
      </c>
      <c r="AE3426" s="208">
        <v>41.953000000000003</v>
      </c>
      <c r="AF3426" s="208">
        <v>42.154000000000003</v>
      </c>
      <c r="AG3426" s="208">
        <v>31.039000000000001</v>
      </c>
      <c r="AH3426" s="208">
        <v>38.118000000000002</v>
      </c>
      <c r="AI3426" s="24"/>
      <c r="AJ3426" s="208">
        <v>1.371</v>
      </c>
      <c r="AK3426" s="24"/>
      <c r="AL3426" s="24"/>
      <c r="AM3426" s="208">
        <v>5.3849999999999998</v>
      </c>
      <c r="AN3426" s="208">
        <v>24.186</v>
      </c>
      <c r="AO3426" s="208">
        <v>34.539000000000001</v>
      </c>
      <c r="AP3426" s="208">
        <v>88.936000000000007</v>
      </c>
      <c r="AQ3426" s="208">
        <v>0.26200000000000001</v>
      </c>
      <c r="AR3426" s="208">
        <v>44.112000000000002</v>
      </c>
      <c r="AS3426" s="208">
        <v>39.783000000000001</v>
      </c>
      <c r="AT3426" s="208">
        <v>33.078000000000003</v>
      </c>
      <c r="AU3426" s="208">
        <v>14.146000000000001</v>
      </c>
      <c r="AV3426" s="208">
        <v>4.2720000000000002</v>
      </c>
      <c r="AW3426" s="208">
        <v>2.077</v>
      </c>
      <c r="AX3426" s="208">
        <v>3.0049999999999999</v>
      </c>
      <c r="AY3426" s="208">
        <v>7.6420000000000003</v>
      </c>
      <c r="AZ3426" s="208">
        <v>24.331</v>
      </c>
      <c r="BA3426" s="208">
        <v>36.131999999999998</v>
      </c>
      <c r="BB3426" s="21">
        <f t="shared" si="417"/>
        <v>234.58</v>
      </c>
      <c r="BC3426" s="21"/>
      <c r="BD3426" s="22">
        <f t="shared" si="415"/>
        <v>315.2956989247312</v>
      </c>
      <c r="BE3426" s="21"/>
      <c r="BG3426" s="10"/>
      <c r="BH3426" s="21">
        <f t="shared" si="416"/>
        <v>0</v>
      </c>
      <c r="BI3426" s="22">
        <f t="shared" si="416"/>
        <v>0.23458000000000004</v>
      </c>
      <c r="BJ3426" s="21"/>
      <c r="BK3426" s="21">
        <v>0</v>
      </c>
      <c r="BL3426" s="22">
        <v>0.70374000000000014</v>
      </c>
      <c r="BM3426" s="21"/>
      <c r="BN3426" s="21">
        <f t="shared" si="418"/>
        <v>0</v>
      </c>
      <c r="BO3426" s="22">
        <f t="shared" si="418"/>
        <v>2.8149600000000006</v>
      </c>
      <c r="BP3426" s="21">
        <f t="shared" si="418"/>
        <v>0</v>
      </c>
    </row>
    <row r="3427" spans="1:68" ht="11.1" hidden="1" customHeight="1" outlineLevel="1" collapsed="1" x14ac:dyDescent="0.2">
      <c r="A3427" s="10"/>
      <c r="B3427" s="18"/>
      <c r="C3427" s="18"/>
      <c r="D3427" s="18"/>
      <c r="E3427" s="19" t="s">
        <v>2932</v>
      </c>
      <c r="F3427" s="20"/>
      <c r="G3427" s="20"/>
      <c r="H3427" s="20"/>
      <c r="I3427" s="20"/>
      <c r="J3427" s="20"/>
      <c r="K3427" s="209">
        <v>1.7949999999999999</v>
      </c>
      <c r="L3427" s="20"/>
      <c r="M3427" s="20"/>
      <c r="N3427" s="20"/>
      <c r="O3427" s="20"/>
      <c r="P3427" s="209">
        <v>6.6000000000000003E-2</v>
      </c>
      <c r="Q3427" s="20"/>
      <c r="R3427" s="20"/>
      <c r="S3427" s="209">
        <v>7.1999999999999995E-2</v>
      </c>
      <c r="T3427" s="209">
        <v>9.2999999999999999E-2</v>
      </c>
      <c r="U3427" s="209">
        <v>3.5000000000000003E-2</v>
      </c>
      <c r="V3427" s="209">
        <v>5.0000000000000001E-3</v>
      </c>
      <c r="W3427" s="209">
        <v>4.0000000000000001E-3</v>
      </c>
      <c r="X3427" s="209">
        <v>3.0000000000000001E-3</v>
      </c>
      <c r="Y3427" s="20"/>
      <c r="Z3427" s="20"/>
      <c r="AA3427" s="20"/>
      <c r="AB3427" s="20"/>
      <c r="AC3427" s="209">
        <v>5.0999999999999997E-2</v>
      </c>
      <c r="AD3427" s="209">
        <v>2.1999999999999999E-2</v>
      </c>
      <c r="AE3427" s="209">
        <v>1.0999999999999999E-2</v>
      </c>
      <c r="AF3427" s="209">
        <v>7.0000000000000001E-3</v>
      </c>
      <c r="AG3427" s="209">
        <v>8.9999999999999993E-3</v>
      </c>
      <c r="AH3427" s="20"/>
      <c r="AI3427" s="20"/>
      <c r="AJ3427" s="20"/>
      <c r="AK3427" s="20"/>
      <c r="AL3427" s="20"/>
      <c r="AM3427" s="20"/>
      <c r="AN3427" s="209">
        <v>1.9E-2</v>
      </c>
      <c r="AO3427" s="209">
        <v>7.3999999999999996E-2</v>
      </c>
      <c r="AP3427" s="209">
        <v>2.5999999999999999E-2</v>
      </c>
      <c r="AQ3427" s="209">
        <v>1.7000000000000001E-2</v>
      </c>
      <c r="AR3427" s="209">
        <v>0.01</v>
      </c>
      <c r="AS3427" s="209">
        <v>0.02</v>
      </c>
      <c r="AT3427" s="209">
        <v>1.4E-2</v>
      </c>
      <c r="AU3427" s="20"/>
      <c r="AV3427" s="20"/>
      <c r="AW3427" s="20"/>
      <c r="AX3427" s="20"/>
      <c r="AY3427" s="20"/>
      <c r="AZ3427" s="20"/>
      <c r="BA3427" s="20"/>
      <c r="BB3427" s="21">
        <f t="shared" si="417"/>
        <v>1.7949999999999999</v>
      </c>
      <c r="BC3427" s="21">
        <f>BF3427</f>
        <v>5.63</v>
      </c>
      <c r="BD3427" s="22">
        <f t="shared" si="415"/>
        <v>2.4126344086021501</v>
      </c>
      <c r="BE3427" s="21">
        <f>BC3427-BD3427</f>
        <v>3.2173655913978498</v>
      </c>
      <c r="BF3427" s="91">
        <v>5.63</v>
      </c>
      <c r="BG3427" s="10"/>
      <c r="BH3427" s="21">
        <f t="shared" si="416"/>
        <v>4.1887199999999999E-3</v>
      </c>
      <c r="BI3427" s="22">
        <f t="shared" si="416"/>
        <v>1.7949999999999995E-3</v>
      </c>
      <c r="BJ3427" s="21">
        <f>BH3427-BI3427</f>
        <v>2.3937200000000002E-3</v>
      </c>
      <c r="BK3427" s="21">
        <v>1.256616E-2</v>
      </c>
      <c r="BL3427" s="22">
        <v>5.3849999999999983E-3</v>
      </c>
      <c r="BM3427" s="21">
        <v>7.1811600000000015E-3</v>
      </c>
      <c r="BN3427" s="21">
        <f t="shared" si="418"/>
        <v>5.0264639999999999E-2</v>
      </c>
      <c r="BO3427" s="22">
        <f t="shared" si="418"/>
        <v>2.1539999999999993E-2</v>
      </c>
      <c r="BP3427" s="21">
        <f t="shared" si="418"/>
        <v>2.8724640000000006E-2</v>
      </c>
    </row>
    <row r="3428" spans="1:68" ht="11.1" hidden="1" customHeight="1" outlineLevel="2" x14ac:dyDescent="0.2">
      <c r="A3428" s="10"/>
      <c r="B3428" s="18"/>
      <c r="C3428" s="18"/>
      <c r="D3428" s="18"/>
      <c r="E3428" s="23"/>
      <c r="F3428" s="24"/>
      <c r="G3428" s="24"/>
      <c r="H3428" s="24"/>
      <c r="I3428" s="24"/>
      <c r="J3428" s="24"/>
      <c r="K3428" s="208">
        <v>1.7949999999999999</v>
      </c>
      <c r="L3428" s="24"/>
      <c r="M3428" s="24"/>
      <c r="N3428" s="24"/>
      <c r="O3428" s="24"/>
      <c r="P3428" s="208">
        <v>6.6000000000000003E-2</v>
      </c>
      <c r="Q3428" s="24"/>
      <c r="R3428" s="24"/>
      <c r="S3428" s="208">
        <v>7.1999999999999995E-2</v>
      </c>
      <c r="T3428" s="208">
        <v>9.2999999999999999E-2</v>
      </c>
      <c r="U3428" s="208">
        <v>3.5000000000000003E-2</v>
      </c>
      <c r="V3428" s="208">
        <v>5.0000000000000001E-3</v>
      </c>
      <c r="W3428" s="208">
        <v>4.0000000000000001E-3</v>
      </c>
      <c r="X3428" s="208">
        <v>3.0000000000000001E-3</v>
      </c>
      <c r="Y3428" s="24"/>
      <c r="Z3428" s="24"/>
      <c r="AA3428" s="24"/>
      <c r="AB3428" s="24"/>
      <c r="AC3428" s="208">
        <v>5.0999999999999997E-2</v>
      </c>
      <c r="AD3428" s="208">
        <v>2.1999999999999999E-2</v>
      </c>
      <c r="AE3428" s="208">
        <v>1.0999999999999999E-2</v>
      </c>
      <c r="AF3428" s="208">
        <v>7.0000000000000001E-3</v>
      </c>
      <c r="AG3428" s="208">
        <v>8.9999999999999993E-3</v>
      </c>
      <c r="AH3428" s="24"/>
      <c r="AI3428" s="24"/>
      <c r="AJ3428" s="24"/>
      <c r="AK3428" s="24"/>
      <c r="AL3428" s="24"/>
      <c r="AM3428" s="24"/>
      <c r="AN3428" s="208">
        <v>1.9E-2</v>
      </c>
      <c r="AO3428" s="208">
        <v>7.3999999999999996E-2</v>
      </c>
      <c r="AP3428" s="208">
        <v>2.5999999999999999E-2</v>
      </c>
      <c r="AQ3428" s="208">
        <v>1.7000000000000001E-2</v>
      </c>
      <c r="AR3428" s="208">
        <v>0.01</v>
      </c>
      <c r="AS3428" s="208">
        <v>0.02</v>
      </c>
      <c r="AT3428" s="208">
        <v>1.4E-2</v>
      </c>
      <c r="AU3428" s="24"/>
      <c r="AV3428" s="24"/>
      <c r="AW3428" s="24"/>
      <c r="AX3428" s="24"/>
      <c r="AY3428" s="24"/>
      <c r="AZ3428" s="24"/>
      <c r="BA3428" s="24"/>
      <c r="BB3428" s="21">
        <f t="shared" si="417"/>
        <v>1.7949999999999999</v>
      </c>
      <c r="BC3428" s="21"/>
      <c r="BD3428" s="22">
        <f t="shared" si="415"/>
        <v>2.4126344086021501</v>
      </c>
      <c r="BE3428" s="21"/>
      <c r="BG3428" s="10"/>
      <c r="BH3428" s="21">
        <f t="shared" si="416"/>
        <v>0</v>
      </c>
      <c r="BI3428" s="22">
        <f t="shared" si="416"/>
        <v>1.7949999999999995E-3</v>
      </c>
      <c r="BJ3428" s="21"/>
      <c r="BK3428" s="21">
        <v>0</v>
      </c>
      <c r="BL3428" s="22">
        <v>5.3849999999999983E-3</v>
      </c>
      <c r="BM3428" s="21"/>
      <c r="BN3428" s="21">
        <f t="shared" si="418"/>
        <v>0</v>
      </c>
      <c r="BO3428" s="22">
        <f t="shared" si="418"/>
        <v>2.1539999999999993E-2</v>
      </c>
      <c r="BP3428" s="21">
        <f t="shared" si="418"/>
        <v>0</v>
      </c>
    </row>
    <row r="3429" spans="1:68" ht="11.1" hidden="1" customHeight="1" outlineLevel="1" collapsed="1" x14ac:dyDescent="0.2">
      <c r="A3429" s="10"/>
      <c r="B3429" s="18"/>
      <c r="C3429" s="18"/>
      <c r="D3429" s="18"/>
      <c r="E3429" s="19" t="s">
        <v>2933</v>
      </c>
      <c r="F3429" s="209">
        <v>91.444999999999993</v>
      </c>
      <c r="G3429" s="209">
        <v>76.733000000000004</v>
      </c>
      <c r="H3429" s="209">
        <v>63.606999999999999</v>
      </c>
      <c r="I3429" s="240">
        <v>39.881</v>
      </c>
      <c r="J3429" s="240"/>
      <c r="K3429" s="209">
        <v>13.943</v>
      </c>
      <c r="L3429" s="209">
        <v>3.6930000000000001</v>
      </c>
      <c r="M3429" s="209">
        <v>2.3290000000000002</v>
      </c>
      <c r="N3429" s="209">
        <v>2.8039999999999998</v>
      </c>
      <c r="O3429" s="209">
        <v>7.6589999999999998</v>
      </c>
      <c r="P3429" s="209">
        <v>47.563000000000002</v>
      </c>
      <c r="Q3429" s="209">
        <v>76.488</v>
      </c>
      <c r="R3429" s="209">
        <v>112.733</v>
      </c>
      <c r="S3429" s="209">
        <v>104.7</v>
      </c>
      <c r="T3429" s="209">
        <v>84.97</v>
      </c>
      <c r="U3429" s="209">
        <v>62</v>
      </c>
      <c r="V3429" s="209">
        <v>38</v>
      </c>
      <c r="W3429" s="209">
        <v>11.548</v>
      </c>
      <c r="X3429" s="209">
        <v>2.8980000000000001</v>
      </c>
      <c r="Y3429" s="209">
        <v>2.11</v>
      </c>
      <c r="Z3429" s="209">
        <v>2.468</v>
      </c>
      <c r="AA3429" s="209">
        <v>14.952999999999999</v>
      </c>
      <c r="AB3429" s="209">
        <v>46.128999999999998</v>
      </c>
      <c r="AC3429" s="209">
        <v>87.844999999999999</v>
      </c>
      <c r="AD3429" s="209">
        <v>109.995</v>
      </c>
      <c r="AE3429" s="209">
        <v>113.809</v>
      </c>
      <c r="AF3429" s="209">
        <v>85.001000000000005</v>
      </c>
      <c r="AG3429" s="209">
        <v>52.616999999999997</v>
      </c>
      <c r="AH3429" s="209">
        <v>36.045000000000002</v>
      </c>
      <c r="AI3429" s="209">
        <v>16.484000000000002</v>
      </c>
      <c r="AJ3429" s="209">
        <v>3.8069999999999999</v>
      </c>
      <c r="AK3429" s="209">
        <v>4.3789999999999996</v>
      </c>
      <c r="AL3429" s="209">
        <v>4.4119999999999999</v>
      </c>
      <c r="AM3429" s="209">
        <v>27.396999999999998</v>
      </c>
      <c r="AN3429" s="209">
        <v>50.14</v>
      </c>
      <c r="AO3429" s="209">
        <v>86.486000000000004</v>
      </c>
      <c r="AP3429" s="209">
        <v>94.641999999999996</v>
      </c>
      <c r="AQ3429" s="209">
        <v>82.707999999999998</v>
      </c>
      <c r="AR3429" s="209">
        <v>73.391000000000005</v>
      </c>
      <c r="AS3429" s="209">
        <v>52.536000000000001</v>
      </c>
      <c r="AT3429" s="209">
        <v>26.231999999999999</v>
      </c>
      <c r="AU3429" s="209">
        <v>10.548</v>
      </c>
      <c r="AV3429" s="209">
        <v>2.4529999999999998</v>
      </c>
      <c r="AW3429" s="209">
        <v>1.9550000000000001</v>
      </c>
      <c r="AX3429" s="209">
        <v>2.137</v>
      </c>
      <c r="AY3429" s="209">
        <v>16.734000000000002</v>
      </c>
      <c r="AZ3429" s="209">
        <v>39.648000000000003</v>
      </c>
      <c r="BA3429" s="209">
        <v>63.997</v>
      </c>
      <c r="BB3429" s="21">
        <f t="shared" si="417"/>
        <v>113.809</v>
      </c>
      <c r="BC3429" s="21">
        <f>BF3429</f>
        <v>484</v>
      </c>
      <c r="BD3429" s="22">
        <f t="shared" si="415"/>
        <v>152.96908602150535</v>
      </c>
      <c r="BE3429" s="21">
        <f>BC3429-BD3429</f>
        <v>331.03091397849465</v>
      </c>
      <c r="BF3429" s="90">
        <v>484</v>
      </c>
      <c r="BG3429" s="10">
        <v>5</v>
      </c>
      <c r="BH3429" s="21">
        <f t="shared" si="416"/>
        <v>0.36009600000000003</v>
      </c>
      <c r="BI3429" s="22">
        <f t="shared" si="416"/>
        <v>0.11380899999999998</v>
      </c>
      <c r="BJ3429" s="21">
        <f>BH3429-BI3429</f>
        <v>0.24628700000000003</v>
      </c>
      <c r="BK3429" s="21">
        <v>1.0802880000000001</v>
      </c>
      <c r="BL3429" s="22">
        <v>0.34142699999999992</v>
      </c>
      <c r="BM3429" s="21">
        <v>0.73886100000000021</v>
      </c>
      <c r="BN3429" s="21">
        <f t="shared" si="418"/>
        <v>4.3211520000000005</v>
      </c>
      <c r="BO3429" s="22">
        <f t="shared" si="418"/>
        <v>1.3657079999999997</v>
      </c>
      <c r="BP3429" s="21">
        <f t="shared" si="418"/>
        <v>2.9554440000000008</v>
      </c>
    </row>
    <row r="3430" spans="1:68" ht="11.1" hidden="1" customHeight="1" outlineLevel="2" x14ac:dyDescent="0.2">
      <c r="A3430" s="10"/>
      <c r="B3430" s="18"/>
      <c r="C3430" s="18"/>
      <c r="D3430" s="18"/>
      <c r="E3430" s="23" t="s">
        <v>2934</v>
      </c>
      <c r="F3430" s="208">
        <v>91.444999999999993</v>
      </c>
      <c r="G3430" s="208">
        <v>76.733000000000004</v>
      </c>
      <c r="H3430" s="208">
        <v>63.606999999999999</v>
      </c>
      <c r="I3430" s="239">
        <v>39.881</v>
      </c>
      <c r="J3430" s="239"/>
      <c r="K3430" s="208">
        <v>13.943</v>
      </c>
      <c r="L3430" s="208">
        <v>3.6930000000000001</v>
      </c>
      <c r="M3430" s="208">
        <v>2.3290000000000002</v>
      </c>
      <c r="N3430" s="208">
        <v>2.8039999999999998</v>
      </c>
      <c r="O3430" s="208">
        <v>7.6589999999999998</v>
      </c>
      <c r="P3430" s="208">
        <v>47.563000000000002</v>
      </c>
      <c r="Q3430" s="208">
        <v>76.488</v>
      </c>
      <c r="R3430" s="208">
        <v>112.733</v>
      </c>
      <c r="S3430" s="208">
        <v>104.7</v>
      </c>
      <c r="T3430" s="208">
        <v>84.97</v>
      </c>
      <c r="U3430" s="208">
        <v>62</v>
      </c>
      <c r="V3430" s="208">
        <v>38</v>
      </c>
      <c r="W3430" s="208">
        <v>11.548</v>
      </c>
      <c r="X3430" s="208">
        <v>2.8980000000000001</v>
      </c>
      <c r="Y3430" s="208">
        <v>2.11</v>
      </c>
      <c r="Z3430" s="208">
        <v>2.468</v>
      </c>
      <c r="AA3430" s="208">
        <v>14.952999999999999</v>
      </c>
      <c r="AB3430" s="208">
        <v>46.128999999999998</v>
      </c>
      <c r="AC3430" s="208">
        <v>87.844999999999999</v>
      </c>
      <c r="AD3430" s="208">
        <v>109.995</v>
      </c>
      <c r="AE3430" s="208">
        <v>113.809</v>
      </c>
      <c r="AF3430" s="208">
        <v>85.001000000000005</v>
      </c>
      <c r="AG3430" s="208">
        <v>52.616999999999997</v>
      </c>
      <c r="AH3430" s="208">
        <v>36.045000000000002</v>
      </c>
      <c r="AI3430" s="208">
        <v>16.484000000000002</v>
      </c>
      <c r="AJ3430" s="208">
        <v>3.8069999999999999</v>
      </c>
      <c r="AK3430" s="208">
        <v>4.3789999999999996</v>
      </c>
      <c r="AL3430" s="208">
        <v>4.4119999999999999</v>
      </c>
      <c r="AM3430" s="208">
        <v>27.396999999999998</v>
      </c>
      <c r="AN3430" s="208">
        <v>50.14</v>
      </c>
      <c r="AO3430" s="208">
        <v>86.486000000000004</v>
      </c>
      <c r="AP3430" s="208">
        <v>94.641999999999996</v>
      </c>
      <c r="AQ3430" s="208">
        <v>82.707999999999998</v>
      </c>
      <c r="AR3430" s="208">
        <v>73.391000000000005</v>
      </c>
      <c r="AS3430" s="208">
        <v>52.536000000000001</v>
      </c>
      <c r="AT3430" s="208">
        <v>26.231999999999999</v>
      </c>
      <c r="AU3430" s="208">
        <v>10.548</v>
      </c>
      <c r="AV3430" s="208">
        <v>2.4529999999999998</v>
      </c>
      <c r="AW3430" s="208">
        <v>1.9550000000000001</v>
      </c>
      <c r="AX3430" s="208">
        <v>2.137</v>
      </c>
      <c r="AY3430" s="208">
        <v>16.734000000000002</v>
      </c>
      <c r="AZ3430" s="208">
        <v>39.648000000000003</v>
      </c>
      <c r="BA3430" s="208">
        <v>63.997</v>
      </c>
      <c r="BB3430" s="21">
        <f t="shared" si="417"/>
        <v>113.809</v>
      </c>
      <c r="BC3430" s="21"/>
      <c r="BD3430" s="22">
        <f t="shared" si="415"/>
        <v>152.96908602150535</v>
      </c>
      <c r="BE3430" s="21"/>
      <c r="BG3430" s="10"/>
      <c r="BH3430" s="21">
        <f t="shared" si="416"/>
        <v>0</v>
      </c>
      <c r="BI3430" s="22">
        <f t="shared" si="416"/>
        <v>0.11380899999999998</v>
      </c>
      <c r="BJ3430" s="21"/>
      <c r="BK3430" s="21">
        <v>0</v>
      </c>
      <c r="BL3430" s="22">
        <v>0.34142699999999992</v>
      </c>
      <c r="BM3430" s="21"/>
      <c r="BN3430" s="21">
        <f t="shared" si="418"/>
        <v>0</v>
      </c>
      <c r="BO3430" s="22">
        <f t="shared" si="418"/>
        <v>1.3657079999999997</v>
      </c>
      <c r="BP3430" s="21">
        <f t="shared" si="418"/>
        <v>0</v>
      </c>
    </row>
    <row r="3431" spans="1:68" ht="11.1" customHeight="1" outlineLevel="1" collapsed="1" x14ac:dyDescent="0.2">
      <c r="A3431" s="10"/>
      <c r="B3431" s="18"/>
      <c r="C3431" s="18"/>
      <c r="D3431" s="18"/>
      <c r="E3431" s="19" t="s">
        <v>2935</v>
      </c>
      <c r="F3431" s="209">
        <v>0.63900000000000001</v>
      </c>
      <c r="G3431" s="209">
        <v>0.6</v>
      </c>
      <c r="H3431" s="209">
        <v>1.155</v>
      </c>
      <c r="I3431" s="240">
        <v>0.5</v>
      </c>
      <c r="J3431" s="240"/>
      <c r="K3431" s="20"/>
      <c r="L3431" s="20"/>
      <c r="M3431" s="20"/>
      <c r="N3431" s="20"/>
      <c r="O3431" s="20"/>
      <c r="P3431" s="20"/>
      <c r="Q3431" s="20"/>
      <c r="R3431" s="20"/>
      <c r="S3431" s="209">
        <v>1.1180000000000001</v>
      </c>
      <c r="T3431" s="20"/>
      <c r="U3431" s="209">
        <v>1.2829999999999999</v>
      </c>
      <c r="V3431" s="209">
        <v>0.41699999999999998</v>
      </c>
      <c r="W3431" s="209">
        <v>0.1</v>
      </c>
      <c r="X3431" s="20"/>
      <c r="Y3431" s="20"/>
      <c r="Z3431" s="20"/>
      <c r="AA3431" s="20"/>
      <c r="AB3431" s="20"/>
      <c r="AC3431" s="20"/>
      <c r="AD3431" s="20"/>
      <c r="AE3431" s="20"/>
      <c r="AF3431" s="20"/>
      <c r="AG3431" s="20"/>
      <c r="AH3431" s="20"/>
      <c r="AI3431" s="20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  <c r="BA3431" s="20"/>
      <c r="BB3431" s="21">
        <f t="shared" si="417"/>
        <v>1.2829999999999999</v>
      </c>
      <c r="BC3431" s="21">
        <f>BD3431</f>
        <v>1.7244623655913978</v>
      </c>
      <c r="BD3431" s="22">
        <f t="shared" si="415"/>
        <v>1.7244623655913978</v>
      </c>
      <c r="BE3431" s="21">
        <f>BC3431-BD3431</f>
        <v>0</v>
      </c>
      <c r="BG3431" s="10">
        <v>7</v>
      </c>
      <c r="BH3431" s="21">
        <f t="shared" si="416"/>
        <v>1.2829999999999999E-3</v>
      </c>
      <c r="BI3431" s="22">
        <f t="shared" si="416"/>
        <v>1.2829999999999999E-3</v>
      </c>
      <c r="BJ3431" s="21">
        <f>BH3431-BI3431</f>
        <v>0</v>
      </c>
      <c r="BK3431" s="21">
        <v>3.8489999999999996E-3</v>
      </c>
      <c r="BL3431" s="22">
        <v>3.8489999999999996E-3</v>
      </c>
      <c r="BM3431" s="21">
        <v>0</v>
      </c>
      <c r="BN3431" s="21">
        <f t="shared" si="418"/>
        <v>1.5395999999999998E-2</v>
      </c>
      <c r="BO3431" s="22">
        <f t="shared" si="418"/>
        <v>1.5395999999999998E-2</v>
      </c>
      <c r="BP3431" s="21">
        <f t="shared" si="418"/>
        <v>0</v>
      </c>
    </row>
    <row r="3432" spans="1:68" ht="11.1" hidden="1" customHeight="1" outlineLevel="2" x14ac:dyDescent="0.2">
      <c r="A3432" s="10"/>
      <c r="B3432" s="18"/>
      <c r="C3432" s="18"/>
      <c r="D3432" s="18"/>
      <c r="E3432" s="23" t="s">
        <v>2936</v>
      </c>
      <c r="F3432" s="208">
        <v>0.63900000000000001</v>
      </c>
      <c r="G3432" s="208">
        <v>0.6</v>
      </c>
      <c r="H3432" s="208">
        <v>1.155</v>
      </c>
      <c r="I3432" s="239">
        <v>0.5</v>
      </c>
      <c r="J3432" s="239"/>
      <c r="K3432" s="24"/>
      <c r="L3432" s="24"/>
      <c r="M3432" s="24"/>
      <c r="N3432" s="24"/>
      <c r="O3432" s="24"/>
      <c r="P3432" s="24"/>
      <c r="Q3432" s="24"/>
      <c r="R3432" s="24"/>
      <c r="S3432" s="208">
        <v>1.1180000000000001</v>
      </c>
      <c r="T3432" s="24"/>
      <c r="U3432" s="208">
        <v>1.2829999999999999</v>
      </c>
      <c r="V3432" s="208">
        <v>0.41699999999999998</v>
      </c>
      <c r="W3432" s="208">
        <v>0.1</v>
      </c>
      <c r="X3432" s="24"/>
      <c r="Y3432" s="24"/>
      <c r="Z3432" s="24"/>
      <c r="AA3432" s="24"/>
      <c r="AB3432" s="24"/>
      <c r="AC3432" s="24"/>
      <c r="AD3432" s="24"/>
      <c r="AE3432" s="24"/>
      <c r="AF3432" s="24"/>
      <c r="AG3432" s="24"/>
      <c r="AH3432" s="24"/>
      <c r="AI3432" s="24"/>
      <c r="AJ3432" s="24"/>
      <c r="AK3432" s="24"/>
      <c r="AL3432" s="24"/>
      <c r="AM3432" s="24"/>
      <c r="AN3432" s="24"/>
      <c r="AO3432" s="24"/>
      <c r="AP3432" s="24"/>
      <c r="AQ3432" s="24"/>
      <c r="AR3432" s="24"/>
      <c r="AS3432" s="24"/>
      <c r="AT3432" s="24"/>
      <c r="AU3432" s="24"/>
      <c r="AV3432" s="24"/>
      <c r="AW3432" s="24"/>
      <c r="AX3432" s="24"/>
      <c r="AY3432" s="24"/>
      <c r="AZ3432" s="24"/>
      <c r="BA3432" s="24"/>
      <c r="BB3432" s="21">
        <f t="shared" si="417"/>
        <v>1.2829999999999999</v>
      </c>
      <c r="BC3432" s="21"/>
      <c r="BD3432" s="22">
        <f t="shared" si="415"/>
        <v>1.7244623655913978</v>
      </c>
      <c r="BE3432" s="21"/>
      <c r="BG3432" s="10"/>
      <c r="BH3432" s="21">
        <f t="shared" si="416"/>
        <v>0</v>
      </c>
      <c r="BI3432" s="22">
        <f t="shared" si="416"/>
        <v>1.2829999999999999E-3</v>
      </c>
      <c r="BJ3432" s="21"/>
      <c r="BK3432" s="21">
        <v>0</v>
      </c>
      <c r="BL3432" s="22">
        <v>3.8489999999999996E-3</v>
      </c>
      <c r="BM3432" s="21"/>
      <c r="BN3432" s="21">
        <f t="shared" si="418"/>
        <v>0</v>
      </c>
      <c r="BO3432" s="22">
        <f t="shared" si="418"/>
        <v>1.5395999999999998E-2</v>
      </c>
      <c r="BP3432" s="21">
        <f t="shared" si="418"/>
        <v>0</v>
      </c>
    </row>
    <row r="3433" spans="1:68" ht="11.1" hidden="1" customHeight="1" outlineLevel="1" collapsed="1" x14ac:dyDescent="0.2">
      <c r="A3433" s="10"/>
      <c r="B3433" s="18"/>
      <c r="C3433" s="18"/>
      <c r="D3433" s="18"/>
      <c r="E3433" s="19" t="s">
        <v>2937</v>
      </c>
      <c r="F3433" s="209">
        <v>7.7960000000000003</v>
      </c>
      <c r="G3433" s="209">
        <v>4</v>
      </c>
      <c r="H3433" s="209">
        <v>2</v>
      </c>
      <c r="I3433" s="240">
        <v>2.9</v>
      </c>
      <c r="J3433" s="240"/>
      <c r="K3433" s="20"/>
      <c r="L3433" s="20"/>
      <c r="M3433" s="20"/>
      <c r="N3433" s="20"/>
      <c r="O3433" s="20"/>
      <c r="P3433" s="209">
        <v>2.5</v>
      </c>
      <c r="Q3433" s="20"/>
      <c r="R3433" s="209">
        <v>6</v>
      </c>
      <c r="S3433" s="209">
        <v>5</v>
      </c>
      <c r="T3433" s="209">
        <v>5</v>
      </c>
      <c r="U3433" s="209">
        <v>1.5</v>
      </c>
      <c r="V3433" s="209">
        <v>2</v>
      </c>
      <c r="W3433" s="20"/>
      <c r="X3433" s="20"/>
      <c r="Y3433" s="20"/>
      <c r="Z3433" s="20"/>
      <c r="AA3433" s="20"/>
      <c r="AB3433" s="20"/>
      <c r="AC3433" s="209">
        <v>4.0119999999999996</v>
      </c>
      <c r="AD3433" s="209">
        <v>3.988</v>
      </c>
      <c r="AE3433" s="209">
        <v>4.2</v>
      </c>
      <c r="AF3433" s="209">
        <v>3.7069999999999999</v>
      </c>
      <c r="AG3433" s="209">
        <v>2.2930000000000001</v>
      </c>
      <c r="AH3433" s="20"/>
      <c r="AI3433" s="20"/>
      <c r="AJ3433" s="20"/>
      <c r="AK3433" s="20"/>
      <c r="AL3433" s="20"/>
      <c r="AM3433" s="20"/>
      <c r="AN3433" s="209">
        <v>3</v>
      </c>
      <c r="AO3433" s="209">
        <v>6.3</v>
      </c>
      <c r="AP3433" s="209">
        <v>6.1</v>
      </c>
      <c r="AQ3433" s="209">
        <v>5.4</v>
      </c>
      <c r="AR3433" s="209">
        <v>3.2</v>
      </c>
      <c r="AS3433" s="209">
        <v>2.2999999999999998</v>
      </c>
      <c r="AT3433" s="209">
        <v>0.5</v>
      </c>
      <c r="AU3433" s="20"/>
      <c r="AV3433" s="20"/>
      <c r="AW3433" s="20"/>
      <c r="AX3433" s="20"/>
      <c r="AY3433" s="20"/>
      <c r="AZ3433" s="209">
        <v>0.5</v>
      </c>
      <c r="BA3433" s="209">
        <v>3.5</v>
      </c>
      <c r="BB3433" s="21">
        <f t="shared" si="417"/>
        <v>7.7960000000000003</v>
      </c>
      <c r="BC3433" s="21">
        <f>BD3433</f>
        <v>10.478494623655914</v>
      </c>
      <c r="BD3433" s="22">
        <f t="shared" si="415"/>
        <v>10.478494623655914</v>
      </c>
      <c r="BE3433" s="21">
        <f>BC3433-BD3433</f>
        <v>0</v>
      </c>
      <c r="BF3433" s="90">
        <v>9.2200000000000006</v>
      </c>
      <c r="BG3433" s="10">
        <v>6</v>
      </c>
      <c r="BH3433" s="21">
        <f t="shared" si="416"/>
        <v>7.796E-3</v>
      </c>
      <c r="BI3433" s="22">
        <f t="shared" si="416"/>
        <v>7.796E-3</v>
      </c>
      <c r="BJ3433" s="21">
        <f>BH3433-BI3433</f>
        <v>0</v>
      </c>
      <c r="BK3433" s="21">
        <v>2.3387999999999999E-2</v>
      </c>
      <c r="BL3433" s="22">
        <v>2.3387999999999999E-2</v>
      </c>
      <c r="BM3433" s="21">
        <v>0</v>
      </c>
      <c r="BN3433" s="21">
        <f t="shared" si="418"/>
        <v>9.3551999999999996E-2</v>
      </c>
      <c r="BO3433" s="22">
        <f t="shared" si="418"/>
        <v>9.3551999999999996E-2</v>
      </c>
      <c r="BP3433" s="21">
        <f t="shared" si="418"/>
        <v>0</v>
      </c>
    </row>
    <row r="3434" spans="1:68" ht="11.1" hidden="1" customHeight="1" outlineLevel="2" x14ac:dyDescent="0.2">
      <c r="A3434" s="10"/>
      <c r="B3434" s="18"/>
      <c r="C3434" s="18"/>
      <c r="D3434" s="18"/>
      <c r="E3434" s="23" t="s">
        <v>2938</v>
      </c>
      <c r="F3434" s="208">
        <v>7.7960000000000003</v>
      </c>
      <c r="G3434" s="208">
        <v>4</v>
      </c>
      <c r="H3434" s="208">
        <v>2</v>
      </c>
      <c r="I3434" s="239">
        <v>2.9</v>
      </c>
      <c r="J3434" s="239"/>
      <c r="K3434" s="24"/>
      <c r="L3434" s="24"/>
      <c r="M3434" s="24"/>
      <c r="N3434" s="24"/>
      <c r="O3434" s="24"/>
      <c r="P3434" s="208">
        <v>2.5</v>
      </c>
      <c r="Q3434" s="24"/>
      <c r="R3434" s="208">
        <v>6</v>
      </c>
      <c r="S3434" s="208">
        <v>5</v>
      </c>
      <c r="T3434" s="208">
        <v>5</v>
      </c>
      <c r="U3434" s="208">
        <v>1.5</v>
      </c>
      <c r="V3434" s="208">
        <v>2</v>
      </c>
      <c r="W3434" s="24"/>
      <c r="X3434" s="24"/>
      <c r="Y3434" s="24"/>
      <c r="Z3434" s="24"/>
      <c r="AA3434" s="24"/>
      <c r="AB3434" s="24"/>
      <c r="AC3434" s="208">
        <v>4.0119999999999996</v>
      </c>
      <c r="AD3434" s="208">
        <v>3.988</v>
      </c>
      <c r="AE3434" s="208">
        <v>4.2</v>
      </c>
      <c r="AF3434" s="208">
        <v>3.7069999999999999</v>
      </c>
      <c r="AG3434" s="208">
        <v>2.2930000000000001</v>
      </c>
      <c r="AH3434" s="24"/>
      <c r="AI3434" s="24"/>
      <c r="AJ3434" s="24"/>
      <c r="AK3434" s="24"/>
      <c r="AL3434" s="24"/>
      <c r="AM3434" s="24"/>
      <c r="AN3434" s="208">
        <v>3</v>
      </c>
      <c r="AO3434" s="208">
        <v>6.3</v>
      </c>
      <c r="AP3434" s="208">
        <v>6.1</v>
      </c>
      <c r="AQ3434" s="208">
        <v>5.4</v>
      </c>
      <c r="AR3434" s="208">
        <v>3.2</v>
      </c>
      <c r="AS3434" s="208">
        <v>2.2999999999999998</v>
      </c>
      <c r="AT3434" s="208">
        <v>0.5</v>
      </c>
      <c r="AU3434" s="24"/>
      <c r="AV3434" s="24"/>
      <c r="AW3434" s="24"/>
      <c r="AX3434" s="24"/>
      <c r="AY3434" s="24"/>
      <c r="AZ3434" s="208">
        <v>0.5</v>
      </c>
      <c r="BA3434" s="208">
        <v>3.5</v>
      </c>
      <c r="BB3434" s="21">
        <f t="shared" si="417"/>
        <v>7.7960000000000003</v>
      </c>
      <c r="BC3434" s="21"/>
      <c r="BD3434" s="22">
        <f t="shared" si="415"/>
        <v>10.478494623655914</v>
      </c>
      <c r="BE3434" s="21"/>
      <c r="BG3434" s="10"/>
      <c r="BH3434" s="21">
        <f t="shared" ref="BH3434:BI3497" si="419">(BC3434*24*31/1000000)</f>
        <v>0</v>
      </c>
      <c r="BI3434" s="22">
        <f t="shared" si="419"/>
        <v>7.796E-3</v>
      </c>
      <c r="BJ3434" s="21"/>
      <c r="BK3434" s="21">
        <v>0</v>
      </c>
      <c r="BL3434" s="22">
        <v>2.3387999999999999E-2</v>
      </c>
      <c r="BM3434" s="21"/>
      <c r="BN3434" s="21">
        <f t="shared" si="418"/>
        <v>0</v>
      </c>
      <c r="BO3434" s="22">
        <f t="shared" si="418"/>
        <v>9.3551999999999996E-2</v>
      </c>
      <c r="BP3434" s="21">
        <f t="shared" si="418"/>
        <v>0</v>
      </c>
    </row>
    <row r="3435" spans="1:68" ht="11.1" hidden="1" customHeight="1" outlineLevel="1" collapsed="1" x14ac:dyDescent="0.2">
      <c r="A3435" s="10"/>
      <c r="B3435" s="18"/>
      <c r="C3435" s="18"/>
      <c r="D3435" s="18"/>
      <c r="E3435" s="19" t="s">
        <v>2939</v>
      </c>
      <c r="F3435" s="20"/>
      <c r="G3435" s="20"/>
      <c r="H3435" s="20"/>
      <c r="I3435" s="20"/>
      <c r="J3435" s="20"/>
      <c r="K3435" s="20"/>
      <c r="L3435" s="20"/>
      <c r="M3435" s="20"/>
      <c r="N3435" s="20"/>
      <c r="O3435" s="20"/>
      <c r="P3435" s="20"/>
      <c r="Q3435" s="20"/>
      <c r="R3435" s="20"/>
      <c r="S3435" s="20"/>
      <c r="T3435" s="20"/>
      <c r="U3435" s="20"/>
      <c r="V3435" s="20"/>
      <c r="W3435" s="20"/>
      <c r="X3435" s="20"/>
      <c r="Y3435" s="20"/>
      <c r="Z3435" s="20"/>
      <c r="AA3435" s="20"/>
      <c r="AB3435" s="20"/>
      <c r="AC3435" s="20"/>
      <c r="AD3435" s="20"/>
      <c r="AE3435" s="20"/>
      <c r="AF3435" s="20"/>
      <c r="AG3435" s="20"/>
      <c r="AH3435" s="20"/>
      <c r="AI3435" s="20"/>
      <c r="AJ3435" s="20"/>
      <c r="AK3435" s="20"/>
      <c r="AL3435" s="20"/>
      <c r="AM3435" s="20"/>
      <c r="AN3435" s="20"/>
      <c r="AO3435" s="20"/>
      <c r="AP3435" s="209">
        <v>0.97699999999999998</v>
      </c>
      <c r="AQ3435" s="20"/>
      <c r="AR3435" s="20"/>
      <c r="AS3435" s="20"/>
      <c r="AT3435" s="20"/>
      <c r="AU3435" s="20"/>
      <c r="AV3435" s="209">
        <v>0.81100000000000005</v>
      </c>
      <c r="AW3435" s="209">
        <v>0.497</v>
      </c>
      <c r="AX3435" s="209">
        <v>0.58399999999999996</v>
      </c>
      <c r="AY3435" s="209">
        <v>0.58399999999999996</v>
      </c>
      <c r="AZ3435" s="209">
        <v>0.58299999999999996</v>
      </c>
      <c r="BA3435" s="209">
        <v>0.58399999999999996</v>
      </c>
      <c r="BB3435" s="21">
        <f t="shared" si="417"/>
        <v>0.97699999999999998</v>
      </c>
      <c r="BC3435" s="21">
        <f>BD3435</f>
        <v>1.3131720430107525</v>
      </c>
      <c r="BD3435" s="22">
        <f t="shared" si="415"/>
        <v>1.3131720430107525</v>
      </c>
      <c r="BE3435" s="21">
        <f>BC3435-BD3435</f>
        <v>0</v>
      </c>
      <c r="BF3435" s="90"/>
      <c r="BG3435" s="10"/>
      <c r="BH3435" s="21">
        <f t="shared" si="419"/>
        <v>9.7699999999999979E-4</v>
      </c>
      <c r="BI3435" s="22">
        <f t="shared" si="419"/>
        <v>9.7699999999999979E-4</v>
      </c>
      <c r="BJ3435" s="21">
        <f>BH3435-BI3435</f>
        <v>0</v>
      </c>
      <c r="BK3435" s="21">
        <v>2.9309999999999996E-3</v>
      </c>
      <c r="BL3435" s="22">
        <v>2.9309999999999996E-3</v>
      </c>
      <c r="BM3435" s="21">
        <v>0</v>
      </c>
      <c r="BN3435" s="21">
        <f t="shared" si="418"/>
        <v>1.1723999999999998E-2</v>
      </c>
      <c r="BO3435" s="22">
        <f t="shared" si="418"/>
        <v>1.1723999999999998E-2</v>
      </c>
      <c r="BP3435" s="21">
        <f t="shared" si="418"/>
        <v>0</v>
      </c>
    </row>
    <row r="3436" spans="1:68" ht="11.1" hidden="1" customHeight="1" outlineLevel="2" x14ac:dyDescent="0.2">
      <c r="A3436" s="10"/>
      <c r="B3436" s="18"/>
      <c r="C3436" s="18"/>
      <c r="D3436" s="18"/>
      <c r="E3436" s="23"/>
      <c r="F3436" s="24"/>
      <c r="G3436" s="24"/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4"/>
      <c r="X3436" s="24"/>
      <c r="Y3436" s="24"/>
      <c r="Z3436" s="24"/>
      <c r="AA3436" s="24"/>
      <c r="AB3436" s="24"/>
      <c r="AC3436" s="24"/>
      <c r="AD3436" s="24"/>
      <c r="AE3436" s="24"/>
      <c r="AF3436" s="24"/>
      <c r="AG3436" s="24"/>
      <c r="AH3436" s="24"/>
      <c r="AI3436" s="24"/>
      <c r="AJ3436" s="24"/>
      <c r="AK3436" s="24"/>
      <c r="AL3436" s="24"/>
      <c r="AM3436" s="24"/>
      <c r="AN3436" s="24"/>
      <c r="AO3436" s="24"/>
      <c r="AP3436" s="208">
        <v>0.97699999999999998</v>
      </c>
      <c r="AQ3436" s="24"/>
      <c r="AR3436" s="24"/>
      <c r="AS3436" s="24"/>
      <c r="AT3436" s="24"/>
      <c r="AU3436" s="24"/>
      <c r="AV3436" s="208">
        <v>0.81100000000000005</v>
      </c>
      <c r="AW3436" s="208">
        <v>0.497</v>
      </c>
      <c r="AX3436" s="208">
        <v>0.58399999999999996</v>
      </c>
      <c r="AY3436" s="208">
        <v>0.58399999999999996</v>
      </c>
      <c r="AZ3436" s="208">
        <v>0.58299999999999996</v>
      </c>
      <c r="BA3436" s="208">
        <v>0.58399999999999996</v>
      </c>
      <c r="BB3436" s="21">
        <f t="shared" si="417"/>
        <v>0.97699999999999998</v>
      </c>
      <c r="BC3436" s="21"/>
      <c r="BD3436" s="22">
        <f t="shared" si="415"/>
        <v>1.3131720430107525</v>
      </c>
      <c r="BE3436" s="21"/>
      <c r="BG3436" s="10"/>
      <c r="BH3436" s="21">
        <f t="shared" si="419"/>
        <v>0</v>
      </c>
      <c r="BI3436" s="22">
        <f t="shared" si="419"/>
        <v>9.7699999999999979E-4</v>
      </c>
      <c r="BJ3436" s="21"/>
      <c r="BK3436" s="21">
        <v>0</v>
      </c>
      <c r="BL3436" s="22">
        <v>2.9309999999999996E-3</v>
      </c>
      <c r="BM3436" s="21"/>
      <c r="BN3436" s="21">
        <f t="shared" si="418"/>
        <v>0</v>
      </c>
      <c r="BO3436" s="22">
        <f t="shared" si="418"/>
        <v>1.1723999999999998E-2</v>
      </c>
      <c r="BP3436" s="21">
        <f t="shared" si="418"/>
        <v>0</v>
      </c>
    </row>
    <row r="3437" spans="1:68" ht="11.1" hidden="1" customHeight="1" outlineLevel="1" collapsed="1" x14ac:dyDescent="0.2">
      <c r="A3437" s="10"/>
      <c r="B3437" s="18"/>
      <c r="C3437" s="18"/>
      <c r="D3437" s="18"/>
      <c r="E3437" s="19" t="s">
        <v>2469</v>
      </c>
      <c r="F3437" s="20"/>
      <c r="G3437" s="20"/>
      <c r="H3437" s="20"/>
      <c r="I3437" s="20"/>
      <c r="J3437" s="20"/>
      <c r="K3437" s="20"/>
      <c r="L3437" s="20"/>
      <c r="M3437" s="20"/>
      <c r="N3437" s="20"/>
      <c r="O3437" s="20"/>
      <c r="P3437" s="20"/>
      <c r="Q3437" s="20"/>
      <c r="R3437" s="20"/>
      <c r="S3437" s="20"/>
      <c r="T3437" s="20"/>
      <c r="U3437" s="20"/>
      <c r="V3437" s="20"/>
      <c r="W3437" s="20"/>
      <c r="X3437" s="20"/>
      <c r="Y3437" s="20"/>
      <c r="Z3437" s="20"/>
      <c r="AA3437" s="20"/>
      <c r="AB3437" s="20"/>
      <c r="AC3437" s="20"/>
      <c r="AD3437" s="20"/>
      <c r="AE3437" s="20"/>
      <c r="AF3437" s="20"/>
      <c r="AG3437" s="20"/>
      <c r="AH3437" s="20"/>
      <c r="AI3437" s="20"/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9">
        <v>16.126999999999999</v>
      </c>
      <c r="BA3437" s="209">
        <v>1.8160000000000001</v>
      </c>
      <c r="BB3437" s="21">
        <f t="shared" si="417"/>
        <v>16.126999999999999</v>
      </c>
      <c r="BC3437" s="21">
        <f>BD3437</f>
        <v>21.676075268817204</v>
      </c>
      <c r="BD3437" s="22">
        <f t="shared" si="415"/>
        <v>21.676075268817204</v>
      </c>
      <c r="BE3437" s="21">
        <f>BC3437-BD3437</f>
        <v>0</v>
      </c>
      <c r="BG3437" s="10">
        <v>6</v>
      </c>
      <c r="BH3437" s="21">
        <f t="shared" si="419"/>
        <v>1.6126999999999999E-2</v>
      </c>
      <c r="BI3437" s="22">
        <f t="shared" si="419"/>
        <v>1.6126999999999999E-2</v>
      </c>
      <c r="BJ3437" s="21">
        <f>BH3437-BI3437</f>
        <v>0</v>
      </c>
      <c r="BK3437" s="21">
        <v>4.8380999999999993E-2</v>
      </c>
      <c r="BL3437" s="22">
        <v>4.8380999999999993E-2</v>
      </c>
      <c r="BM3437" s="21">
        <v>0</v>
      </c>
      <c r="BN3437" s="21">
        <f t="shared" si="418"/>
        <v>0.19352399999999997</v>
      </c>
      <c r="BO3437" s="22">
        <f t="shared" si="418"/>
        <v>0.19352399999999997</v>
      </c>
      <c r="BP3437" s="21">
        <f t="shared" si="418"/>
        <v>0</v>
      </c>
    </row>
    <row r="3438" spans="1:68" ht="11.1" hidden="1" customHeight="1" outlineLevel="2" x14ac:dyDescent="0.2">
      <c r="A3438" s="10"/>
      <c r="B3438" s="18"/>
      <c r="C3438" s="18"/>
      <c r="D3438" s="18"/>
      <c r="E3438" s="23" t="s">
        <v>2940</v>
      </c>
      <c r="F3438" s="24"/>
      <c r="G3438" s="24"/>
      <c r="H3438" s="24"/>
      <c r="I3438" s="24"/>
      <c r="J3438" s="24"/>
      <c r="K3438" s="24"/>
      <c r="L3438" s="24"/>
      <c r="M3438" s="24"/>
      <c r="N3438" s="24"/>
      <c r="O3438" s="24"/>
      <c r="P3438" s="24"/>
      <c r="Q3438" s="24"/>
      <c r="R3438" s="24"/>
      <c r="S3438" s="24"/>
      <c r="T3438" s="24"/>
      <c r="U3438" s="24"/>
      <c r="V3438" s="24"/>
      <c r="W3438" s="24"/>
      <c r="X3438" s="24"/>
      <c r="Y3438" s="24"/>
      <c r="Z3438" s="24"/>
      <c r="AA3438" s="24"/>
      <c r="AB3438" s="24"/>
      <c r="AC3438" s="24"/>
      <c r="AD3438" s="24"/>
      <c r="AE3438" s="24"/>
      <c r="AF3438" s="24"/>
      <c r="AG3438" s="24"/>
      <c r="AH3438" s="24"/>
      <c r="AI3438" s="24"/>
      <c r="AJ3438" s="24"/>
      <c r="AK3438" s="24"/>
      <c r="AL3438" s="24"/>
      <c r="AM3438" s="24"/>
      <c r="AN3438" s="24"/>
      <c r="AO3438" s="24"/>
      <c r="AP3438" s="24"/>
      <c r="AQ3438" s="24"/>
      <c r="AR3438" s="24"/>
      <c r="AS3438" s="24"/>
      <c r="AT3438" s="24"/>
      <c r="AU3438" s="24"/>
      <c r="AV3438" s="24"/>
      <c r="AW3438" s="24"/>
      <c r="AX3438" s="24"/>
      <c r="AY3438" s="24"/>
      <c r="AZ3438" s="208">
        <v>16.126999999999999</v>
      </c>
      <c r="BA3438" s="208">
        <v>1.8160000000000001</v>
      </c>
      <c r="BB3438" s="21">
        <f t="shared" si="417"/>
        <v>16.126999999999999</v>
      </c>
      <c r="BC3438" s="21"/>
      <c r="BD3438" s="22">
        <f t="shared" si="415"/>
        <v>21.676075268817204</v>
      </c>
      <c r="BE3438" s="21"/>
      <c r="BG3438" s="10"/>
      <c r="BH3438" s="21">
        <f t="shared" si="419"/>
        <v>0</v>
      </c>
      <c r="BI3438" s="22">
        <f t="shared" si="419"/>
        <v>1.6126999999999999E-2</v>
      </c>
      <c r="BJ3438" s="21"/>
      <c r="BK3438" s="21">
        <v>0</v>
      </c>
      <c r="BL3438" s="22">
        <v>4.8380999999999993E-2</v>
      </c>
      <c r="BM3438" s="21"/>
      <c r="BN3438" s="21">
        <f t="shared" si="418"/>
        <v>0</v>
      </c>
      <c r="BO3438" s="22">
        <f t="shared" si="418"/>
        <v>0.19352399999999997</v>
      </c>
      <c r="BP3438" s="21">
        <f t="shared" si="418"/>
        <v>0</v>
      </c>
    </row>
    <row r="3439" spans="1:68" ht="11.1" hidden="1" customHeight="1" outlineLevel="1" collapsed="1" x14ac:dyDescent="0.2">
      <c r="A3439" s="10"/>
      <c r="B3439" s="18"/>
      <c r="C3439" s="18"/>
      <c r="D3439" s="18"/>
      <c r="E3439" s="19" t="s">
        <v>2941</v>
      </c>
      <c r="F3439" s="209">
        <v>15.882</v>
      </c>
      <c r="G3439" s="209">
        <v>8.1869999999999994</v>
      </c>
      <c r="H3439" s="209">
        <v>2.339</v>
      </c>
      <c r="I3439" s="240">
        <v>5.6660000000000004</v>
      </c>
      <c r="J3439" s="240"/>
      <c r="K3439" s="209">
        <v>2.6179999999999999</v>
      </c>
      <c r="L3439" s="209">
        <v>3.2759999999999998</v>
      </c>
      <c r="M3439" s="209">
        <v>3.347</v>
      </c>
      <c r="N3439" s="209">
        <v>2.9039999999999999</v>
      </c>
      <c r="O3439" s="209">
        <v>2.504</v>
      </c>
      <c r="P3439" s="209">
        <v>2.9929999999999999</v>
      </c>
      <c r="Q3439" s="209">
        <v>2.8769999999999998</v>
      </c>
      <c r="R3439" s="209">
        <v>2.6869999999999998</v>
      </c>
      <c r="S3439" s="209">
        <v>3.0920000000000001</v>
      </c>
      <c r="T3439" s="209">
        <v>2.7040000000000002</v>
      </c>
      <c r="U3439" s="209">
        <v>2.8690000000000002</v>
      </c>
      <c r="V3439" s="209">
        <v>3.01</v>
      </c>
      <c r="W3439" s="209">
        <v>2.7269999999999999</v>
      </c>
      <c r="X3439" s="209">
        <v>2.9580000000000002</v>
      </c>
      <c r="Y3439" s="209">
        <v>20.116</v>
      </c>
      <c r="Z3439" s="209">
        <v>14.891</v>
      </c>
      <c r="AA3439" s="209">
        <v>2.59</v>
      </c>
      <c r="AB3439" s="209">
        <v>17.244</v>
      </c>
      <c r="AC3439" s="209">
        <v>18.058</v>
      </c>
      <c r="AD3439" s="209">
        <v>11.406000000000001</v>
      </c>
      <c r="AE3439" s="209">
        <v>6.7460000000000004</v>
      </c>
      <c r="AF3439" s="209">
        <v>8.4640000000000004</v>
      </c>
      <c r="AG3439" s="209">
        <v>6.9660000000000002</v>
      </c>
      <c r="AH3439" s="209">
        <v>6.7629999999999999</v>
      </c>
      <c r="AI3439" s="209">
        <v>11.657</v>
      </c>
      <c r="AJ3439" s="209">
        <v>6.64</v>
      </c>
      <c r="AK3439" s="209">
        <v>5.1159999999999997</v>
      </c>
      <c r="AL3439" s="209">
        <v>52.563000000000002</v>
      </c>
      <c r="AM3439" s="209">
        <v>21.631</v>
      </c>
      <c r="AN3439" s="209">
        <v>16.919</v>
      </c>
      <c r="AO3439" s="209">
        <v>21.867000000000001</v>
      </c>
      <c r="AP3439" s="209">
        <v>27.696000000000002</v>
      </c>
      <c r="AQ3439" s="209">
        <v>33.247</v>
      </c>
      <c r="AR3439" s="209">
        <v>32.515000000000001</v>
      </c>
      <c r="AS3439" s="209">
        <v>13.686</v>
      </c>
      <c r="AT3439" s="209">
        <v>30.474</v>
      </c>
      <c r="AU3439" s="209">
        <v>14.09</v>
      </c>
      <c r="AV3439" s="209">
        <v>10.025</v>
      </c>
      <c r="AW3439" s="209">
        <v>9.1069999999999993</v>
      </c>
      <c r="AX3439" s="20"/>
      <c r="AY3439" s="20"/>
      <c r="AZ3439" s="20"/>
      <c r="BA3439" s="20"/>
      <c r="BB3439" s="21">
        <f t="shared" si="417"/>
        <v>52.563000000000002</v>
      </c>
      <c r="BC3439" s="21">
        <f>BD3439</f>
        <v>70.649193548387103</v>
      </c>
      <c r="BD3439" s="22">
        <f t="shared" si="415"/>
        <v>70.649193548387103</v>
      </c>
      <c r="BE3439" s="21">
        <f>BC3439-BD3439</f>
        <v>0</v>
      </c>
      <c r="BF3439" s="90">
        <v>30.6</v>
      </c>
      <c r="BG3439" s="10"/>
      <c r="BH3439" s="21">
        <f t="shared" si="419"/>
        <v>5.2563000000000006E-2</v>
      </c>
      <c r="BI3439" s="22">
        <f t="shared" si="419"/>
        <v>5.2563000000000006E-2</v>
      </c>
      <c r="BJ3439" s="21">
        <f>BH3439-BI3439</f>
        <v>0</v>
      </c>
      <c r="BK3439" s="21">
        <v>0.15768900000000002</v>
      </c>
      <c r="BL3439" s="22">
        <v>0.15768900000000002</v>
      </c>
      <c r="BM3439" s="21">
        <v>0</v>
      </c>
      <c r="BN3439" s="21">
        <f t="shared" si="418"/>
        <v>0.63075600000000009</v>
      </c>
      <c r="BO3439" s="22">
        <f t="shared" si="418"/>
        <v>0.63075600000000009</v>
      </c>
      <c r="BP3439" s="21">
        <f t="shared" si="418"/>
        <v>0</v>
      </c>
    </row>
    <row r="3440" spans="1:68" ht="11.1" hidden="1" customHeight="1" outlineLevel="2" x14ac:dyDescent="0.2">
      <c r="A3440" s="10"/>
      <c r="B3440" s="18"/>
      <c r="C3440" s="18"/>
      <c r="D3440" s="18"/>
      <c r="E3440" s="23"/>
      <c r="F3440" s="208">
        <v>15.882</v>
      </c>
      <c r="G3440" s="208">
        <v>8.1869999999999994</v>
      </c>
      <c r="H3440" s="208">
        <v>2.339</v>
      </c>
      <c r="I3440" s="239">
        <v>5.6660000000000004</v>
      </c>
      <c r="J3440" s="239"/>
      <c r="K3440" s="208">
        <v>2.6179999999999999</v>
      </c>
      <c r="L3440" s="208">
        <v>3.2759999999999998</v>
      </c>
      <c r="M3440" s="208">
        <v>3.347</v>
      </c>
      <c r="N3440" s="208">
        <v>2.9039999999999999</v>
      </c>
      <c r="O3440" s="208">
        <v>2.504</v>
      </c>
      <c r="P3440" s="208">
        <v>2.9929999999999999</v>
      </c>
      <c r="Q3440" s="208">
        <v>2.8769999999999998</v>
      </c>
      <c r="R3440" s="208">
        <v>2.6869999999999998</v>
      </c>
      <c r="S3440" s="208">
        <v>3.0920000000000001</v>
      </c>
      <c r="T3440" s="208">
        <v>2.7040000000000002</v>
      </c>
      <c r="U3440" s="208">
        <v>2.8690000000000002</v>
      </c>
      <c r="V3440" s="208">
        <v>3.01</v>
      </c>
      <c r="W3440" s="208">
        <v>2.7269999999999999</v>
      </c>
      <c r="X3440" s="208">
        <v>2.9580000000000002</v>
      </c>
      <c r="Y3440" s="208">
        <v>20.116</v>
      </c>
      <c r="Z3440" s="208">
        <v>14.891</v>
      </c>
      <c r="AA3440" s="208">
        <v>2.59</v>
      </c>
      <c r="AB3440" s="208">
        <v>17.244</v>
      </c>
      <c r="AC3440" s="208">
        <v>18.058</v>
      </c>
      <c r="AD3440" s="208">
        <v>11.406000000000001</v>
      </c>
      <c r="AE3440" s="208">
        <v>6.7460000000000004</v>
      </c>
      <c r="AF3440" s="208">
        <v>8.4640000000000004</v>
      </c>
      <c r="AG3440" s="208">
        <v>6.9660000000000002</v>
      </c>
      <c r="AH3440" s="208">
        <v>6.7629999999999999</v>
      </c>
      <c r="AI3440" s="208">
        <v>11.657</v>
      </c>
      <c r="AJ3440" s="208">
        <v>6.64</v>
      </c>
      <c r="AK3440" s="208">
        <v>5.1159999999999997</v>
      </c>
      <c r="AL3440" s="208">
        <v>52.563000000000002</v>
      </c>
      <c r="AM3440" s="208">
        <v>21.631</v>
      </c>
      <c r="AN3440" s="208">
        <v>16.919</v>
      </c>
      <c r="AO3440" s="208">
        <v>21.867000000000001</v>
      </c>
      <c r="AP3440" s="208">
        <v>27.696000000000002</v>
      </c>
      <c r="AQ3440" s="208">
        <v>33.247</v>
      </c>
      <c r="AR3440" s="208">
        <v>32.515000000000001</v>
      </c>
      <c r="AS3440" s="208">
        <v>13.686</v>
      </c>
      <c r="AT3440" s="208">
        <v>30.474</v>
      </c>
      <c r="AU3440" s="208">
        <v>14.09</v>
      </c>
      <c r="AV3440" s="208">
        <v>10.025</v>
      </c>
      <c r="AW3440" s="208">
        <v>9.1069999999999993</v>
      </c>
      <c r="AX3440" s="24"/>
      <c r="AY3440" s="24"/>
      <c r="AZ3440" s="24"/>
      <c r="BA3440" s="24"/>
      <c r="BB3440" s="21">
        <f t="shared" si="417"/>
        <v>52.563000000000002</v>
      </c>
      <c r="BC3440" s="21"/>
      <c r="BD3440" s="22">
        <f t="shared" si="415"/>
        <v>70.649193548387103</v>
      </c>
      <c r="BE3440" s="21"/>
      <c r="BG3440" s="10"/>
      <c r="BH3440" s="21">
        <f t="shared" si="419"/>
        <v>0</v>
      </c>
      <c r="BI3440" s="22">
        <f t="shared" si="419"/>
        <v>5.2563000000000006E-2</v>
      </c>
      <c r="BJ3440" s="21"/>
      <c r="BK3440" s="21">
        <v>0</v>
      </c>
      <c r="BL3440" s="22">
        <v>0.15768900000000002</v>
      </c>
      <c r="BM3440" s="21"/>
      <c r="BN3440" s="21">
        <f t="shared" si="418"/>
        <v>0</v>
      </c>
      <c r="BO3440" s="22">
        <f t="shared" si="418"/>
        <v>0.63075600000000009</v>
      </c>
      <c r="BP3440" s="21">
        <f t="shared" si="418"/>
        <v>0</v>
      </c>
    </row>
    <row r="3441" spans="1:68" ht="11.1" hidden="1" customHeight="1" outlineLevel="1" collapsed="1" x14ac:dyDescent="0.2">
      <c r="A3441" s="10"/>
      <c r="B3441" s="18"/>
      <c r="C3441" s="18"/>
      <c r="D3441" s="18"/>
      <c r="E3441" s="19" t="s">
        <v>2942</v>
      </c>
      <c r="F3441" s="209">
        <v>11.726000000000001</v>
      </c>
      <c r="G3441" s="209">
        <v>3.9</v>
      </c>
      <c r="H3441" s="209">
        <v>6.5250000000000004</v>
      </c>
      <c r="I3441" s="240">
        <v>0.94299999999999995</v>
      </c>
      <c r="J3441" s="240"/>
      <c r="K3441" s="20"/>
      <c r="L3441" s="20"/>
      <c r="M3441" s="20"/>
      <c r="N3441" s="20"/>
      <c r="O3441" s="20"/>
      <c r="P3441" s="209">
        <v>1.9430000000000001</v>
      </c>
      <c r="Q3441" s="20"/>
      <c r="R3441" s="209">
        <v>11.395</v>
      </c>
      <c r="S3441" s="209">
        <v>8.0039999999999996</v>
      </c>
      <c r="T3441" s="20"/>
      <c r="U3441" s="209">
        <v>10.333</v>
      </c>
      <c r="V3441" s="209">
        <v>1.389</v>
      </c>
      <c r="W3441" s="20"/>
      <c r="X3441" s="20"/>
      <c r="Y3441" s="20"/>
      <c r="Z3441" s="20"/>
      <c r="AA3441" s="20"/>
      <c r="AB3441" s="209">
        <v>4.0970000000000004</v>
      </c>
      <c r="AC3441" s="209">
        <v>5.2889999999999997</v>
      </c>
      <c r="AD3441" s="209">
        <v>5.4960000000000004</v>
      </c>
      <c r="AE3441" s="209">
        <v>5.0519999999999996</v>
      </c>
      <c r="AF3441" s="209">
        <v>5.38</v>
      </c>
      <c r="AG3441" s="209">
        <v>7.976</v>
      </c>
      <c r="AH3441" s="209">
        <v>7.76</v>
      </c>
      <c r="AI3441" s="209">
        <v>1.536</v>
      </c>
      <c r="AJ3441" s="20"/>
      <c r="AK3441" s="20"/>
      <c r="AL3441" s="209">
        <v>0.249</v>
      </c>
      <c r="AM3441" s="209">
        <v>0.89300000000000002</v>
      </c>
      <c r="AN3441" s="209">
        <v>1.2250000000000001</v>
      </c>
      <c r="AO3441" s="209">
        <v>6.1269999999999998</v>
      </c>
      <c r="AP3441" s="209">
        <v>5.4870000000000001</v>
      </c>
      <c r="AQ3441" s="209">
        <v>6.3810000000000002</v>
      </c>
      <c r="AR3441" s="209">
        <v>5.4809999999999999</v>
      </c>
      <c r="AS3441" s="209">
        <v>4.0860000000000003</v>
      </c>
      <c r="AT3441" s="209">
        <v>2.895</v>
      </c>
      <c r="AU3441" s="209">
        <v>1.159</v>
      </c>
      <c r="AV3441" s="20"/>
      <c r="AW3441" s="20"/>
      <c r="AX3441" s="20"/>
      <c r="AY3441" s="209">
        <v>3.3889999999999998</v>
      </c>
      <c r="AZ3441" s="209">
        <v>1.913</v>
      </c>
      <c r="BA3441" s="209">
        <v>3.2690000000000001</v>
      </c>
      <c r="BB3441" s="21">
        <f t="shared" si="417"/>
        <v>11.726000000000001</v>
      </c>
      <c r="BC3441" s="21">
        <f>BD3441</f>
        <v>15.760752688172044</v>
      </c>
      <c r="BD3441" s="22">
        <f t="shared" si="415"/>
        <v>15.760752688172044</v>
      </c>
      <c r="BE3441" s="21">
        <f>BC3441-BD3441</f>
        <v>0</v>
      </c>
      <c r="BF3441" s="2">
        <v>11.8</v>
      </c>
      <c r="BG3441" s="10">
        <v>6</v>
      </c>
      <c r="BH3441" s="21">
        <f t="shared" si="419"/>
        <v>1.1726E-2</v>
      </c>
      <c r="BI3441" s="22">
        <f t="shared" si="419"/>
        <v>1.1726E-2</v>
      </c>
      <c r="BJ3441" s="21">
        <f>BH3441-BI3441</f>
        <v>0</v>
      </c>
      <c r="BK3441" s="21">
        <v>3.5178000000000001E-2</v>
      </c>
      <c r="BL3441" s="22">
        <v>3.5178000000000001E-2</v>
      </c>
      <c r="BM3441" s="21">
        <v>0</v>
      </c>
      <c r="BN3441" s="21">
        <f t="shared" si="418"/>
        <v>0.140712</v>
      </c>
      <c r="BO3441" s="22">
        <f t="shared" si="418"/>
        <v>0.140712</v>
      </c>
      <c r="BP3441" s="21">
        <f t="shared" si="418"/>
        <v>0</v>
      </c>
    </row>
    <row r="3442" spans="1:68" ht="11.1" hidden="1" customHeight="1" outlineLevel="2" x14ac:dyDescent="0.2">
      <c r="A3442" s="10"/>
      <c r="B3442" s="18"/>
      <c r="C3442" s="18"/>
      <c r="D3442" s="18"/>
      <c r="E3442" s="23" t="s">
        <v>2943</v>
      </c>
      <c r="F3442" s="208">
        <v>11.726000000000001</v>
      </c>
      <c r="G3442" s="208">
        <v>3.9</v>
      </c>
      <c r="H3442" s="208">
        <v>6.5250000000000004</v>
      </c>
      <c r="I3442" s="239">
        <v>0.94299999999999995</v>
      </c>
      <c r="J3442" s="239"/>
      <c r="K3442" s="24"/>
      <c r="L3442" s="24"/>
      <c r="M3442" s="24"/>
      <c r="N3442" s="24"/>
      <c r="O3442" s="24"/>
      <c r="P3442" s="208">
        <v>1.9430000000000001</v>
      </c>
      <c r="Q3442" s="24"/>
      <c r="R3442" s="208">
        <v>11.395</v>
      </c>
      <c r="S3442" s="208">
        <v>8.0039999999999996</v>
      </c>
      <c r="T3442" s="24"/>
      <c r="U3442" s="208">
        <v>10.333</v>
      </c>
      <c r="V3442" s="208">
        <v>1.389</v>
      </c>
      <c r="W3442" s="24"/>
      <c r="X3442" s="24"/>
      <c r="Y3442" s="24"/>
      <c r="Z3442" s="24"/>
      <c r="AA3442" s="24"/>
      <c r="AB3442" s="208">
        <v>4.0970000000000004</v>
      </c>
      <c r="AC3442" s="208">
        <v>5.2889999999999997</v>
      </c>
      <c r="AD3442" s="208">
        <v>5.4960000000000004</v>
      </c>
      <c r="AE3442" s="208">
        <v>5.0519999999999996</v>
      </c>
      <c r="AF3442" s="208">
        <v>5.38</v>
      </c>
      <c r="AG3442" s="208">
        <v>7.976</v>
      </c>
      <c r="AH3442" s="208">
        <v>7.76</v>
      </c>
      <c r="AI3442" s="208">
        <v>1.536</v>
      </c>
      <c r="AJ3442" s="24"/>
      <c r="AK3442" s="24"/>
      <c r="AL3442" s="208">
        <v>0.249</v>
      </c>
      <c r="AM3442" s="208">
        <v>0.89300000000000002</v>
      </c>
      <c r="AN3442" s="208">
        <v>1.2250000000000001</v>
      </c>
      <c r="AO3442" s="208">
        <v>6.1269999999999998</v>
      </c>
      <c r="AP3442" s="208">
        <v>5.4870000000000001</v>
      </c>
      <c r="AQ3442" s="208">
        <v>6.3810000000000002</v>
      </c>
      <c r="AR3442" s="208">
        <v>5.4809999999999999</v>
      </c>
      <c r="AS3442" s="208">
        <v>4.0860000000000003</v>
      </c>
      <c r="AT3442" s="208">
        <v>2.895</v>
      </c>
      <c r="AU3442" s="208">
        <v>1.159</v>
      </c>
      <c r="AV3442" s="24"/>
      <c r="AW3442" s="24"/>
      <c r="AX3442" s="24"/>
      <c r="AY3442" s="208">
        <v>3.3889999999999998</v>
      </c>
      <c r="AZ3442" s="208">
        <v>1.913</v>
      </c>
      <c r="BA3442" s="208">
        <v>3.2690000000000001</v>
      </c>
      <c r="BB3442" s="21">
        <f t="shared" si="417"/>
        <v>11.726000000000001</v>
      </c>
      <c r="BC3442" s="21"/>
      <c r="BD3442" s="22">
        <f t="shared" si="415"/>
        <v>15.760752688172044</v>
      </c>
      <c r="BE3442" s="21"/>
      <c r="BG3442" s="10"/>
      <c r="BH3442" s="21">
        <f t="shared" si="419"/>
        <v>0</v>
      </c>
      <c r="BI3442" s="22">
        <f t="shared" si="419"/>
        <v>1.1726E-2</v>
      </c>
      <c r="BJ3442" s="21"/>
      <c r="BK3442" s="21">
        <v>0</v>
      </c>
      <c r="BL3442" s="22">
        <v>3.5178000000000001E-2</v>
      </c>
      <c r="BM3442" s="21"/>
      <c r="BN3442" s="21">
        <f t="shared" si="418"/>
        <v>0</v>
      </c>
      <c r="BO3442" s="22">
        <f t="shared" si="418"/>
        <v>0.140712</v>
      </c>
      <c r="BP3442" s="21">
        <f t="shared" si="418"/>
        <v>0</v>
      </c>
    </row>
    <row r="3443" spans="1:68" ht="11.1" hidden="1" customHeight="1" outlineLevel="1" collapsed="1" x14ac:dyDescent="0.2">
      <c r="A3443" s="10"/>
      <c r="B3443" s="18"/>
      <c r="C3443" s="18"/>
      <c r="D3443" s="18"/>
      <c r="E3443" s="19" t="s">
        <v>2944</v>
      </c>
      <c r="F3443" s="209">
        <v>11.07</v>
      </c>
      <c r="G3443" s="209">
        <v>10.33</v>
      </c>
      <c r="H3443" s="209">
        <v>4.7939999999999996</v>
      </c>
      <c r="I3443" s="240">
        <v>2</v>
      </c>
      <c r="J3443" s="240"/>
      <c r="K3443" s="20"/>
      <c r="L3443" s="20"/>
      <c r="M3443" s="20"/>
      <c r="N3443" s="20"/>
      <c r="O3443" s="20"/>
      <c r="P3443" s="209">
        <v>5.577</v>
      </c>
      <c r="Q3443" s="209">
        <v>9.7420000000000009</v>
      </c>
      <c r="R3443" s="209">
        <v>10.6</v>
      </c>
      <c r="S3443" s="209">
        <v>10.773</v>
      </c>
      <c r="T3443" s="20"/>
      <c r="U3443" s="209">
        <v>18.204999999999998</v>
      </c>
      <c r="V3443" s="209">
        <v>2.93</v>
      </c>
      <c r="W3443" s="20"/>
      <c r="X3443" s="20"/>
      <c r="Y3443" s="20"/>
      <c r="Z3443" s="20"/>
      <c r="AA3443" s="20"/>
      <c r="AB3443" s="20"/>
      <c r="AC3443" s="209">
        <v>10.829000000000001</v>
      </c>
      <c r="AD3443" s="209">
        <v>15.394</v>
      </c>
      <c r="AE3443" s="209">
        <v>10.422000000000001</v>
      </c>
      <c r="AF3443" s="209">
        <v>11.134</v>
      </c>
      <c r="AG3443" s="209">
        <v>6.1130000000000004</v>
      </c>
      <c r="AH3443" s="209">
        <v>2.964</v>
      </c>
      <c r="AI3443" s="20"/>
      <c r="AJ3443" s="20"/>
      <c r="AK3443" s="20"/>
      <c r="AL3443" s="20"/>
      <c r="AM3443" s="20"/>
      <c r="AN3443" s="209">
        <v>4.1180000000000003</v>
      </c>
      <c r="AO3443" s="209">
        <v>9.1</v>
      </c>
      <c r="AP3443" s="209">
        <v>12.138999999999999</v>
      </c>
      <c r="AQ3443" s="209">
        <v>12.199</v>
      </c>
      <c r="AR3443" s="209">
        <v>11.644</v>
      </c>
      <c r="AS3443" s="209">
        <v>8.3330000000000002</v>
      </c>
      <c r="AT3443" s="209">
        <v>1.5129999999999999</v>
      </c>
      <c r="AU3443" s="20"/>
      <c r="AV3443" s="20"/>
      <c r="AW3443" s="20"/>
      <c r="AX3443" s="20"/>
      <c r="AY3443" s="20"/>
      <c r="AZ3443" s="209">
        <v>2.734</v>
      </c>
      <c r="BA3443" s="209">
        <v>8.0909999999999993</v>
      </c>
      <c r="BB3443" s="21">
        <f t="shared" si="417"/>
        <v>18.204999999999998</v>
      </c>
      <c r="BC3443" s="21">
        <f>BD3443</f>
        <v>24.469086021505372</v>
      </c>
      <c r="BD3443" s="22">
        <f t="shared" si="415"/>
        <v>24.469086021505372</v>
      </c>
      <c r="BE3443" s="21">
        <f>BC3443-BD3443</f>
        <v>0</v>
      </c>
      <c r="BF3443" s="91">
        <v>17.100000000000001</v>
      </c>
      <c r="BG3443" s="10">
        <v>6</v>
      </c>
      <c r="BH3443" s="21">
        <f t="shared" si="419"/>
        <v>1.8204999999999995E-2</v>
      </c>
      <c r="BI3443" s="22">
        <f t="shared" si="419"/>
        <v>1.8204999999999995E-2</v>
      </c>
      <c r="BJ3443" s="21">
        <f>BH3443-BI3443</f>
        <v>0</v>
      </c>
      <c r="BK3443" s="21">
        <v>5.4614999999999983E-2</v>
      </c>
      <c r="BL3443" s="22">
        <v>5.4614999999999983E-2</v>
      </c>
      <c r="BM3443" s="21">
        <v>0</v>
      </c>
      <c r="BN3443" s="21">
        <f t="shared" si="418"/>
        <v>0.21845999999999993</v>
      </c>
      <c r="BO3443" s="22">
        <f t="shared" si="418"/>
        <v>0.21845999999999993</v>
      </c>
      <c r="BP3443" s="21">
        <f t="shared" si="418"/>
        <v>0</v>
      </c>
    </row>
    <row r="3444" spans="1:68" ht="11.1" hidden="1" customHeight="1" outlineLevel="2" x14ac:dyDescent="0.2">
      <c r="A3444" s="10"/>
      <c r="B3444" s="18"/>
      <c r="C3444" s="18"/>
      <c r="D3444" s="18"/>
      <c r="E3444" s="23" t="s">
        <v>2945</v>
      </c>
      <c r="F3444" s="208">
        <v>11.07</v>
      </c>
      <c r="G3444" s="208">
        <v>10.33</v>
      </c>
      <c r="H3444" s="208">
        <v>4.7939999999999996</v>
      </c>
      <c r="I3444" s="239">
        <v>2</v>
      </c>
      <c r="J3444" s="239"/>
      <c r="K3444" s="24"/>
      <c r="L3444" s="24"/>
      <c r="M3444" s="24"/>
      <c r="N3444" s="24"/>
      <c r="O3444" s="24"/>
      <c r="P3444" s="208">
        <v>5.577</v>
      </c>
      <c r="Q3444" s="208">
        <v>9.7420000000000009</v>
      </c>
      <c r="R3444" s="208">
        <v>10.6</v>
      </c>
      <c r="S3444" s="208">
        <v>10.773</v>
      </c>
      <c r="T3444" s="24"/>
      <c r="U3444" s="208">
        <v>18.204999999999998</v>
      </c>
      <c r="V3444" s="208">
        <v>2.93</v>
      </c>
      <c r="W3444" s="24"/>
      <c r="X3444" s="24"/>
      <c r="Y3444" s="24"/>
      <c r="Z3444" s="24"/>
      <c r="AA3444" s="24"/>
      <c r="AB3444" s="24"/>
      <c r="AC3444" s="208">
        <v>10.829000000000001</v>
      </c>
      <c r="AD3444" s="208">
        <v>15.394</v>
      </c>
      <c r="AE3444" s="208">
        <v>10.422000000000001</v>
      </c>
      <c r="AF3444" s="208">
        <v>11.134</v>
      </c>
      <c r="AG3444" s="208">
        <v>6.1130000000000004</v>
      </c>
      <c r="AH3444" s="208">
        <v>2.964</v>
      </c>
      <c r="AI3444" s="24"/>
      <c r="AJ3444" s="24"/>
      <c r="AK3444" s="24"/>
      <c r="AL3444" s="24"/>
      <c r="AM3444" s="24"/>
      <c r="AN3444" s="208">
        <v>4.1180000000000003</v>
      </c>
      <c r="AO3444" s="208">
        <v>9.1</v>
      </c>
      <c r="AP3444" s="208">
        <v>12.138999999999999</v>
      </c>
      <c r="AQ3444" s="208">
        <v>12.199</v>
      </c>
      <c r="AR3444" s="208">
        <v>11.644</v>
      </c>
      <c r="AS3444" s="208">
        <v>8.3330000000000002</v>
      </c>
      <c r="AT3444" s="208">
        <v>1.5129999999999999</v>
      </c>
      <c r="AU3444" s="24"/>
      <c r="AV3444" s="24"/>
      <c r="AW3444" s="24"/>
      <c r="AX3444" s="24"/>
      <c r="AY3444" s="24"/>
      <c r="AZ3444" s="208">
        <v>2.734</v>
      </c>
      <c r="BA3444" s="208">
        <v>8.0909999999999993</v>
      </c>
      <c r="BB3444" s="21">
        <f t="shared" si="417"/>
        <v>18.204999999999998</v>
      </c>
      <c r="BC3444" s="21"/>
      <c r="BD3444" s="22">
        <f t="shared" si="415"/>
        <v>24.469086021505372</v>
      </c>
      <c r="BE3444" s="21"/>
      <c r="BG3444" s="10"/>
      <c r="BH3444" s="21">
        <f t="shared" si="419"/>
        <v>0</v>
      </c>
      <c r="BI3444" s="22">
        <f t="shared" si="419"/>
        <v>1.8204999999999995E-2</v>
      </c>
      <c r="BJ3444" s="21"/>
      <c r="BK3444" s="21">
        <v>0</v>
      </c>
      <c r="BL3444" s="22">
        <v>5.4614999999999983E-2</v>
      </c>
      <c r="BM3444" s="21"/>
      <c r="BN3444" s="21">
        <f t="shared" si="418"/>
        <v>0</v>
      </c>
      <c r="BO3444" s="22">
        <f t="shared" si="418"/>
        <v>0.21845999999999993</v>
      </c>
      <c r="BP3444" s="21">
        <f t="shared" si="418"/>
        <v>0</v>
      </c>
    </row>
    <row r="3445" spans="1:68" ht="11.1" hidden="1" customHeight="1" outlineLevel="1" collapsed="1" x14ac:dyDescent="0.2">
      <c r="A3445" s="10"/>
      <c r="B3445" s="18"/>
      <c r="C3445" s="18"/>
      <c r="D3445" s="18"/>
      <c r="E3445" s="19" t="s">
        <v>2946</v>
      </c>
      <c r="F3445" s="20"/>
      <c r="G3445" s="20"/>
      <c r="H3445" s="20"/>
      <c r="I3445" s="20"/>
      <c r="J3445" s="20"/>
      <c r="K3445" s="20"/>
      <c r="L3445" s="20"/>
      <c r="M3445" s="20"/>
      <c r="N3445" s="20"/>
      <c r="O3445" s="20"/>
      <c r="P3445" s="20"/>
      <c r="Q3445" s="20"/>
      <c r="R3445" s="20"/>
      <c r="S3445" s="20"/>
      <c r="T3445" s="20"/>
      <c r="U3445" s="20"/>
      <c r="V3445" s="20"/>
      <c r="W3445" s="20"/>
      <c r="X3445" s="20"/>
      <c r="Y3445" s="20"/>
      <c r="Z3445" s="20"/>
      <c r="AA3445" s="20"/>
      <c r="AB3445" s="20"/>
      <c r="AC3445" s="20"/>
      <c r="AD3445" s="20"/>
      <c r="AE3445" s="20"/>
      <c r="AF3445" s="20"/>
      <c r="AG3445" s="20"/>
      <c r="AH3445" s="20"/>
      <c r="AI3445" s="20"/>
      <c r="AJ3445" s="20"/>
      <c r="AK3445" s="20"/>
      <c r="AL3445" s="20"/>
      <c r="AM3445" s="209">
        <v>0.44600000000000001</v>
      </c>
      <c r="AN3445" s="209">
        <v>0.51600000000000001</v>
      </c>
      <c r="AO3445" s="209">
        <v>0.67700000000000005</v>
      </c>
      <c r="AP3445" s="209">
        <v>0.78600000000000003</v>
      </c>
      <c r="AQ3445" s="209">
        <v>4.3159999999999998</v>
      </c>
      <c r="AR3445" s="209">
        <v>1.448</v>
      </c>
      <c r="AS3445" s="209">
        <v>1.347</v>
      </c>
      <c r="AT3445" s="209">
        <v>0.68700000000000006</v>
      </c>
      <c r="AU3445" s="209">
        <v>0.26100000000000001</v>
      </c>
      <c r="AV3445" s="209">
        <v>8.5000000000000006E-2</v>
      </c>
      <c r="AW3445" s="209">
        <v>8.1000000000000003E-2</v>
      </c>
      <c r="AX3445" s="209">
        <v>0.21099999999999999</v>
      </c>
      <c r="AY3445" s="209">
        <v>0.433</v>
      </c>
      <c r="AZ3445" s="209">
        <v>0.90300000000000002</v>
      </c>
      <c r="BA3445" s="209">
        <v>1.768</v>
      </c>
      <c r="BB3445" s="21">
        <f t="shared" si="417"/>
        <v>4.3159999999999998</v>
      </c>
      <c r="BC3445" s="21">
        <f>BD3445</f>
        <v>5.801075268817204</v>
      </c>
      <c r="BD3445" s="22">
        <f t="shared" si="415"/>
        <v>5.801075268817204</v>
      </c>
      <c r="BE3445" s="21">
        <f>BC3445-BD3445</f>
        <v>0</v>
      </c>
      <c r="BF3445" s="91">
        <v>3.56</v>
      </c>
      <c r="BG3445" s="10"/>
      <c r="BH3445" s="21">
        <f t="shared" si="419"/>
        <v>4.3160000000000004E-3</v>
      </c>
      <c r="BI3445" s="22">
        <f t="shared" si="419"/>
        <v>4.3160000000000004E-3</v>
      </c>
      <c r="BJ3445" s="21">
        <f>BH3445-BI3445</f>
        <v>0</v>
      </c>
      <c r="BK3445" s="21">
        <v>1.2948000000000001E-2</v>
      </c>
      <c r="BL3445" s="22">
        <v>1.2948000000000001E-2</v>
      </c>
      <c r="BM3445" s="21">
        <v>0</v>
      </c>
      <c r="BN3445" s="21">
        <f t="shared" si="418"/>
        <v>5.1792000000000005E-2</v>
      </c>
      <c r="BO3445" s="22">
        <f t="shared" si="418"/>
        <v>5.1792000000000005E-2</v>
      </c>
      <c r="BP3445" s="21">
        <f t="shared" si="418"/>
        <v>0</v>
      </c>
    </row>
    <row r="3446" spans="1:68" ht="11.1" hidden="1" customHeight="1" outlineLevel="2" x14ac:dyDescent="0.2">
      <c r="A3446" s="10"/>
      <c r="B3446" s="18"/>
      <c r="C3446" s="18"/>
      <c r="D3446" s="18"/>
      <c r="E3446" s="23"/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08">
        <v>0.44600000000000001</v>
      </c>
      <c r="AN3446" s="208">
        <v>0.51600000000000001</v>
      </c>
      <c r="AO3446" s="208">
        <v>0.67700000000000005</v>
      </c>
      <c r="AP3446" s="208">
        <v>0.78600000000000003</v>
      </c>
      <c r="AQ3446" s="208">
        <v>4.3159999999999998</v>
      </c>
      <c r="AR3446" s="208">
        <v>1.448</v>
      </c>
      <c r="AS3446" s="208">
        <v>1.347</v>
      </c>
      <c r="AT3446" s="208">
        <v>0.68700000000000006</v>
      </c>
      <c r="AU3446" s="208">
        <v>0.26100000000000001</v>
      </c>
      <c r="AV3446" s="208">
        <v>8.5000000000000006E-2</v>
      </c>
      <c r="AW3446" s="208">
        <v>8.1000000000000003E-2</v>
      </c>
      <c r="AX3446" s="208">
        <v>0.21099999999999999</v>
      </c>
      <c r="AY3446" s="208">
        <v>0.433</v>
      </c>
      <c r="AZ3446" s="208">
        <v>0.90300000000000002</v>
      </c>
      <c r="BA3446" s="208">
        <v>1.768</v>
      </c>
      <c r="BB3446" s="21">
        <f t="shared" si="417"/>
        <v>4.3159999999999998</v>
      </c>
      <c r="BC3446" s="21"/>
      <c r="BD3446" s="22">
        <f t="shared" si="415"/>
        <v>5.801075268817204</v>
      </c>
      <c r="BE3446" s="21"/>
      <c r="BG3446" s="10"/>
      <c r="BH3446" s="21">
        <f t="shared" si="419"/>
        <v>0</v>
      </c>
      <c r="BI3446" s="22">
        <f t="shared" si="419"/>
        <v>4.3160000000000004E-3</v>
      </c>
      <c r="BJ3446" s="21"/>
      <c r="BK3446" s="21">
        <v>0</v>
      </c>
      <c r="BL3446" s="22">
        <v>1.2948000000000001E-2</v>
      </c>
      <c r="BM3446" s="21"/>
      <c r="BN3446" s="21">
        <f t="shared" si="418"/>
        <v>0</v>
      </c>
      <c r="BO3446" s="22">
        <f t="shared" si="418"/>
        <v>5.1792000000000005E-2</v>
      </c>
      <c r="BP3446" s="21">
        <f t="shared" si="418"/>
        <v>0</v>
      </c>
    </row>
    <row r="3447" spans="1:68" ht="11.1" customHeight="1" outlineLevel="1" collapsed="1" x14ac:dyDescent="0.2">
      <c r="A3447" s="10"/>
      <c r="B3447" s="18"/>
      <c r="C3447" s="18"/>
      <c r="D3447" s="18"/>
      <c r="E3447" s="19" t="s">
        <v>2947</v>
      </c>
      <c r="F3447" s="209">
        <v>0.9</v>
      </c>
      <c r="G3447" s="209">
        <v>0.7</v>
      </c>
      <c r="H3447" s="209">
        <v>0.5</v>
      </c>
      <c r="I3447" s="240">
        <v>0.4</v>
      </c>
      <c r="J3447" s="240"/>
      <c r="K3447" s="20"/>
      <c r="L3447" s="20"/>
      <c r="M3447" s="20"/>
      <c r="N3447" s="20"/>
      <c r="O3447" s="20"/>
      <c r="P3447" s="209">
        <v>0.5</v>
      </c>
      <c r="Q3447" s="209">
        <v>0.6</v>
      </c>
      <c r="R3447" s="209">
        <v>0.6</v>
      </c>
      <c r="S3447" s="209">
        <v>1</v>
      </c>
      <c r="T3447" s="20"/>
      <c r="U3447" s="209">
        <v>1</v>
      </c>
      <c r="V3447" s="209">
        <v>1</v>
      </c>
      <c r="W3447" s="20"/>
      <c r="X3447" s="20"/>
      <c r="Y3447" s="20"/>
      <c r="Z3447" s="20"/>
      <c r="AA3447" s="20"/>
      <c r="AB3447" s="20"/>
      <c r="AC3447" s="20"/>
      <c r="AD3447" s="209">
        <v>3.1080000000000001</v>
      </c>
      <c r="AE3447" s="209">
        <v>1.4930000000000001</v>
      </c>
      <c r="AF3447" s="209">
        <v>1</v>
      </c>
      <c r="AG3447" s="20"/>
      <c r="AH3447" s="209">
        <v>0.13600000000000001</v>
      </c>
      <c r="AI3447" s="20"/>
      <c r="AJ3447" s="20"/>
      <c r="AK3447" s="20"/>
      <c r="AL3447" s="20"/>
      <c r="AM3447" s="20"/>
      <c r="AN3447" s="209">
        <v>0.69099999999999995</v>
      </c>
      <c r="AO3447" s="209">
        <v>0.70199999999999996</v>
      </c>
      <c r="AP3447" s="209">
        <v>0.76400000000000001</v>
      </c>
      <c r="AQ3447" s="209">
        <v>0.97699999999999998</v>
      </c>
      <c r="AR3447" s="209">
        <v>1</v>
      </c>
      <c r="AS3447" s="209">
        <v>0.54500000000000004</v>
      </c>
      <c r="AT3447" s="209">
        <v>0.5</v>
      </c>
      <c r="AU3447" s="20"/>
      <c r="AV3447" s="20"/>
      <c r="AW3447" s="20"/>
      <c r="AX3447" s="20"/>
      <c r="AY3447" s="20"/>
      <c r="AZ3447" s="20"/>
      <c r="BA3447" s="209">
        <v>0.7</v>
      </c>
      <c r="BB3447" s="21">
        <f t="shared" si="417"/>
        <v>3.1080000000000001</v>
      </c>
      <c r="BC3447" s="21">
        <f>BD3447</f>
        <v>4.17741935483871</v>
      </c>
      <c r="BD3447" s="22">
        <f t="shared" si="415"/>
        <v>4.17741935483871</v>
      </c>
      <c r="BE3447" s="21">
        <f>BC3447-BD3447</f>
        <v>0</v>
      </c>
      <c r="BF3447" s="90">
        <v>2.12</v>
      </c>
      <c r="BG3447" s="10">
        <v>7</v>
      </c>
      <c r="BH3447" s="21">
        <f t="shared" si="419"/>
        <v>3.1080000000000001E-3</v>
      </c>
      <c r="BI3447" s="22">
        <f t="shared" si="419"/>
        <v>3.1080000000000001E-3</v>
      </c>
      <c r="BJ3447" s="21">
        <f>BH3447-BI3447</f>
        <v>0</v>
      </c>
      <c r="BK3447" s="21">
        <v>9.3240000000000007E-3</v>
      </c>
      <c r="BL3447" s="22">
        <v>9.3240000000000007E-3</v>
      </c>
      <c r="BM3447" s="21">
        <v>0</v>
      </c>
      <c r="BN3447" s="21">
        <f t="shared" si="418"/>
        <v>3.7296000000000003E-2</v>
      </c>
      <c r="BO3447" s="22">
        <f t="shared" si="418"/>
        <v>3.7296000000000003E-2</v>
      </c>
      <c r="BP3447" s="21">
        <f t="shared" si="418"/>
        <v>0</v>
      </c>
    </row>
    <row r="3448" spans="1:68" ht="11.1" hidden="1" customHeight="1" outlineLevel="2" x14ac:dyDescent="0.2">
      <c r="A3448" s="10"/>
      <c r="B3448" s="18"/>
      <c r="C3448" s="18"/>
      <c r="D3448" s="18"/>
      <c r="E3448" s="23" t="s">
        <v>2948</v>
      </c>
      <c r="F3448" s="208">
        <v>0.9</v>
      </c>
      <c r="G3448" s="208">
        <v>0.7</v>
      </c>
      <c r="H3448" s="208">
        <v>0.5</v>
      </c>
      <c r="I3448" s="239">
        <v>0.4</v>
      </c>
      <c r="J3448" s="239"/>
      <c r="K3448" s="24"/>
      <c r="L3448" s="24"/>
      <c r="M3448" s="24"/>
      <c r="N3448" s="24"/>
      <c r="O3448" s="24"/>
      <c r="P3448" s="208">
        <v>0.5</v>
      </c>
      <c r="Q3448" s="208">
        <v>0.6</v>
      </c>
      <c r="R3448" s="208">
        <v>0.6</v>
      </c>
      <c r="S3448" s="208">
        <v>1</v>
      </c>
      <c r="T3448" s="24"/>
      <c r="U3448" s="208">
        <v>1</v>
      </c>
      <c r="V3448" s="208">
        <v>1</v>
      </c>
      <c r="W3448" s="24"/>
      <c r="X3448" s="24"/>
      <c r="Y3448" s="24"/>
      <c r="Z3448" s="24"/>
      <c r="AA3448" s="24"/>
      <c r="AB3448" s="24"/>
      <c r="AC3448" s="24"/>
      <c r="AD3448" s="208">
        <v>3.1080000000000001</v>
      </c>
      <c r="AE3448" s="208">
        <v>1.4930000000000001</v>
      </c>
      <c r="AF3448" s="208">
        <v>1</v>
      </c>
      <c r="AG3448" s="24"/>
      <c r="AH3448" s="208">
        <v>0.13600000000000001</v>
      </c>
      <c r="AI3448" s="24"/>
      <c r="AJ3448" s="24"/>
      <c r="AK3448" s="24"/>
      <c r="AL3448" s="24"/>
      <c r="AM3448" s="24"/>
      <c r="AN3448" s="208">
        <v>0.69099999999999995</v>
      </c>
      <c r="AO3448" s="208">
        <v>0.70199999999999996</v>
      </c>
      <c r="AP3448" s="208">
        <v>0.76400000000000001</v>
      </c>
      <c r="AQ3448" s="208">
        <v>0.97699999999999998</v>
      </c>
      <c r="AR3448" s="208">
        <v>1</v>
      </c>
      <c r="AS3448" s="208">
        <v>0.54500000000000004</v>
      </c>
      <c r="AT3448" s="208">
        <v>0.5</v>
      </c>
      <c r="AU3448" s="24"/>
      <c r="AV3448" s="24"/>
      <c r="AW3448" s="24"/>
      <c r="AX3448" s="24"/>
      <c r="AY3448" s="24"/>
      <c r="AZ3448" s="24"/>
      <c r="BA3448" s="208">
        <v>0.7</v>
      </c>
      <c r="BB3448" s="21">
        <f t="shared" si="417"/>
        <v>3.1080000000000001</v>
      </c>
      <c r="BC3448" s="21"/>
      <c r="BD3448" s="22">
        <f t="shared" si="415"/>
        <v>4.17741935483871</v>
      </c>
      <c r="BE3448" s="21"/>
      <c r="BG3448" s="10"/>
      <c r="BH3448" s="21">
        <f t="shared" si="419"/>
        <v>0</v>
      </c>
      <c r="BI3448" s="22">
        <f t="shared" si="419"/>
        <v>3.1080000000000001E-3</v>
      </c>
      <c r="BJ3448" s="21"/>
      <c r="BK3448" s="21">
        <v>0</v>
      </c>
      <c r="BL3448" s="22">
        <v>9.3240000000000007E-3</v>
      </c>
      <c r="BM3448" s="21"/>
      <c r="BN3448" s="21">
        <f t="shared" si="418"/>
        <v>0</v>
      </c>
      <c r="BO3448" s="22">
        <f t="shared" si="418"/>
        <v>3.7296000000000003E-2</v>
      </c>
      <c r="BP3448" s="21">
        <f t="shared" si="418"/>
        <v>0</v>
      </c>
    </row>
    <row r="3449" spans="1:68" ht="11.1" hidden="1" customHeight="1" outlineLevel="1" collapsed="1" x14ac:dyDescent="0.2">
      <c r="A3449" s="10"/>
      <c r="B3449" s="18"/>
      <c r="C3449" s="18"/>
      <c r="D3449" s="18"/>
      <c r="E3449" s="19" t="s">
        <v>2949</v>
      </c>
      <c r="F3449" s="209">
        <v>100.357</v>
      </c>
      <c r="G3449" s="209">
        <v>57.615000000000002</v>
      </c>
      <c r="H3449" s="209">
        <v>47.037999999999997</v>
      </c>
      <c r="I3449" s="240">
        <v>29.276</v>
      </c>
      <c r="J3449" s="240"/>
      <c r="K3449" s="209">
        <v>2.0529999999999999</v>
      </c>
      <c r="L3449" s="20"/>
      <c r="M3449" s="20"/>
      <c r="N3449" s="20"/>
      <c r="O3449" s="20"/>
      <c r="P3449" s="209">
        <v>37.402999999999999</v>
      </c>
      <c r="Q3449" s="209">
        <v>53.156999999999996</v>
      </c>
      <c r="R3449" s="209">
        <v>57.962000000000003</v>
      </c>
      <c r="S3449" s="209">
        <v>62.808999999999997</v>
      </c>
      <c r="T3449" s="209">
        <v>62.463999999999999</v>
      </c>
      <c r="U3449" s="209">
        <v>42.951000000000001</v>
      </c>
      <c r="V3449" s="209">
        <v>28.628</v>
      </c>
      <c r="W3449" s="209">
        <v>6.7910000000000004</v>
      </c>
      <c r="X3449" s="20"/>
      <c r="Y3449" s="20"/>
      <c r="Z3449" s="20"/>
      <c r="AA3449" s="20"/>
      <c r="AB3449" s="209">
        <v>43.734999999999999</v>
      </c>
      <c r="AC3449" s="209">
        <v>48.677</v>
      </c>
      <c r="AD3449" s="209">
        <v>62.000999999999998</v>
      </c>
      <c r="AE3449" s="209">
        <v>61.293999999999997</v>
      </c>
      <c r="AF3449" s="209">
        <v>60.008000000000003</v>
      </c>
      <c r="AG3449" s="209">
        <v>35.213000000000001</v>
      </c>
      <c r="AH3449" s="209">
        <v>25.672000000000001</v>
      </c>
      <c r="AI3449" s="209">
        <v>10.249000000000001</v>
      </c>
      <c r="AJ3449" s="20"/>
      <c r="AK3449" s="20"/>
      <c r="AL3449" s="20"/>
      <c r="AM3449" s="20"/>
      <c r="AN3449" s="209">
        <v>38.183999999999997</v>
      </c>
      <c r="AO3449" s="209">
        <v>69.114000000000004</v>
      </c>
      <c r="AP3449" s="209">
        <v>53.792999999999999</v>
      </c>
      <c r="AQ3449" s="209">
        <v>40.145000000000003</v>
      </c>
      <c r="AR3449" s="209">
        <v>84.394000000000005</v>
      </c>
      <c r="AS3449" s="209">
        <v>66.77</v>
      </c>
      <c r="AT3449" s="209">
        <v>26.416</v>
      </c>
      <c r="AU3449" s="209">
        <v>6.7679999999999998</v>
      </c>
      <c r="AV3449" s="20"/>
      <c r="AW3449" s="20"/>
      <c r="AX3449" s="20"/>
      <c r="AY3449" s="20"/>
      <c r="AZ3449" s="209">
        <v>38.344999999999999</v>
      </c>
      <c r="BA3449" s="209">
        <v>45.503999999999998</v>
      </c>
      <c r="BB3449" s="56">
        <f>BB3450+BB3451+BB3452+BB3453</f>
        <v>123.191</v>
      </c>
      <c r="BC3449" s="21">
        <f>BD3449</f>
        <v>165.57930107526883</v>
      </c>
      <c r="BD3449" s="22">
        <f t="shared" si="415"/>
        <v>165.57930107526883</v>
      </c>
      <c r="BE3449" s="21">
        <f>BC3449-BD3449</f>
        <v>0</v>
      </c>
      <c r="BF3449" s="91">
        <v>127.9</v>
      </c>
      <c r="BG3449" s="10">
        <v>5</v>
      </c>
      <c r="BH3449" s="21">
        <f t="shared" si="419"/>
        <v>0.12319099999999999</v>
      </c>
      <c r="BI3449" s="22">
        <f t="shared" si="419"/>
        <v>0.12319099999999999</v>
      </c>
      <c r="BJ3449" s="21">
        <f>BH3449-BI3449</f>
        <v>0</v>
      </c>
      <c r="BK3449" s="21">
        <v>0.36957299999999998</v>
      </c>
      <c r="BL3449" s="22">
        <v>0.36957299999999998</v>
      </c>
      <c r="BM3449" s="21">
        <v>0</v>
      </c>
      <c r="BN3449" s="21">
        <f t="shared" si="418"/>
        <v>1.4782919999999999</v>
      </c>
      <c r="BO3449" s="22">
        <f t="shared" si="418"/>
        <v>1.4782919999999999</v>
      </c>
      <c r="BP3449" s="21">
        <f t="shared" si="418"/>
        <v>0</v>
      </c>
    </row>
    <row r="3450" spans="1:68" ht="11.1" hidden="1" customHeight="1" outlineLevel="2" x14ac:dyDescent="0.2">
      <c r="A3450" s="10"/>
      <c r="B3450" s="18"/>
      <c r="C3450" s="18"/>
      <c r="D3450" s="18"/>
      <c r="E3450" s="23" t="s">
        <v>2950</v>
      </c>
      <c r="F3450" s="208">
        <v>5.5</v>
      </c>
      <c r="G3450" s="208">
        <v>1.591</v>
      </c>
      <c r="H3450" s="208">
        <v>1.6890000000000001</v>
      </c>
      <c r="I3450" s="239">
        <v>0.84</v>
      </c>
      <c r="J3450" s="239"/>
      <c r="K3450" s="208">
        <v>5.0000000000000001E-3</v>
      </c>
      <c r="L3450" s="24"/>
      <c r="M3450" s="24"/>
      <c r="N3450" s="24"/>
      <c r="O3450" s="24"/>
      <c r="P3450" s="208">
        <v>1.03</v>
      </c>
      <c r="Q3450" s="208">
        <v>1.7010000000000001</v>
      </c>
      <c r="R3450" s="208">
        <v>2.218</v>
      </c>
      <c r="S3450" s="208">
        <v>2.5419999999999998</v>
      </c>
      <c r="T3450" s="208">
        <v>2.7240000000000002</v>
      </c>
      <c r="U3450" s="208">
        <v>1.669</v>
      </c>
      <c r="V3450" s="208">
        <v>0.80600000000000005</v>
      </c>
      <c r="W3450" s="208">
        <v>8.7999999999999995E-2</v>
      </c>
      <c r="X3450" s="24"/>
      <c r="Y3450" s="24"/>
      <c r="Z3450" s="24"/>
      <c r="AA3450" s="24"/>
      <c r="AB3450" s="24"/>
      <c r="AC3450" s="208">
        <v>3.7120000000000002</v>
      </c>
      <c r="AD3450" s="208">
        <v>2.57</v>
      </c>
      <c r="AE3450" s="208">
        <v>2.8650000000000002</v>
      </c>
      <c r="AF3450" s="208">
        <v>2.6040000000000001</v>
      </c>
      <c r="AG3450" s="208">
        <v>1.5389999999999999</v>
      </c>
      <c r="AH3450" s="24"/>
      <c r="AI3450" s="208">
        <v>1.613</v>
      </c>
      <c r="AJ3450" s="24"/>
      <c r="AK3450" s="24"/>
      <c r="AL3450" s="24"/>
      <c r="AM3450" s="24"/>
      <c r="AN3450" s="208">
        <v>1.262</v>
      </c>
      <c r="AO3450" s="208">
        <v>2.181</v>
      </c>
      <c r="AP3450" s="208">
        <v>2.4060000000000001</v>
      </c>
      <c r="AQ3450" s="208">
        <v>2.4359999999999999</v>
      </c>
      <c r="AR3450" s="208">
        <v>2.6640000000000001</v>
      </c>
      <c r="AS3450" s="208">
        <v>1.8009999999999999</v>
      </c>
      <c r="AT3450" s="208">
        <v>1.0589999999999999</v>
      </c>
      <c r="AU3450" s="24"/>
      <c r="AV3450" s="24"/>
      <c r="AW3450" s="24"/>
      <c r="AX3450" s="24"/>
      <c r="AY3450" s="24"/>
      <c r="AZ3450" s="208">
        <v>1.8740000000000001</v>
      </c>
      <c r="BA3450" s="208">
        <v>0.98799999999999999</v>
      </c>
      <c r="BB3450" s="21">
        <f t="shared" si="417"/>
        <v>5.5</v>
      </c>
      <c r="BC3450" s="21"/>
      <c r="BD3450" s="22">
        <f t="shared" si="415"/>
        <v>7.39247311827957</v>
      </c>
      <c r="BE3450" s="21"/>
      <c r="BG3450" s="10"/>
      <c r="BH3450" s="21">
        <f t="shared" si="419"/>
        <v>0</v>
      </c>
      <c r="BI3450" s="22">
        <f t="shared" si="419"/>
        <v>5.5000000000000005E-3</v>
      </c>
      <c r="BJ3450" s="21"/>
      <c r="BK3450" s="21">
        <v>0</v>
      </c>
      <c r="BL3450" s="22">
        <v>1.6500000000000001E-2</v>
      </c>
      <c r="BM3450" s="21"/>
      <c r="BN3450" s="21">
        <f t="shared" si="418"/>
        <v>0</v>
      </c>
      <c r="BO3450" s="22">
        <f t="shared" si="418"/>
        <v>6.6000000000000003E-2</v>
      </c>
      <c r="BP3450" s="21">
        <f t="shared" si="418"/>
        <v>0</v>
      </c>
    </row>
    <row r="3451" spans="1:68" ht="11.1" hidden="1" customHeight="1" outlineLevel="2" x14ac:dyDescent="0.2">
      <c r="A3451" s="10"/>
      <c r="B3451" s="18"/>
      <c r="C3451" s="18"/>
      <c r="D3451" s="18"/>
      <c r="E3451" s="23" t="s">
        <v>2951</v>
      </c>
      <c r="F3451" s="208">
        <v>4.0999999999999996</v>
      </c>
      <c r="G3451" s="208">
        <v>0.67800000000000005</v>
      </c>
      <c r="H3451" s="208">
        <v>0.66800000000000004</v>
      </c>
      <c r="I3451" s="239">
        <v>0.35099999999999998</v>
      </c>
      <c r="J3451" s="239"/>
      <c r="K3451" s="208">
        <v>4.7E-2</v>
      </c>
      <c r="L3451" s="24"/>
      <c r="M3451" s="24"/>
      <c r="N3451" s="24"/>
      <c r="O3451" s="24"/>
      <c r="P3451" s="208">
        <v>0.23699999999999999</v>
      </c>
      <c r="Q3451" s="208">
        <v>0.74</v>
      </c>
      <c r="R3451" s="208">
        <v>1.097</v>
      </c>
      <c r="S3451" s="208">
        <v>1.2629999999999999</v>
      </c>
      <c r="T3451" s="208">
        <v>1.22</v>
      </c>
      <c r="U3451" s="208">
        <v>0.67</v>
      </c>
      <c r="V3451" s="208">
        <v>0.23699999999999999</v>
      </c>
      <c r="W3451" s="24"/>
      <c r="X3451" s="24"/>
      <c r="Y3451" s="24"/>
      <c r="Z3451" s="24"/>
      <c r="AA3451" s="24"/>
      <c r="AB3451" s="208">
        <v>0.47599999999999998</v>
      </c>
      <c r="AC3451" s="208">
        <v>0.66300000000000003</v>
      </c>
      <c r="AD3451" s="208">
        <v>1.121</v>
      </c>
      <c r="AE3451" s="208">
        <v>1.1850000000000001</v>
      </c>
      <c r="AF3451" s="208">
        <v>0.91100000000000003</v>
      </c>
      <c r="AG3451" s="208">
        <v>0.66</v>
      </c>
      <c r="AH3451" s="208">
        <v>0.193</v>
      </c>
      <c r="AI3451" s="24"/>
      <c r="AJ3451" s="24"/>
      <c r="AK3451" s="24"/>
      <c r="AL3451" s="24"/>
      <c r="AM3451" s="24"/>
      <c r="AN3451" s="208">
        <v>0.26900000000000002</v>
      </c>
      <c r="AO3451" s="208">
        <v>0.92</v>
      </c>
      <c r="AP3451" s="208">
        <v>1.236</v>
      </c>
      <c r="AQ3451" s="208">
        <v>1.2569999999999999</v>
      </c>
      <c r="AR3451" s="208">
        <v>1.339</v>
      </c>
      <c r="AS3451" s="208">
        <v>0.78600000000000003</v>
      </c>
      <c r="AT3451" s="208">
        <v>0.26800000000000002</v>
      </c>
      <c r="AU3451" s="208">
        <v>6.4000000000000001E-2</v>
      </c>
      <c r="AV3451" s="24"/>
      <c r="AW3451" s="24"/>
      <c r="AX3451" s="24"/>
      <c r="AY3451" s="24"/>
      <c r="AZ3451" s="208">
        <v>0.13400000000000001</v>
      </c>
      <c r="BA3451" s="208">
        <v>0.70499999999999996</v>
      </c>
      <c r="BB3451" s="21">
        <f>MAX(F3451:BA3451)</f>
        <v>4.0999999999999996</v>
      </c>
      <c r="BC3451" s="21"/>
      <c r="BD3451" s="22">
        <f t="shared" si="415"/>
        <v>5.5107526881720421</v>
      </c>
      <c r="BE3451" s="21"/>
      <c r="BG3451" s="10"/>
      <c r="BH3451" s="21">
        <f t="shared" si="419"/>
        <v>0</v>
      </c>
      <c r="BI3451" s="22">
        <f t="shared" si="419"/>
        <v>4.1000000000000003E-3</v>
      </c>
      <c r="BJ3451" s="21"/>
      <c r="BK3451" s="21">
        <v>0</v>
      </c>
      <c r="BL3451" s="22">
        <v>1.2300000000000002E-2</v>
      </c>
      <c r="BM3451" s="21"/>
      <c r="BN3451" s="21">
        <f t="shared" si="418"/>
        <v>0</v>
      </c>
      <c r="BO3451" s="22">
        <f t="shared" si="418"/>
        <v>4.9200000000000008E-2</v>
      </c>
      <c r="BP3451" s="21">
        <f t="shared" si="418"/>
        <v>0</v>
      </c>
    </row>
    <row r="3452" spans="1:68" ht="11.1" hidden="1" customHeight="1" outlineLevel="2" x14ac:dyDescent="0.2">
      <c r="A3452" s="10"/>
      <c r="B3452" s="18"/>
      <c r="C3452" s="18"/>
      <c r="D3452" s="18"/>
      <c r="E3452" s="23" t="s">
        <v>2952</v>
      </c>
      <c r="F3452" s="208">
        <v>68.2</v>
      </c>
      <c r="G3452" s="208">
        <v>27.146000000000001</v>
      </c>
      <c r="H3452" s="208">
        <v>29.369</v>
      </c>
      <c r="I3452" s="239">
        <v>18.71</v>
      </c>
      <c r="J3452" s="239"/>
      <c r="K3452" s="208">
        <v>1.222</v>
      </c>
      <c r="L3452" s="24"/>
      <c r="M3452" s="24"/>
      <c r="N3452" s="24"/>
      <c r="O3452" s="24"/>
      <c r="P3452" s="208">
        <v>25.600999999999999</v>
      </c>
      <c r="Q3452" s="208">
        <v>37.411000000000001</v>
      </c>
      <c r="R3452" s="208">
        <v>39.262</v>
      </c>
      <c r="S3452" s="208">
        <v>41.673999999999999</v>
      </c>
      <c r="T3452" s="208">
        <v>40.075000000000003</v>
      </c>
      <c r="U3452" s="208">
        <v>27.760999999999999</v>
      </c>
      <c r="V3452" s="208">
        <v>17.859000000000002</v>
      </c>
      <c r="W3452" s="208">
        <v>5.9020000000000001</v>
      </c>
      <c r="X3452" s="24"/>
      <c r="Y3452" s="24"/>
      <c r="Z3452" s="24"/>
      <c r="AA3452" s="24"/>
      <c r="AB3452" s="208">
        <v>34.209000000000003</v>
      </c>
      <c r="AC3452" s="208">
        <v>28.44</v>
      </c>
      <c r="AD3452" s="208">
        <v>42.625999999999998</v>
      </c>
      <c r="AE3452" s="208">
        <v>40.08</v>
      </c>
      <c r="AF3452" s="208">
        <v>42.015999999999998</v>
      </c>
      <c r="AG3452" s="208">
        <v>23.013000000000002</v>
      </c>
      <c r="AH3452" s="208">
        <v>18.344999999999999</v>
      </c>
      <c r="AI3452" s="208">
        <v>5.6280000000000001</v>
      </c>
      <c r="AJ3452" s="24"/>
      <c r="AK3452" s="24"/>
      <c r="AL3452" s="24"/>
      <c r="AM3452" s="24"/>
      <c r="AN3452" s="208">
        <v>24.506</v>
      </c>
      <c r="AO3452" s="208">
        <v>29.878</v>
      </c>
      <c r="AP3452" s="208">
        <v>27.428999999999998</v>
      </c>
      <c r="AQ3452" s="208">
        <v>36.451999999999998</v>
      </c>
      <c r="AR3452" s="208">
        <v>35</v>
      </c>
      <c r="AS3452" s="208">
        <v>43.970999999999997</v>
      </c>
      <c r="AT3452" s="208">
        <v>12.481999999999999</v>
      </c>
      <c r="AU3452" s="24"/>
      <c r="AV3452" s="24"/>
      <c r="AW3452" s="24"/>
      <c r="AX3452" s="24"/>
      <c r="AY3452" s="24"/>
      <c r="AZ3452" s="208">
        <v>28.704000000000001</v>
      </c>
      <c r="BA3452" s="208">
        <v>30.707999999999998</v>
      </c>
      <c r="BB3452" s="21">
        <f>MAX(F3452:BA3452)</f>
        <v>68.2</v>
      </c>
      <c r="BC3452" s="21"/>
      <c r="BD3452" s="22">
        <f t="shared" si="415"/>
        <v>91.666666666666671</v>
      </c>
      <c r="BE3452" s="21"/>
      <c r="BG3452" s="10"/>
      <c r="BH3452" s="21">
        <f t="shared" si="419"/>
        <v>0</v>
      </c>
      <c r="BI3452" s="22">
        <f t="shared" si="419"/>
        <v>6.8199999999999997E-2</v>
      </c>
      <c r="BJ3452" s="21"/>
      <c r="BK3452" s="21">
        <v>0</v>
      </c>
      <c r="BL3452" s="22">
        <v>0.2046</v>
      </c>
      <c r="BM3452" s="21"/>
      <c r="BN3452" s="21">
        <f t="shared" si="418"/>
        <v>0</v>
      </c>
      <c r="BO3452" s="22">
        <f t="shared" si="418"/>
        <v>0.81840000000000002</v>
      </c>
      <c r="BP3452" s="21">
        <f t="shared" si="418"/>
        <v>0</v>
      </c>
    </row>
    <row r="3453" spans="1:68" ht="11.1" hidden="1" customHeight="1" outlineLevel="2" x14ac:dyDescent="0.2">
      <c r="A3453" s="10"/>
      <c r="B3453" s="18"/>
      <c r="C3453" s="18"/>
      <c r="D3453" s="18"/>
      <c r="E3453" s="23" t="s">
        <v>2953</v>
      </c>
      <c r="F3453" s="24"/>
      <c r="G3453" s="208">
        <v>28.2</v>
      </c>
      <c r="H3453" s="208">
        <v>15.311999999999999</v>
      </c>
      <c r="I3453" s="239">
        <v>9.375</v>
      </c>
      <c r="J3453" s="239"/>
      <c r="K3453" s="208">
        <v>0.77900000000000003</v>
      </c>
      <c r="L3453" s="24"/>
      <c r="M3453" s="24"/>
      <c r="N3453" s="24"/>
      <c r="O3453" s="24"/>
      <c r="P3453" s="208">
        <v>10.535</v>
      </c>
      <c r="Q3453" s="208">
        <v>13.305</v>
      </c>
      <c r="R3453" s="208">
        <v>15.385</v>
      </c>
      <c r="S3453" s="208">
        <v>17.329999999999998</v>
      </c>
      <c r="T3453" s="208">
        <v>18.445</v>
      </c>
      <c r="U3453" s="208">
        <v>12.851000000000001</v>
      </c>
      <c r="V3453" s="208">
        <v>9.7260000000000009</v>
      </c>
      <c r="W3453" s="208">
        <v>0.80100000000000005</v>
      </c>
      <c r="X3453" s="24"/>
      <c r="Y3453" s="24"/>
      <c r="Z3453" s="24"/>
      <c r="AA3453" s="24"/>
      <c r="AB3453" s="208">
        <v>9.0500000000000007</v>
      </c>
      <c r="AC3453" s="208">
        <v>15.862</v>
      </c>
      <c r="AD3453" s="208">
        <v>15.683999999999999</v>
      </c>
      <c r="AE3453" s="208">
        <v>17.164000000000001</v>
      </c>
      <c r="AF3453" s="208">
        <v>14.477</v>
      </c>
      <c r="AG3453" s="208">
        <v>10.000999999999999</v>
      </c>
      <c r="AH3453" s="208">
        <v>7.1340000000000003</v>
      </c>
      <c r="AI3453" s="208">
        <v>3.008</v>
      </c>
      <c r="AJ3453" s="24"/>
      <c r="AK3453" s="24"/>
      <c r="AL3453" s="24"/>
      <c r="AM3453" s="24"/>
      <c r="AN3453" s="208">
        <v>12.147</v>
      </c>
      <c r="AO3453" s="208">
        <v>36.134999999999998</v>
      </c>
      <c r="AP3453" s="208">
        <v>22.722000000000001</v>
      </c>
      <c r="AQ3453" s="24"/>
      <c r="AR3453" s="208">
        <v>45.390999999999998</v>
      </c>
      <c r="AS3453" s="208">
        <v>20.212</v>
      </c>
      <c r="AT3453" s="208">
        <v>12.606999999999999</v>
      </c>
      <c r="AU3453" s="208">
        <v>6.7039999999999997</v>
      </c>
      <c r="AV3453" s="24"/>
      <c r="AW3453" s="24"/>
      <c r="AX3453" s="24"/>
      <c r="AY3453" s="24"/>
      <c r="AZ3453" s="208">
        <v>7.633</v>
      </c>
      <c r="BA3453" s="208">
        <v>13.103</v>
      </c>
      <c r="BB3453" s="21">
        <f>MAX(F3453:BA3453)</f>
        <v>45.390999999999998</v>
      </c>
      <c r="BC3453" s="21"/>
      <c r="BD3453" s="22">
        <f t="shared" si="415"/>
        <v>61.009408602150536</v>
      </c>
      <c r="BE3453" s="21"/>
      <c r="BG3453" s="10"/>
      <c r="BH3453" s="21">
        <f t="shared" si="419"/>
        <v>0</v>
      </c>
      <c r="BI3453" s="22">
        <f t="shared" si="419"/>
        <v>4.5391000000000001E-2</v>
      </c>
      <c r="BJ3453" s="21"/>
      <c r="BK3453" s="21">
        <v>0</v>
      </c>
      <c r="BL3453" s="22">
        <v>0.13617299999999999</v>
      </c>
      <c r="BM3453" s="21"/>
      <c r="BN3453" s="21">
        <f t="shared" si="418"/>
        <v>0</v>
      </c>
      <c r="BO3453" s="22">
        <f t="shared" si="418"/>
        <v>0.54469199999999995</v>
      </c>
      <c r="BP3453" s="21">
        <f t="shared" si="418"/>
        <v>0</v>
      </c>
    </row>
    <row r="3454" spans="1:68" ht="11.1" hidden="1" customHeight="1" outlineLevel="1" collapsed="1" x14ac:dyDescent="0.2">
      <c r="A3454" s="10"/>
      <c r="B3454" s="18"/>
      <c r="C3454" s="18"/>
      <c r="D3454" s="18"/>
      <c r="E3454" s="19" t="s">
        <v>2954</v>
      </c>
      <c r="F3454" s="20"/>
      <c r="G3454" s="20"/>
      <c r="H3454" s="20"/>
      <c r="I3454" s="20"/>
      <c r="J3454" s="20"/>
      <c r="K3454" s="20"/>
      <c r="L3454" s="20"/>
      <c r="M3454" s="20"/>
      <c r="N3454" s="20"/>
      <c r="O3454" s="20"/>
      <c r="P3454" s="20"/>
      <c r="Q3454" s="20"/>
      <c r="R3454" s="20"/>
      <c r="S3454" s="20"/>
      <c r="T3454" s="20"/>
      <c r="U3454" s="20"/>
      <c r="V3454" s="20"/>
      <c r="W3454" s="20"/>
      <c r="X3454" s="20"/>
      <c r="Y3454" s="20"/>
      <c r="Z3454" s="20"/>
      <c r="AA3454" s="20"/>
      <c r="AB3454" s="20"/>
      <c r="AC3454" s="20"/>
      <c r="AD3454" s="20"/>
      <c r="AE3454" s="20"/>
      <c r="AF3454" s="20"/>
      <c r="AG3454" s="20"/>
      <c r="AH3454" s="20"/>
      <c r="AI3454" s="20"/>
      <c r="AJ3454" s="20"/>
      <c r="AK3454" s="20"/>
      <c r="AL3454" s="20"/>
      <c r="AM3454" s="20"/>
      <c r="AN3454" s="20"/>
      <c r="AO3454" s="209">
        <v>1.78</v>
      </c>
      <c r="AP3454" s="209">
        <v>1.32</v>
      </c>
      <c r="AQ3454" s="209">
        <v>1.55</v>
      </c>
      <c r="AR3454" s="209">
        <v>1.5</v>
      </c>
      <c r="AS3454" s="209">
        <v>1.145</v>
      </c>
      <c r="AT3454" s="209">
        <v>0.48799999999999999</v>
      </c>
      <c r="AU3454" s="209">
        <v>0.39100000000000001</v>
      </c>
      <c r="AV3454" s="20"/>
      <c r="AW3454" s="20"/>
      <c r="AX3454" s="20"/>
      <c r="AY3454" s="209">
        <v>0.40100000000000002</v>
      </c>
      <c r="AZ3454" s="209">
        <v>0.75</v>
      </c>
      <c r="BA3454" s="209">
        <v>0.98799999999999999</v>
      </c>
      <c r="BB3454" s="21">
        <f>MAX(F3454:BA3454)</f>
        <v>1.78</v>
      </c>
      <c r="BC3454" s="21">
        <f>BF3454</f>
        <v>8</v>
      </c>
      <c r="BD3454" s="22">
        <f t="shared" si="415"/>
        <v>2.3924731182795695</v>
      </c>
      <c r="BE3454" s="21">
        <f>BC3454-BD3454</f>
        <v>5.60752688172043</v>
      </c>
      <c r="BF3454" s="90">
        <v>8</v>
      </c>
      <c r="BG3454" s="10">
        <v>6</v>
      </c>
      <c r="BH3454" s="21">
        <f t="shared" si="419"/>
        <v>5.9519999999999998E-3</v>
      </c>
      <c r="BI3454" s="22">
        <f t="shared" si="419"/>
        <v>1.7799999999999995E-3</v>
      </c>
      <c r="BJ3454" s="21">
        <f>BH3454-BI3454</f>
        <v>4.1720000000000004E-3</v>
      </c>
      <c r="BK3454" s="21">
        <v>1.7856E-2</v>
      </c>
      <c r="BL3454" s="22">
        <v>5.3399999999999984E-3</v>
      </c>
      <c r="BM3454" s="21">
        <v>1.2516000000000003E-2</v>
      </c>
      <c r="BN3454" s="21">
        <f t="shared" si="418"/>
        <v>7.1424000000000001E-2</v>
      </c>
      <c r="BO3454" s="22">
        <f t="shared" si="418"/>
        <v>2.1359999999999994E-2</v>
      </c>
      <c r="BP3454" s="21">
        <f t="shared" si="418"/>
        <v>5.0064000000000011E-2</v>
      </c>
    </row>
    <row r="3455" spans="1:68" ht="11.1" hidden="1" customHeight="1" outlineLevel="2" x14ac:dyDescent="0.2">
      <c r="A3455" s="10"/>
      <c r="B3455" s="18"/>
      <c r="C3455" s="18"/>
      <c r="D3455" s="18"/>
      <c r="E3455" s="23" t="s">
        <v>2955</v>
      </c>
      <c r="F3455" s="24"/>
      <c r="G3455" s="24"/>
      <c r="H3455" s="24"/>
      <c r="I3455" s="24"/>
      <c r="J3455" s="24"/>
      <c r="K3455" s="24"/>
      <c r="L3455" s="24"/>
      <c r="M3455" s="24"/>
      <c r="N3455" s="24"/>
      <c r="O3455" s="24"/>
      <c r="P3455" s="24"/>
      <c r="Q3455" s="24"/>
      <c r="R3455" s="24"/>
      <c r="S3455" s="24"/>
      <c r="T3455" s="24"/>
      <c r="U3455" s="24"/>
      <c r="V3455" s="24"/>
      <c r="W3455" s="24"/>
      <c r="X3455" s="24"/>
      <c r="Y3455" s="24"/>
      <c r="Z3455" s="24"/>
      <c r="AA3455" s="24"/>
      <c r="AB3455" s="24"/>
      <c r="AC3455" s="24"/>
      <c r="AD3455" s="24"/>
      <c r="AE3455" s="24"/>
      <c r="AF3455" s="24"/>
      <c r="AG3455" s="24"/>
      <c r="AH3455" s="24"/>
      <c r="AI3455" s="24"/>
      <c r="AJ3455" s="24"/>
      <c r="AK3455" s="24"/>
      <c r="AL3455" s="24"/>
      <c r="AM3455" s="24"/>
      <c r="AN3455" s="24"/>
      <c r="AO3455" s="208">
        <v>1.78</v>
      </c>
      <c r="AP3455" s="208">
        <v>1.32</v>
      </c>
      <c r="AQ3455" s="208">
        <v>1.55</v>
      </c>
      <c r="AR3455" s="208">
        <v>1.5</v>
      </c>
      <c r="AS3455" s="208">
        <v>1.145</v>
      </c>
      <c r="AT3455" s="208">
        <v>0.48799999999999999</v>
      </c>
      <c r="AU3455" s="208">
        <v>0.39100000000000001</v>
      </c>
      <c r="AV3455" s="24"/>
      <c r="AW3455" s="24"/>
      <c r="AX3455" s="24"/>
      <c r="AY3455" s="208">
        <v>0.40100000000000002</v>
      </c>
      <c r="AZ3455" s="208">
        <v>0.75</v>
      </c>
      <c r="BA3455" s="208">
        <v>0.98799999999999999</v>
      </c>
      <c r="BB3455" s="21">
        <f>MAX(F3455:BA3455)</f>
        <v>1.78</v>
      </c>
      <c r="BC3455" s="21"/>
      <c r="BD3455" s="22">
        <f t="shared" si="415"/>
        <v>2.3924731182795695</v>
      </c>
      <c r="BE3455" s="21"/>
      <c r="BG3455" s="10"/>
      <c r="BH3455" s="21">
        <f t="shared" si="419"/>
        <v>0</v>
      </c>
      <c r="BI3455" s="22">
        <f t="shared" si="419"/>
        <v>1.7799999999999995E-3</v>
      </c>
      <c r="BJ3455" s="21"/>
      <c r="BK3455" s="21">
        <v>0</v>
      </c>
      <c r="BL3455" s="22">
        <v>5.3399999999999984E-3</v>
      </c>
      <c r="BM3455" s="21"/>
      <c r="BN3455" s="21">
        <f t="shared" si="418"/>
        <v>0</v>
      </c>
      <c r="BO3455" s="22">
        <f t="shared" si="418"/>
        <v>2.1359999999999994E-2</v>
      </c>
      <c r="BP3455" s="21">
        <f t="shared" si="418"/>
        <v>0</v>
      </c>
    </row>
    <row r="3456" spans="1:68" ht="11.1" hidden="1" customHeight="1" outlineLevel="1" collapsed="1" x14ac:dyDescent="0.2">
      <c r="A3456" s="10"/>
      <c r="B3456" s="18"/>
      <c r="C3456" s="18"/>
      <c r="D3456" s="18"/>
      <c r="E3456" s="19" t="s">
        <v>2956</v>
      </c>
      <c r="F3456" s="209">
        <v>6.4909999999999997</v>
      </c>
      <c r="G3456" s="209">
        <v>4.9020000000000001</v>
      </c>
      <c r="H3456" s="209">
        <v>5.1310000000000002</v>
      </c>
      <c r="I3456" s="240">
        <v>7.5110000000000001</v>
      </c>
      <c r="J3456" s="240"/>
      <c r="K3456" s="209">
        <v>8.5280000000000005</v>
      </c>
      <c r="L3456" s="209">
        <v>9.16</v>
      </c>
      <c r="M3456" s="209">
        <v>10.51</v>
      </c>
      <c r="N3456" s="209">
        <v>10.983000000000001</v>
      </c>
      <c r="O3456" s="209">
        <v>8.9009999999999998</v>
      </c>
      <c r="P3456" s="209">
        <v>8.3070000000000004</v>
      </c>
      <c r="Q3456" s="209">
        <v>5.85</v>
      </c>
      <c r="R3456" s="209">
        <v>13.553000000000001</v>
      </c>
      <c r="S3456" s="209">
        <v>7.4180000000000001</v>
      </c>
      <c r="T3456" s="209">
        <v>6.5</v>
      </c>
      <c r="U3456" s="209">
        <v>4.8079999999999998</v>
      </c>
      <c r="V3456" s="209">
        <v>37.026000000000003</v>
      </c>
      <c r="W3456" s="209">
        <v>12.863</v>
      </c>
      <c r="X3456" s="209">
        <v>11.234</v>
      </c>
      <c r="Y3456" s="209">
        <v>12.744999999999999</v>
      </c>
      <c r="Z3456" s="209">
        <v>11.191000000000001</v>
      </c>
      <c r="AA3456" s="209">
        <v>19.547000000000001</v>
      </c>
      <c r="AB3456" s="209">
        <v>10.135</v>
      </c>
      <c r="AC3456" s="209">
        <v>16.963999999999999</v>
      </c>
      <c r="AD3456" s="209">
        <v>11.637</v>
      </c>
      <c r="AE3456" s="209">
        <v>12.904999999999999</v>
      </c>
      <c r="AF3456" s="209">
        <v>11.593999999999999</v>
      </c>
      <c r="AG3456" s="209">
        <v>10.948</v>
      </c>
      <c r="AH3456" s="209">
        <v>12.481</v>
      </c>
      <c r="AI3456" s="209">
        <v>11.365</v>
      </c>
      <c r="AJ3456" s="209">
        <v>13.952999999999999</v>
      </c>
      <c r="AK3456" s="209">
        <v>12.821</v>
      </c>
      <c r="AL3456" s="209">
        <v>16.696999999999999</v>
      </c>
      <c r="AM3456" s="209">
        <v>1.542</v>
      </c>
      <c r="AN3456" s="209">
        <v>23.731999999999999</v>
      </c>
      <c r="AO3456" s="209">
        <v>16.948</v>
      </c>
      <c r="AP3456" s="209">
        <v>16.135000000000002</v>
      </c>
      <c r="AQ3456" s="209">
        <v>17.690000000000001</v>
      </c>
      <c r="AR3456" s="209">
        <v>15.382999999999999</v>
      </c>
      <c r="AS3456" s="209">
        <v>12.347</v>
      </c>
      <c r="AT3456" s="209">
        <v>13.135999999999999</v>
      </c>
      <c r="AU3456" s="209">
        <v>13.711</v>
      </c>
      <c r="AV3456" s="209">
        <v>11.943</v>
      </c>
      <c r="AW3456" s="209">
        <v>15.92</v>
      </c>
      <c r="AX3456" s="209">
        <v>9.6170000000000009</v>
      </c>
      <c r="AY3456" s="209">
        <v>11.756</v>
      </c>
      <c r="AZ3456" s="209">
        <v>11.792999999999999</v>
      </c>
      <c r="BA3456" s="209">
        <v>14.257</v>
      </c>
      <c r="BB3456" s="56">
        <f>BB3457+BB3458</f>
        <v>44.996000000000002</v>
      </c>
      <c r="BC3456" s="21">
        <f>BF3456</f>
        <v>154.4</v>
      </c>
      <c r="BD3456" s="22">
        <f t="shared" si="415"/>
        <v>60.478494623655919</v>
      </c>
      <c r="BE3456" s="21">
        <f>BC3456-BD3456</f>
        <v>93.921505376344086</v>
      </c>
      <c r="BF3456" s="90">
        <v>154.4</v>
      </c>
      <c r="BG3456" s="10">
        <v>5</v>
      </c>
      <c r="BH3456" s="21">
        <f t="shared" si="419"/>
        <v>0.11487360000000001</v>
      </c>
      <c r="BI3456" s="22">
        <f t="shared" si="419"/>
        <v>4.4996000000000001E-2</v>
      </c>
      <c r="BJ3456" s="21">
        <f>BH3456-BI3456</f>
        <v>6.9877600000000012E-2</v>
      </c>
      <c r="BK3456" s="21">
        <v>0.3446208</v>
      </c>
      <c r="BL3456" s="22">
        <v>0.134988</v>
      </c>
      <c r="BM3456" s="21">
        <v>0.20963280000000001</v>
      </c>
      <c r="BN3456" s="21">
        <f t="shared" si="418"/>
        <v>1.3784832</v>
      </c>
      <c r="BO3456" s="22">
        <f t="shared" si="418"/>
        <v>0.53995199999999999</v>
      </c>
      <c r="BP3456" s="21">
        <f t="shared" si="418"/>
        <v>0.83853120000000003</v>
      </c>
    </row>
    <row r="3457" spans="1:68" ht="11.1" hidden="1" customHeight="1" outlineLevel="2" x14ac:dyDescent="0.2">
      <c r="A3457" s="10"/>
      <c r="B3457" s="18"/>
      <c r="C3457" s="18"/>
      <c r="D3457" s="18"/>
      <c r="E3457" s="23" t="s">
        <v>2957</v>
      </c>
      <c r="F3457" s="24"/>
      <c r="G3457" s="24"/>
      <c r="H3457" s="24"/>
      <c r="I3457" s="24"/>
      <c r="J3457" s="24"/>
      <c r="K3457" s="24"/>
      <c r="L3457" s="24"/>
      <c r="M3457" s="24"/>
      <c r="N3457" s="24"/>
      <c r="O3457" s="24"/>
      <c r="P3457" s="24"/>
      <c r="Q3457" s="24"/>
      <c r="R3457" s="208">
        <v>5.9</v>
      </c>
      <c r="S3457" s="24"/>
      <c r="T3457" s="24"/>
      <c r="U3457" s="24"/>
      <c r="V3457" s="208">
        <v>25.449000000000002</v>
      </c>
      <c r="W3457" s="208">
        <v>0.54700000000000004</v>
      </c>
      <c r="X3457" s="24"/>
      <c r="Y3457" s="24"/>
      <c r="Z3457" s="24"/>
      <c r="AA3457" s="24"/>
      <c r="AB3457" s="208">
        <v>2.234</v>
      </c>
      <c r="AC3457" s="208">
        <v>9.1509999999999998</v>
      </c>
      <c r="AD3457" s="208">
        <v>4.3639999999999999</v>
      </c>
      <c r="AE3457" s="208">
        <v>4.3810000000000002</v>
      </c>
      <c r="AF3457" s="208">
        <v>4.2370000000000001</v>
      </c>
      <c r="AG3457" s="208">
        <v>3.3380000000000001</v>
      </c>
      <c r="AH3457" s="208">
        <v>2.581</v>
      </c>
      <c r="AI3457" s="208">
        <v>1.7689999999999999</v>
      </c>
      <c r="AJ3457" s="24"/>
      <c r="AK3457" s="24"/>
      <c r="AL3457" s="24"/>
      <c r="AM3457" s="24"/>
      <c r="AN3457" s="208">
        <v>10</v>
      </c>
      <c r="AO3457" s="208">
        <v>6.8220000000000001</v>
      </c>
      <c r="AP3457" s="208">
        <v>4.4480000000000004</v>
      </c>
      <c r="AQ3457" s="208">
        <v>5.3330000000000002</v>
      </c>
      <c r="AR3457" s="208">
        <v>5.8040000000000003</v>
      </c>
      <c r="AS3457" s="208">
        <v>3.8260000000000001</v>
      </c>
      <c r="AT3457" s="208">
        <v>1.742</v>
      </c>
      <c r="AU3457" s="208">
        <v>0.95599999999999996</v>
      </c>
      <c r="AV3457" s="24"/>
      <c r="AW3457" s="24"/>
      <c r="AX3457" s="24"/>
      <c r="AY3457" s="208">
        <v>0.13600000000000001</v>
      </c>
      <c r="AZ3457" s="208">
        <v>2.4729999999999999</v>
      </c>
      <c r="BA3457" s="208">
        <v>6.3289999999999997</v>
      </c>
      <c r="BB3457" s="21">
        <f>MAX(F3457:BA3457)</f>
        <v>25.449000000000002</v>
      </c>
      <c r="BC3457" s="21"/>
      <c r="BD3457" s="22">
        <f t="shared" si="415"/>
        <v>34.205645161290327</v>
      </c>
      <c r="BE3457" s="21"/>
      <c r="BG3457" s="10"/>
      <c r="BH3457" s="21">
        <f t="shared" si="419"/>
        <v>0</v>
      </c>
      <c r="BI3457" s="22">
        <f t="shared" si="419"/>
        <v>2.5448999999999999E-2</v>
      </c>
      <c r="BJ3457" s="21"/>
      <c r="BK3457" s="21">
        <v>0</v>
      </c>
      <c r="BL3457" s="22">
        <v>7.6346999999999998E-2</v>
      </c>
      <c r="BM3457" s="21"/>
      <c r="BN3457" s="21">
        <f t="shared" si="418"/>
        <v>0</v>
      </c>
      <c r="BO3457" s="22">
        <f t="shared" si="418"/>
        <v>0.30538799999999999</v>
      </c>
      <c r="BP3457" s="21">
        <f t="shared" si="418"/>
        <v>0</v>
      </c>
    </row>
    <row r="3458" spans="1:68" ht="11.1" hidden="1" customHeight="1" outlineLevel="2" x14ac:dyDescent="0.2">
      <c r="A3458" s="10"/>
      <c r="B3458" s="18"/>
      <c r="C3458" s="18"/>
      <c r="D3458" s="18"/>
      <c r="E3458" s="23" t="s">
        <v>2958</v>
      </c>
      <c r="F3458" s="208">
        <v>6.4909999999999997</v>
      </c>
      <c r="G3458" s="208">
        <v>4.9020000000000001</v>
      </c>
      <c r="H3458" s="208">
        <v>5.1310000000000002</v>
      </c>
      <c r="I3458" s="239">
        <v>7.5110000000000001</v>
      </c>
      <c r="J3458" s="239"/>
      <c r="K3458" s="208">
        <v>8.5280000000000005</v>
      </c>
      <c r="L3458" s="208">
        <v>9.16</v>
      </c>
      <c r="M3458" s="208">
        <v>10.51</v>
      </c>
      <c r="N3458" s="208">
        <v>10.983000000000001</v>
      </c>
      <c r="O3458" s="208">
        <v>8.9009999999999998</v>
      </c>
      <c r="P3458" s="208">
        <v>8.3070000000000004</v>
      </c>
      <c r="Q3458" s="208">
        <v>5.85</v>
      </c>
      <c r="R3458" s="208">
        <v>7.6529999999999996</v>
      </c>
      <c r="S3458" s="208">
        <v>7.4180000000000001</v>
      </c>
      <c r="T3458" s="208">
        <v>6.5</v>
      </c>
      <c r="U3458" s="208">
        <v>4.8079999999999998</v>
      </c>
      <c r="V3458" s="208">
        <v>11.577</v>
      </c>
      <c r="W3458" s="208">
        <v>12.316000000000001</v>
      </c>
      <c r="X3458" s="208">
        <v>11.234</v>
      </c>
      <c r="Y3458" s="208">
        <v>12.744999999999999</v>
      </c>
      <c r="Z3458" s="208">
        <v>11.191000000000001</v>
      </c>
      <c r="AA3458" s="208">
        <v>19.547000000000001</v>
      </c>
      <c r="AB3458" s="208">
        <v>7.9009999999999998</v>
      </c>
      <c r="AC3458" s="208">
        <v>7.8129999999999997</v>
      </c>
      <c r="AD3458" s="208">
        <v>7.2729999999999997</v>
      </c>
      <c r="AE3458" s="208">
        <v>8.5239999999999991</v>
      </c>
      <c r="AF3458" s="208">
        <v>7.3570000000000002</v>
      </c>
      <c r="AG3458" s="208">
        <v>7.61</v>
      </c>
      <c r="AH3458" s="208">
        <v>9.9</v>
      </c>
      <c r="AI3458" s="208">
        <v>9.5960000000000001</v>
      </c>
      <c r="AJ3458" s="208">
        <v>13.952999999999999</v>
      </c>
      <c r="AK3458" s="208">
        <v>12.821</v>
      </c>
      <c r="AL3458" s="208">
        <v>16.696999999999999</v>
      </c>
      <c r="AM3458" s="208">
        <v>1.542</v>
      </c>
      <c r="AN3458" s="208">
        <v>13.731999999999999</v>
      </c>
      <c r="AO3458" s="208">
        <v>10.125999999999999</v>
      </c>
      <c r="AP3458" s="208">
        <v>11.686999999999999</v>
      </c>
      <c r="AQ3458" s="208">
        <v>12.356999999999999</v>
      </c>
      <c r="AR3458" s="208">
        <v>9.5790000000000006</v>
      </c>
      <c r="AS3458" s="208">
        <v>8.5210000000000008</v>
      </c>
      <c r="AT3458" s="208">
        <v>11.394</v>
      </c>
      <c r="AU3458" s="208">
        <v>12.755000000000001</v>
      </c>
      <c r="AV3458" s="208">
        <v>11.943</v>
      </c>
      <c r="AW3458" s="208">
        <v>15.92</v>
      </c>
      <c r="AX3458" s="208">
        <v>9.6170000000000009</v>
      </c>
      <c r="AY3458" s="208">
        <v>11.62</v>
      </c>
      <c r="AZ3458" s="208">
        <v>9.32</v>
      </c>
      <c r="BA3458" s="208">
        <v>7.9279999999999999</v>
      </c>
      <c r="BB3458" s="21">
        <f>MAX(F3458:BA3458)</f>
        <v>19.547000000000001</v>
      </c>
      <c r="BC3458" s="21"/>
      <c r="BD3458" s="22">
        <f t="shared" si="415"/>
        <v>26.272849462365592</v>
      </c>
      <c r="BE3458" s="21"/>
      <c r="BG3458" s="10"/>
      <c r="BH3458" s="21">
        <f t="shared" si="419"/>
        <v>0</v>
      </c>
      <c r="BI3458" s="22">
        <f t="shared" si="419"/>
        <v>1.9546999999999998E-2</v>
      </c>
      <c r="BJ3458" s="21"/>
      <c r="BK3458" s="21">
        <v>0</v>
      </c>
      <c r="BL3458" s="22">
        <v>5.8640999999999999E-2</v>
      </c>
      <c r="BM3458" s="21"/>
      <c r="BN3458" s="21">
        <f t="shared" si="418"/>
        <v>0</v>
      </c>
      <c r="BO3458" s="22">
        <f t="shared" si="418"/>
        <v>0.23456399999999999</v>
      </c>
      <c r="BP3458" s="21">
        <f t="shared" si="418"/>
        <v>0</v>
      </c>
    </row>
    <row r="3459" spans="1:68" ht="11.1" hidden="1" customHeight="1" outlineLevel="1" collapsed="1" x14ac:dyDescent="0.2">
      <c r="A3459" s="10"/>
      <c r="B3459" s="18"/>
      <c r="C3459" s="18"/>
      <c r="D3459" s="18"/>
      <c r="E3459" s="19" t="s">
        <v>2959</v>
      </c>
      <c r="F3459" s="209">
        <v>142.74</v>
      </c>
      <c r="G3459" s="209">
        <v>125.685</v>
      </c>
      <c r="H3459" s="209">
        <v>124.492</v>
      </c>
      <c r="I3459" s="240">
        <v>88.486000000000004</v>
      </c>
      <c r="J3459" s="240"/>
      <c r="K3459" s="209">
        <v>78.688000000000002</v>
      </c>
      <c r="L3459" s="20"/>
      <c r="M3459" s="20"/>
      <c r="N3459" s="20"/>
      <c r="O3459" s="209">
        <v>41.008000000000003</v>
      </c>
      <c r="P3459" s="209">
        <v>143.464</v>
      </c>
      <c r="Q3459" s="209">
        <v>198.68899999999999</v>
      </c>
      <c r="R3459" s="209">
        <v>217.08199999999999</v>
      </c>
      <c r="S3459" s="209">
        <v>210.96899999999999</v>
      </c>
      <c r="T3459" s="209">
        <v>215.74199999999999</v>
      </c>
      <c r="U3459" s="209">
        <v>176.214</v>
      </c>
      <c r="V3459" s="209">
        <v>127.80800000000001</v>
      </c>
      <c r="W3459" s="209">
        <v>14.04</v>
      </c>
      <c r="X3459" s="20"/>
      <c r="Y3459" s="209">
        <v>2.0350000000000001</v>
      </c>
      <c r="Z3459" s="209">
        <v>1.3680000000000001</v>
      </c>
      <c r="AA3459" s="209">
        <v>6.8079999999999998</v>
      </c>
      <c r="AB3459" s="209">
        <v>61.488</v>
      </c>
      <c r="AC3459" s="209">
        <v>186.29</v>
      </c>
      <c r="AD3459" s="209">
        <v>194.99</v>
      </c>
      <c r="AE3459" s="209">
        <v>169.49100000000001</v>
      </c>
      <c r="AF3459" s="209">
        <v>117.413</v>
      </c>
      <c r="AG3459" s="209">
        <v>67.254000000000005</v>
      </c>
      <c r="AH3459" s="209">
        <v>44.168999999999997</v>
      </c>
      <c r="AI3459" s="209">
        <v>22.677</v>
      </c>
      <c r="AJ3459" s="209">
        <v>2.6850000000000001</v>
      </c>
      <c r="AK3459" s="209">
        <v>39.576000000000001</v>
      </c>
      <c r="AL3459" s="209">
        <v>31.375</v>
      </c>
      <c r="AM3459" s="209">
        <v>10.167</v>
      </c>
      <c r="AN3459" s="209">
        <v>112.619</v>
      </c>
      <c r="AO3459" s="209">
        <v>170.065</v>
      </c>
      <c r="AP3459" s="209">
        <v>213.142</v>
      </c>
      <c r="AQ3459" s="209">
        <v>144.745</v>
      </c>
      <c r="AR3459" s="209">
        <v>183.45400000000001</v>
      </c>
      <c r="AS3459" s="209">
        <v>127.199</v>
      </c>
      <c r="AT3459" s="209">
        <v>89.847999999999999</v>
      </c>
      <c r="AU3459" s="209">
        <v>45.966999999999999</v>
      </c>
      <c r="AV3459" s="20"/>
      <c r="AW3459" s="20"/>
      <c r="AX3459" s="20"/>
      <c r="AY3459" s="209">
        <v>48.472999999999999</v>
      </c>
      <c r="AZ3459" s="209">
        <v>77.906999999999996</v>
      </c>
      <c r="BA3459" s="209">
        <v>118.714</v>
      </c>
      <c r="BB3459" s="56">
        <f>BB3460+BB3461+BB3462+BB3463</f>
        <v>281.70100000000002</v>
      </c>
      <c r="BC3459" s="21">
        <f>BD3459</f>
        <v>378.63037634408607</v>
      </c>
      <c r="BD3459" s="22">
        <f t="shared" si="415"/>
        <v>378.63037634408607</v>
      </c>
      <c r="BE3459" s="21">
        <f>BC3459-BD3459</f>
        <v>0</v>
      </c>
      <c r="BF3459" s="90">
        <v>115</v>
      </c>
      <c r="BG3459" s="10">
        <v>4</v>
      </c>
      <c r="BH3459" s="21">
        <f t="shared" si="419"/>
        <v>0.28170100000000003</v>
      </c>
      <c r="BI3459" s="22">
        <f t="shared" si="419"/>
        <v>0.28170100000000003</v>
      </c>
      <c r="BJ3459" s="21">
        <f>BH3459-BI3459</f>
        <v>0</v>
      </c>
      <c r="BK3459" s="21">
        <v>0.84510300000000016</v>
      </c>
      <c r="BL3459" s="22">
        <v>0.84510300000000016</v>
      </c>
      <c r="BM3459" s="21">
        <v>0</v>
      </c>
      <c r="BN3459" s="21">
        <f t="shared" si="418"/>
        <v>3.3804120000000006</v>
      </c>
      <c r="BO3459" s="22">
        <f t="shared" si="418"/>
        <v>3.3804120000000006</v>
      </c>
      <c r="BP3459" s="21">
        <f t="shared" si="418"/>
        <v>0</v>
      </c>
    </row>
    <row r="3460" spans="1:68" ht="11.1" hidden="1" customHeight="1" outlineLevel="2" x14ac:dyDescent="0.2">
      <c r="A3460" s="10"/>
      <c r="B3460" s="18"/>
      <c r="C3460" s="18"/>
      <c r="D3460" s="18"/>
      <c r="E3460" s="23" t="s">
        <v>2960</v>
      </c>
      <c r="F3460" s="208">
        <v>22.702999999999999</v>
      </c>
      <c r="G3460" s="208">
        <v>24.283999999999999</v>
      </c>
      <c r="H3460" s="208">
        <v>26.648</v>
      </c>
      <c r="I3460" s="239">
        <v>18.474</v>
      </c>
      <c r="J3460" s="239"/>
      <c r="K3460" s="208">
        <v>7.9269999999999996</v>
      </c>
      <c r="L3460" s="24"/>
      <c r="M3460" s="24"/>
      <c r="N3460" s="24"/>
      <c r="O3460" s="24"/>
      <c r="P3460" s="208">
        <v>21.766999999999999</v>
      </c>
      <c r="Q3460" s="208">
        <v>30.038</v>
      </c>
      <c r="R3460" s="208">
        <v>32.091999999999999</v>
      </c>
      <c r="S3460" s="208">
        <v>27.689</v>
      </c>
      <c r="T3460" s="208">
        <v>28.405999999999999</v>
      </c>
      <c r="U3460" s="208">
        <v>27.731000000000002</v>
      </c>
      <c r="V3460" s="208">
        <v>19.091000000000001</v>
      </c>
      <c r="W3460" s="24"/>
      <c r="X3460" s="24"/>
      <c r="Y3460" s="24"/>
      <c r="Z3460" s="24"/>
      <c r="AA3460" s="24"/>
      <c r="AB3460" s="24"/>
      <c r="AC3460" s="208">
        <v>63.116999999999997</v>
      </c>
      <c r="AD3460" s="208">
        <v>31.677</v>
      </c>
      <c r="AE3460" s="208">
        <v>36.414000000000001</v>
      </c>
      <c r="AF3460" s="208">
        <v>33.432000000000002</v>
      </c>
      <c r="AG3460" s="208">
        <v>31.082999999999998</v>
      </c>
      <c r="AH3460" s="208">
        <v>17.998000000000001</v>
      </c>
      <c r="AI3460" s="208">
        <v>11.076000000000001</v>
      </c>
      <c r="AJ3460" s="208">
        <v>2.5350000000000001</v>
      </c>
      <c r="AK3460" s="24"/>
      <c r="AL3460" s="208">
        <v>4.67</v>
      </c>
      <c r="AM3460" s="208">
        <v>8.532</v>
      </c>
      <c r="AN3460" s="208">
        <v>21.265000000000001</v>
      </c>
      <c r="AO3460" s="208">
        <v>31.202000000000002</v>
      </c>
      <c r="AP3460" s="208">
        <v>47.485999999999997</v>
      </c>
      <c r="AQ3460" s="208">
        <v>25.911999999999999</v>
      </c>
      <c r="AR3460" s="208">
        <v>49.5</v>
      </c>
      <c r="AS3460" s="208">
        <v>28.672000000000001</v>
      </c>
      <c r="AT3460" s="208">
        <v>22.977</v>
      </c>
      <c r="AU3460" s="208">
        <v>8.2780000000000005</v>
      </c>
      <c r="AV3460" s="24"/>
      <c r="AW3460" s="24"/>
      <c r="AX3460" s="24"/>
      <c r="AY3460" s="208">
        <v>10.404999999999999</v>
      </c>
      <c r="AZ3460" s="208">
        <v>23.452999999999999</v>
      </c>
      <c r="BA3460" s="208">
        <v>29.998999999999999</v>
      </c>
      <c r="BB3460" s="21">
        <f t="shared" ref="BB3460:BB3467" si="420">MAX(F3460:BA3460)</f>
        <v>63.116999999999997</v>
      </c>
      <c r="BC3460" s="21"/>
      <c r="BD3460" s="22">
        <f t="shared" si="415"/>
        <v>84.834677419354833</v>
      </c>
      <c r="BE3460" s="21"/>
      <c r="BG3460" s="10"/>
      <c r="BH3460" s="21">
        <f t="shared" si="419"/>
        <v>0</v>
      </c>
      <c r="BI3460" s="22">
        <f t="shared" si="419"/>
        <v>6.3117000000000006E-2</v>
      </c>
      <c r="BJ3460" s="21"/>
      <c r="BK3460" s="21">
        <v>0</v>
      </c>
      <c r="BL3460" s="22">
        <v>0.18935100000000002</v>
      </c>
      <c r="BM3460" s="21"/>
      <c r="BN3460" s="21">
        <f t="shared" si="418"/>
        <v>0</v>
      </c>
      <c r="BO3460" s="22">
        <f t="shared" si="418"/>
        <v>0.75740400000000008</v>
      </c>
      <c r="BP3460" s="21">
        <f t="shared" si="418"/>
        <v>0</v>
      </c>
    </row>
    <row r="3461" spans="1:68" ht="11.1" hidden="1" customHeight="1" outlineLevel="2" x14ac:dyDescent="0.2">
      <c r="A3461" s="10"/>
      <c r="B3461" s="18"/>
      <c r="C3461" s="18"/>
      <c r="D3461" s="18"/>
      <c r="E3461" s="23" t="s">
        <v>2961</v>
      </c>
      <c r="F3461" s="208">
        <v>120.03700000000001</v>
      </c>
      <c r="G3461" s="208">
        <v>101.401</v>
      </c>
      <c r="H3461" s="208">
        <v>97.843999999999994</v>
      </c>
      <c r="I3461" s="239">
        <v>70.012</v>
      </c>
      <c r="J3461" s="239"/>
      <c r="K3461" s="208">
        <v>70.760999999999996</v>
      </c>
      <c r="L3461" s="24"/>
      <c r="M3461" s="24"/>
      <c r="N3461" s="24"/>
      <c r="O3461" s="208">
        <v>41.008000000000003</v>
      </c>
      <c r="P3461" s="208">
        <v>121.697</v>
      </c>
      <c r="Q3461" s="208">
        <v>168.65100000000001</v>
      </c>
      <c r="R3461" s="208">
        <v>184.99</v>
      </c>
      <c r="S3461" s="208">
        <v>183.28</v>
      </c>
      <c r="T3461" s="208">
        <v>187.33600000000001</v>
      </c>
      <c r="U3461" s="208">
        <v>148.483</v>
      </c>
      <c r="V3461" s="208">
        <v>108.717</v>
      </c>
      <c r="W3461" s="208">
        <v>14.04</v>
      </c>
      <c r="X3461" s="24"/>
      <c r="Y3461" s="208">
        <v>2.0350000000000001</v>
      </c>
      <c r="Z3461" s="208">
        <v>1.3680000000000001</v>
      </c>
      <c r="AA3461" s="208">
        <v>6.8079999999999998</v>
      </c>
      <c r="AB3461" s="208">
        <v>61.488</v>
      </c>
      <c r="AC3461" s="208">
        <v>123.173</v>
      </c>
      <c r="AD3461" s="208">
        <v>163.31299999999999</v>
      </c>
      <c r="AE3461" s="208">
        <v>133.077</v>
      </c>
      <c r="AF3461" s="208">
        <v>83.980999999999995</v>
      </c>
      <c r="AG3461" s="208">
        <v>36.170999999999999</v>
      </c>
      <c r="AH3461" s="208">
        <v>26.170999999999999</v>
      </c>
      <c r="AI3461" s="208">
        <v>11.601000000000001</v>
      </c>
      <c r="AJ3461" s="208">
        <v>0.15</v>
      </c>
      <c r="AK3461" s="208">
        <v>39.576000000000001</v>
      </c>
      <c r="AL3461" s="208">
        <v>9.1999999999999998E-2</v>
      </c>
      <c r="AM3461" s="208">
        <v>1.635</v>
      </c>
      <c r="AN3461" s="208">
        <v>91.353999999999999</v>
      </c>
      <c r="AO3461" s="208">
        <v>138.863</v>
      </c>
      <c r="AP3461" s="208">
        <v>165.65600000000001</v>
      </c>
      <c r="AQ3461" s="208">
        <v>118.833</v>
      </c>
      <c r="AR3461" s="208">
        <v>133.95400000000001</v>
      </c>
      <c r="AS3461" s="208">
        <v>98.527000000000001</v>
      </c>
      <c r="AT3461" s="208">
        <v>62.235999999999997</v>
      </c>
      <c r="AU3461" s="208">
        <v>37.412999999999997</v>
      </c>
      <c r="AV3461" s="24"/>
      <c r="AW3461" s="24"/>
      <c r="AX3461" s="24"/>
      <c r="AY3461" s="208">
        <v>38.067999999999998</v>
      </c>
      <c r="AZ3461" s="208">
        <v>54.454000000000001</v>
      </c>
      <c r="BA3461" s="208">
        <v>88.715000000000003</v>
      </c>
      <c r="BB3461" s="21">
        <f t="shared" si="420"/>
        <v>187.33600000000001</v>
      </c>
      <c r="BC3461" s="21"/>
      <c r="BD3461" s="22">
        <f t="shared" si="415"/>
        <v>251.7956989247312</v>
      </c>
      <c r="BE3461" s="21"/>
      <c r="BG3461" s="10"/>
      <c r="BH3461" s="21">
        <f t="shared" si="419"/>
        <v>0</v>
      </c>
      <c r="BI3461" s="22">
        <f t="shared" si="419"/>
        <v>0.18733600000000003</v>
      </c>
      <c r="BJ3461" s="21"/>
      <c r="BK3461" s="21">
        <v>0</v>
      </c>
      <c r="BL3461" s="22">
        <v>0.56200800000000006</v>
      </c>
      <c r="BM3461" s="21"/>
      <c r="BN3461" s="21">
        <f t="shared" si="418"/>
        <v>0</v>
      </c>
      <c r="BO3461" s="22">
        <f t="shared" si="418"/>
        <v>2.2480320000000003</v>
      </c>
      <c r="BP3461" s="21">
        <f t="shared" si="418"/>
        <v>0</v>
      </c>
    </row>
    <row r="3462" spans="1:68" ht="11.1" hidden="1" customHeight="1" outlineLevel="2" x14ac:dyDescent="0.2">
      <c r="A3462" s="10"/>
      <c r="B3462" s="18"/>
      <c r="C3462" s="18"/>
      <c r="D3462" s="18"/>
      <c r="E3462" s="23" t="s">
        <v>2962</v>
      </c>
      <c r="F3462" s="24"/>
      <c r="G3462" s="24"/>
      <c r="H3462" s="24"/>
      <c r="I3462" s="24"/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/>
      <c r="AA3462" s="24"/>
      <c r="AB3462" s="24"/>
      <c r="AC3462" s="24"/>
      <c r="AD3462" s="24"/>
      <c r="AE3462" s="24"/>
      <c r="AF3462" s="24"/>
      <c r="AG3462" s="24"/>
      <c r="AH3462" s="24"/>
      <c r="AI3462" s="24"/>
      <c r="AJ3462" s="24"/>
      <c r="AK3462" s="24"/>
      <c r="AL3462" s="24"/>
      <c r="AM3462" s="24"/>
      <c r="AN3462" s="24"/>
      <c r="AO3462" s="24"/>
      <c r="AP3462" s="24"/>
      <c r="AQ3462" s="24"/>
      <c r="AR3462" s="24"/>
      <c r="AS3462" s="24"/>
      <c r="AT3462" s="208">
        <v>4.6349999999999998</v>
      </c>
      <c r="AU3462" s="208">
        <v>0.27600000000000002</v>
      </c>
      <c r="AV3462" s="24"/>
      <c r="AW3462" s="24"/>
      <c r="AX3462" s="24"/>
      <c r="AY3462" s="24"/>
      <c r="AZ3462" s="24"/>
      <c r="BA3462" s="24"/>
      <c r="BB3462" s="21">
        <f t="shared" si="420"/>
        <v>4.6349999999999998</v>
      </c>
      <c r="BC3462" s="21"/>
      <c r="BD3462" s="22">
        <f t="shared" si="415"/>
        <v>6.229838709677419</v>
      </c>
      <c r="BE3462" s="21"/>
      <c r="BG3462" s="10"/>
      <c r="BH3462" s="21">
        <f t="shared" si="419"/>
        <v>0</v>
      </c>
      <c r="BI3462" s="22">
        <f t="shared" si="419"/>
        <v>4.6350000000000002E-3</v>
      </c>
      <c r="BJ3462" s="21"/>
      <c r="BK3462" s="21">
        <v>0</v>
      </c>
      <c r="BL3462" s="22">
        <v>1.3905000000000001E-2</v>
      </c>
      <c r="BM3462" s="21"/>
      <c r="BN3462" s="21">
        <f t="shared" si="418"/>
        <v>0</v>
      </c>
      <c r="BO3462" s="22">
        <f t="shared" si="418"/>
        <v>5.5620000000000003E-2</v>
      </c>
      <c r="BP3462" s="21">
        <f t="shared" si="418"/>
        <v>0</v>
      </c>
    </row>
    <row r="3463" spans="1:68" ht="11.1" hidden="1" customHeight="1" outlineLevel="2" x14ac:dyDescent="0.2">
      <c r="A3463" s="10"/>
      <c r="B3463" s="18"/>
      <c r="C3463" s="18"/>
      <c r="D3463" s="18"/>
      <c r="E3463" s="23" t="s">
        <v>2963</v>
      </c>
      <c r="F3463" s="24"/>
      <c r="G3463" s="24"/>
      <c r="H3463" s="24"/>
      <c r="I3463" s="24"/>
      <c r="J3463" s="24"/>
      <c r="K3463" s="24"/>
      <c r="L3463" s="24"/>
      <c r="M3463" s="24"/>
      <c r="N3463" s="24"/>
      <c r="O3463" s="24"/>
      <c r="P3463" s="24"/>
      <c r="Q3463" s="24"/>
      <c r="R3463" s="24"/>
      <c r="S3463" s="24"/>
      <c r="T3463" s="24"/>
      <c r="U3463" s="24"/>
      <c r="V3463" s="24"/>
      <c r="W3463" s="24"/>
      <c r="X3463" s="24"/>
      <c r="Y3463" s="24"/>
      <c r="Z3463" s="24"/>
      <c r="AA3463" s="24"/>
      <c r="AB3463" s="24"/>
      <c r="AC3463" s="24"/>
      <c r="AD3463" s="24"/>
      <c r="AE3463" s="24"/>
      <c r="AF3463" s="24"/>
      <c r="AG3463" s="24"/>
      <c r="AH3463" s="24"/>
      <c r="AI3463" s="24"/>
      <c r="AJ3463" s="24"/>
      <c r="AK3463" s="24"/>
      <c r="AL3463" s="208">
        <v>26.613</v>
      </c>
      <c r="AM3463" s="24"/>
      <c r="AN3463" s="24"/>
      <c r="AO3463" s="24"/>
      <c r="AP3463" s="24"/>
      <c r="AQ3463" s="24"/>
      <c r="AR3463" s="24"/>
      <c r="AS3463" s="24"/>
      <c r="AT3463" s="24"/>
      <c r="AU3463" s="24"/>
      <c r="AV3463" s="24"/>
      <c r="AW3463" s="24"/>
      <c r="AX3463" s="24"/>
      <c r="AY3463" s="24"/>
      <c r="AZ3463" s="24"/>
      <c r="BA3463" s="24"/>
      <c r="BB3463" s="21">
        <f t="shared" si="420"/>
        <v>26.613</v>
      </c>
      <c r="BC3463" s="21"/>
      <c r="BD3463" s="22">
        <f t="shared" si="415"/>
        <v>35.770161290322584</v>
      </c>
      <c r="BE3463" s="21"/>
      <c r="BG3463" s="10"/>
      <c r="BH3463" s="21">
        <f t="shared" si="419"/>
        <v>0</v>
      </c>
      <c r="BI3463" s="22">
        <f t="shared" si="419"/>
        <v>2.6613000000000001E-2</v>
      </c>
      <c r="BJ3463" s="21"/>
      <c r="BK3463" s="21">
        <v>0</v>
      </c>
      <c r="BL3463" s="22">
        <v>7.9839000000000007E-2</v>
      </c>
      <c r="BM3463" s="21"/>
      <c r="BN3463" s="21">
        <f t="shared" si="418"/>
        <v>0</v>
      </c>
      <c r="BO3463" s="22">
        <f t="shared" si="418"/>
        <v>0.31935600000000003</v>
      </c>
      <c r="BP3463" s="21">
        <f t="shared" si="418"/>
        <v>0</v>
      </c>
    </row>
    <row r="3464" spans="1:68" ht="11.1" hidden="1" customHeight="1" outlineLevel="1" collapsed="1" x14ac:dyDescent="0.2">
      <c r="A3464" s="10"/>
      <c r="B3464" s="18"/>
      <c r="C3464" s="18"/>
      <c r="D3464" s="18"/>
      <c r="E3464" s="19" t="s">
        <v>2964</v>
      </c>
      <c r="F3464" s="20"/>
      <c r="G3464" s="20"/>
      <c r="H3464" s="20"/>
      <c r="I3464" s="20"/>
      <c r="J3464" s="20"/>
      <c r="K3464" s="20"/>
      <c r="L3464" s="20"/>
      <c r="M3464" s="20"/>
      <c r="N3464" s="20"/>
      <c r="O3464" s="20"/>
      <c r="P3464" s="20"/>
      <c r="Q3464" s="20"/>
      <c r="R3464" s="20"/>
      <c r="S3464" s="20"/>
      <c r="T3464" s="20"/>
      <c r="U3464" s="20"/>
      <c r="V3464" s="20"/>
      <c r="W3464" s="20"/>
      <c r="X3464" s="20"/>
      <c r="Y3464" s="20"/>
      <c r="Z3464" s="20"/>
      <c r="AA3464" s="20"/>
      <c r="AB3464" s="20"/>
      <c r="AC3464" s="20"/>
      <c r="AD3464" s="20"/>
      <c r="AE3464" s="20"/>
      <c r="AF3464" s="209">
        <v>3.2000000000000001E-2</v>
      </c>
      <c r="AG3464" s="209">
        <v>5.0000000000000001E-3</v>
      </c>
      <c r="AH3464" s="209">
        <v>7.0000000000000001E-3</v>
      </c>
      <c r="AI3464" s="209">
        <v>5.0000000000000001E-3</v>
      </c>
      <c r="AJ3464" s="209">
        <v>5.0000000000000001E-3</v>
      </c>
      <c r="AK3464" s="20"/>
      <c r="AL3464" s="209">
        <v>5.0000000000000001E-3</v>
      </c>
      <c r="AM3464" s="20"/>
      <c r="AN3464" s="209">
        <v>7.0000000000000001E-3</v>
      </c>
      <c r="AO3464" s="209">
        <v>3.0000000000000001E-3</v>
      </c>
      <c r="AP3464" s="209">
        <v>4.0000000000000001E-3</v>
      </c>
      <c r="AQ3464" s="20"/>
      <c r="AR3464" s="209">
        <v>0.01</v>
      </c>
      <c r="AS3464" s="20"/>
      <c r="AT3464" s="209">
        <v>0.02</v>
      </c>
      <c r="AU3464" s="20"/>
      <c r="AV3464" s="209">
        <v>8.9999999999999993E-3</v>
      </c>
      <c r="AW3464" s="209">
        <v>6.0000000000000001E-3</v>
      </c>
      <c r="AX3464" s="209">
        <v>5.0000000000000001E-3</v>
      </c>
      <c r="AY3464" s="20"/>
      <c r="AZ3464" s="209">
        <v>7.0000000000000001E-3</v>
      </c>
      <c r="BA3464" s="209">
        <v>8.0000000000000002E-3</v>
      </c>
      <c r="BB3464" s="21">
        <f t="shared" si="420"/>
        <v>3.2000000000000001E-2</v>
      </c>
      <c r="BC3464" s="21">
        <f>BF3464</f>
        <v>1.2</v>
      </c>
      <c r="BD3464" s="22">
        <f t="shared" si="415"/>
        <v>4.3010752688172046E-2</v>
      </c>
      <c r="BE3464" s="21">
        <f>BC3464-BD3464</f>
        <v>1.156989247311828</v>
      </c>
      <c r="BF3464" s="91">
        <v>1.2</v>
      </c>
      <c r="BG3464" s="10"/>
      <c r="BH3464" s="21">
        <f t="shared" si="419"/>
        <v>8.9279999999999991E-4</v>
      </c>
      <c r="BI3464" s="22">
        <f t="shared" si="419"/>
        <v>3.1999999999999999E-5</v>
      </c>
      <c r="BJ3464" s="21">
        <f>BH3464-BI3464</f>
        <v>8.6079999999999989E-4</v>
      </c>
      <c r="BK3464" s="21">
        <v>2.6783999999999996E-3</v>
      </c>
      <c r="BL3464" s="22">
        <v>9.6000000000000002E-5</v>
      </c>
      <c r="BM3464" s="21">
        <v>2.5823999999999995E-3</v>
      </c>
      <c r="BN3464" s="21">
        <f t="shared" ref="BN3464:BP3527" si="421">BK3464*4</f>
        <v>1.0713599999999998E-2</v>
      </c>
      <c r="BO3464" s="22">
        <f t="shared" si="421"/>
        <v>3.8400000000000001E-4</v>
      </c>
      <c r="BP3464" s="21">
        <f t="shared" si="421"/>
        <v>1.0329599999999998E-2</v>
      </c>
    </row>
    <row r="3465" spans="1:68" ht="11.1" hidden="1" customHeight="1" outlineLevel="2" x14ac:dyDescent="0.2">
      <c r="A3465" s="10"/>
      <c r="B3465" s="18"/>
      <c r="C3465" s="18"/>
      <c r="D3465" s="18"/>
      <c r="E3465" s="23"/>
      <c r="F3465" s="24"/>
      <c r="G3465" s="24"/>
      <c r="H3465" s="24"/>
      <c r="I3465" s="24"/>
      <c r="J3465" s="24"/>
      <c r="K3465" s="24"/>
      <c r="L3465" s="24"/>
      <c r="M3465" s="24"/>
      <c r="N3465" s="24"/>
      <c r="O3465" s="24"/>
      <c r="P3465" s="24"/>
      <c r="Q3465" s="24"/>
      <c r="R3465" s="24"/>
      <c r="S3465" s="24"/>
      <c r="T3465" s="24"/>
      <c r="U3465" s="24"/>
      <c r="V3465" s="24"/>
      <c r="W3465" s="24"/>
      <c r="X3465" s="24"/>
      <c r="Y3465" s="24"/>
      <c r="Z3465" s="24"/>
      <c r="AA3465" s="24"/>
      <c r="AB3465" s="24"/>
      <c r="AC3465" s="24"/>
      <c r="AD3465" s="24"/>
      <c r="AE3465" s="24"/>
      <c r="AF3465" s="208">
        <v>3.2000000000000001E-2</v>
      </c>
      <c r="AG3465" s="208">
        <v>5.0000000000000001E-3</v>
      </c>
      <c r="AH3465" s="208">
        <v>7.0000000000000001E-3</v>
      </c>
      <c r="AI3465" s="208">
        <v>5.0000000000000001E-3</v>
      </c>
      <c r="AJ3465" s="208">
        <v>5.0000000000000001E-3</v>
      </c>
      <c r="AK3465" s="24"/>
      <c r="AL3465" s="208">
        <v>5.0000000000000001E-3</v>
      </c>
      <c r="AM3465" s="24"/>
      <c r="AN3465" s="208">
        <v>7.0000000000000001E-3</v>
      </c>
      <c r="AO3465" s="208">
        <v>3.0000000000000001E-3</v>
      </c>
      <c r="AP3465" s="208">
        <v>4.0000000000000001E-3</v>
      </c>
      <c r="AQ3465" s="24"/>
      <c r="AR3465" s="208">
        <v>0.01</v>
      </c>
      <c r="AS3465" s="24"/>
      <c r="AT3465" s="208">
        <v>0.02</v>
      </c>
      <c r="AU3465" s="24"/>
      <c r="AV3465" s="208">
        <v>8.9999999999999993E-3</v>
      </c>
      <c r="AW3465" s="208">
        <v>6.0000000000000001E-3</v>
      </c>
      <c r="AX3465" s="208">
        <v>5.0000000000000001E-3</v>
      </c>
      <c r="AY3465" s="24"/>
      <c r="AZ3465" s="208">
        <v>7.0000000000000001E-3</v>
      </c>
      <c r="BA3465" s="208">
        <v>8.0000000000000002E-3</v>
      </c>
      <c r="BB3465" s="21">
        <f t="shared" si="420"/>
        <v>3.2000000000000001E-2</v>
      </c>
      <c r="BC3465" s="21"/>
      <c r="BD3465" s="22">
        <f t="shared" si="415"/>
        <v>4.3010752688172046E-2</v>
      </c>
      <c r="BE3465" s="21"/>
      <c r="BG3465" s="10"/>
      <c r="BH3465" s="21">
        <f t="shared" si="419"/>
        <v>0</v>
      </c>
      <c r="BI3465" s="22">
        <f t="shared" si="419"/>
        <v>3.1999999999999999E-5</v>
      </c>
      <c r="BJ3465" s="21"/>
      <c r="BK3465" s="21">
        <v>0</v>
      </c>
      <c r="BL3465" s="22">
        <v>9.6000000000000002E-5</v>
      </c>
      <c r="BM3465" s="21"/>
      <c r="BN3465" s="21">
        <f t="shared" si="421"/>
        <v>0</v>
      </c>
      <c r="BO3465" s="22">
        <f t="shared" si="421"/>
        <v>3.8400000000000001E-4</v>
      </c>
      <c r="BP3465" s="21">
        <f t="shared" si="421"/>
        <v>0</v>
      </c>
    </row>
    <row r="3466" spans="1:68" ht="11.1" hidden="1" customHeight="1" outlineLevel="1" collapsed="1" x14ac:dyDescent="0.2">
      <c r="A3466" s="10"/>
      <c r="B3466" s="18"/>
      <c r="C3466" s="18"/>
      <c r="D3466" s="18"/>
      <c r="E3466" s="19" t="s">
        <v>2965</v>
      </c>
      <c r="F3466" s="20"/>
      <c r="G3466" s="20"/>
      <c r="H3466" s="209">
        <v>16.622</v>
      </c>
      <c r="I3466" s="240">
        <v>6.258</v>
      </c>
      <c r="J3466" s="240"/>
      <c r="K3466" s="20"/>
      <c r="L3466" s="20"/>
      <c r="M3466" s="20"/>
      <c r="N3466" s="20"/>
      <c r="O3466" s="20"/>
      <c r="P3466" s="209">
        <v>16.888000000000002</v>
      </c>
      <c r="Q3466" s="209">
        <v>4.6440000000000001</v>
      </c>
      <c r="R3466" s="209">
        <v>9.91</v>
      </c>
      <c r="S3466" s="209">
        <v>11.195</v>
      </c>
      <c r="T3466" s="209">
        <v>13.605</v>
      </c>
      <c r="U3466" s="209">
        <v>4.827</v>
      </c>
      <c r="V3466" s="209">
        <v>5.2329999999999997</v>
      </c>
      <c r="W3466" s="209">
        <v>2.2410000000000001</v>
      </c>
      <c r="X3466" s="209">
        <v>0.17299999999999999</v>
      </c>
      <c r="Y3466" s="20"/>
      <c r="Z3466" s="20"/>
      <c r="AA3466" s="20"/>
      <c r="AB3466" s="209">
        <v>4.4080000000000004</v>
      </c>
      <c r="AC3466" s="209">
        <v>11.874000000000001</v>
      </c>
      <c r="AD3466" s="209">
        <v>8.8040000000000003</v>
      </c>
      <c r="AE3466" s="209">
        <v>13.625999999999999</v>
      </c>
      <c r="AF3466" s="209">
        <v>13.93</v>
      </c>
      <c r="AG3466" s="209">
        <v>5.3209999999999997</v>
      </c>
      <c r="AH3466" s="209">
        <v>4.1669999999999998</v>
      </c>
      <c r="AI3466" s="209">
        <v>2.8119999999999998</v>
      </c>
      <c r="AJ3466" s="209">
        <v>0.154</v>
      </c>
      <c r="AK3466" s="20"/>
      <c r="AL3466" s="20"/>
      <c r="AM3466" s="20"/>
      <c r="AN3466" s="209">
        <v>6.1529999999999996</v>
      </c>
      <c r="AO3466" s="209">
        <v>9.3810000000000002</v>
      </c>
      <c r="AP3466" s="209">
        <v>14.068</v>
      </c>
      <c r="AQ3466" s="209">
        <v>13.782</v>
      </c>
      <c r="AR3466" s="209">
        <v>14.247</v>
      </c>
      <c r="AS3466" s="209">
        <v>10.092000000000001</v>
      </c>
      <c r="AT3466" s="209">
        <v>5.0780000000000003</v>
      </c>
      <c r="AU3466" s="209">
        <v>2.3079999999999998</v>
      </c>
      <c r="AV3466" s="20"/>
      <c r="AW3466" s="20"/>
      <c r="AX3466" s="20"/>
      <c r="AY3466" s="209">
        <v>1.764</v>
      </c>
      <c r="AZ3466" s="209">
        <v>3.4409999999999998</v>
      </c>
      <c r="BA3466" s="209">
        <v>7.0869999999999997</v>
      </c>
      <c r="BB3466" s="21">
        <f t="shared" si="420"/>
        <v>16.888000000000002</v>
      </c>
      <c r="BC3466" s="21">
        <f>BD3466</f>
        <v>22.6989247311828</v>
      </c>
      <c r="BD3466" s="22">
        <f t="shared" si="415"/>
        <v>22.6989247311828</v>
      </c>
      <c r="BE3466" s="21">
        <f>BC3466-BD3466</f>
        <v>0</v>
      </c>
      <c r="BF3466" s="90">
        <v>22.2</v>
      </c>
      <c r="BG3466" s="10">
        <v>6</v>
      </c>
      <c r="BH3466" s="21">
        <f t="shared" si="419"/>
        <v>1.6888000000000004E-2</v>
      </c>
      <c r="BI3466" s="22">
        <f t="shared" si="419"/>
        <v>1.6888000000000004E-2</v>
      </c>
      <c r="BJ3466" s="21">
        <f>BH3466-BI3466</f>
        <v>0</v>
      </c>
      <c r="BK3466" s="21">
        <v>5.0664000000000015E-2</v>
      </c>
      <c r="BL3466" s="22">
        <v>5.0664000000000015E-2</v>
      </c>
      <c r="BM3466" s="21">
        <v>0</v>
      </c>
      <c r="BN3466" s="21">
        <f t="shared" si="421"/>
        <v>0.20265600000000006</v>
      </c>
      <c r="BO3466" s="22">
        <f t="shared" si="421"/>
        <v>0.20265600000000006</v>
      </c>
      <c r="BP3466" s="21">
        <f t="shared" si="421"/>
        <v>0</v>
      </c>
    </row>
    <row r="3467" spans="1:68" ht="11.1" hidden="1" customHeight="1" outlineLevel="2" x14ac:dyDescent="0.2">
      <c r="A3467" s="10"/>
      <c r="B3467" s="18"/>
      <c r="C3467" s="18"/>
      <c r="D3467" s="18"/>
      <c r="E3467" s="23" t="s">
        <v>2966</v>
      </c>
      <c r="F3467" s="24"/>
      <c r="G3467" s="24"/>
      <c r="H3467" s="208">
        <v>16.622</v>
      </c>
      <c r="I3467" s="239">
        <v>6.258</v>
      </c>
      <c r="J3467" s="239"/>
      <c r="K3467" s="24"/>
      <c r="L3467" s="24"/>
      <c r="M3467" s="24"/>
      <c r="N3467" s="24"/>
      <c r="O3467" s="24"/>
      <c r="P3467" s="208">
        <v>16.888000000000002</v>
      </c>
      <c r="Q3467" s="208">
        <v>4.6440000000000001</v>
      </c>
      <c r="R3467" s="208">
        <v>9.91</v>
      </c>
      <c r="S3467" s="208">
        <v>11.195</v>
      </c>
      <c r="T3467" s="208">
        <v>13.605</v>
      </c>
      <c r="U3467" s="208">
        <v>4.827</v>
      </c>
      <c r="V3467" s="208">
        <v>5.2329999999999997</v>
      </c>
      <c r="W3467" s="208">
        <v>2.2410000000000001</v>
      </c>
      <c r="X3467" s="208">
        <v>0.17299999999999999</v>
      </c>
      <c r="Y3467" s="24"/>
      <c r="Z3467" s="24"/>
      <c r="AA3467" s="24"/>
      <c r="AB3467" s="208">
        <v>4.4080000000000004</v>
      </c>
      <c r="AC3467" s="208">
        <v>11.874000000000001</v>
      </c>
      <c r="AD3467" s="208">
        <v>8.8040000000000003</v>
      </c>
      <c r="AE3467" s="208">
        <v>13.625999999999999</v>
      </c>
      <c r="AF3467" s="208">
        <v>13.93</v>
      </c>
      <c r="AG3467" s="208">
        <v>5.3209999999999997</v>
      </c>
      <c r="AH3467" s="208">
        <v>4.1669999999999998</v>
      </c>
      <c r="AI3467" s="208">
        <v>2.8119999999999998</v>
      </c>
      <c r="AJ3467" s="208">
        <v>0.154</v>
      </c>
      <c r="AK3467" s="24"/>
      <c r="AL3467" s="24"/>
      <c r="AM3467" s="24"/>
      <c r="AN3467" s="208">
        <v>6.1529999999999996</v>
      </c>
      <c r="AO3467" s="208">
        <v>9.3810000000000002</v>
      </c>
      <c r="AP3467" s="208">
        <v>14.068</v>
      </c>
      <c r="AQ3467" s="208">
        <v>13.782</v>
      </c>
      <c r="AR3467" s="208">
        <v>14.247</v>
      </c>
      <c r="AS3467" s="208">
        <v>10.092000000000001</v>
      </c>
      <c r="AT3467" s="208">
        <v>5.0780000000000003</v>
      </c>
      <c r="AU3467" s="208">
        <v>2.3079999999999998</v>
      </c>
      <c r="AV3467" s="24"/>
      <c r="AW3467" s="24"/>
      <c r="AX3467" s="24"/>
      <c r="AY3467" s="208">
        <v>1.764</v>
      </c>
      <c r="AZ3467" s="208">
        <v>3.4409999999999998</v>
      </c>
      <c r="BA3467" s="208">
        <v>7.0869999999999997</v>
      </c>
      <c r="BB3467" s="21">
        <f t="shared" si="420"/>
        <v>16.888000000000002</v>
      </c>
      <c r="BC3467" s="21"/>
      <c r="BD3467" s="22">
        <f t="shared" si="415"/>
        <v>22.6989247311828</v>
      </c>
      <c r="BE3467" s="21"/>
      <c r="BG3467" s="10"/>
      <c r="BH3467" s="21">
        <f t="shared" si="419"/>
        <v>0</v>
      </c>
      <c r="BI3467" s="22">
        <f t="shared" si="419"/>
        <v>1.6888000000000004E-2</v>
      </c>
      <c r="BJ3467" s="21"/>
      <c r="BK3467" s="21">
        <v>0</v>
      </c>
      <c r="BL3467" s="22">
        <v>5.0664000000000015E-2</v>
      </c>
      <c r="BM3467" s="21"/>
      <c r="BN3467" s="21">
        <f t="shared" si="421"/>
        <v>0</v>
      </c>
      <c r="BO3467" s="22">
        <f t="shared" si="421"/>
        <v>0.20265600000000006</v>
      </c>
      <c r="BP3467" s="21">
        <f t="shared" si="421"/>
        <v>0</v>
      </c>
    </row>
    <row r="3468" spans="1:68" ht="11.1" hidden="1" customHeight="1" outlineLevel="1" collapsed="1" x14ac:dyDescent="0.2">
      <c r="A3468" s="10"/>
      <c r="B3468" s="18"/>
      <c r="C3468" s="18"/>
      <c r="D3468" s="18"/>
      <c r="E3468" s="19" t="s">
        <v>2967</v>
      </c>
      <c r="F3468" s="209">
        <v>20.146000000000001</v>
      </c>
      <c r="G3468" s="209">
        <v>18.725999999999999</v>
      </c>
      <c r="H3468" s="209">
        <v>14.499000000000001</v>
      </c>
      <c r="I3468" s="240">
        <v>7.3419999999999996</v>
      </c>
      <c r="J3468" s="240"/>
      <c r="K3468" s="209">
        <v>2.85</v>
      </c>
      <c r="L3468" s="209">
        <v>1.0109999999999999</v>
      </c>
      <c r="M3468" s="209">
        <v>0.76500000000000001</v>
      </c>
      <c r="N3468" s="209">
        <v>1.8049999999999999</v>
      </c>
      <c r="O3468" s="209">
        <v>1.633</v>
      </c>
      <c r="P3468" s="209">
        <v>9.4719999999999995</v>
      </c>
      <c r="Q3468" s="209">
        <v>13.750999999999999</v>
      </c>
      <c r="R3468" s="209">
        <v>21.876999999999999</v>
      </c>
      <c r="S3468" s="209">
        <v>19.181999999999999</v>
      </c>
      <c r="T3468" s="209">
        <v>18.555</v>
      </c>
      <c r="U3468" s="209">
        <v>12.252000000000001</v>
      </c>
      <c r="V3468" s="209">
        <v>6.3840000000000003</v>
      </c>
      <c r="W3468" s="209">
        <v>2.6469999999999998</v>
      </c>
      <c r="X3468" s="209">
        <v>1.3029999999999999</v>
      </c>
      <c r="Y3468" s="209">
        <v>0.84</v>
      </c>
      <c r="Z3468" s="209">
        <v>0.52</v>
      </c>
      <c r="AA3468" s="209">
        <v>2.6539999999999999</v>
      </c>
      <c r="AB3468" s="209">
        <v>10.217000000000001</v>
      </c>
      <c r="AC3468" s="209">
        <v>13.425000000000001</v>
      </c>
      <c r="AD3468" s="209">
        <v>22.271000000000001</v>
      </c>
      <c r="AE3468" s="209">
        <v>22.529</v>
      </c>
      <c r="AF3468" s="209">
        <v>17.594999999999999</v>
      </c>
      <c r="AG3468" s="209">
        <v>11.288</v>
      </c>
      <c r="AH3468" s="209">
        <v>4.4420000000000002</v>
      </c>
      <c r="AI3468" s="209">
        <v>3.9449999999999998</v>
      </c>
      <c r="AJ3468" s="209">
        <v>0.51900000000000002</v>
      </c>
      <c r="AK3468" s="209">
        <v>0.56899999999999995</v>
      </c>
      <c r="AL3468" s="209">
        <v>1.123</v>
      </c>
      <c r="AM3468" s="209">
        <v>0.46100000000000002</v>
      </c>
      <c r="AN3468" s="209">
        <v>13.361000000000001</v>
      </c>
      <c r="AO3468" s="209">
        <v>17.841999999999999</v>
      </c>
      <c r="AP3468" s="209">
        <v>21.18</v>
      </c>
      <c r="AQ3468" s="209">
        <v>21.588000000000001</v>
      </c>
      <c r="AR3468" s="209">
        <v>20.498000000000001</v>
      </c>
      <c r="AS3468" s="209">
        <v>16.959</v>
      </c>
      <c r="AT3468" s="209">
        <v>8.5619999999999994</v>
      </c>
      <c r="AU3468" s="209">
        <v>2.9169999999999998</v>
      </c>
      <c r="AV3468" s="209">
        <v>0.68300000000000005</v>
      </c>
      <c r="AW3468" s="209">
        <v>0.47</v>
      </c>
      <c r="AX3468" s="209">
        <v>0.57299999999999995</v>
      </c>
      <c r="AY3468" s="209">
        <v>4.0970000000000004</v>
      </c>
      <c r="AZ3468" s="209">
        <v>9.516</v>
      </c>
      <c r="BA3468" s="209">
        <v>16.564</v>
      </c>
      <c r="BB3468" s="56">
        <f>BB3469+BB3470+BB3471</f>
        <v>24.42</v>
      </c>
      <c r="BC3468" s="21">
        <f>BF3468</f>
        <v>82.07</v>
      </c>
      <c r="BD3468" s="22">
        <f t="shared" si="415"/>
        <v>32.822580645161295</v>
      </c>
      <c r="BE3468" s="21">
        <f>BC3468-BD3468</f>
        <v>49.247419354838698</v>
      </c>
      <c r="BF3468" s="91">
        <v>82.07</v>
      </c>
      <c r="BG3468" s="10">
        <v>5</v>
      </c>
      <c r="BH3468" s="21">
        <f t="shared" si="419"/>
        <v>6.1060079999999996E-2</v>
      </c>
      <c r="BI3468" s="22">
        <f t="shared" si="419"/>
        <v>2.4420000000000004E-2</v>
      </c>
      <c r="BJ3468" s="21">
        <f>BH3468-BI3468</f>
        <v>3.6640079999999992E-2</v>
      </c>
      <c r="BK3468" s="21">
        <v>0.18318023999999999</v>
      </c>
      <c r="BL3468" s="22">
        <v>7.326000000000002E-2</v>
      </c>
      <c r="BM3468" s="21">
        <v>0.10992023999999997</v>
      </c>
      <c r="BN3468" s="21">
        <f t="shared" si="421"/>
        <v>0.73272095999999998</v>
      </c>
      <c r="BO3468" s="22">
        <f t="shared" si="421"/>
        <v>0.29304000000000008</v>
      </c>
      <c r="BP3468" s="21">
        <f t="shared" si="421"/>
        <v>0.4396809599999999</v>
      </c>
    </row>
    <row r="3469" spans="1:68" ht="11.1" hidden="1" customHeight="1" outlineLevel="2" x14ac:dyDescent="0.2">
      <c r="A3469" s="10"/>
      <c r="B3469" s="18"/>
      <c r="C3469" s="18"/>
      <c r="D3469" s="18"/>
      <c r="E3469" s="23" t="s">
        <v>2968</v>
      </c>
      <c r="F3469" s="208">
        <v>19.861999999999998</v>
      </c>
      <c r="G3469" s="208">
        <v>18.204999999999998</v>
      </c>
      <c r="H3469" s="208">
        <v>13.369</v>
      </c>
      <c r="I3469" s="239">
        <v>6.7590000000000003</v>
      </c>
      <c r="J3469" s="239"/>
      <c r="K3469" s="208">
        <v>2.5009999999999999</v>
      </c>
      <c r="L3469" s="208">
        <v>0.60699999999999998</v>
      </c>
      <c r="M3469" s="24"/>
      <c r="N3469" s="24"/>
      <c r="O3469" s="208">
        <v>1.633</v>
      </c>
      <c r="P3469" s="208">
        <v>8.3439999999999994</v>
      </c>
      <c r="Q3469" s="208">
        <v>13.016999999999999</v>
      </c>
      <c r="R3469" s="208">
        <v>20.475000000000001</v>
      </c>
      <c r="S3469" s="208">
        <v>18.169</v>
      </c>
      <c r="T3469" s="208">
        <v>17.422999999999998</v>
      </c>
      <c r="U3469" s="208">
        <v>11.528</v>
      </c>
      <c r="V3469" s="208">
        <v>5.9880000000000004</v>
      </c>
      <c r="W3469" s="208">
        <v>2.302</v>
      </c>
      <c r="X3469" s="208">
        <v>0.749</v>
      </c>
      <c r="Y3469" s="208">
        <v>0.32200000000000001</v>
      </c>
      <c r="Z3469" s="24"/>
      <c r="AA3469" s="208">
        <v>2.2210000000000001</v>
      </c>
      <c r="AB3469" s="208">
        <v>9.8610000000000007</v>
      </c>
      <c r="AC3469" s="208">
        <v>12.829000000000001</v>
      </c>
      <c r="AD3469" s="208">
        <v>21.08</v>
      </c>
      <c r="AE3469" s="208">
        <v>21.594000000000001</v>
      </c>
      <c r="AF3469" s="208">
        <v>16.577999999999999</v>
      </c>
      <c r="AG3469" s="208">
        <v>10.786</v>
      </c>
      <c r="AH3469" s="208">
        <v>3.9950000000000001</v>
      </c>
      <c r="AI3469" s="208">
        <v>3.552</v>
      </c>
      <c r="AJ3469" s="24"/>
      <c r="AK3469" s="24"/>
      <c r="AL3469" s="24"/>
      <c r="AM3469" s="24"/>
      <c r="AN3469" s="208">
        <v>12.226000000000001</v>
      </c>
      <c r="AO3469" s="208">
        <v>17.221</v>
      </c>
      <c r="AP3469" s="208">
        <v>20.48</v>
      </c>
      <c r="AQ3469" s="208">
        <v>20.398</v>
      </c>
      <c r="AR3469" s="208">
        <v>19.277999999999999</v>
      </c>
      <c r="AS3469" s="208">
        <v>16</v>
      </c>
      <c r="AT3469" s="208">
        <v>8.1430000000000007</v>
      </c>
      <c r="AU3469" s="208">
        <v>2.5230000000000001</v>
      </c>
      <c r="AV3469" s="208">
        <v>0.193</v>
      </c>
      <c r="AW3469" s="24"/>
      <c r="AX3469" s="24"/>
      <c r="AY3469" s="208">
        <v>3.661</v>
      </c>
      <c r="AZ3469" s="208">
        <v>8.8699999999999992</v>
      </c>
      <c r="BA3469" s="208">
        <v>15.561999999999999</v>
      </c>
      <c r="BB3469" s="21">
        <f t="shared" ref="BB3469:BB3477" si="422">MAX(F3469:BA3469)</f>
        <v>21.594000000000001</v>
      </c>
      <c r="BC3469" s="21"/>
      <c r="BD3469" s="22">
        <f t="shared" si="415"/>
        <v>29.0241935483871</v>
      </c>
      <c r="BE3469" s="21"/>
      <c r="BG3469" s="10"/>
      <c r="BH3469" s="21">
        <f t="shared" si="419"/>
        <v>0</v>
      </c>
      <c r="BI3469" s="22">
        <f t="shared" si="419"/>
        <v>2.1593999999999999E-2</v>
      </c>
      <c r="BJ3469" s="21"/>
      <c r="BK3469" s="21">
        <v>0</v>
      </c>
      <c r="BL3469" s="22">
        <v>6.4781999999999992E-2</v>
      </c>
      <c r="BM3469" s="21"/>
      <c r="BN3469" s="21">
        <f t="shared" si="421"/>
        <v>0</v>
      </c>
      <c r="BO3469" s="22">
        <f t="shared" si="421"/>
        <v>0.25912799999999997</v>
      </c>
      <c r="BP3469" s="21">
        <f t="shared" si="421"/>
        <v>0</v>
      </c>
    </row>
    <row r="3470" spans="1:68" ht="11.1" hidden="1" customHeight="1" outlineLevel="2" x14ac:dyDescent="0.2">
      <c r="A3470" s="10"/>
      <c r="B3470" s="18"/>
      <c r="C3470" s="18"/>
      <c r="D3470" s="18"/>
      <c r="E3470" s="23" t="s">
        <v>2969</v>
      </c>
      <c r="F3470" s="208">
        <v>0.28399999999999997</v>
      </c>
      <c r="G3470" s="208">
        <v>0.104</v>
      </c>
      <c r="H3470" s="208">
        <v>0.1</v>
      </c>
      <c r="I3470" s="239">
        <v>6.4000000000000001E-2</v>
      </c>
      <c r="J3470" s="239"/>
      <c r="K3470" s="24"/>
      <c r="L3470" s="24"/>
      <c r="M3470" s="24"/>
      <c r="N3470" s="24"/>
      <c r="O3470" s="24"/>
      <c r="P3470" s="208">
        <v>0.29799999999999999</v>
      </c>
      <c r="Q3470" s="208">
        <v>0.41499999999999998</v>
      </c>
      <c r="R3470" s="208">
        <v>1.0209999999999999</v>
      </c>
      <c r="S3470" s="208">
        <v>0.68300000000000005</v>
      </c>
      <c r="T3470" s="208">
        <v>0.746</v>
      </c>
      <c r="U3470" s="208">
        <v>0.35199999999999998</v>
      </c>
      <c r="V3470" s="24"/>
      <c r="W3470" s="24"/>
      <c r="X3470" s="24"/>
      <c r="Y3470" s="24"/>
      <c r="Z3470" s="24"/>
      <c r="AA3470" s="24"/>
      <c r="AB3470" s="24"/>
      <c r="AC3470" s="208">
        <v>0.248</v>
      </c>
      <c r="AD3470" s="208">
        <v>0.73199999999999998</v>
      </c>
      <c r="AE3470" s="208">
        <v>0.55200000000000005</v>
      </c>
      <c r="AF3470" s="208">
        <v>0.58799999999999997</v>
      </c>
      <c r="AG3470" s="208">
        <v>0.11700000000000001</v>
      </c>
      <c r="AH3470" s="24"/>
      <c r="AI3470" s="24"/>
      <c r="AJ3470" s="24"/>
      <c r="AK3470" s="24"/>
      <c r="AL3470" s="24"/>
      <c r="AM3470" s="24"/>
      <c r="AN3470" s="208">
        <v>7.2999999999999995E-2</v>
      </c>
      <c r="AO3470" s="208">
        <v>0.13500000000000001</v>
      </c>
      <c r="AP3470" s="208">
        <v>0.13600000000000001</v>
      </c>
      <c r="AQ3470" s="208">
        <v>0.51500000000000001</v>
      </c>
      <c r="AR3470" s="208">
        <v>0.56899999999999995</v>
      </c>
      <c r="AS3470" s="208">
        <v>0.47699999999999998</v>
      </c>
      <c r="AT3470" s="24"/>
      <c r="AU3470" s="24"/>
      <c r="AV3470" s="24"/>
      <c r="AW3470" s="24"/>
      <c r="AX3470" s="24"/>
      <c r="AY3470" s="24"/>
      <c r="AZ3470" s="208">
        <v>0.16400000000000001</v>
      </c>
      <c r="BA3470" s="208">
        <v>0.52400000000000002</v>
      </c>
      <c r="BB3470" s="21">
        <f t="shared" si="422"/>
        <v>1.0209999999999999</v>
      </c>
      <c r="BC3470" s="21"/>
      <c r="BD3470" s="22">
        <f t="shared" si="415"/>
        <v>1.372311827956989</v>
      </c>
      <c r="BE3470" s="21"/>
      <c r="BG3470" s="10"/>
      <c r="BH3470" s="21">
        <f t="shared" si="419"/>
        <v>0</v>
      </c>
      <c r="BI3470" s="22">
        <f t="shared" si="419"/>
        <v>1.021E-3</v>
      </c>
      <c r="BJ3470" s="21"/>
      <c r="BK3470" s="21">
        <v>0</v>
      </c>
      <c r="BL3470" s="22">
        <v>3.0629999999999998E-3</v>
      </c>
      <c r="BM3470" s="21"/>
      <c r="BN3470" s="21">
        <f t="shared" si="421"/>
        <v>0</v>
      </c>
      <c r="BO3470" s="22">
        <f t="shared" si="421"/>
        <v>1.2251999999999999E-2</v>
      </c>
      <c r="BP3470" s="21">
        <f t="shared" si="421"/>
        <v>0</v>
      </c>
    </row>
    <row r="3471" spans="1:68" ht="11.1" hidden="1" customHeight="1" outlineLevel="2" x14ac:dyDescent="0.2">
      <c r="A3471" s="10"/>
      <c r="B3471" s="18"/>
      <c r="C3471" s="18"/>
      <c r="D3471" s="18"/>
      <c r="E3471" s="23" t="s">
        <v>2970</v>
      </c>
      <c r="F3471" s="24"/>
      <c r="G3471" s="208">
        <v>0.41699999999999998</v>
      </c>
      <c r="H3471" s="208">
        <v>1.03</v>
      </c>
      <c r="I3471" s="239">
        <v>0.51900000000000002</v>
      </c>
      <c r="J3471" s="239"/>
      <c r="K3471" s="208">
        <v>0.34899999999999998</v>
      </c>
      <c r="L3471" s="208">
        <v>0.40400000000000003</v>
      </c>
      <c r="M3471" s="208">
        <v>0.76500000000000001</v>
      </c>
      <c r="N3471" s="208">
        <v>1.8049999999999999</v>
      </c>
      <c r="O3471" s="24"/>
      <c r="P3471" s="208">
        <v>0.83</v>
      </c>
      <c r="Q3471" s="208">
        <v>0.31900000000000001</v>
      </c>
      <c r="R3471" s="208">
        <v>0.38100000000000001</v>
      </c>
      <c r="S3471" s="208">
        <v>0.33</v>
      </c>
      <c r="T3471" s="208">
        <v>0.38600000000000001</v>
      </c>
      <c r="U3471" s="208">
        <v>0.372</v>
      </c>
      <c r="V3471" s="208">
        <v>0.39600000000000002</v>
      </c>
      <c r="W3471" s="208">
        <v>0.34499999999999997</v>
      </c>
      <c r="X3471" s="208">
        <v>0.55400000000000005</v>
      </c>
      <c r="Y3471" s="208">
        <v>0.51800000000000002</v>
      </c>
      <c r="Z3471" s="208">
        <v>0.52</v>
      </c>
      <c r="AA3471" s="208">
        <v>0.433</v>
      </c>
      <c r="AB3471" s="208">
        <v>0.35599999999999998</v>
      </c>
      <c r="AC3471" s="208">
        <v>0.34799999999999998</v>
      </c>
      <c r="AD3471" s="208">
        <v>0.45900000000000002</v>
      </c>
      <c r="AE3471" s="208">
        <v>0.38300000000000001</v>
      </c>
      <c r="AF3471" s="208">
        <v>0.42899999999999999</v>
      </c>
      <c r="AG3471" s="208">
        <v>0.38500000000000001</v>
      </c>
      <c r="AH3471" s="208">
        <v>0.44700000000000001</v>
      </c>
      <c r="AI3471" s="208">
        <v>0.39300000000000002</v>
      </c>
      <c r="AJ3471" s="208">
        <v>0.51900000000000002</v>
      </c>
      <c r="AK3471" s="208">
        <v>0.56899999999999995</v>
      </c>
      <c r="AL3471" s="208">
        <v>1.123</v>
      </c>
      <c r="AM3471" s="208">
        <v>0.46100000000000002</v>
      </c>
      <c r="AN3471" s="208">
        <v>1.0620000000000001</v>
      </c>
      <c r="AO3471" s="208">
        <v>0.48599999999999999</v>
      </c>
      <c r="AP3471" s="208">
        <v>0.56399999999999995</v>
      </c>
      <c r="AQ3471" s="208">
        <v>0.67500000000000004</v>
      </c>
      <c r="AR3471" s="208">
        <v>0.65100000000000002</v>
      </c>
      <c r="AS3471" s="208">
        <v>0.48199999999999998</v>
      </c>
      <c r="AT3471" s="208">
        <v>0.41899999999999998</v>
      </c>
      <c r="AU3471" s="208">
        <v>0.39400000000000002</v>
      </c>
      <c r="AV3471" s="208">
        <v>0.49</v>
      </c>
      <c r="AW3471" s="208">
        <v>0.47</v>
      </c>
      <c r="AX3471" s="208">
        <v>0.57299999999999995</v>
      </c>
      <c r="AY3471" s="208">
        <v>0.436</v>
      </c>
      <c r="AZ3471" s="208">
        <v>0.48199999999999998</v>
      </c>
      <c r="BA3471" s="208">
        <v>0.47799999999999998</v>
      </c>
      <c r="BB3471" s="21">
        <f t="shared" si="422"/>
        <v>1.8049999999999999</v>
      </c>
      <c r="BC3471" s="21"/>
      <c r="BD3471" s="22">
        <f t="shared" si="415"/>
        <v>2.426075268817204</v>
      </c>
      <c r="BE3471" s="21"/>
      <c r="BG3471" s="10"/>
      <c r="BH3471" s="21">
        <f t="shared" si="419"/>
        <v>0</v>
      </c>
      <c r="BI3471" s="22">
        <f t="shared" si="419"/>
        <v>1.8049999999999997E-3</v>
      </c>
      <c r="BJ3471" s="21"/>
      <c r="BK3471" s="21">
        <v>0</v>
      </c>
      <c r="BL3471" s="22">
        <v>5.4149999999999997E-3</v>
      </c>
      <c r="BM3471" s="21"/>
      <c r="BN3471" s="21">
        <f t="shared" si="421"/>
        <v>0</v>
      </c>
      <c r="BO3471" s="22">
        <f t="shared" si="421"/>
        <v>2.1659999999999999E-2</v>
      </c>
      <c r="BP3471" s="21">
        <f t="shared" si="421"/>
        <v>0</v>
      </c>
    </row>
    <row r="3472" spans="1:68" ht="11.1" hidden="1" customHeight="1" outlineLevel="1" collapsed="1" x14ac:dyDescent="0.2">
      <c r="A3472" s="10"/>
      <c r="B3472" s="18"/>
      <c r="C3472" s="18"/>
      <c r="D3472" s="18"/>
      <c r="E3472" s="19" t="s">
        <v>2971</v>
      </c>
      <c r="F3472" s="209">
        <v>7.8689999999999998</v>
      </c>
      <c r="G3472" s="20"/>
      <c r="H3472" s="209">
        <v>10</v>
      </c>
      <c r="I3472" s="240">
        <v>5</v>
      </c>
      <c r="J3472" s="240"/>
      <c r="K3472" s="20"/>
      <c r="L3472" s="20"/>
      <c r="M3472" s="20"/>
      <c r="N3472" s="20"/>
      <c r="O3472" s="209">
        <v>10.512</v>
      </c>
      <c r="P3472" s="209">
        <v>3.2749999999999999</v>
      </c>
      <c r="Q3472" s="209">
        <v>7.23</v>
      </c>
      <c r="R3472" s="209">
        <v>6.6079999999999997</v>
      </c>
      <c r="S3472" s="209">
        <v>11.13</v>
      </c>
      <c r="T3472" s="209">
        <v>11</v>
      </c>
      <c r="U3472" s="209">
        <v>4.6689999999999996</v>
      </c>
      <c r="V3472" s="209">
        <v>2.0870000000000002</v>
      </c>
      <c r="W3472" s="209">
        <v>2.1379999999999999</v>
      </c>
      <c r="X3472" s="20"/>
      <c r="Y3472" s="20"/>
      <c r="Z3472" s="209">
        <v>2.1509999999999998</v>
      </c>
      <c r="AA3472" s="209">
        <v>2.3050000000000002</v>
      </c>
      <c r="AB3472" s="20"/>
      <c r="AC3472" s="209">
        <v>10.236000000000001</v>
      </c>
      <c r="AD3472" s="209">
        <v>8.4580000000000002</v>
      </c>
      <c r="AE3472" s="209">
        <v>10.224</v>
      </c>
      <c r="AF3472" s="209">
        <v>12.707000000000001</v>
      </c>
      <c r="AG3472" s="209">
        <v>19.818000000000001</v>
      </c>
      <c r="AH3472" s="209">
        <v>3.335</v>
      </c>
      <c r="AI3472" s="209">
        <v>2.0859999999999999</v>
      </c>
      <c r="AJ3472" s="209">
        <v>0.73299999999999998</v>
      </c>
      <c r="AK3472" s="20"/>
      <c r="AL3472" s="209">
        <v>0.94299999999999995</v>
      </c>
      <c r="AM3472" s="209">
        <v>1.5189999999999999</v>
      </c>
      <c r="AN3472" s="209">
        <v>3.9239999999999999</v>
      </c>
      <c r="AO3472" s="209">
        <v>7.86</v>
      </c>
      <c r="AP3472" s="209">
        <v>7.859</v>
      </c>
      <c r="AQ3472" s="209">
        <v>9.5500000000000007</v>
      </c>
      <c r="AR3472" s="209">
        <v>9.2449999999999992</v>
      </c>
      <c r="AS3472" s="209">
        <v>5.9790000000000001</v>
      </c>
      <c r="AT3472" s="209">
        <v>5.601</v>
      </c>
      <c r="AU3472" s="209">
        <v>1.2130000000000001</v>
      </c>
      <c r="AV3472" s="209">
        <v>0.41</v>
      </c>
      <c r="AW3472" s="20"/>
      <c r="AX3472" s="20"/>
      <c r="AY3472" s="209">
        <v>2.8029999999999999</v>
      </c>
      <c r="AZ3472" s="209">
        <v>3.0249999999999999</v>
      </c>
      <c r="BA3472" s="209">
        <v>6.609</v>
      </c>
      <c r="BB3472" s="21">
        <f t="shared" si="422"/>
        <v>19.818000000000001</v>
      </c>
      <c r="BC3472" s="21">
        <f>BD3472</f>
        <v>26.637096774193552</v>
      </c>
      <c r="BD3472" s="22">
        <f t="shared" si="415"/>
        <v>26.637096774193552</v>
      </c>
      <c r="BE3472" s="21">
        <f>BC3472-BD3472</f>
        <v>0</v>
      </c>
      <c r="BF3472" s="90">
        <v>24.12</v>
      </c>
      <c r="BG3472" s="10">
        <v>6</v>
      </c>
      <c r="BH3472" s="21">
        <f t="shared" si="419"/>
        <v>1.9818000000000002E-2</v>
      </c>
      <c r="BI3472" s="22">
        <f t="shared" si="419"/>
        <v>1.9818000000000002E-2</v>
      </c>
      <c r="BJ3472" s="21">
        <f>BH3472-BI3472</f>
        <v>0</v>
      </c>
      <c r="BK3472" s="21">
        <v>5.9454000000000007E-2</v>
      </c>
      <c r="BL3472" s="22">
        <v>5.9454000000000007E-2</v>
      </c>
      <c r="BM3472" s="21">
        <v>0</v>
      </c>
      <c r="BN3472" s="21">
        <f t="shared" si="421"/>
        <v>0.23781600000000003</v>
      </c>
      <c r="BO3472" s="22">
        <f t="shared" si="421"/>
        <v>0.23781600000000003</v>
      </c>
      <c r="BP3472" s="21">
        <f t="shared" si="421"/>
        <v>0</v>
      </c>
    </row>
    <row r="3473" spans="1:68" ht="11.1" hidden="1" customHeight="1" outlineLevel="2" x14ac:dyDescent="0.2">
      <c r="A3473" s="10"/>
      <c r="B3473" s="18"/>
      <c r="C3473" s="18"/>
      <c r="D3473" s="18"/>
      <c r="E3473" s="23" t="s">
        <v>2972</v>
      </c>
      <c r="F3473" s="208">
        <v>7.8689999999999998</v>
      </c>
      <c r="G3473" s="24"/>
      <c r="H3473" s="208">
        <v>10</v>
      </c>
      <c r="I3473" s="239">
        <v>5</v>
      </c>
      <c r="J3473" s="239"/>
      <c r="K3473" s="24"/>
      <c r="L3473" s="24"/>
      <c r="M3473" s="24"/>
      <c r="N3473" s="24"/>
      <c r="O3473" s="208">
        <v>10.512</v>
      </c>
      <c r="P3473" s="208">
        <v>3.2749999999999999</v>
      </c>
      <c r="Q3473" s="208">
        <v>7.23</v>
      </c>
      <c r="R3473" s="208">
        <v>6.6079999999999997</v>
      </c>
      <c r="S3473" s="208">
        <v>11.13</v>
      </c>
      <c r="T3473" s="208">
        <v>11</v>
      </c>
      <c r="U3473" s="208">
        <v>4.6689999999999996</v>
      </c>
      <c r="V3473" s="208">
        <v>2.0870000000000002</v>
      </c>
      <c r="W3473" s="208">
        <v>2.1379999999999999</v>
      </c>
      <c r="X3473" s="24"/>
      <c r="Y3473" s="24"/>
      <c r="Z3473" s="208">
        <v>2.1509999999999998</v>
      </c>
      <c r="AA3473" s="208">
        <v>2.3050000000000002</v>
      </c>
      <c r="AB3473" s="24"/>
      <c r="AC3473" s="208">
        <v>10.236000000000001</v>
      </c>
      <c r="AD3473" s="208">
        <v>8.4580000000000002</v>
      </c>
      <c r="AE3473" s="208">
        <v>10.224</v>
      </c>
      <c r="AF3473" s="208">
        <v>12.707000000000001</v>
      </c>
      <c r="AG3473" s="208">
        <v>19.818000000000001</v>
      </c>
      <c r="AH3473" s="208">
        <v>3.335</v>
      </c>
      <c r="AI3473" s="208">
        <v>2.0859999999999999</v>
      </c>
      <c r="AJ3473" s="208">
        <v>0.73299999999999998</v>
      </c>
      <c r="AK3473" s="24"/>
      <c r="AL3473" s="208">
        <v>0.94299999999999995</v>
      </c>
      <c r="AM3473" s="208">
        <v>1.5189999999999999</v>
      </c>
      <c r="AN3473" s="208">
        <v>3.9239999999999999</v>
      </c>
      <c r="AO3473" s="208">
        <v>7.86</v>
      </c>
      <c r="AP3473" s="208">
        <v>7.859</v>
      </c>
      <c r="AQ3473" s="208">
        <v>9.5500000000000007</v>
      </c>
      <c r="AR3473" s="208">
        <v>9.2449999999999992</v>
      </c>
      <c r="AS3473" s="208">
        <v>5.9790000000000001</v>
      </c>
      <c r="AT3473" s="208">
        <v>5.601</v>
      </c>
      <c r="AU3473" s="208">
        <v>1.2130000000000001</v>
      </c>
      <c r="AV3473" s="208">
        <v>0.41</v>
      </c>
      <c r="AW3473" s="24"/>
      <c r="AX3473" s="24"/>
      <c r="AY3473" s="208">
        <v>2.8029999999999999</v>
      </c>
      <c r="AZ3473" s="208">
        <v>3.0249999999999999</v>
      </c>
      <c r="BA3473" s="208">
        <v>6.609</v>
      </c>
      <c r="BB3473" s="21">
        <f t="shared" si="422"/>
        <v>19.818000000000001</v>
      </c>
      <c r="BC3473" s="21"/>
      <c r="BD3473" s="22">
        <f t="shared" si="415"/>
        <v>26.637096774193552</v>
      </c>
      <c r="BE3473" s="21"/>
      <c r="BG3473" s="10"/>
      <c r="BH3473" s="21">
        <f t="shared" si="419"/>
        <v>0</v>
      </c>
      <c r="BI3473" s="22">
        <f t="shared" si="419"/>
        <v>1.9818000000000002E-2</v>
      </c>
      <c r="BJ3473" s="21"/>
      <c r="BK3473" s="21">
        <v>0</v>
      </c>
      <c r="BL3473" s="22">
        <v>5.9454000000000007E-2</v>
      </c>
      <c r="BM3473" s="21"/>
      <c r="BN3473" s="21">
        <f t="shared" si="421"/>
        <v>0</v>
      </c>
      <c r="BO3473" s="22">
        <f t="shared" si="421"/>
        <v>0.23781600000000003</v>
      </c>
      <c r="BP3473" s="21">
        <f t="shared" si="421"/>
        <v>0</v>
      </c>
    </row>
    <row r="3474" spans="1:68" ht="11.1" hidden="1" customHeight="1" outlineLevel="1" collapsed="1" x14ac:dyDescent="0.2">
      <c r="A3474" s="10"/>
      <c r="B3474" s="18"/>
      <c r="C3474" s="18"/>
      <c r="D3474" s="18"/>
      <c r="E3474" s="19" t="s">
        <v>2973</v>
      </c>
      <c r="F3474" s="20"/>
      <c r="G3474" s="20"/>
      <c r="H3474" s="20"/>
      <c r="I3474" s="20"/>
      <c r="J3474" s="20"/>
      <c r="K3474" s="20"/>
      <c r="L3474" s="20"/>
      <c r="M3474" s="20"/>
      <c r="N3474" s="20"/>
      <c r="O3474" s="20"/>
      <c r="P3474" s="20"/>
      <c r="Q3474" s="20"/>
      <c r="R3474" s="20"/>
      <c r="S3474" s="20"/>
      <c r="T3474" s="20"/>
      <c r="U3474" s="20"/>
      <c r="V3474" s="20"/>
      <c r="W3474" s="20"/>
      <c r="X3474" s="20"/>
      <c r="Y3474" s="20"/>
      <c r="Z3474" s="20"/>
      <c r="AA3474" s="20"/>
      <c r="AB3474" s="20"/>
      <c r="AC3474" s="20"/>
      <c r="AD3474" s="209">
        <v>4.2729999999999997</v>
      </c>
      <c r="AE3474" s="209">
        <v>3.8860000000000001</v>
      </c>
      <c r="AF3474" s="209">
        <v>3.669</v>
      </c>
      <c r="AG3474" s="209">
        <v>2.11</v>
      </c>
      <c r="AH3474" s="209">
        <v>0.84299999999999997</v>
      </c>
      <c r="AI3474" s="209">
        <v>0.70099999999999996</v>
      </c>
      <c r="AJ3474" s="20"/>
      <c r="AK3474" s="20"/>
      <c r="AL3474" s="20"/>
      <c r="AM3474" s="209">
        <v>5.5E-2</v>
      </c>
      <c r="AN3474" s="209">
        <v>2.9079999999999999</v>
      </c>
      <c r="AO3474" s="209">
        <v>2.5579999999999998</v>
      </c>
      <c r="AP3474" s="209">
        <v>2.7429999999999999</v>
      </c>
      <c r="AQ3474" s="209">
        <v>3.762</v>
      </c>
      <c r="AR3474" s="209">
        <v>3.488</v>
      </c>
      <c r="AS3474" s="209">
        <v>2.73</v>
      </c>
      <c r="AT3474" s="209">
        <v>1.5640000000000001</v>
      </c>
      <c r="AU3474" s="209">
        <v>0.70499999999999996</v>
      </c>
      <c r="AV3474" s="20"/>
      <c r="AW3474" s="20"/>
      <c r="AX3474" s="20"/>
      <c r="AY3474" s="209">
        <v>0.57299999999999995</v>
      </c>
      <c r="AZ3474" s="209">
        <v>1.3069999999999999</v>
      </c>
      <c r="BA3474" s="209">
        <v>2.488</v>
      </c>
      <c r="BB3474" s="21">
        <f t="shared" si="422"/>
        <v>4.2729999999999997</v>
      </c>
      <c r="BC3474" s="21">
        <f>BF3474</f>
        <v>8.8000000000000007</v>
      </c>
      <c r="BD3474" s="22">
        <f t="shared" si="415"/>
        <v>5.743279569892473</v>
      </c>
      <c r="BE3474" s="21">
        <f>BC3474-BD3474</f>
        <v>3.0567204301075277</v>
      </c>
      <c r="BF3474" s="90">
        <v>8.8000000000000007</v>
      </c>
      <c r="BG3474" s="10">
        <v>6</v>
      </c>
      <c r="BH3474" s="21">
        <f t="shared" si="419"/>
        <v>6.5472000000000004E-3</v>
      </c>
      <c r="BI3474" s="22">
        <f t="shared" si="419"/>
        <v>4.2729999999999999E-3</v>
      </c>
      <c r="BJ3474" s="21">
        <f>BH3474-BI3474</f>
        <v>2.2742000000000005E-3</v>
      </c>
      <c r="BK3474" s="21">
        <v>1.9641600000000002E-2</v>
      </c>
      <c r="BL3474" s="22">
        <v>1.2819000000000001E-2</v>
      </c>
      <c r="BM3474" s="21">
        <v>6.8226000000000016E-3</v>
      </c>
      <c r="BN3474" s="21">
        <f t="shared" si="421"/>
        <v>7.8566400000000008E-2</v>
      </c>
      <c r="BO3474" s="22">
        <f t="shared" si="421"/>
        <v>5.1276000000000002E-2</v>
      </c>
      <c r="BP3474" s="21">
        <f t="shared" si="421"/>
        <v>2.7290400000000006E-2</v>
      </c>
    </row>
    <row r="3475" spans="1:68" ht="11.1" hidden="1" customHeight="1" outlineLevel="2" x14ac:dyDescent="0.2">
      <c r="A3475" s="10"/>
      <c r="B3475" s="18"/>
      <c r="C3475" s="18"/>
      <c r="D3475" s="18"/>
      <c r="E3475" s="23" t="s">
        <v>2974</v>
      </c>
      <c r="F3475" s="24"/>
      <c r="G3475" s="24"/>
      <c r="H3475" s="24"/>
      <c r="I3475" s="24"/>
      <c r="J3475" s="24"/>
      <c r="K3475" s="24"/>
      <c r="L3475" s="24"/>
      <c r="M3475" s="24"/>
      <c r="N3475" s="24"/>
      <c r="O3475" s="24"/>
      <c r="P3475" s="24"/>
      <c r="Q3475" s="24"/>
      <c r="R3475" s="24"/>
      <c r="S3475" s="24"/>
      <c r="T3475" s="24"/>
      <c r="U3475" s="24"/>
      <c r="V3475" s="24"/>
      <c r="W3475" s="24"/>
      <c r="X3475" s="24"/>
      <c r="Y3475" s="24"/>
      <c r="Z3475" s="24"/>
      <c r="AA3475" s="24"/>
      <c r="AB3475" s="24"/>
      <c r="AC3475" s="24"/>
      <c r="AD3475" s="208">
        <v>4.2729999999999997</v>
      </c>
      <c r="AE3475" s="208">
        <v>3.8860000000000001</v>
      </c>
      <c r="AF3475" s="208">
        <v>3.669</v>
      </c>
      <c r="AG3475" s="208">
        <v>2.11</v>
      </c>
      <c r="AH3475" s="208">
        <v>0.84299999999999997</v>
      </c>
      <c r="AI3475" s="208">
        <v>0.70099999999999996</v>
      </c>
      <c r="AJ3475" s="24"/>
      <c r="AK3475" s="24"/>
      <c r="AL3475" s="24"/>
      <c r="AM3475" s="208">
        <v>5.5E-2</v>
      </c>
      <c r="AN3475" s="208">
        <v>2.9079999999999999</v>
      </c>
      <c r="AO3475" s="208">
        <v>2.5579999999999998</v>
      </c>
      <c r="AP3475" s="208">
        <v>2.7429999999999999</v>
      </c>
      <c r="AQ3475" s="208">
        <v>3.762</v>
      </c>
      <c r="AR3475" s="208">
        <v>3.488</v>
      </c>
      <c r="AS3475" s="208">
        <v>2.73</v>
      </c>
      <c r="AT3475" s="208">
        <v>1.5640000000000001</v>
      </c>
      <c r="AU3475" s="208">
        <v>0.70499999999999996</v>
      </c>
      <c r="AV3475" s="24"/>
      <c r="AW3475" s="24"/>
      <c r="AX3475" s="24"/>
      <c r="AY3475" s="208">
        <v>0.57299999999999995</v>
      </c>
      <c r="AZ3475" s="208">
        <v>1.3069999999999999</v>
      </c>
      <c r="BA3475" s="208">
        <v>2.488</v>
      </c>
      <c r="BB3475" s="21">
        <f t="shared" si="422"/>
        <v>4.2729999999999997</v>
      </c>
      <c r="BC3475" s="21"/>
      <c r="BD3475" s="22">
        <f t="shared" si="415"/>
        <v>5.743279569892473</v>
      </c>
      <c r="BE3475" s="21"/>
      <c r="BG3475" s="10"/>
      <c r="BH3475" s="21">
        <f t="shared" si="419"/>
        <v>0</v>
      </c>
      <c r="BI3475" s="22">
        <f t="shared" si="419"/>
        <v>4.2729999999999999E-3</v>
      </c>
      <c r="BJ3475" s="21"/>
      <c r="BK3475" s="21">
        <v>0</v>
      </c>
      <c r="BL3475" s="22">
        <v>1.2819000000000001E-2</v>
      </c>
      <c r="BM3475" s="21"/>
      <c r="BN3475" s="21">
        <f t="shared" si="421"/>
        <v>0</v>
      </c>
      <c r="BO3475" s="22">
        <f t="shared" si="421"/>
        <v>5.1276000000000002E-2</v>
      </c>
      <c r="BP3475" s="21">
        <f t="shared" si="421"/>
        <v>0</v>
      </c>
    </row>
    <row r="3476" spans="1:68" ht="11.1" hidden="1" customHeight="1" outlineLevel="1" collapsed="1" x14ac:dyDescent="0.2">
      <c r="A3476" s="10"/>
      <c r="B3476" s="18"/>
      <c r="C3476" s="18"/>
      <c r="D3476" s="18"/>
      <c r="E3476" s="19" t="s">
        <v>2975</v>
      </c>
      <c r="F3476" s="209">
        <v>0.41</v>
      </c>
      <c r="G3476" s="209">
        <v>0.38900000000000001</v>
      </c>
      <c r="H3476" s="209">
        <v>0.47499999999999998</v>
      </c>
      <c r="I3476" s="240">
        <v>0.47499999999999998</v>
      </c>
      <c r="J3476" s="240"/>
      <c r="K3476" s="209">
        <v>0.58199999999999996</v>
      </c>
      <c r="L3476" s="209">
        <v>0.59299999999999997</v>
      </c>
      <c r="M3476" s="209">
        <v>0.59299999999999997</v>
      </c>
      <c r="N3476" s="209">
        <v>0.59299999999999997</v>
      </c>
      <c r="O3476" s="209">
        <v>0.61499999999999999</v>
      </c>
      <c r="P3476" s="20"/>
      <c r="Q3476" s="20"/>
      <c r="R3476" s="20"/>
      <c r="S3476" s="20"/>
      <c r="T3476" s="20"/>
      <c r="U3476" s="20"/>
      <c r="V3476" s="20"/>
      <c r="W3476" s="20"/>
      <c r="X3476" s="20"/>
      <c r="Y3476" s="20"/>
      <c r="Z3476" s="20"/>
      <c r="AA3476" s="20"/>
      <c r="AB3476" s="20"/>
      <c r="AC3476" s="20"/>
      <c r="AD3476" s="20"/>
      <c r="AE3476" s="20"/>
      <c r="AF3476" s="20"/>
      <c r="AG3476" s="20"/>
      <c r="AH3476" s="20"/>
      <c r="AI3476" s="20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  <c r="BA3476" s="20"/>
      <c r="BB3476" s="21">
        <f t="shared" si="422"/>
        <v>0.61499999999999999</v>
      </c>
      <c r="BC3476" s="21">
        <f>BD3476</f>
        <v>0.82661290322580649</v>
      </c>
      <c r="BD3476" s="22">
        <f t="shared" si="415"/>
        <v>0.82661290322580649</v>
      </c>
      <c r="BE3476" s="21">
        <f>BC3476-BD3476</f>
        <v>0</v>
      </c>
      <c r="BG3476" s="10"/>
      <c r="BH3476" s="21">
        <f t="shared" si="419"/>
        <v>6.1499999999999999E-4</v>
      </c>
      <c r="BI3476" s="22">
        <f t="shared" si="419"/>
        <v>6.1499999999999999E-4</v>
      </c>
      <c r="BJ3476" s="21">
        <f>BH3476-BI3476</f>
        <v>0</v>
      </c>
      <c r="BK3476" s="21">
        <v>1.8449999999999999E-3</v>
      </c>
      <c r="BL3476" s="22">
        <v>1.8449999999999999E-3</v>
      </c>
      <c r="BM3476" s="21">
        <v>0</v>
      </c>
      <c r="BN3476" s="21">
        <f t="shared" si="421"/>
        <v>7.3799999999999994E-3</v>
      </c>
      <c r="BO3476" s="22">
        <f t="shared" si="421"/>
        <v>7.3799999999999994E-3</v>
      </c>
      <c r="BP3476" s="21">
        <f t="shared" si="421"/>
        <v>0</v>
      </c>
    </row>
    <row r="3477" spans="1:68" ht="11.1" hidden="1" customHeight="1" outlineLevel="2" x14ac:dyDescent="0.2">
      <c r="A3477" s="10"/>
      <c r="B3477" s="18"/>
      <c r="C3477" s="18"/>
      <c r="D3477" s="18"/>
      <c r="E3477" s="23"/>
      <c r="F3477" s="208">
        <v>0.41</v>
      </c>
      <c r="G3477" s="208">
        <v>0.38900000000000001</v>
      </c>
      <c r="H3477" s="208">
        <v>0.47499999999999998</v>
      </c>
      <c r="I3477" s="239">
        <v>0.47499999999999998</v>
      </c>
      <c r="J3477" s="239"/>
      <c r="K3477" s="208">
        <v>0.58199999999999996</v>
      </c>
      <c r="L3477" s="208">
        <v>0.59299999999999997</v>
      </c>
      <c r="M3477" s="208">
        <v>0.59299999999999997</v>
      </c>
      <c r="N3477" s="208">
        <v>0.59299999999999997</v>
      </c>
      <c r="O3477" s="208">
        <v>0.61499999999999999</v>
      </c>
      <c r="P3477" s="24"/>
      <c r="Q3477" s="24"/>
      <c r="R3477" s="24"/>
      <c r="S3477" s="24"/>
      <c r="T3477" s="24"/>
      <c r="U3477" s="24"/>
      <c r="V3477" s="24"/>
      <c r="W3477" s="24"/>
      <c r="X3477" s="24"/>
      <c r="Y3477" s="24"/>
      <c r="Z3477" s="24"/>
      <c r="AA3477" s="24"/>
      <c r="AB3477" s="24"/>
      <c r="AC3477" s="24"/>
      <c r="AD3477" s="24"/>
      <c r="AE3477" s="24"/>
      <c r="AF3477" s="24"/>
      <c r="AG3477" s="24"/>
      <c r="AH3477" s="24"/>
      <c r="AI3477" s="24"/>
      <c r="AJ3477" s="24"/>
      <c r="AK3477" s="24"/>
      <c r="AL3477" s="24"/>
      <c r="AM3477" s="24"/>
      <c r="AN3477" s="24"/>
      <c r="AO3477" s="24"/>
      <c r="AP3477" s="24"/>
      <c r="AQ3477" s="24"/>
      <c r="AR3477" s="24"/>
      <c r="AS3477" s="24"/>
      <c r="AT3477" s="24"/>
      <c r="AU3477" s="24"/>
      <c r="AV3477" s="24"/>
      <c r="AW3477" s="24"/>
      <c r="AX3477" s="24"/>
      <c r="AY3477" s="24"/>
      <c r="AZ3477" s="24"/>
      <c r="BA3477" s="24"/>
      <c r="BB3477" s="21">
        <f t="shared" si="422"/>
        <v>0.61499999999999999</v>
      </c>
      <c r="BC3477" s="21"/>
      <c r="BD3477" s="22">
        <f t="shared" si="415"/>
        <v>0.82661290322580649</v>
      </c>
      <c r="BE3477" s="21"/>
      <c r="BG3477" s="10"/>
      <c r="BH3477" s="21">
        <f t="shared" si="419"/>
        <v>0</v>
      </c>
      <c r="BI3477" s="22">
        <f t="shared" si="419"/>
        <v>6.1499999999999999E-4</v>
      </c>
      <c r="BJ3477" s="21"/>
      <c r="BK3477" s="21">
        <v>0</v>
      </c>
      <c r="BL3477" s="22">
        <v>1.8449999999999999E-3</v>
      </c>
      <c r="BM3477" s="21"/>
      <c r="BN3477" s="21">
        <f t="shared" si="421"/>
        <v>0</v>
      </c>
      <c r="BO3477" s="22">
        <f t="shared" si="421"/>
        <v>7.3799999999999994E-3</v>
      </c>
      <c r="BP3477" s="21">
        <f t="shared" si="421"/>
        <v>0</v>
      </c>
    </row>
    <row r="3478" spans="1:68" ht="11.1" hidden="1" customHeight="1" outlineLevel="1" collapsed="1" x14ac:dyDescent="0.2">
      <c r="A3478" s="10"/>
      <c r="B3478" s="18"/>
      <c r="C3478" s="18"/>
      <c r="D3478" s="18"/>
      <c r="E3478" s="19" t="s">
        <v>2976</v>
      </c>
      <c r="F3478" s="209">
        <v>15.916</v>
      </c>
      <c r="G3478" s="209">
        <v>14.744</v>
      </c>
      <c r="H3478" s="209">
        <v>9.9120000000000008</v>
      </c>
      <c r="I3478" s="240">
        <v>7.1189999999999998</v>
      </c>
      <c r="J3478" s="240"/>
      <c r="K3478" s="209">
        <v>0.438</v>
      </c>
      <c r="L3478" s="20"/>
      <c r="M3478" s="20"/>
      <c r="N3478" s="20"/>
      <c r="O3478" s="20"/>
      <c r="P3478" s="209">
        <v>5.0830000000000002</v>
      </c>
      <c r="Q3478" s="209">
        <v>8.1579999999999995</v>
      </c>
      <c r="R3478" s="209">
        <v>12.515000000000001</v>
      </c>
      <c r="S3478" s="209">
        <v>13.474</v>
      </c>
      <c r="T3478" s="209">
        <v>13.686</v>
      </c>
      <c r="U3478" s="209">
        <v>8.8580000000000005</v>
      </c>
      <c r="V3478" s="209">
        <v>5.1920000000000002</v>
      </c>
      <c r="W3478" s="209">
        <v>0.11</v>
      </c>
      <c r="X3478" s="20"/>
      <c r="Y3478" s="20"/>
      <c r="Z3478" s="20"/>
      <c r="AA3478" s="20"/>
      <c r="AB3478" s="209">
        <v>5.0270000000000001</v>
      </c>
      <c r="AC3478" s="209">
        <v>9.4559999999999995</v>
      </c>
      <c r="AD3478" s="209">
        <v>13.711</v>
      </c>
      <c r="AE3478" s="209">
        <v>13.641999999999999</v>
      </c>
      <c r="AF3478" s="209">
        <v>12.807</v>
      </c>
      <c r="AG3478" s="209">
        <v>6.4130000000000003</v>
      </c>
      <c r="AH3478" s="209">
        <v>6.4</v>
      </c>
      <c r="AI3478" s="20"/>
      <c r="AJ3478" s="20"/>
      <c r="AK3478" s="20"/>
      <c r="AL3478" s="20"/>
      <c r="AM3478" s="20"/>
      <c r="AN3478" s="209">
        <v>2.629</v>
      </c>
      <c r="AO3478" s="209">
        <v>13.319000000000001</v>
      </c>
      <c r="AP3478" s="209">
        <v>17.553999999999998</v>
      </c>
      <c r="AQ3478" s="209">
        <v>17.478999999999999</v>
      </c>
      <c r="AR3478" s="209">
        <v>15.97</v>
      </c>
      <c r="AS3478" s="209">
        <v>10.699</v>
      </c>
      <c r="AT3478" s="209">
        <v>4.8710000000000004</v>
      </c>
      <c r="AU3478" s="20"/>
      <c r="AV3478" s="20"/>
      <c r="AW3478" s="20"/>
      <c r="AX3478" s="20"/>
      <c r="AY3478" s="20"/>
      <c r="AZ3478" s="209">
        <v>8.4</v>
      </c>
      <c r="BA3478" s="209">
        <v>4.66</v>
      </c>
      <c r="BB3478" s="56">
        <f>BB3479+BB3480</f>
        <v>17.783999999999999</v>
      </c>
      <c r="BC3478" s="21">
        <f>BF3478</f>
        <v>40.18</v>
      </c>
      <c r="BD3478" s="22">
        <f t="shared" si="415"/>
        <v>23.903225806451612</v>
      </c>
      <c r="BE3478" s="21">
        <f>BC3478-BD3478</f>
        <v>16.276774193548388</v>
      </c>
      <c r="BF3478" s="90">
        <v>40.18</v>
      </c>
      <c r="BG3478" s="10">
        <v>6</v>
      </c>
      <c r="BH3478" s="21">
        <f t="shared" si="419"/>
        <v>2.9893919999999997E-2</v>
      </c>
      <c r="BI3478" s="22">
        <f t="shared" si="419"/>
        <v>1.7784000000000001E-2</v>
      </c>
      <c r="BJ3478" s="21">
        <f>BH3478-BI3478</f>
        <v>1.2109919999999996E-2</v>
      </c>
      <c r="BK3478" s="21">
        <v>8.9681759999999999E-2</v>
      </c>
      <c r="BL3478" s="22">
        <v>5.3352000000000004E-2</v>
      </c>
      <c r="BM3478" s="21">
        <v>3.6329759999999996E-2</v>
      </c>
      <c r="BN3478" s="21">
        <f t="shared" si="421"/>
        <v>0.35872704</v>
      </c>
      <c r="BO3478" s="22">
        <f t="shared" si="421"/>
        <v>0.21340800000000001</v>
      </c>
      <c r="BP3478" s="21">
        <f t="shared" si="421"/>
        <v>0.14531903999999998</v>
      </c>
    </row>
    <row r="3479" spans="1:68" ht="11.1" hidden="1" customHeight="1" outlineLevel="2" x14ac:dyDescent="0.2">
      <c r="A3479" s="10"/>
      <c r="B3479" s="18"/>
      <c r="C3479" s="18"/>
      <c r="D3479" s="18"/>
      <c r="E3479" s="23" t="s">
        <v>2977</v>
      </c>
      <c r="F3479" s="208">
        <v>14.286</v>
      </c>
      <c r="G3479" s="208">
        <v>13.555999999999999</v>
      </c>
      <c r="H3479" s="208">
        <v>9.1950000000000003</v>
      </c>
      <c r="I3479" s="239">
        <v>6.5780000000000003</v>
      </c>
      <c r="J3479" s="239"/>
      <c r="K3479" s="208">
        <v>0.309</v>
      </c>
      <c r="L3479" s="24"/>
      <c r="M3479" s="24"/>
      <c r="N3479" s="24"/>
      <c r="O3479" s="24"/>
      <c r="P3479" s="208">
        <v>4.577</v>
      </c>
      <c r="Q3479" s="208">
        <v>7.2220000000000004</v>
      </c>
      <c r="R3479" s="208">
        <v>11.1</v>
      </c>
      <c r="S3479" s="208">
        <v>11.884</v>
      </c>
      <c r="T3479" s="208">
        <v>12.166</v>
      </c>
      <c r="U3479" s="208">
        <v>7.9809999999999999</v>
      </c>
      <c r="V3479" s="208">
        <v>4.7690000000000001</v>
      </c>
      <c r="W3479" s="24"/>
      <c r="X3479" s="24"/>
      <c r="Y3479" s="24"/>
      <c r="Z3479" s="24"/>
      <c r="AA3479" s="24"/>
      <c r="AB3479" s="208">
        <v>4.5060000000000002</v>
      </c>
      <c r="AC3479" s="208">
        <v>8.3940000000000001</v>
      </c>
      <c r="AD3479" s="208">
        <v>12.103</v>
      </c>
      <c r="AE3479" s="208">
        <v>11.949</v>
      </c>
      <c r="AF3479" s="208">
        <v>11.279</v>
      </c>
      <c r="AG3479" s="208">
        <v>5.7370000000000001</v>
      </c>
      <c r="AH3479" s="208">
        <v>6</v>
      </c>
      <c r="AI3479" s="24"/>
      <c r="AJ3479" s="24"/>
      <c r="AK3479" s="24"/>
      <c r="AL3479" s="24"/>
      <c r="AM3479" s="24"/>
      <c r="AN3479" s="208">
        <v>1.9610000000000001</v>
      </c>
      <c r="AO3479" s="208">
        <v>12.115</v>
      </c>
      <c r="AP3479" s="208">
        <v>15.843</v>
      </c>
      <c r="AQ3479" s="208">
        <v>15.538</v>
      </c>
      <c r="AR3479" s="208">
        <v>14.273</v>
      </c>
      <c r="AS3479" s="208">
        <v>9.6289999999999996</v>
      </c>
      <c r="AT3479" s="208">
        <v>4.3760000000000003</v>
      </c>
      <c r="AU3479" s="24"/>
      <c r="AV3479" s="24"/>
      <c r="AW3479" s="24"/>
      <c r="AX3479" s="24"/>
      <c r="AY3479" s="24"/>
      <c r="AZ3479" s="208">
        <v>8</v>
      </c>
      <c r="BA3479" s="208">
        <v>3.4569999999999999</v>
      </c>
      <c r="BB3479" s="21">
        <f t="shared" ref="BB3479:BB3533" si="423">MAX(F3479:BA3479)</f>
        <v>15.843</v>
      </c>
      <c r="BC3479" s="21"/>
      <c r="BD3479" s="22">
        <f t="shared" ref="BD3479:BD3542" si="424">(BB3479/31/24)*1000</f>
        <v>21.294354838709676</v>
      </c>
      <c r="BE3479" s="21"/>
      <c r="BG3479" s="10"/>
      <c r="BH3479" s="21">
        <f t="shared" si="419"/>
        <v>0</v>
      </c>
      <c r="BI3479" s="22">
        <f t="shared" si="419"/>
        <v>1.5842999999999999E-2</v>
      </c>
      <c r="BJ3479" s="21"/>
      <c r="BK3479" s="21">
        <v>0</v>
      </c>
      <c r="BL3479" s="22">
        <v>4.7529000000000002E-2</v>
      </c>
      <c r="BM3479" s="21"/>
      <c r="BN3479" s="21">
        <f t="shared" si="421"/>
        <v>0</v>
      </c>
      <c r="BO3479" s="22">
        <f t="shared" si="421"/>
        <v>0.19011600000000001</v>
      </c>
      <c r="BP3479" s="21">
        <f t="shared" si="421"/>
        <v>0</v>
      </c>
    </row>
    <row r="3480" spans="1:68" ht="11.1" hidden="1" customHeight="1" outlineLevel="2" x14ac:dyDescent="0.2">
      <c r="A3480" s="10"/>
      <c r="B3480" s="18"/>
      <c r="C3480" s="18"/>
      <c r="D3480" s="18"/>
      <c r="E3480" s="23" t="s">
        <v>2978</v>
      </c>
      <c r="F3480" s="208">
        <v>1.63</v>
      </c>
      <c r="G3480" s="208">
        <v>1.1879999999999999</v>
      </c>
      <c r="H3480" s="208">
        <v>0.71699999999999997</v>
      </c>
      <c r="I3480" s="239">
        <v>0.54100000000000004</v>
      </c>
      <c r="J3480" s="239"/>
      <c r="K3480" s="208">
        <v>0.129</v>
      </c>
      <c r="L3480" s="24"/>
      <c r="M3480" s="24"/>
      <c r="N3480" s="24"/>
      <c r="O3480" s="24"/>
      <c r="P3480" s="208">
        <v>0.50600000000000001</v>
      </c>
      <c r="Q3480" s="208">
        <v>0.93600000000000005</v>
      </c>
      <c r="R3480" s="208">
        <v>1.415</v>
      </c>
      <c r="S3480" s="208">
        <v>1.59</v>
      </c>
      <c r="T3480" s="208">
        <v>1.52</v>
      </c>
      <c r="U3480" s="208">
        <v>0.877</v>
      </c>
      <c r="V3480" s="208">
        <v>0.42299999999999999</v>
      </c>
      <c r="W3480" s="208">
        <v>0.11</v>
      </c>
      <c r="X3480" s="24"/>
      <c r="Y3480" s="24"/>
      <c r="Z3480" s="24"/>
      <c r="AA3480" s="24"/>
      <c r="AB3480" s="208">
        <v>0.52100000000000002</v>
      </c>
      <c r="AC3480" s="208">
        <v>1.0620000000000001</v>
      </c>
      <c r="AD3480" s="208">
        <v>1.6080000000000001</v>
      </c>
      <c r="AE3480" s="208">
        <v>1.6930000000000001</v>
      </c>
      <c r="AF3480" s="208">
        <v>1.528</v>
      </c>
      <c r="AG3480" s="208">
        <v>0.67600000000000005</v>
      </c>
      <c r="AH3480" s="208">
        <v>0.4</v>
      </c>
      <c r="AI3480" s="24"/>
      <c r="AJ3480" s="24"/>
      <c r="AK3480" s="24"/>
      <c r="AL3480" s="24"/>
      <c r="AM3480" s="24"/>
      <c r="AN3480" s="208">
        <v>0.66800000000000004</v>
      </c>
      <c r="AO3480" s="208">
        <v>1.204</v>
      </c>
      <c r="AP3480" s="208">
        <v>1.7110000000000001</v>
      </c>
      <c r="AQ3480" s="208">
        <v>1.9410000000000001</v>
      </c>
      <c r="AR3480" s="208">
        <v>1.6970000000000001</v>
      </c>
      <c r="AS3480" s="208">
        <v>1.07</v>
      </c>
      <c r="AT3480" s="208">
        <v>0.495</v>
      </c>
      <c r="AU3480" s="24"/>
      <c r="AV3480" s="24"/>
      <c r="AW3480" s="24"/>
      <c r="AX3480" s="24"/>
      <c r="AY3480" s="24"/>
      <c r="AZ3480" s="208">
        <v>0.4</v>
      </c>
      <c r="BA3480" s="208">
        <v>1.2030000000000001</v>
      </c>
      <c r="BB3480" s="21">
        <f t="shared" si="423"/>
        <v>1.9410000000000001</v>
      </c>
      <c r="BC3480" s="21"/>
      <c r="BD3480" s="22">
        <f t="shared" si="424"/>
        <v>2.6088709677419359</v>
      </c>
      <c r="BE3480" s="21"/>
      <c r="BG3480" s="10"/>
      <c r="BH3480" s="21">
        <f t="shared" si="419"/>
        <v>0</v>
      </c>
      <c r="BI3480" s="22">
        <f t="shared" si="419"/>
        <v>1.9410000000000005E-3</v>
      </c>
      <c r="BJ3480" s="21"/>
      <c r="BK3480" s="21">
        <v>0</v>
      </c>
      <c r="BL3480" s="22">
        <v>5.8230000000000018E-3</v>
      </c>
      <c r="BM3480" s="21"/>
      <c r="BN3480" s="21">
        <f t="shared" si="421"/>
        <v>0</v>
      </c>
      <c r="BO3480" s="22">
        <f t="shared" si="421"/>
        <v>2.3292000000000007E-2</v>
      </c>
      <c r="BP3480" s="21">
        <f t="shared" si="421"/>
        <v>0</v>
      </c>
    </row>
    <row r="3481" spans="1:68" ht="11.1" hidden="1" customHeight="1" outlineLevel="1" collapsed="1" x14ac:dyDescent="0.2">
      <c r="A3481" s="10"/>
      <c r="B3481" s="18"/>
      <c r="C3481" s="18"/>
      <c r="D3481" s="18"/>
      <c r="E3481" s="19" t="s">
        <v>2979</v>
      </c>
      <c r="F3481" s="209">
        <v>22.239000000000001</v>
      </c>
      <c r="G3481" s="209">
        <v>22.25</v>
      </c>
      <c r="H3481" s="209">
        <v>19.529</v>
      </c>
      <c r="I3481" s="240">
        <v>15.866</v>
      </c>
      <c r="J3481" s="240"/>
      <c r="K3481" s="209">
        <v>20.213999999999999</v>
      </c>
      <c r="L3481" s="209">
        <v>18.228999999999999</v>
      </c>
      <c r="M3481" s="209">
        <v>17.581</v>
      </c>
      <c r="N3481" s="209">
        <v>18.899000000000001</v>
      </c>
      <c r="O3481" s="209">
        <v>19.899000000000001</v>
      </c>
      <c r="P3481" s="209">
        <v>19.428999999999998</v>
      </c>
      <c r="Q3481" s="20"/>
      <c r="R3481" s="20"/>
      <c r="S3481" s="20"/>
      <c r="T3481" s="20"/>
      <c r="U3481" s="20"/>
      <c r="V3481" s="20"/>
      <c r="W3481" s="20"/>
      <c r="X3481" s="20"/>
      <c r="Y3481" s="20"/>
      <c r="Z3481" s="20"/>
      <c r="AA3481" s="20"/>
      <c r="AB3481" s="20"/>
      <c r="AC3481" s="20"/>
      <c r="AD3481" s="20"/>
      <c r="AE3481" s="20"/>
      <c r="AF3481" s="20"/>
      <c r="AG3481" s="20"/>
      <c r="AH3481" s="20"/>
      <c r="AI3481" s="20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  <c r="BA3481" s="20"/>
      <c r="BB3481" s="21">
        <f t="shared" si="423"/>
        <v>22.25</v>
      </c>
      <c r="BC3481" s="21">
        <f>BD3481</f>
        <v>29.905913978494624</v>
      </c>
      <c r="BD3481" s="22">
        <f t="shared" si="424"/>
        <v>29.905913978494624</v>
      </c>
      <c r="BE3481" s="21">
        <f>BC3481-BD3481</f>
        <v>0</v>
      </c>
      <c r="BG3481" s="10"/>
      <c r="BH3481" s="21">
        <f t="shared" si="419"/>
        <v>2.2249999999999999E-2</v>
      </c>
      <c r="BI3481" s="22">
        <f t="shared" si="419"/>
        <v>2.2249999999999999E-2</v>
      </c>
      <c r="BJ3481" s="21">
        <f>BH3481-BI3481</f>
        <v>0</v>
      </c>
      <c r="BK3481" s="21">
        <v>6.6750000000000004E-2</v>
      </c>
      <c r="BL3481" s="22">
        <v>6.6750000000000004E-2</v>
      </c>
      <c r="BM3481" s="21">
        <v>0</v>
      </c>
      <c r="BN3481" s="21">
        <f t="shared" si="421"/>
        <v>0.26700000000000002</v>
      </c>
      <c r="BO3481" s="22">
        <f t="shared" si="421"/>
        <v>0.26700000000000002</v>
      </c>
      <c r="BP3481" s="21">
        <f t="shared" si="421"/>
        <v>0</v>
      </c>
    </row>
    <row r="3482" spans="1:68" ht="11.1" hidden="1" customHeight="1" outlineLevel="2" x14ac:dyDescent="0.2">
      <c r="A3482" s="10"/>
      <c r="B3482" s="18"/>
      <c r="C3482" s="18"/>
      <c r="D3482" s="18"/>
      <c r="E3482" s="23"/>
      <c r="F3482" s="208">
        <v>22.239000000000001</v>
      </c>
      <c r="G3482" s="208">
        <v>22.25</v>
      </c>
      <c r="H3482" s="208">
        <v>19.529</v>
      </c>
      <c r="I3482" s="239">
        <v>15.866</v>
      </c>
      <c r="J3482" s="239"/>
      <c r="K3482" s="208">
        <v>20.213999999999999</v>
      </c>
      <c r="L3482" s="208">
        <v>18.228999999999999</v>
      </c>
      <c r="M3482" s="208">
        <v>17.581</v>
      </c>
      <c r="N3482" s="208">
        <v>18.899000000000001</v>
      </c>
      <c r="O3482" s="208">
        <v>19.899000000000001</v>
      </c>
      <c r="P3482" s="208">
        <v>19.428999999999998</v>
      </c>
      <c r="Q3482" s="24"/>
      <c r="R3482" s="24"/>
      <c r="S3482" s="24"/>
      <c r="T3482" s="24"/>
      <c r="U3482" s="24"/>
      <c r="V3482" s="24"/>
      <c r="W3482" s="24"/>
      <c r="X3482" s="24"/>
      <c r="Y3482" s="24"/>
      <c r="Z3482" s="24"/>
      <c r="AA3482" s="24"/>
      <c r="AB3482" s="24"/>
      <c r="AC3482" s="24"/>
      <c r="AD3482" s="24"/>
      <c r="AE3482" s="24"/>
      <c r="AF3482" s="24"/>
      <c r="AG3482" s="24"/>
      <c r="AH3482" s="24"/>
      <c r="AI3482" s="24"/>
      <c r="AJ3482" s="24"/>
      <c r="AK3482" s="24"/>
      <c r="AL3482" s="24"/>
      <c r="AM3482" s="24"/>
      <c r="AN3482" s="24"/>
      <c r="AO3482" s="24"/>
      <c r="AP3482" s="24"/>
      <c r="AQ3482" s="24"/>
      <c r="AR3482" s="24"/>
      <c r="AS3482" s="24"/>
      <c r="AT3482" s="24"/>
      <c r="AU3482" s="24"/>
      <c r="AV3482" s="24"/>
      <c r="AW3482" s="24"/>
      <c r="AX3482" s="24"/>
      <c r="AY3482" s="24"/>
      <c r="AZ3482" s="24"/>
      <c r="BA3482" s="24"/>
      <c r="BB3482" s="21">
        <f t="shared" si="423"/>
        <v>22.25</v>
      </c>
      <c r="BC3482" s="21"/>
      <c r="BD3482" s="22">
        <f t="shared" si="424"/>
        <v>29.905913978494624</v>
      </c>
      <c r="BE3482" s="21"/>
      <c r="BG3482" s="10"/>
      <c r="BH3482" s="21">
        <f t="shared" si="419"/>
        <v>0</v>
      </c>
      <c r="BI3482" s="22">
        <f t="shared" si="419"/>
        <v>2.2249999999999999E-2</v>
      </c>
      <c r="BJ3482" s="21"/>
      <c r="BK3482" s="21">
        <v>0</v>
      </c>
      <c r="BL3482" s="22">
        <v>6.6750000000000004E-2</v>
      </c>
      <c r="BM3482" s="21"/>
      <c r="BN3482" s="21">
        <f t="shared" si="421"/>
        <v>0</v>
      </c>
      <c r="BO3482" s="22">
        <f t="shared" si="421"/>
        <v>0.26700000000000002</v>
      </c>
      <c r="BP3482" s="21">
        <f t="shared" si="421"/>
        <v>0</v>
      </c>
    </row>
    <row r="3483" spans="1:68" ht="11.1" hidden="1" customHeight="1" outlineLevel="1" collapsed="1" x14ac:dyDescent="0.2">
      <c r="A3483" s="10"/>
      <c r="B3483" s="18"/>
      <c r="C3483" s="18"/>
      <c r="D3483" s="18"/>
      <c r="E3483" s="19" t="s">
        <v>2980</v>
      </c>
      <c r="F3483" s="20"/>
      <c r="G3483" s="20"/>
      <c r="H3483" s="20"/>
      <c r="I3483" s="20"/>
      <c r="J3483" s="20"/>
      <c r="K3483" s="20"/>
      <c r="L3483" s="20"/>
      <c r="M3483" s="20"/>
      <c r="N3483" s="20"/>
      <c r="O3483" s="20"/>
      <c r="P3483" s="20"/>
      <c r="Q3483" s="20"/>
      <c r="R3483" s="20"/>
      <c r="S3483" s="20"/>
      <c r="T3483" s="20"/>
      <c r="U3483" s="20"/>
      <c r="V3483" s="20"/>
      <c r="W3483" s="20"/>
      <c r="X3483" s="20"/>
      <c r="Y3483" s="20"/>
      <c r="Z3483" s="20"/>
      <c r="AA3483" s="20"/>
      <c r="AB3483" s="20"/>
      <c r="AC3483" s="20"/>
      <c r="AD3483" s="20"/>
      <c r="AE3483" s="20"/>
      <c r="AF3483" s="20"/>
      <c r="AG3483" s="20"/>
      <c r="AH3483" s="20"/>
      <c r="AI3483" s="20"/>
      <c r="AJ3483" s="20"/>
      <c r="AK3483" s="209">
        <v>0.56100000000000005</v>
      </c>
      <c r="AL3483" s="209">
        <v>3.2000000000000001E-2</v>
      </c>
      <c r="AM3483" s="209">
        <v>3.2000000000000001E-2</v>
      </c>
      <c r="AN3483" s="209">
        <v>3.2000000000000001E-2</v>
      </c>
      <c r="AO3483" s="209">
        <v>3.2000000000000001E-2</v>
      </c>
      <c r="AP3483" s="209">
        <v>3.2000000000000001E-2</v>
      </c>
      <c r="AQ3483" s="209">
        <v>3.2000000000000001E-2</v>
      </c>
      <c r="AR3483" s="209">
        <v>3.2000000000000001E-2</v>
      </c>
      <c r="AS3483" s="209">
        <v>3.2000000000000001E-2</v>
      </c>
      <c r="AT3483" s="209">
        <v>3.2000000000000001E-2</v>
      </c>
      <c r="AU3483" s="209">
        <v>3.2000000000000001E-2</v>
      </c>
      <c r="AV3483" s="209">
        <v>3.2000000000000001E-2</v>
      </c>
      <c r="AW3483" s="209">
        <v>3.2000000000000001E-2</v>
      </c>
      <c r="AX3483" s="209">
        <v>3.2000000000000001E-2</v>
      </c>
      <c r="AY3483" s="209">
        <v>3.2000000000000001E-2</v>
      </c>
      <c r="AZ3483" s="209">
        <v>3.2000000000000001E-2</v>
      </c>
      <c r="BA3483" s="209">
        <v>3.2000000000000001E-2</v>
      </c>
      <c r="BB3483" s="21">
        <f t="shared" si="423"/>
        <v>0.56100000000000005</v>
      </c>
      <c r="BC3483" s="21">
        <f>BD3483</f>
        <v>0.75403225806451624</v>
      </c>
      <c r="BD3483" s="22">
        <f t="shared" si="424"/>
        <v>0.75403225806451624</v>
      </c>
      <c r="BE3483" s="21">
        <f>BC3483-BD3483</f>
        <v>0</v>
      </c>
      <c r="BG3483" s="10"/>
      <c r="BH3483" s="21">
        <f t="shared" si="419"/>
        <v>5.6100000000000008E-4</v>
      </c>
      <c r="BI3483" s="22">
        <f t="shared" si="419"/>
        <v>5.6100000000000008E-4</v>
      </c>
      <c r="BJ3483" s="21">
        <f>BH3483-BI3483</f>
        <v>0</v>
      </c>
      <c r="BK3483" s="21">
        <v>1.6830000000000003E-3</v>
      </c>
      <c r="BL3483" s="22">
        <v>1.6830000000000003E-3</v>
      </c>
      <c r="BM3483" s="21">
        <v>0</v>
      </c>
      <c r="BN3483" s="21">
        <f t="shared" si="421"/>
        <v>6.732000000000001E-3</v>
      </c>
      <c r="BO3483" s="22">
        <f t="shared" si="421"/>
        <v>6.732000000000001E-3</v>
      </c>
      <c r="BP3483" s="21">
        <f t="shared" si="421"/>
        <v>0</v>
      </c>
    </row>
    <row r="3484" spans="1:68" ht="11.1" hidden="1" customHeight="1" outlineLevel="2" x14ac:dyDescent="0.2">
      <c r="A3484" s="10"/>
      <c r="B3484" s="18"/>
      <c r="C3484" s="18"/>
      <c r="D3484" s="18"/>
      <c r="E3484" s="23"/>
      <c r="F3484" s="24"/>
      <c r="G3484" s="24"/>
      <c r="H3484" s="24"/>
      <c r="I3484" s="24"/>
      <c r="J3484" s="24"/>
      <c r="K3484" s="24"/>
      <c r="L3484" s="24"/>
      <c r="M3484" s="24"/>
      <c r="N3484" s="24"/>
      <c r="O3484" s="24"/>
      <c r="P3484" s="24"/>
      <c r="Q3484" s="24"/>
      <c r="R3484" s="24"/>
      <c r="S3484" s="24"/>
      <c r="T3484" s="24"/>
      <c r="U3484" s="24"/>
      <c r="V3484" s="24"/>
      <c r="W3484" s="24"/>
      <c r="X3484" s="24"/>
      <c r="Y3484" s="24"/>
      <c r="Z3484" s="24"/>
      <c r="AA3484" s="24"/>
      <c r="AB3484" s="24"/>
      <c r="AC3484" s="24"/>
      <c r="AD3484" s="24"/>
      <c r="AE3484" s="24"/>
      <c r="AF3484" s="24"/>
      <c r="AG3484" s="24"/>
      <c r="AH3484" s="24"/>
      <c r="AI3484" s="24"/>
      <c r="AJ3484" s="24"/>
      <c r="AK3484" s="208">
        <v>0.56100000000000005</v>
      </c>
      <c r="AL3484" s="208">
        <v>3.2000000000000001E-2</v>
      </c>
      <c r="AM3484" s="208">
        <v>3.2000000000000001E-2</v>
      </c>
      <c r="AN3484" s="208">
        <v>3.2000000000000001E-2</v>
      </c>
      <c r="AO3484" s="208">
        <v>3.2000000000000001E-2</v>
      </c>
      <c r="AP3484" s="208">
        <v>3.2000000000000001E-2</v>
      </c>
      <c r="AQ3484" s="208">
        <v>3.2000000000000001E-2</v>
      </c>
      <c r="AR3484" s="208">
        <v>3.2000000000000001E-2</v>
      </c>
      <c r="AS3484" s="208">
        <v>3.2000000000000001E-2</v>
      </c>
      <c r="AT3484" s="208">
        <v>3.2000000000000001E-2</v>
      </c>
      <c r="AU3484" s="208">
        <v>3.2000000000000001E-2</v>
      </c>
      <c r="AV3484" s="208">
        <v>3.2000000000000001E-2</v>
      </c>
      <c r="AW3484" s="208">
        <v>3.2000000000000001E-2</v>
      </c>
      <c r="AX3484" s="208">
        <v>3.2000000000000001E-2</v>
      </c>
      <c r="AY3484" s="208">
        <v>3.2000000000000001E-2</v>
      </c>
      <c r="AZ3484" s="208">
        <v>3.2000000000000001E-2</v>
      </c>
      <c r="BA3484" s="208">
        <v>3.2000000000000001E-2</v>
      </c>
      <c r="BB3484" s="21">
        <f t="shared" si="423"/>
        <v>0.56100000000000005</v>
      </c>
      <c r="BC3484" s="21"/>
      <c r="BD3484" s="22">
        <f t="shared" si="424"/>
        <v>0.75403225806451624</v>
      </c>
      <c r="BE3484" s="21"/>
      <c r="BG3484" s="10"/>
      <c r="BH3484" s="21">
        <f t="shared" si="419"/>
        <v>0</v>
      </c>
      <c r="BI3484" s="22">
        <f t="shared" si="419"/>
        <v>5.6100000000000008E-4</v>
      </c>
      <c r="BJ3484" s="21"/>
      <c r="BK3484" s="21">
        <v>0</v>
      </c>
      <c r="BL3484" s="22">
        <v>1.6830000000000003E-3</v>
      </c>
      <c r="BM3484" s="21"/>
      <c r="BN3484" s="21">
        <f t="shared" si="421"/>
        <v>0</v>
      </c>
      <c r="BO3484" s="22">
        <f t="shared" si="421"/>
        <v>6.732000000000001E-3</v>
      </c>
      <c r="BP3484" s="21">
        <f t="shared" si="421"/>
        <v>0</v>
      </c>
    </row>
    <row r="3485" spans="1:68" ht="11.1" hidden="1" customHeight="1" outlineLevel="1" collapsed="1" x14ac:dyDescent="0.2">
      <c r="A3485" s="10"/>
      <c r="B3485" s="18"/>
      <c r="C3485" s="18"/>
      <c r="D3485" s="18"/>
      <c r="E3485" s="19" t="s">
        <v>2981</v>
      </c>
      <c r="F3485" s="20"/>
      <c r="G3485" s="20"/>
      <c r="H3485" s="20"/>
      <c r="I3485" s="20"/>
      <c r="J3485" s="20"/>
      <c r="K3485" s="20"/>
      <c r="L3485" s="20"/>
      <c r="M3485" s="20"/>
      <c r="N3485" s="20"/>
      <c r="O3485" s="20"/>
      <c r="P3485" s="20"/>
      <c r="Q3485" s="20"/>
      <c r="R3485" s="20"/>
      <c r="S3485" s="20"/>
      <c r="T3485" s="20"/>
      <c r="U3485" s="20"/>
      <c r="V3485" s="20"/>
      <c r="W3485" s="20"/>
      <c r="X3485" s="20"/>
      <c r="Y3485" s="20"/>
      <c r="Z3485" s="20"/>
      <c r="AA3485" s="20"/>
      <c r="AB3485" s="20"/>
      <c r="AC3485" s="20"/>
      <c r="AD3485" s="20"/>
      <c r="AE3485" s="20"/>
      <c r="AF3485" s="20"/>
      <c r="AG3485" s="20"/>
      <c r="AH3485" s="20"/>
      <c r="AI3485" s="20"/>
      <c r="AJ3485" s="20"/>
      <c r="AK3485" s="20"/>
      <c r="AL3485" s="20"/>
      <c r="AM3485" s="20"/>
      <c r="AN3485" s="20"/>
      <c r="AO3485" s="20"/>
      <c r="AP3485" s="20"/>
      <c r="AQ3485" s="20"/>
      <c r="AR3485" s="209">
        <v>3.0049999999999999</v>
      </c>
      <c r="AS3485" s="209">
        <v>9.6850000000000005</v>
      </c>
      <c r="AT3485" s="209">
        <v>14.103</v>
      </c>
      <c r="AU3485" s="209">
        <v>9.8460000000000001</v>
      </c>
      <c r="AV3485" s="20"/>
      <c r="AW3485" s="20"/>
      <c r="AX3485" s="20"/>
      <c r="AY3485" s="209">
        <v>7.3239999999999998</v>
      </c>
      <c r="AZ3485" s="209">
        <v>9.9540000000000006</v>
      </c>
      <c r="BA3485" s="209">
        <v>12.874000000000001</v>
      </c>
      <c r="BB3485" s="21">
        <f t="shared" si="423"/>
        <v>14.103</v>
      </c>
      <c r="BC3485" s="21">
        <f>BD3485</f>
        <v>18.95564516129032</v>
      </c>
      <c r="BD3485" s="22">
        <f t="shared" si="424"/>
        <v>18.95564516129032</v>
      </c>
      <c r="BE3485" s="21">
        <f>BC3485-BD3485</f>
        <v>0</v>
      </c>
      <c r="BF3485" s="90">
        <v>15.62</v>
      </c>
      <c r="BG3485" s="10">
        <v>6</v>
      </c>
      <c r="BH3485" s="21">
        <f t="shared" si="419"/>
        <v>1.4102999999999997E-2</v>
      </c>
      <c r="BI3485" s="22">
        <f t="shared" si="419"/>
        <v>1.4102999999999997E-2</v>
      </c>
      <c r="BJ3485" s="21">
        <f>BH3485-BI3485</f>
        <v>0</v>
      </c>
      <c r="BK3485" s="21">
        <v>4.2308999999999992E-2</v>
      </c>
      <c r="BL3485" s="22">
        <v>4.2308999999999992E-2</v>
      </c>
      <c r="BM3485" s="21">
        <v>0</v>
      </c>
      <c r="BN3485" s="21">
        <f t="shared" si="421"/>
        <v>0.16923599999999997</v>
      </c>
      <c r="BO3485" s="22">
        <f t="shared" si="421"/>
        <v>0.16923599999999997</v>
      </c>
      <c r="BP3485" s="21">
        <f t="shared" si="421"/>
        <v>0</v>
      </c>
    </row>
    <row r="3486" spans="1:68" ht="11.1" hidden="1" customHeight="1" outlineLevel="2" x14ac:dyDescent="0.2">
      <c r="A3486" s="10"/>
      <c r="B3486" s="18"/>
      <c r="C3486" s="18"/>
      <c r="D3486" s="18"/>
      <c r="E3486" s="23" t="s">
        <v>2982</v>
      </c>
      <c r="F3486" s="24"/>
      <c r="G3486" s="24"/>
      <c r="H3486" s="24"/>
      <c r="I3486" s="24"/>
      <c r="J3486" s="24"/>
      <c r="K3486" s="24"/>
      <c r="L3486" s="24"/>
      <c r="M3486" s="24"/>
      <c r="N3486" s="24"/>
      <c r="O3486" s="24"/>
      <c r="P3486" s="24"/>
      <c r="Q3486" s="24"/>
      <c r="R3486" s="24"/>
      <c r="S3486" s="24"/>
      <c r="T3486" s="24"/>
      <c r="U3486" s="24"/>
      <c r="V3486" s="24"/>
      <c r="W3486" s="24"/>
      <c r="X3486" s="24"/>
      <c r="Y3486" s="24"/>
      <c r="Z3486" s="24"/>
      <c r="AA3486" s="24"/>
      <c r="AB3486" s="24"/>
      <c r="AC3486" s="24"/>
      <c r="AD3486" s="24"/>
      <c r="AE3486" s="24"/>
      <c r="AF3486" s="24"/>
      <c r="AG3486" s="24"/>
      <c r="AH3486" s="24"/>
      <c r="AI3486" s="24"/>
      <c r="AJ3486" s="24"/>
      <c r="AK3486" s="24"/>
      <c r="AL3486" s="24"/>
      <c r="AM3486" s="24"/>
      <c r="AN3486" s="24"/>
      <c r="AO3486" s="24"/>
      <c r="AP3486" s="24"/>
      <c r="AQ3486" s="24"/>
      <c r="AR3486" s="208">
        <v>3.0049999999999999</v>
      </c>
      <c r="AS3486" s="208">
        <v>9.6850000000000005</v>
      </c>
      <c r="AT3486" s="208">
        <v>14.103</v>
      </c>
      <c r="AU3486" s="208">
        <v>9.8460000000000001</v>
      </c>
      <c r="AV3486" s="24"/>
      <c r="AW3486" s="24"/>
      <c r="AX3486" s="24"/>
      <c r="AY3486" s="208">
        <v>7.3239999999999998</v>
      </c>
      <c r="AZ3486" s="208">
        <v>9.9540000000000006</v>
      </c>
      <c r="BA3486" s="208">
        <v>12.874000000000001</v>
      </c>
      <c r="BB3486" s="21">
        <f t="shared" si="423"/>
        <v>14.103</v>
      </c>
      <c r="BC3486" s="21"/>
      <c r="BD3486" s="22">
        <f t="shared" si="424"/>
        <v>18.95564516129032</v>
      </c>
      <c r="BE3486" s="21"/>
      <c r="BG3486" s="10"/>
      <c r="BH3486" s="21">
        <f t="shared" si="419"/>
        <v>0</v>
      </c>
      <c r="BI3486" s="22">
        <f t="shared" si="419"/>
        <v>1.4102999999999997E-2</v>
      </c>
      <c r="BJ3486" s="21"/>
      <c r="BK3486" s="21">
        <v>0</v>
      </c>
      <c r="BL3486" s="22">
        <v>4.2308999999999992E-2</v>
      </c>
      <c r="BM3486" s="21"/>
      <c r="BN3486" s="21">
        <f t="shared" si="421"/>
        <v>0</v>
      </c>
      <c r="BO3486" s="22">
        <f t="shared" si="421"/>
        <v>0.16923599999999997</v>
      </c>
      <c r="BP3486" s="21">
        <f t="shared" si="421"/>
        <v>0</v>
      </c>
    </row>
    <row r="3487" spans="1:68" ht="11.1" hidden="1" customHeight="1" outlineLevel="1" collapsed="1" x14ac:dyDescent="0.2">
      <c r="A3487" s="10"/>
      <c r="B3487" s="18"/>
      <c r="C3487" s="18"/>
      <c r="D3487" s="18"/>
      <c r="E3487" s="19" t="s">
        <v>2983</v>
      </c>
      <c r="F3487" s="20"/>
      <c r="G3487" s="20"/>
      <c r="H3487" s="20"/>
      <c r="I3487" s="20"/>
      <c r="J3487" s="20"/>
      <c r="K3487" s="20"/>
      <c r="L3487" s="20"/>
      <c r="M3487" s="20"/>
      <c r="N3487" s="20"/>
      <c r="O3487" s="20"/>
      <c r="P3487" s="20"/>
      <c r="Q3487" s="20"/>
      <c r="R3487" s="20"/>
      <c r="S3487" s="20"/>
      <c r="T3487" s="20"/>
      <c r="U3487" s="20"/>
      <c r="V3487" s="20"/>
      <c r="W3487" s="20"/>
      <c r="X3487" s="20"/>
      <c r="Y3487" s="20"/>
      <c r="Z3487" s="20"/>
      <c r="AA3487" s="209">
        <v>36</v>
      </c>
      <c r="AB3487" s="209">
        <v>4.0369999999999999</v>
      </c>
      <c r="AC3487" s="209">
        <v>4.7350000000000003</v>
      </c>
      <c r="AD3487" s="209">
        <v>4.79</v>
      </c>
      <c r="AE3487" s="209">
        <v>4</v>
      </c>
      <c r="AF3487" s="209">
        <v>5.1580000000000004</v>
      </c>
      <c r="AG3487" s="209">
        <v>2.2320000000000002</v>
      </c>
      <c r="AH3487" s="209">
        <v>2.274</v>
      </c>
      <c r="AI3487" s="20"/>
      <c r="AJ3487" s="20"/>
      <c r="AK3487" s="20"/>
      <c r="AL3487" s="20"/>
      <c r="AM3487" s="20"/>
      <c r="AN3487" s="209">
        <v>7.0000000000000001E-3</v>
      </c>
      <c r="AO3487" s="209">
        <v>3.948</v>
      </c>
      <c r="AP3487" s="209">
        <v>4</v>
      </c>
      <c r="AQ3487" s="209">
        <v>4</v>
      </c>
      <c r="AR3487" s="209">
        <v>3.6</v>
      </c>
      <c r="AS3487" s="209">
        <v>2.2000000000000002</v>
      </c>
      <c r="AT3487" s="209">
        <v>4.0629999999999997</v>
      </c>
      <c r="AU3487" s="20"/>
      <c r="AV3487" s="20"/>
      <c r="AW3487" s="20"/>
      <c r="AX3487" s="20"/>
      <c r="AY3487" s="209">
        <v>0.90700000000000003</v>
      </c>
      <c r="AZ3487" s="209">
        <v>0.65200000000000002</v>
      </c>
      <c r="BA3487" s="209">
        <v>2.2450000000000001</v>
      </c>
      <c r="BB3487" s="21">
        <f t="shared" si="423"/>
        <v>36</v>
      </c>
      <c r="BC3487" s="21">
        <f>BD3487</f>
        <v>48.387096774193552</v>
      </c>
      <c r="BD3487" s="22">
        <f t="shared" si="424"/>
        <v>48.387096774193552</v>
      </c>
      <c r="BE3487" s="21">
        <f>BC3487-BD3487</f>
        <v>0</v>
      </c>
      <c r="BF3487" s="2">
        <v>10.47</v>
      </c>
      <c r="BG3487" s="10">
        <v>6</v>
      </c>
      <c r="BH3487" s="21">
        <f t="shared" si="419"/>
        <v>3.6000000000000004E-2</v>
      </c>
      <c r="BI3487" s="22">
        <f t="shared" si="419"/>
        <v>3.6000000000000004E-2</v>
      </c>
      <c r="BJ3487" s="21">
        <f>BH3487-BI3487</f>
        <v>0</v>
      </c>
      <c r="BK3487" s="21">
        <v>0.10800000000000001</v>
      </c>
      <c r="BL3487" s="22">
        <v>0.10800000000000001</v>
      </c>
      <c r="BM3487" s="21">
        <v>0</v>
      </c>
      <c r="BN3487" s="21">
        <f t="shared" si="421"/>
        <v>0.43200000000000005</v>
      </c>
      <c r="BO3487" s="22">
        <f t="shared" si="421"/>
        <v>0.43200000000000005</v>
      </c>
      <c r="BP3487" s="21">
        <f t="shared" si="421"/>
        <v>0</v>
      </c>
    </row>
    <row r="3488" spans="1:68" ht="11.1" hidden="1" customHeight="1" outlineLevel="2" x14ac:dyDescent="0.2">
      <c r="A3488" s="10"/>
      <c r="B3488" s="18"/>
      <c r="C3488" s="18"/>
      <c r="D3488" s="18"/>
      <c r="E3488" s="23" t="s">
        <v>2984</v>
      </c>
      <c r="F3488" s="24"/>
      <c r="G3488" s="24"/>
      <c r="H3488" s="24"/>
      <c r="I3488" s="24"/>
      <c r="J3488" s="24"/>
      <c r="K3488" s="24"/>
      <c r="L3488" s="24"/>
      <c r="M3488" s="24"/>
      <c r="N3488" s="24"/>
      <c r="O3488" s="24"/>
      <c r="P3488" s="24"/>
      <c r="Q3488" s="24"/>
      <c r="R3488" s="24"/>
      <c r="S3488" s="24"/>
      <c r="T3488" s="24"/>
      <c r="U3488" s="24"/>
      <c r="V3488" s="24"/>
      <c r="W3488" s="24"/>
      <c r="X3488" s="24"/>
      <c r="Y3488" s="24"/>
      <c r="Z3488" s="24"/>
      <c r="AA3488" s="208">
        <v>36</v>
      </c>
      <c r="AB3488" s="208">
        <v>4.0369999999999999</v>
      </c>
      <c r="AC3488" s="208">
        <v>4.7350000000000003</v>
      </c>
      <c r="AD3488" s="208">
        <v>4.79</v>
      </c>
      <c r="AE3488" s="208">
        <v>4</v>
      </c>
      <c r="AF3488" s="208">
        <v>5.1580000000000004</v>
      </c>
      <c r="AG3488" s="208">
        <v>2.2320000000000002</v>
      </c>
      <c r="AH3488" s="208">
        <v>2.274</v>
      </c>
      <c r="AI3488" s="24"/>
      <c r="AJ3488" s="24"/>
      <c r="AK3488" s="24"/>
      <c r="AL3488" s="24"/>
      <c r="AM3488" s="24"/>
      <c r="AN3488" s="208">
        <v>7.0000000000000001E-3</v>
      </c>
      <c r="AO3488" s="208">
        <v>3.948</v>
      </c>
      <c r="AP3488" s="208">
        <v>4</v>
      </c>
      <c r="AQ3488" s="208">
        <v>4</v>
      </c>
      <c r="AR3488" s="208">
        <v>3.6</v>
      </c>
      <c r="AS3488" s="208">
        <v>2.2000000000000002</v>
      </c>
      <c r="AT3488" s="208">
        <v>4.0629999999999997</v>
      </c>
      <c r="AU3488" s="24"/>
      <c r="AV3488" s="24"/>
      <c r="AW3488" s="24"/>
      <c r="AX3488" s="24"/>
      <c r="AY3488" s="208">
        <v>0.90700000000000003</v>
      </c>
      <c r="AZ3488" s="208">
        <v>0.65200000000000002</v>
      </c>
      <c r="BA3488" s="208">
        <v>2.2450000000000001</v>
      </c>
      <c r="BB3488" s="21">
        <f t="shared" si="423"/>
        <v>36</v>
      </c>
      <c r="BC3488" s="21"/>
      <c r="BD3488" s="22">
        <f t="shared" si="424"/>
        <v>48.387096774193552</v>
      </c>
      <c r="BE3488" s="21"/>
      <c r="BG3488" s="10"/>
      <c r="BH3488" s="21">
        <f t="shared" si="419"/>
        <v>0</v>
      </c>
      <c r="BI3488" s="22">
        <f t="shared" si="419"/>
        <v>3.6000000000000004E-2</v>
      </c>
      <c r="BJ3488" s="21"/>
      <c r="BK3488" s="21">
        <v>0</v>
      </c>
      <c r="BL3488" s="22">
        <v>0.10800000000000001</v>
      </c>
      <c r="BM3488" s="21"/>
      <c r="BN3488" s="21">
        <f t="shared" si="421"/>
        <v>0</v>
      </c>
      <c r="BO3488" s="22">
        <f t="shared" si="421"/>
        <v>0.43200000000000005</v>
      </c>
      <c r="BP3488" s="21">
        <f t="shared" si="421"/>
        <v>0</v>
      </c>
    </row>
    <row r="3489" spans="1:68" ht="11.1" hidden="1" customHeight="1" outlineLevel="1" collapsed="1" x14ac:dyDescent="0.2">
      <c r="A3489" s="10"/>
      <c r="B3489" s="18"/>
      <c r="C3489" s="18"/>
      <c r="D3489" s="18"/>
      <c r="E3489" s="19" t="s">
        <v>2985</v>
      </c>
      <c r="F3489" s="20"/>
      <c r="G3489" s="209">
        <v>12.298999999999999</v>
      </c>
      <c r="H3489" s="209">
        <v>1.74</v>
      </c>
      <c r="I3489" s="240">
        <v>3.1120000000000001</v>
      </c>
      <c r="J3489" s="240"/>
      <c r="K3489" s="20"/>
      <c r="L3489" s="20"/>
      <c r="M3489" s="20"/>
      <c r="N3489" s="20"/>
      <c r="O3489" s="20"/>
      <c r="P3489" s="209">
        <v>2.573</v>
      </c>
      <c r="Q3489" s="209">
        <v>3.6579999999999999</v>
      </c>
      <c r="R3489" s="209">
        <v>4.7210000000000001</v>
      </c>
      <c r="S3489" s="209">
        <v>5.0209999999999999</v>
      </c>
      <c r="T3489" s="209">
        <v>5.0999999999999996</v>
      </c>
      <c r="U3489" s="209">
        <v>3.2909999999999999</v>
      </c>
      <c r="V3489" s="209">
        <v>1.5980000000000001</v>
      </c>
      <c r="W3489" s="20"/>
      <c r="X3489" s="20"/>
      <c r="Y3489" s="20"/>
      <c r="Z3489" s="20"/>
      <c r="AA3489" s="20"/>
      <c r="AB3489" s="20"/>
      <c r="AC3489" s="209">
        <v>5.0759999999999996</v>
      </c>
      <c r="AD3489" s="209">
        <v>5.1100000000000003</v>
      </c>
      <c r="AE3489" s="209">
        <v>5.0309999999999997</v>
      </c>
      <c r="AF3489" s="209">
        <v>4.3360000000000003</v>
      </c>
      <c r="AG3489" s="209">
        <v>4.9630000000000001</v>
      </c>
      <c r="AH3489" s="209">
        <v>1.379</v>
      </c>
      <c r="AI3489" s="20"/>
      <c r="AJ3489" s="20"/>
      <c r="AK3489" s="20"/>
      <c r="AL3489" s="20"/>
      <c r="AM3489" s="20"/>
      <c r="AN3489" s="20"/>
      <c r="AO3489" s="209">
        <v>5.9850000000000003</v>
      </c>
      <c r="AP3489" s="209">
        <v>6.37</v>
      </c>
      <c r="AQ3489" s="209">
        <v>6.2249999999999996</v>
      </c>
      <c r="AR3489" s="209">
        <v>6.0869999999999997</v>
      </c>
      <c r="AS3489" s="209">
        <v>3.456</v>
      </c>
      <c r="AT3489" s="209">
        <v>2.101</v>
      </c>
      <c r="AU3489" s="20"/>
      <c r="AV3489" s="20"/>
      <c r="AW3489" s="20"/>
      <c r="AX3489" s="20"/>
      <c r="AY3489" s="20"/>
      <c r="AZ3489" s="20"/>
      <c r="BA3489" s="209">
        <v>3.851</v>
      </c>
      <c r="BB3489" s="21">
        <f t="shared" si="423"/>
        <v>12.298999999999999</v>
      </c>
      <c r="BC3489" s="21">
        <f>BD3489</f>
        <v>16.530913978494624</v>
      </c>
      <c r="BD3489" s="22">
        <f t="shared" si="424"/>
        <v>16.530913978494624</v>
      </c>
      <c r="BE3489" s="21">
        <f>BC3489-BD3489</f>
        <v>0</v>
      </c>
      <c r="BF3489" s="90">
        <v>10.14</v>
      </c>
      <c r="BG3489" s="10">
        <v>6</v>
      </c>
      <c r="BH3489" s="21">
        <f t="shared" si="419"/>
        <v>1.2298999999999999E-2</v>
      </c>
      <c r="BI3489" s="22">
        <f t="shared" si="419"/>
        <v>1.2298999999999999E-2</v>
      </c>
      <c r="BJ3489" s="21">
        <f>BH3489-BI3489</f>
        <v>0</v>
      </c>
      <c r="BK3489" s="21">
        <v>3.6896999999999999E-2</v>
      </c>
      <c r="BL3489" s="22">
        <v>3.6896999999999999E-2</v>
      </c>
      <c r="BM3489" s="21">
        <v>0</v>
      </c>
      <c r="BN3489" s="21">
        <f t="shared" si="421"/>
        <v>0.147588</v>
      </c>
      <c r="BO3489" s="22">
        <f t="shared" si="421"/>
        <v>0.147588</v>
      </c>
      <c r="BP3489" s="21">
        <f t="shared" si="421"/>
        <v>0</v>
      </c>
    </row>
    <row r="3490" spans="1:68" ht="11.1" hidden="1" customHeight="1" outlineLevel="2" x14ac:dyDescent="0.2">
      <c r="A3490" s="10"/>
      <c r="B3490" s="18"/>
      <c r="C3490" s="18"/>
      <c r="D3490" s="18"/>
      <c r="E3490" s="23" t="s">
        <v>2986</v>
      </c>
      <c r="F3490" s="24"/>
      <c r="G3490" s="208">
        <v>12.298999999999999</v>
      </c>
      <c r="H3490" s="208">
        <v>1.74</v>
      </c>
      <c r="I3490" s="239">
        <v>3.1120000000000001</v>
      </c>
      <c r="J3490" s="239"/>
      <c r="K3490" s="24"/>
      <c r="L3490" s="24"/>
      <c r="M3490" s="24"/>
      <c r="N3490" s="24"/>
      <c r="O3490" s="24"/>
      <c r="P3490" s="208">
        <v>2.573</v>
      </c>
      <c r="Q3490" s="208">
        <v>3.6579999999999999</v>
      </c>
      <c r="R3490" s="208">
        <v>4.7210000000000001</v>
      </c>
      <c r="S3490" s="208">
        <v>5.0209999999999999</v>
      </c>
      <c r="T3490" s="208">
        <v>5.0999999999999996</v>
      </c>
      <c r="U3490" s="208">
        <v>3.2909999999999999</v>
      </c>
      <c r="V3490" s="208">
        <v>1.5980000000000001</v>
      </c>
      <c r="W3490" s="24"/>
      <c r="X3490" s="24"/>
      <c r="Y3490" s="24"/>
      <c r="Z3490" s="24"/>
      <c r="AA3490" s="24"/>
      <c r="AB3490" s="24"/>
      <c r="AC3490" s="208">
        <v>5.0759999999999996</v>
      </c>
      <c r="AD3490" s="208">
        <v>5.1100000000000003</v>
      </c>
      <c r="AE3490" s="208">
        <v>5.0309999999999997</v>
      </c>
      <c r="AF3490" s="208">
        <v>4.3360000000000003</v>
      </c>
      <c r="AG3490" s="208">
        <v>4.9630000000000001</v>
      </c>
      <c r="AH3490" s="208">
        <v>1.379</v>
      </c>
      <c r="AI3490" s="24"/>
      <c r="AJ3490" s="24"/>
      <c r="AK3490" s="24"/>
      <c r="AL3490" s="24"/>
      <c r="AM3490" s="24"/>
      <c r="AN3490" s="24"/>
      <c r="AO3490" s="208">
        <v>5.9850000000000003</v>
      </c>
      <c r="AP3490" s="208">
        <v>6.37</v>
      </c>
      <c r="AQ3490" s="208">
        <v>6.2249999999999996</v>
      </c>
      <c r="AR3490" s="208">
        <v>6.0869999999999997</v>
      </c>
      <c r="AS3490" s="208">
        <v>3.456</v>
      </c>
      <c r="AT3490" s="208">
        <v>2.101</v>
      </c>
      <c r="AU3490" s="24"/>
      <c r="AV3490" s="24"/>
      <c r="AW3490" s="24"/>
      <c r="AX3490" s="24"/>
      <c r="AY3490" s="24"/>
      <c r="AZ3490" s="24"/>
      <c r="BA3490" s="208">
        <v>3.851</v>
      </c>
      <c r="BB3490" s="21">
        <f t="shared" si="423"/>
        <v>12.298999999999999</v>
      </c>
      <c r="BC3490" s="21"/>
      <c r="BD3490" s="22">
        <f t="shared" si="424"/>
        <v>16.530913978494624</v>
      </c>
      <c r="BE3490" s="21"/>
      <c r="BG3490" s="10"/>
      <c r="BH3490" s="21">
        <f t="shared" si="419"/>
        <v>0</v>
      </c>
      <c r="BI3490" s="22">
        <f t="shared" si="419"/>
        <v>1.2298999999999999E-2</v>
      </c>
      <c r="BJ3490" s="21"/>
      <c r="BK3490" s="21">
        <v>0</v>
      </c>
      <c r="BL3490" s="22">
        <v>3.6896999999999999E-2</v>
      </c>
      <c r="BM3490" s="21"/>
      <c r="BN3490" s="21">
        <f t="shared" si="421"/>
        <v>0</v>
      </c>
      <c r="BO3490" s="22">
        <f t="shared" si="421"/>
        <v>0.147588</v>
      </c>
      <c r="BP3490" s="21">
        <f t="shared" si="421"/>
        <v>0</v>
      </c>
    </row>
    <row r="3491" spans="1:68" ht="11.1" hidden="1" customHeight="1" outlineLevel="1" collapsed="1" x14ac:dyDescent="0.2">
      <c r="A3491" s="10"/>
      <c r="B3491" s="18"/>
      <c r="C3491" s="18"/>
      <c r="D3491" s="18"/>
      <c r="E3491" s="19" t="s">
        <v>2987</v>
      </c>
      <c r="F3491" s="209">
        <v>8.9990000000000006</v>
      </c>
      <c r="G3491" s="209">
        <v>7</v>
      </c>
      <c r="H3491" s="209">
        <v>6.05</v>
      </c>
      <c r="I3491" s="240">
        <v>4.71</v>
      </c>
      <c r="J3491" s="240"/>
      <c r="K3491" s="209">
        <v>1.2829999999999999</v>
      </c>
      <c r="L3491" s="20"/>
      <c r="M3491" s="20"/>
      <c r="N3491" s="20"/>
      <c r="O3491" s="20"/>
      <c r="P3491" s="209">
        <v>5.657</v>
      </c>
      <c r="Q3491" s="209">
        <v>7.5</v>
      </c>
      <c r="R3491" s="209">
        <v>7.5</v>
      </c>
      <c r="S3491" s="209">
        <v>7.5</v>
      </c>
      <c r="T3491" s="209">
        <v>6.8</v>
      </c>
      <c r="U3491" s="209">
        <v>5.0999999999999996</v>
      </c>
      <c r="V3491" s="209">
        <v>3.85</v>
      </c>
      <c r="W3491" s="209">
        <v>1.625</v>
      </c>
      <c r="X3491" s="20"/>
      <c r="Y3491" s="20"/>
      <c r="Z3491" s="20"/>
      <c r="AA3491" s="20"/>
      <c r="AB3491" s="209">
        <v>6.88</v>
      </c>
      <c r="AC3491" s="209">
        <v>5.5220000000000002</v>
      </c>
      <c r="AD3491" s="209">
        <v>6.58</v>
      </c>
      <c r="AE3491" s="209">
        <v>6.9749999999999996</v>
      </c>
      <c r="AF3491" s="209">
        <v>6.516</v>
      </c>
      <c r="AG3491" s="209">
        <v>3.9060000000000001</v>
      </c>
      <c r="AH3491" s="209">
        <v>3.101</v>
      </c>
      <c r="AI3491" s="209">
        <v>0.97599999999999998</v>
      </c>
      <c r="AJ3491" s="20"/>
      <c r="AK3491" s="20"/>
      <c r="AL3491" s="20"/>
      <c r="AM3491" s="20"/>
      <c r="AN3491" s="209">
        <v>0.78500000000000003</v>
      </c>
      <c r="AO3491" s="209">
        <v>7.2770000000000001</v>
      </c>
      <c r="AP3491" s="209">
        <v>2.637</v>
      </c>
      <c r="AQ3491" s="209">
        <v>1.77</v>
      </c>
      <c r="AR3491" s="209">
        <v>1.7</v>
      </c>
      <c r="AS3491" s="209">
        <v>4</v>
      </c>
      <c r="AT3491" s="209">
        <v>0.1</v>
      </c>
      <c r="AU3491" s="209">
        <v>1.7749999999999999</v>
      </c>
      <c r="AV3491" s="20"/>
      <c r="AW3491" s="20"/>
      <c r="AX3491" s="20"/>
      <c r="AY3491" s="20"/>
      <c r="AZ3491" s="209">
        <v>5.5</v>
      </c>
      <c r="BA3491" s="20"/>
      <c r="BB3491" s="56">
        <f>BB3492+BB3493</f>
        <v>34.252000000000002</v>
      </c>
      <c r="BC3491" s="21">
        <f>BD3491</f>
        <v>46.037634408602152</v>
      </c>
      <c r="BD3491" s="22">
        <f t="shared" si="424"/>
        <v>46.037634408602152</v>
      </c>
      <c r="BE3491" s="21">
        <f>BC3491-BD3491</f>
        <v>0</v>
      </c>
      <c r="BF3491" s="91">
        <v>2.1</v>
      </c>
      <c r="BG3491" s="10">
        <v>6</v>
      </c>
      <c r="BH3491" s="21">
        <f t="shared" si="419"/>
        <v>3.4251999999999998E-2</v>
      </c>
      <c r="BI3491" s="22">
        <f t="shared" si="419"/>
        <v>3.4251999999999998E-2</v>
      </c>
      <c r="BJ3491" s="21">
        <f>BH3491-BI3491</f>
        <v>0</v>
      </c>
      <c r="BK3491" s="21">
        <v>2.6997E-2</v>
      </c>
      <c r="BL3491" s="22">
        <v>2.6997E-2</v>
      </c>
      <c r="BM3491" s="21">
        <v>0</v>
      </c>
      <c r="BN3491" s="21">
        <f t="shared" si="421"/>
        <v>0.107988</v>
      </c>
      <c r="BO3491" s="22">
        <f t="shared" si="421"/>
        <v>0.107988</v>
      </c>
      <c r="BP3491" s="21">
        <f t="shared" si="421"/>
        <v>0</v>
      </c>
    </row>
    <row r="3492" spans="1:68" ht="11.1" hidden="1" customHeight="1" outlineLevel="2" x14ac:dyDescent="0.2">
      <c r="A3492" s="10"/>
      <c r="B3492" s="18"/>
      <c r="C3492" s="18"/>
      <c r="D3492" s="18"/>
      <c r="E3492" s="23" t="s">
        <v>2988</v>
      </c>
      <c r="F3492" s="208">
        <v>8.9990000000000006</v>
      </c>
      <c r="G3492" s="208">
        <v>7</v>
      </c>
      <c r="H3492" s="208">
        <v>6.05</v>
      </c>
      <c r="I3492" s="239">
        <v>4.71</v>
      </c>
      <c r="J3492" s="239"/>
      <c r="K3492" s="208">
        <v>1.2829999999999999</v>
      </c>
      <c r="L3492" s="24"/>
      <c r="M3492" s="24"/>
      <c r="N3492" s="24"/>
      <c r="O3492" s="24"/>
      <c r="P3492" s="208">
        <v>5.657</v>
      </c>
      <c r="Q3492" s="208">
        <v>7.5</v>
      </c>
      <c r="R3492" s="208">
        <v>7.5</v>
      </c>
      <c r="S3492" s="208">
        <v>7.5</v>
      </c>
      <c r="T3492" s="208">
        <v>6.8</v>
      </c>
      <c r="U3492" s="208">
        <v>5.0999999999999996</v>
      </c>
      <c r="V3492" s="208">
        <v>3.85</v>
      </c>
      <c r="W3492" s="208">
        <v>1.625</v>
      </c>
      <c r="X3492" s="24"/>
      <c r="Y3492" s="24"/>
      <c r="Z3492" s="24"/>
      <c r="AA3492" s="24"/>
      <c r="AB3492" s="208">
        <v>6.88</v>
      </c>
      <c r="AC3492" s="208">
        <v>5.5220000000000002</v>
      </c>
      <c r="AD3492" s="208">
        <v>6.58</v>
      </c>
      <c r="AE3492" s="208">
        <v>6.9749999999999996</v>
      </c>
      <c r="AF3492" s="208">
        <v>6.516</v>
      </c>
      <c r="AG3492" s="208">
        <v>3.9060000000000001</v>
      </c>
      <c r="AH3492" s="208">
        <v>3.101</v>
      </c>
      <c r="AI3492" s="208">
        <v>0.97599999999999998</v>
      </c>
      <c r="AJ3492" s="24"/>
      <c r="AK3492" s="24"/>
      <c r="AL3492" s="24"/>
      <c r="AM3492" s="24"/>
      <c r="AN3492" s="208">
        <v>0.78500000000000003</v>
      </c>
      <c r="AO3492" s="208">
        <v>7.2770000000000001</v>
      </c>
      <c r="AP3492" s="208">
        <v>2.637</v>
      </c>
      <c r="AQ3492" s="208">
        <v>1.77</v>
      </c>
      <c r="AR3492" s="208">
        <v>1.7</v>
      </c>
      <c r="AS3492" s="208">
        <v>4</v>
      </c>
      <c r="AT3492" s="208">
        <v>0.1</v>
      </c>
      <c r="AU3492" s="208">
        <v>1.7749999999999999</v>
      </c>
      <c r="AV3492" s="24"/>
      <c r="AW3492" s="24"/>
      <c r="AX3492" s="24"/>
      <c r="AY3492" s="24"/>
      <c r="AZ3492" s="208">
        <v>5.5</v>
      </c>
      <c r="BA3492" s="24"/>
      <c r="BB3492" s="21">
        <f t="shared" si="423"/>
        <v>8.9990000000000006</v>
      </c>
      <c r="BC3492" s="21"/>
      <c r="BD3492" s="22">
        <f t="shared" si="424"/>
        <v>12.095430107526882</v>
      </c>
      <c r="BE3492" s="21"/>
      <c r="BG3492" s="10"/>
      <c r="BH3492" s="21">
        <f t="shared" si="419"/>
        <v>0</v>
      </c>
      <c r="BI3492" s="22">
        <f t="shared" si="419"/>
        <v>8.9990000000000001E-3</v>
      </c>
      <c r="BJ3492" s="21"/>
      <c r="BK3492" s="21">
        <v>0</v>
      </c>
      <c r="BL3492" s="22">
        <v>2.6997E-2</v>
      </c>
      <c r="BM3492" s="21"/>
      <c r="BN3492" s="21">
        <f t="shared" si="421"/>
        <v>0</v>
      </c>
      <c r="BO3492" s="22">
        <f t="shared" si="421"/>
        <v>0.107988</v>
      </c>
      <c r="BP3492" s="21">
        <f t="shared" si="421"/>
        <v>0</v>
      </c>
    </row>
    <row r="3493" spans="1:68" ht="11.1" hidden="1" customHeight="1" outlineLevel="2" x14ac:dyDescent="0.2">
      <c r="A3493" s="10"/>
      <c r="B3493" s="18"/>
      <c r="C3493" s="18"/>
      <c r="D3493" s="18"/>
      <c r="E3493" s="23" t="s">
        <v>2989</v>
      </c>
      <c r="F3493" s="208">
        <v>9</v>
      </c>
      <c r="G3493" s="208">
        <v>7</v>
      </c>
      <c r="H3493" s="208">
        <v>25.253</v>
      </c>
      <c r="I3493" s="24"/>
      <c r="J3493" s="24"/>
      <c r="K3493" s="24"/>
      <c r="L3493" s="24"/>
      <c r="M3493" s="24"/>
      <c r="N3493" s="24"/>
      <c r="O3493" s="24"/>
      <c r="P3493" s="24"/>
      <c r="Q3493" s="208">
        <v>3.153</v>
      </c>
      <c r="R3493" s="208">
        <v>8.5329999999999995</v>
      </c>
      <c r="S3493" s="208">
        <v>12.925000000000001</v>
      </c>
      <c r="T3493" s="208">
        <v>10.888</v>
      </c>
      <c r="U3493" s="208">
        <v>6</v>
      </c>
      <c r="V3493" s="208">
        <v>3.1429999999999998</v>
      </c>
      <c r="W3493" s="24"/>
      <c r="X3493" s="24"/>
      <c r="Y3493" s="24"/>
      <c r="Z3493" s="24"/>
      <c r="AA3493" s="24"/>
      <c r="AB3493" s="24"/>
      <c r="AC3493" s="24"/>
      <c r="AD3493" s="24"/>
      <c r="AE3493" s="24"/>
      <c r="AF3493" s="24"/>
      <c r="AG3493" s="24"/>
      <c r="AH3493" s="24"/>
      <c r="AI3493" s="24"/>
      <c r="AJ3493" s="24"/>
      <c r="AK3493" s="24"/>
      <c r="AL3493" s="24"/>
      <c r="AM3493" s="24"/>
      <c r="AN3493" s="24"/>
      <c r="AO3493" s="24"/>
      <c r="AP3493" s="24"/>
      <c r="AQ3493" s="24"/>
      <c r="AR3493" s="24"/>
      <c r="AS3493" s="24"/>
      <c r="AT3493" s="24"/>
      <c r="AU3493" s="24"/>
      <c r="AV3493" s="24"/>
      <c r="AW3493" s="24"/>
      <c r="AX3493" s="24"/>
      <c r="AY3493" s="24"/>
      <c r="AZ3493" s="24"/>
      <c r="BA3493" s="24"/>
      <c r="BB3493" s="21">
        <f t="shared" si="423"/>
        <v>25.253</v>
      </c>
      <c r="BC3493" s="21"/>
      <c r="BD3493" s="22">
        <f t="shared" si="424"/>
        <v>33.942204301075272</v>
      </c>
      <c r="BE3493" s="21"/>
      <c r="BG3493" s="10"/>
      <c r="BH3493" s="21">
        <f t="shared" si="419"/>
        <v>0</v>
      </c>
      <c r="BI3493" s="22">
        <f t="shared" si="419"/>
        <v>2.5253000000000005E-2</v>
      </c>
      <c r="BJ3493" s="21"/>
      <c r="BK3493" s="21">
        <v>0</v>
      </c>
      <c r="BL3493" s="22">
        <v>7.5759000000000021E-2</v>
      </c>
      <c r="BM3493" s="21"/>
      <c r="BN3493" s="21">
        <f t="shared" si="421"/>
        <v>0</v>
      </c>
      <c r="BO3493" s="22">
        <f t="shared" si="421"/>
        <v>0.30303600000000008</v>
      </c>
      <c r="BP3493" s="21">
        <f t="shared" si="421"/>
        <v>0</v>
      </c>
    </row>
    <row r="3494" spans="1:68" ht="11.1" hidden="1" customHeight="1" outlineLevel="1" collapsed="1" x14ac:dyDescent="0.2">
      <c r="A3494" s="10"/>
      <c r="B3494" s="18"/>
      <c r="C3494" s="18"/>
      <c r="D3494" s="18"/>
      <c r="E3494" s="19" t="s">
        <v>2990</v>
      </c>
      <c r="F3494" s="209">
        <v>1.347</v>
      </c>
      <c r="G3494" s="209">
        <v>2.8</v>
      </c>
      <c r="H3494" s="209">
        <v>1</v>
      </c>
      <c r="I3494" s="240">
        <v>4.109</v>
      </c>
      <c r="J3494" s="240"/>
      <c r="K3494" s="20"/>
      <c r="L3494" s="20"/>
      <c r="M3494" s="20"/>
      <c r="N3494" s="20"/>
      <c r="O3494" s="20"/>
      <c r="P3494" s="209">
        <v>1.0349999999999999</v>
      </c>
      <c r="Q3494" s="20"/>
      <c r="R3494" s="209">
        <v>2.1429999999999998</v>
      </c>
      <c r="S3494" s="209">
        <v>5.8289999999999997</v>
      </c>
      <c r="T3494" s="209">
        <v>2.7040000000000002</v>
      </c>
      <c r="U3494" s="209">
        <v>1.3580000000000001</v>
      </c>
      <c r="V3494" s="209">
        <v>0.70399999999999996</v>
      </c>
      <c r="W3494" s="20"/>
      <c r="X3494" s="20"/>
      <c r="Y3494" s="20"/>
      <c r="Z3494" s="20"/>
      <c r="AA3494" s="20"/>
      <c r="AB3494" s="20"/>
      <c r="AC3494" s="209">
        <v>3.294</v>
      </c>
      <c r="AD3494" s="209">
        <v>2.8</v>
      </c>
      <c r="AE3494" s="209">
        <v>3</v>
      </c>
      <c r="AF3494" s="209">
        <v>3.5</v>
      </c>
      <c r="AG3494" s="209">
        <v>3</v>
      </c>
      <c r="AH3494" s="209">
        <v>3</v>
      </c>
      <c r="AI3494" s="209">
        <v>3</v>
      </c>
      <c r="AJ3494" s="20"/>
      <c r="AK3494" s="20"/>
      <c r="AL3494" s="20"/>
      <c r="AM3494" s="20"/>
      <c r="AN3494" s="209">
        <v>2</v>
      </c>
      <c r="AO3494" s="209">
        <v>2.1349999999999998</v>
      </c>
      <c r="AP3494" s="209">
        <v>2.895</v>
      </c>
      <c r="AQ3494" s="209">
        <v>3.1859999999999999</v>
      </c>
      <c r="AR3494" s="209">
        <v>3.282</v>
      </c>
      <c r="AS3494" s="209">
        <v>2.1619999999999999</v>
      </c>
      <c r="AT3494" s="209">
        <v>1.1910000000000001</v>
      </c>
      <c r="AU3494" s="209">
        <v>0.70899999999999996</v>
      </c>
      <c r="AV3494" s="209">
        <v>1E-3</v>
      </c>
      <c r="AW3494" s="20"/>
      <c r="AX3494" s="20"/>
      <c r="AY3494" s="20"/>
      <c r="AZ3494" s="209">
        <v>1.125</v>
      </c>
      <c r="BA3494" s="209">
        <v>1.403</v>
      </c>
      <c r="BB3494" s="21">
        <f t="shared" si="423"/>
        <v>5.8289999999999997</v>
      </c>
      <c r="BC3494" s="21">
        <f>BF3494</f>
        <v>40.799999999999997</v>
      </c>
      <c r="BD3494" s="22">
        <f t="shared" si="424"/>
        <v>7.834677419354839</v>
      </c>
      <c r="BE3494" s="21">
        <f>BC3494-BD3494</f>
        <v>32.965322580645157</v>
      </c>
      <c r="BF3494" s="90">
        <v>40.799999999999997</v>
      </c>
      <c r="BG3494" s="10">
        <v>6</v>
      </c>
      <c r="BH3494" s="21">
        <f t="shared" si="419"/>
        <v>3.0355199999999995E-2</v>
      </c>
      <c r="BI3494" s="22">
        <f t="shared" si="419"/>
        <v>5.829E-3</v>
      </c>
      <c r="BJ3494" s="21">
        <f>BH3494-BI3494</f>
        <v>2.4526199999999995E-2</v>
      </c>
      <c r="BK3494" s="21">
        <v>9.1065599999999983E-2</v>
      </c>
      <c r="BL3494" s="22">
        <v>1.7486999999999999E-2</v>
      </c>
      <c r="BM3494" s="21">
        <v>7.357859999999998E-2</v>
      </c>
      <c r="BN3494" s="21">
        <f t="shared" si="421"/>
        <v>0.36426239999999993</v>
      </c>
      <c r="BO3494" s="22">
        <f t="shared" si="421"/>
        <v>6.9947999999999996E-2</v>
      </c>
      <c r="BP3494" s="21">
        <f t="shared" si="421"/>
        <v>0.29431439999999992</v>
      </c>
    </row>
    <row r="3495" spans="1:68" ht="11.1" hidden="1" customHeight="1" outlineLevel="2" x14ac:dyDescent="0.2">
      <c r="A3495" s="10"/>
      <c r="B3495" s="18"/>
      <c r="C3495" s="18"/>
      <c r="D3495" s="18"/>
      <c r="E3495" s="23" t="s">
        <v>2991</v>
      </c>
      <c r="F3495" s="208">
        <v>1.347</v>
      </c>
      <c r="G3495" s="208">
        <v>2.8</v>
      </c>
      <c r="H3495" s="208">
        <v>1</v>
      </c>
      <c r="I3495" s="239">
        <v>4.109</v>
      </c>
      <c r="J3495" s="239"/>
      <c r="K3495" s="24"/>
      <c r="L3495" s="24"/>
      <c r="M3495" s="24"/>
      <c r="N3495" s="24"/>
      <c r="O3495" s="24"/>
      <c r="P3495" s="208">
        <v>1.0349999999999999</v>
      </c>
      <c r="Q3495" s="24"/>
      <c r="R3495" s="208">
        <v>2.1429999999999998</v>
      </c>
      <c r="S3495" s="208">
        <v>5.8289999999999997</v>
      </c>
      <c r="T3495" s="208">
        <v>2.7040000000000002</v>
      </c>
      <c r="U3495" s="208">
        <v>1.3580000000000001</v>
      </c>
      <c r="V3495" s="208">
        <v>0.70399999999999996</v>
      </c>
      <c r="W3495" s="24"/>
      <c r="X3495" s="24"/>
      <c r="Y3495" s="24"/>
      <c r="Z3495" s="24"/>
      <c r="AA3495" s="24"/>
      <c r="AB3495" s="24"/>
      <c r="AC3495" s="208">
        <v>3.294</v>
      </c>
      <c r="AD3495" s="208">
        <v>2.8</v>
      </c>
      <c r="AE3495" s="208">
        <v>3</v>
      </c>
      <c r="AF3495" s="208">
        <v>3.5</v>
      </c>
      <c r="AG3495" s="208">
        <v>3</v>
      </c>
      <c r="AH3495" s="208">
        <v>3</v>
      </c>
      <c r="AI3495" s="208">
        <v>3</v>
      </c>
      <c r="AJ3495" s="24"/>
      <c r="AK3495" s="24"/>
      <c r="AL3495" s="24"/>
      <c r="AM3495" s="24"/>
      <c r="AN3495" s="208">
        <v>2</v>
      </c>
      <c r="AO3495" s="208">
        <v>2.1349999999999998</v>
      </c>
      <c r="AP3495" s="208">
        <v>2.895</v>
      </c>
      <c r="AQ3495" s="208">
        <v>3.1859999999999999</v>
      </c>
      <c r="AR3495" s="208">
        <v>3.282</v>
      </c>
      <c r="AS3495" s="208">
        <v>2.1619999999999999</v>
      </c>
      <c r="AT3495" s="208">
        <v>1.1910000000000001</v>
      </c>
      <c r="AU3495" s="208">
        <v>0.70899999999999996</v>
      </c>
      <c r="AV3495" s="208">
        <v>1E-3</v>
      </c>
      <c r="AW3495" s="24"/>
      <c r="AX3495" s="24"/>
      <c r="AY3495" s="24"/>
      <c r="AZ3495" s="208">
        <v>1.125</v>
      </c>
      <c r="BA3495" s="208">
        <v>1.403</v>
      </c>
      <c r="BB3495" s="21">
        <f t="shared" si="423"/>
        <v>5.8289999999999997</v>
      </c>
      <c r="BC3495" s="21"/>
      <c r="BD3495" s="22">
        <f t="shared" si="424"/>
        <v>7.834677419354839</v>
      </c>
      <c r="BE3495" s="21"/>
      <c r="BG3495" s="10"/>
      <c r="BH3495" s="21">
        <f t="shared" si="419"/>
        <v>0</v>
      </c>
      <c r="BI3495" s="22">
        <f t="shared" si="419"/>
        <v>5.829E-3</v>
      </c>
      <c r="BJ3495" s="21"/>
      <c r="BK3495" s="21">
        <v>0</v>
      </c>
      <c r="BL3495" s="22">
        <v>1.7486999999999999E-2</v>
      </c>
      <c r="BM3495" s="21"/>
      <c r="BN3495" s="21">
        <f t="shared" si="421"/>
        <v>0</v>
      </c>
      <c r="BO3495" s="22">
        <f t="shared" si="421"/>
        <v>6.9947999999999996E-2</v>
      </c>
      <c r="BP3495" s="21">
        <f t="shared" si="421"/>
        <v>0</v>
      </c>
    </row>
    <row r="3496" spans="1:68" ht="11.1" hidden="1" customHeight="1" outlineLevel="1" collapsed="1" x14ac:dyDescent="0.2">
      <c r="A3496" s="10"/>
      <c r="B3496" s="18"/>
      <c r="C3496" s="18"/>
      <c r="D3496" s="18"/>
      <c r="E3496" s="19" t="s">
        <v>2992</v>
      </c>
      <c r="F3496" s="20"/>
      <c r="G3496" s="20"/>
      <c r="H3496" s="20"/>
      <c r="I3496" s="20"/>
      <c r="J3496" s="20"/>
      <c r="K3496" s="20"/>
      <c r="L3496" s="20"/>
      <c r="M3496" s="20"/>
      <c r="N3496" s="20"/>
      <c r="O3496" s="20"/>
      <c r="P3496" s="209">
        <v>3.375</v>
      </c>
      <c r="Q3496" s="209">
        <v>12.055</v>
      </c>
      <c r="R3496" s="209">
        <v>5.48</v>
      </c>
      <c r="S3496" s="209">
        <v>5.2270000000000003</v>
      </c>
      <c r="T3496" s="209">
        <v>11</v>
      </c>
      <c r="U3496" s="20"/>
      <c r="V3496" s="20"/>
      <c r="W3496" s="209">
        <v>0.22900000000000001</v>
      </c>
      <c r="X3496" s="20"/>
      <c r="Y3496" s="20"/>
      <c r="Z3496" s="20"/>
      <c r="AA3496" s="20"/>
      <c r="AB3496" s="20"/>
      <c r="AC3496" s="209">
        <v>1.3979999999999999</v>
      </c>
      <c r="AD3496" s="209">
        <v>3.137</v>
      </c>
      <c r="AE3496" s="209">
        <v>4</v>
      </c>
      <c r="AF3496" s="20"/>
      <c r="AG3496" s="209">
        <v>1.4930000000000001</v>
      </c>
      <c r="AH3496" s="209">
        <v>1.619</v>
      </c>
      <c r="AI3496" s="209">
        <v>0.40300000000000002</v>
      </c>
      <c r="AJ3496" s="20"/>
      <c r="AK3496" s="20"/>
      <c r="AL3496" s="20"/>
      <c r="AM3496" s="20"/>
      <c r="AN3496" s="20"/>
      <c r="AO3496" s="209">
        <v>3.5619999999999998</v>
      </c>
      <c r="AP3496" s="209">
        <v>3.5049999999999999</v>
      </c>
      <c r="AQ3496" s="209">
        <v>5</v>
      </c>
      <c r="AR3496" s="209">
        <v>1.45</v>
      </c>
      <c r="AS3496" s="209">
        <v>1.556</v>
      </c>
      <c r="AT3496" s="209">
        <v>1.018</v>
      </c>
      <c r="AU3496" s="209">
        <v>0.4</v>
      </c>
      <c r="AV3496" s="20"/>
      <c r="AW3496" s="209">
        <v>0.90300000000000002</v>
      </c>
      <c r="AX3496" s="20"/>
      <c r="AY3496" s="20"/>
      <c r="AZ3496" s="209">
        <v>2.9420000000000002</v>
      </c>
      <c r="BA3496" s="209">
        <v>3.1480000000000001</v>
      </c>
      <c r="BB3496" s="21">
        <f t="shared" si="423"/>
        <v>12.055</v>
      </c>
      <c r="BC3496" s="21">
        <f>BF3496</f>
        <v>22.14</v>
      </c>
      <c r="BD3496" s="22">
        <f t="shared" si="424"/>
        <v>16.202956989247308</v>
      </c>
      <c r="BE3496" s="21">
        <f>BC3496-BD3496</f>
        <v>5.9370430107526921</v>
      </c>
      <c r="BF3496" s="90">
        <v>22.14</v>
      </c>
      <c r="BG3496" s="10">
        <v>6</v>
      </c>
      <c r="BH3496" s="21">
        <f t="shared" si="419"/>
        <v>1.647216E-2</v>
      </c>
      <c r="BI3496" s="22">
        <f t="shared" si="419"/>
        <v>1.2054999999999996E-2</v>
      </c>
      <c r="BJ3496" s="21">
        <f>BH3496-BI3496</f>
        <v>4.4171600000000033E-3</v>
      </c>
      <c r="BK3496" s="21">
        <v>4.9416479999999999E-2</v>
      </c>
      <c r="BL3496" s="22">
        <v>3.6164999999999989E-2</v>
      </c>
      <c r="BM3496" s="21">
        <v>1.325148000000001E-2</v>
      </c>
      <c r="BN3496" s="21">
        <f t="shared" si="421"/>
        <v>0.19766591999999999</v>
      </c>
      <c r="BO3496" s="22">
        <f t="shared" si="421"/>
        <v>0.14465999999999996</v>
      </c>
      <c r="BP3496" s="21">
        <f t="shared" si="421"/>
        <v>5.300592000000004E-2</v>
      </c>
    </row>
    <row r="3497" spans="1:68" ht="11.1" hidden="1" customHeight="1" outlineLevel="2" x14ac:dyDescent="0.2">
      <c r="A3497" s="10"/>
      <c r="B3497" s="18"/>
      <c r="C3497" s="18"/>
      <c r="D3497" s="18"/>
      <c r="E3497" s="23" t="s">
        <v>2993</v>
      </c>
      <c r="F3497" s="24"/>
      <c r="G3497" s="24"/>
      <c r="H3497" s="24"/>
      <c r="I3497" s="24"/>
      <c r="J3497" s="24"/>
      <c r="K3497" s="24"/>
      <c r="L3497" s="24"/>
      <c r="M3497" s="24"/>
      <c r="N3497" s="24"/>
      <c r="O3497" s="24"/>
      <c r="P3497" s="208">
        <v>3.375</v>
      </c>
      <c r="Q3497" s="208">
        <v>12.055</v>
      </c>
      <c r="R3497" s="208">
        <v>5.48</v>
      </c>
      <c r="S3497" s="208">
        <v>5.2270000000000003</v>
      </c>
      <c r="T3497" s="208">
        <v>11</v>
      </c>
      <c r="U3497" s="24"/>
      <c r="V3497" s="24"/>
      <c r="W3497" s="208">
        <v>0.22900000000000001</v>
      </c>
      <c r="X3497" s="24"/>
      <c r="Y3497" s="24"/>
      <c r="Z3497" s="24"/>
      <c r="AA3497" s="24"/>
      <c r="AB3497" s="24"/>
      <c r="AC3497" s="208">
        <v>1.3979999999999999</v>
      </c>
      <c r="AD3497" s="208">
        <v>3.137</v>
      </c>
      <c r="AE3497" s="208">
        <v>4</v>
      </c>
      <c r="AF3497" s="24"/>
      <c r="AG3497" s="208">
        <v>1.4930000000000001</v>
      </c>
      <c r="AH3497" s="208">
        <v>1.619</v>
      </c>
      <c r="AI3497" s="208">
        <v>0.40300000000000002</v>
      </c>
      <c r="AJ3497" s="24"/>
      <c r="AK3497" s="24"/>
      <c r="AL3497" s="24"/>
      <c r="AM3497" s="24"/>
      <c r="AN3497" s="24"/>
      <c r="AO3497" s="208">
        <v>3.5619999999999998</v>
      </c>
      <c r="AP3497" s="208">
        <v>3.5049999999999999</v>
      </c>
      <c r="AQ3497" s="208">
        <v>5</v>
      </c>
      <c r="AR3497" s="208">
        <v>1.45</v>
      </c>
      <c r="AS3497" s="208">
        <v>1.556</v>
      </c>
      <c r="AT3497" s="208">
        <v>1.018</v>
      </c>
      <c r="AU3497" s="208">
        <v>0.4</v>
      </c>
      <c r="AV3497" s="24"/>
      <c r="AW3497" s="208">
        <v>0.90300000000000002</v>
      </c>
      <c r="AX3497" s="24"/>
      <c r="AY3497" s="24"/>
      <c r="AZ3497" s="208">
        <v>2.9420000000000002</v>
      </c>
      <c r="BA3497" s="208">
        <v>3.1480000000000001</v>
      </c>
      <c r="BB3497" s="21">
        <f t="shared" si="423"/>
        <v>12.055</v>
      </c>
      <c r="BC3497" s="21"/>
      <c r="BD3497" s="22">
        <f t="shared" si="424"/>
        <v>16.202956989247308</v>
      </c>
      <c r="BE3497" s="21"/>
      <c r="BG3497" s="10"/>
      <c r="BH3497" s="21">
        <f t="shared" si="419"/>
        <v>0</v>
      </c>
      <c r="BI3497" s="22">
        <f t="shared" si="419"/>
        <v>1.2054999999999996E-2</v>
      </c>
      <c r="BJ3497" s="21"/>
      <c r="BK3497" s="21">
        <v>0</v>
      </c>
      <c r="BL3497" s="22">
        <v>3.6164999999999989E-2</v>
      </c>
      <c r="BM3497" s="21"/>
      <c r="BN3497" s="21">
        <f t="shared" si="421"/>
        <v>0</v>
      </c>
      <c r="BO3497" s="22">
        <f t="shared" si="421"/>
        <v>0.14465999999999996</v>
      </c>
      <c r="BP3497" s="21">
        <f t="shared" si="421"/>
        <v>0</v>
      </c>
    </row>
    <row r="3498" spans="1:68" ht="11.1" hidden="1" customHeight="1" outlineLevel="1" collapsed="1" x14ac:dyDescent="0.2">
      <c r="A3498" s="10"/>
      <c r="B3498" s="18"/>
      <c r="C3498" s="18"/>
      <c r="D3498" s="18"/>
      <c r="E3498" s="19" t="s">
        <v>2994</v>
      </c>
      <c r="F3498" s="209">
        <v>2.8</v>
      </c>
      <c r="G3498" s="209">
        <v>7.0449999999999999</v>
      </c>
      <c r="H3498" s="209">
        <v>2</v>
      </c>
      <c r="I3498" s="240">
        <v>0.9</v>
      </c>
      <c r="J3498" s="240"/>
      <c r="K3498" s="209">
        <v>2.903</v>
      </c>
      <c r="L3498" s="20"/>
      <c r="M3498" s="20"/>
      <c r="N3498" s="20"/>
      <c r="O3498" s="20"/>
      <c r="P3498" s="209">
        <v>2.3380000000000001</v>
      </c>
      <c r="Q3498" s="20"/>
      <c r="R3498" s="209">
        <v>3.8620000000000001</v>
      </c>
      <c r="S3498" s="209">
        <v>4.7039999999999997</v>
      </c>
      <c r="T3498" s="209">
        <v>3.786</v>
      </c>
      <c r="U3498" s="209">
        <v>1.5</v>
      </c>
      <c r="V3498" s="209">
        <v>0.9</v>
      </c>
      <c r="W3498" s="20"/>
      <c r="X3498" s="20"/>
      <c r="Y3498" s="20"/>
      <c r="Z3498" s="20"/>
      <c r="AA3498" s="20"/>
      <c r="AB3498" s="20"/>
      <c r="AC3498" s="209">
        <v>8.1159999999999997</v>
      </c>
      <c r="AD3498" s="209">
        <v>2.5</v>
      </c>
      <c r="AE3498" s="209">
        <v>3.6320000000000001</v>
      </c>
      <c r="AF3498" s="209">
        <v>2.5</v>
      </c>
      <c r="AG3498" s="209">
        <v>1.5429999999999999</v>
      </c>
      <c r="AH3498" s="209">
        <v>0.85199999999999998</v>
      </c>
      <c r="AI3498" s="209">
        <v>0.38500000000000001</v>
      </c>
      <c r="AJ3498" s="209">
        <v>0.50800000000000001</v>
      </c>
      <c r="AK3498" s="20"/>
      <c r="AL3498" s="209">
        <v>0.7</v>
      </c>
      <c r="AM3498" s="209">
        <v>0.441</v>
      </c>
      <c r="AN3498" s="209">
        <v>1.248</v>
      </c>
      <c r="AO3498" s="209">
        <v>2.2450000000000001</v>
      </c>
      <c r="AP3498" s="209">
        <v>2.93</v>
      </c>
      <c r="AQ3498" s="209">
        <v>3.1859999999999999</v>
      </c>
      <c r="AR3498" s="209">
        <v>3.06</v>
      </c>
      <c r="AS3498" s="209">
        <v>2.3079999999999998</v>
      </c>
      <c r="AT3498" s="209">
        <v>1.7809999999999999</v>
      </c>
      <c r="AU3498" s="209">
        <v>1.1850000000000001</v>
      </c>
      <c r="AV3498" s="209">
        <v>0.71799999999999997</v>
      </c>
      <c r="AW3498" s="209">
        <v>0.53400000000000003</v>
      </c>
      <c r="AX3498" s="209">
        <v>0.55200000000000005</v>
      </c>
      <c r="AY3498" s="209">
        <v>0.90200000000000002</v>
      </c>
      <c r="AZ3498" s="209">
        <v>1.3640000000000001</v>
      </c>
      <c r="BA3498" s="209">
        <v>2.097</v>
      </c>
      <c r="BB3498" s="21">
        <f t="shared" si="423"/>
        <v>8.1159999999999997</v>
      </c>
      <c r="BC3498" s="21">
        <f>BD3498</f>
        <v>10.908602150537634</v>
      </c>
      <c r="BD3498" s="22">
        <f t="shared" si="424"/>
        <v>10.908602150537634</v>
      </c>
      <c r="BE3498" s="21">
        <f>BC3498-BD3498</f>
        <v>0</v>
      </c>
      <c r="BF3498" s="90">
        <v>10.14</v>
      </c>
      <c r="BG3498" s="10">
        <v>6</v>
      </c>
      <c r="BH3498" s="21">
        <f t="shared" ref="BH3498:BI3561" si="425">(BC3498*24*31/1000000)</f>
        <v>8.116E-3</v>
      </c>
      <c r="BI3498" s="22">
        <f t="shared" si="425"/>
        <v>8.116E-3</v>
      </c>
      <c r="BJ3498" s="21">
        <f>BH3498-BI3498</f>
        <v>0</v>
      </c>
      <c r="BK3498" s="21">
        <v>2.4348000000000002E-2</v>
      </c>
      <c r="BL3498" s="22">
        <v>2.4348000000000002E-2</v>
      </c>
      <c r="BM3498" s="21">
        <v>0</v>
      </c>
      <c r="BN3498" s="21">
        <f t="shared" si="421"/>
        <v>9.7392000000000006E-2</v>
      </c>
      <c r="BO3498" s="22">
        <f t="shared" si="421"/>
        <v>9.7392000000000006E-2</v>
      </c>
      <c r="BP3498" s="21">
        <f t="shared" si="421"/>
        <v>0</v>
      </c>
    </row>
    <row r="3499" spans="1:68" ht="11.1" hidden="1" customHeight="1" outlineLevel="2" x14ac:dyDescent="0.2">
      <c r="A3499" s="10"/>
      <c r="B3499" s="18"/>
      <c r="C3499" s="18"/>
      <c r="D3499" s="18"/>
      <c r="E3499" s="23" t="s">
        <v>2995</v>
      </c>
      <c r="F3499" s="208">
        <v>2.8</v>
      </c>
      <c r="G3499" s="208">
        <v>7.0449999999999999</v>
      </c>
      <c r="H3499" s="208">
        <v>2</v>
      </c>
      <c r="I3499" s="239">
        <v>0.9</v>
      </c>
      <c r="J3499" s="239"/>
      <c r="K3499" s="208">
        <v>2.903</v>
      </c>
      <c r="L3499" s="24"/>
      <c r="M3499" s="24"/>
      <c r="N3499" s="24"/>
      <c r="O3499" s="24"/>
      <c r="P3499" s="208">
        <v>2.3380000000000001</v>
      </c>
      <c r="Q3499" s="24"/>
      <c r="R3499" s="208">
        <v>3.8620000000000001</v>
      </c>
      <c r="S3499" s="208">
        <v>4.7039999999999997</v>
      </c>
      <c r="T3499" s="208">
        <v>3.786</v>
      </c>
      <c r="U3499" s="208">
        <v>1.5</v>
      </c>
      <c r="V3499" s="208">
        <v>0.9</v>
      </c>
      <c r="W3499" s="24"/>
      <c r="X3499" s="24"/>
      <c r="Y3499" s="24"/>
      <c r="Z3499" s="24"/>
      <c r="AA3499" s="24"/>
      <c r="AB3499" s="24"/>
      <c r="AC3499" s="208">
        <v>8.1159999999999997</v>
      </c>
      <c r="AD3499" s="208">
        <v>2.5</v>
      </c>
      <c r="AE3499" s="208">
        <v>3.6320000000000001</v>
      </c>
      <c r="AF3499" s="208">
        <v>2.5</v>
      </c>
      <c r="AG3499" s="208">
        <v>1.5429999999999999</v>
      </c>
      <c r="AH3499" s="208">
        <v>0.85199999999999998</v>
      </c>
      <c r="AI3499" s="208">
        <v>0.38500000000000001</v>
      </c>
      <c r="AJ3499" s="208">
        <v>0.50800000000000001</v>
      </c>
      <c r="AK3499" s="24"/>
      <c r="AL3499" s="208">
        <v>0.7</v>
      </c>
      <c r="AM3499" s="208">
        <v>0.441</v>
      </c>
      <c r="AN3499" s="208">
        <v>1.248</v>
      </c>
      <c r="AO3499" s="208">
        <v>2.2450000000000001</v>
      </c>
      <c r="AP3499" s="208">
        <v>2.93</v>
      </c>
      <c r="AQ3499" s="208">
        <v>3.1859999999999999</v>
      </c>
      <c r="AR3499" s="208">
        <v>3.06</v>
      </c>
      <c r="AS3499" s="208">
        <v>2.3079999999999998</v>
      </c>
      <c r="AT3499" s="208">
        <v>1.7809999999999999</v>
      </c>
      <c r="AU3499" s="208">
        <v>1.1850000000000001</v>
      </c>
      <c r="AV3499" s="208">
        <v>0.71799999999999997</v>
      </c>
      <c r="AW3499" s="208">
        <v>0.53400000000000003</v>
      </c>
      <c r="AX3499" s="208">
        <v>0.55200000000000005</v>
      </c>
      <c r="AY3499" s="208">
        <v>0.90200000000000002</v>
      </c>
      <c r="AZ3499" s="208">
        <v>1.3640000000000001</v>
      </c>
      <c r="BA3499" s="208">
        <v>2.097</v>
      </c>
      <c r="BB3499" s="21">
        <f t="shared" si="423"/>
        <v>8.1159999999999997</v>
      </c>
      <c r="BC3499" s="21"/>
      <c r="BD3499" s="22">
        <f t="shared" si="424"/>
        <v>10.908602150537634</v>
      </c>
      <c r="BE3499" s="21"/>
      <c r="BG3499" s="10"/>
      <c r="BH3499" s="21">
        <f t="shared" si="425"/>
        <v>0</v>
      </c>
      <c r="BI3499" s="22">
        <f t="shared" si="425"/>
        <v>8.116E-3</v>
      </c>
      <c r="BJ3499" s="21"/>
      <c r="BK3499" s="21">
        <v>0</v>
      </c>
      <c r="BL3499" s="22">
        <v>2.4348000000000002E-2</v>
      </c>
      <c r="BM3499" s="21"/>
      <c r="BN3499" s="21">
        <f t="shared" si="421"/>
        <v>0</v>
      </c>
      <c r="BO3499" s="22">
        <f t="shared" si="421"/>
        <v>9.7392000000000006E-2</v>
      </c>
      <c r="BP3499" s="21">
        <f t="shared" si="421"/>
        <v>0</v>
      </c>
    </row>
    <row r="3500" spans="1:68" ht="11.1" hidden="1" customHeight="1" outlineLevel="1" collapsed="1" x14ac:dyDescent="0.2">
      <c r="A3500" s="10"/>
      <c r="B3500" s="18"/>
      <c r="C3500" s="18"/>
      <c r="D3500" s="18"/>
      <c r="E3500" s="19" t="s">
        <v>2996</v>
      </c>
      <c r="F3500" s="209">
        <v>18.391999999999999</v>
      </c>
      <c r="G3500" s="209">
        <v>15.063000000000001</v>
      </c>
      <c r="H3500" s="209">
        <v>13.689</v>
      </c>
      <c r="I3500" s="240">
        <v>9.1270000000000007</v>
      </c>
      <c r="J3500" s="240"/>
      <c r="K3500" s="209">
        <v>0.15</v>
      </c>
      <c r="L3500" s="20"/>
      <c r="M3500" s="20"/>
      <c r="N3500" s="20"/>
      <c r="O3500" s="20"/>
      <c r="P3500" s="20"/>
      <c r="Q3500" s="209">
        <v>31</v>
      </c>
      <c r="R3500" s="209">
        <v>22.608000000000001</v>
      </c>
      <c r="S3500" s="209">
        <v>11.067</v>
      </c>
      <c r="T3500" s="209">
        <v>17.245999999999999</v>
      </c>
      <c r="U3500" s="209">
        <v>12.5</v>
      </c>
      <c r="V3500" s="209">
        <v>8</v>
      </c>
      <c r="W3500" s="209">
        <v>1.004</v>
      </c>
      <c r="X3500" s="20"/>
      <c r="Y3500" s="20"/>
      <c r="Z3500" s="20"/>
      <c r="AA3500" s="20"/>
      <c r="AB3500" s="209">
        <v>11.686</v>
      </c>
      <c r="AC3500" s="209">
        <v>19.219000000000001</v>
      </c>
      <c r="AD3500" s="209">
        <v>31.065000000000001</v>
      </c>
      <c r="AE3500" s="209">
        <v>31.137</v>
      </c>
      <c r="AF3500" s="209">
        <v>24.86</v>
      </c>
      <c r="AG3500" s="209">
        <v>19.827000000000002</v>
      </c>
      <c r="AH3500" s="20"/>
      <c r="AI3500" s="20"/>
      <c r="AJ3500" s="20"/>
      <c r="AK3500" s="20"/>
      <c r="AL3500" s="20"/>
      <c r="AM3500" s="20"/>
      <c r="AN3500" s="209">
        <v>19.577000000000002</v>
      </c>
      <c r="AO3500" s="209">
        <v>16.314</v>
      </c>
      <c r="AP3500" s="209">
        <v>24.468</v>
      </c>
      <c r="AQ3500" s="209">
        <v>29.82</v>
      </c>
      <c r="AR3500" s="209">
        <v>21.364999999999998</v>
      </c>
      <c r="AS3500" s="209">
        <v>18.384</v>
      </c>
      <c r="AT3500" s="209">
        <v>5.3159999999999998</v>
      </c>
      <c r="AU3500" s="20"/>
      <c r="AV3500" s="20"/>
      <c r="AW3500" s="20"/>
      <c r="AX3500" s="20"/>
      <c r="AY3500" s="20"/>
      <c r="AZ3500" s="209">
        <v>9.25</v>
      </c>
      <c r="BA3500" s="209">
        <v>15.946</v>
      </c>
      <c r="BB3500" s="21">
        <f t="shared" si="423"/>
        <v>31.137</v>
      </c>
      <c r="BC3500" s="21">
        <f>BF3500</f>
        <v>43</v>
      </c>
      <c r="BD3500" s="22">
        <f t="shared" si="424"/>
        <v>41.850806451612904</v>
      </c>
      <c r="BE3500" s="21">
        <f>BC3500-BD3500</f>
        <v>1.1491935483870961</v>
      </c>
      <c r="BF3500" s="91">
        <v>43</v>
      </c>
      <c r="BG3500" s="10">
        <v>5</v>
      </c>
      <c r="BH3500" s="21">
        <f t="shared" si="425"/>
        <v>3.1992E-2</v>
      </c>
      <c r="BI3500" s="22">
        <f t="shared" si="425"/>
        <v>3.1137000000000005E-2</v>
      </c>
      <c r="BJ3500" s="21">
        <f>BH3500-BI3500</f>
        <v>8.5499999999999465E-4</v>
      </c>
      <c r="BK3500" s="21">
        <v>9.5976000000000006E-2</v>
      </c>
      <c r="BL3500" s="22">
        <v>9.3411000000000022E-2</v>
      </c>
      <c r="BM3500" s="21">
        <v>2.564999999999984E-3</v>
      </c>
      <c r="BN3500" s="21">
        <f t="shared" si="421"/>
        <v>0.38390400000000002</v>
      </c>
      <c r="BO3500" s="22">
        <f t="shared" si="421"/>
        <v>0.37364400000000009</v>
      </c>
      <c r="BP3500" s="21">
        <f t="shared" si="421"/>
        <v>1.0259999999999936E-2</v>
      </c>
    </row>
    <row r="3501" spans="1:68" ht="11.1" hidden="1" customHeight="1" outlineLevel="2" x14ac:dyDescent="0.2">
      <c r="A3501" s="10"/>
      <c r="B3501" s="18"/>
      <c r="C3501" s="18"/>
      <c r="D3501" s="18"/>
      <c r="E3501" s="23" t="s">
        <v>2997</v>
      </c>
      <c r="F3501" s="208">
        <v>18.391999999999999</v>
      </c>
      <c r="G3501" s="208">
        <v>15.063000000000001</v>
      </c>
      <c r="H3501" s="208">
        <v>13.689</v>
      </c>
      <c r="I3501" s="239">
        <v>9.1270000000000007</v>
      </c>
      <c r="J3501" s="239"/>
      <c r="K3501" s="208">
        <v>0.15</v>
      </c>
      <c r="L3501" s="24"/>
      <c r="M3501" s="24"/>
      <c r="N3501" s="24"/>
      <c r="O3501" s="24"/>
      <c r="P3501" s="24"/>
      <c r="Q3501" s="208">
        <v>31</v>
      </c>
      <c r="R3501" s="208">
        <v>22.608000000000001</v>
      </c>
      <c r="S3501" s="208">
        <v>11.067</v>
      </c>
      <c r="T3501" s="208">
        <v>17.245999999999999</v>
      </c>
      <c r="U3501" s="208">
        <v>12.5</v>
      </c>
      <c r="V3501" s="208">
        <v>8</v>
      </c>
      <c r="W3501" s="208">
        <v>1.004</v>
      </c>
      <c r="X3501" s="24"/>
      <c r="Y3501" s="24"/>
      <c r="Z3501" s="24"/>
      <c r="AA3501" s="24"/>
      <c r="AB3501" s="208">
        <v>11.686</v>
      </c>
      <c r="AC3501" s="208">
        <v>19.219000000000001</v>
      </c>
      <c r="AD3501" s="208">
        <v>31.065000000000001</v>
      </c>
      <c r="AE3501" s="208">
        <v>31.137</v>
      </c>
      <c r="AF3501" s="208">
        <v>24.86</v>
      </c>
      <c r="AG3501" s="208">
        <v>19.827000000000002</v>
      </c>
      <c r="AH3501" s="24"/>
      <c r="AI3501" s="24"/>
      <c r="AJ3501" s="24"/>
      <c r="AK3501" s="24"/>
      <c r="AL3501" s="24"/>
      <c r="AM3501" s="24"/>
      <c r="AN3501" s="208">
        <v>19.577000000000002</v>
      </c>
      <c r="AO3501" s="208">
        <v>16.314</v>
      </c>
      <c r="AP3501" s="208">
        <v>24.468</v>
      </c>
      <c r="AQ3501" s="208">
        <v>29.82</v>
      </c>
      <c r="AR3501" s="208">
        <v>21.364999999999998</v>
      </c>
      <c r="AS3501" s="208">
        <v>18.384</v>
      </c>
      <c r="AT3501" s="208">
        <v>5.3159999999999998</v>
      </c>
      <c r="AU3501" s="24"/>
      <c r="AV3501" s="24"/>
      <c r="AW3501" s="24"/>
      <c r="AX3501" s="24"/>
      <c r="AY3501" s="24"/>
      <c r="AZ3501" s="208">
        <v>9.25</v>
      </c>
      <c r="BA3501" s="208">
        <v>15.946</v>
      </c>
      <c r="BB3501" s="21">
        <f t="shared" si="423"/>
        <v>31.137</v>
      </c>
      <c r="BC3501" s="21"/>
      <c r="BD3501" s="22">
        <f t="shared" si="424"/>
        <v>41.850806451612904</v>
      </c>
      <c r="BE3501" s="21"/>
      <c r="BG3501" s="10"/>
      <c r="BH3501" s="21">
        <f t="shared" si="425"/>
        <v>0</v>
      </c>
      <c r="BI3501" s="22">
        <f t="shared" si="425"/>
        <v>3.1137000000000005E-2</v>
      </c>
      <c r="BJ3501" s="21"/>
      <c r="BK3501" s="21">
        <v>0</v>
      </c>
      <c r="BL3501" s="22">
        <v>9.3411000000000022E-2</v>
      </c>
      <c r="BM3501" s="21"/>
      <c r="BN3501" s="21">
        <f t="shared" si="421"/>
        <v>0</v>
      </c>
      <c r="BO3501" s="22">
        <f t="shared" si="421"/>
        <v>0.37364400000000009</v>
      </c>
      <c r="BP3501" s="21">
        <f t="shared" si="421"/>
        <v>0</v>
      </c>
    </row>
    <row r="3502" spans="1:68" ht="11.1" hidden="1" customHeight="1" outlineLevel="1" collapsed="1" x14ac:dyDescent="0.2">
      <c r="A3502" s="10"/>
      <c r="B3502" s="18"/>
      <c r="C3502" s="18"/>
      <c r="D3502" s="18"/>
      <c r="E3502" s="19" t="s">
        <v>2998</v>
      </c>
      <c r="F3502" s="20"/>
      <c r="G3502" s="20"/>
      <c r="H3502" s="20"/>
      <c r="I3502" s="20"/>
      <c r="J3502" s="20"/>
      <c r="K3502" s="20"/>
      <c r="L3502" s="20"/>
      <c r="M3502" s="20"/>
      <c r="N3502" s="20"/>
      <c r="O3502" s="20"/>
      <c r="P3502" s="20"/>
      <c r="Q3502" s="209">
        <v>3.3519999999999999</v>
      </c>
      <c r="R3502" s="209">
        <v>2.6640000000000001</v>
      </c>
      <c r="S3502" s="209">
        <v>2</v>
      </c>
      <c r="T3502" s="20"/>
      <c r="U3502" s="209">
        <v>0.71299999999999997</v>
      </c>
      <c r="V3502" s="209">
        <v>0.23200000000000001</v>
      </c>
      <c r="W3502" s="20"/>
      <c r="X3502" s="20"/>
      <c r="Y3502" s="20"/>
      <c r="Z3502" s="20"/>
      <c r="AA3502" s="20"/>
      <c r="AB3502" s="20"/>
      <c r="AC3502" s="209">
        <v>1.7969999999999999</v>
      </c>
      <c r="AD3502" s="209">
        <v>0.57099999999999995</v>
      </c>
      <c r="AE3502" s="209">
        <v>1.8580000000000001</v>
      </c>
      <c r="AF3502" s="209">
        <v>1.046</v>
      </c>
      <c r="AG3502" s="209">
        <v>1.361</v>
      </c>
      <c r="AH3502" s="20"/>
      <c r="AI3502" s="20"/>
      <c r="AJ3502" s="20"/>
      <c r="AK3502" s="20"/>
      <c r="AL3502" s="20"/>
      <c r="AM3502" s="20"/>
      <c r="AN3502" s="209">
        <v>1</v>
      </c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  <c r="BA3502" s="20"/>
      <c r="BB3502" s="21">
        <f t="shared" si="423"/>
        <v>3.3519999999999999</v>
      </c>
      <c r="BC3502" s="21">
        <f>BD3502</f>
        <v>4.5053763440860211</v>
      </c>
      <c r="BD3502" s="22">
        <f t="shared" si="424"/>
        <v>4.5053763440860211</v>
      </c>
      <c r="BE3502" s="21">
        <f>BC3502-BD3502</f>
        <v>0</v>
      </c>
      <c r="BG3502" s="10">
        <v>6</v>
      </c>
      <c r="BH3502" s="21">
        <f t="shared" si="425"/>
        <v>3.3519999999999999E-3</v>
      </c>
      <c r="BI3502" s="22">
        <f t="shared" si="425"/>
        <v>3.3519999999999999E-3</v>
      </c>
      <c r="BJ3502" s="21">
        <f>BH3502-BI3502</f>
        <v>0</v>
      </c>
      <c r="BK3502" s="21">
        <v>1.0055999999999999E-2</v>
      </c>
      <c r="BL3502" s="22">
        <v>1.0055999999999999E-2</v>
      </c>
      <c r="BM3502" s="21">
        <v>0</v>
      </c>
      <c r="BN3502" s="21">
        <f t="shared" si="421"/>
        <v>4.0223999999999996E-2</v>
      </c>
      <c r="BO3502" s="22">
        <f t="shared" si="421"/>
        <v>4.0223999999999996E-2</v>
      </c>
      <c r="BP3502" s="21">
        <f t="shared" si="421"/>
        <v>0</v>
      </c>
    </row>
    <row r="3503" spans="1:68" ht="11.1" hidden="1" customHeight="1" outlineLevel="2" x14ac:dyDescent="0.2">
      <c r="A3503" s="10"/>
      <c r="B3503" s="18"/>
      <c r="C3503" s="18"/>
      <c r="D3503" s="18"/>
      <c r="E3503" s="23" t="s">
        <v>2999</v>
      </c>
      <c r="F3503" s="24"/>
      <c r="G3503" s="24"/>
      <c r="H3503" s="24"/>
      <c r="I3503" s="24"/>
      <c r="J3503" s="24"/>
      <c r="K3503" s="24"/>
      <c r="L3503" s="24"/>
      <c r="M3503" s="24"/>
      <c r="N3503" s="24"/>
      <c r="O3503" s="24"/>
      <c r="P3503" s="24"/>
      <c r="Q3503" s="208">
        <v>3.3519999999999999</v>
      </c>
      <c r="R3503" s="208">
        <v>2.6640000000000001</v>
      </c>
      <c r="S3503" s="208">
        <v>2</v>
      </c>
      <c r="T3503" s="24"/>
      <c r="U3503" s="208">
        <v>0.71299999999999997</v>
      </c>
      <c r="V3503" s="208">
        <v>0.23200000000000001</v>
      </c>
      <c r="W3503" s="24"/>
      <c r="X3503" s="24"/>
      <c r="Y3503" s="24"/>
      <c r="Z3503" s="24"/>
      <c r="AA3503" s="24"/>
      <c r="AB3503" s="24"/>
      <c r="AC3503" s="208">
        <v>1.7969999999999999</v>
      </c>
      <c r="AD3503" s="208">
        <v>0.57099999999999995</v>
      </c>
      <c r="AE3503" s="208">
        <v>1.8580000000000001</v>
      </c>
      <c r="AF3503" s="208">
        <v>1.046</v>
      </c>
      <c r="AG3503" s="208">
        <v>1.361</v>
      </c>
      <c r="AH3503" s="24"/>
      <c r="AI3503" s="24"/>
      <c r="AJ3503" s="24"/>
      <c r="AK3503" s="24"/>
      <c r="AL3503" s="24"/>
      <c r="AM3503" s="24"/>
      <c r="AN3503" s="208">
        <v>1</v>
      </c>
      <c r="AO3503" s="24"/>
      <c r="AP3503" s="24"/>
      <c r="AQ3503" s="24"/>
      <c r="AR3503" s="24"/>
      <c r="AS3503" s="24"/>
      <c r="AT3503" s="24"/>
      <c r="AU3503" s="24"/>
      <c r="AV3503" s="24"/>
      <c r="AW3503" s="24"/>
      <c r="AX3503" s="24"/>
      <c r="AY3503" s="24"/>
      <c r="AZ3503" s="24"/>
      <c r="BA3503" s="24"/>
      <c r="BB3503" s="21">
        <f t="shared" si="423"/>
        <v>3.3519999999999999</v>
      </c>
      <c r="BC3503" s="21"/>
      <c r="BD3503" s="22">
        <f t="shared" si="424"/>
        <v>4.5053763440860211</v>
      </c>
      <c r="BE3503" s="21"/>
      <c r="BG3503" s="10"/>
      <c r="BH3503" s="21">
        <f t="shared" si="425"/>
        <v>0</v>
      </c>
      <c r="BI3503" s="22">
        <f t="shared" si="425"/>
        <v>3.3519999999999999E-3</v>
      </c>
      <c r="BJ3503" s="21"/>
      <c r="BK3503" s="21">
        <v>0</v>
      </c>
      <c r="BL3503" s="22">
        <v>1.0055999999999999E-2</v>
      </c>
      <c r="BM3503" s="21"/>
      <c r="BN3503" s="21">
        <f t="shared" si="421"/>
        <v>0</v>
      </c>
      <c r="BO3503" s="22">
        <f t="shared" si="421"/>
        <v>4.0223999999999996E-2</v>
      </c>
      <c r="BP3503" s="21">
        <f t="shared" si="421"/>
        <v>0</v>
      </c>
    </row>
    <row r="3504" spans="1:68" ht="11.1" customHeight="1" outlineLevel="1" collapsed="1" x14ac:dyDescent="0.2">
      <c r="A3504" s="10"/>
      <c r="B3504" s="18"/>
      <c r="C3504" s="18"/>
      <c r="D3504" s="18"/>
      <c r="E3504" s="19" t="s">
        <v>1584</v>
      </c>
      <c r="F3504" s="20"/>
      <c r="G3504" s="20"/>
      <c r="H3504" s="20"/>
      <c r="I3504" s="20"/>
      <c r="J3504" s="20"/>
      <c r="K3504" s="20"/>
      <c r="L3504" s="20"/>
      <c r="M3504" s="20"/>
      <c r="N3504" s="20"/>
      <c r="O3504" s="20"/>
      <c r="P3504" s="20"/>
      <c r="Q3504" s="20"/>
      <c r="R3504" s="20"/>
      <c r="S3504" s="20"/>
      <c r="T3504" s="20"/>
      <c r="U3504" s="20"/>
      <c r="V3504" s="20"/>
      <c r="W3504" s="20"/>
      <c r="X3504" s="20"/>
      <c r="Y3504" s="20"/>
      <c r="Z3504" s="20"/>
      <c r="AA3504" s="20"/>
      <c r="AB3504" s="20"/>
      <c r="AC3504" s="20"/>
      <c r="AD3504" s="20"/>
      <c r="AE3504" s="20"/>
      <c r="AF3504" s="20"/>
      <c r="AG3504" s="20"/>
      <c r="AH3504" s="20"/>
      <c r="AI3504" s="20"/>
      <c r="AJ3504" s="20"/>
      <c r="AK3504" s="20"/>
      <c r="AL3504" s="20"/>
      <c r="AM3504" s="20"/>
      <c r="AN3504" s="20"/>
      <c r="AO3504" s="20"/>
      <c r="AP3504" s="209">
        <v>15.798999999999999</v>
      </c>
      <c r="AQ3504" s="209">
        <v>23.210999999999999</v>
      </c>
      <c r="AR3504" s="209">
        <v>18.373999999999999</v>
      </c>
      <c r="AS3504" s="209">
        <v>10.054</v>
      </c>
      <c r="AT3504" s="209">
        <v>8.8710000000000004</v>
      </c>
      <c r="AU3504" s="209">
        <v>2.1840000000000002</v>
      </c>
      <c r="AV3504" s="209">
        <v>0.153</v>
      </c>
      <c r="AW3504" s="20"/>
      <c r="AX3504" s="20"/>
      <c r="AY3504" s="20"/>
      <c r="AZ3504" s="20"/>
      <c r="BA3504" s="20"/>
      <c r="BB3504" s="56">
        <f t="shared" si="423"/>
        <v>23.210999999999999</v>
      </c>
      <c r="BC3504" s="21">
        <f>BD3504</f>
        <v>31.197580645161288</v>
      </c>
      <c r="BD3504" s="22">
        <f t="shared" si="424"/>
        <v>31.197580645161288</v>
      </c>
      <c r="BE3504" s="21">
        <f>BC3504-BD3504</f>
        <v>0</v>
      </c>
      <c r="BF3504" s="91">
        <v>6.7</v>
      </c>
      <c r="BG3504" s="10">
        <v>7</v>
      </c>
      <c r="BH3504" s="21">
        <f t="shared" si="425"/>
        <v>2.3210999999999999E-2</v>
      </c>
      <c r="BI3504" s="22">
        <f t="shared" si="425"/>
        <v>2.3210999999999999E-2</v>
      </c>
      <c r="BJ3504" s="21">
        <f>BH3504-BI3504</f>
        <v>0</v>
      </c>
      <c r="BK3504" s="21">
        <v>6.9633E-2</v>
      </c>
      <c r="BL3504" s="22">
        <v>6.9633E-2</v>
      </c>
      <c r="BM3504" s="21">
        <v>0</v>
      </c>
      <c r="BN3504" s="21">
        <f t="shared" si="421"/>
        <v>0.278532</v>
      </c>
      <c r="BO3504" s="22">
        <f t="shared" si="421"/>
        <v>0.278532</v>
      </c>
      <c r="BP3504" s="21">
        <f t="shared" si="421"/>
        <v>0</v>
      </c>
    </row>
    <row r="3505" spans="1:68" ht="11.1" hidden="1" customHeight="1" outlineLevel="2" x14ac:dyDescent="0.2">
      <c r="A3505" s="10"/>
      <c r="B3505" s="18"/>
      <c r="C3505" s="18"/>
      <c r="D3505" s="18"/>
      <c r="E3505" s="23"/>
      <c r="F3505" s="24"/>
      <c r="G3505" s="24"/>
      <c r="H3505" s="24"/>
      <c r="I3505" s="24"/>
      <c r="J3505" s="24"/>
      <c r="K3505" s="24"/>
      <c r="L3505" s="24"/>
      <c r="M3505" s="24"/>
      <c r="N3505" s="24"/>
      <c r="O3505" s="24"/>
      <c r="P3505" s="24"/>
      <c r="Q3505" s="24"/>
      <c r="R3505" s="24"/>
      <c r="S3505" s="24"/>
      <c r="T3505" s="24"/>
      <c r="U3505" s="24"/>
      <c r="V3505" s="24"/>
      <c r="W3505" s="24"/>
      <c r="X3505" s="24"/>
      <c r="Y3505" s="24"/>
      <c r="Z3505" s="24"/>
      <c r="AA3505" s="24"/>
      <c r="AB3505" s="24"/>
      <c r="AC3505" s="24"/>
      <c r="AD3505" s="24"/>
      <c r="AE3505" s="24"/>
      <c r="AF3505" s="24"/>
      <c r="AG3505" s="24"/>
      <c r="AH3505" s="24"/>
      <c r="AI3505" s="24"/>
      <c r="AJ3505" s="24"/>
      <c r="AK3505" s="24"/>
      <c r="AL3505" s="24"/>
      <c r="AM3505" s="24"/>
      <c r="AN3505" s="24"/>
      <c r="AO3505" s="24"/>
      <c r="AP3505" s="208">
        <v>13.425000000000001</v>
      </c>
      <c r="AQ3505" s="208">
        <v>20.068999999999999</v>
      </c>
      <c r="AR3505" s="208">
        <v>15.763</v>
      </c>
      <c r="AS3505" s="208">
        <v>8.6850000000000005</v>
      </c>
      <c r="AT3505" s="208">
        <v>7.8220000000000001</v>
      </c>
      <c r="AU3505" s="208">
        <v>2.04</v>
      </c>
      <c r="AV3505" s="208">
        <v>0.153</v>
      </c>
      <c r="AW3505" s="24"/>
      <c r="AX3505" s="24"/>
      <c r="AY3505" s="24"/>
      <c r="AZ3505" s="24"/>
      <c r="BA3505" s="24"/>
      <c r="BB3505" s="21">
        <f t="shared" si="423"/>
        <v>20.068999999999999</v>
      </c>
      <c r="BC3505" s="21"/>
      <c r="BD3505" s="22">
        <f t="shared" si="424"/>
        <v>26.974462365591396</v>
      </c>
      <c r="BE3505" s="21"/>
      <c r="BG3505" s="10"/>
      <c r="BH3505" s="21">
        <f t="shared" si="425"/>
        <v>0</v>
      </c>
      <c r="BI3505" s="22">
        <f t="shared" si="425"/>
        <v>2.0069E-2</v>
      </c>
      <c r="BJ3505" s="21"/>
      <c r="BK3505" s="21">
        <v>0</v>
      </c>
      <c r="BL3505" s="22">
        <v>6.0206999999999997E-2</v>
      </c>
      <c r="BM3505" s="21"/>
      <c r="BN3505" s="21">
        <f t="shared" si="421"/>
        <v>0</v>
      </c>
      <c r="BO3505" s="22">
        <f t="shared" si="421"/>
        <v>0.24082799999999999</v>
      </c>
      <c r="BP3505" s="21">
        <f t="shared" si="421"/>
        <v>0</v>
      </c>
    </row>
    <row r="3506" spans="1:68" ht="11.1" hidden="1" customHeight="1" outlineLevel="2" x14ac:dyDescent="0.2">
      <c r="A3506" s="10"/>
      <c r="B3506" s="18"/>
      <c r="C3506" s="18"/>
      <c r="D3506" s="18"/>
      <c r="E3506" s="23" t="s">
        <v>3000</v>
      </c>
      <c r="F3506" s="24"/>
      <c r="G3506" s="24"/>
      <c r="H3506" s="24"/>
      <c r="I3506" s="24"/>
      <c r="J3506" s="24"/>
      <c r="K3506" s="24"/>
      <c r="L3506" s="24"/>
      <c r="M3506" s="24"/>
      <c r="N3506" s="24"/>
      <c r="O3506" s="24"/>
      <c r="P3506" s="24"/>
      <c r="Q3506" s="24"/>
      <c r="R3506" s="24"/>
      <c r="S3506" s="24"/>
      <c r="T3506" s="24"/>
      <c r="U3506" s="24"/>
      <c r="V3506" s="24"/>
      <c r="W3506" s="24"/>
      <c r="X3506" s="24"/>
      <c r="Y3506" s="24"/>
      <c r="Z3506" s="24"/>
      <c r="AA3506" s="24"/>
      <c r="AB3506" s="24"/>
      <c r="AC3506" s="24"/>
      <c r="AD3506" s="24"/>
      <c r="AE3506" s="24"/>
      <c r="AF3506" s="24"/>
      <c r="AG3506" s="24"/>
      <c r="AH3506" s="24"/>
      <c r="AI3506" s="24"/>
      <c r="AJ3506" s="24"/>
      <c r="AK3506" s="24"/>
      <c r="AL3506" s="24"/>
      <c r="AM3506" s="24"/>
      <c r="AN3506" s="24"/>
      <c r="AO3506" s="24"/>
      <c r="AP3506" s="208">
        <v>2.3740000000000001</v>
      </c>
      <c r="AQ3506" s="208">
        <v>3.1419999999999999</v>
      </c>
      <c r="AR3506" s="208">
        <v>2.6110000000000002</v>
      </c>
      <c r="AS3506" s="208">
        <v>1.369</v>
      </c>
      <c r="AT3506" s="208">
        <v>1.0489999999999999</v>
      </c>
      <c r="AU3506" s="208">
        <v>0.14399999999999999</v>
      </c>
      <c r="AV3506" s="24"/>
      <c r="AW3506" s="24"/>
      <c r="AX3506" s="24"/>
      <c r="AY3506" s="24"/>
      <c r="AZ3506" s="24"/>
      <c r="BA3506" s="24"/>
      <c r="BB3506" s="21">
        <f t="shared" si="423"/>
        <v>3.1419999999999999</v>
      </c>
      <c r="BC3506" s="21"/>
      <c r="BD3506" s="22">
        <f t="shared" si="424"/>
        <v>4.2231182795698921</v>
      </c>
      <c r="BE3506" s="21"/>
      <c r="BG3506" s="10"/>
      <c r="BH3506" s="21">
        <f t="shared" si="425"/>
        <v>0</v>
      </c>
      <c r="BI3506" s="22">
        <f t="shared" si="425"/>
        <v>3.1419999999999994E-3</v>
      </c>
      <c r="BJ3506" s="21"/>
      <c r="BK3506" s="21">
        <v>0</v>
      </c>
      <c r="BL3506" s="22">
        <v>9.4259999999999986E-3</v>
      </c>
      <c r="BM3506" s="21"/>
      <c r="BN3506" s="21">
        <f t="shared" si="421"/>
        <v>0</v>
      </c>
      <c r="BO3506" s="22">
        <f t="shared" si="421"/>
        <v>3.7703999999999994E-2</v>
      </c>
      <c r="BP3506" s="21">
        <f t="shared" si="421"/>
        <v>0</v>
      </c>
    </row>
    <row r="3507" spans="1:68" ht="11.1" hidden="1" customHeight="1" outlineLevel="1" collapsed="1" x14ac:dyDescent="0.2">
      <c r="A3507" s="10"/>
      <c r="B3507" s="18"/>
      <c r="C3507" s="18"/>
      <c r="D3507" s="18"/>
      <c r="E3507" s="19" t="s">
        <v>3001</v>
      </c>
      <c r="F3507" s="209">
        <v>22.8</v>
      </c>
      <c r="G3507" s="20"/>
      <c r="H3507" s="209">
        <v>34.344999999999999</v>
      </c>
      <c r="I3507" s="240">
        <v>10.286</v>
      </c>
      <c r="J3507" s="240"/>
      <c r="K3507" s="209">
        <v>7.931</v>
      </c>
      <c r="L3507" s="209">
        <v>1.536</v>
      </c>
      <c r="M3507" s="20"/>
      <c r="N3507" s="20"/>
      <c r="O3507" s="209">
        <v>5</v>
      </c>
      <c r="P3507" s="209">
        <v>22.3</v>
      </c>
      <c r="Q3507" s="209">
        <v>21.6</v>
      </c>
      <c r="R3507" s="209">
        <v>20.934999999999999</v>
      </c>
      <c r="S3507" s="209">
        <v>21.786999999999999</v>
      </c>
      <c r="T3507" s="209">
        <v>21.992000000000001</v>
      </c>
      <c r="U3507" s="209">
        <v>14.101000000000001</v>
      </c>
      <c r="V3507" s="20"/>
      <c r="W3507" s="209">
        <v>5.2880000000000003</v>
      </c>
      <c r="X3507" s="20"/>
      <c r="Y3507" s="20"/>
      <c r="Z3507" s="20"/>
      <c r="AA3507" s="20"/>
      <c r="AB3507" s="209">
        <v>11.840999999999999</v>
      </c>
      <c r="AC3507" s="209">
        <v>19.308</v>
      </c>
      <c r="AD3507" s="209">
        <v>24.204000000000001</v>
      </c>
      <c r="AE3507" s="209">
        <v>22.707000000000001</v>
      </c>
      <c r="AF3507" s="209">
        <v>16.739999999999998</v>
      </c>
      <c r="AG3507" s="209">
        <v>16.138999999999999</v>
      </c>
      <c r="AH3507" s="209">
        <v>5.2949999999999999</v>
      </c>
      <c r="AI3507" s="209">
        <v>5.5990000000000002</v>
      </c>
      <c r="AJ3507" s="20"/>
      <c r="AK3507" s="20"/>
      <c r="AL3507" s="20"/>
      <c r="AM3507" s="20"/>
      <c r="AN3507" s="209">
        <v>10.032999999999999</v>
      </c>
      <c r="AO3507" s="209">
        <v>19.989999999999998</v>
      </c>
      <c r="AP3507" s="209">
        <v>24.03</v>
      </c>
      <c r="AQ3507" s="209">
        <v>23.2</v>
      </c>
      <c r="AR3507" s="209">
        <v>18.847000000000001</v>
      </c>
      <c r="AS3507" s="209">
        <v>19.114999999999998</v>
      </c>
      <c r="AT3507" s="209">
        <v>5.1420000000000003</v>
      </c>
      <c r="AU3507" s="20"/>
      <c r="AV3507" s="209">
        <v>8.2910000000000004</v>
      </c>
      <c r="AW3507" s="20"/>
      <c r="AX3507" s="20"/>
      <c r="AY3507" s="20"/>
      <c r="AZ3507" s="209">
        <v>12.026999999999999</v>
      </c>
      <c r="BA3507" s="209">
        <v>14.326000000000001</v>
      </c>
      <c r="BB3507" s="21">
        <f t="shared" si="423"/>
        <v>34.344999999999999</v>
      </c>
      <c r="BC3507" s="21">
        <f>BD3507</f>
        <v>46.162634408602152</v>
      </c>
      <c r="BD3507" s="22">
        <f t="shared" si="424"/>
        <v>46.162634408602152</v>
      </c>
      <c r="BE3507" s="21">
        <f>BC3507-BD3507</f>
        <v>0</v>
      </c>
      <c r="BF3507" s="90">
        <v>42.4</v>
      </c>
      <c r="BG3507" s="10">
        <v>5</v>
      </c>
      <c r="BH3507" s="21">
        <f t="shared" si="425"/>
        <v>3.4345000000000001E-2</v>
      </c>
      <c r="BI3507" s="22">
        <f t="shared" si="425"/>
        <v>3.4345000000000001E-2</v>
      </c>
      <c r="BJ3507" s="21">
        <f>BH3507-BI3507</f>
        <v>0</v>
      </c>
      <c r="BK3507" s="21">
        <v>0.103035</v>
      </c>
      <c r="BL3507" s="22">
        <v>0.103035</v>
      </c>
      <c r="BM3507" s="21">
        <v>0</v>
      </c>
      <c r="BN3507" s="21">
        <f t="shared" si="421"/>
        <v>0.41214000000000001</v>
      </c>
      <c r="BO3507" s="22">
        <f t="shared" si="421"/>
        <v>0.41214000000000001</v>
      </c>
      <c r="BP3507" s="21">
        <f t="shared" si="421"/>
        <v>0</v>
      </c>
    </row>
    <row r="3508" spans="1:68" ht="11.1" hidden="1" customHeight="1" outlineLevel="2" x14ac:dyDescent="0.2">
      <c r="A3508" s="10"/>
      <c r="B3508" s="18"/>
      <c r="C3508" s="18"/>
      <c r="D3508" s="18"/>
      <c r="E3508" s="23" t="s">
        <v>3002</v>
      </c>
      <c r="F3508" s="208">
        <v>22.8</v>
      </c>
      <c r="G3508" s="24"/>
      <c r="H3508" s="208">
        <v>34.344999999999999</v>
      </c>
      <c r="I3508" s="239">
        <v>10.286</v>
      </c>
      <c r="J3508" s="239"/>
      <c r="K3508" s="208">
        <v>7.931</v>
      </c>
      <c r="L3508" s="208">
        <v>1.536</v>
      </c>
      <c r="M3508" s="24"/>
      <c r="N3508" s="24"/>
      <c r="O3508" s="208">
        <v>5</v>
      </c>
      <c r="P3508" s="208">
        <v>22.3</v>
      </c>
      <c r="Q3508" s="208">
        <v>21.6</v>
      </c>
      <c r="R3508" s="208">
        <v>20.934999999999999</v>
      </c>
      <c r="S3508" s="208">
        <v>21.786999999999999</v>
      </c>
      <c r="T3508" s="208">
        <v>21.992000000000001</v>
      </c>
      <c r="U3508" s="208">
        <v>14.101000000000001</v>
      </c>
      <c r="V3508" s="24"/>
      <c r="W3508" s="208">
        <v>5.2880000000000003</v>
      </c>
      <c r="X3508" s="24"/>
      <c r="Y3508" s="24"/>
      <c r="Z3508" s="24"/>
      <c r="AA3508" s="24"/>
      <c r="AB3508" s="208">
        <v>11.840999999999999</v>
      </c>
      <c r="AC3508" s="208">
        <v>19.308</v>
      </c>
      <c r="AD3508" s="208">
        <v>24.204000000000001</v>
      </c>
      <c r="AE3508" s="208">
        <v>22.707000000000001</v>
      </c>
      <c r="AF3508" s="208">
        <v>16.739999999999998</v>
      </c>
      <c r="AG3508" s="208">
        <v>16.138999999999999</v>
      </c>
      <c r="AH3508" s="208">
        <v>5.2949999999999999</v>
      </c>
      <c r="AI3508" s="208">
        <v>5.5990000000000002</v>
      </c>
      <c r="AJ3508" s="24"/>
      <c r="AK3508" s="24"/>
      <c r="AL3508" s="24"/>
      <c r="AM3508" s="24"/>
      <c r="AN3508" s="208">
        <v>10.032999999999999</v>
      </c>
      <c r="AO3508" s="208">
        <v>19.989999999999998</v>
      </c>
      <c r="AP3508" s="208">
        <v>24.03</v>
      </c>
      <c r="AQ3508" s="208">
        <v>23.2</v>
      </c>
      <c r="AR3508" s="208">
        <v>18.847000000000001</v>
      </c>
      <c r="AS3508" s="208">
        <v>19.114999999999998</v>
      </c>
      <c r="AT3508" s="208">
        <v>5.1420000000000003</v>
      </c>
      <c r="AU3508" s="24"/>
      <c r="AV3508" s="208">
        <v>8.2910000000000004</v>
      </c>
      <c r="AW3508" s="24"/>
      <c r="AX3508" s="24"/>
      <c r="AY3508" s="24"/>
      <c r="AZ3508" s="208">
        <v>12.026999999999999</v>
      </c>
      <c r="BA3508" s="208">
        <v>14.326000000000001</v>
      </c>
      <c r="BB3508" s="21">
        <f t="shared" si="423"/>
        <v>34.344999999999999</v>
      </c>
      <c r="BC3508" s="21"/>
      <c r="BD3508" s="22">
        <f t="shared" si="424"/>
        <v>46.162634408602152</v>
      </c>
      <c r="BE3508" s="21"/>
      <c r="BG3508" s="10"/>
      <c r="BH3508" s="21">
        <f t="shared" si="425"/>
        <v>0</v>
      </c>
      <c r="BI3508" s="22">
        <f t="shared" si="425"/>
        <v>3.4345000000000001E-2</v>
      </c>
      <c r="BJ3508" s="21"/>
      <c r="BK3508" s="21">
        <v>0</v>
      </c>
      <c r="BL3508" s="22">
        <v>0.103035</v>
      </c>
      <c r="BM3508" s="21"/>
      <c r="BN3508" s="21">
        <f t="shared" si="421"/>
        <v>0</v>
      </c>
      <c r="BO3508" s="22">
        <f t="shared" si="421"/>
        <v>0.41214000000000001</v>
      </c>
      <c r="BP3508" s="21">
        <f t="shared" si="421"/>
        <v>0</v>
      </c>
    </row>
    <row r="3509" spans="1:68" ht="11.1" hidden="1" customHeight="1" outlineLevel="1" collapsed="1" x14ac:dyDescent="0.2">
      <c r="A3509" s="10"/>
      <c r="B3509" s="18"/>
      <c r="C3509" s="18"/>
      <c r="D3509" s="18"/>
      <c r="E3509" s="19" t="s">
        <v>3003</v>
      </c>
      <c r="F3509" s="209">
        <v>188.285</v>
      </c>
      <c r="G3509" s="209">
        <v>147.279</v>
      </c>
      <c r="H3509" s="209">
        <v>108.883</v>
      </c>
      <c r="I3509" s="240">
        <v>38.945999999999998</v>
      </c>
      <c r="J3509" s="240"/>
      <c r="K3509" s="209">
        <v>24.398</v>
      </c>
      <c r="L3509" s="209">
        <v>6.6529999999999996</v>
      </c>
      <c r="M3509" s="209">
        <v>6.0709999999999997</v>
      </c>
      <c r="N3509" s="209">
        <v>7.0049999999999999</v>
      </c>
      <c r="O3509" s="209">
        <v>26.24</v>
      </c>
      <c r="P3509" s="209">
        <v>67.028000000000006</v>
      </c>
      <c r="Q3509" s="209">
        <v>146.298</v>
      </c>
      <c r="R3509" s="209">
        <v>180.15899999999999</v>
      </c>
      <c r="S3509" s="209">
        <v>186.77799999999999</v>
      </c>
      <c r="T3509" s="209">
        <v>175.62</v>
      </c>
      <c r="U3509" s="209">
        <v>112.76900000000001</v>
      </c>
      <c r="V3509" s="209">
        <v>44.945999999999998</v>
      </c>
      <c r="W3509" s="209">
        <v>21.469000000000001</v>
      </c>
      <c r="X3509" s="209">
        <v>6.6159999999999997</v>
      </c>
      <c r="Y3509" s="209">
        <v>-50.511000000000003</v>
      </c>
      <c r="Z3509" s="209">
        <v>7</v>
      </c>
      <c r="AA3509" s="209">
        <v>17.224</v>
      </c>
      <c r="AB3509" s="209">
        <v>28.789000000000001</v>
      </c>
      <c r="AC3509" s="209">
        <v>163.75200000000001</v>
      </c>
      <c r="AD3509" s="209">
        <v>181.709</v>
      </c>
      <c r="AE3509" s="209">
        <v>190.63800000000001</v>
      </c>
      <c r="AF3509" s="209">
        <v>127.714</v>
      </c>
      <c r="AG3509" s="209">
        <v>83.802999999999997</v>
      </c>
      <c r="AH3509" s="209">
        <v>55.529000000000003</v>
      </c>
      <c r="AI3509" s="209">
        <v>39.465000000000003</v>
      </c>
      <c r="AJ3509" s="209">
        <v>6.2290000000000001</v>
      </c>
      <c r="AK3509" s="209">
        <v>5.35</v>
      </c>
      <c r="AL3509" s="209">
        <v>6.2789999999999999</v>
      </c>
      <c r="AM3509" s="209">
        <v>19.331</v>
      </c>
      <c r="AN3509" s="209">
        <v>87.498999999999995</v>
      </c>
      <c r="AO3509" s="209">
        <v>161.68700000000001</v>
      </c>
      <c r="AP3509" s="209">
        <v>154.982</v>
      </c>
      <c r="AQ3509" s="209">
        <v>190.553</v>
      </c>
      <c r="AR3509" s="209">
        <v>141.404</v>
      </c>
      <c r="AS3509" s="209">
        <v>126.633</v>
      </c>
      <c r="AT3509" s="209">
        <v>57.325000000000003</v>
      </c>
      <c r="AU3509" s="209">
        <v>32.94</v>
      </c>
      <c r="AV3509" s="209">
        <v>5.7450000000000001</v>
      </c>
      <c r="AW3509" s="209">
        <v>4.923</v>
      </c>
      <c r="AX3509" s="209">
        <v>5.117</v>
      </c>
      <c r="AY3509" s="209">
        <v>5.1619999999999999</v>
      </c>
      <c r="AZ3509" s="209">
        <v>70.655000000000001</v>
      </c>
      <c r="BA3509" s="209">
        <v>130.77199999999999</v>
      </c>
      <c r="BB3509" s="56">
        <f>BB3510+BB3511</f>
        <v>219.756</v>
      </c>
      <c r="BC3509" s="21">
        <f>BD3509</f>
        <v>295.37096774193549</v>
      </c>
      <c r="BD3509" s="22">
        <f t="shared" si="424"/>
        <v>295.37096774193549</v>
      </c>
      <c r="BE3509" s="21">
        <f>BC3509-BD3509</f>
        <v>0</v>
      </c>
      <c r="BF3509" s="91"/>
      <c r="BG3509" s="10">
        <v>5</v>
      </c>
      <c r="BH3509" s="21">
        <f t="shared" si="425"/>
        <v>0.21975600000000001</v>
      </c>
      <c r="BI3509" s="22">
        <f t="shared" si="425"/>
        <v>0.21975600000000001</v>
      </c>
      <c r="BJ3509" s="21">
        <f>BH3509-BI3509</f>
        <v>0</v>
      </c>
      <c r="BK3509" s="21">
        <v>0.65926799999999997</v>
      </c>
      <c r="BL3509" s="22">
        <v>0.65926799999999997</v>
      </c>
      <c r="BM3509" s="21">
        <v>0</v>
      </c>
      <c r="BN3509" s="21">
        <f t="shared" si="421"/>
        <v>2.6370719999999999</v>
      </c>
      <c r="BO3509" s="22">
        <f t="shared" si="421"/>
        <v>2.6370719999999999</v>
      </c>
      <c r="BP3509" s="21">
        <f t="shared" si="421"/>
        <v>0</v>
      </c>
    </row>
    <row r="3510" spans="1:68" ht="11.1" hidden="1" customHeight="1" outlineLevel="2" x14ac:dyDescent="0.2">
      <c r="A3510" s="10"/>
      <c r="B3510" s="18"/>
      <c r="C3510" s="18"/>
      <c r="D3510" s="18"/>
      <c r="E3510" s="23" t="s">
        <v>3004</v>
      </c>
      <c r="F3510" s="208">
        <v>110.92700000000001</v>
      </c>
      <c r="G3510" s="208">
        <v>79.085999999999999</v>
      </c>
      <c r="H3510" s="208">
        <v>58.164999999999999</v>
      </c>
      <c r="I3510" s="239">
        <v>38.945999999999998</v>
      </c>
      <c r="J3510" s="239"/>
      <c r="K3510" s="208">
        <v>24.398</v>
      </c>
      <c r="L3510" s="208">
        <v>6.6529999999999996</v>
      </c>
      <c r="M3510" s="208">
        <v>6.0709999999999997</v>
      </c>
      <c r="N3510" s="208">
        <v>7.0049999999999999</v>
      </c>
      <c r="O3510" s="208">
        <v>26.24</v>
      </c>
      <c r="P3510" s="208">
        <v>46.540999999999997</v>
      </c>
      <c r="Q3510" s="208">
        <v>72.051000000000002</v>
      </c>
      <c r="R3510" s="208">
        <v>101.605</v>
      </c>
      <c r="S3510" s="208">
        <v>103.86199999999999</v>
      </c>
      <c r="T3510" s="208">
        <v>92.902000000000001</v>
      </c>
      <c r="U3510" s="208">
        <v>55.274999999999999</v>
      </c>
      <c r="V3510" s="208">
        <v>29.521999999999998</v>
      </c>
      <c r="W3510" s="208">
        <v>21.469000000000001</v>
      </c>
      <c r="X3510" s="208">
        <v>6.6159999999999997</v>
      </c>
      <c r="Y3510" s="208">
        <v>-23.902999999999999</v>
      </c>
      <c r="Z3510" s="208">
        <v>7</v>
      </c>
      <c r="AA3510" s="208">
        <v>17.224</v>
      </c>
      <c r="AB3510" s="208">
        <v>28.789000000000001</v>
      </c>
      <c r="AC3510" s="208">
        <v>63.942</v>
      </c>
      <c r="AD3510" s="208">
        <v>88.322999999999993</v>
      </c>
      <c r="AE3510" s="208">
        <v>81.808999999999997</v>
      </c>
      <c r="AF3510" s="208">
        <v>65.876000000000005</v>
      </c>
      <c r="AG3510" s="208">
        <v>38.988</v>
      </c>
      <c r="AH3510" s="208">
        <v>28.962</v>
      </c>
      <c r="AI3510" s="208">
        <v>26.965</v>
      </c>
      <c r="AJ3510" s="208">
        <v>6.2290000000000001</v>
      </c>
      <c r="AK3510" s="208">
        <v>5.35</v>
      </c>
      <c r="AL3510" s="208">
        <v>6.2789999999999999</v>
      </c>
      <c r="AM3510" s="208">
        <v>19.331</v>
      </c>
      <c r="AN3510" s="208">
        <v>37.698999999999998</v>
      </c>
      <c r="AO3510" s="208">
        <v>72.998000000000005</v>
      </c>
      <c r="AP3510" s="208">
        <v>86.858000000000004</v>
      </c>
      <c r="AQ3510" s="208">
        <v>101.746</v>
      </c>
      <c r="AR3510" s="208">
        <v>74.364000000000004</v>
      </c>
      <c r="AS3510" s="208">
        <v>59.613</v>
      </c>
      <c r="AT3510" s="208">
        <v>27.687000000000001</v>
      </c>
      <c r="AU3510" s="208">
        <v>21.312000000000001</v>
      </c>
      <c r="AV3510" s="208">
        <v>5.7450000000000001</v>
      </c>
      <c r="AW3510" s="208">
        <v>4.923</v>
      </c>
      <c r="AX3510" s="208">
        <v>5.117</v>
      </c>
      <c r="AY3510" s="208">
        <v>5.1619999999999999</v>
      </c>
      <c r="AZ3510" s="208">
        <v>48.524999999999999</v>
      </c>
      <c r="BA3510" s="208">
        <v>67.41</v>
      </c>
      <c r="BB3510" s="21">
        <f t="shared" si="423"/>
        <v>110.92700000000001</v>
      </c>
      <c r="BC3510" s="21"/>
      <c r="BD3510" s="22">
        <f t="shared" si="424"/>
        <v>149.09543010752688</v>
      </c>
      <c r="BE3510" s="21"/>
      <c r="BG3510" s="10"/>
      <c r="BH3510" s="21">
        <f t="shared" si="425"/>
        <v>0</v>
      </c>
      <c r="BI3510" s="22">
        <f t="shared" si="425"/>
        <v>0.11092699999999998</v>
      </c>
      <c r="BJ3510" s="21"/>
      <c r="BK3510" s="21">
        <v>0</v>
      </c>
      <c r="BL3510" s="22">
        <v>0.33278099999999994</v>
      </c>
      <c r="BM3510" s="21"/>
      <c r="BN3510" s="21">
        <f t="shared" si="421"/>
        <v>0</v>
      </c>
      <c r="BO3510" s="22">
        <f t="shared" si="421"/>
        <v>1.3311239999999998</v>
      </c>
      <c r="BP3510" s="21">
        <f t="shared" si="421"/>
        <v>0</v>
      </c>
    </row>
    <row r="3511" spans="1:68" ht="11.1" hidden="1" customHeight="1" outlineLevel="2" x14ac:dyDescent="0.2">
      <c r="A3511" s="10"/>
      <c r="B3511" s="18"/>
      <c r="C3511" s="18"/>
      <c r="D3511" s="18"/>
      <c r="E3511" s="23" t="s">
        <v>3005</v>
      </c>
      <c r="F3511" s="208">
        <v>77.358000000000004</v>
      </c>
      <c r="G3511" s="208">
        <v>68.192999999999998</v>
      </c>
      <c r="H3511" s="208">
        <v>50.718000000000004</v>
      </c>
      <c r="I3511" s="24"/>
      <c r="J3511" s="24"/>
      <c r="K3511" s="24"/>
      <c r="L3511" s="24"/>
      <c r="M3511" s="24"/>
      <c r="N3511" s="24"/>
      <c r="O3511" s="24"/>
      <c r="P3511" s="208">
        <v>20.486999999999998</v>
      </c>
      <c r="Q3511" s="208">
        <v>74.247</v>
      </c>
      <c r="R3511" s="208">
        <v>78.554000000000002</v>
      </c>
      <c r="S3511" s="208">
        <v>82.915999999999997</v>
      </c>
      <c r="T3511" s="208">
        <v>82.718000000000004</v>
      </c>
      <c r="U3511" s="208">
        <v>57.494</v>
      </c>
      <c r="V3511" s="208">
        <v>15.423999999999999</v>
      </c>
      <c r="W3511" s="24"/>
      <c r="X3511" s="24"/>
      <c r="Y3511" s="208">
        <v>-26.608000000000001</v>
      </c>
      <c r="Z3511" s="24"/>
      <c r="AA3511" s="24"/>
      <c r="AB3511" s="24"/>
      <c r="AC3511" s="208">
        <v>99.81</v>
      </c>
      <c r="AD3511" s="208">
        <v>93.385999999999996</v>
      </c>
      <c r="AE3511" s="208">
        <v>108.82899999999999</v>
      </c>
      <c r="AF3511" s="208">
        <v>61.838000000000001</v>
      </c>
      <c r="AG3511" s="208">
        <v>44.814999999999998</v>
      </c>
      <c r="AH3511" s="208">
        <v>26.567</v>
      </c>
      <c r="AI3511" s="208">
        <v>12.5</v>
      </c>
      <c r="AJ3511" s="24"/>
      <c r="AK3511" s="24"/>
      <c r="AL3511" s="24"/>
      <c r="AM3511" s="24"/>
      <c r="AN3511" s="208">
        <v>49.8</v>
      </c>
      <c r="AO3511" s="208">
        <v>88.688999999999993</v>
      </c>
      <c r="AP3511" s="208">
        <v>68.123999999999995</v>
      </c>
      <c r="AQ3511" s="208">
        <v>88.807000000000002</v>
      </c>
      <c r="AR3511" s="208">
        <v>67.040000000000006</v>
      </c>
      <c r="AS3511" s="208">
        <v>67.02</v>
      </c>
      <c r="AT3511" s="208">
        <v>29.638000000000002</v>
      </c>
      <c r="AU3511" s="208">
        <v>11.628</v>
      </c>
      <c r="AV3511" s="24"/>
      <c r="AW3511" s="24"/>
      <c r="AX3511" s="24"/>
      <c r="AY3511" s="24"/>
      <c r="AZ3511" s="208">
        <v>22.13</v>
      </c>
      <c r="BA3511" s="208">
        <v>63.362000000000002</v>
      </c>
      <c r="BB3511" s="21">
        <f t="shared" si="423"/>
        <v>108.82899999999999</v>
      </c>
      <c r="BC3511" s="21"/>
      <c r="BD3511" s="22">
        <f t="shared" si="424"/>
        <v>146.27553763440858</v>
      </c>
      <c r="BE3511" s="21"/>
      <c r="BG3511" s="10"/>
      <c r="BH3511" s="21">
        <f t="shared" si="425"/>
        <v>0</v>
      </c>
      <c r="BI3511" s="22">
        <f t="shared" si="425"/>
        <v>0.10882899999999998</v>
      </c>
      <c r="BJ3511" s="21"/>
      <c r="BK3511" s="21">
        <v>0</v>
      </c>
      <c r="BL3511" s="22">
        <v>0.32648699999999997</v>
      </c>
      <c r="BM3511" s="21"/>
      <c r="BN3511" s="21">
        <f t="shared" si="421"/>
        <v>0</v>
      </c>
      <c r="BO3511" s="22">
        <f t="shared" si="421"/>
        <v>1.3059479999999999</v>
      </c>
      <c r="BP3511" s="21">
        <f t="shared" si="421"/>
        <v>0</v>
      </c>
    </row>
    <row r="3512" spans="1:68" ht="11.1" hidden="1" customHeight="1" outlineLevel="1" collapsed="1" x14ac:dyDescent="0.2">
      <c r="A3512" s="10"/>
      <c r="B3512" s="18"/>
      <c r="C3512" s="18"/>
      <c r="D3512" s="18"/>
      <c r="E3512" s="19" t="s">
        <v>3006</v>
      </c>
      <c r="F3512" s="20"/>
      <c r="G3512" s="20"/>
      <c r="H3512" s="20"/>
      <c r="I3512" s="20"/>
      <c r="J3512" s="20"/>
      <c r="K3512" s="20"/>
      <c r="L3512" s="20"/>
      <c r="M3512" s="20"/>
      <c r="N3512" s="20"/>
      <c r="O3512" s="20"/>
      <c r="P3512" s="209">
        <v>4.8650000000000002</v>
      </c>
      <c r="Q3512" s="209">
        <v>9.0380000000000003</v>
      </c>
      <c r="R3512" s="209">
        <v>12.127000000000001</v>
      </c>
      <c r="S3512" s="209">
        <v>13.53</v>
      </c>
      <c r="T3512" s="209">
        <v>12.708</v>
      </c>
      <c r="U3512" s="209">
        <v>10.688000000000001</v>
      </c>
      <c r="V3512" s="209">
        <v>5.7009999999999996</v>
      </c>
      <c r="W3512" s="209">
        <v>3.0710000000000002</v>
      </c>
      <c r="X3512" s="20"/>
      <c r="Y3512" s="20"/>
      <c r="Z3512" s="20"/>
      <c r="AA3512" s="209">
        <v>2.5249999999999999</v>
      </c>
      <c r="AB3512" s="209">
        <v>4.6269999999999998</v>
      </c>
      <c r="AC3512" s="209">
        <v>9.7560000000000002</v>
      </c>
      <c r="AD3512" s="209">
        <v>13.736000000000001</v>
      </c>
      <c r="AE3512" s="209">
        <v>13.711</v>
      </c>
      <c r="AF3512" s="209">
        <v>12.182</v>
      </c>
      <c r="AG3512" s="209">
        <v>6.556</v>
      </c>
      <c r="AH3512" s="209">
        <v>4.4249999999999998</v>
      </c>
      <c r="AI3512" s="209">
        <v>2.8050000000000002</v>
      </c>
      <c r="AJ3512" s="20"/>
      <c r="AK3512" s="20"/>
      <c r="AL3512" s="20"/>
      <c r="AM3512" s="209">
        <v>1.893</v>
      </c>
      <c r="AN3512" s="209">
        <v>4.97</v>
      </c>
      <c r="AO3512" s="209">
        <v>9.1509999999999998</v>
      </c>
      <c r="AP3512" s="209">
        <v>12.154999999999999</v>
      </c>
      <c r="AQ3512" s="209">
        <v>13.173</v>
      </c>
      <c r="AR3512" s="209">
        <v>11.122999999999999</v>
      </c>
      <c r="AS3512" s="209">
        <v>9.1969999999999992</v>
      </c>
      <c r="AT3512" s="209">
        <v>5.5890000000000004</v>
      </c>
      <c r="AU3512" s="209">
        <v>2.5129999999999999</v>
      </c>
      <c r="AV3512" s="20"/>
      <c r="AW3512" s="20"/>
      <c r="AX3512" s="20"/>
      <c r="AY3512" s="209">
        <v>2.7040000000000002</v>
      </c>
      <c r="AZ3512" s="209">
        <v>3.5659999999999998</v>
      </c>
      <c r="BA3512" s="209">
        <v>8.0169999999999995</v>
      </c>
      <c r="BB3512" s="21">
        <f t="shared" si="423"/>
        <v>13.736000000000001</v>
      </c>
      <c r="BC3512" s="21">
        <f>BF3512</f>
        <v>36</v>
      </c>
      <c r="BD3512" s="22">
        <f t="shared" si="424"/>
        <v>18.462365591397852</v>
      </c>
      <c r="BE3512" s="21">
        <f>BC3512-BD3512</f>
        <v>17.537634408602148</v>
      </c>
      <c r="BF3512" s="2">
        <v>36</v>
      </c>
      <c r="BG3512" s="10">
        <v>6</v>
      </c>
      <c r="BH3512" s="21">
        <f t="shared" si="425"/>
        <v>2.6783999999999999E-2</v>
      </c>
      <c r="BI3512" s="22">
        <f t="shared" si="425"/>
        <v>1.3736E-2</v>
      </c>
      <c r="BJ3512" s="21">
        <f>BH3512-BI3512</f>
        <v>1.3047999999999999E-2</v>
      </c>
      <c r="BK3512" s="21">
        <v>8.0351999999999993E-2</v>
      </c>
      <c r="BL3512" s="22">
        <v>4.1208000000000002E-2</v>
      </c>
      <c r="BM3512" s="21">
        <v>3.9143999999999991E-2</v>
      </c>
      <c r="BN3512" s="21">
        <f t="shared" si="421"/>
        <v>0.32140799999999997</v>
      </c>
      <c r="BO3512" s="22">
        <f t="shared" si="421"/>
        <v>0.16483200000000001</v>
      </c>
      <c r="BP3512" s="21">
        <f t="shared" si="421"/>
        <v>0.15657599999999997</v>
      </c>
    </row>
    <row r="3513" spans="1:68" ht="11.1" hidden="1" customHeight="1" outlineLevel="2" x14ac:dyDescent="0.2">
      <c r="A3513" s="10"/>
      <c r="B3513" s="18"/>
      <c r="C3513" s="18"/>
      <c r="D3513" s="18"/>
      <c r="E3513" s="23" t="s">
        <v>3007</v>
      </c>
      <c r="F3513" s="24"/>
      <c r="G3513" s="24"/>
      <c r="H3513" s="24"/>
      <c r="I3513" s="24"/>
      <c r="J3513" s="24"/>
      <c r="K3513" s="24"/>
      <c r="L3513" s="24"/>
      <c r="M3513" s="24"/>
      <c r="N3513" s="24"/>
      <c r="O3513" s="24"/>
      <c r="P3513" s="208">
        <v>4.8650000000000002</v>
      </c>
      <c r="Q3513" s="208">
        <v>9.0380000000000003</v>
      </c>
      <c r="R3513" s="208">
        <v>12.127000000000001</v>
      </c>
      <c r="S3513" s="208">
        <v>13.53</v>
      </c>
      <c r="T3513" s="208">
        <v>12.708</v>
      </c>
      <c r="U3513" s="208">
        <v>10.688000000000001</v>
      </c>
      <c r="V3513" s="208">
        <v>5.7009999999999996</v>
      </c>
      <c r="W3513" s="208">
        <v>3.0710000000000002</v>
      </c>
      <c r="X3513" s="24"/>
      <c r="Y3513" s="24"/>
      <c r="Z3513" s="24"/>
      <c r="AA3513" s="208">
        <v>2.5249999999999999</v>
      </c>
      <c r="AB3513" s="208">
        <v>4.6269999999999998</v>
      </c>
      <c r="AC3513" s="208">
        <v>9.7560000000000002</v>
      </c>
      <c r="AD3513" s="208">
        <v>13.736000000000001</v>
      </c>
      <c r="AE3513" s="208">
        <v>13.711</v>
      </c>
      <c r="AF3513" s="208">
        <v>12.182</v>
      </c>
      <c r="AG3513" s="208">
        <v>6.556</v>
      </c>
      <c r="AH3513" s="208">
        <v>4.4249999999999998</v>
      </c>
      <c r="AI3513" s="208">
        <v>2.8050000000000002</v>
      </c>
      <c r="AJ3513" s="24"/>
      <c r="AK3513" s="24"/>
      <c r="AL3513" s="24"/>
      <c r="AM3513" s="208">
        <v>1.893</v>
      </c>
      <c r="AN3513" s="208">
        <v>4.97</v>
      </c>
      <c r="AO3513" s="208">
        <v>9.1509999999999998</v>
      </c>
      <c r="AP3513" s="208">
        <v>12.154999999999999</v>
      </c>
      <c r="AQ3513" s="208">
        <v>13.173</v>
      </c>
      <c r="AR3513" s="208">
        <v>11.122999999999999</v>
      </c>
      <c r="AS3513" s="208">
        <v>9.1969999999999992</v>
      </c>
      <c r="AT3513" s="208">
        <v>5.5890000000000004</v>
      </c>
      <c r="AU3513" s="208">
        <v>2.5129999999999999</v>
      </c>
      <c r="AV3513" s="24"/>
      <c r="AW3513" s="24"/>
      <c r="AX3513" s="24"/>
      <c r="AY3513" s="208">
        <v>2.7040000000000002</v>
      </c>
      <c r="AZ3513" s="208">
        <v>3.5659999999999998</v>
      </c>
      <c r="BA3513" s="208">
        <v>8.0169999999999995</v>
      </c>
      <c r="BB3513" s="21">
        <f t="shared" si="423"/>
        <v>13.736000000000001</v>
      </c>
      <c r="BC3513" s="21"/>
      <c r="BD3513" s="22">
        <f t="shared" si="424"/>
        <v>18.462365591397852</v>
      </c>
      <c r="BE3513" s="21"/>
      <c r="BG3513" s="10"/>
      <c r="BH3513" s="21">
        <f t="shared" si="425"/>
        <v>0</v>
      </c>
      <c r="BI3513" s="22">
        <f t="shared" si="425"/>
        <v>1.3736E-2</v>
      </c>
      <c r="BJ3513" s="21"/>
      <c r="BK3513" s="21">
        <v>0</v>
      </c>
      <c r="BL3513" s="22">
        <v>4.1208000000000002E-2</v>
      </c>
      <c r="BM3513" s="21"/>
      <c r="BN3513" s="21">
        <f t="shared" si="421"/>
        <v>0</v>
      </c>
      <c r="BO3513" s="22">
        <f t="shared" si="421"/>
        <v>0.16483200000000001</v>
      </c>
      <c r="BP3513" s="21">
        <f t="shared" si="421"/>
        <v>0</v>
      </c>
    </row>
    <row r="3514" spans="1:68" ht="11.1" hidden="1" customHeight="1" outlineLevel="1" collapsed="1" x14ac:dyDescent="0.2">
      <c r="A3514" s="10"/>
      <c r="B3514" s="18"/>
      <c r="C3514" s="18"/>
      <c r="D3514" s="18"/>
      <c r="E3514" s="19" t="s">
        <v>3008</v>
      </c>
      <c r="F3514" s="209">
        <v>2.2000000000000002</v>
      </c>
      <c r="G3514" s="209">
        <v>1.57</v>
      </c>
      <c r="H3514" s="209">
        <v>1.1519999999999999</v>
      </c>
      <c r="I3514" s="240">
        <v>1.038</v>
      </c>
      <c r="J3514" s="240"/>
      <c r="K3514" s="209">
        <v>0.42599999999999999</v>
      </c>
      <c r="L3514" s="20"/>
      <c r="M3514" s="20"/>
      <c r="N3514" s="20"/>
      <c r="O3514" s="209">
        <v>0.33</v>
      </c>
      <c r="P3514" s="209">
        <v>0.77100000000000002</v>
      </c>
      <c r="Q3514" s="209">
        <v>1.68</v>
      </c>
      <c r="R3514" s="209">
        <v>3.23</v>
      </c>
      <c r="S3514" s="209">
        <v>1.87</v>
      </c>
      <c r="T3514" s="209">
        <v>2.472</v>
      </c>
      <c r="U3514" s="209">
        <v>1.1100000000000001</v>
      </c>
      <c r="V3514" s="209">
        <v>0.996</v>
      </c>
      <c r="W3514" s="20"/>
      <c r="X3514" s="20"/>
      <c r="Y3514" s="20"/>
      <c r="Z3514" s="20"/>
      <c r="AA3514" s="209">
        <v>2.1999999999999999E-2</v>
      </c>
      <c r="AB3514" s="209">
        <v>1.008</v>
      </c>
      <c r="AC3514" s="209">
        <v>3.68</v>
      </c>
      <c r="AD3514" s="209">
        <v>2.5779999999999998</v>
      </c>
      <c r="AE3514" s="209">
        <v>2.6760000000000002</v>
      </c>
      <c r="AF3514" s="209">
        <v>1.89</v>
      </c>
      <c r="AG3514" s="209">
        <v>1.0920000000000001</v>
      </c>
      <c r="AH3514" s="209">
        <v>0.56899999999999995</v>
      </c>
      <c r="AI3514" s="209">
        <v>0.25600000000000001</v>
      </c>
      <c r="AJ3514" s="20"/>
      <c r="AK3514" s="20"/>
      <c r="AL3514" s="20"/>
      <c r="AM3514" s="209">
        <v>0.34</v>
      </c>
      <c r="AN3514" s="209">
        <v>0.83899999999999997</v>
      </c>
      <c r="AO3514" s="209">
        <v>1.8879999999999999</v>
      </c>
      <c r="AP3514" s="209">
        <v>2.661</v>
      </c>
      <c r="AQ3514" s="209">
        <v>2.98</v>
      </c>
      <c r="AR3514" s="209">
        <v>2.4569999999999999</v>
      </c>
      <c r="AS3514" s="209">
        <v>1.905</v>
      </c>
      <c r="AT3514" s="209">
        <v>0.82899999999999996</v>
      </c>
      <c r="AU3514" s="209">
        <v>0.35399999999999998</v>
      </c>
      <c r="AV3514" s="20"/>
      <c r="AW3514" s="20"/>
      <c r="AX3514" s="20"/>
      <c r="AY3514" s="20"/>
      <c r="AZ3514" s="209">
        <v>1.26</v>
      </c>
      <c r="BA3514" s="209">
        <v>1.88</v>
      </c>
      <c r="BB3514" s="21">
        <f t="shared" si="423"/>
        <v>3.68</v>
      </c>
      <c r="BC3514" s="21">
        <f>BF3514</f>
        <v>8.24</v>
      </c>
      <c r="BD3514" s="22">
        <f t="shared" si="424"/>
        <v>4.946236559139785</v>
      </c>
      <c r="BE3514" s="21">
        <f>BC3514-BD3514</f>
        <v>3.2937634408602152</v>
      </c>
      <c r="BF3514" s="90">
        <v>8.24</v>
      </c>
      <c r="BG3514" s="10">
        <v>6</v>
      </c>
      <c r="BH3514" s="21">
        <f t="shared" si="425"/>
        <v>6.1305599999999993E-3</v>
      </c>
      <c r="BI3514" s="22">
        <f t="shared" si="425"/>
        <v>3.6800000000000005E-3</v>
      </c>
      <c r="BJ3514" s="21">
        <f>BH3514-BI3514</f>
        <v>2.4505599999999988E-3</v>
      </c>
      <c r="BK3514" s="21">
        <v>1.8391679999999997E-2</v>
      </c>
      <c r="BL3514" s="22">
        <v>1.1040000000000001E-2</v>
      </c>
      <c r="BM3514" s="21">
        <v>7.3516799999999959E-3</v>
      </c>
      <c r="BN3514" s="21">
        <f t="shared" si="421"/>
        <v>7.3566719999999988E-2</v>
      </c>
      <c r="BO3514" s="22">
        <f t="shared" si="421"/>
        <v>4.4160000000000005E-2</v>
      </c>
      <c r="BP3514" s="21">
        <f t="shared" si="421"/>
        <v>2.9406719999999983E-2</v>
      </c>
    </row>
    <row r="3515" spans="1:68" ht="11.1" hidden="1" customHeight="1" outlineLevel="2" x14ac:dyDescent="0.2">
      <c r="A3515" s="10"/>
      <c r="B3515" s="18"/>
      <c r="C3515" s="18"/>
      <c r="D3515" s="18"/>
      <c r="E3515" s="23" t="s">
        <v>3009</v>
      </c>
      <c r="F3515" s="208">
        <v>2.2000000000000002</v>
      </c>
      <c r="G3515" s="208">
        <v>1.57</v>
      </c>
      <c r="H3515" s="208">
        <v>1.1519999999999999</v>
      </c>
      <c r="I3515" s="239">
        <v>1.038</v>
      </c>
      <c r="J3515" s="239"/>
      <c r="K3515" s="208">
        <v>0.42599999999999999</v>
      </c>
      <c r="L3515" s="24"/>
      <c r="M3515" s="24"/>
      <c r="N3515" s="24"/>
      <c r="O3515" s="208">
        <v>0.33</v>
      </c>
      <c r="P3515" s="208">
        <v>0.77100000000000002</v>
      </c>
      <c r="Q3515" s="208">
        <v>1.68</v>
      </c>
      <c r="R3515" s="208">
        <v>3.23</v>
      </c>
      <c r="S3515" s="208">
        <v>1.87</v>
      </c>
      <c r="T3515" s="208">
        <v>2.472</v>
      </c>
      <c r="U3515" s="208">
        <v>1.1100000000000001</v>
      </c>
      <c r="V3515" s="208">
        <v>0.996</v>
      </c>
      <c r="W3515" s="24"/>
      <c r="X3515" s="24"/>
      <c r="Y3515" s="24"/>
      <c r="Z3515" s="24"/>
      <c r="AA3515" s="208">
        <v>2.1999999999999999E-2</v>
      </c>
      <c r="AB3515" s="208">
        <v>1.008</v>
      </c>
      <c r="AC3515" s="208">
        <v>3.68</v>
      </c>
      <c r="AD3515" s="208">
        <v>2.5779999999999998</v>
      </c>
      <c r="AE3515" s="208">
        <v>2.6760000000000002</v>
      </c>
      <c r="AF3515" s="208">
        <v>1.89</v>
      </c>
      <c r="AG3515" s="208">
        <v>1.0920000000000001</v>
      </c>
      <c r="AH3515" s="208">
        <v>0.56899999999999995</v>
      </c>
      <c r="AI3515" s="208">
        <v>0.25600000000000001</v>
      </c>
      <c r="AJ3515" s="24"/>
      <c r="AK3515" s="24"/>
      <c r="AL3515" s="24"/>
      <c r="AM3515" s="208">
        <v>0.34</v>
      </c>
      <c r="AN3515" s="208">
        <v>0.83899999999999997</v>
      </c>
      <c r="AO3515" s="208">
        <v>1.8879999999999999</v>
      </c>
      <c r="AP3515" s="208">
        <v>2.661</v>
      </c>
      <c r="AQ3515" s="208">
        <v>2.98</v>
      </c>
      <c r="AR3515" s="208">
        <v>2.4569999999999999</v>
      </c>
      <c r="AS3515" s="208">
        <v>1.905</v>
      </c>
      <c r="AT3515" s="208">
        <v>0.82899999999999996</v>
      </c>
      <c r="AU3515" s="208">
        <v>0.35399999999999998</v>
      </c>
      <c r="AV3515" s="24"/>
      <c r="AW3515" s="24"/>
      <c r="AX3515" s="24"/>
      <c r="AY3515" s="24"/>
      <c r="AZ3515" s="208">
        <v>1.26</v>
      </c>
      <c r="BA3515" s="208">
        <v>1.88</v>
      </c>
      <c r="BB3515" s="21">
        <f t="shared" si="423"/>
        <v>3.68</v>
      </c>
      <c r="BC3515" s="21"/>
      <c r="BD3515" s="22">
        <f t="shared" si="424"/>
        <v>4.946236559139785</v>
      </c>
      <c r="BE3515" s="21"/>
      <c r="BG3515" s="10"/>
      <c r="BH3515" s="21">
        <f t="shared" si="425"/>
        <v>0</v>
      </c>
      <c r="BI3515" s="22">
        <f t="shared" si="425"/>
        <v>3.6800000000000005E-3</v>
      </c>
      <c r="BJ3515" s="21"/>
      <c r="BK3515" s="21">
        <v>0</v>
      </c>
      <c r="BL3515" s="22">
        <v>1.1040000000000001E-2</v>
      </c>
      <c r="BM3515" s="21"/>
      <c r="BN3515" s="21">
        <f t="shared" si="421"/>
        <v>0</v>
      </c>
      <c r="BO3515" s="22">
        <f t="shared" si="421"/>
        <v>4.4160000000000005E-2</v>
      </c>
      <c r="BP3515" s="21">
        <f t="shared" si="421"/>
        <v>0</v>
      </c>
    </row>
    <row r="3516" spans="1:68" ht="11.1" hidden="1" customHeight="1" outlineLevel="1" collapsed="1" x14ac:dyDescent="0.2">
      <c r="A3516" s="10"/>
      <c r="B3516" s="18"/>
      <c r="C3516" s="18"/>
      <c r="D3516" s="18"/>
      <c r="E3516" s="19" t="s">
        <v>3010</v>
      </c>
      <c r="F3516" s="209">
        <v>24.189</v>
      </c>
      <c r="G3516" s="209">
        <v>17.885999999999999</v>
      </c>
      <c r="H3516" s="209">
        <v>11.816000000000001</v>
      </c>
      <c r="I3516" s="240">
        <v>6.601</v>
      </c>
      <c r="J3516" s="240"/>
      <c r="K3516" s="209">
        <v>1.62</v>
      </c>
      <c r="L3516" s="20"/>
      <c r="M3516" s="20"/>
      <c r="N3516" s="20"/>
      <c r="O3516" s="209">
        <v>1.573</v>
      </c>
      <c r="P3516" s="209">
        <v>6.2439999999999998</v>
      </c>
      <c r="Q3516" s="209">
        <v>14.987</v>
      </c>
      <c r="R3516" s="209">
        <v>22.640999999999998</v>
      </c>
      <c r="S3516" s="209">
        <v>13.634</v>
      </c>
      <c r="T3516" s="209">
        <v>20.247</v>
      </c>
      <c r="U3516" s="209">
        <v>10.914</v>
      </c>
      <c r="V3516" s="209">
        <v>3.6120000000000001</v>
      </c>
      <c r="W3516" s="209">
        <v>0.89600000000000002</v>
      </c>
      <c r="X3516" s="20"/>
      <c r="Y3516" s="20"/>
      <c r="Z3516" s="20"/>
      <c r="AA3516" s="209">
        <v>0.9</v>
      </c>
      <c r="AB3516" s="209">
        <v>6.9989999999999997</v>
      </c>
      <c r="AC3516" s="209">
        <v>16.309999999999999</v>
      </c>
      <c r="AD3516" s="209">
        <v>19.788</v>
      </c>
      <c r="AE3516" s="209">
        <v>25.82</v>
      </c>
      <c r="AF3516" s="209">
        <v>17.114000000000001</v>
      </c>
      <c r="AG3516" s="209">
        <v>9.2029999999999994</v>
      </c>
      <c r="AH3516" s="209">
        <v>4.62</v>
      </c>
      <c r="AI3516" s="209">
        <v>1.83</v>
      </c>
      <c r="AJ3516" s="20"/>
      <c r="AK3516" s="20"/>
      <c r="AL3516" s="20"/>
      <c r="AM3516" s="209">
        <v>1.1080000000000001</v>
      </c>
      <c r="AN3516" s="209">
        <v>3.5649999999999999</v>
      </c>
      <c r="AO3516" s="209">
        <v>14.292999999999999</v>
      </c>
      <c r="AP3516" s="209">
        <v>19.023</v>
      </c>
      <c r="AQ3516" s="209">
        <v>20.998000000000001</v>
      </c>
      <c r="AR3516" s="209">
        <v>17.818000000000001</v>
      </c>
      <c r="AS3516" s="209">
        <v>12.047000000000001</v>
      </c>
      <c r="AT3516" s="209">
        <v>3.7770000000000001</v>
      </c>
      <c r="AU3516" s="20"/>
      <c r="AV3516" s="209">
        <v>1.677</v>
      </c>
      <c r="AW3516" s="20"/>
      <c r="AX3516" s="20"/>
      <c r="AY3516" s="20"/>
      <c r="AZ3516" s="209">
        <v>4.4249999999999998</v>
      </c>
      <c r="BA3516" s="209">
        <v>11.813000000000001</v>
      </c>
      <c r="BB3516" s="56">
        <f>BB3517+BB3518+BB3519</f>
        <v>26.158999999999999</v>
      </c>
      <c r="BC3516" s="21">
        <f>BF3516</f>
        <v>69.91</v>
      </c>
      <c r="BD3516" s="22">
        <f t="shared" si="424"/>
        <v>35.159946236559136</v>
      </c>
      <c r="BE3516" s="21">
        <f>BC3516-BD3516</f>
        <v>34.75005376344086</v>
      </c>
      <c r="BF3516" s="91">
        <v>69.91</v>
      </c>
      <c r="BG3516" s="10">
        <v>6</v>
      </c>
      <c r="BH3516" s="21">
        <f t="shared" si="425"/>
        <v>5.2013040000000003E-2</v>
      </c>
      <c r="BI3516" s="22">
        <f t="shared" si="425"/>
        <v>2.6158999999999995E-2</v>
      </c>
      <c r="BJ3516" s="21">
        <f>BH3516-BI3516</f>
        <v>2.5854040000000009E-2</v>
      </c>
      <c r="BK3516" s="21">
        <v>0.15603912</v>
      </c>
      <c r="BL3516" s="22">
        <v>7.8476999999999991E-2</v>
      </c>
      <c r="BM3516" s="21">
        <v>7.7562120000000012E-2</v>
      </c>
      <c r="BN3516" s="21">
        <f t="shared" si="421"/>
        <v>0.62415648000000001</v>
      </c>
      <c r="BO3516" s="22">
        <f t="shared" si="421"/>
        <v>0.31390799999999996</v>
      </c>
      <c r="BP3516" s="21">
        <f t="shared" si="421"/>
        <v>0.31024848000000005</v>
      </c>
    </row>
    <row r="3517" spans="1:68" ht="11.1" hidden="1" customHeight="1" outlineLevel="2" x14ac:dyDescent="0.2">
      <c r="A3517" s="10"/>
      <c r="B3517" s="18"/>
      <c r="C3517" s="18"/>
      <c r="D3517" s="18"/>
      <c r="E3517" s="23" t="s">
        <v>3011</v>
      </c>
      <c r="F3517" s="208">
        <v>21.809000000000001</v>
      </c>
      <c r="G3517" s="208">
        <v>15.715</v>
      </c>
      <c r="H3517" s="208">
        <v>10.153</v>
      </c>
      <c r="I3517" s="239">
        <v>5.2190000000000003</v>
      </c>
      <c r="J3517" s="239"/>
      <c r="K3517" s="208">
        <v>1.054</v>
      </c>
      <c r="L3517" s="24"/>
      <c r="M3517" s="24"/>
      <c r="N3517" s="24"/>
      <c r="O3517" s="208">
        <v>0.93799999999999994</v>
      </c>
      <c r="P3517" s="208">
        <v>4.8940000000000001</v>
      </c>
      <c r="Q3517" s="208">
        <v>12.999000000000001</v>
      </c>
      <c r="R3517" s="208">
        <v>19.350000000000001</v>
      </c>
      <c r="S3517" s="208">
        <v>11.877000000000001</v>
      </c>
      <c r="T3517" s="208">
        <v>17.667000000000002</v>
      </c>
      <c r="U3517" s="208">
        <v>9.2569999999999997</v>
      </c>
      <c r="V3517" s="208">
        <v>2.46</v>
      </c>
      <c r="W3517" s="208">
        <v>0.64900000000000002</v>
      </c>
      <c r="X3517" s="24"/>
      <c r="Y3517" s="24"/>
      <c r="Z3517" s="24"/>
      <c r="AA3517" s="208">
        <v>0.35199999999999998</v>
      </c>
      <c r="AB3517" s="208">
        <v>5.4880000000000004</v>
      </c>
      <c r="AC3517" s="208">
        <v>14.069000000000001</v>
      </c>
      <c r="AD3517" s="208">
        <v>17.117999999999999</v>
      </c>
      <c r="AE3517" s="208">
        <v>22.855</v>
      </c>
      <c r="AF3517" s="208">
        <v>15.057</v>
      </c>
      <c r="AG3517" s="208">
        <v>7.7949999999999999</v>
      </c>
      <c r="AH3517" s="208">
        <v>3.6579999999999999</v>
      </c>
      <c r="AI3517" s="208">
        <v>0.94799999999999995</v>
      </c>
      <c r="AJ3517" s="24"/>
      <c r="AK3517" s="24"/>
      <c r="AL3517" s="24"/>
      <c r="AM3517" s="208">
        <v>0.53500000000000003</v>
      </c>
      <c r="AN3517" s="208">
        <v>2.3530000000000002</v>
      </c>
      <c r="AO3517" s="208">
        <v>12.131</v>
      </c>
      <c r="AP3517" s="208">
        <v>16.678000000000001</v>
      </c>
      <c r="AQ3517" s="208">
        <v>18.199000000000002</v>
      </c>
      <c r="AR3517" s="208">
        <v>15.340999999999999</v>
      </c>
      <c r="AS3517" s="208">
        <v>10.16</v>
      </c>
      <c r="AT3517" s="208">
        <v>2.6629999999999998</v>
      </c>
      <c r="AU3517" s="24"/>
      <c r="AV3517" s="208">
        <v>0.872</v>
      </c>
      <c r="AW3517" s="24"/>
      <c r="AX3517" s="24"/>
      <c r="AY3517" s="24"/>
      <c r="AZ3517" s="208">
        <v>2.641</v>
      </c>
      <c r="BA3517" s="208">
        <v>9.1579999999999995</v>
      </c>
      <c r="BB3517" s="21">
        <f t="shared" si="423"/>
        <v>22.855</v>
      </c>
      <c r="BC3517" s="21"/>
      <c r="BD3517" s="22">
        <f t="shared" si="424"/>
        <v>30.719086021505376</v>
      </c>
      <c r="BE3517" s="21"/>
      <c r="BG3517" s="10"/>
      <c r="BH3517" s="21">
        <f t="shared" si="425"/>
        <v>0</v>
      </c>
      <c r="BI3517" s="22">
        <f t="shared" si="425"/>
        <v>2.2855E-2</v>
      </c>
      <c r="BJ3517" s="21"/>
      <c r="BK3517" s="21">
        <v>0</v>
      </c>
      <c r="BL3517" s="22">
        <v>6.8565000000000001E-2</v>
      </c>
      <c r="BM3517" s="21"/>
      <c r="BN3517" s="21">
        <f t="shared" si="421"/>
        <v>0</v>
      </c>
      <c r="BO3517" s="22">
        <f t="shared" si="421"/>
        <v>0.27426</v>
      </c>
      <c r="BP3517" s="21">
        <f t="shared" si="421"/>
        <v>0</v>
      </c>
    </row>
    <row r="3518" spans="1:68" ht="11.1" hidden="1" customHeight="1" outlineLevel="2" x14ac:dyDescent="0.2">
      <c r="A3518" s="10"/>
      <c r="B3518" s="18"/>
      <c r="C3518" s="18"/>
      <c r="D3518" s="18"/>
      <c r="E3518" s="23" t="s">
        <v>3012</v>
      </c>
      <c r="F3518" s="208">
        <v>1.3240000000000001</v>
      </c>
      <c r="G3518" s="208">
        <v>1.2050000000000001</v>
      </c>
      <c r="H3518" s="208">
        <v>0.90200000000000002</v>
      </c>
      <c r="I3518" s="239">
        <v>0.69299999999999995</v>
      </c>
      <c r="J3518" s="239"/>
      <c r="K3518" s="208">
        <v>0.32700000000000001</v>
      </c>
      <c r="L3518" s="24"/>
      <c r="M3518" s="24"/>
      <c r="N3518" s="24"/>
      <c r="O3518" s="208">
        <v>0.34300000000000003</v>
      </c>
      <c r="P3518" s="208">
        <v>0.80500000000000005</v>
      </c>
      <c r="Q3518" s="208">
        <v>1.1399999999999999</v>
      </c>
      <c r="R3518" s="208">
        <v>1.79</v>
      </c>
      <c r="S3518" s="208">
        <v>1.028</v>
      </c>
      <c r="T3518" s="208">
        <v>1.385</v>
      </c>
      <c r="U3518" s="208">
        <v>0.84099999999999997</v>
      </c>
      <c r="V3518" s="208">
        <v>0.59</v>
      </c>
      <c r="W3518" s="208">
        <v>0.20100000000000001</v>
      </c>
      <c r="X3518" s="24"/>
      <c r="Y3518" s="24"/>
      <c r="Z3518" s="24"/>
      <c r="AA3518" s="208">
        <v>0.29199999999999998</v>
      </c>
      <c r="AB3518" s="208">
        <v>0.89700000000000002</v>
      </c>
      <c r="AC3518" s="208">
        <v>1.381</v>
      </c>
      <c r="AD3518" s="208">
        <v>1.4450000000000001</v>
      </c>
      <c r="AE3518" s="208">
        <v>1.6279999999999999</v>
      </c>
      <c r="AF3518" s="208">
        <v>1.0720000000000001</v>
      </c>
      <c r="AG3518" s="208">
        <v>0.748</v>
      </c>
      <c r="AH3518" s="208">
        <v>0.55400000000000005</v>
      </c>
      <c r="AI3518" s="208">
        <v>0.45200000000000001</v>
      </c>
      <c r="AJ3518" s="24"/>
      <c r="AK3518" s="24"/>
      <c r="AL3518" s="24"/>
      <c r="AM3518" s="208">
        <v>0.28299999999999997</v>
      </c>
      <c r="AN3518" s="208">
        <v>0.70199999999999996</v>
      </c>
      <c r="AO3518" s="208">
        <v>1.1890000000000001</v>
      </c>
      <c r="AP3518" s="208">
        <v>1.0960000000000001</v>
      </c>
      <c r="AQ3518" s="208">
        <v>1.389</v>
      </c>
      <c r="AR3518" s="208">
        <v>1.2729999999999999</v>
      </c>
      <c r="AS3518" s="208">
        <v>0.95199999999999996</v>
      </c>
      <c r="AT3518" s="208">
        <v>0.627</v>
      </c>
      <c r="AU3518" s="24"/>
      <c r="AV3518" s="208">
        <v>0.47499999999999998</v>
      </c>
      <c r="AW3518" s="24"/>
      <c r="AX3518" s="24"/>
      <c r="AY3518" s="24"/>
      <c r="AZ3518" s="208">
        <v>1.046</v>
      </c>
      <c r="BA3518" s="208">
        <v>1.141</v>
      </c>
      <c r="BB3518" s="21">
        <f t="shared" si="423"/>
        <v>1.79</v>
      </c>
      <c r="BC3518" s="21"/>
      <c r="BD3518" s="22">
        <f t="shared" si="424"/>
        <v>2.405913978494624</v>
      </c>
      <c r="BE3518" s="21"/>
      <c r="BG3518" s="10"/>
      <c r="BH3518" s="21">
        <f t="shared" si="425"/>
        <v>0</v>
      </c>
      <c r="BI3518" s="22">
        <f t="shared" si="425"/>
        <v>1.7900000000000001E-3</v>
      </c>
      <c r="BJ3518" s="21"/>
      <c r="BK3518" s="21">
        <v>0</v>
      </c>
      <c r="BL3518" s="22">
        <v>5.3700000000000006E-3</v>
      </c>
      <c r="BM3518" s="21"/>
      <c r="BN3518" s="21">
        <f t="shared" si="421"/>
        <v>0</v>
      </c>
      <c r="BO3518" s="22">
        <f t="shared" si="421"/>
        <v>2.1480000000000003E-2</v>
      </c>
      <c r="BP3518" s="21">
        <f t="shared" si="421"/>
        <v>0</v>
      </c>
    </row>
    <row r="3519" spans="1:68" ht="11.1" hidden="1" customHeight="1" outlineLevel="2" x14ac:dyDescent="0.2">
      <c r="A3519" s="10"/>
      <c r="B3519" s="18"/>
      <c r="C3519" s="18"/>
      <c r="D3519" s="18"/>
      <c r="E3519" s="23" t="s">
        <v>3013</v>
      </c>
      <c r="F3519" s="208">
        <v>1.056</v>
      </c>
      <c r="G3519" s="208">
        <v>0.96599999999999997</v>
      </c>
      <c r="H3519" s="208">
        <v>0.76100000000000001</v>
      </c>
      <c r="I3519" s="239">
        <v>0.68899999999999995</v>
      </c>
      <c r="J3519" s="239"/>
      <c r="K3519" s="208">
        <v>0.23899999999999999</v>
      </c>
      <c r="L3519" s="24"/>
      <c r="M3519" s="24"/>
      <c r="N3519" s="24"/>
      <c r="O3519" s="208">
        <v>0.29199999999999998</v>
      </c>
      <c r="P3519" s="208">
        <v>0.54500000000000004</v>
      </c>
      <c r="Q3519" s="208">
        <v>0.84799999999999998</v>
      </c>
      <c r="R3519" s="208">
        <v>1.5009999999999999</v>
      </c>
      <c r="S3519" s="208">
        <v>0.72899999999999998</v>
      </c>
      <c r="T3519" s="208">
        <v>1.1950000000000001</v>
      </c>
      <c r="U3519" s="208">
        <v>0.81599999999999995</v>
      </c>
      <c r="V3519" s="208">
        <v>0.56200000000000006</v>
      </c>
      <c r="W3519" s="208">
        <v>4.5999999999999999E-2</v>
      </c>
      <c r="X3519" s="24"/>
      <c r="Y3519" s="24"/>
      <c r="Z3519" s="24"/>
      <c r="AA3519" s="208">
        <v>0.25600000000000001</v>
      </c>
      <c r="AB3519" s="208">
        <v>0.61399999999999999</v>
      </c>
      <c r="AC3519" s="208">
        <v>0.86</v>
      </c>
      <c r="AD3519" s="208">
        <v>1.2250000000000001</v>
      </c>
      <c r="AE3519" s="208">
        <v>1.337</v>
      </c>
      <c r="AF3519" s="208">
        <v>0.98499999999999999</v>
      </c>
      <c r="AG3519" s="208">
        <v>0.66</v>
      </c>
      <c r="AH3519" s="208">
        <v>0.40799999999999997</v>
      </c>
      <c r="AI3519" s="208">
        <v>0.43</v>
      </c>
      <c r="AJ3519" s="24"/>
      <c r="AK3519" s="24"/>
      <c r="AL3519" s="24"/>
      <c r="AM3519" s="208">
        <v>0.28999999999999998</v>
      </c>
      <c r="AN3519" s="208">
        <v>0.51</v>
      </c>
      <c r="AO3519" s="208">
        <v>0.97299999999999998</v>
      </c>
      <c r="AP3519" s="208">
        <v>1.2490000000000001</v>
      </c>
      <c r="AQ3519" s="208">
        <v>1.41</v>
      </c>
      <c r="AR3519" s="208">
        <v>1.204</v>
      </c>
      <c r="AS3519" s="208">
        <v>0.93500000000000005</v>
      </c>
      <c r="AT3519" s="208">
        <v>0.48699999999999999</v>
      </c>
      <c r="AU3519" s="24"/>
      <c r="AV3519" s="208">
        <v>0.33</v>
      </c>
      <c r="AW3519" s="24"/>
      <c r="AX3519" s="24"/>
      <c r="AY3519" s="24"/>
      <c r="AZ3519" s="208">
        <v>0.73799999999999999</v>
      </c>
      <c r="BA3519" s="208">
        <v>1.514</v>
      </c>
      <c r="BB3519" s="21">
        <f t="shared" si="423"/>
        <v>1.514</v>
      </c>
      <c r="BC3519" s="21"/>
      <c r="BD3519" s="22">
        <f t="shared" si="424"/>
        <v>2.03494623655914</v>
      </c>
      <c r="BE3519" s="21"/>
      <c r="BG3519" s="10"/>
      <c r="BH3519" s="21">
        <f t="shared" si="425"/>
        <v>0</v>
      </c>
      <c r="BI3519" s="22">
        <f t="shared" si="425"/>
        <v>1.5140000000000002E-3</v>
      </c>
      <c r="BJ3519" s="21"/>
      <c r="BK3519" s="21">
        <v>0</v>
      </c>
      <c r="BL3519" s="22">
        <v>4.5420000000000009E-3</v>
      </c>
      <c r="BM3519" s="21"/>
      <c r="BN3519" s="21">
        <f t="shared" si="421"/>
        <v>0</v>
      </c>
      <c r="BO3519" s="22">
        <f t="shared" si="421"/>
        <v>1.8168000000000004E-2</v>
      </c>
      <c r="BP3519" s="21">
        <f t="shared" si="421"/>
        <v>0</v>
      </c>
    </row>
    <row r="3520" spans="1:68" ht="11.1" hidden="1" customHeight="1" outlineLevel="1" collapsed="1" x14ac:dyDescent="0.2">
      <c r="A3520" s="10"/>
      <c r="B3520" s="18"/>
      <c r="C3520" s="18"/>
      <c r="D3520" s="18"/>
      <c r="E3520" s="19" t="s">
        <v>3014</v>
      </c>
      <c r="F3520" s="20"/>
      <c r="G3520" s="20"/>
      <c r="H3520" s="20"/>
      <c r="I3520" s="20"/>
      <c r="J3520" s="20"/>
      <c r="K3520" s="20"/>
      <c r="L3520" s="20"/>
      <c r="M3520" s="20"/>
      <c r="N3520" s="20"/>
      <c r="O3520" s="20"/>
      <c r="P3520" s="20"/>
      <c r="Q3520" s="20"/>
      <c r="R3520" s="20"/>
      <c r="S3520" s="20"/>
      <c r="T3520" s="20"/>
      <c r="U3520" s="20"/>
      <c r="V3520" s="20"/>
      <c r="W3520" s="20"/>
      <c r="X3520" s="20"/>
      <c r="Y3520" s="20"/>
      <c r="Z3520" s="20"/>
      <c r="AA3520" s="20"/>
      <c r="AB3520" s="20"/>
      <c r="AC3520" s="20"/>
      <c r="AD3520" s="20"/>
      <c r="AE3520" s="20"/>
      <c r="AF3520" s="20"/>
      <c r="AG3520" s="20"/>
      <c r="AH3520" s="20"/>
      <c r="AI3520" s="20"/>
      <c r="AJ3520" s="20"/>
      <c r="AK3520" s="20"/>
      <c r="AL3520" s="20"/>
      <c r="AM3520" s="20"/>
      <c r="AN3520" s="20"/>
      <c r="AO3520" s="20"/>
      <c r="AP3520" s="20"/>
      <c r="AQ3520" s="209">
        <v>2.7989999999999999</v>
      </c>
      <c r="AR3520" s="209">
        <v>2.74</v>
      </c>
      <c r="AS3520" s="209">
        <v>1.841</v>
      </c>
      <c r="AT3520" s="209">
        <v>0.72499999999999998</v>
      </c>
      <c r="AU3520" s="20"/>
      <c r="AV3520" s="20"/>
      <c r="AW3520" s="20"/>
      <c r="AX3520" s="20"/>
      <c r="AY3520" s="209">
        <v>0.60399999999999998</v>
      </c>
      <c r="AZ3520" s="209">
        <v>0.94</v>
      </c>
      <c r="BA3520" s="209">
        <v>1.1000000000000001</v>
      </c>
      <c r="BB3520" s="56">
        <f>BB3521+BB3522</f>
        <v>43.692</v>
      </c>
      <c r="BC3520" s="21">
        <f>BF3520</f>
        <v>6.5</v>
      </c>
      <c r="BD3520" s="22">
        <f t="shared" si="424"/>
        <v>58.725806451612904</v>
      </c>
      <c r="BE3520" s="21">
        <f>BC3520-BD3520</f>
        <v>-52.225806451612904</v>
      </c>
      <c r="BF3520" s="91">
        <v>6.5</v>
      </c>
      <c r="BG3520" s="10">
        <v>6</v>
      </c>
      <c r="BH3520" s="21">
        <f t="shared" si="425"/>
        <v>4.836E-3</v>
      </c>
      <c r="BI3520" s="22">
        <v>5.0000000000000001E-3</v>
      </c>
      <c r="BJ3520" s="21">
        <f>BH3520-BI3520</f>
        <v>-1.6400000000000008E-4</v>
      </c>
      <c r="BK3520" s="21">
        <v>1.4508E-2</v>
      </c>
      <c r="BL3520" s="22">
        <v>8.397E-3</v>
      </c>
      <c r="BM3520" s="21">
        <v>6.1110000000000001E-3</v>
      </c>
      <c r="BN3520" s="21">
        <f t="shared" si="421"/>
        <v>5.8032E-2</v>
      </c>
      <c r="BO3520" s="22">
        <f t="shared" si="421"/>
        <v>3.3588E-2</v>
      </c>
      <c r="BP3520" s="21">
        <f t="shared" si="421"/>
        <v>2.4444E-2</v>
      </c>
    </row>
    <row r="3521" spans="1:68" ht="11.1" hidden="1" customHeight="1" outlineLevel="2" x14ac:dyDescent="0.2">
      <c r="A3521" s="10"/>
      <c r="B3521" s="18"/>
      <c r="C3521" s="18"/>
      <c r="D3521" s="18"/>
      <c r="E3521" s="23" t="s">
        <v>3015</v>
      </c>
      <c r="F3521" s="24"/>
      <c r="G3521" s="24"/>
      <c r="H3521" s="24"/>
      <c r="I3521" s="24"/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24"/>
      <c r="AD3521" s="24"/>
      <c r="AE3521" s="24"/>
      <c r="AF3521" s="24"/>
      <c r="AG3521" s="24"/>
      <c r="AH3521" s="24"/>
      <c r="AI3521" s="24"/>
      <c r="AJ3521" s="24"/>
      <c r="AK3521" s="24"/>
      <c r="AL3521" s="24"/>
      <c r="AM3521" s="24"/>
      <c r="AN3521" s="24"/>
      <c r="AO3521" s="24"/>
      <c r="AP3521" s="24"/>
      <c r="AQ3521" s="208">
        <v>2.7989999999999999</v>
      </c>
      <c r="AR3521" s="208">
        <v>2.74</v>
      </c>
      <c r="AS3521" s="208">
        <v>1.841</v>
      </c>
      <c r="AT3521" s="208">
        <v>0.72499999999999998</v>
      </c>
      <c r="AU3521" s="24"/>
      <c r="AV3521" s="24"/>
      <c r="AW3521" s="24"/>
      <c r="AX3521" s="24"/>
      <c r="AY3521" s="208">
        <v>0.60399999999999998</v>
      </c>
      <c r="AZ3521" s="208">
        <v>0.94</v>
      </c>
      <c r="BA3521" s="208">
        <v>1.1000000000000001</v>
      </c>
      <c r="BB3521" s="21">
        <f t="shared" si="423"/>
        <v>2.7989999999999999</v>
      </c>
      <c r="BC3521" s="21"/>
      <c r="BD3521" s="22">
        <f t="shared" si="424"/>
        <v>3.7620967741935485</v>
      </c>
      <c r="BE3521" s="21"/>
      <c r="BG3521" s="10"/>
      <c r="BH3521" s="21">
        <f t="shared" si="425"/>
        <v>0</v>
      </c>
      <c r="BI3521" s="22">
        <f t="shared" si="425"/>
        <v>2.7989999999999998E-3</v>
      </c>
      <c r="BJ3521" s="21"/>
      <c r="BK3521" s="21">
        <v>0</v>
      </c>
      <c r="BL3521" s="22">
        <v>8.397E-3</v>
      </c>
      <c r="BM3521" s="21"/>
      <c r="BN3521" s="21">
        <f t="shared" si="421"/>
        <v>0</v>
      </c>
      <c r="BO3521" s="22">
        <f t="shared" si="421"/>
        <v>3.3588E-2</v>
      </c>
      <c r="BP3521" s="21">
        <f t="shared" si="421"/>
        <v>0</v>
      </c>
    </row>
    <row r="3522" spans="1:68" ht="11.1" hidden="1" customHeight="1" outlineLevel="2" x14ac:dyDescent="0.2">
      <c r="A3522" s="10"/>
      <c r="B3522" s="18"/>
      <c r="C3522" s="18"/>
      <c r="D3522" s="18"/>
      <c r="E3522" s="23" t="s">
        <v>3016</v>
      </c>
      <c r="F3522" s="208">
        <v>34.329000000000001</v>
      </c>
      <c r="G3522" s="208">
        <v>26.167999999999999</v>
      </c>
      <c r="H3522" s="208">
        <v>21.452000000000002</v>
      </c>
      <c r="I3522" s="239">
        <v>14.884</v>
      </c>
      <c r="J3522" s="239"/>
      <c r="K3522" s="208">
        <v>7.2160000000000002</v>
      </c>
      <c r="L3522" s="208">
        <v>0.23200000000000001</v>
      </c>
      <c r="M3522" s="24"/>
      <c r="N3522" s="24"/>
      <c r="O3522" s="208">
        <v>2.165</v>
      </c>
      <c r="P3522" s="208">
        <v>20.495999999999999</v>
      </c>
      <c r="Q3522" s="208">
        <v>37.085999999999999</v>
      </c>
      <c r="R3522" s="208">
        <v>38.142000000000003</v>
      </c>
      <c r="S3522" s="208">
        <v>40.893000000000001</v>
      </c>
      <c r="T3522" s="208">
        <v>37.896000000000001</v>
      </c>
      <c r="U3522" s="208">
        <v>18.928999999999998</v>
      </c>
      <c r="V3522" s="208">
        <v>9.7959999999999994</v>
      </c>
      <c r="W3522" s="208">
        <v>6.7140000000000004</v>
      </c>
      <c r="X3522" s="24"/>
      <c r="Y3522" s="24"/>
      <c r="Z3522" s="24"/>
      <c r="AA3522" s="24"/>
      <c r="AB3522" s="24"/>
      <c r="AC3522" s="24"/>
      <c r="AD3522" s="24"/>
      <c r="AE3522" s="24"/>
      <c r="AF3522" s="24"/>
      <c r="AG3522" s="24"/>
      <c r="AH3522" s="24"/>
      <c r="AI3522" s="24"/>
      <c r="AJ3522" s="24"/>
      <c r="AK3522" s="24"/>
      <c r="AL3522" s="24"/>
      <c r="AM3522" s="24"/>
      <c r="AN3522" s="24"/>
      <c r="AO3522" s="24"/>
      <c r="AP3522" s="24"/>
      <c r="AQ3522" s="24"/>
      <c r="AR3522" s="24"/>
      <c r="AS3522" s="24"/>
      <c r="AT3522" s="24"/>
      <c r="AU3522" s="24"/>
      <c r="AV3522" s="24"/>
      <c r="AW3522" s="24"/>
      <c r="AX3522" s="24"/>
      <c r="AY3522" s="24"/>
      <c r="AZ3522" s="24"/>
      <c r="BA3522" s="24"/>
      <c r="BB3522" s="21">
        <f t="shared" si="423"/>
        <v>40.893000000000001</v>
      </c>
      <c r="BC3522" s="21"/>
      <c r="BD3522" s="22">
        <f t="shared" si="424"/>
        <v>54.963709677419352</v>
      </c>
      <c r="BE3522" s="21"/>
      <c r="BG3522" s="10"/>
      <c r="BH3522" s="21">
        <f t="shared" si="425"/>
        <v>0</v>
      </c>
      <c r="BI3522" s="22">
        <f t="shared" si="425"/>
        <v>4.0892999999999999E-2</v>
      </c>
      <c r="BJ3522" s="21"/>
      <c r="BK3522" s="21">
        <v>0</v>
      </c>
      <c r="BL3522" s="22">
        <v>0.122679</v>
      </c>
      <c r="BM3522" s="21"/>
      <c r="BN3522" s="21">
        <f t="shared" si="421"/>
        <v>0</v>
      </c>
      <c r="BO3522" s="22">
        <f t="shared" si="421"/>
        <v>0.49071599999999999</v>
      </c>
      <c r="BP3522" s="21">
        <f t="shared" si="421"/>
        <v>0</v>
      </c>
    </row>
    <row r="3523" spans="1:68" ht="11.1" hidden="1" customHeight="1" outlineLevel="1" collapsed="1" x14ac:dyDescent="0.2">
      <c r="A3523" s="10"/>
      <c r="B3523" s="18"/>
      <c r="C3523" s="18"/>
      <c r="D3523" s="18"/>
      <c r="E3523" s="19" t="s">
        <v>3017</v>
      </c>
      <c r="F3523" s="209">
        <v>10.35</v>
      </c>
      <c r="G3523" s="209">
        <v>9.6639999999999997</v>
      </c>
      <c r="H3523" s="209">
        <v>8.298</v>
      </c>
      <c r="I3523" s="240">
        <v>6.4539999999999997</v>
      </c>
      <c r="J3523" s="240"/>
      <c r="K3523" s="209">
        <v>4.7489999999999997</v>
      </c>
      <c r="L3523" s="209">
        <v>0.46800000000000003</v>
      </c>
      <c r="M3523" s="20"/>
      <c r="N3523" s="209">
        <v>0.623</v>
      </c>
      <c r="O3523" s="209">
        <v>2.7690000000000001</v>
      </c>
      <c r="P3523" s="209">
        <v>6.5759999999999996</v>
      </c>
      <c r="Q3523" s="209">
        <v>9.7940000000000005</v>
      </c>
      <c r="R3523" s="209">
        <v>10.253</v>
      </c>
      <c r="S3523" s="209">
        <v>10.773999999999999</v>
      </c>
      <c r="T3523" s="209">
        <v>10.845000000000001</v>
      </c>
      <c r="U3523" s="209">
        <v>8.7509999999999994</v>
      </c>
      <c r="V3523" s="209">
        <v>7.085</v>
      </c>
      <c r="W3523" s="209">
        <v>3.944</v>
      </c>
      <c r="X3523" s="209">
        <v>2.7879999999999998</v>
      </c>
      <c r="Y3523" s="209">
        <v>2.6720000000000002</v>
      </c>
      <c r="Z3523" s="20"/>
      <c r="AA3523" s="209">
        <v>5.5049999999999999</v>
      </c>
      <c r="AB3523" s="209">
        <v>7.5490000000000004</v>
      </c>
      <c r="AC3523" s="209">
        <v>11.509</v>
      </c>
      <c r="AD3523" s="209">
        <v>13.326000000000001</v>
      </c>
      <c r="AE3523" s="209">
        <v>13.593</v>
      </c>
      <c r="AF3523" s="209">
        <v>12.356999999999999</v>
      </c>
      <c r="AG3523" s="209">
        <v>9.4149999999999991</v>
      </c>
      <c r="AH3523" s="209">
        <v>7.6150000000000002</v>
      </c>
      <c r="AI3523" s="209">
        <v>4.6760000000000002</v>
      </c>
      <c r="AJ3523" s="20"/>
      <c r="AK3523" s="20"/>
      <c r="AL3523" s="20"/>
      <c r="AM3523" s="209">
        <v>5</v>
      </c>
      <c r="AN3523" s="209">
        <v>12.714</v>
      </c>
      <c r="AO3523" s="20"/>
      <c r="AP3523" s="209">
        <v>11.99</v>
      </c>
      <c r="AQ3523" s="209">
        <v>13.295999999999999</v>
      </c>
      <c r="AR3523" s="209">
        <v>10.295999999999999</v>
      </c>
      <c r="AS3523" s="209">
        <v>9.9930000000000003</v>
      </c>
      <c r="AT3523" s="209">
        <v>4.5579999999999998</v>
      </c>
      <c r="AU3523" s="209">
        <v>3.4430000000000001</v>
      </c>
      <c r="AV3523" s="209">
        <v>1.228</v>
      </c>
      <c r="AW3523" s="209">
        <v>1.075</v>
      </c>
      <c r="AX3523" s="209">
        <v>2.137</v>
      </c>
      <c r="AY3523" s="209">
        <v>4.6909999999999998</v>
      </c>
      <c r="AZ3523" s="209">
        <v>7.2789999999999999</v>
      </c>
      <c r="BA3523" s="209">
        <v>6.4790000000000001</v>
      </c>
      <c r="BB3523" s="21">
        <f t="shared" si="423"/>
        <v>13.593</v>
      </c>
      <c r="BC3523" s="21">
        <f>BF3523</f>
        <v>19.600000000000001</v>
      </c>
      <c r="BD3523" s="22">
        <f t="shared" si="424"/>
        <v>18.270161290322584</v>
      </c>
      <c r="BE3523" s="21">
        <f>BC3523-BD3523</f>
        <v>1.3298387096774178</v>
      </c>
      <c r="BF3523" s="90">
        <v>19.600000000000001</v>
      </c>
      <c r="BG3523" s="10">
        <v>5</v>
      </c>
      <c r="BH3523" s="21">
        <f t="shared" si="425"/>
        <v>1.4582400000000002E-2</v>
      </c>
      <c r="BI3523" s="22">
        <f t="shared" si="425"/>
        <v>1.3593000000000003E-2</v>
      </c>
      <c r="BJ3523" s="21">
        <f>BH3523-BI3523</f>
        <v>9.8939999999999965E-4</v>
      </c>
      <c r="BK3523" s="21">
        <v>4.3747200000000007E-2</v>
      </c>
      <c r="BL3523" s="22">
        <v>4.077900000000001E-2</v>
      </c>
      <c r="BM3523" s="21">
        <v>2.9681999999999972E-3</v>
      </c>
      <c r="BN3523" s="21">
        <f t="shared" si="421"/>
        <v>0.17498880000000003</v>
      </c>
      <c r="BO3523" s="22">
        <f t="shared" si="421"/>
        <v>0.16311600000000004</v>
      </c>
      <c r="BP3523" s="21">
        <f t="shared" si="421"/>
        <v>1.1872799999999989E-2</v>
      </c>
    </row>
    <row r="3524" spans="1:68" ht="11.1" hidden="1" customHeight="1" outlineLevel="2" x14ac:dyDescent="0.2">
      <c r="A3524" s="10"/>
      <c r="B3524" s="18"/>
      <c r="C3524" s="18"/>
      <c r="D3524" s="18"/>
      <c r="E3524" s="23" t="s">
        <v>3018</v>
      </c>
      <c r="F3524" s="208">
        <v>10.35</v>
      </c>
      <c r="G3524" s="208">
        <v>9.6639999999999997</v>
      </c>
      <c r="H3524" s="208">
        <v>8.298</v>
      </c>
      <c r="I3524" s="239">
        <v>6.4539999999999997</v>
      </c>
      <c r="J3524" s="239"/>
      <c r="K3524" s="208">
        <v>4.7489999999999997</v>
      </c>
      <c r="L3524" s="208">
        <v>0.46800000000000003</v>
      </c>
      <c r="M3524" s="24"/>
      <c r="N3524" s="208">
        <v>0.623</v>
      </c>
      <c r="O3524" s="208">
        <v>2.7690000000000001</v>
      </c>
      <c r="P3524" s="208">
        <v>6.5759999999999996</v>
      </c>
      <c r="Q3524" s="208">
        <v>9.7940000000000005</v>
      </c>
      <c r="R3524" s="208">
        <v>10.253</v>
      </c>
      <c r="S3524" s="208">
        <v>10.773999999999999</v>
      </c>
      <c r="T3524" s="208">
        <v>10.845000000000001</v>
      </c>
      <c r="U3524" s="208">
        <v>8.7509999999999994</v>
      </c>
      <c r="V3524" s="208">
        <v>7.085</v>
      </c>
      <c r="W3524" s="208">
        <v>3.944</v>
      </c>
      <c r="X3524" s="208">
        <v>2.7879999999999998</v>
      </c>
      <c r="Y3524" s="208">
        <v>2.6720000000000002</v>
      </c>
      <c r="Z3524" s="24"/>
      <c r="AA3524" s="208">
        <v>5.5049999999999999</v>
      </c>
      <c r="AB3524" s="208">
        <v>7.5490000000000004</v>
      </c>
      <c r="AC3524" s="208">
        <v>11.509</v>
      </c>
      <c r="AD3524" s="208">
        <v>13.326000000000001</v>
      </c>
      <c r="AE3524" s="208">
        <v>13.593</v>
      </c>
      <c r="AF3524" s="208">
        <v>12.356999999999999</v>
      </c>
      <c r="AG3524" s="208">
        <v>9.4149999999999991</v>
      </c>
      <c r="AH3524" s="208">
        <v>7.6150000000000002</v>
      </c>
      <c r="AI3524" s="208">
        <v>4.6760000000000002</v>
      </c>
      <c r="AJ3524" s="24"/>
      <c r="AK3524" s="24"/>
      <c r="AL3524" s="24"/>
      <c r="AM3524" s="208">
        <v>5</v>
      </c>
      <c r="AN3524" s="208">
        <v>12.714</v>
      </c>
      <c r="AO3524" s="24"/>
      <c r="AP3524" s="208">
        <v>11.99</v>
      </c>
      <c r="AQ3524" s="208">
        <v>13.295999999999999</v>
      </c>
      <c r="AR3524" s="208">
        <v>10.295999999999999</v>
      </c>
      <c r="AS3524" s="208">
        <v>9.9930000000000003</v>
      </c>
      <c r="AT3524" s="208">
        <v>4.5579999999999998</v>
      </c>
      <c r="AU3524" s="208">
        <v>3.4430000000000001</v>
      </c>
      <c r="AV3524" s="208">
        <v>1.228</v>
      </c>
      <c r="AW3524" s="208">
        <v>1.075</v>
      </c>
      <c r="AX3524" s="208">
        <v>2.137</v>
      </c>
      <c r="AY3524" s="208">
        <v>4.6909999999999998</v>
      </c>
      <c r="AZ3524" s="208">
        <v>7.2789999999999999</v>
      </c>
      <c r="BA3524" s="208">
        <v>6.4790000000000001</v>
      </c>
      <c r="BB3524" s="21">
        <f t="shared" si="423"/>
        <v>13.593</v>
      </c>
      <c r="BC3524" s="21"/>
      <c r="BD3524" s="22">
        <f t="shared" si="424"/>
        <v>18.270161290322584</v>
      </c>
      <c r="BE3524" s="21"/>
      <c r="BG3524" s="10"/>
      <c r="BH3524" s="21">
        <f t="shared" si="425"/>
        <v>0</v>
      </c>
      <c r="BI3524" s="22">
        <f t="shared" si="425"/>
        <v>1.3593000000000003E-2</v>
      </c>
      <c r="BJ3524" s="21"/>
      <c r="BK3524" s="21">
        <v>0</v>
      </c>
      <c r="BL3524" s="22">
        <v>4.077900000000001E-2</v>
      </c>
      <c r="BM3524" s="21"/>
      <c r="BN3524" s="21">
        <f t="shared" si="421"/>
        <v>0</v>
      </c>
      <c r="BO3524" s="22">
        <f t="shared" si="421"/>
        <v>0.16311600000000004</v>
      </c>
      <c r="BP3524" s="21">
        <f t="shared" si="421"/>
        <v>0</v>
      </c>
    </row>
    <row r="3525" spans="1:68" ht="11.1" hidden="1" customHeight="1" outlineLevel="1" collapsed="1" x14ac:dyDescent="0.2">
      <c r="A3525" s="10"/>
      <c r="B3525" s="18"/>
      <c r="C3525" s="18"/>
      <c r="D3525" s="18"/>
      <c r="E3525" s="19" t="s">
        <v>3019</v>
      </c>
      <c r="F3525" s="20"/>
      <c r="G3525" s="209">
        <v>4</v>
      </c>
      <c r="H3525" s="209">
        <v>11.414</v>
      </c>
      <c r="I3525" s="240">
        <v>1.6</v>
      </c>
      <c r="J3525" s="240"/>
      <c r="K3525" s="209">
        <v>1.732</v>
      </c>
      <c r="L3525" s="20"/>
      <c r="M3525" s="20"/>
      <c r="N3525" s="20"/>
      <c r="O3525" s="20"/>
      <c r="P3525" s="209">
        <v>1.5880000000000001</v>
      </c>
      <c r="Q3525" s="209">
        <v>2.4319999999999999</v>
      </c>
      <c r="R3525" s="209">
        <v>2.6320000000000001</v>
      </c>
      <c r="S3525" s="209">
        <v>4.9050000000000002</v>
      </c>
      <c r="T3525" s="209">
        <v>4</v>
      </c>
      <c r="U3525" s="209">
        <v>12.61</v>
      </c>
      <c r="V3525" s="209">
        <v>0.8</v>
      </c>
      <c r="W3525" s="20"/>
      <c r="X3525" s="20"/>
      <c r="Y3525" s="20"/>
      <c r="Z3525" s="20"/>
      <c r="AA3525" s="20"/>
      <c r="AB3525" s="20"/>
      <c r="AC3525" s="209">
        <v>0.19400000000000001</v>
      </c>
      <c r="AD3525" s="209">
        <v>0.67</v>
      </c>
      <c r="AE3525" s="209">
        <v>0.82899999999999996</v>
      </c>
      <c r="AF3525" s="209">
        <v>0.69699999999999995</v>
      </c>
      <c r="AG3525" s="209">
        <v>1.73</v>
      </c>
      <c r="AH3525" s="209">
        <v>0.79800000000000004</v>
      </c>
      <c r="AI3525" s="209">
        <v>0.28999999999999998</v>
      </c>
      <c r="AJ3525" s="209">
        <v>0.378</v>
      </c>
      <c r="AK3525" s="20"/>
      <c r="AL3525" s="20"/>
      <c r="AM3525" s="20"/>
      <c r="AN3525" s="20"/>
      <c r="AO3525" s="209">
        <v>0.39600000000000002</v>
      </c>
      <c r="AP3525" s="209">
        <v>2.016</v>
      </c>
      <c r="AQ3525" s="209">
        <v>2.4580000000000002</v>
      </c>
      <c r="AR3525" s="209">
        <v>1.99</v>
      </c>
      <c r="AS3525" s="209">
        <v>1.1220000000000001</v>
      </c>
      <c r="AT3525" s="209">
        <v>0.77800000000000002</v>
      </c>
      <c r="AU3525" s="209">
        <v>0.27500000000000002</v>
      </c>
      <c r="AV3525" s="209">
        <v>0.04</v>
      </c>
      <c r="AW3525" s="20"/>
      <c r="AX3525" s="20"/>
      <c r="AY3525" s="20"/>
      <c r="AZ3525" s="20"/>
      <c r="BA3525" s="20"/>
      <c r="BB3525" s="56">
        <f>BB3526+BB3527</f>
        <v>17.202999999999999</v>
      </c>
      <c r="BC3525" s="21">
        <f>BD3525</f>
        <v>23.122311827956988</v>
      </c>
      <c r="BD3525" s="22">
        <f t="shared" si="424"/>
        <v>23.122311827956988</v>
      </c>
      <c r="BE3525" s="21">
        <f>BC3525-BD3525</f>
        <v>0</v>
      </c>
      <c r="BF3525" s="91">
        <v>5.27</v>
      </c>
      <c r="BG3525" s="10">
        <v>6</v>
      </c>
      <c r="BH3525" s="21">
        <f t="shared" si="425"/>
        <v>1.7203E-2</v>
      </c>
      <c r="BI3525" s="22">
        <f t="shared" si="425"/>
        <v>1.7203E-2</v>
      </c>
      <c r="BJ3525" s="21">
        <f>BH3525-BI3525</f>
        <v>0</v>
      </c>
      <c r="BK3525" s="21">
        <v>5.1609000000000002E-2</v>
      </c>
      <c r="BL3525" s="22">
        <v>5.1609000000000002E-2</v>
      </c>
      <c r="BM3525" s="21">
        <v>0</v>
      </c>
      <c r="BN3525" s="21">
        <f t="shared" si="421"/>
        <v>0.20643600000000001</v>
      </c>
      <c r="BO3525" s="22">
        <f t="shared" si="421"/>
        <v>0.20643600000000001</v>
      </c>
      <c r="BP3525" s="21">
        <f t="shared" si="421"/>
        <v>0</v>
      </c>
    </row>
    <row r="3526" spans="1:68" ht="11.1" hidden="1" customHeight="1" outlineLevel="2" x14ac:dyDescent="0.2">
      <c r="A3526" s="10"/>
      <c r="B3526" s="18"/>
      <c r="C3526" s="18"/>
      <c r="D3526" s="18"/>
      <c r="E3526" s="23" t="s">
        <v>2864</v>
      </c>
      <c r="F3526" s="24"/>
      <c r="G3526" s="208">
        <v>2</v>
      </c>
      <c r="H3526" s="208">
        <v>5.3209999999999997</v>
      </c>
      <c r="I3526" s="239">
        <v>0.8</v>
      </c>
      <c r="J3526" s="239"/>
      <c r="K3526" s="208">
        <v>0.58299999999999996</v>
      </c>
      <c r="L3526" s="24"/>
      <c r="M3526" s="24"/>
      <c r="N3526" s="24"/>
      <c r="O3526" s="24"/>
      <c r="P3526" s="208">
        <v>0.94499999999999995</v>
      </c>
      <c r="Q3526" s="208">
        <v>1.4510000000000001</v>
      </c>
      <c r="R3526" s="208">
        <v>1.4990000000000001</v>
      </c>
      <c r="S3526" s="208">
        <v>3.3969999999999998</v>
      </c>
      <c r="T3526" s="208">
        <v>2</v>
      </c>
      <c r="U3526" s="208">
        <v>11.11</v>
      </c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4"/>
      <c r="AI3526" s="24"/>
      <c r="AJ3526" s="24"/>
      <c r="AK3526" s="24"/>
      <c r="AL3526" s="24"/>
      <c r="AM3526" s="24"/>
      <c r="AN3526" s="24"/>
      <c r="AO3526" s="24"/>
      <c r="AP3526" s="24"/>
      <c r="AQ3526" s="24"/>
      <c r="AR3526" s="24"/>
      <c r="AS3526" s="24"/>
      <c r="AT3526" s="24"/>
      <c r="AU3526" s="24"/>
      <c r="AV3526" s="24"/>
      <c r="AW3526" s="24"/>
      <c r="AX3526" s="24"/>
      <c r="AY3526" s="24"/>
      <c r="AZ3526" s="24"/>
      <c r="BA3526" s="24"/>
      <c r="BB3526" s="21">
        <f t="shared" si="423"/>
        <v>11.11</v>
      </c>
      <c r="BC3526" s="21"/>
      <c r="BD3526" s="22">
        <f t="shared" si="424"/>
        <v>14.93279569892473</v>
      </c>
      <c r="BE3526" s="21"/>
      <c r="BG3526" s="10"/>
      <c r="BH3526" s="21">
        <f t="shared" si="425"/>
        <v>0</v>
      </c>
      <c r="BI3526" s="22">
        <f t="shared" si="425"/>
        <v>1.111E-2</v>
      </c>
      <c r="BJ3526" s="21"/>
      <c r="BK3526" s="21">
        <v>0</v>
      </c>
      <c r="BL3526" s="22">
        <v>3.3329999999999999E-2</v>
      </c>
      <c r="BM3526" s="21"/>
      <c r="BN3526" s="21">
        <f t="shared" si="421"/>
        <v>0</v>
      </c>
      <c r="BO3526" s="22">
        <f t="shared" si="421"/>
        <v>0.13331999999999999</v>
      </c>
      <c r="BP3526" s="21">
        <f t="shared" si="421"/>
        <v>0</v>
      </c>
    </row>
    <row r="3527" spans="1:68" ht="11.1" hidden="1" customHeight="1" outlineLevel="2" x14ac:dyDescent="0.2">
      <c r="A3527" s="10"/>
      <c r="B3527" s="18"/>
      <c r="C3527" s="18"/>
      <c r="D3527" s="18"/>
      <c r="E3527" s="23" t="s">
        <v>3020</v>
      </c>
      <c r="F3527" s="24"/>
      <c r="G3527" s="208">
        <v>2</v>
      </c>
      <c r="H3527" s="208">
        <v>6.093</v>
      </c>
      <c r="I3527" s="239">
        <v>0.8</v>
      </c>
      <c r="J3527" s="239"/>
      <c r="K3527" s="208">
        <v>1.149</v>
      </c>
      <c r="L3527" s="24"/>
      <c r="M3527" s="24"/>
      <c r="N3527" s="24"/>
      <c r="O3527" s="24"/>
      <c r="P3527" s="208">
        <v>0.64300000000000002</v>
      </c>
      <c r="Q3527" s="208">
        <v>0.98099999999999998</v>
      </c>
      <c r="R3527" s="208">
        <v>1.133</v>
      </c>
      <c r="S3527" s="208">
        <v>1.508</v>
      </c>
      <c r="T3527" s="208">
        <v>2</v>
      </c>
      <c r="U3527" s="208">
        <v>1.5</v>
      </c>
      <c r="V3527" s="208">
        <v>0.8</v>
      </c>
      <c r="W3527" s="24"/>
      <c r="X3527" s="24"/>
      <c r="Y3527" s="24"/>
      <c r="Z3527" s="24"/>
      <c r="AA3527" s="24"/>
      <c r="AB3527" s="24"/>
      <c r="AC3527" s="208">
        <v>0.19400000000000001</v>
      </c>
      <c r="AD3527" s="208">
        <v>0.67</v>
      </c>
      <c r="AE3527" s="208">
        <v>0.82899999999999996</v>
      </c>
      <c r="AF3527" s="208">
        <v>0.69699999999999995</v>
      </c>
      <c r="AG3527" s="208">
        <v>1.73</v>
      </c>
      <c r="AH3527" s="208">
        <v>0.79800000000000004</v>
      </c>
      <c r="AI3527" s="208">
        <v>0.28999999999999998</v>
      </c>
      <c r="AJ3527" s="208">
        <v>0.378</v>
      </c>
      <c r="AK3527" s="24"/>
      <c r="AL3527" s="24"/>
      <c r="AM3527" s="24"/>
      <c r="AN3527" s="24"/>
      <c r="AO3527" s="208">
        <v>0.39600000000000002</v>
      </c>
      <c r="AP3527" s="208">
        <v>2.016</v>
      </c>
      <c r="AQ3527" s="208">
        <v>2.4580000000000002</v>
      </c>
      <c r="AR3527" s="208">
        <v>1.99</v>
      </c>
      <c r="AS3527" s="208">
        <v>1.1220000000000001</v>
      </c>
      <c r="AT3527" s="208">
        <v>0.77800000000000002</v>
      </c>
      <c r="AU3527" s="208">
        <v>0.27500000000000002</v>
      </c>
      <c r="AV3527" s="208">
        <v>0.04</v>
      </c>
      <c r="AW3527" s="24"/>
      <c r="AX3527" s="24"/>
      <c r="AY3527" s="24"/>
      <c r="AZ3527" s="24"/>
      <c r="BA3527" s="24"/>
      <c r="BB3527" s="21">
        <f t="shared" si="423"/>
        <v>6.093</v>
      </c>
      <c r="BC3527" s="21"/>
      <c r="BD3527" s="22">
        <f t="shared" si="424"/>
        <v>8.189516129032258</v>
      </c>
      <c r="BE3527" s="21"/>
      <c r="BG3527" s="10"/>
      <c r="BH3527" s="21">
        <f t="shared" si="425"/>
        <v>0</v>
      </c>
      <c r="BI3527" s="22">
        <f t="shared" si="425"/>
        <v>6.0930000000000003E-3</v>
      </c>
      <c r="BJ3527" s="21"/>
      <c r="BK3527" s="21">
        <v>0</v>
      </c>
      <c r="BL3527" s="22">
        <v>1.8279E-2</v>
      </c>
      <c r="BM3527" s="21"/>
      <c r="BN3527" s="21">
        <f t="shared" si="421"/>
        <v>0</v>
      </c>
      <c r="BO3527" s="22">
        <f t="shared" si="421"/>
        <v>7.3116E-2</v>
      </c>
      <c r="BP3527" s="21">
        <f t="shared" si="421"/>
        <v>0</v>
      </c>
    </row>
    <row r="3528" spans="1:68" ht="11.1" hidden="1" customHeight="1" outlineLevel="1" collapsed="1" x14ac:dyDescent="0.2">
      <c r="A3528" s="10"/>
      <c r="B3528" s="18"/>
      <c r="C3528" s="18"/>
      <c r="D3528" s="18"/>
      <c r="E3528" s="19" t="s">
        <v>3021</v>
      </c>
      <c r="F3528" s="209">
        <v>20.178000000000001</v>
      </c>
      <c r="G3528" s="209">
        <v>13.106</v>
      </c>
      <c r="H3528" s="209">
        <v>8.3260000000000005</v>
      </c>
      <c r="I3528" s="240">
        <v>5.4569999999999999</v>
      </c>
      <c r="J3528" s="240"/>
      <c r="K3528" s="209">
        <v>1.8320000000000001</v>
      </c>
      <c r="L3528" s="20"/>
      <c r="M3528" s="20"/>
      <c r="N3528" s="20"/>
      <c r="O3528" s="209">
        <v>3.2069999999999999</v>
      </c>
      <c r="P3528" s="209">
        <v>8.1760000000000002</v>
      </c>
      <c r="Q3528" s="209">
        <v>15.426</v>
      </c>
      <c r="R3528" s="209">
        <v>15.555</v>
      </c>
      <c r="S3528" s="209">
        <v>18.933</v>
      </c>
      <c r="T3528" s="209">
        <v>18.748999999999999</v>
      </c>
      <c r="U3528" s="209">
        <v>7.5010000000000003</v>
      </c>
      <c r="V3528" s="209">
        <v>5.484</v>
      </c>
      <c r="W3528" s="209">
        <v>2.2549999999999999</v>
      </c>
      <c r="X3528" s="20"/>
      <c r="Y3528" s="20"/>
      <c r="Z3528" s="20"/>
      <c r="AA3528" s="20"/>
      <c r="AB3528" s="209">
        <v>25.34</v>
      </c>
      <c r="AC3528" s="209">
        <v>19.073</v>
      </c>
      <c r="AD3528" s="209">
        <v>11.981999999999999</v>
      </c>
      <c r="AE3528" s="209">
        <v>12.843</v>
      </c>
      <c r="AF3528" s="209">
        <v>12.189</v>
      </c>
      <c r="AG3528" s="209">
        <v>6.024</v>
      </c>
      <c r="AH3528" s="209">
        <v>4.0030000000000001</v>
      </c>
      <c r="AI3528" s="209">
        <v>3.87</v>
      </c>
      <c r="AJ3528" s="209">
        <v>0.41399999999999998</v>
      </c>
      <c r="AK3528" s="20"/>
      <c r="AL3528" s="20"/>
      <c r="AM3528" s="20"/>
      <c r="AN3528" s="209">
        <v>6.2880000000000003</v>
      </c>
      <c r="AO3528" s="209">
        <v>11.8</v>
      </c>
      <c r="AP3528" s="209">
        <v>18.164000000000001</v>
      </c>
      <c r="AQ3528" s="209">
        <v>9.4610000000000003</v>
      </c>
      <c r="AR3528" s="209">
        <v>16.350000000000001</v>
      </c>
      <c r="AS3528" s="209">
        <v>10.837</v>
      </c>
      <c r="AT3528" s="209">
        <v>10.217000000000001</v>
      </c>
      <c r="AU3528" s="209">
        <v>3.6949999999999998</v>
      </c>
      <c r="AV3528" s="20"/>
      <c r="AW3528" s="20"/>
      <c r="AX3528" s="20"/>
      <c r="AY3528" s="209">
        <v>1.6579999999999999</v>
      </c>
      <c r="AZ3528" s="209">
        <v>6.2</v>
      </c>
      <c r="BA3528" s="209">
        <v>11.347</v>
      </c>
      <c r="BB3528" s="21">
        <f t="shared" si="423"/>
        <v>25.34</v>
      </c>
      <c r="BC3528" s="21">
        <f>BD3528</f>
        <v>34.059139784946233</v>
      </c>
      <c r="BD3528" s="22">
        <f t="shared" si="424"/>
        <v>34.059139784946233</v>
      </c>
      <c r="BE3528" s="21">
        <f>BC3528-BD3528</f>
        <v>0</v>
      </c>
      <c r="BF3528" s="91">
        <v>26.7</v>
      </c>
      <c r="BG3528" s="10">
        <v>5</v>
      </c>
      <c r="BH3528" s="21">
        <f t="shared" si="425"/>
        <v>2.5339999999999998E-2</v>
      </c>
      <c r="BI3528" s="22">
        <f t="shared" si="425"/>
        <v>2.5339999999999998E-2</v>
      </c>
      <c r="BJ3528" s="21">
        <f>BH3528-BI3528</f>
        <v>0</v>
      </c>
      <c r="BK3528" s="21">
        <v>7.601999999999999E-2</v>
      </c>
      <c r="BL3528" s="22">
        <v>7.601999999999999E-2</v>
      </c>
      <c r="BM3528" s="21">
        <v>0</v>
      </c>
      <c r="BN3528" s="21">
        <f t="shared" ref="BN3528:BP3591" si="426">BK3528*4</f>
        <v>0.30407999999999996</v>
      </c>
      <c r="BO3528" s="22">
        <f t="shared" si="426"/>
        <v>0.30407999999999996</v>
      </c>
      <c r="BP3528" s="21">
        <f t="shared" si="426"/>
        <v>0</v>
      </c>
    </row>
    <row r="3529" spans="1:68" ht="11.1" hidden="1" customHeight="1" outlineLevel="2" x14ac:dyDescent="0.2">
      <c r="A3529" s="10"/>
      <c r="B3529" s="18"/>
      <c r="C3529" s="18"/>
      <c r="D3529" s="18"/>
      <c r="E3529" s="23" t="s">
        <v>3022</v>
      </c>
      <c r="F3529" s="208">
        <v>20.178000000000001</v>
      </c>
      <c r="G3529" s="208">
        <v>13.106</v>
      </c>
      <c r="H3529" s="208">
        <v>8.3260000000000005</v>
      </c>
      <c r="I3529" s="239">
        <v>5.4569999999999999</v>
      </c>
      <c r="J3529" s="239"/>
      <c r="K3529" s="208">
        <v>1.8320000000000001</v>
      </c>
      <c r="L3529" s="24"/>
      <c r="M3529" s="24"/>
      <c r="N3529" s="24"/>
      <c r="O3529" s="208">
        <v>3.2069999999999999</v>
      </c>
      <c r="P3529" s="208">
        <v>8.1760000000000002</v>
      </c>
      <c r="Q3529" s="208">
        <v>15.426</v>
      </c>
      <c r="R3529" s="208">
        <v>15.555</v>
      </c>
      <c r="S3529" s="208">
        <v>18.933</v>
      </c>
      <c r="T3529" s="208">
        <v>18.748999999999999</v>
      </c>
      <c r="U3529" s="208">
        <v>7.5010000000000003</v>
      </c>
      <c r="V3529" s="208">
        <v>5.484</v>
      </c>
      <c r="W3529" s="208">
        <v>2.2549999999999999</v>
      </c>
      <c r="X3529" s="24"/>
      <c r="Y3529" s="24"/>
      <c r="Z3529" s="24"/>
      <c r="AA3529" s="24"/>
      <c r="AB3529" s="208">
        <v>25.34</v>
      </c>
      <c r="AC3529" s="208">
        <v>19.073</v>
      </c>
      <c r="AD3529" s="208">
        <v>11.981999999999999</v>
      </c>
      <c r="AE3529" s="208">
        <v>12.843</v>
      </c>
      <c r="AF3529" s="208">
        <v>12.189</v>
      </c>
      <c r="AG3529" s="208">
        <v>6.024</v>
      </c>
      <c r="AH3529" s="208">
        <v>4.0030000000000001</v>
      </c>
      <c r="AI3529" s="208">
        <v>3.87</v>
      </c>
      <c r="AJ3529" s="208">
        <v>0.41399999999999998</v>
      </c>
      <c r="AK3529" s="24"/>
      <c r="AL3529" s="24"/>
      <c r="AM3529" s="24"/>
      <c r="AN3529" s="208">
        <v>6.2880000000000003</v>
      </c>
      <c r="AO3529" s="208">
        <v>11.8</v>
      </c>
      <c r="AP3529" s="208">
        <v>18.164000000000001</v>
      </c>
      <c r="AQ3529" s="208">
        <v>9.4610000000000003</v>
      </c>
      <c r="AR3529" s="208">
        <v>16.350000000000001</v>
      </c>
      <c r="AS3529" s="208">
        <v>10.837</v>
      </c>
      <c r="AT3529" s="208">
        <v>10.217000000000001</v>
      </c>
      <c r="AU3529" s="208">
        <v>3.6949999999999998</v>
      </c>
      <c r="AV3529" s="24"/>
      <c r="AW3529" s="24"/>
      <c r="AX3529" s="24"/>
      <c r="AY3529" s="208">
        <v>1.6579999999999999</v>
      </c>
      <c r="AZ3529" s="208">
        <v>6.2</v>
      </c>
      <c r="BA3529" s="208">
        <v>11.347</v>
      </c>
      <c r="BB3529" s="21">
        <f t="shared" si="423"/>
        <v>25.34</v>
      </c>
      <c r="BC3529" s="21"/>
      <c r="BD3529" s="22">
        <f t="shared" si="424"/>
        <v>34.059139784946233</v>
      </c>
      <c r="BE3529" s="21"/>
      <c r="BG3529" s="10"/>
      <c r="BH3529" s="21">
        <f t="shared" si="425"/>
        <v>0</v>
      </c>
      <c r="BI3529" s="22">
        <f t="shared" si="425"/>
        <v>2.5339999999999998E-2</v>
      </c>
      <c r="BJ3529" s="21"/>
      <c r="BK3529" s="21">
        <v>0</v>
      </c>
      <c r="BL3529" s="22">
        <v>7.601999999999999E-2</v>
      </c>
      <c r="BM3529" s="21"/>
      <c r="BN3529" s="21">
        <f t="shared" si="426"/>
        <v>0</v>
      </c>
      <c r="BO3529" s="22">
        <f t="shared" si="426"/>
        <v>0.30407999999999996</v>
      </c>
      <c r="BP3529" s="21">
        <f t="shared" si="426"/>
        <v>0</v>
      </c>
    </row>
    <row r="3530" spans="1:68" ht="11.1" hidden="1" customHeight="1" outlineLevel="1" collapsed="1" x14ac:dyDescent="0.2">
      <c r="A3530" s="10"/>
      <c r="B3530" s="18"/>
      <c r="C3530" s="18"/>
      <c r="D3530" s="18"/>
      <c r="E3530" s="19" t="s">
        <v>3023</v>
      </c>
      <c r="F3530" s="209">
        <v>1.0389999999999999</v>
      </c>
      <c r="G3530" s="209">
        <v>0.52600000000000002</v>
      </c>
      <c r="H3530" s="209">
        <v>1.974</v>
      </c>
      <c r="I3530" s="240">
        <v>1.294</v>
      </c>
      <c r="J3530" s="240"/>
      <c r="K3530" s="209">
        <v>0.66800000000000004</v>
      </c>
      <c r="L3530" s="209">
        <v>0.59699999999999998</v>
      </c>
      <c r="M3530" s="209">
        <v>1.2609999999999999</v>
      </c>
      <c r="N3530" s="209">
        <v>1.3480000000000001</v>
      </c>
      <c r="O3530" s="209">
        <v>1.2569999999999999</v>
      </c>
      <c r="P3530" s="209">
        <v>1.25</v>
      </c>
      <c r="Q3530" s="209">
        <v>0.93100000000000005</v>
      </c>
      <c r="R3530" s="209">
        <v>1.3580000000000001</v>
      </c>
      <c r="S3530" s="209">
        <v>1.3580000000000001</v>
      </c>
      <c r="T3530" s="209">
        <v>0.98899999999999999</v>
      </c>
      <c r="U3530" s="209">
        <v>0.94799999999999995</v>
      </c>
      <c r="V3530" s="209">
        <v>1.1890000000000001</v>
      </c>
      <c r="W3530" s="209">
        <v>1.123</v>
      </c>
      <c r="X3530" s="209">
        <v>1.125</v>
      </c>
      <c r="Y3530" s="209">
        <v>1.107</v>
      </c>
      <c r="Z3530" s="209">
        <v>1.097</v>
      </c>
      <c r="AA3530" s="209">
        <v>1.1639999999999999</v>
      </c>
      <c r="AB3530" s="209">
        <v>1.218</v>
      </c>
      <c r="AC3530" s="209">
        <v>1.167</v>
      </c>
      <c r="AD3530" s="209">
        <v>1.0900000000000001</v>
      </c>
      <c r="AE3530" s="209">
        <v>1.087</v>
      </c>
      <c r="AF3530" s="209">
        <v>1.091</v>
      </c>
      <c r="AG3530" s="209">
        <v>1.1080000000000001</v>
      </c>
      <c r="AH3530" s="209">
        <v>1.1220000000000001</v>
      </c>
      <c r="AI3530" s="209">
        <v>1.1299999999999999</v>
      </c>
      <c r="AJ3530" s="209">
        <v>1.113</v>
      </c>
      <c r="AK3530" s="209">
        <v>1.1040000000000001</v>
      </c>
      <c r="AL3530" s="209">
        <v>1.119</v>
      </c>
      <c r="AM3530" s="209">
        <v>1.149</v>
      </c>
      <c r="AN3530" s="209">
        <v>1.165</v>
      </c>
      <c r="AO3530" s="209">
        <v>1.1879999999999999</v>
      </c>
      <c r="AP3530" s="209">
        <v>1.113</v>
      </c>
      <c r="AQ3530" s="209">
        <v>1.1519999999999999</v>
      </c>
      <c r="AR3530" s="209">
        <v>1.1060000000000001</v>
      </c>
      <c r="AS3530" s="209">
        <v>1.089</v>
      </c>
      <c r="AT3530" s="209">
        <v>1.1299999999999999</v>
      </c>
      <c r="AU3530" s="209">
        <v>1.1499999999999999</v>
      </c>
      <c r="AV3530" s="209">
        <v>1.145</v>
      </c>
      <c r="AW3530" s="209">
        <v>1.1970000000000001</v>
      </c>
      <c r="AX3530" s="209">
        <v>1.175</v>
      </c>
      <c r="AY3530" s="209">
        <v>1.2430000000000001</v>
      </c>
      <c r="AZ3530" s="209">
        <v>1.08</v>
      </c>
      <c r="BA3530" s="209">
        <v>1.1719999999999999</v>
      </c>
      <c r="BB3530" s="21">
        <f t="shared" si="423"/>
        <v>1.974</v>
      </c>
      <c r="BC3530" s="21">
        <f>BF3530</f>
        <v>15.84</v>
      </c>
      <c r="BD3530" s="22">
        <f t="shared" si="424"/>
        <v>2.653225806451613</v>
      </c>
      <c r="BE3530" s="21">
        <f>BC3530-BD3530</f>
        <v>13.186774193548388</v>
      </c>
      <c r="BF3530" s="91">
        <v>15.84</v>
      </c>
      <c r="BG3530" s="10"/>
      <c r="BH3530" s="21">
        <f t="shared" si="425"/>
        <v>1.1784959999999999E-2</v>
      </c>
      <c r="BI3530" s="22">
        <f t="shared" si="425"/>
        <v>1.9740000000000001E-3</v>
      </c>
      <c r="BJ3530" s="21">
        <f>BH3530-BI3530</f>
        <v>9.8109599999999988E-3</v>
      </c>
      <c r="BK3530" s="21">
        <v>3.5354879999999998E-2</v>
      </c>
      <c r="BL3530" s="22">
        <v>5.9220000000000002E-3</v>
      </c>
      <c r="BM3530" s="21">
        <v>2.9432879999999998E-2</v>
      </c>
      <c r="BN3530" s="21">
        <f t="shared" si="426"/>
        <v>0.14141951999999999</v>
      </c>
      <c r="BO3530" s="22">
        <f t="shared" si="426"/>
        <v>2.3688000000000001E-2</v>
      </c>
      <c r="BP3530" s="21">
        <f t="shared" si="426"/>
        <v>0.11773151999999999</v>
      </c>
    </row>
    <row r="3531" spans="1:68" ht="11.1" hidden="1" customHeight="1" outlineLevel="2" x14ac:dyDescent="0.2">
      <c r="A3531" s="10"/>
      <c r="B3531" s="18"/>
      <c r="C3531" s="18"/>
      <c r="D3531" s="18"/>
      <c r="E3531" s="23"/>
      <c r="F3531" s="208">
        <v>1.0389999999999999</v>
      </c>
      <c r="G3531" s="208">
        <v>0.52600000000000002</v>
      </c>
      <c r="H3531" s="208">
        <v>1.974</v>
      </c>
      <c r="I3531" s="239">
        <v>1.294</v>
      </c>
      <c r="J3531" s="239"/>
      <c r="K3531" s="208">
        <v>0.66800000000000004</v>
      </c>
      <c r="L3531" s="208">
        <v>0.59699999999999998</v>
      </c>
      <c r="M3531" s="208">
        <v>1.2609999999999999</v>
      </c>
      <c r="N3531" s="208">
        <v>1.3480000000000001</v>
      </c>
      <c r="O3531" s="208">
        <v>1.2569999999999999</v>
      </c>
      <c r="P3531" s="208">
        <v>1.25</v>
      </c>
      <c r="Q3531" s="208">
        <v>0.93100000000000005</v>
      </c>
      <c r="R3531" s="208">
        <v>1.3580000000000001</v>
      </c>
      <c r="S3531" s="208">
        <v>1.3580000000000001</v>
      </c>
      <c r="T3531" s="208">
        <v>0.98899999999999999</v>
      </c>
      <c r="U3531" s="208">
        <v>0.94799999999999995</v>
      </c>
      <c r="V3531" s="208">
        <v>1.1890000000000001</v>
      </c>
      <c r="W3531" s="208">
        <v>1.123</v>
      </c>
      <c r="X3531" s="208">
        <v>1.125</v>
      </c>
      <c r="Y3531" s="208">
        <v>1.107</v>
      </c>
      <c r="Z3531" s="208">
        <v>1.097</v>
      </c>
      <c r="AA3531" s="208">
        <v>1.1639999999999999</v>
      </c>
      <c r="AB3531" s="208">
        <v>1.218</v>
      </c>
      <c r="AC3531" s="208">
        <v>1.167</v>
      </c>
      <c r="AD3531" s="208">
        <v>1.0900000000000001</v>
      </c>
      <c r="AE3531" s="208">
        <v>1.087</v>
      </c>
      <c r="AF3531" s="208">
        <v>1.091</v>
      </c>
      <c r="AG3531" s="208">
        <v>1.1080000000000001</v>
      </c>
      <c r="AH3531" s="208">
        <v>1.1220000000000001</v>
      </c>
      <c r="AI3531" s="208">
        <v>1.1299999999999999</v>
      </c>
      <c r="AJ3531" s="208">
        <v>1.113</v>
      </c>
      <c r="AK3531" s="208">
        <v>1.1040000000000001</v>
      </c>
      <c r="AL3531" s="208">
        <v>1.119</v>
      </c>
      <c r="AM3531" s="208">
        <v>1.149</v>
      </c>
      <c r="AN3531" s="208">
        <v>1.165</v>
      </c>
      <c r="AO3531" s="208">
        <v>1.1879999999999999</v>
      </c>
      <c r="AP3531" s="208">
        <v>1.113</v>
      </c>
      <c r="AQ3531" s="208">
        <v>1.1519999999999999</v>
      </c>
      <c r="AR3531" s="208">
        <v>1.1060000000000001</v>
      </c>
      <c r="AS3531" s="208">
        <v>1.089</v>
      </c>
      <c r="AT3531" s="208">
        <v>1.1299999999999999</v>
      </c>
      <c r="AU3531" s="208">
        <v>1.1499999999999999</v>
      </c>
      <c r="AV3531" s="208">
        <v>1.145</v>
      </c>
      <c r="AW3531" s="208">
        <v>1.1970000000000001</v>
      </c>
      <c r="AX3531" s="208">
        <v>1.175</v>
      </c>
      <c r="AY3531" s="208">
        <v>1.2430000000000001</v>
      </c>
      <c r="AZ3531" s="208">
        <v>1.08</v>
      </c>
      <c r="BA3531" s="208">
        <v>1.1719999999999999</v>
      </c>
      <c r="BB3531" s="21">
        <f t="shared" si="423"/>
        <v>1.974</v>
      </c>
      <c r="BC3531" s="21"/>
      <c r="BD3531" s="22">
        <f t="shared" si="424"/>
        <v>2.653225806451613</v>
      </c>
      <c r="BE3531" s="21"/>
      <c r="BG3531" s="10"/>
      <c r="BH3531" s="21">
        <f t="shared" si="425"/>
        <v>0</v>
      </c>
      <c r="BI3531" s="22">
        <f t="shared" si="425"/>
        <v>1.9740000000000001E-3</v>
      </c>
      <c r="BJ3531" s="21"/>
      <c r="BK3531" s="21">
        <v>0</v>
      </c>
      <c r="BL3531" s="22">
        <v>5.9220000000000002E-3</v>
      </c>
      <c r="BM3531" s="21"/>
      <c r="BN3531" s="21">
        <f t="shared" si="426"/>
        <v>0</v>
      </c>
      <c r="BO3531" s="22">
        <f t="shared" si="426"/>
        <v>2.3688000000000001E-2</v>
      </c>
      <c r="BP3531" s="21">
        <f t="shared" si="426"/>
        <v>0</v>
      </c>
    </row>
    <row r="3532" spans="1:68" ht="11.1" hidden="1" customHeight="1" outlineLevel="1" collapsed="1" x14ac:dyDescent="0.2">
      <c r="A3532" s="10"/>
      <c r="B3532" s="18"/>
      <c r="C3532" s="18"/>
      <c r="D3532" s="18"/>
      <c r="E3532" s="19" t="s">
        <v>3024</v>
      </c>
      <c r="F3532" s="209">
        <v>19.411999999999999</v>
      </c>
      <c r="G3532" s="209">
        <v>14.039</v>
      </c>
      <c r="H3532" s="209">
        <v>10.903</v>
      </c>
      <c r="I3532" s="240">
        <v>6.952</v>
      </c>
      <c r="J3532" s="240"/>
      <c r="K3532" s="209">
        <v>2.298</v>
      </c>
      <c r="L3532" s="20"/>
      <c r="M3532" s="20"/>
      <c r="N3532" s="20"/>
      <c r="O3532" s="209">
        <v>3.835</v>
      </c>
      <c r="P3532" s="209">
        <v>9.6950000000000003</v>
      </c>
      <c r="Q3532" s="209">
        <v>15.32</v>
      </c>
      <c r="R3532" s="209">
        <v>19.632000000000001</v>
      </c>
      <c r="S3532" s="209">
        <v>19.936</v>
      </c>
      <c r="T3532" s="209">
        <v>17.32</v>
      </c>
      <c r="U3532" s="209">
        <v>11.615</v>
      </c>
      <c r="V3532" s="209">
        <v>5.52</v>
      </c>
      <c r="W3532" s="209">
        <v>2.17</v>
      </c>
      <c r="X3532" s="20"/>
      <c r="Y3532" s="20"/>
      <c r="Z3532" s="20"/>
      <c r="AA3532" s="209">
        <v>2.39</v>
      </c>
      <c r="AB3532" s="209">
        <v>4.992</v>
      </c>
      <c r="AC3532" s="209">
        <v>14.804</v>
      </c>
      <c r="AD3532" s="209">
        <v>16.928999999999998</v>
      </c>
      <c r="AE3532" s="209">
        <v>16.872</v>
      </c>
      <c r="AF3532" s="209">
        <v>15.356</v>
      </c>
      <c r="AG3532" s="209">
        <v>8.4619999999999997</v>
      </c>
      <c r="AH3532" s="209">
        <v>4.0599999999999996</v>
      </c>
      <c r="AI3532" s="209">
        <v>2.3940000000000001</v>
      </c>
      <c r="AJ3532" s="20"/>
      <c r="AK3532" s="20"/>
      <c r="AL3532" s="20"/>
      <c r="AM3532" s="209">
        <v>2.1989999999999998</v>
      </c>
      <c r="AN3532" s="209">
        <v>6.6769999999999996</v>
      </c>
      <c r="AO3532" s="209">
        <v>15.457000000000001</v>
      </c>
      <c r="AP3532" s="209">
        <v>22.552</v>
      </c>
      <c r="AQ3532" s="209">
        <v>15.425000000000001</v>
      </c>
      <c r="AR3532" s="209">
        <v>19.024999999999999</v>
      </c>
      <c r="AS3532" s="209">
        <v>12.193</v>
      </c>
      <c r="AT3532" s="209">
        <v>6.8979999999999997</v>
      </c>
      <c r="AU3532" s="209">
        <v>2.7839999999999998</v>
      </c>
      <c r="AV3532" s="20"/>
      <c r="AW3532" s="20"/>
      <c r="AX3532" s="20"/>
      <c r="AY3532" s="209">
        <v>2.355</v>
      </c>
      <c r="AZ3532" s="209">
        <v>3.8769999999999998</v>
      </c>
      <c r="BA3532" s="209">
        <v>12.031000000000001</v>
      </c>
      <c r="BB3532" s="21">
        <f t="shared" si="423"/>
        <v>22.552</v>
      </c>
      <c r="BC3532" s="21">
        <f>BF3532</f>
        <v>56</v>
      </c>
      <c r="BD3532" s="22">
        <f t="shared" si="424"/>
        <v>30.311827956989248</v>
      </c>
      <c r="BE3532" s="21">
        <f>BC3532-BD3532</f>
        <v>25.688172043010752</v>
      </c>
      <c r="BF3532" s="2">
        <v>56</v>
      </c>
      <c r="BG3532" s="10">
        <v>6</v>
      </c>
      <c r="BH3532" s="21">
        <f t="shared" si="425"/>
        <v>4.1664E-2</v>
      </c>
      <c r="BI3532" s="22">
        <f t="shared" si="425"/>
        <v>2.2551999999999999E-2</v>
      </c>
      <c r="BJ3532" s="21">
        <f>BH3532-BI3532</f>
        <v>1.9112000000000001E-2</v>
      </c>
      <c r="BK3532" s="21">
        <v>0.12499199999999999</v>
      </c>
      <c r="BL3532" s="22">
        <v>6.7655999999999994E-2</v>
      </c>
      <c r="BM3532" s="21">
        <v>5.7335999999999998E-2</v>
      </c>
      <c r="BN3532" s="21">
        <f t="shared" si="426"/>
        <v>0.49996799999999997</v>
      </c>
      <c r="BO3532" s="22">
        <f t="shared" si="426"/>
        <v>0.27062399999999998</v>
      </c>
      <c r="BP3532" s="21">
        <f t="shared" si="426"/>
        <v>0.22934399999999999</v>
      </c>
    </row>
    <row r="3533" spans="1:68" ht="11.1" hidden="1" customHeight="1" outlineLevel="2" x14ac:dyDescent="0.2">
      <c r="A3533" s="10"/>
      <c r="B3533" s="18"/>
      <c r="C3533" s="18"/>
      <c r="D3533" s="18"/>
      <c r="E3533" s="23" t="s">
        <v>3025</v>
      </c>
      <c r="F3533" s="208">
        <v>19.411999999999999</v>
      </c>
      <c r="G3533" s="208">
        <v>14.039</v>
      </c>
      <c r="H3533" s="208">
        <v>10.903</v>
      </c>
      <c r="I3533" s="239">
        <v>6.952</v>
      </c>
      <c r="J3533" s="239"/>
      <c r="K3533" s="208">
        <v>2.298</v>
      </c>
      <c r="L3533" s="24"/>
      <c r="M3533" s="24"/>
      <c r="N3533" s="24"/>
      <c r="O3533" s="208">
        <v>3.835</v>
      </c>
      <c r="P3533" s="208">
        <v>9.6950000000000003</v>
      </c>
      <c r="Q3533" s="208">
        <v>15.32</v>
      </c>
      <c r="R3533" s="208">
        <v>19.632000000000001</v>
      </c>
      <c r="S3533" s="208">
        <v>19.936</v>
      </c>
      <c r="T3533" s="208">
        <v>17.32</v>
      </c>
      <c r="U3533" s="208">
        <v>11.615</v>
      </c>
      <c r="V3533" s="208">
        <v>5.52</v>
      </c>
      <c r="W3533" s="208">
        <v>2.17</v>
      </c>
      <c r="X3533" s="24"/>
      <c r="Y3533" s="24"/>
      <c r="Z3533" s="24"/>
      <c r="AA3533" s="208">
        <v>2.39</v>
      </c>
      <c r="AB3533" s="208">
        <v>4.992</v>
      </c>
      <c r="AC3533" s="208">
        <v>14.804</v>
      </c>
      <c r="AD3533" s="208">
        <v>16.928999999999998</v>
      </c>
      <c r="AE3533" s="208">
        <v>16.872</v>
      </c>
      <c r="AF3533" s="208">
        <v>15.356</v>
      </c>
      <c r="AG3533" s="208">
        <v>8.4619999999999997</v>
      </c>
      <c r="AH3533" s="208">
        <v>4.0599999999999996</v>
      </c>
      <c r="AI3533" s="208">
        <v>2.3940000000000001</v>
      </c>
      <c r="AJ3533" s="24"/>
      <c r="AK3533" s="24"/>
      <c r="AL3533" s="24"/>
      <c r="AM3533" s="208">
        <v>2.1989999999999998</v>
      </c>
      <c r="AN3533" s="208">
        <v>6.6769999999999996</v>
      </c>
      <c r="AO3533" s="208">
        <v>15.457000000000001</v>
      </c>
      <c r="AP3533" s="208">
        <v>22.552</v>
      </c>
      <c r="AQ3533" s="208">
        <v>15.425000000000001</v>
      </c>
      <c r="AR3533" s="208">
        <v>19.024999999999999</v>
      </c>
      <c r="AS3533" s="208">
        <v>12.193</v>
      </c>
      <c r="AT3533" s="208">
        <v>6.8979999999999997</v>
      </c>
      <c r="AU3533" s="208">
        <v>2.7839999999999998</v>
      </c>
      <c r="AV3533" s="24"/>
      <c r="AW3533" s="24"/>
      <c r="AX3533" s="24"/>
      <c r="AY3533" s="208">
        <v>2.355</v>
      </c>
      <c r="AZ3533" s="208">
        <v>3.8769999999999998</v>
      </c>
      <c r="BA3533" s="208">
        <v>12.031000000000001</v>
      </c>
      <c r="BB3533" s="21">
        <f t="shared" si="423"/>
        <v>22.552</v>
      </c>
      <c r="BC3533" s="21"/>
      <c r="BD3533" s="22">
        <f t="shared" si="424"/>
        <v>30.311827956989248</v>
      </c>
      <c r="BE3533" s="21"/>
      <c r="BG3533" s="10"/>
      <c r="BH3533" s="21">
        <f t="shared" si="425"/>
        <v>0</v>
      </c>
      <c r="BI3533" s="22">
        <f t="shared" si="425"/>
        <v>2.2551999999999999E-2</v>
      </c>
      <c r="BJ3533" s="21"/>
      <c r="BK3533" s="21">
        <v>0</v>
      </c>
      <c r="BL3533" s="22">
        <v>6.7655999999999994E-2</v>
      </c>
      <c r="BM3533" s="21"/>
      <c r="BN3533" s="21">
        <f t="shared" si="426"/>
        <v>0</v>
      </c>
      <c r="BO3533" s="22">
        <f t="shared" si="426"/>
        <v>0.27062399999999998</v>
      </c>
      <c r="BP3533" s="21">
        <f t="shared" si="426"/>
        <v>0</v>
      </c>
    </row>
    <row r="3534" spans="1:68" ht="11.1" hidden="1" customHeight="1" outlineLevel="1" collapsed="1" x14ac:dyDescent="0.2">
      <c r="A3534" s="10"/>
      <c r="B3534" s="18"/>
      <c r="C3534" s="18"/>
      <c r="D3534" s="18"/>
      <c r="E3534" s="19" t="s">
        <v>3026</v>
      </c>
      <c r="F3534" s="209">
        <v>6</v>
      </c>
      <c r="G3534" s="209">
        <v>28.542000000000002</v>
      </c>
      <c r="H3534" s="209">
        <v>4.3230000000000004</v>
      </c>
      <c r="I3534" s="240">
        <v>5.0250000000000004</v>
      </c>
      <c r="J3534" s="240"/>
      <c r="K3534" s="20"/>
      <c r="L3534" s="20"/>
      <c r="M3534" s="20"/>
      <c r="N3534" s="20"/>
      <c r="O3534" s="20"/>
      <c r="P3534" s="209">
        <v>7.8789999999999996</v>
      </c>
      <c r="Q3534" s="209">
        <v>7.3159999999999998</v>
      </c>
      <c r="R3534" s="209">
        <v>5.3380000000000001</v>
      </c>
      <c r="S3534" s="209">
        <v>9.5129999999999999</v>
      </c>
      <c r="T3534" s="209">
        <v>9.1180000000000003</v>
      </c>
      <c r="U3534" s="209">
        <v>6.2569999999999997</v>
      </c>
      <c r="V3534" s="209">
        <v>0.6</v>
      </c>
      <c r="W3534" s="209">
        <v>2.04</v>
      </c>
      <c r="X3534" s="20"/>
      <c r="Y3534" s="20"/>
      <c r="Z3534" s="20"/>
      <c r="AA3534" s="20"/>
      <c r="AB3534" s="209">
        <v>8.8490000000000002</v>
      </c>
      <c r="AC3534" s="209">
        <v>8.3239999999999998</v>
      </c>
      <c r="AD3534" s="209">
        <v>9.0299999999999994</v>
      </c>
      <c r="AE3534" s="209">
        <v>8.8309999999999995</v>
      </c>
      <c r="AF3534" s="209">
        <v>9.2170000000000005</v>
      </c>
      <c r="AG3534" s="209">
        <v>3.88</v>
      </c>
      <c r="AH3534" s="209">
        <v>4.1020000000000003</v>
      </c>
      <c r="AI3534" s="209">
        <v>1.383</v>
      </c>
      <c r="AJ3534" s="20"/>
      <c r="AK3534" s="20"/>
      <c r="AL3534" s="20"/>
      <c r="AM3534" s="20"/>
      <c r="AN3534" s="209">
        <v>6.1310000000000002</v>
      </c>
      <c r="AO3534" s="209">
        <v>8.6189999999999998</v>
      </c>
      <c r="AP3534" s="209">
        <v>11.279</v>
      </c>
      <c r="AQ3534" s="209">
        <v>13.159000000000001</v>
      </c>
      <c r="AR3534" s="209">
        <v>9.3420000000000005</v>
      </c>
      <c r="AS3534" s="209">
        <v>9.4879999999999995</v>
      </c>
      <c r="AT3534" s="209">
        <v>6.0810000000000004</v>
      </c>
      <c r="AU3534" s="209">
        <v>0.83299999999999996</v>
      </c>
      <c r="AV3534" s="20"/>
      <c r="AW3534" s="209">
        <v>3.5059999999999998</v>
      </c>
      <c r="AX3534" s="20"/>
      <c r="AY3534" s="209">
        <v>2.97</v>
      </c>
      <c r="AZ3534" s="209">
        <v>5.7</v>
      </c>
      <c r="BA3534" s="209">
        <v>8.5540000000000003</v>
      </c>
      <c r="BB3534" s="56">
        <f>BB3536+BB3535+BB3537</f>
        <v>30.409999999999997</v>
      </c>
      <c r="BC3534" s="21">
        <f>BD3534</f>
        <v>40.873655913978489</v>
      </c>
      <c r="BD3534" s="22">
        <f t="shared" si="424"/>
        <v>40.873655913978489</v>
      </c>
      <c r="BE3534" s="21">
        <f>BC3534-BD3534</f>
        <v>0</v>
      </c>
      <c r="BF3534" s="2">
        <v>25.52</v>
      </c>
      <c r="BG3534" s="10"/>
      <c r="BH3534" s="21">
        <f t="shared" si="425"/>
        <v>3.0409999999999993E-2</v>
      </c>
      <c r="BI3534" s="22">
        <f t="shared" si="425"/>
        <v>3.0409999999999993E-2</v>
      </c>
      <c r="BJ3534" s="21">
        <f>BH3534-BI3534</f>
        <v>0</v>
      </c>
      <c r="BK3534" s="21">
        <v>9.1229999999999978E-2</v>
      </c>
      <c r="BL3534" s="22">
        <v>9.1229999999999978E-2</v>
      </c>
      <c r="BM3534" s="21">
        <v>0</v>
      </c>
      <c r="BN3534" s="21">
        <f t="shared" si="426"/>
        <v>0.36491999999999991</v>
      </c>
      <c r="BO3534" s="22">
        <f t="shared" si="426"/>
        <v>0.36491999999999991</v>
      </c>
      <c r="BP3534" s="21">
        <f t="shared" si="426"/>
        <v>0</v>
      </c>
    </row>
    <row r="3535" spans="1:68" ht="11.1" hidden="1" customHeight="1" outlineLevel="2" x14ac:dyDescent="0.2">
      <c r="A3535" s="10"/>
      <c r="B3535" s="18"/>
      <c r="C3535" s="18"/>
      <c r="D3535" s="18"/>
      <c r="E3535" s="23" t="s">
        <v>3027</v>
      </c>
      <c r="F3535" s="24"/>
      <c r="G3535" s="24"/>
      <c r="H3535" s="24"/>
      <c r="I3535" s="24"/>
      <c r="J3535" s="24"/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4"/>
      <c r="X3535" s="24"/>
      <c r="Y3535" s="24"/>
      <c r="Z3535" s="24"/>
      <c r="AA3535" s="24"/>
      <c r="AB3535" s="208">
        <v>0.70199999999999996</v>
      </c>
      <c r="AC3535" s="208">
        <v>1.8680000000000001</v>
      </c>
      <c r="AD3535" s="208">
        <v>1.3959999999999999</v>
      </c>
      <c r="AE3535" s="208">
        <v>1.6830000000000001</v>
      </c>
      <c r="AF3535" s="208">
        <v>1.718</v>
      </c>
      <c r="AG3535" s="208">
        <v>0.64300000000000002</v>
      </c>
      <c r="AH3535" s="208">
        <v>0.57199999999999995</v>
      </c>
      <c r="AI3535" s="208">
        <v>0.36299999999999999</v>
      </c>
      <c r="AJ3535" s="24"/>
      <c r="AK3535" s="24"/>
      <c r="AL3535" s="24"/>
      <c r="AM3535" s="24"/>
      <c r="AN3535" s="208">
        <v>0.47599999999999998</v>
      </c>
      <c r="AO3535" s="208">
        <v>0.83099999999999996</v>
      </c>
      <c r="AP3535" s="208">
        <v>1.08</v>
      </c>
      <c r="AQ3535" s="208">
        <v>1.2589999999999999</v>
      </c>
      <c r="AR3535" s="208">
        <v>0.85399999999999998</v>
      </c>
      <c r="AS3535" s="208">
        <v>0.86699999999999999</v>
      </c>
      <c r="AT3535" s="208">
        <v>0.53600000000000003</v>
      </c>
      <c r="AU3535" s="208">
        <v>0.26300000000000001</v>
      </c>
      <c r="AV3535" s="24"/>
      <c r="AW3535" s="208">
        <v>6.2E-2</v>
      </c>
      <c r="AX3535" s="24"/>
      <c r="AY3535" s="208">
        <v>0.34599999999999997</v>
      </c>
      <c r="AZ3535" s="208">
        <v>0.7</v>
      </c>
      <c r="BA3535" s="208">
        <v>0.46300000000000002</v>
      </c>
      <c r="BB3535" s="21">
        <f t="shared" ref="BB3535:BB3598" si="427">MAX(F3535:BA3535)</f>
        <v>1.8680000000000001</v>
      </c>
      <c r="BC3535" s="21"/>
      <c r="BD3535" s="22">
        <f t="shared" si="424"/>
        <v>2.510752688172043</v>
      </c>
      <c r="BE3535" s="21"/>
      <c r="BG3535" s="10"/>
      <c r="BH3535" s="21">
        <f t="shared" si="425"/>
        <v>0</v>
      </c>
      <c r="BI3535" s="22">
        <f t="shared" si="425"/>
        <v>1.8680000000000001E-3</v>
      </c>
      <c r="BJ3535" s="21"/>
      <c r="BK3535" s="21">
        <v>0</v>
      </c>
      <c r="BL3535" s="22">
        <v>5.6040000000000005E-3</v>
      </c>
      <c r="BM3535" s="21"/>
      <c r="BN3535" s="21">
        <f t="shared" si="426"/>
        <v>0</v>
      </c>
      <c r="BO3535" s="22">
        <f t="shared" si="426"/>
        <v>2.2416000000000002E-2</v>
      </c>
      <c r="BP3535" s="21">
        <f t="shared" si="426"/>
        <v>0</v>
      </c>
    </row>
    <row r="3536" spans="1:68" ht="11.1" hidden="1" customHeight="1" outlineLevel="2" x14ac:dyDescent="0.2">
      <c r="A3536" s="10"/>
      <c r="B3536" s="18"/>
      <c r="C3536" s="18"/>
      <c r="D3536" s="18"/>
      <c r="E3536" s="23" t="s">
        <v>3028</v>
      </c>
      <c r="F3536" s="208">
        <v>3</v>
      </c>
      <c r="G3536" s="208">
        <v>7.68</v>
      </c>
      <c r="H3536" s="208">
        <v>1.369</v>
      </c>
      <c r="I3536" s="239">
        <v>1.2070000000000001</v>
      </c>
      <c r="J3536" s="239"/>
      <c r="K3536" s="24"/>
      <c r="L3536" s="24"/>
      <c r="M3536" s="24"/>
      <c r="N3536" s="24"/>
      <c r="O3536" s="24"/>
      <c r="P3536" s="208">
        <v>2.5539999999999998</v>
      </c>
      <c r="Q3536" s="208">
        <v>2.3530000000000002</v>
      </c>
      <c r="R3536" s="208">
        <v>1.782</v>
      </c>
      <c r="S3536" s="208">
        <v>3.3239999999999998</v>
      </c>
      <c r="T3536" s="208">
        <v>3.0270000000000001</v>
      </c>
      <c r="U3536" s="208">
        <v>2.1760000000000002</v>
      </c>
      <c r="V3536" s="208">
        <v>0.6</v>
      </c>
      <c r="W3536" s="208">
        <v>0.26700000000000002</v>
      </c>
      <c r="X3536" s="24"/>
      <c r="Y3536" s="24"/>
      <c r="Z3536" s="24"/>
      <c r="AA3536" s="24"/>
      <c r="AB3536" s="208">
        <v>4.8220000000000001</v>
      </c>
      <c r="AC3536" s="208">
        <v>2.5830000000000002</v>
      </c>
      <c r="AD3536" s="208">
        <v>1.9490000000000001</v>
      </c>
      <c r="AE3536" s="208">
        <v>1.802</v>
      </c>
      <c r="AF3536" s="208">
        <v>1.75</v>
      </c>
      <c r="AG3536" s="208">
        <v>0.67500000000000004</v>
      </c>
      <c r="AH3536" s="208">
        <v>0.85699999999999998</v>
      </c>
      <c r="AI3536" s="208">
        <v>0.307</v>
      </c>
      <c r="AJ3536" s="24"/>
      <c r="AK3536" s="24"/>
      <c r="AL3536" s="24"/>
      <c r="AM3536" s="24"/>
      <c r="AN3536" s="208">
        <v>1.262</v>
      </c>
      <c r="AO3536" s="208">
        <v>1.653</v>
      </c>
      <c r="AP3536" s="208">
        <v>2.2480000000000002</v>
      </c>
      <c r="AQ3536" s="208">
        <v>2.476</v>
      </c>
      <c r="AR3536" s="208">
        <v>1.696</v>
      </c>
      <c r="AS3536" s="208">
        <v>1.893</v>
      </c>
      <c r="AT3536" s="208">
        <v>1.1910000000000001</v>
      </c>
      <c r="AU3536" s="208">
        <v>0.56999999999999995</v>
      </c>
      <c r="AV3536" s="24"/>
      <c r="AW3536" s="24"/>
      <c r="AX3536" s="24"/>
      <c r="AY3536" s="208">
        <v>0.3</v>
      </c>
      <c r="AZ3536" s="208">
        <v>1.5</v>
      </c>
      <c r="BA3536" s="208">
        <v>0.90600000000000003</v>
      </c>
      <c r="BB3536" s="21">
        <f t="shared" si="427"/>
        <v>7.68</v>
      </c>
      <c r="BC3536" s="21"/>
      <c r="BD3536" s="22">
        <f t="shared" si="424"/>
        <v>10.32258064516129</v>
      </c>
      <c r="BE3536" s="21"/>
      <c r="BG3536" s="10"/>
      <c r="BH3536" s="21">
        <f t="shared" si="425"/>
        <v>0</v>
      </c>
      <c r="BI3536" s="22">
        <f t="shared" si="425"/>
        <v>7.6800000000000002E-3</v>
      </c>
      <c r="BJ3536" s="21"/>
      <c r="BK3536" s="21">
        <v>0</v>
      </c>
      <c r="BL3536" s="22">
        <v>2.3040000000000001E-2</v>
      </c>
      <c r="BM3536" s="21"/>
      <c r="BN3536" s="21">
        <f t="shared" si="426"/>
        <v>0</v>
      </c>
      <c r="BO3536" s="22">
        <f t="shared" si="426"/>
        <v>9.2160000000000006E-2</v>
      </c>
      <c r="BP3536" s="21">
        <f t="shared" si="426"/>
        <v>0</v>
      </c>
    </row>
    <row r="3537" spans="1:68" ht="11.1" hidden="1" customHeight="1" outlineLevel="2" x14ac:dyDescent="0.2">
      <c r="A3537" s="10"/>
      <c r="B3537" s="18"/>
      <c r="C3537" s="18"/>
      <c r="D3537" s="18"/>
      <c r="E3537" s="23" t="s">
        <v>3029</v>
      </c>
      <c r="F3537" s="208">
        <v>3</v>
      </c>
      <c r="G3537" s="208">
        <v>20.861999999999998</v>
      </c>
      <c r="H3537" s="208">
        <v>2.9540000000000002</v>
      </c>
      <c r="I3537" s="239">
        <v>3.8180000000000001</v>
      </c>
      <c r="J3537" s="239"/>
      <c r="K3537" s="24"/>
      <c r="L3537" s="24"/>
      <c r="M3537" s="24"/>
      <c r="N3537" s="24"/>
      <c r="O3537" s="24"/>
      <c r="P3537" s="208">
        <v>5.3250000000000002</v>
      </c>
      <c r="Q3537" s="208">
        <v>4.9630000000000001</v>
      </c>
      <c r="R3537" s="208">
        <v>3.556</v>
      </c>
      <c r="S3537" s="208">
        <v>6.1890000000000001</v>
      </c>
      <c r="T3537" s="208">
        <v>6.0910000000000002</v>
      </c>
      <c r="U3537" s="208">
        <v>4.0810000000000004</v>
      </c>
      <c r="V3537" s="24"/>
      <c r="W3537" s="208">
        <v>1.7729999999999999</v>
      </c>
      <c r="X3537" s="24"/>
      <c r="Y3537" s="24"/>
      <c r="Z3537" s="24"/>
      <c r="AA3537" s="24"/>
      <c r="AB3537" s="208">
        <v>3.3250000000000002</v>
      </c>
      <c r="AC3537" s="208">
        <v>3.8730000000000002</v>
      </c>
      <c r="AD3537" s="208">
        <v>5.6849999999999996</v>
      </c>
      <c r="AE3537" s="208">
        <v>5.3460000000000001</v>
      </c>
      <c r="AF3537" s="208">
        <v>5.7489999999999997</v>
      </c>
      <c r="AG3537" s="208">
        <v>2.5619999999999998</v>
      </c>
      <c r="AH3537" s="208">
        <v>2.673</v>
      </c>
      <c r="AI3537" s="208">
        <v>0.71299999999999997</v>
      </c>
      <c r="AJ3537" s="24"/>
      <c r="AK3537" s="24"/>
      <c r="AL3537" s="24"/>
      <c r="AM3537" s="24"/>
      <c r="AN3537" s="208">
        <v>4.3929999999999998</v>
      </c>
      <c r="AO3537" s="208">
        <v>6.1349999999999998</v>
      </c>
      <c r="AP3537" s="208">
        <v>7.9509999999999996</v>
      </c>
      <c r="AQ3537" s="208">
        <v>9.4239999999999995</v>
      </c>
      <c r="AR3537" s="208">
        <v>6.7919999999999998</v>
      </c>
      <c r="AS3537" s="208">
        <v>6.7279999999999998</v>
      </c>
      <c r="AT3537" s="208">
        <v>4.3540000000000001</v>
      </c>
      <c r="AU3537" s="24"/>
      <c r="AV3537" s="24"/>
      <c r="AW3537" s="208">
        <v>3.444</v>
      </c>
      <c r="AX3537" s="24"/>
      <c r="AY3537" s="208">
        <v>2.3239999999999998</v>
      </c>
      <c r="AZ3537" s="208">
        <v>3.5</v>
      </c>
      <c r="BA3537" s="208">
        <v>7.1849999999999996</v>
      </c>
      <c r="BB3537" s="21">
        <f t="shared" si="427"/>
        <v>20.861999999999998</v>
      </c>
      <c r="BC3537" s="21"/>
      <c r="BD3537" s="22">
        <f t="shared" si="424"/>
        <v>28.04032258064516</v>
      </c>
      <c r="BE3537" s="21"/>
      <c r="BG3537" s="10"/>
      <c r="BH3537" s="21">
        <f t="shared" si="425"/>
        <v>0</v>
      </c>
      <c r="BI3537" s="22">
        <f t="shared" si="425"/>
        <v>2.0861999999999999E-2</v>
      </c>
      <c r="BJ3537" s="21"/>
      <c r="BK3537" s="21">
        <v>0</v>
      </c>
      <c r="BL3537" s="22">
        <v>6.2586000000000003E-2</v>
      </c>
      <c r="BM3537" s="21"/>
      <c r="BN3537" s="21">
        <f t="shared" si="426"/>
        <v>0</v>
      </c>
      <c r="BO3537" s="22">
        <f t="shared" si="426"/>
        <v>0.25034400000000001</v>
      </c>
      <c r="BP3537" s="21">
        <f t="shared" si="426"/>
        <v>0</v>
      </c>
    </row>
    <row r="3538" spans="1:68" ht="11.1" hidden="1" customHeight="1" outlineLevel="1" collapsed="1" x14ac:dyDescent="0.2">
      <c r="A3538" s="10"/>
      <c r="B3538" s="18"/>
      <c r="C3538" s="18"/>
      <c r="D3538" s="18"/>
      <c r="E3538" s="19" t="s">
        <v>3030</v>
      </c>
      <c r="F3538" s="209">
        <v>2.4769999999999999</v>
      </c>
      <c r="G3538" s="209">
        <v>5.2290000000000001</v>
      </c>
      <c r="H3538" s="209">
        <v>4.6740000000000004</v>
      </c>
      <c r="I3538" s="20"/>
      <c r="J3538" s="20"/>
      <c r="K3538" s="209">
        <v>1.722</v>
      </c>
      <c r="L3538" s="209">
        <v>0.245</v>
      </c>
      <c r="M3538" s="209">
        <v>7.8E-2</v>
      </c>
      <c r="N3538" s="209">
        <v>2.1999999999999999E-2</v>
      </c>
      <c r="O3538" s="209">
        <v>0.80200000000000005</v>
      </c>
      <c r="P3538" s="209">
        <v>1.6040000000000001</v>
      </c>
      <c r="Q3538" s="209">
        <v>2.5779999999999998</v>
      </c>
      <c r="R3538" s="209">
        <v>4.1360000000000001</v>
      </c>
      <c r="S3538" s="209">
        <v>1.3779999999999999</v>
      </c>
      <c r="T3538" s="209">
        <v>2.956</v>
      </c>
      <c r="U3538" s="209">
        <v>2.254</v>
      </c>
      <c r="V3538" s="209">
        <v>1.137</v>
      </c>
      <c r="W3538" s="209">
        <v>0.58199999999999996</v>
      </c>
      <c r="X3538" s="209">
        <v>0.24</v>
      </c>
      <c r="Y3538" s="209">
        <v>0.127</v>
      </c>
      <c r="Z3538" s="209">
        <v>0.151</v>
      </c>
      <c r="AA3538" s="209">
        <v>0.92800000000000005</v>
      </c>
      <c r="AB3538" s="209">
        <v>1.5269999999999999</v>
      </c>
      <c r="AC3538" s="209">
        <v>2.4039999999999999</v>
      </c>
      <c r="AD3538" s="209">
        <v>4.71</v>
      </c>
      <c r="AE3538" s="209">
        <v>1.159</v>
      </c>
      <c r="AF3538" s="209">
        <v>4.2619999999999996</v>
      </c>
      <c r="AG3538" s="209">
        <v>2.032</v>
      </c>
      <c r="AH3538" s="209">
        <v>0.95199999999999996</v>
      </c>
      <c r="AI3538" s="209">
        <v>0.60599999999999998</v>
      </c>
      <c r="AJ3538" s="209">
        <v>0.11899999999999999</v>
      </c>
      <c r="AK3538" s="209">
        <v>1.6E-2</v>
      </c>
      <c r="AL3538" s="209">
        <v>3.7999999999999999E-2</v>
      </c>
      <c r="AM3538" s="209">
        <v>0.63700000000000001</v>
      </c>
      <c r="AN3538" s="209">
        <v>1.44</v>
      </c>
      <c r="AO3538" s="209">
        <v>2.391</v>
      </c>
      <c r="AP3538" s="209">
        <v>3.387</v>
      </c>
      <c r="AQ3538" s="209">
        <v>4.3129999999999997</v>
      </c>
      <c r="AR3538" s="209">
        <v>3.226</v>
      </c>
      <c r="AS3538" s="209">
        <v>2.238</v>
      </c>
      <c r="AT3538" s="209">
        <v>1.5489999999999999</v>
      </c>
      <c r="AU3538" s="209">
        <v>0.28899999999999998</v>
      </c>
      <c r="AV3538" s="20"/>
      <c r="AW3538" s="20"/>
      <c r="AX3538" s="20"/>
      <c r="AY3538" s="209">
        <v>0.87</v>
      </c>
      <c r="AZ3538" s="209">
        <v>1.1439999999999999</v>
      </c>
      <c r="BA3538" s="209">
        <v>2.0070000000000001</v>
      </c>
      <c r="BB3538" s="21">
        <f t="shared" si="427"/>
        <v>5.2290000000000001</v>
      </c>
      <c r="BC3538" s="21">
        <f>BD3538</f>
        <v>7.028225806451613</v>
      </c>
      <c r="BD3538" s="22">
        <f t="shared" si="424"/>
        <v>7.028225806451613</v>
      </c>
      <c r="BE3538" s="21">
        <f>BC3538-BD3538</f>
        <v>0</v>
      </c>
      <c r="BF3538" s="2">
        <v>2</v>
      </c>
      <c r="BG3538" s="10"/>
      <c r="BH3538" s="21">
        <f t="shared" si="425"/>
        <v>5.2290000000000001E-3</v>
      </c>
      <c r="BI3538" s="22">
        <f t="shared" si="425"/>
        <v>5.2290000000000001E-3</v>
      </c>
      <c r="BJ3538" s="21">
        <f>BH3538-BI3538</f>
        <v>0</v>
      </c>
      <c r="BK3538" s="21">
        <v>1.5687E-2</v>
      </c>
      <c r="BL3538" s="22">
        <v>1.5687E-2</v>
      </c>
      <c r="BM3538" s="21">
        <v>0</v>
      </c>
      <c r="BN3538" s="21">
        <f t="shared" si="426"/>
        <v>6.2747999999999998E-2</v>
      </c>
      <c r="BO3538" s="22">
        <f t="shared" si="426"/>
        <v>6.2747999999999998E-2</v>
      </c>
      <c r="BP3538" s="21">
        <f t="shared" si="426"/>
        <v>0</v>
      </c>
    </row>
    <row r="3539" spans="1:68" ht="11.1" hidden="1" customHeight="1" outlineLevel="2" x14ac:dyDescent="0.2">
      <c r="A3539" s="10"/>
      <c r="B3539" s="18"/>
      <c r="C3539" s="18"/>
      <c r="D3539" s="18"/>
      <c r="E3539" s="23"/>
      <c r="F3539" s="208">
        <v>2.4769999999999999</v>
      </c>
      <c r="G3539" s="208">
        <v>5.2290000000000001</v>
      </c>
      <c r="H3539" s="208">
        <v>4.6740000000000004</v>
      </c>
      <c r="I3539" s="24"/>
      <c r="J3539" s="24"/>
      <c r="K3539" s="208">
        <v>1.722</v>
      </c>
      <c r="L3539" s="208">
        <v>0.245</v>
      </c>
      <c r="M3539" s="208">
        <v>7.8E-2</v>
      </c>
      <c r="N3539" s="208">
        <v>2.1999999999999999E-2</v>
      </c>
      <c r="O3539" s="208">
        <v>0.80200000000000005</v>
      </c>
      <c r="P3539" s="208">
        <v>1.6040000000000001</v>
      </c>
      <c r="Q3539" s="208">
        <v>2.5779999999999998</v>
      </c>
      <c r="R3539" s="208">
        <v>4.1360000000000001</v>
      </c>
      <c r="S3539" s="208">
        <v>1.3779999999999999</v>
      </c>
      <c r="T3539" s="208">
        <v>2.956</v>
      </c>
      <c r="U3539" s="208">
        <v>2.254</v>
      </c>
      <c r="V3539" s="208">
        <v>1.137</v>
      </c>
      <c r="W3539" s="208">
        <v>0.58199999999999996</v>
      </c>
      <c r="X3539" s="208">
        <v>0.24</v>
      </c>
      <c r="Y3539" s="208">
        <v>0.127</v>
      </c>
      <c r="Z3539" s="208">
        <v>0.151</v>
      </c>
      <c r="AA3539" s="208">
        <v>0.92800000000000005</v>
      </c>
      <c r="AB3539" s="208">
        <v>1.5269999999999999</v>
      </c>
      <c r="AC3539" s="208">
        <v>2.4039999999999999</v>
      </c>
      <c r="AD3539" s="208">
        <v>4.71</v>
      </c>
      <c r="AE3539" s="208">
        <v>1.159</v>
      </c>
      <c r="AF3539" s="208">
        <v>4.2619999999999996</v>
      </c>
      <c r="AG3539" s="208">
        <v>2.032</v>
      </c>
      <c r="AH3539" s="208">
        <v>0.95199999999999996</v>
      </c>
      <c r="AI3539" s="208">
        <v>0.60599999999999998</v>
      </c>
      <c r="AJ3539" s="208">
        <v>0.11899999999999999</v>
      </c>
      <c r="AK3539" s="208">
        <v>1.6E-2</v>
      </c>
      <c r="AL3539" s="208">
        <v>3.7999999999999999E-2</v>
      </c>
      <c r="AM3539" s="208">
        <v>0.63700000000000001</v>
      </c>
      <c r="AN3539" s="208">
        <v>1.44</v>
      </c>
      <c r="AO3539" s="208">
        <v>2.391</v>
      </c>
      <c r="AP3539" s="208">
        <v>3.387</v>
      </c>
      <c r="AQ3539" s="208">
        <v>4.3129999999999997</v>
      </c>
      <c r="AR3539" s="208">
        <v>3.226</v>
      </c>
      <c r="AS3539" s="208">
        <v>2.238</v>
      </c>
      <c r="AT3539" s="208">
        <v>1.5489999999999999</v>
      </c>
      <c r="AU3539" s="208">
        <v>0.28899999999999998</v>
      </c>
      <c r="AV3539" s="24"/>
      <c r="AW3539" s="24"/>
      <c r="AX3539" s="24"/>
      <c r="AY3539" s="208">
        <v>0.87</v>
      </c>
      <c r="AZ3539" s="208">
        <v>1.1439999999999999</v>
      </c>
      <c r="BA3539" s="208">
        <v>2.0070000000000001</v>
      </c>
      <c r="BB3539" s="21">
        <f t="shared" si="427"/>
        <v>5.2290000000000001</v>
      </c>
      <c r="BC3539" s="21"/>
      <c r="BD3539" s="22">
        <f t="shared" si="424"/>
        <v>7.028225806451613</v>
      </c>
      <c r="BE3539" s="21"/>
      <c r="BG3539" s="10"/>
      <c r="BH3539" s="21">
        <f t="shared" si="425"/>
        <v>0</v>
      </c>
      <c r="BI3539" s="22">
        <f t="shared" si="425"/>
        <v>5.2290000000000001E-3</v>
      </c>
      <c r="BJ3539" s="21"/>
      <c r="BK3539" s="21">
        <v>0</v>
      </c>
      <c r="BL3539" s="22">
        <v>1.5687E-2</v>
      </c>
      <c r="BM3539" s="21"/>
      <c r="BN3539" s="21">
        <f t="shared" si="426"/>
        <v>0</v>
      </c>
      <c r="BO3539" s="22">
        <f t="shared" si="426"/>
        <v>6.2747999999999998E-2</v>
      </c>
      <c r="BP3539" s="21">
        <f t="shared" si="426"/>
        <v>0</v>
      </c>
    </row>
    <row r="3540" spans="1:68" ht="11.1" hidden="1" customHeight="1" outlineLevel="1" collapsed="1" x14ac:dyDescent="0.2">
      <c r="A3540" s="10"/>
      <c r="B3540" s="18"/>
      <c r="C3540" s="18"/>
      <c r="D3540" s="18"/>
      <c r="E3540" s="19" t="s">
        <v>3031</v>
      </c>
      <c r="F3540" s="209">
        <v>161.12799999999999</v>
      </c>
      <c r="G3540" s="209">
        <v>130.577</v>
      </c>
      <c r="H3540" s="209">
        <v>117.248</v>
      </c>
      <c r="I3540" s="240">
        <v>90.016999999999996</v>
      </c>
      <c r="J3540" s="240"/>
      <c r="K3540" s="209">
        <v>33.18</v>
      </c>
      <c r="L3540" s="209">
        <v>26.494</v>
      </c>
      <c r="M3540" s="209">
        <v>16.382999999999999</v>
      </c>
      <c r="N3540" s="209">
        <v>26.103999999999999</v>
      </c>
      <c r="O3540" s="209">
        <v>54.715000000000003</v>
      </c>
      <c r="P3540" s="209">
        <v>111.521</v>
      </c>
      <c r="Q3540" s="209">
        <v>156.34399999999999</v>
      </c>
      <c r="R3540" s="209">
        <v>184.71</v>
      </c>
      <c r="S3540" s="209">
        <v>177.09</v>
      </c>
      <c r="T3540" s="209">
        <v>186.89599999999999</v>
      </c>
      <c r="U3540" s="209">
        <v>130.87299999999999</v>
      </c>
      <c r="V3540" s="209">
        <v>80.614999999999995</v>
      </c>
      <c r="W3540" s="209">
        <v>73.864000000000004</v>
      </c>
      <c r="X3540" s="209">
        <v>10.891999999999999</v>
      </c>
      <c r="Y3540" s="209">
        <v>39.115000000000002</v>
      </c>
      <c r="Z3540" s="209">
        <v>25.02</v>
      </c>
      <c r="AA3540" s="209">
        <v>6.1379999999999999</v>
      </c>
      <c r="AB3540" s="209">
        <v>184.21799999999999</v>
      </c>
      <c r="AC3540" s="209">
        <v>214.863</v>
      </c>
      <c r="AD3540" s="209">
        <v>276.08600000000001</v>
      </c>
      <c r="AE3540" s="209">
        <v>297.36099999999999</v>
      </c>
      <c r="AF3540" s="209">
        <v>192.179</v>
      </c>
      <c r="AG3540" s="209">
        <v>130.13499999999999</v>
      </c>
      <c r="AH3540" s="209">
        <v>81.010999999999996</v>
      </c>
      <c r="AI3540" s="209">
        <v>69.221000000000004</v>
      </c>
      <c r="AJ3540" s="20"/>
      <c r="AK3540" s="209">
        <v>42.363999999999997</v>
      </c>
      <c r="AL3540" s="20"/>
      <c r="AM3540" s="209">
        <v>63.401000000000003</v>
      </c>
      <c r="AN3540" s="209">
        <v>96.921000000000006</v>
      </c>
      <c r="AO3540" s="209">
        <v>172.97300000000001</v>
      </c>
      <c r="AP3540" s="209">
        <v>310.79399999999998</v>
      </c>
      <c r="AQ3540" s="209">
        <v>163.92</v>
      </c>
      <c r="AR3540" s="209">
        <v>248.10400000000001</v>
      </c>
      <c r="AS3540" s="209">
        <v>164.6</v>
      </c>
      <c r="AT3540" s="209">
        <v>83.475999999999999</v>
      </c>
      <c r="AU3540" s="209">
        <v>62.718000000000004</v>
      </c>
      <c r="AV3540" s="209">
        <v>26.103999999999999</v>
      </c>
      <c r="AW3540" s="209">
        <v>16.658000000000001</v>
      </c>
      <c r="AX3540" s="209">
        <v>20.055</v>
      </c>
      <c r="AY3540" s="209">
        <v>56.741</v>
      </c>
      <c r="AZ3540" s="209">
        <v>103.04</v>
      </c>
      <c r="BA3540" s="209">
        <v>144.874</v>
      </c>
      <c r="BB3540" s="56">
        <f>BB3541+BB3542+BB3543+BB3544+BB3545</f>
        <v>488.11800000000005</v>
      </c>
      <c r="BC3540" s="21">
        <f>BD3540</f>
        <v>656.07258064516134</v>
      </c>
      <c r="BD3540" s="22">
        <f t="shared" si="424"/>
        <v>656.07258064516134</v>
      </c>
      <c r="BE3540" s="21">
        <f>BC3540-BD3540</f>
        <v>0</v>
      </c>
      <c r="BF3540" s="2">
        <v>462.6</v>
      </c>
      <c r="BG3540" s="10">
        <v>5</v>
      </c>
      <c r="BH3540" s="21">
        <f t="shared" si="425"/>
        <v>0.488118</v>
      </c>
      <c r="BI3540" s="22">
        <f t="shared" si="425"/>
        <v>0.488118</v>
      </c>
      <c r="BJ3540" s="21">
        <f>BH3540-BI3540</f>
        <v>0</v>
      </c>
      <c r="BK3540" s="21">
        <v>1.4643539999999999</v>
      </c>
      <c r="BL3540" s="22">
        <v>1.4643539999999999</v>
      </c>
      <c r="BM3540" s="21">
        <v>0</v>
      </c>
      <c r="BN3540" s="21">
        <f t="shared" si="426"/>
        <v>5.8574159999999997</v>
      </c>
      <c r="BO3540" s="22">
        <f t="shared" si="426"/>
        <v>5.8574159999999997</v>
      </c>
      <c r="BP3540" s="21">
        <f t="shared" si="426"/>
        <v>0</v>
      </c>
    </row>
    <row r="3541" spans="1:68" ht="11.1" hidden="1" customHeight="1" outlineLevel="2" x14ac:dyDescent="0.2">
      <c r="A3541" s="10"/>
      <c r="B3541" s="18"/>
      <c r="C3541" s="18"/>
      <c r="D3541" s="18"/>
      <c r="E3541" s="23" t="s">
        <v>3032</v>
      </c>
      <c r="F3541" s="24"/>
      <c r="G3541" s="24"/>
      <c r="H3541" s="24"/>
      <c r="I3541" s="24"/>
      <c r="J3541" s="24"/>
      <c r="K3541" s="24"/>
      <c r="L3541" s="24"/>
      <c r="M3541" s="24"/>
      <c r="N3541" s="24"/>
      <c r="O3541" s="24"/>
      <c r="P3541" s="2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C3541" s="24"/>
      <c r="AD3541" s="208">
        <v>57.959000000000003</v>
      </c>
      <c r="AE3541" s="208">
        <v>4.9889999999999999</v>
      </c>
      <c r="AF3541" s="208">
        <v>6.24</v>
      </c>
      <c r="AG3541" s="208">
        <v>4.6260000000000003</v>
      </c>
      <c r="AH3541" s="208">
        <v>3.2839999999999998</v>
      </c>
      <c r="AI3541" s="208">
        <v>1.792</v>
      </c>
      <c r="AJ3541" s="24"/>
      <c r="AK3541" s="24"/>
      <c r="AL3541" s="24"/>
      <c r="AM3541" s="24"/>
      <c r="AN3541" s="208">
        <v>4.8550000000000004</v>
      </c>
      <c r="AO3541" s="208">
        <v>6.37</v>
      </c>
      <c r="AP3541" s="208">
        <v>8.298</v>
      </c>
      <c r="AQ3541" s="208">
        <v>9.4359999999999999</v>
      </c>
      <c r="AR3541" s="208">
        <v>7.1589999999999998</v>
      </c>
      <c r="AS3541" s="208">
        <v>7.5110000000000001</v>
      </c>
      <c r="AT3541" s="208">
        <v>4.1829999999999998</v>
      </c>
      <c r="AU3541" s="208">
        <v>2.145</v>
      </c>
      <c r="AV3541" s="24"/>
      <c r="AW3541" s="24"/>
      <c r="AX3541" s="24"/>
      <c r="AY3541" s="208">
        <v>2.0470000000000002</v>
      </c>
      <c r="AZ3541" s="208">
        <v>4.2329999999999997</v>
      </c>
      <c r="BA3541" s="208">
        <v>4.6559999999999997</v>
      </c>
      <c r="BB3541" s="21">
        <f t="shared" si="427"/>
        <v>57.959000000000003</v>
      </c>
      <c r="BC3541" s="21"/>
      <c r="BD3541" s="22">
        <f t="shared" si="424"/>
        <v>77.901881720430111</v>
      </c>
      <c r="BE3541" s="21"/>
      <c r="BG3541" s="10"/>
      <c r="BH3541" s="21">
        <f t="shared" si="425"/>
        <v>0</v>
      </c>
      <c r="BI3541" s="22">
        <f t="shared" si="425"/>
        <v>5.7958999999999997E-2</v>
      </c>
      <c r="BJ3541" s="21"/>
      <c r="BK3541" s="21">
        <v>0</v>
      </c>
      <c r="BL3541" s="22">
        <v>0.173877</v>
      </c>
      <c r="BM3541" s="21"/>
      <c r="BN3541" s="21">
        <f t="shared" si="426"/>
        <v>0</v>
      </c>
      <c r="BO3541" s="22">
        <f t="shared" si="426"/>
        <v>0.69550800000000002</v>
      </c>
      <c r="BP3541" s="21">
        <f t="shared" si="426"/>
        <v>0</v>
      </c>
    </row>
    <row r="3542" spans="1:68" ht="11.1" hidden="1" customHeight="1" outlineLevel="2" x14ac:dyDescent="0.2">
      <c r="A3542" s="10"/>
      <c r="B3542" s="18"/>
      <c r="C3542" s="18"/>
      <c r="D3542" s="18"/>
      <c r="E3542" s="23" t="s">
        <v>3033</v>
      </c>
      <c r="F3542" s="24"/>
      <c r="G3542" s="24"/>
      <c r="H3542" s="24"/>
      <c r="I3542" s="24"/>
      <c r="J3542" s="24"/>
      <c r="K3542" s="24"/>
      <c r="L3542" s="24"/>
      <c r="M3542" s="24"/>
      <c r="N3542" s="24"/>
      <c r="O3542" s="24"/>
      <c r="P3542" s="24"/>
      <c r="Q3542" s="24"/>
      <c r="R3542" s="24"/>
      <c r="S3542" s="24"/>
      <c r="T3542" s="24"/>
      <c r="U3542" s="24"/>
      <c r="V3542" s="24"/>
      <c r="W3542" s="24"/>
      <c r="X3542" s="24"/>
      <c r="Y3542" s="24"/>
      <c r="Z3542" s="24"/>
      <c r="AA3542" s="24"/>
      <c r="AB3542" s="24"/>
      <c r="AC3542" s="208">
        <v>13.864000000000001</v>
      </c>
      <c r="AD3542" s="208">
        <v>9.9039999999999999</v>
      </c>
      <c r="AE3542" s="208">
        <v>3.6669999999999998</v>
      </c>
      <c r="AF3542" s="208">
        <v>8.5920000000000005</v>
      </c>
      <c r="AG3542" s="208">
        <v>4.5069999999999997</v>
      </c>
      <c r="AH3542" s="208">
        <v>3.3319999999999999</v>
      </c>
      <c r="AI3542" s="208">
        <v>0.79900000000000004</v>
      </c>
      <c r="AJ3542" s="24"/>
      <c r="AK3542" s="24"/>
      <c r="AL3542" s="24"/>
      <c r="AM3542" s="24"/>
      <c r="AN3542" s="208">
        <v>2.9790000000000001</v>
      </c>
      <c r="AO3542" s="208">
        <v>8.0239999999999991</v>
      </c>
      <c r="AP3542" s="208">
        <v>12.361000000000001</v>
      </c>
      <c r="AQ3542" s="208">
        <v>11.789</v>
      </c>
      <c r="AR3542" s="208">
        <v>7.6589999999999998</v>
      </c>
      <c r="AS3542" s="208">
        <v>7.4550000000000001</v>
      </c>
      <c r="AT3542" s="208">
        <v>2.8039999999999998</v>
      </c>
      <c r="AU3542" s="208">
        <v>1.044</v>
      </c>
      <c r="AV3542" s="24"/>
      <c r="AW3542" s="24"/>
      <c r="AX3542" s="24"/>
      <c r="AY3542" s="208">
        <v>5.6420000000000003</v>
      </c>
      <c r="AZ3542" s="208">
        <v>8.1080000000000005</v>
      </c>
      <c r="BA3542" s="208">
        <v>4.9530000000000003</v>
      </c>
      <c r="BB3542" s="21">
        <f t="shared" si="427"/>
        <v>13.864000000000001</v>
      </c>
      <c r="BC3542" s="21"/>
      <c r="BD3542" s="22">
        <f t="shared" si="424"/>
        <v>18.63440860215054</v>
      </c>
      <c r="BE3542" s="21"/>
      <c r="BG3542" s="10"/>
      <c r="BH3542" s="21">
        <f t="shared" si="425"/>
        <v>0</v>
      </c>
      <c r="BI3542" s="22">
        <f t="shared" si="425"/>
        <v>1.3864E-2</v>
      </c>
      <c r="BJ3542" s="21"/>
      <c r="BK3542" s="21">
        <v>0</v>
      </c>
      <c r="BL3542" s="22">
        <v>4.1591999999999997E-2</v>
      </c>
      <c r="BM3542" s="21"/>
      <c r="BN3542" s="21">
        <f t="shared" si="426"/>
        <v>0</v>
      </c>
      <c r="BO3542" s="22">
        <f t="shared" si="426"/>
        <v>0.16636799999999999</v>
      </c>
      <c r="BP3542" s="21">
        <f t="shared" si="426"/>
        <v>0</v>
      </c>
    </row>
    <row r="3543" spans="1:68" ht="11.1" hidden="1" customHeight="1" outlineLevel="2" x14ac:dyDescent="0.2">
      <c r="A3543" s="10"/>
      <c r="B3543" s="18"/>
      <c r="C3543" s="18"/>
      <c r="D3543" s="18"/>
      <c r="E3543" s="23" t="s">
        <v>3034</v>
      </c>
      <c r="F3543" s="208">
        <v>15.981</v>
      </c>
      <c r="G3543" s="208">
        <v>14.906000000000001</v>
      </c>
      <c r="H3543" s="208">
        <v>21.728999999999999</v>
      </c>
      <c r="I3543" s="239">
        <v>23.771999999999998</v>
      </c>
      <c r="J3543" s="239"/>
      <c r="K3543" s="208">
        <v>12.651999999999999</v>
      </c>
      <c r="L3543" s="208">
        <v>23.771000000000001</v>
      </c>
      <c r="M3543" s="208">
        <v>12.731</v>
      </c>
      <c r="N3543" s="208">
        <v>23.152999999999999</v>
      </c>
      <c r="O3543" s="208">
        <v>23.577999999999999</v>
      </c>
      <c r="P3543" s="208">
        <v>30.283000000000001</v>
      </c>
      <c r="Q3543" s="208">
        <v>24.445</v>
      </c>
      <c r="R3543" s="208">
        <v>21.259</v>
      </c>
      <c r="S3543" s="208">
        <v>14.994999999999999</v>
      </c>
      <c r="T3543" s="208">
        <v>27.388999999999999</v>
      </c>
      <c r="U3543" s="208">
        <v>29.446999999999999</v>
      </c>
      <c r="V3543" s="208">
        <v>28.195</v>
      </c>
      <c r="W3543" s="208">
        <v>42.02</v>
      </c>
      <c r="X3543" s="208">
        <v>6.9939999999999998</v>
      </c>
      <c r="Y3543" s="208">
        <v>4.0620000000000003</v>
      </c>
      <c r="Z3543" s="24"/>
      <c r="AA3543" s="24"/>
      <c r="AB3543" s="208">
        <v>110.255</v>
      </c>
      <c r="AC3543" s="208">
        <v>28.285</v>
      </c>
      <c r="AD3543" s="208">
        <v>34.128</v>
      </c>
      <c r="AE3543" s="208">
        <v>116.41200000000001</v>
      </c>
      <c r="AF3543" s="208">
        <v>25.035</v>
      </c>
      <c r="AG3543" s="208">
        <v>29.998999999999999</v>
      </c>
      <c r="AH3543" s="208">
        <v>21.245000000000001</v>
      </c>
      <c r="AI3543" s="208">
        <v>26.765000000000001</v>
      </c>
      <c r="AJ3543" s="24"/>
      <c r="AK3543" s="208">
        <v>42.363999999999997</v>
      </c>
      <c r="AL3543" s="24"/>
      <c r="AM3543" s="208">
        <v>41.116</v>
      </c>
      <c r="AN3543" s="208">
        <v>16.218</v>
      </c>
      <c r="AO3543" s="208">
        <v>16.529</v>
      </c>
      <c r="AP3543" s="208">
        <v>21.446999999999999</v>
      </c>
      <c r="AQ3543" s="208">
        <v>31.79</v>
      </c>
      <c r="AR3543" s="208">
        <v>26.789000000000001</v>
      </c>
      <c r="AS3543" s="208">
        <v>27.248000000000001</v>
      </c>
      <c r="AT3543" s="208">
        <v>21.951000000000001</v>
      </c>
      <c r="AU3543" s="208">
        <v>32.317999999999998</v>
      </c>
      <c r="AV3543" s="208">
        <v>20.794</v>
      </c>
      <c r="AW3543" s="208">
        <v>10.367000000000001</v>
      </c>
      <c r="AX3543" s="208">
        <v>12.813000000000001</v>
      </c>
      <c r="AY3543" s="208">
        <v>8.3059999999999992</v>
      </c>
      <c r="AZ3543" s="208">
        <v>10.821</v>
      </c>
      <c r="BA3543" s="208">
        <v>9.9079999999999995</v>
      </c>
      <c r="BB3543" s="21">
        <f t="shared" si="427"/>
        <v>116.41200000000001</v>
      </c>
      <c r="BC3543" s="21"/>
      <c r="BD3543" s="22">
        <f t="shared" ref="BD3543:BD3606" si="428">(BB3543/31/24)*1000</f>
        <v>156.46774193548387</v>
      </c>
      <c r="BE3543" s="21"/>
      <c r="BG3543" s="10"/>
      <c r="BH3543" s="21">
        <f t="shared" si="425"/>
        <v>0</v>
      </c>
      <c r="BI3543" s="22">
        <f t="shared" si="425"/>
        <v>0.116412</v>
      </c>
      <c r="BJ3543" s="21"/>
      <c r="BK3543" s="21">
        <v>0</v>
      </c>
      <c r="BL3543" s="22">
        <v>0.34923599999999999</v>
      </c>
      <c r="BM3543" s="21"/>
      <c r="BN3543" s="21">
        <f t="shared" si="426"/>
        <v>0</v>
      </c>
      <c r="BO3543" s="22">
        <f t="shared" si="426"/>
        <v>1.396944</v>
      </c>
      <c r="BP3543" s="21">
        <f t="shared" si="426"/>
        <v>0</v>
      </c>
    </row>
    <row r="3544" spans="1:68" ht="11.1" hidden="1" customHeight="1" outlineLevel="2" x14ac:dyDescent="0.2">
      <c r="A3544" s="10"/>
      <c r="B3544" s="18"/>
      <c r="C3544" s="18"/>
      <c r="D3544" s="18"/>
      <c r="E3544" s="23" t="s">
        <v>3035</v>
      </c>
      <c r="F3544" s="208">
        <v>8.8520000000000003</v>
      </c>
      <c r="G3544" s="208">
        <v>7.87</v>
      </c>
      <c r="H3544" s="208">
        <v>8.6199999999999992</v>
      </c>
      <c r="I3544" s="239">
        <v>8.3420000000000005</v>
      </c>
      <c r="J3544" s="239"/>
      <c r="K3544" s="208">
        <v>4.9800000000000004</v>
      </c>
      <c r="L3544" s="208">
        <v>2.7229999999999999</v>
      </c>
      <c r="M3544" s="208">
        <v>3.6520000000000001</v>
      </c>
      <c r="N3544" s="208">
        <v>2.9510000000000001</v>
      </c>
      <c r="O3544" s="208">
        <v>3.8319999999999999</v>
      </c>
      <c r="P3544" s="208">
        <v>10.041</v>
      </c>
      <c r="Q3544" s="208">
        <v>10.391999999999999</v>
      </c>
      <c r="R3544" s="208">
        <v>11.643000000000001</v>
      </c>
      <c r="S3544" s="208">
        <v>2.8940000000000001</v>
      </c>
      <c r="T3544" s="208">
        <v>9.8260000000000005</v>
      </c>
      <c r="U3544" s="208">
        <v>10.257999999999999</v>
      </c>
      <c r="V3544" s="208">
        <v>9.5980000000000008</v>
      </c>
      <c r="W3544" s="208">
        <v>9.8580000000000005</v>
      </c>
      <c r="X3544" s="208">
        <v>3.8980000000000001</v>
      </c>
      <c r="Y3544" s="208">
        <v>35.052999999999997</v>
      </c>
      <c r="Z3544" s="208">
        <v>25.02</v>
      </c>
      <c r="AA3544" s="208">
        <v>6.1379999999999999</v>
      </c>
      <c r="AB3544" s="208">
        <v>6.0380000000000003</v>
      </c>
      <c r="AC3544" s="208">
        <v>66.302999999999997</v>
      </c>
      <c r="AD3544" s="208">
        <v>13.194000000000001</v>
      </c>
      <c r="AE3544" s="208">
        <v>15.326000000000001</v>
      </c>
      <c r="AF3544" s="208">
        <v>13.676</v>
      </c>
      <c r="AG3544" s="208">
        <v>15.047000000000001</v>
      </c>
      <c r="AH3544" s="208">
        <v>10.561</v>
      </c>
      <c r="AI3544" s="208">
        <v>13.212</v>
      </c>
      <c r="AJ3544" s="24"/>
      <c r="AK3544" s="24"/>
      <c r="AL3544" s="24"/>
      <c r="AM3544" s="208">
        <v>20.491</v>
      </c>
      <c r="AN3544" s="208">
        <v>7.5330000000000004</v>
      </c>
      <c r="AO3544" s="208">
        <v>14.686</v>
      </c>
      <c r="AP3544" s="208">
        <v>108.42700000000001</v>
      </c>
      <c r="AQ3544" s="208">
        <v>5.2069999999999999</v>
      </c>
      <c r="AR3544" s="208">
        <v>15.041</v>
      </c>
      <c r="AS3544" s="208">
        <v>15.731999999999999</v>
      </c>
      <c r="AT3544" s="208">
        <v>10.358000000000001</v>
      </c>
      <c r="AU3544" s="208">
        <v>11.084</v>
      </c>
      <c r="AV3544" s="208">
        <v>5.31</v>
      </c>
      <c r="AW3544" s="208">
        <v>6.2910000000000004</v>
      </c>
      <c r="AX3544" s="208">
        <v>7.242</v>
      </c>
      <c r="AY3544" s="208">
        <v>3.3050000000000002</v>
      </c>
      <c r="AZ3544" s="208">
        <v>9.5510000000000002</v>
      </c>
      <c r="BA3544" s="208">
        <v>9.08</v>
      </c>
      <c r="BB3544" s="21">
        <f t="shared" si="427"/>
        <v>108.42700000000001</v>
      </c>
      <c r="BC3544" s="21"/>
      <c r="BD3544" s="22">
        <f t="shared" si="428"/>
        <v>145.73521505376343</v>
      </c>
      <c r="BE3544" s="21"/>
      <c r="BG3544" s="10"/>
      <c r="BH3544" s="21">
        <f t="shared" si="425"/>
        <v>0</v>
      </c>
      <c r="BI3544" s="22">
        <f t="shared" si="425"/>
        <v>0.10842699999999998</v>
      </c>
      <c r="BJ3544" s="21"/>
      <c r="BK3544" s="21">
        <v>0</v>
      </c>
      <c r="BL3544" s="22">
        <v>0.32528099999999993</v>
      </c>
      <c r="BM3544" s="21"/>
      <c r="BN3544" s="21">
        <f t="shared" si="426"/>
        <v>0</v>
      </c>
      <c r="BO3544" s="22">
        <f t="shared" si="426"/>
        <v>1.3011239999999997</v>
      </c>
      <c r="BP3544" s="21">
        <f t="shared" si="426"/>
        <v>0</v>
      </c>
    </row>
    <row r="3545" spans="1:68" ht="11.1" hidden="1" customHeight="1" outlineLevel="2" x14ac:dyDescent="0.2">
      <c r="A3545" s="10"/>
      <c r="B3545" s="18"/>
      <c r="C3545" s="18"/>
      <c r="D3545" s="18"/>
      <c r="E3545" s="23" t="s">
        <v>3036</v>
      </c>
      <c r="F3545" s="208">
        <v>136.29499999999999</v>
      </c>
      <c r="G3545" s="208">
        <v>107.801</v>
      </c>
      <c r="H3545" s="208">
        <v>86.899000000000001</v>
      </c>
      <c r="I3545" s="239">
        <v>57.902999999999999</v>
      </c>
      <c r="J3545" s="239"/>
      <c r="K3545" s="208">
        <v>15.548</v>
      </c>
      <c r="L3545" s="24"/>
      <c r="M3545" s="24"/>
      <c r="N3545" s="24"/>
      <c r="O3545" s="208">
        <v>27.305</v>
      </c>
      <c r="P3545" s="208">
        <v>71.197000000000003</v>
      </c>
      <c r="Q3545" s="208">
        <v>121.50700000000001</v>
      </c>
      <c r="R3545" s="208">
        <v>151.80799999999999</v>
      </c>
      <c r="S3545" s="208">
        <v>159.20099999999999</v>
      </c>
      <c r="T3545" s="208">
        <v>149.68100000000001</v>
      </c>
      <c r="U3545" s="208">
        <v>91.168000000000006</v>
      </c>
      <c r="V3545" s="208">
        <v>42.822000000000003</v>
      </c>
      <c r="W3545" s="208">
        <v>21.986000000000001</v>
      </c>
      <c r="X3545" s="24"/>
      <c r="Y3545" s="24"/>
      <c r="Z3545" s="24"/>
      <c r="AA3545" s="24"/>
      <c r="AB3545" s="208">
        <v>67.924999999999997</v>
      </c>
      <c r="AC3545" s="208">
        <v>106.411</v>
      </c>
      <c r="AD3545" s="208">
        <v>160.90100000000001</v>
      </c>
      <c r="AE3545" s="208">
        <v>156.96700000000001</v>
      </c>
      <c r="AF3545" s="208">
        <v>138.636</v>
      </c>
      <c r="AG3545" s="208">
        <v>75.956000000000003</v>
      </c>
      <c r="AH3545" s="208">
        <v>42.588999999999999</v>
      </c>
      <c r="AI3545" s="208">
        <v>26.652999999999999</v>
      </c>
      <c r="AJ3545" s="24"/>
      <c r="AK3545" s="24"/>
      <c r="AL3545" s="24"/>
      <c r="AM3545" s="208">
        <v>1.794</v>
      </c>
      <c r="AN3545" s="208">
        <v>65.335999999999999</v>
      </c>
      <c r="AO3545" s="208">
        <v>127.364</v>
      </c>
      <c r="AP3545" s="208">
        <v>160.261</v>
      </c>
      <c r="AQ3545" s="208">
        <v>105.69799999999999</v>
      </c>
      <c r="AR3545" s="208">
        <v>191.45599999999999</v>
      </c>
      <c r="AS3545" s="208">
        <v>106.654</v>
      </c>
      <c r="AT3545" s="208">
        <v>44.18</v>
      </c>
      <c r="AU3545" s="208">
        <v>16.126999999999999</v>
      </c>
      <c r="AV3545" s="24"/>
      <c r="AW3545" s="24"/>
      <c r="AX3545" s="24"/>
      <c r="AY3545" s="208">
        <v>37.441000000000003</v>
      </c>
      <c r="AZ3545" s="208">
        <v>70.326999999999998</v>
      </c>
      <c r="BA3545" s="208">
        <v>116.277</v>
      </c>
      <c r="BB3545" s="21">
        <f t="shared" si="427"/>
        <v>191.45599999999999</v>
      </c>
      <c r="BC3545" s="21"/>
      <c r="BD3545" s="22">
        <f t="shared" si="428"/>
        <v>257.33333333333331</v>
      </c>
      <c r="BE3545" s="21"/>
      <c r="BG3545" s="10"/>
      <c r="BH3545" s="21">
        <f t="shared" si="425"/>
        <v>0</v>
      </c>
      <c r="BI3545" s="22">
        <f t="shared" si="425"/>
        <v>0.19145599999999999</v>
      </c>
      <c r="BJ3545" s="21"/>
      <c r="BK3545" s="21">
        <v>0</v>
      </c>
      <c r="BL3545" s="22">
        <v>0.57436799999999999</v>
      </c>
      <c r="BM3545" s="21"/>
      <c r="BN3545" s="21">
        <f t="shared" si="426"/>
        <v>0</v>
      </c>
      <c r="BO3545" s="22">
        <f t="shared" si="426"/>
        <v>2.297472</v>
      </c>
      <c r="BP3545" s="21">
        <f t="shared" si="426"/>
        <v>0</v>
      </c>
    </row>
    <row r="3546" spans="1:68" ht="11.1" hidden="1" customHeight="1" outlineLevel="1" collapsed="1" x14ac:dyDescent="0.2">
      <c r="A3546" s="10"/>
      <c r="B3546" s="18"/>
      <c r="C3546" s="18"/>
      <c r="D3546" s="18"/>
      <c r="E3546" s="19" t="s">
        <v>3037</v>
      </c>
      <c r="F3546" s="20"/>
      <c r="G3546" s="20"/>
      <c r="H3546" s="20"/>
      <c r="I3546" s="20"/>
      <c r="J3546" s="20"/>
      <c r="K3546" s="20"/>
      <c r="L3546" s="20"/>
      <c r="M3546" s="20"/>
      <c r="N3546" s="20"/>
      <c r="O3546" s="20"/>
      <c r="P3546" s="20"/>
      <c r="Q3546" s="20"/>
      <c r="R3546" s="20"/>
      <c r="S3546" s="20"/>
      <c r="T3546" s="20"/>
      <c r="U3546" s="20"/>
      <c r="V3546" s="20"/>
      <c r="W3546" s="20"/>
      <c r="X3546" s="20"/>
      <c r="Y3546" s="20"/>
      <c r="Z3546" s="20"/>
      <c r="AA3546" s="20"/>
      <c r="AB3546" s="20"/>
      <c r="AC3546" s="20"/>
      <c r="AD3546" s="20"/>
      <c r="AE3546" s="20"/>
      <c r="AF3546" s="20"/>
      <c r="AG3546" s="20"/>
      <c r="AH3546" s="20"/>
      <c r="AI3546" s="20"/>
      <c r="AJ3546" s="20"/>
      <c r="AK3546" s="20"/>
      <c r="AL3546" s="20"/>
      <c r="AM3546" s="20"/>
      <c r="AN3546" s="20"/>
      <c r="AO3546" s="20"/>
      <c r="AP3546" s="20"/>
      <c r="AQ3546" s="209">
        <v>6.1539999999999999</v>
      </c>
      <c r="AR3546" s="209">
        <v>5.8920000000000003</v>
      </c>
      <c r="AS3546" s="209">
        <v>4.6150000000000002</v>
      </c>
      <c r="AT3546" s="209">
        <v>2.7749999999999999</v>
      </c>
      <c r="AU3546" s="209">
        <v>1.8979999999999999</v>
      </c>
      <c r="AV3546" s="20"/>
      <c r="AW3546" s="20"/>
      <c r="AX3546" s="20"/>
      <c r="AY3546" s="209">
        <v>0.85699999999999998</v>
      </c>
      <c r="AZ3546" s="209">
        <v>2.7010000000000001</v>
      </c>
      <c r="BA3546" s="209">
        <v>6.4630000000000001</v>
      </c>
      <c r="BB3546" s="21">
        <f t="shared" si="427"/>
        <v>6.4630000000000001</v>
      </c>
      <c r="BC3546" s="21">
        <f>BF3546</f>
        <v>96.4</v>
      </c>
      <c r="BD3546" s="22">
        <f t="shared" si="428"/>
        <v>8.6868279569892479</v>
      </c>
      <c r="BE3546" s="21">
        <f>BC3546-BD3546</f>
        <v>87.713172043010758</v>
      </c>
      <c r="BF3546" s="2">
        <v>96.4</v>
      </c>
      <c r="BG3546" s="10">
        <v>6</v>
      </c>
      <c r="BH3546" s="21">
        <f t="shared" si="425"/>
        <v>7.172160000000001E-2</v>
      </c>
      <c r="BI3546" s="22">
        <f t="shared" si="425"/>
        <v>6.463E-3</v>
      </c>
      <c r="BJ3546" s="21">
        <f>BH3546-BI3546</f>
        <v>6.5258600000000014E-2</v>
      </c>
      <c r="BK3546" s="21">
        <v>0.21516480000000004</v>
      </c>
      <c r="BL3546" s="22">
        <v>1.9389E-2</v>
      </c>
      <c r="BM3546" s="21">
        <v>0.19577580000000006</v>
      </c>
      <c r="BN3546" s="21">
        <f t="shared" si="426"/>
        <v>0.86065920000000018</v>
      </c>
      <c r="BO3546" s="22">
        <f t="shared" si="426"/>
        <v>7.7556E-2</v>
      </c>
      <c r="BP3546" s="21">
        <f t="shared" si="426"/>
        <v>0.78310320000000022</v>
      </c>
    </row>
    <row r="3547" spans="1:68" ht="11.1" hidden="1" customHeight="1" outlineLevel="2" x14ac:dyDescent="0.2">
      <c r="A3547" s="10"/>
      <c r="B3547" s="18"/>
      <c r="C3547" s="18"/>
      <c r="D3547" s="18"/>
      <c r="E3547" s="23" t="s">
        <v>3038</v>
      </c>
      <c r="F3547" s="24"/>
      <c r="G3547" s="24"/>
      <c r="H3547" s="24"/>
      <c r="I3547" s="24"/>
      <c r="J3547" s="24"/>
      <c r="K3547" s="24"/>
      <c r="L3547" s="24"/>
      <c r="M3547" s="24"/>
      <c r="N3547" s="24"/>
      <c r="O3547" s="24"/>
      <c r="P3547" s="24"/>
      <c r="Q3547" s="24"/>
      <c r="R3547" s="24"/>
      <c r="S3547" s="24"/>
      <c r="T3547" s="24"/>
      <c r="U3547" s="24"/>
      <c r="V3547" s="24"/>
      <c r="W3547" s="24"/>
      <c r="X3547" s="24"/>
      <c r="Y3547" s="24"/>
      <c r="Z3547" s="24"/>
      <c r="AA3547" s="24"/>
      <c r="AB3547" s="24"/>
      <c r="AC3547" s="24"/>
      <c r="AD3547" s="24"/>
      <c r="AE3547" s="24"/>
      <c r="AF3547" s="24"/>
      <c r="AG3547" s="24"/>
      <c r="AH3547" s="24"/>
      <c r="AI3547" s="24"/>
      <c r="AJ3547" s="24"/>
      <c r="AK3547" s="24"/>
      <c r="AL3547" s="24"/>
      <c r="AM3547" s="24"/>
      <c r="AN3547" s="24"/>
      <c r="AO3547" s="24"/>
      <c r="AP3547" s="24"/>
      <c r="AQ3547" s="208">
        <v>6.1539999999999999</v>
      </c>
      <c r="AR3547" s="208">
        <v>5.8920000000000003</v>
      </c>
      <c r="AS3547" s="208">
        <v>4.6150000000000002</v>
      </c>
      <c r="AT3547" s="208">
        <v>2.7749999999999999</v>
      </c>
      <c r="AU3547" s="208">
        <v>1.8979999999999999</v>
      </c>
      <c r="AV3547" s="24"/>
      <c r="AW3547" s="24"/>
      <c r="AX3547" s="24"/>
      <c r="AY3547" s="208">
        <v>0.85699999999999998</v>
      </c>
      <c r="AZ3547" s="208">
        <v>2.7010000000000001</v>
      </c>
      <c r="BA3547" s="208">
        <v>6.4630000000000001</v>
      </c>
      <c r="BB3547" s="21">
        <f t="shared" si="427"/>
        <v>6.4630000000000001</v>
      </c>
      <c r="BC3547" s="21"/>
      <c r="BD3547" s="22">
        <f t="shared" si="428"/>
        <v>8.6868279569892479</v>
      </c>
      <c r="BE3547" s="21"/>
      <c r="BG3547" s="10"/>
      <c r="BH3547" s="21">
        <f t="shared" si="425"/>
        <v>0</v>
      </c>
      <c r="BI3547" s="22">
        <f t="shared" si="425"/>
        <v>6.463E-3</v>
      </c>
      <c r="BJ3547" s="21"/>
      <c r="BK3547" s="21">
        <v>0</v>
      </c>
      <c r="BL3547" s="22">
        <v>1.9389E-2</v>
      </c>
      <c r="BM3547" s="21"/>
      <c r="BN3547" s="21">
        <f t="shared" si="426"/>
        <v>0</v>
      </c>
      <c r="BO3547" s="22">
        <f t="shared" si="426"/>
        <v>7.7556E-2</v>
      </c>
      <c r="BP3547" s="21">
        <f t="shared" si="426"/>
        <v>0</v>
      </c>
    </row>
    <row r="3548" spans="1:68" ht="11.1" hidden="1" customHeight="1" outlineLevel="1" collapsed="1" x14ac:dyDescent="0.2">
      <c r="A3548" s="10"/>
      <c r="B3548" s="18"/>
      <c r="C3548" s="18"/>
      <c r="D3548" s="18"/>
      <c r="E3548" s="19" t="s">
        <v>3039</v>
      </c>
      <c r="F3548" s="209">
        <v>6.38</v>
      </c>
      <c r="G3548" s="209">
        <v>4.6740000000000004</v>
      </c>
      <c r="H3548" s="209">
        <v>3.5</v>
      </c>
      <c r="I3548" s="240">
        <v>6.8070000000000004</v>
      </c>
      <c r="J3548" s="240"/>
      <c r="K3548" s="209">
        <v>0.57399999999999995</v>
      </c>
      <c r="L3548" s="20"/>
      <c r="M3548" s="20"/>
      <c r="N3548" s="20"/>
      <c r="O3548" s="20"/>
      <c r="P3548" s="209">
        <v>8.0869999999999997</v>
      </c>
      <c r="Q3548" s="209">
        <v>0.15</v>
      </c>
      <c r="R3548" s="209">
        <v>2.4350000000000001</v>
      </c>
      <c r="S3548" s="209">
        <v>7.2569999999999997</v>
      </c>
      <c r="T3548" s="209">
        <v>6.6150000000000002</v>
      </c>
      <c r="U3548" s="209">
        <v>6.1680000000000001</v>
      </c>
      <c r="V3548" s="209">
        <v>3.2</v>
      </c>
      <c r="W3548" s="20"/>
      <c r="X3548" s="20"/>
      <c r="Y3548" s="20"/>
      <c r="Z3548" s="209">
        <v>2.3420000000000001</v>
      </c>
      <c r="AA3548" s="209">
        <v>0.35599999999999998</v>
      </c>
      <c r="AB3548" s="209">
        <v>3.2679999999999998</v>
      </c>
      <c r="AC3548" s="209">
        <v>5.3929999999999998</v>
      </c>
      <c r="AD3548" s="209">
        <v>4.7960000000000003</v>
      </c>
      <c r="AE3548" s="209">
        <v>7.5990000000000002</v>
      </c>
      <c r="AF3548" s="209">
        <v>3.85</v>
      </c>
      <c r="AG3548" s="209">
        <v>3.5219999999999998</v>
      </c>
      <c r="AH3548" s="209">
        <v>2.2919999999999998</v>
      </c>
      <c r="AI3548" s="209">
        <v>0.36799999999999999</v>
      </c>
      <c r="AJ3548" s="20"/>
      <c r="AK3548" s="20"/>
      <c r="AL3548" s="209">
        <v>0.33600000000000002</v>
      </c>
      <c r="AM3548" s="20"/>
      <c r="AN3548" s="209">
        <v>4.2140000000000004</v>
      </c>
      <c r="AO3548" s="209">
        <v>5.2549999999999999</v>
      </c>
      <c r="AP3548" s="209">
        <v>9</v>
      </c>
      <c r="AQ3548" s="209">
        <v>2.6819999999999999</v>
      </c>
      <c r="AR3548" s="209">
        <v>6.5220000000000002</v>
      </c>
      <c r="AS3548" s="209">
        <v>4.6550000000000002</v>
      </c>
      <c r="AT3548" s="209">
        <v>2.504</v>
      </c>
      <c r="AU3548" s="209">
        <v>1.2470000000000001</v>
      </c>
      <c r="AV3548" s="209">
        <v>0.03</v>
      </c>
      <c r="AW3548" s="209">
        <v>0.129</v>
      </c>
      <c r="AX3548" s="209">
        <v>0.13900000000000001</v>
      </c>
      <c r="AY3548" s="209">
        <v>0.39800000000000002</v>
      </c>
      <c r="AZ3548" s="209">
        <v>2.0659999999999998</v>
      </c>
      <c r="BA3548" s="209">
        <v>4.24</v>
      </c>
      <c r="BB3548" s="21">
        <f t="shared" si="427"/>
        <v>9</v>
      </c>
      <c r="BC3548" s="21">
        <f>BD3548</f>
        <v>12.096774193548388</v>
      </c>
      <c r="BD3548" s="22">
        <f t="shared" si="428"/>
        <v>12.096774193548388</v>
      </c>
      <c r="BE3548" s="21">
        <f>BC3548-BD3548</f>
        <v>0</v>
      </c>
      <c r="BF3548" s="2">
        <v>9.3800000000000008</v>
      </c>
      <c r="BG3548" s="10">
        <v>6</v>
      </c>
      <c r="BH3548" s="21">
        <f t="shared" si="425"/>
        <v>9.0000000000000011E-3</v>
      </c>
      <c r="BI3548" s="22">
        <f t="shared" si="425"/>
        <v>9.0000000000000011E-3</v>
      </c>
      <c r="BJ3548" s="21">
        <f>BH3548-BI3548</f>
        <v>0</v>
      </c>
      <c r="BK3548" s="21">
        <v>2.7000000000000003E-2</v>
      </c>
      <c r="BL3548" s="22">
        <v>2.7000000000000003E-2</v>
      </c>
      <c r="BM3548" s="21">
        <v>0</v>
      </c>
      <c r="BN3548" s="21">
        <f t="shared" si="426"/>
        <v>0.10800000000000001</v>
      </c>
      <c r="BO3548" s="22">
        <f t="shared" si="426"/>
        <v>0.10800000000000001</v>
      </c>
      <c r="BP3548" s="21">
        <f t="shared" si="426"/>
        <v>0</v>
      </c>
    </row>
    <row r="3549" spans="1:68" ht="11.1" hidden="1" customHeight="1" outlineLevel="2" x14ac:dyDescent="0.2">
      <c r="A3549" s="10"/>
      <c r="B3549" s="18"/>
      <c r="C3549" s="18"/>
      <c r="D3549" s="18"/>
      <c r="E3549" s="23" t="s">
        <v>3040</v>
      </c>
      <c r="F3549" s="208">
        <v>6.38</v>
      </c>
      <c r="G3549" s="208">
        <v>4.6740000000000004</v>
      </c>
      <c r="H3549" s="208">
        <v>3.5</v>
      </c>
      <c r="I3549" s="239">
        <v>6.8070000000000004</v>
      </c>
      <c r="J3549" s="239"/>
      <c r="K3549" s="208">
        <v>0.57399999999999995</v>
      </c>
      <c r="L3549" s="24"/>
      <c r="M3549" s="24"/>
      <c r="N3549" s="24"/>
      <c r="O3549" s="24"/>
      <c r="P3549" s="208">
        <v>8.0869999999999997</v>
      </c>
      <c r="Q3549" s="208">
        <v>0.15</v>
      </c>
      <c r="R3549" s="208">
        <v>2.4350000000000001</v>
      </c>
      <c r="S3549" s="208">
        <v>7.2569999999999997</v>
      </c>
      <c r="T3549" s="208">
        <v>6.6150000000000002</v>
      </c>
      <c r="U3549" s="208">
        <v>6.1680000000000001</v>
      </c>
      <c r="V3549" s="208">
        <v>3.2</v>
      </c>
      <c r="W3549" s="24"/>
      <c r="X3549" s="24"/>
      <c r="Y3549" s="24"/>
      <c r="Z3549" s="208">
        <v>2.3420000000000001</v>
      </c>
      <c r="AA3549" s="208">
        <v>0.35599999999999998</v>
      </c>
      <c r="AB3549" s="208">
        <v>3.2679999999999998</v>
      </c>
      <c r="AC3549" s="208">
        <v>5.3929999999999998</v>
      </c>
      <c r="AD3549" s="208">
        <v>4.7960000000000003</v>
      </c>
      <c r="AE3549" s="208">
        <v>7.5990000000000002</v>
      </c>
      <c r="AF3549" s="208">
        <v>3.85</v>
      </c>
      <c r="AG3549" s="208">
        <v>3.5219999999999998</v>
      </c>
      <c r="AH3549" s="208">
        <v>2.2919999999999998</v>
      </c>
      <c r="AI3549" s="208">
        <v>0.36799999999999999</v>
      </c>
      <c r="AJ3549" s="24"/>
      <c r="AK3549" s="24"/>
      <c r="AL3549" s="208">
        <v>0.33600000000000002</v>
      </c>
      <c r="AM3549" s="24"/>
      <c r="AN3549" s="208">
        <v>4.2140000000000004</v>
      </c>
      <c r="AO3549" s="208">
        <v>5.2549999999999999</v>
      </c>
      <c r="AP3549" s="208">
        <v>9</v>
      </c>
      <c r="AQ3549" s="208">
        <v>2.6819999999999999</v>
      </c>
      <c r="AR3549" s="208">
        <v>6.5220000000000002</v>
      </c>
      <c r="AS3549" s="208">
        <v>4.6550000000000002</v>
      </c>
      <c r="AT3549" s="208">
        <v>2.504</v>
      </c>
      <c r="AU3549" s="208">
        <v>1.2470000000000001</v>
      </c>
      <c r="AV3549" s="208">
        <v>0.03</v>
      </c>
      <c r="AW3549" s="208">
        <v>0.129</v>
      </c>
      <c r="AX3549" s="208">
        <v>0.13900000000000001</v>
      </c>
      <c r="AY3549" s="208">
        <v>0.39800000000000002</v>
      </c>
      <c r="AZ3549" s="208">
        <v>2.0659999999999998</v>
      </c>
      <c r="BA3549" s="208">
        <v>4.24</v>
      </c>
      <c r="BB3549" s="21">
        <f t="shared" si="427"/>
        <v>9</v>
      </c>
      <c r="BC3549" s="21"/>
      <c r="BD3549" s="22">
        <f t="shared" si="428"/>
        <v>12.096774193548388</v>
      </c>
      <c r="BE3549" s="21"/>
      <c r="BG3549" s="10"/>
      <c r="BH3549" s="21">
        <f t="shared" si="425"/>
        <v>0</v>
      </c>
      <c r="BI3549" s="22">
        <f t="shared" si="425"/>
        <v>9.0000000000000011E-3</v>
      </c>
      <c r="BJ3549" s="21"/>
      <c r="BK3549" s="21">
        <v>0</v>
      </c>
      <c r="BL3549" s="22">
        <v>2.7000000000000003E-2</v>
      </c>
      <c r="BM3549" s="21"/>
      <c r="BN3549" s="21">
        <f t="shared" si="426"/>
        <v>0</v>
      </c>
      <c r="BO3549" s="22">
        <f t="shared" si="426"/>
        <v>0.10800000000000001</v>
      </c>
      <c r="BP3549" s="21">
        <f t="shared" si="426"/>
        <v>0</v>
      </c>
    </row>
    <row r="3550" spans="1:68" ht="11.1" hidden="1" customHeight="1" outlineLevel="1" collapsed="1" x14ac:dyDescent="0.2">
      <c r="A3550" s="10"/>
      <c r="B3550" s="18"/>
      <c r="C3550" s="18"/>
      <c r="D3550" s="18"/>
      <c r="E3550" s="19" t="s">
        <v>3041</v>
      </c>
      <c r="F3550" s="20"/>
      <c r="G3550" s="20"/>
      <c r="H3550" s="20"/>
      <c r="I3550" s="20"/>
      <c r="J3550" s="20"/>
      <c r="K3550" s="20"/>
      <c r="L3550" s="20"/>
      <c r="M3550" s="20"/>
      <c r="N3550" s="20"/>
      <c r="O3550" s="209">
        <v>8.59</v>
      </c>
      <c r="P3550" s="209">
        <v>27.460999999999999</v>
      </c>
      <c r="Q3550" s="209">
        <v>27.748000000000001</v>
      </c>
      <c r="R3550" s="209">
        <v>32.945999999999998</v>
      </c>
      <c r="S3550" s="209">
        <v>31.105</v>
      </c>
      <c r="T3550" s="209">
        <v>32.415999999999997</v>
      </c>
      <c r="U3550" s="209">
        <v>23.163</v>
      </c>
      <c r="V3550" s="209">
        <v>19.265000000000001</v>
      </c>
      <c r="W3550" s="20"/>
      <c r="X3550" s="20"/>
      <c r="Y3550" s="20"/>
      <c r="Z3550" s="20"/>
      <c r="AA3550" s="209">
        <v>6.2240000000000002</v>
      </c>
      <c r="AB3550" s="209">
        <v>20.457000000000001</v>
      </c>
      <c r="AC3550" s="209">
        <v>26.039000000000001</v>
      </c>
      <c r="AD3550" s="209">
        <v>33.878999999999998</v>
      </c>
      <c r="AE3550" s="209">
        <v>34.179000000000002</v>
      </c>
      <c r="AF3550" s="209">
        <v>25.518000000000001</v>
      </c>
      <c r="AG3550" s="209">
        <v>20.861999999999998</v>
      </c>
      <c r="AH3550" s="209">
        <v>11.831</v>
      </c>
      <c r="AI3550" s="209">
        <v>9.6059999999999999</v>
      </c>
      <c r="AJ3550" s="209">
        <v>1.7130000000000001</v>
      </c>
      <c r="AK3550" s="20"/>
      <c r="AL3550" s="20"/>
      <c r="AM3550" s="209">
        <v>7.4340000000000002</v>
      </c>
      <c r="AN3550" s="209">
        <v>13.842000000000001</v>
      </c>
      <c r="AO3550" s="209">
        <v>29.04</v>
      </c>
      <c r="AP3550" s="209">
        <v>32.131999999999998</v>
      </c>
      <c r="AQ3550" s="209">
        <v>36.959000000000003</v>
      </c>
      <c r="AR3550" s="209">
        <v>26.803999999999998</v>
      </c>
      <c r="AS3550" s="209">
        <v>23.759</v>
      </c>
      <c r="AT3550" s="209">
        <v>16.332000000000001</v>
      </c>
      <c r="AU3550" s="209">
        <v>5.5670000000000002</v>
      </c>
      <c r="AV3550" s="20"/>
      <c r="AW3550" s="20"/>
      <c r="AX3550" s="20"/>
      <c r="AY3550" s="209">
        <v>2.1869999999999998</v>
      </c>
      <c r="AZ3550" s="209">
        <v>10.006</v>
      </c>
      <c r="BA3550" s="209">
        <v>28.31</v>
      </c>
      <c r="BB3550" s="56">
        <f>BB3551+BB3552+BB3553</f>
        <v>44.667999999999999</v>
      </c>
      <c r="BC3550" s="21">
        <f>BF3550</f>
        <v>79.58</v>
      </c>
      <c r="BD3550" s="22">
        <f t="shared" si="428"/>
        <v>60.037634408602152</v>
      </c>
      <c r="BE3550" s="21">
        <f>BC3550-BD3550</f>
        <v>19.542365591397846</v>
      </c>
      <c r="BF3550" s="2">
        <v>79.58</v>
      </c>
      <c r="BG3550" s="10">
        <v>5</v>
      </c>
      <c r="BH3550" s="21">
        <f t="shared" si="425"/>
        <v>5.9207520000000007E-2</v>
      </c>
      <c r="BI3550" s="22">
        <f t="shared" si="425"/>
        <v>4.4667999999999999E-2</v>
      </c>
      <c r="BJ3550" s="21">
        <f>BH3550-BI3550</f>
        <v>1.4539520000000007E-2</v>
      </c>
      <c r="BK3550" s="21">
        <v>0.17762256000000001</v>
      </c>
      <c r="BL3550" s="22">
        <v>0.13400400000000001</v>
      </c>
      <c r="BM3550" s="21">
        <v>4.3618560000000001E-2</v>
      </c>
      <c r="BN3550" s="21">
        <f t="shared" si="426"/>
        <v>0.71049024000000005</v>
      </c>
      <c r="BO3550" s="22">
        <f t="shared" si="426"/>
        <v>0.53601600000000005</v>
      </c>
      <c r="BP3550" s="21">
        <f t="shared" si="426"/>
        <v>0.17447424</v>
      </c>
    </row>
    <row r="3551" spans="1:68" ht="11.1" hidden="1" customHeight="1" outlineLevel="2" x14ac:dyDescent="0.2">
      <c r="A3551" s="10"/>
      <c r="B3551" s="18"/>
      <c r="C3551" s="18"/>
      <c r="D3551" s="18"/>
      <c r="E3551" s="23" t="s">
        <v>3042</v>
      </c>
      <c r="F3551" s="24"/>
      <c r="G3551" s="24"/>
      <c r="H3551" s="24"/>
      <c r="I3551" s="24"/>
      <c r="J3551" s="24"/>
      <c r="K3551" s="24"/>
      <c r="L3551" s="24"/>
      <c r="M3551" s="24"/>
      <c r="N3551" s="24"/>
      <c r="O3551" s="208">
        <v>8.59</v>
      </c>
      <c r="P3551" s="208">
        <v>27.460999999999999</v>
      </c>
      <c r="Q3551" s="208">
        <v>27.748000000000001</v>
      </c>
      <c r="R3551" s="208">
        <v>32.945999999999998</v>
      </c>
      <c r="S3551" s="208">
        <v>31.105</v>
      </c>
      <c r="T3551" s="208">
        <v>32.415999999999997</v>
      </c>
      <c r="U3551" s="208">
        <v>23.163</v>
      </c>
      <c r="V3551" s="208">
        <v>19.265000000000001</v>
      </c>
      <c r="W3551" s="24"/>
      <c r="X3551" s="24"/>
      <c r="Y3551" s="24"/>
      <c r="Z3551" s="24"/>
      <c r="AA3551" s="208">
        <v>6.2240000000000002</v>
      </c>
      <c r="AB3551" s="208">
        <v>20.457000000000001</v>
      </c>
      <c r="AC3551" s="208">
        <v>26.039000000000001</v>
      </c>
      <c r="AD3551" s="208">
        <v>33.878999999999998</v>
      </c>
      <c r="AE3551" s="208">
        <v>34.179000000000002</v>
      </c>
      <c r="AF3551" s="208">
        <v>25.518000000000001</v>
      </c>
      <c r="AG3551" s="208">
        <v>20.861999999999998</v>
      </c>
      <c r="AH3551" s="208">
        <v>11.831</v>
      </c>
      <c r="AI3551" s="208">
        <v>9.6059999999999999</v>
      </c>
      <c r="AJ3551" s="208">
        <v>1.7130000000000001</v>
      </c>
      <c r="AK3551" s="24"/>
      <c r="AL3551" s="24"/>
      <c r="AM3551" s="208">
        <v>7.4340000000000002</v>
      </c>
      <c r="AN3551" s="208">
        <v>13.842000000000001</v>
      </c>
      <c r="AO3551" s="208">
        <v>29.04</v>
      </c>
      <c r="AP3551" s="208">
        <v>32.131999999999998</v>
      </c>
      <c r="AQ3551" s="208">
        <v>36.959000000000003</v>
      </c>
      <c r="AR3551" s="208">
        <v>26.803999999999998</v>
      </c>
      <c r="AS3551" s="208">
        <v>23.759</v>
      </c>
      <c r="AT3551" s="208">
        <v>16.332000000000001</v>
      </c>
      <c r="AU3551" s="208">
        <v>5.5670000000000002</v>
      </c>
      <c r="AV3551" s="24"/>
      <c r="AW3551" s="24"/>
      <c r="AX3551" s="24"/>
      <c r="AY3551" s="208">
        <v>2.1869999999999998</v>
      </c>
      <c r="AZ3551" s="208">
        <v>10.006</v>
      </c>
      <c r="BA3551" s="208">
        <v>20.600999999999999</v>
      </c>
      <c r="BB3551" s="21">
        <f t="shared" si="427"/>
        <v>36.959000000000003</v>
      </c>
      <c r="BC3551" s="21"/>
      <c r="BD3551" s="22">
        <f t="shared" si="428"/>
        <v>49.676075268817208</v>
      </c>
      <c r="BE3551" s="21"/>
      <c r="BG3551" s="10"/>
      <c r="BH3551" s="21">
        <f t="shared" si="425"/>
        <v>0</v>
      </c>
      <c r="BI3551" s="22">
        <f t="shared" si="425"/>
        <v>3.6958999999999999E-2</v>
      </c>
      <c r="BJ3551" s="21"/>
      <c r="BK3551" s="21">
        <v>0</v>
      </c>
      <c r="BL3551" s="22">
        <v>0.110877</v>
      </c>
      <c r="BM3551" s="21"/>
      <c r="BN3551" s="21">
        <f t="shared" si="426"/>
        <v>0</v>
      </c>
      <c r="BO3551" s="22">
        <f t="shared" si="426"/>
        <v>0.44350800000000001</v>
      </c>
      <c r="BP3551" s="21">
        <f t="shared" si="426"/>
        <v>0</v>
      </c>
    </row>
    <row r="3552" spans="1:68" ht="11.1" hidden="1" customHeight="1" outlineLevel="2" x14ac:dyDescent="0.2">
      <c r="A3552" s="10"/>
      <c r="B3552" s="18"/>
      <c r="C3552" s="18"/>
      <c r="D3552" s="18"/>
      <c r="E3552" s="23" t="s">
        <v>3043</v>
      </c>
      <c r="F3552" s="24"/>
      <c r="G3552" s="24"/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24"/>
      <c r="AN3552" s="24"/>
      <c r="AO3552" s="24"/>
      <c r="AP3552" s="24"/>
      <c r="AQ3552" s="24"/>
      <c r="AR3552" s="24"/>
      <c r="AS3552" s="24"/>
      <c r="AT3552" s="24"/>
      <c r="AU3552" s="24"/>
      <c r="AV3552" s="24"/>
      <c r="AW3552" s="24"/>
      <c r="AX3552" s="24"/>
      <c r="AY3552" s="24"/>
      <c r="AZ3552" s="24"/>
      <c r="BA3552" s="208">
        <v>6.5350000000000001</v>
      </c>
      <c r="BB3552" s="21">
        <f t="shared" si="427"/>
        <v>6.5350000000000001</v>
      </c>
      <c r="BC3552" s="21"/>
      <c r="BD3552" s="22">
        <f t="shared" si="428"/>
        <v>8.783602150537634</v>
      </c>
      <c r="BE3552" s="21"/>
      <c r="BG3552" s="10"/>
      <c r="BH3552" s="21">
        <f t="shared" si="425"/>
        <v>0</v>
      </c>
      <c r="BI3552" s="22">
        <f t="shared" si="425"/>
        <v>6.535E-3</v>
      </c>
      <c r="BJ3552" s="21"/>
      <c r="BK3552" s="21">
        <v>0</v>
      </c>
      <c r="BL3552" s="22">
        <v>1.9605000000000001E-2</v>
      </c>
      <c r="BM3552" s="21"/>
      <c r="BN3552" s="21">
        <f t="shared" si="426"/>
        <v>0</v>
      </c>
      <c r="BO3552" s="22">
        <f t="shared" si="426"/>
        <v>7.8420000000000004E-2</v>
      </c>
      <c r="BP3552" s="21">
        <f t="shared" si="426"/>
        <v>0</v>
      </c>
    </row>
    <row r="3553" spans="1:68" ht="11.1" hidden="1" customHeight="1" outlineLevel="2" x14ac:dyDescent="0.2">
      <c r="A3553" s="10"/>
      <c r="B3553" s="18"/>
      <c r="C3553" s="18"/>
      <c r="D3553" s="18"/>
      <c r="E3553" s="23" t="s">
        <v>3044</v>
      </c>
      <c r="F3553" s="24"/>
      <c r="G3553" s="24"/>
      <c r="H3553" s="24"/>
      <c r="I3553" s="24"/>
      <c r="J3553" s="24"/>
      <c r="K3553" s="24"/>
      <c r="L3553" s="24"/>
      <c r="M3553" s="24"/>
      <c r="N3553" s="24"/>
      <c r="O3553" s="24"/>
      <c r="P3553" s="24"/>
      <c r="Q3553" s="24"/>
      <c r="R3553" s="24"/>
      <c r="S3553" s="24"/>
      <c r="T3553" s="24"/>
      <c r="U3553" s="24"/>
      <c r="V3553" s="24"/>
      <c r="W3553" s="24"/>
      <c r="X3553" s="24"/>
      <c r="Y3553" s="24"/>
      <c r="Z3553" s="24"/>
      <c r="AA3553" s="24"/>
      <c r="AB3553" s="24"/>
      <c r="AC3553" s="24"/>
      <c r="AD3553" s="24"/>
      <c r="AE3553" s="24"/>
      <c r="AF3553" s="24"/>
      <c r="AG3553" s="24"/>
      <c r="AH3553" s="24"/>
      <c r="AI3553" s="24"/>
      <c r="AJ3553" s="24"/>
      <c r="AK3553" s="24"/>
      <c r="AL3553" s="24"/>
      <c r="AM3553" s="24"/>
      <c r="AN3553" s="24"/>
      <c r="AO3553" s="24"/>
      <c r="AP3553" s="24"/>
      <c r="AQ3553" s="24"/>
      <c r="AR3553" s="24"/>
      <c r="AS3553" s="24"/>
      <c r="AT3553" s="24"/>
      <c r="AU3553" s="24"/>
      <c r="AV3553" s="24"/>
      <c r="AW3553" s="24"/>
      <c r="AX3553" s="24"/>
      <c r="AY3553" s="24"/>
      <c r="AZ3553" s="24"/>
      <c r="BA3553" s="208">
        <v>1.1739999999999999</v>
      </c>
      <c r="BB3553" s="21">
        <f t="shared" si="427"/>
        <v>1.1739999999999999</v>
      </c>
      <c r="BC3553" s="21"/>
      <c r="BD3553" s="22">
        <f t="shared" si="428"/>
        <v>1.5779569892473118</v>
      </c>
      <c r="BE3553" s="21"/>
      <c r="BG3553" s="10"/>
      <c r="BH3553" s="21">
        <f t="shared" si="425"/>
        <v>0</v>
      </c>
      <c r="BI3553" s="22">
        <f t="shared" si="425"/>
        <v>1.1739999999999999E-3</v>
      </c>
      <c r="BJ3553" s="21"/>
      <c r="BK3553" s="21">
        <v>0</v>
      </c>
      <c r="BL3553" s="22">
        <v>3.522E-3</v>
      </c>
      <c r="BM3553" s="21"/>
      <c r="BN3553" s="21">
        <f t="shared" si="426"/>
        <v>0</v>
      </c>
      <c r="BO3553" s="22">
        <f t="shared" si="426"/>
        <v>1.4088E-2</v>
      </c>
      <c r="BP3553" s="21">
        <f t="shared" si="426"/>
        <v>0</v>
      </c>
    </row>
    <row r="3554" spans="1:68" ht="11.1" hidden="1" customHeight="1" outlineLevel="1" collapsed="1" x14ac:dyDescent="0.2">
      <c r="A3554" s="10"/>
      <c r="B3554" s="18"/>
      <c r="C3554" s="18"/>
      <c r="D3554" s="18"/>
      <c r="E3554" s="19" t="s">
        <v>3045</v>
      </c>
      <c r="F3554" s="20"/>
      <c r="G3554" s="20"/>
      <c r="H3554" s="20"/>
      <c r="I3554" s="20"/>
      <c r="J3554" s="20"/>
      <c r="K3554" s="20"/>
      <c r="L3554" s="20"/>
      <c r="M3554" s="20"/>
      <c r="N3554" s="20"/>
      <c r="O3554" s="20"/>
      <c r="P3554" s="20"/>
      <c r="Q3554" s="20"/>
      <c r="R3554" s="20"/>
      <c r="S3554" s="20"/>
      <c r="T3554" s="20"/>
      <c r="U3554" s="20"/>
      <c r="V3554" s="20"/>
      <c r="W3554" s="20"/>
      <c r="X3554" s="20"/>
      <c r="Y3554" s="20"/>
      <c r="Z3554" s="20"/>
      <c r="AA3554" s="20"/>
      <c r="AB3554" s="20"/>
      <c r="AC3554" s="209">
        <v>2.1989999999999998</v>
      </c>
      <c r="AD3554" s="209">
        <v>2</v>
      </c>
      <c r="AE3554" s="209">
        <v>2.2000000000000002</v>
      </c>
      <c r="AF3554" s="209">
        <v>2.2000000000000002</v>
      </c>
      <c r="AG3554" s="209">
        <v>1</v>
      </c>
      <c r="AH3554" s="209">
        <v>0.5</v>
      </c>
      <c r="AI3554" s="209">
        <v>0.4</v>
      </c>
      <c r="AJ3554" s="20"/>
      <c r="AK3554" s="20"/>
      <c r="AL3554" s="20"/>
      <c r="AM3554" s="20"/>
      <c r="AN3554" s="209">
        <v>1</v>
      </c>
      <c r="AO3554" s="209">
        <v>2.1549999999999998</v>
      </c>
      <c r="AP3554" s="209">
        <v>2.0449999999999999</v>
      </c>
      <c r="AQ3554" s="209">
        <v>1.96</v>
      </c>
      <c r="AR3554" s="209">
        <v>2.2999999999999998</v>
      </c>
      <c r="AS3554" s="209">
        <v>1</v>
      </c>
      <c r="AT3554" s="209">
        <v>1.04</v>
      </c>
      <c r="AU3554" s="209">
        <v>0.3</v>
      </c>
      <c r="AV3554" s="20"/>
      <c r="AW3554" s="20"/>
      <c r="AX3554" s="20"/>
      <c r="AY3554" s="20"/>
      <c r="AZ3554" s="209">
        <v>1.3</v>
      </c>
      <c r="BA3554" s="209">
        <v>1.4</v>
      </c>
      <c r="BB3554" s="21">
        <f t="shared" si="427"/>
        <v>2.2999999999999998</v>
      </c>
      <c r="BC3554" s="21">
        <f>BF3554</f>
        <v>9.6</v>
      </c>
      <c r="BD3554" s="22">
        <f t="shared" si="428"/>
        <v>3.0913978494623655</v>
      </c>
      <c r="BE3554" s="21">
        <f>BC3554-BD3554</f>
        <v>6.5086021505376337</v>
      </c>
      <c r="BF3554" s="2">
        <v>9.6</v>
      </c>
      <c r="BG3554" s="10">
        <v>6</v>
      </c>
      <c r="BH3554" s="21">
        <f t="shared" si="425"/>
        <v>7.1423999999999993E-3</v>
      </c>
      <c r="BI3554" s="22">
        <f t="shared" si="425"/>
        <v>2.3E-3</v>
      </c>
      <c r="BJ3554" s="21">
        <f>BH3554-BI3554</f>
        <v>4.8423999999999993E-3</v>
      </c>
      <c r="BK3554" s="21">
        <v>2.1427199999999997E-2</v>
      </c>
      <c r="BL3554" s="22">
        <v>6.8999999999999999E-3</v>
      </c>
      <c r="BM3554" s="21">
        <v>1.4527199999999997E-2</v>
      </c>
      <c r="BN3554" s="21">
        <f t="shared" si="426"/>
        <v>8.5708799999999988E-2</v>
      </c>
      <c r="BO3554" s="22">
        <f t="shared" si="426"/>
        <v>2.76E-2</v>
      </c>
      <c r="BP3554" s="21">
        <f t="shared" si="426"/>
        <v>5.8108799999999988E-2</v>
      </c>
    </row>
    <row r="3555" spans="1:68" ht="11.1" hidden="1" customHeight="1" outlineLevel="2" x14ac:dyDescent="0.2">
      <c r="A3555" s="10"/>
      <c r="B3555" s="18"/>
      <c r="C3555" s="18"/>
      <c r="D3555" s="18"/>
      <c r="E3555" s="23" t="s">
        <v>3046</v>
      </c>
      <c r="F3555" s="24"/>
      <c r="G3555" s="24"/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08">
        <v>2.1989999999999998</v>
      </c>
      <c r="AD3555" s="208">
        <v>2</v>
      </c>
      <c r="AE3555" s="208">
        <v>2.2000000000000002</v>
      </c>
      <c r="AF3555" s="208">
        <v>2.2000000000000002</v>
      </c>
      <c r="AG3555" s="208">
        <v>1</v>
      </c>
      <c r="AH3555" s="208">
        <v>0.5</v>
      </c>
      <c r="AI3555" s="208">
        <v>0.4</v>
      </c>
      <c r="AJ3555" s="24"/>
      <c r="AK3555" s="24"/>
      <c r="AL3555" s="24"/>
      <c r="AM3555" s="24"/>
      <c r="AN3555" s="208">
        <v>1</v>
      </c>
      <c r="AO3555" s="208">
        <v>2.1549999999999998</v>
      </c>
      <c r="AP3555" s="208">
        <v>2.0449999999999999</v>
      </c>
      <c r="AQ3555" s="208">
        <v>1.96</v>
      </c>
      <c r="AR3555" s="208">
        <v>2.2999999999999998</v>
      </c>
      <c r="AS3555" s="208">
        <v>1</v>
      </c>
      <c r="AT3555" s="208">
        <v>1.04</v>
      </c>
      <c r="AU3555" s="208">
        <v>0.3</v>
      </c>
      <c r="AV3555" s="24"/>
      <c r="AW3555" s="24"/>
      <c r="AX3555" s="24"/>
      <c r="AY3555" s="24"/>
      <c r="AZ3555" s="208">
        <v>1.3</v>
      </c>
      <c r="BA3555" s="208">
        <v>1.4</v>
      </c>
      <c r="BB3555" s="21">
        <f t="shared" si="427"/>
        <v>2.2999999999999998</v>
      </c>
      <c r="BC3555" s="21"/>
      <c r="BD3555" s="22">
        <f t="shared" si="428"/>
        <v>3.0913978494623655</v>
      </c>
      <c r="BE3555" s="21"/>
      <c r="BG3555" s="10"/>
      <c r="BH3555" s="21">
        <f t="shared" si="425"/>
        <v>0</v>
      </c>
      <c r="BI3555" s="22">
        <f t="shared" si="425"/>
        <v>2.3E-3</v>
      </c>
      <c r="BJ3555" s="21"/>
      <c r="BK3555" s="21">
        <v>0</v>
      </c>
      <c r="BL3555" s="22">
        <v>6.8999999999999999E-3</v>
      </c>
      <c r="BM3555" s="21"/>
      <c r="BN3555" s="21">
        <f t="shared" si="426"/>
        <v>0</v>
      </c>
      <c r="BO3555" s="22">
        <f t="shared" si="426"/>
        <v>2.76E-2</v>
      </c>
      <c r="BP3555" s="21">
        <f t="shared" si="426"/>
        <v>0</v>
      </c>
    </row>
    <row r="3556" spans="1:68" ht="11.1" hidden="1" customHeight="1" outlineLevel="1" collapsed="1" x14ac:dyDescent="0.2">
      <c r="A3556" s="10"/>
      <c r="B3556" s="18"/>
      <c r="C3556" s="18"/>
      <c r="D3556" s="18"/>
      <c r="E3556" s="19" t="s">
        <v>3047</v>
      </c>
      <c r="F3556" s="209">
        <v>6.665</v>
      </c>
      <c r="G3556" s="209">
        <v>6.1829999999999998</v>
      </c>
      <c r="H3556" s="209">
        <v>3.8090000000000002</v>
      </c>
      <c r="I3556" s="240">
        <v>3.2149999999999999</v>
      </c>
      <c r="J3556" s="240"/>
      <c r="K3556" s="209">
        <v>1.304</v>
      </c>
      <c r="L3556" s="20"/>
      <c r="M3556" s="20"/>
      <c r="N3556" s="20"/>
      <c r="O3556" s="20"/>
      <c r="P3556" s="209">
        <v>4.4880000000000004</v>
      </c>
      <c r="Q3556" s="209">
        <v>3.702</v>
      </c>
      <c r="R3556" s="209">
        <v>4.0110000000000001</v>
      </c>
      <c r="S3556" s="209">
        <v>6.3230000000000004</v>
      </c>
      <c r="T3556" s="209">
        <v>7.157</v>
      </c>
      <c r="U3556" s="209">
        <v>3.8929999999999998</v>
      </c>
      <c r="V3556" s="209">
        <v>1</v>
      </c>
      <c r="W3556" s="209">
        <v>1.734</v>
      </c>
      <c r="X3556" s="20"/>
      <c r="Y3556" s="20"/>
      <c r="Z3556" s="20"/>
      <c r="AA3556" s="20"/>
      <c r="AB3556" s="209">
        <v>2.7589999999999999</v>
      </c>
      <c r="AC3556" s="209">
        <v>4</v>
      </c>
      <c r="AD3556" s="209">
        <v>6.1749999999999998</v>
      </c>
      <c r="AE3556" s="209">
        <v>5.9409999999999998</v>
      </c>
      <c r="AF3556" s="209">
        <v>6.032</v>
      </c>
      <c r="AG3556" s="209">
        <v>3.9929999999999999</v>
      </c>
      <c r="AH3556" s="209">
        <v>1</v>
      </c>
      <c r="AI3556" s="20"/>
      <c r="AJ3556" s="20"/>
      <c r="AK3556" s="20"/>
      <c r="AL3556" s="20"/>
      <c r="AM3556" s="20"/>
      <c r="AN3556" s="209">
        <v>5.6929999999999996</v>
      </c>
      <c r="AO3556" s="209">
        <v>5.6079999999999997</v>
      </c>
      <c r="AP3556" s="209">
        <v>4.4740000000000002</v>
      </c>
      <c r="AQ3556" s="209">
        <v>6.7190000000000003</v>
      </c>
      <c r="AR3556" s="209">
        <v>8.1140000000000008</v>
      </c>
      <c r="AS3556" s="209">
        <v>3.6190000000000002</v>
      </c>
      <c r="AT3556" s="209">
        <v>3.36</v>
      </c>
      <c r="AU3556" s="20"/>
      <c r="AV3556" s="20"/>
      <c r="AW3556" s="20"/>
      <c r="AX3556" s="20"/>
      <c r="AY3556" s="20"/>
      <c r="AZ3556" s="209">
        <v>4.6120000000000001</v>
      </c>
      <c r="BA3556" s="209">
        <v>5.0309999999999997</v>
      </c>
      <c r="BB3556" s="21">
        <f t="shared" si="427"/>
        <v>8.1140000000000008</v>
      </c>
      <c r="BC3556" s="21">
        <f>BF3556</f>
        <v>12</v>
      </c>
      <c r="BD3556" s="22">
        <f t="shared" si="428"/>
        <v>10.905913978494624</v>
      </c>
      <c r="BE3556" s="21">
        <f>BC3556-BD3556</f>
        <v>1.094086021505376</v>
      </c>
      <c r="BF3556" s="2">
        <v>12</v>
      </c>
      <c r="BG3556" s="10">
        <v>6</v>
      </c>
      <c r="BH3556" s="21">
        <f t="shared" si="425"/>
        <v>8.9280000000000002E-3</v>
      </c>
      <c r="BI3556" s="22">
        <f t="shared" si="425"/>
        <v>8.1139999999999997E-3</v>
      </c>
      <c r="BJ3556" s="21">
        <f>BH3556-BI3556</f>
        <v>8.1400000000000049E-4</v>
      </c>
      <c r="BK3556" s="21">
        <v>2.6784000000000002E-2</v>
      </c>
      <c r="BL3556" s="22">
        <v>2.4341999999999999E-2</v>
      </c>
      <c r="BM3556" s="21">
        <v>2.4420000000000032E-3</v>
      </c>
      <c r="BN3556" s="21">
        <f t="shared" si="426"/>
        <v>0.10713600000000001</v>
      </c>
      <c r="BO3556" s="22">
        <f t="shared" si="426"/>
        <v>9.7367999999999996E-2</v>
      </c>
      <c r="BP3556" s="21">
        <f t="shared" si="426"/>
        <v>9.7680000000000128E-3</v>
      </c>
    </row>
    <row r="3557" spans="1:68" ht="11.1" hidden="1" customHeight="1" outlineLevel="2" x14ac:dyDescent="0.2">
      <c r="A3557" s="10"/>
      <c r="B3557" s="18"/>
      <c r="C3557" s="18"/>
      <c r="D3557" s="18"/>
      <c r="E3557" s="23" t="s">
        <v>3048</v>
      </c>
      <c r="F3557" s="208">
        <v>6.665</v>
      </c>
      <c r="G3557" s="208">
        <v>6.1829999999999998</v>
      </c>
      <c r="H3557" s="208">
        <v>3.8090000000000002</v>
      </c>
      <c r="I3557" s="239">
        <v>3.2149999999999999</v>
      </c>
      <c r="J3557" s="239"/>
      <c r="K3557" s="208">
        <v>1.304</v>
      </c>
      <c r="L3557" s="24"/>
      <c r="M3557" s="24"/>
      <c r="N3557" s="24"/>
      <c r="O3557" s="24"/>
      <c r="P3557" s="208">
        <v>4.4880000000000004</v>
      </c>
      <c r="Q3557" s="208">
        <v>3.702</v>
      </c>
      <c r="R3557" s="208">
        <v>4.0110000000000001</v>
      </c>
      <c r="S3557" s="208">
        <v>6.3230000000000004</v>
      </c>
      <c r="T3557" s="208">
        <v>7.157</v>
      </c>
      <c r="U3557" s="208">
        <v>3.8929999999999998</v>
      </c>
      <c r="V3557" s="208">
        <v>1</v>
      </c>
      <c r="W3557" s="208">
        <v>1.734</v>
      </c>
      <c r="X3557" s="24"/>
      <c r="Y3557" s="24"/>
      <c r="Z3557" s="24"/>
      <c r="AA3557" s="24"/>
      <c r="AB3557" s="208">
        <v>2.7589999999999999</v>
      </c>
      <c r="AC3557" s="208">
        <v>4</v>
      </c>
      <c r="AD3557" s="208">
        <v>6.1749999999999998</v>
      </c>
      <c r="AE3557" s="208">
        <v>5.9409999999999998</v>
      </c>
      <c r="AF3557" s="208">
        <v>6.032</v>
      </c>
      <c r="AG3557" s="208">
        <v>3.9929999999999999</v>
      </c>
      <c r="AH3557" s="208">
        <v>1</v>
      </c>
      <c r="AI3557" s="24"/>
      <c r="AJ3557" s="24"/>
      <c r="AK3557" s="24"/>
      <c r="AL3557" s="24"/>
      <c r="AM3557" s="24"/>
      <c r="AN3557" s="208">
        <v>5.6929999999999996</v>
      </c>
      <c r="AO3557" s="208">
        <v>5.6079999999999997</v>
      </c>
      <c r="AP3557" s="208">
        <v>4.4740000000000002</v>
      </c>
      <c r="AQ3557" s="208">
        <v>6.7190000000000003</v>
      </c>
      <c r="AR3557" s="208">
        <v>8.1140000000000008</v>
      </c>
      <c r="AS3557" s="208">
        <v>3.6190000000000002</v>
      </c>
      <c r="AT3557" s="208">
        <v>3.36</v>
      </c>
      <c r="AU3557" s="24"/>
      <c r="AV3557" s="24"/>
      <c r="AW3557" s="24"/>
      <c r="AX3557" s="24"/>
      <c r="AY3557" s="24"/>
      <c r="AZ3557" s="208">
        <v>4.6120000000000001</v>
      </c>
      <c r="BA3557" s="208">
        <v>5.0309999999999997</v>
      </c>
      <c r="BB3557" s="21">
        <f t="shared" si="427"/>
        <v>8.1140000000000008</v>
      </c>
      <c r="BC3557" s="21"/>
      <c r="BD3557" s="22">
        <f t="shared" si="428"/>
        <v>10.905913978494624</v>
      </c>
      <c r="BE3557" s="21"/>
      <c r="BG3557" s="10"/>
      <c r="BH3557" s="21">
        <f t="shared" si="425"/>
        <v>0</v>
      </c>
      <c r="BI3557" s="22">
        <f t="shared" si="425"/>
        <v>8.1139999999999997E-3</v>
      </c>
      <c r="BJ3557" s="21"/>
      <c r="BK3557" s="21">
        <v>0</v>
      </c>
      <c r="BL3557" s="22">
        <v>2.4341999999999999E-2</v>
      </c>
      <c r="BM3557" s="21"/>
      <c r="BN3557" s="21">
        <f t="shared" si="426"/>
        <v>0</v>
      </c>
      <c r="BO3557" s="22">
        <f t="shared" si="426"/>
        <v>9.7367999999999996E-2</v>
      </c>
      <c r="BP3557" s="21">
        <f t="shared" si="426"/>
        <v>0</v>
      </c>
    </row>
    <row r="3558" spans="1:68" ht="11.1" hidden="1" customHeight="1" outlineLevel="1" collapsed="1" x14ac:dyDescent="0.2">
      <c r="A3558" s="10"/>
      <c r="B3558" s="18"/>
      <c r="C3558" s="18"/>
      <c r="D3558" s="18"/>
      <c r="E3558" s="19" t="s">
        <v>3049</v>
      </c>
      <c r="F3558" s="209">
        <v>36.975000000000001</v>
      </c>
      <c r="G3558" s="209">
        <v>30.568000000000001</v>
      </c>
      <c r="H3558" s="209">
        <v>26.971</v>
      </c>
      <c r="I3558" s="240">
        <v>19.779</v>
      </c>
      <c r="J3558" s="240"/>
      <c r="K3558" s="209">
        <v>13.786</v>
      </c>
      <c r="L3558" s="209">
        <v>4.0720000000000001</v>
      </c>
      <c r="M3558" s="209">
        <v>3.34</v>
      </c>
      <c r="N3558" s="209">
        <v>3.5409999999999999</v>
      </c>
      <c r="O3558" s="209">
        <v>17.600999999999999</v>
      </c>
      <c r="P3558" s="209">
        <v>26.574999999999999</v>
      </c>
      <c r="Q3558" s="209">
        <v>34.869999999999997</v>
      </c>
      <c r="R3558" s="209">
        <v>42.899000000000001</v>
      </c>
      <c r="S3558" s="209">
        <v>42.81</v>
      </c>
      <c r="T3558" s="209">
        <v>38.927</v>
      </c>
      <c r="U3558" s="209">
        <v>31.561</v>
      </c>
      <c r="V3558" s="209">
        <v>22.289000000000001</v>
      </c>
      <c r="W3558" s="209">
        <v>20.097000000000001</v>
      </c>
      <c r="X3558" s="209">
        <v>5.1420000000000003</v>
      </c>
      <c r="Y3558" s="209">
        <v>5.72</v>
      </c>
      <c r="Z3558" s="209">
        <v>8.0030000000000001</v>
      </c>
      <c r="AA3558" s="209">
        <v>18.692</v>
      </c>
      <c r="AB3558" s="209">
        <v>30.715</v>
      </c>
      <c r="AC3558" s="209">
        <v>35.965000000000003</v>
      </c>
      <c r="AD3558" s="209">
        <v>40.627000000000002</v>
      </c>
      <c r="AE3558" s="209">
        <v>41.911999999999999</v>
      </c>
      <c r="AF3558" s="209">
        <v>34.755000000000003</v>
      </c>
      <c r="AG3558" s="209">
        <v>29.26</v>
      </c>
      <c r="AH3558" s="209">
        <v>24.699000000000002</v>
      </c>
      <c r="AI3558" s="209">
        <v>18.789000000000001</v>
      </c>
      <c r="AJ3558" s="209">
        <v>6.3620000000000001</v>
      </c>
      <c r="AK3558" s="209">
        <v>4.2210000000000001</v>
      </c>
      <c r="AL3558" s="209">
        <v>4.6719999999999997</v>
      </c>
      <c r="AM3558" s="209">
        <v>21.356999999999999</v>
      </c>
      <c r="AN3558" s="209">
        <v>26.506</v>
      </c>
      <c r="AO3558" s="209">
        <v>36.311</v>
      </c>
      <c r="AP3558" s="209">
        <v>42.686</v>
      </c>
      <c r="AQ3558" s="209">
        <v>39.179000000000002</v>
      </c>
      <c r="AR3558" s="209">
        <v>35.478999999999999</v>
      </c>
      <c r="AS3558" s="209">
        <v>33.424999999999997</v>
      </c>
      <c r="AT3558" s="209">
        <v>23.847000000000001</v>
      </c>
      <c r="AU3558" s="209">
        <v>15.01</v>
      </c>
      <c r="AV3558" s="209">
        <v>4.8920000000000003</v>
      </c>
      <c r="AW3558" s="209">
        <v>12.269</v>
      </c>
      <c r="AX3558" s="209">
        <v>3.2469999999999999</v>
      </c>
      <c r="AY3558" s="209">
        <v>20.777999999999999</v>
      </c>
      <c r="AZ3558" s="209">
        <v>25.148</v>
      </c>
      <c r="BA3558" s="209">
        <v>33.862000000000002</v>
      </c>
      <c r="BB3558" s="21">
        <f t="shared" si="427"/>
        <v>42.899000000000001</v>
      </c>
      <c r="BC3558" s="21">
        <f>BF3558</f>
        <v>155</v>
      </c>
      <c r="BD3558" s="22">
        <f t="shared" si="428"/>
        <v>57.659946236559144</v>
      </c>
      <c r="BE3558" s="21">
        <f>BC3558-BD3558</f>
        <v>97.340053763440864</v>
      </c>
      <c r="BF3558" s="2">
        <v>155</v>
      </c>
      <c r="BG3558" s="10">
        <v>5</v>
      </c>
      <c r="BH3558" s="21">
        <f t="shared" si="425"/>
        <v>0.11532000000000001</v>
      </c>
      <c r="BI3558" s="22">
        <f t="shared" si="425"/>
        <v>4.2899000000000007E-2</v>
      </c>
      <c r="BJ3558" s="21">
        <f>BH3558-BI3558</f>
        <v>7.2420999999999999E-2</v>
      </c>
      <c r="BK3558" s="21">
        <v>0.34596000000000005</v>
      </c>
      <c r="BL3558" s="22">
        <v>0.12869700000000001</v>
      </c>
      <c r="BM3558" s="21">
        <v>0.21726300000000004</v>
      </c>
      <c r="BN3558" s="21">
        <f t="shared" si="426"/>
        <v>1.3838400000000002</v>
      </c>
      <c r="BO3558" s="22">
        <f t="shared" si="426"/>
        <v>0.51478800000000002</v>
      </c>
      <c r="BP3558" s="21">
        <f t="shared" si="426"/>
        <v>0.86905200000000016</v>
      </c>
    </row>
    <row r="3559" spans="1:68" ht="11.1" hidden="1" customHeight="1" outlineLevel="2" x14ac:dyDescent="0.2">
      <c r="A3559" s="10"/>
      <c r="B3559" s="18"/>
      <c r="C3559" s="18"/>
      <c r="D3559" s="18"/>
      <c r="E3559" s="23" t="s">
        <v>3050</v>
      </c>
      <c r="F3559" s="208">
        <v>36.975000000000001</v>
      </c>
      <c r="G3559" s="208">
        <v>30.568000000000001</v>
      </c>
      <c r="H3559" s="208">
        <v>26.971</v>
      </c>
      <c r="I3559" s="239">
        <v>19.779</v>
      </c>
      <c r="J3559" s="239"/>
      <c r="K3559" s="208">
        <v>13.786</v>
      </c>
      <c r="L3559" s="208">
        <v>4.0720000000000001</v>
      </c>
      <c r="M3559" s="208">
        <v>3.34</v>
      </c>
      <c r="N3559" s="208">
        <v>3.5409999999999999</v>
      </c>
      <c r="O3559" s="208">
        <v>17.600999999999999</v>
      </c>
      <c r="P3559" s="208">
        <v>26.574999999999999</v>
      </c>
      <c r="Q3559" s="208">
        <v>34.869999999999997</v>
      </c>
      <c r="R3559" s="208">
        <v>42.899000000000001</v>
      </c>
      <c r="S3559" s="208">
        <v>42.81</v>
      </c>
      <c r="T3559" s="208">
        <v>38.927</v>
      </c>
      <c r="U3559" s="208">
        <v>31.561</v>
      </c>
      <c r="V3559" s="208">
        <v>22.289000000000001</v>
      </c>
      <c r="W3559" s="208">
        <v>20.097000000000001</v>
      </c>
      <c r="X3559" s="208">
        <v>5.1420000000000003</v>
      </c>
      <c r="Y3559" s="208">
        <v>5.72</v>
      </c>
      <c r="Z3559" s="208">
        <v>8.0030000000000001</v>
      </c>
      <c r="AA3559" s="208">
        <v>18.692</v>
      </c>
      <c r="AB3559" s="208">
        <v>30.715</v>
      </c>
      <c r="AC3559" s="208">
        <v>35.965000000000003</v>
      </c>
      <c r="AD3559" s="208">
        <v>40.627000000000002</v>
      </c>
      <c r="AE3559" s="208">
        <v>41.911999999999999</v>
      </c>
      <c r="AF3559" s="208">
        <v>34.755000000000003</v>
      </c>
      <c r="AG3559" s="208">
        <v>29.26</v>
      </c>
      <c r="AH3559" s="208">
        <v>24.699000000000002</v>
      </c>
      <c r="AI3559" s="208">
        <v>18.789000000000001</v>
      </c>
      <c r="AJ3559" s="208">
        <v>6.3620000000000001</v>
      </c>
      <c r="AK3559" s="208">
        <v>4.2210000000000001</v>
      </c>
      <c r="AL3559" s="208">
        <v>4.6719999999999997</v>
      </c>
      <c r="AM3559" s="208">
        <v>21.356999999999999</v>
      </c>
      <c r="AN3559" s="208">
        <v>26.506</v>
      </c>
      <c r="AO3559" s="208">
        <v>36.311</v>
      </c>
      <c r="AP3559" s="208">
        <v>42.686</v>
      </c>
      <c r="AQ3559" s="208">
        <v>39.179000000000002</v>
      </c>
      <c r="AR3559" s="208">
        <v>35.478999999999999</v>
      </c>
      <c r="AS3559" s="208">
        <v>33.424999999999997</v>
      </c>
      <c r="AT3559" s="208">
        <v>23.847000000000001</v>
      </c>
      <c r="AU3559" s="208">
        <v>15.01</v>
      </c>
      <c r="AV3559" s="208">
        <v>4.8920000000000003</v>
      </c>
      <c r="AW3559" s="208">
        <v>12.269</v>
      </c>
      <c r="AX3559" s="208">
        <v>3.2469999999999999</v>
      </c>
      <c r="AY3559" s="208">
        <v>20.777999999999999</v>
      </c>
      <c r="AZ3559" s="208">
        <v>25.148</v>
      </c>
      <c r="BA3559" s="208">
        <v>33.862000000000002</v>
      </c>
      <c r="BB3559" s="21">
        <f t="shared" si="427"/>
        <v>42.899000000000001</v>
      </c>
      <c r="BC3559" s="21"/>
      <c r="BD3559" s="22">
        <f t="shared" si="428"/>
        <v>57.659946236559144</v>
      </c>
      <c r="BE3559" s="21"/>
      <c r="BG3559" s="10"/>
      <c r="BH3559" s="21">
        <f t="shared" si="425"/>
        <v>0</v>
      </c>
      <c r="BI3559" s="22">
        <f t="shared" si="425"/>
        <v>4.2899000000000007E-2</v>
      </c>
      <c r="BJ3559" s="21"/>
      <c r="BK3559" s="21">
        <v>0</v>
      </c>
      <c r="BL3559" s="22">
        <v>0.12869700000000001</v>
      </c>
      <c r="BM3559" s="21"/>
      <c r="BN3559" s="21">
        <f t="shared" si="426"/>
        <v>0</v>
      </c>
      <c r="BO3559" s="22">
        <f t="shared" si="426"/>
        <v>0.51478800000000002</v>
      </c>
      <c r="BP3559" s="21">
        <f t="shared" si="426"/>
        <v>0</v>
      </c>
    </row>
    <row r="3560" spans="1:68" ht="11.1" hidden="1" customHeight="1" outlineLevel="1" collapsed="1" x14ac:dyDescent="0.2">
      <c r="A3560" s="10"/>
      <c r="B3560" s="18"/>
      <c r="C3560" s="18"/>
      <c r="D3560" s="18"/>
      <c r="E3560" s="19" t="s">
        <v>3051</v>
      </c>
      <c r="F3560" s="20"/>
      <c r="G3560" s="20"/>
      <c r="H3560" s="20"/>
      <c r="I3560" s="20"/>
      <c r="J3560" s="20"/>
      <c r="K3560" s="20"/>
      <c r="L3560" s="20"/>
      <c r="M3560" s="20"/>
      <c r="N3560" s="20"/>
      <c r="O3560" s="20"/>
      <c r="P3560" s="20"/>
      <c r="Q3560" s="20"/>
      <c r="R3560" s="20"/>
      <c r="S3560" s="20"/>
      <c r="T3560" s="20"/>
      <c r="U3560" s="20"/>
      <c r="V3560" s="20"/>
      <c r="W3560" s="20"/>
      <c r="X3560" s="20"/>
      <c r="Y3560" s="20"/>
      <c r="Z3560" s="20"/>
      <c r="AA3560" s="20"/>
      <c r="AB3560" s="20"/>
      <c r="AC3560" s="20"/>
      <c r="AD3560" s="20"/>
      <c r="AE3560" s="20"/>
      <c r="AF3560" s="20"/>
      <c r="AG3560" s="20"/>
      <c r="AH3560" s="209">
        <v>8.8089999999999993</v>
      </c>
      <c r="AI3560" s="20"/>
      <c r="AJ3560" s="20"/>
      <c r="AK3560" s="20"/>
      <c r="AL3560" s="20"/>
      <c r="AM3560" s="209">
        <v>1.421</v>
      </c>
      <c r="AN3560" s="209">
        <v>1.6639999999999999</v>
      </c>
      <c r="AO3560" s="20"/>
      <c r="AP3560" s="209">
        <v>2.4</v>
      </c>
      <c r="AQ3560" s="20"/>
      <c r="AR3560" s="209">
        <v>11.019</v>
      </c>
      <c r="AS3560" s="209">
        <v>1.4750000000000001</v>
      </c>
      <c r="AT3560" s="209">
        <v>3.21</v>
      </c>
      <c r="AU3560" s="20"/>
      <c r="AV3560" s="20"/>
      <c r="AW3560" s="20"/>
      <c r="AX3560" s="20"/>
      <c r="AY3560" s="20"/>
      <c r="AZ3560" s="209">
        <v>0.96899999999999997</v>
      </c>
      <c r="BA3560" s="209">
        <v>1.655</v>
      </c>
      <c r="BB3560" s="21">
        <f t="shared" si="427"/>
        <v>11.019</v>
      </c>
      <c r="BC3560" s="21">
        <f>BD3560</f>
        <v>14.810483870967742</v>
      </c>
      <c r="BD3560" s="22">
        <f t="shared" si="428"/>
        <v>14.810483870967742</v>
      </c>
      <c r="BE3560" s="21">
        <f>BC3560-BD3560</f>
        <v>0</v>
      </c>
      <c r="BF3560" s="2">
        <v>5.6</v>
      </c>
      <c r="BG3560" s="10">
        <v>6</v>
      </c>
      <c r="BH3560" s="21">
        <f t="shared" si="425"/>
        <v>1.1018999999999999E-2</v>
      </c>
      <c r="BI3560" s="22">
        <f t="shared" si="425"/>
        <v>1.1018999999999999E-2</v>
      </c>
      <c r="BJ3560" s="21">
        <f>BH3560-BI3560</f>
        <v>0</v>
      </c>
      <c r="BK3560" s="21">
        <v>3.3056999999999996E-2</v>
      </c>
      <c r="BL3560" s="22">
        <v>3.3056999999999996E-2</v>
      </c>
      <c r="BM3560" s="21">
        <v>0</v>
      </c>
      <c r="BN3560" s="21">
        <f t="shared" si="426"/>
        <v>0.13222799999999998</v>
      </c>
      <c r="BO3560" s="22">
        <f t="shared" si="426"/>
        <v>0.13222799999999998</v>
      </c>
      <c r="BP3560" s="21">
        <f t="shared" si="426"/>
        <v>0</v>
      </c>
    </row>
    <row r="3561" spans="1:68" ht="11.1" hidden="1" customHeight="1" outlineLevel="2" x14ac:dyDescent="0.2">
      <c r="A3561" s="10"/>
      <c r="B3561" s="18"/>
      <c r="C3561" s="18"/>
      <c r="D3561" s="18"/>
      <c r="E3561" s="23" t="s">
        <v>3052</v>
      </c>
      <c r="F3561" s="24"/>
      <c r="G3561" s="24"/>
      <c r="H3561" s="24"/>
      <c r="I3561" s="24"/>
      <c r="J3561" s="24"/>
      <c r="K3561" s="24"/>
      <c r="L3561" s="24"/>
      <c r="M3561" s="24"/>
      <c r="N3561" s="24"/>
      <c r="O3561" s="24"/>
      <c r="P3561" s="24"/>
      <c r="Q3561" s="24"/>
      <c r="R3561" s="24"/>
      <c r="S3561" s="24"/>
      <c r="T3561" s="24"/>
      <c r="U3561" s="24"/>
      <c r="V3561" s="24"/>
      <c r="W3561" s="24"/>
      <c r="X3561" s="24"/>
      <c r="Y3561" s="24"/>
      <c r="Z3561" s="24"/>
      <c r="AA3561" s="24"/>
      <c r="AB3561" s="24"/>
      <c r="AC3561" s="24"/>
      <c r="AD3561" s="24"/>
      <c r="AE3561" s="24"/>
      <c r="AF3561" s="24"/>
      <c r="AG3561" s="24"/>
      <c r="AH3561" s="208">
        <v>8.8089999999999993</v>
      </c>
      <c r="AI3561" s="24"/>
      <c r="AJ3561" s="24"/>
      <c r="AK3561" s="24"/>
      <c r="AL3561" s="24"/>
      <c r="AM3561" s="208">
        <v>1.421</v>
      </c>
      <c r="AN3561" s="208">
        <v>1.6639999999999999</v>
      </c>
      <c r="AO3561" s="24"/>
      <c r="AP3561" s="208">
        <v>2.4</v>
      </c>
      <c r="AQ3561" s="24"/>
      <c r="AR3561" s="208">
        <v>11.019</v>
      </c>
      <c r="AS3561" s="208">
        <v>1.4750000000000001</v>
      </c>
      <c r="AT3561" s="208">
        <v>3.21</v>
      </c>
      <c r="AU3561" s="24"/>
      <c r="AV3561" s="24"/>
      <c r="AW3561" s="24"/>
      <c r="AX3561" s="24"/>
      <c r="AY3561" s="24"/>
      <c r="AZ3561" s="208">
        <v>0.96899999999999997</v>
      </c>
      <c r="BA3561" s="208">
        <v>1.655</v>
      </c>
      <c r="BB3561" s="21">
        <f t="shared" si="427"/>
        <v>11.019</v>
      </c>
      <c r="BC3561" s="21"/>
      <c r="BD3561" s="22">
        <f t="shared" si="428"/>
        <v>14.810483870967742</v>
      </c>
      <c r="BE3561" s="21"/>
      <c r="BG3561" s="10"/>
      <c r="BH3561" s="21">
        <f t="shared" si="425"/>
        <v>0</v>
      </c>
      <c r="BI3561" s="22">
        <f t="shared" si="425"/>
        <v>1.1018999999999999E-2</v>
      </c>
      <c r="BJ3561" s="21"/>
      <c r="BK3561" s="21">
        <v>0</v>
      </c>
      <c r="BL3561" s="22">
        <v>3.3056999999999996E-2</v>
      </c>
      <c r="BM3561" s="21"/>
      <c r="BN3561" s="21">
        <f t="shared" si="426"/>
        <v>0</v>
      </c>
      <c r="BO3561" s="22">
        <f t="shared" si="426"/>
        <v>0.13222799999999998</v>
      </c>
      <c r="BP3561" s="21">
        <f t="shared" si="426"/>
        <v>0</v>
      </c>
    </row>
    <row r="3562" spans="1:68" ht="11.1" hidden="1" customHeight="1" outlineLevel="1" collapsed="1" x14ac:dyDescent="0.2">
      <c r="A3562" s="10"/>
      <c r="B3562" s="18"/>
      <c r="C3562" s="18"/>
      <c r="D3562" s="18"/>
      <c r="E3562" s="19" t="s">
        <v>3053</v>
      </c>
      <c r="F3562" s="20"/>
      <c r="G3562" s="20"/>
      <c r="H3562" s="20"/>
      <c r="I3562" s="20"/>
      <c r="J3562" s="20"/>
      <c r="K3562" s="20"/>
      <c r="L3562" s="20"/>
      <c r="M3562" s="20"/>
      <c r="N3562" s="20"/>
      <c r="O3562" s="20"/>
      <c r="P3562" s="20"/>
      <c r="Q3562" s="20"/>
      <c r="R3562" s="209">
        <v>3.0350000000000001</v>
      </c>
      <c r="S3562" s="209">
        <v>1.3979999999999999</v>
      </c>
      <c r="T3562" s="209">
        <v>3.5</v>
      </c>
      <c r="U3562" s="20"/>
      <c r="V3562" s="209">
        <v>1.4</v>
      </c>
      <c r="W3562" s="20"/>
      <c r="X3562" s="20"/>
      <c r="Y3562" s="20"/>
      <c r="Z3562" s="20"/>
      <c r="AA3562" s="20"/>
      <c r="AB3562" s="20"/>
      <c r="AC3562" s="209">
        <v>1.79</v>
      </c>
      <c r="AD3562" s="209">
        <v>3.5</v>
      </c>
      <c r="AE3562" s="209">
        <v>7.0999999999999994E-2</v>
      </c>
      <c r="AF3562" s="209">
        <v>1.1120000000000001</v>
      </c>
      <c r="AG3562" s="209">
        <v>1.3049999999999999</v>
      </c>
      <c r="AH3562" s="209">
        <v>0.53</v>
      </c>
      <c r="AI3562" s="209">
        <v>10.792999999999999</v>
      </c>
      <c r="AJ3562" s="209">
        <v>-10.483000000000001</v>
      </c>
      <c r="AK3562" s="20"/>
      <c r="AL3562" s="20"/>
      <c r="AM3562" s="20"/>
      <c r="AN3562" s="209">
        <v>1</v>
      </c>
      <c r="AO3562" s="209">
        <v>2.3479999999999999</v>
      </c>
      <c r="AP3562" s="209">
        <v>3.2</v>
      </c>
      <c r="AQ3562" s="209">
        <v>1.879</v>
      </c>
      <c r="AR3562" s="209">
        <v>0.41399999999999998</v>
      </c>
      <c r="AS3562" s="209">
        <v>1.119</v>
      </c>
      <c r="AT3562" s="209">
        <v>0.71899999999999997</v>
      </c>
      <c r="AU3562" s="20"/>
      <c r="AV3562" s="20"/>
      <c r="AW3562" s="20"/>
      <c r="AX3562" s="20"/>
      <c r="AY3562" s="20"/>
      <c r="AZ3562" s="209">
        <v>0.89100000000000001</v>
      </c>
      <c r="BA3562" s="209">
        <v>2.0979999999999999</v>
      </c>
      <c r="BB3562" s="21">
        <f t="shared" si="427"/>
        <v>10.792999999999999</v>
      </c>
      <c r="BC3562" s="21">
        <f>BD3562</f>
        <v>14.506720430107526</v>
      </c>
      <c r="BD3562" s="22">
        <f t="shared" si="428"/>
        <v>14.506720430107526</v>
      </c>
      <c r="BE3562" s="21">
        <f>BC3562-BD3562</f>
        <v>0</v>
      </c>
      <c r="BF3562" s="2">
        <v>6.9</v>
      </c>
      <c r="BG3562" s="10">
        <v>6</v>
      </c>
      <c r="BH3562" s="21">
        <f t="shared" ref="BH3562:BI3625" si="429">(BC3562*24*31/1000000)</f>
        <v>1.0792999999999999E-2</v>
      </c>
      <c r="BI3562" s="22">
        <f t="shared" si="429"/>
        <v>1.0792999999999999E-2</v>
      </c>
      <c r="BJ3562" s="21">
        <f>BH3562-BI3562</f>
        <v>0</v>
      </c>
      <c r="BK3562" s="21">
        <v>3.2378999999999998E-2</v>
      </c>
      <c r="BL3562" s="22">
        <v>3.2378999999999998E-2</v>
      </c>
      <c r="BM3562" s="21">
        <v>0</v>
      </c>
      <c r="BN3562" s="21">
        <f t="shared" si="426"/>
        <v>0.12951599999999999</v>
      </c>
      <c r="BO3562" s="22">
        <f t="shared" si="426"/>
        <v>0.12951599999999999</v>
      </c>
      <c r="BP3562" s="21">
        <f t="shared" si="426"/>
        <v>0</v>
      </c>
    </row>
    <row r="3563" spans="1:68" ht="11.1" hidden="1" customHeight="1" outlineLevel="2" x14ac:dyDescent="0.2">
      <c r="A3563" s="10"/>
      <c r="B3563" s="18"/>
      <c r="C3563" s="18"/>
      <c r="D3563" s="18"/>
      <c r="E3563" s="23" t="s">
        <v>3054</v>
      </c>
      <c r="F3563" s="24"/>
      <c r="G3563" s="24"/>
      <c r="H3563" s="24"/>
      <c r="I3563" s="24"/>
      <c r="J3563" s="24"/>
      <c r="K3563" s="24"/>
      <c r="L3563" s="24"/>
      <c r="M3563" s="24"/>
      <c r="N3563" s="24"/>
      <c r="O3563" s="24"/>
      <c r="P3563" s="24"/>
      <c r="Q3563" s="24"/>
      <c r="R3563" s="208">
        <v>3.0350000000000001</v>
      </c>
      <c r="S3563" s="208">
        <v>1.3979999999999999</v>
      </c>
      <c r="T3563" s="208">
        <v>3.5</v>
      </c>
      <c r="U3563" s="24"/>
      <c r="V3563" s="208">
        <v>1.4</v>
      </c>
      <c r="W3563" s="24"/>
      <c r="X3563" s="24"/>
      <c r="Y3563" s="24"/>
      <c r="Z3563" s="24"/>
      <c r="AA3563" s="24"/>
      <c r="AB3563" s="24"/>
      <c r="AC3563" s="208">
        <v>1.79</v>
      </c>
      <c r="AD3563" s="208">
        <v>3.5</v>
      </c>
      <c r="AE3563" s="208">
        <v>7.0999999999999994E-2</v>
      </c>
      <c r="AF3563" s="208">
        <v>1.1120000000000001</v>
      </c>
      <c r="AG3563" s="208">
        <v>1.3049999999999999</v>
      </c>
      <c r="AH3563" s="208">
        <v>0.53</v>
      </c>
      <c r="AI3563" s="208">
        <v>10.792999999999999</v>
      </c>
      <c r="AJ3563" s="208">
        <v>-10.483000000000001</v>
      </c>
      <c r="AK3563" s="24"/>
      <c r="AL3563" s="24"/>
      <c r="AM3563" s="24"/>
      <c r="AN3563" s="208">
        <v>1</v>
      </c>
      <c r="AO3563" s="208">
        <v>2.3479999999999999</v>
      </c>
      <c r="AP3563" s="208">
        <v>3.2</v>
      </c>
      <c r="AQ3563" s="208">
        <v>1.879</v>
      </c>
      <c r="AR3563" s="208">
        <v>0.41399999999999998</v>
      </c>
      <c r="AS3563" s="208">
        <v>1.119</v>
      </c>
      <c r="AT3563" s="208">
        <v>0.71899999999999997</v>
      </c>
      <c r="AU3563" s="24"/>
      <c r="AV3563" s="24"/>
      <c r="AW3563" s="24"/>
      <c r="AX3563" s="24"/>
      <c r="AY3563" s="24"/>
      <c r="AZ3563" s="208">
        <v>0.89100000000000001</v>
      </c>
      <c r="BA3563" s="208">
        <v>2.0979999999999999</v>
      </c>
      <c r="BB3563" s="21">
        <f t="shared" si="427"/>
        <v>10.792999999999999</v>
      </c>
      <c r="BC3563" s="21"/>
      <c r="BD3563" s="22">
        <f t="shared" si="428"/>
        <v>14.506720430107526</v>
      </c>
      <c r="BE3563" s="21"/>
      <c r="BG3563" s="10"/>
      <c r="BH3563" s="21">
        <f t="shared" si="429"/>
        <v>0</v>
      </c>
      <c r="BI3563" s="22">
        <f t="shared" si="429"/>
        <v>1.0792999999999999E-2</v>
      </c>
      <c r="BJ3563" s="21"/>
      <c r="BK3563" s="21">
        <v>0</v>
      </c>
      <c r="BL3563" s="22">
        <v>3.2378999999999998E-2</v>
      </c>
      <c r="BM3563" s="21"/>
      <c r="BN3563" s="21">
        <f t="shared" si="426"/>
        <v>0</v>
      </c>
      <c r="BO3563" s="22">
        <f t="shared" si="426"/>
        <v>0.12951599999999999</v>
      </c>
      <c r="BP3563" s="21">
        <f t="shared" si="426"/>
        <v>0</v>
      </c>
    </row>
    <row r="3564" spans="1:68" ht="11.1" hidden="1" customHeight="1" outlineLevel="1" collapsed="1" x14ac:dyDescent="0.2">
      <c r="A3564" s="10"/>
      <c r="B3564" s="18"/>
      <c r="C3564" s="18"/>
      <c r="D3564" s="18"/>
      <c r="E3564" s="19" t="s">
        <v>3055</v>
      </c>
      <c r="F3564" s="20"/>
      <c r="G3564" s="20"/>
      <c r="H3564" s="20"/>
      <c r="I3564" s="20"/>
      <c r="J3564" s="20"/>
      <c r="K3564" s="20"/>
      <c r="L3564" s="20"/>
      <c r="M3564" s="20"/>
      <c r="N3564" s="20"/>
      <c r="O3564" s="20"/>
      <c r="P3564" s="20"/>
      <c r="Q3564" s="20"/>
      <c r="R3564" s="20"/>
      <c r="S3564" s="20"/>
      <c r="T3564" s="20"/>
      <c r="U3564" s="20"/>
      <c r="V3564" s="20"/>
      <c r="W3564" s="20"/>
      <c r="X3564" s="20"/>
      <c r="Y3564" s="20"/>
      <c r="Z3564" s="20"/>
      <c r="AA3564" s="20"/>
      <c r="AB3564" s="209">
        <v>1.659</v>
      </c>
      <c r="AC3564" s="209">
        <v>2.57</v>
      </c>
      <c r="AD3564" s="209">
        <v>3.758</v>
      </c>
      <c r="AE3564" s="209">
        <v>3.452</v>
      </c>
      <c r="AF3564" s="209">
        <v>2.5609999999999999</v>
      </c>
      <c r="AG3564" s="209">
        <v>1.736</v>
      </c>
      <c r="AH3564" s="209">
        <v>1.25</v>
      </c>
      <c r="AI3564" s="209">
        <v>0.79100000000000004</v>
      </c>
      <c r="AJ3564" s="209">
        <v>0.13500000000000001</v>
      </c>
      <c r="AK3564" s="20"/>
      <c r="AL3564" s="209">
        <v>0.125</v>
      </c>
      <c r="AM3564" s="209">
        <v>0.40500000000000003</v>
      </c>
      <c r="AN3564" s="209">
        <v>1.1619999999999999</v>
      </c>
      <c r="AO3564" s="209">
        <v>2.8730000000000002</v>
      </c>
      <c r="AP3564" s="209">
        <v>3.306</v>
      </c>
      <c r="AQ3564" s="209">
        <v>3.5619999999999998</v>
      </c>
      <c r="AR3564" s="209">
        <v>2.9710000000000001</v>
      </c>
      <c r="AS3564" s="209">
        <v>2.2029999999999998</v>
      </c>
      <c r="AT3564" s="209">
        <v>1.591</v>
      </c>
      <c r="AU3564" s="209">
        <v>0.46100000000000002</v>
      </c>
      <c r="AV3564" s="209">
        <v>0.2</v>
      </c>
      <c r="AW3564" s="20"/>
      <c r="AX3564" s="20"/>
      <c r="AY3564" s="209">
        <v>0.42699999999999999</v>
      </c>
      <c r="AZ3564" s="209">
        <v>0.93</v>
      </c>
      <c r="BA3564" s="209">
        <v>2.2829999999999999</v>
      </c>
      <c r="BB3564" s="21">
        <f t="shared" si="427"/>
        <v>3.758</v>
      </c>
      <c r="BC3564" s="21">
        <f>BF3564</f>
        <v>5.99</v>
      </c>
      <c r="BD3564" s="22">
        <f t="shared" si="428"/>
        <v>5.051075268817204</v>
      </c>
      <c r="BE3564" s="21">
        <f>BC3564-BD3564</f>
        <v>0.93892473118279618</v>
      </c>
      <c r="BF3564" s="2">
        <v>5.99</v>
      </c>
      <c r="BG3564" s="10">
        <v>6</v>
      </c>
      <c r="BH3564" s="21">
        <f t="shared" si="429"/>
        <v>4.4565599999999992E-3</v>
      </c>
      <c r="BI3564" s="22">
        <f t="shared" si="429"/>
        <v>3.7580000000000001E-3</v>
      </c>
      <c r="BJ3564" s="21">
        <f>BH3564-BI3564</f>
        <v>6.9855999999999911E-4</v>
      </c>
      <c r="BK3564" s="21">
        <v>1.3369679999999998E-2</v>
      </c>
      <c r="BL3564" s="22">
        <v>1.1273999999999999E-2</v>
      </c>
      <c r="BM3564" s="21">
        <v>2.0956799999999991E-3</v>
      </c>
      <c r="BN3564" s="21">
        <f t="shared" si="426"/>
        <v>5.3478719999999993E-2</v>
      </c>
      <c r="BO3564" s="22">
        <f t="shared" si="426"/>
        <v>4.5095999999999997E-2</v>
      </c>
      <c r="BP3564" s="21">
        <f t="shared" si="426"/>
        <v>8.3827199999999963E-3</v>
      </c>
    </row>
    <row r="3565" spans="1:68" ht="11.1" hidden="1" customHeight="1" outlineLevel="2" x14ac:dyDescent="0.2">
      <c r="A3565" s="10"/>
      <c r="B3565" s="18"/>
      <c r="C3565" s="18"/>
      <c r="D3565" s="18"/>
      <c r="E3565" s="23" t="s">
        <v>3056</v>
      </c>
      <c r="F3565" s="24"/>
      <c r="G3565" s="24"/>
      <c r="H3565" s="24"/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08">
        <v>1.659</v>
      </c>
      <c r="AC3565" s="208">
        <v>2.57</v>
      </c>
      <c r="AD3565" s="208">
        <v>3.758</v>
      </c>
      <c r="AE3565" s="208">
        <v>3.452</v>
      </c>
      <c r="AF3565" s="208">
        <v>2.5609999999999999</v>
      </c>
      <c r="AG3565" s="208">
        <v>1.736</v>
      </c>
      <c r="AH3565" s="208">
        <v>1.25</v>
      </c>
      <c r="AI3565" s="208">
        <v>0.79100000000000004</v>
      </c>
      <c r="AJ3565" s="208">
        <v>0.13500000000000001</v>
      </c>
      <c r="AK3565" s="24"/>
      <c r="AL3565" s="208">
        <v>0.125</v>
      </c>
      <c r="AM3565" s="208">
        <v>0.40500000000000003</v>
      </c>
      <c r="AN3565" s="208">
        <v>1.1619999999999999</v>
      </c>
      <c r="AO3565" s="208">
        <v>2.8730000000000002</v>
      </c>
      <c r="AP3565" s="208">
        <v>3.306</v>
      </c>
      <c r="AQ3565" s="208">
        <v>3.5619999999999998</v>
      </c>
      <c r="AR3565" s="208">
        <v>2.9710000000000001</v>
      </c>
      <c r="AS3565" s="208">
        <v>2.2029999999999998</v>
      </c>
      <c r="AT3565" s="208">
        <v>1.591</v>
      </c>
      <c r="AU3565" s="208">
        <v>0.46100000000000002</v>
      </c>
      <c r="AV3565" s="208">
        <v>0.2</v>
      </c>
      <c r="AW3565" s="24"/>
      <c r="AX3565" s="24"/>
      <c r="AY3565" s="208">
        <v>0.42699999999999999</v>
      </c>
      <c r="AZ3565" s="208">
        <v>0.93</v>
      </c>
      <c r="BA3565" s="208">
        <v>2.2829999999999999</v>
      </c>
      <c r="BB3565" s="21">
        <f t="shared" si="427"/>
        <v>3.758</v>
      </c>
      <c r="BC3565" s="21"/>
      <c r="BD3565" s="22">
        <f t="shared" si="428"/>
        <v>5.051075268817204</v>
      </c>
      <c r="BE3565" s="21"/>
      <c r="BG3565" s="10"/>
      <c r="BH3565" s="21">
        <f t="shared" si="429"/>
        <v>0</v>
      </c>
      <c r="BI3565" s="22">
        <f t="shared" si="429"/>
        <v>3.7580000000000001E-3</v>
      </c>
      <c r="BJ3565" s="21"/>
      <c r="BK3565" s="21">
        <v>0</v>
      </c>
      <c r="BL3565" s="22">
        <v>1.1273999999999999E-2</v>
      </c>
      <c r="BM3565" s="21"/>
      <c r="BN3565" s="21">
        <f t="shared" si="426"/>
        <v>0</v>
      </c>
      <c r="BO3565" s="22">
        <f t="shared" si="426"/>
        <v>4.5095999999999997E-2</v>
      </c>
      <c r="BP3565" s="21">
        <f t="shared" si="426"/>
        <v>0</v>
      </c>
    </row>
    <row r="3566" spans="1:68" ht="11.1" hidden="1" customHeight="1" outlineLevel="1" collapsed="1" x14ac:dyDescent="0.2">
      <c r="A3566" s="10"/>
      <c r="B3566" s="18"/>
      <c r="C3566" s="18"/>
      <c r="D3566" s="18"/>
      <c r="E3566" s="19" t="s">
        <v>3057</v>
      </c>
      <c r="F3566" s="20"/>
      <c r="G3566" s="20"/>
      <c r="H3566" s="20"/>
      <c r="I3566" s="20"/>
      <c r="J3566" s="20"/>
      <c r="K3566" s="20"/>
      <c r="L3566" s="20"/>
      <c r="M3566" s="20"/>
      <c r="N3566" s="20"/>
      <c r="O3566" s="20"/>
      <c r="P3566" s="20"/>
      <c r="Q3566" s="20"/>
      <c r="R3566" s="20"/>
      <c r="S3566" s="20"/>
      <c r="T3566" s="20"/>
      <c r="U3566" s="20"/>
      <c r="V3566" s="20"/>
      <c r="W3566" s="20"/>
      <c r="X3566" s="20"/>
      <c r="Y3566" s="20"/>
      <c r="Z3566" s="20"/>
      <c r="AA3566" s="20"/>
      <c r="AB3566" s="20"/>
      <c r="AC3566" s="20"/>
      <c r="AD3566" s="20"/>
      <c r="AE3566" s="20"/>
      <c r="AF3566" s="20"/>
      <c r="AG3566" s="20"/>
      <c r="AH3566" s="20"/>
      <c r="AI3566" s="20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  <c r="BA3566" s="209">
        <v>1.6990000000000001</v>
      </c>
      <c r="BB3566" s="21">
        <f t="shared" si="427"/>
        <v>1.6990000000000001</v>
      </c>
      <c r="BC3566" s="21">
        <f>BD3566</f>
        <v>2.2836021505376345</v>
      </c>
      <c r="BD3566" s="22">
        <f t="shared" si="428"/>
        <v>2.2836021505376345</v>
      </c>
      <c r="BE3566" s="21">
        <f>BC3566-BD3566</f>
        <v>0</v>
      </c>
      <c r="BG3566" s="10">
        <v>6</v>
      </c>
      <c r="BH3566" s="21">
        <f t="shared" si="429"/>
        <v>1.6990000000000002E-3</v>
      </c>
      <c r="BI3566" s="22">
        <f t="shared" si="429"/>
        <v>1.6990000000000002E-3</v>
      </c>
      <c r="BJ3566" s="21">
        <f>BH3566-BI3566</f>
        <v>0</v>
      </c>
      <c r="BK3566" s="21">
        <v>5.0970000000000008E-3</v>
      </c>
      <c r="BL3566" s="22">
        <v>5.0970000000000008E-3</v>
      </c>
      <c r="BM3566" s="21">
        <v>0</v>
      </c>
      <c r="BN3566" s="21">
        <f t="shared" si="426"/>
        <v>2.0388000000000003E-2</v>
      </c>
      <c r="BO3566" s="22">
        <f t="shared" si="426"/>
        <v>2.0388000000000003E-2</v>
      </c>
      <c r="BP3566" s="21">
        <f t="shared" si="426"/>
        <v>0</v>
      </c>
    </row>
    <row r="3567" spans="1:68" ht="11.1" hidden="1" customHeight="1" outlineLevel="2" x14ac:dyDescent="0.2">
      <c r="A3567" s="10"/>
      <c r="B3567" s="18"/>
      <c r="C3567" s="18"/>
      <c r="D3567" s="18"/>
      <c r="E3567" s="23" t="s">
        <v>3058</v>
      </c>
      <c r="F3567" s="24"/>
      <c r="G3567" s="24"/>
      <c r="H3567" s="24"/>
      <c r="I3567" s="24"/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24"/>
      <c r="AD3567" s="24"/>
      <c r="AE3567" s="24"/>
      <c r="AF3567" s="24"/>
      <c r="AG3567" s="24"/>
      <c r="AH3567" s="24"/>
      <c r="AI3567" s="24"/>
      <c r="AJ3567" s="24"/>
      <c r="AK3567" s="24"/>
      <c r="AL3567" s="24"/>
      <c r="AM3567" s="24"/>
      <c r="AN3567" s="24"/>
      <c r="AO3567" s="24"/>
      <c r="AP3567" s="24"/>
      <c r="AQ3567" s="24"/>
      <c r="AR3567" s="24"/>
      <c r="AS3567" s="24"/>
      <c r="AT3567" s="24"/>
      <c r="AU3567" s="24"/>
      <c r="AV3567" s="24"/>
      <c r="AW3567" s="24"/>
      <c r="AX3567" s="24"/>
      <c r="AY3567" s="24"/>
      <c r="AZ3567" s="24"/>
      <c r="BA3567" s="208">
        <v>1.6990000000000001</v>
      </c>
      <c r="BB3567" s="21">
        <f t="shared" si="427"/>
        <v>1.6990000000000001</v>
      </c>
      <c r="BC3567" s="21"/>
      <c r="BD3567" s="22">
        <f t="shared" si="428"/>
        <v>2.2836021505376345</v>
      </c>
      <c r="BE3567" s="21"/>
      <c r="BG3567" s="10"/>
      <c r="BH3567" s="21">
        <f t="shared" si="429"/>
        <v>0</v>
      </c>
      <c r="BI3567" s="22">
        <f t="shared" si="429"/>
        <v>1.6990000000000002E-3</v>
      </c>
      <c r="BJ3567" s="21"/>
      <c r="BK3567" s="21">
        <v>0</v>
      </c>
      <c r="BL3567" s="22">
        <v>5.0970000000000008E-3</v>
      </c>
      <c r="BM3567" s="21"/>
      <c r="BN3567" s="21">
        <f t="shared" si="426"/>
        <v>0</v>
      </c>
      <c r="BO3567" s="22">
        <f t="shared" si="426"/>
        <v>2.0388000000000003E-2</v>
      </c>
      <c r="BP3567" s="21">
        <f t="shared" si="426"/>
        <v>0</v>
      </c>
    </row>
    <row r="3568" spans="1:68" ht="11.1" hidden="1" customHeight="1" outlineLevel="1" collapsed="1" x14ac:dyDescent="0.2">
      <c r="A3568" s="10"/>
      <c r="B3568" s="18"/>
      <c r="C3568" s="18"/>
      <c r="D3568" s="18"/>
      <c r="E3568" s="19" t="s">
        <v>3059</v>
      </c>
      <c r="F3568" s="209">
        <v>3</v>
      </c>
      <c r="G3568" s="209">
        <v>18.126000000000001</v>
      </c>
      <c r="H3568" s="209">
        <v>-8.6010000000000009</v>
      </c>
      <c r="I3568" s="240">
        <v>2.895</v>
      </c>
      <c r="J3568" s="240"/>
      <c r="K3568" s="209">
        <v>0.60699999999999998</v>
      </c>
      <c r="L3568" s="20"/>
      <c r="M3568" s="20"/>
      <c r="N3568" s="20"/>
      <c r="O3568" s="20"/>
      <c r="P3568" s="209">
        <v>1.635</v>
      </c>
      <c r="Q3568" s="209">
        <v>2.62</v>
      </c>
      <c r="R3568" s="209">
        <v>2.895</v>
      </c>
      <c r="S3568" s="209">
        <v>5.2969999999999997</v>
      </c>
      <c r="T3568" s="209">
        <v>3.786</v>
      </c>
      <c r="U3568" s="209">
        <v>2.5329999999999999</v>
      </c>
      <c r="V3568" s="209">
        <v>1.5229999999999999</v>
      </c>
      <c r="W3568" s="209">
        <v>0.876</v>
      </c>
      <c r="X3568" s="20"/>
      <c r="Y3568" s="20"/>
      <c r="Z3568" s="20"/>
      <c r="AA3568" s="20"/>
      <c r="AB3568" s="209">
        <v>1.851</v>
      </c>
      <c r="AC3568" s="209">
        <v>2.9580000000000002</v>
      </c>
      <c r="AD3568" s="209">
        <v>4.1230000000000002</v>
      </c>
      <c r="AE3568" s="209">
        <v>4.1950000000000003</v>
      </c>
      <c r="AF3568" s="209">
        <v>3.5169999999999999</v>
      </c>
      <c r="AG3568" s="209">
        <v>1.9670000000000001</v>
      </c>
      <c r="AH3568" s="209">
        <v>1.0229999999999999</v>
      </c>
      <c r="AI3568" s="209">
        <v>0.46100000000000002</v>
      </c>
      <c r="AJ3568" s="20"/>
      <c r="AK3568" s="20"/>
      <c r="AL3568" s="20"/>
      <c r="AM3568" s="20"/>
      <c r="AN3568" s="209">
        <v>1.829</v>
      </c>
      <c r="AO3568" s="209">
        <v>2.0470000000000002</v>
      </c>
      <c r="AP3568" s="209">
        <v>2.8340000000000001</v>
      </c>
      <c r="AQ3568" s="209">
        <v>2.8580000000000001</v>
      </c>
      <c r="AR3568" s="209">
        <v>2.6360000000000001</v>
      </c>
      <c r="AS3568" s="209">
        <v>2.016</v>
      </c>
      <c r="AT3568" s="209">
        <v>1.1619999999999999</v>
      </c>
      <c r="AU3568" s="20"/>
      <c r="AV3568" s="209">
        <v>0.58799999999999997</v>
      </c>
      <c r="AW3568" s="20"/>
      <c r="AX3568" s="20"/>
      <c r="AY3568" s="20"/>
      <c r="AZ3568" s="209">
        <v>1.4510000000000001</v>
      </c>
      <c r="BA3568" s="209">
        <v>1.5660000000000001</v>
      </c>
      <c r="BB3568" s="21">
        <f t="shared" si="427"/>
        <v>18.126000000000001</v>
      </c>
      <c r="BC3568" s="21">
        <f>BD3568</f>
        <v>24.362903225806452</v>
      </c>
      <c r="BD3568" s="22">
        <f t="shared" si="428"/>
        <v>24.362903225806452</v>
      </c>
      <c r="BE3568" s="21">
        <f>BC3568-BD3568</f>
        <v>0</v>
      </c>
      <c r="BF3568" s="2">
        <v>10.5</v>
      </c>
      <c r="BG3568" s="10">
        <v>6</v>
      </c>
      <c r="BH3568" s="21">
        <f t="shared" si="429"/>
        <v>1.8126E-2</v>
      </c>
      <c r="BI3568" s="22">
        <f t="shared" si="429"/>
        <v>1.8126E-2</v>
      </c>
      <c r="BJ3568" s="21">
        <f>BH3568-BI3568</f>
        <v>0</v>
      </c>
      <c r="BK3568" s="21">
        <v>5.4377999999999996E-2</v>
      </c>
      <c r="BL3568" s="22">
        <v>5.4377999999999996E-2</v>
      </c>
      <c r="BM3568" s="21">
        <v>0</v>
      </c>
      <c r="BN3568" s="21">
        <f t="shared" si="426"/>
        <v>0.21751199999999998</v>
      </c>
      <c r="BO3568" s="22">
        <f t="shared" si="426"/>
        <v>0.21751199999999998</v>
      </c>
      <c r="BP3568" s="21">
        <f t="shared" si="426"/>
        <v>0</v>
      </c>
    </row>
    <row r="3569" spans="1:68" ht="11.1" hidden="1" customHeight="1" outlineLevel="2" x14ac:dyDescent="0.2">
      <c r="A3569" s="10"/>
      <c r="B3569" s="18"/>
      <c r="C3569" s="18"/>
      <c r="D3569" s="18"/>
      <c r="E3569" s="23" t="s">
        <v>3060</v>
      </c>
      <c r="F3569" s="208">
        <v>3</v>
      </c>
      <c r="G3569" s="208">
        <v>18.126000000000001</v>
      </c>
      <c r="H3569" s="208">
        <v>-8.6010000000000009</v>
      </c>
      <c r="I3569" s="239">
        <v>2.895</v>
      </c>
      <c r="J3569" s="239"/>
      <c r="K3569" s="208">
        <v>0.60699999999999998</v>
      </c>
      <c r="L3569" s="24"/>
      <c r="M3569" s="24"/>
      <c r="N3569" s="24"/>
      <c r="O3569" s="24"/>
      <c r="P3569" s="208">
        <v>1.635</v>
      </c>
      <c r="Q3569" s="208">
        <v>2.62</v>
      </c>
      <c r="R3569" s="208">
        <v>2.895</v>
      </c>
      <c r="S3569" s="208">
        <v>5.2969999999999997</v>
      </c>
      <c r="T3569" s="208">
        <v>3.786</v>
      </c>
      <c r="U3569" s="208">
        <v>2.5329999999999999</v>
      </c>
      <c r="V3569" s="208">
        <v>1.5229999999999999</v>
      </c>
      <c r="W3569" s="208">
        <v>0.876</v>
      </c>
      <c r="X3569" s="24"/>
      <c r="Y3569" s="24"/>
      <c r="Z3569" s="24"/>
      <c r="AA3569" s="24"/>
      <c r="AB3569" s="208">
        <v>1.851</v>
      </c>
      <c r="AC3569" s="208">
        <v>2.9580000000000002</v>
      </c>
      <c r="AD3569" s="208">
        <v>4.1230000000000002</v>
      </c>
      <c r="AE3569" s="208">
        <v>4.1950000000000003</v>
      </c>
      <c r="AF3569" s="208">
        <v>3.5169999999999999</v>
      </c>
      <c r="AG3569" s="208">
        <v>1.9670000000000001</v>
      </c>
      <c r="AH3569" s="208">
        <v>1.0229999999999999</v>
      </c>
      <c r="AI3569" s="208">
        <v>0.46100000000000002</v>
      </c>
      <c r="AJ3569" s="24"/>
      <c r="AK3569" s="24"/>
      <c r="AL3569" s="24"/>
      <c r="AM3569" s="24"/>
      <c r="AN3569" s="208">
        <v>1.829</v>
      </c>
      <c r="AO3569" s="208">
        <v>2.0470000000000002</v>
      </c>
      <c r="AP3569" s="208">
        <v>2.8340000000000001</v>
      </c>
      <c r="AQ3569" s="208">
        <v>2.8580000000000001</v>
      </c>
      <c r="AR3569" s="208">
        <v>2.6360000000000001</v>
      </c>
      <c r="AS3569" s="208">
        <v>2.016</v>
      </c>
      <c r="AT3569" s="208">
        <v>1.1619999999999999</v>
      </c>
      <c r="AU3569" s="24"/>
      <c r="AV3569" s="208">
        <v>0.58799999999999997</v>
      </c>
      <c r="AW3569" s="24"/>
      <c r="AX3569" s="24"/>
      <c r="AY3569" s="24"/>
      <c r="AZ3569" s="208">
        <v>1.4510000000000001</v>
      </c>
      <c r="BA3569" s="208">
        <v>1.5660000000000001</v>
      </c>
      <c r="BB3569" s="21">
        <f t="shared" si="427"/>
        <v>18.126000000000001</v>
      </c>
      <c r="BC3569" s="21"/>
      <c r="BD3569" s="22">
        <f t="shared" si="428"/>
        <v>24.362903225806452</v>
      </c>
      <c r="BE3569" s="21"/>
      <c r="BG3569" s="10"/>
      <c r="BH3569" s="21">
        <f t="shared" si="429"/>
        <v>0</v>
      </c>
      <c r="BI3569" s="22">
        <f t="shared" si="429"/>
        <v>1.8126E-2</v>
      </c>
      <c r="BJ3569" s="21"/>
      <c r="BK3569" s="21">
        <v>0</v>
      </c>
      <c r="BL3569" s="22">
        <v>5.4377999999999996E-2</v>
      </c>
      <c r="BM3569" s="21"/>
      <c r="BN3569" s="21">
        <f t="shared" si="426"/>
        <v>0</v>
      </c>
      <c r="BO3569" s="22">
        <f t="shared" si="426"/>
        <v>0.21751199999999998</v>
      </c>
      <c r="BP3569" s="21">
        <f t="shared" si="426"/>
        <v>0</v>
      </c>
    </row>
    <row r="3570" spans="1:68" ht="11.1" customHeight="1" outlineLevel="1" collapsed="1" x14ac:dyDescent="0.2">
      <c r="A3570" s="10"/>
      <c r="B3570" s="18"/>
      <c r="C3570" s="18"/>
      <c r="D3570" s="18"/>
      <c r="E3570" s="19" t="s">
        <v>3061</v>
      </c>
      <c r="F3570" s="20"/>
      <c r="G3570" s="20"/>
      <c r="H3570" s="20"/>
      <c r="I3570" s="20"/>
      <c r="J3570" s="20"/>
      <c r="K3570" s="20"/>
      <c r="L3570" s="20"/>
      <c r="M3570" s="20"/>
      <c r="N3570" s="20"/>
      <c r="O3570" s="20"/>
      <c r="P3570" s="20"/>
      <c r="Q3570" s="20"/>
      <c r="R3570" s="209">
        <v>0.27400000000000002</v>
      </c>
      <c r="S3570" s="20"/>
      <c r="T3570" s="20"/>
      <c r="U3570" s="20"/>
      <c r="V3570" s="209">
        <v>0.125</v>
      </c>
      <c r="W3570" s="209">
        <v>0.125</v>
      </c>
      <c r="X3570" s="20"/>
      <c r="Y3570" s="20"/>
      <c r="Z3570" s="20"/>
      <c r="AA3570" s="20"/>
      <c r="AB3570" s="20"/>
      <c r="AC3570" s="209">
        <v>0.66300000000000003</v>
      </c>
      <c r="AD3570" s="209">
        <v>0.18</v>
      </c>
      <c r="AE3570" s="209">
        <v>8.5999999999999993E-2</v>
      </c>
      <c r="AF3570" s="209">
        <v>8.4000000000000005E-2</v>
      </c>
      <c r="AG3570" s="209">
        <v>0.15</v>
      </c>
      <c r="AH3570" s="209">
        <v>7.4999999999999997E-2</v>
      </c>
      <c r="AI3570" s="20"/>
      <c r="AJ3570" s="20"/>
      <c r="AK3570" s="20"/>
      <c r="AL3570" s="20"/>
      <c r="AM3570" s="20"/>
      <c r="AN3570" s="209">
        <v>0.58399999999999996</v>
      </c>
      <c r="AO3570" s="209">
        <v>6.6000000000000003E-2</v>
      </c>
      <c r="AP3570" s="209">
        <v>3.7999999999999999E-2</v>
      </c>
      <c r="AQ3570" s="20"/>
      <c r="AR3570" s="209">
        <v>0.17499999999999999</v>
      </c>
      <c r="AS3570" s="209">
        <v>0.125</v>
      </c>
      <c r="AT3570" s="209">
        <v>0.125</v>
      </c>
      <c r="AU3570" s="20"/>
      <c r="AV3570" s="209">
        <v>0.1</v>
      </c>
      <c r="AW3570" s="20"/>
      <c r="AX3570" s="20"/>
      <c r="AY3570" s="20"/>
      <c r="AZ3570" s="209">
        <v>0.3</v>
      </c>
      <c r="BA3570" s="20"/>
      <c r="BB3570" s="21">
        <f t="shared" si="427"/>
        <v>0.66300000000000003</v>
      </c>
      <c r="BC3570" s="21">
        <f>BF3570</f>
        <v>1.2</v>
      </c>
      <c r="BD3570" s="22">
        <f t="shared" si="428"/>
        <v>0.89112903225806461</v>
      </c>
      <c r="BE3570" s="21">
        <f>BC3570-BD3570</f>
        <v>0.30887096774193534</v>
      </c>
      <c r="BF3570" s="2">
        <v>1.2</v>
      </c>
      <c r="BG3570" s="10">
        <v>7</v>
      </c>
      <c r="BH3570" s="21">
        <f t="shared" si="429"/>
        <v>8.9279999999999991E-4</v>
      </c>
      <c r="BI3570" s="22">
        <f t="shared" si="429"/>
        <v>6.6300000000000007E-4</v>
      </c>
      <c r="BJ3570" s="21">
        <f>BH3570-BI3570</f>
        <v>2.2979999999999984E-4</v>
      </c>
      <c r="BK3570" s="21">
        <v>2.6783999999999996E-3</v>
      </c>
      <c r="BL3570" s="22">
        <v>1.9890000000000003E-3</v>
      </c>
      <c r="BM3570" s="21">
        <v>6.893999999999993E-4</v>
      </c>
      <c r="BN3570" s="21">
        <f t="shared" si="426"/>
        <v>1.0713599999999998E-2</v>
      </c>
      <c r="BO3570" s="22">
        <f t="shared" si="426"/>
        <v>7.9560000000000013E-3</v>
      </c>
      <c r="BP3570" s="21">
        <f t="shared" si="426"/>
        <v>2.7575999999999972E-3</v>
      </c>
    </row>
    <row r="3571" spans="1:68" ht="11.1" hidden="1" customHeight="1" outlineLevel="2" x14ac:dyDescent="0.2">
      <c r="A3571" s="10"/>
      <c r="B3571" s="18"/>
      <c r="C3571" s="18"/>
      <c r="D3571" s="18"/>
      <c r="E3571" s="23" t="s">
        <v>3062</v>
      </c>
      <c r="F3571" s="24"/>
      <c r="G3571" s="24"/>
      <c r="H3571" s="24"/>
      <c r="I3571" s="24"/>
      <c r="J3571" s="24"/>
      <c r="K3571" s="24"/>
      <c r="L3571" s="24"/>
      <c r="M3571" s="24"/>
      <c r="N3571" s="24"/>
      <c r="O3571" s="24"/>
      <c r="P3571" s="24"/>
      <c r="Q3571" s="24"/>
      <c r="R3571" s="208">
        <v>0.27400000000000002</v>
      </c>
      <c r="S3571" s="24"/>
      <c r="T3571" s="24"/>
      <c r="U3571" s="24"/>
      <c r="V3571" s="208">
        <v>0.125</v>
      </c>
      <c r="W3571" s="208">
        <v>0.125</v>
      </c>
      <c r="X3571" s="24"/>
      <c r="Y3571" s="24"/>
      <c r="Z3571" s="24"/>
      <c r="AA3571" s="24"/>
      <c r="AB3571" s="24"/>
      <c r="AC3571" s="208">
        <v>0.66300000000000003</v>
      </c>
      <c r="AD3571" s="208">
        <v>0.18</v>
      </c>
      <c r="AE3571" s="208">
        <v>8.5999999999999993E-2</v>
      </c>
      <c r="AF3571" s="208">
        <v>8.4000000000000005E-2</v>
      </c>
      <c r="AG3571" s="208">
        <v>0.15</v>
      </c>
      <c r="AH3571" s="208">
        <v>7.4999999999999997E-2</v>
      </c>
      <c r="AI3571" s="24"/>
      <c r="AJ3571" s="24"/>
      <c r="AK3571" s="24"/>
      <c r="AL3571" s="24"/>
      <c r="AM3571" s="24"/>
      <c r="AN3571" s="208">
        <v>0.58399999999999996</v>
      </c>
      <c r="AO3571" s="208">
        <v>6.6000000000000003E-2</v>
      </c>
      <c r="AP3571" s="208">
        <v>3.7999999999999999E-2</v>
      </c>
      <c r="AQ3571" s="24"/>
      <c r="AR3571" s="208">
        <v>0.17499999999999999</v>
      </c>
      <c r="AS3571" s="208">
        <v>0.125</v>
      </c>
      <c r="AT3571" s="208">
        <v>0.125</v>
      </c>
      <c r="AU3571" s="24"/>
      <c r="AV3571" s="208">
        <v>0.1</v>
      </c>
      <c r="AW3571" s="24"/>
      <c r="AX3571" s="24"/>
      <c r="AY3571" s="24"/>
      <c r="AZ3571" s="208">
        <v>0.3</v>
      </c>
      <c r="BA3571" s="24"/>
      <c r="BB3571" s="21">
        <f t="shared" si="427"/>
        <v>0.66300000000000003</v>
      </c>
      <c r="BC3571" s="21"/>
      <c r="BD3571" s="22">
        <f t="shared" si="428"/>
        <v>0.89112903225806461</v>
      </c>
      <c r="BE3571" s="21"/>
      <c r="BG3571" s="10"/>
      <c r="BH3571" s="21">
        <f t="shared" si="429"/>
        <v>0</v>
      </c>
      <c r="BI3571" s="22">
        <f t="shared" si="429"/>
        <v>6.6300000000000007E-4</v>
      </c>
      <c r="BJ3571" s="21"/>
      <c r="BK3571" s="21">
        <v>0</v>
      </c>
      <c r="BL3571" s="22">
        <v>1.9890000000000003E-3</v>
      </c>
      <c r="BM3571" s="21"/>
      <c r="BN3571" s="21">
        <f t="shared" si="426"/>
        <v>0</v>
      </c>
      <c r="BO3571" s="22">
        <f t="shared" si="426"/>
        <v>7.9560000000000013E-3</v>
      </c>
      <c r="BP3571" s="21">
        <f t="shared" si="426"/>
        <v>0</v>
      </c>
    </row>
    <row r="3572" spans="1:68" ht="11.1" hidden="1" customHeight="1" outlineLevel="1" collapsed="1" x14ac:dyDescent="0.2">
      <c r="A3572" s="10"/>
      <c r="B3572" s="18"/>
      <c r="C3572" s="18"/>
      <c r="D3572" s="18"/>
      <c r="E3572" s="19" t="s">
        <v>3063</v>
      </c>
      <c r="F3572" s="209">
        <v>2.2999999999999998</v>
      </c>
      <c r="G3572" s="209">
        <v>2.2349999999999999</v>
      </c>
      <c r="H3572" s="209">
        <v>1.7150000000000001</v>
      </c>
      <c r="I3572" s="240">
        <v>1.63</v>
      </c>
      <c r="J3572" s="240"/>
      <c r="K3572" s="209">
        <v>1.26</v>
      </c>
      <c r="L3572" s="209">
        <v>0.13</v>
      </c>
      <c r="M3572" s="20"/>
      <c r="N3572" s="209">
        <v>0.28199999999999997</v>
      </c>
      <c r="O3572" s="209">
        <v>0.44400000000000001</v>
      </c>
      <c r="P3572" s="209">
        <v>1.41</v>
      </c>
      <c r="Q3572" s="209">
        <v>1.85</v>
      </c>
      <c r="R3572" s="209">
        <v>2.23</v>
      </c>
      <c r="S3572" s="209">
        <v>2.1749999999999998</v>
      </c>
      <c r="T3572" s="209">
        <v>2.1349999999999998</v>
      </c>
      <c r="U3572" s="209">
        <v>1.83</v>
      </c>
      <c r="V3572" s="209">
        <v>1.52</v>
      </c>
      <c r="W3572" s="209">
        <v>1.35</v>
      </c>
      <c r="X3572" s="209">
        <v>0.53500000000000003</v>
      </c>
      <c r="Y3572" s="209">
        <v>0.20499999999999999</v>
      </c>
      <c r="Z3572" s="209">
        <v>0.24</v>
      </c>
      <c r="AA3572" s="209">
        <v>0.376</v>
      </c>
      <c r="AB3572" s="209">
        <v>1.3220000000000001</v>
      </c>
      <c r="AC3572" s="209">
        <v>1.3220000000000001</v>
      </c>
      <c r="AD3572" s="209">
        <v>2.524</v>
      </c>
      <c r="AE3572" s="209">
        <v>2.1720000000000002</v>
      </c>
      <c r="AF3572" s="209">
        <v>2.1</v>
      </c>
      <c r="AG3572" s="209">
        <v>1.8660000000000001</v>
      </c>
      <c r="AH3572" s="209">
        <v>1.2929999999999999</v>
      </c>
      <c r="AI3572" s="20"/>
      <c r="AJ3572" s="209">
        <v>1.087</v>
      </c>
      <c r="AK3572" s="209">
        <v>0.123</v>
      </c>
      <c r="AL3572" s="209">
        <v>0.11</v>
      </c>
      <c r="AM3572" s="209">
        <v>0.34899999999999998</v>
      </c>
      <c r="AN3572" s="209">
        <v>1.2410000000000001</v>
      </c>
      <c r="AO3572" s="209">
        <v>1.907</v>
      </c>
      <c r="AP3572" s="209">
        <v>2.2709999999999999</v>
      </c>
      <c r="AQ3572" s="209">
        <v>2.6659999999999999</v>
      </c>
      <c r="AR3572" s="209">
        <v>2.2549999999999999</v>
      </c>
      <c r="AS3572" s="209">
        <v>2.1549999999999998</v>
      </c>
      <c r="AT3572" s="209">
        <v>1.4630000000000001</v>
      </c>
      <c r="AU3572" s="209">
        <v>0.92400000000000004</v>
      </c>
      <c r="AV3572" s="209">
        <v>0.17299999999999999</v>
      </c>
      <c r="AW3572" s="209">
        <v>0.121</v>
      </c>
      <c r="AX3572" s="209">
        <v>8.7999999999999995E-2</v>
      </c>
      <c r="AY3572" s="209">
        <v>0.436</v>
      </c>
      <c r="AZ3572" s="20"/>
      <c r="BA3572" s="20"/>
      <c r="BB3572" s="21">
        <f t="shared" si="427"/>
        <v>2.6659999999999999</v>
      </c>
      <c r="BC3572" s="21">
        <f>BD3572</f>
        <v>3.583333333333333</v>
      </c>
      <c r="BD3572" s="22">
        <f t="shared" si="428"/>
        <v>3.583333333333333</v>
      </c>
      <c r="BE3572" s="21">
        <f>BC3572-BD3572</f>
        <v>0</v>
      </c>
      <c r="BG3572" s="10"/>
      <c r="BH3572" s="21">
        <f t="shared" si="429"/>
        <v>2.666E-3</v>
      </c>
      <c r="BI3572" s="22">
        <f t="shared" si="429"/>
        <v>2.666E-3</v>
      </c>
      <c r="BJ3572" s="21">
        <f>BH3572-BI3572</f>
        <v>0</v>
      </c>
      <c r="BK3572" s="21">
        <v>7.9979999999999999E-3</v>
      </c>
      <c r="BL3572" s="22">
        <v>7.9979999999999999E-3</v>
      </c>
      <c r="BM3572" s="21">
        <v>0</v>
      </c>
      <c r="BN3572" s="21">
        <f t="shared" si="426"/>
        <v>3.1992E-2</v>
      </c>
      <c r="BO3572" s="22">
        <f t="shared" si="426"/>
        <v>3.1992E-2</v>
      </c>
      <c r="BP3572" s="21">
        <f t="shared" si="426"/>
        <v>0</v>
      </c>
    </row>
    <row r="3573" spans="1:68" ht="11.1" hidden="1" customHeight="1" outlineLevel="2" x14ac:dyDescent="0.2">
      <c r="A3573" s="10"/>
      <c r="B3573" s="18"/>
      <c r="C3573" s="18"/>
      <c r="D3573" s="18"/>
      <c r="E3573" s="23"/>
      <c r="F3573" s="208">
        <v>2.2999999999999998</v>
      </c>
      <c r="G3573" s="208">
        <v>2.2349999999999999</v>
      </c>
      <c r="H3573" s="208">
        <v>1.7150000000000001</v>
      </c>
      <c r="I3573" s="239">
        <v>1.63</v>
      </c>
      <c r="J3573" s="239"/>
      <c r="K3573" s="208">
        <v>1.26</v>
      </c>
      <c r="L3573" s="208">
        <v>0.13</v>
      </c>
      <c r="M3573" s="24"/>
      <c r="N3573" s="208">
        <v>0.28199999999999997</v>
      </c>
      <c r="O3573" s="208">
        <v>0.44400000000000001</v>
      </c>
      <c r="P3573" s="208">
        <v>1.41</v>
      </c>
      <c r="Q3573" s="208">
        <v>1.85</v>
      </c>
      <c r="R3573" s="208">
        <v>2.23</v>
      </c>
      <c r="S3573" s="208">
        <v>2.1749999999999998</v>
      </c>
      <c r="T3573" s="208">
        <v>2.1349999999999998</v>
      </c>
      <c r="U3573" s="208">
        <v>1.83</v>
      </c>
      <c r="V3573" s="208">
        <v>1.52</v>
      </c>
      <c r="W3573" s="208">
        <v>1.35</v>
      </c>
      <c r="X3573" s="208">
        <v>0.53500000000000003</v>
      </c>
      <c r="Y3573" s="208">
        <v>0.20499999999999999</v>
      </c>
      <c r="Z3573" s="208">
        <v>0.24</v>
      </c>
      <c r="AA3573" s="208">
        <v>0.376</v>
      </c>
      <c r="AB3573" s="208">
        <v>1.3220000000000001</v>
      </c>
      <c r="AC3573" s="208">
        <v>1.3220000000000001</v>
      </c>
      <c r="AD3573" s="208">
        <v>2.524</v>
      </c>
      <c r="AE3573" s="208">
        <v>2.1720000000000002</v>
      </c>
      <c r="AF3573" s="208">
        <v>2.1</v>
      </c>
      <c r="AG3573" s="208">
        <v>1.8660000000000001</v>
      </c>
      <c r="AH3573" s="208">
        <v>1.2929999999999999</v>
      </c>
      <c r="AI3573" s="24"/>
      <c r="AJ3573" s="208">
        <v>1.087</v>
      </c>
      <c r="AK3573" s="208">
        <v>0.123</v>
      </c>
      <c r="AL3573" s="208">
        <v>0.11</v>
      </c>
      <c r="AM3573" s="208">
        <v>0.34899999999999998</v>
      </c>
      <c r="AN3573" s="208">
        <v>1.2410000000000001</v>
      </c>
      <c r="AO3573" s="208">
        <v>1.907</v>
      </c>
      <c r="AP3573" s="208">
        <v>2.2709999999999999</v>
      </c>
      <c r="AQ3573" s="208">
        <v>2.6659999999999999</v>
      </c>
      <c r="AR3573" s="208">
        <v>2.2549999999999999</v>
      </c>
      <c r="AS3573" s="208">
        <v>2.1549999999999998</v>
      </c>
      <c r="AT3573" s="208">
        <v>1.4630000000000001</v>
      </c>
      <c r="AU3573" s="208">
        <v>0.92400000000000004</v>
      </c>
      <c r="AV3573" s="208">
        <v>0.17299999999999999</v>
      </c>
      <c r="AW3573" s="208">
        <v>0.121</v>
      </c>
      <c r="AX3573" s="208">
        <v>8.7999999999999995E-2</v>
      </c>
      <c r="AY3573" s="208">
        <v>0.436</v>
      </c>
      <c r="AZ3573" s="24"/>
      <c r="BA3573" s="24"/>
      <c r="BB3573" s="21">
        <f t="shared" si="427"/>
        <v>2.6659999999999999</v>
      </c>
      <c r="BC3573" s="21"/>
      <c r="BD3573" s="22">
        <f t="shared" si="428"/>
        <v>3.583333333333333</v>
      </c>
      <c r="BE3573" s="21"/>
      <c r="BG3573" s="10"/>
      <c r="BH3573" s="21">
        <f t="shared" si="429"/>
        <v>0</v>
      </c>
      <c r="BI3573" s="22">
        <f t="shared" si="429"/>
        <v>2.666E-3</v>
      </c>
      <c r="BJ3573" s="21"/>
      <c r="BK3573" s="21">
        <v>0</v>
      </c>
      <c r="BL3573" s="22">
        <v>7.9979999999999999E-3</v>
      </c>
      <c r="BM3573" s="21"/>
      <c r="BN3573" s="21">
        <f t="shared" si="426"/>
        <v>0</v>
      </c>
      <c r="BO3573" s="22">
        <f t="shared" si="426"/>
        <v>3.1992E-2</v>
      </c>
      <c r="BP3573" s="21">
        <f t="shared" si="426"/>
        <v>0</v>
      </c>
    </row>
    <row r="3574" spans="1:68" ht="11.1" hidden="1" customHeight="1" outlineLevel="1" collapsed="1" x14ac:dyDescent="0.2">
      <c r="A3574" s="10"/>
      <c r="B3574" s="18"/>
      <c r="C3574" s="18"/>
      <c r="D3574" s="18"/>
      <c r="E3574" s="19" t="s">
        <v>3064</v>
      </c>
      <c r="F3574" s="209">
        <v>14.461</v>
      </c>
      <c r="G3574" s="209">
        <v>11.116</v>
      </c>
      <c r="H3574" s="209">
        <v>9.4890000000000008</v>
      </c>
      <c r="I3574" s="240">
        <v>6</v>
      </c>
      <c r="J3574" s="240"/>
      <c r="K3574" s="209">
        <v>2.7690000000000001</v>
      </c>
      <c r="L3574" s="20"/>
      <c r="M3574" s="20"/>
      <c r="N3574" s="20"/>
      <c r="O3574" s="20"/>
      <c r="P3574" s="209">
        <v>13.776999999999999</v>
      </c>
      <c r="Q3574" s="209">
        <v>11.379</v>
      </c>
      <c r="R3574" s="209">
        <v>15.522</v>
      </c>
      <c r="S3574" s="209">
        <v>17.268999999999998</v>
      </c>
      <c r="T3574" s="209">
        <v>13.061</v>
      </c>
      <c r="U3574" s="209">
        <v>10.218</v>
      </c>
      <c r="V3574" s="209">
        <v>2.9540000000000002</v>
      </c>
      <c r="W3574" s="209">
        <v>1.911</v>
      </c>
      <c r="X3574" s="20"/>
      <c r="Y3574" s="20"/>
      <c r="Z3574" s="20"/>
      <c r="AA3574" s="20"/>
      <c r="AB3574" s="20"/>
      <c r="AC3574" s="209">
        <v>19.516999999999999</v>
      </c>
      <c r="AD3574" s="209">
        <v>13.755000000000001</v>
      </c>
      <c r="AE3574" s="209">
        <v>16.86</v>
      </c>
      <c r="AF3574" s="209">
        <v>10.874000000000001</v>
      </c>
      <c r="AG3574" s="209">
        <v>8.3179999999999996</v>
      </c>
      <c r="AH3574" s="209">
        <v>3.3119999999999998</v>
      </c>
      <c r="AI3574" s="20"/>
      <c r="AJ3574" s="20"/>
      <c r="AK3574" s="20"/>
      <c r="AL3574" s="20"/>
      <c r="AM3574" s="20"/>
      <c r="AN3574" s="209">
        <v>9.7189999999999994</v>
      </c>
      <c r="AO3574" s="209">
        <v>12.95</v>
      </c>
      <c r="AP3574" s="209">
        <v>16.18</v>
      </c>
      <c r="AQ3574" s="209">
        <v>13.186999999999999</v>
      </c>
      <c r="AR3574" s="209">
        <v>8.4060000000000006</v>
      </c>
      <c r="AS3574" s="209">
        <v>11.07</v>
      </c>
      <c r="AT3574" s="209">
        <v>4.6900000000000004</v>
      </c>
      <c r="AU3574" s="209">
        <v>1.238</v>
      </c>
      <c r="AV3574" s="20"/>
      <c r="AW3574" s="20"/>
      <c r="AX3574" s="20"/>
      <c r="AY3574" s="209">
        <v>1.2629999999999999</v>
      </c>
      <c r="AZ3574" s="209">
        <v>7.4429999999999996</v>
      </c>
      <c r="BA3574" s="209">
        <v>9.1720000000000006</v>
      </c>
      <c r="BB3574" s="21">
        <f t="shared" si="427"/>
        <v>19.516999999999999</v>
      </c>
      <c r="BC3574" s="21">
        <f>BF3574</f>
        <v>57.2</v>
      </c>
      <c r="BD3574" s="22">
        <f t="shared" si="428"/>
        <v>26.232526881720428</v>
      </c>
      <c r="BE3574" s="21">
        <f>BC3574-BD3574</f>
        <v>30.967473118279575</v>
      </c>
      <c r="BF3574" s="2">
        <v>57.2</v>
      </c>
      <c r="BG3574" s="10">
        <v>6</v>
      </c>
      <c r="BH3574" s="21">
        <f t="shared" si="429"/>
        <v>4.2556800000000006E-2</v>
      </c>
      <c r="BI3574" s="22">
        <f t="shared" si="429"/>
        <v>1.9516999999999996E-2</v>
      </c>
      <c r="BJ3574" s="21">
        <f>BH3574-BI3574</f>
        <v>2.303980000000001E-2</v>
      </c>
      <c r="BK3574" s="21">
        <v>0.12767040000000002</v>
      </c>
      <c r="BL3574" s="22">
        <v>5.8550999999999992E-2</v>
      </c>
      <c r="BM3574" s="21">
        <v>6.9119400000000025E-2</v>
      </c>
      <c r="BN3574" s="21">
        <f t="shared" si="426"/>
        <v>0.51068160000000007</v>
      </c>
      <c r="BO3574" s="22">
        <f t="shared" si="426"/>
        <v>0.23420399999999997</v>
      </c>
      <c r="BP3574" s="21">
        <f t="shared" si="426"/>
        <v>0.2764776000000001</v>
      </c>
    </row>
    <row r="3575" spans="1:68" ht="11.1" hidden="1" customHeight="1" outlineLevel="2" x14ac:dyDescent="0.2">
      <c r="A3575" s="10"/>
      <c r="B3575" s="18"/>
      <c r="C3575" s="18"/>
      <c r="D3575" s="18"/>
      <c r="E3575" s="23" t="s">
        <v>3065</v>
      </c>
      <c r="F3575" s="208">
        <v>14.461</v>
      </c>
      <c r="G3575" s="208">
        <v>11.116</v>
      </c>
      <c r="H3575" s="208">
        <v>9.4890000000000008</v>
      </c>
      <c r="I3575" s="239">
        <v>6</v>
      </c>
      <c r="J3575" s="239"/>
      <c r="K3575" s="208">
        <v>2.7690000000000001</v>
      </c>
      <c r="L3575" s="24"/>
      <c r="M3575" s="24"/>
      <c r="N3575" s="24"/>
      <c r="O3575" s="24"/>
      <c r="P3575" s="208">
        <v>13.776999999999999</v>
      </c>
      <c r="Q3575" s="208">
        <v>11.379</v>
      </c>
      <c r="R3575" s="208">
        <v>15.522</v>
      </c>
      <c r="S3575" s="208">
        <v>17.268999999999998</v>
      </c>
      <c r="T3575" s="208">
        <v>13.061</v>
      </c>
      <c r="U3575" s="208">
        <v>10.218</v>
      </c>
      <c r="V3575" s="208">
        <v>2.9540000000000002</v>
      </c>
      <c r="W3575" s="208">
        <v>1.911</v>
      </c>
      <c r="X3575" s="24"/>
      <c r="Y3575" s="24"/>
      <c r="Z3575" s="24"/>
      <c r="AA3575" s="24"/>
      <c r="AB3575" s="24"/>
      <c r="AC3575" s="208">
        <v>19.516999999999999</v>
      </c>
      <c r="AD3575" s="208">
        <v>13.755000000000001</v>
      </c>
      <c r="AE3575" s="208">
        <v>16.86</v>
      </c>
      <c r="AF3575" s="208">
        <v>10.874000000000001</v>
      </c>
      <c r="AG3575" s="208">
        <v>8.3179999999999996</v>
      </c>
      <c r="AH3575" s="208">
        <v>3.3119999999999998</v>
      </c>
      <c r="AI3575" s="24"/>
      <c r="AJ3575" s="24"/>
      <c r="AK3575" s="24"/>
      <c r="AL3575" s="24"/>
      <c r="AM3575" s="24"/>
      <c r="AN3575" s="208">
        <v>9.7189999999999994</v>
      </c>
      <c r="AO3575" s="208">
        <v>12.95</v>
      </c>
      <c r="AP3575" s="208">
        <v>16.18</v>
      </c>
      <c r="AQ3575" s="208">
        <v>13.186999999999999</v>
      </c>
      <c r="AR3575" s="208">
        <v>8.4060000000000006</v>
      </c>
      <c r="AS3575" s="208">
        <v>11.07</v>
      </c>
      <c r="AT3575" s="208">
        <v>4.6900000000000004</v>
      </c>
      <c r="AU3575" s="208">
        <v>1.238</v>
      </c>
      <c r="AV3575" s="24"/>
      <c r="AW3575" s="24"/>
      <c r="AX3575" s="24"/>
      <c r="AY3575" s="208">
        <v>1.2629999999999999</v>
      </c>
      <c r="AZ3575" s="208">
        <v>7.4429999999999996</v>
      </c>
      <c r="BA3575" s="208">
        <v>9.1720000000000006</v>
      </c>
      <c r="BB3575" s="21">
        <f t="shared" si="427"/>
        <v>19.516999999999999</v>
      </c>
      <c r="BC3575" s="21"/>
      <c r="BD3575" s="22">
        <f t="shared" si="428"/>
        <v>26.232526881720428</v>
      </c>
      <c r="BE3575" s="21"/>
      <c r="BG3575" s="10"/>
      <c r="BH3575" s="21">
        <f t="shared" si="429"/>
        <v>0</v>
      </c>
      <c r="BI3575" s="22">
        <f t="shared" si="429"/>
        <v>1.9516999999999996E-2</v>
      </c>
      <c r="BJ3575" s="21"/>
      <c r="BK3575" s="21">
        <v>0</v>
      </c>
      <c r="BL3575" s="22">
        <v>5.8550999999999992E-2</v>
      </c>
      <c r="BM3575" s="21"/>
      <c r="BN3575" s="21">
        <f t="shared" si="426"/>
        <v>0</v>
      </c>
      <c r="BO3575" s="22">
        <f t="shared" si="426"/>
        <v>0.23420399999999997</v>
      </c>
      <c r="BP3575" s="21">
        <f t="shared" si="426"/>
        <v>0</v>
      </c>
    </row>
    <row r="3576" spans="1:68" ht="11.1" hidden="1" customHeight="1" outlineLevel="1" collapsed="1" x14ac:dyDescent="0.2">
      <c r="A3576" s="10"/>
      <c r="B3576" s="18"/>
      <c r="C3576" s="18"/>
      <c r="D3576" s="18"/>
      <c r="E3576" s="19" t="s">
        <v>3066</v>
      </c>
      <c r="F3576" s="20"/>
      <c r="G3576" s="20"/>
      <c r="H3576" s="20"/>
      <c r="I3576" s="240">
        <v>13.105</v>
      </c>
      <c r="J3576" s="240"/>
      <c r="K3576" s="209">
        <v>7.4950000000000001</v>
      </c>
      <c r="L3576" s="209">
        <v>10.079000000000001</v>
      </c>
      <c r="M3576" s="209">
        <v>8.7460000000000004</v>
      </c>
      <c r="N3576" s="209">
        <v>9.048</v>
      </c>
      <c r="O3576" s="209">
        <v>7.1879999999999997</v>
      </c>
      <c r="P3576" s="209">
        <v>1.7909999999999999</v>
      </c>
      <c r="Q3576" s="209">
        <v>15.94</v>
      </c>
      <c r="R3576" s="209">
        <v>12.984999999999999</v>
      </c>
      <c r="S3576" s="209">
        <v>9.7870000000000008</v>
      </c>
      <c r="T3576" s="209">
        <v>8.8439999999999994</v>
      </c>
      <c r="U3576" s="209">
        <v>9.7970000000000006</v>
      </c>
      <c r="V3576" s="209">
        <v>8.8620000000000001</v>
      </c>
      <c r="W3576" s="209">
        <v>7.4420000000000002</v>
      </c>
      <c r="X3576" s="209">
        <v>8.9120000000000008</v>
      </c>
      <c r="Y3576" s="209">
        <v>8.8409999999999993</v>
      </c>
      <c r="Z3576" s="209">
        <v>8.2409999999999997</v>
      </c>
      <c r="AA3576" s="209">
        <v>9.2840000000000007</v>
      </c>
      <c r="AB3576" s="209">
        <v>6.9729999999999999</v>
      </c>
      <c r="AC3576" s="209">
        <v>6.5289999999999999</v>
      </c>
      <c r="AD3576" s="209">
        <v>10.782</v>
      </c>
      <c r="AE3576" s="209">
        <v>8.7439999999999998</v>
      </c>
      <c r="AF3576" s="209">
        <v>8.7560000000000002</v>
      </c>
      <c r="AG3576" s="209">
        <v>9.0589999999999993</v>
      </c>
      <c r="AH3576" s="209">
        <v>9.23</v>
      </c>
      <c r="AI3576" s="209">
        <v>8.99</v>
      </c>
      <c r="AJ3576" s="209">
        <v>10.194000000000001</v>
      </c>
      <c r="AK3576" s="209">
        <v>15.411</v>
      </c>
      <c r="AL3576" s="209">
        <v>18.640999999999998</v>
      </c>
      <c r="AM3576" s="209">
        <v>12.919</v>
      </c>
      <c r="AN3576" s="209">
        <v>19.975999999999999</v>
      </c>
      <c r="AO3576" s="209">
        <v>16.501000000000001</v>
      </c>
      <c r="AP3576" s="209">
        <v>28.661000000000001</v>
      </c>
      <c r="AQ3576" s="209">
        <v>30.306000000000001</v>
      </c>
      <c r="AR3576" s="209">
        <v>28.178000000000001</v>
      </c>
      <c r="AS3576" s="209">
        <v>810.27700000000004</v>
      </c>
      <c r="AT3576" s="209">
        <v>81.028000000000006</v>
      </c>
      <c r="AU3576" s="209">
        <v>80.822999999999993</v>
      </c>
      <c r="AV3576" s="209">
        <v>28.038</v>
      </c>
      <c r="AW3576" s="209">
        <v>44.521000000000001</v>
      </c>
      <c r="AX3576" s="209">
        <v>38.436999999999998</v>
      </c>
      <c r="AY3576" s="209">
        <v>64.072000000000003</v>
      </c>
      <c r="AZ3576" s="209">
        <v>88.034000000000006</v>
      </c>
      <c r="BA3576" s="209">
        <v>115.102</v>
      </c>
      <c r="BB3576" s="56">
        <f>BB3577+BB3578</f>
        <v>824.76900000000001</v>
      </c>
      <c r="BC3576" s="21">
        <f>BD3576</f>
        <v>1108.5604838709678</v>
      </c>
      <c r="BD3576" s="22">
        <f t="shared" si="428"/>
        <v>1108.5604838709678</v>
      </c>
      <c r="BE3576" s="21">
        <f>BC3576-BD3576</f>
        <v>0</v>
      </c>
      <c r="BF3576" s="2">
        <v>379.98</v>
      </c>
      <c r="BG3576" s="10">
        <v>5</v>
      </c>
      <c r="BH3576" s="21">
        <f t="shared" si="429"/>
        <v>0.82476899999999997</v>
      </c>
      <c r="BI3576" s="22">
        <f t="shared" si="429"/>
        <v>0.82476899999999997</v>
      </c>
      <c r="BJ3576" s="21">
        <f>BH3576-BI3576</f>
        <v>0</v>
      </c>
      <c r="BK3576" s="21">
        <v>2.4308310000000009</v>
      </c>
      <c r="BL3576" s="22">
        <v>2.4308310000000009</v>
      </c>
      <c r="BM3576" s="21">
        <v>0</v>
      </c>
      <c r="BN3576" s="21">
        <f t="shared" si="426"/>
        <v>9.7233240000000034</v>
      </c>
      <c r="BO3576" s="22">
        <f t="shared" si="426"/>
        <v>9.7233240000000034</v>
      </c>
      <c r="BP3576" s="21">
        <f t="shared" si="426"/>
        <v>0</v>
      </c>
    </row>
    <row r="3577" spans="1:68" ht="11.1" hidden="1" customHeight="1" outlineLevel="2" x14ac:dyDescent="0.2">
      <c r="A3577" s="10"/>
      <c r="B3577" s="18"/>
      <c r="C3577" s="18"/>
      <c r="D3577" s="18"/>
      <c r="E3577" s="23"/>
      <c r="F3577" s="24"/>
      <c r="G3577" s="24"/>
      <c r="H3577" s="24"/>
      <c r="I3577" s="239">
        <v>13.105</v>
      </c>
      <c r="J3577" s="239"/>
      <c r="K3577" s="208">
        <v>7.4950000000000001</v>
      </c>
      <c r="L3577" s="208">
        <v>10.079000000000001</v>
      </c>
      <c r="M3577" s="208">
        <v>8.7460000000000004</v>
      </c>
      <c r="N3577" s="208">
        <v>9.048</v>
      </c>
      <c r="O3577" s="208">
        <v>7.1879999999999997</v>
      </c>
      <c r="P3577" s="208">
        <v>1.7909999999999999</v>
      </c>
      <c r="Q3577" s="208">
        <v>15.94</v>
      </c>
      <c r="R3577" s="208">
        <v>12.984999999999999</v>
      </c>
      <c r="S3577" s="208">
        <v>9.7870000000000008</v>
      </c>
      <c r="T3577" s="208">
        <v>8.8439999999999994</v>
      </c>
      <c r="U3577" s="208">
        <v>9.7970000000000006</v>
      </c>
      <c r="V3577" s="208">
        <v>8.8620000000000001</v>
      </c>
      <c r="W3577" s="208">
        <v>7.4420000000000002</v>
      </c>
      <c r="X3577" s="208">
        <v>8.9120000000000008</v>
      </c>
      <c r="Y3577" s="208">
        <v>8.8409999999999993</v>
      </c>
      <c r="Z3577" s="208">
        <v>8.2409999999999997</v>
      </c>
      <c r="AA3577" s="208">
        <v>9.2840000000000007</v>
      </c>
      <c r="AB3577" s="208">
        <v>6.9729999999999999</v>
      </c>
      <c r="AC3577" s="208">
        <v>6.5289999999999999</v>
      </c>
      <c r="AD3577" s="208">
        <v>10.782</v>
      </c>
      <c r="AE3577" s="208">
        <v>8.7439999999999998</v>
      </c>
      <c r="AF3577" s="208">
        <v>8.7560000000000002</v>
      </c>
      <c r="AG3577" s="208">
        <v>9.0589999999999993</v>
      </c>
      <c r="AH3577" s="208">
        <v>9.23</v>
      </c>
      <c r="AI3577" s="208">
        <v>8.99</v>
      </c>
      <c r="AJ3577" s="208">
        <v>10.194000000000001</v>
      </c>
      <c r="AK3577" s="208">
        <v>15.411</v>
      </c>
      <c r="AL3577" s="208">
        <v>18.640999999999998</v>
      </c>
      <c r="AM3577" s="208">
        <v>12.919</v>
      </c>
      <c r="AN3577" s="208">
        <v>19.975999999999999</v>
      </c>
      <c r="AO3577" s="208">
        <v>16.501000000000001</v>
      </c>
      <c r="AP3577" s="208">
        <v>28.661000000000001</v>
      </c>
      <c r="AQ3577" s="208">
        <v>30.306000000000001</v>
      </c>
      <c r="AR3577" s="208">
        <v>28.178000000000001</v>
      </c>
      <c r="AS3577" s="208">
        <v>28.692</v>
      </c>
      <c r="AT3577" s="208">
        <v>13.625999999999999</v>
      </c>
      <c r="AU3577" s="208">
        <v>43.183999999999997</v>
      </c>
      <c r="AV3577" s="208">
        <v>15.007999999999999</v>
      </c>
      <c r="AW3577" s="208">
        <v>30.161999999999999</v>
      </c>
      <c r="AX3577" s="208">
        <v>25.471</v>
      </c>
      <c r="AY3577" s="208">
        <v>12.276</v>
      </c>
      <c r="AZ3577" s="208">
        <v>14.829000000000001</v>
      </c>
      <c r="BA3577" s="208">
        <v>14.827999999999999</v>
      </c>
      <c r="BB3577" s="21">
        <f t="shared" si="427"/>
        <v>43.183999999999997</v>
      </c>
      <c r="BC3577" s="21"/>
      <c r="BD3577" s="22">
        <f t="shared" si="428"/>
        <v>58.043010752688168</v>
      </c>
      <c r="BE3577" s="21"/>
      <c r="BG3577" s="10"/>
      <c r="BH3577" s="21">
        <f t="shared" si="429"/>
        <v>0</v>
      </c>
      <c r="BI3577" s="22">
        <f t="shared" si="429"/>
        <v>4.3184E-2</v>
      </c>
      <c r="BJ3577" s="21"/>
      <c r="BK3577" s="21">
        <v>0</v>
      </c>
      <c r="BL3577" s="22">
        <v>0.129552</v>
      </c>
      <c r="BM3577" s="21"/>
      <c r="BN3577" s="21">
        <f t="shared" si="426"/>
        <v>0</v>
      </c>
      <c r="BO3577" s="22">
        <f t="shared" si="426"/>
        <v>0.518208</v>
      </c>
      <c r="BP3577" s="21">
        <f t="shared" si="426"/>
        <v>0</v>
      </c>
    </row>
    <row r="3578" spans="1:68" ht="11.1" hidden="1" customHeight="1" outlineLevel="2" x14ac:dyDescent="0.2">
      <c r="A3578" s="10"/>
      <c r="B3578" s="18"/>
      <c r="C3578" s="18"/>
      <c r="D3578" s="18"/>
      <c r="E3578" s="23" t="s">
        <v>3067</v>
      </c>
      <c r="F3578" s="24"/>
      <c r="G3578" s="24"/>
      <c r="H3578" s="24"/>
      <c r="I3578" s="24"/>
      <c r="J3578" s="24"/>
      <c r="K3578" s="24"/>
      <c r="L3578" s="24"/>
      <c r="M3578" s="24"/>
      <c r="N3578" s="24"/>
      <c r="O3578" s="24"/>
      <c r="P3578" s="24"/>
      <c r="Q3578" s="24"/>
      <c r="R3578" s="24"/>
      <c r="S3578" s="24"/>
      <c r="T3578" s="24"/>
      <c r="U3578" s="24"/>
      <c r="V3578" s="24"/>
      <c r="W3578" s="24"/>
      <c r="X3578" s="24"/>
      <c r="Y3578" s="24"/>
      <c r="Z3578" s="24"/>
      <c r="AA3578" s="24"/>
      <c r="AB3578" s="24"/>
      <c r="AC3578" s="24"/>
      <c r="AD3578" s="24"/>
      <c r="AE3578" s="24"/>
      <c r="AF3578" s="24"/>
      <c r="AG3578" s="24"/>
      <c r="AH3578" s="24"/>
      <c r="AI3578" s="24"/>
      <c r="AJ3578" s="24"/>
      <c r="AK3578" s="24"/>
      <c r="AL3578" s="24"/>
      <c r="AM3578" s="24"/>
      <c r="AN3578" s="24"/>
      <c r="AO3578" s="24"/>
      <c r="AP3578" s="24"/>
      <c r="AQ3578" s="24"/>
      <c r="AR3578" s="24"/>
      <c r="AS3578" s="208">
        <v>781.58500000000004</v>
      </c>
      <c r="AT3578" s="208">
        <v>67.402000000000001</v>
      </c>
      <c r="AU3578" s="208">
        <v>37.639000000000003</v>
      </c>
      <c r="AV3578" s="208">
        <v>13.03</v>
      </c>
      <c r="AW3578" s="208">
        <v>14.359</v>
      </c>
      <c r="AX3578" s="208">
        <v>12.965999999999999</v>
      </c>
      <c r="AY3578" s="208">
        <v>51.795999999999999</v>
      </c>
      <c r="AZ3578" s="208">
        <v>73.204999999999998</v>
      </c>
      <c r="BA3578" s="208">
        <v>100.274</v>
      </c>
      <c r="BB3578" s="21">
        <f t="shared" si="427"/>
        <v>781.58500000000004</v>
      </c>
      <c r="BC3578" s="21"/>
      <c r="BD3578" s="22">
        <f t="shared" si="428"/>
        <v>1050.5174731182797</v>
      </c>
      <c r="BE3578" s="21"/>
      <c r="BG3578" s="10"/>
      <c r="BH3578" s="21">
        <f t="shared" si="429"/>
        <v>0</v>
      </c>
      <c r="BI3578" s="22">
        <f t="shared" si="429"/>
        <v>0.78158500000000009</v>
      </c>
      <c r="BJ3578" s="21"/>
      <c r="BK3578" s="21">
        <v>0</v>
      </c>
      <c r="BL3578" s="22">
        <v>2.3447550000000001</v>
      </c>
      <c r="BM3578" s="21"/>
      <c r="BN3578" s="21">
        <f t="shared" si="426"/>
        <v>0</v>
      </c>
      <c r="BO3578" s="22">
        <f t="shared" si="426"/>
        <v>9.3790200000000006</v>
      </c>
      <c r="BP3578" s="21">
        <f t="shared" si="426"/>
        <v>0</v>
      </c>
    </row>
    <row r="3579" spans="1:68" ht="11.1" hidden="1" customHeight="1" outlineLevel="1" collapsed="1" x14ac:dyDescent="0.2">
      <c r="A3579" s="10"/>
      <c r="B3579" s="18"/>
      <c r="C3579" s="18"/>
      <c r="D3579" s="18"/>
      <c r="E3579" s="19" t="s">
        <v>3068</v>
      </c>
      <c r="F3579" s="20"/>
      <c r="G3579" s="20"/>
      <c r="H3579" s="20"/>
      <c r="I3579" s="20"/>
      <c r="J3579" s="20"/>
      <c r="K3579" s="20"/>
      <c r="L3579" s="20"/>
      <c r="M3579" s="209">
        <v>1.6120000000000001</v>
      </c>
      <c r="N3579" s="20"/>
      <c r="O3579" s="20"/>
      <c r="P3579" s="209">
        <v>0.41299999999999998</v>
      </c>
      <c r="Q3579" s="209">
        <v>1.1930000000000001</v>
      </c>
      <c r="R3579" s="209">
        <v>2.0209999999999999</v>
      </c>
      <c r="S3579" s="209">
        <v>1.83</v>
      </c>
      <c r="T3579" s="209">
        <v>2.448</v>
      </c>
      <c r="U3579" s="209">
        <v>1.014</v>
      </c>
      <c r="V3579" s="209">
        <v>0.8</v>
      </c>
      <c r="W3579" s="20"/>
      <c r="X3579" s="20"/>
      <c r="Y3579" s="20"/>
      <c r="Z3579" s="20"/>
      <c r="AA3579" s="20"/>
      <c r="AB3579" s="20"/>
      <c r="AC3579" s="209">
        <v>1.7989999999999999</v>
      </c>
      <c r="AD3579" s="209">
        <v>2.5979999999999999</v>
      </c>
      <c r="AE3579" s="209">
        <v>1.466</v>
      </c>
      <c r="AF3579" s="209">
        <v>1.903</v>
      </c>
      <c r="AG3579" s="209">
        <v>0.82799999999999996</v>
      </c>
      <c r="AH3579" s="209">
        <v>0.308</v>
      </c>
      <c r="AI3579" s="209">
        <v>0.23899999999999999</v>
      </c>
      <c r="AJ3579" s="20"/>
      <c r="AK3579" s="20"/>
      <c r="AL3579" s="20"/>
      <c r="AM3579" s="20"/>
      <c r="AN3579" s="209">
        <v>0.69799999999999995</v>
      </c>
      <c r="AO3579" s="209">
        <v>2.1219999999999999</v>
      </c>
      <c r="AP3579" s="209">
        <v>2.2559999999999998</v>
      </c>
      <c r="AQ3579" s="209">
        <v>2.9209999999999998</v>
      </c>
      <c r="AR3579" s="209">
        <v>2.0449999999999999</v>
      </c>
      <c r="AS3579" s="209">
        <v>0.97299999999999998</v>
      </c>
      <c r="AT3579" s="209">
        <v>1.3260000000000001</v>
      </c>
      <c r="AU3579" s="209">
        <v>2.3E-2</v>
      </c>
      <c r="AV3579" s="20"/>
      <c r="AW3579" s="20"/>
      <c r="AX3579" s="20"/>
      <c r="AY3579" s="20"/>
      <c r="AZ3579" s="209">
        <v>0.46600000000000003</v>
      </c>
      <c r="BA3579" s="209">
        <v>1.3029999999999999</v>
      </c>
      <c r="BB3579" s="21">
        <f t="shared" si="427"/>
        <v>2.9209999999999998</v>
      </c>
      <c r="BC3579" s="21">
        <f>BF3579</f>
        <v>4.3</v>
      </c>
      <c r="BD3579" s="22">
        <f t="shared" si="428"/>
        <v>3.926075268817204</v>
      </c>
      <c r="BE3579" s="21">
        <f>BC3579-BD3579</f>
        <v>0.37392473118279579</v>
      </c>
      <c r="BF3579" s="2">
        <v>4.3</v>
      </c>
      <c r="BG3579" s="10">
        <v>6</v>
      </c>
      <c r="BH3579" s="21">
        <f t="shared" si="429"/>
        <v>3.1991999999999997E-3</v>
      </c>
      <c r="BI3579" s="22">
        <f t="shared" si="429"/>
        <v>2.921E-3</v>
      </c>
      <c r="BJ3579" s="21">
        <f>BH3579-BI3579</f>
        <v>2.7819999999999971E-4</v>
      </c>
      <c r="BK3579" s="21">
        <v>9.5975999999999995E-3</v>
      </c>
      <c r="BL3579" s="22">
        <v>8.763E-3</v>
      </c>
      <c r="BM3579" s="21">
        <v>8.3459999999999958E-4</v>
      </c>
      <c r="BN3579" s="21">
        <f t="shared" si="426"/>
        <v>3.8390399999999998E-2</v>
      </c>
      <c r="BO3579" s="22">
        <f t="shared" si="426"/>
        <v>3.5052E-2</v>
      </c>
      <c r="BP3579" s="21">
        <f t="shared" si="426"/>
        <v>3.3383999999999983E-3</v>
      </c>
    </row>
    <row r="3580" spans="1:68" ht="11.1" hidden="1" customHeight="1" outlineLevel="2" x14ac:dyDescent="0.2">
      <c r="A3580" s="10"/>
      <c r="B3580" s="18"/>
      <c r="C3580" s="18"/>
      <c r="D3580" s="18"/>
      <c r="E3580" s="23" t="s">
        <v>3069</v>
      </c>
      <c r="F3580" s="24"/>
      <c r="G3580" s="24"/>
      <c r="H3580" s="24"/>
      <c r="I3580" s="24"/>
      <c r="J3580" s="24"/>
      <c r="K3580" s="24"/>
      <c r="L3580" s="24"/>
      <c r="M3580" s="208">
        <v>1.6120000000000001</v>
      </c>
      <c r="N3580" s="24"/>
      <c r="O3580" s="24"/>
      <c r="P3580" s="208">
        <v>0.41299999999999998</v>
      </c>
      <c r="Q3580" s="208">
        <v>1.1930000000000001</v>
      </c>
      <c r="R3580" s="208">
        <v>2.0209999999999999</v>
      </c>
      <c r="S3580" s="208">
        <v>1.83</v>
      </c>
      <c r="T3580" s="208">
        <v>2.448</v>
      </c>
      <c r="U3580" s="208">
        <v>1.014</v>
      </c>
      <c r="V3580" s="208">
        <v>0.8</v>
      </c>
      <c r="W3580" s="24"/>
      <c r="X3580" s="24"/>
      <c r="Y3580" s="24"/>
      <c r="Z3580" s="24"/>
      <c r="AA3580" s="24"/>
      <c r="AB3580" s="24"/>
      <c r="AC3580" s="208">
        <v>1.7989999999999999</v>
      </c>
      <c r="AD3580" s="208">
        <v>2.5979999999999999</v>
      </c>
      <c r="AE3580" s="208">
        <v>1.466</v>
      </c>
      <c r="AF3580" s="208">
        <v>1.903</v>
      </c>
      <c r="AG3580" s="208">
        <v>0.82799999999999996</v>
      </c>
      <c r="AH3580" s="208">
        <v>0.308</v>
      </c>
      <c r="AI3580" s="208">
        <v>0.23899999999999999</v>
      </c>
      <c r="AJ3580" s="24"/>
      <c r="AK3580" s="24"/>
      <c r="AL3580" s="24"/>
      <c r="AM3580" s="24"/>
      <c r="AN3580" s="208">
        <v>0.69799999999999995</v>
      </c>
      <c r="AO3580" s="208">
        <v>2.1219999999999999</v>
      </c>
      <c r="AP3580" s="208">
        <v>2.2559999999999998</v>
      </c>
      <c r="AQ3580" s="208">
        <v>2.9209999999999998</v>
      </c>
      <c r="AR3580" s="208">
        <v>2.0449999999999999</v>
      </c>
      <c r="AS3580" s="208">
        <v>0.97299999999999998</v>
      </c>
      <c r="AT3580" s="208">
        <v>1.3260000000000001</v>
      </c>
      <c r="AU3580" s="208">
        <v>2.3E-2</v>
      </c>
      <c r="AV3580" s="24"/>
      <c r="AW3580" s="24"/>
      <c r="AX3580" s="24"/>
      <c r="AY3580" s="24"/>
      <c r="AZ3580" s="208">
        <v>0.46600000000000003</v>
      </c>
      <c r="BA3580" s="208">
        <v>1.3029999999999999</v>
      </c>
      <c r="BB3580" s="21">
        <f t="shared" si="427"/>
        <v>2.9209999999999998</v>
      </c>
      <c r="BC3580" s="21"/>
      <c r="BD3580" s="22">
        <f t="shared" si="428"/>
        <v>3.926075268817204</v>
      </c>
      <c r="BE3580" s="21"/>
      <c r="BG3580" s="10"/>
      <c r="BH3580" s="21">
        <f t="shared" si="429"/>
        <v>0</v>
      </c>
      <c r="BI3580" s="22">
        <f t="shared" si="429"/>
        <v>2.921E-3</v>
      </c>
      <c r="BJ3580" s="21"/>
      <c r="BK3580" s="21">
        <v>0</v>
      </c>
      <c r="BL3580" s="22">
        <v>8.763E-3</v>
      </c>
      <c r="BM3580" s="21"/>
      <c r="BN3580" s="21">
        <f t="shared" si="426"/>
        <v>0</v>
      </c>
      <c r="BO3580" s="22">
        <f t="shared" si="426"/>
        <v>3.5052E-2</v>
      </c>
      <c r="BP3580" s="21">
        <f t="shared" si="426"/>
        <v>0</v>
      </c>
    </row>
    <row r="3581" spans="1:68" ht="11.1" hidden="1" customHeight="1" outlineLevel="1" collapsed="1" x14ac:dyDescent="0.2">
      <c r="A3581" s="10"/>
      <c r="B3581" s="18"/>
      <c r="C3581" s="18"/>
      <c r="D3581" s="18"/>
      <c r="E3581" s="19" t="s">
        <v>3070</v>
      </c>
      <c r="F3581" s="20"/>
      <c r="G3581" s="209">
        <v>16.085999999999999</v>
      </c>
      <c r="H3581" s="209">
        <v>5.5940000000000003</v>
      </c>
      <c r="I3581" s="240">
        <v>3.887</v>
      </c>
      <c r="J3581" s="240"/>
      <c r="K3581" s="209">
        <v>1.4019999999999999</v>
      </c>
      <c r="L3581" s="20"/>
      <c r="M3581" s="20"/>
      <c r="N3581" s="20"/>
      <c r="O3581" s="20"/>
      <c r="P3581" s="209">
        <v>2.4460000000000002</v>
      </c>
      <c r="Q3581" s="209">
        <v>2.7509999999999999</v>
      </c>
      <c r="R3581" s="209">
        <v>1.534</v>
      </c>
      <c r="S3581" s="209">
        <v>2.464</v>
      </c>
      <c r="T3581" s="209">
        <v>2.3849999999999998</v>
      </c>
      <c r="U3581" s="209">
        <v>1.875</v>
      </c>
      <c r="V3581" s="209">
        <v>1.4970000000000001</v>
      </c>
      <c r="W3581" s="209">
        <v>0.93899999999999995</v>
      </c>
      <c r="X3581" s="20"/>
      <c r="Y3581" s="20"/>
      <c r="Z3581" s="20"/>
      <c r="AA3581" s="20"/>
      <c r="AB3581" s="20"/>
      <c r="AC3581" s="209">
        <v>4.6100000000000003</v>
      </c>
      <c r="AD3581" s="209">
        <v>1.7869999999999999</v>
      </c>
      <c r="AE3581" s="209">
        <v>2.1760000000000002</v>
      </c>
      <c r="AF3581" s="209">
        <v>1.454</v>
      </c>
      <c r="AG3581" s="209">
        <v>1.399</v>
      </c>
      <c r="AH3581" s="209">
        <v>0.94</v>
      </c>
      <c r="AI3581" s="209">
        <v>0.60499999999999998</v>
      </c>
      <c r="AJ3581" s="20"/>
      <c r="AK3581" s="20"/>
      <c r="AL3581" s="20"/>
      <c r="AM3581" s="20"/>
      <c r="AN3581" s="209">
        <v>2.2799999999999998</v>
      </c>
      <c r="AO3581" s="209">
        <v>1.714</v>
      </c>
      <c r="AP3581" s="209">
        <v>1.9</v>
      </c>
      <c r="AQ3581" s="209">
        <v>1.9890000000000001</v>
      </c>
      <c r="AR3581" s="209">
        <v>2.089</v>
      </c>
      <c r="AS3581" s="209">
        <v>1.3129999999999999</v>
      </c>
      <c r="AT3581" s="209">
        <v>0.84599999999999997</v>
      </c>
      <c r="AU3581" s="209">
        <v>0.77500000000000002</v>
      </c>
      <c r="AV3581" s="20"/>
      <c r="AW3581" s="20"/>
      <c r="AX3581" s="20"/>
      <c r="AY3581" s="20"/>
      <c r="AZ3581" s="209">
        <v>2.02</v>
      </c>
      <c r="BA3581" s="209">
        <v>2.085</v>
      </c>
      <c r="BB3581" s="21">
        <f t="shared" si="427"/>
        <v>16.085999999999999</v>
      </c>
      <c r="BC3581" s="21">
        <f>BD3581</f>
        <v>21.62096774193548</v>
      </c>
      <c r="BD3581" s="22">
        <f t="shared" si="428"/>
        <v>21.62096774193548</v>
      </c>
      <c r="BE3581" s="21">
        <f>BC3581-BD3581</f>
        <v>0</v>
      </c>
      <c r="BF3581" s="2">
        <v>12.4</v>
      </c>
      <c r="BG3581" s="10">
        <v>6</v>
      </c>
      <c r="BH3581" s="21">
        <f t="shared" si="429"/>
        <v>1.6085999999999996E-2</v>
      </c>
      <c r="BI3581" s="22">
        <f t="shared" si="429"/>
        <v>1.6085999999999996E-2</v>
      </c>
      <c r="BJ3581" s="21">
        <f>BH3581-BI3581</f>
        <v>0</v>
      </c>
      <c r="BK3581" s="21">
        <v>4.8257999999999988E-2</v>
      </c>
      <c r="BL3581" s="22">
        <v>4.8257999999999988E-2</v>
      </c>
      <c r="BM3581" s="21">
        <v>0</v>
      </c>
      <c r="BN3581" s="21">
        <f t="shared" si="426"/>
        <v>0.19303199999999995</v>
      </c>
      <c r="BO3581" s="22">
        <f t="shared" si="426"/>
        <v>0.19303199999999995</v>
      </c>
      <c r="BP3581" s="21">
        <f t="shared" si="426"/>
        <v>0</v>
      </c>
    </row>
    <row r="3582" spans="1:68" ht="11.1" hidden="1" customHeight="1" outlineLevel="2" x14ac:dyDescent="0.2">
      <c r="A3582" s="10"/>
      <c r="B3582" s="18"/>
      <c r="C3582" s="18"/>
      <c r="D3582" s="18"/>
      <c r="E3582" s="23" t="s">
        <v>3071</v>
      </c>
      <c r="F3582" s="24"/>
      <c r="G3582" s="208">
        <v>16.085999999999999</v>
      </c>
      <c r="H3582" s="208">
        <v>5.5940000000000003</v>
      </c>
      <c r="I3582" s="239">
        <v>3.887</v>
      </c>
      <c r="J3582" s="239"/>
      <c r="K3582" s="208">
        <v>1.4019999999999999</v>
      </c>
      <c r="L3582" s="24"/>
      <c r="M3582" s="24"/>
      <c r="N3582" s="24"/>
      <c r="O3582" s="24"/>
      <c r="P3582" s="208">
        <v>2.4460000000000002</v>
      </c>
      <c r="Q3582" s="208">
        <v>2.7509999999999999</v>
      </c>
      <c r="R3582" s="208">
        <v>1.534</v>
      </c>
      <c r="S3582" s="208">
        <v>2.464</v>
      </c>
      <c r="T3582" s="208">
        <v>2.3849999999999998</v>
      </c>
      <c r="U3582" s="208">
        <v>1.875</v>
      </c>
      <c r="V3582" s="208">
        <v>1.4970000000000001</v>
      </c>
      <c r="W3582" s="208">
        <v>0.93899999999999995</v>
      </c>
      <c r="X3582" s="24"/>
      <c r="Y3582" s="24"/>
      <c r="Z3582" s="24"/>
      <c r="AA3582" s="24"/>
      <c r="AB3582" s="24"/>
      <c r="AC3582" s="208">
        <v>4.6100000000000003</v>
      </c>
      <c r="AD3582" s="208">
        <v>1.7869999999999999</v>
      </c>
      <c r="AE3582" s="208">
        <v>2.1760000000000002</v>
      </c>
      <c r="AF3582" s="208">
        <v>1.454</v>
      </c>
      <c r="AG3582" s="208">
        <v>1.399</v>
      </c>
      <c r="AH3582" s="208">
        <v>0.94</v>
      </c>
      <c r="AI3582" s="208">
        <v>0.60499999999999998</v>
      </c>
      <c r="AJ3582" s="24"/>
      <c r="AK3582" s="24"/>
      <c r="AL3582" s="24"/>
      <c r="AM3582" s="24"/>
      <c r="AN3582" s="208">
        <v>2.2799999999999998</v>
      </c>
      <c r="AO3582" s="208">
        <v>1.714</v>
      </c>
      <c r="AP3582" s="208">
        <v>1.9</v>
      </c>
      <c r="AQ3582" s="208">
        <v>1.9890000000000001</v>
      </c>
      <c r="AR3582" s="208">
        <v>2.089</v>
      </c>
      <c r="AS3582" s="208">
        <v>1.3129999999999999</v>
      </c>
      <c r="AT3582" s="208">
        <v>0.84599999999999997</v>
      </c>
      <c r="AU3582" s="208">
        <v>0.77500000000000002</v>
      </c>
      <c r="AV3582" s="24"/>
      <c r="AW3582" s="24"/>
      <c r="AX3582" s="24"/>
      <c r="AY3582" s="24"/>
      <c r="AZ3582" s="208">
        <v>2.02</v>
      </c>
      <c r="BA3582" s="208">
        <v>2.085</v>
      </c>
      <c r="BB3582" s="21">
        <f t="shared" si="427"/>
        <v>16.085999999999999</v>
      </c>
      <c r="BC3582" s="21"/>
      <c r="BD3582" s="22">
        <f t="shared" si="428"/>
        <v>21.62096774193548</v>
      </c>
      <c r="BE3582" s="21"/>
      <c r="BG3582" s="10"/>
      <c r="BH3582" s="21">
        <f t="shared" si="429"/>
        <v>0</v>
      </c>
      <c r="BI3582" s="22">
        <f t="shared" si="429"/>
        <v>1.6085999999999996E-2</v>
      </c>
      <c r="BJ3582" s="21"/>
      <c r="BK3582" s="21">
        <v>0</v>
      </c>
      <c r="BL3582" s="22">
        <v>4.8257999999999988E-2</v>
      </c>
      <c r="BM3582" s="21"/>
      <c r="BN3582" s="21">
        <f t="shared" si="426"/>
        <v>0</v>
      </c>
      <c r="BO3582" s="22">
        <f t="shared" si="426"/>
        <v>0.19303199999999995</v>
      </c>
      <c r="BP3582" s="21">
        <f t="shared" si="426"/>
        <v>0</v>
      </c>
    </row>
    <row r="3583" spans="1:68" ht="11.1" hidden="1" customHeight="1" outlineLevel="1" collapsed="1" x14ac:dyDescent="0.2">
      <c r="A3583" s="10"/>
      <c r="B3583" s="18"/>
      <c r="C3583" s="18"/>
      <c r="D3583" s="18"/>
      <c r="E3583" s="19" t="s">
        <v>3072</v>
      </c>
      <c r="F3583" s="20"/>
      <c r="G3583" s="20"/>
      <c r="H3583" s="20"/>
      <c r="I3583" s="20"/>
      <c r="J3583" s="20"/>
      <c r="K3583" s="20"/>
      <c r="L3583" s="20"/>
      <c r="M3583" s="20"/>
      <c r="N3583" s="20"/>
      <c r="O3583" s="20"/>
      <c r="P3583" s="209">
        <v>14.752000000000001</v>
      </c>
      <c r="Q3583" s="209">
        <v>3.0510000000000002</v>
      </c>
      <c r="R3583" s="209">
        <v>7.5010000000000003</v>
      </c>
      <c r="S3583" s="209">
        <v>6.7590000000000003</v>
      </c>
      <c r="T3583" s="209">
        <v>7.5</v>
      </c>
      <c r="U3583" s="209">
        <v>3.6110000000000002</v>
      </c>
      <c r="V3583" s="209">
        <v>1.74</v>
      </c>
      <c r="W3583" s="209">
        <v>0.33300000000000002</v>
      </c>
      <c r="X3583" s="20"/>
      <c r="Y3583" s="20"/>
      <c r="Z3583" s="20"/>
      <c r="AA3583" s="20"/>
      <c r="AB3583" s="20"/>
      <c r="AC3583" s="209">
        <v>10.609</v>
      </c>
      <c r="AD3583" s="209">
        <v>6.0039999999999996</v>
      </c>
      <c r="AE3583" s="209">
        <v>8.2409999999999997</v>
      </c>
      <c r="AF3583" s="209">
        <v>4.4939999999999998</v>
      </c>
      <c r="AG3583" s="209">
        <v>3.6059999999999999</v>
      </c>
      <c r="AH3583" s="209">
        <v>1.157</v>
      </c>
      <c r="AI3583" s="209">
        <v>0.52</v>
      </c>
      <c r="AJ3583" s="20"/>
      <c r="AK3583" s="20"/>
      <c r="AL3583" s="20"/>
      <c r="AM3583" s="209">
        <v>0.51200000000000001</v>
      </c>
      <c r="AN3583" s="209">
        <v>8.2759999999999998</v>
      </c>
      <c r="AO3583" s="209">
        <v>21.385000000000002</v>
      </c>
      <c r="AP3583" s="209">
        <v>7.05</v>
      </c>
      <c r="AQ3583" s="209">
        <v>7.5</v>
      </c>
      <c r="AR3583" s="209">
        <v>4.6970000000000001</v>
      </c>
      <c r="AS3583" s="209">
        <v>3.61</v>
      </c>
      <c r="AT3583" s="209">
        <v>1.248</v>
      </c>
      <c r="AU3583" s="209">
        <v>0.22600000000000001</v>
      </c>
      <c r="AV3583" s="20"/>
      <c r="AW3583" s="20"/>
      <c r="AX3583" s="20"/>
      <c r="AY3583" s="209">
        <v>0.54500000000000004</v>
      </c>
      <c r="AZ3583" s="209">
        <v>1.6439999999999999</v>
      </c>
      <c r="BA3583" s="209">
        <v>3.6989999999999998</v>
      </c>
      <c r="BB3583" s="21">
        <f t="shared" si="427"/>
        <v>21.385000000000002</v>
      </c>
      <c r="BC3583" s="21">
        <f>BD3583</f>
        <v>28.743279569892476</v>
      </c>
      <c r="BD3583" s="22">
        <f t="shared" si="428"/>
        <v>28.743279569892476</v>
      </c>
      <c r="BE3583" s="21">
        <f>BC3583-BD3583</f>
        <v>0</v>
      </c>
      <c r="BF3583" s="2">
        <v>23</v>
      </c>
      <c r="BG3583" s="10">
        <v>6</v>
      </c>
      <c r="BH3583" s="21">
        <f t="shared" si="429"/>
        <v>2.1385000000000001E-2</v>
      </c>
      <c r="BI3583" s="22">
        <f t="shared" si="429"/>
        <v>2.1385000000000001E-2</v>
      </c>
      <c r="BJ3583" s="21">
        <f>BH3583-BI3583</f>
        <v>0</v>
      </c>
      <c r="BK3583" s="21">
        <v>6.4155000000000004E-2</v>
      </c>
      <c r="BL3583" s="22">
        <v>6.4155000000000004E-2</v>
      </c>
      <c r="BM3583" s="21">
        <v>0</v>
      </c>
      <c r="BN3583" s="21">
        <f t="shared" si="426"/>
        <v>0.25662000000000001</v>
      </c>
      <c r="BO3583" s="22">
        <f t="shared" si="426"/>
        <v>0.25662000000000001</v>
      </c>
      <c r="BP3583" s="21">
        <f t="shared" si="426"/>
        <v>0</v>
      </c>
    </row>
    <row r="3584" spans="1:68" ht="11.1" hidden="1" customHeight="1" outlineLevel="2" x14ac:dyDescent="0.2">
      <c r="A3584" s="10"/>
      <c r="B3584" s="18"/>
      <c r="C3584" s="18"/>
      <c r="D3584" s="18"/>
      <c r="E3584" s="23" t="s">
        <v>3073</v>
      </c>
      <c r="F3584" s="24"/>
      <c r="G3584" s="24"/>
      <c r="H3584" s="24"/>
      <c r="I3584" s="24"/>
      <c r="J3584" s="24"/>
      <c r="K3584" s="24"/>
      <c r="L3584" s="24"/>
      <c r="M3584" s="24"/>
      <c r="N3584" s="24"/>
      <c r="O3584" s="24"/>
      <c r="P3584" s="208">
        <v>14.752000000000001</v>
      </c>
      <c r="Q3584" s="208">
        <v>3.0510000000000002</v>
      </c>
      <c r="R3584" s="208">
        <v>7.5010000000000003</v>
      </c>
      <c r="S3584" s="208">
        <v>6.7590000000000003</v>
      </c>
      <c r="T3584" s="208">
        <v>7.5</v>
      </c>
      <c r="U3584" s="208">
        <v>3.6110000000000002</v>
      </c>
      <c r="V3584" s="208">
        <v>1.74</v>
      </c>
      <c r="W3584" s="208">
        <v>0.33300000000000002</v>
      </c>
      <c r="X3584" s="24"/>
      <c r="Y3584" s="24"/>
      <c r="Z3584" s="24"/>
      <c r="AA3584" s="24"/>
      <c r="AB3584" s="24"/>
      <c r="AC3584" s="208">
        <v>10.609</v>
      </c>
      <c r="AD3584" s="208">
        <v>6.0039999999999996</v>
      </c>
      <c r="AE3584" s="208">
        <v>8.2409999999999997</v>
      </c>
      <c r="AF3584" s="208">
        <v>4.4939999999999998</v>
      </c>
      <c r="AG3584" s="208">
        <v>3.6059999999999999</v>
      </c>
      <c r="AH3584" s="208">
        <v>1.157</v>
      </c>
      <c r="AI3584" s="208">
        <v>0.52</v>
      </c>
      <c r="AJ3584" s="24"/>
      <c r="AK3584" s="24"/>
      <c r="AL3584" s="24"/>
      <c r="AM3584" s="208">
        <v>0.51200000000000001</v>
      </c>
      <c r="AN3584" s="208">
        <v>8.2759999999999998</v>
      </c>
      <c r="AO3584" s="208">
        <v>21.385000000000002</v>
      </c>
      <c r="AP3584" s="208">
        <v>7.05</v>
      </c>
      <c r="AQ3584" s="208">
        <v>7.5</v>
      </c>
      <c r="AR3584" s="208">
        <v>4.6970000000000001</v>
      </c>
      <c r="AS3584" s="208">
        <v>3.61</v>
      </c>
      <c r="AT3584" s="208">
        <v>1.248</v>
      </c>
      <c r="AU3584" s="208">
        <v>0.22600000000000001</v>
      </c>
      <c r="AV3584" s="24"/>
      <c r="AW3584" s="24"/>
      <c r="AX3584" s="24"/>
      <c r="AY3584" s="208">
        <v>0.54500000000000004</v>
      </c>
      <c r="AZ3584" s="208">
        <v>1.6439999999999999</v>
      </c>
      <c r="BA3584" s="208">
        <v>3.6989999999999998</v>
      </c>
      <c r="BB3584" s="21">
        <f t="shared" si="427"/>
        <v>21.385000000000002</v>
      </c>
      <c r="BC3584" s="21"/>
      <c r="BD3584" s="22">
        <f t="shared" si="428"/>
        <v>28.743279569892476</v>
      </c>
      <c r="BE3584" s="21"/>
      <c r="BG3584" s="10"/>
      <c r="BH3584" s="21">
        <f t="shared" si="429"/>
        <v>0</v>
      </c>
      <c r="BI3584" s="22">
        <f t="shared" si="429"/>
        <v>2.1385000000000001E-2</v>
      </c>
      <c r="BJ3584" s="21"/>
      <c r="BK3584" s="21">
        <v>0</v>
      </c>
      <c r="BL3584" s="22">
        <v>6.4155000000000004E-2</v>
      </c>
      <c r="BM3584" s="21"/>
      <c r="BN3584" s="21">
        <f t="shared" si="426"/>
        <v>0</v>
      </c>
      <c r="BO3584" s="22">
        <f t="shared" si="426"/>
        <v>0.25662000000000001</v>
      </c>
      <c r="BP3584" s="21">
        <f t="shared" si="426"/>
        <v>0</v>
      </c>
    </row>
    <row r="3585" spans="1:68" ht="11.1" hidden="1" customHeight="1" outlineLevel="1" collapsed="1" x14ac:dyDescent="0.2">
      <c r="A3585" s="10"/>
      <c r="B3585" s="18"/>
      <c r="C3585" s="18"/>
      <c r="D3585" s="18"/>
      <c r="E3585" s="19" t="s">
        <v>3074</v>
      </c>
      <c r="F3585" s="20"/>
      <c r="G3585" s="209">
        <v>3</v>
      </c>
      <c r="H3585" s="20"/>
      <c r="I3585" s="240">
        <v>0.7</v>
      </c>
      <c r="J3585" s="240"/>
      <c r="K3585" s="20"/>
      <c r="L3585" s="20"/>
      <c r="M3585" s="20"/>
      <c r="N3585" s="20"/>
      <c r="O3585" s="20"/>
      <c r="P3585" s="20"/>
      <c r="Q3585" s="20"/>
      <c r="R3585" s="20"/>
      <c r="S3585" s="209">
        <v>2.4900000000000002</v>
      </c>
      <c r="T3585" s="209">
        <v>3</v>
      </c>
      <c r="U3585" s="209">
        <v>2.5</v>
      </c>
      <c r="V3585" s="20"/>
      <c r="W3585" s="20"/>
      <c r="X3585" s="20"/>
      <c r="Y3585" s="20"/>
      <c r="Z3585" s="20"/>
      <c r="AA3585" s="20"/>
      <c r="AB3585" s="20"/>
      <c r="AC3585" s="20"/>
      <c r="AD3585" s="20"/>
      <c r="AE3585" s="20"/>
      <c r="AF3585" s="20"/>
      <c r="AG3585" s="20"/>
      <c r="AH3585" s="20"/>
      <c r="AI3585" s="20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  <c r="BA3585" s="20"/>
      <c r="BB3585" s="21">
        <f t="shared" si="427"/>
        <v>3</v>
      </c>
      <c r="BC3585" s="21">
        <f>BD3585</f>
        <v>4.032258064516129</v>
      </c>
      <c r="BD3585" s="22">
        <f t="shared" si="428"/>
        <v>4.032258064516129</v>
      </c>
      <c r="BE3585" s="21">
        <f>BC3585-BD3585</f>
        <v>0</v>
      </c>
      <c r="BG3585" s="10">
        <v>6</v>
      </c>
      <c r="BH3585" s="21">
        <f t="shared" si="429"/>
        <v>3.0000000000000001E-3</v>
      </c>
      <c r="BI3585" s="22">
        <f t="shared" si="429"/>
        <v>3.0000000000000001E-3</v>
      </c>
      <c r="BJ3585" s="21">
        <f>BH3585-BI3585</f>
        <v>0</v>
      </c>
      <c r="BK3585" s="21">
        <v>9.0000000000000011E-3</v>
      </c>
      <c r="BL3585" s="22">
        <v>9.0000000000000011E-3</v>
      </c>
      <c r="BM3585" s="21">
        <v>0</v>
      </c>
      <c r="BN3585" s="21">
        <f t="shared" si="426"/>
        <v>3.6000000000000004E-2</v>
      </c>
      <c r="BO3585" s="22">
        <f t="shared" si="426"/>
        <v>3.6000000000000004E-2</v>
      </c>
      <c r="BP3585" s="21">
        <f t="shared" si="426"/>
        <v>0</v>
      </c>
    </row>
    <row r="3586" spans="1:68" ht="11.1" hidden="1" customHeight="1" outlineLevel="2" x14ac:dyDescent="0.2">
      <c r="A3586" s="10"/>
      <c r="B3586" s="18"/>
      <c r="C3586" s="18"/>
      <c r="D3586" s="18"/>
      <c r="E3586" s="23" t="s">
        <v>3075</v>
      </c>
      <c r="F3586" s="24"/>
      <c r="G3586" s="208">
        <v>3</v>
      </c>
      <c r="H3586" s="24"/>
      <c r="I3586" s="239">
        <v>0.7</v>
      </c>
      <c r="J3586" s="239"/>
      <c r="K3586" s="24"/>
      <c r="L3586" s="24"/>
      <c r="M3586" s="24"/>
      <c r="N3586" s="24"/>
      <c r="O3586" s="24"/>
      <c r="P3586" s="24"/>
      <c r="Q3586" s="24"/>
      <c r="R3586" s="24"/>
      <c r="S3586" s="208">
        <v>2.4900000000000002</v>
      </c>
      <c r="T3586" s="208">
        <v>3</v>
      </c>
      <c r="U3586" s="208">
        <v>2.5</v>
      </c>
      <c r="V3586" s="24"/>
      <c r="W3586" s="24"/>
      <c r="X3586" s="24"/>
      <c r="Y3586" s="24"/>
      <c r="Z3586" s="24"/>
      <c r="AA3586" s="24"/>
      <c r="AB3586" s="24"/>
      <c r="AC3586" s="24"/>
      <c r="AD3586" s="24"/>
      <c r="AE3586" s="24"/>
      <c r="AF3586" s="24"/>
      <c r="AG3586" s="24"/>
      <c r="AH3586" s="24"/>
      <c r="AI3586" s="24"/>
      <c r="AJ3586" s="24"/>
      <c r="AK3586" s="24"/>
      <c r="AL3586" s="24"/>
      <c r="AM3586" s="24"/>
      <c r="AN3586" s="24"/>
      <c r="AO3586" s="24"/>
      <c r="AP3586" s="24"/>
      <c r="AQ3586" s="24"/>
      <c r="AR3586" s="24"/>
      <c r="AS3586" s="24"/>
      <c r="AT3586" s="24"/>
      <c r="AU3586" s="24"/>
      <c r="AV3586" s="24"/>
      <c r="AW3586" s="24"/>
      <c r="AX3586" s="24"/>
      <c r="AY3586" s="24"/>
      <c r="AZ3586" s="24"/>
      <c r="BA3586" s="24"/>
      <c r="BB3586" s="21">
        <f t="shared" si="427"/>
        <v>3</v>
      </c>
      <c r="BC3586" s="21"/>
      <c r="BD3586" s="22">
        <f t="shared" si="428"/>
        <v>4.032258064516129</v>
      </c>
      <c r="BE3586" s="21"/>
      <c r="BG3586" s="10"/>
      <c r="BH3586" s="21">
        <f t="shared" si="429"/>
        <v>0</v>
      </c>
      <c r="BI3586" s="22">
        <f t="shared" si="429"/>
        <v>3.0000000000000001E-3</v>
      </c>
      <c r="BJ3586" s="21"/>
      <c r="BK3586" s="21">
        <v>0</v>
      </c>
      <c r="BL3586" s="22">
        <v>9.0000000000000011E-3</v>
      </c>
      <c r="BM3586" s="21"/>
      <c r="BN3586" s="21">
        <f t="shared" si="426"/>
        <v>0</v>
      </c>
      <c r="BO3586" s="22">
        <f t="shared" si="426"/>
        <v>3.6000000000000004E-2</v>
      </c>
      <c r="BP3586" s="21">
        <f t="shared" si="426"/>
        <v>0</v>
      </c>
    </row>
    <row r="3587" spans="1:68" ht="11.1" hidden="1" customHeight="1" outlineLevel="1" collapsed="1" x14ac:dyDescent="0.2">
      <c r="A3587" s="10"/>
      <c r="B3587" s="18"/>
      <c r="C3587" s="18"/>
      <c r="D3587" s="18"/>
      <c r="E3587" s="19" t="s">
        <v>3076</v>
      </c>
      <c r="F3587" s="209">
        <v>4.8390000000000004</v>
      </c>
      <c r="G3587" s="20"/>
      <c r="H3587" s="209">
        <v>9.4429999999999996</v>
      </c>
      <c r="I3587" s="240">
        <v>0.92600000000000005</v>
      </c>
      <c r="J3587" s="240"/>
      <c r="K3587" s="209">
        <v>1.2869999999999999</v>
      </c>
      <c r="L3587" s="209">
        <v>7.8E-2</v>
      </c>
      <c r="M3587" s="20"/>
      <c r="N3587" s="20"/>
      <c r="O3587" s="20"/>
      <c r="P3587" s="209">
        <v>3.54</v>
      </c>
      <c r="Q3587" s="209">
        <v>4.0430000000000001</v>
      </c>
      <c r="R3587" s="209">
        <v>5.7</v>
      </c>
      <c r="S3587" s="209">
        <v>5.1260000000000003</v>
      </c>
      <c r="T3587" s="209">
        <v>5.8179999999999996</v>
      </c>
      <c r="U3587" s="209">
        <v>3.8140000000000001</v>
      </c>
      <c r="V3587" s="209">
        <v>1.96</v>
      </c>
      <c r="W3587" s="209">
        <v>1.3819999999999999</v>
      </c>
      <c r="X3587" s="20"/>
      <c r="Y3587" s="20"/>
      <c r="Z3587" s="20"/>
      <c r="AA3587" s="209">
        <v>1.296</v>
      </c>
      <c r="AB3587" s="209">
        <v>2.988</v>
      </c>
      <c r="AC3587" s="209">
        <v>19.510999999999999</v>
      </c>
      <c r="AD3587" s="209">
        <v>-8.718</v>
      </c>
      <c r="AE3587" s="209">
        <v>5.0620000000000003</v>
      </c>
      <c r="AF3587" s="209">
        <v>6.7279999999999998</v>
      </c>
      <c r="AG3587" s="209">
        <v>3.5609999999999999</v>
      </c>
      <c r="AH3587" s="209">
        <v>1.7210000000000001</v>
      </c>
      <c r="AI3587" s="209">
        <v>1.161</v>
      </c>
      <c r="AJ3587" s="209">
        <v>0.17699999999999999</v>
      </c>
      <c r="AK3587" s="20"/>
      <c r="AL3587" s="20"/>
      <c r="AM3587" s="20"/>
      <c r="AN3587" s="209">
        <v>2.6970000000000001</v>
      </c>
      <c r="AO3587" s="209">
        <v>5.125</v>
      </c>
      <c r="AP3587" s="209">
        <v>5.6520000000000001</v>
      </c>
      <c r="AQ3587" s="209">
        <v>5.91</v>
      </c>
      <c r="AR3587" s="209">
        <v>5.7960000000000003</v>
      </c>
      <c r="AS3587" s="209">
        <v>3.6709999999999998</v>
      </c>
      <c r="AT3587" s="209">
        <v>2.4449999999999998</v>
      </c>
      <c r="AU3587" s="209">
        <v>1.093</v>
      </c>
      <c r="AV3587" s="209">
        <v>2.8000000000000001E-2</v>
      </c>
      <c r="AW3587" s="20"/>
      <c r="AX3587" s="20"/>
      <c r="AY3587" s="209">
        <v>1.216</v>
      </c>
      <c r="AZ3587" s="209">
        <v>1.915</v>
      </c>
      <c r="BA3587" s="209">
        <v>3.782</v>
      </c>
      <c r="BB3587" s="56">
        <f>BB3588+BB3589</f>
        <v>20.833000000000002</v>
      </c>
      <c r="BC3587" s="21">
        <f>BD3587</f>
        <v>28.001344086021508</v>
      </c>
      <c r="BD3587" s="22">
        <f t="shared" si="428"/>
        <v>28.001344086021508</v>
      </c>
      <c r="BE3587" s="21">
        <f>BC3587-BD3587</f>
        <v>0</v>
      </c>
      <c r="BF3587" s="2">
        <v>11.6</v>
      </c>
      <c r="BG3587" s="10">
        <v>6</v>
      </c>
      <c r="BH3587" s="21">
        <f t="shared" si="429"/>
        <v>2.0833000000000004E-2</v>
      </c>
      <c r="BI3587" s="22">
        <f t="shared" si="429"/>
        <v>2.0833000000000004E-2</v>
      </c>
      <c r="BJ3587" s="21">
        <f>BH3587-BI3587</f>
        <v>0</v>
      </c>
      <c r="BK3587" s="21">
        <v>6.2499000000000013E-2</v>
      </c>
      <c r="BL3587" s="22">
        <v>6.2499000000000013E-2</v>
      </c>
      <c r="BM3587" s="21">
        <v>0</v>
      </c>
      <c r="BN3587" s="21">
        <f t="shared" si="426"/>
        <v>0.24999600000000005</v>
      </c>
      <c r="BO3587" s="22">
        <f t="shared" si="426"/>
        <v>0.24999600000000005</v>
      </c>
      <c r="BP3587" s="21">
        <f t="shared" si="426"/>
        <v>0</v>
      </c>
    </row>
    <row r="3588" spans="1:68" ht="11.1" hidden="1" customHeight="1" outlineLevel="2" x14ac:dyDescent="0.2">
      <c r="A3588" s="10"/>
      <c r="B3588" s="18"/>
      <c r="C3588" s="18"/>
      <c r="D3588" s="18"/>
      <c r="E3588" s="23" t="s">
        <v>3077</v>
      </c>
      <c r="F3588" s="208">
        <v>1.915</v>
      </c>
      <c r="G3588" s="24"/>
      <c r="H3588" s="208">
        <v>4.2450000000000001</v>
      </c>
      <c r="I3588" s="239">
        <v>0.44600000000000001</v>
      </c>
      <c r="J3588" s="239"/>
      <c r="K3588" s="208">
        <v>0.55900000000000005</v>
      </c>
      <c r="L3588" s="208">
        <v>3.5000000000000003E-2</v>
      </c>
      <c r="M3588" s="24"/>
      <c r="N3588" s="24"/>
      <c r="O3588" s="24"/>
      <c r="P3588" s="208">
        <v>1.552</v>
      </c>
      <c r="Q3588" s="208">
        <v>1.7090000000000001</v>
      </c>
      <c r="R3588" s="208">
        <v>2.3410000000000002</v>
      </c>
      <c r="S3588" s="208">
        <v>2.0259999999999998</v>
      </c>
      <c r="T3588" s="208">
        <v>2.6190000000000002</v>
      </c>
      <c r="U3588" s="208">
        <v>1.708</v>
      </c>
      <c r="V3588" s="208">
        <v>0.92</v>
      </c>
      <c r="W3588" s="208">
        <v>0.65300000000000002</v>
      </c>
      <c r="X3588" s="24"/>
      <c r="Y3588" s="24"/>
      <c r="Z3588" s="24"/>
      <c r="AA3588" s="208">
        <v>0.5</v>
      </c>
      <c r="AB3588" s="208">
        <v>1.2769999999999999</v>
      </c>
      <c r="AC3588" s="208">
        <v>2.923</v>
      </c>
      <c r="AD3588" s="208">
        <v>1.696</v>
      </c>
      <c r="AE3588" s="208">
        <v>2.7170000000000001</v>
      </c>
      <c r="AF3588" s="208">
        <v>1.5649999999999999</v>
      </c>
      <c r="AG3588" s="208">
        <v>1.4770000000000001</v>
      </c>
      <c r="AH3588" s="208">
        <v>0.84</v>
      </c>
      <c r="AI3588" s="208">
        <v>0.57199999999999995</v>
      </c>
      <c r="AJ3588" s="208">
        <v>0.14799999999999999</v>
      </c>
      <c r="AK3588" s="24"/>
      <c r="AL3588" s="24"/>
      <c r="AM3588" s="24"/>
      <c r="AN3588" s="208">
        <v>0.999</v>
      </c>
      <c r="AO3588" s="208">
        <v>1.879</v>
      </c>
      <c r="AP3588" s="208">
        <v>2.1520000000000001</v>
      </c>
      <c r="AQ3588" s="208">
        <v>2.141</v>
      </c>
      <c r="AR3588" s="208">
        <v>2.0099999999999998</v>
      </c>
      <c r="AS3588" s="208">
        <v>1.2909999999999999</v>
      </c>
      <c r="AT3588" s="208">
        <v>0.83599999999999997</v>
      </c>
      <c r="AU3588" s="208">
        <v>0.36299999999999999</v>
      </c>
      <c r="AV3588" s="208">
        <v>2.8000000000000001E-2</v>
      </c>
      <c r="AW3588" s="24"/>
      <c r="AX3588" s="24"/>
      <c r="AY3588" s="208">
        <v>0.64200000000000002</v>
      </c>
      <c r="AZ3588" s="208">
        <v>1.0109999999999999</v>
      </c>
      <c r="BA3588" s="208">
        <v>1.5629999999999999</v>
      </c>
      <c r="BB3588" s="21">
        <f t="shared" si="427"/>
        <v>4.2450000000000001</v>
      </c>
      <c r="BC3588" s="21"/>
      <c r="BD3588" s="22">
        <f t="shared" si="428"/>
        <v>5.705645161290323</v>
      </c>
      <c r="BE3588" s="21"/>
      <c r="BG3588" s="10"/>
      <c r="BH3588" s="21">
        <f t="shared" si="429"/>
        <v>0</v>
      </c>
      <c r="BI3588" s="22">
        <f t="shared" si="429"/>
        <v>4.2449999999999996E-3</v>
      </c>
      <c r="BJ3588" s="21"/>
      <c r="BK3588" s="21">
        <v>0</v>
      </c>
      <c r="BL3588" s="22">
        <v>1.2735E-2</v>
      </c>
      <c r="BM3588" s="21"/>
      <c r="BN3588" s="21">
        <f t="shared" si="426"/>
        <v>0</v>
      </c>
      <c r="BO3588" s="22">
        <f t="shared" si="426"/>
        <v>5.0939999999999999E-2</v>
      </c>
      <c r="BP3588" s="21">
        <f t="shared" si="426"/>
        <v>0</v>
      </c>
    </row>
    <row r="3589" spans="1:68" ht="11.1" hidden="1" customHeight="1" outlineLevel="2" x14ac:dyDescent="0.2">
      <c r="A3589" s="10"/>
      <c r="B3589" s="18"/>
      <c r="C3589" s="18"/>
      <c r="D3589" s="18"/>
      <c r="E3589" s="23" t="s">
        <v>3078</v>
      </c>
      <c r="F3589" s="208">
        <v>2.9239999999999999</v>
      </c>
      <c r="G3589" s="24"/>
      <c r="H3589" s="208">
        <v>5.1980000000000004</v>
      </c>
      <c r="I3589" s="239">
        <v>0.48</v>
      </c>
      <c r="J3589" s="239"/>
      <c r="K3589" s="208">
        <v>0.72799999999999998</v>
      </c>
      <c r="L3589" s="208">
        <v>4.2999999999999997E-2</v>
      </c>
      <c r="M3589" s="24"/>
      <c r="N3589" s="24"/>
      <c r="O3589" s="24"/>
      <c r="P3589" s="208">
        <v>1.988</v>
      </c>
      <c r="Q3589" s="208">
        <v>2.3340000000000001</v>
      </c>
      <c r="R3589" s="208">
        <v>3.359</v>
      </c>
      <c r="S3589" s="208">
        <v>3.1</v>
      </c>
      <c r="T3589" s="208">
        <v>3.1989999999999998</v>
      </c>
      <c r="U3589" s="208">
        <v>2.1059999999999999</v>
      </c>
      <c r="V3589" s="208">
        <v>1.04</v>
      </c>
      <c r="W3589" s="208">
        <v>0.72899999999999998</v>
      </c>
      <c r="X3589" s="24"/>
      <c r="Y3589" s="24"/>
      <c r="Z3589" s="24"/>
      <c r="AA3589" s="208">
        <v>0.79600000000000004</v>
      </c>
      <c r="AB3589" s="208">
        <v>1.7110000000000001</v>
      </c>
      <c r="AC3589" s="208">
        <v>16.588000000000001</v>
      </c>
      <c r="AD3589" s="208">
        <v>-10.414</v>
      </c>
      <c r="AE3589" s="208">
        <v>2.3450000000000002</v>
      </c>
      <c r="AF3589" s="208">
        <v>5.1630000000000003</v>
      </c>
      <c r="AG3589" s="208">
        <v>2.0840000000000001</v>
      </c>
      <c r="AH3589" s="208">
        <v>0.88100000000000001</v>
      </c>
      <c r="AI3589" s="208">
        <v>0.58899999999999997</v>
      </c>
      <c r="AJ3589" s="208">
        <v>2.9000000000000001E-2</v>
      </c>
      <c r="AK3589" s="24"/>
      <c r="AL3589" s="24"/>
      <c r="AM3589" s="24"/>
      <c r="AN3589" s="208">
        <v>1.698</v>
      </c>
      <c r="AO3589" s="208">
        <v>3.246</v>
      </c>
      <c r="AP3589" s="208">
        <v>3.5</v>
      </c>
      <c r="AQ3589" s="208">
        <v>3.7690000000000001</v>
      </c>
      <c r="AR3589" s="208">
        <v>3.786</v>
      </c>
      <c r="AS3589" s="208">
        <v>2.38</v>
      </c>
      <c r="AT3589" s="208">
        <v>1.609</v>
      </c>
      <c r="AU3589" s="208">
        <v>0.73</v>
      </c>
      <c r="AV3589" s="24"/>
      <c r="AW3589" s="24"/>
      <c r="AX3589" s="24"/>
      <c r="AY3589" s="208">
        <v>0.57399999999999995</v>
      </c>
      <c r="AZ3589" s="208">
        <v>0.90400000000000003</v>
      </c>
      <c r="BA3589" s="208">
        <v>2.2189999999999999</v>
      </c>
      <c r="BB3589" s="21">
        <f t="shared" si="427"/>
        <v>16.588000000000001</v>
      </c>
      <c r="BC3589" s="21"/>
      <c r="BD3589" s="22">
        <f t="shared" si="428"/>
        <v>22.295698924731184</v>
      </c>
      <c r="BE3589" s="21"/>
      <c r="BG3589" s="10"/>
      <c r="BH3589" s="21">
        <f t="shared" si="429"/>
        <v>0</v>
      </c>
      <c r="BI3589" s="22">
        <f t="shared" si="429"/>
        <v>1.6587999999999999E-2</v>
      </c>
      <c r="BJ3589" s="21"/>
      <c r="BK3589" s="21">
        <v>0</v>
      </c>
      <c r="BL3589" s="22">
        <v>4.9763999999999996E-2</v>
      </c>
      <c r="BM3589" s="21"/>
      <c r="BN3589" s="21">
        <f t="shared" si="426"/>
        <v>0</v>
      </c>
      <c r="BO3589" s="22">
        <f t="shared" si="426"/>
        <v>0.19905599999999998</v>
      </c>
      <c r="BP3589" s="21">
        <f t="shared" si="426"/>
        <v>0</v>
      </c>
    </row>
    <row r="3590" spans="1:68" ht="11.1" hidden="1" customHeight="1" outlineLevel="1" collapsed="1" x14ac:dyDescent="0.2">
      <c r="A3590" s="10"/>
      <c r="B3590" s="18"/>
      <c r="C3590" s="18"/>
      <c r="D3590" s="18"/>
      <c r="E3590" s="19" t="s">
        <v>3079</v>
      </c>
      <c r="F3590" s="20"/>
      <c r="G3590" s="20"/>
      <c r="H3590" s="20"/>
      <c r="I3590" s="20"/>
      <c r="J3590" s="20"/>
      <c r="K3590" s="20"/>
      <c r="L3590" s="20"/>
      <c r="M3590" s="20"/>
      <c r="N3590" s="20"/>
      <c r="O3590" s="20"/>
      <c r="P3590" s="20"/>
      <c r="Q3590" s="20"/>
      <c r="R3590" s="20"/>
      <c r="S3590" s="20"/>
      <c r="T3590" s="20"/>
      <c r="U3590" s="20"/>
      <c r="V3590" s="20"/>
      <c r="W3590" s="20"/>
      <c r="X3590" s="20"/>
      <c r="Y3590" s="20"/>
      <c r="Z3590" s="20"/>
      <c r="AA3590" s="20"/>
      <c r="AB3590" s="20"/>
      <c r="AC3590" s="20"/>
      <c r="AD3590" s="20"/>
      <c r="AE3590" s="20"/>
      <c r="AF3590" s="20"/>
      <c r="AG3590" s="20"/>
      <c r="AH3590" s="20"/>
      <c r="AI3590" s="20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9">
        <v>9.2530000000000001</v>
      </c>
      <c r="AW3590" s="209">
        <v>8.2000000000000003E-2</v>
      </c>
      <c r="AX3590" s="209">
        <v>0.13100000000000001</v>
      </c>
      <c r="AY3590" s="209">
        <v>0.53800000000000003</v>
      </c>
      <c r="AZ3590" s="209">
        <v>1.081</v>
      </c>
      <c r="BA3590" s="209">
        <v>1.7809999999999999</v>
      </c>
      <c r="BB3590" s="21">
        <f t="shared" si="427"/>
        <v>9.2530000000000001</v>
      </c>
      <c r="BC3590" s="21">
        <f>BD3590</f>
        <v>12.436827956989248</v>
      </c>
      <c r="BD3590" s="22">
        <f t="shared" si="428"/>
        <v>12.436827956989248</v>
      </c>
      <c r="BE3590" s="21">
        <f>BC3590-BD3590</f>
        <v>0</v>
      </c>
      <c r="BG3590" s="10">
        <v>6</v>
      </c>
      <c r="BH3590" s="21">
        <f t="shared" si="429"/>
        <v>9.2530000000000008E-3</v>
      </c>
      <c r="BI3590" s="22">
        <f t="shared" si="429"/>
        <v>9.2530000000000008E-3</v>
      </c>
      <c r="BJ3590" s="21">
        <f>BH3590-BI3590</f>
        <v>0</v>
      </c>
      <c r="BK3590" s="21">
        <v>2.7759000000000002E-2</v>
      </c>
      <c r="BL3590" s="22">
        <v>2.7759000000000002E-2</v>
      </c>
      <c r="BM3590" s="21">
        <v>0</v>
      </c>
      <c r="BN3590" s="21">
        <f t="shared" si="426"/>
        <v>0.11103600000000001</v>
      </c>
      <c r="BO3590" s="22">
        <f t="shared" si="426"/>
        <v>0.11103600000000001</v>
      </c>
      <c r="BP3590" s="21">
        <f t="shared" si="426"/>
        <v>0</v>
      </c>
    </row>
    <row r="3591" spans="1:68" ht="11.1" hidden="1" customHeight="1" outlineLevel="2" x14ac:dyDescent="0.2">
      <c r="A3591" s="10"/>
      <c r="B3591" s="18"/>
      <c r="C3591" s="18"/>
      <c r="D3591" s="18"/>
      <c r="E3591" s="23" t="s">
        <v>3080</v>
      </c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  <c r="AN3591" s="24"/>
      <c r="AO3591" s="24"/>
      <c r="AP3591" s="24"/>
      <c r="AQ3591" s="24"/>
      <c r="AR3591" s="24"/>
      <c r="AS3591" s="24"/>
      <c r="AT3591" s="24"/>
      <c r="AU3591" s="24"/>
      <c r="AV3591" s="208">
        <v>9.2530000000000001</v>
      </c>
      <c r="AW3591" s="208">
        <v>8.2000000000000003E-2</v>
      </c>
      <c r="AX3591" s="208">
        <v>0.13100000000000001</v>
      </c>
      <c r="AY3591" s="208">
        <v>0.53800000000000003</v>
      </c>
      <c r="AZ3591" s="208">
        <v>1.081</v>
      </c>
      <c r="BA3591" s="208">
        <v>1.7809999999999999</v>
      </c>
      <c r="BB3591" s="21">
        <f t="shared" si="427"/>
        <v>9.2530000000000001</v>
      </c>
      <c r="BC3591" s="21"/>
      <c r="BD3591" s="22">
        <f t="shared" si="428"/>
        <v>12.436827956989248</v>
      </c>
      <c r="BE3591" s="21"/>
      <c r="BG3591" s="10"/>
      <c r="BH3591" s="21">
        <f t="shared" si="429"/>
        <v>0</v>
      </c>
      <c r="BI3591" s="22">
        <f t="shared" si="429"/>
        <v>9.2530000000000008E-3</v>
      </c>
      <c r="BJ3591" s="21"/>
      <c r="BK3591" s="21">
        <v>0</v>
      </c>
      <c r="BL3591" s="22">
        <v>2.7759000000000002E-2</v>
      </c>
      <c r="BM3591" s="21"/>
      <c r="BN3591" s="21">
        <f t="shared" si="426"/>
        <v>0</v>
      </c>
      <c r="BO3591" s="22">
        <f t="shared" si="426"/>
        <v>0.11103600000000001</v>
      </c>
      <c r="BP3591" s="21">
        <f t="shared" si="426"/>
        <v>0</v>
      </c>
    </row>
    <row r="3592" spans="1:68" ht="11.1" hidden="1" customHeight="1" outlineLevel="1" collapsed="1" x14ac:dyDescent="0.2">
      <c r="A3592" s="10"/>
      <c r="B3592" s="18"/>
      <c r="C3592" s="18"/>
      <c r="D3592" s="18"/>
      <c r="E3592" s="19" t="s">
        <v>3081</v>
      </c>
      <c r="F3592" s="20"/>
      <c r="G3592" s="20"/>
      <c r="H3592" s="20"/>
      <c r="I3592" s="20"/>
      <c r="J3592" s="20"/>
      <c r="K3592" s="20"/>
      <c r="L3592" s="20"/>
      <c r="M3592" s="20"/>
      <c r="N3592" s="20"/>
      <c r="O3592" s="20"/>
      <c r="P3592" s="20"/>
      <c r="Q3592" s="20"/>
      <c r="R3592" s="20"/>
      <c r="S3592" s="20"/>
      <c r="T3592" s="20"/>
      <c r="U3592" s="20"/>
      <c r="V3592" s="20"/>
      <c r="W3592" s="20"/>
      <c r="X3592" s="20"/>
      <c r="Y3592" s="20"/>
      <c r="Z3592" s="20"/>
      <c r="AA3592" s="20"/>
      <c r="AB3592" s="20"/>
      <c r="AC3592" s="20"/>
      <c r="AD3592" s="209">
        <v>28.501999999999999</v>
      </c>
      <c r="AE3592" s="209">
        <v>4.6369999999999996</v>
      </c>
      <c r="AF3592" s="209">
        <v>2.3580000000000001</v>
      </c>
      <c r="AG3592" s="209">
        <v>1.1870000000000001</v>
      </c>
      <c r="AH3592" s="209">
        <v>0.56100000000000005</v>
      </c>
      <c r="AI3592" s="20"/>
      <c r="AJ3592" s="20"/>
      <c r="AK3592" s="20"/>
      <c r="AL3592" s="20"/>
      <c r="AM3592" s="20"/>
      <c r="AN3592" s="20"/>
      <c r="AO3592" s="209">
        <v>6.6260000000000003</v>
      </c>
      <c r="AP3592" s="209">
        <v>10.106999999999999</v>
      </c>
      <c r="AQ3592" s="209">
        <v>10.004</v>
      </c>
      <c r="AR3592" s="209">
        <v>4.2619999999999996</v>
      </c>
      <c r="AS3592" s="209">
        <v>5</v>
      </c>
      <c r="AT3592" s="209">
        <v>4</v>
      </c>
      <c r="AU3592" s="20"/>
      <c r="AV3592" s="20"/>
      <c r="AW3592" s="20"/>
      <c r="AX3592" s="20"/>
      <c r="AY3592" s="20"/>
      <c r="AZ3592" s="209">
        <v>4.0259999999999998</v>
      </c>
      <c r="BA3592" s="209">
        <v>4.8570000000000002</v>
      </c>
      <c r="BB3592" s="56">
        <f>BB3593+BB3594</f>
        <v>38.608999999999995</v>
      </c>
      <c r="BC3592" s="21">
        <f>BD3592</f>
        <v>51.893817204301065</v>
      </c>
      <c r="BD3592" s="22">
        <f t="shared" si="428"/>
        <v>51.893817204301065</v>
      </c>
      <c r="BE3592" s="21">
        <f>BC3592-BD3592</f>
        <v>0</v>
      </c>
      <c r="BF3592" s="2">
        <v>23</v>
      </c>
      <c r="BG3592" s="10">
        <v>6</v>
      </c>
      <c r="BH3592" s="21">
        <f t="shared" si="429"/>
        <v>3.8608999999999991E-2</v>
      </c>
      <c r="BI3592" s="22">
        <f t="shared" si="429"/>
        <v>3.8608999999999991E-2</v>
      </c>
      <c r="BJ3592" s="21">
        <f>BH3592-BI3592</f>
        <v>0</v>
      </c>
      <c r="BK3592" s="21">
        <v>0.11582699999999997</v>
      </c>
      <c r="BL3592" s="22">
        <v>0.11582699999999997</v>
      </c>
      <c r="BM3592" s="21">
        <v>0</v>
      </c>
      <c r="BN3592" s="21">
        <f t="shared" ref="BN3592:BP3655" si="430">BK3592*4</f>
        <v>0.46330799999999989</v>
      </c>
      <c r="BO3592" s="22">
        <f t="shared" si="430"/>
        <v>0.46330799999999989</v>
      </c>
      <c r="BP3592" s="21">
        <f t="shared" si="430"/>
        <v>0</v>
      </c>
    </row>
    <row r="3593" spans="1:68" ht="11.1" hidden="1" customHeight="1" outlineLevel="2" x14ac:dyDescent="0.2">
      <c r="A3593" s="10"/>
      <c r="B3593" s="18"/>
      <c r="C3593" s="18"/>
      <c r="D3593" s="18"/>
      <c r="E3593" s="23" t="s">
        <v>3082</v>
      </c>
      <c r="F3593" s="24"/>
      <c r="G3593" s="24"/>
      <c r="H3593" s="24"/>
      <c r="I3593" s="24"/>
      <c r="J3593" s="24"/>
      <c r="K3593" s="24"/>
      <c r="L3593" s="24"/>
      <c r="M3593" s="24"/>
      <c r="N3593" s="24"/>
      <c r="O3593" s="24"/>
      <c r="P3593" s="24"/>
      <c r="Q3593" s="24"/>
      <c r="R3593" s="24"/>
      <c r="S3593" s="24"/>
      <c r="T3593" s="24"/>
      <c r="U3593" s="24"/>
      <c r="V3593" s="24"/>
      <c r="W3593" s="24"/>
      <c r="X3593" s="24"/>
      <c r="Y3593" s="24"/>
      <c r="Z3593" s="24"/>
      <c r="AA3593" s="24"/>
      <c r="AB3593" s="24"/>
      <c r="AC3593" s="24"/>
      <c r="AD3593" s="24"/>
      <c r="AE3593" s="24"/>
      <c r="AF3593" s="24"/>
      <c r="AG3593" s="24"/>
      <c r="AH3593" s="24"/>
      <c r="AI3593" s="24"/>
      <c r="AJ3593" s="24"/>
      <c r="AK3593" s="24"/>
      <c r="AL3593" s="24"/>
      <c r="AM3593" s="24"/>
      <c r="AN3593" s="24"/>
      <c r="AO3593" s="208">
        <v>6.6260000000000003</v>
      </c>
      <c r="AP3593" s="208">
        <v>10.106999999999999</v>
      </c>
      <c r="AQ3593" s="208">
        <v>10.004</v>
      </c>
      <c r="AR3593" s="208">
        <v>4.2619999999999996</v>
      </c>
      <c r="AS3593" s="208">
        <v>5</v>
      </c>
      <c r="AT3593" s="208">
        <v>4</v>
      </c>
      <c r="AU3593" s="24"/>
      <c r="AV3593" s="24"/>
      <c r="AW3593" s="24"/>
      <c r="AX3593" s="24"/>
      <c r="AY3593" s="24"/>
      <c r="AZ3593" s="208">
        <v>4.0259999999999998</v>
      </c>
      <c r="BA3593" s="208">
        <v>4.8570000000000002</v>
      </c>
      <c r="BB3593" s="21">
        <f t="shared" si="427"/>
        <v>10.106999999999999</v>
      </c>
      <c r="BC3593" s="21"/>
      <c r="BD3593" s="22">
        <f t="shared" si="428"/>
        <v>13.584677419354838</v>
      </c>
      <c r="BE3593" s="21"/>
      <c r="BG3593" s="10"/>
      <c r="BH3593" s="21">
        <f t="shared" si="429"/>
        <v>0</v>
      </c>
      <c r="BI3593" s="22">
        <f t="shared" si="429"/>
        <v>1.0107E-2</v>
      </c>
      <c r="BJ3593" s="21"/>
      <c r="BK3593" s="21">
        <v>0</v>
      </c>
      <c r="BL3593" s="22">
        <v>3.0321000000000001E-2</v>
      </c>
      <c r="BM3593" s="21"/>
      <c r="BN3593" s="21">
        <f t="shared" si="430"/>
        <v>0</v>
      </c>
      <c r="BO3593" s="22">
        <f t="shared" si="430"/>
        <v>0.121284</v>
      </c>
      <c r="BP3593" s="21">
        <f t="shared" si="430"/>
        <v>0</v>
      </c>
    </row>
    <row r="3594" spans="1:68" ht="11.1" hidden="1" customHeight="1" outlineLevel="2" x14ac:dyDescent="0.2">
      <c r="A3594" s="10"/>
      <c r="B3594" s="18"/>
      <c r="C3594" s="18"/>
      <c r="D3594" s="18"/>
      <c r="E3594" s="23" t="s">
        <v>3083</v>
      </c>
      <c r="F3594" s="24"/>
      <c r="G3594" s="24"/>
      <c r="H3594" s="24"/>
      <c r="I3594" s="24"/>
      <c r="J3594" s="24"/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B3594" s="24"/>
      <c r="AC3594" s="24"/>
      <c r="AD3594" s="208">
        <v>28.501999999999999</v>
      </c>
      <c r="AE3594" s="208">
        <v>4.6369999999999996</v>
      </c>
      <c r="AF3594" s="208">
        <v>2.3580000000000001</v>
      </c>
      <c r="AG3594" s="208">
        <v>1.1870000000000001</v>
      </c>
      <c r="AH3594" s="208">
        <v>0.56100000000000005</v>
      </c>
      <c r="AI3594" s="24"/>
      <c r="AJ3594" s="24"/>
      <c r="AK3594" s="24"/>
      <c r="AL3594" s="24"/>
      <c r="AM3594" s="24"/>
      <c r="AN3594" s="24"/>
      <c r="AO3594" s="24"/>
      <c r="AP3594" s="24"/>
      <c r="AQ3594" s="24"/>
      <c r="AR3594" s="24"/>
      <c r="AS3594" s="24"/>
      <c r="AT3594" s="24"/>
      <c r="AU3594" s="24"/>
      <c r="AV3594" s="24"/>
      <c r="AW3594" s="24"/>
      <c r="AX3594" s="24"/>
      <c r="AY3594" s="24"/>
      <c r="AZ3594" s="24"/>
      <c r="BA3594" s="24"/>
      <c r="BB3594" s="21">
        <f t="shared" si="427"/>
        <v>28.501999999999999</v>
      </c>
      <c r="BC3594" s="21"/>
      <c r="BD3594" s="22">
        <f t="shared" si="428"/>
        <v>38.309139784946233</v>
      </c>
      <c r="BE3594" s="21"/>
      <c r="BG3594" s="10"/>
      <c r="BH3594" s="21">
        <f t="shared" si="429"/>
        <v>0</v>
      </c>
      <c r="BI3594" s="22">
        <f t="shared" si="429"/>
        <v>2.8501999999999996E-2</v>
      </c>
      <c r="BJ3594" s="21"/>
      <c r="BK3594" s="21">
        <v>0</v>
      </c>
      <c r="BL3594" s="22">
        <v>8.5505999999999985E-2</v>
      </c>
      <c r="BM3594" s="21"/>
      <c r="BN3594" s="21">
        <f t="shared" si="430"/>
        <v>0</v>
      </c>
      <c r="BO3594" s="22">
        <f t="shared" si="430"/>
        <v>0.34202399999999994</v>
      </c>
      <c r="BP3594" s="21">
        <f t="shared" si="430"/>
        <v>0</v>
      </c>
    </row>
    <row r="3595" spans="1:68" ht="11.1" hidden="1" customHeight="1" outlineLevel="1" collapsed="1" x14ac:dyDescent="0.2">
      <c r="A3595" s="10"/>
      <c r="B3595" s="18"/>
      <c r="C3595" s="18"/>
      <c r="D3595" s="18"/>
      <c r="E3595" s="19" t="s">
        <v>3084</v>
      </c>
      <c r="F3595" s="209">
        <v>6.9059999999999997</v>
      </c>
      <c r="G3595" s="209">
        <v>5.6349999999999998</v>
      </c>
      <c r="H3595" s="209">
        <v>5.13</v>
      </c>
      <c r="I3595" s="240">
        <v>5.2380000000000004</v>
      </c>
      <c r="J3595" s="240"/>
      <c r="K3595" s="209">
        <v>2.4049999999999998</v>
      </c>
      <c r="L3595" s="20"/>
      <c r="M3595" s="20"/>
      <c r="N3595" s="20"/>
      <c r="O3595" s="209">
        <v>1.964</v>
      </c>
      <c r="P3595" s="209">
        <v>6.391</v>
      </c>
      <c r="Q3595" s="209">
        <v>4.3810000000000002</v>
      </c>
      <c r="R3595" s="209">
        <v>4.9249999999999998</v>
      </c>
      <c r="S3595" s="209">
        <v>9.5990000000000002</v>
      </c>
      <c r="T3595" s="209">
        <v>9.3829999999999991</v>
      </c>
      <c r="U3595" s="209">
        <v>5.3719999999999999</v>
      </c>
      <c r="V3595" s="209">
        <v>4.2679999999999998</v>
      </c>
      <c r="W3595" s="209">
        <v>2.66</v>
      </c>
      <c r="X3595" s="20"/>
      <c r="Y3595" s="20"/>
      <c r="Z3595" s="20"/>
      <c r="AA3595" s="20"/>
      <c r="AB3595" s="209">
        <v>4.6580000000000004</v>
      </c>
      <c r="AC3595" s="209">
        <v>6.3239999999999998</v>
      </c>
      <c r="AD3595" s="209">
        <v>8.3460000000000001</v>
      </c>
      <c r="AE3595" s="209">
        <v>10.384</v>
      </c>
      <c r="AF3595" s="209">
        <v>7.7649999999999997</v>
      </c>
      <c r="AG3595" s="209">
        <v>6.6509999999999998</v>
      </c>
      <c r="AH3595" s="209">
        <v>4.4779999999999998</v>
      </c>
      <c r="AI3595" s="209">
        <v>2.0249999999999999</v>
      </c>
      <c r="AJ3595" s="209">
        <v>0.23599999999999999</v>
      </c>
      <c r="AK3595" s="20"/>
      <c r="AL3595" s="20"/>
      <c r="AM3595" s="209">
        <v>1.081</v>
      </c>
      <c r="AN3595" s="209">
        <v>4.3490000000000002</v>
      </c>
      <c r="AO3595" s="209">
        <v>6.6449999999999996</v>
      </c>
      <c r="AP3595" s="209">
        <v>8.8109999999999999</v>
      </c>
      <c r="AQ3595" s="209">
        <v>9.4090000000000007</v>
      </c>
      <c r="AR3595" s="209">
        <v>9.0419999999999998</v>
      </c>
      <c r="AS3595" s="209">
        <v>6.3620000000000001</v>
      </c>
      <c r="AT3595" s="209">
        <v>4.3570000000000002</v>
      </c>
      <c r="AU3595" s="209">
        <v>2.8109999999999999</v>
      </c>
      <c r="AV3595" s="20"/>
      <c r="AW3595" s="20"/>
      <c r="AX3595" s="20"/>
      <c r="AY3595" s="209">
        <v>2.2679999999999998</v>
      </c>
      <c r="AZ3595" s="209">
        <v>3.32</v>
      </c>
      <c r="BA3595" s="209">
        <v>7.1059999999999999</v>
      </c>
      <c r="BB3595" s="21">
        <f t="shared" si="427"/>
        <v>10.384</v>
      </c>
      <c r="BC3595" s="21">
        <f>BF3595</f>
        <v>19.600000000000001</v>
      </c>
      <c r="BD3595" s="22">
        <f t="shared" si="428"/>
        <v>13.956989247311828</v>
      </c>
      <c r="BE3595" s="21">
        <f>BC3595-BD3595</f>
        <v>5.6430107526881734</v>
      </c>
      <c r="BF3595" s="2">
        <v>19.600000000000001</v>
      </c>
      <c r="BG3595" s="10">
        <v>6</v>
      </c>
      <c r="BH3595" s="21">
        <f t="shared" si="429"/>
        <v>1.4582400000000002E-2</v>
      </c>
      <c r="BI3595" s="22">
        <f t="shared" si="429"/>
        <v>1.0383999999999999E-2</v>
      </c>
      <c r="BJ3595" s="21">
        <f>BH3595-BI3595</f>
        <v>4.1984000000000032E-3</v>
      </c>
      <c r="BK3595" s="21">
        <v>4.3747200000000007E-2</v>
      </c>
      <c r="BL3595" s="22">
        <v>3.1151999999999999E-2</v>
      </c>
      <c r="BM3595" s="21">
        <v>1.2595200000000008E-2</v>
      </c>
      <c r="BN3595" s="21">
        <f t="shared" si="430"/>
        <v>0.17498880000000003</v>
      </c>
      <c r="BO3595" s="22">
        <f t="shared" si="430"/>
        <v>0.124608</v>
      </c>
      <c r="BP3595" s="21">
        <f t="shared" si="430"/>
        <v>5.0380800000000031E-2</v>
      </c>
    </row>
    <row r="3596" spans="1:68" ht="11.1" hidden="1" customHeight="1" outlineLevel="2" x14ac:dyDescent="0.2">
      <c r="A3596" s="10"/>
      <c r="B3596" s="18"/>
      <c r="C3596" s="18"/>
      <c r="D3596" s="18"/>
      <c r="E3596" s="23" t="s">
        <v>3085</v>
      </c>
      <c r="F3596" s="208">
        <v>6.9059999999999997</v>
      </c>
      <c r="G3596" s="208">
        <v>5.6349999999999998</v>
      </c>
      <c r="H3596" s="208">
        <v>5.13</v>
      </c>
      <c r="I3596" s="239">
        <v>5.2380000000000004</v>
      </c>
      <c r="J3596" s="239"/>
      <c r="K3596" s="208">
        <v>2.4049999999999998</v>
      </c>
      <c r="L3596" s="24"/>
      <c r="M3596" s="24"/>
      <c r="N3596" s="24"/>
      <c r="O3596" s="208">
        <v>1.964</v>
      </c>
      <c r="P3596" s="208">
        <v>6.391</v>
      </c>
      <c r="Q3596" s="208">
        <v>4.3810000000000002</v>
      </c>
      <c r="R3596" s="208">
        <v>4.9249999999999998</v>
      </c>
      <c r="S3596" s="208">
        <v>9.5990000000000002</v>
      </c>
      <c r="T3596" s="208">
        <v>9.3829999999999991</v>
      </c>
      <c r="U3596" s="208">
        <v>5.3719999999999999</v>
      </c>
      <c r="V3596" s="208">
        <v>4.2679999999999998</v>
      </c>
      <c r="W3596" s="208">
        <v>2.66</v>
      </c>
      <c r="X3596" s="24"/>
      <c r="Y3596" s="24"/>
      <c r="Z3596" s="24"/>
      <c r="AA3596" s="24"/>
      <c r="AB3596" s="208">
        <v>4.6580000000000004</v>
      </c>
      <c r="AC3596" s="208">
        <v>6.3239999999999998</v>
      </c>
      <c r="AD3596" s="208">
        <v>8.3460000000000001</v>
      </c>
      <c r="AE3596" s="208">
        <v>10.384</v>
      </c>
      <c r="AF3596" s="208">
        <v>7.7649999999999997</v>
      </c>
      <c r="AG3596" s="208">
        <v>6.6509999999999998</v>
      </c>
      <c r="AH3596" s="208">
        <v>4.4779999999999998</v>
      </c>
      <c r="AI3596" s="208">
        <v>2.0249999999999999</v>
      </c>
      <c r="AJ3596" s="208">
        <v>0.23599999999999999</v>
      </c>
      <c r="AK3596" s="24"/>
      <c r="AL3596" s="24"/>
      <c r="AM3596" s="208">
        <v>1.081</v>
      </c>
      <c r="AN3596" s="208">
        <v>4.3490000000000002</v>
      </c>
      <c r="AO3596" s="208">
        <v>6.6449999999999996</v>
      </c>
      <c r="AP3596" s="208">
        <v>8.8109999999999999</v>
      </c>
      <c r="AQ3596" s="208">
        <v>9.4090000000000007</v>
      </c>
      <c r="AR3596" s="208">
        <v>9.0419999999999998</v>
      </c>
      <c r="AS3596" s="208">
        <v>6.3620000000000001</v>
      </c>
      <c r="AT3596" s="208">
        <v>4.3570000000000002</v>
      </c>
      <c r="AU3596" s="208">
        <v>2.8109999999999999</v>
      </c>
      <c r="AV3596" s="24"/>
      <c r="AW3596" s="24"/>
      <c r="AX3596" s="24"/>
      <c r="AY3596" s="208">
        <v>2.2679999999999998</v>
      </c>
      <c r="AZ3596" s="208">
        <v>3.32</v>
      </c>
      <c r="BA3596" s="208">
        <v>7.1059999999999999</v>
      </c>
      <c r="BB3596" s="21">
        <f t="shared" si="427"/>
        <v>10.384</v>
      </c>
      <c r="BC3596" s="21"/>
      <c r="BD3596" s="22">
        <f t="shared" si="428"/>
        <v>13.956989247311828</v>
      </c>
      <c r="BE3596" s="21"/>
      <c r="BG3596" s="10"/>
      <c r="BH3596" s="21">
        <f t="shared" si="429"/>
        <v>0</v>
      </c>
      <c r="BI3596" s="22">
        <f t="shared" si="429"/>
        <v>1.0383999999999999E-2</v>
      </c>
      <c r="BJ3596" s="21"/>
      <c r="BK3596" s="21">
        <v>0</v>
      </c>
      <c r="BL3596" s="22">
        <v>3.1151999999999999E-2</v>
      </c>
      <c r="BM3596" s="21"/>
      <c r="BN3596" s="21">
        <f t="shared" si="430"/>
        <v>0</v>
      </c>
      <c r="BO3596" s="22">
        <f t="shared" si="430"/>
        <v>0.124608</v>
      </c>
      <c r="BP3596" s="21">
        <f t="shared" si="430"/>
        <v>0</v>
      </c>
    </row>
    <row r="3597" spans="1:68" ht="11.1" hidden="1" customHeight="1" outlineLevel="1" collapsed="1" x14ac:dyDescent="0.2">
      <c r="A3597" s="10"/>
      <c r="B3597" s="18"/>
      <c r="C3597" s="18"/>
      <c r="D3597" s="18"/>
      <c r="E3597" s="19" t="s">
        <v>3086</v>
      </c>
      <c r="F3597" s="20"/>
      <c r="G3597" s="20"/>
      <c r="H3597" s="20"/>
      <c r="I3597" s="20"/>
      <c r="J3597" s="20"/>
      <c r="K3597" s="20"/>
      <c r="L3597" s="20"/>
      <c r="M3597" s="20"/>
      <c r="N3597" s="209">
        <v>8.7110000000000003</v>
      </c>
      <c r="O3597" s="20"/>
      <c r="P3597" s="20"/>
      <c r="Q3597" s="20"/>
      <c r="R3597" s="20"/>
      <c r="S3597" s="20"/>
      <c r="T3597" s="20"/>
      <c r="U3597" s="20"/>
      <c r="V3597" s="20"/>
      <c r="W3597" s="20"/>
      <c r="X3597" s="20"/>
      <c r="Y3597" s="20"/>
      <c r="Z3597" s="20"/>
      <c r="AA3597" s="20"/>
      <c r="AB3597" s="20"/>
      <c r="AC3597" s="20"/>
      <c r="AD3597" s="20"/>
      <c r="AE3597" s="20"/>
      <c r="AF3597" s="20"/>
      <c r="AG3597" s="20"/>
      <c r="AH3597" s="20"/>
      <c r="AI3597" s="20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  <c r="BA3597" s="20"/>
      <c r="BB3597" s="21">
        <f t="shared" si="427"/>
        <v>8.7110000000000003</v>
      </c>
      <c r="BC3597" s="21">
        <f>BD3597</f>
        <v>11.708333333333334</v>
      </c>
      <c r="BD3597" s="22">
        <f t="shared" si="428"/>
        <v>11.708333333333334</v>
      </c>
      <c r="BE3597" s="21">
        <f>BC3597-BD3597</f>
        <v>0</v>
      </c>
      <c r="BG3597" s="10"/>
      <c r="BH3597" s="21">
        <f t="shared" si="429"/>
        <v>8.711E-3</v>
      </c>
      <c r="BI3597" s="22">
        <f t="shared" si="429"/>
        <v>8.711E-3</v>
      </c>
      <c r="BJ3597" s="21">
        <f>BH3597-BI3597</f>
        <v>0</v>
      </c>
      <c r="BK3597" s="21">
        <v>2.6133E-2</v>
      </c>
      <c r="BL3597" s="22">
        <v>2.6133E-2</v>
      </c>
      <c r="BM3597" s="21">
        <v>0</v>
      </c>
      <c r="BN3597" s="21">
        <f t="shared" si="430"/>
        <v>0.104532</v>
      </c>
      <c r="BO3597" s="22">
        <f t="shared" si="430"/>
        <v>0.104532</v>
      </c>
      <c r="BP3597" s="21">
        <f t="shared" si="430"/>
        <v>0</v>
      </c>
    </row>
    <row r="3598" spans="1:68" ht="11.1" hidden="1" customHeight="1" outlineLevel="2" x14ac:dyDescent="0.2">
      <c r="A3598" s="10"/>
      <c r="B3598" s="18"/>
      <c r="C3598" s="18"/>
      <c r="D3598" s="18"/>
      <c r="E3598" s="23"/>
      <c r="F3598" s="24"/>
      <c r="G3598" s="24"/>
      <c r="H3598" s="24"/>
      <c r="I3598" s="24"/>
      <c r="J3598" s="24"/>
      <c r="K3598" s="24"/>
      <c r="L3598" s="24"/>
      <c r="M3598" s="24"/>
      <c r="N3598" s="208">
        <v>8.7110000000000003</v>
      </c>
      <c r="O3598" s="24"/>
      <c r="P3598" s="24"/>
      <c r="Q3598" s="24"/>
      <c r="R3598" s="24"/>
      <c r="S3598" s="24"/>
      <c r="T3598" s="24"/>
      <c r="U3598" s="24"/>
      <c r="V3598" s="24"/>
      <c r="W3598" s="24"/>
      <c r="X3598" s="24"/>
      <c r="Y3598" s="24"/>
      <c r="Z3598" s="24"/>
      <c r="AA3598" s="24"/>
      <c r="AB3598" s="24"/>
      <c r="AC3598" s="24"/>
      <c r="AD3598" s="24"/>
      <c r="AE3598" s="24"/>
      <c r="AF3598" s="24"/>
      <c r="AG3598" s="24"/>
      <c r="AH3598" s="24"/>
      <c r="AI3598" s="24"/>
      <c r="AJ3598" s="24"/>
      <c r="AK3598" s="24"/>
      <c r="AL3598" s="24"/>
      <c r="AM3598" s="24"/>
      <c r="AN3598" s="24"/>
      <c r="AO3598" s="24"/>
      <c r="AP3598" s="24"/>
      <c r="AQ3598" s="24"/>
      <c r="AR3598" s="24"/>
      <c r="AS3598" s="24"/>
      <c r="AT3598" s="24"/>
      <c r="AU3598" s="24"/>
      <c r="AV3598" s="24"/>
      <c r="AW3598" s="24"/>
      <c r="AX3598" s="24"/>
      <c r="AY3598" s="24"/>
      <c r="AZ3598" s="24"/>
      <c r="BA3598" s="24"/>
      <c r="BB3598" s="21">
        <f t="shared" si="427"/>
        <v>8.7110000000000003</v>
      </c>
      <c r="BC3598" s="21"/>
      <c r="BD3598" s="22">
        <f t="shared" si="428"/>
        <v>11.708333333333334</v>
      </c>
      <c r="BE3598" s="21"/>
      <c r="BG3598" s="10"/>
      <c r="BH3598" s="21">
        <f t="shared" si="429"/>
        <v>0</v>
      </c>
      <c r="BI3598" s="22">
        <f t="shared" si="429"/>
        <v>8.711E-3</v>
      </c>
      <c r="BJ3598" s="21"/>
      <c r="BK3598" s="21">
        <v>0</v>
      </c>
      <c r="BL3598" s="22">
        <v>2.6133E-2</v>
      </c>
      <c r="BM3598" s="21"/>
      <c r="BN3598" s="21">
        <f t="shared" si="430"/>
        <v>0</v>
      </c>
      <c r="BO3598" s="22">
        <f t="shared" si="430"/>
        <v>0.104532</v>
      </c>
      <c r="BP3598" s="21">
        <f t="shared" si="430"/>
        <v>0</v>
      </c>
    </row>
    <row r="3599" spans="1:68" ht="11.1" hidden="1" customHeight="1" outlineLevel="1" collapsed="1" x14ac:dyDescent="0.2">
      <c r="A3599" s="10"/>
      <c r="B3599" s="18"/>
      <c r="C3599" s="18"/>
      <c r="D3599" s="18"/>
      <c r="E3599" s="19" t="s">
        <v>3087</v>
      </c>
      <c r="F3599" s="20"/>
      <c r="G3599" s="20"/>
      <c r="H3599" s="20"/>
      <c r="I3599" s="20"/>
      <c r="J3599" s="20"/>
      <c r="K3599" s="20"/>
      <c r="L3599" s="20"/>
      <c r="M3599" s="20"/>
      <c r="N3599" s="20"/>
      <c r="O3599" s="20"/>
      <c r="P3599" s="20"/>
      <c r="Q3599" s="20"/>
      <c r="R3599" s="20"/>
      <c r="S3599" s="20"/>
      <c r="T3599" s="20"/>
      <c r="U3599" s="20"/>
      <c r="V3599" s="20"/>
      <c r="W3599" s="20"/>
      <c r="X3599" s="20"/>
      <c r="Y3599" s="20"/>
      <c r="Z3599" s="20"/>
      <c r="AA3599" s="20"/>
      <c r="AB3599" s="20"/>
      <c r="AC3599" s="20"/>
      <c r="AD3599" s="20"/>
      <c r="AE3599" s="20"/>
      <c r="AF3599" s="20"/>
      <c r="AG3599" s="20"/>
      <c r="AH3599" s="20"/>
      <c r="AI3599" s="20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9">
        <v>291.32100000000003</v>
      </c>
      <c r="AY3599" s="209">
        <v>41.140999999999998</v>
      </c>
      <c r="AZ3599" s="209">
        <v>54.411999999999999</v>
      </c>
      <c r="BA3599" s="209">
        <v>61.872999999999998</v>
      </c>
      <c r="BB3599" s="21">
        <f t="shared" ref="BB3599:BB3634" si="431">MAX(F3599:BA3599)</f>
        <v>291.32100000000003</v>
      </c>
      <c r="BC3599" s="21">
        <f>BD3599</f>
        <v>391.5604838709678</v>
      </c>
      <c r="BD3599" s="22">
        <f t="shared" si="428"/>
        <v>391.5604838709678</v>
      </c>
      <c r="BE3599" s="21">
        <f>BC3599-BD3599</f>
        <v>0</v>
      </c>
      <c r="BG3599" s="10"/>
      <c r="BH3599" s="21">
        <f t="shared" si="429"/>
        <v>0.29132100000000005</v>
      </c>
      <c r="BI3599" s="22">
        <f t="shared" si="429"/>
        <v>0.29132100000000005</v>
      </c>
      <c r="BJ3599" s="21">
        <f>BH3599-BI3599</f>
        <v>0</v>
      </c>
      <c r="BK3599" s="21">
        <v>0.87396300000000016</v>
      </c>
      <c r="BL3599" s="22">
        <v>0.87396300000000016</v>
      </c>
      <c r="BM3599" s="21">
        <v>0</v>
      </c>
      <c r="BN3599" s="21">
        <f t="shared" si="430"/>
        <v>3.4958520000000006</v>
      </c>
      <c r="BO3599" s="22">
        <f t="shared" si="430"/>
        <v>3.4958520000000006</v>
      </c>
      <c r="BP3599" s="21">
        <f t="shared" si="430"/>
        <v>0</v>
      </c>
    </row>
    <row r="3600" spans="1:68" ht="11.1" hidden="1" customHeight="1" outlineLevel="2" x14ac:dyDescent="0.2">
      <c r="A3600" s="10"/>
      <c r="B3600" s="18"/>
      <c r="C3600" s="18"/>
      <c r="D3600" s="18"/>
      <c r="E3600" s="23"/>
      <c r="F3600" s="24"/>
      <c r="G3600" s="24"/>
      <c r="H3600" s="24"/>
      <c r="I3600" s="24"/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4"/>
      <c r="AE3600" s="24"/>
      <c r="AF3600" s="24"/>
      <c r="AG3600" s="24"/>
      <c r="AH3600" s="24"/>
      <c r="AI3600" s="24"/>
      <c r="AJ3600" s="24"/>
      <c r="AK3600" s="24"/>
      <c r="AL3600" s="24"/>
      <c r="AM3600" s="24"/>
      <c r="AN3600" s="24"/>
      <c r="AO3600" s="24"/>
      <c r="AP3600" s="24"/>
      <c r="AQ3600" s="24"/>
      <c r="AR3600" s="24"/>
      <c r="AS3600" s="24"/>
      <c r="AT3600" s="24"/>
      <c r="AU3600" s="24"/>
      <c r="AV3600" s="24"/>
      <c r="AW3600" s="24"/>
      <c r="AX3600" s="208">
        <v>291.32100000000003</v>
      </c>
      <c r="AY3600" s="208">
        <v>41.140999999999998</v>
      </c>
      <c r="AZ3600" s="208">
        <v>54.411999999999999</v>
      </c>
      <c r="BA3600" s="208">
        <v>61.872999999999998</v>
      </c>
      <c r="BB3600" s="21">
        <f t="shared" si="431"/>
        <v>291.32100000000003</v>
      </c>
      <c r="BC3600" s="21"/>
      <c r="BD3600" s="22">
        <f t="shared" si="428"/>
        <v>391.5604838709678</v>
      </c>
      <c r="BE3600" s="21"/>
      <c r="BG3600" s="10"/>
      <c r="BH3600" s="21">
        <f t="shared" si="429"/>
        <v>0</v>
      </c>
      <c r="BI3600" s="22">
        <f t="shared" si="429"/>
        <v>0.29132100000000005</v>
      </c>
      <c r="BJ3600" s="21"/>
      <c r="BK3600" s="21">
        <v>0</v>
      </c>
      <c r="BL3600" s="22">
        <v>0.87396300000000016</v>
      </c>
      <c r="BM3600" s="21"/>
      <c r="BN3600" s="21">
        <f t="shared" si="430"/>
        <v>0</v>
      </c>
      <c r="BO3600" s="22">
        <f t="shared" si="430"/>
        <v>3.4958520000000006</v>
      </c>
      <c r="BP3600" s="21">
        <f t="shared" si="430"/>
        <v>0</v>
      </c>
    </row>
    <row r="3601" spans="1:68" ht="11.1" hidden="1" customHeight="1" outlineLevel="1" collapsed="1" x14ac:dyDescent="0.2">
      <c r="A3601" s="10"/>
      <c r="B3601" s="18"/>
      <c r="C3601" s="18"/>
      <c r="D3601" s="18"/>
      <c r="E3601" s="19" t="s">
        <v>3088</v>
      </c>
      <c r="F3601" s="209">
        <v>2.8769999999999998</v>
      </c>
      <c r="G3601" s="209">
        <v>2.9079999999999999</v>
      </c>
      <c r="H3601" s="209">
        <v>2.92</v>
      </c>
      <c r="I3601" s="240">
        <v>3.3119999999999998</v>
      </c>
      <c r="J3601" s="240"/>
      <c r="K3601" s="209">
        <v>3.266</v>
      </c>
      <c r="L3601" s="209">
        <v>3.266</v>
      </c>
      <c r="M3601" s="209">
        <v>3.4710000000000001</v>
      </c>
      <c r="N3601" s="209">
        <v>2.5979999999999999</v>
      </c>
      <c r="O3601" s="209">
        <v>2.9969999999999999</v>
      </c>
      <c r="P3601" s="209">
        <v>2.984</v>
      </c>
      <c r="Q3601" s="209">
        <v>2.948</v>
      </c>
      <c r="R3601" s="209">
        <v>2.8410000000000002</v>
      </c>
      <c r="S3601" s="209">
        <v>2.8410000000000002</v>
      </c>
      <c r="T3601" s="209">
        <v>2.766</v>
      </c>
      <c r="U3601" s="209">
        <v>3.202</v>
      </c>
      <c r="V3601" s="209">
        <v>2.669</v>
      </c>
      <c r="W3601" s="209">
        <v>2.6429999999999998</v>
      </c>
      <c r="X3601" s="209">
        <v>2.5259999999999998</v>
      </c>
      <c r="Y3601" s="209">
        <v>2.6309999999999998</v>
      </c>
      <c r="Z3601" s="209">
        <v>2.8260000000000001</v>
      </c>
      <c r="AA3601" s="209">
        <v>2.8029999999999999</v>
      </c>
      <c r="AB3601" s="209">
        <v>2.782</v>
      </c>
      <c r="AC3601" s="209">
        <v>2.8119999999999998</v>
      </c>
      <c r="AD3601" s="209">
        <v>3.13</v>
      </c>
      <c r="AE3601" s="209">
        <v>2.7810000000000001</v>
      </c>
      <c r="AF3601" s="209">
        <v>2.7749999999999999</v>
      </c>
      <c r="AG3601" s="209">
        <v>2.798</v>
      </c>
      <c r="AH3601" s="209">
        <v>2.7930000000000001</v>
      </c>
      <c r="AI3601" s="209">
        <v>2.7610000000000001</v>
      </c>
      <c r="AJ3601" s="209">
        <v>2.5670000000000002</v>
      </c>
      <c r="AK3601" s="209">
        <v>2.6110000000000002</v>
      </c>
      <c r="AL3601" s="209">
        <v>2.5449999999999999</v>
      </c>
      <c r="AM3601" s="209">
        <v>1.8009999999999999</v>
      </c>
      <c r="AN3601" s="209">
        <v>2.5609999999999999</v>
      </c>
      <c r="AO3601" s="209">
        <v>2.556</v>
      </c>
      <c r="AP3601" s="209">
        <v>2.5249999999999999</v>
      </c>
      <c r="AQ3601" s="209">
        <v>2.5870000000000002</v>
      </c>
      <c r="AR3601" s="209">
        <v>2.5150000000000001</v>
      </c>
      <c r="AS3601" s="209">
        <v>2.5350000000000001</v>
      </c>
      <c r="AT3601" s="209">
        <v>2.4980000000000002</v>
      </c>
      <c r="AU3601" s="209">
        <v>2.4990000000000001</v>
      </c>
      <c r="AV3601" s="209">
        <v>2.5009999999999999</v>
      </c>
      <c r="AW3601" s="209">
        <v>2.306</v>
      </c>
      <c r="AX3601" s="209">
        <v>2.306</v>
      </c>
      <c r="AY3601" s="209">
        <v>2.3010000000000002</v>
      </c>
      <c r="AZ3601" s="209">
        <v>2.2770000000000001</v>
      </c>
      <c r="BA3601" s="209">
        <v>2.2170000000000001</v>
      </c>
      <c r="BB3601" s="21">
        <f t="shared" si="431"/>
        <v>3.4710000000000001</v>
      </c>
      <c r="BC3601" s="21">
        <f>BD3601</f>
        <v>4.6653225806451619</v>
      </c>
      <c r="BD3601" s="22">
        <f t="shared" si="428"/>
        <v>4.6653225806451619</v>
      </c>
      <c r="BE3601" s="21">
        <f>BC3601-BD3601</f>
        <v>0</v>
      </c>
      <c r="BG3601" s="10"/>
      <c r="BH3601" s="21">
        <f t="shared" si="429"/>
        <v>3.4710000000000006E-3</v>
      </c>
      <c r="BI3601" s="22">
        <f t="shared" si="429"/>
        <v>3.4710000000000006E-3</v>
      </c>
      <c r="BJ3601" s="21">
        <f>BH3601-BI3601</f>
        <v>0</v>
      </c>
      <c r="BK3601" s="21">
        <v>1.0413000000000002E-2</v>
      </c>
      <c r="BL3601" s="22">
        <v>1.0413000000000002E-2</v>
      </c>
      <c r="BM3601" s="21">
        <v>0</v>
      </c>
      <c r="BN3601" s="21">
        <f t="shared" si="430"/>
        <v>4.1652000000000008E-2</v>
      </c>
      <c r="BO3601" s="22">
        <f t="shared" si="430"/>
        <v>4.1652000000000008E-2</v>
      </c>
      <c r="BP3601" s="21">
        <f t="shared" si="430"/>
        <v>0</v>
      </c>
    </row>
    <row r="3602" spans="1:68" ht="11.1" hidden="1" customHeight="1" outlineLevel="2" x14ac:dyDescent="0.2">
      <c r="A3602" s="10"/>
      <c r="B3602" s="18"/>
      <c r="C3602" s="18"/>
      <c r="D3602" s="18"/>
      <c r="E3602" s="23"/>
      <c r="F3602" s="208">
        <v>2.8769999999999998</v>
      </c>
      <c r="G3602" s="208">
        <v>2.9079999999999999</v>
      </c>
      <c r="H3602" s="208">
        <v>2.92</v>
      </c>
      <c r="I3602" s="239">
        <v>3.3119999999999998</v>
      </c>
      <c r="J3602" s="239"/>
      <c r="K3602" s="208">
        <v>3.266</v>
      </c>
      <c r="L3602" s="208">
        <v>3.266</v>
      </c>
      <c r="M3602" s="208">
        <v>3.4710000000000001</v>
      </c>
      <c r="N3602" s="208">
        <v>2.5979999999999999</v>
      </c>
      <c r="O3602" s="208">
        <v>2.9969999999999999</v>
      </c>
      <c r="P3602" s="208">
        <v>2.984</v>
      </c>
      <c r="Q3602" s="208">
        <v>2.948</v>
      </c>
      <c r="R3602" s="208">
        <v>2.8410000000000002</v>
      </c>
      <c r="S3602" s="208">
        <v>2.8410000000000002</v>
      </c>
      <c r="T3602" s="208">
        <v>2.766</v>
      </c>
      <c r="U3602" s="208">
        <v>3.202</v>
      </c>
      <c r="V3602" s="208">
        <v>2.669</v>
      </c>
      <c r="W3602" s="208">
        <v>2.6429999999999998</v>
      </c>
      <c r="X3602" s="208">
        <v>2.5259999999999998</v>
      </c>
      <c r="Y3602" s="208">
        <v>2.6309999999999998</v>
      </c>
      <c r="Z3602" s="208">
        <v>2.8260000000000001</v>
      </c>
      <c r="AA3602" s="208">
        <v>2.8029999999999999</v>
      </c>
      <c r="AB3602" s="208">
        <v>2.782</v>
      </c>
      <c r="AC3602" s="208">
        <v>2.8119999999999998</v>
      </c>
      <c r="AD3602" s="208">
        <v>3.13</v>
      </c>
      <c r="AE3602" s="208">
        <v>2.7810000000000001</v>
      </c>
      <c r="AF3602" s="208">
        <v>2.7749999999999999</v>
      </c>
      <c r="AG3602" s="208">
        <v>2.798</v>
      </c>
      <c r="AH3602" s="208">
        <v>2.7930000000000001</v>
      </c>
      <c r="AI3602" s="208">
        <v>2.7610000000000001</v>
      </c>
      <c r="AJ3602" s="208">
        <v>2.5670000000000002</v>
      </c>
      <c r="AK3602" s="208">
        <v>2.6110000000000002</v>
      </c>
      <c r="AL3602" s="208">
        <v>2.5449999999999999</v>
      </c>
      <c r="AM3602" s="208">
        <v>1.8009999999999999</v>
      </c>
      <c r="AN3602" s="208">
        <v>2.5609999999999999</v>
      </c>
      <c r="AO3602" s="208">
        <v>2.556</v>
      </c>
      <c r="AP3602" s="208">
        <v>2.5249999999999999</v>
      </c>
      <c r="AQ3602" s="208">
        <v>2.5870000000000002</v>
      </c>
      <c r="AR3602" s="208">
        <v>2.5150000000000001</v>
      </c>
      <c r="AS3602" s="208">
        <v>2.5350000000000001</v>
      </c>
      <c r="AT3602" s="208">
        <v>2.4980000000000002</v>
      </c>
      <c r="AU3602" s="208">
        <v>2.4990000000000001</v>
      </c>
      <c r="AV3602" s="208">
        <v>2.5009999999999999</v>
      </c>
      <c r="AW3602" s="208">
        <v>2.306</v>
      </c>
      <c r="AX3602" s="208">
        <v>2.306</v>
      </c>
      <c r="AY3602" s="208">
        <v>2.3010000000000002</v>
      </c>
      <c r="AZ3602" s="208">
        <v>2.2770000000000001</v>
      </c>
      <c r="BA3602" s="208">
        <v>2.2170000000000001</v>
      </c>
      <c r="BB3602" s="21">
        <f t="shared" si="431"/>
        <v>3.4710000000000001</v>
      </c>
      <c r="BC3602" s="21"/>
      <c r="BD3602" s="22">
        <f t="shared" si="428"/>
        <v>4.6653225806451619</v>
      </c>
      <c r="BE3602" s="21"/>
      <c r="BG3602" s="10"/>
      <c r="BH3602" s="21">
        <f t="shared" si="429"/>
        <v>0</v>
      </c>
      <c r="BI3602" s="22">
        <f t="shared" si="429"/>
        <v>3.4710000000000006E-3</v>
      </c>
      <c r="BJ3602" s="21"/>
      <c r="BK3602" s="21">
        <v>0</v>
      </c>
      <c r="BL3602" s="22">
        <v>1.0413000000000002E-2</v>
      </c>
      <c r="BM3602" s="21"/>
      <c r="BN3602" s="21">
        <f t="shared" si="430"/>
        <v>0</v>
      </c>
      <c r="BO3602" s="22">
        <f t="shared" si="430"/>
        <v>4.1652000000000008E-2</v>
      </c>
      <c r="BP3602" s="21">
        <f t="shared" si="430"/>
        <v>0</v>
      </c>
    </row>
    <row r="3603" spans="1:68" ht="11.1" hidden="1" customHeight="1" outlineLevel="1" collapsed="1" x14ac:dyDescent="0.2">
      <c r="A3603" s="10"/>
      <c r="B3603" s="18"/>
      <c r="C3603" s="18"/>
      <c r="D3603" s="18"/>
      <c r="E3603" s="19" t="s">
        <v>3089</v>
      </c>
      <c r="F3603" s="209">
        <v>4.5060000000000002</v>
      </c>
      <c r="G3603" s="209">
        <v>4.4950000000000001</v>
      </c>
      <c r="H3603" s="209">
        <v>4.4960000000000004</v>
      </c>
      <c r="I3603" s="240">
        <v>4.4850000000000003</v>
      </c>
      <c r="J3603" s="240"/>
      <c r="K3603" s="209">
        <v>4.4850000000000003</v>
      </c>
      <c r="L3603" s="209">
        <v>4.4740000000000002</v>
      </c>
      <c r="M3603" s="209">
        <v>4.4409999999999998</v>
      </c>
      <c r="N3603" s="209">
        <v>4.452</v>
      </c>
      <c r="O3603" s="209">
        <v>4.4630000000000001</v>
      </c>
      <c r="P3603" s="209">
        <v>2.4580000000000002</v>
      </c>
      <c r="Q3603" s="209">
        <v>2.4580000000000002</v>
      </c>
      <c r="R3603" s="209">
        <v>2.4790000000000001</v>
      </c>
      <c r="S3603" s="209">
        <v>2.4580000000000002</v>
      </c>
      <c r="T3603" s="209">
        <v>2.4580000000000002</v>
      </c>
      <c r="U3603" s="209">
        <v>2.4039999999999999</v>
      </c>
      <c r="V3603" s="209">
        <v>2.4260000000000002</v>
      </c>
      <c r="W3603" s="209">
        <v>2.4260000000000002</v>
      </c>
      <c r="X3603" s="209">
        <v>2.4260000000000002</v>
      </c>
      <c r="Y3603" s="209">
        <v>2.4260000000000002</v>
      </c>
      <c r="Z3603" s="209">
        <v>2.4359999999999999</v>
      </c>
      <c r="AA3603" s="209">
        <v>2.4359999999999999</v>
      </c>
      <c r="AB3603" s="209">
        <v>2.5009999999999999</v>
      </c>
      <c r="AC3603" s="209">
        <v>2.5009999999999999</v>
      </c>
      <c r="AD3603" s="209">
        <v>2.5009999999999999</v>
      </c>
      <c r="AE3603" s="209">
        <v>2.4900000000000002</v>
      </c>
      <c r="AF3603" s="209">
        <v>2.4900000000000002</v>
      </c>
      <c r="AG3603" s="209">
        <v>2.4580000000000002</v>
      </c>
      <c r="AH3603" s="209">
        <v>2.4580000000000002</v>
      </c>
      <c r="AI3603" s="209">
        <v>2.4580000000000002</v>
      </c>
      <c r="AJ3603" s="209">
        <v>2.4580000000000002</v>
      </c>
      <c r="AK3603" s="209">
        <v>2.4700000000000002</v>
      </c>
      <c r="AL3603" s="209">
        <v>2.4990000000000001</v>
      </c>
      <c r="AM3603" s="209">
        <v>2.4580000000000002</v>
      </c>
      <c r="AN3603" s="209">
        <v>2.4580000000000002</v>
      </c>
      <c r="AO3603" s="209">
        <v>2.4580000000000002</v>
      </c>
      <c r="AP3603" s="209">
        <v>2.4580000000000002</v>
      </c>
      <c r="AQ3603" s="209">
        <v>2.4900000000000002</v>
      </c>
      <c r="AR3603" s="209">
        <v>2.4790000000000001</v>
      </c>
      <c r="AS3603" s="209">
        <v>2.4900000000000002</v>
      </c>
      <c r="AT3603" s="209">
        <v>2.4689999999999999</v>
      </c>
      <c r="AU3603" s="209">
        <v>2.4039999999999999</v>
      </c>
      <c r="AV3603" s="209">
        <v>2.3929999999999998</v>
      </c>
      <c r="AW3603" s="20"/>
      <c r="AX3603" s="20"/>
      <c r="AY3603" s="20"/>
      <c r="AZ3603" s="20"/>
      <c r="BA3603" s="20"/>
      <c r="BB3603" s="21">
        <f t="shared" si="431"/>
        <v>4.5060000000000002</v>
      </c>
      <c r="BC3603" s="21">
        <f>BF3603</f>
        <v>22.5</v>
      </c>
      <c r="BD3603" s="22">
        <f t="shared" si="428"/>
        <v>6.056451612903226</v>
      </c>
      <c r="BE3603" s="21">
        <f>BC3603-BD3603</f>
        <v>16.443548387096776</v>
      </c>
      <c r="BF3603" s="2">
        <v>22.5</v>
      </c>
      <c r="BG3603" s="10"/>
      <c r="BH3603" s="21">
        <f t="shared" si="429"/>
        <v>1.6740000000000001E-2</v>
      </c>
      <c r="BI3603" s="22">
        <f t="shared" si="429"/>
        <v>4.5060000000000013E-3</v>
      </c>
      <c r="BJ3603" s="21">
        <f>BH3603-BI3603</f>
        <v>1.2234E-2</v>
      </c>
      <c r="BK3603" s="21">
        <v>5.0220000000000001E-2</v>
      </c>
      <c r="BL3603" s="22">
        <v>1.3518000000000004E-2</v>
      </c>
      <c r="BM3603" s="21">
        <v>3.6701999999999999E-2</v>
      </c>
      <c r="BN3603" s="21">
        <f t="shared" si="430"/>
        <v>0.20088</v>
      </c>
      <c r="BO3603" s="22">
        <f t="shared" si="430"/>
        <v>5.4072000000000016E-2</v>
      </c>
      <c r="BP3603" s="21">
        <f t="shared" si="430"/>
        <v>0.14680799999999999</v>
      </c>
    </row>
    <row r="3604" spans="1:68" ht="11.1" hidden="1" customHeight="1" outlineLevel="2" x14ac:dyDescent="0.2">
      <c r="A3604" s="10"/>
      <c r="B3604" s="18"/>
      <c r="C3604" s="18"/>
      <c r="D3604" s="18"/>
      <c r="E3604" s="23"/>
      <c r="F3604" s="208">
        <v>4.5060000000000002</v>
      </c>
      <c r="G3604" s="208">
        <v>4.4950000000000001</v>
      </c>
      <c r="H3604" s="208">
        <v>4.4960000000000004</v>
      </c>
      <c r="I3604" s="239">
        <v>4.4850000000000003</v>
      </c>
      <c r="J3604" s="239"/>
      <c r="K3604" s="208">
        <v>4.4850000000000003</v>
      </c>
      <c r="L3604" s="208">
        <v>4.4740000000000002</v>
      </c>
      <c r="M3604" s="208">
        <v>4.4409999999999998</v>
      </c>
      <c r="N3604" s="208">
        <v>4.452</v>
      </c>
      <c r="O3604" s="208">
        <v>4.4630000000000001</v>
      </c>
      <c r="P3604" s="208">
        <v>2.4580000000000002</v>
      </c>
      <c r="Q3604" s="208">
        <v>2.4580000000000002</v>
      </c>
      <c r="R3604" s="208">
        <v>2.4790000000000001</v>
      </c>
      <c r="S3604" s="208">
        <v>2.4580000000000002</v>
      </c>
      <c r="T3604" s="208">
        <v>2.4580000000000002</v>
      </c>
      <c r="U3604" s="208">
        <v>2.4039999999999999</v>
      </c>
      <c r="V3604" s="208">
        <v>2.4260000000000002</v>
      </c>
      <c r="W3604" s="208">
        <v>2.4260000000000002</v>
      </c>
      <c r="X3604" s="208">
        <v>2.4260000000000002</v>
      </c>
      <c r="Y3604" s="208">
        <v>2.4260000000000002</v>
      </c>
      <c r="Z3604" s="208">
        <v>2.4359999999999999</v>
      </c>
      <c r="AA3604" s="208">
        <v>2.4359999999999999</v>
      </c>
      <c r="AB3604" s="208">
        <v>2.5009999999999999</v>
      </c>
      <c r="AC3604" s="208">
        <v>2.5009999999999999</v>
      </c>
      <c r="AD3604" s="208">
        <v>2.5009999999999999</v>
      </c>
      <c r="AE3604" s="208">
        <v>2.4900000000000002</v>
      </c>
      <c r="AF3604" s="208">
        <v>2.4900000000000002</v>
      </c>
      <c r="AG3604" s="208">
        <v>2.4580000000000002</v>
      </c>
      <c r="AH3604" s="208">
        <v>2.4580000000000002</v>
      </c>
      <c r="AI3604" s="208">
        <v>2.4580000000000002</v>
      </c>
      <c r="AJ3604" s="208">
        <v>2.4580000000000002</v>
      </c>
      <c r="AK3604" s="208">
        <v>2.4700000000000002</v>
      </c>
      <c r="AL3604" s="208">
        <v>2.4990000000000001</v>
      </c>
      <c r="AM3604" s="208">
        <v>2.4580000000000002</v>
      </c>
      <c r="AN3604" s="208">
        <v>2.4580000000000002</v>
      </c>
      <c r="AO3604" s="208">
        <v>2.4580000000000002</v>
      </c>
      <c r="AP3604" s="208">
        <v>2.4580000000000002</v>
      </c>
      <c r="AQ3604" s="208">
        <v>2.4900000000000002</v>
      </c>
      <c r="AR3604" s="208">
        <v>2.4790000000000001</v>
      </c>
      <c r="AS3604" s="208">
        <v>2.4900000000000002</v>
      </c>
      <c r="AT3604" s="208">
        <v>2.4689999999999999</v>
      </c>
      <c r="AU3604" s="208">
        <v>2.4039999999999999</v>
      </c>
      <c r="AV3604" s="208">
        <v>2.3929999999999998</v>
      </c>
      <c r="AW3604" s="24"/>
      <c r="AX3604" s="24"/>
      <c r="AY3604" s="24"/>
      <c r="AZ3604" s="24"/>
      <c r="BA3604" s="24"/>
      <c r="BB3604" s="21">
        <f t="shared" si="431"/>
        <v>4.5060000000000002</v>
      </c>
      <c r="BC3604" s="21"/>
      <c r="BD3604" s="22">
        <f t="shared" si="428"/>
        <v>6.056451612903226</v>
      </c>
      <c r="BE3604" s="21"/>
      <c r="BG3604" s="10"/>
      <c r="BH3604" s="21">
        <f t="shared" si="429"/>
        <v>0</v>
      </c>
      <c r="BI3604" s="22">
        <f t="shared" si="429"/>
        <v>4.5060000000000013E-3</v>
      </c>
      <c r="BJ3604" s="21"/>
      <c r="BK3604" s="21">
        <v>0</v>
      </c>
      <c r="BL3604" s="22">
        <v>1.3518000000000004E-2</v>
      </c>
      <c r="BM3604" s="21"/>
      <c r="BN3604" s="21">
        <f t="shared" si="430"/>
        <v>0</v>
      </c>
      <c r="BO3604" s="22">
        <f t="shared" si="430"/>
        <v>5.4072000000000016E-2</v>
      </c>
      <c r="BP3604" s="21">
        <f t="shared" si="430"/>
        <v>0</v>
      </c>
    </row>
    <row r="3605" spans="1:68" ht="11.1" hidden="1" customHeight="1" outlineLevel="1" collapsed="1" x14ac:dyDescent="0.2">
      <c r="A3605" s="10"/>
      <c r="B3605" s="18"/>
      <c r="C3605" s="18"/>
      <c r="D3605" s="18"/>
      <c r="E3605" s="19" t="s">
        <v>3090</v>
      </c>
      <c r="F3605" s="209">
        <v>9.3870000000000005</v>
      </c>
      <c r="G3605" s="209">
        <v>7.7279999999999998</v>
      </c>
      <c r="H3605" s="209">
        <v>5.657</v>
      </c>
      <c r="I3605" s="240">
        <v>4.2060000000000004</v>
      </c>
      <c r="J3605" s="240"/>
      <c r="K3605" s="209">
        <v>1.4</v>
      </c>
      <c r="L3605" s="20"/>
      <c r="M3605" s="20"/>
      <c r="N3605" s="20"/>
      <c r="O3605" s="20"/>
      <c r="P3605" s="209">
        <v>3.3029999999999999</v>
      </c>
      <c r="Q3605" s="209">
        <v>5.8789999999999996</v>
      </c>
      <c r="R3605" s="209">
        <v>8.4570000000000007</v>
      </c>
      <c r="S3605" s="209">
        <v>8.9369999999999994</v>
      </c>
      <c r="T3605" s="209">
        <v>9.7219999999999995</v>
      </c>
      <c r="U3605" s="209">
        <v>4.8639999999999999</v>
      </c>
      <c r="V3605" s="209">
        <v>2.6989999999999998</v>
      </c>
      <c r="W3605" s="209">
        <v>0.28000000000000003</v>
      </c>
      <c r="X3605" s="20"/>
      <c r="Y3605" s="20"/>
      <c r="Z3605" s="20"/>
      <c r="AA3605" s="20"/>
      <c r="AB3605" s="209">
        <v>3.5550000000000002</v>
      </c>
      <c r="AC3605" s="209">
        <v>5.9640000000000004</v>
      </c>
      <c r="AD3605" s="209">
        <v>8.7910000000000004</v>
      </c>
      <c r="AE3605" s="209">
        <v>9.7040000000000006</v>
      </c>
      <c r="AF3605" s="209">
        <v>6.7939999999999996</v>
      </c>
      <c r="AG3605" s="209">
        <v>4.6660000000000004</v>
      </c>
      <c r="AH3605" s="209">
        <v>3.101</v>
      </c>
      <c r="AI3605" s="20"/>
      <c r="AJ3605" s="20"/>
      <c r="AK3605" s="20"/>
      <c r="AL3605" s="20"/>
      <c r="AM3605" s="20"/>
      <c r="AN3605" s="209">
        <v>4.7830000000000004</v>
      </c>
      <c r="AO3605" s="209">
        <v>7.0359999999999996</v>
      </c>
      <c r="AP3605" s="209">
        <v>12.938000000000001</v>
      </c>
      <c r="AQ3605" s="209">
        <v>3.7349999999999999</v>
      </c>
      <c r="AR3605" s="209">
        <v>8.8130000000000006</v>
      </c>
      <c r="AS3605" s="209">
        <v>5.74</v>
      </c>
      <c r="AT3605" s="209">
        <v>3.573</v>
      </c>
      <c r="AU3605" s="20"/>
      <c r="AV3605" s="20"/>
      <c r="AW3605" s="20"/>
      <c r="AX3605" s="20"/>
      <c r="AY3605" s="20"/>
      <c r="AZ3605" s="209">
        <v>4.5060000000000002</v>
      </c>
      <c r="BA3605" s="209">
        <v>5.5090000000000003</v>
      </c>
      <c r="BB3605" s="56">
        <f t="shared" si="431"/>
        <v>12.938000000000001</v>
      </c>
      <c r="BC3605" s="21">
        <f>BF3605</f>
        <v>19.739999999999998</v>
      </c>
      <c r="BD3605" s="22">
        <f t="shared" si="428"/>
        <v>17.38978494623656</v>
      </c>
      <c r="BE3605" s="21">
        <f>BC3605-BD3605</f>
        <v>2.3502150537634385</v>
      </c>
      <c r="BF3605" s="2">
        <v>19.739999999999998</v>
      </c>
      <c r="BG3605" s="10">
        <v>6</v>
      </c>
      <c r="BH3605" s="21">
        <f t="shared" si="429"/>
        <v>1.468656E-2</v>
      </c>
      <c r="BI3605" s="22">
        <f t="shared" si="429"/>
        <v>1.2938E-2</v>
      </c>
      <c r="BJ3605" s="21">
        <f>BH3605-BI3605</f>
        <v>1.7485599999999997E-3</v>
      </c>
      <c r="BK3605" s="21">
        <v>4.4059679999999997E-2</v>
      </c>
      <c r="BL3605" s="22">
        <v>3.8814000000000001E-2</v>
      </c>
      <c r="BM3605" s="21">
        <v>5.2456799999999956E-3</v>
      </c>
      <c r="BN3605" s="21">
        <f t="shared" si="430"/>
        <v>0.17623871999999999</v>
      </c>
      <c r="BO3605" s="22">
        <f t="shared" si="430"/>
        <v>0.15525600000000001</v>
      </c>
      <c r="BP3605" s="21">
        <f t="shared" si="430"/>
        <v>2.0982719999999982E-2</v>
      </c>
    </row>
    <row r="3606" spans="1:68" ht="11.1" hidden="1" customHeight="1" outlineLevel="2" x14ac:dyDescent="0.2">
      <c r="A3606" s="10"/>
      <c r="B3606" s="18"/>
      <c r="C3606" s="18"/>
      <c r="D3606" s="18"/>
      <c r="E3606" s="23" t="s">
        <v>3091</v>
      </c>
      <c r="F3606" s="208">
        <v>5.3609999999999998</v>
      </c>
      <c r="G3606" s="208">
        <v>4.2359999999999998</v>
      </c>
      <c r="H3606" s="208">
        <v>2.9039999999999999</v>
      </c>
      <c r="I3606" s="239">
        <v>2.29</v>
      </c>
      <c r="J3606" s="239"/>
      <c r="K3606" s="208">
        <v>0.82</v>
      </c>
      <c r="L3606" s="24"/>
      <c r="M3606" s="24"/>
      <c r="N3606" s="24"/>
      <c r="O3606" s="24"/>
      <c r="P3606" s="208">
        <v>1.327</v>
      </c>
      <c r="Q3606" s="208">
        <v>3.2050000000000001</v>
      </c>
      <c r="R3606" s="208">
        <v>4.3390000000000004</v>
      </c>
      <c r="S3606" s="208">
        <v>4.7069999999999999</v>
      </c>
      <c r="T3606" s="208">
        <v>5.0339999999999998</v>
      </c>
      <c r="U3606" s="208">
        <v>2.54</v>
      </c>
      <c r="V3606" s="208">
        <v>1.353</v>
      </c>
      <c r="W3606" s="208">
        <v>0.16300000000000001</v>
      </c>
      <c r="X3606" s="24"/>
      <c r="Y3606" s="24"/>
      <c r="Z3606" s="24"/>
      <c r="AA3606" s="24"/>
      <c r="AB3606" s="208">
        <v>1.581</v>
      </c>
      <c r="AC3606" s="208">
        <v>3.1739999999999999</v>
      </c>
      <c r="AD3606" s="208">
        <v>4.1680000000000001</v>
      </c>
      <c r="AE3606" s="208">
        <v>4.6070000000000002</v>
      </c>
      <c r="AF3606" s="208">
        <v>3.2989999999999999</v>
      </c>
      <c r="AG3606" s="208">
        <v>2.3530000000000002</v>
      </c>
      <c r="AH3606" s="208">
        <v>1.4910000000000001</v>
      </c>
      <c r="AI3606" s="24"/>
      <c r="AJ3606" s="24"/>
      <c r="AK3606" s="24"/>
      <c r="AL3606" s="24"/>
      <c r="AM3606" s="24"/>
      <c r="AN3606" s="208">
        <v>1.996</v>
      </c>
      <c r="AO3606" s="208">
        <v>3.6709999999999998</v>
      </c>
      <c r="AP3606" s="208">
        <v>6.39</v>
      </c>
      <c r="AQ3606" s="208">
        <v>2.544</v>
      </c>
      <c r="AR3606" s="208">
        <v>4.7140000000000004</v>
      </c>
      <c r="AS3606" s="208">
        <v>3.0609999999999999</v>
      </c>
      <c r="AT3606" s="208">
        <v>1.82</v>
      </c>
      <c r="AU3606" s="24"/>
      <c r="AV3606" s="24"/>
      <c r="AW3606" s="24"/>
      <c r="AX3606" s="24"/>
      <c r="AY3606" s="24"/>
      <c r="AZ3606" s="208">
        <v>2.3490000000000002</v>
      </c>
      <c r="BA3606" s="208">
        <v>2.8450000000000002</v>
      </c>
      <c r="BB3606" s="21">
        <f t="shared" si="431"/>
        <v>6.39</v>
      </c>
      <c r="BC3606" s="21"/>
      <c r="BD3606" s="22">
        <f t="shared" si="428"/>
        <v>8.5887096774193541</v>
      </c>
      <c r="BE3606" s="21"/>
      <c r="BG3606" s="10"/>
      <c r="BH3606" s="21">
        <f t="shared" si="429"/>
        <v>0</v>
      </c>
      <c r="BI3606" s="22">
        <f t="shared" si="429"/>
        <v>6.3899999999999998E-3</v>
      </c>
      <c r="BJ3606" s="21"/>
      <c r="BK3606" s="21">
        <v>0</v>
      </c>
      <c r="BL3606" s="22">
        <v>1.917E-2</v>
      </c>
      <c r="BM3606" s="21"/>
      <c r="BN3606" s="21">
        <f t="shared" si="430"/>
        <v>0</v>
      </c>
      <c r="BO3606" s="22">
        <f t="shared" si="430"/>
        <v>7.6679999999999998E-2</v>
      </c>
      <c r="BP3606" s="21">
        <f t="shared" si="430"/>
        <v>0</v>
      </c>
    </row>
    <row r="3607" spans="1:68" ht="11.1" hidden="1" customHeight="1" outlineLevel="2" x14ac:dyDescent="0.2">
      <c r="A3607" s="10"/>
      <c r="B3607" s="18"/>
      <c r="C3607" s="18"/>
      <c r="D3607" s="18"/>
      <c r="E3607" s="23" t="s">
        <v>3092</v>
      </c>
      <c r="F3607" s="208">
        <v>4.0259999999999998</v>
      </c>
      <c r="G3607" s="208">
        <v>3.492</v>
      </c>
      <c r="H3607" s="208">
        <v>2.7530000000000001</v>
      </c>
      <c r="I3607" s="239">
        <v>1.9159999999999999</v>
      </c>
      <c r="J3607" s="239"/>
      <c r="K3607" s="208">
        <v>0.57999999999999996</v>
      </c>
      <c r="L3607" s="24"/>
      <c r="M3607" s="24"/>
      <c r="N3607" s="24"/>
      <c r="O3607" s="24"/>
      <c r="P3607" s="208">
        <v>1.976</v>
      </c>
      <c r="Q3607" s="208">
        <v>2.6739999999999999</v>
      </c>
      <c r="R3607" s="208">
        <v>4.1180000000000003</v>
      </c>
      <c r="S3607" s="208">
        <v>4.2300000000000004</v>
      </c>
      <c r="T3607" s="208">
        <v>4.6879999999999997</v>
      </c>
      <c r="U3607" s="208">
        <v>2.3239999999999998</v>
      </c>
      <c r="V3607" s="208">
        <v>1.3460000000000001</v>
      </c>
      <c r="W3607" s="208">
        <v>0.11700000000000001</v>
      </c>
      <c r="X3607" s="24"/>
      <c r="Y3607" s="24"/>
      <c r="Z3607" s="24"/>
      <c r="AA3607" s="24"/>
      <c r="AB3607" s="208">
        <v>1.974</v>
      </c>
      <c r="AC3607" s="208">
        <v>2.79</v>
      </c>
      <c r="AD3607" s="208">
        <v>4.6230000000000002</v>
      </c>
      <c r="AE3607" s="208">
        <v>5.0970000000000004</v>
      </c>
      <c r="AF3607" s="208">
        <v>3.4950000000000001</v>
      </c>
      <c r="AG3607" s="208">
        <v>2.3130000000000002</v>
      </c>
      <c r="AH3607" s="208">
        <v>1.61</v>
      </c>
      <c r="AI3607" s="24"/>
      <c r="AJ3607" s="24"/>
      <c r="AK3607" s="24"/>
      <c r="AL3607" s="24"/>
      <c r="AM3607" s="24"/>
      <c r="AN3607" s="208">
        <v>2.7869999999999999</v>
      </c>
      <c r="AO3607" s="208">
        <v>3.3650000000000002</v>
      </c>
      <c r="AP3607" s="208">
        <v>6.548</v>
      </c>
      <c r="AQ3607" s="208">
        <v>1.1910000000000001</v>
      </c>
      <c r="AR3607" s="208">
        <v>4.0990000000000002</v>
      </c>
      <c r="AS3607" s="208">
        <v>2.6789999999999998</v>
      </c>
      <c r="AT3607" s="208">
        <v>1.7529999999999999</v>
      </c>
      <c r="AU3607" s="24"/>
      <c r="AV3607" s="24"/>
      <c r="AW3607" s="24"/>
      <c r="AX3607" s="24"/>
      <c r="AY3607" s="24"/>
      <c r="AZ3607" s="208">
        <v>2.157</v>
      </c>
      <c r="BA3607" s="208">
        <v>2.6640000000000001</v>
      </c>
      <c r="BB3607" s="21">
        <f t="shared" si="431"/>
        <v>6.548</v>
      </c>
      <c r="BC3607" s="21"/>
      <c r="BD3607" s="22">
        <f t="shared" ref="BD3607:BD3670" si="432">(BB3607/31/24)*1000</f>
        <v>8.801075268817204</v>
      </c>
      <c r="BE3607" s="21"/>
      <c r="BG3607" s="10"/>
      <c r="BH3607" s="21">
        <f t="shared" si="429"/>
        <v>0</v>
      </c>
      <c r="BI3607" s="22">
        <f t="shared" si="429"/>
        <v>6.548E-3</v>
      </c>
      <c r="BJ3607" s="21"/>
      <c r="BK3607" s="21">
        <v>0</v>
      </c>
      <c r="BL3607" s="22">
        <v>1.9644000000000002E-2</v>
      </c>
      <c r="BM3607" s="21"/>
      <c r="BN3607" s="21">
        <f t="shared" si="430"/>
        <v>0</v>
      </c>
      <c r="BO3607" s="22">
        <f t="shared" si="430"/>
        <v>7.8576000000000007E-2</v>
      </c>
      <c r="BP3607" s="21">
        <f t="shared" si="430"/>
        <v>0</v>
      </c>
    </row>
    <row r="3608" spans="1:68" ht="11.1" hidden="1" customHeight="1" outlineLevel="1" collapsed="1" x14ac:dyDescent="0.2">
      <c r="A3608" s="10"/>
      <c r="B3608" s="18"/>
      <c r="C3608" s="18"/>
      <c r="D3608" s="18"/>
      <c r="E3608" s="19" t="s">
        <v>3093</v>
      </c>
      <c r="F3608" s="209">
        <v>9.8000000000000007</v>
      </c>
      <c r="G3608" s="209">
        <v>7.8</v>
      </c>
      <c r="H3608" s="209">
        <v>7.2</v>
      </c>
      <c r="I3608" s="240">
        <v>6.4</v>
      </c>
      <c r="J3608" s="240"/>
      <c r="K3608" s="209">
        <v>4.75</v>
      </c>
      <c r="L3608" s="209">
        <v>0.25</v>
      </c>
      <c r="M3608" s="209">
        <v>0.1</v>
      </c>
      <c r="N3608" s="209">
        <v>0.1</v>
      </c>
      <c r="O3608" s="209">
        <v>0.66500000000000004</v>
      </c>
      <c r="P3608" s="209">
        <v>3.173</v>
      </c>
      <c r="Q3608" s="209">
        <v>5.1619999999999999</v>
      </c>
      <c r="R3608" s="209">
        <v>6.35</v>
      </c>
      <c r="S3608" s="209">
        <v>8.0790000000000006</v>
      </c>
      <c r="T3608" s="209">
        <v>8.5</v>
      </c>
      <c r="U3608" s="209">
        <v>5.91</v>
      </c>
      <c r="V3608" s="209">
        <v>4</v>
      </c>
      <c r="W3608" s="20"/>
      <c r="X3608" s="209">
        <v>2.085</v>
      </c>
      <c r="Y3608" s="20"/>
      <c r="Z3608" s="20"/>
      <c r="AA3608" s="209">
        <v>0.442</v>
      </c>
      <c r="AB3608" s="209">
        <v>2.181</v>
      </c>
      <c r="AC3608" s="209">
        <v>9.1630000000000003</v>
      </c>
      <c r="AD3608" s="209">
        <v>6.8289999999999997</v>
      </c>
      <c r="AE3608" s="209">
        <v>7.0670000000000002</v>
      </c>
      <c r="AF3608" s="209">
        <v>8.2490000000000006</v>
      </c>
      <c r="AG3608" s="209">
        <v>4.827</v>
      </c>
      <c r="AH3608" s="209">
        <v>3.1480000000000001</v>
      </c>
      <c r="AI3608" s="209">
        <v>1.3420000000000001</v>
      </c>
      <c r="AJ3608" s="209">
        <v>0.10100000000000001</v>
      </c>
      <c r="AK3608" s="20"/>
      <c r="AL3608" s="20"/>
      <c r="AM3608" s="209">
        <v>0.32700000000000001</v>
      </c>
      <c r="AN3608" s="209">
        <v>3.8029999999999999</v>
      </c>
      <c r="AO3608" s="209">
        <v>5.49</v>
      </c>
      <c r="AP3608" s="209">
        <v>7.5060000000000002</v>
      </c>
      <c r="AQ3608" s="209">
        <v>7.65</v>
      </c>
      <c r="AR3608" s="209">
        <v>7.4930000000000003</v>
      </c>
      <c r="AS3608" s="209">
        <v>5.6280000000000001</v>
      </c>
      <c r="AT3608" s="209">
        <v>3.569</v>
      </c>
      <c r="AU3608" s="209">
        <v>1.2549999999999999</v>
      </c>
      <c r="AV3608" s="209">
        <v>2.1000000000000001E-2</v>
      </c>
      <c r="AW3608" s="20"/>
      <c r="AX3608" s="20"/>
      <c r="AY3608" s="209">
        <v>0.48099999999999998</v>
      </c>
      <c r="AZ3608" s="209">
        <v>2.0779999999999998</v>
      </c>
      <c r="BA3608" s="209">
        <v>4.8230000000000004</v>
      </c>
      <c r="BB3608" s="56">
        <f>BB3609+BB3610</f>
        <v>11.317</v>
      </c>
      <c r="BC3608" s="21">
        <f>BF3608</f>
        <v>15.6</v>
      </c>
      <c r="BD3608" s="22">
        <f t="shared" si="432"/>
        <v>15.211021505376344</v>
      </c>
      <c r="BE3608" s="21">
        <f>BC3608-BD3608</f>
        <v>0.38897849462365564</v>
      </c>
      <c r="BF3608" s="2">
        <v>15.6</v>
      </c>
      <c r="BG3608" s="10">
        <v>6</v>
      </c>
      <c r="BH3608" s="21">
        <f t="shared" si="429"/>
        <v>1.1606399999999999E-2</v>
      </c>
      <c r="BI3608" s="22">
        <f t="shared" si="429"/>
        <v>1.1317000000000001E-2</v>
      </c>
      <c r="BJ3608" s="21">
        <f>BH3608-BI3608</f>
        <v>2.8939999999999869E-4</v>
      </c>
      <c r="BK3608" s="21">
        <v>3.4819199999999995E-2</v>
      </c>
      <c r="BL3608" s="22">
        <v>3.3951000000000002E-2</v>
      </c>
      <c r="BM3608" s="21">
        <v>8.6819999999999259E-4</v>
      </c>
      <c r="BN3608" s="21">
        <f t="shared" si="430"/>
        <v>0.13927679999999998</v>
      </c>
      <c r="BO3608" s="22">
        <f t="shared" si="430"/>
        <v>0.13580400000000001</v>
      </c>
      <c r="BP3608" s="21">
        <f t="shared" si="430"/>
        <v>3.4727999999999704E-3</v>
      </c>
    </row>
    <row r="3609" spans="1:68" ht="11.1" hidden="1" customHeight="1" outlineLevel="2" x14ac:dyDescent="0.2">
      <c r="A3609" s="10"/>
      <c r="B3609" s="18"/>
      <c r="C3609" s="18"/>
      <c r="D3609" s="18"/>
      <c r="E3609" s="23" t="s">
        <v>3094</v>
      </c>
      <c r="F3609" s="208">
        <v>9.8000000000000007</v>
      </c>
      <c r="G3609" s="208">
        <v>7.8</v>
      </c>
      <c r="H3609" s="208">
        <v>7.2</v>
      </c>
      <c r="I3609" s="239">
        <v>6.4</v>
      </c>
      <c r="J3609" s="239"/>
      <c r="K3609" s="208">
        <v>4.75</v>
      </c>
      <c r="L3609" s="208">
        <v>0.25</v>
      </c>
      <c r="M3609" s="208">
        <v>0.1</v>
      </c>
      <c r="N3609" s="208">
        <v>0.1</v>
      </c>
      <c r="O3609" s="208">
        <v>0.66500000000000004</v>
      </c>
      <c r="P3609" s="208">
        <v>3.173</v>
      </c>
      <c r="Q3609" s="208">
        <v>5.1619999999999999</v>
      </c>
      <c r="R3609" s="208">
        <v>6.35</v>
      </c>
      <c r="S3609" s="208">
        <v>7.45</v>
      </c>
      <c r="T3609" s="208">
        <v>7.45</v>
      </c>
      <c r="U3609" s="208">
        <v>5.05</v>
      </c>
      <c r="V3609" s="208">
        <v>2.5</v>
      </c>
      <c r="W3609" s="24"/>
      <c r="X3609" s="208">
        <v>2.085</v>
      </c>
      <c r="Y3609" s="24"/>
      <c r="Z3609" s="24"/>
      <c r="AA3609" s="208">
        <v>0.442</v>
      </c>
      <c r="AB3609" s="208">
        <v>1.4710000000000001</v>
      </c>
      <c r="AC3609" s="208">
        <v>8.1829999999999998</v>
      </c>
      <c r="AD3609" s="208">
        <v>5.7590000000000003</v>
      </c>
      <c r="AE3609" s="208">
        <v>5.9370000000000003</v>
      </c>
      <c r="AF3609" s="208">
        <v>6.7930000000000001</v>
      </c>
      <c r="AG3609" s="208">
        <v>3.76</v>
      </c>
      <c r="AH3609" s="208">
        <v>2.4159999999999999</v>
      </c>
      <c r="AI3609" s="208">
        <v>1.3420000000000001</v>
      </c>
      <c r="AJ3609" s="208">
        <v>0.10100000000000001</v>
      </c>
      <c r="AK3609" s="24"/>
      <c r="AL3609" s="24"/>
      <c r="AM3609" s="208">
        <v>0.32700000000000001</v>
      </c>
      <c r="AN3609" s="208">
        <v>3.012</v>
      </c>
      <c r="AO3609" s="208">
        <v>4.3620000000000001</v>
      </c>
      <c r="AP3609" s="208">
        <v>6.0570000000000004</v>
      </c>
      <c r="AQ3609" s="208">
        <v>6.133</v>
      </c>
      <c r="AR3609" s="208">
        <v>6.0149999999999997</v>
      </c>
      <c r="AS3609" s="208">
        <v>4.5049999999999999</v>
      </c>
      <c r="AT3609" s="208">
        <v>2.8620000000000001</v>
      </c>
      <c r="AU3609" s="208">
        <v>1.2549999999999999</v>
      </c>
      <c r="AV3609" s="208">
        <v>2.1000000000000001E-2</v>
      </c>
      <c r="AW3609" s="24"/>
      <c r="AX3609" s="24"/>
      <c r="AY3609" s="208">
        <v>0.38700000000000001</v>
      </c>
      <c r="AZ3609" s="208">
        <v>1.696</v>
      </c>
      <c r="BA3609" s="208">
        <v>3.919</v>
      </c>
      <c r="BB3609" s="21">
        <f t="shared" si="431"/>
        <v>9.8000000000000007</v>
      </c>
      <c r="BC3609" s="21"/>
      <c r="BD3609" s="22">
        <f t="shared" si="432"/>
        <v>13.17204301075269</v>
      </c>
      <c r="BE3609" s="21"/>
      <c r="BG3609" s="10"/>
      <c r="BH3609" s="21">
        <f t="shared" si="429"/>
        <v>0</v>
      </c>
      <c r="BI3609" s="22">
        <f t="shared" si="429"/>
        <v>9.8000000000000014E-3</v>
      </c>
      <c r="BJ3609" s="21"/>
      <c r="BK3609" s="21">
        <v>0</v>
      </c>
      <c r="BL3609" s="22">
        <v>2.9400000000000003E-2</v>
      </c>
      <c r="BM3609" s="21"/>
      <c r="BN3609" s="21">
        <f t="shared" si="430"/>
        <v>0</v>
      </c>
      <c r="BO3609" s="22">
        <f t="shared" si="430"/>
        <v>0.11760000000000001</v>
      </c>
      <c r="BP3609" s="21">
        <f t="shared" si="430"/>
        <v>0</v>
      </c>
    </row>
    <row r="3610" spans="1:68" ht="11.1" hidden="1" customHeight="1" outlineLevel="2" x14ac:dyDescent="0.2">
      <c r="A3610" s="10"/>
      <c r="B3610" s="18"/>
      <c r="C3610" s="18"/>
      <c r="D3610" s="18"/>
      <c r="E3610" s="23" t="s">
        <v>3095</v>
      </c>
      <c r="F3610" s="24"/>
      <c r="G3610" s="24"/>
      <c r="H3610" s="24"/>
      <c r="I3610" s="24"/>
      <c r="J3610" s="24"/>
      <c r="K3610" s="24"/>
      <c r="L3610" s="24"/>
      <c r="M3610" s="24"/>
      <c r="N3610" s="24"/>
      <c r="O3610" s="24"/>
      <c r="P3610" s="24"/>
      <c r="Q3610" s="24"/>
      <c r="R3610" s="24"/>
      <c r="S3610" s="208">
        <v>0.629</v>
      </c>
      <c r="T3610" s="208">
        <v>1.05</v>
      </c>
      <c r="U3610" s="208">
        <v>0.86</v>
      </c>
      <c r="V3610" s="208">
        <v>1.5</v>
      </c>
      <c r="W3610" s="24"/>
      <c r="X3610" s="24"/>
      <c r="Y3610" s="24"/>
      <c r="Z3610" s="24"/>
      <c r="AA3610" s="24"/>
      <c r="AB3610" s="208">
        <v>0.71</v>
      </c>
      <c r="AC3610" s="208">
        <v>0.98</v>
      </c>
      <c r="AD3610" s="208">
        <v>1.07</v>
      </c>
      <c r="AE3610" s="208">
        <v>1.1299999999999999</v>
      </c>
      <c r="AF3610" s="208">
        <v>1.456</v>
      </c>
      <c r="AG3610" s="208">
        <v>1.0669999999999999</v>
      </c>
      <c r="AH3610" s="208">
        <v>0.73199999999999998</v>
      </c>
      <c r="AI3610" s="24"/>
      <c r="AJ3610" s="24"/>
      <c r="AK3610" s="24"/>
      <c r="AL3610" s="24"/>
      <c r="AM3610" s="24"/>
      <c r="AN3610" s="208">
        <v>0.79100000000000004</v>
      </c>
      <c r="AO3610" s="208">
        <v>1.1279999999999999</v>
      </c>
      <c r="AP3610" s="208">
        <v>1.4490000000000001</v>
      </c>
      <c r="AQ3610" s="208">
        <v>1.5169999999999999</v>
      </c>
      <c r="AR3610" s="208">
        <v>1.478</v>
      </c>
      <c r="AS3610" s="208">
        <v>1.123</v>
      </c>
      <c r="AT3610" s="208">
        <v>0.70699999999999996</v>
      </c>
      <c r="AU3610" s="24"/>
      <c r="AV3610" s="24"/>
      <c r="AW3610" s="24"/>
      <c r="AX3610" s="24"/>
      <c r="AY3610" s="208">
        <v>9.4E-2</v>
      </c>
      <c r="AZ3610" s="208">
        <v>0.38200000000000001</v>
      </c>
      <c r="BA3610" s="208">
        <v>0.90400000000000003</v>
      </c>
      <c r="BB3610" s="21">
        <f t="shared" si="431"/>
        <v>1.5169999999999999</v>
      </c>
      <c r="BC3610" s="21"/>
      <c r="BD3610" s="22">
        <f t="shared" si="432"/>
        <v>2.0389784946236555</v>
      </c>
      <c r="BE3610" s="21"/>
      <c r="BG3610" s="10"/>
      <c r="BH3610" s="21">
        <f t="shared" si="429"/>
        <v>0</v>
      </c>
      <c r="BI3610" s="22">
        <f t="shared" si="429"/>
        <v>1.5169999999999995E-3</v>
      </c>
      <c r="BJ3610" s="21"/>
      <c r="BK3610" s="21">
        <v>0</v>
      </c>
      <c r="BL3610" s="22">
        <v>4.5509999999999986E-3</v>
      </c>
      <c r="BM3610" s="21"/>
      <c r="BN3610" s="21">
        <f t="shared" si="430"/>
        <v>0</v>
      </c>
      <c r="BO3610" s="22">
        <f t="shared" si="430"/>
        <v>1.8203999999999994E-2</v>
      </c>
      <c r="BP3610" s="21">
        <f t="shared" si="430"/>
        <v>0</v>
      </c>
    </row>
    <row r="3611" spans="1:68" ht="11.1" hidden="1" customHeight="1" outlineLevel="1" collapsed="1" x14ac:dyDescent="0.2">
      <c r="A3611" s="10"/>
      <c r="B3611" s="18"/>
      <c r="C3611" s="18"/>
      <c r="D3611" s="18"/>
      <c r="E3611" s="19" t="s">
        <v>3096</v>
      </c>
      <c r="F3611" s="209">
        <v>2.7</v>
      </c>
      <c r="G3611" s="209">
        <v>1.5169999999999999</v>
      </c>
      <c r="H3611" s="20"/>
      <c r="I3611" s="240">
        <v>1</v>
      </c>
      <c r="J3611" s="240"/>
      <c r="K3611" s="20"/>
      <c r="L3611" s="20"/>
      <c r="M3611" s="20"/>
      <c r="N3611" s="20"/>
      <c r="O3611" s="20"/>
      <c r="P3611" s="209">
        <v>4.5229999999999997</v>
      </c>
      <c r="Q3611" s="20"/>
      <c r="R3611" s="209">
        <v>2.6629999999999998</v>
      </c>
      <c r="S3611" s="209">
        <v>2</v>
      </c>
      <c r="T3611" s="209">
        <v>5.3929999999999998</v>
      </c>
      <c r="U3611" s="209">
        <v>1.9530000000000001</v>
      </c>
      <c r="V3611" s="209">
        <v>0.99</v>
      </c>
      <c r="W3611" s="209">
        <v>0.46200000000000002</v>
      </c>
      <c r="X3611" s="20"/>
      <c r="Y3611" s="20"/>
      <c r="Z3611" s="20"/>
      <c r="AA3611" s="20"/>
      <c r="AB3611" s="209">
        <v>1.6359999999999999</v>
      </c>
      <c r="AC3611" s="209">
        <v>2.48</v>
      </c>
      <c r="AD3611" s="209">
        <v>2.83</v>
      </c>
      <c r="AE3611" s="209">
        <v>3.4809999999999999</v>
      </c>
      <c r="AF3611" s="209">
        <v>2.2589999999999999</v>
      </c>
      <c r="AG3611" s="209">
        <v>1.657</v>
      </c>
      <c r="AH3611" s="209">
        <v>0.95299999999999996</v>
      </c>
      <c r="AI3611" s="209">
        <v>0.53600000000000003</v>
      </c>
      <c r="AJ3611" s="20"/>
      <c r="AK3611" s="20"/>
      <c r="AL3611" s="20"/>
      <c r="AM3611" s="20"/>
      <c r="AN3611" s="209">
        <v>0.85299999999999998</v>
      </c>
      <c r="AO3611" s="209">
        <v>2.8490000000000002</v>
      </c>
      <c r="AP3611" s="209">
        <v>2.8109999999999999</v>
      </c>
      <c r="AQ3611" s="209">
        <v>3.173</v>
      </c>
      <c r="AR3611" s="209">
        <v>2.907</v>
      </c>
      <c r="AS3611" s="209">
        <v>1.994</v>
      </c>
      <c r="AT3611" s="20"/>
      <c r="AU3611" s="20"/>
      <c r="AV3611" s="20"/>
      <c r="AW3611" s="20"/>
      <c r="AX3611" s="20"/>
      <c r="AY3611" s="20"/>
      <c r="AZ3611" s="20"/>
      <c r="BA3611" s="20"/>
      <c r="BB3611" s="21">
        <f t="shared" si="431"/>
        <v>5.3929999999999998</v>
      </c>
      <c r="BC3611" s="21">
        <f>BD3611</f>
        <v>7.2486559139784941</v>
      </c>
      <c r="BD3611" s="22">
        <f t="shared" si="432"/>
        <v>7.2486559139784941</v>
      </c>
      <c r="BE3611" s="21">
        <f>BC3611-BD3611</f>
        <v>0</v>
      </c>
      <c r="BF3611" s="2">
        <v>5.9</v>
      </c>
      <c r="BG3611" s="10">
        <v>6</v>
      </c>
      <c r="BH3611" s="21">
        <f t="shared" si="429"/>
        <v>5.3929999999999994E-3</v>
      </c>
      <c r="BI3611" s="22">
        <f t="shared" si="429"/>
        <v>5.3929999999999994E-3</v>
      </c>
      <c r="BJ3611" s="21">
        <f>BH3611-BI3611</f>
        <v>0</v>
      </c>
      <c r="BK3611" s="21">
        <v>1.6178999999999999E-2</v>
      </c>
      <c r="BL3611" s="22">
        <v>1.6178999999999999E-2</v>
      </c>
      <c r="BM3611" s="21">
        <v>0</v>
      </c>
      <c r="BN3611" s="21">
        <f t="shared" si="430"/>
        <v>6.4715999999999996E-2</v>
      </c>
      <c r="BO3611" s="22">
        <f t="shared" si="430"/>
        <v>6.4715999999999996E-2</v>
      </c>
      <c r="BP3611" s="21">
        <f t="shared" si="430"/>
        <v>0</v>
      </c>
    </row>
    <row r="3612" spans="1:68" ht="11.1" hidden="1" customHeight="1" outlineLevel="2" x14ac:dyDescent="0.2">
      <c r="A3612" s="10"/>
      <c r="B3612" s="18"/>
      <c r="C3612" s="18"/>
      <c r="D3612" s="18"/>
      <c r="E3612" s="23" t="s">
        <v>3097</v>
      </c>
      <c r="F3612" s="208">
        <v>2.7</v>
      </c>
      <c r="G3612" s="208">
        <v>1.5169999999999999</v>
      </c>
      <c r="H3612" s="24"/>
      <c r="I3612" s="239">
        <v>1</v>
      </c>
      <c r="J3612" s="239"/>
      <c r="K3612" s="24"/>
      <c r="L3612" s="24"/>
      <c r="M3612" s="24"/>
      <c r="N3612" s="24"/>
      <c r="O3612" s="24"/>
      <c r="P3612" s="208">
        <v>4.5229999999999997</v>
      </c>
      <c r="Q3612" s="24"/>
      <c r="R3612" s="208">
        <v>2.6629999999999998</v>
      </c>
      <c r="S3612" s="208">
        <v>2</v>
      </c>
      <c r="T3612" s="208">
        <v>5.3929999999999998</v>
      </c>
      <c r="U3612" s="208">
        <v>1.9530000000000001</v>
      </c>
      <c r="V3612" s="208">
        <v>0.99</v>
      </c>
      <c r="W3612" s="208">
        <v>0.46200000000000002</v>
      </c>
      <c r="X3612" s="24"/>
      <c r="Y3612" s="24"/>
      <c r="Z3612" s="24"/>
      <c r="AA3612" s="24"/>
      <c r="AB3612" s="208">
        <v>1.6359999999999999</v>
      </c>
      <c r="AC3612" s="208">
        <v>2.48</v>
      </c>
      <c r="AD3612" s="208">
        <v>2.83</v>
      </c>
      <c r="AE3612" s="208">
        <v>3.4809999999999999</v>
      </c>
      <c r="AF3612" s="208">
        <v>2.2589999999999999</v>
      </c>
      <c r="AG3612" s="208">
        <v>1.657</v>
      </c>
      <c r="AH3612" s="208">
        <v>0.95299999999999996</v>
      </c>
      <c r="AI3612" s="208">
        <v>0.53600000000000003</v>
      </c>
      <c r="AJ3612" s="24"/>
      <c r="AK3612" s="24"/>
      <c r="AL3612" s="24"/>
      <c r="AM3612" s="24"/>
      <c r="AN3612" s="208">
        <v>0.85299999999999998</v>
      </c>
      <c r="AO3612" s="208">
        <v>2.8490000000000002</v>
      </c>
      <c r="AP3612" s="208">
        <v>2.8109999999999999</v>
      </c>
      <c r="AQ3612" s="208">
        <v>3.173</v>
      </c>
      <c r="AR3612" s="208">
        <v>2.907</v>
      </c>
      <c r="AS3612" s="208">
        <v>1.994</v>
      </c>
      <c r="AT3612" s="24"/>
      <c r="AU3612" s="24"/>
      <c r="AV3612" s="24"/>
      <c r="AW3612" s="24"/>
      <c r="AX3612" s="24"/>
      <c r="AY3612" s="24"/>
      <c r="AZ3612" s="24"/>
      <c r="BA3612" s="24"/>
      <c r="BB3612" s="21">
        <f t="shared" si="431"/>
        <v>5.3929999999999998</v>
      </c>
      <c r="BC3612" s="21"/>
      <c r="BD3612" s="22">
        <f t="shared" si="432"/>
        <v>7.2486559139784941</v>
      </c>
      <c r="BE3612" s="21"/>
      <c r="BG3612" s="10"/>
      <c r="BH3612" s="21">
        <f t="shared" si="429"/>
        <v>0</v>
      </c>
      <c r="BI3612" s="22">
        <f t="shared" si="429"/>
        <v>5.3929999999999994E-3</v>
      </c>
      <c r="BJ3612" s="21"/>
      <c r="BK3612" s="21">
        <v>0</v>
      </c>
      <c r="BL3612" s="22">
        <v>1.6178999999999999E-2</v>
      </c>
      <c r="BM3612" s="21"/>
      <c r="BN3612" s="21">
        <f t="shared" si="430"/>
        <v>0</v>
      </c>
      <c r="BO3612" s="22">
        <f t="shared" si="430"/>
        <v>6.4715999999999996E-2</v>
      </c>
      <c r="BP3612" s="21">
        <f t="shared" si="430"/>
        <v>0</v>
      </c>
    </row>
    <row r="3613" spans="1:68" ht="11.1" hidden="1" customHeight="1" outlineLevel="1" collapsed="1" x14ac:dyDescent="0.2">
      <c r="A3613" s="10"/>
      <c r="B3613" s="18"/>
      <c r="C3613" s="18"/>
      <c r="D3613" s="18"/>
      <c r="E3613" s="19" t="s">
        <v>3098</v>
      </c>
      <c r="F3613" s="20"/>
      <c r="G3613" s="20"/>
      <c r="H3613" s="20"/>
      <c r="I3613" s="20"/>
      <c r="J3613" s="20"/>
      <c r="K3613" s="20"/>
      <c r="L3613" s="20"/>
      <c r="M3613" s="20"/>
      <c r="N3613" s="20"/>
      <c r="O3613" s="20"/>
      <c r="P3613" s="209">
        <v>1.38</v>
      </c>
      <c r="Q3613" s="209">
        <v>2.0830000000000002</v>
      </c>
      <c r="R3613" s="209">
        <v>3.0619999999999998</v>
      </c>
      <c r="S3613" s="209">
        <v>3.7469999999999999</v>
      </c>
      <c r="T3613" s="209">
        <v>4.8369999999999997</v>
      </c>
      <c r="U3613" s="209">
        <v>2.0529999999999999</v>
      </c>
      <c r="V3613" s="20"/>
      <c r="W3613" s="20"/>
      <c r="X3613" s="20"/>
      <c r="Y3613" s="20"/>
      <c r="Z3613" s="20"/>
      <c r="AA3613" s="20"/>
      <c r="AB3613" s="20"/>
      <c r="AC3613" s="20"/>
      <c r="AD3613" s="209">
        <v>9</v>
      </c>
      <c r="AE3613" s="209">
        <v>0.41499999999999998</v>
      </c>
      <c r="AF3613" s="209">
        <v>6</v>
      </c>
      <c r="AG3613" s="209">
        <v>6.5000000000000002E-2</v>
      </c>
      <c r="AH3613" s="209">
        <v>0.71899999999999997</v>
      </c>
      <c r="AI3613" s="20"/>
      <c r="AJ3613" s="20"/>
      <c r="AK3613" s="20"/>
      <c r="AL3613" s="20"/>
      <c r="AM3613" s="20"/>
      <c r="AN3613" s="209">
        <v>1.774</v>
      </c>
      <c r="AO3613" s="209">
        <v>3.6160000000000001</v>
      </c>
      <c r="AP3613" s="209">
        <v>3.1779999999999999</v>
      </c>
      <c r="AQ3613" s="209">
        <v>6</v>
      </c>
      <c r="AR3613" s="209">
        <v>6</v>
      </c>
      <c r="AS3613" s="20"/>
      <c r="AT3613" s="20"/>
      <c r="AU3613" s="20"/>
      <c r="AV3613" s="20"/>
      <c r="AW3613" s="20"/>
      <c r="AX3613" s="20"/>
      <c r="AY3613" s="20"/>
      <c r="AZ3613" s="209">
        <v>8.35</v>
      </c>
      <c r="BA3613" s="209">
        <v>1.2869999999999999</v>
      </c>
      <c r="BB3613" s="56">
        <f>BB3614+BB3615+BB3616</f>
        <v>13.478</v>
      </c>
      <c r="BC3613" s="21">
        <f>BF3613</f>
        <v>24.57</v>
      </c>
      <c r="BD3613" s="22">
        <f t="shared" si="432"/>
        <v>18.115591397849464</v>
      </c>
      <c r="BE3613" s="21">
        <f>BC3613-BD3613</f>
        <v>6.4544086021505365</v>
      </c>
      <c r="BF3613" s="2">
        <v>24.57</v>
      </c>
      <c r="BG3613" s="10">
        <v>6</v>
      </c>
      <c r="BH3613" s="21">
        <f t="shared" si="429"/>
        <v>1.8280080000000001E-2</v>
      </c>
      <c r="BI3613" s="22">
        <f t="shared" si="429"/>
        <v>1.3478000000000002E-2</v>
      </c>
      <c r="BJ3613" s="21">
        <f>BH3613-BI3613</f>
        <v>4.8020799999999985E-3</v>
      </c>
      <c r="BK3613" s="21">
        <v>5.4840239999999998E-2</v>
      </c>
      <c r="BL3613" s="22">
        <v>4.0434000000000005E-2</v>
      </c>
      <c r="BM3613" s="21">
        <v>1.4406239999999994E-2</v>
      </c>
      <c r="BN3613" s="21">
        <f t="shared" si="430"/>
        <v>0.21936095999999999</v>
      </c>
      <c r="BO3613" s="22">
        <f t="shared" si="430"/>
        <v>0.16173600000000002</v>
      </c>
      <c r="BP3613" s="21">
        <f t="shared" si="430"/>
        <v>5.7624959999999975E-2</v>
      </c>
    </row>
    <row r="3614" spans="1:68" ht="11.1" hidden="1" customHeight="1" outlineLevel="2" x14ac:dyDescent="0.2">
      <c r="A3614" s="10"/>
      <c r="B3614" s="18"/>
      <c r="C3614" s="18"/>
      <c r="D3614" s="18"/>
      <c r="E3614" s="23" t="s">
        <v>3099</v>
      </c>
      <c r="F3614" s="24"/>
      <c r="G3614" s="24"/>
      <c r="H3614" s="24"/>
      <c r="I3614" s="24"/>
      <c r="J3614" s="24"/>
      <c r="K3614" s="24"/>
      <c r="L3614" s="24"/>
      <c r="M3614" s="24"/>
      <c r="N3614" s="24"/>
      <c r="O3614" s="24"/>
      <c r="P3614" s="208">
        <v>0.55700000000000005</v>
      </c>
      <c r="Q3614" s="208">
        <v>1.1479999999999999</v>
      </c>
      <c r="R3614" s="208">
        <v>1.458</v>
      </c>
      <c r="S3614" s="208">
        <v>1.7310000000000001</v>
      </c>
      <c r="T3614" s="208">
        <v>2.1150000000000002</v>
      </c>
      <c r="U3614" s="208">
        <v>0.875</v>
      </c>
      <c r="V3614" s="24"/>
      <c r="W3614" s="24"/>
      <c r="X3614" s="24"/>
      <c r="Y3614" s="24"/>
      <c r="Z3614" s="24"/>
      <c r="AA3614" s="24"/>
      <c r="AB3614" s="24"/>
      <c r="AC3614" s="24"/>
      <c r="AD3614" s="208">
        <v>3</v>
      </c>
      <c r="AE3614" s="208">
        <v>0.28399999999999997</v>
      </c>
      <c r="AF3614" s="208">
        <v>2</v>
      </c>
      <c r="AG3614" s="208">
        <v>6.5000000000000002E-2</v>
      </c>
      <c r="AH3614" s="208">
        <v>0.40300000000000002</v>
      </c>
      <c r="AI3614" s="24"/>
      <c r="AJ3614" s="24"/>
      <c r="AK3614" s="24"/>
      <c r="AL3614" s="24"/>
      <c r="AM3614" s="24"/>
      <c r="AN3614" s="208">
        <v>1.004</v>
      </c>
      <c r="AO3614" s="208">
        <v>1.6639999999999999</v>
      </c>
      <c r="AP3614" s="208">
        <v>1.46</v>
      </c>
      <c r="AQ3614" s="208">
        <v>2</v>
      </c>
      <c r="AR3614" s="208">
        <v>2</v>
      </c>
      <c r="AS3614" s="24"/>
      <c r="AT3614" s="24"/>
      <c r="AU3614" s="24"/>
      <c r="AV3614" s="24"/>
      <c r="AW3614" s="24"/>
      <c r="AX3614" s="24"/>
      <c r="AY3614" s="24"/>
      <c r="AZ3614" s="208">
        <v>7.4779999999999998</v>
      </c>
      <c r="BA3614" s="24"/>
      <c r="BB3614" s="21">
        <f t="shared" si="431"/>
        <v>7.4779999999999998</v>
      </c>
      <c r="BC3614" s="21"/>
      <c r="BD3614" s="22">
        <f t="shared" si="432"/>
        <v>10.051075268817204</v>
      </c>
      <c r="BE3614" s="21"/>
      <c r="BG3614" s="10"/>
      <c r="BH3614" s="21">
        <f t="shared" si="429"/>
        <v>0</v>
      </c>
      <c r="BI3614" s="22">
        <f t="shared" si="429"/>
        <v>7.4780000000000003E-3</v>
      </c>
      <c r="BJ3614" s="21"/>
      <c r="BK3614" s="21">
        <v>0</v>
      </c>
      <c r="BL3614" s="22">
        <v>2.2434000000000003E-2</v>
      </c>
      <c r="BM3614" s="21"/>
      <c r="BN3614" s="21">
        <f t="shared" si="430"/>
        <v>0</v>
      </c>
      <c r="BO3614" s="22">
        <f t="shared" si="430"/>
        <v>8.973600000000001E-2</v>
      </c>
      <c r="BP3614" s="21">
        <f t="shared" si="430"/>
        <v>0</v>
      </c>
    </row>
    <row r="3615" spans="1:68" ht="11.1" hidden="1" customHeight="1" outlineLevel="2" x14ac:dyDescent="0.2">
      <c r="A3615" s="10"/>
      <c r="B3615" s="18"/>
      <c r="C3615" s="18"/>
      <c r="D3615" s="18"/>
      <c r="E3615" s="23" t="s">
        <v>3100</v>
      </c>
      <c r="F3615" s="24"/>
      <c r="G3615" s="24"/>
      <c r="H3615" s="24"/>
      <c r="I3615" s="24"/>
      <c r="J3615" s="24"/>
      <c r="K3615" s="24"/>
      <c r="L3615" s="24"/>
      <c r="M3615" s="24"/>
      <c r="N3615" s="24"/>
      <c r="O3615" s="24"/>
      <c r="P3615" s="208">
        <v>0.42899999999999999</v>
      </c>
      <c r="Q3615" s="208">
        <v>0.52300000000000002</v>
      </c>
      <c r="R3615" s="208">
        <v>0.878</v>
      </c>
      <c r="S3615" s="208">
        <v>0.39600000000000002</v>
      </c>
      <c r="T3615" s="208">
        <v>2.1960000000000002</v>
      </c>
      <c r="U3615" s="208">
        <v>0.63600000000000001</v>
      </c>
      <c r="V3615" s="24"/>
      <c r="W3615" s="24"/>
      <c r="X3615" s="24"/>
      <c r="Y3615" s="24"/>
      <c r="Z3615" s="24"/>
      <c r="AA3615" s="24"/>
      <c r="AB3615" s="24"/>
      <c r="AC3615" s="24"/>
      <c r="AD3615" s="208">
        <v>3</v>
      </c>
      <c r="AE3615" s="208">
        <v>0.13100000000000001</v>
      </c>
      <c r="AF3615" s="208">
        <v>2</v>
      </c>
      <c r="AG3615" s="24"/>
      <c r="AH3615" s="208">
        <v>0.316</v>
      </c>
      <c r="AI3615" s="24"/>
      <c r="AJ3615" s="24"/>
      <c r="AK3615" s="24"/>
      <c r="AL3615" s="24"/>
      <c r="AM3615" s="24"/>
      <c r="AN3615" s="208">
        <v>0.74099999999999999</v>
      </c>
      <c r="AO3615" s="208">
        <v>1.3979999999999999</v>
      </c>
      <c r="AP3615" s="208">
        <v>0.90200000000000002</v>
      </c>
      <c r="AQ3615" s="208">
        <v>2</v>
      </c>
      <c r="AR3615" s="208">
        <v>2</v>
      </c>
      <c r="AS3615" s="24"/>
      <c r="AT3615" s="24"/>
      <c r="AU3615" s="24"/>
      <c r="AV3615" s="24"/>
      <c r="AW3615" s="24"/>
      <c r="AX3615" s="24"/>
      <c r="AY3615" s="24"/>
      <c r="AZ3615" s="208">
        <v>0.45</v>
      </c>
      <c r="BA3615" s="208">
        <v>0.68</v>
      </c>
      <c r="BB3615" s="21">
        <f t="shared" si="431"/>
        <v>3</v>
      </c>
      <c r="BC3615" s="21"/>
      <c r="BD3615" s="22">
        <f t="shared" si="432"/>
        <v>4.032258064516129</v>
      </c>
      <c r="BE3615" s="21"/>
      <c r="BG3615" s="10"/>
      <c r="BH3615" s="21">
        <f t="shared" si="429"/>
        <v>0</v>
      </c>
      <c r="BI3615" s="22">
        <f t="shared" si="429"/>
        <v>3.0000000000000001E-3</v>
      </c>
      <c r="BJ3615" s="21"/>
      <c r="BK3615" s="21">
        <v>0</v>
      </c>
      <c r="BL3615" s="22">
        <v>9.0000000000000011E-3</v>
      </c>
      <c r="BM3615" s="21"/>
      <c r="BN3615" s="21">
        <f t="shared" si="430"/>
        <v>0</v>
      </c>
      <c r="BO3615" s="22">
        <f t="shared" si="430"/>
        <v>3.6000000000000004E-2</v>
      </c>
      <c r="BP3615" s="21">
        <f t="shared" si="430"/>
        <v>0</v>
      </c>
    </row>
    <row r="3616" spans="1:68" ht="11.1" hidden="1" customHeight="1" outlineLevel="2" x14ac:dyDescent="0.2">
      <c r="A3616" s="10"/>
      <c r="B3616" s="18"/>
      <c r="C3616" s="18"/>
      <c r="D3616" s="18"/>
      <c r="E3616" s="23" t="s">
        <v>3101</v>
      </c>
      <c r="F3616" s="24"/>
      <c r="G3616" s="24"/>
      <c r="H3616" s="24"/>
      <c r="I3616" s="24"/>
      <c r="J3616" s="24"/>
      <c r="K3616" s="24"/>
      <c r="L3616" s="24"/>
      <c r="M3616" s="24"/>
      <c r="N3616" s="24"/>
      <c r="O3616" s="24"/>
      <c r="P3616" s="208">
        <v>0.39400000000000002</v>
      </c>
      <c r="Q3616" s="208">
        <v>0.41199999999999998</v>
      </c>
      <c r="R3616" s="208">
        <v>0.72599999999999998</v>
      </c>
      <c r="S3616" s="208">
        <v>1.62</v>
      </c>
      <c r="T3616" s="208">
        <v>0.52600000000000002</v>
      </c>
      <c r="U3616" s="208">
        <v>0.54200000000000004</v>
      </c>
      <c r="V3616" s="24"/>
      <c r="W3616" s="24"/>
      <c r="X3616" s="24"/>
      <c r="Y3616" s="24"/>
      <c r="Z3616" s="24"/>
      <c r="AA3616" s="24"/>
      <c r="AB3616" s="24"/>
      <c r="AC3616" s="24"/>
      <c r="AD3616" s="208">
        <v>3</v>
      </c>
      <c r="AE3616" s="24"/>
      <c r="AF3616" s="208">
        <v>2</v>
      </c>
      <c r="AG3616" s="24"/>
      <c r="AH3616" s="24"/>
      <c r="AI3616" s="24"/>
      <c r="AJ3616" s="24"/>
      <c r="AK3616" s="24"/>
      <c r="AL3616" s="24"/>
      <c r="AM3616" s="24"/>
      <c r="AN3616" s="208">
        <v>2.9000000000000001E-2</v>
      </c>
      <c r="AO3616" s="208">
        <v>0.55400000000000005</v>
      </c>
      <c r="AP3616" s="208">
        <v>0.81599999999999995</v>
      </c>
      <c r="AQ3616" s="208">
        <v>2</v>
      </c>
      <c r="AR3616" s="208">
        <v>2</v>
      </c>
      <c r="AS3616" s="24"/>
      <c r="AT3616" s="24"/>
      <c r="AU3616" s="24"/>
      <c r="AV3616" s="24"/>
      <c r="AW3616" s="24"/>
      <c r="AX3616" s="24"/>
      <c r="AY3616" s="24"/>
      <c r="AZ3616" s="208">
        <v>0.42199999999999999</v>
      </c>
      <c r="BA3616" s="208">
        <v>0.60699999999999998</v>
      </c>
      <c r="BB3616" s="21">
        <f t="shared" si="431"/>
        <v>3</v>
      </c>
      <c r="BC3616" s="21"/>
      <c r="BD3616" s="22">
        <f t="shared" si="432"/>
        <v>4.032258064516129</v>
      </c>
      <c r="BE3616" s="21"/>
      <c r="BG3616" s="10"/>
      <c r="BH3616" s="21">
        <f t="shared" si="429"/>
        <v>0</v>
      </c>
      <c r="BI3616" s="22">
        <f t="shared" si="429"/>
        <v>3.0000000000000001E-3</v>
      </c>
      <c r="BJ3616" s="21"/>
      <c r="BK3616" s="21">
        <v>0</v>
      </c>
      <c r="BL3616" s="22">
        <v>9.0000000000000011E-3</v>
      </c>
      <c r="BM3616" s="21"/>
      <c r="BN3616" s="21">
        <f t="shared" si="430"/>
        <v>0</v>
      </c>
      <c r="BO3616" s="22">
        <f t="shared" si="430"/>
        <v>3.6000000000000004E-2</v>
      </c>
      <c r="BP3616" s="21">
        <f t="shared" si="430"/>
        <v>0</v>
      </c>
    </row>
    <row r="3617" spans="1:68" ht="11.1" hidden="1" customHeight="1" outlineLevel="1" collapsed="1" x14ac:dyDescent="0.2">
      <c r="A3617" s="10"/>
      <c r="B3617" s="18"/>
      <c r="C3617" s="18"/>
      <c r="D3617" s="18"/>
      <c r="E3617" s="19" t="s">
        <v>3102</v>
      </c>
      <c r="F3617" s="209">
        <v>6.2</v>
      </c>
      <c r="G3617" s="20"/>
      <c r="H3617" s="209">
        <v>8.66</v>
      </c>
      <c r="I3617" s="240">
        <v>3.1259999999999999</v>
      </c>
      <c r="J3617" s="240"/>
      <c r="K3617" s="209">
        <v>0.67800000000000005</v>
      </c>
      <c r="L3617" s="20"/>
      <c r="M3617" s="20"/>
      <c r="N3617" s="20"/>
      <c r="O3617" s="20"/>
      <c r="P3617" s="209">
        <v>2.6680000000000001</v>
      </c>
      <c r="Q3617" s="209">
        <v>3.62</v>
      </c>
      <c r="R3617" s="209">
        <v>8.0449999999999999</v>
      </c>
      <c r="S3617" s="209">
        <v>4.5869999999999997</v>
      </c>
      <c r="T3617" s="209">
        <v>5.1020000000000003</v>
      </c>
      <c r="U3617" s="209">
        <v>3.0390000000000001</v>
      </c>
      <c r="V3617" s="209">
        <v>1.7</v>
      </c>
      <c r="W3617" s="209">
        <v>0.69199999999999995</v>
      </c>
      <c r="X3617" s="20"/>
      <c r="Y3617" s="20"/>
      <c r="Z3617" s="20"/>
      <c r="AA3617" s="209">
        <v>0.67500000000000004</v>
      </c>
      <c r="AB3617" s="209">
        <v>0.22600000000000001</v>
      </c>
      <c r="AC3617" s="209">
        <v>5.6779999999999999</v>
      </c>
      <c r="AD3617" s="209">
        <v>5.5460000000000003</v>
      </c>
      <c r="AE3617" s="209">
        <v>5.5609999999999999</v>
      </c>
      <c r="AF3617" s="209">
        <v>5.6349999999999998</v>
      </c>
      <c r="AG3617" s="209">
        <v>2.548</v>
      </c>
      <c r="AH3617" s="209">
        <v>1.9359999999999999</v>
      </c>
      <c r="AI3617" s="209">
        <v>0.80400000000000005</v>
      </c>
      <c r="AJ3617" s="20"/>
      <c r="AK3617" s="20"/>
      <c r="AL3617" s="20"/>
      <c r="AM3617" s="20"/>
      <c r="AN3617" s="209">
        <v>0.5</v>
      </c>
      <c r="AO3617" s="209">
        <v>6.5780000000000003</v>
      </c>
      <c r="AP3617" s="209">
        <v>6.5</v>
      </c>
      <c r="AQ3617" s="20"/>
      <c r="AR3617" s="209">
        <v>11.255000000000001</v>
      </c>
      <c r="AS3617" s="209">
        <v>3.4020000000000001</v>
      </c>
      <c r="AT3617" s="209">
        <v>1.458</v>
      </c>
      <c r="AU3617" s="20"/>
      <c r="AV3617" s="20"/>
      <c r="AW3617" s="20"/>
      <c r="AX3617" s="20"/>
      <c r="AY3617" s="20"/>
      <c r="AZ3617" s="209">
        <v>2.4</v>
      </c>
      <c r="BA3617" s="209">
        <v>4.5780000000000003</v>
      </c>
      <c r="BB3617" s="21">
        <f t="shared" si="431"/>
        <v>11.255000000000001</v>
      </c>
      <c r="BC3617" s="21">
        <f>BD3617</f>
        <v>15.127688172043012</v>
      </c>
      <c r="BD3617" s="22">
        <f t="shared" si="432"/>
        <v>15.127688172043012</v>
      </c>
      <c r="BE3617" s="21">
        <f>BC3617-BD3617</f>
        <v>0</v>
      </c>
      <c r="BF3617" s="2">
        <v>10.82</v>
      </c>
      <c r="BG3617" s="10">
        <v>6</v>
      </c>
      <c r="BH3617" s="21">
        <f t="shared" si="429"/>
        <v>1.1255000000000001E-2</v>
      </c>
      <c r="BI3617" s="22">
        <f t="shared" si="429"/>
        <v>1.1255000000000001E-2</v>
      </c>
      <c r="BJ3617" s="21">
        <f>BH3617-BI3617</f>
        <v>0</v>
      </c>
      <c r="BK3617" s="21">
        <v>3.3765000000000003E-2</v>
      </c>
      <c r="BL3617" s="22">
        <v>3.3765000000000003E-2</v>
      </c>
      <c r="BM3617" s="21">
        <v>0</v>
      </c>
      <c r="BN3617" s="21">
        <f t="shared" si="430"/>
        <v>0.13506000000000001</v>
      </c>
      <c r="BO3617" s="22">
        <f t="shared" si="430"/>
        <v>0.13506000000000001</v>
      </c>
      <c r="BP3617" s="21">
        <f t="shared" si="430"/>
        <v>0</v>
      </c>
    </row>
    <row r="3618" spans="1:68" ht="11.1" hidden="1" customHeight="1" outlineLevel="2" x14ac:dyDescent="0.2">
      <c r="A3618" s="10"/>
      <c r="B3618" s="18"/>
      <c r="C3618" s="18"/>
      <c r="D3618" s="18"/>
      <c r="E3618" s="23" t="s">
        <v>3103</v>
      </c>
      <c r="F3618" s="208">
        <v>6.2</v>
      </c>
      <c r="G3618" s="24"/>
      <c r="H3618" s="208">
        <v>8.66</v>
      </c>
      <c r="I3618" s="239">
        <v>3.1259999999999999</v>
      </c>
      <c r="J3618" s="239"/>
      <c r="K3618" s="208">
        <v>0.67800000000000005</v>
      </c>
      <c r="L3618" s="24"/>
      <c r="M3618" s="24"/>
      <c r="N3618" s="24"/>
      <c r="O3618" s="24"/>
      <c r="P3618" s="208">
        <v>2.6680000000000001</v>
      </c>
      <c r="Q3618" s="208">
        <v>3.62</v>
      </c>
      <c r="R3618" s="208">
        <v>8.0449999999999999</v>
      </c>
      <c r="S3618" s="208">
        <v>4.5869999999999997</v>
      </c>
      <c r="T3618" s="208">
        <v>5.1020000000000003</v>
      </c>
      <c r="U3618" s="208">
        <v>3.0390000000000001</v>
      </c>
      <c r="V3618" s="208">
        <v>1.7</v>
      </c>
      <c r="W3618" s="208">
        <v>0.69199999999999995</v>
      </c>
      <c r="X3618" s="24"/>
      <c r="Y3618" s="24"/>
      <c r="Z3618" s="24"/>
      <c r="AA3618" s="208">
        <v>0.67500000000000004</v>
      </c>
      <c r="AB3618" s="208">
        <v>0.22600000000000001</v>
      </c>
      <c r="AC3618" s="208">
        <v>5.6779999999999999</v>
      </c>
      <c r="AD3618" s="208">
        <v>5.5460000000000003</v>
      </c>
      <c r="AE3618" s="208">
        <v>5.5609999999999999</v>
      </c>
      <c r="AF3618" s="208">
        <v>5.6349999999999998</v>
      </c>
      <c r="AG3618" s="208">
        <v>2.548</v>
      </c>
      <c r="AH3618" s="208">
        <v>1.9359999999999999</v>
      </c>
      <c r="AI3618" s="208">
        <v>0.80400000000000005</v>
      </c>
      <c r="AJ3618" s="24"/>
      <c r="AK3618" s="24"/>
      <c r="AL3618" s="24"/>
      <c r="AM3618" s="24"/>
      <c r="AN3618" s="208">
        <v>0.5</v>
      </c>
      <c r="AO3618" s="208">
        <v>6.5780000000000003</v>
      </c>
      <c r="AP3618" s="208">
        <v>6.5</v>
      </c>
      <c r="AQ3618" s="24"/>
      <c r="AR3618" s="208">
        <v>11.255000000000001</v>
      </c>
      <c r="AS3618" s="208">
        <v>3.4020000000000001</v>
      </c>
      <c r="AT3618" s="208">
        <v>1.458</v>
      </c>
      <c r="AU3618" s="24"/>
      <c r="AV3618" s="24"/>
      <c r="AW3618" s="24"/>
      <c r="AX3618" s="24"/>
      <c r="AY3618" s="24"/>
      <c r="AZ3618" s="208">
        <v>2.4</v>
      </c>
      <c r="BA3618" s="208">
        <v>4.5780000000000003</v>
      </c>
      <c r="BB3618" s="21">
        <f t="shared" si="431"/>
        <v>11.255000000000001</v>
      </c>
      <c r="BC3618" s="21"/>
      <c r="BD3618" s="22">
        <f t="shared" si="432"/>
        <v>15.127688172043012</v>
      </c>
      <c r="BE3618" s="21"/>
      <c r="BG3618" s="10"/>
      <c r="BH3618" s="21">
        <f t="shared" si="429"/>
        <v>0</v>
      </c>
      <c r="BI3618" s="22">
        <f t="shared" si="429"/>
        <v>1.1255000000000001E-2</v>
      </c>
      <c r="BJ3618" s="21"/>
      <c r="BK3618" s="21">
        <v>0</v>
      </c>
      <c r="BL3618" s="22">
        <v>3.3765000000000003E-2</v>
      </c>
      <c r="BM3618" s="21"/>
      <c r="BN3618" s="21">
        <f t="shared" si="430"/>
        <v>0</v>
      </c>
      <c r="BO3618" s="22">
        <f t="shared" si="430"/>
        <v>0.13506000000000001</v>
      </c>
      <c r="BP3618" s="21">
        <f t="shared" si="430"/>
        <v>0</v>
      </c>
    </row>
    <row r="3619" spans="1:68" ht="11.1" hidden="1" customHeight="1" outlineLevel="1" collapsed="1" x14ac:dyDescent="0.2">
      <c r="A3619" s="10"/>
      <c r="B3619" s="18"/>
      <c r="C3619" s="18"/>
      <c r="D3619" s="18"/>
      <c r="E3619" s="19" t="s">
        <v>3104</v>
      </c>
      <c r="F3619" s="209">
        <v>4</v>
      </c>
      <c r="G3619" s="20"/>
      <c r="H3619" s="20"/>
      <c r="I3619" s="20"/>
      <c r="J3619" s="20"/>
      <c r="K3619" s="20"/>
      <c r="L3619" s="20"/>
      <c r="M3619" s="20"/>
      <c r="N3619" s="20"/>
      <c r="O3619" s="20"/>
      <c r="P3619" s="20"/>
      <c r="Q3619" s="20"/>
      <c r="R3619" s="20"/>
      <c r="S3619" s="20"/>
      <c r="T3619" s="20"/>
      <c r="U3619" s="20"/>
      <c r="V3619" s="20"/>
      <c r="W3619" s="20"/>
      <c r="X3619" s="20"/>
      <c r="Y3619" s="20"/>
      <c r="Z3619" s="20"/>
      <c r="AA3619" s="20"/>
      <c r="AB3619" s="20"/>
      <c r="AC3619" s="20"/>
      <c r="AD3619" s="20"/>
      <c r="AE3619" s="20"/>
      <c r="AF3619" s="20"/>
      <c r="AG3619" s="20"/>
      <c r="AH3619" s="20"/>
      <c r="AI3619" s="20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  <c r="BA3619" s="20"/>
      <c r="BB3619" s="21">
        <f t="shared" si="431"/>
        <v>4</v>
      </c>
      <c r="BC3619" s="21">
        <f>BD3619</f>
        <v>5.376344086021505</v>
      </c>
      <c r="BD3619" s="22">
        <f t="shared" si="432"/>
        <v>5.376344086021505</v>
      </c>
      <c r="BE3619" s="21">
        <f>BC3619-BD3619</f>
        <v>0</v>
      </c>
      <c r="BG3619" s="10">
        <v>6</v>
      </c>
      <c r="BH3619" s="21">
        <f t="shared" si="429"/>
        <v>4.0000000000000001E-3</v>
      </c>
      <c r="BI3619" s="22">
        <f t="shared" si="429"/>
        <v>4.0000000000000001E-3</v>
      </c>
      <c r="BJ3619" s="21">
        <f>BH3619-BI3619</f>
        <v>0</v>
      </c>
      <c r="BK3619" s="21">
        <v>1.2E-2</v>
      </c>
      <c r="BL3619" s="22">
        <v>1.2E-2</v>
      </c>
      <c r="BM3619" s="21">
        <v>0</v>
      </c>
      <c r="BN3619" s="21">
        <f t="shared" si="430"/>
        <v>4.8000000000000001E-2</v>
      </c>
      <c r="BO3619" s="22">
        <f t="shared" si="430"/>
        <v>4.8000000000000001E-2</v>
      </c>
      <c r="BP3619" s="21">
        <f t="shared" si="430"/>
        <v>0</v>
      </c>
    </row>
    <row r="3620" spans="1:68" ht="11.1" hidden="1" customHeight="1" outlineLevel="2" x14ac:dyDescent="0.2">
      <c r="A3620" s="10"/>
      <c r="B3620" s="18"/>
      <c r="C3620" s="18"/>
      <c r="D3620" s="18"/>
      <c r="E3620" s="23" t="s">
        <v>3105</v>
      </c>
      <c r="F3620" s="208">
        <v>4</v>
      </c>
      <c r="G3620" s="24"/>
      <c r="H3620" s="24"/>
      <c r="I3620" s="24"/>
      <c r="J3620" s="24"/>
      <c r="K3620" s="24"/>
      <c r="L3620" s="24"/>
      <c r="M3620" s="24"/>
      <c r="N3620" s="24"/>
      <c r="O3620" s="24"/>
      <c r="P3620" s="24"/>
      <c r="Q3620" s="24"/>
      <c r="R3620" s="24"/>
      <c r="S3620" s="24"/>
      <c r="T3620" s="24"/>
      <c r="U3620" s="24"/>
      <c r="V3620" s="24"/>
      <c r="W3620" s="24"/>
      <c r="X3620" s="24"/>
      <c r="Y3620" s="24"/>
      <c r="Z3620" s="24"/>
      <c r="AA3620" s="24"/>
      <c r="AB3620" s="24"/>
      <c r="AC3620" s="24"/>
      <c r="AD3620" s="24"/>
      <c r="AE3620" s="24"/>
      <c r="AF3620" s="24"/>
      <c r="AG3620" s="24"/>
      <c r="AH3620" s="24"/>
      <c r="AI3620" s="24"/>
      <c r="AJ3620" s="24"/>
      <c r="AK3620" s="24"/>
      <c r="AL3620" s="24"/>
      <c r="AM3620" s="24"/>
      <c r="AN3620" s="24"/>
      <c r="AO3620" s="24"/>
      <c r="AP3620" s="24"/>
      <c r="AQ3620" s="24"/>
      <c r="AR3620" s="24"/>
      <c r="AS3620" s="24"/>
      <c r="AT3620" s="24"/>
      <c r="AU3620" s="24"/>
      <c r="AV3620" s="24"/>
      <c r="AW3620" s="24"/>
      <c r="AX3620" s="24"/>
      <c r="AY3620" s="24"/>
      <c r="AZ3620" s="24"/>
      <c r="BA3620" s="24"/>
      <c r="BB3620" s="21">
        <f t="shared" si="431"/>
        <v>4</v>
      </c>
      <c r="BC3620" s="21"/>
      <c r="BD3620" s="22">
        <f t="shared" si="432"/>
        <v>5.376344086021505</v>
      </c>
      <c r="BE3620" s="21"/>
      <c r="BG3620" s="10"/>
      <c r="BH3620" s="21">
        <f t="shared" si="429"/>
        <v>0</v>
      </c>
      <c r="BI3620" s="22">
        <f t="shared" si="429"/>
        <v>4.0000000000000001E-3</v>
      </c>
      <c r="BJ3620" s="21"/>
      <c r="BK3620" s="21">
        <v>0</v>
      </c>
      <c r="BL3620" s="22">
        <v>1.2E-2</v>
      </c>
      <c r="BM3620" s="21"/>
      <c r="BN3620" s="21">
        <f t="shared" si="430"/>
        <v>0</v>
      </c>
      <c r="BO3620" s="22">
        <f t="shared" si="430"/>
        <v>4.8000000000000001E-2</v>
      </c>
      <c r="BP3620" s="21">
        <f t="shared" si="430"/>
        <v>0</v>
      </c>
    </row>
    <row r="3621" spans="1:68" ht="11.1" hidden="1" customHeight="1" outlineLevel="1" collapsed="1" x14ac:dyDescent="0.2">
      <c r="A3621" s="10"/>
      <c r="B3621" s="18"/>
      <c r="C3621" s="18"/>
      <c r="D3621" s="18"/>
      <c r="E3621" s="19" t="s">
        <v>3106</v>
      </c>
      <c r="F3621" s="20"/>
      <c r="G3621" s="20"/>
      <c r="H3621" s="20"/>
      <c r="I3621" s="20"/>
      <c r="J3621" s="20"/>
      <c r="K3621" s="20"/>
      <c r="L3621" s="20"/>
      <c r="M3621" s="20"/>
      <c r="N3621" s="20"/>
      <c r="O3621" s="20"/>
      <c r="P3621" s="20"/>
      <c r="Q3621" s="20"/>
      <c r="R3621" s="209">
        <v>2.1970000000000001</v>
      </c>
      <c r="S3621" s="209">
        <v>1.58</v>
      </c>
      <c r="T3621" s="209">
        <v>2</v>
      </c>
      <c r="U3621" s="209">
        <v>0.81100000000000005</v>
      </c>
      <c r="V3621" s="209">
        <v>0.56100000000000005</v>
      </c>
      <c r="W3621" s="209">
        <v>0.3</v>
      </c>
      <c r="X3621" s="20"/>
      <c r="Y3621" s="20"/>
      <c r="Z3621" s="20"/>
      <c r="AA3621" s="20"/>
      <c r="AB3621" s="20"/>
      <c r="AC3621" s="20"/>
      <c r="AD3621" s="20"/>
      <c r="AE3621" s="20"/>
      <c r="AF3621" s="209">
        <v>6.0510000000000002</v>
      </c>
      <c r="AG3621" s="209">
        <v>1.099</v>
      </c>
      <c r="AH3621" s="209">
        <v>0.9</v>
      </c>
      <c r="AI3621" s="209">
        <v>0.6</v>
      </c>
      <c r="AJ3621" s="20"/>
      <c r="AK3621" s="20"/>
      <c r="AL3621" s="20"/>
      <c r="AM3621" s="20"/>
      <c r="AN3621" s="20"/>
      <c r="AO3621" s="20"/>
      <c r="AP3621" s="209">
        <v>4.32</v>
      </c>
      <c r="AQ3621" s="209">
        <v>1.5</v>
      </c>
      <c r="AR3621" s="209">
        <v>1.6</v>
      </c>
      <c r="AS3621" s="209">
        <v>1.2</v>
      </c>
      <c r="AT3621" s="209">
        <v>1.1850000000000001</v>
      </c>
      <c r="AU3621" s="209">
        <v>0.84499999999999997</v>
      </c>
      <c r="AV3621" s="20"/>
      <c r="AW3621" s="20"/>
      <c r="AX3621" s="20"/>
      <c r="AY3621" s="20"/>
      <c r="AZ3621" s="209">
        <v>2.1</v>
      </c>
      <c r="BA3621" s="209">
        <v>1.47</v>
      </c>
      <c r="BB3621" s="21">
        <f t="shared" si="431"/>
        <v>6.0510000000000002</v>
      </c>
      <c r="BC3621" s="21">
        <f>BF3621</f>
        <v>8.24</v>
      </c>
      <c r="BD3621" s="22">
        <f t="shared" si="432"/>
        <v>8.133064516129032</v>
      </c>
      <c r="BE3621" s="21">
        <f>BC3621-BD3621</f>
        <v>0.10693548387096818</v>
      </c>
      <c r="BF3621" s="2">
        <v>8.24</v>
      </c>
      <c r="BG3621" s="10">
        <v>6</v>
      </c>
      <c r="BH3621" s="21">
        <f t="shared" si="429"/>
        <v>6.1305599999999993E-3</v>
      </c>
      <c r="BI3621" s="22">
        <f t="shared" si="429"/>
        <v>6.051E-3</v>
      </c>
      <c r="BJ3621" s="21">
        <f>BH3621-BI3621</f>
        <v>7.9559999999999353E-5</v>
      </c>
      <c r="BK3621" s="21">
        <v>1.8391679999999997E-2</v>
      </c>
      <c r="BL3621" s="22">
        <v>1.8152999999999999E-2</v>
      </c>
      <c r="BM3621" s="21">
        <v>2.3867999999999806E-4</v>
      </c>
      <c r="BN3621" s="21">
        <f t="shared" si="430"/>
        <v>7.3566719999999988E-2</v>
      </c>
      <c r="BO3621" s="22">
        <f t="shared" si="430"/>
        <v>7.2611999999999996E-2</v>
      </c>
      <c r="BP3621" s="21">
        <f t="shared" si="430"/>
        <v>9.5471999999999224E-4</v>
      </c>
    </row>
    <row r="3622" spans="1:68" ht="11.1" hidden="1" customHeight="1" outlineLevel="2" x14ac:dyDescent="0.2">
      <c r="A3622" s="10"/>
      <c r="B3622" s="18"/>
      <c r="C3622" s="18"/>
      <c r="D3622" s="18"/>
      <c r="E3622" s="23" t="s">
        <v>3107</v>
      </c>
      <c r="F3622" s="24"/>
      <c r="G3622" s="24"/>
      <c r="H3622" s="24"/>
      <c r="I3622" s="24"/>
      <c r="J3622" s="24"/>
      <c r="K3622" s="24"/>
      <c r="L3622" s="24"/>
      <c r="M3622" s="24"/>
      <c r="N3622" s="24"/>
      <c r="O3622" s="24"/>
      <c r="P3622" s="24"/>
      <c r="Q3622" s="24"/>
      <c r="R3622" s="208">
        <v>2.1970000000000001</v>
      </c>
      <c r="S3622" s="208">
        <v>1.58</v>
      </c>
      <c r="T3622" s="208">
        <v>2</v>
      </c>
      <c r="U3622" s="208">
        <v>0.81100000000000005</v>
      </c>
      <c r="V3622" s="208">
        <v>0.56100000000000005</v>
      </c>
      <c r="W3622" s="208">
        <v>0.3</v>
      </c>
      <c r="X3622" s="24"/>
      <c r="Y3622" s="24"/>
      <c r="Z3622" s="24"/>
      <c r="AA3622" s="24"/>
      <c r="AB3622" s="24"/>
      <c r="AC3622" s="24"/>
      <c r="AD3622" s="24"/>
      <c r="AE3622" s="24"/>
      <c r="AF3622" s="208">
        <v>6.0510000000000002</v>
      </c>
      <c r="AG3622" s="208">
        <v>1.099</v>
      </c>
      <c r="AH3622" s="208">
        <v>0.9</v>
      </c>
      <c r="AI3622" s="208">
        <v>0.6</v>
      </c>
      <c r="AJ3622" s="24"/>
      <c r="AK3622" s="24"/>
      <c r="AL3622" s="24"/>
      <c r="AM3622" s="24"/>
      <c r="AN3622" s="24"/>
      <c r="AO3622" s="24"/>
      <c r="AP3622" s="208">
        <v>4.32</v>
      </c>
      <c r="AQ3622" s="208">
        <v>1.5</v>
      </c>
      <c r="AR3622" s="208">
        <v>1.6</v>
      </c>
      <c r="AS3622" s="208">
        <v>1.2</v>
      </c>
      <c r="AT3622" s="208">
        <v>1.1850000000000001</v>
      </c>
      <c r="AU3622" s="208">
        <v>0.84499999999999997</v>
      </c>
      <c r="AV3622" s="24"/>
      <c r="AW3622" s="24"/>
      <c r="AX3622" s="24"/>
      <c r="AY3622" s="24"/>
      <c r="AZ3622" s="208">
        <v>2.1</v>
      </c>
      <c r="BA3622" s="208">
        <v>1.47</v>
      </c>
      <c r="BB3622" s="21">
        <f t="shared" si="431"/>
        <v>6.0510000000000002</v>
      </c>
      <c r="BC3622" s="21"/>
      <c r="BD3622" s="22">
        <f t="shared" si="432"/>
        <v>8.133064516129032</v>
      </c>
      <c r="BE3622" s="21"/>
      <c r="BG3622" s="10"/>
      <c r="BH3622" s="21">
        <f t="shared" si="429"/>
        <v>0</v>
      </c>
      <c r="BI3622" s="22">
        <f t="shared" si="429"/>
        <v>6.051E-3</v>
      </c>
      <c r="BJ3622" s="21"/>
      <c r="BK3622" s="21">
        <v>0</v>
      </c>
      <c r="BL3622" s="22">
        <v>1.8152999999999999E-2</v>
      </c>
      <c r="BM3622" s="21"/>
      <c r="BN3622" s="21">
        <f t="shared" si="430"/>
        <v>0</v>
      </c>
      <c r="BO3622" s="22">
        <f t="shared" si="430"/>
        <v>7.2611999999999996E-2</v>
      </c>
      <c r="BP3622" s="21">
        <f t="shared" si="430"/>
        <v>0</v>
      </c>
    </row>
    <row r="3623" spans="1:68" ht="11.1" hidden="1" customHeight="1" outlineLevel="1" collapsed="1" x14ac:dyDescent="0.2">
      <c r="A3623" s="10"/>
      <c r="B3623" s="18"/>
      <c r="C3623" s="18"/>
      <c r="D3623" s="18"/>
      <c r="E3623" s="19" t="s">
        <v>3108</v>
      </c>
      <c r="F3623" s="209">
        <v>4.4000000000000004</v>
      </c>
      <c r="G3623" s="20"/>
      <c r="H3623" s="20"/>
      <c r="I3623" s="240">
        <v>20.23</v>
      </c>
      <c r="J3623" s="240"/>
      <c r="K3623" s="20"/>
      <c r="L3623" s="20"/>
      <c r="M3623" s="20"/>
      <c r="N3623" s="20"/>
      <c r="O3623" s="20"/>
      <c r="P3623" s="209">
        <v>3.85</v>
      </c>
      <c r="Q3623" s="20"/>
      <c r="R3623" s="20"/>
      <c r="S3623" s="20"/>
      <c r="T3623" s="20"/>
      <c r="U3623" s="20"/>
      <c r="V3623" s="20"/>
      <c r="W3623" s="20"/>
      <c r="X3623" s="20"/>
      <c r="Y3623" s="20"/>
      <c r="Z3623" s="20"/>
      <c r="AA3623" s="20"/>
      <c r="AB3623" s="20"/>
      <c r="AC3623" s="20"/>
      <c r="AD3623" s="20"/>
      <c r="AE3623" s="20"/>
      <c r="AF3623" s="20"/>
      <c r="AG3623" s="20"/>
      <c r="AH3623" s="20"/>
      <c r="AI3623" s="20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  <c r="BA3623" s="20"/>
      <c r="BB3623" s="56">
        <f t="shared" si="431"/>
        <v>20.23</v>
      </c>
      <c r="BC3623" s="21">
        <f>BD3623</f>
        <v>27.190860215053764</v>
      </c>
      <c r="BD3623" s="22">
        <f t="shared" si="432"/>
        <v>27.190860215053764</v>
      </c>
      <c r="BE3623" s="21">
        <f>BC3623-BD3623</f>
        <v>0</v>
      </c>
      <c r="BG3623" s="10">
        <v>6</v>
      </c>
      <c r="BH3623" s="21">
        <f t="shared" si="429"/>
        <v>2.0230000000000001E-2</v>
      </c>
      <c r="BI3623" s="22">
        <f t="shared" si="429"/>
        <v>2.0230000000000001E-2</v>
      </c>
      <c r="BJ3623" s="21">
        <f>BH3623-BI3623</f>
        <v>0</v>
      </c>
      <c r="BK3623" s="21">
        <v>6.0690000000000008E-2</v>
      </c>
      <c r="BL3623" s="22">
        <v>6.0690000000000008E-2</v>
      </c>
      <c r="BM3623" s="21">
        <v>0</v>
      </c>
      <c r="BN3623" s="21">
        <f t="shared" si="430"/>
        <v>0.24276000000000003</v>
      </c>
      <c r="BO3623" s="22">
        <f t="shared" si="430"/>
        <v>0.24276000000000003</v>
      </c>
      <c r="BP3623" s="21">
        <f t="shared" si="430"/>
        <v>0</v>
      </c>
    </row>
    <row r="3624" spans="1:68" ht="11.1" hidden="1" customHeight="1" outlineLevel="2" x14ac:dyDescent="0.2">
      <c r="A3624" s="10"/>
      <c r="B3624" s="18"/>
      <c r="C3624" s="18"/>
      <c r="D3624" s="18"/>
      <c r="E3624" s="23" t="s">
        <v>3109</v>
      </c>
      <c r="F3624" s="208">
        <v>3.4</v>
      </c>
      <c r="G3624" s="24"/>
      <c r="H3624" s="24"/>
      <c r="I3624" s="239">
        <v>15.907999999999999</v>
      </c>
      <c r="J3624" s="239"/>
      <c r="K3624" s="24"/>
      <c r="L3624" s="24"/>
      <c r="M3624" s="24"/>
      <c r="N3624" s="24"/>
      <c r="O3624" s="24"/>
      <c r="P3624" s="208">
        <v>3.274</v>
      </c>
      <c r="Q3624" s="24"/>
      <c r="R3624" s="24"/>
      <c r="S3624" s="24"/>
      <c r="T3624" s="24"/>
      <c r="U3624" s="24"/>
      <c r="V3624" s="24"/>
      <c r="W3624" s="24"/>
      <c r="X3624" s="24"/>
      <c r="Y3624" s="24"/>
      <c r="Z3624" s="24"/>
      <c r="AA3624" s="24"/>
      <c r="AB3624" s="24"/>
      <c r="AC3624" s="24"/>
      <c r="AD3624" s="24"/>
      <c r="AE3624" s="24"/>
      <c r="AF3624" s="24"/>
      <c r="AG3624" s="24"/>
      <c r="AH3624" s="24"/>
      <c r="AI3624" s="24"/>
      <c r="AJ3624" s="24"/>
      <c r="AK3624" s="24"/>
      <c r="AL3624" s="24"/>
      <c r="AM3624" s="24"/>
      <c r="AN3624" s="24"/>
      <c r="AO3624" s="24"/>
      <c r="AP3624" s="24"/>
      <c r="AQ3624" s="24"/>
      <c r="AR3624" s="24"/>
      <c r="AS3624" s="24"/>
      <c r="AT3624" s="24"/>
      <c r="AU3624" s="24"/>
      <c r="AV3624" s="24"/>
      <c r="AW3624" s="24"/>
      <c r="AX3624" s="24"/>
      <c r="AY3624" s="24"/>
      <c r="AZ3624" s="24"/>
      <c r="BA3624" s="24"/>
      <c r="BB3624" s="21">
        <f t="shared" si="431"/>
        <v>15.907999999999999</v>
      </c>
      <c r="BC3624" s="21"/>
      <c r="BD3624" s="22">
        <f t="shared" si="432"/>
        <v>21.381720430107524</v>
      </c>
      <c r="BE3624" s="21"/>
      <c r="BG3624" s="10"/>
      <c r="BH3624" s="21">
        <f t="shared" si="429"/>
        <v>0</v>
      </c>
      <c r="BI3624" s="22">
        <f t="shared" si="429"/>
        <v>1.5907999999999999E-2</v>
      </c>
      <c r="BJ3624" s="21"/>
      <c r="BK3624" s="21">
        <v>0</v>
      </c>
      <c r="BL3624" s="22">
        <v>4.7723999999999996E-2</v>
      </c>
      <c r="BM3624" s="21"/>
      <c r="BN3624" s="21">
        <f t="shared" si="430"/>
        <v>0</v>
      </c>
      <c r="BO3624" s="22">
        <f t="shared" si="430"/>
        <v>0.19089599999999998</v>
      </c>
      <c r="BP3624" s="21">
        <f t="shared" si="430"/>
        <v>0</v>
      </c>
    </row>
    <row r="3625" spans="1:68" ht="11.1" hidden="1" customHeight="1" outlineLevel="2" x14ac:dyDescent="0.2">
      <c r="A3625" s="10"/>
      <c r="B3625" s="18"/>
      <c r="C3625" s="18"/>
      <c r="D3625" s="18"/>
      <c r="E3625" s="23" t="s">
        <v>3110</v>
      </c>
      <c r="F3625" s="208">
        <v>1</v>
      </c>
      <c r="G3625" s="24"/>
      <c r="H3625" s="24"/>
      <c r="I3625" s="239">
        <v>4.3220000000000001</v>
      </c>
      <c r="J3625" s="239"/>
      <c r="K3625" s="24"/>
      <c r="L3625" s="24"/>
      <c r="M3625" s="24"/>
      <c r="N3625" s="24"/>
      <c r="O3625" s="24"/>
      <c r="P3625" s="208">
        <v>0.57599999999999996</v>
      </c>
      <c r="Q3625" s="24"/>
      <c r="R3625" s="24"/>
      <c r="S3625" s="24"/>
      <c r="T3625" s="24"/>
      <c r="U3625" s="24"/>
      <c r="V3625" s="24"/>
      <c r="W3625" s="24"/>
      <c r="X3625" s="24"/>
      <c r="Y3625" s="24"/>
      <c r="Z3625" s="24"/>
      <c r="AA3625" s="24"/>
      <c r="AB3625" s="24"/>
      <c r="AC3625" s="24"/>
      <c r="AD3625" s="24"/>
      <c r="AE3625" s="24"/>
      <c r="AF3625" s="24"/>
      <c r="AG3625" s="24"/>
      <c r="AH3625" s="24"/>
      <c r="AI3625" s="24"/>
      <c r="AJ3625" s="24"/>
      <c r="AK3625" s="24"/>
      <c r="AL3625" s="24"/>
      <c r="AM3625" s="24"/>
      <c r="AN3625" s="24"/>
      <c r="AO3625" s="24"/>
      <c r="AP3625" s="24"/>
      <c r="AQ3625" s="24"/>
      <c r="AR3625" s="24"/>
      <c r="AS3625" s="24"/>
      <c r="AT3625" s="24"/>
      <c r="AU3625" s="24"/>
      <c r="AV3625" s="24"/>
      <c r="AW3625" s="24"/>
      <c r="AX3625" s="24"/>
      <c r="AY3625" s="24"/>
      <c r="AZ3625" s="24"/>
      <c r="BA3625" s="24"/>
      <c r="BB3625" s="21">
        <f t="shared" si="431"/>
        <v>4.3220000000000001</v>
      </c>
      <c r="BC3625" s="21"/>
      <c r="BD3625" s="22">
        <f t="shared" si="432"/>
        <v>5.809139784946237</v>
      </c>
      <c r="BE3625" s="21"/>
      <c r="BG3625" s="10"/>
      <c r="BH3625" s="21">
        <f t="shared" si="429"/>
        <v>0</v>
      </c>
      <c r="BI3625" s="22">
        <f t="shared" si="429"/>
        <v>4.3220000000000012E-3</v>
      </c>
      <c r="BJ3625" s="21"/>
      <c r="BK3625" s="21">
        <v>0</v>
      </c>
      <c r="BL3625" s="22">
        <v>1.2966000000000004E-2</v>
      </c>
      <c r="BM3625" s="21"/>
      <c r="BN3625" s="21">
        <f t="shared" si="430"/>
        <v>0</v>
      </c>
      <c r="BO3625" s="22">
        <f t="shared" si="430"/>
        <v>5.1864000000000014E-2</v>
      </c>
      <c r="BP3625" s="21">
        <f t="shared" si="430"/>
        <v>0</v>
      </c>
    </row>
    <row r="3626" spans="1:68" ht="11.1" customHeight="1" outlineLevel="1" collapsed="1" x14ac:dyDescent="0.2">
      <c r="A3626" s="10"/>
      <c r="B3626" s="18"/>
      <c r="C3626" s="18"/>
      <c r="D3626" s="18"/>
      <c r="E3626" s="19" t="s">
        <v>3111</v>
      </c>
      <c r="F3626" s="209">
        <v>0.5</v>
      </c>
      <c r="G3626" s="209">
        <v>0.5</v>
      </c>
      <c r="H3626" s="209">
        <v>0.248</v>
      </c>
      <c r="I3626" s="20"/>
      <c r="J3626" s="20"/>
      <c r="K3626" s="20"/>
      <c r="L3626" s="20"/>
      <c r="M3626" s="20"/>
      <c r="N3626" s="20"/>
      <c r="O3626" s="20"/>
      <c r="P3626" s="209">
        <v>0.32600000000000001</v>
      </c>
      <c r="Q3626" s="209">
        <v>0.626</v>
      </c>
      <c r="R3626" s="209">
        <v>0.8</v>
      </c>
      <c r="S3626" s="209">
        <v>0.27</v>
      </c>
      <c r="T3626" s="209">
        <v>0.66</v>
      </c>
      <c r="U3626" s="209">
        <v>0.31</v>
      </c>
      <c r="V3626" s="209">
        <v>0.1</v>
      </c>
      <c r="W3626" s="20"/>
      <c r="X3626" s="20"/>
      <c r="Y3626" s="20"/>
      <c r="Z3626" s="20"/>
      <c r="AA3626" s="20"/>
      <c r="AB3626" s="20"/>
      <c r="AC3626" s="209">
        <v>0.06</v>
      </c>
      <c r="AD3626" s="209">
        <v>0.96</v>
      </c>
      <c r="AE3626" s="209">
        <v>0.74</v>
      </c>
      <c r="AF3626" s="209">
        <v>0.5</v>
      </c>
      <c r="AG3626" s="209">
        <v>0.22600000000000001</v>
      </c>
      <c r="AH3626" s="20"/>
      <c r="AI3626" s="20"/>
      <c r="AJ3626" s="20"/>
      <c r="AK3626" s="20"/>
      <c r="AL3626" s="20"/>
      <c r="AM3626" s="20"/>
      <c r="AN3626" s="209">
        <v>0.114</v>
      </c>
      <c r="AO3626" s="209">
        <v>0.501</v>
      </c>
      <c r="AP3626" s="209">
        <v>0.80600000000000005</v>
      </c>
      <c r="AQ3626" s="209">
        <v>0.82299999999999995</v>
      </c>
      <c r="AR3626" s="209">
        <v>0.64200000000000002</v>
      </c>
      <c r="AS3626" s="209">
        <v>0.51</v>
      </c>
      <c r="AT3626" s="209">
        <v>0.378</v>
      </c>
      <c r="AU3626" s="20"/>
      <c r="AV3626" s="20"/>
      <c r="AW3626" s="20"/>
      <c r="AX3626" s="20"/>
      <c r="AY3626" s="20"/>
      <c r="AZ3626" s="209">
        <v>0.2</v>
      </c>
      <c r="BA3626" s="209">
        <v>0.66500000000000004</v>
      </c>
      <c r="BB3626" s="21">
        <f t="shared" si="431"/>
        <v>0.96</v>
      </c>
      <c r="BC3626" s="21">
        <f>BF3626</f>
        <v>2.4300000000000002</v>
      </c>
      <c r="BD3626" s="22">
        <f t="shared" si="432"/>
        <v>1.2903225806451613</v>
      </c>
      <c r="BE3626" s="21">
        <f>BC3626-BD3626</f>
        <v>1.1396774193548389</v>
      </c>
      <c r="BF3626" s="2">
        <v>2.4300000000000002</v>
      </c>
      <c r="BG3626" s="10">
        <v>7</v>
      </c>
      <c r="BH3626" s="21">
        <f t="shared" ref="BH3626:BI3689" si="433">(BC3626*24*31/1000000)</f>
        <v>1.8079200000000004E-3</v>
      </c>
      <c r="BI3626" s="22">
        <f t="shared" si="433"/>
        <v>9.6000000000000002E-4</v>
      </c>
      <c r="BJ3626" s="21">
        <f>BH3626-BI3626</f>
        <v>8.4792000000000038E-4</v>
      </c>
      <c r="BK3626" s="21">
        <v>5.4237600000000014E-3</v>
      </c>
      <c r="BL3626" s="22">
        <v>2.8800000000000002E-3</v>
      </c>
      <c r="BM3626" s="21">
        <v>2.5437600000000012E-3</v>
      </c>
      <c r="BN3626" s="21">
        <f t="shared" si="430"/>
        <v>2.1695040000000006E-2</v>
      </c>
      <c r="BO3626" s="22">
        <f t="shared" si="430"/>
        <v>1.1520000000000001E-2</v>
      </c>
      <c r="BP3626" s="21">
        <f t="shared" si="430"/>
        <v>1.0175040000000005E-2</v>
      </c>
    </row>
    <row r="3627" spans="1:68" ht="11.1" hidden="1" customHeight="1" outlineLevel="2" x14ac:dyDescent="0.2">
      <c r="A3627" s="10"/>
      <c r="B3627" s="18"/>
      <c r="C3627" s="18"/>
      <c r="D3627" s="18"/>
      <c r="E3627" s="23" t="s">
        <v>3112</v>
      </c>
      <c r="F3627" s="208">
        <v>0.5</v>
      </c>
      <c r="G3627" s="208">
        <v>0.5</v>
      </c>
      <c r="H3627" s="208">
        <v>0.248</v>
      </c>
      <c r="I3627" s="24"/>
      <c r="J3627" s="24"/>
      <c r="K3627" s="24"/>
      <c r="L3627" s="24"/>
      <c r="M3627" s="24"/>
      <c r="N3627" s="24"/>
      <c r="O3627" s="24"/>
      <c r="P3627" s="208">
        <v>0.32600000000000001</v>
      </c>
      <c r="Q3627" s="208">
        <v>0.626</v>
      </c>
      <c r="R3627" s="208">
        <v>0.8</v>
      </c>
      <c r="S3627" s="208">
        <v>0.27</v>
      </c>
      <c r="T3627" s="208">
        <v>0.66</v>
      </c>
      <c r="U3627" s="208">
        <v>0.31</v>
      </c>
      <c r="V3627" s="208">
        <v>0.1</v>
      </c>
      <c r="W3627" s="24"/>
      <c r="X3627" s="24"/>
      <c r="Y3627" s="24"/>
      <c r="Z3627" s="24"/>
      <c r="AA3627" s="24"/>
      <c r="AB3627" s="24"/>
      <c r="AC3627" s="208">
        <v>0.06</v>
      </c>
      <c r="AD3627" s="208">
        <v>0.96</v>
      </c>
      <c r="AE3627" s="208">
        <v>0.74</v>
      </c>
      <c r="AF3627" s="208">
        <v>0.5</v>
      </c>
      <c r="AG3627" s="208">
        <v>0.22600000000000001</v>
      </c>
      <c r="AH3627" s="24"/>
      <c r="AI3627" s="24"/>
      <c r="AJ3627" s="24"/>
      <c r="AK3627" s="24"/>
      <c r="AL3627" s="24"/>
      <c r="AM3627" s="24"/>
      <c r="AN3627" s="208">
        <v>0.114</v>
      </c>
      <c r="AO3627" s="208">
        <v>0.501</v>
      </c>
      <c r="AP3627" s="208">
        <v>0.80600000000000005</v>
      </c>
      <c r="AQ3627" s="208">
        <v>0.82299999999999995</v>
      </c>
      <c r="AR3627" s="208">
        <v>0.64200000000000002</v>
      </c>
      <c r="AS3627" s="208">
        <v>0.51</v>
      </c>
      <c r="AT3627" s="208">
        <v>0.378</v>
      </c>
      <c r="AU3627" s="24"/>
      <c r="AV3627" s="24"/>
      <c r="AW3627" s="24"/>
      <c r="AX3627" s="24"/>
      <c r="AY3627" s="24"/>
      <c r="AZ3627" s="208">
        <v>0.2</v>
      </c>
      <c r="BA3627" s="208">
        <v>0.66500000000000004</v>
      </c>
      <c r="BB3627" s="21">
        <f t="shared" si="431"/>
        <v>0.96</v>
      </c>
      <c r="BC3627" s="21"/>
      <c r="BD3627" s="22">
        <f t="shared" si="432"/>
        <v>1.2903225806451613</v>
      </c>
      <c r="BE3627" s="21"/>
      <c r="BG3627" s="10"/>
      <c r="BH3627" s="21">
        <f t="shared" si="433"/>
        <v>0</v>
      </c>
      <c r="BI3627" s="22">
        <f t="shared" si="433"/>
        <v>9.6000000000000002E-4</v>
      </c>
      <c r="BJ3627" s="21"/>
      <c r="BK3627" s="21">
        <v>0</v>
      </c>
      <c r="BL3627" s="22">
        <v>2.8800000000000002E-3</v>
      </c>
      <c r="BM3627" s="21"/>
      <c r="BN3627" s="21">
        <f t="shared" si="430"/>
        <v>0</v>
      </c>
      <c r="BO3627" s="22">
        <f t="shared" si="430"/>
        <v>1.1520000000000001E-2</v>
      </c>
      <c r="BP3627" s="21">
        <f t="shared" si="430"/>
        <v>0</v>
      </c>
    </row>
    <row r="3628" spans="1:68" ht="11.1" customHeight="1" outlineLevel="1" collapsed="1" x14ac:dyDescent="0.2">
      <c r="A3628" s="10"/>
      <c r="B3628" s="18"/>
      <c r="C3628" s="18"/>
      <c r="D3628" s="18"/>
      <c r="E3628" s="19" t="s">
        <v>3113</v>
      </c>
      <c r="F3628" s="209">
        <v>2.2999999999999998</v>
      </c>
      <c r="G3628" s="20"/>
      <c r="H3628" s="209">
        <v>4.5750000000000002</v>
      </c>
      <c r="I3628" s="240">
        <v>0.5</v>
      </c>
      <c r="J3628" s="240"/>
      <c r="K3628" s="209">
        <v>0.97899999999999998</v>
      </c>
      <c r="L3628" s="20"/>
      <c r="M3628" s="20"/>
      <c r="N3628" s="20"/>
      <c r="O3628" s="20"/>
      <c r="P3628" s="209">
        <v>0.84599999999999997</v>
      </c>
      <c r="Q3628" s="20"/>
      <c r="R3628" s="20"/>
      <c r="S3628" s="209">
        <v>1.5409999999999999</v>
      </c>
      <c r="T3628" s="209">
        <v>4.95</v>
      </c>
      <c r="U3628" s="20"/>
      <c r="V3628" s="209">
        <v>0.45</v>
      </c>
      <c r="W3628" s="209">
        <v>2.5339999999999998</v>
      </c>
      <c r="X3628" s="20"/>
      <c r="Y3628" s="20"/>
      <c r="Z3628" s="20"/>
      <c r="AA3628" s="20"/>
      <c r="AB3628" s="20"/>
      <c r="AC3628" s="209">
        <v>2.4119999999999999</v>
      </c>
      <c r="AD3628" s="209">
        <v>2.1110000000000002</v>
      </c>
      <c r="AE3628" s="209">
        <v>3.1019999999999999</v>
      </c>
      <c r="AF3628" s="209">
        <v>2.0779999999999998</v>
      </c>
      <c r="AG3628" s="209">
        <v>0.96199999999999997</v>
      </c>
      <c r="AH3628" s="209">
        <v>0.70499999999999996</v>
      </c>
      <c r="AI3628" s="209">
        <v>0.82199999999999995</v>
      </c>
      <c r="AJ3628" s="20"/>
      <c r="AK3628" s="209">
        <v>0.115</v>
      </c>
      <c r="AL3628" s="20"/>
      <c r="AM3628" s="209">
        <v>0.78100000000000003</v>
      </c>
      <c r="AN3628" s="209">
        <v>1.4139999999999999</v>
      </c>
      <c r="AO3628" s="20"/>
      <c r="AP3628" s="209">
        <v>1.5</v>
      </c>
      <c r="AQ3628" s="209">
        <v>0.625</v>
      </c>
      <c r="AR3628" s="209">
        <v>5.8280000000000003</v>
      </c>
      <c r="AS3628" s="209">
        <v>0.86199999999999999</v>
      </c>
      <c r="AT3628" s="209">
        <v>0.4</v>
      </c>
      <c r="AU3628" s="20"/>
      <c r="AV3628" s="20"/>
      <c r="AW3628" s="20"/>
      <c r="AX3628" s="20"/>
      <c r="AY3628" s="20"/>
      <c r="AZ3628" s="209">
        <v>1.2</v>
      </c>
      <c r="BA3628" s="209">
        <v>1.556</v>
      </c>
      <c r="BB3628" s="21">
        <f t="shared" si="431"/>
        <v>5.8280000000000003</v>
      </c>
      <c r="BC3628" s="21">
        <f>BF3628</f>
        <v>8.24</v>
      </c>
      <c r="BD3628" s="22">
        <f t="shared" si="432"/>
        <v>7.833333333333333</v>
      </c>
      <c r="BE3628" s="21">
        <f>BC3628-BD3628</f>
        <v>0.40666666666666718</v>
      </c>
      <c r="BF3628" s="2">
        <v>8.24</v>
      </c>
      <c r="BG3628" s="10">
        <v>7</v>
      </c>
      <c r="BH3628" s="21">
        <f t="shared" si="433"/>
        <v>6.1305599999999993E-3</v>
      </c>
      <c r="BI3628" s="22">
        <f t="shared" si="433"/>
        <v>5.8279999999999998E-3</v>
      </c>
      <c r="BJ3628" s="21">
        <f>BH3628-BI3628</f>
        <v>3.0255999999999946E-4</v>
      </c>
      <c r="BK3628" s="21">
        <v>1.8391679999999997E-2</v>
      </c>
      <c r="BL3628" s="22">
        <v>1.7484E-2</v>
      </c>
      <c r="BM3628" s="21">
        <v>9.0767999999999752E-4</v>
      </c>
      <c r="BN3628" s="21">
        <f t="shared" si="430"/>
        <v>7.3566719999999988E-2</v>
      </c>
      <c r="BO3628" s="22">
        <f t="shared" si="430"/>
        <v>6.9935999999999998E-2</v>
      </c>
      <c r="BP3628" s="21">
        <f t="shared" si="430"/>
        <v>3.6307199999999901E-3</v>
      </c>
    </row>
    <row r="3629" spans="1:68" ht="11.1" hidden="1" customHeight="1" outlineLevel="2" x14ac:dyDescent="0.2">
      <c r="A3629" s="10"/>
      <c r="B3629" s="18"/>
      <c r="C3629" s="18"/>
      <c r="D3629" s="18"/>
      <c r="E3629" s="23" t="s">
        <v>3114</v>
      </c>
      <c r="F3629" s="208">
        <v>2.2999999999999998</v>
      </c>
      <c r="G3629" s="24"/>
      <c r="H3629" s="208">
        <v>4.5750000000000002</v>
      </c>
      <c r="I3629" s="239">
        <v>0.5</v>
      </c>
      <c r="J3629" s="239"/>
      <c r="K3629" s="208">
        <v>0.97899999999999998</v>
      </c>
      <c r="L3629" s="24"/>
      <c r="M3629" s="24"/>
      <c r="N3629" s="24"/>
      <c r="O3629" s="24"/>
      <c r="P3629" s="208">
        <v>0.84599999999999997</v>
      </c>
      <c r="Q3629" s="24"/>
      <c r="R3629" s="24"/>
      <c r="S3629" s="208">
        <v>1.5409999999999999</v>
      </c>
      <c r="T3629" s="208">
        <v>4.95</v>
      </c>
      <c r="U3629" s="24"/>
      <c r="V3629" s="208">
        <v>0.45</v>
      </c>
      <c r="W3629" s="208">
        <v>2.5339999999999998</v>
      </c>
      <c r="X3629" s="24"/>
      <c r="Y3629" s="24"/>
      <c r="Z3629" s="24"/>
      <c r="AA3629" s="24"/>
      <c r="AB3629" s="24"/>
      <c r="AC3629" s="208">
        <v>2.4119999999999999</v>
      </c>
      <c r="AD3629" s="208">
        <v>2.1110000000000002</v>
      </c>
      <c r="AE3629" s="208">
        <v>3.1019999999999999</v>
      </c>
      <c r="AF3629" s="208">
        <v>2.0779999999999998</v>
      </c>
      <c r="AG3629" s="208">
        <v>0.96199999999999997</v>
      </c>
      <c r="AH3629" s="208">
        <v>0.70499999999999996</v>
      </c>
      <c r="AI3629" s="208">
        <v>0.82199999999999995</v>
      </c>
      <c r="AJ3629" s="24"/>
      <c r="AK3629" s="208">
        <v>0.115</v>
      </c>
      <c r="AL3629" s="24"/>
      <c r="AM3629" s="208">
        <v>0.78100000000000003</v>
      </c>
      <c r="AN3629" s="208">
        <v>1.4139999999999999</v>
      </c>
      <c r="AO3629" s="24"/>
      <c r="AP3629" s="208">
        <v>1.5</v>
      </c>
      <c r="AQ3629" s="208">
        <v>0.625</v>
      </c>
      <c r="AR3629" s="208">
        <v>5.8280000000000003</v>
      </c>
      <c r="AS3629" s="208">
        <v>0.86199999999999999</v>
      </c>
      <c r="AT3629" s="208">
        <v>0.4</v>
      </c>
      <c r="AU3629" s="24"/>
      <c r="AV3629" s="24"/>
      <c r="AW3629" s="24"/>
      <c r="AX3629" s="24"/>
      <c r="AY3629" s="24"/>
      <c r="AZ3629" s="208">
        <v>1.2</v>
      </c>
      <c r="BA3629" s="208">
        <v>1.556</v>
      </c>
      <c r="BB3629" s="21">
        <f t="shared" si="431"/>
        <v>5.8280000000000003</v>
      </c>
      <c r="BC3629" s="21"/>
      <c r="BD3629" s="22">
        <f t="shared" si="432"/>
        <v>7.833333333333333</v>
      </c>
      <c r="BE3629" s="21"/>
      <c r="BG3629" s="10"/>
      <c r="BH3629" s="21">
        <f t="shared" si="433"/>
        <v>0</v>
      </c>
      <c r="BI3629" s="22">
        <f t="shared" si="433"/>
        <v>5.8279999999999998E-3</v>
      </c>
      <c r="BJ3629" s="21"/>
      <c r="BK3629" s="21">
        <v>0</v>
      </c>
      <c r="BL3629" s="22">
        <v>1.7484E-2</v>
      </c>
      <c r="BM3629" s="21"/>
      <c r="BN3629" s="21">
        <f t="shared" si="430"/>
        <v>0</v>
      </c>
      <c r="BO3629" s="22">
        <f t="shared" si="430"/>
        <v>6.9935999999999998E-2</v>
      </c>
      <c r="BP3629" s="21">
        <f t="shared" si="430"/>
        <v>0</v>
      </c>
    </row>
    <row r="3630" spans="1:68" ht="11.1" hidden="1" customHeight="1" outlineLevel="1" collapsed="1" x14ac:dyDescent="0.2">
      <c r="A3630" s="10"/>
      <c r="B3630" s="18"/>
      <c r="C3630" s="18"/>
      <c r="D3630" s="18"/>
      <c r="E3630" s="19" t="s">
        <v>3115</v>
      </c>
      <c r="F3630" s="20"/>
      <c r="G3630" s="20"/>
      <c r="H3630" s="20"/>
      <c r="I3630" s="20"/>
      <c r="J3630" s="20"/>
      <c r="K3630" s="20"/>
      <c r="L3630" s="20"/>
      <c r="M3630" s="20"/>
      <c r="N3630" s="20"/>
      <c r="O3630" s="20"/>
      <c r="P3630" s="20"/>
      <c r="Q3630" s="20"/>
      <c r="R3630" s="209">
        <v>0.28399999999999997</v>
      </c>
      <c r="S3630" s="209">
        <v>0.1</v>
      </c>
      <c r="T3630" s="20"/>
      <c r="U3630" s="209">
        <v>0.2</v>
      </c>
      <c r="V3630" s="209">
        <v>0.183</v>
      </c>
      <c r="W3630" s="209">
        <v>9.1999999999999998E-2</v>
      </c>
      <c r="X3630" s="20"/>
      <c r="Y3630" s="20"/>
      <c r="Z3630" s="20"/>
      <c r="AA3630" s="209">
        <v>0.64800000000000002</v>
      </c>
      <c r="AB3630" s="209">
        <v>1.103</v>
      </c>
      <c r="AC3630" s="209">
        <v>2.1760000000000002</v>
      </c>
      <c r="AD3630" s="209">
        <v>2.3380000000000001</v>
      </c>
      <c r="AE3630" s="209">
        <v>2.5680000000000001</v>
      </c>
      <c r="AF3630" s="209">
        <v>2.0419999999999998</v>
      </c>
      <c r="AG3630" s="209">
        <v>1.2470000000000001</v>
      </c>
      <c r="AH3630" s="209">
        <v>0.79100000000000004</v>
      </c>
      <c r="AI3630" s="209">
        <v>0.50700000000000001</v>
      </c>
      <c r="AJ3630" s="20"/>
      <c r="AK3630" s="20"/>
      <c r="AL3630" s="20"/>
      <c r="AM3630" s="209">
        <v>0.58399999999999996</v>
      </c>
      <c r="AN3630" s="209">
        <v>1.381</v>
      </c>
      <c r="AO3630" s="209">
        <v>2.2829999999999999</v>
      </c>
      <c r="AP3630" s="209">
        <v>2.5249999999999999</v>
      </c>
      <c r="AQ3630" s="209">
        <v>2.7410000000000001</v>
      </c>
      <c r="AR3630" s="209">
        <v>3.0609999999999999</v>
      </c>
      <c r="AS3630" s="209">
        <v>1.2350000000000001</v>
      </c>
      <c r="AT3630" s="209">
        <v>0.996</v>
      </c>
      <c r="AU3630" s="20"/>
      <c r="AV3630" s="209">
        <v>0.61799999999999999</v>
      </c>
      <c r="AW3630" s="20"/>
      <c r="AX3630" s="20"/>
      <c r="AY3630" s="209">
        <v>0.69399999999999995</v>
      </c>
      <c r="AZ3630" s="209">
        <v>0.68400000000000005</v>
      </c>
      <c r="BA3630" s="209">
        <v>1.601</v>
      </c>
      <c r="BB3630" s="56">
        <f>BB3631+BB3632</f>
        <v>3.383</v>
      </c>
      <c r="BC3630" s="21">
        <f>BF3630</f>
        <v>5.5</v>
      </c>
      <c r="BD3630" s="22">
        <f t="shared" si="432"/>
        <v>4.547043010752688</v>
      </c>
      <c r="BE3630" s="21">
        <f>BC3630-BD3630</f>
        <v>0.95295698924731198</v>
      </c>
      <c r="BF3630" s="2">
        <v>5.5</v>
      </c>
      <c r="BG3630" s="10">
        <v>6</v>
      </c>
      <c r="BH3630" s="21">
        <f t="shared" si="433"/>
        <v>4.0920000000000002E-3</v>
      </c>
      <c r="BI3630" s="22">
        <f t="shared" si="433"/>
        <v>3.3830000000000002E-3</v>
      </c>
      <c r="BJ3630" s="21">
        <f>BH3630-BI3630</f>
        <v>7.0899999999999999E-4</v>
      </c>
      <c r="BK3630" s="21">
        <v>1.2276E-2</v>
      </c>
      <c r="BL3630" s="22">
        <v>1.0149E-2</v>
      </c>
      <c r="BM3630" s="21">
        <v>2.1270000000000004E-3</v>
      </c>
      <c r="BN3630" s="21">
        <f t="shared" si="430"/>
        <v>4.9104000000000002E-2</v>
      </c>
      <c r="BO3630" s="22">
        <f t="shared" si="430"/>
        <v>4.0596E-2</v>
      </c>
      <c r="BP3630" s="21">
        <f t="shared" si="430"/>
        <v>8.5080000000000017E-3</v>
      </c>
    </row>
    <row r="3631" spans="1:68" ht="11.1" hidden="1" customHeight="1" outlineLevel="2" x14ac:dyDescent="0.2">
      <c r="A3631" s="10"/>
      <c r="B3631" s="18"/>
      <c r="C3631" s="18"/>
      <c r="D3631" s="18"/>
      <c r="E3631" s="23" t="s">
        <v>3116</v>
      </c>
      <c r="F3631" s="24"/>
      <c r="G3631" s="24"/>
      <c r="H3631" s="24"/>
      <c r="I3631" s="24"/>
      <c r="J3631" s="24"/>
      <c r="K3631" s="24"/>
      <c r="L3631" s="24"/>
      <c r="M3631" s="24"/>
      <c r="N3631" s="24"/>
      <c r="O3631" s="24"/>
      <c r="P3631" s="24"/>
      <c r="Q3631" s="24"/>
      <c r="R3631" s="24"/>
      <c r="S3631" s="24"/>
      <c r="T3631" s="24"/>
      <c r="U3631" s="24"/>
      <c r="V3631" s="24"/>
      <c r="W3631" s="24"/>
      <c r="X3631" s="24"/>
      <c r="Y3631" s="24"/>
      <c r="Z3631" s="24"/>
      <c r="AA3631" s="208">
        <v>0.32600000000000001</v>
      </c>
      <c r="AB3631" s="208">
        <v>1.103</v>
      </c>
      <c r="AC3631" s="208">
        <v>2.1760000000000002</v>
      </c>
      <c r="AD3631" s="208">
        <v>2.3220000000000001</v>
      </c>
      <c r="AE3631" s="208">
        <v>2.5680000000000001</v>
      </c>
      <c r="AF3631" s="208">
        <v>2.0419999999999998</v>
      </c>
      <c r="AG3631" s="208">
        <v>1.2470000000000001</v>
      </c>
      <c r="AH3631" s="208">
        <v>0.79100000000000004</v>
      </c>
      <c r="AI3631" s="208">
        <v>0.50700000000000001</v>
      </c>
      <c r="AJ3631" s="24"/>
      <c r="AK3631" s="24"/>
      <c r="AL3631" s="24"/>
      <c r="AM3631" s="208">
        <v>0.58399999999999996</v>
      </c>
      <c r="AN3631" s="208">
        <v>1.381</v>
      </c>
      <c r="AO3631" s="208">
        <v>2.2829999999999999</v>
      </c>
      <c r="AP3631" s="208">
        <v>2.4</v>
      </c>
      <c r="AQ3631" s="208">
        <v>2.7410000000000001</v>
      </c>
      <c r="AR3631" s="208">
        <v>3.0609999999999999</v>
      </c>
      <c r="AS3631" s="208">
        <v>1.2350000000000001</v>
      </c>
      <c r="AT3631" s="208">
        <v>0.996</v>
      </c>
      <c r="AU3631" s="24"/>
      <c r="AV3631" s="208">
        <v>0.61799999999999999</v>
      </c>
      <c r="AW3631" s="24"/>
      <c r="AX3631" s="24"/>
      <c r="AY3631" s="208">
        <v>0.69399999999999995</v>
      </c>
      <c r="AZ3631" s="208">
        <v>0.68400000000000005</v>
      </c>
      <c r="BA3631" s="208">
        <v>1.601</v>
      </c>
      <c r="BB3631" s="21">
        <f t="shared" si="431"/>
        <v>3.0609999999999999</v>
      </c>
      <c r="BC3631" s="21"/>
      <c r="BD3631" s="22">
        <f t="shared" si="432"/>
        <v>4.1142473118279561</v>
      </c>
      <c r="BE3631" s="21"/>
      <c r="BG3631" s="10"/>
      <c r="BH3631" s="21">
        <f t="shared" si="433"/>
        <v>0</v>
      </c>
      <c r="BI3631" s="22">
        <f t="shared" si="433"/>
        <v>3.0609999999999995E-3</v>
      </c>
      <c r="BJ3631" s="21"/>
      <c r="BK3631" s="21">
        <v>0</v>
      </c>
      <c r="BL3631" s="22">
        <v>9.1829999999999985E-3</v>
      </c>
      <c r="BM3631" s="21"/>
      <c r="BN3631" s="21">
        <f t="shared" si="430"/>
        <v>0</v>
      </c>
      <c r="BO3631" s="22">
        <f t="shared" si="430"/>
        <v>3.6731999999999994E-2</v>
      </c>
      <c r="BP3631" s="21">
        <f t="shared" si="430"/>
        <v>0</v>
      </c>
    </row>
    <row r="3632" spans="1:68" ht="11.1" hidden="1" customHeight="1" outlineLevel="2" x14ac:dyDescent="0.2">
      <c r="A3632" s="10"/>
      <c r="B3632" s="18"/>
      <c r="C3632" s="18"/>
      <c r="D3632" s="18"/>
      <c r="E3632" s="23" t="s">
        <v>3117</v>
      </c>
      <c r="F3632" s="24"/>
      <c r="G3632" s="24"/>
      <c r="H3632" s="24"/>
      <c r="I3632" s="24"/>
      <c r="J3632" s="24"/>
      <c r="K3632" s="24"/>
      <c r="L3632" s="24"/>
      <c r="M3632" s="24"/>
      <c r="N3632" s="24"/>
      <c r="O3632" s="24"/>
      <c r="P3632" s="24"/>
      <c r="Q3632" s="24"/>
      <c r="R3632" s="208">
        <v>0.28399999999999997</v>
      </c>
      <c r="S3632" s="208">
        <v>0.1</v>
      </c>
      <c r="T3632" s="24"/>
      <c r="U3632" s="208">
        <v>0.2</v>
      </c>
      <c r="V3632" s="208">
        <v>0.183</v>
      </c>
      <c r="W3632" s="208">
        <v>9.1999999999999998E-2</v>
      </c>
      <c r="X3632" s="24"/>
      <c r="Y3632" s="24"/>
      <c r="Z3632" s="24"/>
      <c r="AA3632" s="208">
        <v>0.32200000000000001</v>
      </c>
      <c r="AB3632" s="24"/>
      <c r="AC3632" s="24"/>
      <c r="AD3632" s="208">
        <v>1.6E-2</v>
      </c>
      <c r="AE3632" s="24"/>
      <c r="AF3632" s="24"/>
      <c r="AG3632" s="24"/>
      <c r="AH3632" s="24"/>
      <c r="AI3632" s="24"/>
      <c r="AJ3632" s="24"/>
      <c r="AK3632" s="24"/>
      <c r="AL3632" s="24"/>
      <c r="AM3632" s="24"/>
      <c r="AN3632" s="24"/>
      <c r="AO3632" s="24"/>
      <c r="AP3632" s="208">
        <v>0.125</v>
      </c>
      <c r="AQ3632" s="24"/>
      <c r="AR3632" s="24"/>
      <c r="AS3632" s="24"/>
      <c r="AT3632" s="24"/>
      <c r="AU3632" s="24"/>
      <c r="AV3632" s="24"/>
      <c r="AW3632" s="24"/>
      <c r="AX3632" s="24"/>
      <c r="AY3632" s="24"/>
      <c r="AZ3632" s="24"/>
      <c r="BA3632" s="24"/>
      <c r="BB3632" s="21">
        <f t="shared" si="431"/>
        <v>0.32200000000000001</v>
      </c>
      <c r="BC3632" s="21"/>
      <c r="BD3632" s="22">
        <f t="shared" si="432"/>
        <v>0.43279569892473119</v>
      </c>
      <c r="BE3632" s="21"/>
      <c r="BG3632" s="10"/>
      <c r="BH3632" s="21">
        <f t="shared" si="433"/>
        <v>0</v>
      </c>
      <c r="BI3632" s="22">
        <f t="shared" si="433"/>
        <v>3.2200000000000002E-4</v>
      </c>
      <c r="BJ3632" s="21"/>
      <c r="BK3632" s="21">
        <v>0</v>
      </c>
      <c r="BL3632" s="22">
        <v>9.6600000000000006E-4</v>
      </c>
      <c r="BM3632" s="21"/>
      <c r="BN3632" s="21">
        <f t="shared" si="430"/>
        <v>0</v>
      </c>
      <c r="BO3632" s="22">
        <f t="shared" si="430"/>
        <v>3.8640000000000002E-3</v>
      </c>
      <c r="BP3632" s="21">
        <f t="shared" si="430"/>
        <v>0</v>
      </c>
    </row>
    <row r="3633" spans="1:68" ht="11.1" hidden="1" customHeight="1" outlineLevel="1" collapsed="1" x14ac:dyDescent="0.2">
      <c r="A3633" s="10"/>
      <c r="B3633" s="18"/>
      <c r="C3633" s="18"/>
      <c r="D3633" s="18"/>
      <c r="E3633" s="19" t="s">
        <v>3118</v>
      </c>
      <c r="F3633" s="209">
        <v>3.5</v>
      </c>
      <c r="G3633" s="20"/>
      <c r="H3633" s="209">
        <v>3.367</v>
      </c>
      <c r="I3633" s="20"/>
      <c r="J3633" s="20"/>
      <c r="K3633" s="20"/>
      <c r="L3633" s="20"/>
      <c r="M3633" s="209">
        <v>1.7729999999999999</v>
      </c>
      <c r="N3633" s="20"/>
      <c r="O3633" s="209">
        <v>0.32700000000000001</v>
      </c>
      <c r="P3633" s="209">
        <v>1.399</v>
      </c>
      <c r="Q3633" s="209">
        <v>3.15</v>
      </c>
      <c r="R3633" s="209">
        <v>3.5430000000000001</v>
      </c>
      <c r="S3633" s="209">
        <v>3.1</v>
      </c>
      <c r="T3633" s="209">
        <v>1.929</v>
      </c>
      <c r="U3633" s="209">
        <v>1.9159999999999999</v>
      </c>
      <c r="V3633" s="209">
        <v>2</v>
      </c>
      <c r="W3633" s="20"/>
      <c r="X3633" s="20"/>
      <c r="Y3633" s="20"/>
      <c r="Z3633" s="20"/>
      <c r="AA3633" s="20"/>
      <c r="AB3633" s="20"/>
      <c r="AC3633" s="209">
        <v>3.875</v>
      </c>
      <c r="AD3633" s="209">
        <v>2.9990000000000001</v>
      </c>
      <c r="AE3633" s="209">
        <v>3</v>
      </c>
      <c r="AF3633" s="209">
        <v>3.0339999999999998</v>
      </c>
      <c r="AG3633" s="209">
        <v>1.786</v>
      </c>
      <c r="AH3633" s="209">
        <v>0.995</v>
      </c>
      <c r="AI3633" s="209">
        <v>0.59899999999999998</v>
      </c>
      <c r="AJ3633" s="20"/>
      <c r="AK3633" s="20"/>
      <c r="AL3633" s="20"/>
      <c r="AM3633" s="20"/>
      <c r="AN3633" s="209">
        <v>1.5</v>
      </c>
      <c r="AO3633" s="209">
        <v>3.6850000000000001</v>
      </c>
      <c r="AP3633" s="209">
        <v>2.0569999999999999</v>
      </c>
      <c r="AQ3633" s="209">
        <v>3.681</v>
      </c>
      <c r="AR3633" s="209">
        <v>2.9159999999999999</v>
      </c>
      <c r="AS3633" s="209">
        <v>2.5870000000000002</v>
      </c>
      <c r="AT3633" s="209">
        <v>1.2070000000000001</v>
      </c>
      <c r="AU3633" s="20"/>
      <c r="AV3633" s="20"/>
      <c r="AW3633" s="20"/>
      <c r="AX3633" s="20"/>
      <c r="AY3633" s="20"/>
      <c r="AZ3633" s="209">
        <v>2.4830000000000001</v>
      </c>
      <c r="BA3633" s="209">
        <v>2.7530000000000001</v>
      </c>
      <c r="BB3633" s="21">
        <f t="shared" si="431"/>
        <v>3.875</v>
      </c>
      <c r="BC3633" s="21">
        <f>BF3633</f>
        <v>7.82</v>
      </c>
      <c r="BD3633" s="22">
        <f t="shared" si="432"/>
        <v>5.208333333333333</v>
      </c>
      <c r="BE3633" s="21">
        <f>BC3633-BD3633</f>
        <v>2.6116666666666672</v>
      </c>
      <c r="BF3633" s="2">
        <v>7.82</v>
      </c>
      <c r="BG3633" s="10">
        <v>6</v>
      </c>
      <c r="BH3633" s="21">
        <f t="shared" si="433"/>
        <v>5.8180799999999998E-3</v>
      </c>
      <c r="BI3633" s="22">
        <f t="shared" si="433"/>
        <v>3.875E-3</v>
      </c>
      <c r="BJ3633" s="21">
        <f>BH3633-BI3633</f>
        <v>1.9430799999999998E-3</v>
      </c>
      <c r="BK3633" s="21">
        <v>1.7454239999999999E-2</v>
      </c>
      <c r="BL3633" s="22">
        <v>1.1625E-2</v>
      </c>
      <c r="BM3633" s="21">
        <v>5.8292399999999994E-3</v>
      </c>
      <c r="BN3633" s="21">
        <f t="shared" si="430"/>
        <v>6.9816959999999997E-2</v>
      </c>
      <c r="BO3633" s="22">
        <f t="shared" si="430"/>
        <v>4.65E-2</v>
      </c>
      <c r="BP3633" s="21">
        <f t="shared" si="430"/>
        <v>2.3316959999999998E-2</v>
      </c>
    </row>
    <row r="3634" spans="1:68" ht="11.1" hidden="1" customHeight="1" outlineLevel="2" x14ac:dyDescent="0.2">
      <c r="A3634" s="10"/>
      <c r="B3634" s="18"/>
      <c r="C3634" s="18"/>
      <c r="D3634" s="18"/>
      <c r="E3634" s="23" t="s">
        <v>3119</v>
      </c>
      <c r="F3634" s="208">
        <v>3.5</v>
      </c>
      <c r="G3634" s="24"/>
      <c r="H3634" s="208">
        <v>3.367</v>
      </c>
      <c r="I3634" s="24"/>
      <c r="J3634" s="24"/>
      <c r="K3634" s="24"/>
      <c r="L3634" s="24"/>
      <c r="M3634" s="208">
        <v>1.7729999999999999</v>
      </c>
      <c r="N3634" s="24"/>
      <c r="O3634" s="208">
        <v>0.32700000000000001</v>
      </c>
      <c r="P3634" s="208">
        <v>1.399</v>
      </c>
      <c r="Q3634" s="208">
        <v>3.15</v>
      </c>
      <c r="R3634" s="208">
        <v>3.5430000000000001</v>
      </c>
      <c r="S3634" s="208">
        <v>3.1</v>
      </c>
      <c r="T3634" s="208">
        <v>1.929</v>
      </c>
      <c r="U3634" s="208">
        <v>1.9159999999999999</v>
      </c>
      <c r="V3634" s="208">
        <v>2</v>
      </c>
      <c r="W3634" s="24"/>
      <c r="X3634" s="24"/>
      <c r="Y3634" s="24"/>
      <c r="Z3634" s="24"/>
      <c r="AA3634" s="24"/>
      <c r="AB3634" s="24"/>
      <c r="AC3634" s="208">
        <v>3.875</v>
      </c>
      <c r="AD3634" s="208">
        <v>2.9990000000000001</v>
      </c>
      <c r="AE3634" s="208">
        <v>3</v>
      </c>
      <c r="AF3634" s="208">
        <v>3.0339999999999998</v>
      </c>
      <c r="AG3634" s="208">
        <v>1.786</v>
      </c>
      <c r="AH3634" s="208">
        <v>0.995</v>
      </c>
      <c r="AI3634" s="208">
        <v>0.59899999999999998</v>
      </c>
      <c r="AJ3634" s="24"/>
      <c r="AK3634" s="24"/>
      <c r="AL3634" s="24"/>
      <c r="AM3634" s="24"/>
      <c r="AN3634" s="208">
        <v>1.5</v>
      </c>
      <c r="AO3634" s="208">
        <v>3.6850000000000001</v>
      </c>
      <c r="AP3634" s="208">
        <v>2.0569999999999999</v>
      </c>
      <c r="AQ3634" s="208">
        <v>3.681</v>
      </c>
      <c r="AR3634" s="208">
        <v>2.9159999999999999</v>
      </c>
      <c r="AS3634" s="208">
        <v>2.5870000000000002</v>
      </c>
      <c r="AT3634" s="208">
        <v>1.2070000000000001</v>
      </c>
      <c r="AU3634" s="24"/>
      <c r="AV3634" s="24"/>
      <c r="AW3634" s="24"/>
      <c r="AX3634" s="24"/>
      <c r="AY3634" s="24"/>
      <c r="AZ3634" s="208">
        <v>2.4830000000000001</v>
      </c>
      <c r="BA3634" s="208">
        <v>2.7530000000000001</v>
      </c>
      <c r="BB3634" s="21">
        <f t="shared" si="431"/>
        <v>3.875</v>
      </c>
      <c r="BC3634" s="21"/>
      <c r="BD3634" s="22">
        <f t="shared" si="432"/>
        <v>5.208333333333333</v>
      </c>
      <c r="BE3634" s="21"/>
      <c r="BG3634" s="10"/>
      <c r="BH3634" s="21">
        <f t="shared" si="433"/>
        <v>0</v>
      </c>
      <c r="BI3634" s="22">
        <f t="shared" si="433"/>
        <v>3.875E-3</v>
      </c>
      <c r="BJ3634" s="21"/>
      <c r="BK3634" s="21">
        <v>0</v>
      </c>
      <c r="BL3634" s="22">
        <v>1.1625E-2</v>
      </c>
      <c r="BM3634" s="21"/>
      <c r="BN3634" s="21">
        <f t="shared" si="430"/>
        <v>0</v>
      </c>
      <c r="BO3634" s="22">
        <f t="shared" si="430"/>
        <v>4.65E-2</v>
      </c>
      <c r="BP3634" s="21">
        <f t="shared" si="430"/>
        <v>0</v>
      </c>
    </row>
    <row r="3635" spans="1:68" ht="11.1" hidden="1" customHeight="1" outlineLevel="1" collapsed="1" x14ac:dyDescent="0.2">
      <c r="A3635" s="10"/>
      <c r="B3635" s="18"/>
      <c r="C3635" s="18"/>
      <c r="D3635" s="18"/>
      <c r="E3635" s="19" t="s">
        <v>3120</v>
      </c>
      <c r="F3635" s="207">
        <v>1780.078</v>
      </c>
      <c r="G3635" s="207">
        <v>1490.1010000000001</v>
      </c>
      <c r="H3635" s="207">
        <v>1481.91</v>
      </c>
      <c r="I3635" s="236">
        <v>1241.395</v>
      </c>
      <c r="J3635" s="236"/>
      <c r="K3635" s="209">
        <v>120.71299999999999</v>
      </c>
      <c r="L3635" s="209">
        <v>10.884</v>
      </c>
      <c r="M3635" s="20"/>
      <c r="N3635" s="209">
        <v>37.610999999999997</v>
      </c>
      <c r="O3635" s="209">
        <v>29.512</v>
      </c>
      <c r="P3635" s="209">
        <v>116.32</v>
      </c>
      <c r="Q3635" s="207">
        <v>1418.7280000000001</v>
      </c>
      <c r="R3635" s="207">
        <v>1964.1990000000001</v>
      </c>
      <c r="S3635" s="207">
        <v>2147.7530000000002</v>
      </c>
      <c r="T3635" s="207">
        <v>2032.44</v>
      </c>
      <c r="U3635" s="207">
        <v>1819.4549999999999</v>
      </c>
      <c r="V3635" s="209">
        <v>865.53099999999995</v>
      </c>
      <c r="W3635" s="209">
        <v>57.886000000000003</v>
      </c>
      <c r="X3635" s="209">
        <v>29.215</v>
      </c>
      <c r="Y3635" s="209">
        <v>27.483000000000001</v>
      </c>
      <c r="Z3635" s="209">
        <v>66.066999999999993</v>
      </c>
      <c r="AA3635" s="209">
        <v>53.198</v>
      </c>
      <c r="AB3635" s="209">
        <v>244.49600000000001</v>
      </c>
      <c r="AC3635" s="207">
        <v>1008.0890000000001</v>
      </c>
      <c r="AD3635" s="207">
        <v>1675.048</v>
      </c>
      <c r="AE3635" s="207">
        <v>1605.971</v>
      </c>
      <c r="AF3635" s="207">
        <v>1502.711</v>
      </c>
      <c r="AG3635" s="207">
        <v>1207.7909999999999</v>
      </c>
      <c r="AH3635" s="209">
        <v>315.34300000000002</v>
      </c>
      <c r="AI3635" s="20"/>
      <c r="AJ3635" s="209">
        <v>52.039000000000001</v>
      </c>
      <c r="AK3635" s="209">
        <v>30.984999999999999</v>
      </c>
      <c r="AL3635" s="209">
        <v>36.758000000000003</v>
      </c>
      <c r="AM3635" s="209">
        <v>22.016999999999999</v>
      </c>
      <c r="AN3635" s="209">
        <v>382.78899999999999</v>
      </c>
      <c r="AO3635" s="207">
        <v>1355.2719999999999</v>
      </c>
      <c r="AP3635" s="207">
        <v>1711.7449999999999</v>
      </c>
      <c r="AQ3635" s="207">
        <v>1857.616</v>
      </c>
      <c r="AR3635" s="207">
        <v>1509.605</v>
      </c>
      <c r="AS3635" s="207">
        <v>1650.575</v>
      </c>
      <c r="AT3635" s="209">
        <v>852.66099999999994</v>
      </c>
      <c r="AU3635" s="209">
        <v>42.677</v>
      </c>
      <c r="AV3635" s="209">
        <v>28.701000000000001</v>
      </c>
      <c r="AW3635" s="209">
        <v>29.234000000000002</v>
      </c>
      <c r="AX3635" s="209">
        <v>55.994999999999997</v>
      </c>
      <c r="AY3635" s="209">
        <v>61.316000000000003</v>
      </c>
      <c r="AZ3635" s="209">
        <v>432.02199999999999</v>
      </c>
      <c r="BA3635" s="207">
        <v>1135.634</v>
      </c>
      <c r="BB3635" s="56">
        <f>BB3636+BB3637+BB3638+BB3639</f>
        <v>2201.596</v>
      </c>
      <c r="BC3635" s="21">
        <f>BD3635</f>
        <v>2959.1344086021504</v>
      </c>
      <c r="BD3635" s="22">
        <f t="shared" si="432"/>
        <v>2959.1344086021504</v>
      </c>
      <c r="BE3635" s="21">
        <f>BC3635-BD3635</f>
        <v>0</v>
      </c>
      <c r="BF3635" s="2">
        <v>552</v>
      </c>
      <c r="BG3635" s="10">
        <v>4</v>
      </c>
      <c r="BH3635" s="21">
        <f t="shared" si="433"/>
        <v>2.2015959999999999</v>
      </c>
      <c r="BI3635" s="22">
        <f t="shared" si="433"/>
        <v>2.2015959999999999</v>
      </c>
      <c r="BJ3635" s="21">
        <f>BH3635-BI3635</f>
        <v>0</v>
      </c>
      <c r="BK3635" s="21">
        <v>6.6047879999999992</v>
      </c>
      <c r="BL3635" s="22">
        <v>6.6047879999999992</v>
      </c>
      <c r="BM3635" s="21">
        <v>0</v>
      </c>
      <c r="BN3635" s="21">
        <f t="shared" si="430"/>
        <v>26.419151999999997</v>
      </c>
      <c r="BO3635" s="22">
        <f t="shared" si="430"/>
        <v>26.419151999999997</v>
      </c>
      <c r="BP3635" s="21">
        <f t="shared" si="430"/>
        <v>0</v>
      </c>
    </row>
    <row r="3636" spans="1:68" ht="11.1" hidden="1" customHeight="1" outlineLevel="2" x14ac:dyDescent="0.2">
      <c r="A3636" s="10"/>
      <c r="B3636" s="18"/>
      <c r="C3636" s="18"/>
      <c r="D3636" s="18"/>
      <c r="E3636" s="23" t="s">
        <v>3121</v>
      </c>
      <c r="F3636" s="206">
        <v>1371.162</v>
      </c>
      <c r="G3636" s="206">
        <v>1177.097</v>
      </c>
      <c r="H3636" s="206">
        <v>1181.223</v>
      </c>
      <c r="I3636" s="239">
        <v>954.42600000000004</v>
      </c>
      <c r="J3636" s="239"/>
      <c r="K3636" s="24"/>
      <c r="L3636" s="24"/>
      <c r="M3636" s="24"/>
      <c r="N3636" s="24"/>
      <c r="O3636" s="24"/>
      <c r="P3636" s="208">
        <v>17.713999999999999</v>
      </c>
      <c r="Q3636" s="206">
        <v>1134.0989999999999</v>
      </c>
      <c r="R3636" s="206">
        <v>1565.009</v>
      </c>
      <c r="S3636" s="206">
        <v>1715.9880000000001</v>
      </c>
      <c r="T3636" s="206">
        <v>1604.4870000000001</v>
      </c>
      <c r="U3636" s="206">
        <v>1468.6030000000001</v>
      </c>
      <c r="V3636" s="208">
        <v>630.72400000000005</v>
      </c>
      <c r="W3636" s="24"/>
      <c r="X3636" s="24"/>
      <c r="Y3636" s="24"/>
      <c r="Z3636" s="24"/>
      <c r="AA3636" s="24"/>
      <c r="AB3636" s="208">
        <v>55.914000000000001</v>
      </c>
      <c r="AC3636" s="208">
        <v>758.66099999999994</v>
      </c>
      <c r="AD3636" s="206">
        <v>1332.4449999999999</v>
      </c>
      <c r="AE3636" s="206">
        <v>1181.751</v>
      </c>
      <c r="AF3636" s="206">
        <v>1135.6030000000001</v>
      </c>
      <c r="AG3636" s="208">
        <v>930.678</v>
      </c>
      <c r="AH3636" s="208">
        <v>126.425</v>
      </c>
      <c r="AI3636" s="24"/>
      <c r="AJ3636" s="24"/>
      <c r="AK3636" s="24"/>
      <c r="AL3636" s="24"/>
      <c r="AM3636" s="24"/>
      <c r="AN3636" s="208">
        <v>270.98899999999998</v>
      </c>
      <c r="AO3636" s="206">
        <v>1136.8340000000001</v>
      </c>
      <c r="AP3636" s="206">
        <v>1405.75</v>
      </c>
      <c r="AQ3636" s="206">
        <v>1517.6510000000001</v>
      </c>
      <c r="AR3636" s="206">
        <v>1179.729</v>
      </c>
      <c r="AS3636" s="206">
        <v>1325.6759999999999</v>
      </c>
      <c r="AT3636" s="208">
        <v>620.697</v>
      </c>
      <c r="AU3636" s="24"/>
      <c r="AV3636" s="24"/>
      <c r="AW3636" s="24"/>
      <c r="AX3636" s="208">
        <v>4.5819999999999999</v>
      </c>
      <c r="AY3636" s="208">
        <v>32.658999999999999</v>
      </c>
      <c r="AZ3636" s="208">
        <v>376.87799999999999</v>
      </c>
      <c r="BA3636" s="208">
        <v>910.70399999999995</v>
      </c>
      <c r="BB3636" s="21">
        <f t="shared" ref="BB3636:BB3699" si="434">MAX(F3636:BA3636)</f>
        <v>1715.9880000000001</v>
      </c>
      <c r="BC3636" s="92"/>
      <c r="BD3636" s="22">
        <f t="shared" si="432"/>
        <v>2306.4354838709678</v>
      </c>
      <c r="BE3636" s="21"/>
      <c r="BF3636" s="92">
        <v>1193</v>
      </c>
      <c r="BG3636" s="10"/>
      <c r="BH3636" s="21">
        <f t="shared" si="433"/>
        <v>0</v>
      </c>
      <c r="BI3636" s="22">
        <f t="shared" si="433"/>
        <v>1.7159880000000001</v>
      </c>
      <c r="BJ3636" s="21"/>
      <c r="BK3636" s="21">
        <v>0</v>
      </c>
      <c r="BL3636" s="22">
        <v>5.147964</v>
      </c>
      <c r="BM3636" s="21"/>
      <c r="BN3636" s="21">
        <f t="shared" si="430"/>
        <v>0</v>
      </c>
      <c r="BO3636" s="22">
        <f t="shared" si="430"/>
        <v>20.591856</v>
      </c>
      <c r="BP3636" s="21">
        <f t="shared" si="430"/>
        <v>0</v>
      </c>
    </row>
    <row r="3637" spans="1:68" ht="11.1" hidden="1" customHeight="1" outlineLevel="2" x14ac:dyDescent="0.2">
      <c r="A3637" s="10"/>
      <c r="B3637" s="18"/>
      <c r="C3637" s="18"/>
      <c r="D3637" s="18"/>
      <c r="E3637" s="23" t="s">
        <v>3122</v>
      </c>
      <c r="F3637" s="208">
        <v>23.414999999999999</v>
      </c>
      <c r="G3637" s="208">
        <v>9.3089999999999993</v>
      </c>
      <c r="H3637" s="208">
        <v>9.7539999999999996</v>
      </c>
      <c r="I3637" s="239">
        <v>8.0779999999999994</v>
      </c>
      <c r="J3637" s="239"/>
      <c r="K3637" s="208">
        <v>1.0489999999999999</v>
      </c>
      <c r="L3637" s="24"/>
      <c r="M3637" s="24"/>
      <c r="N3637" s="24"/>
      <c r="O3637" s="24"/>
      <c r="P3637" s="208">
        <v>6.3319999999999999</v>
      </c>
      <c r="Q3637" s="208">
        <v>9.73</v>
      </c>
      <c r="R3637" s="208">
        <v>10.87</v>
      </c>
      <c r="S3637" s="208">
        <v>10.72</v>
      </c>
      <c r="T3637" s="208">
        <v>10.555</v>
      </c>
      <c r="U3637" s="208">
        <v>9.56</v>
      </c>
      <c r="V3637" s="208">
        <v>8.1679999999999993</v>
      </c>
      <c r="W3637" s="208">
        <v>1.157</v>
      </c>
      <c r="X3637" s="24"/>
      <c r="Y3637" s="24"/>
      <c r="Z3637" s="24"/>
      <c r="AA3637" s="24"/>
      <c r="AB3637" s="208">
        <v>5.27</v>
      </c>
      <c r="AC3637" s="208">
        <v>9.4730000000000008</v>
      </c>
      <c r="AD3637" s="208">
        <v>13.55</v>
      </c>
      <c r="AE3637" s="208">
        <v>13.077999999999999</v>
      </c>
      <c r="AF3637" s="208">
        <v>9.5570000000000004</v>
      </c>
      <c r="AG3637" s="208">
        <v>8.65</v>
      </c>
      <c r="AH3637" s="208">
        <v>7.8959999999999999</v>
      </c>
      <c r="AI3637" s="24"/>
      <c r="AJ3637" s="24"/>
      <c r="AK3637" s="24"/>
      <c r="AL3637" s="24"/>
      <c r="AM3637" s="24"/>
      <c r="AN3637" s="208">
        <v>8.3550000000000004</v>
      </c>
      <c r="AO3637" s="208">
        <v>12.481999999999999</v>
      </c>
      <c r="AP3637" s="208">
        <v>12.791</v>
      </c>
      <c r="AQ3637" s="208">
        <v>12.978999999999999</v>
      </c>
      <c r="AR3637" s="208">
        <v>12.818</v>
      </c>
      <c r="AS3637" s="208">
        <v>11.164999999999999</v>
      </c>
      <c r="AT3637" s="208">
        <v>7.4930000000000003</v>
      </c>
      <c r="AU3637" s="208">
        <v>1.2749999999999999</v>
      </c>
      <c r="AV3637" s="24"/>
      <c r="AW3637" s="24"/>
      <c r="AX3637" s="24"/>
      <c r="AY3637" s="208">
        <v>0.42699999999999999</v>
      </c>
      <c r="AZ3637" s="208">
        <v>10.712999999999999</v>
      </c>
      <c r="BA3637" s="208">
        <v>8.1430000000000007</v>
      </c>
      <c r="BB3637" s="21">
        <f t="shared" si="434"/>
        <v>23.414999999999999</v>
      </c>
      <c r="BC3637" s="92"/>
      <c r="BD3637" s="22">
        <f t="shared" si="432"/>
        <v>31.471774193548388</v>
      </c>
      <c r="BE3637" s="21"/>
      <c r="BF3637" s="92">
        <v>11.2</v>
      </c>
      <c r="BG3637" s="10"/>
      <c r="BH3637" s="21">
        <f t="shared" si="433"/>
        <v>0</v>
      </c>
      <c r="BI3637" s="22">
        <f t="shared" si="433"/>
        <v>2.3414999999999998E-2</v>
      </c>
      <c r="BJ3637" s="21"/>
      <c r="BK3637" s="21">
        <v>0</v>
      </c>
      <c r="BL3637" s="22">
        <v>7.0245000000000002E-2</v>
      </c>
      <c r="BM3637" s="21"/>
      <c r="BN3637" s="21">
        <f t="shared" si="430"/>
        <v>0</v>
      </c>
      <c r="BO3637" s="22">
        <f t="shared" si="430"/>
        <v>0.28098000000000001</v>
      </c>
      <c r="BP3637" s="21">
        <f t="shared" si="430"/>
        <v>0</v>
      </c>
    </row>
    <row r="3638" spans="1:68" ht="11.1" hidden="1" customHeight="1" outlineLevel="2" x14ac:dyDescent="0.2">
      <c r="A3638" s="10"/>
      <c r="B3638" s="18"/>
      <c r="C3638" s="18"/>
      <c r="D3638" s="18"/>
      <c r="E3638" s="23" t="s">
        <v>3123</v>
      </c>
      <c r="F3638" s="208">
        <v>343.40600000000001</v>
      </c>
      <c r="G3638" s="208">
        <v>267.10300000000001</v>
      </c>
      <c r="H3638" s="208">
        <v>246.59299999999999</v>
      </c>
      <c r="I3638" s="239">
        <v>235.98500000000001</v>
      </c>
      <c r="J3638" s="239"/>
      <c r="K3638" s="208">
        <v>98.584000000000003</v>
      </c>
      <c r="L3638" s="208">
        <v>10.884</v>
      </c>
      <c r="M3638" s="24"/>
      <c r="N3638" s="208">
        <v>37.610999999999997</v>
      </c>
      <c r="O3638" s="208">
        <v>29.512</v>
      </c>
      <c r="P3638" s="208">
        <v>34.503</v>
      </c>
      <c r="Q3638" s="208">
        <v>188.708</v>
      </c>
      <c r="R3638" s="208">
        <v>293.25799999999998</v>
      </c>
      <c r="S3638" s="208">
        <v>302.25799999999998</v>
      </c>
      <c r="T3638" s="208">
        <v>326.69900000000001</v>
      </c>
      <c r="U3638" s="208">
        <v>266.24200000000002</v>
      </c>
      <c r="V3638" s="208">
        <v>182.02</v>
      </c>
      <c r="W3638" s="208">
        <v>41.174999999999997</v>
      </c>
      <c r="X3638" s="208">
        <v>29.215</v>
      </c>
      <c r="Y3638" s="208">
        <v>27.483000000000001</v>
      </c>
      <c r="Z3638" s="208">
        <v>66.066999999999993</v>
      </c>
      <c r="AA3638" s="208">
        <v>53.198</v>
      </c>
      <c r="AB3638" s="208">
        <v>178.411</v>
      </c>
      <c r="AC3638" s="208">
        <v>170.16399999999999</v>
      </c>
      <c r="AD3638" s="208">
        <v>210.50200000000001</v>
      </c>
      <c r="AE3638" s="208">
        <v>323.83699999999999</v>
      </c>
      <c r="AF3638" s="208">
        <v>287.90100000000001</v>
      </c>
      <c r="AG3638" s="208">
        <v>210.958</v>
      </c>
      <c r="AH3638" s="208">
        <v>133.78800000000001</v>
      </c>
      <c r="AI3638" s="24"/>
      <c r="AJ3638" s="208">
        <v>52.039000000000001</v>
      </c>
      <c r="AK3638" s="208">
        <v>30.984999999999999</v>
      </c>
      <c r="AL3638" s="208">
        <v>36.758000000000003</v>
      </c>
      <c r="AM3638" s="208">
        <v>22.016999999999999</v>
      </c>
      <c r="AN3638" s="208">
        <v>103.44499999999999</v>
      </c>
      <c r="AO3638" s="208">
        <v>205.95599999999999</v>
      </c>
      <c r="AP3638" s="208">
        <v>293.20400000000001</v>
      </c>
      <c r="AQ3638" s="208">
        <v>326.98599999999999</v>
      </c>
      <c r="AR3638" s="208">
        <v>317.05799999999999</v>
      </c>
      <c r="AS3638" s="208">
        <v>313.73399999999998</v>
      </c>
      <c r="AT3638" s="208">
        <v>224.471</v>
      </c>
      <c r="AU3638" s="208">
        <v>41.402000000000001</v>
      </c>
      <c r="AV3638" s="208">
        <v>28.701000000000001</v>
      </c>
      <c r="AW3638" s="208">
        <v>29.234000000000002</v>
      </c>
      <c r="AX3638" s="208">
        <v>51.412999999999997</v>
      </c>
      <c r="AY3638" s="208">
        <v>28.23</v>
      </c>
      <c r="AZ3638" s="208">
        <v>44.430999999999997</v>
      </c>
      <c r="BA3638" s="208">
        <v>216.78700000000001</v>
      </c>
      <c r="BB3638" s="21">
        <f t="shared" si="434"/>
        <v>343.40600000000001</v>
      </c>
      <c r="BC3638" s="92"/>
      <c r="BD3638" s="22">
        <f t="shared" si="432"/>
        <v>461.56720430107526</v>
      </c>
      <c r="BE3638" s="21"/>
      <c r="BF3638" s="92">
        <v>540.79999999999995</v>
      </c>
      <c r="BG3638" s="10"/>
      <c r="BH3638" s="21">
        <f t="shared" si="433"/>
        <v>0</v>
      </c>
      <c r="BI3638" s="22">
        <f t="shared" si="433"/>
        <v>0.34340599999999999</v>
      </c>
      <c r="BJ3638" s="21"/>
      <c r="BK3638" s="21">
        <v>0</v>
      </c>
      <c r="BL3638" s="22">
        <v>1.0302180000000001</v>
      </c>
      <c r="BM3638" s="21"/>
      <c r="BN3638" s="21">
        <f t="shared" si="430"/>
        <v>0</v>
      </c>
      <c r="BO3638" s="22">
        <f t="shared" si="430"/>
        <v>4.1208720000000003</v>
      </c>
      <c r="BP3638" s="21">
        <f t="shared" si="430"/>
        <v>0</v>
      </c>
    </row>
    <row r="3639" spans="1:68" ht="11.1" hidden="1" customHeight="1" outlineLevel="2" x14ac:dyDescent="0.2">
      <c r="A3639" s="10"/>
      <c r="B3639" s="18"/>
      <c r="C3639" s="18"/>
      <c r="D3639" s="18"/>
      <c r="E3639" s="23" t="s">
        <v>3124</v>
      </c>
      <c r="F3639" s="208">
        <v>42.094999999999999</v>
      </c>
      <c r="G3639" s="208">
        <v>36.591999999999999</v>
      </c>
      <c r="H3639" s="208">
        <v>44.34</v>
      </c>
      <c r="I3639" s="239">
        <v>42.905999999999999</v>
      </c>
      <c r="J3639" s="239"/>
      <c r="K3639" s="208">
        <v>21.08</v>
      </c>
      <c r="L3639" s="24"/>
      <c r="M3639" s="24"/>
      <c r="N3639" s="24"/>
      <c r="O3639" s="24"/>
      <c r="P3639" s="208">
        <v>57.771000000000001</v>
      </c>
      <c r="Q3639" s="208">
        <v>86.191000000000003</v>
      </c>
      <c r="R3639" s="208">
        <v>95.061999999999998</v>
      </c>
      <c r="S3639" s="208">
        <v>118.78700000000001</v>
      </c>
      <c r="T3639" s="208">
        <v>90.698999999999998</v>
      </c>
      <c r="U3639" s="208">
        <v>75.05</v>
      </c>
      <c r="V3639" s="208">
        <v>44.619</v>
      </c>
      <c r="W3639" s="208">
        <v>15.554</v>
      </c>
      <c r="X3639" s="24"/>
      <c r="Y3639" s="24"/>
      <c r="Z3639" s="24"/>
      <c r="AA3639" s="24"/>
      <c r="AB3639" s="208">
        <v>4.9009999999999998</v>
      </c>
      <c r="AC3639" s="208">
        <v>69.790999999999997</v>
      </c>
      <c r="AD3639" s="208">
        <v>118.551</v>
      </c>
      <c r="AE3639" s="208">
        <v>87.305000000000007</v>
      </c>
      <c r="AF3639" s="208">
        <v>69.650000000000006</v>
      </c>
      <c r="AG3639" s="208">
        <v>57.505000000000003</v>
      </c>
      <c r="AH3639" s="208">
        <v>47.234000000000002</v>
      </c>
      <c r="AI3639" s="24"/>
      <c r="AJ3639" s="24"/>
      <c r="AK3639" s="24"/>
      <c r="AL3639" s="24"/>
      <c r="AM3639" s="24"/>
      <c r="AN3639" s="24"/>
      <c r="AO3639" s="24"/>
      <c r="AP3639" s="24"/>
      <c r="AQ3639" s="24"/>
      <c r="AR3639" s="24"/>
      <c r="AS3639" s="24"/>
      <c r="AT3639" s="24"/>
      <c r="AU3639" s="24"/>
      <c r="AV3639" s="24"/>
      <c r="AW3639" s="24"/>
      <c r="AX3639" s="24"/>
      <c r="AY3639" s="24"/>
      <c r="AZ3639" s="24"/>
      <c r="BA3639" s="24"/>
      <c r="BB3639" s="21">
        <f t="shared" si="434"/>
        <v>118.78700000000001</v>
      </c>
      <c r="BC3639" s="21"/>
      <c r="BD3639" s="22">
        <f t="shared" si="432"/>
        <v>159.65994623655914</v>
      </c>
      <c r="BE3639" s="21"/>
      <c r="BF3639" s="21">
        <v>656</v>
      </c>
      <c r="BG3639" s="10"/>
      <c r="BH3639" s="21">
        <f t="shared" si="433"/>
        <v>0</v>
      </c>
      <c r="BI3639" s="22">
        <f t="shared" si="433"/>
        <v>0.118787</v>
      </c>
      <c r="BJ3639" s="21"/>
      <c r="BK3639" s="21">
        <v>0</v>
      </c>
      <c r="BL3639" s="22">
        <v>0.35636100000000004</v>
      </c>
      <c r="BM3639" s="21"/>
      <c r="BN3639" s="21">
        <f t="shared" si="430"/>
        <v>0</v>
      </c>
      <c r="BO3639" s="22">
        <f t="shared" si="430"/>
        <v>1.4254440000000002</v>
      </c>
      <c r="BP3639" s="21">
        <f t="shared" si="430"/>
        <v>0</v>
      </c>
    </row>
    <row r="3640" spans="1:68" ht="11.1" hidden="1" customHeight="1" outlineLevel="1" collapsed="1" x14ac:dyDescent="0.2">
      <c r="A3640" s="10"/>
      <c r="B3640" s="18"/>
      <c r="C3640" s="18"/>
      <c r="D3640" s="18"/>
      <c r="E3640" s="19" t="s">
        <v>3125</v>
      </c>
      <c r="F3640" s="20"/>
      <c r="G3640" s="20"/>
      <c r="H3640" s="20"/>
      <c r="I3640" s="20"/>
      <c r="J3640" s="20"/>
      <c r="K3640" s="20"/>
      <c r="L3640" s="20"/>
      <c r="M3640" s="20"/>
      <c r="N3640" s="20"/>
      <c r="O3640" s="20"/>
      <c r="P3640" s="20"/>
      <c r="Q3640" s="20"/>
      <c r="R3640" s="20"/>
      <c r="S3640" s="20"/>
      <c r="T3640" s="20"/>
      <c r="U3640" s="20"/>
      <c r="V3640" s="20"/>
      <c r="W3640" s="20"/>
      <c r="X3640" s="20"/>
      <c r="Y3640" s="20"/>
      <c r="Z3640" s="20"/>
      <c r="AA3640" s="20"/>
      <c r="AB3640" s="20"/>
      <c r="AC3640" s="20"/>
      <c r="AD3640" s="20"/>
      <c r="AE3640" s="20"/>
      <c r="AF3640" s="20"/>
      <c r="AG3640" s="20"/>
      <c r="AH3640" s="20"/>
      <c r="AI3640" s="20"/>
      <c r="AJ3640" s="20"/>
      <c r="AK3640" s="20"/>
      <c r="AL3640" s="20"/>
      <c r="AM3640" s="20"/>
      <c r="AN3640" s="20"/>
      <c r="AO3640" s="20"/>
      <c r="AP3640" s="20"/>
      <c r="AQ3640" s="20"/>
      <c r="AR3640" s="209">
        <v>21.003</v>
      </c>
      <c r="AS3640" s="209">
        <v>3.1779999999999999</v>
      </c>
      <c r="AT3640" s="209">
        <v>2.024</v>
      </c>
      <c r="AU3640" s="209">
        <v>0.65900000000000003</v>
      </c>
      <c r="AV3640" s="209">
        <v>5.8000000000000003E-2</v>
      </c>
      <c r="AW3640" s="209">
        <v>4.1000000000000002E-2</v>
      </c>
      <c r="AX3640" s="209">
        <v>8.5999999999999993E-2</v>
      </c>
      <c r="AY3640" s="209">
        <v>0.78200000000000003</v>
      </c>
      <c r="AZ3640" s="209">
        <v>1.696</v>
      </c>
      <c r="BA3640" s="209">
        <v>2.5939999999999999</v>
      </c>
      <c r="BB3640" s="21">
        <f t="shared" si="434"/>
        <v>21.003</v>
      </c>
      <c r="BC3640" s="21">
        <f>BD3640</f>
        <v>28.22983870967742</v>
      </c>
      <c r="BD3640" s="22">
        <f t="shared" si="432"/>
        <v>28.22983870967742</v>
      </c>
      <c r="BE3640" s="21">
        <f>BC3640-BD3640</f>
        <v>0</v>
      </c>
      <c r="BF3640" s="2">
        <v>14.29</v>
      </c>
      <c r="BG3640" s="10">
        <v>6</v>
      </c>
      <c r="BH3640" s="21">
        <f t="shared" si="433"/>
        <v>2.1003000000000001E-2</v>
      </c>
      <c r="BI3640" s="22">
        <f t="shared" si="433"/>
        <v>2.1003000000000001E-2</v>
      </c>
      <c r="BJ3640" s="21">
        <f>BH3640-BI3640</f>
        <v>0</v>
      </c>
      <c r="BK3640" s="21">
        <v>6.3009000000000009E-2</v>
      </c>
      <c r="BL3640" s="22">
        <v>6.3009000000000009E-2</v>
      </c>
      <c r="BM3640" s="21">
        <v>0</v>
      </c>
      <c r="BN3640" s="21">
        <f t="shared" si="430"/>
        <v>0.25203600000000004</v>
      </c>
      <c r="BO3640" s="22">
        <f t="shared" si="430"/>
        <v>0.25203600000000004</v>
      </c>
      <c r="BP3640" s="21">
        <f t="shared" si="430"/>
        <v>0</v>
      </c>
    </row>
    <row r="3641" spans="1:68" ht="11.1" hidden="1" customHeight="1" outlineLevel="2" x14ac:dyDescent="0.2">
      <c r="A3641" s="10"/>
      <c r="B3641" s="18"/>
      <c r="C3641" s="18"/>
      <c r="D3641" s="18"/>
      <c r="E3641" s="23"/>
      <c r="F3641" s="24"/>
      <c r="G3641" s="24"/>
      <c r="H3641" s="24"/>
      <c r="I3641" s="24"/>
      <c r="J3641" s="24"/>
      <c r="K3641" s="24"/>
      <c r="L3641" s="24"/>
      <c r="M3641" s="24"/>
      <c r="N3641" s="24"/>
      <c r="O3641" s="24"/>
      <c r="P3641" s="24"/>
      <c r="Q3641" s="24"/>
      <c r="R3641" s="24"/>
      <c r="S3641" s="24"/>
      <c r="T3641" s="24"/>
      <c r="U3641" s="24"/>
      <c r="V3641" s="24"/>
      <c r="W3641" s="24"/>
      <c r="X3641" s="24"/>
      <c r="Y3641" s="24"/>
      <c r="Z3641" s="24"/>
      <c r="AA3641" s="24"/>
      <c r="AB3641" s="24"/>
      <c r="AC3641" s="24"/>
      <c r="AD3641" s="24"/>
      <c r="AE3641" s="24"/>
      <c r="AF3641" s="24"/>
      <c r="AG3641" s="24"/>
      <c r="AH3641" s="24"/>
      <c r="AI3641" s="24"/>
      <c r="AJ3641" s="24"/>
      <c r="AK3641" s="24"/>
      <c r="AL3641" s="24"/>
      <c r="AM3641" s="24"/>
      <c r="AN3641" s="24"/>
      <c r="AO3641" s="24"/>
      <c r="AP3641" s="24"/>
      <c r="AQ3641" s="24"/>
      <c r="AR3641" s="208">
        <v>21.003</v>
      </c>
      <c r="AS3641" s="208">
        <v>3.1779999999999999</v>
      </c>
      <c r="AT3641" s="208">
        <v>2.024</v>
      </c>
      <c r="AU3641" s="208">
        <v>0.65900000000000003</v>
      </c>
      <c r="AV3641" s="208">
        <v>5.8000000000000003E-2</v>
      </c>
      <c r="AW3641" s="208">
        <v>4.1000000000000002E-2</v>
      </c>
      <c r="AX3641" s="208">
        <v>8.5999999999999993E-2</v>
      </c>
      <c r="AY3641" s="208">
        <v>0.78200000000000003</v>
      </c>
      <c r="AZ3641" s="208">
        <v>1.696</v>
      </c>
      <c r="BA3641" s="208">
        <v>2.5939999999999999</v>
      </c>
      <c r="BB3641" s="21">
        <f t="shared" si="434"/>
        <v>21.003</v>
      </c>
      <c r="BC3641" s="21"/>
      <c r="BD3641" s="22">
        <f t="shared" si="432"/>
        <v>28.22983870967742</v>
      </c>
      <c r="BE3641" s="21"/>
      <c r="BG3641" s="10"/>
      <c r="BH3641" s="21">
        <f t="shared" si="433"/>
        <v>0</v>
      </c>
      <c r="BI3641" s="22">
        <f t="shared" si="433"/>
        <v>2.1003000000000001E-2</v>
      </c>
      <c r="BJ3641" s="21"/>
      <c r="BK3641" s="21">
        <v>0</v>
      </c>
      <c r="BL3641" s="22">
        <v>6.3009000000000009E-2</v>
      </c>
      <c r="BM3641" s="21"/>
      <c r="BN3641" s="21">
        <f t="shared" si="430"/>
        <v>0</v>
      </c>
      <c r="BO3641" s="22">
        <f t="shared" si="430"/>
        <v>0.25203600000000004</v>
      </c>
      <c r="BP3641" s="21">
        <f t="shared" si="430"/>
        <v>0</v>
      </c>
    </row>
    <row r="3642" spans="1:68" ht="11.1" hidden="1" customHeight="1" outlineLevel="1" collapsed="1" x14ac:dyDescent="0.2">
      <c r="A3642" s="10"/>
      <c r="B3642" s="18"/>
      <c r="C3642" s="18"/>
      <c r="D3642" s="18"/>
      <c r="E3642" s="19" t="s">
        <v>3126</v>
      </c>
      <c r="F3642" s="209">
        <v>1.0009999999999999</v>
      </c>
      <c r="G3642" s="209">
        <v>1.0089999999999999</v>
      </c>
      <c r="H3642" s="209">
        <v>1.0149999999999999</v>
      </c>
      <c r="I3642" s="240">
        <v>0.871</v>
      </c>
      <c r="J3642" s="240"/>
      <c r="K3642" s="209">
        <v>0.83299999999999996</v>
      </c>
      <c r="L3642" s="209">
        <v>0.76300000000000001</v>
      </c>
      <c r="M3642" s="209">
        <v>0.80100000000000005</v>
      </c>
      <c r="N3642" s="209">
        <v>0.79400000000000004</v>
      </c>
      <c r="O3642" s="209">
        <v>0.80800000000000005</v>
      </c>
      <c r="P3642" s="209">
        <v>0.81799999999999995</v>
      </c>
      <c r="Q3642" s="209">
        <v>0.82199999999999995</v>
      </c>
      <c r="R3642" s="209">
        <v>0.66900000000000004</v>
      </c>
      <c r="S3642" s="209">
        <v>0.83599999999999997</v>
      </c>
      <c r="T3642" s="209">
        <v>0.84699999999999998</v>
      </c>
      <c r="U3642" s="209">
        <v>0.81399999999999995</v>
      </c>
      <c r="V3642" s="209">
        <v>0.80800000000000005</v>
      </c>
      <c r="W3642" s="209">
        <v>0.76800000000000002</v>
      </c>
      <c r="X3642" s="209">
        <v>0.82399999999999995</v>
      </c>
      <c r="Y3642" s="209">
        <v>0.78800000000000003</v>
      </c>
      <c r="Z3642" s="209">
        <v>0.65900000000000003</v>
      </c>
      <c r="AA3642" s="209">
        <v>0.7</v>
      </c>
      <c r="AB3642" s="209">
        <v>0.69499999999999995</v>
      </c>
      <c r="AC3642" s="209">
        <v>0.73499999999999999</v>
      </c>
      <c r="AD3642" s="209">
        <v>0.68100000000000005</v>
      </c>
      <c r="AE3642" s="209">
        <v>0.69499999999999995</v>
      </c>
      <c r="AF3642" s="209">
        <v>0.71599999999999997</v>
      </c>
      <c r="AG3642" s="209">
        <v>0.67100000000000004</v>
      </c>
      <c r="AH3642" s="209">
        <v>0.61299999999999999</v>
      </c>
      <c r="AI3642" s="209">
        <v>0.68799999999999994</v>
      </c>
      <c r="AJ3642" s="209">
        <v>0.626</v>
      </c>
      <c r="AK3642" s="209">
        <v>0.61599999999999999</v>
      </c>
      <c r="AL3642" s="209">
        <v>0.63</v>
      </c>
      <c r="AM3642" s="209">
        <v>0.61899999999999999</v>
      </c>
      <c r="AN3642" s="209">
        <v>0.64400000000000002</v>
      </c>
      <c r="AO3642" s="209">
        <v>0.66</v>
      </c>
      <c r="AP3642" s="209">
        <v>0.629</v>
      </c>
      <c r="AQ3642" s="209">
        <v>0.63</v>
      </c>
      <c r="AR3642" s="209">
        <v>0.64400000000000002</v>
      </c>
      <c r="AS3642" s="209">
        <v>0.57699999999999996</v>
      </c>
      <c r="AT3642" s="209">
        <v>0.624</v>
      </c>
      <c r="AU3642" s="209">
        <v>0.63400000000000001</v>
      </c>
      <c r="AV3642" s="209">
        <v>0.6</v>
      </c>
      <c r="AW3642" s="209">
        <v>0.60699999999999998</v>
      </c>
      <c r="AX3642" s="209">
        <v>0.61099999999999999</v>
      </c>
      <c r="AY3642" s="209">
        <v>0.51700000000000002</v>
      </c>
      <c r="AZ3642" s="209">
        <v>0.80400000000000005</v>
      </c>
      <c r="BA3642" s="209">
        <v>0.53</v>
      </c>
      <c r="BB3642" s="21">
        <f t="shared" si="434"/>
        <v>1.0149999999999999</v>
      </c>
      <c r="BC3642" s="21">
        <f>BF3642</f>
        <v>13</v>
      </c>
      <c r="BD3642" s="22">
        <f t="shared" si="432"/>
        <v>1.3642473118279568</v>
      </c>
      <c r="BE3642" s="21">
        <f>BC3642-BD3642</f>
        <v>11.635752688172044</v>
      </c>
      <c r="BF3642" s="2">
        <v>13</v>
      </c>
      <c r="BG3642" s="10"/>
      <c r="BH3642" s="21">
        <f t="shared" si="433"/>
        <v>9.672E-3</v>
      </c>
      <c r="BI3642" s="22">
        <f t="shared" si="433"/>
        <v>1.0149999999999998E-3</v>
      </c>
      <c r="BJ3642" s="21">
        <f>BH3642-BI3642</f>
        <v>8.6569999999999998E-3</v>
      </c>
      <c r="BK3642" s="21">
        <v>2.9016E-2</v>
      </c>
      <c r="BL3642" s="22">
        <v>3.0449999999999995E-3</v>
      </c>
      <c r="BM3642" s="21">
        <v>2.5971000000000001E-2</v>
      </c>
      <c r="BN3642" s="21">
        <f t="shared" si="430"/>
        <v>0.116064</v>
      </c>
      <c r="BO3642" s="22">
        <f t="shared" si="430"/>
        <v>1.2179999999999998E-2</v>
      </c>
      <c r="BP3642" s="21">
        <f t="shared" si="430"/>
        <v>0.103884</v>
      </c>
    </row>
    <row r="3643" spans="1:68" ht="11.1" hidden="1" customHeight="1" outlineLevel="2" x14ac:dyDescent="0.2">
      <c r="A3643" s="10"/>
      <c r="B3643" s="18"/>
      <c r="C3643" s="18"/>
      <c r="D3643" s="18"/>
      <c r="E3643" s="23"/>
      <c r="F3643" s="208">
        <v>1.0009999999999999</v>
      </c>
      <c r="G3643" s="208">
        <v>1.0089999999999999</v>
      </c>
      <c r="H3643" s="208">
        <v>1.0149999999999999</v>
      </c>
      <c r="I3643" s="239">
        <v>0.871</v>
      </c>
      <c r="J3643" s="239"/>
      <c r="K3643" s="208">
        <v>0.83299999999999996</v>
      </c>
      <c r="L3643" s="208">
        <v>0.76300000000000001</v>
      </c>
      <c r="M3643" s="208">
        <v>0.80100000000000005</v>
      </c>
      <c r="N3643" s="208">
        <v>0.79400000000000004</v>
      </c>
      <c r="O3643" s="208">
        <v>0.80800000000000005</v>
      </c>
      <c r="P3643" s="208">
        <v>0.81799999999999995</v>
      </c>
      <c r="Q3643" s="208">
        <v>0.82199999999999995</v>
      </c>
      <c r="R3643" s="208">
        <v>0.66900000000000004</v>
      </c>
      <c r="S3643" s="208">
        <v>0.83599999999999997</v>
      </c>
      <c r="T3643" s="208">
        <v>0.84699999999999998</v>
      </c>
      <c r="U3643" s="208">
        <v>0.81399999999999995</v>
      </c>
      <c r="V3643" s="208">
        <v>0.80800000000000005</v>
      </c>
      <c r="W3643" s="208">
        <v>0.76800000000000002</v>
      </c>
      <c r="X3643" s="208">
        <v>0.82399999999999995</v>
      </c>
      <c r="Y3643" s="208">
        <v>0.78800000000000003</v>
      </c>
      <c r="Z3643" s="208">
        <v>0.65900000000000003</v>
      </c>
      <c r="AA3643" s="208">
        <v>0.7</v>
      </c>
      <c r="AB3643" s="208">
        <v>0.69499999999999995</v>
      </c>
      <c r="AC3643" s="208">
        <v>0.73499999999999999</v>
      </c>
      <c r="AD3643" s="208">
        <v>0.68100000000000005</v>
      </c>
      <c r="AE3643" s="208">
        <v>0.69499999999999995</v>
      </c>
      <c r="AF3643" s="208">
        <v>0.71599999999999997</v>
      </c>
      <c r="AG3643" s="208">
        <v>0.67100000000000004</v>
      </c>
      <c r="AH3643" s="208">
        <v>0.61299999999999999</v>
      </c>
      <c r="AI3643" s="208">
        <v>0.68799999999999994</v>
      </c>
      <c r="AJ3643" s="208">
        <v>0.626</v>
      </c>
      <c r="AK3643" s="208">
        <v>0.61599999999999999</v>
      </c>
      <c r="AL3643" s="208">
        <v>0.63</v>
      </c>
      <c r="AM3643" s="208">
        <v>0.61899999999999999</v>
      </c>
      <c r="AN3643" s="208">
        <v>0.64400000000000002</v>
      </c>
      <c r="AO3643" s="208">
        <v>0.66</v>
      </c>
      <c r="AP3643" s="208">
        <v>0.629</v>
      </c>
      <c r="AQ3643" s="208">
        <v>0.63</v>
      </c>
      <c r="AR3643" s="208">
        <v>0.64400000000000002</v>
      </c>
      <c r="AS3643" s="208">
        <v>0.57699999999999996</v>
      </c>
      <c r="AT3643" s="208">
        <v>0.624</v>
      </c>
      <c r="AU3643" s="208">
        <v>0.63400000000000001</v>
      </c>
      <c r="AV3643" s="208">
        <v>0.6</v>
      </c>
      <c r="AW3643" s="208">
        <v>0.60699999999999998</v>
      </c>
      <c r="AX3643" s="208">
        <v>0.61099999999999999</v>
      </c>
      <c r="AY3643" s="208">
        <v>0.51700000000000002</v>
      </c>
      <c r="AZ3643" s="208">
        <v>0.80400000000000005</v>
      </c>
      <c r="BA3643" s="208">
        <v>0.53</v>
      </c>
      <c r="BB3643" s="21">
        <f t="shared" si="434"/>
        <v>1.0149999999999999</v>
      </c>
      <c r="BC3643" s="21"/>
      <c r="BD3643" s="22">
        <f t="shared" si="432"/>
        <v>1.3642473118279568</v>
      </c>
      <c r="BE3643" s="21"/>
      <c r="BG3643" s="10"/>
      <c r="BH3643" s="21">
        <f t="shared" si="433"/>
        <v>0</v>
      </c>
      <c r="BI3643" s="22">
        <f t="shared" si="433"/>
        <v>1.0149999999999998E-3</v>
      </c>
      <c r="BJ3643" s="21"/>
      <c r="BK3643" s="21">
        <v>0</v>
      </c>
      <c r="BL3643" s="22">
        <v>3.0449999999999995E-3</v>
      </c>
      <c r="BM3643" s="21"/>
      <c r="BN3643" s="21">
        <f t="shared" si="430"/>
        <v>0</v>
      </c>
      <c r="BO3643" s="22">
        <f t="shared" si="430"/>
        <v>1.2179999999999998E-2</v>
      </c>
      <c r="BP3643" s="21">
        <f t="shared" si="430"/>
        <v>0</v>
      </c>
    </row>
    <row r="3644" spans="1:68" ht="11.1" hidden="1" customHeight="1" outlineLevel="1" collapsed="1" x14ac:dyDescent="0.2">
      <c r="A3644" s="10"/>
      <c r="B3644" s="18"/>
      <c r="C3644" s="18"/>
      <c r="D3644" s="18"/>
      <c r="E3644" s="19" t="s">
        <v>3127</v>
      </c>
      <c r="F3644" s="20"/>
      <c r="G3644" s="20"/>
      <c r="H3644" s="20"/>
      <c r="I3644" s="20"/>
      <c r="J3644" s="20"/>
      <c r="K3644" s="20"/>
      <c r="L3644" s="20"/>
      <c r="M3644" s="20"/>
      <c r="N3644" s="20"/>
      <c r="O3644" s="20"/>
      <c r="P3644" s="20"/>
      <c r="Q3644" s="20"/>
      <c r="R3644" s="20"/>
      <c r="S3644" s="20"/>
      <c r="T3644" s="20"/>
      <c r="U3644" s="20"/>
      <c r="V3644" s="20"/>
      <c r="W3644" s="20"/>
      <c r="X3644" s="20"/>
      <c r="Y3644" s="20"/>
      <c r="Z3644" s="20"/>
      <c r="AA3644" s="20"/>
      <c r="AB3644" s="20"/>
      <c r="AC3644" s="209">
        <v>10.978</v>
      </c>
      <c r="AD3644" s="209">
        <v>10.321999999999999</v>
      </c>
      <c r="AE3644" s="209">
        <v>14.646000000000001</v>
      </c>
      <c r="AF3644" s="209">
        <v>17.140999999999998</v>
      </c>
      <c r="AG3644" s="20"/>
      <c r="AH3644" s="209">
        <v>2.879</v>
      </c>
      <c r="AI3644" s="209">
        <v>2.7890000000000001</v>
      </c>
      <c r="AJ3644" s="20"/>
      <c r="AK3644" s="20"/>
      <c r="AL3644" s="20"/>
      <c r="AM3644" s="20"/>
      <c r="AN3644" s="209">
        <v>6</v>
      </c>
      <c r="AO3644" s="209">
        <v>5.57</v>
      </c>
      <c r="AP3644" s="209">
        <v>12.618</v>
      </c>
      <c r="AQ3644" s="209">
        <v>12.144</v>
      </c>
      <c r="AR3644" s="209">
        <v>9.9789999999999992</v>
      </c>
      <c r="AS3644" s="20"/>
      <c r="AT3644" s="209">
        <v>10.191000000000001</v>
      </c>
      <c r="AU3644" s="20"/>
      <c r="AV3644" s="20"/>
      <c r="AW3644" s="20"/>
      <c r="AX3644" s="20"/>
      <c r="AY3644" s="209">
        <v>0.90500000000000003</v>
      </c>
      <c r="AZ3644" s="209">
        <v>3.0369999999999999</v>
      </c>
      <c r="BA3644" s="209">
        <v>9.1709999999999994</v>
      </c>
      <c r="BB3644" s="21">
        <f t="shared" si="434"/>
        <v>17.140999999999998</v>
      </c>
      <c r="BC3644" s="21">
        <f>BF3644</f>
        <v>60.7</v>
      </c>
      <c r="BD3644" s="22">
        <f t="shared" si="432"/>
        <v>23.038978494623652</v>
      </c>
      <c r="BE3644" s="21">
        <f>BC3644-BD3644</f>
        <v>37.661021505376354</v>
      </c>
      <c r="BF3644" s="2">
        <v>60.7</v>
      </c>
      <c r="BG3644" s="10">
        <v>6</v>
      </c>
      <c r="BH3644" s="21">
        <f t="shared" si="433"/>
        <v>4.5160800000000001E-2</v>
      </c>
      <c r="BI3644" s="22">
        <f t="shared" si="433"/>
        <v>1.7141E-2</v>
      </c>
      <c r="BJ3644" s="21">
        <f>BH3644-BI3644</f>
        <v>2.8019800000000001E-2</v>
      </c>
      <c r="BK3644" s="21">
        <v>0.1354824</v>
      </c>
      <c r="BL3644" s="22">
        <v>5.1422999999999996E-2</v>
      </c>
      <c r="BM3644" s="21">
        <v>8.4059400000000006E-2</v>
      </c>
      <c r="BN3644" s="21">
        <f t="shared" si="430"/>
        <v>0.54192960000000001</v>
      </c>
      <c r="BO3644" s="22">
        <f t="shared" si="430"/>
        <v>0.20569199999999999</v>
      </c>
      <c r="BP3644" s="21">
        <f t="shared" si="430"/>
        <v>0.33623760000000003</v>
      </c>
    </row>
    <row r="3645" spans="1:68" ht="11.1" hidden="1" customHeight="1" outlineLevel="2" x14ac:dyDescent="0.2">
      <c r="A3645" s="10"/>
      <c r="B3645" s="18"/>
      <c r="C3645" s="18"/>
      <c r="D3645" s="18"/>
      <c r="E3645" s="23" t="s">
        <v>3128</v>
      </c>
      <c r="F3645" s="24"/>
      <c r="G3645" s="24"/>
      <c r="H3645" s="24"/>
      <c r="I3645" s="24"/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208">
        <v>10.978</v>
      </c>
      <c r="AD3645" s="208">
        <v>10.321999999999999</v>
      </c>
      <c r="AE3645" s="208">
        <v>14.646000000000001</v>
      </c>
      <c r="AF3645" s="208">
        <v>17.140999999999998</v>
      </c>
      <c r="AG3645" s="24"/>
      <c r="AH3645" s="208">
        <v>2.879</v>
      </c>
      <c r="AI3645" s="208">
        <v>2.7890000000000001</v>
      </c>
      <c r="AJ3645" s="24"/>
      <c r="AK3645" s="24"/>
      <c r="AL3645" s="24"/>
      <c r="AM3645" s="24"/>
      <c r="AN3645" s="208">
        <v>6</v>
      </c>
      <c r="AO3645" s="208">
        <v>5.57</v>
      </c>
      <c r="AP3645" s="208">
        <v>12.618</v>
      </c>
      <c r="AQ3645" s="208">
        <v>12.144</v>
      </c>
      <c r="AR3645" s="208">
        <v>9.9789999999999992</v>
      </c>
      <c r="AS3645" s="24"/>
      <c r="AT3645" s="208">
        <v>10.191000000000001</v>
      </c>
      <c r="AU3645" s="24"/>
      <c r="AV3645" s="24"/>
      <c r="AW3645" s="24"/>
      <c r="AX3645" s="24"/>
      <c r="AY3645" s="208">
        <v>0.90500000000000003</v>
      </c>
      <c r="AZ3645" s="208">
        <v>3.0369999999999999</v>
      </c>
      <c r="BA3645" s="208">
        <v>9.1709999999999994</v>
      </c>
      <c r="BB3645" s="21">
        <f t="shared" si="434"/>
        <v>17.140999999999998</v>
      </c>
      <c r="BC3645" s="21"/>
      <c r="BD3645" s="22">
        <f t="shared" si="432"/>
        <v>23.038978494623652</v>
      </c>
      <c r="BE3645" s="21"/>
      <c r="BG3645" s="10"/>
      <c r="BH3645" s="21">
        <f t="shared" si="433"/>
        <v>0</v>
      </c>
      <c r="BI3645" s="22">
        <f t="shared" si="433"/>
        <v>1.7141E-2</v>
      </c>
      <c r="BJ3645" s="21"/>
      <c r="BK3645" s="21">
        <v>0</v>
      </c>
      <c r="BL3645" s="22">
        <v>5.1422999999999996E-2</v>
      </c>
      <c r="BM3645" s="21"/>
      <c r="BN3645" s="21">
        <f t="shared" si="430"/>
        <v>0</v>
      </c>
      <c r="BO3645" s="22">
        <f t="shared" si="430"/>
        <v>0.20569199999999999</v>
      </c>
      <c r="BP3645" s="21">
        <f t="shared" si="430"/>
        <v>0</v>
      </c>
    </row>
    <row r="3646" spans="1:68" ht="11.1" hidden="1" customHeight="1" outlineLevel="1" collapsed="1" x14ac:dyDescent="0.2">
      <c r="A3646" s="10"/>
      <c r="B3646" s="18"/>
      <c r="C3646" s="18"/>
      <c r="D3646" s="18"/>
      <c r="E3646" s="19" t="s">
        <v>3129</v>
      </c>
      <c r="F3646" s="20"/>
      <c r="G3646" s="20"/>
      <c r="H3646" s="20"/>
      <c r="I3646" s="20"/>
      <c r="J3646" s="20"/>
      <c r="K3646" s="20"/>
      <c r="L3646" s="20"/>
      <c r="M3646" s="20"/>
      <c r="N3646" s="20"/>
      <c r="O3646" s="20"/>
      <c r="P3646" s="20"/>
      <c r="Q3646" s="20"/>
      <c r="R3646" s="20"/>
      <c r="S3646" s="20"/>
      <c r="T3646" s="20"/>
      <c r="U3646" s="20"/>
      <c r="V3646" s="20"/>
      <c r="W3646" s="20"/>
      <c r="X3646" s="20"/>
      <c r="Y3646" s="20"/>
      <c r="Z3646" s="20"/>
      <c r="AA3646" s="20"/>
      <c r="AB3646" s="20"/>
      <c r="AC3646" s="20"/>
      <c r="AD3646" s="20"/>
      <c r="AE3646" s="20"/>
      <c r="AF3646" s="20"/>
      <c r="AG3646" s="20"/>
      <c r="AH3646" s="20"/>
      <c r="AI3646" s="20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9">
        <v>0.83</v>
      </c>
      <c r="BA3646" s="209">
        <v>2.544</v>
      </c>
      <c r="BB3646" s="21">
        <f t="shared" si="434"/>
        <v>2.544</v>
      </c>
      <c r="BC3646" s="21">
        <f>BD3646</f>
        <v>3.4193548387096775</v>
      </c>
      <c r="BD3646" s="22">
        <f t="shared" si="432"/>
        <v>3.4193548387096775</v>
      </c>
      <c r="BE3646" s="21">
        <f>BC3646-BD3646</f>
        <v>0</v>
      </c>
      <c r="BG3646" s="10">
        <v>6</v>
      </c>
      <c r="BH3646" s="21">
        <f t="shared" si="433"/>
        <v>2.5439999999999998E-3</v>
      </c>
      <c r="BI3646" s="22">
        <f t="shared" si="433"/>
        <v>2.5439999999999998E-3</v>
      </c>
      <c r="BJ3646" s="21">
        <f>BH3646-BI3646</f>
        <v>0</v>
      </c>
      <c r="BK3646" s="21">
        <v>7.6319999999999999E-3</v>
      </c>
      <c r="BL3646" s="22">
        <v>7.6319999999999999E-3</v>
      </c>
      <c r="BM3646" s="21">
        <v>0</v>
      </c>
      <c r="BN3646" s="21">
        <f t="shared" si="430"/>
        <v>3.0528E-2</v>
      </c>
      <c r="BO3646" s="22">
        <f t="shared" si="430"/>
        <v>3.0528E-2</v>
      </c>
      <c r="BP3646" s="21">
        <f t="shared" si="430"/>
        <v>0</v>
      </c>
    </row>
    <row r="3647" spans="1:68" ht="11.1" hidden="1" customHeight="1" outlineLevel="2" x14ac:dyDescent="0.2">
      <c r="A3647" s="10"/>
      <c r="B3647" s="18"/>
      <c r="C3647" s="18"/>
      <c r="D3647" s="18"/>
      <c r="E3647" s="23" t="s">
        <v>3130</v>
      </c>
      <c r="F3647" s="24"/>
      <c r="G3647" s="24"/>
      <c r="H3647" s="24"/>
      <c r="I3647" s="24"/>
      <c r="J3647" s="24"/>
      <c r="K3647" s="24"/>
      <c r="L3647" s="24"/>
      <c r="M3647" s="24"/>
      <c r="N3647" s="24"/>
      <c r="O3647" s="24"/>
      <c r="P3647" s="24"/>
      <c r="Q3647" s="24"/>
      <c r="R3647" s="24"/>
      <c r="S3647" s="24"/>
      <c r="T3647" s="24"/>
      <c r="U3647" s="24"/>
      <c r="V3647" s="24"/>
      <c r="W3647" s="24"/>
      <c r="X3647" s="24"/>
      <c r="Y3647" s="24"/>
      <c r="Z3647" s="24"/>
      <c r="AA3647" s="24"/>
      <c r="AB3647" s="24"/>
      <c r="AC3647" s="24"/>
      <c r="AD3647" s="24"/>
      <c r="AE3647" s="24"/>
      <c r="AF3647" s="24"/>
      <c r="AG3647" s="24"/>
      <c r="AH3647" s="24"/>
      <c r="AI3647" s="24"/>
      <c r="AJ3647" s="24"/>
      <c r="AK3647" s="24"/>
      <c r="AL3647" s="24"/>
      <c r="AM3647" s="24"/>
      <c r="AN3647" s="24"/>
      <c r="AO3647" s="24"/>
      <c r="AP3647" s="24"/>
      <c r="AQ3647" s="24"/>
      <c r="AR3647" s="24"/>
      <c r="AS3647" s="24"/>
      <c r="AT3647" s="24"/>
      <c r="AU3647" s="24"/>
      <c r="AV3647" s="24"/>
      <c r="AW3647" s="24"/>
      <c r="AX3647" s="24"/>
      <c r="AY3647" s="24"/>
      <c r="AZ3647" s="208">
        <v>0.83</v>
      </c>
      <c r="BA3647" s="208">
        <v>2.544</v>
      </c>
      <c r="BB3647" s="21">
        <f t="shared" si="434"/>
        <v>2.544</v>
      </c>
      <c r="BC3647" s="21"/>
      <c r="BD3647" s="22">
        <f t="shared" si="432"/>
        <v>3.4193548387096775</v>
      </c>
      <c r="BE3647" s="21"/>
      <c r="BG3647" s="10"/>
      <c r="BH3647" s="21">
        <f t="shared" si="433"/>
        <v>0</v>
      </c>
      <c r="BI3647" s="22">
        <f t="shared" si="433"/>
        <v>2.5439999999999998E-3</v>
      </c>
      <c r="BJ3647" s="21"/>
      <c r="BK3647" s="21">
        <v>0</v>
      </c>
      <c r="BL3647" s="22">
        <v>7.6319999999999999E-3</v>
      </c>
      <c r="BM3647" s="21"/>
      <c r="BN3647" s="21">
        <f t="shared" si="430"/>
        <v>0</v>
      </c>
      <c r="BO3647" s="22">
        <f t="shared" si="430"/>
        <v>3.0528E-2</v>
      </c>
      <c r="BP3647" s="21">
        <f t="shared" si="430"/>
        <v>0</v>
      </c>
    </row>
    <row r="3648" spans="1:68" ht="11.1" hidden="1" customHeight="1" outlineLevel="1" collapsed="1" x14ac:dyDescent="0.2">
      <c r="A3648" s="10"/>
      <c r="B3648" s="18"/>
      <c r="C3648" s="18"/>
      <c r="D3648" s="18"/>
      <c r="E3648" s="19" t="s">
        <v>3131</v>
      </c>
      <c r="F3648" s="20"/>
      <c r="G3648" s="20"/>
      <c r="H3648" s="20"/>
      <c r="I3648" s="20"/>
      <c r="J3648" s="20"/>
      <c r="K3648" s="20"/>
      <c r="L3648" s="20"/>
      <c r="M3648" s="20"/>
      <c r="N3648" s="20"/>
      <c r="O3648" s="20"/>
      <c r="P3648" s="209">
        <v>16.8</v>
      </c>
      <c r="Q3648" s="20"/>
      <c r="R3648" s="209">
        <v>108.818</v>
      </c>
      <c r="S3648" s="209">
        <v>31.391999999999999</v>
      </c>
      <c r="T3648" s="209">
        <v>48.238</v>
      </c>
      <c r="U3648" s="209">
        <v>35.232999999999997</v>
      </c>
      <c r="V3648" s="209">
        <v>21.501000000000001</v>
      </c>
      <c r="W3648" s="20"/>
      <c r="X3648" s="20"/>
      <c r="Y3648" s="20"/>
      <c r="Z3648" s="20"/>
      <c r="AA3648" s="20"/>
      <c r="AB3648" s="20"/>
      <c r="AC3648" s="20"/>
      <c r="AD3648" s="20"/>
      <c r="AE3648" s="20"/>
      <c r="AF3648" s="20"/>
      <c r="AG3648" s="20"/>
      <c r="AH3648" s="20"/>
      <c r="AI3648" s="20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9">
        <v>1.1000000000000001</v>
      </c>
      <c r="BA3648" s="20"/>
      <c r="BB3648" s="21">
        <v>0.80900000000000005</v>
      </c>
      <c r="BC3648" s="21">
        <f>BD3648</f>
        <v>1.0873655913978495</v>
      </c>
      <c r="BD3648" s="22">
        <f t="shared" si="432"/>
        <v>1.0873655913978495</v>
      </c>
      <c r="BE3648" s="21">
        <f>BC3648-BD3648</f>
        <v>0</v>
      </c>
      <c r="BG3648" s="10">
        <v>6</v>
      </c>
      <c r="BH3648" s="21">
        <f t="shared" si="433"/>
        <v>8.0900000000000004E-4</v>
      </c>
      <c r="BI3648" s="22">
        <f t="shared" si="433"/>
        <v>8.0900000000000004E-4</v>
      </c>
      <c r="BJ3648" s="21">
        <f>BH3648-BI3648</f>
        <v>0</v>
      </c>
      <c r="BK3648" s="21">
        <v>2.4270000000000003E-3</v>
      </c>
      <c r="BL3648" s="22">
        <v>2.4270000000000003E-3</v>
      </c>
      <c r="BM3648" s="21">
        <v>0</v>
      </c>
      <c r="BN3648" s="21">
        <f t="shared" si="430"/>
        <v>9.7080000000000014E-3</v>
      </c>
      <c r="BO3648" s="22">
        <f t="shared" si="430"/>
        <v>9.7080000000000014E-3</v>
      </c>
      <c r="BP3648" s="21">
        <f t="shared" si="430"/>
        <v>0</v>
      </c>
    </row>
    <row r="3649" spans="1:68" ht="11.1" hidden="1" customHeight="1" outlineLevel="2" x14ac:dyDescent="0.2">
      <c r="A3649" s="10"/>
      <c r="B3649" s="18"/>
      <c r="C3649" s="18"/>
      <c r="D3649" s="18"/>
      <c r="E3649" s="23" t="s">
        <v>3132</v>
      </c>
      <c r="F3649" s="24"/>
      <c r="G3649" s="24"/>
      <c r="H3649" s="24"/>
      <c r="I3649" s="24"/>
      <c r="J3649" s="24"/>
      <c r="K3649" s="24"/>
      <c r="L3649" s="24"/>
      <c r="M3649" s="24"/>
      <c r="N3649" s="24"/>
      <c r="O3649" s="24"/>
      <c r="P3649" s="24"/>
      <c r="Q3649" s="24"/>
      <c r="R3649" s="24"/>
      <c r="S3649" s="24"/>
      <c r="T3649" s="24"/>
      <c r="U3649" s="24"/>
      <c r="V3649" s="24"/>
      <c r="W3649" s="24"/>
      <c r="X3649" s="24"/>
      <c r="Y3649" s="24"/>
      <c r="Z3649" s="24"/>
      <c r="AA3649" s="24"/>
      <c r="AB3649" s="24"/>
      <c r="AC3649" s="24"/>
      <c r="AD3649" s="24"/>
      <c r="AE3649" s="24"/>
      <c r="AF3649" s="24"/>
      <c r="AG3649" s="24"/>
      <c r="AH3649" s="24"/>
      <c r="AI3649" s="24"/>
      <c r="AJ3649" s="24"/>
      <c r="AK3649" s="24"/>
      <c r="AL3649" s="24"/>
      <c r="AM3649" s="24"/>
      <c r="AN3649" s="24"/>
      <c r="AO3649" s="24"/>
      <c r="AP3649" s="24"/>
      <c r="AQ3649" s="24"/>
      <c r="AR3649" s="24"/>
      <c r="AS3649" s="24"/>
      <c r="AT3649" s="24"/>
      <c r="AU3649" s="24"/>
      <c r="AV3649" s="24"/>
      <c r="AW3649" s="24"/>
      <c r="AX3649" s="24"/>
      <c r="AY3649" s="24"/>
      <c r="AZ3649" s="208">
        <v>0.80900000000000005</v>
      </c>
      <c r="BA3649" s="24"/>
      <c r="BB3649" s="21">
        <f t="shared" si="434"/>
        <v>0.80900000000000005</v>
      </c>
      <c r="BC3649" s="21"/>
      <c r="BD3649" s="22">
        <f t="shared" si="432"/>
        <v>1.0873655913978495</v>
      </c>
      <c r="BE3649" s="21"/>
      <c r="BG3649" s="10"/>
      <c r="BH3649" s="21">
        <f t="shared" si="433"/>
        <v>0</v>
      </c>
      <c r="BI3649" s="22">
        <f t="shared" si="433"/>
        <v>8.0900000000000004E-4</v>
      </c>
      <c r="BJ3649" s="21"/>
      <c r="BK3649" s="21">
        <v>0</v>
      </c>
      <c r="BL3649" s="22">
        <v>2.4270000000000003E-3</v>
      </c>
      <c r="BM3649" s="21"/>
      <c r="BN3649" s="21">
        <f t="shared" si="430"/>
        <v>0</v>
      </c>
      <c r="BO3649" s="22">
        <f t="shared" si="430"/>
        <v>9.7080000000000014E-3</v>
      </c>
      <c r="BP3649" s="21">
        <f t="shared" si="430"/>
        <v>0</v>
      </c>
    </row>
    <row r="3650" spans="1:68" ht="11.1" hidden="1" customHeight="1" outlineLevel="1" collapsed="1" x14ac:dyDescent="0.2">
      <c r="A3650" s="10"/>
      <c r="B3650" s="18"/>
      <c r="C3650" s="18"/>
      <c r="D3650" s="18"/>
      <c r="E3650" s="19" t="s">
        <v>3133</v>
      </c>
      <c r="F3650" s="209">
        <v>2.415</v>
      </c>
      <c r="G3650" s="209">
        <v>2.4790000000000001</v>
      </c>
      <c r="H3650" s="209">
        <v>2.4260000000000002</v>
      </c>
      <c r="I3650" s="240">
        <v>2.35</v>
      </c>
      <c r="J3650" s="240"/>
      <c r="K3650" s="209">
        <v>2.339</v>
      </c>
      <c r="L3650" s="209">
        <v>2.339</v>
      </c>
      <c r="M3650" s="209">
        <v>2.3610000000000002</v>
      </c>
      <c r="N3650" s="209">
        <v>2.3610000000000002</v>
      </c>
      <c r="O3650" s="209">
        <v>2.35</v>
      </c>
      <c r="P3650" s="209">
        <v>2.3610000000000002</v>
      </c>
      <c r="Q3650" s="209">
        <v>2.3610000000000002</v>
      </c>
      <c r="R3650" s="209">
        <v>2.415</v>
      </c>
      <c r="S3650" s="209">
        <v>2.4260000000000002</v>
      </c>
      <c r="T3650" s="209">
        <v>2.415</v>
      </c>
      <c r="U3650" s="209">
        <v>2.415</v>
      </c>
      <c r="V3650" s="209">
        <v>2.4260000000000002</v>
      </c>
      <c r="W3650" s="209">
        <v>2.415</v>
      </c>
      <c r="X3650" s="209">
        <v>2.4039999999999999</v>
      </c>
      <c r="Y3650" s="209">
        <v>2.4039999999999999</v>
      </c>
      <c r="Z3650" s="209">
        <v>2.4039999999999999</v>
      </c>
      <c r="AA3650" s="209">
        <v>2.4039999999999999</v>
      </c>
      <c r="AB3650" s="209">
        <v>2.4359999999999999</v>
      </c>
      <c r="AC3650" s="209">
        <v>2.4580000000000002</v>
      </c>
      <c r="AD3650" s="209">
        <v>2.4689999999999999</v>
      </c>
      <c r="AE3650" s="209">
        <v>2.4790000000000001</v>
      </c>
      <c r="AF3650" s="209">
        <v>2.4470000000000001</v>
      </c>
      <c r="AG3650" s="209">
        <v>2.4689999999999999</v>
      </c>
      <c r="AH3650" s="209">
        <v>2.4689999999999999</v>
      </c>
      <c r="AI3650" s="209">
        <v>2.4689999999999999</v>
      </c>
      <c r="AJ3650" s="209">
        <v>2.4689999999999999</v>
      </c>
      <c r="AK3650" s="209">
        <v>2.4809999999999999</v>
      </c>
      <c r="AL3650" s="209">
        <v>2.4670000000000001</v>
      </c>
      <c r="AM3650" s="209">
        <v>2.4580000000000002</v>
      </c>
      <c r="AN3650" s="209">
        <v>2.4580000000000002</v>
      </c>
      <c r="AO3650" s="209">
        <v>2.4580000000000002</v>
      </c>
      <c r="AP3650" s="209">
        <v>2.3719999999999999</v>
      </c>
      <c r="AQ3650" s="209">
        <v>2.3719999999999999</v>
      </c>
      <c r="AR3650" s="209">
        <v>2.35</v>
      </c>
      <c r="AS3650" s="209">
        <v>2.3719999999999999</v>
      </c>
      <c r="AT3650" s="209">
        <v>2.3719999999999999</v>
      </c>
      <c r="AU3650" s="209">
        <v>2.3610000000000002</v>
      </c>
      <c r="AV3650" s="209">
        <v>2.3610000000000002</v>
      </c>
      <c r="AW3650" s="209">
        <v>2.35</v>
      </c>
      <c r="AX3650" s="209">
        <v>2.415</v>
      </c>
      <c r="AY3650" s="209">
        <v>2.2029999999999998</v>
      </c>
      <c r="AZ3650" s="209">
        <v>2.246</v>
      </c>
      <c r="BA3650" s="209">
        <v>2.1949999999999998</v>
      </c>
      <c r="BB3650" s="21">
        <f t="shared" si="434"/>
        <v>2.4809999999999999</v>
      </c>
      <c r="BC3650" s="21">
        <f>BF3650</f>
        <v>18.8</v>
      </c>
      <c r="BD3650" s="22">
        <f t="shared" si="432"/>
        <v>3.3346774193548385</v>
      </c>
      <c r="BE3650" s="21">
        <f>BC3650-BD3650</f>
        <v>15.465322580645163</v>
      </c>
      <c r="BF3650" s="2">
        <v>18.8</v>
      </c>
      <c r="BG3650" s="10"/>
      <c r="BH3650" s="21">
        <f t="shared" si="433"/>
        <v>1.39872E-2</v>
      </c>
      <c r="BI3650" s="22">
        <f t="shared" si="433"/>
        <v>2.4810000000000001E-3</v>
      </c>
      <c r="BJ3650" s="21">
        <f>BH3650-BI3650</f>
        <v>1.1506199999999999E-2</v>
      </c>
      <c r="BK3650" s="21">
        <v>4.1961600000000002E-2</v>
      </c>
      <c r="BL3650" s="22">
        <v>7.443E-3</v>
      </c>
      <c r="BM3650" s="21">
        <v>3.4518600000000003E-2</v>
      </c>
      <c r="BN3650" s="21">
        <f t="shared" si="430"/>
        <v>0.16784640000000001</v>
      </c>
      <c r="BO3650" s="22">
        <f t="shared" si="430"/>
        <v>2.9772E-2</v>
      </c>
      <c r="BP3650" s="21">
        <f t="shared" si="430"/>
        <v>0.13807440000000001</v>
      </c>
    </row>
    <row r="3651" spans="1:68" ht="11.1" hidden="1" customHeight="1" outlineLevel="2" x14ac:dyDescent="0.2">
      <c r="A3651" s="10"/>
      <c r="B3651" s="18"/>
      <c r="C3651" s="18"/>
      <c r="D3651" s="18"/>
      <c r="E3651" s="23"/>
      <c r="F3651" s="208">
        <v>2.415</v>
      </c>
      <c r="G3651" s="208">
        <v>2.4790000000000001</v>
      </c>
      <c r="H3651" s="208">
        <v>2.4260000000000002</v>
      </c>
      <c r="I3651" s="239">
        <v>2.35</v>
      </c>
      <c r="J3651" s="239"/>
      <c r="K3651" s="208">
        <v>2.339</v>
      </c>
      <c r="L3651" s="208">
        <v>2.339</v>
      </c>
      <c r="M3651" s="208">
        <v>2.3610000000000002</v>
      </c>
      <c r="N3651" s="208">
        <v>2.3610000000000002</v>
      </c>
      <c r="O3651" s="208">
        <v>2.35</v>
      </c>
      <c r="P3651" s="208">
        <v>2.3610000000000002</v>
      </c>
      <c r="Q3651" s="208">
        <v>2.3610000000000002</v>
      </c>
      <c r="R3651" s="208">
        <v>2.415</v>
      </c>
      <c r="S3651" s="208">
        <v>2.4260000000000002</v>
      </c>
      <c r="T3651" s="208">
        <v>2.415</v>
      </c>
      <c r="U3651" s="208">
        <v>2.415</v>
      </c>
      <c r="V3651" s="208">
        <v>2.4260000000000002</v>
      </c>
      <c r="W3651" s="208">
        <v>2.415</v>
      </c>
      <c r="X3651" s="208">
        <v>2.4039999999999999</v>
      </c>
      <c r="Y3651" s="208">
        <v>2.4039999999999999</v>
      </c>
      <c r="Z3651" s="208">
        <v>2.4039999999999999</v>
      </c>
      <c r="AA3651" s="208">
        <v>2.4039999999999999</v>
      </c>
      <c r="AB3651" s="208">
        <v>2.4359999999999999</v>
      </c>
      <c r="AC3651" s="208">
        <v>2.4580000000000002</v>
      </c>
      <c r="AD3651" s="208">
        <v>2.4689999999999999</v>
      </c>
      <c r="AE3651" s="208">
        <v>2.4790000000000001</v>
      </c>
      <c r="AF3651" s="208">
        <v>2.4470000000000001</v>
      </c>
      <c r="AG3651" s="208">
        <v>2.4689999999999999</v>
      </c>
      <c r="AH3651" s="208">
        <v>2.4689999999999999</v>
      </c>
      <c r="AI3651" s="208">
        <v>2.4689999999999999</v>
      </c>
      <c r="AJ3651" s="208">
        <v>2.4689999999999999</v>
      </c>
      <c r="AK3651" s="208">
        <v>2.4809999999999999</v>
      </c>
      <c r="AL3651" s="208">
        <v>2.4670000000000001</v>
      </c>
      <c r="AM3651" s="208">
        <v>2.4580000000000002</v>
      </c>
      <c r="AN3651" s="208">
        <v>2.4580000000000002</v>
      </c>
      <c r="AO3651" s="208">
        <v>2.4580000000000002</v>
      </c>
      <c r="AP3651" s="208">
        <v>2.3719999999999999</v>
      </c>
      <c r="AQ3651" s="208">
        <v>2.3719999999999999</v>
      </c>
      <c r="AR3651" s="208">
        <v>2.35</v>
      </c>
      <c r="AS3651" s="208">
        <v>2.3719999999999999</v>
      </c>
      <c r="AT3651" s="208">
        <v>2.3719999999999999</v>
      </c>
      <c r="AU3651" s="208">
        <v>2.3610000000000002</v>
      </c>
      <c r="AV3651" s="208">
        <v>2.3610000000000002</v>
      </c>
      <c r="AW3651" s="208">
        <v>2.35</v>
      </c>
      <c r="AX3651" s="208">
        <v>2.415</v>
      </c>
      <c r="AY3651" s="208">
        <v>2.2029999999999998</v>
      </c>
      <c r="AZ3651" s="208">
        <v>2.246</v>
      </c>
      <c r="BA3651" s="208">
        <v>2.1949999999999998</v>
      </c>
      <c r="BB3651" s="21">
        <f t="shared" si="434"/>
        <v>2.4809999999999999</v>
      </c>
      <c r="BC3651" s="21"/>
      <c r="BD3651" s="22">
        <f t="shared" si="432"/>
        <v>3.3346774193548385</v>
      </c>
      <c r="BE3651" s="21"/>
      <c r="BG3651" s="10"/>
      <c r="BH3651" s="21">
        <f t="shared" si="433"/>
        <v>0</v>
      </c>
      <c r="BI3651" s="22">
        <f t="shared" si="433"/>
        <v>2.4810000000000001E-3</v>
      </c>
      <c r="BJ3651" s="21"/>
      <c r="BK3651" s="21">
        <v>0</v>
      </c>
      <c r="BL3651" s="22">
        <v>7.443E-3</v>
      </c>
      <c r="BM3651" s="21"/>
      <c r="BN3651" s="21">
        <f t="shared" si="430"/>
        <v>0</v>
      </c>
      <c r="BO3651" s="22">
        <f t="shared" si="430"/>
        <v>2.9772E-2</v>
      </c>
      <c r="BP3651" s="21">
        <f t="shared" si="430"/>
        <v>0</v>
      </c>
    </row>
    <row r="3652" spans="1:68" ht="11.1" hidden="1" customHeight="1" outlineLevel="1" collapsed="1" x14ac:dyDescent="0.2">
      <c r="A3652" s="10"/>
      <c r="B3652" s="18"/>
      <c r="C3652" s="18"/>
      <c r="D3652" s="18"/>
      <c r="E3652" s="19" t="s">
        <v>3134</v>
      </c>
      <c r="F3652" s="209">
        <v>15.061999999999999</v>
      </c>
      <c r="G3652" s="209">
        <v>7.0170000000000003</v>
      </c>
      <c r="H3652" s="209">
        <v>6.6</v>
      </c>
      <c r="I3652" s="240">
        <v>4.157</v>
      </c>
      <c r="J3652" s="240"/>
      <c r="K3652" s="209">
        <v>1.952</v>
      </c>
      <c r="L3652" s="20"/>
      <c r="M3652" s="20"/>
      <c r="N3652" s="20"/>
      <c r="O3652" s="209">
        <v>1.175</v>
      </c>
      <c r="P3652" s="209">
        <v>3.2509999999999999</v>
      </c>
      <c r="Q3652" s="209">
        <v>5.93</v>
      </c>
      <c r="R3652" s="209">
        <v>9.4890000000000008</v>
      </c>
      <c r="S3652" s="209">
        <v>12.547000000000001</v>
      </c>
      <c r="T3652" s="209">
        <v>9.4580000000000002</v>
      </c>
      <c r="U3652" s="209">
        <v>6.5670000000000002</v>
      </c>
      <c r="V3652" s="209">
        <v>8</v>
      </c>
      <c r="W3652" s="20"/>
      <c r="X3652" s="20"/>
      <c r="Y3652" s="20"/>
      <c r="Z3652" s="20"/>
      <c r="AA3652" s="20"/>
      <c r="AB3652" s="20"/>
      <c r="AC3652" s="209">
        <v>7.7759999999999998</v>
      </c>
      <c r="AD3652" s="209">
        <v>9.6609999999999996</v>
      </c>
      <c r="AE3652" s="209">
        <v>10.407999999999999</v>
      </c>
      <c r="AF3652" s="209">
        <v>10.013</v>
      </c>
      <c r="AG3652" s="209">
        <v>4.6580000000000004</v>
      </c>
      <c r="AH3652" s="209">
        <v>2.4569999999999999</v>
      </c>
      <c r="AI3652" s="209">
        <v>1.3049999999999999</v>
      </c>
      <c r="AJ3652" s="20"/>
      <c r="AK3652" s="20"/>
      <c r="AL3652" s="20"/>
      <c r="AM3652" s="209">
        <v>1.988</v>
      </c>
      <c r="AN3652" s="209">
        <v>1.804</v>
      </c>
      <c r="AO3652" s="209">
        <v>7.0250000000000004</v>
      </c>
      <c r="AP3652" s="209">
        <v>10.474</v>
      </c>
      <c r="AQ3652" s="209">
        <v>10.246</v>
      </c>
      <c r="AR3652" s="209">
        <v>9.6180000000000003</v>
      </c>
      <c r="AS3652" s="209">
        <v>6.5289999999999999</v>
      </c>
      <c r="AT3652" s="209">
        <v>10.856999999999999</v>
      </c>
      <c r="AU3652" s="20"/>
      <c r="AV3652" s="209">
        <v>0.97699999999999998</v>
      </c>
      <c r="AW3652" s="20"/>
      <c r="AX3652" s="20"/>
      <c r="AY3652" s="209">
        <v>1.27</v>
      </c>
      <c r="AZ3652" s="209">
        <v>2.0779999999999998</v>
      </c>
      <c r="BA3652" s="209">
        <v>4.0469999999999997</v>
      </c>
      <c r="BB3652" s="21">
        <f>BB3653+BB3654</f>
        <v>18.066000000000003</v>
      </c>
      <c r="BC3652" s="21">
        <f>BF3652</f>
        <v>25.82</v>
      </c>
      <c r="BD3652" s="22">
        <f t="shared" si="432"/>
        <v>24.282258064516132</v>
      </c>
      <c r="BE3652" s="21">
        <f>BC3652-BD3652</f>
        <v>1.5377419354838686</v>
      </c>
      <c r="BF3652" s="2">
        <v>25.82</v>
      </c>
      <c r="BG3652" s="10">
        <v>6</v>
      </c>
      <c r="BH3652" s="21">
        <f t="shared" si="433"/>
        <v>1.9210080000000001E-2</v>
      </c>
      <c r="BI3652" s="22">
        <f t="shared" si="433"/>
        <v>1.8066000000000002E-2</v>
      </c>
      <c r="BJ3652" s="21">
        <f>BH3652-BI3652</f>
        <v>1.1440799999999987E-3</v>
      </c>
      <c r="BK3652" s="21">
        <v>5.7630239999999999E-2</v>
      </c>
      <c r="BL3652" s="22">
        <v>5.419800000000001E-2</v>
      </c>
      <c r="BM3652" s="21">
        <v>3.4322399999999892E-3</v>
      </c>
      <c r="BN3652" s="21">
        <f t="shared" si="430"/>
        <v>0.23052096</v>
      </c>
      <c r="BO3652" s="22">
        <f t="shared" si="430"/>
        <v>0.21679200000000004</v>
      </c>
      <c r="BP3652" s="21">
        <f t="shared" si="430"/>
        <v>1.3728959999999957E-2</v>
      </c>
    </row>
    <row r="3653" spans="1:68" ht="11.1" hidden="1" customHeight="1" outlineLevel="2" x14ac:dyDescent="0.2">
      <c r="A3653" s="10"/>
      <c r="B3653" s="18"/>
      <c r="C3653" s="18"/>
      <c r="D3653" s="18"/>
      <c r="E3653" s="23" t="s">
        <v>3135</v>
      </c>
      <c r="F3653" s="208">
        <v>5.367</v>
      </c>
      <c r="G3653" s="208">
        <v>2.4500000000000002</v>
      </c>
      <c r="H3653" s="208">
        <v>2.2320000000000002</v>
      </c>
      <c r="I3653" s="239">
        <v>1.2070000000000001</v>
      </c>
      <c r="J3653" s="239"/>
      <c r="K3653" s="208">
        <v>0.61</v>
      </c>
      <c r="L3653" s="24"/>
      <c r="M3653" s="24"/>
      <c r="N3653" s="24"/>
      <c r="O3653" s="208">
        <v>0.35</v>
      </c>
      <c r="P3653" s="208">
        <v>0.873</v>
      </c>
      <c r="Q3653" s="208">
        <v>1.9510000000000001</v>
      </c>
      <c r="R3653" s="208">
        <v>3.3839999999999999</v>
      </c>
      <c r="S3653" s="208">
        <v>4.452</v>
      </c>
      <c r="T3653" s="208">
        <v>3.4420000000000002</v>
      </c>
      <c r="U3653" s="208">
        <v>2.2410000000000001</v>
      </c>
      <c r="V3653" s="208">
        <v>2</v>
      </c>
      <c r="W3653" s="24"/>
      <c r="X3653" s="24"/>
      <c r="Y3653" s="24"/>
      <c r="Z3653" s="24"/>
      <c r="AA3653" s="24"/>
      <c r="AB3653" s="24"/>
      <c r="AC3653" s="208">
        <v>3.831</v>
      </c>
      <c r="AD3653" s="208">
        <v>3.4009999999999998</v>
      </c>
      <c r="AE3653" s="208">
        <v>3.6549999999999998</v>
      </c>
      <c r="AF3653" s="208">
        <v>3.524</v>
      </c>
      <c r="AG3653" s="208">
        <v>1.45</v>
      </c>
      <c r="AH3653" s="208">
        <v>0.72</v>
      </c>
      <c r="AI3653" s="208">
        <v>0.16900000000000001</v>
      </c>
      <c r="AJ3653" s="24"/>
      <c r="AK3653" s="24"/>
      <c r="AL3653" s="24"/>
      <c r="AM3653" s="208">
        <v>0.39300000000000002</v>
      </c>
      <c r="AN3653" s="208">
        <v>0.96399999999999997</v>
      </c>
      <c r="AO3653" s="208">
        <v>2.59</v>
      </c>
      <c r="AP3653" s="208">
        <v>3.4569999999999999</v>
      </c>
      <c r="AQ3653" s="208">
        <v>3.5459999999999998</v>
      </c>
      <c r="AR3653" s="208">
        <v>3.3650000000000002</v>
      </c>
      <c r="AS3653" s="208">
        <v>2.2490000000000001</v>
      </c>
      <c r="AT3653" s="208">
        <v>8.3710000000000004</v>
      </c>
      <c r="AU3653" s="24"/>
      <c r="AV3653" s="208">
        <v>0.3</v>
      </c>
      <c r="AW3653" s="24"/>
      <c r="AX3653" s="24"/>
      <c r="AY3653" s="208">
        <v>0.443</v>
      </c>
      <c r="AZ3653" s="24"/>
      <c r="BA3653" s="24"/>
      <c r="BB3653" s="21">
        <f t="shared" si="434"/>
        <v>8.3710000000000004</v>
      </c>
      <c r="BC3653" s="21"/>
      <c r="BD3653" s="22">
        <f t="shared" si="432"/>
        <v>11.251344086021506</v>
      </c>
      <c r="BE3653" s="21"/>
      <c r="BG3653" s="10"/>
      <c r="BH3653" s="21">
        <f t="shared" si="433"/>
        <v>0</v>
      </c>
      <c r="BI3653" s="22">
        <f t="shared" si="433"/>
        <v>8.371E-3</v>
      </c>
      <c r="BJ3653" s="21"/>
      <c r="BK3653" s="21">
        <v>0</v>
      </c>
      <c r="BL3653" s="22">
        <v>2.5113E-2</v>
      </c>
      <c r="BM3653" s="21"/>
      <c r="BN3653" s="21">
        <f t="shared" si="430"/>
        <v>0</v>
      </c>
      <c r="BO3653" s="22">
        <f t="shared" si="430"/>
        <v>0.100452</v>
      </c>
      <c r="BP3653" s="21">
        <f t="shared" si="430"/>
        <v>0</v>
      </c>
    </row>
    <row r="3654" spans="1:68" ht="11.1" hidden="1" customHeight="1" outlineLevel="2" x14ac:dyDescent="0.2">
      <c r="A3654" s="10"/>
      <c r="B3654" s="18"/>
      <c r="C3654" s="18"/>
      <c r="D3654" s="18"/>
      <c r="E3654" s="23" t="s">
        <v>3136</v>
      </c>
      <c r="F3654" s="208">
        <v>9.6950000000000003</v>
      </c>
      <c r="G3654" s="208">
        <v>4.5670000000000002</v>
      </c>
      <c r="H3654" s="208">
        <v>4.3680000000000003</v>
      </c>
      <c r="I3654" s="239">
        <v>2.95</v>
      </c>
      <c r="J3654" s="239"/>
      <c r="K3654" s="208">
        <v>1.3420000000000001</v>
      </c>
      <c r="L3654" s="24"/>
      <c r="M3654" s="24"/>
      <c r="N3654" s="24"/>
      <c r="O3654" s="208">
        <v>0.82499999999999996</v>
      </c>
      <c r="P3654" s="208">
        <v>2.3780000000000001</v>
      </c>
      <c r="Q3654" s="208">
        <v>3.9790000000000001</v>
      </c>
      <c r="R3654" s="208">
        <v>6.1050000000000004</v>
      </c>
      <c r="S3654" s="208">
        <v>8.0950000000000006</v>
      </c>
      <c r="T3654" s="208">
        <v>6.016</v>
      </c>
      <c r="U3654" s="208">
        <v>4.3259999999999996</v>
      </c>
      <c r="V3654" s="208">
        <v>6</v>
      </c>
      <c r="W3654" s="24"/>
      <c r="X3654" s="24"/>
      <c r="Y3654" s="24"/>
      <c r="Z3654" s="24"/>
      <c r="AA3654" s="24"/>
      <c r="AB3654" s="24"/>
      <c r="AC3654" s="208">
        <v>3.9449999999999998</v>
      </c>
      <c r="AD3654" s="208">
        <v>6.26</v>
      </c>
      <c r="AE3654" s="208">
        <v>6.7530000000000001</v>
      </c>
      <c r="AF3654" s="208">
        <v>6.4889999999999999</v>
      </c>
      <c r="AG3654" s="208">
        <v>3.2080000000000002</v>
      </c>
      <c r="AH3654" s="208">
        <v>1.7370000000000001</v>
      </c>
      <c r="AI3654" s="208">
        <v>1.1359999999999999</v>
      </c>
      <c r="AJ3654" s="24"/>
      <c r="AK3654" s="24"/>
      <c r="AL3654" s="24"/>
      <c r="AM3654" s="208">
        <v>1.595</v>
      </c>
      <c r="AN3654" s="208">
        <v>0.84</v>
      </c>
      <c r="AO3654" s="208">
        <v>4.4349999999999996</v>
      </c>
      <c r="AP3654" s="208">
        <v>7.0170000000000003</v>
      </c>
      <c r="AQ3654" s="208">
        <v>6.7</v>
      </c>
      <c r="AR3654" s="208">
        <v>6.2530000000000001</v>
      </c>
      <c r="AS3654" s="208">
        <v>4.28</v>
      </c>
      <c r="AT3654" s="208">
        <v>2.4860000000000002</v>
      </c>
      <c r="AU3654" s="24"/>
      <c r="AV3654" s="208">
        <v>0.67700000000000005</v>
      </c>
      <c r="AW3654" s="24"/>
      <c r="AX3654" s="24"/>
      <c r="AY3654" s="208">
        <v>0.82699999999999996</v>
      </c>
      <c r="AZ3654" s="208">
        <v>2.0779999999999998</v>
      </c>
      <c r="BA3654" s="208">
        <v>4.0469999999999997</v>
      </c>
      <c r="BB3654" s="21">
        <f t="shared" si="434"/>
        <v>9.6950000000000003</v>
      </c>
      <c r="BC3654" s="21"/>
      <c r="BD3654" s="22">
        <f t="shared" si="432"/>
        <v>13.030913978494624</v>
      </c>
      <c r="BE3654" s="21"/>
      <c r="BG3654" s="10"/>
      <c r="BH3654" s="21">
        <f t="shared" si="433"/>
        <v>0</v>
      </c>
      <c r="BI3654" s="22">
        <f t="shared" si="433"/>
        <v>9.6950000000000005E-3</v>
      </c>
      <c r="BJ3654" s="21"/>
      <c r="BK3654" s="21">
        <v>0</v>
      </c>
      <c r="BL3654" s="22">
        <v>2.9085E-2</v>
      </c>
      <c r="BM3654" s="21"/>
      <c r="BN3654" s="21">
        <f t="shared" si="430"/>
        <v>0</v>
      </c>
      <c r="BO3654" s="22">
        <f t="shared" si="430"/>
        <v>0.11634</v>
      </c>
      <c r="BP3654" s="21">
        <f t="shared" si="430"/>
        <v>0</v>
      </c>
    </row>
    <row r="3655" spans="1:68" ht="11.1" hidden="1" customHeight="1" outlineLevel="1" collapsed="1" x14ac:dyDescent="0.2">
      <c r="A3655" s="10"/>
      <c r="B3655" s="18"/>
      <c r="C3655" s="18"/>
      <c r="D3655" s="18"/>
      <c r="E3655" s="19" t="s">
        <v>3137</v>
      </c>
      <c r="F3655" s="20"/>
      <c r="G3655" s="209">
        <v>7.407</v>
      </c>
      <c r="H3655" s="209">
        <v>2.2610000000000001</v>
      </c>
      <c r="I3655" s="240">
        <v>0.5</v>
      </c>
      <c r="J3655" s="240"/>
      <c r="K3655" s="20"/>
      <c r="L3655" s="209">
        <v>2.806</v>
      </c>
      <c r="M3655" s="20"/>
      <c r="N3655" s="209">
        <v>0.192</v>
      </c>
      <c r="O3655" s="209">
        <v>7.0000000000000007E-2</v>
      </c>
      <c r="P3655" s="209">
        <v>1.234</v>
      </c>
      <c r="Q3655" s="209">
        <v>3.0510000000000002</v>
      </c>
      <c r="R3655" s="209">
        <v>6.2679999999999998</v>
      </c>
      <c r="S3655" s="209">
        <v>5.5449999999999999</v>
      </c>
      <c r="T3655" s="209">
        <v>0.95799999999999996</v>
      </c>
      <c r="U3655" s="209">
        <v>1.6279999999999999</v>
      </c>
      <c r="V3655" s="209">
        <v>2</v>
      </c>
      <c r="W3655" s="209">
        <v>0.47399999999999998</v>
      </c>
      <c r="X3655" s="20"/>
      <c r="Y3655" s="20"/>
      <c r="Z3655" s="20"/>
      <c r="AA3655" s="20"/>
      <c r="AB3655" s="209">
        <v>3.9849999999999999</v>
      </c>
      <c r="AC3655" s="209">
        <v>2.6320000000000001</v>
      </c>
      <c r="AD3655" s="209">
        <v>5.4219999999999997</v>
      </c>
      <c r="AE3655" s="209">
        <v>2.403</v>
      </c>
      <c r="AF3655" s="209">
        <v>4.3920000000000003</v>
      </c>
      <c r="AG3655" s="209">
        <v>1.397</v>
      </c>
      <c r="AH3655" s="209">
        <v>1.7709999999999999</v>
      </c>
      <c r="AI3655" s="209">
        <v>0.85599999999999998</v>
      </c>
      <c r="AJ3655" s="20"/>
      <c r="AK3655" s="20"/>
      <c r="AL3655" s="20"/>
      <c r="AM3655" s="209">
        <v>0.68500000000000005</v>
      </c>
      <c r="AN3655" s="209">
        <v>1.607</v>
      </c>
      <c r="AO3655" s="209">
        <v>3.395</v>
      </c>
      <c r="AP3655" s="209">
        <v>3.5</v>
      </c>
      <c r="AQ3655" s="209">
        <v>4.4729999999999999</v>
      </c>
      <c r="AR3655" s="209">
        <v>4.0570000000000004</v>
      </c>
      <c r="AS3655" s="209">
        <v>2.8540000000000001</v>
      </c>
      <c r="AT3655" s="209">
        <v>2.4489999999999998</v>
      </c>
      <c r="AU3655" s="209">
        <v>0.93200000000000005</v>
      </c>
      <c r="AV3655" s="20"/>
      <c r="AW3655" s="20"/>
      <c r="AX3655" s="20"/>
      <c r="AY3655" s="209">
        <v>0.74299999999999999</v>
      </c>
      <c r="AZ3655" s="209">
        <v>1.365</v>
      </c>
      <c r="BA3655" s="209">
        <v>3.2450000000000001</v>
      </c>
      <c r="BB3655" s="21">
        <f t="shared" si="434"/>
        <v>7.407</v>
      </c>
      <c r="BC3655" s="21">
        <f>BD3655</f>
        <v>9.9556451612903221</v>
      </c>
      <c r="BD3655" s="22">
        <f t="shared" si="432"/>
        <v>9.9556451612903221</v>
      </c>
      <c r="BE3655" s="21">
        <f>BC3655-BD3655</f>
        <v>0</v>
      </c>
      <c r="BF3655" s="2">
        <v>7.45</v>
      </c>
      <c r="BG3655" s="10">
        <v>6</v>
      </c>
      <c r="BH3655" s="21">
        <f t="shared" si="433"/>
        <v>7.4070000000000004E-3</v>
      </c>
      <c r="BI3655" s="22">
        <f t="shared" si="433"/>
        <v>7.4070000000000004E-3</v>
      </c>
      <c r="BJ3655" s="21">
        <f>BH3655-BI3655</f>
        <v>0</v>
      </c>
      <c r="BK3655" s="21">
        <v>2.2221000000000001E-2</v>
      </c>
      <c r="BL3655" s="22">
        <v>2.2221000000000001E-2</v>
      </c>
      <c r="BM3655" s="21">
        <v>0</v>
      </c>
      <c r="BN3655" s="21">
        <f t="shared" si="430"/>
        <v>8.8884000000000005E-2</v>
      </c>
      <c r="BO3655" s="22">
        <f t="shared" si="430"/>
        <v>8.8884000000000005E-2</v>
      </c>
      <c r="BP3655" s="21">
        <f t="shared" si="430"/>
        <v>0</v>
      </c>
    </row>
    <row r="3656" spans="1:68" ht="11.1" hidden="1" customHeight="1" outlineLevel="2" x14ac:dyDescent="0.2">
      <c r="A3656" s="10"/>
      <c r="B3656" s="18"/>
      <c r="C3656" s="18"/>
      <c r="D3656" s="18"/>
      <c r="E3656" s="23" t="s">
        <v>3138</v>
      </c>
      <c r="F3656" s="24"/>
      <c r="G3656" s="208">
        <v>7.407</v>
      </c>
      <c r="H3656" s="208">
        <v>2.2610000000000001</v>
      </c>
      <c r="I3656" s="239">
        <v>0.5</v>
      </c>
      <c r="J3656" s="239"/>
      <c r="K3656" s="24"/>
      <c r="L3656" s="208">
        <v>2.806</v>
      </c>
      <c r="M3656" s="24"/>
      <c r="N3656" s="208">
        <v>0.192</v>
      </c>
      <c r="O3656" s="208">
        <v>7.0000000000000007E-2</v>
      </c>
      <c r="P3656" s="208">
        <v>1.234</v>
      </c>
      <c r="Q3656" s="208">
        <v>3.0510000000000002</v>
      </c>
      <c r="R3656" s="208">
        <v>6.2679999999999998</v>
      </c>
      <c r="S3656" s="208">
        <v>5.5449999999999999</v>
      </c>
      <c r="T3656" s="208">
        <v>0.95799999999999996</v>
      </c>
      <c r="U3656" s="208">
        <v>1.6279999999999999</v>
      </c>
      <c r="V3656" s="208">
        <v>2</v>
      </c>
      <c r="W3656" s="208">
        <v>0.47399999999999998</v>
      </c>
      <c r="X3656" s="24"/>
      <c r="Y3656" s="24"/>
      <c r="Z3656" s="24"/>
      <c r="AA3656" s="24"/>
      <c r="AB3656" s="208">
        <v>3.9849999999999999</v>
      </c>
      <c r="AC3656" s="208">
        <v>2.6320000000000001</v>
      </c>
      <c r="AD3656" s="208">
        <v>5.4219999999999997</v>
      </c>
      <c r="AE3656" s="208">
        <v>2.403</v>
      </c>
      <c r="AF3656" s="208">
        <v>4.3920000000000003</v>
      </c>
      <c r="AG3656" s="208">
        <v>1.397</v>
      </c>
      <c r="AH3656" s="208">
        <v>1.7709999999999999</v>
      </c>
      <c r="AI3656" s="208">
        <v>0.85599999999999998</v>
      </c>
      <c r="AJ3656" s="24"/>
      <c r="AK3656" s="24"/>
      <c r="AL3656" s="24"/>
      <c r="AM3656" s="208">
        <v>0.68500000000000005</v>
      </c>
      <c r="AN3656" s="208">
        <v>1.607</v>
      </c>
      <c r="AO3656" s="208">
        <v>3.395</v>
      </c>
      <c r="AP3656" s="208">
        <v>3.5</v>
      </c>
      <c r="AQ3656" s="208">
        <v>4.4729999999999999</v>
      </c>
      <c r="AR3656" s="208">
        <v>4.0570000000000004</v>
      </c>
      <c r="AS3656" s="208">
        <v>2.8540000000000001</v>
      </c>
      <c r="AT3656" s="208">
        <v>2.4489999999999998</v>
      </c>
      <c r="AU3656" s="208">
        <v>0.93200000000000005</v>
      </c>
      <c r="AV3656" s="24"/>
      <c r="AW3656" s="24"/>
      <c r="AX3656" s="24"/>
      <c r="AY3656" s="208">
        <v>0.74299999999999999</v>
      </c>
      <c r="AZ3656" s="208">
        <v>1.365</v>
      </c>
      <c r="BA3656" s="208">
        <v>3.2450000000000001</v>
      </c>
      <c r="BB3656" s="21">
        <f t="shared" si="434"/>
        <v>7.407</v>
      </c>
      <c r="BC3656" s="21"/>
      <c r="BD3656" s="22">
        <f t="shared" si="432"/>
        <v>9.9556451612903221</v>
      </c>
      <c r="BE3656" s="21"/>
      <c r="BG3656" s="10"/>
      <c r="BH3656" s="21">
        <f t="shared" si="433"/>
        <v>0</v>
      </c>
      <c r="BI3656" s="22">
        <f t="shared" si="433"/>
        <v>7.4070000000000004E-3</v>
      </c>
      <c r="BJ3656" s="21"/>
      <c r="BK3656" s="21">
        <v>0</v>
      </c>
      <c r="BL3656" s="22">
        <v>2.2221000000000001E-2</v>
      </c>
      <c r="BM3656" s="21"/>
      <c r="BN3656" s="21">
        <f t="shared" ref="BN3656:BP3719" si="435">BK3656*4</f>
        <v>0</v>
      </c>
      <c r="BO3656" s="22">
        <f t="shared" si="435"/>
        <v>8.8884000000000005E-2</v>
      </c>
      <c r="BP3656" s="21">
        <f t="shared" si="435"/>
        <v>0</v>
      </c>
    </row>
    <row r="3657" spans="1:68" ht="11.1" hidden="1" customHeight="1" outlineLevel="1" collapsed="1" x14ac:dyDescent="0.2">
      <c r="A3657" s="10"/>
      <c r="B3657" s="18"/>
      <c r="C3657" s="18"/>
      <c r="D3657" s="18"/>
      <c r="E3657" s="19" t="s">
        <v>3139</v>
      </c>
      <c r="F3657" s="209">
        <v>10.872999999999999</v>
      </c>
      <c r="G3657" s="209">
        <v>6.9029999999999996</v>
      </c>
      <c r="H3657" s="209">
        <v>5.181</v>
      </c>
      <c r="I3657" s="240">
        <v>3.585</v>
      </c>
      <c r="J3657" s="240"/>
      <c r="K3657" s="209">
        <v>1.599</v>
      </c>
      <c r="L3657" s="209">
        <v>0.12</v>
      </c>
      <c r="M3657" s="209">
        <v>0.113</v>
      </c>
      <c r="N3657" s="20"/>
      <c r="O3657" s="20"/>
      <c r="P3657" s="209">
        <v>5.2560000000000002</v>
      </c>
      <c r="Q3657" s="209">
        <v>6.4189999999999996</v>
      </c>
      <c r="R3657" s="209">
        <v>8.6010000000000009</v>
      </c>
      <c r="S3657" s="209">
        <v>13.827999999999999</v>
      </c>
      <c r="T3657" s="209">
        <v>11.456</v>
      </c>
      <c r="U3657" s="209">
        <v>6.3949999999999996</v>
      </c>
      <c r="V3657" s="209">
        <v>2.0859999999999999</v>
      </c>
      <c r="W3657" s="209">
        <v>1.1200000000000001</v>
      </c>
      <c r="X3657" s="20"/>
      <c r="Y3657" s="20"/>
      <c r="Z3657" s="20"/>
      <c r="AA3657" s="20"/>
      <c r="AB3657" s="209">
        <v>4.43</v>
      </c>
      <c r="AC3657" s="209">
        <v>6.9039999999999999</v>
      </c>
      <c r="AD3657" s="209">
        <v>10.015000000000001</v>
      </c>
      <c r="AE3657" s="209">
        <v>7.8049999999999997</v>
      </c>
      <c r="AF3657" s="209">
        <v>7.3739999999999997</v>
      </c>
      <c r="AG3657" s="209">
        <v>3.3180000000000001</v>
      </c>
      <c r="AH3657" s="209">
        <v>2.5880000000000001</v>
      </c>
      <c r="AI3657" s="209">
        <v>1.47</v>
      </c>
      <c r="AJ3657" s="209">
        <v>0.251</v>
      </c>
      <c r="AK3657" s="20"/>
      <c r="AL3657" s="20"/>
      <c r="AM3657" s="20"/>
      <c r="AN3657" s="209">
        <v>3.0259999999999998</v>
      </c>
      <c r="AO3657" s="209">
        <v>4.5220000000000002</v>
      </c>
      <c r="AP3657" s="209">
        <v>7.056</v>
      </c>
      <c r="AQ3657" s="209">
        <v>7</v>
      </c>
      <c r="AR3657" s="209">
        <v>6.7439999999999998</v>
      </c>
      <c r="AS3657" s="209">
        <v>5.5579999999999998</v>
      </c>
      <c r="AT3657" s="209">
        <v>3.4830000000000001</v>
      </c>
      <c r="AU3657" s="209">
        <v>0.499</v>
      </c>
      <c r="AV3657" s="20"/>
      <c r="AW3657" s="20"/>
      <c r="AX3657" s="20"/>
      <c r="AY3657" s="20"/>
      <c r="AZ3657" s="209">
        <v>3.1110000000000002</v>
      </c>
      <c r="BA3657" s="209">
        <v>4.4000000000000004</v>
      </c>
      <c r="BB3657" s="21">
        <f t="shared" si="434"/>
        <v>13.827999999999999</v>
      </c>
      <c r="BC3657" s="21">
        <f>BD3657</f>
        <v>18.586021505376344</v>
      </c>
      <c r="BD3657" s="22">
        <f t="shared" si="432"/>
        <v>18.586021505376344</v>
      </c>
      <c r="BE3657" s="21">
        <f>BC3657-BD3657</f>
        <v>0</v>
      </c>
      <c r="BF3657" s="2">
        <v>3.2</v>
      </c>
      <c r="BG3657" s="10">
        <v>6</v>
      </c>
      <c r="BH3657" s="21">
        <f t="shared" si="433"/>
        <v>1.3828E-2</v>
      </c>
      <c r="BI3657" s="22">
        <f t="shared" si="433"/>
        <v>1.3828E-2</v>
      </c>
      <c r="BJ3657" s="21">
        <f>BH3657-BI3657</f>
        <v>0</v>
      </c>
      <c r="BK3657" s="21">
        <v>4.1484E-2</v>
      </c>
      <c r="BL3657" s="22">
        <v>4.1484E-2</v>
      </c>
      <c r="BM3657" s="21">
        <v>0</v>
      </c>
      <c r="BN3657" s="21">
        <f t="shared" si="435"/>
        <v>0.165936</v>
      </c>
      <c r="BO3657" s="22">
        <f t="shared" si="435"/>
        <v>0.165936</v>
      </c>
      <c r="BP3657" s="21">
        <f t="shared" si="435"/>
        <v>0</v>
      </c>
    </row>
    <row r="3658" spans="1:68" ht="11.1" hidden="1" customHeight="1" outlineLevel="2" x14ac:dyDescent="0.2">
      <c r="A3658" s="10"/>
      <c r="B3658" s="18"/>
      <c r="C3658" s="18"/>
      <c r="D3658" s="18"/>
      <c r="E3658" s="23" t="s">
        <v>3140</v>
      </c>
      <c r="F3658" s="208">
        <v>10.872999999999999</v>
      </c>
      <c r="G3658" s="208">
        <v>6.9029999999999996</v>
      </c>
      <c r="H3658" s="208">
        <v>5.181</v>
      </c>
      <c r="I3658" s="239">
        <v>3.585</v>
      </c>
      <c r="J3658" s="239"/>
      <c r="K3658" s="208">
        <v>1.599</v>
      </c>
      <c r="L3658" s="208">
        <v>0.12</v>
      </c>
      <c r="M3658" s="208">
        <v>0.113</v>
      </c>
      <c r="N3658" s="24"/>
      <c r="O3658" s="24"/>
      <c r="P3658" s="208">
        <v>5.2560000000000002</v>
      </c>
      <c r="Q3658" s="208">
        <v>6.4189999999999996</v>
      </c>
      <c r="R3658" s="208">
        <v>8.6010000000000009</v>
      </c>
      <c r="S3658" s="208">
        <v>13.827999999999999</v>
      </c>
      <c r="T3658" s="208">
        <v>11.456</v>
      </c>
      <c r="U3658" s="208">
        <v>6.3949999999999996</v>
      </c>
      <c r="V3658" s="208">
        <v>2.0859999999999999</v>
      </c>
      <c r="W3658" s="208">
        <v>1.1200000000000001</v>
      </c>
      <c r="X3658" s="24"/>
      <c r="Y3658" s="24"/>
      <c r="Z3658" s="24"/>
      <c r="AA3658" s="24"/>
      <c r="AB3658" s="208">
        <v>4.43</v>
      </c>
      <c r="AC3658" s="208">
        <v>6.9039999999999999</v>
      </c>
      <c r="AD3658" s="208">
        <v>10.015000000000001</v>
      </c>
      <c r="AE3658" s="208">
        <v>7.8049999999999997</v>
      </c>
      <c r="AF3658" s="208">
        <v>7.3739999999999997</v>
      </c>
      <c r="AG3658" s="208">
        <v>3.3180000000000001</v>
      </c>
      <c r="AH3658" s="208">
        <v>2.5880000000000001</v>
      </c>
      <c r="AI3658" s="208">
        <v>1.47</v>
      </c>
      <c r="AJ3658" s="208">
        <v>0.251</v>
      </c>
      <c r="AK3658" s="24"/>
      <c r="AL3658" s="24"/>
      <c r="AM3658" s="24"/>
      <c r="AN3658" s="208">
        <v>3.0259999999999998</v>
      </c>
      <c r="AO3658" s="208">
        <v>4.5220000000000002</v>
      </c>
      <c r="AP3658" s="208">
        <v>7.056</v>
      </c>
      <c r="AQ3658" s="208">
        <v>7</v>
      </c>
      <c r="AR3658" s="208">
        <v>6.7439999999999998</v>
      </c>
      <c r="AS3658" s="208">
        <v>5.5579999999999998</v>
      </c>
      <c r="AT3658" s="208">
        <v>3.4830000000000001</v>
      </c>
      <c r="AU3658" s="208">
        <v>0.499</v>
      </c>
      <c r="AV3658" s="24"/>
      <c r="AW3658" s="24"/>
      <c r="AX3658" s="24"/>
      <c r="AY3658" s="24"/>
      <c r="AZ3658" s="208">
        <v>3.1110000000000002</v>
      </c>
      <c r="BA3658" s="208">
        <v>4.4000000000000004</v>
      </c>
      <c r="BB3658" s="21">
        <f t="shared" si="434"/>
        <v>13.827999999999999</v>
      </c>
      <c r="BC3658" s="21"/>
      <c r="BD3658" s="22">
        <f t="shared" si="432"/>
        <v>18.586021505376344</v>
      </c>
      <c r="BE3658" s="21"/>
      <c r="BG3658" s="10"/>
      <c r="BH3658" s="21">
        <f t="shared" si="433"/>
        <v>0</v>
      </c>
      <c r="BI3658" s="22">
        <f t="shared" si="433"/>
        <v>1.3828E-2</v>
      </c>
      <c r="BJ3658" s="21"/>
      <c r="BK3658" s="21">
        <v>0</v>
      </c>
      <c r="BL3658" s="22">
        <v>4.1484E-2</v>
      </c>
      <c r="BM3658" s="21"/>
      <c r="BN3658" s="21">
        <f t="shared" si="435"/>
        <v>0</v>
      </c>
      <c r="BO3658" s="22">
        <f t="shared" si="435"/>
        <v>0.165936</v>
      </c>
      <c r="BP3658" s="21">
        <f t="shared" si="435"/>
        <v>0</v>
      </c>
    </row>
    <row r="3659" spans="1:68" ht="11.1" hidden="1" customHeight="1" outlineLevel="1" collapsed="1" x14ac:dyDescent="0.2">
      <c r="A3659" s="10"/>
      <c r="B3659" s="18"/>
      <c r="C3659" s="18"/>
      <c r="D3659" s="18"/>
      <c r="E3659" s="19" t="s">
        <v>3141</v>
      </c>
      <c r="F3659" s="209">
        <v>1.0209999999999999</v>
      </c>
      <c r="G3659" s="209">
        <v>1.0649999999999999</v>
      </c>
      <c r="H3659" s="209">
        <v>0.745</v>
      </c>
      <c r="I3659" s="240">
        <v>0.99299999999999999</v>
      </c>
      <c r="J3659" s="240"/>
      <c r="K3659" s="20"/>
      <c r="L3659" s="209">
        <v>1.7330000000000001</v>
      </c>
      <c r="M3659" s="209">
        <v>0.82099999999999995</v>
      </c>
      <c r="N3659" s="209">
        <v>0.80300000000000005</v>
      </c>
      <c r="O3659" s="209">
        <v>0.85199999999999998</v>
      </c>
      <c r="P3659" s="209">
        <v>0.874</v>
      </c>
      <c r="Q3659" s="209">
        <v>1.129</v>
      </c>
      <c r="R3659" s="209">
        <v>0.46200000000000002</v>
      </c>
      <c r="S3659" s="209">
        <v>0.85</v>
      </c>
      <c r="T3659" s="209">
        <v>0.90400000000000003</v>
      </c>
      <c r="U3659" s="209">
        <v>0.878</v>
      </c>
      <c r="V3659" s="209">
        <v>0.92600000000000005</v>
      </c>
      <c r="W3659" s="209">
        <v>1.054</v>
      </c>
      <c r="X3659" s="20"/>
      <c r="Y3659" s="20"/>
      <c r="Z3659" s="20"/>
      <c r="AA3659" s="209">
        <v>4.1849999999999996</v>
      </c>
      <c r="AB3659" s="209">
        <v>1.048</v>
      </c>
      <c r="AC3659" s="209">
        <v>1.115</v>
      </c>
      <c r="AD3659" s="209">
        <v>1</v>
      </c>
      <c r="AE3659" s="209">
        <v>0.92</v>
      </c>
      <c r="AF3659" s="209">
        <v>1.0329999999999999</v>
      </c>
      <c r="AG3659" s="209">
        <v>1.022</v>
      </c>
      <c r="AH3659" s="209">
        <v>1.1659999999999999</v>
      </c>
      <c r="AI3659" s="209">
        <v>0.995</v>
      </c>
      <c r="AJ3659" s="209">
        <v>1.1970000000000001</v>
      </c>
      <c r="AK3659" s="209">
        <v>1.0609999999999999</v>
      </c>
      <c r="AL3659" s="20"/>
      <c r="AM3659" s="209">
        <v>1.248</v>
      </c>
      <c r="AN3659" s="209">
        <v>1</v>
      </c>
      <c r="AO3659" s="209">
        <v>1.484</v>
      </c>
      <c r="AP3659" s="209">
        <v>1.2010000000000001</v>
      </c>
      <c r="AQ3659" s="209">
        <v>1.137</v>
      </c>
      <c r="AR3659" s="209">
        <v>1.2490000000000001</v>
      </c>
      <c r="AS3659" s="209">
        <v>1.1659999999999999</v>
      </c>
      <c r="AT3659" s="209">
        <v>1.3280000000000001</v>
      </c>
      <c r="AU3659" s="20"/>
      <c r="AV3659" s="209">
        <v>1.1220000000000001</v>
      </c>
      <c r="AW3659" s="20"/>
      <c r="AX3659" s="209">
        <v>2.5150000000000001</v>
      </c>
      <c r="AY3659" s="20"/>
      <c r="AZ3659" s="209">
        <v>1</v>
      </c>
      <c r="BA3659" s="209">
        <v>2.5630000000000002</v>
      </c>
      <c r="BB3659" s="21">
        <f t="shared" si="434"/>
        <v>4.1849999999999996</v>
      </c>
      <c r="BC3659" s="21">
        <f>BF3659</f>
        <v>16.600000000000001</v>
      </c>
      <c r="BD3659" s="22">
        <f t="shared" si="432"/>
        <v>5.6249999999999991</v>
      </c>
      <c r="BE3659" s="21">
        <f>BC3659-BD3659</f>
        <v>10.975000000000001</v>
      </c>
      <c r="BF3659" s="2">
        <v>16.600000000000001</v>
      </c>
      <c r="BG3659" s="10">
        <v>6</v>
      </c>
      <c r="BH3659" s="21">
        <f t="shared" si="433"/>
        <v>1.2350400000000001E-2</v>
      </c>
      <c r="BI3659" s="22">
        <f t="shared" si="433"/>
        <v>4.1849999999999995E-3</v>
      </c>
      <c r="BJ3659" s="21">
        <f>BH3659-BI3659</f>
        <v>8.1654000000000015E-3</v>
      </c>
      <c r="BK3659" s="21">
        <v>3.7051200000000006E-2</v>
      </c>
      <c r="BL3659" s="22">
        <v>1.2554999999999998E-2</v>
      </c>
      <c r="BM3659" s="21">
        <v>2.449620000000001E-2</v>
      </c>
      <c r="BN3659" s="21">
        <f t="shared" si="435"/>
        <v>0.14820480000000003</v>
      </c>
      <c r="BO3659" s="22">
        <f t="shared" si="435"/>
        <v>5.0219999999999994E-2</v>
      </c>
      <c r="BP3659" s="21">
        <f t="shared" si="435"/>
        <v>9.7984800000000039E-2</v>
      </c>
    </row>
    <row r="3660" spans="1:68" ht="11.1" hidden="1" customHeight="1" outlineLevel="2" x14ac:dyDescent="0.2">
      <c r="A3660" s="10"/>
      <c r="B3660" s="18"/>
      <c r="C3660" s="18"/>
      <c r="D3660" s="18"/>
      <c r="E3660" s="23" t="s">
        <v>3142</v>
      </c>
      <c r="F3660" s="208">
        <v>1.0209999999999999</v>
      </c>
      <c r="G3660" s="208">
        <v>1.0649999999999999</v>
      </c>
      <c r="H3660" s="208">
        <v>0.745</v>
      </c>
      <c r="I3660" s="239">
        <v>0.99299999999999999</v>
      </c>
      <c r="J3660" s="239"/>
      <c r="K3660" s="24"/>
      <c r="L3660" s="208">
        <v>1.7330000000000001</v>
      </c>
      <c r="M3660" s="208">
        <v>0.82099999999999995</v>
      </c>
      <c r="N3660" s="208">
        <v>0.80300000000000005</v>
      </c>
      <c r="O3660" s="208">
        <v>0.85199999999999998</v>
      </c>
      <c r="P3660" s="208">
        <v>0.874</v>
      </c>
      <c r="Q3660" s="208">
        <v>1.129</v>
      </c>
      <c r="R3660" s="208">
        <v>0.46200000000000002</v>
      </c>
      <c r="S3660" s="208">
        <v>0.85</v>
      </c>
      <c r="T3660" s="208">
        <v>0.90400000000000003</v>
      </c>
      <c r="U3660" s="208">
        <v>0.878</v>
      </c>
      <c r="V3660" s="208">
        <v>0.92600000000000005</v>
      </c>
      <c r="W3660" s="208">
        <v>1.054</v>
      </c>
      <c r="X3660" s="24"/>
      <c r="Y3660" s="24"/>
      <c r="Z3660" s="24"/>
      <c r="AA3660" s="208">
        <v>4.1849999999999996</v>
      </c>
      <c r="AB3660" s="208">
        <v>1.048</v>
      </c>
      <c r="AC3660" s="208">
        <v>1.115</v>
      </c>
      <c r="AD3660" s="208">
        <v>1</v>
      </c>
      <c r="AE3660" s="208">
        <v>0.92</v>
      </c>
      <c r="AF3660" s="208">
        <v>1.0329999999999999</v>
      </c>
      <c r="AG3660" s="208">
        <v>1.022</v>
      </c>
      <c r="AH3660" s="208">
        <v>1.1659999999999999</v>
      </c>
      <c r="AI3660" s="208">
        <v>0.995</v>
      </c>
      <c r="AJ3660" s="208">
        <v>1.1970000000000001</v>
      </c>
      <c r="AK3660" s="208">
        <v>1.0609999999999999</v>
      </c>
      <c r="AL3660" s="24"/>
      <c r="AM3660" s="208">
        <v>1.248</v>
      </c>
      <c r="AN3660" s="208">
        <v>1</v>
      </c>
      <c r="AO3660" s="208">
        <v>1.484</v>
      </c>
      <c r="AP3660" s="208">
        <v>1.2010000000000001</v>
      </c>
      <c r="AQ3660" s="208">
        <v>1.137</v>
      </c>
      <c r="AR3660" s="208">
        <v>1.2490000000000001</v>
      </c>
      <c r="AS3660" s="208">
        <v>1.1659999999999999</v>
      </c>
      <c r="AT3660" s="208">
        <v>1.3280000000000001</v>
      </c>
      <c r="AU3660" s="24"/>
      <c r="AV3660" s="208">
        <v>1.1220000000000001</v>
      </c>
      <c r="AW3660" s="24"/>
      <c r="AX3660" s="208">
        <v>2.5150000000000001</v>
      </c>
      <c r="AY3660" s="24"/>
      <c r="AZ3660" s="208">
        <v>1</v>
      </c>
      <c r="BA3660" s="208">
        <v>2.5630000000000002</v>
      </c>
      <c r="BB3660" s="21">
        <f t="shared" si="434"/>
        <v>4.1849999999999996</v>
      </c>
      <c r="BC3660" s="21"/>
      <c r="BD3660" s="22">
        <f t="shared" si="432"/>
        <v>5.6249999999999991</v>
      </c>
      <c r="BE3660" s="21"/>
      <c r="BG3660" s="10"/>
      <c r="BH3660" s="21">
        <f t="shared" si="433"/>
        <v>0</v>
      </c>
      <c r="BI3660" s="22">
        <f t="shared" si="433"/>
        <v>4.1849999999999995E-3</v>
      </c>
      <c r="BJ3660" s="21"/>
      <c r="BK3660" s="21">
        <v>0</v>
      </c>
      <c r="BL3660" s="22">
        <v>1.2554999999999998E-2</v>
      </c>
      <c r="BM3660" s="21"/>
      <c r="BN3660" s="21">
        <f t="shared" si="435"/>
        <v>0</v>
      </c>
      <c r="BO3660" s="22">
        <f t="shared" si="435"/>
        <v>5.0219999999999994E-2</v>
      </c>
      <c r="BP3660" s="21">
        <f t="shared" si="435"/>
        <v>0</v>
      </c>
    </row>
    <row r="3661" spans="1:68" ht="11.1" hidden="1" customHeight="1" outlineLevel="1" collapsed="1" x14ac:dyDescent="0.2">
      <c r="A3661" s="10"/>
      <c r="B3661" s="18"/>
      <c r="C3661" s="18"/>
      <c r="D3661" s="18"/>
      <c r="E3661" s="19" t="s">
        <v>3143</v>
      </c>
      <c r="F3661" s="20"/>
      <c r="G3661" s="20"/>
      <c r="H3661" s="20"/>
      <c r="I3661" s="20"/>
      <c r="J3661" s="20"/>
      <c r="K3661" s="20"/>
      <c r="L3661" s="20"/>
      <c r="M3661" s="20"/>
      <c r="N3661" s="20"/>
      <c r="O3661" s="20"/>
      <c r="P3661" s="20"/>
      <c r="Q3661" s="20"/>
      <c r="R3661" s="209">
        <v>1.823</v>
      </c>
      <c r="S3661" s="209">
        <v>1.431</v>
      </c>
      <c r="T3661" s="209">
        <v>1.655</v>
      </c>
      <c r="U3661" s="209">
        <v>1.526</v>
      </c>
      <c r="V3661" s="209">
        <v>1.3480000000000001</v>
      </c>
      <c r="W3661" s="209">
        <v>0.33600000000000002</v>
      </c>
      <c r="X3661" s="20"/>
      <c r="Y3661" s="20"/>
      <c r="Z3661" s="20"/>
      <c r="AA3661" s="20"/>
      <c r="AB3661" s="209">
        <v>2.4809999999999999</v>
      </c>
      <c r="AC3661" s="209">
        <v>1.766</v>
      </c>
      <c r="AD3661" s="209">
        <v>2.6</v>
      </c>
      <c r="AE3661" s="20"/>
      <c r="AF3661" s="209">
        <v>5.3460000000000001</v>
      </c>
      <c r="AG3661" s="209">
        <v>1.7110000000000001</v>
      </c>
      <c r="AH3661" s="209">
        <v>0.7</v>
      </c>
      <c r="AI3661" s="20"/>
      <c r="AJ3661" s="20"/>
      <c r="AK3661" s="20"/>
      <c r="AL3661" s="20"/>
      <c r="AM3661" s="20"/>
      <c r="AN3661" s="209">
        <v>1</v>
      </c>
      <c r="AO3661" s="209">
        <v>2</v>
      </c>
      <c r="AP3661" s="209">
        <v>3.0230000000000001</v>
      </c>
      <c r="AQ3661" s="209">
        <v>3</v>
      </c>
      <c r="AR3661" s="20"/>
      <c r="AS3661" s="209">
        <v>3.9889999999999999</v>
      </c>
      <c r="AT3661" s="209">
        <v>1.0860000000000001</v>
      </c>
      <c r="AU3661" s="209">
        <v>0.27700000000000002</v>
      </c>
      <c r="AV3661" s="20"/>
      <c r="AW3661" s="20"/>
      <c r="AX3661" s="20"/>
      <c r="AY3661" s="20"/>
      <c r="AZ3661" s="20"/>
      <c r="BA3661" s="20"/>
      <c r="BB3661" s="21">
        <f t="shared" si="434"/>
        <v>5.3460000000000001</v>
      </c>
      <c r="BC3661" s="21">
        <f>BD3661</f>
        <v>7.185483870967742</v>
      </c>
      <c r="BD3661" s="22">
        <f t="shared" si="432"/>
        <v>7.185483870967742</v>
      </c>
      <c r="BE3661" s="21">
        <f>BC3661-BD3661</f>
        <v>0</v>
      </c>
      <c r="BG3661" s="10">
        <v>6</v>
      </c>
      <c r="BH3661" s="21">
        <f t="shared" si="433"/>
        <v>5.3460000000000001E-3</v>
      </c>
      <c r="BI3661" s="22">
        <f t="shared" si="433"/>
        <v>5.3460000000000001E-3</v>
      </c>
      <c r="BJ3661" s="21">
        <f>BH3661-BI3661</f>
        <v>0</v>
      </c>
      <c r="BK3661" s="21">
        <v>1.6038E-2</v>
      </c>
      <c r="BL3661" s="22">
        <v>1.6038E-2</v>
      </c>
      <c r="BM3661" s="21">
        <v>0</v>
      </c>
      <c r="BN3661" s="21">
        <f t="shared" si="435"/>
        <v>6.4152000000000001E-2</v>
      </c>
      <c r="BO3661" s="22">
        <f t="shared" si="435"/>
        <v>6.4152000000000001E-2</v>
      </c>
      <c r="BP3661" s="21">
        <f t="shared" si="435"/>
        <v>0</v>
      </c>
    </row>
    <row r="3662" spans="1:68" ht="11.1" hidden="1" customHeight="1" outlineLevel="2" x14ac:dyDescent="0.2">
      <c r="A3662" s="10"/>
      <c r="B3662" s="18"/>
      <c r="C3662" s="18"/>
      <c r="D3662" s="18"/>
      <c r="E3662" s="23" t="s">
        <v>3144</v>
      </c>
      <c r="F3662" s="24"/>
      <c r="G3662" s="24"/>
      <c r="H3662" s="24"/>
      <c r="I3662" s="24"/>
      <c r="J3662" s="24"/>
      <c r="K3662" s="24"/>
      <c r="L3662" s="24"/>
      <c r="M3662" s="24"/>
      <c r="N3662" s="24"/>
      <c r="O3662" s="24"/>
      <c r="P3662" s="24"/>
      <c r="Q3662" s="24"/>
      <c r="R3662" s="208">
        <v>1.823</v>
      </c>
      <c r="S3662" s="208">
        <v>1.431</v>
      </c>
      <c r="T3662" s="208">
        <v>1.655</v>
      </c>
      <c r="U3662" s="208">
        <v>1.526</v>
      </c>
      <c r="V3662" s="208">
        <v>1.3480000000000001</v>
      </c>
      <c r="W3662" s="208">
        <v>0.33600000000000002</v>
      </c>
      <c r="X3662" s="24"/>
      <c r="Y3662" s="24"/>
      <c r="Z3662" s="24"/>
      <c r="AA3662" s="24"/>
      <c r="AB3662" s="208">
        <v>2.4809999999999999</v>
      </c>
      <c r="AC3662" s="208">
        <v>1.766</v>
      </c>
      <c r="AD3662" s="208">
        <v>2.6</v>
      </c>
      <c r="AE3662" s="24"/>
      <c r="AF3662" s="208">
        <v>5.3460000000000001</v>
      </c>
      <c r="AG3662" s="208">
        <v>1.7110000000000001</v>
      </c>
      <c r="AH3662" s="208">
        <v>0.7</v>
      </c>
      <c r="AI3662" s="24"/>
      <c r="AJ3662" s="24"/>
      <c r="AK3662" s="24"/>
      <c r="AL3662" s="24"/>
      <c r="AM3662" s="24"/>
      <c r="AN3662" s="208">
        <v>1</v>
      </c>
      <c r="AO3662" s="208">
        <v>2</v>
      </c>
      <c r="AP3662" s="208">
        <v>3.0230000000000001</v>
      </c>
      <c r="AQ3662" s="208">
        <v>3</v>
      </c>
      <c r="AR3662" s="24"/>
      <c r="AS3662" s="208">
        <v>3.9889999999999999</v>
      </c>
      <c r="AT3662" s="208">
        <v>1.0860000000000001</v>
      </c>
      <c r="AU3662" s="208">
        <v>0.27700000000000002</v>
      </c>
      <c r="AV3662" s="24"/>
      <c r="AW3662" s="24"/>
      <c r="AX3662" s="24"/>
      <c r="AY3662" s="24"/>
      <c r="AZ3662" s="24"/>
      <c r="BA3662" s="24"/>
      <c r="BB3662" s="21">
        <f t="shared" si="434"/>
        <v>5.3460000000000001</v>
      </c>
      <c r="BC3662" s="21"/>
      <c r="BD3662" s="22">
        <f t="shared" si="432"/>
        <v>7.185483870967742</v>
      </c>
      <c r="BE3662" s="21"/>
      <c r="BG3662" s="10"/>
      <c r="BH3662" s="21">
        <f t="shared" si="433"/>
        <v>0</v>
      </c>
      <c r="BI3662" s="22">
        <f t="shared" si="433"/>
        <v>5.3460000000000001E-3</v>
      </c>
      <c r="BJ3662" s="21"/>
      <c r="BK3662" s="21">
        <v>0</v>
      </c>
      <c r="BL3662" s="22">
        <v>1.6038E-2</v>
      </c>
      <c r="BM3662" s="21"/>
      <c r="BN3662" s="21">
        <f t="shared" si="435"/>
        <v>0</v>
      </c>
      <c r="BO3662" s="22">
        <f t="shared" si="435"/>
        <v>6.4152000000000001E-2</v>
      </c>
      <c r="BP3662" s="21">
        <f t="shared" si="435"/>
        <v>0</v>
      </c>
    </row>
    <row r="3663" spans="1:68" ht="11.1" hidden="1" customHeight="1" outlineLevel="1" collapsed="1" x14ac:dyDescent="0.2">
      <c r="A3663" s="10"/>
      <c r="B3663" s="18"/>
      <c r="C3663" s="18"/>
      <c r="D3663" s="18"/>
      <c r="E3663" s="19" t="s">
        <v>3145</v>
      </c>
      <c r="F3663" s="20"/>
      <c r="G3663" s="20"/>
      <c r="H3663" s="20"/>
      <c r="I3663" s="20"/>
      <c r="J3663" s="20"/>
      <c r="K3663" s="20"/>
      <c r="L3663" s="20"/>
      <c r="M3663" s="20"/>
      <c r="N3663" s="20"/>
      <c r="O3663" s="20"/>
      <c r="P3663" s="20"/>
      <c r="Q3663" s="20"/>
      <c r="R3663" s="209">
        <v>3</v>
      </c>
      <c r="S3663" s="209">
        <v>1.6</v>
      </c>
      <c r="T3663" s="20"/>
      <c r="U3663" s="20"/>
      <c r="V3663" s="209">
        <v>2.5</v>
      </c>
      <c r="W3663" s="20"/>
      <c r="X3663" s="20"/>
      <c r="Y3663" s="20"/>
      <c r="Z3663" s="20"/>
      <c r="AA3663" s="20"/>
      <c r="AB3663" s="209">
        <v>0.5</v>
      </c>
      <c r="AC3663" s="209">
        <v>1</v>
      </c>
      <c r="AD3663" s="209">
        <v>0.8</v>
      </c>
      <c r="AE3663" s="209">
        <v>1.3</v>
      </c>
      <c r="AF3663" s="209">
        <v>1.1000000000000001</v>
      </c>
      <c r="AG3663" s="209">
        <v>0.6</v>
      </c>
      <c r="AH3663" s="209">
        <v>0.4</v>
      </c>
      <c r="AI3663" s="20"/>
      <c r="AJ3663" s="20"/>
      <c r="AK3663" s="20"/>
      <c r="AL3663" s="20"/>
      <c r="AM3663" s="20"/>
      <c r="AN3663" s="209">
        <v>0.5</v>
      </c>
      <c r="AO3663" s="209">
        <v>1</v>
      </c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  <c r="BA3663" s="20"/>
      <c r="BB3663" s="21">
        <f t="shared" si="434"/>
        <v>3</v>
      </c>
      <c r="BC3663" s="21">
        <f>BD3663</f>
        <v>4.032258064516129</v>
      </c>
      <c r="BD3663" s="22">
        <f t="shared" si="432"/>
        <v>4.032258064516129</v>
      </c>
      <c r="BE3663" s="21">
        <f>BC3663-BD3663</f>
        <v>0</v>
      </c>
      <c r="BG3663" s="10">
        <v>6</v>
      </c>
      <c r="BH3663" s="21">
        <f t="shared" si="433"/>
        <v>3.0000000000000001E-3</v>
      </c>
      <c r="BI3663" s="22">
        <f t="shared" si="433"/>
        <v>3.0000000000000001E-3</v>
      </c>
      <c r="BJ3663" s="21">
        <f>BH3663-BI3663</f>
        <v>0</v>
      </c>
      <c r="BK3663" s="21">
        <v>9.0000000000000011E-3</v>
      </c>
      <c r="BL3663" s="22">
        <v>9.0000000000000011E-3</v>
      </c>
      <c r="BM3663" s="21">
        <v>0</v>
      </c>
      <c r="BN3663" s="21">
        <f t="shared" si="435"/>
        <v>3.6000000000000004E-2</v>
      </c>
      <c r="BO3663" s="22">
        <f t="shared" si="435"/>
        <v>3.6000000000000004E-2</v>
      </c>
      <c r="BP3663" s="21">
        <f t="shared" si="435"/>
        <v>0</v>
      </c>
    </row>
    <row r="3664" spans="1:68" ht="11.1" hidden="1" customHeight="1" outlineLevel="2" x14ac:dyDescent="0.2">
      <c r="A3664" s="10"/>
      <c r="B3664" s="18"/>
      <c r="C3664" s="18"/>
      <c r="D3664" s="18"/>
      <c r="E3664" s="23" t="s">
        <v>3146</v>
      </c>
      <c r="F3664" s="24"/>
      <c r="G3664" s="24"/>
      <c r="H3664" s="24"/>
      <c r="I3664" s="24"/>
      <c r="J3664" s="24"/>
      <c r="K3664" s="24"/>
      <c r="L3664" s="24"/>
      <c r="M3664" s="24"/>
      <c r="N3664" s="24"/>
      <c r="O3664" s="24"/>
      <c r="P3664" s="24"/>
      <c r="Q3664" s="24"/>
      <c r="R3664" s="208">
        <v>3</v>
      </c>
      <c r="S3664" s="208">
        <v>1.6</v>
      </c>
      <c r="T3664" s="24"/>
      <c r="U3664" s="24"/>
      <c r="V3664" s="208">
        <v>2.5</v>
      </c>
      <c r="W3664" s="24"/>
      <c r="X3664" s="24"/>
      <c r="Y3664" s="24"/>
      <c r="Z3664" s="24"/>
      <c r="AA3664" s="24"/>
      <c r="AB3664" s="208">
        <v>0.5</v>
      </c>
      <c r="AC3664" s="208">
        <v>1</v>
      </c>
      <c r="AD3664" s="208">
        <v>0.8</v>
      </c>
      <c r="AE3664" s="208">
        <v>1.3</v>
      </c>
      <c r="AF3664" s="208">
        <v>1.1000000000000001</v>
      </c>
      <c r="AG3664" s="208">
        <v>0.6</v>
      </c>
      <c r="AH3664" s="208">
        <v>0.4</v>
      </c>
      <c r="AI3664" s="24"/>
      <c r="AJ3664" s="24"/>
      <c r="AK3664" s="24"/>
      <c r="AL3664" s="24"/>
      <c r="AM3664" s="24"/>
      <c r="AN3664" s="208">
        <v>0.5</v>
      </c>
      <c r="AO3664" s="208">
        <v>1</v>
      </c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1">
        <f t="shared" si="434"/>
        <v>3</v>
      </c>
      <c r="BC3664" s="21"/>
      <c r="BD3664" s="22">
        <f t="shared" si="432"/>
        <v>4.032258064516129</v>
      </c>
      <c r="BE3664" s="21"/>
      <c r="BG3664" s="10"/>
      <c r="BH3664" s="21">
        <f t="shared" si="433"/>
        <v>0</v>
      </c>
      <c r="BI3664" s="22">
        <f t="shared" si="433"/>
        <v>3.0000000000000001E-3</v>
      </c>
      <c r="BJ3664" s="21"/>
      <c r="BK3664" s="21">
        <v>0</v>
      </c>
      <c r="BL3664" s="22">
        <v>9.0000000000000011E-3</v>
      </c>
      <c r="BM3664" s="21"/>
      <c r="BN3664" s="21">
        <f t="shared" si="435"/>
        <v>0</v>
      </c>
      <c r="BO3664" s="22">
        <f t="shared" si="435"/>
        <v>3.6000000000000004E-2</v>
      </c>
      <c r="BP3664" s="21">
        <f t="shared" si="435"/>
        <v>0</v>
      </c>
    </row>
    <row r="3665" spans="1:68" ht="11.1" hidden="1" customHeight="1" outlineLevel="1" collapsed="1" x14ac:dyDescent="0.2">
      <c r="A3665" s="10"/>
      <c r="B3665" s="18"/>
      <c r="C3665" s="18"/>
      <c r="D3665" s="18"/>
      <c r="E3665" s="19" t="s">
        <v>3147</v>
      </c>
      <c r="F3665" s="209">
        <v>4.2590000000000003</v>
      </c>
      <c r="G3665" s="209">
        <v>3.3290000000000002</v>
      </c>
      <c r="H3665" s="209">
        <v>2.2999999999999998</v>
      </c>
      <c r="I3665" s="240">
        <v>1.907</v>
      </c>
      <c r="J3665" s="240"/>
      <c r="K3665" s="209">
        <v>0.443</v>
      </c>
      <c r="L3665" s="20"/>
      <c r="M3665" s="20"/>
      <c r="N3665" s="20"/>
      <c r="O3665" s="209">
        <v>0.23599999999999999</v>
      </c>
      <c r="P3665" s="209">
        <v>1.8360000000000001</v>
      </c>
      <c r="Q3665" s="209">
        <v>2.5579999999999998</v>
      </c>
      <c r="R3665" s="209">
        <v>3.4359999999999999</v>
      </c>
      <c r="S3665" s="209">
        <v>3.6459999999999999</v>
      </c>
      <c r="T3665" s="209">
        <v>3.94</v>
      </c>
      <c r="U3665" s="209">
        <v>2.2029999999999998</v>
      </c>
      <c r="V3665" s="209">
        <v>1.21</v>
      </c>
      <c r="W3665" s="20"/>
      <c r="X3665" s="20"/>
      <c r="Y3665" s="20"/>
      <c r="Z3665" s="20"/>
      <c r="AA3665" s="20"/>
      <c r="AB3665" s="209">
        <v>1.6479999999999999</v>
      </c>
      <c r="AC3665" s="209">
        <v>2.5569999999999999</v>
      </c>
      <c r="AD3665" s="209">
        <v>3.754</v>
      </c>
      <c r="AE3665" s="209">
        <v>3.512</v>
      </c>
      <c r="AF3665" s="209">
        <v>3.3639999999999999</v>
      </c>
      <c r="AG3665" s="209">
        <v>1.8089999999999999</v>
      </c>
      <c r="AH3665" s="209">
        <v>1.0149999999999999</v>
      </c>
      <c r="AI3665" s="209">
        <v>0.53200000000000003</v>
      </c>
      <c r="AJ3665" s="20"/>
      <c r="AK3665" s="20"/>
      <c r="AL3665" s="20"/>
      <c r="AM3665" s="209">
        <v>0.153</v>
      </c>
      <c r="AN3665" s="209">
        <v>1.3340000000000001</v>
      </c>
      <c r="AO3665" s="209">
        <v>3.0089999999999999</v>
      </c>
      <c r="AP3665" s="209">
        <v>3.5840000000000001</v>
      </c>
      <c r="AQ3665" s="209">
        <v>4.1059999999999999</v>
      </c>
      <c r="AR3665" s="209">
        <v>3.6259999999999999</v>
      </c>
      <c r="AS3665" s="209">
        <v>2.1669999999999998</v>
      </c>
      <c r="AT3665" s="209">
        <v>1.2869999999999999</v>
      </c>
      <c r="AU3665" s="209">
        <v>0.46300000000000002</v>
      </c>
      <c r="AV3665" s="20"/>
      <c r="AW3665" s="20"/>
      <c r="AX3665" s="20"/>
      <c r="AY3665" s="209">
        <v>0.252</v>
      </c>
      <c r="AZ3665" s="209">
        <v>0.90300000000000002</v>
      </c>
      <c r="BA3665" s="209">
        <v>2.1560000000000001</v>
      </c>
      <c r="BB3665" s="21">
        <f t="shared" si="434"/>
        <v>4.2590000000000003</v>
      </c>
      <c r="BC3665" s="21">
        <f>BF3665</f>
        <v>11.8</v>
      </c>
      <c r="BD3665" s="22">
        <f t="shared" si="432"/>
        <v>5.724462365591398</v>
      </c>
      <c r="BE3665" s="21">
        <f>BC3665-BD3665</f>
        <v>6.0755376344086027</v>
      </c>
      <c r="BF3665" s="2">
        <v>11.8</v>
      </c>
      <c r="BG3665" s="10">
        <v>6</v>
      </c>
      <c r="BH3665" s="21">
        <f t="shared" si="433"/>
        <v>8.7792000000000009E-3</v>
      </c>
      <c r="BI3665" s="22">
        <f t="shared" si="433"/>
        <v>4.2589999999999998E-3</v>
      </c>
      <c r="BJ3665" s="21">
        <f>BH3665-BI3665</f>
        <v>4.5202000000000011E-3</v>
      </c>
      <c r="BK3665" s="21">
        <v>2.6337600000000003E-2</v>
      </c>
      <c r="BL3665" s="22">
        <v>1.2777E-2</v>
      </c>
      <c r="BM3665" s="21">
        <v>1.3560600000000003E-2</v>
      </c>
      <c r="BN3665" s="21">
        <f t="shared" si="435"/>
        <v>0.10535040000000001</v>
      </c>
      <c r="BO3665" s="22">
        <f t="shared" si="435"/>
        <v>5.1108000000000001E-2</v>
      </c>
      <c r="BP3665" s="21">
        <f t="shared" si="435"/>
        <v>5.424240000000001E-2</v>
      </c>
    </row>
    <row r="3666" spans="1:68" ht="11.1" hidden="1" customHeight="1" outlineLevel="2" x14ac:dyDescent="0.2">
      <c r="A3666" s="10"/>
      <c r="B3666" s="18"/>
      <c r="C3666" s="18"/>
      <c r="D3666" s="18"/>
      <c r="E3666" s="23" t="s">
        <v>3148</v>
      </c>
      <c r="F3666" s="208">
        <v>4.2590000000000003</v>
      </c>
      <c r="G3666" s="208">
        <v>3.3290000000000002</v>
      </c>
      <c r="H3666" s="208">
        <v>2.2999999999999998</v>
      </c>
      <c r="I3666" s="239">
        <v>1.907</v>
      </c>
      <c r="J3666" s="239"/>
      <c r="K3666" s="208">
        <v>0.443</v>
      </c>
      <c r="L3666" s="24"/>
      <c r="M3666" s="24"/>
      <c r="N3666" s="24"/>
      <c r="O3666" s="208">
        <v>0.23599999999999999</v>
      </c>
      <c r="P3666" s="208">
        <v>1.8360000000000001</v>
      </c>
      <c r="Q3666" s="208">
        <v>2.5579999999999998</v>
      </c>
      <c r="R3666" s="208">
        <v>3.4359999999999999</v>
      </c>
      <c r="S3666" s="208">
        <v>3.6459999999999999</v>
      </c>
      <c r="T3666" s="208">
        <v>3.94</v>
      </c>
      <c r="U3666" s="208">
        <v>2.2029999999999998</v>
      </c>
      <c r="V3666" s="208">
        <v>1.21</v>
      </c>
      <c r="W3666" s="24"/>
      <c r="X3666" s="24"/>
      <c r="Y3666" s="24"/>
      <c r="Z3666" s="24"/>
      <c r="AA3666" s="24"/>
      <c r="AB3666" s="208">
        <v>1.6479999999999999</v>
      </c>
      <c r="AC3666" s="208">
        <v>2.5569999999999999</v>
      </c>
      <c r="AD3666" s="208">
        <v>3.754</v>
      </c>
      <c r="AE3666" s="208">
        <v>3.512</v>
      </c>
      <c r="AF3666" s="208">
        <v>3.3639999999999999</v>
      </c>
      <c r="AG3666" s="208">
        <v>1.8089999999999999</v>
      </c>
      <c r="AH3666" s="208">
        <v>1.0149999999999999</v>
      </c>
      <c r="AI3666" s="208">
        <v>0.53200000000000003</v>
      </c>
      <c r="AJ3666" s="24"/>
      <c r="AK3666" s="24"/>
      <c r="AL3666" s="24"/>
      <c r="AM3666" s="208">
        <v>0.153</v>
      </c>
      <c r="AN3666" s="208">
        <v>1.3340000000000001</v>
      </c>
      <c r="AO3666" s="208">
        <v>3.0089999999999999</v>
      </c>
      <c r="AP3666" s="208">
        <v>3.5840000000000001</v>
      </c>
      <c r="AQ3666" s="208">
        <v>4.1059999999999999</v>
      </c>
      <c r="AR3666" s="208">
        <v>3.6259999999999999</v>
      </c>
      <c r="AS3666" s="208">
        <v>2.1669999999999998</v>
      </c>
      <c r="AT3666" s="208">
        <v>1.2869999999999999</v>
      </c>
      <c r="AU3666" s="208">
        <v>0.46300000000000002</v>
      </c>
      <c r="AV3666" s="24"/>
      <c r="AW3666" s="24"/>
      <c r="AX3666" s="24"/>
      <c r="AY3666" s="208">
        <v>0.252</v>
      </c>
      <c r="AZ3666" s="208">
        <v>0.90300000000000002</v>
      </c>
      <c r="BA3666" s="208">
        <v>2.1560000000000001</v>
      </c>
      <c r="BB3666" s="21">
        <f t="shared" si="434"/>
        <v>4.2590000000000003</v>
      </c>
      <c r="BC3666" s="21"/>
      <c r="BD3666" s="22">
        <f t="shared" si="432"/>
        <v>5.724462365591398</v>
      </c>
      <c r="BE3666" s="21"/>
      <c r="BG3666" s="10"/>
      <c r="BH3666" s="21">
        <f t="shared" si="433"/>
        <v>0</v>
      </c>
      <c r="BI3666" s="22">
        <f t="shared" si="433"/>
        <v>4.2589999999999998E-3</v>
      </c>
      <c r="BJ3666" s="21"/>
      <c r="BK3666" s="21">
        <v>0</v>
      </c>
      <c r="BL3666" s="22">
        <v>1.2777E-2</v>
      </c>
      <c r="BM3666" s="21"/>
      <c r="BN3666" s="21">
        <f t="shared" si="435"/>
        <v>0</v>
      </c>
      <c r="BO3666" s="22">
        <f t="shared" si="435"/>
        <v>5.1108000000000001E-2</v>
      </c>
      <c r="BP3666" s="21">
        <f t="shared" si="435"/>
        <v>0</v>
      </c>
    </row>
    <row r="3667" spans="1:68" ht="11.1" hidden="1" customHeight="1" outlineLevel="1" collapsed="1" x14ac:dyDescent="0.2">
      <c r="A3667" s="10"/>
      <c r="B3667" s="18"/>
      <c r="C3667" s="18"/>
      <c r="D3667" s="18"/>
      <c r="E3667" s="19" t="s">
        <v>3149</v>
      </c>
      <c r="F3667" s="20"/>
      <c r="G3667" s="20"/>
      <c r="H3667" s="20"/>
      <c r="I3667" s="20"/>
      <c r="J3667" s="20"/>
      <c r="K3667" s="20"/>
      <c r="L3667" s="20"/>
      <c r="M3667" s="20"/>
      <c r="N3667" s="20"/>
      <c r="O3667" s="20"/>
      <c r="P3667" s="20"/>
      <c r="Q3667" s="20"/>
      <c r="R3667" s="20"/>
      <c r="S3667" s="20"/>
      <c r="T3667" s="20"/>
      <c r="U3667" s="20"/>
      <c r="V3667" s="20"/>
      <c r="W3667" s="20"/>
      <c r="X3667" s="20"/>
      <c r="Y3667" s="20"/>
      <c r="Z3667" s="20"/>
      <c r="AA3667" s="20"/>
      <c r="AB3667" s="209">
        <v>14.589</v>
      </c>
      <c r="AC3667" s="209">
        <v>36.43</v>
      </c>
      <c r="AD3667" s="209">
        <v>10.117000000000001</v>
      </c>
      <c r="AE3667" s="209">
        <v>10.488</v>
      </c>
      <c r="AF3667" s="209">
        <v>43.12</v>
      </c>
      <c r="AG3667" s="209">
        <v>17.149000000000001</v>
      </c>
      <c r="AH3667" s="209">
        <v>6.8259999999999996</v>
      </c>
      <c r="AI3667" s="209">
        <v>7.9690000000000003</v>
      </c>
      <c r="AJ3667" s="209">
        <v>6.3949999999999996</v>
      </c>
      <c r="AK3667" s="209">
        <v>9.8529999999999998</v>
      </c>
      <c r="AL3667" s="209">
        <v>10.117000000000001</v>
      </c>
      <c r="AM3667" s="209">
        <v>6.1050000000000004</v>
      </c>
      <c r="AN3667" s="209">
        <v>8.3490000000000002</v>
      </c>
      <c r="AO3667" s="209">
        <v>14.458</v>
      </c>
      <c r="AP3667" s="209">
        <v>11.708</v>
      </c>
      <c r="AQ3667" s="209">
        <v>18.780999999999999</v>
      </c>
      <c r="AR3667" s="209">
        <v>14.978999999999999</v>
      </c>
      <c r="AS3667" s="209">
        <v>17.094999999999999</v>
      </c>
      <c r="AT3667" s="209">
        <v>11.593999999999999</v>
      </c>
      <c r="AU3667" s="209">
        <v>17.253</v>
      </c>
      <c r="AV3667" s="209">
        <v>7.9459999999999997</v>
      </c>
      <c r="AW3667" s="209">
        <v>13.423999999999999</v>
      </c>
      <c r="AX3667" s="209">
        <v>4.3710000000000004</v>
      </c>
      <c r="AY3667" s="209">
        <v>4.8220000000000001</v>
      </c>
      <c r="AZ3667" s="209">
        <v>8.548</v>
      </c>
      <c r="BA3667" s="209">
        <v>8.2880000000000003</v>
      </c>
      <c r="BB3667" s="21">
        <f t="shared" si="434"/>
        <v>43.12</v>
      </c>
      <c r="BC3667" s="21">
        <f>BF3667</f>
        <v>123.86</v>
      </c>
      <c r="BD3667" s="22">
        <f t="shared" si="432"/>
        <v>57.956989247311824</v>
      </c>
      <c r="BE3667" s="21">
        <f>BC3667-BD3667</f>
        <v>65.903010752688175</v>
      </c>
      <c r="BF3667" s="2">
        <v>123.86</v>
      </c>
      <c r="BG3667" s="10"/>
      <c r="BH3667" s="21">
        <f t="shared" si="433"/>
        <v>9.2151839999999999E-2</v>
      </c>
      <c r="BI3667" s="22">
        <f t="shared" si="433"/>
        <v>4.3119999999999999E-2</v>
      </c>
      <c r="BJ3667" s="21">
        <f>BH3667-BI3667</f>
        <v>4.903184E-2</v>
      </c>
      <c r="BK3667" s="21">
        <v>0.27645552000000001</v>
      </c>
      <c r="BL3667" s="22">
        <v>0.12936</v>
      </c>
      <c r="BM3667" s="21">
        <v>0.14709552000000001</v>
      </c>
      <c r="BN3667" s="21">
        <f t="shared" si="435"/>
        <v>1.10582208</v>
      </c>
      <c r="BO3667" s="22">
        <f t="shared" si="435"/>
        <v>0.51744000000000001</v>
      </c>
      <c r="BP3667" s="21">
        <f t="shared" si="435"/>
        <v>0.58838208000000003</v>
      </c>
    </row>
    <row r="3668" spans="1:68" ht="11.1" hidden="1" customHeight="1" outlineLevel="2" x14ac:dyDescent="0.2">
      <c r="A3668" s="10"/>
      <c r="B3668" s="18"/>
      <c r="C3668" s="18"/>
      <c r="D3668" s="18"/>
      <c r="E3668" s="23"/>
      <c r="F3668" s="24"/>
      <c r="G3668" s="24"/>
      <c r="H3668" s="24"/>
      <c r="I3668" s="24"/>
      <c r="J3668" s="24"/>
      <c r="K3668" s="24"/>
      <c r="L3668" s="24"/>
      <c r="M3668" s="24"/>
      <c r="N3668" s="24"/>
      <c r="O3668" s="24"/>
      <c r="P3668" s="24"/>
      <c r="Q3668" s="24"/>
      <c r="R3668" s="24"/>
      <c r="S3668" s="24"/>
      <c r="T3668" s="24"/>
      <c r="U3668" s="24"/>
      <c r="V3668" s="24"/>
      <c r="W3668" s="24"/>
      <c r="X3668" s="24"/>
      <c r="Y3668" s="24"/>
      <c r="Z3668" s="24"/>
      <c r="AA3668" s="24"/>
      <c r="AB3668" s="208">
        <v>14.589</v>
      </c>
      <c r="AC3668" s="208">
        <v>36.43</v>
      </c>
      <c r="AD3668" s="208">
        <v>10.117000000000001</v>
      </c>
      <c r="AE3668" s="208">
        <v>10.488</v>
      </c>
      <c r="AF3668" s="208">
        <v>43.12</v>
      </c>
      <c r="AG3668" s="208">
        <v>17.149000000000001</v>
      </c>
      <c r="AH3668" s="208">
        <v>6.8259999999999996</v>
      </c>
      <c r="AI3668" s="208">
        <v>7.9690000000000003</v>
      </c>
      <c r="AJ3668" s="208">
        <v>6.3949999999999996</v>
      </c>
      <c r="AK3668" s="208">
        <v>9.8529999999999998</v>
      </c>
      <c r="AL3668" s="208">
        <v>10.117000000000001</v>
      </c>
      <c r="AM3668" s="208">
        <v>6.1050000000000004</v>
      </c>
      <c r="AN3668" s="208">
        <v>8.3490000000000002</v>
      </c>
      <c r="AO3668" s="208">
        <v>14.458</v>
      </c>
      <c r="AP3668" s="208">
        <v>11.708</v>
      </c>
      <c r="AQ3668" s="208">
        <v>18.780999999999999</v>
      </c>
      <c r="AR3668" s="208">
        <v>14.978999999999999</v>
      </c>
      <c r="AS3668" s="208">
        <v>17.094999999999999</v>
      </c>
      <c r="AT3668" s="208">
        <v>11.593999999999999</v>
      </c>
      <c r="AU3668" s="208">
        <v>17.253</v>
      </c>
      <c r="AV3668" s="208">
        <v>7.9459999999999997</v>
      </c>
      <c r="AW3668" s="208">
        <v>13.423999999999999</v>
      </c>
      <c r="AX3668" s="208">
        <v>4.3710000000000004</v>
      </c>
      <c r="AY3668" s="208">
        <v>4.8220000000000001</v>
      </c>
      <c r="AZ3668" s="208">
        <v>8.548</v>
      </c>
      <c r="BA3668" s="208">
        <v>8.2880000000000003</v>
      </c>
      <c r="BB3668" s="21">
        <f t="shared" si="434"/>
        <v>43.12</v>
      </c>
      <c r="BC3668" s="21"/>
      <c r="BD3668" s="22">
        <f t="shared" si="432"/>
        <v>57.956989247311824</v>
      </c>
      <c r="BE3668" s="21"/>
      <c r="BG3668" s="10"/>
      <c r="BH3668" s="21">
        <f t="shared" si="433"/>
        <v>0</v>
      </c>
      <c r="BI3668" s="22">
        <f t="shared" si="433"/>
        <v>4.3119999999999999E-2</v>
      </c>
      <c r="BJ3668" s="21"/>
      <c r="BK3668" s="21">
        <v>0</v>
      </c>
      <c r="BL3668" s="22">
        <v>0.12936</v>
      </c>
      <c r="BM3668" s="21"/>
      <c r="BN3668" s="21">
        <f t="shared" si="435"/>
        <v>0</v>
      </c>
      <c r="BO3668" s="22">
        <f t="shared" si="435"/>
        <v>0.51744000000000001</v>
      </c>
      <c r="BP3668" s="21">
        <f t="shared" si="435"/>
        <v>0</v>
      </c>
    </row>
    <row r="3669" spans="1:68" ht="11.1" hidden="1" customHeight="1" outlineLevel="1" collapsed="1" x14ac:dyDescent="0.2">
      <c r="A3669" s="10"/>
      <c r="B3669" s="18"/>
      <c r="C3669" s="18"/>
      <c r="D3669" s="18"/>
      <c r="E3669" s="19" t="s">
        <v>3150</v>
      </c>
      <c r="F3669" s="20"/>
      <c r="G3669" s="20"/>
      <c r="H3669" s="20"/>
      <c r="I3669" s="20"/>
      <c r="J3669" s="20"/>
      <c r="K3669" s="20"/>
      <c r="L3669" s="20"/>
      <c r="M3669" s="20"/>
      <c r="N3669" s="20"/>
      <c r="O3669" s="20"/>
      <c r="P3669" s="20"/>
      <c r="Q3669" s="20"/>
      <c r="R3669" s="20"/>
      <c r="S3669" s="20"/>
      <c r="T3669" s="20"/>
      <c r="U3669" s="20"/>
      <c r="V3669" s="20"/>
      <c r="W3669" s="209">
        <v>11.563000000000001</v>
      </c>
      <c r="X3669" s="20"/>
      <c r="Y3669" s="20"/>
      <c r="Z3669" s="20"/>
      <c r="AA3669" s="20"/>
      <c r="AB3669" s="209">
        <v>18.393999999999998</v>
      </c>
      <c r="AC3669" s="209">
        <v>26.021000000000001</v>
      </c>
      <c r="AD3669" s="209">
        <v>30.853999999999999</v>
      </c>
      <c r="AE3669" s="209">
        <v>54.527999999999999</v>
      </c>
      <c r="AF3669" s="209">
        <v>45.94</v>
      </c>
      <c r="AG3669" s="209">
        <v>42.994</v>
      </c>
      <c r="AH3669" s="209">
        <v>34.341999999999999</v>
      </c>
      <c r="AI3669" s="209">
        <v>33.625</v>
      </c>
      <c r="AJ3669" s="209">
        <v>13.23</v>
      </c>
      <c r="AK3669" s="20"/>
      <c r="AL3669" s="20"/>
      <c r="AM3669" s="209">
        <v>12.259</v>
      </c>
      <c r="AN3669" s="209">
        <v>23.745000000000001</v>
      </c>
      <c r="AO3669" s="209">
        <v>37.619999999999997</v>
      </c>
      <c r="AP3669" s="209">
        <v>27.062000000000001</v>
      </c>
      <c r="AQ3669" s="209">
        <v>43.481999999999999</v>
      </c>
      <c r="AR3669" s="209">
        <v>39.386000000000003</v>
      </c>
      <c r="AS3669" s="209">
        <v>38.290999999999997</v>
      </c>
      <c r="AT3669" s="209">
        <v>18.317</v>
      </c>
      <c r="AU3669" s="209">
        <v>15.885</v>
      </c>
      <c r="AV3669" s="209">
        <v>1.7470000000000001</v>
      </c>
      <c r="AW3669" s="209">
        <v>0.57599999999999996</v>
      </c>
      <c r="AX3669" s="209">
        <v>3.9E-2</v>
      </c>
      <c r="AY3669" s="209">
        <v>9.9640000000000004</v>
      </c>
      <c r="AZ3669" s="209">
        <v>24.579000000000001</v>
      </c>
      <c r="BA3669" s="209">
        <v>31.367000000000001</v>
      </c>
      <c r="BB3669" s="56">
        <f t="shared" si="434"/>
        <v>54.527999999999999</v>
      </c>
      <c r="BC3669" s="21">
        <f>BF3669</f>
        <v>805.2</v>
      </c>
      <c r="BD3669" s="22">
        <f t="shared" si="432"/>
        <v>73.290322580645167</v>
      </c>
      <c r="BE3669" s="21">
        <f>BC3669-BD3669</f>
        <v>731.90967741935492</v>
      </c>
      <c r="BF3669" s="2">
        <v>805.2</v>
      </c>
      <c r="BG3669" s="10">
        <v>5</v>
      </c>
      <c r="BH3669" s="21">
        <f t="shared" si="433"/>
        <v>0.59906880000000007</v>
      </c>
      <c r="BI3669" s="22">
        <f t="shared" si="433"/>
        <v>5.4528E-2</v>
      </c>
      <c r="BJ3669" s="21">
        <f>BH3669-BI3669</f>
        <v>0.54454080000000005</v>
      </c>
      <c r="BK3669" s="21">
        <v>1.7972064000000003</v>
      </c>
      <c r="BL3669" s="22">
        <v>0.16358400000000001</v>
      </c>
      <c r="BM3669" s="21">
        <v>1.6336224000000004</v>
      </c>
      <c r="BN3669" s="21">
        <f t="shared" si="435"/>
        <v>7.1888256000000013</v>
      </c>
      <c r="BO3669" s="22">
        <f t="shared" si="435"/>
        <v>0.65433600000000003</v>
      </c>
      <c r="BP3669" s="21">
        <f t="shared" si="435"/>
        <v>6.5344896000000015</v>
      </c>
    </row>
    <row r="3670" spans="1:68" ht="11.1" hidden="1" customHeight="1" outlineLevel="2" x14ac:dyDescent="0.2">
      <c r="A3670" s="10"/>
      <c r="B3670" s="18"/>
      <c r="C3670" s="18"/>
      <c r="D3670" s="18"/>
      <c r="E3670" s="23" t="s">
        <v>3151</v>
      </c>
      <c r="F3670" s="24"/>
      <c r="G3670" s="24"/>
      <c r="H3670" s="24"/>
      <c r="I3670" s="24"/>
      <c r="J3670" s="24"/>
      <c r="K3670" s="24"/>
      <c r="L3670" s="24"/>
      <c r="M3670" s="24"/>
      <c r="N3670" s="24"/>
      <c r="O3670" s="24"/>
      <c r="P3670" s="24"/>
      <c r="Q3670" s="24"/>
      <c r="R3670" s="24"/>
      <c r="S3670" s="24"/>
      <c r="T3670" s="24"/>
      <c r="U3670" s="24"/>
      <c r="V3670" s="24"/>
      <c r="W3670" s="208">
        <v>11.563000000000001</v>
      </c>
      <c r="X3670" s="24"/>
      <c r="Y3670" s="24"/>
      <c r="Z3670" s="24"/>
      <c r="AA3670" s="24"/>
      <c r="AB3670" s="208">
        <v>18.393999999999998</v>
      </c>
      <c r="AC3670" s="208">
        <v>26.021000000000001</v>
      </c>
      <c r="AD3670" s="208">
        <v>30.853999999999999</v>
      </c>
      <c r="AE3670" s="208">
        <v>32.951999999999998</v>
      </c>
      <c r="AF3670" s="208">
        <v>26.452000000000002</v>
      </c>
      <c r="AG3670" s="208">
        <v>21.417999999999999</v>
      </c>
      <c r="AH3670" s="208">
        <v>13.462</v>
      </c>
      <c r="AI3670" s="208">
        <v>12.048999999999999</v>
      </c>
      <c r="AJ3670" s="24"/>
      <c r="AK3670" s="24"/>
      <c r="AL3670" s="24"/>
      <c r="AM3670" s="208">
        <v>6.7549999999999999</v>
      </c>
      <c r="AN3670" s="208">
        <v>14.71</v>
      </c>
      <c r="AO3670" s="208">
        <v>24.83</v>
      </c>
      <c r="AP3670" s="208">
        <v>24.311</v>
      </c>
      <c r="AQ3670" s="208">
        <v>31.315999999999999</v>
      </c>
      <c r="AR3670" s="208">
        <v>24.5</v>
      </c>
      <c r="AS3670" s="208">
        <v>24.484000000000002</v>
      </c>
      <c r="AT3670" s="208">
        <v>10.318</v>
      </c>
      <c r="AU3670" s="208">
        <v>11.241</v>
      </c>
      <c r="AV3670" s="24"/>
      <c r="AW3670" s="24"/>
      <c r="AX3670" s="24"/>
      <c r="AY3670" s="208">
        <v>9.9640000000000004</v>
      </c>
      <c r="AZ3670" s="208">
        <v>13.445</v>
      </c>
      <c r="BA3670" s="208">
        <v>19.18</v>
      </c>
      <c r="BB3670" s="21">
        <f t="shared" si="434"/>
        <v>32.951999999999998</v>
      </c>
      <c r="BC3670" s="21"/>
      <c r="BD3670" s="22">
        <f t="shared" si="432"/>
        <v>44.29032258064516</v>
      </c>
      <c r="BE3670" s="21"/>
      <c r="BG3670" s="10"/>
      <c r="BH3670" s="21">
        <f t="shared" si="433"/>
        <v>0</v>
      </c>
      <c r="BI3670" s="22">
        <f t="shared" si="433"/>
        <v>3.2952000000000002E-2</v>
      </c>
      <c r="BJ3670" s="21"/>
      <c r="BK3670" s="21">
        <v>0</v>
      </c>
      <c r="BL3670" s="22">
        <v>9.8855999999999999E-2</v>
      </c>
      <c r="BM3670" s="21"/>
      <c r="BN3670" s="21">
        <f t="shared" si="435"/>
        <v>0</v>
      </c>
      <c r="BO3670" s="22">
        <f t="shared" si="435"/>
        <v>0.395424</v>
      </c>
      <c r="BP3670" s="21">
        <f t="shared" si="435"/>
        <v>0</v>
      </c>
    </row>
    <row r="3671" spans="1:68" ht="11.1" hidden="1" customHeight="1" outlineLevel="2" x14ac:dyDescent="0.2">
      <c r="A3671" s="10"/>
      <c r="B3671" s="18"/>
      <c r="C3671" s="18"/>
      <c r="D3671" s="18"/>
      <c r="E3671" s="23" t="s">
        <v>3152</v>
      </c>
      <c r="F3671" s="24"/>
      <c r="G3671" s="24"/>
      <c r="H3671" s="24"/>
      <c r="I3671" s="24"/>
      <c r="J3671" s="24"/>
      <c r="K3671" s="24"/>
      <c r="L3671" s="24"/>
      <c r="M3671" s="24"/>
      <c r="N3671" s="24"/>
      <c r="O3671" s="24"/>
      <c r="P3671" s="24"/>
      <c r="Q3671" s="24"/>
      <c r="R3671" s="24"/>
      <c r="S3671" s="24"/>
      <c r="T3671" s="24"/>
      <c r="U3671" s="24"/>
      <c r="V3671" s="24"/>
      <c r="W3671" s="24"/>
      <c r="X3671" s="24"/>
      <c r="Y3671" s="24"/>
      <c r="Z3671" s="24"/>
      <c r="AA3671" s="24"/>
      <c r="AB3671" s="24"/>
      <c r="AC3671" s="24"/>
      <c r="AD3671" s="24"/>
      <c r="AE3671" s="208">
        <v>21.576000000000001</v>
      </c>
      <c r="AF3671" s="208">
        <v>19.488</v>
      </c>
      <c r="AG3671" s="208">
        <v>21.576000000000001</v>
      </c>
      <c r="AH3671" s="208">
        <v>20.88</v>
      </c>
      <c r="AI3671" s="208">
        <v>21.576000000000001</v>
      </c>
      <c r="AJ3671" s="208">
        <v>13.23</v>
      </c>
      <c r="AK3671" s="24"/>
      <c r="AL3671" s="24"/>
      <c r="AM3671" s="208">
        <v>5.5039999999999996</v>
      </c>
      <c r="AN3671" s="208">
        <v>9.0350000000000001</v>
      </c>
      <c r="AO3671" s="208">
        <v>12.79</v>
      </c>
      <c r="AP3671" s="208">
        <v>2.7509999999999999</v>
      </c>
      <c r="AQ3671" s="208">
        <v>12.166</v>
      </c>
      <c r="AR3671" s="208">
        <v>14.885999999999999</v>
      </c>
      <c r="AS3671" s="208">
        <v>13.807</v>
      </c>
      <c r="AT3671" s="208">
        <v>7.9989999999999997</v>
      </c>
      <c r="AU3671" s="208">
        <v>4.6440000000000001</v>
      </c>
      <c r="AV3671" s="208">
        <v>1.7470000000000001</v>
      </c>
      <c r="AW3671" s="208">
        <v>0.57599999999999996</v>
      </c>
      <c r="AX3671" s="208">
        <v>3.9E-2</v>
      </c>
      <c r="AY3671" s="24"/>
      <c r="AZ3671" s="208">
        <v>11.134</v>
      </c>
      <c r="BA3671" s="208">
        <v>12.186999999999999</v>
      </c>
      <c r="BB3671" s="21">
        <f t="shared" si="434"/>
        <v>21.576000000000001</v>
      </c>
      <c r="BC3671" s="21"/>
      <c r="BD3671" s="22">
        <f t="shared" ref="BD3671:BD3734" si="436">(BB3671/31/24)*1000</f>
        <v>29</v>
      </c>
      <c r="BE3671" s="21"/>
      <c r="BG3671" s="10"/>
      <c r="BH3671" s="21">
        <f t="shared" si="433"/>
        <v>0</v>
      </c>
      <c r="BI3671" s="22">
        <f t="shared" si="433"/>
        <v>2.1576000000000001E-2</v>
      </c>
      <c r="BJ3671" s="21"/>
      <c r="BK3671" s="21">
        <v>0</v>
      </c>
      <c r="BL3671" s="22">
        <v>6.4728000000000008E-2</v>
      </c>
      <c r="BM3671" s="21"/>
      <c r="BN3671" s="21">
        <f t="shared" si="435"/>
        <v>0</v>
      </c>
      <c r="BO3671" s="22">
        <f t="shared" si="435"/>
        <v>0.25891200000000003</v>
      </c>
      <c r="BP3671" s="21">
        <f t="shared" si="435"/>
        <v>0</v>
      </c>
    </row>
    <row r="3672" spans="1:68" ht="11.1" hidden="1" customHeight="1" outlineLevel="1" collapsed="1" x14ac:dyDescent="0.2">
      <c r="A3672" s="10"/>
      <c r="B3672" s="18"/>
      <c r="C3672" s="18"/>
      <c r="D3672" s="18"/>
      <c r="E3672" s="19" t="s">
        <v>714</v>
      </c>
      <c r="F3672" s="209">
        <v>33.442</v>
      </c>
      <c r="G3672" s="209">
        <v>21.3</v>
      </c>
      <c r="H3672" s="209">
        <v>19.234000000000002</v>
      </c>
      <c r="I3672" s="240">
        <v>22.213999999999999</v>
      </c>
      <c r="J3672" s="240"/>
      <c r="K3672" s="20"/>
      <c r="L3672" s="20"/>
      <c r="M3672" s="20"/>
      <c r="N3672" s="20"/>
      <c r="O3672" s="20"/>
      <c r="P3672" s="209">
        <v>15.472</v>
      </c>
      <c r="Q3672" s="209">
        <v>32.520000000000003</v>
      </c>
      <c r="R3672" s="209">
        <v>35.411999999999999</v>
      </c>
      <c r="S3672" s="209">
        <v>40.787999999999997</v>
      </c>
      <c r="T3672" s="209">
        <v>34.396000000000001</v>
      </c>
      <c r="U3672" s="209">
        <v>17.353999999999999</v>
      </c>
      <c r="V3672" s="209">
        <v>12.172000000000001</v>
      </c>
      <c r="W3672" s="209">
        <v>3.75</v>
      </c>
      <c r="X3672" s="20"/>
      <c r="Y3672" s="20"/>
      <c r="Z3672" s="20"/>
      <c r="AA3672" s="20"/>
      <c r="AB3672" s="209">
        <v>4</v>
      </c>
      <c r="AC3672" s="209">
        <v>39.939</v>
      </c>
      <c r="AD3672" s="209">
        <v>9.57</v>
      </c>
      <c r="AE3672" s="209">
        <v>4.0759999999999996</v>
      </c>
      <c r="AF3672" s="209">
        <v>3.5110000000000001</v>
      </c>
      <c r="AG3672" s="209">
        <v>3</v>
      </c>
      <c r="AH3672" s="209">
        <v>77.069999999999993</v>
      </c>
      <c r="AI3672" s="209">
        <v>10.831</v>
      </c>
      <c r="AJ3672" s="20"/>
      <c r="AK3672" s="20"/>
      <c r="AL3672" s="20"/>
      <c r="AM3672" s="20"/>
      <c r="AN3672" s="209">
        <v>15.472</v>
      </c>
      <c r="AO3672" s="209">
        <v>29.407</v>
      </c>
      <c r="AP3672" s="209">
        <v>31.971</v>
      </c>
      <c r="AQ3672" s="209">
        <v>35.777000000000001</v>
      </c>
      <c r="AR3672" s="209">
        <v>26.291</v>
      </c>
      <c r="AS3672" s="209">
        <v>18.728999999999999</v>
      </c>
      <c r="AT3672" s="209">
        <v>17.295000000000002</v>
      </c>
      <c r="AU3672" s="209">
        <v>5</v>
      </c>
      <c r="AV3672" s="20"/>
      <c r="AW3672" s="20"/>
      <c r="AX3672" s="20"/>
      <c r="AY3672" s="20"/>
      <c r="AZ3672" s="209">
        <v>15.472</v>
      </c>
      <c r="BA3672" s="209">
        <v>29.407</v>
      </c>
      <c r="BB3672" s="21">
        <f t="shared" si="434"/>
        <v>77.069999999999993</v>
      </c>
      <c r="BC3672" s="21">
        <f>BD3672</f>
        <v>103.58870967741935</v>
      </c>
      <c r="BD3672" s="22">
        <f t="shared" si="436"/>
        <v>103.58870967741935</v>
      </c>
      <c r="BE3672" s="21">
        <f>BC3672-BD3672</f>
        <v>0</v>
      </c>
      <c r="BF3672" s="2">
        <v>76.77</v>
      </c>
      <c r="BG3672" s="10">
        <v>5</v>
      </c>
      <c r="BH3672" s="21">
        <f t="shared" si="433"/>
        <v>7.707E-2</v>
      </c>
      <c r="BI3672" s="22">
        <f t="shared" si="433"/>
        <v>7.707E-2</v>
      </c>
      <c r="BJ3672" s="21">
        <f>BH3672-BI3672</f>
        <v>0</v>
      </c>
      <c r="BK3672" s="21">
        <v>0.23121</v>
      </c>
      <c r="BL3672" s="22">
        <v>0.23121</v>
      </c>
      <c r="BM3672" s="21">
        <v>0</v>
      </c>
      <c r="BN3672" s="21">
        <f t="shared" si="435"/>
        <v>0.92484</v>
      </c>
      <c r="BO3672" s="22">
        <f t="shared" si="435"/>
        <v>0.92484</v>
      </c>
      <c r="BP3672" s="21">
        <f t="shared" si="435"/>
        <v>0</v>
      </c>
    </row>
    <row r="3673" spans="1:68" ht="11.1" hidden="1" customHeight="1" outlineLevel="2" x14ac:dyDescent="0.2">
      <c r="A3673" s="10"/>
      <c r="B3673" s="18"/>
      <c r="C3673" s="18"/>
      <c r="D3673" s="18"/>
      <c r="E3673" s="23" t="s">
        <v>3153</v>
      </c>
      <c r="F3673" s="208">
        <v>33.442</v>
      </c>
      <c r="G3673" s="208">
        <v>21.3</v>
      </c>
      <c r="H3673" s="208">
        <v>19.234000000000002</v>
      </c>
      <c r="I3673" s="239">
        <v>22.213999999999999</v>
      </c>
      <c r="J3673" s="239"/>
      <c r="K3673" s="24"/>
      <c r="L3673" s="24"/>
      <c r="M3673" s="24"/>
      <c r="N3673" s="24"/>
      <c r="O3673" s="24"/>
      <c r="P3673" s="208">
        <v>15.472</v>
      </c>
      <c r="Q3673" s="208">
        <v>32.520000000000003</v>
      </c>
      <c r="R3673" s="208">
        <v>35.411999999999999</v>
      </c>
      <c r="S3673" s="208">
        <v>40.787999999999997</v>
      </c>
      <c r="T3673" s="208">
        <v>34.396000000000001</v>
      </c>
      <c r="U3673" s="208">
        <v>17.353999999999999</v>
      </c>
      <c r="V3673" s="208">
        <v>12.172000000000001</v>
      </c>
      <c r="W3673" s="208">
        <v>3.75</v>
      </c>
      <c r="X3673" s="24"/>
      <c r="Y3673" s="24"/>
      <c r="Z3673" s="24"/>
      <c r="AA3673" s="24"/>
      <c r="AB3673" s="208">
        <v>4</v>
      </c>
      <c r="AC3673" s="208">
        <v>39.939</v>
      </c>
      <c r="AD3673" s="208">
        <v>9.57</v>
      </c>
      <c r="AE3673" s="208">
        <v>4.0759999999999996</v>
      </c>
      <c r="AF3673" s="208">
        <v>3.5110000000000001</v>
      </c>
      <c r="AG3673" s="208">
        <v>3</v>
      </c>
      <c r="AH3673" s="208">
        <v>77.069999999999993</v>
      </c>
      <c r="AI3673" s="208">
        <v>10.831</v>
      </c>
      <c r="AJ3673" s="24"/>
      <c r="AK3673" s="24"/>
      <c r="AL3673" s="24"/>
      <c r="AM3673" s="24"/>
      <c r="AN3673" s="208">
        <v>15.472</v>
      </c>
      <c r="AO3673" s="208">
        <v>29.407</v>
      </c>
      <c r="AP3673" s="208">
        <v>31.971</v>
      </c>
      <c r="AQ3673" s="208">
        <v>35.777000000000001</v>
      </c>
      <c r="AR3673" s="208">
        <v>26.291</v>
      </c>
      <c r="AS3673" s="208">
        <v>18.728999999999999</v>
      </c>
      <c r="AT3673" s="208">
        <v>17.295000000000002</v>
      </c>
      <c r="AU3673" s="208">
        <v>5</v>
      </c>
      <c r="AV3673" s="24"/>
      <c r="AW3673" s="24"/>
      <c r="AX3673" s="24"/>
      <c r="AY3673" s="24"/>
      <c r="AZ3673" s="208">
        <v>15.472</v>
      </c>
      <c r="BA3673" s="208">
        <v>29.407</v>
      </c>
      <c r="BB3673" s="21">
        <f t="shared" si="434"/>
        <v>77.069999999999993</v>
      </c>
      <c r="BC3673" s="21"/>
      <c r="BD3673" s="22">
        <f t="shared" si="436"/>
        <v>103.58870967741935</v>
      </c>
      <c r="BE3673" s="21"/>
      <c r="BG3673" s="10"/>
      <c r="BH3673" s="21">
        <f t="shared" si="433"/>
        <v>0</v>
      </c>
      <c r="BI3673" s="22">
        <f t="shared" si="433"/>
        <v>7.707E-2</v>
      </c>
      <c r="BJ3673" s="21"/>
      <c r="BK3673" s="21">
        <v>0</v>
      </c>
      <c r="BL3673" s="22">
        <v>0.23121</v>
      </c>
      <c r="BM3673" s="21"/>
      <c r="BN3673" s="21">
        <f t="shared" si="435"/>
        <v>0</v>
      </c>
      <c r="BO3673" s="22">
        <f t="shared" si="435"/>
        <v>0.92484</v>
      </c>
      <c r="BP3673" s="21">
        <f t="shared" si="435"/>
        <v>0</v>
      </c>
    </row>
    <row r="3674" spans="1:68" ht="11.1" hidden="1" customHeight="1" outlineLevel="1" collapsed="1" x14ac:dyDescent="0.2">
      <c r="A3674" s="10"/>
      <c r="B3674" s="18"/>
      <c r="C3674" s="18"/>
      <c r="D3674" s="18"/>
      <c r="E3674" s="19" t="s">
        <v>3154</v>
      </c>
      <c r="F3674" s="209">
        <v>46.524000000000001</v>
      </c>
      <c r="G3674" s="209">
        <v>34.537999999999997</v>
      </c>
      <c r="H3674" s="209">
        <v>30.468</v>
      </c>
      <c r="I3674" s="240">
        <v>25.3</v>
      </c>
      <c r="J3674" s="240"/>
      <c r="K3674" s="209">
        <v>12.548999999999999</v>
      </c>
      <c r="L3674" s="209">
        <v>1.794</v>
      </c>
      <c r="M3674" s="20"/>
      <c r="N3674" s="209">
        <v>2.6909999999999998</v>
      </c>
      <c r="O3674" s="209">
        <v>16.081</v>
      </c>
      <c r="P3674" s="209">
        <v>28.024999999999999</v>
      </c>
      <c r="Q3674" s="209">
        <v>30.309000000000001</v>
      </c>
      <c r="R3674" s="209">
        <v>61.32</v>
      </c>
      <c r="S3674" s="209">
        <v>160.358</v>
      </c>
      <c r="T3674" s="209">
        <v>-74.507999999999996</v>
      </c>
      <c r="U3674" s="209">
        <v>38.531999999999996</v>
      </c>
      <c r="V3674" s="209">
        <v>34.146000000000001</v>
      </c>
      <c r="W3674" s="209">
        <v>11.613</v>
      </c>
      <c r="X3674" s="209">
        <v>2.0110000000000001</v>
      </c>
      <c r="Y3674" s="209">
        <v>2.3980000000000001</v>
      </c>
      <c r="Z3674" s="209">
        <v>1.6970000000000001</v>
      </c>
      <c r="AA3674" s="209">
        <v>14.547000000000001</v>
      </c>
      <c r="AB3674" s="209">
        <v>26.975999999999999</v>
      </c>
      <c r="AC3674" s="209">
        <v>45.112000000000002</v>
      </c>
      <c r="AD3674" s="209">
        <v>56.039000000000001</v>
      </c>
      <c r="AE3674" s="209">
        <v>51.523000000000003</v>
      </c>
      <c r="AF3674" s="209">
        <v>31.867000000000001</v>
      </c>
      <c r="AG3674" s="209">
        <v>35.136000000000003</v>
      </c>
      <c r="AH3674" s="209">
        <v>22.611999999999998</v>
      </c>
      <c r="AI3674" s="209">
        <v>15.227</v>
      </c>
      <c r="AJ3674" s="209">
        <v>1.129</v>
      </c>
      <c r="AK3674" s="209">
        <v>1.387</v>
      </c>
      <c r="AL3674" s="209">
        <v>0.86599999999999999</v>
      </c>
      <c r="AM3674" s="209">
        <v>13.028</v>
      </c>
      <c r="AN3674" s="209">
        <v>24.439</v>
      </c>
      <c r="AO3674" s="209">
        <v>51.841999999999999</v>
      </c>
      <c r="AP3674" s="209">
        <v>34.040999999999997</v>
      </c>
      <c r="AQ3674" s="209">
        <v>58.712000000000003</v>
      </c>
      <c r="AR3674" s="209">
        <v>40.122999999999998</v>
      </c>
      <c r="AS3674" s="209">
        <v>42.23</v>
      </c>
      <c r="AT3674" s="209">
        <v>28.768000000000001</v>
      </c>
      <c r="AU3674" s="209">
        <v>12.917</v>
      </c>
      <c r="AV3674" s="209">
        <v>1.3640000000000001</v>
      </c>
      <c r="AW3674" s="209">
        <v>1.405</v>
      </c>
      <c r="AX3674" s="209">
        <v>1.1599999999999999</v>
      </c>
      <c r="AY3674" s="209">
        <v>14.589</v>
      </c>
      <c r="AZ3674" s="209">
        <v>23.623999999999999</v>
      </c>
      <c r="BA3674" s="209">
        <v>32.618000000000002</v>
      </c>
      <c r="BB3674" s="56">
        <f t="shared" si="434"/>
        <v>160.358</v>
      </c>
      <c r="BC3674" s="21">
        <f>BF3674</f>
        <v>292</v>
      </c>
      <c r="BD3674" s="22">
        <f t="shared" si="436"/>
        <v>215.53494623655914</v>
      </c>
      <c r="BE3674" s="21">
        <f>BC3674-BD3674</f>
        <v>76.465053763440864</v>
      </c>
      <c r="BF3674" s="2">
        <v>292</v>
      </c>
      <c r="BG3674" s="10">
        <v>5</v>
      </c>
      <c r="BH3674" s="21">
        <f t="shared" si="433"/>
        <v>0.217248</v>
      </c>
      <c r="BI3674" s="22">
        <f t="shared" si="433"/>
        <v>0.160358</v>
      </c>
      <c r="BJ3674" s="21">
        <f>BH3674-BI3674</f>
        <v>5.6889999999999996E-2</v>
      </c>
      <c r="BK3674" s="21">
        <v>0.65174399999999999</v>
      </c>
      <c r="BL3674" s="22">
        <v>0.481074</v>
      </c>
      <c r="BM3674" s="21">
        <v>0.17066999999999999</v>
      </c>
      <c r="BN3674" s="21">
        <f t="shared" si="435"/>
        <v>2.606976</v>
      </c>
      <c r="BO3674" s="22">
        <f t="shared" si="435"/>
        <v>1.924296</v>
      </c>
      <c r="BP3674" s="21">
        <f t="shared" si="435"/>
        <v>0.68267999999999995</v>
      </c>
    </row>
    <row r="3675" spans="1:68" ht="11.1" hidden="1" customHeight="1" outlineLevel="2" x14ac:dyDescent="0.2">
      <c r="A3675" s="10"/>
      <c r="B3675" s="18"/>
      <c r="C3675" s="18"/>
      <c r="D3675" s="18"/>
      <c r="E3675" s="23" t="s">
        <v>3155</v>
      </c>
      <c r="F3675" s="208">
        <v>22.608000000000001</v>
      </c>
      <c r="G3675" s="208">
        <v>17.667999999999999</v>
      </c>
      <c r="H3675" s="208">
        <v>14.93</v>
      </c>
      <c r="I3675" s="239">
        <v>11.148999999999999</v>
      </c>
      <c r="J3675" s="239"/>
      <c r="K3675" s="208">
        <v>5.6970000000000001</v>
      </c>
      <c r="L3675" s="24"/>
      <c r="M3675" s="24"/>
      <c r="N3675" s="24"/>
      <c r="O3675" s="208">
        <v>6.3639999999999999</v>
      </c>
      <c r="P3675" s="208">
        <v>12.085000000000001</v>
      </c>
      <c r="Q3675" s="208">
        <v>14.202999999999999</v>
      </c>
      <c r="R3675" s="208">
        <v>44.6</v>
      </c>
      <c r="S3675" s="208">
        <v>91.757999999999996</v>
      </c>
      <c r="T3675" s="208">
        <v>-63.292000000000002</v>
      </c>
      <c r="U3675" s="208">
        <v>18.707999999999998</v>
      </c>
      <c r="V3675" s="208">
        <v>22.276</v>
      </c>
      <c r="W3675" s="208">
        <v>4.6420000000000003</v>
      </c>
      <c r="X3675" s="24"/>
      <c r="Y3675" s="24"/>
      <c r="Z3675" s="24"/>
      <c r="AA3675" s="208">
        <v>5.4059999999999997</v>
      </c>
      <c r="AB3675" s="208">
        <v>11.476000000000001</v>
      </c>
      <c r="AC3675" s="208">
        <v>22.904</v>
      </c>
      <c r="AD3675" s="208">
        <v>27.64</v>
      </c>
      <c r="AE3675" s="208">
        <v>24.872</v>
      </c>
      <c r="AF3675" s="208">
        <v>15.628</v>
      </c>
      <c r="AG3675" s="208">
        <v>17.544</v>
      </c>
      <c r="AH3675" s="208">
        <v>10.988</v>
      </c>
      <c r="AI3675" s="208">
        <v>7.8609999999999998</v>
      </c>
      <c r="AJ3675" s="24"/>
      <c r="AK3675" s="24"/>
      <c r="AL3675" s="24"/>
      <c r="AM3675" s="208">
        <v>5.2560000000000002</v>
      </c>
      <c r="AN3675" s="208">
        <v>14.465999999999999</v>
      </c>
      <c r="AO3675" s="208">
        <v>23.562999999999999</v>
      </c>
      <c r="AP3675" s="208">
        <v>16.905999999999999</v>
      </c>
      <c r="AQ3675" s="208">
        <v>31.14</v>
      </c>
      <c r="AR3675" s="208">
        <v>20.271000000000001</v>
      </c>
      <c r="AS3675" s="208">
        <v>20.454000000000001</v>
      </c>
      <c r="AT3675" s="208">
        <v>12.544</v>
      </c>
      <c r="AU3675" s="208">
        <v>5.4240000000000004</v>
      </c>
      <c r="AV3675" s="24"/>
      <c r="AW3675" s="24"/>
      <c r="AX3675" s="24"/>
      <c r="AY3675" s="208">
        <v>7.3239999999999998</v>
      </c>
      <c r="AZ3675" s="208">
        <v>9.8109999999999999</v>
      </c>
      <c r="BA3675" s="208">
        <v>15.538</v>
      </c>
      <c r="BB3675" s="21">
        <f t="shared" si="434"/>
        <v>91.757999999999996</v>
      </c>
      <c r="BC3675" s="21"/>
      <c r="BD3675" s="22">
        <f t="shared" si="436"/>
        <v>123.33064516129032</v>
      </c>
      <c r="BE3675" s="21"/>
      <c r="BG3675" s="10"/>
      <c r="BH3675" s="21">
        <f t="shared" si="433"/>
        <v>0</v>
      </c>
      <c r="BI3675" s="22">
        <f t="shared" si="433"/>
        <v>9.1758000000000006E-2</v>
      </c>
      <c r="BJ3675" s="21"/>
      <c r="BK3675" s="21">
        <v>0</v>
      </c>
      <c r="BL3675" s="22">
        <v>0.27527400000000002</v>
      </c>
      <c r="BM3675" s="21"/>
      <c r="BN3675" s="21">
        <f t="shared" si="435"/>
        <v>0</v>
      </c>
      <c r="BO3675" s="22">
        <f t="shared" si="435"/>
        <v>1.1010960000000001</v>
      </c>
      <c r="BP3675" s="21">
        <f t="shared" si="435"/>
        <v>0</v>
      </c>
    </row>
    <row r="3676" spans="1:68" ht="11.1" hidden="1" customHeight="1" outlineLevel="2" x14ac:dyDescent="0.2">
      <c r="A3676" s="10"/>
      <c r="B3676" s="18"/>
      <c r="C3676" s="18"/>
      <c r="D3676" s="18"/>
      <c r="E3676" s="23" t="s">
        <v>3156</v>
      </c>
      <c r="F3676" s="208">
        <v>23.916</v>
      </c>
      <c r="G3676" s="208">
        <v>16.87</v>
      </c>
      <c r="H3676" s="208">
        <v>15.538</v>
      </c>
      <c r="I3676" s="239">
        <v>14.151</v>
      </c>
      <c r="J3676" s="239"/>
      <c r="K3676" s="208">
        <v>6.8520000000000003</v>
      </c>
      <c r="L3676" s="208">
        <v>1.794</v>
      </c>
      <c r="M3676" s="24"/>
      <c r="N3676" s="208">
        <v>2.6909999999999998</v>
      </c>
      <c r="O3676" s="208">
        <v>9.7170000000000005</v>
      </c>
      <c r="P3676" s="208">
        <v>15.94</v>
      </c>
      <c r="Q3676" s="208">
        <v>16.106000000000002</v>
      </c>
      <c r="R3676" s="208">
        <v>16.72</v>
      </c>
      <c r="S3676" s="208">
        <v>68.599999999999994</v>
      </c>
      <c r="T3676" s="208">
        <v>-11.215999999999999</v>
      </c>
      <c r="U3676" s="208">
        <v>19.824000000000002</v>
      </c>
      <c r="V3676" s="208">
        <v>11.87</v>
      </c>
      <c r="W3676" s="208">
        <v>6.9710000000000001</v>
      </c>
      <c r="X3676" s="208">
        <v>2.0110000000000001</v>
      </c>
      <c r="Y3676" s="208">
        <v>2.3980000000000001</v>
      </c>
      <c r="Z3676" s="208">
        <v>1.6970000000000001</v>
      </c>
      <c r="AA3676" s="208">
        <v>9.141</v>
      </c>
      <c r="AB3676" s="208">
        <v>15.5</v>
      </c>
      <c r="AC3676" s="208">
        <v>22.207999999999998</v>
      </c>
      <c r="AD3676" s="208">
        <v>28.399000000000001</v>
      </c>
      <c r="AE3676" s="208">
        <v>26.651</v>
      </c>
      <c r="AF3676" s="208">
        <v>16.239000000000001</v>
      </c>
      <c r="AG3676" s="208">
        <v>17.591999999999999</v>
      </c>
      <c r="AH3676" s="208">
        <v>11.624000000000001</v>
      </c>
      <c r="AI3676" s="208">
        <v>7.3659999999999997</v>
      </c>
      <c r="AJ3676" s="208">
        <v>1.129</v>
      </c>
      <c r="AK3676" s="208">
        <v>1.387</v>
      </c>
      <c r="AL3676" s="208">
        <v>0.86599999999999999</v>
      </c>
      <c r="AM3676" s="208">
        <v>7.7720000000000002</v>
      </c>
      <c r="AN3676" s="208">
        <v>9.9730000000000008</v>
      </c>
      <c r="AO3676" s="208">
        <v>28.279</v>
      </c>
      <c r="AP3676" s="208">
        <v>17.135000000000002</v>
      </c>
      <c r="AQ3676" s="208">
        <v>27.571999999999999</v>
      </c>
      <c r="AR3676" s="208">
        <v>19.852</v>
      </c>
      <c r="AS3676" s="208">
        <v>21.776</v>
      </c>
      <c r="AT3676" s="208">
        <v>16.224</v>
      </c>
      <c r="AU3676" s="208">
        <v>7.4930000000000003</v>
      </c>
      <c r="AV3676" s="208">
        <v>1.3640000000000001</v>
      </c>
      <c r="AW3676" s="208">
        <v>1.405</v>
      </c>
      <c r="AX3676" s="208">
        <v>1.1599999999999999</v>
      </c>
      <c r="AY3676" s="208">
        <v>7.2649999999999997</v>
      </c>
      <c r="AZ3676" s="208">
        <v>13.813000000000001</v>
      </c>
      <c r="BA3676" s="208">
        <v>17.079999999999998</v>
      </c>
      <c r="BB3676" s="21">
        <f t="shared" si="434"/>
        <v>68.599999999999994</v>
      </c>
      <c r="BC3676" s="21"/>
      <c r="BD3676" s="22">
        <f t="shared" si="436"/>
        <v>92.204301075268816</v>
      </c>
      <c r="BE3676" s="21"/>
      <c r="BG3676" s="10"/>
      <c r="BH3676" s="21">
        <f t="shared" si="433"/>
        <v>0</v>
      </c>
      <c r="BI3676" s="22">
        <f t="shared" si="433"/>
        <v>6.8599999999999994E-2</v>
      </c>
      <c r="BJ3676" s="21"/>
      <c r="BK3676" s="21">
        <v>0</v>
      </c>
      <c r="BL3676" s="22">
        <v>0.20579999999999998</v>
      </c>
      <c r="BM3676" s="21"/>
      <c r="BN3676" s="21">
        <f t="shared" si="435"/>
        <v>0</v>
      </c>
      <c r="BO3676" s="22">
        <f t="shared" si="435"/>
        <v>0.82319999999999993</v>
      </c>
      <c r="BP3676" s="21">
        <f t="shared" si="435"/>
        <v>0</v>
      </c>
    </row>
    <row r="3677" spans="1:68" ht="11.1" hidden="1" customHeight="1" outlineLevel="1" collapsed="1" x14ac:dyDescent="0.2">
      <c r="A3677" s="10"/>
      <c r="B3677" s="18"/>
      <c r="C3677" s="18"/>
      <c r="D3677" s="18"/>
      <c r="E3677" s="19" t="s">
        <v>2480</v>
      </c>
      <c r="F3677" s="209">
        <v>7</v>
      </c>
      <c r="G3677" s="209">
        <v>7.95</v>
      </c>
      <c r="H3677" s="209">
        <v>7.5919999999999996</v>
      </c>
      <c r="I3677" s="240">
        <v>7.4429999999999996</v>
      </c>
      <c r="J3677" s="240"/>
      <c r="K3677" s="209">
        <v>7.29</v>
      </c>
      <c r="L3677" s="20"/>
      <c r="M3677" s="209">
        <v>14</v>
      </c>
      <c r="N3677" s="209">
        <v>7</v>
      </c>
      <c r="O3677" s="209">
        <v>7</v>
      </c>
      <c r="P3677" s="209">
        <v>10.006</v>
      </c>
      <c r="Q3677" s="209">
        <v>15.263</v>
      </c>
      <c r="R3677" s="209">
        <v>14.188000000000001</v>
      </c>
      <c r="S3677" s="209">
        <v>13.811</v>
      </c>
      <c r="T3677" s="209">
        <v>14</v>
      </c>
      <c r="U3677" s="209">
        <v>21.858000000000001</v>
      </c>
      <c r="V3677" s="209">
        <v>2.4940000000000002</v>
      </c>
      <c r="W3677" s="20"/>
      <c r="X3677" s="209">
        <v>21</v>
      </c>
      <c r="Y3677" s="209">
        <v>7</v>
      </c>
      <c r="Z3677" s="209">
        <v>7</v>
      </c>
      <c r="AA3677" s="209">
        <v>7</v>
      </c>
      <c r="AB3677" s="209">
        <v>7</v>
      </c>
      <c r="AC3677" s="209">
        <v>12.702</v>
      </c>
      <c r="AD3677" s="209">
        <v>18.405999999999999</v>
      </c>
      <c r="AE3677" s="209">
        <v>17.704000000000001</v>
      </c>
      <c r="AF3677" s="209">
        <v>16.853000000000002</v>
      </c>
      <c r="AG3677" s="209">
        <v>15.452999999999999</v>
      </c>
      <c r="AH3677" s="209">
        <v>9.2929999999999993</v>
      </c>
      <c r="AI3677" s="209">
        <v>8.9700000000000006</v>
      </c>
      <c r="AJ3677" s="209">
        <v>7</v>
      </c>
      <c r="AK3677" s="209">
        <v>7</v>
      </c>
      <c r="AL3677" s="209">
        <v>7</v>
      </c>
      <c r="AM3677" s="209">
        <v>7.1</v>
      </c>
      <c r="AN3677" s="209">
        <v>7.1</v>
      </c>
      <c r="AO3677" s="209">
        <v>16.167999999999999</v>
      </c>
      <c r="AP3677" s="209">
        <v>20.901</v>
      </c>
      <c r="AQ3677" s="209">
        <v>17.88</v>
      </c>
      <c r="AR3677" s="209">
        <v>17.594000000000001</v>
      </c>
      <c r="AS3677" s="209">
        <v>20.047000000000001</v>
      </c>
      <c r="AT3677" s="209">
        <v>9.8770000000000007</v>
      </c>
      <c r="AU3677" s="209">
        <v>7.9809999999999999</v>
      </c>
      <c r="AV3677" s="209">
        <v>7</v>
      </c>
      <c r="AW3677" s="209">
        <v>7</v>
      </c>
      <c r="AX3677" s="209">
        <v>7</v>
      </c>
      <c r="AY3677" s="209">
        <v>7.1</v>
      </c>
      <c r="AZ3677" s="209">
        <v>7.1</v>
      </c>
      <c r="BA3677" s="209">
        <v>15.782</v>
      </c>
      <c r="BB3677" s="56">
        <f>BB3678+BB3679</f>
        <v>35.858000000000004</v>
      </c>
      <c r="BC3677" s="21">
        <f>BD3677</f>
        <v>48.196236559139791</v>
      </c>
      <c r="BD3677" s="22">
        <f t="shared" si="436"/>
        <v>48.196236559139791</v>
      </c>
      <c r="BE3677" s="21">
        <f>BC3677-BD3677</f>
        <v>0</v>
      </c>
      <c r="BG3677" s="10">
        <v>6</v>
      </c>
      <c r="BH3677" s="21">
        <f t="shared" si="433"/>
        <v>3.5858000000000008E-2</v>
      </c>
      <c r="BI3677" s="22">
        <f t="shared" si="433"/>
        <v>3.5858000000000008E-2</v>
      </c>
      <c r="BJ3677" s="21">
        <f>BH3677-BI3677</f>
        <v>0</v>
      </c>
      <c r="BK3677" s="21">
        <v>0.10757400000000003</v>
      </c>
      <c r="BL3677" s="22">
        <v>0.10757400000000003</v>
      </c>
      <c r="BM3677" s="21">
        <v>0</v>
      </c>
      <c r="BN3677" s="21">
        <f t="shared" si="435"/>
        <v>0.43029600000000012</v>
      </c>
      <c r="BO3677" s="22">
        <f t="shared" si="435"/>
        <v>0.43029600000000012</v>
      </c>
      <c r="BP3677" s="21">
        <f t="shared" si="435"/>
        <v>0</v>
      </c>
    </row>
    <row r="3678" spans="1:68" ht="11.1" hidden="1" customHeight="1" outlineLevel="2" x14ac:dyDescent="0.2">
      <c r="A3678" s="10"/>
      <c r="B3678" s="18"/>
      <c r="C3678" s="18"/>
      <c r="D3678" s="18"/>
      <c r="E3678" s="23" t="s">
        <v>3157</v>
      </c>
      <c r="F3678" s="208">
        <v>7</v>
      </c>
      <c r="G3678" s="208">
        <v>7</v>
      </c>
      <c r="H3678" s="208">
        <v>7</v>
      </c>
      <c r="I3678" s="239">
        <v>7</v>
      </c>
      <c r="J3678" s="239"/>
      <c r="K3678" s="208">
        <v>7</v>
      </c>
      <c r="L3678" s="24"/>
      <c r="M3678" s="208">
        <v>14</v>
      </c>
      <c r="N3678" s="208">
        <v>7</v>
      </c>
      <c r="O3678" s="208">
        <v>7</v>
      </c>
      <c r="P3678" s="208">
        <v>7</v>
      </c>
      <c r="Q3678" s="208">
        <v>7</v>
      </c>
      <c r="R3678" s="208">
        <v>7</v>
      </c>
      <c r="S3678" s="208">
        <v>7</v>
      </c>
      <c r="T3678" s="208">
        <v>14</v>
      </c>
      <c r="U3678" s="208">
        <v>7</v>
      </c>
      <c r="V3678" s="24"/>
      <c r="W3678" s="24"/>
      <c r="X3678" s="208">
        <v>21</v>
      </c>
      <c r="Y3678" s="208">
        <v>7</v>
      </c>
      <c r="Z3678" s="208">
        <v>7</v>
      </c>
      <c r="AA3678" s="208">
        <v>7</v>
      </c>
      <c r="AB3678" s="208">
        <v>7</v>
      </c>
      <c r="AC3678" s="208">
        <v>7</v>
      </c>
      <c r="AD3678" s="208">
        <v>7</v>
      </c>
      <c r="AE3678" s="208">
        <v>7</v>
      </c>
      <c r="AF3678" s="208">
        <v>7.1</v>
      </c>
      <c r="AG3678" s="208">
        <v>7.1</v>
      </c>
      <c r="AH3678" s="208">
        <v>7.1</v>
      </c>
      <c r="AI3678" s="208">
        <v>7.1</v>
      </c>
      <c r="AJ3678" s="208">
        <v>7</v>
      </c>
      <c r="AK3678" s="208">
        <v>7</v>
      </c>
      <c r="AL3678" s="208">
        <v>7</v>
      </c>
      <c r="AM3678" s="208">
        <v>7.1</v>
      </c>
      <c r="AN3678" s="208">
        <v>7.1</v>
      </c>
      <c r="AO3678" s="208">
        <v>7.1</v>
      </c>
      <c r="AP3678" s="208">
        <v>7.1</v>
      </c>
      <c r="AQ3678" s="208">
        <v>7.1</v>
      </c>
      <c r="AR3678" s="208">
        <v>7.1</v>
      </c>
      <c r="AS3678" s="208">
        <v>7.1</v>
      </c>
      <c r="AT3678" s="208">
        <v>7.1</v>
      </c>
      <c r="AU3678" s="208">
        <v>7.1</v>
      </c>
      <c r="AV3678" s="208">
        <v>7</v>
      </c>
      <c r="AW3678" s="208">
        <v>7</v>
      </c>
      <c r="AX3678" s="208">
        <v>7</v>
      </c>
      <c r="AY3678" s="208">
        <v>7.1</v>
      </c>
      <c r="AZ3678" s="208">
        <v>7.1</v>
      </c>
      <c r="BA3678" s="208">
        <v>7.1</v>
      </c>
      <c r="BB3678" s="21">
        <f t="shared" si="434"/>
        <v>21</v>
      </c>
      <c r="BC3678" s="21"/>
      <c r="BD3678" s="22">
        <f t="shared" si="436"/>
        <v>28.225806451612904</v>
      </c>
      <c r="BE3678" s="21"/>
      <c r="BG3678" s="10"/>
      <c r="BH3678" s="21">
        <f t="shared" si="433"/>
        <v>0</v>
      </c>
      <c r="BI3678" s="22">
        <f t="shared" si="433"/>
        <v>2.1000000000000005E-2</v>
      </c>
      <c r="BJ3678" s="21"/>
      <c r="BK3678" s="21">
        <v>0</v>
      </c>
      <c r="BL3678" s="22">
        <v>6.3000000000000014E-2</v>
      </c>
      <c r="BM3678" s="21"/>
      <c r="BN3678" s="21">
        <f t="shared" si="435"/>
        <v>0</v>
      </c>
      <c r="BO3678" s="22">
        <f t="shared" si="435"/>
        <v>0.25200000000000006</v>
      </c>
      <c r="BP3678" s="21">
        <f t="shared" si="435"/>
        <v>0</v>
      </c>
    </row>
    <row r="3679" spans="1:68" ht="11.1" hidden="1" customHeight="1" outlineLevel="2" x14ac:dyDescent="0.2">
      <c r="A3679" s="10"/>
      <c r="B3679" s="18"/>
      <c r="C3679" s="18"/>
      <c r="D3679" s="18"/>
      <c r="E3679" s="23" t="s">
        <v>3158</v>
      </c>
      <c r="F3679" s="24"/>
      <c r="G3679" s="208">
        <v>0.95</v>
      </c>
      <c r="H3679" s="208">
        <v>0.59199999999999997</v>
      </c>
      <c r="I3679" s="239">
        <v>0.443</v>
      </c>
      <c r="J3679" s="239"/>
      <c r="K3679" s="208">
        <v>0.28999999999999998</v>
      </c>
      <c r="L3679" s="24"/>
      <c r="M3679" s="24"/>
      <c r="N3679" s="24"/>
      <c r="O3679" s="24"/>
      <c r="P3679" s="208">
        <v>3.0059999999999998</v>
      </c>
      <c r="Q3679" s="208">
        <v>8.2629999999999999</v>
      </c>
      <c r="R3679" s="208">
        <v>7.1879999999999997</v>
      </c>
      <c r="S3679" s="208">
        <v>6.8109999999999999</v>
      </c>
      <c r="T3679" s="24"/>
      <c r="U3679" s="208">
        <v>14.858000000000001</v>
      </c>
      <c r="V3679" s="208">
        <v>2.4940000000000002</v>
      </c>
      <c r="W3679" s="24"/>
      <c r="X3679" s="24"/>
      <c r="Y3679" s="24"/>
      <c r="Z3679" s="24"/>
      <c r="AA3679" s="24"/>
      <c r="AB3679" s="24"/>
      <c r="AC3679" s="208">
        <v>5.702</v>
      </c>
      <c r="AD3679" s="208">
        <v>11.406000000000001</v>
      </c>
      <c r="AE3679" s="208">
        <v>10.704000000000001</v>
      </c>
      <c r="AF3679" s="208">
        <v>9.7530000000000001</v>
      </c>
      <c r="AG3679" s="208">
        <v>8.3529999999999998</v>
      </c>
      <c r="AH3679" s="208">
        <v>2.1930000000000001</v>
      </c>
      <c r="AI3679" s="208">
        <v>1.87</v>
      </c>
      <c r="AJ3679" s="24"/>
      <c r="AK3679" s="24"/>
      <c r="AL3679" s="24"/>
      <c r="AM3679" s="24"/>
      <c r="AN3679" s="24"/>
      <c r="AO3679" s="208">
        <v>9.0679999999999996</v>
      </c>
      <c r="AP3679" s="208">
        <v>13.801</v>
      </c>
      <c r="AQ3679" s="208">
        <v>10.78</v>
      </c>
      <c r="AR3679" s="208">
        <v>10.494</v>
      </c>
      <c r="AS3679" s="208">
        <v>12.946999999999999</v>
      </c>
      <c r="AT3679" s="208">
        <v>2.7770000000000001</v>
      </c>
      <c r="AU3679" s="208">
        <v>0.88100000000000001</v>
      </c>
      <c r="AV3679" s="24"/>
      <c r="AW3679" s="24"/>
      <c r="AX3679" s="24"/>
      <c r="AY3679" s="24"/>
      <c r="AZ3679" s="24"/>
      <c r="BA3679" s="208">
        <v>8.6820000000000004</v>
      </c>
      <c r="BB3679" s="21">
        <f t="shared" si="434"/>
        <v>14.858000000000001</v>
      </c>
      <c r="BC3679" s="21"/>
      <c r="BD3679" s="22">
        <f t="shared" si="436"/>
        <v>19.970430107526884</v>
      </c>
      <c r="BE3679" s="21"/>
      <c r="BG3679" s="10"/>
      <c r="BH3679" s="21">
        <f t="shared" si="433"/>
        <v>0</v>
      </c>
      <c r="BI3679" s="22">
        <f t="shared" si="433"/>
        <v>1.4858000000000001E-2</v>
      </c>
      <c r="BJ3679" s="21"/>
      <c r="BK3679" s="21">
        <v>0</v>
      </c>
      <c r="BL3679" s="22">
        <v>4.4574000000000003E-2</v>
      </c>
      <c r="BM3679" s="21"/>
      <c r="BN3679" s="21">
        <f t="shared" si="435"/>
        <v>0</v>
      </c>
      <c r="BO3679" s="22">
        <f t="shared" si="435"/>
        <v>0.17829600000000001</v>
      </c>
      <c r="BP3679" s="21">
        <f t="shared" si="435"/>
        <v>0</v>
      </c>
    </row>
    <row r="3680" spans="1:68" ht="11.1" hidden="1" customHeight="1" outlineLevel="1" collapsed="1" x14ac:dyDescent="0.2">
      <c r="A3680" s="10"/>
      <c r="B3680" s="18"/>
      <c r="C3680" s="18"/>
      <c r="D3680" s="18"/>
      <c r="E3680" s="19" t="s">
        <v>3159</v>
      </c>
      <c r="F3680" s="209">
        <v>132.37700000000001</v>
      </c>
      <c r="G3680" s="209">
        <v>105.89700000000001</v>
      </c>
      <c r="H3680" s="209">
        <v>88.057000000000002</v>
      </c>
      <c r="I3680" s="240">
        <v>57.933</v>
      </c>
      <c r="J3680" s="240"/>
      <c r="K3680" s="209">
        <v>27.687999999999999</v>
      </c>
      <c r="L3680" s="209">
        <v>1.1559999999999999</v>
      </c>
      <c r="M3680" s="20"/>
      <c r="N3680" s="20"/>
      <c r="O3680" s="209">
        <v>92</v>
      </c>
      <c r="P3680" s="209">
        <v>85.608000000000004</v>
      </c>
      <c r="Q3680" s="209">
        <v>116.443</v>
      </c>
      <c r="R3680" s="209">
        <v>138.19800000000001</v>
      </c>
      <c r="S3680" s="209">
        <v>141.827</v>
      </c>
      <c r="T3680" s="209">
        <v>136.31299999999999</v>
      </c>
      <c r="U3680" s="209">
        <v>91.42</v>
      </c>
      <c r="V3680" s="209">
        <v>49.125999999999998</v>
      </c>
      <c r="W3680" s="209">
        <v>26.146000000000001</v>
      </c>
      <c r="X3680" s="20"/>
      <c r="Y3680" s="20"/>
      <c r="Z3680" s="209">
        <v>2.81</v>
      </c>
      <c r="AA3680" s="209">
        <v>30.931000000000001</v>
      </c>
      <c r="AB3680" s="209">
        <v>73.004999999999995</v>
      </c>
      <c r="AC3680" s="209">
        <v>164.77</v>
      </c>
      <c r="AD3680" s="209">
        <v>153.81399999999999</v>
      </c>
      <c r="AE3680" s="209">
        <v>153.08199999999999</v>
      </c>
      <c r="AF3680" s="209">
        <v>120.624</v>
      </c>
      <c r="AG3680" s="209">
        <v>86.382999999999996</v>
      </c>
      <c r="AH3680" s="209">
        <v>48.774999999999999</v>
      </c>
      <c r="AI3680" s="209">
        <v>27.134</v>
      </c>
      <c r="AJ3680" s="20"/>
      <c r="AK3680" s="20"/>
      <c r="AL3680" s="20"/>
      <c r="AM3680" s="209">
        <v>9.2040000000000006</v>
      </c>
      <c r="AN3680" s="209">
        <v>27.251000000000001</v>
      </c>
      <c r="AO3680" s="209">
        <v>52.762</v>
      </c>
      <c r="AP3680" s="209">
        <v>84.075999999999993</v>
      </c>
      <c r="AQ3680" s="209">
        <v>398.86399999999998</v>
      </c>
      <c r="AR3680" s="209">
        <v>124.14</v>
      </c>
      <c r="AS3680" s="209">
        <v>130.94300000000001</v>
      </c>
      <c r="AT3680" s="209">
        <v>73.478999999999999</v>
      </c>
      <c r="AU3680" s="209">
        <v>25.271000000000001</v>
      </c>
      <c r="AV3680" s="20"/>
      <c r="AW3680" s="20"/>
      <c r="AX3680" s="20"/>
      <c r="AY3680" s="209">
        <v>49.66</v>
      </c>
      <c r="AZ3680" s="209">
        <v>59.895000000000003</v>
      </c>
      <c r="BA3680" s="209">
        <v>131.81399999999999</v>
      </c>
      <c r="BB3680" s="21">
        <f t="shared" si="434"/>
        <v>398.86399999999998</v>
      </c>
      <c r="BC3680" s="21">
        <f>BF3680</f>
        <v>837</v>
      </c>
      <c r="BD3680" s="22">
        <f t="shared" si="436"/>
        <v>536.10752688172033</v>
      </c>
      <c r="BE3680" s="21">
        <f>BC3680-BD3680</f>
        <v>300.89247311827967</v>
      </c>
      <c r="BF3680" s="2">
        <v>837</v>
      </c>
      <c r="BG3680" s="10">
        <v>5</v>
      </c>
      <c r="BH3680" s="21">
        <f t="shared" si="433"/>
        <v>0.62272799999999995</v>
      </c>
      <c r="BI3680" s="22">
        <f t="shared" si="433"/>
        <v>0.39886399999999994</v>
      </c>
      <c r="BJ3680" s="21">
        <f>BH3680-BI3680</f>
        <v>0.22386400000000001</v>
      </c>
      <c r="BK3680" s="21">
        <v>1.8681839999999998</v>
      </c>
      <c r="BL3680" s="22">
        <v>1.1965919999999999</v>
      </c>
      <c r="BM3680" s="21">
        <v>0.67159199999999997</v>
      </c>
      <c r="BN3680" s="21">
        <f t="shared" si="435"/>
        <v>7.4727359999999994</v>
      </c>
      <c r="BO3680" s="22">
        <f t="shared" si="435"/>
        <v>4.7863679999999995</v>
      </c>
      <c r="BP3680" s="21">
        <f t="shared" si="435"/>
        <v>2.6863679999999999</v>
      </c>
    </row>
    <row r="3681" spans="1:68" ht="11.1" hidden="1" customHeight="1" outlineLevel="2" x14ac:dyDescent="0.2">
      <c r="A3681" s="10"/>
      <c r="B3681" s="18"/>
      <c r="C3681" s="18"/>
      <c r="D3681" s="18"/>
      <c r="E3681" s="23" t="s">
        <v>3160</v>
      </c>
      <c r="F3681" s="208">
        <v>132.37700000000001</v>
      </c>
      <c r="G3681" s="208">
        <v>105.89700000000001</v>
      </c>
      <c r="H3681" s="208">
        <v>88.057000000000002</v>
      </c>
      <c r="I3681" s="239">
        <v>57.933</v>
      </c>
      <c r="J3681" s="239"/>
      <c r="K3681" s="208">
        <v>27.687999999999999</v>
      </c>
      <c r="L3681" s="208">
        <v>1.1559999999999999</v>
      </c>
      <c r="M3681" s="24"/>
      <c r="N3681" s="24"/>
      <c r="O3681" s="208">
        <v>92</v>
      </c>
      <c r="P3681" s="208">
        <v>85.608000000000004</v>
      </c>
      <c r="Q3681" s="208">
        <v>116.443</v>
      </c>
      <c r="R3681" s="208">
        <v>138.19800000000001</v>
      </c>
      <c r="S3681" s="208">
        <v>141.827</v>
      </c>
      <c r="T3681" s="208">
        <v>136.31299999999999</v>
      </c>
      <c r="U3681" s="208">
        <v>91.42</v>
      </c>
      <c r="V3681" s="208">
        <v>49.125999999999998</v>
      </c>
      <c r="W3681" s="208">
        <v>26.146000000000001</v>
      </c>
      <c r="X3681" s="24"/>
      <c r="Y3681" s="24"/>
      <c r="Z3681" s="208">
        <v>2.81</v>
      </c>
      <c r="AA3681" s="208">
        <v>30.931000000000001</v>
      </c>
      <c r="AB3681" s="208">
        <v>73.004999999999995</v>
      </c>
      <c r="AC3681" s="208">
        <v>164.77</v>
      </c>
      <c r="AD3681" s="208">
        <v>153.81399999999999</v>
      </c>
      <c r="AE3681" s="208">
        <v>153.08199999999999</v>
      </c>
      <c r="AF3681" s="208">
        <v>120.624</v>
      </c>
      <c r="AG3681" s="208">
        <v>86.382999999999996</v>
      </c>
      <c r="AH3681" s="208">
        <v>48.774999999999999</v>
      </c>
      <c r="AI3681" s="208">
        <v>27.134</v>
      </c>
      <c r="AJ3681" s="24"/>
      <c r="AK3681" s="24"/>
      <c r="AL3681" s="24"/>
      <c r="AM3681" s="208">
        <v>9.2040000000000006</v>
      </c>
      <c r="AN3681" s="208">
        <v>27.251000000000001</v>
      </c>
      <c r="AO3681" s="208">
        <v>52.762</v>
      </c>
      <c r="AP3681" s="208">
        <v>84.075999999999993</v>
      </c>
      <c r="AQ3681" s="208">
        <v>398.86399999999998</v>
      </c>
      <c r="AR3681" s="208">
        <v>124.14</v>
      </c>
      <c r="AS3681" s="208">
        <v>130.94300000000001</v>
      </c>
      <c r="AT3681" s="208">
        <v>73.478999999999999</v>
      </c>
      <c r="AU3681" s="208">
        <v>25.271000000000001</v>
      </c>
      <c r="AV3681" s="24"/>
      <c r="AW3681" s="24"/>
      <c r="AX3681" s="24"/>
      <c r="AY3681" s="208">
        <v>49.66</v>
      </c>
      <c r="AZ3681" s="208">
        <v>59.895000000000003</v>
      </c>
      <c r="BA3681" s="208">
        <v>131.81399999999999</v>
      </c>
      <c r="BB3681" s="21">
        <f t="shared" si="434"/>
        <v>398.86399999999998</v>
      </c>
      <c r="BC3681" s="21"/>
      <c r="BD3681" s="22">
        <f t="shared" si="436"/>
        <v>536.10752688172033</v>
      </c>
      <c r="BE3681" s="21"/>
      <c r="BG3681" s="10"/>
      <c r="BH3681" s="21">
        <f t="shared" si="433"/>
        <v>0</v>
      </c>
      <c r="BI3681" s="22">
        <f t="shared" si="433"/>
        <v>0.39886399999999994</v>
      </c>
      <c r="BJ3681" s="21"/>
      <c r="BK3681" s="21">
        <v>0</v>
      </c>
      <c r="BL3681" s="22">
        <v>1.1965919999999999</v>
      </c>
      <c r="BM3681" s="21"/>
      <c r="BN3681" s="21">
        <f t="shared" si="435"/>
        <v>0</v>
      </c>
      <c r="BO3681" s="22">
        <f t="shared" si="435"/>
        <v>4.7863679999999995</v>
      </c>
      <c r="BP3681" s="21">
        <f t="shared" si="435"/>
        <v>0</v>
      </c>
    </row>
    <row r="3682" spans="1:68" ht="11.1" hidden="1" customHeight="1" outlineLevel="1" collapsed="1" x14ac:dyDescent="0.2">
      <c r="A3682" s="10"/>
      <c r="B3682" s="18"/>
      <c r="C3682" s="18"/>
      <c r="D3682" s="18"/>
      <c r="E3682" s="19" t="s">
        <v>3161</v>
      </c>
      <c r="F3682" s="20"/>
      <c r="G3682" s="20"/>
      <c r="H3682" s="20"/>
      <c r="I3682" s="20"/>
      <c r="J3682" s="20"/>
      <c r="K3682" s="20"/>
      <c r="L3682" s="20"/>
      <c r="M3682" s="20"/>
      <c r="N3682" s="20"/>
      <c r="O3682" s="20"/>
      <c r="P3682" s="20"/>
      <c r="Q3682" s="20"/>
      <c r="R3682" s="20"/>
      <c r="S3682" s="20"/>
      <c r="T3682" s="20"/>
      <c r="U3682" s="20"/>
      <c r="V3682" s="20"/>
      <c r="W3682" s="20"/>
      <c r="X3682" s="20"/>
      <c r="Y3682" s="20"/>
      <c r="Z3682" s="20"/>
      <c r="AA3682" s="20"/>
      <c r="AB3682" s="20"/>
      <c r="AC3682" s="20"/>
      <c r="AD3682" s="20"/>
      <c r="AE3682" s="20"/>
      <c r="AF3682" s="20"/>
      <c r="AG3682" s="20"/>
      <c r="AH3682" s="20"/>
      <c r="AI3682" s="20"/>
      <c r="AJ3682" s="20"/>
      <c r="AK3682" s="20"/>
      <c r="AL3682" s="20"/>
      <c r="AM3682" s="20"/>
      <c r="AN3682" s="20"/>
      <c r="AO3682" s="20"/>
      <c r="AP3682" s="20"/>
      <c r="AQ3682" s="20"/>
      <c r="AR3682" s="209">
        <v>37.933</v>
      </c>
      <c r="AS3682" s="209">
        <v>26.651</v>
      </c>
      <c r="AT3682" s="209">
        <v>53.936999999999998</v>
      </c>
      <c r="AU3682" s="209">
        <v>33.838000000000001</v>
      </c>
      <c r="AV3682" s="209">
        <v>14.654</v>
      </c>
      <c r="AW3682" s="209">
        <v>1.413</v>
      </c>
      <c r="AX3682" s="209">
        <v>1.909</v>
      </c>
      <c r="AY3682" s="209">
        <v>30.36</v>
      </c>
      <c r="AZ3682" s="209">
        <v>46.585000000000001</v>
      </c>
      <c r="BA3682" s="209">
        <v>47.68</v>
      </c>
      <c r="BB3682" s="56">
        <f>BB3683+BB3684</f>
        <v>54.086999999999996</v>
      </c>
      <c r="BC3682" s="21">
        <f>BF3682</f>
        <v>346.62</v>
      </c>
      <c r="BD3682" s="22">
        <f t="shared" si="436"/>
        <v>72.697580645161281</v>
      </c>
      <c r="BE3682" s="21">
        <f>BC3682-BD3682</f>
        <v>273.92241935483872</v>
      </c>
      <c r="BF3682" s="2">
        <v>346.62</v>
      </c>
      <c r="BG3682" s="10">
        <v>5</v>
      </c>
      <c r="BH3682" s="21">
        <f t="shared" si="433"/>
        <v>0.25788528000000005</v>
      </c>
      <c r="BI3682" s="22">
        <f t="shared" si="433"/>
        <v>5.4086999999999996E-2</v>
      </c>
      <c r="BJ3682" s="21">
        <f>BH3682-BI3682</f>
        <v>0.20379828000000005</v>
      </c>
      <c r="BK3682" s="21">
        <v>0.77365584000000021</v>
      </c>
      <c r="BL3682" s="22">
        <v>0.16226099999999999</v>
      </c>
      <c r="BM3682" s="21">
        <v>0.61139484000000022</v>
      </c>
      <c r="BN3682" s="21">
        <f t="shared" si="435"/>
        <v>3.0946233600000008</v>
      </c>
      <c r="BO3682" s="22">
        <f t="shared" si="435"/>
        <v>0.64904399999999995</v>
      </c>
      <c r="BP3682" s="21">
        <f t="shared" si="435"/>
        <v>2.4455793600000009</v>
      </c>
    </row>
    <row r="3683" spans="1:68" ht="11.1" hidden="1" customHeight="1" outlineLevel="2" x14ac:dyDescent="0.2">
      <c r="A3683" s="10"/>
      <c r="B3683" s="18"/>
      <c r="C3683" s="18"/>
      <c r="D3683" s="18"/>
      <c r="E3683" s="23" t="s">
        <v>3162</v>
      </c>
      <c r="F3683" s="24"/>
      <c r="G3683" s="24"/>
      <c r="H3683" s="24"/>
      <c r="I3683" s="24"/>
      <c r="J3683" s="24"/>
      <c r="K3683" s="24"/>
      <c r="L3683" s="24"/>
      <c r="M3683" s="24"/>
      <c r="N3683" s="24"/>
      <c r="O3683" s="24"/>
      <c r="P3683" s="24"/>
      <c r="Q3683" s="24"/>
      <c r="R3683" s="24"/>
      <c r="S3683" s="24"/>
      <c r="T3683" s="24"/>
      <c r="U3683" s="24"/>
      <c r="V3683" s="24"/>
      <c r="W3683" s="24"/>
      <c r="X3683" s="24"/>
      <c r="Y3683" s="24"/>
      <c r="Z3683" s="24"/>
      <c r="AA3683" s="24"/>
      <c r="AB3683" s="24"/>
      <c r="AC3683" s="24"/>
      <c r="AD3683" s="24"/>
      <c r="AE3683" s="24"/>
      <c r="AF3683" s="24"/>
      <c r="AG3683" s="24"/>
      <c r="AH3683" s="24"/>
      <c r="AI3683" s="24"/>
      <c r="AJ3683" s="24"/>
      <c r="AK3683" s="24"/>
      <c r="AL3683" s="24"/>
      <c r="AM3683" s="24"/>
      <c r="AN3683" s="24"/>
      <c r="AO3683" s="24"/>
      <c r="AP3683" s="24"/>
      <c r="AQ3683" s="24"/>
      <c r="AR3683" s="208">
        <v>0.251</v>
      </c>
      <c r="AS3683" s="208">
        <v>0.187</v>
      </c>
      <c r="AT3683" s="208">
        <v>0.10100000000000001</v>
      </c>
      <c r="AU3683" s="24"/>
      <c r="AV3683" s="24"/>
      <c r="AW3683" s="24"/>
      <c r="AX3683" s="24"/>
      <c r="AY3683" s="24"/>
      <c r="AZ3683" s="208">
        <v>0.23699999999999999</v>
      </c>
      <c r="BA3683" s="208">
        <v>0.23100000000000001</v>
      </c>
      <c r="BB3683" s="21">
        <f t="shared" si="434"/>
        <v>0.251</v>
      </c>
      <c r="BC3683" s="21"/>
      <c r="BD3683" s="22">
        <f t="shared" si="436"/>
        <v>0.33736559139784944</v>
      </c>
      <c r="BE3683" s="21"/>
      <c r="BG3683" s="10"/>
      <c r="BH3683" s="21">
        <f t="shared" si="433"/>
        <v>0</v>
      </c>
      <c r="BI3683" s="22">
        <f t="shared" si="433"/>
        <v>2.5099999999999998E-4</v>
      </c>
      <c r="BJ3683" s="21"/>
      <c r="BK3683" s="21">
        <v>0</v>
      </c>
      <c r="BL3683" s="22">
        <v>7.5299999999999998E-4</v>
      </c>
      <c r="BM3683" s="21"/>
      <c r="BN3683" s="21">
        <f t="shared" si="435"/>
        <v>0</v>
      </c>
      <c r="BO3683" s="22">
        <f t="shared" si="435"/>
        <v>3.0119999999999999E-3</v>
      </c>
      <c r="BP3683" s="21">
        <f t="shared" si="435"/>
        <v>0</v>
      </c>
    </row>
    <row r="3684" spans="1:68" ht="11.1" hidden="1" customHeight="1" outlineLevel="2" x14ac:dyDescent="0.2">
      <c r="A3684" s="10"/>
      <c r="B3684" s="18"/>
      <c r="C3684" s="18"/>
      <c r="D3684" s="18"/>
      <c r="E3684" s="23" t="s">
        <v>3163</v>
      </c>
      <c r="F3684" s="24"/>
      <c r="G3684" s="24"/>
      <c r="H3684" s="24"/>
      <c r="I3684" s="24"/>
      <c r="J3684" s="24"/>
      <c r="K3684" s="24"/>
      <c r="L3684" s="24"/>
      <c r="M3684" s="24"/>
      <c r="N3684" s="24"/>
      <c r="O3684" s="24"/>
      <c r="P3684" s="24"/>
      <c r="Q3684" s="24"/>
      <c r="R3684" s="24"/>
      <c r="S3684" s="24"/>
      <c r="T3684" s="24"/>
      <c r="U3684" s="24"/>
      <c r="V3684" s="24"/>
      <c r="W3684" s="24"/>
      <c r="X3684" s="24"/>
      <c r="Y3684" s="24"/>
      <c r="Z3684" s="24"/>
      <c r="AA3684" s="24"/>
      <c r="AB3684" s="24"/>
      <c r="AC3684" s="24"/>
      <c r="AD3684" s="24"/>
      <c r="AE3684" s="24"/>
      <c r="AF3684" s="24"/>
      <c r="AG3684" s="24"/>
      <c r="AH3684" s="24"/>
      <c r="AI3684" s="24"/>
      <c r="AJ3684" s="24"/>
      <c r="AK3684" s="24"/>
      <c r="AL3684" s="24"/>
      <c r="AM3684" s="24"/>
      <c r="AN3684" s="24"/>
      <c r="AO3684" s="24"/>
      <c r="AP3684" s="24"/>
      <c r="AQ3684" s="24"/>
      <c r="AR3684" s="208">
        <v>37.682000000000002</v>
      </c>
      <c r="AS3684" s="208">
        <v>26.463999999999999</v>
      </c>
      <c r="AT3684" s="208">
        <v>53.835999999999999</v>
      </c>
      <c r="AU3684" s="208">
        <v>33.838000000000001</v>
      </c>
      <c r="AV3684" s="208">
        <v>14.654</v>
      </c>
      <c r="AW3684" s="208">
        <v>1.413</v>
      </c>
      <c r="AX3684" s="208">
        <v>1.909</v>
      </c>
      <c r="AY3684" s="208">
        <v>30.36</v>
      </c>
      <c r="AZ3684" s="208">
        <v>46.347999999999999</v>
      </c>
      <c r="BA3684" s="208">
        <v>47.448999999999998</v>
      </c>
      <c r="BB3684" s="21">
        <f t="shared" si="434"/>
        <v>53.835999999999999</v>
      </c>
      <c r="BC3684" s="21"/>
      <c r="BD3684" s="22">
        <f t="shared" si="436"/>
        <v>72.360215053763426</v>
      </c>
      <c r="BE3684" s="21"/>
      <c r="BG3684" s="10"/>
      <c r="BH3684" s="21">
        <f t="shared" si="433"/>
        <v>0</v>
      </c>
      <c r="BI3684" s="22">
        <f t="shared" si="433"/>
        <v>5.3835999999999988E-2</v>
      </c>
      <c r="BJ3684" s="21"/>
      <c r="BK3684" s="21">
        <v>0</v>
      </c>
      <c r="BL3684" s="22">
        <v>0.16150799999999996</v>
      </c>
      <c r="BM3684" s="21"/>
      <c r="BN3684" s="21">
        <f t="shared" si="435"/>
        <v>0</v>
      </c>
      <c r="BO3684" s="22">
        <f t="shared" si="435"/>
        <v>0.64603199999999983</v>
      </c>
      <c r="BP3684" s="21">
        <f t="shared" si="435"/>
        <v>0</v>
      </c>
    </row>
    <row r="3685" spans="1:68" ht="11.1" hidden="1" customHeight="1" outlineLevel="1" collapsed="1" x14ac:dyDescent="0.2">
      <c r="A3685" s="10"/>
      <c r="B3685" s="18"/>
      <c r="C3685" s="18"/>
      <c r="D3685" s="18"/>
      <c r="E3685" s="19" t="s">
        <v>3164</v>
      </c>
      <c r="F3685" s="20"/>
      <c r="G3685" s="20"/>
      <c r="H3685" s="20"/>
      <c r="I3685" s="20"/>
      <c r="J3685" s="20"/>
      <c r="K3685" s="20"/>
      <c r="L3685" s="20"/>
      <c r="M3685" s="20"/>
      <c r="N3685" s="20"/>
      <c r="O3685" s="20"/>
      <c r="P3685" s="20"/>
      <c r="Q3685" s="20"/>
      <c r="R3685" s="209">
        <v>0.40699999999999997</v>
      </c>
      <c r="S3685" s="20"/>
      <c r="T3685" s="20"/>
      <c r="U3685" s="20"/>
      <c r="V3685" s="20"/>
      <c r="W3685" s="20"/>
      <c r="X3685" s="20"/>
      <c r="Y3685" s="20"/>
      <c r="Z3685" s="20"/>
      <c r="AA3685" s="20"/>
      <c r="AB3685" s="20"/>
      <c r="AC3685" s="20"/>
      <c r="AD3685" s="20"/>
      <c r="AE3685" s="20"/>
      <c r="AF3685" s="20"/>
      <c r="AG3685" s="20"/>
      <c r="AH3685" s="209">
        <v>18.963999999999999</v>
      </c>
      <c r="AI3685" s="20"/>
      <c r="AJ3685" s="20"/>
      <c r="AK3685" s="20"/>
      <c r="AL3685" s="20"/>
      <c r="AM3685" s="20"/>
      <c r="AN3685" s="20"/>
      <c r="AO3685" s="209">
        <v>18.53</v>
      </c>
      <c r="AP3685" s="20"/>
      <c r="AQ3685" s="209">
        <v>25.195</v>
      </c>
      <c r="AR3685" s="209">
        <v>13.144</v>
      </c>
      <c r="AS3685" s="209">
        <v>1.7809999999999999</v>
      </c>
      <c r="AT3685" s="209">
        <v>0.154</v>
      </c>
      <c r="AU3685" s="209">
        <v>2.3199999999999998</v>
      </c>
      <c r="AV3685" s="209">
        <v>-1.1599999999999999</v>
      </c>
      <c r="AW3685" s="20"/>
      <c r="AX3685" s="20"/>
      <c r="AY3685" s="20"/>
      <c r="AZ3685" s="20"/>
      <c r="BA3685" s="209">
        <v>6.048</v>
      </c>
      <c r="BB3685" s="21">
        <f t="shared" si="434"/>
        <v>25.195</v>
      </c>
      <c r="BC3685" s="21">
        <f>BF3685</f>
        <v>588</v>
      </c>
      <c r="BD3685" s="22">
        <f t="shared" si="436"/>
        <v>33.86424731182796</v>
      </c>
      <c r="BE3685" s="21">
        <f>BC3685-BD3685</f>
        <v>554.13575268817203</v>
      </c>
      <c r="BF3685" s="2">
        <v>588</v>
      </c>
      <c r="BG3685" s="10">
        <v>6</v>
      </c>
      <c r="BH3685" s="21">
        <f t="shared" si="433"/>
        <v>0.43747200000000003</v>
      </c>
      <c r="BI3685" s="22">
        <f t="shared" si="433"/>
        <v>2.5194999999999999E-2</v>
      </c>
      <c r="BJ3685" s="21">
        <f>BH3685-BI3685</f>
        <v>0.412277</v>
      </c>
      <c r="BK3685" s="21">
        <v>1.312416</v>
      </c>
      <c r="BL3685" s="22">
        <v>7.5584999999999999E-2</v>
      </c>
      <c r="BM3685" s="21">
        <v>1.236831</v>
      </c>
      <c r="BN3685" s="21">
        <f t="shared" si="435"/>
        <v>5.2496640000000001</v>
      </c>
      <c r="BO3685" s="22">
        <f t="shared" si="435"/>
        <v>0.30234</v>
      </c>
      <c r="BP3685" s="21">
        <f t="shared" si="435"/>
        <v>4.9473240000000001</v>
      </c>
    </row>
    <row r="3686" spans="1:68" ht="11.1" hidden="1" customHeight="1" outlineLevel="2" x14ac:dyDescent="0.2">
      <c r="A3686" s="10"/>
      <c r="B3686" s="18"/>
      <c r="C3686" s="18"/>
      <c r="D3686" s="18"/>
      <c r="E3686" s="23" t="s">
        <v>3165</v>
      </c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08">
        <v>0.40699999999999997</v>
      </c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4"/>
      <c r="AG3686" s="24"/>
      <c r="AH3686" s="208">
        <v>18.963999999999999</v>
      </c>
      <c r="AI3686" s="24"/>
      <c r="AJ3686" s="24"/>
      <c r="AK3686" s="24"/>
      <c r="AL3686" s="24"/>
      <c r="AM3686" s="24"/>
      <c r="AN3686" s="24"/>
      <c r="AO3686" s="208">
        <v>18.53</v>
      </c>
      <c r="AP3686" s="24"/>
      <c r="AQ3686" s="208">
        <v>25.195</v>
      </c>
      <c r="AR3686" s="208">
        <v>13.144</v>
      </c>
      <c r="AS3686" s="208">
        <v>1.7809999999999999</v>
      </c>
      <c r="AT3686" s="208">
        <v>0.154</v>
      </c>
      <c r="AU3686" s="208">
        <v>2.3199999999999998</v>
      </c>
      <c r="AV3686" s="208">
        <v>-1.1599999999999999</v>
      </c>
      <c r="AW3686" s="24"/>
      <c r="AX3686" s="24"/>
      <c r="AY3686" s="24"/>
      <c r="AZ3686" s="24"/>
      <c r="BA3686" s="208">
        <v>6.048</v>
      </c>
      <c r="BB3686" s="21">
        <f t="shared" si="434"/>
        <v>25.195</v>
      </c>
      <c r="BC3686" s="21"/>
      <c r="BD3686" s="22">
        <f t="shared" si="436"/>
        <v>33.86424731182796</v>
      </c>
      <c r="BE3686" s="21"/>
      <c r="BG3686" s="10"/>
      <c r="BH3686" s="21">
        <f t="shared" si="433"/>
        <v>0</v>
      </c>
      <c r="BI3686" s="22">
        <f t="shared" si="433"/>
        <v>2.5194999999999999E-2</v>
      </c>
      <c r="BJ3686" s="21"/>
      <c r="BK3686" s="21">
        <v>0</v>
      </c>
      <c r="BL3686" s="22">
        <v>7.5584999999999999E-2</v>
      </c>
      <c r="BM3686" s="21"/>
      <c r="BN3686" s="21">
        <f t="shared" si="435"/>
        <v>0</v>
      </c>
      <c r="BO3686" s="22">
        <f t="shared" si="435"/>
        <v>0.30234</v>
      </c>
      <c r="BP3686" s="21">
        <f t="shared" si="435"/>
        <v>0</v>
      </c>
    </row>
    <row r="3687" spans="1:68" ht="11.1" hidden="1" customHeight="1" outlineLevel="1" collapsed="1" x14ac:dyDescent="0.2">
      <c r="A3687" s="10"/>
      <c r="B3687" s="18"/>
      <c r="C3687" s="18"/>
      <c r="D3687" s="18"/>
      <c r="E3687" s="19" t="s">
        <v>142</v>
      </c>
      <c r="F3687" s="209">
        <v>13.829000000000001</v>
      </c>
      <c r="G3687" s="209">
        <v>5.7510000000000003</v>
      </c>
      <c r="H3687" s="209">
        <v>5.1310000000000002</v>
      </c>
      <c r="I3687" s="240">
        <v>3.504</v>
      </c>
      <c r="J3687" s="240"/>
      <c r="K3687" s="209">
        <v>1.6419999999999999</v>
      </c>
      <c r="L3687" s="20"/>
      <c r="M3687" s="20"/>
      <c r="N3687" s="209">
        <v>7.0000000000000007E-2</v>
      </c>
      <c r="O3687" s="20"/>
      <c r="P3687" s="209">
        <v>3.7080000000000002</v>
      </c>
      <c r="Q3687" s="209">
        <v>7.3209999999999997</v>
      </c>
      <c r="R3687" s="209">
        <v>6.1879999999999997</v>
      </c>
      <c r="S3687" s="209">
        <v>6.8460000000000001</v>
      </c>
      <c r="T3687" s="209">
        <v>7.3</v>
      </c>
      <c r="U3687" s="209">
        <v>7.4509999999999996</v>
      </c>
      <c r="V3687" s="209">
        <v>0.92200000000000004</v>
      </c>
      <c r="W3687" s="20"/>
      <c r="X3687" s="20"/>
      <c r="Y3687" s="20"/>
      <c r="Z3687" s="20"/>
      <c r="AA3687" s="20"/>
      <c r="AB3687" s="209">
        <v>4.569</v>
      </c>
      <c r="AC3687" s="209">
        <v>6.6920000000000002</v>
      </c>
      <c r="AD3687" s="209">
        <v>7.63</v>
      </c>
      <c r="AE3687" s="209">
        <v>7.2930000000000001</v>
      </c>
      <c r="AF3687" s="209">
        <v>7.7839999999999998</v>
      </c>
      <c r="AG3687" s="209">
        <v>4.9249999999999998</v>
      </c>
      <c r="AH3687" s="20"/>
      <c r="AI3687" s="209">
        <v>11.933</v>
      </c>
      <c r="AJ3687" s="20"/>
      <c r="AK3687" s="20"/>
      <c r="AL3687" s="20"/>
      <c r="AM3687" s="20"/>
      <c r="AN3687" s="209">
        <v>2.0019999999999998</v>
      </c>
      <c r="AO3687" s="209">
        <v>4.7080000000000002</v>
      </c>
      <c r="AP3687" s="209">
        <v>3.5</v>
      </c>
      <c r="AQ3687" s="209">
        <v>10.5</v>
      </c>
      <c r="AR3687" s="20"/>
      <c r="AS3687" s="209">
        <v>9.0649999999999995</v>
      </c>
      <c r="AT3687" s="209">
        <v>1.655</v>
      </c>
      <c r="AU3687" s="209">
        <v>0.48499999999999999</v>
      </c>
      <c r="AV3687" s="20"/>
      <c r="AW3687" s="20"/>
      <c r="AX3687" s="20"/>
      <c r="AY3687" s="20"/>
      <c r="AZ3687" s="209">
        <v>2</v>
      </c>
      <c r="BA3687" s="209">
        <v>11.144</v>
      </c>
      <c r="BB3687" s="56">
        <f>BB3688+BB3689</f>
        <v>20.006</v>
      </c>
      <c r="BC3687" s="21">
        <f>BD3687</f>
        <v>26.88978494623656</v>
      </c>
      <c r="BD3687" s="22">
        <f t="shared" si="436"/>
        <v>26.88978494623656</v>
      </c>
      <c r="BE3687" s="21">
        <f>BC3687-BD3687</f>
        <v>0</v>
      </c>
      <c r="BF3687" s="2">
        <v>13.9</v>
      </c>
      <c r="BG3687" s="10">
        <v>6</v>
      </c>
      <c r="BH3687" s="21">
        <f t="shared" si="433"/>
        <v>2.0005999999999999E-2</v>
      </c>
      <c r="BI3687" s="22">
        <f t="shared" si="433"/>
        <v>2.0005999999999999E-2</v>
      </c>
      <c r="BJ3687" s="21">
        <f>BH3687-BI3687</f>
        <v>0</v>
      </c>
      <c r="BK3687" s="21">
        <v>6.0018000000000002E-2</v>
      </c>
      <c r="BL3687" s="22">
        <v>6.0018000000000002E-2</v>
      </c>
      <c r="BM3687" s="21">
        <v>0</v>
      </c>
      <c r="BN3687" s="21">
        <f t="shared" si="435"/>
        <v>0.24007200000000001</v>
      </c>
      <c r="BO3687" s="22">
        <f t="shared" si="435"/>
        <v>0.24007200000000001</v>
      </c>
      <c r="BP3687" s="21">
        <f t="shared" si="435"/>
        <v>0</v>
      </c>
    </row>
    <row r="3688" spans="1:68" ht="11.1" hidden="1" customHeight="1" outlineLevel="2" x14ac:dyDescent="0.2">
      <c r="A3688" s="10"/>
      <c r="B3688" s="18"/>
      <c r="C3688" s="18"/>
      <c r="D3688" s="18"/>
      <c r="E3688" s="23" t="s">
        <v>3166</v>
      </c>
      <c r="F3688" s="208">
        <v>10.941000000000001</v>
      </c>
      <c r="G3688" s="208">
        <v>4.5190000000000001</v>
      </c>
      <c r="H3688" s="208">
        <v>3.952</v>
      </c>
      <c r="I3688" s="239">
        <v>2.5049999999999999</v>
      </c>
      <c r="J3688" s="239"/>
      <c r="K3688" s="208">
        <v>0.998</v>
      </c>
      <c r="L3688" s="24"/>
      <c r="M3688" s="24"/>
      <c r="N3688" s="208">
        <v>7.0000000000000007E-2</v>
      </c>
      <c r="O3688" s="24"/>
      <c r="P3688" s="208">
        <v>2.44</v>
      </c>
      <c r="Q3688" s="208">
        <v>5.399</v>
      </c>
      <c r="R3688" s="208">
        <v>4.218</v>
      </c>
      <c r="S3688" s="208">
        <v>4.742</v>
      </c>
      <c r="T3688" s="208">
        <v>6</v>
      </c>
      <c r="U3688" s="208">
        <v>4.6760000000000002</v>
      </c>
      <c r="V3688" s="24"/>
      <c r="W3688" s="24"/>
      <c r="X3688" s="24"/>
      <c r="Y3688" s="24"/>
      <c r="Z3688" s="24"/>
      <c r="AA3688" s="24"/>
      <c r="AB3688" s="208">
        <v>2.8260000000000001</v>
      </c>
      <c r="AC3688" s="208">
        <v>4.7480000000000002</v>
      </c>
      <c r="AD3688" s="208">
        <v>5.28</v>
      </c>
      <c r="AE3688" s="208">
        <v>4.9790000000000001</v>
      </c>
      <c r="AF3688" s="208">
        <v>5.31</v>
      </c>
      <c r="AG3688" s="208">
        <v>3.169</v>
      </c>
      <c r="AH3688" s="24"/>
      <c r="AI3688" s="208">
        <v>10.35</v>
      </c>
      <c r="AJ3688" s="24"/>
      <c r="AK3688" s="24"/>
      <c r="AL3688" s="24"/>
      <c r="AM3688" s="24"/>
      <c r="AN3688" s="208">
        <v>3.7999999999999999E-2</v>
      </c>
      <c r="AO3688" s="208">
        <v>0.77800000000000002</v>
      </c>
      <c r="AP3688" s="208">
        <v>1</v>
      </c>
      <c r="AQ3688" s="208">
        <v>8</v>
      </c>
      <c r="AR3688" s="24"/>
      <c r="AS3688" s="24"/>
      <c r="AT3688" s="24"/>
      <c r="AU3688" s="24"/>
      <c r="AV3688" s="24"/>
      <c r="AW3688" s="24"/>
      <c r="AX3688" s="24"/>
      <c r="AY3688" s="24"/>
      <c r="AZ3688" s="208">
        <v>1</v>
      </c>
      <c r="BA3688" s="208">
        <v>5</v>
      </c>
      <c r="BB3688" s="21">
        <f t="shared" si="434"/>
        <v>10.941000000000001</v>
      </c>
      <c r="BC3688" s="21"/>
      <c r="BD3688" s="22">
        <f t="shared" si="436"/>
        <v>14.705645161290324</v>
      </c>
      <c r="BE3688" s="21"/>
      <c r="BG3688" s="10"/>
      <c r="BH3688" s="21">
        <f t="shared" si="433"/>
        <v>0</v>
      </c>
      <c r="BI3688" s="22">
        <f t="shared" si="433"/>
        <v>1.0941000000000001E-2</v>
      </c>
      <c r="BJ3688" s="21"/>
      <c r="BK3688" s="21">
        <v>0</v>
      </c>
      <c r="BL3688" s="22">
        <v>3.2823000000000005E-2</v>
      </c>
      <c r="BM3688" s="21"/>
      <c r="BN3688" s="21">
        <f t="shared" si="435"/>
        <v>0</v>
      </c>
      <c r="BO3688" s="22">
        <f t="shared" si="435"/>
        <v>0.13129200000000002</v>
      </c>
      <c r="BP3688" s="21">
        <f t="shared" si="435"/>
        <v>0</v>
      </c>
    </row>
    <row r="3689" spans="1:68" ht="11.1" hidden="1" customHeight="1" outlineLevel="2" x14ac:dyDescent="0.2">
      <c r="A3689" s="10"/>
      <c r="B3689" s="18"/>
      <c r="C3689" s="18"/>
      <c r="D3689" s="18"/>
      <c r="E3689" s="23" t="s">
        <v>3167</v>
      </c>
      <c r="F3689" s="208">
        <v>2.8879999999999999</v>
      </c>
      <c r="G3689" s="208">
        <v>1.232</v>
      </c>
      <c r="H3689" s="208">
        <v>1.179</v>
      </c>
      <c r="I3689" s="239">
        <v>0.999</v>
      </c>
      <c r="J3689" s="239"/>
      <c r="K3689" s="208">
        <v>0.64400000000000002</v>
      </c>
      <c r="L3689" s="24"/>
      <c r="M3689" s="24"/>
      <c r="N3689" s="24"/>
      <c r="O3689" s="24"/>
      <c r="P3689" s="208">
        <v>1.268</v>
      </c>
      <c r="Q3689" s="208">
        <v>1.9219999999999999</v>
      </c>
      <c r="R3689" s="208">
        <v>1.97</v>
      </c>
      <c r="S3689" s="208">
        <v>2.1040000000000001</v>
      </c>
      <c r="T3689" s="208">
        <v>1.3</v>
      </c>
      <c r="U3689" s="208">
        <v>2.7749999999999999</v>
      </c>
      <c r="V3689" s="208">
        <v>0.92200000000000004</v>
      </c>
      <c r="W3689" s="24"/>
      <c r="X3689" s="24"/>
      <c r="Y3689" s="24"/>
      <c r="Z3689" s="24"/>
      <c r="AA3689" s="24"/>
      <c r="AB3689" s="208">
        <v>1.7430000000000001</v>
      </c>
      <c r="AC3689" s="208">
        <v>1.944</v>
      </c>
      <c r="AD3689" s="208">
        <v>2.35</v>
      </c>
      <c r="AE3689" s="208">
        <v>2.3140000000000001</v>
      </c>
      <c r="AF3689" s="208">
        <v>2.4740000000000002</v>
      </c>
      <c r="AG3689" s="208">
        <v>1.756</v>
      </c>
      <c r="AH3689" s="24"/>
      <c r="AI3689" s="208">
        <v>1.583</v>
      </c>
      <c r="AJ3689" s="24"/>
      <c r="AK3689" s="24"/>
      <c r="AL3689" s="24"/>
      <c r="AM3689" s="24"/>
      <c r="AN3689" s="208">
        <v>1.964</v>
      </c>
      <c r="AO3689" s="208">
        <v>3.93</v>
      </c>
      <c r="AP3689" s="208">
        <v>2.5</v>
      </c>
      <c r="AQ3689" s="208">
        <v>2.5</v>
      </c>
      <c r="AR3689" s="24"/>
      <c r="AS3689" s="208">
        <v>9.0649999999999995</v>
      </c>
      <c r="AT3689" s="208">
        <v>1.655</v>
      </c>
      <c r="AU3689" s="208">
        <v>0.48499999999999999</v>
      </c>
      <c r="AV3689" s="24"/>
      <c r="AW3689" s="24"/>
      <c r="AX3689" s="24"/>
      <c r="AY3689" s="24"/>
      <c r="AZ3689" s="208">
        <v>1</v>
      </c>
      <c r="BA3689" s="208">
        <v>6.1440000000000001</v>
      </c>
      <c r="BB3689" s="21">
        <f t="shared" si="434"/>
        <v>9.0649999999999995</v>
      </c>
      <c r="BC3689" s="21"/>
      <c r="BD3689" s="22">
        <f t="shared" si="436"/>
        <v>12.184139784946236</v>
      </c>
      <c r="BE3689" s="21"/>
      <c r="BG3689" s="10"/>
      <c r="BH3689" s="21">
        <f t="shared" si="433"/>
        <v>0</v>
      </c>
      <c r="BI3689" s="22">
        <f t="shared" si="433"/>
        <v>9.0649999999999984E-3</v>
      </c>
      <c r="BJ3689" s="21"/>
      <c r="BK3689" s="21">
        <v>0</v>
      </c>
      <c r="BL3689" s="22">
        <v>2.7194999999999997E-2</v>
      </c>
      <c r="BM3689" s="21"/>
      <c r="BN3689" s="21">
        <f t="shared" si="435"/>
        <v>0</v>
      </c>
      <c r="BO3689" s="22">
        <f t="shared" si="435"/>
        <v>0.10877999999999999</v>
      </c>
      <c r="BP3689" s="21">
        <f t="shared" si="435"/>
        <v>0</v>
      </c>
    </row>
    <row r="3690" spans="1:68" ht="11.1" hidden="1" customHeight="1" outlineLevel="1" collapsed="1" x14ac:dyDescent="0.2">
      <c r="A3690" s="10"/>
      <c r="B3690" s="18"/>
      <c r="C3690" s="18"/>
      <c r="D3690" s="18"/>
      <c r="E3690" s="19" t="s">
        <v>3168</v>
      </c>
      <c r="F3690" s="209">
        <v>7.0709999999999997</v>
      </c>
      <c r="G3690" s="209">
        <v>5.5</v>
      </c>
      <c r="H3690" s="209">
        <v>4.3630000000000004</v>
      </c>
      <c r="I3690" s="240">
        <v>2.7549999999999999</v>
      </c>
      <c r="J3690" s="240"/>
      <c r="K3690" s="20"/>
      <c r="L3690" s="20"/>
      <c r="M3690" s="20"/>
      <c r="N3690" s="20"/>
      <c r="O3690" s="209">
        <v>1.07</v>
      </c>
      <c r="P3690" s="209">
        <v>4.423</v>
      </c>
      <c r="Q3690" s="209">
        <v>6.7409999999999997</v>
      </c>
      <c r="R3690" s="209">
        <v>8.3740000000000006</v>
      </c>
      <c r="S3690" s="209">
        <v>8.8510000000000009</v>
      </c>
      <c r="T3690" s="209">
        <v>8.343</v>
      </c>
      <c r="U3690" s="209">
        <v>5.7160000000000002</v>
      </c>
      <c r="V3690" s="209">
        <v>2.972</v>
      </c>
      <c r="W3690" s="209">
        <v>2.1999999999999999E-2</v>
      </c>
      <c r="X3690" s="20"/>
      <c r="Y3690" s="20"/>
      <c r="Z3690" s="20"/>
      <c r="AA3690" s="209">
        <v>0.872</v>
      </c>
      <c r="AB3690" s="209">
        <v>3.6850000000000001</v>
      </c>
      <c r="AC3690" s="209">
        <v>7.1779999999999999</v>
      </c>
      <c r="AD3690" s="209">
        <v>8.7720000000000002</v>
      </c>
      <c r="AE3690" s="209">
        <v>9.1440000000000001</v>
      </c>
      <c r="AF3690" s="209">
        <v>6.3490000000000002</v>
      </c>
      <c r="AG3690" s="209">
        <v>4.55</v>
      </c>
      <c r="AH3690" s="209">
        <v>2.4670000000000001</v>
      </c>
      <c r="AI3690" s="209">
        <v>0.14499999999999999</v>
      </c>
      <c r="AJ3690" s="20"/>
      <c r="AK3690" s="20"/>
      <c r="AL3690" s="20"/>
      <c r="AM3690" s="209">
        <v>1.4259999999999999</v>
      </c>
      <c r="AN3690" s="209">
        <v>4.3419999999999996</v>
      </c>
      <c r="AO3690" s="209">
        <v>8.5050000000000008</v>
      </c>
      <c r="AP3690" s="209">
        <v>7.806</v>
      </c>
      <c r="AQ3690" s="209">
        <v>8.8330000000000002</v>
      </c>
      <c r="AR3690" s="209">
        <v>6.8959999999999999</v>
      </c>
      <c r="AS3690" s="209">
        <v>7.0720000000000001</v>
      </c>
      <c r="AT3690" s="209">
        <v>3.992</v>
      </c>
      <c r="AU3690" s="20"/>
      <c r="AV3690" s="20"/>
      <c r="AW3690" s="20"/>
      <c r="AX3690" s="20"/>
      <c r="AY3690" s="209">
        <v>2.218</v>
      </c>
      <c r="AZ3690" s="209">
        <v>3.5009999999999999</v>
      </c>
      <c r="BA3690" s="209">
        <v>6.0679999999999996</v>
      </c>
      <c r="BB3690" s="21">
        <f t="shared" si="434"/>
        <v>9.1440000000000001</v>
      </c>
      <c r="BC3690" s="21">
        <f>BF3690</f>
        <v>40</v>
      </c>
      <c r="BD3690" s="22">
        <f t="shared" si="436"/>
        <v>12.290322580645162</v>
      </c>
      <c r="BE3690" s="21">
        <f>BC3690-BD3690</f>
        <v>27.70967741935484</v>
      </c>
      <c r="BF3690" s="2">
        <v>40</v>
      </c>
      <c r="BG3690" s="10">
        <v>6</v>
      </c>
      <c r="BH3690" s="21">
        <f t="shared" ref="BH3690:BI3756" si="437">(BC3690*24*31/1000000)</f>
        <v>2.9760000000000002E-2</v>
      </c>
      <c r="BI3690" s="22">
        <f t="shared" si="437"/>
        <v>9.1439999999999994E-3</v>
      </c>
      <c r="BJ3690" s="21">
        <f>BH3690-BI3690</f>
        <v>2.0616000000000002E-2</v>
      </c>
      <c r="BK3690" s="21">
        <v>8.9279999999999998E-2</v>
      </c>
      <c r="BL3690" s="22">
        <v>2.7431999999999998E-2</v>
      </c>
      <c r="BM3690" s="21">
        <v>6.1848E-2</v>
      </c>
      <c r="BN3690" s="21">
        <f t="shared" si="435"/>
        <v>0.35711999999999999</v>
      </c>
      <c r="BO3690" s="22">
        <f t="shared" si="435"/>
        <v>0.10972799999999999</v>
      </c>
      <c r="BP3690" s="21">
        <f t="shared" si="435"/>
        <v>0.247392</v>
      </c>
    </row>
    <row r="3691" spans="1:68" ht="11.1" hidden="1" customHeight="1" outlineLevel="2" x14ac:dyDescent="0.2">
      <c r="A3691" s="10"/>
      <c r="B3691" s="18"/>
      <c r="C3691" s="18"/>
      <c r="D3691" s="18"/>
      <c r="E3691" s="23" t="s">
        <v>3169</v>
      </c>
      <c r="F3691" s="208">
        <v>7.0709999999999997</v>
      </c>
      <c r="G3691" s="208">
        <v>5.5</v>
      </c>
      <c r="H3691" s="208">
        <v>4.3630000000000004</v>
      </c>
      <c r="I3691" s="239">
        <v>2.7549999999999999</v>
      </c>
      <c r="J3691" s="239"/>
      <c r="K3691" s="24"/>
      <c r="L3691" s="24"/>
      <c r="M3691" s="24"/>
      <c r="N3691" s="24"/>
      <c r="O3691" s="208">
        <v>1.07</v>
      </c>
      <c r="P3691" s="208">
        <v>4.423</v>
      </c>
      <c r="Q3691" s="208">
        <v>6.7409999999999997</v>
      </c>
      <c r="R3691" s="208">
        <v>8.3740000000000006</v>
      </c>
      <c r="S3691" s="208">
        <v>8.8510000000000009</v>
      </c>
      <c r="T3691" s="208">
        <v>8.343</v>
      </c>
      <c r="U3691" s="208">
        <v>5.7160000000000002</v>
      </c>
      <c r="V3691" s="208">
        <v>2.972</v>
      </c>
      <c r="W3691" s="208">
        <v>2.1999999999999999E-2</v>
      </c>
      <c r="X3691" s="24"/>
      <c r="Y3691" s="24"/>
      <c r="Z3691" s="24"/>
      <c r="AA3691" s="208">
        <v>0.872</v>
      </c>
      <c r="AB3691" s="208">
        <v>3.6850000000000001</v>
      </c>
      <c r="AC3691" s="208">
        <v>7.1779999999999999</v>
      </c>
      <c r="AD3691" s="208">
        <v>8.7720000000000002</v>
      </c>
      <c r="AE3691" s="208">
        <v>9.1440000000000001</v>
      </c>
      <c r="AF3691" s="208">
        <v>6.3490000000000002</v>
      </c>
      <c r="AG3691" s="208">
        <v>4.55</v>
      </c>
      <c r="AH3691" s="208">
        <v>2.4670000000000001</v>
      </c>
      <c r="AI3691" s="208">
        <v>0.14499999999999999</v>
      </c>
      <c r="AJ3691" s="24"/>
      <c r="AK3691" s="24"/>
      <c r="AL3691" s="24"/>
      <c r="AM3691" s="208">
        <v>1.4259999999999999</v>
      </c>
      <c r="AN3691" s="208">
        <v>4.3419999999999996</v>
      </c>
      <c r="AO3691" s="208">
        <v>8.5050000000000008</v>
      </c>
      <c r="AP3691" s="208">
        <v>7.806</v>
      </c>
      <c r="AQ3691" s="208">
        <v>8.8330000000000002</v>
      </c>
      <c r="AR3691" s="208">
        <v>6.8959999999999999</v>
      </c>
      <c r="AS3691" s="208">
        <v>7.0720000000000001</v>
      </c>
      <c r="AT3691" s="208">
        <v>3.992</v>
      </c>
      <c r="AU3691" s="24"/>
      <c r="AV3691" s="24"/>
      <c r="AW3691" s="24"/>
      <c r="AX3691" s="24"/>
      <c r="AY3691" s="208">
        <v>2.218</v>
      </c>
      <c r="AZ3691" s="208">
        <v>3.5009999999999999</v>
      </c>
      <c r="BA3691" s="208">
        <v>6.0679999999999996</v>
      </c>
      <c r="BB3691" s="21">
        <f t="shared" si="434"/>
        <v>9.1440000000000001</v>
      </c>
      <c r="BC3691" s="21"/>
      <c r="BD3691" s="22">
        <f t="shared" si="436"/>
        <v>12.290322580645162</v>
      </c>
      <c r="BE3691" s="21"/>
      <c r="BG3691" s="10"/>
      <c r="BH3691" s="21">
        <f t="shared" si="437"/>
        <v>0</v>
      </c>
      <c r="BI3691" s="22">
        <f t="shared" si="437"/>
        <v>9.1439999999999994E-3</v>
      </c>
      <c r="BJ3691" s="21"/>
      <c r="BK3691" s="21">
        <v>0</v>
      </c>
      <c r="BL3691" s="22">
        <v>2.7431999999999998E-2</v>
      </c>
      <c r="BM3691" s="21"/>
      <c r="BN3691" s="21">
        <f t="shared" si="435"/>
        <v>0</v>
      </c>
      <c r="BO3691" s="22">
        <f t="shared" si="435"/>
        <v>0.10972799999999999</v>
      </c>
      <c r="BP3691" s="21">
        <f t="shared" si="435"/>
        <v>0</v>
      </c>
    </row>
    <row r="3692" spans="1:68" ht="11.1" hidden="1" customHeight="1" outlineLevel="1" collapsed="1" x14ac:dyDescent="0.2">
      <c r="A3692" s="10"/>
      <c r="B3692" s="18"/>
      <c r="C3692" s="18"/>
      <c r="D3692" s="18"/>
      <c r="E3692" s="19" t="s">
        <v>3170</v>
      </c>
      <c r="F3692" s="209">
        <v>44.847000000000001</v>
      </c>
      <c r="G3692" s="209">
        <v>36.554000000000002</v>
      </c>
      <c r="H3692" s="209">
        <v>32.082000000000001</v>
      </c>
      <c r="I3692" s="240">
        <v>29.494</v>
      </c>
      <c r="J3692" s="240"/>
      <c r="K3692" s="209">
        <v>14.489000000000001</v>
      </c>
      <c r="L3692" s="209">
        <v>27.341000000000001</v>
      </c>
      <c r="M3692" s="209">
        <v>18.698</v>
      </c>
      <c r="N3692" s="209">
        <v>20.777000000000001</v>
      </c>
      <c r="O3692" s="209">
        <v>100.239</v>
      </c>
      <c r="P3692" s="209">
        <v>107.904</v>
      </c>
      <c r="Q3692" s="209">
        <v>42.598999999999997</v>
      </c>
      <c r="R3692" s="209">
        <v>50.51</v>
      </c>
      <c r="S3692" s="209">
        <v>53.093000000000004</v>
      </c>
      <c r="T3692" s="209">
        <v>47.698</v>
      </c>
      <c r="U3692" s="209">
        <v>41.595999999999997</v>
      </c>
      <c r="V3692" s="209">
        <v>27.361999999999998</v>
      </c>
      <c r="W3692" s="209">
        <v>19.884</v>
      </c>
      <c r="X3692" s="209">
        <v>60.612000000000002</v>
      </c>
      <c r="Y3692" s="209">
        <v>59.029000000000003</v>
      </c>
      <c r="Z3692" s="209">
        <v>19.649000000000001</v>
      </c>
      <c r="AA3692" s="209">
        <v>63.188000000000002</v>
      </c>
      <c r="AB3692" s="209">
        <v>65.694999999999993</v>
      </c>
      <c r="AC3692" s="209">
        <v>36.359000000000002</v>
      </c>
      <c r="AD3692" s="209">
        <v>47.863</v>
      </c>
      <c r="AE3692" s="209">
        <v>44.896000000000001</v>
      </c>
      <c r="AF3692" s="209">
        <v>34.619</v>
      </c>
      <c r="AG3692" s="209">
        <v>25.25</v>
      </c>
      <c r="AH3692" s="209">
        <v>14.372999999999999</v>
      </c>
      <c r="AI3692" s="209">
        <v>0.98499999999999999</v>
      </c>
      <c r="AJ3692" s="209">
        <v>7.9169999999999998</v>
      </c>
      <c r="AK3692" s="209">
        <v>7.9770000000000003</v>
      </c>
      <c r="AL3692" s="209">
        <v>23.919</v>
      </c>
      <c r="AM3692" s="209">
        <v>224.99799999999999</v>
      </c>
      <c r="AN3692" s="209">
        <v>129.126</v>
      </c>
      <c r="AO3692" s="209">
        <v>51.238</v>
      </c>
      <c r="AP3692" s="209">
        <v>33.866</v>
      </c>
      <c r="AQ3692" s="209">
        <v>64.066999999999993</v>
      </c>
      <c r="AR3692" s="209">
        <v>31.594999999999999</v>
      </c>
      <c r="AS3692" s="209">
        <v>45.08</v>
      </c>
      <c r="AT3692" s="209">
        <v>29.556000000000001</v>
      </c>
      <c r="AU3692" s="20"/>
      <c r="AV3692" s="20"/>
      <c r="AW3692" s="20"/>
      <c r="AX3692" s="20"/>
      <c r="AY3692" s="209">
        <v>92.168000000000006</v>
      </c>
      <c r="AZ3692" s="209">
        <v>52.996000000000002</v>
      </c>
      <c r="BA3692" s="209">
        <v>41.19</v>
      </c>
      <c r="BB3692" s="56">
        <f>BB3693+BB3694+BB3695</f>
        <v>260.77299999999997</v>
      </c>
      <c r="BC3692" s="21">
        <f>BF3692</f>
        <v>400</v>
      </c>
      <c r="BD3692" s="22">
        <f t="shared" si="436"/>
        <v>350.50134408602145</v>
      </c>
      <c r="BE3692" s="21">
        <f>BC3692-BD3692</f>
        <v>49.498655913978553</v>
      </c>
      <c r="BF3692" s="2">
        <v>400</v>
      </c>
      <c r="BG3692" s="10">
        <v>5</v>
      </c>
      <c r="BH3692" s="21">
        <f t="shared" si="437"/>
        <v>0.29759999999999998</v>
      </c>
      <c r="BI3692" s="22">
        <f t="shared" si="437"/>
        <v>0.26077299999999998</v>
      </c>
      <c r="BJ3692" s="21">
        <f>BH3692-BI3692</f>
        <v>3.6826999999999999E-2</v>
      </c>
      <c r="BK3692" s="21">
        <v>0.89279999999999993</v>
      </c>
      <c r="BL3692" s="22">
        <v>0.78231899999999999</v>
      </c>
      <c r="BM3692" s="21">
        <v>0.11048099999999994</v>
      </c>
      <c r="BN3692" s="21">
        <f t="shared" si="435"/>
        <v>3.5711999999999997</v>
      </c>
      <c r="BO3692" s="22">
        <f t="shared" si="435"/>
        <v>3.1292759999999999</v>
      </c>
      <c r="BP3692" s="21">
        <f t="shared" si="435"/>
        <v>0.44192399999999976</v>
      </c>
    </row>
    <row r="3693" spans="1:68" ht="11.1" hidden="1" customHeight="1" outlineLevel="2" x14ac:dyDescent="0.2">
      <c r="A3693" s="10"/>
      <c r="B3693" s="18"/>
      <c r="C3693" s="18"/>
      <c r="D3693" s="18"/>
      <c r="E3693" s="23" t="s">
        <v>3171</v>
      </c>
      <c r="F3693" s="208">
        <v>44.847000000000001</v>
      </c>
      <c r="G3693" s="208">
        <v>36.554000000000002</v>
      </c>
      <c r="H3693" s="208">
        <v>32.082000000000001</v>
      </c>
      <c r="I3693" s="239">
        <v>29.494</v>
      </c>
      <c r="J3693" s="239"/>
      <c r="K3693" s="208">
        <v>14.489000000000001</v>
      </c>
      <c r="L3693" s="208">
        <v>7.859</v>
      </c>
      <c r="M3693" s="208">
        <v>6.8609999999999998</v>
      </c>
      <c r="N3693" s="208">
        <v>9.4309999999999992</v>
      </c>
      <c r="O3693" s="208">
        <v>42.600999999999999</v>
      </c>
      <c r="P3693" s="208">
        <v>60.875</v>
      </c>
      <c r="Q3693" s="208">
        <v>42.598999999999997</v>
      </c>
      <c r="R3693" s="208">
        <v>50.51</v>
      </c>
      <c r="S3693" s="208">
        <v>53.093000000000004</v>
      </c>
      <c r="T3693" s="208">
        <v>47.698</v>
      </c>
      <c r="U3693" s="208">
        <v>41.595999999999997</v>
      </c>
      <c r="V3693" s="208">
        <v>27.361999999999998</v>
      </c>
      <c r="W3693" s="208">
        <v>14.644</v>
      </c>
      <c r="X3693" s="208">
        <v>12.036</v>
      </c>
      <c r="Y3693" s="208">
        <v>12.14</v>
      </c>
      <c r="Z3693" s="208">
        <v>4.68</v>
      </c>
      <c r="AA3693" s="208">
        <v>17.29</v>
      </c>
      <c r="AB3693" s="208">
        <v>39.832999999999998</v>
      </c>
      <c r="AC3693" s="208">
        <v>36.359000000000002</v>
      </c>
      <c r="AD3693" s="208">
        <v>47.863</v>
      </c>
      <c r="AE3693" s="208">
        <v>44.896000000000001</v>
      </c>
      <c r="AF3693" s="208">
        <v>34.619</v>
      </c>
      <c r="AG3693" s="208">
        <v>25.25</v>
      </c>
      <c r="AH3693" s="208">
        <v>14.372999999999999</v>
      </c>
      <c r="AI3693" s="208">
        <v>0.98499999999999999</v>
      </c>
      <c r="AJ3693" s="208">
        <v>0.82199999999999995</v>
      </c>
      <c r="AK3693" s="208">
        <v>0.23899999999999999</v>
      </c>
      <c r="AL3693" s="208">
        <v>6.0190000000000001</v>
      </c>
      <c r="AM3693" s="208">
        <v>28.622</v>
      </c>
      <c r="AN3693" s="208">
        <v>47.212000000000003</v>
      </c>
      <c r="AO3693" s="208">
        <v>51.238</v>
      </c>
      <c r="AP3693" s="208">
        <v>33.866</v>
      </c>
      <c r="AQ3693" s="208">
        <v>64.066999999999993</v>
      </c>
      <c r="AR3693" s="208">
        <v>31.594999999999999</v>
      </c>
      <c r="AS3693" s="208">
        <v>45.08</v>
      </c>
      <c r="AT3693" s="208">
        <v>29.556000000000001</v>
      </c>
      <c r="AU3693" s="24"/>
      <c r="AV3693" s="24"/>
      <c r="AW3693" s="24"/>
      <c r="AX3693" s="24"/>
      <c r="AY3693" s="208">
        <v>32.881</v>
      </c>
      <c r="AZ3693" s="208">
        <v>52.996000000000002</v>
      </c>
      <c r="BA3693" s="208">
        <v>41.19</v>
      </c>
      <c r="BB3693" s="21">
        <f t="shared" si="434"/>
        <v>64.066999999999993</v>
      </c>
      <c r="BC3693" s="21"/>
      <c r="BD3693" s="22">
        <f t="shared" si="436"/>
        <v>86.11155913978493</v>
      </c>
      <c r="BE3693" s="21"/>
      <c r="BG3693" s="10"/>
      <c r="BH3693" s="21">
        <f t="shared" si="437"/>
        <v>0</v>
      </c>
      <c r="BI3693" s="22">
        <f t="shared" si="437"/>
        <v>6.4066999999999985E-2</v>
      </c>
      <c r="BJ3693" s="21"/>
      <c r="BK3693" s="21">
        <v>0</v>
      </c>
      <c r="BL3693" s="22">
        <v>0.19220099999999996</v>
      </c>
      <c r="BM3693" s="21"/>
      <c r="BN3693" s="21">
        <f t="shared" si="435"/>
        <v>0</v>
      </c>
      <c r="BO3693" s="22">
        <f t="shared" si="435"/>
        <v>0.76880399999999982</v>
      </c>
      <c r="BP3693" s="21">
        <f t="shared" si="435"/>
        <v>0</v>
      </c>
    </row>
    <row r="3694" spans="1:68" ht="11.1" hidden="1" customHeight="1" outlineLevel="2" x14ac:dyDescent="0.2">
      <c r="A3694" s="10"/>
      <c r="B3694" s="18"/>
      <c r="C3694" s="18"/>
      <c r="D3694" s="18"/>
      <c r="E3694" s="23" t="s">
        <v>3172</v>
      </c>
      <c r="F3694" s="24"/>
      <c r="G3694" s="24"/>
      <c r="H3694" s="24"/>
      <c r="I3694" s="24"/>
      <c r="J3694" s="24"/>
      <c r="K3694" s="24"/>
      <c r="L3694" s="208">
        <v>19.481999999999999</v>
      </c>
      <c r="M3694" s="208">
        <v>11.837</v>
      </c>
      <c r="N3694" s="208">
        <v>11.346</v>
      </c>
      <c r="O3694" s="208">
        <v>57.637999999999998</v>
      </c>
      <c r="P3694" s="208">
        <v>47.029000000000003</v>
      </c>
      <c r="Q3694" s="24"/>
      <c r="R3694" s="24"/>
      <c r="S3694" s="24"/>
      <c r="T3694" s="24"/>
      <c r="U3694" s="24"/>
      <c r="V3694" s="24"/>
      <c r="W3694" s="208">
        <v>4.91</v>
      </c>
      <c r="X3694" s="208">
        <v>48.576000000000001</v>
      </c>
      <c r="Y3694" s="208">
        <v>46.889000000000003</v>
      </c>
      <c r="Z3694" s="208">
        <v>14.968999999999999</v>
      </c>
      <c r="AA3694" s="208">
        <v>45.898000000000003</v>
      </c>
      <c r="AB3694" s="208">
        <v>25.861999999999998</v>
      </c>
      <c r="AC3694" s="24"/>
      <c r="AD3694" s="24"/>
      <c r="AE3694" s="24"/>
      <c r="AF3694" s="24"/>
      <c r="AG3694" s="24"/>
      <c r="AH3694" s="24"/>
      <c r="AI3694" s="24"/>
      <c r="AJ3694" s="208">
        <v>7.0949999999999998</v>
      </c>
      <c r="AK3694" s="208">
        <v>7.7380000000000004</v>
      </c>
      <c r="AL3694" s="208">
        <v>17.899999999999999</v>
      </c>
      <c r="AM3694" s="208">
        <v>196.376</v>
      </c>
      <c r="AN3694" s="208">
        <v>81.914000000000001</v>
      </c>
      <c r="AO3694" s="24"/>
      <c r="AP3694" s="24"/>
      <c r="AQ3694" s="24"/>
      <c r="AR3694" s="24"/>
      <c r="AS3694" s="24"/>
      <c r="AT3694" s="24"/>
      <c r="AU3694" s="24"/>
      <c r="AV3694" s="24"/>
      <c r="AW3694" s="24"/>
      <c r="AX3694" s="24"/>
      <c r="AY3694" s="208">
        <v>59.286999999999999</v>
      </c>
      <c r="AZ3694" s="24"/>
      <c r="BA3694" s="24"/>
      <c r="BB3694" s="21">
        <f t="shared" si="434"/>
        <v>196.376</v>
      </c>
      <c r="BC3694" s="21"/>
      <c r="BD3694" s="22">
        <f t="shared" si="436"/>
        <v>263.94623655913978</v>
      </c>
      <c r="BE3694" s="21"/>
      <c r="BG3694" s="10"/>
      <c r="BH3694" s="21">
        <f t="shared" si="437"/>
        <v>0</v>
      </c>
      <c r="BI3694" s="22">
        <f t="shared" si="437"/>
        <v>0.19637599999999997</v>
      </c>
      <c r="BJ3694" s="21"/>
      <c r="BK3694" s="21">
        <v>0</v>
      </c>
      <c r="BL3694" s="22">
        <v>0.58912799999999987</v>
      </c>
      <c r="BM3694" s="21"/>
      <c r="BN3694" s="21">
        <f t="shared" si="435"/>
        <v>0</v>
      </c>
      <c r="BO3694" s="22">
        <f t="shared" si="435"/>
        <v>2.3565119999999995</v>
      </c>
      <c r="BP3694" s="21">
        <f t="shared" si="435"/>
        <v>0</v>
      </c>
    </row>
    <row r="3695" spans="1:68" ht="11.1" hidden="1" customHeight="1" outlineLevel="2" x14ac:dyDescent="0.2">
      <c r="A3695" s="10"/>
      <c r="B3695" s="18"/>
      <c r="C3695" s="18"/>
      <c r="D3695" s="18"/>
      <c r="E3695" s="23" t="s">
        <v>3173</v>
      </c>
      <c r="F3695" s="24"/>
      <c r="G3695" s="24"/>
      <c r="H3695" s="24"/>
      <c r="I3695" s="24"/>
      <c r="J3695" s="24"/>
      <c r="K3695" s="24"/>
      <c r="L3695" s="24"/>
      <c r="M3695" s="24"/>
      <c r="N3695" s="24"/>
      <c r="O3695" s="24"/>
      <c r="P3695" s="24"/>
      <c r="Q3695" s="24"/>
      <c r="R3695" s="24"/>
      <c r="S3695" s="24"/>
      <c r="T3695" s="24"/>
      <c r="U3695" s="24"/>
      <c r="V3695" s="24"/>
      <c r="W3695" s="208">
        <v>0.33</v>
      </c>
      <c r="X3695" s="24"/>
      <c r="Y3695" s="24"/>
      <c r="Z3695" s="24"/>
      <c r="AA3695" s="24"/>
      <c r="AB3695" s="24"/>
      <c r="AC3695" s="24"/>
      <c r="AD3695" s="24"/>
      <c r="AE3695" s="24"/>
      <c r="AF3695" s="24"/>
      <c r="AG3695" s="24"/>
      <c r="AH3695" s="24"/>
      <c r="AI3695" s="24"/>
      <c r="AJ3695" s="24"/>
      <c r="AK3695" s="24"/>
      <c r="AL3695" s="24"/>
      <c r="AM3695" s="24"/>
      <c r="AN3695" s="24"/>
      <c r="AO3695" s="24"/>
      <c r="AP3695" s="24"/>
      <c r="AQ3695" s="24"/>
      <c r="AR3695" s="24"/>
      <c r="AS3695" s="24"/>
      <c r="AT3695" s="24"/>
      <c r="AU3695" s="24"/>
      <c r="AV3695" s="24"/>
      <c r="AW3695" s="24"/>
      <c r="AX3695" s="24"/>
      <c r="AY3695" s="24"/>
      <c r="AZ3695" s="24"/>
      <c r="BA3695" s="24"/>
      <c r="BB3695" s="21">
        <f t="shared" si="434"/>
        <v>0.33</v>
      </c>
      <c r="BC3695" s="21"/>
      <c r="BD3695" s="22">
        <f t="shared" si="436"/>
        <v>0.44354838709677419</v>
      </c>
      <c r="BE3695" s="21"/>
      <c r="BG3695" s="10"/>
      <c r="BH3695" s="21">
        <f t="shared" si="437"/>
        <v>0</v>
      </c>
      <c r="BI3695" s="22">
        <f t="shared" si="437"/>
        <v>3.3E-4</v>
      </c>
      <c r="BJ3695" s="21"/>
      <c r="BK3695" s="21">
        <v>0</v>
      </c>
      <c r="BL3695" s="22">
        <v>9.8999999999999999E-4</v>
      </c>
      <c r="BM3695" s="21"/>
      <c r="BN3695" s="21">
        <f t="shared" si="435"/>
        <v>0</v>
      </c>
      <c r="BO3695" s="22">
        <f t="shared" si="435"/>
        <v>3.96E-3</v>
      </c>
      <c r="BP3695" s="21">
        <f t="shared" si="435"/>
        <v>0</v>
      </c>
    </row>
    <row r="3696" spans="1:68" ht="11.1" hidden="1" customHeight="1" outlineLevel="1" collapsed="1" x14ac:dyDescent="0.2">
      <c r="A3696" s="10"/>
      <c r="B3696" s="18"/>
      <c r="C3696" s="18"/>
      <c r="D3696" s="18"/>
      <c r="E3696" s="19" t="s">
        <v>3174</v>
      </c>
      <c r="F3696" s="209">
        <v>40.636000000000003</v>
      </c>
      <c r="G3696" s="209">
        <v>29.113</v>
      </c>
      <c r="H3696" s="209">
        <v>21.655999999999999</v>
      </c>
      <c r="I3696" s="240">
        <v>13.351000000000001</v>
      </c>
      <c r="J3696" s="240"/>
      <c r="K3696" s="20"/>
      <c r="L3696" s="20"/>
      <c r="M3696" s="20"/>
      <c r="N3696" s="20"/>
      <c r="O3696" s="209">
        <v>1.458</v>
      </c>
      <c r="P3696" s="209">
        <v>15.792999999999999</v>
      </c>
      <c r="Q3696" s="209">
        <v>24.280999999999999</v>
      </c>
      <c r="R3696" s="209">
        <v>32.927</v>
      </c>
      <c r="S3696" s="209">
        <v>34.470999999999997</v>
      </c>
      <c r="T3696" s="209">
        <v>32.145000000000003</v>
      </c>
      <c r="U3696" s="209">
        <v>20.158999999999999</v>
      </c>
      <c r="V3696" s="209">
        <v>6.3109999999999999</v>
      </c>
      <c r="W3696" s="20"/>
      <c r="X3696" s="20"/>
      <c r="Y3696" s="20"/>
      <c r="Z3696" s="20"/>
      <c r="AA3696" s="209">
        <v>1.952</v>
      </c>
      <c r="AB3696" s="209">
        <v>14.571999999999999</v>
      </c>
      <c r="AC3696" s="209">
        <v>23.885999999999999</v>
      </c>
      <c r="AD3696" s="209">
        <v>30.713000000000001</v>
      </c>
      <c r="AE3696" s="209">
        <v>33.811999999999998</v>
      </c>
      <c r="AF3696" s="209">
        <v>24.542999999999999</v>
      </c>
      <c r="AG3696" s="209">
        <v>18.055</v>
      </c>
      <c r="AH3696" s="209">
        <v>11.573</v>
      </c>
      <c r="AI3696" s="20"/>
      <c r="AJ3696" s="20"/>
      <c r="AK3696" s="20"/>
      <c r="AL3696" s="20"/>
      <c r="AM3696" s="209">
        <v>2.2130000000000001</v>
      </c>
      <c r="AN3696" s="209">
        <v>15.475</v>
      </c>
      <c r="AO3696" s="209">
        <v>23.992999999999999</v>
      </c>
      <c r="AP3696" s="209">
        <v>40.503999999999998</v>
      </c>
      <c r="AQ3696" s="209">
        <v>44.283999999999999</v>
      </c>
      <c r="AR3696" s="209">
        <v>28.454000000000001</v>
      </c>
      <c r="AS3696" s="209">
        <v>22.390999999999998</v>
      </c>
      <c r="AT3696" s="209">
        <v>9.6950000000000003</v>
      </c>
      <c r="AU3696" s="20"/>
      <c r="AV3696" s="20"/>
      <c r="AW3696" s="20"/>
      <c r="AX3696" s="20"/>
      <c r="AY3696" s="20"/>
      <c r="AZ3696" s="209">
        <v>8.6929999999999996</v>
      </c>
      <c r="BA3696" s="209">
        <v>23.228999999999999</v>
      </c>
      <c r="BB3696" s="21">
        <f t="shared" si="434"/>
        <v>44.283999999999999</v>
      </c>
      <c r="BC3696" s="21">
        <f>BF3696</f>
        <v>126</v>
      </c>
      <c r="BD3696" s="22">
        <f t="shared" si="436"/>
        <v>59.521505376344088</v>
      </c>
      <c r="BE3696" s="21">
        <f>BC3696-BD3696</f>
        <v>66.478494623655905</v>
      </c>
      <c r="BF3696" s="2">
        <v>126</v>
      </c>
      <c r="BG3696" s="10">
        <v>5</v>
      </c>
      <c r="BH3696" s="21">
        <f t="shared" si="437"/>
        <v>9.3743999999999994E-2</v>
      </c>
      <c r="BI3696" s="22">
        <f t="shared" si="437"/>
        <v>4.4283999999999997E-2</v>
      </c>
      <c r="BJ3696" s="21">
        <f>BH3696-BI3696</f>
        <v>4.9459999999999997E-2</v>
      </c>
      <c r="BK3696" s="21">
        <v>0.28123199999999998</v>
      </c>
      <c r="BL3696" s="22">
        <v>0.132852</v>
      </c>
      <c r="BM3696" s="21">
        <v>0.14837999999999998</v>
      </c>
      <c r="BN3696" s="21">
        <f t="shared" si="435"/>
        <v>1.1249279999999999</v>
      </c>
      <c r="BO3696" s="22">
        <f t="shared" si="435"/>
        <v>0.53140799999999999</v>
      </c>
      <c r="BP3696" s="21">
        <f t="shared" si="435"/>
        <v>0.59351999999999994</v>
      </c>
    </row>
    <row r="3697" spans="1:68" ht="11.1" hidden="1" customHeight="1" outlineLevel="2" x14ac:dyDescent="0.2">
      <c r="A3697" s="10"/>
      <c r="B3697" s="18"/>
      <c r="C3697" s="18"/>
      <c r="D3697" s="18"/>
      <c r="E3697" s="23" t="s">
        <v>3175</v>
      </c>
      <c r="F3697" s="208">
        <v>40.636000000000003</v>
      </c>
      <c r="G3697" s="208">
        <v>29.113</v>
      </c>
      <c r="H3697" s="208">
        <v>21.655999999999999</v>
      </c>
      <c r="I3697" s="239">
        <v>13.351000000000001</v>
      </c>
      <c r="J3697" s="239"/>
      <c r="K3697" s="24"/>
      <c r="L3697" s="24"/>
      <c r="M3697" s="24"/>
      <c r="N3697" s="24"/>
      <c r="O3697" s="208">
        <v>1.458</v>
      </c>
      <c r="P3697" s="208">
        <v>15.792999999999999</v>
      </c>
      <c r="Q3697" s="208">
        <v>24.280999999999999</v>
      </c>
      <c r="R3697" s="208">
        <v>32.927</v>
      </c>
      <c r="S3697" s="208">
        <v>34.470999999999997</v>
      </c>
      <c r="T3697" s="208">
        <v>32.145000000000003</v>
      </c>
      <c r="U3697" s="208">
        <v>20.158999999999999</v>
      </c>
      <c r="V3697" s="208">
        <v>6.3109999999999999</v>
      </c>
      <c r="W3697" s="24"/>
      <c r="X3697" s="24"/>
      <c r="Y3697" s="24"/>
      <c r="Z3697" s="24"/>
      <c r="AA3697" s="208">
        <v>1.952</v>
      </c>
      <c r="AB3697" s="208">
        <v>14.571999999999999</v>
      </c>
      <c r="AC3697" s="208">
        <v>23.885999999999999</v>
      </c>
      <c r="AD3697" s="208">
        <v>30.713000000000001</v>
      </c>
      <c r="AE3697" s="208">
        <v>33.811999999999998</v>
      </c>
      <c r="AF3697" s="208">
        <v>24.542999999999999</v>
      </c>
      <c r="AG3697" s="208">
        <v>18.055</v>
      </c>
      <c r="AH3697" s="208">
        <v>11.573</v>
      </c>
      <c r="AI3697" s="24"/>
      <c r="AJ3697" s="24"/>
      <c r="AK3697" s="24"/>
      <c r="AL3697" s="24"/>
      <c r="AM3697" s="208">
        <v>2.2130000000000001</v>
      </c>
      <c r="AN3697" s="208">
        <v>15.475</v>
      </c>
      <c r="AO3697" s="208">
        <v>23.992999999999999</v>
      </c>
      <c r="AP3697" s="208">
        <v>40.503999999999998</v>
      </c>
      <c r="AQ3697" s="208">
        <v>44.283999999999999</v>
      </c>
      <c r="AR3697" s="208">
        <v>28.454000000000001</v>
      </c>
      <c r="AS3697" s="208">
        <v>22.390999999999998</v>
      </c>
      <c r="AT3697" s="208">
        <v>9.6950000000000003</v>
      </c>
      <c r="AU3697" s="24"/>
      <c r="AV3697" s="24"/>
      <c r="AW3697" s="24"/>
      <c r="AX3697" s="24"/>
      <c r="AY3697" s="24"/>
      <c r="AZ3697" s="208">
        <v>8.6929999999999996</v>
      </c>
      <c r="BA3697" s="208">
        <v>23.228999999999999</v>
      </c>
      <c r="BB3697" s="21">
        <f t="shared" si="434"/>
        <v>44.283999999999999</v>
      </c>
      <c r="BC3697" s="21"/>
      <c r="BD3697" s="22">
        <f t="shared" si="436"/>
        <v>59.521505376344088</v>
      </c>
      <c r="BE3697" s="21"/>
      <c r="BG3697" s="10"/>
      <c r="BH3697" s="21">
        <f t="shared" si="437"/>
        <v>0</v>
      </c>
      <c r="BI3697" s="22">
        <f t="shared" si="437"/>
        <v>4.4283999999999997E-2</v>
      </c>
      <c r="BJ3697" s="21"/>
      <c r="BK3697" s="21">
        <v>0</v>
      </c>
      <c r="BL3697" s="22">
        <v>0.132852</v>
      </c>
      <c r="BM3697" s="21"/>
      <c r="BN3697" s="21">
        <f t="shared" si="435"/>
        <v>0</v>
      </c>
      <c r="BO3697" s="22">
        <f t="shared" si="435"/>
        <v>0.53140799999999999</v>
      </c>
      <c r="BP3697" s="21">
        <f t="shared" si="435"/>
        <v>0</v>
      </c>
    </row>
    <row r="3698" spans="1:68" ht="11.1" hidden="1" customHeight="1" outlineLevel="1" collapsed="1" x14ac:dyDescent="0.2">
      <c r="A3698" s="10"/>
      <c r="B3698" s="18"/>
      <c r="C3698" s="18"/>
      <c r="D3698" s="18"/>
      <c r="E3698" s="19" t="s">
        <v>3176</v>
      </c>
      <c r="F3698" s="20"/>
      <c r="G3698" s="20"/>
      <c r="H3698" s="20"/>
      <c r="I3698" s="20"/>
      <c r="J3698" s="20"/>
      <c r="K3698" s="20"/>
      <c r="L3698" s="20"/>
      <c r="M3698" s="20"/>
      <c r="N3698" s="20"/>
      <c r="O3698" s="20"/>
      <c r="P3698" s="20"/>
      <c r="Q3698" s="20"/>
      <c r="R3698" s="20"/>
      <c r="S3698" s="20"/>
      <c r="T3698" s="20"/>
      <c r="U3698" s="20"/>
      <c r="V3698" s="20"/>
      <c r="W3698" s="20"/>
      <c r="X3698" s="20"/>
      <c r="Y3698" s="20"/>
      <c r="Z3698" s="20"/>
      <c r="AA3698" s="20"/>
      <c r="AB3698" s="20"/>
      <c r="AC3698" s="20"/>
      <c r="AD3698" s="20"/>
      <c r="AE3698" s="20"/>
      <c r="AF3698" s="20"/>
      <c r="AG3698" s="20"/>
      <c r="AH3698" s="20"/>
      <c r="AI3698" s="20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  <c r="BA3698" s="209">
        <v>23.146999999999998</v>
      </c>
      <c r="BB3698" s="21">
        <f t="shared" si="434"/>
        <v>23.146999999999998</v>
      </c>
      <c r="BC3698" s="21">
        <f>BD3698</f>
        <v>31.111559139784944</v>
      </c>
      <c r="BD3698" s="22">
        <f t="shared" si="436"/>
        <v>31.111559139784944</v>
      </c>
      <c r="BE3698" s="21">
        <f>BC3698-BD3698</f>
        <v>0</v>
      </c>
      <c r="BG3698" s="10">
        <v>5</v>
      </c>
      <c r="BH3698" s="21">
        <f t="shared" si="437"/>
        <v>2.3147000000000001E-2</v>
      </c>
      <c r="BI3698" s="22">
        <f t="shared" si="437"/>
        <v>2.3147000000000001E-2</v>
      </c>
      <c r="BJ3698" s="21">
        <f>BH3698-BI3698</f>
        <v>0</v>
      </c>
      <c r="BK3698" s="21">
        <v>6.9441000000000003E-2</v>
      </c>
      <c r="BL3698" s="22">
        <v>6.9441000000000003E-2</v>
      </c>
      <c r="BM3698" s="21">
        <v>0</v>
      </c>
      <c r="BN3698" s="21">
        <f t="shared" si="435"/>
        <v>0.27776400000000001</v>
      </c>
      <c r="BO3698" s="22">
        <f t="shared" si="435"/>
        <v>0.27776400000000001</v>
      </c>
      <c r="BP3698" s="21">
        <f t="shared" si="435"/>
        <v>0</v>
      </c>
    </row>
    <row r="3699" spans="1:68" ht="11.1" hidden="1" customHeight="1" outlineLevel="2" x14ac:dyDescent="0.2">
      <c r="A3699" s="10"/>
      <c r="B3699" s="18"/>
      <c r="C3699" s="18"/>
      <c r="D3699" s="18"/>
      <c r="E3699" s="23" t="s">
        <v>3177</v>
      </c>
      <c r="F3699" s="24"/>
      <c r="G3699" s="24"/>
      <c r="H3699" s="24"/>
      <c r="I3699" s="24"/>
      <c r="J3699" s="24"/>
      <c r="K3699" s="24"/>
      <c r="L3699" s="24"/>
      <c r="M3699" s="24"/>
      <c r="N3699" s="24"/>
      <c r="O3699" s="24"/>
      <c r="P3699" s="24"/>
      <c r="Q3699" s="24"/>
      <c r="R3699" s="24"/>
      <c r="S3699" s="24"/>
      <c r="T3699" s="24"/>
      <c r="U3699" s="24"/>
      <c r="V3699" s="24"/>
      <c r="W3699" s="24"/>
      <c r="X3699" s="24"/>
      <c r="Y3699" s="24"/>
      <c r="Z3699" s="24"/>
      <c r="AA3699" s="24"/>
      <c r="AB3699" s="24"/>
      <c r="AC3699" s="24"/>
      <c r="AD3699" s="24"/>
      <c r="AE3699" s="24"/>
      <c r="AF3699" s="24"/>
      <c r="AG3699" s="24"/>
      <c r="AH3699" s="24"/>
      <c r="AI3699" s="24"/>
      <c r="AJ3699" s="24"/>
      <c r="AK3699" s="24"/>
      <c r="AL3699" s="24"/>
      <c r="AM3699" s="24"/>
      <c r="AN3699" s="24"/>
      <c r="AO3699" s="24"/>
      <c r="AP3699" s="24"/>
      <c r="AQ3699" s="24"/>
      <c r="AR3699" s="24"/>
      <c r="AS3699" s="24"/>
      <c r="AT3699" s="24"/>
      <c r="AU3699" s="24"/>
      <c r="AV3699" s="24"/>
      <c r="AW3699" s="24"/>
      <c r="AX3699" s="24"/>
      <c r="AY3699" s="24"/>
      <c r="AZ3699" s="24"/>
      <c r="BA3699" s="208">
        <v>23.146999999999998</v>
      </c>
      <c r="BB3699" s="21">
        <f t="shared" si="434"/>
        <v>23.146999999999998</v>
      </c>
      <c r="BC3699" s="21"/>
      <c r="BD3699" s="22">
        <f t="shared" si="436"/>
        <v>31.111559139784944</v>
      </c>
      <c r="BE3699" s="21"/>
      <c r="BG3699" s="10"/>
      <c r="BH3699" s="21">
        <f t="shared" si="437"/>
        <v>0</v>
      </c>
      <c r="BI3699" s="22">
        <f t="shared" si="437"/>
        <v>2.3147000000000001E-2</v>
      </c>
      <c r="BJ3699" s="21"/>
      <c r="BK3699" s="21">
        <v>0</v>
      </c>
      <c r="BL3699" s="22">
        <v>6.9441000000000003E-2</v>
      </c>
      <c r="BM3699" s="21"/>
      <c r="BN3699" s="21">
        <f t="shared" si="435"/>
        <v>0</v>
      </c>
      <c r="BO3699" s="22">
        <f t="shared" si="435"/>
        <v>0.27776400000000001</v>
      </c>
      <c r="BP3699" s="21">
        <f t="shared" si="435"/>
        <v>0</v>
      </c>
    </row>
    <row r="3700" spans="1:68" ht="11.1" hidden="1" customHeight="1" outlineLevel="1" collapsed="1" x14ac:dyDescent="0.2">
      <c r="A3700" s="10"/>
      <c r="B3700" s="18"/>
      <c r="C3700" s="18"/>
      <c r="D3700" s="18"/>
      <c r="E3700" s="19" t="s">
        <v>3178</v>
      </c>
      <c r="F3700" s="209">
        <v>4.5709999999999997</v>
      </c>
      <c r="G3700" s="209">
        <v>3.8769999999999998</v>
      </c>
      <c r="H3700" s="209">
        <v>2.5760000000000001</v>
      </c>
      <c r="I3700" s="240">
        <v>2.0979999999999999</v>
      </c>
      <c r="J3700" s="240"/>
      <c r="K3700" s="20"/>
      <c r="L3700" s="20"/>
      <c r="M3700" s="20"/>
      <c r="N3700" s="20"/>
      <c r="O3700" s="20"/>
      <c r="P3700" s="209">
        <v>1.7290000000000001</v>
      </c>
      <c r="Q3700" s="209">
        <v>2.919</v>
      </c>
      <c r="R3700" s="209">
        <v>3.8010000000000002</v>
      </c>
      <c r="S3700" s="209">
        <v>5.1239999999999997</v>
      </c>
      <c r="T3700" s="209">
        <v>4.59</v>
      </c>
      <c r="U3700" s="209">
        <v>3.1850000000000001</v>
      </c>
      <c r="V3700" s="209">
        <v>1.232</v>
      </c>
      <c r="W3700" s="20"/>
      <c r="X3700" s="20"/>
      <c r="Y3700" s="20"/>
      <c r="Z3700" s="20"/>
      <c r="AA3700" s="20"/>
      <c r="AB3700" s="209">
        <v>1.8120000000000001</v>
      </c>
      <c r="AC3700" s="209">
        <v>3.355</v>
      </c>
      <c r="AD3700" s="209">
        <v>4.4219999999999997</v>
      </c>
      <c r="AE3700" s="209">
        <v>4.9240000000000004</v>
      </c>
      <c r="AF3700" s="209">
        <v>4.0369999999999999</v>
      </c>
      <c r="AG3700" s="209">
        <v>2.2970000000000002</v>
      </c>
      <c r="AH3700" s="209">
        <v>1.3129999999999999</v>
      </c>
      <c r="AI3700" s="20"/>
      <c r="AJ3700" s="20"/>
      <c r="AK3700" s="20"/>
      <c r="AL3700" s="20"/>
      <c r="AM3700" s="20"/>
      <c r="AN3700" s="209">
        <v>1.802</v>
      </c>
      <c r="AO3700" s="209">
        <v>3.4980000000000002</v>
      </c>
      <c r="AP3700" s="209">
        <v>4.718</v>
      </c>
      <c r="AQ3700" s="209">
        <v>4.8220000000000001</v>
      </c>
      <c r="AR3700" s="209">
        <v>4.4429999999999996</v>
      </c>
      <c r="AS3700" s="209">
        <v>3.1720000000000002</v>
      </c>
      <c r="AT3700" s="209">
        <v>2.0449999999999999</v>
      </c>
      <c r="AU3700" s="20"/>
      <c r="AV3700" s="20"/>
      <c r="AW3700" s="20"/>
      <c r="AX3700" s="20"/>
      <c r="AY3700" s="20"/>
      <c r="AZ3700" s="209">
        <v>1.0389999999999999</v>
      </c>
      <c r="BA3700" s="209">
        <v>2.577</v>
      </c>
      <c r="BB3700" s="21">
        <f t="shared" ref="BB3700:BB3765" si="438">MAX(F3700:BA3700)</f>
        <v>5.1239999999999997</v>
      </c>
      <c r="BC3700" s="21">
        <f>BF3700</f>
        <v>11.1</v>
      </c>
      <c r="BD3700" s="22">
        <f t="shared" si="436"/>
        <v>6.887096774193548</v>
      </c>
      <c r="BE3700" s="21">
        <f>BC3700-BD3700</f>
        <v>4.2129032258064516</v>
      </c>
      <c r="BF3700" s="2">
        <v>11.1</v>
      </c>
      <c r="BG3700" s="10">
        <v>6</v>
      </c>
      <c r="BH3700" s="21">
        <f t="shared" si="437"/>
        <v>8.2583999999999991E-3</v>
      </c>
      <c r="BI3700" s="22">
        <f t="shared" si="437"/>
        <v>5.1240000000000001E-3</v>
      </c>
      <c r="BJ3700" s="21">
        <f>BH3700-BI3700</f>
        <v>3.134399999999999E-3</v>
      </c>
      <c r="BK3700" s="21">
        <v>2.4775199999999997E-2</v>
      </c>
      <c r="BL3700" s="22">
        <v>1.5372E-2</v>
      </c>
      <c r="BM3700" s="21">
        <v>9.403199999999997E-3</v>
      </c>
      <c r="BN3700" s="21">
        <f t="shared" si="435"/>
        <v>9.9100799999999989E-2</v>
      </c>
      <c r="BO3700" s="22">
        <f t="shared" si="435"/>
        <v>6.1488000000000001E-2</v>
      </c>
      <c r="BP3700" s="21">
        <f t="shared" si="435"/>
        <v>3.7612799999999988E-2</v>
      </c>
    </row>
    <row r="3701" spans="1:68" ht="11.1" hidden="1" customHeight="1" outlineLevel="2" x14ac:dyDescent="0.2">
      <c r="A3701" s="10"/>
      <c r="B3701" s="18"/>
      <c r="C3701" s="18"/>
      <c r="D3701" s="18"/>
      <c r="E3701" s="23" t="s">
        <v>3179</v>
      </c>
      <c r="F3701" s="208">
        <v>4.5709999999999997</v>
      </c>
      <c r="G3701" s="208">
        <v>3.8769999999999998</v>
      </c>
      <c r="H3701" s="208">
        <v>2.5760000000000001</v>
      </c>
      <c r="I3701" s="239">
        <v>2.0979999999999999</v>
      </c>
      <c r="J3701" s="239"/>
      <c r="K3701" s="24"/>
      <c r="L3701" s="24"/>
      <c r="M3701" s="24"/>
      <c r="N3701" s="24"/>
      <c r="O3701" s="24"/>
      <c r="P3701" s="208">
        <v>1.7290000000000001</v>
      </c>
      <c r="Q3701" s="208">
        <v>2.919</v>
      </c>
      <c r="R3701" s="208">
        <v>3.8010000000000002</v>
      </c>
      <c r="S3701" s="208">
        <v>5.1239999999999997</v>
      </c>
      <c r="T3701" s="208">
        <v>4.59</v>
      </c>
      <c r="U3701" s="208">
        <v>3.1850000000000001</v>
      </c>
      <c r="V3701" s="208">
        <v>1.232</v>
      </c>
      <c r="W3701" s="24"/>
      <c r="X3701" s="24"/>
      <c r="Y3701" s="24"/>
      <c r="Z3701" s="24"/>
      <c r="AA3701" s="24"/>
      <c r="AB3701" s="208">
        <v>1.8120000000000001</v>
      </c>
      <c r="AC3701" s="208">
        <v>3.355</v>
      </c>
      <c r="AD3701" s="208">
        <v>4.4219999999999997</v>
      </c>
      <c r="AE3701" s="208">
        <v>4.9240000000000004</v>
      </c>
      <c r="AF3701" s="208">
        <v>4.0369999999999999</v>
      </c>
      <c r="AG3701" s="208">
        <v>2.2970000000000002</v>
      </c>
      <c r="AH3701" s="208">
        <v>1.3129999999999999</v>
      </c>
      <c r="AI3701" s="24"/>
      <c r="AJ3701" s="24"/>
      <c r="AK3701" s="24"/>
      <c r="AL3701" s="24"/>
      <c r="AM3701" s="24"/>
      <c r="AN3701" s="208">
        <v>1.802</v>
      </c>
      <c r="AO3701" s="208">
        <v>3.4980000000000002</v>
      </c>
      <c r="AP3701" s="208">
        <v>4.718</v>
      </c>
      <c r="AQ3701" s="208">
        <v>4.8220000000000001</v>
      </c>
      <c r="AR3701" s="208">
        <v>4.4429999999999996</v>
      </c>
      <c r="AS3701" s="208">
        <v>3.1720000000000002</v>
      </c>
      <c r="AT3701" s="208">
        <v>2.0449999999999999</v>
      </c>
      <c r="AU3701" s="24"/>
      <c r="AV3701" s="24"/>
      <c r="AW3701" s="24"/>
      <c r="AX3701" s="24"/>
      <c r="AY3701" s="24"/>
      <c r="AZ3701" s="208">
        <v>1.0389999999999999</v>
      </c>
      <c r="BA3701" s="208">
        <v>2.577</v>
      </c>
      <c r="BB3701" s="21">
        <f t="shared" si="438"/>
        <v>5.1239999999999997</v>
      </c>
      <c r="BC3701" s="21"/>
      <c r="BD3701" s="22">
        <f t="shared" si="436"/>
        <v>6.887096774193548</v>
      </c>
      <c r="BE3701" s="21"/>
      <c r="BG3701" s="10"/>
      <c r="BH3701" s="21">
        <f t="shared" si="437"/>
        <v>0</v>
      </c>
      <c r="BI3701" s="22">
        <f t="shared" si="437"/>
        <v>5.1240000000000001E-3</v>
      </c>
      <c r="BJ3701" s="21"/>
      <c r="BK3701" s="21">
        <v>0</v>
      </c>
      <c r="BL3701" s="22">
        <v>1.5372E-2</v>
      </c>
      <c r="BM3701" s="21"/>
      <c r="BN3701" s="21">
        <f t="shared" si="435"/>
        <v>0</v>
      </c>
      <c r="BO3701" s="22">
        <f t="shared" si="435"/>
        <v>6.1488000000000001E-2</v>
      </c>
      <c r="BP3701" s="21">
        <f t="shared" si="435"/>
        <v>0</v>
      </c>
    </row>
    <row r="3702" spans="1:68" ht="11.1" hidden="1" customHeight="1" outlineLevel="1" collapsed="1" x14ac:dyDescent="0.2">
      <c r="A3702" s="10"/>
      <c r="B3702" s="18"/>
      <c r="C3702" s="18"/>
      <c r="D3702" s="18"/>
      <c r="E3702" s="19" t="s">
        <v>3180</v>
      </c>
      <c r="F3702" s="20"/>
      <c r="G3702" s="20"/>
      <c r="H3702" s="20"/>
      <c r="I3702" s="20"/>
      <c r="J3702" s="20"/>
      <c r="K3702" s="20"/>
      <c r="L3702" s="20"/>
      <c r="M3702" s="20"/>
      <c r="N3702" s="20"/>
      <c r="O3702" s="20"/>
      <c r="P3702" s="20"/>
      <c r="Q3702" s="20"/>
      <c r="R3702" s="20"/>
      <c r="S3702" s="20"/>
      <c r="T3702" s="20"/>
      <c r="U3702" s="20"/>
      <c r="V3702" s="209">
        <v>14</v>
      </c>
      <c r="W3702" s="20"/>
      <c r="X3702" s="20"/>
      <c r="Y3702" s="20"/>
      <c r="Z3702" s="20"/>
      <c r="AA3702" s="20"/>
      <c r="AB3702" s="20"/>
      <c r="AC3702" s="20"/>
      <c r="AD3702" s="20"/>
      <c r="AE3702" s="20"/>
      <c r="AF3702" s="20"/>
      <c r="AG3702" s="20"/>
      <c r="AH3702" s="20"/>
      <c r="AI3702" s="20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  <c r="BA3702" s="20"/>
      <c r="BB3702" s="21">
        <f t="shared" si="438"/>
        <v>14</v>
      </c>
      <c r="BC3702" s="21">
        <f>BD3702</f>
        <v>18.817204301075268</v>
      </c>
      <c r="BD3702" s="22">
        <f t="shared" si="436"/>
        <v>18.817204301075268</v>
      </c>
      <c r="BE3702" s="21">
        <f>BC3702-BD3702</f>
        <v>0</v>
      </c>
      <c r="BG3702" s="10"/>
      <c r="BH3702" s="21">
        <f t="shared" si="437"/>
        <v>1.4E-2</v>
      </c>
      <c r="BI3702" s="22">
        <f t="shared" si="437"/>
        <v>1.4E-2</v>
      </c>
      <c r="BJ3702" s="21">
        <f>BH3702-BI3702</f>
        <v>0</v>
      </c>
      <c r="BK3702" s="21">
        <v>4.2000000000000003E-2</v>
      </c>
      <c r="BL3702" s="22">
        <v>4.2000000000000003E-2</v>
      </c>
      <c r="BM3702" s="21">
        <v>0</v>
      </c>
      <c r="BN3702" s="21">
        <f t="shared" si="435"/>
        <v>0.16800000000000001</v>
      </c>
      <c r="BO3702" s="22">
        <f t="shared" si="435"/>
        <v>0.16800000000000001</v>
      </c>
      <c r="BP3702" s="21">
        <f t="shared" si="435"/>
        <v>0</v>
      </c>
    </row>
    <row r="3703" spans="1:68" ht="11.1" hidden="1" customHeight="1" outlineLevel="2" x14ac:dyDescent="0.2">
      <c r="A3703" s="10"/>
      <c r="B3703" s="18"/>
      <c r="C3703" s="18"/>
      <c r="D3703" s="18"/>
      <c r="E3703" s="23"/>
      <c r="F3703" s="24"/>
      <c r="G3703" s="24"/>
      <c r="H3703" s="24"/>
      <c r="I3703" s="24"/>
      <c r="J3703" s="24"/>
      <c r="K3703" s="24"/>
      <c r="L3703" s="24"/>
      <c r="M3703" s="24"/>
      <c r="N3703" s="24"/>
      <c r="O3703" s="24"/>
      <c r="P3703" s="24"/>
      <c r="Q3703" s="24"/>
      <c r="R3703" s="24"/>
      <c r="S3703" s="24"/>
      <c r="T3703" s="24"/>
      <c r="U3703" s="24"/>
      <c r="V3703" s="208">
        <v>14</v>
      </c>
      <c r="W3703" s="24"/>
      <c r="X3703" s="24"/>
      <c r="Y3703" s="24"/>
      <c r="Z3703" s="24"/>
      <c r="AA3703" s="24"/>
      <c r="AB3703" s="24"/>
      <c r="AC3703" s="24"/>
      <c r="AD3703" s="24"/>
      <c r="AE3703" s="24"/>
      <c r="AF3703" s="24"/>
      <c r="AG3703" s="24"/>
      <c r="AH3703" s="24"/>
      <c r="AI3703" s="24"/>
      <c r="AJ3703" s="24"/>
      <c r="AK3703" s="24"/>
      <c r="AL3703" s="24"/>
      <c r="AM3703" s="24"/>
      <c r="AN3703" s="24"/>
      <c r="AO3703" s="24"/>
      <c r="AP3703" s="24"/>
      <c r="AQ3703" s="24"/>
      <c r="AR3703" s="24"/>
      <c r="AS3703" s="24"/>
      <c r="AT3703" s="24"/>
      <c r="AU3703" s="24"/>
      <c r="AV3703" s="24"/>
      <c r="AW3703" s="24"/>
      <c r="AX3703" s="24"/>
      <c r="AY3703" s="24"/>
      <c r="AZ3703" s="24"/>
      <c r="BA3703" s="24"/>
      <c r="BB3703" s="21">
        <f t="shared" si="438"/>
        <v>14</v>
      </c>
      <c r="BC3703" s="21"/>
      <c r="BD3703" s="22">
        <f t="shared" si="436"/>
        <v>18.817204301075268</v>
      </c>
      <c r="BE3703" s="21"/>
      <c r="BG3703" s="10"/>
      <c r="BH3703" s="21">
        <f t="shared" si="437"/>
        <v>0</v>
      </c>
      <c r="BI3703" s="22">
        <f t="shared" si="437"/>
        <v>1.4E-2</v>
      </c>
      <c r="BJ3703" s="21"/>
      <c r="BK3703" s="21">
        <v>0</v>
      </c>
      <c r="BL3703" s="22">
        <v>4.2000000000000003E-2</v>
      </c>
      <c r="BM3703" s="21"/>
      <c r="BN3703" s="21">
        <f t="shared" si="435"/>
        <v>0</v>
      </c>
      <c r="BO3703" s="22">
        <f t="shared" si="435"/>
        <v>0.16800000000000001</v>
      </c>
      <c r="BP3703" s="21">
        <f t="shared" si="435"/>
        <v>0</v>
      </c>
    </row>
    <row r="3704" spans="1:68" ht="11.1" hidden="1" customHeight="1" outlineLevel="1" collapsed="1" x14ac:dyDescent="0.2">
      <c r="A3704" s="10"/>
      <c r="B3704" s="18"/>
      <c r="C3704" s="18"/>
      <c r="D3704" s="18"/>
      <c r="E3704" s="19" t="s">
        <v>3181</v>
      </c>
      <c r="F3704" s="209">
        <v>102.081</v>
      </c>
      <c r="G3704" s="209">
        <v>86.923000000000002</v>
      </c>
      <c r="H3704" s="209">
        <v>76.436000000000007</v>
      </c>
      <c r="I3704" s="240">
        <v>62.917000000000002</v>
      </c>
      <c r="J3704" s="240"/>
      <c r="K3704" s="209">
        <v>43.691000000000003</v>
      </c>
      <c r="L3704" s="209">
        <v>8.1880000000000006</v>
      </c>
      <c r="M3704" s="20"/>
      <c r="N3704" s="20"/>
      <c r="O3704" s="209">
        <v>23.670999999999999</v>
      </c>
      <c r="P3704" s="209">
        <v>60.384</v>
      </c>
      <c r="Q3704" s="209">
        <v>94.378</v>
      </c>
      <c r="R3704" s="209">
        <v>112.253</v>
      </c>
      <c r="S3704" s="209">
        <v>120.483</v>
      </c>
      <c r="T3704" s="209">
        <v>109.29300000000001</v>
      </c>
      <c r="U3704" s="209">
        <v>94.234999999999999</v>
      </c>
      <c r="V3704" s="209">
        <v>34.284999999999997</v>
      </c>
      <c r="W3704" s="209">
        <v>22.963999999999999</v>
      </c>
      <c r="X3704" s="20"/>
      <c r="Y3704" s="20"/>
      <c r="Z3704" s="20"/>
      <c r="AA3704" s="209">
        <v>23</v>
      </c>
      <c r="AB3704" s="209">
        <v>92.061999999999998</v>
      </c>
      <c r="AC3704" s="209">
        <v>127.087</v>
      </c>
      <c r="AD3704" s="209">
        <v>118.587</v>
      </c>
      <c r="AE3704" s="209">
        <v>127.193</v>
      </c>
      <c r="AF3704" s="209">
        <v>106.465</v>
      </c>
      <c r="AG3704" s="209">
        <v>70.606999999999999</v>
      </c>
      <c r="AH3704" s="209">
        <v>45.234000000000002</v>
      </c>
      <c r="AI3704" s="209">
        <v>34.125</v>
      </c>
      <c r="AJ3704" s="20"/>
      <c r="AK3704" s="20"/>
      <c r="AL3704" s="20"/>
      <c r="AM3704" s="209">
        <v>5.73</v>
      </c>
      <c r="AN3704" s="209">
        <v>66.307000000000002</v>
      </c>
      <c r="AO3704" s="209">
        <v>127.913</v>
      </c>
      <c r="AP3704" s="209">
        <v>119.509</v>
      </c>
      <c r="AQ3704" s="209">
        <v>129.196</v>
      </c>
      <c r="AR3704" s="209">
        <v>100.306</v>
      </c>
      <c r="AS3704" s="209">
        <v>96.634</v>
      </c>
      <c r="AT3704" s="209">
        <v>51.844000000000001</v>
      </c>
      <c r="AU3704" s="209">
        <v>24.001999999999999</v>
      </c>
      <c r="AV3704" s="20"/>
      <c r="AW3704" s="20"/>
      <c r="AX3704" s="20"/>
      <c r="AY3704" s="209">
        <v>24.17</v>
      </c>
      <c r="AZ3704" s="209">
        <v>46.542000000000002</v>
      </c>
      <c r="BA3704" s="209">
        <v>81.831000000000003</v>
      </c>
      <c r="BB3704" s="21">
        <f t="shared" si="438"/>
        <v>129.196</v>
      </c>
      <c r="BC3704" s="21">
        <f>BD3704</f>
        <v>173.65053763440861</v>
      </c>
      <c r="BD3704" s="22">
        <f t="shared" si="436"/>
        <v>173.65053763440861</v>
      </c>
      <c r="BE3704" s="21">
        <f>BC3704-BD3704</f>
        <v>0</v>
      </c>
      <c r="BG3704" s="10">
        <v>5</v>
      </c>
      <c r="BH3704" s="21">
        <f t="shared" si="437"/>
        <v>0.12919600000000001</v>
      </c>
      <c r="BI3704" s="22">
        <f t="shared" si="437"/>
        <v>0.12919600000000001</v>
      </c>
      <c r="BJ3704" s="21">
        <f>BH3704-BI3704</f>
        <v>0</v>
      </c>
      <c r="BK3704" s="21">
        <v>0.38758800000000004</v>
      </c>
      <c r="BL3704" s="22">
        <v>0.38758800000000004</v>
      </c>
      <c r="BM3704" s="21">
        <v>0</v>
      </c>
      <c r="BN3704" s="21">
        <f t="shared" si="435"/>
        <v>1.5503520000000002</v>
      </c>
      <c r="BO3704" s="22">
        <f t="shared" si="435"/>
        <v>1.5503520000000002</v>
      </c>
      <c r="BP3704" s="21">
        <f t="shared" si="435"/>
        <v>0</v>
      </c>
    </row>
    <row r="3705" spans="1:68" ht="11.1" hidden="1" customHeight="1" outlineLevel="2" x14ac:dyDescent="0.2">
      <c r="A3705" s="10"/>
      <c r="B3705" s="18"/>
      <c r="C3705" s="18"/>
      <c r="D3705" s="18"/>
      <c r="E3705" s="23" t="s">
        <v>3182</v>
      </c>
      <c r="F3705" s="208">
        <v>102.081</v>
      </c>
      <c r="G3705" s="208">
        <v>86.923000000000002</v>
      </c>
      <c r="H3705" s="208">
        <v>76.436000000000007</v>
      </c>
      <c r="I3705" s="239">
        <v>62.917000000000002</v>
      </c>
      <c r="J3705" s="239"/>
      <c r="K3705" s="208">
        <v>43.691000000000003</v>
      </c>
      <c r="L3705" s="208">
        <v>8.1880000000000006</v>
      </c>
      <c r="M3705" s="24"/>
      <c r="N3705" s="24"/>
      <c r="O3705" s="208">
        <v>23.670999999999999</v>
      </c>
      <c r="P3705" s="208">
        <v>60.384</v>
      </c>
      <c r="Q3705" s="208">
        <v>94.378</v>
      </c>
      <c r="R3705" s="208">
        <v>112.253</v>
      </c>
      <c r="S3705" s="208">
        <v>120.483</v>
      </c>
      <c r="T3705" s="208">
        <v>109.29300000000001</v>
      </c>
      <c r="U3705" s="208">
        <v>94.234999999999999</v>
      </c>
      <c r="V3705" s="208">
        <v>34.284999999999997</v>
      </c>
      <c r="W3705" s="208">
        <v>22.963999999999999</v>
      </c>
      <c r="X3705" s="24"/>
      <c r="Y3705" s="24"/>
      <c r="Z3705" s="24"/>
      <c r="AA3705" s="208">
        <v>23</v>
      </c>
      <c r="AB3705" s="208">
        <v>92.061999999999998</v>
      </c>
      <c r="AC3705" s="208">
        <v>127.087</v>
      </c>
      <c r="AD3705" s="208">
        <v>118.587</v>
      </c>
      <c r="AE3705" s="208">
        <v>127.193</v>
      </c>
      <c r="AF3705" s="208">
        <v>106.465</v>
      </c>
      <c r="AG3705" s="208">
        <v>70.606999999999999</v>
      </c>
      <c r="AH3705" s="208">
        <v>45.234000000000002</v>
      </c>
      <c r="AI3705" s="208">
        <v>34.125</v>
      </c>
      <c r="AJ3705" s="24"/>
      <c r="AK3705" s="24"/>
      <c r="AL3705" s="24"/>
      <c r="AM3705" s="208">
        <v>5.73</v>
      </c>
      <c r="AN3705" s="208">
        <v>66.307000000000002</v>
      </c>
      <c r="AO3705" s="208">
        <v>127.913</v>
      </c>
      <c r="AP3705" s="208">
        <v>119.509</v>
      </c>
      <c r="AQ3705" s="208">
        <v>129.196</v>
      </c>
      <c r="AR3705" s="208">
        <v>100.306</v>
      </c>
      <c r="AS3705" s="208">
        <v>96.634</v>
      </c>
      <c r="AT3705" s="208">
        <v>51.844000000000001</v>
      </c>
      <c r="AU3705" s="208">
        <v>24.001999999999999</v>
      </c>
      <c r="AV3705" s="24"/>
      <c r="AW3705" s="24"/>
      <c r="AX3705" s="24"/>
      <c r="AY3705" s="208">
        <v>24.17</v>
      </c>
      <c r="AZ3705" s="208">
        <v>46.542000000000002</v>
      </c>
      <c r="BA3705" s="208">
        <v>81.831000000000003</v>
      </c>
      <c r="BB3705" s="21">
        <f t="shared" si="438"/>
        <v>129.196</v>
      </c>
      <c r="BC3705" s="21"/>
      <c r="BD3705" s="22">
        <f t="shared" si="436"/>
        <v>173.65053763440861</v>
      </c>
      <c r="BE3705" s="21"/>
      <c r="BG3705" s="10"/>
      <c r="BH3705" s="21">
        <f t="shared" si="437"/>
        <v>0</v>
      </c>
      <c r="BI3705" s="22">
        <f t="shared" si="437"/>
        <v>0.12919600000000001</v>
      </c>
      <c r="BJ3705" s="21"/>
      <c r="BK3705" s="21">
        <v>0</v>
      </c>
      <c r="BL3705" s="22">
        <v>0.38758800000000004</v>
      </c>
      <c r="BM3705" s="21"/>
      <c r="BN3705" s="21">
        <f t="shared" si="435"/>
        <v>0</v>
      </c>
      <c r="BO3705" s="22">
        <f t="shared" si="435"/>
        <v>1.5503520000000002</v>
      </c>
      <c r="BP3705" s="21">
        <f t="shared" si="435"/>
        <v>0</v>
      </c>
    </row>
    <row r="3706" spans="1:68" ht="11.1" hidden="1" customHeight="1" outlineLevel="1" collapsed="1" x14ac:dyDescent="0.2">
      <c r="A3706" s="10"/>
      <c r="B3706" s="18"/>
      <c r="C3706" s="18"/>
      <c r="D3706" s="18"/>
      <c r="E3706" s="19" t="s">
        <v>3183</v>
      </c>
      <c r="F3706" s="209">
        <v>8.6639999999999997</v>
      </c>
      <c r="G3706" s="209">
        <v>7.258</v>
      </c>
      <c r="H3706" s="209">
        <v>7.4480000000000004</v>
      </c>
      <c r="I3706" s="20"/>
      <c r="J3706" s="20"/>
      <c r="K3706" s="209">
        <v>10.333</v>
      </c>
      <c r="L3706" s="209">
        <v>4.3840000000000003</v>
      </c>
      <c r="M3706" s="209">
        <v>4.5629999999999997</v>
      </c>
      <c r="N3706" s="20"/>
      <c r="O3706" s="209">
        <v>7.5460000000000003</v>
      </c>
      <c r="P3706" s="209">
        <v>5.649</v>
      </c>
      <c r="Q3706" s="209">
        <v>7.5629999999999997</v>
      </c>
      <c r="R3706" s="20"/>
      <c r="S3706" s="209">
        <v>20.968</v>
      </c>
      <c r="T3706" s="209">
        <v>9.8930000000000007</v>
      </c>
      <c r="U3706" s="209">
        <v>7.7030000000000003</v>
      </c>
      <c r="V3706" s="209">
        <v>5.6159999999999997</v>
      </c>
      <c r="W3706" s="209">
        <v>2.657</v>
      </c>
      <c r="X3706" s="209">
        <v>3.05</v>
      </c>
      <c r="Y3706" s="209">
        <v>3.0339999999999998</v>
      </c>
      <c r="Z3706" s="209">
        <v>4.351</v>
      </c>
      <c r="AA3706" s="209">
        <v>4.085</v>
      </c>
      <c r="AB3706" s="209">
        <v>4.8310000000000004</v>
      </c>
      <c r="AC3706" s="209">
        <v>8.9260000000000002</v>
      </c>
      <c r="AD3706" s="209">
        <v>8.9890000000000008</v>
      </c>
      <c r="AE3706" s="209">
        <v>8.2059999999999995</v>
      </c>
      <c r="AF3706" s="209">
        <v>10.836</v>
      </c>
      <c r="AG3706" s="209">
        <v>4.6500000000000004</v>
      </c>
      <c r="AH3706" s="209">
        <v>4.2249999999999996</v>
      </c>
      <c r="AI3706" s="209">
        <v>3.7229999999999999</v>
      </c>
      <c r="AJ3706" s="209">
        <v>4.0110000000000001</v>
      </c>
      <c r="AK3706" s="209">
        <v>1.89</v>
      </c>
      <c r="AL3706" s="209">
        <v>4.5330000000000004</v>
      </c>
      <c r="AM3706" s="209">
        <v>4.093</v>
      </c>
      <c r="AN3706" s="209">
        <v>3.0219999999999998</v>
      </c>
      <c r="AO3706" s="209">
        <v>9.3030000000000008</v>
      </c>
      <c r="AP3706" s="209">
        <v>11.077</v>
      </c>
      <c r="AQ3706" s="209">
        <v>8.2360000000000007</v>
      </c>
      <c r="AR3706" s="209">
        <v>10.029</v>
      </c>
      <c r="AS3706" s="209">
        <v>7.0869999999999997</v>
      </c>
      <c r="AT3706" s="209">
        <v>6.6890000000000001</v>
      </c>
      <c r="AU3706" s="209">
        <v>2.1219999999999999</v>
      </c>
      <c r="AV3706" s="209">
        <v>3.722</v>
      </c>
      <c r="AW3706" s="209">
        <v>2.7909999999999999</v>
      </c>
      <c r="AX3706" s="209">
        <v>0.70099999999999996</v>
      </c>
      <c r="AY3706" s="209">
        <v>6.4370000000000003</v>
      </c>
      <c r="AZ3706" s="209">
        <v>4.0110000000000001</v>
      </c>
      <c r="BA3706" s="209">
        <v>6.8979999999999997</v>
      </c>
      <c r="BB3706" s="56">
        <f t="shared" si="438"/>
        <v>20.968</v>
      </c>
      <c r="BC3706" s="21">
        <f>BD3706</f>
        <v>28.182795698924732</v>
      </c>
      <c r="BD3706" s="22">
        <f t="shared" si="436"/>
        <v>28.182795698924732</v>
      </c>
      <c r="BE3706" s="21">
        <f>BC3706-BD3706</f>
        <v>0</v>
      </c>
      <c r="BF3706" s="2">
        <v>23.3</v>
      </c>
      <c r="BG3706" s="10">
        <v>6</v>
      </c>
      <c r="BH3706" s="21">
        <f t="shared" si="437"/>
        <v>2.0968000000000001E-2</v>
      </c>
      <c r="BI3706" s="22">
        <f t="shared" si="437"/>
        <v>2.0968000000000001E-2</v>
      </c>
      <c r="BJ3706" s="21">
        <f>BH3706-BI3706</f>
        <v>0</v>
      </c>
      <c r="BK3706" s="21">
        <v>6.2904000000000002E-2</v>
      </c>
      <c r="BL3706" s="22">
        <v>6.2904000000000002E-2</v>
      </c>
      <c r="BM3706" s="21">
        <v>0</v>
      </c>
      <c r="BN3706" s="21">
        <f t="shared" si="435"/>
        <v>0.25161600000000001</v>
      </c>
      <c r="BO3706" s="22">
        <f t="shared" si="435"/>
        <v>0.25161600000000001</v>
      </c>
      <c r="BP3706" s="21">
        <f t="shared" si="435"/>
        <v>0</v>
      </c>
    </row>
    <row r="3707" spans="1:68" ht="11.1" hidden="1" customHeight="1" outlineLevel="2" x14ac:dyDescent="0.2">
      <c r="A3707" s="10"/>
      <c r="B3707" s="18"/>
      <c r="C3707" s="18"/>
      <c r="D3707" s="18"/>
      <c r="E3707" s="23" t="s">
        <v>3184</v>
      </c>
      <c r="F3707" s="24"/>
      <c r="G3707" s="24"/>
      <c r="H3707" s="24"/>
      <c r="I3707" s="24"/>
      <c r="J3707" s="24"/>
      <c r="K3707" s="24"/>
      <c r="L3707" s="24"/>
      <c r="M3707" s="24"/>
      <c r="N3707" s="24"/>
      <c r="O3707" s="24"/>
      <c r="P3707" s="24"/>
      <c r="Q3707" s="24"/>
      <c r="R3707" s="24"/>
      <c r="S3707" s="208">
        <v>7.2999999999999995E-2</v>
      </c>
      <c r="T3707" s="24"/>
      <c r="U3707" s="208">
        <v>2.8000000000000001E-2</v>
      </c>
      <c r="V3707" s="208">
        <v>1E-3</v>
      </c>
      <c r="W3707" s="24"/>
      <c r="X3707" s="24"/>
      <c r="Y3707" s="24"/>
      <c r="Z3707" s="24"/>
      <c r="AA3707" s="24"/>
      <c r="AB3707" s="24"/>
      <c r="AC3707" s="208">
        <v>4.0000000000000001E-3</v>
      </c>
      <c r="AD3707" s="208">
        <v>1E-3</v>
      </c>
      <c r="AE3707" s="24"/>
      <c r="AF3707" s="24"/>
      <c r="AG3707" s="24"/>
      <c r="AH3707" s="24"/>
      <c r="AI3707" s="24"/>
      <c r="AJ3707" s="24"/>
      <c r="AK3707" s="24"/>
      <c r="AL3707" s="24"/>
      <c r="AM3707" s="24"/>
      <c r="AN3707" s="24"/>
      <c r="AO3707" s="24"/>
      <c r="AP3707" s="24"/>
      <c r="AQ3707" s="24"/>
      <c r="AR3707" s="24"/>
      <c r="AS3707" s="24"/>
      <c r="AT3707" s="24"/>
      <c r="AU3707" s="24"/>
      <c r="AV3707" s="24"/>
      <c r="AW3707" s="24"/>
      <c r="AX3707" s="24"/>
      <c r="AY3707" s="24"/>
      <c r="AZ3707" s="24"/>
      <c r="BA3707" s="24"/>
      <c r="BB3707" s="21">
        <f t="shared" si="438"/>
        <v>7.2999999999999995E-2</v>
      </c>
      <c r="BC3707" s="21"/>
      <c r="BD3707" s="22">
        <f t="shared" si="436"/>
        <v>9.8118279569892469E-2</v>
      </c>
      <c r="BE3707" s="21"/>
      <c r="BG3707" s="10"/>
      <c r="BH3707" s="21">
        <f t="shared" si="437"/>
        <v>0</v>
      </c>
      <c r="BI3707" s="22">
        <f t="shared" si="437"/>
        <v>7.2999999999999985E-5</v>
      </c>
      <c r="BJ3707" s="21"/>
      <c r="BK3707" s="21">
        <v>0</v>
      </c>
      <c r="BL3707" s="22">
        <v>2.1899999999999996E-4</v>
      </c>
      <c r="BM3707" s="21"/>
      <c r="BN3707" s="21">
        <f t="shared" si="435"/>
        <v>0</v>
      </c>
      <c r="BO3707" s="22">
        <f t="shared" si="435"/>
        <v>8.7599999999999983E-4</v>
      </c>
      <c r="BP3707" s="21">
        <f t="shared" si="435"/>
        <v>0</v>
      </c>
    </row>
    <row r="3708" spans="1:68" ht="11.1" hidden="1" customHeight="1" outlineLevel="2" x14ac:dyDescent="0.2">
      <c r="A3708" s="10"/>
      <c r="B3708" s="18"/>
      <c r="C3708" s="18"/>
      <c r="D3708" s="18"/>
      <c r="E3708" s="23" t="s">
        <v>3185</v>
      </c>
      <c r="F3708" s="208">
        <v>8.6639999999999997</v>
      </c>
      <c r="G3708" s="208">
        <v>7.258</v>
      </c>
      <c r="H3708" s="208">
        <v>7.4480000000000004</v>
      </c>
      <c r="I3708" s="24"/>
      <c r="J3708" s="24"/>
      <c r="K3708" s="208">
        <v>10.333</v>
      </c>
      <c r="L3708" s="208">
        <v>4.3840000000000003</v>
      </c>
      <c r="M3708" s="208">
        <v>4.5629999999999997</v>
      </c>
      <c r="N3708" s="24"/>
      <c r="O3708" s="208">
        <v>7.5460000000000003</v>
      </c>
      <c r="P3708" s="208">
        <v>5.649</v>
      </c>
      <c r="Q3708" s="208">
        <v>7.5629999999999997</v>
      </c>
      <c r="R3708" s="24"/>
      <c r="S3708" s="208">
        <v>20.895</v>
      </c>
      <c r="T3708" s="208">
        <v>9.8930000000000007</v>
      </c>
      <c r="U3708" s="208">
        <v>7.6749999999999998</v>
      </c>
      <c r="V3708" s="208">
        <v>5.6150000000000002</v>
      </c>
      <c r="W3708" s="208">
        <v>2.657</v>
      </c>
      <c r="X3708" s="208">
        <v>3.05</v>
      </c>
      <c r="Y3708" s="208">
        <v>3.0339999999999998</v>
      </c>
      <c r="Z3708" s="208">
        <v>4.351</v>
      </c>
      <c r="AA3708" s="208">
        <v>4.085</v>
      </c>
      <c r="AB3708" s="208">
        <v>4.8310000000000004</v>
      </c>
      <c r="AC3708" s="208">
        <v>8.9220000000000006</v>
      </c>
      <c r="AD3708" s="208">
        <v>8.9879999999999995</v>
      </c>
      <c r="AE3708" s="208">
        <v>8.2059999999999995</v>
      </c>
      <c r="AF3708" s="208">
        <v>10.836</v>
      </c>
      <c r="AG3708" s="208">
        <v>4.6500000000000004</v>
      </c>
      <c r="AH3708" s="208">
        <v>4.2249999999999996</v>
      </c>
      <c r="AI3708" s="208">
        <v>3.7229999999999999</v>
      </c>
      <c r="AJ3708" s="208">
        <v>4.0110000000000001</v>
      </c>
      <c r="AK3708" s="208">
        <v>1.89</v>
      </c>
      <c r="AL3708" s="208">
        <v>4.5330000000000004</v>
      </c>
      <c r="AM3708" s="208">
        <v>4.093</v>
      </c>
      <c r="AN3708" s="208">
        <v>3.0219999999999998</v>
      </c>
      <c r="AO3708" s="208">
        <v>9.3030000000000008</v>
      </c>
      <c r="AP3708" s="208">
        <v>11.077</v>
      </c>
      <c r="AQ3708" s="208">
        <v>8.2360000000000007</v>
      </c>
      <c r="AR3708" s="208">
        <v>10.029</v>
      </c>
      <c r="AS3708" s="208">
        <v>7.0869999999999997</v>
      </c>
      <c r="AT3708" s="208">
        <v>6.6890000000000001</v>
      </c>
      <c r="AU3708" s="208">
        <v>2.1219999999999999</v>
      </c>
      <c r="AV3708" s="208">
        <v>3.722</v>
      </c>
      <c r="AW3708" s="208">
        <v>2.7909999999999999</v>
      </c>
      <c r="AX3708" s="208">
        <v>0.70099999999999996</v>
      </c>
      <c r="AY3708" s="208">
        <v>6.4370000000000003</v>
      </c>
      <c r="AZ3708" s="208">
        <v>4.0110000000000001</v>
      </c>
      <c r="BA3708" s="208">
        <v>6.8979999999999997</v>
      </c>
      <c r="BB3708" s="21">
        <f t="shared" si="438"/>
        <v>20.895</v>
      </c>
      <c r="BC3708" s="21"/>
      <c r="BD3708" s="22">
        <f t="shared" si="436"/>
        <v>28.08467741935484</v>
      </c>
      <c r="BE3708" s="21"/>
      <c r="BG3708" s="10"/>
      <c r="BH3708" s="21">
        <f t="shared" si="437"/>
        <v>0</v>
      </c>
      <c r="BI3708" s="22">
        <f t="shared" si="437"/>
        <v>2.0895E-2</v>
      </c>
      <c r="BJ3708" s="21"/>
      <c r="BK3708" s="21">
        <v>0</v>
      </c>
      <c r="BL3708" s="22">
        <v>6.2685000000000005E-2</v>
      </c>
      <c r="BM3708" s="21"/>
      <c r="BN3708" s="21">
        <f t="shared" si="435"/>
        <v>0</v>
      </c>
      <c r="BO3708" s="22">
        <f t="shared" si="435"/>
        <v>0.25074000000000002</v>
      </c>
      <c r="BP3708" s="21">
        <f t="shared" si="435"/>
        <v>0</v>
      </c>
    </row>
    <row r="3709" spans="1:68" ht="11.1" hidden="1" customHeight="1" outlineLevel="1" collapsed="1" x14ac:dyDescent="0.2">
      <c r="A3709" s="10"/>
      <c r="B3709" s="18"/>
      <c r="C3709" s="18"/>
      <c r="D3709" s="18"/>
      <c r="E3709" s="19" t="s">
        <v>3186</v>
      </c>
      <c r="F3709" s="209">
        <v>4</v>
      </c>
      <c r="G3709" s="209">
        <v>3</v>
      </c>
      <c r="H3709" s="20"/>
      <c r="I3709" s="20"/>
      <c r="J3709" s="20"/>
      <c r="K3709" s="20"/>
      <c r="L3709" s="20"/>
      <c r="M3709" s="20"/>
      <c r="N3709" s="20"/>
      <c r="O3709" s="209">
        <v>4.2220000000000004</v>
      </c>
      <c r="P3709" s="209">
        <v>1.33</v>
      </c>
      <c r="Q3709" s="209">
        <v>2.3759999999999999</v>
      </c>
      <c r="R3709" s="209">
        <v>2.8559999999999999</v>
      </c>
      <c r="S3709" s="209">
        <v>4.7409999999999997</v>
      </c>
      <c r="T3709" s="209">
        <v>3</v>
      </c>
      <c r="U3709" s="209">
        <v>1.5</v>
      </c>
      <c r="V3709" s="209">
        <v>1.579</v>
      </c>
      <c r="W3709" s="20"/>
      <c r="X3709" s="20"/>
      <c r="Y3709" s="20"/>
      <c r="Z3709" s="20"/>
      <c r="AA3709" s="20"/>
      <c r="AB3709" s="209">
        <v>2</v>
      </c>
      <c r="AC3709" s="209">
        <v>2.7</v>
      </c>
      <c r="AD3709" s="209">
        <v>3.4790000000000001</v>
      </c>
      <c r="AE3709" s="209">
        <v>3.5630000000000002</v>
      </c>
      <c r="AF3709" s="209">
        <v>4.2309999999999999</v>
      </c>
      <c r="AG3709" s="209">
        <v>1.6120000000000001</v>
      </c>
      <c r="AH3709" s="209">
        <v>1.26</v>
      </c>
      <c r="AI3709" s="209">
        <v>0.752</v>
      </c>
      <c r="AJ3709" s="209">
        <v>0.28299999999999997</v>
      </c>
      <c r="AK3709" s="20"/>
      <c r="AL3709" s="209">
        <v>0.17199999999999999</v>
      </c>
      <c r="AM3709" s="209">
        <v>0.65500000000000003</v>
      </c>
      <c r="AN3709" s="209">
        <v>1.268</v>
      </c>
      <c r="AO3709" s="209">
        <v>2.3889999999999998</v>
      </c>
      <c r="AP3709" s="209">
        <v>3.8940000000000001</v>
      </c>
      <c r="AQ3709" s="209">
        <v>3.0110000000000001</v>
      </c>
      <c r="AR3709" s="209">
        <v>3.2269999999999999</v>
      </c>
      <c r="AS3709" s="209">
        <v>2.2730000000000001</v>
      </c>
      <c r="AT3709" s="209">
        <v>1.044</v>
      </c>
      <c r="AU3709" s="209">
        <v>0.45</v>
      </c>
      <c r="AV3709" s="209">
        <v>0.02</v>
      </c>
      <c r="AW3709" s="20"/>
      <c r="AX3709" s="20"/>
      <c r="AY3709" s="20"/>
      <c r="AZ3709" s="209">
        <v>1.194</v>
      </c>
      <c r="BA3709" s="209">
        <v>2.3620000000000001</v>
      </c>
      <c r="BB3709" s="21">
        <f t="shared" si="438"/>
        <v>4.7409999999999997</v>
      </c>
      <c r="BC3709" s="21">
        <f>BF3709</f>
        <v>7.2</v>
      </c>
      <c r="BD3709" s="22">
        <f t="shared" si="436"/>
        <v>6.372311827956989</v>
      </c>
      <c r="BE3709" s="21">
        <f>BC3709-BD3709</f>
        <v>0.82768817204301115</v>
      </c>
      <c r="BF3709" s="90">
        <v>7.2</v>
      </c>
      <c r="BG3709" s="10">
        <v>6</v>
      </c>
      <c r="BH3709" s="21">
        <f t="shared" si="437"/>
        <v>5.3568000000000001E-3</v>
      </c>
      <c r="BI3709" s="22">
        <f t="shared" si="437"/>
        <v>4.7410000000000004E-3</v>
      </c>
      <c r="BJ3709" s="21">
        <f>BH3709-BI3709</f>
        <v>6.1579999999999968E-4</v>
      </c>
      <c r="BK3709" s="21">
        <v>1.6070399999999999E-2</v>
      </c>
      <c r="BL3709" s="22">
        <v>1.4223000000000001E-2</v>
      </c>
      <c r="BM3709" s="21">
        <v>1.8473999999999973E-3</v>
      </c>
      <c r="BN3709" s="21">
        <f t="shared" si="435"/>
        <v>6.4281599999999994E-2</v>
      </c>
      <c r="BO3709" s="22">
        <f t="shared" si="435"/>
        <v>5.6892000000000005E-2</v>
      </c>
      <c r="BP3709" s="21">
        <f t="shared" si="435"/>
        <v>7.3895999999999892E-3</v>
      </c>
    </row>
    <row r="3710" spans="1:68" ht="11.1" hidden="1" customHeight="1" outlineLevel="2" x14ac:dyDescent="0.2">
      <c r="A3710" s="10"/>
      <c r="B3710" s="18"/>
      <c r="C3710" s="18"/>
      <c r="D3710" s="18"/>
      <c r="E3710" s="23" t="s">
        <v>3187</v>
      </c>
      <c r="F3710" s="208">
        <v>4</v>
      </c>
      <c r="G3710" s="208">
        <v>3</v>
      </c>
      <c r="H3710" s="24"/>
      <c r="I3710" s="24"/>
      <c r="J3710" s="24"/>
      <c r="K3710" s="24"/>
      <c r="L3710" s="24"/>
      <c r="M3710" s="24"/>
      <c r="N3710" s="24"/>
      <c r="O3710" s="208">
        <v>4.2220000000000004</v>
      </c>
      <c r="P3710" s="208">
        <v>1.33</v>
      </c>
      <c r="Q3710" s="208">
        <v>2.3759999999999999</v>
      </c>
      <c r="R3710" s="208">
        <v>2.8559999999999999</v>
      </c>
      <c r="S3710" s="208">
        <v>4.7409999999999997</v>
      </c>
      <c r="T3710" s="208">
        <v>3</v>
      </c>
      <c r="U3710" s="208">
        <v>1.5</v>
      </c>
      <c r="V3710" s="208">
        <v>1.579</v>
      </c>
      <c r="W3710" s="24"/>
      <c r="X3710" s="24"/>
      <c r="Y3710" s="24"/>
      <c r="Z3710" s="24"/>
      <c r="AA3710" s="24"/>
      <c r="AB3710" s="208">
        <v>2</v>
      </c>
      <c r="AC3710" s="208">
        <v>2.7</v>
      </c>
      <c r="AD3710" s="208">
        <v>3.4790000000000001</v>
      </c>
      <c r="AE3710" s="208">
        <v>3.5630000000000002</v>
      </c>
      <c r="AF3710" s="208">
        <v>4.2309999999999999</v>
      </c>
      <c r="AG3710" s="208">
        <v>1.6120000000000001</v>
      </c>
      <c r="AH3710" s="208">
        <v>1.26</v>
      </c>
      <c r="AI3710" s="208">
        <v>0.752</v>
      </c>
      <c r="AJ3710" s="208">
        <v>0.28299999999999997</v>
      </c>
      <c r="AK3710" s="24"/>
      <c r="AL3710" s="208">
        <v>0.17199999999999999</v>
      </c>
      <c r="AM3710" s="208">
        <v>0.65500000000000003</v>
      </c>
      <c r="AN3710" s="208">
        <v>1.268</v>
      </c>
      <c r="AO3710" s="208">
        <v>2.3889999999999998</v>
      </c>
      <c r="AP3710" s="208">
        <v>3.8940000000000001</v>
      </c>
      <c r="AQ3710" s="208">
        <v>3.0110000000000001</v>
      </c>
      <c r="AR3710" s="208">
        <v>3.2269999999999999</v>
      </c>
      <c r="AS3710" s="208">
        <v>2.2730000000000001</v>
      </c>
      <c r="AT3710" s="208">
        <v>1.044</v>
      </c>
      <c r="AU3710" s="208">
        <v>0.45</v>
      </c>
      <c r="AV3710" s="208">
        <v>0.02</v>
      </c>
      <c r="AW3710" s="24"/>
      <c r="AX3710" s="24"/>
      <c r="AY3710" s="24"/>
      <c r="AZ3710" s="208">
        <v>1.194</v>
      </c>
      <c r="BA3710" s="208">
        <v>2.3620000000000001</v>
      </c>
      <c r="BB3710" s="21">
        <f t="shared" si="438"/>
        <v>4.7409999999999997</v>
      </c>
      <c r="BC3710" s="21"/>
      <c r="BD3710" s="22">
        <f t="shared" si="436"/>
        <v>6.372311827956989</v>
      </c>
      <c r="BE3710" s="21"/>
      <c r="BG3710" s="10"/>
      <c r="BH3710" s="21">
        <f t="shared" si="437"/>
        <v>0</v>
      </c>
      <c r="BI3710" s="22">
        <f t="shared" si="437"/>
        <v>4.7410000000000004E-3</v>
      </c>
      <c r="BJ3710" s="21"/>
      <c r="BK3710" s="21">
        <v>0</v>
      </c>
      <c r="BL3710" s="22">
        <v>1.4223000000000001E-2</v>
      </c>
      <c r="BM3710" s="21"/>
      <c r="BN3710" s="21">
        <f t="shared" si="435"/>
        <v>0</v>
      </c>
      <c r="BO3710" s="22">
        <f t="shared" si="435"/>
        <v>5.6892000000000005E-2</v>
      </c>
      <c r="BP3710" s="21">
        <f t="shared" si="435"/>
        <v>0</v>
      </c>
    </row>
    <row r="3711" spans="1:68" ht="11.1" hidden="1" customHeight="1" outlineLevel="1" collapsed="1" x14ac:dyDescent="0.2">
      <c r="A3711" s="10"/>
      <c r="B3711" s="18"/>
      <c r="C3711" s="18"/>
      <c r="D3711" s="18"/>
      <c r="E3711" s="19" t="s">
        <v>3188</v>
      </c>
      <c r="F3711" s="20"/>
      <c r="G3711" s="20"/>
      <c r="H3711" s="20"/>
      <c r="I3711" s="20"/>
      <c r="J3711" s="20"/>
      <c r="K3711" s="20"/>
      <c r="L3711" s="20"/>
      <c r="M3711" s="20"/>
      <c r="N3711" s="20"/>
      <c r="O3711" s="20"/>
      <c r="P3711" s="20"/>
      <c r="Q3711" s="20"/>
      <c r="R3711" s="20"/>
      <c r="S3711" s="20"/>
      <c r="T3711" s="20"/>
      <c r="U3711" s="20"/>
      <c r="V3711" s="20"/>
      <c r="W3711" s="20"/>
      <c r="X3711" s="20"/>
      <c r="Y3711" s="20"/>
      <c r="Z3711" s="20"/>
      <c r="AA3711" s="20"/>
      <c r="AB3711" s="20"/>
      <c r="AC3711" s="20"/>
      <c r="AD3711" s="20"/>
      <c r="AE3711" s="20"/>
      <c r="AF3711" s="20"/>
      <c r="AG3711" s="20"/>
      <c r="AH3711" s="20"/>
      <c r="AI3711" s="20"/>
      <c r="AJ3711" s="20"/>
      <c r="AK3711" s="20"/>
      <c r="AL3711" s="20"/>
      <c r="AM3711" s="20"/>
      <c r="AN3711" s="20"/>
      <c r="AO3711" s="20"/>
      <c r="AP3711" s="20"/>
      <c r="AQ3711" s="209">
        <v>17.876000000000001</v>
      </c>
      <c r="AR3711" s="209">
        <v>4.5250000000000004</v>
      </c>
      <c r="AS3711" s="209">
        <v>7.4379999999999997</v>
      </c>
      <c r="AT3711" s="209">
        <v>1.9870000000000001</v>
      </c>
      <c r="AU3711" s="209">
        <v>0.11</v>
      </c>
      <c r="AV3711" s="20"/>
      <c r="AW3711" s="20"/>
      <c r="AX3711" s="20"/>
      <c r="AY3711" s="209">
        <v>1.82</v>
      </c>
      <c r="AZ3711" s="209">
        <v>0.38500000000000001</v>
      </c>
      <c r="BA3711" s="209">
        <v>6.9269999999999996</v>
      </c>
      <c r="BB3711" s="56">
        <f>BB3712+BB3713+BB3714</f>
        <v>19.842000000000002</v>
      </c>
      <c r="BC3711" s="21">
        <f>BF3711</f>
        <v>59.739999999999995</v>
      </c>
      <c r="BD3711" s="22">
        <f t="shared" si="436"/>
        <v>26.66935483870968</v>
      </c>
      <c r="BE3711" s="21">
        <f>BC3711-BD3711</f>
        <v>33.070645161290315</v>
      </c>
      <c r="BF3711" s="90">
        <f>SUM(BF3712:BF3714)</f>
        <v>59.739999999999995</v>
      </c>
      <c r="BG3711" s="10">
        <v>5</v>
      </c>
      <c r="BH3711" s="21">
        <f t="shared" si="437"/>
        <v>4.4446559999999989E-2</v>
      </c>
      <c r="BI3711" s="22">
        <f t="shared" si="437"/>
        <v>1.9841999999999999E-2</v>
      </c>
      <c r="BJ3711" s="21">
        <f>BH3711-BI3711</f>
        <v>2.4604559999999991E-2</v>
      </c>
      <c r="BK3711" s="21">
        <v>0.12052800000000001</v>
      </c>
      <c r="BL3711" s="22">
        <v>5.3627999999999995E-2</v>
      </c>
      <c r="BM3711" s="21">
        <v>6.6900000000000015E-2</v>
      </c>
      <c r="BN3711" s="21">
        <f t="shared" si="435"/>
        <v>0.48211200000000004</v>
      </c>
      <c r="BO3711" s="22">
        <f t="shared" si="435"/>
        <v>0.21451199999999998</v>
      </c>
      <c r="BP3711" s="21">
        <f t="shared" si="435"/>
        <v>0.26760000000000006</v>
      </c>
    </row>
    <row r="3712" spans="1:68" ht="11.1" hidden="1" customHeight="1" outlineLevel="2" x14ac:dyDescent="0.2">
      <c r="A3712" s="10"/>
      <c r="B3712" s="18"/>
      <c r="C3712" s="18"/>
      <c r="D3712" s="18"/>
      <c r="E3712" s="23" t="s">
        <v>3189</v>
      </c>
      <c r="F3712" s="24"/>
      <c r="G3712" s="24"/>
      <c r="H3712" s="24"/>
      <c r="I3712" s="24"/>
      <c r="J3712" s="24"/>
      <c r="K3712" s="24"/>
      <c r="L3712" s="24"/>
      <c r="M3712" s="24"/>
      <c r="N3712" s="24"/>
      <c r="O3712" s="24"/>
      <c r="P3712" s="24"/>
      <c r="Q3712" s="24"/>
      <c r="R3712" s="24"/>
      <c r="S3712" s="24"/>
      <c r="T3712" s="24"/>
      <c r="U3712" s="24"/>
      <c r="V3712" s="24"/>
      <c r="W3712" s="24"/>
      <c r="X3712" s="24"/>
      <c r="Y3712" s="24"/>
      <c r="Z3712" s="24"/>
      <c r="AA3712" s="24"/>
      <c r="AB3712" s="24"/>
      <c r="AC3712" s="24"/>
      <c r="AD3712" s="24"/>
      <c r="AE3712" s="24"/>
      <c r="AF3712" s="24"/>
      <c r="AG3712" s="24"/>
      <c r="AH3712" s="24"/>
      <c r="AI3712" s="24"/>
      <c r="AJ3712" s="24"/>
      <c r="AK3712" s="24"/>
      <c r="AL3712" s="24"/>
      <c r="AM3712" s="24"/>
      <c r="AN3712" s="24"/>
      <c r="AO3712" s="24"/>
      <c r="AP3712" s="24"/>
      <c r="AQ3712" s="208">
        <v>17.876000000000001</v>
      </c>
      <c r="AR3712" s="208">
        <v>4.5250000000000004</v>
      </c>
      <c r="AS3712" s="208">
        <v>7.4379999999999997</v>
      </c>
      <c r="AT3712" s="208">
        <v>1.9870000000000001</v>
      </c>
      <c r="AU3712" s="208">
        <v>0.11</v>
      </c>
      <c r="AV3712" s="24"/>
      <c r="AW3712" s="24"/>
      <c r="AX3712" s="24"/>
      <c r="AY3712" s="208">
        <v>1.82</v>
      </c>
      <c r="AZ3712" s="208">
        <v>0.38500000000000001</v>
      </c>
      <c r="BA3712" s="208">
        <v>6.9269999999999996</v>
      </c>
      <c r="BB3712" s="21">
        <f t="shared" si="438"/>
        <v>17.876000000000001</v>
      </c>
      <c r="BC3712" s="21"/>
      <c r="BD3712" s="22">
        <f t="shared" si="436"/>
        <v>24.026881720430108</v>
      </c>
      <c r="BE3712" s="21"/>
      <c r="BF3712" s="2">
        <v>54</v>
      </c>
      <c r="BG3712" s="10"/>
      <c r="BH3712" s="21">
        <f t="shared" si="437"/>
        <v>0</v>
      </c>
      <c r="BI3712" s="22">
        <f t="shared" si="437"/>
        <v>1.7876E-2</v>
      </c>
      <c r="BJ3712" s="21"/>
      <c r="BK3712" s="21">
        <v>0</v>
      </c>
      <c r="BL3712" s="22">
        <v>5.3627999999999995E-2</v>
      </c>
      <c r="BM3712" s="21"/>
      <c r="BN3712" s="21">
        <f t="shared" si="435"/>
        <v>0</v>
      </c>
      <c r="BO3712" s="22">
        <f t="shared" si="435"/>
        <v>0.21451199999999998</v>
      </c>
      <c r="BP3712" s="21">
        <f t="shared" si="435"/>
        <v>0</v>
      </c>
    </row>
    <row r="3713" spans="1:68" ht="11.1" hidden="1" customHeight="1" outlineLevel="2" x14ac:dyDescent="0.2">
      <c r="A3713" s="10"/>
      <c r="B3713" s="18"/>
      <c r="C3713" s="18"/>
      <c r="D3713" s="18"/>
      <c r="E3713" s="23" t="s">
        <v>3190</v>
      </c>
      <c r="F3713" s="24"/>
      <c r="G3713" s="24"/>
      <c r="H3713" s="24"/>
      <c r="I3713" s="24"/>
      <c r="J3713" s="24"/>
      <c r="K3713" s="24"/>
      <c r="L3713" s="24"/>
      <c r="M3713" s="24"/>
      <c r="N3713" s="24"/>
      <c r="O3713" s="24"/>
      <c r="P3713" s="24"/>
      <c r="Q3713" s="24"/>
      <c r="R3713" s="24"/>
      <c r="S3713" s="24"/>
      <c r="T3713" s="24"/>
      <c r="U3713" s="24"/>
      <c r="V3713" s="24"/>
      <c r="W3713" s="24"/>
      <c r="X3713" s="24"/>
      <c r="Y3713" s="24"/>
      <c r="Z3713" s="24"/>
      <c r="AA3713" s="24"/>
      <c r="AB3713" s="24"/>
      <c r="AC3713" s="24"/>
      <c r="AD3713" s="24"/>
      <c r="AE3713" s="24"/>
      <c r="AF3713" s="24"/>
      <c r="AG3713" s="24"/>
      <c r="AH3713" s="24"/>
      <c r="AI3713" s="24"/>
      <c r="AJ3713" s="24"/>
      <c r="AK3713" s="24"/>
      <c r="AL3713" s="24"/>
      <c r="AM3713" s="24"/>
      <c r="AN3713" s="24"/>
      <c r="AO3713" s="24"/>
      <c r="AP3713" s="24"/>
      <c r="AQ3713" s="208"/>
      <c r="AR3713" s="208"/>
      <c r="AS3713" s="208"/>
      <c r="AT3713" s="208"/>
      <c r="AU3713" s="208"/>
      <c r="AV3713" s="24"/>
      <c r="AW3713" s="24"/>
      <c r="AX3713" s="24"/>
      <c r="AY3713" s="208"/>
      <c r="AZ3713" s="208"/>
      <c r="BA3713" s="208"/>
      <c r="BB3713" s="21">
        <v>1.25</v>
      </c>
      <c r="BC3713" s="21"/>
      <c r="BD3713" s="22">
        <f t="shared" si="436"/>
        <v>1.6801075268817205</v>
      </c>
      <c r="BE3713" s="21"/>
      <c r="BF3713" s="2">
        <v>2.87</v>
      </c>
      <c r="BG3713" s="10"/>
      <c r="BH3713" s="21"/>
      <c r="BI3713" s="22">
        <f t="shared" si="437"/>
        <v>1.2500000000000002E-3</v>
      </c>
      <c r="BJ3713" s="21"/>
      <c r="BK3713" s="21"/>
      <c r="BL3713" s="22"/>
      <c r="BM3713" s="21"/>
      <c r="BN3713" s="21"/>
      <c r="BO3713" s="22"/>
      <c r="BP3713" s="21"/>
    </row>
    <row r="3714" spans="1:68" ht="11.1" hidden="1" customHeight="1" outlineLevel="2" x14ac:dyDescent="0.2">
      <c r="A3714" s="10"/>
      <c r="B3714" s="18"/>
      <c r="C3714" s="18"/>
      <c r="D3714" s="18"/>
      <c r="E3714" s="23" t="s">
        <v>3191</v>
      </c>
      <c r="F3714" s="24"/>
      <c r="G3714" s="24"/>
      <c r="H3714" s="24"/>
      <c r="I3714" s="24"/>
      <c r="J3714" s="24"/>
      <c r="K3714" s="24"/>
      <c r="L3714" s="24"/>
      <c r="M3714" s="24"/>
      <c r="N3714" s="24"/>
      <c r="O3714" s="24"/>
      <c r="P3714" s="24"/>
      <c r="Q3714" s="24"/>
      <c r="R3714" s="24"/>
      <c r="S3714" s="24"/>
      <c r="T3714" s="24"/>
      <c r="U3714" s="24"/>
      <c r="V3714" s="24"/>
      <c r="W3714" s="24"/>
      <c r="X3714" s="24"/>
      <c r="Y3714" s="24"/>
      <c r="Z3714" s="24"/>
      <c r="AA3714" s="24"/>
      <c r="AB3714" s="24"/>
      <c r="AC3714" s="24"/>
      <c r="AD3714" s="24"/>
      <c r="AE3714" s="24"/>
      <c r="AF3714" s="24"/>
      <c r="AG3714" s="24"/>
      <c r="AH3714" s="24"/>
      <c r="AI3714" s="24"/>
      <c r="AJ3714" s="24"/>
      <c r="AK3714" s="24"/>
      <c r="AL3714" s="24"/>
      <c r="AM3714" s="24"/>
      <c r="AN3714" s="24"/>
      <c r="AO3714" s="24"/>
      <c r="AP3714" s="24"/>
      <c r="AQ3714" s="208"/>
      <c r="AR3714" s="208"/>
      <c r="AS3714" s="208"/>
      <c r="AT3714" s="208"/>
      <c r="AU3714" s="208"/>
      <c r="AV3714" s="24"/>
      <c r="AW3714" s="24"/>
      <c r="AX3714" s="24"/>
      <c r="AY3714" s="208"/>
      <c r="AZ3714" s="208"/>
      <c r="BA3714" s="208"/>
      <c r="BB3714" s="21">
        <v>0.71599999999999997</v>
      </c>
      <c r="BC3714" s="21"/>
      <c r="BD3714" s="22">
        <f t="shared" si="436"/>
        <v>0.96236559139784938</v>
      </c>
      <c r="BE3714" s="21"/>
      <c r="BF3714" s="2">
        <v>2.87</v>
      </c>
      <c r="BG3714" s="10"/>
      <c r="BH3714" s="21"/>
      <c r="BI3714" s="22">
        <f t="shared" si="437"/>
        <v>7.1599999999999984E-4</v>
      </c>
      <c r="BJ3714" s="21"/>
      <c r="BK3714" s="21"/>
      <c r="BL3714" s="22"/>
      <c r="BM3714" s="21"/>
      <c r="BN3714" s="21"/>
      <c r="BO3714" s="22"/>
      <c r="BP3714" s="21"/>
    </row>
    <row r="3715" spans="1:68" ht="11.1" hidden="1" customHeight="1" outlineLevel="1" collapsed="1" x14ac:dyDescent="0.2">
      <c r="A3715" s="10"/>
      <c r="B3715" s="18"/>
      <c r="C3715" s="18"/>
      <c r="D3715" s="18"/>
      <c r="E3715" s="19" t="s">
        <v>3192</v>
      </c>
      <c r="F3715" s="209">
        <v>41.155999999999999</v>
      </c>
      <c r="G3715" s="209">
        <v>29.646999999999998</v>
      </c>
      <c r="H3715" s="209">
        <v>21.486000000000001</v>
      </c>
      <c r="I3715" s="240">
        <v>16.155000000000001</v>
      </c>
      <c r="J3715" s="240"/>
      <c r="K3715" s="209">
        <v>5.907</v>
      </c>
      <c r="L3715" s="209">
        <v>3.4620000000000002</v>
      </c>
      <c r="M3715" s="209">
        <v>0.55000000000000004</v>
      </c>
      <c r="N3715" s="209">
        <v>0.55400000000000005</v>
      </c>
      <c r="O3715" s="209">
        <v>2.2050000000000001</v>
      </c>
      <c r="P3715" s="209">
        <v>19.971</v>
      </c>
      <c r="Q3715" s="209">
        <v>35.15</v>
      </c>
      <c r="R3715" s="209">
        <v>40.219000000000001</v>
      </c>
      <c r="S3715" s="209">
        <v>38.563000000000002</v>
      </c>
      <c r="T3715" s="209">
        <v>35.024999999999999</v>
      </c>
      <c r="U3715" s="209">
        <v>23.5</v>
      </c>
      <c r="V3715" s="209">
        <v>10.117000000000001</v>
      </c>
      <c r="W3715" s="209">
        <v>2.8239999999999998</v>
      </c>
      <c r="X3715" s="209">
        <v>0.70199999999999996</v>
      </c>
      <c r="Y3715" s="209">
        <v>0.65400000000000003</v>
      </c>
      <c r="Z3715" s="209">
        <v>0.92700000000000005</v>
      </c>
      <c r="AA3715" s="209">
        <v>3.859</v>
      </c>
      <c r="AB3715" s="209">
        <v>11.548</v>
      </c>
      <c r="AC3715" s="209">
        <v>25.251000000000001</v>
      </c>
      <c r="AD3715" s="209">
        <v>46.749000000000002</v>
      </c>
      <c r="AE3715" s="209">
        <v>26.308</v>
      </c>
      <c r="AF3715" s="209">
        <v>25.795000000000002</v>
      </c>
      <c r="AG3715" s="209">
        <v>17.148</v>
      </c>
      <c r="AH3715" s="209">
        <v>9.8710000000000004</v>
      </c>
      <c r="AI3715" s="209">
        <v>2.173</v>
      </c>
      <c r="AJ3715" s="209">
        <v>0.73899999999999999</v>
      </c>
      <c r="AK3715" s="209">
        <v>0.58299999999999996</v>
      </c>
      <c r="AL3715" s="209">
        <v>1.1639999999999999</v>
      </c>
      <c r="AM3715" s="209">
        <v>0.65400000000000003</v>
      </c>
      <c r="AN3715" s="209">
        <v>10.744</v>
      </c>
      <c r="AO3715" s="209">
        <v>47.387999999999998</v>
      </c>
      <c r="AP3715" s="209">
        <v>25.169</v>
      </c>
      <c r="AQ3715" s="209">
        <v>38.131999999999998</v>
      </c>
      <c r="AR3715" s="209">
        <v>32.252000000000002</v>
      </c>
      <c r="AS3715" s="209">
        <v>27.75</v>
      </c>
      <c r="AT3715" s="209">
        <v>13.257</v>
      </c>
      <c r="AU3715" s="209">
        <v>3.371</v>
      </c>
      <c r="AV3715" s="209">
        <v>0.26300000000000001</v>
      </c>
      <c r="AW3715" s="209">
        <v>0.86299999999999999</v>
      </c>
      <c r="AX3715" s="209">
        <v>0.92200000000000004</v>
      </c>
      <c r="AY3715" s="209">
        <v>3.694</v>
      </c>
      <c r="AZ3715" s="209">
        <v>10.930999999999999</v>
      </c>
      <c r="BA3715" s="209">
        <v>30.640999999999998</v>
      </c>
      <c r="BB3715" s="21">
        <f t="shared" si="438"/>
        <v>47.387999999999998</v>
      </c>
      <c r="BC3715" s="21">
        <f>BF3715</f>
        <v>166</v>
      </c>
      <c r="BD3715" s="22">
        <f t="shared" si="436"/>
        <v>63.693548387096776</v>
      </c>
      <c r="BE3715" s="21">
        <f>BC3715-BD3715</f>
        <v>102.30645161290323</v>
      </c>
      <c r="BF3715" s="90">
        <v>166</v>
      </c>
      <c r="BG3715" s="10">
        <v>5</v>
      </c>
      <c r="BH3715" s="21">
        <f t="shared" si="437"/>
        <v>0.123504</v>
      </c>
      <c r="BI3715" s="22">
        <f t="shared" si="437"/>
        <v>4.7388E-2</v>
      </c>
      <c r="BJ3715" s="21">
        <f>BH3715-BI3715</f>
        <v>7.6116000000000003E-2</v>
      </c>
      <c r="BK3715" s="21">
        <v>0.37051200000000001</v>
      </c>
      <c r="BL3715" s="22">
        <v>0.14216400000000001</v>
      </c>
      <c r="BM3715" s="21">
        <v>0.228348</v>
      </c>
      <c r="BN3715" s="21">
        <f t="shared" si="435"/>
        <v>1.482048</v>
      </c>
      <c r="BO3715" s="22">
        <f t="shared" si="435"/>
        <v>0.56865600000000005</v>
      </c>
      <c r="BP3715" s="21">
        <f t="shared" si="435"/>
        <v>0.91339199999999998</v>
      </c>
    </row>
    <row r="3716" spans="1:68" ht="11.1" hidden="1" customHeight="1" outlineLevel="2" x14ac:dyDescent="0.2">
      <c r="A3716" s="10"/>
      <c r="B3716" s="18"/>
      <c r="C3716" s="18"/>
      <c r="D3716" s="18"/>
      <c r="E3716" s="23" t="s">
        <v>3193</v>
      </c>
      <c r="F3716" s="208">
        <v>41.155999999999999</v>
      </c>
      <c r="G3716" s="208">
        <v>29.646999999999998</v>
      </c>
      <c r="H3716" s="208">
        <v>21.486000000000001</v>
      </c>
      <c r="I3716" s="239">
        <v>16.155000000000001</v>
      </c>
      <c r="J3716" s="239"/>
      <c r="K3716" s="208">
        <v>5.907</v>
      </c>
      <c r="L3716" s="208">
        <v>3.4620000000000002</v>
      </c>
      <c r="M3716" s="208">
        <v>0.55000000000000004</v>
      </c>
      <c r="N3716" s="208">
        <v>0.55400000000000005</v>
      </c>
      <c r="O3716" s="208">
        <v>2.2050000000000001</v>
      </c>
      <c r="P3716" s="208">
        <v>19.971</v>
      </c>
      <c r="Q3716" s="208">
        <v>35.15</v>
      </c>
      <c r="R3716" s="208">
        <v>40.219000000000001</v>
      </c>
      <c r="S3716" s="208">
        <v>38.563000000000002</v>
      </c>
      <c r="T3716" s="208">
        <v>35.024999999999999</v>
      </c>
      <c r="U3716" s="208">
        <v>23.5</v>
      </c>
      <c r="V3716" s="208">
        <v>10.117000000000001</v>
      </c>
      <c r="W3716" s="208">
        <v>2.8239999999999998</v>
      </c>
      <c r="X3716" s="208">
        <v>0.70199999999999996</v>
      </c>
      <c r="Y3716" s="208">
        <v>0.65400000000000003</v>
      </c>
      <c r="Z3716" s="208">
        <v>0.92700000000000005</v>
      </c>
      <c r="AA3716" s="208">
        <v>3.859</v>
      </c>
      <c r="AB3716" s="208">
        <v>11.548</v>
      </c>
      <c r="AC3716" s="208">
        <v>25.251000000000001</v>
      </c>
      <c r="AD3716" s="208">
        <v>46.749000000000002</v>
      </c>
      <c r="AE3716" s="208">
        <v>26.308</v>
      </c>
      <c r="AF3716" s="208">
        <v>25.795000000000002</v>
      </c>
      <c r="AG3716" s="208">
        <v>17.148</v>
      </c>
      <c r="AH3716" s="208">
        <v>9.8710000000000004</v>
      </c>
      <c r="AI3716" s="208">
        <v>2.173</v>
      </c>
      <c r="AJ3716" s="208">
        <v>0.73899999999999999</v>
      </c>
      <c r="AK3716" s="208">
        <v>0.58299999999999996</v>
      </c>
      <c r="AL3716" s="208">
        <v>1.1639999999999999</v>
      </c>
      <c r="AM3716" s="208">
        <v>0.65400000000000003</v>
      </c>
      <c r="AN3716" s="208">
        <v>10.744</v>
      </c>
      <c r="AO3716" s="208">
        <v>47.387999999999998</v>
      </c>
      <c r="AP3716" s="208">
        <v>25.169</v>
      </c>
      <c r="AQ3716" s="208">
        <v>38.131999999999998</v>
      </c>
      <c r="AR3716" s="208">
        <v>32.252000000000002</v>
      </c>
      <c r="AS3716" s="208">
        <v>27.75</v>
      </c>
      <c r="AT3716" s="208">
        <v>13.257</v>
      </c>
      <c r="AU3716" s="208">
        <v>3.371</v>
      </c>
      <c r="AV3716" s="208">
        <v>0.26300000000000001</v>
      </c>
      <c r="AW3716" s="208">
        <v>0.86299999999999999</v>
      </c>
      <c r="AX3716" s="208">
        <v>0.92200000000000004</v>
      </c>
      <c r="AY3716" s="208">
        <v>3.694</v>
      </c>
      <c r="AZ3716" s="208">
        <v>10.930999999999999</v>
      </c>
      <c r="BA3716" s="208">
        <v>30.640999999999998</v>
      </c>
      <c r="BB3716" s="21">
        <f t="shared" si="438"/>
        <v>47.387999999999998</v>
      </c>
      <c r="BC3716" s="21"/>
      <c r="BD3716" s="22">
        <f t="shared" si="436"/>
        <v>63.693548387096776</v>
      </c>
      <c r="BE3716" s="21"/>
      <c r="BG3716" s="10"/>
      <c r="BH3716" s="21">
        <f t="shared" si="437"/>
        <v>0</v>
      </c>
      <c r="BI3716" s="22">
        <f t="shared" si="437"/>
        <v>4.7388E-2</v>
      </c>
      <c r="BJ3716" s="21"/>
      <c r="BK3716" s="21">
        <v>0</v>
      </c>
      <c r="BL3716" s="22">
        <v>0.14216400000000001</v>
      </c>
      <c r="BM3716" s="21"/>
      <c r="BN3716" s="21">
        <f t="shared" si="435"/>
        <v>0</v>
      </c>
      <c r="BO3716" s="22">
        <f t="shared" si="435"/>
        <v>0.56865600000000005</v>
      </c>
      <c r="BP3716" s="21">
        <f t="shared" si="435"/>
        <v>0</v>
      </c>
    </row>
    <row r="3717" spans="1:68" ht="11.1" hidden="1" customHeight="1" outlineLevel="1" collapsed="1" x14ac:dyDescent="0.2">
      <c r="A3717" s="10"/>
      <c r="B3717" s="18"/>
      <c r="C3717" s="18"/>
      <c r="D3717" s="18"/>
      <c r="E3717" s="19" t="s">
        <v>3194</v>
      </c>
      <c r="F3717" s="209">
        <v>4.7329999999999997</v>
      </c>
      <c r="G3717" s="209">
        <v>3.26</v>
      </c>
      <c r="H3717" s="209">
        <v>1.9259999999999999</v>
      </c>
      <c r="I3717" s="240">
        <v>1.492</v>
      </c>
      <c r="J3717" s="240"/>
      <c r="K3717" s="209">
        <v>0.215</v>
      </c>
      <c r="L3717" s="20"/>
      <c r="M3717" s="20"/>
      <c r="N3717" s="20"/>
      <c r="O3717" s="209">
        <v>0.52100000000000002</v>
      </c>
      <c r="P3717" s="209">
        <v>1.458</v>
      </c>
      <c r="Q3717" s="209">
        <v>2.8530000000000002</v>
      </c>
      <c r="R3717" s="209">
        <v>2.8330000000000002</v>
      </c>
      <c r="S3717" s="209">
        <v>5.3129999999999997</v>
      </c>
      <c r="T3717" s="209">
        <v>4.1849999999999996</v>
      </c>
      <c r="U3717" s="209">
        <v>2.1840000000000002</v>
      </c>
      <c r="V3717" s="209">
        <v>1.06</v>
      </c>
      <c r="W3717" s="20"/>
      <c r="X3717" s="209">
        <v>0.53500000000000003</v>
      </c>
      <c r="Y3717" s="20"/>
      <c r="Z3717" s="20"/>
      <c r="AA3717" s="209">
        <v>0.72699999999999998</v>
      </c>
      <c r="AB3717" s="209">
        <v>1.619</v>
      </c>
      <c r="AC3717" s="209">
        <v>3.1360000000000001</v>
      </c>
      <c r="AD3717" s="209">
        <v>3.95</v>
      </c>
      <c r="AE3717" s="209">
        <v>4.593</v>
      </c>
      <c r="AF3717" s="209">
        <v>3.2160000000000002</v>
      </c>
      <c r="AG3717" s="209">
        <v>2.2469999999999999</v>
      </c>
      <c r="AH3717" s="209">
        <v>1.1180000000000001</v>
      </c>
      <c r="AI3717" s="209">
        <v>0.58399999999999996</v>
      </c>
      <c r="AJ3717" s="20"/>
      <c r="AK3717" s="20"/>
      <c r="AL3717" s="20"/>
      <c r="AM3717" s="209">
        <v>0.81399999999999995</v>
      </c>
      <c r="AN3717" s="209">
        <v>1.8520000000000001</v>
      </c>
      <c r="AO3717" s="209">
        <v>3.3570000000000002</v>
      </c>
      <c r="AP3717" s="209">
        <v>4.0010000000000003</v>
      </c>
      <c r="AQ3717" s="209">
        <v>4.4740000000000002</v>
      </c>
      <c r="AR3717" s="209">
        <v>3.569</v>
      </c>
      <c r="AS3717" s="209">
        <v>2.7650000000000001</v>
      </c>
      <c r="AT3717" s="209">
        <v>1.365</v>
      </c>
      <c r="AU3717" s="209">
        <v>0.53800000000000003</v>
      </c>
      <c r="AV3717" s="20"/>
      <c r="AW3717" s="20"/>
      <c r="AX3717" s="20"/>
      <c r="AY3717" s="209">
        <v>0.68200000000000005</v>
      </c>
      <c r="AZ3717" s="209">
        <v>2.0699999999999998</v>
      </c>
      <c r="BA3717" s="209">
        <v>1.978</v>
      </c>
      <c r="BB3717" s="21">
        <f t="shared" si="438"/>
        <v>5.3129999999999997</v>
      </c>
      <c r="BC3717" s="21">
        <f>BF3717</f>
        <v>11.3</v>
      </c>
      <c r="BD3717" s="22">
        <f t="shared" si="436"/>
        <v>7.1411290322580641</v>
      </c>
      <c r="BE3717" s="21">
        <f>BC3717-BD3717</f>
        <v>4.1588709677419367</v>
      </c>
      <c r="BF3717" s="90">
        <v>11.3</v>
      </c>
      <c r="BG3717" s="10">
        <v>6</v>
      </c>
      <c r="BH3717" s="21">
        <f t="shared" si="437"/>
        <v>8.4072000000000001E-3</v>
      </c>
      <c r="BI3717" s="22">
        <f t="shared" si="437"/>
        <v>5.313E-3</v>
      </c>
      <c r="BJ3717" s="21">
        <f>BH3717-BI3717</f>
        <v>3.0942000000000001E-3</v>
      </c>
      <c r="BK3717" s="21">
        <v>2.52216E-2</v>
      </c>
      <c r="BL3717" s="22">
        <v>1.5939000000000002E-2</v>
      </c>
      <c r="BM3717" s="21">
        <v>9.2825999999999985E-3</v>
      </c>
      <c r="BN3717" s="21">
        <f t="shared" si="435"/>
        <v>0.1008864</v>
      </c>
      <c r="BO3717" s="22">
        <f t="shared" si="435"/>
        <v>6.3756000000000007E-2</v>
      </c>
      <c r="BP3717" s="21">
        <f t="shared" si="435"/>
        <v>3.7130399999999994E-2</v>
      </c>
    </row>
    <row r="3718" spans="1:68" ht="11.1" hidden="1" customHeight="1" outlineLevel="2" x14ac:dyDescent="0.2">
      <c r="A3718" s="10"/>
      <c r="B3718" s="18"/>
      <c r="C3718" s="18"/>
      <c r="D3718" s="18"/>
      <c r="E3718" s="23" t="s">
        <v>3195</v>
      </c>
      <c r="F3718" s="208">
        <v>4.7329999999999997</v>
      </c>
      <c r="G3718" s="208">
        <v>3.26</v>
      </c>
      <c r="H3718" s="208">
        <v>1.9259999999999999</v>
      </c>
      <c r="I3718" s="239">
        <v>1.492</v>
      </c>
      <c r="J3718" s="239"/>
      <c r="K3718" s="208">
        <v>0.215</v>
      </c>
      <c r="L3718" s="24"/>
      <c r="M3718" s="24"/>
      <c r="N3718" s="24"/>
      <c r="O3718" s="208">
        <v>0.52100000000000002</v>
      </c>
      <c r="P3718" s="208">
        <v>1.458</v>
      </c>
      <c r="Q3718" s="208">
        <v>2.8530000000000002</v>
      </c>
      <c r="R3718" s="208">
        <v>2.8330000000000002</v>
      </c>
      <c r="S3718" s="208">
        <v>5.3129999999999997</v>
      </c>
      <c r="T3718" s="208">
        <v>4.1849999999999996</v>
      </c>
      <c r="U3718" s="208">
        <v>2.1840000000000002</v>
      </c>
      <c r="V3718" s="208">
        <v>1.06</v>
      </c>
      <c r="W3718" s="24"/>
      <c r="X3718" s="208">
        <v>0.53500000000000003</v>
      </c>
      <c r="Y3718" s="24"/>
      <c r="Z3718" s="24"/>
      <c r="AA3718" s="208">
        <v>0.72699999999999998</v>
      </c>
      <c r="AB3718" s="208">
        <v>1.619</v>
      </c>
      <c r="AC3718" s="208">
        <v>3.1360000000000001</v>
      </c>
      <c r="AD3718" s="208">
        <v>3.95</v>
      </c>
      <c r="AE3718" s="208">
        <v>4.593</v>
      </c>
      <c r="AF3718" s="208">
        <v>3.2160000000000002</v>
      </c>
      <c r="AG3718" s="208">
        <v>2.2469999999999999</v>
      </c>
      <c r="AH3718" s="208">
        <v>1.1180000000000001</v>
      </c>
      <c r="AI3718" s="208">
        <v>0.58399999999999996</v>
      </c>
      <c r="AJ3718" s="24"/>
      <c r="AK3718" s="24"/>
      <c r="AL3718" s="24"/>
      <c r="AM3718" s="208">
        <v>0.81399999999999995</v>
      </c>
      <c r="AN3718" s="208">
        <v>1.8520000000000001</v>
      </c>
      <c r="AO3718" s="208">
        <v>3.3570000000000002</v>
      </c>
      <c r="AP3718" s="208">
        <v>4.0010000000000003</v>
      </c>
      <c r="AQ3718" s="208">
        <v>4.4740000000000002</v>
      </c>
      <c r="AR3718" s="208">
        <v>3.569</v>
      </c>
      <c r="AS3718" s="208">
        <v>2.7650000000000001</v>
      </c>
      <c r="AT3718" s="208">
        <v>1.365</v>
      </c>
      <c r="AU3718" s="208">
        <v>0.53800000000000003</v>
      </c>
      <c r="AV3718" s="24"/>
      <c r="AW3718" s="24"/>
      <c r="AX3718" s="24"/>
      <c r="AY3718" s="208">
        <v>0.68200000000000005</v>
      </c>
      <c r="AZ3718" s="208">
        <v>2.0699999999999998</v>
      </c>
      <c r="BA3718" s="208">
        <v>1.978</v>
      </c>
      <c r="BB3718" s="21">
        <f t="shared" si="438"/>
        <v>5.3129999999999997</v>
      </c>
      <c r="BC3718" s="21"/>
      <c r="BD3718" s="22">
        <f t="shared" si="436"/>
        <v>7.1411290322580641</v>
      </c>
      <c r="BE3718" s="21"/>
      <c r="BG3718" s="10"/>
      <c r="BH3718" s="21">
        <f t="shared" si="437"/>
        <v>0</v>
      </c>
      <c r="BI3718" s="22">
        <f t="shared" si="437"/>
        <v>5.313E-3</v>
      </c>
      <c r="BJ3718" s="21"/>
      <c r="BK3718" s="21">
        <v>0</v>
      </c>
      <c r="BL3718" s="22">
        <v>1.5939000000000002E-2</v>
      </c>
      <c r="BM3718" s="21"/>
      <c r="BN3718" s="21">
        <f t="shared" si="435"/>
        <v>0</v>
      </c>
      <c r="BO3718" s="22">
        <f t="shared" si="435"/>
        <v>6.3756000000000007E-2</v>
      </c>
      <c r="BP3718" s="21">
        <f t="shared" si="435"/>
        <v>0</v>
      </c>
    </row>
    <row r="3719" spans="1:68" ht="11.1" hidden="1" customHeight="1" outlineLevel="1" collapsed="1" x14ac:dyDescent="0.2">
      <c r="A3719" s="10"/>
      <c r="B3719" s="18"/>
      <c r="C3719" s="18"/>
      <c r="D3719" s="18"/>
      <c r="E3719" s="19" t="s">
        <v>3196</v>
      </c>
      <c r="F3719" s="209">
        <v>44.997</v>
      </c>
      <c r="G3719" s="209">
        <v>34.962000000000003</v>
      </c>
      <c r="H3719" s="209">
        <v>22.91</v>
      </c>
      <c r="I3719" s="240">
        <v>18.082000000000001</v>
      </c>
      <c r="J3719" s="240"/>
      <c r="K3719" s="20"/>
      <c r="L3719" s="20"/>
      <c r="M3719" s="20"/>
      <c r="N3719" s="20"/>
      <c r="O3719" s="209">
        <v>0.99399999999999999</v>
      </c>
      <c r="P3719" s="209">
        <v>27.085999999999999</v>
      </c>
      <c r="Q3719" s="209">
        <v>45.122999999999998</v>
      </c>
      <c r="R3719" s="209">
        <v>58.171999999999997</v>
      </c>
      <c r="S3719" s="209">
        <v>60.936999999999998</v>
      </c>
      <c r="T3719" s="209">
        <v>50.77</v>
      </c>
      <c r="U3719" s="209">
        <v>32.424999999999997</v>
      </c>
      <c r="V3719" s="209">
        <v>7.149</v>
      </c>
      <c r="W3719" s="20"/>
      <c r="X3719" s="20"/>
      <c r="Y3719" s="20"/>
      <c r="Z3719" s="20"/>
      <c r="AA3719" s="20"/>
      <c r="AB3719" s="209">
        <v>28.245000000000001</v>
      </c>
      <c r="AC3719" s="209">
        <v>43.929000000000002</v>
      </c>
      <c r="AD3719" s="209">
        <v>66.234999999999999</v>
      </c>
      <c r="AE3719" s="209">
        <v>51.720999999999997</v>
      </c>
      <c r="AF3719" s="209">
        <v>47.878999999999998</v>
      </c>
      <c r="AG3719" s="209">
        <v>26.216999999999999</v>
      </c>
      <c r="AH3719" s="209">
        <v>16.117999999999999</v>
      </c>
      <c r="AI3719" s="209">
        <v>3.3639999999999999</v>
      </c>
      <c r="AJ3719" s="20"/>
      <c r="AK3719" s="20"/>
      <c r="AL3719" s="20"/>
      <c r="AM3719" s="209">
        <v>8.0370000000000008</v>
      </c>
      <c r="AN3719" s="209">
        <v>22.536000000000001</v>
      </c>
      <c r="AO3719" s="209">
        <v>47.587000000000003</v>
      </c>
      <c r="AP3719" s="209">
        <v>59.295999999999999</v>
      </c>
      <c r="AQ3719" s="209">
        <v>55.593000000000004</v>
      </c>
      <c r="AR3719" s="209">
        <v>47.494</v>
      </c>
      <c r="AS3719" s="209">
        <v>45.029000000000003</v>
      </c>
      <c r="AT3719" s="209">
        <v>8.1910000000000007</v>
      </c>
      <c r="AU3719" s="20"/>
      <c r="AV3719" s="20"/>
      <c r="AW3719" s="20"/>
      <c r="AX3719" s="20"/>
      <c r="AY3719" s="209">
        <v>5.649</v>
      </c>
      <c r="AZ3719" s="209">
        <v>8.7379999999999995</v>
      </c>
      <c r="BA3719" s="209">
        <v>54.491999999999997</v>
      </c>
      <c r="BB3719" s="21">
        <f t="shared" si="438"/>
        <v>66.234999999999999</v>
      </c>
      <c r="BC3719" s="21">
        <f>BF3719</f>
        <v>114</v>
      </c>
      <c r="BD3719" s="22">
        <f t="shared" si="436"/>
        <v>89.025537634408607</v>
      </c>
      <c r="BE3719" s="21">
        <f>BC3719-BD3719</f>
        <v>24.974462365591393</v>
      </c>
      <c r="BF3719" s="90">
        <v>114</v>
      </c>
      <c r="BG3719" s="10">
        <v>5</v>
      </c>
      <c r="BH3719" s="21">
        <f t="shared" si="437"/>
        <v>8.4816000000000003E-2</v>
      </c>
      <c r="BI3719" s="22">
        <f t="shared" si="437"/>
        <v>6.6235000000000016E-2</v>
      </c>
      <c r="BJ3719" s="21">
        <f>BH3719-BI3719</f>
        <v>1.8580999999999986E-2</v>
      </c>
      <c r="BK3719" s="21">
        <v>0.25444800000000001</v>
      </c>
      <c r="BL3719" s="22">
        <v>0.19870500000000005</v>
      </c>
      <c r="BM3719" s="21">
        <v>5.5742999999999959E-2</v>
      </c>
      <c r="BN3719" s="21">
        <f t="shared" si="435"/>
        <v>1.017792</v>
      </c>
      <c r="BO3719" s="22">
        <f t="shared" si="435"/>
        <v>0.79482000000000019</v>
      </c>
      <c r="BP3719" s="21">
        <f t="shared" si="435"/>
        <v>0.22297199999999984</v>
      </c>
    </row>
    <row r="3720" spans="1:68" ht="11.1" hidden="1" customHeight="1" outlineLevel="2" x14ac:dyDescent="0.2">
      <c r="A3720" s="10"/>
      <c r="B3720" s="18"/>
      <c r="C3720" s="18"/>
      <c r="D3720" s="18"/>
      <c r="E3720" s="23" t="s">
        <v>3197</v>
      </c>
      <c r="F3720" s="208">
        <v>44.997</v>
      </c>
      <c r="G3720" s="208">
        <v>34.962000000000003</v>
      </c>
      <c r="H3720" s="208">
        <v>22.91</v>
      </c>
      <c r="I3720" s="239">
        <v>18.082000000000001</v>
      </c>
      <c r="J3720" s="239"/>
      <c r="K3720" s="24"/>
      <c r="L3720" s="24"/>
      <c r="M3720" s="24"/>
      <c r="N3720" s="24"/>
      <c r="O3720" s="208">
        <v>0.99399999999999999</v>
      </c>
      <c r="P3720" s="208">
        <v>27.085999999999999</v>
      </c>
      <c r="Q3720" s="208">
        <v>45.122999999999998</v>
      </c>
      <c r="R3720" s="208">
        <v>58.171999999999997</v>
      </c>
      <c r="S3720" s="208">
        <v>60.936999999999998</v>
      </c>
      <c r="T3720" s="208">
        <v>50.77</v>
      </c>
      <c r="U3720" s="208">
        <v>32.424999999999997</v>
      </c>
      <c r="V3720" s="208">
        <v>7.149</v>
      </c>
      <c r="W3720" s="24"/>
      <c r="X3720" s="24"/>
      <c r="Y3720" s="24"/>
      <c r="Z3720" s="24"/>
      <c r="AA3720" s="24"/>
      <c r="AB3720" s="208">
        <v>28.245000000000001</v>
      </c>
      <c r="AC3720" s="208">
        <v>43.929000000000002</v>
      </c>
      <c r="AD3720" s="208">
        <v>66.234999999999999</v>
      </c>
      <c r="AE3720" s="208">
        <v>51.720999999999997</v>
      </c>
      <c r="AF3720" s="208">
        <v>47.878999999999998</v>
      </c>
      <c r="AG3720" s="208">
        <v>26.216999999999999</v>
      </c>
      <c r="AH3720" s="208">
        <v>16.117999999999999</v>
      </c>
      <c r="AI3720" s="208">
        <v>3.3639999999999999</v>
      </c>
      <c r="AJ3720" s="24"/>
      <c r="AK3720" s="24"/>
      <c r="AL3720" s="24"/>
      <c r="AM3720" s="208">
        <v>8.0370000000000008</v>
      </c>
      <c r="AN3720" s="208">
        <v>22.536000000000001</v>
      </c>
      <c r="AO3720" s="208">
        <v>47.587000000000003</v>
      </c>
      <c r="AP3720" s="208">
        <v>59.295999999999999</v>
      </c>
      <c r="AQ3720" s="208">
        <v>55.593000000000004</v>
      </c>
      <c r="AR3720" s="208">
        <v>47.494</v>
      </c>
      <c r="AS3720" s="208">
        <v>45.029000000000003</v>
      </c>
      <c r="AT3720" s="208">
        <v>8.1910000000000007</v>
      </c>
      <c r="AU3720" s="24"/>
      <c r="AV3720" s="24"/>
      <c r="AW3720" s="24"/>
      <c r="AX3720" s="24"/>
      <c r="AY3720" s="208">
        <v>5.649</v>
      </c>
      <c r="AZ3720" s="208">
        <v>8.7379999999999995</v>
      </c>
      <c r="BA3720" s="208">
        <v>54.491999999999997</v>
      </c>
      <c r="BB3720" s="21">
        <f t="shared" si="438"/>
        <v>66.234999999999999</v>
      </c>
      <c r="BC3720" s="21"/>
      <c r="BD3720" s="22">
        <f t="shared" si="436"/>
        <v>89.025537634408607</v>
      </c>
      <c r="BE3720" s="21"/>
      <c r="BG3720" s="10"/>
      <c r="BH3720" s="21">
        <f t="shared" si="437"/>
        <v>0</v>
      </c>
      <c r="BI3720" s="22">
        <f t="shared" si="437"/>
        <v>6.6235000000000016E-2</v>
      </c>
      <c r="BJ3720" s="21"/>
      <c r="BK3720" s="21">
        <v>0</v>
      </c>
      <c r="BL3720" s="22">
        <v>0.19870500000000005</v>
      </c>
      <c r="BM3720" s="21"/>
      <c r="BN3720" s="21">
        <f t="shared" ref="BN3720:BP3786" si="439">BK3720*4</f>
        <v>0</v>
      </c>
      <c r="BO3720" s="22">
        <f t="shared" si="439"/>
        <v>0.79482000000000019</v>
      </c>
      <c r="BP3720" s="21">
        <f t="shared" si="439"/>
        <v>0</v>
      </c>
    </row>
    <row r="3721" spans="1:68" ht="11.1" hidden="1" customHeight="1" outlineLevel="1" collapsed="1" x14ac:dyDescent="0.2">
      <c r="A3721" s="10"/>
      <c r="B3721" s="18"/>
      <c r="C3721" s="18"/>
      <c r="D3721" s="18"/>
      <c r="E3721" s="19" t="s">
        <v>3198</v>
      </c>
      <c r="F3721" s="209">
        <v>5.9610000000000003</v>
      </c>
      <c r="G3721" s="209">
        <v>5.9720000000000004</v>
      </c>
      <c r="H3721" s="209">
        <v>5.9509999999999996</v>
      </c>
      <c r="I3721" s="240">
        <v>2.923</v>
      </c>
      <c r="J3721" s="240"/>
      <c r="K3721" s="209">
        <v>4.9370000000000003</v>
      </c>
      <c r="L3721" s="209">
        <v>4.9800000000000004</v>
      </c>
      <c r="M3721" s="209">
        <v>5.1210000000000004</v>
      </c>
      <c r="N3721" s="209">
        <v>5.1639999999999997</v>
      </c>
      <c r="O3721" s="209">
        <v>5.2610000000000001</v>
      </c>
      <c r="P3721" s="209">
        <v>5.3360000000000003</v>
      </c>
      <c r="Q3721" s="209">
        <v>5.3360000000000003</v>
      </c>
      <c r="R3721" s="209">
        <v>6.3490000000000002</v>
      </c>
      <c r="S3721" s="209">
        <v>6.306</v>
      </c>
      <c r="T3721" s="209">
        <v>6.2850000000000001</v>
      </c>
      <c r="U3721" s="209">
        <v>6.3010000000000002</v>
      </c>
      <c r="V3721" s="209">
        <v>6.2119999999999997</v>
      </c>
      <c r="W3721" s="209">
        <v>6.2949999999999999</v>
      </c>
      <c r="X3721" s="209">
        <v>5.6609999999999996</v>
      </c>
      <c r="Y3721" s="209">
        <v>5.9109999999999996</v>
      </c>
      <c r="Z3721" s="209">
        <v>6.1740000000000004</v>
      </c>
      <c r="AA3721" s="209">
        <v>6.2089999999999996</v>
      </c>
      <c r="AB3721" s="209">
        <v>4.7759999999999998</v>
      </c>
      <c r="AC3721" s="209">
        <v>6.0570000000000004</v>
      </c>
      <c r="AD3721" s="209">
        <v>5.5759999999999996</v>
      </c>
      <c r="AE3721" s="209">
        <v>5.8940000000000001</v>
      </c>
      <c r="AF3721" s="209">
        <v>6.0209999999999999</v>
      </c>
      <c r="AG3721" s="209">
        <v>5.399</v>
      </c>
      <c r="AH3721" s="209">
        <v>5.3310000000000004</v>
      </c>
      <c r="AI3721" s="209">
        <v>5.5410000000000004</v>
      </c>
      <c r="AJ3721" s="209">
        <v>5.5410000000000004</v>
      </c>
      <c r="AK3721" s="209">
        <v>5.423</v>
      </c>
      <c r="AL3721" s="209">
        <v>5.0830000000000002</v>
      </c>
      <c r="AM3721" s="209">
        <v>5.2930000000000001</v>
      </c>
      <c r="AN3721" s="209">
        <v>6.2640000000000002</v>
      </c>
      <c r="AO3721" s="209">
        <v>6.21</v>
      </c>
      <c r="AP3721" s="209">
        <v>6.1769999999999996</v>
      </c>
      <c r="AQ3721" s="209">
        <v>5.5780000000000003</v>
      </c>
      <c r="AR3721" s="209">
        <v>6.1879999999999997</v>
      </c>
      <c r="AS3721" s="209">
        <v>6.1120000000000001</v>
      </c>
      <c r="AT3721" s="209">
        <v>6.1020000000000003</v>
      </c>
      <c r="AU3721" s="209">
        <v>5.57</v>
      </c>
      <c r="AV3721" s="209">
        <v>5.7480000000000002</v>
      </c>
      <c r="AW3721" s="209">
        <v>6.5369999999999999</v>
      </c>
      <c r="AX3721" s="209">
        <v>5.3150000000000004</v>
      </c>
      <c r="AY3721" s="209">
        <v>5.3339999999999996</v>
      </c>
      <c r="AZ3721" s="209">
        <v>6.5540000000000003</v>
      </c>
      <c r="BA3721" s="209">
        <v>6.2759999999999998</v>
      </c>
      <c r="BB3721" s="21">
        <f t="shared" si="438"/>
        <v>6.5540000000000003</v>
      </c>
      <c r="BC3721" s="21">
        <f>BF3721</f>
        <v>47.6</v>
      </c>
      <c r="BD3721" s="22">
        <f t="shared" si="436"/>
        <v>8.8091397849462378</v>
      </c>
      <c r="BE3721" s="21">
        <f>BC3721-BD3721</f>
        <v>38.790860215053762</v>
      </c>
      <c r="BF3721" s="91">
        <v>47.6</v>
      </c>
      <c r="BG3721" s="10"/>
      <c r="BH3721" s="21">
        <f t="shared" si="437"/>
        <v>3.5414399999999999E-2</v>
      </c>
      <c r="BI3721" s="22">
        <f t="shared" si="437"/>
        <v>6.5540000000000008E-3</v>
      </c>
      <c r="BJ3721" s="21">
        <f>BH3721-BI3721</f>
        <v>2.8860399999999998E-2</v>
      </c>
      <c r="BK3721" s="21">
        <v>0.1062432</v>
      </c>
      <c r="BL3721" s="22">
        <v>1.9662000000000002E-2</v>
      </c>
      <c r="BM3721" s="21">
        <v>8.6581199999999997E-2</v>
      </c>
      <c r="BN3721" s="21">
        <f t="shared" si="439"/>
        <v>0.42497279999999998</v>
      </c>
      <c r="BO3721" s="22">
        <f t="shared" si="439"/>
        <v>7.864800000000001E-2</v>
      </c>
      <c r="BP3721" s="21">
        <f t="shared" si="439"/>
        <v>0.34632479999999999</v>
      </c>
    </row>
    <row r="3722" spans="1:68" ht="11.1" hidden="1" customHeight="1" outlineLevel="2" x14ac:dyDescent="0.2">
      <c r="A3722" s="10"/>
      <c r="B3722" s="18"/>
      <c r="C3722" s="18"/>
      <c r="D3722" s="18"/>
      <c r="E3722" s="23"/>
      <c r="F3722" s="208">
        <v>5.9610000000000003</v>
      </c>
      <c r="G3722" s="208">
        <v>5.9720000000000004</v>
      </c>
      <c r="H3722" s="208">
        <v>5.9509999999999996</v>
      </c>
      <c r="I3722" s="239">
        <v>2.923</v>
      </c>
      <c r="J3722" s="239"/>
      <c r="K3722" s="208">
        <v>4.9370000000000003</v>
      </c>
      <c r="L3722" s="208">
        <v>4.9800000000000004</v>
      </c>
      <c r="M3722" s="208">
        <v>5.1210000000000004</v>
      </c>
      <c r="N3722" s="208">
        <v>5.1639999999999997</v>
      </c>
      <c r="O3722" s="208">
        <v>5.2610000000000001</v>
      </c>
      <c r="P3722" s="208">
        <v>5.3360000000000003</v>
      </c>
      <c r="Q3722" s="208">
        <v>5.3360000000000003</v>
      </c>
      <c r="R3722" s="208">
        <v>6.3490000000000002</v>
      </c>
      <c r="S3722" s="208">
        <v>6.306</v>
      </c>
      <c r="T3722" s="208">
        <v>6.2850000000000001</v>
      </c>
      <c r="U3722" s="208">
        <v>6.3010000000000002</v>
      </c>
      <c r="V3722" s="208">
        <v>6.2119999999999997</v>
      </c>
      <c r="W3722" s="208">
        <v>6.2949999999999999</v>
      </c>
      <c r="X3722" s="208">
        <v>5.6609999999999996</v>
      </c>
      <c r="Y3722" s="208">
        <v>5.9109999999999996</v>
      </c>
      <c r="Z3722" s="208">
        <v>6.1740000000000004</v>
      </c>
      <c r="AA3722" s="208">
        <v>6.2089999999999996</v>
      </c>
      <c r="AB3722" s="208">
        <v>4.7759999999999998</v>
      </c>
      <c r="AC3722" s="208">
        <v>6.0570000000000004</v>
      </c>
      <c r="AD3722" s="208">
        <v>5.5759999999999996</v>
      </c>
      <c r="AE3722" s="208">
        <v>5.8940000000000001</v>
      </c>
      <c r="AF3722" s="208">
        <v>6.0209999999999999</v>
      </c>
      <c r="AG3722" s="208">
        <v>5.399</v>
      </c>
      <c r="AH3722" s="208">
        <v>5.3310000000000004</v>
      </c>
      <c r="AI3722" s="208">
        <v>5.5410000000000004</v>
      </c>
      <c r="AJ3722" s="208">
        <v>5.5410000000000004</v>
      </c>
      <c r="AK3722" s="208">
        <v>5.423</v>
      </c>
      <c r="AL3722" s="208">
        <v>5.0830000000000002</v>
      </c>
      <c r="AM3722" s="208">
        <v>5.2930000000000001</v>
      </c>
      <c r="AN3722" s="208">
        <v>6.2640000000000002</v>
      </c>
      <c r="AO3722" s="208">
        <v>6.21</v>
      </c>
      <c r="AP3722" s="208">
        <v>6.1769999999999996</v>
      </c>
      <c r="AQ3722" s="208">
        <v>5.5780000000000003</v>
      </c>
      <c r="AR3722" s="208">
        <v>6.1879999999999997</v>
      </c>
      <c r="AS3722" s="208">
        <v>6.1120000000000001</v>
      </c>
      <c r="AT3722" s="208">
        <v>6.1020000000000003</v>
      </c>
      <c r="AU3722" s="208">
        <v>5.57</v>
      </c>
      <c r="AV3722" s="208">
        <v>5.7480000000000002</v>
      </c>
      <c r="AW3722" s="208">
        <v>6.5369999999999999</v>
      </c>
      <c r="AX3722" s="208">
        <v>5.3150000000000004</v>
      </c>
      <c r="AY3722" s="208">
        <v>5.3339999999999996</v>
      </c>
      <c r="AZ3722" s="208">
        <v>6.5540000000000003</v>
      </c>
      <c r="BA3722" s="208">
        <v>6.2759999999999998</v>
      </c>
      <c r="BB3722" s="21">
        <f t="shared" si="438"/>
        <v>6.5540000000000003</v>
      </c>
      <c r="BC3722" s="21"/>
      <c r="BD3722" s="22">
        <f t="shared" si="436"/>
        <v>8.8091397849462378</v>
      </c>
      <c r="BE3722" s="21"/>
      <c r="BG3722" s="10"/>
      <c r="BH3722" s="21">
        <f t="shared" si="437"/>
        <v>0</v>
      </c>
      <c r="BI3722" s="22">
        <f t="shared" si="437"/>
        <v>6.5540000000000008E-3</v>
      </c>
      <c r="BJ3722" s="21"/>
      <c r="BK3722" s="21">
        <v>0</v>
      </c>
      <c r="BL3722" s="22">
        <v>1.9662000000000002E-2</v>
      </c>
      <c r="BM3722" s="21"/>
      <c r="BN3722" s="21">
        <f t="shared" si="439"/>
        <v>0</v>
      </c>
      <c r="BO3722" s="22">
        <f t="shared" si="439"/>
        <v>7.864800000000001E-2</v>
      </c>
      <c r="BP3722" s="21">
        <f t="shared" si="439"/>
        <v>0</v>
      </c>
    </row>
    <row r="3723" spans="1:68" ht="11.1" hidden="1" customHeight="1" outlineLevel="1" collapsed="1" x14ac:dyDescent="0.2">
      <c r="A3723" s="10"/>
      <c r="B3723" s="18"/>
      <c r="C3723" s="18"/>
      <c r="D3723" s="18"/>
      <c r="E3723" s="19" t="s">
        <v>3199</v>
      </c>
      <c r="F3723" s="209">
        <v>77.188000000000002</v>
      </c>
      <c r="G3723" s="209">
        <v>62.273000000000003</v>
      </c>
      <c r="H3723" s="209">
        <v>51.353000000000002</v>
      </c>
      <c r="I3723" s="240">
        <v>35.441000000000003</v>
      </c>
      <c r="J3723" s="240"/>
      <c r="K3723" s="209">
        <v>0.56000000000000005</v>
      </c>
      <c r="L3723" s="20"/>
      <c r="M3723" s="20"/>
      <c r="N3723" s="20"/>
      <c r="O3723" s="20"/>
      <c r="P3723" s="209">
        <v>44.055999999999997</v>
      </c>
      <c r="Q3723" s="209">
        <v>48.259</v>
      </c>
      <c r="R3723" s="209">
        <v>67.049000000000007</v>
      </c>
      <c r="S3723" s="209">
        <v>67.313000000000002</v>
      </c>
      <c r="T3723" s="209">
        <v>66.841999999999999</v>
      </c>
      <c r="U3723" s="209">
        <v>49.070999999999998</v>
      </c>
      <c r="V3723" s="209">
        <v>23</v>
      </c>
      <c r="W3723" s="209">
        <v>4.32</v>
      </c>
      <c r="X3723" s="20"/>
      <c r="Y3723" s="20"/>
      <c r="Z3723" s="20"/>
      <c r="AA3723" s="209">
        <v>3.37</v>
      </c>
      <c r="AB3723" s="209">
        <v>29.635999999999999</v>
      </c>
      <c r="AC3723" s="209">
        <v>60.908000000000001</v>
      </c>
      <c r="AD3723" s="209">
        <v>70.524000000000001</v>
      </c>
      <c r="AE3723" s="209">
        <v>92.132999999999996</v>
      </c>
      <c r="AF3723" s="209">
        <v>66.209000000000003</v>
      </c>
      <c r="AG3723" s="209">
        <v>51.857999999999997</v>
      </c>
      <c r="AH3723" s="209">
        <v>27.919</v>
      </c>
      <c r="AI3723" s="209">
        <v>12.161</v>
      </c>
      <c r="AJ3723" s="20"/>
      <c r="AK3723" s="20"/>
      <c r="AL3723" s="20"/>
      <c r="AM3723" s="209">
        <v>2.335</v>
      </c>
      <c r="AN3723" s="209">
        <v>39.747999999999998</v>
      </c>
      <c r="AO3723" s="209">
        <v>57.738</v>
      </c>
      <c r="AP3723" s="209">
        <v>77.816000000000003</v>
      </c>
      <c r="AQ3723" s="209">
        <v>86.697999999999993</v>
      </c>
      <c r="AR3723" s="209">
        <v>65.138999999999996</v>
      </c>
      <c r="AS3723" s="209">
        <v>63.72</v>
      </c>
      <c r="AT3723" s="209">
        <v>29.85</v>
      </c>
      <c r="AU3723" s="209">
        <v>12.205</v>
      </c>
      <c r="AV3723" s="20"/>
      <c r="AW3723" s="20"/>
      <c r="AX3723" s="20"/>
      <c r="AY3723" s="209">
        <v>5.4009999999999998</v>
      </c>
      <c r="AZ3723" s="209">
        <v>32.305999999999997</v>
      </c>
      <c r="BA3723" s="209">
        <v>60.575000000000003</v>
      </c>
      <c r="BB3723" s="56">
        <f t="shared" si="438"/>
        <v>92.132999999999996</v>
      </c>
      <c r="BC3723" s="21">
        <f>BF3723</f>
        <v>145.78</v>
      </c>
      <c r="BD3723" s="22">
        <f t="shared" si="436"/>
        <v>123.83467741935483</v>
      </c>
      <c r="BE3723" s="21">
        <f>BC3723-BD3723</f>
        <v>21.945322580645168</v>
      </c>
      <c r="BF3723" s="90">
        <v>145.78</v>
      </c>
      <c r="BG3723" s="10">
        <v>5</v>
      </c>
      <c r="BH3723" s="21">
        <f t="shared" si="437"/>
        <v>0.10846032000000001</v>
      </c>
      <c r="BI3723" s="22">
        <f t="shared" si="437"/>
        <v>9.2133000000000007E-2</v>
      </c>
      <c r="BJ3723" s="21">
        <f>BH3723-BI3723</f>
        <v>1.6327320000000006E-2</v>
      </c>
      <c r="BK3723" s="21">
        <v>0.32538096000000005</v>
      </c>
      <c r="BL3723" s="22">
        <v>0.27639900000000001</v>
      </c>
      <c r="BM3723" s="21">
        <v>4.8981960000000047E-2</v>
      </c>
      <c r="BN3723" s="21">
        <f t="shared" si="439"/>
        <v>1.3015238400000002</v>
      </c>
      <c r="BO3723" s="22">
        <f t="shared" si="439"/>
        <v>1.105596</v>
      </c>
      <c r="BP3723" s="21">
        <f t="shared" si="439"/>
        <v>0.19592784000000019</v>
      </c>
    </row>
    <row r="3724" spans="1:68" ht="11.1" hidden="1" customHeight="1" outlineLevel="2" x14ac:dyDescent="0.2">
      <c r="A3724" s="10"/>
      <c r="B3724" s="18"/>
      <c r="C3724" s="18"/>
      <c r="D3724" s="18"/>
      <c r="E3724" s="23" t="s">
        <v>3200</v>
      </c>
      <c r="F3724" s="208">
        <v>24.657</v>
      </c>
      <c r="G3724" s="208">
        <v>21.843</v>
      </c>
      <c r="H3724" s="208">
        <v>18.14</v>
      </c>
      <c r="I3724" s="239">
        <v>12.465</v>
      </c>
      <c r="J3724" s="239"/>
      <c r="K3724" s="208">
        <v>0.56000000000000005</v>
      </c>
      <c r="L3724" s="24"/>
      <c r="M3724" s="24"/>
      <c r="N3724" s="24"/>
      <c r="O3724" s="24"/>
      <c r="P3724" s="208">
        <v>18.483000000000001</v>
      </c>
      <c r="Q3724" s="208">
        <v>20.015999999999998</v>
      </c>
      <c r="R3724" s="208">
        <v>27.265999999999998</v>
      </c>
      <c r="S3724" s="208">
        <v>27.77</v>
      </c>
      <c r="T3724" s="208">
        <v>25.71</v>
      </c>
      <c r="U3724" s="208">
        <v>19.577999999999999</v>
      </c>
      <c r="V3724" s="208">
        <v>7</v>
      </c>
      <c r="W3724" s="208">
        <v>5.2549999999999999</v>
      </c>
      <c r="X3724" s="24"/>
      <c r="Y3724" s="24"/>
      <c r="Z3724" s="24"/>
      <c r="AA3724" s="208">
        <v>2.29</v>
      </c>
      <c r="AB3724" s="208">
        <v>13.205</v>
      </c>
      <c r="AC3724" s="208">
        <v>21.556000000000001</v>
      </c>
      <c r="AD3724" s="208">
        <v>24.07</v>
      </c>
      <c r="AE3724" s="208">
        <v>28.404</v>
      </c>
      <c r="AF3724" s="208">
        <v>21.792000000000002</v>
      </c>
      <c r="AG3724" s="208">
        <v>16.294</v>
      </c>
      <c r="AH3724" s="208">
        <v>4.1660000000000004</v>
      </c>
      <c r="AI3724" s="208">
        <v>1.7210000000000001</v>
      </c>
      <c r="AJ3724" s="24"/>
      <c r="AK3724" s="24"/>
      <c r="AL3724" s="24"/>
      <c r="AM3724" s="208">
        <v>0.73299999999999998</v>
      </c>
      <c r="AN3724" s="208">
        <v>14.721</v>
      </c>
      <c r="AO3724" s="208">
        <v>20.085999999999999</v>
      </c>
      <c r="AP3724" s="208">
        <v>25.867000000000001</v>
      </c>
      <c r="AQ3724" s="208">
        <v>27.507999999999999</v>
      </c>
      <c r="AR3724" s="208">
        <v>21.184000000000001</v>
      </c>
      <c r="AS3724" s="208">
        <v>20.635999999999999</v>
      </c>
      <c r="AT3724" s="208">
        <v>7.6740000000000004</v>
      </c>
      <c r="AU3724" s="208">
        <v>1.8440000000000001</v>
      </c>
      <c r="AV3724" s="24"/>
      <c r="AW3724" s="24"/>
      <c r="AX3724" s="24"/>
      <c r="AY3724" s="208">
        <v>1.7749999999999999</v>
      </c>
      <c r="AZ3724" s="208">
        <v>12.433</v>
      </c>
      <c r="BA3724" s="208">
        <v>20.257000000000001</v>
      </c>
      <c r="BB3724" s="21">
        <f t="shared" si="438"/>
        <v>28.404</v>
      </c>
      <c r="BC3724" s="21"/>
      <c r="BD3724" s="22">
        <f t="shared" si="436"/>
        <v>38.177419354838712</v>
      </c>
      <c r="BE3724" s="21"/>
      <c r="BG3724" s="10"/>
      <c r="BH3724" s="21">
        <f t="shared" si="437"/>
        <v>0</v>
      </c>
      <c r="BI3724" s="22">
        <f t="shared" si="437"/>
        <v>2.8403999999999999E-2</v>
      </c>
      <c r="BJ3724" s="21"/>
      <c r="BK3724" s="21">
        <v>0</v>
      </c>
      <c r="BL3724" s="22">
        <v>8.5211999999999996E-2</v>
      </c>
      <c r="BM3724" s="21"/>
      <c r="BN3724" s="21">
        <f t="shared" si="439"/>
        <v>0</v>
      </c>
      <c r="BO3724" s="22">
        <f t="shared" si="439"/>
        <v>0.34084799999999998</v>
      </c>
      <c r="BP3724" s="21">
        <f t="shared" si="439"/>
        <v>0</v>
      </c>
    </row>
    <row r="3725" spans="1:68" ht="11.1" hidden="1" customHeight="1" outlineLevel="2" x14ac:dyDescent="0.2">
      <c r="A3725" s="10"/>
      <c r="B3725" s="18"/>
      <c r="C3725" s="18"/>
      <c r="D3725" s="18"/>
      <c r="E3725" s="23" t="s">
        <v>3201</v>
      </c>
      <c r="F3725" s="208">
        <v>52.530999999999999</v>
      </c>
      <c r="G3725" s="208">
        <v>40.43</v>
      </c>
      <c r="H3725" s="208">
        <v>33.213000000000001</v>
      </c>
      <c r="I3725" s="239">
        <v>22.975999999999999</v>
      </c>
      <c r="J3725" s="239"/>
      <c r="K3725" s="24"/>
      <c r="L3725" s="24"/>
      <c r="M3725" s="24"/>
      <c r="N3725" s="24"/>
      <c r="O3725" s="24"/>
      <c r="P3725" s="208">
        <v>25.573</v>
      </c>
      <c r="Q3725" s="208">
        <v>28.242999999999999</v>
      </c>
      <c r="R3725" s="208">
        <v>39.783000000000001</v>
      </c>
      <c r="S3725" s="208">
        <v>39.542999999999999</v>
      </c>
      <c r="T3725" s="208">
        <v>41.131999999999998</v>
      </c>
      <c r="U3725" s="208">
        <v>29.492999999999999</v>
      </c>
      <c r="V3725" s="208">
        <v>16</v>
      </c>
      <c r="W3725" s="208">
        <v>-0.93500000000000005</v>
      </c>
      <c r="X3725" s="24"/>
      <c r="Y3725" s="24"/>
      <c r="Z3725" s="24"/>
      <c r="AA3725" s="208">
        <v>1.08</v>
      </c>
      <c r="AB3725" s="208">
        <v>16.431000000000001</v>
      </c>
      <c r="AC3725" s="208">
        <v>39.351999999999997</v>
      </c>
      <c r="AD3725" s="208">
        <v>46.454000000000001</v>
      </c>
      <c r="AE3725" s="208">
        <v>63.728999999999999</v>
      </c>
      <c r="AF3725" s="208">
        <v>44.417000000000002</v>
      </c>
      <c r="AG3725" s="208">
        <v>35.564</v>
      </c>
      <c r="AH3725" s="208">
        <v>23.753</v>
      </c>
      <c r="AI3725" s="208">
        <v>10.44</v>
      </c>
      <c r="AJ3725" s="24"/>
      <c r="AK3725" s="24"/>
      <c r="AL3725" s="24"/>
      <c r="AM3725" s="208">
        <v>1.6020000000000001</v>
      </c>
      <c r="AN3725" s="208">
        <v>25.027000000000001</v>
      </c>
      <c r="AO3725" s="208">
        <v>37.652000000000001</v>
      </c>
      <c r="AP3725" s="208">
        <v>51.948999999999998</v>
      </c>
      <c r="AQ3725" s="208">
        <v>59.19</v>
      </c>
      <c r="AR3725" s="208">
        <v>43.954999999999998</v>
      </c>
      <c r="AS3725" s="208">
        <v>43.084000000000003</v>
      </c>
      <c r="AT3725" s="208">
        <v>22.175999999999998</v>
      </c>
      <c r="AU3725" s="208">
        <v>10.361000000000001</v>
      </c>
      <c r="AV3725" s="24"/>
      <c r="AW3725" s="24"/>
      <c r="AX3725" s="24"/>
      <c r="AY3725" s="208">
        <v>3.6259999999999999</v>
      </c>
      <c r="AZ3725" s="208">
        <v>19.873000000000001</v>
      </c>
      <c r="BA3725" s="208">
        <v>40.317999999999998</v>
      </c>
      <c r="BB3725" s="21">
        <f t="shared" si="438"/>
        <v>63.728999999999999</v>
      </c>
      <c r="BC3725" s="21"/>
      <c r="BD3725" s="22">
        <f t="shared" si="436"/>
        <v>85.657258064516128</v>
      </c>
      <c r="BE3725" s="21"/>
      <c r="BG3725" s="10"/>
      <c r="BH3725" s="21">
        <f t="shared" si="437"/>
        <v>0</v>
      </c>
      <c r="BI3725" s="22">
        <f t="shared" si="437"/>
        <v>6.3729000000000008E-2</v>
      </c>
      <c r="BJ3725" s="21"/>
      <c r="BK3725" s="21">
        <v>0</v>
      </c>
      <c r="BL3725" s="22">
        <v>0.19118700000000002</v>
      </c>
      <c r="BM3725" s="21"/>
      <c r="BN3725" s="21">
        <f t="shared" si="439"/>
        <v>0</v>
      </c>
      <c r="BO3725" s="22">
        <f t="shared" si="439"/>
        <v>0.76474800000000009</v>
      </c>
      <c r="BP3725" s="21">
        <f t="shared" si="439"/>
        <v>0</v>
      </c>
    </row>
    <row r="3726" spans="1:68" ht="11.1" hidden="1" customHeight="1" outlineLevel="1" collapsed="1" x14ac:dyDescent="0.2">
      <c r="A3726" s="10"/>
      <c r="B3726" s="18"/>
      <c r="C3726" s="18"/>
      <c r="D3726" s="18"/>
      <c r="E3726" s="19" t="s">
        <v>3202</v>
      </c>
      <c r="F3726" s="209">
        <v>46.003999999999998</v>
      </c>
      <c r="G3726" s="209">
        <v>34.552999999999997</v>
      </c>
      <c r="H3726" s="209">
        <v>28.664999999999999</v>
      </c>
      <c r="I3726" s="240">
        <v>20.844000000000001</v>
      </c>
      <c r="J3726" s="240"/>
      <c r="K3726" s="209">
        <v>9.1679999999999993</v>
      </c>
      <c r="L3726" s="209">
        <v>3.101</v>
      </c>
      <c r="M3726" s="209">
        <v>1.831</v>
      </c>
      <c r="N3726" s="209">
        <v>1.8029999999999999</v>
      </c>
      <c r="O3726" s="209">
        <v>3.2290000000000001</v>
      </c>
      <c r="P3726" s="209">
        <v>20.536000000000001</v>
      </c>
      <c r="Q3726" s="209">
        <v>35.177999999999997</v>
      </c>
      <c r="R3726" s="209">
        <v>46.222000000000001</v>
      </c>
      <c r="S3726" s="209">
        <v>43.963000000000001</v>
      </c>
      <c r="T3726" s="209">
        <v>41.110999999999997</v>
      </c>
      <c r="U3726" s="209">
        <v>26.082999999999998</v>
      </c>
      <c r="V3726" s="209">
        <v>16.523</v>
      </c>
      <c r="W3726" s="209">
        <v>9.5180000000000007</v>
      </c>
      <c r="X3726" s="209">
        <v>2.8319999999999999</v>
      </c>
      <c r="Y3726" s="209">
        <v>2.2509999999999999</v>
      </c>
      <c r="Z3726" s="209">
        <v>2.5339999999999998</v>
      </c>
      <c r="AA3726" s="209">
        <v>12.637</v>
      </c>
      <c r="AB3726" s="209">
        <v>23.52</v>
      </c>
      <c r="AC3726" s="209">
        <v>42.079000000000001</v>
      </c>
      <c r="AD3726" s="209">
        <v>48.087000000000003</v>
      </c>
      <c r="AE3726" s="209">
        <v>50.84</v>
      </c>
      <c r="AF3726" s="209">
        <v>34.548000000000002</v>
      </c>
      <c r="AG3726" s="209">
        <v>27.838999999999999</v>
      </c>
      <c r="AH3726" s="209">
        <v>18.004000000000001</v>
      </c>
      <c r="AI3726" s="209">
        <v>14.781000000000001</v>
      </c>
      <c r="AJ3726" s="209">
        <v>0.77900000000000003</v>
      </c>
      <c r="AK3726" s="209">
        <v>2.6469999999999998</v>
      </c>
      <c r="AL3726" s="209">
        <v>2.3919999999999999</v>
      </c>
      <c r="AM3726" s="209">
        <v>11.319000000000001</v>
      </c>
      <c r="AN3726" s="209">
        <v>23.372</v>
      </c>
      <c r="AO3726" s="209">
        <v>36.942</v>
      </c>
      <c r="AP3726" s="209">
        <v>35.796999999999997</v>
      </c>
      <c r="AQ3726" s="209">
        <v>57.704000000000001</v>
      </c>
      <c r="AR3726" s="209">
        <v>50.246000000000002</v>
      </c>
      <c r="AS3726" s="209">
        <v>31.143999999999998</v>
      </c>
      <c r="AT3726" s="209">
        <v>22.722999999999999</v>
      </c>
      <c r="AU3726" s="209">
        <v>2.7850000000000001</v>
      </c>
      <c r="AV3726" s="209">
        <v>0.48599999999999999</v>
      </c>
      <c r="AW3726" s="209">
        <v>0.156</v>
      </c>
      <c r="AX3726" s="209">
        <v>0.65</v>
      </c>
      <c r="AY3726" s="209">
        <v>6.532</v>
      </c>
      <c r="AZ3726" s="209">
        <v>21.376000000000001</v>
      </c>
      <c r="BA3726" s="209">
        <v>41.637999999999998</v>
      </c>
      <c r="BB3726" s="21">
        <f t="shared" si="438"/>
        <v>57.704000000000001</v>
      </c>
      <c r="BC3726" s="21">
        <f>BF3726</f>
        <v>97.7</v>
      </c>
      <c r="BD3726" s="22">
        <f t="shared" si="436"/>
        <v>77.559139784946225</v>
      </c>
      <c r="BE3726" s="21">
        <f>BC3726-BD3726</f>
        <v>20.140860215053777</v>
      </c>
      <c r="BF3726" s="90">
        <v>97.7</v>
      </c>
      <c r="BG3726" s="10">
        <v>5</v>
      </c>
      <c r="BH3726" s="21">
        <f t="shared" si="437"/>
        <v>7.2688799999999998E-2</v>
      </c>
      <c r="BI3726" s="22">
        <f t="shared" si="437"/>
        <v>5.7703999999999984E-2</v>
      </c>
      <c r="BJ3726" s="21">
        <f>BH3726-BI3726</f>
        <v>1.4984800000000013E-2</v>
      </c>
      <c r="BK3726" s="21">
        <v>0.21806639999999999</v>
      </c>
      <c r="BL3726" s="22">
        <v>0.17311199999999996</v>
      </c>
      <c r="BM3726" s="21">
        <v>4.4954400000000033E-2</v>
      </c>
      <c r="BN3726" s="21">
        <f t="shared" si="439"/>
        <v>0.87226559999999997</v>
      </c>
      <c r="BO3726" s="22">
        <f t="shared" si="439"/>
        <v>0.69244799999999984</v>
      </c>
      <c r="BP3726" s="21">
        <f t="shared" si="439"/>
        <v>0.17981760000000013</v>
      </c>
    </row>
    <row r="3727" spans="1:68" ht="11.1" hidden="1" customHeight="1" outlineLevel="2" x14ac:dyDescent="0.2">
      <c r="A3727" s="10"/>
      <c r="B3727" s="18"/>
      <c r="C3727" s="18"/>
      <c r="D3727" s="18"/>
      <c r="E3727" s="23" t="s">
        <v>3203</v>
      </c>
      <c r="F3727" s="208">
        <v>46.003999999999998</v>
      </c>
      <c r="G3727" s="208">
        <v>34.552999999999997</v>
      </c>
      <c r="H3727" s="208">
        <v>28.664999999999999</v>
      </c>
      <c r="I3727" s="239">
        <v>20.844000000000001</v>
      </c>
      <c r="J3727" s="239"/>
      <c r="K3727" s="208">
        <v>9.1679999999999993</v>
      </c>
      <c r="L3727" s="208">
        <v>3.101</v>
      </c>
      <c r="M3727" s="208">
        <v>1.831</v>
      </c>
      <c r="N3727" s="208">
        <v>1.8029999999999999</v>
      </c>
      <c r="O3727" s="208">
        <v>3.2290000000000001</v>
      </c>
      <c r="P3727" s="208">
        <v>20.536000000000001</v>
      </c>
      <c r="Q3727" s="208">
        <v>35.177999999999997</v>
      </c>
      <c r="R3727" s="208">
        <v>46.222000000000001</v>
      </c>
      <c r="S3727" s="208">
        <v>43.963000000000001</v>
      </c>
      <c r="T3727" s="208">
        <v>41.110999999999997</v>
      </c>
      <c r="U3727" s="208">
        <v>26.082999999999998</v>
      </c>
      <c r="V3727" s="208">
        <v>16.523</v>
      </c>
      <c r="W3727" s="208">
        <v>9.5180000000000007</v>
      </c>
      <c r="X3727" s="208">
        <v>2.8319999999999999</v>
      </c>
      <c r="Y3727" s="208">
        <v>2.2509999999999999</v>
      </c>
      <c r="Z3727" s="208">
        <v>2.5339999999999998</v>
      </c>
      <c r="AA3727" s="208">
        <v>12.637</v>
      </c>
      <c r="AB3727" s="208">
        <v>23.52</v>
      </c>
      <c r="AC3727" s="208">
        <v>42.079000000000001</v>
      </c>
      <c r="AD3727" s="208">
        <v>48.087000000000003</v>
      </c>
      <c r="AE3727" s="208">
        <v>50.84</v>
      </c>
      <c r="AF3727" s="208">
        <v>34.548000000000002</v>
      </c>
      <c r="AG3727" s="208">
        <v>27.838999999999999</v>
      </c>
      <c r="AH3727" s="208">
        <v>18.004000000000001</v>
      </c>
      <c r="AI3727" s="208">
        <v>14.781000000000001</v>
      </c>
      <c r="AJ3727" s="208">
        <v>0.77900000000000003</v>
      </c>
      <c r="AK3727" s="208">
        <v>2.6469999999999998</v>
      </c>
      <c r="AL3727" s="208">
        <v>2.3919999999999999</v>
      </c>
      <c r="AM3727" s="208">
        <v>11.319000000000001</v>
      </c>
      <c r="AN3727" s="208">
        <v>23.372</v>
      </c>
      <c r="AO3727" s="208">
        <v>36.942</v>
      </c>
      <c r="AP3727" s="208">
        <v>35.796999999999997</v>
      </c>
      <c r="AQ3727" s="208">
        <v>57.704000000000001</v>
      </c>
      <c r="AR3727" s="208">
        <v>50.246000000000002</v>
      </c>
      <c r="AS3727" s="208">
        <v>31.143999999999998</v>
      </c>
      <c r="AT3727" s="208">
        <v>22.722999999999999</v>
      </c>
      <c r="AU3727" s="208">
        <v>2.7850000000000001</v>
      </c>
      <c r="AV3727" s="208">
        <v>0.48599999999999999</v>
      </c>
      <c r="AW3727" s="208">
        <v>0.156</v>
      </c>
      <c r="AX3727" s="208">
        <v>0.65</v>
      </c>
      <c r="AY3727" s="208">
        <v>6.532</v>
      </c>
      <c r="AZ3727" s="208">
        <v>21.376000000000001</v>
      </c>
      <c r="BA3727" s="208">
        <v>41.637999999999998</v>
      </c>
      <c r="BB3727" s="21">
        <f t="shared" si="438"/>
        <v>57.704000000000001</v>
      </c>
      <c r="BC3727" s="21"/>
      <c r="BD3727" s="22">
        <f t="shared" si="436"/>
        <v>77.559139784946225</v>
      </c>
      <c r="BE3727" s="21"/>
      <c r="BG3727" s="10"/>
      <c r="BH3727" s="21">
        <f t="shared" si="437"/>
        <v>0</v>
      </c>
      <c r="BI3727" s="22">
        <f t="shared" si="437"/>
        <v>5.7703999999999984E-2</v>
      </c>
      <c r="BJ3727" s="21"/>
      <c r="BK3727" s="21">
        <v>0</v>
      </c>
      <c r="BL3727" s="22">
        <v>0.17311199999999996</v>
      </c>
      <c r="BM3727" s="21"/>
      <c r="BN3727" s="21">
        <f t="shared" si="439"/>
        <v>0</v>
      </c>
      <c r="BO3727" s="22">
        <f t="shared" si="439"/>
        <v>0.69244799999999984</v>
      </c>
      <c r="BP3727" s="21">
        <f t="shared" si="439"/>
        <v>0</v>
      </c>
    </row>
    <row r="3728" spans="1:68" ht="11.1" hidden="1" customHeight="1" outlineLevel="1" collapsed="1" x14ac:dyDescent="0.2">
      <c r="A3728" s="10"/>
      <c r="B3728" s="18"/>
      <c r="C3728" s="18"/>
      <c r="D3728" s="18"/>
      <c r="E3728" s="19" t="s">
        <v>3204</v>
      </c>
      <c r="F3728" s="209">
        <v>9.0549999999999997</v>
      </c>
      <c r="G3728" s="209">
        <v>1.2709999999999999</v>
      </c>
      <c r="H3728" s="209">
        <v>0.89500000000000002</v>
      </c>
      <c r="I3728" s="240">
        <v>1.9610000000000001</v>
      </c>
      <c r="J3728" s="240"/>
      <c r="K3728" s="20"/>
      <c r="L3728" s="20"/>
      <c r="M3728" s="20"/>
      <c r="N3728" s="20"/>
      <c r="O3728" s="20"/>
      <c r="P3728" s="209">
        <v>2.9670000000000001</v>
      </c>
      <c r="Q3728" s="209">
        <v>2.7349999999999999</v>
      </c>
      <c r="R3728" s="209">
        <v>5.806</v>
      </c>
      <c r="S3728" s="209">
        <v>1.4990000000000001</v>
      </c>
      <c r="T3728" s="209">
        <v>4.077</v>
      </c>
      <c r="U3728" s="209">
        <v>2.4289999999999998</v>
      </c>
      <c r="V3728" s="209">
        <v>1.577</v>
      </c>
      <c r="W3728" s="209">
        <v>0.68700000000000006</v>
      </c>
      <c r="X3728" s="20"/>
      <c r="Y3728" s="20"/>
      <c r="Z3728" s="20"/>
      <c r="AA3728" s="209">
        <v>0.77</v>
      </c>
      <c r="AB3728" s="209">
        <v>1.373</v>
      </c>
      <c r="AC3728" s="209">
        <v>2.7759999999999998</v>
      </c>
      <c r="AD3728" s="209">
        <v>3.5870000000000002</v>
      </c>
      <c r="AE3728" s="209">
        <v>3.383</v>
      </c>
      <c r="AF3728" s="209">
        <v>4.4400000000000004</v>
      </c>
      <c r="AG3728" s="209">
        <v>1.794</v>
      </c>
      <c r="AH3728" s="209">
        <v>1.3859999999999999</v>
      </c>
      <c r="AI3728" s="20"/>
      <c r="AJ3728" s="20"/>
      <c r="AK3728" s="20"/>
      <c r="AL3728" s="20"/>
      <c r="AM3728" s="209">
        <v>1.5589999999999999</v>
      </c>
      <c r="AN3728" s="209">
        <v>1.631</v>
      </c>
      <c r="AO3728" s="209">
        <v>3.3180000000000001</v>
      </c>
      <c r="AP3728" s="209">
        <v>3.7959999999999998</v>
      </c>
      <c r="AQ3728" s="209">
        <v>3.85</v>
      </c>
      <c r="AR3728" s="209">
        <v>4.3789999999999996</v>
      </c>
      <c r="AS3728" s="209">
        <v>2.613</v>
      </c>
      <c r="AT3728" s="209">
        <v>1.5409999999999999</v>
      </c>
      <c r="AU3728" s="20"/>
      <c r="AV3728" s="20"/>
      <c r="AW3728" s="20"/>
      <c r="AX3728" s="20"/>
      <c r="AY3728" s="209">
        <v>1.593</v>
      </c>
      <c r="AZ3728" s="209">
        <v>1.2829999999999999</v>
      </c>
      <c r="BA3728" s="209">
        <f>SUM(BA3729:BA3731)</f>
        <v>7.3389999999999995</v>
      </c>
      <c r="BB3728" s="56">
        <f>BB3729+BB3730+BB3731</f>
        <v>13.866000000000001</v>
      </c>
      <c r="BC3728" s="21">
        <f>BF3728</f>
        <v>14.459999999999999</v>
      </c>
      <c r="BD3728" s="22">
        <f t="shared" si="436"/>
        <v>18.637096774193552</v>
      </c>
      <c r="BE3728" s="21">
        <f>BC3728-BD3728</f>
        <v>-4.1770967741935525</v>
      </c>
      <c r="BF3728" s="91">
        <f>SUM(BF3729:BF3731)</f>
        <v>14.459999999999999</v>
      </c>
      <c r="BG3728" s="10">
        <v>6</v>
      </c>
      <c r="BH3728" s="21">
        <f t="shared" si="437"/>
        <v>1.0758239999999999E-2</v>
      </c>
      <c r="BI3728" s="22">
        <v>1.0999999999999999E-2</v>
      </c>
      <c r="BJ3728" s="21">
        <f>BH3728-BI3728</f>
        <v>-2.4176000000000059E-4</v>
      </c>
      <c r="BK3728" s="21">
        <v>2.7164999999999995E-2</v>
      </c>
      <c r="BL3728" s="22">
        <v>2.7164999999999995E-2</v>
      </c>
      <c r="BM3728" s="21">
        <v>0</v>
      </c>
      <c r="BN3728" s="21">
        <f t="shared" si="439"/>
        <v>0.10865999999999998</v>
      </c>
      <c r="BO3728" s="22">
        <f t="shared" si="439"/>
        <v>0.10865999999999998</v>
      </c>
      <c r="BP3728" s="21">
        <f t="shared" si="439"/>
        <v>0</v>
      </c>
    </row>
    <row r="3729" spans="1:68" ht="11.1" hidden="1" customHeight="1" outlineLevel="2" x14ac:dyDescent="0.2">
      <c r="A3729" s="10"/>
      <c r="B3729" s="18"/>
      <c r="C3729" s="18"/>
      <c r="D3729" s="18"/>
      <c r="E3729" s="23" t="s">
        <v>3205</v>
      </c>
      <c r="F3729" s="208">
        <v>7.6260000000000003</v>
      </c>
      <c r="G3729" s="208">
        <v>0.36599999999999999</v>
      </c>
      <c r="H3729" s="208">
        <v>0.70099999999999996</v>
      </c>
      <c r="I3729" s="239">
        <v>1.51</v>
      </c>
      <c r="J3729" s="239"/>
      <c r="K3729" s="24"/>
      <c r="L3729" s="24"/>
      <c r="M3729" s="24"/>
      <c r="N3729" s="24"/>
      <c r="O3729" s="24"/>
      <c r="P3729" s="208">
        <v>2.6629999999999998</v>
      </c>
      <c r="Q3729" s="208">
        <v>2.1909999999999998</v>
      </c>
      <c r="R3729" s="208">
        <v>4.4809999999999999</v>
      </c>
      <c r="S3729" s="208">
        <v>1.1339999999999999</v>
      </c>
      <c r="T3729" s="208">
        <v>3.0920000000000001</v>
      </c>
      <c r="U3729" s="208">
        <v>1.8660000000000001</v>
      </c>
      <c r="V3729" s="208">
        <v>1.232</v>
      </c>
      <c r="W3729" s="208">
        <v>0.66600000000000004</v>
      </c>
      <c r="X3729" s="24"/>
      <c r="Y3729" s="24"/>
      <c r="Z3729" s="24"/>
      <c r="AA3729" s="208">
        <v>0.67</v>
      </c>
      <c r="AB3729" s="208">
        <v>1.0920000000000001</v>
      </c>
      <c r="AC3729" s="208">
        <v>2.27</v>
      </c>
      <c r="AD3729" s="208">
        <v>2.85</v>
      </c>
      <c r="AE3729" s="208">
        <v>2.581</v>
      </c>
      <c r="AF3729" s="208">
        <v>3.3759999999999999</v>
      </c>
      <c r="AG3729" s="208">
        <v>1.385</v>
      </c>
      <c r="AH3729" s="208">
        <v>1.1279999999999999</v>
      </c>
      <c r="AI3729" s="24"/>
      <c r="AJ3729" s="24"/>
      <c r="AK3729" s="24"/>
      <c r="AL3729" s="24"/>
      <c r="AM3729" s="208">
        <v>1.4910000000000001</v>
      </c>
      <c r="AN3729" s="208">
        <v>1.3180000000000001</v>
      </c>
      <c r="AO3729" s="208">
        <v>2.605</v>
      </c>
      <c r="AP3729" s="208">
        <v>3.0139999999999998</v>
      </c>
      <c r="AQ3729" s="208">
        <v>3.0489999999999999</v>
      </c>
      <c r="AR3729" s="208">
        <v>3.4430000000000001</v>
      </c>
      <c r="AS3729" s="208">
        <v>2.0699999999999998</v>
      </c>
      <c r="AT3729" s="208">
        <v>1.256</v>
      </c>
      <c r="AU3729" s="24"/>
      <c r="AV3729" s="24"/>
      <c r="AW3729" s="24"/>
      <c r="AX3729" s="24"/>
      <c r="AY3729" s="208">
        <v>1.4450000000000001</v>
      </c>
      <c r="AZ3729" s="208">
        <v>1.0409999999999999</v>
      </c>
      <c r="BA3729" s="208">
        <v>2.0209999999999999</v>
      </c>
      <c r="BB3729" s="21">
        <f t="shared" si="438"/>
        <v>7.6260000000000003</v>
      </c>
      <c r="BC3729" s="21"/>
      <c r="BD3729" s="22">
        <f t="shared" si="436"/>
        <v>10.25</v>
      </c>
      <c r="BE3729" s="21"/>
      <c r="BF3729" s="2">
        <v>6.3</v>
      </c>
      <c r="BG3729" s="10"/>
      <c r="BH3729" s="21">
        <f t="shared" si="437"/>
        <v>0</v>
      </c>
      <c r="BI3729" s="22">
        <f t="shared" si="437"/>
        <v>7.626E-3</v>
      </c>
      <c r="BJ3729" s="21"/>
      <c r="BK3729" s="21">
        <v>0</v>
      </c>
      <c r="BL3729" s="22">
        <v>2.2877999999999999E-2</v>
      </c>
      <c r="BM3729" s="21"/>
      <c r="BN3729" s="21">
        <f t="shared" si="439"/>
        <v>0</v>
      </c>
      <c r="BO3729" s="22">
        <f t="shared" si="439"/>
        <v>9.1511999999999996E-2</v>
      </c>
      <c r="BP3729" s="21">
        <f t="shared" si="439"/>
        <v>0</v>
      </c>
    </row>
    <row r="3730" spans="1:68" ht="11.1" hidden="1" customHeight="1" outlineLevel="2" x14ac:dyDescent="0.2">
      <c r="A3730" s="10"/>
      <c r="B3730" s="18"/>
      <c r="C3730" s="18"/>
      <c r="D3730" s="18"/>
      <c r="E3730" s="23" t="s">
        <v>3206</v>
      </c>
      <c r="F3730" s="208"/>
      <c r="G3730" s="208"/>
      <c r="H3730" s="208"/>
      <c r="I3730" s="239"/>
      <c r="J3730" s="239"/>
      <c r="K3730" s="24"/>
      <c r="L3730" s="24"/>
      <c r="M3730" s="24"/>
      <c r="N3730" s="24"/>
      <c r="O3730" s="24"/>
      <c r="P3730" s="208"/>
      <c r="Q3730" s="208"/>
      <c r="R3730" s="208"/>
      <c r="S3730" s="208"/>
      <c r="T3730" s="208"/>
      <c r="U3730" s="208"/>
      <c r="V3730" s="208"/>
      <c r="W3730" s="208"/>
      <c r="X3730" s="24"/>
      <c r="Y3730" s="24"/>
      <c r="Z3730" s="24"/>
      <c r="AA3730" s="208"/>
      <c r="AB3730" s="208"/>
      <c r="AC3730" s="208"/>
      <c r="AD3730" s="208"/>
      <c r="AE3730" s="208"/>
      <c r="AF3730" s="208"/>
      <c r="AG3730" s="208"/>
      <c r="AH3730" s="208"/>
      <c r="AI3730" s="24"/>
      <c r="AJ3730" s="24"/>
      <c r="AK3730" s="24"/>
      <c r="AL3730" s="24"/>
      <c r="AM3730" s="208"/>
      <c r="AN3730" s="208"/>
      <c r="AO3730" s="208"/>
      <c r="AP3730" s="208"/>
      <c r="AQ3730" s="208"/>
      <c r="AR3730" s="208"/>
      <c r="AS3730" s="208"/>
      <c r="AT3730" s="208"/>
      <c r="AU3730" s="24"/>
      <c r="AV3730" s="24"/>
      <c r="AW3730" s="24"/>
      <c r="AX3730" s="24"/>
      <c r="AY3730" s="208"/>
      <c r="AZ3730" s="208"/>
      <c r="BA3730" s="208">
        <v>4.8109999999999999</v>
      </c>
      <c r="BB3730" s="21">
        <f>MAX(F3730:BA3730)</f>
        <v>4.8109999999999999</v>
      </c>
      <c r="BC3730" s="21"/>
      <c r="BD3730" s="22">
        <f>(BB3730/31/24)*1000</f>
        <v>6.466397849462366</v>
      </c>
      <c r="BE3730" s="21"/>
      <c r="BF3730" s="2">
        <v>2.73</v>
      </c>
      <c r="BG3730" s="10"/>
      <c r="BH3730" s="21">
        <f>(BC3730*24*31/1000000)</f>
        <v>0</v>
      </c>
      <c r="BI3730" s="22">
        <f t="shared" si="437"/>
        <v>4.8110000000000002E-3</v>
      </c>
      <c r="BJ3730" s="21"/>
      <c r="BK3730" s="21">
        <v>0</v>
      </c>
      <c r="BL3730" s="22">
        <v>2.2877999999999999E-2</v>
      </c>
      <c r="BM3730" s="21"/>
      <c r="BN3730" s="21">
        <f>BK3730*4</f>
        <v>0</v>
      </c>
      <c r="BO3730" s="22">
        <f>BL3730*4</f>
        <v>9.1511999999999996E-2</v>
      </c>
      <c r="BP3730" s="21">
        <f>BM3730*4</f>
        <v>0</v>
      </c>
    </row>
    <row r="3731" spans="1:68" ht="11.1" hidden="1" customHeight="1" outlineLevel="2" x14ac:dyDescent="0.2">
      <c r="A3731" s="10"/>
      <c r="B3731" s="18"/>
      <c r="C3731" s="18"/>
      <c r="D3731" s="18"/>
      <c r="E3731" s="23" t="s">
        <v>3207</v>
      </c>
      <c r="F3731" s="208">
        <v>1.429</v>
      </c>
      <c r="G3731" s="208">
        <v>0.90500000000000003</v>
      </c>
      <c r="H3731" s="208">
        <v>0.19400000000000001</v>
      </c>
      <c r="I3731" s="239">
        <v>0.45100000000000001</v>
      </c>
      <c r="J3731" s="239"/>
      <c r="K3731" s="24"/>
      <c r="L3731" s="24"/>
      <c r="M3731" s="24"/>
      <c r="N3731" s="24"/>
      <c r="O3731" s="24"/>
      <c r="P3731" s="208">
        <v>0.30399999999999999</v>
      </c>
      <c r="Q3731" s="208">
        <v>0.54400000000000004</v>
      </c>
      <c r="R3731" s="208">
        <v>1.325</v>
      </c>
      <c r="S3731" s="208">
        <v>0.36499999999999999</v>
      </c>
      <c r="T3731" s="208">
        <v>0.98499999999999999</v>
      </c>
      <c r="U3731" s="208">
        <v>0.56299999999999994</v>
      </c>
      <c r="V3731" s="208">
        <v>0.34499999999999997</v>
      </c>
      <c r="W3731" s="208">
        <v>2.1000000000000001E-2</v>
      </c>
      <c r="X3731" s="24"/>
      <c r="Y3731" s="24"/>
      <c r="Z3731" s="24"/>
      <c r="AA3731" s="208">
        <v>0.1</v>
      </c>
      <c r="AB3731" s="208">
        <v>0.28100000000000003</v>
      </c>
      <c r="AC3731" s="208">
        <v>0.50600000000000001</v>
      </c>
      <c r="AD3731" s="208">
        <v>0.73699999999999999</v>
      </c>
      <c r="AE3731" s="208">
        <v>0.80200000000000005</v>
      </c>
      <c r="AF3731" s="208">
        <v>1.0640000000000001</v>
      </c>
      <c r="AG3731" s="208">
        <v>0.40899999999999997</v>
      </c>
      <c r="AH3731" s="208">
        <v>0.25800000000000001</v>
      </c>
      <c r="AI3731" s="24"/>
      <c r="AJ3731" s="24"/>
      <c r="AK3731" s="24"/>
      <c r="AL3731" s="24"/>
      <c r="AM3731" s="208">
        <v>6.8000000000000005E-2</v>
      </c>
      <c r="AN3731" s="208">
        <v>0.313</v>
      </c>
      <c r="AO3731" s="208">
        <v>0.71299999999999997</v>
      </c>
      <c r="AP3731" s="208">
        <v>0.78200000000000003</v>
      </c>
      <c r="AQ3731" s="208">
        <v>0.80100000000000005</v>
      </c>
      <c r="AR3731" s="208">
        <v>0.93600000000000005</v>
      </c>
      <c r="AS3731" s="208">
        <v>0.54300000000000004</v>
      </c>
      <c r="AT3731" s="208">
        <v>0.28499999999999998</v>
      </c>
      <c r="AU3731" s="24"/>
      <c r="AV3731" s="24"/>
      <c r="AW3731" s="24"/>
      <c r="AX3731" s="24"/>
      <c r="AY3731" s="208">
        <v>0.14799999999999999</v>
      </c>
      <c r="AZ3731" s="208">
        <v>0.24199999999999999</v>
      </c>
      <c r="BA3731" s="208">
        <v>0.50700000000000001</v>
      </c>
      <c r="BB3731" s="21">
        <f t="shared" si="438"/>
        <v>1.429</v>
      </c>
      <c r="BC3731" s="21"/>
      <c r="BD3731" s="22">
        <f t="shared" si="436"/>
        <v>1.9206989247311828</v>
      </c>
      <c r="BE3731" s="21"/>
      <c r="BF3731" s="2">
        <v>5.43</v>
      </c>
      <c r="BG3731" s="10"/>
      <c r="BH3731" s="21">
        <f t="shared" si="437"/>
        <v>0</v>
      </c>
      <c r="BI3731" s="22">
        <f t="shared" si="437"/>
        <v>1.4289999999999999E-3</v>
      </c>
      <c r="BJ3731" s="21"/>
      <c r="BK3731" s="21">
        <v>0</v>
      </c>
      <c r="BL3731" s="22">
        <v>4.287E-3</v>
      </c>
      <c r="BM3731" s="21"/>
      <c r="BN3731" s="21">
        <f t="shared" si="439"/>
        <v>0</v>
      </c>
      <c r="BO3731" s="22">
        <f t="shared" si="439"/>
        <v>1.7148E-2</v>
      </c>
      <c r="BP3731" s="21">
        <f t="shared" si="439"/>
        <v>0</v>
      </c>
    </row>
    <row r="3732" spans="1:68" ht="11.1" hidden="1" customHeight="1" outlineLevel="1" collapsed="1" x14ac:dyDescent="0.2">
      <c r="A3732" s="10"/>
      <c r="B3732" s="18"/>
      <c r="C3732" s="18"/>
      <c r="D3732" s="18"/>
      <c r="E3732" s="19" t="s">
        <v>3208</v>
      </c>
      <c r="F3732" s="209">
        <v>14.999000000000001</v>
      </c>
      <c r="G3732" s="209">
        <v>12.544</v>
      </c>
      <c r="H3732" s="209">
        <v>9.4149999999999991</v>
      </c>
      <c r="I3732" s="240">
        <v>3.601</v>
      </c>
      <c r="J3732" s="240"/>
      <c r="K3732" s="20"/>
      <c r="L3732" s="20"/>
      <c r="M3732" s="20"/>
      <c r="N3732" s="20"/>
      <c r="O3732" s="20"/>
      <c r="P3732" s="209">
        <v>3.774</v>
      </c>
      <c r="Q3732" s="209">
        <v>9.4350000000000005</v>
      </c>
      <c r="R3732" s="209">
        <v>14.929</v>
      </c>
      <c r="S3732" s="209">
        <v>16.515999999999998</v>
      </c>
      <c r="T3732" s="209">
        <v>15.304</v>
      </c>
      <c r="U3732" s="209">
        <v>10.023999999999999</v>
      </c>
      <c r="V3732" s="209">
        <v>4.1440000000000001</v>
      </c>
      <c r="W3732" s="20"/>
      <c r="X3732" s="20"/>
      <c r="Y3732" s="20"/>
      <c r="Z3732" s="20"/>
      <c r="AA3732" s="20"/>
      <c r="AB3732" s="209">
        <v>6.7089999999999996</v>
      </c>
      <c r="AC3732" s="209">
        <v>12.36</v>
      </c>
      <c r="AD3732" s="209">
        <v>15.945</v>
      </c>
      <c r="AE3732" s="209">
        <v>14.234</v>
      </c>
      <c r="AF3732" s="209">
        <v>10.747</v>
      </c>
      <c r="AG3732" s="209">
        <v>5.2770000000000001</v>
      </c>
      <c r="AH3732" s="209">
        <v>1.111</v>
      </c>
      <c r="AI3732" s="20"/>
      <c r="AJ3732" s="20"/>
      <c r="AK3732" s="20"/>
      <c r="AL3732" s="20"/>
      <c r="AM3732" s="209">
        <v>0.77900000000000003</v>
      </c>
      <c r="AN3732" s="209">
        <v>3.5830000000000002</v>
      </c>
      <c r="AO3732" s="209">
        <v>13.278</v>
      </c>
      <c r="AP3732" s="209">
        <v>17.425000000000001</v>
      </c>
      <c r="AQ3732" s="209">
        <v>13.708</v>
      </c>
      <c r="AR3732" s="209">
        <v>13.443</v>
      </c>
      <c r="AS3732" s="209">
        <v>6.27</v>
      </c>
      <c r="AT3732" s="209">
        <v>1.681</v>
      </c>
      <c r="AU3732" s="20"/>
      <c r="AV3732" s="20"/>
      <c r="AW3732" s="20"/>
      <c r="AX3732" s="20"/>
      <c r="AY3732" s="20"/>
      <c r="AZ3732" s="209">
        <v>1.879</v>
      </c>
      <c r="BA3732" s="209">
        <v>9.0169999999999995</v>
      </c>
      <c r="BB3732" s="21">
        <f t="shared" si="438"/>
        <v>17.425000000000001</v>
      </c>
      <c r="BC3732" s="21">
        <f>BF3732</f>
        <v>59.8</v>
      </c>
      <c r="BD3732" s="22">
        <f t="shared" si="436"/>
        <v>23.420698924731184</v>
      </c>
      <c r="BE3732" s="21">
        <f>BC3732-BD3732</f>
        <v>36.379301075268813</v>
      </c>
      <c r="BF3732" s="90">
        <v>59.8</v>
      </c>
      <c r="BG3732" s="10">
        <v>6</v>
      </c>
      <c r="BH3732" s="21">
        <f t="shared" si="437"/>
        <v>4.4491199999999995E-2</v>
      </c>
      <c r="BI3732" s="22">
        <f t="shared" si="437"/>
        <v>1.7425E-2</v>
      </c>
      <c r="BJ3732" s="21">
        <f>BH3732-BI3732</f>
        <v>2.7066199999999995E-2</v>
      </c>
      <c r="BK3732" s="21">
        <v>0.13347359999999997</v>
      </c>
      <c r="BL3732" s="22">
        <v>5.2275000000000002E-2</v>
      </c>
      <c r="BM3732" s="21">
        <v>8.1198599999999968E-2</v>
      </c>
      <c r="BN3732" s="21">
        <f t="shared" si="439"/>
        <v>0.53389439999999988</v>
      </c>
      <c r="BO3732" s="22">
        <f t="shared" si="439"/>
        <v>0.20910000000000001</v>
      </c>
      <c r="BP3732" s="21">
        <f t="shared" si="439"/>
        <v>0.32479439999999987</v>
      </c>
    </row>
    <row r="3733" spans="1:68" ht="11.1" hidden="1" customHeight="1" outlineLevel="2" x14ac:dyDescent="0.2">
      <c r="A3733" s="10"/>
      <c r="B3733" s="18"/>
      <c r="C3733" s="18"/>
      <c r="D3733" s="18"/>
      <c r="E3733" s="23" t="s">
        <v>3209</v>
      </c>
      <c r="F3733" s="208">
        <v>14.999000000000001</v>
      </c>
      <c r="G3733" s="208">
        <v>12.544</v>
      </c>
      <c r="H3733" s="208">
        <v>9.4149999999999991</v>
      </c>
      <c r="I3733" s="239">
        <v>3.601</v>
      </c>
      <c r="J3733" s="239"/>
      <c r="K3733" s="24"/>
      <c r="L3733" s="24"/>
      <c r="M3733" s="24"/>
      <c r="N3733" s="24"/>
      <c r="O3733" s="24"/>
      <c r="P3733" s="208">
        <v>3.774</v>
      </c>
      <c r="Q3733" s="208">
        <v>9.4350000000000005</v>
      </c>
      <c r="R3733" s="208">
        <v>14.929</v>
      </c>
      <c r="S3733" s="208">
        <v>16.515999999999998</v>
      </c>
      <c r="T3733" s="208">
        <v>15.304</v>
      </c>
      <c r="U3733" s="208">
        <v>10.023999999999999</v>
      </c>
      <c r="V3733" s="208">
        <v>4.1440000000000001</v>
      </c>
      <c r="W3733" s="24"/>
      <c r="X3733" s="24"/>
      <c r="Y3733" s="24"/>
      <c r="Z3733" s="24"/>
      <c r="AA3733" s="24"/>
      <c r="AB3733" s="208">
        <v>6.7089999999999996</v>
      </c>
      <c r="AC3733" s="208">
        <v>12.36</v>
      </c>
      <c r="AD3733" s="208">
        <v>15.945</v>
      </c>
      <c r="AE3733" s="208">
        <v>14.234</v>
      </c>
      <c r="AF3733" s="208">
        <v>10.747</v>
      </c>
      <c r="AG3733" s="208">
        <v>5.2770000000000001</v>
      </c>
      <c r="AH3733" s="208">
        <v>1.111</v>
      </c>
      <c r="AI3733" s="24"/>
      <c r="AJ3733" s="24"/>
      <c r="AK3733" s="24"/>
      <c r="AL3733" s="24"/>
      <c r="AM3733" s="208">
        <v>0.77900000000000003</v>
      </c>
      <c r="AN3733" s="208">
        <v>3.5830000000000002</v>
      </c>
      <c r="AO3733" s="208">
        <v>13.278</v>
      </c>
      <c r="AP3733" s="208">
        <v>17.425000000000001</v>
      </c>
      <c r="AQ3733" s="208">
        <v>13.708</v>
      </c>
      <c r="AR3733" s="208">
        <v>13.443</v>
      </c>
      <c r="AS3733" s="208">
        <v>6.27</v>
      </c>
      <c r="AT3733" s="208">
        <v>1.681</v>
      </c>
      <c r="AU3733" s="24"/>
      <c r="AV3733" s="24"/>
      <c r="AW3733" s="24"/>
      <c r="AX3733" s="24"/>
      <c r="AY3733" s="24"/>
      <c r="AZ3733" s="208">
        <v>1.879</v>
      </c>
      <c r="BA3733" s="208">
        <v>9.0169999999999995</v>
      </c>
      <c r="BB3733" s="21">
        <f t="shared" si="438"/>
        <v>17.425000000000001</v>
      </c>
      <c r="BC3733" s="21"/>
      <c r="BD3733" s="22">
        <f t="shared" si="436"/>
        <v>23.420698924731184</v>
      </c>
      <c r="BE3733" s="21"/>
      <c r="BG3733" s="10"/>
      <c r="BH3733" s="21">
        <f t="shared" si="437"/>
        <v>0</v>
      </c>
      <c r="BI3733" s="22">
        <f t="shared" si="437"/>
        <v>1.7425E-2</v>
      </c>
      <c r="BJ3733" s="21"/>
      <c r="BK3733" s="21">
        <v>0</v>
      </c>
      <c r="BL3733" s="22">
        <v>5.2275000000000002E-2</v>
      </c>
      <c r="BM3733" s="21"/>
      <c r="BN3733" s="21">
        <f t="shared" si="439"/>
        <v>0</v>
      </c>
      <c r="BO3733" s="22">
        <f t="shared" si="439"/>
        <v>0.20910000000000001</v>
      </c>
      <c r="BP3733" s="21">
        <f t="shared" si="439"/>
        <v>0</v>
      </c>
    </row>
    <row r="3734" spans="1:68" ht="11.1" hidden="1" customHeight="1" outlineLevel="1" collapsed="1" x14ac:dyDescent="0.2">
      <c r="A3734" s="10"/>
      <c r="B3734" s="18"/>
      <c r="C3734" s="18"/>
      <c r="D3734" s="18"/>
      <c r="E3734" s="19" t="s">
        <v>3210</v>
      </c>
      <c r="F3734" s="209">
        <v>5.9</v>
      </c>
      <c r="G3734" s="209">
        <v>4</v>
      </c>
      <c r="H3734" s="20"/>
      <c r="I3734" s="240">
        <v>1.45</v>
      </c>
      <c r="J3734" s="240"/>
      <c r="K3734" s="20"/>
      <c r="L3734" s="20"/>
      <c r="M3734" s="20"/>
      <c r="N3734" s="20"/>
      <c r="O3734" s="20"/>
      <c r="P3734" s="209">
        <v>6.0430000000000001</v>
      </c>
      <c r="Q3734" s="209">
        <v>3.556</v>
      </c>
      <c r="R3734" s="209">
        <v>4.0010000000000003</v>
      </c>
      <c r="S3734" s="209">
        <v>3.3</v>
      </c>
      <c r="T3734" s="209">
        <v>4</v>
      </c>
      <c r="U3734" s="209">
        <v>7.0000000000000001E-3</v>
      </c>
      <c r="V3734" s="209">
        <v>2</v>
      </c>
      <c r="W3734" s="20"/>
      <c r="X3734" s="20"/>
      <c r="Y3734" s="209">
        <v>1.1830000000000001</v>
      </c>
      <c r="Z3734" s="20"/>
      <c r="AA3734" s="20"/>
      <c r="AB3734" s="209">
        <v>1.6859999999999999</v>
      </c>
      <c r="AC3734" s="209">
        <v>4</v>
      </c>
      <c r="AD3734" s="209">
        <v>2.5009999999999999</v>
      </c>
      <c r="AE3734" s="209">
        <v>3.3</v>
      </c>
      <c r="AF3734" s="209">
        <v>4.915</v>
      </c>
      <c r="AG3734" s="209">
        <v>3</v>
      </c>
      <c r="AH3734" s="209">
        <v>2</v>
      </c>
      <c r="AI3734" s="20"/>
      <c r="AJ3734" s="20"/>
      <c r="AK3734" s="20"/>
      <c r="AL3734" s="20"/>
      <c r="AM3734" s="20"/>
      <c r="AN3734" s="209">
        <v>1.6</v>
      </c>
      <c r="AO3734" s="209">
        <v>4.5149999999999997</v>
      </c>
      <c r="AP3734" s="209">
        <v>2.5</v>
      </c>
      <c r="AQ3734" s="209">
        <v>3.3</v>
      </c>
      <c r="AR3734" s="209">
        <v>4</v>
      </c>
      <c r="AS3734" s="209">
        <v>2</v>
      </c>
      <c r="AT3734" s="209">
        <v>7.25</v>
      </c>
      <c r="AU3734" s="20"/>
      <c r="AV3734" s="20"/>
      <c r="AW3734" s="20"/>
      <c r="AX3734" s="209">
        <v>1.397</v>
      </c>
      <c r="AY3734" s="20"/>
      <c r="AZ3734" s="209">
        <v>3</v>
      </c>
      <c r="BA3734" s="209">
        <v>4</v>
      </c>
      <c r="BB3734" s="21">
        <f t="shared" si="438"/>
        <v>7.25</v>
      </c>
      <c r="BC3734" s="21">
        <f>BF3734</f>
        <v>10.6</v>
      </c>
      <c r="BD3734" s="22">
        <f t="shared" si="436"/>
        <v>9.7446236559139781</v>
      </c>
      <c r="BE3734" s="21">
        <f>BC3734-BD3734</f>
        <v>0.85537634408602159</v>
      </c>
      <c r="BF3734" s="90">
        <v>10.6</v>
      </c>
      <c r="BG3734" s="10">
        <v>6</v>
      </c>
      <c r="BH3734" s="21">
        <f t="shared" si="437"/>
        <v>7.8864E-3</v>
      </c>
      <c r="BI3734" s="22">
        <f t="shared" si="437"/>
        <v>7.2500000000000004E-3</v>
      </c>
      <c r="BJ3734" s="21">
        <f>BH3734-BI3734</f>
        <v>6.3639999999999964E-4</v>
      </c>
      <c r="BK3734" s="21">
        <v>2.3659199999999998E-2</v>
      </c>
      <c r="BL3734" s="22">
        <v>2.1750000000000002E-2</v>
      </c>
      <c r="BM3734" s="21">
        <v>1.9091999999999963E-3</v>
      </c>
      <c r="BN3734" s="21">
        <f t="shared" si="439"/>
        <v>9.4636799999999993E-2</v>
      </c>
      <c r="BO3734" s="22">
        <f t="shared" si="439"/>
        <v>8.7000000000000008E-2</v>
      </c>
      <c r="BP3734" s="21">
        <f t="shared" si="439"/>
        <v>7.6367999999999853E-3</v>
      </c>
    </row>
    <row r="3735" spans="1:68" ht="11.1" hidden="1" customHeight="1" outlineLevel="2" x14ac:dyDescent="0.2">
      <c r="A3735" s="10"/>
      <c r="B3735" s="18"/>
      <c r="C3735" s="18"/>
      <c r="D3735" s="18"/>
      <c r="E3735" s="23" t="s">
        <v>3211</v>
      </c>
      <c r="F3735" s="208">
        <v>5.9</v>
      </c>
      <c r="G3735" s="208">
        <v>4</v>
      </c>
      <c r="H3735" s="24"/>
      <c r="I3735" s="239">
        <v>1.45</v>
      </c>
      <c r="J3735" s="239"/>
      <c r="K3735" s="24"/>
      <c r="L3735" s="24"/>
      <c r="M3735" s="24"/>
      <c r="N3735" s="24"/>
      <c r="O3735" s="24"/>
      <c r="P3735" s="208">
        <v>6.0430000000000001</v>
      </c>
      <c r="Q3735" s="208">
        <v>3.556</v>
      </c>
      <c r="R3735" s="208">
        <v>4.0010000000000003</v>
      </c>
      <c r="S3735" s="208">
        <v>3.3</v>
      </c>
      <c r="T3735" s="208">
        <v>4</v>
      </c>
      <c r="U3735" s="208">
        <v>7.0000000000000001E-3</v>
      </c>
      <c r="V3735" s="208">
        <v>2</v>
      </c>
      <c r="W3735" s="24"/>
      <c r="X3735" s="24"/>
      <c r="Y3735" s="208">
        <v>1.1830000000000001</v>
      </c>
      <c r="Z3735" s="24"/>
      <c r="AA3735" s="24"/>
      <c r="AB3735" s="208">
        <v>1.6859999999999999</v>
      </c>
      <c r="AC3735" s="208">
        <v>4</v>
      </c>
      <c r="AD3735" s="208">
        <v>2.5009999999999999</v>
      </c>
      <c r="AE3735" s="208">
        <v>3.3</v>
      </c>
      <c r="AF3735" s="208">
        <v>4.915</v>
      </c>
      <c r="AG3735" s="208">
        <v>3</v>
      </c>
      <c r="AH3735" s="208">
        <v>2</v>
      </c>
      <c r="AI3735" s="24"/>
      <c r="AJ3735" s="24"/>
      <c r="AK3735" s="24"/>
      <c r="AL3735" s="24"/>
      <c r="AM3735" s="24"/>
      <c r="AN3735" s="208">
        <v>1.6</v>
      </c>
      <c r="AO3735" s="208">
        <v>4.5149999999999997</v>
      </c>
      <c r="AP3735" s="208">
        <v>2.5</v>
      </c>
      <c r="AQ3735" s="208">
        <v>3.3</v>
      </c>
      <c r="AR3735" s="208">
        <v>4</v>
      </c>
      <c r="AS3735" s="208">
        <v>2</v>
      </c>
      <c r="AT3735" s="208">
        <v>7.25</v>
      </c>
      <c r="AU3735" s="24"/>
      <c r="AV3735" s="24"/>
      <c r="AW3735" s="24"/>
      <c r="AX3735" s="208">
        <v>1.397</v>
      </c>
      <c r="AY3735" s="24"/>
      <c r="AZ3735" s="208">
        <v>3</v>
      </c>
      <c r="BA3735" s="208">
        <v>4</v>
      </c>
      <c r="BB3735" s="21">
        <f t="shared" si="438"/>
        <v>7.25</v>
      </c>
      <c r="BC3735" s="21"/>
      <c r="BD3735" s="22">
        <f t="shared" ref="BD3735:BD3800" si="440">(BB3735/31/24)*1000</f>
        <v>9.7446236559139781</v>
      </c>
      <c r="BE3735" s="21"/>
      <c r="BG3735" s="10"/>
      <c r="BH3735" s="21">
        <f t="shared" si="437"/>
        <v>0</v>
      </c>
      <c r="BI3735" s="22">
        <f t="shared" si="437"/>
        <v>7.2500000000000004E-3</v>
      </c>
      <c r="BJ3735" s="21"/>
      <c r="BK3735" s="21">
        <v>0</v>
      </c>
      <c r="BL3735" s="22">
        <v>2.1750000000000002E-2</v>
      </c>
      <c r="BM3735" s="21"/>
      <c r="BN3735" s="21">
        <f t="shared" si="439"/>
        <v>0</v>
      </c>
      <c r="BO3735" s="22">
        <f t="shared" si="439"/>
        <v>8.7000000000000008E-2</v>
      </c>
      <c r="BP3735" s="21">
        <f t="shared" si="439"/>
        <v>0</v>
      </c>
    </row>
    <row r="3736" spans="1:68" ht="11.1" hidden="1" customHeight="1" outlineLevel="1" collapsed="1" x14ac:dyDescent="0.2">
      <c r="A3736" s="10"/>
      <c r="B3736" s="18"/>
      <c r="C3736" s="18"/>
      <c r="D3736" s="18"/>
      <c r="E3736" s="19" t="s">
        <v>3212</v>
      </c>
      <c r="F3736" s="20"/>
      <c r="G3736" s="20"/>
      <c r="H3736" s="20"/>
      <c r="I3736" s="20"/>
      <c r="J3736" s="20"/>
      <c r="K3736" s="20"/>
      <c r="L3736" s="20"/>
      <c r="M3736" s="20"/>
      <c r="N3736" s="20"/>
      <c r="O3736" s="20"/>
      <c r="P3736" s="20"/>
      <c r="Q3736" s="20"/>
      <c r="R3736" s="20"/>
      <c r="S3736" s="20"/>
      <c r="T3736" s="20"/>
      <c r="U3736" s="20"/>
      <c r="V3736" s="20"/>
      <c r="W3736" s="20"/>
      <c r="X3736" s="20"/>
      <c r="Y3736" s="20"/>
      <c r="Z3736" s="20"/>
      <c r="AA3736" s="20"/>
      <c r="AB3736" s="20"/>
      <c r="AC3736" s="20"/>
      <c r="AD3736" s="20"/>
      <c r="AE3736" s="20"/>
      <c r="AF3736" s="20"/>
      <c r="AG3736" s="20"/>
      <c r="AH3736" s="20"/>
      <c r="AI3736" s="20"/>
      <c r="AJ3736" s="20"/>
      <c r="AK3736" s="20"/>
      <c r="AL3736" s="20"/>
      <c r="AM3736" s="20"/>
      <c r="AN3736" s="20"/>
      <c r="AO3736" s="20"/>
      <c r="AP3736" s="20"/>
      <c r="AQ3736" s="209">
        <v>14.898</v>
      </c>
      <c r="AR3736" s="209">
        <v>4.4770000000000003</v>
      </c>
      <c r="AS3736" s="209">
        <v>3.5569999999999999</v>
      </c>
      <c r="AT3736" s="209">
        <v>1.228</v>
      </c>
      <c r="AU3736" s="20"/>
      <c r="AV3736" s="20"/>
      <c r="AW3736" s="20"/>
      <c r="AX3736" s="20"/>
      <c r="AY3736" s="20"/>
      <c r="AZ3736" s="20"/>
      <c r="BA3736" s="209">
        <v>3.1930000000000001</v>
      </c>
      <c r="BB3736" s="21">
        <f t="shared" si="438"/>
        <v>14.898</v>
      </c>
      <c r="BC3736" s="21">
        <f>BD3736</f>
        <v>20.024193548387096</v>
      </c>
      <c r="BD3736" s="22">
        <f t="shared" si="440"/>
        <v>20.024193548387096</v>
      </c>
      <c r="BE3736" s="21">
        <f>BC3736-BD3736</f>
        <v>0</v>
      </c>
      <c r="BF3736" s="90">
        <v>15.6</v>
      </c>
      <c r="BG3736" s="10">
        <v>6</v>
      </c>
      <c r="BH3736" s="21">
        <f t="shared" si="437"/>
        <v>1.4898E-2</v>
      </c>
      <c r="BI3736" s="22">
        <f t="shared" si="437"/>
        <v>1.4898E-2</v>
      </c>
      <c r="BJ3736" s="21">
        <f>BH3736-BI3736</f>
        <v>0</v>
      </c>
      <c r="BK3736" s="21">
        <v>4.4693999999999998E-2</v>
      </c>
      <c r="BL3736" s="22">
        <v>4.4693999999999998E-2</v>
      </c>
      <c r="BM3736" s="21">
        <v>0</v>
      </c>
      <c r="BN3736" s="21">
        <f t="shared" si="439"/>
        <v>0.17877599999999999</v>
      </c>
      <c r="BO3736" s="22">
        <f t="shared" si="439"/>
        <v>0.17877599999999999</v>
      </c>
      <c r="BP3736" s="21">
        <f t="shared" si="439"/>
        <v>0</v>
      </c>
    </row>
    <row r="3737" spans="1:68" ht="11.1" hidden="1" customHeight="1" outlineLevel="2" x14ac:dyDescent="0.2">
      <c r="A3737" s="10"/>
      <c r="B3737" s="18"/>
      <c r="C3737" s="18"/>
      <c r="D3737" s="18"/>
      <c r="E3737" s="23" t="s">
        <v>3213</v>
      </c>
      <c r="F3737" s="24"/>
      <c r="G3737" s="24"/>
      <c r="H3737" s="24"/>
      <c r="I3737" s="24"/>
      <c r="J3737" s="24"/>
      <c r="K3737" s="24"/>
      <c r="L3737" s="24"/>
      <c r="M3737" s="24"/>
      <c r="N3737" s="24"/>
      <c r="O3737" s="24"/>
      <c r="P3737" s="24"/>
      <c r="Q3737" s="24"/>
      <c r="R3737" s="24"/>
      <c r="S3737" s="24"/>
      <c r="T3737" s="24"/>
      <c r="U3737" s="24"/>
      <c r="V3737" s="24"/>
      <c r="W3737" s="24"/>
      <c r="X3737" s="24"/>
      <c r="Y3737" s="24"/>
      <c r="Z3737" s="24"/>
      <c r="AA3737" s="24"/>
      <c r="AB3737" s="24"/>
      <c r="AC3737" s="24"/>
      <c r="AD3737" s="24"/>
      <c r="AE3737" s="24"/>
      <c r="AF3737" s="24"/>
      <c r="AG3737" s="24"/>
      <c r="AH3737" s="24"/>
      <c r="AI3737" s="24"/>
      <c r="AJ3737" s="24"/>
      <c r="AK3737" s="24"/>
      <c r="AL3737" s="24"/>
      <c r="AM3737" s="24"/>
      <c r="AN3737" s="24"/>
      <c r="AO3737" s="24"/>
      <c r="AP3737" s="24"/>
      <c r="AQ3737" s="208">
        <v>14.898</v>
      </c>
      <c r="AR3737" s="208">
        <v>4.4770000000000003</v>
      </c>
      <c r="AS3737" s="208">
        <v>3.5569999999999999</v>
      </c>
      <c r="AT3737" s="208">
        <v>1.228</v>
      </c>
      <c r="AU3737" s="24"/>
      <c r="AV3737" s="24"/>
      <c r="AW3737" s="24"/>
      <c r="AX3737" s="24"/>
      <c r="AY3737" s="24"/>
      <c r="AZ3737" s="24"/>
      <c r="BA3737" s="208">
        <v>3.1930000000000001</v>
      </c>
      <c r="BB3737" s="21">
        <f t="shared" si="438"/>
        <v>14.898</v>
      </c>
      <c r="BC3737" s="21"/>
      <c r="BD3737" s="22">
        <f t="shared" si="440"/>
        <v>20.024193548387096</v>
      </c>
      <c r="BE3737" s="21"/>
      <c r="BG3737" s="10"/>
      <c r="BH3737" s="21">
        <f t="shared" si="437"/>
        <v>0</v>
      </c>
      <c r="BI3737" s="22">
        <f t="shared" si="437"/>
        <v>1.4898E-2</v>
      </c>
      <c r="BJ3737" s="21"/>
      <c r="BK3737" s="21">
        <v>0</v>
      </c>
      <c r="BL3737" s="22">
        <v>4.4693999999999998E-2</v>
      </c>
      <c r="BM3737" s="21"/>
      <c r="BN3737" s="21">
        <f t="shared" si="439"/>
        <v>0</v>
      </c>
      <c r="BO3737" s="22">
        <f t="shared" si="439"/>
        <v>0.17877599999999999</v>
      </c>
      <c r="BP3737" s="21">
        <f t="shared" si="439"/>
        <v>0</v>
      </c>
    </row>
    <row r="3738" spans="1:68" ht="11.1" hidden="1" customHeight="1" outlineLevel="1" collapsed="1" x14ac:dyDescent="0.2">
      <c r="A3738" s="10"/>
      <c r="B3738" s="18"/>
      <c r="C3738" s="18"/>
      <c r="D3738" s="18"/>
      <c r="E3738" s="19" t="s">
        <v>2007</v>
      </c>
      <c r="F3738" s="209">
        <v>1.1000000000000001</v>
      </c>
      <c r="G3738" s="20"/>
      <c r="H3738" s="20"/>
      <c r="I3738" s="20"/>
      <c r="J3738" s="20"/>
      <c r="K3738" s="20"/>
      <c r="L3738" s="209">
        <v>6.2930000000000001</v>
      </c>
      <c r="M3738" s="20"/>
      <c r="N3738" s="20"/>
      <c r="O3738" s="20"/>
      <c r="P3738" s="20"/>
      <c r="Q3738" s="209">
        <v>4.5330000000000004</v>
      </c>
      <c r="R3738" s="209">
        <v>1.4</v>
      </c>
      <c r="S3738" s="209">
        <v>6.0439999999999996</v>
      </c>
      <c r="T3738" s="209">
        <v>2.9609999999999999</v>
      </c>
      <c r="U3738" s="209">
        <v>2.0259999999999998</v>
      </c>
      <c r="V3738" s="209">
        <v>0.70499999999999996</v>
      </c>
      <c r="W3738" s="209">
        <v>0.38</v>
      </c>
      <c r="X3738" s="20"/>
      <c r="Y3738" s="20"/>
      <c r="Z3738" s="20"/>
      <c r="AA3738" s="209">
        <v>0.78100000000000003</v>
      </c>
      <c r="AB3738" s="209">
        <v>1.5129999999999999</v>
      </c>
      <c r="AC3738" s="20"/>
      <c r="AD3738" s="20"/>
      <c r="AE3738" s="20"/>
      <c r="AF3738" s="209">
        <v>12.88</v>
      </c>
      <c r="AG3738" s="209">
        <v>1.8120000000000001</v>
      </c>
      <c r="AH3738" s="209">
        <v>0.98699999999999999</v>
      </c>
      <c r="AI3738" s="20"/>
      <c r="AJ3738" s="20"/>
      <c r="AK3738" s="20"/>
      <c r="AL3738" s="20"/>
      <c r="AM3738" s="209">
        <v>1.4330000000000001</v>
      </c>
      <c r="AN3738" s="209">
        <v>1.8480000000000001</v>
      </c>
      <c r="AO3738" s="209">
        <v>3.415</v>
      </c>
      <c r="AP3738" s="209">
        <v>4.5810000000000004</v>
      </c>
      <c r="AQ3738" s="209">
        <v>4.8869999999999996</v>
      </c>
      <c r="AR3738" s="209">
        <v>3.601</v>
      </c>
      <c r="AS3738" s="209">
        <v>1.3</v>
      </c>
      <c r="AT3738" s="209">
        <v>1.972</v>
      </c>
      <c r="AU3738" s="20"/>
      <c r="AV3738" s="20"/>
      <c r="AW3738" s="209">
        <v>0.61</v>
      </c>
      <c r="AX3738" s="20"/>
      <c r="AY3738" s="20"/>
      <c r="AZ3738" s="209">
        <v>2.2349999999999999</v>
      </c>
      <c r="BA3738" s="209">
        <v>3.282</v>
      </c>
      <c r="BB3738" s="21">
        <f t="shared" si="438"/>
        <v>12.88</v>
      </c>
      <c r="BC3738" s="21">
        <f>BD3738</f>
        <v>17.311827956989251</v>
      </c>
      <c r="BD3738" s="22">
        <f t="shared" si="440"/>
        <v>17.311827956989251</v>
      </c>
      <c r="BE3738" s="21">
        <f>BC3738-BD3738</f>
        <v>0</v>
      </c>
      <c r="BF3738" s="90">
        <v>6.1</v>
      </c>
      <c r="BG3738" s="10">
        <v>6</v>
      </c>
      <c r="BH3738" s="21">
        <f t="shared" si="437"/>
        <v>1.2880000000000004E-2</v>
      </c>
      <c r="BI3738" s="22">
        <f t="shared" si="437"/>
        <v>1.2880000000000004E-2</v>
      </c>
      <c r="BJ3738" s="21">
        <f>BH3738-BI3738</f>
        <v>0</v>
      </c>
      <c r="BK3738" s="21">
        <v>3.8640000000000015E-2</v>
      </c>
      <c r="BL3738" s="22">
        <v>3.8640000000000015E-2</v>
      </c>
      <c r="BM3738" s="21">
        <v>0</v>
      </c>
      <c r="BN3738" s="21">
        <f t="shared" si="439"/>
        <v>0.15456000000000006</v>
      </c>
      <c r="BO3738" s="22">
        <f t="shared" si="439"/>
        <v>0.15456000000000006</v>
      </c>
      <c r="BP3738" s="21">
        <f t="shared" si="439"/>
        <v>0</v>
      </c>
    </row>
    <row r="3739" spans="1:68" ht="11.1" hidden="1" customHeight="1" outlineLevel="2" x14ac:dyDescent="0.2">
      <c r="A3739" s="10"/>
      <c r="B3739" s="18"/>
      <c r="C3739" s="18"/>
      <c r="D3739" s="18"/>
      <c r="E3739" s="23" t="s">
        <v>3214</v>
      </c>
      <c r="F3739" s="208">
        <v>1.1000000000000001</v>
      </c>
      <c r="G3739" s="24"/>
      <c r="H3739" s="24"/>
      <c r="I3739" s="24"/>
      <c r="J3739" s="24"/>
      <c r="K3739" s="24"/>
      <c r="L3739" s="208">
        <v>6.2930000000000001</v>
      </c>
      <c r="M3739" s="24"/>
      <c r="N3739" s="24"/>
      <c r="O3739" s="24"/>
      <c r="P3739" s="24"/>
      <c r="Q3739" s="208">
        <v>4.5330000000000004</v>
      </c>
      <c r="R3739" s="208">
        <v>1.4</v>
      </c>
      <c r="S3739" s="208">
        <v>6.0439999999999996</v>
      </c>
      <c r="T3739" s="208">
        <v>2.9609999999999999</v>
      </c>
      <c r="U3739" s="208">
        <v>2.0259999999999998</v>
      </c>
      <c r="V3739" s="208">
        <v>0.70499999999999996</v>
      </c>
      <c r="W3739" s="208">
        <v>0.38</v>
      </c>
      <c r="X3739" s="24"/>
      <c r="Y3739" s="24"/>
      <c r="Z3739" s="24"/>
      <c r="AA3739" s="208">
        <v>0.78100000000000003</v>
      </c>
      <c r="AB3739" s="208">
        <v>1.5129999999999999</v>
      </c>
      <c r="AC3739" s="24"/>
      <c r="AD3739" s="24"/>
      <c r="AE3739" s="24"/>
      <c r="AF3739" s="208">
        <v>12.88</v>
      </c>
      <c r="AG3739" s="208">
        <v>1.8120000000000001</v>
      </c>
      <c r="AH3739" s="208">
        <v>0.98699999999999999</v>
      </c>
      <c r="AI3739" s="24"/>
      <c r="AJ3739" s="24"/>
      <c r="AK3739" s="24"/>
      <c r="AL3739" s="24"/>
      <c r="AM3739" s="208">
        <v>1.4330000000000001</v>
      </c>
      <c r="AN3739" s="208">
        <v>1.8480000000000001</v>
      </c>
      <c r="AO3739" s="208">
        <v>3.415</v>
      </c>
      <c r="AP3739" s="208">
        <v>4.5810000000000004</v>
      </c>
      <c r="AQ3739" s="208">
        <v>4.8869999999999996</v>
      </c>
      <c r="AR3739" s="208">
        <v>3.601</v>
      </c>
      <c r="AS3739" s="208">
        <v>1.3</v>
      </c>
      <c r="AT3739" s="208">
        <v>1.972</v>
      </c>
      <c r="AU3739" s="24"/>
      <c r="AV3739" s="24"/>
      <c r="AW3739" s="208">
        <v>0.61</v>
      </c>
      <c r="AX3739" s="24"/>
      <c r="AY3739" s="24"/>
      <c r="AZ3739" s="208">
        <v>2.2349999999999999</v>
      </c>
      <c r="BA3739" s="208">
        <v>3.282</v>
      </c>
      <c r="BB3739" s="21">
        <f t="shared" si="438"/>
        <v>12.88</v>
      </c>
      <c r="BC3739" s="21"/>
      <c r="BD3739" s="22">
        <f t="shared" si="440"/>
        <v>17.311827956989251</v>
      </c>
      <c r="BE3739" s="21"/>
      <c r="BG3739" s="10"/>
      <c r="BH3739" s="21">
        <f t="shared" si="437"/>
        <v>0</v>
      </c>
      <c r="BI3739" s="22">
        <f t="shared" si="437"/>
        <v>1.2880000000000004E-2</v>
      </c>
      <c r="BJ3739" s="21"/>
      <c r="BK3739" s="21">
        <v>0</v>
      </c>
      <c r="BL3739" s="22">
        <v>3.8640000000000015E-2</v>
      </c>
      <c r="BM3739" s="21"/>
      <c r="BN3739" s="21">
        <f t="shared" si="439"/>
        <v>0</v>
      </c>
      <c r="BO3739" s="22">
        <f t="shared" si="439"/>
        <v>0.15456000000000006</v>
      </c>
      <c r="BP3739" s="21">
        <f t="shared" si="439"/>
        <v>0</v>
      </c>
    </row>
    <row r="3740" spans="1:68" ht="11.1" hidden="1" customHeight="1" outlineLevel="1" collapsed="1" x14ac:dyDescent="0.2">
      <c r="A3740" s="10"/>
      <c r="B3740" s="18"/>
      <c r="C3740" s="18"/>
      <c r="D3740" s="18"/>
      <c r="E3740" s="19" t="s">
        <v>3215</v>
      </c>
      <c r="F3740" s="20"/>
      <c r="G3740" s="20"/>
      <c r="H3740" s="20"/>
      <c r="I3740" s="20"/>
      <c r="J3740" s="20"/>
      <c r="K3740" s="20"/>
      <c r="L3740" s="20"/>
      <c r="M3740" s="20"/>
      <c r="N3740" s="20"/>
      <c r="O3740" s="20"/>
      <c r="P3740" s="20"/>
      <c r="Q3740" s="20"/>
      <c r="R3740" s="20"/>
      <c r="S3740" s="20"/>
      <c r="T3740" s="20"/>
      <c r="U3740" s="20"/>
      <c r="V3740" s="20"/>
      <c r="W3740" s="20"/>
      <c r="X3740" s="20"/>
      <c r="Y3740" s="20"/>
      <c r="Z3740" s="20"/>
      <c r="AA3740" s="20"/>
      <c r="AB3740" s="209">
        <v>3.004</v>
      </c>
      <c r="AC3740" s="209">
        <v>3.7</v>
      </c>
      <c r="AD3740" s="209">
        <v>2.0339999999999998</v>
      </c>
      <c r="AE3740" s="209">
        <v>7.1139999999999999</v>
      </c>
      <c r="AF3740" s="209">
        <v>4.2270000000000003</v>
      </c>
      <c r="AG3740" s="209">
        <v>2.3140000000000001</v>
      </c>
      <c r="AH3740" s="209">
        <v>1.304</v>
      </c>
      <c r="AI3740" s="209">
        <v>0.69099999999999995</v>
      </c>
      <c r="AJ3740" s="20"/>
      <c r="AK3740" s="20"/>
      <c r="AL3740" s="20"/>
      <c r="AM3740" s="209">
        <v>0.627</v>
      </c>
      <c r="AN3740" s="209">
        <v>2.6150000000000002</v>
      </c>
      <c r="AO3740" s="209">
        <v>3.7</v>
      </c>
      <c r="AP3740" s="209">
        <v>3.992</v>
      </c>
      <c r="AQ3740" s="209">
        <v>5.36</v>
      </c>
      <c r="AR3740" s="209">
        <v>3.4089999999999998</v>
      </c>
      <c r="AS3740" s="209">
        <v>4.1989999999999998</v>
      </c>
      <c r="AT3740" s="209">
        <v>2.552</v>
      </c>
      <c r="AU3740" s="209">
        <v>0.753</v>
      </c>
      <c r="AV3740" s="20"/>
      <c r="AW3740" s="20"/>
      <c r="AX3740" s="20"/>
      <c r="AY3740" s="209">
        <v>0.93100000000000005</v>
      </c>
      <c r="AZ3740" s="209">
        <v>1.1679999999999999</v>
      </c>
      <c r="BA3740" s="209">
        <v>2.5649999999999999</v>
      </c>
      <c r="BB3740" s="21">
        <f t="shared" si="438"/>
        <v>7.1139999999999999</v>
      </c>
      <c r="BC3740" s="21">
        <f>BD3740</f>
        <v>9.5618279569892461</v>
      </c>
      <c r="BD3740" s="22">
        <f t="shared" si="440"/>
        <v>9.5618279569892461</v>
      </c>
      <c r="BE3740" s="21">
        <f>BC3740-BD3740</f>
        <v>0</v>
      </c>
      <c r="BF3740" s="90">
        <v>7.6</v>
      </c>
      <c r="BG3740" s="10">
        <v>6</v>
      </c>
      <c r="BH3740" s="21">
        <f t="shared" si="437"/>
        <v>7.1139999999999988E-3</v>
      </c>
      <c r="BI3740" s="22">
        <f t="shared" si="437"/>
        <v>7.1139999999999988E-3</v>
      </c>
      <c r="BJ3740" s="21">
        <f>BH3740-BI3740</f>
        <v>0</v>
      </c>
      <c r="BK3740" s="21">
        <v>2.1341999999999996E-2</v>
      </c>
      <c r="BL3740" s="22">
        <v>2.1341999999999996E-2</v>
      </c>
      <c r="BM3740" s="21">
        <v>0</v>
      </c>
      <c r="BN3740" s="21">
        <f t="shared" si="439"/>
        <v>8.5367999999999986E-2</v>
      </c>
      <c r="BO3740" s="22">
        <f t="shared" si="439"/>
        <v>8.5367999999999986E-2</v>
      </c>
      <c r="BP3740" s="21">
        <f t="shared" si="439"/>
        <v>0</v>
      </c>
    </row>
    <row r="3741" spans="1:68" ht="11.1" hidden="1" customHeight="1" outlineLevel="2" x14ac:dyDescent="0.2">
      <c r="A3741" s="10"/>
      <c r="B3741" s="18"/>
      <c r="C3741" s="18"/>
      <c r="D3741" s="18"/>
      <c r="E3741" s="23" t="s">
        <v>3216</v>
      </c>
      <c r="F3741" s="24"/>
      <c r="G3741" s="24"/>
      <c r="H3741" s="24"/>
      <c r="I3741" s="24"/>
      <c r="J3741" s="24"/>
      <c r="K3741" s="24"/>
      <c r="L3741" s="24"/>
      <c r="M3741" s="24"/>
      <c r="N3741" s="24"/>
      <c r="O3741" s="24"/>
      <c r="P3741" s="24"/>
      <c r="Q3741" s="24"/>
      <c r="R3741" s="24"/>
      <c r="S3741" s="24"/>
      <c r="T3741" s="24"/>
      <c r="U3741" s="24"/>
      <c r="V3741" s="24"/>
      <c r="W3741" s="24"/>
      <c r="X3741" s="24"/>
      <c r="Y3741" s="24"/>
      <c r="Z3741" s="24"/>
      <c r="AA3741" s="24"/>
      <c r="AB3741" s="208">
        <v>3.004</v>
      </c>
      <c r="AC3741" s="208">
        <v>3.7</v>
      </c>
      <c r="AD3741" s="208">
        <v>2.0339999999999998</v>
      </c>
      <c r="AE3741" s="208">
        <v>7.1139999999999999</v>
      </c>
      <c r="AF3741" s="208">
        <v>4.2270000000000003</v>
      </c>
      <c r="AG3741" s="208">
        <v>2.3140000000000001</v>
      </c>
      <c r="AH3741" s="208">
        <v>1.304</v>
      </c>
      <c r="AI3741" s="208">
        <v>0.69099999999999995</v>
      </c>
      <c r="AJ3741" s="24"/>
      <c r="AK3741" s="24"/>
      <c r="AL3741" s="24"/>
      <c r="AM3741" s="208">
        <v>0.627</v>
      </c>
      <c r="AN3741" s="208">
        <v>2.6150000000000002</v>
      </c>
      <c r="AO3741" s="208">
        <v>3.7</v>
      </c>
      <c r="AP3741" s="208">
        <v>3.992</v>
      </c>
      <c r="AQ3741" s="208">
        <v>5.36</v>
      </c>
      <c r="AR3741" s="208">
        <v>3.4089999999999998</v>
      </c>
      <c r="AS3741" s="208">
        <v>4.1989999999999998</v>
      </c>
      <c r="AT3741" s="208">
        <v>2.552</v>
      </c>
      <c r="AU3741" s="208">
        <v>0.753</v>
      </c>
      <c r="AV3741" s="24"/>
      <c r="AW3741" s="24"/>
      <c r="AX3741" s="24"/>
      <c r="AY3741" s="208">
        <v>0.93100000000000005</v>
      </c>
      <c r="AZ3741" s="208">
        <v>1.1679999999999999</v>
      </c>
      <c r="BA3741" s="208">
        <v>2.5649999999999999</v>
      </c>
      <c r="BB3741" s="21">
        <f t="shared" si="438"/>
        <v>7.1139999999999999</v>
      </c>
      <c r="BC3741" s="21"/>
      <c r="BD3741" s="22">
        <f t="shared" si="440"/>
        <v>9.5618279569892461</v>
      </c>
      <c r="BE3741" s="21"/>
      <c r="BG3741" s="10"/>
      <c r="BH3741" s="21">
        <f t="shared" si="437"/>
        <v>0</v>
      </c>
      <c r="BI3741" s="22">
        <f t="shared" si="437"/>
        <v>7.1139999999999988E-3</v>
      </c>
      <c r="BJ3741" s="21"/>
      <c r="BK3741" s="21">
        <v>0</v>
      </c>
      <c r="BL3741" s="22">
        <v>2.1341999999999996E-2</v>
      </c>
      <c r="BM3741" s="21"/>
      <c r="BN3741" s="21">
        <f t="shared" si="439"/>
        <v>0</v>
      </c>
      <c r="BO3741" s="22">
        <f t="shared" si="439"/>
        <v>8.5367999999999986E-2</v>
      </c>
      <c r="BP3741" s="21">
        <f t="shared" si="439"/>
        <v>0</v>
      </c>
    </row>
    <row r="3742" spans="1:68" ht="11.1" hidden="1" customHeight="1" outlineLevel="1" collapsed="1" x14ac:dyDescent="0.2">
      <c r="A3742" s="10"/>
      <c r="B3742" s="18"/>
      <c r="C3742" s="18"/>
      <c r="D3742" s="18"/>
      <c r="E3742" s="19" t="s">
        <v>3217</v>
      </c>
      <c r="F3742" s="20"/>
      <c r="G3742" s="20"/>
      <c r="H3742" s="20"/>
      <c r="I3742" s="20"/>
      <c r="J3742" s="20"/>
      <c r="K3742" s="20"/>
      <c r="L3742" s="20"/>
      <c r="M3742" s="20"/>
      <c r="N3742" s="20"/>
      <c r="O3742" s="20"/>
      <c r="P3742" s="20"/>
      <c r="Q3742" s="20"/>
      <c r="R3742" s="20"/>
      <c r="S3742" s="20"/>
      <c r="T3742" s="20"/>
      <c r="U3742" s="20"/>
      <c r="V3742" s="20"/>
      <c r="W3742" s="20"/>
      <c r="X3742" s="20"/>
      <c r="Y3742" s="20"/>
      <c r="Z3742" s="20"/>
      <c r="AA3742" s="20"/>
      <c r="AB3742" s="20"/>
      <c r="AC3742" s="209">
        <v>14.827</v>
      </c>
      <c r="AD3742" s="209">
        <v>9.6999999999999993</v>
      </c>
      <c r="AE3742" s="209">
        <v>8.8000000000000007</v>
      </c>
      <c r="AF3742" s="209">
        <v>24.5</v>
      </c>
      <c r="AG3742" s="209">
        <v>10.1</v>
      </c>
      <c r="AH3742" s="209">
        <v>5.6</v>
      </c>
      <c r="AI3742" s="20"/>
      <c r="AJ3742" s="20"/>
      <c r="AK3742" s="20"/>
      <c r="AL3742" s="20"/>
      <c r="AM3742" s="20"/>
      <c r="AN3742" s="209">
        <v>0.3</v>
      </c>
      <c r="AO3742" s="209">
        <v>21.155999999999999</v>
      </c>
      <c r="AP3742" s="209">
        <v>9.5860000000000003</v>
      </c>
      <c r="AQ3742" s="209">
        <v>15.964</v>
      </c>
      <c r="AR3742" s="209">
        <v>12.147</v>
      </c>
      <c r="AS3742" s="209">
        <v>10.244999999999999</v>
      </c>
      <c r="AT3742" s="209">
        <v>6.7290000000000001</v>
      </c>
      <c r="AU3742" s="20"/>
      <c r="AV3742" s="20"/>
      <c r="AW3742" s="20"/>
      <c r="AX3742" s="20"/>
      <c r="AY3742" s="20"/>
      <c r="AZ3742" s="209">
        <v>4.9580000000000002</v>
      </c>
      <c r="BA3742" s="209">
        <v>9.3279999999999994</v>
      </c>
      <c r="BB3742" s="21">
        <f t="shared" si="438"/>
        <v>24.5</v>
      </c>
      <c r="BC3742" s="21">
        <f>BF3742</f>
        <v>36</v>
      </c>
      <c r="BD3742" s="22">
        <f t="shared" si="440"/>
        <v>32.93010752688172</v>
      </c>
      <c r="BE3742" s="21">
        <f>BC3742-BD3742</f>
        <v>3.06989247311828</v>
      </c>
      <c r="BF3742" s="90">
        <v>36</v>
      </c>
      <c r="BG3742" s="10">
        <v>6</v>
      </c>
      <c r="BH3742" s="21">
        <f t="shared" si="437"/>
        <v>2.6783999999999999E-2</v>
      </c>
      <c r="BI3742" s="22">
        <f t="shared" si="437"/>
        <v>2.4499999999999997E-2</v>
      </c>
      <c r="BJ3742" s="21">
        <f>BH3742-BI3742</f>
        <v>2.2840000000000013E-3</v>
      </c>
      <c r="BK3742" s="21">
        <v>8.0351999999999993E-2</v>
      </c>
      <c r="BL3742" s="22">
        <v>7.3499999999999996E-2</v>
      </c>
      <c r="BM3742" s="21">
        <v>6.851999999999997E-3</v>
      </c>
      <c r="BN3742" s="21">
        <f t="shared" si="439"/>
        <v>0.32140799999999997</v>
      </c>
      <c r="BO3742" s="22">
        <f t="shared" si="439"/>
        <v>0.29399999999999998</v>
      </c>
      <c r="BP3742" s="21">
        <f t="shared" si="439"/>
        <v>2.7407999999999988E-2</v>
      </c>
    </row>
    <row r="3743" spans="1:68" ht="11.1" hidden="1" customHeight="1" outlineLevel="2" x14ac:dyDescent="0.2">
      <c r="A3743" s="10"/>
      <c r="B3743" s="18"/>
      <c r="C3743" s="18"/>
      <c r="D3743" s="18"/>
      <c r="E3743" s="23" t="s">
        <v>3218</v>
      </c>
      <c r="F3743" s="24"/>
      <c r="G3743" s="24"/>
      <c r="H3743" s="24"/>
      <c r="I3743" s="24"/>
      <c r="J3743" s="24"/>
      <c r="K3743" s="24"/>
      <c r="L3743" s="24"/>
      <c r="M3743" s="24"/>
      <c r="N3743" s="24"/>
      <c r="O3743" s="24"/>
      <c r="P3743" s="24"/>
      <c r="Q3743" s="24"/>
      <c r="R3743" s="24"/>
      <c r="S3743" s="24"/>
      <c r="T3743" s="24"/>
      <c r="U3743" s="24"/>
      <c r="V3743" s="24"/>
      <c r="W3743" s="24"/>
      <c r="X3743" s="24"/>
      <c r="Y3743" s="24"/>
      <c r="Z3743" s="24"/>
      <c r="AA3743" s="24"/>
      <c r="AB3743" s="24"/>
      <c r="AC3743" s="208">
        <v>14.827</v>
      </c>
      <c r="AD3743" s="208">
        <v>9.6999999999999993</v>
      </c>
      <c r="AE3743" s="208">
        <v>8.8000000000000007</v>
      </c>
      <c r="AF3743" s="208">
        <v>24.5</v>
      </c>
      <c r="AG3743" s="208">
        <v>10.1</v>
      </c>
      <c r="AH3743" s="208">
        <v>5.6</v>
      </c>
      <c r="AI3743" s="24"/>
      <c r="AJ3743" s="24"/>
      <c r="AK3743" s="24"/>
      <c r="AL3743" s="24"/>
      <c r="AM3743" s="24"/>
      <c r="AN3743" s="208">
        <v>0.3</v>
      </c>
      <c r="AO3743" s="208">
        <v>21.155999999999999</v>
      </c>
      <c r="AP3743" s="208">
        <v>9.5860000000000003</v>
      </c>
      <c r="AQ3743" s="208">
        <v>15.964</v>
      </c>
      <c r="AR3743" s="208">
        <v>12.147</v>
      </c>
      <c r="AS3743" s="208">
        <v>10.244999999999999</v>
      </c>
      <c r="AT3743" s="208">
        <v>6.7290000000000001</v>
      </c>
      <c r="AU3743" s="24"/>
      <c r="AV3743" s="24"/>
      <c r="AW3743" s="24"/>
      <c r="AX3743" s="24"/>
      <c r="AY3743" s="24"/>
      <c r="AZ3743" s="208">
        <v>4.9580000000000002</v>
      </c>
      <c r="BA3743" s="208">
        <v>9.3279999999999994</v>
      </c>
      <c r="BB3743" s="21">
        <f t="shared" si="438"/>
        <v>24.5</v>
      </c>
      <c r="BC3743" s="21"/>
      <c r="BD3743" s="22">
        <f t="shared" si="440"/>
        <v>32.93010752688172</v>
      </c>
      <c r="BE3743" s="21"/>
      <c r="BG3743" s="10"/>
      <c r="BH3743" s="21">
        <f t="shared" si="437"/>
        <v>0</v>
      </c>
      <c r="BI3743" s="22">
        <f t="shared" si="437"/>
        <v>2.4499999999999997E-2</v>
      </c>
      <c r="BJ3743" s="21"/>
      <c r="BK3743" s="21">
        <v>0</v>
      </c>
      <c r="BL3743" s="22">
        <v>7.3499999999999996E-2</v>
      </c>
      <c r="BM3743" s="21"/>
      <c r="BN3743" s="21">
        <f t="shared" si="439"/>
        <v>0</v>
      </c>
      <c r="BO3743" s="22">
        <f t="shared" si="439"/>
        <v>0.29399999999999998</v>
      </c>
      <c r="BP3743" s="21">
        <f t="shared" si="439"/>
        <v>0</v>
      </c>
    </row>
    <row r="3744" spans="1:68" ht="21.95" hidden="1" customHeight="1" outlineLevel="1" collapsed="1" x14ac:dyDescent="0.2">
      <c r="A3744" s="10"/>
      <c r="B3744" s="18"/>
      <c r="C3744" s="18"/>
      <c r="D3744" s="18"/>
      <c r="E3744" s="19" t="s">
        <v>3219</v>
      </c>
      <c r="F3744" s="209">
        <v>6.3639999999999999</v>
      </c>
      <c r="G3744" s="209">
        <v>6.5</v>
      </c>
      <c r="H3744" s="209">
        <v>5</v>
      </c>
      <c r="I3744" s="240">
        <v>0.80800000000000005</v>
      </c>
      <c r="J3744" s="240"/>
      <c r="K3744" s="209">
        <v>1.7989999999999999</v>
      </c>
      <c r="L3744" s="20"/>
      <c r="M3744" s="20"/>
      <c r="N3744" s="20"/>
      <c r="O3744" s="209">
        <v>0.93300000000000005</v>
      </c>
      <c r="P3744" s="209">
        <v>1.9379999999999999</v>
      </c>
      <c r="Q3744" s="209">
        <v>4.4349999999999996</v>
      </c>
      <c r="R3744" s="209">
        <v>4.923</v>
      </c>
      <c r="S3744" s="209">
        <v>6.1680000000000001</v>
      </c>
      <c r="T3744" s="209">
        <v>6.2569999999999997</v>
      </c>
      <c r="U3744" s="209">
        <v>3.9039999999999999</v>
      </c>
      <c r="V3744" s="209">
        <v>2.62</v>
      </c>
      <c r="W3744" s="209">
        <v>1.579</v>
      </c>
      <c r="X3744" s="209">
        <v>0.46300000000000002</v>
      </c>
      <c r="Y3744" s="20"/>
      <c r="Z3744" s="20"/>
      <c r="AA3744" s="209">
        <v>0.496</v>
      </c>
      <c r="AB3744" s="209">
        <v>2.5219999999999998</v>
      </c>
      <c r="AC3744" s="209">
        <v>5.548</v>
      </c>
      <c r="AD3744" s="209">
        <v>4.3150000000000004</v>
      </c>
      <c r="AE3744" s="209">
        <v>6.6609999999999996</v>
      </c>
      <c r="AF3744" s="209">
        <v>6.4080000000000004</v>
      </c>
      <c r="AG3744" s="209">
        <v>2.6930000000000001</v>
      </c>
      <c r="AH3744" s="209">
        <v>2.4510000000000001</v>
      </c>
      <c r="AI3744" s="209">
        <v>0.65600000000000003</v>
      </c>
      <c r="AJ3744" s="209">
        <v>1</v>
      </c>
      <c r="AK3744" s="20"/>
      <c r="AL3744" s="20"/>
      <c r="AM3744" s="20"/>
      <c r="AN3744" s="209">
        <v>1.69</v>
      </c>
      <c r="AO3744" s="209">
        <v>3.7309999999999999</v>
      </c>
      <c r="AP3744" s="209">
        <v>5.6120000000000001</v>
      </c>
      <c r="AQ3744" s="209">
        <v>6.0789999999999997</v>
      </c>
      <c r="AR3744" s="209">
        <v>6.399</v>
      </c>
      <c r="AS3744" s="209">
        <v>2.5720000000000001</v>
      </c>
      <c r="AT3744" s="209">
        <v>2.9729999999999999</v>
      </c>
      <c r="AU3744" s="209">
        <v>0.872</v>
      </c>
      <c r="AV3744" s="20"/>
      <c r="AW3744" s="20"/>
      <c r="AX3744" s="20"/>
      <c r="AY3744" s="20"/>
      <c r="AZ3744" s="209">
        <v>1.4830000000000001</v>
      </c>
      <c r="BA3744" s="209">
        <v>3.222</v>
      </c>
      <c r="BB3744" s="21">
        <f t="shared" si="438"/>
        <v>6.6609999999999996</v>
      </c>
      <c r="BC3744" s="21">
        <f>BD3744</f>
        <v>8.952956989247312</v>
      </c>
      <c r="BD3744" s="22">
        <f t="shared" si="440"/>
        <v>8.952956989247312</v>
      </c>
      <c r="BE3744" s="21">
        <f>BC3744-BD3744</f>
        <v>0</v>
      </c>
      <c r="BF3744" s="90">
        <v>3.4</v>
      </c>
      <c r="BG3744" s="10">
        <v>6</v>
      </c>
      <c r="BH3744" s="21">
        <f t="shared" si="437"/>
        <v>6.6610000000000003E-3</v>
      </c>
      <c r="BI3744" s="22">
        <f t="shared" si="437"/>
        <v>6.6610000000000003E-3</v>
      </c>
      <c r="BJ3744" s="21">
        <f>BH3744-BI3744</f>
        <v>0</v>
      </c>
      <c r="BK3744" s="21">
        <v>1.9983000000000001E-2</v>
      </c>
      <c r="BL3744" s="22">
        <v>1.9983000000000001E-2</v>
      </c>
      <c r="BM3744" s="21">
        <v>0</v>
      </c>
      <c r="BN3744" s="21">
        <f t="shared" si="439"/>
        <v>7.9932000000000003E-2</v>
      </c>
      <c r="BO3744" s="22">
        <f t="shared" si="439"/>
        <v>7.9932000000000003E-2</v>
      </c>
      <c r="BP3744" s="21">
        <f t="shared" si="439"/>
        <v>0</v>
      </c>
    </row>
    <row r="3745" spans="1:68" ht="11.1" hidden="1" customHeight="1" outlineLevel="2" x14ac:dyDescent="0.2">
      <c r="A3745" s="10"/>
      <c r="B3745" s="18"/>
      <c r="C3745" s="18"/>
      <c r="D3745" s="18"/>
      <c r="E3745" s="23" t="s">
        <v>3220</v>
      </c>
      <c r="F3745" s="208">
        <v>6.3639999999999999</v>
      </c>
      <c r="G3745" s="208">
        <v>6.5</v>
      </c>
      <c r="H3745" s="208">
        <v>5</v>
      </c>
      <c r="I3745" s="239">
        <v>0.80800000000000005</v>
      </c>
      <c r="J3745" s="239"/>
      <c r="K3745" s="208">
        <v>1.7989999999999999</v>
      </c>
      <c r="L3745" s="24"/>
      <c r="M3745" s="24"/>
      <c r="N3745" s="24"/>
      <c r="O3745" s="208">
        <v>0.93300000000000005</v>
      </c>
      <c r="P3745" s="208">
        <v>1.9379999999999999</v>
      </c>
      <c r="Q3745" s="208">
        <v>4.4349999999999996</v>
      </c>
      <c r="R3745" s="208">
        <v>4.923</v>
      </c>
      <c r="S3745" s="208">
        <v>6.1680000000000001</v>
      </c>
      <c r="T3745" s="208">
        <v>6.2569999999999997</v>
      </c>
      <c r="U3745" s="208">
        <v>3.9039999999999999</v>
      </c>
      <c r="V3745" s="208">
        <v>2.62</v>
      </c>
      <c r="W3745" s="208">
        <v>1.579</v>
      </c>
      <c r="X3745" s="208">
        <v>0.46300000000000002</v>
      </c>
      <c r="Y3745" s="24"/>
      <c r="Z3745" s="24"/>
      <c r="AA3745" s="208">
        <v>0.496</v>
      </c>
      <c r="AB3745" s="208">
        <v>2.5219999999999998</v>
      </c>
      <c r="AC3745" s="208">
        <v>5.548</v>
      </c>
      <c r="AD3745" s="208">
        <v>4.3150000000000004</v>
      </c>
      <c r="AE3745" s="208">
        <v>6.6609999999999996</v>
      </c>
      <c r="AF3745" s="208">
        <v>6.4080000000000004</v>
      </c>
      <c r="AG3745" s="208">
        <v>2.6930000000000001</v>
      </c>
      <c r="AH3745" s="208">
        <v>2.4510000000000001</v>
      </c>
      <c r="AI3745" s="208">
        <v>0.65600000000000003</v>
      </c>
      <c r="AJ3745" s="208">
        <v>1</v>
      </c>
      <c r="AK3745" s="24"/>
      <c r="AL3745" s="24"/>
      <c r="AM3745" s="24"/>
      <c r="AN3745" s="208">
        <v>1.69</v>
      </c>
      <c r="AO3745" s="208">
        <v>3.7309999999999999</v>
      </c>
      <c r="AP3745" s="208">
        <v>5.6120000000000001</v>
      </c>
      <c r="AQ3745" s="208">
        <v>6.0789999999999997</v>
      </c>
      <c r="AR3745" s="208">
        <v>6.399</v>
      </c>
      <c r="AS3745" s="208">
        <v>2.5720000000000001</v>
      </c>
      <c r="AT3745" s="208">
        <v>2.9729999999999999</v>
      </c>
      <c r="AU3745" s="208">
        <v>0.872</v>
      </c>
      <c r="AV3745" s="24"/>
      <c r="AW3745" s="24"/>
      <c r="AX3745" s="24"/>
      <c r="AY3745" s="24"/>
      <c r="AZ3745" s="208">
        <v>1.4830000000000001</v>
      </c>
      <c r="BA3745" s="208">
        <v>3.222</v>
      </c>
      <c r="BB3745" s="21">
        <f t="shared" si="438"/>
        <v>6.6609999999999996</v>
      </c>
      <c r="BC3745" s="21"/>
      <c r="BD3745" s="22">
        <f t="shared" si="440"/>
        <v>8.952956989247312</v>
      </c>
      <c r="BE3745" s="21"/>
      <c r="BG3745" s="10"/>
      <c r="BH3745" s="21">
        <f t="shared" si="437"/>
        <v>0</v>
      </c>
      <c r="BI3745" s="22">
        <f t="shared" si="437"/>
        <v>6.6610000000000003E-3</v>
      </c>
      <c r="BJ3745" s="21"/>
      <c r="BK3745" s="21">
        <v>0</v>
      </c>
      <c r="BL3745" s="22">
        <v>1.9983000000000001E-2</v>
      </c>
      <c r="BM3745" s="21"/>
      <c r="BN3745" s="21">
        <f t="shared" si="439"/>
        <v>0</v>
      </c>
      <c r="BO3745" s="22">
        <f t="shared" si="439"/>
        <v>7.9932000000000003E-2</v>
      </c>
      <c r="BP3745" s="21">
        <f t="shared" si="439"/>
        <v>0</v>
      </c>
    </row>
    <row r="3746" spans="1:68" ht="11.1" hidden="1" customHeight="1" outlineLevel="1" collapsed="1" x14ac:dyDescent="0.2">
      <c r="A3746" s="10"/>
      <c r="B3746" s="18"/>
      <c r="C3746" s="18"/>
      <c r="D3746" s="18"/>
      <c r="E3746" s="19" t="s">
        <v>3221</v>
      </c>
      <c r="F3746" s="20"/>
      <c r="G3746" s="20"/>
      <c r="H3746" s="20"/>
      <c r="I3746" s="20"/>
      <c r="J3746" s="20"/>
      <c r="K3746" s="20"/>
      <c r="L3746" s="20"/>
      <c r="M3746" s="20"/>
      <c r="N3746" s="20"/>
      <c r="O3746" s="20"/>
      <c r="P3746" s="20"/>
      <c r="Q3746" s="209">
        <v>1.194</v>
      </c>
      <c r="R3746" s="209">
        <v>1.8480000000000001</v>
      </c>
      <c r="S3746" s="209">
        <v>1.677</v>
      </c>
      <c r="T3746" s="209">
        <v>1.756</v>
      </c>
      <c r="U3746" s="209">
        <v>1.1359999999999999</v>
      </c>
      <c r="V3746" s="209">
        <v>1.095</v>
      </c>
      <c r="W3746" s="209">
        <v>0.26700000000000002</v>
      </c>
      <c r="X3746" s="20"/>
      <c r="Y3746" s="20"/>
      <c r="Z3746" s="20"/>
      <c r="AA3746" s="209">
        <v>0.33100000000000002</v>
      </c>
      <c r="AB3746" s="209">
        <v>0.74</v>
      </c>
      <c r="AC3746" s="209">
        <v>1.502</v>
      </c>
      <c r="AD3746" s="209">
        <v>1.617</v>
      </c>
      <c r="AE3746" s="209">
        <v>1.66</v>
      </c>
      <c r="AF3746" s="209">
        <v>1.4330000000000001</v>
      </c>
      <c r="AG3746" s="209">
        <v>1.363</v>
      </c>
      <c r="AH3746" s="209">
        <v>0.74199999999999999</v>
      </c>
      <c r="AI3746" s="209">
        <v>0.61899999999999999</v>
      </c>
      <c r="AJ3746" s="209">
        <v>7.3999999999999996E-2</v>
      </c>
      <c r="AK3746" s="20"/>
      <c r="AL3746" s="20"/>
      <c r="AM3746" s="209">
        <v>0.35799999999999998</v>
      </c>
      <c r="AN3746" s="209">
        <v>0.5</v>
      </c>
      <c r="AO3746" s="209">
        <v>1.2729999999999999</v>
      </c>
      <c r="AP3746" s="209">
        <v>1.4530000000000001</v>
      </c>
      <c r="AQ3746" s="209">
        <v>1.792</v>
      </c>
      <c r="AR3746" s="209">
        <v>1.748</v>
      </c>
      <c r="AS3746" s="209">
        <v>1.2749999999999999</v>
      </c>
      <c r="AT3746" s="209">
        <v>0.67900000000000005</v>
      </c>
      <c r="AU3746" s="209">
        <v>0.42899999999999999</v>
      </c>
      <c r="AV3746" s="20"/>
      <c r="AW3746" s="20"/>
      <c r="AX3746" s="20"/>
      <c r="AY3746" s="209">
        <v>0.28999999999999998</v>
      </c>
      <c r="AZ3746" s="209">
        <v>0.55900000000000005</v>
      </c>
      <c r="BA3746" s="209">
        <v>1.3580000000000001</v>
      </c>
      <c r="BB3746" s="21">
        <f t="shared" si="438"/>
        <v>1.8480000000000001</v>
      </c>
      <c r="BC3746" s="21">
        <f>BF3746</f>
        <v>4.6900000000000004</v>
      </c>
      <c r="BD3746" s="22">
        <f t="shared" si="440"/>
        <v>2.4838709677419355</v>
      </c>
      <c r="BE3746" s="21">
        <f>BC3746-BD3746</f>
        <v>2.2061290322580649</v>
      </c>
      <c r="BF3746" s="90">
        <v>4.6900000000000004</v>
      </c>
      <c r="BG3746" s="10">
        <v>6</v>
      </c>
      <c r="BH3746" s="21">
        <f t="shared" si="437"/>
        <v>3.4893599999999999E-3</v>
      </c>
      <c r="BI3746" s="22">
        <f t="shared" si="437"/>
        <v>1.848E-3</v>
      </c>
      <c r="BJ3746" s="21">
        <f>BH3746-BI3746</f>
        <v>1.6413599999999999E-3</v>
      </c>
      <c r="BK3746" s="21">
        <v>1.0468079999999999E-2</v>
      </c>
      <c r="BL3746" s="22">
        <v>5.5440000000000003E-3</v>
      </c>
      <c r="BM3746" s="21">
        <v>4.9240799999999991E-3</v>
      </c>
      <c r="BN3746" s="21">
        <f t="shared" si="439"/>
        <v>4.1872319999999998E-2</v>
      </c>
      <c r="BO3746" s="22">
        <f t="shared" si="439"/>
        <v>2.2176000000000001E-2</v>
      </c>
      <c r="BP3746" s="21">
        <f t="shared" si="439"/>
        <v>1.9696319999999996E-2</v>
      </c>
    </row>
    <row r="3747" spans="1:68" ht="11.1" hidden="1" customHeight="1" outlineLevel="2" x14ac:dyDescent="0.2">
      <c r="A3747" s="10"/>
      <c r="B3747" s="18"/>
      <c r="C3747" s="18"/>
      <c r="D3747" s="18"/>
      <c r="E3747" s="23" t="s">
        <v>3222</v>
      </c>
      <c r="F3747" s="24"/>
      <c r="G3747" s="24"/>
      <c r="H3747" s="24"/>
      <c r="I3747" s="24"/>
      <c r="J3747" s="24"/>
      <c r="K3747" s="24"/>
      <c r="L3747" s="24"/>
      <c r="M3747" s="24"/>
      <c r="N3747" s="24"/>
      <c r="O3747" s="24"/>
      <c r="P3747" s="24"/>
      <c r="Q3747" s="208">
        <v>1.194</v>
      </c>
      <c r="R3747" s="208">
        <v>1.8480000000000001</v>
      </c>
      <c r="S3747" s="208">
        <v>1.677</v>
      </c>
      <c r="T3747" s="208">
        <v>1.756</v>
      </c>
      <c r="U3747" s="208">
        <v>1.1359999999999999</v>
      </c>
      <c r="V3747" s="208">
        <v>1.095</v>
      </c>
      <c r="W3747" s="208">
        <v>0.26700000000000002</v>
      </c>
      <c r="X3747" s="24"/>
      <c r="Y3747" s="24"/>
      <c r="Z3747" s="24"/>
      <c r="AA3747" s="208">
        <v>0.33100000000000002</v>
      </c>
      <c r="AB3747" s="208">
        <v>0.74</v>
      </c>
      <c r="AC3747" s="208">
        <v>1.502</v>
      </c>
      <c r="AD3747" s="208">
        <v>1.617</v>
      </c>
      <c r="AE3747" s="208">
        <v>1.66</v>
      </c>
      <c r="AF3747" s="208">
        <v>1.4330000000000001</v>
      </c>
      <c r="AG3747" s="208">
        <v>1.363</v>
      </c>
      <c r="AH3747" s="208">
        <v>0.74199999999999999</v>
      </c>
      <c r="AI3747" s="208">
        <v>0.61899999999999999</v>
      </c>
      <c r="AJ3747" s="208">
        <v>7.3999999999999996E-2</v>
      </c>
      <c r="AK3747" s="24"/>
      <c r="AL3747" s="24"/>
      <c r="AM3747" s="208">
        <v>0.35799999999999998</v>
      </c>
      <c r="AN3747" s="208">
        <v>0.5</v>
      </c>
      <c r="AO3747" s="208">
        <v>1.2729999999999999</v>
      </c>
      <c r="AP3747" s="208">
        <v>1.4530000000000001</v>
      </c>
      <c r="AQ3747" s="208">
        <v>1.792</v>
      </c>
      <c r="AR3747" s="208">
        <v>1.748</v>
      </c>
      <c r="AS3747" s="208">
        <v>1.2749999999999999</v>
      </c>
      <c r="AT3747" s="208">
        <v>0.67900000000000005</v>
      </c>
      <c r="AU3747" s="208">
        <v>0.42899999999999999</v>
      </c>
      <c r="AV3747" s="24"/>
      <c r="AW3747" s="24"/>
      <c r="AX3747" s="24"/>
      <c r="AY3747" s="208">
        <v>0.28999999999999998</v>
      </c>
      <c r="AZ3747" s="208">
        <v>0.55900000000000005</v>
      </c>
      <c r="BA3747" s="208">
        <v>1.3580000000000001</v>
      </c>
      <c r="BB3747" s="21">
        <f t="shared" si="438"/>
        <v>1.8480000000000001</v>
      </c>
      <c r="BC3747" s="21"/>
      <c r="BD3747" s="22">
        <f t="shared" si="440"/>
        <v>2.4838709677419355</v>
      </c>
      <c r="BE3747" s="21"/>
      <c r="BG3747" s="10"/>
      <c r="BH3747" s="21">
        <f t="shared" si="437"/>
        <v>0</v>
      </c>
      <c r="BI3747" s="22">
        <f t="shared" si="437"/>
        <v>1.848E-3</v>
      </c>
      <c r="BJ3747" s="21"/>
      <c r="BK3747" s="21">
        <v>0</v>
      </c>
      <c r="BL3747" s="22">
        <v>5.5440000000000003E-3</v>
      </c>
      <c r="BM3747" s="21"/>
      <c r="BN3747" s="21">
        <f t="shared" si="439"/>
        <v>0</v>
      </c>
      <c r="BO3747" s="22">
        <f t="shared" si="439"/>
        <v>2.2176000000000001E-2</v>
      </c>
      <c r="BP3747" s="21">
        <f t="shared" si="439"/>
        <v>0</v>
      </c>
    </row>
    <row r="3748" spans="1:68" ht="11.1" hidden="1" customHeight="1" outlineLevel="1" collapsed="1" x14ac:dyDescent="0.2">
      <c r="A3748" s="10"/>
      <c r="B3748" s="18"/>
      <c r="C3748" s="18"/>
      <c r="D3748" s="18"/>
      <c r="E3748" s="19" t="s">
        <v>3223</v>
      </c>
      <c r="F3748" s="209">
        <v>137.37799999999999</v>
      </c>
      <c r="G3748" s="209">
        <v>155.96700000000001</v>
      </c>
      <c r="H3748" s="209">
        <v>157.184</v>
      </c>
      <c r="I3748" s="240">
        <v>155.821</v>
      </c>
      <c r="J3748" s="240"/>
      <c r="K3748" s="209">
        <v>155.73099999999999</v>
      </c>
      <c r="L3748" s="209">
        <v>156.26300000000001</v>
      </c>
      <c r="M3748" s="209">
        <v>152.32400000000001</v>
      </c>
      <c r="N3748" s="209">
        <v>153.29</v>
      </c>
      <c r="O3748" s="209">
        <v>146.03399999999999</v>
      </c>
      <c r="P3748" s="209">
        <v>150.22999999999999</v>
      </c>
      <c r="Q3748" s="209">
        <v>150.07300000000001</v>
      </c>
      <c r="R3748" s="209">
        <v>151.02600000000001</v>
      </c>
      <c r="S3748" s="209">
        <v>152.32400000000001</v>
      </c>
      <c r="T3748" s="209">
        <v>150.21600000000001</v>
      </c>
      <c r="U3748" s="209">
        <v>150.65100000000001</v>
      </c>
      <c r="V3748" s="209">
        <v>155.233</v>
      </c>
      <c r="W3748" s="209">
        <v>156.363</v>
      </c>
      <c r="X3748" s="209">
        <v>154.94200000000001</v>
      </c>
      <c r="Y3748" s="209">
        <v>153.892</v>
      </c>
      <c r="Z3748" s="209">
        <v>164.09399999999999</v>
      </c>
      <c r="AA3748" s="209">
        <v>140.941</v>
      </c>
      <c r="AB3748" s="209">
        <v>151.48099999999999</v>
      </c>
      <c r="AC3748" s="209">
        <v>152.69499999999999</v>
      </c>
      <c r="AD3748" s="209">
        <v>151.12299999999999</v>
      </c>
      <c r="AE3748" s="209">
        <v>157.18700000000001</v>
      </c>
      <c r="AF3748" s="209">
        <v>149.9</v>
      </c>
      <c r="AG3748" s="209">
        <v>151.41999999999999</v>
      </c>
      <c r="AH3748" s="209">
        <v>158.55000000000001</v>
      </c>
      <c r="AI3748" s="209">
        <v>169.476</v>
      </c>
      <c r="AJ3748" s="209">
        <v>139.23699999999999</v>
      </c>
      <c r="AK3748" s="209">
        <v>154.44</v>
      </c>
      <c r="AL3748" s="209">
        <v>151.614</v>
      </c>
      <c r="AM3748" s="209">
        <v>149.20400000000001</v>
      </c>
      <c r="AN3748" s="209">
        <v>150.93600000000001</v>
      </c>
      <c r="AO3748" s="209">
        <v>153.672</v>
      </c>
      <c r="AP3748" s="209">
        <v>154.922</v>
      </c>
      <c r="AQ3748" s="209">
        <v>154.25700000000001</v>
      </c>
      <c r="AR3748" s="209">
        <v>153.22300000000001</v>
      </c>
      <c r="AS3748" s="209">
        <v>148.381</v>
      </c>
      <c r="AT3748" s="209">
        <v>149.28100000000001</v>
      </c>
      <c r="AU3748" s="209">
        <v>149.477</v>
      </c>
      <c r="AV3748" s="209">
        <v>145.721</v>
      </c>
      <c r="AW3748" s="209">
        <v>146.50200000000001</v>
      </c>
      <c r="AX3748" s="209">
        <v>144.63300000000001</v>
      </c>
      <c r="AY3748" s="209">
        <v>144.02500000000001</v>
      </c>
      <c r="AZ3748" s="209">
        <v>149.08699999999999</v>
      </c>
      <c r="BA3748" s="209">
        <v>150.15199999999999</v>
      </c>
      <c r="BB3748" s="21">
        <f t="shared" si="438"/>
        <v>169.476</v>
      </c>
      <c r="BC3748" s="21">
        <f>BD3748</f>
        <v>227.79032258064515</v>
      </c>
      <c r="BD3748" s="22">
        <f t="shared" si="440"/>
        <v>227.79032258064515</v>
      </c>
      <c r="BE3748" s="21">
        <f>BC3748-BD3748</f>
        <v>0</v>
      </c>
      <c r="BF3748" s="91"/>
      <c r="BG3748" s="10"/>
      <c r="BH3748" s="21">
        <f t="shared" si="437"/>
        <v>0.16947599999999999</v>
      </c>
      <c r="BI3748" s="22">
        <f t="shared" si="437"/>
        <v>0.16947599999999999</v>
      </c>
      <c r="BJ3748" s="21">
        <f>BH3748-BI3748</f>
        <v>0</v>
      </c>
      <c r="BK3748" s="21">
        <v>0.50842799999999999</v>
      </c>
      <c r="BL3748" s="22">
        <v>0.50842799999999999</v>
      </c>
      <c r="BM3748" s="21">
        <v>0</v>
      </c>
      <c r="BN3748" s="21">
        <f t="shared" si="439"/>
        <v>2.033712</v>
      </c>
      <c r="BO3748" s="22">
        <f t="shared" si="439"/>
        <v>2.033712</v>
      </c>
      <c r="BP3748" s="21">
        <f t="shared" si="439"/>
        <v>0</v>
      </c>
    </row>
    <row r="3749" spans="1:68" ht="11.1" hidden="1" customHeight="1" outlineLevel="2" x14ac:dyDescent="0.2">
      <c r="A3749" s="10"/>
      <c r="B3749" s="18"/>
      <c r="C3749" s="18"/>
      <c r="D3749" s="18"/>
      <c r="E3749" s="23"/>
      <c r="F3749" s="208">
        <v>137.37799999999999</v>
      </c>
      <c r="G3749" s="208">
        <v>155.96700000000001</v>
      </c>
      <c r="H3749" s="208">
        <v>157.184</v>
      </c>
      <c r="I3749" s="239">
        <v>155.821</v>
      </c>
      <c r="J3749" s="239"/>
      <c r="K3749" s="208">
        <v>155.73099999999999</v>
      </c>
      <c r="L3749" s="208">
        <v>156.26300000000001</v>
      </c>
      <c r="M3749" s="208">
        <v>152.32400000000001</v>
      </c>
      <c r="N3749" s="208">
        <v>153.29</v>
      </c>
      <c r="O3749" s="208">
        <v>146.03399999999999</v>
      </c>
      <c r="P3749" s="208">
        <v>150.22999999999999</v>
      </c>
      <c r="Q3749" s="208">
        <v>150.07300000000001</v>
      </c>
      <c r="R3749" s="208">
        <v>151.02600000000001</v>
      </c>
      <c r="S3749" s="208">
        <v>152.32400000000001</v>
      </c>
      <c r="T3749" s="208">
        <v>150.21600000000001</v>
      </c>
      <c r="U3749" s="208">
        <v>150.65100000000001</v>
      </c>
      <c r="V3749" s="208">
        <v>155.233</v>
      </c>
      <c r="W3749" s="208">
        <v>156.363</v>
      </c>
      <c r="X3749" s="208">
        <v>154.94200000000001</v>
      </c>
      <c r="Y3749" s="208">
        <v>153.892</v>
      </c>
      <c r="Z3749" s="208">
        <v>164.09399999999999</v>
      </c>
      <c r="AA3749" s="208">
        <v>140.941</v>
      </c>
      <c r="AB3749" s="208">
        <v>151.48099999999999</v>
      </c>
      <c r="AC3749" s="208">
        <v>152.69499999999999</v>
      </c>
      <c r="AD3749" s="208">
        <v>151.12299999999999</v>
      </c>
      <c r="AE3749" s="208">
        <v>157.18700000000001</v>
      </c>
      <c r="AF3749" s="208">
        <v>149.9</v>
      </c>
      <c r="AG3749" s="208">
        <v>151.41999999999999</v>
      </c>
      <c r="AH3749" s="208">
        <v>158.55000000000001</v>
      </c>
      <c r="AI3749" s="208">
        <v>169.476</v>
      </c>
      <c r="AJ3749" s="208">
        <v>139.23699999999999</v>
      </c>
      <c r="AK3749" s="208">
        <v>154.44</v>
      </c>
      <c r="AL3749" s="208">
        <v>151.614</v>
      </c>
      <c r="AM3749" s="208">
        <v>149.20400000000001</v>
      </c>
      <c r="AN3749" s="208">
        <v>150.93600000000001</v>
      </c>
      <c r="AO3749" s="208">
        <v>153.672</v>
      </c>
      <c r="AP3749" s="208">
        <v>154.922</v>
      </c>
      <c r="AQ3749" s="208">
        <v>154.25700000000001</v>
      </c>
      <c r="AR3749" s="208">
        <v>153.22300000000001</v>
      </c>
      <c r="AS3749" s="208">
        <v>148.381</v>
      </c>
      <c r="AT3749" s="208">
        <v>149.28100000000001</v>
      </c>
      <c r="AU3749" s="208">
        <v>149.477</v>
      </c>
      <c r="AV3749" s="208">
        <v>145.721</v>
      </c>
      <c r="AW3749" s="208">
        <v>146.50200000000001</v>
      </c>
      <c r="AX3749" s="208">
        <v>144.63300000000001</v>
      </c>
      <c r="AY3749" s="208">
        <v>144.02500000000001</v>
      </c>
      <c r="AZ3749" s="208">
        <v>149.08699999999999</v>
      </c>
      <c r="BA3749" s="208">
        <v>150.15199999999999</v>
      </c>
      <c r="BB3749" s="21">
        <f t="shared" si="438"/>
        <v>169.476</v>
      </c>
      <c r="BC3749" s="21"/>
      <c r="BD3749" s="22">
        <f t="shared" si="440"/>
        <v>227.79032258064515</v>
      </c>
      <c r="BE3749" s="21"/>
      <c r="BG3749" s="10"/>
      <c r="BH3749" s="21">
        <f t="shared" si="437"/>
        <v>0</v>
      </c>
      <c r="BI3749" s="22">
        <f t="shared" si="437"/>
        <v>0.16947599999999999</v>
      </c>
      <c r="BJ3749" s="21"/>
      <c r="BK3749" s="21">
        <v>0</v>
      </c>
      <c r="BL3749" s="22">
        <v>0.50842799999999999</v>
      </c>
      <c r="BM3749" s="21"/>
      <c r="BN3749" s="21">
        <f t="shared" si="439"/>
        <v>0</v>
      </c>
      <c r="BO3749" s="22">
        <f t="shared" si="439"/>
        <v>2.033712</v>
      </c>
      <c r="BP3749" s="21">
        <f t="shared" si="439"/>
        <v>0</v>
      </c>
    </row>
    <row r="3750" spans="1:68" ht="11.1" hidden="1" customHeight="1" outlineLevel="1" collapsed="1" x14ac:dyDescent="0.2">
      <c r="A3750" s="10"/>
      <c r="B3750" s="18"/>
      <c r="C3750" s="18"/>
      <c r="D3750" s="18"/>
      <c r="E3750" s="19" t="s">
        <v>3224</v>
      </c>
      <c r="F3750" s="209">
        <v>25.88</v>
      </c>
      <c r="G3750" s="209">
        <v>16.95</v>
      </c>
      <c r="H3750" s="209">
        <v>17.757000000000001</v>
      </c>
      <c r="I3750" s="240">
        <v>9.4819999999999993</v>
      </c>
      <c r="J3750" s="240"/>
      <c r="K3750" s="209">
        <v>0.80300000000000005</v>
      </c>
      <c r="L3750" s="20"/>
      <c r="M3750" s="20"/>
      <c r="N3750" s="20"/>
      <c r="O3750" s="20"/>
      <c r="P3750" s="209">
        <v>17.509</v>
      </c>
      <c r="Q3750" s="209">
        <v>21.326000000000001</v>
      </c>
      <c r="R3750" s="209">
        <v>23.661000000000001</v>
      </c>
      <c r="S3750" s="209">
        <v>23.870999999999999</v>
      </c>
      <c r="T3750" s="209">
        <v>18.291</v>
      </c>
      <c r="U3750" s="209">
        <v>5.343</v>
      </c>
      <c r="V3750" s="209">
        <v>4.3689999999999998</v>
      </c>
      <c r="W3750" s="209">
        <v>0.33700000000000002</v>
      </c>
      <c r="X3750" s="20"/>
      <c r="Y3750" s="20"/>
      <c r="Z3750" s="20"/>
      <c r="AA3750" s="20"/>
      <c r="AB3750" s="209">
        <v>19.518000000000001</v>
      </c>
      <c r="AC3750" s="209">
        <v>21.654</v>
      </c>
      <c r="AD3750" s="209">
        <v>26.497</v>
      </c>
      <c r="AE3750" s="209">
        <v>25.989000000000001</v>
      </c>
      <c r="AF3750" s="209">
        <v>22.396999999999998</v>
      </c>
      <c r="AG3750" s="209">
        <v>18.648</v>
      </c>
      <c r="AH3750" s="209">
        <v>12.441000000000001</v>
      </c>
      <c r="AI3750" s="209">
        <v>3.1680000000000001</v>
      </c>
      <c r="AJ3750" s="20"/>
      <c r="AK3750" s="20"/>
      <c r="AL3750" s="20"/>
      <c r="AM3750" s="20"/>
      <c r="AN3750" s="209">
        <v>2.9929999999999999</v>
      </c>
      <c r="AO3750" s="209">
        <v>23.908000000000001</v>
      </c>
      <c r="AP3750" s="209">
        <v>16.016999999999999</v>
      </c>
      <c r="AQ3750" s="209">
        <v>20.867999999999999</v>
      </c>
      <c r="AR3750" s="209">
        <v>22.498999999999999</v>
      </c>
      <c r="AS3750" s="209">
        <v>18.405000000000001</v>
      </c>
      <c r="AT3750" s="209">
        <v>15.417999999999999</v>
      </c>
      <c r="AU3750" s="209">
        <v>0.2</v>
      </c>
      <c r="AV3750" s="20"/>
      <c r="AW3750" s="20"/>
      <c r="AX3750" s="20"/>
      <c r="AY3750" s="20"/>
      <c r="AZ3750" s="209">
        <v>10</v>
      </c>
      <c r="BA3750" s="20"/>
      <c r="BB3750" s="21">
        <f t="shared" si="438"/>
        <v>26.497</v>
      </c>
      <c r="BC3750" s="21">
        <f>BF3750</f>
        <v>88</v>
      </c>
      <c r="BD3750" s="22">
        <f t="shared" si="440"/>
        <v>35.61424731182796</v>
      </c>
      <c r="BE3750" s="21">
        <f>BC3750-BD3750</f>
        <v>52.38575268817204</v>
      </c>
      <c r="BF3750" s="90">
        <v>88</v>
      </c>
      <c r="BG3750" s="10">
        <v>5</v>
      </c>
      <c r="BH3750" s="21">
        <f t="shared" si="437"/>
        <v>6.5472000000000002E-2</v>
      </c>
      <c r="BI3750" s="22">
        <f t="shared" si="437"/>
        <v>2.6497E-2</v>
      </c>
      <c r="BJ3750" s="21">
        <f>BH3750-BI3750</f>
        <v>3.8975000000000003E-2</v>
      </c>
      <c r="BK3750" s="21">
        <v>0.19641600000000001</v>
      </c>
      <c r="BL3750" s="22">
        <v>7.9491000000000006E-2</v>
      </c>
      <c r="BM3750" s="21">
        <v>0.116925</v>
      </c>
      <c r="BN3750" s="21">
        <f t="shared" si="439"/>
        <v>0.78566400000000003</v>
      </c>
      <c r="BO3750" s="22">
        <f t="shared" si="439"/>
        <v>0.31796400000000002</v>
      </c>
      <c r="BP3750" s="21">
        <f t="shared" si="439"/>
        <v>0.4677</v>
      </c>
    </row>
    <row r="3751" spans="1:68" ht="11.1" hidden="1" customHeight="1" outlineLevel="2" x14ac:dyDescent="0.2">
      <c r="A3751" s="10"/>
      <c r="B3751" s="18"/>
      <c r="C3751" s="18"/>
      <c r="D3751" s="18"/>
      <c r="E3751" s="23" t="s">
        <v>3225</v>
      </c>
      <c r="F3751" s="208">
        <v>25.88</v>
      </c>
      <c r="G3751" s="208">
        <v>16.95</v>
      </c>
      <c r="H3751" s="208">
        <v>17.757000000000001</v>
      </c>
      <c r="I3751" s="239">
        <v>9.4819999999999993</v>
      </c>
      <c r="J3751" s="239"/>
      <c r="K3751" s="208">
        <v>0.80300000000000005</v>
      </c>
      <c r="L3751" s="24"/>
      <c r="M3751" s="24"/>
      <c r="N3751" s="24"/>
      <c r="O3751" s="24"/>
      <c r="P3751" s="208">
        <v>17.509</v>
      </c>
      <c r="Q3751" s="208">
        <v>21.326000000000001</v>
      </c>
      <c r="R3751" s="208">
        <v>23.661000000000001</v>
      </c>
      <c r="S3751" s="208">
        <v>23.870999999999999</v>
      </c>
      <c r="T3751" s="208">
        <v>18.291</v>
      </c>
      <c r="U3751" s="208">
        <v>5.343</v>
      </c>
      <c r="V3751" s="208">
        <v>4.3689999999999998</v>
      </c>
      <c r="W3751" s="208">
        <v>0.33700000000000002</v>
      </c>
      <c r="X3751" s="24"/>
      <c r="Y3751" s="24"/>
      <c r="Z3751" s="24"/>
      <c r="AA3751" s="24"/>
      <c r="AB3751" s="208">
        <v>19.518000000000001</v>
      </c>
      <c r="AC3751" s="208">
        <v>21.654</v>
      </c>
      <c r="AD3751" s="208">
        <v>26.497</v>
      </c>
      <c r="AE3751" s="208">
        <v>25.989000000000001</v>
      </c>
      <c r="AF3751" s="208">
        <v>22.396999999999998</v>
      </c>
      <c r="AG3751" s="208">
        <v>18.648</v>
      </c>
      <c r="AH3751" s="208">
        <v>12.441000000000001</v>
      </c>
      <c r="AI3751" s="208">
        <v>3.1680000000000001</v>
      </c>
      <c r="AJ3751" s="24"/>
      <c r="AK3751" s="24"/>
      <c r="AL3751" s="24"/>
      <c r="AM3751" s="24"/>
      <c r="AN3751" s="208">
        <v>2.9929999999999999</v>
      </c>
      <c r="AO3751" s="208">
        <v>23.908000000000001</v>
      </c>
      <c r="AP3751" s="208">
        <v>16.016999999999999</v>
      </c>
      <c r="AQ3751" s="208">
        <v>20.867999999999999</v>
      </c>
      <c r="AR3751" s="208">
        <v>22.498999999999999</v>
      </c>
      <c r="AS3751" s="208">
        <v>18.405000000000001</v>
      </c>
      <c r="AT3751" s="208">
        <v>15.417999999999999</v>
      </c>
      <c r="AU3751" s="208">
        <v>0.2</v>
      </c>
      <c r="AV3751" s="24"/>
      <c r="AW3751" s="24"/>
      <c r="AX3751" s="24"/>
      <c r="AY3751" s="24"/>
      <c r="AZ3751" s="208">
        <v>10</v>
      </c>
      <c r="BA3751" s="24"/>
      <c r="BB3751" s="21">
        <f t="shared" si="438"/>
        <v>26.497</v>
      </c>
      <c r="BC3751" s="21"/>
      <c r="BD3751" s="22">
        <f t="shared" si="440"/>
        <v>35.61424731182796</v>
      </c>
      <c r="BE3751" s="21"/>
      <c r="BG3751" s="10"/>
      <c r="BH3751" s="21">
        <f t="shared" si="437"/>
        <v>0</v>
      </c>
      <c r="BI3751" s="22">
        <f t="shared" si="437"/>
        <v>2.6497E-2</v>
      </c>
      <c r="BJ3751" s="21"/>
      <c r="BK3751" s="21">
        <v>0</v>
      </c>
      <c r="BL3751" s="22">
        <v>7.9491000000000006E-2</v>
      </c>
      <c r="BM3751" s="21"/>
      <c r="BN3751" s="21">
        <f t="shared" si="439"/>
        <v>0</v>
      </c>
      <c r="BO3751" s="22">
        <f t="shared" si="439"/>
        <v>0.31796400000000002</v>
      </c>
      <c r="BP3751" s="21">
        <f t="shared" si="439"/>
        <v>0</v>
      </c>
    </row>
    <row r="3752" spans="1:68" ht="11.1" hidden="1" customHeight="1" outlineLevel="1" collapsed="1" x14ac:dyDescent="0.2">
      <c r="A3752" s="10"/>
      <c r="B3752" s="18"/>
      <c r="C3752" s="18"/>
      <c r="D3752" s="18"/>
      <c r="E3752" s="19" t="s">
        <v>3226</v>
      </c>
      <c r="F3752" s="209">
        <v>4</v>
      </c>
      <c r="G3752" s="20"/>
      <c r="H3752" s="20"/>
      <c r="I3752" s="20"/>
      <c r="J3752" s="20"/>
      <c r="K3752" s="20"/>
      <c r="L3752" s="20"/>
      <c r="M3752" s="20"/>
      <c r="N3752" s="20"/>
      <c r="O3752" s="20"/>
      <c r="P3752" s="20"/>
      <c r="Q3752" s="20"/>
      <c r="R3752" s="20"/>
      <c r="S3752" s="20"/>
      <c r="T3752" s="20"/>
      <c r="U3752" s="20"/>
      <c r="V3752" s="20"/>
      <c r="W3752" s="20"/>
      <c r="X3752" s="20"/>
      <c r="Y3752" s="20"/>
      <c r="Z3752" s="20"/>
      <c r="AA3752" s="20"/>
      <c r="AB3752" s="20"/>
      <c r="AC3752" s="20"/>
      <c r="AD3752" s="20"/>
      <c r="AE3752" s="20"/>
      <c r="AF3752" s="20"/>
      <c r="AG3752" s="20"/>
      <c r="AH3752" s="20"/>
      <c r="AI3752" s="20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  <c r="BA3752" s="20"/>
      <c r="BB3752" s="21">
        <f t="shared" si="438"/>
        <v>4</v>
      </c>
      <c r="BC3752" s="21">
        <f>BD3752</f>
        <v>5.376344086021505</v>
      </c>
      <c r="BD3752" s="22">
        <f t="shared" si="440"/>
        <v>5.376344086021505</v>
      </c>
      <c r="BE3752" s="21">
        <f>BC3752-BD3752</f>
        <v>0</v>
      </c>
      <c r="BG3752" s="10">
        <v>5</v>
      </c>
      <c r="BH3752" s="21">
        <f t="shared" si="437"/>
        <v>4.0000000000000001E-3</v>
      </c>
      <c r="BI3752" s="22">
        <f t="shared" si="437"/>
        <v>4.0000000000000001E-3</v>
      </c>
      <c r="BJ3752" s="21">
        <f>BH3752-BI3752</f>
        <v>0</v>
      </c>
      <c r="BK3752" s="21">
        <v>1.2E-2</v>
      </c>
      <c r="BL3752" s="22">
        <v>1.2E-2</v>
      </c>
      <c r="BM3752" s="21">
        <v>0</v>
      </c>
      <c r="BN3752" s="21">
        <f t="shared" si="439"/>
        <v>4.8000000000000001E-2</v>
      </c>
      <c r="BO3752" s="22">
        <f t="shared" si="439"/>
        <v>4.8000000000000001E-2</v>
      </c>
      <c r="BP3752" s="21">
        <f t="shared" si="439"/>
        <v>0</v>
      </c>
    </row>
    <row r="3753" spans="1:68" ht="11.1" hidden="1" customHeight="1" outlineLevel="2" x14ac:dyDescent="0.2">
      <c r="A3753" s="10"/>
      <c r="B3753" s="18"/>
      <c r="C3753" s="18"/>
      <c r="D3753" s="18"/>
      <c r="E3753" s="23" t="s">
        <v>2984</v>
      </c>
      <c r="F3753" s="208">
        <v>4</v>
      </c>
      <c r="G3753" s="24"/>
      <c r="H3753" s="24"/>
      <c r="I3753" s="24"/>
      <c r="J3753" s="24"/>
      <c r="K3753" s="24"/>
      <c r="L3753" s="24"/>
      <c r="M3753" s="24"/>
      <c r="N3753" s="24"/>
      <c r="O3753" s="24"/>
      <c r="P3753" s="24"/>
      <c r="Q3753" s="24"/>
      <c r="R3753" s="24"/>
      <c r="S3753" s="24"/>
      <c r="T3753" s="24"/>
      <c r="U3753" s="24"/>
      <c r="V3753" s="24"/>
      <c r="W3753" s="24"/>
      <c r="X3753" s="24"/>
      <c r="Y3753" s="24"/>
      <c r="Z3753" s="24"/>
      <c r="AA3753" s="24"/>
      <c r="AB3753" s="24"/>
      <c r="AC3753" s="24"/>
      <c r="AD3753" s="24"/>
      <c r="AE3753" s="24"/>
      <c r="AF3753" s="24"/>
      <c r="AG3753" s="24"/>
      <c r="AH3753" s="24"/>
      <c r="AI3753" s="24"/>
      <c r="AJ3753" s="24"/>
      <c r="AK3753" s="24"/>
      <c r="AL3753" s="24"/>
      <c r="AM3753" s="24"/>
      <c r="AN3753" s="24"/>
      <c r="AO3753" s="24"/>
      <c r="AP3753" s="24"/>
      <c r="AQ3753" s="24"/>
      <c r="AR3753" s="24"/>
      <c r="AS3753" s="24"/>
      <c r="AT3753" s="24"/>
      <c r="AU3753" s="24"/>
      <c r="AV3753" s="24"/>
      <c r="AW3753" s="24"/>
      <c r="AX3753" s="24"/>
      <c r="AY3753" s="24"/>
      <c r="AZ3753" s="24"/>
      <c r="BA3753" s="24"/>
      <c r="BB3753" s="21">
        <f t="shared" si="438"/>
        <v>4</v>
      </c>
      <c r="BC3753" s="21"/>
      <c r="BD3753" s="22">
        <f t="shared" si="440"/>
        <v>5.376344086021505</v>
      </c>
      <c r="BE3753" s="21"/>
      <c r="BG3753" s="10"/>
      <c r="BH3753" s="21">
        <f t="shared" si="437"/>
        <v>0</v>
      </c>
      <c r="BI3753" s="22">
        <f t="shared" si="437"/>
        <v>4.0000000000000001E-3</v>
      </c>
      <c r="BJ3753" s="21"/>
      <c r="BK3753" s="21">
        <v>0</v>
      </c>
      <c r="BL3753" s="22">
        <v>1.2E-2</v>
      </c>
      <c r="BM3753" s="21"/>
      <c r="BN3753" s="21">
        <f t="shared" si="439"/>
        <v>0</v>
      </c>
      <c r="BO3753" s="22">
        <f t="shared" si="439"/>
        <v>4.8000000000000001E-2</v>
      </c>
      <c r="BP3753" s="21">
        <f t="shared" si="439"/>
        <v>0</v>
      </c>
    </row>
    <row r="3754" spans="1:68" ht="11.1" hidden="1" customHeight="1" outlineLevel="1" collapsed="1" x14ac:dyDescent="0.2">
      <c r="A3754" s="10"/>
      <c r="B3754" s="18"/>
      <c r="C3754" s="18"/>
      <c r="D3754" s="18"/>
      <c r="E3754" s="19" t="s">
        <v>3227</v>
      </c>
      <c r="F3754" s="20"/>
      <c r="G3754" s="20"/>
      <c r="H3754" s="20"/>
      <c r="I3754" s="20"/>
      <c r="J3754" s="20"/>
      <c r="K3754" s="20"/>
      <c r="L3754" s="20"/>
      <c r="M3754" s="20"/>
      <c r="N3754" s="20"/>
      <c r="O3754" s="20"/>
      <c r="P3754" s="20"/>
      <c r="Q3754" s="20"/>
      <c r="R3754" s="20"/>
      <c r="S3754" s="20"/>
      <c r="T3754" s="20"/>
      <c r="U3754" s="20"/>
      <c r="V3754" s="20"/>
      <c r="W3754" s="20"/>
      <c r="X3754" s="20"/>
      <c r="Y3754" s="20"/>
      <c r="Z3754" s="20"/>
      <c r="AA3754" s="20"/>
      <c r="AB3754" s="20"/>
      <c r="AC3754" s="20"/>
      <c r="AD3754" s="20"/>
      <c r="AE3754" s="20"/>
      <c r="AF3754" s="20"/>
      <c r="AG3754" s="20"/>
      <c r="AH3754" s="20"/>
      <c r="AI3754" s="20"/>
      <c r="AJ3754" s="20"/>
      <c r="AK3754" s="20"/>
      <c r="AL3754" s="20"/>
      <c r="AM3754" s="20"/>
      <c r="AN3754" s="209">
        <v>17.167000000000002</v>
      </c>
      <c r="AO3754" s="209">
        <v>3.5939999999999999</v>
      </c>
      <c r="AP3754" s="209">
        <v>3.831</v>
      </c>
      <c r="AQ3754" s="209">
        <v>48.521999999999998</v>
      </c>
      <c r="AR3754" s="209">
        <v>18.437999999999999</v>
      </c>
      <c r="AS3754" s="209">
        <v>18.507999999999999</v>
      </c>
      <c r="AT3754" s="209">
        <v>13.199</v>
      </c>
      <c r="AU3754" s="209">
        <v>9.1259999999999994</v>
      </c>
      <c r="AV3754" s="209">
        <v>4.6870000000000003</v>
      </c>
      <c r="AW3754" s="209">
        <v>4.0419999999999998</v>
      </c>
      <c r="AX3754" s="209">
        <v>3.956</v>
      </c>
      <c r="AY3754" s="209">
        <v>10.321</v>
      </c>
      <c r="AZ3754" s="209">
        <v>11.519</v>
      </c>
      <c r="BA3754" s="209">
        <v>21.196999999999999</v>
      </c>
      <c r="BB3754" s="21">
        <f t="shared" si="438"/>
        <v>48.521999999999998</v>
      </c>
      <c r="BC3754" s="21">
        <f>BF3754</f>
        <v>88</v>
      </c>
      <c r="BD3754" s="22">
        <f t="shared" si="440"/>
        <v>65.217741935483872</v>
      </c>
      <c r="BE3754" s="21">
        <f>BC3754-BD3754</f>
        <v>22.782258064516128</v>
      </c>
      <c r="BF3754" s="90">
        <v>88</v>
      </c>
      <c r="BG3754" s="10">
        <v>6</v>
      </c>
      <c r="BH3754" s="21">
        <f t="shared" si="437"/>
        <v>6.5472000000000002E-2</v>
      </c>
      <c r="BI3754" s="22">
        <f t="shared" si="437"/>
        <v>4.8522000000000003E-2</v>
      </c>
      <c r="BJ3754" s="21">
        <f>BH3754-BI3754</f>
        <v>1.695E-2</v>
      </c>
      <c r="BK3754" s="21">
        <v>0.19641600000000001</v>
      </c>
      <c r="BL3754" s="22">
        <v>0.145566</v>
      </c>
      <c r="BM3754" s="21">
        <v>5.0850000000000006E-2</v>
      </c>
      <c r="BN3754" s="21">
        <f t="shared" si="439"/>
        <v>0.78566400000000003</v>
      </c>
      <c r="BO3754" s="22">
        <f t="shared" si="439"/>
        <v>0.582264</v>
      </c>
      <c r="BP3754" s="21">
        <f t="shared" si="439"/>
        <v>0.20340000000000003</v>
      </c>
    </row>
    <row r="3755" spans="1:68" ht="11.1" hidden="1" customHeight="1" outlineLevel="2" x14ac:dyDescent="0.2">
      <c r="A3755" s="10"/>
      <c r="B3755" s="18"/>
      <c r="C3755" s="18"/>
      <c r="D3755" s="18"/>
      <c r="E3755" s="23" t="s">
        <v>3228</v>
      </c>
      <c r="F3755" s="24"/>
      <c r="G3755" s="24"/>
      <c r="H3755" s="24"/>
      <c r="I3755" s="24"/>
      <c r="J3755" s="24"/>
      <c r="K3755" s="24"/>
      <c r="L3755" s="24"/>
      <c r="M3755" s="24"/>
      <c r="N3755" s="24"/>
      <c r="O3755" s="24"/>
      <c r="P3755" s="24"/>
      <c r="Q3755" s="24"/>
      <c r="R3755" s="24"/>
      <c r="S3755" s="24"/>
      <c r="T3755" s="24"/>
      <c r="U3755" s="24"/>
      <c r="V3755" s="24"/>
      <c r="W3755" s="24"/>
      <c r="X3755" s="24"/>
      <c r="Y3755" s="24"/>
      <c r="Z3755" s="24"/>
      <c r="AA3755" s="24"/>
      <c r="AB3755" s="24"/>
      <c r="AC3755" s="24"/>
      <c r="AD3755" s="24"/>
      <c r="AE3755" s="24"/>
      <c r="AF3755" s="24"/>
      <c r="AG3755" s="24"/>
      <c r="AH3755" s="24"/>
      <c r="AI3755" s="24"/>
      <c r="AJ3755" s="24"/>
      <c r="AK3755" s="24"/>
      <c r="AL3755" s="24"/>
      <c r="AM3755" s="24"/>
      <c r="AN3755" s="208">
        <v>17.167000000000002</v>
      </c>
      <c r="AO3755" s="208">
        <v>3.5939999999999999</v>
      </c>
      <c r="AP3755" s="208">
        <v>3.831</v>
      </c>
      <c r="AQ3755" s="208">
        <v>48.521999999999998</v>
      </c>
      <c r="AR3755" s="208">
        <v>18.437999999999999</v>
      </c>
      <c r="AS3755" s="208">
        <v>18.507999999999999</v>
      </c>
      <c r="AT3755" s="208">
        <v>13.199</v>
      </c>
      <c r="AU3755" s="208">
        <v>9.1259999999999994</v>
      </c>
      <c r="AV3755" s="208">
        <v>4.6870000000000003</v>
      </c>
      <c r="AW3755" s="208">
        <v>4.0419999999999998</v>
      </c>
      <c r="AX3755" s="208">
        <v>3.956</v>
      </c>
      <c r="AY3755" s="208">
        <v>10.321</v>
      </c>
      <c r="AZ3755" s="208">
        <v>11.519</v>
      </c>
      <c r="BA3755" s="208">
        <v>21.196999999999999</v>
      </c>
      <c r="BB3755" s="21">
        <f t="shared" si="438"/>
        <v>48.521999999999998</v>
      </c>
      <c r="BC3755" s="21"/>
      <c r="BD3755" s="22">
        <f t="shared" si="440"/>
        <v>65.217741935483872</v>
      </c>
      <c r="BE3755" s="21"/>
      <c r="BG3755" s="10"/>
      <c r="BH3755" s="21">
        <f t="shared" si="437"/>
        <v>0</v>
      </c>
      <c r="BI3755" s="22">
        <f t="shared" si="437"/>
        <v>4.8522000000000003E-2</v>
      </c>
      <c r="BJ3755" s="21"/>
      <c r="BK3755" s="21">
        <v>0</v>
      </c>
      <c r="BL3755" s="22">
        <v>0.145566</v>
      </c>
      <c r="BM3755" s="21"/>
      <c r="BN3755" s="21">
        <f t="shared" si="439"/>
        <v>0</v>
      </c>
      <c r="BO3755" s="22">
        <f t="shared" si="439"/>
        <v>0.582264</v>
      </c>
      <c r="BP3755" s="21">
        <f t="shared" si="439"/>
        <v>0</v>
      </c>
    </row>
    <row r="3756" spans="1:68" ht="11.1" hidden="1" customHeight="1" outlineLevel="1" collapsed="1" x14ac:dyDescent="0.2">
      <c r="A3756" s="10"/>
      <c r="B3756" s="18"/>
      <c r="C3756" s="18"/>
      <c r="D3756" s="18"/>
      <c r="E3756" s="19" t="s">
        <v>3229</v>
      </c>
      <c r="F3756" s="20"/>
      <c r="G3756" s="20"/>
      <c r="H3756" s="20"/>
      <c r="I3756" s="20"/>
      <c r="J3756" s="20"/>
      <c r="K3756" s="20"/>
      <c r="L3756" s="20"/>
      <c r="M3756" s="20"/>
      <c r="N3756" s="20"/>
      <c r="O3756" s="20"/>
      <c r="P3756" s="20"/>
      <c r="Q3756" s="20"/>
      <c r="R3756" s="20"/>
      <c r="S3756" s="20"/>
      <c r="T3756" s="20"/>
      <c r="U3756" s="20"/>
      <c r="V3756" s="20"/>
      <c r="W3756" s="20"/>
      <c r="X3756" s="20"/>
      <c r="Y3756" s="20"/>
      <c r="Z3756" s="20"/>
      <c r="AA3756" s="20"/>
      <c r="AB3756" s="20"/>
      <c r="AC3756" s="20"/>
      <c r="AD3756" s="20"/>
      <c r="AE3756" s="20"/>
      <c r="AF3756" s="20"/>
      <c r="AG3756" s="20"/>
      <c r="AH3756" s="20"/>
      <c r="AI3756" s="20"/>
      <c r="AJ3756" s="20"/>
      <c r="AK3756" s="209">
        <v>0.315</v>
      </c>
      <c r="AL3756" s="209">
        <v>0.19500000000000001</v>
      </c>
      <c r="AM3756" s="209">
        <v>0.21199999999999999</v>
      </c>
      <c r="AN3756" s="209">
        <v>4.8000000000000001E-2</v>
      </c>
      <c r="AO3756" s="209">
        <v>0.218</v>
      </c>
      <c r="AP3756" s="209">
        <v>0.17799999999999999</v>
      </c>
      <c r="AQ3756" s="209">
        <v>0.13600000000000001</v>
      </c>
      <c r="AR3756" s="209">
        <v>6.0999999999999999E-2</v>
      </c>
      <c r="AS3756" s="209">
        <v>0.434</v>
      </c>
      <c r="AT3756" s="209">
        <v>0.433</v>
      </c>
      <c r="AU3756" s="209">
        <v>4.2000000000000003E-2</v>
      </c>
      <c r="AV3756" s="209">
        <v>7.3999999999999996E-2</v>
      </c>
      <c r="AW3756" s="209">
        <v>4.7E-2</v>
      </c>
      <c r="AX3756" s="209">
        <v>0.16800000000000001</v>
      </c>
      <c r="AY3756" s="209">
        <v>0.33600000000000002</v>
      </c>
      <c r="AZ3756" s="209">
        <v>1.6970000000000001</v>
      </c>
      <c r="BA3756" s="20"/>
      <c r="BB3756" s="21">
        <f t="shared" si="438"/>
        <v>1.6970000000000001</v>
      </c>
      <c r="BC3756" s="21">
        <f>BF3756</f>
        <v>20.2</v>
      </c>
      <c r="BD3756" s="22">
        <f t="shared" si="440"/>
        <v>2.2809139784946235</v>
      </c>
      <c r="BE3756" s="21">
        <f>BC3756-BD3756</f>
        <v>17.919086021505375</v>
      </c>
      <c r="BF3756" s="91">
        <v>20.2</v>
      </c>
      <c r="BG3756" s="10"/>
      <c r="BH3756" s="21">
        <f t="shared" si="437"/>
        <v>1.5028799999999998E-2</v>
      </c>
      <c r="BI3756" s="22">
        <f t="shared" si="437"/>
        <v>1.6969999999999997E-3</v>
      </c>
      <c r="BJ3756" s="21">
        <f>BH3756-BI3756</f>
        <v>1.3331799999999998E-2</v>
      </c>
      <c r="BK3756" s="21">
        <v>4.5086399999999999E-2</v>
      </c>
      <c r="BL3756" s="22">
        <v>5.0909999999999992E-3</v>
      </c>
      <c r="BM3756" s="21">
        <v>3.99954E-2</v>
      </c>
      <c r="BN3756" s="21">
        <f t="shared" si="439"/>
        <v>0.18034559999999999</v>
      </c>
      <c r="BO3756" s="22">
        <f t="shared" si="439"/>
        <v>2.0363999999999997E-2</v>
      </c>
      <c r="BP3756" s="21">
        <f t="shared" si="439"/>
        <v>0.1599816</v>
      </c>
    </row>
    <row r="3757" spans="1:68" ht="11.1" hidden="1" customHeight="1" outlineLevel="2" x14ac:dyDescent="0.2">
      <c r="A3757" s="10"/>
      <c r="B3757" s="18"/>
      <c r="C3757" s="18"/>
      <c r="D3757" s="18"/>
      <c r="E3757" s="23"/>
      <c r="F3757" s="24"/>
      <c r="G3757" s="24"/>
      <c r="H3757" s="24"/>
      <c r="I3757" s="24"/>
      <c r="J3757" s="24"/>
      <c r="K3757" s="24"/>
      <c r="L3757" s="24"/>
      <c r="M3757" s="24"/>
      <c r="N3757" s="24"/>
      <c r="O3757" s="24"/>
      <c r="P3757" s="24"/>
      <c r="Q3757" s="24"/>
      <c r="R3757" s="24"/>
      <c r="S3757" s="24"/>
      <c r="T3757" s="24"/>
      <c r="U3757" s="24"/>
      <c r="V3757" s="24"/>
      <c r="W3757" s="24"/>
      <c r="X3757" s="24"/>
      <c r="Y3757" s="24"/>
      <c r="Z3757" s="24"/>
      <c r="AA3757" s="24"/>
      <c r="AB3757" s="24"/>
      <c r="AC3757" s="24"/>
      <c r="AD3757" s="24"/>
      <c r="AE3757" s="24"/>
      <c r="AF3757" s="24"/>
      <c r="AG3757" s="24"/>
      <c r="AH3757" s="24"/>
      <c r="AI3757" s="24"/>
      <c r="AJ3757" s="24"/>
      <c r="AK3757" s="208">
        <v>0.315</v>
      </c>
      <c r="AL3757" s="208">
        <v>0.19500000000000001</v>
      </c>
      <c r="AM3757" s="208">
        <v>0.21199999999999999</v>
      </c>
      <c r="AN3757" s="208">
        <v>4.8000000000000001E-2</v>
      </c>
      <c r="AO3757" s="208">
        <v>0.218</v>
      </c>
      <c r="AP3757" s="208">
        <v>0.17799999999999999</v>
      </c>
      <c r="AQ3757" s="208">
        <v>0.13600000000000001</v>
      </c>
      <c r="AR3757" s="208">
        <v>6.0999999999999999E-2</v>
      </c>
      <c r="AS3757" s="208">
        <v>0.434</v>
      </c>
      <c r="AT3757" s="208">
        <v>0.433</v>
      </c>
      <c r="AU3757" s="208">
        <v>4.2000000000000003E-2</v>
      </c>
      <c r="AV3757" s="208">
        <v>7.3999999999999996E-2</v>
      </c>
      <c r="AW3757" s="208">
        <v>4.7E-2</v>
      </c>
      <c r="AX3757" s="208">
        <v>0.16800000000000001</v>
      </c>
      <c r="AY3757" s="208">
        <v>0.33600000000000002</v>
      </c>
      <c r="AZ3757" s="208">
        <v>1.6970000000000001</v>
      </c>
      <c r="BA3757" s="24"/>
      <c r="BB3757" s="21">
        <f t="shared" si="438"/>
        <v>1.6970000000000001</v>
      </c>
      <c r="BC3757" s="21"/>
      <c r="BD3757" s="22">
        <f t="shared" si="440"/>
        <v>2.2809139784946235</v>
      </c>
      <c r="BE3757" s="21"/>
      <c r="BG3757" s="10"/>
      <c r="BH3757" s="21">
        <f t="shared" ref="BH3757:BI3820" si="441">(BC3757*24*31/1000000)</f>
        <v>0</v>
      </c>
      <c r="BI3757" s="22">
        <f t="shared" si="441"/>
        <v>1.6969999999999997E-3</v>
      </c>
      <c r="BJ3757" s="21"/>
      <c r="BK3757" s="21">
        <v>0</v>
      </c>
      <c r="BL3757" s="22">
        <v>5.0909999999999992E-3</v>
      </c>
      <c r="BM3757" s="21"/>
      <c r="BN3757" s="21">
        <f t="shared" si="439"/>
        <v>0</v>
      </c>
      <c r="BO3757" s="22">
        <f t="shared" si="439"/>
        <v>2.0363999999999997E-2</v>
      </c>
      <c r="BP3757" s="21">
        <f t="shared" si="439"/>
        <v>0</v>
      </c>
    </row>
    <row r="3758" spans="1:68" ht="11.1" customHeight="1" outlineLevel="1" collapsed="1" x14ac:dyDescent="0.2">
      <c r="A3758" s="10"/>
      <c r="B3758" s="18"/>
      <c r="C3758" s="18"/>
      <c r="D3758" s="18"/>
      <c r="E3758" s="19" t="s">
        <v>3230</v>
      </c>
      <c r="F3758" s="209">
        <v>2.6389999999999998</v>
      </c>
      <c r="G3758" s="209">
        <v>2.593</v>
      </c>
      <c r="H3758" s="209">
        <v>0.93600000000000005</v>
      </c>
      <c r="I3758" s="20"/>
      <c r="J3758" s="20"/>
      <c r="K3758" s="209">
        <v>0.53200000000000003</v>
      </c>
      <c r="L3758" s="20"/>
      <c r="M3758" s="20"/>
      <c r="N3758" s="209">
        <v>0.94199999999999995</v>
      </c>
      <c r="O3758" s="20"/>
      <c r="P3758" s="209">
        <v>1.133</v>
      </c>
      <c r="Q3758" s="209">
        <v>0.41299999999999998</v>
      </c>
      <c r="R3758" s="209">
        <v>2.3220000000000001</v>
      </c>
      <c r="S3758" s="209">
        <v>2.528</v>
      </c>
      <c r="T3758" s="209">
        <v>2.31</v>
      </c>
      <c r="U3758" s="209">
        <v>1.208</v>
      </c>
      <c r="V3758" s="209">
        <v>0.60099999999999998</v>
      </c>
      <c r="W3758" s="20"/>
      <c r="X3758" s="20"/>
      <c r="Y3758" s="20"/>
      <c r="Z3758" s="20"/>
      <c r="AA3758" s="20"/>
      <c r="AB3758" s="20"/>
      <c r="AC3758" s="209">
        <v>0.83799999999999997</v>
      </c>
      <c r="AD3758" s="209">
        <v>2.7130000000000001</v>
      </c>
      <c r="AE3758" s="209">
        <v>2.8</v>
      </c>
      <c r="AF3758" s="209">
        <v>2.4740000000000002</v>
      </c>
      <c r="AG3758" s="209">
        <v>1.8</v>
      </c>
      <c r="AH3758" s="209">
        <v>0.82</v>
      </c>
      <c r="AI3758" s="20"/>
      <c r="AJ3758" s="20"/>
      <c r="AK3758" s="20"/>
      <c r="AL3758" s="20"/>
      <c r="AM3758" s="20"/>
      <c r="AN3758" s="209">
        <v>0.24</v>
      </c>
      <c r="AO3758" s="20"/>
      <c r="AP3758" s="20"/>
      <c r="AQ3758" s="209">
        <v>2.7440000000000002</v>
      </c>
      <c r="AR3758" s="209">
        <v>1.579</v>
      </c>
      <c r="AS3758" s="209">
        <v>1</v>
      </c>
      <c r="AT3758" s="209">
        <v>0.5</v>
      </c>
      <c r="AU3758" s="20"/>
      <c r="AV3758" s="20"/>
      <c r="AW3758" s="20"/>
      <c r="AX3758" s="20"/>
      <c r="AY3758" s="20"/>
      <c r="AZ3758" s="20"/>
      <c r="BA3758" s="209">
        <v>2.7290000000000001</v>
      </c>
      <c r="BB3758" s="21">
        <f t="shared" si="438"/>
        <v>2.8</v>
      </c>
      <c r="BC3758" s="21">
        <f>BF3758</f>
        <v>8.5</v>
      </c>
      <c r="BD3758" s="22">
        <f t="shared" si="440"/>
        <v>3.7634408602150535</v>
      </c>
      <c r="BE3758" s="21">
        <f>BC3758-BD3758</f>
        <v>4.736559139784946</v>
      </c>
      <c r="BF3758" s="90">
        <v>8.5</v>
      </c>
      <c r="BG3758" s="10">
        <v>7</v>
      </c>
      <c r="BH3758" s="21">
        <f t="shared" si="441"/>
        <v>6.3239999999999998E-3</v>
      </c>
      <c r="BI3758" s="22">
        <f t="shared" si="441"/>
        <v>2.7999999999999995E-3</v>
      </c>
      <c r="BJ3758" s="21">
        <f>BH3758-BI3758</f>
        <v>3.5240000000000002E-3</v>
      </c>
      <c r="BK3758" s="21">
        <v>1.8971999999999999E-2</v>
      </c>
      <c r="BL3758" s="22">
        <v>8.3999999999999977E-3</v>
      </c>
      <c r="BM3758" s="21">
        <v>1.0572000000000002E-2</v>
      </c>
      <c r="BN3758" s="21">
        <f t="shared" si="439"/>
        <v>7.5887999999999997E-2</v>
      </c>
      <c r="BO3758" s="22">
        <f t="shared" si="439"/>
        <v>3.3599999999999991E-2</v>
      </c>
      <c r="BP3758" s="21">
        <f t="shared" si="439"/>
        <v>4.2288000000000006E-2</v>
      </c>
    </row>
    <row r="3759" spans="1:68" ht="11.1" hidden="1" customHeight="1" outlineLevel="2" x14ac:dyDescent="0.2">
      <c r="A3759" s="10"/>
      <c r="B3759" s="18"/>
      <c r="C3759" s="18"/>
      <c r="D3759" s="18"/>
      <c r="E3759" s="23" t="s">
        <v>3231</v>
      </c>
      <c r="F3759" s="208">
        <v>2.6389999999999998</v>
      </c>
      <c r="G3759" s="208">
        <v>2.593</v>
      </c>
      <c r="H3759" s="208">
        <v>0.93600000000000005</v>
      </c>
      <c r="I3759" s="24"/>
      <c r="J3759" s="24"/>
      <c r="K3759" s="208">
        <v>0.53200000000000003</v>
      </c>
      <c r="L3759" s="24"/>
      <c r="M3759" s="24"/>
      <c r="N3759" s="208">
        <v>0.94199999999999995</v>
      </c>
      <c r="O3759" s="24"/>
      <c r="P3759" s="208">
        <v>1.133</v>
      </c>
      <c r="Q3759" s="208">
        <v>0.41299999999999998</v>
      </c>
      <c r="R3759" s="208">
        <v>2.3220000000000001</v>
      </c>
      <c r="S3759" s="208">
        <v>2.528</v>
      </c>
      <c r="T3759" s="208">
        <v>2.31</v>
      </c>
      <c r="U3759" s="208">
        <v>1.208</v>
      </c>
      <c r="V3759" s="208">
        <v>0.60099999999999998</v>
      </c>
      <c r="W3759" s="24"/>
      <c r="X3759" s="24"/>
      <c r="Y3759" s="24"/>
      <c r="Z3759" s="24"/>
      <c r="AA3759" s="24"/>
      <c r="AB3759" s="24"/>
      <c r="AC3759" s="208">
        <v>0.83799999999999997</v>
      </c>
      <c r="AD3759" s="208">
        <v>2.7130000000000001</v>
      </c>
      <c r="AE3759" s="208">
        <v>2.8</v>
      </c>
      <c r="AF3759" s="208">
        <v>2.4740000000000002</v>
      </c>
      <c r="AG3759" s="208">
        <v>1.8</v>
      </c>
      <c r="AH3759" s="208">
        <v>0.82</v>
      </c>
      <c r="AI3759" s="24"/>
      <c r="AJ3759" s="24"/>
      <c r="AK3759" s="24"/>
      <c r="AL3759" s="24"/>
      <c r="AM3759" s="24"/>
      <c r="AN3759" s="208">
        <v>0.24</v>
      </c>
      <c r="AO3759" s="24"/>
      <c r="AP3759" s="24"/>
      <c r="AQ3759" s="208">
        <v>2.7440000000000002</v>
      </c>
      <c r="AR3759" s="208">
        <v>1.579</v>
      </c>
      <c r="AS3759" s="208">
        <v>1</v>
      </c>
      <c r="AT3759" s="208">
        <v>0.5</v>
      </c>
      <c r="AU3759" s="24"/>
      <c r="AV3759" s="24"/>
      <c r="AW3759" s="24"/>
      <c r="AX3759" s="24"/>
      <c r="AY3759" s="24"/>
      <c r="AZ3759" s="24"/>
      <c r="BA3759" s="208">
        <v>2.7290000000000001</v>
      </c>
      <c r="BB3759" s="21">
        <f t="shared" si="438"/>
        <v>2.8</v>
      </c>
      <c r="BC3759" s="21"/>
      <c r="BD3759" s="22">
        <f t="shared" si="440"/>
        <v>3.7634408602150535</v>
      </c>
      <c r="BE3759" s="21"/>
      <c r="BG3759" s="10"/>
      <c r="BH3759" s="21">
        <f t="shared" si="441"/>
        <v>0</v>
      </c>
      <c r="BI3759" s="22">
        <f t="shared" si="441"/>
        <v>2.7999999999999995E-3</v>
      </c>
      <c r="BJ3759" s="21"/>
      <c r="BK3759" s="21">
        <v>0</v>
      </c>
      <c r="BL3759" s="22">
        <v>8.3999999999999977E-3</v>
      </c>
      <c r="BM3759" s="21"/>
      <c r="BN3759" s="21">
        <f t="shared" si="439"/>
        <v>0</v>
      </c>
      <c r="BO3759" s="22">
        <f t="shared" si="439"/>
        <v>3.3599999999999991E-2</v>
      </c>
      <c r="BP3759" s="21">
        <f t="shared" si="439"/>
        <v>0</v>
      </c>
    </row>
    <row r="3760" spans="1:68" ht="11.1" hidden="1" customHeight="1" outlineLevel="1" collapsed="1" x14ac:dyDescent="0.2">
      <c r="A3760" s="10"/>
      <c r="B3760" s="18"/>
      <c r="C3760" s="18"/>
      <c r="D3760" s="18"/>
      <c r="E3760" s="19" t="s">
        <v>3232</v>
      </c>
      <c r="F3760" s="209">
        <v>4.2110000000000003</v>
      </c>
      <c r="G3760" s="209">
        <v>3.8359999999999999</v>
      </c>
      <c r="H3760" s="209">
        <v>2.863</v>
      </c>
      <c r="I3760" s="240">
        <v>1.9019999999999999</v>
      </c>
      <c r="J3760" s="240"/>
      <c r="K3760" s="209">
        <v>0.316</v>
      </c>
      <c r="L3760" s="20"/>
      <c r="M3760" s="20"/>
      <c r="N3760" s="20"/>
      <c r="O3760" s="20"/>
      <c r="P3760" s="209">
        <v>2.1589999999999998</v>
      </c>
      <c r="Q3760" s="209">
        <v>3.0249999999999999</v>
      </c>
      <c r="R3760" s="209">
        <v>4.601</v>
      </c>
      <c r="S3760" s="209">
        <v>4.2770000000000001</v>
      </c>
      <c r="T3760" s="209">
        <v>4.0679999999999996</v>
      </c>
      <c r="U3760" s="209">
        <v>2.5910000000000002</v>
      </c>
      <c r="V3760" s="209">
        <v>1.9</v>
      </c>
      <c r="W3760" s="209">
        <v>0.40799999999999997</v>
      </c>
      <c r="X3760" s="20"/>
      <c r="Y3760" s="20"/>
      <c r="Z3760" s="20"/>
      <c r="AA3760" s="209">
        <v>1.417</v>
      </c>
      <c r="AB3760" s="209">
        <v>2.004</v>
      </c>
      <c r="AC3760" s="209">
        <v>3.0990000000000002</v>
      </c>
      <c r="AD3760" s="209">
        <v>4.266</v>
      </c>
      <c r="AE3760" s="209">
        <v>4.6500000000000004</v>
      </c>
      <c r="AF3760" s="209">
        <v>3.43</v>
      </c>
      <c r="AG3760" s="209">
        <v>2.024</v>
      </c>
      <c r="AH3760" s="209">
        <v>1.571</v>
      </c>
      <c r="AI3760" s="209">
        <v>1.0649999999999999</v>
      </c>
      <c r="AJ3760" s="20"/>
      <c r="AK3760" s="20"/>
      <c r="AL3760" s="20"/>
      <c r="AM3760" s="209">
        <v>0.81200000000000006</v>
      </c>
      <c r="AN3760" s="209">
        <v>1.8069999999999999</v>
      </c>
      <c r="AO3760" s="209">
        <v>4.6219999999999999</v>
      </c>
      <c r="AP3760" s="209">
        <v>4.9729999999999999</v>
      </c>
      <c r="AQ3760" s="209">
        <v>5.93</v>
      </c>
      <c r="AR3760" s="209">
        <v>4.7750000000000004</v>
      </c>
      <c r="AS3760" s="209">
        <v>3.4529999999999998</v>
      </c>
      <c r="AT3760" s="209">
        <v>2.5510000000000002</v>
      </c>
      <c r="AU3760" s="20"/>
      <c r="AV3760" s="209">
        <v>0.64700000000000002</v>
      </c>
      <c r="AW3760" s="20"/>
      <c r="AX3760" s="20"/>
      <c r="AY3760" s="209">
        <v>0.84599999999999997</v>
      </c>
      <c r="AZ3760" s="209">
        <v>1.86</v>
      </c>
      <c r="BA3760" s="209">
        <v>4.0709999999999997</v>
      </c>
      <c r="BB3760" s="21">
        <f t="shared" si="438"/>
        <v>5.93</v>
      </c>
      <c r="BC3760" s="21">
        <f>BF3760</f>
        <v>25.76</v>
      </c>
      <c r="BD3760" s="22">
        <f t="shared" si="440"/>
        <v>7.970430107526882</v>
      </c>
      <c r="BE3760" s="21">
        <f>BC3760-BD3760</f>
        <v>17.789569892473118</v>
      </c>
      <c r="BF3760" s="90">
        <v>25.76</v>
      </c>
      <c r="BG3760" s="10">
        <v>6</v>
      </c>
      <c r="BH3760" s="21">
        <f t="shared" si="441"/>
        <v>1.9165439999999999E-2</v>
      </c>
      <c r="BI3760" s="22">
        <f t="shared" si="441"/>
        <v>5.9300000000000012E-3</v>
      </c>
      <c r="BJ3760" s="21">
        <f>BH3760-BI3760</f>
        <v>1.3235439999999998E-2</v>
      </c>
      <c r="BK3760" s="21">
        <v>5.7496319999999997E-2</v>
      </c>
      <c r="BL3760" s="22">
        <v>1.7790000000000004E-2</v>
      </c>
      <c r="BM3760" s="21">
        <v>3.9706319999999989E-2</v>
      </c>
      <c r="BN3760" s="21">
        <f t="shared" si="439"/>
        <v>0.22998527999999999</v>
      </c>
      <c r="BO3760" s="22">
        <f t="shared" si="439"/>
        <v>7.1160000000000015E-2</v>
      </c>
      <c r="BP3760" s="21">
        <f t="shared" si="439"/>
        <v>0.15882527999999996</v>
      </c>
    </row>
    <row r="3761" spans="1:68" ht="11.1" hidden="1" customHeight="1" outlineLevel="2" x14ac:dyDescent="0.2">
      <c r="A3761" s="10"/>
      <c r="B3761" s="18"/>
      <c r="C3761" s="18"/>
      <c r="D3761" s="18"/>
      <c r="E3761" s="23" t="s">
        <v>3233</v>
      </c>
      <c r="F3761" s="208">
        <v>4.2110000000000003</v>
      </c>
      <c r="G3761" s="208">
        <v>3.8359999999999999</v>
      </c>
      <c r="H3761" s="208">
        <v>2.863</v>
      </c>
      <c r="I3761" s="239">
        <v>1.9019999999999999</v>
      </c>
      <c r="J3761" s="239"/>
      <c r="K3761" s="208">
        <v>0.316</v>
      </c>
      <c r="L3761" s="24"/>
      <c r="M3761" s="24"/>
      <c r="N3761" s="24"/>
      <c r="O3761" s="24"/>
      <c r="P3761" s="208">
        <v>2.1589999999999998</v>
      </c>
      <c r="Q3761" s="208">
        <v>3.0249999999999999</v>
      </c>
      <c r="R3761" s="208">
        <v>4.601</v>
      </c>
      <c r="S3761" s="208">
        <v>4.2770000000000001</v>
      </c>
      <c r="T3761" s="208">
        <v>4.0679999999999996</v>
      </c>
      <c r="U3761" s="208">
        <v>2.5910000000000002</v>
      </c>
      <c r="V3761" s="208">
        <v>1.9</v>
      </c>
      <c r="W3761" s="208">
        <v>0.40799999999999997</v>
      </c>
      <c r="X3761" s="24"/>
      <c r="Y3761" s="24"/>
      <c r="Z3761" s="24"/>
      <c r="AA3761" s="208">
        <v>1.417</v>
      </c>
      <c r="AB3761" s="208">
        <v>2.004</v>
      </c>
      <c r="AC3761" s="208">
        <v>3.0990000000000002</v>
      </c>
      <c r="AD3761" s="208">
        <v>4.266</v>
      </c>
      <c r="AE3761" s="208">
        <v>4.6500000000000004</v>
      </c>
      <c r="AF3761" s="208">
        <v>3.43</v>
      </c>
      <c r="AG3761" s="208">
        <v>2.024</v>
      </c>
      <c r="AH3761" s="208">
        <v>1.571</v>
      </c>
      <c r="AI3761" s="208">
        <v>1.0649999999999999</v>
      </c>
      <c r="AJ3761" s="24"/>
      <c r="AK3761" s="24"/>
      <c r="AL3761" s="24"/>
      <c r="AM3761" s="208">
        <v>0.81200000000000006</v>
      </c>
      <c r="AN3761" s="208">
        <v>1.8069999999999999</v>
      </c>
      <c r="AO3761" s="208">
        <v>4.6219999999999999</v>
      </c>
      <c r="AP3761" s="208">
        <v>4.9729999999999999</v>
      </c>
      <c r="AQ3761" s="208">
        <v>5.93</v>
      </c>
      <c r="AR3761" s="208">
        <v>4.7750000000000004</v>
      </c>
      <c r="AS3761" s="208">
        <v>3.4529999999999998</v>
      </c>
      <c r="AT3761" s="208">
        <v>2.5510000000000002</v>
      </c>
      <c r="AU3761" s="24"/>
      <c r="AV3761" s="208">
        <v>0.64700000000000002</v>
      </c>
      <c r="AW3761" s="24"/>
      <c r="AX3761" s="24"/>
      <c r="AY3761" s="208">
        <v>0.84599999999999997</v>
      </c>
      <c r="AZ3761" s="208">
        <v>1.86</v>
      </c>
      <c r="BA3761" s="208">
        <v>4.0709999999999997</v>
      </c>
      <c r="BB3761" s="21">
        <f t="shared" si="438"/>
        <v>5.93</v>
      </c>
      <c r="BC3761" s="21"/>
      <c r="BD3761" s="22">
        <f t="shared" si="440"/>
        <v>7.970430107526882</v>
      </c>
      <c r="BE3761" s="21"/>
      <c r="BG3761" s="10"/>
      <c r="BH3761" s="21">
        <f t="shared" si="441"/>
        <v>0</v>
      </c>
      <c r="BI3761" s="22">
        <f t="shared" si="441"/>
        <v>5.9300000000000012E-3</v>
      </c>
      <c r="BJ3761" s="21"/>
      <c r="BK3761" s="21">
        <v>0</v>
      </c>
      <c r="BL3761" s="22">
        <v>1.7790000000000004E-2</v>
      </c>
      <c r="BM3761" s="21"/>
      <c r="BN3761" s="21">
        <f t="shared" si="439"/>
        <v>0</v>
      </c>
      <c r="BO3761" s="22">
        <f t="shared" si="439"/>
        <v>7.1160000000000015E-2</v>
      </c>
      <c r="BP3761" s="21">
        <f t="shared" si="439"/>
        <v>0</v>
      </c>
    </row>
    <row r="3762" spans="1:68" ht="11.1" hidden="1" customHeight="1" outlineLevel="1" collapsed="1" x14ac:dyDescent="0.2">
      <c r="A3762" s="10"/>
      <c r="B3762" s="18"/>
      <c r="C3762" s="18"/>
      <c r="D3762" s="18"/>
      <c r="E3762" s="19" t="s">
        <v>3234</v>
      </c>
      <c r="F3762" s="20"/>
      <c r="G3762" s="20"/>
      <c r="H3762" s="20"/>
      <c r="I3762" s="20"/>
      <c r="J3762" s="20"/>
      <c r="K3762" s="20"/>
      <c r="L3762" s="20"/>
      <c r="M3762" s="20"/>
      <c r="N3762" s="20"/>
      <c r="O3762" s="20"/>
      <c r="P3762" s="20"/>
      <c r="Q3762" s="20"/>
      <c r="R3762" s="20"/>
      <c r="S3762" s="20"/>
      <c r="T3762" s="20"/>
      <c r="U3762" s="20"/>
      <c r="V3762" s="20"/>
      <c r="W3762" s="20"/>
      <c r="X3762" s="20"/>
      <c r="Y3762" s="20"/>
      <c r="Z3762" s="20"/>
      <c r="AA3762" s="20"/>
      <c r="AB3762" s="20"/>
      <c r="AC3762" s="20"/>
      <c r="AD3762" s="20"/>
      <c r="AE3762" s="20"/>
      <c r="AF3762" s="209">
        <v>7.49</v>
      </c>
      <c r="AG3762" s="20"/>
      <c r="AH3762" s="20"/>
      <c r="AI3762" s="20"/>
      <c r="AJ3762" s="20"/>
      <c r="AK3762" s="20"/>
      <c r="AL3762" s="20"/>
      <c r="AM3762" s="20"/>
      <c r="AN3762" s="20"/>
      <c r="AO3762" s="20"/>
      <c r="AP3762" s="20"/>
      <c r="AQ3762" s="20"/>
      <c r="AR3762" s="209">
        <v>39.704999999999998</v>
      </c>
      <c r="AS3762" s="20"/>
      <c r="AT3762" s="20"/>
      <c r="AU3762" s="20"/>
      <c r="AV3762" s="20"/>
      <c r="AW3762" s="20"/>
      <c r="AX3762" s="20"/>
      <c r="AY3762" s="20"/>
      <c r="AZ3762" s="20"/>
      <c r="BA3762" s="20"/>
      <c r="BB3762" s="21">
        <f t="shared" si="438"/>
        <v>39.704999999999998</v>
      </c>
      <c r="BC3762" s="21">
        <f>BF3762</f>
        <v>332.81</v>
      </c>
      <c r="BD3762" s="22">
        <f t="shared" si="440"/>
        <v>53.366935483870968</v>
      </c>
      <c r="BE3762" s="21">
        <f>BC3762-BD3762</f>
        <v>279.44306451612903</v>
      </c>
      <c r="BF3762" s="91">
        <v>332.81</v>
      </c>
      <c r="BG3762" s="10"/>
      <c r="BH3762" s="21">
        <f t="shared" si="441"/>
        <v>0.24761064000000002</v>
      </c>
      <c r="BI3762" s="22">
        <f t="shared" si="441"/>
        <v>3.9704999999999997E-2</v>
      </c>
      <c r="BJ3762" s="21">
        <f>BH3762-BI3762</f>
        <v>0.20790564000000003</v>
      </c>
      <c r="BK3762" s="21">
        <v>0.74283192000000009</v>
      </c>
      <c r="BL3762" s="22">
        <v>0.119115</v>
      </c>
      <c r="BM3762" s="21">
        <v>0.62371692000000012</v>
      </c>
      <c r="BN3762" s="21">
        <f t="shared" si="439"/>
        <v>2.9713276800000004</v>
      </c>
      <c r="BO3762" s="22">
        <f t="shared" si="439"/>
        <v>0.47645999999999999</v>
      </c>
      <c r="BP3762" s="21">
        <f t="shared" si="439"/>
        <v>2.4948676800000005</v>
      </c>
    </row>
    <row r="3763" spans="1:68" ht="11.1" hidden="1" customHeight="1" outlineLevel="2" x14ac:dyDescent="0.2">
      <c r="A3763" s="10"/>
      <c r="B3763" s="18"/>
      <c r="C3763" s="18"/>
      <c r="D3763" s="18"/>
      <c r="E3763" s="23"/>
      <c r="F3763" s="24"/>
      <c r="G3763" s="24"/>
      <c r="H3763" s="24"/>
      <c r="I3763" s="24"/>
      <c r="J3763" s="24"/>
      <c r="K3763" s="24"/>
      <c r="L3763" s="24"/>
      <c r="M3763" s="24"/>
      <c r="N3763" s="24"/>
      <c r="O3763" s="24"/>
      <c r="P3763" s="24"/>
      <c r="Q3763" s="24"/>
      <c r="R3763" s="24"/>
      <c r="S3763" s="24"/>
      <c r="T3763" s="24"/>
      <c r="U3763" s="24"/>
      <c r="V3763" s="24"/>
      <c r="W3763" s="24"/>
      <c r="X3763" s="24"/>
      <c r="Y3763" s="24"/>
      <c r="Z3763" s="24"/>
      <c r="AA3763" s="24"/>
      <c r="AB3763" s="24"/>
      <c r="AC3763" s="24"/>
      <c r="AD3763" s="24"/>
      <c r="AE3763" s="24"/>
      <c r="AF3763" s="208">
        <v>7.49</v>
      </c>
      <c r="AG3763" s="24"/>
      <c r="AH3763" s="24"/>
      <c r="AI3763" s="24"/>
      <c r="AJ3763" s="24"/>
      <c r="AK3763" s="24"/>
      <c r="AL3763" s="24"/>
      <c r="AM3763" s="24"/>
      <c r="AN3763" s="24"/>
      <c r="AO3763" s="24"/>
      <c r="AP3763" s="24"/>
      <c r="AQ3763" s="24"/>
      <c r="AR3763" s="208">
        <v>39.704999999999998</v>
      </c>
      <c r="AS3763" s="24"/>
      <c r="AT3763" s="24"/>
      <c r="AU3763" s="24"/>
      <c r="AV3763" s="24"/>
      <c r="AW3763" s="24"/>
      <c r="AX3763" s="24"/>
      <c r="AY3763" s="24"/>
      <c r="AZ3763" s="24"/>
      <c r="BA3763" s="24"/>
      <c r="BB3763" s="21">
        <f t="shared" si="438"/>
        <v>39.704999999999998</v>
      </c>
      <c r="BC3763" s="21"/>
      <c r="BD3763" s="22">
        <f t="shared" si="440"/>
        <v>53.366935483870968</v>
      </c>
      <c r="BE3763" s="21"/>
      <c r="BG3763" s="10"/>
      <c r="BH3763" s="21">
        <f t="shared" si="441"/>
        <v>0</v>
      </c>
      <c r="BI3763" s="22">
        <f t="shared" si="441"/>
        <v>3.9704999999999997E-2</v>
      </c>
      <c r="BJ3763" s="21"/>
      <c r="BK3763" s="21">
        <v>0</v>
      </c>
      <c r="BL3763" s="22">
        <v>0.119115</v>
      </c>
      <c r="BM3763" s="21"/>
      <c r="BN3763" s="21">
        <f t="shared" si="439"/>
        <v>0</v>
      </c>
      <c r="BO3763" s="22">
        <f t="shared" si="439"/>
        <v>0.47645999999999999</v>
      </c>
      <c r="BP3763" s="21">
        <f t="shared" si="439"/>
        <v>0</v>
      </c>
    </row>
    <row r="3764" spans="1:68" ht="11.1" hidden="1" customHeight="1" outlineLevel="1" collapsed="1" x14ac:dyDescent="0.2">
      <c r="A3764" s="10"/>
      <c r="B3764" s="18"/>
      <c r="C3764" s="18"/>
      <c r="D3764" s="18"/>
      <c r="E3764" s="19" t="s">
        <v>3235</v>
      </c>
      <c r="F3764" s="20"/>
      <c r="G3764" s="20"/>
      <c r="H3764" s="20"/>
      <c r="I3764" s="20"/>
      <c r="J3764" s="20"/>
      <c r="K3764" s="20"/>
      <c r="L3764" s="20"/>
      <c r="M3764" s="20"/>
      <c r="N3764" s="20"/>
      <c r="O3764" s="20"/>
      <c r="P3764" s="209">
        <v>18.826000000000001</v>
      </c>
      <c r="Q3764" s="209">
        <v>47.103000000000002</v>
      </c>
      <c r="R3764" s="209">
        <v>70.903000000000006</v>
      </c>
      <c r="S3764" s="209">
        <v>71.915999999999997</v>
      </c>
      <c r="T3764" s="209">
        <v>66.313000000000002</v>
      </c>
      <c r="U3764" s="209">
        <v>47.046999999999997</v>
      </c>
      <c r="V3764" s="209">
        <v>36.387</v>
      </c>
      <c r="W3764" s="209">
        <v>22.690999999999999</v>
      </c>
      <c r="X3764" s="209">
        <v>3.0609999999999999</v>
      </c>
      <c r="Y3764" s="209">
        <v>3.323</v>
      </c>
      <c r="Z3764" s="209">
        <v>3.4420000000000002</v>
      </c>
      <c r="AA3764" s="209">
        <v>13.459</v>
      </c>
      <c r="AB3764" s="209">
        <v>40.29</v>
      </c>
      <c r="AC3764" s="209">
        <v>59.798999999999999</v>
      </c>
      <c r="AD3764" s="209">
        <v>76.067999999999998</v>
      </c>
      <c r="AE3764" s="209">
        <v>79.096999999999994</v>
      </c>
      <c r="AF3764" s="209">
        <v>58.848999999999997</v>
      </c>
      <c r="AG3764" s="209">
        <v>42.292999999999999</v>
      </c>
      <c r="AH3764" s="209">
        <v>30.963000000000001</v>
      </c>
      <c r="AI3764" s="209">
        <v>18.613</v>
      </c>
      <c r="AJ3764" s="209">
        <v>2.9590000000000001</v>
      </c>
      <c r="AK3764" s="209">
        <v>2.7490000000000001</v>
      </c>
      <c r="AL3764" s="209">
        <v>2.7730000000000001</v>
      </c>
      <c r="AM3764" s="209">
        <v>15.949</v>
      </c>
      <c r="AN3764" s="209">
        <v>34.049999999999997</v>
      </c>
      <c r="AO3764" s="209">
        <v>60.645000000000003</v>
      </c>
      <c r="AP3764" s="209">
        <v>75.646000000000001</v>
      </c>
      <c r="AQ3764" s="209">
        <v>72.037000000000006</v>
      </c>
      <c r="AR3764" s="209">
        <v>57.488999999999997</v>
      </c>
      <c r="AS3764" s="209">
        <v>51.756999999999998</v>
      </c>
      <c r="AT3764" s="209">
        <v>30.71</v>
      </c>
      <c r="AU3764" s="209">
        <v>15.359</v>
      </c>
      <c r="AV3764" s="209">
        <v>3</v>
      </c>
      <c r="AW3764" s="209">
        <v>3.0379999999999998</v>
      </c>
      <c r="AX3764" s="209">
        <v>2.6419999999999999</v>
      </c>
      <c r="AY3764" s="209">
        <v>17.204000000000001</v>
      </c>
      <c r="AZ3764" s="209">
        <v>34.244</v>
      </c>
      <c r="BA3764" s="209">
        <v>53.075000000000003</v>
      </c>
      <c r="BB3764" s="21">
        <f t="shared" si="438"/>
        <v>79.096999999999994</v>
      </c>
      <c r="BC3764" s="21">
        <f>BF3764</f>
        <v>498.73</v>
      </c>
      <c r="BD3764" s="22">
        <f t="shared" si="440"/>
        <v>106.31317204301074</v>
      </c>
      <c r="BE3764" s="21">
        <f>BC3764-BD3764</f>
        <v>392.41682795698927</v>
      </c>
      <c r="BF3764" s="90">
        <v>498.73</v>
      </c>
      <c r="BG3764" s="10">
        <v>5</v>
      </c>
      <c r="BH3764" s="21">
        <f t="shared" si="441"/>
        <v>0.37105512000000002</v>
      </c>
      <c r="BI3764" s="22">
        <f t="shared" si="441"/>
        <v>7.9096999999999987E-2</v>
      </c>
      <c r="BJ3764" s="21">
        <f>BH3764-BI3764</f>
        <v>0.29195812000000004</v>
      </c>
      <c r="BK3764" s="21">
        <v>1.11316536</v>
      </c>
      <c r="BL3764" s="22">
        <v>0.23729099999999997</v>
      </c>
      <c r="BM3764" s="21">
        <v>0.87587436000000007</v>
      </c>
      <c r="BN3764" s="21">
        <f t="shared" si="439"/>
        <v>4.45266144</v>
      </c>
      <c r="BO3764" s="22">
        <f t="shared" si="439"/>
        <v>0.9491639999999999</v>
      </c>
      <c r="BP3764" s="21">
        <f t="shared" si="439"/>
        <v>3.5034974400000003</v>
      </c>
    </row>
    <row r="3765" spans="1:68" ht="11.1" hidden="1" customHeight="1" outlineLevel="2" x14ac:dyDescent="0.2">
      <c r="A3765" s="10"/>
      <c r="B3765" s="18"/>
      <c r="C3765" s="18"/>
      <c r="D3765" s="18"/>
      <c r="E3765" s="23" t="s">
        <v>3236</v>
      </c>
      <c r="F3765" s="24"/>
      <c r="G3765" s="24"/>
      <c r="H3765" s="24"/>
      <c r="I3765" s="24"/>
      <c r="J3765" s="24"/>
      <c r="K3765" s="24"/>
      <c r="L3765" s="24"/>
      <c r="M3765" s="24"/>
      <c r="N3765" s="24"/>
      <c r="O3765" s="24"/>
      <c r="P3765" s="208">
        <v>18.826000000000001</v>
      </c>
      <c r="Q3765" s="208">
        <v>47.103000000000002</v>
      </c>
      <c r="R3765" s="208">
        <v>70.903000000000006</v>
      </c>
      <c r="S3765" s="208">
        <v>71.915999999999997</v>
      </c>
      <c r="T3765" s="208">
        <v>66.313000000000002</v>
      </c>
      <c r="U3765" s="208">
        <v>47.046999999999997</v>
      </c>
      <c r="V3765" s="208">
        <v>36.387</v>
      </c>
      <c r="W3765" s="208">
        <v>22.690999999999999</v>
      </c>
      <c r="X3765" s="208">
        <v>3.0609999999999999</v>
      </c>
      <c r="Y3765" s="208">
        <v>3.323</v>
      </c>
      <c r="Z3765" s="208">
        <v>3.4420000000000002</v>
      </c>
      <c r="AA3765" s="208">
        <v>13.459</v>
      </c>
      <c r="AB3765" s="208">
        <v>40.29</v>
      </c>
      <c r="AC3765" s="208">
        <v>59.798999999999999</v>
      </c>
      <c r="AD3765" s="208">
        <v>76.067999999999998</v>
      </c>
      <c r="AE3765" s="208">
        <v>79.096999999999994</v>
      </c>
      <c r="AF3765" s="208">
        <v>58.848999999999997</v>
      </c>
      <c r="AG3765" s="208">
        <v>42.292999999999999</v>
      </c>
      <c r="AH3765" s="208">
        <v>30.963000000000001</v>
      </c>
      <c r="AI3765" s="208">
        <v>18.613</v>
      </c>
      <c r="AJ3765" s="208">
        <v>2.9590000000000001</v>
      </c>
      <c r="AK3765" s="208">
        <v>2.7490000000000001</v>
      </c>
      <c r="AL3765" s="208">
        <v>2.7730000000000001</v>
      </c>
      <c r="AM3765" s="208">
        <v>15.949</v>
      </c>
      <c r="AN3765" s="208">
        <v>34.049999999999997</v>
      </c>
      <c r="AO3765" s="208">
        <v>60.645000000000003</v>
      </c>
      <c r="AP3765" s="208">
        <v>75.646000000000001</v>
      </c>
      <c r="AQ3765" s="208">
        <v>72.037000000000006</v>
      </c>
      <c r="AR3765" s="208">
        <v>57.488999999999997</v>
      </c>
      <c r="AS3765" s="208">
        <v>51.756999999999998</v>
      </c>
      <c r="AT3765" s="208">
        <v>30.71</v>
      </c>
      <c r="AU3765" s="208">
        <v>15.359</v>
      </c>
      <c r="AV3765" s="208">
        <v>3</v>
      </c>
      <c r="AW3765" s="208">
        <v>3.0379999999999998</v>
      </c>
      <c r="AX3765" s="208">
        <v>2.6419999999999999</v>
      </c>
      <c r="AY3765" s="208">
        <v>17.204000000000001</v>
      </c>
      <c r="AZ3765" s="208">
        <v>34.244</v>
      </c>
      <c r="BA3765" s="208">
        <v>53.075000000000003</v>
      </c>
      <c r="BB3765" s="21">
        <f t="shared" si="438"/>
        <v>79.096999999999994</v>
      </c>
      <c r="BC3765" s="21"/>
      <c r="BD3765" s="22">
        <f t="shared" si="440"/>
        <v>106.31317204301074</v>
      </c>
      <c r="BE3765" s="21"/>
      <c r="BG3765" s="10"/>
      <c r="BH3765" s="21">
        <f t="shared" si="441"/>
        <v>0</v>
      </c>
      <c r="BI3765" s="22">
        <f t="shared" si="441"/>
        <v>7.9096999999999987E-2</v>
      </c>
      <c r="BJ3765" s="21"/>
      <c r="BK3765" s="21">
        <v>0</v>
      </c>
      <c r="BL3765" s="22">
        <v>0.23729099999999997</v>
      </c>
      <c r="BM3765" s="21"/>
      <c r="BN3765" s="21">
        <f t="shared" si="439"/>
        <v>0</v>
      </c>
      <c r="BO3765" s="22">
        <f t="shared" si="439"/>
        <v>0.9491639999999999</v>
      </c>
      <c r="BP3765" s="21">
        <f t="shared" si="439"/>
        <v>0</v>
      </c>
    </row>
    <row r="3766" spans="1:68" ht="11.1" hidden="1" customHeight="1" outlineLevel="1" collapsed="1" x14ac:dyDescent="0.2">
      <c r="A3766" s="10"/>
      <c r="B3766" s="18"/>
      <c r="C3766" s="18"/>
      <c r="D3766" s="18"/>
      <c r="E3766" s="19" t="s">
        <v>3237</v>
      </c>
      <c r="F3766" s="209">
        <v>25.015000000000001</v>
      </c>
      <c r="G3766" s="209">
        <v>24.341999999999999</v>
      </c>
      <c r="H3766" s="209">
        <v>14.682</v>
      </c>
      <c r="I3766" s="240">
        <v>13.021000000000001</v>
      </c>
      <c r="J3766" s="240"/>
      <c r="K3766" s="209">
        <v>8.4320000000000004</v>
      </c>
      <c r="L3766" s="209">
        <v>1.53</v>
      </c>
      <c r="M3766" s="209">
        <v>1</v>
      </c>
      <c r="N3766" s="20"/>
      <c r="O3766" s="209">
        <v>1.1499999999999999</v>
      </c>
      <c r="P3766" s="209">
        <v>14.925000000000001</v>
      </c>
      <c r="Q3766" s="209">
        <v>16.152999999999999</v>
      </c>
      <c r="R3766" s="209">
        <v>19.616</v>
      </c>
      <c r="S3766" s="209">
        <v>23.972000000000001</v>
      </c>
      <c r="T3766" s="209">
        <v>22.71</v>
      </c>
      <c r="U3766" s="209">
        <v>14.782999999999999</v>
      </c>
      <c r="V3766" s="209">
        <v>8.9420000000000002</v>
      </c>
      <c r="W3766" s="209">
        <v>3.9670000000000001</v>
      </c>
      <c r="X3766" s="209">
        <v>0.997</v>
      </c>
      <c r="Y3766" s="20"/>
      <c r="Z3766" s="209">
        <v>1.2230000000000001</v>
      </c>
      <c r="AA3766" s="209">
        <v>3.359</v>
      </c>
      <c r="AB3766" s="209">
        <v>10.436</v>
      </c>
      <c r="AC3766" s="209">
        <v>12.871</v>
      </c>
      <c r="AD3766" s="209">
        <v>22.713000000000001</v>
      </c>
      <c r="AE3766" s="209">
        <v>20.838000000000001</v>
      </c>
      <c r="AF3766" s="209">
        <v>21.594000000000001</v>
      </c>
      <c r="AG3766" s="209">
        <v>11.156000000000001</v>
      </c>
      <c r="AH3766" s="209">
        <v>7.7210000000000001</v>
      </c>
      <c r="AI3766" s="209">
        <v>4.7569999999999997</v>
      </c>
      <c r="AJ3766" s="209">
        <v>1.3979999999999999</v>
      </c>
      <c r="AK3766" s="20"/>
      <c r="AL3766" s="20"/>
      <c r="AM3766" s="209">
        <v>5.6150000000000002</v>
      </c>
      <c r="AN3766" s="209">
        <v>7.1</v>
      </c>
      <c r="AO3766" s="209">
        <v>17.530999999999999</v>
      </c>
      <c r="AP3766" s="209">
        <v>19.803000000000001</v>
      </c>
      <c r="AQ3766" s="209">
        <v>20.233000000000001</v>
      </c>
      <c r="AR3766" s="209">
        <v>19.983000000000001</v>
      </c>
      <c r="AS3766" s="209">
        <v>17.678999999999998</v>
      </c>
      <c r="AT3766" s="209">
        <v>8.141</v>
      </c>
      <c r="AU3766" s="209">
        <v>5.6529999999999996</v>
      </c>
      <c r="AV3766" s="209">
        <v>0.66300000000000003</v>
      </c>
      <c r="AW3766" s="209">
        <v>0.153</v>
      </c>
      <c r="AX3766" s="209">
        <v>0.314</v>
      </c>
      <c r="AY3766" s="209">
        <v>4.5970000000000004</v>
      </c>
      <c r="AZ3766" s="209">
        <v>8.4109999999999996</v>
      </c>
      <c r="BA3766" s="209">
        <v>15.023999999999999</v>
      </c>
      <c r="BB3766" s="56">
        <f>BB3767+BB3768+BB3769</f>
        <v>24.076000000000001</v>
      </c>
      <c r="BC3766" s="21">
        <f>BF3766</f>
        <v>66.959999999999994</v>
      </c>
      <c r="BD3766" s="22">
        <f t="shared" si="440"/>
        <v>32.36021505376344</v>
      </c>
      <c r="BE3766" s="21">
        <f>BC3766-BD3766</f>
        <v>34.599784946236554</v>
      </c>
      <c r="BF3766" s="90">
        <v>66.959999999999994</v>
      </c>
      <c r="BG3766" s="10">
        <v>5</v>
      </c>
      <c r="BH3766" s="21">
        <f t="shared" si="441"/>
        <v>4.981824E-2</v>
      </c>
      <c r="BI3766" s="22">
        <f t="shared" si="441"/>
        <v>2.4076E-2</v>
      </c>
      <c r="BJ3766" s="21">
        <f>BH3766-BI3766</f>
        <v>2.574224E-2</v>
      </c>
      <c r="BK3766" s="21">
        <v>0.14945471999999999</v>
      </c>
      <c r="BL3766" s="22">
        <v>7.2228000000000001E-2</v>
      </c>
      <c r="BM3766" s="21">
        <v>7.7226719999999985E-2</v>
      </c>
      <c r="BN3766" s="21">
        <f t="shared" si="439"/>
        <v>0.59781887999999994</v>
      </c>
      <c r="BO3766" s="22">
        <f t="shared" si="439"/>
        <v>0.288912</v>
      </c>
      <c r="BP3766" s="21">
        <f t="shared" si="439"/>
        <v>0.30890687999999994</v>
      </c>
    </row>
    <row r="3767" spans="1:68" ht="11.1" hidden="1" customHeight="1" outlineLevel="2" x14ac:dyDescent="0.2">
      <c r="A3767" s="10"/>
      <c r="B3767" s="18"/>
      <c r="C3767" s="18"/>
      <c r="D3767" s="18"/>
      <c r="E3767" s="23" t="s">
        <v>3238</v>
      </c>
      <c r="F3767" s="208">
        <v>7.4370000000000003</v>
      </c>
      <c r="G3767" s="208">
        <v>6.1929999999999996</v>
      </c>
      <c r="H3767" s="208">
        <v>3.93</v>
      </c>
      <c r="I3767" s="239">
        <v>3.653</v>
      </c>
      <c r="J3767" s="239"/>
      <c r="K3767" s="208">
        <v>2.4</v>
      </c>
      <c r="L3767" s="208">
        <v>0.88600000000000001</v>
      </c>
      <c r="M3767" s="208">
        <v>1</v>
      </c>
      <c r="N3767" s="24"/>
      <c r="O3767" s="208">
        <v>1.1499999999999999</v>
      </c>
      <c r="P3767" s="208">
        <v>2.9209999999999998</v>
      </c>
      <c r="Q3767" s="208">
        <v>5.0670000000000002</v>
      </c>
      <c r="R3767" s="208">
        <v>5.8029999999999999</v>
      </c>
      <c r="S3767" s="208">
        <v>7.266</v>
      </c>
      <c r="T3767" s="208">
        <v>6.82</v>
      </c>
      <c r="U3767" s="208">
        <v>4.1790000000000003</v>
      </c>
      <c r="V3767" s="208">
        <v>2.742</v>
      </c>
      <c r="W3767" s="208">
        <v>2.246</v>
      </c>
      <c r="X3767" s="208">
        <v>0.90800000000000003</v>
      </c>
      <c r="Y3767" s="24"/>
      <c r="Z3767" s="208">
        <v>1.202</v>
      </c>
      <c r="AA3767" s="208">
        <v>1.4319999999999999</v>
      </c>
      <c r="AB3767" s="208">
        <v>3.2290000000000001</v>
      </c>
      <c r="AC3767" s="208">
        <v>3.6920000000000002</v>
      </c>
      <c r="AD3767" s="208">
        <v>6.5970000000000004</v>
      </c>
      <c r="AE3767" s="208">
        <v>6.1349999999999998</v>
      </c>
      <c r="AF3767" s="208">
        <v>6.5869999999999997</v>
      </c>
      <c r="AG3767" s="208">
        <v>3.7559999999999998</v>
      </c>
      <c r="AH3767" s="208">
        <v>2.7440000000000002</v>
      </c>
      <c r="AI3767" s="208">
        <v>1.891</v>
      </c>
      <c r="AJ3767" s="208">
        <v>0.92</v>
      </c>
      <c r="AK3767" s="24"/>
      <c r="AL3767" s="24"/>
      <c r="AM3767" s="208">
        <v>2.383</v>
      </c>
      <c r="AN3767" s="208">
        <v>2.71</v>
      </c>
      <c r="AO3767" s="208">
        <v>5.3380000000000001</v>
      </c>
      <c r="AP3767" s="208">
        <v>5.5380000000000003</v>
      </c>
      <c r="AQ3767" s="208">
        <v>5.6130000000000004</v>
      </c>
      <c r="AR3767" s="208">
        <v>5.4450000000000003</v>
      </c>
      <c r="AS3767" s="208">
        <v>4.819</v>
      </c>
      <c r="AT3767" s="208">
        <v>2.5659999999999998</v>
      </c>
      <c r="AU3767" s="208">
        <v>1.982</v>
      </c>
      <c r="AV3767" s="208">
        <v>0.56999999999999995</v>
      </c>
      <c r="AW3767" s="208">
        <v>0.153</v>
      </c>
      <c r="AX3767" s="208">
        <v>0.314</v>
      </c>
      <c r="AY3767" s="208">
        <v>1.292</v>
      </c>
      <c r="AZ3767" s="208">
        <v>2.1549999999999998</v>
      </c>
      <c r="BA3767" s="208">
        <v>4.8490000000000002</v>
      </c>
      <c r="BB3767" s="21">
        <f t="shared" ref="BB3767:BB3830" si="442">MAX(F3767:BA3767)</f>
        <v>7.4370000000000003</v>
      </c>
      <c r="BC3767" s="21"/>
      <c r="BD3767" s="22">
        <f t="shared" si="440"/>
        <v>9.9959677419354858</v>
      </c>
      <c r="BE3767" s="21"/>
      <c r="BG3767" s="10"/>
      <c r="BH3767" s="21">
        <f t="shared" si="441"/>
        <v>0</v>
      </c>
      <c r="BI3767" s="22">
        <f t="shared" si="441"/>
        <v>7.4370000000000009E-3</v>
      </c>
      <c r="BJ3767" s="21"/>
      <c r="BK3767" s="21">
        <v>0</v>
      </c>
      <c r="BL3767" s="22">
        <v>2.2311000000000004E-2</v>
      </c>
      <c r="BM3767" s="21"/>
      <c r="BN3767" s="21">
        <f t="shared" si="439"/>
        <v>0</v>
      </c>
      <c r="BO3767" s="22">
        <f t="shared" si="439"/>
        <v>8.9244000000000018E-2</v>
      </c>
      <c r="BP3767" s="21">
        <f t="shared" si="439"/>
        <v>0</v>
      </c>
    </row>
    <row r="3768" spans="1:68" ht="11.1" hidden="1" customHeight="1" outlineLevel="2" x14ac:dyDescent="0.2">
      <c r="A3768" s="10"/>
      <c r="B3768" s="18"/>
      <c r="C3768" s="18"/>
      <c r="D3768" s="18"/>
      <c r="E3768" s="23" t="s">
        <v>3239</v>
      </c>
      <c r="F3768" s="208">
        <v>13.896000000000001</v>
      </c>
      <c r="G3768" s="208">
        <v>10.221</v>
      </c>
      <c r="H3768" s="208">
        <v>7.4219999999999997</v>
      </c>
      <c r="I3768" s="239">
        <v>6.48</v>
      </c>
      <c r="J3768" s="239"/>
      <c r="K3768" s="208">
        <v>4.7779999999999996</v>
      </c>
      <c r="L3768" s="208">
        <v>0.505</v>
      </c>
      <c r="M3768" s="24"/>
      <c r="N3768" s="24"/>
      <c r="O3768" s="24"/>
      <c r="P3768" s="208">
        <v>11.547000000000001</v>
      </c>
      <c r="Q3768" s="208">
        <v>9.3019999999999996</v>
      </c>
      <c r="R3768" s="208">
        <v>11.486000000000001</v>
      </c>
      <c r="S3768" s="208">
        <v>13.666</v>
      </c>
      <c r="T3768" s="208">
        <v>13.147</v>
      </c>
      <c r="U3768" s="208">
        <v>8.9819999999999993</v>
      </c>
      <c r="V3768" s="208">
        <v>5.3250000000000002</v>
      </c>
      <c r="W3768" s="208">
        <v>1.3779999999999999</v>
      </c>
      <c r="X3768" s="208">
        <v>4.9000000000000002E-2</v>
      </c>
      <c r="Y3768" s="24"/>
      <c r="Z3768" s="24"/>
      <c r="AA3768" s="208">
        <v>1.514</v>
      </c>
      <c r="AB3768" s="208">
        <v>5.8449999999999998</v>
      </c>
      <c r="AC3768" s="208">
        <v>7.532</v>
      </c>
      <c r="AD3768" s="208">
        <v>13.553000000000001</v>
      </c>
      <c r="AE3768" s="208">
        <v>12.422000000000001</v>
      </c>
      <c r="AF3768" s="208">
        <v>12.641999999999999</v>
      </c>
      <c r="AG3768" s="208">
        <v>6.2009999999999996</v>
      </c>
      <c r="AH3768" s="208">
        <v>4.2750000000000004</v>
      </c>
      <c r="AI3768" s="208">
        <v>2.5379999999999998</v>
      </c>
      <c r="AJ3768" s="208">
        <v>0.41699999999999998</v>
      </c>
      <c r="AK3768" s="24"/>
      <c r="AL3768" s="24"/>
      <c r="AM3768" s="208">
        <v>2.8290000000000002</v>
      </c>
      <c r="AN3768" s="208">
        <v>3.7320000000000002</v>
      </c>
      <c r="AO3768" s="208">
        <v>9.9659999999999993</v>
      </c>
      <c r="AP3768" s="208">
        <v>11.717000000000001</v>
      </c>
      <c r="AQ3768" s="208">
        <v>12.055</v>
      </c>
      <c r="AR3768" s="208">
        <v>12.24</v>
      </c>
      <c r="AS3768" s="208">
        <v>10.922000000000001</v>
      </c>
      <c r="AT3768" s="208">
        <v>4.7690000000000001</v>
      </c>
      <c r="AU3768" s="208">
        <v>3.254</v>
      </c>
      <c r="AV3768" s="208">
        <v>9.2999999999999999E-2</v>
      </c>
      <c r="AW3768" s="24"/>
      <c r="AX3768" s="24"/>
      <c r="AY3768" s="208">
        <v>2.863</v>
      </c>
      <c r="AZ3768" s="208">
        <v>5.3419999999999996</v>
      </c>
      <c r="BA3768" s="208">
        <v>8.3360000000000003</v>
      </c>
      <c r="BB3768" s="21">
        <f t="shared" si="442"/>
        <v>13.896000000000001</v>
      </c>
      <c r="BC3768" s="21"/>
      <c r="BD3768" s="22">
        <f t="shared" si="440"/>
        <v>18.677419354838712</v>
      </c>
      <c r="BE3768" s="21"/>
      <c r="BG3768" s="10"/>
      <c r="BH3768" s="21">
        <f t="shared" si="441"/>
        <v>0</v>
      </c>
      <c r="BI3768" s="22">
        <f t="shared" si="441"/>
        <v>1.3896000000000002E-2</v>
      </c>
      <c r="BJ3768" s="21"/>
      <c r="BK3768" s="21">
        <v>0</v>
      </c>
      <c r="BL3768" s="22">
        <v>4.1688000000000003E-2</v>
      </c>
      <c r="BM3768" s="21"/>
      <c r="BN3768" s="21">
        <f t="shared" si="439"/>
        <v>0</v>
      </c>
      <c r="BO3768" s="22">
        <f t="shared" si="439"/>
        <v>0.16675200000000001</v>
      </c>
      <c r="BP3768" s="21">
        <f t="shared" si="439"/>
        <v>0</v>
      </c>
    </row>
    <row r="3769" spans="1:68" ht="11.1" hidden="1" customHeight="1" outlineLevel="2" x14ac:dyDescent="0.2">
      <c r="A3769" s="10"/>
      <c r="B3769" s="18"/>
      <c r="C3769" s="18"/>
      <c r="D3769" s="18"/>
      <c r="E3769" s="23" t="s">
        <v>3240</v>
      </c>
      <c r="F3769" s="24"/>
      <c r="G3769" s="24"/>
      <c r="H3769" s="24"/>
      <c r="I3769" s="24"/>
      <c r="J3769" s="24"/>
      <c r="K3769" s="24"/>
      <c r="L3769" s="24"/>
      <c r="M3769" s="24"/>
      <c r="N3769" s="24"/>
      <c r="O3769" s="24"/>
      <c r="P3769" s="24"/>
      <c r="Q3769" s="24"/>
      <c r="R3769" s="24"/>
      <c r="S3769" s="24"/>
      <c r="T3769" s="208">
        <v>2.7429999999999999</v>
      </c>
      <c r="U3769" s="208">
        <v>1.6220000000000001</v>
      </c>
      <c r="V3769" s="208">
        <v>0.875</v>
      </c>
      <c r="W3769" s="208">
        <v>0.34300000000000003</v>
      </c>
      <c r="X3769" s="208">
        <v>0.04</v>
      </c>
      <c r="Y3769" s="24"/>
      <c r="Z3769" s="208">
        <v>2.1000000000000001E-2</v>
      </c>
      <c r="AA3769" s="208">
        <v>0.41299999999999998</v>
      </c>
      <c r="AB3769" s="208">
        <v>1.3620000000000001</v>
      </c>
      <c r="AC3769" s="208">
        <v>1.647</v>
      </c>
      <c r="AD3769" s="208">
        <v>2.5630000000000002</v>
      </c>
      <c r="AE3769" s="208">
        <v>2.2810000000000001</v>
      </c>
      <c r="AF3769" s="208">
        <v>2.3650000000000002</v>
      </c>
      <c r="AG3769" s="208">
        <v>1.1990000000000001</v>
      </c>
      <c r="AH3769" s="208">
        <v>0.70199999999999996</v>
      </c>
      <c r="AI3769" s="208">
        <v>0.32800000000000001</v>
      </c>
      <c r="AJ3769" s="208">
        <v>6.0999999999999999E-2</v>
      </c>
      <c r="AK3769" s="24"/>
      <c r="AL3769" s="24"/>
      <c r="AM3769" s="208">
        <v>0.40300000000000002</v>
      </c>
      <c r="AN3769" s="208">
        <v>0.65800000000000003</v>
      </c>
      <c r="AO3769" s="208">
        <v>2.2269999999999999</v>
      </c>
      <c r="AP3769" s="208">
        <v>2.548</v>
      </c>
      <c r="AQ3769" s="208">
        <v>2.5649999999999999</v>
      </c>
      <c r="AR3769" s="208">
        <v>2.298</v>
      </c>
      <c r="AS3769" s="208">
        <v>1.9379999999999999</v>
      </c>
      <c r="AT3769" s="208">
        <v>0.80600000000000005</v>
      </c>
      <c r="AU3769" s="208">
        <v>0.41699999999999998</v>
      </c>
      <c r="AV3769" s="24"/>
      <c r="AW3769" s="24"/>
      <c r="AX3769" s="24"/>
      <c r="AY3769" s="208">
        <v>0.442</v>
      </c>
      <c r="AZ3769" s="208">
        <v>0.91400000000000003</v>
      </c>
      <c r="BA3769" s="208">
        <v>1.839</v>
      </c>
      <c r="BB3769" s="21">
        <f t="shared" si="442"/>
        <v>2.7429999999999999</v>
      </c>
      <c r="BC3769" s="21"/>
      <c r="BD3769" s="22">
        <f t="shared" si="440"/>
        <v>3.686827956989247</v>
      </c>
      <c r="BE3769" s="21"/>
      <c r="BG3769" s="10"/>
      <c r="BH3769" s="21">
        <f t="shared" si="441"/>
        <v>0</v>
      </c>
      <c r="BI3769" s="22">
        <f t="shared" si="441"/>
        <v>2.7429999999999993E-3</v>
      </c>
      <c r="BJ3769" s="21"/>
      <c r="BK3769" s="21">
        <v>0</v>
      </c>
      <c r="BL3769" s="22">
        <v>8.2289999999999985E-3</v>
      </c>
      <c r="BM3769" s="21"/>
      <c r="BN3769" s="21">
        <f t="shared" si="439"/>
        <v>0</v>
      </c>
      <c r="BO3769" s="22">
        <f t="shared" si="439"/>
        <v>3.2915999999999994E-2</v>
      </c>
      <c r="BP3769" s="21">
        <f t="shared" si="439"/>
        <v>0</v>
      </c>
    </row>
    <row r="3770" spans="1:68" ht="11.1" customHeight="1" outlineLevel="1" collapsed="1" x14ac:dyDescent="0.2">
      <c r="A3770" s="10"/>
      <c r="B3770" s="18"/>
      <c r="C3770" s="18"/>
      <c r="D3770" s="18"/>
      <c r="E3770" s="19" t="s">
        <v>3241</v>
      </c>
      <c r="F3770" s="209">
        <v>1.405</v>
      </c>
      <c r="G3770" s="209">
        <v>0.97199999999999998</v>
      </c>
      <c r="H3770" s="209">
        <v>0.65900000000000003</v>
      </c>
      <c r="I3770" s="240">
        <v>0.46400000000000002</v>
      </c>
      <c r="J3770" s="240"/>
      <c r="K3770" s="209">
        <v>0.31</v>
      </c>
      <c r="L3770" s="20"/>
      <c r="M3770" s="20"/>
      <c r="N3770" s="20"/>
      <c r="O3770" s="209">
        <v>0.122</v>
      </c>
      <c r="P3770" s="209">
        <v>0.41699999999999998</v>
      </c>
      <c r="Q3770" s="209">
        <v>1.0569999999999999</v>
      </c>
      <c r="R3770" s="209">
        <v>1.3280000000000001</v>
      </c>
      <c r="S3770" s="209">
        <v>1.667</v>
      </c>
      <c r="T3770" s="209">
        <v>1.6180000000000001</v>
      </c>
      <c r="U3770" s="209">
        <v>0.98899999999999999</v>
      </c>
      <c r="V3770" s="209">
        <v>0.46800000000000003</v>
      </c>
      <c r="W3770" s="209">
        <v>0.123</v>
      </c>
      <c r="X3770" s="20"/>
      <c r="Y3770" s="20"/>
      <c r="Z3770" s="20"/>
      <c r="AA3770" s="20"/>
      <c r="AB3770" s="209">
        <v>0.54600000000000004</v>
      </c>
      <c r="AC3770" s="209">
        <v>0.91700000000000004</v>
      </c>
      <c r="AD3770" s="209">
        <v>1.2829999999999999</v>
      </c>
      <c r="AE3770" s="209">
        <v>1.4139999999999999</v>
      </c>
      <c r="AF3770" s="209">
        <v>1.2210000000000001</v>
      </c>
      <c r="AG3770" s="209">
        <v>0.61399999999999999</v>
      </c>
      <c r="AH3770" s="209">
        <v>0.35399999999999998</v>
      </c>
      <c r="AI3770" s="209">
        <v>0.27800000000000002</v>
      </c>
      <c r="AJ3770" s="20"/>
      <c r="AK3770" s="20"/>
      <c r="AL3770" s="20"/>
      <c r="AM3770" s="209">
        <v>8.5000000000000006E-2</v>
      </c>
      <c r="AN3770" s="209">
        <v>0.377</v>
      </c>
      <c r="AO3770" s="209">
        <v>0.96699999999999997</v>
      </c>
      <c r="AP3770" s="209">
        <v>1.393</v>
      </c>
      <c r="AQ3770" s="209">
        <v>1.5069999999999999</v>
      </c>
      <c r="AR3770" s="209">
        <v>1.337</v>
      </c>
      <c r="AS3770" s="209">
        <v>0.872</v>
      </c>
      <c r="AT3770" s="209">
        <v>0.46500000000000002</v>
      </c>
      <c r="AU3770" s="209">
        <v>0.20699999999999999</v>
      </c>
      <c r="AV3770" s="20"/>
      <c r="AW3770" s="20"/>
      <c r="AX3770" s="20"/>
      <c r="AY3770" s="209">
        <v>8.1000000000000003E-2</v>
      </c>
      <c r="AZ3770" s="209">
        <v>0.38</v>
      </c>
      <c r="BA3770" s="209">
        <v>0.73</v>
      </c>
      <c r="BB3770" s="21">
        <f t="shared" si="442"/>
        <v>1.667</v>
      </c>
      <c r="BC3770" s="21">
        <f>BD3770</f>
        <v>2.240591397849462</v>
      </c>
      <c r="BD3770" s="22">
        <f t="shared" si="440"/>
        <v>2.240591397849462</v>
      </c>
      <c r="BE3770" s="21">
        <f>BC3770-BD3770</f>
        <v>0</v>
      </c>
      <c r="BF3770" s="90">
        <v>2.12</v>
      </c>
      <c r="BG3770" s="10">
        <v>7</v>
      </c>
      <c r="BH3770" s="21">
        <f t="shared" si="441"/>
        <v>1.6669999999999999E-3</v>
      </c>
      <c r="BI3770" s="22">
        <f t="shared" si="441"/>
        <v>1.6669999999999999E-3</v>
      </c>
      <c r="BJ3770" s="21">
        <f>BH3770-BI3770</f>
        <v>0</v>
      </c>
      <c r="BK3770" s="21">
        <v>5.0009999999999994E-3</v>
      </c>
      <c r="BL3770" s="22">
        <v>5.0009999999999994E-3</v>
      </c>
      <c r="BM3770" s="21">
        <v>0</v>
      </c>
      <c r="BN3770" s="21">
        <f t="shared" si="439"/>
        <v>2.0003999999999997E-2</v>
      </c>
      <c r="BO3770" s="22">
        <f t="shared" si="439"/>
        <v>2.0003999999999997E-2</v>
      </c>
      <c r="BP3770" s="21">
        <f t="shared" si="439"/>
        <v>0</v>
      </c>
    </row>
    <row r="3771" spans="1:68" ht="11.1" hidden="1" customHeight="1" outlineLevel="2" x14ac:dyDescent="0.2">
      <c r="A3771" s="10"/>
      <c r="B3771" s="18"/>
      <c r="C3771" s="18"/>
      <c r="D3771" s="18"/>
      <c r="E3771" s="23" t="s">
        <v>3242</v>
      </c>
      <c r="F3771" s="208">
        <v>1.405</v>
      </c>
      <c r="G3771" s="208">
        <v>0.97199999999999998</v>
      </c>
      <c r="H3771" s="208">
        <v>0.65900000000000003</v>
      </c>
      <c r="I3771" s="239">
        <v>0.46400000000000002</v>
      </c>
      <c r="J3771" s="239"/>
      <c r="K3771" s="208">
        <v>0.31</v>
      </c>
      <c r="L3771" s="24"/>
      <c r="M3771" s="24"/>
      <c r="N3771" s="24"/>
      <c r="O3771" s="208">
        <v>0.122</v>
      </c>
      <c r="P3771" s="208">
        <v>0.41699999999999998</v>
      </c>
      <c r="Q3771" s="208">
        <v>1.0569999999999999</v>
      </c>
      <c r="R3771" s="208">
        <v>1.3280000000000001</v>
      </c>
      <c r="S3771" s="208">
        <v>1.667</v>
      </c>
      <c r="T3771" s="208">
        <v>1.6180000000000001</v>
      </c>
      <c r="U3771" s="208">
        <v>0.98899999999999999</v>
      </c>
      <c r="V3771" s="208">
        <v>0.46800000000000003</v>
      </c>
      <c r="W3771" s="208">
        <v>0.123</v>
      </c>
      <c r="X3771" s="24"/>
      <c r="Y3771" s="24"/>
      <c r="Z3771" s="24"/>
      <c r="AA3771" s="24"/>
      <c r="AB3771" s="208">
        <v>0.54600000000000004</v>
      </c>
      <c r="AC3771" s="208">
        <v>0.91700000000000004</v>
      </c>
      <c r="AD3771" s="208">
        <v>1.2829999999999999</v>
      </c>
      <c r="AE3771" s="208">
        <v>1.4139999999999999</v>
      </c>
      <c r="AF3771" s="208">
        <v>1.2210000000000001</v>
      </c>
      <c r="AG3771" s="208">
        <v>0.61399999999999999</v>
      </c>
      <c r="AH3771" s="208">
        <v>0.35399999999999998</v>
      </c>
      <c r="AI3771" s="208">
        <v>0.27800000000000002</v>
      </c>
      <c r="AJ3771" s="24"/>
      <c r="AK3771" s="24"/>
      <c r="AL3771" s="24"/>
      <c r="AM3771" s="208">
        <v>8.5000000000000006E-2</v>
      </c>
      <c r="AN3771" s="208">
        <v>0.377</v>
      </c>
      <c r="AO3771" s="208">
        <v>0.96699999999999997</v>
      </c>
      <c r="AP3771" s="208">
        <v>1.393</v>
      </c>
      <c r="AQ3771" s="208">
        <v>1.5069999999999999</v>
      </c>
      <c r="AR3771" s="208">
        <v>1.337</v>
      </c>
      <c r="AS3771" s="208">
        <v>0.872</v>
      </c>
      <c r="AT3771" s="208">
        <v>0.46500000000000002</v>
      </c>
      <c r="AU3771" s="208">
        <v>0.20699999999999999</v>
      </c>
      <c r="AV3771" s="24"/>
      <c r="AW3771" s="24"/>
      <c r="AX3771" s="24"/>
      <c r="AY3771" s="208">
        <v>8.1000000000000003E-2</v>
      </c>
      <c r="AZ3771" s="208">
        <v>0.38</v>
      </c>
      <c r="BA3771" s="208">
        <v>0.73</v>
      </c>
      <c r="BB3771" s="21">
        <f t="shared" si="442"/>
        <v>1.667</v>
      </c>
      <c r="BC3771" s="21"/>
      <c r="BD3771" s="22">
        <f t="shared" si="440"/>
        <v>2.240591397849462</v>
      </c>
      <c r="BE3771" s="21"/>
      <c r="BG3771" s="10"/>
      <c r="BH3771" s="21">
        <f t="shared" si="441"/>
        <v>0</v>
      </c>
      <c r="BI3771" s="22">
        <f t="shared" si="441"/>
        <v>1.6669999999999999E-3</v>
      </c>
      <c r="BJ3771" s="21"/>
      <c r="BK3771" s="21">
        <v>0</v>
      </c>
      <c r="BL3771" s="22">
        <v>5.0009999999999994E-3</v>
      </c>
      <c r="BM3771" s="21"/>
      <c r="BN3771" s="21">
        <f t="shared" si="439"/>
        <v>0</v>
      </c>
      <c r="BO3771" s="22">
        <f t="shared" si="439"/>
        <v>2.0003999999999997E-2</v>
      </c>
      <c r="BP3771" s="21">
        <f t="shared" si="439"/>
        <v>0</v>
      </c>
    </row>
    <row r="3772" spans="1:68" ht="11.1" hidden="1" customHeight="1" outlineLevel="1" collapsed="1" x14ac:dyDescent="0.2">
      <c r="A3772" s="10"/>
      <c r="B3772" s="18"/>
      <c r="C3772" s="18"/>
      <c r="D3772" s="18"/>
      <c r="E3772" s="19" t="s">
        <v>3243</v>
      </c>
      <c r="F3772" s="209">
        <v>1.6279999999999999</v>
      </c>
      <c r="G3772" s="209">
        <v>1.6279999999999999</v>
      </c>
      <c r="H3772" s="209">
        <v>1.6819999999999999</v>
      </c>
      <c r="I3772" s="240">
        <v>1.6819999999999999</v>
      </c>
      <c r="J3772" s="240"/>
      <c r="K3772" s="209">
        <v>2.1989999999999998</v>
      </c>
      <c r="L3772" s="209">
        <v>2.2090000000000001</v>
      </c>
      <c r="M3772" s="209">
        <v>2.177</v>
      </c>
      <c r="N3772" s="209">
        <v>2.177</v>
      </c>
      <c r="O3772" s="209">
        <v>2.242</v>
      </c>
      <c r="P3772" s="209">
        <v>2.3279999999999998</v>
      </c>
      <c r="Q3772" s="209">
        <v>2.2959999999999998</v>
      </c>
      <c r="R3772" s="209">
        <v>2.2959999999999998</v>
      </c>
      <c r="S3772" s="209">
        <v>2.3180000000000001</v>
      </c>
      <c r="T3772" s="209">
        <v>2.35</v>
      </c>
      <c r="U3772" s="209">
        <v>1.9590000000000001</v>
      </c>
      <c r="V3772" s="209">
        <v>0.184</v>
      </c>
      <c r="W3772" s="209">
        <v>1.7949999999999999</v>
      </c>
      <c r="X3772" s="209">
        <v>2.0739999999999998</v>
      </c>
      <c r="Y3772" s="209">
        <v>6.6130000000000004</v>
      </c>
      <c r="Z3772" s="209">
        <v>6.5049999999999999</v>
      </c>
      <c r="AA3772" s="209">
        <v>6.6769999999999996</v>
      </c>
      <c r="AB3772" s="209">
        <v>6.6180000000000003</v>
      </c>
      <c r="AC3772" s="209">
        <v>6.6269999999999998</v>
      </c>
      <c r="AD3772" s="209">
        <v>5.8449999999999998</v>
      </c>
      <c r="AE3772" s="209">
        <v>6.5330000000000004</v>
      </c>
      <c r="AF3772" s="209">
        <v>6.37</v>
      </c>
      <c r="AG3772" s="209">
        <v>2.4900000000000002</v>
      </c>
      <c r="AH3772" s="209">
        <v>6.8310000000000004</v>
      </c>
      <c r="AI3772" s="209">
        <v>6.6849999999999996</v>
      </c>
      <c r="AJ3772" s="209">
        <v>6.7679999999999998</v>
      </c>
      <c r="AK3772" s="209">
        <v>6.5469999999999997</v>
      </c>
      <c r="AL3772" s="209">
        <v>6.5750000000000002</v>
      </c>
      <c r="AM3772" s="209">
        <v>6.6360000000000001</v>
      </c>
      <c r="AN3772" s="209">
        <v>6.6849999999999996</v>
      </c>
      <c r="AO3772" s="209">
        <v>6.8310000000000004</v>
      </c>
      <c r="AP3772" s="209">
        <v>6.7919999999999998</v>
      </c>
      <c r="AQ3772" s="209">
        <v>6.8010000000000002</v>
      </c>
      <c r="AR3772" s="209">
        <v>6.7919999999999998</v>
      </c>
      <c r="AS3772" s="209">
        <v>6.7670000000000003</v>
      </c>
      <c r="AT3772" s="209">
        <v>6.6849999999999996</v>
      </c>
      <c r="AU3772" s="209">
        <v>6.6360000000000001</v>
      </c>
      <c r="AV3772" s="209">
        <v>6.6559999999999997</v>
      </c>
      <c r="AW3772" s="209">
        <v>6.577</v>
      </c>
      <c r="AX3772" s="209">
        <v>6.5839999999999996</v>
      </c>
      <c r="AY3772" s="209">
        <v>6.625</v>
      </c>
      <c r="AZ3772" s="209">
        <v>6.6180000000000003</v>
      </c>
      <c r="BA3772" s="209">
        <v>6.5949999999999998</v>
      </c>
      <c r="BB3772" s="21">
        <f t="shared" si="442"/>
        <v>6.8310000000000004</v>
      </c>
      <c r="BC3772" s="21">
        <f>BF3772</f>
        <v>82.99</v>
      </c>
      <c r="BD3772" s="22">
        <f t="shared" si="440"/>
        <v>9.181451612903226</v>
      </c>
      <c r="BE3772" s="21">
        <f>BC3772-BD3772</f>
        <v>73.808548387096764</v>
      </c>
      <c r="BF3772" s="91">
        <v>82.99</v>
      </c>
      <c r="BG3772" s="10"/>
      <c r="BH3772" s="21">
        <f t="shared" si="441"/>
        <v>6.174455999999999E-2</v>
      </c>
      <c r="BI3772" s="22">
        <f t="shared" si="441"/>
        <v>6.8310000000000011E-3</v>
      </c>
      <c r="BJ3772" s="21">
        <f>BH3772-BI3772</f>
        <v>5.4913559999999986E-2</v>
      </c>
      <c r="BK3772" s="21">
        <v>0.18523367999999996</v>
      </c>
      <c r="BL3772" s="22">
        <v>2.0493000000000004E-2</v>
      </c>
      <c r="BM3772" s="21">
        <v>0.16474067999999994</v>
      </c>
      <c r="BN3772" s="21">
        <f t="shared" si="439"/>
        <v>0.74093471999999982</v>
      </c>
      <c r="BO3772" s="22">
        <f t="shared" si="439"/>
        <v>8.1972000000000017E-2</v>
      </c>
      <c r="BP3772" s="21">
        <f t="shared" si="439"/>
        <v>0.65896271999999978</v>
      </c>
    </row>
    <row r="3773" spans="1:68" ht="11.1" hidden="1" customHeight="1" outlineLevel="2" x14ac:dyDescent="0.2">
      <c r="A3773" s="10"/>
      <c r="B3773" s="18"/>
      <c r="C3773" s="18"/>
      <c r="D3773" s="18"/>
      <c r="E3773" s="23"/>
      <c r="F3773" s="208">
        <v>1.6279999999999999</v>
      </c>
      <c r="G3773" s="208">
        <v>1.6279999999999999</v>
      </c>
      <c r="H3773" s="208">
        <v>1.6819999999999999</v>
      </c>
      <c r="I3773" s="239">
        <v>1.6819999999999999</v>
      </c>
      <c r="J3773" s="239"/>
      <c r="K3773" s="208">
        <v>2.1989999999999998</v>
      </c>
      <c r="L3773" s="208">
        <v>2.2090000000000001</v>
      </c>
      <c r="M3773" s="208">
        <v>2.177</v>
      </c>
      <c r="N3773" s="208">
        <v>2.177</v>
      </c>
      <c r="O3773" s="208">
        <v>2.242</v>
      </c>
      <c r="P3773" s="208">
        <v>2.3279999999999998</v>
      </c>
      <c r="Q3773" s="208">
        <v>2.2959999999999998</v>
      </c>
      <c r="R3773" s="208">
        <v>2.2959999999999998</v>
      </c>
      <c r="S3773" s="208">
        <v>2.3180000000000001</v>
      </c>
      <c r="T3773" s="208">
        <v>2.35</v>
      </c>
      <c r="U3773" s="208">
        <v>1.9590000000000001</v>
      </c>
      <c r="V3773" s="208">
        <v>0.184</v>
      </c>
      <c r="W3773" s="208">
        <v>1.7949999999999999</v>
      </c>
      <c r="X3773" s="208">
        <v>2.0739999999999998</v>
      </c>
      <c r="Y3773" s="208">
        <v>6.6130000000000004</v>
      </c>
      <c r="Z3773" s="208">
        <v>6.5049999999999999</v>
      </c>
      <c r="AA3773" s="208">
        <v>6.6769999999999996</v>
      </c>
      <c r="AB3773" s="208">
        <v>6.6180000000000003</v>
      </c>
      <c r="AC3773" s="208">
        <v>6.6269999999999998</v>
      </c>
      <c r="AD3773" s="208">
        <v>5.8449999999999998</v>
      </c>
      <c r="AE3773" s="208">
        <v>6.5330000000000004</v>
      </c>
      <c r="AF3773" s="208">
        <v>6.37</v>
      </c>
      <c r="AG3773" s="208">
        <v>2.4900000000000002</v>
      </c>
      <c r="AH3773" s="208">
        <v>6.8310000000000004</v>
      </c>
      <c r="AI3773" s="208">
        <v>6.6849999999999996</v>
      </c>
      <c r="AJ3773" s="208">
        <v>6.7679999999999998</v>
      </c>
      <c r="AK3773" s="208">
        <v>6.5469999999999997</v>
      </c>
      <c r="AL3773" s="208">
        <v>6.5750000000000002</v>
      </c>
      <c r="AM3773" s="208">
        <v>6.6360000000000001</v>
      </c>
      <c r="AN3773" s="208">
        <v>6.6849999999999996</v>
      </c>
      <c r="AO3773" s="208">
        <v>6.8310000000000004</v>
      </c>
      <c r="AP3773" s="208">
        <v>6.7919999999999998</v>
      </c>
      <c r="AQ3773" s="208">
        <v>6.8010000000000002</v>
      </c>
      <c r="AR3773" s="208">
        <v>6.7919999999999998</v>
      </c>
      <c r="AS3773" s="208">
        <v>6.7670000000000003</v>
      </c>
      <c r="AT3773" s="208">
        <v>6.6849999999999996</v>
      </c>
      <c r="AU3773" s="208">
        <v>6.6360000000000001</v>
      </c>
      <c r="AV3773" s="208">
        <v>6.6559999999999997</v>
      </c>
      <c r="AW3773" s="208">
        <v>6.577</v>
      </c>
      <c r="AX3773" s="208">
        <v>6.5839999999999996</v>
      </c>
      <c r="AY3773" s="208">
        <v>6.625</v>
      </c>
      <c r="AZ3773" s="208">
        <v>6.6180000000000003</v>
      </c>
      <c r="BA3773" s="208">
        <v>6.5949999999999998</v>
      </c>
      <c r="BB3773" s="21">
        <f t="shared" si="442"/>
        <v>6.8310000000000004</v>
      </c>
      <c r="BC3773" s="21"/>
      <c r="BD3773" s="22">
        <f t="shared" si="440"/>
        <v>9.181451612903226</v>
      </c>
      <c r="BE3773" s="21"/>
      <c r="BG3773" s="10"/>
      <c r="BH3773" s="21">
        <f t="shared" si="441"/>
        <v>0</v>
      </c>
      <c r="BI3773" s="22">
        <f t="shared" si="441"/>
        <v>6.8310000000000011E-3</v>
      </c>
      <c r="BJ3773" s="21"/>
      <c r="BK3773" s="21">
        <v>0</v>
      </c>
      <c r="BL3773" s="22">
        <v>2.0493000000000004E-2</v>
      </c>
      <c r="BM3773" s="21"/>
      <c r="BN3773" s="21">
        <f t="shared" si="439"/>
        <v>0</v>
      </c>
      <c r="BO3773" s="22">
        <f t="shared" si="439"/>
        <v>8.1972000000000017E-2</v>
      </c>
      <c r="BP3773" s="21">
        <f t="shared" si="439"/>
        <v>0</v>
      </c>
    </row>
    <row r="3774" spans="1:68" ht="11.1" hidden="1" customHeight="1" outlineLevel="1" collapsed="1" x14ac:dyDescent="0.2">
      <c r="A3774" s="10"/>
      <c r="B3774" s="18"/>
      <c r="C3774" s="18"/>
      <c r="D3774" s="18"/>
      <c r="E3774" s="19" t="s">
        <v>3244</v>
      </c>
      <c r="F3774" s="209">
        <v>5.2590000000000003</v>
      </c>
      <c r="G3774" s="209">
        <v>5.3360000000000003</v>
      </c>
      <c r="H3774" s="209">
        <v>5.3360000000000003</v>
      </c>
      <c r="I3774" s="240">
        <v>5.3680000000000003</v>
      </c>
      <c r="J3774" s="240"/>
      <c r="K3774" s="209">
        <v>5.3259999999999996</v>
      </c>
      <c r="L3774" s="209">
        <v>5.3259999999999996</v>
      </c>
      <c r="M3774" s="209">
        <v>4.8289999999999997</v>
      </c>
      <c r="N3774" s="209">
        <v>5.282</v>
      </c>
      <c r="O3774" s="209">
        <v>5.3460000000000001</v>
      </c>
      <c r="P3774" s="209">
        <v>7.9770000000000003</v>
      </c>
      <c r="Q3774" s="209">
        <v>7.9340000000000002</v>
      </c>
      <c r="R3774" s="209">
        <v>2.1339999999999999</v>
      </c>
      <c r="S3774" s="209">
        <v>7.9119999999999999</v>
      </c>
      <c r="T3774" s="209">
        <v>3.9670000000000001</v>
      </c>
      <c r="U3774" s="209">
        <v>5.9290000000000003</v>
      </c>
      <c r="V3774" s="209">
        <v>4.8789999999999996</v>
      </c>
      <c r="W3774" s="209">
        <v>4.9850000000000003</v>
      </c>
      <c r="X3774" s="209">
        <v>4.9950000000000001</v>
      </c>
      <c r="Y3774" s="20"/>
      <c r="Z3774" s="20"/>
      <c r="AA3774" s="20"/>
      <c r="AB3774" s="20"/>
      <c r="AC3774" s="20"/>
      <c r="AD3774" s="20"/>
      <c r="AE3774" s="20"/>
      <c r="AF3774" s="20"/>
      <c r="AG3774" s="20"/>
      <c r="AH3774" s="20"/>
      <c r="AI3774" s="20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  <c r="BA3774" s="20"/>
      <c r="BB3774" s="21">
        <f t="shared" si="442"/>
        <v>7.9770000000000003</v>
      </c>
      <c r="BC3774" s="21">
        <f>BD3774</f>
        <v>10.721774193548388</v>
      </c>
      <c r="BD3774" s="22">
        <f t="shared" si="440"/>
        <v>10.721774193548388</v>
      </c>
      <c r="BE3774" s="21">
        <f>BC3774-BD3774</f>
        <v>0</v>
      </c>
      <c r="BG3774" s="10"/>
      <c r="BH3774" s="21">
        <f t="shared" si="441"/>
        <v>7.9770000000000015E-3</v>
      </c>
      <c r="BI3774" s="22">
        <f t="shared" si="441"/>
        <v>7.9770000000000015E-3</v>
      </c>
      <c r="BJ3774" s="21">
        <f>BH3774-BI3774</f>
        <v>0</v>
      </c>
      <c r="BK3774" s="21">
        <v>2.3931000000000004E-2</v>
      </c>
      <c r="BL3774" s="22">
        <v>2.3931000000000004E-2</v>
      </c>
      <c r="BM3774" s="21">
        <v>0</v>
      </c>
      <c r="BN3774" s="21">
        <f t="shared" si="439"/>
        <v>9.5724000000000017E-2</v>
      </c>
      <c r="BO3774" s="22">
        <f t="shared" si="439"/>
        <v>9.5724000000000017E-2</v>
      </c>
      <c r="BP3774" s="21">
        <f t="shared" si="439"/>
        <v>0</v>
      </c>
    </row>
    <row r="3775" spans="1:68" ht="11.1" hidden="1" customHeight="1" outlineLevel="2" x14ac:dyDescent="0.2">
      <c r="A3775" s="10"/>
      <c r="B3775" s="18"/>
      <c r="C3775" s="18"/>
      <c r="D3775" s="18"/>
      <c r="E3775" s="23"/>
      <c r="F3775" s="208">
        <v>5.2590000000000003</v>
      </c>
      <c r="G3775" s="208">
        <v>5.3360000000000003</v>
      </c>
      <c r="H3775" s="208">
        <v>5.3360000000000003</v>
      </c>
      <c r="I3775" s="239">
        <v>5.3680000000000003</v>
      </c>
      <c r="J3775" s="239"/>
      <c r="K3775" s="208">
        <v>5.3259999999999996</v>
      </c>
      <c r="L3775" s="208">
        <v>5.3259999999999996</v>
      </c>
      <c r="M3775" s="208">
        <v>4.8289999999999997</v>
      </c>
      <c r="N3775" s="208">
        <v>5.282</v>
      </c>
      <c r="O3775" s="208">
        <v>5.3460000000000001</v>
      </c>
      <c r="P3775" s="208">
        <v>7.9770000000000003</v>
      </c>
      <c r="Q3775" s="208">
        <v>7.9340000000000002</v>
      </c>
      <c r="R3775" s="208">
        <v>2.1339999999999999</v>
      </c>
      <c r="S3775" s="208">
        <v>7.9119999999999999</v>
      </c>
      <c r="T3775" s="208">
        <v>3.9670000000000001</v>
      </c>
      <c r="U3775" s="208">
        <v>5.9290000000000003</v>
      </c>
      <c r="V3775" s="208">
        <v>4.8789999999999996</v>
      </c>
      <c r="W3775" s="208">
        <v>4.9850000000000003</v>
      </c>
      <c r="X3775" s="208">
        <v>4.9950000000000001</v>
      </c>
      <c r="Y3775" s="24"/>
      <c r="Z3775" s="24"/>
      <c r="AA3775" s="24"/>
      <c r="AB3775" s="24"/>
      <c r="AC3775" s="24"/>
      <c r="AD3775" s="24"/>
      <c r="AE3775" s="24"/>
      <c r="AF3775" s="24"/>
      <c r="AG3775" s="24"/>
      <c r="AH3775" s="24"/>
      <c r="AI3775" s="24"/>
      <c r="AJ3775" s="24"/>
      <c r="AK3775" s="24"/>
      <c r="AL3775" s="24"/>
      <c r="AM3775" s="24"/>
      <c r="AN3775" s="24"/>
      <c r="AO3775" s="24"/>
      <c r="AP3775" s="24"/>
      <c r="AQ3775" s="24"/>
      <c r="AR3775" s="24"/>
      <c r="AS3775" s="24"/>
      <c r="AT3775" s="24"/>
      <c r="AU3775" s="24"/>
      <c r="AV3775" s="24"/>
      <c r="AW3775" s="24"/>
      <c r="AX3775" s="24"/>
      <c r="AY3775" s="24"/>
      <c r="AZ3775" s="24"/>
      <c r="BA3775" s="24"/>
      <c r="BB3775" s="21">
        <f t="shared" si="442"/>
        <v>7.9770000000000003</v>
      </c>
      <c r="BC3775" s="21"/>
      <c r="BD3775" s="22">
        <f t="shared" si="440"/>
        <v>10.721774193548388</v>
      </c>
      <c r="BE3775" s="21"/>
      <c r="BG3775" s="10"/>
      <c r="BH3775" s="21">
        <f t="shared" si="441"/>
        <v>0</v>
      </c>
      <c r="BI3775" s="22">
        <f t="shared" si="441"/>
        <v>7.9770000000000015E-3</v>
      </c>
      <c r="BJ3775" s="21"/>
      <c r="BK3775" s="21">
        <v>0</v>
      </c>
      <c r="BL3775" s="22">
        <v>2.3931000000000004E-2</v>
      </c>
      <c r="BM3775" s="21"/>
      <c r="BN3775" s="21">
        <f t="shared" si="439"/>
        <v>0</v>
      </c>
      <c r="BO3775" s="22">
        <f t="shared" si="439"/>
        <v>9.5724000000000017E-2</v>
      </c>
      <c r="BP3775" s="21">
        <f t="shared" si="439"/>
        <v>0</v>
      </c>
    </row>
    <row r="3776" spans="1:68" ht="11.1" hidden="1" customHeight="1" outlineLevel="1" collapsed="1" x14ac:dyDescent="0.2">
      <c r="A3776" s="10"/>
      <c r="B3776" s="18"/>
      <c r="C3776" s="18"/>
      <c r="D3776" s="18"/>
      <c r="E3776" s="19" t="s">
        <v>3245</v>
      </c>
      <c r="F3776" s="209">
        <v>3.528</v>
      </c>
      <c r="G3776" s="209">
        <v>2.66</v>
      </c>
      <c r="H3776" s="209">
        <v>2.4169999999999998</v>
      </c>
      <c r="I3776" s="20"/>
      <c r="J3776" s="20"/>
      <c r="K3776" s="20"/>
      <c r="L3776" s="20"/>
      <c r="M3776" s="20"/>
      <c r="N3776" s="20"/>
      <c r="O3776" s="20"/>
      <c r="P3776" s="209">
        <v>3.8170000000000002</v>
      </c>
      <c r="Q3776" s="209">
        <v>1.4490000000000001</v>
      </c>
      <c r="R3776" s="209">
        <v>2.157</v>
      </c>
      <c r="S3776" s="209">
        <v>4.1429999999999998</v>
      </c>
      <c r="T3776" s="209">
        <v>3.633</v>
      </c>
      <c r="U3776" s="209">
        <v>2.657</v>
      </c>
      <c r="V3776" s="209">
        <v>0.84199999999999997</v>
      </c>
      <c r="W3776" s="209">
        <v>0.45</v>
      </c>
      <c r="X3776" s="20"/>
      <c r="Y3776" s="20"/>
      <c r="Z3776" s="20"/>
      <c r="AA3776" s="209">
        <v>0.55900000000000005</v>
      </c>
      <c r="AB3776" s="209">
        <v>1.2030000000000001</v>
      </c>
      <c r="AC3776" s="209">
        <v>2.5920000000000001</v>
      </c>
      <c r="AD3776" s="209">
        <v>3.0390000000000001</v>
      </c>
      <c r="AE3776" s="209">
        <v>2.92</v>
      </c>
      <c r="AF3776" s="209">
        <v>2.35</v>
      </c>
      <c r="AG3776" s="209">
        <v>1.367</v>
      </c>
      <c r="AH3776" s="209">
        <v>0.76700000000000002</v>
      </c>
      <c r="AI3776" s="209">
        <v>0.55000000000000004</v>
      </c>
      <c r="AJ3776" s="20"/>
      <c r="AK3776" s="20"/>
      <c r="AL3776" s="20"/>
      <c r="AM3776" s="20"/>
      <c r="AN3776" s="209">
        <v>1.6</v>
      </c>
      <c r="AO3776" s="209">
        <v>2.4620000000000002</v>
      </c>
      <c r="AP3776" s="209">
        <v>2.2000000000000002</v>
      </c>
      <c r="AQ3776" s="209">
        <v>3.72</v>
      </c>
      <c r="AR3776" s="209">
        <v>2.9350000000000001</v>
      </c>
      <c r="AS3776" s="209">
        <v>2.089</v>
      </c>
      <c r="AT3776" s="209">
        <v>0.99</v>
      </c>
      <c r="AU3776" s="209">
        <v>0.4</v>
      </c>
      <c r="AV3776" s="20"/>
      <c r="AW3776" s="20"/>
      <c r="AX3776" s="20"/>
      <c r="AY3776" s="209">
        <v>0.53800000000000003</v>
      </c>
      <c r="AZ3776" s="209">
        <v>0.8</v>
      </c>
      <c r="BA3776" s="209">
        <v>1.94</v>
      </c>
      <c r="BB3776" s="21">
        <f t="shared" si="442"/>
        <v>4.1429999999999998</v>
      </c>
      <c r="BC3776" s="21">
        <f>BF3776</f>
        <v>9.08</v>
      </c>
      <c r="BD3776" s="22">
        <f t="shared" si="440"/>
        <v>5.568548387096774</v>
      </c>
      <c r="BE3776" s="21">
        <f>BC3776-BD3776</f>
        <v>3.511451612903226</v>
      </c>
      <c r="BF3776" s="90">
        <v>9.08</v>
      </c>
      <c r="BG3776" s="10">
        <v>6</v>
      </c>
      <c r="BH3776" s="21">
        <f t="shared" si="441"/>
        <v>6.7555200000000001E-3</v>
      </c>
      <c r="BI3776" s="22">
        <f t="shared" si="441"/>
        <v>4.1429999999999991E-3</v>
      </c>
      <c r="BJ3776" s="21">
        <f>BH3776-BI3776</f>
        <v>2.612520000000001E-3</v>
      </c>
      <c r="BK3776" s="21">
        <v>2.0266559999999999E-2</v>
      </c>
      <c r="BL3776" s="22">
        <v>1.2428999999999997E-2</v>
      </c>
      <c r="BM3776" s="21">
        <v>7.8375600000000021E-3</v>
      </c>
      <c r="BN3776" s="21">
        <f t="shared" si="439"/>
        <v>8.1066239999999998E-2</v>
      </c>
      <c r="BO3776" s="22">
        <f t="shared" si="439"/>
        <v>4.9715999999999989E-2</v>
      </c>
      <c r="BP3776" s="21">
        <f t="shared" si="439"/>
        <v>3.1350240000000008E-2</v>
      </c>
    </row>
    <row r="3777" spans="1:68" ht="11.1" hidden="1" customHeight="1" outlineLevel="2" x14ac:dyDescent="0.2">
      <c r="A3777" s="10"/>
      <c r="B3777" s="18"/>
      <c r="C3777" s="18"/>
      <c r="D3777" s="18"/>
      <c r="E3777" s="23" t="s">
        <v>3246</v>
      </c>
      <c r="F3777" s="208">
        <v>3.528</v>
      </c>
      <c r="G3777" s="208">
        <v>2.66</v>
      </c>
      <c r="H3777" s="208">
        <v>2.4169999999999998</v>
      </c>
      <c r="I3777" s="24"/>
      <c r="J3777" s="24"/>
      <c r="K3777" s="24"/>
      <c r="L3777" s="24"/>
      <c r="M3777" s="24"/>
      <c r="N3777" s="24"/>
      <c r="O3777" s="24"/>
      <c r="P3777" s="208">
        <v>3.8170000000000002</v>
      </c>
      <c r="Q3777" s="208">
        <v>1.4490000000000001</v>
      </c>
      <c r="R3777" s="208">
        <v>2.157</v>
      </c>
      <c r="S3777" s="208">
        <v>4.1429999999999998</v>
      </c>
      <c r="T3777" s="208">
        <v>3.633</v>
      </c>
      <c r="U3777" s="208">
        <v>2.657</v>
      </c>
      <c r="V3777" s="208">
        <v>0.84199999999999997</v>
      </c>
      <c r="W3777" s="208">
        <v>0.45</v>
      </c>
      <c r="X3777" s="24"/>
      <c r="Y3777" s="24"/>
      <c r="Z3777" s="24"/>
      <c r="AA3777" s="208">
        <v>0.55900000000000005</v>
      </c>
      <c r="AB3777" s="208">
        <v>1.2030000000000001</v>
      </c>
      <c r="AC3777" s="208">
        <v>2.5920000000000001</v>
      </c>
      <c r="AD3777" s="208">
        <v>3.0390000000000001</v>
      </c>
      <c r="AE3777" s="208">
        <v>2.92</v>
      </c>
      <c r="AF3777" s="208">
        <v>2.35</v>
      </c>
      <c r="AG3777" s="208">
        <v>1.367</v>
      </c>
      <c r="AH3777" s="208">
        <v>0.76700000000000002</v>
      </c>
      <c r="AI3777" s="208">
        <v>0.55000000000000004</v>
      </c>
      <c r="AJ3777" s="24"/>
      <c r="AK3777" s="24"/>
      <c r="AL3777" s="24"/>
      <c r="AM3777" s="24"/>
      <c r="AN3777" s="208">
        <v>1.6</v>
      </c>
      <c r="AO3777" s="208">
        <v>2.4620000000000002</v>
      </c>
      <c r="AP3777" s="208">
        <v>2.2000000000000002</v>
      </c>
      <c r="AQ3777" s="208">
        <v>3.72</v>
      </c>
      <c r="AR3777" s="208">
        <v>2.9350000000000001</v>
      </c>
      <c r="AS3777" s="208">
        <v>2.089</v>
      </c>
      <c r="AT3777" s="208">
        <v>0.99</v>
      </c>
      <c r="AU3777" s="208">
        <v>0.4</v>
      </c>
      <c r="AV3777" s="24"/>
      <c r="AW3777" s="24"/>
      <c r="AX3777" s="24"/>
      <c r="AY3777" s="208">
        <v>0.53800000000000003</v>
      </c>
      <c r="AZ3777" s="208">
        <v>0.8</v>
      </c>
      <c r="BA3777" s="208">
        <v>1.94</v>
      </c>
      <c r="BB3777" s="21">
        <f t="shared" si="442"/>
        <v>4.1429999999999998</v>
      </c>
      <c r="BC3777" s="21"/>
      <c r="BD3777" s="22">
        <f t="shared" si="440"/>
        <v>5.568548387096774</v>
      </c>
      <c r="BE3777" s="21"/>
      <c r="BG3777" s="10"/>
      <c r="BH3777" s="21">
        <f t="shared" si="441"/>
        <v>0</v>
      </c>
      <c r="BI3777" s="22">
        <f t="shared" si="441"/>
        <v>4.1429999999999991E-3</v>
      </c>
      <c r="BJ3777" s="21"/>
      <c r="BK3777" s="21">
        <v>0</v>
      </c>
      <c r="BL3777" s="22">
        <v>1.2428999999999997E-2</v>
      </c>
      <c r="BM3777" s="21"/>
      <c r="BN3777" s="21">
        <f t="shared" si="439"/>
        <v>0</v>
      </c>
      <c r="BO3777" s="22">
        <f t="shared" si="439"/>
        <v>4.9715999999999989E-2</v>
      </c>
      <c r="BP3777" s="21">
        <f t="shared" si="439"/>
        <v>0</v>
      </c>
    </row>
    <row r="3778" spans="1:68" ht="11.1" hidden="1" customHeight="1" outlineLevel="1" collapsed="1" x14ac:dyDescent="0.2">
      <c r="A3778" s="10"/>
      <c r="B3778" s="18"/>
      <c r="C3778" s="18"/>
      <c r="D3778" s="18"/>
      <c r="E3778" s="19" t="s">
        <v>3247</v>
      </c>
      <c r="F3778" s="209">
        <v>0.20799999999999999</v>
      </c>
      <c r="G3778" s="209">
        <v>0.20300000000000001</v>
      </c>
      <c r="H3778" s="209">
        <v>0.42</v>
      </c>
      <c r="I3778" s="240">
        <v>0.26600000000000001</v>
      </c>
      <c r="J3778" s="240"/>
      <c r="K3778" s="209">
        <v>0.21199999999999999</v>
      </c>
      <c r="L3778" s="209">
        <v>0.33900000000000002</v>
      </c>
      <c r="M3778" s="209">
        <v>0.371</v>
      </c>
      <c r="N3778" s="209">
        <v>0.26800000000000002</v>
      </c>
      <c r="O3778" s="209">
        <v>0.309</v>
      </c>
      <c r="P3778" s="209">
        <v>0.39300000000000002</v>
      </c>
      <c r="Q3778" s="209">
        <v>0.84499999999999997</v>
      </c>
      <c r="R3778" s="209">
        <v>0.33</v>
      </c>
      <c r="S3778" s="209">
        <v>0.254</v>
      </c>
      <c r="T3778" s="209">
        <v>0.46899999999999997</v>
      </c>
      <c r="U3778" s="209">
        <v>0.215</v>
      </c>
      <c r="V3778" s="209">
        <v>0.57299999999999995</v>
      </c>
      <c r="W3778" s="209">
        <v>0.29399999999999998</v>
      </c>
      <c r="X3778" s="209">
        <v>0.77300000000000002</v>
      </c>
      <c r="Y3778" s="209">
        <v>0.28999999999999998</v>
      </c>
      <c r="Z3778" s="209">
        <v>0.17199999999999999</v>
      </c>
      <c r="AA3778" s="209">
        <v>0.2</v>
      </c>
      <c r="AB3778" s="209">
        <v>0.151</v>
      </c>
      <c r="AC3778" s="209">
        <v>0.214</v>
      </c>
      <c r="AD3778" s="209">
        <v>0.30099999999999999</v>
      </c>
      <c r="AE3778" s="209">
        <v>0.33700000000000002</v>
      </c>
      <c r="AF3778" s="209">
        <v>0.32</v>
      </c>
      <c r="AG3778" s="209">
        <v>0.22500000000000001</v>
      </c>
      <c r="AH3778" s="209">
        <v>0.307</v>
      </c>
      <c r="AI3778" s="209">
        <v>0.247</v>
      </c>
      <c r="AJ3778" s="209">
        <v>0.26400000000000001</v>
      </c>
      <c r="AK3778" s="209">
        <v>0.40799999999999997</v>
      </c>
      <c r="AL3778" s="209">
        <v>0.25700000000000001</v>
      </c>
      <c r="AM3778" s="209">
        <v>0.24199999999999999</v>
      </c>
      <c r="AN3778" s="209">
        <v>0.253</v>
      </c>
      <c r="AO3778" s="209">
        <v>0.41299999999999998</v>
      </c>
      <c r="AP3778" s="209">
        <v>0.39300000000000002</v>
      </c>
      <c r="AQ3778" s="209">
        <v>0.40100000000000002</v>
      </c>
      <c r="AR3778" s="209">
        <v>0.27</v>
      </c>
      <c r="AS3778" s="209">
        <v>0.20599999999999999</v>
      </c>
      <c r="AT3778" s="209">
        <v>0.47399999999999998</v>
      </c>
      <c r="AU3778" s="209">
        <v>0.14199999999999999</v>
      </c>
      <c r="AV3778" s="209">
        <v>0.25800000000000001</v>
      </c>
      <c r="AW3778" s="209">
        <v>0.433</v>
      </c>
      <c r="AX3778" s="209">
        <v>0.156</v>
      </c>
      <c r="AY3778" s="209">
        <v>0.40400000000000003</v>
      </c>
      <c r="AZ3778" s="209">
        <v>0.318</v>
      </c>
      <c r="BA3778" s="209">
        <v>0.68400000000000005</v>
      </c>
      <c r="BB3778" s="21">
        <f t="shared" si="442"/>
        <v>0.84499999999999997</v>
      </c>
      <c r="BC3778" s="21">
        <f>BF3778</f>
        <v>17.7</v>
      </c>
      <c r="BD3778" s="22">
        <f t="shared" si="440"/>
        <v>1.1357526881720428</v>
      </c>
      <c r="BE3778" s="21">
        <f>BC3778-BD3778</f>
        <v>16.564247311827955</v>
      </c>
      <c r="BF3778" s="91">
        <v>17.7</v>
      </c>
      <c r="BG3778" s="10"/>
      <c r="BH3778" s="21">
        <f t="shared" si="441"/>
        <v>1.31688E-2</v>
      </c>
      <c r="BI3778" s="22">
        <f t="shared" si="441"/>
        <v>8.4499999999999972E-4</v>
      </c>
      <c r="BJ3778" s="21">
        <f>BH3778-BI3778</f>
        <v>1.2323799999999999E-2</v>
      </c>
      <c r="BK3778" s="21">
        <v>3.9506399999999997E-2</v>
      </c>
      <c r="BL3778" s="22">
        <v>2.5349999999999991E-3</v>
      </c>
      <c r="BM3778" s="21">
        <v>3.6971400000000001E-2</v>
      </c>
      <c r="BN3778" s="21">
        <f t="shared" si="439"/>
        <v>0.15802559999999999</v>
      </c>
      <c r="BO3778" s="22">
        <f t="shared" si="439"/>
        <v>1.0139999999999996E-2</v>
      </c>
      <c r="BP3778" s="21">
        <f t="shared" si="439"/>
        <v>0.14788560000000001</v>
      </c>
    </row>
    <row r="3779" spans="1:68" ht="11.1" hidden="1" customHeight="1" outlineLevel="2" x14ac:dyDescent="0.2">
      <c r="A3779" s="10"/>
      <c r="B3779" s="18"/>
      <c r="C3779" s="18"/>
      <c r="D3779" s="18"/>
      <c r="E3779" s="23"/>
      <c r="F3779" s="208">
        <v>0.20799999999999999</v>
      </c>
      <c r="G3779" s="208">
        <v>0.20300000000000001</v>
      </c>
      <c r="H3779" s="208">
        <v>0.42</v>
      </c>
      <c r="I3779" s="239">
        <v>0.26600000000000001</v>
      </c>
      <c r="J3779" s="239"/>
      <c r="K3779" s="208">
        <v>0.21199999999999999</v>
      </c>
      <c r="L3779" s="208">
        <v>0.33900000000000002</v>
      </c>
      <c r="M3779" s="208">
        <v>0.371</v>
      </c>
      <c r="N3779" s="208">
        <v>0.26800000000000002</v>
      </c>
      <c r="O3779" s="208">
        <v>0.309</v>
      </c>
      <c r="P3779" s="208">
        <v>0.39300000000000002</v>
      </c>
      <c r="Q3779" s="208">
        <v>0.84499999999999997</v>
      </c>
      <c r="R3779" s="208">
        <v>0.33</v>
      </c>
      <c r="S3779" s="208">
        <v>0.254</v>
      </c>
      <c r="T3779" s="208">
        <v>0.46899999999999997</v>
      </c>
      <c r="U3779" s="208">
        <v>0.215</v>
      </c>
      <c r="V3779" s="208">
        <v>0.57299999999999995</v>
      </c>
      <c r="W3779" s="208">
        <v>0.29399999999999998</v>
      </c>
      <c r="X3779" s="208">
        <v>0.77300000000000002</v>
      </c>
      <c r="Y3779" s="208">
        <v>0.28999999999999998</v>
      </c>
      <c r="Z3779" s="208">
        <v>0.17199999999999999</v>
      </c>
      <c r="AA3779" s="208">
        <v>0.2</v>
      </c>
      <c r="AB3779" s="208">
        <v>0.151</v>
      </c>
      <c r="AC3779" s="208">
        <v>0.214</v>
      </c>
      <c r="AD3779" s="208">
        <v>0.30099999999999999</v>
      </c>
      <c r="AE3779" s="208">
        <v>0.33700000000000002</v>
      </c>
      <c r="AF3779" s="208">
        <v>0.32</v>
      </c>
      <c r="AG3779" s="208">
        <v>0.22500000000000001</v>
      </c>
      <c r="AH3779" s="208">
        <v>0.307</v>
      </c>
      <c r="AI3779" s="208">
        <v>0.247</v>
      </c>
      <c r="AJ3779" s="208">
        <v>0.26400000000000001</v>
      </c>
      <c r="AK3779" s="208">
        <v>0.40799999999999997</v>
      </c>
      <c r="AL3779" s="208">
        <v>0.25700000000000001</v>
      </c>
      <c r="AM3779" s="208">
        <v>0.24199999999999999</v>
      </c>
      <c r="AN3779" s="208">
        <v>0.253</v>
      </c>
      <c r="AO3779" s="208">
        <v>0.41299999999999998</v>
      </c>
      <c r="AP3779" s="208">
        <v>0.39300000000000002</v>
      </c>
      <c r="AQ3779" s="208">
        <v>0.40100000000000002</v>
      </c>
      <c r="AR3779" s="208">
        <v>0.27</v>
      </c>
      <c r="AS3779" s="208">
        <v>0.20599999999999999</v>
      </c>
      <c r="AT3779" s="208">
        <v>0.47399999999999998</v>
      </c>
      <c r="AU3779" s="208">
        <v>0.14199999999999999</v>
      </c>
      <c r="AV3779" s="208">
        <v>0.25800000000000001</v>
      </c>
      <c r="AW3779" s="208">
        <v>0.433</v>
      </c>
      <c r="AX3779" s="208">
        <v>0.156</v>
      </c>
      <c r="AY3779" s="208">
        <v>0.40400000000000003</v>
      </c>
      <c r="AZ3779" s="208">
        <v>0.318</v>
      </c>
      <c r="BA3779" s="208">
        <v>0.68400000000000005</v>
      </c>
      <c r="BB3779" s="21">
        <f t="shared" si="442"/>
        <v>0.84499999999999997</v>
      </c>
      <c r="BC3779" s="21"/>
      <c r="BD3779" s="22">
        <f t="shared" si="440"/>
        <v>1.1357526881720428</v>
      </c>
      <c r="BE3779" s="21"/>
      <c r="BG3779" s="10"/>
      <c r="BH3779" s="21">
        <f t="shared" si="441"/>
        <v>0</v>
      </c>
      <c r="BI3779" s="22">
        <f t="shared" si="441"/>
        <v>8.4499999999999972E-4</v>
      </c>
      <c r="BJ3779" s="21"/>
      <c r="BK3779" s="21">
        <v>0</v>
      </c>
      <c r="BL3779" s="22">
        <v>2.5349999999999991E-3</v>
      </c>
      <c r="BM3779" s="21"/>
      <c r="BN3779" s="21">
        <f t="shared" si="439"/>
        <v>0</v>
      </c>
      <c r="BO3779" s="22">
        <f t="shared" si="439"/>
        <v>1.0139999999999996E-2</v>
      </c>
      <c r="BP3779" s="21">
        <f t="shared" si="439"/>
        <v>0</v>
      </c>
    </row>
    <row r="3780" spans="1:68" ht="11.1" hidden="1" customHeight="1" outlineLevel="1" collapsed="1" x14ac:dyDescent="0.2">
      <c r="A3780" s="10"/>
      <c r="B3780" s="18"/>
      <c r="C3780" s="18"/>
      <c r="D3780" s="18"/>
      <c r="E3780" s="19" t="s">
        <v>3248</v>
      </c>
      <c r="F3780" s="209">
        <v>8.31</v>
      </c>
      <c r="G3780" s="209">
        <v>5.5380000000000003</v>
      </c>
      <c r="H3780" s="209">
        <v>5.44</v>
      </c>
      <c r="I3780" s="240">
        <v>2.5</v>
      </c>
      <c r="J3780" s="240"/>
      <c r="K3780" s="209">
        <v>0.4</v>
      </c>
      <c r="L3780" s="20"/>
      <c r="M3780" s="20"/>
      <c r="N3780" s="20"/>
      <c r="O3780" s="20"/>
      <c r="P3780" s="209">
        <v>5.9329999999999998</v>
      </c>
      <c r="Q3780" s="209">
        <v>1.151</v>
      </c>
      <c r="R3780" s="209">
        <v>6.4359999999999999</v>
      </c>
      <c r="S3780" s="209">
        <v>8.7110000000000003</v>
      </c>
      <c r="T3780" s="209">
        <v>6.1360000000000001</v>
      </c>
      <c r="U3780" s="209">
        <v>4.992</v>
      </c>
      <c r="V3780" s="209">
        <v>4.7720000000000002</v>
      </c>
      <c r="W3780" s="20"/>
      <c r="X3780" s="20"/>
      <c r="Y3780" s="20"/>
      <c r="Z3780" s="20"/>
      <c r="AA3780" s="20"/>
      <c r="AB3780" s="209">
        <v>2.65</v>
      </c>
      <c r="AC3780" s="209">
        <v>5.2080000000000002</v>
      </c>
      <c r="AD3780" s="209">
        <v>7.5019999999999998</v>
      </c>
      <c r="AE3780" s="209">
        <v>7.8410000000000002</v>
      </c>
      <c r="AF3780" s="209">
        <v>5.1630000000000003</v>
      </c>
      <c r="AG3780" s="209">
        <v>5.8019999999999996</v>
      </c>
      <c r="AH3780" s="209">
        <v>3.738</v>
      </c>
      <c r="AI3780" s="20"/>
      <c r="AJ3780" s="20"/>
      <c r="AK3780" s="20"/>
      <c r="AL3780" s="20"/>
      <c r="AM3780" s="20"/>
      <c r="AN3780" s="209">
        <v>6.3780000000000001</v>
      </c>
      <c r="AO3780" s="209">
        <v>7.0060000000000002</v>
      </c>
      <c r="AP3780" s="209">
        <v>6.0960000000000001</v>
      </c>
      <c r="AQ3780" s="209">
        <v>6.9480000000000004</v>
      </c>
      <c r="AR3780" s="209">
        <v>7.1040000000000001</v>
      </c>
      <c r="AS3780" s="209">
        <v>5.2130000000000001</v>
      </c>
      <c r="AT3780" s="209">
        <v>3.8029999999999999</v>
      </c>
      <c r="AU3780" s="20"/>
      <c r="AV3780" s="20"/>
      <c r="AW3780" s="20"/>
      <c r="AX3780" s="20"/>
      <c r="AY3780" s="209">
        <v>0.57499999999999996</v>
      </c>
      <c r="AZ3780" s="209">
        <v>4.8659999999999997</v>
      </c>
      <c r="BA3780" s="209">
        <v>4.0010000000000003</v>
      </c>
      <c r="BB3780" s="21">
        <f t="shared" si="442"/>
        <v>8.7110000000000003</v>
      </c>
      <c r="BC3780" s="21">
        <f>BD3780</f>
        <v>11.708333333333334</v>
      </c>
      <c r="BD3780" s="22">
        <f t="shared" si="440"/>
        <v>11.708333333333334</v>
      </c>
      <c r="BE3780" s="21">
        <f>BC3780-BD3780</f>
        <v>0</v>
      </c>
      <c r="BF3780" s="90">
        <v>10.55</v>
      </c>
      <c r="BG3780" s="10">
        <v>6</v>
      </c>
      <c r="BH3780" s="21">
        <f t="shared" si="441"/>
        <v>8.711E-3</v>
      </c>
      <c r="BI3780" s="22">
        <f t="shared" si="441"/>
        <v>8.711E-3</v>
      </c>
      <c r="BJ3780" s="21">
        <f>BH3780-BI3780</f>
        <v>0</v>
      </c>
      <c r="BK3780" s="21">
        <v>2.6133E-2</v>
      </c>
      <c r="BL3780" s="22">
        <v>2.6133E-2</v>
      </c>
      <c r="BM3780" s="21">
        <v>0</v>
      </c>
      <c r="BN3780" s="21">
        <f t="shared" si="439"/>
        <v>0.104532</v>
      </c>
      <c r="BO3780" s="22">
        <f t="shared" si="439"/>
        <v>0.104532</v>
      </c>
      <c r="BP3780" s="21">
        <f t="shared" si="439"/>
        <v>0</v>
      </c>
    </row>
    <row r="3781" spans="1:68" ht="11.1" hidden="1" customHeight="1" outlineLevel="2" x14ac:dyDescent="0.2">
      <c r="A3781" s="10"/>
      <c r="B3781" s="18"/>
      <c r="C3781" s="18"/>
      <c r="D3781" s="18"/>
      <c r="E3781" s="23" t="s">
        <v>3249</v>
      </c>
      <c r="F3781" s="208">
        <v>8.31</v>
      </c>
      <c r="G3781" s="208">
        <v>5.5380000000000003</v>
      </c>
      <c r="H3781" s="208">
        <v>5.44</v>
      </c>
      <c r="I3781" s="239">
        <v>2.5</v>
      </c>
      <c r="J3781" s="239"/>
      <c r="K3781" s="208">
        <v>0.4</v>
      </c>
      <c r="L3781" s="24"/>
      <c r="M3781" s="24"/>
      <c r="N3781" s="24"/>
      <c r="O3781" s="24"/>
      <c r="P3781" s="208">
        <v>5.9329999999999998</v>
      </c>
      <c r="Q3781" s="208">
        <v>1.151</v>
      </c>
      <c r="R3781" s="208">
        <v>6.4359999999999999</v>
      </c>
      <c r="S3781" s="208">
        <v>8.7110000000000003</v>
      </c>
      <c r="T3781" s="208">
        <v>6.1360000000000001</v>
      </c>
      <c r="U3781" s="208">
        <v>4.992</v>
      </c>
      <c r="V3781" s="208">
        <v>4.7720000000000002</v>
      </c>
      <c r="W3781" s="24"/>
      <c r="X3781" s="24"/>
      <c r="Y3781" s="24"/>
      <c r="Z3781" s="24"/>
      <c r="AA3781" s="24"/>
      <c r="AB3781" s="208">
        <v>2.65</v>
      </c>
      <c r="AC3781" s="208">
        <v>5.2080000000000002</v>
      </c>
      <c r="AD3781" s="208">
        <v>7.5019999999999998</v>
      </c>
      <c r="AE3781" s="208">
        <v>7.8410000000000002</v>
      </c>
      <c r="AF3781" s="208">
        <v>5.1630000000000003</v>
      </c>
      <c r="AG3781" s="208">
        <v>5.8019999999999996</v>
      </c>
      <c r="AH3781" s="208">
        <v>3.738</v>
      </c>
      <c r="AI3781" s="24"/>
      <c r="AJ3781" s="24"/>
      <c r="AK3781" s="24"/>
      <c r="AL3781" s="24"/>
      <c r="AM3781" s="24"/>
      <c r="AN3781" s="208">
        <v>6.3780000000000001</v>
      </c>
      <c r="AO3781" s="208">
        <v>7.0060000000000002</v>
      </c>
      <c r="AP3781" s="208">
        <v>6.0960000000000001</v>
      </c>
      <c r="AQ3781" s="208">
        <v>6.9480000000000004</v>
      </c>
      <c r="AR3781" s="208">
        <v>7.1040000000000001</v>
      </c>
      <c r="AS3781" s="208">
        <v>5.2130000000000001</v>
      </c>
      <c r="AT3781" s="208">
        <v>3.8029999999999999</v>
      </c>
      <c r="AU3781" s="24"/>
      <c r="AV3781" s="24"/>
      <c r="AW3781" s="24"/>
      <c r="AX3781" s="24"/>
      <c r="AY3781" s="208">
        <v>0.57499999999999996</v>
      </c>
      <c r="AZ3781" s="208">
        <v>4.8659999999999997</v>
      </c>
      <c r="BA3781" s="208">
        <v>4.0010000000000003</v>
      </c>
      <c r="BB3781" s="21">
        <f t="shared" si="442"/>
        <v>8.7110000000000003</v>
      </c>
      <c r="BC3781" s="21"/>
      <c r="BD3781" s="22">
        <f t="shared" si="440"/>
        <v>11.708333333333334</v>
      </c>
      <c r="BE3781" s="21"/>
      <c r="BG3781" s="10"/>
      <c r="BH3781" s="21">
        <f t="shared" si="441"/>
        <v>0</v>
      </c>
      <c r="BI3781" s="22">
        <f t="shared" si="441"/>
        <v>8.711E-3</v>
      </c>
      <c r="BJ3781" s="21"/>
      <c r="BK3781" s="21">
        <v>0</v>
      </c>
      <c r="BL3781" s="22">
        <v>2.6133E-2</v>
      </c>
      <c r="BM3781" s="21"/>
      <c r="BN3781" s="21">
        <f t="shared" si="439"/>
        <v>0</v>
      </c>
      <c r="BO3781" s="22">
        <f t="shared" si="439"/>
        <v>0.104532</v>
      </c>
      <c r="BP3781" s="21">
        <f t="shared" si="439"/>
        <v>0</v>
      </c>
    </row>
    <row r="3782" spans="1:68" ht="11.1" hidden="1" customHeight="1" outlineLevel="1" collapsed="1" x14ac:dyDescent="0.2">
      <c r="A3782" s="10"/>
      <c r="B3782" s="18"/>
      <c r="C3782" s="18"/>
      <c r="D3782" s="18"/>
      <c r="E3782" s="19" t="s">
        <v>3250</v>
      </c>
      <c r="F3782" s="209">
        <v>25.071000000000002</v>
      </c>
      <c r="G3782" s="209">
        <v>19.353000000000002</v>
      </c>
      <c r="H3782" s="209">
        <v>14.644</v>
      </c>
      <c r="I3782" s="240">
        <v>10.102</v>
      </c>
      <c r="J3782" s="240"/>
      <c r="K3782" s="209">
        <v>2.863</v>
      </c>
      <c r="L3782" s="20"/>
      <c r="M3782" s="20"/>
      <c r="N3782" s="20"/>
      <c r="O3782" s="209">
        <v>3.403</v>
      </c>
      <c r="P3782" s="209">
        <v>13.13</v>
      </c>
      <c r="Q3782" s="209">
        <v>20.661000000000001</v>
      </c>
      <c r="R3782" s="209">
        <v>21.11</v>
      </c>
      <c r="S3782" s="209">
        <v>23.478999999999999</v>
      </c>
      <c r="T3782" s="209">
        <v>21.616</v>
      </c>
      <c r="U3782" s="209">
        <v>15.052</v>
      </c>
      <c r="V3782" s="209">
        <v>7.7869999999999999</v>
      </c>
      <c r="W3782" s="209">
        <v>4.5469999999999997</v>
      </c>
      <c r="X3782" s="20"/>
      <c r="Y3782" s="20"/>
      <c r="Z3782" s="20"/>
      <c r="AA3782" s="209">
        <v>2.6269999999999998</v>
      </c>
      <c r="AB3782" s="209">
        <v>11.343999999999999</v>
      </c>
      <c r="AC3782" s="209">
        <v>16.652999999999999</v>
      </c>
      <c r="AD3782" s="209">
        <v>21.725999999999999</v>
      </c>
      <c r="AE3782" s="209">
        <v>25.690999999999999</v>
      </c>
      <c r="AF3782" s="209">
        <v>18.14</v>
      </c>
      <c r="AG3782" s="209">
        <v>13.231</v>
      </c>
      <c r="AH3782" s="209">
        <v>8.5549999999999997</v>
      </c>
      <c r="AI3782" s="209">
        <v>3.476</v>
      </c>
      <c r="AJ3782" s="20"/>
      <c r="AK3782" s="20"/>
      <c r="AL3782" s="20"/>
      <c r="AM3782" s="209">
        <v>3.2320000000000002</v>
      </c>
      <c r="AN3782" s="209">
        <v>12.037000000000001</v>
      </c>
      <c r="AO3782" s="209">
        <v>17.946000000000002</v>
      </c>
      <c r="AP3782" s="209">
        <v>23.852</v>
      </c>
      <c r="AQ3782" s="209">
        <v>16.135999999999999</v>
      </c>
      <c r="AR3782" s="209">
        <v>20.869</v>
      </c>
      <c r="AS3782" s="209">
        <v>16.38</v>
      </c>
      <c r="AT3782" s="209">
        <v>9.6430000000000007</v>
      </c>
      <c r="AU3782" s="209">
        <v>3.0920000000000001</v>
      </c>
      <c r="AV3782" s="20"/>
      <c r="AW3782" s="20"/>
      <c r="AX3782" s="20"/>
      <c r="AY3782" s="209">
        <v>3.3010000000000002</v>
      </c>
      <c r="AZ3782" s="209">
        <v>21.681000000000001</v>
      </c>
      <c r="BA3782" s="209">
        <v>15.132</v>
      </c>
      <c r="BB3782" s="21">
        <f t="shared" si="442"/>
        <v>25.690999999999999</v>
      </c>
      <c r="BC3782" s="21">
        <f>BF3782</f>
        <v>54.6</v>
      </c>
      <c r="BD3782" s="22">
        <f t="shared" si="440"/>
        <v>34.530913978494624</v>
      </c>
      <c r="BE3782" s="21">
        <f>BC3782-BD3782</f>
        <v>20.069086021505377</v>
      </c>
      <c r="BF3782" s="90">
        <v>54.6</v>
      </c>
      <c r="BG3782" s="10">
        <v>5</v>
      </c>
      <c r="BH3782" s="21">
        <f t="shared" si="441"/>
        <v>4.0622400000000003E-2</v>
      </c>
      <c r="BI3782" s="22">
        <f t="shared" si="441"/>
        <v>2.5690999999999999E-2</v>
      </c>
      <c r="BJ3782" s="21">
        <f>BH3782-BI3782</f>
        <v>1.4931400000000004E-2</v>
      </c>
      <c r="BK3782" s="21">
        <v>0.12186720000000001</v>
      </c>
      <c r="BL3782" s="22">
        <v>7.7073000000000003E-2</v>
      </c>
      <c r="BM3782" s="21">
        <v>4.4794200000000006E-2</v>
      </c>
      <c r="BN3782" s="21">
        <f t="shared" si="439"/>
        <v>0.48746880000000004</v>
      </c>
      <c r="BO3782" s="22">
        <f t="shared" si="439"/>
        <v>0.30829200000000001</v>
      </c>
      <c r="BP3782" s="21">
        <f t="shared" si="439"/>
        <v>0.17917680000000002</v>
      </c>
    </row>
    <row r="3783" spans="1:68" ht="11.1" hidden="1" customHeight="1" outlineLevel="2" x14ac:dyDescent="0.2">
      <c r="A3783" s="10"/>
      <c r="B3783" s="18"/>
      <c r="C3783" s="18"/>
      <c r="D3783" s="18"/>
      <c r="E3783" s="23" t="s">
        <v>3251</v>
      </c>
      <c r="F3783" s="208">
        <v>25.071000000000002</v>
      </c>
      <c r="G3783" s="208">
        <v>19.353000000000002</v>
      </c>
      <c r="H3783" s="208">
        <v>14.644</v>
      </c>
      <c r="I3783" s="239">
        <v>10.102</v>
      </c>
      <c r="J3783" s="239"/>
      <c r="K3783" s="208">
        <v>2.863</v>
      </c>
      <c r="L3783" s="24"/>
      <c r="M3783" s="24"/>
      <c r="N3783" s="24"/>
      <c r="O3783" s="208">
        <v>3.403</v>
      </c>
      <c r="P3783" s="208">
        <v>13.13</v>
      </c>
      <c r="Q3783" s="208">
        <v>20.661000000000001</v>
      </c>
      <c r="R3783" s="208">
        <v>21.11</v>
      </c>
      <c r="S3783" s="208">
        <v>23.478999999999999</v>
      </c>
      <c r="T3783" s="208">
        <v>21.616</v>
      </c>
      <c r="U3783" s="208">
        <v>15.052</v>
      </c>
      <c r="V3783" s="208">
        <v>7.7869999999999999</v>
      </c>
      <c r="W3783" s="208">
        <v>4.5469999999999997</v>
      </c>
      <c r="X3783" s="24"/>
      <c r="Y3783" s="24"/>
      <c r="Z3783" s="24"/>
      <c r="AA3783" s="208">
        <v>2.6269999999999998</v>
      </c>
      <c r="AB3783" s="208">
        <v>11.343999999999999</v>
      </c>
      <c r="AC3783" s="208">
        <v>16.652999999999999</v>
      </c>
      <c r="AD3783" s="208">
        <v>21.725999999999999</v>
      </c>
      <c r="AE3783" s="208">
        <v>25.690999999999999</v>
      </c>
      <c r="AF3783" s="208">
        <v>18.14</v>
      </c>
      <c r="AG3783" s="208">
        <v>13.231</v>
      </c>
      <c r="AH3783" s="208">
        <v>8.5549999999999997</v>
      </c>
      <c r="AI3783" s="208">
        <v>3.476</v>
      </c>
      <c r="AJ3783" s="24"/>
      <c r="AK3783" s="24"/>
      <c r="AL3783" s="24"/>
      <c r="AM3783" s="208">
        <v>3.2320000000000002</v>
      </c>
      <c r="AN3783" s="208">
        <v>12.037000000000001</v>
      </c>
      <c r="AO3783" s="208">
        <v>17.946000000000002</v>
      </c>
      <c r="AP3783" s="208">
        <v>23.852</v>
      </c>
      <c r="AQ3783" s="208">
        <v>16.135999999999999</v>
      </c>
      <c r="AR3783" s="208">
        <v>20.869</v>
      </c>
      <c r="AS3783" s="208">
        <v>16.38</v>
      </c>
      <c r="AT3783" s="208">
        <v>9.6430000000000007</v>
      </c>
      <c r="AU3783" s="208">
        <v>3.0920000000000001</v>
      </c>
      <c r="AV3783" s="24"/>
      <c r="AW3783" s="24"/>
      <c r="AX3783" s="24"/>
      <c r="AY3783" s="208">
        <v>3.3010000000000002</v>
      </c>
      <c r="AZ3783" s="208">
        <v>21.681000000000001</v>
      </c>
      <c r="BA3783" s="208">
        <v>15.132</v>
      </c>
      <c r="BB3783" s="21">
        <f t="shared" si="442"/>
        <v>25.690999999999999</v>
      </c>
      <c r="BC3783" s="21"/>
      <c r="BD3783" s="22">
        <f t="shared" si="440"/>
        <v>34.530913978494624</v>
      </c>
      <c r="BE3783" s="21"/>
      <c r="BG3783" s="10"/>
      <c r="BH3783" s="21">
        <f t="shared" si="441"/>
        <v>0</v>
      </c>
      <c r="BI3783" s="22">
        <f t="shared" si="441"/>
        <v>2.5690999999999999E-2</v>
      </c>
      <c r="BJ3783" s="21"/>
      <c r="BK3783" s="21">
        <v>0</v>
      </c>
      <c r="BL3783" s="22">
        <v>7.7073000000000003E-2</v>
      </c>
      <c r="BM3783" s="21"/>
      <c r="BN3783" s="21">
        <f t="shared" si="439"/>
        <v>0</v>
      </c>
      <c r="BO3783" s="22">
        <f t="shared" si="439"/>
        <v>0.30829200000000001</v>
      </c>
      <c r="BP3783" s="21">
        <f t="shared" si="439"/>
        <v>0</v>
      </c>
    </row>
    <row r="3784" spans="1:68" ht="11.1" hidden="1" customHeight="1" outlineLevel="1" collapsed="1" x14ac:dyDescent="0.2">
      <c r="A3784" s="10"/>
      <c r="B3784" s="18"/>
      <c r="C3784" s="18"/>
      <c r="D3784" s="18"/>
      <c r="E3784" s="19" t="s">
        <v>3252</v>
      </c>
      <c r="F3784" s="209">
        <v>9.5</v>
      </c>
      <c r="G3784" s="209">
        <v>9.2449999999999992</v>
      </c>
      <c r="H3784" s="209">
        <v>15.484999999999999</v>
      </c>
      <c r="I3784" s="240">
        <v>8.5619999999999994</v>
      </c>
      <c r="J3784" s="240"/>
      <c r="K3784" s="209">
        <v>4.9669999999999996</v>
      </c>
      <c r="L3784" s="20"/>
      <c r="M3784" s="20"/>
      <c r="N3784" s="20"/>
      <c r="O3784" s="20"/>
      <c r="P3784" s="209">
        <v>9.2710000000000008</v>
      </c>
      <c r="Q3784" s="209">
        <v>17.207999999999998</v>
      </c>
      <c r="R3784" s="209">
        <v>19.324999999999999</v>
      </c>
      <c r="S3784" s="209">
        <v>24.68</v>
      </c>
      <c r="T3784" s="209">
        <v>19.271000000000001</v>
      </c>
      <c r="U3784" s="209">
        <v>13.648</v>
      </c>
      <c r="V3784" s="209">
        <v>7.8949999999999996</v>
      </c>
      <c r="W3784" s="209">
        <v>7.5869999999999997</v>
      </c>
      <c r="X3784" s="20"/>
      <c r="Y3784" s="20"/>
      <c r="Z3784" s="20"/>
      <c r="AA3784" s="20"/>
      <c r="AB3784" s="209">
        <v>6.2590000000000003</v>
      </c>
      <c r="AC3784" s="209">
        <v>32.146000000000001</v>
      </c>
      <c r="AD3784" s="209">
        <v>26.661000000000001</v>
      </c>
      <c r="AE3784" s="209">
        <v>29.933</v>
      </c>
      <c r="AF3784" s="209">
        <v>31.56</v>
      </c>
      <c r="AG3784" s="209">
        <v>12.948</v>
      </c>
      <c r="AH3784" s="209">
        <v>23.891999999999999</v>
      </c>
      <c r="AI3784" s="20"/>
      <c r="AJ3784" s="20"/>
      <c r="AK3784" s="20"/>
      <c r="AL3784" s="20"/>
      <c r="AM3784" s="209">
        <v>1.9119999999999999</v>
      </c>
      <c r="AN3784" s="209">
        <v>14.356999999999999</v>
      </c>
      <c r="AO3784" s="209">
        <v>29.873999999999999</v>
      </c>
      <c r="AP3784" s="209">
        <v>30.321999999999999</v>
      </c>
      <c r="AQ3784" s="209">
        <v>32.185000000000002</v>
      </c>
      <c r="AR3784" s="209">
        <v>37.948</v>
      </c>
      <c r="AS3784" s="209">
        <v>18.867999999999999</v>
      </c>
      <c r="AT3784" s="209">
        <v>25.678999999999998</v>
      </c>
      <c r="AU3784" s="209">
        <v>4.7450000000000001</v>
      </c>
      <c r="AV3784" s="20"/>
      <c r="AW3784" s="20"/>
      <c r="AX3784" s="20"/>
      <c r="AY3784" s="20"/>
      <c r="AZ3784" s="209">
        <v>17.913</v>
      </c>
      <c r="BA3784" s="209">
        <v>18.965</v>
      </c>
      <c r="BB3784" s="56">
        <v>51.548000000000002</v>
      </c>
      <c r="BC3784" s="21">
        <f>BF3784</f>
        <v>84.02</v>
      </c>
      <c r="BD3784" s="22">
        <f t="shared" si="440"/>
        <v>69.284946236559136</v>
      </c>
      <c r="BE3784" s="21">
        <f>BC3784-BD3784</f>
        <v>14.73505376344086</v>
      </c>
      <c r="BF3784" s="90">
        <v>84.02</v>
      </c>
      <c r="BG3784" s="10">
        <v>5</v>
      </c>
      <c r="BH3784" s="21">
        <f t="shared" si="441"/>
        <v>6.2510879999999991E-2</v>
      </c>
      <c r="BI3784" s="22">
        <f t="shared" si="441"/>
        <v>5.1547999999999997E-2</v>
      </c>
      <c r="BJ3784" s="21">
        <f>BH3784-BI3784</f>
        <v>1.0962879999999994E-2</v>
      </c>
      <c r="BK3784" s="21">
        <v>0.18753263999999997</v>
      </c>
      <c r="BL3784" s="22">
        <v>0.154644</v>
      </c>
      <c r="BM3784" s="21">
        <v>3.2888639999999969E-2</v>
      </c>
      <c r="BN3784" s="21">
        <f t="shared" si="439"/>
        <v>0.75013055999999989</v>
      </c>
      <c r="BO3784" s="22">
        <f t="shared" si="439"/>
        <v>0.61857600000000001</v>
      </c>
      <c r="BP3784" s="21">
        <f t="shared" si="439"/>
        <v>0.13155455999999988</v>
      </c>
    </row>
    <row r="3785" spans="1:68" ht="11.1" hidden="1" customHeight="1" outlineLevel="2" x14ac:dyDescent="0.2">
      <c r="A3785" s="10"/>
      <c r="B3785" s="18"/>
      <c r="C3785" s="18"/>
      <c r="D3785" s="18"/>
      <c r="E3785" s="23" t="s">
        <v>3253</v>
      </c>
      <c r="F3785" s="24"/>
      <c r="G3785" s="24"/>
      <c r="H3785" s="24"/>
      <c r="I3785" s="24"/>
      <c r="J3785" s="24"/>
      <c r="K3785" s="24"/>
      <c r="L3785" s="24"/>
      <c r="M3785" s="24"/>
      <c r="N3785" s="24"/>
      <c r="O3785" s="24"/>
      <c r="P3785" s="24"/>
      <c r="Q3785" s="24"/>
      <c r="R3785" s="24"/>
      <c r="S3785" s="24"/>
      <c r="T3785" s="24"/>
      <c r="U3785" s="24"/>
      <c r="V3785" s="24"/>
      <c r="W3785" s="24"/>
      <c r="X3785" s="24"/>
      <c r="Y3785" s="24"/>
      <c r="Z3785" s="24"/>
      <c r="AA3785" s="24"/>
      <c r="AB3785" s="24"/>
      <c r="AC3785" s="208">
        <v>13.77</v>
      </c>
      <c r="AD3785" s="208">
        <v>15.654999999999999</v>
      </c>
      <c r="AE3785" s="208">
        <v>19.507000000000001</v>
      </c>
      <c r="AF3785" s="208">
        <v>18.8</v>
      </c>
      <c r="AG3785" s="208">
        <v>5.1319999999999997</v>
      </c>
      <c r="AH3785" s="208">
        <v>6.0910000000000002</v>
      </c>
      <c r="AI3785" s="24"/>
      <c r="AJ3785" s="24"/>
      <c r="AK3785" s="24"/>
      <c r="AL3785" s="24"/>
      <c r="AM3785" s="208">
        <v>0.90600000000000003</v>
      </c>
      <c r="AN3785" s="208">
        <v>8.5350000000000001</v>
      </c>
      <c r="AO3785" s="208">
        <v>11.545999999999999</v>
      </c>
      <c r="AP3785" s="208">
        <v>15.917999999999999</v>
      </c>
      <c r="AQ3785" s="208">
        <v>16.437000000000001</v>
      </c>
      <c r="AR3785" s="208">
        <v>22.628</v>
      </c>
      <c r="AS3785" s="208">
        <v>7</v>
      </c>
      <c r="AT3785" s="208">
        <v>16.081</v>
      </c>
      <c r="AU3785" s="208">
        <v>3.74</v>
      </c>
      <c r="AV3785" s="24"/>
      <c r="AW3785" s="24"/>
      <c r="AX3785" s="24"/>
      <c r="AY3785" s="24"/>
      <c r="AZ3785" s="208">
        <v>9.0239999999999991</v>
      </c>
      <c r="BA3785" s="208">
        <v>6.4859999999999998</v>
      </c>
      <c r="BB3785" s="21">
        <f t="shared" si="442"/>
        <v>22.628</v>
      </c>
      <c r="BC3785" s="21"/>
      <c r="BD3785" s="22">
        <f t="shared" si="440"/>
        <v>30.413978494623656</v>
      </c>
      <c r="BE3785" s="21"/>
      <c r="BG3785" s="10"/>
      <c r="BH3785" s="21">
        <f t="shared" si="441"/>
        <v>0</v>
      </c>
      <c r="BI3785" s="22">
        <f t="shared" si="441"/>
        <v>2.2627999999999999E-2</v>
      </c>
      <c r="BJ3785" s="21"/>
      <c r="BK3785" s="21">
        <v>0</v>
      </c>
      <c r="BL3785" s="22">
        <v>6.7884E-2</v>
      </c>
      <c r="BM3785" s="21"/>
      <c r="BN3785" s="21">
        <f t="shared" si="439"/>
        <v>0</v>
      </c>
      <c r="BO3785" s="22">
        <f t="shared" si="439"/>
        <v>0.271536</v>
      </c>
      <c r="BP3785" s="21">
        <f t="shared" si="439"/>
        <v>0</v>
      </c>
    </row>
    <row r="3786" spans="1:68" ht="11.1" hidden="1" customHeight="1" outlineLevel="2" x14ac:dyDescent="0.2">
      <c r="A3786" s="10"/>
      <c r="B3786" s="18"/>
      <c r="C3786" s="18"/>
      <c r="D3786" s="18"/>
      <c r="E3786" s="23" t="s">
        <v>3254</v>
      </c>
      <c r="F3786" s="24"/>
      <c r="G3786" s="24"/>
      <c r="H3786" s="24"/>
      <c r="I3786" s="24"/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4"/>
      <c r="AC3786" s="24"/>
      <c r="AD3786" s="24"/>
      <c r="AE3786" s="208">
        <v>1.0980000000000001</v>
      </c>
      <c r="AF3786" s="24"/>
      <c r="AG3786" s="24"/>
      <c r="AH3786" s="208">
        <v>11.962</v>
      </c>
      <c r="AI3786" s="24"/>
      <c r="AJ3786" s="24"/>
      <c r="AK3786" s="24"/>
      <c r="AL3786" s="24"/>
      <c r="AM3786" s="24"/>
      <c r="AN3786" s="24"/>
      <c r="AO3786" s="208">
        <v>5.18</v>
      </c>
      <c r="AP3786" s="208">
        <v>3.5129999999999999</v>
      </c>
      <c r="AQ3786" s="208">
        <v>3.5350000000000001</v>
      </c>
      <c r="AR3786" s="208">
        <v>4.8410000000000002</v>
      </c>
      <c r="AS3786" s="208">
        <v>2</v>
      </c>
      <c r="AT3786" s="208">
        <v>3.9180000000000001</v>
      </c>
      <c r="AU3786" s="208">
        <v>0.42</v>
      </c>
      <c r="AV3786" s="24"/>
      <c r="AW3786" s="24"/>
      <c r="AX3786" s="24"/>
      <c r="AY3786" s="24"/>
      <c r="AZ3786" s="208">
        <v>1.6659999999999999</v>
      </c>
      <c r="BA3786" s="208">
        <v>1.39</v>
      </c>
      <c r="BB3786" s="21">
        <f t="shared" si="442"/>
        <v>11.962</v>
      </c>
      <c r="BC3786" s="21"/>
      <c r="BD3786" s="22">
        <f t="shared" si="440"/>
        <v>16.077956989247308</v>
      </c>
      <c r="BE3786" s="21"/>
      <c r="BG3786" s="10"/>
      <c r="BH3786" s="21">
        <f t="shared" si="441"/>
        <v>0</v>
      </c>
      <c r="BI3786" s="22">
        <f t="shared" si="441"/>
        <v>1.1961999999999997E-2</v>
      </c>
      <c r="BJ3786" s="21"/>
      <c r="BK3786" s="21">
        <v>0</v>
      </c>
      <c r="BL3786" s="22">
        <v>3.5885999999999987E-2</v>
      </c>
      <c r="BM3786" s="21"/>
      <c r="BN3786" s="21">
        <f t="shared" si="439"/>
        <v>0</v>
      </c>
      <c r="BO3786" s="22">
        <f t="shared" si="439"/>
        <v>0.14354399999999995</v>
      </c>
      <c r="BP3786" s="21">
        <f t="shared" si="439"/>
        <v>0</v>
      </c>
    </row>
    <row r="3787" spans="1:68" ht="11.1" hidden="1" customHeight="1" outlineLevel="2" x14ac:dyDescent="0.2">
      <c r="A3787" s="10"/>
      <c r="B3787" s="18"/>
      <c r="C3787" s="18"/>
      <c r="D3787" s="18"/>
      <c r="E3787" s="23" t="s">
        <v>3255</v>
      </c>
      <c r="F3787" s="24"/>
      <c r="G3787" s="24"/>
      <c r="H3787" s="208">
        <v>1.0169999999999999</v>
      </c>
      <c r="I3787" s="239">
        <v>0.72799999999999998</v>
      </c>
      <c r="J3787" s="239"/>
      <c r="K3787" s="208">
        <v>0.47299999999999998</v>
      </c>
      <c r="L3787" s="24"/>
      <c r="M3787" s="24"/>
      <c r="N3787" s="24"/>
      <c r="O3787" s="24"/>
      <c r="P3787" s="208">
        <v>0.746</v>
      </c>
      <c r="Q3787" s="208">
        <v>1.2949999999999999</v>
      </c>
      <c r="R3787" s="208">
        <v>1.2310000000000001</v>
      </c>
      <c r="S3787" s="208">
        <v>1.5589999999999999</v>
      </c>
      <c r="T3787" s="208">
        <v>1.25</v>
      </c>
      <c r="U3787" s="208">
        <v>0.93700000000000006</v>
      </c>
      <c r="V3787" s="208">
        <v>0.67400000000000004</v>
      </c>
      <c r="W3787" s="208">
        <v>0.65500000000000003</v>
      </c>
      <c r="X3787" s="24"/>
      <c r="Y3787" s="24"/>
      <c r="Z3787" s="24"/>
      <c r="AA3787" s="24"/>
      <c r="AB3787" s="208">
        <v>0.55300000000000005</v>
      </c>
      <c r="AC3787" s="208">
        <v>1.383</v>
      </c>
      <c r="AD3787" s="208">
        <v>1.256</v>
      </c>
      <c r="AE3787" s="208">
        <v>1.2509999999999999</v>
      </c>
      <c r="AF3787" s="208">
        <v>1.3080000000000001</v>
      </c>
      <c r="AG3787" s="208">
        <v>1.109</v>
      </c>
      <c r="AH3787" s="208">
        <v>0.77100000000000002</v>
      </c>
      <c r="AI3787" s="24"/>
      <c r="AJ3787" s="24"/>
      <c r="AK3787" s="24"/>
      <c r="AL3787" s="24"/>
      <c r="AM3787" s="24"/>
      <c r="AN3787" s="208">
        <v>0.91900000000000004</v>
      </c>
      <c r="AO3787" s="208">
        <v>4.032</v>
      </c>
      <c r="AP3787" s="24"/>
      <c r="AQ3787" s="24"/>
      <c r="AR3787" s="208">
        <v>1.0669999999999999</v>
      </c>
      <c r="AS3787" s="208">
        <v>1.2110000000000001</v>
      </c>
      <c r="AT3787" s="208">
        <v>0.79400000000000004</v>
      </c>
      <c r="AU3787" s="208">
        <v>0.17399999999999999</v>
      </c>
      <c r="AV3787" s="24"/>
      <c r="AW3787" s="24"/>
      <c r="AX3787" s="24"/>
      <c r="AY3787" s="24"/>
      <c r="AZ3787" s="208">
        <v>0.85099999999999998</v>
      </c>
      <c r="BA3787" s="208">
        <v>1.216</v>
      </c>
      <c r="BB3787" s="21">
        <f t="shared" si="442"/>
        <v>4.032</v>
      </c>
      <c r="BC3787" s="21"/>
      <c r="BD3787" s="22">
        <f t="shared" si="440"/>
        <v>5.419354838709677</v>
      </c>
      <c r="BE3787" s="21"/>
      <c r="BG3787" s="10"/>
      <c r="BH3787" s="21">
        <f t="shared" si="441"/>
        <v>0</v>
      </c>
      <c r="BI3787" s="22">
        <f t="shared" si="441"/>
        <v>4.032E-3</v>
      </c>
      <c r="BJ3787" s="21"/>
      <c r="BK3787" s="21">
        <v>0</v>
      </c>
      <c r="BL3787" s="22">
        <v>1.2095999999999999E-2</v>
      </c>
      <c r="BM3787" s="21"/>
      <c r="BN3787" s="21">
        <f t="shared" ref="BN3787:BP3850" si="443">BK3787*4</f>
        <v>0</v>
      </c>
      <c r="BO3787" s="22">
        <f t="shared" si="443"/>
        <v>4.8383999999999996E-2</v>
      </c>
      <c r="BP3787" s="21">
        <f t="shared" si="443"/>
        <v>0</v>
      </c>
    </row>
    <row r="3788" spans="1:68" ht="11.1" hidden="1" customHeight="1" outlineLevel="2" x14ac:dyDescent="0.2">
      <c r="A3788" s="10"/>
      <c r="B3788" s="18"/>
      <c r="C3788" s="18"/>
      <c r="D3788" s="18"/>
      <c r="E3788" s="23" t="s">
        <v>3256</v>
      </c>
      <c r="F3788" s="24"/>
      <c r="G3788" s="24"/>
      <c r="H3788" s="208">
        <v>7.5659999999999998</v>
      </c>
      <c r="I3788" s="239">
        <v>4.6529999999999996</v>
      </c>
      <c r="J3788" s="239"/>
      <c r="K3788" s="208">
        <v>2.7290000000000001</v>
      </c>
      <c r="L3788" s="24"/>
      <c r="M3788" s="24"/>
      <c r="N3788" s="24"/>
      <c r="O3788" s="24"/>
      <c r="P3788" s="208">
        <v>4.8319999999999999</v>
      </c>
      <c r="Q3788" s="208">
        <v>9.3949999999999996</v>
      </c>
      <c r="R3788" s="208">
        <v>10.252000000000001</v>
      </c>
      <c r="S3788" s="208">
        <v>12.926</v>
      </c>
      <c r="T3788" s="208">
        <v>10.137</v>
      </c>
      <c r="U3788" s="208">
        <v>7.0339999999999998</v>
      </c>
      <c r="V3788" s="208">
        <v>3.931</v>
      </c>
      <c r="W3788" s="208">
        <v>4.0129999999999999</v>
      </c>
      <c r="X3788" s="24"/>
      <c r="Y3788" s="24"/>
      <c r="Z3788" s="24"/>
      <c r="AA3788" s="24"/>
      <c r="AB3788" s="208">
        <v>3.2519999999999998</v>
      </c>
      <c r="AC3788" s="208">
        <v>10.006</v>
      </c>
      <c r="AD3788" s="208">
        <v>9.75</v>
      </c>
      <c r="AE3788" s="208">
        <v>8.077</v>
      </c>
      <c r="AF3788" s="208">
        <v>11.452</v>
      </c>
      <c r="AG3788" s="208">
        <v>6.7069999999999999</v>
      </c>
      <c r="AH3788" s="208">
        <v>5.0679999999999996</v>
      </c>
      <c r="AI3788" s="24"/>
      <c r="AJ3788" s="24"/>
      <c r="AK3788" s="24"/>
      <c r="AL3788" s="24"/>
      <c r="AM3788" s="208">
        <v>1.006</v>
      </c>
      <c r="AN3788" s="208">
        <v>4.9029999999999996</v>
      </c>
      <c r="AO3788" s="208">
        <v>9.1159999999999997</v>
      </c>
      <c r="AP3788" s="208">
        <v>10.891</v>
      </c>
      <c r="AQ3788" s="208">
        <v>12.212999999999999</v>
      </c>
      <c r="AR3788" s="208">
        <v>9.4120000000000008</v>
      </c>
      <c r="AS3788" s="208">
        <v>8.657</v>
      </c>
      <c r="AT3788" s="208">
        <v>4.8860000000000001</v>
      </c>
      <c r="AU3788" s="208">
        <v>0.41099999999999998</v>
      </c>
      <c r="AV3788" s="24"/>
      <c r="AW3788" s="24"/>
      <c r="AX3788" s="24"/>
      <c r="AY3788" s="24"/>
      <c r="AZ3788" s="208">
        <v>6.3719999999999999</v>
      </c>
      <c r="BA3788" s="208">
        <v>9.8729999999999993</v>
      </c>
      <c r="BB3788" s="21">
        <f t="shared" si="442"/>
        <v>12.926</v>
      </c>
      <c r="BC3788" s="21"/>
      <c r="BD3788" s="22">
        <f t="shared" si="440"/>
        <v>17.373655913978496</v>
      </c>
      <c r="BE3788" s="21"/>
      <c r="BG3788" s="10"/>
      <c r="BH3788" s="21">
        <f t="shared" si="441"/>
        <v>0</v>
      </c>
      <c r="BI3788" s="22">
        <f t="shared" si="441"/>
        <v>1.2926E-2</v>
      </c>
      <c r="BJ3788" s="21"/>
      <c r="BK3788" s="21">
        <v>0</v>
      </c>
      <c r="BL3788" s="22">
        <v>3.8778E-2</v>
      </c>
      <c r="BM3788" s="21"/>
      <c r="BN3788" s="21">
        <f t="shared" si="443"/>
        <v>0</v>
      </c>
      <c r="BO3788" s="22">
        <f t="shared" si="443"/>
        <v>0.155112</v>
      </c>
      <c r="BP3788" s="21">
        <f t="shared" si="443"/>
        <v>0</v>
      </c>
    </row>
    <row r="3789" spans="1:68" ht="11.1" hidden="1" customHeight="1" outlineLevel="1" collapsed="1" x14ac:dyDescent="0.2">
      <c r="A3789" s="10"/>
      <c r="B3789" s="18"/>
      <c r="C3789" s="18"/>
      <c r="D3789" s="18"/>
      <c r="E3789" s="19" t="s">
        <v>3257</v>
      </c>
      <c r="F3789" s="209">
        <v>13.916</v>
      </c>
      <c r="G3789" s="209">
        <v>9.6999999999999993</v>
      </c>
      <c r="H3789" s="209">
        <v>6.8259999999999996</v>
      </c>
      <c r="I3789" s="240">
        <v>5.4109999999999996</v>
      </c>
      <c r="J3789" s="240"/>
      <c r="K3789" s="209">
        <v>0.51600000000000001</v>
      </c>
      <c r="L3789" s="20"/>
      <c r="M3789" s="20"/>
      <c r="N3789" s="20"/>
      <c r="O3789" s="209">
        <v>0.11899999999999999</v>
      </c>
      <c r="P3789" s="209">
        <v>4.8579999999999997</v>
      </c>
      <c r="Q3789" s="209">
        <v>5.516</v>
      </c>
      <c r="R3789" s="209">
        <v>8.8010000000000002</v>
      </c>
      <c r="S3789" s="209">
        <v>10.683999999999999</v>
      </c>
      <c r="T3789" s="209">
        <v>9.9190000000000005</v>
      </c>
      <c r="U3789" s="209">
        <v>7.9889999999999999</v>
      </c>
      <c r="V3789" s="209">
        <v>4.6680000000000001</v>
      </c>
      <c r="W3789" s="209">
        <v>2.6040000000000001</v>
      </c>
      <c r="X3789" s="209">
        <v>3.944</v>
      </c>
      <c r="Y3789" s="20"/>
      <c r="Z3789" s="20"/>
      <c r="AA3789" s="209">
        <v>0.126</v>
      </c>
      <c r="AB3789" s="209">
        <v>2.6190000000000002</v>
      </c>
      <c r="AC3789" s="209">
        <v>5.758</v>
      </c>
      <c r="AD3789" s="209">
        <v>8.8629999999999995</v>
      </c>
      <c r="AE3789" s="209">
        <v>10.276</v>
      </c>
      <c r="AF3789" s="209">
        <v>21.687999999999999</v>
      </c>
      <c r="AG3789" s="209">
        <v>7.0949999999999998</v>
      </c>
      <c r="AH3789" s="209">
        <v>6.0579999999999998</v>
      </c>
      <c r="AI3789" s="209">
        <v>4.5650000000000004</v>
      </c>
      <c r="AJ3789" s="209">
        <v>2.149</v>
      </c>
      <c r="AK3789" s="209">
        <v>1.357</v>
      </c>
      <c r="AL3789" s="20"/>
      <c r="AM3789" s="209">
        <v>3.657</v>
      </c>
      <c r="AN3789" s="209">
        <v>5.0860000000000003</v>
      </c>
      <c r="AO3789" s="209">
        <v>7.383</v>
      </c>
      <c r="AP3789" s="209">
        <v>11.343</v>
      </c>
      <c r="AQ3789" s="209">
        <v>11.904</v>
      </c>
      <c r="AR3789" s="209">
        <v>11.593999999999999</v>
      </c>
      <c r="AS3789" s="209">
        <v>8.33</v>
      </c>
      <c r="AT3789" s="209">
        <v>7.5469999999999997</v>
      </c>
      <c r="AU3789" s="209">
        <v>4.8460000000000001</v>
      </c>
      <c r="AV3789" s="209">
        <v>2.0680000000000001</v>
      </c>
      <c r="AW3789" s="209">
        <v>1.194</v>
      </c>
      <c r="AX3789" s="209">
        <v>1.2689999999999999</v>
      </c>
      <c r="AY3789" s="209">
        <v>2.8109999999999999</v>
      </c>
      <c r="AZ3789" s="209">
        <v>5.0389999999999997</v>
      </c>
      <c r="BA3789" s="209">
        <v>5.3780000000000001</v>
      </c>
      <c r="BB3789" s="56">
        <f>BB3790+BB3791+BB3792</f>
        <v>27.464000000000002</v>
      </c>
      <c r="BC3789" s="21">
        <f>BD3789</f>
        <v>36.913978494623656</v>
      </c>
      <c r="BD3789" s="22">
        <f t="shared" si="440"/>
        <v>36.913978494623656</v>
      </c>
      <c r="BE3789" s="21">
        <f>BC3789-BD3789</f>
        <v>0</v>
      </c>
      <c r="BF3789" s="90">
        <v>34.700000000000003</v>
      </c>
      <c r="BG3789" s="10">
        <v>6</v>
      </c>
      <c r="BH3789" s="21">
        <f t="shared" si="441"/>
        <v>2.7463999999999999E-2</v>
      </c>
      <c r="BI3789" s="22">
        <f t="shared" si="441"/>
        <v>2.7463999999999999E-2</v>
      </c>
      <c r="BJ3789" s="21">
        <f>BH3789-BI3789</f>
        <v>0</v>
      </c>
      <c r="BK3789" s="21">
        <v>8.2391999999999993E-2</v>
      </c>
      <c r="BL3789" s="22">
        <v>8.2391999999999993E-2</v>
      </c>
      <c r="BM3789" s="21">
        <v>0</v>
      </c>
      <c r="BN3789" s="21">
        <f t="shared" si="443"/>
        <v>0.32956799999999997</v>
      </c>
      <c r="BO3789" s="22">
        <f t="shared" si="443"/>
        <v>0.32956799999999997</v>
      </c>
      <c r="BP3789" s="21">
        <f t="shared" si="443"/>
        <v>0</v>
      </c>
    </row>
    <row r="3790" spans="1:68" ht="11.1" hidden="1" customHeight="1" outlineLevel="2" x14ac:dyDescent="0.2">
      <c r="A3790" s="10"/>
      <c r="B3790" s="18"/>
      <c r="C3790" s="18"/>
      <c r="D3790" s="18"/>
      <c r="E3790" s="23" t="s">
        <v>3258</v>
      </c>
      <c r="F3790" s="24"/>
      <c r="G3790" s="24"/>
      <c r="H3790" s="24"/>
      <c r="I3790" s="24"/>
      <c r="J3790" s="24"/>
      <c r="K3790" s="24"/>
      <c r="L3790" s="24"/>
      <c r="M3790" s="24"/>
      <c r="N3790" s="24"/>
      <c r="O3790" s="24"/>
      <c r="P3790" s="24"/>
      <c r="Q3790" s="24"/>
      <c r="R3790" s="24"/>
      <c r="S3790" s="24"/>
      <c r="T3790" s="24"/>
      <c r="U3790" s="24"/>
      <c r="V3790" s="24"/>
      <c r="W3790" s="24"/>
      <c r="X3790" s="208">
        <v>3.0459999999999998</v>
      </c>
      <c r="Y3790" s="24"/>
      <c r="Z3790" s="24"/>
      <c r="AA3790" s="24"/>
      <c r="AB3790" s="24"/>
      <c r="AC3790" s="24"/>
      <c r="AD3790" s="24"/>
      <c r="AE3790" s="24"/>
      <c r="AF3790" s="208">
        <v>12.518000000000001</v>
      </c>
      <c r="AG3790" s="208">
        <v>1.353</v>
      </c>
      <c r="AH3790" s="208">
        <v>1.8089999999999999</v>
      </c>
      <c r="AI3790" s="208">
        <v>1.454</v>
      </c>
      <c r="AJ3790" s="208">
        <v>1.5049999999999999</v>
      </c>
      <c r="AK3790" s="208">
        <v>1.3149999999999999</v>
      </c>
      <c r="AL3790" s="24"/>
      <c r="AM3790" s="208">
        <v>2.9590000000000001</v>
      </c>
      <c r="AN3790" s="208">
        <v>1.58</v>
      </c>
      <c r="AO3790" s="208">
        <v>1.57</v>
      </c>
      <c r="AP3790" s="208">
        <v>1.6160000000000001</v>
      </c>
      <c r="AQ3790" s="208">
        <v>1.175</v>
      </c>
      <c r="AR3790" s="208">
        <v>1.49</v>
      </c>
      <c r="AS3790" s="208">
        <v>1.1399999999999999</v>
      </c>
      <c r="AT3790" s="208">
        <v>1.377</v>
      </c>
      <c r="AU3790" s="208">
        <v>1.121</v>
      </c>
      <c r="AV3790" s="208">
        <v>1.3720000000000001</v>
      </c>
      <c r="AW3790" s="208">
        <v>1.194</v>
      </c>
      <c r="AX3790" s="208">
        <v>1.2689999999999999</v>
      </c>
      <c r="AY3790" s="208">
        <v>1.6719999999999999</v>
      </c>
      <c r="AZ3790" s="208">
        <v>1.4139999999999999</v>
      </c>
      <c r="BA3790" s="208">
        <v>0.48099999999999998</v>
      </c>
      <c r="BB3790" s="21">
        <f t="shared" si="442"/>
        <v>12.518000000000001</v>
      </c>
      <c r="BC3790" s="21"/>
      <c r="BD3790" s="22">
        <f t="shared" si="440"/>
        <v>16.8252688172043</v>
      </c>
      <c r="BE3790" s="21"/>
      <c r="BG3790" s="10"/>
      <c r="BH3790" s="21">
        <f t="shared" si="441"/>
        <v>0</v>
      </c>
      <c r="BI3790" s="22">
        <f t="shared" si="441"/>
        <v>1.2517999999999998E-2</v>
      </c>
      <c r="BJ3790" s="21"/>
      <c r="BK3790" s="21">
        <v>0</v>
      </c>
      <c r="BL3790" s="22">
        <v>3.755399999999999E-2</v>
      </c>
      <c r="BM3790" s="21"/>
      <c r="BN3790" s="21">
        <f t="shared" si="443"/>
        <v>0</v>
      </c>
      <c r="BO3790" s="22">
        <f t="shared" si="443"/>
        <v>0.15021599999999996</v>
      </c>
      <c r="BP3790" s="21">
        <f t="shared" si="443"/>
        <v>0</v>
      </c>
    </row>
    <row r="3791" spans="1:68" ht="11.1" hidden="1" customHeight="1" outlineLevel="2" x14ac:dyDescent="0.2">
      <c r="A3791" s="10"/>
      <c r="B3791" s="18"/>
      <c r="C3791" s="18"/>
      <c r="D3791" s="18"/>
      <c r="E3791" s="23" t="s">
        <v>3259</v>
      </c>
      <c r="F3791" s="208">
        <v>13.881</v>
      </c>
      <c r="G3791" s="208">
        <v>9.6430000000000007</v>
      </c>
      <c r="H3791" s="208">
        <v>6.8090000000000002</v>
      </c>
      <c r="I3791" s="239">
        <v>5.35</v>
      </c>
      <c r="J3791" s="239"/>
      <c r="K3791" s="208">
        <v>0.499</v>
      </c>
      <c r="L3791" s="24"/>
      <c r="M3791" s="24"/>
      <c r="N3791" s="24"/>
      <c r="O3791" s="24"/>
      <c r="P3791" s="208">
        <v>4.8109999999999999</v>
      </c>
      <c r="Q3791" s="208">
        <v>5.476</v>
      </c>
      <c r="R3791" s="208">
        <v>8.7430000000000003</v>
      </c>
      <c r="S3791" s="208">
        <v>10.641</v>
      </c>
      <c r="T3791" s="208">
        <v>9.9190000000000005</v>
      </c>
      <c r="U3791" s="208">
        <v>7.9210000000000003</v>
      </c>
      <c r="V3791" s="208">
        <v>4.617</v>
      </c>
      <c r="W3791" s="208">
        <v>2.5609999999999999</v>
      </c>
      <c r="X3791" s="208">
        <v>0.85299999999999998</v>
      </c>
      <c r="Y3791" s="24"/>
      <c r="Z3791" s="24"/>
      <c r="AA3791" s="24"/>
      <c r="AB3791" s="208">
        <v>2.5760000000000001</v>
      </c>
      <c r="AC3791" s="208">
        <v>5.7009999999999996</v>
      </c>
      <c r="AD3791" s="208">
        <v>8.8239999999999998</v>
      </c>
      <c r="AE3791" s="208">
        <v>10.246</v>
      </c>
      <c r="AF3791" s="208">
        <v>9.1300000000000008</v>
      </c>
      <c r="AG3791" s="208">
        <v>5.7229999999999999</v>
      </c>
      <c r="AH3791" s="208">
        <v>4.2030000000000003</v>
      </c>
      <c r="AI3791" s="208">
        <v>3.08</v>
      </c>
      <c r="AJ3791" s="208">
        <v>0.60899999999999999</v>
      </c>
      <c r="AK3791" s="24"/>
      <c r="AL3791" s="24"/>
      <c r="AM3791" s="208">
        <v>0.66400000000000003</v>
      </c>
      <c r="AN3791" s="208">
        <v>3.4710000000000001</v>
      </c>
      <c r="AO3791" s="208">
        <v>5.7709999999999999</v>
      </c>
      <c r="AP3791" s="208">
        <v>9.7270000000000003</v>
      </c>
      <c r="AQ3791" s="208">
        <v>9.6639999999999997</v>
      </c>
      <c r="AR3791" s="208">
        <v>10.103999999999999</v>
      </c>
      <c r="AS3791" s="208">
        <v>7.19</v>
      </c>
      <c r="AT3791" s="208">
        <v>6.17</v>
      </c>
      <c r="AU3791" s="208">
        <v>3.7250000000000001</v>
      </c>
      <c r="AV3791" s="208">
        <v>0.69599999999999995</v>
      </c>
      <c r="AW3791" s="24"/>
      <c r="AX3791" s="24"/>
      <c r="AY3791" s="208">
        <v>1.139</v>
      </c>
      <c r="AZ3791" s="208">
        <v>3.625</v>
      </c>
      <c r="BA3791" s="208">
        <v>4.8970000000000002</v>
      </c>
      <c r="BB3791" s="21">
        <f t="shared" si="442"/>
        <v>13.881</v>
      </c>
      <c r="BC3791" s="21"/>
      <c r="BD3791" s="22">
        <f t="shared" si="440"/>
        <v>18.657258064516128</v>
      </c>
      <c r="BE3791" s="21"/>
      <c r="BG3791" s="10"/>
      <c r="BH3791" s="21">
        <f t="shared" si="441"/>
        <v>0</v>
      </c>
      <c r="BI3791" s="22">
        <f t="shared" si="441"/>
        <v>1.3880999999999999E-2</v>
      </c>
      <c r="BJ3791" s="21"/>
      <c r="BK3791" s="21">
        <v>0</v>
      </c>
      <c r="BL3791" s="22">
        <v>4.1642999999999999E-2</v>
      </c>
      <c r="BM3791" s="21"/>
      <c r="BN3791" s="21">
        <f t="shared" si="443"/>
        <v>0</v>
      </c>
      <c r="BO3791" s="22">
        <f t="shared" si="443"/>
        <v>0.166572</v>
      </c>
      <c r="BP3791" s="21">
        <f t="shared" si="443"/>
        <v>0</v>
      </c>
    </row>
    <row r="3792" spans="1:68" ht="11.1" hidden="1" customHeight="1" outlineLevel="2" x14ac:dyDescent="0.2">
      <c r="A3792" s="10"/>
      <c r="B3792" s="18"/>
      <c r="C3792" s="18"/>
      <c r="D3792" s="18"/>
      <c r="E3792" s="23" t="s">
        <v>3260</v>
      </c>
      <c r="F3792" s="208">
        <v>3.5000000000000003E-2</v>
      </c>
      <c r="G3792" s="208">
        <v>5.7000000000000002E-2</v>
      </c>
      <c r="H3792" s="208">
        <v>1.7000000000000001E-2</v>
      </c>
      <c r="I3792" s="239">
        <v>6.0999999999999999E-2</v>
      </c>
      <c r="J3792" s="239"/>
      <c r="K3792" s="208">
        <v>1.7000000000000001E-2</v>
      </c>
      <c r="L3792" s="24"/>
      <c r="M3792" s="24"/>
      <c r="N3792" s="24"/>
      <c r="O3792" s="208">
        <v>0.11899999999999999</v>
      </c>
      <c r="P3792" s="208">
        <v>4.7E-2</v>
      </c>
      <c r="Q3792" s="208">
        <v>0.04</v>
      </c>
      <c r="R3792" s="208">
        <v>5.8000000000000003E-2</v>
      </c>
      <c r="S3792" s="208">
        <v>4.2999999999999997E-2</v>
      </c>
      <c r="T3792" s="24"/>
      <c r="U3792" s="208">
        <v>6.8000000000000005E-2</v>
      </c>
      <c r="V3792" s="208">
        <v>5.0999999999999997E-2</v>
      </c>
      <c r="W3792" s="208">
        <v>4.2999999999999997E-2</v>
      </c>
      <c r="X3792" s="208">
        <v>4.4999999999999998E-2</v>
      </c>
      <c r="Y3792" s="24"/>
      <c r="Z3792" s="24"/>
      <c r="AA3792" s="208">
        <v>0.126</v>
      </c>
      <c r="AB3792" s="208">
        <v>4.2999999999999997E-2</v>
      </c>
      <c r="AC3792" s="208">
        <v>5.7000000000000002E-2</v>
      </c>
      <c r="AD3792" s="208">
        <v>3.9E-2</v>
      </c>
      <c r="AE3792" s="208">
        <v>0.03</v>
      </c>
      <c r="AF3792" s="208">
        <v>0.04</v>
      </c>
      <c r="AG3792" s="208">
        <v>1.9E-2</v>
      </c>
      <c r="AH3792" s="208">
        <v>4.5999999999999999E-2</v>
      </c>
      <c r="AI3792" s="208">
        <v>3.1E-2</v>
      </c>
      <c r="AJ3792" s="208">
        <v>3.5000000000000003E-2</v>
      </c>
      <c r="AK3792" s="208">
        <v>4.2000000000000003E-2</v>
      </c>
      <c r="AL3792" s="24"/>
      <c r="AM3792" s="208">
        <v>3.4000000000000002E-2</v>
      </c>
      <c r="AN3792" s="208">
        <v>3.5000000000000003E-2</v>
      </c>
      <c r="AO3792" s="208">
        <v>4.2000000000000003E-2</v>
      </c>
      <c r="AP3792" s="24"/>
      <c r="AQ3792" s="208">
        <v>1.0649999999999999</v>
      </c>
      <c r="AR3792" s="24"/>
      <c r="AS3792" s="24"/>
      <c r="AT3792" s="24"/>
      <c r="AU3792" s="24"/>
      <c r="AV3792" s="24"/>
      <c r="AW3792" s="24"/>
      <c r="AX3792" s="24"/>
      <c r="AY3792" s="24"/>
      <c r="AZ3792" s="24"/>
      <c r="BA3792" s="24"/>
      <c r="BB3792" s="21">
        <f t="shared" si="442"/>
        <v>1.0649999999999999</v>
      </c>
      <c r="BC3792" s="21"/>
      <c r="BD3792" s="22">
        <f t="shared" si="440"/>
        <v>1.4314516129032258</v>
      </c>
      <c r="BE3792" s="21"/>
      <c r="BG3792" s="10"/>
      <c r="BH3792" s="21">
        <f t="shared" si="441"/>
        <v>0</v>
      </c>
      <c r="BI3792" s="22">
        <f t="shared" si="441"/>
        <v>1.065E-3</v>
      </c>
      <c r="BJ3792" s="21"/>
      <c r="BK3792" s="21">
        <v>0</v>
      </c>
      <c r="BL3792" s="22">
        <v>3.1949999999999999E-3</v>
      </c>
      <c r="BM3792" s="21"/>
      <c r="BN3792" s="21">
        <f t="shared" si="443"/>
        <v>0</v>
      </c>
      <c r="BO3792" s="22">
        <f t="shared" si="443"/>
        <v>1.278E-2</v>
      </c>
      <c r="BP3792" s="21">
        <f t="shared" si="443"/>
        <v>0</v>
      </c>
    </row>
    <row r="3793" spans="1:68" ht="11.1" hidden="1" customHeight="1" outlineLevel="1" collapsed="1" x14ac:dyDescent="0.2">
      <c r="A3793" s="10"/>
      <c r="B3793" s="18"/>
      <c r="C3793" s="18"/>
      <c r="D3793" s="18"/>
      <c r="E3793" s="19" t="s">
        <v>3261</v>
      </c>
      <c r="F3793" s="209">
        <v>4.4820000000000002</v>
      </c>
      <c r="G3793" s="209">
        <v>1.706</v>
      </c>
      <c r="H3793" s="209">
        <v>1.8520000000000001</v>
      </c>
      <c r="I3793" s="240">
        <v>1.5</v>
      </c>
      <c r="J3793" s="240"/>
      <c r="K3793" s="209">
        <v>1.0669999999999999</v>
      </c>
      <c r="L3793" s="209">
        <v>0.08</v>
      </c>
      <c r="M3793" s="209">
        <v>0.124</v>
      </c>
      <c r="N3793" s="209">
        <v>0.81100000000000005</v>
      </c>
      <c r="O3793" s="209">
        <v>2.758</v>
      </c>
      <c r="P3793" s="209">
        <v>2.758</v>
      </c>
      <c r="Q3793" s="20"/>
      <c r="R3793" s="20"/>
      <c r="S3793" s="209">
        <v>3.2949999999999999</v>
      </c>
      <c r="T3793" s="209">
        <v>3.0329999999999999</v>
      </c>
      <c r="U3793" s="209">
        <v>2.0470000000000002</v>
      </c>
      <c r="V3793" s="209">
        <v>1.2949999999999999</v>
      </c>
      <c r="W3793" s="20"/>
      <c r="X3793" s="209">
        <v>0.61099999999999999</v>
      </c>
      <c r="Y3793" s="209">
        <v>8.8999999999999996E-2</v>
      </c>
      <c r="Z3793" s="209">
        <v>0.09</v>
      </c>
      <c r="AA3793" s="20"/>
      <c r="AB3793" s="209">
        <v>1.2589999999999999</v>
      </c>
      <c r="AC3793" s="209">
        <v>2.7869999999999999</v>
      </c>
      <c r="AD3793" s="209">
        <v>3.3769999999999998</v>
      </c>
      <c r="AE3793" s="209">
        <v>1.41</v>
      </c>
      <c r="AF3793" s="209">
        <v>2.488</v>
      </c>
      <c r="AG3793" s="209">
        <v>1.3220000000000001</v>
      </c>
      <c r="AH3793" s="209">
        <v>0.46</v>
      </c>
      <c r="AI3793" s="209">
        <v>0.2</v>
      </c>
      <c r="AJ3793" s="209">
        <v>0.33500000000000002</v>
      </c>
      <c r="AK3793" s="209">
        <v>4.9000000000000002E-2</v>
      </c>
      <c r="AL3793" s="209">
        <v>5.3999999999999999E-2</v>
      </c>
      <c r="AM3793" s="209">
        <v>0.33</v>
      </c>
      <c r="AN3793" s="209">
        <v>0.84199999999999997</v>
      </c>
      <c r="AO3793" s="209">
        <v>2.407</v>
      </c>
      <c r="AP3793" s="209">
        <v>1.9319999999999999</v>
      </c>
      <c r="AQ3793" s="209">
        <v>2.706</v>
      </c>
      <c r="AR3793" s="209">
        <v>1.853</v>
      </c>
      <c r="AS3793" s="209">
        <v>1.643</v>
      </c>
      <c r="AT3793" s="209">
        <v>0.75900000000000001</v>
      </c>
      <c r="AU3793" s="209">
        <v>0.28100000000000003</v>
      </c>
      <c r="AV3793" s="209">
        <v>6.0999999999999999E-2</v>
      </c>
      <c r="AW3793" s="209">
        <v>2.5999999999999999E-2</v>
      </c>
      <c r="AX3793" s="209">
        <v>4.3999999999999997E-2</v>
      </c>
      <c r="AY3793" s="209">
        <v>0.33700000000000002</v>
      </c>
      <c r="AZ3793" s="209">
        <v>0.496</v>
      </c>
      <c r="BA3793" s="209">
        <v>1.173</v>
      </c>
      <c r="BB3793" s="21">
        <f t="shared" si="442"/>
        <v>4.4820000000000002</v>
      </c>
      <c r="BC3793" s="21">
        <f>BF3793</f>
        <v>7.4</v>
      </c>
      <c r="BD3793" s="22">
        <f t="shared" si="440"/>
        <v>6.024193548387097</v>
      </c>
      <c r="BE3793" s="21">
        <f>BC3793-BD3793</f>
        <v>1.3758064516129034</v>
      </c>
      <c r="BF3793" s="90">
        <v>7.4</v>
      </c>
      <c r="BG3793" s="10"/>
      <c r="BH3793" s="21">
        <f t="shared" si="441"/>
        <v>5.5056000000000003E-3</v>
      </c>
      <c r="BI3793" s="22">
        <f t="shared" si="441"/>
        <v>4.4819999999999999E-3</v>
      </c>
      <c r="BJ3793" s="21">
        <f>BH3793-BI3793</f>
        <v>1.0236000000000004E-3</v>
      </c>
      <c r="BK3793" s="21">
        <v>1.6516800000000002E-2</v>
      </c>
      <c r="BL3793" s="22">
        <v>1.3446E-2</v>
      </c>
      <c r="BM3793" s="21">
        <v>3.070800000000002E-3</v>
      </c>
      <c r="BN3793" s="21">
        <f t="shared" si="443"/>
        <v>6.6067200000000006E-2</v>
      </c>
      <c r="BO3793" s="22">
        <f t="shared" si="443"/>
        <v>5.3783999999999998E-2</v>
      </c>
      <c r="BP3793" s="21">
        <f t="shared" si="443"/>
        <v>1.2283200000000008E-2</v>
      </c>
    </row>
    <row r="3794" spans="1:68" ht="11.1" hidden="1" customHeight="1" outlineLevel="2" x14ac:dyDescent="0.2">
      <c r="A3794" s="10"/>
      <c r="B3794" s="18"/>
      <c r="C3794" s="18"/>
      <c r="D3794" s="18"/>
      <c r="E3794" s="23"/>
      <c r="F3794" s="208">
        <v>4.4820000000000002</v>
      </c>
      <c r="G3794" s="208">
        <v>1.706</v>
      </c>
      <c r="H3794" s="208">
        <v>1.8520000000000001</v>
      </c>
      <c r="I3794" s="239">
        <v>1.5</v>
      </c>
      <c r="J3794" s="239"/>
      <c r="K3794" s="208">
        <v>1.0669999999999999</v>
      </c>
      <c r="L3794" s="208">
        <v>0.08</v>
      </c>
      <c r="M3794" s="208">
        <v>0.124</v>
      </c>
      <c r="N3794" s="208">
        <v>0.81100000000000005</v>
      </c>
      <c r="O3794" s="208">
        <v>2.758</v>
      </c>
      <c r="P3794" s="208">
        <v>2.758</v>
      </c>
      <c r="Q3794" s="24"/>
      <c r="R3794" s="24"/>
      <c r="S3794" s="208">
        <v>3.2949999999999999</v>
      </c>
      <c r="T3794" s="208">
        <v>3.0329999999999999</v>
      </c>
      <c r="U3794" s="208">
        <v>2.0470000000000002</v>
      </c>
      <c r="V3794" s="208">
        <v>1.2949999999999999</v>
      </c>
      <c r="W3794" s="24"/>
      <c r="X3794" s="208">
        <v>0.61099999999999999</v>
      </c>
      <c r="Y3794" s="208">
        <v>8.8999999999999996E-2</v>
      </c>
      <c r="Z3794" s="208">
        <v>0.09</v>
      </c>
      <c r="AA3794" s="24"/>
      <c r="AB3794" s="208">
        <v>1.2589999999999999</v>
      </c>
      <c r="AC3794" s="208">
        <v>2.7869999999999999</v>
      </c>
      <c r="AD3794" s="208">
        <v>3.3769999999999998</v>
      </c>
      <c r="AE3794" s="208">
        <v>1.41</v>
      </c>
      <c r="AF3794" s="208">
        <v>2.488</v>
      </c>
      <c r="AG3794" s="208">
        <v>1.3220000000000001</v>
      </c>
      <c r="AH3794" s="208">
        <v>0.46</v>
      </c>
      <c r="AI3794" s="208">
        <v>0.2</v>
      </c>
      <c r="AJ3794" s="208">
        <v>0.33500000000000002</v>
      </c>
      <c r="AK3794" s="208">
        <v>4.9000000000000002E-2</v>
      </c>
      <c r="AL3794" s="208">
        <v>5.3999999999999999E-2</v>
      </c>
      <c r="AM3794" s="208">
        <v>0.33</v>
      </c>
      <c r="AN3794" s="208">
        <v>0.84199999999999997</v>
      </c>
      <c r="AO3794" s="208">
        <v>2.407</v>
      </c>
      <c r="AP3794" s="208">
        <v>1.9319999999999999</v>
      </c>
      <c r="AQ3794" s="208">
        <v>2.706</v>
      </c>
      <c r="AR3794" s="208">
        <v>1.853</v>
      </c>
      <c r="AS3794" s="208">
        <v>1.643</v>
      </c>
      <c r="AT3794" s="208">
        <v>0.75900000000000001</v>
      </c>
      <c r="AU3794" s="208">
        <v>0.28100000000000003</v>
      </c>
      <c r="AV3794" s="208">
        <v>6.0999999999999999E-2</v>
      </c>
      <c r="AW3794" s="208">
        <v>2.5999999999999999E-2</v>
      </c>
      <c r="AX3794" s="208">
        <v>4.3999999999999997E-2</v>
      </c>
      <c r="AY3794" s="208">
        <v>0.33700000000000002</v>
      </c>
      <c r="AZ3794" s="208">
        <v>0.496</v>
      </c>
      <c r="BA3794" s="208">
        <v>1.173</v>
      </c>
      <c r="BB3794" s="21">
        <f t="shared" si="442"/>
        <v>4.4820000000000002</v>
      </c>
      <c r="BC3794" s="21"/>
      <c r="BD3794" s="22">
        <f t="shared" si="440"/>
        <v>6.024193548387097</v>
      </c>
      <c r="BE3794" s="21"/>
      <c r="BG3794" s="10"/>
      <c r="BH3794" s="21">
        <f t="shared" si="441"/>
        <v>0</v>
      </c>
      <c r="BI3794" s="22">
        <f t="shared" si="441"/>
        <v>4.4819999999999999E-3</v>
      </c>
      <c r="BJ3794" s="21"/>
      <c r="BK3794" s="21">
        <v>0</v>
      </c>
      <c r="BL3794" s="22">
        <v>1.3446E-2</v>
      </c>
      <c r="BM3794" s="21"/>
      <c r="BN3794" s="21">
        <f t="shared" si="443"/>
        <v>0</v>
      </c>
      <c r="BO3794" s="22">
        <f t="shared" si="443"/>
        <v>5.3783999999999998E-2</v>
      </c>
      <c r="BP3794" s="21">
        <f t="shared" si="443"/>
        <v>0</v>
      </c>
    </row>
    <row r="3795" spans="1:68" ht="11.1" hidden="1" customHeight="1" outlineLevel="1" collapsed="1" x14ac:dyDescent="0.2">
      <c r="A3795" s="10"/>
      <c r="B3795" s="18"/>
      <c r="C3795" s="18"/>
      <c r="D3795" s="18"/>
      <c r="E3795" s="19" t="s">
        <v>3262</v>
      </c>
      <c r="F3795" s="20"/>
      <c r="G3795" s="20"/>
      <c r="H3795" s="20"/>
      <c r="I3795" s="20"/>
      <c r="J3795" s="20"/>
      <c r="K3795" s="20"/>
      <c r="L3795" s="20"/>
      <c r="M3795" s="20"/>
      <c r="N3795" s="20"/>
      <c r="O3795" s="20"/>
      <c r="P3795" s="20"/>
      <c r="Q3795" s="209">
        <v>6.2809999999999997</v>
      </c>
      <c r="R3795" s="209">
        <v>1.018</v>
      </c>
      <c r="S3795" s="209">
        <v>7.91</v>
      </c>
      <c r="T3795" s="209">
        <v>4.3</v>
      </c>
      <c r="U3795" s="209">
        <v>4.88</v>
      </c>
      <c r="V3795" s="209">
        <v>2</v>
      </c>
      <c r="W3795" s="20"/>
      <c r="X3795" s="20"/>
      <c r="Y3795" s="20"/>
      <c r="Z3795" s="20"/>
      <c r="AA3795" s="20"/>
      <c r="AB3795" s="209">
        <v>4.1779999999999999</v>
      </c>
      <c r="AC3795" s="209">
        <v>3.3</v>
      </c>
      <c r="AD3795" s="209">
        <v>8.6820000000000004</v>
      </c>
      <c r="AE3795" s="209">
        <v>4</v>
      </c>
      <c r="AF3795" s="209">
        <v>4.3</v>
      </c>
      <c r="AG3795" s="209">
        <v>9.3439999999999994</v>
      </c>
      <c r="AH3795" s="209">
        <v>2.323</v>
      </c>
      <c r="AI3795" s="209">
        <v>0.5</v>
      </c>
      <c r="AJ3795" s="20"/>
      <c r="AK3795" s="20"/>
      <c r="AL3795" s="20"/>
      <c r="AM3795" s="209">
        <v>2.3420000000000001</v>
      </c>
      <c r="AN3795" s="209">
        <v>4.32</v>
      </c>
      <c r="AO3795" s="209">
        <v>7.9139999999999997</v>
      </c>
      <c r="AP3795" s="209">
        <v>4.24</v>
      </c>
      <c r="AQ3795" s="209">
        <v>4.5</v>
      </c>
      <c r="AR3795" s="209">
        <v>4.3</v>
      </c>
      <c r="AS3795" s="209">
        <v>3.2</v>
      </c>
      <c r="AT3795" s="209">
        <v>16.552</v>
      </c>
      <c r="AU3795" s="209">
        <v>1.093</v>
      </c>
      <c r="AV3795" s="20"/>
      <c r="AW3795" s="20"/>
      <c r="AX3795" s="20"/>
      <c r="AY3795" s="209">
        <v>1.0009999999999999</v>
      </c>
      <c r="AZ3795" s="209">
        <v>2.8410000000000002</v>
      </c>
      <c r="BA3795" s="209">
        <v>5.8380000000000001</v>
      </c>
      <c r="BB3795" s="21">
        <f t="shared" si="442"/>
        <v>16.552</v>
      </c>
      <c r="BC3795" s="21">
        <f>BD3795</f>
        <v>22.247311827956988</v>
      </c>
      <c r="BD3795" s="22">
        <f t="shared" si="440"/>
        <v>22.247311827956988</v>
      </c>
      <c r="BE3795" s="21">
        <f>BC3795-BD3795</f>
        <v>0</v>
      </c>
      <c r="BF3795" s="91">
        <v>11.44</v>
      </c>
      <c r="BG3795" s="10">
        <v>6</v>
      </c>
      <c r="BH3795" s="21">
        <f t="shared" si="441"/>
        <v>1.6552000000000001E-2</v>
      </c>
      <c r="BI3795" s="22">
        <f t="shared" si="441"/>
        <v>1.6552000000000001E-2</v>
      </c>
      <c r="BJ3795" s="21">
        <f>BH3795-BI3795</f>
        <v>0</v>
      </c>
      <c r="BK3795" s="21">
        <v>4.9656000000000006E-2</v>
      </c>
      <c r="BL3795" s="22">
        <v>4.9656000000000006E-2</v>
      </c>
      <c r="BM3795" s="21">
        <v>0</v>
      </c>
      <c r="BN3795" s="21">
        <f t="shared" si="443"/>
        <v>0.19862400000000002</v>
      </c>
      <c r="BO3795" s="22">
        <f t="shared" si="443"/>
        <v>0.19862400000000002</v>
      </c>
      <c r="BP3795" s="21">
        <f t="shared" si="443"/>
        <v>0</v>
      </c>
    </row>
    <row r="3796" spans="1:68" ht="11.1" hidden="1" customHeight="1" outlineLevel="2" x14ac:dyDescent="0.2">
      <c r="A3796" s="10"/>
      <c r="B3796" s="18"/>
      <c r="C3796" s="18"/>
      <c r="D3796" s="18"/>
      <c r="E3796" s="23" t="s">
        <v>3263</v>
      </c>
      <c r="F3796" s="24"/>
      <c r="G3796" s="24"/>
      <c r="H3796" s="24"/>
      <c r="I3796" s="24"/>
      <c r="J3796" s="24"/>
      <c r="K3796" s="24"/>
      <c r="L3796" s="24"/>
      <c r="M3796" s="24"/>
      <c r="N3796" s="24"/>
      <c r="O3796" s="24"/>
      <c r="P3796" s="24"/>
      <c r="Q3796" s="208">
        <v>6.2809999999999997</v>
      </c>
      <c r="R3796" s="208">
        <v>1.018</v>
      </c>
      <c r="S3796" s="208">
        <v>7.91</v>
      </c>
      <c r="T3796" s="208">
        <v>4.3</v>
      </c>
      <c r="U3796" s="208">
        <v>4.88</v>
      </c>
      <c r="V3796" s="208">
        <v>2</v>
      </c>
      <c r="W3796" s="24"/>
      <c r="X3796" s="24"/>
      <c r="Y3796" s="24"/>
      <c r="Z3796" s="24"/>
      <c r="AA3796" s="24"/>
      <c r="AB3796" s="208">
        <v>4.1779999999999999</v>
      </c>
      <c r="AC3796" s="208">
        <v>3.3</v>
      </c>
      <c r="AD3796" s="208">
        <v>8.6820000000000004</v>
      </c>
      <c r="AE3796" s="208">
        <v>4</v>
      </c>
      <c r="AF3796" s="208">
        <v>4.3</v>
      </c>
      <c r="AG3796" s="208">
        <v>9.3439999999999994</v>
      </c>
      <c r="AH3796" s="208">
        <v>2.323</v>
      </c>
      <c r="AI3796" s="208">
        <v>0.5</v>
      </c>
      <c r="AJ3796" s="24"/>
      <c r="AK3796" s="24"/>
      <c r="AL3796" s="24"/>
      <c r="AM3796" s="208">
        <v>2.3420000000000001</v>
      </c>
      <c r="AN3796" s="208">
        <v>4.32</v>
      </c>
      <c r="AO3796" s="208">
        <v>7.9139999999999997</v>
      </c>
      <c r="AP3796" s="208">
        <v>4.24</v>
      </c>
      <c r="AQ3796" s="208">
        <v>4.5</v>
      </c>
      <c r="AR3796" s="208">
        <v>4.3</v>
      </c>
      <c r="AS3796" s="208">
        <v>3.2</v>
      </c>
      <c r="AT3796" s="208">
        <v>16.552</v>
      </c>
      <c r="AU3796" s="208">
        <v>1.093</v>
      </c>
      <c r="AV3796" s="24"/>
      <c r="AW3796" s="24"/>
      <c r="AX3796" s="24"/>
      <c r="AY3796" s="208">
        <v>1.0009999999999999</v>
      </c>
      <c r="AZ3796" s="208">
        <v>2.8410000000000002</v>
      </c>
      <c r="BA3796" s="208">
        <v>5.8380000000000001</v>
      </c>
      <c r="BB3796" s="21">
        <f t="shared" si="442"/>
        <v>16.552</v>
      </c>
      <c r="BC3796" s="21"/>
      <c r="BD3796" s="22">
        <f t="shared" si="440"/>
        <v>22.247311827956988</v>
      </c>
      <c r="BE3796" s="21"/>
      <c r="BG3796" s="10"/>
      <c r="BH3796" s="21">
        <f t="shared" si="441"/>
        <v>0</v>
      </c>
      <c r="BI3796" s="22">
        <f t="shared" si="441"/>
        <v>1.6552000000000001E-2</v>
      </c>
      <c r="BJ3796" s="21"/>
      <c r="BK3796" s="21">
        <v>0</v>
      </c>
      <c r="BL3796" s="22">
        <v>4.9656000000000006E-2</v>
      </c>
      <c r="BM3796" s="21"/>
      <c r="BN3796" s="21">
        <f t="shared" si="443"/>
        <v>0</v>
      </c>
      <c r="BO3796" s="22">
        <f t="shared" si="443"/>
        <v>0.19862400000000002</v>
      </c>
      <c r="BP3796" s="21">
        <f t="shared" si="443"/>
        <v>0</v>
      </c>
    </row>
    <row r="3797" spans="1:68" ht="11.1" hidden="1" customHeight="1" outlineLevel="1" collapsed="1" x14ac:dyDescent="0.2">
      <c r="A3797" s="10"/>
      <c r="B3797" s="18"/>
      <c r="C3797" s="18"/>
      <c r="D3797" s="18"/>
      <c r="E3797" s="19" t="s">
        <v>3264</v>
      </c>
      <c r="F3797" s="207">
        <v>2434.5</v>
      </c>
      <c r="G3797" s="207">
        <v>2123.8850000000002</v>
      </c>
      <c r="H3797" s="207">
        <v>1763.0509999999999</v>
      </c>
      <c r="I3797" s="236">
        <v>1230.1759999999999</v>
      </c>
      <c r="J3797" s="236"/>
      <c r="K3797" s="209">
        <v>734.65599999999995</v>
      </c>
      <c r="L3797" s="209">
        <v>792.41499999999996</v>
      </c>
      <c r="M3797" s="209">
        <v>423.32900000000001</v>
      </c>
      <c r="N3797" s="209">
        <v>420.23399999999998</v>
      </c>
      <c r="O3797" s="209">
        <v>606.81100000000004</v>
      </c>
      <c r="P3797" s="207">
        <v>1461.982</v>
      </c>
      <c r="Q3797" s="207">
        <v>2031.8520000000001</v>
      </c>
      <c r="R3797" s="207">
        <v>2639.6559999999999</v>
      </c>
      <c r="S3797" s="207">
        <v>2694.8249999999998</v>
      </c>
      <c r="T3797" s="207">
        <v>2546.5639999999999</v>
      </c>
      <c r="U3797" s="207">
        <v>1799.4359999999999</v>
      </c>
      <c r="V3797" s="207">
        <v>1160.373</v>
      </c>
      <c r="W3797" s="209">
        <v>812.59799999999996</v>
      </c>
      <c r="X3797" s="209">
        <v>498.459</v>
      </c>
      <c r="Y3797" s="209">
        <v>404.64800000000002</v>
      </c>
      <c r="Z3797" s="209">
        <v>370.40499999999997</v>
      </c>
      <c r="AA3797" s="209">
        <v>522.596</v>
      </c>
      <c r="AB3797" s="207">
        <v>1241.5930000000001</v>
      </c>
      <c r="AC3797" s="207">
        <v>2060.076</v>
      </c>
      <c r="AD3797" s="207">
        <v>2929.3580000000002</v>
      </c>
      <c r="AE3797" s="207">
        <v>2623.152</v>
      </c>
      <c r="AF3797" s="207">
        <v>2298.4140000000002</v>
      </c>
      <c r="AG3797" s="207">
        <v>1663.3689999999999</v>
      </c>
      <c r="AH3797" s="207">
        <v>1180.79</v>
      </c>
      <c r="AI3797" s="209">
        <v>655.51599999999996</v>
      </c>
      <c r="AJ3797" s="209">
        <v>390.31799999999998</v>
      </c>
      <c r="AK3797" s="209">
        <v>410.05700000000002</v>
      </c>
      <c r="AL3797" s="209">
        <v>421.98700000000002</v>
      </c>
      <c r="AM3797" s="209">
        <v>624.75599999999997</v>
      </c>
      <c r="AN3797" s="207">
        <v>2619.0459999999998</v>
      </c>
      <c r="AO3797" s="207">
        <v>1049.5450000000001</v>
      </c>
      <c r="AP3797" s="207">
        <v>2514.89</v>
      </c>
      <c r="AQ3797" s="207">
        <v>2448.7600000000002</v>
      </c>
      <c r="AR3797" s="207">
        <v>2101.527</v>
      </c>
      <c r="AS3797" s="207">
        <v>1841.143</v>
      </c>
      <c r="AT3797" s="207">
        <v>1141.7860000000001</v>
      </c>
      <c r="AU3797" s="209">
        <v>729.66</v>
      </c>
      <c r="AV3797" s="209">
        <v>511.64600000000002</v>
      </c>
      <c r="AW3797" s="209">
        <v>307.60700000000003</v>
      </c>
      <c r="AX3797" s="209">
        <v>330.56700000000001</v>
      </c>
      <c r="AY3797" s="209">
        <v>658.91899999999998</v>
      </c>
      <c r="AZ3797" s="209">
        <v>966.76199999999994</v>
      </c>
      <c r="BA3797" s="207">
        <v>1819.4069999999999</v>
      </c>
      <c r="BB3797" s="56">
        <f>BB3798+BB3799+BB3800+BB3801</f>
        <v>4973.1490000000003</v>
      </c>
      <c r="BC3797" s="21">
        <f>BF3797</f>
        <v>21552.98</v>
      </c>
      <c r="BD3797" s="22">
        <f t="shared" si="440"/>
        <v>6684.3400537634416</v>
      </c>
      <c r="BE3797" s="21">
        <f>BC3797-BD3797</f>
        <v>14868.639946236559</v>
      </c>
      <c r="BF3797" s="91">
        <v>21552.98</v>
      </c>
      <c r="BG3797" s="10">
        <v>3</v>
      </c>
      <c r="BH3797" s="21">
        <f t="shared" si="441"/>
        <v>16.035417120000002</v>
      </c>
      <c r="BI3797" s="22">
        <f t="shared" si="441"/>
        <v>4.9731490000000012</v>
      </c>
      <c r="BJ3797" s="21">
        <f>BH3797-BI3797</f>
        <v>11.062268120000001</v>
      </c>
      <c r="BK3797" s="21">
        <v>48.106251360000002</v>
      </c>
      <c r="BL3797" s="22">
        <v>14.919447000000003</v>
      </c>
      <c r="BM3797" s="21">
        <v>33.186804359999996</v>
      </c>
      <c r="BN3797" s="21">
        <f t="shared" si="443"/>
        <v>192.42500544000001</v>
      </c>
      <c r="BO3797" s="22">
        <f t="shared" si="443"/>
        <v>59.677788000000014</v>
      </c>
      <c r="BP3797" s="21">
        <f t="shared" si="443"/>
        <v>132.74721743999999</v>
      </c>
    </row>
    <row r="3798" spans="1:68" ht="11.1" hidden="1" customHeight="1" outlineLevel="2" x14ac:dyDescent="0.2">
      <c r="A3798" s="10"/>
      <c r="B3798" s="18"/>
      <c r="C3798" s="18"/>
      <c r="D3798" s="18"/>
      <c r="E3798" s="23" t="s">
        <v>3265</v>
      </c>
      <c r="F3798" s="24"/>
      <c r="G3798" s="208">
        <v>75.784999999999997</v>
      </c>
      <c r="H3798" s="208">
        <v>46.350999999999999</v>
      </c>
      <c r="I3798" s="239">
        <v>52.072000000000003</v>
      </c>
      <c r="J3798" s="239"/>
      <c r="K3798" s="208">
        <v>44.600999999999999</v>
      </c>
      <c r="L3798" s="208">
        <v>27.914999999999999</v>
      </c>
      <c r="M3798" s="208">
        <v>34.311</v>
      </c>
      <c r="N3798" s="208">
        <v>35.79</v>
      </c>
      <c r="O3798" s="208">
        <v>33.159999999999997</v>
      </c>
      <c r="P3798" s="208">
        <v>34.106000000000002</v>
      </c>
      <c r="Q3798" s="208">
        <v>31.056000000000001</v>
      </c>
      <c r="R3798" s="208">
        <v>39.789000000000001</v>
      </c>
      <c r="S3798" s="208">
        <v>27.986999999999998</v>
      </c>
      <c r="T3798" s="208">
        <v>48.19</v>
      </c>
      <c r="U3798" s="208">
        <v>37.731999999999999</v>
      </c>
      <c r="V3798" s="208">
        <v>42.073</v>
      </c>
      <c r="W3798" s="208">
        <v>37.777999999999999</v>
      </c>
      <c r="X3798" s="208">
        <v>31.667999999999999</v>
      </c>
      <c r="Y3798" s="208">
        <v>7.2510000000000003</v>
      </c>
      <c r="Z3798" s="208">
        <v>11.814</v>
      </c>
      <c r="AA3798" s="208">
        <v>22.815999999999999</v>
      </c>
      <c r="AB3798" s="208">
        <v>33.524000000000001</v>
      </c>
      <c r="AC3798" s="208">
        <v>18.61</v>
      </c>
      <c r="AD3798" s="208">
        <v>30.885000000000002</v>
      </c>
      <c r="AE3798" s="208">
        <v>25.582999999999998</v>
      </c>
      <c r="AF3798" s="208">
        <v>33.024999999999999</v>
      </c>
      <c r="AG3798" s="208">
        <v>35.640999999999998</v>
      </c>
      <c r="AH3798" s="208">
        <v>31.228999999999999</v>
      </c>
      <c r="AI3798" s="208">
        <v>2.4369999999999998</v>
      </c>
      <c r="AJ3798" s="24"/>
      <c r="AK3798" s="24"/>
      <c r="AL3798" s="24"/>
      <c r="AM3798" s="24"/>
      <c r="AN3798" s="24"/>
      <c r="AO3798" s="24"/>
      <c r="AP3798" s="24"/>
      <c r="AQ3798" s="24"/>
      <c r="AR3798" s="24"/>
      <c r="AS3798" s="24"/>
      <c r="AT3798" s="24"/>
      <c r="AU3798" s="24"/>
      <c r="AV3798" s="24"/>
      <c r="AW3798" s="24"/>
      <c r="AX3798" s="24"/>
      <c r="AY3798" s="24"/>
      <c r="AZ3798" s="24"/>
      <c r="BA3798" s="24"/>
      <c r="BB3798" s="21">
        <f t="shared" si="442"/>
        <v>75.784999999999997</v>
      </c>
      <c r="BC3798" s="21"/>
      <c r="BD3798" s="22">
        <f t="shared" si="440"/>
        <v>101.86155913978494</v>
      </c>
      <c r="BE3798" s="21"/>
      <c r="BG3798" s="10"/>
      <c r="BH3798" s="21">
        <f t="shared" si="441"/>
        <v>0</v>
      </c>
      <c r="BI3798" s="22">
        <f t="shared" si="441"/>
        <v>7.5785000000000005E-2</v>
      </c>
      <c r="BJ3798" s="21"/>
      <c r="BK3798" s="21">
        <v>0</v>
      </c>
      <c r="BL3798" s="22">
        <v>0.22735500000000003</v>
      </c>
      <c r="BM3798" s="21"/>
      <c r="BN3798" s="21">
        <f t="shared" si="443"/>
        <v>0</v>
      </c>
      <c r="BO3798" s="22">
        <f t="shared" si="443"/>
        <v>0.90942000000000012</v>
      </c>
      <c r="BP3798" s="21">
        <f t="shared" si="443"/>
        <v>0</v>
      </c>
    </row>
    <row r="3799" spans="1:68" ht="11.1" hidden="1" customHeight="1" outlineLevel="2" x14ac:dyDescent="0.2">
      <c r="A3799" s="10"/>
      <c r="B3799" s="18"/>
      <c r="C3799" s="18"/>
      <c r="D3799" s="18"/>
      <c r="E3799" s="23" t="s">
        <v>3266</v>
      </c>
      <c r="F3799" s="208">
        <v>360.3</v>
      </c>
      <c r="G3799" s="208">
        <v>393.2</v>
      </c>
      <c r="H3799" s="208">
        <v>419.2</v>
      </c>
      <c r="I3799" s="239">
        <v>414.47800000000001</v>
      </c>
      <c r="J3799" s="239"/>
      <c r="K3799" s="208">
        <v>287.27100000000002</v>
      </c>
      <c r="L3799" s="208">
        <v>763</v>
      </c>
      <c r="M3799" s="208">
        <v>374.45699999999999</v>
      </c>
      <c r="N3799" s="208">
        <v>384.44400000000002</v>
      </c>
      <c r="O3799" s="208">
        <v>573.65099999999995</v>
      </c>
      <c r="P3799" s="208">
        <v>416.60599999999999</v>
      </c>
      <c r="Q3799" s="208">
        <v>368.49099999999999</v>
      </c>
      <c r="R3799" s="206">
        <v>2171.607</v>
      </c>
      <c r="S3799" s="206">
        <v>2251.7930000000001</v>
      </c>
      <c r="T3799" s="206">
        <v>2107.212</v>
      </c>
      <c r="U3799" s="208">
        <v>452.56</v>
      </c>
      <c r="V3799" s="208">
        <v>404.27100000000002</v>
      </c>
      <c r="W3799" s="208">
        <v>366.70800000000003</v>
      </c>
      <c r="X3799" s="208">
        <v>444.84800000000001</v>
      </c>
      <c r="Y3799" s="208">
        <v>397.39699999999999</v>
      </c>
      <c r="Z3799" s="208">
        <v>358.59100000000001</v>
      </c>
      <c r="AA3799" s="208">
        <v>499.78</v>
      </c>
      <c r="AB3799" s="208">
        <v>620.79399999999998</v>
      </c>
      <c r="AC3799" s="208">
        <v>350.40199999999999</v>
      </c>
      <c r="AD3799" s="208">
        <v>569.755</v>
      </c>
      <c r="AE3799" s="208">
        <v>503.68799999999999</v>
      </c>
      <c r="AF3799" s="208">
        <v>596.58900000000006</v>
      </c>
      <c r="AG3799" s="208">
        <v>571.96</v>
      </c>
      <c r="AH3799" s="208">
        <v>549.07399999999996</v>
      </c>
      <c r="AI3799" s="208">
        <v>417.70499999999998</v>
      </c>
      <c r="AJ3799" s="208">
        <v>390.31799999999998</v>
      </c>
      <c r="AK3799" s="208">
        <v>410.05700000000002</v>
      </c>
      <c r="AL3799" s="208">
        <v>421.98700000000002</v>
      </c>
      <c r="AM3799" s="208">
        <v>624.75599999999997</v>
      </c>
      <c r="AN3799" s="206">
        <v>2379.73</v>
      </c>
      <c r="AO3799" s="208">
        <v>-716.08299999999997</v>
      </c>
      <c r="AP3799" s="208">
        <v>384.57</v>
      </c>
      <c r="AQ3799" s="208">
        <v>395.11099999999999</v>
      </c>
      <c r="AR3799" s="208">
        <v>534.83500000000004</v>
      </c>
      <c r="AS3799" s="208">
        <v>557.51700000000005</v>
      </c>
      <c r="AT3799" s="208">
        <v>474.892</v>
      </c>
      <c r="AU3799" s="208">
        <v>446.33600000000001</v>
      </c>
      <c r="AV3799" s="208">
        <v>507.06599999999997</v>
      </c>
      <c r="AW3799" s="208">
        <v>302.88499999999999</v>
      </c>
      <c r="AX3799" s="208">
        <v>324.69099999999997</v>
      </c>
      <c r="AY3799" s="208">
        <v>641.15899999999999</v>
      </c>
      <c r="AZ3799" s="208">
        <v>762.06899999999996</v>
      </c>
      <c r="BA3799" s="208">
        <v>338.70699999999999</v>
      </c>
      <c r="BB3799" s="21">
        <f t="shared" si="442"/>
        <v>2379.73</v>
      </c>
      <c r="BC3799" s="21"/>
      <c r="BD3799" s="22">
        <f t="shared" si="440"/>
        <v>3198.5618279569894</v>
      </c>
      <c r="BE3799" s="21"/>
      <c r="BG3799" s="10"/>
      <c r="BH3799" s="21">
        <f t="shared" si="441"/>
        <v>0</v>
      </c>
      <c r="BI3799" s="22">
        <f t="shared" si="441"/>
        <v>2.3797299999999999</v>
      </c>
      <c r="BJ3799" s="21"/>
      <c r="BK3799" s="21">
        <v>0</v>
      </c>
      <c r="BL3799" s="22">
        <v>7.1391899999999993</v>
      </c>
      <c r="BM3799" s="21"/>
      <c r="BN3799" s="21">
        <f t="shared" si="443"/>
        <v>0</v>
      </c>
      <c r="BO3799" s="22">
        <f t="shared" si="443"/>
        <v>28.556759999999997</v>
      </c>
      <c r="BP3799" s="21">
        <f t="shared" si="443"/>
        <v>0</v>
      </c>
    </row>
    <row r="3800" spans="1:68" ht="11.1" hidden="1" customHeight="1" outlineLevel="2" x14ac:dyDescent="0.2">
      <c r="A3800" s="10"/>
      <c r="B3800" s="18"/>
      <c r="C3800" s="18"/>
      <c r="D3800" s="18"/>
      <c r="E3800" s="23" t="s">
        <v>3267</v>
      </c>
      <c r="F3800" s="206">
        <v>2074.1999999999998</v>
      </c>
      <c r="G3800" s="206">
        <v>1654.9</v>
      </c>
      <c r="H3800" s="206">
        <v>1297.5</v>
      </c>
      <c r="I3800" s="239">
        <v>763.62599999999998</v>
      </c>
      <c r="J3800" s="239"/>
      <c r="K3800" s="208">
        <v>402.78399999999999</v>
      </c>
      <c r="L3800" s="208">
        <v>1.5</v>
      </c>
      <c r="M3800" s="208">
        <v>14.561</v>
      </c>
      <c r="N3800" s="24"/>
      <c r="O3800" s="24"/>
      <c r="P3800" s="206">
        <v>1011.27</v>
      </c>
      <c r="Q3800" s="206">
        <v>1632.3050000000001</v>
      </c>
      <c r="R3800" s="208">
        <v>428.26</v>
      </c>
      <c r="S3800" s="208">
        <v>415.04500000000002</v>
      </c>
      <c r="T3800" s="208">
        <v>391.16199999999998</v>
      </c>
      <c r="U3800" s="206">
        <v>1309.144</v>
      </c>
      <c r="V3800" s="208">
        <v>714.029</v>
      </c>
      <c r="W3800" s="208">
        <v>408.11200000000002</v>
      </c>
      <c r="X3800" s="208">
        <v>21.943000000000001</v>
      </c>
      <c r="Y3800" s="24"/>
      <c r="Z3800" s="24"/>
      <c r="AA3800" s="24"/>
      <c r="AB3800" s="208">
        <v>587.27499999999998</v>
      </c>
      <c r="AC3800" s="206">
        <v>1691.0640000000001</v>
      </c>
      <c r="AD3800" s="206">
        <v>2278.3180000000002</v>
      </c>
      <c r="AE3800" s="206">
        <v>2093.8809999999999</v>
      </c>
      <c r="AF3800" s="206">
        <v>1668.8</v>
      </c>
      <c r="AG3800" s="206">
        <v>1055.768</v>
      </c>
      <c r="AH3800" s="208">
        <v>600.48699999999997</v>
      </c>
      <c r="AI3800" s="208">
        <v>235.374</v>
      </c>
      <c r="AJ3800" s="24"/>
      <c r="AK3800" s="24"/>
      <c r="AL3800" s="24"/>
      <c r="AM3800" s="24"/>
      <c r="AN3800" s="24"/>
      <c r="AO3800" s="206">
        <v>1724.4949999999999</v>
      </c>
      <c r="AP3800" s="206">
        <v>2089.529</v>
      </c>
      <c r="AQ3800" s="206">
        <v>2003.7260000000001</v>
      </c>
      <c r="AR3800" s="206">
        <v>1566.692</v>
      </c>
      <c r="AS3800" s="206">
        <v>1254.9110000000001</v>
      </c>
      <c r="AT3800" s="208">
        <v>649.51700000000005</v>
      </c>
      <c r="AU3800" s="208">
        <v>263.91699999999997</v>
      </c>
      <c r="AV3800" s="24"/>
      <c r="AW3800" s="24"/>
      <c r="AX3800" s="24"/>
      <c r="AY3800" s="24"/>
      <c r="AZ3800" s="208">
        <v>170.05199999999999</v>
      </c>
      <c r="BA3800" s="206">
        <v>1427.58</v>
      </c>
      <c r="BB3800" s="21">
        <f t="shared" si="442"/>
        <v>2278.3180000000002</v>
      </c>
      <c r="BC3800" s="21"/>
      <c r="BD3800" s="22">
        <f t="shared" si="440"/>
        <v>3062.2553763440865</v>
      </c>
      <c r="BE3800" s="21"/>
      <c r="BG3800" s="10"/>
      <c r="BH3800" s="21">
        <f t="shared" si="441"/>
        <v>0</v>
      </c>
      <c r="BI3800" s="22">
        <f t="shared" si="441"/>
        <v>2.2783180000000005</v>
      </c>
      <c r="BJ3800" s="21"/>
      <c r="BK3800" s="21">
        <v>0</v>
      </c>
      <c r="BL3800" s="22">
        <v>6.8349540000000015</v>
      </c>
      <c r="BM3800" s="21"/>
      <c r="BN3800" s="21">
        <f t="shared" si="443"/>
        <v>0</v>
      </c>
      <c r="BO3800" s="22">
        <f t="shared" si="443"/>
        <v>27.339816000000006</v>
      </c>
      <c r="BP3800" s="21">
        <f t="shared" si="443"/>
        <v>0</v>
      </c>
    </row>
    <row r="3801" spans="1:68" ht="11.1" hidden="1" customHeight="1" outlineLevel="2" x14ac:dyDescent="0.2">
      <c r="A3801" s="10"/>
      <c r="B3801" s="18"/>
      <c r="C3801" s="18"/>
      <c r="D3801" s="18"/>
      <c r="E3801" s="23" t="s">
        <v>3268</v>
      </c>
      <c r="F3801" s="24"/>
      <c r="G3801" s="24"/>
      <c r="H3801" s="24"/>
      <c r="I3801" s="24"/>
      <c r="J3801" s="24"/>
      <c r="K3801" s="24"/>
      <c r="L3801" s="24"/>
      <c r="M3801" s="24"/>
      <c r="N3801" s="24"/>
      <c r="O3801" s="24"/>
      <c r="P3801" s="24"/>
      <c r="Q3801" s="24"/>
      <c r="R3801" s="24"/>
      <c r="S3801" s="24"/>
      <c r="T3801" s="24"/>
      <c r="U3801" s="24"/>
      <c r="V3801" s="24"/>
      <c r="W3801" s="24"/>
      <c r="X3801" s="24"/>
      <c r="Y3801" s="24"/>
      <c r="Z3801" s="24"/>
      <c r="AA3801" s="24"/>
      <c r="AB3801" s="24"/>
      <c r="AC3801" s="24"/>
      <c r="AD3801" s="208">
        <v>50.4</v>
      </c>
      <c r="AE3801" s="24"/>
      <c r="AF3801" s="24"/>
      <c r="AG3801" s="24"/>
      <c r="AH3801" s="24"/>
      <c r="AI3801" s="24"/>
      <c r="AJ3801" s="24"/>
      <c r="AK3801" s="24"/>
      <c r="AL3801" s="24"/>
      <c r="AM3801" s="24"/>
      <c r="AN3801" s="208">
        <v>239.316</v>
      </c>
      <c r="AO3801" s="208">
        <v>41.133000000000003</v>
      </c>
      <c r="AP3801" s="208">
        <v>40.790999999999997</v>
      </c>
      <c r="AQ3801" s="208">
        <v>49.923000000000002</v>
      </c>
      <c r="AR3801" s="24"/>
      <c r="AS3801" s="208">
        <v>28.715</v>
      </c>
      <c r="AT3801" s="208">
        <v>17.376999999999999</v>
      </c>
      <c r="AU3801" s="208">
        <v>19.407</v>
      </c>
      <c r="AV3801" s="208">
        <v>4.58</v>
      </c>
      <c r="AW3801" s="208">
        <v>4.7220000000000004</v>
      </c>
      <c r="AX3801" s="208">
        <v>5.8760000000000003</v>
      </c>
      <c r="AY3801" s="208">
        <v>17.760000000000002</v>
      </c>
      <c r="AZ3801" s="208">
        <v>34.640999999999998</v>
      </c>
      <c r="BA3801" s="208">
        <v>53.12</v>
      </c>
      <c r="BB3801" s="21">
        <f t="shared" si="442"/>
        <v>239.316</v>
      </c>
      <c r="BC3801" s="21"/>
      <c r="BD3801" s="22">
        <f t="shared" ref="BD3801:BD3865" si="444">(BB3801/31/24)*1000</f>
        <v>321.66129032258067</v>
      </c>
      <c r="BE3801" s="21"/>
      <c r="BG3801" s="10"/>
      <c r="BH3801" s="21">
        <f t="shared" si="441"/>
        <v>0</v>
      </c>
      <c r="BI3801" s="22">
        <f t="shared" si="441"/>
        <v>0.239316</v>
      </c>
      <c r="BJ3801" s="21"/>
      <c r="BK3801" s="21">
        <v>0</v>
      </c>
      <c r="BL3801" s="22">
        <v>0.71794800000000003</v>
      </c>
      <c r="BM3801" s="21"/>
      <c r="BN3801" s="21">
        <f t="shared" si="443"/>
        <v>0</v>
      </c>
      <c r="BO3801" s="22">
        <f t="shared" si="443"/>
        <v>2.8717920000000001</v>
      </c>
      <c r="BP3801" s="21">
        <f t="shared" si="443"/>
        <v>0</v>
      </c>
    </row>
    <row r="3802" spans="1:68" ht="11.1" hidden="1" customHeight="1" outlineLevel="1" collapsed="1" x14ac:dyDescent="0.2">
      <c r="A3802" s="10"/>
      <c r="B3802" s="18"/>
      <c r="C3802" s="18"/>
      <c r="D3802" s="18"/>
      <c r="E3802" s="19" t="s">
        <v>3269</v>
      </c>
      <c r="F3802" s="209">
        <v>7.8479999999999999</v>
      </c>
      <c r="G3802" s="209">
        <v>8.7970000000000006</v>
      </c>
      <c r="H3802" s="209">
        <v>8.1219999999999999</v>
      </c>
      <c r="I3802" s="240">
        <v>7.7960000000000003</v>
      </c>
      <c r="J3802" s="240"/>
      <c r="K3802" s="209">
        <v>2.6960000000000002</v>
      </c>
      <c r="L3802" s="209">
        <v>4.2359999999999998</v>
      </c>
      <c r="M3802" s="209">
        <v>2.0129999999999999</v>
      </c>
      <c r="N3802" s="209">
        <v>1.8520000000000001</v>
      </c>
      <c r="O3802" s="209">
        <v>3.6379999999999999</v>
      </c>
      <c r="P3802" s="209">
        <v>4.1219999999999999</v>
      </c>
      <c r="Q3802" s="209">
        <v>7.8230000000000004</v>
      </c>
      <c r="R3802" s="209">
        <v>7.8150000000000004</v>
      </c>
      <c r="S3802" s="209">
        <v>4.141</v>
      </c>
      <c r="T3802" s="209">
        <v>6.4130000000000003</v>
      </c>
      <c r="U3802" s="209">
        <v>17.780999999999999</v>
      </c>
      <c r="V3802" s="209">
        <v>10.032</v>
      </c>
      <c r="W3802" s="209">
        <v>6.9409999999999998</v>
      </c>
      <c r="X3802" s="209">
        <v>5.5</v>
      </c>
      <c r="Y3802" s="209">
        <v>2.952</v>
      </c>
      <c r="Z3802" s="209">
        <v>4.867</v>
      </c>
      <c r="AA3802" s="209">
        <v>4.5650000000000004</v>
      </c>
      <c r="AB3802" s="209">
        <v>7.5590000000000002</v>
      </c>
      <c r="AC3802" s="209">
        <v>7.59</v>
      </c>
      <c r="AD3802" s="209">
        <v>7.7750000000000004</v>
      </c>
      <c r="AE3802" s="209">
        <v>3.5680000000000001</v>
      </c>
      <c r="AF3802" s="209">
        <v>6.9690000000000003</v>
      </c>
      <c r="AG3802" s="209">
        <v>6.3570000000000002</v>
      </c>
      <c r="AH3802" s="209">
        <v>7.1820000000000004</v>
      </c>
      <c r="AI3802" s="209">
        <v>11.115</v>
      </c>
      <c r="AJ3802" s="209">
        <v>4.9980000000000002</v>
      </c>
      <c r="AK3802" s="209">
        <v>3.4590000000000001</v>
      </c>
      <c r="AL3802" s="209">
        <v>3.2530000000000001</v>
      </c>
      <c r="AM3802" s="209">
        <v>2.6480000000000001</v>
      </c>
      <c r="AN3802" s="209">
        <v>9.3010000000000002</v>
      </c>
      <c r="AO3802" s="209">
        <v>7.86</v>
      </c>
      <c r="AP3802" s="209">
        <v>8.9580000000000002</v>
      </c>
      <c r="AQ3802" s="209">
        <v>33.487000000000002</v>
      </c>
      <c r="AR3802" s="209">
        <v>10.051</v>
      </c>
      <c r="AS3802" s="209">
        <v>9.9109999999999996</v>
      </c>
      <c r="AT3802" s="209">
        <v>11.156000000000001</v>
      </c>
      <c r="AU3802" s="209">
        <v>8.4740000000000002</v>
      </c>
      <c r="AV3802" s="209">
        <v>8.9819999999999993</v>
      </c>
      <c r="AW3802" s="209">
        <v>7.6619999999999999</v>
      </c>
      <c r="AX3802" s="209">
        <v>7.298</v>
      </c>
      <c r="AY3802" s="209">
        <v>7.8140000000000001</v>
      </c>
      <c r="AZ3802" s="209">
        <v>9.8930000000000007</v>
      </c>
      <c r="BA3802" s="209">
        <v>9.7949999999999999</v>
      </c>
      <c r="BB3802" s="21">
        <f t="shared" si="442"/>
        <v>33.487000000000002</v>
      </c>
      <c r="BC3802" s="21">
        <f>BF3802</f>
        <v>606.79999999999995</v>
      </c>
      <c r="BD3802" s="22">
        <f t="shared" si="444"/>
        <v>45.009408602150543</v>
      </c>
      <c r="BE3802" s="21">
        <f>BC3802-BD3802</f>
        <v>561.79059139784943</v>
      </c>
      <c r="BF3802" s="91">
        <v>606.79999999999995</v>
      </c>
      <c r="BG3802" s="10"/>
      <c r="BH3802" s="21">
        <f t="shared" si="441"/>
        <v>0.45145919999999995</v>
      </c>
      <c r="BI3802" s="22">
        <f t="shared" si="441"/>
        <v>3.348700000000001E-2</v>
      </c>
      <c r="BJ3802" s="21">
        <f>BH3802-BI3802</f>
        <v>0.41797219999999996</v>
      </c>
      <c r="BK3802" s="21">
        <v>1.3543775999999998</v>
      </c>
      <c r="BL3802" s="22">
        <v>0.10046100000000002</v>
      </c>
      <c r="BM3802" s="21">
        <v>1.2539165999999997</v>
      </c>
      <c r="BN3802" s="21">
        <f t="shared" si="443"/>
        <v>5.4175103999999994</v>
      </c>
      <c r="BO3802" s="22">
        <f t="shared" si="443"/>
        <v>0.40184400000000009</v>
      </c>
      <c r="BP3802" s="21">
        <f t="shared" si="443"/>
        <v>5.0156663999999989</v>
      </c>
    </row>
    <row r="3803" spans="1:68" ht="11.1" hidden="1" customHeight="1" outlineLevel="2" x14ac:dyDescent="0.2">
      <c r="A3803" s="10"/>
      <c r="B3803" s="18"/>
      <c r="C3803" s="18"/>
      <c r="D3803" s="18"/>
      <c r="E3803" s="23"/>
      <c r="F3803" s="208">
        <v>7.8479999999999999</v>
      </c>
      <c r="G3803" s="208">
        <v>8.7970000000000006</v>
      </c>
      <c r="H3803" s="208">
        <v>8.1219999999999999</v>
      </c>
      <c r="I3803" s="239">
        <v>7.7960000000000003</v>
      </c>
      <c r="J3803" s="239"/>
      <c r="K3803" s="208">
        <v>2.6960000000000002</v>
      </c>
      <c r="L3803" s="208">
        <v>4.2359999999999998</v>
      </c>
      <c r="M3803" s="208">
        <v>2.0129999999999999</v>
      </c>
      <c r="N3803" s="208">
        <v>1.8520000000000001</v>
      </c>
      <c r="O3803" s="208">
        <v>3.6379999999999999</v>
      </c>
      <c r="P3803" s="208">
        <v>4.1219999999999999</v>
      </c>
      <c r="Q3803" s="208">
        <v>7.8230000000000004</v>
      </c>
      <c r="R3803" s="208">
        <v>7.8150000000000004</v>
      </c>
      <c r="S3803" s="208">
        <v>4.141</v>
      </c>
      <c r="T3803" s="208">
        <v>6.4130000000000003</v>
      </c>
      <c r="U3803" s="208">
        <v>17.780999999999999</v>
      </c>
      <c r="V3803" s="208">
        <v>10.032</v>
      </c>
      <c r="W3803" s="208">
        <v>6.9409999999999998</v>
      </c>
      <c r="X3803" s="208">
        <v>5.5</v>
      </c>
      <c r="Y3803" s="208">
        <v>2.952</v>
      </c>
      <c r="Z3803" s="208">
        <v>4.867</v>
      </c>
      <c r="AA3803" s="208">
        <v>4.5650000000000004</v>
      </c>
      <c r="AB3803" s="208">
        <v>7.5590000000000002</v>
      </c>
      <c r="AC3803" s="208">
        <v>7.59</v>
      </c>
      <c r="AD3803" s="208">
        <v>7.7750000000000004</v>
      </c>
      <c r="AE3803" s="208">
        <v>3.5680000000000001</v>
      </c>
      <c r="AF3803" s="208">
        <v>6.9690000000000003</v>
      </c>
      <c r="AG3803" s="208">
        <v>6.3570000000000002</v>
      </c>
      <c r="AH3803" s="208">
        <v>7.1820000000000004</v>
      </c>
      <c r="AI3803" s="208">
        <v>11.115</v>
      </c>
      <c r="AJ3803" s="208">
        <v>4.9980000000000002</v>
      </c>
      <c r="AK3803" s="208">
        <v>3.4590000000000001</v>
      </c>
      <c r="AL3803" s="208">
        <v>3.2530000000000001</v>
      </c>
      <c r="AM3803" s="208">
        <v>2.6480000000000001</v>
      </c>
      <c r="AN3803" s="208">
        <v>9.3010000000000002</v>
      </c>
      <c r="AO3803" s="208">
        <v>7.86</v>
      </c>
      <c r="AP3803" s="208">
        <v>8.9580000000000002</v>
      </c>
      <c r="AQ3803" s="208">
        <v>33.487000000000002</v>
      </c>
      <c r="AR3803" s="208">
        <v>10.051</v>
      </c>
      <c r="AS3803" s="208">
        <v>9.9109999999999996</v>
      </c>
      <c r="AT3803" s="208">
        <v>11.156000000000001</v>
      </c>
      <c r="AU3803" s="208">
        <v>8.4740000000000002</v>
      </c>
      <c r="AV3803" s="208">
        <v>8.9819999999999993</v>
      </c>
      <c r="AW3803" s="208">
        <v>7.6619999999999999</v>
      </c>
      <c r="AX3803" s="208">
        <v>7.298</v>
      </c>
      <c r="AY3803" s="208">
        <v>7.8140000000000001</v>
      </c>
      <c r="AZ3803" s="208">
        <v>9.8930000000000007</v>
      </c>
      <c r="BA3803" s="208">
        <v>9.7949999999999999</v>
      </c>
      <c r="BB3803" s="21">
        <f t="shared" si="442"/>
        <v>33.487000000000002</v>
      </c>
      <c r="BC3803" s="21"/>
      <c r="BD3803" s="22">
        <f t="shared" si="444"/>
        <v>45.009408602150543</v>
      </c>
      <c r="BE3803" s="21"/>
      <c r="BG3803" s="10"/>
      <c r="BH3803" s="21">
        <f t="shared" si="441"/>
        <v>0</v>
      </c>
      <c r="BI3803" s="22">
        <f t="shared" si="441"/>
        <v>3.348700000000001E-2</v>
      </c>
      <c r="BJ3803" s="21"/>
      <c r="BK3803" s="21">
        <v>0</v>
      </c>
      <c r="BL3803" s="22">
        <v>0.10046100000000002</v>
      </c>
      <c r="BM3803" s="21"/>
      <c r="BN3803" s="21">
        <f t="shared" si="443"/>
        <v>0</v>
      </c>
      <c r="BO3803" s="22">
        <f t="shared" si="443"/>
        <v>0.40184400000000009</v>
      </c>
      <c r="BP3803" s="21">
        <f t="shared" si="443"/>
        <v>0</v>
      </c>
    </row>
    <row r="3804" spans="1:68" ht="11.1" hidden="1" customHeight="1" outlineLevel="1" collapsed="1" x14ac:dyDescent="0.2">
      <c r="A3804" s="10"/>
      <c r="B3804" s="18"/>
      <c r="C3804" s="18"/>
      <c r="D3804" s="18"/>
      <c r="E3804" s="19" t="s">
        <v>3270</v>
      </c>
      <c r="F3804" s="209">
        <v>11.996</v>
      </c>
      <c r="G3804" s="20"/>
      <c r="H3804" s="209">
        <v>17.55</v>
      </c>
      <c r="I3804" s="20"/>
      <c r="J3804" s="20"/>
      <c r="K3804" s="20"/>
      <c r="L3804" s="209">
        <v>15.391</v>
      </c>
      <c r="M3804" s="20"/>
      <c r="N3804" s="20"/>
      <c r="O3804" s="20"/>
      <c r="P3804" s="209">
        <v>7.4089999999999998</v>
      </c>
      <c r="Q3804" s="209">
        <v>10.002000000000001</v>
      </c>
      <c r="R3804" s="209">
        <v>9.3979999999999997</v>
      </c>
      <c r="S3804" s="209">
        <v>8.3740000000000006</v>
      </c>
      <c r="T3804" s="209">
        <v>7</v>
      </c>
      <c r="U3804" s="209">
        <v>6</v>
      </c>
      <c r="V3804" s="209">
        <v>9.5690000000000008</v>
      </c>
      <c r="W3804" s="209">
        <v>3.81</v>
      </c>
      <c r="X3804" s="20"/>
      <c r="Y3804" s="20"/>
      <c r="Z3804" s="20"/>
      <c r="AA3804" s="20"/>
      <c r="AB3804" s="209">
        <v>7.7469999999999999</v>
      </c>
      <c r="AC3804" s="209">
        <v>9.2249999999999996</v>
      </c>
      <c r="AD3804" s="209">
        <v>10.432</v>
      </c>
      <c r="AE3804" s="209">
        <v>5.0380000000000003</v>
      </c>
      <c r="AF3804" s="209">
        <v>7</v>
      </c>
      <c r="AG3804" s="209">
        <v>9.516</v>
      </c>
      <c r="AH3804" s="209">
        <v>4.8419999999999996</v>
      </c>
      <c r="AI3804" s="20"/>
      <c r="AJ3804" s="209">
        <v>3.9470000000000001</v>
      </c>
      <c r="AK3804" s="20"/>
      <c r="AL3804" s="20"/>
      <c r="AM3804" s="209">
        <v>2.198</v>
      </c>
      <c r="AN3804" s="209">
        <v>7.9829999999999997</v>
      </c>
      <c r="AO3804" s="209">
        <v>0.57199999999999995</v>
      </c>
      <c r="AP3804" s="209">
        <v>19.402000000000001</v>
      </c>
      <c r="AQ3804" s="209">
        <v>8</v>
      </c>
      <c r="AR3804" s="209">
        <v>7</v>
      </c>
      <c r="AS3804" s="209">
        <v>5</v>
      </c>
      <c r="AT3804" s="209">
        <v>28.507999999999999</v>
      </c>
      <c r="AU3804" s="209">
        <v>2.8370000000000002</v>
      </c>
      <c r="AV3804" s="209">
        <v>0.107</v>
      </c>
      <c r="AW3804" s="209">
        <v>1.2729999999999999</v>
      </c>
      <c r="AX3804" s="209">
        <v>3.5999999999999997E-2</v>
      </c>
      <c r="AY3804" s="20"/>
      <c r="AZ3804" s="209">
        <v>10.555</v>
      </c>
      <c r="BA3804" s="209">
        <v>5.8259999999999996</v>
      </c>
      <c r="BB3804" s="21">
        <f t="shared" si="442"/>
        <v>28.507999999999999</v>
      </c>
      <c r="BC3804" s="21">
        <f>BD3804</f>
        <v>38.317204301075272</v>
      </c>
      <c r="BD3804" s="22">
        <f t="shared" si="444"/>
        <v>38.317204301075272</v>
      </c>
      <c r="BE3804" s="21">
        <f>BC3804-BD3804</f>
        <v>0</v>
      </c>
      <c r="BF3804" s="90">
        <v>23.4</v>
      </c>
      <c r="BG3804" s="10">
        <v>6</v>
      </c>
      <c r="BH3804" s="21">
        <f t="shared" si="441"/>
        <v>2.8508000000000002E-2</v>
      </c>
      <c r="BI3804" s="22">
        <f t="shared" si="441"/>
        <v>2.8508000000000002E-2</v>
      </c>
      <c r="BJ3804" s="21">
        <f>BH3804-BI3804</f>
        <v>0</v>
      </c>
      <c r="BK3804" s="21">
        <v>8.5524000000000003E-2</v>
      </c>
      <c r="BL3804" s="22">
        <v>8.5524000000000003E-2</v>
      </c>
      <c r="BM3804" s="21">
        <v>0</v>
      </c>
      <c r="BN3804" s="21">
        <f t="shared" si="443"/>
        <v>0.34209600000000001</v>
      </c>
      <c r="BO3804" s="22">
        <f t="shared" si="443"/>
        <v>0.34209600000000001</v>
      </c>
      <c r="BP3804" s="21">
        <f t="shared" si="443"/>
        <v>0</v>
      </c>
    </row>
    <row r="3805" spans="1:68" ht="11.1" hidden="1" customHeight="1" outlineLevel="2" x14ac:dyDescent="0.2">
      <c r="A3805" s="10"/>
      <c r="B3805" s="18"/>
      <c r="C3805" s="18"/>
      <c r="D3805" s="18"/>
      <c r="E3805" s="23" t="s">
        <v>3271</v>
      </c>
      <c r="F3805" s="208">
        <v>11.996</v>
      </c>
      <c r="G3805" s="24"/>
      <c r="H3805" s="208">
        <v>17.55</v>
      </c>
      <c r="I3805" s="24"/>
      <c r="J3805" s="24"/>
      <c r="K3805" s="24"/>
      <c r="L3805" s="208">
        <v>15.391</v>
      </c>
      <c r="M3805" s="24"/>
      <c r="N3805" s="24"/>
      <c r="O3805" s="24"/>
      <c r="P3805" s="208">
        <v>7.4089999999999998</v>
      </c>
      <c r="Q3805" s="208">
        <v>10.002000000000001</v>
      </c>
      <c r="R3805" s="208">
        <v>9.3979999999999997</v>
      </c>
      <c r="S3805" s="208">
        <v>8.3740000000000006</v>
      </c>
      <c r="T3805" s="208">
        <v>7</v>
      </c>
      <c r="U3805" s="208">
        <v>6</v>
      </c>
      <c r="V3805" s="208">
        <v>9.5690000000000008</v>
      </c>
      <c r="W3805" s="208">
        <v>3.81</v>
      </c>
      <c r="X3805" s="24"/>
      <c r="Y3805" s="24"/>
      <c r="Z3805" s="24"/>
      <c r="AA3805" s="24"/>
      <c r="AB3805" s="208">
        <v>7.7469999999999999</v>
      </c>
      <c r="AC3805" s="208">
        <v>9.2249999999999996</v>
      </c>
      <c r="AD3805" s="208">
        <v>10.432</v>
      </c>
      <c r="AE3805" s="208">
        <v>5.0380000000000003</v>
      </c>
      <c r="AF3805" s="208">
        <v>7</v>
      </c>
      <c r="AG3805" s="208">
        <v>9.516</v>
      </c>
      <c r="AH3805" s="208">
        <v>4.8419999999999996</v>
      </c>
      <c r="AI3805" s="24"/>
      <c r="AJ3805" s="208">
        <v>3.9470000000000001</v>
      </c>
      <c r="AK3805" s="24"/>
      <c r="AL3805" s="24"/>
      <c r="AM3805" s="208">
        <v>2.198</v>
      </c>
      <c r="AN3805" s="208">
        <v>7.9829999999999997</v>
      </c>
      <c r="AO3805" s="208">
        <v>0.57199999999999995</v>
      </c>
      <c r="AP3805" s="208">
        <v>19.402000000000001</v>
      </c>
      <c r="AQ3805" s="208">
        <v>8</v>
      </c>
      <c r="AR3805" s="208">
        <v>7</v>
      </c>
      <c r="AS3805" s="208">
        <v>5</v>
      </c>
      <c r="AT3805" s="208">
        <v>28.507999999999999</v>
      </c>
      <c r="AU3805" s="208">
        <v>2.8370000000000002</v>
      </c>
      <c r="AV3805" s="208">
        <v>0.107</v>
      </c>
      <c r="AW3805" s="208">
        <v>1.2729999999999999</v>
      </c>
      <c r="AX3805" s="208">
        <v>3.5999999999999997E-2</v>
      </c>
      <c r="AY3805" s="24"/>
      <c r="AZ3805" s="208">
        <v>10.555</v>
      </c>
      <c r="BA3805" s="208">
        <v>5.8259999999999996</v>
      </c>
      <c r="BB3805" s="21">
        <f t="shared" si="442"/>
        <v>28.507999999999999</v>
      </c>
      <c r="BC3805" s="21"/>
      <c r="BD3805" s="22">
        <f t="shared" si="444"/>
        <v>38.317204301075272</v>
      </c>
      <c r="BE3805" s="21"/>
      <c r="BG3805" s="10"/>
      <c r="BH3805" s="21">
        <f t="shared" si="441"/>
        <v>0</v>
      </c>
      <c r="BI3805" s="22">
        <f t="shared" si="441"/>
        <v>2.8508000000000002E-2</v>
      </c>
      <c r="BJ3805" s="21"/>
      <c r="BK3805" s="21">
        <v>0</v>
      </c>
      <c r="BL3805" s="22">
        <v>8.5524000000000003E-2</v>
      </c>
      <c r="BM3805" s="21"/>
      <c r="BN3805" s="21">
        <f t="shared" si="443"/>
        <v>0</v>
      </c>
      <c r="BO3805" s="22">
        <f t="shared" si="443"/>
        <v>0.34209600000000001</v>
      </c>
      <c r="BP3805" s="21">
        <f t="shared" si="443"/>
        <v>0</v>
      </c>
    </row>
    <row r="3806" spans="1:68" ht="11.1" hidden="1" customHeight="1" outlineLevel="1" collapsed="1" x14ac:dyDescent="0.2">
      <c r="A3806" s="10"/>
      <c r="B3806" s="18"/>
      <c r="C3806" s="18"/>
      <c r="D3806" s="18"/>
      <c r="E3806" s="19" t="s">
        <v>3272</v>
      </c>
      <c r="F3806" s="209">
        <v>19.710999999999999</v>
      </c>
      <c r="G3806" s="209">
        <v>19.995000000000001</v>
      </c>
      <c r="H3806" s="209">
        <v>19.350999999999999</v>
      </c>
      <c r="I3806" s="240">
        <v>17.678000000000001</v>
      </c>
      <c r="J3806" s="240"/>
      <c r="K3806" s="209">
        <v>16.882000000000001</v>
      </c>
      <c r="L3806" s="209">
        <v>16.007000000000001</v>
      </c>
      <c r="M3806" s="209">
        <v>5.1189999999999998</v>
      </c>
      <c r="N3806" s="209">
        <v>7.407</v>
      </c>
      <c r="O3806" s="209">
        <v>5.4480000000000004</v>
      </c>
      <c r="P3806" s="209">
        <v>3.8330000000000002</v>
      </c>
      <c r="Q3806" s="209">
        <v>5.98</v>
      </c>
      <c r="R3806" s="209">
        <v>5.1159999999999997</v>
      </c>
      <c r="S3806" s="209">
        <v>5.98</v>
      </c>
      <c r="T3806" s="209">
        <v>5.98</v>
      </c>
      <c r="U3806" s="209">
        <v>5.9749999999999996</v>
      </c>
      <c r="V3806" s="209">
        <v>5.9619999999999997</v>
      </c>
      <c r="W3806" s="209">
        <v>5.4989999999999997</v>
      </c>
      <c r="X3806" s="209">
        <v>3.2890000000000001</v>
      </c>
      <c r="Y3806" s="209">
        <v>0.871</v>
      </c>
      <c r="Z3806" s="20"/>
      <c r="AA3806" s="20"/>
      <c r="AB3806" s="20"/>
      <c r="AC3806" s="20"/>
      <c r="AD3806" s="20"/>
      <c r="AE3806" s="20"/>
      <c r="AF3806" s="20"/>
      <c r="AG3806" s="20"/>
      <c r="AH3806" s="20"/>
      <c r="AI3806" s="20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  <c r="BA3806" s="20"/>
      <c r="BB3806" s="21">
        <f t="shared" si="442"/>
        <v>19.995000000000001</v>
      </c>
      <c r="BC3806" s="21">
        <f>BD3806</f>
        <v>26.875</v>
      </c>
      <c r="BD3806" s="22">
        <f t="shared" si="444"/>
        <v>26.875</v>
      </c>
      <c r="BE3806" s="21">
        <f>BC3806-BD3806</f>
        <v>0</v>
      </c>
      <c r="BG3806" s="10"/>
      <c r="BH3806" s="21">
        <f t="shared" si="441"/>
        <v>1.9994999999999999E-2</v>
      </c>
      <c r="BI3806" s="22">
        <f t="shared" si="441"/>
        <v>1.9994999999999999E-2</v>
      </c>
      <c r="BJ3806" s="21">
        <f>BH3806-BI3806</f>
        <v>0</v>
      </c>
      <c r="BK3806" s="21">
        <v>5.9984999999999997E-2</v>
      </c>
      <c r="BL3806" s="22">
        <v>5.9984999999999997E-2</v>
      </c>
      <c r="BM3806" s="21">
        <v>0</v>
      </c>
      <c r="BN3806" s="21">
        <f t="shared" si="443"/>
        <v>0.23993999999999999</v>
      </c>
      <c r="BO3806" s="22">
        <f t="shared" si="443"/>
        <v>0.23993999999999999</v>
      </c>
      <c r="BP3806" s="21">
        <f t="shared" si="443"/>
        <v>0</v>
      </c>
    </row>
    <row r="3807" spans="1:68" ht="11.1" hidden="1" customHeight="1" outlineLevel="2" x14ac:dyDescent="0.2">
      <c r="A3807" s="10"/>
      <c r="B3807" s="18"/>
      <c r="C3807" s="18"/>
      <c r="D3807" s="18"/>
      <c r="E3807" s="23"/>
      <c r="F3807" s="208">
        <v>19.710999999999999</v>
      </c>
      <c r="G3807" s="208">
        <v>19.995000000000001</v>
      </c>
      <c r="H3807" s="208">
        <v>19.350999999999999</v>
      </c>
      <c r="I3807" s="239">
        <v>17.678000000000001</v>
      </c>
      <c r="J3807" s="239"/>
      <c r="K3807" s="208">
        <v>16.882000000000001</v>
      </c>
      <c r="L3807" s="208">
        <v>16.007000000000001</v>
      </c>
      <c r="M3807" s="208">
        <v>5.1189999999999998</v>
      </c>
      <c r="N3807" s="208">
        <v>7.407</v>
      </c>
      <c r="O3807" s="208">
        <v>5.4480000000000004</v>
      </c>
      <c r="P3807" s="208">
        <v>3.8330000000000002</v>
      </c>
      <c r="Q3807" s="208">
        <v>5.98</v>
      </c>
      <c r="R3807" s="208">
        <v>5.1159999999999997</v>
      </c>
      <c r="S3807" s="208">
        <v>5.98</v>
      </c>
      <c r="T3807" s="208">
        <v>5.98</v>
      </c>
      <c r="U3807" s="208">
        <v>5.9749999999999996</v>
      </c>
      <c r="V3807" s="208">
        <v>5.9619999999999997</v>
      </c>
      <c r="W3807" s="208">
        <v>5.4989999999999997</v>
      </c>
      <c r="X3807" s="208">
        <v>3.2890000000000001</v>
      </c>
      <c r="Y3807" s="208">
        <v>0.871</v>
      </c>
      <c r="Z3807" s="24"/>
      <c r="AA3807" s="24"/>
      <c r="AB3807" s="24"/>
      <c r="AC3807" s="24"/>
      <c r="AD3807" s="24"/>
      <c r="AE3807" s="24"/>
      <c r="AF3807" s="24"/>
      <c r="AG3807" s="24"/>
      <c r="AH3807" s="24"/>
      <c r="AI3807" s="24"/>
      <c r="AJ3807" s="24"/>
      <c r="AK3807" s="24"/>
      <c r="AL3807" s="24"/>
      <c r="AM3807" s="24"/>
      <c r="AN3807" s="24"/>
      <c r="AO3807" s="24"/>
      <c r="AP3807" s="24"/>
      <c r="AQ3807" s="24"/>
      <c r="AR3807" s="24"/>
      <c r="AS3807" s="24"/>
      <c r="AT3807" s="24"/>
      <c r="AU3807" s="24"/>
      <c r="AV3807" s="24"/>
      <c r="AW3807" s="24"/>
      <c r="AX3807" s="24"/>
      <c r="AY3807" s="24"/>
      <c r="AZ3807" s="24"/>
      <c r="BA3807" s="24"/>
      <c r="BB3807" s="21">
        <f t="shared" si="442"/>
        <v>19.995000000000001</v>
      </c>
      <c r="BC3807" s="21"/>
      <c r="BD3807" s="22">
        <f t="shared" si="444"/>
        <v>26.875</v>
      </c>
      <c r="BE3807" s="21"/>
      <c r="BG3807" s="10"/>
      <c r="BH3807" s="21">
        <f t="shared" si="441"/>
        <v>0</v>
      </c>
      <c r="BI3807" s="22">
        <f t="shared" si="441"/>
        <v>1.9994999999999999E-2</v>
      </c>
      <c r="BJ3807" s="21"/>
      <c r="BK3807" s="21">
        <v>0</v>
      </c>
      <c r="BL3807" s="22">
        <v>5.9984999999999997E-2</v>
      </c>
      <c r="BM3807" s="21"/>
      <c r="BN3807" s="21">
        <f t="shared" si="443"/>
        <v>0</v>
      </c>
      <c r="BO3807" s="22">
        <f t="shared" si="443"/>
        <v>0.23993999999999999</v>
      </c>
      <c r="BP3807" s="21">
        <f t="shared" si="443"/>
        <v>0</v>
      </c>
    </row>
    <row r="3808" spans="1:68" ht="11.1" hidden="1" customHeight="1" outlineLevel="1" collapsed="1" x14ac:dyDescent="0.2">
      <c r="A3808" s="10"/>
      <c r="B3808" s="18"/>
      <c r="C3808" s="18"/>
      <c r="D3808" s="18"/>
      <c r="E3808" s="19" t="s">
        <v>3273</v>
      </c>
      <c r="F3808" s="209">
        <v>0.35</v>
      </c>
      <c r="G3808" s="209">
        <v>0.35099999999999998</v>
      </c>
      <c r="H3808" s="209">
        <v>0.38900000000000001</v>
      </c>
      <c r="I3808" s="240">
        <v>0.40699999999999997</v>
      </c>
      <c r="J3808" s="240"/>
      <c r="K3808" s="209">
        <v>0.27800000000000002</v>
      </c>
      <c r="L3808" s="209">
        <v>0.251</v>
      </c>
      <c r="M3808" s="209">
        <v>0.23899999999999999</v>
      </c>
      <c r="N3808" s="209">
        <v>0.22600000000000001</v>
      </c>
      <c r="O3808" s="209">
        <v>0.34699999999999998</v>
      </c>
      <c r="P3808" s="209">
        <v>0.307</v>
      </c>
      <c r="Q3808" s="209">
        <v>0.40400000000000003</v>
      </c>
      <c r="R3808" s="209">
        <v>0.34499999999999997</v>
      </c>
      <c r="S3808" s="209">
        <v>0.39600000000000002</v>
      </c>
      <c r="T3808" s="209">
        <v>0.41699999999999998</v>
      </c>
      <c r="U3808" s="209">
        <v>0.35199999999999998</v>
      </c>
      <c r="V3808" s="209">
        <v>0.38</v>
      </c>
      <c r="W3808" s="209">
        <v>0.28599999999999998</v>
      </c>
      <c r="X3808" s="209">
        <v>0.223</v>
      </c>
      <c r="Y3808" s="209">
        <v>0.22700000000000001</v>
      </c>
      <c r="Z3808" s="209">
        <v>0.28899999999999998</v>
      </c>
      <c r="AA3808" s="209">
        <v>0.13700000000000001</v>
      </c>
      <c r="AB3808" s="209">
        <v>0.30199999999999999</v>
      </c>
      <c r="AC3808" s="209">
        <v>0.307</v>
      </c>
      <c r="AD3808" s="209">
        <v>0.314</v>
      </c>
      <c r="AE3808" s="209">
        <v>0.38900000000000001</v>
      </c>
      <c r="AF3808" s="209">
        <v>0.38700000000000001</v>
      </c>
      <c r="AG3808" s="209">
        <v>0.27400000000000002</v>
      </c>
      <c r="AH3808" s="209">
        <v>0.374</v>
      </c>
      <c r="AI3808" s="209">
        <v>0.33900000000000002</v>
      </c>
      <c r="AJ3808" s="209">
        <v>0.27500000000000002</v>
      </c>
      <c r="AK3808" s="209">
        <v>0.191</v>
      </c>
      <c r="AL3808" s="209">
        <v>0.27400000000000002</v>
      </c>
      <c r="AM3808" s="209">
        <v>0.35099999999999998</v>
      </c>
      <c r="AN3808" s="209">
        <v>0.315</v>
      </c>
      <c r="AO3808" s="209">
        <v>0.40899999999999997</v>
      </c>
      <c r="AP3808" s="209">
        <v>0.33800000000000002</v>
      </c>
      <c r="AQ3808" s="209">
        <v>0.36399999999999999</v>
      </c>
      <c r="AR3808" s="209">
        <v>0.379</v>
      </c>
      <c r="AS3808" s="209">
        <v>0.34799999999999998</v>
      </c>
      <c r="AT3808" s="209">
        <v>0.34200000000000003</v>
      </c>
      <c r="AU3808" s="209">
        <v>0.317</v>
      </c>
      <c r="AV3808" s="209">
        <v>0.217</v>
      </c>
      <c r="AW3808" s="209">
        <v>0.25600000000000001</v>
      </c>
      <c r="AX3808" s="209">
        <v>0.27200000000000002</v>
      </c>
      <c r="AY3808" s="209">
        <v>0.35199999999999998</v>
      </c>
      <c r="AZ3808" s="209">
        <v>0.34899999999999998</v>
      </c>
      <c r="BA3808" s="209">
        <v>0.501</v>
      </c>
      <c r="BB3808" s="21">
        <f t="shared" si="442"/>
        <v>0.501</v>
      </c>
      <c r="BC3808" s="21">
        <f>BD3808</f>
        <v>0.67338709677419351</v>
      </c>
      <c r="BD3808" s="22">
        <f t="shared" si="444"/>
        <v>0.67338709677419351</v>
      </c>
      <c r="BE3808" s="21">
        <f>BC3808-BD3808</f>
        <v>0</v>
      </c>
      <c r="BG3808" s="10"/>
      <c r="BH3808" s="21">
        <f t="shared" si="441"/>
        <v>5.0099999999999993E-4</v>
      </c>
      <c r="BI3808" s="22">
        <f t="shared" si="441"/>
        <v>5.0099999999999993E-4</v>
      </c>
      <c r="BJ3808" s="21">
        <f>BH3808-BI3808</f>
        <v>0</v>
      </c>
      <c r="BK3808" s="21">
        <v>1.5029999999999998E-3</v>
      </c>
      <c r="BL3808" s="22">
        <v>1.5029999999999998E-3</v>
      </c>
      <c r="BM3808" s="21">
        <v>0</v>
      </c>
      <c r="BN3808" s="21">
        <f t="shared" si="443"/>
        <v>6.0119999999999991E-3</v>
      </c>
      <c r="BO3808" s="22">
        <f t="shared" si="443"/>
        <v>6.0119999999999991E-3</v>
      </c>
      <c r="BP3808" s="21">
        <f t="shared" si="443"/>
        <v>0</v>
      </c>
    </row>
    <row r="3809" spans="1:68" ht="11.1" hidden="1" customHeight="1" outlineLevel="2" x14ac:dyDescent="0.2">
      <c r="A3809" s="10"/>
      <c r="B3809" s="18"/>
      <c r="C3809" s="18"/>
      <c r="D3809" s="18"/>
      <c r="E3809" s="23"/>
      <c r="F3809" s="208">
        <v>0.35</v>
      </c>
      <c r="G3809" s="208">
        <v>0.35099999999999998</v>
      </c>
      <c r="H3809" s="208">
        <v>0.38900000000000001</v>
      </c>
      <c r="I3809" s="239">
        <v>0.40699999999999997</v>
      </c>
      <c r="J3809" s="239"/>
      <c r="K3809" s="208">
        <v>0.27800000000000002</v>
      </c>
      <c r="L3809" s="208">
        <v>0.251</v>
      </c>
      <c r="M3809" s="208">
        <v>0.23899999999999999</v>
      </c>
      <c r="N3809" s="208">
        <v>0.22600000000000001</v>
      </c>
      <c r="O3809" s="208">
        <v>0.34699999999999998</v>
      </c>
      <c r="P3809" s="208">
        <v>0.307</v>
      </c>
      <c r="Q3809" s="208">
        <v>0.40400000000000003</v>
      </c>
      <c r="R3809" s="208">
        <v>0.34499999999999997</v>
      </c>
      <c r="S3809" s="208">
        <v>0.39600000000000002</v>
      </c>
      <c r="T3809" s="208">
        <v>0.41699999999999998</v>
      </c>
      <c r="U3809" s="208">
        <v>0.35199999999999998</v>
      </c>
      <c r="V3809" s="208">
        <v>0.38</v>
      </c>
      <c r="W3809" s="208">
        <v>0.28599999999999998</v>
      </c>
      <c r="X3809" s="208">
        <v>0.223</v>
      </c>
      <c r="Y3809" s="208">
        <v>0.22700000000000001</v>
      </c>
      <c r="Z3809" s="208">
        <v>0.28899999999999998</v>
      </c>
      <c r="AA3809" s="208">
        <v>0.13700000000000001</v>
      </c>
      <c r="AB3809" s="208">
        <v>0.30199999999999999</v>
      </c>
      <c r="AC3809" s="208">
        <v>0.307</v>
      </c>
      <c r="AD3809" s="208">
        <v>0.314</v>
      </c>
      <c r="AE3809" s="208">
        <v>0.38900000000000001</v>
      </c>
      <c r="AF3809" s="208">
        <v>0.38700000000000001</v>
      </c>
      <c r="AG3809" s="208">
        <v>0.27400000000000002</v>
      </c>
      <c r="AH3809" s="208">
        <v>0.374</v>
      </c>
      <c r="AI3809" s="208">
        <v>0.33900000000000002</v>
      </c>
      <c r="AJ3809" s="208">
        <v>0.27500000000000002</v>
      </c>
      <c r="AK3809" s="208">
        <v>0.191</v>
      </c>
      <c r="AL3809" s="208">
        <v>0.27400000000000002</v>
      </c>
      <c r="AM3809" s="208">
        <v>0.35099999999999998</v>
      </c>
      <c r="AN3809" s="208">
        <v>0.315</v>
      </c>
      <c r="AO3809" s="208">
        <v>0.40899999999999997</v>
      </c>
      <c r="AP3809" s="208">
        <v>0.33800000000000002</v>
      </c>
      <c r="AQ3809" s="208">
        <v>0.36399999999999999</v>
      </c>
      <c r="AR3809" s="208">
        <v>0.379</v>
      </c>
      <c r="AS3809" s="208">
        <v>0.34799999999999998</v>
      </c>
      <c r="AT3809" s="208">
        <v>0.34200000000000003</v>
      </c>
      <c r="AU3809" s="208">
        <v>0.317</v>
      </c>
      <c r="AV3809" s="208">
        <v>0.217</v>
      </c>
      <c r="AW3809" s="208">
        <v>0.25600000000000001</v>
      </c>
      <c r="AX3809" s="208">
        <v>0.27200000000000002</v>
      </c>
      <c r="AY3809" s="208">
        <v>0.35199999999999998</v>
      </c>
      <c r="AZ3809" s="208">
        <v>0.34899999999999998</v>
      </c>
      <c r="BA3809" s="208">
        <v>0.501</v>
      </c>
      <c r="BB3809" s="21">
        <f t="shared" si="442"/>
        <v>0.501</v>
      </c>
      <c r="BC3809" s="21"/>
      <c r="BD3809" s="22">
        <f t="shared" si="444"/>
        <v>0.67338709677419351</v>
      </c>
      <c r="BE3809" s="21"/>
      <c r="BG3809" s="10"/>
      <c r="BH3809" s="21">
        <f t="shared" si="441"/>
        <v>0</v>
      </c>
      <c r="BI3809" s="22">
        <f t="shared" si="441"/>
        <v>5.0099999999999993E-4</v>
      </c>
      <c r="BJ3809" s="21"/>
      <c r="BK3809" s="21">
        <v>0</v>
      </c>
      <c r="BL3809" s="22">
        <v>1.5029999999999998E-3</v>
      </c>
      <c r="BM3809" s="21"/>
      <c r="BN3809" s="21">
        <f t="shared" si="443"/>
        <v>0</v>
      </c>
      <c r="BO3809" s="22">
        <f t="shared" si="443"/>
        <v>6.0119999999999991E-3</v>
      </c>
      <c r="BP3809" s="21">
        <f t="shared" si="443"/>
        <v>0</v>
      </c>
    </row>
    <row r="3810" spans="1:68" ht="11.1" hidden="1" customHeight="1" outlineLevel="1" collapsed="1" x14ac:dyDescent="0.2">
      <c r="A3810" s="10"/>
      <c r="B3810" s="18"/>
      <c r="C3810" s="18"/>
      <c r="D3810" s="18"/>
      <c r="E3810" s="19" t="s">
        <v>3274</v>
      </c>
      <c r="F3810" s="20"/>
      <c r="G3810" s="20"/>
      <c r="H3810" s="209">
        <v>1.486</v>
      </c>
      <c r="I3810" s="20"/>
      <c r="J3810" s="20"/>
      <c r="K3810" s="20"/>
      <c r="L3810" s="20"/>
      <c r="M3810" s="20"/>
      <c r="N3810" s="20"/>
      <c r="O3810" s="20"/>
      <c r="P3810" s="20"/>
      <c r="Q3810" s="20"/>
      <c r="R3810" s="20"/>
      <c r="S3810" s="209">
        <v>1.974</v>
      </c>
      <c r="T3810" s="209">
        <v>2</v>
      </c>
      <c r="U3810" s="20"/>
      <c r="V3810" s="20"/>
      <c r="W3810" s="209">
        <v>1.25</v>
      </c>
      <c r="X3810" s="20"/>
      <c r="Y3810" s="20"/>
      <c r="Z3810" s="20"/>
      <c r="AA3810" s="20"/>
      <c r="AB3810" s="20"/>
      <c r="AC3810" s="20"/>
      <c r="AD3810" s="209">
        <v>0.41799999999999998</v>
      </c>
      <c r="AE3810" s="209">
        <v>1.1479999999999999</v>
      </c>
      <c r="AF3810" s="209">
        <v>1.25</v>
      </c>
      <c r="AG3810" s="209">
        <v>0.625</v>
      </c>
      <c r="AH3810" s="20"/>
      <c r="AI3810" s="20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  <c r="BA3810" s="20"/>
      <c r="BB3810" s="21">
        <f t="shared" si="442"/>
        <v>2</v>
      </c>
      <c r="BC3810" s="21">
        <f>BD3810</f>
        <v>2.6881720430107525</v>
      </c>
      <c r="BD3810" s="22">
        <f t="shared" si="444"/>
        <v>2.6881720430107525</v>
      </c>
      <c r="BE3810" s="21">
        <f>BC3810-BD3810</f>
        <v>0</v>
      </c>
      <c r="BG3810" s="10">
        <v>6</v>
      </c>
      <c r="BH3810" s="21">
        <f t="shared" si="441"/>
        <v>2E-3</v>
      </c>
      <c r="BI3810" s="22">
        <f t="shared" si="441"/>
        <v>2E-3</v>
      </c>
      <c r="BJ3810" s="21">
        <f>BH3810-BI3810</f>
        <v>0</v>
      </c>
      <c r="BK3810" s="21">
        <v>6.0000000000000001E-3</v>
      </c>
      <c r="BL3810" s="22">
        <v>6.0000000000000001E-3</v>
      </c>
      <c r="BM3810" s="21">
        <v>0</v>
      </c>
      <c r="BN3810" s="21">
        <f t="shared" si="443"/>
        <v>2.4E-2</v>
      </c>
      <c r="BO3810" s="22">
        <f t="shared" si="443"/>
        <v>2.4E-2</v>
      </c>
      <c r="BP3810" s="21">
        <f t="shared" si="443"/>
        <v>0</v>
      </c>
    </row>
    <row r="3811" spans="1:68" ht="11.1" hidden="1" customHeight="1" outlineLevel="2" x14ac:dyDescent="0.2">
      <c r="A3811" s="10"/>
      <c r="B3811" s="18"/>
      <c r="C3811" s="18"/>
      <c r="D3811" s="18"/>
      <c r="E3811" s="23" t="s">
        <v>3275</v>
      </c>
      <c r="F3811" s="24"/>
      <c r="G3811" s="24"/>
      <c r="H3811" s="208">
        <v>1.486</v>
      </c>
      <c r="I3811" s="24"/>
      <c r="J3811" s="24"/>
      <c r="K3811" s="24"/>
      <c r="L3811" s="24"/>
      <c r="M3811" s="24"/>
      <c r="N3811" s="24"/>
      <c r="O3811" s="24"/>
      <c r="P3811" s="24"/>
      <c r="Q3811" s="24"/>
      <c r="R3811" s="24"/>
      <c r="S3811" s="208">
        <v>1.974</v>
      </c>
      <c r="T3811" s="208">
        <v>2</v>
      </c>
      <c r="U3811" s="24"/>
      <c r="V3811" s="24"/>
      <c r="W3811" s="208">
        <v>1.25</v>
      </c>
      <c r="X3811" s="24"/>
      <c r="Y3811" s="24"/>
      <c r="Z3811" s="24"/>
      <c r="AA3811" s="24"/>
      <c r="AB3811" s="24"/>
      <c r="AC3811" s="24"/>
      <c r="AD3811" s="208">
        <v>0.41799999999999998</v>
      </c>
      <c r="AE3811" s="208">
        <v>1.1479999999999999</v>
      </c>
      <c r="AF3811" s="208">
        <v>1.25</v>
      </c>
      <c r="AG3811" s="208">
        <v>0.625</v>
      </c>
      <c r="AH3811" s="24"/>
      <c r="AI3811" s="24"/>
      <c r="AJ3811" s="24"/>
      <c r="AK3811" s="24"/>
      <c r="AL3811" s="24"/>
      <c r="AM3811" s="24"/>
      <c r="AN3811" s="24"/>
      <c r="AO3811" s="24"/>
      <c r="AP3811" s="24"/>
      <c r="AQ3811" s="24"/>
      <c r="AR3811" s="24"/>
      <c r="AS3811" s="24"/>
      <c r="AT3811" s="24"/>
      <c r="AU3811" s="24"/>
      <c r="AV3811" s="24"/>
      <c r="AW3811" s="24"/>
      <c r="AX3811" s="24"/>
      <c r="AY3811" s="24"/>
      <c r="AZ3811" s="24"/>
      <c r="BA3811" s="24"/>
      <c r="BB3811" s="21">
        <f t="shared" si="442"/>
        <v>2</v>
      </c>
      <c r="BC3811" s="21"/>
      <c r="BD3811" s="22">
        <f t="shared" si="444"/>
        <v>2.6881720430107525</v>
      </c>
      <c r="BE3811" s="21"/>
      <c r="BG3811" s="10"/>
      <c r="BH3811" s="21">
        <f t="shared" si="441"/>
        <v>0</v>
      </c>
      <c r="BI3811" s="22">
        <f t="shared" si="441"/>
        <v>2E-3</v>
      </c>
      <c r="BJ3811" s="21"/>
      <c r="BK3811" s="21">
        <v>0</v>
      </c>
      <c r="BL3811" s="22">
        <v>6.0000000000000001E-3</v>
      </c>
      <c r="BM3811" s="21"/>
      <c r="BN3811" s="21">
        <f t="shared" si="443"/>
        <v>0</v>
      </c>
      <c r="BO3811" s="22">
        <f t="shared" si="443"/>
        <v>2.4E-2</v>
      </c>
      <c r="BP3811" s="21">
        <f t="shared" si="443"/>
        <v>0</v>
      </c>
    </row>
    <row r="3812" spans="1:68" ht="11.1" customHeight="1" outlineLevel="1" collapsed="1" x14ac:dyDescent="0.2">
      <c r="A3812" s="10"/>
      <c r="B3812" s="18"/>
      <c r="C3812" s="18"/>
      <c r="D3812" s="18"/>
      <c r="E3812" s="19" t="s">
        <v>3276</v>
      </c>
      <c r="F3812" s="20"/>
      <c r="G3812" s="20"/>
      <c r="H3812" s="20"/>
      <c r="I3812" s="20"/>
      <c r="J3812" s="20"/>
      <c r="K3812" s="20"/>
      <c r="L3812" s="20"/>
      <c r="M3812" s="20"/>
      <c r="N3812" s="20"/>
      <c r="O3812" s="20"/>
      <c r="P3812" s="20"/>
      <c r="Q3812" s="20"/>
      <c r="R3812" s="20"/>
      <c r="S3812" s="20"/>
      <c r="T3812" s="20"/>
      <c r="U3812" s="20"/>
      <c r="V3812" s="20"/>
      <c r="W3812" s="20"/>
      <c r="X3812" s="20"/>
      <c r="Y3812" s="20"/>
      <c r="Z3812" s="20"/>
      <c r="AA3812" s="20"/>
      <c r="AB3812" s="20"/>
      <c r="AC3812" s="20"/>
      <c r="AD3812" s="20"/>
      <c r="AE3812" s="20"/>
      <c r="AF3812" s="20"/>
      <c r="AG3812" s="20"/>
      <c r="AH3812" s="20"/>
      <c r="AI3812" s="20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  <c r="BA3812" s="209">
        <v>0.77700000000000002</v>
      </c>
      <c r="BB3812" s="21">
        <f t="shared" si="442"/>
        <v>0.77700000000000002</v>
      </c>
      <c r="BC3812" s="21">
        <f>BD3812</f>
        <v>1.0443548387096775</v>
      </c>
      <c r="BD3812" s="22">
        <f t="shared" si="444"/>
        <v>1.0443548387096775</v>
      </c>
      <c r="BE3812" s="21">
        <f>BC3812-BD3812</f>
        <v>0</v>
      </c>
      <c r="BG3812" s="10">
        <v>7</v>
      </c>
      <c r="BH3812" s="21">
        <f t="shared" si="441"/>
        <v>7.7700000000000002E-4</v>
      </c>
      <c r="BI3812" s="22">
        <f t="shared" si="441"/>
        <v>7.7700000000000002E-4</v>
      </c>
      <c r="BJ3812" s="21">
        <f>BH3812-BI3812</f>
        <v>0</v>
      </c>
      <c r="BK3812" s="21">
        <v>2.3310000000000002E-3</v>
      </c>
      <c r="BL3812" s="22">
        <v>2.3310000000000002E-3</v>
      </c>
      <c r="BM3812" s="21">
        <v>0</v>
      </c>
      <c r="BN3812" s="21">
        <f t="shared" si="443"/>
        <v>9.3240000000000007E-3</v>
      </c>
      <c r="BO3812" s="22">
        <f t="shared" si="443"/>
        <v>9.3240000000000007E-3</v>
      </c>
      <c r="BP3812" s="21">
        <f t="shared" si="443"/>
        <v>0</v>
      </c>
    </row>
    <row r="3813" spans="1:68" ht="11.1" hidden="1" customHeight="1" outlineLevel="2" x14ac:dyDescent="0.2">
      <c r="A3813" s="10"/>
      <c r="B3813" s="18"/>
      <c r="C3813" s="18"/>
      <c r="D3813" s="18"/>
      <c r="E3813" s="23" t="s">
        <v>3277</v>
      </c>
      <c r="F3813" s="24"/>
      <c r="G3813" s="24"/>
      <c r="H3813" s="24"/>
      <c r="I3813" s="24"/>
      <c r="J3813" s="24"/>
      <c r="K3813" s="24"/>
      <c r="L3813" s="24"/>
      <c r="M3813" s="24"/>
      <c r="N3813" s="24"/>
      <c r="O3813" s="24"/>
      <c r="P3813" s="24"/>
      <c r="Q3813" s="24"/>
      <c r="R3813" s="24"/>
      <c r="S3813" s="24"/>
      <c r="T3813" s="24"/>
      <c r="U3813" s="24"/>
      <c r="V3813" s="24"/>
      <c r="W3813" s="24"/>
      <c r="X3813" s="24"/>
      <c r="Y3813" s="24"/>
      <c r="Z3813" s="24"/>
      <c r="AA3813" s="24"/>
      <c r="AB3813" s="24"/>
      <c r="AC3813" s="24"/>
      <c r="AD3813" s="24"/>
      <c r="AE3813" s="24"/>
      <c r="AF3813" s="24"/>
      <c r="AG3813" s="24"/>
      <c r="AH3813" s="24"/>
      <c r="AI3813" s="24"/>
      <c r="AJ3813" s="24"/>
      <c r="AK3813" s="24"/>
      <c r="AL3813" s="24"/>
      <c r="AM3813" s="24"/>
      <c r="AN3813" s="24"/>
      <c r="AO3813" s="24"/>
      <c r="AP3813" s="24"/>
      <c r="AQ3813" s="24"/>
      <c r="AR3813" s="24"/>
      <c r="AS3813" s="24"/>
      <c r="AT3813" s="24"/>
      <c r="AU3813" s="24"/>
      <c r="AV3813" s="24"/>
      <c r="AW3813" s="24"/>
      <c r="AX3813" s="24"/>
      <c r="AY3813" s="24"/>
      <c r="AZ3813" s="24"/>
      <c r="BA3813" s="208">
        <v>0.77700000000000002</v>
      </c>
      <c r="BB3813" s="21">
        <f t="shared" si="442"/>
        <v>0.77700000000000002</v>
      </c>
      <c r="BC3813" s="21"/>
      <c r="BD3813" s="22">
        <f t="shared" si="444"/>
        <v>1.0443548387096775</v>
      </c>
      <c r="BE3813" s="21"/>
      <c r="BG3813" s="10"/>
      <c r="BH3813" s="21">
        <f t="shared" si="441"/>
        <v>0</v>
      </c>
      <c r="BI3813" s="22">
        <f t="shared" si="441"/>
        <v>7.7700000000000002E-4</v>
      </c>
      <c r="BJ3813" s="21"/>
      <c r="BK3813" s="21">
        <v>0</v>
      </c>
      <c r="BL3813" s="22">
        <v>2.3310000000000002E-3</v>
      </c>
      <c r="BM3813" s="21"/>
      <c r="BN3813" s="21">
        <f t="shared" si="443"/>
        <v>0</v>
      </c>
      <c r="BO3813" s="22">
        <f t="shared" si="443"/>
        <v>9.3240000000000007E-3</v>
      </c>
      <c r="BP3813" s="21">
        <f t="shared" si="443"/>
        <v>0</v>
      </c>
    </row>
    <row r="3814" spans="1:68" ht="11.1" hidden="1" customHeight="1" outlineLevel="1" collapsed="1" x14ac:dyDescent="0.2">
      <c r="A3814" s="10"/>
      <c r="B3814" s="18"/>
      <c r="C3814" s="18"/>
      <c r="D3814" s="18"/>
      <c r="E3814" s="19" t="s">
        <v>3278</v>
      </c>
      <c r="F3814" s="20"/>
      <c r="G3814" s="20"/>
      <c r="H3814" s="20"/>
      <c r="I3814" s="20"/>
      <c r="J3814" s="20"/>
      <c r="K3814" s="20"/>
      <c r="L3814" s="20"/>
      <c r="M3814" s="20"/>
      <c r="N3814" s="20"/>
      <c r="O3814" s="20"/>
      <c r="P3814" s="20"/>
      <c r="Q3814" s="20"/>
      <c r="R3814" s="20"/>
      <c r="S3814" s="209">
        <v>19.3</v>
      </c>
      <c r="T3814" s="209">
        <v>2.95</v>
      </c>
      <c r="U3814" s="209">
        <v>1.75</v>
      </c>
      <c r="V3814" s="20"/>
      <c r="W3814" s="209">
        <v>1.3</v>
      </c>
      <c r="X3814" s="20"/>
      <c r="Y3814" s="20"/>
      <c r="Z3814" s="20"/>
      <c r="AA3814" s="20"/>
      <c r="AB3814" s="209">
        <v>1.36</v>
      </c>
      <c r="AC3814" s="209">
        <v>1.139</v>
      </c>
      <c r="AD3814" s="209">
        <v>6.0010000000000003</v>
      </c>
      <c r="AE3814" s="209">
        <v>2.8</v>
      </c>
      <c r="AF3814" s="209">
        <v>2.5</v>
      </c>
      <c r="AG3814" s="209">
        <v>1.5</v>
      </c>
      <c r="AH3814" s="20"/>
      <c r="AI3814" s="20"/>
      <c r="AJ3814" s="20"/>
      <c r="AK3814" s="20"/>
      <c r="AL3814" s="20"/>
      <c r="AM3814" s="20"/>
      <c r="AN3814" s="209">
        <v>1</v>
      </c>
      <c r="AO3814" s="209">
        <v>1</v>
      </c>
      <c r="AP3814" s="209">
        <v>3</v>
      </c>
      <c r="AQ3814" s="209">
        <v>5.3</v>
      </c>
      <c r="AR3814" s="209">
        <v>1.6</v>
      </c>
      <c r="AS3814" s="209">
        <v>0.5</v>
      </c>
      <c r="AT3814" s="209">
        <v>2</v>
      </c>
      <c r="AU3814" s="209">
        <v>0.5</v>
      </c>
      <c r="AV3814" s="20"/>
      <c r="AW3814" s="20"/>
      <c r="AX3814" s="20"/>
      <c r="AY3814" s="20"/>
      <c r="AZ3814" s="209">
        <v>1.2</v>
      </c>
      <c r="BA3814" s="209">
        <v>1.9</v>
      </c>
      <c r="BB3814" s="21">
        <f t="shared" si="442"/>
        <v>19.3</v>
      </c>
      <c r="BC3814" s="21">
        <f>BD3814</f>
        <v>25.940860215053764</v>
      </c>
      <c r="BD3814" s="22">
        <f t="shared" si="444"/>
        <v>25.940860215053764</v>
      </c>
      <c r="BE3814" s="21">
        <f>BC3814-BD3814</f>
        <v>0</v>
      </c>
      <c r="BF3814" s="91">
        <v>7</v>
      </c>
      <c r="BG3814" s="10">
        <v>6</v>
      </c>
      <c r="BH3814" s="21">
        <f t="shared" si="441"/>
        <v>1.9300000000000001E-2</v>
      </c>
      <c r="BI3814" s="22">
        <f t="shared" si="441"/>
        <v>1.9300000000000001E-2</v>
      </c>
      <c r="BJ3814" s="21">
        <f>BH3814-BI3814</f>
        <v>0</v>
      </c>
      <c r="BK3814" s="21">
        <v>5.7900000000000007E-2</v>
      </c>
      <c r="BL3814" s="22">
        <v>5.7900000000000007E-2</v>
      </c>
      <c r="BM3814" s="21">
        <v>0</v>
      </c>
      <c r="BN3814" s="21">
        <f t="shared" si="443"/>
        <v>0.23160000000000003</v>
      </c>
      <c r="BO3814" s="22">
        <f t="shared" si="443"/>
        <v>0.23160000000000003</v>
      </c>
      <c r="BP3814" s="21">
        <f t="shared" si="443"/>
        <v>0</v>
      </c>
    </row>
    <row r="3815" spans="1:68" ht="11.1" hidden="1" customHeight="1" outlineLevel="2" x14ac:dyDescent="0.2">
      <c r="A3815" s="10"/>
      <c r="B3815" s="18"/>
      <c r="C3815" s="18"/>
      <c r="D3815" s="18"/>
      <c r="E3815" s="23" t="s">
        <v>3105</v>
      </c>
      <c r="F3815" s="24"/>
      <c r="G3815" s="24"/>
      <c r="H3815" s="24"/>
      <c r="I3815" s="24"/>
      <c r="J3815" s="24"/>
      <c r="K3815" s="24"/>
      <c r="L3815" s="24"/>
      <c r="M3815" s="24"/>
      <c r="N3815" s="24"/>
      <c r="O3815" s="24"/>
      <c r="P3815" s="24"/>
      <c r="Q3815" s="24"/>
      <c r="R3815" s="24"/>
      <c r="S3815" s="208">
        <v>19.3</v>
      </c>
      <c r="T3815" s="208">
        <v>2.95</v>
      </c>
      <c r="U3815" s="208">
        <v>1.75</v>
      </c>
      <c r="V3815" s="24"/>
      <c r="W3815" s="208">
        <v>1.3</v>
      </c>
      <c r="X3815" s="24"/>
      <c r="Y3815" s="24"/>
      <c r="Z3815" s="24"/>
      <c r="AA3815" s="24"/>
      <c r="AB3815" s="208">
        <v>1.36</v>
      </c>
      <c r="AC3815" s="208">
        <v>1.139</v>
      </c>
      <c r="AD3815" s="208">
        <v>6.0010000000000003</v>
      </c>
      <c r="AE3815" s="208">
        <v>2.8</v>
      </c>
      <c r="AF3815" s="208">
        <v>2.5</v>
      </c>
      <c r="AG3815" s="208">
        <v>1.5</v>
      </c>
      <c r="AH3815" s="24"/>
      <c r="AI3815" s="24"/>
      <c r="AJ3815" s="24"/>
      <c r="AK3815" s="24"/>
      <c r="AL3815" s="24"/>
      <c r="AM3815" s="24"/>
      <c r="AN3815" s="208">
        <v>1</v>
      </c>
      <c r="AO3815" s="208">
        <v>1</v>
      </c>
      <c r="AP3815" s="208">
        <v>3</v>
      </c>
      <c r="AQ3815" s="208">
        <v>5.3</v>
      </c>
      <c r="AR3815" s="208">
        <v>1.6</v>
      </c>
      <c r="AS3815" s="208">
        <v>0.5</v>
      </c>
      <c r="AT3815" s="208">
        <v>2</v>
      </c>
      <c r="AU3815" s="208">
        <v>0.5</v>
      </c>
      <c r="AV3815" s="24"/>
      <c r="AW3815" s="24"/>
      <c r="AX3815" s="24"/>
      <c r="AY3815" s="24"/>
      <c r="AZ3815" s="208">
        <v>1.2</v>
      </c>
      <c r="BA3815" s="208">
        <v>1.9</v>
      </c>
      <c r="BB3815" s="21">
        <f t="shared" si="442"/>
        <v>19.3</v>
      </c>
      <c r="BC3815" s="21"/>
      <c r="BD3815" s="22">
        <f t="shared" si="444"/>
        <v>25.940860215053764</v>
      </c>
      <c r="BE3815" s="21"/>
      <c r="BG3815" s="10"/>
      <c r="BH3815" s="21">
        <f t="shared" si="441"/>
        <v>0</v>
      </c>
      <c r="BI3815" s="22">
        <f t="shared" si="441"/>
        <v>1.9300000000000001E-2</v>
      </c>
      <c r="BJ3815" s="21"/>
      <c r="BK3815" s="21">
        <v>0</v>
      </c>
      <c r="BL3815" s="22">
        <v>5.7900000000000007E-2</v>
      </c>
      <c r="BM3815" s="21"/>
      <c r="BN3815" s="21">
        <f t="shared" si="443"/>
        <v>0</v>
      </c>
      <c r="BO3815" s="22">
        <f t="shared" si="443"/>
        <v>0.23160000000000003</v>
      </c>
      <c r="BP3815" s="21">
        <f t="shared" si="443"/>
        <v>0</v>
      </c>
    </row>
    <row r="3816" spans="1:68" ht="11.1" hidden="1" customHeight="1" outlineLevel="1" collapsed="1" x14ac:dyDescent="0.2">
      <c r="A3816" s="10"/>
      <c r="B3816" s="18"/>
      <c r="C3816" s="18"/>
      <c r="D3816" s="18"/>
      <c r="E3816" s="19" t="s">
        <v>3279</v>
      </c>
      <c r="F3816" s="20"/>
      <c r="G3816" s="20"/>
      <c r="H3816" s="20"/>
      <c r="I3816" s="20"/>
      <c r="J3816" s="20"/>
      <c r="K3816" s="20"/>
      <c r="L3816" s="20"/>
      <c r="M3816" s="20"/>
      <c r="N3816" s="20"/>
      <c r="O3816" s="20"/>
      <c r="P3816" s="20"/>
      <c r="Q3816" s="20"/>
      <c r="R3816" s="20"/>
      <c r="S3816" s="20"/>
      <c r="T3816" s="20"/>
      <c r="U3816" s="20"/>
      <c r="V3816" s="20"/>
      <c r="W3816" s="20"/>
      <c r="X3816" s="20"/>
      <c r="Y3816" s="20"/>
      <c r="Z3816" s="20"/>
      <c r="AA3816" s="20"/>
      <c r="AB3816" s="20"/>
      <c r="AC3816" s="20"/>
      <c r="AD3816" s="20"/>
      <c r="AE3816" s="20"/>
      <c r="AF3816" s="20"/>
      <c r="AG3816" s="20"/>
      <c r="AH3816" s="20"/>
      <c r="AI3816" s="20"/>
      <c r="AJ3816" s="20"/>
      <c r="AK3816" s="20"/>
      <c r="AL3816" s="20"/>
      <c r="AM3816" s="20"/>
      <c r="AN3816" s="20"/>
      <c r="AO3816" s="209">
        <v>0.47199999999999998</v>
      </c>
      <c r="AP3816" s="209">
        <v>0.249</v>
      </c>
      <c r="AQ3816" s="209">
        <v>0.49099999999999999</v>
      </c>
      <c r="AR3816" s="209">
        <v>0.21299999999999999</v>
      </c>
      <c r="AS3816" s="209">
        <v>0.20499999999999999</v>
      </c>
      <c r="AT3816" s="209">
        <v>0.34</v>
      </c>
      <c r="AU3816" s="209">
        <v>0.59</v>
      </c>
      <c r="AV3816" s="209">
        <v>0.49</v>
      </c>
      <c r="AW3816" s="209">
        <v>0.752</v>
      </c>
      <c r="AX3816" s="209">
        <v>0.59</v>
      </c>
      <c r="AY3816" s="209">
        <v>0.53500000000000003</v>
      </c>
      <c r="AZ3816" s="209">
        <v>0.94</v>
      </c>
      <c r="BA3816" s="209">
        <v>0.61799999999999999</v>
      </c>
      <c r="BB3816" s="21">
        <f t="shared" si="442"/>
        <v>0.94</v>
      </c>
      <c r="BC3816" s="21">
        <f>BF3816</f>
        <v>21</v>
      </c>
      <c r="BD3816" s="22">
        <f t="shared" si="444"/>
        <v>1.2634408602150538</v>
      </c>
      <c r="BE3816" s="21">
        <f>BC3816-BD3816</f>
        <v>19.736559139784948</v>
      </c>
      <c r="BF3816" s="91">
        <v>21</v>
      </c>
      <c r="BG3816" s="10"/>
      <c r="BH3816" s="21">
        <f t="shared" si="441"/>
        <v>1.5624000000000001E-2</v>
      </c>
      <c r="BI3816" s="22">
        <f t="shared" si="441"/>
        <v>9.3999999999999986E-4</v>
      </c>
      <c r="BJ3816" s="21">
        <f>BH3816-BI3816</f>
        <v>1.4684000000000001E-2</v>
      </c>
      <c r="BK3816" s="21">
        <v>4.6872000000000004E-2</v>
      </c>
      <c r="BL3816" s="22">
        <v>2.8199999999999996E-3</v>
      </c>
      <c r="BM3816" s="21">
        <v>4.4052000000000008E-2</v>
      </c>
      <c r="BN3816" s="21">
        <f t="shared" si="443"/>
        <v>0.18748800000000002</v>
      </c>
      <c r="BO3816" s="22">
        <f t="shared" si="443"/>
        <v>1.1279999999999998E-2</v>
      </c>
      <c r="BP3816" s="21">
        <f t="shared" si="443"/>
        <v>0.17620800000000003</v>
      </c>
    </row>
    <row r="3817" spans="1:68" ht="11.1" hidden="1" customHeight="1" outlineLevel="2" x14ac:dyDescent="0.2">
      <c r="A3817" s="10"/>
      <c r="B3817" s="18"/>
      <c r="C3817" s="18"/>
      <c r="D3817" s="18"/>
      <c r="E3817" s="23"/>
      <c r="F3817" s="24"/>
      <c r="G3817" s="24"/>
      <c r="H3817" s="24"/>
      <c r="I3817" s="24"/>
      <c r="J3817" s="24"/>
      <c r="K3817" s="24"/>
      <c r="L3817" s="24"/>
      <c r="M3817" s="24"/>
      <c r="N3817" s="24"/>
      <c r="O3817" s="24"/>
      <c r="P3817" s="24"/>
      <c r="Q3817" s="24"/>
      <c r="R3817" s="24"/>
      <c r="S3817" s="24"/>
      <c r="T3817" s="24"/>
      <c r="U3817" s="24"/>
      <c r="V3817" s="24"/>
      <c r="W3817" s="24"/>
      <c r="X3817" s="24"/>
      <c r="Y3817" s="24"/>
      <c r="Z3817" s="24"/>
      <c r="AA3817" s="24"/>
      <c r="AB3817" s="24"/>
      <c r="AC3817" s="24"/>
      <c r="AD3817" s="24"/>
      <c r="AE3817" s="24"/>
      <c r="AF3817" s="24"/>
      <c r="AG3817" s="24"/>
      <c r="AH3817" s="24"/>
      <c r="AI3817" s="24"/>
      <c r="AJ3817" s="24"/>
      <c r="AK3817" s="24"/>
      <c r="AL3817" s="24"/>
      <c r="AM3817" s="24"/>
      <c r="AN3817" s="24"/>
      <c r="AO3817" s="208">
        <v>0.47199999999999998</v>
      </c>
      <c r="AP3817" s="208">
        <v>0.249</v>
      </c>
      <c r="AQ3817" s="208">
        <v>0.49099999999999999</v>
      </c>
      <c r="AR3817" s="208">
        <v>0.21299999999999999</v>
      </c>
      <c r="AS3817" s="208">
        <v>0.20499999999999999</v>
      </c>
      <c r="AT3817" s="208">
        <v>0.34</v>
      </c>
      <c r="AU3817" s="208">
        <v>0.59</v>
      </c>
      <c r="AV3817" s="208">
        <v>0.49</v>
      </c>
      <c r="AW3817" s="208">
        <v>0.752</v>
      </c>
      <c r="AX3817" s="208">
        <v>0.59</v>
      </c>
      <c r="AY3817" s="208">
        <v>0.53500000000000003</v>
      </c>
      <c r="AZ3817" s="208">
        <v>0.94</v>
      </c>
      <c r="BA3817" s="208">
        <v>0.61799999999999999</v>
      </c>
      <c r="BB3817" s="21">
        <f t="shared" si="442"/>
        <v>0.94</v>
      </c>
      <c r="BC3817" s="21"/>
      <c r="BD3817" s="22">
        <f t="shared" si="444"/>
        <v>1.2634408602150538</v>
      </c>
      <c r="BE3817" s="21"/>
      <c r="BF3817" s="21" t="e">
        <f>#REF!*24*31*3/1000000</f>
        <v>#REF!</v>
      </c>
      <c r="BG3817" s="10"/>
      <c r="BH3817" s="21">
        <f t="shared" si="441"/>
        <v>0</v>
      </c>
      <c r="BI3817" s="22">
        <f t="shared" si="441"/>
        <v>9.3999999999999986E-4</v>
      </c>
      <c r="BJ3817" s="21"/>
      <c r="BK3817" s="21">
        <v>0</v>
      </c>
      <c r="BL3817" s="22">
        <v>2.8199999999999996E-3</v>
      </c>
      <c r="BM3817" s="21"/>
      <c r="BN3817" s="21">
        <f t="shared" si="443"/>
        <v>0</v>
      </c>
      <c r="BO3817" s="22">
        <f t="shared" si="443"/>
        <v>1.1279999999999998E-2</v>
      </c>
      <c r="BP3817" s="21">
        <f t="shared" si="443"/>
        <v>0</v>
      </c>
    </row>
    <row r="3818" spans="1:68" ht="11.1" hidden="1" customHeight="1" outlineLevel="1" collapsed="1" x14ac:dyDescent="0.2">
      <c r="A3818" s="10"/>
      <c r="B3818" s="18"/>
      <c r="C3818" s="18"/>
      <c r="D3818" s="18"/>
      <c r="E3818" s="19" t="s">
        <v>3280</v>
      </c>
      <c r="F3818" s="209">
        <v>2.4900000000000002</v>
      </c>
      <c r="G3818" s="209">
        <v>2.4900000000000002</v>
      </c>
      <c r="H3818" s="209">
        <v>2.4900000000000002</v>
      </c>
      <c r="I3818" s="240">
        <v>2.4470000000000001</v>
      </c>
      <c r="J3818" s="240"/>
      <c r="K3818" s="209">
        <v>2.4470000000000001</v>
      </c>
      <c r="L3818" s="209">
        <v>2.4470000000000001</v>
      </c>
      <c r="M3818" s="209">
        <v>2.4260000000000002</v>
      </c>
      <c r="N3818" s="209">
        <v>2.4260000000000002</v>
      </c>
      <c r="O3818" s="209">
        <v>2.2639999999999998</v>
      </c>
      <c r="P3818" s="209">
        <v>2.2469999999999999</v>
      </c>
      <c r="Q3818" s="209">
        <v>2.9369999999999998</v>
      </c>
      <c r="R3818" s="209">
        <v>2.3959999999999999</v>
      </c>
      <c r="S3818" s="209">
        <v>2.3239999999999998</v>
      </c>
      <c r="T3818" s="209">
        <v>2.3220000000000001</v>
      </c>
      <c r="U3818" s="209">
        <v>2.246</v>
      </c>
      <c r="V3818" s="209">
        <v>2.399</v>
      </c>
      <c r="W3818" s="209">
        <v>2.2530000000000001</v>
      </c>
      <c r="X3818" s="209">
        <v>2.5790000000000002</v>
      </c>
      <c r="Y3818" s="209">
        <v>2.2189999999999999</v>
      </c>
      <c r="Z3818" s="209">
        <v>2.3130000000000002</v>
      </c>
      <c r="AA3818" s="209">
        <v>2.3559999999999999</v>
      </c>
      <c r="AB3818" s="209">
        <v>2.2989999999999999</v>
      </c>
      <c r="AC3818" s="209">
        <v>2.8330000000000002</v>
      </c>
      <c r="AD3818" s="209">
        <v>2.8650000000000002</v>
      </c>
      <c r="AE3818" s="209">
        <v>2.8610000000000002</v>
      </c>
      <c r="AF3818" s="209">
        <v>2.7349999999999999</v>
      </c>
      <c r="AG3818" s="209">
        <v>2.72</v>
      </c>
      <c r="AH3818" s="209">
        <v>2.4609999999999999</v>
      </c>
      <c r="AI3818" s="209">
        <v>2.2639999999999998</v>
      </c>
      <c r="AJ3818" s="209">
        <v>2.7490000000000001</v>
      </c>
      <c r="AK3818" s="209">
        <v>2.351</v>
      </c>
      <c r="AL3818" s="209">
        <v>2.3519999999999999</v>
      </c>
      <c r="AM3818" s="209">
        <v>2.6070000000000002</v>
      </c>
      <c r="AN3818" s="209">
        <v>2.653</v>
      </c>
      <c r="AO3818" s="209">
        <v>2.544</v>
      </c>
      <c r="AP3818" s="209">
        <v>2.677</v>
      </c>
      <c r="AQ3818" s="209">
        <v>2.63</v>
      </c>
      <c r="AR3818" s="209">
        <v>2.5870000000000002</v>
      </c>
      <c r="AS3818" s="209">
        <v>2.5870000000000002</v>
      </c>
      <c r="AT3818" s="209">
        <v>2.5979999999999999</v>
      </c>
      <c r="AU3818" s="209">
        <v>2.609</v>
      </c>
      <c r="AV3818" s="209">
        <v>3.6579999999999999</v>
      </c>
      <c r="AW3818" s="209">
        <v>2.6840000000000002</v>
      </c>
      <c r="AX3818" s="209">
        <v>2.6520000000000001</v>
      </c>
      <c r="AY3818" s="209">
        <v>2.5760000000000001</v>
      </c>
      <c r="AZ3818" s="209">
        <v>2.5979999999999999</v>
      </c>
      <c r="BA3818" s="209">
        <v>3.2080000000000002</v>
      </c>
      <c r="BB3818" s="21">
        <f t="shared" si="442"/>
        <v>3.6579999999999999</v>
      </c>
      <c r="BC3818" s="21">
        <f>BF3818</f>
        <v>21</v>
      </c>
      <c r="BD3818" s="22">
        <f t="shared" si="444"/>
        <v>4.9166666666666661</v>
      </c>
      <c r="BE3818" s="21">
        <f>BC3818-BD3818</f>
        <v>16.083333333333336</v>
      </c>
      <c r="BF3818" s="91">
        <v>21</v>
      </c>
      <c r="BG3818" s="10"/>
      <c r="BH3818" s="21">
        <f t="shared" si="441"/>
        <v>1.5624000000000001E-2</v>
      </c>
      <c r="BI3818" s="22">
        <f t="shared" si="441"/>
        <v>3.6579999999999994E-3</v>
      </c>
      <c r="BJ3818" s="21">
        <f>BH3818-BI3818</f>
        <v>1.1966000000000001E-2</v>
      </c>
      <c r="BK3818" s="21">
        <v>4.6872000000000004E-2</v>
      </c>
      <c r="BL3818" s="22">
        <v>1.0973999999999998E-2</v>
      </c>
      <c r="BM3818" s="21">
        <v>3.5898000000000006E-2</v>
      </c>
      <c r="BN3818" s="21">
        <f t="shared" si="443"/>
        <v>0.18748800000000002</v>
      </c>
      <c r="BO3818" s="22">
        <f t="shared" si="443"/>
        <v>4.3895999999999991E-2</v>
      </c>
      <c r="BP3818" s="21">
        <f t="shared" si="443"/>
        <v>0.14359200000000003</v>
      </c>
    </row>
    <row r="3819" spans="1:68" ht="11.1" hidden="1" customHeight="1" outlineLevel="2" x14ac:dyDescent="0.2">
      <c r="A3819" s="10"/>
      <c r="B3819" s="18"/>
      <c r="C3819" s="18"/>
      <c r="D3819" s="18"/>
      <c r="E3819" s="23"/>
      <c r="F3819" s="208">
        <v>2.4900000000000002</v>
      </c>
      <c r="G3819" s="208">
        <v>2.4900000000000002</v>
      </c>
      <c r="H3819" s="208">
        <v>2.4900000000000002</v>
      </c>
      <c r="I3819" s="239">
        <v>2.4470000000000001</v>
      </c>
      <c r="J3819" s="239"/>
      <c r="K3819" s="208">
        <v>2.4470000000000001</v>
      </c>
      <c r="L3819" s="208">
        <v>2.4470000000000001</v>
      </c>
      <c r="M3819" s="208">
        <v>2.4260000000000002</v>
      </c>
      <c r="N3819" s="208">
        <v>2.4260000000000002</v>
      </c>
      <c r="O3819" s="208">
        <v>2.2639999999999998</v>
      </c>
      <c r="P3819" s="208">
        <v>2.2469999999999999</v>
      </c>
      <c r="Q3819" s="208">
        <v>2.9369999999999998</v>
      </c>
      <c r="R3819" s="208">
        <v>2.3959999999999999</v>
      </c>
      <c r="S3819" s="208">
        <v>2.3239999999999998</v>
      </c>
      <c r="T3819" s="208">
        <v>2.3220000000000001</v>
      </c>
      <c r="U3819" s="208">
        <v>2.246</v>
      </c>
      <c r="V3819" s="208">
        <v>2.399</v>
      </c>
      <c r="W3819" s="208">
        <v>2.2530000000000001</v>
      </c>
      <c r="X3819" s="208">
        <v>2.5790000000000002</v>
      </c>
      <c r="Y3819" s="208">
        <v>2.2189999999999999</v>
      </c>
      <c r="Z3819" s="208">
        <v>2.3130000000000002</v>
      </c>
      <c r="AA3819" s="208">
        <v>2.3559999999999999</v>
      </c>
      <c r="AB3819" s="208">
        <v>2.2989999999999999</v>
      </c>
      <c r="AC3819" s="208">
        <v>2.8330000000000002</v>
      </c>
      <c r="AD3819" s="208">
        <v>2.8650000000000002</v>
      </c>
      <c r="AE3819" s="208">
        <v>2.8610000000000002</v>
      </c>
      <c r="AF3819" s="208">
        <v>2.7349999999999999</v>
      </c>
      <c r="AG3819" s="208">
        <v>2.72</v>
      </c>
      <c r="AH3819" s="208">
        <v>2.4609999999999999</v>
      </c>
      <c r="AI3819" s="208">
        <v>2.2639999999999998</v>
      </c>
      <c r="AJ3819" s="208">
        <v>2.7490000000000001</v>
      </c>
      <c r="AK3819" s="208">
        <v>2.351</v>
      </c>
      <c r="AL3819" s="208">
        <v>2.3519999999999999</v>
      </c>
      <c r="AM3819" s="208">
        <v>2.6070000000000002</v>
      </c>
      <c r="AN3819" s="208">
        <v>2.653</v>
      </c>
      <c r="AO3819" s="208">
        <v>2.544</v>
      </c>
      <c r="AP3819" s="208">
        <v>2.677</v>
      </c>
      <c r="AQ3819" s="208">
        <v>2.63</v>
      </c>
      <c r="AR3819" s="208">
        <v>2.5870000000000002</v>
      </c>
      <c r="AS3819" s="208">
        <v>2.5870000000000002</v>
      </c>
      <c r="AT3819" s="208">
        <v>2.5979999999999999</v>
      </c>
      <c r="AU3819" s="208">
        <v>2.609</v>
      </c>
      <c r="AV3819" s="208">
        <v>3.6579999999999999</v>
      </c>
      <c r="AW3819" s="208">
        <v>2.6840000000000002</v>
      </c>
      <c r="AX3819" s="208">
        <v>2.6520000000000001</v>
      </c>
      <c r="AY3819" s="208">
        <v>2.5760000000000001</v>
      </c>
      <c r="AZ3819" s="208">
        <v>2.5979999999999999</v>
      </c>
      <c r="BA3819" s="208">
        <v>3.2080000000000002</v>
      </c>
      <c r="BB3819" s="21">
        <f t="shared" si="442"/>
        <v>3.6579999999999999</v>
      </c>
      <c r="BC3819" s="21"/>
      <c r="BD3819" s="22">
        <f t="shared" si="444"/>
        <v>4.9166666666666661</v>
      </c>
      <c r="BE3819" s="21"/>
      <c r="BF3819" s="21" t="e">
        <f>#REF!*24*31*3/1000000</f>
        <v>#REF!</v>
      </c>
      <c r="BG3819" s="10"/>
      <c r="BH3819" s="21">
        <f t="shared" si="441"/>
        <v>0</v>
      </c>
      <c r="BI3819" s="22">
        <f t="shared" si="441"/>
        <v>3.6579999999999994E-3</v>
      </c>
      <c r="BJ3819" s="21"/>
      <c r="BK3819" s="21">
        <v>0</v>
      </c>
      <c r="BL3819" s="22">
        <v>1.0973999999999998E-2</v>
      </c>
      <c r="BM3819" s="21"/>
      <c r="BN3819" s="21">
        <f t="shared" si="443"/>
        <v>0</v>
      </c>
      <c r="BO3819" s="22">
        <f t="shared" si="443"/>
        <v>4.3895999999999991E-2</v>
      </c>
      <c r="BP3819" s="21">
        <f t="shared" si="443"/>
        <v>0</v>
      </c>
    </row>
    <row r="3820" spans="1:68" ht="11.1" hidden="1" customHeight="1" outlineLevel="1" collapsed="1" x14ac:dyDescent="0.2">
      <c r="A3820" s="10"/>
      <c r="B3820" s="18"/>
      <c r="C3820" s="18"/>
      <c r="D3820" s="18"/>
      <c r="E3820" s="19" t="s">
        <v>3281</v>
      </c>
      <c r="F3820" s="209">
        <v>10.750999999999999</v>
      </c>
      <c r="G3820" s="209">
        <v>8.9380000000000006</v>
      </c>
      <c r="H3820" s="209">
        <v>7.11</v>
      </c>
      <c r="I3820" s="240">
        <v>5.6660000000000004</v>
      </c>
      <c r="J3820" s="240"/>
      <c r="K3820" s="209">
        <v>2.3490000000000002</v>
      </c>
      <c r="L3820" s="20"/>
      <c r="M3820" s="20"/>
      <c r="N3820" s="20"/>
      <c r="O3820" s="209">
        <v>1.24</v>
      </c>
      <c r="P3820" s="209">
        <v>4.3949999999999996</v>
      </c>
      <c r="Q3820" s="209">
        <v>8.4749999999999996</v>
      </c>
      <c r="R3820" s="209">
        <v>8.5370000000000008</v>
      </c>
      <c r="S3820" s="209">
        <v>10.369</v>
      </c>
      <c r="T3820" s="209">
        <v>11.468999999999999</v>
      </c>
      <c r="U3820" s="209">
        <v>6.3259999999999996</v>
      </c>
      <c r="V3820" s="209">
        <v>4.0149999999999997</v>
      </c>
      <c r="W3820" s="20"/>
      <c r="X3820" s="20"/>
      <c r="Y3820" s="20"/>
      <c r="Z3820" s="20"/>
      <c r="AA3820" s="209">
        <v>2.4489999999999998</v>
      </c>
      <c r="AB3820" s="209">
        <v>4.43</v>
      </c>
      <c r="AC3820" s="209">
        <v>7.4029999999999996</v>
      </c>
      <c r="AD3820" s="209">
        <v>10.074999999999999</v>
      </c>
      <c r="AE3820" s="209">
        <v>11.34</v>
      </c>
      <c r="AF3820" s="209">
        <v>10.279</v>
      </c>
      <c r="AG3820" s="209">
        <v>6.06</v>
      </c>
      <c r="AH3820" s="209">
        <v>4.3390000000000004</v>
      </c>
      <c r="AI3820" s="209">
        <v>0.05</v>
      </c>
      <c r="AJ3820" s="209">
        <v>2.085</v>
      </c>
      <c r="AK3820" s="20"/>
      <c r="AL3820" s="20"/>
      <c r="AM3820" s="209">
        <v>1.2769999999999999</v>
      </c>
      <c r="AN3820" s="209">
        <v>4.7119999999999997</v>
      </c>
      <c r="AO3820" s="209">
        <v>7.7969999999999997</v>
      </c>
      <c r="AP3820" s="209">
        <v>11.406000000000001</v>
      </c>
      <c r="AQ3820" s="209">
        <v>11.627000000000001</v>
      </c>
      <c r="AR3820" s="209">
        <v>10.481999999999999</v>
      </c>
      <c r="AS3820" s="209">
        <v>7.585</v>
      </c>
      <c r="AT3820" s="209">
        <v>5.5830000000000002</v>
      </c>
      <c r="AU3820" s="209">
        <v>2.6680000000000001</v>
      </c>
      <c r="AV3820" s="20"/>
      <c r="AW3820" s="20"/>
      <c r="AX3820" s="20"/>
      <c r="AY3820" s="209">
        <v>1.625</v>
      </c>
      <c r="AZ3820" s="209">
        <v>3.9910000000000001</v>
      </c>
      <c r="BA3820" s="209">
        <v>7.0890000000000004</v>
      </c>
      <c r="BB3820" s="56">
        <f>BB3821+BB3822</f>
        <v>22.274000000000001</v>
      </c>
      <c r="BC3820" s="21">
        <f>BD3820</f>
        <v>29.938172043010756</v>
      </c>
      <c r="BD3820" s="22">
        <f t="shared" si="444"/>
        <v>29.938172043010756</v>
      </c>
      <c r="BE3820" s="21">
        <f>BC3820-BD3820</f>
        <v>0</v>
      </c>
      <c r="BF3820" s="91">
        <v>22.2</v>
      </c>
      <c r="BG3820" s="10">
        <v>6</v>
      </c>
      <c r="BH3820" s="21">
        <f t="shared" si="441"/>
        <v>2.2274000000000002E-2</v>
      </c>
      <c r="BI3820" s="22">
        <f t="shared" si="441"/>
        <v>2.2274000000000002E-2</v>
      </c>
      <c r="BJ3820" s="21">
        <f>BH3820-BI3820</f>
        <v>0</v>
      </c>
      <c r="BK3820" s="21">
        <v>6.6822000000000006E-2</v>
      </c>
      <c r="BL3820" s="22">
        <v>6.6822000000000006E-2</v>
      </c>
      <c r="BM3820" s="21">
        <v>0</v>
      </c>
      <c r="BN3820" s="21">
        <f t="shared" si="443"/>
        <v>0.26728800000000003</v>
      </c>
      <c r="BO3820" s="22">
        <f t="shared" si="443"/>
        <v>0.26728800000000003</v>
      </c>
      <c r="BP3820" s="21">
        <f t="shared" si="443"/>
        <v>0</v>
      </c>
    </row>
    <row r="3821" spans="1:68" ht="11.1" hidden="1" customHeight="1" outlineLevel="2" x14ac:dyDescent="0.2">
      <c r="A3821" s="10"/>
      <c r="B3821" s="18"/>
      <c r="C3821" s="18"/>
      <c r="D3821" s="18"/>
      <c r="E3821" s="23" t="s">
        <v>3282</v>
      </c>
      <c r="F3821" s="208">
        <v>10.696999999999999</v>
      </c>
      <c r="G3821" s="208">
        <v>8.8650000000000002</v>
      </c>
      <c r="H3821" s="208">
        <v>7.0369999999999999</v>
      </c>
      <c r="I3821" s="239">
        <v>5.5910000000000002</v>
      </c>
      <c r="J3821" s="239"/>
      <c r="K3821" s="208">
        <v>1.228</v>
      </c>
      <c r="L3821" s="24"/>
      <c r="M3821" s="24"/>
      <c r="N3821" s="24"/>
      <c r="O3821" s="208">
        <v>0.307</v>
      </c>
      <c r="P3821" s="208">
        <v>6.4000000000000001E-2</v>
      </c>
      <c r="Q3821" s="208">
        <v>6.2E-2</v>
      </c>
      <c r="R3821" s="208">
        <v>7.1999999999999995E-2</v>
      </c>
      <c r="S3821" s="208">
        <v>4.9000000000000002E-2</v>
      </c>
      <c r="T3821" s="208">
        <v>0.104</v>
      </c>
      <c r="U3821" s="208">
        <v>8.5999999999999993E-2</v>
      </c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08">
        <v>0.20100000000000001</v>
      </c>
      <c r="AI3821" s="208">
        <v>0.05</v>
      </c>
      <c r="AJ3821" s="208">
        <v>0.05</v>
      </c>
      <c r="AK3821" s="24"/>
      <c r="AL3821" s="24"/>
      <c r="AM3821" s="208">
        <v>0.15</v>
      </c>
      <c r="AN3821" s="208">
        <v>0.05</v>
      </c>
      <c r="AO3821" s="208">
        <v>0.05</v>
      </c>
      <c r="AP3821" s="208">
        <v>0.05</v>
      </c>
      <c r="AQ3821" s="208">
        <v>0.05</v>
      </c>
      <c r="AR3821" s="208">
        <v>0.05</v>
      </c>
      <c r="AS3821" s="208">
        <v>0.05</v>
      </c>
      <c r="AT3821" s="208">
        <v>0.05</v>
      </c>
      <c r="AU3821" s="208">
        <v>0.05</v>
      </c>
      <c r="AV3821" s="24"/>
      <c r="AW3821" s="24"/>
      <c r="AX3821" s="24"/>
      <c r="AY3821" s="208">
        <v>0.1</v>
      </c>
      <c r="AZ3821" s="208">
        <v>0.05</v>
      </c>
      <c r="BA3821" s="208">
        <v>0.05</v>
      </c>
      <c r="BB3821" s="21">
        <f t="shared" si="442"/>
        <v>10.696999999999999</v>
      </c>
      <c r="BC3821" s="21"/>
      <c r="BD3821" s="22">
        <f t="shared" si="444"/>
        <v>14.37768817204301</v>
      </c>
      <c r="BE3821" s="21"/>
      <c r="BF3821" s="21"/>
      <c r="BG3821" s="10"/>
      <c r="BH3821" s="21">
        <f t="shared" ref="BH3821:BI3884" si="445">(BC3821*24*31/1000000)</f>
        <v>0</v>
      </c>
      <c r="BI3821" s="22">
        <f t="shared" si="445"/>
        <v>1.0697E-2</v>
      </c>
      <c r="BJ3821" s="21"/>
      <c r="BK3821" s="21">
        <v>0</v>
      </c>
      <c r="BL3821" s="22">
        <v>3.2091000000000001E-2</v>
      </c>
      <c r="BM3821" s="21"/>
      <c r="BN3821" s="21">
        <f t="shared" si="443"/>
        <v>0</v>
      </c>
      <c r="BO3821" s="22">
        <f t="shared" si="443"/>
        <v>0.12836400000000001</v>
      </c>
      <c r="BP3821" s="21">
        <f t="shared" si="443"/>
        <v>0</v>
      </c>
    </row>
    <row r="3822" spans="1:68" ht="11.1" hidden="1" customHeight="1" outlineLevel="2" x14ac:dyDescent="0.2">
      <c r="A3822" s="10"/>
      <c r="B3822" s="18"/>
      <c r="C3822" s="18"/>
      <c r="D3822" s="18"/>
      <c r="E3822" s="23" t="s">
        <v>3283</v>
      </c>
      <c r="F3822" s="208">
        <v>5.3999999999999999E-2</v>
      </c>
      <c r="G3822" s="208">
        <v>7.2999999999999995E-2</v>
      </c>
      <c r="H3822" s="208">
        <v>7.2999999999999995E-2</v>
      </c>
      <c r="I3822" s="239">
        <v>7.4999999999999997E-2</v>
      </c>
      <c r="J3822" s="239"/>
      <c r="K3822" s="208">
        <v>1.121</v>
      </c>
      <c r="L3822" s="24"/>
      <c r="M3822" s="24"/>
      <c r="N3822" s="24"/>
      <c r="O3822" s="208">
        <v>0.93300000000000005</v>
      </c>
      <c r="P3822" s="208">
        <v>4.3310000000000004</v>
      </c>
      <c r="Q3822" s="208">
        <v>8.4130000000000003</v>
      </c>
      <c r="R3822" s="208">
        <v>8.4649999999999999</v>
      </c>
      <c r="S3822" s="208">
        <v>10.32</v>
      </c>
      <c r="T3822" s="208">
        <v>11.365</v>
      </c>
      <c r="U3822" s="208">
        <v>6.24</v>
      </c>
      <c r="V3822" s="208">
        <v>4.0149999999999997</v>
      </c>
      <c r="W3822" s="24"/>
      <c r="X3822" s="24"/>
      <c r="Y3822" s="24"/>
      <c r="Z3822" s="24"/>
      <c r="AA3822" s="208">
        <v>2.4489999999999998</v>
      </c>
      <c r="AB3822" s="208">
        <v>4.43</v>
      </c>
      <c r="AC3822" s="208">
        <v>7.4029999999999996</v>
      </c>
      <c r="AD3822" s="208">
        <v>10.074999999999999</v>
      </c>
      <c r="AE3822" s="208">
        <v>11.34</v>
      </c>
      <c r="AF3822" s="208">
        <v>10.279</v>
      </c>
      <c r="AG3822" s="208">
        <v>6.06</v>
      </c>
      <c r="AH3822" s="208">
        <v>4.1379999999999999</v>
      </c>
      <c r="AI3822" s="24"/>
      <c r="AJ3822" s="208">
        <v>2.0350000000000001</v>
      </c>
      <c r="AK3822" s="24"/>
      <c r="AL3822" s="24"/>
      <c r="AM3822" s="208">
        <v>1.127</v>
      </c>
      <c r="AN3822" s="208">
        <v>4.6619999999999999</v>
      </c>
      <c r="AO3822" s="208">
        <v>7.7469999999999999</v>
      </c>
      <c r="AP3822" s="208">
        <v>11.356</v>
      </c>
      <c r="AQ3822" s="208">
        <v>11.577</v>
      </c>
      <c r="AR3822" s="208">
        <v>10.432</v>
      </c>
      <c r="AS3822" s="208">
        <v>7.5350000000000001</v>
      </c>
      <c r="AT3822" s="208">
        <v>5.5330000000000004</v>
      </c>
      <c r="AU3822" s="208">
        <v>2.6179999999999999</v>
      </c>
      <c r="AV3822" s="24"/>
      <c r="AW3822" s="24"/>
      <c r="AX3822" s="24"/>
      <c r="AY3822" s="208">
        <v>1.5249999999999999</v>
      </c>
      <c r="AZ3822" s="208">
        <v>3.9409999999999998</v>
      </c>
      <c r="BA3822" s="208">
        <v>7.0389999999999997</v>
      </c>
      <c r="BB3822" s="21">
        <f t="shared" si="442"/>
        <v>11.577</v>
      </c>
      <c r="BC3822" s="21"/>
      <c r="BD3822" s="22">
        <f t="shared" si="444"/>
        <v>15.560483870967742</v>
      </c>
      <c r="BE3822" s="21"/>
      <c r="BF3822" s="21"/>
      <c r="BG3822" s="10"/>
      <c r="BH3822" s="21">
        <f t="shared" si="445"/>
        <v>0</v>
      </c>
      <c r="BI3822" s="22">
        <f t="shared" si="445"/>
        <v>1.1577E-2</v>
      </c>
      <c r="BJ3822" s="21"/>
      <c r="BK3822" s="21">
        <v>0</v>
      </c>
      <c r="BL3822" s="22">
        <v>3.4730999999999998E-2</v>
      </c>
      <c r="BM3822" s="21"/>
      <c r="BN3822" s="21">
        <f t="shared" si="443"/>
        <v>0</v>
      </c>
      <c r="BO3822" s="22">
        <f t="shared" si="443"/>
        <v>0.13892399999999999</v>
      </c>
      <c r="BP3822" s="21">
        <f t="shared" si="443"/>
        <v>0</v>
      </c>
    </row>
    <row r="3823" spans="1:68" ht="11.1" hidden="1" customHeight="1" outlineLevel="1" collapsed="1" x14ac:dyDescent="0.2">
      <c r="A3823" s="10"/>
      <c r="B3823" s="18"/>
      <c r="C3823" s="18"/>
      <c r="D3823" s="18"/>
      <c r="E3823" s="19" t="s">
        <v>3284</v>
      </c>
      <c r="F3823" s="209">
        <v>1.843</v>
      </c>
      <c r="G3823" s="209">
        <v>1.5189999999999999</v>
      </c>
      <c r="H3823" s="209">
        <v>1.113</v>
      </c>
      <c r="I3823" s="240">
        <v>0.65800000000000003</v>
      </c>
      <c r="J3823" s="240"/>
      <c r="K3823" s="209">
        <v>0.22500000000000001</v>
      </c>
      <c r="L3823" s="20"/>
      <c r="M3823" s="20"/>
      <c r="N3823" s="20"/>
      <c r="O3823" s="209">
        <v>0.26400000000000001</v>
      </c>
      <c r="P3823" s="209">
        <v>0.65200000000000002</v>
      </c>
      <c r="Q3823" s="209">
        <v>1.4950000000000001</v>
      </c>
      <c r="R3823" s="209">
        <v>1.5269999999999999</v>
      </c>
      <c r="S3823" s="209">
        <v>2.15</v>
      </c>
      <c r="T3823" s="209">
        <v>2.2400000000000002</v>
      </c>
      <c r="U3823" s="209">
        <v>1.073</v>
      </c>
      <c r="V3823" s="209">
        <v>0.54500000000000004</v>
      </c>
      <c r="W3823" s="209">
        <v>0.32400000000000001</v>
      </c>
      <c r="X3823" s="20"/>
      <c r="Y3823" s="20"/>
      <c r="Z3823" s="20"/>
      <c r="AA3823" s="20"/>
      <c r="AB3823" s="209">
        <v>0.872</v>
      </c>
      <c r="AC3823" s="209">
        <v>1.4159999999999999</v>
      </c>
      <c r="AD3823" s="209">
        <v>1.625</v>
      </c>
      <c r="AE3823" s="209">
        <v>1.9410000000000001</v>
      </c>
      <c r="AF3823" s="209">
        <v>1.5780000000000001</v>
      </c>
      <c r="AG3823" s="209">
        <v>0.89100000000000001</v>
      </c>
      <c r="AH3823" s="209">
        <v>0.502</v>
      </c>
      <c r="AI3823" s="209">
        <v>0.309</v>
      </c>
      <c r="AJ3823" s="20"/>
      <c r="AK3823" s="20"/>
      <c r="AL3823" s="20"/>
      <c r="AM3823" s="209">
        <v>0.27700000000000002</v>
      </c>
      <c r="AN3823" s="209">
        <v>0.63100000000000001</v>
      </c>
      <c r="AO3823" s="209">
        <v>1.4830000000000001</v>
      </c>
      <c r="AP3823" s="209">
        <v>1.9590000000000001</v>
      </c>
      <c r="AQ3823" s="209">
        <v>2.0419999999999998</v>
      </c>
      <c r="AR3823" s="209">
        <v>1.6910000000000001</v>
      </c>
      <c r="AS3823" s="209">
        <v>1.373</v>
      </c>
      <c r="AT3823" s="209">
        <v>0.67600000000000005</v>
      </c>
      <c r="AU3823" s="209">
        <v>0.33300000000000002</v>
      </c>
      <c r="AV3823" s="20"/>
      <c r="AW3823" s="20"/>
      <c r="AX3823" s="20"/>
      <c r="AY3823" s="209">
        <v>0.29599999999999999</v>
      </c>
      <c r="AZ3823" s="209">
        <v>0.66600000000000004</v>
      </c>
      <c r="BA3823" s="209">
        <v>1.103</v>
      </c>
      <c r="BB3823" s="21">
        <f t="shared" si="442"/>
        <v>2.2400000000000002</v>
      </c>
      <c r="BC3823" s="21">
        <f>BD3823</f>
        <v>3.0107526881720434</v>
      </c>
      <c r="BD3823" s="22">
        <f t="shared" si="444"/>
        <v>3.0107526881720434</v>
      </c>
      <c r="BE3823" s="21">
        <f>BC3823-BD3823</f>
        <v>0</v>
      </c>
      <c r="BF3823" s="90">
        <v>2.8</v>
      </c>
      <c r="BG3823" s="10">
        <v>6</v>
      </c>
      <c r="BH3823" s="21">
        <f t="shared" si="445"/>
        <v>2.2399999999999998E-3</v>
      </c>
      <c r="BI3823" s="22">
        <f t="shared" si="445"/>
        <v>2.2399999999999998E-3</v>
      </c>
      <c r="BJ3823" s="21">
        <f>BH3823-BI3823</f>
        <v>0</v>
      </c>
      <c r="BK3823" s="21">
        <v>6.7199999999999994E-3</v>
      </c>
      <c r="BL3823" s="22">
        <v>6.7199999999999994E-3</v>
      </c>
      <c r="BM3823" s="21">
        <v>0</v>
      </c>
      <c r="BN3823" s="21">
        <f t="shared" si="443"/>
        <v>2.6879999999999998E-2</v>
      </c>
      <c r="BO3823" s="22">
        <f t="shared" si="443"/>
        <v>2.6879999999999998E-2</v>
      </c>
      <c r="BP3823" s="21">
        <f t="shared" si="443"/>
        <v>0</v>
      </c>
    </row>
    <row r="3824" spans="1:68" ht="11.1" hidden="1" customHeight="1" outlineLevel="2" x14ac:dyDescent="0.2">
      <c r="A3824" s="10"/>
      <c r="B3824" s="18"/>
      <c r="C3824" s="18"/>
      <c r="D3824" s="18"/>
      <c r="E3824" s="23" t="s">
        <v>3285</v>
      </c>
      <c r="F3824" s="208">
        <v>1.843</v>
      </c>
      <c r="G3824" s="208">
        <v>1.5189999999999999</v>
      </c>
      <c r="H3824" s="208">
        <v>1.113</v>
      </c>
      <c r="I3824" s="239">
        <v>0.65800000000000003</v>
      </c>
      <c r="J3824" s="239"/>
      <c r="K3824" s="208">
        <v>0.22500000000000001</v>
      </c>
      <c r="L3824" s="24"/>
      <c r="M3824" s="24"/>
      <c r="N3824" s="24"/>
      <c r="O3824" s="208">
        <v>0.26400000000000001</v>
      </c>
      <c r="P3824" s="208">
        <v>0.65200000000000002</v>
      </c>
      <c r="Q3824" s="208">
        <v>1.4950000000000001</v>
      </c>
      <c r="R3824" s="208">
        <v>1.5269999999999999</v>
      </c>
      <c r="S3824" s="208">
        <v>2.15</v>
      </c>
      <c r="T3824" s="208">
        <v>2.2400000000000002</v>
      </c>
      <c r="U3824" s="208">
        <v>1.073</v>
      </c>
      <c r="V3824" s="208">
        <v>0.54500000000000004</v>
      </c>
      <c r="W3824" s="208">
        <v>0.32400000000000001</v>
      </c>
      <c r="X3824" s="24"/>
      <c r="Y3824" s="24"/>
      <c r="Z3824" s="24"/>
      <c r="AA3824" s="24"/>
      <c r="AB3824" s="208">
        <v>0.872</v>
      </c>
      <c r="AC3824" s="208">
        <v>1.4159999999999999</v>
      </c>
      <c r="AD3824" s="208">
        <v>1.625</v>
      </c>
      <c r="AE3824" s="208">
        <v>1.9410000000000001</v>
      </c>
      <c r="AF3824" s="208">
        <v>1.5780000000000001</v>
      </c>
      <c r="AG3824" s="208">
        <v>0.89100000000000001</v>
      </c>
      <c r="AH3824" s="208">
        <v>0.502</v>
      </c>
      <c r="AI3824" s="208">
        <v>0.309</v>
      </c>
      <c r="AJ3824" s="24"/>
      <c r="AK3824" s="24"/>
      <c r="AL3824" s="24"/>
      <c r="AM3824" s="208">
        <v>0.27700000000000002</v>
      </c>
      <c r="AN3824" s="208">
        <v>0.63100000000000001</v>
      </c>
      <c r="AO3824" s="208">
        <v>1.4830000000000001</v>
      </c>
      <c r="AP3824" s="208">
        <v>1.9590000000000001</v>
      </c>
      <c r="AQ3824" s="208">
        <v>2.0419999999999998</v>
      </c>
      <c r="AR3824" s="208">
        <v>1.6910000000000001</v>
      </c>
      <c r="AS3824" s="208">
        <v>1.373</v>
      </c>
      <c r="AT3824" s="208">
        <v>0.67600000000000005</v>
      </c>
      <c r="AU3824" s="208">
        <v>0.33300000000000002</v>
      </c>
      <c r="AV3824" s="24"/>
      <c r="AW3824" s="24"/>
      <c r="AX3824" s="24"/>
      <c r="AY3824" s="208">
        <v>0.29599999999999999</v>
      </c>
      <c r="AZ3824" s="208">
        <v>0.66600000000000004</v>
      </c>
      <c r="BA3824" s="208">
        <v>1.103</v>
      </c>
      <c r="BB3824" s="21">
        <f t="shared" si="442"/>
        <v>2.2400000000000002</v>
      </c>
      <c r="BC3824" s="21"/>
      <c r="BD3824" s="22">
        <f t="shared" si="444"/>
        <v>3.0107526881720434</v>
      </c>
      <c r="BE3824" s="21"/>
      <c r="BF3824" s="21"/>
      <c r="BG3824" s="10"/>
      <c r="BH3824" s="21">
        <f t="shared" si="445"/>
        <v>0</v>
      </c>
      <c r="BI3824" s="22">
        <f t="shared" si="445"/>
        <v>2.2399999999999998E-3</v>
      </c>
      <c r="BJ3824" s="21"/>
      <c r="BK3824" s="21">
        <v>0</v>
      </c>
      <c r="BL3824" s="22">
        <v>6.7199999999999994E-3</v>
      </c>
      <c r="BM3824" s="21"/>
      <c r="BN3824" s="21">
        <f t="shared" si="443"/>
        <v>0</v>
      </c>
      <c r="BO3824" s="22">
        <f t="shared" si="443"/>
        <v>2.6879999999999998E-2</v>
      </c>
      <c r="BP3824" s="21">
        <f t="shared" si="443"/>
        <v>0</v>
      </c>
    </row>
    <row r="3825" spans="1:68" ht="11.1" hidden="1" customHeight="1" outlineLevel="1" collapsed="1" x14ac:dyDescent="0.2">
      <c r="A3825" s="10"/>
      <c r="B3825" s="18"/>
      <c r="C3825" s="18"/>
      <c r="D3825" s="18"/>
      <c r="E3825" s="19" t="s">
        <v>3286</v>
      </c>
      <c r="F3825" s="209">
        <v>2.1469999999999998</v>
      </c>
      <c r="G3825" s="209">
        <v>1.887</v>
      </c>
      <c r="H3825" s="20"/>
      <c r="I3825" s="240">
        <v>1.7170000000000001</v>
      </c>
      <c r="J3825" s="240"/>
      <c r="K3825" s="20"/>
      <c r="L3825" s="20"/>
      <c r="M3825" s="20"/>
      <c r="N3825" s="20"/>
      <c r="O3825" s="20"/>
      <c r="P3825" s="209">
        <v>3.2250000000000001</v>
      </c>
      <c r="Q3825" s="20"/>
      <c r="R3825" s="20"/>
      <c r="S3825" s="209">
        <v>2.5790000000000002</v>
      </c>
      <c r="T3825" s="209">
        <v>2</v>
      </c>
      <c r="U3825" s="209">
        <v>1.109</v>
      </c>
      <c r="V3825" s="209">
        <v>0.251</v>
      </c>
      <c r="W3825" s="20"/>
      <c r="X3825" s="20"/>
      <c r="Y3825" s="20"/>
      <c r="Z3825" s="20"/>
      <c r="AA3825" s="20"/>
      <c r="AB3825" s="209">
        <v>1.1539999999999999</v>
      </c>
      <c r="AC3825" s="209">
        <v>1.7450000000000001</v>
      </c>
      <c r="AD3825" s="209">
        <v>2.0670000000000002</v>
      </c>
      <c r="AE3825" s="209">
        <v>1.897</v>
      </c>
      <c r="AF3825" s="209">
        <v>1.0669999999999999</v>
      </c>
      <c r="AG3825" s="209">
        <v>1.0549999999999999</v>
      </c>
      <c r="AH3825" s="209">
        <v>0.46</v>
      </c>
      <c r="AI3825" s="209">
        <v>9.7000000000000003E-2</v>
      </c>
      <c r="AJ3825" s="20"/>
      <c r="AK3825" s="20"/>
      <c r="AL3825" s="20"/>
      <c r="AM3825" s="209">
        <v>0.10199999999999999</v>
      </c>
      <c r="AN3825" s="209">
        <v>0.61599999999999999</v>
      </c>
      <c r="AO3825" s="209">
        <v>1.7050000000000001</v>
      </c>
      <c r="AP3825" s="209">
        <v>1.8049999999999999</v>
      </c>
      <c r="AQ3825" s="209">
        <v>2.3220000000000001</v>
      </c>
      <c r="AR3825" s="209">
        <v>2.2679999999999998</v>
      </c>
      <c r="AS3825" s="209">
        <v>1</v>
      </c>
      <c r="AT3825" s="209">
        <v>0.66700000000000004</v>
      </c>
      <c r="AU3825" s="209">
        <v>3.7999999999999999E-2</v>
      </c>
      <c r="AV3825" s="20"/>
      <c r="AW3825" s="20"/>
      <c r="AX3825" s="20"/>
      <c r="AY3825" s="209">
        <v>0.23699999999999999</v>
      </c>
      <c r="AZ3825" s="209">
        <v>0.61499999999999999</v>
      </c>
      <c r="BA3825" s="209">
        <v>1.2330000000000001</v>
      </c>
      <c r="BB3825" s="21">
        <f t="shared" si="442"/>
        <v>3.2250000000000001</v>
      </c>
      <c r="BC3825" s="21">
        <f>BF3825</f>
        <v>5.6</v>
      </c>
      <c r="BD3825" s="22">
        <f t="shared" si="444"/>
        <v>4.3346774193548381</v>
      </c>
      <c r="BE3825" s="21">
        <f>BC3825-BD3825</f>
        <v>1.2653225806451616</v>
      </c>
      <c r="BF3825" s="91">
        <v>5.6</v>
      </c>
      <c r="BG3825" s="10">
        <v>6</v>
      </c>
      <c r="BH3825" s="21">
        <f t="shared" si="445"/>
        <v>4.1663999999999998E-3</v>
      </c>
      <c r="BI3825" s="22">
        <f t="shared" si="445"/>
        <v>3.2249999999999996E-3</v>
      </c>
      <c r="BJ3825" s="21">
        <f>BH3825-BI3825</f>
        <v>9.4140000000000022E-4</v>
      </c>
      <c r="BK3825" s="21">
        <v>1.2499199999999999E-2</v>
      </c>
      <c r="BL3825" s="22">
        <v>9.6749999999999996E-3</v>
      </c>
      <c r="BM3825" s="21">
        <v>2.8241999999999989E-3</v>
      </c>
      <c r="BN3825" s="21">
        <f t="shared" si="443"/>
        <v>4.9996799999999994E-2</v>
      </c>
      <c r="BO3825" s="22">
        <f t="shared" si="443"/>
        <v>3.8699999999999998E-2</v>
      </c>
      <c r="BP3825" s="21">
        <f t="shared" si="443"/>
        <v>1.1296799999999996E-2</v>
      </c>
    </row>
    <row r="3826" spans="1:68" ht="11.1" hidden="1" customHeight="1" outlineLevel="2" x14ac:dyDescent="0.2">
      <c r="A3826" s="10"/>
      <c r="B3826" s="18"/>
      <c r="C3826" s="18"/>
      <c r="D3826" s="18"/>
      <c r="E3826" s="23" t="s">
        <v>3287</v>
      </c>
      <c r="F3826" s="208">
        <v>2.1469999999999998</v>
      </c>
      <c r="G3826" s="208">
        <v>1.887</v>
      </c>
      <c r="H3826" s="24"/>
      <c r="I3826" s="239">
        <v>1.7170000000000001</v>
      </c>
      <c r="J3826" s="239"/>
      <c r="K3826" s="24"/>
      <c r="L3826" s="24"/>
      <c r="M3826" s="24"/>
      <c r="N3826" s="24"/>
      <c r="O3826" s="24"/>
      <c r="P3826" s="208">
        <v>3.2250000000000001</v>
      </c>
      <c r="Q3826" s="24"/>
      <c r="R3826" s="24"/>
      <c r="S3826" s="208">
        <v>2.5790000000000002</v>
      </c>
      <c r="T3826" s="208">
        <v>2</v>
      </c>
      <c r="U3826" s="208">
        <v>1.109</v>
      </c>
      <c r="V3826" s="208">
        <v>0.251</v>
      </c>
      <c r="W3826" s="24"/>
      <c r="X3826" s="24"/>
      <c r="Y3826" s="24"/>
      <c r="Z3826" s="24"/>
      <c r="AA3826" s="24"/>
      <c r="AB3826" s="208">
        <v>1.1539999999999999</v>
      </c>
      <c r="AC3826" s="208">
        <v>1.7450000000000001</v>
      </c>
      <c r="AD3826" s="208">
        <v>2.0670000000000002</v>
      </c>
      <c r="AE3826" s="208">
        <v>1.897</v>
      </c>
      <c r="AF3826" s="208">
        <v>1.0669999999999999</v>
      </c>
      <c r="AG3826" s="208">
        <v>1.0549999999999999</v>
      </c>
      <c r="AH3826" s="208">
        <v>0.46</v>
      </c>
      <c r="AI3826" s="208">
        <v>9.7000000000000003E-2</v>
      </c>
      <c r="AJ3826" s="24"/>
      <c r="AK3826" s="24"/>
      <c r="AL3826" s="24"/>
      <c r="AM3826" s="208">
        <v>0.10199999999999999</v>
      </c>
      <c r="AN3826" s="208">
        <v>0.61599999999999999</v>
      </c>
      <c r="AO3826" s="208">
        <v>1.7050000000000001</v>
      </c>
      <c r="AP3826" s="208">
        <v>1.8049999999999999</v>
      </c>
      <c r="AQ3826" s="208">
        <v>2.3220000000000001</v>
      </c>
      <c r="AR3826" s="208">
        <v>2.2679999999999998</v>
      </c>
      <c r="AS3826" s="208">
        <v>1</v>
      </c>
      <c r="AT3826" s="208">
        <v>0.66700000000000004</v>
      </c>
      <c r="AU3826" s="208">
        <v>3.7999999999999999E-2</v>
      </c>
      <c r="AV3826" s="24"/>
      <c r="AW3826" s="24"/>
      <c r="AX3826" s="24"/>
      <c r="AY3826" s="208">
        <v>0.23699999999999999</v>
      </c>
      <c r="AZ3826" s="208">
        <v>0.61499999999999999</v>
      </c>
      <c r="BA3826" s="208">
        <v>1.2330000000000001</v>
      </c>
      <c r="BB3826" s="21">
        <f t="shared" si="442"/>
        <v>3.2250000000000001</v>
      </c>
      <c r="BC3826" s="21"/>
      <c r="BD3826" s="22">
        <f t="shared" si="444"/>
        <v>4.3346774193548381</v>
      </c>
      <c r="BE3826" s="21"/>
      <c r="BF3826" s="21"/>
      <c r="BG3826" s="10"/>
      <c r="BH3826" s="21">
        <f t="shared" si="445"/>
        <v>0</v>
      </c>
      <c r="BI3826" s="22">
        <f t="shared" si="445"/>
        <v>3.2249999999999996E-3</v>
      </c>
      <c r="BJ3826" s="21"/>
      <c r="BK3826" s="21">
        <v>0</v>
      </c>
      <c r="BL3826" s="22">
        <v>9.6749999999999996E-3</v>
      </c>
      <c r="BM3826" s="21"/>
      <c r="BN3826" s="21">
        <f t="shared" si="443"/>
        <v>0</v>
      </c>
      <c r="BO3826" s="22">
        <f t="shared" si="443"/>
        <v>3.8699999999999998E-2</v>
      </c>
      <c r="BP3826" s="21">
        <f t="shared" si="443"/>
        <v>0</v>
      </c>
    </row>
    <row r="3827" spans="1:68" ht="11.1" hidden="1" customHeight="1" outlineLevel="1" collapsed="1" x14ac:dyDescent="0.2">
      <c r="A3827" s="10"/>
      <c r="B3827" s="18"/>
      <c r="C3827" s="18"/>
      <c r="D3827" s="18"/>
      <c r="E3827" s="19" t="s">
        <v>3288</v>
      </c>
      <c r="F3827" s="209">
        <v>6</v>
      </c>
      <c r="G3827" s="20"/>
      <c r="H3827" s="20"/>
      <c r="I3827" s="20"/>
      <c r="J3827" s="20"/>
      <c r="K3827" s="20"/>
      <c r="L3827" s="20"/>
      <c r="M3827" s="20"/>
      <c r="N3827" s="20"/>
      <c r="O3827" s="20"/>
      <c r="P3827" s="209">
        <v>2.1720000000000002</v>
      </c>
      <c r="Q3827" s="20"/>
      <c r="R3827" s="209">
        <v>0.22800000000000001</v>
      </c>
      <c r="S3827" s="209">
        <v>2.6</v>
      </c>
      <c r="T3827" s="209">
        <v>5.3330000000000002</v>
      </c>
      <c r="U3827" s="209">
        <v>2.5</v>
      </c>
      <c r="V3827" s="209">
        <v>2.8330000000000002</v>
      </c>
      <c r="W3827" s="20"/>
      <c r="X3827" s="20"/>
      <c r="Y3827" s="20"/>
      <c r="Z3827" s="20"/>
      <c r="AA3827" s="20"/>
      <c r="AB3827" s="209">
        <v>2.7480000000000002</v>
      </c>
      <c r="AC3827" s="20"/>
      <c r="AD3827" s="209">
        <v>6.3120000000000003</v>
      </c>
      <c r="AE3827" s="209">
        <v>3</v>
      </c>
      <c r="AF3827" s="209">
        <v>2.5</v>
      </c>
      <c r="AG3827" s="209">
        <v>2</v>
      </c>
      <c r="AH3827" s="20"/>
      <c r="AI3827" s="20"/>
      <c r="AJ3827" s="20"/>
      <c r="AK3827" s="20"/>
      <c r="AL3827" s="209">
        <v>1.621</v>
      </c>
      <c r="AM3827" s="209">
        <v>0.36099999999999999</v>
      </c>
      <c r="AN3827" s="209">
        <v>0.65</v>
      </c>
      <c r="AO3827" s="209">
        <v>1.5289999999999999</v>
      </c>
      <c r="AP3827" s="209">
        <v>2.4950000000000001</v>
      </c>
      <c r="AQ3827" s="209">
        <v>3.1989999999999998</v>
      </c>
      <c r="AR3827" s="209">
        <v>2.6739999999999999</v>
      </c>
      <c r="AS3827" s="209">
        <v>1.5069999999999999</v>
      </c>
      <c r="AT3827" s="209">
        <v>0.92100000000000004</v>
      </c>
      <c r="AU3827" s="209">
        <v>0.16700000000000001</v>
      </c>
      <c r="AV3827" s="209">
        <v>9.2999999999999999E-2</v>
      </c>
      <c r="AW3827" s="209">
        <v>0.121</v>
      </c>
      <c r="AX3827" s="209">
        <v>8.1000000000000003E-2</v>
      </c>
      <c r="AY3827" s="209">
        <v>0.69099999999999995</v>
      </c>
      <c r="AZ3827" s="209">
        <v>1.161</v>
      </c>
      <c r="BA3827" s="209">
        <v>1.3919999999999999</v>
      </c>
      <c r="BB3827" s="21">
        <f t="shared" si="442"/>
        <v>6.3120000000000003</v>
      </c>
      <c r="BC3827" s="21">
        <f>BF3827</f>
        <v>9.32</v>
      </c>
      <c r="BD3827" s="22">
        <f t="shared" si="444"/>
        <v>8.4838709677419359</v>
      </c>
      <c r="BE3827" s="21">
        <f>BC3827-BD3827</f>
        <v>0.83612903225806434</v>
      </c>
      <c r="BF3827" s="90">
        <v>9.32</v>
      </c>
      <c r="BG3827" s="10">
        <v>6</v>
      </c>
      <c r="BH3827" s="21">
        <f t="shared" si="445"/>
        <v>6.9340799999999996E-3</v>
      </c>
      <c r="BI3827" s="22">
        <f t="shared" si="445"/>
        <v>6.3119999999999999E-3</v>
      </c>
      <c r="BJ3827" s="21">
        <f>BH3827-BI3827</f>
        <v>6.2207999999999968E-4</v>
      </c>
      <c r="BK3827" s="21">
        <v>2.080224E-2</v>
      </c>
      <c r="BL3827" s="22">
        <v>1.8936000000000001E-2</v>
      </c>
      <c r="BM3827" s="21">
        <v>1.8662399999999982E-3</v>
      </c>
      <c r="BN3827" s="21">
        <f t="shared" si="443"/>
        <v>8.3208959999999998E-2</v>
      </c>
      <c r="BO3827" s="22">
        <f t="shared" si="443"/>
        <v>7.5744000000000006E-2</v>
      </c>
      <c r="BP3827" s="21">
        <f t="shared" si="443"/>
        <v>7.4649599999999927E-3</v>
      </c>
    </row>
    <row r="3828" spans="1:68" ht="11.1" hidden="1" customHeight="1" outlineLevel="2" x14ac:dyDescent="0.2">
      <c r="A3828" s="10"/>
      <c r="B3828" s="18"/>
      <c r="C3828" s="18"/>
      <c r="D3828" s="18"/>
      <c r="E3828" s="23" t="s">
        <v>3289</v>
      </c>
      <c r="F3828" s="208">
        <v>6</v>
      </c>
      <c r="G3828" s="24"/>
      <c r="H3828" s="24"/>
      <c r="I3828" s="24"/>
      <c r="J3828" s="24"/>
      <c r="K3828" s="24"/>
      <c r="L3828" s="24"/>
      <c r="M3828" s="24"/>
      <c r="N3828" s="24"/>
      <c r="O3828" s="24"/>
      <c r="P3828" s="208">
        <v>2.1720000000000002</v>
      </c>
      <c r="Q3828" s="24"/>
      <c r="R3828" s="208">
        <v>0.22800000000000001</v>
      </c>
      <c r="S3828" s="208">
        <v>2.6</v>
      </c>
      <c r="T3828" s="208">
        <v>5.3330000000000002</v>
      </c>
      <c r="U3828" s="208">
        <v>2.5</v>
      </c>
      <c r="V3828" s="208">
        <v>2.8330000000000002</v>
      </c>
      <c r="W3828" s="24"/>
      <c r="X3828" s="24"/>
      <c r="Y3828" s="24"/>
      <c r="Z3828" s="24"/>
      <c r="AA3828" s="24"/>
      <c r="AB3828" s="208">
        <v>2.7480000000000002</v>
      </c>
      <c r="AC3828" s="24"/>
      <c r="AD3828" s="208">
        <v>6.3120000000000003</v>
      </c>
      <c r="AE3828" s="208">
        <v>3</v>
      </c>
      <c r="AF3828" s="208">
        <v>2.5</v>
      </c>
      <c r="AG3828" s="208">
        <v>2</v>
      </c>
      <c r="AH3828" s="24"/>
      <c r="AI3828" s="24"/>
      <c r="AJ3828" s="24"/>
      <c r="AK3828" s="24"/>
      <c r="AL3828" s="208">
        <v>1.621</v>
      </c>
      <c r="AM3828" s="208">
        <v>0.36099999999999999</v>
      </c>
      <c r="AN3828" s="208">
        <v>0.65</v>
      </c>
      <c r="AO3828" s="208">
        <v>1.5289999999999999</v>
      </c>
      <c r="AP3828" s="208">
        <v>2.4950000000000001</v>
      </c>
      <c r="AQ3828" s="208">
        <v>3.1989999999999998</v>
      </c>
      <c r="AR3828" s="208">
        <v>2.6739999999999999</v>
      </c>
      <c r="AS3828" s="208">
        <v>1.5069999999999999</v>
      </c>
      <c r="AT3828" s="208">
        <v>0.92100000000000004</v>
      </c>
      <c r="AU3828" s="208">
        <v>0.16700000000000001</v>
      </c>
      <c r="AV3828" s="208">
        <v>9.2999999999999999E-2</v>
      </c>
      <c r="AW3828" s="208">
        <v>0.121</v>
      </c>
      <c r="AX3828" s="208">
        <v>8.1000000000000003E-2</v>
      </c>
      <c r="AY3828" s="208">
        <v>0.69099999999999995</v>
      </c>
      <c r="AZ3828" s="208">
        <v>1.161</v>
      </c>
      <c r="BA3828" s="208">
        <v>1.3919999999999999</v>
      </c>
      <c r="BB3828" s="21">
        <f t="shared" si="442"/>
        <v>6.3120000000000003</v>
      </c>
      <c r="BC3828" s="21"/>
      <c r="BD3828" s="22">
        <f t="shared" si="444"/>
        <v>8.4838709677419359</v>
      </c>
      <c r="BE3828" s="21"/>
      <c r="BF3828" s="21"/>
      <c r="BG3828" s="10"/>
      <c r="BH3828" s="21">
        <f t="shared" si="445"/>
        <v>0</v>
      </c>
      <c r="BI3828" s="22">
        <f t="shared" si="445"/>
        <v>6.3119999999999999E-3</v>
      </c>
      <c r="BJ3828" s="21"/>
      <c r="BK3828" s="21">
        <v>0</v>
      </c>
      <c r="BL3828" s="22">
        <v>1.8936000000000001E-2</v>
      </c>
      <c r="BM3828" s="21"/>
      <c r="BN3828" s="21">
        <f t="shared" si="443"/>
        <v>0</v>
      </c>
      <c r="BO3828" s="22">
        <f t="shared" si="443"/>
        <v>7.5744000000000006E-2</v>
      </c>
      <c r="BP3828" s="21">
        <f t="shared" si="443"/>
        <v>0</v>
      </c>
    </row>
    <row r="3829" spans="1:68" ht="11.1" hidden="1" customHeight="1" outlineLevel="1" collapsed="1" x14ac:dyDescent="0.2">
      <c r="A3829" s="10"/>
      <c r="B3829" s="18"/>
      <c r="C3829" s="18"/>
      <c r="D3829" s="18"/>
      <c r="E3829" s="19" t="s">
        <v>3290</v>
      </c>
      <c r="F3829" s="20"/>
      <c r="G3829" s="20"/>
      <c r="H3829" s="20"/>
      <c r="I3829" s="20"/>
      <c r="J3829" s="20"/>
      <c r="K3829" s="20"/>
      <c r="L3829" s="20"/>
      <c r="M3829" s="20"/>
      <c r="N3829" s="20"/>
      <c r="O3829" s="20"/>
      <c r="P3829" s="20"/>
      <c r="Q3829" s="20"/>
      <c r="R3829" s="20"/>
      <c r="S3829" s="20"/>
      <c r="T3829" s="20"/>
      <c r="U3829" s="20"/>
      <c r="V3829" s="20"/>
      <c r="W3829" s="20"/>
      <c r="X3829" s="20"/>
      <c r="Y3829" s="20"/>
      <c r="Z3829" s="20"/>
      <c r="AA3829" s="20"/>
      <c r="AB3829" s="20"/>
      <c r="AC3829" s="20"/>
      <c r="AD3829" s="20"/>
      <c r="AE3829" s="20"/>
      <c r="AF3829" s="20"/>
      <c r="AG3829" s="20"/>
      <c r="AH3829" s="20"/>
      <c r="AI3829" s="20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  <c r="BA3829" s="209">
        <v>2.0539999999999998</v>
      </c>
      <c r="BB3829" s="21">
        <f t="shared" si="442"/>
        <v>2.0539999999999998</v>
      </c>
      <c r="BC3829" s="21">
        <f>BD3829</f>
        <v>2.7607526881720426</v>
      </c>
      <c r="BD3829" s="22">
        <f t="shared" si="444"/>
        <v>2.7607526881720426</v>
      </c>
      <c r="BE3829" s="21">
        <f>BC3829-BD3829</f>
        <v>0</v>
      </c>
      <c r="BF3829" s="21"/>
      <c r="BG3829" s="10">
        <v>6</v>
      </c>
      <c r="BH3829" s="21">
        <f t="shared" si="445"/>
        <v>2.0539999999999998E-3</v>
      </c>
      <c r="BI3829" s="22">
        <f t="shared" si="445"/>
        <v>2.0539999999999998E-3</v>
      </c>
      <c r="BJ3829" s="21">
        <f>BH3829-BI3829</f>
        <v>0</v>
      </c>
      <c r="BK3829" s="21">
        <v>6.1619999999999991E-3</v>
      </c>
      <c r="BL3829" s="22">
        <v>6.1619999999999991E-3</v>
      </c>
      <c r="BM3829" s="21">
        <v>0</v>
      </c>
      <c r="BN3829" s="21">
        <f t="shared" si="443"/>
        <v>2.4647999999999996E-2</v>
      </c>
      <c r="BO3829" s="22">
        <f t="shared" si="443"/>
        <v>2.4647999999999996E-2</v>
      </c>
      <c r="BP3829" s="21">
        <f t="shared" si="443"/>
        <v>0</v>
      </c>
    </row>
    <row r="3830" spans="1:68" ht="11.1" hidden="1" customHeight="1" outlineLevel="2" x14ac:dyDescent="0.2">
      <c r="A3830" s="10"/>
      <c r="B3830" s="18"/>
      <c r="C3830" s="18"/>
      <c r="D3830" s="18"/>
      <c r="E3830" s="23" t="s">
        <v>3291</v>
      </c>
      <c r="F3830" s="24"/>
      <c r="G3830" s="24"/>
      <c r="H3830" s="24"/>
      <c r="I3830" s="24"/>
      <c r="J3830" s="24"/>
      <c r="K3830" s="24"/>
      <c r="L3830" s="24"/>
      <c r="M3830" s="24"/>
      <c r="N3830" s="24"/>
      <c r="O3830" s="24"/>
      <c r="P3830" s="24"/>
      <c r="Q3830" s="24"/>
      <c r="R3830" s="24"/>
      <c r="S3830" s="24"/>
      <c r="T3830" s="24"/>
      <c r="U3830" s="24"/>
      <c r="V3830" s="24"/>
      <c r="W3830" s="24"/>
      <c r="X3830" s="24"/>
      <c r="Y3830" s="24"/>
      <c r="Z3830" s="24"/>
      <c r="AA3830" s="24"/>
      <c r="AB3830" s="24"/>
      <c r="AC3830" s="24"/>
      <c r="AD3830" s="24"/>
      <c r="AE3830" s="24"/>
      <c r="AF3830" s="24"/>
      <c r="AG3830" s="24"/>
      <c r="AH3830" s="24"/>
      <c r="AI3830" s="24"/>
      <c r="AJ3830" s="24"/>
      <c r="AK3830" s="24"/>
      <c r="AL3830" s="24"/>
      <c r="AM3830" s="24"/>
      <c r="AN3830" s="24"/>
      <c r="AO3830" s="24"/>
      <c r="AP3830" s="24"/>
      <c r="AQ3830" s="24"/>
      <c r="AR3830" s="24"/>
      <c r="AS3830" s="24"/>
      <c r="AT3830" s="24"/>
      <c r="AU3830" s="24"/>
      <c r="AV3830" s="24"/>
      <c r="AW3830" s="24"/>
      <c r="AX3830" s="24"/>
      <c r="AY3830" s="24"/>
      <c r="AZ3830" s="24"/>
      <c r="BA3830" s="208">
        <v>2.0539999999999998</v>
      </c>
      <c r="BB3830" s="21">
        <f t="shared" si="442"/>
        <v>2.0539999999999998</v>
      </c>
      <c r="BC3830" s="21"/>
      <c r="BD3830" s="22">
        <f t="shared" si="444"/>
        <v>2.7607526881720426</v>
      </c>
      <c r="BE3830" s="21"/>
      <c r="BF3830" s="21"/>
      <c r="BG3830" s="10"/>
      <c r="BH3830" s="21">
        <f t="shared" si="445"/>
        <v>0</v>
      </c>
      <c r="BI3830" s="22">
        <f t="shared" si="445"/>
        <v>2.0539999999999998E-3</v>
      </c>
      <c r="BJ3830" s="21"/>
      <c r="BK3830" s="21">
        <v>0</v>
      </c>
      <c r="BL3830" s="22">
        <v>6.1619999999999991E-3</v>
      </c>
      <c r="BM3830" s="21"/>
      <c r="BN3830" s="21">
        <f t="shared" si="443"/>
        <v>0</v>
      </c>
      <c r="BO3830" s="22">
        <f t="shared" si="443"/>
        <v>2.4647999999999996E-2</v>
      </c>
      <c r="BP3830" s="21">
        <f t="shared" si="443"/>
        <v>0</v>
      </c>
    </row>
    <row r="3831" spans="1:68" ht="11.1" customHeight="1" outlineLevel="1" collapsed="1" x14ac:dyDescent="0.2">
      <c r="A3831" s="10"/>
      <c r="B3831" s="18"/>
      <c r="C3831" s="18"/>
      <c r="D3831" s="18"/>
      <c r="E3831" s="19" t="s">
        <v>3292</v>
      </c>
      <c r="F3831" s="209">
        <v>1.55</v>
      </c>
      <c r="G3831" s="20"/>
      <c r="H3831" s="20"/>
      <c r="I3831" s="20"/>
      <c r="J3831" s="20"/>
      <c r="K3831" s="20"/>
      <c r="L3831" s="209">
        <v>1.004</v>
      </c>
      <c r="M3831" s="20"/>
      <c r="N3831" s="209">
        <v>0.42599999999999999</v>
      </c>
      <c r="O3831" s="20"/>
      <c r="P3831" s="209">
        <v>0.47099999999999997</v>
      </c>
      <c r="Q3831" s="20"/>
      <c r="R3831" s="209">
        <v>0.56799999999999995</v>
      </c>
      <c r="S3831" s="209">
        <v>0.19700000000000001</v>
      </c>
      <c r="T3831" s="20"/>
      <c r="U3831" s="20"/>
      <c r="V3831" s="209">
        <v>0.70299999999999996</v>
      </c>
      <c r="W3831" s="209">
        <v>0.1</v>
      </c>
      <c r="X3831" s="20"/>
      <c r="Y3831" s="20"/>
      <c r="Z3831" s="20"/>
      <c r="AA3831" s="209">
        <v>0.95399999999999996</v>
      </c>
      <c r="AB3831" s="209">
        <v>0.21099999999999999</v>
      </c>
      <c r="AC3831" s="209">
        <v>0.23</v>
      </c>
      <c r="AD3831" s="209">
        <v>0.22600000000000001</v>
      </c>
      <c r="AE3831" s="209">
        <v>0.14299999999999999</v>
      </c>
      <c r="AF3831" s="209">
        <v>9.4E-2</v>
      </c>
      <c r="AG3831" s="209">
        <v>6.5000000000000002E-2</v>
      </c>
      <c r="AH3831" s="209">
        <v>5.0999999999999997E-2</v>
      </c>
      <c r="AI3831" s="209">
        <v>5.0999999999999997E-2</v>
      </c>
      <c r="AJ3831" s="209">
        <v>3.3000000000000002E-2</v>
      </c>
      <c r="AK3831" s="20"/>
      <c r="AL3831" s="209">
        <v>2.1000000000000001E-2</v>
      </c>
      <c r="AM3831" s="209">
        <v>1.2999999999999999E-2</v>
      </c>
      <c r="AN3831" s="209">
        <v>1.7999999999999999E-2</v>
      </c>
      <c r="AO3831" s="209">
        <v>1.2E-2</v>
      </c>
      <c r="AP3831" s="209">
        <v>0.01</v>
      </c>
      <c r="AQ3831" s="209">
        <v>1.6E-2</v>
      </c>
      <c r="AR3831" s="209">
        <v>1.4999999999999999E-2</v>
      </c>
      <c r="AS3831" s="209">
        <v>2.1999999999999999E-2</v>
      </c>
      <c r="AT3831" s="20"/>
      <c r="AU3831" s="20"/>
      <c r="AV3831" s="20"/>
      <c r="AW3831" s="20"/>
      <c r="AX3831" s="20"/>
      <c r="AY3831" s="20"/>
      <c r="AZ3831" s="209">
        <v>0.1</v>
      </c>
      <c r="BA3831" s="20"/>
      <c r="BB3831" s="21">
        <f t="shared" ref="BB3831:BB3894" si="446">MAX(F3831:BA3831)</f>
        <v>1.55</v>
      </c>
      <c r="BC3831" s="21">
        <f>BD3831</f>
        <v>2.0833333333333335</v>
      </c>
      <c r="BD3831" s="22">
        <f t="shared" si="444"/>
        <v>2.0833333333333335</v>
      </c>
      <c r="BE3831" s="21">
        <f>BC3831-BD3831</f>
        <v>0</v>
      </c>
      <c r="BF3831" s="90">
        <v>1.2</v>
      </c>
      <c r="BG3831" s="10">
        <v>7</v>
      </c>
      <c r="BH3831" s="21">
        <f t="shared" si="445"/>
        <v>1.5499999999999999E-3</v>
      </c>
      <c r="BI3831" s="22">
        <f t="shared" si="445"/>
        <v>1.5499999999999999E-3</v>
      </c>
      <c r="BJ3831" s="21">
        <f>BH3831-BI3831</f>
        <v>0</v>
      </c>
      <c r="BK3831" s="21">
        <v>4.6499999999999996E-3</v>
      </c>
      <c r="BL3831" s="22">
        <v>4.6499999999999996E-3</v>
      </c>
      <c r="BM3831" s="21">
        <v>0</v>
      </c>
      <c r="BN3831" s="21">
        <f t="shared" si="443"/>
        <v>1.8599999999999998E-2</v>
      </c>
      <c r="BO3831" s="22">
        <f t="shared" si="443"/>
        <v>1.8599999999999998E-2</v>
      </c>
      <c r="BP3831" s="21">
        <f t="shared" si="443"/>
        <v>0</v>
      </c>
    </row>
    <row r="3832" spans="1:68" ht="11.1" hidden="1" customHeight="1" outlineLevel="2" x14ac:dyDescent="0.2">
      <c r="A3832" s="10"/>
      <c r="B3832" s="18"/>
      <c r="C3832" s="18"/>
      <c r="D3832" s="18"/>
      <c r="E3832" s="23" t="s">
        <v>3293</v>
      </c>
      <c r="F3832" s="208">
        <v>1.55</v>
      </c>
      <c r="G3832" s="24"/>
      <c r="H3832" s="24"/>
      <c r="I3832" s="24"/>
      <c r="J3832" s="24"/>
      <c r="K3832" s="24"/>
      <c r="L3832" s="208">
        <v>1.004</v>
      </c>
      <c r="M3832" s="24"/>
      <c r="N3832" s="208">
        <v>0.42599999999999999</v>
      </c>
      <c r="O3832" s="24"/>
      <c r="P3832" s="208">
        <v>0.47099999999999997</v>
      </c>
      <c r="Q3832" s="24"/>
      <c r="R3832" s="208">
        <v>0.56799999999999995</v>
      </c>
      <c r="S3832" s="208">
        <v>0.19700000000000001</v>
      </c>
      <c r="T3832" s="24"/>
      <c r="U3832" s="24"/>
      <c r="V3832" s="208">
        <v>0.70299999999999996</v>
      </c>
      <c r="W3832" s="208">
        <v>0.1</v>
      </c>
      <c r="X3832" s="24"/>
      <c r="Y3832" s="24"/>
      <c r="Z3832" s="24"/>
      <c r="AA3832" s="208">
        <v>0.95399999999999996</v>
      </c>
      <c r="AB3832" s="208">
        <v>0.21099999999999999</v>
      </c>
      <c r="AC3832" s="208">
        <v>0.23</v>
      </c>
      <c r="AD3832" s="208">
        <v>0.22600000000000001</v>
      </c>
      <c r="AE3832" s="208">
        <v>0.14299999999999999</v>
      </c>
      <c r="AF3832" s="208">
        <v>9.4E-2</v>
      </c>
      <c r="AG3832" s="208">
        <v>6.5000000000000002E-2</v>
      </c>
      <c r="AH3832" s="208">
        <v>5.0999999999999997E-2</v>
      </c>
      <c r="AI3832" s="208">
        <v>5.0999999999999997E-2</v>
      </c>
      <c r="AJ3832" s="208">
        <v>3.3000000000000002E-2</v>
      </c>
      <c r="AK3832" s="24"/>
      <c r="AL3832" s="208">
        <v>2.1000000000000001E-2</v>
      </c>
      <c r="AM3832" s="208">
        <v>1.2999999999999999E-2</v>
      </c>
      <c r="AN3832" s="208">
        <v>1.7999999999999999E-2</v>
      </c>
      <c r="AO3832" s="208">
        <v>1.2E-2</v>
      </c>
      <c r="AP3832" s="208">
        <v>0.01</v>
      </c>
      <c r="AQ3832" s="208">
        <v>1.6E-2</v>
      </c>
      <c r="AR3832" s="208">
        <v>1.4999999999999999E-2</v>
      </c>
      <c r="AS3832" s="208">
        <v>2.1999999999999999E-2</v>
      </c>
      <c r="AT3832" s="24"/>
      <c r="AU3832" s="24"/>
      <c r="AV3832" s="24"/>
      <c r="AW3832" s="24"/>
      <c r="AX3832" s="24"/>
      <c r="AY3832" s="24"/>
      <c r="AZ3832" s="208">
        <v>0.1</v>
      </c>
      <c r="BA3832" s="24"/>
      <c r="BB3832" s="21">
        <f t="shared" si="446"/>
        <v>1.55</v>
      </c>
      <c r="BC3832" s="21"/>
      <c r="BD3832" s="22">
        <f t="shared" si="444"/>
        <v>2.0833333333333335</v>
      </c>
      <c r="BE3832" s="21"/>
      <c r="BF3832" s="21"/>
      <c r="BG3832" s="10"/>
      <c r="BH3832" s="21">
        <f t="shared" si="445"/>
        <v>0</v>
      </c>
      <c r="BI3832" s="22">
        <f t="shared" si="445"/>
        <v>1.5499999999999999E-3</v>
      </c>
      <c r="BJ3832" s="21"/>
      <c r="BK3832" s="21">
        <v>0</v>
      </c>
      <c r="BL3832" s="22">
        <v>4.6499999999999996E-3</v>
      </c>
      <c r="BM3832" s="21"/>
      <c r="BN3832" s="21">
        <f t="shared" si="443"/>
        <v>0</v>
      </c>
      <c r="BO3832" s="22">
        <f t="shared" si="443"/>
        <v>1.8599999999999998E-2</v>
      </c>
      <c r="BP3832" s="21">
        <f t="shared" si="443"/>
        <v>0</v>
      </c>
    </row>
    <row r="3833" spans="1:68" ht="11.1" customHeight="1" outlineLevel="1" collapsed="1" x14ac:dyDescent="0.2">
      <c r="A3833" s="10"/>
      <c r="B3833" s="18"/>
      <c r="C3833" s="18"/>
      <c r="D3833" s="18"/>
      <c r="E3833" s="19" t="s">
        <v>3294</v>
      </c>
      <c r="F3833" s="209">
        <v>3.5059999999999998</v>
      </c>
      <c r="G3833" s="20"/>
      <c r="H3833" s="209">
        <v>2.7469999999999999</v>
      </c>
      <c r="I3833" s="20"/>
      <c r="J3833" s="20"/>
      <c r="K3833" s="20"/>
      <c r="L3833" s="20"/>
      <c r="M3833" s="20"/>
      <c r="N3833" s="20"/>
      <c r="O3833" s="20"/>
      <c r="P3833" s="209">
        <v>0.745</v>
      </c>
      <c r="Q3833" s="209">
        <v>1.502</v>
      </c>
      <c r="R3833" s="209">
        <v>1.7450000000000001</v>
      </c>
      <c r="S3833" s="209">
        <v>1.0649999999999999</v>
      </c>
      <c r="T3833" s="209">
        <v>1.3420000000000001</v>
      </c>
      <c r="U3833" s="209">
        <v>0.69799999999999995</v>
      </c>
      <c r="V3833" s="209">
        <v>0.40799999999999997</v>
      </c>
      <c r="W3833" s="209">
        <v>0.1</v>
      </c>
      <c r="X3833" s="20"/>
      <c r="Y3833" s="20"/>
      <c r="Z3833" s="20"/>
      <c r="AA3833" s="20"/>
      <c r="AB3833" s="20"/>
      <c r="AC3833" s="209">
        <v>1.91</v>
      </c>
      <c r="AD3833" s="209">
        <v>1.484</v>
      </c>
      <c r="AE3833" s="209">
        <v>1.6419999999999999</v>
      </c>
      <c r="AF3833" s="209">
        <v>1.728</v>
      </c>
      <c r="AG3833" s="209">
        <v>0.91600000000000004</v>
      </c>
      <c r="AH3833" s="209">
        <v>0.48799999999999999</v>
      </c>
      <c r="AI3833" s="20"/>
      <c r="AJ3833" s="20"/>
      <c r="AK3833" s="20"/>
      <c r="AL3833" s="20"/>
      <c r="AM3833" s="20"/>
      <c r="AN3833" s="209">
        <v>1.026</v>
      </c>
      <c r="AO3833" s="209">
        <v>1.29</v>
      </c>
      <c r="AP3833" s="209">
        <v>1.2869999999999999</v>
      </c>
      <c r="AQ3833" s="209">
        <v>1.6839999999999999</v>
      </c>
      <c r="AR3833" s="209">
        <v>1.2370000000000001</v>
      </c>
      <c r="AS3833" s="209">
        <v>0.8</v>
      </c>
      <c r="AT3833" s="209">
        <v>0.61399999999999999</v>
      </c>
      <c r="AU3833" s="20"/>
      <c r="AV3833" s="20"/>
      <c r="AW3833" s="20"/>
      <c r="AX3833" s="20"/>
      <c r="AY3833" s="20"/>
      <c r="AZ3833" s="209">
        <v>0.41199999999999998</v>
      </c>
      <c r="BA3833" s="209">
        <v>1.252</v>
      </c>
      <c r="BB3833" s="21">
        <f t="shared" si="446"/>
        <v>3.5059999999999998</v>
      </c>
      <c r="BC3833" s="21">
        <f>BD3833</f>
        <v>4.7123655913978499</v>
      </c>
      <c r="BD3833" s="22">
        <f t="shared" si="444"/>
        <v>4.7123655913978499</v>
      </c>
      <c r="BE3833" s="21">
        <f>BC3833-BD3833</f>
        <v>0</v>
      </c>
      <c r="BF3833" s="91">
        <v>2.4300000000000002</v>
      </c>
      <c r="BG3833" s="10">
        <v>7</v>
      </c>
      <c r="BH3833" s="21">
        <f t="shared" si="445"/>
        <v>3.5060000000000004E-3</v>
      </c>
      <c r="BI3833" s="22">
        <f t="shared" si="445"/>
        <v>3.5060000000000004E-3</v>
      </c>
      <c r="BJ3833" s="21">
        <f>BH3833-BI3833</f>
        <v>0</v>
      </c>
      <c r="BK3833" s="21">
        <v>1.0518000000000001E-2</v>
      </c>
      <c r="BL3833" s="22">
        <v>1.0518000000000001E-2</v>
      </c>
      <c r="BM3833" s="21">
        <v>0</v>
      </c>
      <c r="BN3833" s="21">
        <f t="shared" si="443"/>
        <v>4.2072000000000005E-2</v>
      </c>
      <c r="BO3833" s="22">
        <f t="shared" si="443"/>
        <v>4.2072000000000005E-2</v>
      </c>
      <c r="BP3833" s="21">
        <f t="shared" si="443"/>
        <v>0</v>
      </c>
    </row>
    <row r="3834" spans="1:68" ht="11.1" hidden="1" customHeight="1" outlineLevel="2" x14ac:dyDescent="0.2">
      <c r="A3834" s="10"/>
      <c r="B3834" s="18"/>
      <c r="C3834" s="18"/>
      <c r="D3834" s="18"/>
      <c r="E3834" s="23" t="s">
        <v>3295</v>
      </c>
      <c r="F3834" s="208">
        <v>3.5059999999999998</v>
      </c>
      <c r="G3834" s="24"/>
      <c r="H3834" s="208">
        <v>2.7469999999999999</v>
      </c>
      <c r="I3834" s="24"/>
      <c r="J3834" s="24"/>
      <c r="K3834" s="24"/>
      <c r="L3834" s="24"/>
      <c r="M3834" s="24"/>
      <c r="N3834" s="24"/>
      <c r="O3834" s="24"/>
      <c r="P3834" s="208">
        <v>0.745</v>
      </c>
      <c r="Q3834" s="208">
        <v>1.502</v>
      </c>
      <c r="R3834" s="208">
        <v>1.7450000000000001</v>
      </c>
      <c r="S3834" s="208">
        <v>1.0649999999999999</v>
      </c>
      <c r="T3834" s="208">
        <v>1.3420000000000001</v>
      </c>
      <c r="U3834" s="208">
        <v>0.69799999999999995</v>
      </c>
      <c r="V3834" s="208">
        <v>0.40799999999999997</v>
      </c>
      <c r="W3834" s="208">
        <v>0.1</v>
      </c>
      <c r="X3834" s="24"/>
      <c r="Y3834" s="24"/>
      <c r="Z3834" s="24"/>
      <c r="AA3834" s="24"/>
      <c r="AB3834" s="24"/>
      <c r="AC3834" s="208">
        <v>1.91</v>
      </c>
      <c r="AD3834" s="208">
        <v>1.484</v>
      </c>
      <c r="AE3834" s="208">
        <v>1.6419999999999999</v>
      </c>
      <c r="AF3834" s="208">
        <v>1.728</v>
      </c>
      <c r="AG3834" s="208">
        <v>0.91600000000000004</v>
      </c>
      <c r="AH3834" s="208">
        <v>0.48799999999999999</v>
      </c>
      <c r="AI3834" s="24"/>
      <c r="AJ3834" s="24"/>
      <c r="AK3834" s="24"/>
      <c r="AL3834" s="24"/>
      <c r="AM3834" s="24"/>
      <c r="AN3834" s="208">
        <v>1.026</v>
      </c>
      <c r="AO3834" s="208">
        <v>1.29</v>
      </c>
      <c r="AP3834" s="208">
        <v>1.2869999999999999</v>
      </c>
      <c r="AQ3834" s="208">
        <v>1.6839999999999999</v>
      </c>
      <c r="AR3834" s="208">
        <v>1.2370000000000001</v>
      </c>
      <c r="AS3834" s="208">
        <v>0.8</v>
      </c>
      <c r="AT3834" s="208">
        <v>0.61399999999999999</v>
      </c>
      <c r="AU3834" s="24"/>
      <c r="AV3834" s="24"/>
      <c r="AW3834" s="24"/>
      <c r="AX3834" s="24"/>
      <c r="AY3834" s="24"/>
      <c r="AZ3834" s="208">
        <v>0.41199999999999998</v>
      </c>
      <c r="BA3834" s="208">
        <v>1.252</v>
      </c>
      <c r="BB3834" s="21">
        <f t="shared" si="446"/>
        <v>3.5059999999999998</v>
      </c>
      <c r="BC3834" s="21"/>
      <c r="BD3834" s="22">
        <f t="shared" si="444"/>
        <v>4.7123655913978499</v>
      </c>
      <c r="BE3834" s="21"/>
      <c r="BF3834" s="21"/>
      <c r="BG3834" s="10"/>
      <c r="BH3834" s="21">
        <f t="shared" si="445"/>
        <v>0</v>
      </c>
      <c r="BI3834" s="22">
        <f t="shared" si="445"/>
        <v>3.5060000000000004E-3</v>
      </c>
      <c r="BJ3834" s="21"/>
      <c r="BK3834" s="21">
        <v>0</v>
      </c>
      <c r="BL3834" s="22">
        <v>1.0518000000000001E-2</v>
      </c>
      <c r="BM3834" s="21"/>
      <c r="BN3834" s="21">
        <f t="shared" si="443"/>
        <v>0</v>
      </c>
      <c r="BO3834" s="22">
        <f t="shared" si="443"/>
        <v>4.2072000000000005E-2</v>
      </c>
      <c r="BP3834" s="21">
        <f t="shared" si="443"/>
        <v>0</v>
      </c>
    </row>
    <row r="3835" spans="1:68" ht="11.1" hidden="1" customHeight="1" outlineLevel="1" collapsed="1" x14ac:dyDescent="0.2">
      <c r="A3835" s="10"/>
      <c r="B3835" s="18"/>
      <c r="C3835" s="18"/>
      <c r="D3835" s="18"/>
      <c r="E3835" s="19" t="s">
        <v>3296</v>
      </c>
      <c r="F3835" s="20"/>
      <c r="G3835" s="20"/>
      <c r="H3835" s="20"/>
      <c r="I3835" s="20"/>
      <c r="J3835" s="20"/>
      <c r="K3835" s="20"/>
      <c r="L3835" s="20"/>
      <c r="M3835" s="20"/>
      <c r="N3835" s="20"/>
      <c r="O3835" s="20"/>
      <c r="P3835" s="20"/>
      <c r="Q3835" s="20"/>
      <c r="R3835" s="20"/>
      <c r="S3835" s="20"/>
      <c r="T3835" s="20"/>
      <c r="U3835" s="209">
        <v>0.99099999999999999</v>
      </c>
      <c r="V3835" s="209">
        <v>0.35199999999999998</v>
      </c>
      <c r="W3835" s="209">
        <v>0.33200000000000002</v>
      </c>
      <c r="X3835" s="209">
        <v>4.7E-2</v>
      </c>
      <c r="Y3835" s="20"/>
      <c r="Z3835" s="20"/>
      <c r="AA3835" s="209">
        <v>0.374</v>
      </c>
      <c r="AB3835" s="209">
        <v>0.49299999999999999</v>
      </c>
      <c r="AC3835" s="209">
        <v>0.432</v>
      </c>
      <c r="AD3835" s="209">
        <v>0.44900000000000001</v>
      </c>
      <c r="AE3835" s="209">
        <v>0.441</v>
      </c>
      <c r="AF3835" s="209">
        <v>0.49199999999999999</v>
      </c>
      <c r="AG3835" s="209">
        <v>0.24399999999999999</v>
      </c>
      <c r="AH3835" s="209">
        <v>0.34399999999999997</v>
      </c>
      <c r="AI3835" s="209">
        <v>9.0999999999999998E-2</v>
      </c>
      <c r="AJ3835" s="20"/>
      <c r="AK3835" s="20"/>
      <c r="AL3835" s="20"/>
      <c r="AM3835" s="20"/>
      <c r="AN3835" s="209">
        <v>0.24199999999999999</v>
      </c>
      <c r="AO3835" s="209">
        <v>0.46100000000000002</v>
      </c>
      <c r="AP3835" s="209">
        <v>0.49</v>
      </c>
      <c r="AQ3835" s="209">
        <v>0.36699999999999999</v>
      </c>
      <c r="AR3835" s="209">
        <v>0.443</v>
      </c>
      <c r="AS3835" s="209">
        <v>0.373</v>
      </c>
      <c r="AT3835" s="209">
        <v>0.36599999999999999</v>
      </c>
      <c r="AU3835" s="209">
        <v>0.22600000000000001</v>
      </c>
      <c r="AV3835" s="20"/>
      <c r="AW3835" s="20"/>
      <c r="AX3835" s="20"/>
      <c r="AY3835" s="209">
        <v>2.5999999999999999E-2</v>
      </c>
      <c r="AZ3835" s="209">
        <v>0.17599999999999999</v>
      </c>
      <c r="BA3835" s="209">
        <v>0.38</v>
      </c>
      <c r="BB3835" s="21">
        <f t="shared" si="446"/>
        <v>0.99099999999999999</v>
      </c>
      <c r="BC3835" s="21">
        <f>BF3835</f>
        <v>2.0499999999999998</v>
      </c>
      <c r="BD3835" s="22">
        <f t="shared" si="444"/>
        <v>1.331989247311828</v>
      </c>
      <c r="BE3835" s="21">
        <f>BC3835-BD3835</f>
        <v>0.71801075268817183</v>
      </c>
      <c r="BF3835" s="90">
        <v>2.0499999999999998</v>
      </c>
      <c r="BG3835" s="10"/>
      <c r="BH3835" s="21">
        <f t="shared" si="445"/>
        <v>1.5251999999999998E-3</v>
      </c>
      <c r="BI3835" s="22">
        <f t="shared" si="445"/>
        <v>9.9099999999999991E-4</v>
      </c>
      <c r="BJ3835" s="21">
        <f>BH3835-BI3835</f>
        <v>5.3419999999999987E-4</v>
      </c>
      <c r="BK3835" s="21">
        <v>4.5755999999999991E-3</v>
      </c>
      <c r="BL3835" s="22">
        <v>2.9729999999999999E-3</v>
      </c>
      <c r="BM3835" s="21">
        <v>1.6025999999999992E-3</v>
      </c>
      <c r="BN3835" s="21">
        <f t="shared" si="443"/>
        <v>1.8302399999999996E-2</v>
      </c>
      <c r="BO3835" s="22">
        <f t="shared" si="443"/>
        <v>1.1892E-2</v>
      </c>
      <c r="BP3835" s="21">
        <f t="shared" si="443"/>
        <v>6.4103999999999967E-3</v>
      </c>
    </row>
    <row r="3836" spans="1:68" ht="11.1" hidden="1" customHeight="1" outlineLevel="2" x14ac:dyDescent="0.2">
      <c r="A3836" s="10"/>
      <c r="B3836" s="18"/>
      <c r="C3836" s="18"/>
      <c r="D3836" s="18"/>
      <c r="E3836" s="23"/>
      <c r="F3836" s="24"/>
      <c r="G3836" s="24"/>
      <c r="H3836" s="24"/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08">
        <v>0.99099999999999999</v>
      </c>
      <c r="V3836" s="208">
        <v>0.35199999999999998</v>
      </c>
      <c r="W3836" s="208">
        <v>0.33200000000000002</v>
      </c>
      <c r="X3836" s="208">
        <v>4.7E-2</v>
      </c>
      <c r="Y3836" s="24"/>
      <c r="Z3836" s="24"/>
      <c r="AA3836" s="208">
        <v>0.374</v>
      </c>
      <c r="AB3836" s="208">
        <v>0.49299999999999999</v>
      </c>
      <c r="AC3836" s="208">
        <v>0.432</v>
      </c>
      <c r="AD3836" s="208">
        <v>0.44900000000000001</v>
      </c>
      <c r="AE3836" s="208">
        <v>0.441</v>
      </c>
      <c r="AF3836" s="208">
        <v>0.49199999999999999</v>
      </c>
      <c r="AG3836" s="208">
        <v>0.24399999999999999</v>
      </c>
      <c r="AH3836" s="208">
        <v>0.34399999999999997</v>
      </c>
      <c r="AI3836" s="208">
        <v>9.0999999999999998E-2</v>
      </c>
      <c r="AJ3836" s="24"/>
      <c r="AK3836" s="24"/>
      <c r="AL3836" s="24"/>
      <c r="AM3836" s="24"/>
      <c r="AN3836" s="208">
        <v>0.24199999999999999</v>
      </c>
      <c r="AO3836" s="208">
        <v>0.46100000000000002</v>
      </c>
      <c r="AP3836" s="208">
        <v>0.49</v>
      </c>
      <c r="AQ3836" s="208">
        <v>0.36699999999999999</v>
      </c>
      <c r="AR3836" s="208">
        <v>0.443</v>
      </c>
      <c r="AS3836" s="208">
        <v>0.373</v>
      </c>
      <c r="AT3836" s="208">
        <v>0.36599999999999999</v>
      </c>
      <c r="AU3836" s="208">
        <v>0.22600000000000001</v>
      </c>
      <c r="AV3836" s="24"/>
      <c r="AW3836" s="24"/>
      <c r="AX3836" s="24"/>
      <c r="AY3836" s="208">
        <v>2.5999999999999999E-2</v>
      </c>
      <c r="AZ3836" s="208">
        <v>0.17599999999999999</v>
      </c>
      <c r="BA3836" s="208">
        <v>0.38</v>
      </c>
      <c r="BB3836" s="21">
        <f t="shared" si="446"/>
        <v>0.99099999999999999</v>
      </c>
      <c r="BC3836" s="21"/>
      <c r="BD3836" s="22">
        <f t="shared" si="444"/>
        <v>1.331989247311828</v>
      </c>
      <c r="BE3836" s="21"/>
      <c r="BF3836" s="21"/>
      <c r="BG3836" s="10"/>
      <c r="BH3836" s="21">
        <f t="shared" si="445"/>
        <v>0</v>
      </c>
      <c r="BI3836" s="22">
        <f t="shared" si="445"/>
        <v>9.9099999999999991E-4</v>
      </c>
      <c r="BJ3836" s="21"/>
      <c r="BK3836" s="21">
        <v>0</v>
      </c>
      <c r="BL3836" s="22">
        <v>2.9729999999999999E-3</v>
      </c>
      <c r="BM3836" s="21"/>
      <c r="BN3836" s="21">
        <f t="shared" si="443"/>
        <v>0</v>
      </c>
      <c r="BO3836" s="22">
        <f t="shared" si="443"/>
        <v>1.1892E-2</v>
      </c>
      <c r="BP3836" s="21">
        <f t="shared" si="443"/>
        <v>0</v>
      </c>
    </row>
    <row r="3837" spans="1:68" ht="11.1" hidden="1" customHeight="1" outlineLevel="1" collapsed="1" x14ac:dyDescent="0.2">
      <c r="A3837" s="10"/>
      <c r="B3837" s="18"/>
      <c r="C3837" s="18"/>
      <c r="D3837" s="18"/>
      <c r="E3837" s="19" t="s">
        <v>3297</v>
      </c>
      <c r="F3837" s="209">
        <v>0.97</v>
      </c>
      <c r="G3837" s="209">
        <v>0.97</v>
      </c>
      <c r="H3837" s="209">
        <v>0.97</v>
      </c>
      <c r="I3837" s="240">
        <v>0.97</v>
      </c>
      <c r="J3837" s="240"/>
      <c r="K3837" s="209">
        <v>0.97</v>
      </c>
      <c r="L3837" s="209">
        <v>1.056</v>
      </c>
      <c r="M3837" s="209">
        <v>1.056</v>
      </c>
      <c r="N3837" s="209">
        <v>1.056</v>
      </c>
      <c r="O3837" s="209">
        <v>1.056</v>
      </c>
      <c r="P3837" s="209">
        <v>1.853</v>
      </c>
      <c r="Q3837" s="209">
        <v>1.056</v>
      </c>
      <c r="R3837" s="209">
        <v>1.498</v>
      </c>
      <c r="S3837" s="209">
        <v>1.5409999999999999</v>
      </c>
      <c r="T3837" s="209">
        <v>1.5409999999999999</v>
      </c>
      <c r="U3837" s="209">
        <v>1.5409999999999999</v>
      </c>
      <c r="V3837" s="209">
        <v>0.96299999999999997</v>
      </c>
      <c r="W3837" s="209">
        <v>1.4330000000000001</v>
      </c>
      <c r="X3837" s="209">
        <v>1.4330000000000001</v>
      </c>
      <c r="Y3837" s="209">
        <v>1.4330000000000001</v>
      </c>
      <c r="Z3837" s="209">
        <v>1.4330000000000001</v>
      </c>
      <c r="AA3837" s="209">
        <v>1.135</v>
      </c>
      <c r="AB3837" s="209">
        <v>113.866</v>
      </c>
      <c r="AC3837" s="209">
        <v>25.15</v>
      </c>
      <c r="AD3837" s="209">
        <v>53.756999999999998</v>
      </c>
      <c r="AE3837" s="209">
        <v>35.985999999999997</v>
      </c>
      <c r="AF3837" s="209">
        <v>40.530999999999999</v>
      </c>
      <c r="AG3837" s="209">
        <v>23.468</v>
      </c>
      <c r="AH3837" s="209">
        <v>36.210999999999999</v>
      </c>
      <c r="AI3837" s="209">
        <v>103.94799999999999</v>
      </c>
      <c r="AJ3837" s="209">
        <v>64.081999999999994</v>
      </c>
      <c r="AK3837" s="209">
        <v>39.765000000000001</v>
      </c>
      <c r="AL3837" s="209">
        <v>55.613999999999997</v>
      </c>
      <c r="AM3837" s="209">
        <v>30.776</v>
      </c>
      <c r="AN3837" s="209">
        <v>28.137</v>
      </c>
      <c r="AO3837" s="209">
        <v>63.600999999999999</v>
      </c>
      <c r="AP3837" s="209">
        <v>72.540999999999997</v>
      </c>
      <c r="AQ3837" s="209">
        <v>72.483000000000004</v>
      </c>
      <c r="AR3837" s="209">
        <v>108.248</v>
      </c>
      <c r="AS3837" s="209">
        <v>68.706000000000003</v>
      </c>
      <c r="AT3837" s="209">
        <v>46.768000000000001</v>
      </c>
      <c r="AU3837" s="209">
        <v>25.91</v>
      </c>
      <c r="AV3837" s="209">
        <v>23.146000000000001</v>
      </c>
      <c r="AW3837" s="209">
        <v>18.359000000000002</v>
      </c>
      <c r="AX3837" s="209">
        <v>13.984999999999999</v>
      </c>
      <c r="AY3837" s="209">
        <v>20.643999999999998</v>
      </c>
      <c r="AZ3837" s="209">
        <v>64.206000000000003</v>
      </c>
      <c r="BA3837" s="209">
        <v>41.890999999999998</v>
      </c>
      <c r="BB3837" s="21">
        <f t="shared" si="446"/>
        <v>113.866</v>
      </c>
      <c r="BC3837" s="21">
        <f>BF3837</f>
        <v>1839.3</v>
      </c>
      <c r="BD3837" s="22">
        <f t="shared" si="444"/>
        <v>153.0456989247312</v>
      </c>
      <c r="BE3837" s="21">
        <f>BC3837-BD3837</f>
        <v>1686.2543010752688</v>
      </c>
      <c r="BF3837" s="91">
        <v>1839.3</v>
      </c>
      <c r="BG3837" s="10"/>
      <c r="BH3837" s="21">
        <f t="shared" si="445"/>
        <v>1.3684391999999999</v>
      </c>
      <c r="BI3837" s="22">
        <f t="shared" si="445"/>
        <v>0.11386600000000001</v>
      </c>
      <c r="BJ3837" s="21">
        <f>BH3837-BI3837</f>
        <v>1.2545731999999998</v>
      </c>
      <c r="BK3837" s="21">
        <v>4.1053175999999993</v>
      </c>
      <c r="BL3837" s="22">
        <v>0.34159800000000001</v>
      </c>
      <c r="BM3837" s="21">
        <v>3.7637195999999995</v>
      </c>
      <c r="BN3837" s="21">
        <f t="shared" si="443"/>
        <v>16.421270399999997</v>
      </c>
      <c r="BO3837" s="22">
        <f t="shared" si="443"/>
        <v>1.3663920000000001</v>
      </c>
      <c r="BP3837" s="21">
        <f t="shared" si="443"/>
        <v>15.054878399999998</v>
      </c>
    </row>
    <row r="3838" spans="1:68" ht="11.1" hidden="1" customHeight="1" outlineLevel="2" x14ac:dyDescent="0.2">
      <c r="A3838" s="10"/>
      <c r="B3838" s="18"/>
      <c r="C3838" s="18"/>
      <c r="D3838" s="18"/>
      <c r="E3838" s="23"/>
      <c r="F3838" s="208">
        <v>0.97</v>
      </c>
      <c r="G3838" s="208">
        <v>0.97</v>
      </c>
      <c r="H3838" s="208">
        <v>0.97</v>
      </c>
      <c r="I3838" s="239">
        <v>0.97</v>
      </c>
      <c r="J3838" s="239"/>
      <c r="K3838" s="208">
        <v>0.97</v>
      </c>
      <c r="L3838" s="208">
        <v>1.056</v>
      </c>
      <c r="M3838" s="208">
        <v>1.056</v>
      </c>
      <c r="N3838" s="208">
        <v>1.056</v>
      </c>
      <c r="O3838" s="208">
        <v>1.056</v>
      </c>
      <c r="P3838" s="208">
        <v>1.853</v>
      </c>
      <c r="Q3838" s="208">
        <v>1.056</v>
      </c>
      <c r="R3838" s="208">
        <v>1.498</v>
      </c>
      <c r="S3838" s="208">
        <v>1.5409999999999999</v>
      </c>
      <c r="T3838" s="208">
        <v>1.5409999999999999</v>
      </c>
      <c r="U3838" s="208">
        <v>1.5409999999999999</v>
      </c>
      <c r="V3838" s="208">
        <v>0.96299999999999997</v>
      </c>
      <c r="W3838" s="208">
        <v>1.4330000000000001</v>
      </c>
      <c r="X3838" s="208">
        <v>1.4330000000000001</v>
      </c>
      <c r="Y3838" s="208">
        <v>1.4330000000000001</v>
      </c>
      <c r="Z3838" s="208">
        <v>1.4330000000000001</v>
      </c>
      <c r="AA3838" s="208">
        <v>1.135</v>
      </c>
      <c r="AB3838" s="208">
        <v>113.866</v>
      </c>
      <c r="AC3838" s="208">
        <v>25.15</v>
      </c>
      <c r="AD3838" s="208">
        <v>53.756999999999998</v>
      </c>
      <c r="AE3838" s="208">
        <v>35.985999999999997</v>
      </c>
      <c r="AF3838" s="208">
        <v>40.530999999999999</v>
      </c>
      <c r="AG3838" s="208">
        <v>23.468</v>
      </c>
      <c r="AH3838" s="208">
        <v>36.210999999999999</v>
      </c>
      <c r="AI3838" s="208">
        <v>103.94799999999999</v>
      </c>
      <c r="AJ3838" s="208">
        <v>64.081999999999994</v>
      </c>
      <c r="AK3838" s="208">
        <v>39.765000000000001</v>
      </c>
      <c r="AL3838" s="208">
        <v>55.613999999999997</v>
      </c>
      <c r="AM3838" s="208">
        <v>30.776</v>
      </c>
      <c r="AN3838" s="208">
        <v>28.137</v>
      </c>
      <c r="AO3838" s="208">
        <v>63.600999999999999</v>
      </c>
      <c r="AP3838" s="208">
        <v>72.540999999999997</v>
      </c>
      <c r="AQ3838" s="208">
        <v>72.483000000000004</v>
      </c>
      <c r="AR3838" s="208">
        <v>108.248</v>
      </c>
      <c r="AS3838" s="208">
        <v>68.706000000000003</v>
      </c>
      <c r="AT3838" s="208">
        <v>46.768000000000001</v>
      </c>
      <c r="AU3838" s="208">
        <v>25.91</v>
      </c>
      <c r="AV3838" s="208">
        <v>23.146000000000001</v>
      </c>
      <c r="AW3838" s="208">
        <v>18.359000000000002</v>
      </c>
      <c r="AX3838" s="208">
        <v>13.984999999999999</v>
      </c>
      <c r="AY3838" s="208">
        <v>20.643999999999998</v>
      </c>
      <c r="AZ3838" s="208">
        <v>64.206000000000003</v>
      </c>
      <c r="BA3838" s="208">
        <v>41.890999999999998</v>
      </c>
      <c r="BB3838" s="21">
        <f t="shared" si="446"/>
        <v>113.866</v>
      </c>
      <c r="BC3838" s="21"/>
      <c r="BD3838" s="22">
        <f t="shared" si="444"/>
        <v>153.0456989247312</v>
      </c>
      <c r="BE3838" s="21"/>
      <c r="BF3838" s="21"/>
      <c r="BG3838" s="10"/>
      <c r="BH3838" s="21">
        <f t="shared" si="445"/>
        <v>0</v>
      </c>
      <c r="BI3838" s="22">
        <f t="shared" si="445"/>
        <v>0.11386600000000001</v>
      </c>
      <c r="BJ3838" s="21"/>
      <c r="BK3838" s="21">
        <v>0</v>
      </c>
      <c r="BL3838" s="22">
        <v>0.34159800000000001</v>
      </c>
      <c r="BM3838" s="21"/>
      <c r="BN3838" s="21">
        <f t="shared" si="443"/>
        <v>0</v>
      </c>
      <c r="BO3838" s="22">
        <f t="shared" si="443"/>
        <v>1.3663920000000001</v>
      </c>
      <c r="BP3838" s="21">
        <f t="shared" si="443"/>
        <v>0</v>
      </c>
    </row>
    <row r="3839" spans="1:68" ht="11.1" hidden="1" customHeight="1" outlineLevel="1" collapsed="1" x14ac:dyDescent="0.2">
      <c r="A3839" s="10"/>
      <c r="B3839" s="18"/>
      <c r="C3839" s="18"/>
      <c r="D3839" s="18"/>
      <c r="E3839" s="19" t="s">
        <v>3298</v>
      </c>
      <c r="F3839" s="209">
        <v>172.02199999999999</v>
      </c>
      <c r="G3839" s="209">
        <v>147.303</v>
      </c>
      <c r="H3839" s="209">
        <v>124.15300000000001</v>
      </c>
      <c r="I3839" s="240">
        <v>92.201999999999998</v>
      </c>
      <c r="J3839" s="240"/>
      <c r="K3839" s="20"/>
      <c r="L3839" s="20"/>
      <c r="M3839" s="20"/>
      <c r="N3839" s="20"/>
      <c r="O3839" s="20"/>
      <c r="P3839" s="209">
        <v>110.5</v>
      </c>
      <c r="Q3839" s="209">
        <v>157.6</v>
      </c>
      <c r="R3839" s="209">
        <v>193.874</v>
      </c>
      <c r="S3839" s="209">
        <v>196</v>
      </c>
      <c r="T3839" s="209">
        <v>161.81399999999999</v>
      </c>
      <c r="U3839" s="209">
        <v>100.264</v>
      </c>
      <c r="V3839" s="209">
        <v>61.484000000000002</v>
      </c>
      <c r="W3839" s="209">
        <v>17.87</v>
      </c>
      <c r="X3839" s="20"/>
      <c r="Y3839" s="20"/>
      <c r="Z3839" s="20"/>
      <c r="AA3839" s="20"/>
      <c r="AB3839" s="209">
        <v>70.647000000000006</v>
      </c>
      <c r="AC3839" s="209">
        <v>111.42100000000001</v>
      </c>
      <c r="AD3839" s="209">
        <v>164.797</v>
      </c>
      <c r="AE3839" s="209">
        <v>151.58000000000001</v>
      </c>
      <c r="AF3839" s="209">
        <v>129.64699999999999</v>
      </c>
      <c r="AG3839" s="209">
        <v>81.225999999999999</v>
      </c>
      <c r="AH3839" s="209">
        <v>53.655000000000001</v>
      </c>
      <c r="AI3839" s="209">
        <v>12.279</v>
      </c>
      <c r="AJ3839" s="20"/>
      <c r="AK3839" s="20"/>
      <c r="AL3839" s="20"/>
      <c r="AM3839" s="209">
        <v>11.156000000000001</v>
      </c>
      <c r="AN3839" s="209">
        <v>66.766999999999996</v>
      </c>
      <c r="AO3839" s="209">
        <v>133.09899999999999</v>
      </c>
      <c r="AP3839" s="209">
        <v>106.124</v>
      </c>
      <c r="AQ3839" s="209">
        <v>199.726</v>
      </c>
      <c r="AR3839" s="209">
        <v>133.85400000000001</v>
      </c>
      <c r="AS3839" s="209">
        <v>100.78100000000001</v>
      </c>
      <c r="AT3839" s="209">
        <v>56.975999999999999</v>
      </c>
      <c r="AU3839" s="209">
        <v>13.638999999999999</v>
      </c>
      <c r="AV3839" s="20"/>
      <c r="AW3839" s="20"/>
      <c r="AX3839" s="20"/>
      <c r="AY3839" s="209">
        <v>27.286999999999999</v>
      </c>
      <c r="AZ3839" s="209">
        <v>67.082999999999998</v>
      </c>
      <c r="BA3839" s="209">
        <v>130.143</v>
      </c>
      <c r="BB3839" s="56">
        <f>BB3840+BB3841+BB3842</f>
        <v>215.27099999999999</v>
      </c>
      <c r="BC3839" s="21">
        <f>BF3839</f>
        <v>409.98</v>
      </c>
      <c r="BD3839" s="22">
        <f t="shared" si="444"/>
        <v>289.34274193548384</v>
      </c>
      <c r="BE3839" s="21">
        <f>BC3839-BD3839</f>
        <v>120.63725806451617</v>
      </c>
      <c r="BF3839" s="90">
        <v>409.98</v>
      </c>
      <c r="BG3839" s="10">
        <v>5</v>
      </c>
      <c r="BH3839" s="21">
        <f t="shared" si="445"/>
        <v>0.30502511999999998</v>
      </c>
      <c r="BI3839" s="22">
        <f t="shared" si="445"/>
        <v>0.21527099999999996</v>
      </c>
      <c r="BJ3839" s="21">
        <f>BH3839-BI3839</f>
        <v>8.9754120000000021E-2</v>
      </c>
      <c r="BK3839" s="21">
        <v>0.91507535999999989</v>
      </c>
      <c r="BL3839" s="22">
        <v>0.64581299999999986</v>
      </c>
      <c r="BM3839" s="21">
        <v>0.26926236000000003</v>
      </c>
      <c r="BN3839" s="21">
        <f t="shared" si="443"/>
        <v>3.6603014399999996</v>
      </c>
      <c r="BO3839" s="22">
        <f t="shared" si="443"/>
        <v>2.5832519999999994</v>
      </c>
      <c r="BP3839" s="21">
        <f t="shared" si="443"/>
        <v>1.0770494400000001</v>
      </c>
    </row>
    <row r="3840" spans="1:68" ht="11.1" hidden="1" customHeight="1" outlineLevel="2" x14ac:dyDescent="0.2">
      <c r="A3840" s="10"/>
      <c r="B3840" s="18"/>
      <c r="C3840" s="18"/>
      <c r="D3840" s="18"/>
      <c r="E3840" s="23" t="s">
        <v>3299</v>
      </c>
      <c r="F3840" s="208">
        <v>172.02199999999999</v>
      </c>
      <c r="G3840" s="208">
        <v>147.303</v>
      </c>
      <c r="H3840" s="208">
        <v>124.15300000000001</v>
      </c>
      <c r="I3840" s="239">
        <v>92.201999999999998</v>
      </c>
      <c r="J3840" s="239"/>
      <c r="K3840" s="24"/>
      <c r="L3840" s="24"/>
      <c r="M3840" s="24"/>
      <c r="N3840" s="24"/>
      <c r="O3840" s="24"/>
      <c r="P3840" s="208">
        <v>110.5</v>
      </c>
      <c r="Q3840" s="208">
        <v>157.6</v>
      </c>
      <c r="R3840" s="208">
        <v>193.874</v>
      </c>
      <c r="S3840" s="208">
        <v>196</v>
      </c>
      <c r="T3840" s="208">
        <v>161.81399999999999</v>
      </c>
      <c r="U3840" s="208">
        <v>100.264</v>
      </c>
      <c r="V3840" s="208">
        <v>61.484000000000002</v>
      </c>
      <c r="W3840" s="208">
        <v>17.87</v>
      </c>
      <c r="X3840" s="24"/>
      <c r="Y3840" s="24"/>
      <c r="Z3840" s="24"/>
      <c r="AA3840" s="24"/>
      <c r="AB3840" s="208">
        <v>70.647000000000006</v>
      </c>
      <c r="AC3840" s="208">
        <v>111.42100000000001</v>
      </c>
      <c r="AD3840" s="208">
        <v>164.797</v>
      </c>
      <c r="AE3840" s="208">
        <v>151.58000000000001</v>
      </c>
      <c r="AF3840" s="208">
        <v>129.64699999999999</v>
      </c>
      <c r="AG3840" s="208">
        <v>81.225999999999999</v>
      </c>
      <c r="AH3840" s="208">
        <v>53.655000000000001</v>
      </c>
      <c r="AI3840" s="208">
        <v>12.279</v>
      </c>
      <c r="AJ3840" s="24"/>
      <c r="AK3840" s="24"/>
      <c r="AL3840" s="24"/>
      <c r="AM3840" s="208">
        <v>11.156000000000001</v>
      </c>
      <c r="AN3840" s="208">
        <v>66.766999999999996</v>
      </c>
      <c r="AO3840" s="208">
        <v>129.404</v>
      </c>
      <c r="AP3840" s="208">
        <v>104.122</v>
      </c>
      <c r="AQ3840" s="208">
        <v>195.393</v>
      </c>
      <c r="AR3840" s="208">
        <v>131.071</v>
      </c>
      <c r="AS3840" s="208">
        <v>98.099000000000004</v>
      </c>
      <c r="AT3840" s="208">
        <v>55.48</v>
      </c>
      <c r="AU3840" s="208">
        <v>12.962</v>
      </c>
      <c r="AV3840" s="24"/>
      <c r="AW3840" s="24"/>
      <c r="AX3840" s="24"/>
      <c r="AY3840" s="208">
        <v>23.056000000000001</v>
      </c>
      <c r="AZ3840" s="208">
        <v>58.384</v>
      </c>
      <c r="BA3840" s="208">
        <v>112.80800000000001</v>
      </c>
      <c r="BB3840" s="21">
        <f t="shared" si="446"/>
        <v>196</v>
      </c>
      <c r="BC3840" s="21"/>
      <c r="BD3840" s="22">
        <f t="shared" si="444"/>
        <v>263.44086021505376</v>
      </c>
      <c r="BE3840" s="21"/>
      <c r="BF3840" s="21"/>
      <c r="BG3840" s="10"/>
      <c r="BH3840" s="21">
        <f t="shared" si="445"/>
        <v>0</v>
      </c>
      <c r="BI3840" s="22">
        <f t="shared" si="445"/>
        <v>0.19599999999999998</v>
      </c>
      <c r="BJ3840" s="21"/>
      <c r="BK3840" s="21">
        <v>0</v>
      </c>
      <c r="BL3840" s="22">
        <v>0.58799999999999997</v>
      </c>
      <c r="BM3840" s="21"/>
      <c r="BN3840" s="21">
        <f t="shared" si="443"/>
        <v>0</v>
      </c>
      <c r="BO3840" s="22">
        <f t="shared" si="443"/>
        <v>2.3519999999999999</v>
      </c>
      <c r="BP3840" s="21">
        <f t="shared" si="443"/>
        <v>0</v>
      </c>
    </row>
    <row r="3841" spans="1:68" ht="11.1" hidden="1" customHeight="1" outlineLevel="2" x14ac:dyDescent="0.2">
      <c r="A3841" s="10"/>
      <c r="B3841" s="18"/>
      <c r="C3841" s="18"/>
      <c r="D3841" s="18"/>
      <c r="E3841" s="23" t="s">
        <v>3300</v>
      </c>
      <c r="F3841" s="24"/>
      <c r="G3841" s="24"/>
      <c r="H3841" s="24"/>
      <c r="I3841" s="24"/>
      <c r="J3841" s="24"/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4"/>
      <c r="AE3841" s="24"/>
      <c r="AF3841" s="24"/>
      <c r="AG3841" s="24"/>
      <c r="AH3841" s="24"/>
      <c r="AI3841" s="24"/>
      <c r="AJ3841" s="24"/>
      <c r="AK3841" s="24"/>
      <c r="AL3841" s="24"/>
      <c r="AM3841" s="24"/>
      <c r="AN3841" s="24"/>
      <c r="AO3841" s="24"/>
      <c r="AP3841" s="24"/>
      <c r="AQ3841" s="24"/>
      <c r="AR3841" s="24"/>
      <c r="AS3841" s="24"/>
      <c r="AT3841" s="24"/>
      <c r="AU3841" s="24"/>
      <c r="AV3841" s="24"/>
      <c r="AW3841" s="24"/>
      <c r="AX3841" s="24"/>
      <c r="AY3841" s="208">
        <v>3.8109999999999999</v>
      </c>
      <c r="AZ3841" s="208">
        <v>7.1669999999999998</v>
      </c>
      <c r="BA3841" s="208">
        <v>14.938000000000001</v>
      </c>
      <c r="BB3841" s="21">
        <f t="shared" si="446"/>
        <v>14.938000000000001</v>
      </c>
      <c r="BC3841" s="21"/>
      <c r="BD3841" s="22">
        <f t="shared" si="444"/>
        <v>20.077956989247312</v>
      </c>
      <c r="BE3841" s="21"/>
      <c r="BF3841" s="21"/>
      <c r="BG3841" s="10"/>
      <c r="BH3841" s="21">
        <f t="shared" si="445"/>
        <v>0</v>
      </c>
      <c r="BI3841" s="22">
        <f t="shared" si="445"/>
        <v>1.4938E-2</v>
      </c>
      <c r="BJ3841" s="21"/>
      <c r="BK3841" s="21">
        <v>0</v>
      </c>
      <c r="BL3841" s="22">
        <v>4.4814E-2</v>
      </c>
      <c r="BM3841" s="21"/>
      <c r="BN3841" s="21">
        <f t="shared" si="443"/>
        <v>0</v>
      </c>
      <c r="BO3841" s="22">
        <f t="shared" si="443"/>
        <v>0.179256</v>
      </c>
      <c r="BP3841" s="21">
        <f t="shared" si="443"/>
        <v>0</v>
      </c>
    </row>
    <row r="3842" spans="1:68" ht="11.1" hidden="1" customHeight="1" outlineLevel="2" x14ac:dyDescent="0.2">
      <c r="A3842" s="10"/>
      <c r="B3842" s="18"/>
      <c r="C3842" s="18"/>
      <c r="D3842" s="18"/>
      <c r="E3842" s="23" t="s">
        <v>3301</v>
      </c>
      <c r="F3842" s="24"/>
      <c r="G3842" s="24"/>
      <c r="H3842" s="24"/>
      <c r="I3842" s="24"/>
      <c r="J3842" s="24"/>
      <c r="K3842" s="24"/>
      <c r="L3842" s="24"/>
      <c r="M3842" s="24"/>
      <c r="N3842" s="24"/>
      <c r="O3842" s="24"/>
      <c r="P3842" s="24"/>
      <c r="Q3842" s="24"/>
      <c r="R3842" s="24"/>
      <c r="S3842" s="24"/>
      <c r="T3842" s="24"/>
      <c r="U3842" s="24"/>
      <c r="V3842" s="24"/>
      <c r="W3842" s="24"/>
      <c r="X3842" s="24"/>
      <c r="Y3842" s="24"/>
      <c r="Z3842" s="24"/>
      <c r="AA3842" s="24"/>
      <c r="AB3842" s="24"/>
      <c r="AC3842" s="24"/>
      <c r="AD3842" s="24"/>
      <c r="AE3842" s="24"/>
      <c r="AF3842" s="24"/>
      <c r="AG3842" s="24"/>
      <c r="AH3842" s="24"/>
      <c r="AI3842" s="24"/>
      <c r="AJ3842" s="24"/>
      <c r="AK3842" s="24"/>
      <c r="AL3842" s="24"/>
      <c r="AM3842" s="24"/>
      <c r="AN3842" s="24"/>
      <c r="AO3842" s="208">
        <v>3.6949999999999998</v>
      </c>
      <c r="AP3842" s="208">
        <v>2.0019999999999998</v>
      </c>
      <c r="AQ3842" s="208">
        <v>4.3330000000000002</v>
      </c>
      <c r="AR3842" s="208">
        <v>2.7829999999999999</v>
      </c>
      <c r="AS3842" s="208">
        <v>2.6819999999999999</v>
      </c>
      <c r="AT3842" s="208">
        <v>1.496</v>
      </c>
      <c r="AU3842" s="208">
        <v>0.67700000000000005</v>
      </c>
      <c r="AV3842" s="24"/>
      <c r="AW3842" s="24"/>
      <c r="AX3842" s="24"/>
      <c r="AY3842" s="208">
        <v>0.42</v>
      </c>
      <c r="AZ3842" s="208">
        <v>1.532</v>
      </c>
      <c r="BA3842" s="208">
        <v>2.3969999999999998</v>
      </c>
      <c r="BB3842" s="21">
        <f t="shared" si="446"/>
        <v>4.3330000000000002</v>
      </c>
      <c r="BC3842" s="21"/>
      <c r="BD3842" s="22">
        <f t="shared" si="444"/>
        <v>5.823924731182796</v>
      </c>
      <c r="BE3842" s="21"/>
      <c r="BF3842" s="21"/>
      <c r="BG3842" s="10"/>
      <c r="BH3842" s="21">
        <f t="shared" si="445"/>
        <v>0</v>
      </c>
      <c r="BI3842" s="22">
        <f t="shared" si="445"/>
        <v>4.333E-3</v>
      </c>
      <c r="BJ3842" s="21"/>
      <c r="BK3842" s="21">
        <v>0</v>
      </c>
      <c r="BL3842" s="22">
        <v>1.2999E-2</v>
      </c>
      <c r="BM3842" s="21"/>
      <c r="BN3842" s="21">
        <f t="shared" si="443"/>
        <v>0</v>
      </c>
      <c r="BO3842" s="22">
        <f t="shared" si="443"/>
        <v>5.1996000000000001E-2</v>
      </c>
      <c r="BP3842" s="21">
        <f t="shared" si="443"/>
        <v>0</v>
      </c>
    </row>
    <row r="3843" spans="1:68" ht="11.1" hidden="1" customHeight="1" outlineLevel="1" collapsed="1" x14ac:dyDescent="0.2">
      <c r="A3843" s="10"/>
      <c r="B3843" s="18"/>
      <c r="C3843" s="18"/>
      <c r="D3843" s="18"/>
      <c r="E3843" s="19" t="s">
        <v>3302</v>
      </c>
      <c r="F3843" s="209">
        <v>3.7349999999999999</v>
      </c>
      <c r="G3843" s="209">
        <v>3.891</v>
      </c>
      <c r="H3843" s="209">
        <v>2.3879999999999999</v>
      </c>
      <c r="I3843" s="240">
        <v>1.77</v>
      </c>
      <c r="J3843" s="240"/>
      <c r="K3843" s="209">
        <v>1.113</v>
      </c>
      <c r="L3843" s="209">
        <v>0.26500000000000001</v>
      </c>
      <c r="M3843" s="20"/>
      <c r="N3843" s="20"/>
      <c r="O3843" s="20"/>
      <c r="P3843" s="209">
        <v>2.3260000000000001</v>
      </c>
      <c r="Q3843" s="209">
        <v>3.2240000000000002</v>
      </c>
      <c r="R3843" s="209">
        <v>3.43</v>
      </c>
      <c r="S3843" s="209">
        <v>4.3579999999999997</v>
      </c>
      <c r="T3843" s="209">
        <v>3.5</v>
      </c>
      <c r="U3843" s="209">
        <v>3.6890000000000001</v>
      </c>
      <c r="V3843" s="209">
        <v>1.5</v>
      </c>
      <c r="W3843" s="209">
        <v>1.1499999999999999</v>
      </c>
      <c r="X3843" s="209">
        <v>0.26900000000000002</v>
      </c>
      <c r="Y3843" s="20"/>
      <c r="Z3843" s="20"/>
      <c r="AA3843" s="20"/>
      <c r="AB3843" s="209">
        <v>6.5960000000000001</v>
      </c>
      <c r="AC3843" s="209">
        <v>14.164</v>
      </c>
      <c r="AD3843" s="209">
        <v>17.254999999999999</v>
      </c>
      <c r="AE3843" s="209">
        <v>15.054</v>
      </c>
      <c r="AF3843" s="209">
        <v>15.409000000000001</v>
      </c>
      <c r="AG3843" s="209">
        <v>9.3170000000000002</v>
      </c>
      <c r="AH3843" s="209">
        <v>6.2039999999999997</v>
      </c>
      <c r="AI3843" s="209">
        <v>4.7119999999999997</v>
      </c>
      <c r="AJ3843" s="209">
        <v>0.246</v>
      </c>
      <c r="AK3843" s="209">
        <v>0.124</v>
      </c>
      <c r="AL3843" s="209">
        <v>0.115</v>
      </c>
      <c r="AM3843" s="20"/>
      <c r="AN3843" s="209">
        <v>7.8730000000000002</v>
      </c>
      <c r="AO3843" s="209">
        <v>13.525</v>
      </c>
      <c r="AP3843" s="209">
        <v>14.766</v>
      </c>
      <c r="AQ3843" s="209">
        <v>15.648</v>
      </c>
      <c r="AR3843" s="209">
        <v>16.027999999999999</v>
      </c>
      <c r="AS3843" s="209">
        <v>11.986000000000001</v>
      </c>
      <c r="AT3843" s="209">
        <v>7.4530000000000003</v>
      </c>
      <c r="AU3843" s="209">
        <v>3.0259999999999998</v>
      </c>
      <c r="AV3843" s="209">
        <v>7.1999999999999995E-2</v>
      </c>
      <c r="AW3843" s="20"/>
      <c r="AX3843" s="20"/>
      <c r="AY3843" s="209">
        <v>2.8610000000000002</v>
      </c>
      <c r="AZ3843" s="209">
        <v>6.8369999999999997</v>
      </c>
      <c r="BA3843" s="209">
        <v>11.021000000000001</v>
      </c>
      <c r="BB3843" s="21">
        <f>BB3844</f>
        <v>5.3390000000000004</v>
      </c>
      <c r="BC3843" s="21">
        <f>BF3843</f>
        <v>9.1</v>
      </c>
      <c r="BD3843" s="22">
        <f t="shared" si="444"/>
        <v>7.1760752688172049</v>
      </c>
      <c r="BE3843" s="21">
        <f>BC3843-BD3843</f>
        <v>1.9239247311827947</v>
      </c>
      <c r="BF3843" s="90">
        <v>9.1</v>
      </c>
      <c r="BG3843" s="10">
        <v>6</v>
      </c>
      <c r="BH3843" s="21">
        <f t="shared" si="445"/>
        <v>6.7703999999999993E-3</v>
      </c>
      <c r="BI3843" s="22">
        <f t="shared" si="445"/>
        <v>5.3390000000000009E-3</v>
      </c>
      <c r="BJ3843" s="21">
        <f>BH3843-BI3843</f>
        <v>1.4313999999999985E-3</v>
      </c>
      <c r="BK3843" s="21">
        <v>2.0311199999999998E-2</v>
      </c>
      <c r="BL3843" s="22">
        <v>1.6017000000000003E-2</v>
      </c>
      <c r="BM3843" s="21">
        <v>4.2941999999999945E-3</v>
      </c>
      <c r="BN3843" s="21">
        <f t="shared" si="443"/>
        <v>8.1244799999999992E-2</v>
      </c>
      <c r="BO3843" s="22">
        <f t="shared" si="443"/>
        <v>6.4068000000000014E-2</v>
      </c>
      <c r="BP3843" s="21">
        <f t="shared" si="443"/>
        <v>1.7176799999999978E-2</v>
      </c>
    </row>
    <row r="3844" spans="1:68" ht="11.1" hidden="1" customHeight="1" outlineLevel="2" x14ac:dyDescent="0.2">
      <c r="A3844" s="10"/>
      <c r="B3844" s="18"/>
      <c r="C3844" s="18"/>
      <c r="D3844" s="18"/>
      <c r="E3844" s="23" t="s">
        <v>3303</v>
      </c>
      <c r="F3844" s="208">
        <v>3.7349999999999999</v>
      </c>
      <c r="G3844" s="208">
        <v>3.891</v>
      </c>
      <c r="H3844" s="208">
        <v>2.3879999999999999</v>
      </c>
      <c r="I3844" s="239">
        <v>1.77</v>
      </c>
      <c r="J3844" s="239"/>
      <c r="K3844" s="208">
        <v>1.113</v>
      </c>
      <c r="L3844" s="208">
        <v>0.26500000000000001</v>
      </c>
      <c r="M3844" s="24"/>
      <c r="N3844" s="24"/>
      <c r="O3844" s="24"/>
      <c r="P3844" s="208">
        <v>2.3260000000000001</v>
      </c>
      <c r="Q3844" s="208">
        <v>3.2240000000000002</v>
      </c>
      <c r="R3844" s="208">
        <v>3.43</v>
      </c>
      <c r="S3844" s="208">
        <v>4.3579999999999997</v>
      </c>
      <c r="T3844" s="208">
        <v>3.5</v>
      </c>
      <c r="U3844" s="208">
        <v>3.6890000000000001</v>
      </c>
      <c r="V3844" s="208">
        <v>1.5</v>
      </c>
      <c r="W3844" s="208">
        <v>1.1499999999999999</v>
      </c>
      <c r="X3844" s="208">
        <v>0.26900000000000002</v>
      </c>
      <c r="Y3844" s="24"/>
      <c r="Z3844" s="24"/>
      <c r="AA3844" s="24"/>
      <c r="AB3844" s="208">
        <v>2.1560000000000001</v>
      </c>
      <c r="AC3844" s="208">
        <v>3.2650000000000001</v>
      </c>
      <c r="AD3844" s="208">
        <v>3.7629999999999999</v>
      </c>
      <c r="AE3844" s="208">
        <v>3.7450000000000001</v>
      </c>
      <c r="AF3844" s="208">
        <v>3.8490000000000002</v>
      </c>
      <c r="AG3844" s="208">
        <v>1.9339999999999999</v>
      </c>
      <c r="AH3844" s="208">
        <v>1.6180000000000001</v>
      </c>
      <c r="AI3844" s="208">
        <v>1.091</v>
      </c>
      <c r="AJ3844" s="208">
        <v>0.246</v>
      </c>
      <c r="AK3844" s="208">
        <v>0.124</v>
      </c>
      <c r="AL3844" s="208">
        <v>0.115</v>
      </c>
      <c r="AM3844" s="24"/>
      <c r="AN3844" s="208">
        <v>2.0779999999999998</v>
      </c>
      <c r="AO3844" s="208">
        <v>4.0659999999999998</v>
      </c>
      <c r="AP3844" s="208">
        <v>4.9459999999999997</v>
      </c>
      <c r="AQ3844" s="208">
        <v>5.27</v>
      </c>
      <c r="AR3844" s="208">
        <v>5.3390000000000004</v>
      </c>
      <c r="AS3844" s="208">
        <v>4.1390000000000002</v>
      </c>
      <c r="AT3844" s="208">
        <v>2.448</v>
      </c>
      <c r="AU3844" s="208">
        <v>1.0740000000000001</v>
      </c>
      <c r="AV3844" s="208">
        <v>7.1999999999999995E-2</v>
      </c>
      <c r="AW3844" s="24"/>
      <c r="AX3844" s="24"/>
      <c r="AY3844" s="208">
        <v>0.82699999999999996</v>
      </c>
      <c r="AZ3844" s="208">
        <v>1.6739999999999999</v>
      </c>
      <c r="BA3844" s="208">
        <v>2.8940000000000001</v>
      </c>
      <c r="BB3844" s="21">
        <f t="shared" si="446"/>
        <v>5.3390000000000004</v>
      </c>
      <c r="BC3844" s="21"/>
      <c r="BD3844" s="22">
        <f t="shared" si="444"/>
        <v>7.1760752688172049</v>
      </c>
      <c r="BE3844" s="21"/>
      <c r="BF3844" s="21"/>
      <c r="BG3844" s="10"/>
      <c r="BH3844" s="21">
        <f t="shared" si="445"/>
        <v>0</v>
      </c>
      <c r="BI3844" s="22">
        <f t="shared" si="445"/>
        <v>5.3390000000000009E-3</v>
      </c>
      <c r="BJ3844" s="21"/>
      <c r="BK3844" s="21">
        <v>0</v>
      </c>
      <c r="BL3844" s="22">
        <v>1.6017000000000003E-2</v>
      </c>
      <c r="BM3844" s="21"/>
      <c r="BN3844" s="21">
        <f t="shared" si="443"/>
        <v>0</v>
      </c>
      <c r="BO3844" s="22">
        <f t="shared" si="443"/>
        <v>6.4068000000000014E-2</v>
      </c>
      <c r="BP3844" s="21">
        <f t="shared" si="443"/>
        <v>0</v>
      </c>
    </row>
    <row r="3845" spans="1:68" ht="11.1" hidden="1" customHeight="1" outlineLevel="1" collapsed="1" x14ac:dyDescent="0.2">
      <c r="A3845" s="10"/>
      <c r="B3845" s="18"/>
      <c r="C3845" s="18"/>
      <c r="D3845" s="18"/>
      <c r="E3845" s="19" t="s">
        <v>3304</v>
      </c>
      <c r="F3845" s="20"/>
      <c r="G3845" s="20"/>
      <c r="H3845" s="20"/>
      <c r="I3845" s="20"/>
      <c r="J3845" s="20"/>
      <c r="K3845" s="20"/>
      <c r="L3845" s="20"/>
      <c r="M3845" s="20"/>
      <c r="N3845" s="20"/>
      <c r="O3845" s="20"/>
      <c r="P3845" s="20"/>
      <c r="Q3845" s="20"/>
      <c r="R3845" s="20"/>
      <c r="S3845" s="20"/>
      <c r="T3845" s="20"/>
      <c r="U3845" s="20"/>
      <c r="V3845" s="20"/>
      <c r="W3845" s="20"/>
      <c r="X3845" s="20"/>
      <c r="Y3845" s="209">
        <v>0.84799999999999998</v>
      </c>
      <c r="Z3845" s="20"/>
      <c r="AA3845" s="20"/>
      <c r="AB3845" s="209">
        <v>0.63100000000000001</v>
      </c>
      <c r="AC3845" s="209">
        <v>0.54600000000000004</v>
      </c>
      <c r="AD3845" s="209">
        <v>0.25700000000000001</v>
      </c>
      <c r="AE3845" s="209">
        <v>0.55700000000000005</v>
      </c>
      <c r="AF3845" s="209">
        <v>0.218</v>
      </c>
      <c r="AG3845" s="209">
        <v>0.47299999999999998</v>
      </c>
      <c r="AH3845" s="209">
        <v>0.36599999999999999</v>
      </c>
      <c r="AI3845" s="209">
        <v>0.13300000000000001</v>
      </c>
      <c r="AJ3845" s="209">
        <v>0.47699999999999998</v>
      </c>
      <c r="AK3845" s="209">
        <v>0.40100000000000002</v>
      </c>
      <c r="AL3845" s="209">
        <v>0.26100000000000001</v>
      </c>
      <c r="AM3845" s="209">
        <v>8.8999999999999996E-2</v>
      </c>
      <c r="AN3845" s="209">
        <v>0.50800000000000001</v>
      </c>
      <c r="AO3845" s="209">
        <v>0.20399999999999999</v>
      </c>
      <c r="AP3845" s="209">
        <v>0.61799999999999999</v>
      </c>
      <c r="AQ3845" s="209">
        <v>0.70299999999999996</v>
      </c>
      <c r="AR3845" s="209">
        <v>0.41</v>
      </c>
      <c r="AS3845" s="209">
        <v>0.20200000000000001</v>
      </c>
      <c r="AT3845" s="20"/>
      <c r="AU3845" s="209">
        <v>4.0640000000000001</v>
      </c>
      <c r="AV3845" s="20"/>
      <c r="AW3845" s="209">
        <v>0.47599999999999998</v>
      </c>
      <c r="AX3845" s="209">
        <v>0.77800000000000002</v>
      </c>
      <c r="AY3845" s="209">
        <v>0.68799999999999994</v>
      </c>
      <c r="AZ3845" s="209">
        <v>0.82699999999999996</v>
      </c>
      <c r="BA3845" s="209">
        <v>0.64100000000000001</v>
      </c>
      <c r="BB3845" s="21">
        <f t="shared" si="446"/>
        <v>4.0640000000000001</v>
      </c>
      <c r="BC3845" s="21">
        <f>BD3845</f>
        <v>5.4623655913978499</v>
      </c>
      <c r="BD3845" s="22">
        <f t="shared" si="444"/>
        <v>5.4623655913978499</v>
      </c>
      <c r="BE3845" s="21">
        <f>BC3845-BD3845</f>
        <v>0</v>
      </c>
      <c r="BF3845" s="21"/>
      <c r="BG3845" s="10"/>
      <c r="BH3845" s="21">
        <f t="shared" si="445"/>
        <v>4.0640000000000008E-3</v>
      </c>
      <c r="BI3845" s="22">
        <f t="shared" si="445"/>
        <v>4.0640000000000008E-3</v>
      </c>
      <c r="BJ3845" s="21">
        <f>BH3845-BI3845</f>
        <v>0</v>
      </c>
      <c r="BK3845" s="21">
        <v>1.2192000000000001E-2</v>
      </c>
      <c r="BL3845" s="22">
        <v>1.2192000000000001E-2</v>
      </c>
      <c r="BM3845" s="21">
        <v>0</v>
      </c>
      <c r="BN3845" s="21">
        <f t="shared" si="443"/>
        <v>4.8768000000000006E-2</v>
      </c>
      <c r="BO3845" s="22">
        <f t="shared" si="443"/>
        <v>4.8768000000000006E-2</v>
      </c>
      <c r="BP3845" s="21">
        <f t="shared" si="443"/>
        <v>0</v>
      </c>
    </row>
    <row r="3846" spans="1:68" ht="11.1" hidden="1" customHeight="1" outlineLevel="2" x14ac:dyDescent="0.2">
      <c r="A3846" s="10"/>
      <c r="B3846" s="18"/>
      <c r="C3846" s="18"/>
      <c r="D3846" s="18"/>
      <c r="E3846" s="23"/>
      <c r="F3846" s="24"/>
      <c r="G3846" s="24"/>
      <c r="H3846" s="24"/>
      <c r="I3846" s="24"/>
      <c r="J3846" s="24"/>
      <c r="K3846" s="24"/>
      <c r="L3846" s="24"/>
      <c r="M3846" s="24"/>
      <c r="N3846" s="24"/>
      <c r="O3846" s="24"/>
      <c r="P3846" s="24"/>
      <c r="Q3846" s="24"/>
      <c r="R3846" s="24"/>
      <c r="S3846" s="24"/>
      <c r="T3846" s="24"/>
      <c r="U3846" s="24"/>
      <c r="V3846" s="24"/>
      <c r="W3846" s="24"/>
      <c r="X3846" s="24"/>
      <c r="Y3846" s="208">
        <v>0.84799999999999998</v>
      </c>
      <c r="Z3846" s="24"/>
      <c r="AA3846" s="24"/>
      <c r="AB3846" s="208">
        <v>0.63100000000000001</v>
      </c>
      <c r="AC3846" s="208">
        <v>0.54600000000000004</v>
      </c>
      <c r="AD3846" s="208">
        <v>0.25700000000000001</v>
      </c>
      <c r="AE3846" s="208">
        <v>0.55700000000000005</v>
      </c>
      <c r="AF3846" s="208">
        <v>0.218</v>
      </c>
      <c r="AG3846" s="208">
        <v>0.47299999999999998</v>
      </c>
      <c r="AH3846" s="208">
        <v>0.36599999999999999</v>
      </c>
      <c r="AI3846" s="208">
        <v>0.13300000000000001</v>
      </c>
      <c r="AJ3846" s="208">
        <v>0.47699999999999998</v>
      </c>
      <c r="AK3846" s="208">
        <v>0.40100000000000002</v>
      </c>
      <c r="AL3846" s="208">
        <v>0.26100000000000001</v>
      </c>
      <c r="AM3846" s="208">
        <v>8.8999999999999996E-2</v>
      </c>
      <c r="AN3846" s="208">
        <v>0.50800000000000001</v>
      </c>
      <c r="AO3846" s="208">
        <v>0.20399999999999999</v>
      </c>
      <c r="AP3846" s="208">
        <v>0.61799999999999999</v>
      </c>
      <c r="AQ3846" s="208">
        <v>0.70299999999999996</v>
      </c>
      <c r="AR3846" s="208">
        <v>0.41</v>
      </c>
      <c r="AS3846" s="208">
        <v>0.20200000000000001</v>
      </c>
      <c r="AT3846" s="24"/>
      <c r="AU3846" s="208">
        <v>4.0640000000000001</v>
      </c>
      <c r="AV3846" s="24"/>
      <c r="AW3846" s="208">
        <v>0.47599999999999998</v>
      </c>
      <c r="AX3846" s="208">
        <v>0.77800000000000002</v>
      </c>
      <c r="AY3846" s="208">
        <v>0.68799999999999994</v>
      </c>
      <c r="AZ3846" s="208">
        <v>0.82699999999999996</v>
      </c>
      <c r="BA3846" s="208">
        <v>0.64100000000000001</v>
      </c>
      <c r="BB3846" s="21">
        <f t="shared" si="446"/>
        <v>4.0640000000000001</v>
      </c>
      <c r="BC3846" s="21"/>
      <c r="BD3846" s="22">
        <f t="shared" si="444"/>
        <v>5.4623655913978499</v>
      </c>
      <c r="BE3846" s="21"/>
      <c r="BF3846" s="21"/>
      <c r="BG3846" s="10"/>
      <c r="BH3846" s="21">
        <f t="shared" si="445"/>
        <v>0</v>
      </c>
      <c r="BI3846" s="22">
        <f t="shared" si="445"/>
        <v>4.0640000000000008E-3</v>
      </c>
      <c r="BJ3846" s="21"/>
      <c r="BK3846" s="21">
        <v>0</v>
      </c>
      <c r="BL3846" s="22">
        <v>1.2192000000000001E-2</v>
      </c>
      <c r="BM3846" s="21"/>
      <c r="BN3846" s="21">
        <f t="shared" si="443"/>
        <v>0</v>
      </c>
      <c r="BO3846" s="22">
        <f t="shared" si="443"/>
        <v>4.8768000000000006E-2</v>
      </c>
      <c r="BP3846" s="21">
        <f t="shared" si="443"/>
        <v>0</v>
      </c>
    </row>
    <row r="3847" spans="1:68" ht="11.1" hidden="1" customHeight="1" outlineLevel="1" collapsed="1" x14ac:dyDescent="0.2">
      <c r="A3847" s="10"/>
      <c r="B3847" s="18"/>
      <c r="C3847" s="18"/>
      <c r="D3847" s="18"/>
      <c r="E3847" s="19" t="s">
        <v>3305</v>
      </c>
      <c r="F3847" s="209">
        <v>22.39</v>
      </c>
      <c r="G3847" s="209">
        <v>23.314</v>
      </c>
      <c r="H3847" s="209">
        <v>22.951000000000001</v>
      </c>
      <c r="I3847" s="240">
        <v>23.888999999999999</v>
      </c>
      <c r="J3847" s="240"/>
      <c r="K3847" s="209">
        <v>51.753999999999998</v>
      </c>
      <c r="L3847" s="209">
        <v>48.548000000000002</v>
      </c>
      <c r="M3847" s="209">
        <v>46.027999999999999</v>
      </c>
      <c r="N3847" s="209">
        <v>52.201000000000001</v>
      </c>
      <c r="O3847" s="209">
        <v>50.182000000000002</v>
      </c>
      <c r="P3847" s="209">
        <v>48.256999999999998</v>
      </c>
      <c r="Q3847" s="209">
        <v>46.872</v>
      </c>
      <c r="R3847" s="209">
        <v>48.527000000000001</v>
      </c>
      <c r="S3847" s="209">
        <v>47.572000000000003</v>
      </c>
      <c r="T3847" s="209">
        <v>46.694000000000003</v>
      </c>
      <c r="U3847" s="209">
        <v>33.253</v>
      </c>
      <c r="V3847" s="209">
        <v>45.024999999999999</v>
      </c>
      <c r="W3847" s="209">
        <v>45.009</v>
      </c>
      <c r="X3847" s="209">
        <v>45.731999999999999</v>
      </c>
      <c r="Y3847" s="209">
        <v>44.954000000000001</v>
      </c>
      <c r="Z3847" s="209">
        <v>44.890999999999998</v>
      </c>
      <c r="AA3847" s="209">
        <v>44.524000000000001</v>
      </c>
      <c r="AB3847" s="209">
        <v>44.603999999999999</v>
      </c>
      <c r="AC3847" s="209">
        <v>44.959000000000003</v>
      </c>
      <c r="AD3847" s="209">
        <v>40.103000000000002</v>
      </c>
      <c r="AE3847" s="209">
        <v>43.777999999999999</v>
      </c>
      <c r="AF3847" s="209">
        <v>46.311</v>
      </c>
      <c r="AG3847" s="209">
        <v>46.396999999999998</v>
      </c>
      <c r="AH3847" s="209">
        <v>46.207999999999998</v>
      </c>
      <c r="AI3847" s="209">
        <v>46.140999999999998</v>
      </c>
      <c r="AJ3847" s="209">
        <v>45.915999999999997</v>
      </c>
      <c r="AK3847" s="209">
        <v>41.975000000000001</v>
      </c>
      <c r="AL3847" s="209">
        <v>45.219000000000001</v>
      </c>
      <c r="AM3847" s="209">
        <v>45.472999999999999</v>
      </c>
      <c r="AN3847" s="209">
        <v>45.139000000000003</v>
      </c>
      <c r="AO3847" s="209">
        <v>44.249000000000002</v>
      </c>
      <c r="AP3847" s="209">
        <v>45.219000000000001</v>
      </c>
      <c r="AQ3847" s="209">
        <v>44.313000000000002</v>
      </c>
      <c r="AR3847" s="209">
        <v>45.421999999999997</v>
      </c>
      <c r="AS3847" s="209">
        <v>45.506999999999998</v>
      </c>
      <c r="AT3847" s="209">
        <v>45.542999999999999</v>
      </c>
      <c r="AU3847" s="209">
        <v>45.527000000000001</v>
      </c>
      <c r="AV3847" s="209">
        <v>47.317</v>
      </c>
      <c r="AW3847" s="209">
        <v>46.226999999999997</v>
      </c>
      <c r="AX3847" s="209">
        <v>45.817</v>
      </c>
      <c r="AY3847" s="209">
        <v>46.057000000000002</v>
      </c>
      <c r="AZ3847" s="209">
        <v>45.567</v>
      </c>
      <c r="BA3847" s="209">
        <v>45.402999999999999</v>
      </c>
      <c r="BB3847" s="21">
        <f t="shared" si="446"/>
        <v>52.201000000000001</v>
      </c>
      <c r="BC3847" s="21">
        <f>BF3847</f>
        <v>612.5</v>
      </c>
      <c r="BD3847" s="22">
        <f t="shared" si="444"/>
        <v>70.162634408602159</v>
      </c>
      <c r="BE3847" s="21">
        <f>BC3847-BD3847</f>
        <v>542.33736559139788</v>
      </c>
      <c r="BF3847" s="91">
        <v>612.5</v>
      </c>
      <c r="BG3847" s="10"/>
      <c r="BH3847" s="21">
        <f t="shared" si="445"/>
        <v>0.45569999999999999</v>
      </c>
      <c r="BI3847" s="22">
        <f t="shared" si="445"/>
        <v>5.2200999999999997E-2</v>
      </c>
      <c r="BJ3847" s="21">
        <f>BH3847-BI3847</f>
        <v>0.403499</v>
      </c>
      <c r="BK3847" s="21">
        <v>1.3671</v>
      </c>
      <c r="BL3847" s="22">
        <v>0.15660299999999999</v>
      </c>
      <c r="BM3847" s="21">
        <v>1.2104969999999999</v>
      </c>
      <c r="BN3847" s="21">
        <f t="shared" si="443"/>
        <v>5.4683999999999999</v>
      </c>
      <c r="BO3847" s="22">
        <f t="shared" si="443"/>
        <v>0.62641199999999997</v>
      </c>
      <c r="BP3847" s="21">
        <f t="shared" si="443"/>
        <v>4.8419879999999997</v>
      </c>
    </row>
    <row r="3848" spans="1:68" ht="11.1" hidden="1" customHeight="1" outlineLevel="2" x14ac:dyDescent="0.2">
      <c r="A3848" s="10"/>
      <c r="B3848" s="18"/>
      <c r="C3848" s="18"/>
      <c r="D3848" s="18"/>
      <c r="E3848" s="23"/>
      <c r="F3848" s="208">
        <v>22.39</v>
      </c>
      <c r="G3848" s="208">
        <v>23.314</v>
      </c>
      <c r="H3848" s="208">
        <v>22.951000000000001</v>
      </c>
      <c r="I3848" s="239">
        <v>23.888999999999999</v>
      </c>
      <c r="J3848" s="239"/>
      <c r="K3848" s="208">
        <v>51.753999999999998</v>
      </c>
      <c r="L3848" s="208">
        <v>48.548000000000002</v>
      </c>
      <c r="M3848" s="208">
        <v>46.027999999999999</v>
      </c>
      <c r="N3848" s="208">
        <v>52.201000000000001</v>
      </c>
      <c r="O3848" s="208">
        <v>50.182000000000002</v>
      </c>
      <c r="P3848" s="208">
        <v>48.256999999999998</v>
      </c>
      <c r="Q3848" s="208">
        <v>46.872</v>
      </c>
      <c r="R3848" s="208">
        <v>48.527000000000001</v>
      </c>
      <c r="S3848" s="208">
        <v>47.572000000000003</v>
      </c>
      <c r="T3848" s="208">
        <v>46.694000000000003</v>
      </c>
      <c r="U3848" s="208">
        <v>33.253</v>
      </c>
      <c r="V3848" s="208">
        <v>45.024999999999999</v>
      </c>
      <c r="W3848" s="208">
        <v>45.009</v>
      </c>
      <c r="X3848" s="208">
        <v>45.731999999999999</v>
      </c>
      <c r="Y3848" s="208">
        <v>44.954000000000001</v>
      </c>
      <c r="Z3848" s="208">
        <v>44.890999999999998</v>
      </c>
      <c r="AA3848" s="208">
        <v>44.524000000000001</v>
      </c>
      <c r="AB3848" s="208">
        <v>44.603999999999999</v>
      </c>
      <c r="AC3848" s="208">
        <v>44.959000000000003</v>
      </c>
      <c r="AD3848" s="208">
        <v>40.103000000000002</v>
      </c>
      <c r="AE3848" s="208">
        <v>43.777999999999999</v>
      </c>
      <c r="AF3848" s="208">
        <v>46.311</v>
      </c>
      <c r="AG3848" s="208">
        <v>46.396999999999998</v>
      </c>
      <c r="AH3848" s="208">
        <v>46.207999999999998</v>
      </c>
      <c r="AI3848" s="208">
        <v>46.140999999999998</v>
      </c>
      <c r="AJ3848" s="208">
        <v>45.915999999999997</v>
      </c>
      <c r="AK3848" s="208">
        <v>41.975000000000001</v>
      </c>
      <c r="AL3848" s="208">
        <v>45.219000000000001</v>
      </c>
      <c r="AM3848" s="208">
        <v>45.472999999999999</v>
      </c>
      <c r="AN3848" s="208">
        <v>45.139000000000003</v>
      </c>
      <c r="AO3848" s="208">
        <v>44.249000000000002</v>
      </c>
      <c r="AP3848" s="208">
        <v>45.219000000000001</v>
      </c>
      <c r="AQ3848" s="208">
        <v>44.313000000000002</v>
      </c>
      <c r="AR3848" s="208">
        <v>45.421999999999997</v>
      </c>
      <c r="AS3848" s="208">
        <v>45.506999999999998</v>
      </c>
      <c r="AT3848" s="208">
        <v>45.542999999999999</v>
      </c>
      <c r="AU3848" s="208">
        <v>45.527000000000001</v>
      </c>
      <c r="AV3848" s="208">
        <v>47.317</v>
      </c>
      <c r="AW3848" s="208">
        <v>46.226999999999997</v>
      </c>
      <c r="AX3848" s="208">
        <v>45.817</v>
      </c>
      <c r="AY3848" s="208">
        <v>46.057000000000002</v>
      </c>
      <c r="AZ3848" s="208">
        <v>45.567</v>
      </c>
      <c r="BA3848" s="208">
        <v>45.402999999999999</v>
      </c>
      <c r="BB3848" s="21">
        <f t="shared" si="446"/>
        <v>52.201000000000001</v>
      </c>
      <c r="BC3848" s="21"/>
      <c r="BD3848" s="22">
        <f t="shared" si="444"/>
        <v>70.162634408602159</v>
      </c>
      <c r="BE3848" s="21"/>
      <c r="BF3848" s="21"/>
      <c r="BG3848" s="10"/>
      <c r="BH3848" s="21">
        <f t="shared" si="445"/>
        <v>0</v>
      </c>
      <c r="BI3848" s="22">
        <f t="shared" si="445"/>
        <v>5.2200999999999997E-2</v>
      </c>
      <c r="BJ3848" s="21"/>
      <c r="BK3848" s="21">
        <v>0</v>
      </c>
      <c r="BL3848" s="22">
        <v>0.15660299999999999</v>
      </c>
      <c r="BM3848" s="21"/>
      <c r="BN3848" s="21">
        <f t="shared" si="443"/>
        <v>0</v>
      </c>
      <c r="BO3848" s="22">
        <f t="shared" si="443"/>
        <v>0.62641199999999997</v>
      </c>
      <c r="BP3848" s="21">
        <f t="shared" si="443"/>
        <v>0</v>
      </c>
    </row>
    <row r="3849" spans="1:68" ht="11.1" hidden="1" customHeight="1" outlineLevel="1" collapsed="1" x14ac:dyDescent="0.2">
      <c r="A3849" s="10"/>
      <c r="B3849" s="18"/>
      <c r="C3849" s="18"/>
      <c r="D3849" s="18"/>
      <c r="E3849" s="19" t="s">
        <v>30</v>
      </c>
      <c r="F3849" s="209">
        <v>11</v>
      </c>
      <c r="G3849" s="209">
        <v>10</v>
      </c>
      <c r="H3849" s="209">
        <v>7.5</v>
      </c>
      <c r="I3849" s="240">
        <v>0.495</v>
      </c>
      <c r="J3849" s="240"/>
      <c r="K3849" s="209">
        <v>9.7509999999999994</v>
      </c>
      <c r="L3849" s="20"/>
      <c r="M3849" s="20"/>
      <c r="N3849" s="20"/>
      <c r="O3849" s="20"/>
      <c r="P3849" s="20"/>
      <c r="Q3849" s="20"/>
      <c r="R3849" s="209">
        <v>20.38</v>
      </c>
      <c r="S3849" s="20"/>
      <c r="T3849" s="20"/>
      <c r="U3849" s="20"/>
      <c r="V3849" s="20"/>
      <c r="W3849" s="20"/>
      <c r="X3849" s="20"/>
      <c r="Y3849" s="20"/>
      <c r="Z3849" s="20"/>
      <c r="AA3849" s="20"/>
      <c r="AB3849" s="20"/>
      <c r="AC3849" s="20"/>
      <c r="AD3849" s="20"/>
      <c r="AE3849" s="20"/>
      <c r="AF3849" s="20"/>
      <c r="AG3849" s="20"/>
      <c r="AH3849" s="20"/>
      <c r="AI3849" s="20"/>
      <c r="AJ3849" s="20"/>
      <c r="AK3849" s="20"/>
      <c r="AL3849" s="20"/>
      <c r="AM3849" s="209">
        <v>135.858</v>
      </c>
      <c r="AN3849" s="209">
        <v>7.7380000000000004</v>
      </c>
      <c r="AO3849" s="209">
        <v>10.798999999999999</v>
      </c>
      <c r="AP3849" s="209">
        <v>13.981</v>
      </c>
      <c r="AQ3849" s="207">
        <v>2372.6469999999999</v>
      </c>
      <c r="AR3849" s="207">
        <v>1861.8009999999999</v>
      </c>
      <c r="AS3849" s="207">
        <v>1654.018</v>
      </c>
      <c r="AT3849" s="209">
        <v>992.05499999999995</v>
      </c>
      <c r="AU3849" s="209">
        <v>374.93200000000002</v>
      </c>
      <c r="AV3849" s="209">
        <v>46.87</v>
      </c>
      <c r="AW3849" s="209">
        <v>23.311</v>
      </c>
      <c r="AX3849" s="209">
        <v>28.178000000000001</v>
      </c>
      <c r="AY3849" s="209">
        <v>458.60899999999998</v>
      </c>
      <c r="AZ3849" s="209">
        <v>895.28300000000002</v>
      </c>
      <c r="BA3849" s="207">
        <v>1610.5640000000001</v>
      </c>
      <c r="BB3849" s="56">
        <f>BB3850+BB3851+BB3852+BB3853+BB3854</f>
        <v>2713.9569999999999</v>
      </c>
      <c r="BC3849" s="21">
        <f>BD3849</f>
        <v>3647.7916666666665</v>
      </c>
      <c r="BD3849" s="22">
        <f t="shared" si="444"/>
        <v>3647.7916666666665</v>
      </c>
      <c r="BE3849" s="21">
        <f>BC3849-BD3849</f>
        <v>0</v>
      </c>
      <c r="BF3849" s="21"/>
      <c r="BG3849" s="10">
        <v>3</v>
      </c>
      <c r="BH3849" s="21">
        <f t="shared" si="445"/>
        <v>2.7139570000000002</v>
      </c>
      <c r="BI3849" s="22">
        <f t="shared" si="445"/>
        <v>2.7139570000000002</v>
      </c>
      <c r="BJ3849" s="21">
        <f>BH3849-BI3849</f>
        <v>0</v>
      </c>
      <c r="BK3849" s="21">
        <v>8.1418710000000001</v>
      </c>
      <c r="BL3849" s="22">
        <v>8.1418710000000001</v>
      </c>
      <c r="BM3849" s="21">
        <v>0</v>
      </c>
      <c r="BN3849" s="21">
        <f t="shared" si="443"/>
        <v>32.567484</v>
      </c>
      <c r="BO3849" s="22">
        <f t="shared" si="443"/>
        <v>32.567484</v>
      </c>
      <c r="BP3849" s="21">
        <f t="shared" si="443"/>
        <v>0</v>
      </c>
    </row>
    <row r="3850" spans="1:68" ht="11.1" hidden="1" customHeight="1" outlineLevel="2" x14ac:dyDescent="0.2">
      <c r="A3850" s="10"/>
      <c r="B3850" s="18"/>
      <c r="C3850" s="18"/>
      <c r="D3850" s="18"/>
      <c r="E3850" s="23" t="s">
        <v>3306</v>
      </c>
      <c r="F3850" s="24"/>
      <c r="G3850" s="24"/>
      <c r="H3850" s="24"/>
      <c r="I3850" s="24"/>
      <c r="J3850" s="24"/>
      <c r="K3850" s="24"/>
      <c r="L3850" s="24"/>
      <c r="M3850" s="24"/>
      <c r="N3850" s="24"/>
      <c r="O3850" s="24"/>
      <c r="P3850" s="24"/>
      <c r="Q3850" s="24"/>
      <c r="R3850" s="24"/>
      <c r="S3850" s="24"/>
      <c r="T3850" s="24"/>
      <c r="U3850" s="24"/>
      <c r="V3850" s="24"/>
      <c r="W3850" s="24"/>
      <c r="X3850" s="24"/>
      <c r="Y3850" s="24"/>
      <c r="Z3850" s="24"/>
      <c r="AA3850" s="24"/>
      <c r="AB3850" s="24"/>
      <c r="AC3850" s="24"/>
      <c r="AD3850" s="24"/>
      <c r="AE3850" s="24"/>
      <c r="AF3850" s="24"/>
      <c r="AG3850" s="24"/>
      <c r="AH3850" s="24"/>
      <c r="AI3850" s="24"/>
      <c r="AJ3850" s="24"/>
      <c r="AK3850" s="24"/>
      <c r="AL3850" s="24"/>
      <c r="AM3850" s="24"/>
      <c r="AN3850" s="24"/>
      <c r="AO3850" s="24"/>
      <c r="AP3850" s="24"/>
      <c r="AQ3850" s="208">
        <v>707.27599999999995</v>
      </c>
      <c r="AR3850" s="208">
        <v>579.09699999999998</v>
      </c>
      <c r="AS3850" s="208">
        <v>490.57</v>
      </c>
      <c r="AT3850" s="208">
        <v>272.10599999999999</v>
      </c>
      <c r="AU3850" s="208">
        <v>95.643000000000001</v>
      </c>
      <c r="AV3850" s="24"/>
      <c r="AW3850" s="24"/>
      <c r="AX3850" s="24"/>
      <c r="AY3850" s="208">
        <v>157.85300000000001</v>
      </c>
      <c r="AZ3850" s="208">
        <v>236.27600000000001</v>
      </c>
      <c r="BA3850" s="208">
        <v>480.09899999999999</v>
      </c>
      <c r="BB3850" s="21">
        <f t="shared" si="446"/>
        <v>707.27599999999995</v>
      </c>
      <c r="BC3850" s="21"/>
      <c r="BD3850" s="22">
        <f t="shared" si="444"/>
        <v>950.63978494623655</v>
      </c>
      <c r="BE3850" s="21"/>
      <c r="BF3850" s="21"/>
      <c r="BG3850" s="10"/>
      <c r="BH3850" s="21">
        <f t="shared" si="445"/>
        <v>0</v>
      </c>
      <c r="BI3850" s="22">
        <f t="shared" si="445"/>
        <v>0.70727600000000002</v>
      </c>
      <c r="BJ3850" s="21"/>
      <c r="BK3850" s="21">
        <v>0</v>
      </c>
      <c r="BL3850" s="22">
        <v>2.1218279999999998</v>
      </c>
      <c r="BM3850" s="21"/>
      <c r="BN3850" s="21">
        <f t="shared" si="443"/>
        <v>0</v>
      </c>
      <c r="BO3850" s="22">
        <f t="shared" si="443"/>
        <v>8.4873119999999993</v>
      </c>
      <c r="BP3850" s="21">
        <f t="shared" si="443"/>
        <v>0</v>
      </c>
    </row>
    <row r="3851" spans="1:68" ht="11.1" hidden="1" customHeight="1" outlineLevel="2" x14ac:dyDescent="0.2">
      <c r="A3851" s="10"/>
      <c r="B3851" s="18"/>
      <c r="C3851" s="18"/>
      <c r="D3851" s="18"/>
      <c r="E3851" s="23" t="s">
        <v>3307</v>
      </c>
      <c r="F3851" s="208">
        <v>11</v>
      </c>
      <c r="G3851" s="208">
        <v>10</v>
      </c>
      <c r="H3851" s="208">
        <v>7.5</v>
      </c>
      <c r="I3851" s="239">
        <v>0.495</v>
      </c>
      <c r="J3851" s="239"/>
      <c r="K3851" s="208">
        <v>9.7509999999999994</v>
      </c>
      <c r="L3851" s="24"/>
      <c r="M3851" s="24"/>
      <c r="N3851" s="24"/>
      <c r="O3851" s="24"/>
      <c r="P3851" s="24"/>
      <c r="Q3851" s="24"/>
      <c r="R3851" s="208">
        <v>20.38</v>
      </c>
      <c r="S3851" s="24"/>
      <c r="T3851" s="24"/>
      <c r="U3851" s="24"/>
      <c r="V3851" s="24"/>
      <c r="W3851" s="24"/>
      <c r="X3851" s="24"/>
      <c r="Y3851" s="24"/>
      <c r="Z3851" s="24"/>
      <c r="AA3851" s="24"/>
      <c r="AB3851" s="24"/>
      <c r="AC3851" s="24"/>
      <c r="AD3851" s="24"/>
      <c r="AE3851" s="24"/>
      <c r="AF3851" s="24"/>
      <c r="AG3851" s="24"/>
      <c r="AH3851" s="24"/>
      <c r="AI3851" s="24"/>
      <c r="AJ3851" s="24"/>
      <c r="AK3851" s="24"/>
      <c r="AL3851" s="24"/>
      <c r="AM3851" s="208">
        <v>135.858</v>
      </c>
      <c r="AN3851" s="208">
        <v>7.7380000000000004</v>
      </c>
      <c r="AO3851" s="208">
        <v>10.798999999999999</v>
      </c>
      <c r="AP3851" s="208">
        <v>13.981</v>
      </c>
      <c r="AQ3851" s="208">
        <v>11.420999999999999</v>
      </c>
      <c r="AR3851" s="208">
        <v>9.9269999999999996</v>
      </c>
      <c r="AS3851" s="208">
        <v>9.1050000000000004</v>
      </c>
      <c r="AT3851" s="208">
        <v>5.0110000000000001</v>
      </c>
      <c r="AU3851" s="208">
        <v>0.38800000000000001</v>
      </c>
      <c r="AV3851" s="24"/>
      <c r="AW3851" s="24"/>
      <c r="AX3851" s="24"/>
      <c r="AY3851" s="208">
        <v>3.6120000000000001</v>
      </c>
      <c r="AZ3851" s="208">
        <v>5.0049999999999999</v>
      </c>
      <c r="BA3851" s="208">
        <v>7.8680000000000003</v>
      </c>
      <c r="BB3851" s="21">
        <f t="shared" si="446"/>
        <v>135.858</v>
      </c>
      <c r="BC3851" s="21"/>
      <c r="BD3851" s="22">
        <f t="shared" si="444"/>
        <v>182.60483870967744</v>
      </c>
      <c r="BE3851" s="21"/>
      <c r="BF3851" s="21"/>
      <c r="BG3851" s="10"/>
      <c r="BH3851" s="21">
        <f t="shared" si="445"/>
        <v>0</v>
      </c>
      <c r="BI3851" s="22">
        <f t="shared" si="445"/>
        <v>0.13585800000000001</v>
      </c>
      <c r="BJ3851" s="21"/>
      <c r="BK3851" s="21">
        <v>0</v>
      </c>
      <c r="BL3851" s="22">
        <v>0.40757399999999999</v>
      </c>
      <c r="BM3851" s="21"/>
      <c r="BN3851" s="21">
        <f t="shared" ref="BN3851:BP3914" si="447">BK3851*4</f>
        <v>0</v>
      </c>
      <c r="BO3851" s="22">
        <f t="shared" si="447"/>
        <v>1.630296</v>
      </c>
      <c r="BP3851" s="21">
        <f t="shared" si="447"/>
        <v>0</v>
      </c>
    </row>
    <row r="3852" spans="1:68" ht="11.1" hidden="1" customHeight="1" outlineLevel="2" x14ac:dyDescent="0.2">
      <c r="A3852" s="10"/>
      <c r="B3852" s="18"/>
      <c r="C3852" s="18"/>
      <c r="D3852" s="18"/>
      <c r="E3852" s="23" t="s">
        <v>3308</v>
      </c>
      <c r="F3852" s="24"/>
      <c r="G3852" s="24"/>
      <c r="H3852" s="24"/>
      <c r="I3852" s="24"/>
      <c r="J3852" s="24"/>
      <c r="K3852" s="24"/>
      <c r="L3852" s="24"/>
      <c r="M3852" s="24"/>
      <c r="N3852" s="24"/>
      <c r="O3852" s="24"/>
      <c r="P3852" s="24"/>
      <c r="Q3852" s="24"/>
      <c r="R3852" s="24"/>
      <c r="S3852" s="24"/>
      <c r="T3852" s="24"/>
      <c r="U3852" s="24"/>
      <c r="V3852" s="24"/>
      <c r="W3852" s="24"/>
      <c r="X3852" s="24"/>
      <c r="Y3852" s="24"/>
      <c r="Z3852" s="24"/>
      <c r="AA3852" s="24"/>
      <c r="AB3852" s="24"/>
      <c r="AC3852" s="24"/>
      <c r="AD3852" s="24"/>
      <c r="AE3852" s="24"/>
      <c r="AF3852" s="24"/>
      <c r="AG3852" s="24"/>
      <c r="AH3852" s="24"/>
      <c r="AI3852" s="24"/>
      <c r="AJ3852" s="24"/>
      <c r="AK3852" s="24"/>
      <c r="AL3852" s="24"/>
      <c r="AM3852" s="24"/>
      <c r="AN3852" s="24"/>
      <c r="AO3852" s="24"/>
      <c r="AP3852" s="24"/>
      <c r="AQ3852" s="208">
        <v>140.453</v>
      </c>
      <c r="AR3852" s="208">
        <v>41.719000000000001</v>
      </c>
      <c r="AS3852" s="208">
        <v>70.415999999999997</v>
      </c>
      <c r="AT3852" s="208">
        <v>32.58</v>
      </c>
      <c r="AU3852" s="208">
        <v>6.9939999999999998</v>
      </c>
      <c r="AV3852" s="24"/>
      <c r="AW3852" s="24"/>
      <c r="AX3852" s="24"/>
      <c r="AY3852" s="24"/>
      <c r="AZ3852" s="208">
        <v>29.2</v>
      </c>
      <c r="BA3852" s="208">
        <v>56.16</v>
      </c>
      <c r="BB3852" s="21">
        <f t="shared" si="446"/>
        <v>140.453</v>
      </c>
      <c r="BC3852" s="21"/>
      <c r="BD3852" s="22">
        <f t="shared" si="444"/>
        <v>188.78091397849462</v>
      </c>
      <c r="BE3852" s="21"/>
      <c r="BF3852" s="21"/>
      <c r="BG3852" s="10"/>
      <c r="BH3852" s="21">
        <f t="shared" si="445"/>
        <v>0</v>
      </c>
      <c r="BI3852" s="22">
        <f t="shared" si="445"/>
        <v>0.14045299999999999</v>
      </c>
      <c r="BJ3852" s="21"/>
      <c r="BK3852" s="21">
        <v>0</v>
      </c>
      <c r="BL3852" s="22">
        <v>0.42135899999999998</v>
      </c>
      <c r="BM3852" s="21"/>
      <c r="BN3852" s="21">
        <f t="shared" si="447"/>
        <v>0</v>
      </c>
      <c r="BO3852" s="22">
        <f t="shared" si="447"/>
        <v>1.6854359999999999</v>
      </c>
      <c r="BP3852" s="21">
        <f t="shared" si="447"/>
        <v>0</v>
      </c>
    </row>
    <row r="3853" spans="1:68" ht="11.1" hidden="1" customHeight="1" outlineLevel="2" x14ac:dyDescent="0.2">
      <c r="A3853" s="10"/>
      <c r="B3853" s="18"/>
      <c r="C3853" s="18"/>
      <c r="D3853" s="18"/>
      <c r="E3853" s="23" t="s">
        <v>3309</v>
      </c>
      <c r="F3853" s="24"/>
      <c r="G3853" s="24"/>
      <c r="H3853" s="24"/>
      <c r="I3853" s="24"/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C3853" s="24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  <c r="AN3853" s="24"/>
      <c r="AO3853" s="24"/>
      <c r="AP3853" s="24"/>
      <c r="AQ3853" s="206">
        <v>1513.4970000000001</v>
      </c>
      <c r="AR3853" s="206">
        <v>1231.058</v>
      </c>
      <c r="AS3853" s="206">
        <v>1083.9269999999999</v>
      </c>
      <c r="AT3853" s="208">
        <v>682.35799999999995</v>
      </c>
      <c r="AU3853" s="208">
        <v>271.90699999999998</v>
      </c>
      <c r="AV3853" s="24"/>
      <c r="AW3853" s="24"/>
      <c r="AX3853" s="24"/>
      <c r="AY3853" s="208">
        <v>293.37599999999998</v>
      </c>
      <c r="AZ3853" s="208">
        <v>624.80200000000002</v>
      </c>
      <c r="BA3853" s="206">
        <v>1066.4369999999999</v>
      </c>
      <c r="BB3853" s="21">
        <v>1683.5</v>
      </c>
      <c r="BC3853" s="21"/>
      <c r="BD3853" s="22">
        <f t="shared" si="444"/>
        <v>2262.7688172043008</v>
      </c>
      <c r="BE3853" s="21"/>
      <c r="BF3853" s="21"/>
      <c r="BG3853" s="10"/>
      <c r="BH3853" s="21">
        <f t="shared" si="445"/>
        <v>0</v>
      </c>
      <c r="BI3853" s="22">
        <f t="shared" si="445"/>
        <v>1.6834999999999998</v>
      </c>
      <c r="BJ3853" s="21"/>
      <c r="BK3853" s="21">
        <v>0</v>
      </c>
      <c r="BL3853" s="22">
        <v>5.0504999999999995</v>
      </c>
      <c r="BM3853" s="21"/>
      <c r="BN3853" s="21">
        <f t="shared" si="447"/>
        <v>0</v>
      </c>
      <c r="BO3853" s="22">
        <f t="shared" si="447"/>
        <v>20.201999999999998</v>
      </c>
      <c r="BP3853" s="21">
        <f t="shared" si="447"/>
        <v>0</v>
      </c>
    </row>
    <row r="3854" spans="1:68" ht="11.1" hidden="1" customHeight="1" outlineLevel="2" x14ac:dyDescent="0.2">
      <c r="A3854" s="10"/>
      <c r="B3854" s="18"/>
      <c r="C3854" s="18"/>
      <c r="D3854" s="18"/>
      <c r="E3854" s="23" t="s">
        <v>3310</v>
      </c>
      <c r="F3854" s="24"/>
      <c r="G3854" s="24"/>
      <c r="H3854" s="24"/>
      <c r="I3854" s="24"/>
      <c r="J3854" s="24"/>
      <c r="K3854" s="24"/>
      <c r="L3854" s="24"/>
      <c r="M3854" s="24"/>
      <c r="N3854" s="24"/>
      <c r="O3854" s="24"/>
      <c r="P3854" s="24"/>
      <c r="Q3854" s="24"/>
      <c r="R3854" s="24"/>
      <c r="S3854" s="24"/>
      <c r="T3854" s="24"/>
      <c r="U3854" s="24"/>
      <c r="V3854" s="24"/>
      <c r="W3854" s="24"/>
      <c r="X3854" s="24"/>
      <c r="Y3854" s="24"/>
      <c r="Z3854" s="24"/>
      <c r="AA3854" s="24"/>
      <c r="AB3854" s="24"/>
      <c r="AC3854" s="24"/>
      <c r="AD3854" s="24"/>
      <c r="AE3854" s="24"/>
      <c r="AF3854" s="24"/>
      <c r="AG3854" s="24"/>
      <c r="AH3854" s="24"/>
      <c r="AI3854" s="24"/>
      <c r="AJ3854" s="24"/>
      <c r="AK3854" s="24"/>
      <c r="AL3854" s="24"/>
      <c r="AM3854" s="24"/>
      <c r="AN3854" s="24"/>
      <c r="AO3854" s="24"/>
      <c r="AP3854" s="24"/>
      <c r="AQ3854" s="24"/>
      <c r="AR3854" s="24"/>
      <c r="AS3854" s="24"/>
      <c r="AT3854" s="24"/>
      <c r="AU3854" s="24"/>
      <c r="AV3854" s="208">
        <v>46.87</v>
      </c>
      <c r="AW3854" s="208">
        <v>23.311</v>
      </c>
      <c r="AX3854" s="208">
        <v>28.178000000000001</v>
      </c>
      <c r="AY3854" s="208">
        <v>3.7679999999999998</v>
      </c>
      <c r="AZ3854" s="24"/>
      <c r="BA3854" s="24"/>
      <c r="BB3854" s="21">
        <f t="shared" si="446"/>
        <v>46.87</v>
      </c>
      <c r="BC3854" s="21"/>
      <c r="BD3854" s="22">
        <f t="shared" si="444"/>
        <v>62.997311827956992</v>
      </c>
      <c r="BE3854" s="21"/>
      <c r="BF3854" s="21"/>
      <c r="BG3854" s="10"/>
      <c r="BH3854" s="21">
        <f t="shared" si="445"/>
        <v>0</v>
      </c>
      <c r="BI3854" s="22">
        <f t="shared" si="445"/>
        <v>4.6870000000000002E-2</v>
      </c>
      <c r="BJ3854" s="21"/>
      <c r="BK3854" s="21">
        <v>0</v>
      </c>
      <c r="BL3854" s="22">
        <v>0.14061000000000001</v>
      </c>
      <c r="BM3854" s="21"/>
      <c r="BN3854" s="21">
        <f t="shared" si="447"/>
        <v>0</v>
      </c>
      <c r="BO3854" s="22">
        <f t="shared" si="447"/>
        <v>0.56244000000000005</v>
      </c>
      <c r="BP3854" s="21">
        <f t="shared" si="447"/>
        <v>0</v>
      </c>
    </row>
    <row r="3855" spans="1:68" ht="11.1" hidden="1" customHeight="1" outlineLevel="1" collapsed="1" x14ac:dyDescent="0.2">
      <c r="A3855" s="10"/>
      <c r="B3855" s="18"/>
      <c r="C3855" s="18"/>
      <c r="D3855" s="18"/>
      <c r="E3855" s="19" t="s">
        <v>3311</v>
      </c>
      <c r="F3855" s="209">
        <v>2.609</v>
      </c>
      <c r="G3855" s="209">
        <v>2.609</v>
      </c>
      <c r="H3855" s="209">
        <v>3.1259999999999999</v>
      </c>
      <c r="I3855" s="240">
        <v>2.63</v>
      </c>
      <c r="J3855" s="240"/>
      <c r="K3855" s="209">
        <v>2.6190000000000002</v>
      </c>
      <c r="L3855" s="209">
        <v>2.6840000000000002</v>
      </c>
      <c r="M3855" s="209">
        <v>17.542999999999999</v>
      </c>
      <c r="N3855" s="209">
        <v>0.69499999999999995</v>
      </c>
      <c r="O3855" s="209">
        <v>4.7859999999999996</v>
      </c>
      <c r="P3855" s="209">
        <v>10.759</v>
      </c>
      <c r="Q3855" s="209">
        <v>7.3630000000000004</v>
      </c>
      <c r="R3855" s="209">
        <v>17.378</v>
      </c>
      <c r="S3855" s="209">
        <v>8.3970000000000002</v>
      </c>
      <c r="T3855" s="209">
        <v>6.16</v>
      </c>
      <c r="U3855" s="209">
        <v>8.0850000000000009</v>
      </c>
      <c r="V3855" s="209">
        <v>18.140999999999998</v>
      </c>
      <c r="W3855" s="209">
        <v>9.4740000000000002</v>
      </c>
      <c r="X3855" s="209">
        <v>12.29</v>
      </c>
      <c r="Y3855" s="209">
        <v>10.273999999999999</v>
      </c>
      <c r="Z3855" s="209">
        <v>9.2859999999999996</v>
      </c>
      <c r="AA3855" s="209">
        <v>9.1419999999999995</v>
      </c>
      <c r="AB3855" s="209">
        <v>13.055999999999999</v>
      </c>
      <c r="AC3855" s="209">
        <v>8.1920000000000002</v>
      </c>
      <c r="AD3855" s="209">
        <v>7.2</v>
      </c>
      <c r="AE3855" s="209">
        <v>7.2080000000000002</v>
      </c>
      <c r="AF3855" s="209">
        <v>20.204999999999998</v>
      </c>
      <c r="AG3855" s="209">
        <v>6.8929999999999998</v>
      </c>
      <c r="AH3855" s="209">
        <v>11.621</v>
      </c>
      <c r="AI3855" s="209">
        <v>12.250999999999999</v>
      </c>
      <c r="AJ3855" s="209">
        <v>11.169</v>
      </c>
      <c r="AK3855" s="209">
        <v>13.090999999999999</v>
      </c>
      <c r="AL3855" s="209">
        <v>12.238</v>
      </c>
      <c r="AM3855" s="209">
        <v>7.415</v>
      </c>
      <c r="AN3855" s="209">
        <v>14.212999999999999</v>
      </c>
      <c r="AO3855" s="209">
        <v>13.983000000000001</v>
      </c>
      <c r="AP3855" s="209">
        <v>14.907999999999999</v>
      </c>
      <c r="AQ3855" s="209">
        <v>15.302</v>
      </c>
      <c r="AR3855" s="209">
        <v>14.782</v>
      </c>
      <c r="AS3855" s="209">
        <v>14.605</v>
      </c>
      <c r="AT3855" s="209">
        <v>14.177</v>
      </c>
      <c r="AU3855" s="209">
        <v>10.413</v>
      </c>
      <c r="AV3855" s="209">
        <v>15.077999999999999</v>
      </c>
      <c r="AW3855" s="209">
        <v>22.137</v>
      </c>
      <c r="AX3855" s="209">
        <v>14.784000000000001</v>
      </c>
      <c r="AY3855" s="209">
        <v>13.907</v>
      </c>
      <c r="AZ3855" s="209">
        <v>13.305999999999999</v>
      </c>
      <c r="BA3855" s="209">
        <v>13.163</v>
      </c>
      <c r="BB3855" s="21">
        <f t="shared" si="446"/>
        <v>22.137</v>
      </c>
      <c r="BC3855" s="21">
        <f>BF3855</f>
        <v>183.32160000000002</v>
      </c>
      <c r="BD3855" s="22">
        <f t="shared" si="444"/>
        <v>29.754032258064516</v>
      </c>
      <c r="BE3855" s="21">
        <f>BC3855-BD3855</f>
        <v>153.56756774193551</v>
      </c>
      <c r="BF3855" s="92">
        <v>183.32160000000002</v>
      </c>
      <c r="BG3855" s="10"/>
      <c r="BH3855" s="21">
        <f t="shared" si="445"/>
        <v>0.13639127040000001</v>
      </c>
      <c r="BI3855" s="22">
        <f t="shared" si="445"/>
        <v>2.2137E-2</v>
      </c>
      <c r="BJ3855" s="21">
        <f>BH3855-BI3855</f>
        <v>0.11425427040000001</v>
      </c>
      <c r="BK3855" s="21">
        <v>0.40917381120000007</v>
      </c>
      <c r="BL3855" s="22">
        <v>6.6410999999999998E-2</v>
      </c>
      <c r="BM3855" s="21">
        <v>0.34276281120000007</v>
      </c>
      <c r="BN3855" s="21">
        <f t="shared" si="447"/>
        <v>1.6366952448000003</v>
      </c>
      <c r="BO3855" s="22">
        <f t="shared" si="447"/>
        <v>0.26564399999999999</v>
      </c>
      <c r="BP3855" s="21">
        <f t="shared" si="447"/>
        <v>1.3710512448000003</v>
      </c>
    </row>
    <row r="3856" spans="1:68" ht="11.1" hidden="1" customHeight="1" outlineLevel="2" x14ac:dyDescent="0.2">
      <c r="A3856" s="10"/>
      <c r="B3856" s="18"/>
      <c r="C3856" s="18"/>
      <c r="D3856" s="18"/>
      <c r="E3856" s="23"/>
      <c r="F3856" s="208">
        <v>2.609</v>
      </c>
      <c r="G3856" s="208">
        <v>2.609</v>
      </c>
      <c r="H3856" s="208">
        <v>3.1259999999999999</v>
      </c>
      <c r="I3856" s="239">
        <v>2.63</v>
      </c>
      <c r="J3856" s="239"/>
      <c r="K3856" s="208">
        <v>2.6190000000000002</v>
      </c>
      <c r="L3856" s="208">
        <v>2.6840000000000002</v>
      </c>
      <c r="M3856" s="208">
        <v>17.542999999999999</v>
      </c>
      <c r="N3856" s="208">
        <v>0.69499999999999995</v>
      </c>
      <c r="O3856" s="208">
        <v>4.7859999999999996</v>
      </c>
      <c r="P3856" s="208">
        <v>10.759</v>
      </c>
      <c r="Q3856" s="208">
        <v>7.3630000000000004</v>
      </c>
      <c r="R3856" s="208">
        <v>17.378</v>
      </c>
      <c r="S3856" s="208">
        <v>8.3970000000000002</v>
      </c>
      <c r="T3856" s="208">
        <v>6.16</v>
      </c>
      <c r="U3856" s="208">
        <v>8.0850000000000009</v>
      </c>
      <c r="V3856" s="208">
        <v>18.140999999999998</v>
      </c>
      <c r="W3856" s="208">
        <v>9.4740000000000002</v>
      </c>
      <c r="X3856" s="208">
        <v>12.29</v>
      </c>
      <c r="Y3856" s="208">
        <v>10.273999999999999</v>
      </c>
      <c r="Z3856" s="208">
        <v>9.2859999999999996</v>
      </c>
      <c r="AA3856" s="208">
        <v>9.1419999999999995</v>
      </c>
      <c r="AB3856" s="208">
        <v>13.055999999999999</v>
      </c>
      <c r="AC3856" s="208">
        <v>8.1920000000000002</v>
      </c>
      <c r="AD3856" s="208">
        <v>7.2</v>
      </c>
      <c r="AE3856" s="208">
        <v>7.2080000000000002</v>
      </c>
      <c r="AF3856" s="208">
        <v>20.204999999999998</v>
      </c>
      <c r="AG3856" s="208">
        <v>6.8929999999999998</v>
      </c>
      <c r="AH3856" s="208">
        <v>11.621</v>
      </c>
      <c r="AI3856" s="208">
        <v>12.250999999999999</v>
      </c>
      <c r="AJ3856" s="208">
        <v>11.169</v>
      </c>
      <c r="AK3856" s="208">
        <v>13.090999999999999</v>
      </c>
      <c r="AL3856" s="208">
        <v>12.238</v>
      </c>
      <c r="AM3856" s="208">
        <v>7.415</v>
      </c>
      <c r="AN3856" s="208">
        <v>14.212999999999999</v>
      </c>
      <c r="AO3856" s="208">
        <v>13.983000000000001</v>
      </c>
      <c r="AP3856" s="208">
        <v>14.907999999999999</v>
      </c>
      <c r="AQ3856" s="208">
        <v>15.302</v>
      </c>
      <c r="AR3856" s="208">
        <v>14.782</v>
      </c>
      <c r="AS3856" s="208">
        <v>14.605</v>
      </c>
      <c r="AT3856" s="208">
        <v>14.177</v>
      </c>
      <c r="AU3856" s="208">
        <v>10.413</v>
      </c>
      <c r="AV3856" s="208">
        <v>15.077999999999999</v>
      </c>
      <c r="AW3856" s="208">
        <v>22.137</v>
      </c>
      <c r="AX3856" s="208">
        <v>14.784000000000001</v>
      </c>
      <c r="AY3856" s="208">
        <v>13.907</v>
      </c>
      <c r="AZ3856" s="208">
        <v>13.305999999999999</v>
      </c>
      <c r="BA3856" s="208">
        <v>13.163</v>
      </c>
      <c r="BB3856" s="21">
        <f t="shared" si="446"/>
        <v>22.137</v>
      </c>
      <c r="BC3856" s="21"/>
      <c r="BD3856" s="22">
        <f t="shared" si="444"/>
        <v>29.754032258064516</v>
      </c>
      <c r="BE3856" s="21"/>
      <c r="BF3856" s="21"/>
      <c r="BG3856" s="10"/>
      <c r="BH3856" s="21">
        <f t="shared" si="445"/>
        <v>0</v>
      </c>
      <c r="BI3856" s="22">
        <f t="shared" si="445"/>
        <v>2.2137E-2</v>
      </c>
      <c r="BJ3856" s="21"/>
      <c r="BK3856" s="21">
        <v>0</v>
      </c>
      <c r="BL3856" s="22">
        <v>6.6410999999999998E-2</v>
      </c>
      <c r="BM3856" s="21"/>
      <c r="BN3856" s="21">
        <f t="shared" si="447"/>
        <v>0</v>
      </c>
      <c r="BO3856" s="22">
        <f t="shared" si="447"/>
        <v>0.26564399999999999</v>
      </c>
      <c r="BP3856" s="21">
        <f t="shared" si="447"/>
        <v>0</v>
      </c>
    </row>
    <row r="3857" spans="1:68" ht="11.1" hidden="1" customHeight="1" outlineLevel="1" collapsed="1" x14ac:dyDescent="0.2">
      <c r="A3857" s="10"/>
      <c r="B3857" s="18"/>
      <c r="C3857" s="18"/>
      <c r="D3857" s="18"/>
      <c r="E3857" s="19" t="s">
        <v>3312</v>
      </c>
      <c r="F3857" s="209">
        <v>2.3039999999999998</v>
      </c>
      <c r="G3857" s="209">
        <v>2.4529999999999998</v>
      </c>
      <c r="H3857" s="209">
        <v>1.49</v>
      </c>
      <c r="I3857" s="240">
        <v>1.2270000000000001</v>
      </c>
      <c r="J3857" s="240"/>
      <c r="K3857" s="20"/>
      <c r="L3857" s="20"/>
      <c r="M3857" s="20"/>
      <c r="N3857" s="20"/>
      <c r="O3857" s="20"/>
      <c r="P3857" s="209">
        <v>1.929</v>
      </c>
      <c r="Q3857" s="209">
        <v>1.98</v>
      </c>
      <c r="R3857" s="209">
        <v>2.0150000000000001</v>
      </c>
      <c r="S3857" s="209">
        <v>3.4940000000000002</v>
      </c>
      <c r="T3857" s="209">
        <v>2.302</v>
      </c>
      <c r="U3857" s="209">
        <v>1.4</v>
      </c>
      <c r="V3857" s="209">
        <v>1.228</v>
      </c>
      <c r="W3857" s="20"/>
      <c r="X3857" s="20"/>
      <c r="Y3857" s="20"/>
      <c r="Z3857" s="20"/>
      <c r="AA3857" s="20"/>
      <c r="AB3857" s="209">
        <v>2.7069999999999999</v>
      </c>
      <c r="AC3857" s="209">
        <v>0.41799999999999998</v>
      </c>
      <c r="AD3857" s="209">
        <v>3.5539999999999998</v>
      </c>
      <c r="AE3857" s="209">
        <v>4.1139999999999999</v>
      </c>
      <c r="AF3857" s="209">
        <v>2.302</v>
      </c>
      <c r="AG3857" s="209">
        <v>1.331</v>
      </c>
      <c r="AH3857" s="209">
        <v>1.0549999999999999</v>
      </c>
      <c r="AI3857" s="209">
        <v>0.63900000000000001</v>
      </c>
      <c r="AJ3857" s="209">
        <v>9.1999999999999998E-2</v>
      </c>
      <c r="AK3857" s="20"/>
      <c r="AL3857" s="20"/>
      <c r="AM3857" s="20"/>
      <c r="AN3857" s="209">
        <v>1.266</v>
      </c>
      <c r="AO3857" s="209">
        <v>3.1320000000000001</v>
      </c>
      <c r="AP3857" s="209">
        <v>2.33</v>
      </c>
      <c r="AQ3857" s="209">
        <v>2.6579999999999999</v>
      </c>
      <c r="AR3857" s="209">
        <v>3.137</v>
      </c>
      <c r="AS3857" s="209">
        <v>2.2589999999999999</v>
      </c>
      <c r="AT3857" s="209">
        <v>0.96699999999999997</v>
      </c>
      <c r="AU3857" s="209">
        <v>0.37</v>
      </c>
      <c r="AV3857" s="209">
        <v>0.04</v>
      </c>
      <c r="AW3857" s="20"/>
      <c r="AX3857" s="20"/>
      <c r="AY3857" s="20"/>
      <c r="AZ3857" s="20"/>
      <c r="BA3857" s="20"/>
      <c r="BB3857" s="21">
        <f t="shared" si="446"/>
        <v>4.1139999999999999</v>
      </c>
      <c r="BC3857" s="21">
        <f>BF3857</f>
        <v>8.5</v>
      </c>
      <c r="BD3857" s="22">
        <f t="shared" si="444"/>
        <v>5.529569892473118</v>
      </c>
      <c r="BE3857" s="21">
        <f>BC3857-BD3857</f>
        <v>2.970430107526882</v>
      </c>
      <c r="BF3857" s="90">
        <v>8.5</v>
      </c>
      <c r="BG3857" s="10">
        <v>6</v>
      </c>
      <c r="BH3857" s="21">
        <f t="shared" si="445"/>
        <v>6.3239999999999998E-3</v>
      </c>
      <c r="BI3857" s="22">
        <f t="shared" si="445"/>
        <v>4.1139999999999987E-3</v>
      </c>
      <c r="BJ3857" s="21">
        <f>BH3857-BI3857</f>
        <v>2.210000000000001E-3</v>
      </c>
      <c r="BK3857" s="21">
        <v>1.8971999999999999E-2</v>
      </c>
      <c r="BL3857" s="22">
        <v>1.2341999999999995E-2</v>
      </c>
      <c r="BM3857" s="21">
        <v>6.6300000000000039E-3</v>
      </c>
      <c r="BN3857" s="21">
        <f t="shared" si="447"/>
        <v>7.5887999999999997E-2</v>
      </c>
      <c r="BO3857" s="22">
        <f t="shared" si="447"/>
        <v>4.9367999999999981E-2</v>
      </c>
      <c r="BP3857" s="21">
        <f t="shared" si="447"/>
        <v>2.6520000000000016E-2</v>
      </c>
    </row>
    <row r="3858" spans="1:68" ht="11.1" hidden="1" customHeight="1" outlineLevel="2" x14ac:dyDescent="0.2">
      <c r="A3858" s="10"/>
      <c r="B3858" s="18"/>
      <c r="C3858" s="18"/>
      <c r="D3858" s="18"/>
      <c r="E3858" s="23" t="s">
        <v>3313</v>
      </c>
      <c r="F3858" s="208">
        <v>2.3039999999999998</v>
      </c>
      <c r="G3858" s="208">
        <v>2.4529999999999998</v>
      </c>
      <c r="H3858" s="208">
        <v>1.49</v>
      </c>
      <c r="I3858" s="239">
        <v>1.2270000000000001</v>
      </c>
      <c r="J3858" s="239"/>
      <c r="K3858" s="24"/>
      <c r="L3858" s="24"/>
      <c r="M3858" s="24"/>
      <c r="N3858" s="24"/>
      <c r="O3858" s="24"/>
      <c r="P3858" s="208">
        <v>1.929</v>
      </c>
      <c r="Q3858" s="208">
        <v>1.98</v>
      </c>
      <c r="R3858" s="208">
        <v>2.0150000000000001</v>
      </c>
      <c r="S3858" s="208">
        <v>3.4940000000000002</v>
      </c>
      <c r="T3858" s="208">
        <v>2.302</v>
      </c>
      <c r="U3858" s="208">
        <v>1.4</v>
      </c>
      <c r="V3858" s="208">
        <v>1.228</v>
      </c>
      <c r="W3858" s="24"/>
      <c r="X3858" s="24"/>
      <c r="Y3858" s="24"/>
      <c r="Z3858" s="24"/>
      <c r="AA3858" s="24"/>
      <c r="AB3858" s="208">
        <v>2.7069999999999999</v>
      </c>
      <c r="AC3858" s="208">
        <v>0.41799999999999998</v>
      </c>
      <c r="AD3858" s="208">
        <v>3.5539999999999998</v>
      </c>
      <c r="AE3858" s="208">
        <v>4.1139999999999999</v>
      </c>
      <c r="AF3858" s="208">
        <v>2.302</v>
      </c>
      <c r="AG3858" s="208">
        <v>1.331</v>
      </c>
      <c r="AH3858" s="208">
        <v>1.0549999999999999</v>
      </c>
      <c r="AI3858" s="208">
        <v>0.63900000000000001</v>
      </c>
      <c r="AJ3858" s="208">
        <v>9.1999999999999998E-2</v>
      </c>
      <c r="AK3858" s="24"/>
      <c r="AL3858" s="24"/>
      <c r="AM3858" s="24"/>
      <c r="AN3858" s="208">
        <v>1.266</v>
      </c>
      <c r="AO3858" s="208">
        <v>3.1320000000000001</v>
      </c>
      <c r="AP3858" s="208">
        <v>2.33</v>
      </c>
      <c r="AQ3858" s="208">
        <v>2.6579999999999999</v>
      </c>
      <c r="AR3858" s="208">
        <v>3.137</v>
      </c>
      <c r="AS3858" s="208">
        <v>2.2589999999999999</v>
      </c>
      <c r="AT3858" s="208">
        <v>0.96699999999999997</v>
      </c>
      <c r="AU3858" s="208">
        <v>0.37</v>
      </c>
      <c r="AV3858" s="208">
        <v>0.04</v>
      </c>
      <c r="AW3858" s="24"/>
      <c r="AX3858" s="24"/>
      <c r="AY3858" s="24"/>
      <c r="AZ3858" s="24"/>
      <c r="BA3858" s="24"/>
      <c r="BB3858" s="21">
        <f t="shared" si="446"/>
        <v>4.1139999999999999</v>
      </c>
      <c r="BC3858" s="21"/>
      <c r="BD3858" s="22">
        <f t="shared" si="444"/>
        <v>5.529569892473118</v>
      </c>
      <c r="BE3858" s="21"/>
      <c r="BF3858" s="21"/>
      <c r="BG3858" s="10"/>
      <c r="BH3858" s="21">
        <f t="shared" si="445"/>
        <v>0</v>
      </c>
      <c r="BI3858" s="22">
        <f t="shared" si="445"/>
        <v>4.1139999999999987E-3</v>
      </c>
      <c r="BJ3858" s="21"/>
      <c r="BK3858" s="21">
        <v>0</v>
      </c>
      <c r="BL3858" s="22">
        <v>1.2341999999999995E-2</v>
      </c>
      <c r="BM3858" s="21"/>
      <c r="BN3858" s="21">
        <f t="shared" si="447"/>
        <v>0</v>
      </c>
      <c r="BO3858" s="22">
        <f t="shared" si="447"/>
        <v>4.9367999999999981E-2</v>
      </c>
      <c r="BP3858" s="21">
        <f t="shared" si="447"/>
        <v>0</v>
      </c>
    </row>
    <row r="3859" spans="1:68" ht="11.1" hidden="1" customHeight="1" outlineLevel="1" collapsed="1" x14ac:dyDescent="0.2">
      <c r="A3859" s="10"/>
      <c r="B3859" s="18"/>
      <c r="C3859" s="18"/>
      <c r="D3859" s="18"/>
      <c r="E3859" s="19" t="s">
        <v>3314</v>
      </c>
      <c r="F3859" s="209">
        <v>1.1279999999999999</v>
      </c>
      <c r="G3859" s="209">
        <v>2.8380000000000001</v>
      </c>
      <c r="H3859" s="209">
        <v>1.9830000000000001</v>
      </c>
      <c r="I3859" s="240">
        <v>1.044</v>
      </c>
      <c r="J3859" s="240"/>
      <c r="K3859" s="20"/>
      <c r="L3859" s="209">
        <v>0.76100000000000001</v>
      </c>
      <c r="M3859" s="20"/>
      <c r="N3859" s="20"/>
      <c r="O3859" s="209">
        <v>0.47499999999999998</v>
      </c>
      <c r="P3859" s="209">
        <v>1.0900000000000001</v>
      </c>
      <c r="Q3859" s="209">
        <v>2.5249999999999999</v>
      </c>
      <c r="R3859" s="209">
        <v>2.23</v>
      </c>
      <c r="S3859" s="209">
        <v>2.972</v>
      </c>
      <c r="T3859" s="209">
        <v>2.8290000000000002</v>
      </c>
      <c r="U3859" s="209">
        <v>1.9430000000000001</v>
      </c>
      <c r="V3859" s="209">
        <v>1.5469999999999999</v>
      </c>
      <c r="W3859" s="20"/>
      <c r="X3859" s="20"/>
      <c r="Y3859" s="20"/>
      <c r="Z3859" s="20"/>
      <c r="AA3859" s="20"/>
      <c r="AB3859" s="209">
        <v>2.165</v>
      </c>
      <c r="AC3859" s="209">
        <v>1.9670000000000001</v>
      </c>
      <c r="AD3859" s="209">
        <v>3.4889999999999999</v>
      </c>
      <c r="AE3859" s="209">
        <v>1.7230000000000001</v>
      </c>
      <c r="AF3859" s="209">
        <v>2.71</v>
      </c>
      <c r="AG3859" s="209">
        <v>1.48</v>
      </c>
      <c r="AH3859" s="209">
        <v>0.97599999999999998</v>
      </c>
      <c r="AI3859" s="209">
        <v>0.628</v>
      </c>
      <c r="AJ3859" s="209">
        <v>7.0000000000000001E-3</v>
      </c>
      <c r="AK3859" s="20"/>
      <c r="AL3859" s="20"/>
      <c r="AM3859" s="209">
        <v>0.375</v>
      </c>
      <c r="AN3859" s="209">
        <v>1.296</v>
      </c>
      <c r="AO3859" s="209">
        <v>0.2</v>
      </c>
      <c r="AP3859" s="209">
        <v>5.4939999999999998</v>
      </c>
      <c r="AQ3859" s="209">
        <v>3.4849999999999999</v>
      </c>
      <c r="AR3859" s="209">
        <v>2.9969999999999999</v>
      </c>
      <c r="AS3859" s="209">
        <v>1.968</v>
      </c>
      <c r="AT3859" s="209">
        <v>1.2290000000000001</v>
      </c>
      <c r="AU3859" s="209">
        <v>0.76800000000000002</v>
      </c>
      <c r="AV3859" s="20"/>
      <c r="AW3859" s="20"/>
      <c r="AX3859" s="20"/>
      <c r="AY3859" s="20"/>
      <c r="AZ3859" s="209">
        <v>1.288</v>
      </c>
      <c r="BA3859" s="209">
        <v>2.081</v>
      </c>
      <c r="BB3859" s="21">
        <f t="shared" si="446"/>
        <v>5.4939999999999998</v>
      </c>
      <c r="BC3859" s="21">
        <f>BD3859</f>
        <v>7.3844086021505371</v>
      </c>
      <c r="BD3859" s="22">
        <f t="shared" si="444"/>
        <v>7.3844086021505371</v>
      </c>
      <c r="BE3859" s="21">
        <f>BC3859-BD3859</f>
        <v>0</v>
      </c>
      <c r="BF3859" s="91">
        <v>5.2</v>
      </c>
      <c r="BG3859" s="10">
        <v>6</v>
      </c>
      <c r="BH3859" s="21">
        <f t="shared" si="445"/>
        <v>5.4939999999999998E-3</v>
      </c>
      <c r="BI3859" s="22">
        <f t="shared" si="445"/>
        <v>5.4939999999999998E-3</v>
      </c>
      <c r="BJ3859" s="21">
        <f>BH3859-BI3859</f>
        <v>0</v>
      </c>
      <c r="BK3859" s="21">
        <v>1.6482E-2</v>
      </c>
      <c r="BL3859" s="22">
        <v>1.6482E-2</v>
      </c>
      <c r="BM3859" s="21">
        <v>0</v>
      </c>
      <c r="BN3859" s="21">
        <f t="shared" si="447"/>
        <v>6.5928E-2</v>
      </c>
      <c r="BO3859" s="22">
        <f t="shared" si="447"/>
        <v>6.5928E-2</v>
      </c>
      <c r="BP3859" s="21">
        <f t="shared" si="447"/>
        <v>0</v>
      </c>
    </row>
    <row r="3860" spans="1:68" ht="11.1" hidden="1" customHeight="1" outlineLevel="2" x14ac:dyDescent="0.2">
      <c r="A3860" s="10"/>
      <c r="B3860" s="18"/>
      <c r="C3860" s="18"/>
      <c r="D3860" s="18"/>
      <c r="E3860" s="23" t="s">
        <v>3315</v>
      </c>
      <c r="F3860" s="208">
        <v>1.1279999999999999</v>
      </c>
      <c r="G3860" s="208">
        <v>2.8380000000000001</v>
      </c>
      <c r="H3860" s="208">
        <v>1.9830000000000001</v>
      </c>
      <c r="I3860" s="239">
        <v>1.044</v>
      </c>
      <c r="J3860" s="239"/>
      <c r="K3860" s="24"/>
      <c r="L3860" s="208">
        <v>0.76100000000000001</v>
      </c>
      <c r="M3860" s="24"/>
      <c r="N3860" s="24"/>
      <c r="O3860" s="208">
        <v>0.47499999999999998</v>
      </c>
      <c r="P3860" s="208">
        <v>1.0900000000000001</v>
      </c>
      <c r="Q3860" s="208">
        <v>2.5249999999999999</v>
      </c>
      <c r="R3860" s="208">
        <v>2.23</v>
      </c>
      <c r="S3860" s="208">
        <v>2.972</v>
      </c>
      <c r="T3860" s="208">
        <v>2.8290000000000002</v>
      </c>
      <c r="U3860" s="208">
        <v>1.9430000000000001</v>
      </c>
      <c r="V3860" s="208">
        <v>1.5469999999999999</v>
      </c>
      <c r="W3860" s="24"/>
      <c r="X3860" s="24"/>
      <c r="Y3860" s="24"/>
      <c r="Z3860" s="24"/>
      <c r="AA3860" s="24"/>
      <c r="AB3860" s="208">
        <v>2.165</v>
      </c>
      <c r="AC3860" s="208">
        <v>1.9670000000000001</v>
      </c>
      <c r="AD3860" s="208">
        <v>3.4889999999999999</v>
      </c>
      <c r="AE3860" s="208">
        <v>1.7230000000000001</v>
      </c>
      <c r="AF3860" s="208">
        <v>2.71</v>
      </c>
      <c r="AG3860" s="208">
        <v>1.48</v>
      </c>
      <c r="AH3860" s="208">
        <v>0.97599999999999998</v>
      </c>
      <c r="AI3860" s="208">
        <v>0.628</v>
      </c>
      <c r="AJ3860" s="208">
        <v>7.0000000000000001E-3</v>
      </c>
      <c r="AK3860" s="24"/>
      <c r="AL3860" s="24"/>
      <c r="AM3860" s="208">
        <v>0.375</v>
      </c>
      <c r="AN3860" s="208">
        <v>1.296</v>
      </c>
      <c r="AO3860" s="208">
        <v>0.2</v>
      </c>
      <c r="AP3860" s="208">
        <v>5.4939999999999998</v>
      </c>
      <c r="AQ3860" s="208">
        <v>3.4849999999999999</v>
      </c>
      <c r="AR3860" s="208">
        <v>2.9969999999999999</v>
      </c>
      <c r="AS3860" s="208">
        <v>1.968</v>
      </c>
      <c r="AT3860" s="208">
        <v>1.2290000000000001</v>
      </c>
      <c r="AU3860" s="208">
        <v>0.76800000000000002</v>
      </c>
      <c r="AV3860" s="24"/>
      <c r="AW3860" s="24"/>
      <c r="AX3860" s="24"/>
      <c r="AY3860" s="24"/>
      <c r="AZ3860" s="208">
        <v>1.288</v>
      </c>
      <c r="BA3860" s="208">
        <v>2.081</v>
      </c>
      <c r="BB3860" s="21">
        <f t="shared" si="446"/>
        <v>5.4939999999999998</v>
      </c>
      <c r="BC3860" s="21"/>
      <c r="BD3860" s="22">
        <f t="shared" si="444"/>
        <v>7.3844086021505371</v>
      </c>
      <c r="BE3860" s="21"/>
      <c r="BF3860" s="21"/>
      <c r="BG3860" s="10"/>
      <c r="BH3860" s="21">
        <f t="shared" si="445"/>
        <v>0</v>
      </c>
      <c r="BI3860" s="22">
        <f t="shared" si="445"/>
        <v>5.4939999999999998E-3</v>
      </c>
      <c r="BJ3860" s="21"/>
      <c r="BK3860" s="21">
        <v>0</v>
      </c>
      <c r="BL3860" s="22">
        <v>1.6482E-2</v>
      </c>
      <c r="BM3860" s="21"/>
      <c r="BN3860" s="21">
        <f t="shared" si="447"/>
        <v>0</v>
      </c>
      <c r="BO3860" s="22">
        <f t="shared" si="447"/>
        <v>6.5928E-2</v>
      </c>
      <c r="BP3860" s="21">
        <f t="shared" si="447"/>
        <v>0</v>
      </c>
    </row>
    <row r="3861" spans="1:68" ht="11.1" hidden="1" customHeight="1" outlineLevel="1" collapsed="1" x14ac:dyDescent="0.2">
      <c r="A3861" s="10"/>
      <c r="B3861" s="18"/>
      <c r="C3861" s="18"/>
      <c r="D3861" s="18"/>
      <c r="E3861" s="19" t="s">
        <v>3316</v>
      </c>
      <c r="F3861" s="209">
        <v>27.811</v>
      </c>
      <c r="G3861" s="209">
        <v>23.26</v>
      </c>
      <c r="H3861" s="209">
        <v>19.61</v>
      </c>
      <c r="I3861" s="240">
        <v>10.473000000000001</v>
      </c>
      <c r="J3861" s="240"/>
      <c r="K3861" s="209">
        <v>5.4059999999999997</v>
      </c>
      <c r="L3861" s="20"/>
      <c r="M3861" s="20"/>
      <c r="N3861" s="20"/>
      <c r="O3861" s="209">
        <v>7.5659999999999998</v>
      </c>
      <c r="P3861" s="209">
        <v>13.901</v>
      </c>
      <c r="Q3861" s="209">
        <v>78.3</v>
      </c>
      <c r="R3861" s="209">
        <v>80.3</v>
      </c>
      <c r="S3861" s="209">
        <v>80.3</v>
      </c>
      <c r="T3861" s="209">
        <v>28.87</v>
      </c>
      <c r="U3861" s="209">
        <v>-142.69</v>
      </c>
      <c r="V3861" s="209">
        <v>10.08</v>
      </c>
      <c r="W3861" s="209">
        <v>6.923</v>
      </c>
      <c r="X3861" s="20"/>
      <c r="Y3861" s="209">
        <v>3.73</v>
      </c>
      <c r="Z3861" s="20"/>
      <c r="AA3861" s="209">
        <v>4.28</v>
      </c>
      <c r="AB3861" s="209">
        <v>12.875999999999999</v>
      </c>
      <c r="AC3861" s="209">
        <v>19.16</v>
      </c>
      <c r="AD3861" s="209">
        <v>27.8</v>
      </c>
      <c r="AE3861" s="209">
        <v>23.213000000000001</v>
      </c>
      <c r="AF3861" s="209">
        <v>20.664999999999999</v>
      </c>
      <c r="AG3861" s="209">
        <v>12.368</v>
      </c>
      <c r="AH3861" s="209">
        <v>8.2360000000000007</v>
      </c>
      <c r="AI3861" s="209">
        <v>6.0629999999999997</v>
      </c>
      <c r="AJ3861" s="20"/>
      <c r="AK3861" s="20"/>
      <c r="AL3861" s="209">
        <v>4.3369999999999997</v>
      </c>
      <c r="AM3861" s="209">
        <v>4.7160000000000002</v>
      </c>
      <c r="AN3861" s="209">
        <v>11.574999999999999</v>
      </c>
      <c r="AO3861" s="209">
        <v>21.026</v>
      </c>
      <c r="AP3861" s="209">
        <v>24.221</v>
      </c>
      <c r="AQ3861" s="209">
        <v>29.254000000000001</v>
      </c>
      <c r="AR3861" s="209">
        <v>23.852</v>
      </c>
      <c r="AS3861" s="209">
        <v>22.785</v>
      </c>
      <c r="AT3861" s="209">
        <v>11.243</v>
      </c>
      <c r="AU3861" s="209">
        <v>5.3890000000000002</v>
      </c>
      <c r="AV3861" s="20"/>
      <c r="AW3861" s="20"/>
      <c r="AX3861" s="20"/>
      <c r="AY3861" s="209">
        <v>11.77</v>
      </c>
      <c r="AZ3861" s="209">
        <v>11.701000000000001</v>
      </c>
      <c r="BA3861" s="209">
        <v>18.789000000000001</v>
      </c>
      <c r="BB3861" s="56">
        <f>BB3862+BB3863</f>
        <v>80.343999999999994</v>
      </c>
      <c r="BC3861" s="21">
        <f>BF3861</f>
        <v>109.5</v>
      </c>
      <c r="BD3861" s="22">
        <f t="shared" si="444"/>
        <v>107.98924731182795</v>
      </c>
      <c r="BE3861" s="21">
        <f>BC3861-BD3861</f>
        <v>1.5107526881720474</v>
      </c>
      <c r="BF3861" s="90">
        <v>109.5</v>
      </c>
      <c r="BG3861" s="10">
        <v>5</v>
      </c>
      <c r="BH3861" s="21">
        <f t="shared" si="445"/>
        <v>8.1467999999999999E-2</v>
      </c>
      <c r="BI3861" s="22">
        <f t="shared" si="445"/>
        <v>8.0343999999999999E-2</v>
      </c>
      <c r="BJ3861" s="21">
        <f>BH3861-BI3861</f>
        <v>1.124E-3</v>
      </c>
      <c r="BK3861" s="21">
        <v>0.24440400000000001</v>
      </c>
      <c r="BL3861" s="22">
        <v>0.24089999999999995</v>
      </c>
      <c r="BM3861" s="21">
        <v>3.5040000000000626E-3</v>
      </c>
      <c r="BN3861" s="21">
        <f t="shared" si="447"/>
        <v>0.97761600000000004</v>
      </c>
      <c r="BO3861" s="22">
        <f t="shared" si="447"/>
        <v>0.96359999999999979</v>
      </c>
      <c r="BP3861" s="21">
        <f t="shared" si="447"/>
        <v>1.401600000000025E-2</v>
      </c>
    </row>
    <row r="3862" spans="1:68" ht="11.1" hidden="1" customHeight="1" outlineLevel="2" x14ac:dyDescent="0.2">
      <c r="A3862" s="10"/>
      <c r="B3862" s="18"/>
      <c r="C3862" s="18"/>
      <c r="D3862" s="18"/>
      <c r="E3862" s="23"/>
      <c r="F3862" s="24"/>
      <c r="G3862" s="24"/>
      <c r="H3862" s="24"/>
      <c r="I3862" s="24"/>
      <c r="J3862" s="24"/>
      <c r="K3862" s="24"/>
      <c r="L3862" s="24"/>
      <c r="M3862" s="24"/>
      <c r="N3862" s="24"/>
      <c r="O3862" s="24"/>
      <c r="P3862" s="2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B3862" s="24"/>
      <c r="AC3862" s="24"/>
      <c r="AD3862" s="24"/>
      <c r="AE3862" s="24"/>
      <c r="AF3862" s="24"/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4"/>
      <c r="AQ3862" s="208">
        <v>4.3999999999999997E-2</v>
      </c>
      <c r="AR3862" s="208">
        <v>5.0000000000000001E-3</v>
      </c>
      <c r="AS3862" s="24"/>
      <c r="AT3862" s="24"/>
      <c r="AU3862" s="24"/>
      <c r="AV3862" s="24"/>
      <c r="AW3862" s="24"/>
      <c r="AX3862" s="24"/>
      <c r="AY3862" s="24"/>
      <c r="AZ3862" s="24"/>
      <c r="BA3862" s="24"/>
      <c r="BB3862" s="21">
        <f t="shared" si="446"/>
        <v>4.3999999999999997E-2</v>
      </c>
      <c r="BC3862" s="21"/>
      <c r="BD3862" s="22">
        <f t="shared" si="444"/>
        <v>5.9139784946236555E-2</v>
      </c>
      <c r="BE3862" s="21"/>
      <c r="BF3862" s="21"/>
      <c r="BG3862" s="10"/>
      <c r="BH3862" s="21">
        <f t="shared" si="445"/>
        <v>0</v>
      </c>
      <c r="BI3862" s="22">
        <f t="shared" si="445"/>
        <v>4.3999999999999992E-5</v>
      </c>
      <c r="BJ3862" s="21"/>
      <c r="BK3862" s="21">
        <v>0</v>
      </c>
      <c r="BL3862" s="22">
        <v>1.3199999999999998E-4</v>
      </c>
      <c r="BM3862" s="21"/>
      <c r="BN3862" s="21">
        <f t="shared" si="447"/>
        <v>0</v>
      </c>
      <c r="BO3862" s="22">
        <f t="shared" si="447"/>
        <v>5.2799999999999993E-4</v>
      </c>
      <c r="BP3862" s="21">
        <f t="shared" si="447"/>
        <v>0</v>
      </c>
    </row>
    <row r="3863" spans="1:68" ht="11.1" hidden="1" customHeight="1" outlineLevel="2" x14ac:dyDescent="0.2">
      <c r="A3863" s="10"/>
      <c r="B3863" s="18"/>
      <c r="C3863" s="18"/>
      <c r="D3863" s="18"/>
      <c r="E3863" s="23" t="s">
        <v>3317</v>
      </c>
      <c r="F3863" s="208">
        <v>27.811</v>
      </c>
      <c r="G3863" s="208">
        <v>23.26</v>
      </c>
      <c r="H3863" s="208">
        <v>19.61</v>
      </c>
      <c r="I3863" s="239">
        <v>10.473000000000001</v>
      </c>
      <c r="J3863" s="239"/>
      <c r="K3863" s="208">
        <v>5.4059999999999997</v>
      </c>
      <c r="L3863" s="24"/>
      <c r="M3863" s="24"/>
      <c r="N3863" s="24"/>
      <c r="O3863" s="208">
        <v>7.5659999999999998</v>
      </c>
      <c r="P3863" s="208">
        <v>13.901</v>
      </c>
      <c r="Q3863" s="208">
        <v>78.3</v>
      </c>
      <c r="R3863" s="208">
        <v>80.3</v>
      </c>
      <c r="S3863" s="208">
        <v>80.3</v>
      </c>
      <c r="T3863" s="208">
        <v>28.87</v>
      </c>
      <c r="U3863" s="208">
        <v>-142.69</v>
      </c>
      <c r="V3863" s="208">
        <v>10.08</v>
      </c>
      <c r="W3863" s="208">
        <v>6.923</v>
      </c>
      <c r="X3863" s="24"/>
      <c r="Y3863" s="208">
        <v>3.73</v>
      </c>
      <c r="Z3863" s="24"/>
      <c r="AA3863" s="208">
        <v>4.28</v>
      </c>
      <c r="AB3863" s="208">
        <v>12.875999999999999</v>
      </c>
      <c r="AC3863" s="208">
        <v>19.16</v>
      </c>
      <c r="AD3863" s="208">
        <v>27.8</v>
      </c>
      <c r="AE3863" s="208">
        <v>23.213000000000001</v>
      </c>
      <c r="AF3863" s="208">
        <v>20.664999999999999</v>
      </c>
      <c r="AG3863" s="208">
        <v>12.368</v>
      </c>
      <c r="AH3863" s="208">
        <v>8.2360000000000007</v>
      </c>
      <c r="AI3863" s="208">
        <v>6.0629999999999997</v>
      </c>
      <c r="AJ3863" s="24"/>
      <c r="AK3863" s="24"/>
      <c r="AL3863" s="208">
        <v>4.3369999999999997</v>
      </c>
      <c r="AM3863" s="208">
        <v>4.7160000000000002</v>
      </c>
      <c r="AN3863" s="208">
        <v>11.574999999999999</v>
      </c>
      <c r="AO3863" s="208">
        <v>21.026</v>
      </c>
      <c r="AP3863" s="208">
        <v>24.221</v>
      </c>
      <c r="AQ3863" s="208">
        <v>29.21</v>
      </c>
      <c r="AR3863" s="208">
        <v>23.847000000000001</v>
      </c>
      <c r="AS3863" s="208">
        <v>22.785</v>
      </c>
      <c r="AT3863" s="208">
        <v>11.243</v>
      </c>
      <c r="AU3863" s="208">
        <v>5.3890000000000002</v>
      </c>
      <c r="AV3863" s="24"/>
      <c r="AW3863" s="24"/>
      <c r="AX3863" s="24"/>
      <c r="AY3863" s="208">
        <v>11.77</v>
      </c>
      <c r="AZ3863" s="208">
        <v>11.701000000000001</v>
      </c>
      <c r="BA3863" s="208">
        <v>18.789000000000001</v>
      </c>
      <c r="BB3863" s="21">
        <f t="shared" si="446"/>
        <v>80.3</v>
      </c>
      <c r="BC3863" s="21"/>
      <c r="BD3863" s="22">
        <f t="shared" si="444"/>
        <v>107.93010752688171</v>
      </c>
      <c r="BE3863" s="21"/>
      <c r="BF3863" s="21"/>
      <c r="BG3863" s="10"/>
      <c r="BH3863" s="21">
        <f t="shared" si="445"/>
        <v>0</v>
      </c>
      <c r="BI3863" s="22">
        <f t="shared" si="445"/>
        <v>8.0299999999999983E-2</v>
      </c>
      <c r="BJ3863" s="21"/>
      <c r="BK3863" s="21">
        <v>0</v>
      </c>
      <c r="BL3863" s="22">
        <v>0.24089999999999995</v>
      </c>
      <c r="BM3863" s="21"/>
      <c r="BN3863" s="21">
        <f t="shared" si="447"/>
        <v>0</v>
      </c>
      <c r="BO3863" s="22">
        <f t="shared" si="447"/>
        <v>0.96359999999999979</v>
      </c>
      <c r="BP3863" s="21">
        <f t="shared" si="447"/>
        <v>0</v>
      </c>
    </row>
    <row r="3864" spans="1:68" ht="11.1" hidden="1" customHeight="1" outlineLevel="1" collapsed="1" x14ac:dyDescent="0.2">
      <c r="A3864" s="10"/>
      <c r="B3864" s="18"/>
      <c r="C3864" s="18"/>
      <c r="D3864" s="18"/>
      <c r="E3864" s="19" t="s">
        <v>3318</v>
      </c>
      <c r="F3864" s="209">
        <v>12.244999999999999</v>
      </c>
      <c r="G3864" s="209">
        <v>10.459</v>
      </c>
      <c r="H3864" s="209">
        <v>5.976</v>
      </c>
      <c r="I3864" s="240">
        <v>4.8810000000000002</v>
      </c>
      <c r="J3864" s="240"/>
      <c r="K3864" s="209">
        <v>1.383</v>
      </c>
      <c r="L3864" s="209">
        <v>1</v>
      </c>
      <c r="M3864" s="209">
        <v>0.52700000000000002</v>
      </c>
      <c r="N3864" s="209">
        <v>0.433</v>
      </c>
      <c r="O3864" s="209">
        <v>0.66200000000000003</v>
      </c>
      <c r="P3864" s="209">
        <v>3.798</v>
      </c>
      <c r="Q3864" s="209">
        <v>6.8140000000000001</v>
      </c>
      <c r="R3864" s="209">
        <v>6.9770000000000003</v>
      </c>
      <c r="S3864" s="209">
        <v>13.821</v>
      </c>
      <c r="T3864" s="209">
        <v>11.237</v>
      </c>
      <c r="U3864" s="209">
        <v>4.7</v>
      </c>
      <c r="V3864" s="209">
        <v>5.4080000000000004</v>
      </c>
      <c r="W3864" s="209">
        <v>4.2450000000000001</v>
      </c>
      <c r="X3864" s="209">
        <v>0.73699999999999999</v>
      </c>
      <c r="Y3864" s="209">
        <v>2.4E-2</v>
      </c>
      <c r="Z3864" s="209">
        <v>0.31</v>
      </c>
      <c r="AA3864" s="209">
        <v>1.63</v>
      </c>
      <c r="AB3864" s="209">
        <v>3.7130000000000001</v>
      </c>
      <c r="AC3864" s="209">
        <v>6.9969999999999999</v>
      </c>
      <c r="AD3864" s="209">
        <v>11.519</v>
      </c>
      <c r="AE3864" s="209">
        <v>11.678000000000001</v>
      </c>
      <c r="AF3864" s="209">
        <v>8.57</v>
      </c>
      <c r="AG3864" s="209">
        <v>7.7249999999999996</v>
      </c>
      <c r="AH3864" s="209">
        <v>4.7080000000000002</v>
      </c>
      <c r="AI3864" s="209">
        <v>2.0550000000000002</v>
      </c>
      <c r="AJ3864" s="209">
        <v>0.65900000000000003</v>
      </c>
      <c r="AK3864" s="209">
        <v>0.21299999999999999</v>
      </c>
      <c r="AL3864" s="209">
        <v>0.19700000000000001</v>
      </c>
      <c r="AM3864" s="209">
        <v>1.7010000000000001</v>
      </c>
      <c r="AN3864" s="209">
        <v>3.5150000000000001</v>
      </c>
      <c r="AO3864" s="209">
        <v>13.526</v>
      </c>
      <c r="AP3864" s="209">
        <v>7.1980000000000004</v>
      </c>
      <c r="AQ3864" s="209">
        <v>6.556</v>
      </c>
      <c r="AR3864" s="209">
        <v>10.38</v>
      </c>
      <c r="AS3864" s="209">
        <v>6.4640000000000004</v>
      </c>
      <c r="AT3864" s="209">
        <v>4.6399999999999997</v>
      </c>
      <c r="AU3864" s="209">
        <v>2.1709999999999998</v>
      </c>
      <c r="AV3864" s="209">
        <v>0.28000000000000003</v>
      </c>
      <c r="AW3864" s="209">
        <v>0.70199999999999996</v>
      </c>
      <c r="AX3864" s="209">
        <v>0.21099999999999999</v>
      </c>
      <c r="AY3864" s="209">
        <v>3.1190000000000002</v>
      </c>
      <c r="AZ3864" s="209">
        <v>3.1459999999999999</v>
      </c>
      <c r="BA3864" s="209">
        <v>6.2679999999999998</v>
      </c>
      <c r="BB3864" s="21">
        <f t="shared" si="446"/>
        <v>13.821</v>
      </c>
      <c r="BC3864" s="21">
        <f>BF3864</f>
        <v>55.9</v>
      </c>
      <c r="BD3864" s="22">
        <f t="shared" si="444"/>
        <v>18.576612903225804</v>
      </c>
      <c r="BE3864" s="21">
        <f>BC3864-BD3864</f>
        <v>37.323387096774198</v>
      </c>
      <c r="BF3864" s="91">
        <v>55.9</v>
      </c>
      <c r="BG3864" s="10"/>
      <c r="BH3864" s="21">
        <f t="shared" si="445"/>
        <v>4.1589599999999997E-2</v>
      </c>
      <c r="BI3864" s="22">
        <f t="shared" si="445"/>
        <v>1.3820999999999998E-2</v>
      </c>
      <c r="BJ3864" s="21">
        <f>BH3864-BI3864</f>
        <v>2.7768599999999997E-2</v>
      </c>
      <c r="BK3864" s="21">
        <v>0.12476879999999999</v>
      </c>
      <c r="BL3864" s="22">
        <v>4.1462999999999993E-2</v>
      </c>
      <c r="BM3864" s="21">
        <v>8.3305799999999985E-2</v>
      </c>
      <c r="BN3864" s="21">
        <f t="shared" si="447"/>
        <v>0.49907519999999994</v>
      </c>
      <c r="BO3864" s="22">
        <f t="shared" si="447"/>
        <v>0.16585199999999997</v>
      </c>
      <c r="BP3864" s="21">
        <f t="shared" si="447"/>
        <v>0.33322319999999994</v>
      </c>
    </row>
    <row r="3865" spans="1:68" ht="11.1" hidden="1" customHeight="1" outlineLevel="2" x14ac:dyDescent="0.2">
      <c r="A3865" s="10"/>
      <c r="B3865" s="18"/>
      <c r="C3865" s="18"/>
      <c r="D3865" s="18"/>
      <c r="E3865" s="23"/>
      <c r="F3865" s="208">
        <v>12.244999999999999</v>
      </c>
      <c r="G3865" s="208">
        <v>10.459</v>
      </c>
      <c r="H3865" s="208">
        <v>5.976</v>
      </c>
      <c r="I3865" s="239">
        <v>4.8810000000000002</v>
      </c>
      <c r="J3865" s="239"/>
      <c r="K3865" s="208">
        <v>1.383</v>
      </c>
      <c r="L3865" s="208">
        <v>1</v>
      </c>
      <c r="M3865" s="208">
        <v>0.52700000000000002</v>
      </c>
      <c r="N3865" s="208">
        <v>0.433</v>
      </c>
      <c r="O3865" s="208">
        <v>0.66200000000000003</v>
      </c>
      <c r="P3865" s="208">
        <v>3.798</v>
      </c>
      <c r="Q3865" s="208">
        <v>6.8140000000000001</v>
      </c>
      <c r="R3865" s="208">
        <v>6.9770000000000003</v>
      </c>
      <c r="S3865" s="208">
        <v>13.821</v>
      </c>
      <c r="T3865" s="208">
        <v>11.237</v>
      </c>
      <c r="U3865" s="208">
        <v>4.7</v>
      </c>
      <c r="V3865" s="208">
        <v>5.4080000000000004</v>
      </c>
      <c r="W3865" s="208">
        <v>4.2450000000000001</v>
      </c>
      <c r="X3865" s="208">
        <v>0.73699999999999999</v>
      </c>
      <c r="Y3865" s="208">
        <v>2.4E-2</v>
      </c>
      <c r="Z3865" s="208">
        <v>0.31</v>
      </c>
      <c r="AA3865" s="208">
        <v>1.63</v>
      </c>
      <c r="AB3865" s="208">
        <v>3.7130000000000001</v>
      </c>
      <c r="AC3865" s="208">
        <v>6.9969999999999999</v>
      </c>
      <c r="AD3865" s="208">
        <v>11.519</v>
      </c>
      <c r="AE3865" s="208">
        <v>11.678000000000001</v>
      </c>
      <c r="AF3865" s="208">
        <v>8.57</v>
      </c>
      <c r="AG3865" s="208">
        <v>7.7249999999999996</v>
      </c>
      <c r="AH3865" s="208">
        <v>4.7080000000000002</v>
      </c>
      <c r="AI3865" s="208">
        <v>2.0550000000000002</v>
      </c>
      <c r="AJ3865" s="208">
        <v>0.65900000000000003</v>
      </c>
      <c r="AK3865" s="208">
        <v>0.21299999999999999</v>
      </c>
      <c r="AL3865" s="208">
        <v>0.19700000000000001</v>
      </c>
      <c r="AM3865" s="208">
        <v>1.7010000000000001</v>
      </c>
      <c r="AN3865" s="208">
        <v>3.5150000000000001</v>
      </c>
      <c r="AO3865" s="208">
        <v>13.526</v>
      </c>
      <c r="AP3865" s="208">
        <v>7.1980000000000004</v>
      </c>
      <c r="AQ3865" s="208">
        <v>6.556</v>
      </c>
      <c r="AR3865" s="208">
        <v>10.38</v>
      </c>
      <c r="AS3865" s="208">
        <v>6.4640000000000004</v>
      </c>
      <c r="AT3865" s="208">
        <v>4.6399999999999997</v>
      </c>
      <c r="AU3865" s="208">
        <v>2.1709999999999998</v>
      </c>
      <c r="AV3865" s="208">
        <v>0.28000000000000003</v>
      </c>
      <c r="AW3865" s="208">
        <v>0.70199999999999996</v>
      </c>
      <c r="AX3865" s="208">
        <v>0.21099999999999999</v>
      </c>
      <c r="AY3865" s="208">
        <v>3.1190000000000002</v>
      </c>
      <c r="AZ3865" s="208">
        <v>3.1459999999999999</v>
      </c>
      <c r="BA3865" s="208">
        <v>6.2679999999999998</v>
      </c>
      <c r="BB3865" s="21">
        <f t="shared" si="446"/>
        <v>13.821</v>
      </c>
      <c r="BC3865" s="21"/>
      <c r="BD3865" s="22">
        <f t="shared" si="444"/>
        <v>18.576612903225804</v>
      </c>
      <c r="BE3865" s="21"/>
      <c r="BF3865" s="21"/>
      <c r="BG3865" s="10"/>
      <c r="BH3865" s="21">
        <f t="shared" si="445"/>
        <v>0</v>
      </c>
      <c r="BI3865" s="22">
        <f t="shared" si="445"/>
        <v>1.3820999999999998E-2</v>
      </c>
      <c r="BJ3865" s="21"/>
      <c r="BK3865" s="21">
        <v>0</v>
      </c>
      <c r="BL3865" s="22">
        <v>4.1462999999999993E-2</v>
      </c>
      <c r="BM3865" s="21"/>
      <c r="BN3865" s="21">
        <f t="shared" si="447"/>
        <v>0</v>
      </c>
      <c r="BO3865" s="22">
        <f t="shared" si="447"/>
        <v>0.16585199999999997</v>
      </c>
      <c r="BP3865" s="21">
        <f t="shared" si="447"/>
        <v>0</v>
      </c>
    </row>
    <row r="3866" spans="1:68" ht="11.1" hidden="1" customHeight="1" outlineLevel="1" collapsed="1" x14ac:dyDescent="0.2">
      <c r="A3866" s="10"/>
      <c r="B3866" s="18"/>
      <c r="C3866" s="18"/>
      <c r="D3866" s="18"/>
      <c r="E3866" s="19" t="s">
        <v>3319</v>
      </c>
      <c r="F3866" s="209">
        <v>4.726</v>
      </c>
      <c r="G3866" s="209">
        <v>3.7429999999999999</v>
      </c>
      <c r="H3866" s="209">
        <v>2.9420000000000002</v>
      </c>
      <c r="I3866" s="240">
        <v>2.2570000000000001</v>
      </c>
      <c r="J3866" s="240"/>
      <c r="K3866" s="209">
        <v>0.28599999999999998</v>
      </c>
      <c r="L3866" s="20"/>
      <c r="M3866" s="20"/>
      <c r="N3866" s="20"/>
      <c r="O3866" s="20"/>
      <c r="P3866" s="209">
        <v>2.3410000000000002</v>
      </c>
      <c r="Q3866" s="209">
        <v>3.3759999999999999</v>
      </c>
      <c r="R3866" s="209">
        <v>5.15</v>
      </c>
      <c r="S3866" s="209">
        <v>3.528</v>
      </c>
      <c r="T3866" s="209">
        <v>4.2050000000000001</v>
      </c>
      <c r="U3866" s="209">
        <v>2.528</v>
      </c>
      <c r="V3866" s="209">
        <v>1.18</v>
      </c>
      <c r="W3866" s="209">
        <v>0.68</v>
      </c>
      <c r="X3866" s="20"/>
      <c r="Y3866" s="20"/>
      <c r="Z3866" s="20"/>
      <c r="AA3866" s="20"/>
      <c r="AB3866" s="209">
        <v>2.593</v>
      </c>
      <c r="AC3866" s="209">
        <v>2.9</v>
      </c>
      <c r="AD3866" s="209">
        <v>3.4670000000000001</v>
      </c>
      <c r="AE3866" s="209">
        <v>5.4630000000000001</v>
      </c>
      <c r="AF3866" s="209">
        <v>2.8260000000000001</v>
      </c>
      <c r="AG3866" s="209">
        <v>0.8</v>
      </c>
      <c r="AH3866" s="20"/>
      <c r="AI3866" s="209">
        <v>2.7109999999999999</v>
      </c>
      <c r="AJ3866" s="20"/>
      <c r="AK3866" s="20"/>
      <c r="AL3866" s="20"/>
      <c r="AM3866" s="209">
        <v>0.85799999999999998</v>
      </c>
      <c r="AN3866" s="209">
        <v>1.798</v>
      </c>
      <c r="AO3866" s="209">
        <v>2.3340000000000001</v>
      </c>
      <c r="AP3866" s="209">
        <v>4</v>
      </c>
      <c r="AQ3866" s="209">
        <v>1.5</v>
      </c>
      <c r="AR3866" s="209">
        <v>3.355</v>
      </c>
      <c r="AS3866" s="209">
        <v>0.8</v>
      </c>
      <c r="AT3866" s="209">
        <v>6.6580000000000004</v>
      </c>
      <c r="AU3866" s="209">
        <v>0.39700000000000002</v>
      </c>
      <c r="AV3866" s="20"/>
      <c r="AW3866" s="20"/>
      <c r="AX3866" s="20"/>
      <c r="AY3866" s="20"/>
      <c r="AZ3866" s="209">
        <v>0.70499999999999996</v>
      </c>
      <c r="BA3866" s="209">
        <v>1.5629999999999999</v>
      </c>
      <c r="BB3866" s="56">
        <f>BB3867+BB3868</f>
        <v>10.587</v>
      </c>
      <c r="BC3866" s="21">
        <f>BD3866</f>
        <v>14.229838709677418</v>
      </c>
      <c r="BD3866" s="22">
        <f t="shared" ref="BD3866:BD3929" si="448">(BB3866/31/24)*1000</f>
        <v>14.229838709677418</v>
      </c>
      <c r="BE3866" s="21">
        <f>BC3866-BD3866</f>
        <v>0</v>
      </c>
      <c r="BF3866" s="90">
        <v>12.75</v>
      </c>
      <c r="BG3866" s="10">
        <v>6</v>
      </c>
      <c r="BH3866" s="21">
        <f t="shared" si="445"/>
        <v>1.0586999999999999E-2</v>
      </c>
      <c r="BI3866" s="22">
        <f t="shared" si="445"/>
        <v>1.0586999999999999E-2</v>
      </c>
      <c r="BJ3866" s="21">
        <f>BH3866-BI3866</f>
        <v>0</v>
      </c>
      <c r="BK3866" s="21">
        <v>3.1760999999999998E-2</v>
      </c>
      <c r="BL3866" s="22">
        <v>3.1760999999999998E-2</v>
      </c>
      <c r="BM3866" s="21">
        <v>0</v>
      </c>
      <c r="BN3866" s="21">
        <f t="shared" si="447"/>
        <v>0.12704399999999999</v>
      </c>
      <c r="BO3866" s="22">
        <f t="shared" si="447"/>
        <v>0.12704399999999999</v>
      </c>
      <c r="BP3866" s="21">
        <f t="shared" si="447"/>
        <v>0</v>
      </c>
    </row>
    <row r="3867" spans="1:68" ht="11.1" hidden="1" customHeight="1" outlineLevel="2" x14ac:dyDescent="0.2">
      <c r="A3867" s="10"/>
      <c r="B3867" s="18"/>
      <c r="C3867" s="18"/>
      <c r="D3867" s="18"/>
      <c r="E3867" s="23" t="s">
        <v>3320</v>
      </c>
      <c r="F3867" s="208">
        <v>1.2450000000000001</v>
      </c>
      <c r="G3867" s="208">
        <v>1.002</v>
      </c>
      <c r="H3867" s="208">
        <v>0.76600000000000001</v>
      </c>
      <c r="I3867" s="239">
        <v>0.63500000000000001</v>
      </c>
      <c r="J3867" s="239"/>
      <c r="K3867" s="208">
        <v>0.28599999999999998</v>
      </c>
      <c r="L3867" s="24"/>
      <c r="M3867" s="24"/>
      <c r="N3867" s="24"/>
      <c r="O3867" s="24"/>
      <c r="P3867" s="208">
        <v>0.78200000000000003</v>
      </c>
      <c r="Q3867" s="208">
        <v>0.83</v>
      </c>
      <c r="R3867" s="208">
        <v>1.2210000000000001</v>
      </c>
      <c r="S3867" s="208">
        <v>0.56799999999999995</v>
      </c>
      <c r="T3867" s="208">
        <v>4.2050000000000001</v>
      </c>
      <c r="U3867" s="208">
        <v>2.528</v>
      </c>
      <c r="V3867" s="208">
        <v>1.18</v>
      </c>
      <c r="W3867" s="208">
        <v>0.68</v>
      </c>
      <c r="X3867" s="24"/>
      <c r="Y3867" s="24"/>
      <c r="Z3867" s="24"/>
      <c r="AA3867" s="24"/>
      <c r="AB3867" s="208">
        <v>2.593</v>
      </c>
      <c r="AC3867" s="208">
        <v>2.9</v>
      </c>
      <c r="AD3867" s="208">
        <v>3.4670000000000001</v>
      </c>
      <c r="AE3867" s="208">
        <v>5.4630000000000001</v>
      </c>
      <c r="AF3867" s="208">
        <v>2.8260000000000001</v>
      </c>
      <c r="AG3867" s="208">
        <v>0.8</v>
      </c>
      <c r="AH3867" s="24"/>
      <c r="AI3867" s="208">
        <v>2.7109999999999999</v>
      </c>
      <c r="AJ3867" s="24"/>
      <c r="AK3867" s="24"/>
      <c r="AL3867" s="24"/>
      <c r="AM3867" s="208">
        <v>0.85799999999999998</v>
      </c>
      <c r="AN3867" s="208">
        <v>1.798</v>
      </c>
      <c r="AO3867" s="208">
        <v>2.3340000000000001</v>
      </c>
      <c r="AP3867" s="208">
        <v>4</v>
      </c>
      <c r="AQ3867" s="208">
        <v>1.5</v>
      </c>
      <c r="AR3867" s="208">
        <v>3.355</v>
      </c>
      <c r="AS3867" s="208">
        <v>0.8</v>
      </c>
      <c r="AT3867" s="208">
        <v>6.6580000000000004</v>
      </c>
      <c r="AU3867" s="208">
        <v>0.39700000000000002</v>
      </c>
      <c r="AV3867" s="24"/>
      <c r="AW3867" s="24"/>
      <c r="AX3867" s="24"/>
      <c r="AY3867" s="24"/>
      <c r="AZ3867" s="208">
        <v>0.70499999999999996</v>
      </c>
      <c r="BA3867" s="208">
        <v>1.5629999999999999</v>
      </c>
      <c r="BB3867" s="21">
        <f t="shared" si="446"/>
        <v>6.6580000000000004</v>
      </c>
      <c r="BC3867" s="21"/>
      <c r="BD3867" s="22">
        <f t="shared" si="448"/>
        <v>8.9489247311827977</v>
      </c>
      <c r="BE3867" s="21"/>
      <c r="BF3867" s="21"/>
      <c r="BG3867" s="10"/>
      <c r="BH3867" s="21">
        <f t="shared" si="445"/>
        <v>0</v>
      </c>
      <c r="BI3867" s="22">
        <f t="shared" si="445"/>
        <v>6.6580000000000007E-3</v>
      </c>
      <c r="BJ3867" s="21"/>
      <c r="BK3867" s="21">
        <v>0</v>
      </c>
      <c r="BL3867" s="22">
        <v>1.9974000000000002E-2</v>
      </c>
      <c r="BM3867" s="21"/>
      <c r="BN3867" s="21">
        <f t="shared" si="447"/>
        <v>0</v>
      </c>
      <c r="BO3867" s="22">
        <f t="shared" si="447"/>
        <v>7.9896000000000009E-2</v>
      </c>
      <c r="BP3867" s="21">
        <f t="shared" si="447"/>
        <v>0</v>
      </c>
    </row>
    <row r="3868" spans="1:68" ht="11.1" hidden="1" customHeight="1" outlineLevel="2" x14ac:dyDescent="0.2">
      <c r="A3868" s="10"/>
      <c r="B3868" s="18"/>
      <c r="C3868" s="18"/>
      <c r="D3868" s="18"/>
      <c r="E3868" s="23" t="s">
        <v>3321</v>
      </c>
      <c r="F3868" s="208">
        <v>3.4809999999999999</v>
      </c>
      <c r="G3868" s="208">
        <v>2.7410000000000001</v>
      </c>
      <c r="H3868" s="208">
        <v>2.1760000000000002</v>
      </c>
      <c r="I3868" s="239">
        <v>1.6220000000000001</v>
      </c>
      <c r="J3868" s="239"/>
      <c r="K3868" s="24"/>
      <c r="L3868" s="24"/>
      <c r="M3868" s="24"/>
      <c r="N3868" s="24"/>
      <c r="O3868" s="24"/>
      <c r="P3868" s="208">
        <v>1.5589999999999999</v>
      </c>
      <c r="Q3868" s="208">
        <v>2.5459999999999998</v>
      </c>
      <c r="R3868" s="208">
        <v>3.9289999999999998</v>
      </c>
      <c r="S3868" s="208">
        <v>2.96</v>
      </c>
      <c r="T3868" s="24"/>
      <c r="U3868" s="24"/>
      <c r="V3868" s="24"/>
      <c r="W3868" s="24"/>
      <c r="X3868" s="24"/>
      <c r="Y3868" s="24"/>
      <c r="Z3868" s="24"/>
      <c r="AA3868" s="24"/>
      <c r="AB3868" s="24"/>
      <c r="AC3868" s="24"/>
      <c r="AD3868" s="24"/>
      <c r="AE3868" s="24"/>
      <c r="AF3868" s="24"/>
      <c r="AG3868" s="24"/>
      <c r="AH3868" s="24"/>
      <c r="AI3868" s="24"/>
      <c r="AJ3868" s="24"/>
      <c r="AK3868" s="24"/>
      <c r="AL3868" s="24"/>
      <c r="AM3868" s="24"/>
      <c r="AN3868" s="24"/>
      <c r="AO3868" s="24"/>
      <c r="AP3868" s="24"/>
      <c r="AQ3868" s="24"/>
      <c r="AR3868" s="24"/>
      <c r="AS3868" s="24"/>
      <c r="AT3868" s="24"/>
      <c r="AU3868" s="24"/>
      <c r="AV3868" s="24"/>
      <c r="AW3868" s="24"/>
      <c r="AX3868" s="24"/>
      <c r="AY3868" s="24"/>
      <c r="AZ3868" s="24"/>
      <c r="BA3868" s="24"/>
      <c r="BB3868" s="21">
        <f t="shared" si="446"/>
        <v>3.9289999999999998</v>
      </c>
      <c r="BC3868" s="21"/>
      <c r="BD3868" s="22">
        <f t="shared" si="448"/>
        <v>5.280913978494624</v>
      </c>
      <c r="BE3868" s="21"/>
      <c r="BF3868" s="21"/>
      <c r="BG3868" s="10"/>
      <c r="BH3868" s="21">
        <f t="shared" si="445"/>
        <v>0</v>
      </c>
      <c r="BI3868" s="22">
        <f t="shared" si="445"/>
        <v>3.9290000000000002E-3</v>
      </c>
      <c r="BJ3868" s="21"/>
      <c r="BK3868" s="21">
        <v>0</v>
      </c>
      <c r="BL3868" s="22">
        <v>1.1787000000000001E-2</v>
      </c>
      <c r="BM3868" s="21"/>
      <c r="BN3868" s="21">
        <f t="shared" si="447"/>
        <v>0</v>
      </c>
      <c r="BO3868" s="22">
        <f t="shared" si="447"/>
        <v>4.7148000000000002E-2</v>
      </c>
      <c r="BP3868" s="21">
        <f t="shared" si="447"/>
        <v>0</v>
      </c>
    </row>
    <row r="3869" spans="1:68" ht="11.1" hidden="1" customHeight="1" outlineLevel="1" collapsed="1" x14ac:dyDescent="0.2">
      <c r="A3869" s="10"/>
      <c r="B3869" s="18"/>
      <c r="C3869" s="18"/>
      <c r="D3869" s="18"/>
      <c r="E3869" s="19" t="s">
        <v>3322</v>
      </c>
      <c r="F3869" s="20"/>
      <c r="G3869" s="20"/>
      <c r="H3869" s="20"/>
      <c r="I3869" s="20"/>
      <c r="J3869" s="20"/>
      <c r="K3869" s="20"/>
      <c r="L3869" s="20"/>
      <c r="M3869" s="20"/>
      <c r="N3869" s="20"/>
      <c r="O3869" s="20"/>
      <c r="P3869" s="20"/>
      <c r="Q3869" s="20"/>
      <c r="R3869" s="20"/>
      <c r="S3869" s="20"/>
      <c r="T3869" s="20"/>
      <c r="U3869" s="20"/>
      <c r="V3869" s="20"/>
      <c r="W3869" s="20"/>
      <c r="X3869" s="20"/>
      <c r="Y3869" s="20"/>
      <c r="Z3869" s="20"/>
      <c r="AA3869" s="20"/>
      <c r="AB3869" s="209">
        <v>0.48099999999999998</v>
      </c>
      <c r="AC3869" s="209">
        <v>1.415</v>
      </c>
      <c r="AD3869" s="209">
        <v>0.76900000000000002</v>
      </c>
      <c r="AE3869" s="209">
        <v>0.747</v>
      </c>
      <c r="AF3869" s="209">
        <v>0.57399999999999995</v>
      </c>
      <c r="AG3869" s="209">
        <v>0.37</v>
      </c>
      <c r="AH3869" s="209">
        <v>0.30099999999999999</v>
      </c>
      <c r="AI3869" s="209">
        <v>0.28000000000000003</v>
      </c>
      <c r="AJ3869" s="209">
        <v>0.19800000000000001</v>
      </c>
      <c r="AK3869" s="209">
        <v>0.49</v>
      </c>
      <c r="AL3869" s="209">
        <v>0.216</v>
      </c>
      <c r="AM3869" s="209">
        <v>0.312</v>
      </c>
      <c r="AN3869" s="209">
        <v>0.36799999999999999</v>
      </c>
      <c r="AO3869" s="209">
        <v>0.42199999999999999</v>
      </c>
      <c r="AP3869" s="209">
        <v>0.64200000000000002</v>
      </c>
      <c r="AQ3869" s="209">
        <v>0.70099999999999996</v>
      </c>
      <c r="AR3869" s="209">
        <v>0.69599999999999995</v>
      </c>
      <c r="AS3869" s="209">
        <v>0.36599999999999999</v>
      </c>
      <c r="AT3869" s="209">
        <v>0.34300000000000003</v>
      </c>
      <c r="AU3869" s="209">
        <v>0.26400000000000001</v>
      </c>
      <c r="AV3869" s="209">
        <v>0.216</v>
      </c>
      <c r="AW3869" s="209">
        <v>0.24</v>
      </c>
      <c r="AX3869" s="20"/>
      <c r="AY3869" s="209">
        <v>0.57399999999999995</v>
      </c>
      <c r="AZ3869" s="209">
        <v>0.36599999999999999</v>
      </c>
      <c r="BA3869" s="209">
        <v>0.44600000000000001</v>
      </c>
      <c r="BB3869" s="21">
        <f t="shared" si="446"/>
        <v>1.415</v>
      </c>
      <c r="BC3869" s="21">
        <f>BF3869</f>
        <v>9.4</v>
      </c>
      <c r="BD3869" s="22">
        <f t="shared" si="448"/>
        <v>1.9018817204301075</v>
      </c>
      <c r="BE3869" s="21">
        <f>BC3869-BD3869</f>
        <v>7.4981182795698924</v>
      </c>
      <c r="BF3869" s="92">
        <v>9.4</v>
      </c>
      <c r="BG3869" s="10">
        <v>6</v>
      </c>
      <c r="BH3869" s="21">
        <f t="shared" si="445"/>
        <v>6.9936E-3</v>
      </c>
      <c r="BI3869" s="22">
        <f t="shared" si="445"/>
        <v>1.4149999999999998E-3</v>
      </c>
      <c r="BJ3869" s="21">
        <f>BH3869-BI3869</f>
        <v>5.5786000000000004E-3</v>
      </c>
      <c r="BK3869" s="21">
        <v>2.0980800000000001E-2</v>
      </c>
      <c r="BL3869" s="22">
        <v>4.2449999999999996E-3</v>
      </c>
      <c r="BM3869" s="21">
        <v>1.6735800000000002E-2</v>
      </c>
      <c r="BN3869" s="21">
        <f t="shared" si="447"/>
        <v>8.3923200000000003E-2</v>
      </c>
      <c r="BO3869" s="22">
        <f t="shared" si="447"/>
        <v>1.6979999999999999E-2</v>
      </c>
      <c r="BP3869" s="21">
        <f t="shared" si="447"/>
        <v>6.6943200000000008E-2</v>
      </c>
    </row>
    <row r="3870" spans="1:68" ht="11.1" hidden="1" customHeight="1" outlineLevel="2" x14ac:dyDescent="0.2">
      <c r="A3870" s="10"/>
      <c r="B3870" s="18"/>
      <c r="C3870" s="18"/>
      <c r="D3870" s="18"/>
      <c r="E3870" s="23" t="s">
        <v>3323</v>
      </c>
      <c r="F3870" s="24"/>
      <c r="G3870" s="24"/>
      <c r="H3870" s="24"/>
      <c r="I3870" s="24"/>
      <c r="J3870" s="24"/>
      <c r="K3870" s="24"/>
      <c r="L3870" s="24"/>
      <c r="M3870" s="24"/>
      <c r="N3870" s="24"/>
      <c r="O3870" s="24"/>
      <c r="P3870" s="24"/>
      <c r="Q3870" s="24"/>
      <c r="R3870" s="24"/>
      <c r="S3870" s="24"/>
      <c r="T3870" s="24"/>
      <c r="U3870" s="24"/>
      <c r="V3870" s="24"/>
      <c r="W3870" s="24"/>
      <c r="X3870" s="24"/>
      <c r="Y3870" s="24"/>
      <c r="Z3870" s="24"/>
      <c r="AA3870" s="24"/>
      <c r="AB3870" s="208">
        <v>0.48099999999999998</v>
      </c>
      <c r="AC3870" s="208">
        <v>1.415</v>
      </c>
      <c r="AD3870" s="208">
        <v>0.76900000000000002</v>
      </c>
      <c r="AE3870" s="208">
        <v>0.747</v>
      </c>
      <c r="AF3870" s="208">
        <v>0.57399999999999995</v>
      </c>
      <c r="AG3870" s="208">
        <v>0.37</v>
      </c>
      <c r="AH3870" s="208">
        <v>0.30099999999999999</v>
      </c>
      <c r="AI3870" s="208">
        <v>0.28000000000000003</v>
      </c>
      <c r="AJ3870" s="208">
        <v>0.19800000000000001</v>
      </c>
      <c r="AK3870" s="208">
        <v>0.49</v>
      </c>
      <c r="AL3870" s="208">
        <v>0.216</v>
      </c>
      <c r="AM3870" s="208">
        <v>0.312</v>
      </c>
      <c r="AN3870" s="208">
        <v>0.36799999999999999</v>
      </c>
      <c r="AO3870" s="208">
        <v>0.42199999999999999</v>
      </c>
      <c r="AP3870" s="208">
        <v>0.64200000000000002</v>
      </c>
      <c r="AQ3870" s="208">
        <v>0.70099999999999996</v>
      </c>
      <c r="AR3870" s="208">
        <v>0.69599999999999995</v>
      </c>
      <c r="AS3870" s="208">
        <v>0.36599999999999999</v>
      </c>
      <c r="AT3870" s="208">
        <v>0.34300000000000003</v>
      </c>
      <c r="AU3870" s="208">
        <v>0.26400000000000001</v>
      </c>
      <c r="AV3870" s="208">
        <v>0.216</v>
      </c>
      <c r="AW3870" s="208">
        <v>0.24</v>
      </c>
      <c r="AX3870" s="24"/>
      <c r="AY3870" s="208">
        <v>0.57399999999999995</v>
      </c>
      <c r="AZ3870" s="208">
        <v>0.36599999999999999</v>
      </c>
      <c r="BA3870" s="208">
        <v>0.44600000000000001</v>
      </c>
      <c r="BB3870" s="21">
        <f t="shared" si="446"/>
        <v>1.415</v>
      </c>
      <c r="BC3870" s="21"/>
      <c r="BD3870" s="22">
        <f t="shared" si="448"/>
        <v>1.9018817204301075</v>
      </c>
      <c r="BE3870" s="21"/>
      <c r="BF3870" s="21"/>
      <c r="BG3870" s="10"/>
      <c r="BH3870" s="21">
        <f t="shared" si="445"/>
        <v>0</v>
      </c>
      <c r="BI3870" s="22">
        <f t="shared" si="445"/>
        <v>1.4149999999999998E-3</v>
      </c>
      <c r="BJ3870" s="21"/>
      <c r="BK3870" s="21">
        <v>0</v>
      </c>
      <c r="BL3870" s="22">
        <v>4.2449999999999996E-3</v>
      </c>
      <c r="BM3870" s="21"/>
      <c r="BN3870" s="21">
        <f t="shared" si="447"/>
        <v>0</v>
      </c>
      <c r="BO3870" s="22">
        <f t="shared" si="447"/>
        <v>1.6979999999999999E-2</v>
      </c>
      <c r="BP3870" s="21">
        <f t="shared" si="447"/>
        <v>0</v>
      </c>
    </row>
    <row r="3871" spans="1:68" ht="11.1" hidden="1" customHeight="1" outlineLevel="1" collapsed="1" x14ac:dyDescent="0.2">
      <c r="A3871" s="10"/>
      <c r="B3871" s="18"/>
      <c r="C3871" s="18"/>
      <c r="D3871" s="18"/>
      <c r="E3871" s="19" t="s">
        <v>3324</v>
      </c>
      <c r="F3871" s="209">
        <v>20.178999999999998</v>
      </c>
      <c r="G3871" s="209">
        <v>16.757999999999999</v>
      </c>
      <c r="H3871" s="209">
        <v>18.055</v>
      </c>
      <c r="I3871" s="240">
        <v>15.037000000000001</v>
      </c>
      <c r="J3871" s="240"/>
      <c r="K3871" s="209">
        <v>5.4560000000000004</v>
      </c>
      <c r="L3871" s="20"/>
      <c r="M3871" s="20"/>
      <c r="N3871" s="20"/>
      <c r="O3871" s="209">
        <v>4.851</v>
      </c>
      <c r="P3871" s="209">
        <v>17.315999999999999</v>
      </c>
      <c r="Q3871" s="209">
        <v>24.14</v>
      </c>
      <c r="R3871" s="209">
        <v>26.558</v>
      </c>
      <c r="S3871" s="209">
        <v>24.884</v>
      </c>
      <c r="T3871" s="209">
        <v>23.11</v>
      </c>
      <c r="U3871" s="209">
        <v>22.689</v>
      </c>
      <c r="V3871" s="209">
        <v>16.556999999999999</v>
      </c>
      <c r="W3871" s="209">
        <v>9.5329999999999995</v>
      </c>
      <c r="X3871" s="20"/>
      <c r="Y3871" s="20"/>
      <c r="Z3871" s="20"/>
      <c r="AA3871" s="209">
        <v>3.3220000000000001</v>
      </c>
      <c r="AB3871" s="209">
        <v>11.856999999999999</v>
      </c>
      <c r="AC3871" s="209">
        <v>17.138999999999999</v>
      </c>
      <c r="AD3871" s="209">
        <v>23.143000000000001</v>
      </c>
      <c r="AE3871" s="209">
        <v>21.568000000000001</v>
      </c>
      <c r="AF3871" s="209">
        <v>18.501999999999999</v>
      </c>
      <c r="AG3871" s="209">
        <v>14.968</v>
      </c>
      <c r="AH3871" s="209">
        <v>11.616</v>
      </c>
      <c r="AI3871" s="209">
        <v>6.12</v>
      </c>
      <c r="AJ3871" s="20"/>
      <c r="AK3871" s="20"/>
      <c r="AL3871" s="20"/>
      <c r="AM3871" s="20"/>
      <c r="AN3871" s="209">
        <v>41.511000000000003</v>
      </c>
      <c r="AO3871" s="209">
        <v>20.451000000000001</v>
      </c>
      <c r="AP3871" s="209">
        <v>29.053999999999998</v>
      </c>
      <c r="AQ3871" s="209">
        <v>15.837</v>
      </c>
      <c r="AR3871" s="209">
        <v>22.484000000000002</v>
      </c>
      <c r="AS3871" s="209">
        <v>18.358000000000001</v>
      </c>
      <c r="AT3871" s="209">
        <v>11.62</v>
      </c>
      <c r="AU3871" s="20"/>
      <c r="AV3871" s="209">
        <v>4.7110000000000003</v>
      </c>
      <c r="AW3871" s="20"/>
      <c r="AX3871" s="20"/>
      <c r="AY3871" s="20"/>
      <c r="AZ3871" s="209">
        <v>14.811999999999999</v>
      </c>
      <c r="BA3871" s="209">
        <v>16.288</v>
      </c>
      <c r="BB3871" s="21">
        <f t="shared" si="446"/>
        <v>41.511000000000003</v>
      </c>
      <c r="BC3871" s="21">
        <f>BD3871</f>
        <v>55.79435483870968</v>
      </c>
      <c r="BD3871" s="22">
        <f t="shared" si="448"/>
        <v>55.79435483870968</v>
      </c>
      <c r="BE3871" s="21">
        <f>BC3871-BD3871</f>
        <v>0</v>
      </c>
      <c r="BF3871" s="90">
        <v>55.62</v>
      </c>
      <c r="BG3871" s="10">
        <v>5</v>
      </c>
      <c r="BH3871" s="21">
        <f t="shared" si="445"/>
        <v>4.1510999999999999E-2</v>
      </c>
      <c r="BI3871" s="22">
        <f t="shared" si="445"/>
        <v>4.1510999999999999E-2</v>
      </c>
      <c r="BJ3871" s="21">
        <f>BH3871-BI3871</f>
        <v>0</v>
      </c>
      <c r="BK3871" s="21">
        <v>0.124533</v>
      </c>
      <c r="BL3871" s="22">
        <v>0.124533</v>
      </c>
      <c r="BM3871" s="21">
        <v>0</v>
      </c>
      <c r="BN3871" s="21">
        <f t="shared" si="447"/>
        <v>0.49813200000000002</v>
      </c>
      <c r="BO3871" s="22">
        <f t="shared" si="447"/>
        <v>0.49813200000000002</v>
      </c>
      <c r="BP3871" s="21">
        <f t="shared" si="447"/>
        <v>0</v>
      </c>
    </row>
    <row r="3872" spans="1:68" ht="11.1" hidden="1" customHeight="1" outlineLevel="2" x14ac:dyDescent="0.2">
      <c r="A3872" s="10"/>
      <c r="B3872" s="18"/>
      <c r="C3872" s="18"/>
      <c r="D3872" s="18"/>
      <c r="E3872" s="23" t="s">
        <v>3325</v>
      </c>
      <c r="F3872" s="208">
        <v>20.178999999999998</v>
      </c>
      <c r="G3872" s="208">
        <v>16.757999999999999</v>
      </c>
      <c r="H3872" s="208">
        <v>18.055</v>
      </c>
      <c r="I3872" s="239">
        <v>15.037000000000001</v>
      </c>
      <c r="J3872" s="239"/>
      <c r="K3872" s="208">
        <v>5.4560000000000004</v>
      </c>
      <c r="L3872" s="24"/>
      <c r="M3872" s="24"/>
      <c r="N3872" s="24"/>
      <c r="O3872" s="208">
        <v>4.851</v>
      </c>
      <c r="P3872" s="208">
        <v>17.315999999999999</v>
      </c>
      <c r="Q3872" s="208">
        <v>24.14</v>
      </c>
      <c r="R3872" s="208">
        <v>26.558</v>
      </c>
      <c r="S3872" s="208">
        <v>24.884</v>
      </c>
      <c r="T3872" s="208">
        <v>23.11</v>
      </c>
      <c r="U3872" s="208">
        <v>22.689</v>
      </c>
      <c r="V3872" s="208">
        <v>16.556999999999999</v>
      </c>
      <c r="W3872" s="208">
        <v>9.5329999999999995</v>
      </c>
      <c r="X3872" s="24"/>
      <c r="Y3872" s="24"/>
      <c r="Z3872" s="24"/>
      <c r="AA3872" s="208">
        <v>3.3220000000000001</v>
      </c>
      <c r="AB3872" s="208">
        <v>11.856999999999999</v>
      </c>
      <c r="AC3872" s="208">
        <v>17.138999999999999</v>
      </c>
      <c r="AD3872" s="208">
        <v>23.143000000000001</v>
      </c>
      <c r="AE3872" s="208">
        <v>21.568000000000001</v>
      </c>
      <c r="AF3872" s="208">
        <v>18.501999999999999</v>
      </c>
      <c r="AG3872" s="208">
        <v>14.968</v>
      </c>
      <c r="AH3872" s="208">
        <v>11.616</v>
      </c>
      <c r="AI3872" s="208">
        <v>6.12</v>
      </c>
      <c r="AJ3872" s="24"/>
      <c r="AK3872" s="24"/>
      <c r="AL3872" s="24"/>
      <c r="AM3872" s="24"/>
      <c r="AN3872" s="208">
        <v>41.511000000000003</v>
      </c>
      <c r="AO3872" s="208">
        <v>20.451000000000001</v>
      </c>
      <c r="AP3872" s="208">
        <v>29.053999999999998</v>
      </c>
      <c r="AQ3872" s="208">
        <v>15.837</v>
      </c>
      <c r="AR3872" s="208">
        <v>22.484000000000002</v>
      </c>
      <c r="AS3872" s="208">
        <v>18.358000000000001</v>
      </c>
      <c r="AT3872" s="208">
        <v>11.62</v>
      </c>
      <c r="AU3872" s="24"/>
      <c r="AV3872" s="208">
        <v>4.7110000000000003</v>
      </c>
      <c r="AW3872" s="24"/>
      <c r="AX3872" s="24"/>
      <c r="AY3872" s="24"/>
      <c r="AZ3872" s="208">
        <v>14.811999999999999</v>
      </c>
      <c r="BA3872" s="208">
        <v>16.288</v>
      </c>
      <c r="BB3872" s="21">
        <f t="shared" si="446"/>
        <v>41.511000000000003</v>
      </c>
      <c r="BC3872" s="21"/>
      <c r="BD3872" s="22">
        <f t="shared" si="448"/>
        <v>55.79435483870968</v>
      </c>
      <c r="BE3872" s="21"/>
      <c r="BF3872" s="21"/>
      <c r="BG3872" s="10"/>
      <c r="BH3872" s="21">
        <f t="shared" si="445"/>
        <v>0</v>
      </c>
      <c r="BI3872" s="22">
        <f t="shared" si="445"/>
        <v>4.1510999999999999E-2</v>
      </c>
      <c r="BJ3872" s="21"/>
      <c r="BK3872" s="21">
        <v>0</v>
      </c>
      <c r="BL3872" s="22">
        <v>0.124533</v>
      </c>
      <c r="BM3872" s="21"/>
      <c r="BN3872" s="21">
        <f t="shared" si="447"/>
        <v>0</v>
      </c>
      <c r="BO3872" s="22">
        <f t="shared" si="447"/>
        <v>0.49813200000000002</v>
      </c>
      <c r="BP3872" s="21">
        <f t="shared" si="447"/>
        <v>0</v>
      </c>
    </row>
    <row r="3873" spans="1:68" ht="11.1" hidden="1" customHeight="1" outlineLevel="1" collapsed="1" x14ac:dyDescent="0.2">
      <c r="A3873" s="10"/>
      <c r="B3873" s="18"/>
      <c r="C3873" s="18"/>
      <c r="D3873" s="18"/>
      <c r="E3873" s="19" t="s">
        <v>3326</v>
      </c>
      <c r="F3873" s="20"/>
      <c r="G3873" s="20"/>
      <c r="H3873" s="20"/>
      <c r="I3873" s="20"/>
      <c r="J3873" s="20"/>
      <c r="K3873" s="20"/>
      <c r="L3873" s="20"/>
      <c r="M3873" s="20"/>
      <c r="N3873" s="20"/>
      <c r="O3873" s="20"/>
      <c r="P3873" s="209">
        <v>1.728</v>
      </c>
      <c r="Q3873" s="209">
        <v>0.496</v>
      </c>
      <c r="R3873" s="209">
        <v>0.57499999999999996</v>
      </c>
      <c r="S3873" s="209">
        <v>2.3260000000000001</v>
      </c>
      <c r="T3873" s="209">
        <v>3.048</v>
      </c>
      <c r="U3873" s="209">
        <v>1.887</v>
      </c>
      <c r="V3873" s="209">
        <v>1.7809999999999999</v>
      </c>
      <c r="W3873" s="209">
        <v>0.7</v>
      </c>
      <c r="X3873" s="20"/>
      <c r="Y3873" s="20"/>
      <c r="Z3873" s="20"/>
      <c r="AA3873" s="209">
        <v>1.43</v>
      </c>
      <c r="AB3873" s="209">
        <v>1.6379999999999999</v>
      </c>
      <c r="AC3873" s="209">
        <v>7.29</v>
      </c>
      <c r="AD3873" s="209">
        <v>5.6</v>
      </c>
      <c r="AE3873" s="209">
        <v>5.1669999999999998</v>
      </c>
      <c r="AF3873" s="209">
        <v>3.3540000000000001</v>
      </c>
      <c r="AG3873" s="209">
        <v>2.8530000000000002</v>
      </c>
      <c r="AH3873" s="209">
        <v>1.39</v>
      </c>
      <c r="AI3873" s="209">
        <v>1.2849999999999999</v>
      </c>
      <c r="AJ3873" s="20"/>
      <c r="AK3873" s="20"/>
      <c r="AL3873" s="20"/>
      <c r="AM3873" s="209">
        <v>1.046</v>
      </c>
      <c r="AN3873" s="209">
        <v>3.399</v>
      </c>
      <c r="AO3873" s="209">
        <v>3.53</v>
      </c>
      <c r="AP3873" s="209">
        <v>3.66</v>
      </c>
      <c r="AQ3873" s="209">
        <v>0.37</v>
      </c>
      <c r="AR3873" s="209">
        <v>6.1</v>
      </c>
      <c r="AS3873" s="209">
        <v>2.1890000000000001</v>
      </c>
      <c r="AT3873" s="209">
        <v>1.8919999999999999</v>
      </c>
      <c r="AU3873" s="209">
        <v>0.8</v>
      </c>
      <c r="AV3873" s="20"/>
      <c r="AW3873" s="20"/>
      <c r="AX3873" s="20"/>
      <c r="AY3873" s="20"/>
      <c r="AZ3873" s="209">
        <v>1.95</v>
      </c>
      <c r="BA3873" s="209">
        <v>2.0089999999999999</v>
      </c>
      <c r="BB3873" s="21">
        <f t="shared" si="446"/>
        <v>7.29</v>
      </c>
      <c r="BC3873" s="21">
        <f>BF3873</f>
        <v>11.2</v>
      </c>
      <c r="BD3873" s="22">
        <f t="shared" si="448"/>
        <v>9.7983870967741939</v>
      </c>
      <c r="BE3873" s="21">
        <f>BC3873-BD3873</f>
        <v>1.4016129032258053</v>
      </c>
      <c r="BF3873" s="91">
        <v>11.2</v>
      </c>
      <c r="BG3873" s="10">
        <v>6</v>
      </c>
      <c r="BH3873" s="21">
        <f t="shared" si="445"/>
        <v>8.3327999999999996E-3</v>
      </c>
      <c r="BI3873" s="22">
        <f t="shared" si="445"/>
        <v>7.2900000000000013E-3</v>
      </c>
      <c r="BJ3873" s="21">
        <f>BH3873-BI3873</f>
        <v>1.0427999999999982E-3</v>
      </c>
      <c r="BK3873" s="21">
        <v>2.4998399999999997E-2</v>
      </c>
      <c r="BL3873" s="22">
        <v>2.1870000000000004E-2</v>
      </c>
      <c r="BM3873" s="21">
        <v>3.128399999999993E-3</v>
      </c>
      <c r="BN3873" s="21">
        <f t="shared" si="447"/>
        <v>9.9993599999999988E-2</v>
      </c>
      <c r="BO3873" s="22">
        <f t="shared" si="447"/>
        <v>8.7480000000000016E-2</v>
      </c>
      <c r="BP3873" s="21">
        <f t="shared" si="447"/>
        <v>1.2513599999999972E-2</v>
      </c>
    </row>
    <row r="3874" spans="1:68" ht="11.1" hidden="1" customHeight="1" outlineLevel="2" x14ac:dyDescent="0.2">
      <c r="A3874" s="10"/>
      <c r="B3874" s="18"/>
      <c r="C3874" s="18"/>
      <c r="D3874" s="18"/>
      <c r="E3874" s="23" t="s">
        <v>3327</v>
      </c>
      <c r="F3874" s="24"/>
      <c r="G3874" s="24"/>
      <c r="H3874" s="24"/>
      <c r="I3874" s="24"/>
      <c r="J3874" s="24"/>
      <c r="K3874" s="24"/>
      <c r="L3874" s="24"/>
      <c r="M3874" s="24"/>
      <c r="N3874" s="24"/>
      <c r="O3874" s="24"/>
      <c r="P3874" s="208">
        <v>1.728</v>
      </c>
      <c r="Q3874" s="208">
        <v>0.496</v>
      </c>
      <c r="R3874" s="208">
        <v>0.57499999999999996</v>
      </c>
      <c r="S3874" s="208">
        <v>2.3260000000000001</v>
      </c>
      <c r="T3874" s="208">
        <v>3.048</v>
      </c>
      <c r="U3874" s="208">
        <v>1.887</v>
      </c>
      <c r="V3874" s="208">
        <v>1.7809999999999999</v>
      </c>
      <c r="W3874" s="208">
        <v>0.7</v>
      </c>
      <c r="X3874" s="24"/>
      <c r="Y3874" s="24"/>
      <c r="Z3874" s="24"/>
      <c r="AA3874" s="208">
        <v>1.43</v>
      </c>
      <c r="AB3874" s="208">
        <v>1.6379999999999999</v>
      </c>
      <c r="AC3874" s="208">
        <v>7.29</v>
      </c>
      <c r="AD3874" s="208">
        <v>5.6</v>
      </c>
      <c r="AE3874" s="208">
        <v>5.1669999999999998</v>
      </c>
      <c r="AF3874" s="208">
        <v>3.3540000000000001</v>
      </c>
      <c r="AG3874" s="208">
        <v>2.8530000000000002</v>
      </c>
      <c r="AH3874" s="208">
        <v>1.39</v>
      </c>
      <c r="AI3874" s="208">
        <v>1.2849999999999999</v>
      </c>
      <c r="AJ3874" s="24"/>
      <c r="AK3874" s="24"/>
      <c r="AL3874" s="24"/>
      <c r="AM3874" s="208">
        <v>1.046</v>
      </c>
      <c r="AN3874" s="208">
        <v>3.399</v>
      </c>
      <c r="AO3874" s="208">
        <v>3.53</v>
      </c>
      <c r="AP3874" s="208">
        <v>3.66</v>
      </c>
      <c r="AQ3874" s="208">
        <v>0.37</v>
      </c>
      <c r="AR3874" s="208">
        <v>6.1</v>
      </c>
      <c r="AS3874" s="208">
        <v>2.1890000000000001</v>
      </c>
      <c r="AT3874" s="208">
        <v>1.8919999999999999</v>
      </c>
      <c r="AU3874" s="208">
        <v>0.8</v>
      </c>
      <c r="AV3874" s="24"/>
      <c r="AW3874" s="24"/>
      <c r="AX3874" s="24"/>
      <c r="AY3874" s="24"/>
      <c r="AZ3874" s="208">
        <v>1.95</v>
      </c>
      <c r="BA3874" s="208">
        <v>2.0089999999999999</v>
      </c>
      <c r="BB3874" s="21">
        <f t="shared" si="446"/>
        <v>7.29</v>
      </c>
      <c r="BC3874" s="21"/>
      <c r="BD3874" s="22">
        <f t="shared" si="448"/>
        <v>9.7983870967741939</v>
      </c>
      <c r="BE3874" s="21"/>
      <c r="BF3874" s="92">
        <v>11.2</v>
      </c>
      <c r="BG3874" s="10"/>
      <c r="BH3874" s="21">
        <f t="shared" si="445"/>
        <v>0</v>
      </c>
      <c r="BI3874" s="22">
        <f t="shared" si="445"/>
        <v>7.2900000000000013E-3</v>
      </c>
      <c r="BJ3874" s="21"/>
      <c r="BK3874" s="21">
        <v>0</v>
      </c>
      <c r="BL3874" s="22">
        <v>2.1870000000000004E-2</v>
      </c>
      <c r="BM3874" s="21"/>
      <c r="BN3874" s="21">
        <f t="shared" si="447"/>
        <v>0</v>
      </c>
      <c r="BO3874" s="22">
        <f t="shared" si="447"/>
        <v>8.7480000000000016E-2</v>
      </c>
      <c r="BP3874" s="21">
        <f t="shared" si="447"/>
        <v>0</v>
      </c>
    </row>
    <row r="3875" spans="1:68" ht="11.1" hidden="1" customHeight="1" outlineLevel="1" collapsed="1" x14ac:dyDescent="0.2">
      <c r="A3875" s="10"/>
      <c r="B3875" s="18"/>
      <c r="C3875" s="18"/>
      <c r="D3875" s="18"/>
      <c r="E3875" s="19" t="s">
        <v>3328</v>
      </c>
      <c r="F3875" s="209">
        <v>3.2</v>
      </c>
      <c r="G3875" s="20"/>
      <c r="H3875" s="20"/>
      <c r="I3875" s="240">
        <v>1.6</v>
      </c>
      <c r="J3875" s="240"/>
      <c r="K3875" s="209">
        <v>2.67</v>
      </c>
      <c r="L3875" s="20"/>
      <c r="M3875" s="20"/>
      <c r="N3875" s="20"/>
      <c r="O3875" s="20"/>
      <c r="P3875" s="209">
        <v>2.02</v>
      </c>
      <c r="Q3875" s="209">
        <v>2.2000000000000002</v>
      </c>
      <c r="R3875" s="209">
        <v>5.1440000000000001</v>
      </c>
      <c r="S3875" s="209">
        <v>2.8919999999999999</v>
      </c>
      <c r="T3875" s="209">
        <v>3.9780000000000002</v>
      </c>
      <c r="U3875" s="209">
        <v>3.72</v>
      </c>
      <c r="V3875" s="209">
        <v>2.028</v>
      </c>
      <c r="W3875" s="209">
        <v>0.93700000000000006</v>
      </c>
      <c r="X3875" s="20"/>
      <c r="Y3875" s="20"/>
      <c r="Z3875" s="20"/>
      <c r="AA3875" s="209">
        <v>2.1349999999999998</v>
      </c>
      <c r="AB3875" s="209">
        <v>0.127</v>
      </c>
      <c r="AC3875" s="209">
        <v>3.8559999999999999</v>
      </c>
      <c r="AD3875" s="209">
        <v>8.1999999999999993</v>
      </c>
      <c r="AE3875" s="209">
        <v>4.95</v>
      </c>
      <c r="AF3875" s="209">
        <v>5.992</v>
      </c>
      <c r="AG3875" s="209">
        <v>3.5139999999999998</v>
      </c>
      <c r="AH3875" s="209">
        <v>2.1539999999999999</v>
      </c>
      <c r="AI3875" s="209">
        <v>1.86</v>
      </c>
      <c r="AJ3875" s="20"/>
      <c r="AK3875" s="20"/>
      <c r="AL3875" s="20"/>
      <c r="AM3875" s="209">
        <v>1.25</v>
      </c>
      <c r="AN3875" s="209">
        <v>3.5259999999999998</v>
      </c>
      <c r="AO3875" s="20"/>
      <c r="AP3875" s="209">
        <v>7.4</v>
      </c>
      <c r="AQ3875" s="209">
        <v>4.26</v>
      </c>
      <c r="AR3875" s="20"/>
      <c r="AS3875" s="209">
        <v>7.6</v>
      </c>
      <c r="AT3875" s="209">
        <v>1.996</v>
      </c>
      <c r="AU3875" s="209">
        <v>1.792</v>
      </c>
      <c r="AV3875" s="20"/>
      <c r="AW3875" s="20"/>
      <c r="AX3875" s="20"/>
      <c r="AY3875" s="20"/>
      <c r="AZ3875" s="209">
        <v>1.925</v>
      </c>
      <c r="BA3875" s="209">
        <v>2.194</v>
      </c>
      <c r="BB3875" s="56">
        <f>BB3876+BB3877</f>
        <v>10.6</v>
      </c>
      <c r="BC3875" s="21">
        <f>BD3875</f>
        <v>14.247311827956988</v>
      </c>
      <c r="BD3875" s="22">
        <f t="shared" si="448"/>
        <v>14.247311827956988</v>
      </c>
      <c r="BE3875" s="21">
        <f>BC3875-BD3875</f>
        <v>0</v>
      </c>
      <c r="BF3875" s="92">
        <v>11.57</v>
      </c>
      <c r="BG3875" s="10">
        <v>6</v>
      </c>
      <c r="BH3875" s="21">
        <f t="shared" si="445"/>
        <v>1.0599999999999998E-2</v>
      </c>
      <c r="BI3875" s="22">
        <f t="shared" si="445"/>
        <v>1.0599999999999998E-2</v>
      </c>
      <c r="BJ3875" s="21">
        <f>BH3875-BI3875</f>
        <v>0</v>
      </c>
      <c r="BK3875" s="21">
        <v>3.1799999999999995E-2</v>
      </c>
      <c r="BL3875" s="22">
        <v>3.1799999999999995E-2</v>
      </c>
      <c r="BM3875" s="21">
        <v>0</v>
      </c>
      <c r="BN3875" s="21">
        <f t="shared" si="447"/>
        <v>0.12719999999999998</v>
      </c>
      <c r="BO3875" s="22">
        <f t="shared" si="447"/>
        <v>0.12719999999999998</v>
      </c>
      <c r="BP3875" s="21">
        <f t="shared" si="447"/>
        <v>0</v>
      </c>
    </row>
    <row r="3876" spans="1:68" ht="11.1" hidden="1" customHeight="1" outlineLevel="2" x14ac:dyDescent="0.2">
      <c r="A3876" s="10"/>
      <c r="B3876" s="18"/>
      <c r="C3876" s="18"/>
      <c r="D3876" s="18"/>
      <c r="E3876" s="23" t="s">
        <v>3329</v>
      </c>
      <c r="F3876" s="208">
        <v>3.2</v>
      </c>
      <c r="G3876" s="24"/>
      <c r="H3876" s="24"/>
      <c r="I3876" s="239">
        <v>1.6</v>
      </c>
      <c r="J3876" s="239"/>
      <c r="K3876" s="208">
        <v>2.5</v>
      </c>
      <c r="L3876" s="24"/>
      <c r="M3876" s="24"/>
      <c r="N3876" s="24"/>
      <c r="O3876" s="24"/>
      <c r="P3876" s="208">
        <v>1.9990000000000001</v>
      </c>
      <c r="Q3876" s="208">
        <v>2.2000000000000002</v>
      </c>
      <c r="R3876" s="208">
        <v>2.2010000000000001</v>
      </c>
      <c r="S3876" s="208">
        <v>2.8919999999999999</v>
      </c>
      <c r="T3876" s="208">
        <v>3.9780000000000002</v>
      </c>
      <c r="U3876" s="208">
        <v>3.72</v>
      </c>
      <c r="V3876" s="208">
        <v>2.028</v>
      </c>
      <c r="W3876" s="208">
        <v>0.93700000000000006</v>
      </c>
      <c r="X3876" s="24"/>
      <c r="Y3876" s="24"/>
      <c r="Z3876" s="24"/>
      <c r="AA3876" s="208">
        <v>2.1349999999999998</v>
      </c>
      <c r="AB3876" s="208">
        <v>0.127</v>
      </c>
      <c r="AC3876" s="208">
        <v>3.8559999999999999</v>
      </c>
      <c r="AD3876" s="208">
        <v>5.2</v>
      </c>
      <c r="AE3876" s="208">
        <v>4.95</v>
      </c>
      <c r="AF3876" s="208">
        <v>5.8140000000000001</v>
      </c>
      <c r="AG3876" s="208">
        <v>3.5139999999999998</v>
      </c>
      <c r="AH3876" s="208">
        <v>2.1539999999999999</v>
      </c>
      <c r="AI3876" s="208">
        <v>1.86</v>
      </c>
      <c r="AJ3876" s="24"/>
      <c r="AK3876" s="24"/>
      <c r="AL3876" s="24"/>
      <c r="AM3876" s="208">
        <v>1.25</v>
      </c>
      <c r="AN3876" s="208">
        <v>3.476</v>
      </c>
      <c r="AO3876" s="24"/>
      <c r="AP3876" s="208">
        <v>7.4</v>
      </c>
      <c r="AQ3876" s="208">
        <v>4.26</v>
      </c>
      <c r="AR3876" s="24"/>
      <c r="AS3876" s="208">
        <v>7.6</v>
      </c>
      <c r="AT3876" s="208">
        <v>1.996</v>
      </c>
      <c r="AU3876" s="208">
        <v>1.792</v>
      </c>
      <c r="AV3876" s="24"/>
      <c r="AW3876" s="24"/>
      <c r="AX3876" s="24"/>
      <c r="AY3876" s="24"/>
      <c r="AZ3876" s="208">
        <v>1.925</v>
      </c>
      <c r="BA3876" s="208">
        <v>2.1040000000000001</v>
      </c>
      <c r="BB3876" s="21">
        <f t="shared" si="446"/>
        <v>7.6</v>
      </c>
      <c r="BC3876" s="21"/>
      <c r="BD3876" s="22">
        <f t="shared" si="448"/>
        <v>10.215053763440858</v>
      </c>
      <c r="BE3876" s="21"/>
      <c r="BF3876" s="21"/>
      <c r="BG3876" s="10"/>
      <c r="BH3876" s="21">
        <f t="shared" si="445"/>
        <v>0</v>
      </c>
      <c r="BI3876" s="22">
        <f t="shared" si="445"/>
        <v>7.5999999999999991E-3</v>
      </c>
      <c r="BJ3876" s="21"/>
      <c r="BK3876" s="21">
        <v>0</v>
      </c>
      <c r="BL3876" s="22">
        <v>2.2799999999999997E-2</v>
      </c>
      <c r="BM3876" s="21"/>
      <c r="BN3876" s="21">
        <f t="shared" si="447"/>
        <v>0</v>
      </c>
      <c r="BO3876" s="22">
        <f t="shared" si="447"/>
        <v>9.1199999999999989E-2</v>
      </c>
      <c r="BP3876" s="21">
        <f t="shared" si="447"/>
        <v>0</v>
      </c>
    </row>
    <row r="3877" spans="1:68" ht="11.1" hidden="1" customHeight="1" outlineLevel="2" x14ac:dyDescent="0.2">
      <c r="A3877" s="10"/>
      <c r="B3877" s="18"/>
      <c r="C3877" s="18"/>
      <c r="D3877" s="18"/>
      <c r="E3877" s="23" t="s">
        <v>3330</v>
      </c>
      <c r="F3877" s="24"/>
      <c r="G3877" s="24"/>
      <c r="H3877" s="24"/>
      <c r="I3877" s="24"/>
      <c r="J3877" s="24"/>
      <c r="K3877" s="208">
        <v>0.17</v>
      </c>
      <c r="L3877" s="24"/>
      <c r="M3877" s="24"/>
      <c r="N3877" s="24"/>
      <c r="O3877" s="24"/>
      <c r="P3877" s="208">
        <v>2.1000000000000001E-2</v>
      </c>
      <c r="Q3877" s="24"/>
      <c r="R3877" s="208">
        <v>2.9430000000000001</v>
      </c>
      <c r="S3877" s="24"/>
      <c r="T3877" s="24"/>
      <c r="U3877" s="24"/>
      <c r="V3877" s="24"/>
      <c r="W3877" s="24"/>
      <c r="X3877" s="24"/>
      <c r="Y3877" s="24"/>
      <c r="Z3877" s="24"/>
      <c r="AA3877" s="24"/>
      <c r="AB3877" s="24"/>
      <c r="AC3877" s="24"/>
      <c r="AD3877" s="208">
        <v>3</v>
      </c>
      <c r="AE3877" s="24"/>
      <c r="AF3877" s="208">
        <v>0.17799999999999999</v>
      </c>
      <c r="AG3877" s="24"/>
      <c r="AH3877" s="24"/>
      <c r="AI3877" s="24"/>
      <c r="AJ3877" s="24"/>
      <c r="AK3877" s="24"/>
      <c r="AL3877" s="24"/>
      <c r="AM3877" s="24"/>
      <c r="AN3877" s="208">
        <v>0.05</v>
      </c>
      <c r="AO3877" s="24"/>
      <c r="AP3877" s="24"/>
      <c r="AQ3877" s="24"/>
      <c r="AR3877" s="24"/>
      <c r="AS3877" s="24"/>
      <c r="AT3877" s="24"/>
      <c r="AU3877" s="24"/>
      <c r="AV3877" s="24"/>
      <c r="AW3877" s="24"/>
      <c r="AX3877" s="24"/>
      <c r="AY3877" s="24"/>
      <c r="AZ3877" s="24"/>
      <c r="BA3877" s="208">
        <v>0.09</v>
      </c>
      <c r="BB3877" s="21">
        <f t="shared" si="446"/>
        <v>3</v>
      </c>
      <c r="BC3877" s="21"/>
      <c r="BD3877" s="22">
        <f t="shared" si="448"/>
        <v>4.032258064516129</v>
      </c>
      <c r="BE3877" s="21"/>
      <c r="BF3877" s="21"/>
      <c r="BG3877" s="10"/>
      <c r="BH3877" s="21">
        <f t="shared" si="445"/>
        <v>0</v>
      </c>
      <c r="BI3877" s="22">
        <f t="shared" si="445"/>
        <v>3.0000000000000001E-3</v>
      </c>
      <c r="BJ3877" s="21"/>
      <c r="BK3877" s="21">
        <v>0</v>
      </c>
      <c r="BL3877" s="22">
        <v>9.0000000000000011E-3</v>
      </c>
      <c r="BM3877" s="21"/>
      <c r="BN3877" s="21">
        <f t="shared" si="447"/>
        <v>0</v>
      </c>
      <c r="BO3877" s="22">
        <f t="shared" si="447"/>
        <v>3.6000000000000004E-2</v>
      </c>
      <c r="BP3877" s="21">
        <f t="shared" si="447"/>
        <v>0</v>
      </c>
    </row>
    <row r="3878" spans="1:68" ht="11.1" hidden="1" customHeight="1" outlineLevel="1" collapsed="1" x14ac:dyDescent="0.2">
      <c r="A3878" s="10"/>
      <c r="B3878" s="18"/>
      <c r="C3878" s="18"/>
      <c r="D3878" s="18"/>
      <c r="E3878" s="19" t="s">
        <v>3331</v>
      </c>
      <c r="F3878" s="20"/>
      <c r="G3878" s="20"/>
      <c r="H3878" s="20"/>
      <c r="I3878" s="20"/>
      <c r="J3878" s="20"/>
      <c r="K3878" s="20"/>
      <c r="L3878" s="20"/>
      <c r="M3878" s="20"/>
      <c r="N3878" s="20"/>
      <c r="O3878" s="20"/>
      <c r="P3878" s="20"/>
      <c r="Q3878" s="20"/>
      <c r="R3878" s="20"/>
      <c r="S3878" s="20"/>
      <c r="T3878" s="20"/>
      <c r="U3878" s="20"/>
      <c r="V3878" s="20"/>
      <c r="W3878" s="20"/>
      <c r="X3878" s="20"/>
      <c r="Y3878" s="20"/>
      <c r="Z3878" s="20"/>
      <c r="AA3878" s="20"/>
      <c r="AB3878" s="20"/>
      <c r="AC3878" s="20"/>
      <c r="AD3878" s="20"/>
      <c r="AE3878" s="20"/>
      <c r="AF3878" s="20"/>
      <c r="AG3878" s="20"/>
      <c r="AH3878" s="20"/>
      <c r="AI3878" s="20"/>
      <c r="AJ3878" s="20"/>
      <c r="AK3878" s="20"/>
      <c r="AL3878" s="20"/>
      <c r="AM3878" s="20"/>
      <c r="AN3878" s="20"/>
      <c r="AO3878" s="20"/>
      <c r="AP3878" s="209">
        <v>1.907</v>
      </c>
      <c r="AQ3878" s="209">
        <v>3.0649999999999999</v>
      </c>
      <c r="AR3878" s="209">
        <v>2.0249999999999999</v>
      </c>
      <c r="AS3878" s="209">
        <v>1.857</v>
      </c>
      <c r="AT3878" s="209">
        <v>0.78800000000000003</v>
      </c>
      <c r="AU3878" s="209">
        <v>0.71</v>
      </c>
      <c r="AV3878" s="20"/>
      <c r="AW3878" s="20"/>
      <c r="AX3878" s="20"/>
      <c r="AY3878" s="20"/>
      <c r="AZ3878" s="209">
        <v>1.58</v>
      </c>
      <c r="BA3878" s="209">
        <v>1.93</v>
      </c>
      <c r="BB3878" s="56">
        <f>BB3879+BB3880</f>
        <v>8.5139999999999993</v>
      </c>
      <c r="BC3878" s="21">
        <f>BF3878</f>
        <v>18.8</v>
      </c>
      <c r="BD3878" s="22">
        <f t="shared" si="448"/>
        <v>11.443548387096774</v>
      </c>
      <c r="BE3878" s="21">
        <f>BC3878-BD3878</f>
        <v>7.3564516129032267</v>
      </c>
      <c r="BF3878" s="21">
        <f>BF3879+BF3880</f>
        <v>18.8</v>
      </c>
      <c r="BG3878" s="10">
        <v>6</v>
      </c>
      <c r="BH3878" s="21">
        <f t="shared" si="445"/>
        <v>1.39872E-2</v>
      </c>
      <c r="BI3878" s="22">
        <f t="shared" si="445"/>
        <v>8.5140000000000007E-3</v>
      </c>
      <c r="BJ3878" s="21">
        <f>BH3878-BI3878</f>
        <v>5.4731999999999992E-3</v>
      </c>
      <c r="BK3878" s="21">
        <v>9.1949999999999983E-3</v>
      </c>
      <c r="BL3878" s="22">
        <v>9.1949999999999983E-3</v>
      </c>
      <c r="BM3878" s="21">
        <v>0</v>
      </c>
      <c r="BN3878" s="21">
        <f t="shared" si="447"/>
        <v>3.6779999999999993E-2</v>
      </c>
      <c r="BO3878" s="22">
        <f t="shared" si="447"/>
        <v>3.6779999999999993E-2</v>
      </c>
      <c r="BP3878" s="21">
        <f t="shared" si="447"/>
        <v>0</v>
      </c>
    </row>
    <row r="3879" spans="1:68" ht="11.1" hidden="1" customHeight="1" outlineLevel="2" x14ac:dyDescent="0.2">
      <c r="A3879" s="10"/>
      <c r="B3879" s="18"/>
      <c r="C3879" s="18"/>
      <c r="D3879" s="18"/>
      <c r="E3879" s="23" t="s">
        <v>3332</v>
      </c>
      <c r="F3879" s="24"/>
      <c r="G3879" s="24"/>
      <c r="H3879" s="24"/>
      <c r="I3879" s="24"/>
      <c r="J3879" s="24"/>
      <c r="K3879" s="24"/>
      <c r="L3879" s="24"/>
      <c r="M3879" s="24"/>
      <c r="N3879" s="24"/>
      <c r="O3879" s="24"/>
      <c r="P3879" s="24"/>
      <c r="Q3879" s="24"/>
      <c r="R3879" s="24"/>
      <c r="S3879" s="24"/>
      <c r="T3879" s="24"/>
      <c r="U3879" s="24"/>
      <c r="V3879" s="24"/>
      <c r="W3879" s="24"/>
      <c r="X3879" s="24"/>
      <c r="Y3879" s="24"/>
      <c r="Z3879" s="24"/>
      <c r="AA3879" s="24"/>
      <c r="AB3879" s="24"/>
      <c r="AC3879" s="24"/>
      <c r="AD3879" s="24"/>
      <c r="AE3879" s="24"/>
      <c r="AF3879" s="24"/>
      <c r="AG3879" s="24"/>
      <c r="AH3879" s="24"/>
      <c r="AI3879" s="24"/>
      <c r="AJ3879" s="24"/>
      <c r="AK3879" s="24"/>
      <c r="AL3879" s="24"/>
      <c r="AM3879" s="24"/>
      <c r="AN3879" s="24"/>
      <c r="AO3879" s="24"/>
      <c r="AP3879" s="208">
        <v>1.907</v>
      </c>
      <c r="AQ3879" s="208">
        <v>3.0649999999999999</v>
      </c>
      <c r="AR3879" s="208">
        <v>2.0249999999999999</v>
      </c>
      <c r="AS3879" s="208">
        <v>1.857</v>
      </c>
      <c r="AT3879" s="208">
        <v>0.78800000000000003</v>
      </c>
      <c r="AU3879" s="208">
        <v>0.71</v>
      </c>
      <c r="AV3879" s="24"/>
      <c r="AW3879" s="24"/>
      <c r="AX3879" s="24"/>
      <c r="AY3879" s="24"/>
      <c r="AZ3879" s="208">
        <v>1.58</v>
      </c>
      <c r="BA3879" s="208">
        <v>1.93</v>
      </c>
      <c r="BB3879" s="21">
        <f t="shared" si="446"/>
        <v>3.0649999999999999</v>
      </c>
      <c r="BC3879" s="21"/>
      <c r="BD3879" s="22">
        <f t="shared" si="448"/>
        <v>4.1196236559139781</v>
      </c>
      <c r="BE3879" s="21"/>
      <c r="BF3879" s="21">
        <v>7.3</v>
      </c>
      <c r="BG3879" s="10"/>
      <c r="BH3879" s="21">
        <f t="shared" si="445"/>
        <v>0</v>
      </c>
      <c r="BI3879" s="22">
        <f t="shared" si="445"/>
        <v>3.0649999999999996E-3</v>
      </c>
      <c r="BJ3879" s="21"/>
      <c r="BK3879" s="21">
        <v>0</v>
      </c>
      <c r="BL3879" s="22">
        <v>9.1949999999999983E-3</v>
      </c>
      <c r="BM3879" s="21"/>
      <c r="BN3879" s="21">
        <f t="shared" si="447"/>
        <v>0</v>
      </c>
      <c r="BO3879" s="22">
        <f t="shared" si="447"/>
        <v>3.6779999999999993E-2</v>
      </c>
      <c r="BP3879" s="21">
        <f t="shared" si="447"/>
        <v>0</v>
      </c>
    </row>
    <row r="3880" spans="1:68" ht="11.1" hidden="1" customHeight="1" outlineLevel="2" x14ac:dyDescent="0.2">
      <c r="A3880" s="10"/>
      <c r="B3880" s="18"/>
      <c r="C3880" s="18"/>
      <c r="D3880" s="18"/>
      <c r="E3880" s="23" t="s">
        <v>3333</v>
      </c>
      <c r="F3880" s="24"/>
      <c r="G3880" s="24"/>
      <c r="H3880" s="24"/>
      <c r="I3880" s="24"/>
      <c r="J3880" s="24"/>
      <c r="K3880" s="24"/>
      <c r="L3880" s="24"/>
      <c r="M3880" s="24"/>
      <c r="N3880" s="24"/>
      <c r="O3880" s="24"/>
      <c r="P3880" s="24"/>
      <c r="Q3880" s="24"/>
      <c r="R3880" s="24"/>
      <c r="S3880" s="24"/>
      <c r="T3880" s="24"/>
      <c r="U3880" s="24"/>
      <c r="V3880" s="24"/>
      <c r="W3880" s="24"/>
      <c r="X3880" s="24"/>
      <c r="Y3880" s="24"/>
      <c r="Z3880" s="24"/>
      <c r="AA3880" s="24"/>
      <c r="AB3880" s="24"/>
      <c r="AC3880" s="24"/>
      <c r="AD3880" s="24"/>
      <c r="AE3880" s="24"/>
      <c r="AF3880" s="24"/>
      <c r="AG3880" s="24"/>
      <c r="AH3880" s="24"/>
      <c r="AI3880" s="24"/>
      <c r="AJ3880" s="24"/>
      <c r="AK3880" s="24"/>
      <c r="AL3880" s="24"/>
      <c r="AM3880" s="24"/>
      <c r="AN3880" s="24"/>
      <c r="AO3880" s="24"/>
      <c r="AP3880" s="208"/>
      <c r="AQ3880" s="208"/>
      <c r="AR3880" s="208"/>
      <c r="AS3880" s="208"/>
      <c r="AT3880" s="208"/>
      <c r="AU3880" s="208"/>
      <c r="AV3880" s="24"/>
      <c r="AW3880" s="24"/>
      <c r="AX3880" s="24"/>
      <c r="AY3880" s="24"/>
      <c r="AZ3880" s="208"/>
      <c r="BA3880" s="208"/>
      <c r="BB3880" s="21">
        <v>5.4489999999999998</v>
      </c>
      <c r="BC3880" s="21"/>
      <c r="BD3880" s="22">
        <f t="shared" si="448"/>
        <v>7.3239247311827951</v>
      </c>
      <c r="BE3880" s="21"/>
      <c r="BF3880" s="93">
        <v>11.5</v>
      </c>
      <c r="BG3880" s="10"/>
      <c r="BH3880" s="21">
        <f t="shared" si="445"/>
        <v>0</v>
      </c>
      <c r="BI3880" s="22">
        <f t="shared" si="445"/>
        <v>5.448999999999999E-3</v>
      </c>
      <c r="BJ3880" s="21"/>
      <c r="BK3880" s="21"/>
      <c r="BL3880" s="22"/>
      <c r="BM3880" s="21"/>
      <c r="BN3880" s="21"/>
      <c r="BO3880" s="22"/>
      <c r="BP3880" s="21"/>
    </row>
    <row r="3881" spans="1:68" ht="11.1" hidden="1" customHeight="1" outlineLevel="1" collapsed="1" x14ac:dyDescent="0.2">
      <c r="A3881" s="10"/>
      <c r="B3881" s="18"/>
      <c r="C3881" s="18"/>
      <c r="D3881" s="18"/>
      <c r="E3881" s="19" t="s">
        <v>3334</v>
      </c>
      <c r="F3881" s="209">
        <v>4</v>
      </c>
      <c r="G3881" s="20"/>
      <c r="H3881" s="209">
        <v>9.9220000000000006</v>
      </c>
      <c r="I3881" s="240">
        <v>2.1379999999999999</v>
      </c>
      <c r="J3881" s="240"/>
      <c r="K3881" s="20"/>
      <c r="L3881" s="20"/>
      <c r="M3881" s="20"/>
      <c r="N3881" s="20"/>
      <c r="O3881" s="209">
        <v>1.04</v>
      </c>
      <c r="P3881" s="209">
        <v>1.4770000000000001</v>
      </c>
      <c r="Q3881" s="20"/>
      <c r="R3881" s="209">
        <v>5.7469999999999999</v>
      </c>
      <c r="S3881" s="209">
        <v>2.7530000000000001</v>
      </c>
      <c r="T3881" s="209">
        <v>3.5</v>
      </c>
      <c r="U3881" s="209">
        <v>4.3529999999999998</v>
      </c>
      <c r="V3881" s="209">
        <v>1.647</v>
      </c>
      <c r="W3881" s="209">
        <v>1.125</v>
      </c>
      <c r="X3881" s="20"/>
      <c r="Y3881" s="20"/>
      <c r="Z3881" s="209">
        <v>2.3519999999999999</v>
      </c>
      <c r="AA3881" s="20"/>
      <c r="AB3881" s="209">
        <v>5.2889999999999997</v>
      </c>
      <c r="AC3881" s="209">
        <v>0.77900000000000003</v>
      </c>
      <c r="AD3881" s="209">
        <v>3.9049999999999998</v>
      </c>
      <c r="AE3881" s="209">
        <v>4</v>
      </c>
      <c r="AF3881" s="209">
        <v>1.8140000000000001</v>
      </c>
      <c r="AG3881" s="209">
        <v>3</v>
      </c>
      <c r="AH3881" s="209">
        <v>2</v>
      </c>
      <c r="AI3881" s="209">
        <v>0.5</v>
      </c>
      <c r="AJ3881" s="20"/>
      <c r="AK3881" s="20"/>
      <c r="AL3881" s="20"/>
      <c r="AM3881" s="20"/>
      <c r="AN3881" s="209">
        <v>1.5</v>
      </c>
      <c r="AO3881" s="209">
        <v>5.7809999999999997</v>
      </c>
      <c r="AP3881" s="209">
        <v>3.0659999999999998</v>
      </c>
      <c r="AQ3881" s="209">
        <v>4</v>
      </c>
      <c r="AR3881" s="209">
        <v>3.5</v>
      </c>
      <c r="AS3881" s="209">
        <v>0.5</v>
      </c>
      <c r="AT3881" s="209">
        <v>1.8740000000000001</v>
      </c>
      <c r="AU3881" s="209">
        <v>0.5</v>
      </c>
      <c r="AV3881" s="20"/>
      <c r="AW3881" s="20"/>
      <c r="AX3881" s="20"/>
      <c r="AY3881" s="20"/>
      <c r="AZ3881" s="209">
        <v>5.6120000000000001</v>
      </c>
      <c r="BA3881" s="209">
        <v>3</v>
      </c>
      <c r="BB3881" s="21">
        <f t="shared" si="446"/>
        <v>9.9220000000000006</v>
      </c>
      <c r="BC3881" s="21">
        <f>BD3881</f>
        <v>13.336021505376344</v>
      </c>
      <c r="BD3881" s="22">
        <f t="shared" si="448"/>
        <v>13.336021505376344</v>
      </c>
      <c r="BE3881" s="21">
        <f>BC3881-BD3881</f>
        <v>0</v>
      </c>
      <c r="BF3881" s="90">
        <v>8.32</v>
      </c>
      <c r="BG3881" s="10">
        <v>6</v>
      </c>
      <c r="BH3881" s="21">
        <f t="shared" si="445"/>
        <v>9.9220000000000003E-3</v>
      </c>
      <c r="BI3881" s="22">
        <f t="shared" si="445"/>
        <v>9.9220000000000003E-3</v>
      </c>
      <c r="BJ3881" s="21">
        <f>BH3881-BI3881</f>
        <v>0</v>
      </c>
      <c r="BK3881" s="21">
        <v>2.9766000000000001E-2</v>
      </c>
      <c r="BL3881" s="22">
        <v>2.9766000000000001E-2</v>
      </c>
      <c r="BM3881" s="21">
        <v>0</v>
      </c>
      <c r="BN3881" s="21">
        <f t="shared" si="447"/>
        <v>0.119064</v>
      </c>
      <c r="BO3881" s="22">
        <f t="shared" si="447"/>
        <v>0.119064</v>
      </c>
      <c r="BP3881" s="21">
        <f t="shared" si="447"/>
        <v>0</v>
      </c>
    </row>
    <row r="3882" spans="1:68" ht="11.1" hidden="1" customHeight="1" outlineLevel="2" x14ac:dyDescent="0.2">
      <c r="A3882" s="10"/>
      <c r="B3882" s="18"/>
      <c r="C3882" s="18"/>
      <c r="D3882" s="18"/>
      <c r="E3882" s="23" t="s">
        <v>3335</v>
      </c>
      <c r="F3882" s="208">
        <v>4</v>
      </c>
      <c r="G3882" s="24"/>
      <c r="H3882" s="208">
        <v>9.9220000000000006</v>
      </c>
      <c r="I3882" s="239">
        <v>2.1379999999999999</v>
      </c>
      <c r="J3882" s="239"/>
      <c r="K3882" s="24"/>
      <c r="L3882" s="24"/>
      <c r="M3882" s="24"/>
      <c r="N3882" s="24"/>
      <c r="O3882" s="208">
        <v>1.04</v>
      </c>
      <c r="P3882" s="208">
        <v>1.4770000000000001</v>
      </c>
      <c r="Q3882" s="24"/>
      <c r="R3882" s="208">
        <v>5.7469999999999999</v>
      </c>
      <c r="S3882" s="208">
        <v>2.7530000000000001</v>
      </c>
      <c r="T3882" s="208">
        <v>3.5</v>
      </c>
      <c r="U3882" s="208">
        <v>4.3529999999999998</v>
      </c>
      <c r="V3882" s="208">
        <v>1.647</v>
      </c>
      <c r="W3882" s="208">
        <v>1.125</v>
      </c>
      <c r="X3882" s="24"/>
      <c r="Y3882" s="24"/>
      <c r="Z3882" s="208">
        <v>2.3519999999999999</v>
      </c>
      <c r="AA3882" s="24"/>
      <c r="AB3882" s="208">
        <v>5.2889999999999997</v>
      </c>
      <c r="AC3882" s="208">
        <v>0.77900000000000003</v>
      </c>
      <c r="AD3882" s="208">
        <v>3.9049999999999998</v>
      </c>
      <c r="AE3882" s="208">
        <v>4</v>
      </c>
      <c r="AF3882" s="208">
        <v>1.8140000000000001</v>
      </c>
      <c r="AG3882" s="208">
        <v>3</v>
      </c>
      <c r="AH3882" s="208">
        <v>2</v>
      </c>
      <c r="AI3882" s="208">
        <v>0.5</v>
      </c>
      <c r="AJ3882" s="24"/>
      <c r="AK3882" s="24"/>
      <c r="AL3882" s="24"/>
      <c r="AM3882" s="24"/>
      <c r="AN3882" s="208">
        <v>1.5</v>
      </c>
      <c r="AO3882" s="208">
        <v>5.7809999999999997</v>
      </c>
      <c r="AP3882" s="208">
        <v>3.0659999999999998</v>
      </c>
      <c r="AQ3882" s="208">
        <v>4</v>
      </c>
      <c r="AR3882" s="208">
        <v>3.5</v>
      </c>
      <c r="AS3882" s="208">
        <v>0.5</v>
      </c>
      <c r="AT3882" s="208">
        <v>1.8740000000000001</v>
      </c>
      <c r="AU3882" s="208">
        <v>0.5</v>
      </c>
      <c r="AV3882" s="24"/>
      <c r="AW3882" s="24"/>
      <c r="AX3882" s="24"/>
      <c r="AY3882" s="24"/>
      <c r="AZ3882" s="208">
        <v>5.6120000000000001</v>
      </c>
      <c r="BA3882" s="208">
        <v>3</v>
      </c>
      <c r="BB3882" s="21">
        <f t="shared" si="446"/>
        <v>9.9220000000000006</v>
      </c>
      <c r="BC3882" s="21"/>
      <c r="BD3882" s="22">
        <f t="shared" si="448"/>
        <v>13.336021505376344</v>
      </c>
      <c r="BE3882" s="21"/>
      <c r="BF3882" s="21"/>
      <c r="BG3882" s="10"/>
      <c r="BH3882" s="21">
        <f t="shared" si="445"/>
        <v>0</v>
      </c>
      <c r="BI3882" s="22">
        <f t="shared" si="445"/>
        <v>9.9220000000000003E-3</v>
      </c>
      <c r="BJ3882" s="21"/>
      <c r="BK3882" s="21">
        <v>0</v>
      </c>
      <c r="BL3882" s="22">
        <v>2.9766000000000001E-2</v>
      </c>
      <c r="BM3882" s="21"/>
      <c r="BN3882" s="21">
        <f t="shared" si="447"/>
        <v>0</v>
      </c>
      <c r="BO3882" s="22">
        <f t="shared" si="447"/>
        <v>0.119064</v>
      </c>
      <c r="BP3882" s="21">
        <f t="shared" si="447"/>
        <v>0</v>
      </c>
    </row>
    <row r="3883" spans="1:68" ht="11.1" hidden="1" customHeight="1" outlineLevel="1" collapsed="1" x14ac:dyDescent="0.2">
      <c r="A3883" s="10"/>
      <c r="B3883" s="18"/>
      <c r="C3883" s="18"/>
      <c r="D3883" s="18"/>
      <c r="E3883" s="19" t="s">
        <v>3336</v>
      </c>
      <c r="F3883" s="20"/>
      <c r="G3883" s="20"/>
      <c r="H3883" s="20"/>
      <c r="I3883" s="20"/>
      <c r="J3883" s="20"/>
      <c r="K3883" s="20"/>
      <c r="L3883" s="20"/>
      <c r="M3883" s="20"/>
      <c r="N3883" s="20"/>
      <c r="O3883" s="20"/>
      <c r="P3883" s="20"/>
      <c r="Q3883" s="20"/>
      <c r="R3883" s="20"/>
      <c r="S3883" s="20"/>
      <c r="T3883" s="20"/>
      <c r="U3883" s="20"/>
      <c r="V3883" s="20"/>
      <c r="W3883" s="20"/>
      <c r="X3883" s="20"/>
      <c r="Y3883" s="20"/>
      <c r="Z3883" s="20"/>
      <c r="AA3883" s="209">
        <v>0.27</v>
      </c>
      <c r="AB3883" s="20"/>
      <c r="AC3883" s="20"/>
      <c r="AD3883" s="20"/>
      <c r="AE3883" s="209">
        <v>0.79400000000000004</v>
      </c>
      <c r="AF3883" s="209">
        <v>0.128</v>
      </c>
      <c r="AG3883" s="20"/>
      <c r="AH3883" s="20"/>
      <c r="AI3883" s="209">
        <v>0.52300000000000002</v>
      </c>
      <c r="AJ3883" s="209">
        <v>0.16500000000000001</v>
      </c>
      <c r="AK3883" s="20"/>
      <c r="AL3883" s="209">
        <v>0.40500000000000003</v>
      </c>
      <c r="AM3883" s="209">
        <v>0.75800000000000001</v>
      </c>
      <c r="AN3883" s="209">
        <v>0.36899999999999999</v>
      </c>
      <c r="AO3883" s="209">
        <v>0.313</v>
      </c>
      <c r="AP3883" s="209">
        <v>0.27700000000000002</v>
      </c>
      <c r="AQ3883" s="209">
        <v>0.42</v>
      </c>
      <c r="AR3883" s="209">
        <v>0.33200000000000002</v>
      </c>
      <c r="AS3883" s="209">
        <v>0.3</v>
      </c>
      <c r="AT3883" s="209">
        <v>0.54200000000000004</v>
      </c>
      <c r="AU3883" s="209">
        <v>0.38200000000000001</v>
      </c>
      <c r="AV3883" s="20"/>
      <c r="AW3883" s="20"/>
      <c r="AX3883" s="20"/>
      <c r="AY3883" s="20"/>
      <c r="AZ3883" s="209">
        <v>2.1859999999999999</v>
      </c>
      <c r="BA3883" s="209">
        <v>0.34</v>
      </c>
      <c r="BB3883" s="21">
        <f t="shared" si="446"/>
        <v>2.1859999999999999</v>
      </c>
      <c r="BC3883" s="21">
        <f>BF3883</f>
        <v>3.6</v>
      </c>
      <c r="BD3883" s="22">
        <f t="shared" si="448"/>
        <v>2.9381720430107525</v>
      </c>
      <c r="BE3883" s="21">
        <f>BC3883-BD3883</f>
        <v>0.66182795698924757</v>
      </c>
      <c r="BF3883" s="91">
        <v>3.6</v>
      </c>
      <c r="BG3883" s="10">
        <v>6</v>
      </c>
      <c r="BH3883" s="21">
        <f t="shared" si="445"/>
        <v>2.6784000000000001E-3</v>
      </c>
      <c r="BI3883" s="22">
        <f t="shared" si="445"/>
        <v>2.186E-3</v>
      </c>
      <c r="BJ3883" s="21">
        <f>BH3883-BI3883</f>
        <v>4.9240000000000004E-4</v>
      </c>
      <c r="BK3883" s="21">
        <v>8.0351999999999993E-3</v>
      </c>
      <c r="BL3883" s="22">
        <v>6.5579999999999996E-3</v>
      </c>
      <c r="BM3883" s="21">
        <v>1.4771999999999997E-3</v>
      </c>
      <c r="BN3883" s="21">
        <f t="shared" si="447"/>
        <v>3.2140799999999997E-2</v>
      </c>
      <c r="BO3883" s="22">
        <f t="shared" si="447"/>
        <v>2.6231999999999998E-2</v>
      </c>
      <c r="BP3883" s="21">
        <f t="shared" si="447"/>
        <v>5.9087999999999988E-3</v>
      </c>
    </row>
    <row r="3884" spans="1:68" ht="11.1" hidden="1" customHeight="1" outlineLevel="2" x14ac:dyDescent="0.2">
      <c r="A3884" s="10"/>
      <c r="B3884" s="18"/>
      <c r="C3884" s="18"/>
      <c r="D3884" s="18"/>
      <c r="E3884" s="23" t="s">
        <v>3337</v>
      </c>
      <c r="F3884" s="24"/>
      <c r="G3884" s="24"/>
      <c r="H3884" s="24"/>
      <c r="I3884" s="24"/>
      <c r="J3884" s="24"/>
      <c r="K3884" s="24"/>
      <c r="L3884" s="24"/>
      <c r="M3884" s="24"/>
      <c r="N3884" s="24"/>
      <c r="O3884" s="24"/>
      <c r="P3884" s="24"/>
      <c r="Q3884" s="24"/>
      <c r="R3884" s="24"/>
      <c r="S3884" s="24"/>
      <c r="T3884" s="24"/>
      <c r="U3884" s="24"/>
      <c r="V3884" s="24"/>
      <c r="W3884" s="24"/>
      <c r="X3884" s="24"/>
      <c r="Y3884" s="24"/>
      <c r="Z3884" s="24"/>
      <c r="AA3884" s="208">
        <v>0.27</v>
      </c>
      <c r="AB3884" s="24"/>
      <c r="AC3884" s="24"/>
      <c r="AD3884" s="24"/>
      <c r="AE3884" s="208">
        <v>0.79400000000000004</v>
      </c>
      <c r="AF3884" s="208">
        <v>0.128</v>
      </c>
      <c r="AG3884" s="24"/>
      <c r="AH3884" s="24"/>
      <c r="AI3884" s="208">
        <v>0.52300000000000002</v>
      </c>
      <c r="AJ3884" s="208">
        <v>0.16500000000000001</v>
      </c>
      <c r="AK3884" s="24"/>
      <c r="AL3884" s="208">
        <v>0.40500000000000003</v>
      </c>
      <c r="AM3884" s="208">
        <v>0.75800000000000001</v>
      </c>
      <c r="AN3884" s="208">
        <v>0.36899999999999999</v>
      </c>
      <c r="AO3884" s="208">
        <v>0.313</v>
      </c>
      <c r="AP3884" s="208">
        <v>0.27700000000000002</v>
      </c>
      <c r="AQ3884" s="208">
        <v>0.42</v>
      </c>
      <c r="AR3884" s="208">
        <v>0.33200000000000002</v>
      </c>
      <c r="AS3884" s="208">
        <v>0.3</v>
      </c>
      <c r="AT3884" s="208">
        <v>0.54200000000000004</v>
      </c>
      <c r="AU3884" s="208">
        <v>0.38200000000000001</v>
      </c>
      <c r="AV3884" s="24"/>
      <c r="AW3884" s="24"/>
      <c r="AX3884" s="24"/>
      <c r="AY3884" s="24"/>
      <c r="AZ3884" s="208">
        <v>2.1859999999999999</v>
      </c>
      <c r="BA3884" s="208">
        <v>0.34</v>
      </c>
      <c r="BB3884" s="21">
        <f t="shared" si="446"/>
        <v>2.1859999999999999</v>
      </c>
      <c r="BC3884" s="21"/>
      <c r="BD3884" s="22">
        <f t="shared" si="448"/>
        <v>2.9381720430107525</v>
      </c>
      <c r="BE3884" s="21"/>
      <c r="BF3884" s="21"/>
      <c r="BG3884" s="10"/>
      <c r="BH3884" s="21">
        <f t="shared" si="445"/>
        <v>0</v>
      </c>
      <c r="BI3884" s="22">
        <f t="shared" si="445"/>
        <v>2.186E-3</v>
      </c>
      <c r="BJ3884" s="21"/>
      <c r="BK3884" s="21">
        <v>0</v>
      </c>
      <c r="BL3884" s="22">
        <v>6.5579999999999996E-3</v>
      </c>
      <c r="BM3884" s="21"/>
      <c r="BN3884" s="21">
        <f t="shared" si="447"/>
        <v>0</v>
      </c>
      <c r="BO3884" s="22">
        <f t="shared" si="447"/>
        <v>2.6231999999999998E-2</v>
      </c>
      <c r="BP3884" s="21">
        <f t="shared" si="447"/>
        <v>0</v>
      </c>
    </row>
    <row r="3885" spans="1:68" ht="11.1" hidden="1" customHeight="1" outlineLevel="1" collapsed="1" x14ac:dyDescent="0.2">
      <c r="A3885" s="10"/>
      <c r="B3885" s="18"/>
      <c r="C3885" s="18"/>
      <c r="D3885" s="18"/>
      <c r="E3885" s="19" t="s">
        <v>3338</v>
      </c>
      <c r="F3885" s="209">
        <v>6.4210000000000003</v>
      </c>
      <c r="G3885" s="209">
        <v>6.4859999999999998</v>
      </c>
      <c r="H3885" s="209">
        <v>4.8259999999999996</v>
      </c>
      <c r="I3885" s="240">
        <v>4.5060000000000002</v>
      </c>
      <c r="J3885" s="240"/>
      <c r="K3885" s="209">
        <v>0.14899999999999999</v>
      </c>
      <c r="L3885" s="20"/>
      <c r="M3885" s="20"/>
      <c r="N3885" s="20"/>
      <c r="O3885" s="209">
        <v>0.623</v>
      </c>
      <c r="P3885" s="209">
        <v>3.919</v>
      </c>
      <c r="Q3885" s="209">
        <v>7.984</v>
      </c>
      <c r="R3885" s="209">
        <v>11.673</v>
      </c>
      <c r="S3885" s="209">
        <v>10.497999999999999</v>
      </c>
      <c r="T3885" s="209">
        <v>14.173999999999999</v>
      </c>
      <c r="U3885" s="209">
        <v>5.62</v>
      </c>
      <c r="V3885" s="209">
        <v>2.81</v>
      </c>
      <c r="W3885" s="20"/>
      <c r="X3885" s="20"/>
      <c r="Y3885" s="20"/>
      <c r="Z3885" s="20"/>
      <c r="AA3885" s="20"/>
      <c r="AB3885" s="209">
        <v>5.28</v>
      </c>
      <c r="AC3885" s="209">
        <v>0.375</v>
      </c>
      <c r="AD3885" s="209">
        <v>24.870999999999999</v>
      </c>
      <c r="AE3885" s="209">
        <v>14.079000000000001</v>
      </c>
      <c r="AF3885" s="209">
        <v>11.571</v>
      </c>
      <c r="AG3885" s="209">
        <v>8.3699999999999992</v>
      </c>
      <c r="AH3885" s="209">
        <v>5.194</v>
      </c>
      <c r="AI3885" s="20"/>
      <c r="AJ3885" s="20"/>
      <c r="AK3885" s="20"/>
      <c r="AL3885" s="20"/>
      <c r="AM3885" s="20"/>
      <c r="AN3885" s="209">
        <v>7.96</v>
      </c>
      <c r="AO3885" s="209">
        <v>8.9290000000000003</v>
      </c>
      <c r="AP3885" s="209">
        <v>14.135</v>
      </c>
      <c r="AQ3885" s="209">
        <v>13.654</v>
      </c>
      <c r="AR3885" s="209">
        <v>13.661</v>
      </c>
      <c r="AS3885" s="209">
        <v>9.423</v>
      </c>
      <c r="AT3885" s="209">
        <v>0.44800000000000001</v>
      </c>
      <c r="AU3885" s="209">
        <v>5.4379999999999997</v>
      </c>
      <c r="AV3885" s="20"/>
      <c r="AW3885" s="20"/>
      <c r="AX3885" s="20"/>
      <c r="AY3885" s="20"/>
      <c r="AZ3885" s="209">
        <v>1.4470000000000001</v>
      </c>
      <c r="BA3885" s="209">
        <v>7.8929999999999998</v>
      </c>
      <c r="BB3885" s="21">
        <f t="shared" si="446"/>
        <v>24.870999999999999</v>
      </c>
      <c r="BC3885" s="21">
        <f>BF3885</f>
        <v>34.119999999999997</v>
      </c>
      <c r="BD3885" s="22">
        <f t="shared" si="448"/>
        <v>33.428763440860216</v>
      </c>
      <c r="BE3885" s="21">
        <f>BC3885-BD3885</f>
        <v>0.69123655913978155</v>
      </c>
      <c r="BF3885" s="92">
        <v>34.119999999999997</v>
      </c>
      <c r="BG3885" s="10">
        <v>6</v>
      </c>
      <c r="BH3885" s="21">
        <f t="shared" ref="BH3885:BI3948" si="449">(BC3885*24*31/1000000)</f>
        <v>2.5385279999999996E-2</v>
      </c>
      <c r="BI3885" s="22">
        <f t="shared" si="449"/>
        <v>2.4871000000000001E-2</v>
      </c>
      <c r="BJ3885" s="21">
        <f>BH3885-BI3885</f>
        <v>5.1427999999999544E-4</v>
      </c>
      <c r="BK3885" s="21">
        <v>7.6155839999999989E-2</v>
      </c>
      <c r="BL3885" s="22">
        <v>7.4612999999999999E-2</v>
      </c>
      <c r="BM3885" s="21">
        <v>1.5428399999999898E-3</v>
      </c>
      <c r="BN3885" s="21">
        <f t="shared" si="447"/>
        <v>0.30462335999999995</v>
      </c>
      <c r="BO3885" s="22">
        <f t="shared" si="447"/>
        <v>0.298452</v>
      </c>
      <c r="BP3885" s="21">
        <f t="shared" si="447"/>
        <v>6.1713599999999591E-3</v>
      </c>
    </row>
    <row r="3886" spans="1:68" ht="11.1" hidden="1" customHeight="1" outlineLevel="2" x14ac:dyDescent="0.2">
      <c r="A3886" s="10"/>
      <c r="B3886" s="18"/>
      <c r="C3886" s="18"/>
      <c r="D3886" s="18"/>
      <c r="E3886" s="23" t="s">
        <v>3339</v>
      </c>
      <c r="F3886" s="208">
        <v>6.4210000000000003</v>
      </c>
      <c r="G3886" s="208">
        <v>6.4859999999999998</v>
      </c>
      <c r="H3886" s="208">
        <v>4.8259999999999996</v>
      </c>
      <c r="I3886" s="239">
        <v>4.5060000000000002</v>
      </c>
      <c r="J3886" s="239"/>
      <c r="K3886" s="208">
        <v>0.14899999999999999</v>
      </c>
      <c r="L3886" s="24"/>
      <c r="M3886" s="24"/>
      <c r="N3886" s="24"/>
      <c r="O3886" s="208">
        <v>0.623</v>
      </c>
      <c r="P3886" s="208">
        <v>3.919</v>
      </c>
      <c r="Q3886" s="208">
        <v>7.984</v>
      </c>
      <c r="R3886" s="208">
        <v>11.673</v>
      </c>
      <c r="S3886" s="208">
        <v>10.497999999999999</v>
      </c>
      <c r="T3886" s="208">
        <v>14.173999999999999</v>
      </c>
      <c r="U3886" s="208">
        <v>5.62</v>
      </c>
      <c r="V3886" s="208">
        <v>2.81</v>
      </c>
      <c r="W3886" s="24"/>
      <c r="X3886" s="24"/>
      <c r="Y3886" s="24"/>
      <c r="Z3886" s="24"/>
      <c r="AA3886" s="24"/>
      <c r="AB3886" s="208">
        <v>5.28</v>
      </c>
      <c r="AC3886" s="208">
        <v>0.375</v>
      </c>
      <c r="AD3886" s="208">
        <v>24.870999999999999</v>
      </c>
      <c r="AE3886" s="208">
        <v>14.079000000000001</v>
      </c>
      <c r="AF3886" s="208">
        <v>11.571</v>
      </c>
      <c r="AG3886" s="208">
        <v>8.3699999999999992</v>
      </c>
      <c r="AH3886" s="208">
        <v>5.194</v>
      </c>
      <c r="AI3886" s="24"/>
      <c r="AJ3886" s="24"/>
      <c r="AK3886" s="24"/>
      <c r="AL3886" s="24"/>
      <c r="AM3886" s="24"/>
      <c r="AN3886" s="208">
        <v>7.96</v>
      </c>
      <c r="AO3886" s="208">
        <v>8.9290000000000003</v>
      </c>
      <c r="AP3886" s="208">
        <v>14.135</v>
      </c>
      <c r="AQ3886" s="208">
        <v>13.654</v>
      </c>
      <c r="AR3886" s="208">
        <v>13.661</v>
      </c>
      <c r="AS3886" s="208">
        <v>9.423</v>
      </c>
      <c r="AT3886" s="208">
        <v>0.44800000000000001</v>
      </c>
      <c r="AU3886" s="208">
        <v>5.4379999999999997</v>
      </c>
      <c r="AV3886" s="24"/>
      <c r="AW3886" s="24"/>
      <c r="AX3886" s="24"/>
      <c r="AY3886" s="24"/>
      <c r="AZ3886" s="208">
        <v>1.4470000000000001</v>
      </c>
      <c r="BA3886" s="208">
        <v>7.8929999999999998</v>
      </c>
      <c r="BB3886" s="21">
        <f t="shared" si="446"/>
        <v>24.870999999999999</v>
      </c>
      <c r="BC3886" s="21"/>
      <c r="BD3886" s="22">
        <f t="shared" si="448"/>
        <v>33.428763440860216</v>
      </c>
      <c r="BE3886" s="21"/>
      <c r="BF3886" s="21"/>
      <c r="BG3886" s="10"/>
      <c r="BH3886" s="21">
        <f t="shared" si="449"/>
        <v>0</v>
      </c>
      <c r="BI3886" s="22">
        <f t="shared" si="449"/>
        <v>2.4871000000000001E-2</v>
      </c>
      <c r="BJ3886" s="21"/>
      <c r="BK3886" s="21">
        <v>0</v>
      </c>
      <c r="BL3886" s="22">
        <v>7.4612999999999999E-2</v>
      </c>
      <c r="BM3886" s="21"/>
      <c r="BN3886" s="21">
        <f t="shared" si="447"/>
        <v>0</v>
      </c>
      <c r="BO3886" s="22">
        <f t="shared" si="447"/>
        <v>0.298452</v>
      </c>
      <c r="BP3886" s="21">
        <f t="shared" si="447"/>
        <v>0</v>
      </c>
    </row>
    <row r="3887" spans="1:68" ht="11.1" hidden="1" customHeight="1" outlineLevel="1" collapsed="1" x14ac:dyDescent="0.2">
      <c r="A3887" s="10"/>
      <c r="B3887" s="18"/>
      <c r="C3887" s="18"/>
      <c r="D3887" s="18"/>
      <c r="E3887" s="19" t="s">
        <v>3340</v>
      </c>
      <c r="F3887" s="209">
        <v>6</v>
      </c>
      <c r="G3887" s="20"/>
      <c r="H3887" s="20"/>
      <c r="I3887" s="240">
        <v>2</v>
      </c>
      <c r="J3887" s="240"/>
      <c r="K3887" s="20"/>
      <c r="L3887" s="20"/>
      <c r="M3887" s="20"/>
      <c r="N3887" s="20"/>
      <c r="O3887" s="20"/>
      <c r="P3887" s="20"/>
      <c r="Q3887" s="209">
        <v>48.265999999999998</v>
      </c>
      <c r="R3887" s="209">
        <v>24</v>
      </c>
      <c r="S3887" s="209">
        <v>18.8</v>
      </c>
      <c r="T3887" s="209">
        <v>39.863</v>
      </c>
      <c r="U3887" s="209">
        <v>24</v>
      </c>
      <c r="V3887" s="209">
        <v>23</v>
      </c>
      <c r="W3887" s="20"/>
      <c r="X3887" s="20"/>
      <c r="Y3887" s="20"/>
      <c r="Z3887" s="20"/>
      <c r="AA3887" s="20"/>
      <c r="AB3887" s="20"/>
      <c r="AC3887" s="209">
        <v>29</v>
      </c>
      <c r="AD3887" s="209">
        <v>23.616</v>
      </c>
      <c r="AE3887" s="209">
        <v>9.8919999999999995</v>
      </c>
      <c r="AF3887" s="209">
        <v>24.1</v>
      </c>
      <c r="AG3887" s="20"/>
      <c r="AH3887" s="20"/>
      <c r="AI3887" s="20"/>
      <c r="AJ3887" s="20"/>
      <c r="AK3887" s="20"/>
      <c r="AL3887" s="20"/>
      <c r="AM3887" s="20"/>
      <c r="AN3887" s="20"/>
      <c r="AO3887" s="20"/>
      <c r="AP3887" s="209">
        <v>10.513</v>
      </c>
      <c r="AQ3887" s="209">
        <v>18.167000000000002</v>
      </c>
      <c r="AR3887" s="209">
        <v>47.353000000000002</v>
      </c>
      <c r="AS3887" s="209">
        <v>-30</v>
      </c>
      <c r="AT3887" s="209">
        <v>22.03</v>
      </c>
      <c r="AU3887" s="20"/>
      <c r="AV3887" s="209">
        <v>1.9550000000000001</v>
      </c>
      <c r="AW3887" s="209">
        <v>1</v>
      </c>
      <c r="AX3887" s="20"/>
      <c r="AY3887" s="20"/>
      <c r="AZ3887" s="209">
        <v>9.4870000000000001</v>
      </c>
      <c r="BA3887" s="209">
        <v>15.606999999999999</v>
      </c>
      <c r="BB3887" s="56">
        <f>BB3888+BB3889</f>
        <v>67.293000000000006</v>
      </c>
      <c r="BC3887" s="21">
        <f>BD3887</f>
        <v>90.447580645161295</v>
      </c>
      <c r="BD3887" s="22">
        <f t="shared" si="448"/>
        <v>90.447580645161295</v>
      </c>
      <c r="BE3887" s="21">
        <f>BC3887-BD3887</f>
        <v>0</v>
      </c>
      <c r="BF3887" s="92">
        <v>51.52</v>
      </c>
      <c r="BG3887" s="10">
        <v>5</v>
      </c>
      <c r="BH3887" s="21">
        <f t="shared" si="449"/>
        <v>6.7293000000000006E-2</v>
      </c>
      <c r="BI3887" s="22">
        <f t="shared" si="449"/>
        <v>6.7293000000000006E-2</v>
      </c>
      <c r="BJ3887" s="21">
        <f>BH3887-BI3887</f>
        <v>0</v>
      </c>
      <c r="BK3887" s="21">
        <v>0.20187900000000003</v>
      </c>
      <c r="BL3887" s="22">
        <v>0.20187900000000003</v>
      </c>
      <c r="BM3887" s="21">
        <v>0</v>
      </c>
      <c r="BN3887" s="21">
        <f t="shared" si="447"/>
        <v>0.80751600000000012</v>
      </c>
      <c r="BO3887" s="22">
        <f t="shared" si="447"/>
        <v>0.80751600000000012</v>
      </c>
      <c r="BP3887" s="21">
        <f t="shared" si="447"/>
        <v>0</v>
      </c>
    </row>
    <row r="3888" spans="1:68" ht="11.1" hidden="1" customHeight="1" outlineLevel="2" x14ac:dyDescent="0.2">
      <c r="A3888" s="10"/>
      <c r="B3888" s="18"/>
      <c r="C3888" s="18"/>
      <c r="D3888" s="18"/>
      <c r="E3888" s="23" t="s">
        <v>3341</v>
      </c>
      <c r="F3888" s="208">
        <v>6</v>
      </c>
      <c r="G3888" s="24"/>
      <c r="H3888" s="24"/>
      <c r="I3888" s="239">
        <v>2</v>
      </c>
      <c r="J3888" s="239"/>
      <c r="K3888" s="24"/>
      <c r="L3888" s="24"/>
      <c r="M3888" s="24"/>
      <c r="N3888" s="24"/>
      <c r="O3888" s="24"/>
      <c r="P3888" s="24"/>
      <c r="Q3888" s="208">
        <v>48.265999999999998</v>
      </c>
      <c r="R3888" s="208">
        <v>24</v>
      </c>
      <c r="S3888" s="208">
        <v>18.8</v>
      </c>
      <c r="T3888" s="208">
        <v>39.863</v>
      </c>
      <c r="U3888" s="208">
        <v>24</v>
      </c>
      <c r="V3888" s="208">
        <v>23</v>
      </c>
      <c r="W3888" s="24"/>
      <c r="X3888" s="24"/>
      <c r="Y3888" s="24"/>
      <c r="Z3888" s="24"/>
      <c r="AA3888" s="24"/>
      <c r="AB3888" s="24"/>
      <c r="AC3888" s="208">
        <v>29</v>
      </c>
      <c r="AD3888" s="208">
        <v>4.5890000000000004</v>
      </c>
      <c r="AE3888" s="208">
        <v>9.8919999999999995</v>
      </c>
      <c r="AF3888" s="208">
        <v>24</v>
      </c>
      <c r="AG3888" s="24"/>
      <c r="AH3888" s="24"/>
      <c r="AI3888" s="24"/>
      <c r="AJ3888" s="24"/>
      <c r="AK3888" s="24"/>
      <c r="AL3888" s="24"/>
      <c r="AM3888" s="24"/>
      <c r="AN3888" s="24"/>
      <c r="AO3888" s="24"/>
      <c r="AP3888" s="208">
        <v>10.513</v>
      </c>
      <c r="AQ3888" s="208">
        <v>18.074000000000002</v>
      </c>
      <c r="AR3888" s="208">
        <v>46.746000000000002</v>
      </c>
      <c r="AS3888" s="208">
        <v>-30</v>
      </c>
      <c r="AT3888" s="208">
        <v>20.620999999999999</v>
      </c>
      <c r="AU3888" s="24"/>
      <c r="AV3888" s="24"/>
      <c r="AW3888" s="24"/>
      <c r="AX3888" s="24"/>
      <c r="AY3888" s="24"/>
      <c r="AZ3888" s="208">
        <v>7.56</v>
      </c>
      <c r="BA3888" s="208">
        <v>15.606999999999999</v>
      </c>
      <c r="BB3888" s="21">
        <f t="shared" si="446"/>
        <v>48.265999999999998</v>
      </c>
      <c r="BC3888" s="21"/>
      <c r="BD3888" s="22">
        <f t="shared" si="448"/>
        <v>64.873655913978496</v>
      </c>
      <c r="BE3888" s="21"/>
      <c r="BF3888" s="21"/>
      <c r="BG3888" s="10"/>
      <c r="BH3888" s="21">
        <f t="shared" si="449"/>
        <v>0</v>
      </c>
      <c r="BI3888" s="22">
        <f t="shared" si="449"/>
        <v>4.8266000000000003E-2</v>
      </c>
      <c r="BJ3888" s="21"/>
      <c r="BK3888" s="21">
        <v>0</v>
      </c>
      <c r="BL3888" s="22">
        <v>0.14479800000000001</v>
      </c>
      <c r="BM3888" s="21"/>
      <c r="BN3888" s="21">
        <f t="shared" si="447"/>
        <v>0</v>
      </c>
      <c r="BO3888" s="22">
        <f t="shared" si="447"/>
        <v>0.57919200000000004</v>
      </c>
      <c r="BP3888" s="21">
        <f t="shared" si="447"/>
        <v>0</v>
      </c>
    </row>
    <row r="3889" spans="1:68" ht="11.1" hidden="1" customHeight="1" outlineLevel="2" x14ac:dyDescent="0.2">
      <c r="A3889" s="10"/>
      <c r="B3889" s="18"/>
      <c r="C3889" s="18"/>
      <c r="D3889" s="18"/>
      <c r="E3889" s="23" t="s">
        <v>3342</v>
      </c>
      <c r="F3889" s="24"/>
      <c r="G3889" s="24"/>
      <c r="H3889" s="24"/>
      <c r="I3889" s="24"/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4"/>
      <c r="AC3889" s="24"/>
      <c r="AD3889" s="208">
        <v>19.027000000000001</v>
      </c>
      <c r="AE3889" s="24"/>
      <c r="AF3889" s="208">
        <v>0.1</v>
      </c>
      <c r="AG3889" s="24"/>
      <c r="AH3889" s="24"/>
      <c r="AI3889" s="24"/>
      <c r="AJ3889" s="24"/>
      <c r="AK3889" s="24"/>
      <c r="AL3889" s="24"/>
      <c r="AM3889" s="24"/>
      <c r="AN3889" s="24"/>
      <c r="AO3889" s="24"/>
      <c r="AP3889" s="24"/>
      <c r="AQ3889" s="208">
        <v>9.2999999999999999E-2</v>
      </c>
      <c r="AR3889" s="208">
        <v>0.60699999999999998</v>
      </c>
      <c r="AS3889" s="24"/>
      <c r="AT3889" s="208">
        <v>1.409</v>
      </c>
      <c r="AU3889" s="24"/>
      <c r="AV3889" s="208">
        <v>1.9550000000000001</v>
      </c>
      <c r="AW3889" s="208">
        <v>1</v>
      </c>
      <c r="AX3889" s="24"/>
      <c r="AY3889" s="24"/>
      <c r="AZ3889" s="208">
        <v>1.927</v>
      </c>
      <c r="BA3889" s="24"/>
      <c r="BB3889" s="21">
        <f t="shared" si="446"/>
        <v>19.027000000000001</v>
      </c>
      <c r="BC3889" s="21"/>
      <c r="BD3889" s="22">
        <f t="shared" si="448"/>
        <v>25.573924731182796</v>
      </c>
      <c r="BE3889" s="21"/>
      <c r="BF3889" s="21"/>
      <c r="BG3889" s="10"/>
      <c r="BH3889" s="21">
        <f t="shared" si="449"/>
        <v>0</v>
      </c>
      <c r="BI3889" s="22">
        <f t="shared" si="449"/>
        <v>1.9026999999999999E-2</v>
      </c>
      <c r="BJ3889" s="21"/>
      <c r="BK3889" s="21">
        <v>0</v>
      </c>
      <c r="BL3889" s="22">
        <v>5.7080999999999993E-2</v>
      </c>
      <c r="BM3889" s="21"/>
      <c r="BN3889" s="21">
        <f t="shared" si="447"/>
        <v>0</v>
      </c>
      <c r="BO3889" s="22">
        <f t="shared" si="447"/>
        <v>0.22832399999999997</v>
      </c>
      <c r="BP3889" s="21">
        <f t="shared" si="447"/>
        <v>0</v>
      </c>
    </row>
    <row r="3890" spans="1:68" ht="11.1" hidden="1" customHeight="1" outlineLevel="1" collapsed="1" x14ac:dyDescent="0.2">
      <c r="A3890" s="10"/>
      <c r="B3890" s="18"/>
      <c r="C3890" s="18"/>
      <c r="D3890" s="18"/>
      <c r="E3890" s="19" t="s">
        <v>3343</v>
      </c>
      <c r="F3890" s="20"/>
      <c r="G3890" s="20"/>
      <c r="H3890" s="20"/>
      <c r="I3890" s="20"/>
      <c r="J3890" s="20"/>
      <c r="K3890" s="20"/>
      <c r="L3890" s="20"/>
      <c r="M3890" s="20"/>
      <c r="N3890" s="20"/>
      <c r="O3890" s="20"/>
      <c r="P3890" s="20"/>
      <c r="Q3890" s="20"/>
      <c r="R3890" s="20"/>
      <c r="S3890" s="20"/>
      <c r="T3890" s="20"/>
      <c r="U3890" s="20"/>
      <c r="V3890" s="20"/>
      <c r="W3890" s="20"/>
      <c r="X3890" s="20"/>
      <c r="Y3890" s="20"/>
      <c r="Z3890" s="20"/>
      <c r="AA3890" s="20"/>
      <c r="AB3890" s="20"/>
      <c r="AC3890" s="209">
        <v>99.37</v>
      </c>
      <c r="AD3890" s="20"/>
      <c r="AE3890" s="209">
        <v>61.237000000000002</v>
      </c>
      <c r="AF3890" s="209">
        <v>10.417999999999999</v>
      </c>
      <c r="AG3890" s="209">
        <v>5.82</v>
      </c>
      <c r="AH3890" s="209">
        <v>3.5049999999999999</v>
      </c>
      <c r="AI3890" s="209">
        <v>1.2849999999999999</v>
      </c>
      <c r="AJ3890" s="209">
        <v>1.538</v>
      </c>
      <c r="AK3890" s="209">
        <v>0.182</v>
      </c>
      <c r="AL3890" s="209">
        <v>1.5489999999999999</v>
      </c>
      <c r="AM3890" s="209">
        <v>1.089</v>
      </c>
      <c r="AN3890" s="209">
        <v>0.61799999999999999</v>
      </c>
      <c r="AO3890" s="209">
        <v>3.9039999999999999</v>
      </c>
      <c r="AP3890" s="209">
        <v>6.1849999999999996</v>
      </c>
      <c r="AQ3890" s="209">
        <v>3.7240000000000002</v>
      </c>
      <c r="AR3890" s="209">
        <v>3</v>
      </c>
      <c r="AS3890" s="209">
        <v>17.056000000000001</v>
      </c>
      <c r="AT3890" s="209">
        <v>1.073</v>
      </c>
      <c r="AU3890" s="20"/>
      <c r="AV3890" s="20"/>
      <c r="AW3890" s="20"/>
      <c r="AX3890" s="20"/>
      <c r="AY3890" s="20"/>
      <c r="AZ3890" s="20"/>
      <c r="BA3890" s="20"/>
      <c r="BB3890" s="21">
        <f t="shared" si="446"/>
        <v>99.37</v>
      </c>
      <c r="BC3890" s="21">
        <f>BF3890</f>
        <v>166</v>
      </c>
      <c r="BD3890" s="22">
        <f t="shared" si="448"/>
        <v>133.56182795698925</v>
      </c>
      <c r="BE3890" s="21">
        <f>BC3890-BD3890</f>
        <v>32.438172043010752</v>
      </c>
      <c r="BF3890" s="91">
        <v>166</v>
      </c>
      <c r="BG3890" s="10"/>
      <c r="BH3890" s="21">
        <f t="shared" si="449"/>
        <v>0.123504</v>
      </c>
      <c r="BI3890" s="22">
        <f t="shared" si="449"/>
        <v>9.937E-2</v>
      </c>
      <c r="BJ3890" s="21">
        <f>BH3890-BI3890</f>
        <v>2.4134000000000003E-2</v>
      </c>
      <c r="BK3890" s="21">
        <v>0.37051200000000001</v>
      </c>
      <c r="BL3890" s="22">
        <v>0.29810999999999999</v>
      </c>
      <c r="BM3890" s="21">
        <v>7.2402000000000022E-2</v>
      </c>
      <c r="BN3890" s="21">
        <f t="shared" si="447"/>
        <v>1.482048</v>
      </c>
      <c r="BO3890" s="22">
        <f t="shared" si="447"/>
        <v>1.1924399999999999</v>
      </c>
      <c r="BP3890" s="21">
        <f t="shared" si="447"/>
        <v>0.28960800000000009</v>
      </c>
    </row>
    <row r="3891" spans="1:68" ht="11.1" hidden="1" customHeight="1" outlineLevel="2" x14ac:dyDescent="0.2">
      <c r="A3891" s="10"/>
      <c r="B3891" s="18"/>
      <c r="C3891" s="18"/>
      <c r="D3891" s="18"/>
      <c r="E3891" s="23"/>
      <c r="F3891" s="24"/>
      <c r="G3891" s="24"/>
      <c r="H3891" s="24"/>
      <c r="I3891" s="24"/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C3891" s="208">
        <v>99.37</v>
      </c>
      <c r="AD3891" s="24"/>
      <c r="AE3891" s="208">
        <v>61.237000000000002</v>
      </c>
      <c r="AF3891" s="208">
        <v>10.417999999999999</v>
      </c>
      <c r="AG3891" s="208">
        <v>5.82</v>
      </c>
      <c r="AH3891" s="208">
        <v>3.5049999999999999</v>
      </c>
      <c r="AI3891" s="208">
        <v>1.2849999999999999</v>
      </c>
      <c r="AJ3891" s="208">
        <v>1.538</v>
      </c>
      <c r="AK3891" s="208">
        <v>0.182</v>
      </c>
      <c r="AL3891" s="208">
        <v>1.5489999999999999</v>
      </c>
      <c r="AM3891" s="208">
        <v>1.089</v>
      </c>
      <c r="AN3891" s="208">
        <v>0.61799999999999999</v>
      </c>
      <c r="AO3891" s="208">
        <v>3.9039999999999999</v>
      </c>
      <c r="AP3891" s="208">
        <v>6.1849999999999996</v>
      </c>
      <c r="AQ3891" s="208">
        <v>3.7240000000000002</v>
      </c>
      <c r="AR3891" s="208">
        <v>3</v>
      </c>
      <c r="AS3891" s="208">
        <v>17.056000000000001</v>
      </c>
      <c r="AT3891" s="208">
        <v>1.073</v>
      </c>
      <c r="AU3891" s="24"/>
      <c r="AV3891" s="24"/>
      <c r="AW3891" s="24"/>
      <c r="AX3891" s="24"/>
      <c r="AY3891" s="24"/>
      <c r="AZ3891" s="24"/>
      <c r="BA3891" s="24"/>
      <c r="BB3891" s="21">
        <f t="shared" si="446"/>
        <v>99.37</v>
      </c>
      <c r="BC3891" s="21"/>
      <c r="BD3891" s="22">
        <f t="shared" si="448"/>
        <v>133.56182795698925</v>
      </c>
      <c r="BE3891" s="21"/>
      <c r="BF3891" s="21"/>
      <c r="BG3891" s="10"/>
      <c r="BH3891" s="21">
        <f t="shared" si="449"/>
        <v>0</v>
      </c>
      <c r="BI3891" s="22">
        <f t="shared" si="449"/>
        <v>9.937E-2</v>
      </c>
      <c r="BJ3891" s="21"/>
      <c r="BK3891" s="21">
        <v>0</v>
      </c>
      <c r="BL3891" s="22">
        <v>0.29810999999999999</v>
      </c>
      <c r="BM3891" s="21"/>
      <c r="BN3891" s="21">
        <f t="shared" si="447"/>
        <v>0</v>
      </c>
      <c r="BO3891" s="22">
        <f t="shared" si="447"/>
        <v>1.1924399999999999</v>
      </c>
      <c r="BP3891" s="21">
        <f t="shared" si="447"/>
        <v>0</v>
      </c>
    </row>
    <row r="3892" spans="1:68" ht="11.1" hidden="1" customHeight="1" outlineLevel="1" collapsed="1" x14ac:dyDescent="0.2">
      <c r="A3892" s="10"/>
      <c r="B3892" s="18"/>
      <c r="C3892" s="18"/>
      <c r="D3892" s="18"/>
      <c r="E3892" s="19" t="s">
        <v>3344</v>
      </c>
      <c r="F3892" s="209">
        <v>11.029</v>
      </c>
      <c r="G3892" s="209">
        <v>10.5</v>
      </c>
      <c r="H3892" s="209">
        <v>6.0430000000000001</v>
      </c>
      <c r="I3892" s="240">
        <v>9.9469999999999992</v>
      </c>
      <c r="J3892" s="240"/>
      <c r="K3892" s="209">
        <v>2.4780000000000002</v>
      </c>
      <c r="L3892" s="20"/>
      <c r="M3892" s="20"/>
      <c r="N3892" s="20"/>
      <c r="O3892" s="20"/>
      <c r="P3892" s="20"/>
      <c r="Q3892" s="20"/>
      <c r="R3892" s="20"/>
      <c r="S3892" s="20"/>
      <c r="T3892" s="20"/>
      <c r="U3892" s="20"/>
      <c r="V3892" s="20"/>
      <c r="W3892" s="20"/>
      <c r="X3892" s="20"/>
      <c r="Y3892" s="20"/>
      <c r="Z3892" s="20"/>
      <c r="AA3892" s="20"/>
      <c r="AB3892" s="20"/>
      <c r="AC3892" s="20"/>
      <c r="AD3892" s="20"/>
      <c r="AE3892" s="20"/>
      <c r="AF3892" s="20"/>
      <c r="AG3892" s="20"/>
      <c r="AH3892" s="20"/>
      <c r="AI3892" s="20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  <c r="BA3892" s="20"/>
      <c r="BB3892" s="21">
        <f t="shared" si="446"/>
        <v>11.029</v>
      </c>
      <c r="BC3892" s="21">
        <f>BD3892</f>
        <v>14.823924731182796</v>
      </c>
      <c r="BD3892" s="22">
        <f t="shared" si="448"/>
        <v>14.823924731182796</v>
      </c>
      <c r="BE3892" s="21">
        <f>BC3892-BD3892</f>
        <v>0</v>
      </c>
      <c r="BF3892" s="21"/>
      <c r="BG3892" s="10"/>
      <c r="BH3892" s="21">
        <f t="shared" si="449"/>
        <v>1.1029000000000001E-2</v>
      </c>
      <c r="BI3892" s="22">
        <f t="shared" si="449"/>
        <v>1.1029000000000001E-2</v>
      </c>
      <c r="BJ3892" s="21">
        <f>BH3892-BI3892</f>
        <v>0</v>
      </c>
      <c r="BK3892" s="21">
        <v>3.3087000000000005E-2</v>
      </c>
      <c r="BL3892" s="22">
        <v>3.3087000000000005E-2</v>
      </c>
      <c r="BM3892" s="21">
        <v>0</v>
      </c>
      <c r="BN3892" s="21">
        <f t="shared" si="447"/>
        <v>0.13234800000000002</v>
      </c>
      <c r="BO3892" s="22">
        <f t="shared" si="447"/>
        <v>0.13234800000000002</v>
      </c>
      <c r="BP3892" s="21">
        <f t="shared" si="447"/>
        <v>0</v>
      </c>
    </row>
    <row r="3893" spans="1:68" ht="11.1" hidden="1" customHeight="1" outlineLevel="2" x14ac:dyDescent="0.2">
      <c r="A3893" s="10"/>
      <c r="B3893" s="18"/>
      <c r="C3893" s="18"/>
      <c r="D3893" s="18"/>
      <c r="E3893" s="23" t="s">
        <v>3345</v>
      </c>
      <c r="F3893" s="208">
        <v>11.029</v>
      </c>
      <c r="G3893" s="208">
        <v>10.5</v>
      </c>
      <c r="H3893" s="208">
        <v>6.0430000000000001</v>
      </c>
      <c r="I3893" s="239">
        <v>9.9469999999999992</v>
      </c>
      <c r="J3893" s="239"/>
      <c r="K3893" s="208">
        <v>2.4780000000000002</v>
      </c>
      <c r="L3893" s="24"/>
      <c r="M3893" s="24"/>
      <c r="N3893" s="24"/>
      <c r="O3893" s="24"/>
      <c r="P3893" s="24"/>
      <c r="Q3893" s="24"/>
      <c r="R3893" s="24"/>
      <c r="S3893" s="24"/>
      <c r="T3893" s="24"/>
      <c r="U3893" s="24"/>
      <c r="V3893" s="24"/>
      <c r="W3893" s="24"/>
      <c r="X3893" s="24"/>
      <c r="Y3893" s="24"/>
      <c r="Z3893" s="24"/>
      <c r="AA3893" s="24"/>
      <c r="AB3893" s="24"/>
      <c r="AC3893" s="24"/>
      <c r="AD3893" s="24"/>
      <c r="AE3893" s="24"/>
      <c r="AF3893" s="24"/>
      <c r="AG3893" s="24"/>
      <c r="AH3893" s="24"/>
      <c r="AI3893" s="24"/>
      <c r="AJ3893" s="24"/>
      <c r="AK3893" s="24"/>
      <c r="AL3893" s="24"/>
      <c r="AM3893" s="24"/>
      <c r="AN3893" s="24"/>
      <c r="AO3893" s="24"/>
      <c r="AP3893" s="24"/>
      <c r="AQ3893" s="24"/>
      <c r="AR3893" s="24"/>
      <c r="AS3893" s="24"/>
      <c r="AT3893" s="24"/>
      <c r="AU3893" s="24"/>
      <c r="AV3893" s="24"/>
      <c r="AW3893" s="24"/>
      <c r="AX3893" s="24"/>
      <c r="AY3893" s="24"/>
      <c r="AZ3893" s="24"/>
      <c r="BA3893" s="24"/>
      <c r="BB3893" s="21">
        <f t="shared" si="446"/>
        <v>11.029</v>
      </c>
      <c r="BC3893" s="21"/>
      <c r="BD3893" s="22">
        <f t="shared" si="448"/>
        <v>14.823924731182796</v>
      </c>
      <c r="BE3893" s="21"/>
      <c r="BF3893" s="21"/>
      <c r="BG3893" s="10"/>
      <c r="BH3893" s="21">
        <f t="shared" si="449"/>
        <v>0</v>
      </c>
      <c r="BI3893" s="22">
        <f t="shared" si="449"/>
        <v>1.1029000000000001E-2</v>
      </c>
      <c r="BJ3893" s="21"/>
      <c r="BK3893" s="21">
        <v>0</v>
      </c>
      <c r="BL3893" s="22">
        <v>3.3087000000000005E-2</v>
      </c>
      <c r="BM3893" s="21"/>
      <c r="BN3893" s="21">
        <f t="shared" si="447"/>
        <v>0</v>
      </c>
      <c r="BO3893" s="22">
        <f t="shared" si="447"/>
        <v>0.13234800000000002</v>
      </c>
      <c r="BP3893" s="21">
        <f t="shared" si="447"/>
        <v>0</v>
      </c>
    </row>
    <row r="3894" spans="1:68" ht="11.1" hidden="1" customHeight="1" outlineLevel="1" collapsed="1" x14ac:dyDescent="0.2">
      <c r="A3894" s="10"/>
      <c r="B3894" s="18"/>
      <c r="C3894" s="18"/>
      <c r="D3894" s="18"/>
      <c r="E3894" s="19" t="s">
        <v>3346</v>
      </c>
      <c r="F3894" s="209">
        <v>0.49099999999999999</v>
      </c>
      <c r="G3894" s="209">
        <v>0.35399999999999998</v>
      </c>
      <c r="H3894" s="209">
        <v>0.30399999999999999</v>
      </c>
      <c r="I3894" s="240">
        <v>3.4000000000000002E-2</v>
      </c>
      <c r="J3894" s="240"/>
      <c r="K3894" s="209">
        <v>0.59299999999999997</v>
      </c>
      <c r="L3894" s="209">
        <v>0.248</v>
      </c>
      <c r="M3894" s="209">
        <v>0.255</v>
      </c>
      <c r="N3894" s="209">
        <v>0.65500000000000003</v>
      </c>
      <c r="O3894" s="209">
        <v>0.159</v>
      </c>
      <c r="P3894" s="209">
        <v>0.34300000000000003</v>
      </c>
      <c r="Q3894" s="209">
        <v>0.23</v>
      </c>
      <c r="R3894" s="209">
        <v>0.36499999999999999</v>
      </c>
      <c r="S3894" s="209">
        <v>0.29499999999999998</v>
      </c>
      <c r="T3894" s="209">
        <v>0.501</v>
      </c>
      <c r="U3894" s="209">
        <v>1.1459999999999999</v>
      </c>
      <c r="V3894" s="209">
        <v>0.97</v>
      </c>
      <c r="W3894" s="209">
        <v>7.8E-2</v>
      </c>
      <c r="X3894" s="209">
        <v>0.56799999999999995</v>
      </c>
      <c r="Y3894" s="209">
        <v>0.192</v>
      </c>
      <c r="Z3894" s="209">
        <v>0.17699999999999999</v>
      </c>
      <c r="AA3894" s="209">
        <v>0.19600000000000001</v>
      </c>
      <c r="AB3894" s="209">
        <v>0.222</v>
      </c>
      <c r="AC3894" s="209">
        <v>0.28599999999999998</v>
      </c>
      <c r="AD3894" s="209">
        <v>0.33500000000000002</v>
      </c>
      <c r="AE3894" s="209">
        <v>0.40300000000000002</v>
      </c>
      <c r="AF3894" s="209">
        <v>0.26500000000000001</v>
      </c>
      <c r="AG3894" s="209">
        <v>0.40799999999999997</v>
      </c>
      <c r="AH3894" s="209">
        <v>0.02</v>
      </c>
      <c r="AI3894" s="209">
        <v>0.25700000000000001</v>
      </c>
      <c r="AJ3894" s="209">
        <v>0.13700000000000001</v>
      </c>
      <c r="AK3894" s="209">
        <v>0.26</v>
      </c>
      <c r="AL3894" s="209">
        <v>0.14399999999999999</v>
      </c>
      <c r="AM3894" s="209">
        <v>0.29899999999999999</v>
      </c>
      <c r="AN3894" s="209">
        <v>0.33400000000000002</v>
      </c>
      <c r="AO3894" s="209">
        <v>0.86099999999999999</v>
      </c>
      <c r="AP3894" s="209">
        <v>0.47399999999999998</v>
      </c>
      <c r="AQ3894" s="209">
        <v>0.26300000000000001</v>
      </c>
      <c r="AR3894" s="209">
        <v>0.67400000000000004</v>
      </c>
      <c r="AS3894" s="209">
        <v>0.42099999999999999</v>
      </c>
      <c r="AT3894" s="209">
        <v>0.51800000000000002</v>
      </c>
      <c r="AU3894" s="209">
        <v>0.22800000000000001</v>
      </c>
      <c r="AV3894" s="209">
        <v>0.60799999999999998</v>
      </c>
      <c r="AW3894" s="209">
        <v>0.21199999999999999</v>
      </c>
      <c r="AX3894" s="209">
        <v>0.15</v>
      </c>
      <c r="AY3894" s="209">
        <v>0.32300000000000001</v>
      </c>
      <c r="AZ3894" s="209">
        <v>0.29299999999999998</v>
      </c>
      <c r="BA3894" s="209">
        <v>0.309</v>
      </c>
      <c r="BB3894" s="21">
        <f t="shared" si="446"/>
        <v>1.1459999999999999</v>
      </c>
      <c r="BC3894" s="21">
        <f>BF3894</f>
        <v>21</v>
      </c>
      <c r="BD3894" s="22">
        <f t="shared" si="448"/>
        <v>1.5403225806451613</v>
      </c>
      <c r="BE3894" s="21">
        <f>BC3894-BD3894</f>
        <v>19.45967741935484</v>
      </c>
      <c r="BF3894" s="91">
        <v>21</v>
      </c>
      <c r="BG3894" s="10"/>
      <c r="BH3894" s="21">
        <f t="shared" si="449"/>
        <v>1.5624000000000001E-2</v>
      </c>
      <c r="BI3894" s="22">
        <f t="shared" si="449"/>
        <v>1.1460000000000001E-3</v>
      </c>
      <c r="BJ3894" s="21">
        <f>BH3894-BI3894</f>
        <v>1.4478000000000001E-2</v>
      </c>
      <c r="BK3894" s="21">
        <v>4.6872000000000004E-2</v>
      </c>
      <c r="BL3894" s="22">
        <v>3.4380000000000001E-3</v>
      </c>
      <c r="BM3894" s="21">
        <v>4.3434E-2</v>
      </c>
      <c r="BN3894" s="21">
        <f t="shared" si="447"/>
        <v>0.18748800000000002</v>
      </c>
      <c r="BO3894" s="22">
        <f t="shared" si="447"/>
        <v>1.3752E-2</v>
      </c>
      <c r="BP3894" s="21">
        <f t="shared" si="447"/>
        <v>0.173736</v>
      </c>
    </row>
    <row r="3895" spans="1:68" ht="11.1" hidden="1" customHeight="1" outlineLevel="2" x14ac:dyDescent="0.2">
      <c r="A3895" s="10"/>
      <c r="B3895" s="18"/>
      <c r="C3895" s="18"/>
      <c r="D3895" s="18"/>
      <c r="E3895" s="23"/>
      <c r="F3895" s="208">
        <v>0.49099999999999999</v>
      </c>
      <c r="G3895" s="208">
        <v>0.35399999999999998</v>
      </c>
      <c r="H3895" s="208">
        <v>0.30399999999999999</v>
      </c>
      <c r="I3895" s="239">
        <v>3.4000000000000002E-2</v>
      </c>
      <c r="J3895" s="239"/>
      <c r="K3895" s="208">
        <v>0.59299999999999997</v>
      </c>
      <c r="L3895" s="208">
        <v>0.248</v>
      </c>
      <c r="M3895" s="208">
        <v>0.255</v>
      </c>
      <c r="N3895" s="208">
        <v>0.65500000000000003</v>
      </c>
      <c r="O3895" s="208">
        <v>0.159</v>
      </c>
      <c r="P3895" s="208">
        <v>0.34300000000000003</v>
      </c>
      <c r="Q3895" s="208">
        <v>0.23</v>
      </c>
      <c r="R3895" s="208">
        <v>0.36499999999999999</v>
      </c>
      <c r="S3895" s="208">
        <v>0.29499999999999998</v>
      </c>
      <c r="T3895" s="208">
        <v>0.501</v>
      </c>
      <c r="U3895" s="208">
        <v>1.1459999999999999</v>
      </c>
      <c r="V3895" s="208">
        <v>0.97</v>
      </c>
      <c r="W3895" s="208">
        <v>7.8E-2</v>
      </c>
      <c r="X3895" s="208">
        <v>0.56799999999999995</v>
      </c>
      <c r="Y3895" s="208">
        <v>0.192</v>
      </c>
      <c r="Z3895" s="208">
        <v>0.17699999999999999</v>
      </c>
      <c r="AA3895" s="208">
        <v>0.19600000000000001</v>
      </c>
      <c r="AB3895" s="208">
        <v>0.222</v>
      </c>
      <c r="AC3895" s="208">
        <v>0.28599999999999998</v>
      </c>
      <c r="AD3895" s="208">
        <v>0.33500000000000002</v>
      </c>
      <c r="AE3895" s="208">
        <v>0.40300000000000002</v>
      </c>
      <c r="AF3895" s="208">
        <v>0.26500000000000001</v>
      </c>
      <c r="AG3895" s="208">
        <v>0.40799999999999997</v>
      </c>
      <c r="AH3895" s="208">
        <v>0.02</v>
      </c>
      <c r="AI3895" s="208">
        <v>0.25700000000000001</v>
      </c>
      <c r="AJ3895" s="208">
        <v>0.13700000000000001</v>
      </c>
      <c r="AK3895" s="208">
        <v>0.26</v>
      </c>
      <c r="AL3895" s="208">
        <v>0.14399999999999999</v>
      </c>
      <c r="AM3895" s="208">
        <v>0.29899999999999999</v>
      </c>
      <c r="AN3895" s="208">
        <v>0.33400000000000002</v>
      </c>
      <c r="AO3895" s="208">
        <v>0.86099999999999999</v>
      </c>
      <c r="AP3895" s="208">
        <v>0.47399999999999998</v>
      </c>
      <c r="AQ3895" s="208">
        <v>0.26300000000000001</v>
      </c>
      <c r="AR3895" s="208">
        <v>0.67400000000000004</v>
      </c>
      <c r="AS3895" s="208">
        <v>0.42099999999999999</v>
      </c>
      <c r="AT3895" s="208">
        <v>0.51800000000000002</v>
      </c>
      <c r="AU3895" s="208">
        <v>0.22800000000000001</v>
      </c>
      <c r="AV3895" s="208">
        <v>0.60799999999999998</v>
      </c>
      <c r="AW3895" s="208">
        <v>0.21199999999999999</v>
      </c>
      <c r="AX3895" s="208">
        <v>0.15</v>
      </c>
      <c r="AY3895" s="208">
        <v>0.32300000000000001</v>
      </c>
      <c r="AZ3895" s="208">
        <v>0.29299999999999998</v>
      </c>
      <c r="BA3895" s="208">
        <v>0.309</v>
      </c>
      <c r="BB3895" s="21">
        <f>MAX(F3895:BA3895)</f>
        <v>1.1459999999999999</v>
      </c>
      <c r="BC3895" s="21"/>
      <c r="BD3895" s="22">
        <f t="shared" si="448"/>
        <v>1.5403225806451613</v>
      </c>
      <c r="BE3895" s="21"/>
      <c r="BF3895" s="21"/>
      <c r="BG3895" s="10"/>
      <c r="BH3895" s="21">
        <f t="shared" si="449"/>
        <v>0</v>
      </c>
      <c r="BI3895" s="22">
        <f t="shared" si="449"/>
        <v>1.1460000000000001E-3</v>
      </c>
      <c r="BJ3895" s="21"/>
      <c r="BK3895" s="21">
        <v>0</v>
      </c>
      <c r="BL3895" s="22">
        <v>3.4380000000000001E-3</v>
      </c>
      <c r="BM3895" s="21"/>
      <c r="BN3895" s="21">
        <f t="shared" si="447"/>
        <v>0</v>
      </c>
      <c r="BO3895" s="22">
        <f t="shared" si="447"/>
        <v>1.3752E-2</v>
      </c>
      <c r="BP3895" s="21">
        <f t="shared" si="447"/>
        <v>0</v>
      </c>
    </row>
    <row r="3896" spans="1:68" ht="11.1" customHeight="1" outlineLevel="1" collapsed="1" x14ac:dyDescent="0.2">
      <c r="A3896" s="10"/>
      <c r="B3896" s="18"/>
      <c r="C3896" s="18"/>
      <c r="D3896" s="18"/>
      <c r="E3896" s="19" t="s">
        <v>3347</v>
      </c>
      <c r="F3896" s="209">
        <v>1.5</v>
      </c>
      <c r="G3896" s="20"/>
      <c r="H3896" s="20"/>
      <c r="I3896" s="20"/>
      <c r="J3896" s="20"/>
      <c r="K3896" s="209">
        <v>3.2210000000000001</v>
      </c>
      <c r="L3896" s="20"/>
      <c r="M3896" s="20"/>
      <c r="N3896" s="20"/>
      <c r="O3896" s="20"/>
      <c r="P3896" s="209">
        <v>0.77800000000000002</v>
      </c>
      <c r="Q3896" s="20"/>
      <c r="R3896" s="20"/>
      <c r="S3896" s="209">
        <v>3.3519999999999999</v>
      </c>
      <c r="T3896" s="20"/>
      <c r="U3896" s="209">
        <v>4.2990000000000004</v>
      </c>
      <c r="V3896" s="209">
        <v>0.57799999999999996</v>
      </c>
      <c r="W3896" s="209">
        <v>0.43</v>
      </c>
      <c r="X3896" s="20"/>
      <c r="Y3896" s="20"/>
      <c r="Z3896" s="20"/>
      <c r="AA3896" s="20"/>
      <c r="AB3896" s="209">
        <v>1.6919999999999999</v>
      </c>
      <c r="AC3896" s="209">
        <v>1.3779999999999999</v>
      </c>
      <c r="AD3896" s="209">
        <v>2.375</v>
      </c>
      <c r="AE3896" s="209">
        <v>2.4950000000000001</v>
      </c>
      <c r="AF3896" s="209">
        <v>2.12</v>
      </c>
      <c r="AG3896" s="209">
        <v>1.099</v>
      </c>
      <c r="AH3896" s="209">
        <v>0.67</v>
      </c>
      <c r="AI3896" s="209">
        <v>0.16700000000000001</v>
      </c>
      <c r="AJ3896" s="20"/>
      <c r="AK3896" s="20"/>
      <c r="AL3896" s="20"/>
      <c r="AM3896" s="209">
        <v>0.437</v>
      </c>
      <c r="AN3896" s="209">
        <v>1.0329999999999999</v>
      </c>
      <c r="AO3896" s="209">
        <v>1.6719999999999999</v>
      </c>
      <c r="AP3896" s="209">
        <v>2.3460000000000001</v>
      </c>
      <c r="AQ3896" s="209">
        <v>2.1360000000000001</v>
      </c>
      <c r="AR3896" s="209">
        <v>2.2829999999999999</v>
      </c>
      <c r="AS3896" s="209">
        <v>2.2000000000000002</v>
      </c>
      <c r="AT3896" s="209">
        <v>0.45800000000000002</v>
      </c>
      <c r="AU3896" s="209">
        <v>0.23400000000000001</v>
      </c>
      <c r="AV3896" s="209">
        <v>0.115</v>
      </c>
      <c r="AW3896" s="20"/>
      <c r="AX3896" s="20"/>
      <c r="AY3896" s="20"/>
      <c r="AZ3896" s="209">
        <v>1.3779999999999999</v>
      </c>
      <c r="BA3896" s="209">
        <v>2.0920000000000001</v>
      </c>
      <c r="BB3896" s="21">
        <f>MAX(F3896:BA3896)</f>
        <v>4.2990000000000004</v>
      </c>
      <c r="BC3896" s="21">
        <f>BF3896</f>
        <v>7.04</v>
      </c>
      <c r="BD3896" s="22">
        <f t="shared" si="448"/>
        <v>5.778225806451613</v>
      </c>
      <c r="BE3896" s="21">
        <f>BC3896-BD3896</f>
        <v>1.261774193548387</v>
      </c>
      <c r="BF3896" s="90">
        <v>7.04</v>
      </c>
      <c r="BG3896" s="10">
        <v>7</v>
      </c>
      <c r="BH3896" s="21">
        <f t="shared" si="449"/>
        <v>5.2377600000000002E-3</v>
      </c>
      <c r="BI3896" s="22">
        <f t="shared" si="449"/>
        <v>4.2989999999999999E-3</v>
      </c>
      <c r="BJ3896" s="21">
        <f>BH3896-BI3896</f>
        <v>9.3876000000000029E-4</v>
      </c>
      <c r="BK3896" s="21">
        <v>1.571328E-2</v>
      </c>
      <c r="BL3896" s="22">
        <v>1.2896999999999999E-2</v>
      </c>
      <c r="BM3896" s="21">
        <v>2.8162800000000009E-3</v>
      </c>
      <c r="BN3896" s="21">
        <f t="shared" si="447"/>
        <v>6.2853119999999998E-2</v>
      </c>
      <c r="BO3896" s="22">
        <f t="shared" si="447"/>
        <v>5.1587999999999995E-2</v>
      </c>
      <c r="BP3896" s="21">
        <f t="shared" si="447"/>
        <v>1.1265120000000003E-2</v>
      </c>
    </row>
    <row r="3897" spans="1:68" ht="11.1" hidden="1" customHeight="1" outlineLevel="2" x14ac:dyDescent="0.2">
      <c r="A3897" s="10"/>
      <c r="B3897" s="18"/>
      <c r="C3897" s="18"/>
      <c r="D3897" s="18"/>
      <c r="E3897" s="23" t="s">
        <v>3348</v>
      </c>
      <c r="F3897" s="208">
        <v>1.5</v>
      </c>
      <c r="G3897" s="24"/>
      <c r="H3897" s="24"/>
      <c r="I3897" s="24"/>
      <c r="J3897" s="24"/>
      <c r="K3897" s="208">
        <v>3.2210000000000001</v>
      </c>
      <c r="L3897" s="24"/>
      <c r="M3897" s="24"/>
      <c r="N3897" s="24"/>
      <c r="O3897" s="24"/>
      <c r="P3897" s="208">
        <v>0.77800000000000002</v>
      </c>
      <c r="Q3897" s="24"/>
      <c r="R3897" s="24"/>
      <c r="S3897" s="208">
        <v>3.3519999999999999</v>
      </c>
      <c r="T3897" s="24"/>
      <c r="U3897" s="208">
        <v>4.2990000000000004</v>
      </c>
      <c r="V3897" s="208">
        <v>0.57799999999999996</v>
      </c>
      <c r="W3897" s="208">
        <v>0.43</v>
      </c>
      <c r="X3897" s="24"/>
      <c r="Y3897" s="24"/>
      <c r="Z3897" s="24"/>
      <c r="AA3897" s="24"/>
      <c r="AB3897" s="208">
        <v>1.6919999999999999</v>
      </c>
      <c r="AC3897" s="208">
        <v>1.3779999999999999</v>
      </c>
      <c r="AD3897" s="208">
        <v>2.375</v>
      </c>
      <c r="AE3897" s="208">
        <v>2.4950000000000001</v>
      </c>
      <c r="AF3897" s="208">
        <v>2.12</v>
      </c>
      <c r="AG3897" s="208">
        <v>1.099</v>
      </c>
      <c r="AH3897" s="208">
        <v>0.67</v>
      </c>
      <c r="AI3897" s="208">
        <v>0.16700000000000001</v>
      </c>
      <c r="AJ3897" s="24"/>
      <c r="AK3897" s="24"/>
      <c r="AL3897" s="24"/>
      <c r="AM3897" s="208">
        <v>0.437</v>
      </c>
      <c r="AN3897" s="208">
        <v>1.0329999999999999</v>
      </c>
      <c r="AO3897" s="208">
        <v>1.6719999999999999</v>
      </c>
      <c r="AP3897" s="208">
        <v>2.3460000000000001</v>
      </c>
      <c r="AQ3897" s="208">
        <v>2.1360000000000001</v>
      </c>
      <c r="AR3897" s="208">
        <v>2.2829999999999999</v>
      </c>
      <c r="AS3897" s="208">
        <v>2.2000000000000002</v>
      </c>
      <c r="AT3897" s="208">
        <v>0.45800000000000002</v>
      </c>
      <c r="AU3897" s="208">
        <v>0.23400000000000001</v>
      </c>
      <c r="AV3897" s="208">
        <v>0.115</v>
      </c>
      <c r="AW3897" s="24"/>
      <c r="AX3897" s="24"/>
      <c r="AY3897" s="24"/>
      <c r="AZ3897" s="208">
        <v>1.3779999999999999</v>
      </c>
      <c r="BA3897" s="208">
        <v>2.0920000000000001</v>
      </c>
      <c r="BB3897" s="21">
        <f>MAX(F3897:BA3897)</f>
        <v>4.2990000000000004</v>
      </c>
      <c r="BC3897" s="21"/>
      <c r="BD3897" s="22">
        <f t="shared" si="448"/>
        <v>5.778225806451613</v>
      </c>
      <c r="BE3897" s="21"/>
      <c r="BF3897" s="21"/>
      <c r="BG3897" s="10"/>
      <c r="BH3897" s="21">
        <f t="shared" si="449"/>
        <v>0</v>
      </c>
      <c r="BI3897" s="22">
        <f t="shared" si="449"/>
        <v>4.2989999999999999E-3</v>
      </c>
      <c r="BJ3897" s="21"/>
      <c r="BK3897" s="21">
        <v>0</v>
      </c>
      <c r="BL3897" s="22">
        <v>1.2896999999999999E-2</v>
      </c>
      <c r="BM3897" s="21"/>
      <c r="BN3897" s="21">
        <f t="shared" si="447"/>
        <v>0</v>
      </c>
      <c r="BO3897" s="22">
        <f t="shared" si="447"/>
        <v>5.1587999999999995E-2</v>
      </c>
      <c r="BP3897" s="21">
        <f t="shared" si="447"/>
        <v>0</v>
      </c>
    </row>
    <row r="3898" spans="1:68" ht="11.1" customHeight="1" outlineLevel="1" collapsed="1" x14ac:dyDescent="0.2">
      <c r="A3898" s="10"/>
      <c r="B3898" s="18"/>
      <c r="C3898" s="18"/>
      <c r="D3898" s="18"/>
      <c r="E3898" s="19" t="s">
        <v>3349</v>
      </c>
      <c r="F3898" s="20"/>
      <c r="G3898" s="20"/>
      <c r="H3898" s="20"/>
      <c r="I3898" s="20"/>
      <c r="J3898" s="20"/>
      <c r="K3898" s="20"/>
      <c r="L3898" s="20"/>
      <c r="M3898" s="20"/>
      <c r="N3898" s="20"/>
      <c r="O3898" s="20"/>
      <c r="P3898" s="20"/>
      <c r="Q3898" s="20"/>
      <c r="R3898" s="20"/>
      <c r="S3898" s="20"/>
      <c r="T3898" s="20"/>
      <c r="U3898" s="20"/>
      <c r="V3898" s="20"/>
      <c r="W3898" s="20"/>
      <c r="X3898" s="20"/>
      <c r="Y3898" s="20"/>
      <c r="Z3898" s="20"/>
      <c r="AA3898" s="20"/>
      <c r="AB3898" s="20"/>
      <c r="AC3898" s="20"/>
      <c r="AD3898" s="20"/>
      <c r="AE3898" s="20"/>
      <c r="AF3898" s="20"/>
      <c r="AG3898" s="20"/>
      <c r="AH3898" s="20"/>
      <c r="AI3898" s="20"/>
      <c r="AJ3898" s="20"/>
      <c r="AK3898" s="20"/>
      <c r="AL3898" s="20"/>
      <c r="AM3898" s="20"/>
      <c r="AN3898" s="209">
        <v>7.0030000000000001</v>
      </c>
      <c r="AO3898" s="209">
        <v>14.145</v>
      </c>
      <c r="AP3898" s="209">
        <v>15.891999999999999</v>
      </c>
      <c r="AQ3898" s="209">
        <v>21.259</v>
      </c>
      <c r="AR3898" s="209">
        <v>19.481999999999999</v>
      </c>
      <c r="AS3898" s="209">
        <v>14.263999999999999</v>
      </c>
      <c r="AT3898" s="209">
        <v>14.06</v>
      </c>
      <c r="AU3898" s="209">
        <v>3.573</v>
      </c>
      <c r="AV3898" s="209">
        <v>1.157</v>
      </c>
      <c r="AW3898" s="209">
        <v>0.26200000000000001</v>
      </c>
      <c r="AX3898" s="20"/>
      <c r="AY3898" s="209">
        <v>1.883</v>
      </c>
      <c r="AZ3898" s="209">
        <v>6.6929999999999996</v>
      </c>
      <c r="BA3898" s="209">
        <v>10.441000000000001</v>
      </c>
      <c r="BB3898" s="56">
        <f>BB3899+BB3900</f>
        <v>22.53</v>
      </c>
      <c r="BC3898" s="21">
        <f>BD3898</f>
        <v>30.282258064516132</v>
      </c>
      <c r="BD3898" s="22">
        <f t="shared" si="448"/>
        <v>30.282258064516132</v>
      </c>
      <c r="BE3898" s="21">
        <f>BC3898-BD3898</f>
        <v>0</v>
      </c>
      <c r="BF3898" s="91">
        <v>2.73</v>
      </c>
      <c r="BG3898" s="10">
        <v>7</v>
      </c>
      <c r="BH3898" s="21">
        <f t="shared" si="449"/>
        <v>2.2530000000000005E-2</v>
      </c>
      <c r="BI3898" s="22">
        <f t="shared" si="449"/>
        <v>2.2530000000000005E-2</v>
      </c>
      <c r="BJ3898" s="21">
        <f>BH3898-BI3898</f>
        <v>0</v>
      </c>
      <c r="BK3898" s="21">
        <v>6.7590000000000011E-2</v>
      </c>
      <c r="BL3898" s="22">
        <v>6.7590000000000011E-2</v>
      </c>
      <c r="BM3898" s="21">
        <v>0</v>
      </c>
      <c r="BN3898" s="21">
        <f t="shared" si="447"/>
        <v>0.27036000000000004</v>
      </c>
      <c r="BO3898" s="22">
        <f t="shared" si="447"/>
        <v>0.27036000000000004</v>
      </c>
      <c r="BP3898" s="21">
        <f t="shared" si="447"/>
        <v>0</v>
      </c>
    </row>
    <row r="3899" spans="1:68" ht="11.1" hidden="1" customHeight="1" outlineLevel="2" x14ac:dyDescent="0.2">
      <c r="A3899" s="10"/>
      <c r="B3899" s="18"/>
      <c r="C3899" s="18"/>
      <c r="D3899" s="18"/>
      <c r="E3899" s="23"/>
      <c r="F3899" s="24"/>
      <c r="G3899" s="24"/>
      <c r="H3899" s="24"/>
      <c r="I3899" s="24"/>
      <c r="J3899" s="24"/>
      <c r="K3899" s="24"/>
      <c r="L3899" s="24"/>
      <c r="M3899" s="24"/>
      <c r="N3899" s="24"/>
      <c r="O3899" s="24"/>
      <c r="P3899" s="24"/>
      <c r="Q3899" s="24"/>
      <c r="R3899" s="24"/>
      <c r="S3899" s="24"/>
      <c r="T3899" s="24"/>
      <c r="U3899" s="24"/>
      <c r="V3899" s="24"/>
      <c r="W3899" s="24"/>
      <c r="X3899" s="24"/>
      <c r="Y3899" s="24"/>
      <c r="Z3899" s="24"/>
      <c r="AA3899" s="24"/>
      <c r="AB3899" s="24"/>
      <c r="AC3899" s="24"/>
      <c r="AD3899" s="24"/>
      <c r="AE3899" s="24"/>
      <c r="AF3899" s="24"/>
      <c r="AG3899" s="24"/>
      <c r="AH3899" s="24"/>
      <c r="AI3899" s="24"/>
      <c r="AJ3899" s="24"/>
      <c r="AK3899" s="24"/>
      <c r="AL3899" s="24"/>
      <c r="AM3899" s="24"/>
      <c r="AN3899" s="208">
        <v>7.0030000000000001</v>
      </c>
      <c r="AO3899" s="208">
        <v>14.145</v>
      </c>
      <c r="AP3899" s="208">
        <v>14.458</v>
      </c>
      <c r="AQ3899" s="208">
        <v>20.385000000000002</v>
      </c>
      <c r="AR3899" s="208">
        <v>17.337</v>
      </c>
      <c r="AS3899" s="208">
        <v>12.754</v>
      </c>
      <c r="AT3899" s="208">
        <v>12.071999999999999</v>
      </c>
      <c r="AU3899" s="208">
        <v>2.6219999999999999</v>
      </c>
      <c r="AV3899" s="208">
        <v>1.157</v>
      </c>
      <c r="AW3899" s="208">
        <v>0.26200000000000001</v>
      </c>
      <c r="AX3899" s="24"/>
      <c r="AY3899" s="208">
        <v>1.883</v>
      </c>
      <c r="AZ3899" s="208">
        <v>6.6929999999999996</v>
      </c>
      <c r="BA3899" s="208">
        <v>10.441000000000001</v>
      </c>
      <c r="BB3899" s="21">
        <f t="shared" ref="BB3899:BB3909" si="450">MAX(F3899:BA3899)</f>
        <v>20.385000000000002</v>
      </c>
      <c r="BC3899" s="21"/>
      <c r="BD3899" s="22">
        <f t="shared" si="448"/>
        <v>27.3991935483871</v>
      </c>
      <c r="BE3899" s="21"/>
      <c r="BF3899" s="21"/>
      <c r="BG3899" s="10"/>
      <c r="BH3899" s="21">
        <f t="shared" si="449"/>
        <v>0</v>
      </c>
      <c r="BI3899" s="22">
        <f t="shared" si="449"/>
        <v>2.0385E-2</v>
      </c>
      <c r="BJ3899" s="21"/>
      <c r="BK3899" s="21">
        <v>0</v>
      </c>
      <c r="BL3899" s="22">
        <v>6.1155000000000001E-2</v>
      </c>
      <c r="BM3899" s="21"/>
      <c r="BN3899" s="21">
        <f t="shared" si="447"/>
        <v>0</v>
      </c>
      <c r="BO3899" s="22">
        <f t="shared" si="447"/>
        <v>0.24462</v>
      </c>
      <c r="BP3899" s="21">
        <f t="shared" si="447"/>
        <v>0</v>
      </c>
    </row>
    <row r="3900" spans="1:68" ht="11.1" hidden="1" customHeight="1" outlineLevel="2" x14ac:dyDescent="0.2">
      <c r="A3900" s="10"/>
      <c r="B3900" s="18"/>
      <c r="C3900" s="18"/>
      <c r="D3900" s="18"/>
      <c r="E3900" s="23" t="s">
        <v>3350</v>
      </c>
      <c r="F3900" s="24"/>
      <c r="G3900" s="24"/>
      <c r="H3900" s="24"/>
      <c r="I3900" s="24"/>
      <c r="J3900" s="24"/>
      <c r="K3900" s="24"/>
      <c r="L3900" s="24"/>
      <c r="M3900" s="24"/>
      <c r="N3900" s="24"/>
      <c r="O3900" s="24"/>
      <c r="P3900" s="24"/>
      <c r="Q3900" s="24"/>
      <c r="R3900" s="24"/>
      <c r="S3900" s="24"/>
      <c r="T3900" s="24"/>
      <c r="U3900" s="24"/>
      <c r="V3900" s="24"/>
      <c r="W3900" s="24"/>
      <c r="X3900" s="24"/>
      <c r="Y3900" s="24"/>
      <c r="Z3900" s="24"/>
      <c r="AA3900" s="24"/>
      <c r="AB3900" s="24"/>
      <c r="AC3900" s="24"/>
      <c r="AD3900" s="24"/>
      <c r="AE3900" s="24"/>
      <c r="AF3900" s="24"/>
      <c r="AG3900" s="24"/>
      <c r="AH3900" s="24"/>
      <c r="AI3900" s="24"/>
      <c r="AJ3900" s="24"/>
      <c r="AK3900" s="24"/>
      <c r="AL3900" s="24"/>
      <c r="AM3900" s="24"/>
      <c r="AN3900" s="24"/>
      <c r="AO3900" s="24"/>
      <c r="AP3900" s="208">
        <v>1.4339999999999999</v>
      </c>
      <c r="AQ3900" s="208">
        <v>0.874</v>
      </c>
      <c r="AR3900" s="208">
        <v>2.145</v>
      </c>
      <c r="AS3900" s="208">
        <v>1.51</v>
      </c>
      <c r="AT3900" s="208">
        <v>1.988</v>
      </c>
      <c r="AU3900" s="208">
        <v>0.95099999999999996</v>
      </c>
      <c r="AV3900" s="24"/>
      <c r="AW3900" s="24"/>
      <c r="AX3900" s="24"/>
      <c r="AY3900" s="24"/>
      <c r="AZ3900" s="24"/>
      <c r="BA3900" s="24"/>
      <c r="BB3900" s="21">
        <f t="shared" si="450"/>
        <v>2.145</v>
      </c>
      <c r="BC3900" s="21"/>
      <c r="BD3900" s="22">
        <f t="shared" si="448"/>
        <v>2.8830645161290325</v>
      </c>
      <c r="BE3900" s="21"/>
      <c r="BF3900" s="21"/>
      <c r="BG3900" s="10"/>
      <c r="BH3900" s="21">
        <f t="shared" si="449"/>
        <v>0</v>
      </c>
      <c r="BI3900" s="22">
        <f t="shared" si="449"/>
        <v>2.1450000000000006E-3</v>
      </c>
      <c r="BJ3900" s="21"/>
      <c r="BK3900" s="21">
        <v>0</v>
      </c>
      <c r="BL3900" s="22">
        <v>6.4350000000000015E-3</v>
      </c>
      <c r="BM3900" s="21"/>
      <c r="BN3900" s="21">
        <f t="shared" si="447"/>
        <v>0</v>
      </c>
      <c r="BO3900" s="22">
        <f t="shared" si="447"/>
        <v>2.5740000000000006E-2</v>
      </c>
      <c r="BP3900" s="21">
        <f t="shared" si="447"/>
        <v>0</v>
      </c>
    </row>
    <row r="3901" spans="1:68" ht="11.1" customHeight="1" outlineLevel="1" collapsed="1" x14ac:dyDescent="0.2">
      <c r="A3901" s="10"/>
      <c r="B3901" s="18"/>
      <c r="C3901" s="18"/>
      <c r="D3901" s="18"/>
      <c r="E3901" s="19" t="s">
        <v>3351</v>
      </c>
      <c r="F3901" s="20"/>
      <c r="G3901" s="20"/>
      <c r="H3901" s="20"/>
      <c r="I3901" s="20"/>
      <c r="J3901" s="20"/>
      <c r="K3901" s="20"/>
      <c r="L3901" s="20"/>
      <c r="M3901" s="20"/>
      <c r="N3901" s="20"/>
      <c r="O3901" s="20"/>
      <c r="P3901" s="209">
        <v>0.38</v>
      </c>
      <c r="Q3901" s="20"/>
      <c r="R3901" s="20"/>
      <c r="S3901" s="209">
        <v>0.1</v>
      </c>
      <c r="T3901" s="20"/>
      <c r="U3901" s="20"/>
      <c r="V3901" s="209">
        <v>0.3</v>
      </c>
      <c r="W3901" s="209">
        <v>0.1</v>
      </c>
      <c r="X3901" s="20"/>
      <c r="Y3901" s="20"/>
      <c r="Z3901" s="20"/>
      <c r="AA3901" s="20"/>
      <c r="AB3901" s="20"/>
      <c r="AC3901" s="20"/>
      <c r="AD3901" s="20"/>
      <c r="AE3901" s="20"/>
      <c r="AF3901" s="20"/>
      <c r="AG3901" s="20"/>
      <c r="AH3901" s="20"/>
      <c r="AI3901" s="20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  <c r="BA3901" s="20"/>
      <c r="BB3901" s="21">
        <f t="shared" si="450"/>
        <v>0.38</v>
      </c>
      <c r="BC3901" s="21">
        <f>BD3901</f>
        <v>0.51075268817204311</v>
      </c>
      <c r="BD3901" s="22">
        <f t="shared" si="448"/>
        <v>0.51075268817204311</v>
      </c>
      <c r="BE3901" s="21">
        <f>BC3901-BD3901</f>
        <v>0</v>
      </c>
      <c r="BF3901" s="21"/>
      <c r="BG3901" s="10">
        <v>7</v>
      </c>
      <c r="BH3901" s="21">
        <f t="shared" si="449"/>
        <v>3.8000000000000013E-4</v>
      </c>
      <c r="BI3901" s="22">
        <f t="shared" si="449"/>
        <v>3.8000000000000013E-4</v>
      </c>
      <c r="BJ3901" s="21">
        <f>BH3901-BI3901</f>
        <v>0</v>
      </c>
      <c r="BK3901" s="21">
        <v>1.1400000000000004E-3</v>
      </c>
      <c r="BL3901" s="22">
        <v>1.1400000000000004E-3</v>
      </c>
      <c r="BM3901" s="21">
        <v>0</v>
      </c>
      <c r="BN3901" s="21">
        <f t="shared" si="447"/>
        <v>4.5600000000000016E-3</v>
      </c>
      <c r="BO3901" s="22">
        <f t="shared" si="447"/>
        <v>4.5600000000000016E-3</v>
      </c>
      <c r="BP3901" s="21">
        <f t="shared" si="447"/>
        <v>0</v>
      </c>
    </row>
    <row r="3902" spans="1:68" ht="11.1" hidden="1" customHeight="1" outlineLevel="2" x14ac:dyDescent="0.2">
      <c r="A3902" s="10"/>
      <c r="B3902" s="18"/>
      <c r="C3902" s="18"/>
      <c r="D3902" s="18"/>
      <c r="E3902" s="23" t="s">
        <v>3352</v>
      </c>
      <c r="F3902" s="24"/>
      <c r="G3902" s="24"/>
      <c r="H3902" s="24"/>
      <c r="I3902" s="24"/>
      <c r="J3902" s="24"/>
      <c r="K3902" s="24"/>
      <c r="L3902" s="24"/>
      <c r="M3902" s="24"/>
      <c r="N3902" s="24"/>
      <c r="O3902" s="24"/>
      <c r="P3902" s="208">
        <v>0.38</v>
      </c>
      <c r="Q3902" s="24"/>
      <c r="R3902" s="24"/>
      <c r="S3902" s="208">
        <v>0.1</v>
      </c>
      <c r="T3902" s="24"/>
      <c r="U3902" s="24"/>
      <c r="V3902" s="208">
        <v>0.3</v>
      </c>
      <c r="W3902" s="208">
        <v>0.1</v>
      </c>
      <c r="X3902" s="24"/>
      <c r="Y3902" s="24"/>
      <c r="Z3902" s="24"/>
      <c r="AA3902" s="24"/>
      <c r="AB3902" s="24"/>
      <c r="AC3902" s="24"/>
      <c r="AD3902" s="24"/>
      <c r="AE3902" s="24"/>
      <c r="AF3902" s="24"/>
      <c r="AG3902" s="24"/>
      <c r="AH3902" s="24"/>
      <c r="AI3902" s="24"/>
      <c r="AJ3902" s="24"/>
      <c r="AK3902" s="24"/>
      <c r="AL3902" s="24"/>
      <c r="AM3902" s="24"/>
      <c r="AN3902" s="24"/>
      <c r="AO3902" s="24"/>
      <c r="AP3902" s="24"/>
      <c r="AQ3902" s="24"/>
      <c r="AR3902" s="24"/>
      <c r="AS3902" s="24"/>
      <c r="AT3902" s="24"/>
      <c r="AU3902" s="24"/>
      <c r="AV3902" s="24"/>
      <c r="AW3902" s="24"/>
      <c r="AX3902" s="24"/>
      <c r="AY3902" s="24"/>
      <c r="AZ3902" s="24"/>
      <c r="BA3902" s="24"/>
      <c r="BB3902" s="21">
        <f t="shared" si="450"/>
        <v>0.38</v>
      </c>
      <c r="BC3902" s="21"/>
      <c r="BD3902" s="22">
        <f t="shared" si="448"/>
        <v>0.51075268817204311</v>
      </c>
      <c r="BE3902" s="21"/>
      <c r="BF3902" s="21"/>
      <c r="BG3902" s="10"/>
      <c r="BH3902" s="21">
        <f t="shared" si="449"/>
        <v>0</v>
      </c>
      <c r="BI3902" s="22">
        <f t="shared" si="449"/>
        <v>3.8000000000000013E-4</v>
      </c>
      <c r="BJ3902" s="21"/>
      <c r="BK3902" s="21">
        <v>0</v>
      </c>
      <c r="BL3902" s="22">
        <v>1.1400000000000004E-3</v>
      </c>
      <c r="BM3902" s="21"/>
      <c r="BN3902" s="21">
        <f t="shared" si="447"/>
        <v>0</v>
      </c>
      <c r="BO3902" s="22">
        <f t="shared" si="447"/>
        <v>4.5600000000000016E-3</v>
      </c>
      <c r="BP3902" s="21">
        <f t="shared" si="447"/>
        <v>0</v>
      </c>
    </row>
    <row r="3903" spans="1:68" ht="11.1" hidden="1" customHeight="1" outlineLevel="1" collapsed="1" x14ac:dyDescent="0.2">
      <c r="A3903" s="10"/>
      <c r="B3903" s="18"/>
      <c r="C3903" s="18"/>
      <c r="D3903" s="18"/>
      <c r="E3903" s="19" t="s">
        <v>3353</v>
      </c>
      <c r="F3903" s="209">
        <v>16.875</v>
      </c>
      <c r="G3903" s="209">
        <v>14.483000000000001</v>
      </c>
      <c r="H3903" s="209">
        <v>12.218999999999999</v>
      </c>
      <c r="I3903" s="240">
        <v>7.7590000000000003</v>
      </c>
      <c r="J3903" s="240"/>
      <c r="K3903" s="209">
        <v>5.5069999999999997</v>
      </c>
      <c r="L3903" s="20"/>
      <c r="M3903" s="20"/>
      <c r="N3903" s="20"/>
      <c r="O3903" s="209">
        <v>3.4630000000000001</v>
      </c>
      <c r="P3903" s="209">
        <v>10.135</v>
      </c>
      <c r="Q3903" s="209">
        <v>15.526</v>
      </c>
      <c r="R3903" s="209">
        <v>19.625</v>
      </c>
      <c r="S3903" s="209">
        <v>21.332999999999998</v>
      </c>
      <c r="T3903" s="209">
        <v>19.989000000000001</v>
      </c>
      <c r="U3903" s="209">
        <v>14.569000000000001</v>
      </c>
      <c r="V3903" s="209">
        <v>6.0960000000000001</v>
      </c>
      <c r="W3903" s="209">
        <v>4.6520000000000001</v>
      </c>
      <c r="X3903" s="20"/>
      <c r="Y3903" s="20"/>
      <c r="Z3903" s="20"/>
      <c r="AA3903" s="209">
        <v>0.441</v>
      </c>
      <c r="AB3903" s="209">
        <v>10.925000000000001</v>
      </c>
      <c r="AC3903" s="209">
        <v>12.324</v>
      </c>
      <c r="AD3903" s="209">
        <v>16.065999999999999</v>
      </c>
      <c r="AE3903" s="209">
        <v>15.329000000000001</v>
      </c>
      <c r="AF3903" s="209">
        <v>13.031000000000001</v>
      </c>
      <c r="AG3903" s="209">
        <v>9.5980000000000008</v>
      </c>
      <c r="AH3903" s="209">
        <v>7.1950000000000003</v>
      </c>
      <c r="AI3903" s="209">
        <v>3.597</v>
      </c>
      <c r="AJ3903" s="20"/>
      <c r="AK3903" s="20"/>
      <c r="AL3903" s="20"/>
      <c r="AM3903" s="209">
        <v>4.2290000000000001</v>
      </c>
      <c r="AN3903" s="209">
        <v>7.9749999999999996</v>
      </c>
      <c r="AO3903" s="209">
        <v>15.989000000000001</v>
      </c>
      <c r="AP3903" s="209">
        <v>24.975000000000001</v>
      </c>
      <c r="AQ3903" s="209">
        <v>12.622999999999999</v>
      </c>
      <c r="AR3903" s="209">
        <v>15.153</v>
      </c>
      <c r="AS3903" s="209">
        <v>13.997999999999999</v>
      </c>
      <c r="AT3903" s="209">
        <v>6.7409999999999997</v>
      </c>
      <c r="AU3903" s="209">
        <v>2.9129999999999998</v>
      </c>
      <c r="AV3903" s="20"/>
      <c r="AW3903" s="20"/>
      <c r="AX3903" s="20"/>
      <c r="AY3903" s="209">
        <v>3.5819999999999999</v>
      </c>
      <c r="AZ3903" s="209">
        <v>8.2919999999999998</v>
      </c>
      <c r="BA3903" s="209">
        <v>12.592000000000001</v>
      </c>
      <c r="BB3903" s="56">
        <f>BB3904+BB3905</f>
        <v>25.163000000000004</v>
      </c>
      <c r="BC3903" s="21">
        <f>BF3903</f>
        <v>52.08</v>
      </c>
      <c r="BD3903" s="22">
        <f t="shared" si="448"/>
        <v>33.821236559139784</v>
      </c>
      <c r="BE3903" s="21">
        <f>BC3903-BD3903</f>
        <v>18.258763440860214</v>
      </c>
      <c r="BF3903" s="90">
        <v>52.08</v>
      </c>
      <c r="BG3903" s="10">
        <v>5</v>
      </c>
      <c r="BH3903" s="21">
        <f t="shared" si="449"/>
        <v>3.8747520000000008E-2</v>
      </c>
      <c r="BI3903" s="22">
        <f t="shared" si="449"/>
        <v>2.5163000000000001E-2</v>
      </c>
      <c r="BJ3903" s="21">
        <f>BH3903-BI3903</f>
        <v>1.3584520000000006E-2</v>
      </c>
      <c r="BK3903" s="21">
        <v>0.11624256000000002</v>
      </c>
      <c r="BL3903" s="22">
        <v>7.4925000000000019E-2</v>
      </c>
      <c r="BM3903" s="21">
        <v>4.1317560000000003E-2</v>
      </c>
      <c r="BN3903" s="21">
        <f t="shared" si="447"/>
        <v>0.46497024000000009</v>
      </c>
      <c r="BO3903" s="22">
        <f t="shared" si="447"/>
        <v>0.29970000000000008</v>
      </c>
      <c r="BP3903" s="21">
        <f t="shared" si="447"/>
        <v>0.16527024000000001</v>
      </c>
    </row>
    <row r="3904" spans="1:68" ht="11.1" hidden="1" customHeight="1" outlineLevel="2" x14ac:dyDescent="0.2">
      <c r="A3904" s="10"/>
      <c r="B3904" s="18"/>
      <c r="C3904" s="18"/>
      <c r="D3904" s="18"/>
      <c r="E3904" s="23" t="s">
        <v>3354</v>
      </c>
      <c r="F3904" s="208">
        <v>12.439</v>
      </c>
      <c r="G3904" s="208">
        <v>10.198</v>
      </c>
      <c r="H3904" s="208">
        <v>8.7349999999999994</v>
      </c>
      <c r="I3904" s="239">
        <v>5.548</v>
      </c>
      <c r="J3904" s="239"/>
      <c r="K3904" s="208">
        <v>3.7109999999999999</v>
      </c>
      <c r="L3904" s="24"/>
      <c r="M3904" s="24"/>
      <c r="N3904" s="24"/>
      <c r="O3904" s="208">
        <v>2.66</v>
      </c>
      <c r="P3904" s="208">
        <v>7.742</v>
      </c>
      <c r="Q3904" s="208">
        <v>12.041</v>
      </c>
      <c r="R3904" s="208">
        <v>15.058</v>
      </c>
      <c r="S3904" s="208">
        <v>16.503</v>
      </c>
      <c r="T3904" s="208">
        <v>15.461</v>
      </c>
      <c r="U3904" s="208">
        <v>10.44</v>
      </c>
      <c r="V3904" s="208">
        <v>5.5220000000000002</v>
      </c>
      <c r="W3904" s="208">
        <v>4.0759999999999996</v>
      </c>
      <c r="X3904" s="24"/>
      <c r="Y3904" s="24"/>
      <c r="Z3904" s="24"/>
      <c r="AA3904" s="24"/>
      <c r="AB3904" s="208">
        <v>9.9550000000000001</v>
      </c>
      <c r="AC3904" s="208">
        <v>10.273999999999999</v>
      </c>
      <c r="AD3904" s="208">
        <v>13.525</v>
      </c>
      <c r="AE3904" s="208">
        <v>12.941000000000001</v>
      </c>
      <c r="AF3904" s="208">
        <v>10.96</v>
      </c>
      <c r="AG3904" s="208">
        <v>8.0549999999999997</v>
      </c>
      <c r="AH3904" s="208">
        <v>6.077</v>
      </c>
      <c r="AI3904" s="208">
        <v>3.044</v>
      </c>
      <c r="AJ3904" s="24"/>
      <c r="AK3904" s="24"/>
      <c r="AL3904" s="24"/>
      <c r="AM3904" s="208">
        <v>3.4590000000000001</v>
      </c>
      <c r="AN3904" s="208">
        <v>5.8620000000000001</v>
      </c>
      <c r="AO3904" s="208">
        <v>10.65</v>
      </c>
      <c r="AP3904" s="208">
        <v>19.824000000000002</v>
      </c>
      <c r="AQ3904" s="208">
        <v>7.3949999999999996</v>
      </c>
      <c r="AR3904" s="208">
        <v>10.976000000000001</v>
      </c>
      <c r="AS3904" s="208">
        <v>10.564</v>
      </c>
      <c r="AT3904" s="208">
        <v>4.9939999999999998</v>
      </c>
      <c r="AU3904" s="208">
        <v>2.2160000000000002</v>
      </c>
      <c r="AV3904" s="24"/>
      <c r="AW3904" s="24"/>
      <c r="AX3904" s="24"/>
      <c r="AY3904" s="208">
        <v>2.6930000000000001</v>
      </c>
      <c r="AZ3904" s="208">
        <v>6.2060000000000004</v>
      </c>
      <c r="BA3904" s="208">
        <v>8.8989999999999991</v>
      </c>
      <c r="BB3904" s="21">
        <f t="shared" si="450"/>
        <v>19.824000000000002</v>
      </c>
      <c r="BC3904" s="21"/>
      <c r="BD3904" s="22">
        <f t="shared" si="448"/>
        <v>26.645161290322584</v>
      </c>
      <c r="BE3904" s="21"/>
      <c r="BF3904" s="21"/>
      <c r="BG3904" s="10"/>
      <c r="BH3904" s="21">
        <f t="shared" si="449"/>
        <v>0</v>
      </c>
      <c r="BI3904" s="22">
        <f t="shared" si="449"/>
        <v>1.9824000000000001E-2</v>
      </c>
      <c r="BJ3904" s="21"/>
      <c r="BK3904" s="21">
        <v>0</v>
      </c>
      <c r="BL3904" s="22">
        <v>5.9472000000000004E-2</v>
      </c>
      <c r="BM3904" s="21"/>
      <c r="BN3904" s="21">
        <f t="shared" si="447"/>
        <v>0</v>
      </c>
      <c r="BO3904" s="22">
        <f t="shared" si="447"/>
        <v>0.23788800000000002</v>
      </c>
      <c r="BP3904" s="21">
        <f t="shared" si="447"/>
        <v>0</v>
      </c>
    </row>
    <row r="3905" spans="1:68" ht="11.1" hidden="1" customHeight="1" outlineLevel="2" x14ac:dyDescent="0.2">
      <c r="A3905" s="10"/>
      <c r="B3905" s="18"/>
      <c r="C3905" s="18"/>
      <c r="D3905" s="18"/>
      <c r="E3905" s="23" t="s">
        <v>3355</v>
      </c>
      <c r="F3905" s="208">
        <v>4.4359999999999999</v>
      </c>
      <c r="G3905" s="208">
        <v>4.2850000000000001</v>
      </c>
      <c r="H3905" s="208">
        <v>3.484</v>
      </c>
      <c r="I3905" s="239">
        <v>2.2109999999999999</v>
      </c>
      <c r="J3905" s="239"/>
      <c r="K3905" s="208">
        <v>1.796</v>
      </c>
      <c r="L3905" s="24"/>
      <c r="M3905" s="24"/>
      <c r="N3905" s="24"/>
      <c r="O3905" s="208">
        <v>0.80300000000000005</v>
      </c>
      <c r="P3905" s="208">
        <v>2.3929999999999998</v>
      </c>
      <c r="Q3905" s="208">
        <v>3.4849999999999999</v>
      </c>
      <c r="R3905" s="208">
        <v>4.5670000000000002</v>
      </c>
      <c r="S3905" s="208">
        <v>4.83</v>
      </c>
      <c r="T3905" s="208">
        <v>4.5279999999999996</v>
      </c>
      <c r="U3905" s="208">
        <v>4.1289999999999996</v>
      </c>
      <c r="V3905" s="208">
        <v>0.57399999999999995</v>
      </c>
      <c r="W3905" s="208">
        <v>0.57599999999999996</v>
      </c>
      <c r="X3905" s="24"/>
      <c r="Y3905" s="24"/>
      <c r="Z3905" s="24"/>
      <c r="AA3905" s="208">
        <v>0.441</v>
      </c>
      <c r="AB3905" s="208">
        <v>0.97</v>
      </c>
      <c r="AC3905" s="208">
        <v>2.0499999999999998</v>
      </c>
      <c r="AD3905" s="208">
        <v>2.5409999999999999</v>
      </c>
      <c r="AE3905" s="208">
        <v>2.3879999999999999</v>
      </c>
      <c r="AF3905" s="208">
        <v>2.0710000000000002</v>
      </c>
      <c r="AG3905" s="208">
        <v>1.5429999999999999</v>
      </c>
      <c r="AH3905" s="208">
        <v>1.1180000000000001</v>
      </c>
      <c r="AI3905" s="208">
        <v>0.55300000000000005</v>
      </c>
      <c r="AJ3905" s="24"/>
      <c r="AK3905" s="24"/>
      <c r="AL3905" s="24"/>
      <c r="AM3905" s="208">
        <v>0.77</v>
      </c>
      <c r="AN3905" s="208">
        <v>2.113</v>
      </c>
      <c r="AO3905" s="208">
        <v>5.3390000000000004</v>
      </c>
      <c r="AP3905" s="208">
        <v>5.1509999999999998</v>
      </c>
      <c r="AQ3905" s="208">
        <v>5.2279999999999998</v>
      </c>
      <c r="AR3905" s="208">
        <v>4.1769999999999996</v>
      </c>
      <c r="AS3905" s="208">
        <v>3.4340000000000002</v>
      </c>
      <c r="AT3905" s="208">
        <v>1.7470000000000001</v>
      </c>
      <c r="AU3905" s="208">
        <v>0.69699999999999995</v>
      </c>
      <c r="AV3905" s="24"/>
      <c r="AW3905" s="24"/>
      <c r="AX3905" s="24"/>
      <c r="AY3905" s="208">
        <v>0.88900000000000001</v>
      </c>
      <c r="AZ3905" s="208">
        <v>2.0859999999999999</v>
      </c>
      <c r="BA3905" s="208">
        <v>3.6930000000000001</v>
      </c>
      <c r="BB3905" s="21">
        <f t="shared" si="450"/>
        <v>5.3390000000000004</v>
      </c>
      <c r="BC3905" s="21"/>
      <c r="BD3905" s="22">
        <f t="shared" si="448"/>
        <v>7.1760752688172049</v>
      </c>
      <c r="BE3905" s="21"/>
      <c r="BF3905" s="21"/>
      <c r="BG3905" s="10"/>
      <c r="BH3905" s="21">
        <f t="shared" si="449"/>
        <v>0</v>
      </c>
      <c r="BI3905" s="22">
        <f t="shared" si="449"/>
        <v>5.3390000000000009E-3</v>
      </c>
      <c r="BJ3905" s="21"/>
      <c r="BK3905" s="21">
        <v>0</v>
      </c>
      <c r="BL3905" s="22">
        <v>1.6017000000000003E-2</v>
      </c>
      <c r="BM3905" s="21"/>
      <c r="BN3905" s="21">
        <f t="shared" si="447"/>
        <v>0</v>
      </c>
      <c r="BO3905" s="22">
        <f t="shared" si="447"/>
        <v>6.4068000000000014E-2</v>
      </c>
      <c r="BP3905" s="21">
        <f t="shared" si="447"/>
        <v>0</v>
      </c>
    </row>
    <row r="3906" spans="1:68" ht="11.1" hidden="1" customHeight="1" outlineLevel="1" collapsed="1" x14ac:dyDescent="0.2">
      <c r="A3906" s="10"/>
      <c r="B3906" s="18"/>
      <c r="C3906" s="18"/>
      <c r="D3906" s="18"/>
      <c r="E3906" s="19" t="s">
        <v>2230</v>
      </c>
      <c r="F3906" s="209">
        <v>6.9329999999999998</v>
      </c>
      <c r="G3906" s="209">
        <v>8.3000000000000007</v>
      </c>
      <c r="H3906" s="209">
        <v>6.3609999999999998</v>
      </c>
      <c r="I3906" s="240">
        <v>5.5140000000000002</v>
      </c>
      <c r="J3906" s="240"/>
      <c r="K3906" s="209">
        <v>0.76200000000000001</v>
      </c>
      <c r="L3906" s="20"/>
      <c r="M3906" s="20"/>
      <c r="N3906" s="20"/>
      <c r="O3906" s="209">
        <v>0.77500000000000002</v>
      </c>
      <c r="P3906" s="209">
        <v>2.7869999999999999</v>
      </c>
      <c r="Q3906" s="209">
        <v>6.8159999999999998</v>
      </c>
      <c r="R3906" s="209">
        <v>8.0660000000000007</v>
      </c>
      <c r="S3906" s="209">
        <v>6.2439999999999998</v>
      </c>
      <c r="T3906" s="209">
        <v>8.7780000000000005</v>
      </c>
      <c r="U3906" s="209">
        <v>5.4630000000000001</v>
      </c>
      <c r="V3906" s="209">
        <v>2.536</v>
      </c>
      <c r="W3906" s="209">
        <v>1.163</v>
      </c>
      <c r="X3906" s="20"/>
      <c r="Y3906" s="20"/>
      <c r="Z3906" s="20"/>
      <c r="AA3906" s="209">
        <v>1.0669999999999999</v>
      </c>
      <c r="AB3906" s="209">
        <v>6.35</v>
      </c>
      <c r="AC3906" s="209">
        <v>1.92</v>
      </c>
      <c r="AD3906" s="209">
        <v>8.1880000000000006</v>
      </c>
      <c r="AE3906" s="209">
        <v>7.4889999999999999</v>
      </c>
      <c r="AF3906" s="209">
        <v>7.0960000000000001</v>
      </c>
      <c r="AG3906" s="209">
        <v>5.0549999999999997</v>
      </c>
      <c r="AH3906" s="209">
        <v>2.556</v>
      </c>
      <c r="AI3906" s="209">
        <v>1.37</v>
      </c>
      <c r="AJ3906" s="20"/>
      <c r="AK3906" s="20"/>
      <c r="AL3906" s="20"/>
      <c r="AM3906" s="209">
        <v>11.864000000000001</v>
      </c>
      <c r="AN3906" s="20"/>
      <c r="AO3906" s="20"/>
      <c r="AP3906" s="209">
        <v>10.471</v>
      </c>
      <c r="AQ3906" s="209">
        <v>6.8730000000000002</v>
      </c>
      <c r="AR3906" s="209">
        <v>5.8040000000000003</v>
      </c>
      <c r="AS3906" s="209">
        <v>6.2850000000000001</v>
      </c>
      <c r="AT3906" s="209">
        <v>3.6240000000000001</v>
      </c>
      <c r="AU3906" s="209">
        <v>1.2989999999999999</v>
      </c>
      <c r="AV3906" s="20"/>
      <c r="AW3906" s="20"/>
      <c r="AX3906" s="20"/>
      <c r="AY3906" s="209">
        <v>2.2090000000000001</v>
      </c>
      <c r="AZ3906" s="209">
        <v>3.5950000000000002</v>
      </c>
      <c r="BA3906" s="209">
        <v>4.2960000000000003</v>
      </c>
      <c r="BB3906" s="21">
        <f t="shared" si="450"/>
        <v>11.864000000000001</v>
      </c>
      <c r="BC3906" s="21">
        <f>BD3906</f>
        <v>15.946236559139786</v>
      </c>
      <c r="BD3906" s="22">
        <f t="shared" si="448"/>
        <v>15.946236559139786</v>
      </c>
      <c r="BE3906" s="21">
        <f>BC3906-BD3906</f>
        <v>0</v>
      </c>
      <c r="BF3906" s="91">
        <v>11.3</v>
      </c>
      <c r="BG3906" s="10">
        <v>6</v>
      </c>
      <c r="BH3906" s="21">
        <f t="shared" si="449"/>
        <v>1.1864000000000001E-2</v>
      </c>
      <c r="BI3906" s="22">
        <f t="shared" si="449"/>
        <v>1.1864000000000001E-2</v>
      </c>
      <c r="BJ3906" s="21">
        <f>BH3906-BI3906</f>
        <v>0</v>
      </c>
      <c r="BK3906" s="21">
        <v>3.5592000000000006E-2</v>
      </c>
      <c r="BL3906" s="22">
        <v>3.5592000000000006E-2</v>
      </c>
      <c r="BM3906" s="21">
        <v>0</v>
      </c>
      <c r="BN3906" s="21">
        <f t="shared" si="447"/>
        <v>0.14236800000000002</v>
      </c>
      <c r="BO3906" s="22">
        <f t="shared" si="447"/>
        <v>0.14236800000000002</v>
      </c>
      <c r="BP3906" s="21">
        <f t="shared" si="447"/>
        <v>0</v>
      </c>
    </row>
    <row r="3907" spans="1:68" ht="11.1" hidden="1" customHeight="1" outlineLevel="2" x14ac:dyDescent="0.2">
      <c r="A3907" s="10"/>
      <c r="B3907" s="18"/>
      <c r="C3907" s="18"/>
      <c r="D3907" s="18"/>
      <c r="E3907" s="23" t="s">
        <v>3356</v>
      </c>
      <c r="F3907" s="208">
        <v>6.9329999999999998</v>
      </c>
      <c r="G3907" s="208">
        <v>8.3000000000000007</v>
      </c>
      <c r="H3907" s="208">
        <v>6.3609999999999998</v>
      </c>
      <c r="I3907" s="239">
        <v>5.5140000000000002</v>
      </c>
      <c r="J3907" s="239"/>
      <c r="K3907" s="208">
        <v>0.76200000000000001</v>
      </c>
      <c r="L3907" s="24"/>
      <c r="M3907" s="24"/>
      <c r="N3907" s="24"/>
      <c r="O3907" s="208">
        <v>0.77500000000000002</v>
      </c>
      <c r="P3907" s="208">
        <v>2.7869999999999999</v>
      </c>
      <c r="Q3907" s="208">
        <v>6.8159999999999998</v>
      </c>
      <c r="R3907" s="208">
        <v>8.0660000000000007</v>
      </c>
      <c r="S3907" s="208">
        <v>6.2439999999999998</v>
      </c>
      <c r="T3907" s="208">
        <v>8.7780000000000005</v>
      </c>
      <c r="U3907" s="208">
        <v>5.4630000000000001</v>
      </c>
      <c r="V3907" s="208">
        <v>2.536</v>
      </c>
      <c r="W3907" s="208">
        <v>1.163</v>
      </c>
      <c r="X3907" s="24"/>
      <c r="Y3907" s="24"/>
      <c r="Z3907" s="24"/>
      <c r="AA3907" s="208">
        <v>1.0669999999999999</v>
      </c>
      <c r="AB3907" s="208">
        <v>6.35</v>
      </c>
      <c r="AC3907" s="208">
        <v>1.92</v>
      </c>
      <c r="AD3907" s="208">
        <v>8.1880000000000006</v>
      </c>
      <c r="AE3907" s="208">
        <v>7.4889999999999999</v>
      </c>
      <c r="AF3907" s="208">
        <v>7.0960000000000001</v>
      </c>
      <c r="AG3907" s="208">
        <v>5.0549999999999997</v>
      </c>
      <c r="AH3907" s="208">
        <v>2.556</v>
      </c>
      <c r="AI3907" s="208">
        <v>1.37</v>
      </c>
      <c r="AJ3907" s="24"/>
      <c r="AK3907" s="24"/>
      <c r="AL3907" s="24"/>
      <c r="AM3907" s="208">
        <v>11.864000000000001</v>
      </c>
      <c r="AN3907" s="24"/>
      <c r="AO3907" s="24"/>
      <c r="AP3907" s="208">
        <v>10.471</v>
      </c>
      <c r="AQ3907" s="208">
        <v>6.8730000000000002</v>
      </c>
      <c r="AR3907" s="208">
        <v>5.8040000000000003</v>
      </c>
      <c r="AS3907" s="208">
        <v>6.2850000000000001</v>
      </c>
      <c r="AT3907" s="208">
        <v>3.6240000000000001</v>
      </c>
      <c r="AU3907" s="208">
        <v>1.2989999999999999</v>
      </c>
      <c r="AV3907" s="24"/>
      <c r="AW3907" s="24"/>
      <c r="AX3907" s="24"/>
      <c r="AY3907" s="208">
        <v>2.2090000000000001</v>
      </c>
      <c r="AZ3907" s="208">
        <v>3.5950000000000002</v>
      </c>
      <c r="BA3907" s="208">
        <v>4.2960000000000003</v>
      </c>
      <c r="BB3907" s="21">
        <f t="shared" si="450"/>
        <v>11.864000000000001</v>
      </c>
      <c r="BC3907" s="21"/>
      <c r="BD3907" s="22">
        <f t="shared" si="448"/>
        <v>15.946236559139786</v>
      </c>
      <c r="BE3907" s="21"/>
      <c r="BF3907" s="21"/>
      <c r="BG3907" s="10"/>
      <c r="BH3907" s="21">
        <f t="shared" si="449"/>
        <v>0</v>
      </c>
      <c r="BI3907" s="22">
        <f t="shared" si="449"/>
        <v>1.1864000000000001E-2</v>
      </c>
      <c r="BJ3907" s="21"/>
      <c r="BK3907" s="21">
        <v>0</v>
      </c>
      <c r="BL3907" s="22">
        <v>3.5592000000000006E-2</v>
      </c>
      <c r="BM3907" s="21"/>
      <c r="BN3907" s="21">
        <f t="shared" si="447"/>
        <v>0</v>
      </c>
      <c r="BO3907" s="22">
        <f t="shared" si="447"/>
        <v>0.14236800000000002</v>
      </c>
      <c r="BP3907" s="21">
        <f t="shared" si="447"/>
        <v>0</v>
      </c>
    </row>
    <row r="3908" spans="1:68" ht="11.1" hidden="1" customHeight="1" outlineLevel="1" collapsed="1" x14ac:dyDescent="0.2">
      <c r="A3908" s="10"/>
      <c r="B3908" s="18"/>
      <c r="C3908" s="18"/>
      <c r="D3908" s="18"/>
      <c r="E3908" s="19" t="s">
        <v>3357</v>
      </c>
      <c r="F3908" s="209">
        <v>2.1000000000000001E-2</v>
      </c>
      <c r="G3908" s="209">
        <v>0.02</v>
      </c>
      <c r="H3908" s="209">
        <v>0.40600000000000003</v>
      </c>
      <c r="I3908" s="240">
        <v>0.14799999999999999</v>
      </c>
      <c r="J3908" s="240"/>
      <c r="K3908" s="209">
        <v>0.14299999999999999</v>
      </c>
      <c r="L3908" s="209">
        <v>0.11600000000000001</v>
      </c>
      <c r="M3908" s="209">
        <v>0.09</v>
      </c>
      <c r="N3908" s="209">
        <v>0.105</v>
      </c>
      <c r="O3908" s="20"/>
      <c r="P3908" s="209">
        <v>0.11</v>
      </c>
      <c r="Q3908" s="209">
        <v>0.121</v>
      </c>
      <c r="R3908" s="209">
        <v>9.1999999999999998E-2</v>
      </c>
      <c r="S3908" s="209">
        <v>0.105</v>
      </c>
      <c r="T3908" s="209">
        <v>8.5999999999999993E-2</v>
      </c>
      <c r="U3908" s="209">
        <v>0.10299999999999999</v>
      </c>
      <c r="V3908" s="209">
        <v>7.3999999999999996E-2</v>
      </c>
      <c r="W3908" s="209">
        <v>6.3E-2</v>
      </c>
      <c r="X3908" s="209">
        <v>0.17199999999999999</v>
      </c>
      <c r="Y3908" s="209">
        <v>0.09</v>
      </c>
      <c r="Z3908" s="209">
        <v>7.0999999999999994E-2</v>
      </c>
      <c r="AA3908" s="20"/>
      <c r="AB3908" s="20"/>
      <c r="AC3908" s="209">
        <v>0.188</v>
      </c>
      <c r="AD3908" s="209">
        <v>0.14199999999999999</v>
      </c>
      <c r="AE3908" s="209">
        <v>0.248</v>
      </c>
      <c r="AF3908" s="209">
        <v>8.2000000000000003E-2</v>
      </c>
      <c r="AG3908" s="209">
        <v>0.122</v>
      </c>
      <c r="AH3908" s="209">
        <v>0.109</v>
      </c>
      <c r="AI3908" s="20"/>
      <c r="AJ3908" s="209">
        <v>0.16</v>
      </c>
      <c r="AK3908" s="209">
        <v>4.7E-2</v>
      </c>
      <c r="AL3908" s="209">
        <v>3.1E-2</v>
      </c>
      <c r="AM3908" s="209">
        <v>0.12</v>
      </c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  <c r="BA3908" s="20"/>
      <c r="BB3908" s="21">
        <f t="shared" si="450"/>
        <v>0.40600000000000003</v>
      </c>
      <c r="BC3908" s="21">
        <f>BD3908</f>
        <v>0.54569892473118287</v>
      </c>
      <c r="BD3908" s="22">
        <f t="shared" si="448"/>
        <v>0.54569892473118287</v>
      </c>
      <c r="BE3908" s="21">
        <f>BC3908-BD3908</f>
        <v>0</v>
      </c>
      <c r="BF3908" s="21"/>
      <c r="BG3908" s="10"/>
      <c r="BH3908" s="21">
        <f t="shared" si="449"/>
        <v>4.06E-4</v>
      </c>
      <c r="BI3908" s="22">
        <f t="shared" si="449"/>
        <v>4.06E-4</v>
      </c>
      <c r="BJ3908" s="21">
        <f>BH3908-BI3908</f>
        <v>0</v>
      </c>
      <c r="BK3908" s="21">
        <v>1.2179999999999999E-3</v>
      </c>
      <c r="BL3908" s="22">
        <v>1.2179999999999999E-3</v>
      </c>
      <c r="BM3908" s="21">
        <v>0</v>
      </c>
      <c r="BN3908" s="21">
        <f t="shared" si="447"/>
        <v>4.8719999999999996E-3</v>
      </c>
      <c r="BO3908" s="22">
        <f t="shared" si="447"/>
        <v>4.8719999999999996E-3</v>
      </c>
      <c r="BP3908" s="21">
        <f t="shared" si="447"/>
        <v>0</v>
      </c>
    </row>
    <row r="3909" spans="1:68" ht="11.1" hidden="1" customHeight="1" outlineLevel="2" x14ac:dyDescent="0.2">
      <c r="A3909" s="10"/>
      <c r="B3909" s="18"/>
      <c r="C3909" s="18"/>
      <c r="D3909" s="18"/>
      <c r="E3909" s="23"/>
      <c r="F3909" s="208">
        <v>2.1000000000000001E-2</v>
      </c>
      <c r="G3909" s="208">
        <v>0.02</v>
      </c>
      <c r="H3909" s="208">
        <v>0.40600000000000003</v>
      </c>
      <c r="I3909" s="239">
        <v>0.14799999999999999</v>
      </c>
      <c r="J3909" s="239"/>
      <c r="K3909" s="208">
        <v>0.14299999999999999</v>
      </c>
      <c r="L3909" s="208">
        <v>0.11600000000000001</v>
      </c>
      <c r="M3909" s="208">
        <v>0.09</v>
      </c>
      <c r="N3909" s="208">
        <v>0.105</v>
      </c>
      <c r="O3909" s="24"/>
      <c r="P3909" s="208">
        <v>0.11</v>
      </c>
      <c r="Q3909" s="208">
        <v>0.121</v>
      </c>
      <c r="R3909" s="208">
        <v>9.1999999999999998E-2</v>
      </c>
      <c r="S3909" s="208">
        <v>0.105</v>
      </c>
      <c r="T3909" s="208">
        <v>8.5999999999999993E-2</v>
      </c>
      <c r="U3909" s="208">
        <v>0.10299999999999999</v>
      </c>
      <c r="V3909" s="208">
        <v>7.3999999999999996E-2</v>
      </c>
      <c r="W3909" s="208">
        <v>6.3E-2</v>
      </c>
      <c r="X3909" s="208">
        <v>0.17199999999999999</v>
      </c>
      <c r="Y3909" s="208">
        <v>0.09</v>
      </c>
      <c r="Z3909" s="208">
        <v>7.0999999999999994E-2</v>
      </c>
      <c r="AA3909" s="24"/>
      <c r="AB3909" s="24"/>
      <c r="AC3909" s="208">
        <v>0.188</v>
      </c>
      <c r="AD3909" s="208">
        <v>0.14199999999999999</v>
      </c>
      <c r="AE3909" s="208">
        <v>0.248</v>
      </c>
      <c r="AF3909" s="208">
        <v>8.2000000000000003E-2</v>
      </c>
      <c r="AG3909" s="208">
        <v>0.122</v>
      </c>
      <c r="AH3909" s="208">
        <v>0.109</v>
      </c>
      <c r="AI3909" s="24"/>
      <c r="AJ3909" s="208">
        <v>0.16</v>
      </c>
      <c r="AK3909" s="208">
        <v>4.7E-2</v>
      </c>
      <c r="AL3909" s="208">
        <v>3.1E-2</v>
      </c>
      <c r="AM3909" s="208">
        <v>0.12</v>
      </c>
      <c r="AN3909" s="24"/>
      <c r="AO3909" s="24"/>
      <c r="AP3909" s="24"/>
      <c r="AQ3909" s="24"/>
      <c r="AR3909" s="24"/>
      <c r="AS3909" s="24"/>
      <c r="AT3909" s="24"/>
      <c r="AU3909" s="24"/>
      <c r="AV3909" s="24"/>
      <c r="AW3909" s="24"/>
      <c r="AX3909" s="24"/>
      <c r="AY3909" s="24"/>
      <c r="AZ3909" s="24"/>
      <c r="BA3909" s="24"/>
      <c r="BB3909" s="21">
        <f t="shared" si="450"/>
        <v>0.40600000000000003</v>
      </c>
      <c r="BC3909" s="21"/>
      <c r="BD3909" s="22">
        <f t="shared" si="448"/>
        <v>0.54569892473118287</v>
      </c>
      <c r="BE3909" s="21"/>
      <c r="BF3909" s="21"/>
      <c r="BG3909" s="10"/>
      <c r="BH3909" s="21">
        <f t="shared" si="449"/>
        <v>0</v>
      </c>
      <c r="BI3909" s="22">
        <f t="shared" si="449"/>
        <v>4.06E-4</v>
      </c>
      <c r="BJ3909" s="21"/>
      <c r="BK3909" s="21">
        <v>0</v>
      </c>
      <c r="BL3909" s="22">
        <v>1.2179999999999999E-3</v>
      </c>
      <c r="BM3909" s="21"/>
      <c r="BN3909" s="21">
        <f t="shared" si="447"/>
        <v>0</v>
      </c>
      <c r="BO3909" s="22">
        <f t="shared" si="447"/>
        <v>4.8719999999999996E-3</v>
      </c>
      <c r="BP3909" s="21">
        <f t="shared" si="447"/>
        <v>0</v>
      </c>
    </row>
    <row r="3910" spans="1:68" ht="11.1" hidden="1" customHeight="1" outlineLevel="1" collapsed="1" x14ac:dyDescent="0.2">
      <c r="A3910" s="10"/>
      <c r="B3910" s="18"/>
      <c r="C3910" s="18"/>
      <c r="D3910" s="18"/>
      <c r="E3910" s="19" t="s">
        <v>3358</v>
      </c>
      <c r="F3910" s="209">
        <v>23.196000000000002</v>
      </c>
      <c r="G3910" s="209">
        <v>24.273</v>
      </c>
      <c r="H3910" s="209">
        <v>28.757999999999999</v>
      </c>
      <c r="I3910" s="240">
        <v>34.063000000000002</v>
      </c>
      <c r="J3910" s="240"/>
      <c r="K3910" s="209">
        <v>25.128</v>
      </c>
      <c r="L3910" s="209">
        <v>34.234999999999999</v>
      </c>
      <c r="M3910" s="209">
        <v>39.237000000000002</v>
      </c>
      <c r="N3910" s="209">
        <v>48.695999999999998</v>
      </c>
      <c r="O3910" s="209">
        <v>59.508000000000003</v>
      </c>
      <c r="P3910" s="209">
        <v>172.58500000000001</v>
      </c>
      <c r="Q3910" s="209">
        <v>-51.850999999999999</v>
      </c>
      <c r="R3910" s="209">
        <v>47.052</v>
      </c>
      <c r="S3910" s="209">
        <v>41.317999999999998</v>
      </c>
      <c r="T3910" s="209">
        <v>36.600999999999999</v>
      </c>
      <c r="U3910" s="209">
        <v>42.372</v>
      </c>
      <c r="V3910" s="209">
        <v>53.363999999999997</v>
      </c>
      <c r="W3910" s="209">
        <v>25.222999999999999</v>
      </c>
      <c r="X3910" s="209">
        <v>34.789000000000001</v>
      </c>
      <c r="Y3910" s="209">
        <v>48.478999999999999</v>
      </c>
      <c r="Z3910" s="209">
        <v>58.531999999999996</v>
      </c>
      <c r="AA3910" s="209">
        <v>67.584999999999994</v>
      </c>
      <c r="AB3910" s="209">
        <v>52.86</v>
      </c>
      <c r="AC3910" s="209">
        <v>40.603999999999999</v>
      </c>
      <c r="AD3910" s="209">
        <v>42.451999999999998</v>
      </c>
      <c r="AE3910" s="209">
        <v>33.567999999999998</v>
      </c>
      <c r="AF3910" s="209">
        <v>39.790999999999997</v>
      </c>
      <c r="AG3910" s="209">
        <v>35.847999999999999</v>
      </c>
      <c r="AH3910" s="209">
        <v>41.381999999999998</v>
      </c>
      <c r="AI3910" s="209">
        <v>29.731999999999999</v>
      </c>
      <c r="AJ3910" s="209">
        <v>35.036000000000001</v>
      </c>
      <c r="AK3910" s="209">
        <v>41.694000000000003</v>
      </c>
      <c r="AL3910" s="209">
        <v>64.623999999999995</v>
      </c>
      <c r="AM3910" s="209">
        <v>32.173999999999999</v>
      </c>
      <c r="AN3910" s="209">
        <v>41.667000000000002</v>
      </c>
      <c r="AO3910" s="209">
        <v>37.978999999999999</v>
      </c>
      <c r="AP3910" s="209">
        <v>33.118000000000002</v>
      </c>
      <c r="AQ3910" s="209">
        <v>35.408000000000001</v>
      </c>
      <c r="AR3910" s="209">
        <v>37.195999999999998</v>
      </c>
      <c r="AS3910" s="209">
        <v>35.262999999999998</v>
      </c>
      <c r="AT3910" s="209">
        <v>28.797000000000001</v>
      </c>
      <c r="AU3910" s="209">
        <v>14.04</v>
      </c>
      <c r="AV3910" s="209">
        <v>21.158999999999999</v>
      </c>
      <c r="AW3910" s="209">
        <v>37.014000000000003</v>
      </c>
      <c r="AX3910" s="209">
        <v>35.661999999999999</v>
      </c>
      <c r="AY3910" s="209">
        <v>28.640999999999998</v>
      </c>
      <c r="AZ3910" s="209">
        <v>42.825000000000003</v>
      </c>
      <c r="BA3910" s="209">
        <v>31.61</v>
      </c>
      <c r="BB3910" s="56">
        <f>BB3911+BB3912+BB3913+BB3914</f>
        <v>203.06400000000002</v>
      </c>
      <c r="BC3910" s="21">
        <f>BF3910</f>
        <v>282.45</v>
      </c>
      <c r="BD3910" s="22">
        <f t="shared" si="448"/>
        <v>272.9354838709678</v>
      </c>
      <c r="BE3910" s="21">
        <f>BC3910-BD3910</f>
        <v>9.514516129032188</v>
      </c>
      <c r="BF3910" s="91">
        <v>282.45</v>
      </c>
      <c r="BG3910" s="10">
        <v>5</v>
      </c>
      <c r="BH3910" s="21">
        <f t="shared" si="449"/>
        <v>0.21014279999999999</v>
      </c>
      <c r="BI3910" s="22">
        <f t="shared" si="449"/>
        <v>0.20306400000000005</v>
      </c>
      <c r="BJ3910" s="21">
        <f>BH3910-BI3910</f>
        <v>7.0787999999999407E-3</v>
      </c>
      <c r="BK3910" s="21">
        <v>0.6304284</v>
      </c>
      <c r="BL3910" s="22">
        <v>0.60919200000000018</v>
      </c>
      <c r="BM3910" s="21">
        <v>2.1236399999999822E-2</v>
      </c>
      <c r="BN3910" s="21">
        <f t="shared" si="447"/>
        <v>2.5217136</v>
      </c>
      <c r="BO3910" s="22">
        <f t="shared" si="447"/>
        <v>2.4367680000000007</v>
      </c>
      <c r="BP3910" s="21">
        <f t="shared" si="447"/>
        <v>8.4945599999999288E-2</v>
      </c>
    </row>
    <row r="3911" spans="1:68" ht="11.1" hidden="1" customHeight="1" outlineLevel="2" x14ac:dyDescent="0.2">
      <c r="A3911" s="10"/>
      <c r="B3911" s="18"/>
      <c r="C3911" s="18"/>
      <c r="D3911" s="18"/>
      <c r="E3911" s="23" t="s">
        <v>3359</v>
      </c>
      <c r="F3911" s="24"/>
      <c r="G3911" s="24"/>
      <c r="H3911" s="24"/>
      <c r="I3911" s="24"/>
      <c r="J3911" s="24"/>
      <c r="K3911" s="24"/>
      <c r="L3911" s="24"/>
      <c r="M3911" s="24"/>
      <c r="N3911" s="24"/>
      <c r="O3911" s="24"/>
      <c r="P3911" s="24"/>
      <c r="Q3911" s="24"/>
      <c r="R3911" s="208">
        <v>17.414000000000001</v>
      </c>
      <c r="S3911" s="208">
        <v>16.757000000000001</v>
      </c>
      <c r="T3911" s="208">
        <v>10.701000000000001</v>
      </c>
      <c r="U3911" s="208">
        <v>13.558</v>
      </c>
      <c r="V3911" s="208">
        <v>5.71</v>
      </c>
      <c r="W3911" s="208">
        <v>1.61</v>
      </c>
      <c r="X3911" s="208">
        <v>0.55600000000000005</v>
      </c>
      <c r="Y3911" s="24"/>
      <c r="Z3911" s="208">
        <v>0.19400000000000001</v>
      </c>
      <c r="AA3911" s="208">
        <v>3.6469999999999998</v>
      </c>
      <c r="AB3911" s="208">
        <v>12.597</v>
      </c>
      <c r="AC3911" s="208">
        <v>12.173999999999999</v>
      </c>
      <c r="AD3911" s="208">
        <v>14.336</v>
      </c>
      <c r="AE3911" s="208">
        <v>12.865</v>
      </c>
      <c r="AF3911" s="208">
        <v>13.308999999999999</v>
      </c>
      <c r="AG3911" s="208">
        <v>7.1980000000000004</v>
      </c>
      <c r="AH3911" s="208">
        <v>4.5940000000000003</v>
      </c>
      <c r="AI3911" s="208">
        <v>2.048</v>
      </c>
      <c r="AJ3911" s="208">
        <v>9.1999999999999998E-2</v>
      </c>
      <c r="AK3911" s="208">
        <v>2.7E-2</v>
      </c>
      <c r="AL3911" s="208">
        <v>7.3999999999999996E-2</v>
      </c>
      <c r="AM3911" s="208">
        <v>1.9530000000000001</v>
      </c>
      <c r="AN3911" s="208">
        <v>6.3760000000000003</v>
      </c>
      <c r="AO3911" s="208">
        <v>11.212999999999999</v>
      </c>
      <c r="AP3911" s="208">
        <v>14.73</v>
      </c>
      <c r="AQ3911" s="208">
        <v>14.484999999999999</v>
      </c>
      <c r="AR3911" s="208">
        <v>14.048999999999999</v>
      </c>
      <c r="AS3911" s="208">
        <v>10.513999999999999</v>
      </c>
      <c r="AT3911" s="208">
        <v>3.76</v>
      </c>
      <c r="AU3911" s="208">
        <v>2.5409999999999999</v>
      </c>
      <c r="AV3911" s="208">
        <v>0.09</v>
      </c>
      <c r="AW3911" s="208">
        <v>9.4E-2</v>
      </c>
      <c r="AX3911" s="208">
        <v>0.156</v>
      </c>
      <c r="AY3911" s="208">
        <v>3.282</v>
      </c>
      <c r="AZ3911" s="208">
        <v>5.5069999999999997</v>
      </c>
      <c r="BA3911" s="208">
        <v>10.25</v>
      </c>
      <c r="BB3911" s="21">
        <f>MAX(F3911:BA3911)</f>
        <v>17.414000000000001</v>
      </c>
      <c r="BC3911" s="21"/>
      <c r="BD3911" s="22">
        <f t="shared" si="448"/>
        <v>23.405913978494624</v>
      </c>
      <c r="BE3911" s="21"/>
      <c r="BF3911" s="21"/>
      <c r="BG3911" s="10"/>
      <c r="BH3911" s="21">
        <f t="shared" si="449"/>
        <v>0</v>
      </c>
      <c r="BI3911" s="22">
        <f t="shared" si="449"/>
        <v>1.7413999999999999E-2</v>
      </c>
      <c r="BJ3911" s="21"/>
      <c r="BK3911" s="21">
        <v>0</v>
      </c>
      <c r="BL3911" s="22">
        <v>5.2241999999999997E-2</v>
      </c>
      <c r="BM3911" s="21"/>
      <c r="BN3911" s="21">
        <f t="shared" si="447"/>
        <v>0</v>
      </c>
      <c r="BO3911" s="22">
        <f t="shared" si="447"/>
        <v>0.20896799999999999</v>
      </c>
      <c r="BP3911" s="21">
        <f t="shared" si="447"/>
        <v>0</v>
      </c>
    </row>
    <row r="3912" spans="1:68" ht="11.1" hidden="1" customHeight="1" outlineLevel="2" x14ac:dyDescent="0.2">
      <c r="A3912" s="10"/>
      <c r="B3912" s="18"/>
      <c r="C3912" s="18"/>
      <c r="D3912" s="18"/>
      <c r="E3912" s="23" t="s">
        <v>3360</v>
      </c>
      <c r="F3912" s="208">
        <v>2.0289999999999999</v>
      </c>
      <c r="G3912" s="208">
        <v>3.2589999999999999</v>
      </c>
      <c r="H3912" s="208">
        <v>5.4249999999999998</v>
      </c>
      <c r="I3912" s="239">
        <v>7.2640000000000002</v>
      </c>
      <c r="J3912" s="239"/>
      <c r="K3912" s="208">
        <v>6.1890000000000001</v>
      </c>
      <c r="L3912" s="208">
        <v>8.5839999999999996</v>
      </c>
      <c r="M3912" s="208">
        <v>8.0850000000000009</v>
      </c>
      <c r="N3912" s="208">
        <v>14.356999999999999</v>
      </c>
      <c r="O3912" s="208">
        <v>17.722000000000001</v>
      </c>
      <c r="P3912" s="208">
        <v>16.585000000000001</v>
      </c>
      <c r="Q3912" s="208">
        <v>3.629</v>
      </c>
      <c r="R3912" s="208">
        <v>4.4880000000000004</v>
      </c>
      <c r="S3912" s="24"/>
      <c r="T3912" s="24"/>
      <c r="U3912" s="24"/>
      <c r="V3912" s="208">
        <v>7.1020000000000003</v>
      </c>
      <c r="W3912" s="208">
        <v>7.3120000000000003</v>
      </c>
      <c r="X3912" s="208">
        <v>11.707000000000001</v>
      </c>
      <c r="Y3912" s="208">
        <v>14.67</v>
      </c>
      <c r="Z3912" s="208">
        <v>18.754999999999999</v>
      </c>
      <c r="AA3912" s="208">
        <v>20.617000000000001</v>
      </c>
      <c r="AB3912" s="208">
        <v>8.6430000000000007</v>
      </c>
      <c r="AC3912" s="208">
        <v>3.22</v>
      </c>
      <c r="AD3912" s="208">
        <v>2.74</v>
      </c>
      <c r="AE3912" s="208">
        <v>0.97399999999999998</v>
      </c>
      <c r="AF3912" s="208">
        <v>3.9569999999999999</v>
      </c>
      <c r="AG3912" s="208">
        <v>6.6559999999999997</v>
      </c>
      <c r="AH3912" s="208">
        <v>10.673</v>
      </c>
      <c r="AI3912" s="208">
        <v>7.8010000000000002</v>
      </c>
      <c r="AJ3912" s="208">
        <v>10.747</v>
      </c>
      <c r="AK3912" s="208">
        <v>12.505000000000001</v>
      </c>
      <c r="AL3912" s="208">
        <v>19.762</v>
      </c>
      <c r="AM3912" s="208">
        <v>9.7750000000000004</v>
      </c>
      <c r="AN3912" s="208">
        <v>8.8930000000000007</v>
      </c>
      <c r="AO3912" s="208">
        <v>4.266</v>
      </c>
      <c r="AP3912" s="208">
        <v>0.89900000000000002</v>
      </c>
      <c r="AQ3912" s="208">
        <v>1.181</v>
      </c>
      <c r="AR3912" s="208">
        <v>0.48499999999999999</v>
      </c>
      <c r="AS3912" s="208">
        <v>3.379</v>
      </c>
      <c r="AT3912" s="208">
        <v>0.83599999999999997</v>
      </c>
      <c r="AU3912" s="208">
        <v>0.19900000000000001</v>
      </c>
      <c r="AV3912" s="208">
        <v>0.56899999999999995</v>
      </c>
      <c r="AW3912" s="208">
        <v>0.76</v>
      </c>
      <c r="AX3912" s="208">
        <v>2.0779999999999998</v>
      </c>
      <c r="AY3912" s="208">
        <v>7.3259999999999996</v>
      </c>
      <c r="AZ3912" s="208">
        <v>4.9470000000000001</v>
      </c>
      <c r="BA3912" s="208">
        <v>3.1019999999999999</v>
      </c>
      <c r="BB3912" s="21">
        <f>MAX(F3912:BA3912)</f>
        <v>20.617000000000001</v>
      </c>
      <c r="BC3912" s="21"/>
      <c r="BD3912" s="22">
        <f t="shared" si="448"/>
        <v>27.711021505376344</v>
      </c>
      <c r="BE3912" s="21"/>
      <c r="BF3912" s="21"/>
      <c r="BG3912" s="10"/>
      <c r="BH3912" s="21">
        <f t="shared" si="449"/>
        <v>0</v>
      </c>
      <c r="BI3912" s="22">
        <f t="shared" si="449"/>
        <v>2.0617E-2</v>
      </c>
      <c r="BJ3912" s="21"/>
      <c r="BK3912" s="21">
        <v>0</v>
      </c>
      <c r="BL3912" s="22">
        <v>6.1851000000000003E-2</v>
      </c>
      <c r="BM3912" s="21"/>
      <c r="BN3912" s="21">
        <f t="shared" si="447"/>
        <v>0</v>
      </c>
      <c r="BO3912" s="22">
        <f t="shared" si="447"/>
        <v>0.24740400000000001</v>
      </c>
      <c r="BP3912" s="21">
        <f t="shared" si="447"/>
        <v>0</v>
      </c>
    </row>
    <row r="3913" spans="1:68" ht="11.1" hidden="1" customHeight="1" outlineLevel="2" x14ac:dyDescent="0.2">
      <c r="A3913" s="10"/>
      <c r="B3913" s="18"/>
      <c r="C3913" s="18"/>
      <c r="D3913" s="18"/>
      <c r="E3913" s="23" t="s">
        <v>3361</v>
      </c>
      <c r="F3913" s="24"/>
      <c r="G3913" s="24"/>
      <c r="H3913" s="24"/>
      <c r="I3913" s="24"/>
      <c r="J3913" s="24"/>
      <c r="K3913" s="24"/>
      <c r="L3913" s="24"/>
      <c r="M3913" s="24"/>
      <c r="N3913" s="24"/>
      <c r="O3913" s="24"/>
      <c r="P3913" s="24"/>
      <c r="Q3913" s="24"/>
      <c r="R3913" s="24"/>
      <c r="S3913" s="24"/>
      <c r="T3913" s="24"/>
      <c r="U3913" s="24"/>
      <c r="V3913" s="24"/>
      <c r="W3913" s="208">
        <v>0.59699999999999998</v>
      </c>
      <c r="X3913" s="208">
        <v>0.113</v>
      </c>
      <c r="Y3913" s="208">
        <v>0.11700000000000001</v>
      </c>
      <c r="Z3913" s="208">
        <v>0.34899999999999998</v>
      </c>
      <c r="AA3913" s="208">
        <v>0.97699999999999998</v>
      </c>
      <c r="AB3913" s="208">
        <v>5.18</v>
      </c>
      <c r="AC3913" s="208">
        <v>6.6609999999999996</v>
      </c>
      <c r="AD3913" s="208">
        <v>9.0329999999999995</v>
      </c>
      <c r="AE3913" s="208">
        <v>6.7160000000000002</v>
      </c>
      <c r="AF3913" s="208">
        <v>6.7080000000000002</v>
      </c>
      <c r="AG3913" s="208">
        <v>4.1459999999999999</v>
      </c>
      <c r="AH3913" s="208">
        <v>2.8069999999999999</v>
      </c>
      <c r="AI3913" s="208">
        <v>1.6459999999999999</v>
      </c>
      <c r="AJ3913" s="208">
        <v>0.1</v>
      </c>
      <c r="AK3913" s="208">
        <v>7.5999999999999998E-2</v>
      </c>
      <c r="AL3913" s="208">
        <v>0.115</v>
      </c>
      <c r="AM3913" s="208">
        <v>0.72</v>
      </c>
      <c r="AN3913" s="208">
        <v>3.3889999999999998</v>
      </c>
      <c r="AO3913" s="208">
        <v>6.7649999999999997</v>
      </c>
      <c r="AP3913" s="208">
        <v>7.5270000000000001</v>
      </c>
      <c r="AQ3913" s="208">
        <v>8.26</v>
      </c>
      <c r="AR3913" s="208">
        <v>8.2080000000000002</v>
      </c>
      <c r="AS3913" s="208">
        <v>5.92</v>
      </c>
      <c r="AT3913" s="208">
        <v>2.4940000000000002</v>
      </c>
      <c r="AU3913" s="208">
        <v>1.1140000000000001</v>
      </c>
      <c r="AV3913" s="208">
        <v>7.3999999999999996E-2</v>
      </c>
      <c r="AW3913" s="208">
        <v>0.10100000000000001</v>
      </c>
      <c r="AX3913" s="208">
        <v>0.11600000000000001</v>
      </c>
      <c r="AY3913" s="208">
        <v>0.93600000000000005</v>
      </c>
      <c r="AZ3913" s="208">
        <v>2.988</v>
      </c>
      <c r="BA3913" s="208">
        <v>5.5359999999999996</v>
      </c>
      <c r="BB3913" s="21">
        <f>MAX(F3913:BA3913)</f>
        <v>9.0329999999999995</v>
      </c>
      <c r="BC3913" s="21"/>
      <c r="BD3913" s="22">
        <f t="shared" si="448"/>
        <v>12.141129032258064</v>
      </c>
      <c r="BE3913" s="21"/>
      <c r="BF3913" s="21"/>
      <c r="BG3913" s="10"/>
      <c r="BH3913" s="21">
        <f t="shared" si="449"/>
        <v>0</v>
      </c>
      <c r="BI3913" s="22">
        <f t="shared" si="449"/>
        <v>9.0329999999999994E-3</v>
      </c>
      <c r="BJ3913" s="21"/>
      <c r="BK3913" s="21">
        <v>0</v>
      </c>
      <c r="BL3913" s="22">
        <v>2.7098999999999998E-2</v>
      </c>
      <c r="BM3913" s="21"/>
      <c r="BN3913" s="21">
        <f t="shared" si="447"/>
        <v>0</v>
      </c>
      <c r="BO3913" s="22">
        <f t="shared" si="447"/>
        <v>0.10839599999999999</v>
      </c>
      <c r="BP3913" s="21">
        <f t="shared" si="447"/>
        <v>0</v>
      </c>
    </row>
    <row r="3914" spans="1:68" ht="11.1" hidden="1" customHeight="1" outlineLevel="2" x14ac:dyDescent="0.2">
      <c r="A3914" s="10"/>
      <c r="B3914" s="18"/>
      <c r="C3914" s="18"/>
      <c r="D3914" s="18"/>
      <c r="E3914" s="23" t="s">
        <v>3362</v>
      </c>
      <c r="F3914" s="208">
        <v>21.167000000000002</v>
      </c>
      <c r="G3914" s="208">
        <v>21.013999999999999</v>
      </c>
      <c r="H3914" s="208">
        <v>23.332999999999998</v>
      </c>
      <c r="I3914" s="239">
        <v>26.798999999999999</v>
      </c>
      <c r="J3914" s="239"/>
      <c r="K3914" s="208">
        <v>18.939</v>
      </c>
      <c r="L3914" s="208">
        <v>25.651</v>
      </c>
      <c r="M3914" s="208">
        <v>31.152000000000001</v>
      </c>
      <c r="N3914" s="208">
        <v>34.338999999999999</v>
      </c>
      <c r="O3914" s="208">
        <v>41.786000000000001</v>
      </c>
      <c r="P3914" s="208">
        <v>156</v>
      </c>
      <c r="Q3914" s="208">
        <v>-55.48</v>
      </c>
      <c r="R3914" s="208">
        <v>25.15</v>
      </c>
      <c r="S3914" s="208">
        <v>24.561</v>
      </c>
      <c r="T3914" s="208">
        <v>25.9</v>
      </c>
      <c r="U3914" s="208">
        <v>28.814</v>
      </c>
      <c r="V3914" s="208">
        <v>40.552</v>
      </c>
      <c r="W3914" s="208">
        <v>15.704000000000001</v>
      </c>
      <c r="X3914" s="208">
        <v>22.413</v>
      </c>
      <c r="Y3914" s="208">
        <v>33.692</v>
      </c>
      <c r="Z3914" s="208">
        <v>39.234000000000002</v>
      </c>
      <c r="AA3914" s="208">
        <v>42.344000000000001</v>
      </c>
      <c r="AB3914" s="208">
        <v>26.44</v>
      </c>
      <c r="AC3914" s="208">
        <v>18.548999999999999</v>
      </c>
      <c r="AD3914" s="208">
        <v>16.343</v>
      </c>
      <c r="AE3914" s="208">
        <v>13.013</v>
      </c>
      <c r="AF3914" s="208">
        <v>15.817</v>
      </c>
      <c r="AG3914" s="208">
        <v>17.847999999999999</v>
      </c>
      <c r="AH3914" s="208">
        <v>23.308</v>
      </c>
      <c r="AI3914" s="208">
        <v>18.236999999999998</v>
      </c>
      <c r="AJ3914" s="208">
        <v>24.097000000000001</v>
      </c>
      <c r="AK3914" s="208">
        <v>29.085999999999999</v>
      </c>
      <c r="AL3914" s="208">
        <v>44.673000000000002</v>
      </c>
      <c r="AM3914" s="208">
        <v>19.725999999999999</v>
      </c>
      <c r="AN3914" s="208">
        <v>23.009</v>
      </c>
      <c r="AO3914" s="208">
        <v>15.734999999999999</v>
      </c>
      <c r="AP3914" s="208">
        <v>9.9619999999999997</v>
      </c>
      <c r="AQ3914" s="208">
        <v>11.481999999999999</v>
      </c>
      <c r="AR3914" s="208">
        <v>14.454000000000001</v>
      </c>
      <c r="AS3914" s="208">
        <v>15.45</v>
      </c>
      <c r="AT3914" s="208">
        <v>21.707000000000001</v>
      </c>
      <c r="AU3914" s="208">
        <v>10.186</v>
      </c>
      <c r="AV3914" s="208">
        <v>20.425999999999998</v>
      </c>
      <c r="AW3914" s="208">
        <v>36.058999999999997</v>
      </c>
      <c r="AX3914" s="208">
        <v>33.311999999999998</v>
      </c>
      <c r="AY3914" s="208">
        <v>17.097000000000001</v>
      </c>
      <c r="AZ3914" s="208">
        <v>29.382999999999999</v>
      </c>
      <c r="BA3914" s="208">
        <v>12.722</v>
      </c>
      <c r="BB3914" s="21">
        <f>MAX(F3914:BA3914)</f>
        <v>156</v>
      </c>
      <c r="BC3914" s="21"/>
      <c r="BD3914" s="22">
        <f t="shared" si="448"/>
        <v>209.67741935483872</v>
      </c>
      <c r="BE3914" s="21"/>
      <c r="BF3914" s="21"/>
      <c r="BG3914" s="10"/>
      <c r="BH3914" s="21">
        <f t="shared" si="449"/>
        <v>0</v>
      </c>
      <c r="BI3914" s="22">
        <f t="shared" si="449"/>
        <v>0.156</v>
      </c>
      <c r="BJ3914" s="21"/>
      <c r="BK3914" s="21">
        <v>0</v>
      </c>
      <c r="BL3914" s="22">
        <v>0.46799999999999997</v>
      </c>
      <c r="BM3914" s="21"/>
      <c r="BN3914" s="21">
        <f t="shared" si="447"/>
        <v>0</v>
      </c>
      <c r="BO3914" s="22">
        <f t="shared" si="447"/>
        <v>1.8719999999999999</v>
      </c>
      <c r="BP3914" s="21">
        <f t="shared" si="447"/>
        <v>0</v>
      </c>
    </row>
    <row r="3915" spans="1:68" ht="11.1" hidden="1" customHeight="1" outlineLevel="1" collapsed="1" x14ac:dyDescent="0.2">
      <c r="A3915" s="10"/>
      <c r="B3915" s="18"/>
      <c r="C3915" s="18"/>
      <c r="D3915" s="18"/>
      <c r="E3915" s="19" t="s">
        <v>3363</v>
      </c>
      <c r="F3915" s="209">
        <v>47.093000000000004</v>
      </c>
      <c r="G3915" s="209">
        <v>33.926000000000002</v>
      </c>
      <c r="H3915" s="209">
        <v>30.413</v>
      </c>
      <c r="I3915" s="240">
        <v>18.279</v>
      </c>
      <c r="J3915" s="240"/>
      <c r="K3915" s="209">
        <v>7.31</v>
      </c>
      <c r="L3915" s="209">
        <v>0.45500000000000002</v>
      </c>
      <c r="M3915" s="209">
        <v>1.764</v>
      </c>
      <c r="N3915" s="209">
        <v>1.833</v>
      </c>
      <c r="O3915" s="209">
        <v>10.835000000000001</v>
      </c>
      <c r="P3915" s="209">
        <v>35.771000000000001</v>
      </c>
      <c r="Q3915" s="209">
        <v>45.061999999999998</v>
      </c>
      <c r="R3915" s="209">
        <v>56.331000000000003</v>
      </c>
      <c r="S3915" s="209">
        <v>61.097000000000001</v>
      </c>
      <c r="T3915" s="209">
        <v>45.427999999999997</v>
      </c>
      <c r="U3915" s="209">
        <v>30.507999999999999</v>
      </c>
      <c r="V3915" s="209">
        <v>13</v>
      </c>
      <c r="W3915" s="209">
        <v>23.87</v>
      </c>
      <c r="X3915" s="209">
        <v>-12.221</v>
      </c>
      <c r="Y3915" s="209">
        <v>2.1989999999999998</v>
      </c>
      <c r="Z3915" s="209">
        <v>1.381</v>
      </c>
      <c r="AA3915" s="209">
        <v>9.9420000000000002</v>
      </c>
      <c r="AB3915" s="209">
        <v>18.402000000000001</v>
      </c>
      <c r="AC3915" s="209">
        <v>38.725000000000001</v>
      </c>
      <c r="AD3915" s="209">
        <v>45.828000000000003</v>
      </c>
      <c r="AE3915" s="209">
        <v>48.744</v>
      </c>
      <c r="AF3915" s="209">
        <v>37.021999999999998</v>
      </c>
      <c r="AG3915" s="209">
        <v>26.390999999999998</v>
      </c>
      <c r="AH3915" s="209">
        <v>13.489000000000001</v>
      </c>
      <c r="AI3915" s="209">
        <v>12</v>
      </c>
      <c r="AJ3915" s="209">
        <v>2.8159999999999998</v>
      </c>
      <c r="AK3915" s="209">
        <v>2.2570000000000001</v>
      </c>
      <c r="AL3915" s="209">
        <v>1.7230000000000001</v>
      </c>
      <c r="AM3915" s="209">
        <v>6.923</v>
      </c>
      <c r="AN3915" s="209">
        <v>17.577999999999999</v>
      </c>
      <c r="AO3915" s="209">
        <v>47.997</v>
      </c>
      <c r="AP3915" s="209">
        <v>32.649000000000001</v>
      </c>
      <c r="AQ3915" s="209">
        <v>46.488999999999997</v>
      </c>
      <c r="AR3915" s="209">
        <v>45.03</v>
      </c>
      <c r="AS3915" s="209">
        <v>36.718000000000004</v>
      </c>
      <c r="AT3915" s="209">
        <v>11.837999999999999</v>
      </c>
      <c r="AU3915" s="209">
        <v>8.4649999999999999</v>
      </c>
      <c r="AV3915" s="209">
        <v>1.661</v>
      </c>
      <c r="AW3915" s="209">
        <v>1.0980000000000001</v>
      </c>
      <c r="AX3915" s="209">
        <v>1.4139999999999999</v>
      </c>
      <c r="AY3915" s="209">
        <v>8.5359999999999996</v>
      </c>
      <c r="AZ3915" s="209">
        <v>15.531000000000001</v>
      </c>
      <c r="BA3915" s="209">
        <v>42.936</v>
      </c>
      <c r="BB3915" s="56">
        <f>BB3916+BB3917</f>
        <v>69.12</v>
      </c>
      <c r="BC3915" s="21">
        <f>BF3915</f>
        <v>283.60000000000002</v>
      </c>
      <c r="BD3915" s="22">
        <f t="shared" si="448"/>
        <v>92.903225806451616</v>
      </c>
      <c r="BE3915" s="21">
        <f>BC3915-BD3915</f>
        <v>190.69677419354841</v>
      </c>
      <c r="BF3915" s="91">
        <v>283.60000000000002</v>
      </c>
      <c r="BG3915" s="10">
        <v>5</v>
      </c>
      <c r="BH3915" s="21">
        <f t="shared" si="449"/>
        <v>0.21099840000000003</v>
      </c>
      <c r="BI3915" s="22">
        <f t="shared" si="449"/>
        <v>6.9120000000000015E-2</v>
      </c>
      <c r="BJ3915" s="21">
        <f>BH3915-BI3915</f>
        <v>0.14187840000000002</v>
      </c>
      <c r="BK3915" s="21">
        <v>0.63299520000000009</v>
      </c>
      <c r="BL3915" s="22">
        <v>0.20736000000000004</v>
      </c>
      <c r="BM3915" s="21">
        <v>0.42563520000000005</v>
      </c>
      <c r="BN3915" s="21">
        <f t="shared" ref="BN3915:BP3978" si="451">BK3915*4</f>
        <v>2.5319808000000004</v>
      </c>
      <c r="BO3915" s="22">
        <f t="shared" si="451"/>
        <v>0.82944000000000018</v>
      </c>
      <c r="BP3915" s="21">
        <f t="shared" si="451"/>
        <v>1.7025408000000002</v>
      </c>
    </row>
    <row r="3916" spans="1:68" ht="11.1" hidden="1" customHeight="1" outlineLevel="2" x14ac:dyDescent="0.2">
      <c r="A3916" s="10"/>
      <c r="B3916" s="18"/>
      <c r="C3916" s="18"/>
      <c r="D3916" s="18"/>
      <c r="E3916" s="23" t="s">
        <v>3364</v>
      </c>
      <c r="F3916" s="208">
        <v>46.7</v>
      </c>
      <c r="G3916" s="208">
        <v>33.552999999999997</v>
      </c>
      <c r="H3916" s="208">
        <v>30.099</v>
      </c>
      <c r="I3916" s="239">
        <v>17.931999999999999</v>
      </c>
      <c r="J3916" s="239"/>
      <c r="K3916" s="208">
        <v>6.9260000000000002</v>
      </c>
      <c r="L3916" s="208">
        <v>7.5999999999999998E-2</v>
      </c>
      <c r="M3916" s="208">
        <v>1.3859999999999999</v>
      </c>
      <c r="N3916" s="208">
        <v>1.4379999999999999</v>
      </c>
      <c r="O3916" s="208">
        <v>10.419</v>
      </c>
      <c r="P3916" s="208">
        <v>27.748000000000001</v>
      </c>
      <c r="Q3916" s="208">
        <v>45.061999999999998</v>
      </c>
      <c r="R3916" s="208">
        <v>55.337000000000003</v>
      </c>
      <c r="S3916" s="208">
        <v>61.097000000000001</v>
      </c>
      <c r="T3916" s="208">
        <v>45.427999999999997</v>
      </c>
      <c r="U3916" s="208">
        <v>30.507999999999999</v>
      </c>
      <c r="V3916" s="208">
        <v>13</v>
      </c>
      <c r="W3916" s="208">
        <v>23.87</v>
      </c>
      <c r="X3916" s="208">
        <v>-12.221</v>
      </c>
      <c r="Y3916" s="208">
        <v>1.079</v>
      </c>
      <c r="Z3916" s="208">
        <v>1.381</v>
      </c>
      <c r="AA3916" s="208">
        <v>9.9420000000000002</v>
      </c>
      <c r="AB3916" s="208">
        <v>18.402000000000001</v>
      </c>
      <c r="AC3916" s="208">
        <v>38.725000000000001</v>
      </c>
      <c r="AD3916" s="208">
        <v>45.828000000000003</v>
      </c>
      <c r="AE3916" s="208">
        <v>48.744</v>
      </c>
      <c r="AF3916" s="208">
        <v>36.902999999999999</v>
      </c>
      <c r="AG3916" s="208">
        <v>25.867000000000001</v>
      </c>
      <c r="AH3916" s="208">
        <v>13.041</v>
      </c>
      <c r="AI3916" s="208">
        <v>11.522</v>
      </c>
      <c r="AJ3916" s="208">
        <v>2.371</v>
      </c>
      <c r="AK3916" s="208">
        <v>1.8140000000000001</v>
      </c>
      <c r="AL3916" s="208">
        <v>1.417</v>
      </c>
      <c r="AM3916" s="208">
        <v>6.47</v>
      </c>
      <c r="AN3916" s="208">
        <v>17.12</v>
      </c>
      <c r="AO3916" s="208">
        <v>47.42</v>
      </c>
      <c r="AP3916" s="208">
        <v>33.396999999999998</v>
      </c>
      <c r="AQ3916" s="208">
        <v>45.997999999999998</v>
      </c>
      <c r="AR3916" s="208">
        <v>44.514000000000003</v>
      </c>
      <c r="AS3916" s="208">
        <v>36.183999999999997</v>
      </c>
      <c r="AT3916" s="208">
        <v>11.54</v>
      </c>
      <c r="AU3916" s="208">
        <v>8.1289999999999996</v>
      </c>
      <c r="AV3916" s="208">
        <v>1.2210000000000001</v>
      </c>
      <c r="AW3916" s="208">
        <v>0.73599999999999999</v>
      </c>
      <c r="AX3916" s="208">
        <v>1.0669999999999999</v>
      </c>
      <c r="AY3916" s="208">
        <v>8.1419999999999995</v>
      </c>
      <c r="AZ3916" s="208">
        <v>15.106999999999999</v>
      </c>
      <c r="BA3916" s="208">
        <v>42.369</v>
      </c>
      <c r="BB3916" s="21">
        <f t="shared" ref="BB3916:BB3979" si="452">MAX(F3916:BA3916)</f>
        <v>61.097000000000001</v>
      </c>
      <c r="BC3916" s="21"/>
      <c r="BD3916" s="22">
        <f t="shared" si="448"/>
        <v>82.119623655913983</v>
      </c>
      <c r="BE3916" s="21"/>
      <c r="BF3916" s="92">
        <v>282.39999999999998</v>
      </c>
      <c r="BG3916" s="10"/>
      <c r="BH3916" s="21">
        <f t="shared" si="449"/>
        <v>0</v>
      </c>
      <c r="BI3916" s="22">
        <f t="shared" si="449"/>
        <v>6.1096999999999999E-2</v>
      </c>
      <c r="BJ3916" s="21"/>
      <c r="BK3916" s="21">
        <v>0</v>
      </c>
      <c r="BL3916" s="22">
        <v>0.18329099999999998</v>
      </c>
      <c r="BM3916" s="21"/>
      <c r="BN3916" s="21">
        <f t="shared" si="451"/>
        <v>0</v>
      </c>
      <c r="BO3916" s="22">
        <f t="shared" si="451"/>
        <v>0.73316399999999993</v>
      </c>
      <c r="BP3916" s="21">
        <f t="shared" si="451"/>
        <v>0</v>
      </c>
    </row>
    <row r="3917" spans="1:68" ht="11.1" hidden="1" customHeight="1" outlineLevel="2" x14ac:dyDescent="0.2">
      <c r="A3917" s="10"/>
      <c r="B3917" s="18"/>
      <c r="C3917" s="18"/>
      <c r="D3917" s="18"/>
      <c r="E3917" s="23" t="s">
        <v>3365</v>
      </c>
      <c r="F3917" s="208">
        <v>0.39300000000000002</v>
      </c>
      <c r="G3917" s="208">
        <v>0.373</v>
      </c>
      <c r="H3917" s="208">
        <v>0.314</v>
      </c>
      <c r="I3917" s="239">
        <v>0.34699999999999998</v>
      </c>
      <c r="J3917" s="239"/>
      <c r="K3917" s="208">
        <v>0.38400000000000001</v>
      </c>
      <c r="L3917" s="208">
        <v>0.379</v>
      </c>
      <c r="M3917" s="208">
        <v>0.378</v>
      </c>
      <c r="N3917" s="208">
        <v>0.39500000000000002</v>
      </c>
      <c r="O3917" s="208">
        <v>0.41599999999999998</v>
      </c>
      <c r="P3917" s="208">
        <v>8.0229999999999997</v>
      </c>
      <c r="Q3917" s="24"/>
      <c r="R3917" s="208">
        <v>0.99399999999999999</v>
      </c>
      <c r="S3917" s="24"/>
      <c r="T3917" s="24"/>
      <c r="U3917" s="24"/>
      <c r="V3917" s="24"/>
      <c r="W3917" s="24"/>
      <c r="X3917" s="24"/>
      <c r="Y3917" s="24"/>
      <c r="Z3917" s="24"/>
      <c r="AA3917" s="24"/>
      <c r="AB3917" s="24"/>
      <c r="AC3917" s="24"/>
      <c r="AD3917" s="24"/>
      <c r="AE3917" s="24"/>
      <c r="AF3917" s="208">
        <v>0.11899999999999999</v>
      </c>
      <c r="AG3917" s="208">
        <v>0.52400000000000002</v>
      </c>
      <c r="AH3917" s="208">
        <v>0.44800000000000001</v>
      </c>
      <c r="AI3917" s="208">
        <v>0.47799999999999998</v>
      </c>
      <c r="AJ3917" s="208">
        <v>0.44500000000000001</v>
      </c>
      <c r="AK3917" s="208">
        <v>0.443</v>
      </c>
      <c r="AL3917" s="208">
        <v>0.30599999999999999</v>
      </c>
      <c r="AM3917" s="208">
        <v>0.45300000000000001</v>
      </c>
      <c r="AN3917" s="208">
        <v>0.45800000000000002</v>
      </c>
      <c r="AO3917" s="208">
        <v>0.57699999999999996</v>
      </c>
      <c r="AP3917" s="208">
        <v>0.372</v>
      </c>
      <c r="AQ3917" s="208">
        <v>0.49099999999999999</v>
      </c>
      <c r="AR3917" s="208">
        <v>0.51600000000000001</v>
      </c>
      <c r="AS3917" s="208">
        <v>0.53400000000000003</v>
      </c>
      <c r="AT3917" s="208">
        <v>0.29799999999999999</v>
      </c>
      <c r="AU3917" s="208">
        <v>0.33600000000000002</v>
      </c>
      <c r="AV3917" s="208">
        <v>0.44</v>
      </c>
      <c r="AW3917" s="208">
        <v>0.36199999999999999</v>
      </c>
      <c r="AX3917" s="208">
        <v>0.34699999999999998</v>
      </c>
      <c r="AY3917" s="208">
        <v>0.39400000000000002</v>
      </c>
      <c r="AZ3917" s="208">
        <v>0.42399999999999999</v>
      </c>
      <c r="BA3917" s="208">
        <v>0.56699999999999995</v>
      </c>
      <c r="BB3917" s="21">
        <f t="shared" si="452"/>
        <v>8.0229999999999997</v>
      </c>
      <c r="BC3917" s="21"/>
      <c r="BD3917" s="22">
        <f t="shared" si="448"/>
        <v>10.783602150537634</v>
      </c>
      <c r="BE3917" s="21"/>
      <c r="BF3917" s="92">
        <v>1.2</v>
      </c>
      <c r="BG3917" s="10"/>
      <c r="BH3917" s="21">
        <f t="shared" si="449"/>
        <v>0</v>
      </c>
      <c r="BI3917" s="22">
        <f t="shared" si="449"/>
        <v>8.0230000000000006E-3</v>
      </c>
      <c r="BJ3917" s="21"/>
      <c r="BK3917" s="21">
        <v>0</v>
      </c>
      <c r="BL3917" s="22">
        <v>2.4069E-2</v>
      </c>
      <c r="BM3917" s="21"/>
      <c r="BN3917" s="21">
        <f t="shared" si="451"/>
        <v>0</v>
      </c>
      <c r="BO3917" s="22">
        <f t="shared" si="451"/>
        <v>9.6276E-2</v>
      </c>
      <c r="BP3917" s="21">
        <f t="shared" si="451"/>
        <v>0</v>
      </c>
    </row>
    <row r="3918" spans="1:68" ht="11.1" hidden="1" customHeight="1" outlineLevel="1" collapsed="1" x14ac:dyDescent="0.2">
      <c r="A3918" s="10"/>
      <c r="B3918" s="18"/>
      <c r="C3918" s="18"/>
      <c r="D3918" s="18"/>
      <c r="E3918" s="19" t="s">
        <v>3366</v>
      </c>
      <c r="F3918" s="209">
        <v>12.773999999999999</v>
      </c>
      <c r="G3918" s="209">
        <v>10.634</v>
      </c>
      <c r="H3918" s="209">
        <v>7.8380000000000001</v>
      </c>
      <c r="I3918" s="240">
        <v>5</v>
      </c>
      <c r="J3918" s="240"/>
      <c r="K3918" s="20"/>
      <c r="L3918" s="20"/>
      <c r="M3918" s="20"/>
      <c r="N3918" s="20"/>
      <c r="O3918" s="20"/>
      <c r="P3918" s="209">
        <v>11.583</v>
      </c>
      <c r="Q3918" s="209">
        <v>9.0760000000000005</v>
      </c>
      <c r="R3918" s="209">
        <v>10.093</v>
      </c>
      <c r="S3918" s="209">
        <v>13.438000000000001</v>
      </c>
      <c r="T3918" s="209">
        <v>11.898</v>
      </c>
      <c r="U3918" s="209">
        <v>9.4990000000000006</v>
      </c>
      <c r="V3918" s="209">
        <v>3.0649999999999999</v>
      </c>
      <c r="W3918" s="20"/>
      <c r="X3918" s="20"/>
      <c r="Y3918" s="20"/>
      <c r="Z3918" s="20"/>
      <c r="AA3918" s="20"/>
      <c r="AB3918" s="20"/>
      <c r="AC3918" s="209">
        <v>13.648</v>
      </c>
      <c r="AD3918" s="209">
        <v>7.9459999999999997</v>
      </c>
      <c r="AE3918" s="209">
        <v>10.814</v>
      </c>
      <c r="AF3918" s="209">
        <v>11</v>
      </c>
      <c r="AG3918" s="209">
        <v>2.198</v>
      </c>
      <c r="AH3918" s="209">
        <v>3.2389999999999999</v>
      </c>
      <c r="AI3918" s="209">
        <v>0.438</v>
      </c>
      <c r="AJ3918" s="20"/>
      <c r="AK3918" s="20"/>
      <c r="AL3918" s="20"/>
      <c r="AM3918" s="20"/>
      <c r="AN3918" s="20"/>
      <c r="AO3918" s="209">
        <v>14</v>
      </c>
      <c r="AP3918" s="209">
        <v>8.4960000000000004</v>
      </c>
      <c r="AQ3918" s="209">
        <v>10.885</v>
      </c>
      <c r="AR3918" s="209">
        <v>9.5980000000000008</v>
      </c>
      <c r="AS3918" s="209">
        <v>7.1769999999999996</v>
      </c>
      <c r="AT3918" s="209">
        <v>4.1719999999999997</v>
      </c>
      <c r="AU3918" s="20"/>
      <c r="AV3918" s="20"/>
      <c r="AW3918" s="20"/>
      <c r="AX3918" s="20"/>
      <c r="AY3918" s="20"/>
      <c r="AZ3918" s="209">
        <v>3.8580000000000001</v>
      </c>
      <c r="BA3918" s="209">
        <v>9.1050000000000004</v>
      </c>
      <c r="BB3918" s="21">
        <f t="shared" si="452"/>
        <v>14</v>
      </c>
      <c r="BC3918" s="21">
        <f>BD3918</f>
        <v>18.817204301075268</v>
      </c>
      <c r="BD3918" s="22">
        <f t="shared" si="448"/>
        <v>18.817204301075268</v>
      </c>
      <c r="BE3918" s="21">
        <f>BC3918-BD3918</f>
        <v>0</v>
      </c>
      <c r="BF3918" s="91">
        <v>9.25</v>
      </c>
      <c r="BG3918" s="10">
        <v>6</v>
      </c>
      <c r="BH3918" s="21">
        <f t="shared" si="449"/>
        <v>1.4E-2</v>
      </c>
      <c r="BI3918" s="22">
        <f t="shared" si="449"/>
        <v>1.4E-2</v>
      </c>
      <c r="BJ3918" s="21">
        <f>BH3918-BI3918</f>
        <v>0</v>
      </c>
      <c r="BK3918" s="21">
        <v>4.2000000000000003E-2</v>
      </c>
      <c r="BL3918" s="22">
        <v>4.2000000000000003E-2</v>
      </c>
      <c r="BM3918" s="21">
        <v>0</v>
      </c>
      <c r="BN3918" s="21">
        <f t="shared" si="451"/>
        <v>0.16800000000000001</v>
      </c>
      <c r="BO3918" s="22">
        <f t="shared" si="451"/>
        <v>0.16800000000000001</v>
      </c>
      <c r="BP3918" s="21">
        <f t="shared" si="451"/>
        <v>0</v>
      </c>
    </row>
    <row r="3919" spans="1:68" ht="11.1" hidden="1" customHeight="1" outlineLevel="2" x14ac:dyDescent="0.2">
      <c r="A3919" s="10"/>
      <c r="B3919" s="18"/>
      <c r="C3919" s="18"/>
      <c r="D3919" s="18"/>
      <c r="E3919" s="23" t="s">
        <v>3367</v>
      </c>
      <c r="F3919" s="208">
        <v>12.773999999999999</v>
      </c>
      <c r="G3919" s="208">
        <v>10.634</v>
      </c>
      <c r="H3919" s="208">
        <v>7.8380000000000001</v>
      </c>
      <c r="I3919" s="239">
        <v>5</v>
      </c>
      <c r="J3919" s="239"/>
      <c r="K3919" s="24"/>
      <c r="L3919" s="24"/>
      <c r="M3919" s="24"/>
      <c r="N3919" s="24"/>
      <c r="O3919" s="24"/>
      <c r="P3919" s="208">
        <v>11.583</v>
      </c>
      <c r="Q3919" s="208">
        <v>9.0760000000000005</v>
      </c>
      <c r="R3919" s="208">
        <v>10.093</v>
      </c>
      <c r="S3919" s="208">
        <v>13.438000000000001</v>
      </c>
      <c r="T3919" s="208">
        <v>11.898</v>
      </c>
      <c r="U3919" s="208">
        <v>9.4990000000000006</v>
      </c>
      <c r="V3919" s="208">
        <v>3.0649999999999999</v>
      </c>
      <c r="W3919" s="24"/>
      <c r="X3919" s="24"/>
      <c r="Y3919" s="24"/>
      <c r="Z3919" s="24"/>
      <c r="AA3919" s="24"/>
      <c r="AB3919" s="24"/>
      <c r="AC3919" s="208">
        <v>13.648</v>
      </c>
      <c r="AD3919" s="208">
        <v>7.9459999999999997</v>
      </c>
      <c r="AE3919" s="208">
        <v>10.814</v>
      </c>
      <c r="AF3919" s="208">
        <v>11</v>
      </c>
      <c r="AG3919" s="208">
        <v>2.198</v>
      </c>
      <c r="AH3919" s="208">
        <v>3.2389999999999999</v>
      </c>
      <c r="AI3919" s="208">
        <v>0.438</v>
      </c>
      <c r="AJ3919" s="24"/>
      <c r="AK3919" s="24"/>
      <c r="AL3919" s="24"/>
      <c r="AM3919" s="24"/>
      <c r="AN3919" s="24"/>
      <c r="AO3919" s="208">
        <v>14</v>
      </c>
      <c r="AP3919" s="208">
        <v>8.4960000000000004</v>
      </c>
      <c r="AQ3919" s="208">
        <v>10.885</v>
      </c>
      <c r="AR3919" s="208">
        <v>9.5980000000000008</v>
      </c>
      <c r="AS3919" s="208">
        <v>7.1769999999999996</v>
      </c>
      <c r="AT3919" s="208">
        <v>4.1719999999999997</v>
      </c>
      <c r="AU3919" s="24"/>
      <c r="AV3919" s="24"/>
      <c r="AW3919" s="24"/>
      <c r="AX3919" s="24"/>
      <c r="AY3919" s="24"/>
      <c r="AZ3919" s="208">
        <v>3.8580000000000001</v>
      </c>
      <c r="BA3919" s="208">
        <v>9.1050000000000004</v>
      </c>
      <c r="BB3919" s="21">
        <f t="shared" si="452"/>
        <v>14</v>
      </c>
      <c r="BC3919" s="21"/>
      <c r="BD3919" s="22">
        <f t="shared" si="448"/>
        <v>18.817204301075268</v>
      </c>
      <c r="BE3919" s="21"/>
      <c r="BF3919" s="92">
        <v>9.25</v>
      </c>
      <c r="BG3919" s="10"/>
      <c r="BH3919" s="21">
        <f t="shared" si="449"/>
        <v>0</v>
      </c>
      <c r="BI3919" s="22">
        <f t="shared" si="449"/>
        <v>1.4E-2</v>
      </c>
      <c r="BJ3919" s="21"/>
      <c r="BK3919" s="21">
        <v>0</v>
      </c>
      <c r="BL3919" s="22">
        <v>4.2000000000000003E-2</v>
      </c>
      <c r="BM3919" s="21"/>
      <c r="BN3919" s="21">
        <f t="shared" si="451"/>
        <v>0</v>
      </c>
      <c r="BO3919" s="22">
        <f t="shared" si="451"/>
        <v>0.16800000000000001</v>
      </c>
      <c r="BP3919" s="21">
        <f t="shared" si="451"/>
        <v>0</v>
      </c>
    </row>
    <row r="3920" spans="1:68" ht="11.1" hidden="1" customHeight="1" outlineLevel="1" collapsed="1" x14ac:dyDescent="0.2">
      <c r="A3920" s="10"/>
      <c r="B3920" s="18"/>
      <c r="C3920" s="18"/>
      <c r="D3920" s="18"/>
      <c r="E3920" s="19" t="s">
        <v>3368</v>
      </c>
      <c r="F3920" s="20"/>
      <c r="G3920" s="20"/>
      <c r="H3920" s="20"/>
      <c r="I3920" s="20"/>
      <c r="J3920" s="20"/>
      <c r="K3920" s="20"/>
      <c r="L3920" s="20"/>
      <c r="M3920" s="20"/>
      <c r="N3920" s="20"/>
      <c r="O3920" s="20"/>
      <c r="P3920" s="209">
        <v>0.56499999999999995</v>
      </c>
      <c r="Q3920" s="209">
        <v>9.0210000000000008</v>
      </c>
      <c r="R3920" s="209">
        <v>8.4979999999999993</v>
      </c>
      <c r="S3920" s="209">
        <v>13.571999999999999</v>
      </c>
      <c r="T3920" s="209">
        <v>10.156000000000001</v>
      </c>
      <c r="U3920" s="209">
        <v>6.883</v>
      </c>
      <c r="V3920" s="209">
        <v>5.8330000000000002</v>
      </c>
      <c r="W3920" s="209">
        <v>0.82499999999999996</v>
      </c>
      <c r="X3920" s="20"/>
      <c r="Y3920" s="20"/>
      <c r="Z3920" s="20"/>
      <c r="AA3920" s="209">
        <v>1.2130000000000001</v>
      </c>
      <c r="AB3920" s="209">
        <v>6.1559999999999997</v>
      </c>
      <c r="AC3920" s="209">
        <v>8.6539999999999999</v>
      </c>
      <c r="AD3920" s="209">
        <v>11.709</v>
      </c>
      <c r="AE3920" s="209">
        <v>10.909000000000001</v>
      </c>
      <c r="AF3920" s="209">
        <v>10.02</v>
      </c>
      <c r="AG3920" s="209">
        <v>6.3849999999999998</v>
      </c>
      <c r="AH3920" s="209">
        <v>5.133</v>
      </c>
      <c r="AI3920" s="209">
        <v>2.5649999999999999</v>
      </c>
      <c r="AJ3920" s="20"/>
      <c r="AK3920" s="20"/>
      <c r="AL3920" s="20"/>
      <c r="AM3920" s="209">
        <v>1.855</v>
      </c>
      <c r="AN3920" s="209">
        <v>5.4850000000000003</v>
      </c>
      <c r="AO3920" s="209">
        <v>4.2859999999999996</v>
      </c>
      <c r="AP3920" s="209">
        <v>11.972</v>
      </c>
      <c r="AQ3920" s="209">
        <v>15.51</v>
      </c>
      <c r="AR3920" s="209">
        <v>10.01</v>
      </c>
      <c r="AS3920" s="209">
        <v>6.8550000000000004</v>
      </c>
      <c r="AT3920" s="209">
        <v>4.8609999999999998</v>
      </c>
      <c r="AU3920" s="209">
        <v>1.516</v>
      </c>
      <c r="AV3920" s="20"/>
      <c r="AW3920" s="20"/>
      <c r="AX3920" s="20"/>
      <c r="AY3920" s="209">
        <v>2.8959999999999999</v>
      </c>
      <c r="AZ3920" s="209">
        <v>4.6689999999999996</v>
      </c>
      <c r="BA3920" s="209">
        <v>8.0939999999999994</v>
      </c>
      <c r="BB3920" s="21">
        <f t="shared" si="452"/>
        <v>15.51</v>
      </c>
      <c r="BC3920" s="21">
        <f>BF3920</f>
        <v>51</v>
      </c>
      <c r="BD3920" s="22">
        <f t="shared" si="448"/>
        <v>20.846774193548388</v>
      </c>
      <c r="BE3920" s="21">
        <f>BC3920-BD3920</f>
        <v>30.153225806451612</v>
      </c>
      <c r="BF3920" s="91">
        <v>51</v>
      </c>
      <c r="BG3920" s="10">
        <v>6</v>
      </c>
      <c r="BH3920" s="21">
        <f t="shared" si="449"/>
        <v>3.7943999999999999E-2</v>
      </c>
      <c r="BI3920" s="22">
        <f t="shared" si="449"/>
        <v>1.5510000000000001E-2</v>
      </c>
      <c r="BJ3920" s="21">
        <f>BH3920-BI3920</f>
        <v>2.2433999999999996E-2</v>
      </c>
      <c r="BK3920" s="21">
        <v>0.11383199999999999</v>
      </c>
      <c r="BL3920" s="22">
        <v>4.6530000000000002E-2</v>
      </c>
      <c r="BM3920" s="21">
        <v>6.7301999999999987E-2</v>
      </c>
      <c r="BN3920" s="21">
        <f t="shared" si="451"/>
        <v>0.45532799999999995</v>
      </c>
      <c r="BO3920" s="22">
        <f t="shared" si="451"/>
        <v>0.18612000000000001</v>
      </c>
      <c r="BP3920" s="21">
        <f t="shared" si="451"/>
        <v>0.26920799999999995</v>
      </c>
    </row>
    <row r="3921" spans="1:68" ht="11.1" hidden="1" customHeight="1" outlineLevel="2" x14ac:dyDescent="0.2">
      <c r="A3921" s="10"/>
      <c r="B3921" s="18"/>
      <c r="C3921" s="18"/>
      <c r="D3921" s="18"/>
      <c r="E3921" s="23" t="s">
        <v>3369</v>
      </c>
      <c r="F3921" s="24"/>
      <c r="G3921" s="24"/>
      <c r="H3921" s="24"/>
      <c r="I3921" s="24"/>
      <c r="J3921" s="24"/>
      <c r="K3921" s="24"/>
      <c r="L3921" s="24"/>
      <c r="M3921" s="24"/>
      <c r="N3921" s="24"/>
      <c r="O3921" s="24"/>
      <c r="P3921" s="208">
        <v>0.56499999999999995</v>
      </c>
      <c r="Q3921" s="208">
        <v>9.0210000000000008</v>
      </c>
      <c r="R3921" s="208">
        <v>8.4979999999999993</v>
      </c>
      <c r="S3921" s="208">
        <v>13.571999999999999</v>
      </c>
      <c r="T3921" s="208">
        <v>10.156000000000001</v>
      </c>
      <c r="U3921" s="208">
        <v>6.883</v>
      </c>
      <c r="V3921" s="208">
        <v>5.8330000000000002</v>
      </c>
      <c r="W3921" s="208">
        <v>0.82499999999999996</v>
      </c>
      <c r="X3921" s="24"/>
      <c r="Y3921" s="24"/>
      <c r="Z3921" s="24"/>
      <c r="AA3921" s="208">
        <v>1.2130000000000001</v>
      </c>
      <c r="AB3921" s="208">
        <v>6.1559999999999997</v>
      </c>
      <c r="AC3921" s="208">
        <v>8.6539999999999999</v>
      </c>
      <c r="AD3921" s="208">
        <v>11.709</v>
      </c>
      <c r="AE3921" s="208">
        <v>10.909000000000001</v>
      </c>
      <c r="AF3921" s="208">
        <v>10.02</v>
      </c>
      <c r="AG3921" s="208">
        <v>6.3849999999999998</v>
      </c>
      <c r="AH3921" s="208">
        <v>5.133</v>
      </c>
      <c r="AI3921" s="208">
        <v>2.5649999999999999</v>
      </c>
      <c r="AJ3921" s="24"/>
      <c r="AK3921" s="24"/>
      <c r="AL3921" s="24"/>
      <c r="AM3921" s="208">
        <v>1.855</v>
      </c>
      <c r="AN3921" s="208">
        <v>5.4850000000000003</v>
      </c>
      <c r="AO3921" s="208">
        <v>4.2859999999999996</v>
      </c>
      <c r="AP3921" s="208">
        <v>11.972</v>
      </c>
      <c r="AQ3921" s="208">
        <v>15.51</v>
      </c>
      <c r="AR3921" s="208">
        <v>10.01</v>
      </c>
      <c r="AS3921" s="208">
        <v>6.8550000000000004</v>
      </c>
      <c r="AT3921" s="208">
        <v>4.8609999999999998</v>
      </c>
      <c r="AU3921" s="208">
        <v>1.516</v>
      </c>
      <c r="AV3921" s="24"/>
      <c r="AW3921" s="24"/>
      <c r="AX3921" s="24"/>
      <c r="AY3921" s="208">
        <v>2.8959999999999999</v>
      </c>
      <c r="AZ3921" s="208">
        <v>4.6689999999999996</v>
      </c>
      <c r="BA3921" s="208">
        <v>8.0939999999999994</v>
      </c>
      <c r="BB3921" s="21">
        <f t="shared" si="452"/>
        <v>15.51</v>
      </c>
      <c r="BC3921" s="21"/>
      <c r="BD3921" s="22">
        <f t="shared" si="448"/>
        <v>20.846774193548388</v>
      </c>
      <c r="BE3921" s="21"/>
      <c r="BF3921" s="21"/>
      <c r="BG3921" s="10"/>
      <c r="BH3921" s="21">
        <f t="shared" si="449"/>
        <v>0</v>
      </c>
      <c r="BI3921" s="22">
        <f t="shared" si="449"/>
        <v>1.5510000000000001E-2</v>
      </c>
      <c r="BJ3921" s="21"/>
      <c r="BK3921" s="21">
        <v>0</v>
      </c>
      <c r="BL3921" s="22">
        <v>4.6530000000000002E-2</v>
      </c>
      <c r="BM3921" s="21"/>
      <c r="BN3921" s="21">
        <f t="shared" si="451"/>
        <v>0</v>
      </c>
      <c r="BO3921" s="22">
        <f t="shared" si="451"/>
        <v>0.18612000000000001</v>
      </c>
      <c r="BP3921" s="21">
        <f t="shared" si="451"/>
        <v>0</v>
      </c>
    </row>
    <row r="3922" spans="1:68" ht="11.1" hidden="1" customHeight="1" outlineLevel="1" collapsed="1" x14ac:dyDescent="0.2">
      <c r="A3922" s="10"/>
      <c r="B3922" s="18"/>
      <c r="C3922" s="18"/>
      <c r="D3922" s="18"/>
      <c r="E3922" s="19" t="s">
        <v>486</v>
      </c>
      <c r="F3922" s="20"/>
      <c r="G3922" s="20"/>
      <c r="H3922" s="20"/>
      <c r="I3922" s="20"/>
      <c r="J3922" s="20"/>
      <c r="K3922" s="20"/>
      <c r="L3922" s="20"/>
      <c r="M3922" s="20"/>
      <c r="N3922" s="20"/>
      <c r="O3922" s="20"/>
      <c r="P3922" s="20"/>
      <c r="Q3922" s="20"/>
      <c r="R3922" s="20"/>
      <c r="S3922" s="20"/>
      <c r="T3922" s="20"/>
      <c r="U3922" s="20"/>
      <c r="V3922" s="20"/>
      <c r="W3922" s="20"/>
      <c r="X3922" s="20"/>
      <c r="Y3922" s="20"/>
      <c r="Z3922" s="20"/>
      <c r="AA3922" s="20"/>
      <c r="AB3922" s="209">
        <v>4.4020000000000001</v>
      </c>
      <c r="AC3922" s="209">
        <v>8.1479999999999997</v>
      </c>
      <c r="AD3922" s="209">
        <v>4.5999999999999996</v>
      </c>
      <c r="AE3922" s="209">
        <v>10.842000000000001</v>
      </c>
      <c r="AF3922" s="209">
        <v>7.7039999999999997</v>
      </c>
      <c r="AG3922" s="209">
        <v>4.7910000000000004</v>
      </c>
      <c r="AH3922" s="209">
        <v>3.6160000000000001</v>
      </c>
      <c r="AI3922" s="209">
        <v>2.7989999999999999</v>
      </c>
      <c r="AJ3922" s="20"/>
      <c r="AK3922" s="20"/>
      <c r="AL3922" s="20"/>
      <c r="AM3922" s="209">
        <v>44.970999999999997</v>
      </c>
      <c r="AN3922" s="209">
        <v>12.291</v>
      </c>
      <c r="AO3922" s="209">
        <v>10.206</v>
      </c>
      <c r="AP3922" s="209">
        <v>16.611000000000001</v>
      </c>
      <c r="AQ3922" s="209">
        <v>17.713999999999999</v>
      </c>
      <c r="AR3922" s="209">
        <v>14.422000000000001</v>
      </c>
      <c r="AS3922" s="209">
        <v>13.667</v>
      </c>
      <c r="AT3922" s="209">
        <v>7.3129999999999997</v>
      </c>
      <c r="AU3922" s="209">
        <v>5.5209999999999999</v>
      </c>
      <c r="AV3922" s="20"/>
      <c r="AW3922" s="20"/>
      <c r="AX3922" s="20"/>
      <c r="AY3922" s="209">
        <v>12.904</v>
      </c>
      <c r="AZ3922" s="209">
        <v>11.151</v>
      </c>
      <c r="BA3922" s="209">
        <v>13.95</v>
      </c>
      <c r="BB3922" s="56">
        <f>BB3923+BB3924+BB3925+BB3926</f>
        <v>66.638000000000005</v>
      </c>
      <c r="BC3922" s="21">
        <f>BD3922</f>
        <v>89.567204301075279</v>
      </c>
      <c r="BD3922" s="22">
        <f t="shared" si="448"/>
        <v>89.567204301075279</v>
      </c>
      <c r="BE3922" s="21">
        <f>BC3922-BD3922</f>
        <v>0</v>
      </c>
      <c r="BF3922" s="91">
        <v>22.5</v>
      </c>
      <c r="BG3922" s="10">
        <v>5</v>
      </c>
      <c r="BH3922" s="21">
        <f t="shared" si="449"/>
        <v>6.6638000000000017E-2</v>
      </c>
      <c r="BI3922" s="22">
        <f t="shared" si="449"/>
        <v>6.6638000000000017E-2</v>
      </c>
      <c r="BJ3922" s="21">
        <f>BH3922-BI3922</f>
        <v>0</v>
      </c>
      <c r="BK3922" s="21">
        <v>0.19991400000000004</v>
      </c>
      <c r="BL3922" s="22">
        <v>0.19991400000000004</v>
      </c>
      <c r="BM3922" s="21">
        <v>0</v>
      </c>
      <c r="BN3922" s="21">
        <f t="shared" si="451"/>
        <v>0.79965600000000014</v>
      </c>
      <c r="BO3922" s="22">
        <f t="shared" si="451"/>
        <v>0.79965600000000014</v>
      </c>
      <c r="BP3922" s="21">
        <f t="shared" si="451"/>
        <v>0</v>
      </c>
    </row>
    <row r="3923" spans="1:68" ht="11.1" hidden="1" customHeight="1" outlineLevel="2" x14ac:dyDescent="0.2">
      <c r="A3923" s="10"/>
      <c r="B3923" s="18"/>
      <c r="C3923" s="18"/>
      <c r="D3923" s="18"/>
      <c r="E3923" s="23" t="s">
        <v>3370</v>
      </c>
      <c r="F3923" s="24"/>
      <c r="G3923" s="24"/>
      <c r="H3923" s="24"/>
      <c r="I3923" s="24"/>
      <c r="J3923" s="24"/>
      <c r="K3923" s="24"/>
      <c r="L3923" s="24"/>
      <c r="M3923" s="24"/>
      <c r="N3923" s="24"/>
      <c r="O3923" s="24"/>
      <c r="P3923" s="24"/>
      <c r="Q3923" s="24"/>
      <c r="R3923" s="24"/>
      <c r="S3923" s="24"/>
      <c r="T3923" s="24"/>
      <c r="U3923" s="24"/>
      <c r="V3923" s="24"/>
      <c r="W3923" s="24"/>
      <c r="X3923" s="24"/>
      <c r="Y3923" s="24"/>
      <c r="Z3923" s="24"/>
      <c r="AA3923" s="24"/>
      <c r="AB3923" s="208">
        <v>4.4020000000000001</v>
      </c>
      <c r="AC3923" s="208">
        <v>8.1479999999999997</v>
      </c>
      <c r="AD3923" s="24"/>
      <c r="AE3923" s="24"/>
      <c r="AF3923" s="24"/>
      <c r="AG3923" s="24"/>
      <c r="AH3923" s="24"/>
      <c r="AI3923" s="24"/>
      <c r="AJ3923" s="24"/>
      <c r="AK3923" s="24"/>
      <c r="AL3923" s="24"/>
      <c r="AM3923" s="24"/>
      <c r="AN3923" s="24"/>
      <c r="AO3923" s="24"/>
      <c r="AP3923" s="24"/>
      <c r="AQ3923" s="24"/>
      <c r="AR3923" s="24"/>
      <c r="AS3923" s="24"/>
      <c r="AT3923" s="24"/>
      <c r="AU3923" s="24"/>
      <c r="AV3923" s="24"/>
      <c r="AW3923" s="24"/>
      <c r="AX3923" s="24"/>
      <c r="AY3923" s="24"/>
      <c r="AZ3923" s="24"/>
      <c r="BA3923" s="24"/>
      <c r="BB3923" s="21">
        <f t="shared" si="452"/>
        <v>8.1479999999999997</v>
      </c>
      <c r="BC3923" s="21"/>
      <c r="BD3923" s="22">
        <f t="shared" si="448"/>
        <v>10.951612903225806</v>
      </c>
      <c r="BE3923" s="21"/>
      <c r="BF3923" s="92">
        <v>35.299999999999997</v>
      </c>
      <c r="BG3923" s="10"/>
      <c r="BH3923" s="21">
        <f t="shared" si="449"/>
        <v>0</v>
      </c>
      <c r="BI3923" s="22">
        <f t="shared" si="449"/>
        <v>8.147999999999999E-3</v>
      </c>
      <c r="BJ3923" s="21"/>
      <c r="BK3923" s="21">
        <v>0</v>
      </c>
      <c r="BL3923" s="22">
        <v>2.4443999999999997E-2</v>
      </c>
      <c r="BM3923" s="21"/>
      <c r="BN3923" s="21">
        <f t="shared" si="451"/>
        <v>0</v>
      </c>
      <c r="BO3923" s="22">
        <f t="shared" si="451"/>
        <v>9.7775999999999988E-2</v>
      </c>
      <c r="BP3923" s="21">
        <f t="shared" si="451"/>
        <v>0</v>
      </c>
    </row>
    <row r="3924" spans="1:68" ht="11.1" hidden="1" customHeight="1" outlineLevel="2" x14ac:dyDescent="0.2">
      <c r="A3924" s="10"/>
      <c r="B3924" s="18"/>
      <c r="C3924" s="18"/>
      <c r="D3924" s="18"/>
      <c r="E3924" s="23" t="s">
        <v>3371</v>
      </c>
      <c r="F3924" s="24"/>
      <c r="G3924" s="24"/>
      <c r="H3924" s="24"/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08">
        <v>4.5999999999999996</v>
      </c>
      <c r="AE3924" s="24"/>
      <c r="AF3924" s="24"/>
      <c r="AG3924" s="24"/>
      <c r="AH3924" s="24"/>
      <c r="AI3924" s="24"/>
      <c r="AJ3924" s="24"/>
      <c r="AK3924" s="24"/>
      <c r="AL3924" s="24"/>
      <c r="AM3924" s="24"/>
      <c r="AN3924" s="24"/>
      <c r="AO3924" s="24"/>
      <c r="AP3924" s="24"/>
      <c r="AQ3924" s="24"/>
      <c r="AR3924" s="24"/>
      <c r="AS3924" s="24"/>
      <c r="AT3924" s="24"/>
      <c r="AU3924" s="24"/>
      <c r="AV3924" s="24"/>
      <c r="AW3924" s="24"/>
      <c r="AX3924" s="24"/>
      <c r="AY3924" s="24"/>
      <c r="AZ3924" s="24"/>
      <c r="BA3924" s="24"/>
      <c r="BB3924" s="21">
        <f t="shared" si="452"/>
        <v>4.5999999999999996</v>
      </c>
      <c r="BC3924" s="21"/>
      <c r="BD3924" s="22">
        <f t="shared" si="448"/>
        <v>6.182795698924731</v>
      </c>
      <c r="BE3924" s="21"/>
      <c r="BF3924" s="92">
        <v>22.5</v>
      </c>
      <c r="BG3924" s="10"/>
      <c r="BH3924" s="21">
        <f t="shared" si="449"/>
        <v>0</v>
      </c>
      <c r="BI3924" s="22">
        <f t="shared" si="449"/>
        <v>4.5999999999999999E-3</v>
      </c>
      <c r="BJ3924" s="21"/>
      <c r="BK3924" s="21">
        <v>0</v>
      </c>
      <c r="BL3924" s="22">
        <v>1.38E-2</v>
      </c>
      <c r="BM3924" s="21"/>
      <c r="BN3924" s="21">
        <f t="shared" si="451"/>
        <v>0</v>
      </c>
      <c r="BO3924" s="22">
        <f t="shared" si="451"/>
        <v>5.5199999999999999E-2</v>
      </c>
      <c r="BP3924" s="21">
        <f t="shared" si="451"/>
        <v>0</v>
      </c>
    </row>
    <row r="3925" spans="1:68" ht="11.1" hidden="1" customHeight="1" outlineLevel="2" x14ac:dyDescent="0.2">
      <c r="A3925" s="10"/>
      <c r="B3925" s="18"/>
      <c r="C3925" s="18"/>
      <c r="D3925" s="18"/>
      <c r="E3925" s="23" t="s">
        <v>3372</v>
      </c>
      <c r="F3925" s="24"/>
      <c r="G3925" s="24"/>
      <c r="H3925" s="24"/>
      <c r="I3925" s="24"/>
      <c r="J3925" s="24"/>
      <c r="K3925" s="24"/>
      <c r="L3925" s="24"/>
      <c r="M3925" s="24"/>
      <c r="N3925" s="24"/>
      <c r="O3925" s="24"/>
      <c r="P3925" s="24"/>
      <c r="Q3925" s="24"/>
      <c r="R3925" s="24"/>
      <c r="S3925" s="24"/>
      <c r="T3925" s="24"/>
      <c r="U3925" s="24"/>
      <c r="V3925" s="24"/>
      <c r="W3925" s="24"/>
      <c r="X3925" s="24"/>
      <c r="Y3925" s="24"/>
      <c r="Z3925" s="24"/>
      <c r="AA3925" s="24"/>
      <c r="AB3925" s="24"/>
      <c r="AC3925" s="24"/>
      <c r="AD3925" s="24"/>
      <c r="AE3925" s="24"/>
      <c r="AF3925" s="24"/>
      <c r="AG3925" s="24"/>
      <c r="AH3925" s="24"/>
      <c r="AI3925" s="24"/>
      <c r="AJ3925" s="24"/>
      <c r="AK3925" s="24"/>
      <c r="AL3925" s="24"/>
      <c r="AM3925" s="208">
        <v>43.048000000000002</v>
      </c>
      <c r="AN3925" s="208">
        <v>6.0659999999999998</v>
      </c>
      <c r="AO3925" s="208">
        <v>5.117</v>
      </c>
      <c r="AP3925" s="208">
        <v>7.2110000000000003</v>
      </c>
      <c r="AQ3925" s="208">
        <v>8.1229999999999993</v>
      </c>
      <c r="AR3925" s="208">
        <v>6.6520000000000001</v>
      </c>
      <c r="AS3925" s="208">
        <v>6.5940000000000003</v>
      </c>
      <c r="AT3925" s="208">
        <v>3.4830000000000001</v>
      </c>
      <c r="AU3925" s="208">
        <v>2.6040000000000001</v>
      </c>
      <c r="AV3925" s="24"/>
      <c r="AW3925" s="24"/>
      <c r="AX3925" s="24"/>
      <c r="AY3925" s="208">
        <v>2.3250000000000002</v>
      </c>
      <c r="AZ3925" s="208">
        <v>2.5009999999999999</v>
      </c>
      <c r="BA3925" s="208">
        <v>4.33</v>
      </c>
      <c r="BB3925" s="21">
        <f t="shared" si="452"/>
        <v>43.048000000000002</v>
      </c>
      <c r="BC3925" s="21"/>
      <c r="BD3925" s="22">
        <f t="shared" si="448"/>
        <v>57.86021505376344</v>
      </c>
      <c r="BE3925" s="21"/>
      <c r="BF3925" s="90">
        <v>54.6</v>
      </c>
      <c r="BG3925" s="10"/>
      <c r="BH3925" s="21">
        <f t="shared" si="449"/>
        <v>0</v>
      </c>
      <c r="BI3925" s="22">
        <f t="shared" si="449"/>
        <v>4.3047999999999996E-2</v>
      </c>
      <c r="BJ3925" s="21"/>
      <c r="BK3925" s="21">
        <v>0</v>
      </c>
      <c r="BL3925" s="22">
        <v>0.12914399999999998</v>
      </c>
      <c r="BM3925" s="21"/>
      <c r="BN3925" s="21">
        <f t="shared" si="451"/>
        <v>0</v>
      </c>
      <c r="BO3925" s="22">
        <f t="shared" si="451"/>
        <v>0.51657599999999992</v>
      </c>
      <c r="BP3925" s="21">
        <f t="shared" si="451"/>
        <v>0</v>
      </c>
    </row>
    <row r="3926" spans="1:68" ht="11.1" hidden="1" customHeight="1" outlineLevel="2" x14ac:dyDescent="0.2">
      <c r="A3926" s="10"/>
      <c r="B3926" s="18"/>
      <c r="C3926" s="18"/>
      <c r="D3926" s="18"/>
      <c r="E3926" s="23" t="s">
        <v>3373</v>
      </c>
      <c r="F3926" s="24"/>
      <c r="G3926" s="24"/>
      <c r="H3926" s="24"/>
      <c r="I3926" s="24"/>
      <c r="J3926" s="24"/>
      <c r="K3926" s="24"/>
      <c r="L3926" s="24"/>
      <c r="M3926" s="24"/>
      <c r="N3926" s="24"/>
      <c r="O3926" s="24"/>
      <c r="P3926" s="24"/>
      <c r="Q3926" s="24"/>
      <c r="R3926" s="24"/>
      <c r="S3926" s="24"/>
      <c r="T3926" s="24"/>
      <c r="U3926" s="24"/>
      <c r="V3926" s="24"/>
      <c r="W3926" s="24"/>
      <c r="X3926" s="24"/>
      <c r="Y3926" s="24"/>
      <c r="Z3926" s="24"/>
      <c r="AA3926" s="24"/>
      <c r="AB3926" s="24"/>
      <c r="AC3926" s="24"/>
      <c r="AD3926" s="24"/>
      <c r="AE3926" s="208">
        <v>10.842000000000001</v>
      </c>
      <c r="AF3926" s="208">
        <v>7.7039999999999997</v>
      </c>
      <c r="AG3926" s="208">
        <v>4.7910000000000004</v>
      </c>
      <c r="AH3926" s="208">
        <v>3.6160000000000001</v>
      </c>
      <c r="AI3926" s="208">
        <v>2.7989999999999999</v>
      </c>
      <c r="AJ3926" s="24"/>
      <c r="AK3926" s="24"/>
      <c r="AL3926" s="24"/>
      <c r="AM3926" s="208">
        <v>1.923</v>
      </c>
      <c r="AN3926" s="208">
        <v>6.2249999999999996</v>
      </c>
      <c r="AO3926" s="208">
        <v>5.0890000000000004</v>
      </c>
      <c r="AP3926" s="208">
        <v>9.4</v>
      </c>
      <c r="AQ3926" s="208">
        <v>9.5909999999999993</v>
      </c>
      <c r="AR3926" s="208">
        <v>7.77</v>
      </c>
      <c r="AS3926" s="208">
        <v>7.0730000000000004</v>
      </c>
      <c r="AT3926" s="208">
        <v>3.83</v>
      </c>
      <c r="AU3926" s="208">
        <v>2.9169999999999998</v>
      </c>
      <c r="AV3926" s="24"/>
      <c r="AW3926" s="24"/>
      <c r="AX3926" s="24"/>
      <c r="AY3926" s="208">
        <v>10.579000000000001</v>
      </c>
      <c r="AZ3926" s="208">
        <v>8.65</v>
      </c>
      <c r="BA3926" s="208">
        <v>9.6199999999999992</v>
      </c>
      <c r="BB3926" s="21">
        <f t="shared" si="452"/>
        <v>10.842000000000001</v>
      </c>
      <c r="BC3926" s="21"/>
      <c r="BD3926" s="22">
        <f t="shared" si="448"/>
        <v>14.572580645161292</v>
      </c>
      <c r="BE3926" s="21"/>
      <c r="BF3926" s="21"/>
      <c r="BG3926" s="10"/>
      <c r="BH3926" s="21">
        <f t="shared" si="449"/>
        <v>0</v>
      </c>
      <c r="BI3926" s="22">
        <f t="shared" si="449"/>
        <v>1.0841999999999999E-2</v>
      </c>
      <c r="BJ3926" s="21"/>
      <c r="BK3926" s="21">
        <v>0</v>
      </c>
      <c r="BL3926" s="22">
        <v>3.2525999999999999E-2</v>
      </c>
      <c r="BM3926" s="21"/>
      <c r="BN3926" s="21">
        <f t="shared" si="451"/>
        <v>0</v>
      </c>
      <c r="BO3926" s="22">
        <f t="shared" si="451"/>
        <v>0.130104</v>
      </c>
      <c r="BP3926" s="21">
        <f t="shared" si="451"/>
        <v>0</v>
      </c>
    </row>
    <row r="3927" spans="1:68" ht="11.1" hidden="1" customHeight="1" outlineLevel="1" collapsed="1" x14ac:dyDescent="0.2">
      <c r="A3927" s="10"/>
      <c r="B3927" s="18"/>
      <c r="C3927" s="18"/>
      <c r="D3927" s="18"/>
      <c r="E3927" s="19" t="s">
        <v>3374</v>
      </c>
      <c r="F3927" s="209">
        <v>3.3</v>
      </c>
      <c r="G3927" s="209">
        <v>2.7669999999999999</v>
      </c>
      <c r="H3927" s="209">
        <v>2.3679999999999999</v>
      </c>
      <c r="I3927" s="240">
        <v>1.946</v>
      </c>
      <c r="J3927" s="240"/>
      <c r="K3927" s="20"/>
      <c r="L3927" s="20"/>
      <c r="M3927" s="20"/>
      <c r="N3927" s="20"/>
      <c r="O3927" s="20"/>
      <c r="P3927" s="209">
        <v>7.0709999999999997</v>
      </c>
      <c r="Q3927" s="209">
        <v>76.805999999999997</v>
      </c>
      <c r="R3927" s="209">
        <v>23.158999999999999</v>
      </c>
      <c r="S3927" s="209">
        <v>7.2119999999999997</v>
      </c>
      <c r="T3927" s="20"/>
      <c r="U3927" s="209">
        <v>19.760000000000002</v>
      </c>
      <c r="V3927" s="209">
        <v>3.4969999999999999</v>
      </c>
      <c r="W3927" s="209">
        <v>1.518</v>
      </c>
      <c r="X3927" s="20"/>
      <c r="Y3927" s="20"/>
      <c r="Z3927" s="20"/>
      <c r="AA3927" s="209">
        <v>4.1459999999999999</v>
      </c>
      <c r="AB3927" s="209">
        <v>5.5789999999999997</v>
      </c>
      <c r="AC3927" s="209">
        <v>10.375</v>
      </c>
      <c r="AD3927" s="209">
        <v>9.6240000000000006</v>
      </c>
      <c r="AE3927" s="209">
        <v>12.593</v>
      </c>
      <c r="AF3927" s="209">
        <v>9.0739999999999998</v>
      </c>
      <c r="AG3927" s="209">
        <v>6.1980000000000004</v>
      </c>
      <c r="AH3927" s="209">
        <v>3.7149999999999999</v>
      </c>
      <c r="AI3927" s="209">
        <v>1.605</v>
      </c>
      <c r="AJ3927" s="20"/>
      <c r="AK3927" s="20"/>
      <c r="AL3927" s="20"/>
      <c r="AM3927" s="209">
        <v>3.3250000000000002</v>
      </c>
      <c r="AN3927" s="209">
        <v>5.1109999999999998</v>
      </c>
      <c r="AO3927" s="209">
        <v>13.047000000000001</v>
      </c>
      <c r="AP3927" s="209">
        <v>9.3149999999999995</v>
      </c>
      <c r="AQ3927" s="209">
        <v>51.338000000000001</v>
      </c>
      <c r="AR3927" s="209">
        <v>-24.279</v>
      </c>
      <c r="AS3927" s="209">
        <v>7.3970000000000002</v>
      </c>
      <c r="AT3927" s="209">
        <v>5.524</v>
      </c>
      <c r="AU3927" s="209">
        <v>1.272</v>
      </c>
      <c r="AV3927" s="20"/>
      <c r="AW3927" s="20"/>
      <c r="AX3927" s="20"/>
      <c r="AY3927" s="209">
        <v>2.3260000000000001</v>
      </c>
      <c r="AZ3927" s="209">
        <v>4.0990000000000002</v>
      </c>
      <c r="BA3927" s="209">
        <v>7.83</v>
      </c>
      <c r="BB3927" s="56">
        <f>BB3928+BB3929+BB3930</f>
        <v>126.092</v>
      </c>
      <c r="BC3927" s="21">
        <f>BD3927</f>
        <v>169.47849462365591</v>
      </c>
      <c r="BD3927" s="22">
        <f t="shared" si="448"/>
        <v>169.47849462365591</v>
      </c>
      <c r="BE3927" s="21">
        <f>BC3927-BD3927</f>
        <v>0</v>
      </c>
      <c r="BF3927" s="90">
        <v>54.6</v>
      </c>
      <c r="BG3927" s="10">
        <v>6</v>
      </c>
      <c r="BH3927" s="21">
        <f t="shared" si="449"/>
        <v>0.12609199999999998</v>
      </c>
      <c r="BI3927" s="22">
        <f t="shared" si="449"/>
        <v>0.12609199999999998</v>
      </c>
      <c r="BJ3927" s="21">
        <f>BH3927-BI3927</f>
        <v>0</v>
      </c>
      <c r="BK3927" s="21">
        <v>0.37827599999999995</v>
      </c>
      <c r="BL3927" s="22">
        <v>0.37827599999999995</v>
      </c>
      <c r="BM3927" s="21">
        <v>0</v>
      </c>
      <c r="BN3927" s="21">
        <f t="shared" si="451"/>
        <v>1.5131039999999998</v>
      </c>
      <c r="BO3927" s="22">
        <f t="shared" si="451"/>
        <v>1.5131039999999998</v>
      </c>
      <c r="BP3927" s="21">
        <f t="shared" si="451"/>
        <v>0</v>
      </c>
    </row>
    <row r="3928" spans="1:68" ht="11.1" hidden="1" customHeight="1" outlineLevel="2" x14ac:dyDescent="0.2">
      <c r="A3928" s="10"/>
      <c r="B3928" s="18"/>
      <c r="C3928" s="18"/>
      <c r="D3928" s="18"/>
      <c r="E3928" s="23" t="s">
        <v>3375</v>
      </c>
      <c r="F3928" s="24"/>
      <c r="G3928" s="24"/>
      <c r="H3928" s="24"/>
      <c r="I3928" s="24"/>
      <c r="J3928" s="24"/>
      <c r="K3928" s="24"/>
      <c r="L3928" s="24"/>
      <c r="M3928" s="24"/>
      <c r="N3928" s="24"/>
      <c r="O3928" s="24"/>
      <c r="P3928" s="208">
        <v>4.5620000000000003</v>
      </c>
      <c r="Q3928" s="24"/>
      <c r="R3928" s="208">
        <v>11.416</v>
      </c>
      <c r="S3928" s="208">
        <v>3.3159999999999998</v>
      </c>
      <c r="T3928" s="24"/>
      <c r="U3928" s="208">
        <v>8.84</v>
      </c>
      <c r="V3928" s="208">
        <v>1.3280000000000001</v>
      </c>
      <c r="W3928" s="208">
        <v>0.61599999999999999</v>
      </c>
      <c r="X3928" s="24"/>
      <c r="Y3928" s="24"/>
      <c r="Z3928" s="24"/>
      <c r="AA3928" s="208">
        <v>2.5960000000000001</v>
      </c>
      <c r="AB3928" s="208">
        <v>3.4220000000000002</v>
      </c>
      <c r="AC3928" s="208">
        <v>6.0679999999999996</v>
      </c>
      <c r="AD3928" s="208">
        <v>5.7149999999999999</v>
      </c>
      <c r="AE3928" s="208">
        <v>7.3780000000000001</v>
      </c>
      <c r="AF3928" s="208">
        <v>5.1950000000000003</v>
      </c>
      <c r="AG3928" s="208">
        <v>3.4369999999999998</v>
      </c>
      <c r="AH3928" s="208">
        <v>2.1190000000000002</v>
      </c>
      <c r="AI3928" s="208">
        <v>0.81100000000000005</v>
      </c>
      <c r="AJ3928" s="24"/>
      <c r="AK3928" s="24"/>
      <c r="AL3928" s="24"/>
      <c r="AM3928" s="208">
        <v>1.679</v>
      </c>
      <c r="AN3928" s="208">
        <v>3.004</v>
      </c>
      <c r="AO3928" s="208">
        <v>8.1839999999999993</v>
      </c>
      <c r="AP3928" s="208">
        <v>5.444</v>
      </c>
      <c r="AQ3928" s="208">
        <v>44.42</v>
      </c>
      <c r="AR3928" s="208">
        <v>-28.786999999999999</v>
      </c>
      <c r="AS3928" s="208">
        <v>3.7229999999999999</v>
      </c>
      <c r="AT3928" s="208">
        <v>2.9990000000000001</v>
      </c>
      <c r="AU3928" s="208">
        <v>0.51700000000000002</v>
      </c>
      <c r="AV3928" s="24"/>
      <c r="AW3928" s="24"/>
      <c r="AX3928" s="24"/>
      <c r="AY3928" s="208">
        <v>1.25</v>
      </c>
      <c r="AZ3928" s="208">
        <v>2.2989999999999999</v>
      </c>
      <c r="BA3928" s="208">
        <v>4.3129999999999997</v>
      </c>
      <c r="BB3928" s="21">
        <f t="shared" si="452"/>
        <v>44.42</v>
      </c>
      <c r="BC3928" s="21"/>
      <c r="BD3928" s="22">
        <f t="shared" si="448"/>
        <v>59.704301075268816</v>
      </c>
      <c r="BE3928" s="21"/>
      <c r="BF3928" s="21"/>
      <c r="BG3928" s="10"/>
      <c r="BH3928" s="21">
        <f t="shared" si="449"/>
        <v>0</v>
      </c>
      <c r="BI3928" s="22">
        <f t="shared" si="449"/>
        <v>4.4420000000000001E-2</v>
      </c>
      <c r="BJ3928" s="21"/>
      <c r="BK3928" s="21">
        <v>0</v>
      </c>
      <c r="BL3928" s="22">
        <v>0.13325999999999999</v>
      </c>
      <c r="BM3928" s="21"/>
      <c r="BN3928" s="21">
        <f t="shared" si="451"/>
        <v>0</v>
      </c>
      <c r="BO3928" s="22">
        <f t="shared" si="451"/>
        <v>0.53303999999999996</v>
      </c>
      <c r="BP3928" s="21">
        <f t="shared" si="451"/>
        <v>0</v>
      </c>
    </row>
    <row r="3929" spans="1:68" ht="11.1" hidden="1" customHeight="1" outlineLevel="2" x14ac:dyDescent="0.2">
      <c r="A3929" s="10"/>
      <c r="B3929" s="18"/>
      <c r="C3929" s="18"/>
      <c r="D3929" s="18"/>
      <c r="E3929" s="23" t="s">
        <v>3376</v>
      </c>
      <c r="F3929" s="208">
        <v>0.7</v>
      </c>
      <c r="G3929" s="208">
        <v>0.49199999999999999</v>
      </c>
      <c r="H3929" s="208">
        <v>0.28299999999999997</v>
      </c>
      <c r="I3929" s="239">
        <v>0.31900000000000001</v>
      </c>
      <c r="J3929" s="239"/>
      <c r="K3929" s="24"/>
      <c r="L3929" s="24"/>
      <c r="M3929" s="24"/>
      <c r="N3929" s="24"/>
      <c r="O3929" s="24"/>
      <c r="P3929" s="24"/>
      <c r="Q3929" s="208">
        <v>76.805999999999997</v>
      </c>
      <c r="R3929" s="208">
        <v>6.8769999999999998</v>
      </c>
      <c r="S3929" s="208">
        <v>2.37</v>
      </c>
      <c r="T3929" s="24"/>
      <c r="U3929" s="208">
        <v>6.8440000000000003</v>
      </c>
      <c r="V3929" s="208">
        <v>1.3460000000000001</v>
      </c>
      <c r="W3929" s="208">
        <v>0.59499999999999997</v>
      </c>
      <c r="X3929" s="24"/>
      <c r="Y3929" s="24"/>
      <c r="Z3929" s="24"/>
      <c r="AA3929" s="208">
        <v>0.86499999999999999</v>
      </c>
      <c r="AB3929" s="208">
        <v>1.37</v>
      </c>
      <c r="AC3929" s="208">
        <v>2.698</v>
      </c>
      <c r="AD3929" s="208">
        <v>2.238</v>
      </c>
      <c r="AE3929" s="208">
        <v>2.9529999999999998</v>
      </c>
      <c r="AF3929" s="208">
        <v>2.12</v>
      </c>
      <c r="AG3929" s="208">
        <v>1.611</v>
      </c>
      <c r="AH3929" s="208">
        <v>0.92800000000000005</v>
      </c>
      <c r="AI3929" s="208">
        <v>0.47199999999999998</v>
      </c>
      <c r="AJ3929" s="24"/>
      <c r="AK3929" s="24"/>
      <c r="AL3929" s="24"/>
      <c r="AM3929" s="208">
        <v>0.98799999999999999</v>
      </c>
      <c r="AN3929" s="208">
        <v>1.244</v>
      </c>
      <c r="AO3929" s="208">
        <v>3.0030000000000001</v>
      </c>
      <c r="AP3929" s="208">
        <v>2.2120000000000002</v>
      </c>
      <c r="AQ3929" s="208">
        <v>4.0190000000000001</v>
      </c>
      <c r="AR3929" s="208">
        <v>2.8370000000000002</v>
      </c>
      <c r="AS3929" s="208">
        <v>2.2200000000000002</v>
      </c>
      <c r="AT3929" s="208">
        <v>1.5569999999999999</v>
      </c>
      <c r="AU3929" s="208">
        <v>0.435</v>
      </c>
      <c r="AV3929" s="24"/>
      <c r="AW3929" s="24"/>
      <c r="AX3929" s="24"/>
      <c r="AY3929" s="208">
        <v>0.82899999999999996</v>
      </c>
      <c r="AZ3929" s="208">
        <v>1.05</v>
      </c>
      <c r="BA3929" s="208">
        <v>2.1419999999999999</v>
      </c>
      <c r="BB3929" s="21">
        <f t="shared" si="452"/>
        <v>76.805999999999997</v>
      </c>
      <c r="BC3929" s="21"/>
      <c r="BD3929" s="22">
        <f t="shared" si="448"/>
        <v>103.23387096774194</v>
      </c>
      <c r="BE3929" s="21"/>
      <c r="BF3929" s="21"/>
      <c r="BG3929" s="10"/>
      <c r="BH3929" s="21">
        <f t="shared" si="449"/>
        <v>0</v>
      </c>
      <c r="BI3929" s="22">
        <f t="shared" si="449"/>
        <v>7.6805999999999999E-2</v>
      </c>
      <c r="BJ3929" s="21"/>
      <c r="BK3929" s="21">
        <v>0</v>
      </c>
      <c r="BL3929" s="22">
        <v>0.23041800000000001</v>
      </c>
      <c r="BM3929" s="21"/>
      <c r="BN3929" s="21">
        <f t="shared" si="451"/>
        <v>0</v>
      </c>
      <c r="BO3929" s="22">
        <f t="shared" si="451"/>
        <v>0.92167200000000005</v>
      </c>
      <c r="BP3929" s="21">
        <f t="shared" si="451"/>
        <v>0</v>
      </c>
    </row>
    <row r="3930" spans="1:68" ht="11.1" hidden="1" customHeight="1" outlineLevel="2" x14ac:dyDescent="0.2">
      <c r="A3930" s="10"/>
      <c r="B3930" s="18"/>
      <c r="C3930" s="18"/>
      <c r="D3930" s="18"/>
      <c r="E3930" s="23" t="s">
        <v>3377</v>
      </c>
      <c r="F3930" s="208">
        <v>2.6</v>
      </c>
      <c r="G3930" s="208">
        <v>2.2749999999999999</v>
      </c>
      <c r="H3930" s="208">
        <v>2.085</v>
      </c>
      <c r="I3930" s="239">
        <v>1.627</v>
      </c>
      <c r="J3930" s="239"/>
      <c r="K3930" s="24"/>
      <c r="L3930" s="24"/>
      <c r="M3930" s="24"/>
      <c r="N3930" s="24"/>
      <c r="O3930" s="24"/>
      <c r="P3930" s="208">
        <v>2.5089999999999999</v>
      </c>
      <c r="Q3930" s="24"/>
      <c r="R3930" s="208">
        <v>4.8659999999999997</v>
      </c>
      <c r="S3930" s="208">
        <v>1.526</v>
      </c>
      <c r="T3930" s="24"/>
      <c r="U3930" s="208">
        <v>4.0759999999999996</v>
      </c>
      <c r="V3930" s="208">
        <v>0.82299999999999995</v>
      </c>
      <c r="W3930" s="208">
        <v>0.307</v>
      </c>
      <c r="X3930" s="24"/>
      <c r="Y3930" s="24"/>
      <c r="Z3930" s="24"/>
      <c r="AA3930" s="208">
        <v>0.68500000000000005</v>
      </c>
      <c r="AB3930" s="208">
        <v>0.78700000000000003</v>
      </c>
      <c r="AC3930" s="208">
        <v>1.609</v>
      </c>
      <c r="AD3930" s="208">
        <v>1.671</v>
      </c>
      <c r="AE3930" s="208">
        <v>2.262</v>
      </c>
      <c r="AF3930" s="208">
        <v>1.7589999999999999</v>
      </c>
      <c r="AG3930" s="208">
        <v>1.1499999999999999</v>
      </c>
      <c r="AH3930" s="208">
        <v>0.66800000000000004</v>
      </c>
      <c r="AI3930" s="208">
        <v>0.32200000000000001</v>
      </c>
      <c r="AJ3930" s="24"/>
      <c r="AK3930" s="24"/>
      <c r="AL3930" s="24"/>
      <c r="AM3930" s="208">
        <v>0.65800000000000003</v>
      </c>
      <c r="AN3930" s="208">
        <v>0.86299999999999999</v>
      </c>
      <c r="AO3930" s="208">
        <v>1.86</v>
      </c>
      <c r="AP3930" s="208">
        <v>1.659</v>
      </c>
      <c r="AQ3930" s="208">
        <v>2.899</v>
      </c>
      <c r="AR3930" s="208">
        <v>1.671</v>
      </c>
      <c r="AS3930" s="208">
        <v>1.454</v>
      </c>
      <c r="AT3930" s="208">
        <v>0.96799999999999997</v>
      </c>
      <c r="AU3930" s="208">
        <v>0.32</v>
      </c>
      <c r="AV3930" s="24"/>
      <c r="AW3930" s="24"/>
      <c r="AX3930" s="24"/>
      <c r="AY3930" s="208">
        <v>0.247</v>
      </c>
      <c r="AZ3930" s="208">
        <v>0.75</v>
      </c>
      <c r="BA3930" s="208">
        <v>1.375</v>
      </c>
      <c r="BB3930" s="21">
        <f t="shared" si="452"/>
        <v>4.8659999999999997</v>
      </c>
      <c r="BC3930" s="21"/>
      <c r="BD3930" s="22">
        <f t="shared" ref="BD3930:BD3994" si="453">(BB3930/31/24)*1000</f>
        <v>6.540322580645161</v>
      </c>
      <c r="BE3930" s="21"/>
      <c r="BF3930" s="21"/>
      <c r="BG3930" s="10"/>
      <c r="BH3930" s="21">
        <f t="shared" si="449"/>
        <v>0</v>
      </c>
      <c r="BI3930" s="22">
        <f t="shared" si="449"/>
        <v>4.8659999999999997E-3</v>
      </c>
      <c r="BJ3930" s="21"/>
      <c r="BK3930" s="21">
        <v>0</v>
      </c>
      <c r="BL3930" s="22">
        <v>1.4598E-2</v>
      </c>
      <c r="BM3930" s="21"/>
      <c r="BN3930" s="21">
        <f t="shared" si="451"/>
        <v>0</v>
      </c>
      <c r="BO3930" s="22">
        <f t="shared" si="451"/>
        <v>5.8391999999999999E-2</v>
      </c>
      <c r="BP3930" s="21">
        <f t="shared" si="451"/>
        <v>0</v>
      </c>
    </row>
    <row r="3931" spans="1:68" ht="11.1" customHeight="1" outlineLevel="1" collapsed="1" x14ac:dyDescent="0.2">
      <c r="A3931" s="10"/>
      <c r="B3931" s="18"/>
      <c r="C3931" s="18"/>
      <c r="D3931" s="18"/>
      <c r="E3931" s="19" t="s">
        <v>3378</v>
      </c>
      <c r="F3931" s="209">
        <v>0.1</v>
      </c>
      <c r="G3931" s="20"/>
      <c r="H3931" s="20"/>
      <c r="I3931" s="20"/>
      <c r="J3931" s="20"/>
      <c r="K3931" s="20"/>
      <c r="L3931" s="20"/>
      <c r="M3931" s="20"/>
      <c r="N3931" s="20"/>
      <c r="O3931" s="20"/>
      <c r="P3931" s="209">
        <v>2.2389999999999999</v>
      </c>
      <c r="Q3931" s="20"/>
      <c r="R3931" s="209">
        <v>0.106</v>
      </c>
      <c r="S3931" s="209">
        <v>0.45400000000000001</v>
      </c>
      <c r="T3931" s="209">
        <v>0.48699999999999999</v>
      </c>
      <c r="U3931" s="209">
        <v>0.159</v>
      </c>
      <c r="V3931" s="209">
        <v>3.5999999999999997E-2</v>
      </c>
      <c r="W3931" s="20"/>
      <c r="X3931" s="20"/>
      <c r="Y3931" s="20"/>
      <c r="Z3931" s="20"/>
      <c r="AA3931" s="20"/>
      <c r="AB3931" s="209">
        <v>0.11799999999999999</v>
      </c>
      <c r="AC3931" s="209">
        <v>0.23799999999999999</v>
      </c>
      <c r="AD3931" s="209">
        <v>0.41499999999999998</v>
      </c>
      <c r="AE3931" s="209">
        <v>0.35699999999999998</v>
      </c>
      <c r="AF3931" s="209">
        <v>0.32700000000000001</v>
      </c>
      <c r="AG3931" s="209">
        <v>0.128</v>
      </c>
      <c r="AH3931" s="209">
        <v>2.8000000000000001E-2</v>
      </c>
      <c r="AI3931" s="20"/>
      <c r="AJ3931" s="20"/>
      <c r="AK3931" s="20"/>
      <c r="AL3931" s="20"/>
      <c r="AM3931" s="20"/>
      <c r="AN3931" s="209">
        <v>0.13200000000000001</v>
      </c>
      <c r="AO3931" s="209">
        <v>0.36299999999999999</v>
      </c>
      <c r="AP3931" s="209">
        <v>0.311</v>
      </c>
      <c r="AQ3931" s="209">
        <v>0.53200000000000003</v>
      </c>
      <c r="AR3931" s="209">
        <v>0.25</v>
      </c>
      <c r="AS3931" s="209">
        <v>0.25600000000000001</v>
      </c>
      <c r="AT3931" s="209">
        <v>1.7999999999999999E-2</v>
      </c>
      <c r="AU3931" s="20"/>
      <c r="AV3931" s="20"/>
      <c r="AW3931" s="20"/>
      <c r="AX3931" s="20"/>
      <c r="AY3931" s="20"/>
      <c r="AZ3931" s="209">
        <v>6.0999999999999999E-2</v>
      </c>
      <c r="BA3931" s="209">
        <v>0.20599999999999999</v>
      </c>
      <c r="BB3931" s="21">
        <f t="shared" si="452"/>
        <v>2.2389999999999999</v>
      </c>
      <c r="BC3931" s="21">
        <f>BD3931</f>
        <v>3.0094086021505375</v>
      </c>
      <c r="BD3931" s="22">
        <f t="shared" si="453"/>
        <v>3.0094086021505375</v>
      </c>
      <c r="BE3931" s="21">
        <f>BC3931-BD3931</f>
        <v>0</v>
      </c>
      <c r="BF3931" s="90">
        <v>1.2</v>
      </c>
      <c r="BG3931" s="10">
        <v>7</v>
      </c>
      <c r="BH3931" s="21">
        <f t="shared" si="449"/>
        <v>2.2390000000000001E-3</v>
      </c>
      <c r="BI3931" s="22">
        <f t="shared" si="449"/>
        <v>2.2390000000000001E-3</v>
      </c>
      <c r="BJ3931" s="21">
        <f>BH3931-BI3931</f>
        <v>0</v>
      </c>
      <c r="BK3931" s="21">
        <v>6.7170000000000007E-3</v>
      </c>
      <c r="BL3931" s="22">
        <v>6.7170000000000007E-3</v>
      </c>
      <c r="BM3931" s="21">
        <v>0</v>
      </c>
      <c r="BN3931" s="21">
        <f t="shared" si="451"/>
        <v>2.6868000000000003E-2</v>
      </c>
      <c r="BO3931" s="22">
        <f t="shared" si="451"/>
        <v>2.6868000000000003E-2</v>
      </c>
      <c r="BP3931" s="21">
        <f t="shared" si="451"/>
        <v>0</v>
      </c>
    </row>
    <row r="3932" spans="1:68" ht="11.1" hidden="1" customHeight="1" outlineLevel="2" x14ac:dyDescent="0.2">
      <c r="A3932" s="10"/>
      <c r="B3932" s="18"/>
      <c r="C3932" s="18"/>
      <c r="D3932" s="18"/>
      <c r="E3932" s="23" t="s">
        <v>3379</v>
      </c>
      <c r="F3932" s="208">
        <v>0.1</v>
      </c>
      <c r="G3932" s="24"/>
      <c r="H3932" s="24"/>
      <c r="I3932" s="24"/>
      <c r="J3932" s="24"/>
      <c r="K3932" s="24"/>
      <c r="L3932" s="24"/>
      <c r="M3932" s="24"/>
      <c r="N3932" s="24"/>
      <c r="O3932" s="24"/>
      <c r="P3932" s="208">
        <v>2.2389999999999999</v>
      </c>
      <c r="Q3932" s="24"/>
      <c r="R3932" s="208">
        <v>0.106</v>
      </c>
      <c r="S3932" s="208">
        <v>0.45400000000000001</v>
      </c>
      <c r="T3932" s="208">
        <v>0.48699999999999999</v>
      </c>
      <c r="U3932" s="208">
        <v>0.159</v>
      </c>
      <c r="V3932" s="208">
        <v>3.5999999999999997E-2</v>
      </c>
      <c r="W3932" s="24"/>
      <c r="X3932" s="24"/>
      <c r="Y3932" s="24"/>
      <c r="Z3932" s="24"/>
      <c r="AA3932" s="24"/>
      <c r="AB3932" s="208">
        <v>0.11799999999999999</v>
      </c>
      <c r="AC3932" s="208">
        <v>0.23799999999999999</v>
      </c>
      <c r="AD3932" s="208">
        <v>0.41499999999999998</v>
      </c>
      <c r="AE3932" s="208">
        <v>0.35699999999999998</v>
      </c>
      <c r="AF3932" s="208">
        <v>0.32700000000000001</v>
      </c>
      <c r="AG3932" s="208">
        <v>0.128</v>
      </c>
      <c r="AH3932" s="208">
        <v>2.8000000000000001E-2</v>
      </c>
      <c r="AI3932" s="24"/>
      <c r="AJ3932" s="24"/>
      <c r="AK3932" s="24"/>
      <c r="AL3932" s="24"/>
      <c r="AM3932" s="24"/>
      <c r="AN3932" s="208">
        <v>0.13200000000000001</v>
      </c>
      <c r="AO3932" s="208">
        <v>0.36299999999999999</v>
      </c>
      <c r="AP3932" s="208">
        <v>0.311</v>
      </c>
      <c r="AQ3932" s="208">
        <v>0.53200000000000003</v>
      </c>
      <c r="AR3932" s="208">
        <v>0.25</v>
      </c>
      <c r="AS3932" s="208">
        <v>0.25600000000000001</v>
      </c>
      <c r="AT3932" s="208">
        <v>1.7999999999999999E-2</v>
      </c>
      <c r="AU3932" s="24"/>
      <c r="AV3932" s="24"/>
      <c r="AW3932" s="24"/>
      <c r="AX3932" s="24"/>
      <c r="AY3932" s="24"/>
      <c r="AZ3932" s="208">
        <v>6.0999999999999999E-2</v>
      </c>
      <c r="BA3932" s="208">
        <v>0.20599999999999999</v>
      </c>
      <c r="BB3932" s="21">
        <f t="shared" si="452"/>
        <v>2.2389999999999999</v>
      </c>
      <c r="BC3932" s="21"/>
      <c r="BD3932" s="22">
        <f t="shared" si="453"/>
        <v>3.0094086021505375</v>
      </c>
      <c r="BE3932" s="21"/>
      <c r="BF3932" s="21"/>
      <c r="BG3932" s="10"/>
      <c r="BH3932" s="21">
        <f t="shared" si="449"/>
        <v>0</v>
      </c>
      <c r="BI3932" s="22">
        <f t="shared" si="449"/>
        <v>2.2390000000000001E-3</v>
      </c>
      <c r="BJ3932" s="21"/>
      <c r="BK3932" s="21">
        <v>0</v>
      </c>
      <c r="BL3932" s="22">
        <v>6.7170000000000007E-3</v>
      </c>
      <c r="BM3932" s="21"/>
      <c r="BN3932" s="21">
        <f t="shared" si="451"/>
        <v>0</v>
      </c>
      <c r="BO3932" s="22">
        <f t="shared" si="451"/>
        <v>2.6868000000000003E-2</v>
      </c>
      <c r="BP3932" s="21">
        <f t="shared" si="451"/>
        <v>0</v>
      </c>
    </row>
    <row r="3933" spans="1:68" ht="11.1" hidden="1" customHeight="1" outlineLevel="1" collapsed="1" x14ac:dyDescent="0.2">
      <c r="A3933" s="10"/>
      <c r="B3933" s="18"/>
      <c r="C3933" s="18"/>
      <c r="D3933" s="18"/>
      <c r="E3933" s="19" t="s">
        <v>3380</v>
      </c>
      <c r="F3933" s="20"/>
      <c r="G3933" s="20"/>
      <c r="H3933" s="20"/>
      <c r="I3933" s="20"/>
      <c r="J3933" s="20"/>
      <c r="K3933" s="20"/>
      <c r="L3933" s="20"/>
      <c r="M3933" s="20"/>
      <c r="N3933" s="20"/>
      <c r="O3933" s="20"/>
      <c r="P3933" s="20"/>
      <c r="Q3933" s="20"/>
      <c r="R3933" s="20"/>
      <c r="S3933" s="20"/>
      <c r="T3933" s="20"/>
      <c r="U3933" s="20"/>
      <c r="V3933" s="20"/>
      <c r="W3933" s="20"/>
      <c r="X3933" s="20"/>
      <c r="Y3933" s="20"/>
      <c r="Z3933" s="20"/>
      <c r="AA3933" s="20"/>
      <c r="AB3933" s="20"/>
      <c r="AC3933" s="20"/>
      <c r="AD3933" s="209">
        <v>10</v>
      </c>
      <c r="AE3933" s="20"/>
      <c r="AF3933" s="209">
        <v>13</v>
      </c>
      <c r="AG3933" s="20"/>
      <c r="AH3933" s="209">
        <v>0.8</v>
      </c>
      <c r="AI3933" s="20"/>
      <c r="AJ3933" s="20"/>
      <c r="AK3933" s="20"/>
      <c r="AL3933" s="20"/>
      <c r="AM3933" s="209">
        <v>1.4810000000000001</v>
      </c>
      <c r="AN3933" s="209">
        <v>1.659</v>
      </c>
      <c r="AO3933" s="209">
        <v>4.0540000000000003</v>
      </c>
      <c r="AP3933" s="209">
        <v>4.2030000000000003</v>
      </c>
      <c r="AQ3933" s="209">
        <v>3.7559999999999998</v>
      </c>
      <c r="AR3933" s="209">
        <v>2.98</v>
      </c>
      <c r="AS3933" s="209">
        <v>3</v>
      </c>
      <c r="AT3933" s="209">
        <v>2.1360000000000001</v>
      </c>
      <c r="AU3933" s="209">
        <v>0.71699999999999997</v>
      </c>
      <c r="AV3933" s="20"/>
      <c r="AW3933" s="20"/>
      <c r="AX3933" s="20"/>
      <c r="AY3933" s="209">
        <v>0.91400000000000003</v>
      </c>
      <c r="AZ3933" s="209">
        <v>1.55</v>
      </c>
      <c r="BA3933" s="209">
        <v>2.5670000000000002</v>
      </c>
      <c r="BB3933" s="21">
        <f t="shared" si="452"/>
        <v>13</v>
      </c>
      <c r="BC3933" s="21">
        <f>BD3933</f>
        <v>17.473118279569896</v>
      </c>
      <c r="BD3933" s="22">
        <f t="shared" si="453"/>
        <v>17.473118279569896</v>
      </c>
      <c r="BE3933" s="21">
        <f>BC3933-BD3933</f>
        <v>0</v>
      </c>
      <c r="BF3933" s="90">
        <v>11.44</v>
      </c>
      <c r="BG3933" s="10">
        <v>6</v>
      </c>
      <c r="BH3933" s="21">
        <f t="shared" si="449"/>
        <v>1.3000000000000001E-2</v>
      </c>
      <c r="BI3933" s="22">
        <f t="shared" si="449"/>
        <v>1.3000000000000001E-2</v>
      </c>
      <c r="BJ3933" s="21">
        <f>BH3933-BI3933</f>
        <v>0</v>
      </c>
      <c r="BK3933" s="21">
        <v>3.9000000000000007E-2</v>
      </c>
      <c r="BL3933" s="22">
        <v>3.9000000000000007E-2</v>
      </c>
      <c r="BM3933" s="21">
        <v>0</v>
      </c>
      <c r="BN3933" s="21">
        <f t="shared" si="451"/>
        <v>0.15600000000000003</v>
      </c>
      <c r="BO3933" s="22">
        <f t="shared" si="451"/>
        <v>0.15600000000000003</v>
      </c>
      <c r="BP3933" s="21">
        <f t="shared" si="451"/>
        <v>0</v>
      </c>
    </row>
    <row r="3934" spans="1:68" ht="11.1" hidden="1" customHeight="1" outlineLevel="2" x14ac:dyDescent="0.2">
      <c r="A3934" s="10"/>
      <c r="B3934" s="18"/>
      <c r="C3934" s="18"/>
      <c r="D3934" s="18"/>
      <c r="E3934" s="23" t="s">
        <v>3381</v>
      </c>
      <c r="F3934" s="24"/>
      <c r="G3934" s="24"/>
      <c r="H3934" s="24"/>
      <c r="I3934" s="24"/>
      <c r="J3934" s="24"/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C3934" s="24"/>
      <c r="AD3934" s="208">
        <v>10</v>
      </c>
      <c r="AE3934" s="24"/>
      <c r="AF3934" s="208">
        <v>13</v>
      </c>
      <c r="AG3934" s="24"/>
      <c r="AH3934" s="208">
        <v>0.8</v>
      </c>
      <c r="AI3934" s="24"/>
      <c r="AJ3934" s="24"/>
      <c r="AK3934" s="24"/>
      <c r="AL3934" s="24"/>
      <c r="AM3934" s="208">
        <v>1.4810000000000001</v>
      </c>
      <c r="AN3934" s="208">
        <v>1.659</v>
      </c>
      <c r="AO3934" s="208">
        <v>4.0540000000000003</v>
      </c>
      <c r="AP3934" s="208">
        <v>4.2030000000000003</v>
      </c>
      <c r="AQ3934" s="208">
        <v>3.7559999999999998</v>
      </c>
      <c r="AR3934" s="208">
        <v>2.98</v>
      </c>
      <c r="AS3934" s="208">
        <v>3</v>
      </c>
      <c r="AT3934" s="208">
        <v>2.1360000000000001</v>
      </c>
      <c r="AU3934" s="208">
        <v>0.71699999999999997</v>
      </c>
      <c r="AV3934" s="24"/>
      <c r="AW3934" s="24"/>
      <c r="AX3934" s="24"/>
      <c r="AY3934" s="208">
        <v>0.91400000000000003</v>
      </c>
      <c r="AZ3934" s="208">
        <v>1.55</v>
      </c>
      <c r="BA3934" s="208">
        <v>2.5670000000000002</v>
      </c>
      <c r="BB3934" s="21">
        <f t="shared" si="452"/>
        <v>13</v>
      </c>
      <c r="BC3934" s="21"/>
      <c r="BD3934" s="22">
        <f t="shared" si="453"/>
        <v>17.473118279569896</v>
      </c>
      <c r="BE3934" s="21"/>
      <c r="BF3934" s="21"/>
      <c r="BG3934" s="10"/>
      <c r="BH3934" s="21">
        <f t="shared" si="449"/>
        <v>0</v>
      </c>
      <c r="BI3934" s="22">
        <f t="shared" si="449"/>
        <v>1.3000000000000001E-2</v>
      </c>
      <c r="BJ3934" s="21"/>
      <c r="BK3934" s="21">
        <v>0</v>
      </c>
      <c r="BL3934" s="22">
        <v>3.9000000000000007E-2</v>
      </c>
      <c r="BM3934" s="21"/>
      <c r="BN3934" s="21">
        <f t="shared" si="451"/>
        <v>0</v>
      </c>
      <c r="BO3934" s="22">
        <f t="shared" si="451"/>
        <v>0.15600000000000003</v>
      </c>
      <c r="BP3934" s="21">
        <f t="shared" si="451"/>
        <v>0</v>
      </c>
    </row>
    <row r="3935" spans="1:68" ht="11.1" hidden="1" customHeight="1" outlineLevel="1" collapsed="1" x14ac:dyDescent="0.2">
      <c r="A3935" s="10"/>
      <c r="B3935" s="18"/>
      <c r="C3935" s="18"/>
      <c r="D3935" s="18"/>
      <c r="E3935" s="19" t="s">
        <v>3382</v>
      </c>
      <c r="F3935" s="20"/>
      <c r="G3935" s="209">
        <v>6</v>
      </c>
      <c r="H3935" s="209">
        <v>4.3</v>
      </c>
      <c r="I3935" s="240">
        <v>1.145</v>
      </c>
      <c r="J3935" s="240"/>
      <c r="K3935" s="20"/>
      <c r="L3935" s="20"/>
      <c r="M3935" s="20"/>
      <c r="N3935" s="20"/>
      <c r="O3935" s="20"/>
      <c r="P3935" s="209">
        <v>2.2970000000000002</v>
      </c>
      <c r="Q3935" s="209">
        <v>1.161</v>
      </c>
      <c r="R3935" s="209">
        <v>1.0960000000000001</v>
      </c>
      <c r="S3935" s="209">
        <v>4.32</v>
      </c>
      <c r="T3935" s="209">
        <v>2.1019999999999999</v>
      </c>
      <c r="U3935" s="209">
        <v>1.5249999999999999</v>
      </c>
      <c r="V3935" s="20"/>
      <c r="W3935" s="209">
        <v>0.13700000000000001</v>
      </c>
      <c r="X3935" s="20"/>
      <c r="Y3935" s="20"/>
      <c r="Z3935" s="20"/>
      <c r="AA3935" s="20"/>
      <c r="AB3935" s="20"/>
      <c r="AC3935" s="20"/>
      <c r="AD3935" s="20"/>
      <c r="AE3935" s="20"/>
      <c r="AF3935" s="209">
        <v>2.5</v>
      </c>
      <c r="AG3935" s="209">
        <v>6.76</v>
      </c>
      <c r="AH3935" s="20"/>
      <c r="AI3935" s="20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  <c r="BA3935" s="20"/>
      <c r="BB3935" s="21">
        <f t="shared" si="452"/>
        <v>6.76</v>
      </c>
      <c r="BC3935" s="21">
        <f>BD3935</f>
        <v>9.0860215053763422</v>
      </c>
      <c r="BD3935" s="22">
        <f t="shared" si="453"/>
        <v>9.0860215053763422</v>
      </c>
      <c r="BE3935" s="21">
        <f>BC3935-BD3935</f>
        <v>0</v>
      </c>
      <c r="BF3935" s="21"/>
      <c r="BG3935" s="10">
        <v>6</v>
      </c>
      <c r="BH3935" s="21">
        <f t="shared" si="449"/>
        <v>6.7599999999999978E-3</v>
      </c>
      <c r="BI3935" s="22">
        <f t="shared" si="449"/>
        <v>6.7599999999999978E-3</v>
      </c>
      <c r="BJ3935" s="21">
        <f>BH3935-BI3935</f>
        <v>0</v>
      </c>
      <c r="BK3935" s="21">
        <v>2.0279999999999992E-2</v>
      </c>
      <c r="BL3935" s="22">
        <v>2.0279999999999992E-2</v>
      </c>
      <c r="BM3935" s="21">
        <v>0</v>
      </c>
      <c r="BN3935" s="21">
        <f t="shared" si="451"/>
        <v>8.111999999999997E-2</v>
      </c>
      <c r="BO3935" s="22">
        <f t="shared" si="451"/>
        <v>8.111999999999997E-2</v>
      </c>
      <c r="BP3935" s="21">
        <f t="shared" si="451"/>
        <v>0</v>
      </c>
    </row>
    <row r="3936" spans="1:68" ht="11.1" hidden="1" customHeight="1" outlineLevel="2" x14ac:dyDescent="0.2">
      <c r="A3936" s="10"/>
      <c r="B3936" s="18"/>
      <c r="C3936" s="18"/>
      <c r="D3936" s="18"/>
      <c r="E3936" s="23" t="s">
        <v>3383</v>
      </c>
      <c r="F3936" s="24"/>
      <c r="G3936" s="208">
        <v>6</v>
      </c>
      <c r="H3936" s="208">
        <v>4.3</v>
      </c>
      <c r="I3936" s="239">
        <v>1.145</v>
      </c>
      <c r="J3936" s="239"/>
      <c r="K3936" s="24"/>
      <c r="L3936" s="24"/>
      <c r="M3936" s="24"/>
      <c r="N3936" s="24"/>
      <c r="O3936" s="24"/>
      <c r="P3936" s="208">
        <v>2.2970000000000002</v>
      </c>
      <c r="Q3936" s="208">
        <v>1.161</v>
      </c>
      <c r="R3936" s="208">
        <v>1.0960000000000001</v>
      </c>
      <c r="S3936" s="208">
        <v>4.32</v>
      </c>
      <c r="T3936" s="208">
        <v>2.1019999999999999</v>
      </c>
      <c r="U3936" s="208">
        <v>1.5249999999999999</v>
      </c>
      <c r="V3936" s="24"/>
      <c r="W3936" s="208">
        <v>0.13700000000000001</v>
      </c>
      <c r="X3936" s="24"/>
      <c r="Y3936" s="24"/>
      <c r="Z3936" s="24"/>
      <c r="AA3936" s="24"/>
      <c r="AB3936" s="24"/>
      <c r="AC3936" s="24"/>
      <c r="AD3936" s="24"/>
      <c r="AE3936" s="24"/>
      <c r="AF3936" s="208">
        <v>2.5</v>
      </c>
      <c r="AG3936" s="208">
        <v>6.76</v>
      </c>
      <c r="AH3936" s="24"/>
      <c r="AI3936" s="24"/>
      <c r="AJ3936" s="24"/>
      <c r="AK3936" s="24"/>
      <c r="AL3936" s="24"/>
      <c r="AM3936" s="24"/>
      <c r="AN3936" s="24"/>
      <c r="AO3936" s="24"/>
      <c r="AP3936" s="24"/>
      <c r="AQ3936" s="24"/>
      <c r="AR3936" s="24"/>
      <c r="AS3936" s="24"/>
      <c r="AT3936" s="24"/>
      <c r="AU3936" s="24"/>
      <c r="AV3936" s="24"/>
      <c r="AW3936" s="24"/>
      <c r="AX3936" s="24"/>
      <c r="AY3936" s="24"/>
      <c r="AZ3936" s="24"/>
      <c r="BA3936" s="24"/>
      <c r="BB3936" s="21">
        <f t="shared" si="452"/>
        <v>6.76</v>
      </c>
      <c r="BC3936" s="21"/>
      <c r="BD3936" s="22">
        <f t="shared" si="453"/>
        <v>9.0860215053763422</v>
      </c>
      <c r="BE3936" s="21"/>
      <c r="BF3936" s="21"/>
      <c r="BG3936" s="10"/>
      <c r="BH3936" s="21">
        <f t="shared" si="449"/>
        <v>0</v>
      </c>
      <c r="BI3936" s="22">
        <f t="shared" si="449"/>
        <v>6.7599999999999978E-3</v>
      </c>
      <c r="BJ3936" s="21"/>
      <c r="BK3936" s="21">
        <v>0</v>
      </c>
      <c r="BL3936" s="22">
        <v>2.0279999999999992E-2</v>
      </c>
      <c r="BM3936" s="21"/>
      <c r="BN3936" s="21">
        <f t="shared" si="451"/>
        <v>0</v>
      </c>
      <c r="BO3936" s="22">
        <f t="shared" si="451"/>
        <v>8.111999999999997E-2</v>
      </c>
      <c r="BP3936" s="21">
        <f t="shared" si="451"/>
        <v>0</v>
      </c>
    </row>
    <row r="3937" spans="1:68" ht="11.1" hidden="1" customHeight="1" outlineLevel="1" collapsed="1" x14ac:dyDescent="0.2">
      <c r="A3937" s="10"/>
      <c r="B3937" s="18"/>
      <c r="C3937" s="18"/>
      <c r="D3937" s="18"/>
      <c r="E3937" s="19" t="s">
        <v>3384</v>
      </c>
      <c r="F3937" s="209">
        <v>4.16</v>
      </c>
      <c r="G3937" s="209">
        <v>5.9630000000000001</v>
      </c>
      <c r="H3937" s="209">
        <v>2.3969999999999998</v>
      </c>
      <c r="I3937" s="240">
        <v>2.3769999999999998</v>
      </c>
      <c r="J3937" s="240"/>
      <c r="K3937" s="20"/>
      <c r="L3937" s="20"/>
      <c r="M3937" s="20"/>
      <c r="N3937" s="20"/>
      <c r="O3937" s="20"/>
      <c r="P3937" s="209">
        <v>2.96</v>
      </c>
      <c r="Q3937" s="209">
        <v>1.9359999999999999</v>
      </c>
      <c r="R3937" s="209">
        <v>3.3380000000000001</v>
      </c>
      <c r="S3937" s="209">
        <v>3.7349999999999999</v>
      </c>
      <c r="T3937" s="209">
        <v>3.4510000000000001</v>
      </c>
      <c r="U3937" s="209">
        <v>2.4750000000000001</v>
      </c>
      <c r="V3937" s="209">
        <v>1.6259999999999999</v>
      </c>
      <c r="W3937" s="209">
        <v>0.65500000000000003</v>
      </c>
      <c r="X3937" s="20"/>
      <c r="Y3937" s="20"/>
      <c r="Z3937" s="20"/>
      <c r="AA3937" s="209">
        <v>1.27</v>
      </c>
      <c r="AB3937" s="209">
        <v>2.2719999999999998</v>
      </c>
      <c r="AC3937" s="209">
        <v>2.1139999999999999</v>
      </c>
      <c r="AD3937" s="209">
        <v>3.9769999999999999</v>
      </c>
      <c r="AE3937" s="209">
        <v>3.794</v>
      </c>
      <c r="AF3937" s="209">
        <v>3.161</v>
      </c>
      <c r="AG3937" s="209">
        <v>2.2650000000000001</v>
      </c>
      <c r="AH3937" s="209">
        <v>1.458</v>
      </c>
      <c r="AI3937" s="209">
        <v>0.68300000000000005</v>
      </c>
      <c r="AJ3937" s="20"/>
      <c r="AK3937" s="20"/>
      <c r="AL3937" s="20"/>
      <c r="AM3937" s="20"/>
      <c r="AN3937" s="209">
        <v>3.548</v>
      </c>
      <c r="AO3937" s="209">
        <v>2.1549999999999998</v>
      </c>
      <c r="AP3937" s="209">
        <v>6.9930000000000003</v>
      </c>
      <c r="AQ3937" s="209">
        <v>6.9340000000000002</v>
      </c>
      <c r="AR3937" s="209">
        <v>3.8690000000000002</v>
      </c>
      <c r="AS3937" s="209">
        <v>3.71</v>
      </c>
      <c r="AT3937" s="209">
        <v>2.3650000000000002</v>
      </c>
      <c r="AU3937" s="209">
        <v>0.89400000000000002</v>
      </c>
      <c r="AV3937" s="20"/>
      <c r="AW3937" s="20"/>
      <c r="AX3937" s="20"/>
      <c r="AY3937" s="209">
        <v>2.6779999999999999</v>
      </c>
      <c r="AZ3937" s="209">
        <v>3.6339999999999999</v>
      </c>
      <c r="BA3937" s="209">
        <v>4.2370000000000001</v>
      </c>
      <c r="BB3937" s="56">
        <f>BB3938+BB3939+BB3940</f>
        <v>8.963000000000001</v>
      </c>
      <c r="BC3937" s="21">
        <f>BF3937</f>
        <v>18.64</v>
      </c>
      <c r="BD3937" s="22">
        <f t="shared" si="453"/>
        <v>12.04704301075269</v>
      </c>
      <c r="BE3937" s="21">
        <f>BC3937-BD3937</f>
        <v>6.5929569892473108</v>
      </c>
      <c r="BF3937" s="90">
        <v>18.64</v>
      </c>
      <c r="BG3937" s="10">
        <v>6</v>
      </c>
      <c r="BH3937" s="21">
        <f t="shared" si="449"/>
        <v>1.3868159999999999E-2</v>
      </c>
      <c r="BI3937" s="22">
        <f t="shared" si="449"/>
        <v>8.9630000000000022E-3</v>
      </c>
      <c r="BJ3937" s="21">
        <f>BH3937-BI3937</f>
        <v>4.905159999999997E-3</v>
      </c>
      <c r="BK3937" s="21">
        <v>4.1604479999999999E-2</v>
      </c>
      <c r="BL3937" s="22">
        <v>2.6889000000000007E-2</v>
      </c>
      <c r="BM3937" s="21">
        <v>1.4715479999999993E-2</v>
      </c>
      <c r="BN3937" s="21">
        <f t="shared" si="451"/>
        <v>0.16641792</v>
      </c>
      <c r="BO3937" s="22">
        <f t="shared" si="451"/>
        <v>0.10755600000000003</v>
      </c>
      <c r="BP3937" s="21">
        <f t="shared" si="451"/>
        <v>5.886191999999997E-2</v>
      </c>
    </row>
    <row r="3938" spans="1:68" ht="11.1" hidden="1" customHeight="1" outlineLevel="2" x14ac:dyDescent="0.2">
      <c r="A3938" s="10"/>
      <c r="B3938" s="18"/>
      <c r="C3938" s="18"/>
      <c r="D3938" s="18"/>
      <c r="E3938" s="23" t="s">
        <v>3385</v>
      </c>
      <c r="F3938" s="24"/>
      <c r="G3938" s="24"/>
      <c r="H3938" s="24"/>
      <c r="I3938" s="24"/>
      <c r="J3938" s="24"/>
      <c r="K3938" s="24"/>
      <c r="L3938" s="24"/>
      <c r="M3938" s="24"/>
      <c r="N3938" s="24"/>
      <c r="O3938" s="24"/>
      <c r="P3938" s="24"/>
      <c r="Q3938" s="24"/>
      <c r="R3938" s="24"/>
      <c r="S3938" s="24"/>
      <c r="T3938" s="24"/>
      <c r="U3938" s="24"/>
      <c r="V3938" s="24"/>
      <c r="W3938" s="24"/>
      <c r="X3938" s="24"/>
      <c r="Y3938" s="24"/>
      <c r="Z3938" s="24"/>
      <c r="AA3938" s="24"/>
      <c r="AB3938" s="24"/>
      <c r="AC3938" s="24"/>
      <c r="AD3938" s="24"/>
      <c r="AE3938" s="24"/>
      <c r="AF3938" s="24"/>
      <c r="AG3938" s="24"/>
      <c r="AH3938" s="24"/>
      <c r="AI3938" s="24"/>
      <c r="AJ3938" s="24"/>
      <c r="AK3938" s="24"/>
      <c r="AL3938" s="24"/>
      <c r="AM3938" s="24"/>
      <c r="AN3938" s="24"/>
      <c r="AO3938" s="24"/>
      <c r="AP3938" s="208">
        <v>2.9990000000000001</v>
      </c>
      <c r="AQ3938" s="208">
        <v>3</v>
      </c>
      <c r="AR3938" s="208">
        <v>0.76</v>
      </c>
      <c r="AS3938" s="208">
        <v>1.4430000000000001</v>
      </c>
      <c r="AT3938" s="208">
        <v>0.878</v>
      </c>
      <c r="AU3938" s="208">
        <v>0.36099999999999999</v>
      </c>
      <c r="AV3938" s="24"/>
      <c r="AW3938" s="24"/>
      <c r="AX3938" s="24"/>
      <c r="AY3938" s="208">
        <v>0.85299999999999998</v>
      </c>
      <c r="AZ3938" s="208">
        <v>1.5129999999999999</v>
      </c>
      <c r="BA3938" s="208">
        <v>1.6419999999999999</v>
      </c>
      <c r="BB3938" s="21">
        <f t="shared" si="452"/>
        <v>3</v>
      </c>
      <c r="BC3938" s="21"/>
      <c r="BD3938" s="22">
        <f t="shared" si="453"/>
        <v>4.032258064516129</v>
      </c>
      <c r="BE3938" s="21"/>
      <c r="BF3938" s="21"/>
      <c r="BG3938" s="10"/>
      <c r="BH3938" s="21">
        <f t="shared" si="449"/>
        <v>0</v>
      </c>
      <c r="BI3938" s="22">
        <f t="shared" si="449"/>
        <v>3.0000000000000001E-3</v>
      </c>
      <c r="BJ3938" s="21"/>
      <c r="BK3938" s="21">
        <v>0</v>
      </c>
      <c r="BL3938" s="22">
        <v>9.0000000000000011E-3</v>
      </c>
      <c r="BM3938" s="21"/>
      <c r="BN3938" s="21">
        <f t="shared" si="451"/>
        <v>0</v>
      </c>
      <c r="BO3938" s="22">
        <f t="shared" si="451"/>
        <v>3.6000000000000004E-2</v>
      </c>
      <c r="BP3938" s="21">
        <f t="shared" si="451"/>
        <v>0</v>
      </c>
    </row>
    <row r="3939" spans="1:68" ht="11.1" hidden="1" customHeight="1" outlineLevel="2" x14ac:dyDescent="0.2">
      <c r="A3939" s="10"/>
      <c r="B3939" s="18"/>
      <c r="C3939" s="18"/>
      <c r="D3939" s="18"/>
      <c r="E3939" s="23" t="s">
        <v>3386</v>
      </c>
      <c r="F3939" s="208">
        <v>3.0470000000000002</v>
      </c>
      <c r="G3939" s="208">
        <v>4.5030000000000001</v>
      </c>
      <c r="H3939" s="208">
        <v>1.6950000000000001</v>
      </c>
      <c r="I3939" s="239">
        <v>1.83</v>
      </c>
      <c r="J3939" s="239"/>
      <c r="K3939" s="24"/>
      <c r="L3939" s="24"/>
      <c r="M3939" s="24"/>
      <c r="N3939" s="24"/>
      <c r="O3939" s="24"/>
      <c r="P3939" s="208">
        <v>2.2400000000000002</v>
      </c>
      <c r="Q3939" s="208">
        <v>1.3169999999999999</v>
      </c>
      <c r="R3939" s="208">
        <v>2.4169999999999998</v>
      </c>
      <c r="S3939" s="208">
        <v>2.802</v>
      </c>
      <c r="T3939" s="208">
        <v>2.5350000000000001</v>
      </c>
      <c r="U3939" s="208">
        <v>1.413</v>
      </c>
      <c r="V3939" s="208">
        <v>1.109</v>
      </c>
      <c r="W3939" s="208">
        <v>0.45200000000000001</v>
      </c>
      <c r="X3939" s="24"/>
      <c r="Y3939" s="24"/>
      <c r="Z3939" s="24"/>
      <c r="AA3939" s="208">
        <v>0.872</v>
      </c>
      <c r="AB3939" s="208">
        <v>1.665</v>
      </c>
      <c r="AC3939" s="208">
        <v>1.4770000000000001</v>
      </c>
      <c r="AD3939" s="208">
        <v>2.8069999999999999</v>
      </c>
      <c r="AE3939" s="208">
        <v>2.867</v>
      </c>
      <c r="AF3939" s="208">
        <v>2.137</v>
      </c>
      <c r="AG3939" s="208">
        <v>1.29</v>
      </c>
      <c r="AH3939" s="208">
        <v>0.95399999999999996</v>
      </c>
      <c r="AI3939" s="208">
        <v>0.47899999999999998</v>
      </c>
      <c r="AJ3939" s="24"/>
      <c r="AK3939" s="24"/>
      <c r="AL3939" s="24"/>
      <c r="AM3939" s="24"/>
      <c r="AN3939" s="208">
        <v>2.5409999999999999</v>
      </c>
      <c r="AO3939" s="208">
        <v>1.5009999999999999</v>
      </c>
      <c r="AP3939" s="208">
        <v>2.8119999999999998</v>
      </c>
      <c r="AQ3939" s="208">
        <v>2.927</v>
      </c>
      <c r="AR3939" s="208">
        <v>2.1070000000000002</v>
      </c>
      <c r="AS3939" s="208">
        <v>1.286</v>
      </c>
      <c r="AT3939" s="208">
        <v>0.97699999999999998</v>
      </c>
      <c r="AU3939" s="208">
        <v>0.38800000000000001</v>
      </c>
      <c r="AV3939" s="24"/>
      <c r="AW3939" s="24"/>
      <c r="AX3939" s="24"/>
      <c r="AY3939" s="208">
        <v>1.0429999999999999</v>
      </c>
      <c r="AZ3939" s="208">
        <v>1.4419999999999999</v>
      </c>
      <c r="BA3939" s="208">
        <v>1.7370000000000001</v>
      </c>
      <c r="BB3939" s="21">
        <f t="shared" si="452"/>
        <v>4.5030000000000001</v>
      </c>
      <c r="BC3939" s="21"/>
      <c r="BD3939" s="22">
        <f t="shared" si="453"/>
        <v>6.05241935483871</v>
      </c>
      <c r="BE3939" s="21"/>
      <c r="BF3939" s="21"/>
      <c r="BG3939" s="10"/>
      <c r="BH3939" s="21">
        <f t="shared" si="449"/>
        <v>0</v>
      </c>
      <c r="BI3939" s="22">
        <f t="shared" si="449"/>
        <v>4.5030000000000001E-3</v>
      </c>
      <c r="BJ3939" s="21"/>
      <c r="BK3939" s="21">
        <v>0</v>
      </c>
      <c r="BL3939" s="22">
        <v>1.3509E-2</v>
      </c>
      <c r="BM3939" s="21"/>
      <c r="BN3939" s="21">
        <f t="shared" si="451"/>
        <v>0</v>
      </c>
      <c r="BO3939" s="22">
        <f t="shared" si="451"/>
        <v>5.4036000000000001E-2</v>
      </c>
      <c r="BP3939" s="21">
        <f t="shared" si="451"/>
        <v>0</v>
      </c>
    </row>
    <row r="3940" spans="1:68" ht="11.1" hidden="1" customHeight="1" outlineLevel="2" x14ac:dyDescent="0.2">
      <c r="A3940" s="10"/>
      <c r="B3940" s="18"/>
      <c r="C3940" s="18"/>
      <c r="D3940" s="18"/>
      <c r="E3940" s="23" t="s">
        <v>3387</v>
      </c>
      <c r="F3940" s="208">
        <v>1.113</v>
      </c>
      <c r="G3940" s="208">
        <v>1.46</v>
      </c>
      <c r="H3940" s="208">
        <v>0.70199999999999996</v>
      </c>
      <c r="I3940" s="239">
        <v>0.54700000000000004</v>
      </c>
      <c r="J3940" s="239"/>
      <c r="K3940" s="24"/>
      <c r="L3940" s="24"/>
      <c r="M3940" s="24"/>
      <c r="N3940" s="24"/>
      <c r="O3940" s="24"/>
      <c r="P3940" s="208">
        <v>0.72</v>
      </c>
      <c r="Q3940" s="208">
        <v>0.61899999999999999</v>
      </c>
      <c r="R3940" s="208">
        <v>0.92100000000000004</v>
      </c>
      <c r="S3940" s="208">
        <v>0.93300000000000005</v>
      </c>
      <c r="T3940" s="208">
        <v>0.91600000000000004</v>
      </c>
      <c r="U3940" s="208">
        <v>1.0620000000000001</v>
      </c>
      <c r="V3940" s="208">
        <v>0.51700000000000002</v>
      </c>
      <c r="W3940" s="208">
        <v>0.20300000000000001</v>
      </c>
      <c r="X3940" s="24"/>
      <c r="Y3940" s="24"/>
      <c r="Z3940" s="24"/>
      <c r="AA3940" s="208">
        <v>0.39800000000000002</v>
      </c>
      <c r="AB3940" s="208">
        <v>0.60699999999999998</v>
      </c>
      <c r="AC3940" s="208">
        <v>0.63700000000000001</v>
      </c>
      <c r="AD3940" s="208">
        <v>1.17</v>
      </c>
      <c r="AE3940" s="208">
        <v>0.92700000000000005</v>
      </c>
      <c r="AF3940" s="208">
        <v>1.024</v>
      </c>
      <c r="AG3940" s="208">
        <v>0.97499999999999998</v>
      </c>
      <c r="AH3940" s="208">
        <v>0.504</v>
      </c>
      <c r="AI3940" s="208">
        <v>0.20399999999999999</v>
      </c>
      <c r="AJ3940" s="24"/>
      <c r="AK3940" s="24"/>
      <c r="AL3940" s="24"/>
      <c r="AM3940" s="24"/>
      <c r="AN3940" s="208">
        <v>1.0069999999999999</v>
      </c>
      <c r="AO3940" s="208">
        <v>0.65400000000000003</v>
      </c>
      <c r="AP3940" s="208">
        <v>1.1819999999999999</v>
      </c>
      <c r="AQ3940" s="208">
        <v>1.0069999999999999</v>
      </c>
      <c r="AR3940" s="208">
        <v>1.002</v>
      </c>
      <c r="AS3940" s="208">
        <v>0.98099999999999998</v>
      </c>
      <c r="AT3940" s="208">
        <v>0.51</v>
      </c>
      <c r="AU3940" s="208">
        <v>0.14499999999999999</v>
      </c>
      <c r="AV3940" s="24"/>
      <c r="AW3940" s="24"/>
      <c r="AX3940" s="24"/>
      <c r="AY3940" s="208">
        <v>0.78200000000000003</v>
      </c>
      <c r="AZ3940" s="208">
        <v>0.67900000000000005</v>
      </c>
      <c r="BA3940" s="208">
        <v>0.85799999999999998</v>
      </c>
      <c r="BB3940" s="21">
        <f t="shared" si="452"/>
        <v>1.46</v>
      </c>
      <c r="BC3940" s="21"/>
      <c r="BD3940" s="22">
        <f t="shared" si="453"/>
        <v>1.9623655913978493</v>
      </c>
      <c r="BE3940" s="21"/>
      <c r="BF3940" s="21"/>
      <c r="BG3940" s="10"/>
      <c r="BH3940" s="21">
        <f t="shared" si="449"/>
        <v>0</v>
      </c>
      <c r="BI3940" s="22">
        <f t="shared" si="449"/>
        <v>1.4599999999999999E-3</v>
      </c>
      <c r="BJ3940" s="21"/>
      <c r="BK3940" s="21">
        <v>0</v>
      </c>
      <c r="BL3940" s="22">
        <v>4.3800000000000002E-3</v>
      </c>
      <c r="BM3940" s="21"/>
      <c r="BN3940" s="21">
        <f t="shared" si="451"/>
        <v>0</v>
      </c>
      <c r="BO3940" s="22">
        <f t="shared" si="451"/>
        <v>1.7520000000000001E-2</v>
      </c>
      <c r="BP3940" s="21">
        <f t="shared" si="451"/>
        <v>0</v>
      </c>
    </row>
    <row r="3941" spans="1:68" ht="11.1" customHeight="1" outlineLevel="1" collapsed="1" x14ac:dyDescent="0.2">
      <c r="A3941" s="10"/>
      <c r="B3941" s="18"/>
      <c r="C3941" s="18"/>
      <c r="D3941" s="18"/>
      <c r="E3941" s="19" t="s">
        <v>3388</v>
      </c>
      <c r="F3941" s="209">
        <v>1.0429999999999999</v>
      </c>
      <c r="G3941" s="209">
        <v>0.71599999999999997</v>
      </c>
      <c r="H3941" s="209">
        <v>0.91600000000000004</v>
      </c>
      <c r="I3941" s="240">
        <v>0.93799999999999994</v>
      </c>
      <c r="J3941" s="240"/>
      <c r="K3941" s="209">
        <v>0.41199999999999998</v>
      </c>
      <c r="L3941" s="20"/>
      <c r="M3941" s="20"/>
      <c r="N3941" s="20"/>
      <c r="O3941" s="209">
        <v>0.39500000000000002</v>
      </c>
      <c r="P3941" s="209">
        <v>0.67900000000000005</v>
      </c>
      <c r="Q3941" s="209">
        <v>0.76200000000000001</v>
      </c>
      <c r="R3941" s="209">
        <v>0.81200000000000006</v>
      </c>
      <c r="S3941" s="209">
        <v>1.113</v>
      </c>
      <c r="T3941" s="209">
        <v>1.1399999999999999</v>
      </c>
      <c r="U3941" s="209">
        <v>0.625</v>
      </c>
      <c r="V3941" s="209">
        <v>0.83599999999999997</v>
      </c>
      <c r="W3941" s="209">
        <v>0.45800000000000002</v>
      </c>
      <c r="X3941" s="20"/>
      <c r="Y3941" s="20"/>
      <c r="Z3941" s="20"/>
      <c r="AA3941" s="209">
        <v>0.19700000000000001</v>
      </c>
      <c r="AB3941" s="209">
        <v>1.0009999999999999</v>
      </c>
      <c r="AC3941" s="209">
        <v>1.2150000000000001</v>
      </c>
      <c r="AD3941" s="209">
        <v>1.496</v>
      </c>
      <c r="AE3941" s="209">
        <v>1.482</v>
      </c>
      <c r="AF3941" s="209">
        <v>1.63</v>
      </c>
      <c r="AG3941" s="209">
        <v>0.97899999999999998</v>
      </c>
      <c r="AH3941" s="209">
        <v>0.86299999999999999</v>
      </c>
      <c r="AI3941" s="209">
        <v>0.55900000000000005</v>
      </c>
      <c r="AJ3941" s="20"/>
      <c r="AK3941" s="20"/>
      <c r="AL3941" s="209">
        <v>5.6000000000000001E-2</v>
      </c>
      <c r="AM3941" s="209">
        <v>0.32900000000000001</v>
      </c>
      <c r="AN3941" s="209">
        <v>0.86799999999999999</v>
      </c>
      <c r="AO3941" s="209">
        <v>1.3</v>
      </c>
      <c r="AP3941" s="209">
        <v>1.2</v>
      </c>
      <c r="AQ3941" s="209">
        <v>1.3</v>
      </c>
      <c r="AR3941" s="209">
        <v>1</v>
      </c>
      <c r="AS3941" s="209">
        <v>0.7</v>
      </c>
      <c r="AT3941" s="209">
        <v>2.6680000000000001</v>
      </c>
      <c r="AU3941" s="20"/>
      <c r="AV3941" s="20"/>
      <c r="AW3941" s="20"/>
      <c r="AX3941" s="20"/>
      <c r="AY3941" s="20"/>
      <c r="AZ3941" s="20"/>
      <c r="BA3941" s="209">
        <v>1.1319999999999999</v>
      </c>
      <c r="BB3941" s="21">
        <f t="shared" si="452"/>
        <v>2.6680000000000001</v>
      </c>
      <c r="BC3941" s="21">
        <f>BF3941</f>
        <v>3.63</v>
      </c>
      <c r="BD3941" s="22">
        <f t="shared" si="453"/>
        <v>3.5860215053763445</v>
      </c>
      <c r="BE3941" s="21">
        <f>BC3941-BD3941</f>
        <v>4.397849462365544E-2</v>
      </c>
      <c r="BF3941" s="90">
        <v>3.63</v>
      </c>
      <c r="BG3941" s="10">
        <v>7</v>
      </c>
      <c r="BH3941" s="21">
        <f t="shared" si="449"/>
        <v>2.7007200000000002E-3</v>
      </c>
      <c r="BI3941" s="22">
        <f t="shared" si="449"/>
        <v>2.6680000000000007E-3</v>
      </c>
      <c r="BJ3941" s="21">
        <f>BH3941-BI3941</f>
        <v>3.2719999999999538E-5</v>
      </c>
      <c r="BK3941" s="21">
        <v>8.1021600000000006E-3</v>
      </c>
      <c r="BL3941" s="22">
        <v>8.0040000000000024E-3</v>
      </c>
      <c r="BM3941" s="21">
        <v>9.8159999999998179E-5</v>
      </c>
      <c r="BN3941" s="21">
        <f t="shared" si="451"/>
        <v>3.2408640000000002E-2</v>
      </c>
      <c r="BO3941" s="22">
        <f t="shared" si="451"/>
        <v>3.201600000000001E-2</v>
      </c>
      <c r="BP3941" s="21">
        <f t="shared" si="451"/>
        <v>3.9263999999999272E-4</v>
      </c>
    </row>
    <row r="3942" spans="1:68" ht="11.1" hidden="1" customHeight="1" outlineLevel="2" x14ac:dyDescent="0.2">
      <c r="A3942" s="10"/>
      <c r="B3942" s="18"/>
      <c r="C3942" s="18"/>
      <c r="D3942" s="18"/>
      <c r="E3942" s="23" t="s">
        <v>3389</v>
      </c>
      <c r="F3942" s="208">
        <v>1.0429999999999999</v>
      </c>
      <c r="G3942" s="208">
        <v>0.71599999999999997</v>
      </c>
      <c r="H3942" s="208">
        <v>0.91600000000000004</v>
      </c>
      <c r="I3942" s="239">
        <v>0.93799999999999994</v>
      </c>
      <c r="J3942" s="239"/>
      <c r="K3942" s="208">
        <v>0.41199999999999998</v>
      </c>
      <c r="L3942" s="24"/>
      <c r="M3942" s="24"/>
      <c r="N3942" s="24"/>
      <c r="O3942" s="208">
        <v>0.39500000000000002</v>
      </c>
      <c r="P3942" s="208">
        <v>0.67900000000000005</v>
      </c>
      <c r="Q3942" s="208">
        <v>0.76200000000000001</v>
      </c>
      <c r="R3942" s="208">
        <v>0.81200000000000006</v>
      </c>
      <c r="S3942" s="208">
        <v>1.113</v>
      </c>
      <c r="T3942" s="208">
        <v>1.1399999999999999</v>
      </c>
      <c r="U3942" s="208">
        <v>0.625</v>
      </c>
      <c r="V3942" s="208">
        <v>0.83599999999999997</v>
      </c>
      <c r="W3942" s="208">
        <v>0.45800000000000002</v>
      </c>
      <c r="X3942" s="24"/>
      <c r="Y3942" s="24"/>
      <c r="Z3942" s="24"/>
      <c r="AA3942" s="208">
        <v>0.19700000000000001</v>
      </c>
      <c r="AB3942" s="208">
        <v>1.0009999999999999</v>
      </c>
      <c r="AC3942" s="208">
        <v>1.2150000000000001</v>
      </c>
      <c r="AD3942" s="208">
        <v>1.496</v>
      </c>
      <c r="AE3942" s="208">
        <v>1.482</v>
      </c>
      <c r="AF3942" s="208">
        <v>1.63</v>
      </c>
      <c r="AG3942" s="208">
        <v>0.97899999999999998</v>
      </c>
      <c r="AH3942" s="208">
        <v>0.86299999999999999</v>
      </c>
      <c r="AI3942" s="208">
        <v>0.55900000000000005</v>
      </c>
      <c r="AJ3942" s="24"/>
      <c r="AK3942" s="24"/>
      <c r="AL3942" s="208">
        <v>5.6000000000000001E-2</v>
      </c>
      <c r="AM3942" s="208">
        <v>0.32900000000000001</v>
      </c>
      <c r="AN3942" s="208">
        <v>0.86799999999999999</v>
      </c>
      <c r="AO3942" s="208">
        <v>1.3</v>
      </c>
      <c r="AP3942" s="208">
        <v>1.2</v>
      </c>
      <c r="AQ3942" s="208">
        <v>1.3</v>
      </c>
      <c r="AR3942" s="208">
        <v>1</v>
      </c>
      <c r="AS3942" s="208">
        <v>0.7</v>
      </c>
      <c r="AT3942" s="208">
        <v>2.6680000000000001</v>
      </c>
      <c r="AU3942" s="24"/>
      <c r="AV3942" s="24"/>
      <c r="AW3942" s="24"/>
      <c r="AX3942" s="24"/>
      <c r="AY3942" s="24"/>
      <c r="AZ3942" s="24"/>
      <c r="BA3942" s="208">
        <v>1.1319999999999999</v>
      </c>
      <c r="BB3942" s="21">
        <f t="shared" si="452"/>
        <v>2.6680000000000001</v>
      </c>
      <c r="BC3942" s="21"/>
      <c r="BD3942" s="22">
        <f t="shared" si="453"/>
        <v>3.5860215053763445</v>
      </c>
      <c r="BE3942" s="21"/>
      <c r="BF3942" s="21"/>
      <c r="BG3942" s="10"/>
      <c r="BH3942" s="21">
        <f t="shared" si="449"/>
        <v>0</v>
      </c>
      <c r="BI3942" s="22">
        <f t="shared" si="449"/>
        <v>2.6680000000000007E-3</v>
      </c>
      <c r="BJ3942" s="21"/>
      <c r="BK3942" s="21">
        <v>0</v>
      </c>
      <c r="BL3942" s="22">
        <v>8.0040000000000024E-3</v>
      </c>
      <c r="BM3942" s="21"/>
      <c r="BN3942" s="21">
        <f t="shared" si="451"/>
        <v>0</v>
      </c>
      <c r="BO3942" s="22">
        <f t="shared" si="451"/>
        <v>3.201600000000001E-2</v>
      </c>
      <c r="BP3942" s="21">
        <f t="shared" si="451"/>
        <v>0</v>
      </c>
    </row>
    <row r="3943" spans="1:68" ht="11.1" hidden="1" customHeight="1" outlineLevel="1" collapsed="1" x14ac:dyDescent="0.2">
      <c r="A3943" s="10"/>
      <c r="B3943" s="18"/>
      <c r="C3943" s="18"/>
      <c r="D3943" s="18"/>
      <c r="E3943" s="19" t="s">
        <v>3390</v>
      </c>
      <c r="F3943" s="20"/>
      <c r="G3943" s="20"/>
      <c r="H3943" s="20"/>
      <c r="I3943" s="20"/>
      <c r="J3943" s="20"/>
      <c r="K3943" s="20"/>
      <c r="L3943" s="20"/>
      <c r="M3943" s="20"/>
      <c r="N3943" s="20"/>
      <c r="O3943" s="20"/>
      <c r="P3943" s="20"/>
      <c r="Q3943" s="20"/>
      <c r="R3943" s="20"/>
      <c r="S3943" s="20"/>
      <c r="T3943" s="20"/>
      <c r="U3943" s="20"/>
      <c r="V3943" s="20"/>
      <c r="W3943" s="20"/>
      <c r="X3943" s="20"/>
      <c r="Y3943" s="20"/>
      <c r="Z3943" s="20"/>
      <c r="AA3943" s="20"/>
      <c r="AB3943" s="20"/>
      <c r="AC3943" s="20"/>
      <c r="AD3943" s="20"/>
      <c r="AE3943" s="20"/>
      <c r="AF3943" s="20"/>
      <c r="AG3943" s="20"/>
      <c r="AH3943" s="20"/>
      <c r="AI3943" s="20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9">
        <v>10.586</v>
      </c>
      <c r="AT3943" s="209">
        <v>0.71899999999999997</v>
      </c>
      <c r="AU3943" s="209">
        <v>0.30199999999999999</v>
      </c>
      <c r="AV3943" s="20"/>
      <c r="AW3943" s="20"/>
      <c r="AX3943" s="20"/>
      <c r="AY3943" s="209">
        <v>5.0430000000000001</v>
      </c>
      <c r="AZ3943" s="209">
        <v>1.603</v>
      </c>
      <c r="BA3943" s="209">
        <v>1.9410000000000001</v>
      </c>
      <c r="BB3943" s="21">
        <f t="shared" si="452"/>
        <v>10.586</v>
      </c>
      <c r="BC3943" s="21">
        <f>BF3943</f>
        <v>25.12</v>
      </c>
      <c r="BD3943" s="22">
        <f t="shared" si="453"/>
        <v>14.228494623655914</v>
      </c>
      <c r="BE3943" s="21">
        <f>BC3943-BD3943</f>
        <v>10.891505376344087</v>
      </c>
      <c r="BF3943" s="90">
        <v>25.12</v>
      </c>
      <c r="BG3943" s="10">
        <v>6</v>
      </c>
      <c r="BH3943" s="21">
        <f t="shared" si="449"/>
        <v>1.8689279999999999E-2</v>
      </c>
      <c r="BI3943" s="22">
        <f t="shared" si="449"/>
        <v>1.0586E-2</v>
      </c>
      <c r="BJ3943" s="21">
        <f>BH3943-BI3943</f>
        <v>8.1032799999999992E-3</v>
      </c>
      <c r="BK3943" s="21">
        <v>5.6067839999999994E-2</v>
      </c>
      <c r="BL3943" s="22">
        <v>3.1758000000000002E-2</v>
      </c>
      <c r="BM3943" s="21">
        <v>2.4309839999999992E-2</v>
      </c>
      <c r="BN3943" s="21">
        <f t="shared" si="451"/>
        <v>0.22427135999999998</v>
      </c>
      <c r="BO3943" s="22">
        <f t="shared" si="451"/>
        <v>0.12703200000000001</v>
      </c>
      <c r="BP3943" s="21">
        <f t="shared" si="451"/>
        <v>9.7239359999999969E-2</v>
      </c>
    </row>
    <row r="3944" spans="1:68" ht="11.1" hidden="1" customHeight="1" outlineLevel="2" x14ac:dyDescent="0.2">
      <c r="A3944" s="10"/>
      <c r="B3944" s="18"/>
      <c r="C3944" s="18"/>
      <c r="D3944" s="18"/>
      <c r="E3944" s="23" t="s">
        <v>3391</v>
      </c>
      <c r="F3944" s="24"/>
      <c r="G3944" s="24"/>
      <c r="H3944" s="24"/>
      <c r="I3944" s="24"/>
      <c r="J3944" s="24"/>
      <c r="K3944" s="24"/>
      <c r="L3944" s="24"/>
      <c r="M3944" s="24"/>
      <c r="N3944" s="24"/>
      <c r="O3944" s="24"/>
      <c r="P3944" s="24"/>
      <c r="Q3944" s="24"/>
      <c r="R3944" s="24"/>
      <c r="S3944" s="24"/>
      <c r="T3944" s="24"/>
      <c r="U3944" s="24"/>
      <c r="V3944" s="24"/>
      <c r="W3944" s="24"/>
      <c r="X3944" s="24"/>
      <c r="Y3944" s="24"/>
      <c r="Z3944" s="24"/>
      <c r="AA3944" s="24"/>
      <c r="AB3944" s="24"/>
      <c r="AC3944" s="24"/>
      <c r="AD3944" s="24"/>
      <c r="AE3944" s="24"/>
      <c r="AF3944" s="24"/>
      <c r="AG3944" s="24"/>
      <c r="AH3944" s="24"/>
      <c r="AI3944" s="24"/>
      <c r="AJ3944" s="24"/>
      <c r="AK3944" s="24"/>
      <c r="AL3944" s="24"/>
      <c r="AM3944" s="24"/>
      <c r="AN3944" s="24"/>
      <c r="AO3944" s="24"/>
      <c r="AP3944" s="24"/>
      <c r="AQ3944" s="24"/>
      <c r="AR3944" s="24"/>
      <c r="AS3944" s="208">
        <v>10.586</v>
      </c>
      <c r="AT3944" s="208">
        <v>0.71899999999999997</v>
      </c>
      <c r="AU3944" s="208">
        <v>0.30199999999999999</v>
      </c>
      <c r="AV3944" s="24"/>
      <c r="AW3944" s="24"/>
      <c r="AX3944" s="24"/>
      <c r="AY3944" s="208">
        <v>5.0430000000000001</v>
      </c>
      <c r="AZ3944" s="208">
        <v>1.603</v>
      </c>
      <c r="BA3944" s="208">
        <v>1.9410000000000001</v>
      </c>
      <c r="BB3944" s="21">
        <f t="shared" si="452"/>
        <v>10.586</v>
      </c>
      <c r="BC3944" s="21"/>
      <c r="BD3944" s="22">
        <f t="shared" si="453"/>
        <v>14.228494623655914</v>
      </c>
      <c r="BE3944" s="21"/>
      <c r="BF3944" s="21"/>
      <c r="BG3944" s="10"/>
      <c r="BH3944" s="21">
        <f t="shared" si="449"/>
        <v>0</v>
      </c>
      <c r="BI3944" s="22">
        <f t="shared" si="449"/>
        <v>1.0586E-2</v>
      </c>
      <c r="BJ3944" s="21"/>
      <c r="BK3944" s="21">
        <v>0</v>
      </c>
      <c r="BL3944" s="22">
        <v>3.1758000000000002E-2</v>
      </c>
      <c r="BM3944" s="21"/>
      <c r="BN3944" s="21">
        <f t="shared" si="451"/>
        <v>0</v>
      </c>
      <c r="BO3944" s="22">
        <f t="shared" si="451"/>
        <v>0.12703200000000001</v>
      </c>
      <c r="BP3944" s="21">
        <f t="shared" si="451"/>
        <v>0</v>
      </c>
    </row>
    <row r="3945" spans="1:68" ht="11.1" hidden="1" customHeight="1" outlineLevel="1" collapsed="1" x14ac:dyDescent="0.2">
      <c r="A3945" s="10"/>
      <c r="B3945" s="18"/>
      <c r="C3945" s="18"/>
      <c r="D3945" s="18"/>
      <c r="E3945" s="19" t="s">
        <v>3392</v>
      </c>
      <c r="F3945" s="209">
        <v>14.887</v>
      </c>
      <c r="G3945" s="209">
        <v>7.9219999999999997</v>
      </c>
      <c r="H3945" s="209">
        <v>5.58</v>
      </c>
      <c r="I3945" s="240">
        <v>4.0830000000000002</v>
      </c>
      <c r="J3945" s="240"/>
      <c r="K3945" s="209">
        <v>2.2280000000000002</v>
      </c>
      <c r="L3945" s="20"/>
      <c r="M3945" s="20"/>
      <c r="N3945" s="20"/>
      <c r="O3945" s="209">
        <v>7.3220000000000001</v>
      </c>
      <c r="P3945" s="209">
        <v>5.9359999999999999</v>
      </c>
      <c r="Q3945" s="209">
        <v>7.1630000000000003</v>
      </c>
      <c r="R3945" s="209">
        <v>10.973000000000001</v>
      </c>
      <c r="S3945" s="209">
        <v>6.8159999999999998</v>
      </c>
      <c r="T3945" s="209">
        <v>9.1</v>
      </c>
      <c r="U3945" s="209">
        <v>3.968</v>
      </c>
      <c r="V3945" s="209">
        <v>3.0659999999999998</v>
      </c>
      <c r="W3945" s="209">
        <v>2.2519999999999998</v>
      </c>
      <c r="X3945" s="20"/>
      <c r="Y3945" s="20"/>
      <c r="Z3945" s="20"/>
      <c r="AA3945" s="209">
        <v>9.4580000000000002</v>
      </c>
      <c r="AB3945" s="209">
        <v>4.6180000000000003</v>
      </c>
      <c r="AC3945" s="209">
        <v>7.6749999999999998</v>
      </c>
      <c r="AD3945" s="209">
        <v>8.0500000000000007</v>
      </c>
      <c r="AE3945" s="209">
        <v>9.6999999999999993</v>
      </c>
      <c r="AF3945" s="209">
        <v>11.513999999999999</v>
      </c>
      <c r="AG3945" s="209">
        <v>3.9209999999999998</v>
      </c>
      <c r="AH3945" s="209">
        <v>3.4460000000000002</v>
      </c>
      <c r="AI3945" s="209">
        <v>2.7530000000000001</v>
      </c>
      <c r="AJ3945" s="209">
        <v>1.9</v>
      </c>
      <c r="AK3945" s="20"/>
      <c r="AL3945" s="20"/>
      <c r="AM3945" s="20"/>
      <c r="AN3945" s="209">
        <v>13.26</v>
      </c>
      <c r="AO3945" s="209">
        <v>7.6029999999999998</v>
      </c>
      <c r="AP3945" s="209">
        <v>11.52</v>
      </c>
      <c r="AQ3945" s="209">
        <v>9.9</v>
      </c>
      <c r="AR3945" s="209">
        <v>9.766</v>
      </c>
      <c r="AS3945" s="209">
        <v>4.5</v>
      </c>
      <c r="AT3945" s="209">
        <v>3.8260000000000001</v>
      </c>
      <c r="AU3945" s="209">
        <v>1.649</v>
      </c>
      <c r="AV3945" s="20"/>
      <c r="AW3945" s="20"/>
      <c r="AX3945" s="20"/>
      <c r="AY3945" s="20"/>
      <c r="AZ3945" s="209">
        <v>10.385</v>
      </c>
      <c r="BA3945" s="209">
        <v>7.4930000000000003</v>
      </c>
      <c r="BB3945" s="56">
        <f>BB3946+BB3947+BB3948</f>
        <v>20.742000000000001</v>
      </c>
      <c r="BC3945" s="21">
        <f>BD3945</f>
        <v>27.879032258064516</v>
      </c>
      <c r="BD3945" s="22">
        <f t="shared" si="453"/>
        <v>27.879032258064516</v>
      </c>
      <c r="BE3945" s="21">
        <f>BC3945-BD3945</f>
        <v>0</v>
      </c>
      <c r="BF3945" s="21"/>
      <c r="BG3945" s="10">
        <v>6</v>
      </c>
      <c r="BH3945" s="21">
        <f t="shared" si="449"/>
        <v>2.0742E-2</v>
      </c>
      <c r="BI3945" s="22">
        <f t="shared" si="449"/>
        <v>2.0742E-2</v>
      </c>
      <c r="BJ3945" s="21">
        <f>BH3945-BI3945</f>
        <v>0</v>
      </c>
      <c r="BK3945" s="21">
        <v>6.2226000000000004E-2</v>
      </c>
      <c r="BL3945" s="22">
        <v>6.2226000000000004E-2</v>
      </c>
      <c r="BM3945" s="21">
        <v>0</v>
      </c>
      <c r="BN3945" s="21">
        <f t="shared" si="451"/>
        <v>0.24890400000000001</v>
      </c>
      <c r="BO3945" s="22">
        <f t="shared" si="451"/>
        <v>0.24890400000000001</v>
      </c>
      <c r="BP3945" s="21">
        <f t="shared" si="451"/>
        <v>0</v>
      </c>
    </row>
    <row r="3946" spans="1:68" ht="11.1" hidden="1" customHeight="1" outlineLevel="2" x14ac:dyDescent="0.2">
      <c r="A3946" s="10"/>
      <c r="B3946" s="18"/>
      <c r="C3946" s="18"/>
      <c r="D3946" s="18"/>
      <c r="E3946" s="23" t="s">
        <v>3393</v>
      </c>
      <c r="F3946" s="208">
        <v>6.5670000000000002</v>
      </c>
      <c r="G3946" s="208">
        <v>3.657</v>
      </c>
      <c r="H3946" s="208">
        <v>2.351</v>
      </c>
      <c r="I3946" s="239">
        <v>1.905</v>
      </c>
      <c r="J3946" s="239"/>
      <c r="K3946" s="24"/>
      <c r="L3946" s="24"/>
      <c r="M3946" s="24"/>
      <c r="N3946" s="24"/>
      <c r="O3946" s="208">
        <v>1.004</v>
      </c>
      <c r="P3946" s="208">
        <v>3.0910000000000002</v>
      </c>
      <c r="Q3946" s="208">
        <v>4.1950000000000003</v>
      </c>
      <c r="R3946" s="208">
        <v>6.1429999999999998</v>
      </c>
      <c r="S3946" s="208">
        <v>3.8660000000000001</v>
      </c>
      <c r="T3946" s="208">
        <v>5</v>
      </c>
      <c r="U3946" s="208">
        <v>1.389</v>
      </c>
      <c r="V3946" s="208">
        <v>0.98499999999999999</v>
      </c>
      <c r="W3946" s="208">
        <v>0.58399999999999996</v>
      </c>
      <c r="X3946" s="24"/>
      <c r="Y3946" s="24"/>
      <c r="Z3946" s="24"/>
      <c r="AA3946" s="208">
        <v>0.72199999999999998</v>
      </c>
      <c r="AB3946" s="208">
        <v>2.3199999999999998</v>
      </c>
      <c r="AC3946" s="208">
        <v>4.5259999999999998</v>
      </c>
      <c r="AD3946" s="208">
        <v>4.8499999999999996</v>
      </c>
      <c r="AE3946" s="208">
        <v>4.5</v>
      </c>
      <c r="AF3946" s="208">
        <v>7.3460000000000001</v>
      </c>
      <c r="AG3946" s="208">
        <v>2.5499999999999998</v>
      </c>
      <c r="AH3946" s="208">
        <v>2.3119999999999998</v>
      </c>
      <c r="AI3946" s="208">
        <v>0.52500000000000002</v>
      </c>
      <c r="AJ3946" s="208">
        <v>2.1999999999999999E-2</v>
      </c>
      <c r="AK3946" s="24"/>
      <c r="AL3946" s="24"/>
      <c r="AM3946" s="24"/>
      <c r="AN3946" s="208">
        <v>3.7629999999999999</v>
      </c>
      <c r="AO3946" s="208">
        <v>4.62</v>
      </c>
      <c r="AP3946" s="208">
        <v>6.8529999999999998</v>
      </c>
      <c r="AQ3946" s="208">
        <v>4.5</v>
      </c>
      <c r="AR3946" s="208">
        <v>6.0839999999999996</v>
      </c>
      <c r="AS3946" s="208">
        <v>2.5</v>
      </c>
      <c r="AT3946" s="208">
        <v>0.46200000000000002</v>
      </c>
      <c r="AU3946" s="208">
        <v>0.78500000000000003</v>
      </c>
      <c r="AV3946" s="24"/>
      <c r="AW3946" s="24"/>
      <c r="AX3946" s="24"/>
      <c r="AY3946" s="24"/>
      <c r="AZ3946" s="208">
        <v>5.3819999999999997</v>
      </c>
      <c r="BA3946" s="208">
        <v>4.7460000000000004</v>
      </c>
      <c r="BB3946" s="21">
        <f t="shared" si="452"/>
        <v>7.3460000000000001</v>
      </c>
      <c r="BC3946" s="21"/>
      <c r="BD3946" s="22">
        <f t="shared" si="453"/>
        <v>9.8736559139784941</v>
      </c>
      <c r="BE3946" s="21"/>
      <c r="BF3946" s="21"/>
      <c r="BG3946" s="10"/>
      <c r="BH3946" s="21">
        <f t="shared" si="449"/>
        <v>0</v>
      </c>
      <c r="BI3946" s="22">
        <f t="shared" si="449"/>
        <v>7.3459999999999992E-3</v>
      </c>
      <c r="BJ3946" s="21"/>
      <c r="BK3946" s="21">
        <v>0</v>
      </c>
      <c r="BL3946" s="22">
        <v>2.2037999999999999E-2</v>
      </c>
      <c r="BM3946" s="21"/>
      <c r="BN3946" s="21">
        <f t="shared" si="451"/>
        <v>0</v>
      </c>
      <c r="BO3946" s="22">
        <f t="shared" si="451"/>
        <v>8.8151999999999994E-2</v>
      </c>
      <c r="BP3946" s="21">
        <f t="shared" si="451"/>
        <v>0</v>
      </c>
    </row>
    <row r="3947" spans="1:68" ht="11.1" hidden="1" customHeight="1" outlineLevel="2" x14ac:dyDescent="0.2">
      <c r="A3947" s="10"/>
      <c r="B3947" s="18"/>
      <c r="C3947" s="18"/>
      <c r="D3947" s="18"/>
      <c r="E3947" s="23" t="s">
        <v>3394</v>
      </c>
      <c r="F3947" s="208">
        <v>5.306</v>
      </c>
      <c r="G3947" s="208">
        <v>2.5950000000000002</v>
      </c>
      <c r="H3947" s="208">
        <v>2.1640000000000001</v>
      </c>
      <c r="I3947" s="239">
        <v>1.349</v>
      </c>
      <c r="J3947" s="239"/>
      <c r="K3947" s="208">
        <v>2.2280000000000002</v>
      </c>
      <c r="L3947" s="24"/>
      <c r="M3947" s="24"/>
      <c r="N3947" s="24"/>
      <c r="O3947" s="24"/>
      <c r="P3947" s="208">
        <v>0.6</v>
      </c>
      <c r="Q3947" s="208">
        <v>2.2450000000000001</v>
      </c>
      <c r="R3947" s="208">
        <v>3.238</v>
      </c>
      <c r="S3947" s="208">
        <v>2.1930000000000001</v>
      </c>
      <c r="T3947" s="208">
        <v>2.9</v>
      </c>
      <c r="U3947" s="208">
        <v>1.4019999999999999</v>
      </c>
      <c r="V3947" s="208">
        <v>1.07</v>
      </c>
      <c r="W3947" s="208">
        <v>0.58699999999999997</v>
      </c>
      <c r="X3947" s="24"/>
      <c r="Y3947" s="24"/>
      <c r="Z3947" s="24"/>
      <c r="AA3947" s="208">
        <v>0.64600000000000002</v>
      </c>
      <c r="AB3947" s="208">
        <v>1.2569999999999999</v>
      </c>
      <c r="AC3947" s="208">
        <v>2.5339999999999998</v>
      </c>
      <c r="AD3947" s="208">
        <v>2.4180000000000001</v>
      </c>
      <c r="AE3947" s="208">
        <v>2</v>
      </c>
      <c r="AF3947" s="208">
        <v>4.1680000000000001</v>
      </c>
      <c r="AG3947" s="208">
        <v>1.371</v>
      </c>
      <c r="AH3947" s="208">
        <v>1.1080000000000001</v>
      </c>
      <c r="AI3947" s="208">
        <v>0.65100000000000002</v>
      </c>
      <c r="AJ3947" s="208">
        <v>3.4000000000000002E-2</v>
      </c>
      <c r="AK3947" s="24"/>
      <c r="AL3947" s="24"/>
      <c r="AM3947" s="24"/>
      <c r="AN3947" s="208">
        <v>2.028</v>
      </c>
      <c r="AO3947" s="208">
        <v>2.3570000000000002</v>
      </c>
      <c r="AP3947" s="208">
        <v>3.5529999999999999</v>
      </c>
      <c r="AQ3947" s="208">
        <v>2.2000000000000002</v>
      </c>
      <c r="AR3947" s="208">
        <v>3.6819999999999999</v>
      </c>
      <c r="AS3947" s="208">
        <v>1</v>
      </c>
      <c r="AT3947" s="208">
        <v>2.597</v>
      </c>
      <c r="AU3947" s="208">
        <v>0.49</v>
      </c>
      <c r="AV3947" s="24"/>
      <c r="AW3947" s="24"/>
      <c r="AX3947" s="24"/>
      <c r="AY3947" s="24"/>
      <c r="AZ3947" s="208">
        <v>1.722</v>
      </c>
      <c r="BA3947" s="208">
        <v>2.34</v>
      </c>
      <c r="BB3947" s="21">
        <f t="shared" si="452"/>
        <v>5.306</v>
      </c>
      <c r="BC3947" s="21"/>
      <c r="BD3947" s="22">
        <f t="shared" si="453"/>
        <v>7.131720430107527</v>
      </c>
      <c r="BE3947" s="21"/>
      <c r="BF3947" s="21"/>
      <c r="BG3947" s="10"/>
      <c r="BH3947" s="21">
        <f t="shared" si="449"/>
        <v>0</v>
      </c>
      <c r="BI3947" s="22">
        <f t="shared" si="449"/>
        <v>5.306E-3</v>
      </c>
      <c r="BJ3947" s="21"/>
      <c r="BK3947" s="21">
        <v>0</v>
      </c>
      <c r="BL3947" s="22">
        <v>1.5918000000000002E-2</v>
      </c>
      <c r="BM3947" s="21"/>
      <c r="BN3947" s="21">
        <f t="shared" si="451"/>
        <v>0</v>
      </c>
      <c r="BO3947" s="22">
        <f t="shared" si="451"/>
        <v>6.3672000000000006E-2</v>
      </c>
      <c r="BP3947" s="21">
        <f t="shared" si="451"/>
        <v>0</v>
      </c>
    </row>
    <row r="3948" spans="1:68" ht="11.1" hidden="1" customHeight="1" outlineLevel="2" x14ac:dyDescent="0.2">
      <c r="A3948" s="10"/>
      <c r="B3948" s="18"/>
      <c r="C3948" s="18"/>
      <c r="D3948" s="18"/>
      <c r="E3948" s="23" t="s">
        <v>3395</v>
      </c>
      <c r="F3948" s="208">
        <v>3.0139999999999998</v>
      </c>
      <c r="G3948" s="208">
        <v>1.67</v>
      </c>
      <c r="H3948" s="208">
        <v>1.0649999999999999</v>
      </c>
      <c r="I3948" s="239">
        <v>0.82899999999999996</v>
      </c>
      <c r="J3948" s="239"/>
      <c r="K3948" s="24"/>
      <c r="L3948" s="24"/>
      <c r="M3948" s="24"/>
      <c r="N3948" s="24"/>
      <c r="O3948" s="208">
        <v>6.3179999999999996</v>
      </c>
      <c r="P3948" s="208">
        <v>2.2450000000000001</v>
      </c>
      <c r="Q3948" s="208">
        <v>0.72299999999999998</v>
      </c>
      <c r="R3948" s="208">
        <v>1.5920000000000001</v>
      </c>
      <c r="S3948" s="208">
        <v>0.75700000000000001</v>
      </c>
      <c r="T3948" s="208">
        <v>1.2</v>
      </c>
      <c r="U3948" s="208">
        <v>1.177</v>
      </c>
      <c r="V3948" s="208">
        <v>1.0109999999999999</v>
      </c>
      <c r="W3948" s="208">
        <v>1.081</v>
      </c>
      <c r="X3948" s="24"/>
      <c r="Y3948" s="24"/>
      <c r="Z3948" s="24"/>
      <c r="AA3948" s="208">
        <v>8.09</v>
      </c>
      <c r="AB3948" s="208">
        <v>1.0409999999999999</v>
      </c>
      <c r="AC3948" s="208">
        <v>0.61499999999999999</v>
      </c>
      <c r="AD3948" s="208">
        <v>0.78200000000000003</v>
      </c>
      <c r="AE3948" s="208">
        <v>3.2</v>
      </c>
      <c r="AF3948" s="24"/>
      <c r="AG3948" s="24"/>
      <c r="AH3948" s="208">
        <v>2.5999999999999999E-2</v>
      </c>
      <c r="AI3948" s="208">
        <v>1.577</v>
      </c>
      <c r="AJ3948" s="208">
        <v>1.8440000000000001</v>
      </c>
      <c r="AK3948" s="24"/>
      <c r="AL3948" s="24"/>
      <c r="AM3948" s="24"/>
      <c r="AN3948" s="208">
        <v>7.4690000000000003</v>
      </c>
      <c r="AO3948" s="208">
        <v>0.626</v>
      </c>
      <c r="AP3948" s="208">
        <v>1.1140000000000001</v>
      </c>
      <c r="AQ3948" s="208">
        <v>3.2</v>
      </c>
      <c r="AR3948" s="24"/>
      <c r="AS3948" s="208">
        <v>1</v>
      </c>
      <c r="AT3948" s="208">
        <v>0.76700000000000002</v>
      </c>
      <c r="AU3948" s="208">
        <v>0.374</v>
      </c>
      <c r="AV3948" s="24"/>
      <c r="AW3948" s="24"/>
      <c r="AX3948" s="24"/>
      <c r="AY3948" s="24"/>
      <c r="AZ3948" s="208">
        <v>3.2810000000000001</v>
      </c>
      <c r="BA3948" s="208">
        <v>0.40699999999999997</v>
      </c>
      <c r="BB3948" s="21">
        <f t="shared" si="452"/>
        <v>8.09</v>
      </c>
      <c r="BC3948" s="21"/>
      <c r="BD3948" s="22">
        <f t="shared" si="453"/>
        <v>10.873655913978494</v>
      </c>
      <c r="BE3948" s="21"/>
      <c r="BF3948" s="21"/>
      <c r="BG3948" s="10"/>
      <c r="BH3948" s="21">
        <f t="shared" si="449"/>
        <v>0</v>
      </c>
      <c r="BI3948" s="22">
        <f t="shared" si="449"/>
        <v>8.0899999999999982E-3</v>
      </c>
      <c r="BJ3948" s="21"/>
      <c r="BK3948" s="21">
        <v>0</v>
      </c>
      <c r="BL3948" s="22">
        <v>2.4269999999999993E-2</v>
      </c>
      <c r="BM3948" s="21"/>
      <c r="BN3948" s="21">
        <f t="shared" si="451"/>
        <v>0</v>
      </c>
      <c r="BO3948" s="22">
        <f t="shared" si="451"/>
        <v>9.7079999999999972E-2</v>
      </c>
      <c r="BP3948" s="21">
        <f t="shared" si="451"/>
        <v>0</v>
      </c>
    </row>
    <row r="3949" spans="1:68" ht="11.1" customHeight="1" outlineLevel="1" collapsed="1" x14ac:dyDescent="0.2">
      <c r="A3949" s="10"/>
      <c r="B3949" s="18"/>
      <c r="C3949" s="18"/>
      <c r="D3949" s="18"/>
      <c r="E3949" s="19" t="s">
        <v>3396</v>
      </c>
      <c r="F3949" s="209">
        <v>2.6</v>
      </c>
      <c r="G3949" s="20"/>
      <c r="H3949" s="20"/>
      <c r="I3949" s="240">
        <v>3.972</v>
      </c>
      <c r="J3949" s="240"/>
      <c r="K3949" s="20"/>
      <c r="L3949" s="20"/>
      <c r="M3949" s="20"/>
      <c r="N3949" s="20"/>
      <c r="O3949" s="20"/>
      <c r="P3949" s="209">
        <v>11.545</v>
      </c>
      <c r="Q3949" s="20"/>
      <c r="R3949" s="209">
        <v>3.871</v>
      </c>
      <c r="S3949" s="20"/>
      <c r="T3949" s="20"/>
      <c r="U3949" s="20"/>
      <c r="V3949" s="20"/>
      <c r="W3949" s="20"/>
      <c r="X3949" s="20"/>
      <c r="Y3949" s="20"/>
      <c r="Z3949" s="20"/>
      <c r="AA3949" s="20"/>
      <c r="AB3949" s="20"/>
      <c r="AC3949" s="20"/>
      <c r="AD3949" s="20"/>
      <c r="AE3949" s="20"/>
      <c r="AF3949" s="209">
        <v>0.35</v>
      </c>
      <c r="AG3949" s="209">
        <v>0.73</v>
      </c>
      <c r="AH3949" s="209">
        <v>0.29799999999999999</v>
      </c>
      <c r="AI3949" s="20"/>
      <c r="AJ3949" s="20"/>
      <c r="AK3949" s="20"/>
      <c r="AL3949" s="20"/>
      <c r="AM3949" s="20"/>
      <c r="AN3949" s="209">
        <v>1.228</v>
      </c>
      <c r="AO3949" s="209">
        <v>1.607</v>
      </c>
      <c r="AP3949" s="209">
        <v>1.4370000000000001</v>
      </c>
      <c r="AQ3949" s="209">
        <v>1.8</v>
      </c>
      <c r="AR3949" s="209">
        <v>1.5</v>
      </c>
      <c r="AS3949" s="209">
        <v>1.4159999999999999</v>
      </c>
      <c r="AT3949" s="209">
        <v>0.504</v>
      </c>
      <c r="AU3949" s="209">
        <v>0.20799999999999999</v>
      </c>
      <c r="AV3949" s="20"/>
      <c r="AW3949" s="20"/>
      <c r="AX3949" s="20"/>
      <c r="AY3949" s="209">
        <v>0.14699999999999999</v>
      </c>
      <c r="AZ3949" s="209">
        <v>0.29099999999999998</v>
      </c>
      <c r="BA3949" s="209">
        <v>0.95799999999999996</v>
      </c>
      <c r="BB3949" s="21">
        <f t="shared" si="452"/>
        <v>11.545</v>
      </c>
      <c r="BC3949" s="21">
        <f>BD3949</f>
        <v>15.51747311827957</v>
      </c>
      <c r="BD3949" s="22">
        <f t="shared" si="453"/>
        <v>15.51747311827957</v>
      </c>
      <c r="BE3949" s="21">
        <f>BC3949-BD3949</f>
        <v>0</v>
      </c>
      <c r="BF3949" s="91">
        <v>3.9</v>
      </c>
      <c r="BG3949" s="10">
        <v>7</v>
      </c>
      <c r="BH3949" s="21">
        <f t="shared" ref="BH3949:BI4012" si="454">(BC3949*24*31/1000000)</f>
        <v>1.1545E-2</v>
      </c>
      <c r="BI3949" s="22">
        <f t="shared" si="454"/>
        <v>1.1545E-2</v>
      </c>
      <c r="BJ3949" s="21">
        <f>BH3949-BI3949</f>
        <v>0</v>
      </c>
      <c r="BK3949" s="21">
        <v>3.4634999999999999E-2</v>
      </c>
      <c r="BL3949" s="22">
        <v>3.4634999999999999E-2</v>
      </c>
      <c r="BM3949" s="21">
        <v>0</v>
      </c>
      <c r="BN3949" s="21">
        <f t="shared" si="451"/>
        <v>0.13854</v>
      </c>
      <c r="BO3949" s="22">
        <f t="shared" si="451"/>
        <v>0.13854</v>
      </c>
      <c r="BP3949" s="21">
        <f t="shared" si="451"/>
        <v>0</v>
      </c>
    </row>
    <row r="3950" spans="1:68" ht="11.1" hidden="1" customHeight="1" outlineLevel="2" x14ac:dyDescent="0.2">
      <c r="A3950" s="10"/>
      <c r="B3950" s="18"/>
      <c r="C3950" s="18"/>
      <c r="D3950" s="18"/>
      <c r="E3950" s="23" t="s">
        <v>3397</v>
      </c>
      <c r="F3950" s="208">
        <v>2.6</v>
      </c>
      <c r="G3950" s="24"/>
      <c r="H3950" s="24"/>
      <c r="I3950" s="239">
        <v>3.972</v>
      </c>
      <c r="J3950" s="239"/>
      <c r="K3950" s="24"/>
      <c r="L3950" s="24"/>
      <c r="M3950" s="24"/>
      <c r="N3950" s="24"/>
      <c r="O3950" s="24"/>
      <c r="P3950" s="208">
        <v>11.545</v>
      </c>
      <c r="Q3950" s="24"/>
      <c r="R3950" s="208">
        <v>3.871</v>
      </c>
      <c r="S3950" s="24"/>
      <c r="T3950" s="24"/>
      <c r="U3950" s="24"/>
      <c r="V3950" s="24"/>
      <c r="W3950" s="24"/>
      <c r="X3950" s="24"/>
      <c r="Y3950" s="24"/>
      <c r="Z3950" s="24"/>
      <c r="AA3950" s="24"/>
      <c r="AB3950" s="24"/>
      <c r="AC3950" s="24"/>
      <c r="AD3950" s="24"/>
      <c r="AE3950" s="24"/>
      <c r="AF3950" s="208">
        <v>0.35</v>
      </c>
      <c r="AG3950" s="208">
        <v>0.73</v>
      </c>
      <c r="AH3950" s="208">
        <v>0.29799999999999999</v>
      </c>
      <c r="AI3950" s="24"/>
      <c r="AJ3950" s="24"/>
      <c r="AK3950" s="24"/>
      <c r="AL3950" s="24"/>
      <c r="AM3950" s="24"/>
      <c r="AN3950" s="208">
        <v>1.228</v>
      </c>
      <c r="AO3950" s="208">
        <v>1.607</v>
      </c>
      <c r="AP3950" s="208">
        <v>1.4370000000000001</v>
      </c>
      <c r="AQ3950" s="208">
        <v>1.8</v>
      </c>
      <c r="AR3950" s="208">
        <v>1.5</v>
      </c>
      <c r="AS3950" s="208">
        <v>1.4159999999999999</v>
      </c>
      <c r="AT3950" s="208">
        <v>0.504</v>
      </c>
      <c r="AU3950" s="208">
        <v>0.20799999999999999</v>
      </c>
      <c r="AV3950" s="24"/>
      <c r="AW3950" s="24"/>
      <c r="AX3950" s="24"/>
      <c r="AY3950" s="208">
        <v>0.14699999999999999</v>
      </c>
      <c r="AZ3950" s="208">
        <v>0.29099999999999998</v>
      </c>
      <c r="BA3950" s="208">
        <v>0.95799999999999996</v>
      </c>
      <c r="BB3950" s="21">
        <f t="shared" si="452"/>
        <v>11.545</v>
      </c>
      <c r="BC3950" s="21"/>
      <c r="BD3950" s="22">
        <f t="shared" si="453"/>
        <v>15.51747311827957</v>
      </c>
      <c r="BE3950" s="21"/>
      <c r="BF3950" s="21"/>
      <c r="BG3950" s="10"/>
      <c r="BH3950" s="21">
        <f t="shared" si="454"/>
        <v>0</v>
      </c>
      <c r="BI3950" s="22">
        <f t="shared" si="454"/>
        <v>1.1545E-2</v>
      </c>
      <c r="BJ3950" s="21"/>
      <c r="BK3950" s="21">
        <v>0</v>
      </c>
      <c r="BL3950" s="22">
        <v>3.4634999999999999E-2</v>
      </c>
      <c r="BM3950" s="21"/>
      <c r="BN3950" s="21">
        <f t="shared" si="451"/>
        <v>0</v>
      </c>
      <c r="BO3950" s="22">
        <f t="shared" si="451"/>
        <v>0.13854</v>
      </c>
      <c r="BP3950" s="21">
        <f t="shared" si="451"/>
        <v>0</v>
      </c>
    </row>
    <row r="3951" spans="1:68" ht="11.1" hidden="1" customHeight="1" outlineLevel="1" collapsed="1" x14ac:dyDescent="0.2">
      <c r="A3951" s="10"/>
      <c r="B3951" s="18"/>
      <c r="C3951" s="18"/>
      <c r="D3951" s="18"/>
      <c r="E3951" s="19" t="s">
        <v>3398</v>
      </c>
      <c r="F3951" s="209">
        <v>3.556</v>
      </c>
      <c r="G3951" s="209">
        <v>2.9089999999999998</v>
      </c>
      <c r="H3951" s="209">
        <v>2.508</v>
      </c>
      <c r="I3951" s="240">
        <v>1.83</v>
      </c>
      <c r="J3951" s="240"/>
      <c r="K3951" s="20"/>
      <c r="L3951" s="20"/>
      <c r="M3951" s="20"/>
      <c r="N3951" s="20"/>
      <c r="O3951" s="20"/>
      <c r="P3951" s="209">
        <v>1.2130000000000001</v>
      </c>
      <c r="Q3951" s="209">
        <v>2.2930000000000001</v>
      </c>
      <c r="R3951" s="209">
        <v>2.9159999999999999</v>
      </c>
      <c r="S3951" s="209">
        <v>6.94</v>
      </c>
      <c r="T3951" s="209">
        <v>1.9950000000000001</v>
      </c>
      <c r="U3951" s="209">
        <v>1.528</v>
      </c>
      <c r="V3951" s="209">
        <v>0.87</v>
      </c>
      <c r="W3951" s="20"/>
      <c r="X3951" s="20"/>
      <c r="Y3951" s="20"/>
      <c r="Z3951" s="20"/>
      <c r="AA3951" s="20"/>
      <c r="AB3951" s="209">
        <v>0.97299999999999998</v>
      </c>
      <c r="AC3951" s="209">
        <v>2.0230000000000001</v>
      </c>
      <c r="AD3951" s="209">
        <v>1.498</v>
      </c>
      <c r="AE3951" s="209">
        <v>2.2759999999999998</v>
      </c>
      <c r="AF3951" s="209">
        <v>3.5059999999999998</v>
      </c>
      <c r="AG3951" s="209">
        <v>1.0089999999999999</v>
      </c>
      <c r="AH3951" s="209">
        <v>0.86</v>
      </c>
      <c r="AI3951" s="20"/>
      <c r="AJ3951" s="209">
        <v>5.3999999999999999E-2</v>
      </c>
      <c r="AK3951" s="20"/>
      <c r="AL3951" s="20"/>
      <c r="AM3951" s="20"/>
      <c r="AN3951" s="209">
        <v>1.1719999999999999</v>
      </c>
      <c r="AO3951" s="209">
        <v>2</v>
      </c>
      <c r="AP3951" s="209">
        <v>2.464</v>
      </c>
      <c r="AQ3951" s="209">
        <v>2.0739999999999998</v>
      </c>
      <c r="AR3951" s="209">
        <v>2.3620000000000001</v>
      </c>
      <c r="AS3951" s="209">
        <v>1.607</v>
      </c>
      <c r="AT3951" s="209">
        <v>0.95799999999999996</v>
      </c>
      <c r="AU3951" s="209">
        <v>0.34300000000000003</v>
      </c>
      <c r="AV3951" s="20"/>
      <c r="AW3951" s="20"/>
      <c r="AX3951" s="20"/>
      <c r="AY3951" s="20"/>
      <c r="AZ3951" s="209">
        <v>0.9</v>
      </c>
      <c r="BA3951" s="209">
        <v>1.1719999999999999</v>
      </c>
      <c r="BB3951" s="56">
        <f>BB3952+BB3953+BB3954</f>
        <v>8.4450000000000003</v>
      </c>
      <c r="BC3951" s="21">
        <f>BD3951</f>
        <v>11.350806451612904</v>
      </c>
      <c r="BD3951" s="22">
        <f t="shared" si="453"/>
        <v>11.350806451612904</v>
      </c>
      <c r="BE3951" s="21">
        <f>BC3951-BD3951</f>
        <v>0</v>
      </c>
      <c r="BF3951" s="90">
        <v>8.24</v>
      </c>
      <c r="BG3951" s="10">
        <v>6</v>
      </c>
      <c r="BH3951" s="21">
        <f t="shared" si="454"/>
        <v>8.4449999999999994E-3</v>
      </c>
      <c r="BI3951" s="22">
        <f t="shared" si="454"/>
        <v>8.4449999999999994E-3</v>
      </c>
      <c r="BJ3951" s="21">
        <f>BH3951-BI3951</f>
        <v>0</v>
      </c>
      <c r="BK3951" s="21">
        <v>2.5334999999999996E-2</v>
      </c>
      <c r="BL3951" s="22">
        <v>2.5334999999999996E-2</v>
      </c>
      <c r="BM3951" s="21">
        <v>0</v>
      </c>
      <c r="BN3951" s="21">
        <f t="shared" si="451"/>
        <v>0.10133999999999999</v>
      </c>
      <c r="BO3951" s="22">
        <f t="shared" si="451"/>
        <v>0.10133999999999999</v>
      </c>
      <c r="BP3951" s="21">
        <f t="shared" si="451"/>
        <v>0</v>
      </c>
    </row>
    <row r="3952" spans="1:68" ht="11.1" hidden="1" customHeight="1" outlineLevel="2" x14ac:dyDescent="0.2">
      <c r="A3952" s="10"/>
      <c r="B3952" s="18"/>
      <c r="C3952" s="18"/>
      <c r="D3952" s="18"/>
      <c r="E3952" s="23" t="s">
        <v>3399</v>
      </c>
      <c r="F3952" s="208">
        <v>1.0940000000000001</v>
      </c>
      <c r="G3952" s="208">
        <v>0.95099999999999996</v>
      </c>
      <c r="H3952" s="208">
        <v>0.89800000000000002</v>
      </c>
      <c r="I3952" s="239">
        <v>0.65500000000000003</v>
      </c>
      <c r="J3952" s="239"/>
      <c r="K3952" s="24"/>
      <c r="L3952" s="24"/>
      <c r="M3952" s="24"/>
      <c r="N3952" s="24"/>
      <c r="O3952" s="24"/>
      <c r="P3952" s="208">
        <v>0.49</v>
      </c>
      <c r="Q3952" s="208">
        <v>0.82499999999999996</v>
      </c>
      <c r="R3952" s="208">
        <v>1.004</v>
      </c>
      <c r="S3952" s="208">
        <v>1</v>
      </c>
      <c r="T3952" s="208">
        <v>0.96399999999999997</v>
      </c>
      <c r="U3952" s="208">
        <v>0.88900000000000001</v>
      </c>
      <c r="V3952" s="208">
        <v>0.45400000000000001</v>
      </c>
      <c r="W3952" s="24"/>
      <c r="X3952" s="24"/>
      <c r="Y3952" s="24"/>
      <c r="Z3952" s="24"/>
      <c r="AA3952" s="24"/>
      <c r="AB3952" s="208">
        <v>0.57399999999999995</v>
      </c>
      <c r="AC3952" s="208">
        <v>1.071</v>
      </c>
      <c r="AD3952" s="208">
        <v>0.81899999999999995</v>
      </c>
      <c r="AE3952" s="208">
        <v>1.1870000000000001</v>
      </c>
      <c r="AF3952" s="208">
        <v>1.1679999999999999</v>
      </c>
      <c r="AG3952" s="208">
        <v>0.57099999999999995</v>
      </c>
      <c r="AH3952" s="208">
        <v>0.47699999999999998</v>
      </c>
      <c r="AI3952" s="24"/>
      <c r="AJ3952" s="24"/>
      <c r="AK3952" s="24"/>
      <c r="AL3952" s="24"/>
      <c r="AM3952" s="24"/>
      <c r="AN3952" s="208">
        <v>0.72799999999999998</v>
      </c>
      <c r="AO3952" s="208">
        <v>0.8</v>
      </c>
      <c r="AP3952" s="208">
        <v>1.1890000000000001</v>
      </c>
      <c r="AQ3952" s="208">
        <v>1.014</v>
      </c>
      <c r="AR3952" s="208">
        <v>1.145</v>
      </c>
      <c r="AS3952" s="208">
        <v>0.876</v>
      </c>
      <c r="AT3952" s="208">
        <v>0.54400000000000004</v>
      </c>
      <c r="AU3952" s="208">
        <v>0.25</v>
      </c>
      <c r="AV3952" s="24"/>
      <c r="AW3952" s="24"/>
      <c r="AX3952" s="24"/>
      <c r="AY3952" s="24"/>
      <c r="AZ3952" s="208">
        <v>0.5</v>
      </c>
      <c r="BA3952" s="208">
        <v>0.78600000000000003</v>
      </c>
      <c r="BB3952" s="21">
        <f t="shared" si="452"/>
        <v>1.1890000000000001</v>
      </c>
      <c r="BC3952" s="21"/>
      <c r="BD3952" s="22">
        <f t="shared" si="453"/>
        <v>1.5981182795698925</v>
      </c>
      <c r="BE3952" s="21"/>
      <c r="BF3952" s="21"/>
      <c r="BG3952" s="10"/>
      <c r="BH3952" s="21">
        <f t="shared" si="454"/>
        <v>0</v>
      </c>
      <c r="BI3952" s="22">
        <f t="shared" si="454"/>
        <v>1.1890000000000002E-3</v>
      </c>
      <c r="BJ3952" s="21"/>
      <c r="BK3952" s="21">
        <v>0</v>
      </c>
      <c r="BL3952" s="22">
        <v>3.5670000000000007E-3</v>
      </c>
      <c r="BM3952" s="21"/>
      <c r="BN3952" s="21">
        <f t="shared" si="451"/>
        <v>0</v>
      </c>
      <c r="BO3952" s="22">
        <f t="shared" si="451"/>
        <v>1.4268000000000003E-2</v>
      </c>
      <c r="BP3952" s="21">
        <f t="shared" si="451"/>
        <v>0</v>
      </c>
    </row>
    <row r="3953" spans="1:68" ht="11.1" hidden="1" customHeight="1" outlineLevel="2" x14ac:dyDescent="0.2">
      <c r="A3953" s="10"/>
      <c r="B3953" s="18"/>
      <c r="C3953" s="18"/>
      <c r="D3953" s="18"/>
      <c r="E3953" s="23" t="s">
        <v>3400</v>
      </c>
      <c r="F3953" s="208">
        <v>1.696</v>
      </c>
      <c r="G3953" s="208">
        <v>0.81699999999999995</v>
      </c>
      <c r="H3953" s="208">
        <v>0.73599999999999999</v>
      </c>
      <c r="I3953" s="239">
        <v>0.498</v>
      </c>
      <c r="J3953" s="239"/>
      <c r="K3953" s="24"/>
      <c r="L3953" s="24"/>
      <c r="M3953" s="24"/>
      <c r="N3953" s="24"/>
      <c r="O3953" s="24"/>
      <c r="P3953" s="208">
        <v>0.44600000000000001</v>
      </c>
      <c r="Q3953" s="208">
        <v>0.66100000000000003</v>
      </c>
      <c r="R3953" s="208">
        <v>1.319</v>
      </c>
      <c r="S3953" s="208">
        <v>0.38</v>
      </c>
      <c r="T3953" s="208">
        <v>1.0309999999999999</v>
      </c>
      <c r="U3953" s="208">
        <v>0.63900000000000001</v>
      </c>
      <c r="V3953" s="208">
        <v>0.41599999999999998</v>
      </c>
      <c r="W3953" s="24"/>
      <c r="X3953" s="24"/>
      <c r="Y3953" s="24"/>
      <c r="Z3953" s="24"/>
      <c r="AA3953" s="24"/>
      <c r="AB3953" s="208">
        <v>0.39900000000000002</v>
      </c>
      <c r="AC3953" s="208">
        <v>0.95199999999999996</v>
      </c>
      <c r="AD3953" s="208">
        <v>0.67900000000000005</v>
      </c>
      <c r="AE3953" s="208">
        <v>1.0760000000000001</v>
      </c>
      <c r="AF3953" s="208">
        <v>1.038</v>
      </c>
      <c r="AG3953" s="208">
        <v>0.438</v>
      </c>
      <c r="AH3953" s="208">
        <v>0.38300000000000001</v>
      </c>
      <c r="AI3953" s="24"/>
      <c r="AJ3953" s="208">
        <v>5.3999999999999999E-2</v>
      </c>
      <c r="AK3953" s="24"/>
      <c r="AL3953" s="24"/>
      <c r="AM3953" s="24"/>
      <c r="AN3953" s="208">
        <v>0.44400000000000001</v>
      </c>
      <c r="AO3953" s="208">
        <v>0.7</v>
      </c>
      <c r="AP3953" s="208">
        <v>1.2749999999999999</v>
      </c>
      <c r="AQ3953" s="208">
        <v>1.06</v>
      </c>
      <c r="AR3953" s="208">
        <v>1.2170000000000001</v>
      </c>
      <c r="AS3953" s="208">
        <v>0.73099999999999998</v>
      </c>
      <c r="AT3953" s="208">
        <v>0.41399999999999998</v>
      </c>
      <c r="AU3953" s="208">
        <v>9.2999999999999999E-2</v>
      </c>
      <c r="AV3953" s="24"/>
      <c r="AW3953" s="24"/>
      <c r="AX3953" s="24"/>
      <c r="AY3953" s="24"/>
      <c r="AZ3953" s="208">
        <v>0.4</v>
      </c>
      <c r="BA3953" s="208">
        <v>0.38600000000000001</v>
      </c>
      <c r="BB3953" s="21">
        <f t="shared" si="452"/>
        <v>1.696</v>
      </c>
      <c r="BC3953" s="21"/>
      <c r="BD3953" s="22">
        <f t="shared" si="453"/>
        <v>2.279569892473118</v>
      </c>
      <c r="BE3953" s="21"/>
      <c r="BF3953" s="21"/>
      <c r="BG3953" s="10"/>
      <c r="BH3953" s="21">
        <f t="shared" si="454"/>
        <v>0</v>
      </c>
      <c r="BI3953" s="22">
        <f t="shared" si="454"/>
        <v>1.6959999999999998E-3</v>
      </c>
      <c r="BJ3953" s="21"/>
      <c r="BK3953" s="21">
        <v>0</v>
      </c>
      <c r="BL3953" s="22">
        <v>5.0879999999999996E-3</v>
      </c>
      <c r="BM3953" s="21"/>
      <c r="BN3953" s="21">
        <f t="shared" si="451"/>
        <v>0</v>
      </c>
      <c r="BO3953" s="22">
        <f t="shared" si="451"/>
        <v>2.0351999999999999E-2</v>
      </c>
      <c r="BP3953" s="21">
        <f t="shared" si="451"/>
        <v>0</v>
      </c>
    </row>
    <row r="3954" spans="1:68" ht="11.1" hidden="1" customHeight="1" outlineLevel="2" x14ac:dyDescent="0.2">
      <c r="A3954" s="10"/>
      <c r="B3954" s="18"/>
      <c r="C3954" s="18"/>
      <c r="D3954" s="18"/>
      <c r="E3954" s="23" t="s">
        <v>3401</v>
      </c>
      <c r="F3954" s="208">
        <v>0.76600000000000001</v>
      </c>
      <c r="G3954" s="208">
        <v>1.141</v>
      </c>
      <c r="H3954" s="208">
        <v>0.874</v>
      </c>
      <c r="I3954" s="239">
        <v>0.67700000000000005</v>
      </c>
      <c r="J3954" s="239"/>
      <c r="K3954" s="24"/>
      <c r="L3954" s="24"/>
      <c r="M3954" s="24"/>
      <c r="N3954" s="24"/>
      <c r="O3954" s="24"/>
      <c r="P3954" s="208">
        <v>0.27700000000000002</v>
      </c>
      <c r="Q3954" s="208">
        <v>0.80700000000000005</v>
      </c>
      <c r="R3954" s="208">
        <v>0.59299999999999997</v>
      </c>
      <c r="S3954" s="208">
        <v>5.56</v>
      </c>
      <c r="T3954" s="24"/>
      <c r="U3954" s="24"/>
      <c r="V3954" s="24"/>
      <c r="W3954" s="24"/>
      <c r="X3954" s="24"/>
      <c r="Y3954" s="24"/>
      <c r="Z3954" s="24"/>
      <c r="AA3954" s="24"/>
      <c r="AB3954" s="24"/>
      <c r="AC3954" s="24"/>
      <c r="AD3954" s="24"/>
      <c r="AE3954" s="208">
        <v>1.2999999999999999E-2</v>
      </c>
      <c r="AF3954" s="208">
        <v>1.3</v>
      </c>
      <c r="AG3954" s="24"/>
      <c r="AH3954" s="24"/>
      <c r="AI3954" s="24"/>
      <c r="AJ3954" s="24"/>
      <c r="AK3954" s="24"/>
      <c r="AL3954" s="24"/>
      <c r="AM3954" s="24"/>
      <c r="AN3954" s="24"/>
      <c r="AO3954" s="208">
        <v>0.5</v>
      </c>
      <c r="AP3954" s="24"/>
      <c r="AQ3954" s="24"/>
      <c r="AR3954" s="24"/>
      <c r="AS3954" s="24"/>
      <c r="AT3954" s="24"/>
      <c r="AU3954" s="24"/>
      <c r="AV3954" s="24"/>
      <c r="AW3954" s="24"/>
      <c r="AX3954" s="24"/>
      <c r="AY3954" s="24"/>
      <c r="AZ3954" s="24"/>
      <c r="BA3954" s="24"/>
      <c r="BB3954" s="21">
        <f t="shared" si="452"/>
        <v>5.56</v>
      </c>
      <c r="BC3954" s="21"/>
      <c r="BD3954" s="22">
        <f t="shared" si="453"/>
        <v>7.4731182795698921</v>
      </c>
      <c r="BE3954" s="21"/>
      <c r="BF3954" s="21"/>
      <c r="BG3954" s="10"/>
      <c r="BH3954" s="21">
        <f t="shared" si="454"/>
        <v>0</v>
      </c>
      <c r="BI3954" s="22">
        <f t="shared" si="454"/>
        <v>5.5599999999999998E-3</v>
      </c>
      <c r="BJ3954" s="21"/>
      <c r="BK3954" s="21">
        <v>0</v>
      </c>
      <c r="BL3954" s="22">
        <v>1.668E-2</v>
      </c>
      <c r="BM3954" s="21"/>
      <c r="BN3954" s="21">
        <f t="shared" si="451"/>
        <v>0</v>
      </c>
      <c r="BO3954" s="22">
        <f t="shared" si="451"/>
        <v>6.6720000000000002E-2</v>
      </c>
      <c r="BP3954" s="21">
        <f t="shared" si="451"/>
        <v>0</v>
      </c>
    </row>
    <row r="3955" spans="1:68" ht="11.1" hidden="1" customHeight="1" outlineLevel="1" collapsed="1" x14ac:dyDescent="0.2">
      <c r="A3955" s="10"/>
      <c r="B3955" s="18"/>
      <c r="C3955" s="18"/>
      <c r="D3955" s="18"/>
      <c r="E3955" s="19" t="s">
        <v>3402</v>
      </c>
      <c r="F3955" s="20"/>
      <c r="G3955" s="20"/>
      <c r="H3955" s="20"/>
      <c r="I3955" s="20"/>
      <c r="J3955" s="20"/>
      <c r="K3955" s="20"/>
      <c r="L3955" s="20"/>
      <c r="M3955" s="20"/>
      <c r="N3955" s="20"/>
      <c r="O3955" s="20"/>
      <c r="P3955" s="20"/>
      <c r="Q3955" s="20"/>
      <c r="R3955" s="20"/>
      <c r="S3955" s="20"/>
      <c r="T3955" s="20"/>
      <c r="U3955" s="20"/>
      <c r="V3955" s="20"/>
      <c r="W3955" s="20"/>
      <c r="X3955" s="20"/>
      <c r="Y3955" s="20"/>
      <c r="Z3955" s="20"/>
      <c r="AA3955" s="20"/>
      <c r="AB3955" s="20"/>
      <c r="AC3955" s="20"/>
      <c r="AD3955" s="20"/>
      <c r="AE3955" s="20"/>
      <c r="AF3955" s="20"/>
      <c r="AG3955" s="20"/>
      <c r="AH3955" s="20"/>
      <c r="AI3955" s="20"/>
      <c r="AJ3955" s="20"/>
      <c r="AK3955" s="20"/>
      <c r="AL3955" s="20"/>
      <c r="AM3955" s="20"/>
      <c r="AN3955" s="20"/>
      <c r="AO3955" s="20"/>
      <c r="AP3955" s="209">
        <v>3.89</v>
      </c>
      <c r="AQ3955" s="20"/>
      <c r="AR3955" s="209">
        <v>13.791</v>
      </c>
      <c r="AS3955" s="209">
        <v>3.1019999999999999</v>
      </c>
      <c r="AT3955" s="209">
        <v>3.004</v>
      </c>
      <c r="AU3955" s="209">
        <v>1.06</v>
      </c>
      <c r="AV3955" s="20"/>
      <c r="AW3955" s="20"/>
      <c r="AX3955" s="20"/>
      <c r="AY3955" s="209">
        <v>1.5349999999999999</v>
      </c>
      <c r="AZ3955" s="209">
        <v>2.1659999999999999</v>
      </c>
      <c r="BA3955" s="209">
        <v>4.9409999999999998</v>
      </c>
      <c r="BB3955" s="21">
        <f t="shared" si="452"/>
        <v>13.791</v>
      </c>
      <c r="BC3955" s="21">
        <f>BD3955</f>
        <v>18.536290322580648</v>
      </c>
      <c r="BD3955" s="22">
        <f t="shared" si="453"/>
        <v>18.536290322580648</v>
      </c>
      <c r="BE3955" s="21">
        <f>BC3955-BD3955</f>
        <v>0</v>
      </c>
      <c r="BF3955" s="21"/>
      <c r="BG3955" s="10">
        <v>5</v>
      </c>
      <c r="BH3955" s="21">
        <f t="shared" si="454"/>
        <v>1.3791000000000001E-2</v>
      </c>
      <c r="BI3955" s="22">
        <f t="shared" si="454"/>
        <v>1.3791000000000001E-2</v>
      </c>
      <c r="BJ3955" s="21">
        <f>BH3955-BI3955</f>
        <v>0</v>
      </c>
      <c r="BK3955" s="21">
        <v>4.1373000000000007E-2</v>
      </c>
      <c r="BL3955" s="22">
        <v>4.1373000000000007E-2</v>
      </c>
      <c r="BM3955" s="21">
        <v>0</v>
      </c>
      <c r="BN3955" s="21">
        <f t="shared" si="451"/>
        <v>0.16549200000000003</v>
      </c>
      <c r="BO3955" s="22">
        <f t="shared" si="451"/>
        <v>0.16549200000000003</v>
      </c>
      <c r="BP3955" s="21">
        <f t="shared" si="451"/>
        <v>0</v>
      </c>
    </row>
    <row r="3956" spans="1:68" ht="11.1" hidden="1" customHeight="1" outlineLevel="2" x14ac:dyDescent="0.2">
      <c r="A3956" s="10"/>
      <c r="B3956" s="18"/>
      <c r="C3956" s="18"/>
      <c r="D3956" s="18"/>
      <c r="E3956" s="23" t="s">
        <v>3403</v>
      </c>
      <c r="F3956" s="24"/>
      <c r="G3956" s="24"/>
      <c r="H3956" s="24"/>
      <c r="I3956" s="24"/>
      <c r="J3956" s="24"/>
      <c r="K3956" s="24"/>
      <c r="L3956" s="24"/>
      <c r="M3956" s="24"/>
      <c r="N3956" s="24"/>
      <c r="O3956" s="24"/>
      <c r="P3956" s="24"/>
      <c r="Q3956" s="24"/>
      <c r="R3956" s="24"/>
      <c r="S3956" s="24"/>
      <c r="T3956" s="24"/>
      <c r="U3956" s="24"/>
      <c r="V3956" s="24"/>
      <c r="W3956" s="24"/>
      <c r="X3956" s="24"/>
      <c r="Y3956" s="24"/>
      <c r="Z3956" s="24"/>
      <c r="AA3956" s="24"/>
      <c r="AB3956" s="24"/>
      <c r="AC3956" s="24"/>
      <c r="AD3956" s="24"/>
      <c r="AE3956" s="24"/>
      <c r="AF3956" s="24"/>
      <c r="AG3956" s="24"/>
      <c r="AH3956" s="24"/>
      <c r="AI3956" s="24"/>
      <c r="AJ3956" s="24"/>
      <c r="AK3956" s="24"/>
      <c r="AL3956" s="24"/>
      <c r="AM3956" s="24"/>
      <c r="AN3956" s="24"/>
      <c r="AO3956" s="24"/>
      <c r="AP3956" s="208">
        <v>3.89</v>
      </c>
      <c r="AQ3956" s="24"/>
      <c r="AR3956" s="208">
        <v>13.791</v>
      </c>
      <c r="AS3956" s="208">
        <v>3.1019999999999999</v>
      </c>
      <c r="AT3956" s="208">
        <v>3.004</v>
      </c>
      <c r="AU3956" s="208">
        <v>1.06</v>
      </c>
      <c r="AV3956" s="24"/>
      <c r="AW3956" s="24"/>
      <c r="AX3956" s="24"/>
      <c r="AY3956" s="208">
        <v>1.5349999999999999</v>
      </c>
      <c r="AZ3956" s="208">
        <v>2.1659999999999999</v>
      </c>
      <c r="BA3956" s="208">
        <v>4.9409999999999998</v>
      </c>
      <c r="BB3956" s="21">
        <f t="shared" si="452"/>
        <v>13.791</v>
      </c>
      <c r="BC3956" s="21"/>
      <c r="BD3956" s="22">
        <f t="shared" si="453"/>
        <v>18.536290322580648</v>
      </c>
      <c r="BE3956" s="21"/>
      <c r="BF3956" s="21"/>
      <c r="BG3956" s="10"/>
      <c r="BH3956" s="21">
        <f t="shared" si="454"/>
        <v>0</v>
      </c>
      <c r="BI3956" s="22">
        <f t="shared" si="454"/>
        <v>1.3791000000000001E-2</v>
      </c>
      <c r="BJ3956" s="21"/>
      <c r="BK3956" s="21">
        <v>0</v>
      </c>
      <c r="BL3956" s="22">
        <v>4.1373000000000007E-2</v>
      </c>
      <c r="BM3956" s="21"/>
      <c r="BN3956" s="21">
        <f t="shared" si="451"/>
        <v>0</v>
      </c>
      <c r="BO3956" s="22">
        <f t="shared" si="451"/>
        <v>0.16549200000000003</v>
      </c>
      <c r="BP3956" s="21">
        <f t="shared" si="451"/>
        <v>0</v>
      </c>
    </row>
    <row r="3957" spans="1:68" ht="11.1" hidden="1" customHeight="1" outlineLevel="1" collapsed="1" x14ac:dyDescent="0.2">
      <c r="A3957" s="10"/>
      <c r="B3957" s="18"/>
      <c r="C3957" s="18"/>
      <c r="D3957" s="18"/>
      <c r="E3957" s="19" t="s">
        <v>3404</v>
      </c>
      <c r="F3957" s="209">
        <v>4.0819999999999999</v>
      </c>
      <c r="G3957" s="209">
        <v>3.0190000000000001</v>
      </c>
      <c r="H3957" s="20"/>
      <c r="I3957" s="240">
        <v>3.7810000000000001</v>
      </c>
      <c r="J3957" s="240"/>
      <c r="K3957" s="209">
        <v>0.55200000000000005</v>
      </c>
      <c r="L3957" s="20"/>
      <c r="M3957" s="20"/>
      <c r="N3957" s="20"/>
      <c r="O3957" s="209">
        <v>0.55400000000000005</v>
      </c>
      <c r="P3957" s="209">
        <v>1.591</v>
      </c>
      <c r="Q3957" s="209">
        <v>2.625</v>
      </c>
      <c r="R3957" s="209">
        <v>3.044</v>
      </c>
      <c r="S3957" s="209">
        <v>3.9929999999999999</v>
      </c>
      <c r="T3957" s="209">
        <v>3.8290000000000002</v>
      </c>
      <c r="U3957" s="209">
        <v>2.1269999999999998</v>
      </c>
      <c r="V3957" s="209">
        <v>1.286</v>
      </c>
      <c r="W3957" s="20"/>
      <c r="X3957" s="20"/>
      <c r="Y3957" s="20"/>
      <c r="Z3957" s="20"/>
      <c r="AA3957" s="209">
        <v>0.97899999999999998</v>
      </c>
      <c r="AB3957" s="209">
        <v>1.528</v>
      </c>
      <c r="AC3957" s="209">
        <v>2.105</v>
      </c>
      <c r="AD3957" s="209">
        <v>3.573</v>
      </c>
      <c r="AE3957" s="209">
        <v>3.4809999999999999</v>
      </c>
      <c r="AF3957" s="209">
        <v>3.718</v>
      </c>
      <c r="AG3957" s="209">
        <v>2.036</v>
      </c>
      <c r="AH3957" s="209">
        <v>1.139</v>
      </c>
      <c r="AI3957" s="209">
        <v>0.87</v>
      </c>
      <c r="AJ3957" s="20"/>
      <c r="AK3957" s="20"/>
      <c r="AL3957" s="20"/>
      <c r="AM3957" s="209">
        <v>0.63900000000000001</v>
      </c>
      <c r="AN3957" s="209">
        <v>1.56</v>
      </c>
      <c r="AO3957" s="209">
        <v>2.73</v>
      </c>
      <c r="AP3957" s="209">
        <v>3.8759999999999999</v>
      </c>
      <c r="AQ3957" s="209">
        <v>4.7480000000000002</v>
      </c>
      <c r="AR3957" s="209">
        <v>3.4340000000000002</v>
      </c>
      <c r="AS3957" s="209">
        <v>2.5</v>
      </c>
      <c r="AT3957" s="209">
        <v>1.5509999999999999</v>
      </c>
      <c r="AU3957" s="209">
        <v>0.63500000000000001</v>
      </c>
      <c r="AV3957" s="20"/>
      <c r="AW3957" s="20"/>
      <c r="AX3957" s="20"/>
      <c r="AY3957" s="209">
        <v>0.47799999999999998</v>
      </c>
      <c r="AZ3957" s="209">
        <v>1.1279999999999999</v>
      </c>
      <c r="BA3957" s="209">
        <v>2.3940000000000001</v>
      </c>
      <c r="BB3957" s="21">
        <f t="shared" si="452"/>
        <v>4.7480000000000002</v>
      </c>
      <c r="BC3957" s="21">
        <f>BF3957</f>
        <v>6.62</v>
      </c>
      <c r="BD3957" s="22">
        <f t="shared" si="453"/>
        <v>6.381720430107527</v>
      </c>
      <c r="BE3957" s="21">
        <f>BC3957-BD3957</f>
        <v>0.23827956989247312</v>
      </c>
      <c r="BF3957" s="90">
        <v>6.62</v>
      </c>
      <c r="BG3957" s="10">
        <v>6</v>
      </c>
      <c r="BH3957" s="21">
        <f t="shared" si="454"/>
        <v>4.9252799999999998E-3</v>
      </c>
      <c r="BI3957" s="22">
        <f t="shared" si="454"/>
        <v>4.7479999999999996E-3</v>
      </c>
      <c r="BJ3957" s="21">
        <f>BH3957-BI3957</f>
        <v>1.7728000000000015E-4</v>
      </c>
      <c r="BK3957" s="21">
        <v>1.4775839999999998E-2</v>
      </c>
      <c r="BL3957" s="22">
        <v>1.4244E-2</v>
      </c>
      <c r="BM3957" s="21">
        <v>5.318399999999987E-4</v>
      </c>
      <c r="BN3957" s="21">
        <f t="shared" si="451"/>
        <v>5.9103359999999994E-2</v>
      </c>
      <c r="BO3957" s="22">
        <f t="shared" si="451"/>
        <v>5.6975999999999999E-2</v>
      </c>
      <c r="BP3957" s="21">
        <f t="shared" si="451"/>
        <v>2.1273599999999948E-3</v>
      </c>
    </row>
    <row r="3958" spans="1:68" ht="11.1" hidden="1" customHeight="1" outlineLevel="2" x14ac:dyDescent="0.2">
      <c r="A3958" s="10"/>
      <c r="B3958" s="18"/>
      <c r="C3958" s="18"/>
      <c r="D3958" s="18"/>
      <c r="E3958" s="23" t="s">
        <v>3405</v>
      </c>
      <c r="F3958" s="208">
        <v>4.0819999999999999</v>
      </c>
      <c r="G3958" s="208">
        <v>3.0190000000000001</v>
      </c>
      <c r="H3958" s="24"/>
      <c r="I3958" s="239">
        <v>3.7810000000000001</v>
      </c>
      <c r="J3958" s="239"/>
      <c r="K3958" s="208">
        <v>0.55200000000000005</v>
      </c>
      <c r="L3958" s="24"/>
      <c r="M3958" s="24"/>
      <c r="N3958" s="24"/>
      <c r="O3958" s="208">
        <v>0.55400000000000005</v>
      </c>
      <c r="P3958" s="208">
        <v>1.591</v>
      </c>
      <c r="Q3958" s="208">
        <v>2.625</v>
      </c>
      <c r="R3958" s="208">
        <v>3.044</v>
      </c>
      <c r="S3958" s="208">
        <v>3.9929999999999999</v>
      </c>
      <c r="T3958" s="208">
        <v>3.8290000000000002</v>
      </c>
      <c r="U3958" s="208">
        <v>2.1269999999999998</v>
      </c>
      <c r="V3958" s="208">
        <v>1.286</v>
      </c>
      <c r="W3958" s="24"/>
      <c r="X3958" s="24"/>
      <c r="Y3958" s="24"/>
      <c r="Z3958" s="24"/>
      <c r="AA3958" s="208">
        <v>0.97899999999999998</v>
      </c>
      <c r="AB3958" s="208">
        <v>1.528</v>
      </c>
      <c r="AC3958" s="208">
        <v>2.105</v>
      </c>
      <c r="AD3958" s="208">
        <v>3.573</v>
      </c>
      <c r="AE3958" s="208">
        <v>3.4809999999999999</v>
      </c>
      <c r="AF3958" s="208">
        <v>3.718</v>
      </c>
      <c r="AG3958" s="208">
        <v>2.036</v>
      </c>
      <c r="AH3958" s="208">
        <v>1.139</v>
      </c>
      <c r="AI3958" s="208">
        <v>0.87</v>
      </c>
      <c r="AJ3958" s="24"/>
      <c r="AK3958" s="24"/>
      <c r="AL3958" s="24"/>
      <c r="AM3958" s="208">
        <v>0.63900000000000001</v>
      </c>
      <c r="AN3958" s="208">
        <v>1.56</v>
      </c>
      <c r="AO3958" s="208">
        <v>2.73</v>
      </c>
      <c r="AP3958" s="208">
        <v>3.8759999999999999</v>
      </c>
      <c r="AQ3958" s="208">
        <v>4.7480000000000002</v>
      </c>
      <c r="AR3958" s="208">
        <v>3.4340000000000002</v>
      </c>
      <c r="AS3958" s="208">
        <v>2.5</v>
      </c>
      <c r="AT3958" s="208">
        <v>1.5509999999999999</v>
      </c>
      <c r="AU3958" s="208">
        <v>0.63500000000000001</v>
      </c>
      <c r="AV3958" s="24"/>
      <c r="AW3958" s="24"/>
      <c r="AX3958" s="24"/>
      <c r="AY3958" s="208">
        <v>0.47799999999999998</v>
      </c>
      <c r="AZ3958" s="208">
        <v>1.1279999999999999</v>
      </c>
      <c r="BA3958" s="208">
        <v>2.3940000000000001</v>
      </c>
      <c r="BB3958" s="21">
        <f t="shared" si="452"/>
        <v>4.7480000000000002</v>
      </c>
      <c r="BC3958" s="21"/>
      <c r="BD3958" s="22">
        <f t="shared" si="453"/>
        <v>6.381720430107527</v>
      </c>
      <c r="BE3958" s="21"/>
      <c r="BF3958" s="21"/>
      <c r="BG3958" s="10"/>
      <c r="BH3958" s="21">
        <f t="shared" si="454"/>
        <v>0</v>
      </c>
      <c r="BI3958" s="22">
        <f t="shared" si="454"/>
        <v>4.7479999999999996E-3</v>
      </c>
      <c r="BJ3958" s="21"/>
      <c r="BK3958" s="21">
        <v>0</v>
      </c>
      <c r="BL3958" s="22">
        <v>1.4244E-2</v>
      </c>
      <c r="BM3958" s="21"/>
      <c r="BN3958" s="21">
        <f t="shared" si="451"/>
        <v>0</v>
      </c>
      <c r="BO3958" s="22">
        <f t="shared" si="451"/>
        <v>5.6975999999999999E-2</v>
      </c>
      <c r="BP3958" s="21">
        <f t="shared" si="451"/>
        <v>0</v>
      </c>
    </row>
    <row r="3959" spans="1:68" ht="11.1" hidden="1" customHeight="1" outlineLevel="1" collapsed="1" x14ac:dyDescent="0.2">
      <c r="A3959" s="10"/>
      <c r="B3959" s="18"/>
      <c r="C3959" s="18"/>
      <c r="D3959" s="18"/>
      <c r="E3959" s="19" t="s">
        <v>3406</v>
      </c>
      <c r="F3959" s="20"/>
      <c r="G3959" s="20"/>
      <c r="H3959" s="20"/>
      <c r="I3959" s="20"/>
      <c r="J3959" s="20"/>
      <c r="K3959" s="20"/>
      <c r="L3959" s="20"/>
      <c r="M3959" s="20"/>
      <c r="N3959" s="20"/>
      <c r="O3959" s="20"/>
      <c r="P3959" s="20"/>
      <c r="Q3959" s="20"/>
      <c r="R3959" s="20"/>
      <c r="S3959" s="20"/>
      <c r="T3959" s="20"/>
      <c r="U3959" s="20"/>
      <c r="V3959" s="20"/>
      <c r="W3959" s="20"/>
      <c r="X3959" s="20"/>
      <c r="Y3959" s="20"/>
      <c r="Z3959" s="20"/>
      <c r="AA3959" s="20"/>
      <c r="AB3959" s="20"/>
      <c r="AC3959" s="20"/>
      <c r="AD3959" s="20"/>
      <c r="AE3959" s="20"/>
      <c r="AF3959" s="20"/>
      <c r="AG3959" s="209">
        <v>7.0389999999999997</v>
      </c>
      <c r="AH3959" s="209">
        <v>0.97</v>
      </c>
      <c r="AI3959" s="209">
        <v>0.21199999999999999</v>
      </c>
      <c r="AJ3959" s="209">
        <v>0.254</v>
      </c>
      <c r="AK3959" s="209">
        <v>0.24</v>
      </c>
      <c r="AL3959" s="209">
        <v>0.17</v>
      </c>
      <c r="AM3959" s="209">
        <v>0.83299999999999996</v>
      </c>
      <c r="AN3959" s="209">
        <v>3.3180000000000001</v>
      </c>
      <c r="AO3959" s="209">
        <v>3.3620000000000001</v>
      </c>
      <c r="AP3959" s="209">
        <v>3.4849999999999999</v>
      </c>
      <c r="AQ3959" s="209">
        <v>4.8499999999999996</v>
      </c>
      <c r="AR3959" s="209">
        <v>3.9750000000000001</v>
      </c>
      <c r="AS3959" s="209">
        <v>1.7649999999999999</v>
      </c>
      <c r="AT3959" s="209">
        <v>1.2969999999999999</v>
      </c>
      <c r="AU3959" s="209">
        <v>0.84399999999999997</v>
      </c>
      <c r="AV3959" s="209">
        <v>0.65900000000000003</v>
      </c>
      <c r="AW3959" s="209">
        <v>0.28100000000000003</v>
      </c>
      <c r="AX3959" s="209">
        <v>0.28100000000000003</v>
      </c>
      <c r="AY3959" s="209">
        <v>0.50600000000000001</v>
      </c>
      <c r="AZ3959" s="209">
        <v>1.444</v>
      </c>
      <c r="BA3959" s="209">
        <v>2.0059999999999998</v>
      </c>
      <c r="BB3959" s="21">
        <f t="shared" si="452"/>
        <v>7.0389999999999997</v>
      </c>
      <c r="BC3959" s="21">
        <f>BF3959</f>
        <v>12.2</v>
      </c>
      <c r="BD3959" s="22">
        <f t="shared" si="453"/>
        <v>9.461021505376344</v>
      </c>
      <c r="BE3959" s="21">
        <f>BC3959-BD3959</f>
        <v>2.7389784946236553</v>
      </c>
      <c r="BF3959" s="91">
        <v>12.2</v>
      </c>
      <c r="BG3959" s="10">
        <v>6</v>
      </c>
      <c r="BH3959" s="21">
        <f t="shared" si="454"/>
        <v>9.0767999999999995E-3</v>
      </c>
      <c r="BI3959" s="22">
        <f t="shared" si="454"/>
        <v>7.0390000000000001E-3</v>
      </c>
      <c r="BJ3959" s="21">
        <f>BH3959-BI3959</f>
        <v>2.0377999999999993E-3</v>
      </c>
      <c r="BK3959" s="21">
        <v>2.7230399999999998E-2</v>
      </c>
      <c r="BL3959" s="22">
        <v>2.1117E-2</v>
      </c>
      <c r="BM3959" s="21">
        <v>6.113399999999998E-3</v>
      </c>
      <c r="BN3959" s="21">
        <f t="shared" si="451"/>
        <v>0.10892159999999999</v>
      </c>
      <c r="BO3959" s="22">
        <f t="shared" si="451"/>
        <v>8.4468000000000001E-2</v>
      </c>
      <c r="BP3959" s="21">
        <f t="shared" si="451"/>
        <v>2.4453599999999992E-2</v>
      </c>
    </row>
    <row r="3960" spans="1:68" ht="11.1" hidden="1" customHeight="1" outlineLevel="2" x14ac:dyDescent="0.2">
      <c r="A3960" s="10"/>
      <c r="B3960" s="18"/>
      <c r="C3960" s="18"/>
      <c r="D3960" s="18"/>
      <c r="E3960" s="23" t="s">
        <v>3407</v>
      </c>
      <c r="F3960" s="24"/>
      <c r="G3960" s="24"/>
      <c r="H3960" s="24"/>
      <c r="I3960" s="24"/>
      <c r="J3960" s="24"/>
      <c r="K3960" s="24"/>
      <c r="L3960" s="24"/>
      <c r="M3960" s="24"/>
      <c r="N3960" s="24"/>
      <c r="O3960" s="24"/>
      <c r="P3960" s="24"/>
      <c r="Q3960" s="24"/>
      <c r="R3960" s="24"/>
      <c r="S3960" s="24"/>
      <c r="T3960" s="24"/>
      <c r="U3960" s="24"/>
      <c r="V3960" s="24"/>
      <c r="W3960" s="24"/>
      <c r="X3960" s="24"/>
      <c r="Y3960" s="24"/>
      <c r="Z3960" s="24"/>
      <c r="AA3960" s="24"/>
      <c r="AB3960" s="24"/>
      <c r="AC3960" s="24"/>
      <c r="AD3960" s="24"/>
      <c r="AE3960" s="24"/>
      <c r="AF3960" s="24"/>
      <c r="AG3960" s="208">
        <v>7.0389999999999997</v>
      </c>
      <c r="AH3960" s="208">
        <v>0.97</v>
      </c>
      <c r="AI3960" s="208">
        <v>0.21199999999999999</v>
      </c>
      <c r="AJ3960" s="208">
        <v>0.254</v>
      </c>
      <c r="AK3960" s="208">
        <v>0.24</v>
      </c>
      <c r="AL3960" s="208">
        <v>0.17</v>
      </c>
      <c r="AM3960" s="208">
        <v>0.83299999999999996</v>
      </c>
      <c r="AN3960" s="208">
        <v>3.3180000000000001</v>
      </c>
      <c r="AO3960" s="208">
        <v>3.3620000000000001</v>
      </c>
      <c r="AP3960" s="208">
        <v>3.4849999999999999</v>
      </c>
      <c r="AQ3960" s="208">
        <v>4.8499999999999996</v>
      </c>
      <c r="AR3960" s="208">
        <v>3.9750000000000001</v>
      </c>
      <c r="AS3960" s="208">
        <v>1.7649999999999999</v>
      </c>
      <c r="AT3960" s="208">
        <v>1.2969999999999999</v>
      </c>
      <c r="AU3960" s="208">
        <v>0.84399999999999997</v>
      </c>
      <c r="AV3960" s="208">
        <v>0.65900000000000003</v>
      </c>
      <c r="AW3960" s="208">
        <v>0.28100000000000003</v>
      </c>
      <c r="AX3960" s="208">
        <v>0.28100000000000003</v>
      </c>
      <c r="AY3960" s="208">
        <v>0.50600000000000001</v>
      </c>
      <c r="AZ3960" s="208">
        <v>1.444</v>
      </c>
      <c r="BA3960" s="208">
        <v>2.0059999999999998</v>
      </c>
      <c r="BB3960" s="21">
        <f t="shared" si="452"/>
        <v>7.0389999999999997</v>
      </c>
      <c r="BC3960" s="21"/>
      <c r="BD3960" s="22">
        <f t="shared" si="453"/>
        <v>9.461021505376344</v>
      </c>
      <c r="BE3960" s="21"/>
      <c r="BF3960" s="21"/>
      <c r="BG3960" s="10"/>
      <c r="BH3960" s="21">
        <f t="shared" si="454"/>
        <v>0</v>
      </c>
      <c r="BI3960" s="22">
        <f t="shared" si="454"/>
        <v>7.0390000000000001E-3</v>
      </c>
      <c r="BJ3960" s="21"/>
      <c r="BK3960" s="21">
        <v>0</v>
      </c>
      <c r="BL3960" s="22">
        <v>2.1117E-2</v>
      </c>
      <c r="BM3960" s="21"/>
      <c r="BN3960" s="21">
        <f t="shared" si="451"/>
        <v>0</v>
      </c>
      <c r="BO3960" s="22">
        <f t="shared" si="451"/>
        <v>8.4468000000000001E-2</v>
      </c>
      <c r="BP3960" s="21">
        <f t="shared" si="451"/>
        <v>0</v>
      </c>
    </row>
    <row r="3961" spans="1:68" ht="11.1" hidden="1" customHeight="1" outlineLevel="1" collapsed="1" x14ac:dyDescent="0.2">
      <c r="A3961" s="10"/>
      <c r="B3961" s="18"/>
      <c r="C3961" s="18"/>
      <c r="D3961" s="18"/>
      <c r="E3961" s="19" t="s">
        <v>3408</v>
      </c>
      <c r="F3961" s="209">
        <v>2.2999999999999998</v>
      </c>
      <c r="G3961" s="20"/>
      <c r="H3961" s="209">
        <v>5.5209999999999999</v>
      </c>
      <c r="I3961" s="20"/>
      <c r="J3961" s="20"/>
      <c r="K3961" s="20"/>
      <c r="L3961" s="20"/>
      <c r="M3961" s="209">
        <v>1.5860000000000001</v>
      </c>
      <c r="N3961" s="20"/>
      <c r="O3961" s="20"/>
      <c r="P3961" s="209">
        <v>1.8380000000000001</v>
      </c>
      <c r="Q3961" s="20"/>
      <c r="R3961" s="209">
        <v>2</v>
      </c>
      <c r="S3961" s="209">
        <v>5.0190000000000001</v>
      </c>
      <c r="T3961" s="209">
        <v>2</v>
      </c>
      <c r="U3961" s="209">
        <v>1.5</v>
      </c>
      <c r="V3961" s="209">
        <v>0.8</v>
      </c>
      <c r="W3961" s="20"/>
      <c r="X3961" s="20"/>
      <c r="Y3961" s="20"/>
      <c r="Z3961" s="20"/>
      <c r="AA3961" s="20"/>
      <c r="AB3961" s="20"/>
      <c r="AC3961" s="20"/>
      <c r="AD3961" s="209">
        <v>9.9489999999999998</v>
      </c>
      <c r="AE3961" s="209">
        <v>2.2999999999999998</v>
      </c>
      <c r="AF3961" s="20"/>
      <c r="AG3961" s="209">
        <v>1.5</v>
      </c>
      <c r="AH3961" s="20"/>
      <c r="AI3961" s="20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9">
        <v>0.2</v>
      </c>
      <c r="AT3961" s="20"/>
      <c r="AU3961" s="20"/>
      <c r="AV3961" s="20"/>
      <c r="AW3961" s="20"/>
      <c r="AX3961" s="20"/>
      <c r="AY3961" s="20"/>
      <c r="AZ3961" s="20"/>
      <c r="BA3961" s="20"/>
      <c r="BB3961" s="21">
        <f t="shared" si="452"/>
        <v>9.9489999999999998</v>
      </c>
      <c r="BC3961" s="21">
        <f>BD3961</f>
        <v>13.37231182795699</v>
      </c>
      <c r="BD3961" s="22">
        <f t="shared" si="453"/>
        <v>13.37231182795699</v>
      </c>
      <c r="BE3961" s="21">
        <f>BC3961-BD3961</f>
        <v>0</v>
      </c>
      <c r="BF3961" s="91">
        <v>4.5</v>
      </c>
      <c r="BG3961" s="10">
        <v>6</v>
      </c>
      <c r="BH3961" s="21">
        <f t="shared" si="454"/>
        <v>9.9489999999999995E-3</v>
      </c>
      <c r="BI3961" s="22">
        <f t="shared" si="454"/>
        <v>9.9489999999999995E-3</v>
      </c>
      <c r="BJ3961" s="21">
        <f>BH3961-BI3961</f>
        <v>0</v>
      </c>
      <c r="BK3961" s="21">
        <v>2.9846999999999999E-2</v>
      </c>
      <c r="BL3961" s="22">
        <v>2.9846999999999999E-2</v>
      </c>
      <c r="BM3961" s="21">
        <v>0</v>
      </c>
      <c r="BN3961" s="21">
        <f t="shared" si="451"/>
        <v>0.11938799999999999</v>
      </c>
      <c r="BO3961" s="22">
        <f t="shared" si="451"/>
        <v>0.11938799999999999</v>
      </c>
      <c r="BP3961" s="21">
        <f t="shared" si="451"/>
        <v>0</v>
      </c>
    </row>
    <row r="3962" spans="1:68" ht="11.1" hidden="1" customHeight="1" outlineLevel="2" x14ac:dyDescent="0.2">
      <c r="A3962" s="10"/>
      <c r="B3962" s="18"/>
      <c r="C3962" s="18"/>
      <c r="D3962" s="18"/>
      <c r="E3962" s="23" t="s">
        <v>3409</v>
      </c>
      <c r="F3962" s="208">
        <v>2.2999999999999998</v>
      </c>
      <c r="G3962" s="24"/>
      <c r="H3962" s="208">
        <v>5.5209999999999999</v>
      </c>
      <c r="I3962" s="24"/>
      <c r="J3962" s="24"/>
      <c r="K3962" s="24"/>
      <c r="L3962" s="24"/>
      <c r="M3962" s="208">
        <v>1.5860000000000001</v>
      </c>
      <c r="N3962" s="24"/>
      <c r="O3962" s="24"/>
      <c r="P3962" s="208">
        <v>1.8380000000000001</v>
      </c>
      <c r="Q3962" s="24"/>
      <c r="R3962" s="208">
        <v>2</v>
      </c>
      <c r="S3962" s="208">
        <v>5.0190000000000001</v>
      </c>
      <c r="T3962" s="208">
        <v>2</v>
      </c>
      <c r="U3962" s="208">
        <v>1.5</v>
      </c>
      <c r="V3962" s="208">
        <v>0.8</v>
      </c>
      <c r="W3962" s="24"/>
      <c r="X3962" s="24"/>
      <c r="Y3962" s="24"/>
      <c r="Z3962" s="24"/>
      <c r="AA3962" s="24"/>
      <c r="AB3962" s="24"/>
      <c r="AC3962" s="24"/>
      <c r="AD3962" s="208">
        <v>9.9489999999999998</v>
      </c>
      <c r="AE3962" s="208">
        <v>2.2999999999999998</v>
      </c>
      <c r="AF3962" s="24"/>
      <c r="AG3962" s="208">
        <v>1.5</v>
      </c>
      <c r="AH3962" s="24"/>
      <c r="AI3962" s="24"/>
      <c r="AJ3962" s="24"/>
      <c r="AK3962" s="24"/>
      <c r="AL3962" s="24"/>
      <c r="AM3962" s="24"/>
      <c r="AN3962" s="24"/>
      <c r="AO3962" s="24"/>
      <c r="AP3962" s="24"/>
      <c r="AQ3962" s="24"/>
      <c r="AR3962" s="24"/>
      <c r="AS3962" s="208">
        <v>0.2</v>
      </c>
      <c r="AT3962" s="24"/>
      <c r="AU3962" s="24"/>
      <c r="AV3962" s="24"/>
      <c r="AW3962" s="24"/>
      <c r="AX3962" s="24"/>
      <c r="AY3962" s="24"/>
      <c r="AZ3962" s="24"/>
      <c r="BA3962" s="24"/>
      <c r="BB3962" s="21">
        <f t="shared" si="452"/>
        <v>9.9489999999999998</v>
      </c>
      <c r="BC3962" s="21"/>
      <c r="BD3962" s="22">
        <f t="shared" si="453"/>
        <v>13.37231182795699</v>
      </c>
      <c r="BE3962" s="21"/>
      <c r="BF3962" s="21"/>
      <c r="BG3962" s="10"/>
      <c r="BH3962" s="21">
        <f t="shared" si="454"/>
        <v>0</v>
      </c>
      <c r="BI3962" s="22">
        <f t="shared" si="454"/>
        <v>9.9489999999999995E-3</v>
      </c>
      <c r="BJ3962" s="21"/>
      <c r="BK3962" s="21">
        <v>0</v>
      </c>
      <c r="BL3962" s="22">
        <v>2.9846999999999999E-2</v>
      </c>
      <c r="BM3962" s="21"/>
      <c r="BN3962" s="21">
        <f t="shared" si="451"/>
        <v>0</v>
      </c>
      <c r="BO3962" s="22">
        <f t="shared" si="451"/>
        <v>0.11938799999999999</v>
      </c>
      <c r="BP3962" s="21">
        <f t="shared" si="451"/>
        <v>0</v>
      </c>
    </row>
    <row r="3963" spans="1:68" ht="11.1" hidden="1" customHeight="1" outlineLevel="1" collapsed="1" x14ac:dyDescent="0.2">
      <c r="A3963" s="10"/>
      <c r="B3963" s="18"/>
      <c r="C3963" s="18"/>
      <c r="D3963" s="18"/>
      <c r="E3963" s="19" t="s">
        <v>3410</v>
      </c>
      <c r="F3963" s="20"/>
      <c r="G3963" s="20"/>
      <c r="H3963" s="20"/>
      <c r="I3963" s="20"/>
      <c r="J3963" s="20"/>
      <c r="K3963" s="20"/>
      <c r="L3963" s="20"/>
      <c r="M3963" s="20"/>
      <c r="N3963" s="20"/>
      <c r="O3963" s="20"/>
      <c r="P3963" s="20"/>
      <c r="Q3963" s="20"/>
      <c r="R3963" s="20"/>
      <c r="S3963" s="20"/>
      <c r="T3963" s="20"/>
      <c r="U3963" s="20"/>
      <c r="V3963" s="20"/>
      <c r="W3963" s="20"/>
      <c r="X3963" s="20"/>
      <c r="Y3963" s="20"/>
      <c r="Z3963" s="20"/>
      <c r="AA3963" s="20"/>
      <c r="AB3963" s="20"/>
      <c r="AC3963" s="20"/>
      <c r="AD3963" s="20"/>
      <c r="AE3963" s="20"/>
      <c r="AF3963" s="20"/>
      <c r="AG3963" s="20"/>
      <c r="AH3963" s="20"/>
      <c r="AI3963" s="20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9">
        <v>68.418000000000006</v>
      </c>
      <c r="BA3963" s="209">
        <v>63.530999999999999</v>
      </c>
      <c r="BB3963" s="56">
        <f>BB3964+BB3965+BB3966+BB3967+BB3968</f>
        <v>133.42699999999999</v>
      </c>
      <c r="BC3963" s="21">
        <f>BD3963</f>
        <v>179.33736559139783</v>
      </c>
      <c r="BD3963" s="22">
        <f t="shared" si="453"/>
        <v>179.33736559139783</v>
      </c>
      <c r="BE3963" s="21">
        <f>BC3963-BD3963</f>
        <v>0</v>
      </c>
      <c r="BF3963" s="21"/>
      <c r="BG3963" s="10">
        <v>5</v>
      </c>
      <c r="BH3963" s="21">
        <f t="shared" si="454"/>
        <v>0.13342699999999996</v>
      </c>
      <c r="BI3963" s="22">
        <f t="shared" si="454"/>
        <v>0.13342699999999996</v>
      </c>
      <c r="BJ3963" s="21">
        <f>BH3963-BI3963</f>
        <v>0</v>
      </c>
      <c r="BK3963" s="21">
        <v>0.40028099999999989</v>
      </c>
      <c r="BL3963" s="22">
        <v>0.40028099999999989</v>
      </c>
      <c r="BM3963" s="21">
        <v>0</v>
      </c>
      <c r="BN3963" s="21">
        <f t="shared" si="451"/>
        <v>1.6011239999999995</v>
      </c>
      <c r="BO3963" s="22">
        <f t="shared" si="451"/>
        <v>1.6011239999999995</v>
      </c>
      <c r="BP3963" s="21">
        <f t="shared" si="451"/>
        <v>0</v>
      </c>
    </row>
    <row r="3964" spans="1:68" ht="11.1" hidden="1" customHeight="1" outlineLevel="2" x14ac:dyDescent="0.2">
      <c r="A3964" s="10"/>
      <c r="B3964" s="18"/>
      <c r="C3964" s="18"/>
      <c r="D3964" s="18"/>
      <c r="E3964" s="23" t="s">
        <v>3411</v>
      </c>
      <c r="F3964" s="24"/>
      <c r="G3964" s="24"/>
      <c r="H3964" s="24"/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4"/>
      <c r="AD3964" s="24"/>
      <c r="AE3964" s="24"/>
      <c r="AF3964" s="24"/>
      <c r="AG3964" s="24"/>
      <c r="AH3964" s="24"/>
      <c r="AI3964" s="24"/>
      <c r="AJ3964" s="24"/>
      <c r="AK3964" s="24"/>
      <c r="AL3964" s="24"/>
      <c r="AM3964" s="24"/>
      <c r="AN3964" s="24"/>
      <c r="AO3964" s="24"/>
      <c r="AP3964" s="24"/>
      <c r="AQ3964" s="24"/>
      <c r="AR3964" s="24"/>
      <c r="AS3964" s="24"/>
      <c r="AT3964" s="24"/>
      <c r="AU3964" s="24"/>
      <c r="AV3964" s="24"/>
      <c r="AW3964" s="24"/>
      <c r="AX3964" s="24"/>
      <c r="AY3964" s="24"/>
      <c r="AZ3964" s="208">
        <v>2.762</v>
      </c>
      <c r="BA3964" s="208">
        <v>3.7120000000000002</v>
      </c>
      <c r="BB3964" s="21">
        <v>7.5339999999999998</v>
      </c>
      <c r="BC3964" s="21"/>
      <c r="BD3964" s="22">
        <f t="shared" si="453"/>
        <v>10.126344086021504</v>
      </c>
      <c r="BE3964" s="21"/>
      <c r="BF3964" s="21"/>
      <c r="BG3964" s="10"/>
      <c r="BH3964" s="21">
        <f t="shared" si="454"/>
        <v>0</v>
      </c>
      <c r="BI3964" s="22">
        <f t="shared" si="454"/>
        <v>7.533999999999999E-3</v>
      </c>
      <c r="BJ3964" s="21"/>
      <c r="BK3964" s="21">
        <v>0</v>
      </c>
      <c r="BL3964" s="22">
        <v>2.2601999999999997E-2</v>
      </c>
      <c r="BM3964" s="21"/>
      <c r="BN3964" s="21">
        <f t="shared" si="451"/>
        <v>0</v>
      </c>
      <c r="BO3964" s="22">
        <f t="shared" si="451"/>
        <v>9.0407999999999988E-2</v>
      </c>
      <c r="BP3964" s="21">
        <f t="shared" si="451"/>
        <v>0</v>
      </c>
    </row>
    <row r="3965" spans="1:68" ht="11.1" hidden="1" customHeight="1" outlineLevel="2" x14ac:dyDescent="0.2">
      <c r="A3965" s="10"/>
      <c r="B3965" s="18"/>
      <c r="C3965" s="18"/>
      <c r="D3965" s="18"/>
      <c r="E3965" s="23" t="s">
        <v>3412</v>
      </c>
      <c r="F3965" s="24"/>
      <c r="G3965" s="24"/>
      <c r="H3965" s="24"/>
      <c r="I3965" s="24"/>
      <c r="J3965" s="24"/>
      <c r="K3965" s="24"/>
      <c r="L3965" s="24"/>
      <c r="M3965" s="24"/>
      <c r="N3965" s="24"/>
      <c r="O3965" s="24"/>
      <c r="P3965" s="24"/>
      <c r="Q3965" s="24"/>
      <c r="R3965" s="24"/>
      <c r="S3965" s="24"/>
      <c r="T3965" s="24"/>
      <c r="U3965" s="24"/>
      <c r="V3965" s="24"/>
      <c r="W3965" s="24"/>
      <c r="X3965" s="24"/>
      <c r="Y3965" s="24"/>
      <c r="Z3965" s="24"/>
      <c r="AA3965" s="24"/>
      <c r="AB3965" s="24"/>
      <c r="AC3965" s="24"/>
      <c r="AD3965" s="24"/>
      <c r="AE3965" s="24"/>
      <c r="AF3965" s="24"/>
      <c r="AG3965" s="24"/>
      <c r="AH3965" s="24"/>
      <c r="AI3965" s="24"/>
      <c r="AJ3965" s="24"/>
      <c r="AK3965" s="24"/>
      <c r="AL3965" s="24"/>
      <c r="AM3965" s="24"/>
      <c r="AN3965" s="24"/>
      <c r="AO3965" s="24"/>
      <c r="AP3965" s="24"/>
      <c r="AQ3965" s="24"/>
      <c r="AR3965" s="24"/>
      <c r="AS3965" s="24"/>
      <c r="AT3965" s="24"/>
      <c r="AU3965" s="24"/>
      <c r="AV3965" s="24"/>
      <c r="AW3965" s="24"/>
      <c r="AX3965" s="24"/>
      <c r="AY3965" s="24"/>
      <c r="AZ3965" s="208">
        <v>16.370999999999999</v>
      </c>
      <c r="BA3965" s="208">
        <v>18.603999999999999</v>
      </c>
      <c r="BB3965" s="21">
        <v>43.8</v>
      </c>
      <c r="BC3965" s="21"/>
      <c r="BD3965" s="22">
        <f t="shared" si="453"/>
        <v>58.87096774193548</v>
      </c>
      <c r="BE3965" s="21"/>
      <c r="BF3965" s="21"/>
      <c r="BG3965" s="10"/>
      <c r="BH3965" s="21">
        <f t="shared" si="454"/>
        <v>0</v>
      </c>
      <c r="BI3965" s="22">
        <f t="shared" si="454"/>
        <v>4.3799999999999992E-2</v>
      </c>
      <c r="BJ3965" s="21"/>
      <c r="BK3965" s="21">
        <v>0</v>
      </c>
      <c r="BL3965" s="22">
        <v>0.13139999999999996</v>
      </c>
      <c r="BM3965" s="21"/>
      <c r="BN3965" s="21">
        <f t="shared" si="451"/>
        <v>0</v>
      </c>
      <c r="BO3965" s="22">
        <f t="shared" si="451"/>
        <v>0.52559999999999985</v>
      </c>
      <c r="BP3965" s="21">
        <f t="shared" si="451"/>
        <v>0</v>
      </c>
    </row>
    <row r="3966" spans="1:68" ht="11.1" hidden="1" customHeight="1" outlineLevel="2" x14ac:dyDescent="0.2">
      <c r="A3966" s="10"/>
      <c r="B3966" s="18"/>
      <c r="C3966" s="18"/>
      <c r="D3966" s="18"/>
      <c r="E3966" s="23" t="s">
        <v>3413</v>
      </c>
      <c r="F3966" s="24"/>
      <c r="G3966" s="24"/>
      <c r="H3966" s="24"/>
      <c r="I3966" s="24"/>
      <c r="J3966" s="24"/>
      <c r="K3966" s="24"/>
      <c r="L3966" s="24"/>
      <c r="M3966" s="24"/>
      <c r="N3966" s="24"/>
      <c r="O3966" s="24"/>
      <c r="P3966" s="24"/>
      <c r="Q3966" s="24"/>
      <c r="R3966" s="24"/>
      <c r="S3966" s="24"/>
      <c r="T3966" s="24"/>
      <c r="U3966" s="24"/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  <c r="AN3966" s="24"/>
      <c r="AO3966" s="24"/>
      <c r="AP3966" s="24"/>
      <c r="AQ3966" s="24"/>
      <c r="AR3966" s="24"/>
      <c r="AS3966" s="24"/>
      <c r="AT3966" s="24"/>
      <c r="AU3966" s="24"/>
      <c r="AV3966" s="24"/>
      <c r="AW3966" s="24"/>
      <c r="AX3966" s="24"/>
      <c r="AY3966" s="24"/>
      <c r="AZ3966" s="208">
        <v>7.1529999999999996</v>
      </c>
      <c r="BA3966" s="24"/>
      <c r="BB3966" s="21">
        <v>9.76</v>
      </c>
      <c r="BC3966" s="21"/>
      <c r="BD3966" s="22">
        <f t="shared" si="453"/>
        <v>13.118279569892472</v>
      </c>
      <c r="BE3966" s="21"/>
      <c r="BF3966" s="21"/>
      <c r="BG3966" s="10"/>
      <c r="BH3966" s="21">
        <f t="shared" si="454"/>
        <v>0</v>
      </c>
      <c r="BI3966" s="22">
        <f t="shared" si="454"/>
        <v>9.7599999999999996E-3</v>
      </c>
      <c r="BJ3966" s="21"/>
      <c r="BK3966" s="21">
        <v>0</v>
      </c>
      <c r="BL3966" s="22">
        <v>2.928E-2</v>
      </c>
      <c r="BM3966" s="21"/>
      <c r="BN3966" s="21">
        <f t="shared" si="451"/>
        <v>0</v>
      </c>
      <c r="BO3966" s="22">
        <f t="shared" si="451"/>
        <v>0.11712</v>
      </c>
      <c r="BP3966" s="21">
        <f t="shared" si="451"/>
        <v>0</v>
      </c>
    </row>
    <row r="3967" spans="1:68" ht="11.1" hidden="1" customHeight="1" outlineLevel="2" x14ac:dyDescent="0.2">
      <c r="A3967" s="10"/>
      <c r="B3967" s="18"/>
      <c r="C3967" s="18"/>
      <c r="D3967" s="18"/>
      <c r="E3967" s="23" t="s">
        <v>3414</v>
      </c>
      <c r="F3967" s="24"/>
      <c r="G3967" s="24"/>
      <c r="H3967" s="24"/>
      <c r="I3967" s="24"/>
      <c r="J3967" s="24"/>
      <c r="K3967" s="24"/>
      <c r="L3967" s="24"/>
      <c r="M3967" s="24"/>
      <c r="N3967" s="24"/>
      <c r="O3967" s="24"/>
      <c r="P3967" s="24"/>
      <c r="Q3967" s="24"/>
      <c r="R3967" s="24"/>
      <c r="S3967" s="24"/>
      <c r="T3967" s="24"/>
      <c r="U3967" s="24"/>
      <c r="V3967" s="24"/>
      <c r="W3967" s="24"/>
      <c r="X3967" s="24"/>
      <c r="Y3967" s="24"/>
      <c r="Z3967" s="24"/>
      <c r="AA3967" s="24"/>
      <c r="AB3967" s="24"/>
      <c r="AC3967" s="24"/>
      <c r="AD3967" s="24"/>
      <c r="AE3967" s="24"/>
      <c r="AF3967" s="24"/>
      <c r="AG3967" s="24"/>
      <c r="AH3967" s="24"/>
      <c r="AI3967" s="24"/>
      <c r="AJ3967" s="24"/>
      <c r="AK3967" s="24"/>
      <c r="AL3967" s="24"/>
      <c r="AM3967" s="24"/>
      <c r="AN3967" s="24"/>
      <c r="AO3967" s="24"/>
      <c r="AP3967" s="24"/>
      <c r="AQ3967" s="24"/>
      <c r="AR3967" s="24"/>
      <c r="AS3967" s="24"/>
      <c r="AT3967" s="24"/>
      <c r="AU3967" s="24"/>
      <c r="AV3967" s="24"/>
      <c r="AW3967" s="24"/>
      <c r="AX3967" s="24"/>
      <c r="AY3967" s="24"/>
      <c r="AZ3967" s="208">
        <v>1.329</v>
      </c>
      <c r="BA3967" s="208">
        <v>3.17</v>
      </c>
      <c r="BB3967" s="21">
        <v>6.7489999999999997</v>
      </c>
      <c r="BC3967" s="21"/>
      <c r="BD3967" s="22">
        <f t="shared" si="453"/>
        <v>9.0712365591397841</v>
      </c>
      <c r="BE3967" s="21"/>
      <c r="BF3967" s="21"/>
      <c r="BG3967" s="10"/>
      <c r="BH3967" s="21">
        <f t="shared" si="454"/>
        <v>0</v>
      </c>
      <c r="BI3967" s="22">
        <f t="shared" si="454"/>
        <v>6.7489999999999989E-3</v>
      </c>
      <c r="BJ3967" s="21"/>
      <c r="BK3967" s="21">
        <v>0</v>
      </c>
      <c r="BL3967" s="22">
        <v>2.0246999999999998E-2</v>
      </c>
      <c r="BM3967" s="21"/>
      <c r="BN3967" s="21">
        <f t="shared" si="451"/>
        <v>0</v>
      </c>
      <c r="BO3967" s="22">
        <f t="shared" si="451"/>
        <v>8.0987999999999991E-2</v>
      </c>
      <c r="BP3967" s="21">
        <f t="shared" si="451"/>
        <v>0</v>
      </c>
    </row>
    <row r="3968" spans="1:68" ht="11.1" hidden="1" customHeight="1" outlineLevel="2" x14ac:dyDescent="0.2">
      <c r="A3968" s="10"/>
      <c r="B3968" s="18"/>
      <c r="C3968" s="18"/>
      <c r="D3968" s="18"/>
      <c r="E3968" s="23" t="s">
        <v>3415</v>
      </c>
      <c r="F3968" s="24"/>
      <c r="G3968" s="24"/>
      <c r="H3968" s="24"/>
      <c r="I3968" s="24"/>
      <c r="J3968" s="24"/>
      <c r="K3968" s="24"/>
      <c r="L3968" s="24"/>
      <c r="M3968" s="24"/>
      <c r="N3968" s="24"/>
      <c r="O3968" s="24"/>
      <c r="P3968" s="24"/>
      <c r="Q3968" s="24"/>
      <c r="R3968" s="24"/>
      <c r="S3968" s="24"/>
      <c r="T3968" s="24"/>
      <c r="U3968" s="24"/>
      <c r="V3968" s="24"/>
      <c r="W3968" s="24"/>
      <c r="X3968" s="24"/>
      <c r="Y3968" s="24"/>
      <c r="Z3968" s="24"/>
      <c r="AA3968" s="24"/>
      <c r="AB3968" s="24"/>
      <c r="AC3968" s="24"/>
      <c r="AD3968" s="24"/>
      <c r="AE3968" s="24"/>
      <c r="AF3968" s="24"/>
      <c r="AG3968" s="24"/>
      <c r="AH3968" s="24"/>
      <c r="AI3968" s="24"/>
      <c r="AJ3968" s="24"/>
      <c r="AK3968" s="24"/>
      <c r="AL3968" s="24"/>
      <c r="AM3968" s="24"/>
      <c r="AN3968" s="24"/>
      <c r="AO3968" s="24"/>
      <c r="AP3968" s="24"/>
      <c r="AQ3968" s="24"/>
      <c r="AR3968" s="24"/>
      <c r="AS3968" s="24"/>
      <c r="AT3968" s="24"/>
      <c r="AU3968" s="24"/>
      <c r="AV3968" s="24"/>
      <c r="AW3968" s="24"/>
      <c r="AX3968" s="24"/>
      <c r="AY3968" s="24"/>
      <c r="AZ3968" s="208">
        <v>40.802999999999997</v>
      </c>
      <c r="BA3968" s="208">
        <v>38.045000000000002</v>
      </c>
      <c r="BB3968" s="21">
        <v>65.584000000000003</v>
      </c>
      <c r="BC3968" s="21"/>
      <c r="BD3968" s="22">
        <f t="shared" si="453"/>
        <v>88.150537634408607</v>
      </c>
      <c r="BE3968" s="21"/>
      <c r="BF3968" s="21"/>
      <c r="BG3968" s="10"/>
      <c r="BH3968" s="21">
        <f t="shared" si="454"/>
        <v>0</v>
      </c>
      <c r="BI3968" s="22">
        <f t="shared" si="454"/>
        <v>6.5584000000000017E-2</v>
      </c>
      <c r="BJ3968" s="21"/>
      <c r="BK3968" s="21">
        <v>0</v>
      </c>
      <c r="BL3968" s="22">
        <v>0.19675200000000004</v>
      </c>
      <c r="BM3968" s="21"/>
      <c r="BN3968" s="21">
        <f t="shared" si="451"/>
        <v>0</v>
      </c>
      <c r="BO3968" s="22">
        <f t="shared" si="451"/>
        <v>0.78700800000000015</v>
      </c>
      <c r="BP3968" s="21">
        <f t="shared" si="451"/>
        <v>0</v>
      </c>
    </row>
    <row r="3969" spans="1:68" ht="11.1" customHeight="1" outlineLevel="1" collapsed="1" x14ac:dyDescent="0.2">
      <c r="A3969" s="10"/>
      <c r="B3969" s="18"/>
      <c r="C3969" s="18"/>
      <c r="D3969" s="18"/>
      <c r="E3969" s="19" t="s">
        <v>3416</v>
      </c>
      <c r="F3969" s="209">
        <v>1.6</v>
      </c>
      <c r="G3969" s="209">
        <v>1</v>
      </c>
      <c r="H3969" s="209">
        <v>0.8</v>
      </c>
      <c r="I3969" s="240">
        <v>0.8</v>
      </c>
      <c r="J3969" s="240"/>
      <c r="K3969" s="20"/>
      <c r="L3969" s="209">
        <v>0.4</v>
      </c>
      <c r="M3969" s="20"/>
      <c r="N3969" s="20"/>
      <c r="O3969" s="20"/>
      <c r="P3969" s="209">
        <v>1.5</v>
      </c>
      <c r="Q3969" s="209">
        <v>1.2549999999999999</v>
      </c>
      <c r="R3969" s="209">
        <v>1.2450000000000001</v>
      </c>
      <c r="S3969" s="209">
        <v>0.5</v>
      </c>
      <c r="T3969" s="209">
        <v>1.75</v>
      </c>
      <c r="U3969" s="209">
        <v>1</v>
      </c>
      <c r="V3969" s="209">
        <v>0.75</v>
      </c>
      <c r="W3969" s="209">
        <v>0.57999999999999996</v>
      </c>
      <c r="X3969" s="20"/>
      <c r="Y3969" s="20"/>
      <c r="Z3969" s="209">
        <v>0.47</v>
      </c>
      <c r="AA3969" s="20"/>
      <c r="AB3969" s="209">
        <v>0.55000000000000004</v>
      </c>
      <c r="AC3969" s="209">
        <v>1.1000000000000001</v>
      </c>
      <c r="AD3969" s="209">
        <v>1.1499999999999999</v>
      </c>
      <c r="AE3969" s="209">
        <v>1.25</v>
      </c>
      <c r="AF3969" s="209">
        <v>1.2</v>
      </c>
      <c r="AG3969" s="209">
        <v>0.76</v>
      </c>
      <c r="AH3969" s="209">
        <v>0.64</v>
      </c>
      <c r="AI3969" s="209">
        <v>0.39</v>
      </c>
      <c r="AJ3969" s="209">
        <v>0.21</v>
      </c>
      <c r="AK3969" s="20"/>
      <c r="AL3969" s="20"/>
      <c r="AM3969" s="20"/>
      <c r="AN3969" s="209">
        <v>1.1000000000000001</v>
      </c>
      <c r="AO3969" s="209">
        <v>1</v>
      </c>
      <c r="AP3969" s="209">
        <v>1.0900000000000001</v>
      </c>
      <c r="AQ3969" s="209">
        <v>1.6</v>
      </c>
      <c r="AR3969" s="209">
        <v>0.41</v>
      </c>
      <c r="AS3969" s="209">
        <v>0.7</v>
      </c>
      <c r="AT3969" s="209">
        <v>1</v>
      </c>
      <c r="AU3969" s="209">
        <v>0.1</v>
      </c>
      <c r="AV3969" s="20"/>
      <c r="AW3969" s="20"/>
      <c r="AX3969" s="20"/>
      <c r="AY3969" s="20"/>
      <c r="AZ3969" s="209">
        <v>0.95</v>
      </c>
      <c r="BA3969" s="209">
        <v>0.75</v>
      </c>
      <c r="BB3969" s="21">
        <f t="shared" si="452"/>
        <v>1.75</v>
      </c>
      <c r="BC3969" s="21">
        <f>BF3969</f>
        <v>5.24</v>
      </c>
      <c r="BD3969" s="22">
        <f t="shared" si="453"/>
        <v>2.3521505376344085</v>
      </c>
      <c r="BE3969" s="21">
        <f>BC3969-BD3969</f>
        <v>2.8878494623655917</v>
      </c>
      <c r="BF3969" s="90">
        <v>5.24</v>
      </c>
      <c r="BG3969" s="10">
        <v>7</v>
      </c>
      <c r="BH3969" s="21">
        <f t="shared" si="454"/>
        <v>3.8985600000000001E-3</v>
      </c>
      <c r="BI3969" s="22">
        <f t="shared" si="454"/>
        <v>1.75E-3</v>
      </c>
      <c r="BJ3969" s="21">
        <f>BH3969-BI3969</f>
        <v>2.1485599999999999E-3</v>
      </c>
      <c r="BK3969" s="21">
        <v>1.169568E-2</v>
      </c>
      <c r="BL3969" s="22">
        <v>5.2500000000000003E-3</v>
      </c>
      <c r="BM3969" s="21">
        <v>6.4456799999999996E-3</v>
      </c>
      <c r="BN3969" s="21">
        <f t="shared" si="451"/>
        <v>4.678272E-2</v>
      </c>
      <c r="BO3969" s="22">
        <f t="shared" si="451"/>
        <v>2.1000000000000001E-2</v>
      </c>
      <c r="BP3969" s="21">
        <f t="shared" si="451"/>
        <v>2.5782719999999999E-2</v>
      </c>
    </row>
    <row r="3970" spans="1:68" ht="11.1" hidden="1" customHeight="1" outlineLevel="2" x14ac:dyDescent="0.2">
      <c r="A3970" s="10"/>
      <c r="B3970" s="18"/>
      <c r="C3970" s="18"/>
      <c r="D3970" s="18"/>
      <c r="E3970" s="23" t="s">
        <v>3417</v>
      </c>
      <c r="F3970" s="208">
        <v>1.6</v>
      </c>
      <c r="G3970" s="208">
        <v>1</v>
      </c>
      <c r="H3970" s="208">
        <v>0.8</v>
      </c>
      <c r="I3970" s="239">
        <v>0.8</v>
      </c>
      <c r="J3970" s="239"/>
      <c r="K3970" s="24"/>
      <c r="L3970" s="208">
        <v>0.4</v>
      </c>
      <c r="M3970" s="24"/>
      <c r="N3970" s="24"/>
      <c r="O3970" s="24"/>
      <c r="P3970" s="208">
        <v>1.5</v>
      </c>
      <c r="Q3970" s="208">
        <v>1.2549999999999999</v>
      </c>
      <c r="R3970" s="208">
        <v>1.2450000000000001</v>
      </c>
      <c r="S3970" s="208">
        <v>0.5</v>
      </c>
      <c r="T3970" s="208">
        <v>1.75</v>
      </c>
      <c r="U3970" s="208">
        <v>1</v>
      </c>
      <c r="V3970" s="208">
        <v>0.75</v>
      </c>
      <c r="W3970" s="208">
        <v>0.57999999999999996</v>
      </c>
      <c r="X3970" s="24"/>
      <c r="Y3970" s="24"/>
      <c r="Z3970" s="208">
        <v>0.47</v>
      </c>
      <c r="AA3970" s="24"/>
      <c r="AB3970" s="208">
        <v>0.55000000000000004</v>
      </c>
      <c r="AC3970" s="208">
        <v>1.1000000000000001</v>
      </c>
      <c r="AD3970" s="208">
        <v>1.1499999999999999</v>
      </c>
      <c r="AE3970" s="208">
        <v>1.25</v>
      </c>
      <c r="AF3970" s="208">
        <v>1.2</v>
      </c>
      <c r="AG3970" s="208">
        <v>0.76</v>
      </c>
      <c r="AH3970" s="208">
        <v>0.64</v>
      </c>
      <c r="AI3970" s="208">
        <v>0.39</v>
      </c>
      <c r="AJ3970" s="208">
        <v>0.21</v>
      </c>
      <c r="AK3970" s="24"/>
      <c r="AL3970" s="24"/>
      <c r="AM3970" s="24"/>
      <c r="AN3970" s="208">
        <v>1.1000000000000001</v>
      </c>
      <c r="AO3970" s="208">
        <v>1</v>
      </c>
      <c r="AP3970" s="208">
        <v>1.0900000000000001</v>
      </c>
      <c r="AQ3970" s="208">
        <v>1.6</v>
      </c>
      <c r="AR3970" s="208">
        <v>0.41</v>
      </c>
      <c r="AS3970" s="208">
        <v>0.7</v>
      </c>
      <c r="AT3970" s="208">
        <v>1</v>
      </c>
      <c r="AU3970" s="208">
        <v>0.1</v>
      </c>
      <c r="AV3970" s="24"/>
      <c r="AW3970" s="24"/>
      <c r="AX3970" s="24"/>
      <c r="AY3970" s="24"/>
      <c r="AZ3970" s="208">
        <v>0.95</v>
      </c>
      <c r="BA3970" s="208">
        <v>0.75</v>
      </c>
      <c r="BB3970" s="21">
        <f t="shared" si="452"/>
        <v>1.75</v>
      </c>
      <c r="BC3970" s="21"/>
      <c r="BD3970" s="22">
        <f t="shared" si="453"/>
        <v>2.3521505376344085</v>
      </c>
      <c r="BE3970" s="21"/>
      <c r="BF3970" s="21"/>
      <c r="BG3970" s="10"/>
      <c r="BH3970" s="21">
        <f t="shared" si="454"/>
        <v>0</v>
      </c>
      <c r="BI3970" s="22">
        <f t="shared" si="454"/>
        <v>1.75E-3</v>
      </c>
      <c r="BJ3970" s="21"/>
      <c r="BK3970" s="21">
        <v>0</v>
      </c>
      <c r="BL3970" s="22">
        <v>5.2500000000000003E-3</v>
      </c>
      <c r="BM3970" s="21"/>
      <c r="BN3970" s="21">
        <f t="shared" si="451"/>
        <v>0</v>
      </c>
      <c r="BO3970" s="22">
        <f t="shared" si="451"/>
        <v>2.1000000000000001E-2</v>
      </c>
      <c r="BP3970" s="21">
        <f t="shared" si="451"/>
        <v>0</v>
      </c>
    </row>
    <row r="3971" spans="1:68" ht="11.1" customHeight="1" outlineLevel="1" collapsed="1" x14ac:dyDescent="0.2">
      <c r="A3971" s="10"/>
      <c r="B3971" s="18"/>
      <c r="C3971" s="18"/>
      <c r="D3971" s="18"/>
      <c r="E3971" s="19" t="s">
        <v>3418</v>
      </c>
      <c r="F3971" s="209">
        <v>1.8</v>
      </c>
      <c r="G3971" s="20"/>
      <c r="H3971" s="20"/>
      <c r="I3971" s="20"/>
      <c r="J3971" s="20"/>
      <c r="K3971" s="209">
        <v>3.1429999999999998</v>
      </c>
      <c r="L3971" s="20"/>
      <c r="M3971" s="20"/>
      <c r="N3971" s="20"/>
      <c r="O3971" s="20"/>
      <c r="P3971" s="209">
        <v>1.0940000000000001</v>
      </c>
      <c r="Q3971" s="209">
        <v>1.526</v>
      </c>
      <c r="R3971" s="209">
        <v>1.536</v>
      </c>
      <c r="S3971" s="209">
        <v>2.3140000000000001</v>
      </c>
      <c r="T3971" s="209">
        <v>1.522</v>
      </c>
      <c r="U3971" s="209">
        <v>1</v>
      </c>
      <c r="V3971" s="209">
        <v>0.85499999999999998</v>
      </c>
      <c r="W3971" s="20"/>
      <c r="X3971" s="20"/>
      <c r="Y3971" s="20"/>
      <c r="Z3971" s="20"/>
      <c r="AA3971" s="20"/>
      <c r="AB3971" s="209">
        <v>0.97499999999999998</v>
      </c>
      <c r="AC3971" s="209">
        <v>1.2889999999999999</v>
      </c>
      <c r="AD3971" s="209">
        <v>1.7649999999999999</v>
      </c>
      <c r="AE3971" s="20"/>
      <c r="AF3971" s="209">
        <v>1.42</v>
      </c>
      <c r="AG3971" s="209">
        <v>0.57199999999999995</v>
      </c>
      <c r="AH3971" s="209">
        <v>0.32900000000000001</v>
      </c>
      <c r="AI3971" s="209">
        <v>0.22700000000000001</v>
      </c>
      <c r="AJ3971" s="20"/>
      <c r="AK3971" s="20"/>
      <c r="AL3971" s="20"/>
      <c r="AM3971" s="20"/>
      <c r="AN3971" s="209">
        <v>0.74399999999999999</v>
      </c>
      <c r="AO3971" s="209">
        <v>1.0820000000000001</v>
      </c>
      <c r="AP3971" s="209">
        <v>1.456</v>
      </c>
      <c r="AQ3971" s="209">
        <v>1.8</v>
      </c>
      <c r="AR3971" s="209">
        <v>1.5</v>
      </c>
      <c r="AS3971" s="20"/>
      <c r="AT3971" s="209">
        <v>0.193</v>
      </c>
      <c r="AU3971" s="209">
        <v>9.5000000000000001E-2</v>
      </c>
      <c r="AV3971" s="20"/>
      <c r="AW3971" s="20"/>
      <c r="AX3971" s="20"/>
      <c r="AY3971" s="20"/>
      <c r="AZ3971" s="209">
        <v>0.50800000000000001</v>
      </c>
      <c r="BA3971" s="209">
        <v>0.86699999999999999</v>
      </c>
      <c r="BB3971" s="21">
        <f t="shared" si="452"/>
        <v>3.1429999999999998</v>
      </c>
      <c r="BC3971" s="21">
        <f>BD3971</f>
        <v>4.2244623655913971</v>
      </c>
      <c r="BD3971" s="22">
        <f t="shared" si="453"/>
        <v>4.2244623655913971</v>
      </c>
      <c r="BE3971" s="21">
        <f>BC3971-BD3971</f>
        <v>0</v>
      </c>
      <c r="BF3971" s="91">
        <v>3</v>
      </c>
      <c r="BG3971" s="10">
        <v>7</v>
      </c>
      <c r="BH3971" s="21">
        <f t="shared" si="454"/>
        <v>3.1429999999999995E-3</v>
      </c>
      <c r="BI3971" s="22">
        <f t="shared" si="454"/>
        <v>3.1429999999999995E-3</v>
      </c>
      <c r="BJ3971" s="21">
        <f>BH3971-BI3971</f>
        <v>0</v>
      </c>
      <c r="BK3971" s="21">
        <v>9.4289999999999981E-3</v>
      </c>
      <c r="BL3971" s="22">
        <v>9.4289999999999981E-3</v>
      </c>
      <c r="BM3971" s="21">
        <v>0</v>
      </c>
      <c r="BN3971" s="21">
        <f t="shared" si="451"/>
        <v>3.7715999999999993E-2</v>
      </c>
      <c r="BO3971" s="22">
        <f t="shared" si="451"/>
        <v>3.7715999999999993E-2</v>
      </c>
      <c r="BP3971" s="21">
        <f t="shared" si="451"/>
        <v>0</v>
      </c>
    </row>
    <row r="3972" spans="1:68" ht="11.1" hidden="1" customHeight="1" outlineLevel="2" x14ac:dyDescent="0.2">
      <c r="A3972" s="10"/>
      <c r="B3972" s="18"/>
      <c r="C3972" s="18"/>
      <c r="D3972" s="18"/>
      <c r="E3972" s="23" t="s">
        <v>3419</v>
      </c>
      <c r="F3972" s="208">
        <v>1.8</v>
      </c>
      <c r="G3972" s="24"/>
      <c r="H3972" s="24"/>
      <c r="I3972" s="24"/>
      <c r="J3972" s="24"/>
      <c r="K3972" s="208">
        <v>3.1429999999999998</v>
      </c>
      <c r="L3972" s="24"/>
      <c r="M3972" s="24"/>
      <c r="N3972" s="24"/>
      <c r="O3972" s="24"/>
      <c r="P3972" s="208">
        <v>1.0940000000000001</v>
      </c>
      <c r="Q3972" s="208">
        <v>1.526</v>
      </c>
      <c r="R3972" s="208">
        <v>1.536</v>
      </c>
      <c r="S3972" s="208">
        <v>2.3140000000000001</v>
      </c>
      <c r="T3972" s="208">
        <v>1.522</v>
      </c>
      <c r="U3972" s="208">
        <v>1</v>
      </c>
      <c r="V3972" s="208">
        <v>0.85499999999999998</v>
      </c>
      <c r="W3972" s="24"/>
      <c r="X3972" s="24"/>
      <c r="Y3972" s="24"/>
      <c r="Z3972" s="24"/>
      <c r="AA3972" s="24"/>
      <c r="AB3972" s="208">
        <v>0.97499999999999998</v>
      </c>
      <c r="AC3972" s="208">
        <v>1.2889999999999999</v>
      </c>
      <c r="AD3972" s="208">
        <v>1.7649999999999999</v>
      </c>
      <c r="AE3972" s="24"/>
      <c r="AF3972" s="208">
        <v>1.42</v>
      </c>
      <c r="AG3972" s="208">
        <v>0.57199999999999995</v>
      </c>
      <c r="AH3972" s="208">
        <v>0.32900000000000001</v>
      </c>
      <c r="AI3972" s="208">
        <v>0.22700000000000001</v>
      </c>
      <c r="AJ3972" s="24"/>
      <c r="AK3972" s="24"/>
      <c r="AL3972" s="24"/>
      <c r="AM3972" s="24"/>
      <c r="AN3972" s="208">
        <v>0.74399999999999999</v>
      </c>
      <c r="AO3972" s="208">
        <v>1.0820000000000001</v>
      </c>
      <c r="AP3972" s="208">
        <v>1.456</v>
      </c>
      <c r="AQ3972" s="208">
        <v>1.8</v>
      </c>
      <c r="AR3972" s="208">
        <v>1.5</v>
      </c>
      <c r="AS3972" s="24"/>
      <c r="AT3972" s="208">
        <v>0.193</v>
      </c>
      <c r="AU3972" s="208">
        <v>9.5000000000000001E-2</v>
      </c>
      <c r="AV3972" s="24"/>
      <c r="AW3972" s="24"/>
      <c r="AX3972" s="24"/>
      <c r="AY3972" s="24"/>
      <c r="AZ3972" s="208">
        <v>0.50800000000000001</v>
      </c>
      <c r="BA3972" s="208">
        <v>0.86699999999999999</v>
      </c>
      <c r="BB3972" s="21">
        <f t="shared" si="452"/>
        <v>3.1429999999999998</v>
      </c>
      <c r="BC3972" s="21"/>
      <c r="BD3972" s="22">
        <f t="shared" si="453"/>
        <v>4.2244623655913971</v>
      </c>
      <c r="BE3972" s="21"/>
      <c r="BF3972" s="21"/>
      <c r="BG3972" s="10"/>
      <c r="BH3972" s="21">
        <f t="shared" si="454"/>
        <v>0</v>
      </c>
      <c r="BI3972" s="22">
        <f t="shared" si="454"/>
        <v>3.1429999999999995E-3</v>
      </c>
      <c r="BJ3972" s="21"/>
      <c r="BK3972" s="21">
        <v>0</v>
      </c>
      <c r="BL3972" s="22">
        <v>9.4289999999999981E-3</v>
      </c>
      <c r="BM3972" s="21"/>
      <c r="BN3972" s="21">
        <f t="shared" si="451"/>
        <v>0</v>
      </c>
      <c r="BO3972" s="22">
        <f t="shared" si="451"/>
        <v>3.7715999999999993E-2</v>
      </c>
      <c r="BP3972" s="21">
        <f t="shared" si="451"/>
        <v>0</v>
      </c>
    </row>
    <row r="3973" spans="1:68" ht="11.1" hidden="1" customHeight="1" outlineLevel="1" collapsed="1" x14ac:dyDescent="0.2">
      <c r="A3973" s="10"/>
      <c r="B3973" s="18"/>
      <c r="C3973" s="18"/>
      <c r="D3973" s="18"/>
      <c r="E3973" s="19" t="s">
        <v>3420</v>
      </c>
      <c r="F3973" s="209">
        <v>18.550999999999998</v>
      </c>
      <c r="G3973" s="209">
        <v>4.68</v>
      </c>
      <c r="H3973" s="209">
        <v>-8.4819999999999993</v>
      </c>
      <c r="I3973" s="20"/>
      <c r="J3973" s="20"/>
      <c r="K3973" s="20"/>
      <c r="L3973" s="20"/>
      <c r="M3973" s="20"/>
      <c r="N3973" s="20"/>
      <c r="O3973" s="20"/>
      <c r="P3973" s="209">
        <v>3.6110000000000002</v>
      </c>
      <c r="Q3973" s="209">
        <v>5.1989999999999998</v>
      </c>
      <c r="R3973" s="209">
        <v>4.6779999999999999</v>
      </c>
      <c r="S3973" s="209">
        <v>4.4219999999999997</v>
      </c>
      <c r="T3973" s="209">
        <v>5</v>
      </c>
      <c r="U3973" s="209">
        <v>4.5</v>
      </c>
      <c r="V3973" s="209">
        <v>3</v>
      </c>
      <c r="W3973" s="20"/>
      <c r="X3973" s="20"/>
      <c r="Y3973" s="20"/>
      <c r="Z3973" s="20"/>
      <c r="AA3973" s="20"/>
      <c r="AB3973" s="20"/>
      <c r="AC3973" s="209">
        <v>9.7000000000000003E-2</v>
      </c>
      <c r="AD3973" s="209">
        <v>3.93</v>
      </c>
      <c r="AE3973" s="209">
        <v>4</v>
      </c>
      <c r="AF3973" s="209">
        <v>5.6360000000000001</v>
      </c>
      <c r="AG3973" s="209">
        <v>3.32</v>
      </c>
      <c r="AH3973" s="209">
        <v>0.877</v>
      </c>
      <c r="AI3973" s="20"/>
      <c r="AJ3973" s="20"/>
      <c r="AK3973" s="20"/>
      <c r="AL3973" s="20"/>
      <c r="AM3973" s="20"/>
      <c r="AN3973" s="209">
        <v>1.71</v>
      </c>
      <c r="AO3973" s="209">
        <v>5.2030000000000003</v>
      </c>
      <c r="AP3973" s="209">
        <v>4.5</v>
      </c>
      <c r="AQ3973" s="209">
        <v>4.53</v>
      </c>
      <c r="AR3973" s="209">
        <v>3.1669999999999998</v>
      </c>
      <c r="AS3973" s="209">
        <v>3.0139999999999998</v>
      </c>
      <c r="AT3973" s="209">
        <v>2.5</v>
      </c>
      <c r="AU3973" s="20"/>
      <c r="AV3973" s="20"/>
      <c r="AW3973" s="20"/>
      <c r="AX3973" s="20"/>
      <c r="AY3973" s="20"/>
      <c r="AZ3973" s="209">
        <v>1</v>
      </c>
      <c r="BA3973" s="209">
        <v>1.0569999999999999</v>
      </c>
      <c r="BB3973" s="21">
        <f t="shared" si="452"/>
        <v>18.550999999999998</v>
      </c>
      <c r="BC3973" s="21">
        <f>BD3973</f>
        <v>24.934139784946236</v>
      </c>
      <c r="BD3973" s="22">
        <f t="shared" si="453"/>
        <v>24.934139784946236</v>
      </c>
      <c r="BE3973" s="21">
        <f>BC3973-BD3973</f>
        <v>0</v>
      </c>
      <c r="BF3973" s="90">
        <v>9.25</v>
      </c>
      <c r="BG3973" s="10">
        <v>6</v>
      </c>
      <c r="BH3973" s="21">
        <f t="shared" si="454"/>
        <v>1.8551000000000002E-2</v>
      </c>
      <c r="BI3973" s="22">
        <f t="shared" si="454"/>
        <v>1.8551000000000002E-2</v>
      </c>
      <c r="BJ3973" s="21">
        <f>BH3973-BI3973</f>
        <v>0</v>
      </c>
      <c r="BK3973" s="21">
        <v>5.5653000000000008E-2</v>
      </c>
      <c r="BL3973" s="22">
        <v>5.5653000000000008E-2</v>
      </c>
      <c r="BM3973" s="21">
        <v>0</v>
      </c>
      <c r="BN3973" s="21">
        <f t="shared" si="451"/>
        <v>0.22261200000000003</v>
      </c>
      <c r="BO3973" s="22">
        <f t="shared" si="451"/>
        <v>0.22261200000000003</v>
      </c>
      <c r="BP3973" s="21">
        <f t="shared" si="451"/>
        <v>0</v>
      </c>
    </row>
    <row r="3974" spans="1:68" ht="11.1" hidden="1" customHeight="1" outlineLevel="2" x14ac:dyDescent="0.2">
      <c r="A3974" s="10"/>
      <c r="B3974" s="18"/>
      <c r="C3974" s="18"/>
      <c r="D3974" s="18"/>
      <c r="E3974" s="23" t="s">
        <v>3421</v>
      </c>
      <c r="F3974" s="208">
        <v>18.550999999999998</v>
      </c>
      <c r="G3974" s="208">
        <v>4.68</v>
      </c>
      <c r="H3974" s="208">
        <v>-8.4819999999999993</v>
      </c>
      <c r="I3974" s="24"/>
      <c r="J3974" s="24"/>
      <c r="K3974" s="24"/>
      <c r="L3974" s="24"/>
      <c r="M3974" s="24"/>
      <c r="N3974" s="24"/>
      <c r="O3974" s="24"/>
      <c r="P3974" s="208">
        <v>3.6110000000000002</v>
      </c>
      <c r="Q3974" s="208">
        <v>5.1989999999999998</v>
      </c>
      <c r="R3974" s="208">
        <v>4.6779999999999999</v>
      </c>
      <c r="S3974" s="208">
        <v>4.4219999999999997</v>
      </c>
      <c r="T3974" s="208">
        <v>5</v>
      </c>
      <c r="U3974" s="208">
        <v>4.5</v>
      </c>
      <c r="V3974" s="208">
        <v>3</v>
      </c>
      <c r="W3974" s="24"/>
      <c r="X3974" s="24"/>
      <c r="Y3974" s="24"/>
      <c r="Z3974" s="24"/>
      <c r="AA3974" s="24"/>
      <c r="AB3974" s="24"/>
      <c r="AC3974" s="208">
        <v>9.7000000000000003E-2</v>
      </c>
      <c r="AD3974" s="208">
        <v>3.93</v>
      </c>
      <c r="AE3974" s="208">
        <v>4</v>
      </c>
      <c r="AF3974" s="208">
        <v>5.6360000000000001</v>
      </c>
      <c r="AG3974" s="208">
        <v>3.32</v>
      </c>
      <c r="AH3974" s="208">
        <v>0.877</v>
      </c>
      <c r="AI3974" s="24"/>
      <c r="AJ3974" s="24"/>
      <c r="AK3974" s="24"/>
      <c r="AL3974" s="24"/>
      <c r="AM3974" s="24"/>
      <c r="AN3974" s="208">
        <v>1.71</v>
      </c>
      <c r="AO3974" s="208">
        <v>5.2030000000000003</v>
      </c>
      <c r="AP3974" s="208">
        <v>4.5</v>
      </c>
      <c r="AQ3974" s="208">
        <v>4.53</v>
      </c>
      <c r="AR3974" s="208">
        <v>3.1669999999999998</v>
      </c>
      <c r="AS3974" s="208">
        <v>3.0139999999999998</v>
      </c>
      <c r="AT3974" s="208">
        <v>2.5</v>
      </c>
      <c r="AU3974" s="24"/>
      <c r="AV3974" s="24"/>
      <c r="AW3974" s="24"/>
      <c r="AX3974" s="24"/>
      <c r="AY3974" s="24"/>
      <c r="AZ3974" s="208">
        <v>1</v>
      </c>
      <c r="BA3974" s="208">
        <v>1.0569999999999999</v>
      </c>
      <c r="BB3974" s="21">
        <f t="shared" si="452"/>
        <v>18.550999999999998</v>
      </c>
      <c r="BC3974" s="21"/>
      <c r="BD3974" s="22">
        <f t="shared" si="453"/>
        <v>24.934139784946236</v>
      </c>
      <c r="BE3974" s="21"/>
      <c r="BF3974" s="21"/>
      <c r="BG3974" s="10"/>
      <c r="BH3974" s="21">
        <f t="shared" si="454"/>
        <v>0</v>
      </c>
      <c r="BI3974" s="22">
        <f t="shared" si="454"/>
        <v>1.8551000000000002E-2</v>
      </c>
      <c r="BJ3974" s="21"/>
      <c r="BK3974" s="21">
        <v>0</v>
      </c>
      <c r="BL3974" s="22">
        <v>5.5653000000000008E-2</v>
      </c>
      <c r="BM3974" s="21"/>
      <c r="BN3974" s="21">
        <f t="shared" si="451"/>
        <v>0</v>
      </c>
      <c r="BO3974" s="22">
        <f t="shared" si="451"/>
        <v>0.22261200000000003</v>
      </c>
      <c r="BP3974" s="21">
        <f t="shared" si="451"/>
        <v>0</v>
      </c>
    </row>
    <row r="3975" spans="1:68" ht="11.1" hidden="1" customHeight="1" outlineLevel="1" collapsed="1" x14ac:dyDescent="0.2">
      <c r="A3975" s="10"/>
      <c r="B3975" s="18"/>
      <c r="C3975" s="18"/>
      <c r="D3975" s="18"/>
      <c r="E3975" s="19" t="s">
        <v>3422</v>
      </c>
      <c r="F3975" s="209">
        <v>6.85</v>
      </c>
      <c r="G3975" s="209">
        <v>5.6</v>
      </c>
      <c r="H3975" s="209">
        <v>4.5599999999999996</v>
      </c>
      <c r="I3975" s="240">
        <v>3</v>
      </c>
      <c r="J3975" s="240"/>
      <c r="K3975" s="20"/>
      <c r="L3975" s="20"/>
      <c r="M3975" s="209">
        <v>3.1389999999999998</v>
      </c>
      <c r="N3975" s="209">
        <v>0.89900000000000002</v>
      </c>
      <c r="O3975" s="209">
        <v>1.7889999999999999</v>
      </c>
      <c r="P3975" s="209">
        <v>2.8740000000000001</v>
      </c>
      <c r="Q3975" s="209">
        <v>6.7690000000000001</v>
      </c>
      <c r="R3975" s="209">
        <v>6.16</v>
      </c>
      <c r="S3975" s="209">
        <v>8.3239999999999998</v>
      </c>
      <c r="T3975" s="209">
        <v>7.835</v>
      </c>
      <c r="U3975" s="209">
        <v>5.3319999999999999</v>
      </c>
      <c r="V3975" s="209">
        <v>3.6059999999999999</v>
      </c>
      <c r="W3975" s="209">
        <v>2.0649999999999999</v>
      </c>
      <c r="X3975" s="20"/>
      <c r="Y3975" s="209">
        <v>1.3460000000000001</v>
      </c>
      <c r="Z3975" s="20"/>
      <c r="AA3975" s="209">
        <v>2.2330000000000001</v>
      </c>
      <c r="AB3975" s="209">
        <v>3.99</v>
      </c>
      <c r="AC3975" s="209">
        <v>6.2290000000000001</v>
      </c>
      <c r="AD3975" s="209">
        <v>7.9619999999999997</v>
      </c>
      <c r="AE3975" s="20"/>
      <c r="AF3975" s="209">
        <v>15.21</v>
      </c>
      <c r="AG3975" s="209">
        <v>2.5489999999999999</v>
      </c>
      <c r="AH3975" s="209">
        <v>6.11</v>
      </c>
      <c r="AI3975" s="209">
        <v>2.3319999999999999</v>
      </c>
      <c r="AJ3975" s="20"/>
      <c r="AK3975" s="20"/>
      <c r="AL3975" s="20"/>
      <c r="AM3975" s="20"/>
      <c r="AN3975" s="209">
        <v>12.004</v>
      </c>
      <c r="AO3975" s="209">
        <v>7.4690000000000003</v>
      </c>
      <c r="AP3975" s="209">
        <v>6.3570000000000002</v>
      </c>
      <c r="AQ3975" s="209">
        <v>8.1829999999999998</v>
      </c>
      <c r="AR3975" s="209">
        <v>7.3140000000000001</v>
      </c>
      <c r="AS3975" s="209">
        <v>5.806</v>
      </c>
      <c r="AT3975" s="209">
        <v>4.9610000000000003</v>
      </c>
      <c r="AU3975" s="209">
        <v>2.7429999999999999</v>
      </c>
      <c r="AV3975" s="209">
        <v>0.874</v>
      </c>
      <c r="AW3975" s="20"/>
      <c r="AX3975" s="20"/>
      <c r="AY3975" s="209">
        <v>2.78</v>
      </c>
      <c r="AZ3975" s="209">
        <v>3.609</v>
      </c>
      <c r="BA3975" s="209">
        <v>5.1059999999999999</v>
      </c>
      <c r="BB3975" s="21">
        <f t="shared" si="452"/>
        <v>15.21</v>
      </c>
      <c r="BC3975" s="21">
        <f>BF3975</f>
        <v>29</v>
      </c>
      <c r="BD3975" s="22">
        <f t="shared" si="453"/>
        <v>20.443548387096772</v>
      </c>
      <c r="BE3975" s="21">
        <f>BC3975-BD3975</f>
        <v>8.5564516129032278</v>
      </c>
      <c r="BF3975" s="90">
        <v>29</v>
      </c>
      <c r="BG3975" s="10">
        <v>6</v>
      </c>
      <c r="BH3975" s="21">
        <f t="shared" si="454"/>
        <v>2.1576000000000001E-2</v>
      </c>
      <c r="BI3975" s="22">
        <f t="shared" si="454"/>
        <v>1.521E-2</v>
      </c>
      <c r="BJ3975" s="21">
        <f>BH3975-BI3975</f>
        <v>6.3660000000000019E-3</v>
      </c>
      <c r="BK3975" s="21">
        <v>6.4728000000000008E-2</v>
      </c>
      <c r="BL3975" s="22">
        <v>4.5629999999999997E-2</v>
      </c>
      <c r="BM3975" s="21">
        <v>1.9098000000000011E-2</v>
      </c>
      <c r="BN3975" s="21">
        <f t="shared" si="451"/>
        <v>0.25891200000000003</v>
      </c>
      <c r="BO3975" s="22">
        <f t="shared" si="451"/>
        <v>0.18251999999999999</v>
      </c>
      <c r="BP3975" s="21">
        <f t="shared" si="451"/>
        <v>7.6392000000000043E-2</v>
      </c>
    </row>
    <row r="3976" spans="1:68" ht="11.1" hidden="1" customHeight="1" outlineLevel="2" x14ac:dyDescent="0.2">
      <c r="A3976" s="10"/>
      <c r="B3976" s="18"/>
      <c r="C3976" s="18"/>
      <c r="D3976" s="18"/>
      <c r="E3976" s="23" t="s">
        <v>3423</v>
      </c>
      <c r="F3976" s="208">
        <v>6.85</v>
      </c>
      <c r="G3976" s="208">
        <v>5.6</v>
      </c>
      <c r="H3976" s="208">
        <v>4.5599999999999996</v>
      </c>
      <c r="I3976" s="239">
        <v>3</v>
      </c>
      <c r="J3976" s="239"/>
      <c r="K3976" s="24"/>
      <c r="L3976" s="24"/>
      <c r="M3976" s="208">
        <v>3.1389999999999998</v>
      </c>
      <c r="N3976" s="208">
        <v>0.89900000000000002</v>
      </c>
      <c r="O3976" s="208">
        <v>1.7889999999999999</v>
      </c>
      <c r="P3976" s="208">
        <v>2.8740000000000001</v>
      </c>
      <c r="Q3976" s="208">
        <v>6.7690000000000001</v>
      </c>
      <c r="R3976" s="208">
        <v>6.16</v>
      </c>
      <c r="S3976" s="208">
        <v>8.3239999999999998</v>
      </c>
      <c r="T3976" s="208">
        <v>7.835</v>
      </c>
      <c r="U3976" s="208">
        <v>5.3319999999999999</v>
      </c>
      <c r="V3976" s="208">
        <v>3.6059999999999999</v>
      </c>
      <c r="W3976" s="208">
        <v>2.0649999999999999</v>
      </c>
      <c r="X3976" s="24"/>
      <c r="Y3976" s="208">
        <v>1.3460000000000001</v>
      </c>
      <c r="Z3976" s="24"/>
      <c r="AA3976" s="208">
        <v>2.2330000000000001</v>
      </c>
      <c r="AB3976" s="208">
        <v>3.99</v>
      </c>
      <c r="AC3976" s="208">
        <v>6.2290000000000001</v>
      </c>
      <c r="AD3976" s="208">
        <v>7.9619999999999997</v>
      </c>
      <c r="AE3976" s="24"/>
      <c r="AF3976" s="208">
        <v>15.21</v>
      </c>
      <c r="AG3976" s="208">
        <v>2.5489999999999999</v>
      </c>
      <c r="AH3976" s="208">
        <v>6.11</v>
      </c>
      <c r="AI3976" s="208">
        <v>2.3319999999999999</v>
      </c>
      <c r="AJ3976" s="24"/>
      <c r="AK3976" s="24"/>
      <c r="AL3976" s="24"/>
      <c r="AM3976" s="24"/>
      <c r="AN3976" s="208">
        <v>12.004</v>
      </c>
      <c r="AO3976" s="208">
        <v>7.4690000000000003</v>
      </c>
      <c r="AP3976" s="208">
        <v>6.3570000000000002</v>
      </c>
      <c r="AQ3976" s="208">
        <v>8.1829999999999998</v>
      </c>
      <c r="AR3976" s="208">
        <v>7.3140000000000001</v>
      </c>
      <c r="AS3976" s="208">
        <v>5.806</v>
      </c>
      <c r="AT3976" s="208">
        <v>4.9610000000000003</v>
      </c>
      <c r="AU3976" s="208">
        <v>2.7429999999999999</v>
      </c>
      <c r="AV3976" s="208">
        <v>0.874</v>
      </c>
      <c r="AW3976" s="24"/>
      <c r="AX3976" s="24"/>
      <c r="AY3976" s="208">
        <v>2.78</v>
      </c>
      <c r="AZ3976" s="208">
        <v>3.609</v>
      </c>
      <c r="BA3976" s="208">
        <v>5.1059999999999999</v>
      </c>
      <c r="BB3976" s="21">
        <f t="shared" si="452"/>
        <v>15.21</v>
      </c>
      <c r="BC3976" s="21"/>
      <c r="BD3976" s="22">
        <f t="shared" si="453"/>
        <v>20.443548387096772</v>
      </c>
      <c r="BE3976" s="21"/>
      <c r="BF3976" s="21"/>
      <c r="BG3976" s="10"/>
      <c r="BH3976" s="21">
        <f t="shared" si="454"/>
        <v>0</v>
      </c>
      <c r="BI3976" s="22">
        <f t="shared" si="454"/>
        <v>1.521E-2</v>
      </c>
      <c r="BJ3976" s="21"/>
      <c r="BK3976" s="21">
        <v>0</v>
      </c>
      <c r="BL3976" s="22">
        <v>4.5629999999999997E-2</v>
      </c>
      <c r="BM3976" s="21"/>
      <c r="BN3976" s="21">
        <f t="shared" si="451"/>
        <v>0</v>
      </c>
      <c r="BO3976" s="22">
        <f t="shared" si="451"/>
        <v>0.18251999999999999</v>
      </c>
      <c r="BP3976" s="21">
        <f t="shared" si="451"/>
        <v>0</v>
      </c>
    </row>
    <row r="3977" spans="1:68" ht="11.1" customHeight="1" outlineLevel="1" collapsed="1" x14ac:dyDescent="0.2">
      <c r="A3977" s="10"/>
      <c r="B3977" s="18"/>
      <c r="C3977" s="18"/>
      <c r="D3977" s="18"/>
      <c r="E3977" s="19" t="s">
        <v>3424</v>
      </c>
      <c r="F3977" s="20"/>
      <c r="G3977" s="20"/>
      <c r="H3977" s="20"/>
      <c r="I3977" s="20"/>
      <c r="J3977" s="20"/>
      <c r="K3977" s="20"/>
      <c r="L3977" s="20"/>
      <c r="M3977" s="20"/>
      <c r="N3977" s="20"/>
      <c r="O3977" s="20"/>
      <c r="P3977" s="20"/>
      <c r="Q3977" s="20"/>
      <c r="R3977" s="20"/>
      <c r="S3977" s="20"/>
      <c r="T3977" s="20"/>
      <c r="U3977" s="20"/>
      <c r="V3977" s="20"/>
      <c r="W3977" s="20"/>
      <c r="X3977" s="20"/>
      <c r="Y3977" s="20"/>
      <c r="Z3977" s="20"/>
      <c r="AA3977" s="20"/>
      <c r="AB3977" s="20"/>
      <c r="AC3977" s="20"/>
      <c r="AD3977" s="20"/>
      <c r="AE3977" s="20"/>
      <c r="AF3977" s="20"/>
      <c r="AG3977" s="20"/>
      <c r="AH3977" s="20"/>
      <c r="AI3977" s="20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9">
        <v>0.125</v>
      </c>
      <c r="BA3977" s="209">
        <v>0.15</v>
      </c>
      <c r="BB3977" s="21">
        <f t="shared" si="452"/>
        <v>0.15</v>
      </c>
      <c r="BC3977" s="21">
        <f>BD3977</f>
        <v>0.20161290322580644</v>
      </c>
      <c r="BD3977" s="22">
        <f t="shared" si="453"/>
        <v>0.20161290322580644</v>
      </c>
      <c r="BE3977" s="21">
        <f>BC3977-BD3977</f>
        <v>0</v>
      </c>
      <c r="BF3977" s="21"/>
      <c r="BG3977" s="10">
        <v>7</v>
      </c>
      <c r="BH3977" s="21">
        <f t="shared" si="454"/>
        <v>1.4999999999999996E-4</v>
      </c>
      <c r="BI3977" s="22">
        <f t="shared" si="454"/>
        <v>1.4999999999999996E-4</v>
      </c>
      <c r="BJ3977" s="21">
        <f>BH3977-BI3977</f>
        <v>0</v>
      </c>
      <c r="BK3977" s="21">
        <v>4.4999999999999988E-4</v>
      </c>
      <c r="BL3977" s="22">
        <v>4.4999999999999988E-4</v>
      </c>
      <c r="BM3977" s="21">
        <v>0</v>
      </c>
      <c r="BN3977" s="21">
        <f t="shared" si="451"/>
        <v>1.7999999999999995E-3</v>
      </c>
      <c r="BO3977" s="22">
        <f t="shared" si="451"/>
        <v>1.7999999999999995E-3</v>
      </c>
      <c r="BP3977" s="21">
        <f t="shared" si="451"/>
        <v>0</v>
      </c>
    </row>
    <row r="3978" spans="1:68" ht="11.1" hidden="1" customHeight="1" outlineLevel="2" x14ac:dyDescent="0.2">
      <c r="A3978" s="10"/>
      <c r="B3978" s="18"/>
      <c r="C3978" s="18"/>
      <c r="D3978" s="18"/>
      <c r="E3978" s="23" t="s">
        <v>3425</v>
      </c>
      <c r="F3978" s="24"/>
      <c r="G3978" s="24"/>
      <c r="H3978" s="24"/>
      <c r="I3978" s="2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4"/>
      <c r="AL3978" s="24"/>
      <c r="AM3978" s="24"/>
      <c r="AN3978" s="24"/>
      <c r="AO3978" s="24"/>
      <c r="AP3978" s="24"/>
      <c r="AQ3978" s="24"/>
      <c r="AR3978" s="24"/>
      <c r="AS3978" s="24"/>
      <c r="AT3978" s="24"/>
      <c r="AU3978" s="24"/>
      <c r="AV3978" s="24"/>
      <c r="AW3978" s="24"/>
      <c r="AX3978" s="24"/>
      <c r="AY3978" s="24"/>
      <c r="AZ3978" s="208">
        <v>0.125</v>
      </c>
      <c r="BA3978" s="208">
        <v>0.15</v>
      </c>
      <c r="BB3978" s="21">
        <f t="shared" si="452"/>
        <v>0.15</v>
      </c>
      <c r="BC3978" s="21"/>
      <c r="BD3978" s="22">
        <f t="shared" si="453"/>
        <v>0.20161290322580644</v>
      </c>
      <c r="BE3978" s="21"/>
      <c r="BF3978" s="21"/>
      <c r="BG3978" s="10"/>
      <c r="BH3978" s="21">
        <f t="shared" si="454"/>
        <v>0</v>
      </c>
      <c r="BI3978" s="22">
        <f t="shared" si="454"/>
        <v>1.4999999999999996E-4</v>
      </c>
      <c r="BJ3978" s="21"/>
      <c r="BK3978" s="21">
        <v>0</v>
      </c>
      <c r="BL3978" s="22">
        <v>4.4999999999999988E-4</v>
      </c>
      <c r="BM3978" s="21"/>
      <c r="BN3978" s="21">
        <f t="shared" si="451"/>
        <v>0</v>
      </c>
      <c r="BO3978" s="22">
        <f t="shared" si="451"/>
        <v>1.7999999999999995E-3</v>
      </c>
      <c r="BP3978" s="21">
        <f t="shared" si="451"/>
        <v>0</v>
      </c>
    </row>
    <row r="3979" spans="1:68" ht="11.1" hidden="1" customHeight="1" outlineLevel="1" collapsed="1" x14ac:dyDescent="0.2">
      <c r="A3979" s="10"/>
      <c r="B3979" s="18"/>
      <c r="C3979" s="18"/>
      <c r="D3979" s="18"/>
      <c r="E3979" s="19" t="s">
        <v>3426</v>
      </c>
      <c r="F3979" s="20"/>
      <c r="G3979" s="20"/>
      <c r="H3979" s="20"/>
      <c r="I3979" s="20"/>
      <c r="J3979" s="20"/>
      <c r="K3979" s="20"/>
      <c r="L3979" s="20"/>
      <c r="M3979" s="20"/>
      <c r="N3979" s="20"/>
      <c r="O3979" s="20"/>
      <c r="P3979" s="20"/>
      <c r="Q3979" s="20"/>
      <c r="R3979" s="20"/>
      <c r="S3979" s="20"/>
      <c r="T3979" s="20"/>
      <c r="U3979" s="20"/>
      <c r="V3979" s="20"/>
      <c r="W3979" s="20"/>
      <c r="X3979" s="20"/>
      <c r="Y3979" s="20"/>
      <c r="Z3979" s="20"/>
      <c r="AA3979" s="20"/>
      <c r="AB3979" s="20"/>
      <c r="AC3979" s="20"/>
      <c r="AD3979" s="20"/>
      <c r="AE3979" s="20"/>
      <c r="AF3979" s="20"/>
      <c r="AG3979" s="20"/>
      <c r="AH3979" s="20"/>
      <c r="AI3979" s="20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9">
        <v>0.11700000000000001</v>
      </c>
      <c r="AW3979" s="20"/>
      <c r="AX3979" s="20"/>
      <c r="AY3979" s="209">
        <v>0.57799999999999996</v>
      </c>
      <c r="AZ3979" s="209">
        <v>1.4159999999999999</v>
      </c>
      <c r="BA3979" s="209">
        <v>3.12</v>
      </c>
      <c r="BB3979" s="21">
        <f t="shared" si="452"/>
        <v>3.12</v>
      </c>
      <c r="BC3979" s="21">
        <f>BD3979</f>
        <v>4.193548387096774</v>
      </c>
      <c r="BD3979" s="22">
        <f t="shared" si="453"/>
        <v>4.193548387096774</v>
      </c>
      <c r="BE3979" s="21">
        <f>BC3979-BD3979</f>
        <v>0</v>
      </c>
      <c r="BF3979" s="21"/>
      <c r="BG3979" s="10">
        <v>6</v>
      </c>
      <c r="BH3979" s="21">
        <f t="shared" si="454"/>
        <v>3.1199999999999999E-3</v>
      </c>
      <c r="BI3979" s="22">
        <f t="shared" si="454"/>
        <v>3.1199999999999999E-3</v>
      </c>
      <c r="BJ3979" s="21">
        <f>BH3979-BI3979</f>
        <v>0</v>
      </c>
      <c r="BK3979" s="21">
        <v>9.3600000000000003E-3</v>
      </c>
      <c r="BL3979" s="22">
        <v>9.3600000000000003E-3</v>
      </c>
      <c r="BM3979" s="21">
        <v>0</v>
      </c>
      <c r="BN3979" s="21">
        <f t="shared" ref="BN3979:BP4042" si="455">BK3979*4</f>
        <v>3.7440000000000001E-2</v>
      </c>
      <c r="BO3979" s="22">
        <f t="shared" si="455"/>
        <v>3.7440000000000001E-2</v>
      </c>
      <c r="BP3979" s="21">
        <f t="shared" si="455"/>
        <v>0</v>
      </c>
    </row>
    <row r="3980" spans="1:68" ht="11.1" hidden="1" customHeight="1" outlineLevel="2" x14ac:dyDescent="0.2">
      <c r="A3980" s="10"/>
      <c r="B3980" s="18"/>
      <c r="C3980" s="18"/>
      <c r="D3980" s="18"/>
      <c r="E3980" s="23" t="s">
        <v>3427</v>
      </c>
      <c r="F3980" s="24"/>
      <c r="G3980" s="24"/>
      <c r="H3980" s="24"/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  <c r="AN3980" s="24"/>
      <c r="AO3980" s="24"/>
      <c r="AP3980" s="24"/>
      <c r="AQ3980" s="24"/>
      <c r="AR3980" s="24"/>
      <c r="AS3980" s="24"/>
      <c r="AT3980" s="24"/>
      <c r="AU3980" s="24"/>
      <c r="AV3980" s="208">
        <v>0.11700000000000001</v>
      </c>
      <c r="AW3980" s="24"/>
      <c r="AX3980" s="24"/>
      <c r="AY3980" s="208">
        <v>0.57799999999999996</v>
      </c>
      <c r="AZ3980" s="208">
        <v>1.4159999999999999</v>
      </c>
      <c r="BA3980" s="208">
        <v>3.12</v>
      </c>
      <c r="BB3980" s="21">
        <f t="shared" ref="BB3980:BB4043" si="456">MAX(F3980:BA3980)</f>
        <v>3.12</v>
      </c>
      <c r="BC3980" s="21"/>
      <c r="BD3980" s="22">
        <f t="shared" si="453"/>
        <v>4.193548387096774</v>
      </c>
      <c r="BE3980" s="21"/>
      <c r="BF3980" s="21"/>
      <c r="BG3980" s="10"/>
      <c r="BH3980" s="21">
        <f t="shared" si="454"/>
        <v>0</v>
      </c>
      <c r="BI3980" s="22">
        <f t="shared" si="454"/>
        <v>3.1199999999999999E-3</v>
      </c>
      <c r="BJ3980" s="21"/>
      <c r="BK3980" s="21">
        <v>0</v>
      </c>
      <c r="BL3980" s="22">
        <v>9.3600000000000003E-3</v>
      </c>
      <c r="BM3980" s="21"/>
      <c r="BN3980" s="21">
        <f t="shared" si="455"/>
        <v>0</v>
      </c>
      <c r="BO3980" s="22">
        <f t="shared" si="455"/>
        <v>3.7440000000000001E-2</v>
      </c>
      <c r="BP3980" s="21">
        <f t="shared" si="455"/>
        <v>0</v>
      </c>
    </row>
    <row r="3981" spans="1:68" ht="11.1" customHeight="1" outlineLevel="1" collapsed="1" x14ac:dyDescent="0.2">
      <c r="A3981" s="10"/>
      <c r="B3981" s="18"/>
      <c r="C3981" s="18"/>
      <c r="D3981" s="18"/>
      <c r="E3981" s="19" t="s">
        <v>3428</v>
      </c>
      <c r="F3981" s="209">
        <v>1</v>
      </c>
      <c r="G3981" s="20"/>
      <c r="H3981" s="20"/>
      <c r="I3981" s="20"/>
      <c r="J3981" s="20"/>
      <c r="K3981" s="209">
        <v>1.3939999999999999</v>
      </c>
      <c r="L3981" s="20"/>
      <c r="M3981" s="20"/>
      <c r="N3981" s="20"/>
      <c r="O3981" s="20"/>
      <c r="P3981" s="209">
        <v>0.93899999999999995</v>
      </c>
      <c r="Q3981" s="20"/>
      <c r="R3981" s="20"/>
      <c r="S3981" s="20"/>
      <c r="T3981" s="209">
        <v>1.962</v>
      </c>
      <c r="U3981" s="209">
        <v>0.317</v>
      </c>
      <c r="V3981" s="209">
        <v>0.3</v>
      </c>
      <c r="W3981" s="209">
        <v>0.1</v>
      </c>
      <c r="X3981" s="20"/>
      <c r="Y3981" s="20"/>
      <c r="Z3981" s="20"/>
      <c r="AA3981" s="20"/>
      <c r="AB3981" s="20"/>
      <c r="AC3981" s="209">
        <v>0.41399999999999998</v>
      </c>
      <c r="AD3981" s="209">
        <v>0.80100000000000005</v>
      </c>
      <c r="AE3981" s="209">
        <v>1</v>
      </c>
      <c r="AF3981" s="209">
        <v>0.53700000000000003</v>
      </c>
      <c r="AG3981" s="209">
        <v>0.23100000000000001</v>
      </c>
      <c r="AH3981" s="209">
        <v>0.17699999999999999</v>
      </c>
      <c r="AI3981" s="20"/>
      <c r="AJ3981" s="20"/>
      <c r="AK3981" s="20"/>
      <c r="AL3981" s="20"/>
      <c r="AM3981" s="20"/>
      <c r="AN3981" s="209">
        <v>0.48699999999999999</v>
      </c>
      <c r="AO3981" s="209">
        <v>0.74</v>
      </c>
      <c r="AP3981" s="209">
        <v>0.50800000000000001</v>
      </c>
      <c r="AQ3981" s="209">
        <v>1</v>
      </c>
      <c r="AR3981" s="209">
        <v>0.68400000000000005</v>
      </c>
      <c r="AS3981" s="209">
        <v>0.58099999999999996</v>
      </c>
      <c r="AT3981" s="209">
        <v>0.13700000000000001</v>
      </c>
      <c r="AU3981" s="20"/>
      <c r="AV3981" s="20"/>
      <c r="AW3981" s="20"/>
      <c r="AX3981" s="20"/>
      <c r="AY3981" s="20"/>
      <c r="AZ3981" s="209">
        <v>0.27600000000000002</v>
      </c>
      <c r="BA3981" s="209">
        <v>0.54900000000000004</v>
      </c>
      <c r="BB3981" s="21">
        <f t="shared" si="456"/>
        <v>1.962</v>
      </c>
      <c r="BC3981" s="21">
        <f>BD3981</f>
        <v>2.6370967741935485</v>
      </c>
      <c r="BD3981" s="22">
        <f t="shared" si="453"/>
        <v>2.6370967741935485</v>
      </c>
      <c r="BE3981" s="21">
        <f>BC3981-BD3981</f>
        <v>0</v>
      </c>
      <c r="BF3981" s="90">
        <v>0.98</v>
      </c>
      <c r="BG3981" s="10">
        <v>7</v>
      </c>
      <c r="BH3981" s="21">
        <f t="shared" si="454"/>
        <v>1.9620000000000002E-3</v>
      </c>
      <c r="BI3981" s="22">
        <f t="shared" si="454"/>
        <v>1.9620000000000002E-3</v>
      </c>
      <c r="BJ3981" s="21">
        <f>BH3981-BI3981</f>
        <v>0</v>
      </c>
      <c r="BK3981" s="21">
        <v>5.8860000000000006E-3</v>
      </c>
      <c r="BL3981" s="22">
        <v>5.8860000000000006E-3</v>
      </c>
      <c r="BM3981" s="21">
        <v>0</v>
      </c>
      <c r="BN3981" s="21">
        <f t="shared" si="455"/>
        <v>2.3544000000000002E-2</v>
      </c>
      <c r="BO3981" s="22">
        <f t="shared" si="455"/>
        <v>2.3544000000000002E-2</v>
      </c>
      <c r="BP3981" s="21">
        <f t="shared" si="455"/>
        <v>0</v>
      </c>
    </row>
    <row r="3982" spans="1:68" ht="11.1" hidden="1" customHeight="1" outlineLevel="2" x14ac:dyDescent="0.2">
      <c r="A3982" s="10"/>
      <c r="B3982" s="18"/>
      <c r="C3982" s="18"/>
      <c r="D3982" s="18"/>
      <c r="E3982" s="23" t="s">
        <v>3429</v>
      </c>
      <c r="F3982" s="208">
        <v>1</v>
      </c>
      <c r="G3982" s="24"/>
      <c r="H3982" s="24"/>
      <c r="I3982" s="24"/>
      <c r="J3982" s="24"/>
      <c r="K3982" s="208">
        <v>1.3939999999999999</v>
      </c>
      <c r="L3982" s="24"/>
      <c r="M3982" s="24"/>
      <c r="N3982" s="24"/>
      <c r="O3982" s="24"/>
      <c r="P3982" s="208">
        <v>0.93899999999999995</v>
      </c>
      <c r="Q3982" s="24"/>
      <c r="R3982" s="24"/>
      <c r="S3982" s="24"/>
      <c r="T3982" s="208">
        <v>1.962</v>
      </c>
      <c r="U3982" s="208">
        <v>0.317</v>
      </c>
      <c r="V3982" s="208">
        <v>0.3</v>
      </c>
      <c r="W3982" s="208">
        <v>0.1</v>
      </c>
      <c r="X3982" s="24"/>
      <c r="Y3982" s="24"/>
      <c r="Z3982" s="24"/>
      <c r="AA3982" s="24"/>
      <c r="AB3982" s="24"/>
      <c r="AC3982" s="208">
        <v>0.41399999999999998</v>
      </c>
      <c r="AD3982" s="208">
        <v>0.80100000000000005</v>
      </c>
      <c r="AE3982" s="208">
        <v>1</v>
      </c>
      <c r="AF3982" s="208">
        <v>0.53700000000000003</v>
      </c>
      <c r="AG3982" s="208">
        <v>0.23100000000000001</v>
      </c>
      <c r="AH3982" s="208">
        <v>0.17699999999999999</v>
      </c>
      <c r="AI3982" s="24"/>
      <c r="AJ3982" s="24"/>
      <c r="AK3982" s="24"/>
      <c r="AL3982" s="24"/>
      <c r="AM3982" s="24"/>
      <c r="AN3982" s="208">
        <v>0.48699999999999999</v>
      </c>
      <c r="AO3982" s="208">
        <v>0.74</v>
      </c>
      <c r="AP3982" s="208">
        <v>0.50800000000000001</v>
      </c>
      <c r="AQ3982" s="208">
        <v>1</v>
      </c>
      <c r="AR3982" s="208">
        <v>0.68400000000000005</v>
      </c>
      <c r="AS3982" s="208">
        <v>0.58099999999999996</v>
      </c>
      <c r="AT3982" s="208">
        <v>0.13700000000000001</v>
      </c>
      <c r="AU3982" s="24"/>
      <c r="AV3982" s="24"/>
      <c r="AW3982" s="24"/>
      <c r="AX3982" s="24"/>
      <c r="AY3982" s="24"/>
      <c r="AZ3982" s="208">
        <v>0.27600000000000002</v>
      </c>
      <c r="BA3982" s="208">
        <v>0.54900000000000004</v>
      </c>
      <c r="BB3982" s="21">
        <f t="shared" si="456"/>
        <v>1.962</v>
      </c>
      <c r="BC3982" s="21"/>
      <c r="BD3982" s="22">
        <f t="shared" si="453"/>
        <v>2.6370967741935485</v>
      </c>
      <c r="BE3982" s="21"/>
      <c r="BF3982" s="21"/>
      <c r="BG3982" s="10"/>
      <c r="BH3982" s="21">
        <f t="shared" si="454"/>
        <v>0</v>
      </c>
      <c r="BI3982" s="22">
        <f t="shared" si="454"/>
        <v>1.9620000000000002E-3</v>
      </c>
      <c r="BJ3982" s="21"/>
      <c r="BK3982" s="21">
        <v>0</v>
      </c>
      <c r="BL3982" s="22">
        <v>5.8860000000000006E-3</v>
      </c>
      <c r="BM3982" s="21"/>
      <c r="BN3982" s="21">
        <f t="shared" si="455"/>
        <v>0</v>
      </c>
      <c r="BO3982" s="22">
        <f t="shared" si="455"/>
        <v>2.3544000000000002E-2</v>
      </c>
      <c r="BP3982" s="21">
        <f t="shared" si="455"/>
        <v>0</v>
      </c>
    </row>
    <row r="3983" spans="1:68" ht="11.1" hidden="1" customHeight="1" outlineLevel="1" collapsed="1" x14ac:dyDescent="0.2">
      <c r="A3983" s="10"/>
      <c r="B3983" s="18"/>
      <c r="C3983" s="18"/>
      <c r="D3983" s="18"/>
      <c r="E3983" s="19" t="s">
        <v>3430</v>
      </c>
      <c r="F3983" s="209">
        <v>34.463000000000001</v>
      </c>
      <c r="G3983" s="209">
        <v>24.050999999999998</v>
      </c>
      <c r="H3983" s="209">
        <v>23.399000000000001</v>
      </c>
      <c r="I3983" s="240">
        <v>17.936</v>
      </c>
      <c r="J3983" s="240"/>
      <c r="K3983" s="209">
        <v>5.9610000000000003</v>
      </c>
      <c r="L3983" s="209">
        <v>0.47599999999999998</v>
      </c>
      <c r="M3983" s="20"/>
      <c r="N3983" s="209">
        <v>0.38400000000000001</v>
      </c>
      <c r="O3983" s="209">
        <v>5.3540000000000001</v>
      </c>
      <c r="P3983" s="209">
        <v>17.754000000000001</v>
      </c>
      <c r="Q3983" s="209">
        <v>32.241999999999997</v>
      </c>
      <c r="R3983" s="209">
        <v>38.899000000000001</v>
      </c>
      <c r="S3983" s="209">
        <v>41.451000000000001</v>
      </c>
      <c r="T3983" s="209">
        <v>42.966000000000001</v>
      </c>
      <c r="U3983" s="209">
        <v>27.859000000000002</v>
      </c>
      <c r="V3983" s="209">
        <v>15.946</v>
      </c>
      <c r="W3983" s="209">
        <v>5.2119999999999997</v>
      </c>
      <c r="X3983" s="209">
        <v>0.55300000000000005</v>
      </c>
      <c r="Y3983" s="209">
        <v>0.61699999999999999</v>
      </c>
      <c r="Z3983" s="209">
        <v>0.55600000000000005</v>
      </c>
      <c r="AA3983" s="209">
        <v>1.1910000000000001</v>
      </c>
      <c r="AB3983" s="209">
        <v>20.420999999999999</v>
      </c>
      <c r="AC3983" s="209">
        <v>36.107999999999997</v>
      </c>
      <c r="AD3983" s="209">
        <v>22.594999999999999</v>
      </c>
      <c r="AE3983" s="209">
        <v>50.957999999999998</v>
      </c>
      <c r="AF3983" s="209">
        <v>41.674999999999997</v>
      </c>
      <c r="AG3983" s="209">
        <v>31.138999999999999</v>
      </c>
      <c r="AH3983" s="209">
        <v>23.356999999999999</v>
      </c>
      <c r="AI3983" s="209">
        <v>22.577000000000002</v>
      </c>
      <c r="AJ3983" s="209">
        <v>1.0109999999999999</v>
      </c>
      <c r="AK3983" s="209">
        <v>1.085</v>
      </c>
      <c r="AL3983" s="209">
        <v>0.52500000000000002</v>
      </c>
      <c r="AM3983" s="209">
        <v>0.68700000000000006</v>
      </c>
      <c r="AN3983" s="209">
        <v>13.932</v>
      </c>
      <c r="AO3983" s="209">
        <v>26.495999999999999</v>
      </c>
      <c r="AP3983" s="209">
        <v>35.176000000000002</v>
      </c>
      <c r="AQ3983" s="209">
        <v>36.536000000000001</v>
      </c>
      <c r="AR3983" s="209">
        <v>34.4</v>
      </c>
      <c r="AS3983" s="209">
        <v>28.045000000000002</v>
      </c>
      <c r="AT3983" s="209">
        <v>15.164</v>
      </c>
      <c r="AU3983" s="209">
        <v>9.58</v>
      </c>
      <c r="AV3983" s="209">
        <v>0.93100000000000005</v>
      </c>
      <c r="AW3983" s="209">
        <v>0.70799999999999996</v>
      </c>
      <c r="AX3983" s="209">
        <v>0.75800000000000001</v>
      </c>
      <c r="AY3983" s="209">
        <v>6.0460000000000003</v>
      </c>
      <c r="AZ3983" s="209">
        <v>13.798999999999999</v>
      </c>
      <c r="BA3983" s="209">
        <v>25.338999999999999</v>
      </c>
      <c r="BB3983" s="56">
        <f>BB3984+BB3985+BB3986</f>
        <v>53.694000000000003</v>
      </c>
      <c r="BC3983" s="21">
        <f>BD3983</f>
        <v>72.169354838709694</v>
      </c>
      <c r="BD3983" s="22">
        <f t="shared" si="453"/>
        <v>72.169354838709694</v>
      </c>
      <c r="BE3983" s="21">
        <f>BC3983-BD3983</f>
        <v>0</v>
      </c>
      <c r="BF3983" s="21"/>
      <c r="BG3983" s="10">
        <v>5</v>
      </c>
      <c r="BH3983" s="21">
        <f t="shared" si="454"/>
        <v>5.3694000000000013E-2</v>
      </c>
      <c r="BI3983" s="22">
        <f t="shared" si="454"/>
        <v>5.3694000000000013E-2</v>
      </c>
      <c r="BJ3983" s="21">
        <f>BH3983-BI3983</f>
        <v>0</v>
      </c>
      <c r="BK3983" s="21">
        <v>0.16108200000000003</v>
      </c>
      <c r="BL3983" s="22">
        <v>0.16108200000000003</v>
      </c>
      <c r="BM3983" s="21">
        <v>0</v>
      </c>
      <c r="BN3983" s="21">
        <f t="shared" si="455"/>
        <v>0.64432800000000012</v>
      </c>
      <c r="BO3983" s="22">
        <f t="shared" si="455"/>
        <v>0.64432800000000012</v>
      </c>
      <c r="BP3983" s="21">
        <f t="shared" si="455"/>
        <v>0</v>
      </c>
    </row>
    <row r="3984" spans="1:68" ht="11.1" hidden="1" customHeight="1" outlineLevel="2" x14ac:dyDescent="0.2">
      <c r="A3984" s="10"/>
      <c r="B3984" s="18"/>
      <c r="C3984" s="18"/>
      <c r="D3984" s="18"/>
      <c r="E3984" s="23" t="s">
        <v>3431</v>
      </c>
      <c r="F3984" s="24"/>
      <c r="G3984" s="24"/>
      <c r="H3984" s="24"/>
      <c r="I3984" s="24"/>
      <c r="J3984" s="24"/>
      <c r="K3984" s="24"/>
      <c r="L3984" s="24"/>
      <c r="M3984" s="24"/>
      <c r="N3984" s="24"/>
      <c r="O3984" s="24"/>
      <c r="P3984" s="208">
        <v>0.41199999999999998</v>
      </c>
      <c r="Q3984" s="208">
        <v>1.5820000000000001</v>
      </c>
      <c r="R3984" s="208">
        <v>1.2050000000000001</v>
      </c>
      <c r="S3984" s="208">
        <v>1.7869999999999999</v>
      </c>
      <c r="T3984" s="208">
        <v>2.903</v>
      </c>
      <c r="U3984" s="24"/>
      <c r="V3984" s="24"/>
      <c r="W3984" s="24"/>
      <c r="X3984" s="24"/>
      <c r="Y3984" s="24"/>
      <c r="Z3984" s="24"/>
      <c r="AA3984" s="24"/>
      <c r="AB3984" s="208">
        <v>1.794</v>
      </c>
      <c r="AC3984" s="208">
        <v>3.0350000000000001</v>
      </c>
      <c r="AD3984" s="208">
        <v>5.1669999999999998</v>
      </c>
      <c r="AE3984" s="208">
        <v>2.7810000000000001</v>
      </c>
      <c r="AF3984" s="208">
        <v>3.55</v>
      </c>
      <c r="AG3984" s="208">
        <v>3.1480000000000001</v>
      </c>
      <c r="AH3984" s="208">
        <v>2.2999999999999998</v>
      </c>
      <c r="AI3984" s="208">
        <v>1.9690000000000001</v>
      </c>
      <c r="AJ3984" s="208">
        <v>0.55000000000000004</v>
      </c>
      <c r="AK3984" s="208">
        <v>0.61699999999999999</v>
      </c>
      <c r="AL3984" s="24"/>
      <c r="AM3984" s="208">
        <v>3.0000000000000001E-3</v>
      </c>
      <c r="AN3984" s="208">
        <v>2.056</v>
      </c>
      <c r="AO3984" s="208">
        <v>3.0649999999999999</v>
      </c>
      <c r="AP3984" s="208">
        <v>3.8319999999999999</v>
      </c>
      <c r="AQ3984" s="208">
        <v>4.4349999999999996</v>
      </c>
      <c r="AR3984" s="208">
        <v>3.6040000000000001</v>
      </c>
      <c r="AS3984" s="208">
        <v>2.1349999999999998</v>
      </c>
      <c r="AT3984" s="208">
        <v>1.1930000000000001</v>
      </c>
      <c r="AU3984" s="208">
        <v>1.0960000000000001</v>
      </c>
      <c r="AV3984" s="208">
        <v>0.153</v>
      </c>
      <c r="AW3984" s="208">
        <v>8.3000000000000004E-2</v>
      </c>
      <c r="AX3984" s="208">
        <v>0.15</v>
      </c>
      <c r="AY3984" s="208">
        <v>0.27800000000000002</v>
      </c>
      <c r="AZ3984" s="208">
        <v>1.355</v>
      </c>
      <c r="BA3984" s="208">
        <v>3.2080000000000002</v>
      </c>
      <c r="BB3984" s="21">
        <f t="shared" si="456"/>
        <v>5.1669999999999998</v>
      </c>
      <c r="BC3984" s="21"/>
      <c r="BD3984" s="22">
        <f t="shared" si="453"/>
        <v>6.9448924731182791</v>
      </c>
      <c r="BE3984" s="21"/>
      <c r="BF3984" s="21"/>
      <c r="BG3984" s="10"/>
      <c r="BH3984" s="21">
        <f t="shared" si="454"/>
        <v>0</v>
      </c>
      <c r="BI3984" s="22">
        <f t="shared" si="454"/>
        <v>5.1669999999999989E-3</v>
      </c>
      <c r="BJ3984" s="21"/>
      <c r="BK3984" s="21">
        <v>0</v>
      </c>
      <c r="BL3984" s="22">
        <v>1.5500999999999997E-2</v>
      </c>
      <c r="BM3984" s="21"/>
      <c r="BN3984" s="21">
        <f t="shared" si="455"/>
        <v>0</v>
      </c>
      <c r="BO3984" s="22">
        <f t="shared" si="455"/>
        <v>6.200399999999999E-2</v>
      </c>
      <c r="BP3984" s="21">
        <f t="shared" si="455"/>
        <v>0</v>
      </c>
    </row>
    <row r="3985" spans="1:68" ht="11.1" hidden="1" customHeight="1" outlineLevel="2" x14ac:dyDescent="0.2">
      <c r="A3985" s="10"/>
      <c r="B3985" s="18"/>
      <c r="C3985" s="18"/>
      <c r="D3985" s="18"/>
      <c r="E3985" s="23" t="s">
        <v>3432</v>
      </c>
      <c r="F3985" s="208">
        <v>2.621</v>
      </c>
      <c r="G3985" s="208">
        <v>2.5099999999999998</v>
      </c>
      <c r="H3985" s="208">
        <v>1.6719999999999999</v>
      </c>
      <c r="I3985" s="239">
        <v>1.514</v>
      </c>
      <c r="J3985" s="239"/>
      <c r="K3985" s="208">
        <v>0.84</v>
      </c>
      <c r="L3985" s="208">
        <v>0.47599999999999998</v>
      </c>
      <c r="M3985" s="24"/>
      <c r="N3985" s="208">
        <v>0.38400000000000001</v>
      </c>
      <c r="O3985" s="208">
        <v>0.61799999999999999</v>
      </c>
      <c r="P3985" s="208">
        <v>1.679</v>
      </c>
      <c r="Q3985" s="208">
        <v>2.0590000000000002</v>
      </c>
      <c r="R3985" s="208">
        <v>2.0339999999999998</v>
      </c>
      <c r="S3985" s="208">
        <v>2.968</v>
      </c>
      <c r="T3985" s="208">
        <v>2.573</v>
      </c>
      <c r="U3985" s="208">
        <v>2.1280000000000001</v>
      </c>
      <c r="V3985" s="208">
        <v>1.29</v>
      </c>
      <c r="W3985" s="208">
        <v>0.97</v>
      </c>
      <c r="X3985" s="208">
        <v>0.55300000000000005</v>
      </c>
      <c r="Y3985" s="208">
        <v>0.61699999999999999</v>
      </c>
      <c r="Z3985" s="208">
        <v>0.55600000000000005</v>
      </c>
      <c r="AA3985" s="208">
        <v>0.57199999999999995</v>
      </c>
      <c r="AB3985" s="208">
        <v>1.409</v>
      </c>
      <c r="AC3985" s="208">
        <v>1.7529999999999999</v>
      </c>
      <c r="AD3985" s="208">
        <v>2.3380000000000001</v>
      </c>
      <c r="AE3985" s="208">
        <v>2.8119999999999998</v>
      </c>
      <c r="AF3985" s="208">
        <v>2.1850000000000001</v>
      </c>
      <c r="AG3985" s="208">
        <v>1.7949999999999999</v>
      </c>
      <c r="AH3985" s="208">
        <v>1.413</v>
      </c>
      <c r="AI3985" s="208">
        <v>1.0189999999999999</v>
      </c>
      <c r="AJ3985" s="208">
        <v>0.46100000000000002</v>
      </c>
      <c r="AK3985" s="208">
        <v>0.46800000000000003</v>
      </c>
      <c r="AL3985" s="208">
        <v>0.52500000000000002</v>
      </c>
      <c r="AM3985" s="208">
        <v>0.68400000000000005</v>
      </c>
      <c r="AN3985" s="208">
        <v>1.39</v>
      </c>
      <c r="AO3985" s="208">
        <v>2.0880000000000001</v>
      </c>
      <c r="AP3985" s="208">
        <v>2.7629999999999999</v>
      </c>
      <c r="AQ3985" s="208">
        <v>3.1619999999999999</v>
      </c>
      <c r="AR3985" s="208">
        <v>2.68</v>
      </c>
      <c r="AS3985" s="208">
        <v>2.2629999999999999</v>
      </c>
      <c r="AT3985" s="208">
        <v>1.325</v>
      </c>
      <c r="AU3985" s="208">
        <v>1.1910000000000001</v>
      </c>
      <c r="AV3985" s="208">
        <v>0.77800000000000002</v>
      </c>
      <c r="AW3985" s="208">
        <v>0.625</v>
      </c>
      <c r="AX3985" s="208">
        <v>0.60799999999999998</v>
      </c>
      <c r="AY3985" s="208">
        <v>0.76800000000000002</v>
      </c>
      <c r="AZ3985" s="208">
        <v>1.0880000000000001</v>
      </c>
      <c r="BA3985" s="208">
        <v>1.9810000000000001</v>
      </c>
      <c r="BB3985" s="21">
        <f t="shared" si="456"/>
        <v>3.1619999999999999</v>
      </c>
      <c r="BC3985" s="21"/>
      <c r="BD3985" s="22">
        <f t="shared" si="453"/>
        <v>4.2499999999999991</v>
      </c>
      <c r="BE3985" s="21"/>
      <c r="BF3985" s="21"/>
      <c r="BG3985" s="10"/>
      <c r="BH3985" s="21">
        <f t="shared" si="454"/>
        <v>0</v>
      </c>
      <c r="BI3985" s="22">
        <f t="shared" si="454"/>
        <v>3.161999999999999E-3</v>
      </c>
      <c r="BJ3985" s="21"/>
      <c r="BK3985" s="21">
        <v>0</v>
      </c>
      <c r="BL3985" s="22">
        <v>9.4859999999999979E-3</v>
      </c>
      <c r="BM3985" s="21"/>
      <c r="BN3985" s="21">
        <f t="shared" si="455"/>
        <v>0</v>
      </c>
      <c r="BO3985" s="22">
        <f t="shared" si="455"/>
        <v>3.7943999999999992E-2</v>
      </c>
      <c r="BP3985" s="21">
        <f t="shared" si="455"/>
        <v>0</v>
      </c>
    </row>
    <row r="3986" spans="1:68" ht="11.1" hidden="1" customHeight="1" outlineLevel="2" x14ac:dyDescent="0.2">
      <c r="A3986" s="10"/>
      <c r="B3986" s="18"/>
      <c r="C3986" s="18"/>
      <c r="D3986" s="18"/>
      <c r="E3986" s="23" t="s">
        <v>3433</v>
      </c>
      <c r="F3986" s="208">
        <v>31.841999999999999</v>
      </c>
      <c r="G3986" s="208">
        <v>21.541</v>
      </c>
      <c r="H3986" s="208">
        <v>21.727</v>
      </c>
      <c r="I3986" s="239">
        <v>16.422000000000001</v>
      </c>
      <c r="J3986" s="239"/>
      <c r="K3986" s="208">
        <v>5.1210000000000004</v>
      </c>
      <c r="L3986" s="24"/>
      <c r="M3986" s="24"/>
      <c r="N3986" s="24"/>
      <c r="O3986" s="208">
        <v>4.7359999999999998</v>
      </c>
      <c r="P3986" s="208">
        <v>15.663</v>
      </c>
      <c r="Q3986" s="208">
        <v>28.600999999999999</v>
      </c>
      <c r="R3986" s="208">
        <v>35.659999999999997</v>
      </c>
      <c r="S3986" s="208">
        <v>36.695999999999998</v>
      </c>
      <c r="T3986" s="208">
        <v>37.49</v>
      </c>
      <c r="U3986" s="208">
        <v>25.731000000000002</v>
      </c>
      <c r="V3986" s="208">
        <v>14.656000000000001</v>
      </c>
      <c r="W3986" s="208">
        <v>4.242</v>
      </c>
      <c r="X3986" s="24"/>
      <c r="Y3986" s="24"/>
      <c r="Z3986" s="24"/>
      <c r="AA3986" s="208">
        <v>0.61899999999999999</v>
      </c>
      <c r="AB3986" s="208">
        <v>17.218</v>
      </c>
      <c r="AC3986" s="208">
        <v>31.32</v>
      </c>
      <c r="AD3986" s="208">
        <v>15.09</v>
      </c>
      <c r="AE3986" s="208">
        <v>45.365000000000002</v>
      </c>
      <c r="AF3986" s="208">
        <v>35.94</v>
      </c>
      <c r="AG3986" s="208">
        <v>26.196000000000002</v>
      </c>
      <c r="AH3986" s="208">
        <v>19.643999999999998</v>
      </c>
      <c r="AI3986" s="208">
        <v>19.588999999999999</v>
      </c>
      <c r="AJ3986" s="24"/>
      <c r="AK3986" s="24"/>
      <c r="AL3986" s="24"/>
      <c r="AM3986" s="24"/>
      <c r="AN3986" s="208">
        <v>10.486000000000001</v>
      </c>
      <c r="AO3986" s="208">
        <v>21.343</v>
      </c>
      <c r="AP3986" s="208">
        <v>28.581</v>
      </c>
      <c r="AQ3986" s="208">
        <v>28.939</v>
      </c>
      <c r="AR3986" s="208">
        <v>28.116</v>
      </c>
      <c r="AS3986" s="208">
        <v>23.646999999999998</v>
      </c>
      <c r="AT3986" s="208">
        <v>12.646000000000001</v>
      </c>
      <c r="AU3986" s="208">
        <v>7.2930000000000001</v>
      </c>
      <c r="AV3986" s="24"/>
      <c r="AW3986" s="24"/>
      <c r="AX3986" s="24"/>
      <c r="AY3986" s="208">
        <v>5</v>
      </c>
      <c r="AZ3986" s="208">
        <v>11.356</v>
      </c>
      <c r="BA3986" s="208">
        <v>20.149999999999999</v>
      </c>
      <c r="BB3986" s="21">
        <f t="shared" si="456"/>
        <v>45.365000000000002</v>
      </c>
      <c r="BC3986" s="21"/>
      <c r="BD3986" s="22">
        <f t="shared" si="453"/>
        <v>60.9744623655914</v>
      </c>
      <c r="BE3986" s="21"/>
      <c r="BF3986" s="21"/>
      <c r="BG3986" s="10"/>
      <c r="BH3986" s="21">
        <f t="shared" si="454"/>
        <v>0</v>
      </c>
      <c r="BI3986" s="22">
        <f t="shared" si="454"/>
        <v>4.5365000000000003E-2</v>
      </c>
      <c r="BJ3986" s="21"/>
      <c r="BK3986" s="21">
        <v>0</v>
      </c>
      <c r="BL3986" s="22">
        <v>0.13609500000000002</v>
      </c>
      <c r="BM3986" s="21"/>
      <c r="BN3986" s="21">
        <f t="shared" si="455"/>
        <v>0</v>
      </c>
      <c r="BO3986" s="22">
        <f t="shared" si="455"/>
        <v>0.54438000000000009</v>
      </c>
      <c r="BP3986" s="21">
        <f t="shared" si="455"/>
        <v>0</v>
      </c>
    </row>
    <row r="3987" spans="1:68" ht="11.1" customHeight="1" outlineLevel="1" collapsed="1" x14ac:dyDescent="0.2">
      <c r="A3987" s="10"/>
      <c r="B3987" s="18"/>
      <c r="C3987" s="18"/>
      <c r="D3987" s="18"/>
      <c r="E3987" s="19" t="s">
        <v>3434</v>
      </c>
      <c r="F3987" s="209">
        <v>1.5249999999999999</v>
      </c>
      <c r="G3987" s="20"/>
      <c r="H3987" s="209">
        <v>2.024</v>
      </c>
      <c r="I3987" s="240">
        <v>0.219</v>
      </c>
      <c r="J3987" s="240"/>
      <c r="K3987" s="20"/>
      <c r="L3987" s="20"/>
      <c r="M3987" s="20"/>
      <c r="N3987" s="20"/>
      <c r="O3987" s="209">
        <v>0.254</v>
      </c>
      <c r="P3987" s="209">
        <v>0.22600000000000001</v>
      </c>
      <c r="Q3987" s="209">
        <v>1.5109999999999999</v>
      </c>
      <c r="R3987" s="209">
        <v>1.071</v>
      </c>
      <c r="S3987" s="209">
        <v>1.9219999999999999</v>
      </c>
      <c r="T3987" s="209">
        <v>4.2009999999999996</v>
      </c>
      <c r="U3987" s="209">
        <v>1</v>
      </c>
      <c r="V3987" s="20"/>
      <c r="W3987" s="209">
        <v>0.5</v>
      </c>
      <c r="X3987" s="20"/>
      <c r="Y3987" s="20"/>
      <c r="Z3987" s="20"/>
      <c r="AA3987" s="20"/>
      <c r="AB3987" s="20"/>
      <c r="AC3987" s="20"/>
      <c r="AD3987" s="209">
        <v>1.296</v>
      </c>
      <c r="AE3987" s="209">
        <v>2.4790000000000001</v>
      </c>
      <c r="AF3987" s="209">
        <v>1.655</v>
      </c>
      <c r="AG3987" s="209">
        <v>0.749</v>
      </c>
      <c r="AH3987" s="209">
        <v>0.32600000000000001</v>
      </c>
      <c r="AI3987" s="209">
        <v>0.187</v>
      </c>
      <c r="AJ3987" s="20"/>
      <c r="AK3987" s="20"/>
      <c r="AL3987" s="20"/>
      <c r="AM3987" s="209">
        <v>0.26400000000000001</v>
      </c>
      <c r="AN3987" s="209">
        <v>0.97599999999999998</v>
      </c>
      <c r="AO3987" s="209">
        <v>1.42</v>
      </c>
      <c r="AP3987" s="209">
        <v>1.5</v>
      </c>
      <c r="AQ3987" s="20"/>
      <c r="AR3987" s="209">
        <v>5.8150000000000004</v>
      </c>
      <c r="AS3987" s="209">
        <v>0.91900000000000004</v>
      </c>
      <c r="AT3987" s="209">
        <v>0.86799999999999999</v>
      </c>
      <c r="AU3987" s="20"/>
      <c r="AV3987" s="20"/>
      <c r="AW3987" s="20"/>
      <c r="AX3987" s="20"/>
      <c r="AY3987" s="209">
        <v>0.44700000000000001</v>
      </c>
      <c r="AZ3987" s="20"/>
      <c r="BA3987" s="209">
        <v>1.663</v>
      </c>
      <c r="BB3987" s="21">
        <f t="shared" si="456"/>
        <v>5.8150000000000004</v>
      </c>
      <c r="BC3987" s="21">
        <f>BF3987</f>
        <v>73.209999999999994</v>
      </c>
      <c r="BD3987" s="22">
        <f t="shared" si="453"/>
        <v>7.8158602150537639</v>
      </c>
      <c r="BE3987" s="21">
        <f>BC3987-BD3987</f>
        <v>65.394139784946233</v>
      </c>
      <c r="BF3987" s="90">
        <v>73.209999999999994</v>
      </c>
      <c r="BG3987" s="10">
        <v>7</v>
      </c>
      <c r="BH3987" s="21">
        <f t="shared" si="454"/>
        <v>5.4468240000000001E-2</v>
      </c>
      <c r="BI3987" s="22">
        <f t="shared" si="454"/>
        <v>5.8149999999999999E-3</v>
      </c>
      <c r="BJ3987" s="21">
        <f>BH3987-BI3987</f>
        <v>4.865324E-2</v>
      </c>
      <c r="BK3987" s="21">
        <v>0.16340472</v>
      </c>
      <c r="BL3987" s="22">
        <v>1.7444999999999999E-2</v>
      </c>
      <c r="BM3987" s="21">
        <v>0.14595972000000002</v>
      </c>
      <c r="BN3987" s="21">
        <f t="shared" si="455"/>
        <v>0.65361888000000001</v>
      </c>
      <c r="BO3987" s="22">
        <f t="shared" si="455"/>
        <v>6.9779999999999995E-2</v>
      </c>
      <c r="BP3987" s="21">
        <f t="shared" si="455"/>
        <v>0.58383888000000006</v>
      </c>
    </row>
    <row r="3988" spans="1:68" ht="11.1" hidden="1" customHeight="1" outlineLevel="2" x14ac:dyDescent="0.2">
      <c r="A3988" s="10"/>
      <c r="B3988" s="18"/>
      <c r="C3988" s="18"/>
      <c r="D3988" s="18"/>
      <c r="E3988" s="23" t="s">
        <v>3435</v>
      </c>
      <c r="F3988" s="208">
        <v>1.5249999999999999</v>
      </c>
      <c r="G3988" s="24"/>
      <c r="H3988" s="208">
        <v>2.024</v>
      </c>
      <c r="I3988" s="239">
        <v>0.219</v>
      </c>
      <c r="J3988" s="239"/>
      <c r="K3988" s="24"/>
      <c r="L3988" s="24"/>
      <c r="M3988" s="24"/>
      <c r="N3988" s="24"/>
      <c r="O3988" s="208">
        <v>0.254</v>
      </c>
      <c r="P3988" s="208">
        <v>0.22600000000000001</v>
      </c>
      <c r="Q3988" s="208">
        <v>1.5109999999999999</v>
      </c>
      <c r="R3988" s="208">
        <v>1.071</v>
      </c>
      <c r="S3988" s="208">
        <v>1.9219999999999999</v>
      </c>
      <c r="T3988" s="208">
        <v>4.2009999999999996</v>
      </c>
      <c r="U3988" s="208">
        <v>1</v>
      </c>
      <c r="V3988" s="24"/>
      <c r="W3988" s="208">
        <v>0.5</v>
      </c>
      <c r="X3988" s="24"/>
      <c r="Y3988" s="24"/>
      <c r="Z3988" s="24"/>
      <c r="AA3988" s="24"/>
      <c r="AB3988" s="24"/>
      <c r="AC3988" s="24"/>
      <c r="AD3988" s="208">
        <v>1.296</v>
      </c>
      <c r="AE3988" s="208">
        <v>2.4790000000000001</v>
      </c>
      <c r="AF3988" s="208">
        <v>1.655</v>
      </c>
      <c r="AG3988" s="208">
        <v>0.749</v>
      </c>
      <c r="AH3988" s="208">
        <v>0.32600000000000001</v>
      </c>
      <c r="AI3988" s="208">
        <v>0.187</v>
      </c>
      <c r="AJ3988" s="24"/>
      <c r="AK3988" s="24"/>
      <c r="AL3988" s="24"/>
      <c r="AM3988" s="208">
        <v>0.26400000000000001</v>
      </c>
      <c r="AN3988" s="208">
        <v>0.97599999999999998</v>
      </c>
      <c r="AO3988" s="208">
        <v>1.42</v>
      </c>
      <c r="AP3988" s="208">
        <v>1.5</v>
      </c>
      <c r="AQ3988" s="24"/>
      <c r="AR3988" s="208">
        <v>5.8150000000000004</v>
      </c>
      <c r="AS3988" s="208">
        <v>0.91900000000000004</v>
      </c>
      <c r="AT3988" s="208">
        <v>0.86799999999999999</v>
      </c>
      <c r="AU3988" s="24"/>
      <c r="AV3988" s="24"/>
      <c r="AW3988" s="24"/>
      <c r="AX3988" s="24"/>
      <c r="AY3988" s="208">
        <v>0.44700000000000001</v>
      </c>
      <c r="AZ3988" s="24"/>
      <c r="BA3988" s="208">
        <v>1.663</v>
      </c>
      <c r="BB3988" s="21">
        <f t="shared" si="456"/>
        <v>5.8150000000000004</v>
      </c>
      <c r="BC3988" s="21"/>
      <c r="BD3988" s="22">
        <f t="shared" si="453"/>
        <v>7.8158602150537639</v>
      </c>
      <c r="BE3988" s="21"/>
      <c r="BF3988" s="21"/>
      <c r="BG3988" s="10"/>
      <c r="BH3988" s="21">
        <f t="shared" si="454"/>
        <v>0</v>
      </c>
      <c r="BI3988" s="22">
        <f t="shared" si="454"/>
        <v>5.8149999999999999E-3</v>
      </c>
      <c r="BJ3988" s="21"/>
      <c r="BK3988" s="21">
        <v>0</v>
      </c>
      <c r="BL3988" s="22">
        <v>1.7444999999999999E-2</v>
      </c>
      <c r="BM3988" s="21"/>
      <c r="BN3988" s="21">
        <f t="shared" si="455"/>
        <v>0</v>
      </c>
      <c r="BO3988" s="22">
        <f t="shared" si="455"/>
        <v>6.9779999999999995E-2</v>
      </c>
      <c r="BP3988" s="21">
        <f t="shared" si="455"/>
        <v>0</v>
      </c>
    </row>
    <row r="3989" spans="1:68" ht="11.1" hidden="1" customHeight="1" outlineLevel="1" collapsed="1" x14ac:dyDescent="0.2">
      <c r="A3989" s="10"/>
      <c r="B3989" s="18"/>
      <c r="C3989" s="18"/>
      <c r="D3989" s="18"/>
      <c r="E3989" s="19" t="s">
        <v>3436</v>
      </c>
      <c r="F3989" s="209">
        <v>12.334</v>
      </c>
      <c r="G3989" s="20"/>
      <c r="H3989" s="209">
        <v>14.646000000000001</v>
      </c>
      <c r="I3989" s="240">
        <v>5.5140000000000002</v>
      </c>
      <c r="J3989" s="240"/>
      <c r="K3989" s="209">
        <v>1.4650000000000001</v>
      </c>
      <c r="L3989" s="20"/>
      <c r="M3989" s="20"/>
      <c r="N3989" s="20"/>
      <c r="O3989" s="20"/>
      <c r="P3989" s="209">
        <v>3.2349999999999999</v>
      </c>
      <c r="Q3989" s="209">
        <v>9.6999999999999993</v>
      </c>
      <c r="R3989" s="209">
        <v>10.012</v>
      </c>
      <c r="S3989" s="209">
        <v>12.132</v>
      </c>
      <c r="T3989" s="209">
        <v>8.109</v>
      </c>
      <c r="U3989" s="209">
        <v>12.976000000000001</v>
      </c>
      <c r="V3989" s="209">
        <v>4.3710000000000004</v>
      </c>
      <c r="W3989" s="209">
        <v>1.47</v>
      </c>
      <c r="X3989" s="20"/>
      <c r="Y3989" s="20"/>
      <c r="Z3989" s="20"/>
      <c r="AA3989" s="209">
        <v>2.0870000000000002</v>
      </c>
      <c r="AB3989" s="209">
        <v>3.4950000000000001</v>
      </c>
      <c r="AC3989" s="209">
        <v>6.5430000000000001</v>
      </c>
      <c r="AD3989" s="209">
        <v>11.2</v>
      </c>
      <c r="AE3989" s="209">
        <v>17.983000000000001</v>
      </c>
      <c r="AF3989" s="209">
        <v>13.753</v>
      </c>
      <c r="AG3989" s="209">
        <v>7.7709999999999999</v>
      </c>
      <c r="AH3989" s="209">
        <v>3.53</v>
      </c>
      <c r="AI3989" s="209">
        <v>1.206</v>
      </c>
      <c r="AJ3989" s="20"/>
      <c r="AK3989" s="20"/>
      <c r="AL3989" s="20"/>
      <c r="AM3989" s="20"/>
      <c r="AN3989" s="209">
        <v>5.5460000000000003</v>
      </c>
      <c r="AO3989" s="209">
        <v>13.228</v>
      </c>
      <c r="AP3989" s="209">
        <v>5.4550000000000001</v>
      </c>
      <c r="AQ3989" s="209">
        <v>19.228999999999999</v>
      </c>
      <c r="AR3989" s="209">
        <v>7.665</v>
      </c>
      <c r="AS3989" s="209">
        <v>5</v>
      </c>
      <c r="AT3989" s="209">
        <v>5.7030000000000003</v>
      </c>
      <c r="AU3989" s="209">
        <v>0.86</v>
      </c>
      <c r="AV3989" s="20"/>
      <c r="AW3989" s="20"/>
      <c r="AX3989" s="20"/>
      <c r="AY3989" s="20"/>
      <c r="AZ3989" s="209">
        <v>6.1059999999999999</v>
      </c>
      <c r="BA3989" s="209">
        <v>7.1319999999999997</v>
      </c>
      <c r="BB3989" s="21">
        <f t="shared" si="456"/>
        <v>19.228999999999999</v>
      </c>
      <c r="BC3989" s="21">
        <f>BD3989</f>
        <v>25.84543010752688</v>
      </c>
      <c r="BD3989" s="22">
        <f t="shared" si="453"/>
        <v>25.84543010752688</v>
      </c>
      <c r="BE3989" s="21">
        <f>BC3989-BD3989</f>
        <v>0</v>
      </c>
      <c r="BF3989" s="90">
        <v>8</v>
      </c>
      <c r="BG3989" s="10">
        <v>6</v>
      </c>
      <c r="BH3989" s="21">
        <f t="shared" si="454"/>
        <v>1.9229E-2</v>
      </c>
      <c r="BI3989" s="22">
        <f t="shared" si="454"/>
        <v>1.9229E-2</v>
      </c>
      <c r="BJ3989" s="21">
        <f>BH3989-BI3989</f>
        <v>0</v>
      </c>
      <c r="BK3989" s="21">
        <v>5.7687000000000002E-2</v>
      </c>
      <c r="BL3989" s="22">
        <v>5.7687000000000002E-2</v>
      </c>
      <c r="BM3989" s="21">
        <v>0</v>
      </c>
      <c r="BN3989" s="21">
        <f t="shared" si="455"/>
        <v>0.23074800000000001</v>
      </c>
      <c r="BO3989" s="22">
        <f t="shared" si="455"/>
        <v>0.23074800000000001</v>
      </c>
      <c r="BP3989" s="21">
        <f t="shared" si="455"/>
        <v>0</v>
      </c>
    </row>
    <row r="3990" spans="1:68" ht="11.1" hidden="1" customHeight="1" outlineLevel="2" x14ac:dyDescent="0.2">
      <c r="A3990" s="10"/>
      <c r="B3990" s="18"/>
      <c r="C3990" s="18"/>
      <c r="D3990" s="18"/>
      <c r="E3990" s="23" t="s">
        <v>3437</v>
      </c>
      <c r="F3990" s="208">
        <v>12.334</v>
      </c>
      <c r="G3990" s="24"/>
      <c r="H3990" s="208">
        <v>14.646000000000001</v>
      </c>
      <c r="I3990" s="239">
        <v>5.5140000000000002</v>
      </c>
      <c r="J3990" s="239"/>
      <c r="K3990" s="208">
        <v>1.4650000000000001</v>
      </c>
      <c r="L3990" s="24"/>
      <c r="M3990" s="24"/>
      <c r="N3990" s="24"/>
      <c r="O3990" s="24"/>
      <c r="P3990" s="208">
        <v>3.2349999999999999</v>
      </c>
      <c r="Q3990" s="208">
        <v>9.6999999999999993</v>
      </c>
      <c r="R3990" s="208">
        <v>10.012</v>
      </c>
      <c r="S3990" s="208">
        <v>12.132</v>
      </c>
      <c r="T3990" s="208">
        <v>8.109</v>
      </c>
      <c r="U3990" s="208">
        <v>12.976000000000001</v>
      </c>
      <c r="V3990" s="208">
        <v>4.3710000000000004</v>
      </c>
      <c r="W3990" s="208">
        <v>1.47</v>
      </c>
      <c r="X3990" s="24"/>
      <c r="Y3990" s="24"/>
      <c r="Z3990" s="24"/>
      <c r="AA3990" s="208">
        <v>2.0870000000000002</v>
      </c>
      <c r="AB3990" s="208">
        <v>3.4950000000000001</v>
      </c>
      <c r="AC3990" s="208">
        <v>6.5430000000000001</v>
      </c>
      <c r="AD3990" s="208">
        <v>11.2</v>
      </c>
      <c r="AE3990" s="208">
        <v>17.983000000000001</v>
      </c>
      <c r="AF3990" s="208">
        <v>13.753</v>
      </c>
      <c r="AG3990" s="208">
        <v>7.7709999999999999</v>
      </c>
      <c r="AH3990" s="208">
        <v>3.53</v>
      </c>
      <c r="AI3990" s="208">
        <v>1.206</v>
      </c>
      <c r="AJ3990" s="24"/>
      <c r="AK3990" s="24"/>
      <c r="AL3990" s="24"/>
      <c r="AM3990" s="24"/>
      <c r="AN3990" s="208">
        <v>5.5460000000000003</v>
      </c>
      <c r="AO3990" s="208">
        <v>13.228</v>
      </c>
      <c r="AP3990" s="208">
        <v>5.4550000000000001</v>
      </c>
      <c r="AQ3990" s="208">
        <v>19.228999999999999</v>
      </c>
      <c r="AR3990" s="208">
        <v>7.665</v>
      </c>
      <c r="AS3990" s="208">
        <v>5</v>
      </c>
      <c r="AT3990" s="208">
        <v>5.7030000000000003</v>
      </c>
      <c r="AU3990" s="208">
        <v>0.86</v>
      </c>
      <c r="AV3990" s="24"/>
      <c r="AW3990" s="24"/>
      <c r="AX3990" s="24"/>
      <c r="AY3990" s="24"/>
      <c r="AZ3990" s="208">
        <v>6.1059999999999999</v>
      </c>
      <c r="BA3990" s="208">
        <v>7.1319999999999997</v>
      </c>
      <c r="BB3990" s="21">
        <f t="shared" si="456"/>
        <v>19.228999999999999</v>
      </c>
      <c r="BC3990" s="21"/>
      <c r="BD3990" s="22">
        <f t="shared" si="453"/>
        <v>25.84543010752688</v>
      </c>
      <c r="BE3990" s="21"/>
      <c r="BF3990" s="21"/>
      <c r="BG3990" s="10"/>
      <c r="BH3990" s="21">
        <f t="shared" si="454"/>
        <v>0</v>
      </c>
      <c r="BI3990" s="22">
        <f t="shared" si="454"/>
        <v>1.9229E-2</v>
      </c>
      <c r="BJ3990" s="21"/>
      <c r="BK3990" s="21">
        <v>0</v>
      </c>
      <c r="BL3990" s="22">
        <v>5.7687000000000002E-2</v>
      </c>
      <c r="BM3990" s="21"/>
      <c r="BN3990" s="21">
        <f t="shared" si="455"/>
        <v>0</v>
      </c>
      <c r="BO3990" s="22">
        <f t="shared" si="455"/>
        <v>0.23074800000000001</v>
      </c>
      <c r="BP3990" s="21">
        <f t="shared" si="455"/>
        <v>0</v>
      </c>
    </row>
    <row r="3991" spans="1:68" ht="11.1" customHeight="1" outlineLevel="1" collapsed="1" x14ac:dyDescent="0.2">
      <c r="A3991" s="10"/>
      <c r="B3991" s="18"/>
      <c r="C3991" s="18"/>
      <c r="D3991" s="18"/>
      <c r="E3991" s="19" t="s">
        <v>3438</v>
      </c>
      <c r="F3991" s="209">
        <v>0.21299999999999999</v>
      </c>
      <c r="G3991" s="20"/>
      <c r="H3991" s="20"/>
      <c r="I3991" s="20"/>
      <c r="J3991" s="20"/>
      <c r="K3991" s="20"/>
      <c r="L3991" s="20"/>
      <c r="M3991" s="20"/>
      <c r="N3991" s="20"/>
      <c r="O3991" s="20"/>
      <c r="P3991" s="209">
        <v>0.85899999999999999</v>
      </c>
      <c r="Q3991" s="20"/>
      <c r="R3991" s="20"/>
      <c r="S3991" s="209">
        <v>0.80800000000000005</v>
      </c>
      <c r="T3991" s="20"/>
      <c r="U3991" s="209">
        <v>0.4</v>
      </c>
      <c r="V3991" s="20"/>
      <c r="W3991" s="20"/>
      <c r="X3991" s="20"/>
      <c r="Y3991" s="20"/>
      <c r="Z3991" s="20"/>
      <c r="AA3991" s="20"/>
      <c r="AB3991" s="20"/>
      <c r="AC3991" s="20"/>
      <c r="AD3991" s="20"/>
      <c r="AE3991" s="20"/>
      <c r="AF3991" s="20"/>
      <c r="AG3991" s="20"/>
      <c r="AH3991" s="20"/>
      <c r="AI3991" s="20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  <c r="BA3991" s="20"/>
      <c r="BB3991" s="21">
        <f t="shared" si="456"/>
        <v>0.85899999999999999</v>
      </c>
      <c r="BC3991" s="21">
        <f>BD3991</f>
        <v>1.1545698924731183</v>
      </c>
      <c r="BD3991" s="22">
        <f t="shared" si="453"/>
        <v>1.1545698924731183</v>
      </c>
      <c r="BE3991" s="21">
        <f>BC3991-BD3991</f>
        <v>0</v>
      </c>
      <c r="BF3991" s="21"/>
      <c r="BG3991" s="10">
        <v>7</v>
      </c>
      <c r="BH3991" s="21">
        <f t="shared" si="454"/>
        <v>8.5899999999999995E-4</v>
      </c>
      <c r="BI3991" s="22">
        <f t="shared" si="454"/>
        <v>8.5899999999999995E-4</v>
      </c>
      <c r="BJ3991" s="21">
        <f>BH3991-BI3991</f>
        <v>0</v>
      </c>
      <c r="BK3991" s="21">
        <v>2.5769999999999999E-3</v>
      </c>
      <c r="BL3991" s="22">
        <v>2.5769999999999999E-3</v>
      </c>
      <c r="BM3991" s="21">
        <v>0</v>
      </c>
      <c r="BN3991" s="21">
        <f t="shared" si="455"/>
        <v>1.0307999999999999E-2</v>
      </c>
      <c r="BO3991" s="22">
        <f t="shared" si="455"/>
        <v>1.0307999999999999E-2</v>
      </c>
      <c r="BP3991" s="21">
        <f t="shared" si="455"/>
        <v>0</v>
      </c>
    </row>
    <row r="3992" spans="1:68" ht="11.1" hidden="1" customHeight="1" outlineLevel="2" x14ac:dyDescent="0.2">
      <c r="A3992" s="10"/>
      <c r="B3992" s="18"/>
      <c r="C3992" s="18"/>
      <c r="D3992" s="18"/>
      <c r="E3992" s="23" t="s">
        <v>3439</v>
      </c>
      <c r="F3992" s="208">
        <v>0.21299999999999999</v>
      </c>
      <c r="G3992" s="24"/>
      <c r="H3992" s="24"/>
      <c r="I3992" s="24"/>
      <c r="J3992" s="24"/>
      <c r="K3992" s="24"/>
      <c r="L3992" s="24"/>
      <c r="M3992" s="24"/>
      <c r="N3992" s="24"/>
      <c r="O3992" s="24"/>
      <c r="P3992" s="208">
        <v>0.85899999999999999</v>
      </c>
      <c r="Q3992" s="24"/>
      <c r="R3992" s="24"/>
      <c r="S3992" s="208">
        <v>0.80800000000000005</v>
      </c>
      <c r="T3992" s="24"/>
      <c r="U3992" s="208">
        <v>0.4</v>
      </c>
      <c r="V3992" s="24"/>
      <c r="W3992" s="24"/>
      <c r="X3992" s="24"/>
      <c r="Y3992" s="24"/>
      <c r="Z3992" s="24"/>
      <c r="AA3992" s="24"/>
      <c r="AB3992" s="24"/>
      <c r="AC3992" s="24"/>
      <c r="AD3992" s="24"/>
      <c r="AE3992" s="24"/>
      <c r="AF3992" s="24"/>
      <c r="AG3992" s="24"/>
      <c r="AH3992" s="24"/>
      <c r="AI3992" s="24"/>
      <c r="AJ3992" s="24"/>
      <c r="AK3992" s="24"/>
      <c r="AL3992" s="24"/>
      <c r="AM3992" s="24"/>
      <c r="AN3992" s="24"/>
      <c r="AO3992" s="24"/>
      <c r="AP3992" s="24"/>
      <c r="AQ3992" s="24"/>
      <c r="AR3992" s="24"/>
      <c r="AS3992" s="24"/>
      <c r="AT3992" s="24"/>
      <c r="AU3992" s="24"/>
      <c r="AV3992" s="24"/>
      <c r="AW3992" s="24"/>
      <c r="AX3992" s="24"/>
      <c r="AY3992" s="24"/>
      <c r="AZ3992" s="24"/>
      <c r="BA3992" s="24"/>
      <c r="BB3992" s="21">
        <f t="shared" si="456"/>
        <v>0.85899999999999999</v>
      </c>
      <c r="BC3992" s="21"/>
      <c r="BD3992" s="22">
        <f t="shared" si="453"/>
        <v>1.1545698924731183</v>
      </c>
      <c r="BE3992" s="21"/>
      <c r="BF3992" s="21"/>
      <c r="BG3992" s="10"/>
      <c r="BH3992" s="21">
        <f t="shared" si="454"/>
        <v>0</v>
      </c>
      <c r="BI3992" s="22">
        <f t="shared" si="454"/>
        <v>8.5899999999999995E-4</v>
      </c>
      <c r="BJ3992" s="21"/>
      <c r="BK3992" s="21">
        <v>0</v>
      </c>
      <c r="BL3992" s="22">
        <v>2.5769999999999999E-3</v>
      </c>
      <c r="BM3992" s="21"/>
      <c r="BN3992" s="21">
        <f t="shared" si="455"/>
        <v>0</v>
      </c>
      <c r="BO3992" s="22">
        <f t="shared" si="455"/>
        <v>1.0307999999999999E-2</v>
      </c>
      <c r="BP3992" s="21">
        <f t="shared" si="455"/>
        <v>0</v>
      </c>
    </row>
    <row r="3993" spans="1:68" ht="11.1" customHeight="1" outlineLevel="1" collapsed="1" x14ac:dyDescent="0.2">
      <c r="A3993" s="10"/>
      <c r="B3993" s="18"/>
      <c r="C3993" s="18"/>
      <c r="D3993" s="18"/>
      <c r="E3993" s="19" t="s">
        <v>3440</v>
      </c>
      <c r="F3993" s="209">
        <v>1.3839999999999999</v>
      </c>
      <c r="G3993" s="20"/>
      <c r="H3993" s="209">
        <v>1.169</v>
      </c>
      <c r="I3993" s="240">
        <v>0.45100000000000001</v>
      </c>
      <c r="J3993" s="240"/>
      <c r="K3993" s="20"/>
      <c r="L3993" s="20"/>
      <c r="M3993" s="20"/>
      <c r="N3993" s="209">
        <v>0.154</v>
      </c>
      <c r="O3993" s="20"/>
      <c r="P3993" s="209">
        <v>0.64400000000000002</v>
      </c>
      <c r="Q3993" s="209">
        <v>0.29299999999999998</v>
      </c>
      <c r="R3993" s="209">
        <v>1.1339999999999999</v>
      </c>
      <c r="S3993" s="209">
        <v>0.56699999999999995</v>
      </c>
      <c r="T3993" s="20"/>
      <c r="U3993" s="209">
        <v>0.4</v>
      </c>
      <c r="V3993" s="209">
        <v>1.3919999999999999</v>
      </c>
      <c r="W3993" s="20"/>
      <c r="X3993" s="20"/>
      <c r="Y3993" s="209">
        <v>8.2000000000000003E-2</v>
      </c>
      <c r="Z3993" s="20"/>
      <c r="AA3993" s="20"/>
      <c r="AB3993" s="209">
        <v>0.25900000000000001</v>
      </c>
      <c r="AC3993" s="209">
        <v>0.53400000000000003</v>
      </c>
      <c r="AD3993" s="209">
        <v>0.78300000000000003</v>
      </c>
      <c r="AE3993" s="209">
        <v>0.95299999999999996</v>
      </c>
      <c r="AF3993" s="209">
        <v>0.66600000000000004</v>
      </c>
      <c r="AG3993" s="209">
        <v>0.36799999999999999</v>
      </c>
      <c r="AH3993" s="209">
        <v>0.20799999999999999</v>
      </c>
      <c r="AI3993" s="209">
        <v>0.13500000000000001</v>
      </c>
      <c r="AJ3993" s="20"/>
      <c r="AK3993" s="20"/>
      <c r="AL3993" s="20"/>
      <c r="AM3993" s="20"/>
      <c r="AN3993" s="209">
        <v>0.36099999999999999</v>
      </c>
      <c r="AO3993" s="209">
        <v>0.628</v>
      </c>
      <c r="AP3993" s="209">
        <v>0.92200000000000004</v>
      </c>
      <c r="AQ3993" s="209">
        <v>0.877</v>
      </c>
      <c r="AR3993" s="209">
        <v>0.98399999999999999</v>
      </c>
      <c r="AS3993" s="209">
        <v>0.56399999999999995</v>
      </c>
      <c r="AT3993" s="209">
        <v>0.2</v>
      </c>
      <c r="AU3993" s="20"/>
      <c r="AV3993" s="20"/>
      <c r="AW3993" s="20"/>
      <c r="AX3993" s="20"/>
      <c r="AY3993" s="209">
        <v>0.27200000000000002</v>
      </c>
      <c r="AZ3993" s="209">
        <v>0.27200000000000002</v>
      </c>
      <c r="BA3993" s="209">
        <v>0.54400000000000004</v>
      </c>
      <c r="BB3993" s="21">
        <f t="shared" si="456"/>
        <v>1.3919999999999999</v>
      </c>
      <c r="BC3993" s="21">
        <f>BF3993</f>
        <v>2.12</v>
      </c>
      <c r="BD3993" s="22">
        <f t="shared" si="453"/>
        <v>1.8709677419354838</v>
      </c>
      <c r="BE3993" s="21">
        <f>BC3993-BD3993</f>
        <v>0.24903225806451634</v>
      </c>
      <c r="BF3993" s="90">
        <v>2.12</v>
      </c>
      <c r="BG3993" s="10">
        <v>7</v>
      </c>
      <c r="BH3993" s="21">
        <f t="shared" si="454"/>
        <v>1.5772799999999999E-3</v>
      </c>
      <c r="BI3993" s="22">
        <f t="shared" si="454"/>
        <v>1.3919999999999998E-3</v>
      </c>
      <c r="BJ3993" s="21">
        <f>BH3993-BI3993</f>
        <v>1.8528000000000012E-4</v>
      </c>
      <c r="BK3993" s="21">
        <v>4.7318399999999993E-3</v>
      </c>
      <c r="BL3993" s="22">
        <v>4.1759999999999992E-3</v>
      </c>
      <c r="BM3993" s="21">
        <v>5.5584000000000015E-4</v>
      </c>
      <c r="BN3993" s="21">
        <f t="shared" si="455"/>
        <v>1.8927359999999997E-2</v>
      </c>
      <c r="BO3993" s="22">
        <f t="shared" si="455"/>
        <v>1.6703999999999997E-2</v>
      </c>
      <c r="BP3993" s="21">
        <f t="shared" si="455"/>
        <v>2.2233600000000006E-3</v>
      </c>
    </row>
    <row r="3994" spans="1:68" ht="11.1" hidden="1" customHeight="1" outlineLevel="2" x14ac:dyDescent="0.2">
      <c r="A3994" s="10"/>
      <c r="B3994" s="18"/>
      <c r="C3994" s="18"/>
      <c r="D3994" s="18"/>
      <c r="E3994" s="23" t="s">
        <v>3441</v>
      </c>
      <c r="F3994" s="208">
        <v>1.3839999999999999</v>
      </c>
      <c r="G3994" s="24"/>
      <c r="H3994" s="208">
        <v>1.169</v>
      </c>
      <c r="I3994" s="239">
        <v>0.45100000000000001</v>
      </c>
      <c r="J3994" s="239"/>
      <c r="K3994" s="24"/>
      <c r="L3994" s="24"/>
      <c r="M3994" s="24"/>
      <c r="N3994" s="208">
        <v>0.154</v>
      </c>
      <c r="O3994" s="24"/>
      <c r="P3994" s="208">
        <v>0.64400000000000002</v>
      </c>
      <c r="Q3994" s="208">
        <v>0.29299999999999998</v>
      </c>
      <c r="R3994" s="208">
        <v>1.1339999999999999</v>
      </c>
      <c r="S3994" s="208">
        <v>0.56699999999999995</v>
      </c>
      <c r="T3994" s="24"/>
      <c r="U3994" s="208">
        <v>0.4</v>
      </c>
      <c r="V3994" s="208">
        <v>1.3919999999999999</v>
      </c>
      <c r="W3994" s="24"/>
      <c r="X3994" s="24"/>
      <c r="Y3994" s="208">
        <v>8.2000000000000003E-2</v>
      </c>
      <c r="Z3994" s="24"/>
      <c r="AA3994" s="24"/>
      <c r="AB3994" s="208">
        <v>0.25900000000000001</v>
      </c>
      <c r="AC3994" s="208">
        <v>0.53400000000000003</v>
      </c>
      <c r="AD3994" s="208">
        <v>0.78300000000000003</v>
      </c>
      <c r="AE3994" s="208">
        <v>0.95299999999999996</v>
      </c>
      <c r="AF3994" s="208">
        <v>0.66600000000000004</v>
      </c>
      <c r="AG3994" s="208">
        <v>0.36799999999999999</v>
      </c>
      <c r="AH3994" s="208">
        <v>0.20799999999999999</v>
      </c>
      <c r="AI3994" s="208">
        <v>0.13500000000000001</v>
      </c>
      <c r="AJ3994" s="24"/>
      <c r="AK3994" s="24"/>
      <c r="AL3994" s="24"/>
      <c r="AM3994" s="24"/>
      <c r="AN3994" s="208">
        <v>0.36099999999999999</v>
      </c>
      <c r="AO3994" s="208">
        <v>0.628</v>
      </c>
      <c r="AP3994" s="208">
        <v>0.92200000000000004</v>
      </c>
      <c r="AQ3994" s="208">
        <v>0.877</v>
      </c>
      <c r="AR3994" s="208">
        <v>0.98399999999999999</v>
      </c>
      <c r="AS3994" s="208">
        <v>0.56399999999999995</v>
      </c>
      <c r="AT3994" s="208">
        <v>0.2</v>
      </c>
      <c r="AU3994" s="24"/>
      <c r="AV3994" s="24"/>
      <c r="AW3994" s="24"/>
      <c r="AX3994" s="24"/>
      <c r="AY3994" s="208">
        <v>0.27200000000000002</v>
      </c>
      <c r="AZ3994" s="208">
        <v>0.27200000000000002</v>
      </c>
      <c r="BA3994" s="208">
        <v>0.54400000000000004</v>
      </c>
      <c r="BB3994" s="21">
        <f t="shared" si="456"/>
        <v>1.3919999999999999</v>
      </c>
      <c r="BC3994" s="21"/>
      <c r="BD3994" s="22">
        <f t="shared" si="453"/>
        <v>1.8709677419354838</v>
      </c>
      <c r="BE3994" s="21"/>
      <c r="BF3994" s="21"/>
      <c r="BG3994" s="10"/>
      <c r="BH3994" s="21">
        <f t="shared" si="454"/>
        <v>0</v>
      </c>
      <c r="BI3994" s="22">
        <f t="shared" si="454"/>
        <v>1.3919999999999998E-3</v>
      </c>
      <c r="BJ3994" s="21"/>
      <c r="BK3994" s="21">
        <v>0</v>
      </c>
      <c r="BL3994" s="22">
        <v>4.1759999999999992E-3</v>
      </c>
      <c r="BM3994" s="21"/>
      <c r="BN3994" s="21">
        <f t="shared" si="455"/>
        <v>0</v>
      </c>
      <c r="BO3994" s="22">
        <f t="shared" si="455"/>
        <v>1.6703999999999997E-2</v>
      </c>
      <c r="BP3994" s="21">
        <f t="shared" si="455"/>
        <v>0</v>
      </c>
    </row>
    <row r="3995" spans="1:68" ht="11.1" hidden="1" customHeight="1" outlineLevel="1" collapsed="1" x14ac:dyDescent="0.2">
      <c r="A3995" s="10"/>
      <c r="B3995" s="18"/>
      <c r="C3995" s="18"/>
      <c r="D3995" s="18"/>
      <c r="E3995" s="19" t="s">
        <v>3442</v>
      </c>
      <c r="F3995" s="209">
        <v>7.2560000000000002</v>
      </c>
      <c r="G3995" s="20"/>
      <c r="H3995" s="209">
        <v>10.347</v>
      </c>
      <c r="I3995" s="20"/>
      <c r="J3995" s="20"/>
      <c r="K3995" s="209">
        <v>4.2839999999999998</v>
      </c>
      <c r="L3995" s="20"/>
      <c r="M3995" s="20"/>
      <c r="N3995" s="20"/>
      <c r="O3995" s="20"/>
      <c r="P3995" s="209">
        <v>3.6789999999999998</v>
      </c>
      <c r="Q3995" s="209">
        <v>5.4160000000000004</v>
      </c>
      <c r="R3995" s="209">
        <v>5.7679999999999998</v>
      </c>
      <c r="S3995" s="209">
        <v>3.4780000000000002</v>
      </c>
      <c r="T3995" s="209">
        <v>5.1849999999999996</v>
      </c>
      <c r="U3995" s="209">
        <v>2.5030000000000001</v>
      </c>
      <c r="V3995" s="209">
        <v>1.2270000000000001</v>
      </c>
      <c r="W3995" s="20"/>
      <c r="X3995" s="20"/>
      <c r="Y3995" s="20"/>
      <c r="Z3995" s="20"/>
      <c r="AA3995" s="209">
        <v>1.2869999999999999</v>
      </c>
      <c r="AB3995" s="209">
        <v>1.92</v>
      </c>
      <c r="AC3995" s="209">
        <v>3.9820000000000002</v>
      </c>
      <c r="AD3995" s="209">
        <v>7.3390000000000004</v>
      </c>
      <c r="AE3995" s="209">
        <v>6.8680000000000003</v>
      </c>
      <c r="AF3995" s="209">
        <v>4.5090000000000003</v>
      </c>
      <c r="AG3995" s="209">
        <v>3.6480000000000001</v>
      </c>
      <c r="AH3995" s="209">
        <v>2.27</v>
      </c>
      <c r="AI3995" s="209">
        <v>1.089</v>
      </c>
      <c r="AJ3995" s="20"/>
      <c r="AK3995" s="209">
        <v>0.26400000000000001</v>
      </c>
      <c r="AL3995" s="209">
        <v>0.06</v>
      </c>
      <c r="AM3995" s="209">
        <v>0.48</v>
      </c>
      <c r="AN3995" s="209">
        <v>2.4209999999999998</v>
      </c>
      <c r="AO3995" s="209">
        <v>5.907</v>
      </c>
      <c r="AP3995" s="209">
        <v>7.85</v>
      </c>
      <c r="AQ3995" s="209">
        <v>6.8550000000000004</v>
      </c>
      <c r="AR3995" s="209">
        <v>7.84</v>
      </c>
      <c r="AS3995" s="209">
        <v>5.7249999999999996</v>
      </c>
      <c r="AT3995" s="209">
        <v>3.3149999999999999</v>
      </c>
      <c r="AU3995" s="209">
        <v>0.251</v>
      </c>
      <c r="AV3995" s="20"/>
      <c r="AW3995" s="20"/>
      <c r="AX3995" s="20"/>
      <c r="AY3995" s="209">
        <v>0.86199999999999999</v>
      </c>
      <c r="AZ3995" s="209">
        <v>1.3360000000000001</v>
      </c>
      <c r="BA3995" s="209">
        <v>6.6150000000000002</v>
      </c>
      <c r="BB3995" s="56">
        <f>BB3996+BB3997+BB3998</f>
        <v>13.602</v>
      </c>
      <c r="BC3995" s="21">
        <f>BD3995</f>
        <v>18.282258064516128</v>
      </c>
      <c r="BD3995" s="22">
        <f t="shared" ref="BD3995:BD4058" si="457">(BB3995/31/24)*1000</f>
        <v>18.282258064516128</v>
      </c>
      <c r="BE3995" s="21">
        <f>BC3995-BD3995</f>
        <v>0</v>
      </c>
      <c r="BF3995" s="90">
        <v>17.23</v>
      </c>
      <c r="BG3995" s="10">
        <v>6</v>
      </c>
      <c r="BH3995" s="21">
        <f t="shared" si="454"/>
        <v>1.3602E-2</v>
      </c>
      <c r="BI3995" s="22">
        <f t="shared" si="454"/>
        <v>1.3602E-2</v>
      </c>
      <c r="BJ3995" s="21">
        <f>BH3995-BI3995</f>
        <v>0</v>
      </c>
      <c r="BK3995" s="21">
        <v>4.0805999999999995E-2</v>
      </c>
      <c r="BL3995" s="22">
        <v>4.0805999999999995E-2</v>
      </c>
      <c r="BM3995" s="21">
        <v>0</v>
      </c>
      <c r="BN3995" s="21">
        <f t="shared" si="455"/>
        <v>0.16322399999999998</v>
      </c>
      <c r="BO3995" s="22">
        <f t="shared" si="455"/>
        <v>0.16322399999999998</v>
      </c>
      <c r="BP3995" s="21">
        <f t="shared" si="455"/>
        <v>0</v>
      </c>
    </row>
    <row r="3996" spans="1:68" ht="11.1" hidden="1" customHeight="1" outlineLevel="2" x14ac:dyDescent="0.2">
      <c r="A3996" s="10"/>
      <c r="B3996" s="18"/>
      <c r="C3996" s="18"/>
      <c r="D3996" s="18"/>
      <c r="E3996" s="23" t="s">
        <v>3443</v>
      </c>
      <c r="F3996" s="24"/>
      <c r="G3996" s="24"/>
      <c r="H3996" s="24"/>
      <c r="I3996" s="24"/>
      <c r="J3996" s="24"/>
      <c r="K3996" s="24"/>
      <c r="L3996" s="24"/>
      <c r="M3996" s="24"/>
      <c r="N3996" s="24"/>
      <c r="O3996" s="24"/>
      <c r="P3996" s="24"/>
      <c r="Q3996" s="24"/>
      <c r="R3996" s="24"/>
      <c r="S3996" s="24"/>
      <c r="T3996" s="24"/>
      <c r="U3996" s="24"/>
      <c r="V3996" s="24"/>
      <c r="W3996" s="24"/>
      <c r="X3996" s="24"/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4"/>
      <c r="AL3996" s="24"/>
      <c r="AM3996" s="24"/>
      <c r="AN3996" s="24"/>
      <c r="AO3996" s="24"/>
      <c r="AP3996" s="24"/>
      <c r="AQ3996" s="24"/>
      <c r="AR3996" s="24"/>
      <c r="AS3996" s="24"/>
      <c r="AT3996" s="24"/>
      <c r="AU3996" s="24"/>
      <c r="AV3996" s="24"/>
      <c r="AW3996" s="24"/>
      <c r="AX3996" s="24"/>
      <c r="AY3996" s="24"/>
      <c r="AZ3996" s="208">
        <v>1.1319999999999999</v>
      </c>
      <c r="BA3996" s="208">
        <v>1.994</v>
      </c>
      <c r="BB3996" s="21">
        <f t="shared" si="456"/>
        <v>1.994</v>
      </c>
      <c r="BC3996" s="21"/>
      <c r="BD3996" s="22">
        <f t="shared" si="457"/>
        <v>2.68010752688172</v>
      </c>
      <c r="BE3996" s="21"/>
      <c r="BF3996" s="21"/>
      <c r="BG3996" s="10"/>
      <c r="BH3996" s="21">
        <f t="shared" si="454"/>
        <v>0</v>
      </c>
      <c r="BI3996" s="22">
        <f t="shared" si="454"/>
        <v>1.9939999999999997E-3</v>
      </c>
      <c r="BJ3996" s="21"/>
      <c r="BK3996" s="21">
        <v>0</v>
      </c>
      <c r="BL3996" s="22">
        <v>5.9819999999999995E-3</v>
      </c>
      <c r="BM3996" s="21"/>
      <c r="BN3996" s="21">
        <f t="shared" si="455"/>
        <v>0</v>
      </c>
      <c r="BO3996" s="22">
        <f t="shared" si="455"/>
        <v>2.3927999999999998E-2</v>
      </c>
      <c r="BP3996" s="21">
        <f t="shared" si="455"/>
        <v>0</v>
      </c>
    </row>
    <row r="3997" spans="1:68" ht="11.1" hidden="1" customHeight="1" outlineLevel="2" x14ac:dyDescent="0.2">
      <c r="A3997" s="10"/>
      <c r="B3997" s="18"/>
      <c r="C3997" s="18"/>
      <c r="D3997" s="18"/>
      <c r="E3997" s="23" t="s">
        <v>3444</v>
      </c>
      <c r="F3997" s="24"/>
      <c r="G3997" s="24"/>
      <c r="H3997" s="208">
        <v>4.3520000000000003</v>
      </c>
      <c r="I3997" s="24"/>
      <c r="J3997" s="24"/>
      <c r="K3997" s="208">
        <v>1.1120000000000001</v>
      </c>
      <c r="L3997" s="24"/>
      <c r="M3997" s="24"/>
      <c r="N3997" s="24"/>
      <c r="O3997" s="24"/>
      <c r="P3997" s="208">
        <v>0.76700000000000002</v>
      </c>
      <c r="Q3997" s="208">
        <v>1.36</v>
      </c>
      <c r="R3997" s="208">
        <v>1.4079999999999999</v>
      </c>
      <c r="S3997" s="208">
        <v>0.52100000000000002</v>
      </c>
      <c r="T3997" s="208">
        <v>1.4390000000000001</v>
      </c>
      <c r="U3997" s="208">
        <v>0.625</v>
      </c>
      <c r="V3997" s="208">
        <v>0.38900000000000001</v>
      </c>
      <c r="W3997" s="24"/>
      <c r="X3997" s="24"/>
      <c r="Y3997" s="24"/>
      <c r="Z3997" s="24"/>
      <c r="AA3997" s="208">
        <v>0.53</v>
      </c>
      <c r="AB3997" s="208">
        <v>0.40699999999999997</v>
      </c>
      <c r="AC3997" s="208">
        <v>0.72099999999999997</v>
      </c>
      <c r="AD3997" s="208">
        <v>1.298</v>
      </c>
      <c r="AE3997" s="208">
        <v>1.2370000000000001</v>
      </c>
      <c r="AF3997" s="208">
        <v>0.83699999999999997</v>
      </c>
      <c r="AG3997" s="208">
        <v>0.75600000000000001</v>
      </c>
      <c r="AH3997" s="208">
        <v>0.16700000000000001</v>
      </c>
      <c r="AI3997" s="208">
        <v>4.5999999999999999E-2</v>
      </c>
      <c r="AJ3997" s="24"/>
      <c r="AK3997" s="208">
        <v>0.14199999999999999</v>
      </c>
      <c r="AL3997" s="208">
        <v>0.06</v>
      </c>
      <c r="AM3997" s="208">
        <v>6.5000000000000002E-2</v>
      </c>
      <c r="AN3997" s="208">
        <v>0.182</v>
      </c>
      <c r="AO3997" s="208">
        <v>0.70299999999999996</v>
      </c>
      <c r="AP3997" s="208">
        <v>1.0269999999999999</v>
      </c>
      <c r="AQ3997" s="208">
        <v>0.96699999999999997</v>
      </c>
      <c r="AR3997" s="208">
        <v>0.96499999999999997</v>
      </c>
      <c r="AS3997" s="208">
        <v>0.56100000000000005</v>
      </c>
      <c r="AT3997" s="208">
        <v>0.36399999999999999</v>
      </c>
      <c r="AU3997" s="208">
        <v>0.251</v>
      </c>
      <c r="AV3997" s="24"/>
      <c r="AW3997" s="24"/>
      <c r="AX3997" s="24"/>
      <c r="AY3997" s="208">
        <v>0.86199999999999999</v>
      </c>
      <c r="AZ3997" s="208">
        <v>0.20399999999999999</v>
      </c>
      <c r="BA3997" s="208">
        <v>0.45800000000000002</v>
      </c>
      <c r="BB3997" s="21">
        <f t="shared" si="456"/>
        <v>4.3520000000000003</v>
      </c>
      <c r="BC3997" s="21"/>
      <c r="BD3997" s="22">
        <f t="shared" si="457"/>
        <v>5.849462365591398</v>
      </c>
      <c r="BE3997" s="21"/>
      <c r="BF3997" s="21"/>
      <c r="BG3997" s="10"/>
      <c r="BH3997" s="21">
        <f t="shared" si="454"/>
        <v>0</v>
      </c>
      <c r="BI3997" s="22">
        <f t="shared" si="454"/>
        <v>4.352E-3</v>
      </c>
      <c r="BJ3997" s="21"/>
      <c r="BK3997" s="21">
        <v>0</v>
      </c>
      <c r="BL3997" s="22">
        <v>1.3056E-2</v>
      </c>
      <c r="BM3997" s="21"/>
      <c r="BN3997" s="21">
        <f t="shared" si="455"/>
        <v>0</v>
      </c>
      <c r="BO3997" s="22">
        <f t="shared" si="455"/>
        <v>5.2224E-2</v>
      </c>
      <c r="BP3997" s="21">
        <f t="shared" si="455"/>
        <v>0</v>
      </c>
    </row>
    <row r="3998" spans="1:68" ht="11.1" hidden="1" customHeight="1" outlineLevel="2" x14ac:dyDescent="0.2">
      <c r="A3998" s="10"/>
      <c r="B3998" s="18"/>
      <c r="C3998" s="18"/>
      <c r="D3998" s="18"/>
      <c r="E3998" s="23" t="s">
        <v>3445</v>
      </c>
      <c r="F3998" s="208">
        <v>7.2560000000000002</v>
      </c>
      <c r="G3998" s="24"/>
      <c r="H3998" s="208">
        <v>5.9950000000000001</v>
      </c>
      <c r="I3998" s="24"/>
      <c r="J3998" s="24"/>
      <c r="K3998" s="208">
        <v>3.1720000000000002</v>
      </c>
      <c r="L3998" s="24"/>
      <c r="M3998" s="24"/>
      <c r="N3998" s="24"/>
      <c r="O3998" s="24"/>
      <c r="P3998" s="208">
        <v>2.9119999999999999</v>
      </c>
      <c r="Q3998" s="208">
        <v>4.056</v>
      </c>
      <c r="R3998" s="208">
        <v>4.3600000000000003</v>
      </c>
      <c r="S3998" s="208">
        <v>2.9569999999999999</v>
      </c>
      <c r="T3998" s="208">
        <v>3.746</v>
      </c>
      <c r="U3998" s="208">
        <v>1.8779999999999999</v>
      </c>
      <c r="V3998" s="208">
        <v>0.83799999999999997</v>
      </c>
      <c r="W3998" s="24"/>
      <c r="X3998" s="24"/>
      <c r="Y3998" s="24"/>
      <c r="Z3998" s="24"/>
      <c r="AA3998" s="208">
        <v>0.75700000000000001</v>
      </c>
      <c r="AB3998" s="208">
        <v>1.5129999999999999</v>
      </c>
      <c r="AC3998" s="208">
        <v>3.2610000000000001</v>
      </c>
      <c r="AD3998" s="208">
        <v>6.0410000000000004</v>
      </c>
      <c r="AE3998" s="208">
        <v>5.6310000000000002</v>
      </c>
      <c r="AF3998" s="208">
        <v>3.6720000000000002</v>
      </c>
      <c r="AG3998" s="208">
        <v>2.8919999999999999</v>
      </c>
      <c r="AH3998" s="208">
        <v>2.1030000000000002</v>
      </c>
      <c r="AI3998" s="208">
        <v>1.0429999999999999</v>
      </c>
      <c r="AJ3998" s="24"/>
      <c r="AK3998" s="208">
        <v>0.122</v>
      </c>
      <c r="AL3998" s="24"/>
      <c r="AM3998" s="208">
        <v>0.41499999999999998</v>
      </c>
      <c r="AN3998" s="208">
        <v>2.2389999999999999</v>
      </c>
      <c r="AO3998" s="208">
        <v>5.2039999999999997</v>
      </c>
      <c r="AP3998" s="208">
        <v>6.8230000000000004</v>
      </c>
      <c r="AQ3998" s="208">
        <v>5.8879999999999999</v>
      </c>
      <c r="AR3998" s="208">
        <v>6.875</v>
      </c>
      <c r="AS3998" s="208">
        <v>5.1639999999999997</v>
      </c>
      <c r="AT3998" s="208">
        <v>2.9510000000000001</v>
      </c>
      <c r="AU3998" s="24"/>
      <c r="AV3998" s="24"/>
      <c r="AW3998" s="24"/>
      <c r="AX3998" s="24"/>
      <c r="AY3998" s="24"/>
      <c r="AZ3998" s="24"/>
      <c r="BA3998" s="208">
        <v>4.1630000000000003</v>
      </c>
      <c r="BB3998" s="21">
        <f t="shared" si="456"/>
        <v>7.2560000000000002</v>
      </c>
      <c r="BC3998" s="21"/>
      <c r="BD3998" s="22">
        <f t="shared" si="457"/>
        <v>9.7526881720430101</v>
      </c>
      <c r="BE3998" s="21"/>
      <c r="BF3998" s="21"/>
      <c r="BG3998" s="10"/>
      <c r="BH3998" s="21">
        <f t="shared" si="454"/>
        <v>0</v>
      </c>
      <c r="BI3998" s="22">
        <f t="shared" si="454"/>
        <v>7.2560000000000003E-3</v>
      </c>
      <c r="BJ3998" s="21"/>
      <c r="BK3998" s="21">
        <v>0</v>
      </c>
      <c r="BL3998" s="22">
        <v>2.1768000000000003E-2</v>
      </c>
      <c r="BM3998" s="21"/>
      <c r="BN3998" s="21">
        <f t="shared" si="455"/>
        <v>0</v>
      </c>
      <c r="BO3998" s="22">
        <f t="shared" si="455"/>
        <v>8.7072000000000011E-2</v>
      </c>
      <c r="BP3998" s="21">
        <f t="shared" si="455"/>
        <v>0</v>
      </c>
    </row>
    <row r="3999" spans="1:68" ht="11.1" hidden="1" customHeight="1" outlineLevel="1" collapsed="1" x14ac:dyDescent="0.2">
      <c r="A3999" s="10"/>
      <c r="B3999" s="18"/>
      <c r="C3999" s="18"/>
      <c r="D3999" s="18"/>
      <c r="E3999" s="19" t="s">
        <v>3446</v>
      </c>
      <c r="F3999" s="209">
        <v>2.637</v>
      </c>
      <c r="G3999" s="209">
        <v>2.173</v>
      </c>
      <c r="H3999" s="209">
        <v>1.6850000000000001</v>
      </c>
      <c r="I3999" s="240">
        <v>1.2150000000000001</v>
      </c>
      <c r="J3999" s="240"/>
      <c r="K3999" s="209">
        <v>0.52300000000000002</v>
      </c>
      <c r="L3999" s="20"/>
      <c r="M3999" s="20"/>
      <c r="N3999" s="20"/>
      <c r="O3999" s="20"/>
      <c r="P3999" s="209">
        <v>1.006</v>
      </c>
      <c r="Q3999" s="209">
        <v>1.885</v>
      </c>
      <c r="R3999" s="209">
        <v>1.7729999999999999</v>
      </c>
      <c r="S3999" s="209">
        <v>2.4350000000000001</v>
      </c>
      <c r="T3999" s="209">
        <v>3.2</v>
      </c>
      <c r="U3999" s="209">
        <v>0.90500000000000003</v>
      </c>
      <c r="V3999" s="209">
        <v>0.97899999999999998</v>
      </c>
      <c r="W3999" s="209">
        <v>0.73199999999999998</v>
      </c>
      <c r="X3999" s="20"/>
      <c r="Y3999" s="20"/>
      <c r="Z3999" s="20"/>
      <c r="AA3999" s="209">
        <v>0.41499999999999998</v>
      </c>
      <c r="AB3999" s="209">
        <v>0.76200000000000001</v>
      </c>
      <c r="AC3999" s="209">
        <v>1.915</v>
      </c>
      <c r="AD3999" s="209">
        <v>2.0659999999999998</v>
      </c>
      <c r="AE3999" s="209">
        <v>2.5</v>
      </c>
      <c r="AF3999" s="209">
        <v>2.0960000000000001</v>
      </c>
      <c r="AG3999" s="209">
        <v>2.0459999999999998</v>
      </c>
      <c r="AH3999" s="209">
        <v>0.67400000000000004</v>
      </c>
      <c r="AI3999" s="20"/>
      <c r="AJ3999" s="20"/>
      <c r="AK3999" s="20"/>
      <c r="AL3999" s="20"/>
      <c r="AM3999" s="20"/>
      <c r="AN3999" s="209">
        <v>1.476</v>
      </c>
      <c r="AO3999" s="209">
        <v>1.577</v>
      </c>
      <c r="AP3999" s="209">
        <v>2.3260000000000001</v>
      </c>
      <c r="AQ3999" s="209">
        <v>3.2</v>
      </c>
      <c r="AR3999" s="209">
        <v>1.522</v>
      </c>
      <c r="AS3999" s="209">
        <v>1.667</v>
      </c>
      <c r="AT3999" s="209">
        <v>1.133</v>
      </c>
      <c r="AU3999" s="209">
        <v>0.80800000000000005</v>
      </c>
      <c r="AV3999" s="20"/>
      <c r="AW3999" s="20"/>
      <c r="AX3999" s="20"/>
      <c r="AY3999" s="209">
        <v>3.4279999999999999</v>
      </c>
      <c r="AZ3999" s="209">
        <v>0.75</v>
      </c>
      <c r="BA3999" s="209">
        <v>1.2270000000000001</v>
      </c>
      <c r="BB3999" s="21">
        <f t="shared" si="456"/>
        <v>3.4279999999999999</v>
      </c>
      <c r="BC3999" s="21">
        <f>BF3999</f>
        <v>8.94</v>
      </c>
      <c r="BD3999" s="22">
        <f t="shared" si="457"/>
        <v>4.60752688172043</v>
      </c>
      <c r="BE3999" s="21">
        <f>BC3999-BD3999</f>
        <v>4.3324731182795695</v>
      </c>
      <c r="BF3999" s="90">
        <v>8.94</v>
      </c>
      <c r="BG3999" s="10">
        <v>6</v>
      </c>
      <c r="BH3999" s="21">
        <f t="shared" si="454"/>
        <v>6.6513599999999994E-3</v>
      </c>
      <c r="BI3999" s="22">
        <f t="shared" si="454"/>
        <v>3.4280000000000001E-3</v>
      </c>
      <c r="BJ3999" s="21">
        <f>BH3999-BI3999</f>
        <v>3.2233599999999993E-3</v>
      </c>
      <c r="BK3999" s="21">
        <v>1.9954079999999999E-2</v>
      </c>
      <c r="BL3999" s="22">
        <v>1.0284E-2</v>
      </c>
      <c r="BM3999" s="21">
        <v>9.6700799999999993E-3</v>
      </c>
      <c r="BN3999" s="21">
        <f t="shared" si="455"/>
        <v>7.9816319999999996E-2</v>
      </c>
      <c r="BO3999" s="22">
        <f t="shared" si="455"/>
        <v>4.1135999999999999E-2</v>
      </c>
      <c r="BP3999" s="21">
        <f t="shared" si="455"/>
        <v>3.8680319999999997E-2</v>
      </c>
    </row>
    <row r="4000" spans="1:68" ht="11.1" hidden="1" customHeight="1" outlineLevel="2" x14ac:dyDescent="0.2">
      <c r="A4000" s="10"/>
      <c r="B4000" s="18"/>
      <c r="C4000" s="18"/>
      <c r="D4000" s="18"/>
      <c r="E4000" s="23" t="s">
        <v>3447</v>
      </c>
      <c r="F4000" s="208">
        <v>2.637</v>
      </c>
      <c r="G4000" s="208">
        <v>2.173</v>
      </c>
      <c r="H4000" s="208">
        <v>1.6850000000000001</v>
      </c>
      <c r="I4000" s="239">
        <v>1.2150000000000001</v>
      </c>
      <c r="J4000" s="239"/>
      <c r="K4000" s="208">
        <v>0.52300000000000002</v>
      </c>
      <c r="L4000" s="24"/>
      <c r="M4000" s="24"/>
      <c r="N4000" s="24"/>
      <c r="O4000" s="24"/>
      <c r="P4000" s="208">
        <v>1.006</v>
      </c>
      <c r="Q4000" s="208">
        <v>1.885</v>
      </c>
      <c r="R4000" s="208">
        <v>1.7729999999999999</v>
      </c>
      <c r="S4000" s="208">
        <v>2.4350000000000001</v>
      </c>
      <c r="T4000" s="208">
        <v>3.2</v>
      </c>
      <c r="U4000" s="208">
        <v>0.90500000000000003</v>
      </c>
      <c r="V4000" s="208">
        <v>0.97899999999999998</v>
      </c>
      <c r="W4000" s="208">
        <v>0.73199999999999998</v>
      </c>
      <c r="X4000" s="24"/>
      <c r="Y4000" s="24"/>
      <c r="Z4000" s="24"/>
      <c r="AA4000" s="208">
        <v>0.41499999999999998</v>
      </c>
      <c r="AB4000" s="208">
        <v>0.76200000000000001</v>
      </c>
      <c r="AC4000" s="208">
        <v>1.915</v>
      </c>
      <c r="AD4000" s="208">
        <v>2.0659999999999998</v>
      </c>
      <c r="AE4000" s="208">
        <v>2.5</v>
      </c>
      <c r="AF4000" s="208">
        <v>2.0960000000000001</v>
      </c>
      <c r="AG4000" s="208">
        <v>2.0459999999999998</v>
      </c>
      <c r="AH4000" s="208">
        <v>0.67400000000000004</v>
      </c>
      <c r="AI4000" s="24"/>
      <c r="AJ4000" s="24"/>
      <c r="AK4000" s="24"/>
      <c r="AL4000" s="24"/>
      <c r="AM4000" s="24"/>
      <c r="AN4000" s="208">
        <v>1.476</v>
      </c>
      <c r="AO4000" s="208">
        <v>1.577</v>
      </c>
      <c r="AP4000" s="208">
        <v>2.3260000000000001</v>
      </c>
      <c r="AQ4000" s="208">
        <v>3.2</v>
      </c>
      <c r="AR4000" s="208">
        <v>1.522</v>
      </c>
      <c r="AS4000" s="208">
        <v>1.667</v>
      </c>
      <c r="AT4000" s="208">
        <v>1.133</v>
      </c>
      <c r="AU4000" s="208">
        <v>0.80800000000000005</v>
      </c>
      <c r="AV4000" s="24"/>
      <c r="AW4000" s="24"/>
      <c r="AX4000" s="24"/>
      <c r="AY4000" s="208">
        <v>3.4279999999999999</v>
      </c>
      <c r="AZ4000" s="208">
        <v>0.75</v>
      </c>
      <c r="BA4000" s="208">
        <v>1.2270000000000001</v>
      </c>
      <c r="BB4000" s="21">
        <f t="shared" si="456"/>
        <v>3.4279999999999999</v>
      </c>
      <c r="BC4000" s="21"/>
      <c r="BD4000" s="22">
        <f t="shared" si="457"/>
        <v>4.60752688172043</v>
      </c>
      <c r="BE4000" s="21"/>
      <c r="BF4000" s="21"/>
      <c r="BG4000" s="10"/>
      <c r="BH4000" s="21">
        <f t="shared" si="454"/>
        <v>0</v>
      </c>
      <c r="BI4000" s="22">
        <f t="shared" si="454"/>
        <v>3.4280000000000001E-3</v>
      </c>
      <c r="BJ4000" s="21"/>
      <c r="BK4000" s="21">
        <v>0</v>
      </c>
      <c r="BL4000" s="22">
        <v>1.0284E-2</v>
      </c>
      <c r="BM4000" s="21"/>
      <c r="BN4000" s="21">
        <f t="shared" si="455"/>
        <v>0</v>
      </c>
      <c r="BO4000" s="22">
        <f t="shared" si="455"/>
        <v>4.1135999999999999E-2</v>
      </c>
      <c r="BP4000" s="21">
        <f t="shared" si="455"/>
        <v>0</v>
      </c>
    </row>
    <row r="4001" spans="1:68" ht="11.1" hidden="1" customHeight="1" outlineLevel="1" collapsed="1" x14ac:dyDescent="0.2">
      <c r="A4001" s="10"/>
      <c r="B4001" s="18"/>
      <c r="C4001" s="18"/>
      <c r="D4001" s="18"/>
      <c r="E4001" s="19" t="s">
        <v>3448</v>
      </c>
      <c r="F4001" s="20"/>
      <c r="G4001" s="20"/>
      <c r="H4001" s="20"/>
      <c r="I4001" s="20"/>
      <c r="J4001" s="20"/>
      <c r="K4001" s="20"/>
      <c r="L4001" s="20"/>
      <c r="M4001" s="20"/>
      <c r="N4001" s="20"/>
      <c r="O4001" s="20"/>
      <c r="P4001" s="20"/>
      <c r="Q4001" s="20"/>
      <c r="R4001" s="20"/>
      <c r="S4001" s="20"/>
      <c r="T4001" s="20"/>
      <c r="U4001" s="20"/>
      <c r="V4001" s="20"/>
      <c r="W4001" s="20"/>
      <c r="X4001" s="20"/>
      <c r="Y4001" s="20"/>
      <c r="Z4001" s="20"/>
      <c r="AA4001" s="20"/>
      <c r="AB4001" s="20"/>
      <c r="AC4001" s="20"/>
      <c r="AD4001" s="20"/>
      <c r="AE4001" s="20"/>
      <c r="AF4001" s="20"/>
      <c r="AG4001" s="20"/>
      <c r="AH4001" s="209">
        <v>1.9350000000000001</v>
      </c>
      <c r="AI4001" s="209">
        <v>1.8759999999999999</v>
      </c>
      <c r="AJ4001" s="20"/>
      <c r="AK4001" s="20"/>
      <c r="AL4001" s="20"/>
      <c r="AM4001" s="209">
        <v>2.5659999999999998</v>
      </c>
      <c r="AN4001" s="209">
        <v>2.7109999999999999</v>
      </c>
      <c r="AO4001" s="209">
        <v>9.3469999999999995</v>
      </c>
      <c r="AP4001" s="209">
        <v>8.0920000000000005</v>
      </c>
      <c r="AQ4001" s="209">
        <v>8</v>
      </c>
      <c r="AR4001" s="209">
        <v>5.992</v>
      </c>
      <c r="AS4001" s="209">
        <v>3</v>
      </c>
      <c r="AT4001" s="209">
        <v>0.08</v>
      </c>
      <c r="AU4001" s="20"/>
      <c r="AV4001" s="209">
        <v>0.1</v>
      </c>
      <c r="AW4001" s="20"/>
      <c r="AX4001" s="20"/>
      <c r="AY4001" s="20"/>
      <c r="AZ4001" s="209">
        <v>4.9000000000000004</v>
      </c>
      <c r="BA4001" s="20"/>
      <c r="BB4001" s="21">
        <f t="shared" si="456"/>
        <v>9.3469999999999995</v>
      </c>
      <c r="BC4001" s="21">
        <f>BF4001</f>
        <v>24.96</v>
      </c>
      <c r="BD4001" s="22">
        <f t="shared" si="457"/>
        <v>12.563172043010752</v>
      </c>
      <c r="BE4001" s="21">
        <f>BC4001-BD4001</f>
        <v>12.396827956989249</v>
      </c>
      <c r="BF4001" s="90">
        <v>24.96</v>
      </c>
      <c r="BG4001" s="10">
        <v>6</v>
      </c>
      <c r="BH4001" s="21">
        <f t="shared" si="454"/>
        <v>1.8570239999999998E-2</v>
      </c>
      <c r="BI4001" s="22">
        <f t="shared" si="454"/>
        <v>9.3469999999999994E-3</v>
      </c>
      <c r="BJ4001" s="21">
        <f>BH4001-BI4001</f>
        <v>9.2232399999999989E-3</v>
      </c>
      <c r="BK4001" s="21">
        <v>5.5710719999999991E-2</v>
      </c>
      <c r="BL4001" s="22">
        <v>2.8040999999999996E-2</v>
      </c>
      <c r="BM4001" s="21">
        <v>2.7669719999999995E-2</v>
      </c>
      <c r="BN4001" s="21">
        <f t="shared" si="455"/>
        <v>0.22284287999999997</v>
      </c>
      <c r="BO4001" s="22">
        <f t="shared" si="455"/>
        <v>0.11216399999999999</v>
      </c>
      <c r="BP4001" s="21">
        <f t="shared" si="455"/>
        <v>0.11067887999999998</v>
      </c>
    </row>
    <row r="4002" spans="1:68" ht="11.1" hidden="1" customHeight="1" outlineLevel="2" x14ac:dyDescent="0.2">
      <c r="A4002" s="10"/>
      <c r="B4002" s="18"/>
      <c r="C4002" s="18"/>
      <c r="D4002" s="18"/>
      <c r="E4002" s="23" t="s">
        <v>3449</v>
      </c>
      <c r="F4002" s="24"/>
      <c r="G4002" s="24"/>
      <c r="H4002" s="24"/>
      <c r="I4002" s="24"/>
      <c r="J4002" s="24"/>
      <c r="K4002" s="24"/>
      <c r="L4002" s="24"/>
      <c r="M4002" s="24"/>
      <c r="N4002" s="24"/>
      <c r="O4002" s="24"/>
      <c r="P4002" s="24"/>
      <c r="Q4002" s="24"/>
      <c r="R4002" s="24"/>
      <c r="S4002" s="24"/>
      <c r="T4002" s="24"/>
      <c r="U4002" s="24"/>
      <c r="V4002" s="24"/>
      <c r="W4002" s="24"/>
      <c r="X4002" s="24"/>
      <c r="Y4002" s="24"/>
      <c r="Z4002" s="24"/>
      <c r="AA4002" s="24"/>
      <c r="AB4002" s="24"/>
      <c r="AC4002" s="24"/>
      <c r="AD4002" s="24"/>
      <c r="AE4002" s="24"/>
      <c r="AF4002" s="24"/>
      <c r="AG4002" s="24"/>
      <c r="AH4002" s="208">
        <v>1.9350000000000001</v>
      </c>
      <c r="AI4002" s="208">
        <v>1.8759999999999999</v>
      </c>
      <c r="AJ4002" s="24"/>
      <c r="AK4002" s="24"/>
      <c r="AL4002" s="24"/>
      <c r="AM4002" s="208">
        <v>2.5659999999999998</v>
      </c>
      <c r="AN4002" s="208">
        <v>2.7109999999999999</v>
      </c>
      <c r="AO4002" s="208">
        <v>9.3469999999999995</v>
      </c>
      <c r="AP4002" s="208">
        <v>8.0920000000000005</v>
      </c>
      <c r="AQ4002" s="208">
        <v>8</v>
      </c>
      <c r="AR4002" s="208">
        <v>5.992</v>
      </c>
      <c r="AS4002" s="208">
        <v>3</v>
      </c>
      <c r="AT4002" s="208">
        <v>0.08</v>
      </c>
      <c r="AU4002" s="24"/>
      <c r="AV4002" s="208">
        <v>0.1</v>
      </c>
      <c r="AW4002" s="24"/>
      <c r="AX4002" s="24"/>
      <c r="AY4002" s="24"/>
      <c r="AZ4002" s="208">
        <v>4.9000000000000004</v>
      </c>
      <c r="BA4002" s="24"/>
      <c r="BB4002" s="21">
        <f t="shared" si="456"/>
        <v>9.3469999999999995</v>
      </c>
      <c r="BC4002" s="21"/>
      <c r="BD4002" s="22">
        <f t="shared" si="457"/>
        <v>12.563172043010752</v>
      </c>
      <c r="BE4002" s="21"/>
      <c r="BF4002" s="21"/>
      <c r="BG4002" s="10"/>
      <c r="BH4002" s="21">
        <f t="shared" si="454"/>
        <v>0</v>
      </c>
      <c r="BI4002" s="22">
        <f t="shared" si="454"/>
        <v>9.3469999999999994E-3</v>
      </c>
      <c r="BJ4002" s="21"/>
      <c r="BK4002" s="21">
        <v>0</v>
      </c>
      <c r="BL4002" s="22">
        <v>2.8040999999999996E-2</v>
      </c>
      <c r="BM4002" s="21"/>
      <c r="BN4002" s="21">
        <f t="shared" si="455"/>
        <v>0</v>
      </c>
      <c r="BO4002" s="22">
        <f t="shared" si="455"/>
        <v>0.11216399999999999</v>
      </c>
      <c r="BP4002" s="21">
        <f t="shared" si="455"/>
        <v>0</v>
      </c>
    </row>
    <row r="4003" spans="1:68" ht="11.1" hidden="1" customHeight="1" outlineLevel="1" collapsed="1" x14ac:dyDescent="0.2">
      <c r="A4003" s="10"/>
      <c r="B4003" s="18"/>
      <c r="C4003" s="18"/>
      <c r="D4003" s="18"/>
      <c r="E4003" s="19" t="s">
        <v>3450</v>
      </c>
      <c r="F4003" s="209">
        <v>86.349000000000004</v>
      </c>
      <c r="G4003" s="209">
        <v>63</v>
      </c>
      <c r="H4003" s="209">
        <v>52.332000000000001</v>
      </c>
      <c r="I4003" s="240">
        <v>37.609000000000002</v>
      </c>
      <c r="J4003" s="240"/>
      <c r="K4003" s="209">
        <v>6.6660000000000004</v>
      </c>
      <c r="L4003" s="20"/>
      <c r="M4003" s="20"/>
      <c r="N4003" s="20"/>
      <c r="O4003" s="20"/>
      <c r="P4003" s="209">
        <v>50.701000000000001</v>
      </c>
      <c r="Q4003" s="209">
        <v>83.912999999999997</v>
      </c>
      <c r="R4003" s="209">
        <v>100.724</v>
      </c>
      <c r="S4003" s="209">
        <v>102.64700000000001</v>
      </c>
      <c r="T4003" s="209">
        <v>98.971999999999994</v>
      </c>
      <c r="U4003" s="209">
        <v>59.462000000000003</v>
      </c>
      <c r="V4003" s="209">
        <v>24.616</v>
      </c>
      <c r="W4003" s="20"/>
      <c r="X4003" s="20"/>
      <c r="Y4003" s="20"/>
      <c r="Z4003" s="20"/>
      <c r="AA4003" s="209">
        <v>10.329000000000001</v>
      </c>
      <c r="AB4003" s="209">
        <v>40.478999999999999</v>
      </c>
      <c r="AC4003" s="209">
        <v>70.653000000000006</v>
      </c>
      <c r="AD4003" s="209">
        <v>88.71</v>
      </c>
      <c r="AE4003" s="209">
        <v>94.081000000000003</v>
      </c>
      <c r="AF4003" s="209">
        <v>75.927999999999997</v>
      </c>
      <c r="AG4003" s="209">
        <v>45.143000000000001</v>
      </c>
      <c r="AH4003" s="209">
        <v>25.547000000000001</v>
      </c>
      <c r="AI4003" s="209">
        <v>5.0640000000000001</v>
      </c>
      <c r="AJ4003" s="20"/>
      <c r="AK4003" s="20"/>
      <c r="AL4003" s="20"/>
      <c r="AM4003" s="209">
        <v>15.79</v>
      </c>
      <c r="AN4003" s="209">
        <v>37.83</v>
      </c>
      <c r="AO4003" s="209">
        <v>76.516000000000005</v>
      </c>
      <c r="AP4003" s="209">
        <v>79.989999999999995</v>
      </c>
      <c r="AQ4003" s="209">
        <v>115.151</v>
      </c>
      <c r="AR4003" s="209">
        <v>76.593999999999994</v>
      </c>
      <c r="AS4003" s="209">
        <v>60.307000000000002</v>
      </c>
      <c r="AT4003" s="209">
        <v>34.387999999999998</v>
      </c>
      <c r="AU4003" s="209">
        <v>252.96899999999999</v>
      </c>
      <c r="AV4003" s="20"/>
      <c r="AW4003" s="20"/>
      <c r="AX4003" s="20"/>
      <c r="AY4003" s="209">
        <v>20.785</v>
      </c>
      <c r="AZ4003" s="209">
        <v>36.697000000000003</v>
      </c>
      <c r="BA4003" s="209">
        <v>66.358999999999995</v>
      </c>
      <c r="BB4003" s="56">
        <f>BB4004+BB4005+BB4006</f>
        <v>350.38499999999999</v>
      </c>
      <c r="BC4003" s="21">
        <f>BD4003</f>
        <v>470.94758064516128</v>
      </c>
      <c r="BD4003" s="22">
        <f t="shared" si="457"/>
        <v>470.94758064516128</v>
      </c>
      <c r="BE4003" s="21">
        <f>BC4003-BD4003</f>
        <v>0</v>
      </c>
      <c r="BF4003" s="91">
        <v>224.2</v>
      </c>
      <c r="BG4003" s="10">
        <v>5</v>
      </c>
      <c r="BH4003" s="21">
        <f t="shared" si="454"/>
        <v>0.350385</v>
      </c>
      <c r="BI4003" s="22">
        <f t="shared" si="454"/>
        <v>0.350385</v>
      </c>
      <c r="BJ4003" s="21">
        <f>BH4003-BI4003</f>
        <v>0</v>
      </c>
      <c r="BK4003" s="21">
        <v>1.0511550000000001</v>
      </c>
      <c r="BL4003" s="22">
        <v>1.0511550000000001</v>
      </c>
      <c r="BM4003" s="21">
        <v>0</v>
      </c>
      <c r="BN4003" s="21">
        <f t="shared" si="455"/>
        <v>4.2046200000000002</v>
      </c>
      <c r="BO4003" s="22">
        <f t="shared" si="455"/>
        <v>4.2046200000000002</v>
      </c>
      <c r="BP4003" s="21">
        <f t="shared" si="455"/>
        <v>0</v>
      </c>
    </row>
    <row r="4004" spans="1:68" ht="11.1" hidden="1" customHeight="1" outlineLevel="2" x14ac:dyDescent="0.2">
      <c r="A4004" s="10"/>
      <c r="B4004" s="18"/>
      <c r="C4004" s="18"/>
      <c r="D4004" s="18"/>
      <c r="E4004" s="23" t="s">
        <v>3451</v>
      </c>
      <c r="F4004" s="208">
        <v>86.349000000000004</v>
      </c>
      <c r="G4004" s="208">
        <v>63</v>
      </c>
      <c r="H4004" s="208">
        <v>52.332000000000001</v>
      </c>
      <c r="I4004" s="239">
        <v>37.609000000000002</v>
      </c>
      <c r="J4004" s="239"/>
      <c r="K4004" s="208">
        <v>6.6660000000000004</v>
      </c>
      <c r="L4004" s="24"/>
      <c r="M4004" s="24"/>
      <c r="N4004" s="24"/>
      <c r="O4004" s="24"/>
      <c r="P4004" s="208">
        <v>50.701000000000001</v>
      </c>
      <c r="Q4004" s="208">
        <v>83.912999999999997</v>
      </c>
      <c r="R4004" s="208">
        <v>100.724</v>
      </c>
      <c r="S4004" s="208">
        <v>102.64700000000001</v>
      </c>
      <c r="T4004" s="208">
        <v>98.971999999999994</v>
      </c>
      <c r="U4004" s="208">
        <v>59.462000000000003</v>
      </c>
      <c r="V4004" s="208">
        <v>24.616</v>
      </c>
      <c r="W4004" s="24"/>
      <c r="X4004" s="24"/>
      <c r="Y4004" s="24"/>
      <c r="Z4004" s="24"/>
      <c r="AA4004" s="208">
        <v>10.329000000000001</v>
      </c>
      <c r="AB4004" s="208">
        <v>40.478999999999999</v>
      </c>
      <c r="AC4004" s="208">
        <v>70.653000000000006</v>
      </c>
      <c r="AD4004" s="208">
        <v>88.71</v>
      </c>
      <c r="AE4004" s="208">
        <v>94.081000000000003</v>
      </c>
      <c r="AF4004" s="208">
        <v>75.927999999999997</v>
      </c>
      <c r="AG4004" s="208">
        <v>45.143000000000001</v>
      </c>
      <c r="AH4004" s="208">
        <v>25.547000000000001</v>
      </c>
      <c r="AI4004" s="208">
        <v>5.0640000000000001</v>
      </c>
      <c r="AJ4004" s="24"/>
      <c r="AK4004" s="24"/>
      <c r="AL4004" s="24"/>
      <c r="AM4004" s="208">
        <v>15.79</v>
      </c>
      <c r="AN4004" s="208">
        <v>37.83</v>
      </c>
      <c r="AO4004" s="208">
        <v>76.516000000000005</v>
      </c>
      <c r="AP4004" s="208">
        <v>79.989999999999995</v>
      </c>
      <c r="AQ4004" s="208">
        <v>115.151</v>
      </c>
      <c r="AR4004" s="208">
        <v>76.593999999999994</v>
      </c>
      <c r="AS4004" s="208">
        <v>60.307000000000002</v>
      </c>
      <c r="AT4004" s="208">
        <v>34.387999999999998</v>
      </c>
      <c r="AU4004" s="208">
        <v>17.734999999999999</v>
      </c>
      <c r="AV4004" s="24"/>
      <c r="AW4004" s="24"/>
      <c r="AX4004" s="24"/>
      <c r="AY4004" s="208">
        <v>19.707000000000001</v>
      </c>
      <c r="AZ4004" s="208">
        <v>34.533000000000001</v>
      </c>
      <c r="BA4004" s="208">
        <v>63.603000000000002</v>
      </c>
      <c r="BB4004" s="21">
        <f t="shared" si="456"/>
        <v>115.151</v>
      </c>
      <c r="BC4004" s="21"/>
      <c r="BD4004" s="22">
        <f t="shared" si="457"/>
        <v>154.77284946236557</v>
      </c>
      <c r="BE4004" s="21"/>
      <c r="BF4004" s="21"/>
      <c r="BG4004" s="10"/>
      <c r="BH4004" s="21">
        <f t="shared" si="454"/>
        <v>0</v>
      </c>
      <c r="BI4004" s="22">
        <f t="shared" si="454"/>
        <v>0.11515099999999999</v>
      </c>
      <c r="BJ4004" s="21"/>
      <c r="BK4004" s="21">
        <v>0</v>
      </c>
      <c r="BL4004" s="22">
        <v>0.34545299999999995</v>
      </c>
      <c r="BM4004" s="21"/>
      <c r="BN4004" s="21">
        <f t="shared" si="455"/>
        <v>0</v>
      </c>
      <c r="BO4004" s="22">
        <f t="shared" si="455"/>
        <v>1.3818119999999998</v>
      </c>
      <c r="BP4004" s="21">
        <f t="shared" si="455"/>
        <v>0</v>
      </c>
    </row>
    <row r="4005" spans="1:68" ht="11.1" hidden="1" customHeight="1" outlineLevel="2" x14ac:dyDescent="0.2">
      <c r="A4005" s="10"/>
      <c r="B4005" s="18"/>
      <c r="C4005" s="18"/>
      <c r="D4005" s="18"/>
      <c r="E4005" s="23" t="s">
        <v>3452</v>
      </c>
      <c r="F4005" s="24"/>
      <c r="G4005" s="24"/>
      <c r="H4005" s="24"/>
      <c r="I4005" s="24"/>
      <c r="J4005" s="24"/>
      <c r="K4005" s="24"/>
      <c r="L4005" s="24"/>
      <c r="M4005" s="24"/>
      <c r="N4005" s="24"/>
      <c r="O4005" s="24"/>
      <c r="P4005" s="24"/>
      <c r="Q4005" s="24"/>
      <c r="R4005" s="24"/>
      <c r="S4005" s="24"/>
      <c r="T4005" s="24"/>
      <c r="U4005" s="24"/>
      <c r="V4005" s="24"/>
      <c r="W4005" s="24"/>
      <c r="X4005" s="24"/>
      <c r="Y4005" s="24"/>
      <c r="Z4005" s="24"/>
      <c r="AA4005" s="24"/>
      <c r="AB4005" s="24"/>
      <c r="AC4005" s="24"/>
      <c r="AD4005" s="24"/>
      <c r="AE4005" s="24"/>
      <c r="AF4005" s="24"/>
      <c r="AG4005" s="24"/>
      <c r="AH4005" s="24"/>
      <c r="AI4005" s="24"/>
      <c r="AJ4005" s="24"/>
      <c r="AK4005" s="24"/>
      <c r="AL4005" s="24"/>
      <c r="AM4005" s="24"/>
      <c r="AN4005" s="24"/>
      <c r="AO4005" s="24"/>
      <c r="AP4005" s="24"/>
      <c r="AQ4005" s="24"/>
      <c r="AR4005" s="24"/>
      <c r="AS4005" s="24"/>
      <c r="AT4005" s="24"/>
      <c r="AU4005" s="208">
        <v>115.122</v>
      </c>
      <c r="AV4005" s="24"/>
      <c r="AW4005" s="24"/>
      <c r="AX4005" s="24"/>
      <c r="AY4005" s="208">
        <v>0.51700000000000002</v>
      </c>
      <c r="AZ4005" s="208">
        <v>1.0509999999999999</v>
      </c>
      <c r="BA4005" s="208">
        <v>1.2709999999999999</v>
      </c>
      <c r="BB4005" s="21">
        <f t="shared" si="456"/>
        <v>115.122</v>
      </c>
      <c r="BC4005" s="21"/>
      <c r="BD4005" s="22">
        <f t="shared" si="457"/>
        <v>154.73387096774195</v>
      </c>
      <c r="BE4005" s="21"/>
      <c r="BF4005" s="21"/>
      <c r="BG4005" s="10"/>
      <c r="BH4005" s="21">
        <f t="shared" si="454"/>
        <v>0</v>
      </c>
      <c r="BI4005" s="22">
        <f t="shared" si="454"/>
        <v>0.11512200000000002</v>
      </c>
      <c r="BJ4005" s="21"/>
      <c r="BK4005" s="21">
        <v>0</v>
      </c>
      <c r="BL4005" s="22">
        <v>0.34536600000000006</v>
      </c>
      <c r="BM4005" s="21"/>
      <c r="BN4005" s="21">
        <f t="shared" si="455"/>
        <v>0</v>
      </c>
      <c r="BO4005" s="22">
        <f t="shared" si="455"/>
        <v>1.3814640000000002</v>
      </c>
      <c r="BP4005" s="21">
        <f t="shared" si="455"/>
        <v>0</v>
      </c>
    </row>
    <row r="4006" spans="1:68" ht="11.1" hidden="1" customHeight="1" outlineLevel="2" x14ac:dyDescent="0.2">
      <c r="A4006" s="10"/>
      <c r="B4006" s="18"/>
      <c r="C4006" s="18"/>
      <c r="D4006" s="18"/>
      <c r="E4006" s="23" t="s">
        <v>3453</v>
      </c>
      <c r="F4006" s="24"/>
      <c r="G4006" s="24"/>
      <c r="H4006" s="24"/>
      <c r="I4006" s="24"/>
      <c r="J4006" s="24"/>
      <c r="K4006" s="24"/>
      <c r="L4006" s="24"/>
      <c r="M4006" s="24"/>
      <c r="N4006" s="24"/>
      <c r="O4006" s="24"/>
      <c r="P4006" s="24"/>
      <c r="Q4006" s="24"/>
      <c r="R4006" s="24"/>
      <c r="S4006" s="24"/>
      <c r="T4006" s="24"/>
      <c r="U4006" s="24"/>
      <c r="V4006" s="24"/>
      <c r="W4006" s="24"/>
      <c r="X4006" s="24"/>
      <c r="Y4006" s="24"/>
      <c r="Z4006" s="24"/>
      <c r="AA4006" s="24"/>
      <c r="AB4006" s="24"/>
      <c r="AC4006" s="24"/>
      <c r="AD4006" s="24"/>
      <c r="AE4006" s="24"/>
      <c r="AF4006" s="24"/>
      <c r="AG4006" s="24"/>
      <c r="AH4006" s="24"/>
      <c r="AI4006" s="24"/>
      <c r="AJ4006" s="24"/>
      <c r="AK4006" s="24"/>
      <c r="AL4006" s="24"/>
      <c r="AM4006" s="24"/>
      <c r="AN4006" s="24"/>
      <c r="AO4006" s="24"/>
      <c r="AP4006" s="24"/>
      <c r="AQ4006" s="24"/>
      <c r="AR4006" s="24"/>
      <c r="AS4006" s="24"/>
      <c r="AT4006" s="24"/>
      <c r="AU4006" s="208">
        <v>120.11199999999999</v>
      </c>
      <c r="AV4006" s="24"/>
      <c r="AW4006" s="24"/>
      <c r="AX4006" s="24"/>
      <c r="AY4006" s="208">
        <v>0.56100000000000005</v>
      </c>
      <c r="AZ4006" s="208">
        <v>1.113</v>
      </c>
      <c r="BA4006" s="208">
        <v>1.4850000000000001</v>
      </c>
      <c r="BB4006" s="21">
        <f t="shared" si="456"/>
        <v>120.11199999999999</v>
      </c>
      <c r="BC4006" s="21"/>
      <c r="BD4006" s="22">
        <f t="shared" si="457"/>
        <v>161.44086021505373</v>
      </c>
      <c r="BE4006" s="21"/>
      <c r="BF4006" s="21"/>
      <c r="BG4006" s="10"/>
      <c r="BH4006" s="21">
        <f t="shared" si="454"/>
        <v>0</v>
      </c>
      <c r="BI4006" s="22">
        <f t="shared" si="454"/>
        <v>0.12011199999999998</v>
      </c>
      <c r="BJ4006" s="21"/>
      <c r="BK4006" s="21">
        <v>0</v>
      </c>
      <c r="BL4006" s="22">
        <v>0.36033599999999993</v>
      </c>
      <c r="BM4006" s="21"/>
      <c r="BN4006" s="21">
        <f t="shared" si="455"/>
        <v>0</v>
      </c>
      <c r="BO4006" s="22">
        <f t="shared" si="455"/>
        <v>1.4413439999999997</v>
      </c>
      <c r="BP4006" s="21">
        <f t="shared" si="455"/>
        <v>0</v>
      </c>
    </row>
    <row r="4007" spans="1:68" ht="11.1" hidden="1" customHeight="1" outlineLevel="1" collapsed="1" x14ac:dyDescent="0.2">
      <c r="A4007" s="10"/>
      <c r="B4007" s="18"/>
      <c r="C4007" s="18"/>
      <c r="D4007" s="18"/>
      <c r="E4007" s="19" t="s">
        <v>3454</v>
      </c>
      <c r="F4007" s="209">
        <v>72.248999999999995</v>
      </c>
      <c r="G4007" s="209">
        <v>60.715000000000003</v>
      </c>
      <c r="H4007" s="209">
        <v>52.134</v>
      </c>
      <c r="I4007" s="240">
        <v>44.976999999999997</v>
      </c>
      <c r="J4007" s="240"/>
      <c r="K4007" s="209">
        <v>7.5670000000000002</v>
      </c>
      <c r="L4007" s="20"/>
      <c r="M4007" s="20"/>
      <c r="N4007" s="20"/>
      <c r="O4007" s="209">
        <v>14.234999999999999</v>
      </c>
      <c r="P4007" s="209">
        <v>35.651000000000003</v>
      </c>
      <c r="Q4007" s="209">
        <v>76.289000000000001</v>
      </c>
      <c r="R4007" s="209">
        <v>117.658</v>
      </c>
      <c r="S4007" s="209">
        <v>113.587</v>
      </c>
      <c r="T4007" s="209">
        <v>101.724</v>
      </c>
      <c r="U4007" s="209">
        <v>84.35</v>
      </c>
      <c r="V4007" s="209">
        <v>46.624000000000002</v>
      </c>
      <c r="W4007" s="209">
        <v>15.167</v>
      </c>
      <c r="X4007" s="20"/>
      <c r="Y4007" s="20"/>
      <c r="Z4007" s="20"/>
      <c r="AA4007" s="209">
        <v>16.501999999999999</v>
      </c>
      <c r="AB4007" s="209">
        <v>45.146000000000001</v>
      </c>
      <c r="AC4007" s="209">
        <v>63.996000000000002</v>
      </c>
      <c r="AD4007" s="209">
        <v>79.893000000000001</v>
      </c>
      <c r="AE4007" s="209">
        <v>84.504000000000005</v>
      </c>
      <c r="AF4007" s="209">
        <v>71.150000000000006</v>
      </c>
      <c r="AG4007" s="209">
        <v>46.255000000000003</v>
      </c>
      <c r="AH4007" s="209">
        <v>40.883000000000003</v>
      </c>
      <c r="AI4007" s="209">
        <v>14.417999999999999</v>
      </c>
      <c r="AJ4007" s="20"/>
      <c r="AK4007" s="209">
        <v>0.17399999999999999</v>
      </c>
      <c r="AL4007" s="209">
        <v>6.3E-2</v>
      </c>
      <c r="AM4007" s="209">
        <v>14.106999999999999</v>
      </c>
      <c r="AN4007" s="209">
        <v>33.381999999999998</v>
      </c>
      <c r="AO4007" s="209">
        <v>56.482999999999997</v>
      </c>
      <c r="AP4007" s="209">
        <v>63.427</v>
      </c>
      <c r="AQ4007" s="209">
        <v>91.174999999999997</v>
      </c>
      <c r="AR4007" s="209">
        <v>65.506</v>
      </c>
      <c r="AS4007" s="209">
        <v>56.72</v>
      </c>
      <c r="AT4007" s="209">
        <v>35.546999999999997</v>
      </c>
      <c r="AU4007" s="209">
        <v>8.5939999999999994</v>
      </c>
      <c r="AV4007" s="209">
        <v>7.6999999999999999E-2</v>
      </c>
      <c r="AW4007" s="209">
        <v>9.5000000000000001E-2</v>
      </c>
      <c r="AX4007" s="20"/>
      <c r="AY4007" s="209">
        <v>16.952000000000002</v>
      </c>
      <c r="AZ4007" s="209">
        <v>57.881</v>
      </c>
      <c r="BA4007" s="209">
        <v>60.393000000000001</v>
      </c>
      <c r="BB4007" s="56">
        <f>BB4008+BB4009+BB4010+BB4011+BB4012+BB4013+BB4014+BB4015</f>
        <v>143.797</v>
      </c>
      <c r="BC4007" s="21">
        <f>BF4007</f>
        <v>428.4</v>
      </c>
      <c r="BD4007" s="22">
        <f t="shared" si="457"/>
        <v>193.27553763440861</v>
      </c>
      <c r="BE4007" s="21">
        <f>BC4007-BD4007</f>
        <v>235.12446236559137</v>
      </c>
      <c r="BF4007" s="90">
        <v>428.4</v>
      </c>
      <c r="BG4007" s="10">
        <v>5</v>
      </c>
      <c r="BH4007" s="21">
        <f t="shared" si="454"/>
        <v>0.3187296</v>
      </c>
      <c r="BI4007" s="22">
        <f t="shared" si="454"/>
        <v>0.14379700000000001</v>
      </c>
      <c r="BJ4007" s="21">
        <f>BH4007-BI4007</f>
        <v>0.17493259999999999</v>
      </c>
      <c r="BK4007" s="21">
        <v>0.95618880000000006</v>
      </c>
      <c r="BL4007" s="22">
        <v>0.43139100000000002</v>
      </c>
      <c r="BM4007" s="21">
        <v>0.52479779999999998</v>
      </c>
      <c r="BN4007" s="21">
        <f t="shared" si="455"/>
        <v>3.8247552000000002</v>
      </c>
      <c r="BO4007" s="22">
        <f t="shared" si="455"/>
        <v>1.7255640000000001</v>
      </c>
      <c r="BP4007" s="21">
        <f t="shared" si="455"/>
        <v>2.0991911999999999</v>
      </c>
    </row>
    <row r="4008" spans="1:68" ht="11.1" hidden="1" customHeight="1" outlineLevel="2" x14ac:dyDescent="0.2">
      <c r="A4008" s="10"/>
      <c r="B4008" s="18"/>
      <c r="C4008" s="18"/>
      <c r="D4008" s="18"/>
      <c r="E4008" s="23" t="s">
        <v>3455</v>
      </c>
      <c r="F4008" s="24"/>
      <c r="G4008" s="24"/>
      <c r="H4008" s="24"/>
      <c r="I4008" s="24"/>
      <c r="J4008" s="24"/>
      <c r="K4008" s="24"/>
      <c r="L4008" s="24"/>
      <c r="M4008" s="24"/>
      <c r="N4008" s="24"/>
      <c r="O4008" s="24"/>
      <c r="P4008" s="24"/>
      <c r="Q4008" s="24"/>
      <c r="R4008" s="208">
        <v>33.219000000000001</v>
      </c>
      <c r="S4008" s="208">
        <v>24.77</v>
      </c>
      <c r="T4008" s="208">
        <v>18.91</v>
      </c>
      <c r="U4008" s="208">
        <v>15.986000000000001</v>
      </c>
      <c r="V4008" s="208">
        <v>5.3479999999999999</v>
      </c>
      <c r="W4008" s="208">
        <v>3.7330000000000001</v>
      </c>
      <c r="X4008" s="24"/>
      <c r="Y4008" s="24"/>
      <c r="Z4008" s="24"/>
      <c r="AA4008" s="208">
        <v>11.237</v>
      </c>
      <c r="AB4008" s="208">
        <v>11.757</v>
      </c>
      <c r="AC4008" s="208">
        <v>17.963000000000001</v>
      </c>
      <c r="AD4008" s="208">
        <v>22.777999999999999</v>
      </c>
      <c r="AE4008" s="208">
        <v>23.088000000000001</v>
      </c>
      <c r="AF4008" s="208">
        <v>18.454000000000001</v>
      </c>
      <c r="AG4008" s="208">
        <v>5.7359999999999998</v>
      </c>
      <c r="AH4008" s="208">
        <v>16.164000000000001</v>
      </c>
      <c r="AI4008" s="208">
        <v>2.9990000000000001</v>
      </c>
      <c r="AJ4008" s="24"/>
      <c r="AK4008" s="24"/>
      <c r="AL4008" s="24"/>
      <c r="AM4008" s="208">
        <v>0.44800000000000001</v>
      </c>
      <c r="AN4008" s="208">
        <v>2.9550000000000001</v>
      </c>
      <c r="AO4008" s="208">
        <v>14.94</v>
      </c>
      <c r="AP4008" s="208">
        <v>19.22</v>
      </c>
      <c r="AQ4008" s="208">
        <v>25.96</v>
      </c>
      <c r="AR4008" s="208">
        <v>17.574999999999999</v>
      </c>
      <c r="AS4008" s="208">
        <v>15.45</v>
      </c>
      <c r="AT4008" s="208">
        <v>8.41</v>
      </c>
      <c r="AU4008" s="208">
        <v>3.1949999999999998</v>
      </c>
      <c r="AV4008" s="24"/>
      <c r="AW4008" s="24"/>
      <c r="AX4008" s="24"/>
      <c r="AY4008" s="208">
        <v>4.718</v>
      </c>
      <c r="AZ4008" s="208">
        <v>7.9429999999999996</v>
      </c>
      <c r="BA4008" s="208">
        <v>15.064</v>
      </c>
      <c r="BB4008" s="21">
        <f t="shared" si="456"/>
        <v>33.219000000000001</v>
      </c>
      <c r="BC4008" s="21"/>
      <c r="BD4008" s="22">
        <f t="shared" si="457"/>
        <v>44.649193548387096</v>
      </c>
      <c r="BE4008" s="21"/>
      <c r="BF4008" s="21"/>
      <c r="BG4008" s="10"/>
      <c r="BH4008" s="21">
        <f t="shared" si="454"/>
        <v>0</v>
      </c>
      <c r="BI4008" s="22">
        <f t="shared" si="454"/>
        <v>3.3218999999999999E-2</v>
      </c>
      <c r="BJ4008" s="21"/>
      <c r="BK4008" s="21">
        <v>0</v>
      </c>
      <c r="BL4008" s="22">
        <v>9.9656999999999996E-2</v>
      </c>
      <c r="BM4008" s="21"/>
      <c r="BN4008" s="21">
        <f t="shared" si="455"/>
        <v>0</v>
      </c>
      <c r="BO4008" s="22">
        <f t="shared" si="455"/>
        <v>0.39862799999999998</v>
      </c>
      <c r="BP4008" s="21">
        <f t="shared" si="455"/>
        <v>0</v>
      </c>
    </row>
    <row r="4009" spans="1:68" ht="11.1" hidden="1" customHeight="1" outlineLevel="2" x14ac:dyDescent="0.2">
      <c r="A4009" s="10"/>
      <c r="B4009" s="18"/>
      <c r="C4009" s="18"/>
      <c r="D4009" s="18"/>
      <c r="E4009" s="23" t="s">
        <v>3456</v>
      </c>
      <c r="F4009" s="208">
        <v>1.266</v>
      </c>
      <c r="G4009" s="208">
        <v>0.95299999999999996</v>
      </c>
      <c r="H4009" s="208">
        <v>0.77600000000000002</v>
      </c>
      <c r="I4009" s="239">
        <v>0.59099999999999997</v>
      </c>
      <c r="J4009" s="239"/>
      <c r="K4009" s="208">
        <v>0.32</v>
      </c>
      <c r="L4009" s="24"/>
      <c r="M4009" s="24"/>
      <c r="N4009" s="24"/>
      <c r="O4009" s="208">
        <v>0.26500000000000001</v>
      </c>
      <c r="P4009" s="208">
        <v>0.39400000000000002</v>
      </c>
      <c r="Q4009" s="208">
        <v>1.2669999999999999</v>
      </c>
      <c r="R4009" s="208">
        <v>0.66</v>
      </c>
      <c r="S4009" s="24"/>
      <c r="T4009" s="24"/>
      <c r="U4009" s="24"/>
      <c r="V4009" s="24"/>
      <c r="W4009" s="24"/>
      <c r="X4009" s="24"/>
      <c r="Y4009" s="24"/>
      <c r="Z4009" s="24"/>
      <c r="AA4009" s="24"/>
      <c r="AB4009" s="24"/>
      <c r="AC4009" s="24"/>
      <c r="AD4009" s="24"/>
      <c r="AE4009" s="24"/>
      <c r="AF4009" s="24"/>
      <c r="AG4009" s="24"/>
      <c r="AH4009" s="24"/>
      <c r="AI4009" s="24"/>
      <c r="AJ4009" s="24"/>
      <c r="AK4009" s="24"/>
      <c r="AL4009" s="24"/>
      <c r="AM4009" s="24"/>
      <c r="AN4009" s="24"/>
      <c r="AO4009" s="24"/>
      <c r="AP4009" s="24"/>
      <c r="AQ4009" s="24"/>
      <c r="AR4009" s="24"/>
      <c r="AS4009" s="24"/>
      <c r="AT4009" s="24"/>
      <c r="AU4009" s="24"/>
      <c r="AV4009" s="24"/>
      <c r="AW4009" s="24"/>
      <c r="AX4009" s="24"/>
      <c r="AY4009" s="24"/>
      <c r="AZ4009" s="24"/>
      <c r="BA4009" s="24"/>
      <c r="BB4009" s="21">
        <f t="shared" si="456"/>
        <v>1.2669999999999999</v>
      </c>
      <c r="BC4009" s="21"/>
      <c r="BD4009" s="22">
        <f t="shared" si="457"/>
        <v>1.7029569892473118</v>
      </c>
      <c r="BE4009" s="21"/>
      <c r="BF4009" s="21"/>
      <c r="BG4009" s="10"/>
      <c r="BH4009" s="21">
        <f t="shared" si="454"/>
        <v>0</v>
      </c>
      <c r="BI4009" s="22">
        <f t="shared" si="454"/>
        <v>1.2669999999999999E-3</v>
      </c>
      <c r="BJ4009" s="21"/>
      <c r="BK4009" s="21">
        <v>0</v>
      </c>
      <c r="BL4009" s="22">
        <v>3.8009999999999997E-3</v>
      </c>
      <c r="BM4009" s="21"/>
      <c r="BN4009" s="21">
        <f t="shared" si="455"/>
        <v>0</v>
      </c>
      <c r="BO4009" s="22">
        <f t="shared" si="455"/>
        <v>1.5203999999999999E-2</v>
      </c>
      <c r="BP4009" s="21">
        <f t="shared" si="455"/>
        <v>0</v>
      </c>
    </row>
    <row r="4010" spans="1:68" ht="11.1" hidden="1" customHeight="1" outlineLevel="2" x14ac:dyDescent="0.2">
      <c r="A4010" s="10"/>
      <c r="B4010" s="18"/>
      <c r="C4010" s="18"/>
      <c r="D4010" s="18"/>
      <c r="E4010" s="23" t="s">
        <v>3457</v>
      </c>
      <c r="F4010" s="208">
        <v>2.274</v>
      </c>
      <c r="G4010" s="208">
        <v>1.885</v>
      </c>
      <c r="H4010" s="208">
        <v>1.6359999999999999</v>
      </c>
      <c r="I4010" s="239">
        <v>1.2669999999999999</v>
      </c>
      <c r="J4010" s="239"/>
      <c r="K4010" s="208">
        <v>0.36299999999999999</v>
      </c>
      <c r="L4010" s="24"/>
      <c r="M4010" s="24"/>
      <c r="N4010" s="24"/>
      <c r="O4010" s="208">
        <v>0.375</v>
      </c>
      <c r="P4010" s="208">
        <v>0.71</v>
      </c>
      <c r="Q4010" s="208">
        <v>1.889</v>
      </c>
      <c r="R4010" s="208">
        <v>2.09</v>
      </c>
      <c r="S4010" s="208">
        <v>2.0510000000000002</v>
      </c>
      <c r="T4010" s="208">
        <v>2.024</v>
      </c>
      <c r="U4010" s="208">
        <v>1.677</v>
      </c>
      <c r="V4010" s="208">
        <v>0.90500000000000003</v>
      </c>
      <c r="W4010" s="24"/>
      <c r="X4010" s="24"/>
      <c r="Y4010" s="24"/>
      <c r="Z4010" s="24"/>
      <c r="AA4010" s="208">
        <v>7.5999999999999998E-2</v>
      </c>
      <c r="AB4010" s="208">
        <v>1.325</v>
      </c>
      <c r="AC4010" s="208">
        <v>1.671</v>
      </c>
      <c r="AD4010" s="208">
        <v>2.181</v>
      </c>
      <c r="AE4010" s="208">
        <v>2.242</v>
      </c>
      <c r="AF4010" s="208">
        <v>1.8620000000000001</v>
      </c>
      <c r="AG4010" s="208">
        <v>1.472</v>
      </c>
      <c r="AH4010" s="208">
        <v>1.032</v>
      </c>
      <c r="AI4010" s="208">
        <v>0.64700000000000002</v>
      </c>
      <c r="AJ4010" s="24"/>
      <c r="AK4010" s="24"/>
      <c r="AL4010" s="24"/>
      <c r="AM4010" s="208">
        <v>0.26500000000000001</v>
      </c>
      <c r="AN4010" s="208">
        <v>1.151</v>
      </c>
      <c r="AO4010" s="208">
        <v>1.883</v>
      </c>
      <c r="AP4010" s="208">
        <v>1.754</v>
      </c>
      <c r="AQ4010" s="208">
        <v>2.2749999999999999</v>
      </c>
      <c r="AR4010" s="208">
        <v>1.6339999999999999</v>
      </c>
      <c r="AS4010" s="208">
        <v>1.577</v>
      </c>
      <c r="AT4010" s="208">
        <v>0.80900000000000005</v>
      </c>
      <c r="AU4010" s="208">
        <v>0.38700000000000001</v>
      </c>
      <c r="AV4010" s="24"/>
      <c r="AW4010" s="24"/>
      <c r="AX4010" s="24"/>
      <c r="AY4010" s="208">
        <v>0.31900000000000001</v>
      </c>
      <c r="AZ4010" s="208">
        <v>0.96199999999999997</v>
      </c>
      <c r="BA4010" s="208">
        <v>1.4350000000000001</v>
      </c>
      <c r="BB4010" s="21">
        <f t="shared" si="456"/>
        <v>2.2749999999999999</v>
      </c>
      <c r="BC4010" s="21"/>
      <c r="BD4010" s="22">
        <f t="shared" si="457"/>
        <v>3.057795698924731</v>
      </c>
      <c r="BE4010" s="21"/>
      <c r="BF4010" s="21"/>
      <c r="BG4010" s="10"/>
      <c r="BH4010" s="21">
        <f t="shared" si="454"/>
        <v>0</v>
      </c>
      <c r="BI4010" s="22">
        <f t="shared" si="454"/>
        <v>2.2749999999999997E-3</v>
      </c>
      <c r="BJ4010" s="21"/>
      <c r="BK4010" s="21">
        <v>0</v>
      </c>
      <c r="BL4010" s="22">
        <v>6.8249999999999995E-3</v>
      </c>
      <c r="BM4010" s="21"/>
      <c r="BN4010" s="21">
        <f t="shared" si="455"/>
        <v>0</v>
      </c>
      <c r="BO4010" s="22">
        <f t="shared" si="455"/>
        <v>2.7299999999999998E-2</v>
      </c>
      <c r="BP4010" s="21">
        <f t="shared" si="455"/>
        <v>0</v>
      </c>
    </row>
    <row r="4011" spans="1:68" ht="11.1" hidden="1" customHeight="1" outlineLevel="2" x14ac:dyDescent="0.2">
      <c r="A4011" s="10"/>
      <c r="B4011" s="18"/>
      <c r="C4011" s="18"/>
      <c r="D4011" s="18"/>
      <c r="E4011" s="23" t="s">
        <v>3458</v>
      </c>
      <c r="F4011" s="208">
        <v>26.504000000000001</v>
      </c>
      <c r="G4011" s="208">
        <v>23.091999999999999</v>
      </c>
      <c r="H4011" s="208">
        <v>20.51</v>
      </c>
      <c r="I4011" s="239">
        <v>19.326000000000001</v>
      </c>
      <c r="J4011" s="239"/>
      <c r="K4011" s="208">
        <v>3.4689999999999999</v>
      </c>
      <c r="L4011" s="24"/>
      <c r="M4011" s="24"/>
      <c r="N4011" s="24"/>
      <c r="O4011" s="208">
        <v>5.407</v>
      </c>
      <c r="P4011" s="208">
        <v>14.266</v>
      </c>
      <c r="Q4011" s="208">
        <v>29.167999999999999</v>
      </c>
      <c r="R4011" s="208">
        <v>32.847000000000001</v>
      </c>
      <c r="S4011" s="208">
        <v>34.817999999999998</v>
      </c>
      <c r="T4011" s="208">
        <v>32.299999999999997</v>
      </c>
      <c r="U4011" s="208">
        <v>25.998000000000001</v>
      </c>
      <c r="V4011" s="208">
        <v>15.853</v>
      </c>
      <c r="W4011" s="208">
        <v>10.327</v>
      </c>
      <c r="X4011" s="24"/>
      <c r="Y4011" s="24"/>
      <c r="Z4011" s="24"/>
      <c r="AA4011" s="208">
        <v>2.5369999999999999</v>
      </c>
      <c r="AB4011" s="208">
        <v>13.763999999999999</v>
      </c>
      <c r="AC4011" s="208">
        <v>17.481000000000002</v>
      </c>
      <c r="AD4011" s="208">
        <v>21.504999999999999</v>
      </c>
      <c r="AE4011" s="208">
        <v>23.603999999999999</v>
      </c>
      <c r="AF4011" s="208">
        <v>21.134</v>
      </c>
      <c r="AG4011" s="208">
        <v>16.460999999999999</v>
      </c>
      <c r="AH4011" s="208">
        <v>10.214</v>
      </c>
      <c r="AI4011" s="208">
        <v>10.214</v>
      </c>
      <c r="AJ4011" s="24"/>
      <c r="AK4011" s="24"/>
      <c r="AL4011" s="24"/>
      <c r="AM4011" s="208">
        <v>10.286</v>
      </c>
      <c r="AN4011" s="208">
        <v>11.746</v>
      </c>
      <c r="AO4011" s="208">
        <v>17.117000000000001</v>
      </c>
      <c r="AP4011" s="208">
        <v>18.678999999999998</v>
      </c>
      <c r="AQ4011" s="208">
        <v>27.021999999999998</v>
      </c>
      <c r="AR4011" s="208">
        <v>20.117000000000001</v>
      </c>
      <c r="AS4011" s="208">
        <v>17.963000000000001</v>
      </c>
      <c r="AT4011" s="208">
        <v>10.256</v>
      </c>
      <c r="AU4011" s="208">
        <v>3.7320000000000002</v>
      </c>
      <c r="AV4011" s="24"/>
      <c r="AW4011" s="24"/>
      <c r="AX4011" s="24"/>
      <c r="AY4011" s="208">
        <v>6.3029999999999999</v>
      </c>
      <c r="AZ4011" s="208">
        <v>9.4640000000000004</v>
      </c>
      <c r="BA4011" s="208">
        <v>13.693</v>
      </c>
      <c r="BB4011" s="21">
        <f t="shared" si="456"/>
        <v>34.817999999999998</v>
      </c>
      <c r="BC4011" s="21"/>
      <c r="BD4011" s="22">
        <f t="shared" si="457"/>
        <v>46.798387096774192</v>
      </c>
      <c r="BE4011" s="21"/>
      <c r="BF4011" s="21"/>
      <c r="BG4011" s="10"/>
      <c r="BH4011" s="21">
        <f t="shared" si="454"/>
        <v>0</v>
      </c>
      <c r="BI4011" s="22">
        <f t="shared" si="454"/>
        <v>3.4817999999999995E-2</v>
      </c>
      <c r="BJ4011" s="21"/>
      <c r="BK4011" s="21">
        <v>0</v>
      </c>
      <c r="BL4011" s="22">
        <v>0.10445399999999999</v>
      </c>
      <c r="BM4011" s="21"/>
      <c r="BN4011" s="21">
        <f t="shared" si="455"/>
        <v>0</v>
      </c>
      <c r="BO4011" s="22">
        <f t="shared" si="455"/>
        <v>0.41781599999999997</v>
      </c>
      <c r="BP4011" s="21">
        <f t="shared" si="455"/>
        <v>0</v>
      </c>
    </row>
    <row r="4012" spans="1:68" ht="11.1" hidden="1" customHeight="1" outlineLevel="2" x14ac:dyDescent="0.2">
      <c r="A4012" s="10"/>
      <c r="B4012" s="18"/>
      <c r="C4012" s="18"/>
      <c r="D4012" s="18"/>
      <c r="E4012" s="23" t="s">
        <v>3459</v>
      </c>
      <c r="F4012" s="208">
        <v>38.966999999999999</v>
      </c>
      <c r="G4012" s="208">
        <v>31.957999999999998</v>
      </c>
      <c r="H4012" s="208">
        <v>26.539000000000001</v>
      </c>
      <c r="I4012" s="239">
        <v>22.039000000000001</v>
      </c>
      <c r="J4012" s="239"/>
      <c r="K4012" s="208">
        <v>2.423</v>
      </c>
      <c r="L4012" s="24"/>
      <c r="M4012" s="24"/>
      <c r="N4012" s="24"/>
      <c r="O4012" s="208">
        <v>6.944</v>
      </c>
      <c r="P4012" s="208">
        <v>19.184999999999999</v>
      </c>
      <c r="Q4012" s="208">
        <v>41.427999999999997</v>
      </c>
      <c r="R4012" s="208">
        <v>45.859000000000002</v>
      </c>
      <c r="S4012" s="208">
        <v>48.862000000000002</v>
      </c>
      <c r="T4012" s="208">
        <v>45.694000000000003</v>
      </c>
      <c r="U4012" s="208">
        <v>38.558</v>
      </c>
      <c r="V4012" s="208">
        <v>23.129000000000001</v>
      </c>
      <c r="W4012" s="24"/>
      <c r="X4012" s="24"/>
      <c r="Y4012" s="24"/>
      <c r="Z4012" s="24"/>
      <c r="AA4012" s="208">
        <v>0.89500000000000002</v>
      </c>
      <c r="AB4012" s="208">
        <v>16.594999999999999</v>
      </c>
      <c r="AC4012" s="208">
        <v>24.704999999999998</v>
      </c>
      <c r="AD4012" s="208">
        <v>30.155000000000001</v>
      </c>
      <c r="AE4012" s="208">
        <v>32.326999999999998</v>
      </c>
      <c r="AF4012" s="208">
        <v>26.981000000000002</v>
      </c>
      <c r="AG4012" s="208">
        <v>20.542000000000002</v>
      </c>
      <c r="AH4012" s="208">
        <v>12.129</v>
      </c>
      <c r="AI4012" s="24"/>
      <c r="AJ4012" s="24"/>
      <c r="AK4012" s="24"/>
      <c r="AL4012" s="24"/>
      <c r="AM4012" s="208">
        <v>2.9670000000000001</v>
      </c>
      <c r="AN4012" s="208">
        <v>17.190000000000001</v>
      </c>
      <c r="AO4012" s="208">
        <v>22.004000000000001</v>
      </c>
      <c r="AP4012" s="208">
        <v>22.57</v>
      </c>
      <c r="AQ4012" s="208">
        <v>32.369</v>
      </c>
      <c r="AR4012" s="208">
        <v>23.596</v>
      </c>
      <c r="AS4012" s="208">
        <v>19.3</v>
      </c>
      <c r="AT4012" s="208">
        <v>15.448</v>
      </c>
      <c r="AU4012" s="208">
        <v>1.014</v>
      </c>
      <c r="AV4012" s="24"/>
      <c r="AW4012" s="24"/>
      <c r="AX4012" s="24"/>
      <c r="AY4012" s="24"/>
      <c r="AZ4012" s="208">
        <v>25.186</v>
      </c>
      <c r="BA4012" s="208">
        <v>10.648999999999999</v>
      </c>
      <c r="BB4012" s="21">
        <f t="shared" si="456"/>
        <v>48.862000000000002</v>
      </c>
      <c r="BC4012" s="21"/>
      <c r="BD4012" s="22">
        <f t="shared" si="457"/>
        <v>65.674731182795696</v>
      </c>
      <c r="BE4012" s="21"/>
      <c r="BF4012" s="21"/>
      <c r="BG4012" s="10"/>
      <c r="BH4012" s="21">
        <f t="shared" si="454"/>
        <v>0</v>
      </c>
      <c r="BI4012" s="22">
        <f t="shared" si="454"/>
        <v>4.8861999999999996E-2</v>
      </c>
      <c r="BJ4012" s="21"/>
      <c r="BK4012" s="21">
        <v>0</v>
      </c>
      <c r="BL4012" s="22">
        <v>0.14658599999999999</v>
      </c>
      <c r="BM4012" s="21"/>
      <c r="BN4012" s="21">
        <f t="shared" si="455"/>
        <v>0</v>
      </c>
      <c r="BO4012" s="22">
        <f t="shared" si="455"/>
        <v>0.58634399999999998</v>
      </c>
      <c r="BP4012" s="21">
        <f t="shared" si="455"/>
        <v>0</v>
      </c>
    </row>
    <row r="4013" spans="1:68" ht="11.1" hidden="1" customHeight="1" outlineLevel="2" x14ac:dyDescent="0.2">
      <c r="A4013" s="10"/>
      <c r="B4013" s="18"/>
      <c r="C4013" s="18"/>
      <c r="D4013" s="18"/>
      <c r="E4013" s="23" t="s">
        <v>3460</v>
      </c>
      <c r="F4013" s="208">
        <v>2.57</v>
      </c>
      <c r="G4013" s="208">
        <v>2.2370000000000001</v>
      </c>
      <c r="H4013" s="208">
        <v>2.2040000000000002</v>
      </c>
      <c r="I4013" s="239">
        <v>1.3720000000000001</v>
      </c>
      <c r="J4013" s="239"/>
      <c r="K4013" s="208">
        <v>0.63200000000000001</v>
      </c>
      <c r="L4013" s="24"/>
      <c r="M4013" s="24"/>
      <c r="N4013" s="24"/>
      <c r="O4013" s="208">
        <v>0.55300000000000005</v>
      </c>
      <c r="P4013" s="208">
        <v>0.79100000000000004</v>
      </c>
      <c r="Q4013" s="208">
        <v>1.9430000000000001</v>
      </c>
      <c r="R4013" s="208">
        <v>2.371</v>
      </c>
      <c r="S4013" s="208">
        <v>2.379</v>
      </c>
      <c r="T4013" s="208">
        <v>2.1480000000000001</v>
      </c>
      <c r="U4013" s="208">
        <v>1.6759999999999999</v>
      </c>
      <c r="V4013" s="208">
        <v>1.0649999999999999</v>
      </c>
      <c r="W4013" s="208">
        <v>0.79500000000000004</v>
      </c>
      <c r="X4013" s="24"/>
      <c r="Y4013" s="24"/>
      <c r="Z4013" s="24"/>
      <c r="AA4013" s="208">
        <v>0.39200000000000002</v>
      </c>
      <c r="AB4013" s="208">
        <v>1.1539999999999999</v>
      </c>
      <c r="AC4013" s="208">
        <v>1.5860000000000001</v>
      </c>
      <c r="AD4013" s="208">
        <v>2.4390000000000001</v>
      </c>
      <c r="AE4013" s="208">
        <v>2.6459999999999999</v>
      </c>
      <c r="AF4013" s="208">
        <v>2.1720000000000002</v>
      </c>
      <c r="AG4013" s="208">
        <v>1.6279999999999999</v>
      </c>
      <c r="AH4013" s="208">
        <v>0.99</v>
      </c>
      <c r="AI4013" s="208">
        <v>0.17599999999999999</v>
      </c>
      <c r="AJ4013" s="24"/>
      <c r="AK4013" s="24"/>
      <c r="AL4013" s="24"/>
      <c r="AM4013" s="24"/>
      <c r="AN4013" s="24"/>
      <c r="AO4013" s="24"/>
      <c r="AP4013" s="208">
        <v>0.73699999999999999</v>
      </c>
      <c r="AQ4013" s="208">
        <v>2.9</v>
      </c>
      <c r="AR4013" s="208">
        <v>2.105</v>
      </c>
      <c r="AS4013" s="208">
        <v>1.9730000000000001</v>
      </c>
      <c r="AT4013" s="208">
        <v>0.249</v>
      </c>
      <c r="AU4013" s="208">
        <v>5.0000000000000001E-3</v>
      </c>
      <c r="AV4013" s="24"/>
      <c r="AW4013" s="24"/>
      <c r="AX4013" s="24"/>
      <c r="AY4013" s="24"/>
      <c r="AZ4013" s="24"/>
      <c r="BA4013" s="208">
        <v>7.0000000000000001E-3</v>
      </c>
      <c r="BB4013" s="21">
        <f t="shared" si="456"/>
        <v>2.9</v>
      </c>
      <c r="BC4013" s="21"/>
      <c r="BD4013" s="22">
        <f t="shared" si="457"/>
        <v>3.8978494623655915</v>
      </c>
      <c r="BE4013" s="21"/>
      <c r="BF4013" s="21"/>
      <c r="BG4013" s="10"/>
      <c r="BH4013" s="21">
        <f t="shared" ref="BH4013:BI4076" si="458">(BC4013*24*31/1000000)</f>
        <v>0</v>
      </c>
      <c r="BI4013" s="22">
        <f t="shared" si="458"/>
        <v>2.8999999999999998E-3</v>
      </c>
      <c r="BJ4013" s="21"/>
      <c r="BK4013" s="21">
        <v>0</v>
      </c>
      <c r="BL4013" s="22">
        <v>8.6999999999999994E-3</v>
      </c>
      <c r="BM4013" s="21"/>
      <c r="BN4013" s="21">
        <f t="shared" si="455"/>
        <v>0</v>
      </c>
      <c r="BO4013" s="22">
        <f t="shared" si="455"/>
        <v>3.4799999999999998E-2</v>
      </c>
      <c r="BP4013" s="21">
        <f t="shared" si="455"/>
        <v>0</v>
      </c>
    </row>
    <row r="4014" spans="1:68" ht="11.1" hidden="1" customHeight="1" outlineLevel="2" x14ac:dyDescent="0.2">
      <c r="A4014" s="10"/>
      <c r="B4014" s="18"/>
      <c r="C4014" s="18"/>
      <c r="D4014" s="18"/>
      <c r="E4014" s="23" t="s">
        <v>3461</v>
      </c>
      <c r="F4014" s="208">
        <v>0.66800000000000004</v>
      </c>
      <c r="G4014" s="208">
        <v>0.59</v>
      </c>
      <c r="H4014" s="208">
        <v>0.46899999999999997</v>
      </c>
      <c r="I4014" s="239">
        <v>0.38200000000000001</v>
      </c>
      <c r="J4014" s="239"/>
      <c r="K4014" s="208">
        <v>0.36</v>
      </c>
      <c r="L4014" s="24"/>
      <c r="M4014" s="24"/>
      <c r="N4014" s="24"/>
      <c r="O4014" s="208">
        <v>0.69099999999999995</v>
      </c>
      <c r="P4014" s="208">
        <v>0.30499999999999999</v>
      </c>
      <c r="Q4014" s="208">
        <v>0.59399999999999997</v>
      </c>
      <c r="R4014" s="208">
        <v>0.61199999999999999</v>
      </c>
      <c r="S4014" s="208">
        <v>0.70699999999999996</v>
      </c>
      <c r="T4014" s="208">
        <v>0.64800000000000002</v>
      </c>
      <c r="U4014" s="208">
        <v>0.45500000000000002</v>
      </c>
      <c r="V4014" s="208">
        <v>0.32400000000000001</v>
      </c>
      <c r="W4014" s="208">
        <v>0.312</v>
      </c>
      <c r="X4014" s="24"/>
      <c r="Y4014" s="24"/>
      <c r="Z4014" s="24"/>
      <c r="AA4014" s="208">
        <v>1.365</v>
      </c>
      <c r="AB4014" s="208">
        <v>0.55100000000000005</v>
      </c>
      <c r="AC4014" s="208">
        <v>0.59</v>
      </c>
      <c r="AD4014" s="208">
        <v>0.83499999999999996</v>
      </c>
      <c r="AE4014" s="208">
        <v>0.59699999999999998</v>
      </c>
      <c r="AF4014" s="208">
        <v>0.54700000000000004</v>
      </c>
      <c r="AG4014" s="208">
        <v>0.41599999999999998</v>
      </c>
      <c r="AH4014" s="208">
        <v>0.35399999999999998</v>
      </c>
      <c r="AI4014" s="208">
        <v>0.38200000000000001</v>
      </c>
      <c r="AJ4014" s="24"/>
      <c r="AK4014" s="208">
        <v>0.17399999999999999</v>
      </c>
      <c r="AL4014" s="208">
        <v>6.3E-2</v>
      </c>
      <c r="AM4014" s="208">
        <v>0.14099999999999999</v>
      </c>
      <c r="AN4014" s="208">
        <v>0.34</v>
      </c>
      <c r="AO4014" s="208">
        <v>0.53900000000000003</v>
      </c>
      <c r="AP4014" s="208">
        <v>0.46700000000000003</v>
      </c>
      <c r="AQ4014" s="208">
        <v>0.64900000000000002</v>
      </c>
      <c r="AR4014" s="208">
        <v>0.47899999999999998</v>
      </c>
      <c r="AS4014" s="208">
        <v>0.45700000000000002</v>
      </c>
      <c r="AT4014" s="208">
        <v>0.375</v>
      </c>
      <c r="AU4014" s="208">
        <v>0.26100000000000001</v>
      </c>
      <c r="AV4014" s="208">
        <v>7.6999999999999999E-2</v>
      </c>
      <c r="AW4014" s="208">
        <v>9.5000000000000001E-2</v>
      </c>
      <c r="AX4014" s="24"/>
      <c r="AY4014" s="208">
        <v>0.23100000000000001</v>
      </c>
      <c r="AZ4014" s="208">
        <v>0.29399999999999998</v>
      </c>
      <c r="BA4014" s="208">
        <v>0.45400000000000001</v>
      </c>
      <c r="BB4014" s="21">
        <f t="shared" si="456"/>
        <v>1.365</v>
      </c>
      <c r="BC4014" s="21"/>
      <c r="BD4014" s="22">
        <f t="shared" si="457"/>
        <v>1.8346774193548387</v>
      </c>
      <c r="BE4014" s="21"/>
      <c r="BF4014" s="21"/>
      <c r="BG4014" s="10"/>
      <c r="BH4014" s="21">
        <f t="shared" si="458"/>
        <v>0</v>
      </c>
      <c r="BI4014" s="22">
        <f t="shared" si="458"/>
        <v>1.3649999999999999E-3</v>
      </c>
      <c r="BJ4014" s="21"/>
      <c r="BK4014" s="21">
        <v>0</v>
      </c>
      <c r="BL4014" s="22">
        <v>4.0949999999999997E-3</v>
      </c>
      <c r="BM4014" s="21"/>
      <c r="BN4014" s="21">
        <f t="shared" si="455"/>
        <v>0</v>
      </c>
      <c r="BO4014" s="22">
        <f t="shared" si="455"/>
        <v>1.6379999999999999E-2</v>
      </c>
      <c r="BP4014" s="21">
        <f t="shared" si="455"/>
        <v>0</v>
      </c>
    </row>
    <row r="4015" spans="1:68" ht="11.1" hidden="1" customHeight="1" outlineLevel="2" x14ac:dyDescent="0.2">
      <c r="A4015" s="10"/>
      <c r="B4015" s="18"/>
      <c r="C4015" s="18"/>
      <c r="D4015" s="18"/>
      <c r="E4015" s="23" t="s">
        <v>3462</v>
      </c>
      <c r="F4015" s="24"/>
      <c r="G4015" s="24"/>
      <c r="H4015" s="24"/>
      <c r="I4015" s="24"/>
      <c r="J4015" s="24"/>
      <c r="K4015" s="24"/>
      <c r="L4015" s="24"/>
      <c r="M4015" s="24"/>
      <c r="N4015" s="24"/>
      <c r="O4015" s="24"/>
      <c r="P4015" s="24"/>
      <c r="Q4015" s="24"/>
      <c r="R4015" s="24"/>
      <c r="S4015" s="24"/>
      <c r="T4015" s="24"/>
      <c r="U4015" s="24"/>
      <c r="V4015" s="24"/>
      <c r="W4015" s="24"/>
      <c r="X4015" s="24"/>
      <c r="Y4015" s="24"/>
      <c r="Z4015" s="24"/>
      <c r="AA4015" s="24"/>
      <c r="AB4015" s="24"/>
      <c r="AC4015" s="24"/>
      <c r="AD4015" s="24"/>
      <c r="AE4015" s="24"/>
      <c r="AF4015" s="24"/>
      <c r="AG4015" s="24"/>
      <c r="AH4015" s="24"/>
      <c r="AI4015" s="24"/>
      <c r="AJ4015" s="24"/>
      <c r="AK4015" s="24"/>
      <c r="AL4015" s="24"/>
      <c r="AM4015" s="24"/>
      <c r="AN4015" s="24"/>
      <c r="AO4015" s="24"/>
      <c r="AP4015" s="24"/>
      <c r="AQ4015" s="24"/>
      <c r="AR4015" s="24"/>
      <c r="AS4015" s="24"/>
      <c r="AT4015" s="24"/>
      <c r="AU4015" s="24"/>
      <c r="AV4015" s="24"/>
      <c r="AW4015" s="24"/>
      <c r="AX4015" s="24"/>
      <c r="AY4015" s="208">
        <v>5.3810000000000002</v>
      </c>
      <c r="AZ4015" s="208">
        <v>14.032</v>
      </c>
      <c r="BA4015" s="208">
        <v>19.091000000000001</v>
      </c>
      <c r="BB4015" s="21">
        <f t="shared" si="456"/>
        <v>19.091000000000001</v>
      </c>
      <c r="BC4015" s="21"/>
      <c r="BD4015" s="22">
        <f t="shared" si="457"/>
        <v>25.65994623655914</v>
      </c>
      <c r="BE4015" s="21"/>
      <c r="BF4015" s="21"/>
      <c r="BG4015" s="10"/>
      <c r="BH4015" s="21">
        <f t="shared" si="458"/>
        <v>0</v>
      </c>
      <c r="BI4015" s="22">
        <f t="shared" si="458"/>
        <v>1.9091E-2</v>
      </c>
      <c r="BJ4015" s="21"/>
      <c r="BK4015" s="21">
        <v>0</v>
      </c>
      <c r="BL4015" s="22">
        <v>5.7273000000000004E-2</v>
      </c>
      <c r="BM4015" s="21"/>
      <c r="BN4015" s="21">
        <f t="shared" si="455"/>
        <v>0</v>
      </c>
      <c r="BO4015" s="22">
        <f t="shared" si="455"/>
        <v>0.22909200000000002</v>
      </c>
      <c r="BP4015" s="21">
        <f t="shared" si="455"/>
        <v>0</v>
      </c>
    </row>
    <row r="4016" spans="1:68" ht="11.1" hidden="1" customHeight="1" outlineLevel="1" collapsed="1" x14ac:dyDescent="0.2">
      <c r="A4016" s="10"/>
      <c r="B4016" s="18"/>
      <c r="C4016" s="18"/>
      <c r="D4016" s="18"/>
      <c r="E4016" s="19" t="s">
        <v>3463</v>
      </c>
      <c r="F4016" s="209">
        <v>4.8609999999999998</v>
      </c>
      <c r="G4016" s="209">
        <v>4.5949999999999998</v>
      </c>
      <c r="H4016" s="209">
        <v>3.262</v>
      </c>
      <c r="I4016" s="240">
        <v>3.07</v>
      </c>
      <c r="J4016" s="240"/>
      <c r="K4016" s="209">
        <v>1.5329999999999999</v>
      </c>
      <c r="L4016" s="20"/>
      <c r="M4016" s="20"/>
      <c r="N4016" s="20"/>
      <c r="O4016" s="20"/>
      <c r="P4016" s="209">
        <v>3.4540000000000002</v>
      </c>
      <c r="Q4016" s="209">
        <v>3.7240000000000002</v>
      </c>
      <c r="R4016" s="209">
        <v>3.6720000000000002</v>
      </c>
      <c r="S4016" s="209">
        <v>6.9429999999999996</v>
      </c>
      <c r="T4016" s="209">
        <v>6</v>
      </c>
      <c r="U4016" s="209">
        <v>1.839</v>
      </c>
      <c r="V4016" s="209">
        <v>1.917</v>
      </c>
      <c r="W4016" s="209">
        <v>1.42</v>
      </c>
      <c r="X4016" s="20"/>
      <c r="Y4016" s="20"/>
      <c r="Z4016" s="20"/>
      <c r="AA4016" s="209">
        <v>1.03</v>
      </c>
      <c r="AB4016" s="209">
        <v>1.4139999999999999</v>
      </c>
      <c r="AC4016" s="209">
        <v>4.2489999999999997</v>
      </c>
      <c r="AD4016" s="209">
        <v>4.3879999999999999</v>
      </c>
      <c r="AE4016" s="209">
        <v>5.2389999999999999</v>
      </c>
      <c r="AF4016" s="209">
        <v>5.1120000000000001</v>
      </c>
      <c r="AG4016" s="209">
        <v>2.7669999999999999</v>
      </c>
      <c r="AH4016" s="20"/>
      <c r="AI4016" s="20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  <c r="BA4016" s="20"/>
      <c r="BB4016" s="21">
        <f t="shared" si="456"/>
        <v>6.9429999999999996</v>
      </c>
      <c r="BC4016" s="21">
        <f>BD4016</f>
        <v>9.331989247311828</v>
      </c>
      <c r="BD4016" s="22">
        <f t="shared" si="457"/>
        <v>9.331989247311828</v>
      </c>
      <c r="BE4016" s="21">
        <f>BC4016-BD4016</f>
        <v>0</v>
      </c>
      <c r="BF4016" s="21"/>
      <c r="BG4016" s="10">
        <v>6</v>
      </c>
      <c r="BH4016" s="21">
        <f t="shared" si="458"/>
        <v>6.9430000000000004E-3</v>
      </c>
      <c r="BI4016" s="22">
        <f t="shared" si="458"/>
        <v>6.9430000000000004E-3</v>
      </c>
      <c r="BJ4016" s="21">
        <f>BH4016-BI4016</f>
        <v>0</v>
      </c>
      <c r="BK4016" s="21">
        <v>2.0829E-2</v>
      </c>
      <c r="BL4016" s="22">
        <v>2.0829E-2</v>
      </c>
      <c r="BM4016" s="21">
        <v>0</v>
      </c>
      <c r="BN4016" s="21">
        <f t="shared" si="455"/>
        <v>8.3316000000000001E-2</v>
      </c>
      <c r="BO4016" s="22">
        <f t="shared" si="455"/>
        <v>8.3316000000000001E-2</v>
      </c>
      <c r="BP4016" s="21">
        <f t="shared" si="455"/>
        <v>0</v>
      </c>
    </row>
    <row r="4017" spans="1:68" ht="11.1" hidden="1" customHeight="1" outlineLevel="2" x14ac:dyDescent="0.2">
      <c r="A4017" s="10"/>
      <c r="B4017" s="18"/>
      <c r="C4017" s="18"/>
      <c r="D4017" s="18"/>
      <c r="E4017" s="23" t="s">
        <v>3464</v>
      </c>
      <c r="F4017" s="208">
        <v>4.8609999999999998</v>
      </c>
      <c r="G4017" s="208">
        <v>4.5949999999999998</v>
      </c>
      <c r="H4017" s="208">
        <v>3.262</v>
      </c>
      <c r="I4017" s="239">
        <v>3.07</v>
      </c>
      <c r="J4017" s="239"/>
      <c r="K4017" s="208">
        <v>1.5329999999999999</v>
      </c>
      <c r="L4017" s="24"/>
      <c r="M4017" s="24"/>
      <c r="N4017" s="24"/>
      <c r="O4017" s="24"/>
      <c r="P4017" s="208">
        <v>3.4540000000000002</v>
      </c>
      <c r="Q4017" s="208">
        <v>3.7240000000000002</v>
      </c>
      <c r="R4017" s="208">
        <v>3.6720000000000002</v>
      </c>
      <c r="S4017" s="208">
        <v>6.9429999999999996</v>
      </c>
      <c r="T4017" s="208">
        <v>6</v>
      </c>
      <c r="U4017" s="208">
        <v>1.839</v>
      </c>
      <c r="V4017" s="208">
        <v>1.917</v>
      </c>
      <c r="W4017" s="208">
        <v>1.42</v>
      </c>
      <c r="X4017" s="24"/>
      <c r="Y4017" s="24"/>
      <c r="Z4017" s="24"/>
      <c r="AA4017" s="208">
        <v>1.03</v>
      </c>
      <c r="AB4017" s="208">
        <v>1.4139999999999999</v>
      </c>
      <c r="AC4017" s="208">
        <v>4.2489999999999997</v>
      </c>
      <c r="AD4017" s="208">
        <v>4.3879999999999999</v>
      </c>
      <c r="AE4017" s="208">
        <v>5.2389999999999999</v>
      </c>
      <c r="AF4017" s="208">
        <v>5.1120000000000001</v>
      </c>
      <c r="AG4017" s="208">
        <v>2.7669999999999999</v>
      </c>
      <c r="AH4017" s="24"/>
      <c r="AI4017" s="24"/>
      <c r="AJ4017" s="24"/>
      <c r="AK4017" s="24"/>
      <c r="AL4017" s="24"/>
      <c r="AM4017" s="24"/>
      <c r="AN4017" s="24"/>
      <c r="AO4017" s="24"/>
      <c r="AP4017" s="24"/>
      <c r="AQ4017" s="24"/>
      <c r="AR4017" s="24"/>
      <c r="AS4017" s="24"/>
      <c r="AT4017" s="24"/>
      <c r="AU4017" s="24"/>
      <c r="AV4017" s="24"/>
      <c r="AW4017" s="24"/>
      <c r="AX4017" s="24"/>
      <c r="AY4017" s="24"/>
      <c r="AZ4017" s="24"/>
      <c r="BA4017" s="24"/>
      <c r="BB4017" s="21">
        <f t="shared" si="456"/>
        <v>6.9429999999999996</v>
      </c>
      <c r="BC4017" s="21"/>
      <c r="BD4017" s="22">
        <f t="shared" si="457"/>
        <v>9.331989247311828</v>
      </c>
      <c r="BE4017" s="21"/>
      <c r="BF4017" s="21"/>
      <c r="BG4017" s="10"/>
      <c r="BH4017" s="21">
        <f t="shared" si="458"/>
        <v>0</v>
      </c>
      <c r="BI4017" s="22">
        <f t="shared" si="458"/>
        <v>6.9430000000000004E-3</v>
      </c>
      <c r="BJ4017" s="21"/>
      <c r="BK4017" s="21">
        <v>0</v>
      </c>
      <c r="BL4017" s="22">
        <v>2.0829E-2</v>
      </c>
      <c r="BM4017" s="21"/>
      <c r="BN4017" s="21">
        <f t="shared" si="455"/>
        <v>0</v>
      </c>
      <c r="BO4017" s="22">
        <f t="shared" si="455"/>
        <v>8.3316000000000001E-2</v>
      </c>
      <c r="BP4017" s="21">
        <f t="shared" si="455"/>
        <v>0</v>
      </c>
    </row>
    <row r="4018" spans="1:68" ht="11.1" hidden="1" customHeight="1" outlineLevel="1" collapsed="1" x14ac:dyDescent="0.2">
      <c r="A4018" s="10"/>
      <c r="B4018" s="18"/>
      <c r="C4018" s="18"/>
      <c r="D4018" s="18"/>
      <c r="E4018" s="19" t="s">
        <v>3465</v>
      </c>
      <c r="F4018" s="209">
        <v>4.03</v>
      </c>
      <c r="G4018" s="209">
        <v>5.7389999999999999</v>
      </c>
      <c r="H4018" s="209">
        <v>4.9809999999999999</v>
      </c>
      <c r="I4018" s="240">
        <v>3.8239999999999998</v>
      </c>
      <c r="J4018" s="240"/>
      <c r="K4018" s="209">
        <v>1.4470000000000001</v>
      </c>
      <c r="L4018" s="20"/>
      <c r="M4018" s="20"/>
      <c r="N4018" s="20"/>
      <c r="O4018" s="20"/>
      <c r="P4018" s="209">
        <v>5.83</v>
      </c>
      <c r="Q4018" s="209">
        <v>3.915</v>
      </c>
      <c r="R4018" s="209">
        <v>6.1529999999999996</v>
      </c>
      <c r="S4018" s="209">
        <v>6.6970000000000001</v>
      </c>
      <c r="T4018" s="209">
        <v>6.6749999999999998</v>
      </c>
      <c r="U4018" s="209">
        <v>5.3280000000000003</v>
      </c>
      <c r="V4018" s="209">
        <v>2.8159999999999998</v>
      </c>
      <c r="W4018" s="209">
        <v>1.7549999999999999</v>
      </c>
      <c r="X4018" s="20"/>
      <c r="Y4018" s="20"/>
      <c r="Z4018" s="20"/>
      <c r="AA4018" s="209">
        <v>1.1599999999999999</v>
      </c>
      <c r="AB4018" s="209">
        <v>3.6579999999999999</v>
      </c>
      <c r="AC4018" s="209">
        <v>5.5309999999999997</v>
      </c>
      <c r="AD4018" s="209">
        <v>6.7370000000000001</v>
      </c>
      <c r="AE4018" s="209">
        <v>7.117</v>
      </c>
      <c r="AF4018" s="209">
        <v>6.226</v>
      </c>
      <c r="AG4018" s="209">
        <v>3.9249999999999998</v>
      </c>
      <c r="AH4018" s="209">
        <v>2.327</v>
      </c>
      <c r="AI4018" s="209">
        <v>1.4430000000000001</v>
      </c>
      <c r="AJ4018" s="20"/>
      <c r="AK4018" s="20"/>
      <c r="AL4018" s="20"/>
      <c r="AM4018" s="209">
        <v>1.7829999999999999</v>
      </c>
      <c r="AN4018" s="209">
        <v>3.3570000000000002</v>
      </c>
      <c r="AO4018" s="209">
        <v>6.7220000000000004</v>
      </c>
      <c r="AP4018" s="209">
        <v>6.7519999999999998</v>
      </c>
      <c r="AQ4018" s="209">
        <v>7.6669999999999998</v>
      </c>
      <c r="AR4018" s="209">
        <v>6.6890000000000001</v>
      </c>
      <c r="AS4018" s="209">
        <v>5</v>
      </c>
      <c r="AT4018" s="209">
        <v>4.2510000000000003</v>
      </c>
      <c r="AU4018" s="209">
        <v>1.5409999999999999</v>
      </c>
      <c r="AV4018" s="20"/>
      <c r="AW4018" s="20"/>
      <c r="AX4018" s="20"/>
      <c r="AY4018" s="209">
        <v>1.9590000000000001</v>
      </c>
      <c r="AZ4018" s="209">
        <v>3.2050000000000001</v>
      </c>
      <c r="BA4018" s="209">
        <v>4.6120000000000001</v>
      </c>
      <c r="BB4018" s="21">
        <f t="shared" si="456"/>
        <v>7.6669999999999998</v>
      </c>
      <c r="BC4018" s="21">
        <f>BF4018</f>
        <v>11.7</v>
      </c>
      <c r="BD4018" s="22">
        <f t="shared" si="457"/>
        <v>10.30510752688172</v>
      </c>
      <c r="BE4018" s="21">
        <f>BC4018-BD4018</f>
        <v>1.3948924731182792</v>
      </c>
      <c r="BF4018" s="90">
        <v>11.7</v>
      </c>
      <c r="BG4018" s="10">
        <v>6</v>
      </c>
      <c r="BH4018" s="21">
        <f t="shared" si="458"/>
        <v>8.7047999999999986E-3</v>
      </c>
      <c r="BI4018" s="22">
        <f t="shared" si="458"/>
        <v>7.6670000000000002E-3</v>
      </c>
      <c r="BJ4018" s="21">
        <f>BH4018-BI4018</f>
        <v>1.0377999999999984E-3</v>
      </c>
      <c r="BK4018" s="21">
        <v>2.6114399999999996E-2</v>
      </c>
      <c r="BL4018" s="22">
        <v>2.3001000000000001E-2</v>
      </c>
      <c r="BM4018" s="21">
        <v>3.1133999999999953E-3</v>
      </c>
      <c r="BN4018" s="21">
        <f t="shared" si="455"/>
        <v>0.10445759999999998</v>
      </c>
      <c r="BO4018" s="22">
        <f t="shared" si="455"/>
        <v>9.2004000000000002E-2</v>
      </c>
      <c r="BP4018" s="21">
        <f t="shared" si="455"/>
        <v>1.2453599999999981E-2</v>
      </c>
    </row>
    <row r="4019" spans="1:68" ht="11.1" hidden="1" customHeight="1" outlineLevel="2" x14ac:dyDescent="0.2">
      <c r="A4019" s="10"/>
      <c r="B4019" s="18"/>
      <c r="C4019" s="18"/>
      <c r="D4019" s="18"/>
      <c r="E4019" s="23" t="s">
        <v>3466</v>
      </c>
      <c r="F4019" s="208">
        <v>4.03</v>
      </c>
      <c r="G4019" s="208">
        <v>5.7389999999999999</v>
      </c>
      <c r="H4019" s="208">
        <v>4.9809999999999999</v>
      </c>
      <c r="I4019" s="239">
        <v>3.8239999999999998</v>
      </c>
      <c r="J4019" s="239"/>
      <c r="K4019" s="208">
        <v>1.4470000000000001</v>
      </c>
      <c r="L4019" s="24"/>
      <c r="M4019" s="24"/>
      <c r="N4019" s="24"/>
      <c r="O4019" s="24"/>
      <c r="P4019" s="208">
        <v>5.83</v>
      </c>
      <c r="Q4019" s="208">
        <v>3.915</v>
      </c>
      <c r="R4019" s="208">
        <v>6.1529999999999996</v>
      </c>
      <c r="S4019" s="208">
        <v>6.6970000000000001</v>
      </c>
      <c r="T4019" s="208">
        <v>6.6749999999999998</v>
      </c>
      <c r="U4019" s="208">
        <v>5.3280000000000003</v>
      </c>
      <c r="V4019" s="208">
        <v>2.8159999999999998</v>
      </c>
      <c r="W4019" s="208">
        <v>1.7549999999999999</v>
      </c>
      <c r="X4019" s="24"/>
      <c r="Y4019" s="24"/>
      <c r="Z4019" s="24"/>
      <c r="AA4019" s="208">
        <v>1.1599999999999999</v>
      </c>
      <c r="AB4019" s="208">
        <v>3.6579999999999999</v>
      </c>
      <c r="AC4019" s="208">
        <v>5.5309999999999997</v>
      </c>
      <c r="AD4019" s="208">
        <v>6.7370000000000001</v>
      </c>
      <c r="AE4019" s="208">
        <v>7.117</v>
      </c>
      <c r="AF4019" s="208">
        <v>6.226</v>
      </c>
      <c r="AG4019" s="208">
        <v>3.9249999999999998</v>
      </c>
      <c r="AH4019" s="208">
        <v>2.327</v>
      </c>
      <c r="AI4019" s="208">
        <v>1.4430000000000001</v>
      </c>
      <c r="AJ4019" s="24"/>
      <c r="AK4019" s="24"/>
      <c r="AL4019" s="24"/>
      <c r="AM4019" s="208">
        <v>1.7829999999999999</v>
      </c>
      <c r="AN4019" s="208">
        <v>3.3570000000000002</v>
      </c>
      <c r="AO4019" s="208">
        <v>6.7220000000000004</v>
      </c>
      <c r="AP4019" s="208">
        <v>6.7519999999999998</v>
      </c>
      <c r="AQ4019" s="208">
        <v>7.6669999999999998</v>
      </c>
      <c r="AR4019" s="208">
        <v>6.6890000000000001</v>
      </c>
      <c r="AS4019" s="208">
        <v>5</v>
      </c>
      <c r="AT4019" s="208">
        <v>4.2510000000000003</v>
      </c>
      <c r="AU4019" s="208">
        <v>1.5409999999999999</v>
      </c>
      <c r="AV4019" s="24"/>
      <c r="AW4019" s="24"/>
      <c r="AX4019" s="24"/>
      <c r="AY4019" s="208">
        <v>1.9590000000000001</v>
      </c>
      <c r="AZ4019" s="208">
        <v>3.2050000000000001</v>
      </c>
      <c r="BA4019" s="208">
        <v>4.6120000000000001</v>
      </c>
      <c r="BB4019" s="21">
        <f t="shared" si="456"/>
        <v>7.6669999999999998</v>
      </c>
      <c r="BC4019" s="21"/>
      <c r="BD4019" s="22">
        <f t="shared" si="457"/>
        <v>10.30510752688172</v>
      </c>
      <c r="BE4019" s="21"/>
      <c r="BF4019" s="21"/>
      <c r="BG4019" s="10"/>
      <c r="BH4019" s="21">
        <f t="shared" si="458"/>
        <v>0</v>
      </c>
      <c r="BI4019" s="22">
        <f t="shared" si="458"/>
        <v>7.6670000000000002E-3</v>
      </c>
      <c r="BJ4019" s="21"/>
      <c r="BK4019" s="21">
        <v>0</v>
      </c>
      <c r="BL4019" s="22">
        <v>2.3001000000000001E-2</v>
      </c>
      <c r="BM4019" s="21"/>
      <c r="BN4019" s="21">
        <f t="shared" si="455"/>
        <v>0</v>
      </c>
      <c r="BO4019" s="22">
        <f t="shared" si="455"/>
        <v>9.2004000000000002E-2</v>
      </c>
      <c r="BP4019" s="21">
        <f t="shared" si="455"/>
        <v>0</v>
      </c>
    </row>
    <row r="4020" spans="1:68" ht="11.1" hidden="1" customHeight="1" outlineLevel="1" collapsed="1" x14ac:dyDescent="0.2">
      <c r="A4020" s="10"/>
      <c r="B4020" s="18"/>
      <c r="C4020" s="18"/>
      <c r="D4020" s="18"/>
      <c r="E4020" s="19" t="s">
        <v>3467</v>
      </c>
      <c r="F4020" s="20"/>
      <c r="G4020" s="20"/>
      <c r="H4020" s="20"/>
      <c r="I4020" s="20"/>
      <c r="J4020" s="20"/>
      <c r="K4020" s="20"/>
      <c r="L4020" s="20"/>
      <c r="M4020" s="20"/>
      <c r="N4020" s="20"/>
      <c r="O4020" s="20"/>
      <c r="P4020" s="20"/>
      <c r="Q4020" s="20"/>
      <c r="R4020" s="20"/>
      <c r="S4020" s="20"/>
      <c r="T4020" s="20"/>
      <c r="U4020" s="20"/>
      <c r="V4020" s="20"/>
      <c r="W4020" s="20"/>
      <c r="X4020" s="20"/>
      <c r="Y4020" s="20"/>
      <c r="Z4020" s="20"/>
      <c r="AA4020" s="20"/>
      <c r="AB4020" s="20"/>
      <c r="AC4020" s="20"/>
      <c r="AD4020" s="20"/>
      <c r="AE4020" s="20"/>
      <c r="AF4020" s="20"/>
      <c r="AG4020" s="20"/>
      <c r="AH4020" s="20"/>
      <c r="AI4020" s="20"/>
      <c r="AJ4020" s="20"/>
      <c r="AK4020" s="20"/>
      <c r="AL4020" s="20"/>
      <c r="AM4020" s="20"/>
      <c r="AN4020" s="20"/>
      <c r="AO4020" s="20"/>
      <c r="AP4020" s="20"/>
      <c r="AQ4020" s="209">
        <v>2.198</v>
      </c>
      <c r="AR4020" s="209">
        <v>2.3580000000000001</v>
      </c>
      <c r="AS4020" s="209">
        <v>1.238</v>
      </c>
      <c r="AT4020" s="209">
        <v>0.67500000000000004</v>
      </c>
      <c r="AU4020" s="209">
        <v>0.113</v>
      </c>
      <c r="AV4020" s="20"/>
      <c r="AW4020" s="20"/>
      <c r="AX4020" s="20"/>
      <c r="AY4020" s="209">
        <v>0.29099999999999998</v>
      </c>
      <c r="AZ4020" s="209">
        <v>0.77100000000000002</v>
      </c>
      <c r="BA4020" s="209">
        <v>1.2969999999999999</v>
      </c>
      <c r="BB4020" s="21">
        <f t="shared" si="456"/>
        <v>2.3580000000000001</v>
      </c>
      <c r="BC4020" s="21">
        <f>BF4020</f>
        <v>8</v>
      </c>
      <c r="BD4020" s="22">
        <f t="shared" si="457"/>
        <v>3.1693548387096775</v>
      </c>
      <c r="BE4020" s="21">
        <f>BC4020-BD4020</f>
        <v>4.8306451612903221</v>
      </c>
      <c r="BF4020" s="90">
        <v>8</v>
      </c>
      <c r="BG4020" s="10">
        <v>6</v>
      </c>
      <c r="BH4020" s="21">
        <f t="shared" si="458"/>
        <v>5.9519999999999998E-3</v>
      </c>
      <c r="BI4020" s="22">
        <f t="shared" si="458"/>
        <v>2.3579999999999999E-3</v>
      </c>
      <c r="BJ4020" s="21">
        <f>BH4020-BI4020</f>
        <v>3.594E-3</v>
      </c>
      <c r="BK4020" s="21">
        <v>1.7856E-2</v>
      </c>
      <c r="BL4020" s="22">
        <v>7.0739999999999996E-3</v>
      </c>
      <c r="BM4020" s="21">
        <v>1.0782E-2</v>
      </c>
      <c r="BN4020" s="21">
        <f t="shared" si="455"/>
        <v>7.1424000000000001E-2</v>
      </c>
      <c r="BO4020" s="22">
        <f t="shared" si="455"/>
        <v>2.8295999999999998E-2</v>
      </c>
      <c r="BP4020" s="21">
        <f t="shared" si="455"/>
        <v>4.3128E-2</v>
      </c>
    </row>
    <row r="4021" spans="1:68" ht="11.1" hidden="1" customHeight="1" outlineLevel="2" x14ac:dyDescent="0.2">
      <c r="A4021" s="10"/>
      <c r="B4021" s="18"/>
      <c r="C4021" s="18"/>
      <c r="D4021" s="18"/>
      <c r="E4021" s="23" t="s">
        <v>3468</v>
      </c>
      <c r="F4021" s="24"/>
      <c r="G4021" s="24"/>
      <c r="H4021" s="24"/>
      <c r="I4021" s="24"/>
      <c r="J4021" s="24"/>
      <c r="K4021" s="24"/>
      <c r="L4021" s="24"/>
      <c r="M4021" s="24"/>
      <c r="N4021" s="24"/>
      <c r="O4021" s="24"/>
      <c r="P4021" s="24"/>
      <c r="Q4021" s="24"/>
      <c r="R4021" s="24"/>
      <c r="S4021" s="24"/>
      <c r="T4021" s="24"/>
      <c r="U4021" s="24"/>
      <c r="V4021" s="24"/>
      <c r="W4021" s="24"/>
      <c r="X4021" s="24"/>
      <c r="Y4021" s="24"/>
      <c r="Z4021" s="24"/>
      <c r="AA4021" s="24"/>
      <c r="AB4021" s="24"/>
      <c r="AC4021" s="24"/>
      <c r="AD4021" s="24"/>
      <c r="AE4021" s="24"/>
      <c r="AF4021" s="24"/>
      <c r="AG4021" s="24"/>
      <c r="AH4021" s="24"/>
      <c r="AI4021" s="24"/>
      <c r="AJ4021" s="24"/>
      <c r="AK4021" s="24"/>
      <c r="AL4021" s="24"/>
      <c r="AM4021" s="24"/>
      <c r="AN4021" s="24"/>
      <c r="AO4021" s="24"/>
      <c r="AP4021" s="24"/>
      <c r="AQ4021" s="208">
        <v>2.198</v>
      </c>
      <c r="AR4021" s="208">
        <v>2.3580000000000001</v>
      </c>
      <c r="AS4021" s="208">
        <v>1.238</v>
      </c>
      <c r="AT4021" s="208">
        <v>0.67500000000000004</v>
      </c>
      <c r="AU4021" s="208">
        <v>0.113</v>
      </c>
      <c r="AV4021" s="24"/>
      <c r="AW4021" s="24"/>
      <c r="AX4021" s="24"/>
      <c r="AY4021" s="208">
        <v>0.29099999999999998</v>
      </c>
      <c r="AZ4021" s="208">
        <v>0.77100000000000002</v>
      </c>
      <c r="BA4021" s="208">
        <v>1.2969999999999999</v>
      </c>
      <c r="BB4021" s="21">
        <f t="shared" si="456"/>
        <v>2.3580000000000001</v>
      </c>
      <c r="BC4021" s="21"/>
      <c r="BD4021" s="22">
        <f t="shared" si="457"/>
        <v>3.1693548387096775</v>
      </c>
      <c r="BE4021" s="21"/>
      <c r="BF4021" s="21"/>
      <c r="BG4021" s="10"/>
      <c r="BH4021" s="21">
        <f t="shared" si="458"/>
        <v>0</v>
      </c>
      <c r="BI4021" s="22">
        <f t="shared" si="458"/>
        <v>2.3579999999999999E-3</v>
      </c>
      <c r="BJ4021" s="21"/>
      <c r="BK4021" s="21">
        <v>0</v>
      </c>
      <c r="BL4021" s="22">
        <v>7.0739999999999996E-3</v>
      </c>
      <c r="BM4021" s="21"/>
      <c r="BN4021" s="21">
        <f t="shared" si="455"/>
        <v>0</v>
      </c>
      <c r="BO4021" s="22">
        <f t="shared" si="455"/>
        <v>2.8295999999999998E-2</v>
      </c>
      <c r="BP4021" s="21">
        <f t="shared" si="455"/>
        <v>0</v>
      </c>
    </row>
    <row r="4022" spans="1:68" ht="11.1" hidden="1" customHeight="1" outlineLevel="1" collapsed="1" x14ac:dyDescent="0.2">
      <c r="A4022" s="10"/>
      <c r="B4022" s="18"/>
      <c r="C4022" s="18"/>
      <c r="D4022" s="18"/>
      <c r="E4022" s="19" t="s">
        <v>3469</v>
      </c>
      <c r="F4022" s="20"/>
      <c r="G4022" s="20"/>
      <c r="H4022" s="20"/>
      <c r="I4022" s="20"/>
      <c r="J4022" s="20"/>
      <c r="K4022" s="20"/>
      <c r="L4022" s="20"/>
      <c r="M4022" s="20"/>
      <c r="N4022" s="20"/>
      <c r="O4022" s="20"/>
      <c r="P4022" s="20"/>
      <c r="Q4022" s="20"/>
      <c r="R4022" s="20"/>
      <c r="S4022" s="20"/>
      <c r="T4022" s="20"/>
      <c r="U4022" s="20"/>
      <c r="V4022" s="20"/>
      <c r="W4022" s="20"/>
      <c r="X4022" s="20"/>
      <c r="Y4022" s="20"/>
      <c r="Z4022" s="20"/>
      <c r="AA4022" s="20"/>
      <c r="AB4022" s="20"/>
      <c r="AC4022" s="20"/>
      <c r="AD4022" s="20"/>
      <c r="AE4022" s="20"/>
      <c r="AF4022" s="20"/>
      <c r="AG4022" s="20"/>
      <c r="AH4022" s="20"/>
      <c r="AI4022" s="20"/>
      <c r="AJ4022" s="20"/>
      <c r="AK4022" s="20"/>
      <c r="AL4022" s="20"/>
      <c r="AM4022" s="20"/>
      <c r="AN4022" s="20"/>
      <c r="AO4022" s="20"/>
      <c r="AP4022" s="20"/>
      <c r="AQ4022" s="209">
        <v>2.9590000000000001</v>
      </c>
      <c r="AR4022" s="209">
        <v>3.14</v>
      </c>
      <c r="AS4022" s="209">
        <v>1.4</v>
      </c>
      <c r="AT4022" s="209">
        <v>1</v>
      </c>
      <c r="AU4022" s="20"/>
      <c r="AV4022" s="20"/>
      <c r="AW4022" s="20"/>
      <c r="AX4022" s="20"/>
      <c r="AY4022" s="20"/>
      <c r="AZ4022" s="209">
        <v>2.778</v>
      </c>
      <c r="BA4022" s="20"/>
      <c r="BB4022" s="21">
        <f t="shared" si="456"/>
        <v>3.14</v>
      </c>
      <c r="BC4022" s="21">
        <f>BF4022</f>
        <v>5.9</v>
      </c>
      <c r="BD4022" s="22">
        <f t="shared" si="457"/>
        <v>4.2204301075268811</v>
      </c>
      <c r="BE4022" s="21">
        <f>BC4022-BD4022</f>
        <v>1.6795698924731193</v>
      </c>
      <c r="BF4022" s="91">
        <v>5.9</v>
      </c>
      <c r="BG4022" s="10">
        <v>6</v>
      </c>
      <c r="BH4022" s="21">
        <f t="shared" si="458"/>
        <v>4.3896000000000004E-3</v>
      </c>
      <c r="BI4022" s="22">
        <f t="shared" si="458"/>
        <v>3.1399999999999996E-3</v>
      </c>
      <c r="BJ4022" s="21">
        <f>BH4022-BI4022</f>
        <v>1.2496000000000009E-3</v>
      </c>
      <c r="BK4022" s="21">
        <v>1.3168800000000001E-2</v>
      </c>
      <c r="BL4022" s="22">
        <v>9.4199999999999978E-3</v>
      </c>
      <c r="BM4022" s="21">
        <v>3.7488000000000035E-3</v>
      </c>
      <c r="BN4022" s="21">
        <f t="shared" si="455"/>
        <v>5.2675200000000005E-2</v>
      </c>
      <c r="BO4022" s="22">
        <f t="shared" si="455"/>
        <v>3.7679999999999991E-2</v>
      </c>
      <c r="BP4022" s="21">
        <f t="shared" si="455"/>
        <v>1.4995200000000014E-2</v>
      </c>
    </row>
    <row r="4023" spans="1:68" ht="11.1" hidden="1" customHeight="1" outlineLevel="2" x14ac:dyDescent="0.2">
      <c r="A4023" s="10"/>
      <c r="B4023" s="18"/>
      <c r="C4023" s="18"/>
      <c r="D4023" s="18"/>
      <c r="E4023" s="23" t="s">
        <v>3470</v>
      </c>
      <c r="F4023" s="24"/>
      <c r="G4023" s="24"/>
      <c r="H4023" s="24"/>
      <c r="I4023" s="24"/>
      <c r="J4023" s="24"/>
      <c r="K4023" s="24"/>
      <c r="L4023" s="24"/>
      <c r="M4023" s="24"/>
      <c r="N4023" s="24"/>
      <c r="O4023" s="24"/>
      <c r="P4023" s="24"/>
      <c r="Q4023" s="24"/>
      <c r="R4023" s="24"/>
      <c r="S4023" s="24"/>
      <c r="T4023" s="24"/>
      <c r="U4023" s="24"/>
      <c r="V4023" s="24"/>
      <c r="W4023" s="24"/>
      <c r="X4023" s="24"/>
      <c r="Y4023" s="24"/>
      <c r="Z4023" s="24"/>
      <c r="AA4023" s="24"/>
      <c r="AB4023" s="24"/>
      <c r="AC4023" s="24"/>
      <c r="AD4023" s="24"/>
      <c r="AE4023" s="24"/>
      <c r="AF4023" s="24"/>
      <c r="AG4023" s="24"/>
      <c r="AH4023" s="24"/>
      <c r="AI4023" s="24"/>
      <c r="AJ4023" s="24"/>
      <c r="AK4023" s="24"/>
      <c r="AL4023" s="24"/>
      <c r="AM4023" s="24"/>
      <c r="AN4023" s="24"/>
      <c r="AO4023" s="24"/>
      <c r="AP4023" s="24"/>
      <c r="AQ4023" s="208">
        <v>2.9590000000000001</v>
      </c>
      <c r="AR4023" s="208">
        <v>3.14</v>
      </c>
      <c r="AS4023" s="208">
        <v>1.4</v>
      </c>
      <c r="AT4023" s="208">
        <v>1</v>
      </c>
      <c r="AU4023" s="24"/>
      <c r="AV4023" s="24"/>
      <c r="AW4023" s="24"/>
      <c r="AX4023" s="24"/>
      <c r="AY4023" s="24"/>
      <c r="AZ4023" s="208">
        <v>2.778</v>
      </c>
      <c r="BA4023" s="24"/>
      <c r="BB4023" s="21">
        <f t="shared" si="456"/>
        <v>3.14</v>
      </c>
      <c r="BC4023" s="21"/>
      <c r="BD4023" s="22">
        <f t="shared" si="457"/>
        <v>4.2204301075268811</v>
      </c>
      <c r="BE4023" s="21"/>
      <c r="BF4023" s="92">
        <v>5.9</v>
      </c>
      <c r="BG4023" s="10"/>
      <c r="BH4023" s="21">
        <f t="shared" si="458"/>
        <v>0</v>
      </c>
      <c r="BI4023" s="22">
        <f t="shared" si="458"/>
        <v>3.1399999999999996E-3</v>
      </c>
      <c r="BJ4023" s="21"/>
      <c r="BK4023" s="21">
        <v>0</v>
      </c>
      <c r="BL4023" s="22">
        <v>9.4199999999999978E-3</v>
      </c>
      <c r="BM4023" s="21"/>
      <c r="BN4023" s="21">
        <f t="shared" si="455"/>
        <v>0</v>
      </c>
      <c r="BO4023" s="22">
        <f t="shared" si="455"/>
        <v>3.7679999999999991E-2</v>
      </c>
      <c r="BP4023" s="21">
        <f t="shared" si="455"/>
        <v>0</v>
      </c>
    </row>
    <row r="4024" spans="1:68" ht="11.1" hidden="1" customHeight="1" outlineLevel="1" collapsed="1" x14ac:dyDescent="0.2">
      <c r="A4024" s="10"/>
      <c r="B4024" s="18"/>
      <c r="C4024" s="18"/>
      <c r="D4024" s="18"/>
      <c r="E4024" s="19" t="s">
        <v>3471</v>
      </c>
      <c r="F4024" s="209">
        <v>4.7370000000000001</v>
      </c>
      <c r="G4024" s="209">
        <v>3.69</v>
      </c>
      <c r="H4024" s="209">
        <v>2.3239999999999998</v>
      </c>
      <c r="I4024" s="240">
        <v>1.956</v>
      </c>
      <c r="J4024" s="240"/>
      <c r="K4024" s="209">
        <v>0.73699999999999999</v>
      </c>
      <c r="L4024" s="20"/>
      <c r="M4024" s="20"/>
      <c r="N4024" s="209">
        <v>0.112</v>
      </c>
      <c r="O4024" s="20"/>
      <c r="P4024" s="209">
        <v>2.2210000000000001</v>
      </c>
      <c r="Q4024" s="209">
        <v>2.641</v>
      </c>
      <c r="R4024" s="209">
        <v>3.077</v>
      </c>
      <c r="S4024" s="209">
        <v>4.0529999999999999</v>
      </c>
      <c r="T4024" s="209">
        <v>4.0679999999999996</v>
      </c>
      <c r="U4024" s="209">
        <v>2.6989999999999998</v>
      </c>
      <c r="V4024" s="209">
        <v>1.6779999999999999</v>
      </c>
      <c r="W4024" s="209">
        <v>1.02</v>
      </c>
      <c r="X4024" s="20"/>
      <c r="Y4024" s="20"/>
      <c r="Z4024" s="20"/>
      <c r="AA4024" s="209">
        <v>0.496</v>
      </c>
      <c r="AB4024" s="209">
        <v>1.5920000000000001</v>
      </c>
      <c r="AC4024" s="209">
        <v>2.633</v>
      </c>
      <c r="AD4024" s="209">
        <v>3.9729999999999999</v>
      </c>
      <c r="AE4024" s="209">
        <v>5</v>
      </c>
      <c r="AF4024" s="209">
        <v>2.5209999999999999</v>
      </c>
      <c r="AG4024" s="209">
        <v>1.9239999999999999</v>
      </c>
      <c r="AH4024" s="209">
        <v>1.1759999999999999</v>
      </c>
      <c r="AI4024" s="209">
        <v>1.1299999999999999</v>
      </c>
      <c r="AJ4024" s="20"/>
      <c r="AK4024" s="20"/>
      <c r="AL4024" s="20"/>
      <c r="AM4024" s="209">
        <v>0.68899999999999995</v>
      </c>
      <c r="AN4024" s="209">
        <v>1.5009999999999999</v>
      </c>
      <c r="AO4024" s="209">
        <v>2.9929999999999999</v>
      </c>
      <c r="AP4024" s="209">
        <v>3.8220000000000001</v>
      </c>
      <c r="AQ4024" s="209">
        <v>4.1109999999999998</v>
      </c>
      <c r="AR4024" s="209">
        <v>3.94</v>
      </c>
      <c r="AS4024" s="209">
        <v>2.7040000000000002</v>
      </c>
      <c r="AT4024" s="209">
        <v>1.6850000000000001</v>
      </c>
      <c r="AU4024" s="209">
        <v>0.73399999999999999</v>
      </c>
      <c r="AV4024" s="20"/>
      <c r="AW4024" s="20"/>
      <c r="AX4024" s="20"/>
      <c r="AY4024" s="209">
        <v>0.72099999999999997</v>
      </c>
      <c r="AZ4024" s="209">
        <v>1.3540000000000001</v>
      </c>
      <c r="BA4024" s="209">
        <v>2.786</v>
      </c>
      <c r="BB4024" s="21">
        <f t="shared" si="456"/>
        <v>5</v>
      </c>
      <c r="BC4024" s="21">
        <f>BF4024</f>
        <v>7.78</v>
      </c>
      <c r="BD4024" s="22">
        <f t="shared" si="457"/>
        <v>6.720430107526882</v>
      </c>
      <c r="BE4024" s="21">
        <f>BC4024-BD4024</f>
        <v>1.0595698924731183</v>
      </c>
      <c r="BF4024" s="90">
        <v>7.78</v>
      </c>
      <c r="BG4024" s="10">
        <v>6</v>
      </c>
      <c r="BH4024" s="21">
        <f t="shared" si="458"/>
        <v>5.7883199999999996E-3</v>
      </c>
      <c r="BI4024" s="22">
        <f t="shared" si="458"/>
        <v>5.000000000000001E-3</v>
      </c>
      <c r="BJ4024" s="21">
        <f>BH4024-BI4024</f>
        <v>7.8831999999999861E-4</v>
      </c>
      <c r="BK4024" s="21">
        <v>1.7364959999999999E-2</v>
      </c>
      <c r="BL4024" s="22">
        <v>1.5000000000000003E-2</v>
      </c>
      <c r="BM4024" s="21">
        <v>2.3649599999999958E-3</v>
      </c>
      <c r="BN4024" s="21">
        <f t="shared" si="455"/>
        <v>6.9459839999999995E-2</v>
      </c>
      <c r="BO4024" s="22">
        <f t="shared" si="455"/>
        <v>6.0000000000000012E-2</v>
      </c>
      <c r="BP4024" s="21">
        <f t="shared" si="455"/>
        <v>9.4598399999999833E-3</v>
      </c>
    </row>
    <row r="4025" spans="1:68" ht="11.1" hidden="1" customHeight="1" outlineLevel="2" x14ac:dyDescent="0.2">
      <c r="A4025" s="10"/>
      <c r="B4025" s="18"/>
      <c r="C4025" s="18"/>
      <c r="D4025" s="18"/>
      <c r="E4025" s="23" t="s">
        <v>3472</v>
      </c>
      <c r="F4025" s="208">
        <v>4.7370000000000001</v>
      </c>
      <c r="G4025" s="208">
        <v>3.69</v>
      </c>
      <c r="H4025" s="208">
        <v>2.3239999999999998</v>
      </c>
      <c r="I4025" s="239">
        <v>1.956</v>
      </c>
      <c r="J4025" s="239"/>
      <c r="K4025" s="208">
        <v>0.73699999999999999</v>
      </c>
      <c r="L4025" s="24"/>
      <c r="M4025" s="24"/>
      <c r="N4025" s="208">
        <v>0.112</v>
      </c>
      <c r="O4025" s="24"/>
      <c r="P4025" s="208">
        <v>2.2210000000000001</v>
      </c>
      <c r="Q4025" s="208">
        <v>2.641</v>
      </c>
      <c r="R4025" s="208">
        <v>3.077</v>
      </c>
      <c r="S4025" s="208">
        <v>4.0529999999999999</v>
      </c>
      <c r="T4025" s="208">
        <v>4.0679999999999996</v>
      </c>
      <c r="U4025" s="208">
        <v>2.6989999999999998</v>
      </c>
      <c r="V4025" s="208">
        <v>1.6779999999999999</v>
      </c>
      <c r="W4025" s="208">
        <v>1.02</v>
      </c>
      <c r="X4025" s="24"/>
      <c r="Y4025" s="24"/>
      <c r="Z4025" s="24"/>
      <c r="AA4025" s="208">
        <v>0.496</v>
      </c>
      <c r="AB4025" s="208">
        <v>1.5920000000000001</v>
      </c>
      <c r="AC4025" s="208">
        <v>2.633</v>
      </c>
      <c r="AD4025" s="208">
        <v>3.9729999999999999</v>
      </c>
      <c r="AE4025" s="208">
        <v>5</v>
      </c>
      <c r="AF4025" s="208">
        <v>2.5209999999999999</v>
      </c>
      <c r="AG4025" s="208">
        <v>1.9239999999999999</v>
      </c>
      <c r="AH4025" s="208">
        <v>1.1759999999999999</v>
      </c>
      <c r="AI4025" s="208">
        <v>1.1299999999999999</v>
      </c>
      <c r="AJ4025" s="24"/>
      <c r="AK4025" s="24"/>
      <c r="AL4025" s="24"/>
      <c r="AM4025" s="208">
        <v>0.68899999999999995</v>
      </c>
      <c r="AN4025" s="208">
        <v>1.5009999999999999</v>
      </c>
      <c r="AO4025" s="208">
        <v>2.9929999999999999</v>
      </c>
      <c r="AP4025" s="208">
        <v>3.8220000000000001</v>
      </c>
      <c r="AQ4025" s="208">
        <v>4.1109999999999998</v>
      </c>
      <c r="AR4025" s="208">
        <v>3.94</v>
      </c>
      <c r="AS4025" s="208">
        <v>2.7040000000000002</v>
      </c>
      <c r="AT4025" s="208">
        <v>1.6850000000000001</v>
      </c>
      <c r="AU4025" s="208">
        <v>0.73399999999999999</v>
      </c>
      <c r="AV4025" s="24"/>
      <c r="AW4025" s="24"/>
      <c r="AX4025" s="24"/>
      <c r="AY4025" s="208">
        <v>0.72099999999999997</v>
      </c>
      <c r="AZ4025" s="208">
        <v>1.3540000000000001</v>
      </c>
      <c r="BA4025" s="208">
        <v>2.786</v>
      </c>
      <c r="BB4025" s="21">
        <f t="shared" si="456"/>
        <v>5</v>
      </c>
      <c r="BC4025" s="21"/>
      <c r="BD4025" s="22">
        <f t="shared" si="457"/>
        <v>6.720430107526882</v>
      </c>
      <c r="BE4025" s="21"/>
      <c r="BF4025" s="21"/>
      <c r="BG4025" s="10"/>
      <c r="BH4025" s="21">
        <f t="shared" si="458"/>
        <v>0</v>
      </c>
      <c r="BI4025" s="22">
        <f t="shared" si="458"/>
        <v>5.000000000000001E-3</v>
      </c>
      <c r="BJ4025" s="21"/>
      <c r="BK4025" s="21">
        <v>0</v>
      </c>
      <c r="BL4025" s="22">
        <v>1.5000000000000003E-2</v>
      </c>
      <c r="BM4025" s="21"/>
      <c r="BN4025" s="21">
        <f t="shared" si="455"/>
        <v>0</v>
      </c>
      <c r="BO4025" s="22">
        <f t="shared" si="455"/>
        <v>6.0000000000000012E-2</v>
      </c>
      <c r="BP4025" s="21">
        <f t="shared" si="455"/>
        <v>0</v>
      </c>
    </row>
    <row r="4026" spans="1:68" ht="11.1" hidden="1" customHeight="1" outlineLevel="1" collapsed="1" x14ac:dyDescent="0.2">
      <c r="A4026" s="10"/>
      <c r="B4026" s="18"/>
      <c r="C4026" s="18"/>
      <c r="D4026" s="18"/>
      <c r="E4026" s="19" t="s">
        <v>3473</v>
      </c>
      <c r="F4026" s="209">
        <v>4.3970000000000002</v>
      </c>
      <c r="G4026" s="209">
        <v>2.2480000000000002</v>
      </c>
      <c r="H4026" s="209">
        <v>1.7</v>
      </c>
      <c r="I4026" s="240">
        <v>2.5529999999999999</v>
      </c>
      <c r="J4026" s="240"/>
      <c r="K4026" s="20"/>
      <c r="L4026" s="20"/>
      <c r="M4026" s="20"/>
      <c r="N4026" s="20"/>
      <c r="O4026" s="209">
        <v>0.54600000000000004</v>
      </c>
      <c r="P4026" s="20"/>
      <c r="Q4026" s="20"/>
      <c r="R4026" s="209">
        <v>2.698</v>
      </c>
      <c r="S4026" s="209">
        <v>2.8660000000000001</v>
      </c>
      <c r="T4026" s="209">
        <v>4.5410000000000004</v>
      </c>
      <c r="U4026" s="209">
        <v>2.0840000000000001</v>
      </c>
      <c r="V4026" s="209">
        <v>0.76900000000000002</v>
      </c>
      <c r="W4026" s="20"/>
      <c r="X4026" s="20"/>
      <c r="Y4026" s="20"/>
      <c r="Z4026" s="20"/>
      <c r="AA4026" s="209">
        <v>0.65800000000000003</v>
      </c>
      <c r="AB4026" s="20"/>
      <c r="AC4026" s="209">
        <v>3.4590000000000001</v>
      </c>
      <c r="AD4026" s="209">
        <v>3.9529999999999998</v>
      </c>
      <c r="AE4026" s="209">
        <v>1.913</v>
      </c>
      <c r="AF4026" s="209">
        <v>3.1560000000000001</v>
      </c>
      <c r="AG4026" s="209">
        <v>1.4690000000000001</v>
      </c>
      <c r="AH4026" s="209">
        <v>0.98799999999999999</v>
      </c>
      <c r="AI4026" s="209">
        <v>0.378</v>
      </c>
      <c r="AJ4026" s="20"/>
      <c r="AK4026" s="20"/>
      <c r="AL4026" s="20"/>
      <c r="AM4026" s="20"/>
      <c r="AN4026" s="209">
        <v>1.76</v>
      </c>
      <c r="AO4026" s="209">
        <v>2.2400000000000002</v>
      </c>
      <c r="AP4026" s="209">
        <v>3.8849999999999998</v>
      </c>
      <c r="AQ4026" s="209">
        <v>3.3639999999999999</v>
      </c>
      <c r="AR4026" s="209">
        <v>1.9450000000000001</v>
      </c>
      <c r="AS4026" s="209">
        <v>1.75</v>
      </c>
      <c r="AT4026" s="209">
        <v>0.83499999999999996</v>
      </c>
      <c r="AU4026" s="20"/>
      <c r="AV4026" s="20"/>
      <c r="AW4026" s="20"/>
      <c r="AX4026" s="20"/>
      <c r="AY4026" s="209">
        <v>0.28599999999999998</v>
      </c>
      <c r="AZ4026" s="209">
        <v>1.57</v>
      </c>
      <c r="BA4026" s="209">
        <v>1.425</v>
      </c>
      <c r="BB4026" s="21">
        <f t="shared" si="456"/>
        <v>4.5410000000000004</v>
      </c>
      <c r="BC4026" s="21">
        <f>BD4026</f>
        <v>6.1034946236559149</v>
      </c>
      <c r="BD4026" s="22">
        <f t="shared" si="457"/>
        <v>6.1034946236559149</v>
      </c>
      <c r="BE4026" s="21">
        <f>BC4026-BD4026</f>
        <v>0</v>
      </c>
      <c r="BF4026" s="90">
        <v>5.4</v>
      </c>
      <c r="BG4026" s="10">
        <v>6</v>
      </c>
      <c r="BH4026" s="21">
        <f t="shared" si="458"/>
        <v>4.5409999999999999E-3</v>
      </c>
      <c r="BI4026" s="22">
        <f t="shared" si="458"/>
        <v>4.5409999999999999E-3</v>
      </c>
      <c r="BJ4026" s="21">
        <f>BH4026-BI4026</f>
        <v>0</v>
      </c>
      <c r="BK4026" s="21">
        <v>1.3623E-2</v>
      </c>
      <c r="BL4026" s="22">
        <v>1.3623E-2</v>
      </c>
      <c r="BM4026" s="21">
        <v>0</v>
      </c>
      <c r="BN4026" s="21">
        <f t="shared" si="455"/>
        <v>5.4491999999999999E-2</v>
      </c>
      <c r="BO4026" s="22">
        <f t="shared" si="455"/>
        <v>5.4491999999999999E-2</v>
      </c>
      <c r="BP4026" s="21">
        <f t="shared" si="455"/>
        <v>0</v>
      </c>
    </row>
    <row r="4027" spans="1:68" ht="11.1" hidden="1" customHeight="1" outlineLevel="2" x14ac:dyDescent="0.2">
      <c r="A4027" s="10"/>
      <c r="B4027" s="18"/>
      <c r="C4027" s="18"/>
      <c r="D4027" s="18"/>
      <c r="E4027" s="23" t="s">
        <v>3474</v>
      </c>
      <c r="F4027" s="208">
        <v>4.3970000000000002</v>
      </c>
      <c r="G4027" s="208">
        <v>2.2480000000000002</v>
      </c>
      <c r="H4027" s="208">
        <v>1.7</v>
      </c>
      <c r="I4027" s="239">
        <v>2.5529999999999999</v>
      </c>
      <c r="J4027" s="239"/>
      <c r="K4027" s="24"/>
      <c r="L4027" s="24"/>
      <c r="M4027" s="24"/>
      <c r="N4027" s="24"/>
      <c r="O4027" s="208">
        <v>0.54600000000000004</v>
      </c>
      <c r="P4027" s="24"/>
      <c r="Q4027" s="24"/>
      <c r="R4027" s="208">
        <v>2.698</v>
      </c>
      <c r="S4027" s="208">
        <v>2.8660000000000001</v>
      </c>
      <c r="T4027" s="208">
        <v>4.5410000000000004</v>
      </c>
      <c r="U4027" s="208">
        <v>2.0840000000000001</v>
      </c>
      <c r="V4027" s="208">
        <v>0.76900000000000002</v>
      </c>
      <c r="W4027" s="24"/>
      <c r="X4027" s="24"/>
      <c r="Y4027" s="24"/>
      <c r="Z4027" s="24"/>
      <c r="AA4027" s="208">
        <v>0.65800000000000003</v>
      </c>
      <c r="AB4027" s="24"/>
      <c r="AC4027" s="208">
        <v>3.4590000000000001</v>
      </c>
      <c r="AD4027" s="208">
        <v>3.9529999999999998</v>
      </c>
      <c r="AE4027" s="208">
        <v>1.913</v>
      </c>
      <c r="AF4027" s="208">
        <v>3.1560000000000001</v>
      </c>
      <c r="AG4027" s="208">
        <v>1.4690000000000001</v>
      </c>
      <c r="AH4027" s="208">
        <v>0.98799999999999999</v>
      </c>
      <c r="AI4027" s="208">
        <v>0.378</v>
      </c>
      <c r="AJ4027" s="24"/>
      <c r="AK4027" s="24"/>
      <c r="AL4027" s="24"/>
      <c r="AM4027" s="24"/>
      <c r="AN4027" s="208">
        <v>1.76</v>
      </c>
      <c r="AO4027" s="208">
        <v>2.2400000000000002</v>
      </c>
      <c r="AP4027" s="208">
        <v>3.8849999999999998</v>
      </c>
      <c r="AQ4027" s="208">
        <v>3.3639999999999999</v>
      </c>
      <c r="AR4027" s="208">
        <v>1.9450000000000001</v>
      </c>
      <c r="AS4027" s="208">
        <v>1.75</v>
      </c>
      <c r="AT4027" s="208">
        <v>0.83499999999999996</v>
      </c>
      <c r="AU4027" s="24"/>
      <c r="AV4027" s="24"/>
      <c r="AW4027" s="24"/>
      <c r="AX4027" s="24"/>
      <c r="AY4027" s="208">
        <v>0.28599999999999998</v>
      </c>
      <c r="AZ4027" s="208">
        <v>1.57</v>
      </c>
      <c r="BA4027" s="208">
        <v>1.425</v>
      </c>
      <c r="BB4027" s="21">
        <f t="shared" si="456"/>
        <v>4.5410000000000004</v>
      </c>
      <c r="BC4027" s="21"/>
      <c r="BD4027" s="22">
        <f t="shared" si="457"/>
        <v>6.1034946236559149</v>
      </c>
      <c r="BE4027" s="21"/>
      <c r="BF4027" s="21"/>
      <c r="BG4027" s="10"/>
      <c r="BH4027" s="21">
        <f t="shared" si="458"/>
        <v>0</v>
      </c>
      <c r="BI4027" s="22">
        <f t="shared" si="458"/>
        <v>4.5409999999999999E-3</v>
      </c>
      <c r="BJ4027" s="21"/>
      <c r="BK4027" s="21">
        <v>0</v>
      </c>
      <c r="BL4027" s="22">
        <v>1.3623E-2</v>
      </c>
      <c r="BM4027" s="21"/>
      <c r="BN4027" s="21">
        <f t="shared" si="455"/>
        <v>0</v>
      </c>
      <c r="BO4027" s="22">
        <f t="shared" si="455"/>
        <v>5.4491999999999999E-2</v>
      </c>
      <c r="BP4027" s="21">
        <f t="shared" si="455"/>
        <v>0</v>
      </c>
    </row>
    <row r="4028" spans="1:68" ht="11.1" hidden="1" customHeight="1" outlineLevel="1" collapsed="1" x14ac:dyDescent="0.2">
      <c r="A4028" s="10"/>
      <c r="B4028" s="18"/>
      <c r="C4028" s="18"/>
      <c r="D4028" s="18"/>
      <c r="E4028" s="19" t="s">
        <v>3475</v>
      </c>
      <c r="F4028" s="209">
        <v>1.419</v>
      </c>
      <c r="G4028" s="209">
        <v>0.85899999999999999</v>
      </c>
      <c r="H4028" s="209">
        <v>0.75600000000000001</v>
      </c>
      <c r="I4028" s="240">
        <v>0.34200000000000003</v>
      </c>
      <c r="J4028" s="240"/>
      <c r="K4028" s="20"/>
      <c r="L4028" s="20"/>
      <c r="M4028" s="20"/>
      <c r="N4028" s="20"/>
      <c r="O4028" s="20"/>
      <c r="P4028" s="209">
        <v>0.36899999999999999</v>
      </c>
      <c r="Q4028" s="209">
        <v>1.1200000000000001</v>
      </c>
      <c r="R4028" s="209">
        <v>1.083</v>
      </c>
      <c r="S4028" s="209">
        <v>1.456</v>
      </c>
      <c r="T4028" s="209">
        <v>1.631</v>
      </c>
      <c r="U4028" s="209">
        <v>0.48699999999999999</v>
      </c>
      <c r="V4028" s="209">
        <v>0.38600000000000001</v>
      </c>
      <c r="W4028" s="20"/>
      <c r="X4028" s="20"/>
      <c r="Y4028" s="20"/>
      <c r="Z4028" s="20"/>
      <c r="AA4028" s="20"/>
      <c r="AB4028" s="209">
        <v>0.54</v>
      </c>
      <c r="AC4028" s="209">
        <v>0.749</v>
      </c>
      <c r="AD4028" s="209">
        <v>1.165</v>
      </c>
      <c r="AE4028" s="209">
        <v>1.5349999999999999</v>
      </c>
      <c r="AF4028" s="209">
        <v>1.0169999999999999</v>
      </c>
      <c r="AG4028" s="209">
        <v>0.67900000000000005</v>
      </c>
      <c r="AH4028" s="209">
        <v>0.25</v>
      </c>
      <c r="AI4028" s="209">
        <v>0.158</v>
      </c>
      <c r="AJ4028" s="20"/>
      <c r="AK4028" s="20"/>
      <c r="AL4028" s="20"/>
      <c r="AM4028" s="20"/>
      <c r="AN4028" s="209">
        <v>0.42299999999999999</v>
      </c>
      <c r="AO4028" s="209">
        <v>1.0449999999999999</v>
      </c>
      <c r="AP4028" s="209">
        <v>1.2549999999999999</v>
      </c>
      <c r="AQ4028" s="209">
        <v>1.347</v>
      </c>
      <c r="AR4028" s="209">
        <v>1.762</v>
      </c>
      <c r="AS4028" s="209">
        <v>0.60099999999999998</v>
      </c>
      <c r="AT4028" s="209">
        <v>0.499</v>
      </c>
      <c r="AU4028" s="209">
        <v>4.9000000000000002E-2</v>
      </c>
      <c r="AV4028" s="20"/>
      <c r="AW4028" s="20"/>
      <c r="AX4028" s="20"/>
      <c r="AY4028" s="209">
        <v>7.0999999999999994E-2</v>
      </c>
      <c r="AZ4028" s="209">
        <v>0.33400000000000002</v>
      </c>
      <c r="BA4028" s="209">
        <v>0.503</v>
      </c>
      <c r="BB4028" s="21">
        <f t="shared" si="456"/>
        <v>1.762</v>
      </c>
      <c r="BC4028" s="21">
        <f>BD4028</f>
        <v>2.368279569892473</v>
      </c>
      <c r="BD4028" s="22">
        <f t="shared" si="457"/>
        <v>2.368279569892473</v>
      </c>
      <c r="BE4028" s="21">
        <f>BC4028-BD4028</f>
        <v>0</v>
      </c>
      <c r="BF4028" s="90">
        <v>2.12</v>
      </c>
      <c r="BG4028" s="10">
        <v>6</v>
      </c>
      <c r="BH4028" s="21">
        <f t="shared" si="458"/>
        <v>1.7619999999999999E-3</v>
      </c>
      <c r="BI4028" s="22">
        <f t="shared" si="458"/>
        <v>1.7619999999999999E-3</v>
      </c>
      <c r="BJ4028" s="21">
        <f>BH4028-BI4028</f>
        <v>0</v>
      </c>
      <c r="BK4028" s="21">
        <v>5.2859999999999999E-3</v>
      </c>
      <c r="BL4028" s="22">
        <v>5.2859999999999999E-3</v>
      </c>
      <c r="BM4028" s="21">
        <v>0</v>
      </c>
      <c r="BN4028" s="21">
        <f t="shared" si="455"/>
        <v>2.1144E-2</v>
      </c>
      <c r="BO4028" s="22">
        <f t="shared" si="455"/>
        <v>2.1144E-2</v>
      </c>
      <c r="BP4028" s="21">
        <f t="shared" si="455"/>
        <v>0</v>
      </c>
    </row>
    <row r="4029" spans="1:68" ht="11.1" hidden="1" customHeight="1" outlineLevel="2" x14ac:dyDescent="0.2">
      <c r="A4029" s="10"/>
      <c r="B4029" s="18"/>
      <c r="C4029" s="18"/>
      <c r="D4029" s="18"/>
      <c r="E4029" s="23" t="s">
        <v>3476</v>
      </c>
      <c r="F4029" s="208">
        <v>1.419</v>
      </c>
      <c r="G4029" s="208">
        <v>0.85899999999999999</v>
      </c>
      <c r="H4029" s="208">
        <v>0.75600000000000001</v>
      </c>
      <c r="I4029" s="239">
        <v>0.34200000000000003</v>
      </c>
      <c r="J4029" s="239"/>
      <c r="K4029" s="24"/>
      <c r="L4029" s="24"/>
      <c r="M4029" s="24"/>
      <c r="N4029" s="24"/>
      <c r="O4029" s="24"/>
      <c r="P4029" s="208">
        <v>0.36899999999999999</v>
      </c>
      <c r="Q4029" s="208">
        <v>1.1200000000000001</v>
      </c>
      <c r="R4029" s="208">
        <v>1.083</v>
      </c>
      <c r="S4029" s="208">
        <v>1.456</v>
      </c>
      <c r="T4029" s="208">
        <v>1.631</v>
      </c>
      <c r="U4029" s="208">
        <v>0.48699999999999999</v>
      </c>
      <c r="V4029" s="208">
        <v>0.38600000000000001</v>
      </c>
      <c r="W4029" s="24"/>
      <c r="X4029" s="24"/>
      <c r="Y4029" s="24"/>
      <c r="Z4029" s="24"/>
      <c r="AA4029" s="24"/>
      <c r="AB4029" s="208">
        <v>0.54</v>
      </c>
      <c r="AC4029" s="208">
        <v>0.749</v>
      </c>
      <c r="AD4029" s="208">
        <v>1.165</v>
      </c>
      <c r="AE4029" s="208">
        <v>1.5349999999999999</v>
      </c>
      <c r="AF4029" s="208">
        <v>1.0169999999999999</v>
      </c>
      <c r="AG4029" s="208">
        <v>0.67900000000000005</v>
      </c>
      <c r="AH4029" s="208">
        <v>0.25</v>
      </c>
      <c r="AI4029" s="208">
        <v>0.158</v>
      </c>
      <c r="AJ4029" s="24"/>
      <c r="AK4029" s="24"/>
      <c r="AL4029" s="24"/>
      <c r="AM4029" s="24"/>
      <c r="AN4029" s="208">
        <v>0.42299999999999999</v>
      </c>
      <c r="AO4029" s="208">
        <v>1.0449999999999999</v>
      </c>
      <c r="AP4029" s="208">
        <v>1.2549999999999999</v>
      </c>
      <c r="AQ4029" s="208">
        <v>1.347</v>
      </c>
      <c r="AR4029" s="208">
        <v>1.762</v>
      </c>
      <c r="AS4029" s="208">
        <v>0.60099999999999998</v>
      </c>
      <c r="AT4029" s="208">
        <v>0.499</v>
      </c>
      <c r="AU4029" s="208">
        <v>4.9000000000000002E-2</v>
      </c>
      <c r="AV4029" s="24"/>
      <c r="AW4029" s="24"/>
      <c r="AX4029" s="24"/>
      <c r="AY4029" s="208">
        <v>7.0999999999999994E-2</v>
      </c>
      <c r="AZ4029" s="208">
        <v>0.33400000000000002</v>
      </c>
      <c r="BA4029" s="208">
        <v>0.503</v>
      </c>
      <c r="BB4029" s="21">
        <f t="shared" si="456"/>
        <v>1.762</v>
      </c>
      <c r="BC4029" s="21"/>
      <c r="BD4029" s="22">
        <f t="shared" si="457"/>
        <v>2.368279569892473</v>
      </c>
      <c r="BE4029" s="21"/>
      <c r="BF4029" s="21"/>
      <c r="BG4029" s="10"/>
      <c r="BH4029" s="21">
        <f t="shared" si="458"/>
        <v>0</v>
      </c>
      <c r="BI4029" s="22">
        <f t="shared" si="458"/>
        <v>1.7619999999999999E-3</v>
      </c>
      <c r="BJ4029" s="21"/>
      <c r="BK4029" s="21">
        <v>0</v>
      </c>
      <c r="BL4029" s="22">
        <v>5.2859999999999999E-3</v>
      </c>
      <c r="BM4029" s="21"/>
      <c r="BN4029" s="21">
        <f t="shared" si="455"/>
        <v>0</v>
      </c>
      <c r="BO4029" s="22">
        <f t="shared" si="455"/>
        <v>2.1144E-2</v>
      </c>
      <c r="BP4029" s="21">
        <f t="shared" si="455"/>
        <v>0</v>
      </c>
    </row>
    <row r="4030" spans="1:68" ht="11.1" hidden="1" customHeight="1" outlineLevel="1" collapsed="1" x14ac:dyDescent="0.2">
      <c r="A4030" s="10"/>
      <c r="B4030" s="18"/>
      <c r="C4030" s="18"/>
      <c r="D4030" s="18"/>
      <c r="E4030" s="19" t="s">
        <v>3477</v>
      </c>
      <c r="F4030" s="209">
        <v>2.9510000000000001</v>
      </c>
      <c r="G4030" s="209">
        <v>4.6589999999999998</v>
      </c>
      <c r="H4030" s="209">
        <v>3.0030000000000001</v>
      </c>
      <c r="I4030" s="240">
        <v>2.3980000000000001</v>
      </c>
      <c r="J4030" s="240"/>
      <c r="K4030" s="20"/>
      <c r="L4030" s="209">
        <v>1.0860000000000001</v>
      </c>
      <c r="M4030" s="209">
        <v>0.109</v>
      </c>
      <c r="N4030" s="20"/>
      <c r="O4030" s="20"/>
      <c r="P4030" s="209">
        <v>3.3319999999999999</v>
      </c>
      <c r="Q4030" s="20"/>
      <c r="R4030" s="209">
        <v>8.9770000000000003</v>
      </c>
      <c r="S4030" s="209">
        <v>7.3330000000000002</v>
      </c>
      <c r="T4030" s="209">
        <v>5.3650000000000002</v>
      </c>
      <c r="U4030" s="209">
        <v>2.839</v>
      </c>
      <c r="V4030" s="209">
        <v>1.764</v>
      </c>
      <c r="W4030" s="209">
        <v>0.56299999999999994</v>
      </c>
      <c r="X4030" s="20"/>
      <c r="Y4030" s="20"/>
      <c r="Z4030" s="20"/>
      <c r="AA4030" s="209">
        <v>0.105</v>
      </c>
      <c r="AB4030" s="209">
        <v>5.8040000000000003</v>
      </c>
      <c r="AC4030" s="209">
        <v>3.6160000000000001</v>
      </c>
      <c r="AD4030" s="209">
        <v>5.0549999999999997</v>
      </c>
      <c r="AE4030" s="209">
        <v>5.42</v>
      </c>
      <c r="AF4030" s="209">
        <v>5.492</v>
      </c>
      <c r="AG4030" s="209">
        <v>2.5179999999999998</v>
      </c>
      <c r="AH4030" s="209">
        <v>1.8540000000000001</v>
      </c>
      <c r="AI4030" s="209">
        <v>1.3160000000000001</v>
      </c>
      <c r="AJ4030" s="209">
        <v>0.14499999999999999</v>
      </c>
      <c r="AK4030" s="209">
        <v>5.0999999999999997E-2</v>
      </c>
      <c r="AL4030" s="209">
        <v>1.2999999999999999E-2</v>
      </c>
      <c r="AM4030" s="209">
        <v>0.88</v>
      </c>
      <c r="AN4030" s="209">
        <v>2.2290000000000001</v>
      </c>
      <c r="AO4030" s="209">
        <v>4.5590000000000002</v>
      </c>
      <c r="AP4030" s="209">
        <v>5.5949999999999998</v>
      </c>
      <c r="AQ4030" s="209">
        <v>7.2460000000000004</v>
      </c>
      <c r="AR4030" s="209">
        <v>6.1520000000000001</v>
      </c>
      <c r="AS4030" s="209">
        <v>3.8959999999999999</v>
      </c>
      <c r="AT4030" s="209">
        <v>2.1970000000000001</v>
      </c>
      <c r="AU4030" s="209">
        <v>1.1020000000000001</v>
      </c>
      <c r="AV4030" s="209">
        <v>1.7000000000000001E-2</v>
      </c>
      <c r="AW4030" s="20"/>
      <c r="AX4030" s="20"/>
      <c r="AY4030" s="209">
        <v>1.528</v>
      </c>
      <c r="AZ4030" s="209">
        <v>1.6339999999999999</v>
      </c>
      <c r="BA4030" s="209">
        <v>3.8330000000000002</v>
      </c>
      <c r="BB4030" s="56">
        <f>BB4031+BB4032</f>
        <v>9.6559999999999988</v>
      </c>
      <c r="BC4030" s="21">
        <f>BD4030</f>
        <v>12.978494623655912</v>
      </c>
      <c r="BD4030" s="22">
        <f t="shared" si="457"/>
        <v>12.978494623655912</v>
      </c>
      <c r="BE4030" s="21">
        <f>BC4030-BD4030</f>
        <v>0</v>
      </c>
      <c r="BF4030" s="91">
        <v>9.7200000000000006</v>
      </c>
      <c r="BG4030" s="10">
        <v>6</v>
      </c>
      <c r="BH4030" s="21">
        <f t="shared" si="458"/>
        <v>9.6559999999999979E-3</v>
      </c>
      <c r="BI4030" s="22">
        <f t="shared" si="458"/>
        <v>9.6559999999999979E-3</v>
      </c>
      <c r="BJ4030" s="21">
        <f>BH4030-BI4030</f>
        <v>0</v>
      </c>
      <c r="BK4030" s="21">
        <v>2.8967999999999994E-2</v>
      </c>
      <c r="BL4030" s="22">
        <v>2.8967999999999994E-2</v>
      </c>
      <c r="BM4030" s="21">
        <v>0</v>
      </c>
      <c r="BN4030" s="21">
        <f t="shared" si="455"/>
        <v>0.11587199999999998</v>
      </c>
      <c r="BO4030" s="22">
        <f t="shared" si="455"/>
        <v>0.11587199999999998</v>
      </c>
      <c r="BP4030" s="21">
        <f t="shared" si="455"/>
        <v>0</v>
      </c>
    </row>
    <row r="4031" spans="1:68" ht="11.1" hidden="1" customHeight="1" outlineLevel="2" x14ac:dyDescent="0.2">
      <c r="A4031" s="10"/>
      <c r="B4031" s="18"/>
      <c r="C4031" s="18"/>
      <c r="D4031" s="18"/>
      <c r="E4031" s="23" t="s">
        <v>3478</v>
      </c>
      <c r="F4031" s="208">
        <v>0.53900000000000003</v>
      </c>
      <c r="G4031" s="208">
        <v>3.3570000000000002</v>
      </c>
      <c r="H4031" s="208">
        <v>2.1240000000000001</v>
      </c>
      <c r="I4031" s="239">
        <v>1.655</v>
      </c>
      <c r="J4031" s="239"/>
      <c r="K4031" s="24"/>
      <c r="L4031" s="208">
        <v>0.65700000000000003</v>
      </c>
      <c r="M4031" s="208">
        <v>2.9000000000000001E-2</v>
      </c>
      <c r="N4031" s="24"/>
      <c r="O4031" s="24"/>
      <c r="P4031" s="208">
        <v>2.3490000000000002</v>
      </c>
      <c r="Q4031" s="24"/>
      <c r="R4031" s="208">
        <v>6.5709999999999997</v>
      </c>
      <c r="S4031" s="208">
        <v>5.3310000000000004</v>
      </c>
      <c r="T4031" s="208">
        <v>3.9289999999999998</v>
      </c>
      <c r="U4031" s="208">
        <v>1.9830000000000001</v>
      </c>
      <c r="V4031" s="208">
        <v>1.353</v>
      </c>
      <c r="W4031" s="208">
        <v>0.56299999999999994</v>
      </c>
      <c r="X4031" s="24"/>
      <c r="Y4031" s="24"/>
      <c r="Z4031" s="24"/>
      <c r="AA4031" s="208">
        <v>0.105</v>
      </c>
      <c r="AB4031" s="208">
        <v>2.7189999999999999</v>
      </c>
      <c r="AC4031" s="208">
        <v>2.8260000000000001</v>
      </c>
      <c r="AD4031" s="208">
        <v>3.53</v>
      </c>
      <c r="AE4031" s="208">
        <v>3.7490000000000001</v>
      </c>
      <c r="AF4031" s="208">
        <v>3.7069999999999999</v>
      </c>
      <c r="AG4031" s="208">
        <v>1.6930000000000001</v>
      </c>
      <c r="AH4031" s="208">
        <v>1.161</v>
      </c>
      <c r="AI4031" s="208">
        <v>0.82399999999999995</v>
      </c>
      <c r="AJ4031" s="208">
        <v>0.11600000000000001</v>
      </c>
      <c r="AK4031" s="208">
        <v>4.1000000000000002E-2</v>
      </c>
      <c r="AL4031" s="24"/>
      <c r="AM4031" s="208">
        <v>0.60299999999999998</v>
      </c>
      <c r="AN4031" s="208">
        <v>1.5529999999999999</v>
      </c>
      <c r="AO4031" s="208">
        <v>3.194</v>
      </c>
      <c r="AP4031" s="208">
        <v>4.0609999999999999</v>
      </c>
      <c r="AQ4031" s="208">
        <v>5.16</v>
      </c>
      <c r="AR4031" s="208">
        <v>4.306</v>
      </c>
      <c r="AS4031" s="208">
        <v>2.6739999999999999</v>
      </c>
      <c r="AT4031" s="208">
        <v>1.4870000000000001</v>
      </c>
      <c r="AU4031" s="208">
        <v>0.77100000000000002</v>
      </c>
      <c r="AV4031" s="208">
        <v>1.2E-2</v>
      </c>
      <c r="AW4031" s="24"/>
      <c r="AX4031" s="24"/>
      <c r="AY4031" s="208">
        <v>0.94199999999999995</v>
      </c>
      <c r="AZ4031" s="208">
        <v>1.135</v>
      </c>
      <c r="BA4031" s="208">
        <v>2.6960000000000002</v>
      </c>
      <c r="BB4031" s="21">
        <f t="shared" si="456"/>
        <v>6.5709999999999997</v>
      </c>
      <c r="BC4031" s="21"/>
      <c r="BD4031" s="22">
        <f t="shared" si="457"/>
        <v>8.831989247311828</v>
      </c>
      <c r="BE4031" s="21"/>
      <c r="BF4031" s="21"/>
      <c r="BG4031" s="10"/>
      <c r="BH4031" s="21">
        <f t="shared" si="458"/>
        <v>0</v>
      </c>
      <c r="BI4031" s="22">
        <f t="shared" si="458"/>
        <v>6.5709999999999996E-3</v>
      </c>
      <c r="BJ4031" s="21"/>
      <c r="BK4031" s="21">
        <v>0</v>
      </c>
      <c r="BL4031" s="22">
        <v>1.9712999999999998E-2</v>
      </c>
      <c r="BM4031" s="21"/>
      <c r="BN4031" s="21">
        <f t="shared" si="455"/>
        <v>0</v>
      </c>
      <c r="BO4031" s="22">
        <f t="shared" si="455"/>
        <v>7.8851999999999992E-2</v>
      </c>
      <c r="BP4031" s="21">
        <f t="shared" si="455"/>
        <v>0</v>
      </c>
    </row>
    <row r="4032" spans="1:68" ht="11.1" hidden="1" customHeight="1" outlineLevel="2" x14ac:dyDescent="0.2">
      <c r="A4032" s="10"/>
      <c r="B4032" s="18"/>
      <c r="C4032" s="18"/>
      <c r="D4032" s="18"/>
      <c r="E4032" s="23" t="s">
        <v>3479</v>
      </c>
      <c r="F4032" s="208">
        <v>2.4119999999999999</v>
      </c>
      <c r="G4032" s="208">
        <v>1.302</v>
      </c>
      <c r="H4032" s="208">
        <v>0.879</v>
      </c>
      <c r="I4032" s="239">
        <v>0.74299999999999999</v>
      </c>
      <c r="J4032" s="239"/>
      <c r="K4032" s="24"/>
      <c r="L4032" s="208">
        <v>0.42899999999999999</v>
      </c>
      <c r="M4032" s="208">
        <v>0.08</v>
      </c>
      <c r="N4032" s="24"/>
      <c r="O4032" s="24"/>
      <c r="P4032" s="208">
        <v>0.98299999999999998</v>
      </c>
      <c r="Q4032" s="24"/>
      <c r="R4032" s="208">
        <v>2.4060000000000001</v>
      </c>
      <c r="S4032" s="208">
        <v>2.0019999999999998</v>
      </c>
      <c r="T4032" s="208">
        <v>1.4359999999999999</v>
      </c>
      <c r="U4032" s="208">
        <v>0.85599999999999998</v>
      </c>
      <c r="V4032" s="208">
        <v>0.41099999999999998</v>
      </c>
      <c r="W4032" s="24"/>
      <c r="X4032" s="24"/>
      <c r="Y4032" s="24"/>
      <c r="Z4032" s="24"/>
      <c r="AA4032" s="24"/>
      <c r="AB4032" s="208">
        <v>3.085</v>
      </c>
      <c r="AC4032" s="208">
        <v>0.79</v>
      </c>
      <c r="AD4032" s="208">
        <v>1.5249999999999999</v>
      </c>
      <c r="AE4032" s="208">
        <v>1.671</v>
      </c>
      <c r="AF4032" s="208">
        <v>1.7849999999999999</v>
      </c>
      <c r="AG4032" s="208">
        <v>0.82499999999999996</v>
      </c>
      <c r="AH4032" s="208">
        <v>0.69299999999999995</v>
      </c>
      <c r="AI4032" s="208">
        <v>0.49199999999999999</v>
      </c>
      <c r="AJ4032" s="208">
        <v>2.9000000000000001E-2</v>
      </c>
      <c r="AK4032" s="208">
        <v>0.01</v>
      </c>
      <c r="AL4032" s="208">
        <v>1.2999999999999999E-2</v>
      </c>
      <c r="AM4032" s="208">
        <v>0.27700000000000002</v>
      </c>
      <c r="AN4032" s="208">
        <v>0.67600000000000005</v>
      </c>
      <c r="AO4032" s="208">
        <v>1.365</v>
      </c>
      <c r="AP4032" s="208">
        <v>1.534</v>
      </c>
      <c r="AQ4032" s="208">
        <v>2.0859999999999999</v>
      </c>
      <c r="AR4032" s="208">
        <v>1.8460000000000001</v>
      </c>
      <c r="AS4032" s="208">
        <v>1.222</v>
      </c>
      <c r="AT4032" s="208">
        <v>0.71</v>
      </c>
      <c r="AU4032" s="208">
        <v>0.33100000000000002</v>
      </c>
      <c r="AV4032" s="208">
        <v>5.0000000000000001E-3</v>
      </c>
      <c r="AW4032" s="24"/>
      <c r="AX4032" s="24"/>
      <c r="AY4032" s="208">
        <v>0.58599999999999997</v>
      </c>
      <c r="AZ4032" s="208">
        <v>0.499</v>
      </c>
      <c r="BA4032" s="208">
        <v>1.137</v>
      </c>
      <c r="BB4032" s="21">
        <f t="shared" si="456"/>
        <v>3.085</v>
      </c>
      <c r="BC4032" s="21"/>
      <c r="BD4032" s="22">
        <f t="shared" si="457"/>
        <v>4.146505376344086</v>
      </c>
      <c r="BE4032" s="21"/>
      <c r="BF4032" s="21"/>
      <c r="BG4032" s="10"/>
      <c r="BH4032" s="21">
        <f t="shared" si="458"/>
        <v>0</v>
      </c>
      <c r="BI4032" s="22">
        <f t="shared" si="458"/>
        <v>3.0850000000000001E-3</v>
      </c>
      <c r="BJ4032" s="21"/>
      <c r="BK4032" s="21">
        <v>0</v>
      </c>
      <c r="BL4032" s="22">
        <v>9.2549999999999993E-3</v>
      </c>
      <c r="BM4032" s="21"/>
      <c r="BN4032" s="21">
        <f t="shared" si="455"/>
        <v>0</v>
      </c>
      <c r="BO4032" s="22">
        <f t="shared" si="455"/>
        <v>3.7019999999999997E-2</v>
      </c>
      <c r="BP4032" s="21">
        <f t="shared" si="455"/>
        <v>0</v>
      </c>
    </row>
    <row r="4033" spans="1:68" ht="11.1" hidden="1" customHeight="1" outlineLevel="1" collapsed="1" x14ac:dyDescent="0.2">
      <c r="A4033" s="10"/>
      <c r="B4033" s="18"/>
      <c r="C4033" s="18"/>
      <c r="D4033" s="18"/>
      <c r="E4033" s="19" t="s">
        <v>3480</v>
      </c>
      <c r="F4033" s="20"/>
      <c r="G4033" s="20"/>
      <c r="H4033" s="20"/>
      <c r="I4033" s="20"/>
      <c r="J4033" s="20"/>
      <c r="K4033" s="20"/>
      <c r="L4033" s="20"/>
      <c r="M4033" s="20"/>
      <c r="N4033" s="20"/>
      <c r="O4033" s="20"/>
      <c r="P4033" s="20"/>
      <c r="Q4033" s="20"/>
      <c r="R4033" s="20"/>
      <c r="S4033" s="20"/>
      <c r="T4033" s="20"/>
      <c r="U4033" s="20"/>
      <c r="V4033" s="20"/>
      <c r="W4033" s="20"/>
      <c r="X4033" s="20"/>
      <c r="Y4033" s="20"/>
      <c r="Z4033" s="20"/>
      <c r="AA4033" s="20"/>
      <c r="AB4033" s="20"/>
      <c r="AC4033" s="20"/>
      <c r="AD4033" s="20"/>
      <c r="AE4033" s="20"/>
      <c r="AF4033" s="20"/>
      <c r="AG4033" s="20"/>
      <c r="AH4033" s="20"/>
      <c r="AI4033" s="20"/>
      <c r="AJ4033" s="20"/>
      <c r="AK4033" s="20"/>
      <c r="AL4033" s="20"/>
      <c r="AM4033" s="20"/>
      <c r="AN4033" s="209">
        <v>1.4370000000000001</v>
      </c>
      <c r="AO4033" s="209">
        <v>2.4620000000000002</v>
      </c>
      <c r="AP4033" s="209">
        <v>3.5219999999999998</v>
      </c>
      <c r="AQ4033" s="209">
        <v>3.57</v>
      </c>
      <c r="AR4033" s="209">
        <v>2.7949999999999999</v>
      </c>
      <c r="AS4033" s="209">
        <v>2.3239999999999998</v>
      </c>
      <c r="AT4033" s="209">
        <v>1.347</v>
      </c>
      <c r="AU4033" s="209">
        <v>0.64</v>
      </c>
      <c r="AV4033" s="20"/>
      <c r="AW4033" s="20"/>
      <c r="AX4033" s="20"/>
      <c r="AY4033" s="209">
        <v>0.51700000000000002</v>
      </c>
      <c r="AZ4033" s="209">
        <v>0.93899999999999995</v>
      </c>
      <c r="BA4033" s="209">
        <v>2.073</v>
      </c>
      <c r="BB4033" s="21">
        <f t="shared" si="456"/>
        <v>3.57</v>
      </c>
      <c r="BC4033" s="21">
        <f>BF4033</f>
        <v>9.3800000000000008</v>
      </c>
      <c r="BD4033" s="22">
        <f t="shared" si="457"/>
        <v>4.7983870967741931</v>
      </c>
      <c r="BE4033" s="21">
        <f>BC4033-BD4033</f>
        <v>4.5816129032258077</v>
      </c>
      <c r="BF4033" s="90">
        <v>9.3800000000000008</v>
      </c>
      <c r="BG4033" s="10">
        <v>6</v>
      </c>
      <c r="BH4033" s="21">
        <f t="shared" si="458"/>
        <v>6.9787199999999999E-3</v>
      </c>
      <c r="BI4033" s="22">
        <f t="shared" si="458"/>
        <v>3.5699999999999998E-3</v>
      </c>
      <c r="BJ4033" s="21">
        <f>BH4033-BI4033</f>
        <v>3.4087200000000001E-3</v>
      </c>
      <c r="BK4033" s="21">
        <v>2.0936159999999999E-2</v>
      </c>
      <c r="BL4033" s="22">
        <v>1.0709999999999999E-2</v>
      </c>
      <c r="BM4033" s="21">
        <v>1.022616E-2</v>
      </c>
      <c r="BN4033" s="21">
        <f t="shared" si="455"/>
        <v>8.3744639999999995E-2</v>
      </c>
      <c r="BO4033" s="22">
        <f t="shared" si="455"/>
        <v>4.2839999999999996E-2</v>
      </c>
      <c r="BP4033" s="21">
        <f t="shared" si="455"/>
        <v>4.0904639999999999E-2</v>
      </c>
    </row>
    <row r="4034" spans="1:68" ht="11.1" hidden="1" customHeight="1" outlineLevel="2" x14ac:dyDescent="0.2">
      <c r="A4034" s="10"/>
      <c r="B4034" s="18"/>
      <c r="C4034" s="18"/>
      <c r="D4034" s="18"/>
      <c r="E4034" s="23" t="s">
        <v>3481</v>
      </c>
      <c r="F4034" s="24"/>
      <c r="G4034" s="24"/>
      <c r="H4034" s="24"/>
      <c r="I4034" s="24"/>
      <c r="J4034" s="24"/>
      <c r="K4034" s="24"/>
      <c r="L4034" s="24"/>
      <c r="M4034" s="24"/>
      <c r="N4034" s="24"/>
      <c r="O4034" s="24"/>
      <c r="P4034" s="2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C4034" s="24"/>
      <c r="AD4034" s="24"/>
      <c r="AE4034" s="24"/>
      <c r="AF4034" s="24"/>
      <c r="AG4034" s="24"/>
      <c r="AH4034" s="24"/>
      <c r="AI4034" s="24"/>
      <c r="AJ4034" s="24"/>
      <c r="AK4034" s="24"/>
      <c r="AL4034" s="24"/>
      <c r="AM4034" s="24"/>
      <c r="AN4034" s="208">
        <v>1.4370000000000001</v>
      </c>
      <c r="AO4034" s="208">
        <v>2.4620000000000002</v>
      </c>
      <c r="AP4034" s="208">
        <v>3.5219999999999998</v>
      </c>
      <c r="AQ4034" s="208">
        <v>3.57</v>
      </c>
      <c r="AR4034" s="208">
        <v>2.7949999999999999</v>
      </c>
      <c r="AS4034" s="208">
        <v>2.3239999999999998</v>
      </c>
      <c r="AT4034" s="208">
        <v>1.347</v>
      </c>
      <c r="AU4034" s="208">
        <v>0.64</v>
      </c>
      <c r="AV4034" s="24"/>
      <c r="AW4034" s="24"/>
      <c r="AX4034" s="24"/>
      <c r="AY4034" s="208">
        <v>0.51700000000000002</v>
      </c>
      <c r="AZ4034" s="208">
        <v>0.93899999999999995</v>
      </c>
      <c r="BA4034" s="208">
        <v>2.073</v>
      </c>
      <c r="BB4034" s="21">
        <f t="shared" si="456"/>
        <v>3.57</v>
      </c>
      <c r="BC4034" s="21"/>
      <c r="BD4034" s="22">
        <f t="shared" si="457"/>
        <v>4.7983870967741931</v>
      </c>
      <c r="BE4034" s="21"/>
      <c r="BF4034" s="21"/>
      <c r="BG4034" s="10"/>
      <c r="BH4034" s="21">
        <f t="shared" si="458"/>
        <v>0</v>
      </c>
      <c r="BI4034" s="22">
        <f t="shared" si="458"/>
        <v>3.5699999999999998E-3</v>
      </c>
      <c r="BJ4034" s="21"/>
      <c r="BK4034" s="21">
        <v>0</v>
      </c>
      <c r="BL4034" s="22">
        <v>1.0709999999999999E-2</v>
      </c>
      <c r="BM4034" s="21"/>
      <c r="BN4034" s="21">
        <f t="shared" si="455"/>
        <v>0</v>
      </c>
      <c r="BO4034" s="22">
        <f t="shared" si="455"/>
        <v>4.2839999999999996E-2</v>
      </c>
      <c r="BP4034" s="21">
        <f t="shared" si="455"/>
        <v>0</v>
      </c>
    </row>
    <row r="4035" spans="1:68" ht="11.1" hidden="1" customHeight="1" outlineLevel="1" collapsed="1" x14ac:dyDescent="0.2">
      <c r="A4035" s="10"/>
      <c r="B4035" s="18"/>
      <c r="C4035" s="18"/>
      <c r="D4035" s="18"/>
      <c r="E4035" s="19" t="s">
        <v>3482</v>
      </c>
      <c r="F4035" s="209">
        <v>4.8010000000000002</v>
      </c>
      <c r="G4035" s="20"/>
      <c r="H4035" s="209">
        <v>4.2830000000000004</v>
      </c>
      <c r="I4035" s="20"/>
      <c r="J4035" s="20"/>
      <c r="K4035" s="209">
        <v>0.88300000000000001</v>
      </c>
      <c r="L4035" s="20"/>
      <c r="M4035" s="20"/>
      <c r="N4035" s="20"/>
      <c r="O4035" s="20"/>
      <c r="P4035" s="209">
        <v>0.66300000000000003</v>
      </c>
      <c r="Q4035" s="209">
        <v>2.4079999999999999</v>
      </c>
      <c r="R4035" s="209">
        <v>1.758</v>
      </c>
      <c r="S4035" s="209">
        <v>4.0540000000000003</v>
      </c>
      <c r="T4035" s="209">
        <v>2.5</v>
      </c>
      <c r="U4035" s="209">
        <v>1.7270000000000001</v>
      </c>
      <c r="V4035" s="209">
        <v>0.97199999999999998</v>
      </c>
      <c r="W4035" s="209">
        <v>0.29099999999999998</v>
      </c>
      <c r="X4035" s="20"/>
      <c r="Y4035" s="20"/>
      <c r="Z4035" s="20"/>
      <c r="AA4035" s="209">
        <v>4.2999999999999997E-2</v>
      </c>
      <c r="AB4035" s="20"/>
      <c r="AC4035" s="209">
        <v>3</v>
      </c>
      <c r="AD4035" s="209">
        <v>5.4960000000000004</v>
      </c>
      <c r="AE4035" s="209">
        <v>3.2989999999999999</v>
      </c>
      <c r="AF4035" s="209">
        <v>2.2949999999999999</v>
      </c>
      <c r="AG4035" s="209">
        <v>1.5</v>
      </c>
      <c r="AH4035" s="209">
        <v>1.58</v>
      </c>
      <c r="AI4035" s="209">
        <v>0.26300000000000001</v>
      </c>
      <c r="AJ4035" s="20"/>
      <c r="AK4035" s="20"/>
      <c r="AL4035" s="20"/>
      <c r="AM4035" s="209">
        <v>0.53900000000000003</v>
      </c>
      <c r="AN4035" s="209">
        <v>0.73499999999999999</v>
      </c>
      <c r="AO4035" s="209">
        <v>2.7650000000000001</v>
      </c>
      <c r="AP4035" s="209">
        <v>2.637</v>
      </c>
      <c r="AQ4035" s="209">
        <v>2.15</v>
      </c>
      <c r="AR4035" s="209">
        <v>3.964</v>
      </c>
      <c r="AS4035" s="209">
        <v>2.1019999999999999</v>
      </c>
      <c r="AT4035" s="20"/>
      <c r="AU4035" s="209">
        <v>1.3</v>
      </c>
      <c r="AV4035" s="20"/>
      <c r="AW4035" s="20"/>
      <c r="AX4035" s="20"/>
      <c r="AY4035" s="20"/>
      <c r="AZ4035" s="209">
        <v>0.7</v>
      </c>
      <c r="BA4035" s="209">
        <v>2.2930000000000001</v>
      </c>
      <c r="BB4035" s="21">
        <f t="shared" si="456"/>
        <v>5.4960000000000004</v>
      </c>
      <c r="BC4035" s="21">
        <f>BF4035</f>
        <v>12.1</v>
      </c>
      <c r="BD4035" s="22">
        <f t="shared" si="457"/>
        <v>7.3870967741935489</v>
      </c>
      <c r="BE4035" s="21">
        <f>BC4035-BD4035</f>
        <v>4.7129032258064507</v>
      </c>
      <c r="BF4035" s="90">
        <v>12.1</v>
      </c>
      <c r="BG4035" s="10">
        <v>6</v>
      </c>
      <c r="BH4035" s="21">
        <f t="shared" si="458"/>
        <v>9.0023999999999989E-3</v>
      </c>
      <c r="BI4035" s="22">
        <f t="shared" si="458"/>
        <v>5.4960000000000009E-3</v>
      </c>
      <c r="BJ4035" s="21">
        <f>BH4035-BI4035</f>
        <v>3.5063999999999981E-3</v>
      </c>
      <c r="BK4035" s="21">
        <v>2.7007199999999995E-2</v>
      </c>
      <c r="BL4035" s="22">
        <v>1.6488000000000003E-2</v>
      </c>
      <c r="BM4035" s="21">
        <v>1.0519199999999992E-2</v>
      </c>
      <c r="BN4035" s="21">
        <f t="shared" si="455"/>
        <v>0.10802879999999998</v>
      </c>
      <c r="BO4035" s="22">
        <f t="shared" si="455"/>
        <v>6.5952000000000011E-2</v>
      </c>
      <c r="BP4035" s="21">
        <f t="shared" si="455"/>
        <v>4.207679999999997E-2</v>
      </c>
    </row>
    <row r="4036" spans="1:68" ht="11.1" hidden="1" customHeight="1" outlineLevel="2" x14ac:dyDescent="0.2">
      <c r="A4036" s="10"/>
      <c r="B4036" s="18"/>
      <c r="C4036" s="18"/>
      <c r="D4036" s="18"/>
      <c r="E4036" s="23" t="s">
        <v>3483</v>
      </c>
      <c r="F4036" s="208">
        <v>4.8010000000000002</v>
      </c>
      <c r="G4036" s="24"/>
      <c r="H4036" s="208">
        <v>4.2830000000000004</v>
      </c>
      <c r="I4036" s="24"/>
      <c r="J4036" s="24"/>
      <c r="K4036" s="208">
        <v>0.88300000000000001</v>
      </c>
      <c r="L4036" s="24"/>
      <c r="M4036" s="24"/>
      <c r="N4036" s="24"/>
      <c r="O4036" s="24"/>
      <c r="P4036" s="208">
        <v>0.66300000000000003</v>
      </c>
      <c r="Q4036" s="208">
        <v>2.4079999999999999</v>
      </c>
      <c r="R4036" s="208">
        <v>1.758</v>
      </c>
      <c r="S4036" s="208">
        <v>4.0540000000000003</v>
      </c>
      <c r="T4036" s="208">
        <v>2.5</v>
      </c>
      <c r="U4036" s="208">
        <v>1.7270000000000001</v>
      </c>
      <c r="V4036" s="208">
        <v>0.97199999999999998</v>
      </c>
      <c r="W4036" s="208">
        <v>0.29099999999999998</v>
      </c>
      <c r="X4036" s="24"/>
      <c r="Y4036" s="24"/>
      <c r="Z4036" s="24"/>
      <c r="AA4036" s="208">
        <v>4.2999999999999997E-2</v>
      </c>
      <c r="AB4036" s="24"/>
      <c r="AC4036" s="208">
        <v>3</v>
      </c>
      <c r="AD4036" s="208">
        <v>5.4960000000000004</v>
      </c>
      <c r="AE4036" s="208">
        <v>3.2989999999999999</v>
      </c>
      <c r="AF4036" s="208">
        <v>2.2949999999999999</v>
      </c>
      <c r="AG4036" s="208">
        <v>1.5</v>
      </c>
      <c r="AH4036" s="208">
        <v>1.58</v>
      </c>
      <c r="AI4036" s="208">
        <v>0.26300000000000001</v>
      </c>
      <c r="AJ4036" s="24"/>
      <c r="AK4036" s="24"/>
      <c r="AL4036" s="24"/>
      <c r="AM4036" s="208">
        <v>0.53900000000000003</v>
      </c>
      <c r="AN4036" s="208">
        <v>0.73499999999999999</v>
      </c>
      <c r="AO4036" s="208">
        <v>2.7650000000000001</v>
      </c>
      <c r="AP4036" s="208">
        <v>2.637</v>
      </c>
      <c r="AQ4036" s="208">
        <v>2.15</v>
      </c>
      <c r="AR4036" s="208">
        <v>3.964</v>
      </c>
      <c r="AS4036" s="208">
        <v>2.1019999999999999</v>
      </c>
      <c r="AT4036" s="24"/>
      <c r="AU4036" s="208">
        <v>1.3</v>
      </c>
      <c r="AV4036" s="24"/>
      <c r="AW4036" s="24"/>
      <c r="AX4036" s="24"/>
      <c r="AY4036" s="24"/>
      <c r="AZ4036" s="208">
        <v>0.7</v>
      </c>
      <c r="BA4036" s="208">
        <v>2.2930000000000001</v>
      </c>
      <c r="BB4036" s="21">
        <f t="shared" si="456"/>
        <v>5.4960000000000004</v>
      </c>
      <c r="BC4036" s="21"/>
      <c r="BD4036" s="22">
        <f t="shared" si="457"/>
        <v>7.3870967741935489</v>
      </c>
      <c r="BE4036" s="21"/>
      <c r="BF4036" s="21"/>
      <c r="BG4036" s="10"/>
      <c r="BH4036" s="21">
        <f t="shared" si="458"/>
        <v>0</v>
      </c>
      <c r="BI4036" s="22">
        <f t="shared" si="458"/>
        <v>5.4960000000000009E-3</v>
      </c>
      <c r="BJ4036" s="21"/>
      <c r="BK4036" s="21">
        <v>0</v>
      </c>
      <c r="BL4036" s="22">
        <v>1.6488000000000003E-2</v>
      </c>
      <c r="BM4036" s="21"/>
      <c r="BN4036" s="21">
        <f t="shared" si="455"/>
        <v>0</v>
      </c>
      <c r="BO4036" s="22">
        <f t="shared" si="455"/>
        <v>6.5952000000000011E-2</v>
      </c>
      <c r="BP4036" s="21">
        <f t="shared" si="455"/>
        <v>0</v>
      </c>
    </row>
    <row r="4037" spans="1:68" ht="11.1" hidden="1" customHeight="1" outlineLevel="1" collapsed="1" x14ac:dyDescent="0.2">
      <c r="A4037" s="10"/>
      <c r="B4037" s="18"/>
      <c r="C4037" s="18"/>
      <c r="D4037" s="18"/>
      <c r="E4037" s="19" t="s">
        <v>3484</v>
      </c>
      <c r="F4037" s="209">
        <v>2</v>
      </c>
      <c r="G4037" s="20"/>
      <c r="H4037" s="20"/>
      <c r="I4037" s="240">
        <v>6.9050000000000002</v>
      </c>
      <c r="J4037" s="240"/>
      <c r="K4037" s="20"/>
      <c r="L4037" s="20"/>
      <c r="M4037" s="20"/>
      <c r="N4037" s="20"/>
      <c r="O4037" s="20"/>
      <c r="P4037" s="209">
        <v>4.17</v>
      </c>
      <c r="Q4037" s="20"/>
      <c r="R4037" s="209">
        <v>3.8849999999999998</v>
      </c>
      <c r="S4037" s="209">
        <v>7.851</v>
      </c>
      <c r="T4037" s="209">
        <v>3.8759999999999999</v>
      </c>
      <c r="U4037" s="209">
        <v>0.3</v>
      </c>
      <c r="V4037" s="209">
        <v>4.6340000000000003</v>
      </c>
      <c r="W4037" s="20"/>
      <c r="X4037" s="20"/>
      <c r="Y4037" s="20"/>
      <c r="Z4037" s="20"/>
      <c r="AA4037" s="20"/>
      <c r="AB4037" s="20"/>
      <c r="AC4037" s="209">
        <v>5.6029999999999998</v>
      </c>
      <c r="AD4037" s="209">
        <v>5.0259999999999998</v>
      </c>
      <c r="AE4037" s="209">
        <v>3</v>
      </c>
      <c r="AF4037" s="209">
        <v>1.554</v>
      </c>
      <c r="AG4037" s="209">
        <v>4.2140000000000004</v>
      </c>
      <c r="AH4037" s="209">
        <v>3</v>
      </c>
      <c r="AI4037" s="20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  <c r="BA4037" s="20"/>
      <c r="BB4037" s="21">
        <f t="shared" si="456"/>
        <v>7.851</v>
      </c>
      <c r="BC4037" s="21">
        <f>BD4037</f>
        <v>10.55241935483871</v>
      </c>
      <c r="BD4037" s="22">
        <f t="shared" si="457"/>
        <v>10.55241935483871</v>
      </c>
      <c r="BE4037" s="21">
        <f>BC4037-BD4037</f>
        <v>0</v>
      </c>
      <c r="BF4037" s="21"/>
      <c r="BG4037" s="10">
        <v>6</v>
      </c>
      <c r="BH4037" s="21">
        <f t="shared" si="458"/>
        <v>7.8510000000000003E-3</v>
      </c>
      <c r="BI4037" s="22">
        <f t="shared" si="458"/>
        <v>7.8510000000000003E-3</v>
      </c>
      <c r="BJ4037" s="21">
        <f>BH4037-BI4037</f>
        <v>0</v>
      </c>
      <c r="BK4037" s="21">
        <v>2.3553000000000001E-2</v>
      </c>
      <c r="BL4037" s="22">
        <v>2.3553000000000001E-2</v>
      </c>
      <c r="BM4037" s="21">
        <v>0</v>
      </c>
      <c r="BN4037" s="21">
        <f t="shared" si="455"/>
        <v>9.4212000000000004E-2</v>
      </c>
      <c r="BO4037" s="22">
        <f t="shared" si="455"/>
        <v>9.4212000000000004E-2</v>
      </c>
      <c r="BP4037" s="21">
        <f t="shared" si="455"/>
        <v>0</v>
      </c>
    </row>
    <row r="4038" spans="1:68" ht="11.1" hidden="1" customHeight="1" outlineLevel="2" x14ac:dyDescent="0.2">
      <c r="A4038" s="10"/>
      <c r="B4038" s="18"/>
      <c r="C4038" s="18"/>
      <c r="D4038" s="18"/>
      <c r="E4038" s="23" t="s">
        <v>3485</v>
      </c>
      <c r="F4038" s="208">
        <v>2</v>
      </c>
      <c r="G4038" s="24"/>
      <c r="H4038" s="24"/>
      <c r="I4038" s="239">
        <v>6.9050000000000002</v>
      </c>
      <c r="J4038" s="239"/>
      <c r="K4038" s="24"/>
      <c r="L4038" s="24"/>
      <c r="M4038" s="24"/>
      <c r="N4038" s="24"/>
      <c r="O4038" s="24"/>
      <c r="P4038" s="208">
        <v>4.17</v>
      </c>
      <c r="Q4038" s="24"/>
      <c r="R4038" s="208">
        <v>3.8849999999999998</v>
      </c>
      <c r="S4038" s="208">
        <v>7.851</v>
      </c>
      <c r="T4038" s="208">
        <v>3.8759999999999999</v>
      </c>
      <c r="U4038" s="208">
        <v>0.3</v>
      </c>
      <c r="V4038" s="208">
        <v>4.6340000000000003</v>
      </c>
      <c r="W4038" s="24"/>
      <c r="X4038" s="24"/>
      <c r="Y4038" s="24"/>
      <c r="Z4038" s="24"/>
      <c r="AA4038" s="24"/>
      <c r="AB4038" s="24"/>
      <c r="AC4038" s="208">
        <v>5.6029999999999998</v>
      </c>
      <c r="AD4038" s="208">
        <v>5.0259999999999998</v>
      </c>
      <c r="AE4038" s="208">
        <v>3</v>
      </c>
      <c r="AF4038" s="208">
        <v>1.554</v>
      </c>
      <c r="AG4038" s="208">
        <v>4.2140000000000004</v>
      </c>
      <c r="AH4038" s="208">
        <v>3</v>
      </c>
      <c r="AI4038" s="24"/>
      <c r="AJ4038" s="24"/>
      <c r="AK4038" s="24"/>
      <c r="AL4038" s="24"/>
      <c r="AM4038" s="24"/>
      <c r="AN4038" s="24"/>
      <c r="AO4038" s="24"/>
      <c r="AP4038" s="24"/>
      <c r="AQ4038" s="24"/>
      <c r="AR4038" s="24"/>
      <c r="AS4038" s="24"/>
      <c r="AT4038" s="24"/>
      <c r="AU4038" s="24"/>
      <c r="AV4038" s="24"/>
      <c r="AW4038" s="24"/>
      <c r="AX4038" s="24"/>
      <c r="AY4038" s="24"/>
      <c r="AZ4038" s="24"/>
      <c r="BA4038" s="24"/>
      <c r="BB4038" s="21">
        <f t="shared" si="456"/>
        <v>7.851</v>
      </c>
      <c r="BC4038" s="21"/>
      <c r="BD4038" s="22">
        <f t="shared" si="457"/>
        <v>10.55241935483871</v>
      </c>
      <c r="BE4038" s="21"/>
      <c r="BF4038" s="21"/>
      <c r="BG4038" s="10"/>
      <c r="BH4038" s="21">
        <f t="shared" si="458"/>
        <v>0</v>
      </c>
      <c r="BI4038" s="22">
        <f t="shared" si="458"/>
        <v>7.8510000000000003E-3</v>
      </c>
      <c r="BJ4038" s="21"/>
      <c r="BK4038" s="21">
        <v>0</v>
      </c>
      <c r="BL4038" s="22">
        <v>2.3553000000000001E-2</v>
      </c>
      <c r="BM4038" s="21"/>
      <c r="BN4038" s="21">
        <f t="shared" si="455"/>
        <v>0</v>
      </c>
      <c r="BO4038" s="22">
        <f t="shared" si="455"/>
        <v>9.4212000000000004E-2</v>
      </c>
      <c r="BP4038" s="21">
        <f t="shared" si="455"/>
        <v>0</v>
      </c>
    </row>
    <row r="4039" spans="1:68" ht="11.1" hidden="1" customHeight="1" outlineLevel="1" collapsed="1" x14ac:dyDescent="0.2">
      <c r="A4039" s="10"/>
      <c r="B4039" s="18"/>
      <c r="C4039" s="18"/>
      <c r="D4039" s="18"/>
      <c r="E4039" s="19" t="s">
        <v>3486</v>
      </c>
      <c r="F4039" s="209">
        <v>8.2870000000000008</v>
      </c>
      <c r="G4039" s="20"/>
      <c r="H4039" s="20"/>
      <c r="I4039" s="20"/>
      <c r="J4039" s="20"/>
      <c r="K4039" s="209">
        <v>11.404999999999999</v>
      </c>
      <c r="L4039" s="20"/>
      <c r="M4039" s="20"/>
      <c r="N4039" s="20"/>
      <c r="O4039" s="20"/>
      <c r="P4039" s="209">
        <v>3.1360000000000001</v>
      </c>
      <c r="Q4039" s="20"/>
      <c r="R4039" s="209">
        <v>5.3010000000000002</v>
      </c>
      <c r="S4039" s="209">
        <v>11.94</v>
      </c>
      <c r="T4039" s="209">
        <v>5.016</v>
      </c>
      <c r="U4039" s="209">
        <v>3.415</v>
      </c>
      <c r="V4039" s="20"/>
      <c r="W4039" s="20"/>
      <c r="X4039" s="20"/>
      <c r="Y4039" s="20"/>
      <c r="Z4039" s="20"/>
      <c r="AA4039" s="20"/>
      <c r="AB4039" s="20"/>
      <c r="AC4039" s="209">
        <v>7.8579999999999997</v>
      </c>
      <c r="AD4039" s="209">
        <v>8.77</v>
      </c>
      <c r="AE4039" s="209">
        <v>5.5359999999999996</v>
      </c>
      <c r="AF4039" s="209">
        <v>5.8029999999999999</v>
      </c>
      <c r="AG4039" s="209">
        <v>2.488</v>
      </c>
      <c r="AH4039" s="209">
        <v>1.7170000000000001</v>
      </c>
      <c r="AI4039" s="209">
        <v>0.69899999999999995</v>
      </c>
      <c r="AJ4039" s="20"/>
      <c r="AK4039" s="20"/>
      <c r="AL4039" s="20"/>
      <c r="AM4039" s="20"/>
      <c r="AN4039" s="209">
        <v>3.508</v>
      </c>
      <c r="AO4039" s="209">
        <v>5.0179999999999998</v>
      </c>
      <c r="AP4039" s="209">
        <v>6.2930000000000001</v>
      </c>
      <c r="AQ4039" s="209">
        <v>6.907</v>
      </c>
      <c r="AR4039" s="209">
        <v>5.6929999999999996</v>
      </c>
      <c r="AS4039" s="209">
        <v>3.5</v>
      </c>
      <c r="AT4039" s="209">
        <v>3.085</v>
      </c>
      <c r="AU4039" s="209">
        <v>0.86799999999999999</v>
      </c>
      <c r="AV4039" s="20"/>
      <c r="AW4039" s="20"/>
      <c r="AX4039" s="20"/>
      <c r="AY4039" s="20"/>
      <c r="AZ4039" s="209">
        <v>3.125</v>
      </c>
      <c r="BA4039" s="209">
        <v>4.58</v>
      </c>
      <c r="BB4039" s="21">
        <f t="shared" si="456"/>
        <v>11.94</v>
      </c>
      <c r="BC4039" s="21">
        <f>BF4039</f>
        <v>22.2</v>
      </c>
      <c r="BD4039" s="22">
        <f t="shared" si="457"/>
        <v>16.048387096774192</v>
      </c>
      <c r="BE4039" s="21">
        <f>BC4039-BD4039</f>
        <v>6.1516129032258071</v>
      </c>
      <c r="BF4039" s="90">
        <v>22.2</v>
      </c>
      <c r="BG4039" s="10">
        <v>6</v>
      </c>
      <c r="BH4039" s="21">
        <f t="shared" si="458"/>
        <v>1.6516799999999998E-2</v>
      </c>
      <c r="BI4039" s="22">
        <f t="shared" si="458"/>
        <v>1.1939999999999997E-2</v>
      </c>
      <c r="BJ4039" s="21">
        <f>BH4039-BI4039</f>
        <v>4.5768000000000007E-3</v>
      </c>
      <c r="BK4039" s="21">
        <v>4.9550399999999994E-2</v>
      </c>
      <c r="BL4039" s="22">
        <v>3.5819999999999991E-2</v>
      </c>
      <c r="BM4039" s="21">
        <v>1.3730400000000004E-2</v>
      </c>
      <c r="BN4039" s="21">
        <f t="shared" si="455"/>
        <v>0.19820159999999998</v>
      </c>
      <c r="BO4039" s="22">
        <f t="shared" si="455"/>
        <v>0.14327999999999996</v>
      </c>
      <c r="BP4039" s="21">
        <f t="shared" si="455"/>
        <v>5.4921600000000015E-2</v>
      </c>
    </row>
    <row r="4040" spans="1:68" ht="11.1" hidden="1" customHeight="1" outlineLevel="2" x14ac:dyDescent="0.2">
      <c r="A4040" s="10"/>
      <c r="B4040" s="18"/>
      <c r="C4040" s="18"/>
      <c r="D4040" s="18"/>
      <c r="E4040" s="23" t="s">
        <v>3487</v>
      </c>
      <c r="F4040" s="208">
        <v>8.2870000000000008</v>
      </c>
      <c r="G4040" s="24"/>
      <c r="H4040" s="24"/>
      <c r="I4040" s="24"/>
      <c r="J4040" s="24"/>
      <c r="K4040" s="208">
        <v>11.404999999999999</v>
      </c>
      <c r="L4040" s="24"/>
      <c r="M4040" s="24"/>
      <c r="N4040" s="24"/>
      <c r="O4040" s="24"/>
      <c r="P4040" s="208">
        <v>3.1360000000000001</v>
      </c>
      <c r="Q4040" s="24"/>
      <c r="R4040" s="208">
        <v>5.3010000000000002</v>
      </c>
      <c r="S4040" s="208">
        <v>11.94</v>
      </c>
      <c r="T4040" s="208">
        <v>5.016</v>
      </c>
      <c r="U4040" s="208">
        <v>3.415</v>
      </c>
      <c r="V4040" s="24"/>
      <c r="W4040" s="24"/>
      <c r="X4040" s="24"/>
      <c r="Y4040" s="24"/>
      <c r="Z4040" s="24"/>
      <c r="AA4040" s="24"/>
      <c r="AB4040" s="24"/>
      <c r="AC4040" s="208">
        <v>7.8579999999999997</v>
      </c>
      <c r="AD4040" s="208">
        <v>8.77</v>
      </c>
      <c r="AE4040" s="208">
        <v>5.5359999999999996</v>
      </c>
      <c r="AF4040" s="208">
        <v>5.8029999999999999</v>
      </c>
      <c r="AG4040" s="208">
        <v>2.488</v>
      </c>
      <c r="AH4040" s="208">
        <v>1.7170000000000001</v>
      </c>
      <c r="AI4040" s="208">
        <v>0.69899999999999995</v>
      </c>
      <c r="AJ4040" s="24"/>
      <c r="AK4040" s="24"/>
      <c r="AL4040" s="24"/>
      <c r="AM4040" s="24"/>
      <c r="AN4040" s="208">
        <v>3.508</v>
      </c>
      <c r="AO4040" s="208">
        <v>5.0179999999999998</v>
      </c>
      <c r="AP4040" s="208">
        <v>6.2930000000000001</v>
      </c>
      <c r="AQ4040" s="208">
        <v>6.907</v>
      </c>
      <c r="AR4040" s="208">
        <v>5.6929999999999996</v>
      </c>
      <c r="AS4040" s="208">
        <v>3.5</v>
      </c>
      <c r="AT4040" s="208">
        <v>3.085</v>
      </c>
      <c r="AU4040" s="208">
        <v>0.86799999999999999</v>
      </c>
      <c r="AV4040" s="24"/>
      <c r="AW4040" s="24"/>
      <c r="AX4040" s="24"/>
      <c r="AY4040" s="24"/>
      <c r="AZ4040" s="208">
        <v>3.125</v>
      </c>
      <c r="BA4040" s="208">
        <v>4.58</v>
      </c>
      <c r="BB4040" s="21">
        <f t="shared" si="456"/>
        <v>11.94</v>
      </c>
      <c r="BC4040" s="21"/>
      <c r="BD4040" s="22">
        <f t="shared" si="457"/>
        <v>16.048387096774192</v>
      </c>
      <c r="BE4040" s="21"/>
      <c r="BF4040" s="21"/>
      <c r="BG4040" s="10"/>
      <c r="BH4040" s="21">
        <f t="shared" si="458"/>
        <v>0</v>
      </c>
      <c r="BI4040" s="22">
        <f t="shared" si="458"/>
        <v>1.1939999999999997E-2</v>
      </c>
      <c r="BJ4040" s="21"/>
      <c r="BK4040" s="21">
        <v>0</v>
      </c>
      <c r="BL4040" s="22">
        <v>3.5819999999999991E-2</v>
      </c>
      <c r="BM4040" s="21"/>
      <c r="BN4040" s="21">
        <f t="shared" si="455"/>
        <v>0</v>
      </c>
      <c r="BO4040" s="22">
        <f t="shared" si="455"/>
        <v>0.14327999999999996</v>
      </c>
      <c r="BP4040" s="21">
        <f t="shared" si="455"/>
        <v>0</v>
      </c>
    </row>
    <row r="4041" spans="1:68" ht="11.1" hidden="1" customHeight="1" outlineLevel="1" collapsed="1" x14ac:dyDescent="0.2">
      <c r="A4041" s="10"/>
      <c r="B4041" s="18"/>
      <c r="C4041" s="18"/>
      <c r="D4041" s="18"/>
      <c r="E4041" s="19" t="s">
        <v>3488</v>
      </c>
      <c r="F4041" s="209">
        <v>18.254000000000001</v>
      </c>
      <c r="G4041" s="209">
        <v>12.887</v>
      </c>
      <c r="H4041" s="209">
        <v>9.3239999999999998</v>
      </c>
      <c r="I4041" s="20"/>
      <c r="J4041" s="20"/>
      <c r="K4041" s="209">
        <v>8.2379999999999995</v>
      </c>
      <c r="L4041" s="20"/>
      <c r="M4041" s="20"/>
      <c r="N4041" s="20"/>
      <c r="O4041" s="20"/>
      <c r="P4041" s="20"/>
      <c r="Q4041" s="209">
        <v>11.755000000000001</v>
      </c>
      <c r="R4041" s="209">
        <v>13.379</v>
      </c>
      <c r="S4041" s="209">
        <v>14.074999999999999</v>
      </c>
      <c r="T4041" s="209">
        <v>15.664</v>
      </c>
      <c r="U4041" s="209">
        <v>9.2390000000000008</v>
      </c>
      <c r="V4041" s="209">
        <v>6.2670000000000003</v>
      </c>
      <c r="W4041" s="20"/>
      <c r="X4041" s="20"/>
      <c r="Y4041" s="20"/>
      <c r="Z4041" s="20"/>
      <c r="AA4041" s="20"/>
      <c r="AB4041" s="209">
        <v>5.4729999999999999</v>
      </c>
      <c r="AC4041" s="209">
        <v>13.122999999999999</v>
      </c>
      <c r="AD4041" s="209">
        <v>15.494</v>
      </c>
      <c r="AE4041" s="209">
        <v>16.843</v>
      </c>
      <c r="AF4041" s="209">
        <v>13.945</v>
      </c>
      <c r="AG4041" s="209">
        <v>7.9649999999999999</v>
      </c>
      <c r="AH4041" s="209">
        <v>5.2050000000000001</v>
      </c>
      <c r="AI4041" s="20"/>
      <c r="AJ4041" s="20"/>
      <c r="AK4041" s="20"/>
      <c r="AL4041" s="20"/>
      <c r="AM4041" s="20"/>
      <c r="AN4041" s="209">
        <v>5.4509999999999996</v>
      </c>
      <c r="AO4041" s="209">
        <v>11.311999999999999</v>
      </c>
      <c r="AP4041" s="209">
        <v>21.722999999999999</v>
      </c>
      <c r="AQ4041" s="209">
        <v>19.501000000000001</v>
      </c>
      <c r="AR4041" s="209">
        <v>17.690000000000001</v>
      </c>
      <c r="AS4041" s="209">
        <v>12.625999999999999</v>
      </c>
      <c r="AT4041" s="209">
        <v>6.702</v>
      </c>
      <c r="AU4041" s="209">
        <v>0.379</v>
      </c>
      <c r="AV4041" s="20"/>
      <c r="AW4041" s="209">
        <v>0.23300000000000001</v>
      </c>
      <c r="AX4041" s="20"/>
      <c r="AY4041" s="20"/>
      <c r="AZ4041" s="209">
        <v>5.4119999999999999</v>
      </c>
      <c r="BA4041" s="209">
        <v>12.744999999999999</v>
      </c>
      <c r="BB4041" s="56">
        <f>BB4042+BB4043</f>
        <v>22.343</v>
      </c>
      <c r="BC4041" s="21">
        <f>BF4041</f>
        <v>36.979999999999997</v>
      </c>
      <c r="BD4041" s="22">
        <f t="shared" si="457"/>
        <v>30.030913978494624</v>
      </c>
      <c r="BE4041" s="21">
        <f>BC4041-BD4041</f>
        <v>6.9490860215053729</v>
      </c>
      <c r="BF4041" s="90">
        <v>36.979999999999997</v>
      </c>
      <c r="BG4041" s="10">
        <v>6</v>
      </c>
      <c r="BH4041" s="21">
        <f t="shared" si="458"/>
        <v>2.7513119999999999E-2</v>
      </c>
      <c r="BI4041" s="22">
        <f t="shared" si="458"/>
        <v>2.2342999999999998E-2</v>
      </c>
      <c r="BJ4041" s="21">
        <f>BH4041-BI4041</f>
        <v>5.1701200000000003E-3</v>
      </c>
      <c r="BK4041" s="21">
        <v>8.2539359999999992E-2</v>
      </c>
      <c r="BL4041" s="22">
        <v>6.7028999999999991E-2</v>
      </c>
      <c r="BM4041" s="21">
        <v>1.5510360000000001E-2</v>
      </c>
      <c r="BN4041" s="21">
        <f t="shared" si="455"/>
        <v>0.33015743999999997</v>
      </c>
      <c r="BO4041" s="22">
        <f t="shared" si="455"/>
        <v>0.26811599999999997</v>
      </c>
      <c r="BP4041" s="21">
        <f t="shared" si="455"/>
        <v>6.2041440000000003E-2</v>
      </c>
    </row>
    <row r="4042" spans="1:68" ht="11.1" hidden="1" customHeight="1" outlineLevel="2" x14ac:dyDescent="0.2">
      <c r="A4042" s="10"/>
      <c r="B4042" s="18"/>
      <c r="C4042" s="18"/>
      <c r="D4042" s="18"/>
      <c r="E4042" s="23" t="s">
        <v>3489</v>
      </c>
      <c r="F4042" s="24"/>
      <c r="G4042" s="24"/>
      <c r="H4042" s="24"/>
      <c r="I4042" s="24"/>
      <c r="J4042" s="24"/>
      <c r="K4042" s="24"/>
      <c r="L4042" s="24"/>
      <c r="M4042" s="24"/>
      <c r="N4042" s="24"/>
      <c r="O4042" s="24"/>
      <c r="P4042" s="24"/>
      <c r="Q4042" s="24"/>
      <c r="R4042" s="24"/>
      <c r="S4042" s="24"/>
      <c r="T4042" s="24"/>
      <c r="U4042" s="24"/>
      <c r="V4042" s="24"/>
      <c r="W4042" s="24"/>
      <c r="X4042" s="24"/>
      <c r="Y4042" s="24"/>
      <c r="Z4042" s="24"/>
      <c r="AA4042" s="24"/>
      <c r="AB4042" s="24"/>
      <c r="AC4042" s="24"/>
      <c r="AD4042" s="24"/>
      <c r="AE4042" s="24"/>
      <c r="AF4042" s="24"/>
      <c r="AG4042" s="24"/>
      <c r="AH4042" s="24"/>
      <c r="AI4042" s="24"/>
      <c r="AJ4042" s="24"/>
      <c r="AK4042" s="24"/>
      <c r="AL4042" s="24"/>
      <c r="AM4042" s="24"/>
      <c r="AN4042" s="208">
        <v>0.129</v>
      </c>
      <c r="AO4042" s="208">
        <v>0.85599999999999998</v>
      </c>
      <c r="AP4042" s="208">
        <v>1.022</v>
      </c>
      <c r="AQ4042" s="208">
        <v>1.0760000000000001</v>
      </c>
      <c r="AR4042" s="208">
        <v>0.94099999999999995</v>
      </c>
      <c r="AS4042" s="208">
        <v>0.76200000000000001</v>
      </c>
      <c r="AT4042" s="208">
        <v>0.51300000000000001</v>
      </c>
      <c r="AU4042" s="208">
        <v>0.379</v>
      </c>
      <c r="AV4042" s="24"/>
      <c r="AW4042" s="208">
        <v>0.23300000000000001</v>
      </c>
      <c r="AX4042" s="24"/>
      <c r="AY4042" s="24"/>
      <c r="AZ4042" s="208">
        <v>1.1739999999999999</v>
      </c>
      <c r="BA4042" s="208">
        <v>1.6419999999999999</v>
      </c>
      <c r="BB4042" s="21">
        <f t="shared" si="456"/>
        <v>1.6419999999999999</v>
      </c>
      <c r="BC4042" s="21"/>
      <c r="BD4042" s="22">
        <f t="shared" si="457"/>
        <v>2.206989247311828</v>
      </c>
      <c r="BE4042" s="21"/>
      <c r="BF4042" s="21"/>
      <c r="BG4042" s="10"/>
      <c r="BH4042" s="21">
        <f t="shared" si="458"/>
        <v>0</v>
      </c>
      <c r="BI4042" s="22">
        <f t="shared" si="458"/>
        <v>1.642E-3</v>
      </c>
      <c r="BJ4042" s="21"/>
      <c r="BK4042" s="21">
        <v>0</v>
      </c>
      <c r="BL4042" s="22">
        <v>4.9259999999999998E-3</v>
      </c>
      <c r="BM4042" s="21"/>
      <c r="BN4042" s="21">
        <f t="shared" si="455"/>
        <v>0</v>
      </c>
      <c r="BO4042" s="22">
        <f t="shared" si="455"/>
        <v>1.9703999999999999E-2</v>
      </c>
      <c r="BP4042" s="21">
        <f t="shared" si="455"/>
        <v>0</v>
      </c>
    </row>
    <row r="4043" spans="1:68" ht="11.1" hidden="1" customHeight="1" outlineLevel="2" x14ac:dyDescent="0.2">
      <c r="A4043" s="10"/>
      <c r="B4043" s="18"/>
      <c r="C4043" s="18"/>
      <c r="D4043" s="18"/>
      <c r="E4043" s="23" t="s">
        <v>3490</v>
      </c>
      <c r="F4043" s="208">
        <v>18.254000000000001</v>
      </c>
      <c r="G4043" s="208">
        <v>12.887</v>
      </c>
      <c r="H4043" s="208">
        <v>9.3239999999999998</v>
      </c>
      <c r="I4043" s="24"/>
      <c r="J4043" s="24"/>
      <c r="K4043" s="208">
        <v>8.2379999999999995</v>
      </c>
      <c r="L4043" s="24"/>
      <c r="M4043" s="24"/>
      <c r="N4043" s="24"/>
      <c r="O4043" s="24"/>
      <c r="P4043" s="24"/>
      <c r="Q4043" s="208">
        <v>11.755000000000001</v>
      </c>
      <c r="R4043" s="208">
        <v>13.379</v>
      </c>
      <c r="S4043" s="208">
        <v>14.074999999999999</v>
      </c>
      <c r="T4043" s="208">
        <v>15.664</v>
      </c>
      <c r="U4043" s="208">
        <v>9.2390000000000008</v>
      </c>
      <c r="V4043" s="208">
        <v>6.2670000000000003</v>
      </c>
      <c r="W4043" s="24"/>
      <c r="X4043" s="24"/>
      <c r="Y4043" s="24"/>
      <c r="Z4043" s="24"/>
      <c r="AA4043" s="24"/>
      <c r="AB4043" s="208">
        <v>5.4729999999999999</v>
      </c>
      <c r="AC4043" s="208">
        <v>13.122999999999999</v>
      </c>
      <c r="AD4043" s="208">
        <v>15.494</v>
      </c>
      <c r="AE4043" s="208">
        <v>16.843</v>
      </c>
      <c r="AF4043" s="208">
        <v>13.945</v>
      </c>
      <c r="AG4043" s="208">
        <v>7.9649999999999999</v>
      </c>
      <c r="AH4043" s="208">
        <v>5.2050000000000001</v>
      </c>
      <c r="AI4043" s="24"/>
      <c r="AJ4043" s="24"/>
      <c r="AK4043" s="24"/>
      <c r="AL4043" s="24"/>
      <c r="AM4043" s="24"/>
      <c r="AN4043" s="208">
        <v>5.3220000000000001</v>
      </c>
      <c r="AO4043" s="208">
        <v>10.456</v>
      </c>
      <c r="AP4043" s="208">
        <v>20.701000000000001</v>
      </c>
      <c r="AQ4043" s="208">
        <v>18.425000000000001</v>
      </c>
      <c r="AR4043" s="208">
        <v>16.748999999999999</v>
      </c>
      <c r="AS4043" s="208">
        <v>11.864000000000001</v>
      </c>
      <c r="AT4043" s="208">
        <v>6.1890000000000001</v>
      </c>
      <c r="AU4043" s="24"/>
      <c r="AV4043" s="24"/>
      <c r="AW4043" s="24"/>
      <c r="AX4043" s="24"/>
      <c r="AY4043" s="24"/>
      <c r="AZ4043" s="208">
        <v>4.2380000000000004</v>
      </c>
      <c r="BA4043" s="208">
        <v>11.103</v>
      </c>
      <c r="BB4043" s="21">
        <f t="shared" si="456"/>
        <v>20.701000000000001</v>
      </c>
      <c r="BC4043" s="21"/>
      <c r="BD4043" s="22">
        <f t="shared" si="457"/>
        <v>27.823924731182796</v>
      </c>
      <c r="BE4043" s="21"/>
      <c r="BF4043" s="21"/>
      <c r="BG4043" s="10"/>
      <c r="BH4043" s="21">
        <f t="shared" si="458"/>
        <v>0</v>
      </c>
      <c r="BI4043" s="22">
        <f t="shared" si="458"/>
        <v>2.0701000000000001E-2</v>
      </c>
      <c r="BJ4043" s="21"/>
      <c r="BK4043" s="21">
        <v>0</v>
      </c>
      <c r="BL4043" s="22">
        <v>6.2103000000000005E-2</v>
      </c>
      <c r="BM4043" s="21"/>
      <c r="BN4043" s="21">
        <f t="shared" ref="BN4043:BP4106" si="459">BK4043*4</f>
        <v>0</v>
      </c>
      <c r="BO4043" s="22">
        <f t="shared" si="459"/>
        <v>0.24841200000000002</v>
      </c>
      <c r="BP4043" s="21">
        <f t="shared" si="459"/>
        <v>0</v>
      </c>
    </row>
    <row r="4044" spans="1:68" ht="11.1" hidden="1" customHeight="1" outlineLevel="1" collapsed="1" x14ac:dyDescent="0.2">
      <c r="A4044" s="10"/>
      <c r="B4044" s="18"/>
      <c r="C4044" s="18"/>
      <c r="D4044" s="18"/>
      <c r="E4044" s="19" t="s">
        <v>3491</v>
      </c>
      <c r="F4044" s="209">
        <v>13.228999999999999</v>
      </c>
      <c r="G4044" s="209">
        <v>10.528</v>
      </c>
      <c r="H4044" s="209">
        <v>8.1460000000000008</v>
      </c>
      <c r="I4044" s="240">
        <v>6.4630000000000001</v>
      </c>
      <c r="J4044" s="240"/>
      <c r="K4044" s="209">
        <v>3.4420000000000002</v>
      </c>
      <c r="L4044" s="209">
        <v>2.1040000000000001</v>
      </c>
      <c r="M4044" s="209">
        <v>2.718</v>
      </c>
      <c r="N4044" s="209">
        <v>2.4590000000000001</v>
      </c>
      <c r="O4044" s="209">
        <v>5.1779999999999999</v>
      </c>
      <c r="P4044" s="209">
        <v>8.7140000000000004</v>
      </c>
      <c r="Q4044" s="209">
        <v>12.776999999999999</v>
      </c>
      <c r="R4044" s="209">
        <v>14.916</v>
      </c>
      <c r="S4044" s="209">
        <v>16.510000000000002</v>
      </c>
      <c r="T4044" s="209">
        <v>15.318</v>
      </c>
      <c r="U4044" s="209">
        <v>10.086</v>
      </c>
      <c r="V4044" s="209">
        <v>5.8559999999999999</v>
      </c>
      <c r="W4044" s="209">
        <v>2.16</v>
      </c>
      <c r="X4044" s="209">
        <v>8.3520000000000003</v>
      </c>
      <c r="Y4044" s="209">
        <v>8.9280000000000008</v>
      </c>
      <c r="Z4044" s="20"/>
      <c r="AA4044" s="209">
        <v>4.0229999999999997</v>
      </c>
      <c r="AB4044" s="209">
        <v>4.05</v>
      </c>
      <c r="AC4044" s="209">
        <v>8.4600000000000009</v>
      </c>
      <c r="AD4044" s="209">
        <v>15.606</v>
      </c>
      <c r="AE4044" s="209">
        <v>34.380000000000003</v>
      </c>
      <c r="AF4044" s="209">
        <v>0.3</v>
      </c>
      <c r="AG4044" s="209">
        <v>13.486000000000001</v>
      </c>
      <c r="AH4044" s="209">
        <v>6.5430000000000001</v>
      </c>
      <c r="AI4044" s="209">
        <v>4.8789999999999996</v>
      </c>
      <c r="AJ4044" s="209">
        <v>3.6859999999999999</v>
      </c>
      <c r="AK4044" s="209">
        <v>2.44</v>
      </c>
      <c r="AL4044" s="209">
        <v>2.3530000000000002</v>
      </c>
      <c r="AM4044" s="209">
        <v>3.3119999999999998</v>
      </c>
      <c r="AN4044" s="209">
        <v>10.534000000000001</v>
      </c>
      <c r="AO4044" s="209">
        <v>12.465999999999999</v>
      </c>
      <c r="AP4044" s="209">
        <v>19.923999999999999</v>
      </c>
      <c r="AQ4044" s="209">
        <v>15.996</v>
      </c>
      <c r="AR4044" s="209">
        <v>13.927</v>
      </c>
      <c r="AS4044" s="209">
        <v>11.000999999999999</v>
      </c>
      <c r="AT4044" s="209">
        <v>5.0449999999999999</v>
      </c>
      <c r="AU4044" s="209">
        <v>5.6070000000000002</v>
      </c>
      <c r="AV4044" s="209">
        <v>3.7010000000000001</v>
      </c>
      <c r="AW4044" s="209">
        <v>2.883</v>
      </c>
      <c r="AX4044" s="209">
        <v>2.1800000000000002</v>
      </c>
      <c r="AY4044" s="209">
        <v>2.4889999999999999</v>
      </c>
      <c r="AZ4044" s="209">
        <v>6</v>
      </c>
      <c r="BA4044" s="209">
        <v>20.786000000000001</v>
      </c>
      <c r="BB4044" s="21">
        <f t="shared" ref="BB4044:BB4107" si="460">MAX(F4044:BA4044)</f>
        <v>34.380000000000003</v>
      </c>
      <c r="BC4044" s="21">
        <f>BF4044</f>
        <v>58.8</v>
      </c>
      <c r="BD4044" s="22">
        <f t="shared" si="457"/>
        <v>46.20967741935484</v>
      </c>
      <c r="BE4044" s="21">
        <f>BC4044-BD4044</f>
        <v>12.590322580645157</v>
      </c>
      <c r="BF4044" s="90">
        <v>58.8</v>
      </c>
      <c r="BG4044" s="10">
        <v>5</v>
      </c>
      <c r="BH4044" s="21">
        <f t="shared" si="458"/>
        <v>4.37472E-2</v>
      </c>
      <c r="BI4044" s="22">
        <f t="shared" si="458"/>
        <v>3.4380000000000001E-2</v>
      </c>
      <c r="BJ4044" s="21">
        <f>BH4044-BI4044</f>
        <v>9.3671999999999991E-3</v>
      </c>
      <c r="BK4044" s="21">
        <v>0.13124160000000001</v>
      </c>
      <c r="BL4044" s="22">
        <v>0.10314000000000001</v>
      </c>
      <c r="BM4044" s="21">
        <v>2.8101600000000004E-2</v>
      </c>
      <c r="BN4044" s="21">
        <f t="shared" si="459"/>
        <v>0.52496640000000006</v>
      </c>
      <c r="BO4044" s="22">
        <f t="shared" si="459"/>
        <v>0.41256000000000004</v>
      </c>
      <c r="BP4044" s="21">
        <f t="shared" si="459"/>
        <v>0.11240640000000002</v>
      </c>
    </row>
    <row r="4045" spans="1:68" ht="11.1" hidden="1" customHeight="1" outlineLevel="2" x14ac:dyDescent="0.2">
      <c r="A4045" s="10"/>
      <c r="B4045" s="18"/>
      <c r="C4045" s="18"/>
      <c r="D4045" s="18"/>
      <c r="E4045" s="23" t="s">
        <v>3492</v>
      </c>
      <c r="F4045" s="208">
        <v>13.228999999999999</v>
      </c>
      <c r="G4045" s="208">
        <v>10.528</v>
      </c>
      <c r="H4045" s="208">
        <v>8.1460000000000008</v>
      </c>
      <c r="I4045" s="239">
        <v>6.4630000000000001</v>
      </c>
      <c r="J4045" s="239"/>
      <c r="K4045" s="208">
        <v>3.4420000000000002</v>
      </c>
      <c r="L4045" s="208">
        <v>2.1040000000000001</v>
      </c>
      <c r="M4045" s="208">
        <v>2.718</v>
      </c>
      <c r="N4045" s="208">
        <v>2.4590000000000001</v>
      </c>
      <c r="O4045" s="208">
        <v>5.1779999999999999</v>
      </c>
      <c r="P4045" s="208">
        <v>8.7140000000000004</v>
      </c>
      <c r="Q4045" s="208">
        <v>12.776999999999999</v>
      </c>
      <c r="R4045" s="208">
        <v>14.916</v>
      </c>
      <c r="S4045" s="208">
        <v>16.510000000000002</v>
      </c>
      <c r="T4045" s="208">
        <v>15.318</v>
      </c>
      <c r="U4045" s="208">
        <v>10.086</v>
      </c>
      <c r="V4045" s="208">
        <v>5.8559999999999999</v>
      </c>
      <c r="W4045" s="208">
        <v>2.16</v>
      </c>
      <c r="X4045" s="208">
        <v>8.3520000000000003</v>
      </c>
      <c r="Y4045" s="208">
        <v>8.9280000000000008</v>
      </c>
      <c r="Z4045" s="24"/>
      <c r="AA4045" s="208">
        <v>4.0229999999999997</v>
      </c>
      <c r="AB4045" s="208">
        <v>4.05</v>
      </c>
      <c r="AC4045" s="208">
        <v>8.4600000000000009</v>
      </c>
      <c r="AD4045" s="208">
        <v>15.606</v>
      </c>
      <c r="AE4045" s="208">
        <v>34.380000000000003</v>
      </c>
      <c r="AF4045" s="208">
        <v>0.3</v>
      </c>
      <c r="AG4045" s="208">
        <v>13.486000000000001</v>
      </c>
      <c r="AH4045" s="208">
        <v>6.5430000000000001</v>
      </c>
      <c r="AI4045" s="208">
        <v>4.8789999999999996</v>
      </c>
      <c r="AJ4045" s="208">
        <v>3.6859999999999999</v>
      </c>
      <c r="AK4045" s="208">
        <v>2.44</v>
      </c>
      <c r="AL4045" s="208">
        <v>2.3530000000000002</v>
      </c>
      <c r="AM4045" s="208">
        <v>3.3119999999999998</v>
      </c>
      <c r="AN4045" s="208">
        <v>10.534000000000001</v>
      </c>
      <c r="AO4045" s="208">
        <v>12.465999999999999</v>
      </c>
      <c r="AP4045" s="208">
        <v>19.923999999999999</v>
      </c>
      <c r="AQ4045" s="208">
        <v>15.996</v>
      </c>
      <c r="AR4045" s="208">
        <v>13.927</v>
      </c>
      <c r="AS4045" s="208">
        <v>11.000999999999999</v>
      </c>
      <c r="AT4045" s="208">
        <v>5.0449999999999999</v>
      </c>
      <c r="AU4045" s="208">
        <v>5.6070000000000002</v>
      </c>
      <c r="AV4045" s="208">
        <v>3.7010000000000001</v>
      </c>
      <c r="AW4045" s="208">
        <v>2.883</v>
      </c>
      <c r="AX4045" s="208">
        <v>2.1800000000000002</v>
      </c>
      <c r="AY4045" s="208">
        <v>2.4889999999999999</v>
      </c>
      <c r="AZ4045" s="208">
        <v>6</v>
      </c>
      <c r="BA4045" s="208">
        <v>20.786000000000001</v>
      </c>
      <c r="BB4045" s="21">
        <f t="shared" si="460"/>
        <v>34.380000000000003</v>
      </c>
      <c r="BC4045" s="21"/>
      <c r="BD4045" s="22">
        <f t="shared" si="457"/>
        <v>46.20967741935484</v>
      </c>
      <c r="BE4045" s="21"/>
      <c r="BF4045" s="21"/>
      <c r="BG4045" s="10"/>
      <c r="BH4045" s="21">
        <f t="shared" si="458"/>
        <v>0</v>
      </c>
      <c r="BI4045" s="22">
        <f t="shared" si="458"/>
        <v>3.4380000000000001E-2</v>
      </c>
      <c r="BJ4045" s="21"/>
      <c r="BK4045" s="21">
        <v>0</v>
      </c>
      <c r="BL4045" s="22">
        <v>0.10314000000000001</v>
      </c>
      <c r="BM4045" s="21"/>
      <c r="BN4045" s="21">
        <f t="shared" si="459"/>
        <v>0</v>
      </c>
      <c r="BO4045" s="22">
        <f t="shared" si="459"/>
        <v>0.41256000000000004</v>
      </c>
      <c r="BP4045" s="21">
        <f t="shared" si="459"/>
        <v>0</v>
      </c>
    </row>
    <row r="4046" spans="1:68" ht="11.1" hidden="1" customHeight="1" outlineLevel="1" collapsed="1" x14ac:dyDescent="0.2">
      <c r="A4046" s="10"/>
      <c r="B4046" s="18"/>
      <c r="C4046" s="18"/>
      <c r="D4046" s="18"/>
      <c r="E4046" s="19" t="s">
        <v>3493</v>
      </c>
      <c r="F4046" s="209">
        <v>11.41</v>
      </c>
      <c r="G4046" s="20"/>
      <c r="H4046" s="209">
        <v>5</v>
      </c>
      <c r="I4046" s="20"/>
      <c r="J4046" s="20"/>
      <c r="K4046" s="209">
        <v>3.0139999999999998</v>
      </c>
      <c r="L4046" s="20"/>
      <c r="M4046" s="20"/>
      <c r="N4046" s="20"/>
      <c r="O4046" s="20"/>
      <c r="P4046" s="209">
        <v>2.1160000000000001</v>
      </c>
      <c r="Q4046" s="209">
        <v>3.113</v>
      </c>
      <c r="R4046" s="209">
        <v>3.0870000000000002</v>
      </c>
      <c r="S4046" s="209">
        <v>4.3</v>
      </c>
      <c r="T4046" s="209">
        <v>4.524</v>
      </c>
      <c r="U4046" s="209">
        <v>1.8320000000000001</v>
      </c>
      <c r="V4046" s="209">
        <v>2.72</v>
      </c>
      <c r="W4046" s="20"/>
      <c r="X4046" s="20"/>
      <c r="Y4046" s="20"/>
      <c r="Z4046" s="209">
        <v>2.1309999999999998</v>
      </c>
      <c r="AA4046" s="209">
        <v>0.92300000000000004</v>
      </c>
      <c r="AB4046" s="209">
        <v>2.38</v>
      </c>
      <c r="AC4046" s="209">
        <v>1.67</v>
      </c>
      <c r="AD4046" s="209">
        <v>2.6749999999999998</v>
      </c>
      <c r="AE4046" s="209">
        <v>5.6779999999999999</v>
      </c>
      <c r="AF4046" s="209">
        <v>2.4489999999999998</v>
      </c>
      <c r="AG4046" s="209">
        <v>5.0330000000000004</v>
      </c>
      <c r="AH4046" s="209">
        <v>1.887</v>
      </c>
      <c r="AI4046" s="209">
        <v>1.0369999999999999</v>
      </c>
      <c r="AJ4046" s="20"/>
      <c r="AK4046" s="20"/>
      <c r="AL4046" s="20"/>
      <c r="AM4046" s="20"/>
      <c r="AN4046" s="209">
        <v>0.5</v>
      </c>
      <c r="AO4046" s="209">
        <v>3.8</v>
      </c>
      <c r="AP4046" s="209">
        <v>4.1100000000000003</v>
      </c>
      <c r="AQ4046" s="209">
        <v>7.3159999999999998</v>
      </c>
      <c r="AR4046" s="209">
        <v>4.5819999999999999</v>
      </c>
      <c r="AS4046" s="209">
        <v>3.351</v>
      </c>
      <c r="AT4046" s="209">
        <v>1.4019999999999999</v>
      </c>
      <c r="AU4046" s="20"/>
      <c r="AV4046" s="20"/>
      <c r="AW4046" s="20"/>
      <c r="AX4046" s="20"/>
      <c r="AY4046" s="20"/>
      <c r="AZ4046" s="209">
        <v>3.44</v>
      </c>
      <c r="BA4046" s="209">
        <v>4.2729999999999997</v>
      </c>
      <c r="BB4046" s="56">
        <f>BB4047+BB4048+BB4049</f>
        <v>12.065000000000001</v>
      </c>
      <c r="BC4046" s="21">
        <f>BD4046</f>
        <v>16.216397849462364</v>
      </c>
      <c r="BD4046" s="22">
        <f t="shared" si="457"/>
        <v>16.216397849462364</v>
      </c>
      <c r="BE4046" s="21">
        <f>BC4046-BD4046</f>
        <v>0</v>
      </c>
      <c r="BF4046" s="91">
        <v>10.48</v>
      </c>
      <c r="BG4046" s="10">
        <v>6</v>
      </c>
      <c r="BH4046" s="21">
        <f t="shared" si="458"/>
        <v>1.2064999999999998E-2</v>
      </c>
      <c r="BI4046" s="22">
        <f t="shared" si="458"/>
        <v>1.2064999999999998E-2</v>
      </c>
      <c r="BJ4046" s="21">
        <f>BH4046-BI4046</f>
        <v>0</v>
      </c>
      <c r="BK4046" s="21">
        <v>3.6194999999999991E-2</v>
      </c>
      <c r="BL4046" s="22">
        <v>3.6194999999999991E-2</v>
      </c>
      <c r="BM4046" s="21">
        <v>0</v>
      </c>
      <c r="BN4046" s="21">
        <f t="shared" si="459"/>
        <v>0.14477999999999996</v>
      </c>
      <c r="BO4046" s="22">
        <f t="shared" si="459"/>
        <v>0.14477999999999996</v>
      </c>
      <c r="BP4046" s="21">
        <f t="shared" si="459"/>
        <v>0</v>
      </c>
    </row>
    <row r="4047" spans="1:68" ht="11.1" hidden="1" customHeight="1" outlineLevel="2" x14ac:dyDescent="0.2">
      <c r="A4047" s="10"/>
      <c r="B4047" s="18"/>
      <c r="C4047" s="18"/>
      <c r="D4047" s="18"/>
      <c r="E4047" s="23" t="s">
        <v>3494</v>
      </c>
      <c r="F4047" s="208">
        <v>5.8579999999999997</v>
      </c>
      <c r="G4047" s="24"/>
      <c r="H4047" s="208">
        <v>3.91</v>
      </c>
      <c r="I4047" s="24"/>
      <c r="J4047" s="24"/>
      <c r="K4047" s="208">
        <v>3.0139999999999998</v>
      </c>
      <c r="L4047" s="24"/>
      <c r="M4047" s="24"/>
      <c r="N4047" s="24"/>
      <c r="O4047" s="24"/>
      <c r="P4047" s="208">
        <v>1.617</v>
      </c>
      <c r="Q4047" s="208">
        <v>2.613</v>
      </c>
      <c r="R4047" s="208">
        <v>2.887</v>
      </c>
      <c r="S4047" s="208">
        <v>3</v>
      </c>
      <c r="T4047" s="208">
        <v>4.266</v>
      </c>
      <c r="U4047" s="208">
        <v>1.5229999999999999</v>
      </c>
      <c r="V4047" s="208">
        <v>2.2709999999999999</v>
      </c>
      <c r="W4047" s="24"/>
      <c r="X4047" s="24"/>
      <c r="Y4047" s="24"/>
      <c r="Z4047" s="208">
        <v>1.8149999999999999</v>
      </c>
      <c r="AA4047" s="208">
        <v>0.80500000000000005</v>
      </c>
      <c r="AB4047" s="208">
        <v>2.0499999999999998</v>
      </c>
      <c r="AC4047" s="208">
        <v>1.48</v>
      </c>
      <c r="AD4047" s="208">
        <v>2.2349999999999999</v>
      </c>
      <c r="AE4047" s="208">
        <v>5.0369999999999999</v>
      </c>
      <c r="AF4047" s="208">
        <v>2</v>
      </c>
      <c r="AG4047" s="208">
        <v>4.2279999999999998</v>
      </c>
      <c r="AH4047" s="208">
        <v>1.6259999999999999</v>
      </c>
      <c r="AI4047" s="208">
        <v>0.91400000000000003</v>
      </c>
      <c r="AJ4047" s="24"/>
      <c r="AK4047" s="24"/>
      <c r="AL4047" s="24"/>
      <c r="AM4047" s="24"/>
      <c r="AN4047" s="208">
        <v>0.2</v>
      </c>
      <c r="AO4047" s="208">
        <v>3.4710000000000001</v>
      </c>
      <c r="AP4047" s="208">
        <v>3.3279999999999998</v>
      </c>
      <c r="AQ4047" s="208">
        <v>6.5129999999999999</v>
      </c>
      <c r="AR4047" s="208">
        <v>4.085</v>
      </c>
      <c r="AS4047" s="208">
        <v>2.9510000000000001</v>
      </c>
      <c r="AT4047" s="208">
        <v>1.202</v>
      </c>
      <c r="AU4047" s="24"/>
      <c r="AV4047" s="24"/>
      <c r="AW4047" s="24"/>
      <c r="AX4047" s="24"/>
      <c r="AY4047" s="24"/>
      <c r="AZ4047" s="208">
        <v>2.4329999999999998</v>
      </c>
      <c r="BA4047" s="208">
        <v>2.9159999999999999</v>
      </c>
      <c r="BB4047" s="21">
        <f t="shared" si="460"/>
        <v>6.5129999999999999</v>
      </c>
      <c r="BC4047" s="21"/>
      <c r="BD4047" s="22">
        <f t="shared" si="457"/>
        <v>8.754032258064516</v>
      </c>
      <c r="BE4047" s="21"/>
      <c r="BF4047" s="21"/>
      <c r="BG4047" s="10"/>
      <c r="BH4047" s="21">
        <f t="shared" si="458"/>
        <v>0</v>
      </c>
      <c r="BI4047" s="22">
        <f t="shared" si="458"/>
        <v>6.5129999999999997E-3</v>
      </c>
      <c r="BJ4047" s="21"/>
      <c r="BK4047" s="21">
        <v>0</v>
      </c>
      <c r="BL4047" s="22">
        <v>1.9539000000000001E-2</v>
      </c>
      <c r="BM4047" s="21"/>
      <c r="BN4047" s="21">
        <f t="shared" si="459"/>
        <v>0</v>
      </c>
      <c r="BO4047" s="22">
        <f t="shared" si="459"/>
        <v>7.8156000000000003E-2</v>
      </c>
      <c r="BP4047" s="21">
        <f t="shared" si="459"/>
        <v>0</v>
      </c>
    </row>
    <row r="4048" spans="1:68" ht="11.1" hidden="1" customHeight="1" outlineLevel="2" x14ac:dyDescent="0.2">
      <c r="A4048" s="10"/>
      <c r="B4048" s="18"/>
      <c r="C4048" s="18"/>
      <c r="D4048" s="18"/>
      <c r="E4048" s="23" t="s">
        <v>3495</v>
      </c>
      <c r="F4048" s="208">
        <v>3.601</v>
      </c>
      <c r="G4048" s="24"/>
      <c r="H4048" s="208">
        <v>0.40500000000000003</v>
      </c>
      <c r="I4048" s="24"/>
      <c r="J4048" s="24"/>
      <c r="K4048" s="24"/>
      <c r="L4048" s="24"/>
      <c r="M4048" s="24"/>
      <c r="N4048" s="24"/>
      <c r="O4048" s="24"/>
      <c r="P4048" s="24"/>
      <c r="Q4048" s="24"/>
      <c r="R4048" s="24"/>
      <c r="S4048" s="24"/>
      <c r="T4048" s="24"/>
      <c r="U4048" s="24"/>
      <c r="V4048" s="24"/>
      <c r="W4048" s="24"/>
      <c r="X4048" s="24"/>
      <c r="Y4048" s="24"/>
      <c r="Z4048" s="24"/>
      <c r="AA4048" s="24"/>
      <c r="AB4048" s="24"/>
      <c r="AC4048" s="24"/>
      <c r="AD4048" s="24"/>
      <c r="AE4048" s="24"/>
      <c r="AF4048" s="24"/>
      <c r="AG4048" s="24"/>
      <c r="AH4048" s="24"/>
      <c r="AI4048" s="24"/>
      <c r="AJ4048" s="24"/>
      <c r="AK4048" s="24"/>
      <c r="AL4048" s="24"/>
      <c r="AM4048" s="24"/>
      <c r="AN4048" s="24"/>
      <c r="AO4048" s="24"/>
      <c r="AP4048" s="24"/>
      <c r="AQ4048" s="24"/>
      <c r="AR4048" s="24"/>
      <c r="AS4048" s="24"/>
      <c r="AT4048" s="24"/>
      <c r="AU4048" s="24"/>
      <c r="AV4048" s="24"/>
      <c r="AW4048" s="24"/>
      <c r="AX4048" s="24"/>
      <c r="AY4048" s="24"/>
      <c r="AZ4048" s="208">
        <v>0.50700000000000001</v>
      </c>
      <c r="BA4048" s="208">
        <v>0.81499999999999995</v>
      </c>
      <c r="BB4048" s="21">
        <f t="shared" si="460"/>
        <v>3.601</v>
      </c>
      <c r="BC4048" s="21"/>
      <c r="BD4048" s="22">
        <f t="shared" si="457"/>
        <v>4.84005376344086</v>
      </c>
      <c r="BE4048" s="21"/>
      <c r="BF4048" s="21"/>
      <c r="BG4048" s="10"/>
      <c r="BH4048" s="21">
        <f t="shared" si="458"/>
        <v>0</v>
      </c>
      <c r="BI4048" s="22">
        <f t="shared" si="458"/>
        <v>3.601E-3</v>
      </c>
      <c r="BJ4048" s="21"/>
      <c r="BK4048" s="21">
        <v>0</v>
      </c>
      <c r="BL4048" s="22">
        <v>1.0803E-2</v>
      </c>
      <c r="BM4048" s="21"/>
      <c r="BN4048" s="21">
        <f t="shared" si="459"/>
        <v>0</v>
      </c>
      <c r="BO4048" s="22">
        <f t="shared" si="459"/>
        <v>4.3212E-2</v>
      </c>
      <c r="BP4048" s="21">
        <f t="shared" si="459"/>
        <v>0</v>
      </c>
    </row>
    <row r="4049" spans="1:68" ht="11.1" hidden="1" customHeight="1" outlineLevel="2" x14ac:dyDescent="0.2">
      <c r="A4049" s="10"/>
      <c r="B4049" s="18"/>
      <c r="C4049" s="18"/>
      <c r="D4049" s="18"/>
      <c r="E4049" s="23" t="s">
        <v>3496</v>
      </c>
      <c r="F4049" s="208">
        <v>1.9510000000000001</v>
      </c>
      <c r="G4049" s="24"/>
      <c r="H4049" s="208">
        <v>0.68500000000000005</v>
      </c>
      <c r="I4049" s="24"/>
      <c r="J4049" s="24"/>
      <c r="K4049" s="24"/>
      <c r="L4049" s="24"/>
      <c r="M4049" s="24"/>
      <c r="N4049" s="24"/>
      <c r="O4049" s="24"/>
      <c r="P4049" s="208">
        <v>0.499</v>
      </c>
      <c r="Q4049" s="208">
        <v>0.5</v>
      </c>
      <c r="R4049" s="208">
        <v>0.2</v>
      </c>
      <c r="S4049" s="208">
        <v>1.3</v>
      </c>
      <c r="T4049" s="208">
        <v>0.25800000000000001</v>
      </c>
      <c r="U4049" s="208">
        <v>0.309</v>
      </c>
      <c r="V4049" s="208">
        <v>0.44900000000000001</v>
      </c>
      <c r="W4049" s="24"/>
      <c r="X4049" s="24"/>
      <c r="Y4049" s="24"/>
      <c r="Z4049" s="208">
        <v>0.316</v>
      </c>
      <c r="AA4049" s="208">
        <v>0.11799999999999999</v>
      </c>
      <c r="AB4049" s="208">
        <v>0.33</v>
      </c>
      <c r="AC4049" s="208">
        <v>0.19</v>
      </c>
      <c r="AD4049" s="208">
        <v>0.44</v>
      </c>
      <c r="AE4049" s="208">
        <v>0.64100000000000001</v>
      </c>
      <c r="AF4049" s="208">
        <v>0.44900000000000001</v>
      </c>
      <c r="AG4049" s="208">
        <v>0.80500000000000005</v>
      </c>
      <c r="AH4049" s="208">
        <v>0.26100000000000001</v>
      </c>
      <c r="AI4049" s="208">
        <v>0.123</v>
      </c>
      <c r="AJ4049" s="24"/>
      <c r="AK4049" s="24"/>
      <c r="AL4049" s="24"/>
      <c r="AM4049" s="24"/>
      <c r="AN4049" s="208">
        <v>0.3</v>
      </c>
      <c r="AO4049" s="208">
        <v>0.32900000000000001</v>
      </c>
      <c r="AP4049" s="208">
        <v>0.78200000000000003</v>
      </c>
      <c r="AQ4049" s="208">
        <v>0.80300000000000005</v>
      </c>
      <c r="AR4049" s="208">
        <v>0.497</v>
      </c>
      <c r="AS4049" s="208">
        <v>0.4</v>
      </c>
      <c r="AT4049" s="208">
        <v>0.2</v>
      </c>
      <c r="AU4049" s="24"/>
      <c r="AV4049" s="24"/>
      <c r="AW4049" s="24"/>
      <c r="AX4049" s="24"/>
      <c r="AY4049" s="24"/>
      <c r="AZ4049" s="208">
        <v>0.5</v>
      </c>
      <c r="BA4049" s="208">
        <v>0.54200000000000004</v>
      </c>
      <c r="BB4049" s="21">
        <f t="shared" si="460"/>
        <v>1.9510000000000001</v>
      </c>
      <c r="BC4049" s="21"/>
      <c r="BD4049" s="22">
        <f t="shared" si="457"/>
        <v>2.6223118279569895</v>
      </c>
      <c r="BE4049" s="21"/>
      <c r="BF4049" s="21"/>
      <c r="BG4049" s="10"/>
      <c r="BH4049" s="21">
        <f t="shared" si="458"/>
        <v>0</v>
      </c>
      <c r="BI4049" s="22">
        <f t="shared" si="458"/>
        <v>1.951E-3</v>
      </c>
      <c r="BJ4049" s="21"/>
      <c r="BK4049" s="21">
        <v>0</v>
      </c>
      <c r="BL4049" s="22">
        <v>5.8530000000000006E-3</v>
      </c>
      <c r="BM4049" s="21"/>
      <c r="BN4049" s="21">
        <f t="shared" si="459"/>
        <v>0</v>
      </c>
      <c r="BO4049" s="22">
        <f t="shared" si="459"/>
        <v>2.3412000000000002E-2</v>
      </c>
      <c r="BP4049" s="21">
        <f t="shared" si="459"/>
        <v>0</v>
      </c>
    </row>
    <row r="4050" spans="1:68" ht="11.1" hidden="1" customHeight="1" outlineLevel="1" collapsed="1" x14ac:dyDescent="0.2">
      <c r="A4050" s="10"/>
      <c r="B4050" s="18"/>
      <c r="C4050" s="18"/>
      <c r="D4050" s="18"/>
      <c r="E4050" s="19" t="s">
        <v>3497</v>
      </c>
      <c r="F4050" s="20"/>
      <c r="G4050" s="20"/>
      <c r="H4050" s="20"/>
      <c r="I4050" s="20"/>
      <c r="J4050" s="20"/>
      <c r="K4050" s="20"/>
      <c r="L4050" s="20"/>
      <c r="M4050" s="20"/>
      <c r="N4050" s="20"/>
      <c r="O4050" s="20"/>
      <c r="P4050" s="20"/>
      <c r="Q4050" s="20"/>
      <c r="R4050" s="20"/>
      <c r="S4050" s="20"/>
      <c r="T4050" s="20"/>
      <c r="U4050" s="20"/>
      <c r="V4050" s="20"/>
      <c r="W4050" s="20"/>
      <c r="X4050" s="20"/>
      <c r="Y4050" s="20"/>
      <c r="Z4050" s="20"/>
      <c r="AA4050" s="20"/>
      <c r="AB4050" s="20"/>
      <c r="AC4050" s="20"/>
      <c r="AD4050" s="20"/>
      <c r="AE4050" s="209">
        <v>23.923999999999999</v>
      </c>
      <c r="AF4050" s="209">
        <v>6.5</v>
      </c>
      <c r="AG4050" s="209">
        <v>3.383</v>
      </c>
      <c r="AH4050" s="209">
        <v>1.9219999999999999</v>
      </c>
      <c r="AI4050" s="20"/>
      <c r="AJ4050" s="20"/>
      <c r="AK4050" s="20"/>
      <c r="AL4050" s="209">
        <v>1.3520000000000001</v>
      </c>
      <c r="AM4050" s="20"/>
      <c r="AN4050" s="209">
        <v>2.5979999999999999</v>
      </c>
      <c r="AO4050" s="209">
        <v>7.75</v>
      </c>
      <c r="AP4050" s="209">
        <v>3.9</v>
      </c>
      <c r="AQ4050" s="209">
        <v>7.78</v>
      </c>
      <c r="AR4050" s="209">
        <v>6.5</v>
      </c>
      <c r="AS4050" s="209">
        <v>2.42</v>
      </c>
      <c r="AT4050" s="209">
        <v>2.2549999999999999</v>
      </c>
      <c r="AU4050" s="20"/>
      <c r="AV4050" s="20"/>
      <c r="AW4050" s="20"/>
      <c r="AX4050" s="209">
        <v>0.64700000000000002</v>
      </c>
      <c r="AY4050" s="20"/>
      <c r="AZ4050" s="20"/>
      <c r="BA4050" s="209">
        <v>3.198</v>
      </c>
      <c r="BB4050" s="21">
        <f t="shared" si="460"/>
        <v>23.923999999999999</v>
      </c>
      <c r="BC4050" s="21">
        <f>BD4050</f>
        <v>32.155913978494617</v>
      </c>
      <c r="BD4050" s="22">
        <f t="shared" si="457"/>
        <v>32.155913978494617</v>
      </c>
      <c r="BE4050" s="21">
        <f>BC4050-BD4050</f>
        <v>0</v>
      </c>
      <c r="BF4050" s="91">
        <v>9.0399999999999991</v>
      </c>
      <c r="BG4050" s="10">
        <v>6</v>
      </c>
      <c r="BH4050" s="21">
        <f t="shared" si="458"/>
        <v>2.3923999999999994E-2</v>
      </c>
      <c r="BI4050" s="22">
        <f t="shared" si="458"/>
        <v>2.3923999999999994E-2</v>
      </c>
      <c r="BJ4050" s="21">
        <f>BH4050-BI4050</f>
        <v>0</v>
      </c>
      <c r="BK4050" s="21">
        <v>7.1771999999999975E-2</v>
      </c>
      <c r="BL4050" s="22">
        <v>7.1771999999999975E-2</v>
      </c>
      <c r="BM4050" s="21">
        <v>0</v>
      </c>
      <c r="BN4050" s="21">
        <f t="shared" si="459"/>
        <v>0.2870879999999999</v>
      </c>
      <c r="BO4050" s="22">
        <f t="shared" si="459"/>
        <v>0.2870879999999999</v>
      </c>
      <c r="BP4050" s="21">
        <f t="shared" si="459"/>
        <v>0</v>
      </c>
    </row>
    <row r="4051" spans="1:68" ht="11.1" hidden="1" customHeight="1" outlineLevel="2" x14ac:dyDescent="0.2">
      <c r="A4051" s="10"/>
      <c r="B4051" s="18"/>
      <c r="C4051" s="18"/>
      <c r="D4051" s="18"/>
      <c r="E4051" s="23" t="s">
        <v>3498</v>
      </c>
      <c r="F4051" s="24"/>
      <c r="G4051" s="24"/>
      <c r="H4051" s="24"/>
      <c r="I4051" s="24"/>
      <c r="J4051" s="24"/>
      <c r="K4051" s="24"/>
      <c r="L4051" s="24"/>
      <c r="M4051" s="24"/>
      <c r="N4051" s="24"/>
      <c r="O4051" s="24"/>
      <c r="P4051" s="2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4"/>
      <c r="AE4051" s="208">
        <v>23.923999999999999</v>
      </c>
      <c r="AF4051" s="208">
        <v>6.5</v>
      </c>
      <c r="AG4051" s="208">
        <v>3.383</v>
      </c>
      <c r="AH4051" s="208">
        <v>1.9219999999999999</v>
      </c>
      <c r="AI4051" s="24"/>
      <c r="AJ4051" s="24"/>
      <c r="AK4051" s="24"/>
      <c r="AL4051" s="208">
        <v>1.3520000000000001</v>
      </c>
      <c r="AM4051" s="24"/>
      <c r="AN4051" s="208">
        <v>2.5979999999999999</v>
      </c>
      <c r="AO4051" s="208">
        <v>7.75</v>
      </c>
      <c r="AP4051" s="208">
        <v>3.9</v>
      </c>
      <c r="AQ4051" s="208">
        <v>7.78</v>
      </c>
      <c r="AR4051" s="208">
        <v>6.5</v>
      </c>
      <c r="AS4051" s="208">
        <v>2.42</v>
      </c>
      <c r="AT4051" s="208">
        <v>2.2549999999999999</v>
      </c>
      <c r="AU4051" s="24"/>
      <c r="AV4051" s="24"/>
      <c r="AW4051" s="24"/>
      <c r="AX4051" s="208">
        <v>0.64700000000000002</v>
      </c>
      <c r="AY4051" s="24"/>
      <c r="AZ4051" s="24"/>
      <c r="BA4051" s="208">
        <v>3.198</v>
      </c>
      <c r="BB4051" s="21">
        <f t="shared" si="460"/>
        <v>23.923999999999999</v>
      </c>
      <c r="BC4051" s="21"/>
      <c r="BD4051" s="22">
        <f t="shared" si="457"/>
        <v>32.155913978494617</v>
      </c>
      <c r="BE4051" s="21"/>
      <c r="BF4051" s="21"/>
      <c r="BG4051" s="10"/>
      <c r="BH4051" s="21">
        <f t="shared" si="458"/>
        <v>0</v>
      </c>
      <c r="BI4051" s="22">
        <f t="shared" si="458"/>
        <v>2.3923999999999994E-2</v>
      </c>
      <c r="BJ4051" s="21"/>
      <c r="BK4051" s="21">
        <v>0</v>
      </c>
      <c r="BL4051" s="22">
        <v>7.1771999999999975E-2</v>
      </c>
      <c r="BM4051" s="21"/>
      <c r="BN4051" s="21">
        <f t="shared" si="459"/>
        <v>0</v>
      </c>
      <c r="BO4051" s="22">
        <f t="shared" si="459"/>
        <v>0.2870879999999999</v>
      </c>
      <c r="BP4051" s="21">
        <f t="shared" si="459"/>
        <v>0</v>
      </c>
    </row>
    <row r="4052" spans="1:68" ht="11.1" hidden="1" customHeight="1" outlineLevel="1" collapsed="1" x14ac:dyDescent="0.2">
      <c r="A4052" s="10"/>
      <c r="B4052" s="18"/>
      <c r="C4052" s="18"/>
      <c r="D4052" s="18"/>
      <c r="E4052" s="19" t="s">
        <v>3499</v>
      </c>
      <c r="F4052" s="20"/>
      <c r="G4052" s="20"/>
      <c r="H4052" s="20"/>
      <c r="I4052" s="20"/>
      <c r="J4052" s="20"/>
      <c r="K4052" s="20"/>
      <c r="L4052" s="20"/>
      <c r="M4052" s="20"/>
      <c r="N4052" s="20"/>
      <c r="O4052" s="20"/>
      <c r="P4052" s="20"/>
      <c r="Q4052" s="20"/>
      <c r="R4052" s="20"/>
      <c r="S4052" s="20"/>
      <c r="T4052" s="20"/>
      <c r="U4052" s="20"/>
      <c r="V4052" s="20"/>
      <c r="W4052" s="20"/>
      <c r="X4052" s="20"/>
      <c r="Y4052" s="20"/>
      <c r="Z4052" s="20"/>
      <c r="AA4052" s="20"/>
      <c r="AB4052" s="20"/>
      <c r="AC4052" s="20"/>
      <c r="AD4052" s="20"/>
      <c r="AE4052" s="20"/>
      <c r="AF4052" s="20"/>
      <c r="AG4052" s="20"/>
      <c r="AH4052" s="20"/>
      <c r="AI4052" s="20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9">
        <v>0.96299999999999997</v>
      </c>
      <c r="BA4052" s="209">
        <v>1.516</v>
      </c>
      <c r="BB4052" s="21">
        <f>BB4053+BB4054</f>
        <v>2.4790000000000001</v>
      </c>
      <c r="BC4052" s="21">
        <f>BD4052</f>
        <v>3.331989247311828</v>
      </c>
      <c r="BD4052" s="22">
        <f t="shared" si="457"/>
        <v>3.331989247311828</v>
      </c>
      <c r="BE4052" s="21">
        <f>BC4052-BD4052</f>
        <v>0</v>
      </c>
      <c r="BF4052" s="21"/>
      <c r="BG4052" s="10">
        <v>6</v>
      </c>
      <c r="BH4052" s="21">
        <f t="shared" si="458"/>
        <v>2.4789999999999999E-3</v>
      </c>
      <c r="BI4052" s="22">
        <f t="shared" si="458"/>
        <v>2.4789999999999999E-3</v>
      </c>
      <c r="BJ4052" s="21">
        <f>BH4052-BI4052</f>
        <v>0</v>
      </c>
      <c r="BK4052" s="21">
        <v>7.4369999999999992E-3</v>
      </c>
      <c r="BL4052" s="22">
        <v>7.4369999999999992E-3</v>
      </c>
      <c r="BM4052" s="21">
        <v>0</v>
      </c>
      <c r="BN4052" s="21">
        <f t="shared" si="459"/>
        <v>2.9747999999999997E-2</v>
      </c>
      <c r="BO4052" s="22">
        <f t="shared" si="459"/>
        <v>2.9747999999999997E-2</v>
      </c>
      <c r="BP4052" s="21">
        <f t="shared" si="459"/>
        <v>0</v>
      </c>
    </row>
    <row r="4053" spans="1:68" ht="11.1" hidden="1" customHeight="1" outlineLevel="2" x14ac:dyDescent="0.2">
      <c r="A4053" s="10"/>
      <c r="B4053" s="18"/>
      <c r="C4053" s="18"/>
      <c r="D4053" s="18"/>
      <c r="E4053" s="23" t="s">
        <v>3500</v>
      </c>
      <c r="F4053" s="24"/>
      <c r="G4053" s="24"/>
      <c r="H4053" s="24"/>
      <c r="I4053" s="24"/>
      <c r="J4053" s="24"/>
      <c r="K4053" s="24"/>
      <c r="L4053" s="24"/>
      <c r="M4053" s="24"/>
      <c r="N4053" s="24"/>
      <c r="O4053" s="24"/>
      <c r="P4053" s="24"/>
      <c r="Q4053" s="24"/>
      <c r="R4053" s="24"/>
      <c r="S4053" s="24"/>
      <c r="T4053" s="24"/>
      <c r="U4053" s="24"/>
      <c r="V4053" s="24"/>
      <c r="W4053" s="24"/>
      <c r="X4053" s="24"/>
      <c r="Y4053" s="24"/>
      <c r="Z4053" s="24"/>
      <c r="AA4053" s="24"/>
      <c r="AB4053" s="24"/>
      <c r="AC4053" s="24"/>
      <c r="AD4053" s="24"/>
      <c r="AE4053" s="24"/>
      <c r="AF4053" s="24"/>
      <c r="AG4053" s="24"/>
      <c r="AH4053" s="24"/>
      <c r="AI4053" s="24"/>
      <c r="AJ4053" s="24"/>
      <c r="AK4053" s="24"/>
      <c r="AL4053" s="24"/>
      <c r="AM4053" s="24"/>
      <c r="AN4053" s="24"/>
      <c r="AO4053" s="24"/>
      <c r="AP4053" s="24"/>
      <c r="AQ4053" s="24"/>
      <c r="AR4053" s="24"/>
      <c r="AS4053" s="24"/>
      <c r="AT4053" s="24"/>
      <c r="AU4053" s="24"/>
      <c r="AV4053" s="24"/>
      <c r="AW4053" s="24"/>
      <c r="AX4053" s="24"/>
      <c r="AY4053" s="24"/>
      <c r="AZ4053" s="208">
        <v>0.96299999999999997</v>
      </c>
      <c r="BA4053" s="24"/>
      <c r="BB4053" s="21">
        <f t="shared" si="460"/>
        <v>0.96299999999999997</v>
      </c>
      <c r="BC4053" s="21"/>
      <c r="BD4053" s="22">
        <f t="shared" si="457"/>
        <v>1.2943548387096775</v>
      </c>
      <c r="BE4053" s="21"/>
      <c r="BF4053" s="21"/>
      <c r="BG4053" s="10"/>
      <c r="BH4053" s="21">
        <f t="shared" si="458"/>
        <v>0</v>
      </c>
      <c r="BI4053" s="22">
        <f t="shared" si="458"/>
        <v>9.6299999999999999E-4</v>
      </c>
      <c r="BJ4053" s="21"/>
      <c r="BK4053" s="21">
        <v>0</v>
      </c>
      <c r="BL4053" s="22">
        <v>2.8890000000000001E-3</v>
      </c>
      <c r="BM4053" s="21"/>
      <c r="BN4053" s="21">
        <f t="shared" si="459"/>
        <v>0</v>
      </c>
      <c r="BO4053" s="22">
        <f t="shared" si="459"/>
        <v>1.1556E-2</v>
      </c>
      <c r="BP4053" s="21">
        <f t="shared" si="459"/>
        <v>0</v>
      </c>
    </row>
    <row r="4054" spans="1:68" ht="11.1" hidden="1" customHeight="1" outlineLevel="2" x14ac:dyDescent="0.2">
      <c r="A4054" s="10"/>
      <c r="B4054" s="18"/>
      <c r="C4054" s="18"/>
      <c r="D4054" s="18"/>
      <c r="E4054" s="23" t="s">
        <v>3501</v>
      </c>
      <c r="F4054" s="24"/>
      <c r="G4054" s="24"/>
      <c r="H4054" s="24"/>
      <c r="I4054" s="24"/>
      <c r="J4054" s="24"/>
      <c r="K4054" s="24"/>
      <c r="L4054" s="24"/>
      <c r="M4054" s="24"/>
      <c r="N4054" s="24"/>
      <c r="O4054" s="24"/>
      <c r="P4054" s="24"/>
      <c r="Q4054" s="24"/>
      <c r="R4054" s="24"/>
      <c r="S4054" s="24"/>
      <c r="T4054" s="24"/>
      <c r="U4054" s="24"/>
      <c r="V4054" s="24"/>
      <c r="W4054" s="24"/>
      <c r="X4054" s="24"/>
      <c r="Y4054" s="24"/>
      <c r="Z4054" s="24"/>
      <c r="AA4054" s="24"/>
      <c r="AB4054" s="24"/>
      <c r="AC4054" s="24"/>
      <c r="AD4054" s="24"/>
      <c r="AE4054" s="24"/>
      <c r="AF4054" s="24"/>
      <c r="AG4054" s="24"/>
      <c r="AH4054" s="24"/>
      <c r="AI4054" s="24"/>
      <c r="AJ4054" s="24"/>
      <c r="AK4054" s="24"/>
      <c r="AL4054" s="24"/>
      <c r="AM4054" s="24"/>
      <c r="AN4054" s="24"/>
      <c r="AO4054" s="24"/>
      <c r="AP4054" s="24"/>
      <c r="AQ4054" s="24"/>
      <c r="AR4054" s="24"/>
      <c r="AS4054" s="24"/>
      <c r="AT4054" s="24"/>
      <c r="AU4054" s="24"/>
      <c r="AV4054" s="24"/>
      <c r="AW4054" s="24"/>
      <c r="AX4054" s="24"/>
      <c r="AY4054" s="24"/>
      <c r="AZ4054" s="24"/>
      <c r="BA4054" s="208">
        <v>1.516</v>
      </c>
      <c r="BB4054" s="21">
        <f t="shared" si="460"/>
        <v>1.516</v>
      </c>
      <c r="BC4054" s="21"/>
      <c r="BD4054" s="22">
        <f t="shared" si="457"/>
        <v>2.0376344086021509</v>
      </c>
      <c r="BE4054" s="21"/>
      <c r="BF4054" s="21"/>
      <c r="BG4054" s="10"/>
      <c r="BH4054" s="21">
        <f t="shared" si="458"/>
        <v>0</v>
      </c>
      <c r="BI4054" s="22">
        <f t="shared" si="458"/>
        <v>1.5160000000000002E-3</v>
      </c>
      <c r="BJ4054" s="21"/>
      <c r="BK4054" s="21">
        <v>0</v>
      </c>
      <c r="BL4054" s="22">
        <v>4.5480000000000008E-3</v>
      </c>
      <c r="BM4054" s="21"/>
      <c r="BN4054" s="21">
        <f t="shared" si="459"/>
        <v>0</v>
      </c>
      <c r="BO4054" s="22">
        <f t="shared" si="459"/>
        <v>1.8192000000000003E-2</v>
      </c>
      <c r="BP4054" s="21">
        <f t="shared" si="459"/>
        <v>0</v>
      </c>
    </row>
    <row r="4055" spans="1:68" ht="11.1" hidden="1" customHeight="1" outlineLevel="1" collapsed="1" x14ac:dyDescent="0.2">
      <c r="A4055" s="10"/>
      <c r="B4055" s="18"/>
      <c r="C4055" s="18"/>
      <c r="D4055" s="18"/>
      <c r="E4055" s="19" t="s">
        <v>3502</v>
      </c>
      <c r="F4055" s="209">
        <v>3.63</v>
      </c>
      <c r="G4055" s="209">
        <v>4.4770000000000003</v>
      </c>
      <c r="H4055" s="209">
        <v>6.165</v>
      </c>
      <c r="I4055" s="240">
        <v>2.5830000000000002</v>
      </c>
      <c r="J4055" s="240"/>
      <c r="K4055" s="209">
        <v>1.2769999999999999</v>
      </c>
      <c r="L4055" s="209">
        <v>0.23799999999999999</v>
      </c>
      <c r="M4055" s="20"/>
      <c r="N4055" s="20"/>
      <c r="O4055" s="209">
        <v>1.012</v>
      </c>
      <c r="P4055" s="209">
        <v>2.2570000000000001</v>
      </c>
      <c r="Q4055" s="209">
        <v>2.3260000000000001</v>
      </c>
      <c r="R4055" s="209">
        <v>2.702</v>
      </c>
      <c r="S4055" s="209">
        <v>2.9969999999999999</v>
      </c>
      <c r="T4055" s="209">
        <v>2.7890000000000001</v>
      </c>
      <c r="U4055" s="209">
        <v>2.573</v>
      </c>
      <c r="V4055" s="20"/>
      <c r="W4055" s="209">
        <v>2.7970000000000002</v>
      </c>
      <c r="X4055" s="209">
        <v>0.44900000000000001</v>
      </c>
      <c r="Y4055" s="20"/>
      <c r="Z4055" s="20"/>
      <c r="AA4055" s="209">
        <v>1.2190000000000001</v>
      </c>
      <c r="AB4055" s="209">
        <v>1.782</v>
      </c>
      <c r="AC4055" s="209">
        <v>2.79</v>
      </c>
      <c r="AD4055" s="209">
        <v>2.3319999999999999</v>
      </c>
      <c r="AE4055" s="209">
        <v>2.835</v>
      </c>
      <c r="AF4055" s="209">
        <v>3.2029999999999998</v>
      </c>
      <c r="AG4055" s="209">
        <v>1.5089999999999999</v>
      </c>
      <c r="AH4055" s="209">
        <v>1.8580000000000001</v>
      </c>
      <c r="AI4055" s="209">
        <v>1.0269999999999999</v>
      </c>
      <c r="AJ4055" s="20"/>
      <c r="AK4055" s="20"/>
      <c r="AL4055" s="20"/>
      <c r="AM4055" s="209">
        <v>2.0369999999999999</v>
      </c>
      <c r="AN4055" s="209">
        <v>1.833</v>
      </c>
      <c r="AO4055" s="209">
        <v>2.4</v>
      </c>
      <c r="AP4055" s="209">
        <v>3.258</v>
      </c>
      <c r="AQ4055" s="209">
        <v>3.17</v>
      </c>
      <c r="AR4055" s="209">
        <v>3.625</v>
      </c>
      <c r="AS4055" s="209">
        <v>2.1469999999999998</v>
      </c>
      <c r="AT4055" s="209">
        <v>1.913</v>
      </c>
      <c r="AU4055" s="209">
        <v>0.99299999999999999</v>
      </c>
      <c r="AV4055" s="20"/>
      <c r="AW4055" s="20"/>
      <c r="AX4055" s="20"/>
      <c r="AY4055" s="209">
        <v>2.7440000000000002</v>
      </c>
      <c r="AZ4055" s="209">
        <v>1.6759999999999999</v>
      </c>
      <c r="BA4055" s="209">
        <v>2.4790000000000001</v>
      </c>
      <c r="BB4055" s="21">
        <f t="shared" si="460"/>
        <v>6.165</v>
      </c>
      <c r="BC4055" s="21">
        <f>BD4055</f>
        <v>8.2862903225806459</v>
      </c>
      <c r="BD4055" s="22">
        <f t="shared" si="457"/>
        <v>8.2862903225806459</v>
      </c>
      <c r="BE4055" s="21">
        <f>BC4055-BD4055</f>
        <v>0</v>
      </c>
      <c r="BF4055" s="90">
        <v>5.8</v>
      </c>
      <c r="BG4055" s="10">
        <v>6</v>
      </c>
      <c r="BH4055" s="21">
        <f t="shared" si="458"/>
        <v>6.1650000000000003E-3</v>
      </c>
      <c r="BI4055" s="22">
        <f t="shared" si="458"/>
        <v>6.1650000000000003E-3</v>
      </c>
      <c r="BJ4055" s="21">
        <f>BH4055-BI4055</f>
        <v>0</v>
      </c>
      <c r="BK4055" s="21">
        <v>1.8495000000000001E-2</v>
      </c>
      <c r="BL4055" s="22">
        <v>1.8495000000000001E-2</v>
      </c>
      <c r="BM4055" s="21">
        <v>0</v>
      </c>
      <c r="BN4055" s="21">
        <f t="shared" si="459"/>
        <v>7.3980000000000004E-2</v>
      </c>
      <c r="BO4055" s="22">
        <f t="shared" si="459"/>
        <v>7.3980000000000004E-2</v>
      </c>
      <c r="BP4055" s="21">
        <f t="shared" si="459"/>
        <v>0</v>
      </c>
    </row>
    <row r="4056" spans="1:68" ht="11.1" hidden="1" customHeight="1" outlineLevel="2" x14ac:dyDescent="0.2">
      <c r="A4056" s="10"/>
      <c r="B4056" s="18"/>
      <c r="C4056" s="18"/>
      <c r="D4056" s="18"/>
      <c r="E4056" s="23" t="s">
        <v>3503</v>
      </c>
      <c r="F4056" s="208">
        <v>3.63</v>
      </c>
      <c r="G4056" s="208">
        <v>4.4770000000000003</v>
      </c>
      <c r="H4056" s="208">
        <v>6.165</v>
      </c>
      <c r="I4056" s="239">
        <v>2.5830000000000002</v>
      </c>
      <c r="J4056" s="239"/>
      <c r="K4056" s="208">
        <v>1.2769999999999999</v>
      </c>
      <c r="L4056" s="208">
        <v>0.23799999999999999</v>
      </c>
      <c r="M4056" s="24"/>
      <c r="N4056" s="24"/>
      <c r="O4056" s="208">
        <v>1.012</v>
      </c>
      <c r="P4056" s="208">
        <v>2.2570000000000001</v>
      </c>
      <c r="Q4056" s="208">
        <v>2.3260000000000001</v>
      </c>
      <c r="R4056" s="208">
        <v>2.702</v>
      </c>
      <c r="S4056" s="208">
        <v>2.9969999999999999</v>
      </c>
      <c r="T4056" s="208">
        <v>2.7890000000000001</v>
      </c>
      <c r="U4056" s="208">
        <v>2.573</v>
      </c>
      <c r="V4056" s="24"/>
      <c r="W4056" s="208">
        <v>2.7970000000000002</v>
      </c>
      <c r="X4056" s="208">
        <v>0.44900000000000001</v>
      </c>
      <c r="Y4056" s="24"/>
      <c r="Z4056" s="24"/>
      <c r="AA4056" s="208">
        <v>1.2190000000000001</v>
      </c>
      <c r="AB4056" s="208">
        <v>1.782</v>
      </c>
      <c r="AC4056" s="208">
        <v>2.79</v>
      </c>
      <c r="AD4056" s="208">
        <v>2.3319999999999999</v>
      </c>
      <c r="AE4056" s="208">
        <v>2.835</v>
      </c>
      <c r="AF4056" s="208">
        <v>3.2029999999999998</v>
      </c>
      <c r="AG4056" s="208">
        <v>1.5089999999999999</v>
      </c>
      <c r="AH4056" s="208">
        <v>1.8580000000000001</v>
      </c>
      <c r="AI4056" s="208">
        <v>1.0269999999999999</v>
      </c>
      <c r="AJ4056" s="24"/>
      <c r="AK4056" s="24"/>
      <c r="AL4056" s="24"/>
      <c r="AM4056" s="208">
        <v>2.0369999999999999</v>
      </c>
      <c r="AN4056" s="208">
        <v>1.833</v>
      </c>
      <c r="AO4056" s="208">
        <v>2.4</v>
      </c>
      <c r="AP4056" s="208">
        <v>3.258</v>
      </c>
      <c r="AQ4056" s="208">
        <v>3.17</v>
      </c>
      <c r="AR4056" s="208">
        <v>3.625</v>
      </c>
      <c r="AS4056" s="208">
        <v>2.1469999999999998</v>
      </c>
      <c r="AT4056" s="208">
        <v>1.913</v>
      </c>
      <c r="AU4056" s="208">
        <v>0.99299999999999999</v>
      </c>
      <c r="AV4056" s="24"/>
      <c r="AW4056" s="24"/>
      <c r="AX4056" s="24"/>
      <c r="AY4056" s="208">
        <v>2.7440000000000002</v>
      </c>
      <c r="AZ4056" s="208">
        <v>1.6759999999999999</v>
      </c>
      <c r="BA4056" s="208">
        <v>2.4790000000000001</v>
      </c>
      <c r="BB4056" s="21">
        <f t="shared" si="460"/>
        <v>6.165</v>
      </c>
      <c r="BC4056" s="21"/>
      <c r="BD4056" s="22">
        <f t="shared" si="457"/>
        <v>8.2862903225806459</v>
      </c>
      <c r="BE4056" s="21"/>
      <c r="BF4056" s="21"/>
      <c r="BG4056" s="10"/>
      <c r="BH4056" s="21">
        <f t="shared" si="458"/>
        <v>0</v>
      </c>
      <c r="BI4056" s="22">
        <f t="shared" si="458"/>
        <v>6.1650000000000003E-3</v>
      </c>
      <c r="BJ4056" s="21"/>
      <c r="BK4056" s="21">
        <v>0</v>
      </c>
      <c r="BL4056" s="22">
        <v>1.8495000000000001E-2</v>
      </c>
      <c r="BM4056" s="21"/>
      <c r="BN4056" s="21">
        <f t="shared" si="459"/>
        <v>0</v>
      </c>
      <c r="BO4056" s="22">
        <f t="shared" si="459"/>
        <v>7.3980000000000004E-2</v>
      </c>
      <c r="BP4056" s="21">
        <f t="shared" si="459"/>
        <v>0</v>
      </c>
    </row>
    <row r="4057" spans="1:68" ht="11.1" hidden="1" customHeight="1" outlineLevel="1" collapsed="1" x14ac:dyDescent="0.2">
      <c r="A4057" s="10"/>
      <c r="B4057" s="18"/>
      <c r="C4057" s="18"/>
      <c r="D4057" s="18"/>
      <c r="E4057" s="19" t="s">
        <v>3504</v>
      </c>
      <c r="F4057" s="209">
        <v>12.705</v>
      </c>
      <c r="G4057" s="209">
        <v>10.737</v>
      </c>
      <c r="H4057" s="209">
        <v>9.0589999999999993</v>
      </c>
      <c r="I4057" s="240">
        <v>6.2279999999999998</v>
      </c>
      <c r="J4057" s="240"/>
      <c r="K4057" s="209">
        <v>2.706</v>
      </c>
      <c r="L4057" s="209">
        <v>0.45500000000000002</v>
      </c>
      <c r="M4057" s="209">
        <v>0.23599999999999999</v>
      </c>
      <c r="N4057" s="209">
        <v>0.378</v>
      </c>
      <c r="O4057" s="209">
        <v>2.1909999999999998</v>
      </c>
      <c r="P4057" s="209">
        <v>8.7590000000000003</v>
      </c>
      <c r="Q4057" s="209">
        <v>11.884</v>
      </c>
      <c r="R4057" s="209">
        <v>15.247999999999999</v>
      </c>
      <c r="S4057" s="209">
        <v>15.324999999999999</v>
      </c>
      <c r="T4057" s="209">
        <v>14.504</v>
      </c>
      <c r="U4057" s="209">
        <v>9.5210000000000008</v>
      </c>
      <c r="V4057" s="209">
        <v>4.3259999999999996</v>
      </c>
      <c r="W4057" s="209">
        <v>2.6360000000000001</v>
      </c>
      <c r="X4057" s="20"/>
      <c r="Y4057" s="20"/>
      <c r="Z4057" s="20"/>
      <c r="AA4057" s="20"/>
      <c r="AB4057" s="209">
        <v>6.0709999999999997</v>
      </c>
      <c r="AC4057" s="209">
        <v>10.648999999999999</v>
      </c>
      <c r="AD4057" s="209">
        <v>13.177</v>
      </c>
      <c r="AE4057" s="209">
        <v>11.888999999999999</v>
      </c>
      <c r="AF4057" s="209">
        <v>12.484</v>
      </c>
      <c r="AG4057" s="209">
        <v>8.9019999999999992</v>
      </c>
      <c r="AH4057" s="209">
        <v>5.0369999999999999</v>
      </c>
      <c r="AI4057" s="20"/>
      <c r="AJ4057" s="209">
        <v>4.9779999999999998</v>
      </c>
      <c r="AK4057" s="20"/>
      <c r="AL4057" s="209">
        <v>0.80500000000000005</v>
      </c>
      <c r="AM4057" s="209">
        <v>3.04</v>
      </c>
      <c r="AN4057" s="209">
        <v>5.6989999999999998</v>
      </c>
      <c r="AO4057" s="209">
        <v>8.5690000000000008</v>
      </c>
      <c r="AP4057" s="209">
        <v>13.573</v>
      </c>
      <c r="AQ4057" s="209">
        <v>12.388</v>
      </c>
      <c r="AR4057" s="209">
        <v>9.8279999999999994</v>
      </c>
      <c r="AS4057" s="209">
        <v>6.5</v>
      </c>
      <c r="AT4057" s="209">
        <v>7.3760000000000003</v>
      </c>
      <c r="AU4057" s="209">
        <v>1.3919999999999999</v>
      </c>
      <c r="AV4057" s="209">
        <v>0.19700000000000001</v>
      </c>
      <c r="AW4057" s="209">
        <v>0.378</v>
      </c>
      <c r="AX4057" s="209">
        <v>0.47099999999999997</v>
      </c>
      <c r="AY4057" s="209">
        <v>3.1859999999999999</v>
      </c>
      <c r="AZ4057" s="209">
        <v>4.4039999999999999</v>
      </c>
      <c r="BA4057" s="209">
        <v>9.0939999999999994</v>
      </c>
      <c r="BB4057" s="56">
        <f>BB4058+BB4059</f>
        <v>15.847</v>
      </c>
      <c r="BC4057" s="21">
        <f>BF4057</f>
        <v>43.8</v>
      </c>
      <c r="BD4057" s="22">
        <f t="shared" si="457"/>
        <v>21.299731182795696</v>
      </c>
      <c r="BE4057" s="21">
        <f>BC4057-BD4057</f>
        <v>22.500268817204301</v>
      </c>
      <c r="BF4057" s="90">
        <v>43.8</v>
      </c>
      <c r="BG4057" s="10">
        <v>6</v>
      </c>
      <c r="BH4057" s="21">
        <f t="shared" si="458"/>
        <v>3.2587199999999997E-2</v>
      </c>
      <c r="BI4057" s="22">
        <f t="shared" si="458"/>
        <v>1.5846999999999997E-2</v>
      </c>
      <c r="BJ4057" s="21">
        <f>BH4057-BI4057</f>
        <v>1.67402E-2</v>
      </c>
      <c r="BK4057" s="21">
        <v>9.776159999999999E-2</v>
      </c>
      <c r="BL4057" s="22">
        <v>4.5974999999999988E-2</v>
      </c>
      <c r="BM4057" s="21">
        <v>5.1786600000000002E-2</v>
      </c>
      <c r="BN4057" s="21">
        <f t="shared" si="459"/>
        <v>0.39104639999999996</v>
      </c>
      <c r="BO4057" s="22">
        <f t="shared" si="459"/>
        <v>0.18389999999999995</v>
      </c>
      <c r="BP4057" s="21">
        <f t="shared" si="459"/>
        <v>0.20714640000000001</v>
      </c>
    </row>
    <row r="4058" spans="1:68" ht="11.1" hidden="1" customHeight="1" outlineLevel="2" x14ac:dyDescent="0.2">
      <c r="A4058" s="10"/>
      <c r="B4058" s="18"/>
      <c r="C4058" s="18"/>
      <c r="D4058" s="18"/>
      <c r="E4058" s="23" t="s">
        <v>3505</v>
      </c>
      <c r="F4058" s="208">
        <v>10.272</v>
      </c>
      <c r="G4058" s="208">
        <v>8.6189999999999998</v>
      </c>
      <c r="H4058" s="208">
        <v>7.2789999999999999</v>
      </c>
      <c r="I4058" s="239">
        <v>5.17</v>
      </c>
      <c r="J4058" s="239"/>
      <c r="K4058" s="208">
        <v>2.0760000000000001</v>
      </c>
      <c r="L4058" s="208">
        <v>0.32200000000000001</v>
      </c>
      <c r="M4058" s="208">
        <v>0.23499999999999999</v>
      </c>
      <c r="N4058" s="208">
        <v>0.378</v>
      </c>
      <c r="O4058" s="208">
        <v>1.8480000000000001</v>
      </c>
      <c r="P4058" s="208">
        <v>7.4109999999999996</v>
      </c>
      <c r="Q4058" s="208">
        <v>10.249000000000001</v>
      </c>
      <c r="R4058" s="208">
        <v>12.766</v>
      </c>
      <c r="S4058" s="208">
        <v>13.231</v>
      </c>
      <c r="T4058" s="208">
        <v>11.994999999999999</v>
      </c>
      <c r="U4058" s="208">
        <v>8.3729999999999993</v>
      </c>
      <c r="V4058" s="208">
        <v>3.3769999999999998</v>
      </c>
      <c r="W4058" s="208">
        <v>2.4089999999999998</v>
      </c>
      <c r="X4058" s="24"/>
      <c r="Y4058" s="24"/>
      <c r="Z4058" s="24"/>
      <c r="AA4058" s="24"/>
      <c r="AB4058" s="208">
        <v>6.0709999999999997</v>
      </c>
      <c r="AC4058" s="208">
        <v>9.0280000000000005</v>
      </c>
      <c r="AD4058" s="208">
        <v>10.826000000000001</v>
      </c>
      <c r="AE4058" s="208">
        <v>9.4429999999999996</v>
      </c>
      <c r="AF4058" s="208">
        <v>10.047000000000001</v>
      </c>
      <c r="AG4058" s="208">
        <v>7.585</v>
      </c>
      <c r="AH4058" s="208">
        <v>4.2560000000000002</v>
      </c>
      <c r="AI4058" s="24"/>
      <c r="AJ4058" s="208">
        <v>3.968</v>
      </c>
      <c r="AK4058" s="24"/>
      <c r="AL4058" s="208">
        <v>0.72699999999999998</v>
      </c>
      <c r="AM4058" s="208">
        <v>2.9910000000000001</v>
      </c>
      <c r="AN4058" s="208">
        <v>4.0090000000000003</v>
      </c>
      <c r="AO4058" s="208">
        <v>6.968</v>
      </c>
      <c r="AP4058" s="208">
        <v>13.337999999999999</v>
      </c>
      <c r="AQ4058" s="208">
        <v>12.388</v>
      </c>
      <c r="AR4058" s="208">
        <v>9.8279999999999994</v>
      </c>
      <c r="AS4058" s="208">
        <v>6.5</v>
      </c>
      <c r="AT4058" s="208">
        <v>7.3760000000000003</v>
      </c>
      <c r="AU4058" s="208">
        <v>1.3919999999999999</v>
      </c>
      <c r="AV4058" s="208">
        <v>0.19700000000000001</v>
      </c>
      <c r="AW4058" s="208">
        <v>0.378</v>
      </c>
      <c r="AX4058" s="208">
        <v>0.47099999999999997</v>
      </c>
      <c r="AY4058" s="208">
        <v>3.1859999999999999</v>
      </c>
      <c r="AZ4058" s="208">
        <v>4.4039999999999999</v>
      </c>
      <c r="BA4058" s="208">
        <v>9.0939999999999994</v>
      </c>
      <c r="BB4058" s="21">
        <f t="shared" si="460"/>
        <v>13.337999999999999</v>
      </c>
      <c r="BC4058" s="21"/>
      <c r="BD4058" s="22">
        <f t="shared" si="457"/>
        <v>17.927419354838712</v>
      </c>
      <c r="BE4058" s="21"/>
      <c r="BF4058" s="21"/>
      <c r="BG4058" s="10"/>
      <c r="BH4058" s="21">
        <f t="shared" si="458"/>
        <v>0</v>
      </c>
      <c r="BI4058" s="22">
        <f t="shared" si="458"/>
        <v>1.3338000000000003E-2</v>
      </c>
      <c r="BJ4058" s="21"/>
      <c r="BK4058" s="21">
        <v>0</v>
      </c>
      <c r="BL4058" s="22">
        <v>4.0014000000000008E-2</v>
      </c>
      <c r="BM4058" s="21"/>
      <c r="BN4058" s="21">
        <f t="shared" si="459"/>
        <v>0</v>
      </c>
      <c r="BO4058" s="22">
        <f t="shared" si="459"/>
        <v>0.16005600000000003</v>
      </c>
      <c r="BP4058" s="21">
        <f t="shared" si="459"/>
        <v>0</v>
      </c>
    </row>
    <row r="4059" spans="1:68" ht="11.1" hidden="1" customHeight="1" outlineLevel="2" x14ac:dyDescent="0.2">
      <c r="A4059" s="10"/>
      <c r="B4059" s="18"/>
      <c r="C4059" s="18"/>
      <c r="D4059" s="18"/>
      <c r="E4059" s="23" t="s">
        <v>3506</v>
      </c>
      <c r="F4059" s="208">
        <v>2.4329999999999998</v>
      </c>
      <c r="G4059" s="208">
        <v>2.1179999999999999</v>
      </c>
      <c r="H4059" s="208">
        <v>1.78</v>
      </c>
      <c r="I4059" s="239">
        <v>1.0580000000000001</v>
      </c>
      <c r="J4059" s="239"/>
      <c r="K4059" s="208">
        <v>0.63</v>
      </c>
      <c r="L4059" s="208">
        <v>0.13300000000000001</v>
      </c>
      <c r="M4059" s="208">
        <v>1E-3</v>
      </c>
      <c r="N4059" s="24"/>
      <c r="O4059" s="208">
        <v>0.34300000000000003</v>
      </c>
      <c r="P4059" s="208">
        <v>1.3480000000000001</v>
      </c>
      <c r="Q4059" s="208">
        <v>1.635</v>
      </c>
      <c r="R4059" s="208">
        <v>2.4820000000000002</v>
      </c>
      <c r="S4059" s="208">
        <v>2.0939999999999999</v>
      </c>
      <c r="T4059" s="208">
        <v>2.5089999999999999</v>
      </c>
      <c r="U4059" s="208">
        <v>1.1479999999999999</v>
      </c>
      <c r="V4059" s="208">
        <v>0.94899999999999995</v>
      </c>
      <c r="W4059" s="208">
        <v>0.22700000000000001</v>
      </c>
      <c r="X4059" s="24"/>
      <c r="Y4059" s="24"/>
      <c r="Z4059" s="24"/>
      <c r="AA4059" s="24"/>
      <c r="AB4059" s="24"/>
      <c r="AC4059" s="208">
        <v>1.621</v>
      </c>
      <c r="AD4059" s="208">
        <v>2.351</v>
      </c>
      <c r="AE4059" s="208">
        <v>2.4460000000000002</v>
      </c>
      <c r="AF4059" s="208">
        <v>2.4369999999999998</v>
      </c>
      <c r="AG4059" s="208">
        <v>1.3169999999999999</v>
      </c>
      <c r="AH4059" s="208">
        <v>0.78100000000000003</v>
      </c>
      <c r="AI4059" s="24"/>
      <c r="AJ4059" s="208">
        <v>1.01</v>
      </c>
      <c r="AK4059" s="24"/>
      <c r="AL4059" s="208">
        <v>7.8E-2</v>
      </c>
      <c r="AM4059" s="208">
        <v>4.9000000000000002E-2</v>
      </c>
      <c r="AN4059" s="208">
        <v>1.69</v>
      </c>
      <c r="AO4059" s="208">
        <v>1.601</v>
      </c>
      <c r="AP4059" s="208">
        <v>0.23499999999999999</v>
      </c>
      <c r="AQ4059" s="24"/>
      <c r="AR4059" s="24"/>
      <c r="AS4059" s="24"/>
      <c r="AT4059" s="24"/>
      <c r="AU4059" s="24"/>
      <c r="AV4059" s="24"/>
      <c r="AW4059" s="24"/>
      <c r="AX4059" s="24"/>
      <c r="AY4059" s="24"/>
      <c r="AZ4059" s="24"/>
      <c r="BA4059" s="24"/>
      <c r="BB4059" s="21">
        <f t="shared" si="460"/>
        <v>2.5089999999999999</v>
      </c>
      <c r="BC4059" s="21"/>
      <c r="BD4059" s="22">
        <f t="shared" ref="BD4059:BD4122" si="461">(BB4059/31/24)*1000</f>
        <v>3.372311827956989</v>
      </c>
      <c r="BE4059" s="21"/>
      <c r="BF4059" s="21"/>
      <c r="BG4059" s="10"/>
      <c r="BH4059" s="21">
        <f t="shared" si="458"/>
        <v>0</v>
      </c>
      <c r="BI4059" s="22">
        <f t="shared" si="458"/>
        <v>2.5089999999999999E-3</v>
      </c>
      <c r="BJ4059" s="21"/>
      <c r="BK4059" s="21">
        <v>0</v>
      </c>
      <c r="BL4059" s="22">
        <v>7.5269999999999998E-3</v>
      </c>
      <c r="BM4059" s="21"/>
      <c r="BN4059" s="21">
        <f t="shared" si="459"/>
        <v>0</v>
      </c>
      <c r="BO4059" s="22">
        <f t="shared" si="459"/>
        <v>3.0107999999999999E-2</v>
      </c>
      <c r="BP4059" s="21">
        <f t="shared" si="459"/>
        <v>0</v>
      </c>
    </row>
    <row r="4060" spans="1:68" ht="11.1" customHeight="1" outlineLevel="1" collapsed="1" x14ac:dyDescent="0.2">
      <c r="A4060" s="10"/>
      <c r="B4060" s="18"/>
      <c r="C4060" s="18"/>
      <c r="D4060" s="18"/>
      <c r="E4060" s="19" t="s">
        <v>3507</v>
      </c>
      <c r="F4060" s="20"/>
      <c r="G4060" s="20"/>
      <c r="H4060" s="20"/>
      <c r="I4060" s="20"/>
      <c r="J4060" s="20"/>
      <c r="K4060" s="20"/>
      <c r="L4060" s="20"/>
      <c r="M4060" s="20"/>
      <c r="N4060" s="20"/>
      <c r="O4060" s="20"/>
      <c r="P4060" s="20"/>
      <c r="Q4060" s="20"/>
      <c r="R4060" s="20"/>
      <c r="S4060" s="20"/>
      <c r="T4060" s="20"/>
      <c r="U4060" s="20"/>
      <c r="V4060" s="20"/>
      <c r="W4060" s="20"/>
      <c r="X4060" s="20"/>
      <c r="Y4060" s="20"/>
      <c r="Z4060" s="209">
        <v>0.435</v>
      </c>
      <c r="AA4060" s="209">
        <v>0.122</v>
      </c>
      <c r="AB4060" s="209">
        <v>0.94099999999999995</v>
      </c>
      <c r="AC4060" s="209">
        <v>1.3520000000000001</v>
      </c>
      <c r="AD4060" s="209">
        <v>2.5</v>
      </c>
      <c r="AE4060" s="209">
        <v>2.855</v>
      </c>
      <c r="AF4060" s="209">
        <v>2.343</v>
      </c>
      <c r="AG4060" s="209">
        <v>0.85399999999999998</v>
      </c>
      <c r="AH4060" s="209">
        <v>0.82799999999999996</v>
      </c>
      <c r="AI4060" s="209">
        <v>0.42</v>
      </c>
      <c r="AJ4060" s="20"/>
      <c r="AK4060" s="20"/>
      <c r="AL4060" s="20"/>
      <c r="AM4060" s="209">
        <v>0.1</v>
      </c>
      <c r="AN4060" s="209">
        <v>1.65</v>
      </c>
      <c r="AO4060" s="209">
        <v>3</v>
      </c>
      <c r="AP4060" s="209">
        <v>1.8</v>
      </c>
      <c r="AQ4060" s="209">
        <v>3.7410000000000001</v>
      </c>
      <c r="AR4060" s="209">
        <v>2.359</v>
      </c>
      <c r="AS4060" s="209">
        <v>1.5</v>
      </c>
      <c r="AT4060" s="209">
        <v>1.21</v>
      </c>
      <c r="AU4060" s="209">
        <v>0.49</v>
      </c>
      <c r="AV4060" s="20"/>
      <c r="AW4060" s="20"/>
      <c r="AX4060" s="20"/>
      <c r="AY4060" s="20"/>
      <c r="AZ4060" s="209">
        <v>1.1200000000000001</v>
      </c>
      <c r="BA4060" s="209">
        <v>1.75</v>
      </c>
      <c r="BB4060" s="21">
        <f t="shared" si="460"/>
        <v>3.7410000000000001</v>
      </c>
      <c r="BC4060" s="21">
        <f>BF4060</f>
        <v>9.66</v>
      </c>
      <c r="BD4060" s="22">
        <f t="shared" si="461"/>
        <v>5.028225806451613</v>
      </c>
      <c r="BE4060" s="21">
        <f>BC4060-BD4060</f>
        <v>4.6317741935483872</v>
      </c>
      <c r="BF4060" s="90">
        <v>9.66</v>
      </c>
      <c r="BG4060" s="10">
        <v>7</v>
      </c>
      <c r="BH4060" s="21">
        <f t="shared" si="458"/>
        <v>7.1870399999999996E-3</v>
      </c>
      <c r="BI4060" s="22">
        <f t="shared" si="458"/>
        <v>3.7410000000000004E-3</v>
      </c>
      <c r="BJ4060" s="21">
        <f>BH4060-BI4060</f>
        <v>3.4460399999999992E-3</v>
      </c>
      <c r="BK4060" s="21">
        <v>2.156112E-2</v>
      </c>
      <c r="BL4060" s="22">
        <v>1.1223E-2</v>
      </c>
      <c r="BM4060" s="21">
        <v>1.0338119999999999E-2</v>
      </c>
      <c r="BN4060" s="21">
        <f t="shared" si="459"/>
        <v>8.6244479999999998E-2</v>
      </c>
      <c r="BO4060" s="22">
        <f t="shared" si="459"/>
        <v>4.4892000000000001E-2</v>
      </c>
      <c r="BP4060" s="21">
        <f t="shared" si="459"/>
        <v>4.1352479999999997E-2</v>
      </c>
    </row>
    <row r="4061" spans="1:68" ht="11.1" hidden="1" customHeight="1" outlineLevel="2" x14ac:dyDescent="0.2">
      <c r="A4061" s="10"/>
      <c r="B4061" s="18"/>
      <c r="C4061" s="18"/>
      <c r="D4061" s="18"/>
      <c r="E4061" s="23" t="s">
        <v>3508</v>
      </c>
      <c r="F4061" s="24"/>
      <c r="G4061" s="24"/>
      <c r="H4061" s="24"/>
      <c r="I4061" s="24"/>
      <c r="J4061" s="24"/>
      <c r="K4061" s="24"/>
      <c r="L4061" s="24"/>
      <c r="M4061" s="24"/>
      <c r="N4061" s="24"/>
      <c r="O4061" s="24"/>
      <c r="P4061" s="24"/>
      <c r="Q4061" s="24"/>
      <c r="R4061" s="24"/>
      <c r="S4061" s="24"/>
      <c r="T4061" s="24"/>
      <c r="U4061" s="24"/>
      <c r="V4061" s="24"/>
      <c r="W4061" s="24"/>
      <c r="X4061" s="24"/>
      <c r="Y4061" s="24"/>
      <c r="Z4061" s="208">
        <v>0.435</v>
      </c>
      <c r="AA4061" s="208">
        <v>0.122</v>
      </c>
      <c r="AB4061" s="208">
        <v>0.94099999999999995</v>
      </c>
      <c r="AC4061" s="208">
        <v>1.3520000000000001</v>
      </c>
      <c r="AD4061" s="208">
        <v>2.5</v>
      </c>
      <c r="AE4061" s="208">
        <v>2.855</v>
      </c>
      <c r="AF4061" s="208">
        <v>2.343</v>
      </c>
      <c r="AG4061" s="208">
        <v>0.85399999999999998</v>
      </c>
      <c r="AH4061" s="208">
        <v>0.82799999999999996</v>
      </c>
      <c r="AI4061" s="208">
        <v>0.42</v>
      </c>
      <c r="AJ4061" s="24"/>
      <c r="AK4061" s="24"/>
      <c r="AL4061" s="24"/>
      <c r="AM4061" s="208">
        <v>0.1</v>
      </c>
      <c r="AN4061" s="208">
        <v>1.65</v>
      </c>
      <c r="AO4061" s="208">
        <v>3</v>
      </c>
      <c r="AP4061" s="208">
        <v>1.8</v>
      </c>
      <c r="AQ4061" s="208">
        <v>3.7410000000000001</v>
      </c>
      <c r="AR4061" s="208">
        <v>2.359</v>
      </c>
      <c r="AS4061" s="208">
        <v>1.5</v>
      </c>
      <c r="AT4061" s="208">
        <v>1.21</v>
      </c>
      <c r="AU4061" s="208">
        <v>0.49</v>
      </c>
      <c r="AV4061" s="24"/>
      <c r="AW4061" s="24"/>
      <c r="AX4061" s="24"/>
      <c r="AY4061" s="24"/>
      <c r="AZ4061" s="208">
        <v>1.1200000000000001</v>
      </c>
      <c r="BA4061" s="208">
        <v>1.75</v>
      </c>
      <c r="BB4061" s="21">
        <f t="shared" si="460"/>
        <v>3.7410000000000001</v>
      </c>
      <c r="BC4061" s="21"/>
      <c r="BD4061" s="22">
        <f t="shared" si="461"/>
        <v>5.028225806451613</v>
      </c>
      <c r="BE4061" s="21"/>
      <c r="BF4061" s="92">
        <v>9.66</v>
      </c>
      <c r="BG4061" s="10"/>
      <c r="BH4061" s="21">
        <f t="shared" si="458"/>
        <v>0</v>
      </c>
      <c r="BI4061" s="22">
        <f t="shared" si="458"/>
        <v>3.7410000000000004E-3</v>
      </c>
      <c r="BJ4061" s="21"/>
      <c r="BK4061" s="21">
        <v>0</v>
      </c>
      <c r="BL4061" s="22">
        <v>1.1223E-2</v>
      </c>
      <c r="BM4061" s="21"/>
      <c r="BN4061" s="21">
        <f t="shared" si="459"/>
        <v>0</v>
      </c>
      <c r="BO4061" s="22">
        <f t="shared" si="459"/>
        <v>4.4892000000000001E-2</v>
      </c>
      <c r="BP4061" s="21">
        <f t="shared" si="459"/>
        <v>0</v>
      </c>
    </row>
    <row r="4062" spans="1:68" ht="11.1" hidden="1" customHeight="1" outlineLevel="1" collapsed="1" x14ac:dyDescent="0.2">
      <c r="A4062" s="10"/>
      <c r="B4062" s="18"/>
      <c r="C4062" s="18"/>
      <c r="D4062" s="18"/>
      <c r="E4062" s="19" t="s">
        <v>3509</v>
      </c>
      <c r="F4062" s="20"/>
      <c r="G4062" s="209">
        <v>4.0510000000000002</v>
      </c>
      <c r="H4062" s="209">
        <v>2.2519999999999998</v>
      </c>
      <c r="I4062" s="240">
        <v>1.359</v>
      </c>
      <c r="J4062" s="240"/>
      <c r="K4062" s="20"/>
      <c r="L4062" s="209">
        <v>0.60599999999999998</v>
      </c>
      <c r="M4062" s="20"/>
      <c r="N4062" s="20"/>
      <c r="O4062" s="20"/>
      <c r="P4062" s="209">
        <v>2.6859999999999999</v>
      </c>
      <c r="Q4062" s="209">
        <v>1.331</v>
      </c>
      <c r="R4062" s="209">
        <v>3.03</v>
      </c>
      <c r="S4062" s="209">
        <v>3.669</v>
      </c>
      <c r="T4062" s="209">
        <v>3.7250000000000001</v>
      </c>
      <c r="U4062" s="209">
        <v>2.3130000000000002</v>
      </c>
      <c r="V4062" s="209">
        <v>1.339</v>
      </c>
      <c r="W4062" s="209">
        <v>0.71599999999999997</v>
      </c>
      <c r="X4062" s="209">
        <v>0.15</v>
      </c>
      <c r="Y4062" s="20"/>
      <c r="Z4062" s="20"/>
      <c r="AA4062" s="209">
        <v>0.68799999999999994</v>
      </c>
      <c r="AB4062" s="209">
        <v>1.6140000000000001</v>
      </c>
      <c r="AC4062" s="209">
        <v>2.44</v>
      </c>
      <c r="AD4062" s="209">
        <v>3.827</v>
      </c>
      <c r="AE4062" s="209">
        <v>4.5309999999999997</v>
      </c>
      <c r="AF4062" s="209">
        <v>3.2210000000000001</v>
      </c>
      <c r="AG4062" s="209">
        <v>2.4300000000000002</v>
      </c>
      <c r="AH4062" s="209">
        <v>1.0900000000000001</v>
      </c>
      <c r="AI4062" s="209">
        <v>1.073</v>
      </c>
      <c r="AJ4062" s="20"/>
      <c r="AK4062" s="20"/>
      <c r="AL4062" s="20"/>
      <c r="AM4062" s="20"/>
      <c r="AN4062" s="209">
        <v>2.2690000000000001</v>
      </c>
      <c r="AO4062" s="209">
        <v>3.1259999999999999</v>
      </c>
      <c r="AP4062" s="209">
        <v>4.0890000000000004</v>
      </c>
      <c r="AQ4062" s="209">
        <v>4.5330000000000004</v>
      </c>
      <c r="AR4062" s="209">
        <v>3.629</v>
      </c>
      <c r="AS4062" s="209">
        <v>2.625</v>
      </c>
      <c r="AT4062" s="209">
        <v>1.4239999999999999</v>
      </c>
      <c r="AU4062" s="209">
        <v>0.79100000000000004</v>
      </c>
      <c r="AV4062" s="20"/>
      <c r="AW4062" s="20"/>
      <c r="AX4062" s="20"/>
      <c r="AY4062" s="209">
        <v>0.88300000000000001</v>
      </c>
      <c r="AZ4062" s="209">
        <v>1.2969999999999999</v>
      </c>
      <c r="BA4062" s="209">
        <v>2.214</v>
      </c>
      <c r="BB4062" s="21">
        <f t="shared" si="460"/>
        <v>4.5330000000000004</v>
      </c>
      <c r="BC4062" s="21">
        <f>BF4062</f>
        <v>11.6</v>
      </c>
      <c r="BD4062" s="22">
        <f t="shared" si="461"/>
        <v>6.0927419354838719</v>
      </c>
      <c r="BE4062" s="21">
        <f>BC4062-BD4062</f>
        <v>5.5072580645161278</v>
      </c>
      <c r="BF4062" s="90">
        <v>11.6</v>
      </c>
      <c r="BG4062" s="10">
        <v>6</v>
      </c>
      <c r="BH4062" s="21">
        <f t="shared" si="458"/>
        <v>8.6303999999999999E-3</v>
      </c>
      <c r="BI4062" s="22">
        <f t="shared" si="458"/>
        <v>4.5330000000000006E-3</v>
      </c>
      <c r="BJ4062" s="21">
        <f>BH4062-BI4062</f>
        <v>4.0973999999999993E-3</v>
      </c>
      <c r="BK4062" s="21">
        <v>2.58912E-2</v>
      </c>
      <c r="BL4062" s="22">
        <v>1.3599000000000002E-2</v>
      </c>
      <c r="BM4062" s="21">
        <v>1.2292199999999998E-2</v>
      </c>
      <c r="BN4062" s="21">
        <f t="shared" si="459"/>
        <v>0.1035648</v>
      </c>
      <c r="BO4062" s="22">
        <f t="shared" si="459"/>
        <v>5.4396000000000007E-2</v>
      </c>
      <c r="BP4062" s="21">
        <f t="shared" si="459"/>
        <v>4.9168799999999992E-2</v>
      </c>
    </row>
    <row r="4063" spans="1:68" ht="11.1" hidden="1" customHeight="1" outlineLevel="2" x14ac:dyDescent="0.2">
      <c r="A4063" s="10"/>
      <c r="B4063" s="18"/>
      <c r="C4063" s="18"/>
      <c r="D4063" s="18"/>
      <c r="E4063" s="23" t="s">
        <v>3510</v>
      </c>
      <c r="F4063" s="24"/>
      <c r="G4063" s="208">
        <v>4.0510000000000002</v>
      </c>
      <c r="H4063" s="208">
        <v>2.2519999999999998</v>
      </c>
      <c r="I4063" s="239">
        <v>1.359</v>
      </c>
      <c r="J4063" s="239"/>
      <c r="K4063" s="24"/>
      <c r="L4063" s="208">
        <v>0.60599999999999998</v>
      </c>
      <c r="M4063" s="24"/>
      <c r="N4063" s="24"/>
      <c r="O4063" s="24"/>
      <c r="P4063" s="208">
        <v>2.6859999999999999</v>
      </c>
      <c r="Q4063" s="208">
        <v>1.331</v>
      </c>
      <c r="R4063" s="208">
        <v>3.03</v>
      </c>
      <c r="S4063" s="208">
        <v>3.669</v>
      </c>
      <c r="T4063" s="208">
        <v>3.7250000000000001</v>
      </c>
      <c r="U4063" s="208">
        <v>2.3130000000000002</v>
      </c>
      <c r="V4063" s="208">
        <v>1.339</v>
      </c>
      <c r="W4063" s="208">
        <v>0.71599999999999997</v>
      </c>
      <c r="X4063" s="208">
        <v>0.15</v>
      </c>
      <c r="Y4063" s="24"/>
      <c r="Z4063" s="24"/>
      <c r="AA4063" s="208">
        <v>0.68799999999999994</v>
      </c>
      <c r="AB4063" s="208">
        <v>1.6140000000000001</v>
      </c>
      <c r="AC4063" s="208">
        <v>2.44</v>
      </c>
      <c r="AD4063" s="208">
        <v>3.827</v>
      </c>
      <c r="AE4063" s="208">
        <v>4.5309999999999997</v>
      </c>
      <c r="AF4063" s="208">
        <v>3.2210000000000001</v>
      </c>
      <c r="AG4063" s="208">
        <v>2.4300000000000002</v>
      </c>
      <c r="AH4063" s="208">
        <v>1.0900000000000001</v>
      </c>
      <c r="AI4063" s="208">
        <v>1.073</v>
      </c>
      <c r="AJ4063" s="24"/>
      <c r="AK4063" s="24"/>
      <c r="AL4063" s="24"/>
      <c r="AM4063" s="24"/>
      <c r="AN4063" s="208">
        <v>2.2690000000000001</v>
      </c>
      <c r="AO4063" s="208">
        <v>3.1259999999999999</v>
      </c>
      <c r="AP4063" s="208">
        <v>4.0890000000000004</v>
      </c>
      <c r="AQ4063" s="208">
        <v>4.5330000000000004</v>
      </c>
      <c r="AR4063" s="208">
        <v>3.629</v>
      </c>
      <c r="AS4063" s="208">
        <v>2.625</v>
      </c>
      <c r="AT4063" s="208">
        <v>1.4239999999999999</v>
      </c>
      <c r="AU4063" s="208">
        <v>0.79100000000000004</v>
      </c>
      <c r="AV4063" s="24"/>
      <c r="AW4063" s="24"/>
      <c r="AX4063" s="24"/>
      <c r="AY4063" s="208">
        <v>0.88300000000000001</v>
      </c>
      <c r="AZ4063" s="208">
        <v>1.2969999999999999</v>
      </c>
      <c r="BA4063" s="208">
        <v>2.214</v>
      </c>
      <c r="BB4063" s="21">
        <f t="shared" si="460"/>
        <v>4.5330000000000004</v>
      </c>
      <c r="BC4063" s="21"/>
      <c r="BD4063" s="22">
        <f t="shared" si="461"/>
        <v>6.0927419354838719</v>
      </c>
      <c r="BE4063" s="21"/>
      <c r="BF4063" s="21"/>
      <c r="BG4063" s="10"/>
      <c r="BH4063" s="21">
        <f t="shared" si="458"/>
        <v>0</v>
      </c>
      <c r="BI4063" s="22">
        <f t="shared" si="458"/>
        <v>4.5330000000000006E-3</v>
      </c>
      <c r="BJ4063" s="21"/>
      <c r="BK4063" s="21">
        <v>0</v>
      </c>
      <c r="BL4063" s="22">
        <v>1.3599000000000002E-2</v>
      </c>
      <c r="BM4063" s="21"/>
      <c r="BN4063" s="21">
        <f t="shared" si="459"/>
        <v>0</v>
      </c>
      <c r="BO4063" s="22">
        <f t="shared" si="459"/>
        <v>5.4396000000000007E-2</v>
      </c>
      <c r="BP4063" s="21">
        <f t="shared" si="459"/>
        <v>0</v>
      </c>
    </row>
    <row r="4064" spans="1:68" ht="11.1" customHeight="1" outlineLevel="1" collapsed="1" x14ac:dyDescent="0.2">
      <c r="A4064" s="10"/>
      <c r="B4064" s="18"/>
      <c r="C4064" s="18"/>
      <c r="D4064" s="18"/>
      <c r="E4064" s="19" t="s">
        <v>3511</v>
      </c>
      <c r="F4064" s="209">
        <v>0.13200000000000001</v>
      </c>
      <c r="G4064" s="20"/>
      <c r="H4064" s="20"/>
      <c r="I4064" s="20"/>
      <c r="J4064" s="20"/>
      <c r="K4064" s="20"/>
      <c r="L4064" s="20"/>
      <c r="M4064" s="209">
        <v>0.19600000000000001</v>
      </c>
      <c r="N4064" s="20"/>
      <c r="O4064" s="20"/>
      <c r="P4064" s="209">
        <v>0.17</v>
      </c>
      <c r="Q4064" s="20"/>
      <c r="R4064" s="209">
        <v>0.214</v>
      </c>
      <c r="S4064" s="209">
        <v>0.125</v>
      </c>
      <c r="T4064" s="20"/>
      <c r="U4064" s="209">
        <v>0.125</v>
      </c>
      <c r="V4064" s="209">
        <v>0.125</v>
      </c>
      <c r="W4064" s="20"/>
      <c r="X4064" s="20"/>
      <c r="Y4064" s="20"/>
      <c r="Z4064" s="20"/>
      <c r="AA4064" s="20"/>
      <c r="AB4064" s="20"/>
      <c r="AC4064" s="20"/>
      <c r="AD4064" s="20"/>
      <c r="AE4064" s="20"/>
      <c r="AF4064" s="209">
        <v>8.0000000000000002E-3</v>
      </c>
      <c r="AG4064" s="209">
        <v>7.9000000000000001E-2</v>
      </c>
      <c r="AH4064" s="209">
        <v>8.5999999999999993E-2</v>
      </c>
      <c r="AI4064" s="209">
        <v>5.0999999999999997E-2</v>
      </c>
      <c r="AJ4064" s="209">
        <v>5.2999999999999999E-2</v>
      </c>
      <c r="AK4064" s="209">
        <v>6.2E-2</v>
      </c>
      <c r="AL4064" s="209">
        <v>4.5999999999999999E-2</v>
      </c>
      <c r="AM4064" s="209">
        <v>5.3999999999999999E-2</v>
      </c>
      <c r="AN4064" s="209">
        <v>5.3999999999999999E-2</v>
      </c>
      <c r="AO4064" s="209">
        <v>5.5E-2</v>
      </c>
      <c r="AP4064" s="209">
        <v>6.9000000000000006E-2</v>
      </c>
      <c r="AQ4064" s="209">
        <v>7.0999999999999994E-2</v>
      </c>
      <c r="AR4064" s="209">
        <v>6.8000000000000005E-2</v>
      </c>
      <c r="AS4064" s="209">
        <v>6.5000000000000002E-2</v>
      </c>
      <c r="AT4064" s="209">
        <v>6.6000000000000003E-2</v>
      </c>
      <c r="AU4064" s="209">
        <v>5.5E-2</v>
      </c>
      <c r="AV4064" s="209">
        <v>0.06</v>
      </c>
      <c r="AW4064" s="20"/>
      <c r="AX4064" s="20"/>
      <c r="AY4064" s="20"/>
      <c r="AZ4064" s="209">
        <v>0.5</v>
      </c>
      <c r="BA4064" s="209">
        <v>6.6000000000000003E-2</v>
      </c>
      <c r="BB4064" s="21">
        <f t="shared" si="460"/>
        <v>0.5</v>
      </c>
      <c r="BC4064" s="21">
        <f>BF4064</f>
        <v>1.2</v>
      </c>
      <c r="BD4064" s="22">
        <f t="shared" si="461"/>
        <v>0.67204301075268813</v>
      </c>
      <c r="BE4064" s="21">
        <f>BC4064-BD4064</f>
        <v>0.52795698924731183</v>
      </c>
      <c r="BF4064" s="91">
        <v>1.2</v>
      </c>
      <c r="BG4064" s="10">
        <v>7</v>
      </c>
      <c r="BH4064" s="21">
        <f t="shared" si="458"/>
        <v>8.9279999999999991E-4</v>
      </c>
      <c r="BI4064" s="22">
        <f t="shared" si="458"/>
        <v>5.0000000000000001E-4</v>
      </c>
      <c r="BJ4064" s="21">
        <f>BH4064-BI4064</f>
        <v>3.927999999999999E-4</v>
      </c>
      <c r="BK4064" s="21">
        <v>2.6783999999999996E-3</v>
      </c>
      <c r="BL4064" s="22">
        <v>1.5E-3</v>
      </c>
      <c r="BM4064" s="21">
        <v>1.1783999999999996E-3</v>
      </c>
      <c r="BN4064" s="21">
        <f t="shared" si="459"/>
        <v>1.0713599999999998E-2</v>
      </c>
      <c r="BO4064" s="22">
        <f t="shared" si="459"/>
        <v>6.0000000000000001E-3</v>
      </c>
      <c r="BP4064" s="21">
        <f t="shared" si="459"/>
        <v>4.7135999999999983E-3</v>
      </c>
    </row>
    <row r="4065" spans="1:68" ht="11.1" hidden="1" customHeight="1" outlineLevel="2" x14ac:dyDescent="0.2">
      <c r="A4065" s="10"/>
      <c r="B4065" s="18"/>
      <c r="C4065" s="18"/>
      <c r="D4065" s="18"/>
      <c r="E4065" s="23" t="s">
        <v>3512</v>
      </c>
      <c r="F4065" s="208">
        <v>0.13200000000000001</v>
      </c>
      <c r="G4065" s="24"/>
      <c r="H4065" s="24"/>
      <c r="I4065" s="24"/>
      <c r="J4065" s="24"/>
      <c r="K4065" s="24"/>
      <c r="L4065" s="24"/>
      <c r="M4065" s="208">
        <v>0.19600000000000001</v>
      </c>
      <c r="N4065" s="24"/>
      <c r="O4065" s="24"/>
      <c r="P4065" s="208">
        <v>0.17</v>
      </c>
      <c r="Q4065" s="24"/>
      <c r="R4065" s="208">
        <v>0.214</v>
      </c>
      <c r="S4065" s="208">
        <v>0.125</v>
      </c>
      <c r="T4065" s="24"/>
      <c r="U4065" s="208">
        <v>0.125</v>
      </c>
      <c r="V4065" s="208">
        <v>0.125</v>
      </c>
      <c r="W4065" s="24"/>
      <c r="X4065" s="24"/>
      <c r="Y4065" s="24"/>
      <c r="Z4065" s="24"/>
      <c r="AA4065" s="24"/>
      <c r="AB4065" s="24"/>
      <c r="AC4065" s="24"/>
      <c r="AD4065" s="24"/>
      <c r="AE4065" s="24"/>
      <c r="AF4065" s="208">
        <v>8.0000000000000002E-3</v>
      </c>
      <c r="AG4065" s="208">
        <v>7.9000000000000001E-2</v>
      </c>
      <c r="AH4065" s="208">
        <v>8.5999999999999993E-2</v>
      </c>
      <c r="AI4065" s="208">
        <v>5.0999999999999997E-2</v>
      </c>
      <c r="AJ4065" s="208">
        <v>5.2999999999999999E-2</v>
      </c>
      <c r="AK4065" s="208">
        <v>6.2E-2</v>
      </c>
      <c r="AL4065" s="208">
        <v>4.5999999999999999E-2</v>
      </c>
      <c r="AM4065" s="208">
        <v>5.3999999999999999E-2</v>
      </c>
      <c r="AN4065" s="208">
        <v>5.3999999999999999E-2</v>
      </c>
      <c r="AO4065" s="208">
        <v>5.5E-2</v>
      </c>
      <c r="AP4065" s="208">
        <v>6.9000000000000006E-2</v>
      </c>
      <c r="AQ4065" s="208">
        <v>7.0999999999999994E-2</v>
      </c>
      <c r="AR4065" s="208">
        <v>6.8000000000000005E-2</v>
      </c>
      <c r="AS4065" s="208">
        <v>6.5000000000000002E-2</v>
      </c>
      <c r="AT4065" s="208">
        <v>6.6000000000000003E-2</v>
      </c>
      <c r="AU4065" s="208">
        <v>5.5E-2</v>
      </c>
      <c r="AV4065" s="208">
        <v>0.06</v>
      </c>
      <c r="AW4065" s="24"/>
      <c r="AX4065" s="24"/>
      <c r="AY4065" s="24"/>
      <c r="AZ4065" s="208">
        <v>0.5</v>
      </c>
      <c r="BA4065" s="208">
        <v>6.6000000000000003E-2</v>
      </c>
      <c r="BB4065" s="21">
        <f t="shared" si="460"/>
        <v>0.5</v>
      </c>
      <c r="BC4065" s="21"/>
      <c r="BD4065" s="22">
        <f t="shared" si="461"/>
        <v>0.67204301075268813</v>
      </c>
      <c r="BE4065" s="21"/>
      <c r="BF4065" s="21"/>
      <c r="BG4065" s="10"/>
      <c r="BH4065" s="21">
        <f t="shared" si="458"/>
        <v>0</v>
      </c>
      <c r="BI4065" s="22">
        <f t="shared" si="458"/>
        <v>5.0000000000000001E-4</v>
      </c>
      <c r="BJ4065" s="21"/>
      <c r="BK4065" s="21">
        <v>0</v>
      </c>
      <c r="BL4065" s="22">
        <v>1.5E-3</v>
      </c>
      <c r="BM4065" s="21"/>
      <c r="BN4065" s="21">
        <f t="shared" si="459"/>
        <v>0</v>
      </c>
      <c r="BO4065" s="22">
        <f t="shared" si="459"/>
        <v>6.0000000000000001E-3</v>
      </c>
      <c r="BP4065" s="21">
        <f t="shared" si="459"/>
        <v>0</v>
      </c>
    </row>
    <row r="4066" spans="1:68" ht="11.1" hidden="1" customHeight="1" outlineLevel="1" collapsed="1" x14ac:dyDescent="0.2">
      <c r="A4066" s="10"/>
      <c r="B4066" s="18"/>
      <c r="C4066" s="18"/>
      <c r="D4066" s="18"/>
      <c r="E4066" s="19" t="s">
        <v>790</v>
      </c>
      <c r="F4066" s="209">
        <v>59.173000000000002</v>
      </c>
      <c r="G4066" s="209">
        <v>58.453000000000003</v>
      </c>
      <c r="H4066" s="209">
        <v>43.576000000000001</v>
      </c>
      <c r="I4066" s="240">
        <v>18.82</v>
      </c>
      <c r="J4066" s="240"/>
      <c r="K4066" s="209">
        <v>7.6040000000000001</v>
      </c>
      <c r="L4066" s="209">
        <v>0.128</v>
      </c>
      <c r="M4066" s="20"/>
      <c r="N4066" s="209">
        <v>0.48199999999999998</v>
      </c>
      <c r="O4066" s="20"/>
      <c r="P4066" s="209">
        <v>8.3840000000000003</v>
      </c>
      <c r="Q4066" s="209">
        <v>40.741999999999997</v>
      </c>
      <c r="R4066" s="209">
        <v>35.96</v>
      </c>
      <c r="S4066" s="209">
        <v>33.765999999999998</v>
      </c>
      <c r="T4066" s="209">
        <v>46.908000000000001</v>
      </c>
      <c r="U4066" s="209">
        <v>36.698999999999998</v>
      </c>
      <c r="V4066" s="209">
        <v>16.925000000000001</v>
      </c>
      <c r="W4066" s="209">
        <v>6.3540000000000001</v>
      </c>
      <c r="X4066" s="20"/>
      <c r="Y4066" s="209">
        <v>3.5409999999999999</v>
      </c>
      <c r="Z4066" s="20"/>
      <c r="AA4066" s="209">
        <v>1.677</v>
      </c>
      <c r="AB4066" s="209">
        <v>12.744</v>
      </c>
      <c r="AC4066" s="209">
        <v>24.859000000000002</v>
      </c>
      <c r="AD4066" s="209">
        <v>84.061999999999998</v>
      </c>
      <c r="AE4066" s="209">
        <v>57.518000000000001</v>
      </c>
      <c r="AF4066" s="209">
        <v>59.860999999999997</v>
      </c>
      <c r="AG4066" s="209">
        <v>30.7</v>
      </c>
      <c r="AH4066" s="209">
        <v>20.221</v>
      </c>
      <c r="AI4066" s="209">
        <v>7.7670000000000003</v>
      </c>
      <c r="AJ4066" s="209">
        <v>1.3069999999999999</v>
      </c>
      <c r="AK4066" s="209">
        <v>0.161</v>
      </c>
      <c r="AL4066" s="209">
        <v>6.4000000000000001E-2</v>
      </c>
      <c r="AM4066" s="209">
        <v>4.915</v>
      </c>
      <c r="AN4066" s="209">
        <v>19.388000000000002</v>
      </c>
      <c r="AO4066" s="209">
        <v>38.994999999999997</v>
      </c>
      <c r="AP4066" s="209">
        <v>47.054000000000002</v>
      </c>
      <c r="AQ4066" s="209">
        <v>68.31</v>
      </c>
      <c r="AR4066" s="209">
        <v>47.459000000000003</v>
      </c>
      <c r="AS4066" s="209">
        <v>44.334000000000003</v>
      </c>
      <c r="AT4066" s="209">
        <v>27.474</v>
      </c>
      <c r="AU4066" s="209">
        <v>11.420999999999999</v>
      </c>
      <c r="AV4066" s="209">
        <v>0.04</v>
      </c>
      <c r="AW4066" s="209">
        <v>9.8000000000000004E-2</v>
      </c>
      <c r="AX4066" s="209">
        <v>0.245</v>
      </c>
      <c r="AY4066" s="209">
        <v>8.6809999999999992</v>
      </c>
      <c r="AZ4066" s="209">
        <v>18.262</v>
      </c>
      <c r="BA4066" s="209">
        <v>35.500999999999998</v>
      </c>
      <c r="BB4066" s="56">
        <f>SUM(BB4067:BB4075)</f>
        <v>109.67</v>
      </c>
      <c r="BC4066" s="21">
        <f>BD4066</f>
        <v>147.40591397849462</v>
      </c>
      <c r="BD4066" s="22">
        <f t="shared" si="461"/>
        <v>147.40591397849462</v>
      </c>
      <c r="BE4066" s="21">
        <f>BC4066-BD4066</f>
        <v>0</v>
      </c>
      <c r="BF4066" s="91">
        <v>48.35</v>
      </c>
      <c r="BG4066" s="10">
        <v>5</v>
      </c>
      <c r="BH4066" s="21">
        <f t="shared" si="458"/>
        <v>0.10967</v>
      </c>
      <c r="BI4066" s="22">
        <f t="shared" si="458"/>
        <v>0.10967</v>
      </c>
      <c r="BJ4066" s="21">
        <f>BH4066-BI4066</f>
        <v>0</v>
      </c>
      <c r="BK4066" s="21">
        <v>0.32901000000000002</v>
      </c>
      <c r="BL4066" s="22">
        <v>0.32901000000000002</v>
      </c>
      <c r="BM4066" s="21">
        <v>0</v>
      </c>
      <c r="BN4066" s="21">
        <f t="shared" si="459"/>
        <v>1.3160400000000001</v>
      </c>
      <c r="BO4066" s="22">
        <f t="shared" si="459"/>
        <v>1.3160400000000001</v>
      </c>
      <c r="BP4066" s="21">
        <f t="shared" si="459"/>
        <v>0</v>
      </c>
    </row>
    <row r="4067" spans="1:68" ht="11.1" hidden="1" customHeight="1" outlineLevel="2" x14ac:dyDescent="0.2">
      <c r="A4067" s="10"/>
      <c r="B4067" s="18"/>
      <c r="C4067" s="18"/>
      <c r="D4067" s="18"/>
      <c r="E4067" s="23" t="s">
        <v>3513</v>
      </c>
      <c r="F4067" s="208">
        <v>2</v>
      </c>
      <c r="G4067" s="208">
        <v>3.5840000000000001</v>
      </c>
      <c r="H4067" s="208">
        <v>1.286</v>
      </c>
      <c r="I4067" s="239">
        <v>0.89100000000000001</v>
      </c>
      <c r="J4067" s="239"/>
      <c r="K4067" s="208">
        <v>0.47899999999999998</v>
      </c>
      <c r="L4067" s="208">
        <v>1.0999999999999999E-2</v>
      </c>
      <c r="M4067" s="24"/>
      <c r="N4067" s="24"/>
      <c r="O4067" s="24"/>
      <c r="P4067" s="208">
        <v>0.79200000000000004</v>
      </c>
      <c r="Q4067" s="208">
        <v>1.4590000000000001</v>
      </c>
      <c r="R4067" s="208">
        <v>1.673</v>
      </c>
      <c r="S4067" s="208">
        <v>1.8560000000000001</v>
      </c>
      <c r="T4067" s="208">
        <v>1.788</v>
      </c>
      <c r="U4067" s="208">
        <v>1.333</v>
      </c>
      <c r="V4067" s="208">
        <v>0.876</v>
      </c>
      <c r="W4067" s="208">
        <v>0.41</v>
      </c>
      <c r="X4067" s="24"/>
      <c r="Y4067" s="24"/>
      <c r="Z4067" s="24"/>
      <c r="AA4067" s="208">
        <v>0.19900000000000001</v>
      </c>
      <c r="AB4067" s="24"/>
      <c r="AC4067" s="208">
        <v>2.1589999999999998</v>
      </c>
      <c r="AD4067" s="208">
        <v>1.8819999999999999</v>
      </c>
      <c r="AE4067" s="208">
        <v>1.6459999999999999</v>
      </c>
      <c r="AF4067" s="208">
        <v>1.7350000000000001</v>
      </c>
      <c r="AG4067" s="208">
        <v>0.93100000000000005</v>
      </c>
      <c r="AH4067" s="208">
        <v>0.67700000000000005</v>
      </c>
      <c r="AI4067" s="208">
        <v>0.44600000000000001</v>
      </c>
      <c r="AJ4067" s="208">
        <v>5.5E-2</v>
      </c>
      <c r="AK4067" s="24"/>
      <c r="AL4067" s="24"/>
      <c r="AM4067" s="208">
        <v>0.27</v>
      </c>
      <c r="AN4067" s="208">
        <v>0.72799999999999998</v>
      </c>
      <c r="AO4067" s="208">
        <v>1.327</v>
      </c>
      <c r="AP4067" s="208">
        <v>1.468</v>
      </c>
      <c r="AQ4067" s="208">
        <v>2.0449999999999999</v>
      </c>
      <c r="AR4067" s="208">
        <v>1.472</v>
      </c>
      <c r="AS4067" s="208">
        <v>1.4830000000000001</v>
      </c>
      <c r="AT4067" s="208">
        <v>0.90400000000000003</v>
      </c>
      <c r="AU4067" s="208">
        <v>0.41599999999999998</v>
      </c>
      <c r="AV4067" s="24"/>
      <c r="AW4067" s="24"/>
      <c r="AX4067" s="24"/>
      <c r="AY4067" s="208">
        <v>0.35599999999999998</v>
      </c>
      <c r="AZ4067" s="208">
        <v>0.63500000000000001</v>
      </c>
      <c r="BA4067" s="208">
        <v>1.214</v>
      </c>
      <c r="BB4067" s="21">
        <f t="shared" si="460"/>
        <v>3.5840000000000001</v>
      </c>
      <c r="BC4067" s="21"/>
      <c r="BD4067" s="22">
        <f t="shared" si="461"/>
        <v>4.817204301075269</v>
      </c>
      <c r="BE4067" s="21"/>
      <c r="BG4067" s="10"/>
      <c r="BH4067" s="21">
        <f t="shared" si="458"/>
        <v>0</v>
      </c>
      <c r="BI4067" s="22">
        <f t="shared" si="458"/>
        <v>3.5840000000000004E-3</v>
      </c>
      <c r="BJ4067" s="21"/>
      <c r="BK4067" s="21">
        <v>0</v>
      </c>
      <c r="BL4067" s="22">
        <v>1.0752000000000001E-2</v>
      </c>
      <c r="BM4067" s="21"/>
      <c r="BN4067" s="21">
        <f t="shared" si="459"/>
        <v>0</v>
      </c>
      <c r="BO4067" s="22">
        <f t="shared" si="459"/>
        <v>4.3008000000000005E-2</v>
      </c>
      <c r="BP4067" s="21">
        <f t="shared" si="459"/>
        <v>0</v>
      </c>
    </row>
    <row r="4068" spans="1:68" ht="11.1" hidden="1" customHeight="1" outlineLevel="2" x14ac:dyDescent="0.2">
      <c r="A4068" s="10"/>
      <c r="B4068" s="18"/>
      <c r="C4068" s="18"/>
      <c r="D4068" s="18"/>
      <c r="E4068" s="23" t="s">
        <v>3514</v>
      </c>
      <c r="F4068" s="208">
        <v>14.866</v>
      </c>
      <c r="G4068" s="208">
        <v>13.124000000000001</v>
      </c>
      <c r="H4068" s="208">
        <v>6.5720000000000001</v>
      </c>
      <c r="I4068" s="239">
        <v>6.1609999999999996</v>
      </c>
      <c r="J4068" s="239"/>
      <c r="K4068" s="208">
        <v>3.0019999999999998</v>
      </c>
      <c r="L4068" s="24"/>
      <c r="M4068" s="24"/>
      <c r="N4068" s="24"/>
      <c r="O4068" s="24"/>
      <c r="P4068" s="208">
        <v>3.8559999999999999</v>
      </c>
      <c r="Q4068" s="208">
        <v>9.8740000000000006</v>
      </c>
      <c r="R4068" s="208">
        <v>14.596</v>
      </c>
      <c r="S4068" s="208">
        <v>17.318999999999999</v>
      </c>
      <c r="T4068" s="208">
        <v>18.625</v>
      </c>
      <c r="U4068" s="208">
        <v>11.917</v>
      </c>
      <c r="V4068" s="208">
        <v>6.8140000000000001</v>
      </c>
      <c r="W4068" s="208">
        <v>3.1110000000000002</v>
      </c>
      <c r="X4068" s="24"/>
      <c r="Y4068" s="208">
        <v>0.26200000000000001</v>
      </c>
      <c r="Z4068" s="24"/>
      <c r="AA4068" s="208">
        <v>4.0000000000000001E-3</v>
      </c>
      <c r="AB4068" s="24"/>
      <c r="AC4068" s="24"/>
      <c r="AD4068" s="208">
        <v>47.625</v>
      </c>
      <c r="AE4068" s="208">
        <v>26.428999999999998</v>
      </c>
      <c r="AF4068" s="208">
        <v>27.01</v>
      </c>
      <c r="AG4068" s="208">
        <v>13.093</v>
      </c>
      <c r="AH4068" s="208">
        <v>7.8769999999999998</v>
      </c>
      <c r="AI4068" s="208">
        <v>4.7210000000000001</v>
      </c>
      <c r="AJ4068" s="208">
        <v>0.85399999999999998</v>
      </c>
      <c r="AK4068" s="24"/>
      <c r="AL4068" s="24"/>
      <c r="AM4068" s="208">
        <v>2.57</v>
      </c>
      <c r="AN4068" s="208">
        <v>6.9089999999999998</v>
      </c>
      <c r="AO4068" s="208">
        <v>14.866</v>
      </c>
      <c r="AP4068" s="208">
        <v>18.602</v>
      </c>
      <c r="AQ4068" s="208">
        <v>25.22</v>
      </c>
      <c r="AR4068" s="208">
        <v>17.446999999999999</v>
      </c>
      <c r="AS4068" s="208">
        <v>15.625</v>
      </c>
      <c r="AT4068" s="208">
        <v>11.064</v>
      </c>
      <c r="AU4068" s="208">
        <v>5.4720000000000004</v>
      </c>
      <c r="AV4068" s="24"/>
      <c r="AW4068" s="24"/>
      <c r="AX4068" s="24"/>
      <c r="AY4068" s="208">
        <v>3.915</v>
      </c>
      <c r="AZ4068" s="208">
        <v>7.1260000000000003</v>
      </c>
      <c r="BA4068" s="208">
        <v>12.962999999999999</v>
      </c>
      <c r="BB4068" s="21">
        <f t="shared" si="460"/>
        <v>47.625</v>
      </c>
      <c r="BC4068" s="21"/>
      <c r="BD4068" s="22">
        <f t="shared" si="461"/>
        <v>64.012096774193552</v>
      </c>
      <c r="BE4068" s="21"/>
      <c r="BG4068" s="10"/>
      <c r="BH4068" s="21">
        <f t="shared" si="458"/>
        <v>0</v>
      </c>
      <c r="BI4068" s="22">
        <f t="shared" si="458"/>
        <v>4.7625000000000008E-2</v>
      </c>
      <c r="BJ4068" s="21"/>
      <c r="BK4068" s="21">
        <v>0</v>
      </c>
      <c r="BL4068" s="22">
        <v>0.14287500000000003</v>
      </c>
      <c r="BM4068" s="21"/>
      <c r="BN4068" s="21">
        <f t="shared" si="459"/>
        <v>0</v>
      </c>
      <c r="BO4068" s="22">
        <f t="shared" si="459"/>
        <v>0.57150000000000012</v>
      </c>
      <c r="BP4068" s="21">
        <f t="shared" si="459"/>
        <v>0</v>
      </c>
    </row>
    <row r="4069" spans="1:68" ht="11.1" hidden="1" customHeight="1" outlineLevel="2" x14ac:dyDescent="0.2">
      <c r="A4069" s="10"/>
      <c r="B4069" s="18"/>
      <c r="C4069" s="18"/>
      <c r="D4069" s="18"/>
      <c r="E4069" s="23" t="s">
        <v>3515</v>
      </c>
      <c r="F4069" s="24"/>
      <c r="G4069" s="208">
        <v>1.3149999999999999</v>
      </c>
      <c r="H4069" s="208">
        <v>0.42</v>
      </c>
      <c r="I4069" s="239">
        <v>0.31</v>
      </c>
      <c r="J4069" s="239"/>
      <c r="K4069" s="208">
        <v>0.13900000000000001</v>
      </c>
      <c r="L4069" s="24"/>
      <c r="M4069" s="24"/>
      <c r="N4069" s="24"/>
      <c r="O4069" s="24"/>
      <c r="P4069" s="24"/>
      <c r="Q4069" s="208">
        <v>0.91500000000000004</v>
      </c>
      <c r="R4069" s="208">
        <v>0.66400000000000003</v>
      </c>
      <c r="S4069" s="208">
        <v>0.70199999999999996</v>
      </c>
      <c r="T4069" s="208">
        <v>0.72699999999999998</v>
      </c>
      <c r="U4069" s="208">
        <v>0.39900000000000002</v>
      </c>
      <c r="V4069" s="208">
        <v>0.19700000000000001</v>
      </c>
      <c r="W4069" s="208">
        <v>8.3000000000000004E-2</v>
      </c>
      <c r="X4069" s="24"/>
      <c r="Y4069" s="208">
        <v>0.06</v>
      </c>
      <c r="Z4069" s="24"/>
      <c r="AA4069" s="208">
        <v>0.112</v>
      </c>
      <c r="AB4069" s="208">
        <v>0.22900000000000001</v>
      </c>
      <c r="AC4069" s="208">
        <v>0.46600000000000003</v>
      </c>
      <c r="AD4069" s="208">
        <v>0.78800000000000003</v>
      </c>
      <c r="AE4069" s="208">
        <v>0.70399999999999996</v>
      </c>
      <c r="AF4069" s="208">
        <v>0.72599999999999998</v>
      </c>
      <c r="AG4069" s="208">
        <v>0.39200000000000002</v>
      </c>
      <c r="AH4069" s="208">
        <v>0.19800000000000001</v>
      </c>
      <c r="AI4069" s="208">
        <v>9.8000000000000004E-2</v>
      </c>
      <c r="AJ4069" s="208">
        <v>2.1999999999999999E-2</v>
      </c>
      <c r="AK4069" s="24"/>
      <c r="AL4069" s="24"/>
      <c r="AM4069" s="24"/>
      <c r="AN4069" s="24"/>
      <c r="AO4069" s="208">
        <v>0.40899999999999997</v>
      </c>
      <c r="AP4069" s="208">
        <v>0.78600000000000003</v>
      </c>
      <c r="AQ4069" s="208">
        <v>1.121</v>
      </c>
      <c r="AR4069" s="208">
        <v>0.76500000000000001</v>
      </c>
      <c r="AS4069" s="208">
        <v>0.73199999999999998</v>
      </c>
      <c r="AT4069" s="208">
        <v>0.47</v>
      </c>
      <c r="AU4069" s="208">
        <v>0.29599999999999999</v>
      </c>
      <c r="AV4069" s="208">
        <v>8.9999999999999993E-3</v>
      </c>
      <c r="AW4069" s="24"/>
      <c r="AX4069" s="208">
        <v>1.0999999999999999E-2</v>
      </c>
      <c r="AY4069" s="208">
        <v>0.16300000000000001</v>
      </c>
      <c r="AZ4069" s="208">
        <v>0.35499999999999998</v>
      </c>
      <c r="BA4069" s="208">
        <v>0.64600000000000002</v>
      </c>
      <c r="BB4069" s="21">
        <f t="shared" si="460"/>
        <v>1.3149999999999999</v>
      </c>
      <c r="BC4069" s="21"/>
      <c r="BD4069" s="22">
        <f t="shared" si="461"/>
        <v>1.7674731182795698</v>
      </c>
      <c r="BE4069" s="21"/>
      <c r="BG4069" s="10"/>
      <c r="BH4069" s="21">
        <f t="shared" si="458"/>
        <v>0</v>
      </c>
      <c r="BI4069" s="22">
        <f t="shared" si="458"/>
        <v>1.3149999999999998E-3</v>
      </c>
      <c r="BJ4069" s="21"/>
      <c r="BK4069" s="21">
        <v>0</v>
      </c>
      <c r="BL4069" s="22">
        <v>3.9449999999999989E-3</v>
      </c>
      <c r="BM4069" s="21"/>
      <c r="BN4069" s="21">
        <f t="shared" si="459"/>
        <v>0</v>
      </c>
      <c r="BO4069" s="22">
        <f t="shared" si="459"/>
        <v>1.5779999999999995E-2</v>
      </c>
      <c r="BP4069" s="21">
        <f t="shared" si="459"/>
        <v>0</v>
      </c>
    </row>
    <row r="4070" spans="1:68" ht="11.1" hidden="1" customHeight="1" outlineLevel="2" x14ac:dyDescent="0.2">
      <c r="A4070" s="10"/>
      <c r="B4070" s="18"/>
      <c r="C4070" s="18"/>
      <c r="D4070" s="18"/>
      <c r="E4070" s="23" t="s">
        <v>3516</v>
      </c>
      <c r="F4070" s="24"/>
      <c r="G4070" s="208">
        <v>15.839</v>
      </c>
      <c r="H4070" s="208">
        <v>4.306</v>
      </c>
      <c r="I4070" s="239">
        <v>2.7730000000000001</v>
      </c>
      <c r="J4070" s="239"/>
      <c r="K4070" s="208">
        <v>0.222</v>
      </c>
      <c r="L4070" s="24"/>
      <c r="M4070" s="24"/>
      <c r="N4070" s="24"/>
      <c r="O4070" s="24"/>
      <c r="P4070" s="24"/>
      <c r="Q4070" s="208">
        <v>7.976</v>
      </c>
      <c r="R4070" s="208">
        <v>5.7859999999999996</v>
      </c>
      <c r="S4070" s="208">
        <v>2.6709999999999998</v>
      </c>
      <c r="T4070" s="208">
        <v>11.487</v>
      </c>
      <c r="U4070" s="208">
        <v>7.2130000000000001</v>
      </c>
      <c r="V4070" s="208">
        <v>2.8530000000000002</v>
      </c>
      <c r="W4070" s="208">
        <v>7.0999999999999994E-2</v>
      </c>
      <c r="X4070" s="24"/>
      <c r="Y4070" s="208">
        <v>3</v>
      </c>
      <c r="Z4070" s="24"/>
      <c r="AA4070" s="24"/>
      <c r="AB4070" s="208">
        <v>3.3679999999999999</v>
      </c>
      <c r="AC4070" s="208">
        <v>9.532</v>
      </c>
      <c r="AD4070" s="208">
        <v>13.505000000000001</v>
      </c>
      <c r="AE4070" s="208">
        <v>10.827</v>
      </c>
      <c r="AF4070" s="208">
        <v>11.731999999999999</v>
      </c>
      <c r="AG4070" s="208">
        <v>6.6749999999999998</v>
      </c>
      <c r="AH4070" s="208">
        <v>4.7619999999999996</v>
      </c>
      <c r="AI4070" s="24"/>
      <c r="AJ4070" s="24"/>
      <c r="AK4070" s="24"/>
      <c r="AL4070" s="24"/>
      <c r="AM4070" s="208">
        <v>0.375</v>
      </c>
      <c r="AN4070" s="208">
        <v>5.1719999999999997</v>
      </c>
      <c r="AO4070" s="208">
        <v>8.8010000000000002</v>
      </c>
      <c r="AP4070" s="208">
        <v>9.6329999999999991</v>
      </c>
      <c r="AQ4070" s="208">
        <v>14.173</v>
      </c>
      <c r="AR4070" s="208">
        <v>9.9540000000000006</v>
      </c>
      <c r="AS4070" s="208">
        <v>10.016999999999999</v>
      </c>
      <c r="AT4070" s="208">
        <v>6.1379999999999999</v>
      </c>
      <c r="AU4070" s="208">
        <v>2.7290000000000001</v>
      </c>
      <c r="AV4070" s="24"/>
      <c r="AW4070" s="24"/>
      <c r="AX4070" s="208">
        <v>4.0000000000000001E-3</v>
      </c>
      <c r="AY4070" s="208">
        <v>1.7669999999999999</v>
      </c>
      <c r="AZ4070" s="208">
        <v>4.0110000000000001</v>
      </c>
      <c r="BA4070" s="208">
        <v>6.9409999999999998</v>
      </c>
      <c r="BB4070" s="21">
        <f t="shared" si="460"/>
        <v>15.839</v>
      </c>
      <c r="BC4070" s="21"/>
      <c r="BD4070" s="22">
        <f t="shared" si="461"/>
        <v>21.28897849462366</v>
      </c>
      <c r="BE4070" s="21"/>
      <c r="BG4070" s="10"/>
      <c r="BH4070" s="21">
        <f t="shared" si="458"/>
        <v>0</v>
      </c>
      <c r="BI4070" s="22">
        <f t="shared" si="458"/>
        <v>1.5839000000000002E-2</v>
      </c>
      <c r="BJ4070" s="21"/>
      <c r="BK4070" s="21">
        <v>0</v>
      </c>
      <c r="BL4070" s="22">
        <v>4.7517000000000004E-2</v>
      </c>
      <c r="BM4070" s="21"/>
      <c r="BN4070" s="21">
        <f t="shared" si="459"/>
        <v>0</v>
      </c>
      <c r="BO4070" s="22">
        <f t="shared" si="459"/>
        <v>0.19006800000000001</v>
      </c>
      <c r="BP4070" s="21">
        <f t="shared" si="459"/>
        <v>0</v>
      </c>
    </row>
    <row r="4071" spans="1:68" ht="11.1" hidden="1" customHeight="1" outlineLevel="2" x14ac:dyDescent="0.2">
      <c r="A4071" s="10"/>
      <c r="B4071" s="18"/>
      <c r="C4071" s="18"/>
      <c r="D4071" s="18"/>
      <c r="E4071" s="23" t="s">
        <v>3517</v>
      </c>
      <c r="F4071" s="208">
        <v>16.233000000000001</v>
      </c>
      <c r="G4071" s="208">
        <v>10.635999999999999</v>
      </c>
      <c r="H4071" s="208">
        <v>7.665</v>
      </c>
      <c r="I4071" s="239">
        <v>5.3330000000000002</v>
      </c>
      <c r="J4071" s="239"/>
      <c r="K4071" s="208">
        <v>0.14899999999999999</v>
      </c>
      <c r="L4071" s="208">
        <v>0.11700000000000001</v>
      </c>
      <c r="M4071" s="24"/>
      <c r="N4071" s="208">
        <v>0.48199999999999998</v>
      </c>
      <c r="O4071" s="24"/>
      <c r="P4071" s="24"/>
      <c r="Q4071" s="208">
        <v>10.084</v>
      </c>
      <c r="R4071" s="208">
        <v>4.4530000000000003</v>
      </c>
      <c r="S4071" s="208">
        <v>0.16200000000000001</v>
      </c>
      <c r="T4071" s="208">
        <v>6.8170000000000002</v>
      </c>
      <c r="U4071" s="208">
        <v>5.9829999999999997</v>
      </c>
      <c r="V4071" s="208">
        <v>1.819</v>
      </c>
      <c r="W4071" s="208">
        <v>0.13400000000000001</v>
      </c>
      <c r="X4071" s="24"/>
      <c r="Y4071" s="24"/>
      <c r="Z4071" s="24"/>
      <c r="AA4071" s="208">
        <v>0.61599999999999999</v>
      </c>
      <c r="AB4071" s="208">
        <v>4.0970000000000004</v>
      </c>
      <c r="AC4071" s="208">
        <v>7.2960000000000003</v>
      </c>
      <c r="AD4071" s="208">
        <v>11.863</v>
      </c>
      <c r="AE4071" s="208">
        <v>10.677</v>
      </c>
      <c r="AF4071" s="208">
        <v>11.077</v>
      </c>
      <c r="AG4071" s="208">
        <v>5.63</v>
      </c>
      <c r="AH4071" s="208">
        <v>3.2959999999999998</v>
      </c>
      <c r="AI4071" s="208">
        <v>0.82699999999999996</v>
      </c>
      <c r="AJ4071" s="208">
        <v>9.9000000000000005E-2</v>
      </c>
      <c r="AK4071" s="208">
        <v>0.161</v>
      </c>
      <c r="AL4071" s="208">
        <v>6.4000000000000001E-2</v>
      </c>
      <c r="AM4071" s="208">
        <v>0.70199999999999996</v>
      </c>
      <c r="AN4071" s="208">
        <v>3.5049999999999999</v>
      </c>
      <c r="AO4071" s="208">
        <v>7.6849999999999996</v>
      </c>
      <c r="AP4071" s="208">
        <v>9.4480000000000004</v>
      </c>
      <c r="AQ4071" s="208">
        <v>15.481</v>
      </c>
      <c r="AR4071" s="208">
        <v>10.702</v>
      </c>
      <c r="AS4071" s="208">
        <v>9.7029999999999994</v>
      </c>
      <c r="AT4071" s="208">
        <v>4.859</v>
      </c>
      <c r="AU4071" s="208">
        <v>0.78200000000000003</v>
      </c>
      <c r="AV4071" s="208">
        <v>3.1E-2</v>
      </c>
      <c r="AW4071" s="208">
        <v>9.8000000000000004E-2</v>
      </c>
      <c r="AX4071" s="208">
        <v>0.23</v>
      </c>
      <c r="AY4071" s="208">
        <v>1.0669999999999999</v>
      </c>
      <c r="AZ4071" s="208">
        <v>3.0089999999999999</v>
      </c>
      <c r="BA4071" s="208">
        <v>8.4280000000000008</v>
      </c>
      <c r="BB4071" s="21">
        <f t="shared" si="460"/>
        <v>16.233000000000001</v>
      </c>
      <c r="BC4071" s="21"/>
      <c r="BD4071" s="22">
        <f t="shared" si="461"/>
        <v>21.818548387096776</v>
      </c>
      <c r="BE4071" s="21"/>
      <c r="BG4071" s="10"/>
      <c r="BH4071" s="21">
        <f t="shared" si="458"/>
        <v>0</v>
      </c>
      <c r="BI4071" s="22">
        <f t="shared" si="458"/>
        <v>1.6233000000000004E-2</v>
      </c>
      <c r="BJ4071" s="21"/>
      <c r="BK4071" s="21">
        <v>0</v>
      </c>
      <c r="BL4071" s="22">
        <v>4.8699000000000013E-2</v>
      </c>
      <c r="BM4071" s="21"/>
      <c r="BN4071" s="21">
        <f t="shared" si="459"/>
        <v>0</v>
      </c>
      <c r="BO4071" s="22">
        <f t="shared" si="459"/>
        <v>0.19479600000000005</v>
      </c>
      <c r="BP4071" s="21">
        <f t="shared" si="459"/>
        <v>0</v>
      </c>
    </row>
    <row r="4072" spans="1:68" ht="11.1" hidden="1" customHeight="1" outlineLevel="2" x14ac:dyDescent="0.2">
      <c r="A4072" s="10"/>
      <c r="B4072" s="18"/>
      <c r="C4072" s="18"/>
      <c r="D4072" s="18"/>
      <c r="E4072" s="23" t="s">
        <v>3518</v>
      </c>
      <c r="F4072" s="208">
        <v>2.819</v>
      </c>
      <c r="G4072" s="208">
        <v>2.8210000000000002</v>
      </c>
      <c r="H4072" s="208">
        <v>1.7090000000000001</v>
      </c>
      <c r="I4072" s="239">
        <v>1.4630000000000001</v>
      </c>
      <c r="J4072" s="239"/>
      <c r="K4072" s="208">
        <v>0.755</v>
      </c>
      <c r="L4072" s="24"/>
      <c r="M4072" s="24"/>
      <c r="N4072" s="24"/>
      <c r="O4072" s="24"/>
      <c r="P4072" s="208">
        <v>1.28</v>
      </c>
      <c r="Q4072" s="208">
        <v>1.9990000000000001</v>
      </c>
      <c r="R4072" s="208">
        <v>2.3140000000000001</v>
      </c>
      <c r="S4072" s="208">
        <v>2.5379999999999998</v>
      </c>
      <c r="T4072" s="24"/>
      <c r="U4072" s="208">
        <v>4.3090000000000002</v>
      </c>
      <c r="V4072" s="208">
        <v>1.0069999999999999</v>
      </c>
      <c r="W4072" s="208">
        <v>0.60799999999999998</v>
      </c>
      <c r="X4072" s="24"/>
      <c r="Y4072" s="208">
        <v>7.4999999999999997E-2</v>
      </c>
      <c r="Z4072" s="24"/>
      <c r="AA4072" s="208">
        <v>0.17899999999999999</v>
      </c>
      <c r="AB4072" s="208">
        <v>1.147</v>
      </c>
      <c r="AC4072" s="208">
        <v>1.802</v>
      </c>
      <c r="AD4072" s="208">
        <v>2.7679999999999998</v>
      </c>
      <c r="AE4072" s="208">
        <v>2.3929999999999998</v>
      </c>
      <c r="AF4072" s="208">
        <v>2.5419999999999998</v>
      </c>
      <c r="AG4072" s="208">
        <v>1.373</v>
      </c>
      <c r="AH4072" s="208">
        <v>1.2110000000000001</v>
      </c>
      <c r="AI4072" s="208">
        <v>0.75700000000000001</v>
      </c>
      <c r="AJ4072" s="208">
        <v>0.20799999999999999</v>
      </c>
      <c r="AK4072" s="24"/>
      <c r="AL4072" s="24"/>
      <c r="AM4072" s="208">
        <v>0.39500000000000002</v>
      </c>
      <c r="AN4072" s="208">
        <v>1.1519999999999999</v>
      </c>
      <c r="AO4072" s="208">
        <v>2.181</v>
      </c>
      <c r="AP4072" s="208">
        <v>2.6110000000000002</v>
      </c>
      <c r="AQ4072" s="208">
        <v>3.7029999999999998</v>
      </c>
      <c r="AR4072" s="208">
        <v>2.5169999999999999</v>
      </c>
      <c r="AS4072" s="208">
        <v>2.3330000000000002</v>
      </c>
      <c r="AT4072" s="208">
        <v>1.3640000000000001</v>
      </c>
      <c r="AU4072" s="208">
        <v>0.61799999999999999</v>
      </c>
      <c r="AV4072" s="24"/>
      <c r="AW4072" s="24"/>
      <c r="AX4072" s="24"/>
      <c r="AY4072" s="208">
        <v>0.42899999999999999</v>
      </c>
      <c r="AZ4072" s="208">
        <v>1.325</v>
      </c>
      <c r="BA4072" s="208">
        <v>2.0870000000000002</v>
      </c>
      <c r="BB4072" s="21">
        <f t="shared" si="460"/>
        <v>4.3090000000000002</v>
      </c>
      <c r="BC4072" s="21"/>
      <c r="BD4072" s="22">
        <f t="shared" si="461"/>
        <v>5.791666666666667</v>
      </c>
      <c r="BE4072" s="21"/>
      <c r="BG4072" s="10"/>
      <c r="BH4072" s="21">
        <f t="shared" si="458"/>
        <v>0</v>
      </c>
      <c r="BI4072" s="22">
        <f t="shared" si="458"/>
        <v>4.3090000000000003E-3</v>
      </c>
      <c r="BJ4072" s="21"/>
      <c r="BK4072" s="21">
        <v>0</v>
      </c>
      <c r="BL4072" s="22">
        <v>1.2927000000000001E-2</v>
      </c>
      <c r="BM4072" s="21"/>
      <c r="BN4072" s="21">
        <f t="shared" si="459"/>
        <v>0</v>
      </c>
      <c r="BO4072" s="22">
        <f t="shared" si="459"/>
        <v>5.1708000000000004E-2</v>
      </c>
      <c r="BP4072" s="21">
        <f t="shared" si="459"/>
        <v>0</v>
      </c>
    </row>
    <row r="4073" spans="1:68" ht="11.1" hidden="1" customHeight="1" outlineLevel="2" x14ac:dyDescent="0.2">
      <c r="A4073" s="10"/>
      <c r="B4073" s="18"/>
      <c r="C4073" s="18"/>
      <c r="D4073" s="18"/>
      <c r="E4073" s="23" t="s">
        <v>3519</v>
      </c>
      <c r="F4073" s="208">
        <v>1.1830000000000001</v>
      </c>
      <c r="G4073" s="208">
        <v>1.1819999999999999</v>
      </c>
      <c r="H4073" s="208">
        <v>0.65</v>
      </c>
      <c r="I4073" s="239">
        <v>0.22</v>
      </c>
      <c r="J4073" s="239"/>
      <c r="K4073" s="208">
        <v>5.8000000000000003E-2</v>
      </c>
      <c r="L4073" s="24"/>
      <c r="M4073" s="24"/>
      <c r="N4073" s="24"/>
      <c r="O4073" s="24"/>
      <c r="P4073" s="24"/>
      <c r="Q4073" s="208">
        <v>0.82899999999999996</v>
      </c>
      <c r="R4073" s="208">
        <v>0.73599999999999999</v>
      </c>
      <c r="S4073" s="208">
        <v>1.284</v>
      </c>
      <c r="T4073" s="208">
        <v>0.999</v>
      </c>
      <c r="U4073" s="208">
        <v>0.51</v>
      </c>
      <c r="V4073" s="208">
        <v>0.313</v>
      </c>
      <c r="W4073" s="208">
        <v>6.5000000000000002E-2</v>
      </c>
      <c r="X4073" s="24"/>
      <c r="Y4073" s="24"/>
      <c r="Z4073" s="24"/>
      <c r="AA4073" s="208">
        <v>7.9000000000000001E-2</v>
      </c>
      <c r="AB4073" s="208">
        <v>0.29799999999999999</v>
      </c>
      <c r="AC4073" s="208">
        <v>0.61099999999999999</v>
      </c>
      <c r="AD4073" s="208">
        <v>1.0529999999999999</v>
      </c>
      <c r="AE4073" s="208">
        <v>0.95099999999999996</v>
      </c>
      <c r="AF4073" s="208">
        <v>0.88600000000000001</v>
      </c>
      <c r="AG4073" s="208">
        <v>0.45500000000000002</v>
      </c>
      <c r="AH4073" s="208">
        <v>0.312</v>
      </c>
      <c r="AI4073" s="208">
        <v>0.182</v>
      </c>
      <c r="AJ4073" s="208">
        <v>1.2E-2</v>
      </c>
      <c r="AK4073" s="24"/>
      <c r="AL4073" s="24"/>
      <c r="AM4073" s="208">
        <v>0.10299999999999999</v>
      </c>
      <c r="AN4073" s="208">
        <v>0.24299999999999999</v>
      </c>
      <c r="AO4073" s="208">
        <v>0.55100000000000005</v>
      </c>
      <c r="AP4073" s="208">
        <v>0.77100000000000002</v>
      </c>
      <c r="AQ4073" s="208">
        <v>1.228</v>
      </c>
      <c r="AR4073" s="208">
        <v>0.751</v>
      </c>
      <c r="AS4073" s="208">
        <v>0.55600000000000005</v>
      </c>
      <c r="AT4073" s="208">
        <v>0.30099999999999999</v>
      </c>
      <c r="AU4073" s="208">
        <v>6.0999999999999999E-2</v>
      </c>
      <c r="AV4073" s="24"/>
      <c r="AW4073" s="24"/>
      <c r="AX4073" s="24"/>
      <c r="AY4073" s="208">
        <v>0.153</v>
      </c>
      <c r="AZ4073" s="208">
        <v>0.30199999999999999</v>
      </c>
      <c r="BA4073" s="208">
        <v>0.56000000000000005</v>
      </c>
      <c r="BB4073" s="21">
        <f t="shared" si="460"/>
        <v>1.284</v>
      </c>
      <c r="BC4073" s="21"/>
      <c r="BD4073" s="22">
        <f t="shared" si="461"/>
        <v>1.7258064516129032</v>
      </c>
      <c r="BE4073" s="21"/>
      <c r="BG4073" s="10"/>
      <c r="BH4073" s="21">
        <f t="shared" si="458"/>
        <v>0</v>
      </c>
      <c r="BI4073" s="22">
        <f t="shared" si="458"/>
        <v>1.284E-3</v>
      </c>
      <c r="BJ4073" s="21"/>
      <c r="BK4073" s="21">
        <v>0</v>
      </c>
      <c r="BL4073" s="22">
        <v>3.852E-3</v>
      </c>
      <c r="BM4073" s="21"/>
      <c r="BN4073" s="21">
        <f t="shared" si="459"/>
        <v>0</v>
      </c>
      <c r="BO4073" s="22">
        <f t="shared" si="459"/>
        <v>1.5408E-2</v>
      </c>
      <c r="BP4073" s="21">
        <f t="shared" si="459"/>
        <v>0</v>
      </c>
    </row>
    <row r="4074" spans="1:68" ht="11.1" hidden="1" customHeight="1" outlineLevel="2" x14ac:dyDescent="0.2">
      <c r="A4074" s="10"/>
      <c r="B4074" s="18"/>
      <c r="C4074" s="18"/>
      <c r="D4074" s="18"/>
      <c r="E4074" s="23" t="s">
        <v>3520</v>
      </c>
      <c r="F4074" s="208">
        <v>5.5</v>
      </c>
      <c r="G4074" s="208">
        <v>5.0999999999999996</v>
      </c>
      <c r="H4074" s="208">
        <v>16.5</v>
      </c>
      <c r="I4074" s="24"/>
      <c r="J4074" s="24"/>
      <c r="K4074" s="208">
        <v>2.8</v>
      </c>
      <c r="L4074" s="24"/>
      <c r="M4074" s="24"/>
      <c r="N4074" s="24"/>
      <c r="O4074" s="24"/>
      <c r="P4074" s="24"/>
      <c r="Q4074" s="208">
        <v>2.044</v>
      </c>
      <c r="R4074" s="208">
        <v>1.6719999999999999</v>
      </c>
      <c r="S4074" s="208">
        <v>1.9470000000000001</v>
      </c>
      <c r="T4074" s="208">
        <v>1.9610000000000001</v>
      </c>
      <c r="U4074" s="208">
        <v>1.369</v>
      </c>
      <c r="V4074" s="208">
        <v>0.70399999999999996</v>
      </c>
      <c r="W4074" s="208">
        <v>0.55300000000000005</v>
      </c>
      <c r="X4074" s="24"/>
      <c r="Y4074" s="208">
        <v>7.5999999999999998E-2</v>
      </c>
      <c r="Z4074" s="24"/>
      <c r="AA4074" s="208">
        <v>0.35099999999999998</v>
      </c>
      <c r="AB4074" s="208">
        <v>0.89100000000000001</v>
      </c>
      <c r="AC4074" s="208">
        <v>2.08</v>
      </c>
      <c r="AD4074" s="208">
        <v>1.597</v>
      </c>
      <c r="AE4074" s="208">
        <v>1.911</v>
      </c>
      <c r="AF4074" s="208">
        <v>2.028</v>
      </c>
      <c r="AG4074" s="208">
        <v>1.002</v>
      </c>
      <c r="AH4074" s="208">
        <v>0.746</v>
      </c>
      <c r="AI4074" s="208">
        <v>0.47899999999999998</v>
      </c>
      <c r="AJ4074" s="208">
        <v>4.8000000000000001E-2</v>
      </c>
      <c r="AK4074" s="24"/>
      <c r="AL4074" s="24"/>
      <c r="AM4074" s="208">
        <v>0.245</v>
      </c>
      <c r="AN4074" s="208">
        <v>0.75</v>
      </c>
      <c r="AO4074" s="208">
        <v>1.4770000000000001</v>
      </c>
      <c r="AP4074" s="208">
        <v>1.913</v>
      </c>
      <c r="AQ4074" s="208">
        <v>2.8010000000000002</v>
      </c>
      <c r="AR4074" s="208">
        <v>2.0310000000000001</v>
      </c>
      <c r="AS4074" s="208">
        <v>1.956</v>
      </c>
      <c r="AT4074" s="208">
        <v>1.0229999999999999</v>
      </c>
      <c r="AU4074" s="208">
        <v>0.47299999999999998</v>
      </c>
      <c r="AV4074" s="24"/>
      <c r="AW4074" s="24"/>
      <c r="AX4074" s="24"/>
      <c r="AY4074" s="208">
        <v>0.39200000000000002</v>
      </c>
      <c r="AZ4074" s="208">
        <v>0.71799999999999997</v>
      </c>
      <c r="BA4074" s="208">
        <v>1.395</v>
      </c>
      <c r="BB4074" s="21">
        <f t="shared" si="460"/>
        <v>16.5</v>
      </c>
      <c r="BC4074" s="21"/>
      <c r="BD4074" s="22">
        <f t="shared" si="461"/>
        <v>22.177419354838708</v>
      </c>
      <c r="BE4074" s="21"/>
      <c r="BG4074" s="10"/>
      <c r="BH4074" s="21">
        <f t="shared" si="458"/>
        <v>0</v>
      </c>
      <c r="BI4074" s="22">
        <f t="shared" si="458"/>
        <v>1.6500000000000001E-2</v>
      </c>
      <c r="BJ4074" s="21"/>
      <c r="BK4074" s="21">
        <v>0</v>
      </c>
      <c r="BL4074" s="22">
        <v>4.9500000000000002E-2</v>
      </c>
      <c r="BM4074" s="21"/>
      <c r="BN4074" s="21">
        <f t="shared" si="459"/>
        <v>0</v>
      </c>
      <c r="BO4074" s="22">
        <f t="shared" si="459"/>
        <v>0.19800000000000001</v>
      </c>
      <c r="BP4074" s="21">
        <f t="shared" si="459"/>
        <v>0</v>
      </c>
    </row>
    <row r="4075" spans="1:68" ht="11.1" hidden="1" customHeight="1" outlineLevel="2" x14ac:dyDescent="0.2">
      <c r="A4075" s="10"/>
      <c r="B4075" s="18"/>
      <c r="C4075" s="18"/>
      <c r="D4075" s="18"/>
      <c r="E4075" s="23" t="s">
        <v>3521</v>
      </c>
      <c r="F4075" s="24"/>
      <c r="G4075" s="24"/>
      <c r="H4075" s="24"/>
      <c r="I4075" s="24"/>
      <c r="J4075" s="24"/>
      <c r="K4075" s="24"/>
      <c r="L4075" s="24"/>
      <c r="M4075" s="24"/>
      <c r="N4075" s="24"/>
      <c r="O4075" s="24"/>
      <c r="P4075" s="24"/>
      <c r="Q4075" s="208">
        <v>2.2519999999999998</v>
      </c>
      <c r="R4075" s="208">
        <v>1.5329999999999999</v>
      </c>
      <c r="S4075" s="208">
        <v>2.0470000000000002</v>
      </c>
      <c r="T4075" s="208">
        <v>1.986</v>
      </c>
      <c r="U4075" s="208">
        <v>1.3340000000000001</v>
      </c>
      <c r="V4075" s="208">
        <v>0.95799999999999996</v>
      </c>
      <c r="W4075" s="208">
        <v>0.48699999999999999</v>
      </c>
      <c r="X4075" s="24"/>
      <c r="Y4075" s="208">
        <v>6.8000000000000005E-2</v>
      </c>
      <c r="Z4075" s="24"/>
      <c r="AA4075" s="208">
        <v>0.13700000000000001</v>
      </c>
      <c r="AB4075" s="208">
        <v>1.3</v>
      </c>
      <c r="AC4075" s="208">
        <v>0.91300000000000003</v>
      </c>
      <c r="AD4075" s="208">
        <v>2.9809999999999999</v>
      </c>
      <c r="AE4075" s="208">
        <v>1.98</v>
      </c>
      <c r="AF4075" s="208">
        <v>2.125</v>
      </c>
      <c r="AG4075" s="208">
        <v>1.149</v>
      </c>
      <c r="AH4075" s="208">
        <v>1.1419999999999999</v>
      </c>
      <c r="AI4075" s="208">
        <v>0.25700000000000001</v>
      </c>
      <c r="AJ4075" s="208">
        <v>8.9999999999999993E-3</v>
      </c>
      <c r="AK4075" s="24"/>
      <c r="AL4075" s="24"/>
      <c r="AM4075" s="208">
        <v>0.255</v>
      </c>
      <c r="AN4075" s="208">
        <v>0.92900000000000005</v>
      </c>
      <c r="AO4075" s="208">
        <v>1.698</v>
      </c>
      <c r="AP4075" s="208">
        <v>1.8220000000000001</v>
      </c>
      <c r="AQ4075" s="208">
        <v>2.5379999999999998</v>
      </c>
      <c r="AR4075" s="208">
        <v>1.82</v>
      </c>
      <c r="AS4075" s="208">
        <v>1.929</v>
      </c>
      <c r="AT4075" s="208">
        <v>1.351</v>
      </c>
      <c r="AU4075" s="208">
        <v>0.57399999999999995</v>
      </c>
      <c r="AV4075" s="24"/>
      <c r="AW4075" s="24"/>
      <c r="AX4075" s="24"/>
      <c r="AY4075" s="208">
        <v>0.439</v>
      </c>
      <c r="AZ4075" s="208">
        <v>0.78100000000000003</v>
      </c>
      <c r="BA4075" s="208">
        <v>1.2669999999999999</v>
      </c>
      <c r="BB4075" s="21">
        <f t="shared" si="460"/>
        <v>2.9809999999999999</v>
      </c>
      <c r="BC4075" s="21"/>
      <c r="BD4075" s="22">
        <f t="shared" si="461"/>
        <v>4.006720430107527</v>
      </c>
      <c r="BE4075" s="21"/>
      <c r="BG4075" s="10"/>
      <c r="BH4075" s="21">
        <f t="shared" si="458"/>
        <v>0</v>
      </c>
      <c r="BI4075" s="22">
        <f t="shared" si="458"/>
        <v>2.9810000000000001E-3</v>
      </c>
      <c r="BJ4075" s="21"/>
      <c r="BK4075" s="21">
        <v>0</v>
      </c>
      <c r="BL4075" s="22">
        <v>8.9429999999999996E-3</v>
      </c>
      <c r="BM4075" s="21"/>
      <c r="BN4075" s="21">
        <f t="shared" si="459"/>
        <v>0</v>
      </c>
      <c r="BO4075" s="22">
        <f t="shared" si="459"/>
        <v>3.5771999999999998E-2</v>
      </c>
      <c r="BP4075" s="21">
        <f t="shared" si="459"/>
        <v>0</v>
      </c>
    </row>
    <row r="4076" spans="1:68" ht="11.1" customHeight="1" outlineLevel="1" collapsed="1" x14ac:dyDescent="0.2">
      <c r="A4076" s="10"/>
      <c r="B4076" s="18"/>
      <c r="C4076" s="18"/>
      <c r="D4076" s="18"/>
      <c r="E4076" s="19" t="s">
        <v>3522</v>
      </c>
      <c r="F4076" s="209">
        <v>0.70899999999999996</v>
      </c>
      <c r="G4076" s="209">
        <v>0.64100000000000001</v>
      </c>
      <c r="H4076" s="20"/>
      <c r="I4076" s="20"/>
      <c r="J4076" s="20"/>
      <c r="K4076" s="209">
        <v>0.627</v>
      </c>
      <c r="L4076" s="20"/>
      <c r="M4076" s="20"/>
      <c r="N4076" s="20"/>
      <c r="O4076" s="20"/>
      <c r="P4076" s="209">
        <v>0.47299999999999998</v>
      </c>
      <c r="Q4076" s="209">
        <v>0.442</v>
      </c>
      <c r="R4076" s="209">
        <v>0.52400000000000002</v>
      </c>
      <c r="S4076" s="209">
        <v>0.73099999999999998</v>
      </c>
      <c r="T4076" s="209">
        <v>0.54600000000000004</v>
      </c>
      <c r="U4076" s="209">
        <v>0.30099999999999999</v>
      </c>
      <c r="V4076" s="209">
        <v>8.6999999999999994E-2</v>
      </c>
      <c r="W4076" s="20"/>
      <c r="X4076" s="20"/>
      <c r="Y4076" s="20"/>
      <c r="Z4076" s="20"/>
      <c r="AA4076" s="20"/>
      <c r="AB4076" s="209">
        <v>0.24</v>
      </c>
      <c r="AC4076" s="209">
        <v>0.625</v>
      </c>
      <c r="AD4076" s="209">
        <v>0.46899999999999997</v>
      </c>
      <c r="AE4076" s="209">
        <v>0.64800000000000002</v>
      </c>
      <c r="AF4076" s="209">
        <v>0.51400000000000001</v>
      </c>
      <c r="AG4076" s="209">
        <v>0.221</v>
      </c>
      <c r="AH4076" s="209">
        <v>0.08</v>
      </c>
      <c r="AI4076" s="209">
        <v>3.7999999999999999E-2</v>
      </c>
      <c r="AJ4076" s="20"/>
      <c r="AK4076" s="20"/>
      <c r="AL4076" s="20"/>
      <c r="AM4076" s="20"/>
      <c r="AN4076" s="209">
        <v>0.26300000000000001</v>
      </c>
      <c r="AO4076" s="209">
        <v>0.49399999999999999</v>
      </c>
      <c r="AP4076" s="209">
        <v>0.34399999999999997</v>
      </c>
      <c r="AQ4076" s="209">
        <v>0.66500000000000004</v>
      </c>
      <c r="AR4076" s="209">
        <v>0.46200000000000002</v>
      </c>
      <c r="AS4076" s="209">
        <v>0.35599999999999998</v>
      </c>
      <c r="AT4076" s="209">
        <v>3.4000000000000002E-2</v>
      </c>
      <c r="AU4076" s="20"/>
      <c r="AV4076" s="20"/>
      <c r="AW4076" s="20"/>
      <c r="AX4076" s="20"/>
      <c r="AY4076" s="20"/>
      <c r="AZ4076" s="209">
        <v>0.28199999999999997</v>
      </c>
      <c r="BA4076" s="209">
        <v>0.45700000000000002</v>
      </c>
      <c r="BB4076" s="21">
        <f t="shared" si="460"/>
        <v>0.73099999999999998</v>
      </c>
      <c r="BC4076" s="21">
        <f>BF4076</f>
        <v>1.2</v>
      </c>
      <c r="BD4076" s="22">
        <f t="shared" si="461"/>
        <v>0.98252688172043001</v>
      </c>
      <c r="BE4076" s="21">
        <f>BC4076-BD4076</f>
        <v>0.21747311827956994</v>
      </c>
      <c r="BF4076" s="2">
        <v>1.2</v>
      </c>
      <c r="BG4076" s="10">
        <v>7</v>
      </c>
      <c r="BH4076" s="21">
        <f t="shared" si="458"/>
        <v>8.9279999999999991E-4</v>
      </c>
      <c r="BI4076" s="22">
        <f t="shared" si="458"/>
        <v>7.3099999999999988E-4</v>
      </c>
      <c r="BJ4076" s="21">
        <f>BH4076-BI4076</f>
        <v>1.6180000000000003E-4</v>
      </c>
      <c r="BK4076" s="21">
        <v>2.6783999999999996E-3</v>
      </c>
      <c r="BL4076" s="22">
        <v>2.1929999999999996E-3</v>
      </c>
      <c r="BM4076" s="21">
        <v>4.8539999999999998E-4</v>
      </c>
      <c r="BN4076" s="21">
        <f t="shared" si="459"/>
        <v>1.0713599999999998E-2</v>
      </c>
      <c r="BO4076" s="22">
        <f t="shared" si="459"/>
        <v>8.7719999999999985E-3</v>
      </c>
      <c r="BP4076" s="21">
        <f t="shared" si="459"/>
        <v>1.9415999999999999E-3</v>
      </c>
    </row>
    <row r="4077" spans="1:68" ht="11.1" hidden="1" customHeight="1" outlineLevel="2" x14ac:dyDescent="0.2">
      <c r="A4077" s="10"/>
      <c r="B4077" s="18"/>
      <c r="C4077" s="18"/>
      <c r="D4077" s="18"/>
      <c r="E4077" s="23" t="s">
        <v>3523</v>
      </c>
      <c r="F4077" s="208">
        <v>0.70899999999999996</v>
      </c>
      <c r="G4077" s="208">
        <v>0.64100000000000001</v>
      </c>
      <c r="H4077" s="24"/>
      <c r="I4077" s="24"/>
      <c r="J4077" s="24"/>
      <c r="K4077" s="208">
        <v>0.627</v>
      </c>
      <c r="L4077" s="24"/>
      <c r="M4077" s="24"/>
      <c r="N4077" s="24"/>
      <c r="O4077" s="24"/>
      <c r="P4077" s="208">
        <v>0.47299999999999998</v>
      </c>
      <c r="Q4077" s="208">
        <v>0.442</v>
      </c>
      <c r="R4077" s="208">
        <v>0.52400000000000002</v>
      </c>
      <c r="S4077" s="208">
        <v>0.73099999999999998</v>
      </c>
      <c r="T4077" s="208">
        <v>0.54600000000000004</v>
      </c>
      <c r="U4077" s="208">
        <v>0.30099999999999999</v>
      </c>
      <c r="V4077" s="208">
        <v>8.6999999999999994E-2</v>
      </c>
      <c r="W4077" s="24"/>
      <c r="X4077" s="24"/>
      <c r="Y4077" s="24"/>
      <c r="Z4077" s="24"/>
      <c r="AA4077" s="24"/>
      <c r="AB4077" s="208">
        <v>0.24</v>
      </c>
      <c r="AC4077" s="208">
        <v>0.625</v>
      </c>
      <c r="AD4077" s="208">
        <v>0.46899999999999997</v>
      </c>
      <c r="AE4077" s="208">
        <v>0.64800000000000002</v>
      </c>
      <c r="AF4077" s="208">
        <v>0.51400000000000001</v>
      </c>
      <c r="AG4077" s="208">
        <v>0.221</v>
      </c>
      <c r="AH4077" s="208">
        <v>0.08</v>
      </c>
      <c r="AI4077" s="208">
        <v>3.7999999999999999E-2</v>
      </c>
      <c r="AJ4077" s="24"/>
      <c r="AK4077" s="24"/>
      <c r="AL4077" s="24"/>
      <c r="AM4077" s="24"/>
      <c r="AN4077" s="208">
        <v>0.26300000000000001</v>
      </c>
      <c r="AO4077" s="208">
        <v>0.49399999999999999</v>
      </c>
      <c r="AP4077" s="208">
        <v>0.34399999999999997</v>
      </c>
      <c r="AQ4077" s="208">
        <v>0.66500000000000004</v>
      </c>
      <c r="AR4077" s="208">
        <v>0.46200000000000002</v>
      </c>
      <c r="AS4077" s="208">
        <v>0.35599999999999998</v>
      </c>
      <c r="AT4077" s="208">
        <v>3.4000000000000002E-2</v>
      </c>
      <c r="AU4077" s="24"/>
      <c r="AV4077" s="24"/>
      <c r="AW4077" s="24"/>
      <c r="AX4077" s="24"/>
      <c r="AY4077" s="24"/>
      <c r="AZ4077" s="208">
        <v>0.28199999999999997</v>
      </c>
      <c r="BA4077" s="208">
        <v>0.45700000000000002</v>
      </c>
      <c r="BB4077" s="21">
        <f t="shared" si="460"/>
        <v>0.73099999999999998</v>
      </c>
      <c r="BC4077" s="21"/>
      <c r="BD4077" s="22">
        <f t="shared" si="461"/>
        <v>0.98252688172043001</v>
      </c>
      <c r="BE4077" s="21"/>
      <c r="BG4077" s="10"/>
      <c r="BH4077" s="21">
        <f t="shared" ref="BH4077:BI4140" si="462">(BC4077*24*31/1000000)</f>
        <v>0</v>
      </c>
      <c r="BI4077" s="22">
        <f t="shared" si="462"/>
        <v>7.3099999999999988E-4</v>
      </c>
      <c r="BJ4077" s="21"/>
      <c r="BK4077" s="21">
        <v>0</v>
      </c>
      <c r="BL4077" s="22">
        <v>2.1929999999999996E-3</v>
      </c>
      <c r="BM4077" s="21"/>
      <c r="BN4077" s="21">
        <f t="shared" si="459"/>
        <v>0</v>
      </c>
      <c r="BO4077" s="22">
        <f t="shared" si="459"/>
        <v>8.7719999999999985E-3</v>
      </c>
      <c r="BP4077" s="21">
        <f t="shared" si="459"/>
        <v>0</v>
      </c>
    </row>
    <row r="4078" spans="1:68" ht="11.1" customHeight="1" outlineLevel="1" collapsed="1" x14ac:dyDescent="0.2">
      <c r="A4078" s="10"/>
      <c r="B4078" s="18"/>
      <c r="C4078" s="18"/>
      <c r="D4078" s="18"/>
      <c r="E4078" s="19" t="s">
        <v>3524</v>
      </c>
      <c r="F4078" s="209">
        <v>0.7</v>
      </c>
      <c r="G4078" s="20"/>
      <c r="H4078" s="20"/>
      <c r="I4078" s="20"/>
      <c r="J4078" s="20"/>
      <c r="K4078" s="20"/>
      <c r="L4078" s="20"/>
      <c r="M4078" s="20"/>
      <c r="N4078" s="20"/>
      <c r="O4078" s="20"/>
      <c r="P4078" s="209">
        <v>0.89800000000000002</v>
      </c>
      <c r="Q4078" s="209">
        <v>1.321</v>
      </c>
      <c r="R4078" s="209">
        <v>1.4930000000000001</v>
      </c>
      <c r="S4078" s="209">
        <v>1.625</v>
      </c>
      <c r="T4078" s="209">
        <v>1.875</v>
      </c>
      <c r="U4078" s="20"/>
      <c r="V4078" s="209">
        <v>1</v>
      </c>
      <c r="W4078" s="20"/>
      <c r="X4078" s="20"/>
      <c r="Y4078" s="20"/>
      <c r="Z4078" s="20"/>
      <c r="AA4078" s="20"/>
      <c r="AB4078" s="20"/>
      <c r="AC4078" s="209">
        <v>1.3680000000000001</v>
      </c>
      <c r="AD4078" s="209">
        <v>0.97299999999999998</v>
      </c>
      <c r="AE4078" s="209">
        <v>1.4910000000000001</v>
      </c>
      <c r="AF4078" s="209">
        <v>1.0840000000000001</v>
      </c>
      <c r="AG4078" s="209">
        <v>0.67900000000000005</v>
      </c>
      <c r="AH4078" s="209">
        <v>0.35499999999999998</v>
      </c>
      <c r="AI4078" s="20"/>
      <c r="AJ4078" s="20"/>
      <c r="AK4078" s="20"/>
      <c r="AL4078" s="20"/>
      <c r="AM4078" s="20"/>
      <c r="AN4078" s="209">
        <v>2.1429999999999998</v>
      </c>
      <c r="AO4078" s="209">
        <v>1.425</v>
      </c>
      <c r="AP4078" s="209">
        <v>1.5669999999999999</v>
      </c>
      <c r="AQ4078" s="209">
        <v>1.732</v>
      </c>
      <c r="AR4078" s="209">
        <v>1.1439999999999999</v>
      </c>
      <c r="AS4078" s="209">
        <v>1.089</v>
      </c>
      <c r="AT4078" s="209">
        <v>0.65400000000000003</v>
      </c>
      <c r="AU4078" s="209">
        <v>0.224</v>
      </c>
      <c r="AV4078" s="20"/>
      <c r="AW4078" s="20"/>
      <c r="AX4078" s="20"/>
      <c r="AY4078" s="209">
        <v>0.26</v>
      </c>
      <c r="AZ4078" s="209">
        <v>1.093</v>
      </c>
      <c r="BA4078" s="209">
        <v>1.014</v>
      </c>
      <c r="BB4078" s="21">
        <f t="shared" si="460"/>
        <v>2.1429999999999998</v>
      </c>
      <c r="BC4078" s="21">
        <f>BF4078</f>
        <v>3.7</v>
      </c>
      <c r="BD4078" s="22">
        <f t="shared" si="461"/>
        <v>2.8803763440860211</v>
      </c>
      <c r="BE4078" s="21">
        <f>BC4078-BD4078</f>
        <v>0.81962365591397912</v>
      </c>
      <c r="BF4078" s="2">
        <v>3.7</v>
      </c>
      <c r="BG4078" s="10">
        <v>7</v>
      </c>
      <c r="BH4078" s="21">
        <f t="shared" si="462"/>
        <v>2.7528000000000001E-3</v>
      </c>
      <c r="BI4078" s="22">
        <f t="shared" si="462"/>
        <v>2.1429999999999999E-3</v>
      </c>
      <c r="BJ4078" s="21">
        <f>BH4078-BI4078</f>
        <v>6.0980000000000019E-4</v>
      </c>
      <c r="BK4078" s="21">
        <v>8.2584000000000008E-3</v>
      </c>
      <c r="BL4078" s="22">
        <v>6.4289999999999998E-3</v>
      </c>
      <c r="BM4078" s="21">
        <v>1.829400000000001E-3</v>
      </c>
      <c r="BN4078" s="21">
        <f t="shared" si="459"/>
        <v>3.3033600000000003E-2</v>
      </c>
      <c r="BO4078" s="22">
        <f t="shared" si="459"/>
        <v>2.5715999999999999E-2</v>
      </c>
      <c r="BP4078" s="21">
        <f t="shared" si="459"/>
        <v>7.317600000000004E-3</v>
      </c>
    </row>
    <row r="4079" spans="1:68" ht="11.1" hidden="1" customHeight="1" outlineLevel="2" x14ac:dyDescent="0.2">
      <c r="A4079" s="10"/>
      <c r="B4079" s="18"/>
      <c r="C4079" s="18"/>
      <c r="D4079" s="18"/>
      <c r="E4079" s="23" t="s">
        <v>3525</v>
      </c>
      <c r="F4079" s="208">
        <v>0.7</v>
      </c>
      <c r="G4079" s="24"/>
      <c r="H4079" s="24"/>
      <c r="I4079" s="24"/>
      <c r="J4079" s="24"/>
      <c r="K4079" s="24"/>
      <c r="L4079" s="24"/>
      <c r="M4079" s="24"/>
      <c r="N4079" s="24"/>
      <c r="O4079" s="24"/>
      <c r="P4079" s="208">
        <v>0.89800000000000002</v>
      </c>
      <c r="Q4079" s="208">
        <v>1.321</v>
      </c>
      <c r="R4079" s="208">
        <v>1.4930000000000001</v>
      </c>
      <c r="S4079" s="208">
        <v>1.625</v>
      </c>
      <c r="T4079" s="208">
        <v>1.875</v>
      </c>
      <c r="U4079" s="24"/>
      <c r="V4079" s="208">
        <v>1</v>
      </c>
      <c r="W4079" s="24"/>
      <c r="X4079" s="24"/>
      <c r="Y4079" s="24"/>
      <c r="Z4079" s="24"/>
      <c r="AA4079" s="24"/>
      <c r="AB4079" s="24"/>
      <c r="AC4079" s="208">
        <v>1.3680000000000001</v>
      </c>
      <c r="AD4079" s="208">
        <v>0.97299999999999998</v>
      </c>
      <c r="AE4079" s="208">
        <v>1.4910000000000001</v>
      </c>
      <c r="AF4079" s="208">
        <v>1.0840000000000001</v>
      </c>
      <c r="AG4079" s="208">
        <v>0.67900000000000005</v>
      </c>
      <c r="AH4079" s="208">
        <v>0.35499999999999998</v>
      </c>
      <c r="AI4079" s="24"/>
      <c r="AJ4079" s="24"/>
      <c r="AK4079" s="24"/>
      <c r="AL4079" s="24"/>
      <c r="AM4079" s="24"/>
      <c r="AN4079" s="208">
        <v>2.1429999999999998</v>
      </c>
      <c r="AO4079" s="208">
        <v>1.425</v>
      </c>
      <c r="AP4079" s="208">
        <v>1.5669999999999999</v>
      </c>
      <c r="AQ4079" s="208">
        <v>1.732</v>
      </c>
      <c r="AR4079" s="208">
        <v>1.1439999999999999</v>
      </c>
      <c r="AS4079" s="208">
        <v>1.089</v>
      </c>
      <c r="AT4079" s="208">
        <v>0.65400000000000003</v>
      </c>
      <c r="AU4079" s="208">
        <v>0.224</v>
      </c>
      <c r="AV4079" s="24"/>
      <c r="AW4079" s="24"/>
      <c r="AX4079" s="24"/>
      <c r="AY4079" s="208">
        <v>0.26</v>
      </c>
      <c r="AZ4079" s="208">
        <v>1.093</v>
      </c>
      <c r="BA4079" s="208">
        <v>1.014</v>
      </c>
      <c r="BB4079" s="21">
        <f t="shared" si="460"/>
        <v>2.1429999999999998</v>
      </c>
      <c r="BC4079" s="21"/>
      <c r="BD4079" s="22">
        <f t="shared" si="461"/>
        <v>2.8803763440860211</v>
      </c>
      <c r="BE4079" s="21"/>
      <c r="BG4079" s="10"/>
      <c r="BH4079" s="21">
        <f t="shared" si="462"/>
        <v>0</v>
      </c>
      <c r="BI4079" s="22">
        <f t="shared" si="462"/>
        <v>2.1429999999999999E-3</v>
      </c>
      <c r="BJ4079" s="21"/>
      <c r="BK4079" s="21">
        <v>0</v>
      </c>
      <c r="BL4079" s="22">
        <v>6.4289999999999998E-3</v>
      </c>
      <c r="BM4079" s="21"/>
      <c r="BN4079" s="21">
        <f t="shared" si="459"/>
        <v>0</v>
      </c>
      <c r="BO4079" s="22">
        <f t="shared" si="459"/>
        <v>2.5715999999999999E-2</v>
      </c>
      <c r="BP4079" s="21">
        <f t="shared" si="459"/>
        <v>0</v>
      </c>
    </row>
    <row r="4080" spans="1:68" ht="11.1" hidden="1" customHeight="1" outlineLevel="1" collapsed="1" x14ac:dyDescent="0.2">
      <c r="A4080" s="10"/>
      <c r="B4080" s="18"/>
      <c r="C4080" s="18"/>
      <c r="D4080" s="18"/>
      <c r="E4080" s="19" t="s">
        <v>3526</v>
      </c>
      <c r="F4080" s="20"/>
      <c r="G4080" s="20"/>
      <c r="H4080" s="20"/>
      <c r="I4080" s="20"/>
      <c r="J4080" s="20"/>
      <c r="K4080" s="20"/>
      <c r="L4080" s="20"/>
      <c r="M4080" s="20"/>
      <c r="N4080" s="20"/>
      <c r="O4080" s="20"/>
      <c r="P4080" s="20"/>
      <c r="Q4080" s="20"/>
      <c r="R4080" s="20"/>
      <c r="S4080" s="20"/>
      <c r="T4080" s="20"/>
      <c r="U4080" s="20"/>
      <c r="V4080" s="20"/>
      <c r="W4080" s="20"/>
      <c r="X4080" s="20"/>
      <c r="Y4080" s="20"/>
      <c r="Z4080" s="20"/>
      <c r="AA4080" s="20"/>
      <c r="AB4080" s="20"/>
      <c r="AC4080" s="20"/>
      <c r="AD4080" s="20"/>
      <c r="AE4080" s="20"/>
      <c r="AF4080" s="20"/>
      <c r="AG4080" s="20"/>
      <c r="AH4080" s="20"/>
      <c r="AI4080" s="20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9">
        <v>0.55300000000000005</v>
      </c>
      <c r="BA4080" s="209">
        <v>2.6269999999999998</v>
      </c>
      <c r="BB4080" s="21">
        <f t="shared" si="460"/>
        <v>2.6269999999999998</v>
      </c>
      <c r="BC4080" s="21">
        <f>BD4080</f>
        <v>3.5309139784946235</v>
      </c>
      <c r="BD4080" s="22">
        <f t="shared" si="461"/>
        <v>3.5309139784946235</v>
      </c>
      <c r="BE4080" s="21">
        <f>BC4080-BD4080</f>
        <v>0</v>
      </c>
      <c r="BG4080" s="10">
        <v>6</v>
      </c>
      <c r="BH4080" s="21">
        <f t="shared" si="462"/>
        <v>2.627E-3</v>
      </c>
      <c r="BI4080" s="22">
        <f t="shared" si="462"/>
        <v>2.627E-3</v>
      </c>
      <c r="BJ4080" s="21">
        <f>BH4080-BI4080</f>
        <v>0</v>
      </c>
      <c r="BK4080" s="21">
        <v>7.8809999999999991E-3</v>
      </c>
      <c r="BL4080" s="22">
        <v>7.8809999999999991E-3</v>
      </c>
      <c r="BM4080" s="21">
        <v>0</v>
      </c>
      <c r="BN4080" s="21">
        <f t="shared" si="459"/>
        <v>3.1523999999999996E-2</v>
      </c>
      <c r="BO4080" s="22">
        <f t="shared" si="459"/>
        <v>3.1523999999999996E-2</v>
      </c>
      <c r="BP4080" s="21">
        <f t="shared" si="459"/>
        <v>0</v>
      </c>
    </row>
    <row r="4081" spans="1:68" ht="11.1" hidden="1" customHeight="1" outlineLevel="2" x14ac:dyDescent="0.2">
      <c r="A4081" s="10"/>
      <c r="B4081" s="18"/>
      <c r="C4081" s="18"/>
      <c r="D4081" s="18"/>
      <c r="E4081" s="23" t="s">
        <v>3527</v>
      </c>
      <c r="F4081" s="24"/>
      <c r="G4081" s="24"/>
      <c r="H4081" s="24"/>
      <c r="I4081" s="24"/>
      <c r="J4081" s="24"/>
      <c r="K4081" s="24"/>
      <c r="L4081" s="24"/>
      <c r="M4081" s="24"/>
      <c r="N4081" s="24"/>
      <c r="O4081" s="24"/>
      <c r="P4081" s="24"/>
      <c r="Q4081" s="24"/>
      <c r="R4081" s="24"/>
      <c r="S4081" s="24"/>
      <c r="T4081" s="24"/>
      <c r="U4081" s="24"/>
      <c r="V4081" s="24"/>
      <c r="W4081" s="24"/>
      <c r="X4081" s="24"/>
      <c r="Y4081" s="24"/>
      <c r="Z4081" s="24"/>
      <c r="AA4081" s="24"/>
      <c r="AB4081" s="24"/>
      <c r="AC4081" s="24"/>
      <c r="AD4081" s="24"/>
      <c r="AE4081" s="24"/>
      <c r="AF4081" s="24"/>
      <c r="AG4081" s="24"/>
      <c r="AH4081" s="24"/>
      <c r="AI4081" s="24"/>
      <c r="AJ4081" s="24"/>
      <c r="AK4081" s="24"/>
      <c r="AL4081" s="24"/>
      <c r="AM4081" s="24"/>
      <c r="AN4081" s="24"/>
      <c r="AO4081" s="24"/>
      <c r="AP4081" s="24"/>
      <c r="AQ4081" s="24"/>
      <c r="AR4081" s="24"/>
      <c r="AS4081" s="24"/>
      <c r="AT4081" s="24"/>
      <c r="AU4081" s="24"/>
      <c r="AV4081" s="24"/>
      <c r="AW4081" s="24"/>
      <c r="AX4081" s="24"/>
      <c r="AY4081" s="24"/>
      <c r="AZ4081" s="208">
        <v>0.55300000000000005</v>
      </c>
      <c r="BA4081" s="208">
        <v>2.6269999999999998</v>
      </c>
      <c r="BB4081" s="21">
        <f t="shared" si="460"/>
        <v>2.6269999999999998</v>
      </c>
      <c r="BC4081" s="21"/>
      <c r="BD4081" s="22">
        <f t="shared" si="461"/>
        <v>3.5309139784946235</v>
      </c>
      <c r="BE4081" s="21"/>
      <c r="BG4081" s="10"/>
      <c r="BH4081" s="21">
        <f t="shared" si="462"/>
        <v>0</v>
      </c>
      <c r="BI4081" s="22">
        <f t="shared" si="462"/>
        <v>2.627E-3</v>
      </c>
      <c r="BJ4081" s="21"/>
      <c r="BK4081" s="21">
        <v>0</v>
      </c>
      <c r="BL4081" s="22">
        <v>7.8809999999999991E-3</v>
      </c>
      <c r="BM4081" s="21"/>
      <c r="BN4081" s="21">
        <f t="shared" si="459"/>
        <v>0</v>
      </c>
      <c r="BO4081" s="22">
        <f t="shared" si="459"/>
        <v>3.1523999999999996E-2</v>
      </c>
      <c r="BP4081" s="21">
        <f t="shared" si="459"/>
        <v>0</v>
      </c>
    </row>
    <row r="4082" spans="1:68" ht="11.1" hidden="1" customHeight="1" outlineLevel="1" collapsed="1" x14ac:dyDescent="0.2">
      <c r="A4082" s="10"/>
      <c r="B4082" s="18"/>
      <c r="C4082" s="18"/>
      <c r="D4082" s="18"/>
      <c r="E4082" s="19" t="s">
        <v>3528</v>
      </c>
      <c r="F4082" s="209">
        <v>78.41</v>
      </c>
      <c r="G4082" s="209">
        <v>52.2</v>
      </c>
      <c r="H4082" s="209">
        <v>43</v>
      </c>
      <c r="I4082" s="240">
        <v>55.755000000000003</v>
      </c>
      <c r="J4082" s="240"/>
      <c r="K4082" s="209">
        <v>13.782</v>
      </c>
      <c r="L4082" s="20"/>
      <c r="M4082" s="20"/>
      <c r="N4082" s="20"/>
      <c r="O4082" s="209">
        <v>27.015000000000001</v>
      </c>
      <c r="P4082" s="209">
        <v>48.170999999999999</v>
      </c>
      <c r="Q4082" s="209">
        <v>73.585999999999999</v>
      </c>
      <c r="R4082" s="209">
        <v>80.897999999999996</v>
      </c>
      <c r="S4082" s="209">
        <v>84.843999999999994</v>
      </c>
      <c r="T4082" s="209">
        <v>70.619</v>
      </c>
      <c r="U4082" s="209">
        <v>55.411999999999999</v>
      </c>
      <c r="V4082" s="209">
        <v>41.817999999999998</v>
      </c>
      <c r="W4082" s="209">
        <v>19.885000000000002</v>
      </c>
      <c r="X4082" s="209">
        <v>6.1669999999999998</v>
      </c>
      <c r="Y4082" s="20"/>
      <c r="Z4082" s="20"/>
      <c r="AA4082" s="20"/>
      <c r="AB4082" s="209">
        <v>81.709000000000003</v>
      </c>
      <c r="AC4082" s="209">
        <v>57.44</v>
      </c>
      <c r="AD4082" s="209">
        <v>72.373999999999995</v>
      </c>
      <c r="AE4082" s="209">
        <v>68.405000000000001</v>
      </c>
      <c r="AF4082" s="209">
        <v>39.85</v>
      </c>
      <c r="AG4082" s="209">
        <v>72.465999999999994</v>
      </c>
      <c r="AH4082" s="209">
        <v>26.391999999999999</v>
      </c>
      <c r="AI4082" s="209">
        <v>19.536000000000001</v>
      </c>
      <c r="AJ4082" s="209">
        <v>9.4629999999999992</v>
      </c>
      <c r="AK4082" s="209">
        <v>6.5670000000000002</v>
      </c>
      <c r="AL4082" s="20"/>
      <c r="AM4082" s="209">
        <v>29.608000000000001</v>
      </c>
      <c r="AN4082" s="209">
        <v>26.045999999999999</v>
      </c>
      <c r="AO4082" s="209">
        <v>77.697999999999993</v>
      </c>
      <c r="AP4082" s="209">
        <v>71.361999999999995</v>
      </c>
      <c r="AQ4082" s="209">
        <v>112.849</v>
      </c>
      <c r="AR4082" s="209">
        <v>53.277000000000001</v>
      </c>
      <c r="AS4082" s="209">
        <v>59.042000000000002</v>
      </c>
      <c r="AT4082" s="209">
        <v>31.497</v>
      </c>
      <c r="AU4082" s="209">
        <v>24.797000000000001</v>
      </c>
      <c r="AV4082" s="209">
        <v>3.8519999999999999</v>
      </c>
      <c r="AW4082" s="209">
        <v>4.5339999999999998</v>
      </c>
      <c r="AX4082" s="209">
        <v>6.6619999999999999</v>
      </c>
      <c r="AY4082" s="209">
        <v>17.555</v>
      </c>
      <c r="AZ4082" s="209">
        <v>35.331000000000003</v>
      </c>
      <c r="BA4082" s="209">
        <v>61.311999999999998</v>
      </c>
      <c r="BB4082" s="56">
        <f>BB4083+BB4084</f>
        <v>141.46</v>
      </c>
      <c r="BC4082" s="21">
        <f>BF4082</f>
        <v>305.2</v>
      </c>
      <c r="BD4082" s="22">
        <f t="shared" si="461"/>
        <v>190.13440860215056</v>
      </c>
      <c r="BE4082" s="21">
        <f>BC4082-BD4082</f>
        <v>115.06559139784943</v>
      </c>
      <c r="BF4082" s="2">
        <v>305.2</v>
      </c>
      <c r="BG4082" s="10">
        <v>5</v>
      </c>
      <c r="BH4082" s="21">
        <f t="shared" si="462"/>
        <v>0.22706879999999999</v>
      </c>
      <c r="BI4082" s="22">
        <f t="shared" si="462"/>
        <v>0.14146000000000003</v>
      </c>
      <c r="BJ4082" s="21">
        <f>BH4082-BI4082</f>
        <v>8.5608799999999957E-2</v>
      </c>
      <c r="BK4082" s="21">
        <v>0.68120639999999999</v>
      </c>
      <c r="BL4082" s="22">
        <v>0.33854699999999999</v>
      </c>
      <c r="BM4082" s="21">
        <v>0.3426594</v>
      </c>
      <c r="BN4082" s="21">
        <f t="shared" si="459"/>
        <v>2.7248256</v>
      </c>
      <c r="BO4082" s="22">
        <f t="shared" si="459"/>
        <v>1.3541879999999999</v>
      </c>
      <c r="BP4082" s="21">
        <f t="shared" si="459"/>
        <v>1.3706376</v>
      </c>
    </row>
    <row r="4083" spans="1:68" ht="11.1" hidden="1" customHeight="1" outlineLevel="2" x14ac:dyDescent="0.2">
      <c r="A4083" s="10"/>
      <c r="B4083" s="18"/>
      <c r="C4083" s="18"/>
      <c r="D4083" s="18"/>
      <c r="E4083" s="23" t="s">
        <v>3529</v>
      </c>
      <c r="F4083" s="208">
        <v>74.2</v>
      </c>
      <c r="G4083" s="208">
        <v>52.2</v>
      </c>
      <c r="H4083" s="208">
        <v>43</v>
      </c>
      <c r="I4083" s="239">
        <v>50.265999999999998</v>
      </c>
      <c r="J4083" s="239"/>
      <c r="K4083" s="208">
        <v>11.348000000000001</v>
      </c>
      <c r="L4083" s="24"/>
      <c r="M4083" s="24"/>
      <c r="N4083" s="24"/>
      <c r="O4083" s="208">
        <v>27.015000000000001</v>
      </c>
      <c r="P4083" s="208">
        <v>39.997999999999998</v>
      </c>
      <c r="Q4083" s="208">
        <v>69.837000000000003</v>
      </c>
      <c r="R4083" s="208">
        <v>79.283000000000001</v>
      </c>
      <c r="S4083" s="208">
        <v>82.692999999999998</v>
      </c>
      <c r="T4083" s="208">
        <v>69.326999999999998</v>
      </c>
      <c r="U4083" s="208">
        <v>52.643000000000001</v>
      </c>
      <c r="V4083" s="208">
        <v>38.479999999999997</v>
      </c>
      <c r="W4083" s="208">
        <v>16.138000000000002</v>
      </c>
      <c r="X4083" s="208">
        <v>0.63500000000000001</v>
      </c>
      <c r="Y4083" s="24"/>
      <c r="Z4083" s="24"/>
      <c r="AA4083" s="24"/>
      <c r="AB4083" s="208">
        <v>51.401000000000003</v>
      </c>
      <c r="AC4083" s="208">
        <v>54.920999999999999</v>
      </c>
      <c r="AD4083" s="208">
        <v>70.103999999999999</v>
      </c>
      <c r="AE4083" s="208">
        <v>67.287000000000006</v>
      </c>
      <c r="AF4083" s="208">
        <v>37.661000000000001</v>
      </c>
      <c r="AG4083" s="208">
        <v>69.097999999999999</v>
      </c>
      <c r="AH4083" s="208">
        <v>19.324999999999999</v>
      </c>
      <c r="AI4083" s="208">
        <v>16.347000000000001</v>
      </c>
      <c r="AJ4083" s="24"/>
      <c r="AK4083" s="24"/>
      <c r="AL4083" s="24"/>
      <c r="AM4083" s="208">
        <v>21.529</v>
      </c>
      <c r="AN4083" s="208">
        <v>22.942</v>
      </c>
      <c r="AO4083" s="208">
        <v>74.084000000000003</v>
      </c>
      <c r="AP4083" s="208">
        <v>70.236999999999995</v>
      </c>
      <c r="AQ4083" s="208">
        <v>111.152</v>
      </c>
      <c r="AR4083" s="208">
        <v>52.481000000000002</v>
      </c>
      <c r="AS4083" s="208">
        <v>58.317</v>
      </c>
      <c r="AT4083" s="208">
        <v>29.13</v>
      </c>
      <c r="AU4083" s="208">
        <v>23.105</v>
      </c>
      <c r="AV4083" s="24"/>
      <c r="AW4083" s="24"/>
      <c r="AX4083" s="24"/>
      <c r="AY4083" s="208">
        <v>9.8610000000000007</v>
      </c>
      <c r="AZ4083" s="208">
        <v>31.963000000000001</v>
      </c>
      <c r="BA4083" s="208">
        <v>59.710999999999999</v>
      </c>
      <c r="BB4083" s="21">
        <f t="shared" si="460"/>
        <v>111.152</v>
      </c>
      <c r="BC4083" s="21"/>
      <c r="BD4083" s="22">
        <f t="shared" si="461"/>
        <v>149.3978494623656</v>
      </c>
      <c r="BE4083" s="21"/>
      <c r="BG4083" s="10"/>
      <c r="BH4083" s="21">
        <f t="shared" si="462"/>
        <v>0</v>
      </c>
      <c r="BI4083" s="22">
        <f t="shared" si="462"/>
        <v>0.11115200000000001</v>
      </c>
      <c r="BJ4083" s="21"/>
      <c r="BK4083" s="21">
        <v>0</v>
      </c>
      <c r="BL4083" s="22">
        <v>0.33345600000000003</v>
      </c>
      <c r="BM4083" s="21"/>
      <c r="BN4083" s="21">
        <f t="shared" si="459"/>
        <v>0</v>
      </c>
      <c r="BO4083" s="22">
        <f t="shared" si="459"/>
        <v>1.3338240000000001</v>
      </c>
      <c r="BP4083" s="21">
        <f t="shared" si="459"/>
        <v>0</v>
      </c>
    </row>
    <row r="4084" spans="1:68" ht="11.1" hidden="1" customHeight="1" outlineLevel="2" x14ac:dyDescent="0.2">
      <c r="A4084" s="10"/>
      <c r="B4084" s="18"/>
      <c r="C4084" s="18"/>
      <c r="D4084" s="18"/>
      <c r="E4084" s="23" t="s">
        <v>3530</v>
      </c>
      <c r="F4084" s="208">
        <v>4.21</v>
      </c>
      <c r="G4084" s="24"/>
      <c r="H4084" s="24"/>
      <c r="I4084" s="239">
        <v>5.4889999999999999</v>
      </c>
      <c r="J4084" s="239"/>
      <c r="K4084" s="208">
        <v>2.4340000000000002</v>
      </c>
      <c r="L4084" s="24"/>
      <c r="M4084" s="24"/>
      <c r="N4084" s="24"/>
      <c r="O4084" s="24"/>
      <c r="P4084" s="208">
        <v>8.173</v>
      </c>
      <c r="Q4084" s="208">
        <v>3.7490000000000001</v>
      </c>
      <c r="R4084" s="208">
        <v>1.615</v>
      </c>
      <c r="S4084" s="208">
        <v>2.1509999999999998</v>
      </c>
      <c r="T4084" s="208">
        <v>1.292</v>
      </c>
      <c r="U4084" s="208">
        <v>2.7690000000000001</v>
      </c>
      <c r="V4084" s="208">
        <v>3.3380000000000001</v>
      </c>
      <c r="W4084" s="208">
        <v>3.7469999999999999</v>
      </c>
      <c r="X4084" s="208">
        <v>5.532</v>
      </c>
      <c r="Y4084" s="24"/>
      <c r="Z4084" s="24"/>
      <c r="AA4084" s="24"/>
      <c r="AB4084" s="208">
        <v>30.308</v>
      </c>
      <c r="AC4084" s="208">
        <v>2.5190000000000001</v>
      </c>
      <c r="AD4084" s="208">
        <v>2.27</v>
      </c>
      <c r="AE4084" s="208">
        <v>1.1180000000000001</v>
      </c>
      <c r="AF4084" s="208">
        <v>2.1890000000000001</v>
      </c>
      <c r="AG4084" s="208">
        <v>3.3679999999999999</v>
      </c>
      <c r="AH4084" s="208">
        <v>7.0670000000000002</v>
      </c>
      <c r="AI4084" s="208">
        <v>3.1890000000000001</v>
      </c>
      <c r="AJ4084" s="208">
        <v>9.4629999999999992</v>
      </c>
      <c r="AK4084" s="208">
        <v>6.5670000000000002</v>
      </c>
      <c r="AL4084" s="24"/>
      <c r="AM4084" s="208">
        <v>8.0790000000000006</v>
      </c>
      <c r="AN4084" s="208">
        <v>3.1040000000000001</v>
      </c>
      <c r="AO4084" s="208">
        <v>3.6139999999999999</v>
      </c>
      <c r="AP4084" s="208">
        <v>1.125</v>
      </c>
      <c r="AQ4084" s="208">
        <v>1.6970000000000001</v>
      </c>
      <c r="AR4084" s="208">
        <v>0.79600000000000004</v>
      </c>
      <c r="AS4084" s="208">
        <v>0.72499999999999998</v>
      </c>
      <c r="AT4084" s="208">
        <v>2.367</v>
      </c>
      <c r="AU4084" s="208">
        <v>1.6919999999999999</v>
      </c>
      <c r="AV4084" s="208">
        <v>3.8519999999999999</v>
      </c>
      <c r="AW4084" s="208">
        <v>4.5339999999999998</v>
      </c>
      <c r="AX4084" s="208">
        <v>6.6619999999999999</v>
      </c>
      <c r="AY4084" s="208">
        <v>7.694</v>
      </c>
      <c r="AZ4084" s="208">
        <v>3.3679999999999999</v>
      </c>
      <c r="BA4084" s="208">
        <v>1.601</v>
      </c>
      <c r="BB4084" s="21">
        <f t="shared" si="460"/>
        <v>30.308</v>
      </c>
      <c r="BC4084" s="21"/>
      <c r="BD4084" s="22">
        <f t="shared" si="461"/>
        <v>40.736559139784944</v>
      </c>
      <c r="BE4084" s="21"/>
      <c r="BG4084" s="10"/>
      <c r="BH4084" s="21">
        <f t="shared" si="462"/>
        <v>0</v>
      </c>
      <c r="BI4084" s="22">
        <f t="shared" si="462"/>
        <v>3.0308000000000002E-2</v>
      </c>
      <c r="BJ4084" s="21"/>
      <c r="BK4084" s="21">
        <v>0</v>
      </c>
      <c r="BL4084" s="22">
        <v>9.0924000000000005E-2</v>
      </c>
      <c r="BM4084" s="21"/>
      <c r="BN4084" s="21">
        <f t="shared" si="459"/>
        <v>0</v>
      </c>
      <c r="BO4084" s="22">
        <f t="shared" si="459"/>
        <v>0.36369600000000002</v>
      </c>
      <c r="BP4084" s="21">
        <f t="shared" si="459"/>
        <v>0</v>
      </c>
    </row>
    <row r="4085" spans="1:68" ht="11.1" customHeight="1" outlineLevel="1" collapsed="1" x14ac:dyDescent="0.2">
      <c r="A4085" s="10"/>
      <c r="B4085" s="18"/>
      <c r="C4085" s="18"/>
      <c r="D4085" s="18"/>
      <c r="E4085" s="19" t="s">
        <v>3531</v>
      </c>
      <c r="F4085" s="209">
        <v>2.1120000000000001</v>
      </c>
      <c r="G4085" s="209">
        <v>1.206</v>
      </c>
      <c r="H4085" s="20"/>
      <c r="I4085" s="240">
        <v>0.78</v>
      </c>
      <c r="J4085" s="240"/>
      <c r="K4085" s="20"/>
      <c r="L4085" s="20"/>
      <c r="M4085" s="20"/>
      <c r="N4085" s="20"/>
      <c r="O4085" s="20"/>
      <c r="P4085" s="20"/>
      <c r="Q4085" s="209">
        <v>0.749</v>
      </c>
      <c r="R4085" s="209">
        <v>1.145</v>
      </c>
      <c r="S4085" s="209">
        <v>1.177</v>
      </c>
      <c r="T4085" s="209">
        <v>1.0620000000000001</v>
      </c>
      <c r="U4085" s="209">
        <v>0.63200000000000001</v>
      </c>
      <c r="V4085" s="209">
        <v>0.2</v>
      </c>
      <c r="W4085" s="20"/>
      <c r="X4085" s="20"/>
      <c r="Y4085" s="20"/>
      <c r="Z4085" s="20"/>
      <c r="AA4085" s="20"/>
      <c r="AB4085" s="20"/>
      <c r="AC4085" s="209">
        <v>0.70299999999999996</v>
      </c>
      <c r="AD4085" s="209">
        <v>0.92</v>
      </c>
      <c r="AE4085" s="209">
        <v>0.96199999999999997</v>
      </c>
      <c r="AF4085" s="209">
        <v>1.0449999999999999</v>
      </c>
      <c r="AG4085" s="209">
        <v>0.49399999999999999</v>
      </c>
      <c r="AH4085" s="209">
        <v>0.154</v>
      </c>
      <c r="AI4085" s="20"/>
      <c r="AJ4085" s="20"/>
      <c r="AK4085" s="20"/>
      <c r="AL4085" s="20"/>
      <c r="AM4085" s="20"/>
      <c r="AN4085" s="209">
        <v>0.375</v>
      </c>
      <c r="AO4085" s="209">
        <v>1.288</v>
      </c>
      <c r="AP4085" s="209">
        <v>0.82899999999999996</v>
      </c>
      <c r="AQ4085" s="209">
        <v>1.147</v>
      </c>
      <c r="AR4085" s="209">
        <v>1.149</v>
      </c>
      <c r="AS4085" s="209">
        <v>0.74</v>
      </c>
      <c r="AT4085" s="209">
        <v>0.2</v>
      </c>
      <c r="AU4085" s="20"/>
      <c r="AV4085" s="20"/>
      <c r="AW4085" s="20"/>
      <c r="AX4085" s="20"/>
      <c r="AY4085" s="20"/>
      <c r="AZ4085" s="20"/>
      <c r="BA4085" s="209">
        <v>0.73599999999999999</v>
      </c>
      <c r="BB4085" s="21">
        <f t="shared" si="460"/>
        <v>2.1120000000000001</v>
      </c>
      <c r="BC4085" s="21">
        <f>BD4085</f>
        <v>2.838709677419355</v>
      </c>
      <c r="BD4085" s="22">
        <f t="shared" si="461"/>
        <v>2.838709677419355</v>
      </c>
      <c r="BE4085" s="21">
        <f>BC4085-BD4085</f>
        <v>0</v>
      </c>
      <c r="BF4085" s="2">
        <v>2.16</v>
      </c>
      <c r="BG4085" s="10">
        <v>7</v>
      </c>
      <c r="BH4085" s="21">
        <f t="shared" si="462"/>
        <v>2.1120000000000002E-3</v>
      </c>
      <c r="BI4085" s="22">
        <f t="shared" si="462"/>
        <v>2.1120000000000002E-3</v>
      </c>
      <c r="BJ4085" s="21">
        <f>BH4085-BI4085</f>
        <v>0</v>
      </c>
      <c r="BK4085" s="21">
        <v>6.3360000000000005E-3</v>
      </c>
      <c r="BL4085" s="22">
        <v>6.3360000000000005E-3</v>
      </c>
      <c r="BM4085" s="21">
        <v>0</v>
      </c>
      <c r="BN4085" s="21">
        <f t="shared" si="459"/>
        <v>2.5344000000000002E-2</v>
      </c>
      <c r="BO4085" s="22">
        <f t="shared" si="459"/>
        <v>2.5344000000000002E-2</v>
      </c>
      <c r="BP4085" s="21">
        <f t="shared" si="459"/>
        <v>0</v>
      </c>
    </row>
    <row r="4086" spans="1:68" ht="11.1" hidden="1" customHeight="1" outlineLevel="2" x14ac:dyDescent="0.2">
      <c r="A4086" s="10"/>
      <c r="B4086" s="18"/>
      <c r="C4086" s="18"/>
      <c r="D4086" s="18"/>
      <c r="E4086" s="23" t="s">
        <v>3532</v>
      </c>
      <c r="F4086" s="208">
        <v>2.1120000000000001</v>
      </c>
      <c r="G4086" s="208">
        <v>1.206</v>
      </c>
      <c r="H4086" s="24"/>
      <c r="I4086" s="239">
        <v>0.78</v>
      </c>
      <c r="J4086" s="239"/>
      <c r="K4086" s="24"/>
      <c r="L4086" s="24"/>
      <c r="M4086" s="24"/>
      <c r="N4086" s="24"/>
      <c r="O4086" s="24"/>
      <c r="P4086" s="24"/>
      <c r="Q4086" s="208">
        <v>0.749</v>
      </c>
      <c r="R4086" s="208">
        <v>1.145</v>
      </c>
      <c r="S4086" s="208">
        <v>1.177</v>
      </c>
      <c r="T4086" s="208">
        <v>1.0620000000000001</v>
      </c>
      <c r="U4086" s="208">
        <v>0.63200000000000001</v>
      </c>
      <c r="V4086" s="208">
        <v>0.2</v>
      </c>
      <c r="W4086" s="24"/>
      <c r="X4086" s="24"/>
      <c r="Y4086" s="24"/>
      <c r="Z4086" s="24"/>
      <c r="AA4086" s="24"/>
      <c r="AB4086" s="24"/>
      <c r="AC4086" s="208">
        <v>0.70299999999999996</v>
      </c>
      <c r="AD4086" s="208">
        <v>0.92</v>
      </c>
      <c r="AE4086" s="208">
        <v>0.96199999999999997</v>
      </c>
      <c r="AF4086" s="208">
        <v>1.0449999999999999</v>
      </c>
      <c r="AG4086" s="208">
        <v>0.49399999999999999</v>
      </c>
      <c r="AH4086" s="208">
        <v>0.154</v>
      </c>
      <c r="AI4086" s="24"/>
      <c r="AJ4086" s="24"/>
      <c r="AK4086" s="24"/>
      <c r="AL4086" s="24"/>
      <c r="AM4086" s="24"/>
      <c r="AN4086" s="208">
        <v>0.375</v>
      </c>
      <c r="AO4086" s="208">
        <v>1.288</v>
      </c>
      <c r="AP4086" s="208">
        <v>0.82899999999999996</v>
      </c>
      <c r="AQ4086" s="208">
        <v>1.147</v>
      </c>
      <c r="AR4086" s="208">
        <v>1.149</v>
      </c>
      <c r="AS4086" s="208">
        <v>0.74</v>
      </c>
      <c r="AT4086" s="208">
        <v>0.2</v>
      </c>
      <c r="AU4086" s="24"/>
      <c r="AV4086" s="24"/>
      <c r="AW4086" s="24"/>
      <c r="AX4086" s="24"/>
      <c r="AY4086" s="24"/>
      <c r="AZ4086" s="24"/>
      <c r="BA4086" s="208">
        <v>0.73599999999999999</v>
      </c>
      <c r="BB4086" s="21">
        <f t="shared" si="460"/>
        <v>2.1120000000000001</v>
      </c>
      <c r="BC4086" s="21"/>
      <c r="BD4086" s="22">
        <f t="shared" si="461"/>
        <v>2.838709677419355</v>
      </c>
      <c r="BE4086" s="21"/>
      <c r="BG4086" s="10"/>
      <c r="BH4086" s="21">
        <f t="shared" si="462"/>
        <v>0</v>
      </c>
      <c r="BI4086" s="22">
        <f t="shared" si="462"/>
        <v>2.1120000000000002E-3</v>
      </c>
      <c r="BJ4086" s="21"/>
      <c r="BK4086" s="21">
        <v>0</v>
      </c>
      <c r="BL4086" s="22">
        <v>6.3360000000000005E-3</v>
      </c>
      <c r="BM4086" s="21"/>
      <c r="BN4086" s="21">
        <f t="shared" si="459"/>
        <v>0</v>
      </c>
      <c r="BO4086" s="22">
        <f t="shared" si="459"/>
        <v>2.5344000000000002E-2</v>
      </c>
      <c r="BP4086" s="21">
        <f t="shared" si="459"/>
        <v>0</v>
      </c>
    </row>
    <row r="4087" spans="1:68" ht="11.1" hidden="1" customHeight="1" outlineLevel="1" collapsed="1" x14ac:dyDescent="0.2">
      <c r="A4087" s="10"/>
      <c r="B4087" s="18"/>
      <c r="C4087" s="18"/>
      <c r="D4087" s="18"/>
      <c r="E4087" s="19" t="s">
        <v>3533</v>
      </c>
      <c r="F4087" s="209">
        <v>27</v>
      </c>
      <c r="G4087" s="209">
        <v>23.239000000000001</v>
      </c>
      <c r="H4087" s="209">
        <v>19.620999999999999</v>
      </c>
      <c r="I4087" s="240">
        <v>13.461</v>
      </c>
      <c r="J4087" s="240"/>
      <c r="K4087" s="209">
        <v>7.1050000000000004</v>
      </c>
      <c r="L4087" s="209">
        <v>3.7970000000000002</v>
      </c>
      <c r="M4087" s="209">
        <v>4.8959999999999999</v>
      </c>
      <c r="N4087" s="209">
        <v>4.056</v>
      </c>
      <c r="O4087" s="209">
        <v>5.5339999999999998</v>
      </c>
      <c r="P4087" s="209">
        <v>14.555</v>
      </c>
      <c r="Q4087" s="209">
        <v>22.536000000000001</v>
      </c>
      <c r="R4087" s="209">
        <v>23.826000000000001</v>
      </c>
      <c r="S4087" s="209">
        <v>30.797000000000001</v>
      </c>
      <c r="T4087" s="209">
        <v>28.785</v>
      </c>
      <c r="U4087" s="209">
        <v>20.337</v>
      </c>
      <c r="V4087" s="209">
        <v>16.920999999999999</v>
      </c>
      <c r="W4087" s="209">
        <v>7.0629999999999997</v>
      </c>
      <c r="X4087" s="209">
        <v>4.5570000000000004</v>
      </c>
      <c r="Y4087" s="209">
        <v>3.8540000000000001</v>
      </c>
      <c r="Z4087" s="209">
        <v>5.7089999999999996</v>
      </c>
      <c r="AA4087" s="209">
        <v>6.1630000000000003</v>
      </c>
      <c r="AB4087" s="209">
        <v>17.507999999999999</v>
      </c>
      <c r="AC4087" s="209">
        <v>17.382000000000001</v>
      </c>
      <c r="AD4087" s="209">
        <v>25.111999999999998</v>
      </c>
      <c r="AE4087" s="209">
        <v>25.4</v>
      </c>
      <c r="AF4087" s="209">
        <v>26.99</v>
      </c>
      <c r="AG4087" s="209">
        <v>19.542000000000002</v>
      </c>
      <c r="AH4087" s="209">
        <v>15.669</v>
      </c>
      <c r="AI4087" s="209">
        <v>12.547000000000001</v>
      </c>
      <c r="AJ4087" s="209">
        <v>3.5750000000000002</v>
      </c>
      <c r="AK4087" s="209">
        <v>6.9050000000000002</v>
      </c>
      <c r="AL4087" s="209">
        <v>6.8860000000000001</v>
      </c>
      <c r="AM4087" s="20"/>
      <c r="AN4087" s="209">
        <v>28.17</v>
      </c>
      <c r="AO4087" s="209">
        <v>27.870999999999999</v>
      </c>
      <c r="AP4087" s="209">
        <v>24.238</v>
      </c>
      <c r="AQ4087" s="209">
        <v>40.256</v>
      </c>
      <c r="AR4087" s="209">
        <v>42.296999999999997</v>
      </c>
      <c r="AS4087" s="209">
        <v>14.411</v>
      </c>
      <c r="AT4087" s="209">
        <v>14.93</v>
      </c>
      <c r="AU4087" s="209">
        <v>8.3309999999999995</v>
      </c>
      <c r="AV4087" s="209">
        <v>5.5759999999999996</v>
      </c>
      <c r="AW4087" s="209">
        <v>5.13</v>
      </c>
      <c r="AX4087" s="209">
        <v>9.3019999999999996</v>
      </c>
      <c r="AY4087" s="209">
        <v>11.688000000000001</v>
      </c>
      <c r="AZ4087" s="209">
        <v>13.756</v>
      </c>
      <c r="BA4087" s="209">
        <v>14.91</v>
      </c>
      <c r="BB4087" s="56">
        <f>SUM(BB4088:BB4091)</f>
        <v>63.905999999999999</v>
      </c>
      <c r="BC4087" s="21">
        <f>BF4087</f>
        <v>150.15</v>
      </c>
      <c r="BD4087" s="22">
        <f t="shared" si="461"/>
        <v>85.895161290322577</v>
      </c>
      <c r="BE4087" s="21">
        <f>BC4087-BD4087</f>
        <v>64.254838709677429</v>
      </c>
      <c r="BF4087" s="2">
        <v>150.15</v>
      </c>
      <c r="BG4087" s="10">
        <v>5</v>
      </c>
      <c r="BH4087" s="21">
        <f t="shared" si="462"/>
        <v>0.11171160000000001</v>
      </c>
      <c r="BI4087" s="22">
        <f t="shared" si="462"/>
        <v>6.3906000000000004E-2</v>
      </c>
      <c r="BJ4087" s="21">
        <f>BH4087-BI4087</f>
        <v>4.7805600000000004E-2</v>
      </c>
      <c r="BK4087" s="21">
        <v>0.33513480000000001</v>
      </c>
      <c r="BL4087" s="22">
        <v>0.191718</v>
      </c>
      <c r="BM4087" s="21">
        <v>0.14341680000000001</v>
      </c>
      <c r="BN4087" s="21">
        <f t="shared" si="459"/>
        <v>1.3405392</v>
      </c>
      <c r="BO4087" s="22">
        <f t="shared" si="459"/>
        <v>0.766872</v>
      </c>
      <c r="BP4087" s="21">
        <f t="shared" si="459"/>
        <v>0.57366720000000004</v>
      </c>
    </row>
    <row r="4088" spans="1:68" ht="11.1" hidden="1" customHeight="1" outlineLevel="2" x14ac:dyDescent="0.2">
      <c r="A4088" s="10"/>
      <c r="B4088" s="18"/>
      <c r="C4088" s="18"/>
      <c r="D4088" s="18"/>
      <c r="E4088" s="23" t="s">
        <v>3534</v>
      </c>
      <c r="F4088" s="208">
        <v>6.2</v>
      </c>
      <c r="G4088" s="208">
        <v>1.7769999999999999</v>
      </c>
      <c r="H4088" s="208">
        <v>2.81</v>
      </c>
      <c r="I4088" s="239">
        <v>1.712</v>
      </c>
      <c r="J4088" s="239"/>
      <c r="K4088" s="208">
        <v>0.51100000000000001</v>
      </c>
      <c r="L4088" s="208">
        <v>0.26700000000000002</v>
      </c>
      <c r="M4088" s="208">
        <v>0.19400000000000001</v>
      </c>
      <c r="N4088" s="208">
        <v>0.28499999999999998</v>
      </c>
      <c r="O4088" s="208">
        <v>0.41199999999999998</v>
      </c>
      <c r="P4088" s="208">
        <v>2.4020000000000001</v>
      </c>
      <c r="Q4088" s="208">
        <v>3.3650000000000002</v>
      </c>
      <c r="R4088" s="208">
        <v>3.8250000000000002</v>
      </c>
      <c r="S4088" s="208">
        <v>5.2530000000000001</v>
      </c>
      <c r="T4088" s="208">
        <v>4.7080000000000002</v>
      </c>
      <c r="U4088" s="208">
        <v>2.8969999999999998</v>
      </c>
      <c r="V4088" s="208">
        <v>2.0680000000000001</v>
      </c>
      <c r="W4088" s="208">
        <v>0.51600000000000001</v>
      </c>
      <c r="X4088" s="208">
        <v>5.1999999999999998E-2</v>
      </c>
      <c r="Y4088" s="208">
        <v>2.1000000000000001E-2</v>
      </c>
      <c r="Z4088" s="208">
        <v>0.20300000000000001</v>
      </c>
      <c r="AA4088" s="208">
        <v>0.377</v>
      </c>
      <c r="AB4088" s="208">
        <v>2.589</v>
      </c>
      <c r="AC4088" s="208">
        <v>2.1179999999999999</v>
      </c>
      <c r="AD4088" s="208">
        <v>4.9550000000000001</v>
      </c>
      <c r="AE4088" s="208">
        <v>4.74</v>
      </c>
      <c r="AF4088" s="208">
        <v>4.82</v>
      </c>
      <c r="AG4088" s="208">
        <v>3.6030000000000002</v>
      </c>
      <c r="AH4088" s="208">
        <v>1.8919999999999999</v>
      </c>
      <c r="AI4088" s="208">
        <v>1.264</v>
      </c>
      <c r="AJ4088" s="208">
        <v>6.0000000000000001E-3</v>
      </c>
      <c r="AK4088" s="24"/>
      <c r="AL4088" s="208">
        <v>0.06</v>
      </c>
      <c r="AM4088" s="24"/>
      <c r="AN4088" s="208">
        <v>3.391</v>
      </c>
      <c r="AO4088" s="208">
        <v>4.524</v>
      </c>
      <c r="AP4088" s="208">
        <v>3.7919999999999998</v>
      </c>
      <c r="AQ4088" s="208">
        <v>6.476</v>
      </c>
      <c r="AR4088" s="208">
        <v>20.245999999999999</v>
      </c>
      <c r="AS4088" s="24"/>
      <c r="AT4088" s="24"/>
      <c r="AU4088" s="24"/>
      <c r="AV4088" s="24"/>
      <c r="AW4088" s="24"/>
      <c r="AX4088" s="24"/>
      <c r="AY4088" s="24"/>
      <c r="AZ4088" s="24"/>
      <c r="BA4088" s="24"/>
      <c r="BB4088" s="21">
        <f t="shared" si="460"/>
        <v>20.245999999999999</v>
      </c>
      <c r="BC4088" s="21"/>
      <c r="BD4088" s="22">
        <f t="shared" si="461"/>
        <v>27.212365591397848</v>
      </c>
      <c r="BE4088" s="21"/>
      <c r="BG4088" s="10"/>
      <c r="BH4088" s="21">
        <f t="shared" si="462"/>
        <v>0</v>
      </c>
      <c r="BI4088" s="22">
        <f t="shared" si="462"/>
        <v>2.0245999999999997E-2</v>
      </c>
      <c r="BJ4088" s="21"/>
      <c r="BK4088" s="21">
        <v>0</v>
      </c>
      <c r="BL4088" s="22">
        <v>6.0737999999999986E-2</v>
      </c>
      <c r="BM4088" s="21"/>
      <c r="BN4088" s="21">
        <f t="shared" si="459"/>
        <v>0</v>
      </c>
      <c r="BO4088" s="22">
        <f t="shared" si="459"/>
        <v>0.24295199999999995</v>
      </c>
      <c r="BP4088" s="21">
        <f t="shared" si="459"/>
        <v>0</v>
      </c>
    </row>
    <row r="4089" spans="1:68" ht="11.1" hidden="1" customHeight="1" outlineLevel="2" x14ac:dyDescent="0.2">
      <c r="A4089" s="10"/>
      <c r="B4089" s="18"/>
      <c r="C4089" s="18"/>
      <c r="D4089" s="18"/>
      <c r="E4089" s="23" t="s">
        <v>3535</v>
      </c>
      <c r="F4089" s="208">
        <v>8</v>
      </c>
      <c r="G4089" s="24"/>
      <c r="H4089" s="208">
        <v>5.0229999999999997</v>
      </c>
      <c r="I4089" s="239">
        <v>4.3440000000000003</v>
      </c>
      <c r="J4089" s="239"/>
      <c r="K4089" s="208">
        <v>2.83</v>
      </c>
      <c r="L4089" s="208">
        <v>3.3929999999999998</v>
      </c>
      <c r="M4089" s="208">
        <v>4.617</v>
      </c>
      <c r="N4089" s="208">
        <v>3.7709999999999999</v>
      </c>
      <c r="O4089" s="208">
        <v>3.871</v>
      </c>
      <c r="P4089" s="208">
        <v>4.6040000000000001</v>
      </c>
      <c r="Q4089" s="208">
        <v>4.5659999999999998</v>
      </c>
      <c r="R4089" s="208">
        <v>4.0759999999999996</v>
      </c>
      <c r="S4089" s="208">
        <v>5.0709999999999997</v>
      </c>
      <c r="T4089" s="208">
        <v>5.7380000000000004</v>
      </c>
      <c r="U4089" s="208">
        <v>5.2889999999999997</v>
      </c>
      <c r="V4089" s="208">
        <v>5.3330000000000002</v>
      </c>
      <c r="W4089" s="208">
        <v>3.0409999999999999</v>
      </c>
      <c r="X4089" s="208">
        <v>3.8730000000000002</v>
      </c>
      <c r="Y4089" s="208">
        <v>3.8330000000000002</v>
      </c>
      <c r="Z4089" s="208">
        <v>5.5060000000000002</v>
      </c>
      <c r="AA4089" s="208">
        <v>4.54</v>
      </c>
      <c r="AB4089" s="208">
        <v>6.407</v>
      </c>
      <c r="AC4089" s="208">
        <v>6.8730000000000002</v>
      </c>
      <c r="AD4089" s="208">
        <v>3.02</v>
      </c>
      <c r="AE4089" s="208">
        <v>4.6479999999999997</v>
      </c>
      <c r="AF4089" s="208">
        <v>5.9</v>
      </c>
      <c r="AG4089" s="208">
        <v>3.5910000000000002</v>
      </c>
      <c r="AH4089" s="208">
        <v>7.0060000000000002</v>
      </c>
      <c r="AI4089" s="208">
        <v>6.0069999999999997</v>
      </c>
      <c r="AJ4089" s="208">
        <v>3.1520000000000001</v>
      </c>
      <c r="AK4089" s="208">
        <v>6.9050000000000002</v>
      </c>
      <c r="AL4089" s="208">
        <v>6.8259999999999996</v>
      </c>
      <c r="AM4089" s="24"/>
      <c r="AN4089" s="208">
        <v>15.565</v>
      </c>
      <c r="AO4089" s="208">
        <v>7.1470000000000002</v>
      </c>
      <c r="AP4089" s="208">
        <v>6.4109999999999996</v>
      </c>
      <c r="AQ4089" s="208">
        <v>8.8780000000000001</v>
      </c>
      <c r="AR4089" s="208">
        <v>6.0910000000000002</v>
      </c>
      <c r="AS4089" s="208">
        <v>4.6269999999999998</v>
      </c>
      <c r="AT4089" s="208">
        <v>5.7859999999999996</v>
      </c>
      <c r="AU4089" s="208">
        <v>4.093</v>
      </c>
      <c r="AV4089" s="208">
        <v>5.5119999999999996</v>
      </c>
      <c r="AW4089" s="208">
        <v>5.1189999999999998</v>
      </c>
      <c r="AX4089" s="208">
        <v>9.3019999999999996</v>
      </c>
      <c r="AY4089" s="208">
        <v>7.899</v>
      </c>
      <c r="AZ4089" s="208">
        <v>6.8730000000000002</v>
      </c>
      <c r="BA4089" s="208">
        <v>5.3529999999999998</v>
      </c>
      <c r="BB4089" s="21">
        <f t="shared" si="460"/>
        <v>15.565</v>
      </c>
      <c r="BC4089" s="21"/>
      <c r="BD4089" s="22">
        <f t="shared" si="461"/>
        <v>20.92069892473118</v>
      </c>
      <c r="BE4089" s="21"/>
      <c r="BG4089" s="10"/>
      <c r="BH4089" s="21">
        <f t="shared" si="462"/>
        <v>0</v>
      </c>
      <c r="BI4089" s="22">
        <f t="shared" si="462"/>
        <v>1.5564999999999996E-2</v>
      </c>
      <c r="BJ4089" s="21"/>
      <c r="BK4089" s="21">
        <v>0</v>
      </c>
      <c r="BL4089" s="22">
        <v>4.6694999999999987E-2</v>
      </c>
      <c r="BM4089" s="21"/>
      <c r="BN4089" s="21">
        <f t="shared" si="459"/>
        <v>0</v>
      </c>
      <c r="BO4089" s="22">
        <f t="shared" si="459"/>
        <v>0.18677999999999995</v>
      </c>
      <c r="BP4089" s="21">
        <f t="shared" si="459"/>
        <v>0</v>
      </c>
    </row>
    <row r="4090" spans="1:68" ht="11.1" hidden="1" customHeight="1" outlineLevel="2" x14ac:dyDescent="0.2">
      <c r="A4090" s="10"/>
      <c r="B4090" s="18"/>
      <c r="C4090" s="18"/>
      <c r="D4090" s="18"/>
      <c r="E4090" s="23" t="s">
        <v>3536</v>
      </c>
      <c r="F4090" s="208">
        <v>4.7</v>
      </c>
      <c r="G4090" s="208">
        <v>19.995000000000001</v>
      </c>
      <c r="H4090" s="208">
        <v>8.5229999999999997</v>
      </c>
      <c r="I4090" s="239">
        <v>5.3440000000000003</v>
      </c>
      <c r="J4090" s="239"/>
      <c r="K4090" s="208">
        <v>2.5209999999999999</v>
      </c>
      <c r="L4090" s="208">
        <v>0.13700000000000001</v>
      </c>
      <c r="M4090" s="208">
        <v>8.5000000000000006E-2</v>
      </c>
      <c r="N4090" s="24"/>
      <c r="O4090" s="208">
        <v>0.95299999999999996</v>
      </c>
      <c r="P4090" s="208">
        <v>5.89</v>
      </c>
      <c r="Q4090" s="208">
        <v>11.348000000000001</v>
      </c>
      <c r="R4090" s="208">
        <v>12.026</v>
      </c>
      <c r="S4090" s="208">
        <v>15.291</v>
      </c>
      <c r="T4090" s="208">
        <v>13.571</v>
      </c>
      <c r="U4090" s="208">
        <v>8.6929999999999996</v>
      </c>
      <c r="V4090" s="208">
        <v>7.33</v>
      </c>
      <c r="W4090" s="208">
        <v>2.496</v>
      </c>
      <c r="X4090" s="208">
        <v>0.45900000000000002</v>
      </c>
      <c r="Y4090" s="24"/>
      <c r="Z4090" s="24"/>
      <c r="AA4090" s="208">
        <v>0.83899999999999997</v>
      </c>
      <c r="AB4090" s="208">
        <v>5.7709999999999999</v>
      </c>
      <c r="AC4090" s="208">
        <v>5.6779999999999999</v>
      </c>
      <c r="AD4090" s="208">
        <v>12.103999999999999</v>
      </c>
      <c r="AE4090" s="208">
        <v>11.129</v>
      </c>
      <c r="AF4090" s="208">
        <v>11.28</v>
      </c>
      <c r="AG4090" s="208">
        <v>8.3170000000000002</v>
      </c>
      <c r="AH4090" s="208">
        <v>4.66</v>
      </c>
      <c r="AI4090" s="208">
        <v>3.4820000000000002</v>
      </c>
      <c r="AJ4090" s="208">
        <v>0.41599999999999998</v>
      </c>
      <c r="AK4090" s="24"/>
      <c r="AL4090" s="24"/>
      <c r="AM4090" s="24"/>
      <c r="AN4090" s="208">
        <v>6.5209999999999999</v>
      </c>
      <c r="AO4090" s="208">
        <v>11.125</v>
      </c>
      <c r="AP4090" s="208">
        <v>9.8629999999999995</v>
      </c>
      <c r="AQ4090" s="208">
        <v>17.757000000000001</v>
      </c>
      <c r="AR4090" s="208">
        <v>11.441000000000001</v>
      </c>
      <c r="AS4090" s="208">
        <v>7.27</v>
      </c>
      <c r="AT4090" s="208">
        <v>6.8689999999999998</v>
      </c>
      <c r="AU4090" s="208">
        <v>3.2480000000000002</v>
      </c>
      <c r="AV4090" s="208">
        <v>5.1999999999999998E-2</v>
      </c>
      <c r="AW4090" s="24"/>
      <c r="AX4090" s="24"/>
      <c r="AY4090" s="208">
        <v>2.2610000000000001</v>
      </c>
      <c r="AZ4090" s="208">
        <v>4.2839999999999998</v>
      </c>
      <c r="BA4090" s="208">
        <v>6.383</v>
      </c>
      <c r="BB4090" s="21">
        <f t="shared" si="460"/>
        <v>19.995000000000001</v>
      </c>
      <c r="BC4090" s="21"/>
      <c r="BD4090" s="22">
        <f t="shared" si="461"/>
        <v>26.875</v>
      </c>
      <c r="BE4090" s="21"/>
      <c r="BG4090" s="10"/>
      <c r="BH4090" s="21">
        <f t="shared" si="462"/>
        <v>0</v>
      </c>
      <c r="BI4090" s="22">
        <f t="shared" si="462"/>
        <v>1.9994999999999999E-2</v>
      </c>
      <c r="BJ4090" s="21"/>
      <c r="BK4090" s="21">
        <v>0</v>
      </c>
      <c r="BL4090" s="22">
        <v>5.9984999999999997E-2</v>
      </c>
      <c r="BM4090" s="21"/>
      <c r="BN4090" s="21">
        <f t="shared" si="459"/>
        <v>0</v>
      </c>
      <c r="BO4090" s="22">
        <f t="shared" si="459"/>
        <v>0.23993999999999999</v>
      </c>
      <c r="BP4090" s="21">
        <f t="shared" si="459"/>
        <v>0</v>
      </c>
    </row>
    <row r="4091" spans="1:68" ht="11.1" hidden="1" customHeight="1" outlineLevel="2" x14ac:dyDescent="0.2">
      <c r="A4091" s="10"/>
      <c r="B4091" s="18"/>
      <c r="C4091" s="18"/>
      <c r="D4091" s="18"/>
      <c r="E4091" s="23" t="s">
        <v>3537</v>
      </c>
      <c r="F4091" s="208">
        <v>8.1</v>
      </c>
      <c r="G4091" s="208">
        <v>1.4670000000000001</v>
      </c>
      <c r="H4091" s="208">
        <v>3.2650000000000001</v>
      </c>
      <c r="I4091" s="239">
        <v>2.0609999999999999</v>
      </c>
      <c r="J4091" s="239"/>
      <c r="K4091" s="208">
        <v>1.2430000000000001</v>
      </c>
      <c r="L4091" s="24"/>
      <c r="M4091" s="24"/>
      <c r="N4091" s="24"/>
      <c r="O4091" s="208">
        <v>0.29799999999999999</v>
      </c>
      <c r="P4091" s="208">
        <v>1.659</v>
      </c>
      <c r="Q4091" s="208">
        <v>3.2570000000000001</v>
      </c>
      <c r="R4091" s="208">
        <v>3.899</v>
      </c>
      <c r="S4091" s="208">
        <v>5.1820000000000004</v>
      </c>
      <c r="T4091" s="208">
        <v>4.7679999999999998</v>
      </c>
      <c r="U4091" s="208">
        <v>3.4580000000000002</v>
      </c>
      <c r="V4091" s="208">
        <v>2.19</v>
      </c>
      <c r="W4091" s="208">
        <v>1.01</v>
      </c>
      <c r="X4091" s="208">
        <v>0.17299999999999999</v>
      </c>
      <c r="Y4091" s="24"/>
      <c r="Z4091" s="24"/>
      <c r="AA4091" s="208">
        <v>0.40699999999999997</v>
      </c>
      <c r="AB4091" s="208">
        <v>2.7410000000000001</v>
      </c>
      <c r="AC4091" s="208">
        <v>2.7130000000000001</v>
      </c>
      <c r="AD4091" s="208">
        <v>5.0330000000000004</v>
      </c>
      <c r="AE4091" s="208">
        <v>4.883</v>
      </c>
      <c r="AF4091" s="208">
        <v>4.99</v>
      </c>
      <c r="AG4091" s="208">
        <v>4.0309999999999997</v>
      </c>
      <c r="AH4091" s="208">
        <v>2.1110000000000002</v>
      </c>
      <c r="AI4091" s="208">
        <v>1.794</v>
      </c>
      <c r="AJ4091" s="208">
        <v>1E-3</v>
      </c>
      <c r="AK4091" s="24"/>
      <c r="AL4091" s="24"/>
      <c r="AM4091" s="24"/>
      <c r="AN4091" s="208">
        <v>2.6930000000000001</v>
      </c>
      <c r="AO4091" s="208">
        <v>5.0750000000000002</v>
      </c>
      <c r="AP4091" s="208">
        <v>4.1719999999999997</v>
      </c>
      <c r="AQ4091" s="208">
        <v>7.1449999999999996</v>
      </c>
      <c r="AR4091" s="208">
        <v>4.5190000000000001</v>
      </c>
      <c r="AS4091" s="208">
        <v>2.5139999999999998</v>
      </c>
      <c r="AT4091" s="208">
        <v>2.2749999999999999</v>
      </c>
      <c r="AU4091" s="208">
        <v>0.99</v>
      </c>
      <c r="AV4091" s="208">
        <v>1.2E-2</v>
      </c>
      <c r="AW4091" s="208">
        <v>1.0999999999999999E-2</v>
      </c>
      <c r="AX4091" s="24"/>
      <c r="AY4091" s="208">
        <v>1.528</v>
      </c>
      <c r="AZ4091" s="208">
        <v>2.5990000000000002</v>
      </c>
      <c r="BA4091" s="208">
        <v>3.1739999999999999</v>
      </c>
      <c r="BB4091" s="21">
        <f t="shared" si="460"/>
        <v>8.1</v>
      </c>
      <c r="BC4091" s="21"/>
      <c r="BD4091" s="22">
        <f t="shared" si="461"/>
        <v>10.887096774193548</v>
      </c>
      <c r="BE4091" s="21"/>
      <c r="BG4091" s="10"/>
      <c r="BH4091" s="21">
        <f t="shared" si="462"/>
        <v>0</v>
      </c>
      <c r="BI4091" s="22">
        <f t="shared" si="462"/>
        <v>8.0999999999999996E-3</v>
      </c>
      <c r="BJ4091" s="21"/>
      <c r="BK4091" s="21">
        <v>0</v>
      </c>
      <c r="BL4091" s="22">
        <v>2.4299999999999999E-2</v>
      </c>
      <c r="BM4091" s="21"/>
      <c r="BN4091" s="21">
        <f t="shared" si="459"/>
        <v>0</v>
      </c>
      <c r="BO4091" s="22">
        <f t="shared" si="459"/>
        <v>9.7199999999999995E-2</v>
      </c>
      <c r="BP4091" s="21">
        <f t="shared" si="459"/>
        <v>0</v>
      </c>
    </row>
    <row r="4092" spans="1:68" ht="11.1" hidden="1" customHeight="1" outlineLevel="1" collapsed="1" x14ac:dyDescent="0.2">
      <c r="A4092" s="10"/>
      <c r="B4092" s="18"/>
      <c r="C4092" s="18"/>
      <c r="D4092" s="18"/>
      <c r="E4092" s="19" t="s">
        <v>3538</v>
      </c>
      <c r="F4092" s="209">
        <v>20.052</v>
      </c>
      <c r="G4092" s="209">
        <v>15.368</v>
      </c>
      <c r="H4092" s="209">
        <v>7.2380000000000004</v>
      </c>
      <c r="I4092" s="240">
        <v>13.958</v>
      </c>
      <c r="J4092" s="240"/>
      <c r="K4092" s="209">
        <v>3.0939999999999999</v>
      </c>
      <c r="L4092" s="209">
        <v>0.33600000000000002</v>
      </c>
      <c r="M4092" s="209">
        <v>0.29299999999999998</v>
      </c>
      <c r="N4092" s="209">
        <v>0.28499999999999998</v>
      </c>
      <c r="O4092" s="209">
        <v>0.97099999999999997</v>
      </c>
      <c r="P4092" s="209">
        <v>8.1709999999999994</v>
      </c>
      <c r="Q4092" s="209">
        <v>10.436999999999999</v>
      </c>
      <c r="R4092" s="209">
        <v>15.494</v>
      </c>
      <c r="S4092" s="209">
        <v>15.115</v>
      </c>
      <c r="T4092" s="209">
        <v>11.236000000000001</v>
      </c>
      <c r="U4092" s="209">
        <v>11.996</v>
      </c>
      <c r="V4092" s="209">
        <v>4.0469999999999997</v>
      </c>
      <c r="W4092" s="209">
        <v>4.234</v>
      </c>
      <c r="X4092" s="209">
        <v>0.56799999999999995</v>
      </c>
      <c r="Y4092" s="209">
        <v>0.27</v>
      </c>
      <c r="Z4092" s="209">
        <v>0.27600000000000002</v>
      </c>
      <c r="AA4092" s="209">
        <v>0.42799999999999999</v>
      </c>
      <c r="AB4092" s="209">
        <v>4.5759999999999996</v>
      </c>
      <c r="AC4092" s="209">
        <v>15.098000000000001</v>
      </c>
      <c r="AD4092" s="209">
        <v>14.778</v>
      </c>
      <c r="AE4092" s="209">
        <v>12.798</v>
      </c>
      <c r="AF4092" s="209">
        <v>12.417</v>
      </c>
      <c r="AG4092" s="209">
        <v>8.1310000000000002</v>
      </c>
      <c r="AH4092" s="209">
        <v>4.8220000000000001</v>
      </c>
      <c r="AI4092" s="209">
        <v>2.2589999999999999</v>
      </c>
      <c r="AJ4092" s="209">
        <v>0.57799999999999996</v>
      </c>
      <c r="AK4092" s="209">
        <v>0.182</v>
      </c>
      <c r="AL4092" s="209">
        <v>0.215</v>
      </c>
      <c r="AM4092" s="209">
        <v>2.0190000000000001</v>
      </c>
      <c r="AN4092" s="209">
        <v>7.117</v>
      </c>
      <c r="AO4092" s="209">
        <v>11.747999999999999</v>
      </c>
      <c r="AP4092" s="209">
        <v>12.851000000000001</v>
      </c>
      <c r="AQ4092" s="209">
        <v>16.669</v>
      </c>
      <c r="AR4092" s="209">
        <v>11.564</v>
      </c>
      <c r="AS4092" s="209">
        <v>11.071</v>
      </c>
      <c r="AT4092" s="209">
        <v>5.42</v>
      </c>
      <c r="AU4092" s="209">
        <v>2.4180000000000001</v>
      </c>
      <c r="AV4092" s="209">
        <v>0.54100000000000004</v>
      </c>
      <c r="AW4092" s="209">
        <v>0.23499999999999999</v>
      </c>
      <c r="AX4092" s="209">
        <v>0.25600000000000001</v>
      </c>
      <c r="AY4092" s="209">
        <v>5.1630000000000003</v>
      </c>
      <c r="AZ4092" s="209">
        <v>5.798</v>
      </c>
      <c r="BA4092" s="209">
        <v>11.096</v>
      </c>
      <c r="BB4092" s="56">
        <f>SUM(BB4093:BB4095)</f>
        <v>18.341000000000001</v>
      </c>
      <c r="BC4092" s="21">
        <f>BF4092</f>
        <v>31.9</v>
      </c>
      <c r="BD4092" s="22">
        <f t="shared" si="461"/>
        <v>24.651881720430108</v>
      </c>
      <c r="BE4092" s="21">
        <f>BC4092-BD4092</f>
        <v>7.2481182795698906</v>
      </c>
      <c r="BF4092" s="2">
        <v>31.9</v>
      </c>
      <c r="BG4092" s="10">
        <v>5</v>
      </c>
      <c r="BH4092" s="21">
        <f t="shared" si="462"/>
        <v>2.3733599999999997E-2</v>
      </c>
      <c r="BI4092" s="22">
        <f t="shared" si="462"/>
        <v>1.8341E-2</v>
      </c>
      <c r="BJ4092" s="21">
        <f>BH4092-BI4092</f>
        <v>5.3925999999999974E-3</v>
      </c>
      <c r="BK4092" s="21">
        <v>7.1200799999999995E-2</v>
      </c>
      <c r="BL4092" s="22">
        <v>5.5023000000000002E-2</v>
      </c>
      <c r="BM4092" s="21">
        <v>1.6177799999999992E-2</v>
      </c>
      <c r="BN4092" s="21">
        <f t="shared" si="459"/>
        <v>0.28480319999999998</v>
      </c>
      <c r="BO4092" s="22">
        <f t="shared" si="459"/>
        <v>0.22009200000000001</v>
      </c>
      <c r="BP4092" s="21">
        <f t="shared" si="459"/>
        <v>6.4711199999999969E-2</v>
      </c>
    </row>
    <row r="4093" spans="1:68" ht="11.1" hidden="1" customHeight="1" outlineLevel="2" x14ac:dyDescent="0.2">
      <c r="A4093" s="10"/>
      <c r="B4093" s="18"/>
      <c r="C4093" s="18"/>
      <c r="D4093" s="18"/>
      <c r="E4093" s="23" t="s">
        <v>3539</v>
      </c>
      <c r="F4093" s="208">
        <v>6.7640000000000002</v>
      </c>
      <c r="G4093" s="208">
        <v>6.242</v>
      </c>
      <c r="H4093" s="24"/>
      <c r="I4093" s="239">
        <v>8.1780000000000008</v>
      </c>
      <c r="J4093" s="239"/>
      <c r="K4093" s="208">
        <v>0.86599999999999999</v>
      </c>
      <c r="L4093" s="24"/>
      <c r="M4093" s="24"/>
      <c r="N4093" s="24"/>
      <c r="O4093" s="24"/>
      <c r="P4093" s="208">
        <v>4.194</v>
      </c>
      <c r="Q4093" s="208">
        <v>3.5379999999999998</v>
      </c>
      <c r="R4093" s="208">
        <v>6.9669999999999996</v>
      </c>
      <c r="S4093" s="208">
        <v>5.9020000000000001</v>
      </c>
      <c r="T4093" s="208">
        <v>3.2589999999999999</v>
      </c>
      <c r="U4093" s="208">
        <v>5.7960000000000003</v>
      </c>
      <c r="V4093" s="208">
        <v>1.407</v>
      </c>
      <c r="W4093" s="208">
        <v>2.3530000000000002</v>
      </c>
      <c r="X4093" s="24"/>
      <c r="Y4093" s="24"/>
      <c r="Z4093" s="24"/>
      <c r="AA4093" s="24"/>
      <c r="AB4093" s="24"/>
      <c r="AC4093" s="208">
        <v>7.56</v>
      </c>
      <c r="AD4093" s="208">
        <v>5.258</v>
      </c>
      <c r="AE4093" s="208">
        <v>4.5990000000000002</v>
      </c>
      <c r="AF4093" s="208">
        <v>4.1070000000000002</v>
      </c>
      <c r="AG4093" s="208">
        <v>2.597</v>
      </c>
      <c r="AH4093" s="208">
        <v>1.319</v>
      </c>
      <c r="AI4093" s="208">
        <v>0.113</v>
      </c>
      <c r="AJ4093" s="24"/>
      <c r="AK4093" s="24"/>
      <c r="AL4093" s="24"/>
      <c r="AM4093" s="208">
        <v>0.96299999999999997</v>
      </c>
      <c r="AN4093" s="208">
        <v>3.2069999999999999</v>
      </c>
      <c r="AO4093" s="208">
        <v>4.6710000000000003</v>
      </c>
      <c r="AP4093" s="208">
        <v>4.399</v>
      </c>
      <c r="AQ4093" s="208">
        <v>7.6630000000000003</v>
      </c>
      <c r="AR4093" s="208">
        <v>3.161</v>
      </c>
      <c r="AS4093" s="208">
        <v>4.1369999999999996</v>
      </c>
      <c r="AT4093" s="208">
        <v>2.0019999999999998</v>
      </c>
      <c r="AU4093" s="208">
        <v>0.51200000000000001</v>
      </c>
      <c r="AV4093" s="24"/>
      <c r="AW4093" s="24"/>
      <c r="AX4093" s="24"/>
      <c r="AY4093" s="208">
        <v>3.23</v>
      </c>
      <c r="AZ4093" s="208">
        <v>2.57</v>
      </c>
      <c r="BA4093" s="208">
        <v>4.6859999999999999</v>
      </c>
      <c r="BB4093" s="21">
        <f t="shared" si="460"/>
        <v>8.1780000000000008</v>
      </c>
      <c r="BC4093" s="21"/>
      <c r="BD4093" s="22">
        <f t="shared" si="461"/>
        <v>10.991935483870968</v>
      </c>
      <c r="BE4093" s="21"/>
      <c r="BG4093" s="10"/>
      <c r="BH4093" s="21">
        <f t="shared" si="462"/>
        <v>0</v>
      </c>
      <c r="BI4093" s="22">
        <f t="shared" si="462"/>
        <v>8.1779999999999995E-3</v>
      </c>
      <c r="BJ4093" s="21"/>
      <c r="BK4093" s="21">
        <v>0</v>
      </c>
      <c r="BL4093" s="22">
        <v>2.4534E-2</v>
      </c>
      <c r="BM4093" s="21"/>
      <c r="BN4093" s="21">
        <f t="shared" si="459"/>
        <v>0</v>
      </c>
      <c r="BO4093" s="22">
        <f t="shared" si="459"/>
        <v>9.8136000000000001E-2</v>
      </c>
      <c r="BP4093" s="21">
        <f t="shared" si="459"/>
        <v>0</v>
      </c>
    </row>
    <row r="4094" spans="1:68" ht="11.1" hidden="1" customHeight="1" outlineLevel="2" x14ac:dyDescent="0.2">
      <c r="A4094" s="10"/>
      <c r="B4094" s="18"/>
      <c r="C4094" s="18"/>
      <c r="D4094" s="18"/>
      <c r="E4094" s="23" t="s">
        <v>3540</v>
      </c>
      <c r="F4094" s="208">
        <v>5.0579999999999998</v>
      </c>
      <c r="G4094" s="208">
        <v>3.1539999999999999</v>
      </c>
      <c r="H4094" s="208">
        <v>2.5569999999999999</v>
      </c>
      <c r="I4094" s="239">
        <v>2.1960000000000002</v>
      </c>
      <c r="J4094" s="239"/>
      <c r="K4094" s="208">
        <v>0.96699999999999997</v>
      </c>
      <c r="L4094" s="24"/>
      <c r="M4094" s="24"/>
      <c r="N4094" s="24"/>
      <c r="O4094" s="208">
        <v>0.64500000000000002</v>
      </c>
      <c r="P4094" s="208">
        <v>2.1339999999999999</v>
      </c>
      <c r="Q4094" s="208">
        <v>3.6040000000000001</v>
      </c>
      <c r="R4094" s="208">
        <v>4.5759999999999996</v>
      </c>
      <c r="S4094" s="208">
        <v>4.4660000000000002</v>
      </c>
      <c r="T4094" s="208">
        <v>3.585</v>
      </c>
      <c r="U4094" s="208">
        <v>3.5979999999999999</v>
      </c>
      <c r="V4094" s="208">
        <v>1.1539999999999999</v>
      </c>
      <c r="W4094" s="208">
        <v>0.84499999999999997</v>
      </c>
      <c r="X4094" s="24"/>
      <c r="Y4094" s="24"/>
      <c r="Z4094" s="24"/>
      <c r="AA4094" s="24"/>
      <c r="AB4094" s="208">
        <v>2.782</v>
      </c>
      <c r="AC4094" s="208">
        <v>3.762</v>
      </c>
      <c r="AD4094" s="208">
        <v>4.6740000000000004</v>
      </c>
      <c r="AE4094" s="208">
        <v>3.907</v>
      </c>
      <c r="AF4094" s="208">
        <v>3.96</v>
      </c>
      <c r="AG4094" s="208">
        <v>2.665</v>
      </c>
      <c r="AH4094" s="208">
        <v>1.5529999999999999</v>
      </c>
      <c r="AI4094" s="208">
        <v>0.752</v>
      </c>
      <c r="AJ4094" s="24"/>
      <c r="AK4094" s="24"/>
      <c r="AL4094" s="24"/>
      <c r="AM4094" s="208">
        <v>0.36799999999999999</v>
      </c>
      <c r="AN4094" s="208">
        <v>1.7030000000000001</v>
      </c>
      <c r="AO4094" s="208">
        <v>3.323</v>
      </c>
      <c r="AP4094" s="208">
        <v>4.2969999999999997</v>
      </c>
      <c r="AQ4094" s="208">
        <v>4.4290000000000003</v>
      </c>
      <c r="AR4094" s="208">
        <v>4.0309999999999997</v>
      </c>
      <c r="AS4094" s="208">
        <v>3.339</v>
      </c>
      <c r="AT4094" s="208">
        <v>1.494</v>
      </c>
      <c r="AU4094" s="208">
        <v>0.66300000000000003</v>
      </c>
      <c r="AV4094" s="208">
        <v>1.9E-2</v>
      </c>
      <c r="AW4094" s="24"/>
      <c r="AX4094" s="24"/>
      <c r="AY4094" s="208">
        <v>0.46400000000000002</v>
      </c>
      <c r="AZ4094" s="208">
        <v>1.2509999999999999</v>
      </c>
      <c r="BA4094" s="208">
        <v>2.7229999999999999</v>
      </c>
      <c r="BB4094" s="21">
        <f t="shared" si="460"/>
        <v>5.0579999999999998</v>
      </c>
      <c r="BC4094" s="21"/>
      <c r="BD4094" s="22">
        <f t="shared" si="461"/>
        <v>6.7983870967741931</v>
      </c>
      <c r="BE4094" s="21"/>
      <c r="BG4094" s="10"/>
      <c r="BH4094" s="21">
        <f t="shared" si="462"/>
        <v>0</v>
      </c>
      <c r="BI4094" s="22">
        <f t="shared" si="462"/>
        <v>5.058E-3</v>
      </c>
      <c r="BJ4094" s="21"/>
      <c r="BK4094" s="21">
        <v>0</v>
      </c>
      <c r="BL4094" s="22">
        <v>1.5174E-2</v>
      </c>
      <c r="BM4094" s="21"/>
      <c r="BN4094" s="21">
        <f t="shared" si="459"/>
        <v>0</v>
      </c>
      <c r="BO4094" s="22">
        <f t="shared" si="459"/>
        <v>6.0696E-2</v>
      </c>
      <c r="BP4094" s="21">
        <f t="shared" si="459"/>
        <v>0</v>
      </c>
    </row>
    <row r="4095" spans="1:68" ht="11.1" hidden="1" customHeight="1" outlineLevel="2" x14ac:dyDescent="0.2">
      <c r="A4095" s="10"/>
      <c r="B4095" s="18"/>
      <c r="C4095" s="18"/>
      <c r="D4095" s="18"/>
      <c r="E4095" s="23" t="s">
        <v>3541</v>
      </c>
      <c r="F4095" s="208">
        <v>5.1050000000000004</v>
      </c>
      <c r="G4095" s="208">
        <v>3.806</v>
      </c>
      <c r="H4095" s="208">
        <v>3.0790000000000002</v>
      </c>
      <c r="I4095" s="239">
        <v>2.4329999999999998</v>
      </c>
      <c r="J4095" s="239"/>
      <c r="K4095" s="208">
        <v>1.2609999999999999</v>
      </c>
      <c r="L4095" s="208">
        <v>0.33600000000000002</v>
      </c>
      <c r="M4095" s="208">
        <v>0.29299999999999998</v>
      </c>
      <c r="N4095" s="208">
        <v>0.28499999999999998</v>
      </c>
      <c r="O4095" s="208">
        <v>0.32600000000000001</v>
      </c>
      <c r="P4095" s="208">
        <v>1.843</v>
      </c>
      <c r="Q4095" s="208">
        <v>3.2949999999999999</v>
      </c>
      <c r="R4095" s="208">
        <v>3.9510000000000001</v>
      </c>
      <c r="S4095" s="208">
        <v>4.7469999999999999</v>
      </c>
      <c r="T4095" s="208">
        <v>4.3920000000000003</v>
      </c>
      <c r="U4095" s="208">
        <v>2.6019999999999999</v>
      </c>
      <c r="V4095" s="208">
        <v>1.486</v>
      </c>
      <c r="W4095" s="208">
        <v>1.036</v>
      </c>
      <c r="X4095" s="208">
        <v>0.56799999999999995</v>
      </c>
      <c r="Y4095" s="208">
        <v>0.27</v>
      </c>
      <c r="Z4095" s="208">
        <v>0.27600000000000002</v>
      </c>
      <c r="AA4095" s="208">
        <v>0.42799999999999999</v>
      </c>
      <c r="AB4095" s="208">
        <v>1.794</v>
      </c>
      <c r="AC4095" s="208">
        <v>3.7759999999999998</v>
      </c>
      <c r="AD4095" s="208">
        <v>4.8460000000000001</v>
      </c>
      <c r="AE4095" s="208">
        <v>4.2919999999999998</v>
      </c>
      <c r="AF4095" s="208">
        <v>4.3499999999999996</v>
      </c>
      <c r="AG4095" s="208">
        <v>2.8690000000000002</v>
      </c>
      <c r="AH4095" s="208">
        <v>1.95</v>
      </c>
      <c r="AI4095" s="208">
        <v>1.3939999999999999</v>
      </c>
      <c r="AJ4095" s="208">
        <v>0.57799999999999996</v>
      </c>
      <c r="AK4095" s="208">
        <v>0.182</v>
      </c>
      <c r="AL4095" s="208">
        <v>0.215</v>
      </c>
      <c r="AM4095" s="208">
        <v>0.68799999999999994</v>
      </c>
      <c r="AN4095" s="208">
        <v>2.2069999999999999</v>
      </c>
      <c r="AO4095" s="208">
        <v>3.754</v>
      </c>
      <c r="AP4095" s="208">
        <v>4.1550000000000002</v>
      </c>
      <c r="AQ4095" s="208">
        <v>4.577</v>
      </c>
      <c r="AR4095" s="208">
        <v>4.3719999999999999</v>
      </c>
      <c r="AS4095" s="208">
        <v>3.5950000000000002</v>
      </c>
      <c r="AT4095" s="208">
        <v>1.9239999999999999</v>
      </c>
      <c r="AU4095" s="208">
        <v>1.2430000000000001</v>
      </c>
      <c r="AV4095" s="208">
        <v>0.52200000000000002</v>
      </c>
      <c r="AW4095" s="208">
        <v>0.23499999999999999</v>
      </c>
      <c r="AX4095" s="208">
        <v>0.25600000000000001</v>
      </c>
      <c r="AY4095" s="208">
        <v>1.4690000000000001</v>
      </c>
      <c r="AZ4095" s="208">
        <v>1.9770000000000001</v>
      </c>
      <c r="BA4095" s="208">
        <v>3.6869999999999998</v>
      </c>
      <c r="BB4095" s="21">
        <f t="shared" si="460"/>
        <v>5.1050000000000004</v>
      </c>
      <c r="BC4095" s="21"/>
      <c r="BD4095" s="22">
        <f t="shared" si="461"/>
        <v>6.8615591397849469</v>
      </c>
      <c r="BE4095" s="21"/>
      <c r="BG4095" s="10"/>
      <c r="BH4095" s="21">
        <f t="shared" si="462"/>
        <v>0</v>
      </c>
      <c r="BI4095" s="22">
        <f t="shared" si="462"/>
        <v>5.1050000000000002E-3</v>
      </c>
      <c r="BJ4095" s="21"/>
      <c r="BK4095" s="21">
        <v>0</v>
      </c>
      <c r="BL4095" s="22">
        <v>1.5315E-2</v>
      </c>
      <c r="BM4095" s="21"/>
      <c r="BN4095" s="21">
        <f t="shared" si="459"/>
        <v>0</v>
      </c>
      <c r="BO4095" s="22">
        <f t="shared" si="459"/>
        <v>6.1260000000000002E-2</v>
      </c>
      <c r="BP4095" s="21">
        <f t="shared" si="459"/>
        <v>0</v>
      </c>
    </row>
    <row r="4096" spans="1:68" ht="11.1" hidden="1" customHeight="1" outlineLevel="1" collapsed="1" x14ac:dyDescent="0.2">
      <c r="A4096" s="10"/>
      <c r="B4096" s="18"/>
      <c r="C4096" s="18"/>
      <c r="D4096" s="18"/>
      <c r="E4096" s="19" t="s">
        <v>3542</v>
      </c>
      <c r="F4096" s="209">
        <v>14.16</v>
      </c>
      <c r="G4096" s="20"/>
      <c r="H4096" s="209">
        <v>16.742000000000001</v>
      </c>
      <c r="I4096" s="240">
        <v>6.5949999999999998</v>
      </c>
      <c r="J4096" s="240"/>
      <c r="K4096" s="209">
        <v>3.4620000000000002</v>
      </c>
      <c r="L4096" s="209">
        <v>0.7</v>
      </c>
      <c r="M4096" s="209">
        <v>0.38800000000000001</v>
      </c>
      <c r="N4096" s="209">
        <v>0.443</v>
      </c>
      <c r="O4096" s="209">
        <v>1.26</v>
      </c>
      <c r="P4096" s="209">
        <v>3.9660000000000002</v>
      </c>
      <c r="Q4096" s="209">
        <v>5.7789999999999999</v>
      </c>
      <c r="R4096" s="209">
        <v>7.9189999999999996</v>
      </c>
      <c r="S4096" s="209">
        <v>9.5120000000000005</v>
      </c>
      <c r="T4096" s="209">
        <v>10.765000000000001</v>
      </c>
      <c r="U4096" s="209">
        <v>7.1760000000000002</v>
      </c>
      <c r="V4096" s="209">
        <v>4.6680000000000001</v>
      </c>
      <c r="W4096" s="209">
        <v>0.51200000000000001</v>
      </c>
      <c r="X4096" s="209">
        <v>0.59299999999999997</v>
      </c>
      <c r="Y4096" s="209">
        <v>0.36599999999999999</v>
      </c>
      <c r="Z4096" s="209">
        <v>0.38800000000000001</v>
      </c>
      <c r="AA4096" s="20"/>
      <c r="AB4096" s="209">
        <v>3.3980000000000001</v>
      </c>
      <c r="AC4096" s="209">
        <v>5.2169999999999996</v>
      </c>
      <c r="AD4096" s="209">
        <v>9.0609999999999999</v>
      </c>
      <c r="AE4096" s="209">
        <v>10.561</v>
      </c>
      <c r="AF4096" s="209">
        <v>13.374000000000001</v>
      </c>
      <c r="AG4096" s="209">
        <v>7.2759999999999998</v>
      </c>
      <c r="AH4096" s="209">
        <v>4.74</v>
      </c>
      <c r="AI4096" s="209">
        <v>1.387</v>
      </c>
      <c r="AJ4096" s="209">
        <v>0.55700000000000005</v>
      </c>
      <c r="AK4096" s="209">
        <v>0.43</v>
      </c>
      <c r="AL4096" s="209">
        <v>0.377</v>
      </c>
      <c r="AM4096" s="209">
        <v>3.4630000000000001</v>
      </c>
      <c r="AN4096" s="209">
        <v>11.006</v>
      </c>
      <c r="AO4096" s="209">
        <v>9.4420000000000002</v>
      </c>
      <c r="AP4096" s="209">
        <v>17.788</v>
      </c>
      <c r="AQ4096" s="209">
        <v>10.212</v>
      </c>
      <c r="AR4096" s="209">
        <v>9.1300000000000008</v>
      </c>
      <c r="AS4096" s="209">
        <v>7.593</v>
      </c>
      <c r="AT4096" s="209">
        <v>5.3890000000000002</v>
      </c>
      <c r="AU4096" s="209">
        <v>2.3420000000000001</v>
      </c>
      <c r="AV4096" s="209">
        <v>0.61599999999999999</v>
      </c>
      <c r="AW4096" s="209">
        <v>0.373</v>
      </c>
      <c r="AX4096" s="209">
        <v>0.32800000000000001</v>
      </c>
      <c r="AY4096" s="209">
        <v>1.137</v>
      </c>
      <c r="AZ4096" s="209">
        <v>2.262</v>
      </c>
      <c r="BA4096" s="209">
        <v>5.0060000000000002</v>
      </c>
      <c r="BB4096" s="21">
        <f t="shared" si="460"/>
        <v>17.788</v>
      </c>
      <c r="BC4096" s="21">
        <f>BF4096</f>
        <v>31.94</v>
      </c>
      <c r="BD4096" s="22">
        <f t="shared" si="461"/>
        <v>23.908602150537636</v>
      </c>
      <c r="BE4096" s="21">
        <f>BC4096-BD4096</f>
        <v>8.0313978494623655</v>
      </c>
      <c r="BF4096" s="2">
        <v>31.94</v>
      </c>
      <c r="BG4096" s="10">
        <v>6</v>
      </c>
      <c r="BH4096" s="21">
        <f t="shared" si="462"/>
        <v>2.3763360000000001E-2</v>
      </c>
      <c r="BI4096" s="22">
        <f t="shared" si="462"/>
        <v>1.7788000000000005E-2</v>
      </c>
      <c r="BJ4096" s="21">
        <f>BH4096-BI4096</f>
        <v>5.9753599999999955E-3</v>
      </c>
      <c r="BK4096" s="21">
        <v>7.1290080000000006E-2</v>
      </c>
      <c r="BL4096" s="22">
        <v>5.3364000000000016E-2</v>
      </c>
      <c r="BM4096" s="21">
        <v>1.792607999999999E-2</v>
      </c>
      <c r="BN4096" s="21">
        <f t="shared" si="459"/>
        <v>0.28516032000000002</v>
      </c>
      <c r="BO4096" s="22">
        <f t="shared" si="459"/>
        <v>0.21345600000000006</v>
      </c>
      <c r="BP4096" s="21">
        <f t="shared" si="459"/>
        <v>7.170431999999996E-2</v>
      </c>
    </row>
    <row r="4097" spans="1:68" ht="11.1" hidden="1" customHeight="1" outlineLevel="2" x14ac:dyDescent="0.2">
      <c r="A4097" s="10"/>
      <c r="B4097" s="18"/>
      <c r="C4097" s="18"/>
      <c r="D4097" s="18"/>
      <c r="E4097" s="23" t="s">
        <v>3543</v>
      </c>
      <c r="F4097" s="208">
        <v>14.16</v>
      </c>
      <c r="G4097" s="24"/>
      <c r="H4097" s="208">
        <v>16.742000000000001</v>
      </c>
      <c r="I4097" s="239">
        <v>6.5949999999999998</v>
      </c>
      <c r="J4097" s="239"/>
      <c r="K4097" s="208">
        <v>3.4620000000000002</v>
      </c>
      <c r="L4097" s="208">
        <v>0.7</v>
      </c>
      <c r="M4097" s="208">
        <v>0.38800000000000001</v>
      </c>
      <c r="N4097" s="208">
        <v>0.443</v>
      </c>
      <c r="O4097" s="208">
        <v>1.26</v>
      </c>
      <c r="P4097" s="208">
        <v>3.9660000000000002</v>
      </c>
      <c r="Q4097" s="208">
        <v>5.7789999999999999</v>
      </c>
      <c r="R4097" s="208">
        <v>7.9189999999999996</v>
      </c>
      <c r="S4097" s="208">
        <v>9.5120000000000005</v>
      </c>
      <c r="T4097" s="208">
        <v>10.765000000000001</v>
      </c>
      <c r="U4097" s="208">
        <v>7.1760000000000002</v>
      </c>
      <c r="V4097" s="208">
        <v>4.6680000000000001</v>
      </c>
      <c r="W4097" s="208">
        <v>0.51200000000000001</v>
      </c>
      <c r="X4097" s="208">
        <v>0.59299999999999997</v>
      </c>
      <c r="Y4097" s="208">
        <v>0.36599999999999999</v>
      </c>
      <c r="Z4097" s="208">
        <v>0.38800000000000001</v>
      </c>
      <c r="AA4097" s="24"/>
      <c r="AB4097" s="208">
        <v>3.3980000000000001</v>
      </c>
      <c r="AC4097" s="208">
        <v>5.2169999999999996</v>
      </c>
      <c r="AD4097" s="208">
        <v>9.0609999999999999</v>
      </c>
      <c r="AE4097" s="208">
        <v>10.561</v>
      </c>
      <c r="AF4097" s="208">
        <v>13.374000000000001</v>
      </c>
      <c r="AG4097" s="208">
        <v>7.2759999999999998</v>
      </c>
      <c r="AH4097" s="208">
        <v>4.74</v>
      </c>
      <c r="AI4097" s="208">
        <v>1.387</v>
      </c>
      <c r="AJ4097" s="208">
        <v>0.55700000000000005</v>
      </c>
      <c r="AK4097" s="208">
        <v>0.43</v>
      </c>
      <c r="AL4097" s="208">
        <v>0.377</v>
      </c>
      <c r="AM4097" s="208">
        <v>3.4630000000000001</v>
      </c>
      <c r="AN4097" s="208">
        <v>11.006</v>
      </c>
      <c r="AO4097" s="208">
        <v>9.4420000000000002</v>
      </c>
      <c r="AP4097" s="208">
        <v>17.788</v>
      </c>
      <c r="AQ4097" s="208">
        <v>10.212</v>
      </c>
      <c r="AR4097" s="208">
        <v>9.1300000000000008</v>
      </c>
      <c r="AS4097" s="208">
        <v>7.593</v>
      </c>
      <c r="AT4097" s="208">
        <v>5.3890000000000002</v>
      </c>
      <c r="AU4097" s="208">
        <v>2.3420000000000001</v>
      </c>
      <c r="AV4097" s="208">
        <v>0.61599999999999999</v>
      </c>
      <c r="AW4097" s="208">
        <v>0.373</v>
      </c>
      <c r="AX4097" s="208">
        <v>0.32800000000000001</v>
      </c>
      <c r="AY4097" s="208">
        <v>1.137</v>
      </c>
      <c r="AZ4097" s="208">
        <v>2.262</v>
      </c>
      <c r="BA4097" s="208">
        <v>5.0060000000000002</v>
      </c>
      <c r="BB4097" s="21">
        <f t="shared" si="460"/>
        <v>17.788</v>
      </c>
      <c r="BC4097" s="21"/>
      <c r="BD4097" s="22">
        <f t="shared" si="461"/>
        <v>23.908602150537636</v>
      </c>
      <c r="BE4097" s="21"/>
      <c r="BG4097" s="10"/>
      <c r="BH4097" s="21">
        <f t="shared" si="462"/>
        <v>0</v>
      </c>
      <c r="BI4097" s="22">
        <f t="shared" si="462"/>
        <v>1.7788000000000005E-2</v>
      </c>
      <c r="BJ4097" s="21"/>
      <c r="BK4097" s="21">
        <v>0</v>
      </c>
      <c r="BL4097" s="22">
        <v>5.3364000000000016E-2</v>
      </c>
      <c r="BM4097" s="21"/>
      <c r="BN4097" s="21">
        <f t="shared" si="459"/>
        <v>0</v>
      </c>
      <c r="BO4097" s="22">
        <f t="shared" si="459"/>
        <v>0.21345600000000006</v>
      </c>
      <c r="BP4097" s="21">
        <f t="shared" si="459"/>
        <v>0</v>
      </c>
    </row>
    <row r="4098" spans="1:68" ht="11.1" hidden="1" customHeight="1" outlineLevel="1" collapsed="1" x14ac:dyDescent="0.2">
      <c r="A4098" s="10"/>
      <c r="B4098" s="18"/>
      <c r="C4098" s="18"/>
      <c r="D4098" s="18"/>
      <c r="E4098" s="19" t="s">
        <v>3544</v>
      </c>
      <c r="F4098" s="209">
        <v>20.122</v>
      </c>
      <c r="G4098" s="209">
        <v>14.987</v>
      </c>
      <c r="H4098" s="209">
        <v>12.35</v>
      </c>
      <c r="I4098" s="240">
        <v>8.5579999999999998</v>
      </c>
      <c r="J4098" s="240"/>
      <c r="K4098" s="209">
        <v>3.694</v>
      </c>
      <c r="L4098" s="209">
        <v>0.11700000000000001</v>
      </c>
      <c r="M4098" s="20"/>
      <c r="N4098" s="20"/>
      <c r="O4098" s="209">
        <v>2.8159999999999998</v>
      </c>
      <c r="P4098" s="209">
        <v>7.9169999999999998</v>
      </c>
      <c r="Q4098" s="209">
        <v>13.991</v>
      </c>
      <c r="R4098" s="209">
        <v>18.97</v>
      </c>
      <c r="S4098" s="209">
        <v>21.247</v>
      </c>
      <c r="T4098" s="209">
        <v>19.693999999999999</v>
      </c>
      <c r="U4098" s="209">
        <v>11.212</v>
      </c>
      <c r="V4098" s="209">
        <v>5.4180000000000001</v>
      </c>
      <c r="W4098" s="209">
        <v>2.4039999999999999</v>
      </c>
      <c r="X4098" s="20"/>
      <c r="Y4098" s="20"/>
      <c r="Z4098" s="20"/>
      <c r="AA4098" s="209">
        <v>2.8940000000000001</v>
      </c>
      <c r="AB4098" s="209">
        <v>6.64</v>
      </c>
      <c r="AC4098" s="209">
        <v>14.122999999999999</v>
      </c>
      <c r="AD4098" s="209">
        <v>20.887</v>
      </c>
      <c r="AE4098" s="209">
        <v>18.337</v>
      </c>
      <c r="AF4098" s="209">
        <v>17.3</v>
      </c>
      <c r="AG4098" s="209">
        <v>8.4649999999999999</v>
      </c>
      <c r="AH4098" s="209">
        <v>4.9409999999999998</v>
      </c>
      <c r="AI4098" s="209">
        <v>2.81</v>
      </c>
      <c r="AJ4098" s="20"/>
      <c r="AK4098" s="20"/>
      <c r="AL4098" s="20"/>
      <c r="AM4098" s="209">
        <v>2.0259999999999998</v>
      </c>
      <c r="AN4098" s="209">
        <v>6.8390000000000004</v>
      </c>
      <c r="AO4098" s="209">
        <v>17.309999999999999</v>
      </c>
      <c r="AP4098" s="209">
        <v>16.925000000000001</v>
      </c>
      <c r="AQ4098" s="209">
        <v>21.213000000000001</v>
      </c>
      <c r="AR4098" s="209">
        <v>16.831</v>
      </c>
      <c r="AS4098" s="209">
        <v>13.643000000000001</v>
      </c>
      <c r="AT4098" s="209">
        <v>6.6219999999999999</v>
      </c>
      <c r="AU4098" s="209">
        <v>2.5289999999999999</v>
      </c>
      <c r="AV4098" s="20"/>
      <c r="AW4098" s="20"/>
      <c r="AX4098" s="20"/>
      <c r="AY4098" s="209">
        <v>3.3149999999999999</v>
      </c>
      <c r="AZ4098" s="209">
        <v>5.7469999999999999</v>
      </c>
      <c r="BA4098" s="209">
        <v>10.682</v>
      </c>
      <c r="BB4098" s="21">
        <f t="shared" si="460"/>
        <v>21.247</v>
      </c>
      <c r="BC4098" s="21">
        <f>BF4098</f>
        <v>43.2</v>
      </c>
      <c r="BD4098" s="22">
        <f t="shared" si="461"/>
        <v>28.557795698924732</v>
      </c>
      <c r="BE4098" s="21">
        <f>BC4098-BD4098</f>
        <v>14.642204301075271</v>
      </c>
      <c r="BF4098" s="2">
        <v>43.2</v>
      </c>
      <c r="BG4098" s="10">
        <v>6</v>
      </c>
      <c r="BH4098" s="21">
        <f t="shared" si="462"/>
        <v>3.2140800000000004E-2</v>
      </c>
      <c r="BI4098" s="22">
        <f t="shared" si="462"/>
        <v>2.1246999999999999E-2</v>
      </c>
      <c r="BJ4098" s="21">
        <f>BH4098-BI4098</f>
        <v>1.0893800000000006E-2</v>
      </c>
      <c r="BK4098" s="21">
        <v>9.6422400000000019E-2</v>
      </c>
      <c r="BL4098" s="22">
        <v>6.3740999999999992E-2</v>
      </c>
      <c r="BM4098" s="21">
        <v>3.2681400000000027E-2</v>
      </c>
      <c r="BN4098" s="21">
        <f t="shared" si="459"/>
        <v>0.38568960000000008</v>
      </c>
      <c r="BO4098" s="22">
        <f t="shared" si="459"/>
        <v>0.25496399999999997</v>
      </c>
      <c r="BP4098" s="21">
        <f t="shared" si="459"/>
        <v>0.13072560000000011</v>
      </c>
    </row>
    <row r="4099" spans="1:68" ht="11.1" hidden="1" customHeight="1" outlineLevel="2" x14ac:dyDescent="0.2">
      <c r="A4099" s="10"/>
      <c r="B4099" s="18"/>
      <c r="C4099" s="18"/>
      <c r="D4099" s="18"/>
      <c r="E4099" s="23" t="s">
        <v>3545</v>
      </c>
      <c r="F4099" s="208">
        <v>20.122</v>
      </c>
      <c r="G4099" s="208">
        <v>14.987</v>
      </c>
      <c r="H4099" s="208">
        <v>12.35</v>
      </c>
      <c r="I4099" s="239">
        <v>8.5579999999999998</v>
      </c>
      <c r="J4099" s="239"/>
      <c r="K4099" s="208">
        <v>3.694</v>
      </c>
      <c r="L4099" s="208">
        <v>0.11700000000000001</v>
      </c>
      <c r="M4099" s="24"/>
      <c r="N4099" s="24"/>
      <c r="O4099" s="208">
        <v>2.8159999999999998</v>
      </c>
      <c r="P4099" s="208">
        <v>7.9169999999999998</v>
      </c>
      <c r="Q4099" s="208">
        <v>13.991</v>
      </c>
      <c r="R4099" s="208">
        <v>18.97</v>
      </c>
      <c r="S4099" s="208">
        <v>21.247</v>
      </c>
      <c r="T4099" s="208">
        <v>19.693999999999999</v>
      </c>
      <c r="U4099" s="208">
        <v>11.212</v>
      </c>
      <c r="V4099" s="208">
        <v>5.4180000000000001</v>
      </c>
      <c r="W4099" s="208">
        <v>2.4039999999999999</v>
      </c>
      <c r="X4099" s="24"/>
      <c r="Y4099" s="24"/>
      <c r="Z4099" s="24"/>
      <c r="AA4099" s="208">
        <v>2.8940000000000001</v>
      </c>
      <c r="AB4099" s="208">
        <v>6.64</v>
      </c>
      <c r="AC4099" s="208">
        <v>14.122999999999999</v>
      </c>
      <c r="AD4099" s="208">
        <v>20.887</v>
      </c>
      <c r="AE4099" s="208">
        <v>18.337</v>
      </c>
      <c r="AF4099" s="208">
        <v>17.3</v>
      </c>
      <c r="AG4099" s="208">
        <v>8.4649999999999999</v>
      </c>
      <c r="AH4099" s="208">
        <v>4.9409999999999998</v>
      </c>
      <c r="AI4099" s="208">
        <v>2.81</v>
      </c>
      <c r="AJ4099" s="24"/>
      <c r="AK4099" s="24"/>
      <c r="AL4099" s="24"/>
      <c r="AM4099" s="208">
        <v>2.0259999999999998</v>
      </c>
      <c r="AN4099" s="208">
        <v>6.8390000000000004</v>
      </c>
      <c r="AO4099" s="208">
        <v>17.309999999999999</v>
      </c>
      <c r="AP4099" s="208">
        <v>16.925000000000001</v>
      </c>
      <c r="AQ4099" s="208">
        <v>21.213000000000001</v>
      </c>
      <c r="AR4099" s="208">
        <v>16.831</v>
      </c>
      <c r="AS4099" s="208">
        <v>13.643000000000001</v>
      </c>
      <c r="AT4099" s="208">
        <v>6.6219999999999999</v>
      </c>
      <c r="AU4099" s="208">
        <v>2.5289999999999999</v>
      </c>
      <c r="AV4099" s="24"/>
      <c r="AW4099" s="24"/>
      <c r="AX4099" s="24"/>
      <c r="AY4099" s="208">
        <v>3.3149999999999999</v>
      </c>
      <c r="AZ4099" s="208">
        <v>5.7469999999999999</v>
      </c>
      <c r="BA4099" s="208">
        <v>10.682</v>
      </c>
      <c r="BB4099" s="21">
        <f t="shared" si="460"/>
        <v>21.247</v>
      </c>
      <c r="BC4099" s="21"/>
      <c r="BD4099" s="22">
        <f t="shared" si="461"/>
        <v>28.557795698924732</v>
      </c>
      <c r="BE4099" s="21"/>
      <c r="BG4099" s="10"/>
      <c r="BH4099" s="21">
        <f t="shared" si="462"/>
        <v>0</v>
      </c>
      <c r="BI4099" s="22">
        <f t="shared" si="462"/>
        <v>2.1246999999999999E-2</v>
      </c>
      <c r="BJ4099" s="21"/>
      <c r="BK4099" s="21">
        <v>0</v>
      </c>
      <c r="BL4099" s="22">
        <v>6.3740999999999992E-2</v>
      </c>
      <c r="BM4099" s="21"/>
      <c r="BN4099" s="21">
        <f t="shared" si="459"/>
        <v>0</v>
      </c>
      <c r="BO4099" s="22">
        <f t="shared" si="459"/>
        <v>0.25496399999999997</v>
      </c>
      <c r="BP4099" s="21">
        <f t="shared" si="459"/>
        <v>0</v>
      </c>
    </row>
    <row r="4100" spans="1:68" ht="11.1" hidden="1" customHeight="1" outlineLevel="1" collapsed="1" x14ac:dyDescent="0.2">
      <c r="A4100" s="10"/>
      <c r="B4100" s="18"/>
      <c r="C4100" s="18"/>
      <c r="D4100" s="18"/>
      <c r="E4100" s="19" t="s">
        <v>3546</v>
      </c>
      <c r="F4100" s="20"/>
      <c r="G4100" s="20"/>
      <c r="H4100" s="20"/>
      <c r="I4100" s="20"/>
      <c r="J4100" s="20"/>
      <c r="K4100" s="20"/>
      <c r="L4100" s="20"/>
      <c r="M4100" s="20"/>
      <c r="N4100" s="20"/>
      <c r="O4100" s="20"/>
      <c r="P4100" s="20"/>
      <c r="Q4100" s="20"/>
      <c r="R4100" s="20"/>
      <c r="S4100" s="20"/>
      <c r="T4100" s="20"/>
      <c r="U4100" s="20"/>
      <c r="V4100" s="20"/>
      <c r="W4100" s="20"/>
      <c r="X4100" s="20"/>
      <c r="Y4100" s="20"/>
      <c r="Z4100" s="20"/>
      <c r="AA4100" s="20"/>
      <c r="AB4100" s="20"/>
      <c r="AC4100" s="20"/>
      <c r="AD4100" s="20"/>
      <c r="AE4100" s="20"/>
      <c r="AF4100" s="20"/>
      <c r="AG4100" s="20"/>
      <c r="AH4100" s="20"/>
      <c r="AI4100" s="20"/>
      <c r="AJ4100" s="20"/>
      <c r="AK4100" s="20"/>
      <c r="AL4100" s="20"/>
      <c r="AM4100" s="20"/>
      <c r="AN4100" s="20"/>
      <c r="AO4100" s="20"/>
      <c r="AP4100" s="209">
        <v>24.638000000000002</v>
      </c>
      <c r="AQ4100" s="209">
        <v>15.125</v>
      </c>
      <c r="AR4100" s="209">
        <v>15.41</v>
      </c>
      <c r="AS4100" s="209">
        <v>10.978999999999999</v>
      </c>
      <c r="AT4100" s="209">
        <v>8.2360000000000007</v>
      </c>
      <c r="AU4100" s="209">
        <v>3.3490000000000002</v>
      </c>
      <c r="AV4100" s="20"/>
      <c r="AW4100" s="20"/>
      <c r="AX4100" s="20"/>
      <c r="AY4100" s="209">
        <v>2.2970000000000002</v>
      </c>
      <c r="AZ4100" s="209">
        <v>6.0549999999999997</v>
      </c>
      <c r="BA4100" s="209">
        <v>10.135999999999999</v>
      </c>
      <c r="BB4100" s="56">
        <f>SUM(BB4101:BB4104)</f>
        <v>25.354999999999997</v>
      </c>
      <c r="BC4100" s="21">
        <f>BF4100</f>
        <v>78.400000000000006</v>
      </c>
      <c r="BD4100" s="22">
        <f t="shared" si="461"/>
        <v>34.079301075268809</v>
      </c>
      <c r="BE4100" s="21">
        <f>BC4100-BD4100</f>
        <v>44.320698924731197</v>
      </c>
      <c r="BF4100" s="2">
        <v>78.400000000000006</v>
      </c>
      <c r="BG4100" s="10">
        <v>5</v>
      </c>
      <c r="BH4100" s="21">
        <f t="shared" si="462"/>
        <v>5.8329600000000009E-2</v>
      </c>
      <c r="BI4100" s="22">
        <f t="shared" si="462"/>
        <v>2.5354999999999996E-2</v>
      </c>
      <c r="BJ4100" s="21">
        <f>BH4100-BI4100</f>
        <v>3.2974600000000014E-2</v>
      </c>
      <c r="BK4100" s="21">
        <v>0.17498880000000003</v>
      </c>
      <c r="BL4100" s="22">
        <v>7.6064999999999994E-2</v>
      </c>
      <c r="BM4100" s="21">
        <v>9.8923800000000034E-2</v>
      </c>
      <c r="BN4100" s="21">
        <f t="shared" si="459"/>
        <v>0.69995520000000011</v>
      </c>
      <c r="BO4100" s="22">
        <f t="shared" si="459"/>
        <v>0.30425999999999997</v>
      </c>
      <c r="BP4100" s="21">
        <f t="shared" si="459"/>
        <v>0.39569520000000014</v>
      </c>
    </row>
    <row r="4101" spans="1:68" ht="11.1" hidden="1" customHeight="1" outlineLevel="2" x14ac:dyDescent="0.2">
      <c r="A4101" s="10"/>
      <c r="B4101" s="18"/>
      <c r="C4101" s="18"/>
      <c r="D4101" s="18"/>
      <c r="E4101" s="23" t="s">
        <v>3547</v>
      </c>
      <c r="F4101" s="24"/>
      <c r="G4101" s="24"/>
      <c r="H4101" s="24"/>
      <c r="I4101" s="24"/>
      <c r="J4101" s="24"/>
      <c r="K4101" s="24"/>
      <c r="L4101" s="24"/>
      <c r="M4101" s="24"/>
      <c r="N4101" s="24"/>
      <c r="O4101" s="24"/>
      <c r="P4101" s="24"/>
      <c r="Q4101" s="24"/>
      <c r="R4101" s="24"/>
      <c r="S4101" s="24"/>
      <c r="T4101" s="24"/>
      <c r="U4101" s="24"/>
      <c r="V4101" s="24"/>
      <c r="W4101" s="24"/>
      <c r="X4101" s="24"/>
      <c r="Y4101" s="24"/>
      <c r="Z4101" s="24"/>
      <c r="AA4101" s="24"/>
      <c r="AB4101" s="24"/>
      <c r="AC4101" s="24"/>
      <c r="AD4101" s="24"/>
      <c r="AE4101" s="24"/>
      <c r="AF4101" s="24"/>
      <c r="AG4101" s="24"/>
      <c r="AH4101" s="24"/>
      <c r="AI4101" s="24"/>
      <c r="AJ4101" s="24"/>
      <c r="AK4101" s="24"/>
      <c r="AL4101" s="24"/>
      <c r="AM4101" s="24"/>
      <c r="AN4101" s="24"/>
      <c r="AO4101" s="24"/>
      <c r="AP4101" s="208">
        <v>21.722999999999999</v>
      </c>
      <c r="AQ4101" s="208">
        <v>13.244</v>
      </c>
      <c r="AR4101" s="208">
        <v>13.462</v>
      </c>
      <c r="AS4101" s="208">
        <v>9.5489999999999995</v>
      </c>
      <c r="AT4101" s="208">
        <v>7.0940000000000003</v>
      </c>
      <c r="AU4101" s="208">
        <v>1.8640000000000001</v>
      </c>
      <c r="AV4101" s="24"/>
      <c r="AW4101" s="24"/>
      <c r="AX4101" s="24"/>
      <c r="AY4101" s="208">
        <v>1.7829999999999999</v>
      </c>
      <c r="AZ4101" s="208">
        <v>5.2720000000000002</v>
      </c>
      <c r="BA4101" s="208">
        <v>8.7650000000000006</v>
      </c>
      <c r="BB4101" s="21">
        <f t="shared" si="460"/>
        <v>21.722999999999999</v>
      </c>
      <c r="BC4101" s="21"/>
      <c r="BD4101" s="22">
        <f t="shared" si="461"/>
        <v>29.197580645161288</v>
      </c>
      <c r="BE4101" s="21"/>
      <c r="BG4101" s="10"/>
      <c r="BH4101" s="21">
        <f t="shared" si="462"/>
        <v>0</v>
      </c>
      <c r="BI4101" s="22">
        <f t="shared" si="462"/>
        <v>2.1722999999999999E-2</v>
      </c>
      <c r="BJ4101" s="21"/>
      <c r="BK4101" s="21">
        <v>0</v>
      </c>
      <c r="BL4101" s="22">
        <v>6.5169000000000005E-2</v>
      </c>
      <c r="BM4101" s="21"/>
      <c r="BN4101" s="21">
        <f t="shared" si="459"/>
        <v>0</v>
      </c>
      <c r="BO4101" s="22">
        <f t="shared" si="459"/>
        <v>0.26067600000000002</v>
      </c>
      <c r="BP4101" s="21">
        <f t="shared" si="459"/>
        <v>0</v>
      </c>
    </row>
    <row r="4102" spans="1:68" ht="11.1" hidden="1" customHeight="1" outlineLevel="2" x14ac:dyDescent="0.2">
      <c r="A4102" s="10"/>
      <c r="B4102" s="18"/>
      <c r="C4102" s="18"/>
      <c r="D4102" s="18"/>
      <c r="E4102" s="23" t="s">
        <v>3548</v>
      </c>
      <c r="F4102" s="24"/>
      <c r="G4102" s="24"/>
      <c r="H4102" s="24"/>
      <c r="I4102" s="24"/>
      <c r="J4102" s="24"/>
      <c r="K4102" s="24"/>
      <c r="L4102" s="24"/>
      <c r="M4102" s="24"/>
      <c r="N4102" s="24"/>
      <c r="O4102" s="24"/>
      <c r="P4102" s="24"/>
      <c r="Q4102" s="24"/>
      <c r="R4102" s="24"/>
      <c r="S4102" s="24"/>
      <c r="T4102" s="24"/>
      <c r="U4102" s="24"/>
      <c r="V4102" s="24"/>
      <c r="W4102" s="24"/>
      <c r="X4102" s="24"/>
      <c r="Y4102" s="24"/>
      <c r="Z4102" s="24"/>
      <c r="AA4102" s="24"/>
      <c r="AB4102" s="24"/>
      <c r="AC4102" s="24"/>
      <c r="AD4102" s="24"/>
      <c r="AE4102" s="24"/>
      <c r="AF4102" s="24"/>
      <c r="AG4102" s="24"/>
      <c r="AH4102" s="24"/>
      <c r="AI4102" s="24"/>
      <c r="AJ4102" s="24"/>
      <c r="AK4102" s="24"/>
      <c r="AL4102" s="24"/>
      <c r="AM4102" s="24"/>
      <c r="AN4102" s="24"/>
      <c r="AO4102" s="24"/>
      <c r="AP4102" s="208">
        <v>1.4419999999999999</v>
      </c>
      <c r="AQ4102" s="208">
        <v>0.92200000000000004</v>
      </c>
      <c r="AR4102" s="208">
        <v>0.95799999999999996</v>
      </c>
      <c r="AS4102" s="208">
        <v>0.76500000000000001</v>
      </c>
      <c r="AT4102" s="208">
        <v>0.42499999999999999</v>
      </c>
      <c r="AU4102" s="208">
        <v>0.16500000000000001</v>
      </c>
      <c r="AV4102" s="24"/>
      <c r="AW4102" s="24"/>
      <c r="AX4102" s="24"/>
      <c r="AY4102" s="208">
        <v>0.17100000000000001</v>
      </c>
      <c r="AZ4102" s="208">
        <v>0.34</v>
      </c>
      <c r="BA4102" s="208">
        <v>0.64900000000000002</v>
      </c>
      <c r="BB4102" s="21">
        <f t="shared" si="460"/>
        <v>1.4419999999999999</v>
      </c>
      <c r="BC4102" s="21"/>
      <c r="BD4102" s="22">
        <f t="shared" si="461"/>
        <v>1.9381720430107525</v>
      </c>
      <c r="BE4102" s="21"/>
      <c r="BG4102" s="10"/>
      <c r="BH4102" s="21">
        <f t="shared" si="462"/>
        <v>0</v>
      </c>
      <c r="BI4102" s="22">
        <f t="shared" si="462"/>
        <v>1.4419999999999999E-3</v>
      </c>
      <c r="BJ4102" s="21"/>
      <c r="BK4102" s="21">
        <v>0</v>
      </c>
      <c r="BL4102" s="22">
        <v>4.326E-3</v>
      </c>
      <c r="BM4102" s="21"/>
      <c r="BN4102" s="21">
        <f t="shared" si="459"/>
        <v>0</v>
      </c>
      <c r="BO4102" s="22">
        <f t="shared" si="459"/>
        <v>1.7304E-2</v>
      </c>
      <c r="BP4102" s="21">
        <f t="shared" si="459"/>
        <v>0</v>
      </c>
    </row>
    <row r="4103" spans="1:68" ht="11.1" hidden="1" customHeight="1" outlineLevel="2" x14ac:dyDescent="0.2">
      <c r="A4103" s="10"/>
      <c r="B4103" s="18"/>
      <c r="C4103" s="18"/>
      <c r="D4103" s="18"/>
      <c r="E4103" s="23" t="s">
        <v>3549</v>
      </c>
      <c r="F4103" s="24"/>
      <c r="G4103" s="24"/>
      <c r="H4103" s="24"/>
      <c r="I4103" s="24"/>
      <c r="J4103" s="24"/>
      <c r="K4103" s="24"/>
      <c r="L4103" s="24"/>
      <c r="M4103" s="24"/>
      <c r="N4103" s="24"/>
      <c r="O4103" s="24"/>
      <c r="P4103" s="24"/>
      <c r="Q4103" s="24"/>
      <c r="R4103" s="24"/>
      <c r="S4103" s="24"/>
      <c r="T4103" s="24"/>
      <c r="U4103" s="24"/>
      <c r="V4103" s="24"/>
      <c r="W4103" s="24"/>
      <c r="X4103" s="24"/>
      <c r="Y4103" s="24"/>
      <c r="Z4103" s="24"/>
      <c r="AA4103" s="24"/>
      <c r="AB4103" s="24"/>
      <c r="AC4103" s="24"/>
      <c r="AD4103" s="24"/>
      <c r="AE4103" s="24"/>
      <c r="AF4103" s="24"/>
      <c r="AG4103" s="24"/>
      <c r="AH4103" s="24"/>
      <c r="AI4103" s="24"/>
      <c r="AJ4103" s="24"/>
      <c r="AK4103" s="24"/>
      <c r="AL4103" s="24"/>
      <c r="AM4103" s="24"/>
      <c r="AN4103" s="24"/>
      <c r="AO4103" s="24"/>
      <c r="AP4103" s="24"/>
      <c r="AQ4103" s="24"/>
      <c r="AR4103" s="24"/>
      <c r="AS4103" s="24"/>
      <c r="AT4103" s="208">
        <v>0.71699999999999997</v>
      </c>
      <c r="AU4103" s="208">
        <v>0.34300000000000003</v>
      </c>
      <c r="AV4103" s="24"/>
      <c r="AW4103" s="24"/>
      <c r="AX4103" s="24"/>
      <c r="AY4103" s="24"/>
      <c r="AZ4103" s="24"/>
      <c r="BA4103" s="24"/>
      <c r="BB4103" s="21">
        <f t="shared" si="460"/>
        <v>0.71699999999999997</v>
      </c>
      <c r="BC4103" s="21"/>
      <c r="BD4103" s="22">
        <f t="shared" si="461"/>
        <v>0.96370967741935476</v>
      </c>
      <c r="BE4103" s="21"/>
      <c r="BG4103" s="10"/>
      <c r="BH4103" s="21">
        <f t="shared" si="462"/>
        <v>0</v>
      </c>
      <c r="BI4103" s="22">
        <f t="shared" si="462"/>
        <v>7.1699999999999986E-4</v>
      </c>
      <c r="BJ4103" s="21"/>
      <c r="BK4103" s="21">
        <v>0</v>
      </c>
      <c r="BL4103" s="22">
        <v>2.1509999999999997E-3</v>
      </c>
      <c r="BM4103" s="21"/>
      <c r="BN4103" s="21">
        <f t="shared" si="459"/>
        <v>0</v>
      </c>
      <c r="BO4103" s="22">
        <f t="shared" si="459"/>
        <v>8.6039999999999988E-3</v>
      </c>
      <c r="BP4103" s="21">
        <f t="shared" si="459"/>
        <v>0</v>
      </c>
    </row>
    <row r="4104" spans="1:68" ht="11.1" hidden="1" customHeight="1" outlineLevel="2" x14ac:dyDescent="0.2">
      <c r="A4104" s="10"/>
      <c r="B4104" s="18"/>
      <c r="C4104" s="18"/>
      <c r="D4104" s="18"/>
      <c r="E4104" s="23" t="s">
        <v>3550</v>
      </c>
      <c r="F4104" s="24"/>
      <c r="G4104" s="24"/>
      <c r="H4104" s="24"/>
      <c r="I4104" s="24"/>
      <c r="J4104" s="24"/>
      <c r="K4104" s="24"/>
      <c r="L4104" s="24"/>
      <c r="M4104" s="24"/>
      <c r="N4104" s="24"/>
      <c r="O4104" s="24"/>
      <c r="P4104" s="24"/>
      <c r="Q4104" s="24"/>
      <c r="R4104" s="24"/>
      <c r="S4104" s="24"/>
      <c r="T4104" s="24"/>
      <c r="U4104" s="24"/>
      <c r="V4104" s="24"/>
      <c r="W4104" s="24"/>
      <c r="X4104" s="24"/>
      <c r="Y4104" s="24"/>
      <c r="Z4104" s="24"/>
      <c r="AA4104" s="24"/>
      <c r="AB4104" s="24"/>
      <c r="AC4104" s="24"/>
      <c r="AD4104" s="24"/>
      <c r="AE4104" s="24"/>
      <c r="AF4104" s="24"/>
      <c r="AG4104" s="24"/>
      <c r="AH4104" s="24"/>
      <c r="AI4104" s="24"/>
      <c r="AJ4104" s="24"/>
      <c r="AK4104" s="24"/>
      <c r="AL4104" s="24"/>
      <c r="AM4104" s="24"/>
      <c r="AN4104" s="24"/>
      <c r="AO4104" s="24"/>
      <c r="AP4104" s="208">
        <v>1.4730000000000001</v>
      </c>
      <c r="AQ4104" s="208">
        <v>0.95899999999999996</v>
      </c>
      <c r="AR4104" s="208">
        <v>0.99</v>
      </c>
      <c r="AS4104" s="208">
        <v>0.66500000000000004</v>
      </c>
      <c r="AT4104" s="24"/>
      <c r="AU4104" s="208">
        <v>0.97699999999999998</v>
      </c>
      <c r="AV4104" s="24"/>
      <c r="AW4104" s="24"/>
      <c r="AX4104" s="24"/>
      <c r="AY4104" s="208">
        <v>0.34300000000000003</v>
      </c>
      <c r="AZ4104" s="208">
        <v>0.443</v>
      </c>
      <c r="BA4104" s="208">
        <v>0.72199999999999998</v>
      </c>
      <c r="BB4104" s="21">
        <f t="shared" si="460"/>
        <v>1.4730000000000001</v>
      </c>
      <c r="BC4104" s="21"/>
      <c r="BD4104" s="22">
        <f t="shared" si="461"/>
        <v>1.9798387096774195</v>
      </c>
      <c r="BE4104" s="21"/>
      <c r="BG4104" s="10"/>
      <c r="BH4104" s="21">
        <f t="shared" si="462"/>
        <v>0</v>
      </c>
      <c r="BI4104" s="22">
        <f t="shared" si="462"/>
        <v>1.4729999999999999E-3</v>
      </c>
      <c r="BJ4104" s="21"/>
      <c r="BK4104" s="21">
        <v>0</v>
      </c>
      <c r="BL4104" s="22">
        <v>4.4189999999999993E-3</v>
      </c>
      <c r="BM4104" s="21"/>
      <c r="BN4104" s="21">
        <f t="shared" si="459"/>
        <v>0</v>
      </c>
      <c r="BO4104" s="22">
        <f t="shared" si="459"/>
        <v>1.7675999999999997E-2</v>
      </c>
      <c r="BP4104" s="21">
        <f t="shared" si="459"/>
        <v>0</v>
      </c>
    </row>
    <row r="4105" spans="1:68" ht="11.1" hidden="1" customHeight="1" outlineLevel="1" collapsed="1" x14ac:dyDescent="0.2">
      <c r="A4105" s="10"/>
      <c r="B4105" s="18"/>
      <c r="C4105" s="18"/>
      <c r="D4105" s="18"/>
      <c r="E4105" s="19" t="s">
        <v>3551</v>
      </c>
      <c r="F4105" s="209">
        <v>7.3689999999999998</v>
      </c>
      <c r="G4105" s="209">
        <v>6.1749999999999998</v>
      </c>
      <c r="H4105" s="209">
        <v>3.476</v>
      </c>
      <c r="I4105" s="240">
        <v>4.0149999999999997</v>
      </c>
      <c r="J4105" s="240"/>
      <c r="K4105" s="209">
        <v>2.214</v>
      </c>
      <c r="L4105" s="20"/>
      <c r="M4105" s="20"/>
      <c r="N4105" s="20"/>
      <c r="O4105" s="20"/>
      <c r="P4105" s="209">
        <v>2.702</v>
      </c>
      <c r="Q4105" s="209">
        <v>8.09</v>
      </c>
      <c r="R4105" s="209">
        <v>7.585</v>
      </c>
      <c r="S4105" s="209">
        <v>10.843</v>
      </c>
      <c r="T4105" s="209">
        <v>3.45</v>
      </c>
      <c r="U4105" s="209">
        <v>3.278</v>
      </c>
      <c r="V4105" s="209">
        <v>2.4929999999999999</v>
      </c>
      <c r="W4105" s="209">
        <v>2.1749999999999998</v>
      </c>
      <c r="X4105" s="20"/>
      <c r="Y4105" s="20"/>
      <c r="Z4105" s="20"/>
      <c r="AA4105" s="20"/>
      <c r="AB4105" s="209">
        <v>1.4370000000000001</v>
      </c>
      <c r="AC4105" s="209">
        <v>9.6349999999999998</v>
      </c>
      <c r="AD4105" s="209">
        <v>7.4770000000000003</v>
      </c>
      <c r="AE4105" s="209">
        <v>7.4240000000000004</v>
      </c>
      <c r="AF4105" s="209">
        <v>7.0759999999999996</v>
      </c>
      <c r="AG4105" s="209">
        <v>3.452</v>
      </c>
      <c r="AH4105" s="209">
        <v>2.1150000000000002</v>
      </c>
      <c r="AI4105" s="209">
        <v>1.6659999999999999</v>
      </c>
      <c r="AJ4105" s="20"/>
      <c r="AK4105" s="20"/>
      <c r="AL4105" s="20"/>
      <c r="AM4105" s="20"/>
      <c r="AN4105" s="209">
        <v>1.883</v>
      </c>
      <c r="AO4105" s="209">
        <v>6.4630000000000001</v>
      </c>
      <c r="AP4105" s="209">
        <v>7.4539999999999997</v>
      </c>
      <c r="AQ4105" s="209">
        <v>7.4</v>
      </c>
      <c r="AR4105" s="209">
        <v>6.415</v>
      </c>
      <c r="AS4105" s="209">
        <v>3.5</v>
      </c>
      <c r="AT4105" s="209">
        <v>10.397</v>
      </c>
      <c r="AU4105" s="209">
        <v>2.1890000000000001</v>
      </c>
      <c r="AV4105" s="20"/>
      <c r="AW4105" s="20"/>
      <c r="AX4105" s="20"/>
      <c r="AY4105" s="20"/>
      <c r="AZ4105" s="209">
        <v>1.82</v>
      </c>
      <c r="BA4105" s="209">
        <v>4.8789999999999996</v>
      </c>
      <c r="BB4105" s="21">
        <f>SUM(BB4106:BB4110)</f>
        <v>20.498000000000001</v>
      </c>
      <c r="BC4105" s="21">
        <f>BD4105</f>
        <v>27.551075268817204</v>
      </c>
      <c r="BD4105" s="22">
        <f t="shared" si="461"/>
        <v>27.551075268817204</v>
      </c>
      <c r="BE4105" s="21">
        <f>BC4105-BD4105</f>
        <v>0</v>
      </c>
      <c r="BF4105" s="2">
        <v>26</v>
      </c>
      <c r="BG4105" s="10">
        <v>6</v>
      </c>
      <c r="BH4105" s="21">
        <f t="shared" si="462"/>
        <v>2.0497999999999999E-2</v>
      </c>
      <c r="BI4105" s="22">
        <f t="shared" si="462"/>
        <v>2.0497999999999999E-2</v>
      </c>
      <c r="BJ4105" s="21">
        <f>BH4105-BI4105</f>
        <v>0</v>
      </c>
      <c r="BK4105" s="21">
        <v>6.1493999999999993E-2</v>
      </c>
      <c r="BL4105" s="22">
        <v>6.1493999999999993E-2</v>
      </c>
      <c r="BM4105" s="21">
        <v>0</v>
      </c>
      <c r="BN4105" s="21">
        <f t="shared" si="459"/>
        <v>0.24597599999999997</v>
      </c>
      <c r="BO4105" s="22">
        <f t="shared" si="459"/>
        <v>0.24597599999999997</v>
      </c>
      <c r="BP4105" s="21">
        <f t="shared" si="459"/>
        <v>0</v>
      </c>
    </row>
    <row r="4106" spans="1:68" ht="11.1" hidden="1" customHeight="1" outlineLevel="2" x14ac:dyDescent="0.2">
      <c r="A4106" s="10"/>
      <c r="B4106" s="18"/>
      <c r="C4106" s="18"/>
      <c r="D4106" s="18"/>
      <c r="E4106" s="23" t="s">
        <v>3552</v>
      </c>
      <c r="F4106" s="24"/>
      <c r="G4106" s="24"/>
      <c r="H4106" s="24"/>
      <c r="I4106" s="24"/>
      <c r="J4106" s="24"/>
      <c r="K4106" s="24"/>
      <c r="L4106" s="24"/>
      <c r="M4106" s="24"/>
      <c r="N4106" s="24"/>
      <c r="O4106" s="24"/>
      <c r="P4106" s="24"/>
      <c r="Q4106" s="24"/>
      <c r="R4106" s="24"/>
      <c r="S4106" s="24"/>
      <c r="T4106" s="24"/>
      <c r="U4106" s="24"/>
      <c r="V4106" s="24"/>
      <c r="W4106" s="24"/>
      <c r="X4106" s="24"/>
      <c r="Y4106" s="24"/>
      <c r="Z4106" s="24"/>
      <c r="AA4106" s="24"/>
      <c r="AB4106" s="24"/>
      <c r="AC4106" s="24"/>
      <c r="AD4106" s="24"/>
      <c r="AE4106" s="24"/>
      <c r="AF4106" s="24"/>
      <c r="AG4106" s="24"/>
      <c r="AH4106" s="24"/>
      <c r="AI4106" s="24"/>
      <c r="AJ4106" s="24"/>
      <c r="AK4106" s="24"/>
      <c r="AL4106" s="24"/>
      <c r="AM4106" s="24"/>
      <c r="AN4106" s="24"/>
      <c r="AO4106" s="24"/>
      <c r="AP4106" s="24"/>
      <c r="AQ4106" s="24"/>
      <c r="AR4106" s="24"/>
      <c r="AS4106" s="24"/>
      <c r="AT4106" s="208">
        <v>4.782</v>
      </c>
      <c r="AU4106" s="24"/>
      <c r="AV4106" s="24"/>
      <c r="AW4106" s="24"/>
      <c r="AX4106" s="24"/>
      <c r="AY4106" s="24"/>
      <c r="AZ4106" s="24"/>
      <c r="BA4106" s="24"/>
      <c r="BB4106" s="21">
        <f t="shared" si="460"/>
        <v>4.782</v>
      </c>
      <c r="BC4106" s="21"/>
      <c r="BD4106" s="22">
        <f t="shared" si="461"/>
        <v>6.42741935483871</v>
      </c>
      <c r="BE4106" s="21"/>
      <c r="BG4106" s="10"/>
      <c r="BH4106" s="21">
        <f t="shared" si="462"/>
        <v>0</v>
      </c>
      <c r="BI4106" s="22">
        <f t="shared" si="462"/>
        <v>4.7819999999999998E-3</v>
      </c>
      <c r="BJ4106" s="21"/>
      <c r="BK4106" s="21">
        <v>0</v>
      </c>
      <c r="BL4106" s="22">
        <v>1.4345999999999999E-2</v>
      </c>
      <c r="BM4106" s="21"/>
      <c r="BN4106" s="21">
        <f t="shared" si="459"/>
        <v>0</v>
      </c>
      <c r="BO4106" s="22">
        <f t="shared" si="459"/>
        <v>5.7383999999999998E-2</v>
      </c>
      <c r="BP4106" s="21">
        <f t="shared" si="459"/>
        <v>0</v>
      </c>
    </row>
    <row r="4107" spans="1:68" ht="11.1" hidden="1" customHeight="1" outlineLevel="2" x14ac:dyDescent="0.2">
      <c r="A4107" s="10"/>
      <c r="B4107" s="18"/>
      <c r="C4107" s="18"/>
      <c r="D4107" s="18"/>
      <c r="E4107" s="23" t="s">
        <v>3553</v>
      </c>
      <c r="F4107" s="24"/>
      <c r="G4107" s="24"/>
      <c r="H4107" s="24"/>
      <c r="I4107" s="24"/>
      <c r="J4107" s="24"/>
      <c r="K4107" s="24"/>
      <c r="L4107" s="24"/>
      <c r="M4107" s="24"/>
      <c r="N4107" s="24"/>
      <c r="O4107" s="24"/>
      <c r="P4107" s="24"/>
      <c r="Q4107" s="208">
        <v>0.54400000000000004</v>
      </c>
      <c r="R4107" s="24"/>
      <c r="S4107" s="208">
        <v>0.28399999999999997</v>
      </c>
      <c r="T4107" s="24"/>
      <c r="U4107" s="24"/>
      <c r="V4107" s="24"/>
      <c r="W4107" s="24"/>
      <c r="X4107" s="24"/>
      <c r="Y4107" s="24"/>
      <c r="Z4107" s="24"/>
      <c r="AA4107" s="24"/>
      <c r="AB4107" s="24"/>
      <c r="AC4107" s="24"/>
      <c r="AD4107" s="24"/>
      <c r="AE4107" s="24"/>
      <c r="AF4107" s="24"/>
      <c r="AG4107" s="24"/>
      <c r="AH4107" s="24"/>
      <c r="AI4107" s="24"/>
      <c r="AJ4107" s="24"/>
      <c r="AK4107" s="24"/>
      <c r="AL4107" s="24"/>
      <c r="AM4107" s="24"/>
      <c r="AN4107" s="24"/>
      <c r="AO4107" s="24"/>
      <c r="AP4107" s="24"/>
      <c r="AQ4107" s="24"/>
      <c r="AR4107" s="24"/>
      <c r="AS4107" s="24"/>
      <c r="AT4107" s="208">
        <v>0.17100000000000001</v>
      </c>
      <c r="AU4107" s="24"/>
      <c r="AV4107" s="24"/>
      <c r="AW4107" s="24"/>
      <c r="AX4107" s="24"/>
      <c r="AY4107" s="24"/>
      <c r="AZ4107" s="24"/>
      <c r="BA4107" s="24"/>
      <c r="BB4107" s="21">
        <f t="shared" si="460"/>
        <v>0.54400000000000004</v>
      </c>
      <c r="BC4107" s="21"/>
      <c r="BD4107" s="22">
        <f t="shared" si="461"/>
        <v>0.73118279569892475</v>
      </c>
      <c r="BE4107" s="21"/>
      <c r="BG4107" s="10"/>
      <c r="BH4107" s="21">
        <f t="shared" si="462"/>
        <v>0</v>
      </c>
      <c r="BI4107" s="22">
        <f t="shared" si="462"/>
        <v>5.44E-4</v>
      </c>
      <c r="BJ4107" s="21"/>
      <c r="BK4107" s="21">
        <v>0</v>
      </c>
      <c r="BL4107" s="22">
        <v>1.632E-3</v>
      </c>
      <c r="BM4107" s="21"/>
      <c r="BN4107" s="21">
        <f t="shared" ref="BN4107:BP4171" si="463">BK4107*4</f>
        <v>0</v>
      </c>
      <c r="BO4107" s="22">
        <f t="shared" si="463"/>
        <v>6.5279999999999999E-3</v>
      </c>
      <c r="BP4107" s="21">
        <f t="shared" si="463"/>
        <v>0</v>
      </c>
    </row>
    <row r="4108" spans="1:68" ht="11.1" hidden="1" customHeight="1" outlineLevel="2" x14ac:dyDescent="0.2">
      <c r="A4108" s="10"/>
      <c r="B4108" s="18"/>
      <c r="C4108" s="18"/>
      <c r="D4108" s="18"/>
      <c r="E4108" s="23" t="s">
        <v>3554</v>
      </c>
      <c r="F4108" s="208">
        <v>3.3149999999999999</v>
      </c>
      <c r="G4108" s="208">
        <v>2.7970000000000002</v>
      </c>
      <c r="H4108" s="208">
        <v>1.5920000000000001</v>
      </c>
      <c r="I4108" s="239">
        <v>3.1280000000000001</v>
      </c>
      <c r="J4108" s="239"/>
      <c r="K4108" s="208">
        <v>0.99</v>
      </c>
      <c r="L4108" s="24"/>
      <c r="M4108" s="24"/>
      <c r="N4108" s="24"/>
      <c r="O4108" s="24"/>
      <c r="P4108" s="208">
        <v>1.373</v>
      </c>
      <c r="Q4108" s="208">
        <v>3.1629999999999998</v>
      </c>
      <c r="R4108" s="208">
        <v>3.32</v>
      </c>
      <c r="S4108" s="208">
        <v>6.3179999999999996</v>
      </c>
      <c r="T4108" s="24"/>
      <c r="U4108" s="208">
        <v>1.2869999999999999</v>
      </c>
      <c r="V4108" s="208">
        <v>1.0580000000000001</v>
      </c>
      <c r="W4108" s="208">
        <v>0.96</v>
      </c>
      <c r="X4108" s="24"/>
      <c r="Y4108" s="24"/>
      <c r="Z4108" s="24"/>
      <c r="AA4108" s="24"/>
      <c r="AB4108" s="208">
        <v>1.1379999999999999</v>
      </c>
      <c r="AC4108" s="208">
        <v>3.72</v>
      </c>
      <c r="AD4108" s="208">
        <v>3.3180000000000001</v>
      </c>
      <c r="AE4108" s="208">
        <v>3.28</v>
      </c>
      <c r="AF4108" s="208">
        <v>3.1030000000000002</v>
      </c>
      <c r="AG4108" s="208">
        <v>1.5229999999999999</v>
      </c>
      <c r="AH4108" s="208">
        <v>0.93</v>
      </c>
      <c r="AI4108" s="208">
        <v>0.73799999999999999</v>
      </c>
      <c r="AJ4108" s="24"/>
      <c r="AK4108" s="24"/>
      <c r="AL4108" s="24"/>
      <c r="AM4108" s="24"/>
      <c r="AN4108" s="208">
        <v>0.83</v>
      </c>
      <c r="AO4108" s="208">
        <v>2.8</v>
      </c>
      <c r="AP4108" s="208">
        <v>3.3090000000000002</v>
      </c>
      <c r="AQ4108" s="208">
        <v>3.28</v>
      </c>
      <c r="AR4108" s="208">
        <v>2.835</v>
      </c>
      <c r="AS4108" s="208">
        <v>1.6</v>
      </c>
      <c r="AT4108" s="208">
        <v>1.054</v>
      </c>
      <c r="AU4108" s="208">
        <v>0.96299999999999997</v>
      </c>
      <c r="AV4108" s="24"/>
      <c r="AW4108" s="24"/>
      <c r="AX4108" s="24"/>
      <c r="AY4108" s="24"/>
      <c r="AZ4108" s="208">
        <v>0.80500000000000005</v>
      </c>
      <c r="BA4108" s="208">
        <v>2.15</v>
      </c>
      <c r="BB4108" s="21">
        <f t="shared" ref="BB4108:BB4172" si="464">MAX(F4108:BA4108)</f>
        <v>6.3179999999999996</v>
      </c>
      <c r="BC4108" s="21"/>
      <c r="BD4108" s="22">
        <f t="shared" si="461"/>
        <v>8.4919354838709662</v>
      </c>
      <c r="BE4108" s="21"/>
      <c r="BG4108" s="10"/>
      <c r="BH4108" s="21">
        <f t="shared" si="462"/>
        <v>0</v>
      </c>
      <c r="BI4108" s="22">
        <f t="shared" si="462"/>
        <v>6.3179999999999981E-3</v>
      </c>
      <c r="BJ4108" s="21"/>
      <c r="BK4108" s="21">
        <v>0</v>
      </c>
      <c r="BL4108" s="22">
        <v>1.8953999999999995E-2</v>
      </c>
      <c r="BM4108" s="21"/>
      <c r="BN4108" s="21">
        <f t="shared" si="463"/>
        <v>0</v>
      </c>
      <c r="BO4108" s="22">
        <f t="shared" si="463"/>
        <v>7.5815999999999981E-2</v>
      </c>
      <c r="BP4108" s="21">
        <f t="shared" si="463"/>
        <v>0</v>
      </c>
    </row>
    <row r="4109" spans="1:68" ht="11.1" hidden="1" customHeight="1" outlineLevel="2" x14ac:dyDescent="0.2">
      <c r="A4109" s="10"/>
      <c r="B4109" s="18"/>
      <c r="C4109" s="18"/>
      <c r="D4109" s="18"/>
      <c r="E4109" s="23" t="s">
        <v>3555</v>
      </c>
      <c r="F4109" s="208">
        <v>4.0540000000000003</v>
      </c>
      <c r="G4109" s="208">
        <v>3.3780000000000001</v>
      </c>
      <c r="H4109" s="208">
        <v>1.8839999999999999</v>
      </c>
      <c r="I4109" s="239">
        <v>0.88700000000000001</v>
      </c>
      <c r="J4109" s="239"/>
      <c r="K4109" s="208">
        <v>1.224</v>
      </c>
      <c r="L4109" s="24"/>
      <c r="M4109" s="24"/>
      <c r="N4109" s="24"/>
      <c r="O4109" s="24"/>
      <c r="P4109" s="208">
        <v>1.329</v>
      </c>
      <c r="Q4109" s="208">
        <v>4.1749999999999998</v>
      </c>
      <c r="R4109" s="208">
        <v>4.2649999999999997</v>
      </c>
      <c r="S4109" s="208">
        <v>4.2409999999999997</v>
      </c>
      <c r="T4109" s="208">
        <v>3.45</v>
      </c>
      <c r="U4109" s="208">
        <v>1.9910000000000001</v>
      </c>
      <c r="V4109" s="208">
        <v>1.4350000000000001</v>
      </c>
      <c r="W4109" s="208">
        <v>1.2150000000000001</v>
      </c>
      <c r="X4109" s="24"/>
      <c r="Y4109" s="24"/>
      <c r="Z4109" s="24"/>
      <c r="AA4109" s="24"/>
      <c r="AB4109" s="208">
        <v>0.29899999999999999</v>
      </c>
      <c r="AC4109" s="208">
        <v>5.915</v>
      </c>
      <c r="AD4109" s="208">
        <v>4.1589999999999998</v>
      </c>
      <c r="AE4109" s="208">
        <v>4.1440000000000001</v>
      </c>
      <c r="AF4109" s="208">
        <v>3.9729999999999999</v>
      </c>
      <c r="AG4109" s="208">
        <v>1.929</v>
      </c>
      <c r="AH4109" s="208">
        <v>1.1850000000000001</v>
      </c>
      <c r="AI4109" s="208">
        <v>0.92800000000000005</v>
      </c>
      <c r="AJ4109" s="24"/>
      <c r="AK4109" s="24"/>
      <c r="AL4109" s="24"/>
      <c r="AM4109" s="24"/>
      <c r="AN4109" s="208">
        <v>1.0529999999999999</v>
      </c>
      <c r="AO4109" s="208">
        <v>3.6629999999999998</v>
      </c>
      <c r="AP4109" s="208">
        <v>4.1449999999999996</v>
      </c>
      <c r="AQ4109" s="208">
        <v>4.12</v>
      </c>
      <c r="AR4109" s="208">
        <v>3.58</v>
      </c>
      <c r="AS4109" s="208">
        <v>1.9</v>
      </c>
      <c r="AT4109" s="208">
        <v>1.4510000000000001</v>
      </c>
      <c r="AU4109" s="208">
        <v>1.226</v>
      </c>
      <c r="AV4109" s="24"/>
      <c r="AW4109" s="24"/>
      <c r="AX4109" s="24"/>
      <c r="AY4109" s="24"/>
      <c r="AZ4109" s="208">
        <v>1.0149999999999999</v>
      </c>
      <c r="BA4109" s="208">
        <v>2.7290000000000001</v>
      </c>
      <c r="BB4109" s="21">
        <f t="shared" si="464"/>
        <v>5.915</v>
      </c>
      <c r="BC4109" s="21"/>
      <c r="BD4109" s="22">
        <f t="shared" si="461"/>
        <v>7.950268817204301</v>
      </c>
      <c r="BE4109" s="21"/>
      <c r="BG4109" s="10"/>
      <c r="BH4109" s="21">
        <f t="shared" si="462"/>
        <v>0</v>
      </c>
      <c r="BI4109" s="22">
        <f t="shared" si="462"/>
        <v>5.9150000000000001E-3</v>
      </c>
      <c r="BJ4109" s="21"/>
      <c r="BK4109" s="21">
        <v>0</v>
      </c>
      <c r="BL4109" s="22">
        <v>1.7745E-2</v>
      </c>
      <c r="BM4109" s="21"/>
      <c r="BN4109" s="21">
        <f t="shared" si="463"/>
        <v>0</v>
      </c>
      <c r="BO4109" s="22">
        <f t="shared" si="463"/>
        <v>7.0980000000000001E-2</v>
      </c>
      <c r="BP4109" s="21">
        <f t="shared" si="463"/>
        <v>0</v>
      </c>
    </row>
    <row r="4110" spans="1:68" ht="11.1" hidden="1" customHeight="1" outlineLevel="2" x14ac:dyDescent="0.2">
      <c r="A4110" s="10"/>
      <c r="B4110" s="18"/>
      <c r="C4110" s="18"/>
      <c r="D4110" s="18"/>
      <c r="E4110" s="23" t="s">
        <v>3556</v>
      </c>
      <c r="F4110" s="24"/>
      <c r="G4110" s="24"/>
      <c r="H4110" s="24"/>
      <c r="I4110" s="24"/>
      <c r="J4110" s="24"/>
      <c r="K4110" s="24"/>
      <c r="L4110" s="24"/>
      <c r="M4110" s="24"/>
      <c r="N4110" s="24"/>
      <c r="O4110" s="24"/>
      <c r="P4110" s="24"/>
      <c r="Q4110" s="208">
        <v>0.20799999999999999</v>
      </c>
      <c r="R4110" s="24"/>
      <c r="S4110" s="24"/>
      <c r="T4110" s="24"/>
      <c r="U4110" s="24"/>
      <c r="V4110" s="24"/>
      <c r="W4110" s="24"/>
      <c r="X4110" s="24"/>
      <c r="Y4110" s="24"/>
      <c r="Z4110" s="24"/>
      <c r="AA4110" s="24"/>
      <c r="AB4110" s="24"/>
      <c r="AC4110" s="24"/>
      <c r="AD4110" s="24"/>
      <c r="AE4110" s="24"/>
      <c r="AF4110" s="24"/>
      <c r="AG4110" s="24"/>
      <c r="AH4110" s="24"/>
      <c r="AI4110" s="24"/>
      <c r="AJ4110" s="24"/>
      <c r="AK4110" s="24"/>
      <c r="AL4110" s="24"/>
      <c r="AM4110" s="24"/>
      <c r="AN4110" s="24"/>
      <c r="AO4110" s="24"/>
      <c r="AP4110" s="24"/>
      <c r="AQ4110" s="24"/>
      <c r="AR4110" s="24"/>
      <c r="AS4110" s="24"/>
      <c r="AT4110" s="208">
        <v>2.9390000000000001</v>
      </c>
      <c r="AU4110" s="24"/>
      <c r="AV4110" s="24"/>
      <c r="AW4110" s="24"/>
      <c r="AX4110" s="24"/>
      <c r="AY4110" s="24"/>
      <c r="AZ4110" s="24"/>
      <c r="BA4110" s="24"/>
      <c r="BB4110" s="21">
        <f t="shared" si="464"/>
        <v>2.9390000000000001</v>
      </c>
      <c r="BC4110" s="21"/>
      <c r="BD4110" s="22">
        <f t="shared" si="461"/>
        <v>3.9502688172043015</v>
      </c>
      <c r="BE4110" s="21"/>
      <c r="BG4110" s="10"/>
      <c r="BH4110" s="21">
        <f t="shared" si="462"/>
        <v>0</v>
      </c>
      <c r="BI4110" s="22">
        <f t="shared" si="462"/>
        <v>2.9390000000000002E-3</v>
      </c>
      <c r="BJ4110" s="21"/>
      <c r="BK4110" s="21">
        <v>0</v>
      </c>
      <c r="BL4110" s="22">
        <v>8.8170000000000002E-3</v>
      </c>
      <c r="BM4110" s="21"/>
      <c r="BN4110" s="21">
        <f t="shared" si="463"/>
        <v>0</v>
      </c>
      <c r="BO4110" s="22">
        <f t="shared" si="463"/>
        <v>3.5268000000000001E-2</v>
      </c>
      <c r="BP4110" s="21">
        <f t="shared" si="463"/>
        <v>0</v>
      </c>
    </row>
    <row r="4111" spans="1:68" ht="11.1" customHeight="1" outlineLevel="1" collapsed="1" x14ac:dyDescent="0.2">
      <c r="A4111" s="10"/>
      <c r="B4111" s="18"/>
      <c r="C4111" s="18"/>
      <c r="D4111" s="18"/>
      <c r="E4111" s="19" t="s">
        <v>3557</v>
      </c>
      <c r="F4111" s="20"/>
      <c r="G4111" s="20"/>
      <c r="H4111" s="20"/>
      <c r="I4111" s="20"/>
      <c r="J4111" s="20"/>
      <c r="K4111" s="20"/>
      <c r="L4111" s="20"/>
      <c r="M4111" s="20"/>
      <c r="N4111" s="20"/>
      <c r="O4111" s="20"/>
      <c r="P4111" s="20"/>
      <c r="Q4111" s="20"/>
      <c r="R4111" s="20"/>
      <c r="S4111" s="20"/>
      <c r="T4111" s="20"/>
      <c r="U4111" s="20"/>
      <c r="V4111" s="20"/>
      <c r="W4111" s="20"/>
      <c r="X4111" s="20"/>
      <c r="Y4111" s="20"/>
      <c r="Z4111" s="20"/>
      <c r="AA4111" s="20"/>
      <c r="AB4111" s="20"/>
      <c r="AC4111" s="20"/>
      <c r="AD4111" s="20"/>
      <c r="AE4111" s="20"/>
      <c r="AF4111" s="20"/>
      <c r="AG4111" s="20"/>
      <c r="AH4111" s="20"/>
      <c r="AI4111" s="20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9">
        <v>3.5999999999999997E-2</v>
      </c>
      <c r="AT4111" s="209">
        <v>0.107</v>
      </c>
      <c r="AU4111" s="209">
        <v>7.0999999999999994E-2</v>
      </c>
      <c r="AV4111" s="209">
        <v>8.4000000000000005E-2</v>
      </c>
      <c r="AW4111" s="20"/>
      <c r="AX4111" s="20"/>
      <c r="AY4111" s="209">
        <v>0.30599999999999999</v>
      </c>
      <c r="AZ4111" s="209">
        <v>8.4000000000000005E-2</v>
      </c>
      <c r="BA4111" s="209">
        <v>6.8000000000000005E-2</v>
      </c>
      <c r="BB4111" s="56">
        <f>BB4112+BB4113</f>
        <v>7.4610000000000003</v>
      </c>
      <c r="BC4111" s="21">
        <f>BF4111</f>
        <v>20.599999999999998</v>
      </c>
      <c r="BD4111" s="22">
        <f t="shared" si="461"/>
        <v>10.028225806451614</v>
      </c>
      <c r="BE4111" s="21">
        <f>BC4111-BD4111</f>
        <v>10.571774193548384</v>
      </c>
      <c r="BF4111" s="2">
        <f>BF4112+BF4113</f>
        <v>20.599999999999998</v>
      </c>
      <c r="BG4111" s="10">
        <v>7</v>
      </c>
      <c r="BH4111" s="21">
        <f t="shared" si="462"/>
        <v>1.53264E-2</v>
      </c>
      <c r="BI4111" s="22">
        <f t="shared" si="462"/>
        <v>7.4609999999999998E-3</v>
      </c>
      <c r="BJ4111" s="21">
        <f>BH4111-BI4111</f>
        <v>7.8654000000000016E-3</v>
      </c>
      <c r="BK4111" s="21">
        <v>5.3567999999999992E-3</v>
      </c>
      <c r="BL4111" s="22">
        <v>9.1799999999999998E-4</v>
      </c>
      <c r="BM4111" s="21">
        <v>4.4387999999999997E-3</v>
      </c>
      <c r="BN4111" s="21">
        <f t="shared" si="463"/>
        <v>2.1427199999999997E-2</v>
      </c>
      <c r="BO4111" s="22">
        <f t="shared" si="463"/>
        <v>3.6719999999999999E-3</v>
      </c>
      <c r="BP4111" s="21">
        <f t="shared" si="463"/>
        <v>1.7755199999999999E-2</v>
      </c>
    </row>
    <row r="4112" spans="1:68" ht="11.1" hidden="1" customHeight="1" outlineLevel="2" x14ac:dyDescent="0.2">
      <c r="A4112" s="10"/>
      <c r="B4112" s="18"/>
      <c r="C4112" s="18"/>
      <c r="D4112" s="18"/>
      <c r="E4112" s="23" t="s">
        <v>3558</v>
      </c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4"/>
      <c r="AD4112" s="24"/>
      <c r="AE4112" s="24"/>
      <c r="AF4112" s="24"/>
      <c r="AG4112" s="24"/>
      <c r="AH4112" s="24"/>
      <c r="AI4112" s="24"/>
      <c r="AJ4112" s="24"/>
      <c r="AK4112" s="24"/>
      <c r="AL4112" s="24"/>
      <c r="AM4112" s="24"/>
      <c r="AN4112" s="24"/>
      <c r="AO4112" s="24"/>
      <c r="AP4112" s="24"/>
      <c r="AQ4112" s="24"/>
      <c r="AR4112" s="24"/>
      <c r="AS4112" s="208">
        <v>3.5999999999999997E-2</v>
      </c>
      <c r="AT4112" s="208">
        <v>0.107</v>
      </c>
      <c r="AU4112" s="208">
        <v>7.0999999999999994E-2</v>
      </c>
      <c r="AV4112" s="208">
        <v>8.4000000000000005E-2</v>
      </c>
      <c r="AW4112" s="24"/>
      <c r="AX4112" s="24"/>
      <c r="AY4112" s="208">
        <v>0.30599999999999999</v>
      </c>
      <c r="AZ4112" s="208">
        <v>8.4000000000000005E-2</v>
      </c>
      <c r="BA4112" s="208">
        <v>6.8000000000000005E-2</v>
      </c>
      <c r="BB4112" s="21">
        <f t="shared" si="464"/>
        <v>0.30599999999999999</v>
      </c>
      <c r="BC4112" s="21"/>
      <c r="BD4112" s="22">
        <f t="shared" si="461"/>
        <v>0.41129032258064513</v>
      </c>
      <c r="BE4112" s="21"/>
      <c r="BF4112" s="2">
        <v>2.4</v>
      </c>
      <c r="BG4112" s="10"/>
      <c r="BH4112" s="21">
        <f t="shared" si="462"/>
        <v>0</v>
      </c>
      <c r="BI4112" s="22">
        <f t="shared" si="462"/>
        <v>3.0600000000000001E-4</v>
      </c>
      <c r="BJ4112" s="21"/>
      <c r="BK4112" s="21">
        <v>0</v>
      </c>
      <c r="BL4112" s="22">
        <v>9.1799999999999998E-4</v>
      </c>
      <c r="BM4112" s="21"/>
      <c r="BN4112" s="21">
        <f t="shared" si="463"/>
        <v>0</v>
      </c>
      <c r="BO4112" s="22">
        <f t="shared" si="463"/>
        <v>3.6719999999999999E-3</v>
      </c>
      <c r="BP4112" s="21">
        <f t="shared" si="463"/>
        <v>0</v>
      </c>
    </row>
    <row r="4113" spans="1:68" ht="11.1" hidden="1" customHeight="1" outlineLevel="2" x14ac:dyDescent="0.2">
      <c r="A4113" s="10"/>
      <c r="B4113" s="18"/>
      <c r="C4113" s="18"/>
      <c r="D4113" s="18"/>
      <c r="E4113" s="23" t="s">
        <v>3559</v>
      </c>
      <c r="F4113" s="24"/>
      <c r="G4113" s="24"/>
      <c r="H4113" s="24"/>
      <c r="I4113" s="24"/>
      <c r="J4113" s="24"/>
      <c r="K4113" s="24"/>
      <c r="L4113" s="24"/>
      <c r="M4113" s="24"/>
      <c r="N4113" s="24"/>
      <c r="O4113" s="24"/>
      <c r="P4113" s="24"/>
      <c r="Q4113" s="24"/>
      <c r="R4113" s="24"/>
      <c r="S4113" s="24"/>
      <c r="T4113" s="24"/>
      <c r="U4113" s="24"/>
      <c r="V4113" s="24"/>
      <c r="W4113" s="24"/>
      <c r="X4113" s="24"/>
      <c r="Y4113" s="24"/>
      <c r="Z4113" s="24"/>
      <c r="AA4113" s="24"/>
      <c r="AB4113" s="24"/>
      <c r="AC4113" s="24"/>
      <c r="AD4113" s="24"/>
      <c r="AE4113" s="24"/>
      <c r="AF4113" s="24"/>
      <c r="AG4113" s="24"/>
      <c r="AH4113" s="24"/>
      <c r="AI4113" s="24"/>
      <c r="AJ4113" s="24"/>
      <c r="AK4113" s="24"/>
      <c r="AL4113" s="24"/>
      <c r="AM4113" s="24"/>
      <c r="AN4113" s="24"/>
      <c r="AO4113" s="24"/>
      <c r="AP4113" s="24"/>
      <c r="AQ4113" s="24"/>
      <c r="AR4113" s="24"/>
      <c r="AS4113" s="208"/>
      <c r="AT4113" s="208"/>
      <c r="AU4113" s="208"/>
      <c r="AV4113" s="208"/>
      <c r="AW4113" s="24"/>
      <c r="AX4113" s="24"/>
      <c r="AY4113" s="208"/>
      <c r="AZ4113" s="208"/>
      <c r="BA4113" s="208"/>
      <c r="BB4113" s="21">
        <v>7.1550000000000002</v>
      </c>
      <c r="BC4113" s="21"/>
      <c r="BD4113" s="22"/>
      <c r="BE4113" s="21"/>
      <c r="BF4113" s="2" t="s">
        <v>3560</v>
      </c>
      <c r="BG4113" s="10"/>
      <c r="BH4113" s="21">
        <f t="shared" si="462"/>
        <v>0</v>
      </c>
      <c r="BI4113" s="22">
        <f t="shared" si="462"/>
        <v>0</v>
      </c>
      <c r="BJ4113" s="21"/>
      <c r="BK4113" s="21"/>
      <c r="BL4113" s="22"/>
      <c r="BM4113" s="21"/>
      <c r="BN4113" s="21"/>
      <c r="BO4113" s="22"/>
      <c r="BP4113" s="21"/>
    </row>
    <row r="4114" spans="1:68" ht="11.1" customHeight="1" outlineLevel="1" collapsed="1" x14ac:dyDescent="0.2">
      <c r="A4114" s="10"/>
      <c r="B4114" s="18"/>
      <c r="C4114" s="18"/>
      <c r="D4114" s="18"/>
      <c r="E4114" s="19" t="s">
        <v>3561</v>
      </c>
      <c r="F4114" s="209">
        <v>2.1110000000000002</v>
      </c>
      <c r="G4114" s="20"/>
      <c r="H4114" s="209">
        <v>2.2170000000000001</v>
      </c>
      <c r="I4114" s="240">
        <v>0.3</v>
      </c>
      <c r="J4114" s="240"/>
      <c r="K4114" s="20"/>
      <c r="L4114" s="20"/>
      <c r="M4114" s="209">
        <v>0.26800000000000002</v>
      </c>
      <c r="N4114" s="20"/>
      <c r="O4114" s="20"/>
      <c r="P4114" s="20"/>
      <c r="Q4114" s="209">
        <v>1.4550000000000001</v>
      </c>
      <c r="R4114" s="209">
        <v>1.5669999999999999</v>
      </c>
      <c r="S4114" s="209">
        <v>1.4259999999999999</v>
      </c>
      <c r="T4114" s="209">
        <v>1.5</v>
      </c>
      <c r="U4114" s="209">
        <v>2.1059999999999999</v>
      </c>
      <c r="V4114" s="209">
        <v>0.128</v>
      </c>
      <c r="W4114" s="20"/>
      <c r="X4114" s="20"/>
      <c r="Y4114" s="20"/>
      <c r="Z4114" s="20"/>
      <c r="AA4114" s="20"/>
      <c r="AB4114" s="209">
        <v>0.54600000000000004</v>
      </c>
      <c r="AC4114" s="209">
        <v>1.3720000000000001</v>
      </c>
      <c r="AD4114" s="209">
        <v>2.1819999999999999</v>
      </c>
      <c r="AE4114" s="209">
        <v>1.0029999999999999</v>
      </c>
      <c r="AF4114" s="209">
        <v>3.02</v>
      </c>
      <c r="AG4114" s="209">
        <v>0.69499999999999995</v>
      </c>
      <c r="AH4114" s="209">
        <v>0.111</v>
      </c>
      <c r="AI4114" s="20"/>
      <c r="AJ4114" s="20"/>
      <c r="AK4114" s="20"/>
      <c r="AL4114" s="20"/>
      <c r="AM4114" s="20"/>
      <c r="AN4114" s="209">
        <v>0.71199999999999997</v>
      </c>
      <c r="AO4114" s="209">
        <v>0.56699999999999995</v>
      </c>
      <c r="AP4114" s="209">
        <v>3.3740000000000001</v>
      </c>
      <c r="AQ4114" s="209">
        <v>1.6</v>
      </c>
      <c r="AR4114" s="209">
        <v>2.2450000000000001</v>
      </c>
      <c r="AS4114" s="209">
        <v>1.103</v>
      </c>
      <c r="AT4114" s="209">
        <v>6.6000000000000003E-2</v>
      </c>
      <c r="AU4114" s="20"/>
      <c r="AV4114" s="20"/>
      <c r="AW4114" s="20"/>
      <c r="AX4114" s="20"/>
      <c r="AY4114" s="20"/>
      <c r="AZ4114" s="209">
        <v>0.251</v>
      </c>
      <c r="BA4114" s="209">
        <v>1.18</v>
      </c>
      <c r="BB4114" s="21">
        <f t="shared" si="464"/>
        <v>3.3740000000000001</v>
      </c>
      <c r="BC4114" s="21">
        <f>BF4114</f>
        <v>4.7</v>
      </c>
      <c r="BD4114" s="22">
        <f t="shared" si="461"/>
        <v>4.53494623655914</v>
      </c>
      <c r="BE4114" s="21">
        <f>BC4114-BD4114</f>
        <v>0.1650537634408602</v>
      </c>
      <c r="BF4114" s="2">
        <v>4.7</v>
      </c>
      <c r="BG4114" s="10">
        <v>7</v>
      </c>
      <c r="BH4114" s="21">
        <f t="shared" si="462"/>
        <v>3.4968E-3</v>
      </c>
      <c r="BI4114" s="22">
        <f t="shared" si="462"/>
        <v>3.3739999999999998E-3</v>
      </c>
      <c r="BJ4114" s="21">
        <f>BH4114-BI4114</f>
        <v>1.2280000000000017E-4</v>
      </c>
      <c r="BK4114" s="21">
        <v>1.04904E-2</v>
      </c>
      <c r="BL4114" s="22">
        <v>1.0121999999999999E-2</v>
      </c>
      <c r="BM4114" s="21">
        <v>3.6840000000000137E-4</v>
      </c>
      <c r="BN4114" s="21">
        <f t="shared" si="463"/>
        <v>4.1961600000000002E-2</v>
      </c>
      <c r="BO4114" s="22">
        <f t="shared" si="463"/>
        <v>4.0487999999999996E-2</v>
      </c>
      <c r="BP4114" s="21">
        <f t="shared" si="463"/>
        <v>1.4736000000000055E-3</v>
      </c>
    </row>
    <row r="4115" spans="1:68" ht="11.1" hidden="1" customHeight="1" outlineLevel="2" x14ac:dyDescent="0.2">
      <c r="A4115" s="10"/>
      <c r="B4115" s="18"/>
      <c r="C4115" s="18"/>
      <c r="D4115" s="18"/>
      <c r="E4115" s="23" t="s">
        <v>3562</v>
      </c>
      <c r="F4115" s="208">
        <v>2.1110000000000002</v>
      </c>
      <c r="G4115" s="24"/>
      <c r="H4115" s="208">
        <v>2.2170000000000001</v>
      </c>
      <c r="I4115" s="239">
        <v>0.3</v>
      </c>
      <c r="J4115" s="239"/>
      <c r="K4115" s="24"/>
      <c r="L4115" s="24"/>
      <c r="M4115" s="208">
        <v>0.26800000000000002</v>
      </c>
      <c r="N4115" s="24"/>
      <c r="O4115" s="24"/>
      <c r="P4115" s="24"/>
      <c r="Q4115" s="208">
        <v>1.4550000000000001</v>
      </c>
      <c r="R4115" s="208">
        <v>1.5669999999999999</v>
      </c>
      <c r="S4115" s="208">
        <v>1.4259999999999999</v>
      </c>
      <c r="T4115" s="208">
        <v>1.5</v>
      </c>
      <c r="U4115" s="208">
        <v>2.1059999999999999</v>
      </c>
      <c r="V4115" s="208">
        <v>0.128</v>
      </c>
      <c r="W4115" s="24"/>
      <c r="X4115" s="24"/>
      <c r="Y4115" s="24"/>
      <c r="Z4115" s="24"/>
      <c r="AA4115" s="24"/>
      <c r="AB4115" s="208">
        <v>0.54600000000000004</v>
      </c>
      <c r="AC4115" s="208">
        <v>1.3720000000000001</v>
      </c>
      <c r="AD4115" s="208">
        <v>2.1819999999999999</v>
      </c>
      <c r="AE4115" s="208">
        <v>1.0029999999999999</v>
      </c>
      <c r="AF4115" s="208">
        <v>3.02</v>
      </c>
      <c r="AG4115" s="208">
        <v>0.69499999999999995</v>
      </c>
      <c r="AH4115" s="208">
        <v>0.111</v>
      </c>
      <c r="AI4115" s="24"/>
      <c r="AJ4115" s="24"/>
      <c r="AK4115" s="24"/>
      <c r="AL4115" s="24"/>
      <c r="AM4115" s="24"/>
      <c r="AN4115" s="208">
        <v>0.71199999999999997</v>
      </c>
      <c r="AO4115" s="208">
        <v>0.56699999999999995</v>
      </c>
      <c r="AP4115" s="208">
        <v>3.3740000000000001</v>
      </c>
      <c r="AQ4115" s="208">
        <v>1.6</v>
      </c>
      <c r="AR4115" s="208">
        <v>2.2450000000000001</v>
      </c>
      <c r="AS4115" s="208">
        <v>1.103</v>
      </c>
      <c r="AT4115" s="208">
        <v>6.6000000000000003E-2</v>
      </c>
      <c r="AU4115" s="24"/>
      <c r="AV4115" s="24"/>
      <c r="AW4115" s="24"/>
      <c r="AX4115" s="24"/>
      <c r="AY4115" s="24"/>
      <c r="AZ4115" s="208">
        <v>0.251</v>
      </c>
      <c r="BA4115" s="208">
        <v>1.18</v>
      </c>
      <c r="BB4115" s="21">
        <f t="shared" si="464"/>
        <v>3.3740000000000001</v>
      </c>
      <c r="BC4115" s="21"/>
      <c r="BD4115" s="22">
        <f t="shared" si="461"/>
        <v>4.53494623655914</v>
      </c>
      <c r="BE4115" s="21"/>
      <c r="BG4115" s="10"/>
      <c r="BH4115" s="21">
        <f t="shared" si="462"/>
        <v>0</v>
      </c>
      <c r="BI4115" s="22">
        <f t="shared" si="462"/>
        <v>3.3739999999999998E-3</v>
      </c>
      <c r="BJ4115" s="21"/>
      <c r="BK4115" s="21">
        <v>0</v>
      </c>
      <c r="BL4115" s="22">
        <v>1.0121999999999999E-2</v>
      </c>
      <c r="BM4115" s="21"/>
      <c r="BN4115" s="21">
        <f t="shared" si="463"/>
        <v>0</v>
      </c>
      <c r="BO4115" s="22">
        <f t="shared" si="463"/>
        <v>4.0487999999999996E-2</v>
      </c>
      <c r="BP4115" s="21">
        <f t="shared" si="463"/>
        <v>0</v>
      </c>
    </row>
    <row r="4116" spans="1:68" ht="11.1" hidden="1" customHeight="1" outlineLevel="1" collapsed="1" x14ac:dyDescent="0.2">
      <c r="A4116" s="10"/>
      <c r="B4116" s="18"/>
      <c r="C4116" s="18"/>
      <c r="D4116" s="18"/>
      <c r="E4116" s="19" t="s">
        <v>3563</v>
      </c>
      <c r="F4116" s="209">
        <v>2.94</v>
      </c>
      <c r="G4116" s="209">
        <v>2.9279999999999999</v>
      </c>
      <c r="H4116" s="209">
        <v>1.6870000000000001</v>
      </c>
      <c r="I4116" s="240">
        <v>1.2949999999999999</v>
      </c>
      <c r="J4116" s="240"/>
      <c r="K4116" s="209">
        <v>0.42</v>
      </c>
      <c r="L4116" s="20"/>
      <c r="M4116" s="20"/>
      <c r="N4116" s="20"/>
      <c r="O4116" s="20"/>
      <c r="P4116" s="209">
        <v>1.26</v>
      </c>
      <c r="Q4116" s="209">
        <v>1.9</v>
      </c>
      <c r="R4116" s="209">
        <v>2.2000000000000002</v>
      </c>
      <c r="S4116" s="209">
        <v>3.6</v>
      </c>
      <c r="T4116" s="209">
        <v>2.5499999999999998</v>
      </c>
      <c r="U4116" s="209">
        <v>1.9950000000000001</v>
      </c>
      <c r="V4116" s="209">
        <v>1.095</v>
      </c>
      <c r="W4116" s="209">
        <v>0.36</v>
      </c>
      <c r="X4116" s="20"/>
      <c r="Y4116" s="20"/>
      <c r="Z4116" s="20"/>
      <c r="AA4116" s="209">
        <v>0.43</v>
      </c>
      <c r="AB4116" s="209">
        <v>1.57</v>
      </c>
      <c r="AC4116" s="209">
        <v>1.9</v>
      </c>
      <c r="AD4116" s="209">
        <v>2.5</v>
      </c>
      <c r="AE4116" s="209">
        <v>2.75</v>
      </c>
      <c r="AF4116" s="209">
        <v>2.35</v>
      </c>
      <c r="AG4116" s="209">
        <v>1.51</v>
      </c>
      <c r="AH4116" s="209">
        <v>1.115</v>
      </c>
      <c r="AI4116" s="209">
        <v>0.32800000000000001</v>
      </c>
      <c r="AJ4116" s="20"/>
      <c r="AK4116" s="20"/>
      <c r="AL4116" s="20"/>
      <c r="AM4116" s="209">
        <v>0.32</v>
      </c>
      <c r="AN4116" s="209">
        <v>0.97699999999999998</v>
      </c>
      <c r="AO4116" s="209">
        <v>1.85</v>
      </c>
      <c r="AP4116" s="209">
        <v>1.91</v>
      </c>
      <c r="AQ4116" s="209">
        <v>2.0550000000000002</v>
      </c>
      <c r="AR4116" s="209">
        <v>2.0449999999999999</v>
      </c>
      <c r="AS4116" s="209">
        <v>1.325</v>
      </c>
      <c r="AT4116" s="209">
        <v>1.0580000000000001</v>
      </c>
      <c r="AU4116" s="209">
        <v>0.47</v>
      </c>
      <c r="AV4116" s="20"/>
      <c r="AW4116" s="20"/>
      <c r="AX4116" s="20"/>
      <c r="AY4116" s="20"/>
      <c r="AZ4116" s="209">
        <v>1</v>
      </c>
      <c r="BA4116" s="209">
        <v>2</v>
      </c>
      <c r="BB4116" s="21">
        <f t="shared" si="464"/>
        <v>3.6</v>
      </c>
      <c r="BC4116" s="21">
        <f>BF4116</f>
        <v>6.43</v>
      </c>
      <c r="BD4116" s="22">
        <f t="shared" si="461"/>
        <v>4.838709677419355</v>
      </c>
      <c r="BE4116" s="21">
        <f>BC4116-BD4116</f>
        <v>1.5912903225806447</v>
      </c>
      <c r="BF4116" s="2">
        <v>6.43</v>
      </c>
      <c r="BG4116" s="10">
        <v>6</v>
      </c>
      <c r="BH4116" s="21">
        <f t="shared" si="462"/>
        <v>4.7839199999999997E-3</v>
      </c>
      <c r="BI4116" s="22">
        <f t="shared" si="462"/>
        <v>3.5999999999999999E-3</v>
      </c>
      <c r="BJ4116" s="21">
        <f>BH4116-BI4116</f>
        <v>1.1839199999999998E-3</v>
      </c>
      <c r="BK4116" s="21">
        <v>1.4351759999999998E-2</v>
      </c>
      <c r="BL4116" s="22">
        <v>1.0800000000000001E-2</v>
      </c>
      <c r="BM4116" s="21">
        <v>3.5517599999999976E-3</v>
      </c>
      <c r="BN4116" s="21">
        <f t="shared" si="463"/>
        <v>5.7407039999999993E-2</v>
      </c>
      <c r="BO4116" s="22">
        <f t="shared" si="463"/>
        <v>4.3200000000000002E-2</v>
      </c>
      <c r="BP4116" s="21">
        <f t="shared" si="463"/>
        <v>1.420703999999999E-2</v>
      </c>
    </row>
    <row r="4117" spans="1:68" ht="11.1" hidden="1" customHeight="1" outlineLevel="2" x14ac:dyDescent="0.2">
      <c r="A4117" s="10"/>
      <c r="B4117" s="18"/>
      <c r="C4117" s="18"/>
      <c r="D4117" s="18"/>
      <c r="E4117" s="23" t="s">
        <v>3564</v>
      </c>
      <c r="F4117" s="208">
        <v>2.94</v>
      </c>
      <c r="G4117" s="208">
        <v>2.9279999999999999</v>
      </c>
      <c r="H4117" s="208">
        <v>1.6870000000000001</v>
      </c>
      <c r="I4117" s="239">
        <v>1.2949999999999999</v>
      </c>
      <c r="J4117" s="239"/>
      <c r="K4117" s="208">
        <v>0.42</v>
      </c>
      <c r="L4117" s="24"/>
      <c r="M4117" s="24"/>
      <c r="N4117" s="24"/>
      <c r="O4117" s="24"/>
      <c r="P4117" s="208">
        <v>1.26</v>
      </c>
      <c r="Q4117" s="208">
        <v>1.9</v>
      </c>
      <c r="R4117" s="208">
        <v>2.2000000000000002</v>
      </c>
      <c r="S4117" s="208">
        <v>3.6</v>
      </c>
      <c r="T4117" s="208">
        <v>2.5499999999999998</v>
      </c>
      <c r="U4117" s="208">
        <v>1.9950000000000001</v>
      </c>
      <c r="V4117" s="208">
        <v>1.095</v>
      </c>
      <c r="W4117" s="208">
        <v>0.36</v>
      </c>
      <c r="X4117" s="24"/>
      <c r="Y4117" s="24"/>
      <c r="Z4117" s="24"/>
      <c r="AA4117" s="208">
        <v>0.43</v>
      </c>
      <c r="AB4117" s="208">
        <v>1.57</v>
      </c>
      <c r="AC4117" s="208">
        <v>1.9</v>
      </c>
      <c r="AD4117" s="208">
        <v>2.5</v>
      </c>
      <c r="AE4117" s="208">
        <v>2.75</v>
      </c>
      <c r="AF4117" s="208">
        <v>2.35</v>
      </c>
      <c r="AG4117" s="208">
        <v>1.51</v>
      </c>
      <c r="AH4117" s="208">
        <v>1.115</v>
      </c>
      <c r="AI4117" s="208">
        <v>0.32800000000000001</v>
      </c>
      <c r="AJ4117" s="24"/>
      <c r="AK4117" s="24"/>
      <c r="AL4117" s="24"/>
      <c r="AM4117" s="208">
        <v>0.32</v>
      </c>
      <c r="AN4117" s="208">
        <v>0.97699999999999998</v>
      </c>
      <c r="AO4117" s="208">
        <v>1.85</v>
      </c>
      <c r="AP4117" s="208">
        <v>1.91</v>
      </c>
      <c r="AQ4117" s="208">
        <v>2.0550000000000002</v>
      </c>
      <c r="AR4117" s="208">
        <v>2.0449999999999999</v>
      </c>
      <c r="AS4117" s="208">
        <v>1.325</v>
      </c>
      <c r="AT4117" s="208">
        <v>1.0580000000000001</v>
      </c>
      <c r="AU4117" s="208">
        <v>0.47</v>
      </c>
      <c r="AV4117" s="24"/>
      <c r="AW4117" s="24"/>
      <c r="AX4117" s="24"/>
      <c r="AY4117" s="24"/>
      <c r="AZ4117" s="208">
        <v>1</v>
      </c>
      <c r="BA4117" s="208">
        <v>2</v>
      </c>
      <c r="BB4117" s="21">
        <f t="shared" si="464"/>
        <v>3.6</v>
      </c>
      <c r="BC4117" s="21"/>
      <c r="BD4117" s="22">
        <f t="shared" si="461"/>
        <v>4.838709677419355</v>
      </c>
      <c r="BE4117" s="21"/>
      <c r="BG4117" s="10"/>
      <c r="BH4117" s="21">
        <f t="shared" si="462"/>
        <v>0</v>
      </c>
      <c r="BI4117" s="22">
        <f t="shared" si="462"/>
        <v>3.5999999999999999E-3</v>
      </c>
      <c r="BJ4117" s="21"/>
      <c r="BK4117" s="21">
        <v>0</v>
      </c>
      <c r="BL4117" s="22">
        <v>1.0800000000000001E-2</v>
      </c>
      <c r="BM4117" s="21"/>
      <c r="BN4117" s="21">
        <f t="shared" si="463"/>
        <v>0</v>
      </c>
      <c r="BO4117" s="22">
        <f t="shared" si="463"/>
        <v>4.3200000000000002E-2</v>
      </c>
      <c r="BP4117" s="21">
        <f t="shared" si="463"/>
        <v>0</v>
      </c>
    </row>
    <row r="4118" spans="1:68" ht="11.1" hidden="1" customHeight="1" outlineLevel="1" collapsed="1" x14ac:dyDescent="0.2">
      <c r="A4118" s="10"/>
      <c r="B4118" s="18"/>
      <c r="C4118" s="18"/>
      <c r="D4118" s="18"/>
      <c r="E4118" s="19" t="s">
        <v>3565</v>
      </c>
      <c r="F4118" s="209">
        <v>17.446000000000002</v>
      </c>
      <c r="G4118" s="209">
        <v>14.066000000000001</v>
      </c>
      <c r="H4118" s="209">
        <v>15.91</v>
      </c>
      <c r="I4118" s="240">
        <v>10.744</v>
      </c>
      <c r="J4118" s="240"/>
      <c r="K4118" s="20"/>
      <c r="L4118" s="20"/>
      <c r="M4118" s="20"/>
      <c r="N4118" s="20"/>
      <c r="O4118" s="209">
        <v>4.6470000000000002</v>
      </c>
      <c r="P4118" s="209">
        <v>7.2060000000000004</v>
      </c>
      <c r="Q4118" s="209">
        <v>12.853999999999999</v>
      </c>
      <c r="R4118" s="209">
        <v>17.001000000000001</v>
      </c>
      <c r="S4118" s="209">
        <v>16.015999999999998</v>
      </c>
      <c r="T4118" s="209">
        <v>18.106999999999999</v>
      </c>
      <c r="U4118" s="209">
        <v>12.448</v>
      </c>
      <c r="V4118" s="209">
        <v>9.8810000000000002</v>
      </c>
      <c r="W4118" s="20"/>
      <c r="X4118" s="20"/>
      <c r="Y4118" s="20"/>
      <c r="Z4118" s="20"/>
      <c r="AA4118" s="20"/>
      <c r="AB4118" s="209">
        <v>23.231999999999999</v>
      </c>
      <c r="AC4118" s="209">
        <v>12.124000000000001</v>
      </c>
      <c r="AD4118" s="209">
        <v>28.509</v>
      </c>
      <c r="AE4118" s="209">
        <v>16.891999999999999</v>
      </c>
      <c r="AF4118" s="209">
        <v>15.749000000000001</v>
      </c>
      <c r="AG4118" s="209">
        <v>10.175000000000001</v>
      </c>
      <c r="AH4118" s="209">
        <v>2.5979999999999999</v>
      </c>
      <c r="AI4118" s="20"/>
      <c r="AJ4118" s="20"/>
      <c r="AK4118" s="20"/>
      <c r="AL4118" s="20"/>
      <c r="AM4118" s="20"/>
      <c r="AN4118" s="209">
        <v>9.3420000000000005</v>
      </c>
      <c r="AO4118" s="209">
        <v>22.295999999999999</v>
      </c>
      <c r="AP4118" s="209">
        <v>16.363</v>
      </c>
      <c r="AQ4118" s="209">
        <v>23.831</v>
      </c>
      <c r="AR4118" s="209">
        <v>13.574</v>
      </c>
      <c r="AS4118" s="209">
        <v>29.227</v>
      </c>
      <c r="AT4118" s="209">
        <v>8.4740000000000002</v>
      </c>
      <c r="AU4118" s="20"/>
      <c r="AV4118" s="20"/>
      <c r="AW4118" s="20"/>
      <c r="AX4118" s="20"/>
      <c r="AY4118" s="209">
        <v>3.363</v>
      </c>
      <c r="AZ4118" s="209">
        <v>9.25</v>
      </c>
      <c r="BA4118" s="209">
        <v>13.84</v>
      </c>
      <c r="BB4118" s="21">
        <f t="shared" si="464"/>
        <v>29.227</v>
      </c>
      <c r="BC4118" s="21">
        <f>BF4118</f>
        <v>47.4</v>
      </c>
      <c r="BD4118" s="22">
        <f t="shared" si="461"/>
        <v>39.283602150537632</v>
      </c>
      <c r="BE4118" s="21">
        <f>BC4118-BD4118</f>
        <v>8.1163978494623663</v>
      </c>
      <c r="BF4118" s="2">
        <v>47.4</v>
      </c>
      <c r="BG4118" s="10">
        <v>5</v>
      </c>
      <c r="BH4118" s="21">
        <f t="shared" si="462"/>
        <v>3.5265600000000001E-2</v>
      </c>
      <c r="BI4118" s="22">
        <f t="shared" si="462"/>
        <v>2.9227E-2</v>
      </c>
      <c r="BJ4118" s="21">
        <f>BH4118-BI4118</f>
        <v>6.0386000000000016E-3</v>
      </c>
      <c r="BK4118" s="21">
        <v>0.1057968</v>
      </c>
      <c r="BL4118" s="22">
        <v>8.7680999999999995E-2</v>
      </c>
      <c r="BM4118" s="21">
        <v>1.8115800000000001E-2</v>
      </c>
      <c r="BN4118" s="21">
        <f t="shared" si="463"/>
        <v>0.42318719999999999</v>
      </c>
      <c r="BO4118" s="22">
        <f t="shared" si="463"/>
        <v>0.35072399999999998</v>
      </c>
      <c r="BP4118" s="21">
        <f t="shared" si="463"/>
        <v>7.2463200000000005E-2</v>
      </c>
    </row>
    <row r="4119" spans="1:68" ht="11.1" hidden="1" customHeight="1" outlineLevel="2" x14ac:dyDescent="0.2">
      <c r="A4119" s="10"/>
      <c r="B4119" s="18"/>
      <c r="C4119" s="18"/>
      <c r="D4119" s="18"/>
      <c r="E4119" s="23" t="s">
        <v>3566</v>
      </c>
      <c r="F4119" s="208">
        <v>17.446000000000002</v>
      </c>
      <c r="G4119" s="208">
        <v>14.066000000000001</v>
      </c>
      <c r="H4119" s="208">
        <v>15.91</v>
      </c>
      <c r="I4119" s="239">
        <v>10.744</v>
      </c>
      <c r="J4119" s="239"/>
      <c r="K4119" s="24"/>
      <c r="L4119" s="24"/>
      <c r="M4119" s="24"/>
      <c r="N4119" s="24"/>
      <c r="O4119" s="208">
        <v>4.6470000000000002</v>
      </c>
      <c r="P4119" s="208">
        <v>7.2060000000000004</v>
      </c>
      <c r="Q4119" s="208">
        <v>12.853999999999999</v>
      </c>
      <c r="R4119" s="208">
        <v>17.001000000000001</v>
      </c>
      <c r="S4119" s="208">
        <v>16.015999999999998</v>
      </c>
      <c r="T4119" s="208">
        <v>18.106999999999999</v>
      </c>
      <c r="U4119" s="208">
        <v>12.448</v>
      </c>
      <c r="V4119" s="208">
        <v>9.8810000000000002</v>
      </c>
      <c r="W4119" s="24"/>
      <c r="X4119" s="24"/>
      <c r="Y4119" s="24"/>
      <c r="Z4119" s="24"/>
      <c r="AA4119" s="24"/>
      <c r="AB4119" s="208">
        <v>23.231999999999999</v>
      </c>
      <c r="AC4119" s="208">
        <v>12.124000000000001</v>
      </c>
      <c r="AD4119" s="208">
        <v>28.509</v>
      </c>
      <c r="AE4119" s="208">
        <v>16.891999999999999</v>
      </c>
      <c r="AF4119" s="208">
        <v>15.749000000000001</v>
      </c>
      <c r="AG4119" s="208">
        <v>10.175000000000001</v>
      </c>
      <c r="AH4119" s="208">
        <v>2.5979999999999999</v>
      </c>
      <c r="AI4119" s="24"/>
      <c r="AJ4119" s="24"/>
      <c r="AK4119" s="24"/>
      <c r="AL4119" s="24"/>
      <c r="AM4119" s="24"/>
      <c r="AN4119" s="208">
        <v>9.3420000000000005</v>
      </c>
      <c r="AO4119" s="208">
        <v>22.295999999999999</v>
      </c>
      <c r="AP4119" s="208">
        <v>16.363</v>
      </c>
      <c r="AQ4119" s="208">
        <v>23.831</v>
      </c>
      <c r="AR4119" s="208">
        <v>13.574</v>
      </c>
      <c r="AS4119" s="208">
        <v>29.227</v>
      </c>
      <c r="AT4119" s="208">
        <v>8.4740000000000002</v>
      </c>
      <c r="AU4119" s="24"/>
      <c r="AV4119" s="24"/>
      <c r="AW4119" s="24"/>
      <c r="AX4119" s="24"/>
      <c r="AY4119" s="208">
        <v>3.363</v>
      </c>
      <c r="AZ4119" s="208">
        <v>9.25</v>
      </c>
      <c r="BA4119" s="208">
        <v>13.84</v>
      </c>
      <c r="BB4119" s="21">
        <f t="shared" si="464"/>
        <v>29.227</v>
      </c>
      <c r="BC4119" s="21"/>
      <c r="BD4119" s="22">
        <f t="shared" si="461"/>
        <v>39.283602150537632</v>
      </c>
      <c r="BE4119" s="21"/>
      <c r="BG4119" s="10"/>
      <c r="BH4119" s="21">
        <f t="shared" si="462"/>
        <v>0</v>
      </c>
      <c r="BI4119" s="22">
        <f t="shared" si="462"/>
        <v>2.9227E-2</v>
      </c>
      <c r="BJ4119" s="21"/>
      <c r="BK4119" s="21">
        <v>0</v>
      </c>
      <c r="BL4119" s="22">
        <v>8.7680999999999995E-2</v>
      </c>
      <c r="BM4119" s="21"/>
      <c r="BN4119" s="21">
        <f t="shared" si="463"/>
        <v>0</v>
      </c>
      <c r="BO4119" s="22">
        <f t="shared" si="463"/>
        <v>0.35072399999999998</v>
      </c>
      <c r="BP4119" s="21">
        <f t="shared" si="463"/>
        <v>0</v>
      </c>
    </row>
    <row r="4120" spans="1:68" ht="11.1" customHeight="1" outlineLevel="1" collapsed="1" x14ac:dyDescent="0.2">
      <c r="A4120" s="10"/>
      <c r="B4120" s="18"/>
      <c r="C4120" s="18"/>
      <c r="D4120" s="18"/>
      <c r="E4120" s="19" t="s">
        <v>3567</v>
      </c>
      <c r="F4120" s="209">
        <v>1.6910000000000001</v>
      </c>
      <c r="G4120" s="209">
        <v>1.2649999999999999</v>
      </c>
      <c r="H4120" s="209">
        <v>1.2250000000000001</v>
      </c>
      <c r="I4120" s="240">
        <v>0.98499999999999999</v>
      </c>
      <c r="J4120" s="240"/>
      <c r="K4120" s="209">
        <v>0.34300000000000003</v>
      </c>
      <c r="L4120" s="20"/>
      <c r="M4120" s="20"/>
      <c r="N4120" s="209">
        <v>0.13900000000000001</v>
      </c>
      <c r="O4120" s="209">
        <v>0.3</v>
      </c>
      <c r="P4120" s="209">
        <v>1.2</v>
      </c>
      <c r="Q4120" s="209">
        <v>1.5</v>
      </c>
      <c r="R4120" s="209">
        <v>1.6</v>
      </c>
      <c r="S4120" s="209">
        <v>1.7</v>
      </c>
      <c r="T4120" s="209">
        <v>2</v>
      </c>
      <c r="U4120" s="209">
        <v>1.7</v>
      </c>
      <c r="V4120" s="209">
        <v>1.5</v>
      </c>
      <c r="W4120" s="209">
        <v>1.5</v>
      </c>
      <c r="X4120" s="20"/>
      <c r="Y4120" s="209">
        <v>2</v>
      </c>
      <c r="Z4120" s="20"/>
      <c r="AA4120" s="209">
        <v>2.1</v>
      </c>
      <c r="AB4120" s="209">
        <v>1.3</v>
      </c>
      <c r="AC4120" s="209">
        <v>1.5</v>
      </c>
      <c r="AD4120" s="209">
        <v>1.5</v>
      </c>
      <c r="AE4120" s="209">
        <v>1.5</v>
      </c>
      <c r="AF4120" s="209">
        <v>1.5</v>
      </c>
      <c r="AG4120" s="209">
        <v>1.5</v>
      </c>
      <c r="AH4120" s="209">
        <v>1.5</v>
      </c>
      <c r="AI4120" s="209">
        <v>1.5</v>
      </c>
      <c r="AJ4120" s="209">
        <v>1.5</v>
      </c>
      <c r="AK4120" s="209">
        <v>0.5</v>
      </c>
      <c r="AL4120" s="209">
        <v>0.75</v>
      </c>
      <c r="AM4120" s="209">
        <v>0.75</v>
      </c>
      <c r="AN4120" s="209">
        <v>0.95</v>
      </c>
      <c r="AO4120" s="209">
        <v>1.3</v>
      </c>
      <c r="AP4120" s="209">
        <v>0.85</v>
      </c>
      <c r="AQ4120" s="209">
        <v>1.4</v>
      </c>
      <c r="AR4120" s="209">
        <v>1.9139999999999999</v>
      </c>
      <c r="AS4120" s="209">
        <v>1.0860000000000001</v>
      </c>
      <c r="AT4120" s="209">
        <v>0.5</v>
      </c>
      <c r="AU4120" s="209">
        <v>0.3</v>
      </c>
      <c r="AV4120" s="209">
        <v>0.3</v>
      </c>
      <c r="AW4120" s="209">
        <v>0.4</v>
      </c>
      <c r="AX4120" s="209">
        <v>0.35</v>
      </c>
      <c r="AY4120" s="209">
        <v>0.45</v>
      </c>
      <c r="AZ4120" s="209">
        <v>0.7</v>
      </c>
      <c r="BA4120" s="209">
        <v>1.05</v>
      </c>
      <c r="BB4120" s="21">
        <f t="shared" si="464"/>
        <v>2.1</v>
      </c>
      <c r="BC4120" s="21">
        <f>BF4120</f>
        <v>10.4</v>
      </c>
      <c r="BD4120" s="22">
        <f t="shared" si="461"/>
        <v>2.8225806451612905</v>
      </c>
      <c r="BE4120" s="21">
        <f>BC4120-BD4120</f>
        <v>7.5774193548387103</v>
      </c>
      <c r="BF4120" s="2">
        <v>10.4</v>
      </c>
      <c r="BG4120" s="10">
        <v>7</v>
      </c>
      <c r="BH4120" s="21">
        <f t="shared" si="462"/>
        <v>7.7376000000000007E-3</v>
      </c>
      <c r="BI4120" s="22">
        <f t="shared" si="462"/>
        <v>2.0999999999999999E-3</v>
      </c>
      <c r="BJ4120" s="21">
        <f>BH4120-BI4120</f>
        <v>5.6376000000000013E-3</v>
      </c>
      <c r="BK4120" s="21">
        <v>2.3212800000000002E-2</v>
      </c>
      <c r="BL4120" s="22">
        <v>6.3E-3</v>
      </c>
      <c r="BM4120" s="21">
        <v>1.6912800000000002E-2</v>
      </c>
      <c r="BN4120" s="21">
        <f t="shared" si="463"/>
        <v>9.2851200000000009E-2</v>
      </c>
      <c r="BO4120" s="22">
        <f t="shared" si="463"/>
        <v>2.52E-2</v>
      </c>
      <c r="BP4120" s="21">
        <f t="shared" si="463"/>
        <v>6.7651200000000009E-2</v>
      </c>
    </row>
    <row r="4121" spans="1:68" ht="11.1" hidden="1" customHeight="1" outlineLevel="2" x14ac:dyDescent="0.2">
      <c r="A4121" s="10"/>
      <c r="B4121" s="18"/>
      <c r="C4121" s="18"/>
      <c r="D4121" s="18"/>
      <c r="E4121" s="23" t="s">
        <v>3568</v>
      </c>
      <c r="F4121" s="208">
        <v>1.6910000000000001</v>
      </c>
      <c r="G4121" s="208">
        <v>1.2649999999999999</v>
      </c>
      <c r="H4121" s="208">
        <v>1.2250000000000001</v>
      </c>
      <c r="I4121" s="239">
        <v>0.98499999999999999</v>
      </c>
      <c r="J4121" s="239"/>
      <c r="K4121" s="208">
        <v>0.34300000000000003</v>
      </c>
      <c r="L4121" s="24"/>
      <c r="M4121" s="24"/>
      <c r="N4121" s="208">
        <v>0.13900000000000001</v>
      </c>
      <c r="O4121" s="208">
        <v>0.3</v>
      </c>
      <c r="P4121" s="208">
        <v>1.2</v>
      </c>
      <c r="Q4121" s="208">
        <v>1.5</v>
      </c>
      <c r="R4121" s="208">
        <v>1.6</v>
      </c>
      <c r="S4121" s="208">
        <v>1.7</v>
      </c>
      <c r="T4121" s="208">
        <v>2</v>
      </c>
      <c r="U4121" s="208">
        <v>1.7</v>
      </c>
      <c r="V4121" s="208">
        <v>1.5</v>
      </c>
      <c r="W4121" s="208">
        <v>1.5</v>
      </c>
      <c r="X4121" s="24"/>
      <c r="Y4121" s="208">
        <v>2</v>
      </c>
      <c r="Z4121" s="24"/>
      <c r="AA4121" s="208">
        <v>2.1</v>
      </c>
      <c r="AB4121" s="208">
        <v>1.3</v>
      </c>
      <c r="AC4121" s="208">
        <v>1.5</v>
      </c>
      <c r="AD4121" s="208">
        <v>1.5</v>
      </c>
      <c r="AE4121" s="208">
        <v>1.5</v>
      </c>
      <c r="AF4121" s="208">
        <v>1.5</v>
      </c>
      <c r="AG4121" s="208">
        <v>1.5</v>
      </c>
      <c r="AH4121" s="208">
        <v>1.5</v>
      </c>
      <c r="AI4121" s="208">
        <v>1.5</v>
      </c>
      <c r="AJ4121" s="208">
        <v>1.5</v>
      </c>
      <c r="AK4121" s="208">
        <v>0.5</v>
      </c>
      <c r="AL4121" s="208">
        <v>0.75</v>
      </c>
      <c r="AM4121" s="208">
        <v>0.75</v>
      </c>
      <c r="AN4121" s="208">
        <v>0.95</v>
      </c>
      <c r="AO4121" s="208">
        <v>1.3</v>
      </c>
      <c r="AP4121" s="208">
        <v>0.85</v>
      </c>
      <c r="AQ4121" s="208">
        <v>1.4</v>
      </c>
      <c r="AR4121" s="208">
        <v>1.9139999999999999</v>
      </c>
      <c r="AS4121" s="208">
        <v>1.0860000000000001</v>
      </c>
      <c r="AT4121" s="208">
        <v>0.5</v>
      </c>
      <c r="AU4121" s="208">
        <v>0.3</v>
      </c>
      <c r="AV4121" s="208">
        <v>0.3</v>
      </c>
      <c r="AW4121" s="208">
        <v>0.4</v>
      </c>
      <c r="AX4121" s="208">
        <v>0.35</v>
      </c>
      <c r="AY4121" s="208">
        <v>0.45</v>
      </c>
      <c r="AZ4121" s="208">
        <v>0.7</v>
      </c>
      <c r="BA4121" s="208">
        <v>1.05</v>
      </c>
      <c r="BB4121" s="21">
        <f t="shared" si="464"/>
        <v>2.1</v>
      </c>
      <c r="BC4121" s="21"/>
      <c r="BD4121" s="22">
        <f t="shared" si="461"/>
        <v>2.8225806451612905</v>
      </c>
      <c r="BE4121" s="21"/>
      <c r="BG4121" s="10"/>
      <c r="BH4121" s="21">
        <f t="shared" si="462"/>
        <v>0</v>
      </c>
      <c r="BI4121" s="22">
        <f t="shared" si="462"/>
        <v>2.0999999999999999E-3</v>
      </c>
      <c r="BJ4121" s="21"/>
      <c r="BK4121" s="21">
        <v>0</v>
      </c>
      <c r="BL4121" s="22">
        <v>6.3E-3</v>
      </c>
      <c r="BM4121" s="21"/>
      <c r="BN4121" s="21">
        <f t="shared" si="463"/>
        <v>0</v>
      </c>
      <c r="BO4121" s="22">
        <f t="shared" si="463"/>
        <v>2.52E-2</v>
      </c>
      <c r="BP4121" s="21">
        <f t="shared" si="463"/>
        <v>0</v>
      </c>
    </row>
    <row r="4122" spans="1:68" ht="11.1" hidden="1" customHeight="1" outlineLevel="1" collapsed="1" x14ac:dyDescent="0.2">
      <c r="A4122" s="10"/>
      <c r="B4122" s="18"/>
      <c r="C4122" s="18"/>
      <c r="D4122" s="18"/>
      <c r="E4122" s="19" t="s">
        <v>3569</v>
      </c>
      <c r="F4122" s="20"/>
      <c r="G4122" s="20"/>
      <c r="H4122" s="20"/>
      <c r="I4122" s="20"/>
      <c r="J4122" s="20"/>
      <c r="K4122" s="20"/>
      <c r="L4122" s="20"/>
      <c r="M4122" s="20"/>
      <c r="N4122" s="20"/>
      <c r="O4122" s="20"/>
      <c r="P4122" s="20"/>
      <c r="Q4122" s="20"/>
      <c r="R4122" s="20"/>
      <c r="S4122" s="209">
        <v>9.8559999999999999</v>
      </c>
      <c r="T4122" s="209">
        <v>3.3239999999999998</v>
      </c>
      <c r="U4122" s="209">
        <v>3.5</v>
      </c>
      <c r="V4122" s="20"/>
      <c r="W4122" s="20"/>
      <c r="X4122" s="20"/>
      <c r="Y4122" s="20"/>
      <c r="Z4122" s="20"/>
      <c r="AA4122" s="20"/>
      <c r="AB4122" s="20"/>
      <c r="AC4122" s="20"/>
      <c r="AD4122" s="20"/>
      <c r="AE4122" s="209">
        <v>3.1589999999999998</v>
      </c>
      <c r="AF4122" s="209">
        <v>3.3530000000000002</v>
      </c>
      <c r="AG4122" s="209">
        <v>1.591</v>
      </c>
      <c r="AH4122" s="209">
        <v>1.579</v>
      </c>
      <c r="AI4122" s="209">
        <v>0.998</v>
      </c>
      <c r="AJ4122" s="20"/>
      <c r="AK4122" s="20"/>
      <c r="AL4122" s="20"/>
      <c r="AM4122" s="209">
        <v>0.185</v>
      </c>
      <c r="AN4122" s="209">
        <v>1.5</v>
      </c>
      <c r="AO4122" s="209">
        <v>3</v>
      </c>
      <c r="AP4122" s="209">
        <v>1.653</v>
      </c>
      <c r="AQ4122" s="209">
        <v>1.5</v>
      </c>
      <c r="AR4122" s="209">
        <v>2.214</v>
      </c>
      <c r="AS4122" s="209">
        <v>5.22</v>
      </c>
      <c r="AT4122" s="209">
        <v>1.04</v>
      </c>
      <c r="AU4122" s="20"/>
      <c r="AV4122" s="20"/>
      <c r="AW4122" s="20"/>
      <c r="AX4122" s="20"/>
      <c r="AY4122" s="20"/>
      <c r="AZ4122" s="209">
        <v>2.0390000000000001</v>
      </c>
      <c r="BA4122" s="209">
        <v>3</v>
      </c>
      <c r="BB4122" s="21">
        <f t="shared" si="464"/>
        <v>9.8559999999999999</v>
      </c>
      <c r="BC4122" s="21">
        <f>BD4122</f>
        <v>13.24731182795699</v>
      </c>
      <c r="BD4122" s="22">
        <f t="shared" si="461"/>
        <v>13.24731182795699</v>
      </c>
      <c r="BE4122" s="21">
        <f>BC4122-BD4122</f>
        <v>0</v>
      </c>
      <c r="BF4122" s="2">
        <v>9</v>
      </c>
      <c r="BG4122" s="10">
        <v>6</v>
      </c>
      <c r="BH4122" s="21">
        <f t="shared" si="462"/>
        <v>9.8560000000000002E-3</v>
      </c>
      <c r="BI4122" s="22">
        <f t="shared" si="462"/>
        <v>9.8560000000000002E-3</v>
      </c>
      <c r="BJ4122" s="21">
        <f>BH4122-BI4122</f>
        <v>0</v>
      </c>
      <c r="BK4122" s="21">
        <v>2.9568000000000001E-2</v>
      </c>
      <c r="BL4122" s="22">
        <v>2.9568000000000001E-2</v>
      </c>
      <c r="BM4122" s="21">
        <v>0</v>
      </c>
      <c r="BN4122" s="21">
        <f t="shared" si="463"/>
        <v>0.118272</v>
      </c>
      <c r="BO4122" s="22">
        <f t="shared" si="463"/>
        <v>0.118272</v>
      </c>
      <c r="BP4122" s="21">
        <f t="shared" si="463"/>
        <v>0</v>
      </c>
    </row>
    <row r="4123" spans="1:68" ht="11.1" hidden="1" customHeight="1" outlineLevel="2" x14ac:dyDescent="0.2">
      <c r="A4123" s="10"/>
      <c r="B4123" s="18"/>
      <c r="C4123" s="18"/>
      <c r="D4123" s="18"/>
      <c r="E4123" s="23" t="s">
        <v>3570</v>
      </c>
      <c r="F4123" s="24"/>
      <c r="G4123" s="24"/>
      <c r="H4123" s="24"/>
      <c r="I4123" s="24"/>
      <c r="J4123" s="24"/>
      <c r="K4123" s="24"/>
      <c r="L4123" s="24"/>
      <c r="M4123" s="24"/>
      <c r="N4123" s="24"/>
      <c r="O4123" s="24"/>
      <c r="P4123" s="24"/>
      <c r="Q4123" s="24"/>
      <c r="R4123" s="24"/>
      <c r="S4123" s="208">
        <v>9.8559999999999999</v>
      </c>
      <c r="T4123" s="208">
        <v>3.3239999999999998</v>
      </c>
      <c r="U4123" s="208">
        <v>3.5</v>
      </c>
      <c r="V4123" s="24"/>
      <c r="W4123" s="24"/>
      <c r="X4123" s="24"/>
      <c r="Y4123" s="24"/>
      <c r="Z4123" s="24"/>
      <c r="AA4123" s="24"/>
      <c r="AB4123" s="24"/>
      <c r="AC4123" s="24"/>
      <c r="AD4123" s="24"/>
      <c r="AE4123" s="208">
        <v>3.1589999999999998</v>
      </c>
      <c r="AF4123" s="208">
        <v>3.3530000000000002</v>
      </c>
      <c r="AG4123" s="208">
        <v>1.591</v>
      </c>
      <c r="AH4123" s="208">
        <v>1.579</v>
      </c>
      <c r="AI4123" s="208">
        <v>0.998</v>
      </c>
      <c r="AJ4123" s="24"/>
      <c r="AK4123" s="24"/>
      <c r="AL4123" s="24"/>
      <c r="AM4123" s="208">
        <v>0.185</v>
      </c>
      <c r="AN4123" s="208">
        <v>1.5</v>
      </c>
      <c r="AO4123" s="208">
        <v>3</v>
      </c>
      <c r="AP4123" s="208">
        <v>1.653</v>
      </c>
      <c r="AQ4123" s="208">
        <v>1.5</v>
      </c>
      <c r="AR4123" s="208">
        <v>2.214</v>
      </c>
      <c r="AS4123" s="208">
        <v>5.22</v>
      </c>
      <c r="AT4123" s="208">
        <v>1.04</v>
      </c>
      <c r="AU4123" s="24"/>
      <c r="AV4123" s="24"/>
      <c r="AW4123" s="24"/>
      <c r="AX4123" s="24"/>
      <c r="AY4123" s="24"/>
      <c r="AZ4123" s="208">
        <v>2.0390000000000001</v>
      </c>
      <c r="BA4123" s="208">
        <v>3</v>
      </c>
      <c r="BB4123" s="21">
        <f t="shared" si="464"/>
        <v>9.8559999999999999</v>
      </c>
      <c r="BC4123" s="21"/>
      <c r="BD4123" s="22">
        <f t="shared" ref="BD4123:BD4186" si="465">(BB4123/31/24)*1000</f>
        <v>13.24731182795699</v>
      </c>
      <c r="BE4123" s="21"/>
      <c r="BG4123" s="10"/>
      <c r="BH4123" s="21">
        <f t="shared" si="462"/>
        <v>0</v>
      </c>
      <c r="BI4123" s="22">
        <f t="shared" si="462"/>
        <v>9.8560000000000002E-3</v>
      </c>
      <c r="BJ4123" s="21"/>
      <c r="BK4123" s="21">
        <v>0</v>
      </c>
      <c r="BL4123" s="22">
        <v>2.9568000000000001E-2</v>
      </c>
      <c r="BM4123" s="21"/>
      <c r="BN4123" s="21">
        <f t="shared" si="463"/>
        <v>0</v>
      </c>
      <c r="BO4123" s="22">
        <f t="shared" si="463"/>
        <v>0.118272</v>
      </c>
      <c r="BP4123" s="21">
        <f t="shared" si="463"/>
        <v>0</v>
      </c>
    </row>
    <row r="4124" spans="1:68" ht="11.1" hidden="1" customHeight="1" outlineLevel="1" collapsed="1" x14ac:dyDescent="0.2">
      <c r="A4124" s="10"/>
      <c r="B4124" s="18"/>
      <c r="C4124" s="18"/>
      <c r="D4124" s="18"/>
      <c r="E4124" s="19" t="s">
        <v>2043</v>
      </c>
      <c r="F4124" s="209">
        <v>15.371</v>
      </c>
      <c r="G4124" s="209">
        <v>20.286999999999999</v>
      </c>
      <c r="H4124" s="209">
        <v>21.256</v>
      </c>
      <c r="I4124" s="240">
        <v>6.069</v>
      </c>
      <c r="J4124" s="240"/>
      <c r="K4124" s="209">
        <v>4.593</v>
      </c>
      <c r="L4124" s="20"/>
      <c r="M4124" s="209">
        <v>0.72899999999999998</v>
      </c>
      <c r="N4124" s="209">
        <v>0.437</v>
      </c>
      <c r="O4124" s="209">
        <v>3.6259999999999999</v>
      </c>
      <c r="P4124" s="209">
        <v>9.6460000000000008</v>
      </c>
      <c r="Q4124" s="209">
        <v>13.532</v>
      </c>
      <c r="R4124" s="209">
        <v>15.83</v>
      </c>
      <c r="S4124" s="209">
        <v>16.039000000000001</v>
      </c>
      <c r="T4124" s="209">
        <v>13.787000000000001</v>
      </c>
      <c r="U4124" s="209">
        <v>11.867000000000001</v>
      </c>
      <c r="V4124" s="209">
        <v>7.1230000000000002</v>
      </c>
      <c r="W4124" s="209">
        <v>5.2430000000000003</v>
      </c>
      <c r="X4124" s="209">
        <v>1.0409999999999999</v>
      </c>
      <c r="Y4124" s="209">
        <v>1.1379999999999999</v>
      </c>
      <c r="Z4124" s="209">
        <v>0.64100000000000001</v>
      </c>
      <c r="AA4124" s="209">
        <v>2.7749999999999999</v>
      </c>
      <c r="AB4124" s="209">
        <v>9.2550000000000008</v>
      </c>
      <c r="AC4124" s="209">
        <v>20.93</v>
      </c>
      <c r="AD4124" s="209">
        <v>16.332999999999998</v>
      </c>
      <c r="AE4124" s="209">
        <v>18.63</v>
      </c>
      <c r="AF4124" s="209">
        <v>15.528</v>
      </c>
      <c r="AG4124" s="209">
        <v>12.074999999999999</v>
      </c>
      <c r="AH4124" s="209">
        <v>8.5090000000000003</v>
      </c>
      <c r="AI4124" s="209">
        <v>7.9669999999999996</v>
      </c>
      <c r="AJ4124" s="209">
        <v>2.274</v>
      </c>
      <c r="AK4124" s="209">
        <v>0.59099999999999997</v>
      </c>
      <c r="AL4124" s="209">
        <v>2.8959999999999999</v>
      </c>
      <c r="AM4124" s="209">
        <v>7.2119999999999997</v>
      </c>
      <c r="AN4124" s="209">
        <v>109.014</v>
      </c>
      <c r="AO4124" s="209">
        <v>18.768999999999998</v>
      </c>
      <c r="AP4124" s="209">
        <v>24.908000000000001</v>
      </c>
      <c r="AQ4124" s="209">
        <v>23.45</v>
      </c>
      <c r="AR4124" s="209">
        <v>22.225000000000001</v>
      </c>
      <c r="AS4124" s="209">
        <v>22.196999999999999</v>
      </c>
      <c r="AT4124" s="209">
        <v>9.1349999999999998</v>
      </c>
      <c r="AU4124" s="209">
        <v>11.102</v>
      </c>
      <c r="AV4124" s="209">
        <v>3.07</v>
      </c>
      <c r="AW4124" s="209">
        <v>0.41099999999999998</v>
      </c>
      <c r="AX4124" s="209">
        <v>0.433</v>
      </c>
      <c r="AY4124" s="209">
        <v>17.236000000000001</v>
      </c>
      <c r="AZ4124" s="209">
        <v>7.1609999999999996</v>
      </c>
      <c r="BA4124" s="209">
        <v>14.365</v>
      </c>
      <c r="BB4124" s="56">
        <f>BB4125+BB4126+BB4127</f>
        <v>115.495</v>
      </c>
      <c r="BC4124" s="21">
        <f>BD4124</f>
        <v>155.23521505376345</v>
      </c>
      <c r="BD4124" s="22">
        <f t="shared" si="465"/>
        <v>155.23521505376345</v>
      </c>
      <c r="BE4124" s="21">
        <f>BC4124-BD4124</f>
        <v>0</v>
      </c>
      <c r="BF4124" s="2">
        <v>11.6</v>
      </c>
      <c r="BG4124" s="10">
        <v>5</v>
      </c>
      <c r="BH4124" s="21">
        <f t="shared" si="462"/>
        <v>0.11549500000000001</v>
      </c>
      <c r="BI4124" s="22">
        <f t="shared" si="462"/>
        <v>0.11549500000000001</v>
      </c>
      <c r="BJ4124" s="21">
        <f>BH4124-BI4124</f>
        <v>0</v>
      </c>
      <c r="BK4124" s="21">
        <v>0.34648500000000004</v>
      </c>
      <c r="BL4124" s="22">
        <v>0.34648500000000004</v>
      </c>
      <c r="BM4124" s="21">
        <v>0</v>
      </c>
      <c r="BN4124" s="21">
        <f t="shared" si="463"/>
        <v>1.3859400000000002</v>
      </c>
      <c r="BO4124" s="22">
        <f t="shared" si="463"/>
        <v>1.3859400000000002</v>
      </c>
      <c r="BP4124" s="21">
        <f t="shared" si="463"/>
        <v>0</v>
      </c>
    </row>
    <row r="4125" spans="1:68" ht="11.1" hidden="1" customHeight="1" outlineLevel="2" x14ac:dyDescent="0.2">
      <c r="A4125" s="10"/>
      <c r="B4125" s="18"/>
      <c r="C4125" s="18"/>
      <c r="D4125" s="18"/>
      <c r="E4125" s="23" t="s">
        <v>3571</v>
      </c>
      <c r="F4125" s="24"/>
      <c r="G4125" s="24"/>
      <c r="H4125" s="24"/>
      <c r="I4125" s="24"/>
      <c r="J4125" s="24"/>
      <c r="K4125" s="24"/>
      <c r="L4125" s="24"/>
      <c r="M4125" s="24"/>
      <c r="N4125" s="24"/>
      <c r="O4125" s="24"/>
      <c r="P4125" s="24"/>
      <c r="Q4125" s="24"/>
      <c r="R4125" s="24"/>
      <c r="S4125" s="24"/>
      <c r="T4125" s="24"/>
      <c r="U4125" s="24"/>
      <c r="V4125" s="24"/>
      <c r="W4125" s="24"/>
      <c r="X4125" s="24"/>
      <c r="Y4125" s="24"/>
      <c r="Z4125" s="24"/>
      <c r="AA4125" s="24"/>
      <c r="AB4125" s="24"/>
      <c r="AC4125" s="208">
        <v>6.12</v>
      </c>
      <c r="AD4125" s="208">
        <v>0.14399999999999999</v>
      </c>
      <c r="AE4125" s="208">
        <v>3.25</v>
      </c>
      <c r="AF4125" s="208">
        <v>3.169</v>
      </c>
      <c r="AG4125" s="208">
        <v>1.373</v>
      </c>
      <c r="AH4125" s="208">
        <v>0.65700000000000003</v>
      </c>
      <c r="AI4125" s="208">
        <v>0.315</v>
      </c>
      <c r="AJ4125" s="208">
        <v>0.125</v>
      </c>
      <c r="AK4125" s="24"/>
      <c r="AL4125" s="24"/>
      <c r="AM4125" s="24"/>
      <c r="AN4125" s="208">
        <v>0.46899999999999997</v>
      </c>
      <c r="AO4125" s="208">
        <v>1.611</v>
      </c>
      <c r="AP4125" s="208">
        <v>1.8140000000000001</v>
      </c>
      <c r="AQ4125" s="208">
        <v>2.1909999999999998</v>
      </c>
      <c r="AR4125" s="208">
        <v>2.3290000000000002</v>
      </c>
      <c r="AS4125" s="208">
        <v>1.6</v>
      </c>
      <c r="AT4125" s="208">
        <v>0.498</v>
      </c>
      <c r="AU4125" s="208">
        <v>0.16200000000000001</v>
      </c>
      <c r="AV4125" s="24"/>
      <c r="AW4125" s="24"/>
      <c r="AX4125" s="24"/>
      <c r="AY4125" s="24"/>
      <c r="AZ4125" s="208">
        <v>0.34499999999999997</v>
      </c>
      <c r="BA4125" s="208">
        <v>1.163</v>
      </c>
      <c r="BB4125" s="21">
        <f t="shared" si="464"/>
        <v>6.12</v>
      </c>
      <c r="BC4125" s="21"/>
      <c r="BD4125" s="22">
        <f t="shared" si="465"/>
        <v>8.2258064516129039</v>
      </c>
      <c r="BE4125" s="21"/>
      <c r="BG4125" s="10"/>
      <c r="BH4125" s="21">
        <f t="shared" si="462"/>
        <v>0</v>
      </c>
      <c r="BI4125" s="22">
        <f t="shared" si="462"/>
        <v>6.1200000000000013E-3</v>
      </c>
      <c r="BJ4125" s="21"/>
      <c r="BK4125" s="21">
        <v>0</v>
      </c>
      <c r="BL4125" s="22">
        <v>1.8360000000000005E-2</v>
      </c>
      <c r="BM4125" s="21"/>
      <c r="BN4125" s="21">
        <f t="shared" si="463"/>
        <v>0</v>
      </c>
      <c r="BO4125" s="22">
        <f t="shared" si="463"/>
        <v>7.3440000000000019E-2</v>
      </c>
      <c r="BP4125" s="21">
        <f t="shared" si="463"/>
        <v>0</v>
      </c>
    </row>
    <row r="4126" spans="1:68" ht="11.1" hidden="1" customHeight="1" outlineLevel="2" x14ac:dyDescent="0.2">
      <c r="A4126" s="10"/>
      <c r="B4126" s="18"/>
      <c r="C4126" s="18"/>
      <c r="D4126" s="18"/>
      <c r="E4126" s="23" t="s">
        <v>3572</v>
      </c>
      <c r="F4126" s="208">
        <v>14.621</v>
      </c>
      <c r="G4126" s="208">
        <v>19.593</v>
      </c>
      <c r="H4126" s="208">
        <v>20.614000000000001</v>
      </c>
      <c r="I4126" s="239">
        <v>5.24</v>
      </c>
      <c r="J4126" s="239"/>
      <c r="K4126" s="208">
        <v>4.0119999999999996</v>
      </c>
      <c r="L4126" s="24"/>
      <c r="M4126" s="24"/>
      <c r="N4126" s="24"/>
      <c r="O4126" s="208">
        <v>3.0259999999999998</v>
      </c>
      <c r="P4126" s="208">
        <v>8.5860000000000003</v>
      </c>
      <c r="Q4126" s="208">
        <v>12.638999999999999</v>
      </c>
      <c r="R4126" s="208">
        <v>14.833</v>
      </c>
      <c r="S4126" s="208">
        <v>15.323</v>
      </c>
      <c r="T4126" s="208">
        <v>12.925000000000001</v>
      </c>
      <c r="U4126" s="208">
        <v>11.044</v>
      </c>
      <c r="V4126" s="208">
        <v>6.2489999999999997</v>
      </c>
      <c r="W4126" s="208">
        <v>4.5110000000000001</v>
      </c>
      <c r="X4126" s="208">
        <v>0.216</v>
      </c>
      <c r="Y4126" s="208">
        <v>0.50700000000000001</v>
      </c>
      <c r="Z4126" s="24"/>
      <c r="AA4126" s="208">
        <v>2.0569999999999999</v>
      </c>
      <c r="AB4126" s="208">
        <v>8.3360000000000003</v>
      </c>
      <c r="AC4126" s="208">
        <v>13.846</v>
      </c>
      <c r="AD4126" s="208">
        <v>15.255000000000001</v>
      </c>
      <c r="AE4126" s="208">
        <v>14.689</v>
      </c>
      <c r="AF4126" s="208">
        <v>11.484999999999999</v>
      </c>
      <c r="AG4126" s="208">
        <v>9.82</v>
      </c>
      <c r="AH4126" s="208">
        <v>6.8739999999999997</v>
      </c>
      <c r="AI4126" s="208">
        <v>6.7530000000000001</v>
      </c>
      <c r="AJ4126" s="208">
        <v>1.327</v>
      </c>
      <c r="AK4126" s="24"/>
      <c r="AL4126" s="208">
        <v>2.5459999999999998</v>
      </c>
      <c r="AM4126" s="208">
        <v>6.3840000000000003</v>
      </c>
      <c r="AN4126" s="208">
        <v>108.315</v>
      </c>
      <c r="AO4126" s="208">
        <v>16.826000000000001</v>
      </c>
      <c r="AP4126" s="208">
        <v>22.581</v>
      </c>
      <c r="AQ4126" s="208">
        <v>20.849</v>
      </c>
      <c r="AR4126" s="208">
        <v>19.306000000000001</v>
      </c>
      <c r="AS4126" s="208">
        <v>20.050999999999998</v>
      </c>
      <c r="AT4126" s="208">
        <v>7.9240000000000004</v>
      </c>
      <c r="AU4126" s="208">
        <v>10.356999999999999</v>
      </c>
      <c r="AV4126" s="208">
        <v>2.6930000000000001</v>
      </c>
      <c r="AW4126" s="24"/>
      <c r="AX4126" s="24"/>
      <c r="AY4126" s="208">
        <v>16.681000000000001</v>
      </c>
      <c r="AZ4126" s="208">
        <v>6.415</v>
      </c>
      <c r="BA4126" s="208">
        <v>12.688000000000001</v>
      </c>
      <c r="BB4126" s="21">
        <f t="shared" si="464"/>
        <v>108.315</v>
      </c>
      <c r="BC4126" s="21"/>
      <c r="BD4126" s="22">
        <f t="shared" si="465"/>
        <v>145.58467741935485</v>
      </c>
      <c r="BE4126" s="21"/>
      <c r="BG4126" s="10"/>
      <c r="BH4126" s="21">
        <f t="shared" si="462"/>
        <v>0</v>
      </c>
      <c r="BI4126" s="22">
        <f t="shared" si="462"/>
        <v>0.10831499999999999</v>
      </c>
      <c r="BJ4126" s="21"/>
      <c r="BK4126" s="21">
        <v>0</v>
      </c>
      <c r="BL4126" s="22">
        <v>0.32494499999999998</v>
      </c>
      <c r="BM4126" s="21"/>
      <c r="BN4126" s="21">
        <f t="shared" si="463"/>
        <v>0</v>
      </c>
      <c r="BO4126" s="22">
        <f t="shared" si="463"/>
        <v>1.2997799999999999</v>
      </c>
      <c r="BP4126" s="21">
        <f t="shared" si="463"/>
        <v>0</v>
      </c>
    </row>
    <row r="4127" spans="1:68" ht="11.1" hidden="1" customHeight="1" outlineLevel="2" x14ac:dyDescent="0.2">
      <c r="A4127" s="10"/>
      <c r="B4127" s="18"/>
      <c r="C4127" s="18"/>
      <c r="D4127" s="18"/>
      <c r="E4127" s="23" t="s">
        <v>3573</v>
      </c>
      <c r="F4127" s="208">
        <v>0.75</v>
      </c>
      <c r="G4127" s="208">
        <v>0.69399999999999995</v>
      </c>
      <c r="H4127" s="208">
        <v>0.64200000000000002</v>
      </c>
      <c r="I4127" s="239">
        <v>0.82899999999999996</v>
      </c>
      <c r="J4127" s="239"/>
      <c r="K4127" s="208">
        <v>0.58099999999999996</v>
      </c>
      <c r="L4127" s="24"/>
      <c r="M4127" s="208">
        <v>0.72899999999999998</v>
      </c>
      <c r="N4127" s="208">
        <v>0.437</v>
      </c>
      <c r="O4127" s="208">
        <v>0.6</v>
      </c>
      <c r="P4127" s="208">
        <v>1.06</v>
      </c>
      <c r="Q4127" s="208">
        <v>0.89300000000000002</v>
      </c>
      <c r="R4127" s="208">
        <v>0.997</v>
      </c>
      <c r="S4127" s="208">
        <v>0.71599999999999997</v>
      </c>
      <c r="T4127" s="208">
        <v>0.86199999999999999</v>
      </c>
      <c r="U4127" s="208">
        <v>0.82299999999999995</v>
      </c>
      <c r="V4127" s="208">
        <v>0.874</v>
      </c>
      <c r="W4127" s="208">
        <v>0.73199999999999998</v>
      </c>
      <c r="X4127" s="208">
        <v>0.82499999999999996</v>
      </c>
      <c r="Y4127" s="208">
        <v>0.63100000000000001</v>
      </c>
      <c r="Z4127" s="208">
        <v>0.64100000000000001</v>
      </c>
      <c r="AA4127" s="208">
        <v>0.71799999999999997</v>
      </c>
      <c r="AB4127" s="208">
        <v>0.91900000000000004</v>
      </c>
      <c r="AC4127" s="208">
        <v>0.96399999999999997</v>
      </c>
      <c r="AD4127" s="208">
        <v>0.93400000000000005</v>
      </c>
      <c r="AE4127" s="208">
        <v>0.69099999999999995</v>
      </c>
      <c r="AF4127" s="208">
        <v>0.874</v>
      </c>
      <c r="AG4127" s="208">
        <v>0.88200000000000001</v>
      </c>
      <c r="AH4127" s="208">
        <v>0.97799999999999998</v>
      </c>
      <c r="AI4127" s="208">
        <v>0.89900000000000002</v>
      </c>
      <c r="AJ4127" s="208">
        <v>0.82199999999999995</v>
      </c>
      <c r="AK4127" s="208">
        <v>0.59099999999999997</v>
      </c>
      <c r="AL4127" s="208">
        <v>0.35</v>
      </c>
      <c r="AM4127" s="208">
        <v>0.82799999999999996</v>
      </c>
      <c r="AN4127" s="208">
        <v>0.23</v>
      </c>
      <c r="AO4127" s="208">
        <v>0.33200000000000002</v>
      </c>
      <c r="AP4127" s="208">
        <v>0.51300000000000001</v>
      </c>
      <c r="AQ4127" s="208">
        <v>0.41</v>
      </c>
      <c r="AR4127" s="208">
        <v>0.59</v>
      </c>
      <c r="AS4127" s="208">
        <v>0.54600000000000004</v>
      </c>
      <c r="AT4127" s="208">
        <v>0.71299999999999997</v>
      </c>
      <c r="AU4127" s="208">
        <v>0.58299999999999996</v>
      </c>
      <c r="AV4127" s="208">
        <v>0.377</v>
      </c>
      <c r="AW4127" s="208">
        <v>0.41099999999999998</v>
      </c>
      <c r="AX4127" s="208">
        <v>0.433</v>
      </c>
      <c r="AY4127" s="208">
        <v>0.55500000000000005</v>
      </c>
      <c r="AZ4127" s="208">
        <v>0.40100000000000002</v>
      </c>
      <c r="BA4127" s="208">
        <v>0.51400000000000001</v>
      </c>
      <c r="BB4127" s="21">
        <f t="shared" si="464"/>
        <v>1.06</v>
      </c>
      <c r="BC4127" s="21"/>
      <c r="BD4127" s="22">
        <f t="shared" si="465"/>
        <v>1.424731182795699</v>
      </c>
      <c r="BE4127" s="21"/>
      <c r="BG4127" s="10"/>
      <c r="BH4127" s="21">
        <f t="shared" si="462"/>
        <v>0</v>
      </c>
      <c r="BI4127" s="22">
        <f t="shared" si="462"/>
        <v>1.06E-3</v>
      </c>
      <c r="BJ4127" s="21"/>
      <c r="BK4127" s="21">
        <v>0</v>
      </c>
      <c r="BL4127" s="22">
        <v>3.1799999999999997E-3</v>
      </c>
      <c r="BM4127" s="21"/>
      <c r="BN4127" s="21">
        <f t="shared" si="463"/>
        <v>0</v>
      </c>
      <c r="BO4127" s="22">
        <f t="shared" si="463"/>
        <v>1.2719999999999999E-2</v>
      </c>
      <c r="BP4127" s="21">
        <f t="shared" si="463"/>
        <v>0</v>
      </c>
    </row>
    <row r="4128" spans="1:68" ht="11.1" hidden="1" customHeight="1" outlineLevel="1" collapsed="1" x14ac:dyDescent="0.2">
      <c r="A4128" s="10"/>
      <c r="B4128" s="18"/>
      <c r="C4128" s="18"/>
      <c r="D4128" s="18"/>
      <c r="E4128" s="19" t="s">
        <v>3574</v>
      </c>
      <c r="F4128" s="209">
        <v>3.097</v>
      </c>
      <c r="G4128" s="20"/>
      <c r="H4128" s="209">
        <v>4.3819999999999997</v>
      </c>
      <c r="I4128" s="240">
        <v>1.22</v>
      </c>
      <c r="J4128" s="240"/>
      <c r="K4128" s="20"/>
      <c r="L4128" s="20"/>
      <c r="M4128" s="20"/>
      <c r="N4128" s="20"/>
      <c r="O4128" s="20"/>
      <c r="P4128" s="209">
        <v>2.0699999999999998</v>
      </c>
      <c r="Q4128" s="209">
        <v>2.234</v>
      </c>
      <c r="R4128" s="209">
        <v>2.84</v>
      </c>
      <c r="S4128" s="209">
        <v>2.048</v>
      </c>
      <c r="T4128" s="209">
        <v>4.8680000000000003</v>
      </c>
      <c r="U4128" s="209">
        <v>1.85</v>
      </c>
      <c r="V4128" s="209">
        <v>0.625</v>
      </c>
      <c r="W4128" s="20"/>
      <c r="X4128" s="20"/>
      <c r="Y4128" s="20"/>
      <c r="Z4128" s="20"/>
      <c r="AA4128" s="20"/>
      <c r="AB4128" s="209">
        <v>1.8129999999999999</v>
      </c>
      <c r="AC4128" s="209">
        <v>2.1379999999999999</v>
      </c>
      <c r="AD4128" s="209">
        <v>3.0009999999999999</v>
      </c>
      <c r="AE4128" s="209">
        <v>3.5960000000000001</v>
      </c>
      <c r="AF4128" s="209">
        <v>2.69</v>
      </c>
      <c r="AG4128" s="209">
        <v>1.427</v>
      </c>
      <c r="AH4128" s="209">
        <v>0.85299999999999998</v>
      </c>
      <c r="AI4128" s="209">
        <v>0.33700000000000002</v>
      </c>
      <c r="AJ4128" s="20"/>
      <c r="AK4128" s="20"/>
      <c r="AL4128" s="20"/>
      <c r="AM4128" s="20"/>
      <c r="AN4128" s="209">
        <v>1.6759999999999999</v>
      </c>
      <c r="AO4128" s="209">
        <v>3.9249999999999998</v>
      </c>
      <c r="AP4128" s="209">
        <v>2.3149999999999999</v>
      </c>
      <c r="AQ4128" s="209">
        <v>4.2329999999999997</v>
      </c>
      <c r="AR4128" s="209">
        <v>1.7809999999999999</v>
      </c>
      <c r="AS4128" s="209">
        <v>0.8</v>
      </c>
      <c r="AT4128" s="209">
        <v>3.0110000000000001</v>
      </c>
      <c r="AU4128" s="209">
        <v>0.53700000000000003</v>
      </c>
      <c r="AV4128" s="20"/>
      <c r="AW4128" s="20"/>
      <c r="AX4128" s="20"/>
      <c r="AY4128" s="20"/>
      <c r="AZ4128" s="209">
        <v>1.331</v>
      </c>
      <c r="BA4128" s="209">
        <v>2</v>
      </c>
      <c r="BB4128" s="21">
        <f t="shared" si="464"/>
        <v>4.8680000000000003</v>
      </c>
      <c r="BC4128" s="21">
        <f>BF4128</f>
        <v>10.5</v>
      </c>
      <c r="BD4128" s="22">
        <f t="shared" si="465"/>
        <v>6.5430107526881729</v>
      </c>
      <c r="BE4128" s="21">
        <f>BC4128-BD4128</f>
        <v>3.9569892473118271</v>
      </c>
      <c r="BF4128" s="2">
        <v>10.5</v>
      </c>
      <c r="BG4128" s="10">
        <v>6</v>
      </c>
      <c r="BH4128" s="21">
        <f t="shared" si="462"/>
        <v>7.8120000000000004E-3</v>
      </c>
      <c r="BI4128" s="22">
        <f t="shared" si="462"/>
        <v>4.8680000000000008E-3</v>
      </c>
      <c r="BJ4128" s="21">
        <f>BH4128-BI4128</f>
        <v>2.9439999999999996E-3</v>
      </c>
      <c r="BK4128" s="21">
        <v>2.3436000000000002E-2</v>
      </c>
      <c r="BL4128" s="22">
        <v>1.4604000000000002E-2</v>
      </c>
      <c r="BM4128" s="21">
        <v>8.8319999999999996E-3</v>
      </c>
      <c r="BN4128" s="21">
        <f t="shared" si="463"/>
        <v>9.3744000000000008E-2</v>
      </c>
      <c r="BO4128" s="22">
        <f t="shared" si="463"/>
        <v>5.841600000000001E-2</v>
      </c>
      <c r="BP4128" s="21">
        <f t="shared" si="463"/>
        <v>3.5327999999999998E-2</v>
      </c>
    </row>
    <row r="4129" spans="1:68" ht="11.1" hidden="1" customHeight="1" outlineLevel="2" x14ac:dyDescent="0.2">
      <c r="A4129" s="10"/>
      <c r="B4129" s="18"/>
      <c r="C4129" s="18"/>
      <c r="D4129" s="18"/>
      <c r="E4129" s="23" t="s">
        <v>3575</v>
      </c>
      <c r="F4129" s="208">
        <v>3.097</v>
      </c>
      <c r="G4129" s="24"/>
      <c r="H4129" s="208">
        <v>4.3819999999999997</v>
      </c>
      <c r="I4129" s="239">
        <v>1.22</v>
      </c>
      <c r="J4129" s="239"/>
      <c r="K4129" s="24"/>
      <c r="L4129" s="24"/>
      <c r="M4129" s="24"/>
      <c r="N4129" s="24"/>
      <c r="O4129" s="24"/>
      <c r="P4129" s="208">
        <v>2.0699999999999998</v>
      </c>
      <c r="Q4129" s="208">
        <v>2.234</v>
      </c>
      <c r="R4129" s="208">
        <v>2.84</v>
      </c>
      <c r="S4129" s="208">
        <v>2.048</v>
      </c>
      <c r="T4129" s="208">
        <v>4.8680000000000003</v>
      </c>
      <c r="U4129" s="208">
        <v>1.85</v>
      </c>
      <c r="V4129" s="208">
        <v>0.625</v>
      </c>
      <c r="W4129" s="24"/>
      <c r="X4129" s="24"/>
      <c r="Y4129" s="24"/>
      <c r="Z4129" s="24"/>
      <c r="AA4129" s="24"/>
      <c r="AB4129" s="208">
        <v>1.8129999999999999</v>
      </c>
      <c r="AC4129" s="208">
        <v>2.1379999999999999</v>
      </c>
      <c r="AD4129" s="208">
        <v>3.0009999999999999</v>
      </c>
      <c r="AE4129" s="208">
        <v>3.5960000000000001</v>
      </c>
      <c r="AF4129" s="208">
        <v>2.69</v>
      </c>
      <c r="AG4129" s="208">
        <v>1.427</v>
      </c>
      <c r="AH4129" s="208">
        <v>0.85299999999999998</v>
      </c>
      <c r="AI4129" s="208">
        <v>0.33700000000000002</v>
      </c>
      <c r="AJ4129" s="24"/>
      <c r="AK4129" s="24"/>
      <c r="AL4129" s="24"/>
      <c r="AM4129" s="24"/>
      <c r="AN4129" s="208">
        <v>1.6759999999999999</v>
      </c>
      <c r="AO4129" s="208">
        <v>3.9249999999999998</v>
      </c>
      <c r="AP4129" s="208">
        <v>2.3149999999999999</v>
      </c>
      <c r="AQ4129" s="208">
        <v>4.2329999999999997</v>
      </c>
      <c r="AR4129" s="208">
        <v>1.7809999999999999</v>
      </c>
      <c r="AS4129" s="208">
        <v>0.8</v>
      </c>
      <c r="AT4129" s="208">
        <v>3.0110000000000001</v>
      </c>
      <c r="AU4129" s="208">
        <v>0.53700000000000003</v>
      </c>
      <c r="AV4129" s="24"/>
      <c r="AW4129" s="24"/>
      <c r="AX4129" s="24"/>
      <c r="AY4129" s="24"/>
      <c r="AZ4129" s="208">
        <v>1.331</v>
      </c>
      <c r="BA4129" s="208">
        <v>2</v>
      </c>
      <c r="BB4129" s="21">
        <f t="shared" si="464"/>
        <v>4.8680000000000003</v>
      </c>
      <c r="BC4129" s="21"/>
      <c r="BD4129" s="22">
        <f t="shared" si="465"/>
        <v>6.5430107526881729</v>
      </c>
      <c r="BE4129" s="21"/>
      <c r="BG4129" s="10"/>
      <c r="BH4129" s="21">
        <f t="shared" si="462"/>
        <v>0</v>
      </c>
      <c r="BI4129" s="22">
        <f t="shared" si="462"/>
        <v>4.8680000000000008E-3</v>
      </c>
      <c r="BJ4129" s="21"/>
      <c r="BK4129" s="21">
        <v>0</v>
      </c>
      <c r="BL4129" s="22">
        <v>1.4604000000000002E-2</v>
      </c>
      <c r="BM4129" s="21"/>
      <c r="BN4129" s="21">
        <f t="shared" si="463"/>
        <v>0</v>
      </c>
      <c r="BO4129" s="22">
        <f t="shared" si="463"/>
        <v>5.841600000000001E-2</v>
      </c>
      <c r="BP4129" s="21">
        <f t="shared" si="463"/>
        <v>0</v>
      </c>
    </row>
    <row r="4130" spans="1:68" ht="11.1" hidden="1" customHeight="1" outlineLevel="1" collapsed="1" x14ac:dyDescent="0.2">
      <c r="A4130" s="10"/>
      <c r="B4130" s="18"/>
      <c r="C4130" s="18"/>
      <c r="D4130" s="18"/>
      <c r="E4130" s="19" t="s">
        <v>3576</v>
      </c>
      <c r="F4130" s="209">
        <v>3.153</v>
      </c>
      <c r="G4130" s="209">
        <v>2.0190000000000001</v>
      </c>
      <c r="H4130" s="209">
        <v>1.9159999999999999</v>
      </c>
      <c r="I4130" s="240">
        <v>0.5</v>
      </c>
      <c r="J4130" s="240"/>
      <c r="K4130" s="20"/>
      <c r="L4130" s="209">
        <v>1.081</v>
      </c>
      <c r="M4130" s="20"/>
      <c r="N4130" s="20"/>
      <c r="O4130" s="20"/>
      <c r="P4130" s="209">
        <v>1.048</v>
      </c>
      <c r="Q4130" s="209">
        <v>2.62</v>
      </c>
      <c r="R4130" s="209">
        <v>2.331</v>
      </c>
      <c r="S4130" s="209">
        <v>2.3319999999999999</v>
      </c>
      <c r="T4130" s="209">
        <v>2.1419999999999999</v>
      </c>
      <c r="U4130" s="209">
        <v>1.244</v>
      </c>
      <c r="V4130" s="20"/>
      <c r="W4130" s="209">
        <v>0.42099999999999999</v>
      </c>
      <c r="X4130" s="20"/>
      <c r="Y4130" s="20"/>
      <c r="Z4130" s="20"/>
      <c r="AA4130" s="20"/>
      <c r="AB4130" s="20"/>
      <c r="AC4130" s="209">
        <v>2.395</v>
      </c>
      <c r="AD4130" s="209">
        <v>2.5259999999999998</v>
      </c>
      <c r="AE4130" s="209">
        <v>2.2759999999999998</v>
      </c>
      <c r="AF4130" s="209">
        <v>1.7090000000000001</v>
      </c>
      <c r="AG4130" s="209">
        <v>1</v>
      </c>
      <c r="AH4130" s="20"/>
      <c r="AI4130" s="20"/>
      <c r="AJ4130" s="20"/>
      <c r="AK4130" s="20"/>
      <c r="AL4130" s="20"/>
      <c r="AM4130" s="20"/>
      <c r="AN4130" s="209">
        <v>0.71099999999999997</v>
      </c>
      <c r="AO4130" s="209">
        <v>1.5880000000000001</v>
      </c>
      <c r="AP4130" s="209">
        <v>2.577</v>
      </c>
      <c r="AQ4130" s="209">
        <v>2.899</v>
      </c>
      <c r="AR4130" s="209">
        <v>2.1190000000000002</v>
      </c>
      <c r="AS4130" s="209">
        <v>0.3</v>
      </c>
      <c r="AT4130" s="209">
        <v>0.13</v>
      </c>
      <c r="AU4130" s="209">
        <v>1.079</v>
      </c>
      <c r="AV4130" s="20"/>
      <c r="AW4130" s="20"/>
      <c r="AX4130" s="20"/>
      <c r="AY4130" s="20"/>
      <c r="AZ4130" s="209">
        <v>0.63500000000000001</v>
      </c>
      <c r="BA4130" s="209">
        <v>2</v>
      </c>
      <c r="BB4130" s="21">
        <f t="shared" si="464"/>
        <v>3.153</v>
      </c>
      <c r="BC4130" s="21">
        <f>BD4130</f>
        <v>4.237903225806452</v>
      </c>
      <c r="BD4130" s="22">
        <f t="shared" si="465"/>
        <v>4.237903225806452</v>
      </c>
      <c r="BE4130" s="21">
        <f>BC4130-BD4130</f>
        <v>0</v>
      </c>
      <c r="BF4130" s="2">
        <v>3.71</v>
      </c>
      <c r="BG4130" s="10">
        <v>6</v>
      </c>
      <c r="BH4130" s="21">
        <f t="shared" si="462"/>
        <v>3.1530000000000004E-3</v>
      </c>
      <c r="BI4130" s="22">
        <f t="shared" si="462"/>
        <v>3.1530000000000004E-3</v>
      </c>
      <c r="BJ4130" s="21">
        <f>BH4130-BI4130</f>
        <v>0</v>
      </c>
      <c r="BK4130" s="21">
        <v>9.4590000000000021E-3</v>
      </c>
      <c r="BL4130" s="22">
        <v>9.4590000000000021E-3</v>
      </c>
      <c r="BM4130" s="21">
        <v>0</v>
      </c>
      <c r="BN4130" s="21">
        <f t="shared" si="463"/>
        <v>3.7836000000000009E-2</v>
      </c>
      <c r="BO4130" s="22">
        <f t="shared" si="463"/>
        <v>3.7836000000000009E-2</v>
      </c>
      <c r="BP4130" s="21">
        <f t="shared" si="463"/>
        <v>0</v>
      </c>
    </row>
    <row r="4131" spans="1:68" ht="11.1" hidden="1" customHeight="1" outlineLevel="2" x14ac:dyDescent="0.2">
      <c r="A4131" s="10"/>
      <c r="B4131" s="18"/>
      <c r="C4131" s="18"/>
      <c r="D4131" s="18"/>
      <c r="E4131" s="23" t="s">
        <v>3577</v>
      </c>
      <c r="F4131" s="208">
        <v>3.153</v>
      </c>
      <c r="G4131" s="208">
        <v>2.0190000000000001</v>
      </c>
      <c r="H4131" s="208">
        <v>1.9159999999999999</v>
      </c>
      <c r="I4131" s="239">
        <v>0.5</v>
      </c>
      <c r="J4131" s="239"/>
      <c r="K4131" s="24"/>
      <c r="L4131" s="208">
        <v>1.081</v>
      </c>
      <c r="M4131" s="24"/>
      <c r="N4131" s="24"/>
      <c r="O4131" s="24"/>
      <c r="P4131" s="208">
        <v>1.048</v>
      </c>
      <c r="Q4131" s="208">
        <v>2.62</v>
      </c>
      <c r="R4131" s="208">
        <v>2.331</v>
      </c>
      <c r="S4131" s="208">
        <v>2.3319999999999999</v>
      </c>
      <c r="T4131" s="208">
        <v>2.1419999999999999</v>
      </c>
      <c r="U4131" s="208">
        <v>1.244</v>
      </c>
      <c r="V4131" s="24"/>
      <c r="W4131" s="208">
        <v>0.42099999999999999</v>
      </c>
      <c r="X4131" s="24"/>
      <c r="Y4131" s="24"/>
      <c r="Z4131" s="24"/>
      <c r="AA4131" s="24"/>
      <c r="AB4131" s="24"/>
      <c r="AC4131" s="208">
        <v>2.395</v>
      </c>
      <c r="AD4131" s="208">
        <v>2.5259999999999998</v>
      </c>
      <c r="AE4131" s="208">
        <v>2.2759999999999998</v>
      </c>
      <c r="AF4131" s="208">
        <v>1.7090000000000001</v>
      </c>
      <c r="AG4131" s="208">
        <v>1</v>
      </c>
      <c r="AH4131" s="24"/>
      <c r="AI4131" s="24"/>
      <c r="AJ4131" s="24"/>
      <c r="AK4131" s="24"/>
      <c r="AL4131" s="24"/>
      <c r="AM4131" s="24"/>
      <c r="AN4131" s="208">
        <v>0.71099999999999997</v>
      </c>
      <c r="AO4131" s="208">
        <v>1.5880000000000001</v>
      </c>
      <c r="AP4131" s="208">
        <v>2.577</v>
      </c>
      <c r="AQ4131" s="208">
        <v>2.899</v>
      </c>
      <c r="AR4131" s="208">
        <v>2.1190000000000002</v>
      </c>
      <c r="AS4131" s="208">
        <v>0.3</v>
      </c>
      <c r="AT4131" s="208">
        <v>0.13</v>
      </c>
      <c r="AU4131" s="208">
        <v>1.079</v>
      </c>
      <c r="AV4131" s="24"/>
      <c r="AW4131" s="24"/>
      <c r="AX4131" s="24"/>
      <c r="AY4131" s="24"/>
      <c r="AZ4131" s="208">
        <v>0.63500000000000001</v>
      </c>
      <c r="BA4131" s="208">
        <v>2</v>
      </c>
      <c r="BB4131" s="21">
        <f t="shared" si="464"/>
        <v>3.153</v>
      </c>
      <c r="BC4131" s="21"/>
      <c r="BD4131" s="22">
        <f t="shared" si="465"/>
        <v>4.237903225806452</v>
      </c>
      <c r="BE4131" s="21"/>
      <c r="BG4131" s="10"/>
      <c r="BH4131" s="21">
        <f t="shared" si="462"/>
        <v>0</v>
      </c>
      <c r="BI4131" s="22">
        <f t="shared" si="462"/>
        <v>3.1530000000000004E-3</v>
      </c>
      <c r="BJ4131" s="21"/>
      <c r="BK4131" s="21">
        <v>0</v>
      </c>
      <c r="BL4131" s="22">
        <v>9.4590000000000021E-3</v>
      </c>
      <c r="BM4131" s="21"/>
      <c r="BN4131" s="21">
        <f t="shared" si="463"/>
        <v>0</v>
      </c>
      <c r="BO4131" s="22">
        <f t="shared" si="463"/>
        <v>3.7836000000000009E-2</v>
      </c>
      <c r="BP4131" s="21">
        <f t="shared" si="463"/>
        <v>0</v>
      </c>
    </row>
    <row r="4132" spans="1:68" ht="11.1" customHeight="1" outlineLevel="1" collapsed="1" x14ac:dyDescent="0.2">
      <c r="A4132" s="10"/>
      <c r="B4132" s="18"/>
      <c r="C4132" s="18"/>
      <c r="D4132" s="18"/>
      <c r="E4132" s="19" t="s">
        <v>3578</v>
      </c>
      <c r="F4132" s="20"/>
      <c r="G4132" s="20"/>
      <c r="H4132" s="20"/>
      <c r="I4132" s="20"/>
      <c r="J4132" s="20"/>
      <c r="K4132" s="20"/>
      <c r="L4132" s="20"/>
      <c r="M4132" s="20"/>
      <c r="N4132" s="20"/>
      <c r="O4132" s="20"/>
      <c r="P4132" s="20"/>
      <c r="Q4132" s="20"/>
      <c r="R4132" s="20"/>
      <c r="S4132" s="20"/>
      <c r="T4132" s="20"/>
      <c r="U4132" s="20"/>
      <c r="V4132" s="20"/>
      <c r="W4132" s="20"/>
      <c r="X4132" s="20"/>
      <c r="Y4132" s="20"/>
      <c r="Z4132" s="20"/>
      <c r="AA4132" s="20"/>
      <c r="AB4132" s="20"/>
      <c r="AC4132" s="20"/>
      <c r="AD4132" s="20"/>
      <c r="AE4132" s="20"/>
      <c r="AF4132" s="20"/>
      <c r="AG4132" s="20"/>
      <c r="AH4132" s="20"/>
      <c r="AI4132" s="20"/>
      <c r="AJ4132" s="20"/>
      <c r="AK4132" s="20"/>
      <c r="AL4132" s="20"/>
      <c r="AM4132" s="20"/>
      <c r="AN4132" s="20"/>
      <c r="AO4132" s="209">
        <v>1.125</v>
      </c>
      <c r="AP4132" s="209">
        <v>0.44900000000000001</v>
      </c>
      <c r="AQ4132" s="209">
        <v>0.38800000000000001</v>
      </c>
      <c r="AR4132" s="209">
        <v>0.48099999999999998</v>
      </c>
      <c r="AS4132" s="209">
        <v>0.45300000000000001</v>
      </c>
      <c r="AT4132" s="20"/>
      <c r="AU4132" s="20"/>
      <c r="AV4132" s="20"/>
      <c r="AW4132" s="20"/>
      <c r="AX4132" s="20"/>
      <c r="AY4132" s="20"/>
      <c r="AZ4132" s="20"/>
      <c r="BA4132" s="20"/>
      <c r="BB4132" s="21">
        <f t="shared" si="464"/>
        <v>1.125</v>
      </c>
      <c r="BC4132" s="21">
        <f>BD4132</f>
        <v>1.5120967741935485</v>
      </c>
      <c r="BD4132" s="22">
        <f t="shared" si="465"/>
        <v>1.5120967741935485</v>
      </c>
      <c r="BE4132" s="21">
        <f>BC4132-BD4132</f>
        <v>0</v>
      </c>
      <c r="BF4132" s="2">
        <v>0.51300000000000001</v>
      </c>
      <c r="BG4132" s="10">
        <v>7</v>
      </c>
      <c r="BH4132" s="21">
        <f t="shared" si="462"/>
        <v>1.1250000000000001E-3</v>
      </c>
      <c r="BI4132" s="22">
        <f t="shared" si="462"/>
        <v>1.1250000000000001E-3</v>
      </c>
      <c r="BJ4132" s="21">
        <f>BH4132-BI4132</f>
        <v>0</v>
      </c>
      <c r="BK4132" s="21">
        <v>3.3750000000000004E-3</v>
      </c>
      <c r="BL4132" s="22">
        <v>3.3750000000000004E-3</v>
      </c>
      <c r="BM4132" s="21">
        <v>0</v>
      </c>
      <c r="BN4132" s="21">
        <f t="shared" si="463"/>
        <v>1.3500000000000002E-2</v>
      </c>
      <c r="BO4132" s="22">
        <f t="shared" si="463"/>
        <v>1.3500000000000002E-2</v>
      </c>
      <c r="BP4132" s="21">
        <f t="shared" si="463"/>
        <v>0</v>
      </c>
    </row>
    <row r="4133" spans="1:68" ht="11.1" hidden="1" customHeight="1" outlineLevel="2" x14ac:dyDescent="0.2">
      <c r="A4133" s="10"/>
      <c r="B4133" s="18"/>
      <c r="C4133" s="18"/>
      <c r="D4133" s="18"/>
      <c r="E4133" s="23" t="s">
        <v>3579</v>
      </c>
      <c r="F4133" s="24"/>
      <c r="G4133" s="24"/>
      <c r="H4133" s="24"/>
      <c r="I4133" s="24"/>
      <c r="J4133" s="24"/>
      <c r="K4133" s="24"/>
      <c r="L4133" s="24"/>
      <c r="M4133" s="24"/>
      <c r="N4133" s="24"/>
      <c r="O4133" s="24"/>
      <c r="P4133" s="24"/>
      <c r="Q4133" s="24"/>
      <c r="R4133" s="24"/>
      <c r="S4133" s="24"/>
      <c r="T4133" s="24"/>
      <c r="U4133" s="24"/>
      <c r="V4133" s="24"/>
      <c r="W4133" s="24"/>
      <c r="X4133" s="24"/>
      <c r="Y4133" s="24"/>
      <c r="Z4133" s="24"/>
      <c r="AA4133" s="24"/>
      <c r="AB4133" s="24"/>
      <c r="AC4133" s="24"/>
      <c r="AD4133" s="24"/>
      <c r="AE4133" s="24"/>
      <c r="AF4133" s="24"/>
      <c r="AG4133" s="24"/>
      <c r="AH4133" s="24"/>
      <c r="AI4133" s="24"/>
      <c r="AJ4133" s="24"/>
      <c r="AK4133" s="24"/>
      <c r="AL4133" s="24"/>
      <c r="AM4133" s="24"/>
      <c r="AN4133" s="24"/>
      <c r="AO4133" s="208">
        <v>1.125</v>
      </c>
      <c r="AP4133" s="208">
        <v>0.44900000000000001</v>
      </c>
      <c r="AQ4133" s="208">
        <v>0.38800000000000001</v>
      </c>
      <c r="AR4133" s="208">
        <v>0.48099999999999998</v>
      </c>
      <c r="AS4133" s="208">
        <v>0.45300000000000001</v>
      </c>
      <c r="AT4133" s="24"/>
      <c r="AU4133" s="24"/>
      <c r="AV4133" s="24"/>
      <c r="AW4133" s="24"/>
      <c r="AX4133" s="24"/>
      <c r="AY4133" s="24"/>
      <c r="AZ4133" s="24"/>
      <c r="BA4133" s="24"/>
      <c r="BB4133" s="21">
        <f t="shared" si="464"/>
        <v>1.125</v>
      </c>
      <c r="BC4133" s="21"/>
      <c r="BD4133" s="22">
        <f t="shared" si="465"/>
        <v>1.5120967741935485</v>
      </c>
      <c r="BE4133" s="21"/>
      <c r="BG4133" s="10"/>
      <c r="BH4133" s="21">
        <f t="shared" si="462"/>
        <v>0</v>
      </c>
      <c r="BI4133" s="22">
        <f t="shared" si="462"/>
        <v>1.1250000000000001E-3</v>
      </c>
      <c r="BJ4133" s="21"/>
      <c r="BK4133" s="21">
        <v>0</v>
      </c>
      <c r="BL4133" s="22">
        <v>3.3750000000000004E-3</v>
      </c>
      <c r="BM4133" s="21"/>
      <c r="BN4133" s="21">
        <f t="shared" si="463"/>
        <v>0</v>
      </c>
      <c r="BO4133" s="22">
        <f t="shared" si="463"/>
        <v>1.3500000000000002E-2</v>
      </c>
      <c r="BP4133" s="21">
        <f t="shared" si="463"/>
        <v>0</v>
      </c>
    </row>
    <row r="4134" spans="1:68" ht="11.1" hidden="1" customHeight="1" outlineLevel="1" collapsed="1" x14ac:dyDescent="0.2">
      <c r="A4134" s="10"/>
      <c r="B4134" s="18"/>
      <c r="C4134" s="18"/>
      <c r="D4134" s="18"/>
      <c r="E4134" s="19" t="s">
        <v>3580</v>
      </c>
      <c r="F4134" s="20"/>
      <c r="G4134" s="20"/>
      <c r="H4134" s="20"/>
      <c r="I4134" s="20"/>
      <c r="J4134" s="20"/>
      <c r="K4134" s="20"/>
      <c r="L4134" s="20"/>
      <c r="M4134" s="20"/>
      <c r="N4134" s="20"/>
      <c r="O4134" s="20"/>
      <c r="P4134" s="20"/>
      <c r="Q4134" s="20"/>
      <c r="R4134" s="20"/>
      <c r="S4134" s="20"/>
      <c r="T4134" s="20"/>
      <c r="U4134" s="20"/>
      <c r="V4134" s="20"/>
      <c r="W4134" s="20"/>
      <c r="X4134" s="20"/>
      <c r="Y4134" s="20"/>
      <c r="Z4134" s="20"/>
      <c r="AA4134" s="20"/>
      <c r="AB4134" s="20"/>
      <c r="AC4134" s="20"/>
      <c r="AD4134" s="20"/>
      <c r="AE4134" s="20"/>
      <c r="AF4134" s="20"/>
      <c r="AG4134" s="20"/>
      <c r="AH4134" s="20"/>
      <c r="AI4134" s="20"/>
      <c r="AJ4134" s="20"/>
      <c r="AK4134" s="20"/>
      <c r="AL4134" s="20"/>
      <c r="AM4134" s="20"/>
      <c r="AN4134" s="20"/>
      <c r="AO4134" s="20"/>
      <c r="AP4134" s="20"/>
      <c r="AQ4134" s="20"/>
      <c r="AR4134" s="209">
        <v>1</v>
      </c>
      <c r="AS4134" s="209">
        <v>14.775</v>
      </c>
      <c r="AT4134" s="209">
        <v>1.236</v>
      </c>
      <c r="AU4134" s="209">
        <v>0.32300000000000001</v>
      </c>
      <c r="AV4134" s="20"/>
      <c r="AW4134" s="20"/>
      <c r="AX4134" s="20"/>
      <c r="AY4134" s="209">
        <v>0.37</v>
      </c>
      <c r="AZ4134" s="209">
        <v>3.1709999999999998</v>
      </c>
      <c r="BA4134" s="209">
        <v>1.4379999999999999</v>
      </c>
      <c r="BB4134" s="21">
        <f>BB4135+BB4136</f>
        <v>17.946000000000002</v>
      </c>
      <c r="BC4134" s="21">
        <f>BD4134</f>
        <v>24.120967741935488</v>
      </c>
      <c r="BD4134" s="22">
        <f t="shared" si="465"/>
        <v>24.120967741935488</v>
      </c>
      <c r="BE4134" s="21">
        <f>BC4134-BD4134</f>
        <v>0</v>
      </c>
      <c r="BF4134" s="2">
        <v>13</v>
      </c>
      <c r="BG4134" s="10">
        <v>6</v>
      </c>
      <c r="BH4134" s="21">
        <f t="shared" si="462"/>
        <v>1.7946000000000004E-2</v>
      </c>
      <c r="BI4134" s="22">
        <f t="shared" si="462"/>
        <v>1.7946000000000004E-2</v>
      </c>
      <c r="BJ4134" s="21">
        <f>BH4134-BI4134</f>
        <v>0</v>
      </c>
      <c r="BK4134" s="21">
        <v>5.3838000000000011E-2</v>
      </c>
      <c r="BL4134" s="22">
        <v>5.3838000000000011E-2</v>
      </c>
      <c r="BM4134" s="21">
        <v>0</v>
      </c>
      <c r="BN4134" s="21">
        <f t="shared" si="463"/>
        <v>0.21535200000000004</v>
      </c>
      <c r="BO4134" s="22">
        <f t="shared" si="463"/>
        <v>0.21535200000000004</v>
      </c>
      <c r="BP4134" s="21">
        <f t="shared" si="463"/>
        <v>0</v>
      </c>
    </row>
    <row r="4135" spans="1:68" ht="11.1" hidden="1" customHeight="1" outlineLevel="2" x14ac:dyDescent="0.2">
      <c r="A4135" s="10"/>
      <c r="B4135" s="18"/>
      <c r="C4135" s="18"/>
      <c r="D4135" s="18"/>
      <c r="E4135" s="23" t="s">
        <v>3581</v>
      </c>
      <c r="F4135" s="24"/>
      <c r="G4135" s="24"/>
      <c r="H4135" s="24"/>
      <c r="I4135" s="24"/>
      <c r="J4135" s="24"/>
      <c r="K4135" s="24"/>
      <c r="L4135" s="24"/>
      <c r="M4135" s="24"/>
      <c r="N4135" s="24"/>
      <c r="O4135" s="24"/>
      <c r="P4135" s="24"/>
      <c r="Q4135" s="24"/>
      <c r="R4135" s="24"/>
      <c r="S4135" s="24"/>
      <c r="T4135" s="24"/>
      <c r="U4135" s="24"/>
      <c r="V4135" s="24"/>
      <c r="W4135" s="24"/>
      <c r="X4135" s="24"/>
      <c r="Y4135" s="24"/>
      <c r="Z4135" s="24"/>
      <c r="AA4135" s="24"/>
      <c r="AB4135" s="24"/>
      <c r="AC4135" s="24"/>
      <c r="AD4135" s="24"/>
      <c r="AE4135" s="24"/>
      <c r="AF4135" s="24"/>
      <c r="AG4135" s="24"/>
      <c r="AH4135" s="24"/>
      <c r="AI4135" s="24"/>
      <c r="AJ4135" s="24"/>
      <c r="AK4135" s="24"/>
      <c r="AL4135" s="24"/>
      <c r="AM4135" s="24"/>
      <c r="AN4135" s="24"/>
      <c r="AO4135" s="24"/>
      <c r="AP4135" s="24"/>
      <c r="AQ4135" s="24"/>
      <c r="AR4135" s="208">
        <v>1</v>
      </c>
      <c r="AS4135" s="208">
        <v>14.775</v>
      </c>
      <c r="AT4135" s="208">
        <v>1.236</v>
      </c>
      <c r="AU4135" s="208">
        <v>0.32300000000000001</v>
      </c>
      <c r="AV4135" s="24"/>
      <c r="AW4135" s="24"/>
      <c r="AX4135" s="24"/>
      <c r="AY4135" s="208">
        <v>0.37</v>
      </c>
      <c r="AZ4135" s="24"/>
      <c r="BA4135" s="24"/>
      <c r="BB4135" s="21">
        <f t="shared" si="464"/>
        <v>14.775</v>
      </c>
      <c r="BC4135" s="21"/>
      <c r="BD4135" s="22">
        <f t="shared" si="465"/>
        <v>19.858870967741936</v>
      </c>
      <c r="BE4135" s="21"/>
      <c r="BG4135" s="10"/>
      <c r="BH4135" s="21">
        <f t="shared" si="462"/>
        <v>0</v>
      </c>
      <c r="BI4135" s="22">
        <f t="shared" si="462"/>
        <v>1.4775E-2</v>
      </c>
      <c r="BJ4135" s="21"/>
      <c r="BK4135" s="21">
        <v>0</v>
      </c>
      <c r="BL4135" s="22">
        <v>4.4325000000000003E-2</v>
      </c>
      <c r="BM4135" s="21"/>
      <c r="BN4135" s="21">
        <f t="shared" si="463"/>
        <v>0</v>
      </c>
      <c r="BO4135" s="22">
        <f t="shared" si="463"/>
        <v>0.17730000000000001</v>
      </c>
      <c r="BP4135" s="21">
        <f t="shared" si="463"/>
        <v>0</v>
      </c>
    </row>
    <row r="4136" spans="1:68" ht="11.1" hidden="1" customHeight="1" outlineLevel="2" x14ac:dyDescent="0.2">
      <c r="A4136" s="10"/>
      <c r="B4136" s="18"/>
      <c r="C4136" s="18"/>
      <c r="D4136" s="18"/>
      <c r="E4136" s="23" t="s">
        <v>3582</v>
      </c>
      <c r="F4136" s="24"/>
      <c r="G4136" s="24"/>
      <c r="H4136" s="24"/>
      <c r="I4136" s="24"/>
      <c r="J4136" s="24"/>
      <c r="K4136" s="24"/>
      <c r="L4136" s="24"/>
      <c r="M4136" s="24"/>
      <c r="N4136" s="24"/>
      <c r="O4136" s="24"/>
      <c r="P4136" s="24"/>
      <c r="Q4136" s="24"/>
      <c r="R4136" s="24"/>
      <c r="S4136" s="24"/>
      <c r="T4136" s="24"/>
      <c r="U4136" s="24"/>
      <c r="V4136" s="24"/>
      <c r="W4136" s="24"/>
      <c r="X4136" s="24"/>
      <c r="Y4136" s="24"/>
      <c r="Z4136" s="24"/>
      <c r="AA4136" s="24"/>
      <c r="AB4136" s="24"/>
      <c r="AC4136" s="24"/>
      <c r="AD4136" s="24"/>
      <c r="AE4136" s="24"/>
      <c r="AF4136" s="24"/>
      <c r="AG4136" s="24"/>
      <c r="AH4136" s="24"/>
      <c r="AI4136" s="24"/>
      <c r="AJ4136" s="24"/>
      <c r="AK4136" s="24"/>
      <c r="AL4136" s="24"/>
      <c r="AM4136" s="24"/>
      <c r="AN4136" s="24"/>
      <c r="AO4136" s="24"/>
      <c r="AP4136" s="24"/>
      <c r="AQ4136" s="24"/>
      <c r="AR4136" s="24"/>
      <c r="AS4136" s="24"/>
      <c r="AT4136" s="24"/>
      <c r="AU4136" s="24"/>
      <c r="AV4136" s="24"/>
      <c r="AW4136" s="24"/>
      <c r="AX4136" s="24"/>
      <c r="AY4136" s="24"/>
      <c r="AZ4136" s="208">
        <v>3.1709999999999998</v>
      </c>
      <c r="BA4136" s="208">
        <v>1.4379999999999999</v>
      </c>
      <c r="BB4136" s="21">
        <f t="shared" si="464"/>
        <v>3.1709999999999998</v>
      </c>
      <c r="BC4136" s="21"/>
      <c r="BD4136" s="22">
        <f t="shared" si="465"/>
        <v>4.2620967741935489</v>
      </c>
      <c r="BE4136" s="21"/>
      <c r="BG4136" s="10"/>
      <c r="BH4136" s="21">
        <f t="shared" si="462"/>
        <v>0</v>
      </c>
      <c r="BI4136" s="22">
        <f t="shared" si="462"/>
        <v>3.1710000000000006E-3</v>
      </c>
      <c r="BJ4136" s="21"/>
      <c r="BK4136" s="21">
        <v>0</v>
      </c>
      <c r="BL4136" s="22">
        <v>9.5130000000000024E-3</v>
      </c>
      <c r="BM4136" s="21"/>
      <c r="BN4136" s="21">
        <f t="shared" si="463"/>
        <v>0</v>
      </c>
      <c r="BO4136" s="22">
        <f t="shared" si="463"/>
        <v>3.8052000000000009E-2</v>
      </c>
      <c r="BP4136" s="21">
        <f t="shared" si="463"/>
        <v>0</v>
      </c>
    </row>
    <row r="4137" spans="1:68" ht="11.1" hidden="1" customHeight="1" outlineLevel="1" collapsed="1" x14ac:dyDescent="0.2">
      <c r="A4137" s="10"/>
      <c r="B4137" s="18"/>
      <c r="C4137" s="18"/>
      <c r="D4137" s="18"/>
      <c r="E4137" s="19" t="s">
        <v>3583</v>
      </c>
      <c r="F4137" s="20"/>
      <c r="G4137" s="20"/>
      <c r="H4137" s="20"/>
      <c r="I4137" s="20"/>
      <c r="J4137" s="20"/>
      <c r="K4137" s="20"/>
      <c r="L4137" s="20"/>
      <c r="M4137" s="20"/>
      <c r="N4137" s="20"/>
      <c r="O4137" s="20"/>
      <c r="P4137" s="20"/>
      <c r="Q4137" s="20"/>
      <c r="R4137" s="20"/>
      <c r="S4137" s="20"/>
      <c r="T4137" s="20"/>
      <c r="U4137" s="20"/>
      <c r="V4137" s="20"/>
      <c r="W4137" s="20"/>
      <c r="X4137" s="20"/>
      <c r="Y4137" s="20"/>
      <c r="Z4137" s="20"/>
      <c r="AA4137" s="20"/>
      <c r="AB4137" s="20"/>
      <c r="AC4137" s="20"/>
      <c r="AD4137" s="20"/>
      <c r="AE4137" s="20"/>
      <c r="AF4137" s="20"/>
      <c r="AG4137" s="20"/>
      <c r="AH4137" s="20"/>
      <c r="AI4137" s="20"/>
      <c r="AJ4137" s="20"/>
      <c r="AK4137" s="20"/>
      <c r="AL4137" s="20"/>
      <c r="AM4137" s="20"/>
      <c r="AN4137" s="20"/>
      <c r="AO4137" s="209">
        <v>3.653</v>
      </c>
      <c r="AP4137" s="209">
        <v>3.9550000000000001</v>
      </c>
      <c r="AQ4137" s="209">
        <v>4.2039999999999997</v>
      </c>
      <c r="AR4137" s="209">
        <v>3.931</v>
      </c>
      <c r="AS4137" s="209">
        <v>2.4529999999999998</v>
      </c>
      <c r="AT4137" s="209">
        <v>1.18</v>
      </c>
      <c r="AU4137" s="209">
        <v>0.318</v>
      </c>
      <c r="AV4137" s="20"/>
      <c r="AW4137" s="20"/>
      <c r="AX4137" s="20"/>
      <c r="AY4137" s="20"/>
      <c r="AZ4137" s="209">
        <v>1.262</v>
      </c>
      <c r="BA4137" s="209">
        <v>2.2869999999999999</v>
      </c>
      <c r="BB4137" s="21">
        <f t="shared" si="464"/>
        <v>4.2039999999999997</v>
      </c>
      <c r="BC4137" s="21">
        <f>BF4137</f>
        <v>11</v>
      </c>
      <c r="BD4137" s="22">
        <f t="shared" si="465"/>
        <v>5.650537634408602</v>
      </c>
      <c r="BE4137" s="21">
        <f>BC4137-BD4137</f>
        <v>5.349462365591398</v>
      </c>
      <c r="BF4137" s="2">
        <v>11</v>
      </c>
      <c r="BG4137" s="10">
        <v>6</v>
      </c>
      <c r="BH4137" s="21">
        <f t="shared" si="462"/>
        <v>8.1840000000000003E-3</v>
      </c>
      <c r="BI4137" s="22">
        <f t="shared" si="462"/>
        <v>4.2040000000000003E-3</v>
      </c>
      <c r="BJ4137" s="21">
        <f>BH4137-BI4137</f>
        <v>3.98E-3</v>
      </c>
      <c r="BK4137" s="21">
        <v>2.4552000000000001E-2</v>
      </c>
      <c r="BL4137" s="22">
        <v>1.2612000000000002E-2</v>
      </c>
      <c r="BM4137" s="21">
        <v>1.1939999999999999E-2</v>
      </c>
      <c r="BN4137" s="21">
        <f t="shared" si="463"/>
        <v>9.8208000000000004E-2</v>
      </c>
      <c r="BO4137" s="22">
        <f t="shared" si="463"/>
        <v>5.0448000000000007E-2</v>
      </c>
      <c r="BP4137" s="21">
        <f t="shared" si="463"/>
        <v>4.7759999999999997E-2</v>
      </c>
    </row>
    <row r="4138" spans="1:68" ht="11.1" hidden="1" customHeight="1" outlineLevel="2" x14ac:dyDescent="0.2">
      <c r="A4138" s="10"/>
      <c r="B4138" s="18"/>
      <c r="C4138" s="18"/>
      <c r="D4138" s="18"/>
      <c r="E4138" s="23" t="s">
        <v>3584</v>
      </c>
      <c r="F4138" s="24"/>
      <c r="G4138" s="24"/>
      <c r="H4138" s="24"/>
      <c r="I4138" s="24"/>
      <c r="J4138" s="24"/>
      <c r="K4138" s="24"/>
      <c r="L4138" s="24"/>
      <c r="M4138" s="24"/>
      <c r="N4138" s="24"/>
      <c r="O4138" s="24"/>
      <c r="P4138" s="24"/>
      <c r="Q4138" s="24"/>
      <c r="R4138" s="24"/>
      <c r="S4138" s="24"/>
      <c r="T4138" s="24"/>
      <c r="U4138" s="24"/>
      <c r="V4138" s="24"/>
      <c r="W4138" s="24"/>
      <c r="X4138" s="24"/>
      <c r="Y4138" s="24"/>
      <c r="Z4138" s="24"/>
      <c r="AA4138" s="24"/>
      <c r="AB4138" s="24"/>
      <c r="AC4138" s="24"/>
      <c r="AD4138" s="24"/>
      <c r="AE4138" s="24"/>
      <c r="AF4138" s="24"/>
      <c r="AG4138" s="24"/>
      <c r="AH4138" s="24"/>
      <c r="AI4138" s="24"/>
      <c r="AJ4138" s="24"/>
      <c r="AK4138" s="24"/>
      <c r="AL4138" s="24"/>
      <c r="AM4138" s="24"/>
      <c r="AN4138" s="24"/>
      <c r="AO4138" s="208">
        <v>3.653</v>
      </c>
      <c r="AP4138" s="208">
        <v>3.9550000000000001</v>
      </c>
      <c r="AQ4138" s="208">
        <v>4.2039999999999997</v>
      </c>
      <c r="AR4138" s="208">
        <v>3.931</v>
      </c>
      <c r="AS4138" s="208">
        <v>2.4529999999999998</v>
      </c>
      <c r="AT4138" s="208">
        <v>1.18</v>
      </c>
      <c r="AU4138" s="208">
        <v>0.318</v>
      </c>
      <c r="AV4138" s="24"/>
      <c r="AW4138" s="24"/>
      <c r="AX4138" s="24"/>
      <c r="AY4138" s="24"/>
      <c r="AZ4138" s="208">
        <v>1.262</v>
      </c>
      <c r="BA4138" s="208">
        <v>2.2869999999999999</v>
      </c>
      <c r="BB4138" s="21">
        <f t="shared" si="464"/>
        <v>4.2039999999999997</v>
      </c>
      <c r="BC4138" s="21"/>
      <c r="BD4138" s="22">
        <f t="shared" si="465"/>
        <v>5.650537634408602</v>
      </c>
      <c r="BE4138" s="21"/>
      <c r="BG4138" s="10"/>
      <c r="BH4138" s="21">
        <f t="shared" si="462"/>
        <v>0</v>
      </c>
      <c r="BI4138" s="22">
        <f t="shared" si="462"/>
        <v>4.2040000000000003E-3</v>
      </c>
      <c r="BJ4138" s="21"/>
      <c r="BK4138" s="21">
        <v>0</v>
      </c>
      <c r="BL4138" s="22">
        <v>1.2612000000000002E-2</v>
      </c>
      <c r="BM4138" s="21"/>
      <c r="BN4138" s="21">
        <f t="shared" si="463"/>
        <v>0</v>
      </c>
      <c r="BO4138" s="22">
        <f t="shared" si="463"/>
        <v>5.0448000000000007E-2</v>
      </c>
      <c r="BP4138" s="21">
        <f t="shared" si="463"/>
        <v>0</v>
      </c>
    </row>
    <row r="4139" spans="1:68" ht="11.1" hidden="1" customHeight="1" outlineLevel="1" collapsed="1" x14ac:dyDescent="0.2">
      <c r="A4139" s="10"/>
      <c r="B4139" s="18"/>
      <c r="C4139" s="18"/>
      <c r="D4139" s="18"/>
      <c r="E4139" s="19" t="s">
        <v>3585</v>
      </c>
      <c r="F4139" s="209">
        <v>4.2</v>
      </c>
      <c r="G4139" s="209">
        <v>3.6</v>
      </c>
      <c r="H4139" s="209">
        <v>2.72</v>
      </c>
      <c r="I4139" s="240">
        <v>1.657</v>
      </c>
      <c r="J4139" s="240"/>
      <c r="K4139" s="20"/>
      <c r="L4139" s="20"/>
      <c r="M4139" s="20"/>
      <c r="N4139" s="20"/>
      <c r="O4139" s="20"/>
      <c r="P4139" s="209">
        <v>1.4219999999999999</v>
      </c>
      <c r="Q4139" s="209">
        <v>2.3460000000000001</v>
      </c>
      <c r="R4139" s="209">
        <v>3.855</v>
      </c>
      <c r="S4139" s="209">
        <v>3.2610000000000001</v>
      </c>
      <c r="T4139" s="209">
        <v>3.4820000000000002</v>
      </c>
      <c r="U4139" s="209">
        <v>2.5169999999999999</v>
      </c>
      <c r="V4139" s="209">
        <v>0.753</v>
      </c>
      <c r="W4139" s="20"/>
      <c r="X4139" s="209">
        <v>5.032</v>
      </c>
      <c r="Y4139" s="20"/>
      <c r="Z4139" s="20"/>
      <c r="AA4139" s="20"/>
      <c r="AB4139" s="209">
        <v>1.5409999999999999</v>
      </c>
      <c r="AC4139" s="209">
        <v>3.3980000000000001</v>
      </c>
      <c r="AD4139" s="209">
        <v>10.336</v>
      </c>
      <c r="AE4139" s="209">
        <v>0.90100000000000002</v>
      </c>
      <c r="AF4139" s="209">
        <v>2.7650000000000001</v>
      </c>
      <c r="AG4139" s="209">
        <v>3.5230000000000001</v>
      </c>
      <c r="AH4139" s="209">
        <v>1.734</v>
      </c>
      <c r="AI4139" s="20"/>
      <c r="AJ4139" s="20"/>
      <c r="AK4139" s="20"/>
      <c r="AL4139" s="20"/>
      <c r="AM4139" s="20"/>
      <c r="AN4139" s="209">
        <v>1.496</v>
      </c>
      <c r="AO4139" s="209">
        <v>3.5030000000000001</v>
      </c>
      <c r="AP4139" s="209">
        <v>5.8029999999999999</v>
      </c>
      <c r="AQ4139" s="209">
        <v>4.931</v>
      </c>
      <c r="AR4139" s="209">
        <v>4.2329999999999997</v>
      </c>
      <c r="AS4139" s="209">
        <v>3.1920000000000002</v>
      </c>
      <c r="AT4139" s="209">
        <v>1.595</v>
      </c>
      <c r="AU4139" s="209">
        <v>1.7999999999999999E-2</v>
      </c>
      <c r="AV4139" s="20"/>
      <c r="AW4139" s="20"/>
      <c r="AX4139" s="20"/>
      <c r="AY4139" s="20"/>
      <c r="AZ4139" s="209">
        <v>0.628</v>
      </c>
      <c r="BA4139" s="209">
        <v>3.3660000000000001</v>
      </c>
      <c r="BB4139" s="56">
        <f>BB4140+BB4141</f>
        <v>13.948</v>
      </c>
      <c r="BC4139" s="21">
        <f>BD4139</f>
        <v>18.747311827956992</v>
      </c>
      <c r="BD4139" s="22">
        <f t="shared" si="465"/>
        <v>18.747311827956992</v>
      </c>
      <c r="BE4139" s="21">
        <f>BC4139-BD4139</f>
        <v>0</v>
      </c>
      <c r="BF4139" s="2">
        <v>7.8</v>
      </c>
      <c r="BG4139" s="10">
        <v>6</v>
      </c>
      <c r="BH4139" s="21">
        <f t="shared" si="462"/>
        <v>1.3948000000000002E-2</v>
      </c>
      <c r="BI4139" s="22">
        <f t="shared" si="462"/>
        <v>1.3948000000000002E-2</v>
      </c>
      <c r="BJ4139" s="21">
        <f>BH4139-BI4139</f>
        <v>0</v>
      </c>
      <c r="BK4139" s="21">
        <v>4.1844000000000006E-2</v>
      </c>
      <c r="BL4139" s="22">
        <v>4.1844000000000006E-2</v>
      </c>
      <c r="BM4139" s="21">
        <v>0</v>
      </c>
      <c r="BN4139" s="21">
        <f t="shared" si="463"/>
        <v>0.16737600000000002</v>
      </c>
      <c r="BO4139" s="22">
        <f t="shared" si="463"/>
        <v>0.16737600000000002</v>
      </c>
      <c r="BP4139" s="21">
        <f t="shared" si="463"/>
        <v>0</v>
      </c>
    </row>
    <row r="4140" spans="1:68" ht="11.1" hidden="1" customHeight="1" outlineLevel="2" x14ac:dyDescent="0.2">
      <c r="A4140" s="10"/>
      <c r="B4140" s="18"/>
      <c r="C4140" s="18"/>
      <c r="D4140" s="18"/>
      <c r="E4140" s="23" t="s">
        <v>3586</v>
      </c>
      <c r="F4140" s="24"/>
      <c r="G4140" s="24"/>
      <c r="H4140" s="24"/>
      <c r="I4140" s="24"/>
      <c r="J4140" s="24"/>
      <c r="K4140" s="24"/>
      <c r="L4140" s="24"/>
      <c r="M4140" s="24"/>
      <c r="N4140" s="24"/>
      <c r="O4140" s="24"/>
      <c r="P4140" s="24"/>
      <c r="Q4140" s="24"/>
      <c r="R4140" s="24"/>
      <c r="S4140" s="24"/>
      <c r="T4140" s="24"/>
      <c r="U4140" s="24"/>
      <c r="V4140" s="24"/>
      <c r="W4140" s="24"/>
      <c r="X4140" s="208">
        <v>5.032</v>
      </c>
      <c r="Y4140" s="24"/>
      <c r="Z4140" s="24"/>
      <c r="AA4140" s="24"/>
      <c r="AB4140" s="208">
        <v>0.25900000000000001</v>
      </c>
      <c r="AC4140" s="208">
        <v>0.53800000000000003</v>
      </c>
      <c r="AD4140" s="208">
        <v>1.42</v>
      </c>
      <c r="AE4140" s="208">
        <v>0.90100000000000002</v>
      </c>
      <c r="AF4140" s="208">
        <v>1.0309999999999999</v>
      </c>
      <c r="AG4140" s="208">
        <v>0.72799999999999998</v>
      </c>
      <c r="AH4140" s="208">
        <v>0.224</v>
      </c>
      <c r="AI4140" s="24"/>
      <c r="AJ4140" s="24"/>
      <c r="AK4140" s="24"/>
      <c r="AL4140" s="24"/>
      <c r="AM4140" s="24"/>
      <c r="AN4140" s="208">
        <v>0.315</v>
      </c>
      <c r="AO4140" s="208">
        <v>0.99099999999999999</v>
      </c>
      <c r="AP4140" s="208">
        <v>1.6879999999999999</v>
      </c>
      <c r="AQ4140" s="208">
        <v>1.42</v>
      </c>
      <c r="AR4140" s="208">
        <v>1.212</v>
      </c>
      <c r="AS4140" s="208">
        <v>0.79600000000000004</v>
      </c>
      <c r="AT4140" s="208">
        <v>0.33100000000000002</v>
      </c>
      <c r="AU4140" s="208">
        <v>1.7999999999999999E-2</v>
      </c>
      <c r="AV4140" s="24"/>
      <c r="AW4140" s="24"/>
      <c r="AX4140" s="24"/>
      <c r="AY4140" s="24"/>
      <c r="AZ4140" s="208">
        <v>0.184</v>
      </c>
      <c r="BA4140" s="208">
        <v>1.0369999999999999</v>
      </c>
      <c r="BB4140" s="21">
        <f t="shared" si="464"/>
        <v>5.032</v>
      </c>
      <c r="BC4140" s="21"/>
      <c r="BD4140" s="22">
        <f t="shared" si="465"/>
        <v>6.763440860215054</v>
      </c>
      <c r="BE4140" s="21"/>
      <c r="BG4140" s="10"/>
      <c r="BH4140" s="21">
        <f t="shared" si="462"/>
        <v>0</v>
      </c>
      <c r="BI4140" s="22">
        <f t="shared" si="462"/>
        <v>5.032E-3</v>
      </c>
      <c r="BJ4140" s="21"/>
      <c r="BK4140" s="21">
        <v>0</v>
      </c>
      <c r="BL4140" s="22">
        <v>1.5096E-2</v>
      </c>
      <c r="BM4140" s="21"/>
      <c r="BN4140" s="21">
        <f t="shared" si="463"/>
        <v>0</v>
      </c>
      <c r="BO4140" s="22">
        <f t="shared" si="463"/>
        <v>6.0384E-2</v>
      </c>
      <c r="BP4140" s="21">
        <f t="shared" si="463"/>
        <v>0</v>
      </c>
    </row>
    <row r="4141" spans="1:68" ht="11.1" hidden="1" customHeight="1" outlineLevel="2" x14ac:dyDescent="0.2">
      <c r="A4141" s="10"/>
      <c r="B4141" s="18"/>
      <c r="C4141" s="18"/>
      <c r="D4141" s="18"/>
      <c r="E4141" s="23" t="s">
        <v>3587</v>
      </c>
      <c r="F4141" s="208">
        <v>4.2</v>
      </c>
      <c r="G4141" s="208">
        <v>3.6</v>
      </c>
      <c r="H4141" s="208">
        <v>2.72</v>
      </c>
      <c r="I4141" s="239">
        <v>1.657</v>
      </c>
      <c r="J4141" s="239"/>
      <c r="K4141" s="24"/>
      <c r="L4141" s="24"/>
      <c r="M4141" s="24"/>
      <c r="N4141" s="24"/>
      <c r="O4141" s="24"/>
      <c r="P4141" s="208">
        <v>1.4219999999999999</v>
      </c>
      <c r="Q4141" s="208">
        <v>2.3460000000000001</v>
      </c>
      <c r="R4141" s="208">
        <v>3.855</v>
      </c>
      <c r="S4141" s="208">
        <v>3.2610000000000001</v>
      </c>
      <c r="T4141" s="208">
        <v>3.4820000000000002</v>
      </c>
      <c r="U4141" s="208">
        <v>2.5169999999999999</v>
      </c>
      <c r="V4141" s="208">
        <v>0.753</v>
      </c>
      <c r="W4141" s="24"/>
      <c r="X4141" s="24"/>
      <c r="Y4141" s="24"/>
      <c r="Z4141" s="24"/>
      <c r="AA4141" s="24"/>
      <c r="AB4141" s="208">
        <v>1.282</v>
      </c>
      <c r="AC4141" s="208">
        <v>2.86</v>
      </c>
      <c r="AD4141" s="208">
        <v>8.9160000000000004</v>
      </c>
      <c r="AE4141" s="24"/>
      <c r="AF4141" s="208">
        <v>1.734</v>
      </c>
      <c r="AG4141" s="208">
        <v>2.7949999999999999</v>
      </c>
      <c r="AH4141" s="208">
        <v>1.51</v>
      </c>
      <c r="AI4141" s="24"/>
      <c r="AJ4141" s="24"/>
      <c r="AK4141" s="24"/>
      <c r="AL4141" s="24"/>
      <c r="AM4141" s="24"/>
      <c r="AN4141" s="208">
        <v>1.181</v>
      </c>
      <c r="AO4141" s="208">
        <v>2.512</v>
      </c>
      <c r="AP4141" s="208">
        <v>4.1150000000000002</v>
      </c>
      <c r="AQ4141" s="208">
        <v>3.5110000000000001</v>
      </c>
      <c r="AR4141" s="208">
        <v>3.0209999999999999</v>
      </c>
      <c r="AS4141" s="208">
        <v>2.3959999999999999</v>
      </c>
      <c r="AT4141" s="208">
        <v>1.264</v>
      </c>
      <c r="AU4141" s="24"/>
      <c r="AV4141" s="24"/>
      <c r="AW4141" s="24"/>
      <c r="AX4141" s="24"/>
      <c r="AY4141" s="24"/>
      <c r="AZ4141" s="208">
        <v>0.44400000000000001</v>
      </c>
      <c r="BA4141" s="208">
        <v>2.3290000000000002</v>
      </c>
      <c r="BB4141" s="21">
        <f t="shared" si="464"/>
        <v>8.9160000000000004</v>
      </c>
      <c r="BC4141" s="21"/>
      <c r="BD4141" s="22">
        <f t="shared" si="465"/>
        <v>11.983870967741936</v>
      </c>
      <c r="BE4141" s="21"/>
      <c r="BG4141" s="10"/>
      <c r="BH4141" s="21">
        <f t="shared" ref="BH4141:BI4204" si="466">(BC4141*24*31/1000000)</f>
        <v>0</v>
      </c>
      <c r="BI4141" s="22">
        <f t="shared" si="466"/>
        <v>8.9160000000000003E-3</v>
      </c>
      <c r="BJ4141" s="21"/>
      <c r="BK4141" s="21">
        <v>0</v>
      </c>
      <c r="BL4141" s="22">
        <v>2.6748000000000001E-2</v>
      </c>
      <c r="BM4141" s="21"/>
      <c r="BN4141" s="21">
        <f t="shared" si="463"/>
        <v>0</v>
      </c>
      <c r="BO4141" s="22">
        <f t="shared" si="463"/>
        <v>0.106992</v>
      </c>
      <c r="BP4141" s="21">
        <f t="shared" si="463"/>
        <v>0</v>
      </c>
    </row>
    <row r="4142" spans="1:68" ht="11.1" hidden="1" customHeight="1" outlineLevel="1" collapsed="1" x14ac:dyDescent="0.2">
      <c r="A4142" s="10"/>
      <c r="B4142" s="18"/>
      <c r="C4142" s="18"/>
      <c r="D4142" s="18"/>
      <c r="E4142" s="19" t="s">
        <v>2491</v>
      </c>
      <c r="F4142" s="209">
        <v>14.869</v>
      </c>
      <c r="G4142" s="209">
        <v>10.263</v>
      </c>
      <c r="H4142" s="209">
        <v>11.632</v>
      </c>
      <c r="I4142" s="240">
        <v>6.5469999999999997</v>
      </c>
      <c r="J4142" s="240"/>
      <c r="K4142" s="209">
        <v>2.0299999999999998</v>
      </c>
      <c r="L4142" s="209">
        <v>7.35</v>
      </c>
      <c r="M4142" s="209">
        <v>0.158</v>
      </c>
      <c r="N4142" s="20"/>
      <c r="O4142" s="20"/>
      <c r="P4142" s="209">
        <v>3.5979999999999999</v>
      </c>
      <c r="Q4142" s="209">
        <v>6.1980000000000004</v>
      </c>
      <c r="R4142" s="209">
        <v>10.263</v>
      </c>
      <c r="S4142" s="209">
        <v>14.853</v>
      </c>
      <c r="T4142" s="209">
        <v>9.7219999999999995</v>
      </c>
      <c r="U4142" s="209">
        <v>15.638</v>
      </c>
      <c r="V4142" s="209">
        <v>14.561</v>
      </c>
      <c r="W4142" s="209">
        <v>14.682</v>
      </c>
      <c r="X4142" s="209">
        <v>0.66200000000000003</v>
      </c>
      <c r="Y4142" s="20"/>
      <c r="Z4142" s="20"/>
      <c r="AA4142" s="209">
        <v>1.734</v>
      </c>
      <c r="AB4142" s="209">
        <v>4.657</v>
      </c>
      <c r="AC4142" s="209">
        <v>8.5359999999999996</v>
      </c>
      <c r="AD4142" s="209">
        <v>12.763999999999999</v>
      </c>
      <c r="AE4142" s="209">
        <v>19.283000000000001</v>
      </c>
      <c r="AF4142" s="209">
        <v>11.936999999999999</v>
      </c>
      <c r="AG4142" s="209">
        <v>5.649</v>
      </c>
      <c r="AH4142" s="209">
        <v>7.6660000000000004</v>
      </c>
      <c r="AI4142" s="20"/>
      <c r="AJ4142" s="209">
        <v>0.56799999999999995</v>
      </c>
      <c r="AK4142" s="20"/>
      <c r="AL4142" s="20"/>
      <c r="AM4142" s="209">
        <v>1.6020000000000001</v>
      </c>
      <c r="AN4142" s="20"/>
      <c r="AO4142" s="209">
        <v>8.52</v>
      </c>
      <c r="AP4142" s="209">
        <v>10.727</v>
      </c>
      <c r="AQ4142" s="209">
        <v>12.906000000000001</v>
      </c>
      <c r="AR4142" s="209">
        <v>10.688000000000001</v>
      </c>
      <c r="AS4142" s="209">
        <v>8.41</v>
      </c>
      <c r="AT4142" s="209">
        <v>3.4620000000000002</v>
      </c>
      <c r="AU4142" s="209">
        <v>1.8180000000000001</v>
      </c>
      <c r="AV4142" s="209">
        <v>0.89900000000000002</v>
      </c>
      <c r="AW4142" s="20"/>
      <c r="AX4142" s="20"/>
      <c r="AY4142" s="20"/>
      <c r="AZ4142" s="209">
        <v>6.3079999999999998</v>
      </c>
      <c r="BA4142" s="209">
        <v>6.4470000000000001</v>
      </c>
      <c r="BB4142" s="56">
        <f>BB4143+BB4144+BB4145+BB4146</f>
        <v>33.096999999999994</v>
      </c>
      <c r="BC4142" s="21">
        <f>BD4142</f>
        <v>44.485215053763433</v>
      </c>
      <c r="BD4142" s="22">
        <f t="shared" si="465"/>
        <v>44.485215053763433</v>
      </c>
      <c r="BE4142" s="21">
        <f>BC4142-BD4142</f>
        <v>0</v>
      </c>
      <c r="BF4142" s="2">
        <v>21.2</v>
      </c>
      <c r="BG4142" s="10">
        <v>6</v>
      </c>
      <c r="BH4142" s="21">
        <f t="shared" si="466"/>
        <v>3.3096999999999994E-2</v>
      </c>
      <c r="BI4142" s="22">
        <f t="shared" si="466"/>
        <v>3.3096999999999994E-2</v>
      </c>
      <c r="BJ4142" s="21">
        <f>BH4142-BI4142</f>
        <v>0</v>
      </c>
      <c r="BK4142" s="21">
        <v>9.929099999999999E-2</v>
      </c>
      <c r="BL4142" s="22">
        <v>9.929099999999999E-2</v>
      </c>
      <c r="BM4142" s="21">
        <v>0</v>
      </c>
      <c r="BN4142" s="21">
        <f t="shared" si="463"/>
        <v>0.39716399999999996</v>
      </c>
      <c r="BO4142" s="22">
        <f t="shared" si="463"/>
        <v>0.39716399999999996</v>
      </c>
      <c r="BP4142" s="21">
        <f t="shared" si="463"/>
        <v>0</v>
      </c>
    </row>
    <row r="4143" spans="1:68" ht="11.1" hidden="1" customHeight="1" outlineLevel="2" x14ac:dyDescent="0.2">
      <c r="A4143" s="10"/>
      <c r="B4143" s="18"/>
      <c r="C4143" s="18"/>
      <c r="D4143" s="18"/>
      <c r="E4143" s="23" t="s">
        <v>3588</v>
      </c>
      <c r="F4143" s="208">
        <v>0.78800000000000003</v>
      </c>
      <c r="G4143" s="208">
        <v>1.9730000000000001</v>
      </c>
      <c r="H4143" s="208">
        <v>1.3169999999999999</v>
      </c>
      <c r="I4143" s="239">
        <v>1.0509999999999999</v>
      </c>
      <c r="J4143" s="239"/>
      <c r="K4143" s="208">
        <v>0.115</v>
      </c>
      <c r="L4143" s="24"/>
      <c r="M4143" s="24"/>
      <c r="N4143" s="24"/>
      <c r="O4143" s="24"/>
      <c r="P4143" s="208">
        <v>0.39800000000000002</v>
      </c>
      <c r="Q4143" s="208">
        <v>1.5940000000000001</v>
      </c>
      <c r="R4143" s="208">
        <v>2.081</v>
      </c>
      <c r="S4143" s="208">
        <v>2.2869999999999999</v>
      </c>
      <c r="T4143" s="208">
        <v>2.286</v>
      </c>
      <c r="U4143" s="208">
        <v>1.482</v>
      </c>
      <c r="V4143" s="208">
        <v>0.69099999999999995</v>
      </c>
      <c r="W4143" s="208">
        <v>0.438</v>
      </c>
      <c r="X4143" s="208">
        <v>4.2999999999999997E-2</v>
      </c>
      <c r="Y4143" s="24"/>
      <c r="Z4143" s="24"/>
      <c r="AA4143" s="208">
        <v>1E-3</v>
      </c>
      <c r="AB4143" s="208">
        <v>1.1379999999999999</v>
      </c>
      <c r="AC4143" s="208">
        <v>1.9470000000000001</v>
      </c>
      <c r="AD4143" s="208">
        <v>2.4569999999999999</v>
      </c>
      <c r="AE4143" s="208">
        <v>1.913</v>
      </c>
      <c r="AF4143" s="208">
        <v>2.129</v>
      </c>
      <c r="AG4143" s="208">
        <v>1.085</v>
      </c>
      <c r="AH4143" s="208">
        <v>0.68</v>
      </c>
      <c r="AI4143" s="24"/>
      <c r="AJ4143" s="208">
        <v>8.0000000000000002E-3</v>
      </c>
      <c r="AK4143" s="24"/>
      <c r="AL4143" s="24"/>
      <c r="AM4143" s="208">
        <v>0.16400000000000001</v>
      </c>
      <c r="AN4143" s="24"/>
      <c r="AO4143" s="208">
        <v>1.3939999999999999</v>
      </c>
      <c r="AP4143" s="208">
        <v>2.0270000000000001</v>
      </c>
      <c r="AQ4143" s="208">
        <v>1.9590000000000001</v>
      </c>
      <c r="AR4143" s="208">
        <v>1.871</v>
      </c>
      <c r="AS4143" s="208">
        <v>1.26</v>
      </c>
      <c r="AT4143" s="208">
        <v>0.61099999999999999</v>
      </c>
      <c r="AU4143" s="208">
        <v>0.35</v>
      </c>
      <c r="AV4143" s="24"/>
      <c r="AW4143" s="24"/>
      <c r="AX4143" s="24"/>
      <c r="AY4143" s="24"/>
      <c r="AZ4143" s="208">
        <v>0.71799999999999997</v>
      </c>
      <c r="BA4143" s="208">
        <v>1.169</v>
      </c>
      <c r="BB4143" s="21">
        <f t="shared" si="464"/>
        <v>2.4569999999999999</v>
      </c>
      <c r="BC4143" s="21"/>
      <c r="BD4143" s="22">
        <f t="shared" si="465"/>
        <v>3.3024193548387095</v>
      </c>
      <c r="BE4143" s="21"/>
      <c r="BG4143" s="10"/>
      <c r="BH4143" s="21">
        <f t="shared" si="466"/>
        <v>0</v>
      </c>
      <c r="BI4143" s="22">
        <f t="shared" si="466"/>
        <v>2.457E-3</v>
      </c>
      <c r="BJ4143" s="21"/>
      <c r="BK4143" s="21">
        <v>0</v>
      </c>
      <c r="BL4143" s="22">
        <v>7.3709999999999999E-3</v>
      </c>
      <c r="BM4143" s="21"/>
      <c r="BN4143" s="21">
        <f t="shared" si="463"/>
        <v>0</v>
      </c>
      <c r="BO4143" s="22">
        <f t="shared" si="463"/>
        <v>2.9484E-2</v>
      </c>
      <c r="BP4143" s="21">
        <f t="shared" si="463"/>
        <v>0</v>
      </c>
    </row>
    <row r="4144" spans="1:68" ht="11.1" hidden="1" customHeight="1" outlineLevel="2" x14ac:dyDescent="0.2">
      <c r="A4144" s="10"/>
      <c r="B4144" s="18"/>
      <c r="C4144" s="18"/>
      <c r="D4144" s="18"/>
      <c r="E4144" s="23" t="s">
        <v>3589</v>
      </c>
      <c r="F4144" s="208">
        <v>5.6609999999999996</v>
      </c>
      <c r="G4144" s="208">
        <v>3.927</v>
      </c>
      <c r="H4144" s="208">
        <v>2.8559999999999999</v>
      </c>
      <c r="I4144" s="239">
        <v>2.3940000000000001</v>
      </c>
      <c r="J4144" s="239"/>
      <c r="K4144" s="208">
        <v>0.91200000000000003</v>
      </c>
      <c r="L4144" s="208">
        <v>0.63800000000000001</v>
      </c>
      <c r="M4144" s="208">
        <v>7.1999999999999995E-2</v>
      </c>
      <c r="N4144" s="24"/>
      <c r="O4144" s="24"/>
      <c r="P4144" s="208">
        <v>1.748</v>
      </c>
      <c r="Q4144" s="208">
        <v>4.6040000000000001</v>
      </c>
      <c r="R4144" s="208">
        <v>5.9509999999999996</v>
      </c>
      <c r="S4144" s="208">
        <v>6.4109999999999996</v>
      </c>
      <c r="T4144" s="24"/>
      <c r="U4144" s="208">
        <v>10.763</v>
      </c>
      <c r="V4144" s="24"/>
      <c r="W4144" s="208">
        <v>4.7939999999999996</v>
      </c>
      <c r="X4144" s="208">
        <v>0.45400000000000001</v>
      </c>
      <c r="Y4144" s="24"/>
      <c r="Z4144" s="24"/>
      <c r="AA4144" s="208">
        <v>1.39</v>
      </c>
      <c r="AB4144" s="208">
        <v>1.8</v>
      </c>
      <c r="AC4144" s="208">
        <v>3.048</v>
      </c>
      <c r="AD4144" s="208">
        <v>4.5999999999999996</v>
      </c>
      <c r="AE4144" s="208">
        <v>4.726</v>
      </c>
      <c r="AF4144" s="208">
        <v>4.6900000000000004</v>
      </c>
      <c r="AG4144" s="208">
        <v>2.3620000000000001</v>
      </c>
      <c r="AH4144" s="208">
        <v>1.5580000000000001</v>
      </c>
      <c r="AI4144" s="24"/>
      <c r="AJ4144" s="208">
        <v>0.56000000000000005</v>
      </c>
      <c r="AK4144" s="24"/>
      <c r="AL4144" s="24"/>
      <c r="AM4144" s="208">
        <v>1.004</v>
      </c>
      <c r="AN4144" s="24"/>
      <c r="AO4144" s="208">
        <v>2.9279999999999999</v>
      </c>
      <c r="AP4144" s="208">
        <v>4.1130000000000004</v>
      </c>
      <c r="AQ4144" s="208">
        <v>4.718</v>
      </c>
      <c r="AR4144" s="208">
        <v>3.31</v>
      </c>
      <c r="AS4144" s="208">
        <v>3.5870000000000002</v>
      </c>
      <c r="AT4144" s="208">
        <v>1.4950000000000001</v>
      </c>
      <c r="AU4144" s="208">
        <v>1.3540000000000001</v>
      </c>
      <c r="AV4144" s="208">
        <v>0.89900000000000002</v>
      </c>
      <c r="AW4144" s="24"/>
      <c r="AX4144" s="24"/>
      <c r="AY4144" s="24"/>
      <c r="AZ4144" s="208">
        <v>3.3330000000000002</v>
      </c>
      <c r="BA4144" s="208">
        <v>2.073</v>
      </c>
      <c r="BB4144" s="21">
        <f t="shared" si="464"/>
        <v>10.763</v>
      </c>
      <c r="BC4144" s="21"/>
      <c r="BD4144" s="22">
        <f t="shared" si="465"/>
        <v>14.466397849462366</v>
      </c>
      <c r="BE4144" s="21"/>
      <c r="BG4144" s="10"/>
      <c r="BH4144" s="21">
        <f t="shared" si="466"/>
        <v>0</v>
      </c>
      <c r="BI4144" s="22">
        <f t="shared" si="466"/>
        <v>1.0763E-2</v>
      </c>
      <c r="BJ4144" s="21"/>
      <c r="BK4144" s="21">
        <v>0</v>
      </c>
      <c r="BL4144" s="22">
        <v>3.2288999999999998E-2</v>
      </c>
      <c r="BM4144" s="21"/>
      <c r="BN4144" s="21">
        <f t="shared" si="463"/>
        <v>0</v>
      </c>
      <c r="BO4144" s="22">
        <f t="shared" si="463"/>
        <v>0.12915599999999999</v>
      </c>
      <c r="BP4144" s="21">
        <f t="shared" si="463"/>
        <v>0</v>
      </c>
    </row>
    <row r="4145" spans="1:68" ht="11.1" hidden="1" customHeight="1" outlineLevel="2" x14ac:dyDescent="0.2">
      <c r="A4145" s="10"/>
      <c r="B4145" s="18"/>
      <c r="C4145" s="18"/>
      <c r="D4145" s="18"/>
      <c r="E4145" s="23" t="s">
        <v>3590</v>
      </c>
      <c r="F4145" s="208">
        <v>4.1890000000000001</v>
      </c>
      <c r="G4145" s="208">
        <v>0.83299999999999996</v>
      </c>
      <c r="H4145" s="208">
        <v>6.0069999999999997</v>
      </c>
      <c r="I4145" s="239">
        <v>2.31</v>
      </c>
      <c r="J4145" s="239"/>
      <c r="K4145" s="208">
        <v>0.71399999999999997</v>
      </c>
      <c r="L4145" s="24"/>
      <c r="M4145" s="208">
        <v>8.5999999999999993E-2</v>
      </c>
      <c r="N4145" s="24"/>
      <c r="O4145" s="24"/>
      <c r="P4145" s="208">
        <v>1.444</v>
      </c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4"/>
      <c r="AI4145" s="24"/>
      <c r="AJ4145" s="24"/>
      <c r="AK4145" s="24"/>
      <c r="AL4145" s="24"/>
      <c r="AM4145" s="24"/>
      <c r="AN4145" s="24"/>
      <c r="AO4145" s="24"/>
      <c r="AP4145" s="24"/>
      <c r="AQ4145" s="24"/>
      <c r="AR4145" s="24"/>
      <c r="AS4145" s="24"/>
      <c r="AT4145" s="24"/>
      <c r="AU4145" s="24"/>
      <c r="AV4145" s="24"/>
      <c r="AW4145" s="24"/>
      <c r="AX4145" s="24"/>
      <c r="AY4145" s="24"/>
      <c r="AZ4145" s="24"/>
      <c r="BA4145" s="24"/>
      <c r="BB4145" s="21">
        <f t="shared" si="464"/>
        <v>6.0069999999999997</v>
      </c>
      <c r="BC4145" s="21"/>
      <c r="BD4145" s="22">
        <f t="shared" si="465"/>
        <v>8.073924731182796</v>
      </c>
      <c r="BE4145" s="21"/>
      <c r="BG4145" s="10"/>
      <c r="BH4145" s="21">
        <f t="shared" si="466"/>
        <v>0</v>
      </c>
      <c r="BI4145" s="22">
        <f t="shared" si="466"/>
        <v>6.0070000000000002E-3</v>
      </c>
      <c r="BJ4145" s="21"/>
      <c r="BK4145" s="21">
        <v>0</v>
      </c>
      <c r="BL4145" s="22">
        <v>1.8021000000000002E-2</v>
      </c>
      <c r="BM4145" s="21"/>
      <c r="BN4145" s="21">
        <f t="shared" si="463"/>
        <v>0</v>
      </c>
      <c r="BO4145" s="22">
        <f t="shared" si="463"/>
        <v>7.2084000000000009E-2</v>
      </c>
      <c r="BP4145" s="21">
        <f t="shared" si="463"/>
        <v>0</v>
      </c>
    </row>
    <row r="4146" spans="1:68" ht="11.1" hidden="1" customHeight="1" outlineLevel="2" x14ac:dyDescent="0.2">
      <c r="A4146" s="10"/>
      <c r="B4146" s="18"/>
      <c r="C4146" s="18"/>
      <c r="D4146" s="18"/>
      <c r="E4146" s="23" t="s">
        <v>3591</v>
      </c>
      <c r="F4146" s="208">
        <v>4.1840000000000002</v>
      </c>
      <c r="G4146" s="208">
        <v>3.5009999999999999</v>
      </c>
      <c r="H4146" s="208">
        <v>1.4219999999999999</v>
      </c>
      <c r="I4146" s="239">
        <v>0.76200000000000001</v>
      </c>
      <c r="J4146" s="239"/>
      <c r="K4146" s="208">
        <v>0.247</v>
      </c>
      <c r="L4146" s="208">
        <v>6.2480000000000002</v>
      </c>
      <c r="M4146" s="24"/>
      <c r="N4146" s="24"/>
      <c r="O4146" s="24"/>
      <c r="P4146" s="24"/>
      <c r="Q4146" s="24"/>
      <c r="R4146" s="208">
        <v>2.2309999999999999</v>
      </c>
      <c r="S4146" s="208">
        <v>6.1550000000000002</v>
      </c>
      <c r="T4146" s="208">
        <v>5.9530000000000003</v>
      </c>
      <c r="U4146" s="208">
        <v>3.3929999999999998</v>
      </c>
      <c r="V4146" s="208">
        <v>13.87</v>
      </c>
      <c r="W4146" s="208">
        <v>9.4499999999999993</v>
      </c>
      <c r="X4146" s="208">
        <v>0.16500000000000001</v>
      </c>
      <c r="Y4146" s="24"/>
      <c r="Z4146" s="24"/>
      <c r="AA4146" s="208">
        <v>0.34300000000000003</v>
      </c>
      <c r="AB4146" s="208">
        <v>1.7190000000000001</v>
      </c>
      <c r="AC4146" s="208">
        <v>3.5409999999999999</v>
      </c>
      <c r="AD4146" s="208">
        <v>5.7069999999999999</v>
      </c>
      <c r="AE4146" s="208">
        <v>4.8239999999999998</v>
      </c>
      <c r="AF4146" s="208">
        <v>5.1180000000000003</v>
      </c>
      <c r="AG4146" s="208">
        <v>2.202</v>
      </c>
      <c r="AH4146" s="208">
        <v>5.4279999999999999</v>
      </c>
      <c r="AI4146" s="24"/>
      <c r="AJ4146" s="24"/>
      <c r="AK4146" s="24"/>
      <c r="AL4146" s="24"/>
      <c r="AM4146" s="208">
        <v>0.434</v>
      </c>
      <c r="AN4146" s="24"/>
      <c r="AO4146" s="208">
        <v>4.1980000000000004</v>
      </c>
      <c r="AP4146" s="208">
        <v>4.5869999999999997</v>
      </c>
      <c r="AQ4146" s="208">
        <v>6.2290000000000001</v>
      </c>
      <c r="AR4146" s="208">
        <v>5.5069999999999997</v>
      </c>
      <c r="AS4146" s="208">
        <v>3.5630000000000002</v>
      </c>
      <c r="AT4146" s="208">
        <v>1.3560000000000001</v>
      </c>
      <c r="AU4146" s="208">
        <v>0.114</v>
      </c>
      <c r="AV4146" s="24"/>
      <c r="AW4146" s="24"/>
      <c r="AX4146" s="24"/>
      <c r="AY4146" s="24"/>
      <c r="AZ4146" s="208">
        <v>2.2570000000000001</v>
      </c>
      <c r="BA4146" s="208">
        <v>3.2050000000000001</v>
      </c>
      <c r="BB4146" s="21">
        <f t="shared" si="464"/>
        <v>13.87</v>
      </c>
      <c r="BC4146" s="21"/>
      <c r="BD4146" s="22">
        <f t="shared" si="465"/>
        <v>18.642473118279568</v>
      </c>
      <c r="BE4146" s="21"/>
      <c r="BG4146" s="10"/>
      <c r="BH4146" s="21">
        <f t="shared" si="466"/>
        <v>0</v>
      </c>
      <c r="BI4146" s="22">
        <f t="shared" si="466"/>
        <v>1.3869999999999999E-2</v>
      </c>
      <c r="BJ4146" s="21"/>
      <c r="BK4146" s="21">
        <v>0</v>
      </c>
      <c r="BL4146" s="22">
        <v>4.1609999999999994E-2</v>
      </c>
      <c r="BM4146" s="21"/>
      <c r="BN4146" s="21">
        <f t="shared" si="463"/>
        <v>0</v>
      </c>
      <c r="BO4146" s="22">
        <f t="shared" si="463"/>
        <v>0.16643999999999998</v>
      </c>
      <c r="BP4146" s="21">
        <f t="shared" si="463"/>
        <v>0</v>
      </c>
    </row>
    <row r="4147" spans="1:68" ht="11.1" hidden="1" customHeight="1" outlineLevel="1" collapsed="1" x14ac:dyDescent="0.2">
      <c r="A4147" s="10"/>
      <c r="B4147" s="18"/>
      <c r="C4147" s="18"/>
      <c r="D4147" s="18"/>
      <c r="E4147" s="19" t="s">
        <v>3592</v>
      </c>
      <c r="F4147" s="20"/>
      <c r="G4147" s="20"/>
      <c r="H4147" s="20"/>
      <c r="I4147" s="20"/>
      <c r="J4147" s="20"/>
      <c r="K4147" s="20"/>
      <c r="L4147" s="20"/>
      <c r="M4147" s="20"/>
      <c r="N4147" s="20"/>
      <c r="O4147" s="20"/>
      <c r="P4147" s="20"/>
      <c r="Q4147" s="20"/>
      <c r="R4147" s="20"/>
      <c r="S4147" s="20"/>
      <c r="T4147" s="20"/>
      <c r="U4147" s="20"/>
      <c r="V4147" s="20"/>
      <c r="W4147" s="20"/>
      <c r="X4147" s="20"/>
      <c r="Y4147" s="20"/>
      <c r="Z4147" s="20"/>
      <c r="AA4147" s="20"/>
      <c r="AB4147" s="20"/>
      <c r="AC4147" s="209">
        <v>10.69</v>
      </c>
      <c r="AD4147" s="209">
        <v>19.963999999999999</v>
      </c>
      <c r="AE4147" s="209">
        <v>22.361000000000001</v>
      </c>
      <c r="AF4147" s="209">
        <v>16.052</v>
      </c>
      <c r="AG4147" s="209">
        <v>10.69</v>
      </c>
      <c r="AH4147" s="209">
        <v>6.62</v>
      </c>
      <c r="AI4147" s="209">
        <v>1.5009999999999999</v>
      </c>
      <c r="AJ4147" s="209">
        <v>0.71499999999999997</v>
      </c>
      <c r="AK4147" s="20"/>
      <c r="AL4147" s="209">
        <v>4.8049999999999997</v>
      </c>
      <c r="AM4147" s="209">
        <v>0.16500000000000001</v>
      </c>
      <c r="AN4147" s="209">
        <v>5.2519999999999998</v>
      </c>
      <c r="AO4147" s="209">
        <v>10.747999999999999</v>
      </c>
      <c r="AP4147" s="209">
        <v>13.574999999999999</v>
      </c>
      <c r="AQ4147" s="209">
        <v>26.666</v>
      </c>
      <c r="AR4147" s="209">
        <v>14.518000000000001</v>
      </c>
      <c r="AS4147" s="209">
        <v>10.667</v>
      </c>
      <c r="AT4147" s="209">
        <v>8.68</v>
      </c>
      <c r="AU4147" s="209">
        <v>1.45</v>
      </c>
      <c r="AV4147" s="20"/>
      <c r="AW4147" s="20"/>
      <c r="AX4147" s="20"/>
      <c r="AY4147" s="209">
        <v>3.0670000000000002</v>
      </c>
      <c r="AZ4147" s="209">
        <v>5.742</v>
      </c>
      <c r="BA4147" s="209">
        <v>10.513999999999999</v>
      </c>
      <c r="BB4147" s="21">
        <f t="shared" si="464"/>
        <v>26.666</v>
      </c>
      <c r="BC4147" s="21">
        <f>BD4147</f>
        <v>35.841397849462368</v>
      </c>
      <c r="BD4147" s="22">
        <f t="shared" si="465"/>
        <v>35.841397849462368</v>
      </c>
      <c r="BE4147" s="21">
        <f>BC4147-BD4147</f>
        <v>0</v>
      </c>
      <c r="BF4147" s="2">
        <v>28.1</v>
      </c>
      <c r="BG4147" s="10">
        <v>6</v>
      </c>
      <c r="BH4147" s="21">
        <f t="shared" si="466"/>
        <v>2.6665999999999999E-2</v>
      </c>
      <c r="BI4147" s="22">
        <f t="shared" si="466"/>
        <v>2.6665999999999999E-2</v>
      </c>
      <c r="BJ4147" s="21">
        <f>BH4147-BI4147</f>
        <v>0</v>
      </c>
      <c r="BK4147" s="21">
        <v>7.9998E-2</v>
      </c>
      <c r="BL4147" s="22">
        <v>7.9998E-2</v>
      </c>
      <c r="BM4147" s="21">
        <v>0</v>
      </c>
      <c r="BN4147" s="21">
        <f t="shared" si="463"/>
        <v>0.319992</v>
      </c>
      <c r="BO4147" s="22">
        <f t="shared" si="463"/>
        <v>0.319992</v>
      </c>
      <c r="BP4147" s="21">
        <f t="shared" si="463"/>
        <v>0</v>
      </c>
    </row>
    <row r="4148" spans="1:68" ht="11.1" hidden="1" customHeight="1" outlineLevel="2" x14ac:dyDescent="0.2">
      <c r="A4148" s="10"/>
      <c r="B4148" s="18"/>
      <c r="C4148" s="18"/>
      <c r="D4148" s="18"/>
      <c r="E4148" s="23" t="s">
        <v>3593</v>
      </c>
      <c r="F4148" s="24"/>
      <c r="G4148" s="24"/>
      <c r="H4148" s="24"/>
      <c r="I4148" s="24"/>
      <c r="J4148" s="24"/>
      <c r="K4148" s="24"/>
      <c r="L4148" s="24"/>
      <c r="M4148" s="24"/>
      <c r="N4148" s="24"/>
      <c r="O4148" s="24"/>
      <c r="P4148" s="2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24"/>
      <c r="AC4148" s="208">
        <v>10.69</v>
      </c>
      <c r="AD4148" s="208">
        <v>19.963999999999999</v>
      </c>
      <c r="AE4148" s="208">
        <v>22.361000000000001</v>
      </c>
      <c r="AF4148" s="208">
        <v>16.052</v>
      </c>
      <c r="AG4148" s="208">
        <v>10.69</v>
      </c>
      <c r="AH4148" s="208">
        <v>6.62</v>
      </c>
      <c r="AI4148" s="208">
        <v>1.5009999999999999</v>
      </c>
      <c r="AJ4148" s="208">
        <v>0.71499999999999997</v>
      </c>
      <c r="AK4148" s="24"/>
      <c r="AL4148" s="208">
        <v>4.8049999999999997</v>
      </c>
      <c r="AM4148" s="208">
        <v>0.16500000000000001</v>
      </c>
      <c r="AN4148" s="208">
        <v>5.2519999999999998</v>
      </c>
      <c r="AO4148" s="208">
        <v>10.747999999999999</v>
      </c>
      <c r="AP4148" s="208">
        <v>13.574999999999999</v>
      </c>
      <c r="AQ4148" s="208">
        <v>26.666</v>
      </c>
      <c r="AR4148" s="208">
        <v>14.518000000000001</v>
      </c>
      <c r="AS4148" s="208">
        <v>10.667</v>
      </c>
      <c r="AT4148" s="208">
        <v>8.68</v>
      </c>
      <c r="AU4148" s="208">
        <v>1.45</v>
      </c>
      <c r="AV4148" s="24"/>
      <c r="AW4148" s="24"/>
      <c r="AX4148" s="24"/>
      <c r="AY4148" s="208">
        <v>3.0670000000000002</v>
      </c>
      <c r="AZ4148" s="208">
        <v>5.742</v>
      </c>
      <c r="BA4148" s="208">
        <v>10.513999999999999</v>
      </c>
      <c r="BB4148" s="21">
        <f t="shared" si="464"/>
        <v>26.666</v>
      </c>
      <c r="BC4148" s="21"/>
      <c r="BD4148" s="22">
        <f t="shared" si="465"/>
        <v>35.841397849462368</v>
      </c>
      <c r="BE4148" s="21"/>
      <c r="BG4148" s="10"/>
      <c r="BH4148" s="21">
        <f t="shared" si="466"/>
        <v>0</v>
      </c>
      <c r="BI4148" s="22">
        <f t="shared" si="466"/>
        <v>2.6665999999999999E-2</v>
      </c>
      <c r="BJ4148" s="21"/>
      <c r="BK4148" s="21">
        <v>0</v>
      </c>
      <c r="BL4148" s="22">
        <v>7.9998E-2</v>
      </c>
      <c r="BM4148" s="21"/>
      <c r="BN4148" s="21">
        <f t="shared" si="463"/>
        <v>0</v>
      </c>
      <c r="BO4148" s="22">
        <f t="shared" si="463"/>
        <v>0.319992</v>
      </c>
      <c r="BP4148" s="21">
        <f t="shared" si="463"/>
        <v>0</v>
      </c>
    </row>
    <row r="4149" spans="1:68" ht="11.1" hidden="1" customHeight="1" outlineLevel="1" collapsed="1" x14ac:dyDescent="0.2">
      <c r="A4149" s="10"/>
      <c r="B4149" s="18"/>
      <c r="C4149" s="18"/>
      <c r="D4149" s="18"/>
      <c r="E4149" s="19" t="s">
        <v>2045</v>
      </c>
      <c r="F4149" s="209">
        <v>7.7359999999999998</v>
      </c>
      <c r="G4149" s="20"/>
      <c r="H4149" s="209">
        <v>3.6070000000000002</v>
      </c>
      <c r="I4149" s="240">
        <v>3.26</v>
      </c>
      <c r="J4149" s="240"/>
      <c r="K4149" s="20"/>
      <c r="L4149" s="20"/>
      <c r="M4149" s="20"/>
      <c r="N4149" s="20"/>
      <c r="O4149" s="209">
        <v>1.107</v>
      </c>
      <c r="P4149" s="209">
        <v>2.2349999999999999</v>
      </c>
      <c r="Q4149" s="209">
        <v>4.0430000000000001</v>
      </c>
      <c r="R4149" s="209">
        <v>3.089</v>
      </c>
      <c r="S4149" s="209">
        <v>7.3109999999999999</v>
      </c>
      <c r="T4149" s="209">
        <v>3.04</v>
      </c>
      <c r="U4149" s="209">
        <v>3.4369999999999998</v>
      </c>
      <c r="V4149" s="209">
        <v>1.429</v>
      </c>
      <c r="W4149" s="209">
        <v>0.54300000000000004</v>
      </c>
      <c r="X4149" s="20"/>
      <c r="Y4149" s="20"/>
      <c r="Z4149" s="20"/>
      <c r="AA4149" s="209">
        <v>1.0329999999999999</v>
      </c>
      <c r="AB4149" s="209">
        <v>2.1160000000000001</v>
      </c>
      <c r="AC4149" s="209">
        <v>4.125</v>
      </c>
      <c r="AD4149" s="209">
        <v>4.1470000000000002</v>
      </c>
      <c r="AE4149" s="209">
        <v>5.2469999999999999</v>
      </c>
      <c r="AF4149" s="209">
        <v>4.3239999999999998</v>
      </c>
      <c r="AG4149" s="209">
        <v>2.5840000000000001</v>
      </c>
      <c r="AH4149" s="209">
        <v>1.4059999999999999</v>
      </c>
      <c r="AI4149" s="209">
        <v>1.018</v>
      </c>
      <c r="AJ4149" s="20"/>
      <c r="AK4149" s="20"/>
      <c r="AL4149" s="20"/>
      <c r="AM4149" s="209">
        <v>1.24</v>
      </c>
      <c r="AN4149" s="209">
        <v>2.2280000000000002</v>
      </c>
      <c r="AO4149" s="209">
        <v>3.4239999999999999</v>
      </c>
      <c r="AP4149" s="209">
        <v>4.9119999999999999</v>
      </c>
      <c r="AQ4149" s="209">
        <v>5.4450000000000003</v>
      </c>
      <c r="AR4149" s="209">
        <v>4.7839999999999998</v>
      </c>
      <c r="AS4149" s="209">
        <v>3.2749999999999999</v>
      </c>
      <c r="AT4149" s="209">
        <v>1.6060000000000001</v>
      </c>
      <c r="AU4149" s="209">
        <v>0.499</v>
      </c>
      <c r="AV4149" s="209">
        <v>3.3000000000000002E-2</v>
      </c>
      <c r="AW4149" s="209">
        <v>3.4380000000000002</v>
      </c>
      <c r="AX4149" s="20"/>
      <c r="AY4149" s="209">
        <v>1.679</v>
      </c>
      <c r="AZ4149" s="209">
        <v>2.0979999999999999</v>
      </c>
      <c r="BA4149" s="209">
        <v>5.4059999999999997</v>
      </c>
      <c r="BB4149" s="21">
        <f>BB4150+BB4151+BB4152</f>
        <v>11.335000000000001</v>
      </c>
      <c r="BC4149" s="21">
        <f>BD4149</f>
        <v>15.235215053763442</v>
      </c>
      <c r="BD4149" s="22">
        <f t="shared" si="465"/>
        <v>15.235215053763442</v>
      </c>
      <c r="BE4149" s="21">
        <f>BC4149-BD4149</f>
        <v>0</v>
      </c>
      <c r="BF4149" s="2">
        <v>12.7</v>
      </c>
      <c r="BG4149" s="10">
        <v>6</v>
      </c>
      <c r="BH4149" s="21">
        <f t="shared" si="466"/>
        <v>1.1335000000000001E-2</v>
      </c>
      <c r="BI4149" s="22">
        <f t="shared" si="466"/>
        <v>1.1335000000000001E-2</v>
      </c>
      <c r="BJ4149" s="21">
        <f>BH4149-BI4149</f>
        <v>0</v>
      </c>
      <c r="BK4149" s="21">
        <v>3.4005000000000007E-2</v>
      </c>
      <c r="BL4149" s="22">
        <v>3.4005000000000007E-2</v>
      </c>
      <c r="BM4149" s="21">
        <v>0</v>
      </c>
      <c r="BN4149" s="21">
        <f t="shared" si="463"/>
        <v>0.13602000000000003</v>
      </c>
      <c r="BO4149" s="22">
        <f t="shared" si="463"/>
        <v>0.13602000000000003</v>
      </c>
      <c r="BP4149" s="21">
        <f t="shared" si="463"/>
        <v>0</v>
      </c>
    </row>
    <row r="4150" spans="1:68" ht="11.1" hidden="1" customHeight="1" outlineLevel="2" x14ac:dyDescent="0.2">
      <c r="A4150" s="10"/>
      <c r="B4150" s="18"/>
      <c r="C4150" s="18"/>
      <c r="D4150" s="18"/>
      <c r="E4150" s="23" t="s">
        <v>3594</v>
      </c>
      <c r="F4150" s="24"/>
      <c r="G4150" s="24"/>
      <c r="H4150" s="24"/>
      <c r="I4150" s="24"/>
      <c r="J4150" s="24"/>
      <c r="K4150" s="24"/>
      <c r="L4150" s="24"/>
      <c r="M4150" s="24"/>
      <c r="N4150" s="24"/>
      <c r="O4150" s="24"/>
      <c r="P4150" s="24"/>
      <c r="Q4150" s="24"/>
      <c r="R4150" s="24"/>
      <c r="S4150" s="24"/>
      <c r="T4150" s="24"/>
      <c r="U4150" s="24"/>
      <c r="V4150" s="24"/>
      <c r="W4150" s="24"/>
      <c r="X4150" s="24"/>
      <c r="Y4150" s="24"/>
      <c r="Z4150" s="24"/>
      <c r="AA4150" s="24"/>
      <c r="AB4150" s="24"/>
      <c r="AC4150" s="24"/>
      <c r="AD4150" s="24"/>
      <c r="AE4150" s="24"/>
      <c r="AF4150" s="24"/>
      <c r="AG4150" s="24"/>
      <c r="AH4150" s="24"/>
      <c r="AI4150" s="24"/>
      <c r="AJ4150" s="24"/>
      <c r="AK4150" s="24"/>
      <c r="AL4150" s="24"/>
      <c r="AM4150" s="24"/>
      <c r="AN4150" s="24"/>
      <c r="AO4150" s="24"/>
      <c r="AP4150" s="24"/>
      <c r="AQ4150" s="24"/>
      <c r="AR4150" s="24"/>
      <c r="AS4150" s="24"/>
      <c r="AT4150" s="24"/>
      <c r="AU4150" s="24"/>
      <c r="AV4150" s="24"/>
      <c r="AW4150" s="208">
        <v>3.4380000000000002</v>
      </c>
      <c r="AX4150" s="24"/>
      <c r="AY4150" s="208">
        <v>0.69299999999999995</v>
      </c>
      <c r="AZ4150" s="208">
        <v>0.73</v>
      </c>
      <c r="BA4150" s="208">
        <v>1.542</v>
      </c>
      <c r="BB4150" s="21">
        <f t="shared" si="464"/>
        <v>3.4380000000000002</v>
      </c>
      <c r="BC4150" s="21"/>
      <c r="BD4150" s="22">
        <f t="shared" si="465"/>
        <v>4.6209677419354849</v>
      </c>
      <c r="BE4150" s="21"/>
      <c r="BG4150" s="10"/>
      <c r="BH4150" s="21">
        <f t="shared" si="466"/>
        <v>0</v>
      </c>
      <c r="BI4150" s="22">
        <f t="shared" si="466"/>
        <v>3.438000000000001E-3</v>
      </c>
      <c r="BJ4150" s="21"/>
      <c r="BK4150" s="21">
        <v>0</v>
      </c>
      <c r="BL4150" s="22">
        <v>1.0314000000000004E-2</v>
      </c>
      <c r="BM4150" s="21"/>
      <c r="BN4150" s="21">
        <f t="shared" si="463"/>
        <v>0</v>
      </c>
      <c r="BO4150" s="22">
        <f t="shared" si="463"/>
        <v>4.1256000000000015E-2</v>
      </c>
      <c r="BP4150" s="21">
        <f t="shared" si="463"/>
        <v>0</v>
      </c>
    </row>
    <row r="4151" spans="1:68" ht="11.1" hidden="1" customHeight="1" outlineLevel="2" x14ac:dyDescent="0.2">
      <c r="A4151" s="10"/>
      <c r="B4151" s="18"/>
      <c r="C4151" s="18"/>
      <c r="D4151" s="18"/>
      <c r="E4151" s="23" t="s">
        <v>3595</v>
      </c>
      <c r="F4151" s="208">
        <v>5.8659999999999997</v>
      </c>
      <c r="G4151" s="24"/>
      <c r="H4151" s="208">
        <v>2.7480000000000002</v>
      </c>
      <c r="I4151" s="239">
        <v>2.5609999999999999</v>
      </c>
      <c r="J4151" s="239"/>
      <c r="K4151" s="24"/>
      <c r="L4151" s="24"/>
      <c r="M4151" s="24"/>
      <c r="N4151" s="24"/>
      <c r="O4151" s="208">
        <v>0.82299999999999995</v>
      </c>
      <c r="P4151" s="208">
        <v>1.6459999999999999</v>
      </c>
      <c r="Q4151" s="208">
        <v>2.8359999999999999</v>
      </c>
      <c r="R4151" s="208">
        <v>2.157</v>
      </c>
      <c r="S4151" s="208">
        <v>5.28</v>
      </c>
      <c r="T4151" s="208">
        <v>2.1869999999999998</v>
      </c>
      <c r="U4151" s="208">
        <v>2.427</v>
      </c>
      <c r="V4151" s="208">
        <v>1.0269999999999999</v>
      </c>
      <c r="W4151" s="208">
        <v>0.54300000000000004</v>
      </c>
      <c r="X4151" s="24"/>
      <c r="Y4151" s="24"/>
      <c r="Z4151" s="24"/>
      <c r="AA4151" s="208">
        <v>0.55100000000000005</v>
      </c>
      <c r="AB4151" s="208">
        <v>1.484</v>
      </c>
      <c r="AC4151" s="208">
        <v>2.9079999999999999</v>
      </c>
      <c r="AD4151" s="208">
        <v>2.9820000000000002</v>
      </c>
      <c r="AE4151" s="208">
        <v>3.7909999999999999</v>
      </c>
      <c r="AF4151" s="208">
        <v>3.101</v>
      </c>
      <c r="AG4151" s="208">
        <v>1.921</v>
      </c>
      <c r="AH4151" s="208">
        <v>1.038</v>
      </c>
      <c r="AI4151" s="208">
        <v>0.75</v>
      </c>
      <c r="AJ4151" s="24"/>
      <c r="AK4151" s="24"/>
      <c r="AL4151" s="24"/>
      <c r="AM4151" s="208">
        <v>0.90200000000000002</v>
      </c>
      <c r="AN4151" s="208">
        <v>1.61</v>
      </c>
      <c r="AO4151" s="208">
        <v>2.3780000000000001</v>
      </c>
      <c r="AP4151" s="208">
        <v>3.44</v>
      </c>
      <c r="AQ4151" s="208">
        <v>3.8730000000000002</v>
      </c>
      <c r="AR4151" s="208">
        <v>3.43</v>
      </c>
      <c r="AS4151" s="208">
        <v>2.3039999999999998</v>
      </c>
      <c r="AT4151" s="208">
        <v>1.1830000000000001</v>
      </c>
      <c r="AU4151" s="208">
        <v>0.38</v>
      </c>
      <c r="AV4151" s="208">
        <v>3.3000000000000002E-2</v>
      </c>
      <c r="AW4151" s="24"/>
      <c r="AX4151" s="24"/>
      <c r="AY4151" s="208">
        <v>0.74199999999999999</v>
      </c>
      <c r="AZ4151" s="208">
        <v>0.90500000000000003</v>
      </c>
      <c r="BA4151" s="208">
        <v>2.7130000000000001</v>
      </c>
      <c r="BB4151" s="21">
        <f t="shared" si="464"/>
        <v>5.8659999999999997</v>
      </c>
      <c r="BC4151" s="21"/>
      <c r="BD4151" s="22">
        <f t="shared" si="465"/>
        <v>7.8844086021505371</v>
      </c>
      <c r="BE4151" s="21"/>
      <c r="BG4151" s="10"/>
      <c r="BH4151" s="21">
        <f t="shared" si="466"/>
        <v>0</v>
      </c>
      <c r="BI4151" s="22">
        <f t="shared" si="466"/>
        <v>5.8659999999999997E-3</v>
      </c>
      <c r="BJ4151" s="21"/>
      <c r="BK4151" s="21">
        <v>0</v>
      </c>
      <c r="BL4151" s="22">
        <v>1.7597999999999999E-2</v>
      </c>
      <c r="BM4151" s="21"/>
      <c r="BN4151" s="21">
        <f t="shared" si="463"/>
        <v>0</v>
      </c>
      <c r="BO4151" s="22">
        <f t="shared" si="463"/>
        <v>7.0391999999999996E-2</v>
      </c>
      <c r="BP4151" s="21">
        <f t="shared" si="463"/>
        <v>0</v>
      </c>
    </row>
    <row r="4152" spans="1:68" ht="11.1" hidden="1" customHeight="1" outlineLevel="2" x14ac:dyDescent="0.2">
      <c r="A4152" s="10"/>
      <c r="B4152" s="18"/>
      <c r="C4152" s="18"/>
      <c r="D4152" s="18"/>
      <c r="E4152" s="23" t="s">
        <v>3596</v>
      </c>
      <c r="F4152" s="208">
        <v>1.87</v>
      </c>
      <c r="G4152" s="24"/>
      <c r="H4152" s="208">
        <v>0.85899999999999999</v>
      </c>
      <c r="I4152" s="239">
        <v>0.69899999999999995</v>
      </c>
      <c r="J4152" s="239"/>
      <c r="K4152" s="24"/>
      <c r="L4152" s="24"/>
      <c r="M4152" s="24"/>
      <c r="N4152" s="24"/>
      <c r="O4152" s="208">
        <v>0.28399999999999997</v>
      </c>
      <c r="P4152" s="208">
        <v>0.58899999999999997</v>
      </c>
      <c r="Q4152" s="208">
        <v>1.2070000000000001</v>
      </c>
      <c r="R4152" s="208">
        <v>0.93200000000000005</v>
      </c>
      <c r="S4152" s="208">
        <v>2.0310000000000001</v>
      </c>
      <c r="T4152" s="208">
        <v>0.85299999999999998</v>
      </c>
      <c r="U4152" s="208">
        <v>1.01</v>
      </c>
      <c r="V4152" s="208">
        <v>0.40200000000000002</v>
      </c>
      <c r="W4152" s="24"/>
      <c r="X4152" s="24"/>
      <c r="Y4152" s="24"/>
      <c r="Z4152" s="24"/>
      <c r="AA4152" s="208">
        <v>0.48199999999999998</v>
      </c>
      <c r="AB4152" s="208">
        <v>0.63200000000000001</v>
      </c>
      <c r="AC4152" s="208">
        <v>1.2170000000000001</v>
      </c>
      <c r="AD4152" s="208">
        <v>1.165</v>
      </c>
      <c r="AE4152" s="208">
        <v>1.456</v>
      </c>
      <c r="AF4152" s="208">
        <v>1.2230000000000001</v>
      </c>
      <c r="AG4152" s="208">
        <v>0.66300000000000003</v>
      </c>
      <c r="AH4152" s="208">
        <v>0.36799999999999999</v>
      </c>
      <c r="AI4152" s="208">
        <v>0.26800000000000002</v>
      </c>
      <c r="AJ4152" s="24"/>
      <c r="AK4152" s="24"/>
      <c r="AL4152" s="24"/>
      <c r="AM4152" s="208">
        <v>0.33800000000000002</v>
      </c>
      <c r="AN4152" s="208">
        <v>0.61799999999999999</v>
      </c>
      <c r="AO4152" s="208">
        <v>1.046</v>
      </c>
      <c r="AP4152" s="208">
        <v>1.472</v>
      </c>
      <c r="AQ4152" s="208">
        <v>1.5720000000000001</v>
      </c>
      <c r="AR4152" s="208">
        <v>1.3540000000000001</v>
      </c>
      <c r="AS4152" s="208">
        <v>0.97099999999999997</v>
      </c>
      <c r="AT4152" s="208">
        <v>0.42299999999999999</v>
      </c>
      <c r="AU4152" s="208">
        <v>0.11899999999999999</v>
      </c>
      <c r="AV4152" s="24"/>
      <c r="AW4152" s="24"/>
      <c r="AX4152" s="24"/>
      <c r="AY4152" s="208">
        <v>0.24399999999999999</v>
      </c>
      <c r="AZ4152" s="208">
        <v>0.46300000000000002</v>
      </c>
      <c r="BA4152" s="208">
        <v>1.151</v>
      </c>
      <c r="BB4152" s="21">
        <f t="shared" si="464"/>
        <v>2.0310000000000001</v>
      </c>
      <c r="BC4152" s="21"/>
      <c r="BD4152" s="22">
        <f t="shared" si="465"/>
        <v>2.7298387096774195</v>
      </c>
      <c r="BE4152" s="21"/>
      <c r="BG4152" s="10"/>
      <c r="BH4152" s="21">
        <f t="shared" si="466"/>
        <v>0</v>
      </c>
      <c r="BI4152" s="22">
        <f t="shared" si="466"/>
        <v>2.0309999999999998E-3</v>
      </c>
      <c r="BJ4152" s="21"/>
      <c r="BK4152" s="21">
        <v>0</v>
      </c>
      <c r="BL4152" s="22">
        <v>6.0929999999999995E-3</v>
      </c>
      <c r="BM4152" s="21"/>
      <c r="BN4152" s="21">
        <f t="shared" si="463"/>
        <v>0</v>
      </c>
      <c r="BO4152" s="22">
        <f t="shared" si="463"/>
        <v>2.4371999999999998E-2</v>
      </c>
      <c r="BP4152" s="21">
        <f t="shared" si="463"/>
        <v>0</v>
      </c>
    </row>
    <row r="4153" spans="1:68" ht="11.1" hidden="1" customHeight="1" outlineLevel="1" collapsed="1" x14ac:dyDescent="0.2">
      <c r="A4153" s="10"/>
      <c r="B4153" s="18"/>
      <c r="C4153" s="18"/>
      <c r="D4153" s="18"/>
      <c r="E4153" s="19" t="s">
        <v>3597</v>
      </c>
      <c r="F4153" s="209">
        <v>5.4</v>
      </c>
      <c r="G4153" s="209">
        <v>8.4529999999999994</v>
      </c>
      <c r="H4153" s="209">
        <v>4.1829999999999998</v>
      </c>
      <c r="I4153" s="240">
        <v>1.5</v>
      </c>
      <c r="J4153" s="240"/>
      <c r="K4153" s="209">
        <v>2.3250000000000002</v>
      </c>
      <c r="L4153" s="20"/>
      <c r="M4153" s="20"/>
      <c r="N4153" s="20"/>
      <c r="O4153" s="20"/>
      <c r="P4153" s="209">
        <v>1.43</v>
      </c>
      <c r="Q4153" s="20"/>
      <c r="R4153" s="209">
        <v>3.5409999999999999</v>
      </c>
      <c r="S4153" s="209">
        <v>10.28</v>
      </c>
      <c r="T4153" s="209">
        <v>3.2509999999999999</v>
      </c>
      <c r="U4153" s="209">
        <v>3.1840000000000002</v>
      </c>
      <c r="V4153" s="209">
        <v>1.5</v>
      </c>
      <c r="W4153" s="20"/>
      <c r="X4153" s="20"/>
      <c r="Y4153" s="20"/>
      <c r="Z4153" s="20"/>
      <c r="AA4153" s="209">
        <v>0.70299999999999996</v>
      </c>
      <c r="AB4153" s="20"/>
      <c r="AC4153" s="209">
        <v>4.5599999999999996</v>
      </c>
      <c r="AD4153" s="209">
        <v>3.496</v>
      </c>
      <c r="AE4153" s="209">
        <v>10.435</v>
      </c>
      <c r="AF4153" s="209">
        <v>15.154</v>
      </c>
      <c r="AG4153" s="20"/>
      <c r="AH4153" s="209">
        <v>2.9249999999999998</v>
      </c>
      <c r="AI4153" s="20"/>
      <c r="AJ4153" s="20"/>
      <c r="AK4153" s="20"/>
      <c r="AL4153" s="20"/>
      <c r="AM4153" s="20"/>
      <c r="AN4153" s="209">
        <v>2</v>
      </c>
      <c r="AO4153" s="209">
        <v>3.0840000000000001</v>
      </c>
      <c r="AP4153" s="209">
        <v>4.51</v>
      </c>
      <c r="AQ4153" s="209">
        <v>4.6449999999999996</v>
      </c>
      <c r="AR4153" s="209">
        <v>3.383</v>
      </c>
      <c r="AS4153" s="209">
        <v>3.7</v>
      </c>
      <c r="AT4153" s="209">
        <v>0.66200000000000003</v>
      </c>
      <c r="AU4153" s="20"/>
      <c r="AV4153" s="20"/>
      <c r="AW4153" s="20"/>
      <c r="AX4153" s="20"/>
      <c r="AY4153" s="20"/>
      <c r="AZ4153" s="209">
        <v>0.438</v>
      </c>
      <c r="BA4153" s="209">
        <v>3.173</v>
      </c>
      <c r="BB4153" s="21">
        <f t="shared" si="464"/>
        <v>15.154</v>
      </c>
      <c r="BC4153" s="21">
        <f>BD4153</f>
        <v>20.368279569892472</v>
      </c>
      <c r="BD4153" s="22">
        <f t="shared" si="465"/>
        <v>20.368279569892472</v>
      </c>
      <c r="BE4153" s="21">
        <f>BC4153-BD4153</f>
        <v>0</v>
      </c>
      <c r="BF4153" s="2">
        <v>10.8</v>
      </c>
      <c r="BG4153" s="10">
        <v>6</v>
      </c>
      <c r="BH4153" s="21">
        <f t="shared" si="466"/>
        <v>1.5154000000000001E-2</v>
      </c>
      <c r="BI4153" s="22">
        <f t="shared" si="466"/>
        <v>1.5154000000000001E-2</v>
      </c>
      <c r="BJ4153" s="21">
        <f>BH4153-BI4153</f>
        <v>0</v>
      </c>
      <c r="BK4153" s="21">
        <v>4.5462000000000002E-2</v>
      </c>
      <c r="BL4153" s="22">
        <v>4.5462000000000002E-2</v>
      </c>
      <c r="BM4153" s="21">
        <v>0</v>
      </c>
      <c r="BN4153" s="21">
        <f t="shared" si="463"/>
        <v>0.18184800000000001</v>
      </c>
      <c r="BO4153" s="22">
        <f t="shared" si="463"/>
        <v>0.18184800000000001</v>
      </c>
      <c r="BP4153" s="21">
        <f t="shared" si="463"/>
        <v>0</v>
      </c>
    </row>
    <row r="4154" spans="1:68" ht="11.1" hidden="1" customHeight="1" outlineLevel="2" x14ac:dyDescent="0.2">
      <c r="A4154" s="10"/>
      <c r="B4154" s="18"/>
      <c r="C4154" s="18"/>
      <c r="D4154" s="18"/>
      <c r="E4154" s="23" t="s">
        <v>3598</v>
      </c>
      <c r="F4154" s="208">
        <v>5.4</v>
      </c>
      <c r="G4154" s="208">
        <v>8.4529999999999994</v>
      </c>
      <c r="H4154" s="208">
        <v>4.1829999999999998</v>
      </c>
      <c r="I4154" s="239">
        <v>1.5</v>
      </c>
      <c r="J4154" s="239"/>
      <c r="K4154" s="208">
        <v>2.3250000000000002</v>
      </c>
      <c r="L4154" s="24"/>
      <c r="M4154" s="24"/>
      <c r="N4154" s="24"/>
      <c r="O4154" s="24"/>
      <c r="P4154" s="208">
        <v>1.43</v>
      </c>
      <c r="Q4154" s="24"/>
      <c r="R4154" s="208">
        <v>3.5409999999999999</v>
      </c>
      <c r="S4154" s="208">
        <v>10.28</v>
      </c>
      <c r="T4154" s="208">
        <v>3.2509999999999999</v>
      </c>
      <c r="U4154" s="208">
        <v>3.1840000000000002</v>
      </c>
      <c r="V4154" s="208">
        <v>1.5</v>
      </c>
      <c r="W4154" s="24"/>
      <c r="X4154" s="24"/>
      <c r="Y4154" s="24"/>
      <c r="Z4154" s="24"/>
      <c r="AA4154" s="208">
        <v>0.70299999999999996</v>
      </c>
      <c r="AB4154" s="24"/>
      <c r="AC4154" s="208">
        <v>4.5599999999999996</v>
      </c>
      <c r="AD4154" s="208">
        <v>3.496</v>
      </c>
      <c r="AE4154" s="208">
        <v>10.435</v>
      </c>
      <c r="AF4154" s="208">
        <v>15.154</v>
      </c>
      <c r="AG4154" s="24"/>
      <c r="AH4154" s="208">
        <v>2.9249999999999998</v>
      </c>
      <c r="AI4154" s="24"/>
      <c r="AJ4154" s="24"/>
      <c r="AK4154" s="24"/>
      <c r="AL4154" s="24"/>
      <c r="AM4154" s="24"/>
      <c r="AN4154" s="208">
        <v>2</v>
      </c>
      <c r="AO4154" s="208">
        <v>3.0840000000000001</v>
      </c>
      <c r="AP4154" s="208">
        <v>4.51</v>
      </c>
      <c r="AQ4154" s="208">
        <v>4.6449999999999996</v>
      </c>
      <c r="AR4154" s="208">
        <v>3.383</v>
      </c>
      <c r="AS4154" s="208">
        <v>3.7</v>
      </c>
      <c r="AT4154" s="208">
        <v>0.66200000000000003</v>
      </c>
      <c r="AU4154" s="24"/>
      <c r="AV4154" s="24"/>
      <c r="AW4154" s="24"/>
      <c r="AX4154" s="24"/>
      <c r="AY4154" s="24"/>
      <c r="AZ4154" s="208">
        <v>0.438</v>
      </c>
      <c r="BA4154" s="208">
        <v>3.173</v>
      </c>
      <c r="BB4154" s="21">
        <f t="shared" si="464"/>
        <v>15.154</v>
      </c>
      <c r="BC4154" s="21"/>
      <c r="BD4154" s="22">
        <f t="shared" si="465"/>
        <v>20.368279569892472</v>
      </c>
      <c r="BE4154" s="21"/>
      <c r="BG4154" s="10"/>
      <c r="BH4154" s="21">
        <f t="shared" si="466"/>
        <v>0</v>
      </c>
      <c r="BI4154" s="22">
        <f t="shared" si="466"/>
        <v>1.5154000000000001E-2</v>
      </c>
      <c r="BJ4154" s="21"/>
      <c r="BK4154" s="21">
        <v>0</v>
      </c>
      <c r="BL4154" s="22">
        <v>4.5462000000000002E-2</v>
      </c>
      <c r="BM4154" s="21"/>
      <c r="BN4154" s="21">
        <f t="shared" si="463"/>
        <v>0</v>
      </c>
      <c r="BO4154" s="22">
        <f t="shared" si="463"/>
        <v>0.18184800000000001</v>
      </c>
      <c r="BP4154" s="21">
        <f t="shared" si="463"/>
        <v>0</v>
      </c>
    </row>
    <row r="4155" spans="1:68" ht="11.1" hidden="1" customHeight="1" outlineLevel="1" collapsed="1" x14ac:dyDescent="0.2">
      <c r="A4155" s="10"/>
      <c r="B4155" s="18"/>
      <c r="C4155" s="18"/>
      <c r="D4155" s="18"/>
      <c r="E4155" s="19" t="s">
        <v>3599</v>
      </c>
      <c r="F4155" s="209">
        <v>11.016</v>
      </c>
      <c r="G4155" s="209">
        <v>8.9920000000000009</v>
      </c>
      <c r="H4155" s="209">
        <v>8.7799999999999994</v>
      </c>
      <c r="I4155" s="240">
        <v>2.169</v>
      </c>
      <c r="J4155" s="240"/>
      <c r="K4155" s="209">
        <v>0.32400000000000001</v>
      </c>
      <c r="L4155" s="20"/>
      <c r="M4155" s="20"/>
      <c r="N4155" s="20"/>
      <c r="O4155" s="20"/>
      <c r="P4155" s="209">
        <v>15.297000000000001</v>
      </c>
      <c r="Q4155" s="209">
        <v>12.242000000000001</v>
      </c>
      <c r="R4155" s="209">
        <v>13.805999999999999</v>
      </c>
      <c r="S4155" s="209">
        <v>11.747</v>
      </c>
      <c r="T4155" s="209">
        <v>14.500999999999999</v>
      </c>
      <c r="U4155" s="209">
        <v>6.0359999999999996</v>
      </c>
      <c r="V4155" s="209">
        <v>18.079999999999998</v>
      </c>
      <c r="W4155" s="20"/>
      <c r="X4155" s="20"/>
      <c r="Y4155" s="20"/>
      <c r="Z4155" s="20"/>
      <c r="AA4155" s="209">
        <v>4.0940000000000003</v>
      </c>
      <c r="AB4155" s="20"/>
      <c r="AC4155" s="209">
        <v>24.68</v>
      </c>
      <c r="AD4155" s="209">
        <v>20.265999999999998</v>
      </c>
      <c r="AE4155" s="209">
        <v>9.2430000000000003</v>
      </c>
      <c r="AF4155" s="209">
        <v>41.728000000000002</v>
      </c>
      <c r="AG4155" s="209">
        <v>4.8739999999999997</v>
      </c>
      <c r="AH4155" s="209">
        <v>1.508</v>
      </c>
      <c r="AI4155" s="209">
        <v>-16.614999999999998</v>
      </c>
      <c r="AJ4155" s="209">
        <v>0.157</v>
      </c>
      <c r="AK4155" s="20"/>
      <c r="AL4155" s="20"/>
      <c r="AM4155" s="209">
        <v>7.0209999999999999</v>
      </c>
      <c r="AN4155" s="209">
        <v>17.881</v>
      </c>
      <c r="AO4155" s="209">
        <v>28.734999999999999</v>
      </c>
      <c r="AP4155" s="209">
        <v>19.751999999999999</v>
      </c>
      <c r="AQ4155" s="209">
        <v>25.960999999999999</v>
      </c>
      <c r="AR4155" s="209">
        <v>20.684000000000001</v>
      </c>
      <c r="AS4155" s="209">
        <v>21.475999999999999</v>
      </c>
      <c r="AT4155" s="209">
        <v>8.6069999999999993</v>
      </c>
      <c r="AU4155" s="209">
        <v>3.1960000000000002</v>
      </c>
      <c r="AV4155" s="20"/>
      <c r="AW4155" s="20"/>
      <c r="AX4155" s="20"/>
      <c r="AY4155" s="20"/>
      <c r="AZ4155" s="209">
        <v>9.7200000000000006</v>
      </c>
      <c r="BA4155" s="209">
        <v>11.252000000000001</v>
      </c>
      <c r="BB4155" s="56">
        <f>BB4156+BB4157+BB4158+BB4159+BB4160</f>
        <v>59.938000000000002</v>
      </c>
      <c r="BC4155" s="21">
        <f>BD4155</f>
        <v>80.561827956989248</v>
      </c>
      <c r="BD4155" s="22">
        <f t="shared" si="465"/>
        <v>80.561827956989248</v>
      </c>
      <c r="BE4155" s="21">
        <f>BC4155-BD4155</f>
        <v>0</v>
      </c>
      <c r="BF4155" s="2">
        <v>10.7</v>
      </c>
      <c r="BG4155" s="10">
        <v>5</v>
      </c>
      <c r="BH4155" s="21">
        <f t="shared" si="466"/>
        <v>5.9937999999999998E-2</v>
      </c>
      <c r="BI4155" s="22">
        <f t="shared" si="466"/>
        <v>5.9937999999999998E-2</v>
      </c>
      <c r="BJ4155" s="21">
        <f>BH4155-BI4155</f>
        <v>0</v>
      </c>
      <c r="BK4155" s="21">
        <v>0.179814</v>
      </c>
      <c r="BL4155" s="22">
        <v>0.179814</v>
      </c>
      <c r="BM4155" s="21">
        <v>0</v>
      </c>
      <c r="BN4155" s="21">
        <f t="shared" si="463"/>
        <v>0.71925600000000001</v>
      </c>
      <c r="BO4155" s="22">
        <f t="shared" si="463"/>
        <v>0.71925600000000001</v>
      </c>
      <c r="BP4155" s="21">
        <f t="shared" si="463"/>
        <v>0</v>
      </c>
    </row>
    <row r="4156" spans="1:68" ht="11.1" hidden="1" customHeight="1" outlineLevel="2" x14ac:dyDescent="0.2">
      <c r="A4156" s="10"/>
      <c r="B4156" s="18"/>
      <c r="C4156" s="18"/>
      <c r="D4156" s="18"/>
      <c r="E4156" s="23" t="s">
        <v>3600</v>
      </c>
      <c r="F4156" s="24"/>
      <c r="G4156" s="24"/>
      <c r="H4156" s="24"/>
      <c r="I4156" s="24"/>
      <c r="J4156" s="24"/>
      <c r="K4156" s="24"/>
      <c r="L4156" s="24"/>
      <c r="M4156" s="24"/>
      <c r="N4156" s="24"/>
      <c r="O4156" s="24"/>
      <c r="P4156" s="24"/>
      <c r="Q4156" s="24"/>
      <c r="R4156" s="24"/>
      <c r="S4156" s="24"/>
      <c r="T4156" s="24"/>
      <c r="U4156" s="24"/>
      <c r="V4156" s="24"/>
      <c r="W4156" s="24"/>
      <c r="X4156" s="24"/>
      <c r="Y4156" s="24"/>
      <c r="Z4156" s="24"/>
      <c r="AA4156" s="24"/>
      <c r="AB4156" s="24"/>
      <c r="AC4156" s="24"/>
      <c r="AD4156" s="24"/>
      <c r="AE4156" s="24"/>
      <c r="AF4156" s="24"/>
      <c r="AG4156" s="24"/>
      <c r="AH4156" s="24"/>
      <c r="AI4156" s="24"/>
      <c r="AJ4156" s="24"/>
      <c r="AK4156" s="24"/>
      <c r="AL4156" s="24"/>
      <c r="AM4156" s="24"/>
      <c r="AN4156" s="24"/>
      <c r="AO4156" s="208">
        <v>5.3719999999999999</v>
      </c>
      <c r="AP4156" s="24"/>
      <c r="AQ4156" s="208">
        <v>6.8170000000000002</v>
      </c>
      <c r="AR4156" s="24"/>
      <c r="AS4156" s="208">
        <v>6.8970000000000002</v>
      </c>
      <c r="AT4156" s="208">
        <v>1.2529999999999999</v>
      </c>
      <c r="AU4156" s="208">
        <v>2.16</v>
      </c>
      <c r="AV4156" s="24"/>
      <c r="AW4156" s="24"/>
      <c r="AX4156" s="24"/>
      <c r="AY4156" s="24"/>
      <c r="AZ4156" s="24"/>
      <c r="BA4156" s="208">
        <v>2</v>
      </c>
      <c r="BB4156" s="21">
        <f t="shared" si="464"/>
        <v>6.8970000000000002</v>
      </c>
      <c r="BC4156" s="21"/>
      <c r="BD4156" s="22">
        <f t="shared" si="465"/>
        <v>9.2701612903225801</v>
      </c>
      <c r="BE4156" s="21"/>
      <c r="BG4156" s="10"/>
      <c r="BH4156" s="21">
        <f t="shared" si="466"/>
        <v>0</v>
      </c>
      <c r="BI4156" s="22">
        <f t="shared" si="466"/>
        <v>6.8970000000000004E-3</v>
      </c>
      <c r="BJ4156" s="21"/>
      <c r="BK4156" s="21">
        <v>0</v>
      </c>
      <c r="BL4156" s="22">
        <v>2.0691000000000001E-2</v>
      </c>
      <c r="BM4156" s="21"/>
      <c r="BN4156" s="21">
        <f t="shared" si="463"/>
        <v>0</v>
      </c>
      <c r="BO4156" s="22">
        <f t="shared" si="463"/>
        <v>8.2764000000000004E-2</v>
      </c>
      <c r="BP4156" s="21">
        <f t="shared" si="463"/>
        <v>0</v>
      </c>
    </row>
    <row r="4157" spans="1:68" ht="11.1" hidden="1" customHeight="1" outlineLevel="2" x14ac:dyDescent="0.2">
      <c r="A4157" s="10"/>
      <c r="B4157" s="18"/>
      <c r="C4157" s="18"/>
      <c r="D4157" s="18"/>
      <c r="E4157" s="23" t="s">
        <v>3601</v>
      </c>
      <c r="F4157" s="24"/>
      <c r="G4157" s="24"/>
      <c r="H4157" s="24"/>
      <c r="I4157" s="24"/>
      <c r="J4157" s="24"/>
      <c r="K4157" s="24"/>
      <c r="L4157" s="24"/>
      <c r="M4157" s="24"/>
      <c r="N4157" s="24"/>
      <c r="O4157" s="24"/>
      <c r="P4157" s="208">
        <v>2.1930000000000001</v>
      </c>
      <c r="Q4157" s="208">
        <v>2.0409999999999999</v>
      </c>
      <c r="R4157" s="208">
        <v>2.5</v>
      </c>
      <c r="S4157" s="208">
        <v>2.7909999999999999</v>
      </c>
      <c r="T4157" s="208">
        <v>2.573</v>
      </c>
      <c r="U4157" s="208">
        <v>1.7849999999999999</v>
      </c>
      <c r="V4157" s="208">
        <v>1.2589999999999999</v>
      </c>
      <c r="W4157" s="24"/>
      <c r="X4157" s="24"/>
      <c r="Y4157" s="24"/>
      <c r="Z4157" s="24"/>
      <c r="AA4157" s="208">
        <v>1.7689999999999999</v>
      </c>
      <c r="AB4157" s="24"/>
      <c r="AC4157" s="208">
        <v>2.8180000000000001</v>
      </c>
      <c r="AD4157" s="208">
        <v>4.6790000000000003</v>
      </c>
      <c r="AE4157" s="208">
        <v>0.70099999999999996</v>
      </c>
      <c r="AF4157" s="208">
        <v>2.464</v>
      </c>
      <c r="AG4157" s="208">
        <v>1.603</v>
      </c>
      <c r="AH4157" s="208">
        <v>0.98499999999999999</v>
      </c>
      <c r="AI4157" s="208">
        <v>0.85299999999999998</v>
      </c>
      <c r="AJ4157" s="208">
        <v>7.2999999999999995E-2</v>
      </c>
      <c r="AK4157" s="24"/>
      <c r="AL4157" s="24"/>
      <c r="AM4157" s="208">
        <v>0.26500000000000001</v>
      </c>
      <c r="AN4157" s="208">
        <v>0.94499999999999995</v>
      </c>
      <c r="AO4157" s="208">
        <v>2.4239999999999999</v>
      </c>
      <c r="AP4157" s="208">
        <v>2.3050000000000002</v>
      </c>
      <c r="AQ4157" s="208">
        <v>2.52</v>
      </c>
      <c r="AR4157" s="208">
        <v>2.5489999999999999</v>
      </c>
      <c r="AS4157" s="208">
        <v>1.67</v>
      </c>
      <c r="AT4157" s="208">
        <v>1.0980000000000001</v>
      </c>
      <c r="AU4157" s="208">
        <v>0.65600000000000003</v>
      </c>
      <c r="AV4157" s="24"/>
      <c r="AW4157" s="24"/>
      <c r="AX4157" s="24"/>
      <c r="AY4157" s="24"/>
      <c r="AZ4157" s="208">
        <v>2.2000000000000002</v>
      </c>
      <c r="BA4157" s="208">
        <v>1.5269999999999999</v>
      </c>
      <c r="BB4157" s="21">
        <f t="shared" si="464"/>
        <v>4.6790000000000003</v>
      </c>
      <c r="BC4157" s="21"/>
      <c r="BD4157" s="22">
        <f t="shared" si="465"/>
        <v>6.288978494623656</v>
      </c>
      <c r="BE4157" s="21"/>
      <c r="BG4157" s="10"/>
      <c r="BH4157" s="21">
        <f t="shared" si="466"/>
        <v>0</v>
      </c>
      <c r="BI4157" s="22">
        <f t="shared" si="466"/>
        <v>4.679E-3</v>
      </c>
      <c r="BJ4157" s="21"/>
      <c r="BK4157" s="21">
        <v>0</v>
      </c>
      <c r="BL4157" s="22">
        <v>1.4037000000000001E-2</v>
      </c>
      <c r="BM4157" s="21"/>
      <c r="BN4157" s="21">
        <f t="shared" si="463"/>
        <v>0</v>
      </c>
      <c r="BO4157" s="22">
        <f t="shared" si="463"/>
        <v>5.6148000000000003E-2</v>
      </c>
      <c r="BP4157" s="21">
        <f t="shared" si="463"/>
        <v>0</v>
      </c>
    </row>
    <row r="4158" spans="1:68" ht="11.1" hidden="1" customHeight="1" outlineLevel="2" x14ac:dyDescent="0.2">
      <c r="A4158" s="10"/>
      <c r="B4158" s="18"/>
      <c r="C4158" s="18"/>
      <c r="D4158" s="18"/>
      <c r="E4158" s="23" t="s">
        <v>3602</v>
      </c>
      <c r="F4158" s="208">
        <v>5.7229999999999999</v>
      </c>
      <c r="G4158" s="208">
        <v>4.556</v>
      </c>
      <c r="H4158" s="208">
        <v>4.6100000000000003</v>
      </c>
      <c r="I4158" s="239">
        <v>0.8</v>
      </c>
      <c r="J4158" s="239"/>
      <c r="K4158" s="24"/>
      <c r="L4158" s="24"/>
      <c r="M4158" s="24"/>
      <c r="N4158" s="24"/>
      <c r="O4158" s="24"/>
      <c r="P4158" s="208">
        <v>5.1520000000000001</v>
      </c>
      <c r="Q4158" s="208">
        <v>3.0009999999999999</v>
      </c>
      <c r="R4158" s="208">
        <v>3.8319999999999999</v>
      </c>
      <c r="S4158" s="208">
        <v>4.6749999999999998</v>
      </c>
      <c r="T4158" s="208">
        <v>4.1369999999999996</v>
      </c>
      <c r="U4158" s="208">
        <v>3.492</v>
      </c>
      <c r="V4158" s="208">
        <v>1.905</v>
      </c>
      <c r="W4158" s="24"/>
      <c r="X4158" s="24"/>
      <c r="Y4158" s="24"/>
      <c r="Z4158" s="24"/>
      <c r="AA4158" s="208">
        <v>0.108</v>
      </c>
      <c r="AB4158" s="24"/>
      <c r="AC4158" s="208">
        <v>4.9859999999999998</v>
      </c>
      <c r="AD4158" s="208">
        <v>5.07</v>
      </c>
      <c r="AE4158" s="208">
        <v>4.5460000000000003</v>
      </c>
      <c r="AF4158" s="208">
        <v>4.5419999999999998</v>
      </c>
      <c r="AG4158" s="208">
        <v>3.2709999999999999</v>
      </c>
      <c r="AH4158" s="208">
        <v>0.52300000000000002</v>
      </c>
      <c r="AI4158" s="24"/>
      <c r="AJ4158" s="24"/>
      <c r="AK4158" s="24"/>
      <c r="AL4158" s="24"/>
      <c r="AM4158" s="208">
        <v>3.2029999999999998</v>
      </c>
      <c r="AN4158" s="208">
        <v>7.9969999999999999</v>
      </c>
      <c r="AO4158" s="208">
        <v>9.5399999999999991</v>
      </c>
      <c r="AP4158" s="208">
        <v>4.8019999999999996</v>
      </c>
      <c r="AQ4158" s="208">
        <v>5.2729999999999997</v>
      </c>
      <c r="AR4158" s="208">
        <v>5.4880000000000004</v>
      </c>
      <c r="AS4158" s="208">
        <v>4.569</v>
      </c>
      <c r="AT4158" s="208">
        <v>1.706</v>
      </c>
      <c r="AU4158" s="24"/>
      <c r="AV4158" s="24"/>
      <c r="AW4158" s="24"/>
      <c r="AX4158" s="24"/>
      <c r="AY4158" s="24"/>
      <c r="AZ4158" s="208">
        <v>2.3410000000000002</v>
      </c>
      <c r="BA4158" s="208">
        <v>3.0070000000000001</v>
      </c>
      <c r="BB4158" s="21">
        <f t="shared" si="464"/>
        <v>9.5399999999999991</v>
      </c>
      <c r="BC4158" s="21"/>
      <c r="BD4158" s="22">
        <f t="shared" si="465"/>
        <v>12.82258064516129</v>
      </c>
      <c r="BE4158" s="21"/>
      <c r="BG4158" s="10"/>
      <c r="BH4158" s="21">
        <f t="shared" si="466"/>
        <v>0</v>
      </c>
      <c r="BI4158" s="22">
        <f t="shared" si="466"/>
        <v>9.5399999999999999E-3</v>
      </c>
      <c r="BJ4158" s="21"/>
      <c r="BK4158" s="21">
        <v>0</v>
      </c>
      <c r="BL4158" s="22">
        <v>2.862E-2</v>
      </c>
      <c r="BM4158" s="21"/>
      <c r="BN4158" s="21">
        <f t="shared" si="463"/>
        <v>0</v>
      </c>
      <c r="BO4158" s="22">
        <f t="shared" si="463"/>
        <v>0.11448</v>
      </c>
      <c r="BP4158" s="21">
        <f t="shared" si="463"/>
        <v>0</v>
      </c>
    </row>
    <row r="4159" spans="1:68" ht="11.1" hidden="1" customHeight="1" outlineLevel="2" x14ac:dyDescent="0.2">
      <c r="A4159" s="10"/>
      <c r="B4159" s="18"/>
      <c r="C4159" s="18"/>
      <c r="D4159" s="18"/>
      <c r="E4159" s="23" t="s">
        <v>3603</v>
      </c>
      <c r="F4159" s="208">
        <v>4.07</v>
      </c>
      <c r="G4159" s="208">
        <v>3.4</v>
      </c>
      <c r="H4159" s="208">
        <v>3.1110000000000002</v>
      </c>
      <c r="I4159" s="239">
        <v>0.98099999999999998</v>
      </c>
      <c r="J4159" s="239"/>
      <c r="K4159" s="24"/>
      <c r="L4159" s="24"/>
      <c r="M4159" s="24"/>
      <c r="N4159" s="24"/>
      <c r="O4159" s="24"/>
      <c r="P4159" s="208">
        <v>7.2770000000000001</v>
      </c>
      <c r="Q4159" s="208">
        <v>6.835</v>
      </c>
      <c r="R4159" s="208">
        <v>6.9980000000000002</v>
      </c>
      <c r="S4159" s="208">
        <v>3.6949999999999998</v>
      </c>
      <c r="T4159" s="208">
        <v>7.726</v>
      </c>
      <c r="U4159" s="24"/>
      <c r="V4159" s="208">
        <v>14.443</v>
      </c>
      <c r="W4159" s="24"/>
      <c r="X4159" s="24"/>
      <c r="Y4159" s="24"/>
      <c r="Z4159" s="24"/>
      <c r="AA4159" s="208">
        <v>1.7470000000000001</v>
      </c>
      <c r="AB4159" s="24"/>
      <c r="AC4159" s="208">
        <v>15.93</v>
      </c>
      <c r="AD4159" s="208">
        <v>10.433999999999999</v>
      </c>
      <c r="AE4159" s="208">
        <v>3.8450000000000002</v>
      </c>
      <c r="AF4159" s="208">
        <v>34.722000000000001</v>
      </c>
      <c r="AG4159" s="24"/>
      <c r="AH4159" s="24"/>
      <c r="AI4159" s="208">
        <v>-17.468</v>
      </c>
      <c r="AJ4159" s="208">
        <v>8.4000000000000005E-2</v>
      </c>
      <c r="AK4159" s="24"/>
      <c r="AL4159" s="24"/>
      <c r="AM4159" s="208">
        <v>2.9830000000000001</v>
      </c>
      <c r="AN4159" s="208">
        <v>4.8390000000000004</v>
      </c>
      <c r="AO4159" s="208">
        <v>10.356</v>
      </c>
      <c r="AP4159" s="208">
        <v>11.582000000000001</v>
      </c>
      <c r="AQ4159" s="208">
        <v>10.159000000000001</v>
      </c>
      <c r="AR4159" s="208">
        <v>11.438000000000001</v>
      </c>
      <c r="AS4159" s="208">
        <v>7.46</v>
      </c>
      <c r="AT4159" s="208">
        <v>3.9870000000000001</v>
      </c>
      <c r="AU4159" s="208">
        <v>0.14799999999999999</v>
      </c>
      <c r="AV4159" s="24"/>
      <c r="AW4159" s="24"/>
      <c r="AX4159" s="24"/>
      <c r="AY4159" s="24"/>
      <c r="AZ4159" s="208">
        <v>4.3810000000000002</v>
      </c>
      <c r="BA4159" s="208">
        <v>3.9649999999999999</v>
      </c>
      <c r="BB4159" s="21">
        <f t="shared" si="464"/>
        <v>34.722000000000001</v>
      </c>
      <c r="BC4159" s="21"/>
      <c r="BD4159" s="22">
        <f t="shared" si="465"/>
        <v>46.66935483870968</v>
      </c>
      <c r="BE4159" s="21"/>
      <c r="BG4159" s="10"/>
      <c r="BH4159" s="21">
        <f t="shared" si="466"/>
        <v>0</v>
      </c>
      <c r="BI4159" s="22">
        <f t="shared" si="466"/>
        <v>3.4722000000000003E-2</v>
      </c>
      <c r="BJ4159" s="21"/>
      <c r="BK4159" s="21">
        <v>0</v>
      </c>
      <c r="BL4159" s="22">
        <v>0.10416600000000001</v>
      </c>
      <c r="BM4159" s="21"/>
      <c r="BN4159" s="21">
        <f t="shared" si="463"/>
        <v>0</v>
      </c>
      <c r="BO4159" s="22">
        <f t="shared" si="463"/>
        <v>0.41666400000000003</v>
      </c>
      <c r="BP4159" s="21">
        <f t="shared" si="463"/>
        <v>0</v>
      </c>
    </row>
    <row r="4160" spans="1:68" ht="11.1" hidden="1" customHeight="1" outlineLevel="2" x14ac:dyDescent="0.2">
      <c r="A4160" s="10"/>
      <c r="B4160" s="18"/>
      <c r="C4160" s="18"/>
      <c r="D4160" s="18"/>
      <c r="E4160" s="23" t="s">
        <v>3604</v>
      </c>
      <c r="F4160" s="208">
        <v>1.2230000000000001</v>
      </c>
      <c r="G4160" s="208">
        <v>1.036</v>
      </c>
      <c r="H4160" s="208">
        <v>1.0589999999999999</v>
      </c>
      <c r="I4160" s="239">
        <v>0.38800000000000001</v>
      </c>
      <c r="J4160" s="239"/>
      <c r="K4160" s="208">
        <v>0.32400000000000001</v>
      </c>
      <c r="L4160" s="24"/>
      <c r="M4160" s="24"/>
      <c r="N4160" s="24"/>
      <c r="O4160" s="24"/>
      <c r="P4160" s="208">
        <v>0.67500000000000004</v>
      </c>
      <c r="Q4160" s="208">
        <v>0.36499999999999999</v>
      </c>
      <c r="R4160" s="208">
        <v>0.47599999999999998</v>
      </c>
      <c r="S4160" s="208">
        <v>0.58599999999999997</v>
      </c>
      <c r="T4160" s="208">
        <v>6.5000000000000002E-2</v>
      </c>
      <c r="U4160" s="208">
        <v>0.75900000000000001</v>
      </c>
      <c r="V4160" s="208">
        <v>0.47299999999999998</v>
      </c>
      <c r="W4160" s="24"/>
      <c r="X4160" s="24"/>
      <c r="Y4160" s="24"/>
      <c r="Z4160" s="24"/>
      <c r="AA4160" s="208">
        <v>0.47</v>
      </c>
      <c r="AB4160" s="24"/>
      <c r="AC4160" s="208">
        <v>0.94599999999999995</v>
      </c>
      <c r="AD4160" s="208">
        <v>8.3000000000000004E-2</v>
      </c>
      <c r="AE4160" s="208">
        <v>0.151</v>
      </c>
      <c r="AF4160" s="24"/>
      <c r="AG4160" s="24"/>
      <c r="AH4160" s="24"/>
      <c r="AI4160" s="24"/>
      <c r="AJ4160" s="24"/>
      <c r="AK4160" s="24"/>
      <c r="AL4160" s="24"/>
      <c r="AM4160" s="208">
        <v>0.56999999999999995</v>
      </c>
      <c r="AN4160" s="208">
        <v>4.0999999999999996</v>
      </c>
      <c r="AO4160" s="208">
        <v>1.0429999999999999</v>
      </c>
      <c r="AP4160" s="208">
        <v>1.0629999999999999</v>
      </c>
      <c r="AQ4160" s="208">
        <v>1.1919999999999999</v>
      </c>
      <c r="AR4160" s="208">
        <v>1.2090000000000001</v>
      </c>
      <c r="AS4160" s="208">
        <v>0.88</v>
      </c>
      <c r="AT4160" s="208">
        <v>0.56299999999999994</v>
      </c>
      <c r="AU4160" s="208">
        <v>0.23200000000000001</v>
      </c>
      <c r="AV4160" s="24"/>
      <c r="AW4160" s="24"/>
      <c r="AX4160" s="24"/>
      <c r="AY4160" s="24"/>
      <c r="AZ4160" s="208">
        <v>0.79800000000000004</v>
      </c>
      <c r="BA4160" s="208">
        <v>0.753</v>
      </c>
      <c r="BB4160" s="21">
        <f t="shared" si="464"/>
        <v>4.0999999999999996</v>
      </c>
      <c r="BC4160" s="21"/>
      <c r="BD4160" s="22">
        <f t="shared" si="465"/>
        <v>5.5107526881720421</v>
      </c>
      <c r="BE4160" s="21"/>
      <c r="BG4160" s="10"/>
      <c r="BH4160" s="21">
        <f t="shared" si="466"/>
        <v>0</v>
      </c>
      <c r="BI4160" s="22">
        <f t="shared" si="466"/>
        <v>4.1000000000000003E-3</v>
      </c>
      <c r="BJ4160" s="21"/>
      <c r="BK4160" s="21">
        <v>0</v>
      </c>
      <c r="BL4160" s="22">
        <v>1.2300000000000002E-2</v>
      </c>
      <c r="BM4160" s="21"/>
      <c r="BN4160" s="21">
        <f t="shared" si="463"/>
        <v>0</v>
      </c>
      <c r="BO4160" s="22">
        <f t="shared" si="463"/>
        <v>4.9200000000000008E-2</v>
      </c>
      <c r="BP4160" s="21">
        <f t="shared" si="463"/>
        <v>0</v>
      </c>
    </row>
    <row r="4161" spans="1:68" ht="11.1" hidden="1" customHeight="1" outlineLevel="1" collapsed="1" x14ac:dyDescent="0.2">
      <c r="A4161" s="10"/>
      <c r="B4161" s="18"/>
      <c r="C4161" s="18"/>
      <c r="D4161" s="18"/>
      <c r="E4161" s="19" t="s">
        <v>3605</v>
      </c>
      <c r="F4161" s="20"/>
      <c r="G4161" s="20"/>
      <c r="H4161" s="20"/>
      <c r="I4161" s="20"/>
      <c r="J4161" s="20"/>
      <c r="K4161" s="20"/>
      <c r="L4161" s="20"/>
      <c r="M4161" s="20"/>
      <c r="N4161" s="20"/>
      <c r="O4161" s="20"/>
      <c r="P4161" s="20"/>
      <c r="Q4161" s="20"/>
      <c r="R4161" s="20"/>
      <c r="S4161" s="20"/>
      <c r="T4161" s="209">
        <v>7.8109999999999999</v>
      </c>
      <c r="U4161" s="209">
        <v>4.7089999999999996</v>
      </c>
      <c r="V4161" s="209">
        <v>1.504</v>
      </c>
      <c r="W4161" s="209">
        <v>0.55900000000000005</v>
      </c>
      <c r="X4161" s="20"/>
      <c r="Y4161" s="209">
        <v>0.49</v>
      </c>
      <c r="Z4161" s="20"/>
      <c r="AA4161" s="20"/>
      <c r="AB4161" s="20"/>
      <c r="AC4161" s="209">
        <v>14.089</v>
      </c>
      <c r="AD4161" s="209">
        <v>14.176</v>
      </c>
      <c r="AE4161" s="209">
        <v>14.141</v>
      </c>
      <c r="AF4161" s="209">
        <v>12.109</v>
      </c>
      <c r="AG4161" s="209">
        <v>10.178000000000001</v>
      </c>
      <c r="AH4161" s="209">
        <v>6.7220000000000004</v>
      </c>
      <c r="AI4161" s="209">
        <v>4.8259999999999996</v>
      </c>
      <c r="AJ4161" s="209">
        <v>0.35599999999999998</v>
      </c>
      <c r="AK4161" s="20"/>
      <c r="AL4161" s="20"/>
      <c r="AM4161" s="20"/>
      <c r="AN4161" s="209">
        <v>6.9050000000000002</v>
      </c>
      <c r="AO4161" s="209">
        <v>12.012</v>
      </c>
      <c r="AP4161" s="209">
        <v>12.733000000000001</v>
      </c>
      <c r="AQ4161" s="209">
        <v>13.64</v>
      </c>
      <c r="AR4161" s="209">
        <v>12.641</v>
      </c>
      <c r="AS4161" s="209">
        <v>9.8949999999999996</v>
      </c>
      <c r="AT4161" s="209">
        <v>3.7050000000000001</v>
      </c>
      <c r="AU4161" s="209">
        <v>8.0109999999999992</v>
      </c>
      <c r="AV4161" s="209">
        <v>0.26200000000000001</v>
      </c>
      <c r="AW4161" s="20"/>
      <c r="AX4161" s="20"/>
      <c r="AY4161" s="209">
        <v>1.2549999999999999</v>
      </c>
      <c r="AZ4161" s="209">
        <v>5.8840000000000003</v>
      </c>
      <c r="BA4161" s="209">
        <v>8.2829999999999995</v>
      </c>
      <c r="BB4161" s="56">
        <f>BB4162+BB4163+BB4164</f>
        <v>19.862000000000002</v>
      </c>
      <c r="BC4161" s="21">
        <f>BF4161</f>
        <v>93.89</v>
      </c>
      <c r="BD4161" s="22">
        <f t="shared" si="465"/>
        <v>26.696236559139788</v>
      </c>
      <c r="BE4161" s="21">
        <f>BC4161-BD4161</f>
        <v>67.193763440860209</v>
      </c>
      <c r="BF4161" s="2">
        <v>93.89</v>
      </c>
      <c r="BG4161" s="10">
        <v>6</v>
      </c>
      <c r="BH4161" s="21">
        <f t="shared" si="466"/>
        <v>6.9854159999999998E-2</v>
      </c>
      <c r="BI4161" s="22">
        <f t="shared" si="466"/>
        <v>1.9862000000000001E-2</v>
      </c>
      <c r="BJ4161" s="21">
        <f>BH4161-BI4161</f>
        <v>4.9992159999999994E-2</v>
      </c>
      <c r="BK4161" s="21">
        <v>0.20956248</v>
      </c>
      <c r="BL4161" s="22">
        <v>5.9586E-2</v>
      </c>
      <c r="BM4161" s="21">
        <v>0.14997648</v>
      </c>
      <c r="BN4161" s="21">
        <f t="shared" si="463"/>
        <v>0.83824991999999998</v>
      </c>
      <c r="BO4161" s="22">
        <f t="shared" si="463"/>
        <v>0.238344</v>
      </c>
      <c r="BP4161" s="21">
        <f t="shared" si="463"/>
        <v>0.59990591999999998</v>
      </c>
    </row>
    <row r="4162" spans="1:68" ht="11.1" hidden="1" customHeight="1" outlineLevel="2" x14ac:dyDescent="0.2">
      <c r="A4162" s="10"/>
      <c r="B4162" s="18"/>
      <c r="C4162" s="18"/>
      <c r="D4162" s="18"/>
      <c r="E4162" s="23" t="s">
        <v>3606</v>
      </c>
      <c r="F4162" s="24"/>
      <c r="G4162" s="24"/>
      <c r="H4162" s="24"/>
      <c r="I4162" s="24"/>
      <c r="J4162" s="24"/>
      <c r="K4162" s="24"/>
      <c r="L4162" s="24"/>
      <c r="M4162" s="24"/>
      <c r="N4162" s="24"/>
      <c r="O4162" s="24"/>
      <c r="P4162" s="24"/>
      <c r="Q4162" s="24"/>
      <c r="R4162" s="24"/>
      <c r="S4162" s="24"/>
      <c r="T4162" s="208">
        <v>7.8109999999999999</v>
      </c>
      <c r="U4162" s="208">
        <v>4.7089999999999996</v>
      </c>
      <c r="V4162" s="208">
        <v>1.504</v>
      </c>
      <c r="W4162" s="208">
        <v>0.55900000000000005</v>
      </c>
      <c r="X4162" s="24"/>
      <c r="Y4162" s="208">
        <v>0.49</v>
      </c>
      <c r="Z4162" s="24"/>
      <c r="AA4162" s="24"/>
      <c r="AB4162" s="24"/>
      <c r="AC4162" s="208">
        <v>5.5430000000000001</v>
      </c>
      <c r="AD4162" s="208">
        <v>4.125</v>
      </c>
      <c r="AE4162" s="208">
        <v>4.57</v>
      </c>
      <c r="AF4162" s="208">
        <v>3.4079999999999999</v>
      </c>
      <c r="AG4162" s="208">
        <v>2.7069999999999999</v>
      </c>
      <c r="AH4162" s="208">
        <v>1.8169999999999999</v>
      </c>
      <c r="AI4162" s="208">
        <v>1.294</v>
      </c>
      <c r="AJ4162" s="208">
        <v>0.157</v>
      </c>
      <c r="AK4162" s="24"/>
      <c r="AL4162" s="24"/>
      <c r="AM4162" s="24"/>
      <c r="AN4162" s="208">
        <v>2.5209999999999999</v>
      </c>
      <c r="AO4162" s="208">
        <v>2.964</v>
      </c>
      <c r="AP4162" s="208">
        <v>3.6619999999999999</v>
      </c>
      <c r="AQ4162" s="208">
        <v>4.1740000000000004</v>
      </c>
      <c r="AR4162" s="208">
        <v>4.0640000000000001</v>
      </c>
      <c r="AS4162" s="208">
        <v>3.1909999999999998</v>
      </c>
      <c r="AT4162" s="208">
        <v>2.601</v>
      </c>
      <c r="AU4162" s="208">
        <v>1.24</v>
      </c>
      <c r="AV4162" s="208">
        <v>0.25800000000000001</v>
      </c>
      <c r="AW4162" s="24"/>
      <c r="AX4162" s="24"/>
      <c r="AY4162" s="208">
        <v>0.63</v>
      </c>
      <c r="AZ4162" s="208">
        <v>1.528</v>
      </c>
      <c r="BA4162" s="208">
        <v>2.5760000000000001</v>
      </c>
      <c r="BB4162" s="21">
        <f t="shared" si="464"/>
        <v>7.8109999999999999</v>
      </c>
      <c r="BC4162" s="21"/>
      <c r="BD4162" s="22">
        <f t="shared" si="465"/>
        <v>10.498655913978494</v>
      </c>
      <c r="BE4162" s="21"/>
      <c r="BG4162" s="10"/>
      <c r="BH4162" s="21">
        <f t="shared" si="466"/>
        <v>0</v>
      </c>
      <c r="BI4162" s="22">
        <f t="shared" si="466"/>
        <v>7.8109999999999994E-3</v>
      </c>
      <c r="BJ4162" s="21"/>
      <c r="BK4162" s="21">
        <v>0</v>
      </c>
      <c r="BL4162" s="22">
        <v>2.3432999999999999E-2</v>
      </c>
      <c r="BM4162" s="21"/>
      <c r="BN4162" s="21">
        <f t="shared" si="463"/>
        <v>0</v>
      </c>
      <c r="BO4162" s="22">
        <f t="shared" si="463"/>
        <v>9.3731999999999996E-2</v>
      </c>
      <c r="BP4162" s="21">
        <f t="shared" si="463"/>
        <v>0</v>
      </c>
    </row>
    <row r="4163" spans="1:68" ht="11.1" hidden="1" customHeight="1" outlineLevel="2" x14ac:dyDescent="0.2">
      <c r="A4163" s="10"/>
      <c r="B4163" s="18"/>
      <c r="C4163" s="18"/>
      <c r="D4163" s="18"/>
      <c r="E4163" s="23" t="s">
        <v>3607</v>
      </c>
      <c r="F4163" s="24"/>
      <c r="G4163" s="24"/>
      <c r="H4163" s="24"/>
      <c r="I4163" s="24"/>
      <c r="J4163" s="24"/>
      <c r="K4163" s="24"/>
      <c r="L4163" s="24"/>
      <c r="M4163" s="24"/>
      <c r="N4163" s="24"/>
      <c r="O4163" s="24"/>
      <c r="P4163" s="24"/>
      <c r="Q4163" s="24"/>
      <c r="R4163" s="24"/>
      <c r="S4163" s="24"/>
      <c r="T4163" s="24"/>
      <c r="U4163" s="24"/>
      <c r="V4163" s="24"/>
      <c r="W4163" s="24"/>
      <c r="X4163" s="24"/>
      <c r="Y4163" s="24"/>
      <c r="Z4163" s="24"/>
      <c r="AA4163" s="24"/>
      <c r="AB4163" s="24"/>
      <c r="AC4163" s="208">
        <v>8.5459999999999994</v>
      </c>
      <c r="AD4163" s="208">
        <v>10.051</v>
      </c>
      <c r="AE4163" s="208">
        <v>9.5709999999999997</v>
      </c>
      <c r="AF4163" s="208">
        <v>8.7010000000000005</v>
      </c>
      <c r="AG4163" s="208">
        <v>7.4710000000000001</v>
      </c>
      <c r="AH4163" s="208">
        <v>4.9050000000000002</v>
      </c>
      <c r="AI4163" s="208">
        <v>3.532</v>
      </c>
      <c r="AJ4163" s="208">
        <v>0.19900000000000001</v>
      </c>
      <c r="AK4163" s="24"/>
      <c r="AL4163" s="24"/>
      <c r="AM4163" s="24"/>
      <c r="AN4163" s="208">
        <v>4.3840000000000003</v>
      </c>
      <c r="AO4163" s="208">
        <v>7.048</v>
      </c>
      <c r="AP4163" s="208">
        <v>9.0690000000000008</v>
      </c>
      <c r="AQ4163" s="208">
        <v>9.4629999999999992</v>
      </c>
      <c r="AR4163" s="208">
        <v>8.5739999999999998</v>
      </c>
      <c r="AS4163" s="208">
        <v>6.7</v>
      </c>
      <c r="AT4163" s="208">
        <v>1.1040000000000001</v>
      </c>
      <c r="AU4163" s="208">
        <v>6.7619999999999996</v>
      </c>
      <c r="AV4163" s="24"/>
      <c r="AW4163" s="24"/>
      <c r="AX4163" s="24"/>
      <c r="AY4163" s="208">
        <v>0.61899999999999999</v>
      </c>
      <c r="AZ4163" s="208">
        <v>4.3520000000000003</v>
      </c>
      <c r="BA4163" s="208">
        <v>5.7039999999999997</v>
      </c>
      <c r="BB4163" s="21">
        <f t="shared" si="464"/>
        <v>10.051</v>
      </c>
      <c r="BC4163" s="21"/>
      <c r="BD4163" s="22">
        <f t="shared" si="465"/>
        <v>13.509408602150538</v>
      </c>
      <c r="BE4163" s="21"/>
      <c r="BG4163" s="10"/>
      <c r="BH4163" s="21">
        <f t="shared" si="466"/>
        <v>0</v>
      </c>
      <c r="BI4163" s="22">
        <f t="shared" si="466"/>
        <v>1.0050999999999999E-2</v>
      </c>
      <c r="BJ4163" s="21"/>
      <c r="BK4163" s="21">
        <v>0</v>
      </c>
      <c r="BL4163" s="22">
        <v>3.0152999999999999E-2</v>
      </c>
      <c r="BM4163" s="21"/>
      <c r="BN4163" s="21">
        <f t="shared" si="463"/>
        <v>0</v>
      </c>
      <c r="BO4163" s="22">
        <f t="shared" si="463"/>
        <v>0.120612</v>
      </c>
      <c r="BP4163" s="21">
        <f t="shared" si="463"/>
        <v>0</v>
      </c>
    </row>
    <row r="4164" spans="1:68" ht="11.1" hidden="1" customHeight="1" outlineLevel="2" x14ac:dyDescent="0.2">
      <c r="A4164" s="10"/>
      <c r="B4164" s="18"/>
      <c r="C4164" s="18"/>
      <c r="D4164" s="18"/>
      <c r="E4164" s="23" t="s">
        <v>3608</v>
      </c>
      <c r="F4164" s="24"/>
      <c r="G4164" s="24"/>
      <c r="H4164" s="24"/>
      <c r="I4164" s="24"/>
      <c r="J4164" s="24"/>
      <c r="K4164" s="24"/>
      <c r="L4164" s="24"/>
      <c r="M4164" s="24"/>
      <c r="N4164" s="24"/>
      <c r="O4164" s="24"/>
      <c r="P4164" s="24"/>
      <c r="Q4164" s="24"/>
      <c r="R4164" s="24"/>
      <c r="S4164" s="24"/>
      <c r="T4164" s="24"/>
      <c r="U4164" s="24"/>
      <c r="V4164" s="24"/>
      <c r="W4164" s="24"/>
      <c r="X4164" s="24"/>
      <c r="Y4164" s="24"/>
      <c r="Z4164" s="24"/>
      <c r="AA4164" s="24"/>
      <c r="AB4164" s="24"/>
      <c r="AC4164" s="24"/>
      <c r="AD4164" s="24"/>
      <c r="AE4164" s="24"/>
      <c r="AF4164" s="24"/>
      <c r="AG4164" s="24"/>
      <c r="AH4164" s="24"/>
      <c r="AI4164" s="24"/>
      <c r="AJ4164" s="24"/>
      <c r="AK4164" s="24"/>
      <c r="AL4164" s="24"/>
      <c r="AM4164" s="24"/>
      <c r="AN4164" s="24"/>
      <c r="AO4164" s="208">
        <v>2</v>
      </c>
      <c r="AP4164" s="208">
        <v>2E-3</v>
      </c>
      <c r="AQ4164" s="208">
        <v>3.0000000000000001E-3</v>
      </c>
      <c r="AR4164" s="208">
        <v>3.0000000000000001E-3</v>
      </c>
      <c r="AS4164" s="208">
        <v>4.0000000000000001E-3</v>
      </c>
      <c r="AT4164" s="24"/>
      <c r="AU4164" s="208">
        <v>8.9999999999999993E-3</v>
      </c>
      <c r="AV4164" s="208">
        <v>4.0000000000000001E-3</v>
      </c>
      <c r="AW4164" s="24"/>
      <c r="AX4164" s="24"/>
      <c r="AY4164" s="208">
        <v>6.0000000000000001E-3</v>
      </c>
      <c r="AZ4164" s="208">
        <v>4.0000000000000001E-3</v>
      </c>
      <c r="BA4164" s="208">
        <v>3.0000000000000001E-3</v>
      </c>
      <c r="BB4164" s="21">
        <f t="shared" si="464"/>
        <v>2</v>
      </c>
      <c r="BC4164" s="21"/>
      <c r="BD4164" s="22">
        <f t="shared" si="465"/>
        <v>2.6881720430107525</v>
      </c>
      <c r="BE4164" s="21"/>
      <c r="BG4164" s="10"/>
      <c r="BH4164" s="21">
        <f t="shared" si="466"/>
        <v>0</v>
      </c>
      <c r="BI4164" s="22">
        <f t="shared" si="466"/>
        <v>2E-3</v>
      </c>
      <c r="BJ4164" s="21"/>
      <c r="BK4164" s="21">
        <v>0</v>
      </c>
      <c r="BL4164" s="22">
        <v>6.0000000000000001E-3</v>
      </c>
      <c r="BM4164" s="21"/>
      <c r="BN4164" s="21">
        <f t="shared" si="463"/>
        <v>0</v>
      </c>
      <c r="BO4164" s="22">
        <f t="shared" si="463"/>
        <v>2.4E-2</v>
      </c>
      <c r="BP4164" s="21">
        <f t="shared" si="463"/>
        <v>0</v>
      </c>
    </row>
    <row r="4165" spans="1:68" ht="11.1" hidden="1" customHeight="1" outlineLevel="1" collapsed="1" x14ac:dyDescent="0.2">
      <c r="A4165" s="10"/>
      <c r="B4165" s="18"/>
      <c r="C4165" s="18"/>
      <c r="D4165" s="18"/>
      <c r="E4165" s="19" t="s">
        <v>2048</v>
      </c>
      <c r="F4165" s="20"/>
      <c r="G4165" s="20"/>
      <c r="H4165" s="20"/>
      <c r="I4165" s="20"/>
      <c r="J4165" s="20"/>
      <c r="K4165" s="20"/>
      <c r="L4165" s="20"/>
      <c r="M4165" s="20"/>
      <c r="N4165" s="20"/>
      <c r="O4165" s="20"/>
      <c r="P4165" s="20"/>
      <c r="Q4165" s="20"/>
      <c r="R4165" s="20"/>
      <c r="S4165" s="20"/>
      <c r="T4165" s="20"/>
      <c r="U4165" s="20"/>
      <c r="V4165" s="20"/>
      <c r="W4165" s="20"/>
      <c r="X4165" s="20"/>
      <c r="Y4165" s="20"/>
      <c r="Z4165" s="20"/>
      <c r="AA4165" s="20"/>
      <c r="AB4165" s="20"/>
      <c r="AC4165" s="209">
        <v>7.3810000000000002</v>
      </c>
      <c r="AD4165" s="209">
        <v>3.5539999999999998</v>
      </c>
      <c r="AE4165" s="209">
        <v>5.3890000000000002</v>
      </c>
      <c r="AF4165" s="209">
        <v>6.0979999999999999</v>
      </c>
      <c r="AG4165" s="209">
        <v>2.4740000000000002</v>
      </c>
      <c r="AH4165" s="209">
        <v>3.077</v>
      </c>
      <c r="AI4165" s="209">
        <v>1.5620000000000001</v>
      </c>
      <c r="AJ4165" s="209">
        <v>0.11600000000000001</v>
      </c>
      <c r="AK4165" s="20"/>
      <c r="AL4165" s="20"/>
      <c r="AM4165" s="209">
        <v>1.2050000000000001</v>
      </c>
      <c r="AN4165" s="209">
        <v>4.5140000000000002</v>
      </c>
      <c r="AO4165" s="209">
        <v>7.6550000000000002</v>
      </c>
      <c r="AP4165" s="209">
        <v>8.6760000000000002</v>
      </c>
      <c r="AQ4165" s="209">
        <v>11.119</v>
      </c>
      <c r="AR4165" s="209">
        <v>8.5210000000000008</v>
      </c>
      <c r="AS4165" s="209">
        <v>6.5679999999999996</v>
      </c>
      <c r="AT4165" s="209">
        <v>3.3540000000000001</v>
      </c>
      <c r="AU4165" s="209">
        <v>1.31</v>
      </c>
      <c r="AV4165" s="20"/>
      <c r="AW4165" s="20"/>
      <c r="AX4165" s="20"/>
      <c r="AY4165" s="209">
        <v>1.7290000000000001</v>
      </c>
      <c r="AZ4165" s="209">
        <v>3.1520000000000001</v>
      </c>
      <c r="BA4165" s="209">
        <v>6.1879999999999997</v>
      </c>
      <c r="BB4165" s="56">
        <f>BB4166+BB4167</f>
        <v>11.589</v>
      </c>
      <c r="BC4165" s="21">
        <f>BD4165</f>
        <v>15.576612903225808</v>
      </c>
      <c r="BD4165" s="22">
        <f t="shared" si="465"/>
        <v>15.576612903225808</v>
      </c>
      <c r="BE4165" s="21">
        <f>BC4165-BD4165</f>
        <v>0</v>
      </c>
      <c r="BG4165" s="10">
        <v>6</v>
      </c>
      <c r="BH4165" s="21">
        <f t="shared" si="466"/>
        <v>1.1589000000000002E-2</v>
      </c>
      <c r="BI4165" s="22">
        <f t="shared" si="466"/>
        <v>1.1589000000000002E-2</v>
      </c>
      <c r="BJ4165" s="21">
        <f>BH4165-BI4165</f>
        <v>0</v>
      </c>
      <c r="BK4165" s="21">
        <v>3.4767000000000006E-2</v>
      </c>
      <c r="BL4165" s="22">
        <v>3.4767000000000006E-2</v>
      </c>
      <c r="BM4165" s="21">
        <v>0</v>
      </c>
      <c r="BN4165" s="21">
        <f t="shared" si="463"/>
        <v>0.13906800000000002</v>
      </c>
      <c r="BO4165" s="22">
        <f t="shared" si="463"/>
        <v>0.13906800000000002</v>
      </c>
      <c r="BP4165" s="21">
        <f t="shared" si="463"/>
        <v>0</v>
      </c>
    </row>
    <row r="4166" spans="1:68" ht="11.1" hidden="1" customHeight="1" outlineLevel="2" x14ac:dyDescent="0.2">
      <c r="A4166" s="10"/>
      <c r="B4166" s="18"/>
      <c r="C4166" s="18"/>
      <c r="D4166" s="18"/>
      <c r="E4166" s="23" t="s">
        <v>3609</v>
      </c>
      <c r="F4166" s="24"/>
      <c r="G4166" s="24"/>
      <c r="H4166" s="24"/>
      <c r="I4166" s="24"/>
      <c r="J4166" s="24"/>
      <c r="K4166" s="24"/>
      <c r="L4166" s="24"/>
      <c r="M4166" s="24"/>
      <c r="N4166" s="24"/>
      <c r="O4166" s="24"/>
      <c r="P4166" s="24"/>
      <c r="Q4166" s="24"/>
      <c r="R4166" s="24"/>
      <c r="S4166" s="24"/>
      <c r="T4166" s="24"/>
      <c r="U4166" s="24"/>
      <c r="V4166" s="24"/>
      <c r="W4166" s="24"/>
      <c r="X4166" s="24"/>
      <c r="Y4166" s="24"/>
      <c r="Z4166" s="24"/>
      <c r="AA4166" s="24"/>
      <c r="AB4166" s="24"/>
      <c r="AC4166" s="24"/>
      <c r="AD4166" s="24"/>
      <c r="AE4166" s="24"/>
      <c r="AF4166" s="24"/>
      <c r="AG4166" s="24"/>
      <c r="AH4166" s="208">
        <v>1.073</v>
      </c>
      <c r="AI4166" s="208">
        <v>0.51300000000000001</v>
      </c>
      <c r="AJ4166" s="208">
        <v>7.0000000000000007E-2</v>
      </c>
      <c r="AK4166" s="24"/>
      <c r="AL4166" s="24"/>
      <c r="AM4166" s="208">
        <v>0.39100000000000001</v>
      </c>
      <c r="AN4166" s="208">
        <v>1.6830000000000001</v>
      </c>
      <c r="AO4166" s="208">
        <v>3.1480000000000001</v>
      </c>
      <c r="AP4166" s="208">
        <v>3.5129999999999999</v>
      </c>
      <c r="AQ4166" s="208">
        <v>4.2080000000000002</v>
      </c>
      <c r="AR4166" s="208">
        <v>3.181</v>
      </c>
      <c r="AS4166" s="208">
        <v>2.12</v>
      </c>
      <c r="AT4166" s="208">
        <v>1.1870000000000001</v>
      </c>
      <c r="AU4166" s="208">
        <v>0.41699999999999998</v>
      </c>
      <c r="AV4166" s="24"/>
      <c r="AW4166" s="24"/>
      <c r="AX4166" s="24"/>
      <c r="AY4166" s="208">
        <v>0.59899999999999998</v>
      </c>
      <c r="AZ4166" s="208">
        <v>1.2490000000000001</v>
      </c>
      <c r="BA4166" s="208">
        <v>2.391</v>
      </c>
      <c r="BB4166" s="21">
        <f t="shared" si="464"/>
        <v>4.2080000000000002</v>
      </c>
      <c r="BC4166" s="21"/>
      <c r="BD4166" s="22">
        <f t="shared" si="465"/>
        <v>5.655913978494624</v>
      </c>
      <c r="BE4166" s="21"/>
      <c r="BG4166" s="10"/>
      <c r="BH4166" s="21">
        <f t="shared" si="466"/>
        <v>0</v>
      </c>
      <c r="BI4166" s="22">
        <f t="shared" si="466"/>
        <v>4.2079999999999999E-3</v>
      </c>
      <c r="BJ4166" s="21"/>
      <c r="BK4166" s="21">
        <v>0</v>
      </c>
      <c r="BL4166" s="22">
        <v>1.2624E-2</v>
      </c>
      <c r="BM4166" s="21"/>
      <c r="BN4166" s="21">
        <f t="shared" si="463"/>
        <v>0</v>
      </c>
      <c r="BO4166" s="22">
        <f t="shared" si="463"/>
        <v>5.0495999999999999E-2</v>
      </c>
      <c r="BP4166" s="21">
        <f t="shared" si="463"/>
        <v>0</v>
      </c>
    </row>
    <row r="4167" spans="1:68" ht="11.1" hidden="1" customHeight="1" outlineLevel="2" x14ac:dyDescent="0.2">
      <c r="A4167" s="10"/>
      <c r="B4167" s="18"/>
      <c r="C4167" s="18"/>
      <c r="D4167" s="18"/>
      <c r="E4167" s="23" t="s">
        <v>3610</v>
      </c>
      <c r="F4167" s="24"/>
      <c r="G4167" s="24"/>
      <c r="H4167" s="24"/>
      <c r="I4167" s="24"/>
      <c r="J4167" s="24"/>
      <c r="K4167" s="24"/>
      <c r="L4167" s="24"/>
      <c r="M4167" s="24"/>
      <c r="N4167" s="24"/>
      <c r="O4167" s="24"/>
      <c r="P4167" s="24"/>
      <c r="Q4167" s="24"/>
      <c r="R4167" s="24"/>
      <c r="S4167" s="24"/>
      <c r="T4167" s="24"/>
      <c r="U4167" s="24"/>
      <c r="V4167" s="24"/>
      <c r="W4167" s="24"/>
      <c r="X4167" s="24"/>
      <c r="Y4167" s="24"/>
      <c r="Z4167" s="24"/>
      <c r="AA4167" s="24"/>
      <c r="AB4167" s="24"/>
      <c r="AC4167" s="208">
        <v>7.3810000000000002</v>
      </c>
      <c r="AD4167" s="208">
        <v>3.5539999999999998</v>
      </c>
      <c r="AE4167" s="208">
        <v>5.3890000000000002</v>
      </c>
      <c r="AF4167" s="208">
        <v>6.0979999999999999</v>
      </c>
      <c r="AG4167" s="208">
        <v>2.4740000000000002</v>
      </c>
      <c r="AH4167" s="208">
        <v>2.004</v>
      </c>
      <c r="AI4167" s="208">
        <v>1.0489999999999999</v>
      </c>
      <c r="AJ4167" s="208">
        <v>4.5999999999999999E-2</v>
      </c>
      <c r="AK4167" s="24"/>
      <c r="AL4167" s="24"/>
      <c r="AM4167" s="208">
        <v>0.81399999999999995</v>
      </c>
      <c r="AN4167" s="208">
        <v>2.831</v>
      </c>
      <c r="AO4167" s="208">
        <v>4.5069999999999997</v>
      </c>
      <c r="AP4167" s="208">
        <v>5.1630000000000003</v>
      </c>
      <c r="AQ4167" s="208">
        <v>6.9109999999999996</v>
      </c>
      <c r="AR4167" s="208">
        <v>5.34</v>
      </c>
      <c r="AS4167" s="208">
        <v>4.4480000000000004</v>
      </c>
      <c r="AT4167" s="208">
        <v>2.1669999999999998</v>
      </c>
      <c r="AU4167" s="208">
        <v>0.89300000000000002</v>
      </c>
      <c r="AV4167" s="24"/>
      <c r="AW4167" s="24"/>
      <c r="AX4167" s="24"/>
      <c r="AY4167" s="208">
        <v>1.1299999999999999</v>
      </c>
      <c r="AZ4167" s="208">
        <v>1.903</v>
      </c>
      <c r="BA4167" s="208">
        <v>3.7970000000000002</v>
      </c>
      <c r="BB4167" s="21">
        <f t="shared" si="464"/>
        <v>7.3810000000000002</v>
      </c>
      <c r="BC4167" s="21"/>
      <c r="BD4167" s="22">
        <f t="shared" si="465"/>
        <v>9.9206989247311821</v>
      </c>
      <c r="BE4167" s="21"/>
      <c r="BG4167" s="10"/>
      <c r="BH4167" s="21">
        <f t="shared" si="466"/>
        <v>0</v>
      </c>
      <c r="BI4167" s="22">
        <f t="shared" si="466"/>
        <v>7.3809999999999987E-3</v>
      </c>
      <c r="BJ4167" s="21"/>
      <c r="BK4167" s="21">
        <v>0</v>
      </c>
      <c r="BL4167" s="22">
        <v>2.2142999999999996E-2</v>
      </c>
      <c r="BM4167" s="21"/>
      <c r="BN4167" s="21">
        <f t="shared" si="463"/>
        <v>0</v>
      </c>
      <c r="BO4167" s="22">
        <f t="shared" si="463"/>
        <v>8.8571999999999984E-2</v>
      </c>
      <c r="BP4167" s="21">
        <f t="shared" si="463"/>
        <v>0</v>
      </c>
    </row>
    <row r="4168" spans="1:68" ht="11.1" hidden="1" customHeight="1" outlineLevel="1" collapsed="1" x14ac:dyDescent="0.2">
      <c r="A4168" s="10"/>
      <c r="B4168" s="18"/>
      <c r="C4168" s="18"/>
      <c r="D4168" s="18"/>
      <c r="E4168" s="19" t="s">
        <v>3611</v>
      </c>
      <c r="F4168" s="209">
        <v>1.6879999999999999</v>
      </c>
      <c r="G4168" s="209">
        <v>0.66500000000000004</v>
      </c>
      <c r="H4168" s="20"/>
      <c r="I4168" s="240">
        <v>2</v>
      </c>
      <c r="J4168" s="240"/>
      <c r="K4168" s="20"/>
      <c r="L4168" s="20"/>
      <c r="M4168" s="20"/>
      <c r="N4168" s="20"/>
      <c r="O4168" s="20"/>
      <c r="P4168" s="209">
        <v>0.64800000000000002</v>
      </c>
      <c r="Q4168" s="20"/>
      <c r="R4168" s="209">
        <v>1.94</v>
      </c>
      <c r="S4168" s="209">
        <v>2.3980000000000001</v>
      </c>
      <c r="T4168" s="209">
        <v>1.1619999999999999</v>
      </c>
      <c r="U4168" s="209">
        <v>0.90700000000000003</v>
      </c>
      <c r="V4168" s="20"/>
      <c r="W4168" s="20"/>
      <c r="X4168" s="20"/>
      <c r="Y4168" s="20"/>
      <c r="Z4168" s="20"/>
      <c r="AA4168" s="20"/>
      <c r="AB4168" s="20"/>
      <c r="AC4168" s="209">
        <v>3.5640000000000001</v>
      </c>
      <c r="AD4168" s="209">
        <v>1.9179999999999999</v>
      </c>
      <c r="AE4168" s="209">
        <v>2.169</v>
      </c>
      <c r="AF4168" s="209">
        <v>1.603</v>
      </c>
      <c r="AG4168" s="209">
        <v>0.94299999999999995</v>
      </c>
      <c r="AH4168" s="209">
        <v>0.46500000000000002</v>
      </c>
      <c r="AI4168" s="209">
        <v>0.41099999999999998</v>
      </c>
      <c r="AJ4168" s="20"/>
      <c r="AK4168" s="20"/>
      <c r="AL4168" s="20"/>
      <c r="AM4168" s="209">
        <v>0.67400000000000004</v>
      </c>
      <c r="AN4168" s="209">
        <v>0.84499999999999997</v>
      </c>
      <c r="AO4168" s="209">
        <v>2.2370000000000001</v>
      </c>
      <c r="AP4168" s="209">
        <v>1.4279999999999999</v>
      </c>
      <c r="AQ4168" s="209">
        <v>2.5390000000000001</v>
      </c>
      <c r="AR4168" s="209">
        <v>1.7549999999999999</v>
      </c>
      <c r="AS4168" s="209">
        <v>1.139</v>
      </c>
      <c r="AT4168" s="209">
        <v>0.38800000000000001</v>
      </c>
      <c r="AU4168" s="209">
        <v>1.173</v>
      </c>
      <c r="AV4168" s="20"/>
      <c r="AW4168" s="20"/>
      <c r="AX4168" s="20"/>
      <c r="AY4168" s="20"/>
      <c r="AZ4168" s="209">
        <v>1.1859999999999999</v>
      </c>
      <c r="BA4168" s="209">
        <v>1.6539999999999999</v>
      </c>
      <c r="BB4168" s="21">
        <f t="shared" si="464"/>
        <v>3.5640000000000001</v>
      </c>
      <c r="BC4168" s="21">
        <f>BF4168</f>
        <v>7.6</v>
      </c>
      <c r="BD4168" s="22">
        <f t="shared" si="465"/>
        <v>4.790322580645161</v>
      </c>
      <c r="BE4168" s="21">
        <f>BC4168-BD4168</f>
        <v>2.8096774193548386</v>
      </c>
      <c r="BF4168" s="2">
        <v>7.6</v>
      </c>
      <c r="BG4168" s="10">
        <v>6</v>
      </c>
      <c r="BH4168" s="21">
        <f t="shared" si="466"/>
        <v>5.6543999999999995E-3</v>
      </c>
      <c r="BI4168" s="22">
        <f t="shared" si="466"/>
        <v>3.5639999999999999E-3</v>
      </c>
      <c r="BJ4168" s="21">
        <f>BH4168-BI4168</f>
        <v>2.0903999999999996E-3</v>
      </c>
      <c r="BK4168" s="21">
        <v>1.6963199999999998E-2</v>
      </c>
      <c r="BL4168" s="22">
        <v>1.0692E-2</v>
      </c>
      <c r="BM4168" s="21">
        <v>6.2711999999999976E-3</v>
      </c>
      <c r="BN4168" s="21">
        <f t="shared" si="463"/>
        <v>6.7852799999999991E-2</v>
      </c>
      <c r="BO4168" s="22">
        <f t="shared" si="463"/>
        <v>4.2768E-2</v>
      </c>
      <c r="BP4168" s="21">
        <f t="shared" si="463"/>
        <v>2.508479999999999E-2</v>
      </c>
    </row>
    <row r="4169" spans="1:68" ht="11.1" hidden="1" customHeight="1" outlineLevel="2" x14ac:dyDescent="0.2">
      <c r="A4169" s="10"/>
      <c r="B4169" s="18"/>
      <c r="C4169" s="18"/>
      <c r="D4169" s="18"/>
      <c r="E4169" s="23" t="s">
        <v>3612</v>
      </c>
      <c r="F4169" s="208">
        <v>1.6879999999999999</v>
      </c>
      <c r="G4169" s="208">
        <v>0.66500000000000004</v>
      </c>
      <c r="H4169" s="24"/>
      <c r="I4169" s="239">
        <v>2</v>
      </c>
      <c r="J4169" s="239"/>
      <c r="K4169" s="24"/>
      <c r="L4169" s="24"/>
      <c r="M4169" s="24"/>
      <c r="N4169" s="24"/>
      <c r="O4169" s="24"/>
      <c r="P4169" s="208">
        <v>0.64800000000000002</v>
      </c>
      <c r="Q4169" s="24"/>
      <c r="R4169" s="208">
        <v>1.94</v>
      </c>
      <c r="S4169" s="208">
        <v>2.3980000000000001</v>
      </c>
      <c r="T4169" s="208">
        <v>1.1619999999999999</v>
      </c>
      <c r="U4169" s="208">
        <v>0.90700000000000003</v>
      </c>
      <c r="V4169" s="24"/>
      <c r="W4169" s="24"/>
      <c r="X4169" s="24"/>
      <c r="Y4169" s="24"/>
      <c r="Z4169" s="24"/>
      <c r="AA4169" s="24"/>
      <c r="AB4169" s="24"/>
      <c r="AC4169" s="208">
        <v>3.5640000000000001</v>
      </c>
      <c r="AD4169" s="208">
        <v>1.9179999999999999</v>
      </c>
      <c r="AE4169" s="208">
        <v>2.169</v>
      </c>
      <c r="AF4169" s="208">
        <v>1.603</v>
      </c>
      <c r="AG4169" s="208">
        <v>0.94299999999999995</v>
      </c>
      <c r="AH4169" s="208">
        <v>0.46500000000000002</v>
      </c>
      <c r="AI4169" s="208">
        <v>0.41099999999999998</v>
      </c>
      <c r="AJ4169" s="24"/>
      <c r="AK4169" s="24"/>
      <c r="AL4169" s="24"/>
      <c r="AM4169" s="208">
        <v>0.67400000000000004</v>
      </c>
      <c r="AN4169" s="208">
        <v>0.84499999999999997</v>
      </c>
      <c r="AO4169" s="208">
        <v>2.2370000000000001</v>
      </c>
      <c r="AP4169" s="208">
        <v>1.4279999999999999</v>
      </c>
      <c r="AQ4169" s="208">
        <v>2.5390000000000001</v>
      </c>
      <c r="AR4169" s="208">
        <v>1.7549999999999999</v>
      </c>
      <c r="AS4169" s="208">
        <v>1.139</v>
      </c>
      <c r="AT4169" s="208">
        <v>0.38800000000000001</v>
      </c>
      <c r="AU4169" s="208">
        <v>1.173</v>
      </c>
      <c r="AV4169" s="24"/>
      <c r="AW4169" s="24"/>
      <c r="AX4169" s="24"/>
      <c r="AY4169" s="24"/>
      <c r="AZ4169" s="208">
        <v>1.1859999999999999</v>
      </c>
      <c r="BA4169" s="208">
        <v>1.6539999999999999</v>
      </c>
      <c r="BB4169" s="21">
        <f t="shared" si="464"/>
        <v>3.5640000000000001</v>
      </c>
      <c r="BC4169" s="21"/>
      <c r="BD4169" s="22">
        <f t="shared" si="465"/>
        <v>4.790322580645161</v>
      </c>
      <c r="BE4169" s="21"/>
      <c r="BG4169" s="10"/>
      <c r="BH4169" s="21">
        <f t="shared" si="466"/>
        <v>0</v>
      </c>
      <c r="BI4169" s="22">
        <f t="shared" si="466"/>
        <v>3.5639999999999999E-3</v>
      </c>
      <c r="BJ4169" s="21"/>
      <c r="BK4169" s="21">
        <v>0</v>
      </c>
      <c r="BL4169" s="22">
        <v>1.0692E-2</v>
      </c>
      <c r="BM4169" s="21"/>
      <c r="BN4169" s="21">
        <f t="shared" si="463"/>
        <v>0</v>
      </c>
      <c r="BO4169" s="22">
        <f t="shared" si="463"/>
        <v>4.2768E-2</v>
      </c>
      <c r="BP4169" s="21">
        <f t="shared" si="463"/>
        <v>0</v>
      </c>
    </row>
    <row r="4170" spans="1:68" ht="11.1" hidden="1" customHeight="1" outlineLevel="1" collapsed="1" x14ac:dyDescent="0.2">
      <c r="A4170" s="10"/>
      <c r="B4170" s="18"/>
      <c r="C4170" s="18"/>
      <c r="D4170" s="18"/>
      <c r="E4170" s="19" t="s">
        <v>3613</v>
      </c>
      <c r="F4170" s="20"/>
      <c r="G4170" s="20"/>
      <c r="H4170" s="20"/>
      <c r="I4170" s="20"/>
      <c r="J4170" s="20"/>
      <c r="K4170" s="20"/>
      <c r="L4170" s="20"/>
      <c r="M4170" s="20"/>
      <c r="N4170" s="20"/>
      <c r="O4170" s="20"/>
      <c r="P4170" s="20"/>
      <c r="Q4170" s="20"/>
      <c r="R4170" s="20"/>
      <c r="S4170" s="20"/>
      <c r="T4170" s="20"/>
      <c r="U4170" s="20"/>
      <c r="V4170" s="20"/>
      <c r="W4170" s="20"/>
      <c r="X4170" s="20"/>
      <c r="Y4170" s="20"/>
      <c r="Z4170" s="20"/>
      <c r="AA4170" s="20"/>
      <c r="AB4170" s="20"/>
      <c r="AC4170" s="20"/>
      <c r="AD4170" s="20"/>
      <c r="AE4170" s="20"/>
      <c r="AF4170" s="20"/>
      <c r="AG4170" s="20"/>
      <c r="AH4170" s="20"/>
      <c r="AI4170" s="20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9">
        <v>3.8119999999999998</v>
      </c>
      <c r="BA4170" s="209">
        <v>3.589</v>
      </c>
      <c r="BB4170" s="56">
        <f>BB4171+BB4172</f>
        <v>4.4779999999999998</v>
      </c>
      <c r="BC4170" s="21">
        <f>BF4170</f>
        <v>7.3</v>
      </c>
      <c r="BD4170" s="22">
        <f t="shared" si="465"/>
        <v>6.018817204301075</v>
      </c>
      <c r="BE4170" s="21">
        <f>BC4170-BD4170</f>
        <v>1.2811827956989248</v>
      </c>
      <c r="BF4170" s="2">
        <v>7.3</v>
      </c>
      <c r="BG4170" s="10">
        <v>6</v>
      </c>
      <c r="BH4170" s="21">
        <f t="shared" si="466"/>
        <v>5.4311999999999997E-3</v>
      </c>
      <c r="BI4170" s="22">
        <f t="shared" si="466"/>
        <v>4.4780000000000002E-3</v>
      </c>
      <c r="BJ4170" s="21">
        <f>BH4170-BI4170</f>
        <v>9.5319999999999953E-4</v>
      </c>
      <c r="BK4170" s="21">
        <v>1.6293599999999998E-2</v>
      </c>
      <c r="BL4170" s="22">
        <v>1.3434000000000001E-2</v>
      </c>
      <c r="BM4170" s="21">
        <v>2.8595999999999969E-3</v>
      </c>
      <c r="BN4170" s="21">
        <f t="shared" si="463"/>
        <v>6.5174399999999993E-2</v>
      </c>
      <c r="BO4170" s="22">
        <f t="shared" si="463"/>
        <v>5.3736000000000006E-2</v>
      </c>
      <c r="BP4170" s="21">
        <f t="shared" si="463"/>
        <v>1.1438399999999987E-2</v>
      </c>
    </row>
    <row r="4171" spans="1:68" ht="11.1" hidden="1" customHeight="1" outlineLevel="2" x14ac:dyDescent="0.2">
      <c r="A4171" s="10"/>
      <c r="B4171" s="18"/>
      <c r="C4171" s="18"/>
      <c r="D4171" s="18"/>
      <c r="E4171" s="23" t="s">
        <v>3614</v>
      </c>
      <c r="F4171" s="24"/>
      <c r="G4171" s="24"/>
      <c r="H4171" s="24"/>
      <c r="I4171" s="24"/>
      <c r="J4171" s="24"/>
      <c r="K4171" s="24"/>
      <c r="L4171" s="24"/>
      <c r="M4171" s="24"/>
      <c r="N4171" s="24"/>
      <c r="O4171" s="24"/>
      <c r="P4171" s="24"/>
      <c r="Q4171" s="24"/>
      <c r="R4171" s="24"/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4"/>
      <c r="AE4171" s="24"/>
      <c r="AF4171" s="24"/>
      <c r="AG4171" s="24"/>
      <c r="AH4171" s="24"/>
      <c r="AI4171" s="24"/>
      <c r="AJ4171" s="24"/>
      <c r="AK4171" s="24"/>
      <c r="AL4171" s="24"/>
      <c r="AM4171" s="24"/>
      <c r="AN4171" s="24"/>
      <c r="AO4171" s="24"/>
      <c r="AP4171" s="24"/>
      <c r="AQ4171" s="24"/>
      <c r="AR4171" s="24"/>
      <c r="AS4171" s="24"/>
      <c r="AT4171" s="24"/>
      <c r="AU4171" s="24"/>
      <c r="AV4171" s="24"/>
      <c r="AW4171" s="24"/>
      <c r="AX4171" s="24"/>
      <c r="AY4171" s="24"/>
      <c r="AZ4171" s="208">
        <v>1.385</v>
      </c>
      <c r="BA4171" s="208">
        <v>2.0510000000000002</v>
      </c>
      <c r="BB4171" s="21">
        <f t="shared" si="464"/>
        <v>2.0510000000000002</v>
      </c>
      <c r="BC4171" s="21"/>
      <c r="BD4171" s="22">
        <f t="shared" si="465"/>
        <v>2.756720430107527</v>
      </c>
      <c r="BE4171" s="21"/>
      <c r="BG4171" s="10"/>
      <c r="BH4171" s="21">
        <f t="shared" si="466"/>
        <v>0</v>
      </c>
      <c r="BI4171" s="22">
        <f t="shared" si="466"/>
        <v>2.0509999999999999E-3</v>
      </c>
      <c r="BJ4171" s="21"/>
      <c r="BK4171" s="21">
        <v>0</v>
      </c>
      <c r="BL4171" s="22">
        <v>6.1529999999999996E-3</v>
      </c>
      <c r="BM4171" s="21"/>
      <c r="BN4171" s="21">
        <f t="shared" si="463"/>
        <v>0</v>
      </c>
      <c r="BO4171" s="22">
        <f t="shared" si="463"/>
        <v>2.4611999999999998E-2</v>
      </c>
      <c r="BP4171" s="21">
        <f t="shared" si="463"/>
        <v>0</v>
      </c>
    </row>
    <row r="4172" spans="1:68" ht="11.1" hidden="1" customHeight="1" outlineLevel="2" x14ac:dyDescent="0.2">
      <c r="A4172" s="10"/>
      <c r="B4172" s="18"/>
      <c r="C4172" s="18"/>
      <c r="D4172" s="18"/>
      <c r="E4172" s="23" t="s">
        <v>3615</v>
      </c>
      <c r="F4172" s="24"/>
      <c r="G4172" s="24"/>
      <c r="H4172" s="24"/>
      <c r="I4172" s="24"/>
      <c r="J4172" s="24"/>
      <c r="K4172" s="24"/>
      <c r="L4172" s="24"/>
      <c r="M4172" s="24"/>
      <c r="N4172" s="24"/>
      <c r="O4172" s="24"/>
      <c r="P4172" s="2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24"/>
      <c r="AC4172" s="24"/>
      <c r="AD4172" s="24"/>
      <c r="AE4172" s="24"/>
      <c r="AF4172" s="24"/>
      <c r="AG4172" s="24"/>
      <c r="AH4172" s="24"/>
      <c r="AI4172" s="24"/>
      <c r="AJ4172" s="24"/>
      <c r="AK4172" s="24"/>
      <c r="AL4172" s="24"/>
      <c r="AM4172" s="24"/>
      <c r="AN4172" s="24"/>
      <c r="AO4172" s="24"/>
      <c r="AP4172" s="24"/>
      <c r="AQ4172" s="24"/>
      <c r="AR4172" s="24"/>
      <c r="AS4172" s="24"/>
      <c r="AT4172" s="24"/>
      <c r="AU4172" s="24"/>
      <c r="AV4172" s="24"/>
      <c r="AW4172" s="24"/>
      <c r="AX4172" s="24"/>
      <c r="AY4172" s="24"/>
      <c r="AZ4172" s="208">
        <v>2.427</v>
      </c>
      <c r="BA4172" s="208">
        <v>1.538</v>
      </c>
      <c r="BB4172" s="21">
        <f t="shared" si="464"/>
        <v>2.427</v>
      </c>
      <c r="BC4172" s="21"/>
      <c r="BD4172" s="22">
        <f t="shared" si="465"/>
        <v>3.2620967741935485</v>
      </c>
      <c r="BE4172" s="21"/>
      <c r="BG4172" s="10"/>
      <c r="BH4172" s="21">
        <f t="shared" si="466"/>
        <v>0</v>
      </c>
      <c r="BI4172" s="22">
        <f t="shared" si="466"/>
        <v>2.4269999999999999E-3</v>
      </c>
      <c r="BJ4172" s="21"/>
      <c r="BK4172" s="21">
        <v>0</v>
      </c>
      <c r="BL4172" s="22">
        <v>7.2809999999999993E-3</v>
      </c>
      <c r="BM4172" s="21"/>
      <c r="BN4172" s="21">
        <f t="shared" ref="BN4172:BP4236" si="467">BK4172*4</f>
        <v>0</v>
      </c>
      <c r="BO4172" s="22">
        <f t="shared" si="467"/>
        <v>2.9123999999999997E-2</v>
      </c>
      <c r="BP4172" s="21">
        <f t="shared" si="467"/>
        <v>0</v>
      </c>
    </row>
    <row r="4173" spans="1:68" ht="11.1" hidden="1" customHeight="1" outlineLevel="1" collapsed="1" x14ac:dyDescent="0.2">
      <c r="A4173" s="10"/>
      <c r="B4173" s="18"/>
      <c r="C4173" s="18"/>
      <c r="D4173" s="18"/>
      <c r="E4173" s="19" t="s">
        <v>3616</v>
      </c>
      <c r="F4173" s="209">
        <v>43.301000000000002</v>
      </c>
      <c r="G4173" s="209">
        <v>37.573</v>
      </c>
      <c r="H4173" s="209">
        <v>30.588000000000001</v>
      </c>
      <c r="I4173" s="240">
        <v>17.216000000000001</v>
      </c>
      <c r="J4173" s="240"/>
      <c r="K4173" s="209">
        <v>10.8</v>
      </c>
      <c r="L4173" s="20"/>
      <c r="M4173" s="20"/>
      <c r="N4173" s="20"/>
      <c r="O4173" s="20"/>
      <c r="P4173" s="209">
        <v>29.469000000000001</v>
      </c>
      <c r="Q4173" s="209">
        <v>40.832999999999998</v>
      </c>
      <c r="R4173" s="209">
        <v>51.850999999999999</v>
      </c>
      <c r="S4173" s="209">
        <v>51.960999999999999</v>
      </c>
      <c r="T4173" s="209">
        <v>44.447000000000003</v>
      </c>
      <c r="U4173" s="209">
        <v>33.637</v>
      </c>
      <c r="V4173" s="209">
        <v>16.815000000000001</v>
      </c>
      <c r="W4173" s="209">
        <v>10.723000000000001</v>
      </c>
      <c r="X4173" s="209">
        <v>0.06</v>
      </c>
      <c r="Y4173" s="20"/>
      <c r="Z4173" s="20"/>
      <c r="AA4173" s="209">
        <v>4.9720000000000004</v>
      </c>
      <c r="AB4173" s="209">
        <v>10.741</v>
      </c>
      <c r="AC4173" s="209">
        <v>34.997999999999998</v>
      </c>
      <c r="AD4173" s="209">
        <v>41.274999999999999</v>
      </c>
      <c r="AE4173" s="209">
        <v>45.1</v>
      </c>
      <c r="AF4173" s="209">
        <v>34.701000000000001</v>
      </c>
      <c r="AG4173" s="209">
        <v>26.305</v>
      </c>
      <c r="AH4173" s="209">
        <v>17.417000000000002</v>
      </c>
      <c r="AI4173" s="209">
        <v>9.0079999999999991</v>
      </c>
      <c r="AJ4173" s="209">
        <v>9.7000000000000003E-2</v>
      </c>
      <c r="AK4173" s="20"/>
      <c r="AL4173" s="20"/>
      <c r="AM4173" s="209">
        <v>5.649</v>
      </c>
      <c r="AN4173" s="209">
        <v>19.382000000000001</v>
      </c>
      <c r="AO4173" s="209">
        <v>37.351999999999997</v>
      </c>
      <c r="AP4173" s="209">
        <v>48.216999999999999</v>
      </c>
      <c r="AQ4173" s="209">
        <v>47.499000000000002</v>
      </c>
      <c r="AR4173" s="209">
        <v>38.01</v>
      </c>
      <c r="AS4173" s="209">
        <v>38.783000000000001</v>
      </c>
      <c r="AT4173" s="209">
        <v>15.034000000000001</v>
      </c>
      <c r="AU4173" s="209">
        <v>12.345000000000001</v>
      </c>
      <c r="AV4173" s="20"/>
      <c r="AW4173" s="20"/>
      <c r="AX4173" s="20"/>
      <c r="AY4173" s="209">
        <v>6.944</v>
      </c>
      <c r="AZ4173" s="209">
        <v>18.71</v>
      </c>
      <c r="BA4173" s="209">
        <v>34.593000000000004</v>
      </c>
      <c r="BB4173" s="56">
        <f>BB4174+BB4175</f>
        <v>46.116999999999997</v>
      </c>
      <c r="BC4173" s="21">
        <f>BF4173</f>
        <v>233.5</v>
      </c>
      <c r="BD4173" s="22">
        <f t="shared" si="465"/>
        <v>61.98521505376344</v>
      </c>
      <c r="BE4173" s="21">
        <f>BC4173-BD4173</f>
        <v>171.51478494623655</v>
      </c>
      <c r="BF4173" s="2">
        <v>233.5</v>
      </c>
      <c r="BG4173" s="10">
        <v>5</v>
      </c>
      <c r="BH4173" s="21">
        <f t="shared" si="466"/>
        <v>0.17372399999999999</v>
      </c>
      <c r="BI4173" s="22">
        <f t="shared" si="466"/>
        <v>4.6116999999999991E-2</v>
      </c>
      <c r="BJ4173" s="21">
        <f>BH4173-BI4173</f>
        <v>0.127607</v>
      </c>
      <c r="BK4173" s="21">
        <v>0.52117199999999997</v>
      </c>
      <c r="BL4173" s="22">
        <v>0.13835099999999997</v>
      </c>
      <c r="BM4173" s="21">
        <v>0.38282099999999997</v>
      </c>
      <c r="BN4173" s="21">
        <f t="shared" si="467"/>
        <v>2.0846879999999999</v>
      </c>
      <c r="BO4173" s="22">
        <f t="shared" si="467"/>
        <v>0.5534039999999999</v>
      </c>
      <c r="BP4173" s="21">
        <f t="shared" si="467"/>
        <v>1.5312839999999999</v>
      </c>
    </row>
    <row r="4174" spans="1:68" ht="11.1" hidden="1" customHeight="1" outlineLevel="2" x14ac:dyDescent="0.2">
      <c r="A4174" s="10"/>
      <c r="B4174" s="18"/>
      <c r="C4174" s="18"/>
      <c r="D4174" s="18"/>
      <c r="E4174" s="23" t="s">
        <v>3617</v>
      </c>
      <c r="F4174" s="24"/>
      <c r="G4174" s="24"/>
      <c r="H4174" s="24"/>
      <c r="I4174" s="24"/>
      <c r="J4174" s="24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08">
        <v>9.5440000000000005</v>
      </c>
      <c r="AC4174" s="208">
        <v>30.033999999999999</v>
      </c>
      <c r="AD4174" s="208">
        <v>35.226999999999997</v>
      </c>
      <c r="AE4174" s="208">
        <v>37.956000000000003</v>
      </c>
      <c r="AF4174" s="208">
        <v>29.419</v>
      </c>
      <c r="AG4174" s="208">
        <v>23.158000000000001</v>
      </c>
      <c r="AH4174" s="208">
        <v>14.856</v>
      </c>
      <c r="AI4174" s="208">
        <v>8.1020000000000003</v>
      </c>
      <c r="AJ4174" s="24"/>
      <c r="AK4174" s="24"/>
      <c r="AL4174" s="24"/>
      <c r="AM4174" s="208">
        <v>4.9770000000000003</v>
      </c>
      <c r="AN4174" s="208">
        <v>16.439</v>
      </c>
      <c r="AO4174" s="208">
        <v>31.271000000000001</v>
      </c>
      <c r="AP4174" s="208">
        <v>41.317</v>
      </c>
      <c r="AQ4174" s="208">
        <v>41.039000000000001</v>
      </c>
      <c r="AR4174" s="208">
        <v>32.26</v>
      </c>
      <c r="AS4174" s="208">
        <v>33.286000000000001</v>
      </c>
      <c r="AT4174" s="208">
        <v>13.356999999999999</v>
      </c>
      <c r="AU4174" s="208">
        <v>11.287000000000001</v>
      </c>
      <c r="AV4174" s="24"/>
      <c r="AW4174" s="24"/>
      <c r="AX4174" s="24"/>
      <c r="AY4174" s="208">
        <v>5.9989999999999997</v>
      </c>
      <c r="AZ4174" s="208">
        <v>16.074999999999999</v>
      </c>
      <c r="BA4174" s="208">
        <v>29.454000000000001</v>
      </c>
      <c r="BB4174" s="21">
        <f t="shared" ref="BB4174:BB4238" si="468">MAX(F4174:BA4174)</f>
        <v>41.317</v>
      </c>
      <c r="BC4174" s="21"/>
      <c r="BD4174" s="22">
        <f t="shared" si="465"/>
        <v>55.533602150537632</v>
      </c>
      <c r="BE4174" s="21"/>
      <c r="BG4174" s="10"/>
      <c r="BH4174" s="21">
        <f t="shared" si="466"/>
        <v>0</v>
      </c>
      <c r="BI4174" s="22">
        <f t="shared" si="466"/>
        <v>4.1317E-2</v>
      </c>
      <c r="BJ4174" s="21"/>
      <c r="BK4174" s="21">
        <v>0</v>
      </c>
      <c r="BL4174" s="22">
        <v>0.12395100000000001</v>
      </c>
      <c r="BM4174" s="21"/>
      <c r="BN4174" s="21">
        <f t="shared" si="467"/>
        <v>0</v>
      </c>
      <c r="BO4174" s="22">
        <f t="shared" si="467"/>
        <v>0.49580400000000002</v>
      </c>
      <c r="BP4174" s="21">
        <f t="shared" si="467"/>
        <v>0</v>
      </c>
    </row>
    <row r="4175" spans="1:68" ht="11.1" hidden="1" customHeight="1" outlineLevel="2" x14ac:dyDescent="0.2">
      <c r="A4175" s="10"/>
      <c r="B4175" s="18"/>
      <c r="C4175" s="18"/>
      <c r="D4175" s="18"/>
      <c r="E4175" s="23" t="s">
        <v>3618</v>
      </c>
      <c r="F4175" s="208">
        <v>4.1669999999999998</v>
      </c>
      <c r="G4175" s="208">
        <v>4.8</v>
      </c>
      <c r="H4175" s="208">
        <v>2.0870000000000002</v>
      </c>
      <c r="I4175" s="239">
        <v>1.113</v>
      </c>
      <c r="J4175" s="239"/>
      <c r="K4175" s="208">
        <v>0.52900000000000003</v>
      </c>
      <c r="L4175" s="24"/>
      <c r="M4175" s="24"/>
      <c r="N4175" s="24"/>
      <c r="O4175" s="24"/>
      <c r="P4175" s="208">
        <v>1.6339999999999999</v>
      </c>
      <c r="Q4175" s="208">
        <v>2.2290000000000001</v>
      </c>
      <c r="R4175" s="208">
        <v>2.7789999999999999</v>
      </c>
      <c r="S4175" s="208">
        <v>3.145</v>
      </c>
      <c r="T4175" s="208">
        <v>2.617</v>
      </c>
      <c r="U4175" s="208">
        <v>1.9650000000000001</v>
      </c>
      <c r="V4175" s="208">
        <v>1.08</v>
      </c>
      <c r="W4175" s="208">
        <v>2.5000000000000001E-2</v>
      </c>
      <c r="X4175" s="24"/>
      <c r="Y4175" s="24"/>
      <c r="Z4175" s="24"/>
      <c r="AA4175" s="208">
        <v>0.56599999999999995</v>
      </c>
      <c r="AB4175" s="208">
        <v>1.1970000000000001</v>
      </c>
      <c r="AC4175" s="208">
        <v>2.82</v>
      </c>
      <c r="AD4175" s="208">
        <v>3.077</v>
      </c>
      <c r="AE4175" s="208">
        <v>3.5659999999999998</v>
      </c>
      <c r="AF4175" s="208">
        <v>2.444</v>
      </c>
      <c r="AG4175" s="208">
        <v>1.5289999999999999</v>
      </c>
      <c r="AH4175" s="208">
        <v>1.3979999999999999</v>
      </c>
      <c r="AI4175" s="208">
        <v>0.31</v>
      </c>
      <c r="AJ4175" s="208">
        <v>7.0999999999999994E-2</v>
      </c>
      <c r="AK4175" s="24"/>
      <c r="AL4175" s="24"/>
      <c r="AM4175" s="208">
        <v>0.27600000000000002</v>
      </c>
      <c r="AN4175" s="208">
        <v>1.361</v>
      </c>
      <c r="AO4175" s="208">
        <v>2.9260000000000002</v>
      </c>
      <c r="AP4175" s="208">
        <v>3.5790000000000002</v>
      </c>
      <c r="AQ4175" s="208">
        <v>3.2290000000000001</v>
      </c>
      <c r="AR4175" s="208">
        <v>2.786</v>
      </c>
      <c r="AS4175" s="208">
        <v>2.7629999999999999</v>
      </c>
      <c r="AT4175" s="208">
        <v>0.94899999999999995</v>
      </c>
      <c r="AU4175" s="208">
        <v>0.42199999999999999</v>
      </c>
      <c r="AV4175" s="24"/>
      <c r="AW4175" s="24"/>
      <c r="AX4175" s="24"/>
      <c r="AY4175" s="208">
        <v>0.443</v>
      </c>
      <c r="AZ4175" s="208">
        <v>1.375</v>
      </c>
      <c r="BA4175" s="208">
        <v>2.5569999999999999</v>
      </c>
      <c r="BB4175" s="21">
        <f t="shared" si="468"/>
        <v>4.8</v>
      </c>
      <c r="BC4175" s="21"/>
      <c r="BD4175" s="22">
        <f t="shared" si="465"/>
        <v>6.4516129032258061</v>
      </c>
      <c r="BE4175" s="21"/>
      <c r="BG4175" s="10"/>
      <c r="BH4175" s="21">
        <f t="shared" si="466"/>
        <v>0</v>
      </c>
      <c r="BI4175" s="22">
        <f t="shared" si="466"/>
        <v>4.7999999999999987E-3</v>
      </c>
      <c r="BJ4175" s="21"/>
      <c r="BK4175" s="21">
        <v>0</v>
      </c>
      <c r="BL4175" s="22">
        <v>1.4399999999999996E-2</v>
      </c>
      <c r="BM4175" s="21"/>
      <c r="BN4175" s="21">
        <f t="shared" si="467"/>
        <v>0</v>
      </c>
      <c r="BO4175" s="22">
        <f t="shared" si="467"/>
        <v>5.7599999999999985E-2</v>
      </c>
      <c r="BP4175" s="21">
        <f t="shared" si="467"/>
        <v>0</v>
      </c>
    </row>
    <row r="4176" spans="1:68" ht="11.1" hidden="1" customHeight="1" outlineLevel="1" collapsed="1" x14ac:dyDescent="0.2">
      <c r="A4176" s="10"/>
      <c r="B4176" s="18"/>
      <c r="C4176" s="18"/>
      <c r="D4176" s="18"/>
      <c r="E4176" s="19" t="s">
        <v>3619</v>
      </c>
      <c r="F4176" s="209">
        <v>5.7889999999999997</v>
      </c>
      <c r="G4176" s="209">
        <v>4.7169999999999996</v>
      </c>
      <c r="H4176" s="209">
        <v>3.427</v>
      </c>
      <c r="I4176" s="240">
        <v>2.9169999999999998</v>
      </c>
      <c r="J4176" s="240"/>
      <c r="K4176" s="209">
        <v>1.121</v>
      </c>
      <c r="L4176" s="20"/>
      <c r="M4176" s="20"/>
      <c r="N4176" s="20"/>
      <c r="O4176" s="20"/>
      <c r="P4176" s="209">
        <v>3.0880000000000001</v>
      </c>
      <c r="Q4176" s="209">
        <v>3.782</v>
      </c>
      <c r="R4176" s="209">
        <v>4.1660000000000004</v>
      </c>
      <c r="S4176" s="209">
        <v>5.3769999999999998</v>
      </c>
      <c r="T4176" s="209">
        <v>5.4889999999999999</v>
      </c>
      <c r="U4176" s="209">
        <v>3.5430000000000001</v>
      </c>
      <c r="V4176" s="209">
        <v>1.8660000000000001</v>
      </c>
      <c r="W4176" s="209">
        <v>0.94099999999999995</v>
      </c>
      <c r="X4176" s="209">
        <v>0.107</v>
      </c>
      <c r="Y4176" s="20"/>
      <c r="Z4176" s="20"/>
      <c r="AA4176" s="20"/>
      <c r="AB4176" s="20"/>
      <c r="AC4176" s="209">
        <v>6.5330000000000004</v>
      </c>
      <c r="AD4176" s="209">
        <v>4.8890000000000002</v>
      </c>
      <c r="AE4176" s="209">
        <v>5</v>
      </c>
      <c r="AF4176" s="209">
        <v>5.4989999999999997</v>
      </c>
      <c r="AG4176" s="209">
        <v>2.3420000000000001</v>
      </c>
      <c r="AH4176" s="209">
        <v>2.1619999999999999</v>
      </c>
      <c r="AI4176" s="209">
        <v>0.93500000000000005</v>
      </c>
      <c r="AJ4176" s="20"/>
      <c r="AK4176" s="20"/>
      <c r="AL4176" s="20"/>
      <c r="AM4176" s="20"/>
      <c r="AN4176" s="209">
        <v>3</v>
      </c>
      <c r="AO4176" s="209">
        <v>5.3330000000000002</v>
      </c>
      <c r="AP4176" s="209">
        <v>5</v>
      </c>
      <c r="AQ4176" s="209">
        <v>4.5</v>
      </c>
      <c r="AR4176" s="209">
        <v>6.149</v>
      </c>
      <c r="AS4176" s="209">
        <v>2.7</v>
      </c>
      <c r="AT4176" s="209">
        <v>1.6</v>
      </c>
      <c r="AU4176" s="209">
        <v>0.14399999999999999</v>
      </c>
      <c r="AV4176" s="20"/>
      <c r="AW4176" s="20"/>
      <c r="AX4176" s="20"/>
      <c r="AY4176" s="20"/>
      <c r="AZ4176" s="209">
        <v>1.371</v>
      </c>
      <c r="BA4176" s="209">
        <v>3</v>
      </c>
      <c r="BB4176" s="56">
        <f>BB4177+BB4178</f>
        <v>6.9119999999999999</v>
      </c>
      <c r="BC4176" s="21">
        <f>BF4176</f>
        <v>14.2</v>
      </c>
      <c r="BD4176" s="22">
        <f t="shared" si="465"/>
        <v>9.2903225806451619</v>
      </c>
      <c r="BE4176" s="21">
        <f>BC4176-BD4176</f>
        <v>4.9096774193548374</v>
      </c>
      <c r="BF4176" s="2">
        <v>14.2</v>
      </c>
      <c r="BG4176" s="10">
        <v>6</v>
      </c>
      <c r="BH4176" s="21">
        <f t="shared" si="466"/>
        <v>1.0564799999999999E-2</v>
      </c>
      <c r="BI4176" s="22">
        <f t="shared" si="466"/>
        <v>6.9120000000000006E-3</v>
      </c>
      <c r="BJ4176" s="21">
        <f>BH4176-BI4176</f>
        <v>3.6527999999999986E-3</v>
      </c>
      <c r="BK4176" s="21">
        <v>3.1694399999999998E-2</v>
      </c>
      <c r="BL4176" s="22">
        <v>2.0736000000000001E-2</v>
      </c>
      <c r="BM4176" s="21">
        <v>1.0958399999999997E-2</v>
      </c>
      <c r="BN4176" s="21">
        <f t="shared" si="467"/>
        <v>0.12677759999999999</v>
      </c>
      <c r="BO4176" s="22">
        <f t="shared" si="467"/>
        <v>8.2944000000000004E-2</v>
      </c>
      <c r="BP4176" s="21">
        <f t="shared" si="467"/>
        <v>4.3833599999999986E-2</v>
      </c>
    </row>
    <row r="4177" spans="1:68" ht="11.1" hidden="1" customHeight="1" outlineLevel="2" x14ac:dyDescent="0.2">
      <c r="A4177" s="10"/>
      <c r="B4177" s="18"/>
      <c r="C4177" s="18"/>
      <c r="D4177" s="18"/>
      <c r="E4177" s="23" t="s">
        <v>3620</v>
      </c>
      <c r="F4177" s="208">
        <v>3.4409999999999998</v>
      </c>
      <c r="G4177" s="208">
        <v>2.7109999999999999</v>
      </c>
      <c r="H4177" s="208">
        <v>1.861</v>
      </c>
      <c r="I4177" s="239">
        <v>1.7370000000000001</v>
      </c>
      <c r="J4177" s="239"/>
      <c r="K4177" s="208">
        <v>0.54400000000000004</v>
      </c>
      <c r="L4177" s="24"/>
      <c r="M4177" s="24"/>
      <c r="N4177" s="24"/>
      <c r="O4177" s="24"/>
      <c r="P4177" s="208">
        <v>1.6679999999999999</v>
      </c>
      <c r="Q4177" s="208">
        <v>2.3250000000000002</v>
      </c>
      <c r="R4177" s="208">
        <v>2.5910000000000002</v>
      </c>
      <c r="S4177" s="208">
        <v>3.2749999999999999</v>
      </c>
      <c r="T4177" s="208">
        <v>3.5129999999999999</v>
      </c>
      <c r="U4177" s="208">
        <v>2.258</v>
      </c>
      <c r="V4177" s="208">
        <v>1.0069999999999999</v>
      </c>
      <c r="W4177" s="208">
        <v>0.439</v>
      </c>
      <c r="X4177" s="208">
        <v>3.5000000000000003E-2</v>
      </c>
      <c r="Y4177" s="24"/>
      <c r="Z4177" s="24"/>
      <c r="AA4177" s="24"/>
      <c r="AB4177" s="24"/>
      <c r="AC4177" s="208">
        <v>3.7789999999999999</v>
      </c>
      <c r="AD4177" s="208">
        <v>2.9510000000000001</v>
      </c>
      <c r="AE4177" s="208">
        <v>2.9569999999999999</v>
      </c>
      <c r="AF4177" s="208">
        <v>3.2930000000000001</v>
      </c>
      <c r="AG4177" s="208">
        <v>1.341</v>
      </c>
      <c r="AH4177" s="208">
        <v>1.1890000000000001</v>
      </c>
      <c r="AI4177" s="208">
        <v>0.39600000000000002</v>
      </c>
      <c r="AJ4177" s="24"/>
      <c r="AK4177" s="24"/>
      <c r="AL4177" s="24"/>
      <c r="AM4177" s="24"/>
      <c r="AN4177" s="208">
        <v>2</v>
      </c>
      <c r="AO4177" s="208">
        <v>2.2000000000000002</v>
      </c>
      <c r="AP4177" s="208">
        <v>3</v>
      </c>
      <c r="AQ4177" s="208">
        <v>2.5</v>
      </c>
      <c r="AR4177" s="208">
        <v>3.6280000000000001</v>
      </c>
      <c r="AS4177" s="208">
        <v>1.3</v>
      </c>
      <c r="AT4177" s="208">
        <v>1</v>
      </c>
      <c r="AU4177" s="24"/>
      <c r="AV4177" s="24"/>
      <c r="AW4177" s="24"/>
      <c r="AX4177" s="24"/>
      <c r="AY4177" s="24"/>
      <c r="AZ4177" s="208">
        <v>1.371</v>
      </c>
      <c r="BA4177" s="208">
        <v>3</v>
      </c>
      <c r="BB4177" s="21">
        <f t="shared" si="468"/>
        <v>3.7789999999999999</v>
      </c>
      <c r="BC4177" s="21"/>
      <c r="BD4177" s="22">
        <f t="shared" si="465"/>
        <v>5.079301075268817</v>
      </c>
      <c r="BE4177" s="21"/>
      <c r="BG4177" s="10"/>
      <c r="BH4177" s="21">
        <f t="shared" si="466"/>
        <v>0</v>
      </c>
      <c r="BI4177" s="22">
        <f t="shared" si="466"/>
        <v>3.7789999999999998E-3</v>
      </c>
      <c r="BJ4177" s="21"/>
      <c r="BK4177" s="21">
        <v>0</v>
      </c>
      <c r="BL4177" s="22">
        <v>1.1337E-2</v>
      </c>
      <c r="BM4177" s="21"/>
      <c r="BN4177" s="21">
        <f t="shared" si="467"/>
        <v>0</v>
      </c>
      <c r="BO4177" s="22">
        <f t="shared" si="467"/>
        <v>4.5347999999999999E-2</v>
      </c>
      <c r="BP4177" s="21">
        <f t="shared" si="467"/>
        <v>0</v>
      </c>
    </row>
    <row r="4178" spans="1:68" ht="11.1" hidden="1" customHeight="1" outlineLevel="2" x14ac:dyDescent="0.2">
      <c r="A4178" s="10"/>
      <c r="B4178" s="18"/>
      <c r="C4178" s="18"/>
      <c r="D4178" s="18"/>
      <c r="E4178" s="23" t="s">
        <v>3621</v>
      </c>
      <c r="F4178" s="208">
        <v>2.3479999999999999</v>
      </c>
      <c r="G4178" s="208">
        <v>2.0059999999999998</v>
      </c>
      <c r="H4178" s="208">
        <v>1.5660000000000001</v>
      </c>
      <c r="I4178" s="239">
        <v>1.18</v>
      </c>
      <c r="J4178" s="239"/>
      <c r="K4178" s="208">
        <v>0.57699999999999996</v>
      </c>
      <c r="L4178" s="24"/>
      <c r="M4178" s="24"/>
      <c r="N4178" s="24"/>
      <c r="O4178" s="24"/>
      <c r="P4178" s="208">
        <v>1.42</v>
      </c>
      <c r="Q4178" s="208">
        <v>1.4570000000000001</v>
      </c>
      <c r="R4178" s="208">
        <v>1.575</v>
      </c>
      <c r="S4178" s="208">
        <v>2.1019999999999999</v>
      </c>
      <c r="T4178" s="208">
        <v>1.976</v>
      </c>
      <c r="U4178" s="208">
        <v>1.2849999999999999</v>
      </c>
      <c r="V4178" s="208">
        <v>0.85899999999999999</v>
      </c>
      <c r="W4178" s="208">
        <v>0.502</v>
      </c>
      <c r="X4178" s="208">
        <v>7.1999999999999995E-2</v>
      </c>
      <c r="Y4178" s="24"/>
      <c r="Z4178" s="24"/>
      <c r="AA4178" s="24"/>
      <c r="AB4178" s="24"/>
      <c r="AC4178" s="208">
        <v>2.754</v>
      </c>
      <c r="AD4178" s="208">
        <v>1.9379999999999999</v>
      </c>
      <c r="AE4178" s="208">
        <v>2.0430000000000001</v>
      </c>
      <c r="AF4178" s="208">
        <v>2.206</v>
      </c>
      <c r="AG4178" s="208">
        <v>1.0009999999999999</v>
      </c>
      <c r="AH4178" s="208">
        <v>0.97299999999999998</v>
      </c>
      <c r="AI4178" s="208">
        <v>0.53900000000000003</v>
      </c>
      <c r="AJ4178" s="24"/>
      <c r="AK4178" s="24"/>
      <c r="AL4178" s="24"/>
      <c r="AM4178" s="24"/>
      <c r="AN4178" s="208">
        <v>1</v>
      </c>
      <c r="AO4178" s="208">
        <v>3.133</v>
      </c>
      <c r="AP4178" s="208">
        <v>2</v>
      </c>
      <c r="AQ4178" s="208">
        <v>2</v>
      </c>
      <c r="AR4178" s="208">
        <v>2.5209999999999999</v>
      </c>
      <c r="AS4178" s="208">
        <v>1.4</v>
      </c>
      <c r="AT4178" s="208">
        <v>0.6</v>
      </c>
      <c r="AU4178" s="208">
        <v>0.14399999999999999</v>
      </c>
      <c r="AV4178" s="24"/>
      <c r="AW4178" s="24"/>
      <c r="AX4178" s="24"/>
      <c r="AY4178" s="24"/>
      <c r="AZ4178" s="24"/>
      <c r="BA4178" s="24"/>
      <c r="BB4178" s="21">
        <f t="shared" si="468"/>
        <v>3.133</v>
      </c>
      <c r="BC4178" s="21"/>
      <c r="BD4178" s="22">
        <f t="shared" si="465"/>
        <v>4.2110215053763449</v>
      </c>
      <c r="BE4178" s="21"/>
      <c r="BG4178" s="10"/>
      <c r="BH4178" s="21">
        <f t="shared" si="466"/>
        <v>0</v>
      </c>
      <c r="BI4178" s="22">
        <f t="shared" si="466"/>
        <v>3.1330000000000008E-3</v>
      </c>
      <c r="BJ4178" s="21"/>
      <c r="BK4178" s="21">
        <v>0</v>
      </c>
      <c r="BL4178" s="22">
        <v>9.3990000000000028E-3</v>
      </c>
      <c r="BM4178" s="21"/>
      <c r="BN4178" s="21">
        <f t="shared" si="467"/>
        <v>0</v>
      </c>
      <c r="BO4178" s="22">
        <f t="shared" si="467"/>
        <v>3.7596000000000011E-2</v>
      </c>
      <c r="BP4178" s="21">
        <f t="shared" si="467"/>
        <v>0</v>
      </c>
    </row>
    <row r="4179" spans="1:68" ht="11.1" hidden="1" customHeight="1" outlineLevel="1" collapsed="1" x14ac:dyDescent="0.2">
      <c r="A4179" s="10"/>
      <c r="B4179" s="18"/>
      <c r="C4179" s="18"/>
      <c r="D4179" s="18"/>
      <c r="E4179" s="19" t="s">
        <v>3622</v>
      </c>
      <c r="F4179" s="209">
        <v>3.8</v>
      </c>
      <c r="G4179" s="20"/>
      <c r="H4179" s="20"/>
      <c r="I4179" s="240">
        <v>4.1150000000000002</v>
      </c>
      <c r="J4179" s="240"/>
      <c r="K4179" s="20"/>
      <c r="L4179" s="20"/>
      <c r="M4179" s="20"/>
      <c r="N4179" s="20"/>
      <c r="O4179" s="20"/>
      <c r="P4179" s="209">
        <v>1.234</v>
      </c>
      <c r="Q4179" s="209">
        <v>2.0739999999999998</v>
      </c>
      <c r="R4179" s="209">
        <v>1.9</v>
      </c>
      <c r="S4179" s="209">
        <v>2.3660000000000001</v>
      </c>
      <c r="T4179" s="209">
        <v>2.8</v>
      </c>
      <c r="U4179" s="209">
        <v>1.8</v>
      </c>
      <c r="V4179" s="20"/>
      <c r="W4179" s="209">
        <v>0.216</v>
      </c>
      <c r="X4179" s="20"/>
      <c r="Y4179" s="20"/>
      <c r="Z4179" s="20"/>
      <c r="AA4179" s="20"/>
      <c r="AB4179" s="20"/>
      <c r="AC4179" s="209">
        <v>2.806</v>
      </c>
      <c r="AD4179" s="209">
        <v>5.7789999999999999</v>
      </c>
      <c r="AE4179" s="20"/>
      <c r="AF4179" s="209">
        <v>1.643</v>
      </c>
      <c r="AG4179" s="209">
        <v>1.1499999999999999</v>
      </c>
      <c r="AH4179" s="209">
        <v>0.55900000000000005</v>
      </c>
      <c r="AI4179" s="20"/>
      <c r="AJ4179" s="20"/>
      <c r="AK4179" s="20"/>
      <c r="AL4179" s="20"/>
      <c r="AM4179" s="209">
        <v>0.33300000000000002</v>
      </c>
      <c r="AN4179" s="209">
        <v>0.86699999999999999</v>
      </c>
      <c r="AO4179" s="209">
        <v>1.8859999999999999</v>
      </c>
      <c r="AP4179" s="209">
        <v>2.5190000000000001</v>
      </c>
      <c r="AQ4179" s="209">
        <v>3.044</v>
      </c>
      <c r="AR4179" s="209">
        <v>2.528</v>
      </c>
      <c r="AS4179" s="209">
        <v>1.67</v>
      </c>
      <c r="AT4179" s="209">
        <v>0.89100000000000001</v>
      </c>
      <c r="AU4179" s="209">
        <v>8.4000000000000005E-2</v>
      </c>
      <c r="AV4179" s="20"/>
      <c r="AW4179" s="20"/>
      <c r="AX4179" s="20"/>
      <c r="AY4179" s="20"/>
      <c r="AZ4179" s="209">
        <v>0.71899999999999997</v>
      </c>
      <c r="BA4179" s="209">
        <v>1.77</v>
      </c>
      <c r="BB4179" s="21">
        <f t="shared" si="468"/>
        <v>5.7789999999999999</v>
      </c>
      <c r="BC4179" s="21">
        <f>BD4179</f>
        <v>7.76747311827957</v>
      </c>
      <c r="BD4179" s="22">
        <f t="shared" si="465"/>
        <v>7.76747311827957</v>
      </c>
      <c r="BE4179" s="21">
        <f>BC4179-BD4179</f>
        <v>0</v>
      </c>
      <c r="BF4179" s="2">
        <v>3.15</v>
      </c>
      <c r="BG4179" s="10">
        <v>6</v>
      </c>
      <c r="BH4179" s="21">
        <f t="shared" si="466"/>
        <v>5.7790000000000011E-3</v>
      </c>
      <c r="BI4179" s="22">
        <f t="shared" si="466"/>
        <v>5.7790000000000011E-3</v>
      </c>
      <c r="BJ4179" s="21">
        <f>BH4179-BI4179</f>
        <v>0</v>
      </c>
      <c r="BK4179" s="21">
        <v>1.7337000000000005E-2</v>
      </c>
      <c r="BL4179" s="22">
        <v>1.7337000000000005E-2</v>
      </c>
      <c r="BM4179" s="21">
        <v>0</v>
      </c>
      <c r="BN4179" s="21">
        <f t="shared" si="467"/>
        <v>6.9348000000000021E-2</v>
      </c>
      <c r="BO4179" s="22">
        <f t="shared" si="467"/>
        <v>6.9348000000000021E-2</v>
      </c>
      <c r="BP4179" s="21">
        <f t="shared" si="467"/>
        <v>0</v>
      </c>
    </row>
    <row r="4180" spans="1:68" ht="11.1" hidden="1" customHeight="1" outlineLevel="2" x14ac:dyDescent="0.2">
      <c r="A4180" s="10"/>
      <c r="B4180" s="18"/>
      <c r="C4180" s="18"/>
      <c r="D4180" s="18"/>
      <c r="E4180" s="23" t="s">
        <v>3623</v>
      </c>
      <c r="F4180" s="208">
        <v>3.8</v>
      </c>
      <c r="G4180" s="24"/>
      <c r="H4180" s="24"/>
      <c r="I4180" s="239">
        <v>4.1150000000000002</v>
      </c>
      <c r="J4180" s="239"/>
      <c r="K4180" s="24"/>
      <c r="L4180" s="24"/>
      <c r="M4180" s="24"/>
      <c r="N4180" s="24"/>
      <c r="O4180" s="24"/>
      <c r="P4180" s="208">
        <v>1.234</v>
      </c>
      <c r="Q4180" s="208">
        <v>2.0739999999999998</v>
      </c>
      <c r="R4180" s="208">
        <v>1.9</v>
      </c>
      <c r="S4180" s="208">
        <v>2.3660000000000001</v>
      </c>
      <c r="T4180" s="208">
        <v>2.8</v>
      </c>
      <c r="U4180" s="208">
        <v>1.8</v>
      </c>
      <c r="V4180" s="24"/>
      <c r="W4180" s="208">
        <v>0.216</v>
      </c>
      <c r="X4180" s="24"/>
      <c r="Y4180" s="24"/>
      <c r="Z4180" s="24"/>
      <c r="AA4180" s="24"/>
      <c r="AB4180" s="24"/>
      <c r="AC4180" s="208">
        <v>2.806</v>
      </c>
      <c r="AD4180" s="208">
        <v>5.7789999999999999</v>
      </c>
      <c r="AE4180" s="24"/>
      <c r="AF4180" s="208">
        <v>1.643</v>
      </c>
      <c r="AG4180" s="208">
        <v>1.1499999999999999</v>
      </c>
      <c r="AH4180" s="208">
        <v>0.55900000000000005</v>
      </c>
      <c r="AI4180" s="24"/>
      <c r="AJ4180" s="24"/>
      <c r="AK4180" s="24"/>
      <c r="AL4180" s="24"/>
      <c r="AM4180" s="208">
        <v>0.33300000000000002</v>
      </c>
      <c r="AN4180" s="208">
        <v>0.86699999999999999</v>
      </c>
      <c r="AO4180" s="208">
        <v>1.8859999999999999</v>
      </c>
      <c r="AP4180" s="208">
        <v>2.5190000000000001</v>
      </c>
      <c r="AQ4180" s="208">
        <v>3.044</v>
      </c>
      <c r="AR4180" s="208">
        <v>2.528</v>
      </c>
      <c r="AS4180" s="208">
        <v>1.67</v>
      </c>
      <c r="AT4180" s="208">
        <v>0.89100000000000001</v>
      </c>
      <c r="AU4180" s="208">
        <v>8.4000000000000005E-2</v>
      </c>
      <c r="AV4180" s="24"/>
      <c r="AW4180" s="24"/>
      <c r="AX4180" s="24"/>
      <c r="AY4180" s="24"/>
      <c r="AZ4180" s="208">
        <v>0.71899999999999997</v>
      </c>
      <c r="BA4180" s="208">
        <v>1.77</v>
      </c>
      <c r="BB4180" s="21">
        <f t="shared" si="468"/>
        <v>5.7789999999999999</v>
      </c>
      <c r="BC4180" s="21"/>
      <c r="BD4180" s="22">
        <f t="shared" si="465"/>
        <v>7.76747311827957</v>
      </c>
      <c r="BE4180" s="21"/>
      <c r="BG4180" s="10"/>
      <c r="BH4180" s="21">
        <f t="shared" si="466"/>
        <v>0</v>
      </c>
      <c r="BI4180" s="22">
        <f t="shared" si="466"/>
        <v>5.7790000000000011E-3</v>
      </c>
      <c r="BJ4180" s="21"/>
      <c r="BK4180" s="21">
        <v>0</v>
      </c>
      <c r="BL4180" s="22">
        <v>1.7337000000000005E-2</v>
      </c>
      <c r="BM4180" s="21"/>
      <c r="BN4180" s="21">
        <f t="shared" si="467"/>
        <v>0</v>
      </c>
      <c r="BO4180" s="22">
        <f t="shared" si="467"/>
        <v>6.9348000000000021E-2</v>
      </c>
      <c r="BP4180" s="21">
        <f t="shared" si="467"/>
        <v>0</v>
      </c>
    </row>
    <row r="4181" spans="1:68" ht="11.1" hidden="1" customHeight="1" outlineLevel="1" collapsed="1" x14ac:dyDescent="0.2">
      <c r="A4181" s="10"/>
      <c r="B4181" s="18"/>
      <c r="C4181" s="18"/>
      <c r="D4181" s="18"/>
      <c r="E4181" s="19" t="s">
        <v>3624</v>
      </c>
      <c r="F4181" s="209">
        <v>10.670999999999999</v>
      </c>
      <c r="G4181" s="20"/>
      <c r="H4181" s="209">
        <v>16.620999999999999</v>
      </c>
      <c r="I4181" s="240">
        <v>3</v>
      </c>
      <c r="J4181" s="240"/>
      <c r="K4181" s="20"/>
      <c r="L4181" s="20"/>
      <c r="M4181" s="20"/>
      <c r="N4181" s="20"/>
      <c r="O4181" s="209">
        <v>7.8490000000000002</v>
      </c>
      <c r="P4181" s="209">
        <v>7.226</v>
      </c>
      <c r="Q4181" s="209">
        <v>6.45</v>
      </c>
      <c r="R4181" s="209">
        <v>6.4379999999999997</v>
      </c>
      <c r="S4181" s="209">
        <v>8.8510000000000009</v>
      </c>
      <c r="T4181" s="209">
        <v>8.5690000000000008</v>
      </c>
      <c r="U4181" s="209">
        <v>5</v>
      </c>
      <c r="V4181" s="209">
        <v>5.9560000000000004</v>
      </c>
      <c r="W4181" s="209">
        <v>2.5489999999999999</v>
      </c>
      <c r="X4181" s="209">
        <v>0.9</v>
      </c>
      <c r="Y4181" s="209">
        <v>0.505</v>
      </c>
      <c r="Z4181" s="209">
        <v>0.32500000000000001</v>
      </c>
      <c r="AA4181" s="209">
        <v>2.3639999999999999</v>
      </c>
      <c r="AB4181" s="209">
        <v>4.2530000000000001</v>
      </c>
      <c r="AC4181" s="209">
        <v>7.4740000000000002</v>
      </c>
      <c r="AD4181" s="209">
        <v>8.5649999999999995</v>
      </c>
      <c r="AE4181" s="209">
        <v>8.3409999999999993</v>
      </c>
      <c r="AF4181" s="209">
        <v>8.9130000000000003</v>
      </c>
      <c r="AG4181" s="209">
        <v>5.4359999999999999</v>
      </c>
      <c r="AH4181" s="209">
        <v>2.9950000000000001</v>
      </c>
      <c r="AI4181" s="209">
        <v>2.0059999999999998</v>
      </c>
      <c r="AJ4181" s="209">
        <v>0.90300000000000002</v>
      </c>
      <c r="AK4181" s="20"/>
      <c r="AL4181" s="20"/>
      <c r="AM4181" s="209">
        <v>1.8080000000000001</v>
      </c>
      <c r="AN4181" s="209">
        <v>3.53</v>
      </c>
      <c r="AO4181" s="209">
        <v>7.2030000000000003</v>
      </c>
      <c r="AP4181" s="209">
        <v>8.4610000000000003</v>
      </c>
      <c r="AQ4181" s="209">
        <v>8.8249999999999993</v>
      </c>
      <c r="AR4181" s="209">
        <v>8.9659999999999993</v>
      </c>
      <c r="AS4181" s="209">
        <v>6.87</v>
      </c>
      <c r="AT4181" s="209">
        <v>4.3289999999999997</v>
      </c>
      <c r="AU4181" s="209">
        <v>2.391</v>
      </c>
      <c r="AV4181" s="209">
        <v>1.1910000000000001</v>
      </c>
      <c r="AW4181" s="20"/>
      <c r="AX4181" s="209">
        <v>1.423</v>
      </c>
      <c r="AY4181" s="209">
        <v>1.8129999999999999</v>
      </c>
      <c r="AZ4181" s="209">
        <v>3.7749999999999999</v>
      </c>
      <c r="BA4181" s="209">
        <v>6.2949999999999999</v>
      </c>
      <c r="BB4181" s="21">
        <f t="shared" si="468"/>
        <v>16.620999999999999</v>
      </c>
      <c r="BC4181" s="21">
        <f>BD4181</f>
        <v>22.34005376344086</v>
      </c>
      <c r="BD4181" s="22">
        <f t="shared" si="465"/>
        <v>22.34005376344086</v>
      </c>
      <c r="BE4181" s="21">
        <f>BC4181-BD4181</f>
        <v>0</v>
      </c>
      <c r="BF4181" s="2">
        <v>11.1</v>
      </c>
      <c r="BG4181" s="10">
        <v>6</v>
      </c>
      <c r="BH4181" s="21">
        <f t="shared" si="466"/>
        <v>1.6621E-2</v>
      </c>
      <c r="BI4181" s="22">
        <f t="shared" si="466"/>
        <v>1.6621E-2</v>
      </c>
      <c r="BJ4181" s="21">
        <f>BH4181-BI4181</f>
        <v>0</v>
      </c>
      <c r="BK4181" s="21">
        <v>4.9863000000000005E-2</v>
      </c>
      <c r="BL4181" s="22">
        <v>4.9863000000000005E-2</v>
      </c>
      <c r="BM4181" s="21">
        <v>0</v>
      </c>
      <c r="BN4181" s="21">
        <f t="shared" si="467"/>
        <v>0.19945200000000002</v>
      </c>
      <c r="BO4181" s="22">
        <f t="shared" si="467"/>
        <v>0.19945200000000002</v>
      </c>
      <c r="BP4181" s="21">
        <f t="shared" si="467"/>
        <v>0</v>
      </c>
    </row>
    <row r="4182" spans="1:68" ht="11.1" hidden="1" customHeight="1" outlineLevel="2" x14ac:dyDescent="0.2">
      <c r="A4182" s="10"/>
      <c r="B4182" s="18"/>
      <c r="C4182" s="18"/>
      <c r="D4182" s="18"/>
      <c r="E4182" s="23" t="s">
        <v>3625</v>
      </c>
      <c r="F4182" s="208">
        <v>10.670999999999999</v>
      </c>
      <c r="G4182" s="24"/>
      <c r="H4182" s="208">
        <v>16.620999999999999</v>
      </c>
      <c r="I4182" s="239">
        <v>3</v>
      </c>
      <c r="J4182" s="239"/>
      <c r="K4182" s="24"/>
      <c r="L4182" s="24"/>
      <c r="M4182" s="24"/>
      <c r="N4182" s="24"/>
      <c r="O4182" s="208">
        <v>7.8490000000000002</v>
      </c>
      <c r="P4182" s="208">
        <v>7.226</v>
      </c>
      <c r="Q4182" s="208">
        <v>6.45</v>
      </c>
      <c r="R4182" s="208">
        <v>6.4379999999999997</v>
      </c>
      <c r="S4182" s="208">
        <v>8.8510000000000009</v>
      </c>
      <c r="T4182" s="208">
        <v>8.5690000000000008</v>
      </c>
      <c r="U4182" s="208">
        <v>5</v>
      </c>
      <c r="V4182" s="208">
        <v>5.9560000000000004</v>
      </c>
      <c r="W4182" s="208">
        <v>2.5489999999999999</v>
      </c>
      <c r="X4182" s="208">
        <v>0.9</v>
      </c>
      <c r="Y4182" s="208">
        <v>0.505</v>
      </c>
      <c r="Z4182" s="208">
        <v>0.32500000000000001</v>
      </c>
      <c r="AA4182" s="208">
        <v>2.3639999999999999</v>
      </c>
      <c r="AB4182" s="208">
        <v>4.2530000000000001</v>
      </c>
      <c r="AC4182" s="208">
        <v>7.4740000000000002</v>
      </c>
      <c r="AD4182" s="208">
        <v>8.5649999999999995</v>
      </c>
      <c r="AE4182" s="208">
        <v>8.3409999999999993</v>
      </c>
      <c r="AF4182" s="208">
        <v>8.9130000000000003</v>
      </c>
      <c r="AG4182" s="208">
        <v>5.4359999999999999</v>
      </c>
      <c r="AH4182" s="208">
        <v>2.9950000000000001</v>
      </c>
      <c r="AI4182" s="208">
        <v>2.0059999999999998</v>
      </c>
      <c r="AJ4182" s="208">
        <v>0.90300000000000002</v>
      </c>
      <c r="AK4182" s="24"/>
      <c r="AL4182" s="24"/>
      <c r="AM4182" s="208">
        <v>1.8080000000000001</v>
      </c>
      <c r="AN4182" s="208">
        <v>3.53</v>
      </c>
      <c r="AO4182" s="208">
        <v>7.2030000000000003</v>
      </c>
      <c r="AP4182" s="208">
        <v>8.4610000000000003</v>
      </c>
      <c r="AQ4182" s="208">
        <v>8.8249999999999993</v>
      </c>
      <c r="AR4182" s="208">
        <v>8.9659999999999993</v>
      </c>
      <c r="AS4182" s="208">
        <v>6.87</v>
      </c>
      <c r="AT4182" s="208">
        <v>4.3289999999999997</v>
      </c>
      <c r="AU4182" s="208">
        <v>2.391</v>
      </c>
      <c r="AV4182" s="208">
        <v>1.1910000000000001</v>
      </c>
      <c r="AW4182" s="24"/>
      <c r="AX4182" s="208">
        <v>1.423</v>
      </c>
      <c r="AY4182" s="208">
        <v>1.8129999999999999</v>
      </c>
      <c r="AZ4182" s="208">
        <v>3.7749999999999999</v>
      </c>
      <c r="BA4182" s="208">
        <v>6.2949999999999999</v>
      </c>
      <c r="BB4182" s="21">
        <f t="shared" si="468"/>
        <v>16.620999999999999</v>
      </c>
      <c r="BC4182" s="21"/>
      <c r="BD4182" s="22">
        <f t="shared" si="465"/>
        <v>22.34005376344086</v>
      </c>
      <c r="BE4182" s="21"/>
      <c r="BG4182" s="10"/>
      <c r="BH4182" s="21">
        <f t="shared" si="466"/>
        <v>0</v>
      </c>
      <c r="BI4182" s="22">
        <f t="shared" si="466"/>
        <v>1.6621E-2</v>
      </c>
      <c r="BJ4182" s="21"/>
      <c r="BK4182" s="21">
        <v>0</v>
      </c>
      <c r="BL4182" s="22">
        <v>4.9863000000000005E-2</v>
      </c>
      <c r="BM4182" s="21"/>
      <c r="BN4182" s="21">
        <f t="shared" si="467"/>
        <v>0</v>
      </c>
      <c r="BO4182" s="22">
        <f t="shared" si="467"/>
        <v>0.19945200000000002</v>
      </c>
      <c r="BP4182" s="21">
        <f t="shared" si="467"/>
        <v>0</v>
      </c>
    </row>
    <row r="4183" spans="1:68" ht="11.1" hidden="1" customHeight="1" outlineLevel="1" collapsed="1" x14ac:dyDescent="0.2">
      <c r="A4183" s="10"/>
      <c r="B4183" s="18"/>
      <c r="C4183" s="18"/>
      <c r="D4183" s="18"/>
      <c r="E4183" s="19" t="s">
        <v>3626</v>
      </c>
      <c r="F4183" s="209">
        <v>21.3</v>
      </c>
      <c r="G4183" s="20"/>
      <c r="H4183" s="209">
        <v>15.791</v>
      </c>
      <c r="I4183" s="20"/>
      <c r="J4183" s="20"/>
      <c r="K4183" s="209">
        <v>6.4459999999999997</v>
      </c>
      <c r="L4183" s="20"/>
      <c r="M4183" s="20"/>
      <c r="N4183" s="20"/>
      <c r="O4183" s="20"/>
      <c r="P4183" s="209">
        <v>9.7720000000000002</v>
      </c>
      <c r="Q4183" s="20"/>
      <c r="R4183" s="209">
        <v>8.7840000000000007</v>
      </c>
      <c r="S4183" s="209">
        <v>10.5</v>
      </c>
      <c r="T4183" s="209">
        <v>30.349</v>
      </c>
      <c r="U4183" s="209">
        <v>27.282</v>
      </c>
      <c r="V4183" s="209">
        <v>6.4539999999999997</v>
      </c>
      <c r="W4183" s="20"/>
      <c r="X4183" s="20"/>
      <c r="Y4183" s="20"/>
      <c r="Z4183" s="20"/>
      <c r="AA4183" s="20"/>
      <c r="AB4183" s="20"/>
      <c r="AC4183" s="209">
        <v>29.844999999999999</v>
      </c>
      <c r="AD4183" s="209">
        <v>24.902999999999999</v>
      </c>
      <c r="AE4183" s="209">
        <v>30.225999999999999</v>
      </c>
      <c r="AF4183" s="209">
        <v>21.83</v>
      </c>
      <c r="AG4183" s="209">
        <v>13.535</v>
      </c>
      <c r="AH4183" s="209">
        <v>5.3259999999999996</v>
      </c>
      <c r="AI4183" s="209">
        <v>3.7170000000000001</v>
      </c>
      <c r="AJ4183" s="20"/>
      <c r="AK4183" s="20"/>
      <c r="AL4183" s="20"/>
      <c r="AM4183" s="20"/>
      <c r="AN4183" s="209">
        <v>8.6259999999999994</v>
      </c>
      <c r="AO4183" s="209">
        <v>21.271000000000001</v>
      </c>
      <c r="AP4183" s="209">
        <v>13.48</v>
      </c>
      <c r="AQ4183" s="209">
        <v>23.067</v>
      </c>
      <c r="AR4183" s="209">
        <v>11.855</v>
      </c>
      <c r="AS4183" s="209">
        <v>27.088999999999999</v>
      </c>
      <c r="AT4183" s="209">
        <v>9.4719999999999995</v>
      </c>
      <c r="AU4183" s="209">
        <v>4.492</v>
      </c>
      <c r="AV4183" s="209">
        <v>0.161</v>
      </c>
      <c r="AW4183" s="20"/>
      <c r="AX4183" s="20"/>
      <c r="AY4183" s="20"/>
      <c r="AZ4183" s="209">
        <v>7.5250000000000004</v>
      </c>
      <c r="BA4183" s="209">
        <v>15.182</v>
      </c>
      <c r="BB4183" s="56">
        <f>SUM(BB4184:BB4189)</f>
        <v>52.683999999999997</v>
      </c>
      <c r="BC4183" s="21">
        <f>BD4183</f>
        <v>70.811827956989248</v>
      </c>
      <c r="BD4183" s="22">
        <f t="shared" si="465"/>
        <v>70.811827956989248</v>
      </c>
      <c r="BE4183" s="21">
        <f>BC4183-BD4183</f>
        <v>0</v>
      </c>
      <c r="BF4183" s="2">
        <v>11.2</v>
      </c>
      <c r="BG4183" s="10">
        <v>5</v>
      </c>
      <c r="BH4183" s="21">
        <f t="shared" si="466"/>
        <v>5.2684000000000002E-2</v>
      </c>
      <c r="BI4183" s="22">
        <f t="shared" si="466"/>
        <v>5.2684000000000002E-2</v>
      </c>
      <c r="BJ4183" s="21">
        <f>BH4183-BI4183</f>
        <v>0</v>
      </c>
      <c r="BK4183" s="21">
        <v>0.15301800000000004</v>
      </c>
      <c r="BL4183" s="22">
        <v>0.15301800000000004</v>
      </c>
      <c r="BM4183" s="21">
        <v>0</v>
      </c>
      <c r="BN4183" s="21">
        <f t="shared" si="467"/>
        <v>0.61207200000000017</v>
      </c>
      <c r="BO4183" s="22">
        <f t="shared" si="467"/>
        <v>0.61207200000000017</v>
      </c>
      <c r="BP4183" s="21">
        <f t="shared" si="467"/>
        <v>0</v>
      </c>
    </row>
    <row r="4184" spans="1:68" ht="11.1" hidden="1" customHeight="1" outlineLevel="2" x14ac:dyDescent="0.2">
      <c r="A4184" s="10"/>
      <c r="B4184" s="18"/>
      <c r="C4184" s="18"/>
      <c r="D4184" s="18"/>
      <c r="E4184" s="23" t="s">
        <v>3277</v>
      </c>
      <c r="F4184" s="24"/>
      <c r="G4184" s="24"/>
      <c r="H4184" s="24"/>
      <c r="I4184" s="24"/>
      <c r="J4184" s="24"/>
      <c r="K4184" s="24"/>
      <c r="L4184" s="24"/>
      <c r="M4184" s="24"/>
      <c r="N4184" s="24"/>
      <c r="O4184" s="24"/>
      <c r="P4184" s="24"/>
      <c r="Q4184" s="24"/>
      <c r="R4184" s="24"/>
      <c r="S4184" s="24"/>
      <c r="T4184" s="24"/>
      <c r="U4184" s="24"/>
      <c r="V4184" s="24"/>
      <c r="W4184" s="24"/>
      <c r="X4184" s="24"/>
      <c r="Y4184" s="24"/>
      <c r="Z4184" s="24"/>
      <c r="AA4184" s="24"/>
      <c r="AB4184" s="24"/>
      <c r="AC4184" s="24"/>
      <c r="AD4184" s="24"/>
      <c r="AE4184" s="24"/>
      <c r="AF4184" s="24"/>
      <c r="AG4184" s="24"/>
      <c r="AH4184" s="24"/>
      <c r="AI4184" s="24"/>
      <c r="AJ4184" s="24"/>
      <c r="AK4184" s="24"/>
      <c r="AL4184" s="24"/>
      <c r="AM4184" s="24"/>
      <c r="AN4184" s="24"/>
      <c r="AO4184" s="24"/>
      <c r="AP4184" s="24"/>
      <c r="AQ4184" s="24"/>
      <c r="AR4184" s="24"/>
      <c r="AS4184" s="24"/>
      <c r="AT4184" s="24"/>
      <c r="AU4184" s="24"/>
      <c r="AV4184" s="24"/>
      <c r="AW4184" s="24"/>
      <c r="AX4184" s="24"/>
      <c r="AY4184" s="24"/>
      <c r="AZ4184" s="24"/>
      <c r="BA4184" s="208">
        <v>0.34200000000000003</v>
      </c>
      <c r="BB4184" s="21">
        <f t="shared" si="468"/>
        <v>0.34200000000000003</v>
      </c>
      <c r="BC4184" s="21"/>
      <c r="BD4184" s="22">
        <f t="shared" si="465"/>
        <v>0.45967741935483875</v>
      </c>
      <c r="BE4184" s="21"/>
      <c r="BG4184" s="10"/>
      <c r="BH4184" s="21">
        <f t="shared" si="466"/>
        <v>0</v>
      </c>
      <c r="BI4184" s="22">
        <f t="shared" si="466"/>
        <v>3.4200000000000002E-4</v>
      </c>
      <c r="BJ4184" s="21"/>
      <c r="BK4184" s="21">
        <v>0</v>
      </c>
      <c r="BL4184" s="22">
        <v>1.026E-3</v>
      </c>
      <c r="BM4184" s="21"/>
      <c r="BN4184" s="21">
        <f t="shared" si="467"/>
        <v>0</v>
      </c>
      <c r="BO4184" s="22">
        <f t="shared" si="467"/>
        <v>4.104E-3</v>
      </c>
      <c r="BP4184" s="21">
        <f t="shared" si="467"/>
        <v>0</v>
      </c>
    </row>
    <row r="4185" spans="1:68" ht="11.1" hidden="1" customHeight="1" outlineLevel="2" x14ac:dyDescent="0.2">
      <c r="A4185" s="10"/>
      <c r="B4185" s="18"/>
      <c r="C4185" s="18"/>
      <c r="D4185" s="18"/>
      <c r="E4185" s="23" t="s">
        <v>3627</v>
      </c>
      <c r="F4185" s="24"/>
      <c r="G4185" s="24"/>
      <c r="H4185" s="24"/>
      <c r="I4185" s="24"/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08">
        <v>0.23599999999999999</v>
      </c>
      <c r="V4185" s="208">
        <v>0.106</v>
      </c>
      <c r="W4185" s="24"/>
      <c r="X4185" s="24"/>
      <c r="Y4185" s="24"/>
      <c r="Z4185" s="24"/>
      <c r="AA4185" s="24"/>
      <c r="AB4185" s="24"/>
      <c r="AC4185" s="208">
        <v>0.249</v>
      </c>
      <c r="AD4185" s="24"/>
      <c r="AE4185" s="208">
        <v>0.47899999999999998</v>
      </c>
      <c r="AF4185" s="208">
        <v>0.39</v>
      </c>
      <c r="AG4185" s="208">
        <v>0.20200000000000001</v>
      </c>
      <c r="AH4185" s="208">
        <v>0.10199999999999999</v>
      </c>
      <c r="AI4185" s="208">
        <v>0.19900000000000001</v>
      </c>
      <c r="AJ4185" s="24"/>
      <c r="AK4185" s="24"/>
      <c r="AL4185" s="24"/>
      <c r="AM4185" s="24"/>
      <c r="AN4185" s="208">
        <v>0.25900000000000001</v>
      </c>
      <c r="AO4185" s="24"/>
      <c r="AP4185" s="24"/>
      <c r="AQ4185" s="24"/>
      <c r="AR4185" s="24"/>
      <c r="AS4185" s="24"/>
      <c r="AT4185" s="24"/>
      <c r="AU4185" s="24"/>
      <c r="AV4185" s="24"/>
      <c r="AW4185" s="24"/>
      <c r="AX4185" s="24"/>
      <c r="AY4185" s="24"/>
      <c r="AZ4185" s="24"/>
      <c r="BA4185" s="24"/>
      <c r="BB4185" s="21">
        <f t="shared" si="468"/>
        <v>0.47899999999999998</v>
      </c>
      <c r="BC4185" s="21"/>
      <c r="BD4185" s="22">
        <f t="shared" si="465"/>
        <v>0.64381720430107525</v>
      </c>
      <c r="BE4185" s="21"/>
      <c r="BG4185" s="10"/>
      <c r="BH4185" s="21">
        <f t="shared" si="466"/>
        <v>0</v>
      </c>
      <c r="BI4185" s="22">
        <f t="shared" si="466"/>
        <v>4.7899999999999999E-4</v>
      </c>
      <c r="BJ4185" s="21"/>
      <c r="BK4185" s="21">
        <v>0</v>
      </c>
      <c r="BL4185" s="22">
        <v>1.4369999999999999E-3</v>
      </c>
      <c r="BM4185" s="21"/>
      <c r="BN4185" s="21">
        <f t="shared" si="467"/>
        <v>0</v>
      </c>
      <c r="BO4185" s="22">
        <f t="shared" si="467"/>
        <v>5.7479999999999996E-3</v>
      </c>
      <c r="BP4185" s="21">
        <f t="shared" si="467"/>
        <v>0</v>
      </c>
    </row>
    <row r="4186" spans="1:68" ht="11.1" hidden="1" customHeight="1" outlineLevel="2" x14ac:dyDescent="0.2">
      <c r="A4186" s="10"/>
      <c r="B4186" s="18"/>
      <c r="C4186" s="18"/>
      <c r="D4186" s="18"/>
      <c r="E4186" s="80" t="s">
        <v>3628</v>
      </c>
      <c r="F4186" s="24"/>
      <c r="G4186" s="24"/>
      <c r="H4186" s="24"/>
      <c r="I4186" s="24"/>
      <c r="J4186" s="24"/>
      <c r="K4186" s="24"/>
      <c r="L4186" s="24"/>
      <c r="M4186" s="24"/>
      <c r="N4186" s="24"/>
      <c r="O4186" s="24"/>
      <c r="P4186" s="24"/>
      <c r="Q4186" s="24"/>
      <c r="R4186" s="24"/>
      <c r="S4186" s="24"/>
      <c r="T4186" s="24"/>
      <c r="U4186" s="208"/>
      <c r="V4186" s="208"/>
      <c r="W4186" s="24"/>
      <c r="X4186" s="24"/>
      <c r="Y4186" s="24"/>
      <c r="Z4186" s="24"/>
      <c r="AA4186" s="24"/>
      <c r="AB4186" s="24"/>
      <c r="AC4186" s="208"/>
      <c r="AD4186" s="24"/>
      <c r="AE4186" s="208"/>
      <c r="AF4186" s="208"/>
      <c r="AG4186" s="208"/>
      <c r="AH4186" s="208"/>
      <c r="AI4186" s="208"/>
      <c r="AJ4186" s="24"/>
      <c r="AK4186" s="24"/>
      <c r="AL4186" s="24"/>
      <c r="AM4186" s="24"/>
      <c r="AN4186" s="208"/>
      <c r="AO4186" s="24"/>
      <c r="AP4186" s="24"/>
      <c r="AQ4186" s="24"/>
      <c r="AR4186" s="24"/>
      <c r="AS4186" s="24"/>
      <c r="AT4186" s="24"/>
      <c r="AU4186" s="24"/>
      <c r="AV4186" s="24"/>
      <c r="AW4186" s="24"/>
      <c r="AX4186" s="24"/>
      <c r="AY4186" s="24"/>
      <c r="AZ4186" s="24"/>
      <c r="BA4186" s="24"/>
      <c r="BB4186" s="21">
        <v>1.6779999999999999</v>
      </c>
      <c r="BC4186" s="21"/>
      <c r="BD4186" s="22">
        <f t="shared" si="465"/>
        <v>2.2553763440860215</v>
      </c>
      <c r="BE4186" s="21"/>
      <c r="BF4186" s="2">
        <v>14</v>
      </c>
      <c r="BG4186" s="10"/>
      <c r="BH4186" s="21">
        <f t="shared" si="466"/>
        <v>0</v>
      </c>
      <c r="BI4186" s="22">
        <f t="shared" si="466"/>
        <v>1.678E-3</v>
      </c>
      <c r="BJ4186" s="21"/>
      <c r="BK4186" s="21"/>
      <c r="BL4186" s="22"/>
      <c r="BM4186" s="21"/>
      <c r="BN4186" s="21"/>
      <c r="BO4186" s="22"/>
      <c r="BP4186" s="21"/>
    </row>
    <row r="4187" spans="1:68" ht="11.1" hidden="1" customHeight="1" outlineLevel="2" x14ac:dyDescent="0.2">
      <c r="A4187" s="10"/>
      <c r="B4187" s="18"/>
      <c r="C4187" s="18"/>
      <c r="D4187" s="18"/>
      <c r="E4187" s="23" t="s">
        <v>3629</v>
      </c>
      <c r="F4187" s="208">
        <v>7.8</v>
      </c>
      <c r="G4187" s="24"/>
      <c r="H4187" s="208">
        <v>6.0449999999999999</v>
      </c>
      <c r="I4187" s="24"/>
      <c r="J4187" s="24"/>
      <c r="K4187" s="208">
        <v>2.6339999999999999</v>
      </c>
      <c r="L4187" s="24"/>
      <c r="M4187" s="24"/>
      <c r="N4187" s="24"/>
      <c r="O4187" s="24"/>
      <c r="P4187" s="208">
        <v>5.0380000000000003</v>
      </c>
      <c r="Q4187" s="24"/>
      <c r="R4187" s="208">
        <v>4.718</v>
      </c>
      <c r="S4187" s="208">
        <v>5</v>
      </c>
      <c r="T4187" s="24"/>
      <c r="U4187" s="208">
        <v>16.149000000000001</v>
      </c>
      <c r="V4187" s="208">
        <v>4.109</v>
      </c>
      <c r="W4187" s="24"/>
      <c r="X4187" s="24"/>
      <c r="Y4187" s="24"/>
      <c r="Z4187" s="24"/>
      <c r="AA4187" s="24"/>
      <c r="AB4187" s="24"/>
      <c r="AC4187" s="208">
        <v>17.460999999999999</v>
      </c>
      <c r="AD4187" s="208">
        <v>14.315</v>
      </c>
      <c r="AE4187" s="208">
        <v>17.715</v>
      </c>
      <c r="AF4187" s="208">
        <v>12.807</v>
      </c>
      <c r="AG4187" s="208">
        <v>7.5339999999999998</v>
      </c>
      <c r="AH4187" s="208">
        <v>3.5550000000000002</v>
      </c>
      <c r="AI4187" s="208">
        <v>3.0539999999999998</v>
      </c>
      <c r="AJ4187" s="24"/>
      <c r="AK4187" s="24"/>
      <c r="AL4187" s="24"/>
      <c r="AM4187" s="24"/>
      <c r="AN4187" s="208">
        <v>5.2789999999999999</v>
      </c>
      <c r="AO4187" s="208">
        <v>12.170999999999999</v>
      </c>
      <c r="AP4187" s="208">
        <v>6.9429999999999996</v>
      </c>
      <c r="AQ4187" s="208">
        <v>13.221</v>
      </c>
      <c r="AR4187" s="24"/>
      <c r="AS4187" s="208">
        <v>19.71</v>
      </c>
      <c r="AT4187" s="208">
        <v>5.44</v>
      </c>
      <c r="AU4187" s="208">
        <v>3.7389999999999999</v>
      </c>
      <c r="AV4187" s="208">
        <v>0.13</v>
      </c>
      <c r="AW4187" s="24"/>
      <c r="AX4187" s="24"/>
      <c r="AY4187" s="24"/>
      <c r="AZ4187" s="208">
        <v>4.798</v>
      </c>
      <c r="BA4187" s="208">
        <v>8.1219999999999999</v>
      </c>
      <c r="BB4187" s="21">
        <f t="shared" si="468"/>
        <v>19.71</v>
      </c>
      <c r="BC4187" s="21"/>
      <c r="BD4187" s="22">
        <f t="shared" ref="BD4187:BD4251" si="469">(BB4187/31/24)*1000</f>
        <v>26.491935483870968</v>
      </c>
      <c r="BE4187" s="21"/>
      <c r="BF4187" s="2">
        <v>50.4</v>
      </c>
      <c r="BG4187" s="10"/>
      <c r="BH4187" s="21">
        <f t="shared" si="466"/>
        <v>0</v>
      </c>
      <c r="BI4187" s="22">
        <f t="shared" si="466"/>
        <v>1.9709999999999998E-2</v>
      </c>
      <c r="BJ4187" s="21"/>
      <c r="BK4187" s="21">
        <v>0</v>
      </c>
      <c r="BL4187" s="22">
        <v>5.9129999999999995E-2</v>
      </c>
      <c r="BM4187" s="21"/>
      <c r="BN4187" s="21">
        <f t="shared" si="467"/>
        <v>0</v>
      </c>
      <c r="BO4187" s="22">
        <f t="shared" si="467"/>
        <v>0.23651999999999998</v>
      </c>
      <c r="BP4187" s="21">
        <f t="shared" si="467"/>
        <v>0</v>
      </c>
    </row>
    <row r="4188" spans="1:68" ht="11.1" hidden="1" customHeight="1" outlineLevel="2" x14ac:dyDescent="0.2">
      <c r="A4188" s="10"/>
      <c r="B4188" s="18"/>
      <c r="C4188" s="18"/>
      <c r="D4188" s="18"/>
      <c r="E4188" s="23" t="s">
        <v>3630</v>
      </c>
      <c r="F4188" s="208">
        <v>13.5</v>
      </c>
      <c r="G4188" s="24"/>
      <c r="H4188" s="208">
        <v>9.7460000000000004</v>
      </c>
      <c r="I4188" s="24"/>
      <c r="J4188" s="24"/>
      <c r="K4188" s="208">
        <v>3.8119999999999998</v>
      </c>
      <c r="L4188" s="24"/>
      <c r="M4188" s="24"/>
      <c r="N4188" s="24"/>
      <c r="O4188" s="24"/>
      <c r="P4188" s="208">
        <v>4.734</v>
      </c>
      <c r="Q4188" s="24"/>
      <c r="R4188" s="208">
        <v>4.0659999999999998</v>
      </c>
      <c r="S4188" s="208">
        <v>5.5</v>
      </c>
      <c r="T4188" s="208">
        <v>30.349</v>
      </c>
      <c r="U4188" s="208">
        <v>10.897</v>
      </c>
      <c r="V4188" s="208">
        <v>2.2389999999999999</v>
      </c>
      <c r="W4188" s="24"/>
      <c r="X4188" s="24"/>
      <c r="Y4188" s="24"/>
      <c r="Z4188" s="24"/>
      <c r="AA4188" s="24"/>
      <c r="AB4188" s="24"/>
      <c r="AC4188" s="208">
        <v>12.135</v>
      </c>
      <c r="AD4188" s="208">
        <v>10.566000000000001</v>
      </c>
      <c r="AE4188" s="208">
        <v>11.994</v>
      </c>
      <c r="AF4188" s="208">
        <v>8.5990000000000002</v>
      </c>
      <c r="AG4188" s="208">
        <v>5.7489999999999997</v>
      </c>
      <c r="AH4188" s="208">
        <v>1.6519999999999999</v>
      </c>
      <c r="AI4188" s="208">
        <v>0.44600000000000001</v>
      </c>
      <c r="AJ4188" s="24"/>
      <c r="AK4188" s="24"/>
      <c r="AL4188" s="24"/>
      <c r="AM4188" s="24"/>
      <c r="AN4188" s="208">
        <v>2.9620000000000002</v>
      </c>
      <c r="AO4188" s="208">
        <v>9.1</v>
      </c>
      <c r="AP4188" s="208">
        <v>6.4740000000000002</v>
      </c>
      <c r="AQ4188" s="208">
        <v>9.8040000000000003</v>
      </c>
      <c r="AR4188" s="208">
        <v>11.816000000000001</v>
      </c>
      <c r="AS4188" s="208">
        <v>7.3559999999999999</v>
      </c>
      <c r="AT4188" s="208">
        <v>4.0069999999999997</v>
      </c>
      <c r="AU4188" s="208">
        <v>0.71699999999999997</v>
      </c>
      <c r="AV4188" s="24"/>
      <c r="AW4188" s="24"/>
      <c r="AX4188" s="24"/>
      <c r="AY4188" s="24"/>
      <c r="AZ4188" s="208">
        <v>2.6469999999999998</v>
      </c>
      <c r="BA4188" s="208">
        <v>6.6859999999999999</v>
      </c>
      <c r="BB4188" s="21">
        <f t="shared" si="468"/>
        <v>30.349</v>
      </c>
      <c r="BC4188" s="21"/>
      <c r="BD4188" s="22">
        <f t="shared" si="469"/>
        <v>40.791666666666664</v>
      </c>
      <c r="BE4188" s="21"/>
      <c r="BG4188" s="10"/>
      <c r="BH4188" s="21">
        <f t="shared" si="466"/>
        <v>0</v>
      </c>
      <c r="BI4188" s="22">
        <f t="shared" si="466"/>
        <v>3.0349000000000001E-2</v>
      </c>
      <c r="BJ4188" s="21"/>
      <c r="BK4188" s="21">
        <v>0</v>
      </c>
      <c r="BL4188" s="22">
        <v>9.1047000000000003E-2</v>
      </c>
      <c r="BM4188" s="21"/>
      <c r="BN4188" s="21">
        <f t="shared" si="467"/>
        <v>0</v>
      </c>
      <c r="BO4188" s="22">
        <f t="shared" si="467"/>
        <v>0.36418800000000001</v>
      </c>
      <c r="BP4188" s="21">
        <f t="shared" si="467"/>
        <v>0</v>
      </c>
    </row>
    <row r="4189" spans="1:68" ht="11.1" hidden="1" customHeight="1" outlineLevel="2" x14ac:dyDescent="0.2">
      <c r="A4189" s="10"/>
      <c r="B4189" s="18"/>
      <c r="C4189" s="18"/>
      <c r="D4189" s="18"/>
      <c r="E4189" s="23" t="s">
        <v>3631</v>
      </c>
      <c r="F4189" s="24"/>
      <c r="G4189" s="24"/>
      <c r="H4189" s="24"/>
      <c r="I4189" s="24"/>
      <c r="J4189" s="24"/>
      <c r="K4189" s="24"/>
      <c r="L4189" s="24"/>
      <c r="M4189" s="24"/>
      <c r="N4189" s="24"/>
      <c r="O4189" s="24"/>
      <c r="P4189" s="24"/>
      <c r="Q4189" s="24"/>
      <c r="R4189" s="24"/>
      <c r="S4189" s="24"/>
      <c r="T4189" s="24"/>
      <c r="U4189" s="24"/>
      <c r="V4189" s="24"/>
      <c r="W4189" s="24"/>
      <c r="X4189" s="24"/>
      <c r="Y4189" s="24"/>
      <c r="Z4189" s="24"/>
      <c r="AA4189" s="24"/>
      <c r="AB4189" s="24"/>
      <c r="AC4189" s="24"/>
      <c r="AD4189" s="208">
        <v>2.1999999999999999E-2</v>
      </c>
      <c r="AE4189" s="208">
        <v>3.7999999999999999E-2</v>
      </c>
      <c r="AF4189" s="208">
        <v>3.4000000000000002E-2</v>
      </c>
      <c r="AG4189" s="208">
        <v>0.05</v>
      </c>
      <c r="AH4189" s="208">
        <v>1.7000000000000001E-2</v>
      </c>
      <c r="AI4189" s="208">
        <v>1.7999999999999999E-2</v>
      </c>
      <c r="AJ4189" s="24"/>
      <c r="AK4189" s="24"/>
      <c r="AL4189" s="24"/>
      <c r="AM4189" s="24"/>
      <c r="AN4189" s="208">
        <v>0.126</v>
      </c>
      <c r="AO4189" s="24"/>
      <c r="AP4189" s="208">
        <v>6.3E-2</v>
      </c>
      <c r="AQ4189" s="208">
        <v>4.2000000000000003E-2</v>
      </c>
      <c r="AR4189" s="208">
        <v>3.9E-2</v>
      </c>
      <c r="AS4189" s="208">
        <v>2.3E-2</v>
      </c>
      <c r="AT4189" s="208">
        <v>2.5000000000000001E-2</v>
      </c>
      <c r="AU4189" s="208">
        <v>3.5999999999999997E-2</v>
      </c>
      <c r="AV4189" s="208">
        <v>3.1E-2</v>
      </c>
      <c r="AW4189" s="24"/>
      <c r="AX4189" s="24"/>
      <c r="AY4189" s="24"/>
      <c r="AZ4189" s="208">
        <v>0.08</v>
      </c>
      <c r="BA4189" s="208">
        <v>3.2000000000000001E-2</v>
      </c>
      <c r="BB4189" s="21">
        <f t="shared" si="468"/>
        <v>0.126</v>
      </c>
      <c r="BC4189" s="21"/>
      <c r="BD4189" s="22">
        <f t="shared" si="469"/>
        <v>0.16935483870967741</v>
      </c>
      <c r="BE4189" s="21"/>
      <c r="BF4189" s="2">
        <v>1.2</v>
      </c>
      <c r="BG4189" s="10"/>
      <c r="BH4189" s="21">
        <f t="shared" si="466"/>
        <v>0</v>
      </c>
      <c r="BI4189" s="22">
        <f t="shared" si="466"/>
        <v>1.26E-4</v>
      </c>
      <c r="BJ4189" s="21"/>
      <c r="BK4189" s="21">
        <v>0</v>
      </c>
      <c r="BL4189" s="22">
        <v>3.7799999999999997E-4</v>
      </c>
      <c r="BM4189" s="21"/>
      <c r="BN4189" s="21">
        <f t="shared" si="467"/>
        <v>0</v>
      </c>
      <c r="BO4189" s="22">
        <f t="shared" si="467"/>
        <v>1.5119999999999999E-3</v>
      </c>
      <c r="BP4189" s="21">
        <f t="shared" si="467"/>
        <v>0</v>
      </c>
    </row>
    <row r="4190" spans="1:68" ht="11.1" customHeight="1" outlineLevel="1" collapsed="1" x14ac:dyDescent="0.2">
      <c r="A4190" s="10"/>
      <c r="B4190" s="18"/>
      <c r="C4190" s="18"/>
      <c r="D4190" s="18"/>
      <c r="E4190" s="19" t="s">
        <v>3632</v>
      </c>
      <c r="F4190" s="209">
        <v>1</v>
      </c>
      <c r="G4190" s="20"/>
      <c r="H4190" s="20"/>
      <c r="I4190" s="20"/>
      <c r="J4190" s="20"/>
      <c r="K4190" s="209">
        <v>1.236</v>
      </c>
      <c r="L4190" s="20"/>
      <c r="M4190" s="20"/>
      <c r="N4190" s="20"/>
      <c r="O4190" s="20"/>
      <c r="P4190" s="209">
        <v>0.45500000000000002</v>
      </c>
      <c r="Q4190" s="20"/>
      <c r="R4190" s="209">
        <v>0.89200000000000002</v>
      </c>
      <c r="S4190" s="209">
        <v>1.548</v>
      </c>
      <c r="T4190" s="209">
        <v>1.2110000000000001</v>
      </c>
      <c r="U4190" s="209">
        <v>0.8</v>
      </c>
      <c r="V4190" s="209">
        <v>0.3</v>
      </c>
      <c r="W4190" s="20"/>
      <c r="X4190" s="20"/>
      <c r="Y4190" s="20"/>
      <c r="Z4190" s="20"/>
      <c r="AA4190" s="20"/>
      <c r="AB4190" s="209">
        <v>0.153</v>
      </c>
      <c r="AC4190" s="209">
        <v>0.64500000000000002</v>
      </c>
      <c r="AD4190" s="209">
        <v>0.95899999999999996</v>
      </c>
      <c r="AE4190" s="209">
        <v>0.77</v>
      </c>
      <c r="AF4190" s="209">
        <v>0.82699999999999996</v>
      </c>
      <c r="AG4190" s="209">
        <v>0.51100000000000001</v>
      </c>
      <c r="AH4190" s="20"/>
      <c r="AI4190" s="20"/>
      <c r="AJ4190" s="20"/>
      <c r="AK4190" s="20"/>
      <c r="AL4190" s="20"/>
      <c r="AM4190" s="20"/>
      <c r="AN4190" s="209">
        <v>0.64600000000000002</v>
      </c>
      <c r="AO4190" s="209">
        <v>0.66200000000000003</v>
      </c>
      <c r="AP4190" s="209">
        <v>0.77300000000000002</v>
      </c>
      <c r="AQ4190" s="209">
        <v>0.85399999999999998</v>
      </c>
      <c r="AR4190" s="209">
        <v>0.85199999999999998</v>
      </c>
      <c r="AS4190" s="209">
        <v>0.247</v>
      </c>
      <c r="AT4190" s="209">
        <v>0.36699999999999999</v>
      </c>
      <c r="AU4190" s="20"/>
      <c r="AV4190" s="20"/>
      <c r="AW4190" s="20"/>
      <c r="AX4190" s="20"/>
      <c r="AY4190" s="20"/>
      <c r="AZ4190" s="209">
        <v>0.51700000000000002</v>
      </c>
      <c r="BA4190" s="209">
        <v>0.60899999999999999</v>
      </c>
      <c r="BB4190" s="21">
        <f t="shared" si="468"/>
        <v>1.548</v>
      </c>
      <c r="BC4190" s="21">
        <f>BF4190</f>
        <v>3.3</v>
      </c>
      <c r="BD4190" s="22">
        <f t="shared" si="469"/>
        <v>2.0806451612903225</v>
      </c>
      <c r="BE4190" s="21">
        <f>BC4190-BD4190</f>
        <v>1.2193548387096773</v>
      </c>
      <c r="BF4190" s="2">
        <v>3.3</v>
      </c>
      <c r="BG4190" s="10">
        <v>7</v>
      </c>
      <c r="BH4190" s="21">
        <f t="shared" si="466"/>
        <v>2.4551999999999998E-3</v>
      </c>
      <c r="BI4190" s="22">
        <f t="shared" si="466"/>
        <v>1.5479999999999999E-3</v>
      </c>
      <c r="BJ4190" s="21">
        <f>BH4190-BI4190</f>
        <v>9.0719999999999993E-4</v>
      </c>
      <c r="BK4190" s="21">
        <v>7.3655999999999999E-3</v>
      </c>
      <c r="BL4190" s="22">
        <v>4.6439999999999997E-3</v>
      </c>
      <c r="BM4190" s="21">
        <v>2.7216000000000002E-3</v>
      </c>
      <c r="BN4190" s="21">
        <f t="shared" si="467"/>
        <v>2.94624E-2</v>
      </c>
      <c r="BO4190" s="22">
        <f t="shared" si="467"/>
        <v>1.8575999999999999E-2</v>
      </c>
      <c r="BP4190" s="21">
        <f t="shared" si="467"/>
        <v>1.0886400000000001E-2</v>
      </c>
    </row>
    <row r="4191" spans="1:68" ht="11.1" hidden="1" customHeight="1" outlineLevel="2" x14ac:dyDescent="0.2">
      <c r="A4191" s="10"/>
      <c r="B4191" s="18"/>
      <c r="C4191" s="18"/>
      <c r="D4191" s="18"/>
      <c r="E4191" s="23" t="s">
        <v>3633</v>
      </c>
      <c r="F4191" s="208">
        <v>1</v>
      </c>
      <c r="G4191" s="24"/>
      <c r="H4191" s="24"/>
      <c r="I4191" s="24"/>
      <c r="J4191" s="24"/>
      <c r="K4191" s="208">
        <v>1.236</v>
      </c>
      <c r="L4191" s="24"/>
      <c r="M4191" s="24"/>
      <c r="N4191" s="24"/>
      <c r="O4191" s="24"/>
      <c r="P4191" s="208">
        <v>0.45500000000000002</v>
      </c>
      <c r="Q4191" s="24"/>
      <c r="R4191" s="208">
        <v>0.89200000000000002</v>
      </c>
      <c r="S4191" s="208">
        <v>1.548</v>
      </c>
      <c r="T4191" s="208">
        <v>1.2110000000000001</v>
      </c>
      <c r="U4191" s="208">
        <v>0.8</v>
      </c>
      <c r="V4191" s="208">
        <v>0.3</v>
      </c>
      <c r="W4191" s="24"/>
      <c r="X4191" s="24"/>
      <c r="Y4191" s="24"/>
      <c r="Z4191" s="24"/>
      <c r="AA4191" s="24"/>
      <c r="AB4191" s="208">
        <v>0.153</v>
      </c>
      <c r="AC4191" s="208">
        <v>0.64500000000000002</v>
      </c>
      <c r="AD4191" s="208">
        <v>0.95899999999999996</v>
      </c>
      <c r="AE4191" s="208">
        <v>0.77</v>
      </c>
      <c r="AF4191" s="208">
        <v>0.82699999999999996</v>
      </c>
      <c r="AG4191" s="208">
        <v>0.51100000000000001</v>
      </c>
      <c r="AH4191" s="24"/>
      <c r="AI4191" s="24"/>
      <c r="AJ4191" s="24"/>
      <c r="AK4191" s="24"/>
      <c r="AL4191" s="24"/>
      <c r="AM4191" s="24"/>
      <c r="AN4191" s="208">
        <v>0.64600000000000002</v>
      </c>
      <c r="AO4191" s="208">
        <v>0.66200000000000003</v>
      </c>
      <c r="AP4191" s="208">
        <v>0.77300000000000002</v>
      </c>
      <c r="AQ4191" s="208">
        <v>0.85399999999999998</v>
      </c>
      <c r="AR4191" s="208">
        <v>0.85199999999999998</v>
      </c>
      <c r="AS4191" s="208">
        <v>0.247</v>
      </c>
      <c r="AT4191" s="208">
        <v>0.36699999999999999</v>
      </c>
      <c r="AU4191" s="24"/>
      <c r="AV4191" s="24"/>
      <c r="AW4191" s="24"/>
      <c r="AX4191" s="24"/>
      <c r="AY4191" s="24"/>
      <c r="AZ4191" s="208">
        <v>0.51700000000000002</v>
      </c>
      <c r="BA4191" s="208">
        <v>0.60899999999999999</v>
      </c>
      <c r="BB4191" s="21">
        <f t="shared" si="468"/>
        <v>1.548</v>
      </c>
      <c r="BC4191" s="21"/>
      <c r="BD4191" s="22">
        <f t="shared" si="469"/>
        <v>2.0806451612903225</v>
      </c>
      <c r="BE4191" s="21"/>
      <c r="BG4191" s="10"/>
      <c r="BH4191" s="21">
        <f t="shared" si="466"/>
        <v>0</v>
      </c>
      <c r="BI4191" s="22">
        <f t="shared" si="466"/>
        <v>1.5479999999999999E-3</v>
      </c>
      <c r="BJ4191" s="21"/>
      <c r="BK4191" s="21">
        <v>0</v>
      </c>
      <c r="BL4191" s="22">
        <v>4.6439999999999997E-3</v>
      </c>
      <c r="BM4191" s="21"/>
      <c r="BN4191" s="21">
        <f t="shared" si="467"/>
        <v>0</v>
      </c>
      <c r="BO4191" s="22">
        <f t="shared" si="467"/>
        <v>1.8575999999999999E-2</v>
      </c>
      <c r="BP4191" s="21">
        <f t="shared" si="467"/>
        <v>0</v>
      </c>
    </row>
    <row r="4192" spans="1:68" ht="11.1" hidden="1" customHeight="1" outlineLevel="1" collapsed="1" x14ac:dyDescent="0.2">
      <c r="A4192" s="10"/>
      <c r="B4192" s="18"/>
      <c r="C4192" s="18"/>
      <c r="D4192" s="18"/>
      <c r="E4192" s="19" t="s">
        <v>3634</v>
      </c>
      <c r="F4192" s="209">
        <v>0.5</v>
      </c>
      <c r="G4192" s="20"/>
      <c r="H4192" s="20"/>
      <c r="I4192" s="20"/>
      <c r="J4192" s="20"/>
      <c r="K4192" s="20"/>
      <c r="L4192" s="20"/>
      <c r="M4192" s="20"/>
      <c r="N4192" s="20"/>
      <c r="O4192" s="20"/>
      <c r="P4192" s="20"/>
      <c r="Q4192" s="20"/>
      <c r="R4192" s="209">
        <v>0.91300000000000003</v>
      </c>
      <c r="S4192" s="209">
        <v>1.587</v>
      </c>
      <c r="T4192" s="209">
        <v>1</v>
      </c>
      <c r="U4192" s="209">
        <v>0.5</v>
      </c>
      <c r="V4192" s="209">
        <v>0.2</v>
      </c>
      <c r="W4192" s="20"/>
      <c r="X4192" s="20"/>
      <c r="Y4192" s="20"/>
      <c r="Z4192" s="20"/>
      <c r="AA4192" s="20"/>
      <c r="AB4192" s="20"/>
      <c r="AC4192" s="20"/>
      <c r="AD4192" s="20"/>
      <c r="AE4192" s="20"/>
      <c r="AF4192" s="20"/>
      <c r="AG4192" s="20"/>
      <c r="AH4192" s="20"/>
      <c r="AI4192" s="20"/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  <c r="BA4192" s="20"/>
      <c r="BB4192" s="21">
        <f t="shared" si="468"/>
        <v>1.587</v>
      </c>
      <c r="BC4192" s="21">
        <f>BD4192</f>
        <v>2.133064516129032</v>
      </c>
      <c r="BD4192" s="22">
        <f t="shared" si="469"/>
        <v>2.133064516129032</v>
      </c>
      <c r="BE4192" s="21">
        <f>BC4192-BD4192</f>
        <v>0</v>
      </c>
      <c r="BG4192" s="10">
        <v>6</v>
      </c>
      <c r="BH4192" s="21">
        <f t="shared" si="466"/>
        <v>1.5869999999999999E-3</v>
      </c>
      <c r="BI4192" s="22">
        <f t="shared" si="466"/>
        <v>1.5869999999999999E-3</v>
      </c>
      <c r="BJ4192" s="21">
        <f>BH4192-BI4192</f>
        <v>0</v>
      </c>
      <c r="BK4192" s="21">
        <v>4.7609999999999996E-3</v>
      </c>
      <c r="BL4192" s="22">
        <v>4.7609999999999996E-3</v>
      </c>
      <c r="BM4192" s="21">
        <v>0</v>
      </c>
      <c r="BN4192" s="21">
        <f t="shared" si="467"/>
        <v>1.9043999999999998E-2</v>
      </c>
      <c r="BO4192" s="22">
        <f t="shared" si="467"/>
        <v>1.9043999999999998E-2</v>
      </c>
      <c r="BP4192" s="21">
        <f t="shared" si="467"/>
        <v>0</v>
      </c>
    </row>
    <row r="4193" spans="1:68" ht="11.1" hidden="1" customHeight="1" outlineLevel="2" x14ac:dyDescent="0.2">
      <c r="A4193" s="10"/>
      <c r="B4193" s="18"/>
      <c r="C4193" s="18"/>
      <c r="D4193" s="18"/>
      <c r="E4193" s="23" t="s">
        <v>3635</v>
      </c>
      <c r="F4193" s="208">
        <v>0.5</v>
      </c>
      <c r="G4193" s="24"/>
      <c r="H4193" s="24"/>
      <c r="I4193" s="24"/>
      <c r="J4193" s="24"/>
      <c r="K4193" s="24"/>
      <c r="L4193" s="24"/>
      <c r="M4193" s="24"/>
      <c r="N4193" s="24"/>
      <c r="O4193" s="24"/>
      <c r="P4193" s="24"/>
      <c r="Q4193" s="24"/>
      <c r="R4193" s="208">
        <v>0.91300000000000003</v>
      </c>
      <c r="S4193" s="208">
        <v>1.587</v>
      </c>
      <c r="T4193" s="208">
        <v>1</v>
      </c>
      <c r="U4193" s="208">
        <v>0.5</v>
      </c>
      <c r="V4193" s="208">
        <v>0.2</v>
      </c>
      <c r="W4193" s="24"/>
      <c r="X4193" s="24"/>
      <c r="Y4193" s="24"/>
      <c r="Z4193" s="24"/>
      <c r="AA4193" s="24"/>
      <c r="AB4193" s="24"/>
      <c r="AC4193" s="24"/>
      <c r="AD4193" s="24"/>
      <c r="AE4193" s="24"/>
      <c r="AF4193" s="24"/>
      <c r="AG4193" s="24"/>
      <c r="AH4193" s="24"/>
      <c r="AI4193" s="24"/>
      <c r="AJ4193" s="24"/>
      <c r="AK4193" s="24"/>
      <c r="AL4193" s="24"/>
      <c r="AM4193" s="24"/>
      <c r="AN4193" s="24"/>
      <c r="AO4193" s="24"/>
      <c r="AP4193" s="24"/>
      <c r="AQ4193" s="24"/>
      <c r="AR4193" s="24"/>
      <c r="AS4193" s="24"/>
      <c r="AT4193" s="24"/>
      <c r="AU4193" s="24"/>
      <c r="AV4193" s="24"/>
      <c r="AW4193" s="24"/>
      <c r="AX4193" s="24"/>
      <c r="AY4193" s="24"/>
      <c r="AZ4193" s="24"/>
      <c r="BA4193" s="24"/>
      <c r="BB4193" s="21">
        <f t="shared" si="468"/>
        <v>1.587</v>
      </c>
      <c r="BC4193" s="21"/>
      <c r="BD4193" s="22">
        <f t="shared" si="469"/>
        <v>2.133064516129032</v>
      </c>
      <c r="BE4193" s="21"/>
      <c r="BG4193" s="10"/>
      <c r="BH4193" s="21">
        <f t="shared" si="466"/>
        <v>0</v>
      </c>
      <c r="BI4193" s="22">
        <f t="shared" si="466"/>
        <v>1.5869999999999999E-3</v>
      </c>
      <c r="BJ4193" s="21"/>
      <c r="BK4193" s="21">
        <v>0</v>
      </c>
      <c r="BL4193" s="22">
        <v>4.7609999999999996E-3</v>
      </c>
      <c r="BM4193" s="21"/>
      <c r="BN4193" s="21">
        <f t="shared" si="467"/>
        <v>0</v>
      </c>
      <c r="BO4193" s="22">
        <f t="shared" si="467"/>
        <v>1.9043999999999998E-2</v>
      </c>
      <c r="BP4193" s="21">
        <f t="shared" si="467"/>
        <v>0</v>
      </c>
    </row>
    <row r="4194" spans="1:68" ht="11.1" hidden="1" customHeight="1" outlineLevel="1" collapsed="1" x14ac:dyDescent="0.2">
      <c r="A4194" s="10"/>
      <c r="B4194" s="18"/>
      <c r="C4194" s="18"/>
      <c r="D4194" s="18"/>
      <c r="E4194" s="19" t="s">
        <v>3636</v>
      </c>
      <c r="F4194" s="209">
        <v>3.661</v>
      </c>
      <c r="G4194" s="209">
        <v>0.38600000000000001</v>
      </c>
      <c r="H4194" s="20"/>
      <c r="I4194" s="20"/>
      <c r="J4194" s="20"/>
      <c r="K4194" s="20"/>
      <c r="L4194" s="20"/>
      <c r="M4194" s="20"/>
      <c r="N4194" s="20"/>
      <c r="O4194" s="20"/>
      <c r="P4194" s="209">
        <v>1.5720000000000001</v>
      </c>
      <c r="Q4194" s="209">
        <v>1.931</v>
      </c>
      <c r="R4194" s="209">
        <v>4.1529999999999996</v>
      </c>
      <c r="S4194" s="209">
        <v>3.2120000000000002</v>
      </c>
      <c r="T4194" s="209">
        <v>2.5019999999999998</v>
      </c>
      <c r="U4194" s="209">
        <v>0.6</v>
      </c>
      <c r="V4194" s="209">
        <v>3.24</v>
      </c>
      <c r="W4194" s="20"/>
      <c r="X4194" s="20"/>
      <c r="Y4194" s="20"/>
      <c r="Z4194" s="20"/>
      <c r="AA4194" s="20"/>
      <c r="AB4194" s="209">
        <v>0.83</v>
      </c>
      <c r="AC4194" s="209">
        <v>1.887</v>
      </c>
      <c r="AD4194" s="209">
        <v>2.9260000000000002</v>
      </c>
      <c r="AE4194" s="209">
        <v>4.4610000000000003</v>
      </c>
      <c r="AF4194" s="209">
        <v>2.871</v>
      </c>
      <c r="AG4194" s="209">
        <v>1.794</v>
      </c>
      <c r="AH4194" s="209">
        <v>0.86499999999999999</v>
      </c>
      <c r="AI4194" s="209">
        <v>0.129</v>
      </c>
      <c r="AJ4194" s="20"/>
      <c r="AK4194" s="20"/>
      <c r="AL4194" s="20"/>
      <c r="AM4194" s="20"/>
      <c r="AN4194" s="209">
        <v>1.7370000000000001</v>
      </c>
      <c r="AO4194" s="209">
        <v>3.0880000000000001</v>
      </c>
      <c r="AP4194" s="209">
        <v>2.9420000000000002</v>
      </c>
      <c r="AQ4194" s="209">
        <v>4.6859999999999999</v>
      </c>
      <c r="AR4194" s="209">
        <v>2.952</v>
      </c>
      <c r="AS4194" s="209">
        <v>2.7930000000000001</v>
      </c>
      <c r="AT4194" s="209">
        <v>1.782</v>
      </c>
      <c r="AU4194" s="209">
        <v>0.32600000000000001</v>
      </c>
      <c r="AV4194" s="209">
        <v>0.14699999999999999</v>
      </c>
      <c r="AW4194" s="20"/>
      <c r="AX4194" s="20"/>
      <c r="AY4194" s="20"/>
      <c r="AZ4194" s="209">
        <v>1.496</v>
      </c>
      <c r="BA4194" s="209">
        <v>1.429</v>
      </c>
      <c r="BB4194" s="56">
        <f>BB4195+BB4196</f>
        <v>7.5019999999999998</v>
      </c>
      <c r="BC4194" s="21">
        <f>BD4194</f>
        <v>10.083333333333332</v>
      </c>
      <c r="BD4194" s="22">
        <f t="shared" si="469"/>
        <v>10.083333333333332</v>
      </c>
      <c r="BE4194" s="21">
        <f>BC4194-BD4194</f>
        <v>0</v>
      </c>
      <c r="BF4194" s="2">
        <v>4.8499999999999996</v>
      </c>
      <c r="BG4194" s="10">
        <v>6</v>
      </c>
      <c r="BH4194" s="21">
        <f t="shared" si="466"/>
        <v>7.5019999999999991E-3</v>
      </c>
      <c r="BI4194" s="22">
        <f t="shared" si="466"/>
        <v>7.5019999999999991E-3</v>
      </c>
      <c r="BJ4194" s="21">
        <f>BH4194-BI4194</f>
        <v>0</v>
      </c>
      <c r="BK4194" s="21">
        <v>2.2505999999999998E-2</v>
      </c>
      <c r="BL4194" s="22">
        <v>2.2505999999999998E-2</v>
      </c>
      <c r="BM4194" s="21">
        <v>0</v>
      </c>
      <c r="BN4194" s="21">
        <f t="shared" si="467"/>
        <v>9.0023999999999993E-2</v>
      </c>
      <c r="BO4194" s="22">
        <f t="shared" si="467"/>
        <v>9.0023999999999993E-2</v>
      </c>
      <c r="BP4194" s="21">
        <f t="shared" si="467"/>
        <v>0</v>
      </c>
    </row>
    <row r="4195" spans="1:68" ht="11.1" hidden="1" customHeight="1" outlineLevel="2" x14ac:dyDescent="0.2">
      <c r="A4195" s="10"/>
      <c r="B4195" s="18"/>
      <c r="C4195" s="18"/>
      <c r="D4195" s="18"/>
      <c r="E4195" s="23" t="s">
        <v>3637</v>
      </c>
      <c r="F4195" s="208">
        <v>3.3</v>
      </c>
      <c r="G4195" s="24"/>
      <c r="H4195" s="24"/>
      <c r="I4195" s="24"/>
      <c r="J4195" s="24"/>
      <c r="K4195" s="24"/>
      <c r="L4195" s="24"/>
      <c r="M4195" s="24"/>
      <c r="N4195" s="24"/>
      <c r="O4195" s="24"/>
      <c r="P4195" s="208">
        <v>0.83499999999999996</v>
      </c>
      <c r="Q4195" s="208">
        <v>1.7090000000000001</v>
      </c>
      <c r="R4195" s="208">
        <v>1.9550000000000001</v>
      </c>
      <c r="S4195" s="208">
        <v>3.2120000000000002</v>
      </c>
      <c r="T4195" s="208">
        <v>2.5019999999999998</v>
      </c>
      <c r="U4195" s="208">
        <v>0.5</v>
      </c>
      <c r="V4195" s="208">
        <v>2.9009999999999998</v>
      </c>
      <c r="W4195" s="24"/>
      <c r="X4195" s="24"/>
      <c r="Y4195" s="24"/>
      <c r="Z4195" s="24"/>
      <c r="AA4195" s="24"/>
      <c r="AB4195" s="208">
        <v>0.83</v>
      </c>
      <c r="AC4195" s="208">
        <v>1.887</v>
      </c>
      <c r="AD4195" s="208">
        <v>2.9260000000000002</v>
      </c>
      <c r="AE4195" s="208">
        <v>1.0900000000000001</v>
      </c>
      <c r="AF4195" s="208">
        <v>0.38</v>
      </c>
      <c r="AG4195" s="208">
        <v>0.315</v>
      </c>
      <c r="AH4195" s="208">
        <v>0.28199999999999997</v>
      </c>
      <c r="AI4195" s="24"/>
      <c r="AJ4195" s="24"/>
      <c r="AK4195" s="24"/>
      <c r="AL4195" s="24"/>
      <c r="AM4195" s="24"/>
      <c r="AN4195" s="208">
        <v>5.8999999999999997E-2</v>
      </c>
      <c r="AO4195" s="208">
        <v>1.9E-2</v>
      </c>
      <c r="AP4195" s="208">
        <v>0.24</v>
      </c>
      <c r="AQ4195" s="208">
        <v>0.48399999999999999</v>
      </c>
      <c r="AR4195" s="208">
        <v>0.36299999999999999</v>
      </c>
      <c r="AS4195" s="208">
        <v>0.377</v>
      </c>
      <c r="AT4195" s="208">
        <v>0.316</v>
      </c>
      <c r="AU4195" s="208">
        <v>0.104</v>
      </c>
      <c r="AV4195" s="24"/>
      <c r="AW4195" s="24"/>
      <c r="AX4195" s="24"/>
      <c r="AY4195" s="24"/>
      <c r="AZ4195" s="208">
        <v>9.1999999999999998E-2</v>
      </c>
      <c r="BA4195" s="208">
        <v>8.5000000000000006E-2</v>
      </c>
      <c r="BB4195" s="21">
        <f t="shared" si="468"/>
        <v>3.3</v>
      </c>
      <c r="BC4195" s="21"/>
      <c r="BD4195" s="22">
        <f t="shared" si="469"/>
        <v>4.435483870967742</v>
      </c>
      <c r="BE4195" s="21"/>
      <c r="BG4195" s="10"/>
      <c r="BH4195" s="21">
        <f t="shared" si="466"/>
        <v>0</v>
      </c>
      <c r="BI4195" s="22">
        <f t="shared" si="466"/>
        <v>3.3E-3</v>
      </c>
      <c r="BJ4195" s="21"/>
      <c r="BK4195" s="21">
        <v>0</v>
      </c>
      <c r="BL4195" s="22">
        <v>9.8999999999999991E-3</v>
      </c>
      <c r="BM4195" s="21"/>
      <c r="BN4195" s="21">
        <f t="shared" si="467"/>
        <v>0</v>
      </c>
      <c r="BO4195" s="22">
        <f t="shared" si="467"/>
        <v>3.9599999999999996E-2</v>
      </c>
      <c r="BP4195" s="21">
        <f t="shared" si="467"/>
        <v>0</v>
      </c>
    </row>
    <row r="4196" spans="1:68" ht="11.1" hidden="1" customHeight="1" outlineLevel="2" x14ac:dyDescent="0.2">
      <c r="A4196" s="10"/>
      <c r="B4196" s="18"/>
      <c r="C4196" s="18"/>
      <c r="D4196" s="18"/>
      <c r="E4196" s="23" t="s">
        <v>3638</v>
      </c>
      <c r="F4196" s="208">
        <v>0.36099999999999999</v>
      </c>
      <c r="G4196" s="208">
        <v>0.38600000000000001</v>
      </c>
      <c r="H4196" s="24"/>
      <c r="I4196" s="24"/>
      <c r="J4196" s="24"/>
      <c r="K4196" s="24"/>
      <c r="L4196" s="24"/>
      <c r="M4196" s="24"/>
      <c r="N4196" s="24"/>
      <c r="O4196" s="24"/>
      <c r="P4196" s="208">
        <v>0.73699999999999999</v>
      </c>
      <c r="Q4196" s="208">
        <v>0.222</v>
      </c>
      <c r="R4196" s="208">
        <v>2.198</v>
      </c>
      <c r="S4196" s="24"/>
      <c r="T4196" s="24"/>
      <c r="U4196" s="208">
        <v>0.1</v>
      </c>
      <c r="V4196" s="208">
        <v>0.33900000000000002</v>
      </c>
      <c r="W4196" s="24"/>
      <c r="X4196" s="24"/>
      <c r="Y4196" s="24"/>
      <c r="Z4196" s="24"/>
      <c r="AA4196" s="24"/>
      <c r="AB4196" s="24"/>
      <c r="AC4196" s="24"/>
      <c r="AD4196" s="24"/>
      <c r="AE4196" s="208">
        <v>3.371</v>
      </c>
      <c r="AF4196" s="208">
        <v>2.4910000000000001</v>
      </c>
      <c r="AG4196" s="208">
        <v>1.4790000000000001</v>
      </c>
      <c r="AH4196" s="208">
        <v>0.58299999999999996</v>
      </c>
      <c r="AI4196" s="208">
        <v>0.129</v>
      </c>
      <c r="AJ4196" s="24"/>
      <c r="AK4196" s="24"/>
      <c r="AL4196" s="24"/>
      <c r="AM4196" s="24"/>
      <c r="AN4196" s="208">
        <v>1.6779999999999999</v>
      </c>
      <c r="AO4196" s="208">
        <v>3.069</v>
      </c>
      <c r="AP4196" s="208">
        <v>2.702</v>
      </c>
      <c r="AQ4196" s="208">
        <v>4.202</v>
      </c>
      <c r="AR4196" s="208">
        <v>2.589</v>
      </c>
      <c r="AS4196" s="208">
        <v>2.4159999999999999</v>
      </c>
      <c r="AT4196" s="208">
        <v>1.466</v>
      </c>
      <c r="AU4196" s="208">
        <v>0.222</v>
      </c>
      <c r="AV4196" s="208">
        <v>0.14699999999999999</v>
      </c>
      <c r="AW4196" s="24"/>
      <c r="AX4196" s="24"/>
      <c r="AY4196" s="24"/>
      <c r="AZ4196" s="208">
        <v>1.4039999999999999</v>
      </c>
      <c r="BA4196" s="208">
        <v>1.3440000000000001</v>
      </c>
      <c r="BB4196" s="21">
        <f t="shared" si="468"/>
        <v>4.202</v>
      </c>
      <c r="BC4196" s="21"/>
      <c r="BD4196" s="22">
        <f t="shared" si="469"/>
        <v>5.647849462365591</v>
      </c>
      <c r="BE4196" s="21"/>
      <c r="BG4196" s="10"/>
      <c r="BH4196" s="21">
        <f t="shared" si="466"/>
        <v>0</v>
      </c>
      <c r="BI4196" s="22">
        <f t="shared" si="466"/>
        <v>4.2019999999999991E-3</v>
      </c>
      <c r="BJ4196" s="21"/>
      <c r="BK4196" s="21">
        <v>0</v>
      </c>
      <c r="BL4196" s="22">
        <v>1.2605999999999997E-2</v>
      </c>
      <c r="BM4196" s="21"/>
      <c r="BN4196" s="21">
        <f t="shared" si="467"/>
        <v>0</v>
      </c>
      <c r="BO4196" s="22">
        <f t="shared" si="467"/>
        <v>5.042399999999999E-2</v>
      </c>
      <c r="BP4196" s="21">
        <f t="shared" si="467"/>
        <v>0</v>
      </c>
    </row>
    <row r="4197" spans="1:68" ht="11.1" customHeight="1" outlineLevel="1" collapsed="1" x14ac:dyDescent="0.2">
      <c r="A4197" s="10"/>
      <c r="B4197" s="18"/>
      <c r="C4197" s="18"/>
      <c r="D4197" s="18"/>
      <c r="E4197" s="19" t="s">
        <v>3639</v>
      </c>
      <c r="F4197" s="20"/>
      <c r="G4197" s="20"/>
      <c r="H4197" s="20"/>
      <c r="I4197" s="20"/>
      <c r="J4197" s="20"/>
      <c r="K4197" s="20"/>
      <c r="L4197" s="20"/>
      <c r="M4197" s="20"/>
      <c r="N4197" s="20"/>
      <c r="O4197" s="20"/>
      <c r="P4197" s="20"/>
      <c r="Q4197" s="20"/>
      <c r="R4197" s="20"/>
      <c r="S4197" s="20"/>
      <c r="T4197" s="20"/>
      <c r="U4197" s="20"/>
      <c r="V4197" s="20"/>
      <c r="W4197" s="20"/>
      <c r="X4197" s="20"/>
      <c r="Y4197" s="20"/>
      <c r="Z4197" s="20"/>
      <c r="AA4197" s="20"/>
      <c r="AB4197" s="209">
        <v>0.60899999999999999</v>
      </c>
      <c r="AC4197" s="209">
        <v>1</v>
      </c>
      <c r="AD4197" s="209">
        <v>1.92</v>
      </c>
      <c r="AE4197" s="209">
        <v>1.262</v>
      </c>
      <c r="AF4197" s="209">
        <v>1.5840000000000001</v>
      </c>
      <c r="AG4197" s="209">
        <v>0.57899999999999996</v>
      </c>
      <c r="AH4197" s="209">
        <v>0.42299999999999999</v>
      </c>
      <c r="AI4197" s="209">
        <v>0.19600000000000001</v>
      </c>
      <c r="AJ4197" s="20"/>
      <c r="AK4197" s="20"/>
      <c r="AL4197" s="20"/>
      <c r="AM4197" s="20"/>
      <c r="AN4197" s="209">
        <v>0.59</v>
      </c>
      <c r="AO4197" s="209">
        <v>0.94499999999999995</v>
      </c>
      <c r="AP4197" s="20"/>
      <c r="AQ4197" s="20"/>
      <c r="AR4197" s="20"/>
      <c r="AS4197" s="209">
        <v>5.577</v>
      </c>
      <c r="AT4197" s="209">
        <v>0.53200000000000003</v>
      </c>
      <c r="AU4197" s="209">
        <v>0.247</v>
      </c>
      <c r="AV4197" s="209">
        <v>0.03</v>
      </c>
      <c r="AW4197" s="20"/>
      <c r="AX4197" s="20"/>
      <c r="AY4197" s="20"/>
      <c r="AZ4197" s="209">
        <v>0.5</v>
      </c>
      <c r="BA4197" s="209">
        <v>0.504</v>
      </c>
      <c r="BB4197" s="21">
        <f t="shared" si="468"/>
        <v>5.577</v>
      </c>
      <c r="BC4197" s="21">
        <f>BD4197</f>
        <v>7.495967741935484</v>
      </c>
      <c r="BD4197" s="22">
        <f t="shared" si="469"/>
        <v>7.495967741935484</v>
      </c>
      <c r="BE4197" s="21">
        <f>BC4197-BD4197</f>
        <v>0</v>
      </c>
      <c r="BF4197" s="2">
        <v>4.3899999999999997</v>
      </c>
      <c r="BG4197" s="10">
        <v>7</v>
      </c>
      <c r="BH4197" s="21">
        <f t="shared" si="466"/>
        <v>5.5770000000000004E-3</v>
      </c>
      <c r="BI4197" s="22">
        <f t="shared" si="466"/>
        <v>5.5770000000000004E-3</v>
      </c>
      <c r="BJ4197" s="21">
        <f>BH4197-BI4197</f>
        <v>0</v>
      </c>
      <c r="BK4197" s="21">
        <v>1.6731000000000003E-2</v>
      </c>
      <c r="BL4197" s="22">
        <v>1.6731000000000003E-2</v>
      </c>
      <c r="BM4197" s="21">
        <v>0</v>
      </c>
      <c r="BN4197" s="21">
        <f t="shared" si="467"/>
        <v>6.6924000000000011E-2</v>
      </c>
      <c r="BO4197" s="22">
        <f t="shared" si="467"/>
        <v>6.6924000000000011E-2</v>
      </c>
      <c r="BP4197" s="21">
        <f t="shared" si="467"/>
        <v>0</v>
      </c>
    </row>
    <row r="4198" spans="1:68" ht="11.1" hidden="1" customHeight="1" outlineLevel="2" x14ac:dyDescent="0.2">
      <c r="A4198" s="10"/>
      <c r="B4198" s="18"/>
      <c r="C4198" s="18"/>
      <c r="D4198" s="18"/>
      <c r="E4198" s="23" t="s">
        <v>3640</v>
      </c>
      <c r="F4198" s="24"/>
      <c r="G4198" s="24"/>
      <c r="H4198" s="24"/>
      <c r="I4198" s="24"/>
      <c r="J4198" s="24"/>
      <c r="K4198" s="24"/>
      <c r="L4198" s="24"/>
      <c r="M4198" s="24"/>
      <c r="N4198" s="24"/>
      <c r="O4198" s="24"/>
      <c r="P4198" s="24"/>
      <c r="Q4198" s="24"/>
      <c r="R4198" s="24"/>
      <c r="S4198" s="24"/>
      <c r="T4198" s="24"/>
      <c r="U4198" s="24"/>
      <c r="V4198" s="24"/>
      <c r="W4198" s="24"/>
      <c r="X4198" s="24"/>
      <c r="Y4198" s="24"/>
      <c r="Z4198" s="24"/>
      <c r="AA4198" s="24"/>
      <c r="AB4198" s="208">
        <v>0.60899999999999999</v>
      </c>
      <c r="AC4198" s="208">
        <v>1</v>
      </c>
      <c r="AD4198" s="208">
        <v>1.92</v>
      </c>
      <c r="AE4198" s="208">
        <v>1.262</v>
      </c>
      <c r="AF4198" s="208">
        <v>1.5840000000000001</v>
      </c>
      <c r="AG4198" s="208">
        <v>0.57899999999999996</v>
      </c>
      <c r="AH4198" s="208">
        <v>0.42299999999999999</v>
      </c>
      <c r="AI4198" s="208">
        <v>0.19600000000000001</v>
      </c>
      <c r="AJ4198" s="24"/>
      <c r="AK4198" s="24"/>
      <c r="AL4198" s="24"/>
      <c r="AM4198" s="24"/>
      <c r="AN4198" s="208">
        <v>0.59</v>
      </c>
      <c r="AO4198" s="208">
        <v>0.94499999999999995</v>
      </c>
      <c r="AP4198" s="24"/>
      <c r="AQ4198" s="24"/>
      <c r="AR4198" s="24"/>
      <c r="AS4198" s="208">
        <v>5.577</v>
      </c>
      <c r="AT4198" s="208">
        <v>0.53200000000000003</v>
      </c>
      <c r="AU4198" s="208">
        <v>0.247</v>
      </c>
      <c r="AV4198" s="208">
        <v>0.03</v>
      </c>
      <c r="AW4198" s="24"/>
      <c r="AX4198" s="24"/>
      <c r="AY4198" s="24"/>
      <c r="AZ4198" s="208">
        <v>0.5</v>
      </c>
      <c r="BA4198" s="208">
        <v>0.504</v>
      </c>
      <c r="BB4198" s="21">
        <f t="shared" si="468"/>
        <v>5.577</v>
      </c>
      <c r="BC4198" s="21"/>
      <c r="BD4198" s="22">
        <f t="shared" si="469"/>
        <v>7.495967741935484</v>
      </c>
      <c r="BE4198" s="21"/>
      <c r="BG4198" s="10"/>
      <c r="BH4198" s="21">
        <f t="shared" si="466"/>
        <v>0</v>
      </c>
      <c r="BI4198" s="22">
        <f t="shared" si="466"/>
        <v>5.5770000000000004E-3</v>
      </c>
      <c r="BJ4198" s="21"/>
      <c r="BK4198" s="21">
        <v>0</v>
      </c>
      <c r="BL4198" s="22">
        <v>1.6731000000000003E-2</v>
      </c>
      <c r="BM4198" s="21"/>
      <c r="BN4198" s="21">
        <f t="shared" si="467"/>
        <v>0</v>
      </c>
      <c r="BO4198" s="22">
        <f t="shared" si="467"/>
        <v>6.6924000000000011E-2</v>
      </c>
      <c r="BP4198" s="21">
        <f t="shared" si="467"/>
        <v>0</v>
      </c>
    </row>
    <row r="4199" spans="1:68" ht="11.1" hidden="1" customHeight="1" outlineLevel="1" collapsed="1" x14ac:dyDescent="0.2">
      <c r="A4199" s="10"/>
      <c r="B4199" s="18"/>
      <c r="C4199" s="18"/>
      <c r="D4199" s="18"/>
      <c r="E4199" s="19" t="s">
        <v>515</v>
      </c>
      <c r="F4199" s="20"/>
      <c r="G4199" s="20"/>
      <c r="H4199" s="20"/>
      <c r="I4199" s="20"/>
      <c r="J4199" s="20"/>
      <c r="K4199" s="20"/>
      <c r="L4199" s="20"/>
      <c r="M4199" s="20"/>
      <c r="N4199" s="20"/>
      <c r="O4199" s="20"/>
      <c r="P4199" s="20"/>
      <c r="Q4199" s="20"/>
      <c r="R4199" s="20"/>
      <c r="S4199" s="20"/>
      <c r="T4199" s="20"/>
      <c r="U4199" s="20"/>
      <c r="V4199" s="20"/>
      <c r="W4199" s="20"/>
      <c r="X4199" s="20"/>
      <c r="Y4199" s="20"/>
      <c r="Z4199" s="20"/>
      <c r="AA4199" s="20"/>
      <c r="AB4199" s="20"/>
      <c r="AC4199" s="20"/>
      <c r="AD4199" s="20"/>
      <c r="AE4199" s="20"/>
      <c r="AF4199" s="20"/>
      <c r="AG4199" s="20"/>
      <c r="AH4199" s="20"/>
      <c r="AI4199" s="20"/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9">
        <v>1.216</v>
      </c>
      <c r="AT4199" s="209">
        <v>0.26600000000000001</v>
      </c>
      <c r="AU4199" s="209">
        <v>6.0999999999999999E-2</v>
      </c>
      <c r="AV4199" s="20"/>
      <c r="AW4199" s="20"/>
      <c r="AX4199" s="20"/>
      <c r="AY4199" s="20"/>
      <c r="AZ4199" s="209">
        <v>0.30399999999999999</v>
      </c>
      <c r="BA4199" s="209">
        <v>0.68200000000000005</v>
      </c>
      <c r="BB4199" s="21">
        <f t="shared" si="468"/>
        <v>1.216</v>
      </c>
      <c r="BC4199" s="21">
        <f>BD4199</f>
        <v>1.6344086021505375</v>
      </c>
      <c r="BD4199" s="22">
        <f t="shared" si="469"/>
        <v>1.6344086021505375</v>
      </c>
      <c r="BE4199" s="21">
        <f>BC4199-BD4199</f>
        <v>0</v>
      </c>
      <c r="BG4199" s="10">
        <v>6</v>
      </c>
      <c r="BH4199" s="21">
        <f t="shared" si="466"/>
        <v>1.2159999999999999E-3</v>
      </c>
      <c r="BI4199" s="22">
        <f t="shared" si="466"/>
        <v>1.2159999999999999E-3</v>
      </c>
      <c r="BJ4199" s="21">
        <f>BH4199-BI4199</f>
        <v>0</v>
      </c>
      <c r="BK4199" s="21">
        <v>3.6479999999999993E-3</v>
      </c>
      <c r="BL4199" s="22">
        <v>3.6479999999999993E-3</v>
      </c>
      <c r="BM4199" s="21">
        <v>0</v>
      </c>
      <c r="BN4199" s="21">
        <f t="shared" si="467"/>
        <v>1.4591999999999997E-2</v>
      </c>
      <c r="BO4199" s="22">
        <f t="shared" si="467"/>
        <v>1.4591999999999997E-2</v>
      </c>
      <c r="BP4199" s="21">
        <f t="shared" si="467"/>
        <v>0</v>
      </c>
    </row>
    <row r="4200" spans="1:68" ht="11.1" hidden="1" customHeight="1" outlineLevel="2" x14ac:dyDescent="0.2">
      <c r="A4200" s="10"/>
      <c r="B4200" s="18"/>
      <c r="C4200" s="18"/>
      <c r="D4200" s="18"/>
      <c r="E4200" s="23" t="s">
        <v>516</v>
      </c>
      <c r="F4200" s="24"/>
      <c r="G4200" s="24"/>
      <c r="H4200" s="24"/>
      <c r="I4200" s="24"/>
      <c r="J4200" s="24"/>
      <c r="K4200" s="24"/>
      <c r="L4200" s="24"/>
      <c r="M4200" s="24"/>
      <c r="N4200" s="24"/>
      <c r="O4200" s="24"/>
      <c r="P4200" s="24"/>
      <c r="Q4200" s="24"/>
      <c r="R4200" s="24"/>
      <c r="S4200" s="24"/>
      <c r="T4200" s="24"/>
      <c r="U4200" s="24"/>
      <c r="V4200" s="24"/>
      <c r="W4200" s="24"/>
      <c r="X4200" s="24"/>
      <c r="Y4200" s="24"/>
      <c r="Z4200" s="24"/>
      <c r="AA4200" s="24"/>
      <c r="AB4200" s="24"/>
      <c r="AC4200" s="24"/>
      <c r="AD4200" s="24"/>
      <c r="AE4200" s="24"/>
      <c r="AF4200" s="24"/>
      <c r="AG4200" s="24"/>
      <c r="AH4200" s="24"/>
      <c r="AI4200" s="24"/>
      <c r="AJ4200" s="24"/>
      <c r="AK4200" s="24"/>
      <c r="AL4200" s="24"/>
      <c r="AM4200" s="24"/>
      <c r="AN4200" s="24"/>
      <c r="AO4200" s="24"/>
      <c r="AP4200" s="24"/>
      <c r="AQ4200" s="24"/>
      <c r="AR4200" s="24"/>
      <c r="AS4200" s="208">
        <v>1.216</v>
      </c>
      <c r="AT4200" s="208">
        <v>0.26600000000000001</v>
      </c>
      <c r="AU4200" s="208">
        <v>6.0999999999999999E-2</v>
      </c>
      <c r="AV4200" s="24"/>
      <c r="AW4200" s="24"/>
      <c r="AX4200" s="24"/>
      <c r="AY4200" s="24"/>
      <c r="AZ4200" s="208">
        <v>0.30399999999999999</v>
      </c>
      <c r="BA4200" s="208">
        <v>0.68200000000000005</v>
      </c>
      <c r="BB4200" s="21">
        <f t="shared" si="468"/>
        <v>1.216</v>
      </c>
      <c r="BC4200" s="21"/>
      <c r="BD4200" s="22">
        <f t="shared" si="469"/>
        <v>1.6344086021505375</v>
      </c>
      <c r="BE4200" s="21"/>
      <c r="BG4200" s="10"/>
      <c r="BH4200" s="21">
        <f t="shared" si="466"/>
        <v>0</v>
      </c>
      <c r="BI4200" s="22">
        <f t="shared" si="466"/>
        <v>1.2159999999999999E-3</v>
      </c>
      <c r="BJ4200" s="21"/>
      <c r="BK4200" s="21">
        <v>0</v>
      </c>
      <c r="BL4200" s="22">
        <v>3.6479999999999993E-3</v>
      </c>
      <c r="BM4200" s="21"/>
      <c r="BN4200" s="21">
        <f t="shared" si="467"/>
        <v>0</v>
      </c>
      <c r="BO4200" s="22">
        <f t="shared" si="467"/>
        <v>1.4591999999999997E-2</v>
      </c>
      <c r="BP4200" s="21">
        <f t="shared" si="467"/>
        <v>0</v>
      </c>
    </row>
    <row r="4201" spans="1:68" ht="11.1" hidden="1" customHeight="1" outlineLevel="1" collapsed="1" x14ac:dyDescent="0.2">
      <c r="A4201" s="10"/>
      <c r="B4201" s="18"/>
      <c r="C4201" s="18"/>
      <c r="D4201" s="18"/>
      <c r="E4201" s="19" t="s">
        <v>3641</v>
      </c>
      <c r="F4201" s="20"/>
      <c r="G4201" s="20"/>
      <c r="H4201" s="20"/>
      <c r="I4201" s="20"/>
      <c r="J4201" s="20"/>
      <c r="K4201" s="20"/>
      <c r="L4201" s="20"/>
      <c r="M4201" s="209">
        <v>0.254</v>
      </c>
      <c r="N4201" s="20"/>
      <c r="O4201" s="209">
        <v>0.54200000000000004</v>
      </c>
      <c r="P4201" s="209">
        <v>1.476</v>
      </c>
      <c r="Q4201" s="209">
        <v>1.9650000000000001</v>
      </c>
      <c r="R4201" s="209">
        <v>2.5550000000000002</v>
      </c>
      <c r="S4201" s="209">
        <v>2.847</v>
      </c>
      <c r="T4201" s="209">
        <v>2.8420000000000001</v>
      </c>
      <c r="U4201" s="209">
        <v>1.903</v>
      </c>
      <c r="V4201" s="209">
        <v>1.125</v>
      </c>
      <c r="W4201" s="209">
        <v>0.629</v>
      </c>
      <c r="X4201" s="209">
        <v>0.18099999999999999</v>
      </c>
      <c r="Y4201" s="20"/>
      <c r="Z4201" s="20"/>
      <c r="AA4201" s="209">
        <v>0.498</v>
      </c>
      <c r="AB4201" s="209">
        <v>3.0449999999999999</v>
      </c>
      <c r="AC4201" s="209">
        <v>4.7750000000000004</v>
      </c>
      <c r="AD4201" s="209">
        <v>1.895</v>
      </c>
      <c r="AE4201" s="209">
        <v>5.0570000000000004</v>
      </c>
      <c r="AF4201" s="209">
        <v>4.1440000000000001</v>
      </c>
      <c r="AG4201" s="209">
        <v>1.964</v>
      </c>
      <c r="AH4201" s="209">
        <v>1.6259999999999999</v>
      </c>
      <c r="AI4201" s="209">
        <v>1.0660000000000001</v>
      </c>
      <c r="AJ4201" s="209">
        <v>0.14699999999999999</v>
      </c>
      <c r="AK4201" s="209">
        <v>1.2E-2</v>
      </c>
      <c r="AL4201" s="209">
        <v>7.5999999999999998E-2</v>
      </c>
      <c r="AM4201" s="209">
        <v>0.67100000000000004</v>
      </c>
      <c r="AN4201" s="209">
        <v>1.7929999999999999</v>
      </c>
      <c r="AO4201" s="209">
        <v>4.758</v>
      </c>
      <c r="AP4201" s="209">
        <v>6.1479999999999997</v>
      </c>
      <c r="AQ4201" s="209">
        <v>5.6379999999999999</v>
      </c>
      <c r="AR4201" s="209">
        <v>5.6449999999999996</v>
      </c>
      <c r="AS4201" s="209">
        <v>3.8559999999999999</v>
      </c>
      <c r="AT4201" s="209">
        <v>2.0289999999999999</v>
      </c>
      <c r="AU4201" s="209">
        <v>1.1240000000000001</v>
      </c>
      <c r="AV4201" s="209">
        <v>9.6000000000000002E-2</v>
      </c>
      <c r="AW4201" s="209">
        <v>5.7000000000000002E-2</v>
      </c>
      <c r="AX4201" s="209">
        <v>0.06</v>
      </c>
      <c r="AY4201" s="209">
        <v>0.72699999999999998</v>
      </c>
      <c r="AZ4201" s="209">
        <v>2.0739999999999998</v>
      </c>
      <c r="BA4201" s="209">
        <v>3.6659999999999999</v>
      </c>
      <c r="BB4201" s="21">
        <f>BB4202+BB4203</f>
        <v>7.9239999999999995</v>
      </c>
      <c r="BC4201" s="21">
        <f>BD4201</f>
        <v>10.650537634408602</v>
      </c>
      <c r="BD4201" s="22">
        <f t="shared" si="469"/>
        <v>10.650537634408602</v>
      </c>
      <c r="BE4201" s="21">
        <f>BC4201-BD4201</f>
        <v>0</v>
      </c>
      <c r="BG4201" s="10">
        <v>6</v>
      </c>
      <c r="BH4201" s="21">
        <f t="shared" si="466"/>
        <v>7.9240000000000005E-3</v>
      </c>
      <c r="BI4201" s="22">
        <f t="shared" si="466"/>
        <v>7.9240000000000005E-3</v>
      </c>
      <c r="BJ4201" s="21">
        <f>BH4201-BI4201</f>
        <v>0</v>
      </c>
      <c r="BK4201" s="21">
        <v>2.3772000000000001E-2</v>
      </c>
      <c r="BL4201" s="22">
        <v>2.3772000000000001E-2</v>
      </c>
      <c r="BM4201" s="21">
        <v>0</v>
      </c>
      <c r="BN4201" s="21">
        <f t="shared" si="467"/>
        <v>9.5088000000000006E-2</v>
      </c>
      <c r="BO4201" s="22">
        <f t="shared" si="467"/>
        <v>9.5088000000000006E-2</v>
      </c>
      <c r="BP4201" s="21">
        <f t="shared" si="467"/>
        <v>0</v>
      </c>
    </row>
    <row r="4202" spans="1:68" ht="11.1" hidden="1" customHeight="1" outlineLevel="2" x14ac:dyDescent="0.2">
      <c r="A4202" s="10"/>
      <c r="B4202" s="18"/>
      <c r="C4202" s="18"/>
      <c r="D4202" s="18"/>
      <c r="E4202" s="23" t="s">
        <v>3642</v>
      </c>
      <c r="F4202" s="24"/>
      <c r="G4202" s="24"/>
      <c r="H4202" s="24"/>
      <c r="I4202" s="24"/>
      <c r="J4202" s="24"/>
      <c r="K4202" s="24"/>
      <c r="L4202" s="24"/>
      <c r="M4202" s="208">
        <v>0.254</v>
      </c>
      <c r="N4202" s="24"/>
      <c r="O4202" s="208">
        <v>0.54200000000000004</v>
      </c>
      <c r="P4202" s="208">
        <v>1.476</v>
      </c>
      <c r="Q4202" s="208">
        <v>1.9650000000000001</v>
      </c>
      <c r="R4202" s="208">
        <v>2.5550000000000002</v>
      </c>
      <c r="S4202" s="208">
        <v>2.847</v>
      </c>
      <c r="T4202" s="208">
        <v>2.8420000000000001</v>
      </c>
      <c r="U4202" s="208">
        <v>1.903</v>
      </c>
      <c r="V4202" s="208">
        <v>1.125</v>
      </c>
      <c r="W4202" s="208">
        <v>0.629</v>
      </c>
      <c r="X4202" s="208">
        <v>0.18099999999999999</v>
      </c>
      <c r="Y4202" s="24"/>
      <c r="Z4202" s="24"/>
      <c r="AA4202" s="208">
        <v>0.498</v>
      </c>
      <c r="AB4202" s="208">
        <v>1.982</v>
      </c>
      <c r="AC4202" s="208">
        <v>3.052</v>
      </c>
      <c r="AD4202" s="208">
        <v>1.456</v>
      </c>
      <c r="AE4202" s="208">
        <v>3.1509999999999998</v>
      </c>
      <c r="AF4202" s="208">
        <v>2.7010000000000001</v>
      </c>
      <c r="AG4202" s="208">
        <v>1.3089999999999999</v>
      </c>
      <c r="AH4202" s="208">
        <v>1.131</v>
      </c>
      <c r="AI4202" s="208">
        <v>0.80400000000000005</v>
      </c>
      <c r="AJ4202" s="208">
        <v>0.14699999999999999</v>
      </c>
      <c r="AK4202" s="208">
        <v>1.2E-2</v>
      </c>
      <c r="AL4202" s="208">
        <v>7.5999999999999998E-2</v>
      </c>
      <c r="AM4202" s="208">
        <v>0.67100000000000004</v>
      </c>
      <c r="AN4202" s="208">
        <v>1.7929999999999999</v>
      </c>
      <c r="AO4202" s="208">
        <v>4.758</v>
      </c>
      <c r="AP4202" s="208">
        <v>2.9820000000000002</v>
      </c>
      <c r="AQ4202" s="208">
        <v>4.2249999999999996</v>
      </c>
      <c r="AR4202" s="208">
        <v>4.1689999999999996</v>
      </c>
      <c r="AS4202" s="208">
        <v>2.8010000000000002</v>
      </c>
      <c r="AT4202" s="208">
        <v>1.5249999999999999</v>
      </c>
      <c r="AU4202" s="208">
        <v>0.84099999999999997</v>
      </c>
      <c r="AV4202" s="208">
        <v>9.6000000000000002E-2</v>
      </c>
      <c r="AW4202" s="208">
        <v>5.7000000000000002E-2</v>
      </c>
      <c r="AX4202" s="208">
        <v>0.06</v>
      </c>
      <c r="AY4202" s="208">
        <v>0.70499999999999996</v>
      </c>
      <c r="AZ4202" s="208">
        <v>1.548</v>
      </c>
      <c r="BA4202" s="208">
        <v>2.7490000000000001</v>
      </c>
      <c r="BB4202" s="21">
        <f t="shared" si="468"/>
        <v>4.758</v>
      </c>
      <c r="BC4202" s="21"/>
      <c r="BD4202" s="22">
        <f t="shared" si="469"/>
        <v>6.395161290322581</v>
      </c>
      <c r="BE4202" s="21"/>
      <c r="BG4202" s="10"/>
      <c r="BH4202" s="21">
        <f t="shared" si="466"/>
        <v>0</v>
      </c>
      <c r="BI4202" s="22">
        <f t="shared" si="466"/>
        <v>4.7580000000000001E-3</v>
      </c>
      <c r="BJ4202" s="21"/>
      <c r="BK4202" s="21">
        <v>0</v>
      </c>
      <c r="BL4202" s="22">
        <v>1.4274E-2</v>
      </c>
      <c r="BM4202" s="21"/>
      <c r="BN4202" s="21">
        <f t="shared" si="467"/>
        <v>0</v>
      </c>
      <c r="BO4202" s="22">
        <f t="shared" si="467"/>
        <v>5.7096000000000001E-2</v>
      </c>
      <c r="BP4202" s="21">
        <f t="shared" si="467"/>
        <v>0</v>
      </c>
    </row>
    <row r="4203" spans="1:68" ht="11.1" hidden="1" customHeight="1" outlineLevel="2" x14ac:dyDescent="0.2">
      <c r="A4203" s="10"/>
      <c r="B4203" s="18"/>
      <c r="C4203" s="18"/>
      <c r="D4203" s="18"/>
      <c r="E4203" s="23" t="s">
        <v>3643</v>
      </c>
      <c r="F4203" s="24"/>
      <c r="G4203" s="24"/>
      <c r="H4203" s="24"/>
      <c r="I4203" s="24"/>
      <c r="J4203" s="24"/>
      <c r="K4203" s="24"/>
      <c r="L4203" s="24"/>
      <c r="M4203" s="24"/>
      <c r="N4203" s="24"/>
      <c r="O4203" s="24"/>
      <c r="P4203" s="24"/>
      <c r="Q4203" s="24"/>
      <c r="R4203" s="24"/>
      <c r="S4203" s="24"/>
      <c r="T4203" s="24"/>
      <c r="U4203" s="24"/>
      <c r="V4203" s="24"/>
      <c r="W4203" s="24"/>
      <c r="X4203" s="24"/>
      <c r="Y4203" s="24"/>
      <c r="Z4203" s="24"/>
      <c r="AA4203" s="24"/>
      <c r="AB4203" s="208">
        <v>1.0629999999999999</v>
      </c>
      <c r="AC4203" s="208">
        <v>1.7230000000000001</v>
      </c>
      <c r="AD4203" s="208">
        <v>0.439</v>
      </c>
      <c r="AE4203" s="208">
        <v>1.9059999999999999</v>
      </c>
      <c r="AF4203" s="208">
        <v>1.4430000000000001</v>
      </c>
      <c r="AG4203" s="208">
        <v>0.65500000000000003</v>
      </c>
      <c r="AH4203" s="208">
        <v>0.495</v>
      </c>
      <c r="AI4203" s="208">
        <v>0.26200000000000001</v>
      </c>
      <c r="AJ4203" s="24"/>
      <c r="AK4203" s="24"/>
      <c r="AL4203" s="24"/>
      <c r="AM4203" s="24"/>
      <c r="AN4203" s="24"/>
      <c r="AO4203" s="24"/>
      <c r="AP4203" s="208">
        <v>3.1659999999999999</v>
      </c>
      <c r="AQ4203" s="208">
        <v>1.413</v>
      </c>
      <c r="AR4203" s="208">
        <v>1.476</v>
      </c>
      <c r="AS4203" s="208">
        <v>1.0549999999999999</v>
      </c>
      <c r="AT4203" s="208">
        <v>0.504</v>
      </c>
      <c r="AU4203" s="208">
        <v>0.28299999999999997</v>
      </c>
      <c r="AV4203" s="24"/>
      <c r="AW4203" s="24"/>
      <c r="AX4203" s="24"/>
      <c r="AY4203" s="208">
        <v>2.1999999999999999E-2</v>
      </c>
      <c r="AZ4203" s="208">
        <v>0.52600000000000002</v>
      </c>
      <c r="BA4203" s="208">
        <v>0.91700000000000004</v>
      </c>
      <c r="BB4203" s="21">
        <f t="shared" si="468"/>
        <v>3.1659999999999999</v>
      </c>
      <c r="BC4203" s="21"/>
      <c r="BD4203" s="22">
        <f t="shared" si="469"/>
        <v>4.2553763440860211</v>
      </c>
      <c r="BE4203" s="21"/>
      <c r="BG4203" s="10"/>
      <c r="BH4203" s="21">
        <f t="shared" si="466"/>
        <v>0</v>
      </c>
      <c r="BI4203" s="22">
        <f t="shared" si="466"/>
        <v>3.166E-3</v>
      </c>
      <c r="BJ4203" s="21"/>
      <c r="BK4203" s="21">
        <v>0</v>
      </c>
      <c r="BL4203" s="22">
        <v>9.4979999999999995E-3</v>
      </c>
      <c r="BM4203" s="21"/>
      <c r="BN4203" s="21">
        <f t="shared" si="467"/>
        <v>0</v>
      </c>
      <c r="BO4203" s="22">
        <f t="shared" si="467"/>
        <v>3.7991999999999998E-2</v>
      </c>
      <c r="BP4203" s="21">
        <f t="shared" si="467"/>
        <v>0</v>
      </c>
    </row>
    <row r="4204" spans="1:68" ht="11.1" hidden="1" customHeight="1" outlineLevel="1" collapsed="1" x14ac:dyDescent="0.2">
      <c r="A4204" s="10"/>
      <c r="B4204" s="18"/>
      <c r="C4204" s="18"/>
      <c r="D4204" s="18"/>
      <c r="E4204" s="19" t="s">
        <v>3644</v>
      </c>
      <c r="F4204" s="20"/>
      <c r="G4204" s="20"/>
      <c r="H4204" s="209">
        <v>46.472000000000001</v>
      </c>
      <c r="I4204" s="240">
        <v>9.4190000000000005</v>
      </c>
      <c r="J4204" s="240"/>
      <c r="K4204" s="209">
        <v>3.3969999999999998</v>
      </c>
      <c r="L4204" s="20"/>
      <c r="M4204" s="20"/>
      <c r="N4204" s="20"/>
      <c r="O4204" s="209">
        <v>2.2610000000000001</v>
      </c>
      <c r="P4204" s="209">
        <v>9.9529999999999994</v>
      </c>
      <c r="Q4204" s="209">
        <v>31.13</v>
      </c>
      <c r="R4204" s="209">
        <v>34.045999999999999</v>
      </c>
      <c r="S4204" s="209">
        <v>40.033000000000001</v>
      </c>
      <c r="T4204" s="209">
        <v>35.118000000000002</v>
      </c>
      <c r="U4204" s="209">
        <v>26.314</v>
      </c>
      <c r="V4204" s="20"/>
      <c r="W4204" s="209">
        <v>2.7679999999999998</v>
      </c>
      <c r="X4204" s="20"/>
      <c r="Y4204" s="20"/>
      <c r="Z4204" s="20"/>
      <c r="AA4204" s="209">
        <v>1.3759999999999999</v>
      </c>
      <c r="AB4204" s="209">
        <v>7.1189999999999998</v>
      </c>
      <c r="AC4204" s="209">
        <v>28.129000000000001</v>
      </c>
      <c r="AD4204" s="209">
        <v>33.945999999999998</v>
      </c>
      <c r="AE4204" s="209">
        <v>37.348999999999997</v>
      </c>
      <c r="AF4204" s="209">
        <v>36.378</v>
      </c>
      <c r="AG4204" s="209">
        <v>15.045999999999999</v>
      </c>
      <c r="AH4204" s="209">
        <v>10.523</v>
      </c>
      <c r="AI4204" s="209">
        <v>3.1949999999999998</v>
      </c>
      <c r="AJ4204" s="20"/>
      <c r="AK4204" s="20"/>
      <c r="AL4204" s="20"/>
      <c r="AM4204" s="209">
        <v>3.3879999999999999</v>
      </c>
      <c r="AN4204" s="209">
        <v>8.3109999999999999</v>
      </c>
      <c r="AO4204" s="209">
        <v>25.196000000000002</v>
      </c>
      <c r="AP4204" s="209">
        <v>42.98</v>
      </c>
      <c r="AQ4204" s="209">
        <v>32.906999999999996</v>
      </c>
      <c r="AR4204" s="209">
        <v>35.497</v>
      </c>
      <c r="AS4204" s="209">
        <v>22.885999999999999</v>
      </c>
      <c r="AT4204" s="209">
        <v>12.909000000000001</v>
      </c>
      <c r="AU4204" s="209">
        <v>1.8009999999999999</v>
      </c>
      <c r="AV4204" s="20"/>
      <c r="AW4204" s="20"/>
      <c r="AX4204" s="20"/>
      <c r="AY4204" s="209">
        <v>3.1829999999999998</v>
      </c>
      <c r="AZ4204" s="209">
        <v>8.6280000000000001</v>
      </c>
      <c r="BA4204" s="209">
        <v>21.529</v>
      </c>
      <c r="BB4204" s="21">
        <f t="shared" si="468"/>
        <v>46.472000000000001</v>
      </c>
      <c r="BC4204" s="21">
        <f>BF4204</f>
        <v>96</v>
      </c>
      <c r="BD4204" s="22">
        <f t="shared" si="469"/>
        <v>62.462365591397848</v>
      </c>
      <c r="BE4204" s="21">
        <f>BC4204-BD4204</f>
        <v>33.537634408602152</v>
      </c>
      <c r="BF4204" s="2">
        <v>96</v>
      </c>
      <c r="BG4204" s="10">
        <v>5</v>
      </c>
      <c r="BH4204" s="21">
        <f t="shared" si="466"/>
        <v>7.1424000000000001E-2</v>
      </c>
      <c r="BI4204" s="22">
        <f t="shared" si="466"/>
        <v>4.6471999999999999E-2</v>
      </c>
      <c r="BJ4204" s="21">
        <f>BH4204-BI4204</f>
        <v>2.4952000000000002E-2</v>
      </c>
      <c r="BK4204" s="21">
        <v>0.21427200000000002</v>
      </c>
      <c r="BL4204" s="22">
        <v>0.13941599999999998</v>
      </c>
      <c r="BM4204" s="21">
        <v>7.4856000000000034E-2</v>
      </c>
      <c r="BN4204" s="21">
        <f t="shared" si="467"/>
        <v>0.85708800000000007</v>
      </c>
      <c r="BO4204" s="22">
        <f t="shared" si="467"/>
        <v>0.55766399999999994</v>
      </c>
      <c r="BP4204" s="21">
        <f t="shared" si="467"/>
        <v>0.29942400000000013</v>
      </c>
    </row>
    <row r="4205" spans="1:68" ht="11.1" hidden="1" customHeight="1" outlineLevel="2" x14ac:dyDescent="0.2">
      <c r="A4205" s="10"/>
      <c r="B4205" s="18"/>
      <c r="C4205" s="18"/>
      <c r="D4205" s="18"/>
      <c r="E4205" s="23" t="s">
        <v>3645</v>
      </c>
      <c r="F4205" s="24"/>
      <c r="G4205" s="24"/>
      <c r="H4205" s="208">
        <v>46.472000000000001</v>
      </c>
      <c r="I4205" s="239">
        <v>9.4190000000000005</v>
      </c>
      <c r="J4205" s="239"/>
      <c r="K4205" s="208">
        <v>3.3969999999999998</v>
      </c>
      <c r="L4205" s="24"/>
      <c r="M4205" s="24"/>
      <c r="N4205" s="24"/>
      <c r="O4205" s="208">
        <v>2.2610000000000001</v>
      </c>
      <c r="P4205" s="208">
        <v>9.9529999999999994</v>
      </c>
      <c r="Q4205" s="208">
        <v>31.13</v>
      </c>
      <c r="R4205" s="208">
        <v>34.045999999999999</v>
      </c>
      <c r="S4205" s="208">
        <v>40.033000000000001</v>
      </c>
      <c r="T4205" s="208">
        <v>35.118000000000002</v>
      </c>
      <c r="U4205" s="208">
        <v>26.314</v>
      </c>
      <c r="V4205" s="24"/>
      <c r="W4205" s="208">
        <v>2.7679999999999998</v>
      </c>
      <c r="X4205" s="24"/>
      <c r="Y4205" s="24"/>
      <c r="Z4205" s="24"/>
      <c r="AA4205" s="208">
        <v>1.3759999999999999</v>
      </c>
      <c r="AB4205" s="208">
        <v>7.1189999999999998</v>
      </c>
      <c r="AC4205" s="208">
        <v>28.129000000000001</v>
      </c>
      <c r="AD4205" s="208">
        <v>33.945999999999998</v>
      </c>
      <c r="AE4205" s="208">
        <v>37.348999999999997</v>
      </c>
      <c r="AF4205" s="208">
        <v>36.378</v>
      </c>
      <c r="AG4205" s="208">
        <v>15.045999999999999</v>
      </c>
      <c r="AH4205" s="208">
        <v>10.523</v>
      </c>
      <c r="AI4205" s="208">
        <v>3.1949999999999998</v>
      </c>
      <c r="AJ4205" s="24"/>
      <c r="AK4205" s="24"/>
      <c r="AL4205" s="24"/>
      <c r="AM4205" s="208">
        <v>3.3879999999999999</v>
      </c>
      <c r="AN4205" s="208">
        <v>8.3109999999999999</v>
      </c>
      <c r="AO4205" s="208">
        <v>25.196000000000002</v>
      </c>
      <c r="AP4205" s="208">
        <v>42.98</v>
      </c>
      <c r="AQ4205" s="208">
        <v>32.906999999999996</v>
      </c>
      <c r="AR4205" s="208">
        <v>35.497</v>
      </c>
      <c r="AS4205" s="208">
        <v>22.885999999999999</v>
      </c>
      <c r="AT4205" s="208">
        <v>12.909000000000001</v>
      </c>
      <c r="AU4205" s="208">
        <v>1.8009999999999999</v>
      </c>
      <c r="AV4205" s="24"/>
      <c r="AW4205" s="24"/>
      <c r="AX4205" s="24"/>
      <c r="AY4205" s="208">
        <v>3.1829999999999998</v>
      </c>
      <c r="AZ4205" s="208">
        <v>8.6280000000000001</v>
      </c>
      <c r="BA4205" s="208">
        <v>21.529</v>
      </c>
      <c r="BB4205" s="21">
        <f t="shared" si="468"/>
        <v>46.472000000000001</v>
      </c>
      <c r="BC4205" s="21"/>
      <c r="BD4205" s="22">
        <f t="shared" si="469"/>
        <v>62.462365591397848</v>
      </c>
      <c r="BE4205" s="21"/>
      <c r="BG4205" s="10"/>
      <c r="BH4205" s="21">
        <f t="shared" ref="BH4205:BI4268" si="470">(BC4205*24*31/1000000)</f>
        <v>0</v>
      </c>
      <c r="BI4205" s="22">
        <f t="shared" si="470"/>
        <v>4.6471999999999999E-2</v>
      </c>
      <c r="BJ4205" s="21"/>
      <c r="BK4205" s="21">
        <v>0</v>
      </c>
      <c r="BL4205" s="22">
        <v>0.13941599999999998</v>
      </c>
      <c r="BM4205" s="21"/>
      <c r="BN4205" s="21">
        <f t="shared" si="467"/>
        <v>0</v>
      </c>
      <c r="BO4205" s="22">
        <f t="shared" si="467"/>
        <v>0.55766399999999994</v>
      </c>
      <c r="BP4205" s="21">
        <f t="shared" si="467"/>
        <v>0</v>
      </c>
    </row>
    <row r="4206" spans="1:68" ht="11.1" hidden="1" customHeight="1" outlineLevel="1" collapsed="1" x14ac:dyDescent="0.2">
      <c r="A4206" s="10"/>
      <c r="B4206" s="18"/>
      <c r="C4206" s="18"/>
      <c r="D4206" s="18"/>
      <c r="E4206" s="19" t="s">
        <v>3646</v>
      </c>
      <c r="F4206" s="209">
        <v>12.023999999999999</v>
      </c>
      <c r="G4206" s="209">
        <v>10.951000000000001</v>
      </c>
      <c r="H4206" s="209">
        <v>8.5809999999999995</v>
      </c>
      <c r="I4206" s="240">
        <v>5.8010000000000002</v>
      </c>
      <c r="J4206" s="240"/>
      <c r="K4206" s="20"/>
      <c r="L4206" s="209">
        <v>1.335</v>
      </c>
      <c r="M4206" s="20"/>
      <c r="N4206" s="20"/>
      <c r="O4206" s="209">
        <v>0.4</v>
      </c>
      <c r="P4206" s="209">
        <v>4.7069999999999999</v>
      </c>
      <c r="Q4206" s="209">
        <v>10.29</v>
      </c>
      <c r="R4206" s="209">
        <v>10.01</v>
      </c>
      <c r="S4206" s="209">
        <v>11.94</v>
      </c>
      <c r="T4206" s="209">
        <v>11.047000000000001</v>
      </c>
      <c r="U4206" s="209">
        <v>10.441000000000001</v>
      </c>
      <c r="V4206" s="209">
        <v>2.68</v>
      </c>
      <c r="W4206" s="20"/>
      <c r="X4206" s="209">
        <v>1.0109999999999999</v>
      </c>
      <c r="Y4206" s="20"/>
      <c r="Z4206" s="20"/>
      <c r="AA4206" s="209">
        <v>0.316</v>
      </c>
      <c r="AB4206" s="209">
        <v>5.4870000000000001</v>
      </c>
      <c r="AC4206" s="209">
        <v>12.279</v>
      </c>
      <c r="AD4206" s="209">
        <v>9.859</v>
      </c>
      <c r="AE4206" s="209">
        <v>15.539</v>
      </c>
      <c r="AF4206" s="209">
        <v>13.635</v>
      </c>
      <c r="AG4206" s="209">
        <v>6.3959999999999999</v>
      </c>
      <c r="AH4206" s="209">
        <v>9.0790000000000006</v>
      </c>
      <c r="AI4206" s="209">
        <v>2.9870000000000001</v>
      </c>
      <c r="AJ4206" s="20"/>
      <c r="AK4206" s="20"/>
      <c r="AL4206" s="20"/>
      <c r="AM4206" s="209">
        <v>1.42</v>
      </c>
      <c r="AN4206" s="209">
        <v>5.1660000000000004</v>
      </c>
      <c r="AO4206" s="209">
        <v>10.502000000000001</v>
      </c>
      <c r="AP4206" s="209">
        <v>17.242000000000001</v>
      </c>
      <c r="AQ4206" s="209">
        <v>11.808999999999999</v>
      </c>
      <c r="AR4206" s="209">
        <v>12.968999999999999</v>
      </c>
      <c r="AS4206" s="209">
        <v>10.882</v>
      </c>
      <c r="AT4206" s="209">
        <v>8.4570000000000007</v>
      </c>
      <c r="AU4206" s="209">
        <v>2.0289999999999999</v>
      </c>
      <c r="AV4206" s="20"/>
      <c r="AW4206" s="20"/>
      <c r="AX4206" s="20"/>
      <c r="AY4206" s="209">
        <v>2.004</v>
      </c>
      <c r="AZ4206" s="209">
        <v>6.2880000000000003</v>
      </c>
      <c r="BA4206" s="209">
        <v>8.1479999999999997</v>
      </c>
      <c r="BB4206" s="56">
        <f>BB4207+BB4208+BB4209</f>
        <v>18.058</v>
      </c>
      <c r="BC4206" s="21">
        <f>BF4206</f>
        <v>26.67</v>
      </c>
      <c r="BD4206" s="22">
        <f t="shared" si="469"/>
        <v>24.271505376344084</v>
      </c>
      <c r="BE4206" s="21">
        <f>BC4206-BD4206</f>
        <v>2.3984946236559175</v>
      </c>
      <c r="BF4206" s="2">
        <v>26.67</v>
      </c>
      <c r="BG4206" s="10">
        <v>6</v>
      </c>
      <c r="BH4206" s="21">
        <f t="shared" si="470"/>
        <v>1.9842479999999999E-2</v>
      </c>
      <c r="BI4206" s="22">
        <f t="shared" si="470"/>
        <v>1.8058000000000001E-2</v>
      </c>
      <c r="BJ4206" s="21">
        <f>BH4206-BI4206</f>
        <v>1.784479999999998E-3</v>
      </c>
      <c r="BK4206" s="21">
        <v>5.9527440000000001E-2</v>
      </c>
      <c r="BL4206" s="22">
        <v>5.4174E-2</v>
      </c>
      <c r="BM4206" s="21">
        <v>5.353440000000001E-3</v>
      </c>
      <c r="BN4206" s="21">
        <f t="shared" si="467"/>
        <v>0.23810976</v>
      </c>
      <c r="BO4206" s="22">
        <f t="shared" si="467"/>
        <v>0.216696</v>
      </c>
      <c r="BP4206" s="21">
        <f t="shared" si="467"/>
        <v>2.1413760000000004E-2</v>
      </c>
    </row>
    <row r="4207" spans="1:68" ht="11.1" hidden="1" customHeight="1" outlineLevel="2" x14ac:dyDescent="0.2">
      <c r="A4207" s="10"/>
      <c r="B4207" s="18"/>
      <c r="C4207" s="18"/>
      <c r="D4207" s="18"/>
      <c r="E4207" s="23" t="s">
        <v>3647</v>
      </c>
      <c r="F4207" s="24"/>
      <c r="G4207" s="24"/>
      <c r="H4207" s="24"/>
      <c r="I4207" s="24"/>
      <c r="J4207" s="24"/>
      <c r="K4207" s="24"/>
      <c r="L4207" s="24"/>
      <c r="M4207" s="24"/>
      <c r="N4207" s="24"/>
      <c r="O4207" s="24"/>
      <c r="P4207" s="24"/>
      <c r="Q4207" s="24"/>
      <c r="R4207" s="24"/>
      <c r="S4207" s="24"/>
      <c r="T4207" s="24"/>
      <c r="U4207" s="24"/>
      <c r="V4207" s="24"/>
      <c r="W4207" s="24"/>
      <c r="X4207" s="24"/>
      <c r="Y4207" s="24"/>
      <c r="Z4207" s="24"/>
      <c r="AA4207" s="24"/>
      <c r="AB4207" s="24"/>
      <c r="AC4207" s="208">
        <v>2.4980000000000002</v>
      </c>
      <c r="AD4207" s="24"/>
      <c r="AE4207" s="208">
        <v>3.8140000000000001</v>
      </c>
      <c r="AF4207" s="208">
        <v>2.2330000000000001</v>
      </c>
      <c r="AG4207" s="208">
        <v>1.8959999999999999</v>
      </c>
      <c r="AH4207" s="208">
        <v>0.98399999999999999</v>
      </c>
      <c r="AI4207" s="208">
        <v>0.49199999999999999</v>
      </c>
      <c r="AJ4207" s="24"/>
      <c r="AK4207" s="24"/>
      <c r="AL4207" s="24"/>
      <c r="AM4207" s="208">
        <v>0.84499999999999997</v>
      </c>
      <c r="AN4207" s="208">
        <v>0.68200000000000005</v>
      </c>
      <c r="AO4207" s="208">
        <v>1.7090000000000001</v>
      </c>
      <c r="AP4207" s="208">
        <v>2.9980000000000002</v>
      </c>
      <c r="AQ4207" s="208">
        <v>1.986</v>
      </c>
      <c r="AR4207" s="208">
        <v>2.2120000000000002</v>
      </c>
      <c r="AS4207" s="208">
        <v>1.79</v>
      </c>
      <c r="AT4207" s="208">
        <v>1.42</v>
      </c>
      <c r="AU4207" s="208">
        <v>0.61599999999999999</v>
      </c>
      <c r="AV4207" s="24"/>
      <c r="AW4207" s="24"/>
      <c r="AX4207" s="24"/>
      <c r="AY4207" s="208">
        <v>0.57899999999999996</v>
      </c>
      <c r="AZ4207" s="208">
        <v>1.252</v>
      </c>
      <c r="BA4207" s="208">
        <v>1.476</v>
      </c>
      <c r="BB4207" s="21">
        <f t="shared" si="468"/>
        <v>3.8140000000000001</v>
      </c>
      <c r="BC4207" s="21"/>
      <c r="BD4207" s="22">
        <f t="shared" si="469"/>
        <v>5.1263440860215059</v>
      </c>
      <c r="BE4207" s="21"/>
      <c r="BG4207" s="10"/>
      <c r="BH4207" s="21">
        <f t="shared" si="470"/>
        <v>0</v>
      </c>
      <c r="BI4207" s="22">
        <f t="shared" si="470"/>
        <v>3.8140000000000005E-3</v>
      </c>
      <c r="BJ4207" s="21"/>
      <c r="BK4207" s="21">
        <v>0</v>
      </c>
      <c r="BL4207" s="22">
        <v>1.1442000000000001E-2</v>
      </c>
      <c r="BM4207" s="21"/>
      <c r="BN4207" s="21">
        <f t="shared" si="467"/>
        <v>0</v>
      </c>
      <c r="BO4207" s="22">
        <f t="shared" si="467"/>
        <v>4.5768000000000003E-2</v>
      </c>
      <c r="BP4207" s="21">
        <f t="shared" si="467"/>
        <v>0</v>
      </c>
    </row>
    <row r="4208" spans="1:68" ht="11.1" hidden="1" customHeight="1" outlineLevel="2" x14ac:dyDescent="0.2">
      <c r="A4208" s="10"/>
      <c r="B4208" s="18"/>
      <c r="C4208" s="18"/>
      <c r="D4208" s="18"/>
      <c r="E4208" s="23" t="s">
        <v>3648</v>
      </c>
      <c r="F4208" s="208">
        <v>8.1159999999999997</v>
      </c>
      <c r="G4208" s="208">
        <v>6.84</v>
      </c>
      <c r="H4208" s="208">
        <v>6.508</v>
      </c>
      <c r="I4208" s="239">
        <v>4.4509999999999996</v>
      </c>
      <c r="J4208" s="239"/>
      <c r="K4208" s="24"/>
      <c r="L4208" s="208">
        <v>0.86099999999999999</v>
      </c>
      <c r="M4208" s="24"/>
      <c r="N4208" s="24"/>
      <c r="O4208" s="24"/>
      <c r="P4208" s="208">
        <v>3.1920000000000002</v>
      </c>
      <c r="Q4208" s="208">
        <v>6.4459999999999997</v>
      </c>
      <c r="R4208" s="208">
        <v>5.6340000000000003</v>
      </c>
      <c r="S4208" s="208">
        <v>7.9340000000000002</v>
      </c>
      <c r="T4208" s="208">
        <v>6.7539999999999996</v>
      </c>
      <c r="U4208" s="208">
        <v>7.1470000000000002</v>
      </c>
      <c r="V4208" s="208">
        <v>1.9910000000000001</v>
      </c>
      <c r="W4208" s="24"/>
      <c r="X4208" s="208">
        <v>0.39500000000000002</v>
      </c>
      <c r="Y4208" s="24"/>
      <c r="Z4208" s="24"/>
      <c r="AA4208" s="24"/>
      <c r="AB4208" s="208">
        <v>5.4870000000000001</v>
      </c>
      <c r="AC4208" s="208">
        <v>6.1580000000000004</v>
      </c>
      <c r="AD4208" s="208">
        <v>6.2649999999999997</v>
      </c>
      <c r="AE4208" s="208">
        <v>7.7060000000000004</v>
      </c>
      <c r="AF4208" s="208">
        <v>7.8940000000000001</v>
      </c>
      <c r="AG4208" s="208">
        <v>3</v>
      </c>
      <c r="AH4208" s="208">
        <v>6.6230000000000002</v>
      </c>
      <c r="AI4208" s="208">
        <v>1.859</v>
      </c>
      <c r="AJ4208" s="24"/>
      <c r="AK4208" s="24"/>
      <c r="AL4208" s="24"/>
      <c r="AM4208" s="24"/>
      <c r="AN4208" s="208">
        <v>3.5139999999999998</v>
      </c>
      <c r="AO4208" s="208">
        <v>6.1920000000000002</v>
      </c>
      <c r="AP4208" s="208">
        <v>9.3109999999999999</v>
      </c>
      <c r="AQ4208" s="208">
        <v>6.4290000000000003</v>
      </c>
      <c r="AR4208" s="208">
        <v>7.17</v>
      </c>
      <c r="AS4208" s="208">
        <v>6.5250000000000004</v>
      </c>
      <c r="AT4208" s="208">
        <v>5.3360000000000003</v>
      </c>
      <c r="AU4208" s="208">
        <v>0.82899999999999996</v>
      </c>
      <c r="AV4208" s="24"/>
      <c r="AW4208" s="24"/>
      <c r="AX4208" s="24"/>
      <c r="AY4208" s="208">
        <v>0.94099999999999995</v>
      </c>
      <c r="AZ4208" s="208">
        <v>3.8069999999999999</v>
      </c>
      <c r="BA4208" s="208">
        <v>4.609</v>
      </c>
      <c r="BB4208" s="21">
        <f t="shared" si="468"/>
        <v>9.3109999999999999</v>
      </c>
      <c r="BC4208" s="21"/>
      <c r="BD4208" s="22">
        <f t="shared" si="469"/>
        <v>12.51478494623656</v>
      </c>
      <c r="BE4208" s="21"/>
      <c r="BG4208" s="10"/>
      <c r="BH4208" s="21">
        <f t="shared" si="470"/>
        <v>0</v>
      </c>
      <c r="BI4208" s="22">
        <f t="shared" si="470"/>
        <v>9.3109999999999998E-3</v>
      </c>
      <c r="BJ4208" s="21"/>
      <c r="BK4208" s="21">
        <v>0</v>
      </c>
      <c r="BL4208" s="22">
        <v>2.7932999999999999E-2</v>
      </c>
      <c r="BM4208" s="21"/>
      <c r="BN4208" s="21">
        <f t="shared" si="467"/>
        <v>0</v>
      </c>
      <c r="BO4208" s="22">
        <f t="shared" si="467"/>
        <v>0.111732</v>
      </c>
      <c r="BP4208" s="21">
        <f t="shared" si="467"/>
        <v>0</v>
      </c>
    </row>
    <row r="4209" spans="1:68" ht="11.1" hidden="1" customHeight="1" outlineLevel="2" x14ac:dyDescent="0.2">
      <c r="A4209" s="10"/>
      <c r="B4209" s="18"/>
      <c r="C4209" s="18"/>
      <c r="D4209" s="18"/>
      <c r="E4209" s="23" t="s">
        <v>3649</v>
      </c>
      <c r="F4209" s="208">
        <v>3.9079999999999999</v>
      </c>
      <c r="G4209" s="208">
        <v>4.1109999999999998</v>
      </c>
      <c r="H4209" s="208">
        <v>2.073</v>
      </c>
      <c r="I4209" s="239">
        <v>1.35</v>
      </c>
      <c r="J4209" s="239"/>
      <c r="K4209" s="24"/>
      <c r="L4209" s="208">
        <v>0.47399999999999998</v>
      </c>
      <c r="M4209" s="24"/>
      <c r="N4209" s="24"/>
      <c r="O4209" s="208">
        <v>0.4</v>
      </c>
      <c r="P4209" s="208">
        <v>1.5149999999999999</v>
      </c>
      <c r="Q4209" s="208">
        <v>3.8439999999999999</v>
      </c>
      <c r="R4209" s="208">
        <v>4.3760000000000003</v>
      </c>
      <c r="S4209" s="208">
        <v>4.0060000000000002</v>
      </c>
      <c r="T4209" s="208">
        <v>4.2930000000000001</v>
      </c>
      <c r="U4209" s="208">
        <v>3.294</v>
      </c>
      <c r="V4209" s="208">
        <v>0.68899999999999995</v>
      </c>
      <c r="W4209" s="24"/>
      <c r="X4209" s="208">
        <v>0.61599999999999999</v>
      </c>
      <c r="Y4209" s="24"/>
      <c r="Z4209" s="24"/>
      <c r="AA4209" s="208">
        <v>0.316</v>
      </c>
      <c r="AB4209" s="24"/>
      <c r="AC4209" s="208">
        <v>3.6230000000000002</v>
      </c>
      <c r="AD4209" s="208">
        <v>3.5939999999999999</v>
      </c>
      <c r="AE4209" s="208">
        <v>4.0190000000000001</v>
      </c>
      <c r="AF4209" s="208">
        <v>3.508</v>
      </c>
      <c r="AG4209" s="208">
        <v>1.5</v>
      </c>
      <c r="AH4209" s="208">
        <v>1.472</v>
      </c>
      <c r="AI4209" s="208">
        <v>0.63600000000000001</v>
      </c>
      <c r="AJ4209" s="24"/>
      <c r="AK4209" s="24"/>
      <c r="AL4209" s="24"/>
      <c r="AM4209" s="208">
        <v>0.57499999999999996</v>
      </c>
      <c r="AN4209" s="208">
        <v>0.97</v>
      </c>
      <c r="AO4209" s="208">
        <v>2.601</v>
      </c>
      <c r="AP4209" s="208">
        <v>4.9329999999999998</v>
      </c>
      <c r="AQ4209" s="208">
        <v>3.3940000000000001</v>
      </c>
      <c r="AR4209" s="208">
        <v>3.5870000000000002</v>
      </c>
      <c r="AS4209" s="208">
        <v>2.5670000000000002</v>
      </c>
      <c r="AT4209" s="208">
        <v>1.7010000000000001</v>
      </c>
      <c r="AU4209" s="208">
        <v>0.58399999999999996</v>
      </c>
      <c r="AV4209" s="24"/>
      <c r="AW4209" s="24"/>
      <c r="AX4209" s="24"/>
      <c r="AY4209" s="208">
        <v>0.48399999999999999</v>
      </c>
      <c r="AZ4209" s="208">
        <v>1.2290000000000001</v>
      </c>
      <c r="BA4209" s="208">
        <v>2.0630000000000002</v>
      </c>
      <c r="BB4209" s="21">
        <f t="shared" si="468"/>
        <v>4.9329999999999998</v>
      </c>
      <c r="BC4209" s="21"/>
      <c r="BD4209" s="22">
        <f t="shared" si="469"/>
        <v>6.6303763440860211</v>
      </c>
      <c r="BE4209" s="21"/>
      <c r="BG4209" s="10"/>
      <c r="BH4209" s="21">
        <f t="shared" si="470"/>
        <v>0</v>
      </c>
      <c r="BI4209" s="22">
        <f t="shared" si="470"/>
        <v>4.9329999999999999E-3</v>
      </c>
      <c r="BJ4209" s="21"/>
      <c r="BK4209" s="21">
        <v>0</v>
      </c>
      <c r="BL4209" s="22">
        <v>1.4799E-2</v>
      </c>
      <c r="BM4209" s="21"/>
      <c r="BN4209" s="21">
        <f t="shared" si="467"/>
        <v>0</v>
      </c>
      <c r="BO4209" s="22">
        <f t="shared" si="467"/>
        <v>5.9195999999999999E-2</v>
      </c>
      <c r="BP4209" s="21">
        <f t="shared" si="467"/>
        <v>0</v>
      </c>
    </row>
    <row r="4210" spans="1:68" ht="11.1" hidden="1" customHeight="1" outlineLevel="1" collapsed="1" x14ac:dyDescent="0.2">
      <c r="A4210" s="10"/>
      <c r="B4210" s="18"/>
      <c r="C4210" s="18"/>
      <c r="D4210" s="18"/>
      <c r="E4210" s="19" t="s">
        <v>3650</v>
      </c>
      <c r="F4210" s="209">
        <v>6.7249999999999996</v>
      </c>
      <c r="G4210" s="209">
        <v>3.56</v>
      </c>
      <c r="H4210" s="209">
        <v>3.5070000000000001</v>
      </c>
      <c r="I4210" s="240">
        <v>2.3460000000000001</v>
      </c>
      <c r="J4210" s="240"/>
      <c r="K4210" s="209">
        <v>1.149</v>
      </c>
      <c r="L4210" s="20"/>
      <c r="M4210" s="20"/>
      <c r="N4210" s="20"/>
      <c r="O4210" s="209">
        <v>0.72299999999999998</v>
      </c>
      <c r="P4210" s="209">
        <v>2.8839999999999999</v>
      </c>
      <c r="Q4210" s="209">
        <v>4.3019999999999996</v>
      </c>
      <c r="R4210" s="209">
        <v>5.8</v>
      </c>
      <c r="S4210" s="209">
        <v>6.319</v>
      </c>
      <c r="T4210" s="209">
        <v>6.4219999999999997</v>
      </c>
      <c r="U4210" s="209">
        <v>3.988</v>
      </c>
      <c r="V4210" s="209">
        <v>2.5630000000000002</v>
      </c>
      <c r="W4210" s="209">
        <v>0.51200000000000001</v>
      </c>
      <c r="X4210" s="20"/>
      <c r="Y4210" s="20"/>
      <c r="Z4210" s="20"/>
      <c r="AA4210" s="20"/>
      <c r="AB4210" s="209">
        <v>2.8</v>
      </c>
      <c r="AC4210" s="209">
        <v>4.4139999999999997</v>
      </c>
      <c r="AD4210" s="209">
        <v>6.6829999999999998</v>
      </c>
      <c r="AE4210" s="209">
        <v>5.952</v>
      </c>
      <c r="AF4210" s="209">
        <v>6.3109999999999999</v>
      </c>
      <c r="AG4210" s="209">
        <v>2.8759999999999999</v>
      </c>
      <c r="AH4210" s="209">
        <v>2.1589999999999998</v>
      </c>
      <c r="AI4210" s="20"/>
      <c r="AJ4210" s="20"/>
      <c r="AK4210" s="20"/>
      <c r="AL4210" s="20"/>
      <c r="AM4210" s="20"/>
      <c r="AN4210" s="209">
        <v>2.8050000000000002</v>
      </c>
      <c r="AO4210" s="209">
        <v>4.8890000000000002</v>
      </c>
      <c r="AP4210" s="209">
        <v>6.6790000000000003</v>
      </c>
      <c r="AQ4210" s="209">
        <v>6.0359999999999996</v>
      </c>
      <c r="AR4210" s="209">
        <v>6.0140000000000002</v>
      </c>
      <c r="AS4210" s="209">
        <v>3.7330000000000001</v>
      </c>
      <c r="AT4210" s="209">
        <v>2.0150000000000001</v>
      </c>
      <c r="AU4210" s="209">
        <v>0.84399999999999997</v>
      </c>
      <c r="AV4210" s="20"/>
      <c r="AW4210" s="20"/>
      <c r="AX4210" s="20"/>
      <c r="AY4210" s="20"/>
      <c r="AZ4210" s="209">
        <v>1.494</v>
      </c>
      <c r="BA4210" s="209">
        <v>3.39</v>
      </c>
      <c r="BB4210" s="21">
        <f t="shared" si="468"/>
        <v>6.7249999999999996</v>
      </c>
      <c r="BC4210" s="21">
        <f>BD4210</f>
        <v>9.038978494623656</v>
      </c>
      <c r="BD4210" s="22">
        <f t="shared" si="469"/>
        <v>9.038978494623656</v>
      </c>
      <c r="BE4210" s="21">
        <f>BC4210-BD4210</f>
        <v>0</v>
      </c>
      <c r="BF4210" s="2">
        <v>9</v>
      </c>
      <c r="BG4210" s="10">
        <v>6</v>
      </c>
      <c r="BH4210" s="21">
        <f t="shared" si="470"/>
        <v>6.7250000000000001E-3</v>
      </c>
      <c r="BI4210" s="22">
        <f t="shared" si="470"/>
        <v>6.7250000000000001E-3</v>
      </c>
      <c r="BJ4210" s="21">
        <f>BH4210-BI4210</f>
        <v>0</v>
      </c>
      <c r="BK4210" s="21">
        <v>2.0174999999999998E-2</v>
      </c>
      <c r="BL4210" s="22">
        <v>2.0174999999999998E-2</v>
      </c>
      <c r="BM4210" s="21">
        <v>0</v>
      </c>
      <c r="BN4210" s="21">
        <f t="shared" si="467"/>
        <v>8.0699999999999994E-2</v>
      </c>
      <c r="BO4210" s="22">
        <f t="shared" si="467"/>
        <v>8.0699999999999994E-2</v>
      </c>
      <c r="BP4210" s="21">
        <f t="shared" si="467"/>
        <v>0</v>
      </c>
    </row>
    <row r="4211" spans="1:68" ht="11.1" hidden="1" customHeight="1" outlineLevel="2" x14ac:dyDescent="0.2">
      <c r="A4211" s="10"/>
      <c r="B4211" s="18"/>
      <c r="C4211" s="18"/>
      <c r="D4211" s="18"/>
      <c r="E4211" s="23" t="s">
        <v>3651</v>
      </c>
      <c r="F4211" s="208">
        <v>6.7249999999999996</v>
      </c>
      <c r="G4211" s="208">
        <v>3.56</v>
      </c>
      <c r="H4211" s="208">
        <v>3.5070000000000001</v>
      </c>
      <c r="I4211" s="239">
        <v>2.3460000000000001</v>
      </c>
      <c r="J4211" s="239"/>
      <c r="K4211" s="208">
        <v>1.149</v>
      </c>
      <c r="L4211" s="24"/>
      <c r="M4211" s="24"/>
      <c r="N4211" s="24"/>
      <c r="O4211" s="208">
        <v>0.72299999999999998</v>
      </c>
      <c r="P4211" s="208">
        <v>2.8839999999999999</v>
      </c>
      <c r="Q4211" s="208">
        <v>4.3019999999999996</v>
      </c>
      <c r="R4211" s="208">
        <v>5.8</v>
      </c>
      <c r="S4211" s="208">
        <v>6.319</v>
      </c>
      <c r="T4211" s="208">
        <v>6.4219999999999997</v>
      </c>
      <c r="U4211" s="208">
        <v>3.988</v>
      </c>
      <c r="V4211" s="208">
        <v>2.5630000000000002</v>
      </c>
      <c r="W4211" s="208">
        <v>0.51200000000000001</v>
      </c>
      <c r="X4211" s="24"/>
      <c r="Y4211" s="24"/>
      <c r="Z4211" s="24"/>
      <c r="AA4211" s="24"/>
      <c r="AB4211" s="208">
        <v>2.8</v>
      </c>
      <c r="AC4211" s="208">
        <v>4.4139999999999997</v>
      </c>
      <c r="AD4211" s="208">
        <v>6.6829999999999998</v>
      </c>
      <c r="AE4211" s="208">
        <v>5.952</v>
      </c>
      <c r="AF4211" s="208">
        <v>6.3109999999999999</v>
      </c>
      <c r="AG4211" s="208">
        <v>2.8759999999999999</v>
      </c>
      <c r="AH4211" s="208">
        <v>2.1589999999999998</v>
      </c>
      <c r="AI4211" s="24"/>
      <c r="AJ4211" s="24"/>
      <c r="AK4211" s="24"/>
      <c r="AL4211" s="24"/>
      <c r="AM4211" s="24"/>
      <c r="AN4211" s="208">
        <v>2.8050000000000002</v>
      </c>
      <c r="AO4211" s="208">
        <v>4.8890000000000002</v>
      </c>
      <c r="AP4211" s="208">
        <v>6.6790000000000003</v>
      </c>
      <c r="AQ4211" s="208">
        <v>6.0359999999999996</v>
      </c>
      <c r="AR4211" s="208">
        <v>6.0140000000000002</v>
      </c>
      <c r="AS4211" s="208">
        <v>3.7330000000000001</v>
      </c>
      <c r="AT4211" s="208">
        <v>2.0150000000000001</v>
      </c>
      <c r="AU4211" s="208">
        <v>0.84399999999999997</v>
      </c>
      <c r="AV4211" s="24"/>
      <c r="AW4211" s="24"/>
      <c r="AX4211" s="24"/>
      <c r="AY4211" s="24"/>
      <c r="AZ4211" s="208">
        <v>1.494</v>
      </c>
      <c r="BA4211" s="208">
        <v>3.39</v>
      </c>
      <c r="BB4211" s="21">
        <f t="shared" si="468"/>
        <v>6.7249999999999996</v>
      </c>
      <c r="BC4211" s="21"/>
      <c r="BD4211" s="22">
        <f t="shared" si="469"/>
        <v>9.038978494623656</v>
      </c>
      <c r="BE4211" s="21"/>
      <c r="BG4211" s="10"/>
      <c r="BH4211" s="21">
        <f t="shared" si="470"/>
        <v>0</v>
      </c>
      <c r="BI4211" s="22">
        <f t="shared" si="470"/>
        <v>6.7250000000000001E-3</v>
      </c>
      <c r="BJ4211" s="21"/>
      <c r="BK4211" s="21">
        <v>0</v>
      </c>
      <c r="BL4211" s="22">
        <v>2.0174999999999998E-2</v>
      </c>
      <c r="BM4211" s="21"/>
      <c r="BN4211" s="21">
        <f t="shared" si="467"/>
        <v>0</v>
      </c>
      <c r="BO4211" s="22">
        <f t="shared" si="467"/>
        <v>8.0699999999999994E-2</v>
      </c>
      <c r="BP4211" s="21">
        <f t="shared" si="467"/>
        <v>0</v>
      </c>
    </row>
    <row r="4212" spans="1:68" ht="11.1" hidden="1" customHeight="1" outlineLevel="1" collapsed="1" x14ac:dyDescent="0.2">
      <c r="A4212" s="10"/>
      <c r="B4212" s="18"/>
      <c r="C4212" s="18"/>
      <c r="D4212" s="18"/>
      <c r="E4212" s="19" t="s">
        <v>3652</v>
      </c>
      <c r="F4212" s="209">
        <v>7.2759999999999998</v>
      </c>
      <c r="G4212" s="209">
        <v>8.2899999999999991</v>
      </c>
      <c r="H4212" s="209">
        <v>4.407</v>
      </c>
      <c r="I4212" s="240">
        <v>1.131</v>
      </c>
      <c r="J4212" s="240"/>
      <c r="K4212" s="209">
        <v>3.0539999999999998</v>
      </c>
      <c r="L4212" s="20"/>
      <c r="M4212" s="20"/>
      <c r="N4212" s="20"/>
      <c r="O4212" s="209">
        <v>0.33600000000000002</v>
      </c>
      <c r="P4212" s="209">
        <v>3.1549999999999998</v>
      </c>
      <c r="Q4212" s="209">
        <v>5.1429999999999998</v>
      </c>
      <c r="R4212" s="209">
        <v>5.71</v>
      </c>
      <c r="S4212" s="209">
        <v>9.1120000000000001</v>
      </c>
      <c r="T4212" s="209">
        <v>4.1630000000000003</v>
      </c>
      <c r="U4212" s="209">
        <v>10.384</v>
      </c>
      <c r="V4212" s="209">
        <v>1.1910000000000001</v>
      </c>
      <c r="W4212" s="209">
        <v>1.2949999999999999</v>
      </c>
      <c r="X4212" s="209">
        <v>0.187</v>
      </c>
      <c r="Y4212" s="20"/>
      <c r="Z4212" s="209">
        <v>5.8999999999999997E-2</v>
      </c>
      <c r="AA4212" s="209">
        <v>0.29199999999999998</v>
      </c>
      <c r="AB4212" s="209">
        <v>1.3109999999999999</v>
      </c>
      <c r="AC4212" s="209">
        <v>6.6849999999999996</v>
      </c>
      <c r="AD4212" s="209">
        <v>2.92</v>
      </c>
      <c r="AE4212" s="209">
        <v>12.282</v>
      </c>
      <c r="AF4212" s="209">
        <v>6.915</v>
      </c>
      <c r="AG4212" s="209">
        <v>4.7809999999999997</v>
      </c>
      <c r="AH4212" s="209">
        <v>3.6150000000000002</v>
      </c>
      <c r="AI4212" s="209">
        <v>0.29599999999999999</v>
      </c>
      <c r="AJ4212" s="20"/>
      <c r="AK4212" s="20"/>
      <c r="AL4212" s="20"/>
      <c r="AM4212" s="209">
        <v>0.36</v>
      </c>
      <c r="AN4212" s="209">
        <v>0.91600000000000004</v>
      </c>
      <c r="AO4212" s="209">
        <v>1.9770000000000001</v>
      </c>
      <c r="AP4212" s="209">
        <v>2.4329999999999998</v>
      </c>
      <c r="AQ4212" s="209">
        <v>2.774</v>
      </c>
      <c r="AR4212" s="209">
        <v>2.4260000000000002</v>
      </c>
      <c r="AS4212" s="209">
        <v>1.605</v>
      </c>
      <c r="AT4212" s="209">
        <v>0.95499999999999996</v>
      </c>
      <c r="AU4212" s="209">
        <v>10.478</v>
      </c>
      <c r="AV4212" s="20"/>
      <c r="AW4212" s="209">
        <v>-10.125999999999999</v>
      </c>
      <c r="AX4212" s="20"/>
      <c r="AY4212" s="209">
        <v>0.214</v>
      </c>
      <c r="AZ4212" s="209">
        <v>0.83399999999999996</v>
      </c>
      <c r="BA4212" s="209">
        <v>1.581</v>
      </c>
      <c r="BB4212" s="56">
        <f>BB4213+BB4214</f>
        <v>20.125</v>
      </c>
      <c r="BC4212" s="21">
        <f>BD4212</f>
        <v>27.0497311827957</v>
      </c>
      <c r="BD4212" s="22">
        <f t="shared" si="469"/>
        <v>27.0497311827957</v>
      </c>
      <c r="BE4212" s="21">
        <f>BC4212-BD4212</f>
        <v>0</v>
      </c>
      <c r="BF4212" s="2">
        <v>9.9</v>
      </c>
      <c r="BG4212" s="10">
        <v>6</v>
      </c>
      <c r="BH4212" s="21">
        <f t="shared" si="470"/>
        <v>2.0125000000000001E-2</v>
      </c>
      <c r="BI4212" s="22">
        <f t="shared" si="470"/>
        <v>2.0125000000000001E-2</v>
      </c>
      <c r="BJ4212" s="21">
        <f>BH4212-BI4212</f>
        <v>0</v>
      </c>
      <c r="BK4212" s="21">
        <v>6.0374999999999998E-2</v>
      </c>
      <c r="BL4212" s="22">
        <v>6.0374999999999998E-2</v>
      </c>
      <c r="BM4212" s="21">
        <v>0</v>
      </c>
      <c r="BN4212" s="21">
        <f t="shared" si="467"/>
        <v>0.24149999999999999</v>
      </c>
      <c r="BO4212" s="22">
        <f t="shared" si="467"/>
        <v>0.24149999999999999</v>
      </c>
      <c r="BP4212" s="21">
        <f t="shared" si="467"/>
        <v>0</v>
      </c>
    </row>
    <row r="4213" spans="1:68" ht="11.1" hidden="1" customHeight="1" outlineLevel="2" x14ac:dyDescent="0.2">
      <c r="A4213" s="10"/>
      <c r="B4213" s="18"/>
      <c r="C4213" s="18"/>
      <c r="D4213" s="18"/>
      <c r="E4213" s="23" t="s">
        <v>3653</v>
      </c>
      <c r="F4213" s="208">
        <v>4.7789999999999999</v>
      </c>
      <c r="G4213" s="208">
        <v>5.9660000000000002</v>
      </c>
      <c r="H4213" s="208">
        <v>2.8719999999999999</v>
      </c>
      <c r="I4213" s="24"/>
      <c r="J4213" s="24"/>
      <c r="K4213" s="208">
        <v>2.7080000000000002</v>
      </c>
      <c r="L4213" s="24"/>
      <c r="M4213" s="24"/>
      <c r="N4213" s="24"/>
      <c r="O4213" s="24"/>
      <c r="P4213" s="208">
        <v>2.0390000000000001</v>
      </c>
      <c r="Q4213" s="208">
        <v>3.4430000000000001</v>
      </c>
      <c r="R4213" s="208">
        <v>3.79</v>
      </c>
      <c r="S4213" s="208">
        <v>5.8529999999999998</v>
      </c>
      <c r="T4213" s="208">
        <v>1.5229999999999999</v>
      </c>
      <c r="U4213" s="208">
        <v>8.94</v>
      </c>
      <c r="V4213" s="208">
        <v>0.29899999999999999</v>
      </c>
      <c r="W4213" s="208">
        <v>0.96099999999999997</v>
      </c>
      <c r="X4213" s="208">
        <v>7.2999999999999995E-2</v>
      </c>
      <c r="Y4213" s="24"/>
      <c r="Z4213" s="208">
        <v>4.7E-2</v>
      </c>
      <c r="AA4213" s="208">
        <v>0.111</v>
      </c>
      <c r="AB4213" s="208">
        <v>0.108</v>
      </c>
      <c r="AC4213" s="208">
        <v>4.88</v>
      </c>
      <c r="AD4213" s="208">
        <v>0.21</v>
      </c>
      <c r="AE4213" s="208">
        <v>9.6470000000000002</v>
      </c>
      <c r="AF4213" s="208">
        <v>4.0970000000000004</v>
      </c>
      <c r="AG4213" s="208">
        <v>3.8439999999999999</v>
      </c>
      <c r="AH4213" s="208">
        <v>2.722</v>
      </c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1">
        <f t="shared" si="468"/>
        <v>9.6470000000000002</v>
      </c>
      <c r="BC4213" s="21"/>
      <c r="BD4213" s="22">
        <f t="shared" si="469"/>
        <v>12.966397849462366</v>
      </c>
      <c r="BE4213" s="21"/>
      <c r="BG4213" s="10"/>
      <c r="BH4213" s="21">
        <f t="shared" si="470"/>
        <v>0</v>
      </c>
      <c r="BI4213" s="22">
        <f t="shared" si="470"/>
        <v>9.6469999999999993E-3</v>
      </c>
      <c r="BJ4213" s="21"/>
      <c r="BK4213" s="21">
        <v>0</v>
      </c>
      <c r="BL4213" s="22">
        <v>2.8940999999999998E-2</v>
      </c>
      <c r="BM4213" s="21"/>
      <c r="BN4213" s="21">
        <f t="shared" si="467"/>
        <v>0</v>
      </c>
      <c r="BO4213" s="22">
        <f t="shared" si="467"/>
        <v>0.11576399999999999</v>
      </c>
      <c r="BP4213" s="21">
        <f t="shared" si="467"/>
        <v>0</v>
      </c>
    </row>
    <row r="4214" spans="1:68" ht="11.1" hidden="1" customHeight="1" outlineLevel="2" x14ac:dyDescent="0.2">
      <c r="A4214" s="10"/>
      <c r="B4214" s="18"/>
      <c r="C4214" s="18"/>
      <c r="D4214" s="18"/>
      <c r="E4214" s="23" t="s">
        <v>3654</v>
      </c>
      <c r="F4214" s="208">
        <v>2.4969999999999999</v>
      </c>
      <c r="G4214" s="208">
        <v>2.3239999999999998</v>
      </c>
      <c r="H4214" s="208">
        <v>1.5349999999999999</v>
      </c>
      <c r="I4214" s="239">
        <v>1.131</v>
      </c>
      <c r="J4214" s="239"/>
      <c r="K4214" s="208">
        <v>0.34599999999999997</v>
      </c>
      <c r="L4214" s="24"/>
      <c r="M4214" s="24"/>
      <c r="N4214" s="24"/>
      <c r="O4214" s="208">
        <v>0.33600000000000002</v>
      </c>
      <c r="P4214" s="208">
        <v>1.1160000000000001</v>
      </c>
      <c r="Q4214" s="208">
        <v>1.7</v>
      </c>
      <c r="R4214" s="208">
        <v>1.92</v>
      </c>
      <c r="S4214" s="208">
        <v>3.2589999999999999</v>
      </c>
      <c r="T4214" s="208">
        <v>2.64</v>
      </c>
      <c r="U4214" s="208">
        <v>1.444</v>
      </c>
      <c r="V4214" s="208">
        <v>0.89200000000000002</v>
      </c>
      <c r="W4214" s="208">
        <v>0.33400000000000002</v>
      </c>
      <c r="X4214" s="208">
        <v>0.114</v>
      </c>
      <c r="Y4214" s="24"/>
      <c r="Z4214" s="208">
        <v>1.2E-2</v>
      </c>
      <c r="AA4214" s="208">
        <v>0.18099999999999999</v>
      </c>
      <c r="AB4214" s="208">
        <v>1.2030000000000001</v>
      </c>
      <c r="AC4214" s="208">
        <v>1.8049999999999999</v>
      </c>
      <c r="AD4214" s="208">
        <v>2.71</v>
      </c>
      <c r="AE4214" s="208">
        <v>2.6349999999999998</v>
      </c>
      <c r="AF4214" s="208">
        <v>2.8180000000000001</v>
      </c>
      <c r="AG4214" s="208">
        <v>0.93700000000000006</v>
      </c>
      <c r="AH4214" s="208">
        <v>0.89300000000000002</v>
      </c>
      <c r="AI4214" s="208">
        <v>0.29599999999999999</v>
      </c>
      <c r="AJ4214" s="24"/>
      <c r="AK4214" s="24"/>
      <c r="AL4214" s="24"/>
      <c r="AM4214" s="208">
        <v>0.36</v>
      </c>
      <c r="AN4214" s="208">
        <v>0.91600000000000004</v>
      </c>
      <c r="AO4214" s="208">
        <v>1.9770000000000001</v>
      </c>
      <c r="AP4214" s="208">
        <v>2.4329999999999998</v>
      </c>
      <c r="AQ4214" s="208">
        <v>2.774</v>
      </c>
      <c r="AR4214" s="208">
        <v>2.4260000000000002</v>
      </c>
      <c r="AS4214" s="208">
        <v>1.605</v>
      </c>
      <c r="AT4214" s="208">
        <v>0.95499999999999996</v>
      </c>
      <c r="AU4214" s="208">
        <v>10.478</v>
      </c>
      <c r="AV4214" s="24"/>
      <c r="AW4214" s="208">
        <v>-10.125999999999999</v>
      </c>
      <c r="AX4214" s="24"/>
      <c r="AY4214" s="208">
        <v>0.214</v>
      </c>
      <c r="AZ4214" s="208">
        <v>0.83399999999999996</v>
      </c>
      <c r="BA4214" s="208">
        <v>1.581</v>
      </c>
      <c r="BB4214" s="21">
        <f t="shared" si="468"/>
        <v>10.478</v>
      </c>
      <c r="BC4214" s="21"/>
      <c r="BD4214" s="22">
        <f t="shared" si="469"/>
        <v>14.083333333333332</v>
      </c>
      <c r="BE4214" s="21"/>
      <c r="BG4214" s="10"/>
      <c r="BH4214" s="21">
        <f t="shared" si="470"/>
        <v>0</v>
      </c>
      <c r="BI4214" s="22">
        <f t="shared" si="470"/>
        <v>1.0477999999999999E-2</v>
      </c>
      <c r="BJ4214" s="21"/>
      <c r="BK4214" s="21">
        <v>0</v>
      </c>
      <c r="BL4214" s="22">
        <v>3.1433999999999997E-2</v>
      </c>
      <c r="BM4214" s="21"/>
      <c r="BN4214" s="21">
        <f t="shared" si="467"/>
        <v>0</v>
      </c>
      <c r="BO4214" s="22">
        <f t="shared" si="467"/>
        <v>0.12573599999999999</v>
      </c>
      <c r="BP4214" s="21">
        <f t="shared" si="467"/>
        <v>0</v>
      </c>
    </row>
    <row r="4215" spans="1:68" ht="11.1" hidden="1" customHeight="1" outlineLevel="1" collapsed="1" x14ac:dyDescent="0.2">
      <c r="A4215" s="10"/>
      <c r="B4215" s="18"/>
      <c r="C4215" s="18"/>
      <c r="D4215" s="18"/>
      <c r="E4215" s="19" t="s">
        <v>3655</v>
      </c>
      <c r="F4215" s="209">
        <v>4.0880000000000001</v>
      </c>
      <c r="G4215" s="209">
        <v>3.5920000000000001</v>
      </c>
      <c r="H4215" s="209">
        <v>2.2839999999999998</v>
      </c>
      <c r="I4215" s="240">
        <v>1.6919999999999999</v>
      </c>
      <c r="J4215" s="240"/>
      <c r="K4215" s="209">
        <v>0.34399999999999997</v>
      </c>
      <c r="L4215" s="209">
        <v>8.8999999999999996E-2</v>
      </c>
      <c r="M4215" s="20"/>
      <c r="N4215" s="20"/>
      <c r="O4215" s="209">
        <v>0.15</v>
      </c>
      <c r="P4215" s="209">
        <v>1.819</v>
      </c>
      <c r="Q4215" s="209">
        <v>3.9039999999999999</v>
      </c>
      <c r="R4215" s="209">
        <v>5.468</v>
      </c>
      <c r="S4215" s="209">
        <v>6.7990000000000004</v>
      </c>
      <c r="T4215" s="209">
        <v>6.3890000000000002</v>
      </c>
      <c r="U4215" s="209">
        <v>3.661</v>
      </c>
      <c r="V4215" s="209">
        <v>1.476</v>
      </c>
      <c r="W4215" s="209">
        <v>0.35199999999999998</v>
      </c>
      <c r="X4215" s="209">
        <v>0.17199999999999999</v>
      </c>
      <c r="Y4215" s="20"/>
      <c r="Z4215" s="20"/>
      <c r="AA4215" s="209">
        <v>5.1999999999999998E-2</v>
      </c>
      <c r="AB4215" s="209">
        <v>3.0070000000000001</v>
      </c>
      <c r="AC4215" s="209">
        <v>5.9029999999999996</v>
      </c>
      <c r="AD4215" s="209">
        <v>9.6539999999999999</v>
      </c>
      <c r="AE4215" s="209">
        <v>8.99</v>
      </c>
      <c r="AF4215" s="209">
        <v>9.6890000000000001</v>
      </c>
      <c r="AG4215" s="209">
        <v>4.1639999999999997</v>
      </c>
      <c r="AH4215" s="209">
        <v>3.1459999999999999</v>
      </c>
      <c r="AI4215" s="209">
        <v>2.3029999999999999</v>
      </c>
      <c r="AJ4215" s="20"/>
      <c r="AK4215" s="20"/>
      <c r="AL4215" s="20"/>
      <c r="AM4215" s="20"/>
      <c r="AN4215" s="209">
        <v>5.3630000000000004</v>
      </c>
      <c r="AO4215" s="209">
        <v>6.8689999999999998</v>
      </c>
      <c r="AP4215" s="209">
        <v>11.164</v>
      </c>
      <c r="AQ4215" s="209">
        <v>9.2829999999999995</v>
      </c>
      <c r="AR4215" s="209">
        <v>10.72</v>
      </c>
      <c r="AS4215" s="209">
        <v>7.0720000000000001</v>
      </c>
      <c r="AT4215" s="209">
        <v>3.7480000000000002</v>
      </c>
      <c r="AU4215" s="209">
        <v>3.1619999999999999</v>
      </c>
      <c r="AV4215" s="20"/>
      <c r="AW4215" s="20"/>
      <c r="AX4215" s="20"/>
      <c r="AY4215" s="209">
        <v>1.5680000000000001</v>
      </c>
      <c r="AZ4215" s="209">
        <v>4.6349999999999998</v>
      </c>
      <c r="BA4215" s="209">
        <v>7.7519999999999998</v>
      </c>
      <c r="BB4215" s="56">
        <f>BB4216+BB4217+BB4218</f>
        <v>11.343</v>
      </c>
      <c r="BC4215" s="21">
        <f>BD4215</f>
        <v>15.245967741935484</v>
      </c>
      <c r="BD4215" s="22">
        <f t="shared" si="469"/>
        <v>15.245967741935484</v>
      </c>
      <c r="BE4215" s="21">
        <f>BC4215-BD4215</f>
        <v>0</v>
      </c>
      <c r="BF4215" s="2">
        <v>11.2</v>
      </c>
      <c r="BG4215" s="10">
        <v>6</v>
      </c>
      <c r="BH4215" s="21">
        <f t="shared" si="470"/>
        <v>1.1343000000000001E-2</v>
      </c>
      <c r="BI4215" s="22">
        <f t="shared" si="470"/>
        <v>1.1343000000000001E-2</v>
      </c>
      <c r="BJ4215" s="21">
        <f>BH4215-BI4215</f>
        <v>0</v>
      </c>
      <c r="BK4215" s="21">
        <v>3.4029000000000004E-2</v>
      </c>
      <c r="BL4215" s="22">
        <v>3.4029000000000004E-2</v>
      </c>
      <c r="BM4215" s="21">
        <v>0</v>
      </c>
      <c r="BN4215" s="21">
        <f t="shared" si="467"/>
        <v>0.13611600000000001</v>
      </c>
      <c r="BO4215" s="22">
        <f t="shared" si="467"/>
        <v>0.13611600000000001</v>
      </c>
      <c r="BP4215" s="21">
        <f t="shared" si="467"/>
        <v>0</v>
      </c>
    </row>
    <row r="4216" spans="1:68" ht="11.1" hidden="1" customHeight="1" outlineLevel="2" x14ac:dyDescent="0.2">
      <c r="A4216" s="10"/>
      <c r="B4216" s="18"/>
      <c r="C4216" s="18"/>
      <c r="D4216" s="18"/>
      <c r="E4216" s="23" t="s">
        <v>3656</v>
      </c>
      <c r="F4216" s="208">
        <v>1.3169999999999999</v>
      </c>
      <c r="G4216" s="208">
        <v>1.079</v>
      </c>
      <c r="H4216" s="208">
        <v>0.746</v>
      </c>
      <c r="I4216" s="239">
        <v>0.55800000000000005</v>
      </c>
      <c r="J4216" s="239"/>
      <c r="K4216" s="208">
        <v>2.4E-2</v>
      </c>
      <c r="L4216" s="24"/>
      <c r="M4216" s="24"/>
      <c r="N4216" s="24"/>
      <c r="O4216" s="24"/>
      <c r="P4216" s="208">
        <v>0.33200000000000002</v>
      </c>
      <c r="Q4216" s="208">
        <v>0.79500000000000004</v>
      </c>
      <c r="R4216" s="208">
        <v>1.0980000000000001</v>
      </c>
      <c r="S4216" s="208">
        <v>1.4119999999999999</v>
      </c>
      <c r="T4216" s="208">
        <v>1.258</v>
      </c>
      <c r="U4216" s="208">
        <v>0.72799999999999998</v>
      </c>
      <c r="V4216" s="208">
        <v>0.23200000000000001</v>
      </c>
      <c r="W4216" s="24"/>
      <c r="X4216" s="24"/>
      <c r="Y4216" s="24"/>
      <c r="Z4216" s="24"/>
      <c r="AA4216" s="24"/>
      <c r="AB4216" s="208">
        <v>0.38600000000000001</v>
      </c>
      <c r="AC4216" s="208">
        <v>0.74299999999999999</v>
      </c>
      <c r="AD4216" s="208">
        <v>1.147</v>
      </c>
      <c r="AE4216" s="208">
        <v>1.2949999999999999</v>
      </c>
      <c r="AF4216" s="208">
        <v>1.2130000000000001</v>
      </c>
      <c r="AG4216" s="208">
        <v>0.499</v>
      </c>
      <c r="AH4216" s="208">
        <v>0.40100000000000002</v>
      </c>
      <c r="AI4216" s="208">
        <v>0.156</v>
      </c>
      <c r="AJ4216" s="24"/>
      <c r="AK4216" s="24"/>
      <c r="AL4216" s="24"/>
      <c r="AM4216" s="24"/>
      <c r="AN4216" s="208">
        <v>0.40699999999999997</v>
      </c>
      <c r="AO4216" s="208">
        <v>0.85399999999999998</v>
      </c>
      <c r="AP4216" s="208">
        <v>1.2330000000000001</v>
      </c>
      <c r="AQ4216" s="208">
        <v>1.046</v>
      </c>
      <c r="AR4216" s="208">
        <v>1.1870000000000001</v>
      </c>
      <c r="AS4216" s="208">
        <v>0.754</v>
      </c>
      <c r="AT4216" s="208">
        <v>0.41099999999999998</v>
      </c>
      <c r="AU4216" s="208">
        <v>0.123</v>
      </c>
      <c r="AV4216" s="24"/>
      <c r="AW4216" s="24"/>
      <c r="AX4216" s="24"/>
      <c r="AY4216" s="208">
        <v>1E-3</v>
      </c>
      <c r="AZ4216" s="208">
        <v>0.218</v>
      </c>
      <c r="BA4216" s="208">
        <v>0.79300000000000004</v>
      </c>
      <c r="BB4216" s="21">
        <f t="shared" si="468"/>
        <v>1.4119999999999999</v>
      </c>
      <c r="BC4216" s="21"/>
      <c r="BD4216" s="22">
        <f t="shared" si="469"/>
        <v>1.8978494623655913</v>
      </c>
      <c r="BE4216" s="21"/>
      <c r="BG4216" s="10"/>
      <c r="BH4216" s="21">
        <f t="shared" si="470"/>
        <v>0</v>
      </c>
      <c r="BI4216" s="22">
        <f t="shared" si="470"/>
        <v>1.4120000000000001E-3</v>
      </c>
      <c r="BJ4216" s="21"/>
      <c r="BK4216" s="21">
        <v>0</v>
      </c>
      <c r="BL4216" s="22">
        <v>4.2360000000000002E-3</v>
      </c>
      <c r="BM4216" s="21"/>
      <c r="BN4216" s="21">
        <f t="shared" si="467"/>
        <v>0</v>
      </c>
      <c r="BO4216" s="22">
        <f t="shared" si="467"/>
        <v>1.6944000000000001E-2</v>
      </c>
      <c r="BP4216" s="21">
        <f t="shared" si="467"/>
        <v>0</v>
      </c>
    </row>
    <row r="4217" spans="1:68" ht="11.1" hidden="1" customHeight="1" outlineLevel="2" x14ac:dyDescent="0.2">
      <c r="A4217" s="10"/>
      <c r="B4217" s="18"/>
      <c r="C4217" s="18"/>
      <c r="D4217" s="18"/>
      <c r="E4217" s="23" t="s">
        <v>3657</v>
      </c>
      <c r="F4217" s="208">
        <v>2.7709999999999999</v>
      </c>
      <c r="G4217" s="208">
        <v>2.5129999999999999</v>
      </c>
      <c r="H4217" s="208">
        <v>1.538</v>
      </c>
      <c r="I4217" s="239">
        <v>1.1339999999999999</v>
      </c>
      <c r="J4217" s="239"/>
      <c r="K4217" s="208">
        <v>0.32</v>
      </c>
      <c r="L4217" s="208">
        <v>8.8999999999999996E-2</v>
      </c>
      <c r="M4217" s="24"/>
      <c r="N4217" s="24"/>
      <c r="O4217" s="208">
        <v>0.15</v>
      </c>
      <c r="P4217" s="208">
        <v>0.89300000000000002</v>
      </c>
      <c r="Q4217" s="208">
        <v>1.6879999999999999</v>
      </c>
      <c r="R4217" s="208">
        <v>2.3559999999999999</v>
      </c>
      <c r="S4217" s="208">
        <v>2.8660000000000001</v>
      </c>
      <c r="T4217" s="208">
        <v>2.9</v>
      </c>
      <c r="U4217" s="208">
        <v>1.6639999999999999</v>
      </c>
      <c r="V4217" s="208">
        <v>0.71</v>
      </c>
      <c r="W4217" s="208">
        <v>0.26700000000000002</v>
      </c>
      <c r="X4217" s="208">
        <v>0.17199999999999999</v>
      </c>
      <c r="Y4217" s="24"/>
      <c r="Z4217" s="24"/>
      <c r="AA4217" s="208">
        <v>5.1999999999999998E-2</v>
      </c>
      <c r="AB4217" s="208">
        <v>0.82399999999999995</v>
      </c>
      <c r="AC4217" s="208">
        <v>1.8080000000000001</v>
      </c>
      <c r="AD4217" s="208">
        <v>2.6819999999999999</v>
      </c>
      <c r="AE4217" s="208">
        <v>3.1869999999999998</v>
      </c>
      <c r="AF4217" s="208">
        <v>3.1019999999999999</v>
      </c>
      <c r="AG4217" s="208">
        <v>1.2989999999999999</v>
      </c>
      <c r="AH4217" s="208">
        <v>0.89300000000000002</v>
      </c>
      <c r="AI4217" s="208">
        <v>0.70199999999999996</v>
      </c>
      <c r="AJ4217" s="24"/>
      <c r="AK4217" s="24"/>
      <c r="AL4217" s="24"/>
      <c r="AM4217" s="24"/>
      <c r="AN4217" s="208">
        <v>1.4239999999999999</v>
      </c>
      <c r="AO4217" s="208">
        <v>1.8140000000000001</v>
      </c>
      <c r="AP4217" s="208">
        <v>3.395</v>
      </c>
      <c r="AQ4217" s="208">
        <v>2.9079999999999999</v>
      </c>
      <c r="AR4217" s="208">
        <v>3.0950000000000002</v>
      </c>
      <c r="AS4217" s="208">
        <v>1.9350000000000001</v>
      </c>
      <c r="AT4217" s="208">
        <v>0.95899999999999996</v>
      </c>
      <c r="AU4217" s="208">
        <v>0.45200000000000001</v>
      </c>
      <c r="AV4217" s="24"/>
      <c r="AW4217" s="24"/>
      <c r="AX4217" s="24"/>
      <c r="AY4217" s="208">
        <v>0.36399999999999999</v>
      </c>
      <c r="AZ4217" s="208">
        <v>0.83899999999999997</v>
      </c>
      <c r="BA4217" s="208">
        <v>2.2480000000000002</v>
      </c>
      <c r="BB4217" s="21">
        <f t="shared" si="468"/>
        <v>3.395</v>
      </c>
      <c r="BC4217" s="21"/>
      <c r="BD4217" s="22">
        <f t="shared" si="469"/>
        <v>4.563172043010753</v>
      </c>
      <c r="BE4217" s="21"/>
      <c r="BG4217" s="10"/>
      <c r="BH4217" s="21">
        <f t="shared" si="470"/>
        <v>0</v>
      </c>
      <c r="BI4217" s="22">
        <f t="shared" si="470"/>
        <v>3.3950000000000004E-3</v>
      </c>
      <c r="BJ4217" s="21"/>
      <c r="BK4217" s="21">
        <v>0</v>
      </c>
      <c r="BL4217" s="22">
        <v>1.0185000000000001E-2</v>
      </c>
      <c r="BM4217" s="21"/>
      <c r="BN4217" s="21">
        <f t="shared" si="467"/>
        <v>0</v>
      </c>
      <c r="BO4217" s="22">
        <f t="shared" si="467"/>
        <v>4.0740000000000005E-2</v>
      </c>
      <c r="BP4217" s="21">
        <f t="shared" si="467"/>
        <v>0</v>
      </c>
    </row>
    <row r="4218" spans="1:68" ht="11.1" hidden="1" customHeight="1" outlineLevel="2" x14ac:dyDescent="0.2">
      <c r="A4218" s="10"/>
      <c r="B4218" s="18"/>
      <c r="C4218" s="18"/>
      <c r="D4218" s="18"/>
      <c r="E4218" s="23" t="s">
        <v>3658</v>
      </c>
      <c r="F4218" s="24"/>
      <c r="G4218" s="24"/>
      <c r="H4218" s="24"/>
      <c r="I4218" s="24"/>
      <c r="J4218" s="24"/>
      <c r="K4218" s="24"/>
      <c r="L4218" s="24"/>
      <c r="M4218" s="24"/>
      <c r="N4218" s="24"/>
      <c r="O4218" s="24"/>
      <c r="P4218" s="208">
        <v>0.59399999999999997</v>
      </c>
      <c r="Q4218" s="208">
        <v>1.421</v>
      </c>
      <c r="R4218" s="208">
        <v>2.0139999999999998</v>
      </c>
      <c r="S4218" s="208">
        <v>2.5209999999999999</v>
      </c>
      <c r="T4218" s="208">
        <v>2.2309999999999999</v>
      </c>
      <c r="U4218" s="208">
        <v>1.2689999999999999</v>
      </c>
      <c r="V4218" s="208">
        <v>0.53400000000000003</v>
      </c>
      <c r="W4218" s="208">
        <v>8.5000000000000006E-2</v>
      </c>
      <c r="X4218" s="24"/>
      <c r="Y4218" s="24"/>
      <c r="Z4218" s="24"/>
      <c r="AA4218" s="24"/>
      <c r="AB4218" s="208">
        <v>1.7969999999999999</v>
      </c>
      <c r="AC4218" s="208">
        <v>3.3519999999999999</v>
      </c>
      <c r="AD4218" s="208">
        <v>5.8250000000000002</v>
      </c>
      <c r="AE4218" s="208">
        <v>4.508</v>
      </c>
      <c r="AF4218" s="208">
        <v>5.3739999999999997</v>
      </c>
      <c r="AG4218" s="208">
        <v>2.3660000000000001</v>
      </c>
      <c r="AH4218" s="208">
        <v>1.8520000000000001</v>
      </c>
      <c r="AI4218" s="208">
        <v>1.4450000000000001</v>
      </c>
      <c r="AJ4218" s="24"/>
      <c r="AK4218" s="24"/>
      <c r="AL4218" s="24"/>
      <c r="AM4218" s="24"/>
      <c r="AN4218" s="208">
        <v>3.532</v>
      </c>
      <c r="AO4218" s="208">
        <v>4.2009999999999996</v>
      </c>
      <c r="AP4218" s="208">
        <v>6.5359999999999996</v>
      </c>
      <c r="AQ4218" s="208">
        <v>5.3289999999999997</v>
      </c>
      <c r="AR4218" s="208">
        <v>6.4379999999999997</v>
      </c>
      <c r="AS4218" s="208">
        <v>4.383</v>
      </c>
      <c r="AT4218" s="208">
        <v>2.3780000000000001</v>
      </c>
      <c r="AU4218" s="208">
        <v>2.5870000000000002</v>
      </c>
      <c r="AV4218" s="24"/>
      <c r="AW4218" s="24"/>
      <c r="AX4218" s="24"/>
      <c r="AY4218" s="208">
        <v>1.2030000000000001</v>
      </c>
      <c r="AZ4218" s="208">
        <v>3.5779999999999998</v>
      </c>
      <c r="BA4218" s="208">
        <v>4.7110000000000003</v>
      </c>
      <c r="BB4218" s="21">
        <f t="shared" si="468"/>
        <v>6.5359999999999996</v>
      </c>
      <c r="BC4218" s="21"/>
      <c r="BD4218" s="22">
        <f t="shared" si="469"/>
        <v>8.7849462365591382</v>
      </c>
      <c r="BE4218" s="21"/>
      <c r="BG4218" s="10"/>
      <c r="BH4218" s="21">
        <f t="shared" si="470"/>
        <v>0</v>
      </c>
      <c r="BI4218" s="22">
        <f t="shared" si="470"/>
        <v>6.5359999999999993E-3</v>
      </c>
      <c r="BJ4218" s="21"/>
      <c r="BK4218" s="21">
        <v>0</v>
      </c>
      <c r="BL4218" s="22">
        <v>1.9607999999999997E-2</v>
      </c>
      <c r="BM4218" s="21"/>
      <c r="BN4218" s="21">
        <f t="shared" si="467"/>
        <v>0</v>
      </c>
      <c r="BO4218" s="22">
        <f t="shared" si="467"/>
        <v>7.8431999999999988E-2</v>
      </c>
      <c r="BP4218" s="21">
        <f t="shared" si="467"/>
        <v>0</v>
      </c>
    </row>
    <row r="4219" spans="1:68" ht="11.1" hidden="1" customHeight="1" outlineLevel="1" collapsed="1" x14ac:dyDescent="0.2">
      <c r="A4219" s="10"/>
      <c r="B4219" s="18"/>
      <c r="C4219" s="18"/>
      <c r="D4219" s="18"/>
      <c r="E4219" s="19" t="s">
        <v>3659</v>
      </c>
      <c r="F4219" s="209">
        <v>4.7619999999999996</v>
      </c>
      <c r="G4219" s="209">
        <v>3.738</v>
      </c>
      <c r="H4219" s="209">
        <v>3.9</v>
      </c>
      <c r="I4219" s="240">
        <v>2.1869999999999998</v>
      </c>
      <c r="J4219" s="240"/>
      <c r="K4219" s="20"/>
      <c r="L4219" s="20"/>
      <c r="M4219" s="20"/>
      <c r="N4219" s="20"/>
      <c r="O4219" s="20"/>
      <c r="P4219" s="209">
        <v>3.54</v>
      </c>
      <c r="Q4219" s="209">
        <v>4.5629999999999997</v>
      </c>
      <c r="R4219" s="209">
        <v>5.9530000000000003</v>
      </c>
      <c r="S4219" s="209">
        <v>7.3129999999999997</v>
      </c>
      <c r="T4219" s="209">
        <v>6.0990000000000002</v>
      </c>
      <c r="U4219" s="209">
        <v>7.09</v>
      </c>
      <c r="V4219" s="209">
        <v>2.302</v>
      </c>
      <c r="W4219" s="20"/>
      <c r="X4219" s="20"/>
      <c r="Y4219" s="20"/>
      <c r="Z4219" s="20"/>
      <c r="AA4219" s="20"/>
      <c r="AB4219" s="20"/>
      <c r="AC4219" s="209">
        <v>7.6879999999999997</v>
      </c>
      <c r="AD4219" s="20"/>
      <c r="AE4219" s="209">
        <v>11.823</v>
      </c>
      <c r="AF4219" s="209">
        <v>5.7110000000000003</v>
      </c>
      <c r="AG4219" s="209">
        <v>2.5750000000000002</v>
      </c>
      <c r="AH4219" s="209">
        <v>1.8340000000000001</v>
      </c>
      <c r="AI4219" s="20"/>
      <c r="AJ4219" s="20"/>
      <c r="AK4219" s="20"/>
      <c r="AL4219" s="20"/>
      <c r="AM4219" s="20"/>
      <c r="AN4219" s="209">
        <v>1.413</v>
      </c>
      <c r="AO4219" s="209">
        <v>2.911</v>
      </c>
      <c r="AP4219" s="209">
        <v>5.4420000000000002</v>
      </c>
      <c r="AQ4219" s="209">
        <v>5.181</v>
      </c>
      <c r="AR4219" s="209">
        <v>4.1609999999999996</v>
      </c>
      <c r="AS4219" s="209">
        <v>2.8490000000000002</v>
      </c>
      <c r="AT4219" s="209">
        <v>1.806</v>
      </c>
      <c r="AU4219" s="209">
        <v>0.155</v>
      </c>
      <c r="AV4219" s="20"/>
      <c r="AW4219" s="20"/>
      <c r="AX4219" s="20"/>
      <c r="AY4219" s="20"/>
      <c r="AZ4219" s="20"/>
      <c r="BA4219" s="20"/>
      <c r="BB4219" s="21">
        <f>BB4220</f>
        <v>11.823</v>
      </c>
      <c r="BC4219" s="21">
        <f>BD4219</f>
        <v>15.891129032258064</v>
      </c>
      <c r="BD4219" s="22">
        <f t="shared" si="469"/>
        <v>15.891129032258064</v>
      </c>
      <c r="BE4219" s="21">
        <f>BC4219-BD4219</f>
        <v>0</v>
      </c>
      <c r="BF4219" s="2">
        <v>10.5</v>
      </c>
      <c r="BG4219" s="10">
        <v>6</v>
      </c>
      <c r="BH4219" s="21">
        <f t="shared" si="470"/>
        <v>1.1823E-2</v>
      </c>
      <c r="BI4219" s="22">
        <f t="shared" si="470"/>
        <v>1.1823E-2</v>
      </c>
      <c r="BJ4219" s="21">
        <f>BH4219-BI4219</f>
        <v>0</v>
      </c>
      <c r="BK4219" s="21">
        <v>3.5469000000000001E-2</v>
      </c>
      <c r="BL4219" s="22">
        <v>3.5469000000000001E-2</v>
      </c>
      <c r="BM4219" s="21">
        <v>0</v>
      </c>
      <c r="BN4219" s="21">
        <f t="shared" si="467"/>
        <v>0.141876</v>
      </c>
      <c r="BO4219" s="22">
        <f t="shared" si="467"/>
        <v>0.141876</v>
      </c>
      <c r="BP4219" s="21">
        <f t="shared" si="467"/>
        <v>0</v>
      </c>
    </row>
    <row r="4220" spans="1:68" ht="11.1" hidden="1" customHeight="1" outlineLevel="2" x14ac:dyDescent="0.2">
      <c r="A4220" s="10"/>
      <c r="B4220" s="18"/>
      <c r="C4220" s="18"/>
      <c r="D4220" s="18"/>
      <c r="E4220" s="23" t="s">
        <v>3660</v>
      </c>
      <c r="F4220" s="208">
        <v>4.7619999999999996</v>
      </c>
      <c r="G4220" s="208">
        <v>3.738</v>
      </c>
      <c r="H4220" s="208">
        <v>3.9</v>
      </c>
      <c r="I4220" s="239">
        <v>2.1869999999999998</v>
      </c>
      <c r="J4220" s="239"/>
      <c r="K4220" s="24"/>
      <c r="L4220" s="24"/>
      <c r="M4220" s="24"/>
      <c r="N4220" s="24"/>
      <c r="O4220" s="24"/>
      <c r="P4220" s="208">
        <v>3.54</v>
      </c>
      <c r="Q4220" s="208">
        <v>4.5629999999999997</v>
      </c>
      <c r="R4220" s="208">
        <v>5.9530000000000003</v>
      </c>
      <c r="S4220" s="208">
        <v>7.3129999999999997</v>
      </c>
      <c r="T4220" s="208">
        <v>6.0990000000000002</v>
      </c>
      <c r="U4220" s="24"/>
      <c r="V4220" s="24"/>
      <c r="W4220" s="24"/>
      <c r="X4220" s="24"/>
      <c r="Y4220" s="24"/>
      <c r="Z4220" s="24"/>
      <c r="AA4220" s="24"/>
      <c r="AB4220" s="24"/>
      <c r="AC4220" s="208">
        <v>7.6879999999999997</v>
      </c>
      <c r="AD4220" s="24"/>
      <c r="AE4220" s="208">
        <v>11.823</v>
      </c>
      <c r="AF4220" s="208">
        <v>5.7110000000000003</v>
      </c>
      <c r="AG4220" s="208">
        <v>2.5750000000000002</v>
      </c>
      <c r="AH4220" s="208">
        <v>1.8340000000000001</v>
      </c>
      <c r="AI4220" s="24"/>
      <c r="AJ4220" s="24"/>
      <c r="AK4220" s="24"/>
      <c r="AL4220" s="24"/>
      <c r="AM4220" s="24"/>
      <c r="AN4220" s="208">
        <v>1.413</v>
      </c>
      <c r="AO4220" s="208">
        <v>2.911</v>
      </c>
      <c r="AP4220" s="208">
        <v>5.4420000000000002</v>
      </c>
      <c r="AQ4220" s="208">
        <v>5.181</v>
      </c>
      <c r="AR4220" s="208">
        <v>4.1609999999999996</v>
      </c>
      <c r="AS4220" s="208">
        <v>2.8490000000000002</v>
      </c>
      <c r="AT4220" s="208">
        <v>1.806</v>
      </c>
      <c r="AU4220" s="208">
        <v>0.155</v>
      </c>
      <c r="AV4220" s="24"/>
      <c r="AW4220" s="24"/>
      <c r="AX4220" s="24"/>
      <c r="AY4220" s="24"/>
      <c r="AZ4220" s="24"/>
      <c r="BA4220" s="24"/>
      <c r="BB4220" s="21">
        <f t="shared" si="468"/>
        <v>11.823</v>
      </c>
      <c r="BC4220" s="21"/>
      <c r="BD4220" s="22">
        <f t="shared" si="469"/>
        <v>15.891129032258064</v>
      </c>
      <c r="BE4220" s="21"/>
      <c r="BG4220" s="10"/>
      <c r="BH4220" s="21">
        <f t="shared" si="470"/>
        <v>0</v>
      </c>
      <c r="BI4220" s="22">
        <f t="shared" si="470"/>
        <v>1.1823E-2</v>
      </c>
      <c r="BJ4220" s="21"/>
      <c r="BK4220" s="21">
        <v>0</v>
      </c>
      <c r="BL4220" s="22">
        <v>3.5469000000000001E-2</v>
      </c>
      <c r="BM4220" s="21"/>
      <c r="BN4220" s="21">
        <f t="shared" si="467"/>
        <v>0</v>
      </c>
      <c r="BO4220" s="22">
        <f t="shared" si="467"/>
        <v>0.141876</v>
      </c>
      <c r="BP4220" s="21">
        <f t="shared" si="467"/>
        <v>0</v>
      </c>
    </row>
    <row r="4221" spans="1:68" ht="11.1" hidden="1" customHeight="1" outlineLevel="1" collapsed="1" x14ac:dyDescent="0.2">
      <c r="A4221" s="10"/>
      <c r="B4221" s="18"/>
      <c r="C4221" s="18"/>
      <c r="D4221" s="18"/>
      <c r="E4221" s="19" t="s">
        <v>3661</v>
      </c>
      <c r="F4221" s="209">
        <v>7.9749999999999996</v>
      </c>
      <c r="G4221" s="209">
        <v>2.4630000000000001</v>
      </c>
      <c r="H4221" s="209">
        <v>1.964</v>
      </c>
      <c r="I4221" s="20"/>
      <c r="J4221" s="20"/>
      <c r="K4221" s="20"/>
      <c r="L4221" s="20"/>
      <c r="M4221" s="20"/>
      <c r="N4221" s="20"/>
      <c r="O4221" s="20"/>
      <c r="P4221" s="209">
        <v>0.76400000000000001</v>
      </c>
      <c r="Q4221" s="209">
        <v>4.9489999999999998</v>
      </c>
      <c r="R4221" s="209">
        <v>4.3220000000000001</v>
      </c>
      <c r="S4221" s="209">
        <v>4.26</v>
      </c>
      <c r="T4221" s="209">
        <v>4.2619999999999996</v>
      </c>
      <c r="U4221" s="209">
        <v>1.8</v>
      </c>
      <c r="V4221" s="209">
        <v>1.2529999999999999</v>
      </c>
      <c r="W4221" s="209">
        <v>0.42699999999999999</v>
      </c>
      <c r="X4221" s="20"/>
      <c r="Y4221" s="20"/>
      <c r="Z4221" s="20"/>
      <c r="AA4221" s="20"/>
      <c r="AB4221" s="209">
        <v>2.3479999999999999</v>
      </c>
      <c r="AC4221" s="209">
        <v>2.6509999999999998</v>
      </c>
      <c r="AD4221" s="209">
        <v>4.13</v>
      </c>
      <c r="AE4221" s="209">
        <v>3.899</v>
      </c>
      <c r="AF4221" s="209">
        <v>4</v>
      </c>
      <c r="AG4221" s="209">
        <v>1.76</v>
      </c>
      <c r="AH4221" s="209">
        <v>1.0049999999999999</v>
      </c>
      <c r="AI4221" s="209">
        <v>0.3</v>
      </c>
      <c r="AJ4221" s="20"/>
      <c r="AK4221" s="20"/>
      <c r="AL4221" s="20"/>
      <c r="AM4221" s="20"/>
      <c r="AN4221" s="209">
        <v>1.3340000000000001</v>
      </c>
      <c r="AO4221" s="209">
        <v>4.9119999999999999</v>
      </c>
      <c r="AP4221" s="209">
        <v>2.8679999999999999</v>
      </c>
      <c r="AQ4221" s="209">
        <v>4.0629999999999997</v>
      </c>
      <c r="AR4221" s="209">
        <v>4.0860000000000003</v>
      </c>
      <c r="AS4221" s="209">
        <v>2.8889999999999998</v>
      </c>
      <c r="AT4221" s="209">
        <v>2</v>
      </c>
      <c r="AU4221" s="20"/>
      <c r="AV4221" s="20"/>
      <c r="AW4221" s="20"/>
      <c r="AX4221" s="20"/>
      <c r="AY4221" s="209">
        <v>0.06</v>
      </c>
      <c r="AZ4221" s="209">
        <v>1.651</v>
      </c>
      <c r="BA4221" s="209">
        <v>2.5</v>
      </c>
      <c r="BB4221" s="21">
        <f t="shared" si="468"/>
        <v>7.9749999999999996</v>
      </c>
      <c r="BC4221" s="21">
        <f>BF4221</f>
        <v>13.02</v>
      </c>
      <c r="BD4221" s="22">
        <f t="shared" si="469"/>
        <v>10.719086021505376</v>
      </c>
      <c r="BE4221" s="21">
        <f>BC4221-BD4221</f>
        <v>2.3009139784946235</v>
      </c>
      <c r="BF4221" s="2">
        <v>13.02</v>
      </c>
      <c r="BG4221" s="10">
        <v>6</v>
      </c>
      <c r="BH4221" s="21">
        <f t="shared" si="470"/>
        <v>9.6868800000000019E-3</v>
      </c>
      <c r="BI4221" s="22">
        <f t="shared" si="470"/>
        <v>7.9749999999999995E-3</v>
      </c>
      <c r="BJ4221" s="21">
        <f>BH4221-BI4221</f>
        <v>1.7118800000000024E-3</v>
      </c>
      <c r="BK4221" s="21">
        <v>2.9060640000000006E-2</v>
      </c>
      <c r="BL4221" s="22">
        <v>2.3924999999999998E-2</v>
      </c>
      <c r="BM4221" s="21">
        <v>5.1356400000000073E-3</v>
      </c>
      <c r="BN4221" s="21">
        <f t="shared" si="467"/>
        <v>0.11624256000000002</v>
      </c>
      <c r="BO4221" s="22">
        <f t="shared" si="467"/>
        <v>9.5699999999999993E-2</v>
      </c>
      <c r="BP4221" s="21">
        <f t="shared" si="467"/>
        <v>2.0542560000000029E-2</v>
      </c>
    </row>
    <row r="4222" spans="1:68" ht="11.1" hidden="1" customHeight="1" outlineLevel="2" x14ac:dyDescent="0.2">
      <c r="A4222" s="10"/>
      <c r="B4222" s="18"/>
      <c r="C4222" s="18"/>
      <c r="D4222" s="18"/>
      <c r="E4222" s="23" t="s">
        <v>3662</v>
      </c>
      <c r="F4222" s="208">
        <v>7.9749999999999996</v>
      </c>
      <c r="G4222" s="208">
        <v>2.4630000000000001</v>
      </c>
      <c r="H4222" s="208">
        <v>1.964</v>
      </c>
      <c r="I4222" s="24"/>
      <c r="J4222" s="24"/>
      <c r="K4222" s="24"/>
      <c r="L4222" s="24"/>
      <c r="M4222" s="24"/>
      <c r="N4222" s="24"/>
      <c r="O4222" s="24"/>
      <c r="P4222" s="208">
        <v>0.76400000000000001</v>
      </c>
      <c r="Q4222" s="208">
        <v>4.9489999999999998</v>
      </c>
      <c r="R4222" s="208">
        <v>4.3220000000000001</v>
      </c>
      <c r="S4222" s="208">
        <v>4.26</v>
      </c>
      <c r="T4222" s="208">
        <v>4.2619999999999996</v>
      </c>
      <c r="U4222" s="208">
        <v>1.8</v>
      </c>
      <c r="V4222" s="208">
        <v>1.2529999999999999</v>
      </c>
      <c r="W4222" s="208">
        <v>0.42699999999999999</v>
      </c>
      <c r="X4222" s="24"/>
      <c r="Y4222" s="24"/>
      <c r="Z4222" s="24"/>
      <c r="AA4222" s="24"/>
      <c r="AB4222" s="208">
        <v>2.3479999999999999</v>
      </c>
      <c r="AC4222" s="208">
        <v>2.6509999999999998</v>
      </c>
      <c r="AD4222" s="208">
        <v>4.13</v>
      </c>
      <c r="AE4222" s="208">
        <v>3.899</v>
      </c>
      <c r="AF4222" s="208">
        <v>4</v>
      </c>
      <c r="AG4222" s="208">
        <v>1.76</v>
      </c>
      <c r="AH4222" s="208">
        <v>1.0049999999999999</v>
      </c>
      <c r="AI4222" s="208">
        <v>0.3</v>
      </c>
      <c r="AJ4222" s="24"/>
      <c r="AK4222" s="24"/>
      <c r="AL4222" s="24"/>
      <c r="AM4222" s="24"/>
      <c r="AN4222" s="208">
        <v>1.3340000000000001</v>
      </c>
      <c r="AO4222" s="208">
        <v>4.9119999999999999</v>
      </c>
      <c r="AP4222" s="208">
        <v>2.8679999999999999</v>
      </c>
      <c r="AQ4222" s="208">
        <v>4.0629999999999997</v>
      </c>
      <c r="AR4222" s="208">
        <v>4.0860000000000003</v>
      </c>
      <c r="AS4222" s="208">
        <v>2.8889999999999998</v>
      </c>
      <c r="AT4222" s="208">
        <v>2</v>
      </c>
      <c r="AU4222" s="24"/>
      <c r="AV4222" s="24"/>
      <c r="AW4222" s="24"/>
      <c r="AX4222" s="24"/>
      <c r="AY4222" s="208">
        <v>0.06</v>
      </c>
      <c r="AZ4222" s="208">
        <v>1.651</v>
      </c>
      <c r="BA4222" s="208">
        <v>2.5</v>
      </c>
      <c r="BB4222" s="21">
        <f t="shared" si="468"/>
        <v>7.9749999999999996</v>
      </c>
      <c r="BC4222" s="21"/>
      <c r="BD4222" s="22">
        <f t="shared" si="469"/>
        <v>10.719086021505376</v>
      </c>
      <c r="BE4222" s="21"/>
      <c r="BG4222" s="10"/>
      <c r="BH4222" s="21">
        <f t="shared" si="470"/>
        <v>0</v>
      </c>
      <c r="BI4222" s="22">
        <f t="shared" si="470"/>
        <v>7.9749999999999995E-3</v>
      </c>
      <c r="BJ4222" s="21"/>
      <c r="BK4222" s="21">
        <v>0</v>
      </c>
      <c r="BL4222" s="22">
        <v>2.3924999999999998E-2</v>
      </c>
      <c r="BM4222" s="21"/>
      <c r="BN4222" s="21">
        <f t="shared" si="467"/>
        <v>0</v>
      </c>
      <c r="BO4222" s="22">
        <f t="shared" si="467"/>
        <v>9.5699999999999993E-2</v>
      </c>
      <c r="BP4222" s="21">
        <f t="shared" si="467"/>
        <v>0</v>
      </c>
    </row>
    <row r="4223" spans="1:68" ht="11.1" hidden="1" customHeight="1" outlineLevel="1" collapsed="1" x14ac:dyDescent="0.2">
      <c r="A4223" s="10"/>
      <c r="B4223" s="18"/>
      <c r="C4223" s="18"/>
      <c r="D4223" s="18"/>
      <c r="E4223" s="19" t="s">
        <v>3663</v>
      </c>
      <c r="F4223" s="209">
        <v>10.827</v>
      </c>
      <c r="G4223" s="209">
        <v>8.9440000000000008</v>
      </c>
      <c r="H4223" s="209">
        <v>8.157</v>
      </c>
      <c r="I4223" s="240">
        <v>4.867</v>
      </c>
      <c r="J4223" s="240"/>
      <c r="K4223" s="20"/>
      <c r="L4223" s="20"/>
      <c r="M4223" s="20"/>
      <c r="N4223" s="20"/>
      <c r="O4223" s="20"/>
      <c r="P4223" s="209">
        <v>9.8930000000000007</v>
      </c>
      <c r="Q4223" s="209">
        <v>6.7539999999999996</v>
      </c>
      <c r="R4223" s="209">
        <v>6.6920000000000002</v>
      </c>
      <c r="S4223" s="209">
        <v>17.407</v>
      </c>
      <c r="T4223" s="209">
        <v>8.4770000000000003</v>
      </c>
      <c r="U4223" s="209">
        <v>6.4050000000000002</v>
      </c>
      <c r="V4223" s="209">
        <v>3.32</v>
      </c>
      <c r="W4223" s="20"/>
      <c r="X4223" s="209">
        <v>1.772</v>
      </c>
      <c r="Y4223" s="20"/>
      <c r="Z4223" s="20"/>
      <c r="AA4223" s="209">
        <v>1.712</v>
      </c>
      <c r="AB4223" s="209">
        <v>4.1820000000000004</v>
      </c>
      <c r="AC4223" s="209">
        <v>9.3160000000000007</v>
      </c>
      <c r="AD4223" s="209">
        <v>8.6430000000000007</v>
      </c>
      <c r="AE4223" s="209">
        <v>10.093999999999999</v>
      </c>
      <c r="AF4223" s="209">
        <v>10.114000000000001</v>
      </c>
      <c r="AG4223" s="209">
        <v>4.9480000000000004</v>
      </c>
      <c r="AH4223" s="209">
        <v>3.8959999999999999</v>
      </c>
      <c r="AI4223" s="209">
        <v>2.585</v>
      </c>
      <c r="AJ4223" s="20"/>
      <c r="AK4223" s="20"/>
      <c r="AL4223" s="20"/>
      <c r="AM4223" s="20"/>
      <c r="AN4223" s="209">
        <v>6.0119999999999996</v>
      </c>
      <c r="AO4223" s="209">
        <v>9.1189999999999998</v>
      </c>
      <c r="AP4223" s="209">
        <v>7</v>
      </c>
      <c r="AQ4223" s="209">
        <v>12.097</v>
      </c>
      <c r="AR4223" s="209">
        <v>6.5430000000000001</v>
      </c>
      <c r="AS4223" s="209">
        <v>5.9</v>
      </c>
      <c r="AT4223" s="209">
        <v>8.5039999999999996</v>
      </c>
      <c r="AU4223" s="209">
        <v>2.5169999999999999</v>
      </c>
      <c r="AV4223" s="20"/>
      <c r="AW4223" s="20"/>
      <c r="AX4223" s="209">
        <v>0.187</v>
      </c>
      <c r="AY4223" s="20"/>
      <c r="AZ4223" s="209">
        <v>3.5489999999999999</v>
      </c>
      <c r="BA4223" s="209">
        <v>4.2320000000000002</v>
      </c>
      <c r="BB4223" s="56">
        <f>BB4224+BB4225+BB4226+BB4227</f>
        <v>20.22</v>
      </c>
      <c r="BC4223" s="21">
        <f>BD4223</f>
        <v>27.177419354838708</v>
      </c>
      <c r="BD4223" s="22">
        <f t="shared" si="469"/>
        <v>27.177419354838708</v>
      </c>
      <c r="BE4223" s="21">
        <f>BC4223-BD4223</f>
        <v>0</v>
      </c>
      <c r="BF4223" s="2">
        <v>20</v>
      </c>
      <c r="BG4223" s="10">
        <v>6</v>
      </c>
      <c r="BH4223" s="21">
        <f t="shared" si="470"/>
        <v>2.0219999999999998E-2</v>
      </c>
      <c r="BI4223" s="22">
        <f t="shared" si="470"/>
        <v>2.0219999999999998E-2</v>
      </c>
      <c r="BJ4223" s="21">
        <f>BH4223-BI4223</f>
        <v>0</v>
      </c>
      <c r="BK4223" s="21">
        <v>6.0659999999999992E-2</v>
      </c>
      <c r="BL4223" s="22">
        <v>6.0659999999999992E-2</v>
      </c>
      <c r="BM4223" s="21">
        <v>0</v>
      </c>
      <c r="BN4223" s="21">
        <f t="shared" si="467"/>
        <v>0.24263999999999997</v>
      </c>
      <c r="BO4223" s="22">
        <f t="shared" si="467"/>
        <v>0.24263999999999997</v>
      </c>
      <c r="BP4223" s="21">
        <f t="shared" si="467"/>
        <v>0</v>
      </c>
    </row>
    <row r="4224" spans="1:68" ht="11.1" hidden="1" customHeight="1" outlineLevel="2" x14ac:dyDescent="0.2">
      <c r="A4224" s="10"/>
      <c r="B4224" s="18"/>
      <c r="C4224" s="18"/>
      <c r="D4224" s="18"/>
      <c r="E4224" s="23" t="s">
        <v>3664</v>
      </c>
      <c r="F4224" s="208">
        <v>3.2930000000000001</v>
      </c>
      <c r="G4224" s="208">
        <v>2.681</v>
      </c>
      <c r="H4224" s="208">
        <v>1.5820000000000001</v>
      </c>
      <c r="I4224" s="239">
        <v>1.349</v>
      </c>
      <c r="J4224" s="239"/>
      <c r="K4224" s="24"/>
      <c r="L4224" s="24"/>
      <c r="M4224" s="24"/>
      <c r="N4224" s="24"/>
      <c r="O4224" s="24"/>
      <c r="P4224" s="208">
        <v>3.32</v>
      </c>
      <c r="Q4224" s="208">
        <v>1.9370000000000001</v>
      </c>
      <c r="R4224" s="208">
        <v>2.0030000000000001</v>
      </c>
      <c r="S4224" s="208">
        <v>5.0860000000000003</v>
      </c>
      <c r="T4224" s="208">
        <v>2.698</v>
      </c>
      <c r="U4224" s="208">
        <v>1.9550000000000001</v>
      </c>
      <c r="V4224" s="208">
        <v>1.0960000000000001</v>
      </c>
      <c r="W4224" s="24"/>
      <c r="X4224" s="208">
        <v>0.65500000000000003</v>
      </c>
      <c r="Y4224" s="24"/>
      <c r="Z4224" s="24"/>
      <c r="AA4224" s="208">
        <v>0.45700000000000002</v>
      </c>
      <c r="AB4224" s="208">
        <v>1.143</v>
      </c>
      <c r="AC4224" s="208">
        <v>2.6280000000000001</v>
      </c>
      <c r="AD4224" s="208">
        <v>2.6110000000000002</v>
      </c>
      <c r="AE4224" s="208">
        <v>3.0289999999999999</v>
      </c>
      <c r="AF4224" s="208">
        <v>2.6909999999999998</v>
      </c>
      <c r="AG4224" s="208">
        <v>1.5489999999999999</v>
      </c>
      <c r="AH4224" s="208">
        <v>1.4470000000000001</v>
      </c>
      <c r="AI4224" s="208">
        <v>0.92100000000000004</v>
      </c>
      <c r="AJ4224" s="24"/>
      <c r="AK4224" s="24"/>
      <c r="AL4224" s="24"/>
      <c r="AM4224" s="24"/>
      <c r="AN4224" s="208">
        <v>1.9610000000000001</v>
      </c>
      <c r="AO4224" s="208">
        <v>2.5379999999999998</v>
      </c>
      <c r="AP4224" s="208">
        <v>2</v>
      </c>
      <c r="AQ4224" s="208">
        <v>3.5840000000000001</v>
      </c>
      <c r="AR4224" s="208">
        <v>2.9430000000000001</v>
      </c>
      <c r="AS4224" s="208">
        <v>1.9</v>
      </c>
      <c r="AT4224" s="208">
        <v>1.8480000000000001</v>
      </c>
      <c r="AU4224" s="208">
        <v>0.92600000000000005</v>
      </c>
      <c r="AV4224" s="24"/>
      <c r="AW4224" s="24"/>
      <c r="AX4224" s="208">
        <v>0.161</v>
      </c>
      <c r="AY4224" s="24"/>
      <c r="AZ4224" s="208">
        <v>1.843</v>
      </c>
      <c r="BA4224" s="208">
        <v>2.0030000000000001</v>
      </c>
      <c r="BB4224" s="21">
        <f t="shared" si="468"/>
        <v>5.0860000000000003</v>
      </c>
      <c r="BC4224" s="21"/>
      <c r="BD4224" s="22">
        <f t="shared" si="469"/>
        <v>6.8360215053763449</v>
      </c>
      <c r="BE4224" s="21"/>
      <c r="BG4224" s="10"/>
      <c r="BH4224" s="21">
        <f t="shared" si="470"/>
        <v>0</v>
      </c>
      <c r="BI4224" s="22">
        <f t="shared" si="470"/>
        <v>5.0860000000000011E-3</v>
      </c>
      <c r="BJ4224" s="21"/>
      <c r="BK4224" s="21">
        <v>0</v>
      </c>
      <c r="BL4224" s="22">
        <v>1.5258000000000004E-2</v>
      </c>
      <c r="BM4224" s="21"/>
      <c r="BN4224" s="21">
        <f t="shared" si="467"/>
        <v>0</v>
      </c>
      <c r="BO4224" s="22">
        <f t="shared" si="467"/>
        <v>6.1032000000000017E-2</v>
      </c>
      <c r="BP4224" s="21">
        <f t="shared" si="467"/>
        <v>0</v>
      </c>
    </row>
    <row r="4225" spans="1:68" ht="11.1" hidden="1" customHeight="1" outlineLevel="2" x14ac:dyDescent="0.2">
      <c r="A4225" s="10"/>
      <c r="B4225" s="18"/>
      <c r="C4225" s="18"/>
      <c r="D4225" s="18"/>
      <c r="E4225" s="23" t="s">
        <v>3665</v>
      </c>
      <c r="F4225" s="24"/>
      <c r="G4225" s="208">
        <v>2.8130000000000002</v>
      </c>
      <c r="H4225" s="24"/>
      <c r="I4225" s="24"/>
      <c r="J4225" s="24"/>
      <c r="K4225" s="24"/>
      <c r="L4225" s="24"/>
      <c r="M4225" s="24"/>
      <c r="N4225" s="24"/>
      <c r="O4225" s="24"/>
      <c r="P4225" s="24"/>
      <c r="Q4225" s="24"/>
      <c r="R4225" s="24"/>
      <c r="S4225" s="24"/>
      <c r="T4225" s="24"/>
      <c r="U4225" s="24"/>
      <c r="V4225" s="24"/>
      <c r="W4225" s="24"/>
      <c r="X4225" s="24"/>
      <c r="Y4225" s="24"/>
      <c r="Z4225" s="24"/>
      <c r="AA4225" s="24"/>
      <c r="AB4225" s="24"/>
      <c r="AC4225" s="24"/>
      <c r="AD4225" s="24"/>
      <c r="AE4225" s="24"/>
      <c r="AF4225" s="24"/>
      <c r="AG4225" s="24"/>
      <c r="AH4225" s="24"/>
      <c r="AI4225" s="24"/>
      <c r="AJ4225" s="24"/>
      <c r="AK4225" s="24"/>
      <c r="AL4225" s="24"/>
      <c r="AM4225" s="24"/>
      <c r="AN4225" s="24"/>
      <c r="AO4225" s="24"/>
      <c r="AP4225" s="24"/>
      <c r="AQ4225" s="24"/>
      <c r="AR4225" s="24"/>
      <c r="AS4225" s="24"/>
      <c r="AT4225" s="24"/>
      <c r="AU4225" s="24"/>
      <c r="AV4225" s="24"/>
      <c r="AW4225" s="24"/>
      <c r="AX4225" s="24"/>
      <c r="AY4225" s="24"/>
      <c r="AZ4225" s="24"/>
      <c r="BA4225" s="24"/>
      <c r="BB4225" s="21">
        <f t="shared" si="468"/>
        <v>2.8130000000000002</v>
      </c>
      <c r="BC4225" s="21"/>
      <c r="BD4225" s="22">
        <f t="shared" si="469"/>
        <v>3.780913978494624</v>
      </c>
      <c r="BE4225" s="21"/>
      <c r="BG4225" s="10"/>
      <c r="BH4225" s="21">
        <f t="shared" si="470"/>
        <v>0</v>
      </c>
      <c r="BI4225" s="22">
        <f t="shared" si="470"/>
        <v>2.813E-3</v>
      </c>
      <c r="BJ4225" s="21"/>
      <c r="BK4225" s="21">
        <v>0</v>
      </c>
      <c r="BL4225" s="22">
        <v>8.4390000000000003E-3</v>
      </c>
      <c r="BM4225" s="21"/>
      <c r="BN4225" s="21">
        <f t="shared" si="467"/>
        <v>0</v>
      </c>
      <c r="BO4225" s="22">
        <f t="shared" si="467"/>
        <v>3.3756000000000001E-2</v>
      </c>
      <c r="BP4225" s="21">
        <f t="shared" si="467"/>
        <v>0</v>
      </c>
    </row>
    <row r="4226" spans="1:68" ht="11.1" hidden="1" customHeight="1" outlineLevel="2" x14ac:dyDescent="0.2">
      <c r="A4226" s="10"/>
      <c r="B4226" s="18"/>
      <c r="C4226" s="18"/>
      <c r="D4226" s="18"/>
      <c r="E4226" s="23" t="s">
        <v>3665</v>
      </c>
      <c r="F4226" s="208">
        <v>3.4689999999999999</v>
      </c>
      <c r="G4226" s="24"/>
      <c r="H4226" s="208">
        <v>4.5209999999999999</v>
      </c>
      <c r="I4226" s="239">
        <v>1.653</v>
      </c>
      <c r="J4226" s="239"/>
      <c r="K4226" s="24"/>
      <c r="L4226" s="24"/>
      <c r="M4226" s="24"/>
      <c r="N4226" s="24"/>
      <c r="O4226" s="24"/>
      <c r="P4226" s="208">
        <v>3.016</v>
      </c>
      <c r="Q4226" s="208">
        <v>2.1869999999999998</v>
      </c>
      <c r="R4226" s="208">
        <v>2.1429999999999998</v>
      </c>
      <c r="S4226" s="208">
        <v>5.5490000000000004</v>
      </c>
      <c r="T4226" s="208">
        <v>2.6110000000000002</v>
      </c>
      <c r="U4226" s="208">
        <v>1.74</v>
      </c>
      <c r="V4226" s="208">
        <v>0.91700000000000004</v>
      </c>
      <c r="W4226" s="24"/>
      <c r="X4226" s="208">
        <v>0.49399999999999999</v>
      </c>
      <c r="Y4226" s="24"/>
      <c r="Z4226" s="24"/>
      <c r="AA4226" s="208">
        <v>0.27100000000000002</v>
      </c>
      <c r="AB4226" s="208">
        <v>1.3580000000000001</v>
      </c>
      <c r="AC4226" s="208">
        <v>3.0270000000000001</v>
      </c>
      <c r="AD4226" s="208">
        <v>2.77</v>
      </c>
      <c r="AE4226" s="208">
        <v>3.0369999999999999</v>
      </c>
      <c r="AF4226" s="208">
        <v>3.23</v>
      </c>
      <c r="AG4226" s="208">
        <v>1.395</v>
      </c>
      <c r="AH4226" s="208">
        <v>1.0760000000000001</v>
      </c>
      <c r="AI4226" s="208">
        <v>0.74099999999999999</v>
      </c>
      <c r="AJ4226" s="24"/>
      <c r="AK4226" s="24"/>
      <c r="AL4226" s="24"/>
      <c r="AM4226" s="24"/>
      <c r="AN4226" s="208">
        <v>1.77</v>
      </c>
      <c r="AO4226" s="208">
        <v>3.0419999999999998</v>
      </c>
      <c r="AP4226" s="208">
        <v>2</v>
      </c>
      <c r="AQ4226" s="208">
        <v>4.7539999999999996</v>
      </c>
      <c r="AR4226" s="24"/>
      <c r="AS4226" s="208">
        <v>1.8</v>
      </c>
      <c r="AT4226" s="208">
        <v>4.9880000000000004</v>
      </c>
      <c r="AU4226" s="208">
        <v>0.64</v>
      </c>
      <c r="AV4226" s="24"/>
      <c r="AW4226" s="24"/>
      <c r="AX4226" s="208">
        <v>2.5999999999999999E-2</v>
      </c>
      <c r="AY4226" s="24"/>
      <c r="AZ4226" s="208">
        <v>1.706</v>
      </c>
      <c r="BA4226" s="208">
        <v>2.2290000000000001</v>
      </c>
      <c r="BB4226" s="21">
        <f t="shared" si="468"/>
        <v>5.5490000000000004</v>
      </c>
      <c r="BC4226" s="21"/>
      <c r="BD4226" s="22">
        <f t="shared" si="469"/>
        <v>7.4583333333333339</v>
      </c>
      <c r="BE4226" s="21"/>
      <c r="BG4226" s="10"/>
      <c r="BH4226" s="21">
        <f t="shared" si="470"/>
        <v>0</v>
      </c>
      <c r="BI4226" s="22">
        <f t="shared" si="470"/>
        <v>5.5490000000000001E-3</v>
      </c>
      <c r="BJ4226" s="21"/>
      <c r="BK4226" s="21">
        <v>0</v>
      </c>
      <c r="BL4226" s="22">
        <v>1.6647000000000002E-2</v>
      </c>
      <c r="BM4226" s="21"/>
      <c r="BN4226" s="21">
        <f t="shared" si="467"/>
        <v>0</v>
      </c>
      <c r="BO4226" s="22">
        <f t="shared" si="467"/>
        <v>6.6588000000000008E-2</v>
      </c>
      <c r="BP4226" s="21">
        <f t="shared" si="467"/>
        <v>0</v>
      </c>
    </row>
    <row r="4227" spans="1:68" ht="11.1" hidden="1" customHeight="1" outlineLevel="2" x14ac:dyDescent="0.2">
      <c r="A4227" s="10"/>
      <c r="B4227" s="18"/>
      <c r="C4227" s="18"/>
      <c r="D4227" s="18"/>
      <c r="E4227" s="23" t="s">
        <v>3666</v>
      </c>
      <c r="F4227" s="208">
        <v>4.0650000000000004</v>
      </c>
      <c r="G4227" s="208">
        <v>3.45</v>
      </c>
      <c r="H4227" s="208">
        <v>2.0539999999999998</v>
      </c>
      <c r="I4227" s="239">
        <v>1.865</v>
      </c>
      <c r="J4227" s="239"/>
      <c r="K4227" s="24"/>
      <c r="L4227" s="24"/>
      <c r="M4227" s="24"/>
      <c r="N4227" s="24"/>
      <c r="O4227" s="24"/>
      <c r="P4227" s="208">
        <v>3.5569999999999999</v>
      </c>
      <c r="Q4227" s="208">
        <v>2.63</v>
      </c>
      <c r="R4227" s="208">
        <v>2.5459999999999998</v>
      </c>
      <c r="S4227" s="208">
        <v>6.7720000000000002</v>
      </c>
      <c r="T4227" s="208">
        <v>3.1680000000000001</v>
      </c>
      <c r="U4227" s="208">
        <v>2.71</v>
      </c>
      <c r="V4227" s="208">
        <v>1.3069999999999999</v>
      </c>
      <c r="W4227" s="24"/>
      <c r="X4227" s="208">
        <v>0.623</v>
      </c>
      <c r="Y4227" s="24"/>
      <c r="Z4227" s="24"/>
      <c r="AA4227" s="208">
        <v>0.98399999999999999</v>
      </c>
      <c r="AB4227" s="208">
        <v>1.681</v>
      </c>
      <c r="AC4227" s="208">
        <v>3.661</v>
      </c>
      <c r="AD4227" s="208">
        <v>3.262</v>
      </c>
      <c r="AE4227" s="208">
        <v>4.0279999999999996</v>
      </c>
      <c r="AF4227" s="208">
        <v>4.1929999999999996</v>
      </c>
      <c r="AG4227" s="208">
        <v>2.004</v>
      </c>
      <c r="AH4227" s="208">
        <v>1.373</v>
      </c>
      <c r="AI4227" s="208">
        <v>0.92300000000000004</v>
      </c>
      <c r="AJ4227" s="24"/>
      <c r="AK4227" s="24"/>
      <c r="AL4227" s="24"/>
      <c r="AM4227" s="24"/>
      <c r="AN4227" s="208">
        <v>2.2810000000000001</v>
      </c>
      <c r="AO4227" s="208">
        <v>3.5390000000000001</v>
      </c>
      <c r="AP4227" s="208">
        <v>3</v>
      </c>
      <c r="AQ4227" s="208">
        <v>3.7589999999999999</v>
      </c>
      <c r="AR4227" s="208">
        <v>3.6</v>
      </c>
      <c r="AS4227" s="208">
        <v>2.2000000000000002</v>
      </c>
      <c r="AT4227" s="208">
        <v>1.6679999999999999</v>
      </c>
      <c r="AU4227" s="208">
        <v>0.95099999999999996</v>
      </c>
      <c r="AV4227" s="24"/>
      <c r="AW4227" s="24"/>
      <c r="AX4227" s="24"/>
      <c r="AY4227" s="24"/>
      <c r="AZ4227" s="24"/>
      <c r="BA4227" s="24"/>
      <c r="BB4227" s="21">
        <f t="shared" si="468"/>
        <v>6.7720000000000002</v>
      </c>
      <c r="BC4227" s="21"/>
      <c r="BD4227" s="22">
        <f t="shared" si="469"/>
        <v>9.1021505376344098</v>
      </c>
      <c r="BE4227" s="21"/>
      <c r="BG4227" s="10"/>
      <c r="BH4227" s="21">
        <f t="shared" si="470"/>
        <v>0</v>
      </c>
      <c r="BI4227" s="22">
        <f t="shared" si="470"/>
        <v>6.772000000000002E-3</v>
      </c>
      <c r="BJ4227" s="21"/>
      <c r="BK4227" s="21">
        <v>0</v>
      </c>
      <c r="BL4227" s="22">
        <v>2.0316000000000008E-2</v>
      </c>
      <c r="BM4227" s="21"/>
      <c r="BN4227" s="21">
        <f t="shared" si="467"/>
        <v>0</v>
      </c>
      <c r="BO4227" s="22">
        <f t="shared" si="467"/>
        <v>8.1264000000000031E-2</v>
      </c>
      <c r="BP4227" s="21">
        <f t="shared" si="467"/>
        <v>0</v>
      </c>
    </row>
    <row r="4228" spans="1:68" ht="11.1" hidden="1" customHeight="1" outlineLevel="1" collapsed="1" x14ac:dyDescent="0.2">
      <c r="A4228" s="10"/>
      <c r="B4228" s="18"/>
      <c r="C4228" s="18"/>
      <c r="D4228" s="18"/>
      <c r="E4228" s="19" t="s">
        <v>3667</v>
      </c>
      <c r="F4228" s="209">
        <v>2.649</v>
      </c>
      <c r="G4228" s="209">
        <v>2.464</v>
      </c>
      <c r="H4228" s="209">
        <v>1.641</v>
      </c>
      <c r="I4228" s="240">
        <v>1.5009999999999999</v>
      </c>
      <c r="J4228" s="240"/>
      <c r="K4228" s="209">
        <v>0.64300000000000002</v>
      </c>
      <c r="L4228" s="20"/>
      <c r="M4228" s="20"/>
      <c r="N4228" s="20"/>
      <c r="O4228" s="20"/>
      <c r="P4228" s="209">
        <v>1.4750000000000001</v>
      </c>
      <c r="Q4228" s="209">
        <v>1.988</v>
      </c>
      <c r="R4228" s="209">
        <v>2.1589999999999998</v>
      </c>
      <c r="S4228" s="209">
        <v>3.03</v>
      </c>
      <c r="T4228" s="209">
        <v>3.2949999999999999</v>
      </c>
      <c r="U4228" s="209">
        <v>1.881</v>
      </c>
      <c r="V4228" s="209">
        <v>1.0009999999999999</v>
      </c>
      <c r="W4228" s="209">
        <v>0.505</v>
      </c>
      <c r="X4228" s="20"/>
      <c r="Y4228" s="20"/>
      <c r="Z4228" s="20"/>
      <c r="AA4228" s="20"/>
      <c r="AB4228" s="209">
        <v>1.3480000000000001</v>
      </c>
      <c r="AC4228" s="209">
        <v>2.653</v>
      </c>
      <c r="AD4228" s="209">
        <v>2.9529999999999998</v>
      </c>
      <c r="AE4228" s="209">
        <v>3.96</v>
      </c>
      <c r="AF4228" s="209">
        <v>3.0510000000000002</v>
      </c>
      <c r="AG4228" s="209">
        <v>2.3199999999999998</v>
      </c>
      <c r="AH4228" s="209">
        <v>1.0840000000000001</v>
      </c>
      <c r="AI4228" s="209">
        <v>0.69499999999999995</v>
      </c>
      <c r="AJ4228" s="20"/>
      <c r="AK4228" s="20"/>
      <c r="AL4228" s="20"/>
      <c r="AM4228" s="20"/>
      <c r="AN4228" s="209">
        <v>1.6479999999999999</v>
      </c>
      <c r="AO4228" s="209">
        <v>2.226</v>
      </c>
      <c r="AP4228" s="209">
        <v>3.44</v>
      </c>
      <c r="AQ4228" s="209">
        <v>4.0940000000000003</v>
      </c>
      <c r="AR4228" s="209">
        <v>3.528</v>
      </c>
      <c r="AS4228" s="209">
        <v>2.8980000000000001</v>
      </c>
      <c r="AT4228" s="209">
        <v>1.6359999999999999</v>
      </c>
      <c r="AU4228" s="209">
        <v>0.67</v>
      </c>
      <c r="AV4228" s="20"/>
      <c r="AW4228" s="20"/>
      <c r="AX4228" s="20"/>
      <c r="AY4228" s="209">
        <v>0.56899999999999995</v>
      </c>
      <c r="AZ4228" s="209">
        <v>1.008</v>
      </c>
      <c r="BA4228" s="209">
        <v>2.0499999999999998</v>
      </c>
      <c r="BB4228" s="21">
        <f t="shared" si="468"/>
        <v>4.0940000000000003</v>
      </c>
      <c r="BC4228" s="21">
        <f>BF4228</f>
        <v>11.44</v>
      </c>
      <c r="BD4228" s="22">
        <f t="shared" si="469"/>
        <v>5.502688172043011</v>
      </c>
      <c r="BE4228" s="21">
        <f>BC4228-BD4228</f>
        <v>5.9373118279569885</v>
      </c>
      <c r="BF4228" s="2">
        <v>11.44</v>
      </c>
      <c r="BG4228" s="10">
        <v>6</v>
      </c>
      <c r="BH4228" s="21">
        <f t="shared" si="470"/>
        <v>8.5113600000000008E-3</v>
      </c>
      <c r="BI4228" s="22">
        <f t="shared" si="470"/>
        <v>4.0940000000000004E-3</v>
      </c>
      <c r="BJ4228" s="21">
        <f>BH4228-BI4228</f>
        <v>4.4173600000000004E-3</v>
      </c>
      <c r="BK4228" s="21">
        <v>2.5534080000000001E-2</v>
      </c>
      <c r="BL4228" s="22">
        <v>1.2282000000000001E-2</v>
      </c>
      <c r="BM4228" s="21">
        <v>1.3252079999999999E-2</v>
      </c>
      <c r="BN4228" s="21">
        <f t="shared" si="467"/>
        <v>0.10213632</v>
      </c>
      <c r="BO4228" s="22">
        <f t="shared" si="467"/>
        <v>4.9128000000000005E-2</v>
      </c>
      <c r="BP4228" s="21">
        <f t="shared" si="467"/>
        <v>5.3008319999999998E-2</v>
      </c>
    </row>
    <row r="4229" spans="1:68" ht="11.1" hidden="1" customHeight="1" outlineLevel="2" x14ac:dyDescent="0.2">
      <c r="A4229" s="10"/>
      <c r="B4229" s="18"/>
      <c r="C4229" s="18"/>
      <c r="D4229" s="18"/>
      <c r="E4229" s="23" t="s">
        <v>3668</v>
      </c>
      <c r="F4229" s="208">
        <v>2.649</v>
      </c>
      <c r="G4229" s="208">
        <v>2.464</v>
      </c>
      <c r="H4229" s="208">
        <v>1.641</v>
      </c>
      <c r="I4229" s="239">
        <v>1.5009999999999999</v>
      </c>
      <c r="J4229" s="239"/>
      <c r="K4229" s="208">
        <v>0.64300000000000002</v>
      </c>
      <c r="L4229" s="24"/>
      <c r="M4229" s="24"/>
      <c r="N4229" s="24"/>
      <c r="O4229" s="24"/>
      <c r="P4229" s="208">
        <v>1.4750000000000001</v>
      </c>
      <c r="Q4229" s="208">
        <v>1.988</v>
      </c>
      <c r="R4229" s="208">
        <v>2.1589999999999998</v>
      </c>
      <c r="S4229" s="208">
        <v>3.03</v>
      </c>
      <c r="T4229" s="208">
        <v>3.2949999999999999</v>
      </c>
      <c r="U4229" s="208">
        <v>1.881</v>
      </c>
      <c r="V4229" s="208">
        <v>1.0009999999999999</v>
      </c>
      <c r="W4229" s="208">
        <v>0.505</v>
      </c>
      <c r="X4229" s="24"/>
      <c r="Y4229" s="24"/>
      <c r="Z4229" s="24"/>
      <c r="AA4229" s="24"/>
      <c r="AB4229" s="208">
        <v>1.3480000000000001</v>
      </c>
      <c r="AC4229" s="208">
        <v>2.653</v>
      </c>
      <c r="AD4229" s="208">
        <v>2.9529999999999998</v>
      </c>
      <c r="AE4229" s="208">
        <v>3.96</v>
      </c>
      <c r="AF4229" s="208">
        <v>3.0510000000000002</v>
      </c>
      <c r="AG4229" s="208">
        <v>2.3199999999999998</v>
      </c>
      <c r="AH4229" s="208">
        <v>1.0840000000000001</v>
      </c>
      <c r="AI4229" s="208">
        <v>0.69499999999999995</v>
      </c>
      <c r="AJ4229" s="24"/>
      <c r="AK4229" s="24"/>
      <c r="AL4229" s="24"/>
      <c r="AM4229" s="24"/>
      <c r="AN4229" s="208">
        <v>1.6479999999999999</v>
      </c>
      <c r="AO4229" s="208">
        <v>2.226</v>
      </c>
      <c r="AP4229" s="208">
        <v>3.44</v>
      </c>
      <c r="AQ4229" s="208">
        <v>4.0940000000000003</v>
      </c>
      <c r="AR4229" s="208">
        <v>3.528</v>
      </c>
      <c r="AS4229" s="208">
        <v>2.8980000000000001</v>
      </c>
      <c r="AT4229" s="208">
        <v>1.6359999999999999</v>
      </c>
      <c r="AU4229" s="208">
        <v>0.67</v>
      </c>
      <c r="AV4229" s="24"/>
      <c r="AW4229" s="24"/>
      <c r="AX4229" s="24"/>
      <c r="AY4229" s="208">
        <v>0.56899999999999995</v>
      </c>
      <c r="AZ4229" s="208">
        <v>1.008</v>
      </c>
      <c r="BA4229" s="208">
        <v>2.0499999999999998</v>
      </c>
      <c r="BB4229" s="21">
        <f t="shared" si="468"/>
        <v>4.0940000000000003</v>
      </c>
      <c r="BC4229" s="21"/>
      <c r="BD4229" s="22">
        <f t="shared" si="469"/>
        <v>5.502688172043011</v>
      </c>
      <c r="BE4229" s="21"/>
      <c r="BG4229" s="10"/>
      <c r="BH4229" s="21">
        <f t="shared" si="470"/>
        <v>0</v>
      </c>
      <c r="BI4229" s="22">
        <f t="shared" si="470"/>
        <v>4.0940000000000004E-3</v>
      </c>
      <c r="BJ4229" s="21"/>
      <c r="BK4229" s="21">
        <v>0</v>
      </c>
      <c r="BL4229" s="22">
        <v>1.2282000000000001E-2</v>
      </c>
      <c r="BM4229" s="21"/>
      <c r="BN4229" s="21">
        <f t="shared" si="467"/>
        <v>0</v>
      </c>
      <c r="BO4229" s="22">
        <f t="shared" si="467"/>
        <v>4.9128000000000005E-2</v>
      </c>
      <c r="BP4229" s="21">
        <f t="shared" si="467"/>
        <v>0</v>
      </c>
    </row>
    <row r="4230" spans="1:68" ht="11.1" hidden="1" customHeight="1" outlineLevel="1" collapsed="1" x14ac:dyDescent="0.2">
      <c r="A4230" s="10"/>
      <c r="B4230" s="18"/>
      <c r="C4230" s="18"/>
      <c r="D4230" s="18"/>
      <c r="E4230" s="19" t="s">
        <v>3669</v>
      </c>
      <c r="F4230" s="209">
        <v>4.3449999999999998</v>
      </c>
      <c r="G4230" s="209">
        <v>3.1589999999999998</v>
      </c>
      <c r="H4230" s="209">
        <v>2.0819999999999999</v>
      </c>
      <c r="I4230" s="240">
        <v>1.643</v>
      </c>
      <c r="J4230" s="240"/>
      <c r="K4230" s="209">
        <v>0.49299999999999999</v>
      </c>
      <c r="L4230" s="20"/>
      <c r="M4230" s="20"/>
      <c r="N4230" s="20"/>
      <c r="O4230" s="209">
        <v>0.34100000000000003</v>
      </c>
      <c r="P4230" s="209">
        <v>1.494</v>
      </c>
      <c r="Q4230" s="20"/>
      <c r="R4230" s="209">
        <v>6.4710000000000001</v>
      </c>
      <c r="S4230" s="209">
        <v>4.5830000000000002</v>
      </c>
      <c r="T4230" s="209">
        <v>4.5839999999999996</v>
      </c>
      <c r="U4230" s="209">
        <v>4</v>
      </c>
      <c r="V4230" s="209">
        <v>4.181</v>
      </c>
      <c r="W4230" s="20"/>
      <c r="X4230" s="20"/>
      <c r="Y4230" s="20"/>
      <c r="Z4230" s="20"/>
      <c r="AA4230" s="20"/>
      <c r="AB4230" s="209">
        <v>2.61</v>
      </c>
      <c r="AC4230" s="20"/>
      <c r="AD4230" s="209">
        <v>4.5949999999999998</v>
      </c>
      <c r="AE4230" s="209">
        <v>10.776</v>
      </c>
      <c r="AF4230" s="20"/>
      <c r="AG4230" s="209">
        <v>1.921</v>
      </c>
      <c r="AH4230" s="209">
        <v>1.4550000000000001</v>
      </c>
      <c r="AI4230" s="209">
        <v>0.72099999999999997</v>
      </c>
      <c r="AJ4230" s="20"/>
      <c r="AK4230" s="20"/>
      <c r="AL4230" s="20"/>
      <c r="AM4230" s="209">
        <v>0.57499999999999996</v>
      </c>
      <c r="AN4230" s="20"/>
      <c r="AO4230" s="209">
        <v>2.2909999999999999</v>
      </c>
      <c r="AP4230" s="209">
        <v>3.4020000000000001</v>
      </c>
      <c r="AQ4230" s="209">
        <v>3.7</v>
      </c>
      <c r="AR4230" s="209">
        <v>3.7189999999999999</v>
      </c>
      <c r="AS4230" s="209">
        <v>2.0979999999999999</v>
      </c>
      <c r="AT4230" s="209">
        <v>1.7869999999999999</v>
      </c>
      <c r="AU4230" s="209">
        <v>0.48</v>
      </c>
      <c r="AV4230" s="20"/>
      <c r="AW4230" s="20"/>
      <c r="AX4230" s="20"/>
      <c r="AY4230" s="209">
        <v>0.39900000000000002</v>
      </c>
      <c r="AZ4230" s="209">
        <v>0.91500000000000004</v>
      </c>
      <c r="BA4230" s="209">
        <v>1.99</v>
      </c>
      <c r="BB4230" s="21">
        <f t="shared" si="468"/>
        <v>10.776</v>
      </c>
      <c r="BC4230" s="21">
        <f>BD4230</f>
        <v>14.483870967741936</v>
      </c>
      <c r="BD4230" s="22">
        <f t="shared" si="469"/>
        <v>14.483870967741936</v>
      </c>
      <c r="BE4230" s="21">
        <f>BC4230-BD4230</f>
        <v>0</v>
      </c>
      <c r="BF4230" s="2">
        <v>9.89</v>
      </c>
      <c r="BG4230" s="10">
        <v>6</v>
      </c>
      <c r="BH4230" s="21">
        <f t="shared" si="470"/>
        <v>1.0776000000000001E-2</v>
      </c>
      <c r="BI4230" s="22">
        <f t="shared" si="470"/>
        <v>1.0776000000000001E-2</v>
      </c>
      <c r="BJ4230" s="21">
        <f>BH4230-BI4230</f>
        <v>0</v>
      </c>
      <c r="BK4230" s="21">
        <v>3.2328000000000003E-2</v>
      </c>
      <c r="BL4230" s="22">
        <v>3.2328000000000003E-2</v>
      </c>
      <c r="BM4230" s="21">
        <v>0</v>
      </c>
      <c r="BN4230" s="21">
        <f t="shared" si="467"/>
        <v>0.12931200000000001</v>
      </c>
      <c r="BO4230" s="22">
        <f t="shared" si="467"/>
        <v>0.12931200000000001</v>
      </c>
      <c r="BP4230" s="21">
        <f t="shared" si="467"/>
        <v>0</v>
      </c>
    </row>
    <row r="4231" spans="1:68" ht="11.1" hidden="1" customHeight="1" outlineLevel="2" x14ac:dyDescent="0.2">
      <c r="A4231" s="10"/>
      <c r="B4231" s="18"/>
      <c r="C4231" s="18"/>
      <c r="D4231" s="18"/>
      <c r="E4231" s="23" t="s">
        <v>3670</v>
      </c>
      <c r="F4231" s="208">
        <v>4.3449999999999998</v>
      </c>
      <c r="G4231" s="208">
        <v>3.1589999999999998</v>
      </c>
      <c r="H4231" s="208">
        <v>2.0819999999999999</v>
      </c>
      <c r="I4231" s="239">
        <v>1.643</v>
      </c>
      <c r="J4231" s="239"/>
      <c r="K4231" s="208">
        <v>0.49299999999999999</v>
      </c>
      <c r="L4231" s="24"/>
      <c r="M4231" s="24"/>
      <c r="N4231" s="24"/>
      <c r="O4231" s="208">
        <v>0.34100000000000003</v>
      </c>
      <c r="P4231" s="208">
        <v>1.494</v>
      </c>
      <c r="Q4231" s="24"/>
      <c r="R4231" s="208">
        <v>6.4710000000000001</v>
      </c>
      <c r="S4231" s="208">
        <v>4.5830000000000002</v>
      </c>
      <c r="T4231" s="208">
        <v>4.5839999999999996</v>
      </c>
      <c r="U4231" s="208">
        <v>4</v>
      </c>
      <c r="V4231" s="208">
        <v>4.181</v>
      </c>
      <c r="W4231" s="24"/>
      <c r="X4231" s="24"/>
      <c r="Y4231" s="24"/>
      <c r="Z4231" s="24"/>
      <c r="AA4231" s="24"/>
      <c r="AB4231" s="208">
        <v>2.61</v>
      </c>
      <c r="AC4231" s="24"/>
      <c r="AD4231" s="208">
        <v>4.5949999999999998</v>
      </c>
      <c r="AE4231" s="208">
        <v>10.776</v>
      </c>
      <c r="AF4231" s="24"/>
      <c r="AG4231" s="208">
        <v>1.921</v>
      </c>
      <c r="AH4231" s="208">
        <v>1.4550000000000001</v>
      </c>
      <c r="AI4231" s="208">
        <v>0.72099999999999997</v>
      </c>
      <c r="AJ4231" s="24"/>
      <c r="AK4231" s="24"/>
      <c r="AL4231" s="24"/>
      <c r="AM4231" s="208">
        <v>0.57499999999999996</v>
      </c>
      <c r="AN4231" s="24"/>
      <c r="AO4231" s="208">
        <v>2.2909999999999999</v>
      </c>
      <c r="AP4231" s="208">
        <v>3.4020000000000001</v>
      </c>
      <c r="AQ4231" s="208">
        <v>3.7</v>
      </c>
      <c r="AR4231" s="208">
        <v>3.7189999999999999</v>
      </c>
      <c r="AS4231" s="208">
        <v>2.0979999999999999</v>
      </c>
      <c r="AT4231" s="208">
        <v>1.7869999999999999</v>
      </c>
      <c r="AU4231" s="208">
        <v>0.48</v>
      </c>
      <c r="AV4231" s="24"/>
      <c r="AW4231" s="24"/>
      <c r="AX4231" s="24"/>
      <c r="AY4231" s="208">
        <v>0.39900000000000002</v>
      </c>
      <c r="AZ4231" s="208">
        <v>0.91500000000000004</v>
      </c>
      <c r="BA4231" s="208">
        <v>1.99</v>
      </c>
      <c r="BB4231" s="21">
        <f t="shared" si="468"/>
        <v>10.776</v>
      </c>
      <c r="BC4231" s="21"/>
      <c r="BD4231" s="22">
        <f t="shared" si="469"/>
        <v>14.483870967741936</v>
      </c>
      <c r="BE4231" s="21"/>
      <c r="BG4231" s="10"/>
      <c r="BH4231" s="21">
        <f t="shared" si="470"/>
        <v>0</v>
      </c>
      <c r="BI4231" s="22">
        <f t="shared" si="470"/>
        <v>1.0776000000000001E-2</v>
      </c>
      <c r="BJ4231" s="21"/>
      <c r="BK4231" s="21">
        <v>0</v>
      </c>
      <c r="BL4231" s="22">
        <v>3.2328000000000003E-2</v>
      </c>
      <c r="BM4231" s="21"/>
      <c r="BN4231" s="21">
        <f t="shared" si="467"/>
        <v>0</v>
      </c>
      <c r="BO4231" s="22">
        <f t="shared" si="467"/>
        <v>0.12931200000000001</v>
      </c>
      <c r="BP4231" s="21">
        <f t="shared" si="467"/>
        <v>0</v>
      </c>
    </row>
    <row r="4232" spans="1:68" ht="11.1" hidden="1" customHeight="1" outlineLevel="1" collapsed="1" x14ac:dyDescent="0.2">
      <c r="A4232" s="10"/>
      <c r="B4232" s="18"/>
      <c r="C4232" s="18"/>
      <c r="D4232" s="18"/>
      <c r="E4232" s="19" t="s">
        <v>3671</v>
      </c>
      <c r="F4232" s="209">
        <v>6.5830000000000002</v>
      </c>
      <c r="G4232" s="209">
        <v>7</v>
      </c>
      <c r="H4232" s="209">
        <v>12.481</v>
      </c>
      <c r="I4232" s="240">
        <v>5.7240000000000002</v>
      </c>
      <c r="J4232" s="240"/>
      <c r="K4232" s="209">
        <v>1.171</v>
      </c>
      <c r="L4232" s="20"/>
      <c r="M4232" s="20"/>
      <c r="N4232" s="209">
        <v>2.1970000000000001</v>
      </c>
      <c r="O4232" s="209">
        <v>0.97699999999999998</v>
      </c>
      <c r="P4232" s="209">
        <v>3.43</v>
      </c>
      <c r="Q4232" s="209">
        <v>4.149</v>
      </c>
      <c r="R4232" s="209">
        <v>5.6989999999999998</v>
      </c>
      <c r="S4232" s="209">
        <v>6.4409999999999998</v>
      </c>
      <c r="T4232" s="209">
        <v>5.9139999999999997</v>
      </c>
      <c r="U4232" s="209">
        <v>3.5139999999999998</v>
      </c>
      <c r="V4232" s="209">
        <v>2</v>
      </c>
      <c r="W4232" s="20"/>
      <c r="X4232" s="209">
        <v>1.569</v>
      </c>
      <c r="Y4232" s="20"/>
      <c r="Z4232" s="209">
        <v>1.2709999999999999</v>
      </c>
      <c r="AA4232" s="209">
        <v>2.0510000000000002</v>
      </c>
      <c r="AB4232" s="209">
        <v>4.5170000000000003</v>
      </c>
      <c r="AC4232" s="209">
        <v>3.9889999999999999</v>
      </c>
      <c r="AD4232" s="209">
        <v>6.7009999999999996</v>
      </c>
      <c r="AE4232" s="209">
        <v>6.7629999999999999</v>
      </c>
      <c r="AF4232" s="209">
        <v>5.4720000000000004</v>
      </c>
      <c r="AG4232" s="209">
        <v>3.9249999999999998</v>
      </c>
      <c r="AH4232" s="209">
        <v>3.2280000000000002</v>
      </c>
      <c r="AI4232" s="209">
        <v>2.048</v>
      </c>
      <c r="AJ4232" s="209">
        <v>0.91700000000000004</v>
      </c>
      <c r="AK4232" s="20"/>
      <c r="AL4232" s="209">
        <v>1.669</v>
      </c>
      <c r="AM4232" s="209">
        <v>2.8490000000000002</v>
      </c>
      <c r="AN4232" s="209">
        <v>2.2360000000000002</v>
      </c>
      <c r="AO4232" s="209">
        <v>7.2770000000000001</v>
      </c>
      <c r="AP4232" s="209">
        <v>5.7030000000000003</v>
      </c>
      <c r="AQ4232" s="209">
        <v>8.5389999999999997</v>
      </c>
      <c r="AR4232" s="209">
        <v>6.9649999999999999</v>
      </c>
      <c r="AS4232" s="209">
        <v>3.58</v>
      </c>
      <c r="AT4232" s="209">
        <v>3.6150000000000002</v>
      </c>
      <c r="AU4232" s="209">
        <v>1.2729999999999999</v>
      </c>
      <c r="AV4232" s="209">
        <v>0.76700000000000002</v>
      </c>
      <c r="AW4232" s="20"/>
      <c r="AX4232" s="20"/>
      <c r="AY4232" s="20"/>
      <c r="AZ4232" s="209">
        <v>7.7229999999999999</v>
      </c>
      <c r="BA4232" s="209">
        <v>6.0279999999999996</v>
      </c>
      <c r="BB4232" s="21">
        <f t="shared" si="468"/>
        <v>12.481</v>
      </c>
      <c r="BC4232" s="21">
        <f>BD4232</f>
        <v>16.775537634408604</v>
      </c>
      <c r="BD4232" s="22">
        <f t="shared" si="469"/>
        <v>16.775537634408604</v>
      </c>
      <c r="BE4232" s="21">
        <f>BC4232-BD4232</f>
        <v>0</v>
      </c>
      <c r="BF4232" s="2">
        <v>9.3000000000000007</v>
      </c>
      <c r="BG4232" s="10">
        <v>6</v>
      </c>
      <c r="BH4232" s="21">
        <f t="shared" si="470"/>
        <v>1.2481000000000001E-2</v>
      </c>
      <c r="BI4232" s="22">
        <f t="shared" si="470"/>
        <v>1.2481000000000001E-2</v>
      </c>
      <c r="BJ4232" s="21">
        <f>BH4232-BI4232</f>
        <v>0</v>
      </c>
      <c r="BK4232" s="21">
        <v>3.7443000000000004E-2</v>
      </c>
      <c r="BL4232" s="22">
        <v>3.7443000000000004E-2</v>
      </c>
      <c r="BM4232" s="21">
        <v>0</v>
      </c>
      <c r="BN4232" s="21">
        <f t="shared" si="467"/>
        <v>0.14977200000000002</v>
      </c>
      <c r="BO4232" s="22">
        <f t="shared" si="467"/>
        <v>0.14977200000000002</v>
      </c>
      <c r="BP4232" s="21">
        <f t="shared" si="467"/>
        <v>0</v>
      </c>
    </row>
    <row r="4233" spans="1:68" ht="11.1" hidden="1" customHeight="1" outlineLevel="2" x14ac:dyDescent="0.2">
      <c r="A4233" s="10"/>
      <c r="B4233" s="18"/>
      <c r="C4233" s="18"/>
      <c r="D4233" s="18"/>
      <c r="E4233" s="23" t="s">
        <v>3672</v>
      </c>
      <c r="F4233" s="208">
        <v>6.5830000000000002</v>
      </c>
      <c r="G4233" s="208">
        <v>7</v>
      </c>
      <c r="H4233" s="208">
        <v>12.481</v>
      </c>
      <c r="I4233" s="239">
        <v>5.7240000000000002</v>
      </c>
      <c r="J4233" s="239"/>
      <c r="K4233" s="208">
        <v>1.171</v>
      </c>
      <c r="L4233" s="24"/>
      <c r="M4233" s="24"/>
      <c r="N4233" s="208">
        <v>2.1970000000000001</v>
      </c>
      <c r="O4233" s="208">
        <v>0.97699999999999998</v>
      </c>
      <c r="P4233" s="208">
        <v>3.43</v>
      </c>
      <c r="Q4233" s="208">
        <v>4.149</v>
      </c>
      <c r="R4233" s="208">
        <v>5.6989999999999998</v>
      </c>
      <c r="S4233" s="208">
        <v>6.4409999999999998</v>
      </c>
      <c r="T4233" s="208">
        <v>5.9139999999999997</v>
      </c>
      <c r="U4233" s="208">
        <v>3.5139999999999998</v>
      </c>
      <c r="V4233" s="208">
        <v>2</v>
      </c>
      <c r="W4233" s="24"/>
      <c r="X4233" s="208">
        <v>1.569</v>
      </c>
      <c r="Y4233" s="24"/>
      <c r="Z4233" s="208">
        <v>1.2709999999999999</v>
      </c>
      <c r="AA4233" s="208">
        <v>2.0510000000000002</v>
      </c>
      <c r="AB4233" s="208">
        <v>4.5170000000000003</v>
      </c>
      <c r="AC4233" s="208">
        <v>3.9889999999999999</v>
      </c>
      <c r="AD4233" s="208">
        <v>6.7009999999999996</v>
      </c>
      <c r="AE4233" s="208">
        <v>6.7629999999999999</v>
      </c>
      <c r="AF4233" s="208">
        <v>5.4720000000000004</v>
      </c>
      <c r="AG4233" s="208">
        <v>3.9249999999999998</v>
      </c>
      <c r="AH4233" s="208">
        <v>3.2280000000000002</v>
      </c>
      <c r="AI4233" s="208">
        <v>2.048</v>
      </c>
      <c r="AJ4233" s="208">
        <v>0.91700000000000004</v>
      </c>
      <c r="AK4233" s="24"/>
      <c r="AL4233" s="208">
        <v>1.669</v>
      </c>
      <c r="AM4233" s="208">
        <v>2.8490000000000002</v>
      </c>
      <c r="AN4233" s="208">
        <v>2.2360000000000002</v>
      </c>
      <c r="AO4233" s="208">
        <v>7.2770000000000001</v>
      </c>
      <c r="AP4233" s="208">
        <v>5.7030000000000003</v>
      </c>
      <c r="AQ4233" s="208">
        <v>8.5389999999999997</v>
      </c>
      <c r="AR4233" s="208">
        <v>6.9649999999999999</v>
      </c>
      <c r="AS4233" s="208">
        <v>3.58</v>
      </c>
      <c r="AT4233" s="208">
        <v>3.6150000000000002</v>
      </c>
      <c r="AU4233" s="208">
        <v>1.2729999999999999</v>
      </c>
      <c r="AV4233" s="208">
        <v>0.76700000000000002</v>
      </c>
      <c r="AW4233" s="24"/>
      <c r="AX4233" s="24"/>
      <c r="AY4233" s="24"/>
      <c r="AZ4233" s="208">
        <v>7.7229999999999999</v>
      </c>
      <c r="BA4233" s="208">
        <v>6.0279999999999996</v>
      </c>
      <c r="BB4233" s="21">
        <f t="shared" si="468"/>
        <v>12.481</v>
      </c>
      <c r="BC4233" s="21"/>
      <c r="BD4233" s="22">
        <f t="shared" si="469"/>
        <v>16.775537634408604</v>
      </c>
      <c r="BE4233" s="21"/>
      <c r="BG4233" s="10"/>
      <c r="BH4233" s="21">
        <f t="shared" si="470"/>
        <v>0</v>
      </c>
      <c r="BI4233" s="22">
        <f t="shared" si="470"/>
        <v>1.2481000000000001E-2</v>
      </c>
      <c r="BJ4233" s="21"/>
      <c r="BK4233" s="21">
        <v>0</v>
      </c>
      <c r="BL4233" s="22">
        <v>3.7443000000000004E-2</v>
      </c>
      <c r="BM4233" s="21"/>
      <c r="BN4233" s="21">
        <f t="shared" si="467"/>
        <v>0</v>
      </c>
      <c r="BO4233" s="22">
        <f t="shared" si="467"/>
        <v>0.14977200000000002</v>
      </c>
      <c r="BP4233" s="21">
        <f t="shared" si="467"/>
        <v>0</v>
      </c>
    </row>
    <row r="4234" spans="1:68" ht="11.1" hidden="1" customHeight="1" outlineLevel="1" collapsed="1" x14ac:dyDescent="0.2">
      <c r="A4234" s="10"/>
      <c r="B4234" s="18"/>
      <c r="C4234" s="18"/>
      <c r="D4234" s="18"/>
      <c r="E4234" s="19" t="s">
        <v>3673</v>
      </c>
      <c r="F4234" s="20"/>
      <c r="G4234" s="20"/>
      <c r="H4234" s="20"/>
      <c r="I4234" s="20"/>
      <c r="J4234" s="20"/>
      <c r="K4234" s="20"/>
      <c r="L4234" s="20"/>
      <c r="M4234" s="20"/>
      <c r="N4234" s="20"/>
      <c r="O4234" s="20"/>
      <c r="P4234" s="20"/>
      <c r="Q4234" s="20"/>
      <c r="R4234" s="20"/>
      <c r="S4234" s="20"/>
      <c r="T4234" s="20"/>
      <c r="U4234" s="20"/>
      <c r="V4234" s="209">
        <v>2.4460000000000002</v>
      </c>
      <c r="W4234" s="209">
        <v>1.25</v>
      </c>
      <c r="X4234" s="20"/>
      <c r="Y4234" s="20"/>
      <c r="Z4234" s="20"/>
      <c r="AA4234" s="209">
        <v>1.113</v>
      </c>
      <c r="AB4234" s="209">
        <v>4.125</v>
      </c>
      <c r="AC4234" s="209">
        <v>3.8730000000000002</v>
      </c>
      <c r="AD4234" s="209">
        <v>8.3979999999999997</v>
      </c>
      <c r="AE4234" s="209">
        <v>9.25</v>
      </c>
      <c r="AF4234" s="209">
        <v>5.8310000000000004</v>
      </c>
      <c r="AG4234" s="209">
        <v>3.77</v>
      </c>
      <c r="AH4234" s="209">
        <v>2.343</v>
      </c>
      <c r="AI4234" s="209">
        <v>1.206</v>
      </c>
      <c r="AJ4234" s="20"/>
      <c r="AK4234" s="20"/>
      <c r="AL4234" s="209">
        <v>0.48399999999999999</v>
      </c>
      <c r="AM4234" s="209">
        <v>0.49399999999999999</v>
      </c>
      <c r="AN4234" s="209">
        <v>4.133</v>
      </c>
      <c r="AO4234" s="209">
        <v>7.5039999999999996</v>
      </c>
      <c r="AP4234" s="209">
        <v>7.1020000000000003</v>
      </c>
      <c r="AQ4234" s="209">
        <v>9.3330000000000002</v>
      </c>
      <c r="AR4234" s="209">
        <v>7.1050000000000004</v>
      </c>
      <c r="AS4234" s="209">
        <v>5.6959999999999997</v>
      </c>
      <c r="AT4234" s="209">
        <v>2.1280000000000001</v>
      </c>
      <c r="AU4234" s="209">
        <v>1.9279999999999999</v>
      </c>
      <c r="AV4234" s="209">
        <v>0.16600000000000001</v>
      </c>
      <c r="AW4234" s="20"/>
      <c r="AX4234" s="20"/>
      <c r="AY4234" s="209">
        <v>1.978</v>
      </c>
      <c r="AZ4234" s="209">
        <v>2.8079999999999998</v>
      </c>
      <c r="BA4234" s="209">
        <v>6.6779999999999999</v>
      </c>
      <c r="BB4234" s="21">
        <f t="shared" si="468"/>
        <v>9.3330000000000002</v>
      </c>
      <c r="BC4234" s="21">
        <f>BD4234</f>
        <v>12.544354838709678</v>
      </c>
      <c r="BD4234" s="22">
        <f t="shared" si="469"/>
        <v>12.544354838709678</v>
      </c>
      <c r="BE4234" s="21">
        <f>BC4234-BD4234</f>
        <v>0</v>
      </c>
      <c r="BF4234" s="2">
        <v>12.5</v>
      </c>
      <c r="BG4234" s="10">
        <v>6</v>
      </c>
      <c r="BH4234" s="21">
        <f t="shared" si="470"/>
        <v>9.3329999999999993E-3</v>
      </c>
      <c r="BI4234" s="22">
        <f t="shared" si="470"/>
        <v>9.3329999999999993E-3</v>
      </c>
      <c r="BJ4234" s="21">
        <f>BH4234-BI4234</f>
        <v>0</v>
      </c>
      <c r="BK4234" s="21">
        <v>2.7998999999999996E-2</v>
      </c>
      <c r="BL4234" s="22">
        <v>2.7998999999999996E-2</v>
      </c>
      <c r="BM4234" s="21">
        <v>0</v>
      </c>
      <c r="BN4234" s="21">
        <f t="shared" si="467"/>
        <v>0.11199599999999998</v>
      </c>
      <c r="BO4234" s="22">
        <f t="shared" si="467"/>
        <v>0.11199599999999998</v>
      </c>
      <c r="BP4234" s="21">
        <f t="shared" si="467"/>
        <v>0</v>
      </c>
    </row>
    <row r="4235" spans="1:68" ht="11.1" hidden="1" customHeight="1" outlineLevel="2" x14ac:dyDescent="0.2">
      <c r="A4235" s="10"/>
      <c r="B4235" s="18"/>
      <c r="C4235" s="18"/>
      <c r="D4235" s="18"/>
      <c r="E4235" s="23" t="s">
        <v>3674</v>
      </c>
      <c r="F4235" s="24"/>
      <c r="G4235" s="24"/>
      <c r="H4235" s="24"/>
      <c r="I4235" s="24"/>
      <c r="J4235" s="24"/>
      <c r="K4235" s="24"/>
      <c r="L4235" s="24"/>
      <c r="M4235" s="24"/>
      <c r="N4235" s="24"/>
      <c r="O4235" s="24"/>
      <c r="P4235" s="24"/>
      <c r="Q4235" s="24"/>
      <c r="R4235" s="24"/>
      <c r="S4235" s="24"/>
      <c r="T4235" s="24"/>
      <c r="U4235" s="24"/>
      <c r="V4235" s="208">
        <v>2.4460000000000002</v>
      </c>
      <c r="W4235" s="208">
        <v>1.25</v>
      </c>
      <c r="X4235" s="24"/>
      <c r="Y4235" s="24"/>
      <c r="Z4235" s="24"/>
      <c r="AA4235" s="208">
        <v>1.113</v>
      </c>
      <c r="AB4235" s="208">
        <v>4.125</v>
      </c>
      <c r="AC4235" s="208">
        <v>3.8730000000000002</v>
      </c>
      <c r="AD4235" s="208">
        <v>8.3979999999999997</v>
      </c>
      <c r="AE4235" s="208">
        <v>9.25</v>
      </c>
      <c r="AF4235" s="208">
        <v>5.8310000000000004</v>
      </c>
      <c r="AG4235" s="208">
        <v>3.77</v>
      </c>
      <c r="AH4235" s="208">
        <v>2.343</v>
      </c>
      <c r="AI4235" s="208">
        <v>1.206</v>
      </c>
      <c r="AJ4235" s="24"/>
      <c r="AK4235" s="24"/>
      <c r="AL4235" s="208">
        <v>0.48399999999999999</v>
      </c>
      <c r="AM4235" s="208">
        <v>0.49399999999999999</v>
      </c>
      <c r="AN4235" s="208">
        <v>4.133</v>
      </c>
      <c r="AO4235" s="208">
        <v>7.5039999999999996</v>
      </c>
      <c r="AP4235" s="208">
        <v>7.1020000000000003</v>
      </c>
      <c r="AQ4235" s="208">
        <v>9.3330000000000002</v>
      </c>
      <c r="AR4235" s="208">
        <v>7.1050000000000004</v>
      </c>
      <c r="AS4235" s="208">
        <v>5.6959999999999997</v>
      </c>
      <c r="AT4235" s="208">
        <v>2.1280000000000001</v>
      </c>
      <c r="AU4235" s="208">
        <v>1.9279999999999999</v>
      </c>
      <c r="AV4235" s="208">
        <v>0.16600000000000001</v>
      </c>
      <c r="AW4235" s="24"/>
      <c r="AX4235" s="24"/>
      <c r="AY4235" s="208">
        <v>1.978</v>
      </c>
      <c r="AZ4235" s="208">
        <v>2.8079999999999998</v>
      </c>
      <c r="BA4235" s="208">
        <v>6.6779999999999999</v>
      </c>
      <c r="BB4235" s="21">
        <f t="shared" si="468"/>
        <v>9.3330000000000002</v>
      </c>
      <c r="BC4235" s="21"/>
      <c r="BD4235" s="22">
        <f t="shared" si="469"/>
        <v>12.544354838709678</v>
      </c>
      <c r="BE4235" s="21"/>
      <c r="BG4235" s="10"/>
      <c r="BH4235" s="21">
        <f t="shared" si="470"/>
        <v>0</v>
      </c>
      <c r="BI4235" s="22">
        <f t="shared" si="470"/>
        <v>9.3329999999999993E-3</v>
      </c>
      <c r="BJ4235" s="21"/>
      <c r="BK4235" s="21">
        <v>0</v>
      </c>
      <c r="BL4235" s="22">
        <v>2.7998999999999996E-2</v>
      </c>
      <c r="BM4235" s="21"/>
      <c r="BN4235" s="21">
        <f t="shared" si="467"/>
        <v>0</v>
      </c>
      <c r="BO4235" s="22">
        <f t="shared" si="467"/>
        <v>0.11199599999999998</v>
      </c>
      <c r="BP4235" s="21">
        <f t="shared" si="467"/>
        <v>0</v>
      </c>
    </row>
    <row r="4236" spans="1:68" ht="11.1" hidden="1" customHeight="1" outlineLevel="1" collapsed="1" x14ac:dyDescent="0.2">
      <c r="A4236" s="10"/>
      <c r="B4236" s="18"/>
      <c r="C4236" s="18"/>
      <c r="D4236" s="18"/>
      <c r="E4236" s="19" t="s">
        <v>3675</v>
      </c>
      <c r="F4236" s="20"/>
      <c r="G4236" s="20"/>
      <c r="H4236" s="20"/>
      <c r="I4236" s="20"/>
      <c r="J4236" s="20"/>
      <c r="K4236" s="20"/>
      <c r="L4236" s="20"/>
      <c r="M4236" s="20"/>
      <c r="N4236" s="20"/>
      <c r="O4236" s="20"/>
      <c r="P4236" s="20"/>
      <c r="Q4236" s="20"/>
      <c r="R4236" s="20"/>
      <c r="S4236" s="20"/>
      <c r="T4236" s="20"/>
      <c r="U4236" s="20"/>
      <c r="V4236" s="20"/>
      <c r="W4236" s="20"/>
      <c r="X4236" s="20"/>
      <c r="Y4236" s="20"/>
      <c r="Z4236" s="20"/>
      <c r="AA4236" s="20"/>
      <c r="AB4236" s="20"/>
      <c r="AC4236" s="20"/>
      <c r="AD4236" s="20"/>
      <c r="AE4236" s="20"/>
      <c r="AF4236" s="20"/>
      <c r="AG4236" s="20"/>
      <c r="AH4236" s="20"/>
      <c r="AI4236" s="20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9">
        <v>0.73099999999999998</v>
      </c>
      <c r="BA4236" s="209">
        <v>2.145</v>
      </c>
      <c r="BB4236" s="21">
        <f t="shared" si="468"/>
        <v>2.145</v>
      </c>
      <c r="BC4236" s="21">
        <f>BD4236</f>
        <v>2.8830645161290325</v>
      </c>
      <c r="BD4236" s="22">
        <f t="shared" si="469"/>
        <v>2.8830645161290325</v>
      </c>
      <c r="BE4236" s="21">
        <f>BC4236-BD4236</f>
        <v>0</v>
      </c>
      <c r="BG4236" s="10">
        <v>6</v>
      </c>
      <c r="BH4236" s="21">
        <f t="shared" si="470"/>
        <v>2.1450000000000006E-3</v>
      </c>
      <c r="BI4236" s="22">
        <f t="shared" si="470"/>
        <v>2.1450000000000006E-3</v>
      </c>
      <c r="BJ4236" s="21">
        <f>BH4236-BI4236</f>
        <v>0</v>
      </c>
      <c r="BK4236" s="21">
        <v>6.4350000000000015E-3</v>
      </c>
      <c r="BL4236" s="22">
        <v>6.4350000000000015E-3</v>
      </c>
      <c r="BM4236" s="21">
        <v>0</v>
      </c>
      <c r="BN4236" s="21">
        <f t="shared" si="467"/>
        <v>2.5740000000000006E-2</v>
      </c>
      <c r="BO4236" s="22">
        <f t="shared" si="467"/>
        <v>2.5740000000000006E-2</v>
      </c>
      <c r="BP4236" s="21">
        <f t="shared" si="467"/>
        <v>0</v>
      </c>
    </row>
    <row r="4237" spans="1:68" ht="11.1" hidden="1" customHeight="1" outlineLevel="2" x14ac:dyDescent="0.2">
      <c r="A4237" s="10"/>
      <c r="B4237" s="18"/>
      <c r="C4237" s="18"/>
      <c r="D4237" s="18"/>
      <c r="E4237" s="23" t="s">
        <v>3676</v>
      </c>
      <c r="F4237" s="24"/>
      <c r="G4237" s="24"/>
      <c r="H4237" s="24"/>
      <c r="I4237" s="24"/>
      <c r="J4237" s="24"/>
      <c r="K4237" s="24"/>
      <c r="L4237" s="24"/>
      <c r="M4237" s="24"/>
      <c r="N4237" s="24"/>
      <c r="O4237" s="24"/>
      <c r="P4237" s="24"/>
      <c r="Q4237" s="24"/>
      <c r="R4237" s="24"/>
      <c r="S4237" s="24"/>
      <c r="T4237" s="24"/>
      <c r="U4237" s="24"/>
      <c r="V4237" s="24"/>
      <c r="W4237" s="24"/>
      <c r="X4237" s="24"/>
      <c r="Y4237" s="24"/>
      <c r="Z4237" s="24"/>
      <c r="AA4237" s="24"/>
      <c r="AB4237" s="24"/>
      <c r="AC4237" s="24"/>
      <c r="AD4237" s="24"/>
      <c r="AE4237" s="24"/>
      <c r="AF4237" s="24"/>
      <c r="AG4237" s="24"/>
      <c r="AH4237" s="24"/>
      <c r="AI4237" s="24"/>
      <c r="AJ4237" s="24"/>
      <c r="AK4237" s="24"/>
      <c r="AL4237" s="24"/>
      <c r="AM4237" s="24"/>
      <c r="AN4237" s="24"/>
      <c r="AO4237" s="24"/>
      <c r="AP4237" s="24"/>
      <c r="AQ4237" s="24"/>
      <c r="AR4237" s="24"/>
      <c r="AS4237" s="24"/>
      <c r="AT4237" s="24"/>
      <c r="AU4237" s="24"/>
      <c r="AV4237" s="24"/>
      <c r="AW4237" s="24"/>
      <c r="AX4237" s="24"/>
      <c r="AY4237" s="24"/>
      <c r="AZ4237" s="208">
        <v>0.73099999999999998</v>
      </c>
      <c r="BA4237" s="208">
        <v>2.145</v>
      </c>
      <c r="BB4237" s="21">
        <f t="shared" si="468"/>
        <v>2.145</v>
      </c>
      <c r="BC4237" s="21"/>
      <c r="BD4237" s="22">
        <f t="shared" si="469"/>
        <v>2.8830645161290325</v>
      </c>
      <c r="BE4237" s="21"/>
      <c r="BG4237" s="10"/>
      <c r="BH4237" s="21">
        <f t="shared" si="470"/>
        <v>0</v>
      </c>
      <c r="BI4237" s="22">
        <f t="shared" si="470"/>
        <v>2.1450000000000006E-3</v>
      </c>
      <c r="BJ4237" s="21"/>
      <c r="BK4237" s="21">
        <v>0</v>
      </c>
      <c r="BL4237" s="22">
        <v>6.4350000000000015E-3</v>
      </c>
      <c r="BM4237" s="21"/>
      <c r="BN4237" s="21">
        <f t="shared" ref="BN4237:BP4300" si="471">BK4237*4</f>
        <v>0</v>
      </c>
      <c r="BO4237" s="22">
        <f t="shared" si="471"/>
        <v>2.5740000000000006E-2</v>
      </c>
      <c r="BP4237" s="21">
        <f t="shared" si="471"/>
        <v>0</v>
      </c>
    </row>
    <row r="4238" spans="1:68" ht="11.1" hidden="1" customHeight="1" outlineLevel="1" collapsed="1" x14ac:dyDescent="0.2">
      <c r="A4238" s="10"/>
      <c r="B4238" s="18"/>
      <c r="C4238" s="18"/>
      <c r="D4238" s="18"/>
      <c r="E4238" s="19" t="s">
        <v>3677</v>
      </c>
      <c r="F4238" s="209">
        <v>1.0069999999999999</v>
      </c>
      <c r="G4238" s="209">
        <v>0.94299999999999995</v>
      </c>
      <c r="H4238" s="209">
        <v>0.81200000000000006</v>
      </c>
      <c r="I4238" s="240">
        <v>0.69499999999999995</v>
      </c>
      <c r="J4238" s="240"/>
      <c r="K4238" s="20"/>
      <c r="L4238" s="20"/>
      <c r="M4238" s="20"/>
      <c r="N4238" s="20"/>
      <c r="O4238" s="20"/>
      <c r="P4238" s="209">
        <v>0.88500000000000001</v>
      </c>
      <c r="Q4238" s="209">
        <v>1.335</v>
      </c>
      <c r="R4238" s="209">
        <v>1.962</v>
      </c>
      <c r="S4238" s="209">
        <v>1.0409999999999999</v>
      </c>
      <c r="T4238" s="209">
        <v>1.42</v>
      </c>
      <c r="U4238" s="209">
        <v>0.64</v>
      </c>
      <c r="V4238" s="209">
        <v>0.62</v>
      </c>
      <c r="W4238" s="209">
        <v>0.32</v>
      </c>
      <c r="X4238" s="20"/>
      <c r="Y4238" s="20"/>
      <c r="Z4238" s="20"/>
      <c r="AA4238" s="209">
        <v>0.32</v>
      </c>
      <c r="AB4238" s="209">
        <v>0.69</v>
      </c>
      <c r="AC4238" s="209">
        <v>1.113</v>
      </c>
      <c r="AD4238" s="209">
        <v>1.86</v>
      </c>
      <c r="AE4238" s="209">
        <v>1.857</v>
      </c>
      <c r="AF4238" s="209">
        <v>1.64</v>
      </c>
      <c r="AG4238" s="209">
        <v>0.97899999999999998</v>
      </c>
      <c r="AH4238" s="209">
        <v>0.64200000000000002</v>
      </c>
      <c r="AI4238" s="209">
        <v>0.379</v>
      </c>
      <c r="AJ4238" s="20"/>
      <c r="AK4238" s="20"/>
      <c r="AL4238" s="20"/>
      <c r="AM4238" s="209">
        <v>5.6000000000000001E-2</v>
      </c>
      <c r="AN4238" s="209">
        <v>0.73199999999999998</v>
      </c>
      <c r="AO4238" s="209">
        <v>1.2330000000000001</v>
      </c>
      <c r="AP4238" s="209">
        <v>1.677</v>
      </c>
      <c r="AQ4238" s="209">
        <v>1.732</v>
      </c>
      <c r="AR4238" s="209">
        <v>1.9279999999999999</v>
      </c>
      <c r="AS4238" s="209">
        <v>1.2949999999999999</v>
      </c>
      <c r="AT4238" s="209">
        <v>0.59099999999999997</v>
      </c>
      <c r="AU4238" s="209">
        <v>0.51300000000000001</v>
      </c>
      <c r="AV4238" s="20"/>
      <c r="AW4238" s="20"/>
      <c r="AX4238" s="20"/>
      <c r="AY4238" s="20"/>
      <c r="AZ4238" s="209">
        <v>0.14000000000000001</v>
      </c>
      <c r="BA4238" s="209">
        <v>2.2890000000000001</v>
      </c>
      <c r="BB4238" s="21">
        <f t="shared" si="468"/>
        <v>2.2890000000000001</v>
      </c>
      <c r="BC4238" s="21">
        <f>BF4238</f>
        <v>3.52</v>
      </c>
      <c r="BD4238" s="22">
        <f t="shared" si="469"/>
        <v>3.0766129032258065</v>
      </c>
      <c r="BE4238" s="21">
        <f>BC4238-BD4238</f>
        <v>0.44338709677419352</v>
      </c>
      <c r="BF4238" s="2">
        <v>3.52</v>
      </c>
      <c r="BG4238" s="10">
        <v>6</v>
      </c>
      <c r="BH4238" s="21">
        <f t="shared" si="470"/>
        <v>2.6188800000000001E-3</v>
      </c>
      <c r="BI4238" s="22">
        <f t="shared" si="470"/>
        <v>2.2889999999999998E-3</v>
      </c>
      <c r="BJ4238" s="21">
        <f>BH4238-BI4238</f>
        <v>3.2988000000000028E-4</v>
      </c>
      <c r="BK4238" s="21">
        <v>7.8566399999999998E-3</v>
      </c>
      <c r="BL4238" s="22">
        <v>6.8669999999999998E-3</v>
      </c>
      <c r="BM4238" s="21">
        <v>9.8963999999999996E-4</v>
      </c>
      <c r="BN4238" s="21">
        <f t="shared" si="471"/>
        <v>3.1426559999999999E-2</v>
      </c>
      <c r="BO4238" s="22">
        <f t="shared" si="471"/>
        <v>2.7467999999999999E-2</v>
      </c>
      <c r="BP4238" s="21">
        <f t="shared" si="471"/>
        <v>3.9585599999999999E-3</v>
      </c>
    </row>
    <row r="4239" spans="1:68" ht="11.1" hidden="1" customHeight="1" outlineLevel="2" x14ac:dyDescent="0.2">
      <c r="A4239" s="10"/>
      <c r="B4239" s="18"/>
      <c r="C4239" s="18"/>
      <c r="D4239" s="18"/>
      <c r="E4239" s="23" t="s">
        <v>3678</v>
      </c>
      <c r="F4239" s="208">
        <v>1.0069999999999999</v>
      </c>
      <c r="G4239" s="208">
        <v>0.94299999999999995</v>
      </c>
      <c r="H4239" s="208">
        <v>0.81200000000000006</v>
      </c>
      <c r="I4239" s="239">
        <v>0.69499999999999995</v>
      </c>
      <c r="J4239" s="239"/>
      <c r="K4239" s="24"/>
      <c r="L4239" s="24"/>
      <c r="M4239" s="24"/>
      <c r="N4239" s="24"/>
      <c r="O4239" s="24"/>
      <c r="P4239" s="208">
        <v>0.88500000000000001</v>
      </c>
      <c r="Q4239" s="208">
        <v>1.335</v>
      </c>
      <c r="R4239" s="208">
        <v>1.962</v>
      </c>
      <c r="S4239" s="208">
        <v>1.0409999999999999</v>
      </c>
      <c r="T4239" s="208">
        <v>1.42</v>
      </c>
      <c r="U4239" s="208">
        <v>0.64</v>
      </c>
      <c r="V4239" s="208">
        <v>0.62</v>
      </c>
      <c r="W4239" s="208">
        <v>0.32</v>
      </c>
      <c r="X4239" s="24"/>
      <c r="Y4239" s="24"/>
      <c r="Z4239" s="24"/>
      <c r="AA4239" s="208">
        <v>0.32</v>
      </c>
      <c r="AB4239" s="208">
        <v>0.69</v>
      </c>
      <c r="AC4239" s="208">
        <v>1.113</v>
      </c>
      <c r="AD4239" s="208">
        <v>1.86</v>
      </c>
      <c r="AE4239" s="208">
        <v>1.857</v>
      </c>
      <c r="AF4239" s="208">
        <v>1.64</v>
      </c>
      <c r="AG4239" s="208">
        <v>0.97899999999999998</v>
      </c>
      <c r="AH4239" s="208">
        <v>0.64200000000000002</v>
      </c>
      <c r="AI4239" s="208">
        <v>0.379</v>
      </c>
      <c r="AJ4239" s="24"/>
      <c r="AK4239" s="24"/>
      <c r="AL4239" s="24"/>
      <c r="AM4239" s="208">
        <v>5.6000000000000001E-2</v>
      </c>
      <c r="AN4239" s="208">
        <v>0.73199999999999998</v>
      </c>
      <c r="AO4239" s="208">
        <v>1.2330000000000001</v>
      </c>
      <c r="AP4239" s="208">
        <v>1.677</v>
      </c>
      <c r="AQ4239" s="208">
        <v>1.732</v>
      </c>
      <c r="AR4239" s="208">
        <v>1.9279999999999999</v>
      </c>
      <c r="AS4239" s="208">
        <v>1.2949999999999999</v>
      </c>
      <c r="AT4239" s="208">
        <v>0.59099999999999997</v>
      </c>
      <c r="AU4239" s="208">
        <v>0.51300000000000001</v>
      </c>
      <c r="AV4239" s="24"/>
      <c r="AW4239" s="24"/>
      <c r="AX4239" s="24"/>
      <c r="AY4239" s="24"/>
      <c r="AZ4239" s="208">
        <v>0.14000000000000001</v>
      </c>
      <c r="BA4239" s="208">
        <v>2.2890000000000001</v>
      </c>
      <c r="BB4239" s="21">
        <f t="shared" ref="BB4239:BB4303" si="472">MAX(F4239:BA4239)</f>
        <v>2.2890000000000001</v>
      </c>
      <c r="BC4239" s="21"/>
      <c r="BD4239" s="22">
        <f t="shared" si="469"/>
        <v>3.0766129032258065</v>
      </c>
      <c r="BE4239" s="21"/>
      <c r="BG4239" s="10"/>
      <c r="BH4239" s="21">
        <f t="shared" si="470"/>
        <v>0</v>
      </c>
      <c r="BI4239" s="22">
        <f t="shared" si="470"/>
        <v>2.2889999999999998E-3</v>
      </c>
      <c r="BJ4239" s="21"/>
      <c r="BK4239" s="21">
        <v>0</v>
      </c>
      <c r="BL4239" s="22">
        <v>6.8669999999999998E-3</v>
      </c>
      <c r="BM4239" s="21"/>
      <c r="BN4239" s="21">
        <f t="shared" si="471"/>
        <v>0</v>
      </c>
      <c r="BO4239" s="22">
        <f t="shared" si="471"/>
        <v>2.7467999999999999E-2</v>
      </c>
      <c r="BP4239" s="21">
        <f t="shared" si="471"/>
        <v>0</v>
      </c>
    </row>
    <row r="4240" spans="1:68" ht="11.1" hidden="1" customHeight="1" outlineLevel="1" collapsed="1" x14ac:dyDescent="0.2">
      <c r="A4240" s="10"/>
      <c r="B4240" s="18"/>
      <c r="C4240" s="18"/>
      <c r="D4240" s="18"/>
      <c r="E4240" s="19" t="s">
        <v>3679</v>
      </c>
      <c r="F4240" s="209">
        <v>3</v>
      </c>
      <c r="G4240" s="20"/>
      <c r="H4240" s="209">
        <v>2.835</v>
      </c>
      <c r="I4240" s="20"/>
      <c r="J4240" s="20"/>
      <c r="K4240" s="209">
        <v>3</v>
      </c>
      <c r="L4240" s="20"/>
      <c r="M4240" s="209">
        <v>0.111</v>
      </c>
      <c r="N4240" s="20"/>
      <c r="O4240" s="20"/>
      <c r="P4240" s="209">
        <v>2.0209999999999999</v>
      </c>
      <c r="Q4240" s="20"/>
      <c r="R4240" s="209">
        <v>8.5969999999999995</v>
      </c>
      <c r="S4240" s="209">
        <v>3.5760000000000001</v>
      </c>
      <c r="T4240" s="209">
        <v>2.8</v>
      </c>
      <c r="U4240" s="209">
        <v>2.444</v>
      </c>
      <c r="V4240" s="209">
        <v>2.5249999999999999</v>
      </c>
      <c r="W4240" s="20"/>
      <c r="X4240" s="20"/>
      <c r="Y4240" s="20"/>
      <c r="Z4240" s="20"/>
      <c r="AA4240" s="209">
        <v>2.4220000000000002</v>
      </c>
      <c r="AB4240" s="20"/>
      <c r="AC4240" s="209">
        <v>3.2650000000000001</v>
      </c>
      <c r="AD4240" s="209">
        <v>4.9370000000000003</v>
      </c>
      <c r="AE4240" s="209">
        <v>4.133</v>
      </c>
      <c r="AF4240" s="209">
        <v>4.367</v>
      </c>
      <c r="AG4240" s="209">
        <v>2.5760000000000001</v>
      </c>
      <c r="AH4240" s="209">
        <v>1.4419999999999999</v>
      </c>
      <c r="AI4240" s="209">
        <v>0.89800000000000002</v>
      </c>
      <c r="AJ4240" s="20"/>
      <c r="AK4240" s="20"/>
      <c r="AL4240" s="20"/>
      <c r="AM4240" s="209">
        <v>0.67800000000000005</v>
      </c>
      <c r="AN4240" s="209">
        <v>1.3109999999999999</v>
      </c>
      <c r="AO4240" s="209">
        <v>2.8</v>
      </c>
      <c r="AP4240" s="209">
        <v>4.056</v>
      </c>
      <c r="AQ4240" s="209">
        <v>4.3179999999999996</v>
      </c>
      <c r="AR4240" s="209">
        <v>4.4109999999999996</v>
      </c>
      <c r="AS4240" s="209">
        <v>2.863</v>
      </c>
      <c r="AT4240" s="209">
        <v>1.6930000000000001</v>
      </c>
      <c r="AU4240" s="209">
        <v>1.1719999999999999</v>
      </c>
      <c r="AV4240" s="20"/>
      <c r="AW4240" s="209">
        <v>7.8E-2</v>
      </c>
      <c r="AX4240" s="20"/>
      <c r="AY4240" s="209">
        <v>0.84699999999999998</v>
      </c>
      <c r="AZ4240" s="209">
        <v>1.159</v>
      </c>
      <c r="BA4240" s="209">
        <v>2.8490000000000002</v>
      </c>
      <c r="BB4240" s="21">
        <f t="shared" si="472"/>
        <v>8.5969999999999995</v>
      </c>
      <c r="BC4240" s="21">
        <f>BD4240</f>
        <v>11.55510752688172</v>
      </c>
      <c r="BD4240" s="22">
        <f t="shared" si="469"/>
        <v>11.55510752688172</v>
      </c>
      <c r="BE4240" s="21">
        <f>BC4240-BD4240</f>
        <v>0</v>
      </c>
      <c r="BF4240" s="2">
        <v>9.52</v>
      </c>
      <c r="BG4240" s="10">
        <v>6</v>
      </c>
      <c r="BH4240" s="21">
        <f t="shared" si="470"/>
        <v>8.5970000000000005E-3</v>
      </c>
      <c r="BI4240" s="22">
        <f t="shared" si="470"/>
        <v>8.5970000000000005E-3</v>
      </c>
      <c r="BJ4240" s="21">
        <f>BH4240-BI4240</f>
        <v>0</v>
      </c>
      <c r="BK4240" s="21">
        <v>2.5791000000000001E-2</v>
      </c>
      <c r="BL4240" s="22">
        <v>2.5791000000000001E-2</v>
      </c>
      <c r="BM4240" s="21">
        <v>0</v>
      </c>
      <c r="BN4240" s="21">
        <f t="shared" si="471"/>
        <v>0.10316400000000001</v>
      </c>
      <c r="BO4240" s="22">
        <f t="shared" si="471"/>
        <v>0.10316400000000001</v>
      </c>
      <c r="BP4240" s="21">
        <f t="shared" si="471"/>
        <v>0</v>
      </c>
    </row>
    <row r="4241" spans="1:68" ht="11.1" hidden="1" customHeight="1" outlineLevel="2" x14ac:dyDescent="0.2">
      <c r="A4241" s="10"/>
      <c r="B4241" s="18"/>
      <c r="C4241" s="18"/>
      <c r="D4241" s="18"/>
      <c r="E4241" s="23" t="s">
        <v>3680</v>
      </c>
      <c r="F4241" s="208">
        <v>3</v>
      </c>
      <c r="G4241" s="24"/>
      <c r="H4241" s="208">
        <v>2.835</v>
      </c>
      <c r="I4241" s="24"/>
      <c r="J4241" s="24"/>
      <c r="K4241" s="208">
        <v>3</v>
      </c>
      <c r="L4241" s="24"/>
      <c r="M4241" s="208">
        <v>0.111</v>
      </c>
      <c r="N4241" s="24"/>
      <c r="O4241" s="24"/>
      <c r="P4241" s="208">
        <v>2.0209999999999999</v>
      </c>
      <c r="Q4241" s="24"/>
      <c r="R4241" s="208">
        <v>8.5969999999999995</v>
      </c>
      <c r="S4241" s="208">
        <v>3.5760000000000001</v>
      </c>
      <c r="T4241" s="208">
        <v>2.8</v>
      </c>
      <c r="U4241" s="208">
        <v>2.444</v>
      </c>
      <c r="V4241" s="208">
        <v>2.5249999999999999</v>
      </c>
      <c r="W4241" s="24"/>
      <c r="X4241" s="24"/>
      <c r="Y4241" s="24"/>
      <c r="Z4241" s="24"/>
      <c r="AA4241" s="208">
        <v>2.4220000000000002</v>
      </c>
      <c r="AB4241" s="24"/>
      <c r="AC4241" s="208">
        <v>3.2650000000000001</v>
      </c>
      <c r="AD4241" s="208">
        <v>4.9370000000000003</v>
      </c>
      <c r="AE4241" s="208">
        <v>4.133</v>
      </c>
      <c r="AF4241" s="208">
        <v>4.367</v>
      </c>
      <c r="AG4241" s="208">
        <v>2.5760000000000001</v>
      </c>
      <c r="AH4241" s="208">
        <v>1.4419999999999999</v>
      </c>
      <c r="AI4241" s="208">
        <v>0.89800000000000002</v>
      </c>
      <c r="AJ4241" s="24"/>
      <c r="AK4241" s="24"/>
      <c r="AL4241" s="24"/>
      <c r="AM4241" s="208">
        <v>0.67800000000000005</v>
      </c>
      <c r="AN4241" s="208">
        <v>1.3109999999999999</v>
      </c>
      <c r="AO4241" s="208">
        <v>2.8</v>
      </c>
      <c r="AP4241" s="208">
        <v>4.056</v>
      </c>
      <c r="AQ4241" s="208">
        <v>4.3179999999999996</v>
      </c>
      <c r="AR4241" s="208">
        <v>4.4109999999999996</v>
      </c>
      <c r="AS4241" s="208">
        <v>2.863</v>
      </c>
      <c r="AT4241" s="208">
        <v>1.6930000000000001</v>
      </c>
      <c r="AU4241" s="208">
        <v>1.1719999999999999</v>
      </c>
      <c r="AV4241" s="24"/>
      <c r="AW4241" s="208">
        <v>7.8E-2</v>
      </c>
      <c r="AX4241" s="24"/>
      <c r="AY4241" s="208">
        <v>0.84699999999999998</v>
      </c>
      <c r="AZ4241" s="208">
        <v>1.159</v>
      </c>
      <c r="BA4241" s="208">
        <v>2.8490000000000002</v>
      </c>
      <c r="BB4241" s="21">
        <f t="shared" si="472"/>
        <v>8.5969999999999995</v>
      </c>
      <c r="BC4241" s="21"/>
      <c r="BD4241" s="22">
        <f t="shared" si="469"/>
        <v>11.55510752688172</v>
      </c>
      <c r="BE4241" s="21"/>
      <c r="BG4241" s="10"/>
      <c r="BH4241" s="21">
        <f t="shared" si="470"/>
        <v>0</v>
      </c>
      <c r="BI4241" s="22">
        <f t="shared" si="470"/>
        <v>8.5970000000000005E-3</v>
      </c>
      <c r="BJ4241" s="21"/>
      <c r="BK4241" s="21">
        <v>0</v>
      </c>
      <c r="BL4241" s="22">
        <v>2.5791000000000001E-2</v>
      </c>
      <c r="BM4241" s="21"/>
      <c r="BN4241" s="21">
        <f t="shared" si="471"/>
        <v>0</v>
      </c>
      <c r="BO4241" s="22">
        <f t="shared" si="471"/>
        <v>0.10316400000000001</v>
      </c>
      <c r="BP4241" s="21">
        <f t="shared" si="471"/>
        <v>0</v>
      </c>
    </row>
    <row r="4242" spans="1:68" ht="11.1" hidden="1" customHeight="1" outlineLevel="1" collapsed="1" x14ac:dyDescent="0.2">
      <c r="A4242" s="10"/>
      <c r="B4242" s="18"/>
      <c r="C4242" s="18"/>
      <c r="D4242" s="18"/>
      <c r="E4242" s="19" t="s">
        <v>3681</v>
      </c>
      <c r="F4242" s="209">
        <v>57.42</v>
      </c>
      <c r="G4242" s="209">
        <v>45.267000000000003</v>
      </c>
      <c r="H4242" s="209">
        <v>43.762999999999998</v>
      </c>
      <c r="I4242" s="240">
        <v>22.349</v>
      </c>
      <c r="J4242" s="240"/>
      <c r="K4242" s="209">
        <v>13.45</v>
      </c>
      <c r="L4242" s="209">
        <v>4.2619999999999996</v>
      </c>
      <c r="M4242" s="209">
        <v>9.9819999999999993</v>
      </c>
      <c r="N4242" s="209">
        <v>7.306</v>
      </c>
      <c r="O4242" s="209">
        <v>10.444000000000001</v>
      </c>
      <c r="P4242" s="209">
        <v>37.149000000000001</v>
      </c>
      <c r="Q4242" s="209">
        <v>40.802</v>
      </c>
      <c r="R4242" s="209">
        <v>45.087000000000003</v>
      </c>
      <c r="S4242" s="209">
        <v>57.134999999999998</v>
      </c>
      <c r="T4242" s="209">
        <v>57.585999999999999</v>
      </c>
      <c r="U4242" s="209">
        <v>39.988999999999997</v>
      </c>
      <c r="V4242" s="209">
        <v>25.789000000000001</v>
      </c>
      <c r="W4242" s="209">
        <v>16.776</v>
      </c>
      <c r="X4242" s="209">
        <v>8.9009999999999998</v>
      </c>
      <c r="Y4242" s="20"/>
      <c r="Z4242" s="209">
        <v>18.664999999999999</v>
      </c>
      <c r="AA4242" s="209">
        <v>15.948</v>
      </c>
      <c r="AB4242" s="209">
        <v>20.027000000000001</v>
      </c>
      <c r="AC4242" s="209">
        <v>32.997</v>
      </c>
      <c r="AD4242" s="209">
        <v>44.265999999999998</v>
      </c>
      <c r="AE4242" s="209">
        <v>44.302999999999997</v>
      </c>
      <c r="AF4242" s="209">
        <v>36.875</v>
      </c>
      <c r="AG4242" s="209">
        <v>26.190999999999999</v>
      </c>
      <c r="AH4242" s="209">
        <v>22.317</v>
      </c>
      <c r="AI4242" s="209">
        <v>12.891</v>
      </c>
      <c r="AJ4242" s="20"/>
      <c r="AK4242" s="209">
        <v>16.928000000000001</v>
      </c>
      <c r="AL4242" s="209">
        <v>4.3570000000000002</v>
      </c>
      <c r="AM4242" s="209">
        <v>10.154999999999999</v>
      </c>
      <c r="AN4242" s="209">
        <v>14.388999999999999</v>
      </c>
      <c r="AO4242" s="209">
        <v>31.321000000000002</v>
      </c>
      <c r="AP4242" s="209">
        <v>30.675000000000001</v>
      </c>
      <c r="AQ4242" s="209">
        <v>41.802</v>
      </c>
      <c r="AR4242" s="209">
        <v>27.904</v>
      </c>
      <c r="AS4242" s="209">
        <v>32.5</v>
      </c>
      <c r="AT4242" s="209">
        <v>12.539</v>
      </c>
      <c r="AU4242" s="209">
        <v>11.894</v>
      </c>
      <c r="AV4242" s="20"/>
      <c r="AW4242" s="20"/>
      <c r="AX4242" s="209">
        <v>13.965999999999999</v>
      </c>
      <c r="AY4242" s="209">
        <v>11.9</v>
      </c>
      <c r="AZ4242" s="209">
        <v>40.94</v>
      </c>
      <c r="BA4242" s="209">
        <v>34.085999999999999</v>
      </c>
      <c r="BB4242" s="56">
        <f>BB4243+BB4244+BB4245+BB4246+BB4247</f>
        <v>70.570999999999998</v>
      </c>
      <c r="BC4242" s="21">
        <f>BD4242</f>
        <v>94.853494623655905</v>
      </c>
      <c r="BD4242" s="22">
        <f t="shared" si="469"/>
        <v>94.853494623655905</v>
      </c>
      <c r="BE4242" s="21">
        <f>BC4242-BD4242</f>
        <v>0</v>
      </c>
      <c r="BF4242" s="2">
        <v>38.5</v>
      </c>
      <c r="BG4242" s="10">
        <v>5</v>
      </c>
      <c r="BH4242" s="21">
        <f t="shared" si="470"/>
        <v>7.0570999999999981E-2</v>
      </c>
      <c r="BI4242" s="22">
        <f t="shared" si="470"/>
        <v>7.0570999999999981E-2</v>
      </c>
      <c r="BJ4242" s="21">
        <f>BH4242-BI4242</f>
        <v>0</v>
      </c>
      <c r="BK4242" s="21">
        <v>0.21171299999999993</v>
      </c>
      <c r="BL4242" s="22">
        <v>0.21171299999999993</v>
      </c>
      <c r="BM4242" s="21">
        <v>0</v>
      </c>
      <c r="BN4242" s="21">
        <f t="shared" si="471"/>
        <v>0.84685199999999972</v>
      </c>
      <c r="BO4242" s="22">
        <f t="shared" si="471"/>
        <v>0.84685199999999972</v>
      </c>
      <c r="BP4242" s="21">
        <f t="shared" si="471"/>
        <v>0</v>
      </c>
    </row>
    <row r="4243" spans="1:68" ht="11.1" hidden="1" customHeight="1" outlineLevel="2" x14ac:dyDescent="0.2">
      <c r="A4243" s="10"/>
      <c r="B4243" s="18"/>
      <c r="C4243" s="18"/>
      <c r="D4243" s="18"/>
      <c r="E4243" s="23" t="s">
        <v>3682</v>
      </c>
      <c r="F4243" s="24"/>
      <c r="G4243" s="24"/>
      <c r="H4243" s="24"/>
      <c r="I4243" s="24"/>
      <c r="J4243" s="24"/>
      <c r="K4243" s="24"/>
      <c r="L4243" s="24"/>
      <c r="M4243" s="24"/>
      <c r="N4243" s="24"/>
      <c r="O4243" s="24"/>
      <c r="P4243" s="24"/>
      <c r="Q4243" s="24"/>
      <c r="R4243" s="24"/>
      <c r="S4243" s="24"/>
      <c r="T4243" s="24"/>
      <c r="U4243" s="24"/>
      <c r="V4243" s="24"/>
      <c r="W4243" s="24"/>
      <c r="X4243" s="24"/>
      <c r="Y4243" s="24"/>
      <c r="Z4243" s="24"/>
      <c r="AA4243" s="24"/>
      <c r="AB4243" s="24"/>
      <c r="AC4243" s="24"/>
      <c r="AD4243" s="24"/>
      <c r="AE4243" s="24"/>
      <c r="AF4243" s="24"/>
      <c r="AG4243" s="24"/>
      <c r="AH4243" s="24"/>
      <c r="AI4243" s="24"/>
      <c r="AJ4243" s="24"/>
      <c r="AK4243" s="24"/>
      <c r="AL4243" s="24"/>
      <c r="AM4243" s="24"/>
      <c r="AN4243" s="24"/>
      <c r="AO4243" s="24"/>
      <c r="AP4243" s="24"/>
      <c r="AQ4243" s="24"/>
      <c r="AR4243" s="24"/>
      <c r="AS4243" s="24"/>
      <c r="AT4243" s="24"/>
      <c r="AU4243" s="24"/>
      <c r="AV4243" s="24"/>
      <c r="AW4243" s="24"/>
      <c r="AX4243" s="208">
        <v>4.266</v>
      </c>
      <c r="AY4243" s="208">
        <v>3.1739999999999999</v>
      </c>
      <c r="AZ4243" s="208">
        <v>4.9630000000000001</v>
      </c>
      <c r="BA4243" s="208">
        <v>0.18</v>
      </c>
      <c r="BB4243" s="21">
        <f t="shared" si="472"/>
        <v>4.9630000000000001</v>
      </c>
      <c r="BC4243" s="21"/>
      <c r="BD4243" s="22">
        <f t="shared" si="469"/>
        <v>6.670698924731183</v>
      </c>
      <c r="BE4243" s="21"/>
      <c r="BG4243" s="10"/>
      <c r="BH4243" s="21">
        <f t="shared" si="470"/>
        <v>0</v>
      </c>
      <c r="BI4243" s="22">
        <f t="shared" si="470"/>
        <v>4.9630000000000004E-3</v>
      </c>
      <c r="BJ4243" s="21"/>
      <c r="BK4243" s="21">
        <v>0</v>
      </c>
      <c r="BL4243" s="22">
        <v>1.4889000000000001E-2</v>
      </c>
      <c r="BM4243" s="21"/>
      <c r="BN4243" s="21">
        <f t="shared" si="471"/>
        <v>0</v>
      </c>
      <c r="BO4243" s="22">
        <f t="shared" si="471"/>
        <v>5.9556000000000005E-2</v>
      </c>
      <c r="BP4243" s="21">
        <f t="shared" si="471"/>
        <v>0</v>
      </c>
    </row>
    <row r="4244" spans="1:68" ht="11.1" hidden="1" customHeight="1" outlineLevel="2" x14ac:dyDescent="0.2">
      <c r="A4244" s="10"/>
      <c r="B4244" s="18"/>
      <c r="C4244" s="18"/>
      <c r="D4244" s="18"/>
      <c r="E4244" s="23" t="s">
        <v>3683</v>
      </c>
      <c r="F4244" s="208">
        <v>20.323</v>
      </c>
      <c r="G4244" s="208">
        <v>13.433999999999999</v>
      </c>
      <c r="H4244" s="208">
        <v>14.919</v>
      </c>
      <c r="I4244" s="239">
        <v>6.0510000000000002</v>
      </c>
      <c r="J4244" s="239"/>
      <c r="K4244" s="208">
        <v>4.9329999999999998</v>
      </c>
      <c r="L4244" s="208">
        <v>2.94</v>
      </c>
      <c r="M4244" s="208">
        <v>2.6930000000000001</v>
      </c>
      <c r="N4244" s="208">
        <v>2.919</v>
      </c>
      <c r="O4244" s="208">
        <v>4.0279999999999996</v>
      </c>
      <c r="P4244" s="208">
        <v>11.375999999999999</v>
      </c>
      <c r="Q4244" s="208">
        <v>11.518000000000001</v>
      </c>
      <c r="R4244" s="208">
        <v>16.486000000000001</v>
      </c>
      <c r="S4244" s="208">
        <v>21.268000000000001</v>
      </c>
      <c r="T4244" s="208">
        <v>20.350000000000001</v>
      </c>
      <c r="U4244" s="208">
        <v>12.268000000000001</v>
      </c>
      <c r="V4244" s="208">
        <v>4.4340000000000002</v>
      </c>
      <c r="W4244" s="208">
        <v>2.0950000000000002</v>
      </c>
      <c r="X4244" s="208">
        <v>1.2809999999999999</v>
      </c>
      <c r="Y4244" s="24"/>
      <c r="Z4244" s="208">
        <v>4.4189999999999996</v>
      </c>
      <c r="AA4244" s="208">
        <v>3.089</v>
      </c>
      <c r="AB4244" s="208">
        <v>6.62</v>
      </c>
      <c r="AC4244" s="208">
        <v>12.734</v>
      </c>
      <c r="AD4244" s="208">
        <v>16.164999999999999</v>
      </c>
      <c r="AE4244" s="208">
        <v>16.294</v>
      </c>
      <c r="AF4244" s="208">
        <v>13.087999999999999</v>
      </c>
      <c r="AG4244" s="208">
        <v>10.94</v>
      </c>
      <c r="AH4244" s="208">
        <v>6.3179999999999996</v>
      </c>
      <c r="AI4244" s="208">
        <v>4.2539999999999996</v>
      </c>
      <c r="AJ4244" s="24"/>
      <c r="AK4244" s="208">
        <v>8.3000000000000007</v>
      </c>
      <c r="AL4244" s="24"/>
      <c r="AM4244" s="208">
        <v>4.7610000000000001</v>
      </c>
      <c r="AN4244" s="208">
        <v>5.8079999999999998</v>
      </c>
      <c r="AO4244" s="208">
        <v>11.252000000000001</v>
      </c>
      <c r="AP4244" s="208">
        <v>13.461</v>
      </c>
      <c r="AQ4244" s="208">
        <v>18.994</v>
      </c>
      <c r="AR4244" s="208">
        <v>13.798999999999999</v>
      </c>
      <c r="AS4244" s="208">
        <v>10.5</v>
      </c>
      <c r="AT4244" s="208">
        <v>5.4139999999999997</v>
      </c>
      <c r="AU4244" s="208">
        <v>7.3609999999999998</v>
      </c>
      <c r="AV4244" s="24"/>
      <c r="AW4244" s="24"/>
      <c r="AX4244" s="208">
        <v>5.6829999999999998</v>
      </c>
      <c r="AY4244" s="208">
        <v>4.8390000000000004</v>
      </c>
      <c r="AZ4244" s="208">
        <v>20.175999999999998</v>
      </c>
      <c r="BA4244" s="208">
        <v>10.404999999999999</v>
      </c>
      <c r="BB4244" s="21">
        <f t="shared" si="472"/>
        <v>21.268000000000001</v>
      </c>
      <c r="BC4244" s="21"/>
      <c r="BD4244" s="22">
        <f t="shared" si="469"/>
        <v>28.586021505376344</v>
      </c>
      <c r="BE4244" s="21"/>
      <c r="BG4244" s="10"/>
      <c r="BH4244" s="21">
        <f t="shared" si="470"/>
        <v>0</v>
      </c>
      <c r="BI4244" s="22">
        <f t="shared" si="470"/>
        <v>2.1267999999999999E-2</v>
      </c>
      <c r="BJ4244" s="21"/>
      <c r="BK4244" s="21">
        <v>0</v>
      </c>
      <c r="BL4244" s="22">
        <v>6.3804E-2</v>
      </c>
      <c r="BM4244" s="21"/>
      <c r="BN4244" s="21">
        <f t="shared" si="471"/>
        <v>0</v>
      </c>
      <c r="BO4244" s="22">
        <f t="shared" si="471"/>
        <v>0.255216</v>
      </c>
      <c r="BP4244" s="21">
        <f t="shared" si="471"/>
        <v>0</v>
      </c>
    </row>
    <row r="4245" spans="1:68" ht="11.1" hidden="1" customHeight="1" outlineLevel="2" x14ac:dyDescent="0.2">
      <c r="A4245" s="10"/>
      <c r="B4245" s="18"/>
      <c r="C4245" s="18"/>
      <c r="D4245" s="18"/>
      <c r="E4245" s="23" t="s">
        <v>3684</v>
      </c>
      <c r="F4245" s="208">
        <v>13.196999999999999</v>
      </c>
      <c r="G4245" s="208">
        <v>15.617000000000001</v>
      </c>
      <c r="H4245" s="208">
        <v>18.093</v>
      </c>
      <c r="I4245" s="239">
        <v>7.42</v>
      </c>
      <c r="J4245" s="239"/>
      <c r="K4245" s="208">
        <v>5.5</v>
      </c>
      <c r="L4245" s="208">
        <v>0.66400000000000003</v>
      </c>
      <c r="M4245" s="208">
        <v>5.6470000000000002</v>
      </c>
      <c r="N4245" s="208">
        <v>3.0310000000000001</v>
      </c>
      <c r="O4245" s="208">
        <v>5.5309999999999997</v>
      </c>
      <c r="P4245" s="208">
        <v>13.93</v>
      </c>
      <c r="Q4245" s="208">
        <v>14.648999999999999</v>
      </c>
      <c r="R4245" s="208">
        <v>13.739000000000001</v>
      </c>
      <c r="S4245" s="208">
        <v>15.994</v>
      </c>
      <c r="T4245" s="208">
        <v>17.474</v>
      </c>
      <c r="U4245" s="208">
        <v>15.15</v>
      </c>
      <c r="V4245" s="208">
        <v>12.882999999999999</v>
      </c>
      <c r="W4245" s="208">
        <v>9.3989999999999991</v>
      </c>
      <c r="X4245" s="208">
        <v>4.7889999999999997</v>
      </c>
      <c r="Y4245" s="24"/>
      <c r="Z4245" s="208">
        <v>8.8490000000000002</v>
      </c>
      <c r="AA4245" s="208">
        <v>8.7850000000000001</v>
      </c>
      <c r="AB4245" s="208">
        <v>6.9560000000000004</v>
      </c>
      <c r="AC4245" s="208">
        <v>7.2889999999999997</v>
      </c>
      <c r="AD4245" s="208">
        <v>7.1020000000000003</v>
      </c>
      <c r="AE4245" s="208">
        <v>7.2320000000000002</v>
      </c>
      <c r="AF4245" s="208">
        <v>9.43</v>
      </c>
      <c r="AG4245" s="208">
        <v>3.2160000000000002</v>
      </c>
      <c r="AH4245" s="208">
        <v>8.1890000000000001</v>
      </c>
      <c r="AI4245" s="208">
        <v>3.26</v>
      </c>
      <c r="AJ4245" s="24"/>
      <c r="AK4245" s="208">
        <v>3.2949999999999999</v>
      </c>
      <c r="AL4245" s="208">
        <v>2.8119999999999998</v>
      </c>
      <c r="AM4245" s="208">
        <v>2.1019999999999999</v>
      </c>
      <c r="AN4245" s="208">
        <v>3.569</v>
      </c>
      <c r="AO4245" s="208">
        <v>6.5330000000000004</v>
      </c>
      <c r="AP4245" s="208">
        <v>8.0009999999999994</v>
      </c>
      <c r="AQ4245" s="208">
        <v>10.714</v>
      </c>
      <c r="AR4245" s="208">
        <v>7.21</v>
      </c>
      <c r="AS4245" s="208">
        <v>10.5</v>
      </c>
      <c r="AT4245" s="208">
        <v>2.1000000000000001E-2</v>
      </c>
      <c r="AU4245" s="24"/>
      <c r="AV4245" s="24"/>
      <c r="AW4245" s="24"/>
      <c r="AX4245" s="24"/>
      <c r="AY4245" s="24"/>
      <c r="AZ4245" s="208">
        <v>9.2110000000000003</v>
      </c>
      <c r="BA4245" s="208">
        <v>10.781000000000001</v>
      </c>
      <c r="BB4245" s="21">
        <f t="shared" si="472"/>
        <v>18.093</v>
      </c>
      <c r="BC4245" s="21"/>
      <c r="BD4245" s="22">
        <f t="shared" si="469"/>
        <v>24.318548387096776</v>
      </c>
      <c r="BE4245" s="21"/>
      <c r="BG4245" s="10"/>
      <c r="BH4245" s="21">
        <f t="shared" si="470"/>
        <v>0</v>
      </c>
      <c r="BI4245" s="22">
        <f t="shared" si="470"/>
        <v>1.8093000000000005E-2</v>
      </c>
      <c r="BJ4245" s="21"/>
      <c r="BK4245" s="21">
        <v>0</v>
      </c>
      <c r="BL4245" s="22">
        <v>5.4279000000000015E-2</v>
      </c>
      <c r="BM4245" s="21"/>
      <c r="BN4245" s="21">
        <f t="shared" si="471"/>
        <v>0</v>
      </c>
      <c r="BO4245" s="22">
        <f t="shared" si="471"/>
        <v>0.21711600000000006</v>
      </c>
      <c r="BP4245" s="21">
        <f t="shared" si="471"/>
        <v>0</v>
      </c>
    </row>
    <row r="4246" spans="1:68" ht="11.1" hidden="1" customHeight="1" outlineLevel="2" x14ac:dyDescent="0.2">
      <c r="A4246" s="10"/>
      <c r="B4246" s="18"/>
      <c r="C4246" s="18"/>
      <c r="D4246" s="18"/>
      <c r="E4246" s="23" t="s">
        <v>3685</v>
      </c>
      <c r="F4246" s="208">
        <v>15.378</v>
      </c>
      <c r="G4246" s="208">
        <v>12.106999999999999</v>
      </c>
      <c r="H4246" s="208">
        <v>9.3179999999999996</v>
      </c>
      <c r="I4246" s="239">
        <v>7.5730000000000004</v>
      </c>
      <c r="J4246" s="239"/>
      <c r="K4246" s="208">
        <v>2.1040000000000001</v>
      </c>
      <c r="L4246" s="208">
        <v>0.65800000000000003</v>
      </c>
      <c r="M4246" s="208">
        <v>1.0900000000000001</v>
      </c>
      <c r="N4246" s="24"/>
      <c r="O4246" s="208">
        <v>0.88500000000000001</v>
      </c>
      <c r="P4246" s="208">
        <v>6.9749999999999996</v>
      </c>
      <c r="Q4246" s="208">
        <v>11.965</v>
      </c>
      <c r="R4246" s="208">
        <v>12.464</v>
      </c>
      <c r="S4246" s="208">
        <v>16.114999999999998</v>
      </c>
      <c r="T4246" s="208">
        <v>16.937999999999999</v>
      </c>
      <c r="U4246" s="208">
        <v>10.166</v>
      </c>
      <c r="V4246" s="208">
        <v>5.65</v>
      </c>
      <c r="W4246" s="208">
        <v>2.6739999999999999</v>
      </c>
      <c r="X4246" s="208">
        <v>1.1259999999999999</v>
      </c>
      <c r="Y4246" s="24"/>
      <c r="Z4246" s="208">
        <v>1.456</v>
      </c>
      <c r="AA4246" s="208">
        <v>1.5029999999999999</v>
      </c>
      <c r="AB4246" s="208">
        <v>6.4509999999999996</v>
      </c>
      <c r="AC4246" s="208">
        <v>11.704000000000001</v>
      </c>
      <c r="AD4246" s="208">
        <v>14.273</v>
      </c>
      <c r="AE4246" s="208">
        <v>17.725000000000001</v>
      </c>
      <c r="AF4246" s="208">
        <v>11.948</v>
      </c>
      <c r="AG4246" s="208">
        <v>9.8879999999999999</v>
      </c>
      <c r="AH4246" s="208">
        <v>5.3979999999999997</v>
      </c>
      <c r="AI4246" s="208">
        <v>3.3540000000000001</v>
      </c>
      <c r="AJ4246" s="24"/>
      <c r="AK4246" s="208">
        <v>2.726</v>
      </c>
      <c r="AL4246" s="24"/>
      <c r="AM4246" s="208">
        <v>1.1180000000000001</v>
      </c>
      <c r="AN4246" s="208">
        <v>2.9580000000000002</v>
      </c>
      <c r="AO4246" s="208">
        <v>10.968999999999999</v>
      </c>
      <c r="AP4246" s="208">
        <v>6.9619999999999997</v>
      </c>
      <c r="AQ4246" s="208">
        <v>9.0519999999999996</v>
      </c>
      <c r="AR4246" s="208">
        <v>4.8819999999999997</v>
      </c>
      <c r="AS4246" s="208">
        <v>8.5</v>
      </c>
      <c r="AT4246" s="208">
        <v>6.0060000000000002</v>
      </c>
      <c r="AU4246" s="208">
        <v>2.6560000000000001</v>
      </c>
      <c r="AV4246" s="24"/>
      <c r="AW4246" s="24"/>
      <c r="AX4246" s="208">
        <v>0.67400000000000004</v>
      </c>
      <c r="AY4246" s="208">
        <v>0.70099999999999996</v>
      </c>
      <c r="AZ4246" s="208">
        <v>1.847</v>
      </c>
      <c r="BA4246" s="208">
        <v>12.72</v>
      </c>
      <c r="BB4246" s="21">
        <f t="shared" si="472"/>
        <v>17.725000000000001</v>
      </c>
      <c r="BC4246" s="21"/>
      <c r="BD4246" s="22">
        <f t="shared" si="469"/>
        <v>23.823924731182796</v>
      </c>
      <c r="BE4246" s="21"/>
      <c r="BG4246" s="10"/>
      <c r="BH4246" s="21">
        <f t="shared" si="470"/>
        <v>0</v>
      </c>
      <c r="BI4246" s="22">
        <f t="shared" si="470"/>
        <v>1.7725000000000001E-2</v>
      </c>
      <c r="BJ4246" s="21"/>
      <c r="BK4246" s="21">
        <v>0</v>
      </c>
      <c r="BL4246" s="22">
        <v>5.3175E-2</v>
      </c>
      <c r="BM4246" s="21"/>
      <c r="BN4246" s="21">
        <f t="shared" si="471"/>
        <v>0</v>
      </c>
      <c r="BO4246" s="22">
        <f t="shared" si="471"/>
        <v>0.2127</v>
      </c>
      <c r="BP4246" s="21">
        <f t="shared" si="471"/>
        <v>0</v>
      </c>
    </row>
    <row r="4247" spans="1:68" ht="11.1" hidden="1" customHeight="1" outlineLevel="2" x14ac:dyDescent="0.2">
      <c r="A4247" s="10"/>
      <c r="B4247" s="18"/>
      <c r="C4247" s="18"/>
      <c r="D4247" s="18"/>
      <c r="E4247" s="23" t="s">
        <v>3686</v>
      </c>
      <c r="F4247" s="208">
        <v>8.5220000000000002</v>
      </c>
      <c r="G4247" s="208">
        <v>4.109</v>
      </c>
      <c r="H4247" s="208">
        <v>1.4330000000000001</v>
      </c>
      <c r="I4247" s="239">
        <v>1.3049999999999999</v>
      </c>
      <c r="J4247" s="239"/>
      <c r="K4247" s="208">
        <v>0.91300000000000003</v>
      </c>
      <c r="L4247" s="24"/>
      <c r="M4247" s="208">
        <v>0.55200000000000005</v>
      </c>
      <c r="N4247" s="208">
        <v>1.3560000000000001</v>
      </c>
      <c r="O4247" s="24"/>
      <c r="P4247" s="208">
        <v>4.8680000000000003</v>
      </c>
      <c r="Q4247" s="208">
        <v>2.67</v>
      </c>
      <c r="R4247" s="208">
        <v>2.3980000000000001</v>
      </c>
      <c r="S4247" s="208">
        <v>3.758</v>
      </c>
      <c r="T4247" s="208">
        <v>2.8239999999999998</v>
      </c>
      <c r="U4247" s="208">
        <v>2.4049999999999998</v>
      </c>
      <c r="V4247" s="208">
        <v>2.8220000000000001</v>
      </c>
      <c r="W4247" s="208">
        <v>2.6080000000000001</v>
      </c>
      <c r="X4247" s="208">
        <v>1.7050000000000001</v>
      </c>
      <c r="Y4247" s="24"/>
      <c r="Z4247" s="208">
        <v>3.9409999999999998</v>
      </c>
      <c r="AA4247" s="208">
        <v>2.5710000000000002</v>
      </c>
      <c r="AB4247" s="24"/>
      <c r="AC4247" s="208">
        <v>1.27</v>
      </c>
      <c r="AD4247" s="208">
        <v>6.726</v>
      </c>
      <c r="AE4247" s="208">
        <v>3.052</v>
      </c>
      <c r="AF4247" s="208">
        <v>2.4089999999999998</v>
      </c>
      <c r="AG4247" s="208">
        <v>2.1469999999999998</v>
      </c>
      <c r="AH4247" s="208">
        <v>2.4119999999999999</v>
      </c>
      <c r="AI4247" s="208">
        <v>2.0230000000000001</v>
      </c>
      <c r="AJ4247" s="24"/>
      <c r="AK4247" s="208">
        <v>2.6070000000000002</v>
      </c>
      <c r="AL4247" s="208">
        <v>1.5449999999999999</v>
      </c>
      <c r="AM4247" s="208">
        <v>2.1739999999999999</v>
      </c>
      <c r="AN4247" s="208">
        <v>2.0539999999999998</v>
      </c>
      <c r="AO4247" s="208">
        <v>2.5670000000000002</v>
      </c>
      <c r="AP4247" s="208">
        <v>2.2509999999999999</v>
      </c>
      <c r="AQ4247" s="208">
        <v>3.0419999999999998</v>
      </c>
      <c r="AR4247" s="208">
        <v>2.0129999999999999</v>
      </c>
      <c r="AS4247" s="208">
        <v>3</v>
      </c>
      <c r="AT4247" s="208">
        <v>1.0980000000000001</v>
      </c>
      <c r="AU4247" s="208">
        <v>1.877</v>
      </c>
      <c r="AV4247" s="24"/>
      <c r="AW4247" s="24"/>
      <c r="AX4247" s="208">
        <v>3.343</v>
      </c>
      <c r="AY4247" s="208">
        <v>3.1859999999999999</v>
      </c>
      <c r="AZ4247" s="208">
        <v>4.7430000000000003</v>
      </c>
      <c r="BA4247" s="24"/>
      <c r="BB4247" s="21">
        <f t="shared" si="472"/>
        <v>8.5220000000000002</v>
      </c>
      <c r="BC4247" s="21"/>
      <c r="BD4247" s="22">
        <f t="shared" si="469"/>
        <v>11.454301075268818</v>
      </c>
      <c r="BE4247" s="21"/>
      <c r="BG4247" s="10"/>
      <c r="BH4247" s="21">
        <f t="shared" si="470"/>
        <v>0</v>
      </c>
      <c r="BI4247" s="22">
        <f t="shared" si="470"/>
        <v>8.5220000000000018E-3</v>
      </c>
      <c r="BJ4247" s="21"/>
      <c r="BK4247" s="21">
        <v>0</v>
      </c>
      <c r="BL4247" s="22">
        <v>2.5566000000000005E-2</v>
      </c>
      <c r="BM4247" s="21"/>
      <c r="BN4247" s="21">
        <f t="shared" si="471"/>
        <v>0</v>
      </c>
      <c r="BO4247" s="22">
        <f t="shared" si="471"/>
        <v>0.10226400000000002</v>
      </c>
      <c r="BP4247" s="21">
        <f t="shared" si="471"/>
        <v>0</v>
      </c>
    </row>
    <row r="4248" spans="1:68" ht="11.1" hidden="1" customHeight="1" outlineLevel="1" collapsed="1" x14ac:dyDescent="0.2">
      <c r="A4248" s="10"/>
      <c r="B4248" s="18"/>
      <c r="C4248" s="18"/>
      <c r="D4248" s="18"/>
      <c r="E4248" s="19" t="s">
        <v>3687</v>
      </c>
      <c r="F4248" s="209">
        <v>55.616999999999997</v>
      </c>
      <c r="G4248" s="209">
        <v>43.994999999999997</v>
      </c>
      <c r="H4248" s="209">
        <v>34.953000000000003</v>
      </c>
      <c r="I4248" s="240">
        <v>26.111000000000001</v>
      </c>
      <c r="J4248" s="240"/>
      <c r="K4248" s="209">
        <v>6.7690000000000001</v>
      </c>
      <c r="L4248" s="209">
        <v>0.35399999999999998</v>
      </c>
      <c r="M4248" s="209">
        <v>0.17299999999999999</v>
      </c>
      <c r="N4248" s="209">
        <v>0.15</v>
      </c>
      <c r="O4248" s="209">
        <v>1.1539999999999999</v>
      </c>
      <c r="P4248" s="209">
        <v>24.655999999999999</v>
      </c>
      <c r="Q4248" s="209">
        <v>45.161000000000001</v>
      </c>
      <c r="R4248" s="209">
        <v>59.253</v>
      </c>
      <c r="S4248" s="209">
        <v>62.404000000000003</v>
      </c>
      <c r="T4248" s="209">
        <v>59.098999999999997</v>
      </c>
      <c r="U4248" s="209">
        <v>40.414000000000001</v>
      </c>
      <c r="V4248" s="209">
        <v>19.358000000000001</v>
      </c>
      <c r="W4248" s="209">
        <v>11.744999999999999</v>
      </c>
      <c r="X4248" s="209">
        <v>0.24</v>
      </c>
      <c r="Y4248" s="20"/>
      <c r="Z4248" s="209">
        <v>10.18</v>
      </c>
      <c r="AA4248" s="209">
        <v>0.78800000000000003</v>
      </c>
      <c r="AB4248" s="209">
        <v>63.969000000000001</v>
      </c>
      <c r="AC4248" s="209">
        <v>34.058999999999997</v>
      </c>
      <c r="AD4248" s="209">
        <v>66.933999999999997</v>
      </c>
      <c r="AE4248" s="209">
        <v>66.822000000000003</v>
      </c>
      <c r="AF4248" s="209">
        <v>55.052999999999997</v>
      </c>
      <c r="AG4248" s="209">
        <v>29.75</v>
      </c>
      <c r="AH4248" s="209">
        <v>16.623000000000001</v>
      </c>
      <c r="AI4248" s="209">
        <v>5.4640000000000004</v>
      </c>
      <c r="AJ4248" s="209">
        <v>0.39600000000000002</v>
      </c>
      <c r="AK4248" s="20"/>
      <c r="AL4248" s="209">
        <v>3.1829999999999998</v>
      </c>
      <c r="AM4248" s="20"/>
      <c r="AN4248" s="209">
        <v>26.510999999999999</v>
      </c>
      <c r="AO4248" s="209">
        <v>50.554000000000002</v>
      </c>
      <c r="AP4248" s="209">
        <v>58.444000000000003</v>
      </c>
      <c r="AQ4248" s="209">
        <v>60.677999999999997</v>
      </c>
      <c r="AR4248" s="209">
        <v>55.445999999999998</v>
      </c>
      <c r="AS4248" s="209">
        <v>36.832000000000001</v>
      </c>
      <c r="AT4248" s="209">
        <v>22.407</v>
      </c>
      <c r="AU4248" s="209">
        <v>5.75</v>
      </c>
      <c r="AV4248" s="209">
        <v>0.28399999999999997</v>
      </c>
      <c r="AW4248" s="209">
        <v>0.19900000000000001</v>
      </c>
      <c r="AX4248" s="209">
        <v>0.43099999999999999</v>
      </c>
      <c r="AY4248" s="209">
        <v>1.1000000000000001</v>
      </c>
      <c r="AZ4248" s="209">
        <v>29.736999999999998</v>
      </c>
      <c r="BA4248" s="209">
        <v>36.259</v>
      </c>
      <c r="BB4248" s="56">
        <f>BB4249+BB4250+BB4251+BB4252</f>
        <v>87.827999999999989</v>
      </c>
      <c r="BC4248" s="21">
        <f>BF4248</f>
        <v>123</v>
      </c>
      <c r="BD4248" s="22">
        <f t="shared" si="469"/>
        <v>118.04838709677418</v>
      </c>
      <c r="BE4248" s="21">
        <f>BC4248-BD4248</f>
        <v>4.951612903225822</v>
      </c>
      <c r="BF4248" s="2">
        <v>123</v>
      </c>
      <c r="BG4248" s="10">
        <v>5</v>
      </c>
      <c r="BH4248" s="21">
        <f t="shared" si="470"/>
        <v>9.1511999999999996E-2</v>
      </c>
      <c r="BI4248" s="22">
        <f t="shared" si="470"/>
        <v>8.7828000000000003E-2</v>
      </c>
      <c r="BJ4248" s="21">
        <f>BH4248-BI4248</f>
        <v>3.6839999999999928E-3</v>
      </c>
      <c r="BK4248" s="21">
        <v>0.274536</v>
      </c>
      <c r="BL4248" s="22">
        <v>0.20080199999999998</v>
      </c>
      <c r="BM4248" s="21">
        <v>7.3734000000000022E-2</v>
      </c>
      <c r="BN4248" s="21">
        <f t="shared" si="471"/>
        <v>1.098144</v>
      </c>
      <c r="BO4248" s="22">
        <f t="shared" si="471"/>
        <v>0.80320799999999992</v>
      </c>
      <c r="BP4248" s="21">
        <f t="shared" si="471"/>
        <v>0.29493600000000009</v>
      </c>
    </row>
    <row r="4249" spans="1:68" ht="11.1" hidden="1" customHeight="1" outlineLevel="2" x14ac:dyDescent="0.2">
      <c r="A4249" s="10"/>
      <c r="B4249" s="18"/>
      <c r="C4249" s="18"/>
      <c r="D4249" s="18"/>
      <c r="E4249" s="23" t="s">
        <v>3688</v>
      </c>
      <c r="F4249" s="208">
        <v>38.287999999999997</v>
      </c>
      <c r="G4249" s="208">
        <v>29.341000000000001</v>
      </c>
      <c r="H4249" s="208">
        <v>25.670999999999999</v>
      </c>
      <c r="I4249" s="239">
        <v>18.818999999999999</v>
      </c>
      <c r="J4249" s="239"/>
      <c r="K4249" s="208">
        <v>2.0680000000000001</v>
      </c>
      <c r="L4249" s="24"/>
      <c r="M4249" s="24"/>
      <c r="N4249" s="24"/>
      <c r="O4249" s="24"/>
      <c r="P4249" s="208">
        <v>17.788</v>
      </c>
      <c r="Q4249" s="208">
        <v>33.512</v>
      </c>
      <c r="R4249" s="208">
        <v>42.701999999999998</v>
      </c>
      <c r="S4249" s="208">
        <v>45.787999999999997</v>
      </c>
      <c r="T4249" s="208">
        <v>40.055</v>
      </c>
      <c r="U4249" s="208">
        <v>28.670999999999999</v>
      </c>
      <c r="V4249" s="208">
        <v>15.625</v>
      </c>
      <c r="W4249" s="208">
        <v>2.972</v>
      </c>
      <c r="X4249" s="24"/>
      <c r="Y4249" s="24"/>
      <c r="Z4249" s="24"/>
      <c r="AA4249" s="24"/>
      <c r="AB4249" s="208">
        <v>61.826999999999998</v>
      </c>
      <c r="AC4249" s="208">
        <v>22.457000000000001</v>
      </c>
      <c r="AD4249" s="208">
        <v>54.627000000000002</v>
      </c>
      <c r="AE4249" s="208">
        <v>52.527999999999999</v>
      </c>
      <c r="AF4249" s="208">
        <v>35.295000000000002</v>
      </c>
      <c r="AG4249" s="208">
        <v>24.135999999999999</v>
      </c>
      <c r="AH4249" s="208">
        <v>12.037000000000001</v>
      </c>
      <c r="AI4249" s="208">
        <v>3.5190000000000001</v>
      </c>
      <c r="AJ4249" s="24"/>
      <c r="AK4249" s="24"/>
      <c r="AL4249" s="24"/>
      <c r="AM4249" s="24"/>
      <c r="AN4249" s="208">
        <v>20.960999999999999</v>
      </c>
      <c r="AO4249" s="208">
        <v>39.972999999999999</v>
      </c>
      <c r="AP4249" s="208">
        <v>45.418999999999997</v>
      </c>
      <c r="AQ4249" s="208">
        <v>42.73</v>
      </c>
      <c r="AR4249" s="208">
        <v>41.115000000000002</v>
      </c>
      <c r="AS4249" s="208">
        <v>27.346</v>
      </c>
      <c r="AT4249" s="208">
        <v>17.096</v>
      </c>
      <c r="AU4249" s="208">
        <v>3.9790000000000001</v>
      </c>
      <c r="AV4249" s="24"/>
      <c r="AW4249" s="24"/>
      <c r="AX4249" s="24"/>
      <c r="AY4249" s="24"/>
      <c r="AZ4249" s="208">
        <v>24.393000000000001</v>
      </c>
      <c r="BA4249" s="208">
        <v>27.001999999999999</v>
      </c>
      <c r="BB4249" s="21">
        <f t="shared" si="472"/>
        <v>61.826999999999998</v>
      </c>
      <c r="BC4249" s="21"/>
      <c r="BD4249" s="22">
        <f t="shared" si="469"/>
        <v>83.100806451612897</v>
      </c>
      <c r="BE4249" s="21"/>
      <c r="BG4249" s="10"/>
      <c r="BH4249" s="21">
        <f t="shared" si="470"/>
        <v>0</v>
      </c>
      <c r="BI4249" s="22">
        <f t="shared" si="470"/>
        <v>6.1826999999999993E-2</v>
      </c>
      <c r="BJ4249" s="21"/>
      <c r="BK4249" s="21">
        <v>0</v>
      </c>
      <c r="BL4249" s="22">
        <v>0.18548099999999998</v>
      </c>
      <c r="BM4249" s="21"/>
      <c r="BN4249" s="21">
        <f t="shared" si="471"/>
        <v>0</v>
      </c>
      <c r="BO4249" s="22">
        <f t="shared" si="471"/>
        <v>0.74192399999999992</v>
      </c>
      <c r="BP4249" s="21">
        <f t="shared" si="471"/>
        <v>0</v>
      </c>
    </row>
    <row r="4250" spans="1:68" ht="11.1" hidden="1" customHeight="1" outlineLevel="2" x14ac:dyDescent="0.2">
      <c r="A4250" s="10"/>
      <c r="B4250" s="18"/>
      <c r="C4250" s="18"/>
      <c r="D4250" s="18"/>
      <c r="E4250" s="23" t="s">
        <v>3689</v>
      </c>
      <c r="F4250" s="208">
        <v>5.0270000000000001</v>
      </c>
      <c r="G4250" s="208">
        <v>4.4710000000000001</v>
      </c>
      <c r="H4250" s="208">
        <v>3.0720000000000001</v>
      </c>
      <c r="I4250" s="239">
        <v>2.4380000000000002</v>
      </c>
      <c r="J4250" s="239"/>
      <c r="K4250" s="208">
        <v>0.58399999999999996</v>
      </c>
      <c r="L4250" s="24"/>
      <c r="M4250" s="24"/>
      <c r="N4250" s="24"/>
      <c r="O4250" s="24"/>
      <c r="P4250" s="208">
        <v>1.7549999999999999</v>
      </c>
      <c r="Q4250" s="208">
        <v>3.0409999999999999</v>
      </c>
      <c r="R4250" s="208">
        <v>3.8540000000000001</v>
      </c>
      <c r="S4250" s="208">
        <v>5.0270000000000001</v>
      </c>
      <c r="T4250" s="208">
        <v>5.13</v>
      </c>
      <c r="U4250" s="208">
        <v>3.52</v>
      </c>
      <c r="V4250" s="208">
        <v>2.1429999999999998</v>
      </c>
      <c r="W4250" s="208">
        <v>0.59</v>
      </c>
      <c r="X4250" s="24"/>
      <c r="Y4250" s="24"/>
      <c r="Z4250" s="24"/>
      <c r="AA4250" s="24"/>
      <c r="AB4250" s="24"/>
      <c r="AC4250" s="24"/>
      <c r="AD4250" s="24"/>
      <c r="AE4250" s="24"/>
      <c r="AF4250" s="24"/>
      <c r="AG4250" s="24"/>
      <c r="AH4250" s="24"/>
      <c r="AI4250" s="24"/>
      <c r="AJ4250" s="24"/>
      <c r="AK4250" s="24"/>
      <c r="AL4250" s="24"/>
      <c r="AM4250" s="24"/>
      <c r="AN4250" s="24"/>
      <c r="AO4250" s="24"/>
      <c r="AP4250" s="24"/>
      <c r="AQ4250" s="24"/>
      <c r="AR4250" s="24"/>
      <c r="AS4250" s="24"/>
      <c r="AT4250" s="24"/>
      <c r="AU4250" s="24"/>
      <c r="AV4250" s="24"/>
      <c r="AW4250" s="24"/>
      <c r="AX4250" s="24"/>
      <c r="AY4250" s="24"/>
      <c r="AZ4250" s="24"/>
      <c r="BA4250" s="24"/>
      <c r="BB4250" s="21">
        <f t="shared" si="472"/>
        <v>5.13</v>
      </c>
      <c r="BC4250" s="21"/>
      <c r="BD4250" s="22">
        <f t="shared" si="469"/>
        <v>6.8951612903225801</v>
      </c>
      <c r="BE4250" s="21"/>
      <c r="BG4250" s="10"/>
      <c r="BH4250" s="21">
        <f t="shared" si="470"/>
        <v>0</v>
      </c>
      <c r="BI4250" s="22">
        <f t="shared" si="470"/>
        <v>5.13E-3</v>
      </c>
      <c r="BJ4250" s="21"/>
      <c r="BK4250" s="21">
        <v>0</v>
      </c>
      <c r="BL4250" s="22">
        <v>1.5390000000000001E-2</v>
      </c>
      <c r="BM4250" s="21"/>
      <c r="BN4250" s="21">
        <f t="shared" si="471"/>
        <v>0</v>
      </c>
      <c r="BO4250" s="22">
        <f t="shared" si="471"/>
        <v>6.1560000000000004E-2</v>
      </c>
      <c r="BP4250" s="21">
        <f t="shared" si="471"/>
        <v>0</v>
      </c>
    </row>
    <row r="4251" spans="1:68" ht="11.1" hidden="1" customHeight="1" outlineLevel="2" x14ac:dyDescent="0.2">
      <c r="A4251" s="10"/>
      <c r="B4251" s="18"/>
      <c r="C4251" s="18"/>
      <c r="D4251" s="18"/>
      <c r="E4251" s="23" t="s">
        <v>3690</v>
      </c>
      <c r="F4251" s="208">
        <v>6.1</v>
      </c>
      <c r="G4251" s="208">
        <v>4.9000000000000004</v>
      </c>
      <c r="H4251" s="208">
        <v>2.9</v>
      </c>
      <c r="I4251" s="239">
        <v>2.2000000000000002</v>
      </c>
      <c r="J4251" s="239"/>
      <c r="K4251" s="208">
        <v>3.7</v>
      </c>
      <c r="L4251" s="208">
        <v>0.35399999999999998</v>
      </c>
      <c r="M4251" s="208">
        <v>0.17299999999999999</v>
      </c>
      <c r="N4251" s="208">
        <v>0.15</v>
      </c>
      <c r="O4251" s="208">
        <v>1.1539999999999999</v>
      </c>
      <c r="P4251" s="208">
        <v>2.6859999999999999</v>
      </c>
      <c r="Q4251" s="208">
        <v>4.66</v>
      </c>
      <c r="R4251" s="208">
        <v>6.46</v>
      </c>
      <c r="S4251" s="208">
        <v>6.2</v>
      </c>
      <c r="T4251" s="208">
        <v>7.7</v>
      </c>
      <c r="U4251" s="208">
        <v>4.7850000000000001</v>
      </c>
      <c r="V4251" s="24"/>
      <c r="W4251" s="208">
        <v>7.6859999999999999</v>
      </c>
      <c r="X4251" s="208">
        <v>0.24</v>
      </c>
      <c r="Y4251" s="24"/>
      <c r="Z4251" s="208">
        <v>10.18</v>
      </c>
      <c r="AA4251" s="208">
        <v>0.78800000000000003</v>
      </c>
      <c r="AB4251" s="24"/>
      <c r="AC4251" s="208">
        <v>6.6870000000000003</v>
      </c>
      <c r="AD4251" s="208">
        <v>6.4660000000000002</v>
      </c>
      <c r="AE4251" s="208">
        <v>8.06</v>
      </c>
      <c r="AF4251" s="208">
        <v>14.243</v>
      </c>
      <c r="AG4251" s="208">
        <v>2.774</v>
      </c>
      <c r="AH4251" s="208">
        <v>2.7839999999999998</v>
      </c>
      <c r="AI4251" s="208">
        <v>1.115</v>
      </c>
      <c r="AJ4251" s="208">
        <v>0.39600000000000002</v>
      </c>
      <c r="AK4251" s="24"/>
      <c r="AL4251" s="208">
        <v>3.1829999999999998</v>
      </c>
      <c r="AM4251" s="24"/>
      <c r="AN4251" s="208">
        <v>2.8319999999999999</v>
      </c>
      <c r="AO4251" s="208">
        <v>5.4850000000000003</v>
      </c>
      <c r="AP4251" s="208">
        <v>7.1440000000000001</v>
      </c>
      <c r="AQ4251" s="208">
        <v>11.32</v>
      </c>
      <c r="AR4251" s="208">
        <v>7.9139999999999997</v>
      </c>
      <c r="AS4251" s="208">
        <v>4.9560000000000004</v>
      </c>
      <c r="AT4251" s="208">
        <v>2.7480000000000002</v>
      </c>
      <c r="AU4251" s="208">
        <v>1.2090000000000001</v>
      </c>
      <c r="AV4251" s="208">
        <v>0.28399999999999997</v>
      </c>
      <c r="AW4251" s="208">
        <v>0.19900000000000001</v>
      </c>
      <c r="AX4251" s="208">
        <v>0.43099999999999999</v>
      </c>
      <c r="AY4251" s="208">
        <v>1.1000000000000001</v>
      </c>
      <c r="AZ4251" s="208">
        <v>2.6059999999999999</v>
      </c>
      <c r="BA4251" s="208">
        <v>5.4109999999999996</v>
      </c>
      <c r="BB4251" s="21">
        <f t="shared" si="472"/>
        <v>14.243</v>
      </c>
      <c r="BC4251" s="21"/>
      <c r="BD4251" s="22">
        <f t="shared" si="469"/>
        <v>19.143817204301076</v>
      </c>
      <c r="BE4251" s="21"/>
      <c r="BG4251" s="10"/>
      <c r="BH4251" s="21">
        <f t="shared" si="470"/>
        <v>0</v>
      </c>
      <c r="BI4251" s="22">
        <f t="shared" si="470"/>
        <v>1.4243000000000002E-2</v>
      </c>
      <c r="BJ4251" s="21"/>
      <c r="BK4251" s="21">
        <v>0</v>
      </c>
      <c r="BL4251" s="22">
        <v>4.2729000000000003E-2</v>
      </c>
      <c r="BM4251" s="21"/>
      <c r="BN4251" s="21">
        <f t="shared" si="471"/>
        <v>0</v>
      </c>
      <c r="BO4251" s="22">
        <f t="shared" si="471"/>
        <v>0.17091600000000001</v>
      </c>
      <c r="BP4251" s="21">
        <f t="shared" si="471"/>
        <v>0</v>
      </c>
    </row>
    <row r="4252" spans="1:68" ht="11.1" hidden="1" customHeight="1" outlineLevel="2" x14ac:dyDescent="0.2">
      <c r="A4252" s="10"/>
      <c r="B4252" s="18"/>
      <c r="C4252" s="18"/>
      <c r="D4252" s="18"/>
      <c r="E4252" s="23" t="s">
        <v>3691</v>
      </c>
      <c r="F4252" s="208">
        <v>6.202</v>
      </c>
      <c r="G4252" s="208">
        <v>5.2830000000000004</v>
      </c>
      <c r="H4252" s="208">
        <v>3.31</v>
      </c>
      <c r="I4252" s="239">
        <v>2.6539999999999999</v>
      </c>
      <c r="J4252" s="239"/>
      <c r="K4252" s="208">
        <v>0.41699999999999998</v>
      </c>
      <c r="L4252" s="24"/>
      <c r="M4252" s="24"/>
      <c r="N4252" s="24"/>
      <c r="O4252" s="24"/>
      <c r="P4252" s="208">
        <v>2.427</v>
      </c>
      <c r="Q4252" s="208">
        <v>3.948</v>
      </c>
      <c r="R4252" s="208">
        <v>6.2370000000000001</v>
      </c>
      <c r="S4252" s="208">
        <v>5.3890000000000002</v>
      </c>
      <c r="T4252" s="208">
        <v>6.2140000000000004</v>
      </c>
      <c r="U4252" s="208">
        <v>3.4380000000000002</v>
      </c>
      <c r="V4252" s="208">
        <v>1.59</v>
      </c>
      <c r="W4252" s="208">
        <v>0.497</v>
      </c>
      <c r="X4252" s="24"/>
      <c r="Y4252" s="24"/>
      <c r="Z4252" s="24"/>
      <c r="AA4252" s="24"/>
      <c r="AB4252" s="208">
        <v>2.1419999999999999</v>
      </c>
      <c r="AC4252" s="208">
        <v>4.915</v>
      </c>
      <c r="AD4252" s="208">
        <v>5.8410000000000002</v>
      </c>
      <c r="AE4252" s="208">
        <v>6.234</v>
      </c>
      <c r="AF4252" s="208">
        <v>5.5149999999999997</v>
      </c>
      <c r="AG4252" s="208">
        <v>2.84</v>
      </c>
      <c r="AH4252" s="208">
        <v>1.802</v>
      </c>
      <c r="AI4252" s="208">
        <v>0.83</v>
      </c>
      <c r="AJ4252" s="24"/>
      <c r="AK4252" s="24"/>
      <c r="AL4252" s="24"/>
      <c r="AM4252" s="24"/>
      <c r="AN4252" s="208">
        <v>2.718</v>
      </c>
      <c r="AO4252" s="208">
        <v>5.0960000000000001</v>
      </c>
      <c r="AP4252" s="208">
        <v>5.8810000000000002</v>
      </c>
      <c r="AQ4252" s="208">
        <v>6.6280000000000001</v>
      </c>
      <c r="AR4252" s="208">
        <v>6.4169999999999998</v>
      </c>
      <c r="AS4252" s="208">
        <v>4.53</v>
      </c>
      <c r="AT4252" s="208">
        <v>2.5630000000000002</v>
      </c>
      <c r="AU4252" s="208">
        <v>0.56200000000000006</v>
      </c>
      <c r="AV4252" s="24"/>
      <c r="AW4252" s="24"/>
      <c r="AX4252" s="24"/>
      <c r="AY4252" s="24"/>
      <c r="AZ4252" s="208">
        <v>2.738</v>
      </c>
      <c r="BA4252" s="208">
        <v>3.8460000000000001</v>
      </c>
      <c r="BB4252" s="21">
        <f t="shared" si="472"/>
        <v>6.6280000000000001</v>
      </c>
      <c r="BC4252" s="21"/>
      <c r="BD4252" s="22">
        <f t="shared" ref="BD4252:BD4316" si="473">(BB4252/31/24)*1000</f>
        <v>8.908602150537634</v>
      </c>
      <c r="BE4252" s="21"/>
      <c r="BG4252" s="10"/>
      <c r="BH4252" s="21">
        <f t="shared" si="470"/>
        <v>0</v>
      </c>
      <c r="BI4252" s="22">
        <f t="shared" si="470"/>
        <v>6.6280000000000002E-3</v>
      </c>
      <c r="BJ4252" s="21"/>
      <c r="BK4252" s="21">
        <v>0</v>
      </c>
      <c r="BL4252" s="22">
        <v>1.9883999999999999E-2</v>
      </c>
      <c r="BM4252" s="21"/>
      <c r="BN4252" s="21">
        <f t="shared" si="471"/>
        <v>0</v>
      </c>
      <c r="BO4252" s="22">
        <f t="shared" si="471"/>
        <v>7.9535999999999996E-2</v>
      </c>
      <c r="BP4252" s="21">
        <f t="shared" si="471"/>
        <v>0</v>
      </c>
    </row>
    <row r="4253" spans="1:68" ht="11.1" hidden="1" customHeight="1" outlineLevel="1" collapsed="1" x14ac:dyDescent="0.2">
      <c r="A4253" s="10"/>
      <c r="B4253" s="18"/>
      <c r="C4253" s="18"/>
      <c r="D4253" s="18"/>
      <c r="E4253" s="19" t="s">
        <v>3692</v>
      </c>
      <c r="F4253" s="209">
        <v>6</v>
      </c>
      <c r="G4253" s="209">
        <v>9.3480000000000008</v>
      </c>
      <c r="H4253" s="209">
        <v>5.5</v>
      </c>
      <c r="I4253" s="20"/>
      <c r="J4253" s="20"/>
      <c r="K4253" s="20"/>
      <c r="L4253" s="209">
        <v>7.7450000000000001</v>
      </c>
      <c r="M4253" s="20"/>
      <c r="N4253" s="20"/>
      <c r="O4253" s="20"/>
      <c r="P4253" s="209">
        <v>3.7210000000000001</v>
      </c>
      <c r="Q4253" s="20"/>
      <c r="R4253" s="209">
        <v>2.5</v>
      </c>
      <c r="S4253" s="209">
        <v>17.466000000000001</v>
      </c>
      <c r="T4253" s="209">
        <v>5.5</v>
      </c>
      <c r="U4253" s="209">
        <v>5</v>
      </c>
      <c r="V4253" s="209">
        <v>3</v>
      </c>
      <c r="W4253" s="209">
        <v>6.101</v>
      </c>
      <c r="X4253" s="20"/>
      <c r="Y4253" s="20"/>
      <c r="Z4253" s="20"/>
      <c r="AA4253" s="20"/>
      <c r="AB4253" s="20"/>
      <c r="AC4253" s="20"/>
      <c r="AD4253" s="209">
        <v>2.8610000000000002</v>
      </c>
      <c r="AE4253" s="209">
        <v>4</v>
      </c>
      <c r="AF4253" s="209">
        <v>7.0880000000000001</v>
      </c>
      <c r="AG4253" s="209">
        <v>1.5740000000000001</v>
      </c>
      <c r="AH4253" s="209">
        <v>1</v>
      </c>
      <c r="AI4253" s="209">
        <v>1</v>
      </c>
      <c r="AJ4253" s="20"/>
      <c r="AK4253" s="20"/>
      <c r="AL4253" s="20"/>
      <c r="AM4253" s="20"/>
      <c r="AN4253" s="209">
        <v>6.5979999999999999</v>
      </c>
      <c r="AO4253" s="209">
        <v>5.9329999999999998</v>
      </c>
      <c r="AP4253" s="20"/>
      <c r="AQ4253" s="209">
        <v>2.2869999999999999</v>
      </c>
      <c r="AR4253" s="209">
        <v>2.1110000000000002</v>
      </c>
      <c r="AS4253" s="209">
        <v>1.502</v>
      </c>
      <c r="AT4253" s="20"/>
      <c r="AU4253" s="20"/>
      <c r="AV4253" s="20"/>
      <c r="AW4253" s="20"/>
      <c r="AX4253" s="20"/>
      <c r="AY4253" s="20"/>
      <c r="AZ4253" s="20"/>
      <c r="BA4253" s="20"/>
      <c r="BB4253" s="21">
        <f t="shared" si="472"/>
        <v>17.466000000000001</v>
      </c>
      <c r="BC4253" s="21">
        <f>BD4253</f>
        <v>23.475806451612904</v>
      </c>
      <c r="BD4253" s="22">
        <f t="shared" si="473"/>
        <v>23.475806451612904</v>
      </c>
      <c r="BE4253" s="21">
        <f>BC4253-BD4253</f>
        <v>0</v>
      </c>
      <c r="BF4253" s="2">
        <v>10.4</v>
      </c>
      <c r="BG4253" s="10">
        <v>6</v>
      </c>
      <c r="BH4253" s="21">
        <f t="shared" si="470"/>
        <v>1.7466000000000002E-2</v>
      </c>
      <c r="BI4253" s="22">
        <f t="shared" si="470"/>
        <v>1.7466000000000002E-2</v>
      </c>
      <c r="BJ4253" s="21">
        <f>BH4253-BI4253</f>
        <v>0</v>
      </c>
      <c r="BK4253" s="21">
        <v>5.2398000000000007E-2</v>
      </c>
      <c r="BL4253" s="22">
        <v>5.2398000000000007E-2</v>
      </c>
      <c r="BM4253" s="21">
        <v>0</v>
      </c>
      <c r="BN4253" s="21">
        <f t="shared" si="471"/>
        <v>0.20959200000000003</v>
      </c>
      <c r="BO4253" s="22">
        <f t="shared" si="471"/>
        <v>0.20959200000000003</v>
      </c>
      <c r="BP4253" s="21">
        <f t="shared" si="471"/>
        <v>0</v>
      </c>
    </row>
    <row r="4254" spans="1:68" ht="11.1" hidden="1" customHeight="1" outlineLevel="2" x14ac:dyDescent="0.2">
      <c r="A4254" s="10"/>
      <c r="B4254" s="18"/>
      <c r="C4254" s="18"/>
      <c r="D4254" s="18"/>
      <c r="E4254" s="23" t="s">
        <v>3693</v>
      </c>
      <c r="F4254" s="208">
        <v>6</v>
      </c>
      <c r="G4254" s="208">
        <v>9.3480000000000008</v>
      </c>
      <c r="H4254" s="208">
        <v>5.5</v>
      </c>
      <c r="I4254" s="24"/>
      <c r="J4254" s="24"/>
      <c r="K4254" s="24"/>
      <c r="L4254" s="208">
        <v>7.7450000000000001</v>
      </c>
      <c r="M4254" s="24"/>
      <c r="N4254" s="24"/>
      <c r="O4254" s="24"/>
      <c r="P4254" s="208">
        <v>3.7210000000000001</v>
      </c>
      <c r="Q4254" s="24"/>
      <c r="R4254" s="208">
        <v>2.5</v>
      </c>
      <c r="S4254" s="208">
        <v>17.466000000000001</v>
      </c>
      <c r="T4254" s="208">
        <v>5.5</v>
      </c>
      <c r="U4254" s="208">
        <v>5</v>
      </c>
      <c r="V4254" s="208">
        <v>3</v>
      </c>
      <c r="W4254" s="208">
        <v>6.101</v>
      </c>
      <c r="X4254" s="24"/>
      <c r="Y4254" s="24"/>
      <c r="Z4254" s="24"/>
      <c r="AA4254" s="24"/>
      <c r="AB4254" s="24"/>
      <c r="AC4254" s="24"/>
      <c r="AD4254" s="208">
        <v>2.8610000000000002</v>
      </c>
      <c r="AE4254" s="208">
        <v>4</v>
      </c>
      <c r="AF4254" s="208">
        <v>7.0880000000000001</v>
      </c>
      <c r="AG4254" s="208">
        <v>1.5740000000000001</v>
      </c>
      <c r="AH4254" s="208">
        <v>1</v>
      </c>
      <c r="AI4254" s="208">
        <v>1</v>
      </c>
      <c r="AJ4254" s="24"/>
      <c r="AK4254" s="24"/>
      <c r="AL4254" s="24"/>
      <c r="AM4254" s="24"/>
      <c r="AN4254" s="208">
        <v>6.5979999999999999</v>
      </c>
      <c r="AO4254" s="208">
        <v>5.9329999999999998</v>
      </c>
      <c r="AP4254" s="24"/>
      <c r="AQ4254" s="208">
        <v>2.2869999999999999</v>
      </c>
      <c r="AR4254" s="208">
        <v>2.1110000000000002</v>
      </c>
      <c r="AS4254" s="208">
        <v>1.502</v>
      </c>
      <c r="AT4254" s="24"/>
      <c r="AU4254" s="24"/>
      <c r="AV4254" s="24"/>
      <c r="AW4254" s="24"/>
      <c r="AX4254" s="24"/>
      <c r="AY4254" s="24"/>
      <c r="AZ4254" s="24"/>
      <c r="BA4254" s="24"/>
      <c r="BB4254" s="21">
        <f t="shared" si="472"/>
        <v>17.466000000000001</v>
      </c>
      <c r="BC4254" s="21"/>
      <c r="BD4254" s="22">
        <f t="shared" si="473"/>
        <v>23.475806451612904</v>
      </c>
      <c r="BE4254" s="21"/>
      <c r="BG4254" s="10"/>
      <c r="BH4254" s="21">
        <f t="shared" si="470"/>
        <v>0</v>
      </c>
      <c r="BI4254" s="22">
        <f t="shared" si="470"/>
        <v>1.7466000000000002E-2</v>
      </c>
      <c r="BJ4254" s="21"/>
      <c r="BK4254" s="21">
        <v>0</v>
      </c>
      <c r="BL4254" s="22">
        <v>5.2398000000000007E-2</v>
      </c>
      <c r="BM4254" s="21"/>
      <c r="BN4254" s="21">
        <f t="shared" si="471"/>
        <v>0</v>
      </c>
      <c r="BO4254" s="22">
        <f t="shared" si="471"/>
        <v>0.20959200000000003</v>
      </c>
      <c r="BP4254" s="21">
        <f t="shared" si="471"/>
        <v>0</v>
      </c>
    </row>
    <row r="4255" spans="1:68" ht="11.1" hidden="1" customHeight="1" outlineLevel="1" collapsed="1" x14ac:dyDescent="0.2">
      <c r="A4255" s="10"/>
      <c r="B4255" s="18"/>
      <c r="C4255" s="18"/>
      <c r="D4255" s="18"/>
      <c r="E4255" s="19" t="s">
        <v>3694</v>
      </c>
      <c r="F4255" s="209">
        <v>11.988</v>
      </c>
      <c r="G4255" s="209">
        <v>9.1929999999999996</v>
      </c>
      <c r="H4255" s="209">
        <v>6.157</v>
      </c>
      <c r="I4255" s="20"/>
      <c r="J4255" s="20"/>
      <c r="K4255" s="209">
        <v>7.0629999999999997</v>
      </c>
      <c r="L4255" s="20"/>
      <c r="M4255" s="20"/>
      <c r="N4255" s="20"/>
      <c r="O4255" s="209">
        <v>0.88700000000000001</v>
      </c>
      <c r="P4255" s="209">
        <v>5.923</v>
      </c>
      <c r="Q4255" s="209">
        <v>7.827</v>
      </c>
      <c r="R4255" s="209">
        <v>6.8550000000000004</v>
      </c>
      <c r="S4255" s="209">
        <v>3.3559999999999999</v>
      </c>
      <c r="T4255" s="209">
        <v>7.3879999999999999</v>
      </c>
      <c r="U4255" s="209">
        <v>4.3</v>
      </c>
      <c r="V4255" s="209">
        <v>5.3760000000000003</v>
      </c>
      <c r="W4255" s="20"/>
      <c r="X4255" s="20"/>
      <c r="Y4255" s="20"/>
      <c r="Z4255" s="20"/>
      <c r="AA4255" s="209">
        <v>1.0329999999999999</v>
      </c>
      <c r="AB4255" s="209">
        <v>0.83899999999999997</v>
      </c>
      <c r="AC4255" s="209">
        <v>1.6990000000000001</v>
      </c>
      <c r="AD4255" s="209">
        <v>2.359</v>
      </c>
      <c r="AE4255" s="209">
        <v>5.99</v>
      </c>
      <c r="AF4255" s="20"/>
      <c r="AG4255" s="20"/>
      <c r="AH4255" s="20"/>
      <c r="AI4255" s="20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  <c r="BA4255" s="20"/>
      <c r="BB4255" s="56">
        <f>BB4256+BB4257</f>
        <v>10.158999999999999</v>
      </c>
      <c r="BC4255" s="21">
        <f>BD4255</f>
        <v>13.654569892473116</v>
      </c>
      <c r="BD4255" s="22">
        <f t="shared" si="473"/>
        <v>13.654569892473116</v>
      </c>
      <c r="BE4255" s="21">
        <f>BC4255-BD4255</f>
        <v>0</v>
      </c>
      <c r="BG4255" s="10">
        <v>6</v>
      </c>
      <c r="BH4255" s="21">
        <f t="shared" si="470"/>
        <v>1.0158999999999998E-2</v>
      </c>
      <c r="BI4255" s="22">
        <f t="shared" si="470"/>
        <v>1.0158999999999998E-2</v>
      </c>
      <c r="BJ4255" s="21">
        <f>BH4255-BI4255</f>
        <v>0</v>
      </c>
      <c r="BK4255" s="21">
        <v>3.0476999999999994E-2</v>
      </c>
      <c r="BL4255" s="22">
        <v>3.0476999999999994E-2</v>
      </c>
      <c r="BM4255" s="21">
        <v>0</v>
      </c>
      <c r="BN4255" s="21">
        <f t="shared" si="471"/>
        <v>0.12190799999999997</v>
      </c>
      <c r="BO4255" s="22">
        <f t="shared" si="471"/>
        <v>0.12190799999999997</v>
      </c>
      <c r="BP4255" s="21">
        <f t="shared" si="471"/>
        <v>0</v>
      </c>
    </row>
    <row r="4256" spans="1:68" ht="11.1" hidden="1" customHeight="1" outlineLevel="2" x14ac:dyDescent="0.2">
      <c r="A4256" s="10"/>
      <c r="B4256" s="18"/>
      <c r="C4256" s="18"/>
      <c r="D4256" s="18"/>
      <c r="E4256" s="23" t="s">
        <v>3695</v>
      </c>
      <c r="F4256" s="24"/>
      <c r="G4256" s="24"/>
      <c r="H4256" s="24"/>
      <c r="I4256" s="24"/>
      <c r="J4256" s="24"/>
      <c r="K4256" s="24"/>
      <c r="L4256" s="24"/>
      <c r="M4256" s="24"/>
      <c r="N4256" s="24"/>
      <c r="O4256" s="24"/>
      <c r="P4256" s="24"/>
      <c r="Q4256" s="24"/>
      <c r="R4256" s="24"/>
      <c r="S4256" s="24"/>
      <c r="T4256" s="24"/>
      <c r="U4256" s="24"/>
      <c r="V4256" s="24"/>
      <c r="W4256" s="24"/>
      <c r="X4256" s="24"/>
      <c r="Y4256" s="24"/>
      <c r="Z4256" s="24"/>
      <c r="AA4256" s="24"/>
      <c r="AB4256" s="24"/>
      <c r="AC4256" s="24"/>
      <c r="AD4256" s="208">
        <v>2.359</v>
      </c>
      <c r="AE4256" s="24"/>
      <c r="AF4256" s="24"/>
      <c r="AG4256" s="24"/>
      <c r="AH4256" s="24"/>
      <c r="AI4256" s="24"/>
      <c r="AJ4256" s="24"/>
      <c r="AK4256" s="24"/>
      <c r="AL4256" s="24"/>
      <c r="AM4256" s="24"/>
      <c r="AN4256" s="24"/>
      <c r="AO4256" s="24"/>
      <c r="AP4256" s="24"/>
      <c r="AQ4256" s="24"/>
      <c r="AR4256" s="24"/>
      <c r="AS4256" s="24"/>
      <c r="AT4256" s="24"/>
      <c r="AU4256" s="24"/>
      <c r="AV4256" s="24"/>
      <c r="AW4256" s="24"/>
      <c r="AX4256" s="24"/>
      <c r="AY4256" s="24"/>
      <c r="AZ4256" s="24"/>
      <c r="BA4256" s="24"/>
      <c r="BB4256" s="21">
        <f t="shared" si="472"/>
        <v>2.359</v>
      </c>
      <c r="BC4256" s="21"/>
      <c r="BD4256" s="22">
        <f t="shared" si="473"/>
        <v>3.170698924731183</v>
      </c>
      <c r="BE4256" s="21"/>
      <c r="BG4256" s="10"/>
      <c r="BH4256" s="21">
        <f t="shared" si="470"/>
        <v>0</v>
      </c>
      <c r="BI4256" s="22">
        <f t="shared" si="470"/>
        <v>2.359E-3</v>
      </c>
      <c r="BJ4256" s="21"/>
      <c r="BK4256" s="21">
        <v>0</v>
      </c>
      <c r="BL4256" s="22">
        <v>7.077E-3</v>
      </c>
      <c r="BM4256" s="21"/>
      <c r="BN4256" s="21">
        <f t="shared" si="471"/>
        <v>0</v>
      </c>
      <c r="BO4256" s="22">
        <f t="shared" si="471"/>
        <v>2.8308E-2</v>
      </c>
      <c r="BP4256" s="21">
        <f t="shared" si="471"/>
        <v>0</v>
      </c>
    </row>
    <row r="4257" spans="1:68" ht="11.1" hidden="1" customHeight="1" outlineLevel="2" x14ac:dyDescent="0.2">
      <c r="A4257" s="10"/>
      <c r="B4257" s="18"/>
      <c r="C4257" s="18"/>
      <c r="D4257" s="18"/>
      <c r="E4257" s="23" t="s">
        <v>3696</v>
      </c>
      <c r="F4257" s="208">
        <v>7.8</v>
      </c>
      <c r="G4257" s="208">
        <v>5.6760000000000002</v>
      </c>
      <c r="H4257" s="208">
        <v>3.6589999999999998</v>
      </c>
      <c r="I4257" s="24"/>
      <c r="J4257" s="24"/>
      <c r="K4257" s="208">
        <v>3.8969999999999998</v>
      </c>
      <c r="L4257" s="24"/>
      <c r="M4257" s="24"/>
      <c r="N4257" s="24"/>
      <c r="O4257" s="24"/>
      <c r="P4257" s="208">
        <v>3.84</v>
      </c>
      <c r="Q4257" s="208">
        <v>4.8460000000000001</v>
      </c>
      <c r="R4257" s="208">
        <v>3.548</v>
      </c>
      <c r="S4257" s="208">
        <v>3.3559999999999999</v>
      </c>
      <c r="T4257" s="208">
        <v>7.3879999999999999</v>
      </c>
      <c r="U4257" s="208">
        <v>4.3</v>
      </c>
      <c r="V4257" s="208">
        <v>5.3760000000000003</v>
      </c>
      <c r="W4257" s="24"/>
      <c r="X4257" s="24"/>
      <c r="Y4257" s="24"/>
      <c r="Z4257" s="24"/>
      <c r="AA4257" s="208">
        <v>1.0329999999999999</v>
      </c>
      <c r="AB4257" s="208">
        <v>0.83899999999999997</v>
      </c>
      <c r="AC4257" s="208">
        <v>1.6990000000000001</v>
      </c>
      <c r="AD4257" s="24"/>
      <c r="AE4257" s="208">
        <v>5.99</v>
      </c>
      <c r="AF4257" s="24"/>
      <c r="AG4257" s="24"/>
      <c r="AH4257" s="24"/>
      <c r="AI4257" s="24"/>
      <c r="AJ4257" s="24"/>
      <c r="AK4257" s="24"/>
      <c r="AL4257" s="24"/>
      <c r="AM4257" s="24"/>
      <c r="AN4257" s="24"/>
      <c r="AO4257" s="24"/>
      <c r="AP4257" s="24"/>
      <c r="AQ4257" s="24"/>
      <c r="AR4257" s="24"/>
      <c r="AS4257" s="24"/>
      <c r="AT4257" s="24"/>
      <c r="AU4257" s="24"/>
      <c r="AV4257" s="24"/>
      <c r="AW4257" s="24"/>
      <c r="AX4257" s="24"/>
      <c r="AY4257" s="24"/>
      <c r="AZ4257" s="24"/>
      <c r="BA4257" s="24"/>
      <c r="BB4257" s="21">
        <f t="shared" si="472"/>
        <v>7.8</v>
      </c>
      <c r="BC4257" s="21"/>
      <c r="BD4257" s="22">
        <f t="shared" si="473"/>
        <v>10.483870967741934</v>
      </c>
      <c r="BE4257" s="21"/>
      <c r="BG4257" s="10"/>
      <c r="BH4257" s="21">
        <f t="shared" si="470"/>
        <v>0</v>
      </c>
      <c r="BI4257" s="22">
        <f t="shared" si="470"/>
        <v>7.7999999999999979E-3</v>
      </c>
      <c r="BJ4257" s="21"/>
      <c r="BK4257" s="21">
        <v>0</v>
      </c>
      <c r="BL4257" s="22">
        <v>2.3399999999999994E-2</v>
      </c>
      <c r="BM4257" s="21"/>
      <c r="BN4257" s="21">
        <f t="shared" si="471"/>
        <v>0</v>
      </c>
      <c r="BO4257" s="22">
        <f t="shared" si="471"/>
        <v>9.3599999999999975E-2</v>
      </c>
      <c r="BP4257" s="21">
        <f t="shared" si="471"/>
        <v>0</v>
      </c>
    </row>
    <row r="4258" spans="1:68" ht="11.1" hidden="1" customHeight="1" outlineLevel="1" collapsed="1" x14ac:dyDescent="0.2">
      <c r="A4258" s="10"/>
      <c r="B4258" s="18"/>
      <c r="C4258" s="18"/>
      <c r="D4258" s="18"/>
      <c r="E4258" s="19" t="s">
        <v>3697</v>
      </c>
      <c r="F4258" s="209">
        <v>3.0489999999999999</v>
      </c>
      <c r="G4258" s="209">
        <v>2.157</v>
      </c>
      <c r="H4258" s="209">
        <v>1.153</v>
      </c>
      <c r="I4258" s="240">
        <v>1.446</v>
      </c>
      <c r="J4258" s="240"/>
      <c r="K4258" s="20"/>
      <c r="L4258" s="20"/>
      <c r="M4258" s="209">
        <v>0.20399999999999999</v>
      </c>
      <c r="N4258" s="20"/>
      <c r="O4258" s="20"/>
      <c r="P4258" s="209">
        <v>0.89900000000000002</v>
      </c>
      <c r="Q4258" s="20"/>
      <c r="R4258" s="209">
        <v>1</v>
      </c>
      <c r="S4258" s="209">
        <v>0.97699999999999998</v>
      </c>
      <c r="T4258" s="209">
        <v>0.1</v>
      </c>
      <c r="U4258" s="209">
        <v>0.81399999999999995</v>
      </c>
      <c r="V4258" s="20"/>
      <c r="W4258" s="20"/>
      <c r="X4258" s="20"/>
      <c r="Y4258" s="20"/>
      <c r="Z4258" s="20"/>
      <c r="AA4258" s="20"/>
      <c r="AB4258" s="20"/>
      <c r="AC4258" s="20"/>
      <c r="AD4258" s="209">
        <v>4</v>
      </c>
      <c r="AE4258" s="209">
        <v>2.8140000000000001</v>
      </c>
      <c r="AF4258" s="209">
        <v>1.5009999999999999</v>
      </c>
      <c r="AG4258" s="209">
        <v>1.0580000000000001</v>
      </c>
      <c r="AH4258" s="209">
        <v>0.2</v>
      </c>
      <c r="AI4258" s="209">
        <v>0.36899999999999999</v>
      </c>
      <c r="AJ4258" s="20"/>
      <c r="AK4258" s="20"/>
      <c r="AL4258" s="20"/>
      <c r="AM4258" s="20"/>
      <c r="AN4258" s="209">
        <v>0.98399999999999999</v>
      </c>
      <c r="AO4258" s="209">
        <v>1.651</v>
      </c>
      <c r="AP4258" s="209">
        <v>1.194</v>
      </c>
      <c r="AQ4258" s="209">
        <v>1</v>
      </c>
      <c r="AR4258" s="209">
        <v>2.5830000000000002</v>
      </c>
      <c r="AS4258" s="209">
        <v>1.5</v>
      </c>
      <c r="AT4258" s="209">
        <v>0.151</v>
      </c>
      <c r="AU4258" s="209">
        <v>2.1000000000000001E-2</v>
      </c>
      <c r="AV4258" s="20"/>
      <c r="AW4258" s="20"/>
      <c r="AX4258" s="20"/>
      <c r="AY4258" s="20"/>
      <c r="AZ4258" s="209">
        <v>0.5</v>
      </c>
      <c r="BA4258" s="209">
        <v>2.2090000000000001</v>
      </c>
      <c r="BB4258" s="21">
        <f t="shared" si="472"/>
        <v>4</v>
      </c>
      <c r="BC4258" s="21">
        <f>BF4258</f>
        <v>6.06</v>
      </c>
      <c r="BD4258" s="22">
        <f t="shared" si="473"/>
        <v>5.376344086021505</v>
      </c>
      <c r="BE4258" s="21">
        <f>BC4258-BD4258</f>
        <v>0.68365591397849457</v>
      </c>
      <c r="BF4258" s="2">
        <v>6.06</v>
      </c>
      <c r="BG4258" s="10">
        <v>6</v>
      </c>
      <c r="BH4258" s="21">
        <f t="shared" si="470"/>
        <v>4.5086400000000004E-3</v>
      </c>
      <c r="BI4258" s="22">
        <f t="shared" si="470"/>
        <v>4.0000000000000001E-3</v>
      </c>
      <c r="BJ4258" s="21">
        <f>BH4258-BI4258</f>
        <v>5.0864000000000031E-4</v>
      </c>
      <c r="BK4258" s="21">
        <v>1.352592E-2</v>
      </c>
      <c r="BL4258" s="22">
        <v>1.2E-2</v>
      </c>
      <c r="BM4258" s="21">
        <v>1.5259200000000001E-3</v>
      </c>
      <c r="BN4258" s="21">
        <f t="shared" si="471"/>
        <v>5.4103680000000001E-2</v>
      </c>
      <c r="BO4258" s="22">
        <f t="shared" si="471"/>
        <v>4.8000000000000001E-2</v>
      </c>
      <c r="BP4258" s="21">
        <f t="shared" si="471"/>
        <v>6.1036800000000002E-3</v>
      </c>
    </row>
    <row r="4259" spans="1:68" ht="11.1" hidden="1" customHeight="1" outlineLevel="2" x14ac:dyDescent="0.2">
      <c r="A4259" s="10"/>
      <c r="B4259" s="18"/>
      <c r="C4259" s="18"/>
      <c r="D4259" s="18"/>
      <c r="E4259" s="23" t="s">
        <v>3698</v>
      </c>
      <c r="F4259" s="208">
        <v>3.0489999999999999</v>
      </c>
      <c r="G4259" s="208">
        <v>2.157</v>
      </c>
      <c r="H4259" s="208">
        <v>1.153</v>
      </c>
      <c r="I4259" s="239">
        <v>1.446</v>
      </c>
      <c r="J4259" s="239"/>
      <c r="K4259" s="24"/>
      <c r="L4259" s="24"/>
      <c r="M4259" s="208">
        <v>0.20399999999999999</v>
      </c>
      <c r="N4259" s="24"/>
      <c r="O4259" s="24"/>
      <c r="P4259" s="208">
        <v>0.89900000000000002</v>
      </c>
      <c r="Q4259" s="24"/>
      <c r="R4259" s="208">
        <v>1</v>
      </c>
      <c r="S4259" s="208">
        <v>0.97699999999999998</v>
      </c>
      <c r="T4259" s="208">
        <v>0.1</v>
      </c>
      <c r="U4259" s="208">
        <v>0.81399999999999995</v>
      </c>
      <c r="V4259" s="24"/>
      <c r="W4259" s="24"/>
      <c r="X4259" s="24"/>
      <c r="Y4259" s="24"/>
      <c r="Z4259" s="24"/>
      <c r="AA4259" s="24"/>
      <c r="AB4259" s="24"/>
      <c r="AC4259" s="24"/>
      <c r="AD4259" s="208">
        <v>4</v>
      </c>
      <c r="AE4259" s="208">
        <v>2.8140000000000001</v>
      </c>
      <c r="AF4259" s="208">
        <v>1.5009999999999999</v>
      </c>
      <c r="AG4259" s="208">
        <v>1.0580000000000001</v>
      </c>
      <c r="AH4259" s="208">
        <v>0.2</v>
      </c>
      <c r="AI4259" s="208">
        <v>0.36899999999999999</v>
      </c>
      <c r="AJ4259" s="24"/>
      <c r="AK4259" s="24"/>
      <c r="AL4259" s="24"/>
      <c r="AM4259" s="24"/>
      <c r="AN4259" s="208">
        <v>0.98399999999999999</v>
      </c>
      <c r="AO4259" s="208">
        <v>1.651</v>
      </c>
      <c r="AP4259" s="208">
        <v>1.194</v>
      </c>
      <c r="AQ4259" s="208">
        <v>1</v>
      </c>
      <c r="AR4259" s="208">
        <v>2.5830000000000002</v>
      </c>
      <c r="AS4259" s="208">
        <v>1.5</v>
      </c>
      <c r="AT4259" s="208">
        <v>0.151</v>
      </c>
      <c r="AU4259" s="208">
        <v>2.1000000000000001E-2</v>
      </c>
      <c r="AV4259" s="24"/>
      <c r="AW4259" s="24"/>
      <c r="AX4259" s="24"/>
      <c r="AY4259" s="24"/>
      <c r="AZ4259" s="208">
        <v>0.5</v>
      </c>
      <c r="BA4259" s="208">
        <v>2.2090000000000001</v>
      </c>
      <c r="BB4259" s="21">
        <f t="shared" si="472"/>
        <v>4</v>
      </c>
      <c r="BC4259" s="21"/>
      <c r="BD4259" s="22">
        <f t="shared" si="473"/>
        <v>5.376344086021505</v>
      </c>
      <c r="BE4259" s="21"/>
      <c r="BG4259" s="10"/>
      <c r="BH4259" s="21">
        <f t="shared" si="470"/>
        <v>0</v>
      </c>
      <c r="BI4259" s="22">
        <f t="shared" si="470"/>
        <v>4.0000000000000001E-3</v>
      </c>
      <c r="BJ4259" s="21"/>
      <c r="BK4259" s="21">
        <v>0</v>
      </c>
      <c r="BL4259" s="22">
        <v>1.2E-2</v>
      </c>
      <c r="BM4259" s="21"/>
      <c r="BN4259" s="21">
        <f t="shared" si="471"/>
        <v>0</v>
      </c>
      <c r="BO4259" s="22">
        <f t="shared" si="471"/>
        <v>4.8000000000000001E-2</v>
      </c>
      <c r="BP4259" s="21">
        <f t="shared" si="471"/>
        <v>0</v>
      </c>
    </row>
    <row r="4260" spans="1:68" ht="11.1" hidden="1" customHeight="1" outlineLevel="1" collapsed="1" x14ac:dyDescent="0.2">
      <c r="A4260" s="10"/>
      <c r="B4260" s="18"/>
      <c r="C4260" s="18"/>
      <c r="D4260" s="18"/>
      <c r="E4260" s="19" t="s">
        <v>3699</v>
      </c>
      <c r="F4260" s="209">
        <v>17</v>
      </c>
      <c r="G4260" s="209">
        <v>16.103000000000002</v>
      </c>
      <c r="H4260" s="209">
        <v>13.768000000000001</v>
      </c>
      <c r="I4260" s="240">
        <v>9.7639999999999993</v>
      </c>
      <c r="J4260" s="240"/>
      <c r="K4260" s="209">
        <v>5.617</v>
      </c>
      <c r="L4260" s="20"/>
      <c r="M4260" s="20"/>
      <c r="N4260" s="20"/>
      <c r="O4260" s="20"/>
      <c r="P4260" s="209">
        <v>11.356999999999999</v>
      </c>
      <c r="Q4260" s="209">
        <v>3.331</v>
      </c>
      <c r="R4260" s="209">
        <v>34.756</v>
      </c>
      <c r="S4260" s="209">
        <v>25.332000000000001</v>
      </c>
      <c r="T4260" s="209">
        <v>21.457999999999998</v>
      </c>
      <c r="U4260" s="209">
        <v>4.2809999999999997</v>
      </c>
      <c r="V4260" s="209">
        <v>11.526999999999999</v>
      </c>
      <c r="W4260" s="209">
        <v>2.8090000000000002</v>
      </c>
      <c r="X4260" s="209">
        <v>0.2</v>
      </c>
      <c r="Y4260" s="20"/>
      <c r="Z4260" s="20"/>
      <c r="AA4260" s="20"/>
      <c r="AB4260" s="209">
        <v>5.4</v>
      </c>
      <c r="AC4260" s="209">
        <v>15.026</v>
      </c>
      <c r="AD4260" s="209">
        <v>21.655000000000001</v>
      </c>
      <c r="AE4260" s="209">
        <v>24.544</v>
      </c>
      <c r="AF4260" s="209">
        <v>21.97</v>
      </c>
      <c r="AG4260" s="209">
        <v>11.269</v>
      </c>
      <c r="AH4260" s="209">
        <v>10.286</v>
      </c>
      <c r="AI4260" s="209">
        <v>8.6449999999999996</v>
      </c>
      <c r="AJ4260" s="20"/>
      <c r="AK4260" s="20"/>
      <c r="AL4260" s="20"/>
      <c r="AM4260" s="20"/>
      <c r="AN4260" s="209">
        <v>8.859</v>
      </c>
      <c r="AO4260" s="209">
        <v>14.317</v>
      </c>
      <c r="AP4260" s="209">
        <v>19.62</v>
      </c>
      <c r="AQ4260" s="209">
        <v>19.492000000000001</v>
      </c>
      <c r="AR4260" s="209">
        <v>21.26</v>
      </c>
      <c r="AS4260" s="209">
        <v>19.190000000000001</v>
      </c>
      <c r="AT4260" s="209">
        <v>12.191000000000001</v>
      </c>
      <c r="AU4260" s="209">
        <v>0.80500000000000005</v>
      </c>
      <c r="AV4260" s="20"/>
      <c r="AW4260" s="20"/>
      <c r="AX4260" s="20"/>
      <c r="AY4260" s="209">
        <v>1.833</v>
      </c>
      <c r="AZ4260" s="209">
        <v>4.6539999999999999</v>
      </c>
      <c r="BA4260" s="209">
        <v>13.63</v>
      </c>
      <c r="BB4260" s="56">
        <f>BB4261+BB4262</f>
        <v>47.4</v>
      </c>
      <c r="BC4260" s="21">
        <f>BD4260</f>
        <v>63.709677419354833</v>
      </c>
      <c r="BD4260" s="22">
        <f t="shared" si="473"/>
        <v>63.709677419354833</v>
      </c>
      <c r="BE4260" s="21">
        <f>BC4260-BD4260</f>
        <v>0</v>
      </c>
      <c r="BF4260" s="2">
        <v>11.1</v>
      </c>
      <c r="BG4260" s="10">
        <v>5</v>
      </c>
      <c r="BH4260" s="21">
        <f t="shared" si="470"/>
        <v>4.7399999999999998E-2</v>
      </c>
      <c r="BI4260" s="22">
        <f t="shared" si="470"/>
        <v>4.7399999999999998E-2</v>
      </c>
      <c r="BJ4260" s="21">
        <f>BH4260-BI4260</f>
        <v>0</v>
      </c>
      <c r="BK4260" s="21">
        <v>0.14219999999999999</v>
      </c>
      <c r="BL4260" s="22">
        <v>0.14219999999999999</v>
      </c>
      <c r="BM4260" s="21">
        <v>0</v>
      </c>
      <c r="BN4260" s="21">
        <f t="shared" si="471"/>
        <v>0.56879999999999997</v>
      </c>
      <c r="BO4260" s="22">
        <f t="shared" si="471"/>
        <v>0.56879999999999997</v>
      </c>
      <c r="BP4260" s="21">
        <f t="shared" si="471"/>
        <v>0</v>
      </c>
    </row>
    <row r="4261" spans="1:68" ht="11.1" hidden="1" customHeight="1" outlineLevel="2" x14ac:dyDescent="0.2">
      <c r="A4261" s="10"/>
      <c r="B4261" s="18"/>
      <c r="C4261" s="18"/>
      <c r="D4261" s="18"/>
      <c r="E4261" s="23" t="s">
        <v>3700</v>
      </c>
      <c r="F4261" s="208">
        <v>17</v>
      </c>
      <c r="G4261" s="208">
        <v>16.103000000000002</v>
      </c>
      <c r="H4261" s="208">
        <v>3.2679999999999998</v>
      </c>
      <c r="I4261" s="239">
        <v>3.8639999999999999</v>
      </c>
      <c r="J4261" s="239"/>
      <c r="K4261" s="208">
        <v>0.317</v>
      </c>
      <c r="L4261" s="24"/>
      <c r="M4261" s="24"/>
      <c r="N4261" s="24"/>
      <c r="O4261" s="24"/>
      <c r="P4261" s="208">
        <v>3.5329999999999999</v>
      </c>
      <c r="Q4261" s="208">
        <v>3.331</v>
      </c>
      <c r="R4261" s="208">
        <v>4.3559999999999999</v>
      </c>
      <c r="S4261" s="208">
        <v>7.1319999999999997</v>
      </c>
      <c r="T4261" s="208">
        <v>5.3579999999999997</v>
      </c>
      <c r="U4261" s="208">
        <v>4.2809999999999997</v>
      </c>
      <c r="V4261" s="208">
        <v>1.76</v>
      </c>
      <c r="W4261" s="208">
        <v>0.309</v>
      </c>
      <c r="X4261" s="24"/>
      <c r="Y4261" s="24"/>
      <c r="Z4261" s="24"/>
      <c r="AA4261" s="24"/>
      <c r="AB4261" s="24"/>
      <c r="AC4261" s="208">
        <v>7.7539999999999996</v>
      </c>
      <c r="AD4261" s="208">
        <v>4.766</v>
      </c>
      <c r="AE4261" s="208">
        <v>7.6550000000000002</v>
      </c>
      <c r="AF4261" s="208">
        <v>5.0810000000000004</v>
      </c>
      <c r="AG4261" s="208">
        <v>2.8239999999999998</v>
      </c>
      <c r="AH4261" s="208">
        <v>1.841</v>
      </c>
      <c r="AI4261" s="208">
        <v>0.2</v>
      </c>
      <c r="AJ4261" s="24"/>
      <c r="AK4261" s="24"/>
      <c r="AL4261" s="24"/>
      <c r="AM4261" s="24"/>
      <c r="AN4261" s="208">
        <v>4.3419999999999996</v>
      </c>
      <c r="AO4261" s="208">
        <v>4.2370000000000001</v>
      </c>
      <c r="AP4261" s="208">
        <v>6.2279999999999998</v>
      </c>
      <c r="AQ4261" s="208">
        <v>6.1</v>
      </c>
      <c r="AR4261" s="208">
        <v>6.14</v>
      </c>
      <c r="AS4261" s="208">
        <v>4.49</v>
      </c>
      <c r="AT4261" s="208">
        <v>2.4470000000000001</v>
      </c>
      <c r="AU4261" s="208">
        <v>0.80500000000000005</v>
      </c>
      <c r="AV4261" s="24"/>
      <c r="AW4261" s="24"/>
      <c r="AX4261" s="24"/>
      <c r="AY4261" s="208">
        <v>0.153</v>
      </c>
      <c r="AZ4261" s="208">
        <v>2.9729999999999999</v>
      </c>
      <c r="BA4261" s="208">
        <v>3.55</v>
      </c>
      <c r="BB4261" s="21">
        <f t="shared" si="472"/>
        <v>17</v>
      </c>
      <c r="BC4261" s="21"/>
      <c r="BD4261" s="22">
        <f t="shared" si="473"/>
        <v>22.849462365591396</v>
      </c>
      <c r="BE4261" s="21"/>
      <c r="BG4261" s="10"/>
      <c r="BH4261" s="21">
        <f t="shared" si="470"/>
        <v>0</v>
      </c>
      <c r="BI4261" s="22">
        <f t="shared" si="470"/>
        <v>1.7000000000000001E-2</v>
      </c>
      <c r="BJ4261" s="21"/>
      <c r="BK4261" s="21">
        <v>0</v>
      </c>
      <c r="BL4261" s="22">
        <v>5.1000000000000004E-2</v>
      </c>
      <c r="BM4261" s="21"/>
      <c r="BN4261" s="21">
        <f t="shared" si="471"/>
        <v>0</v>
      </c>
      <c r="BO4261" s="22">
        <f t="shared" si="471"/>
        <v>0.20400000000000001</v>
      </c>
      <c r="BP4261" s="21">
        <f t="shared" si="471"/>
        <v>0</v>
      </c>
    </row>
    <row r="4262" spans="1:68" ht="11.1" hidden="1" customHeight="1" outlineLevel="2" x14ac:dyDescent="0.2">
      <c r="A4262" s="10"/>
      <c r="B4262" s="18"/>
      <c r="C4262" s="18"/>
      <c r="D4262" s="18"/>
      <c r="E4262" s="23" t="s">
        <v>3701</v>
      </c>
      <c r="F4262" s="24"/>
      <c r="G4262" s="24"/>
      <c r="H4262" s="208">
        <v>10.5</v>
      </c>
      <c r="I4262" s="239">
        <v>5.9</v>
      </c>
      <c r="J4262" s="239"/>
      <c r="K4262" s="208">
        <v>5.3</v>
      </c>
      <c r="L4262" s="24"/>
      <c r="M4262" s="24"/>
      <c r="N4262" s="24"/>
      <c r="O4262" s="24"/>
      <c r="P4262" s="208">
        <v>7.8239999999999998</v>
      </c>
      <c r="Q4262" s="24"/>
      <c r="R4262" s="208">
        <v>30.4</v>
      </c>
      <c r="S4262" s="208">
        <v>18.2</v>
      </c>
      <c r="T4262" s="208">
        <v>16.100000000000001</v>
      </c>
      <c r="U4262" s="24"/>
      <c r="V4262" s="208">
        <v>9.7669999999999995</v>
      </c>
      <c r="W4262" s="208">
        <v>2.5</v>
      </c>
      <c r="X4262" s="208">
        <v>0.2</v>
      </c>
      <c r="Y4262" s="24"/>
      <c r="Z4262" s="24"/>
      <c r="AA4262" s="24"/>
      <c r="AB4262" s="208">
        <v>5.4</v>
      </c>
      <c r="AC4262" s="208">
        <v>7.2720000000000002</v>
      </c>
      <c r="AD4262" s="208">
        <v>16.888999999999999</v>
      </c>
      <c r="AE4262" s="208">
        <v>16.888999999999999</v>
      </c>
      <c r="AF4262" s="208">
        <v>16.888999999999999</v>
      </c>
      <c r="AG4262" s="208">
        <v>8.4450000000000003</v>
      </c>
      <c r="AH4262" s="208">
        <v>8.4450000000000003</v>
      </c>
      <c r="AI4262" s="208">
        <v>8.4450000000000003</v>
      </c>
      <c r="AJ4262" s="24"/>
      <c r="AK4262" s="24"/>
      <c r="AL4262" s="24"/>
      <c r="AM4262" s="24"/>
      <c r="AN4262" s="208">
        <v>4.5170000000000003</v>
      </c>
      <c r="AO4262" s="208">
        <v>10.08</v>
      </c>
      <c r="AP4262" s="208">
        <v>13.391999999999999</v>
      </c>
      <c r="AQ4262" s="208">
        <v>13.391999999999999</v>
      </c>
      <c r="AR4262" s="208">
        <v>15.12</v>
      </c>
      <c r="AS4262" s="208">
        <v>14.7</v>
      </c>
      <c r="AT4262" s="208">
        <v>9.7439999999999998</v>
      </c>
      <c r="AU4262" s="24"/>
      <c r="AV4262" s="24"/>
      <c r="AW4262" s="24"/>
      <c r="AX4262" s="24"/>
      <c r="AY4262" s="208">
        <v>1.68</v>
      </c>
      <c r="AZ4262" s="208">
        <v>1.681</v>
      </c>
      <c r="BA4262" s="208">
        <v>10.08</v>
      </c>
      <c r="BB4262" s="21">
        <f t="shared" si="472"/>
        <v>30.4</v>
      </c>
      <c r="BC4262" s="21"/>
      <c r="BD4262" s="22">
        <f t="shared" si="473"/>
        <v>40.860215053763433</v>
      </c>
      <c r="BE4262" s="21"/>
      <c r="BG4262" s="10"/>
      <c r="BH4262" s="21">
        <f t="shared" si="470"/>
        <v>0</v>
      </c>
      <c r="BI4262" s="22">
        <f t="shared" si="470"/>
        <v>3.0399999999999996E-2</v>
      </c>
      <c r="BJ4262" s="21"/>
      <c r="BK4262" s="21">
        <v>0</v>
      </c>
      <c r="BL4262" s="22">
        <v>9.1199999999999989E-2</v>
      </c>
      <c r="BM4262" s="21"/>
      <c r="BN4262" s="21">
        <f t="shared" si="471"/>
        <v>0</v>
      </c>
      <c r="BO4262" s="22">
        <f t="shared" si="471"/>
        <v>0.36479999999999996</v>
      </c>
      <c r="BP4262" s="21">
        <f t="shared" si="471"/>
        <v>0</v>
      </c>
    </row>
    <row r="4263" spans="1:68" ht="11.1" customHeight="1" outlineLevel="1" collapsed="1" x14ac:dyDescent="0.2">
      <c r="A4263" s="10"/>
      <c r="B4263" s="18"/>
      <c r="C4263" s="18"/>
      <c r="D4263" s="18"/>
      <c r="E4263" s="19" t="s">
        <v>3702</v>
      </c>
      <c r="F4263" s="209">
        <v>1.75</v>
      </c>
      <c r="G4263" s="209">
        <v>1.1879999999999999</v>
      </c>
      <c r="H4263" s="209">
        <v>0.75</v>
      </c>
      <c r="I4263" s="20"/>
      <c r="J4263" s="20"/>
      <c r="K4263" s="20"/>
      <c r="L4263" s="20"/>
      <c r="M4263" s="20"/>
      <c r="N4263" s="20"/>
      <c r="O4263" s="20"/>
      <c r="P4263" s="209">
        <v>1.389</v>
      </c>
      <c r="Q4263" s="20"/>
      <c r="R4263" s="209">
        <v>2.375</v>
      </c>
      <c r="S4263" s="209">
        <v>2.4740000000000002</v>
      </c>
      <c r="T4263" s="209">
        <v>1.2</v>
      </c>
      <c r="U4263" s="209">
        <v>0.8</v>
      </c>
      <c r="V4263" s="209">
        <v>1</v>
      </c>
      <c r="W4263" s="20"/>
      <c r="X4263" s="20"/>
      <c r="Y4263" s="20"/>
      <c r="Z4263" s="20"/>
      <c r="AA4263" s="20"/>
      <c r="AB4263" s="20"/>
      <c r="AC4263" s="209">
        <v>0.73299999999999998</v>
      </c>
      <c r="AD4263" s="209">
        <v>1.613</v>
      </c>
      <c r="AE4263" s="209">
        <v>2.1440000000000001</v>
      </c>
      <c r="AF4263" s="209">
        <v>1.45</v>
      </c>
      <c r="AG4263" s="209">
        <v>0.73899999999999999</v>
      </c>
      <c r="AH4263" s="209">
        <v>0.27300000000000002</v>
      </c>
      <c r="AI4263" s="209">
        <v>0.17199999999999999</v>
      </c>
      <c r="AJ4263" s="20"/>
      <c r="AK4263" s="20"/>
      <c r="AL4263" s="20"/>
      <c r="AM4263" s="20"/>
      <c r="AN4263" s="209">
        <v>0.63900000000000001</v>
      </c>
      <c r="AO4263" s="209">
        <v>2.2850000000000001</v>
      </c>
      <c r="AP4263" s="209">
        <v>1.532</v>
      </c>
      <c r="AQ4263" s="209">
        <v>2.976</v>
      </c>
      <c r="AR4263" s="209">
        <v>1.508</v>
      </c>
      <c r="AS4263" s="209">
        <v>1.3009999999999999</v>
      </c>
      <c r="AT4263" s="209">
        <v>0.36499999999999999</v>
      </c>
      <c r="AU4263" s="20"/>
      <c r="AV4263" s="20"/>
      <c r="AW4263" s="20"/>
      <c r="AX4263" s="20"/>
      <c r="AY4263" s="20"/>
      <c r="AZ4263" s="20"/>
      <c r="BA4263" s="209">
        <v>1.3420000000000001</v>
      </c>
      <c r="BB4263" s="21">
        <f t="shared" si="472"/>
        <v>2.976</v>
      </c>
      <c r="BC4263" s="21">
        <f>BF4263</f>
        <v>4.4000000000000004</v>
      </c>
      <c r="BD4263" s="22">
        <f t="shared" si="473"/>
        <v>4</v>
      </c>
      <c r="BE4263" s="21">
        <f>BC4263-BD4263</f>
        <v>0.40000000000000036</v>
      </c>
      <c r="BF4263" s="2">
        <v>4.4000000000000004</v>
      </c>
      <c r="BG4263" s="10">
        <v>7</v>
      </c>
      <c r="BH4263" s="21">
        <f t="shared" si="470"/>
        <v>3.2736000000000002E-3</v>
      </c>
      <c r="BI4263" s="22">
        <f t="shared" si="470"/>
        <v>2.9759999999999999E-3</v>
      </c>
      <c r="BJ4263" s="21">
        <f>BH4263-BI4263</f>
        <v>2.9760000000000029E-4</v>
      </c>
      <c r="BK4263" s="21">
        <v>9.8208000000000011E-3</v>
      </c>
      <c r="BL4263" s="22">
        <v>8.9280000000000002E-3</v>
      </c>
      <c r="BM4263" s="21">
        <v>8.9280000000000088E-4</v>
      </c>
      <c r="BN4263" s="21">
        <f t="shared" si="471"/>
        <v>3.9283200000000004E-2</v>
      </c>
      <c r="BO4263" s="22">
        <f t="shared" si="471"/>
        <v>3.5712000000000001E-2</v>
      </c>
      <c r="BP4263" s="21">
        <f t="shared" si="471"/>
        <v>3.5712000000000035E-3</v>
      </c>
    </row>
    <row r="4264" spans="1:68" ht="11.1" hidden="1" customHeight="1" outlineLevel="2" x14ac:dyDescent="0.2">
      <c r="A4264" s="10"/>
      <c r="B4264" s="18"/>
      <c r="C4264" s="18"/>
      <c r="D4264" s="18"/>
      <c r="E4264" s="23" t="s">
        <v>3703</v>
      </c>
      <c r="F4264" s="208">
        <v>1.75</v>
      </c>
      <c r="G4264" s="208">
        <v>1.1879999999999999</v>
      </c>
      <c r="H4264" s="208">
        <v>0.75</v>
      </c>
      <c r="I4264" s="24"/>
      <c r="J4264" s="24"/>
      <c r="K4264" s="24"/>
      <c r="L4264" s="24"/>
      <c r="M4264" s="24"/>
      <c r="N4264" s="24"/>
      <c r="O4264" s="24"/>
      <c r="P4264" s="208">
        <v>1.389</v>
      </c>
      <c r="Q4264" s="24"/>
      <c r="R4264" s="208">
        <v>2.375</v>
      </c>
      <c r="S4264" s="208">
        <v>2.4740000000000002</v>
      </c>
      <c r="T4264" s="208">
        <v>1.2</v>
      </c>
      <c r="U4264" s="208">
        <v>0.8</v>
      </c>
      <c r="V4264" s="208">
        <v>1</v>
      </c>
      <c r="W4264" s="24"/>
      <c r="X4264" s="24"/>
      <c r="Y4264" s="24"/>
      <c r="Z4264" s="24"/>
      <c r="AA4264" s="24"/>
      <c r="AB4264" s="24"/>
      <c r="AC4264" s="208">
        <v>0.73299999999999998</v>
      </c>
      <c r="AD4264" s="208">
        <v>1.613</v>
      </c>
      <c r="AE4264" s="208">
        <v>2.1440000000000001</v>
      </c>
      <c r="AF4264" s="208">
        <v>1.45</v>
      </c>
      <c r="AG4264" s="208">
        <v>0.73899999999999999</v>
      </c>
      <c r="AH4264" s="208">
        <v>0.27300000000000002</v>
      </c>
      <c r="AI4264" s="208">
        <v>0.17199999999999999</v>
      </c>
      <c r="AJ4264" s="24"/>
      <c r="AK4264" s="24"/>
      <c r="AL4264" s="24"/>
      <c r="AM4264" s="24"/>
      <c r="AN4264" s="208">
        <v>0.63900000000000001</v>
      </c>
      <c r="AO4264" s="208">
        <v>2.2850000000000001</v>
      </c>
      <c r="AP4264" s="208">
        <v>1.532</v>
      </c>
      <c r="AQ4264" s="208">
        <v>2.976</v>
      </c>
      <c r="AR4264" s="208">
        <v>1.508</v>
      </c>
      <c r="AS4264" s="208">
        <v>1.3009999999999999</v>
      </c>
      <c r="AT4264" s="208">
        <v>0.36499999999999999</v>
      </c>
      <c r="AU4264" s="24"/>
      <c r="AV4264" s="24"/>
      <c r="AW4264" s="24"/>
      <c r="AX4264" s="24"/>
      <c r="AY4264" s="24"/>
      <c r="AZ4264" s="24"/>
      <c r="BA4264" s="208">
        <v>1.3420000000000001</v>
      </c>
      <c r="BB4264" s="21">
        <f t="shared" si="472"/>
        <v>2.976</v>
      </c>
      <c r="BC4264" s="21"/>
      <c r="BD4264" s="22">
        <f t="shared" si="473"/>
        <v>4</v>
      </c>
      <c r="BE4264" s="21"/>
      <c r="BG4264" s="10"/>
      <c r="BH4264" s="21">
        <f t="shared" si="470"/>
        <v>0</v>
      </c>
      <c r="BI4264" s="22">
        <f t="shared" si="470"/>
        <v>2.9759999999999999E-3</v>
      </c>
      <c r="BJ4264" s="21"/>
      <c r="BK4264" s="21">
        <v>0</v>
      </c>
      <c r="BL4264" s="22">
        <v>8.9280000000000002E-3</v>
      </c>
      <c r="BM4264" s="21"/>
      <c r="BN4264" s="21">
        <f t="shared" si="471"/>
        <v>0</v>
      </c>
      <c r="BO4264" s="22">
        <f t="shared" si="471"/>
        <v>3.5712000000000001E-2</v>
      </c>
      <c r="BP4264" s="21">
        <f t="shared" si="471"/>
        <v>0</v>
      </c>
    </row>
    <row r="4265" spans="1:68" ht="11.1" hidden="1" customHeight="1" outlineLevel="1" collapsed="1" x14ac:dyDescent="0.2">
      <c r="A4265" s="10"/>
      <c r="B4265" s="18"/>
      <c r="C4265" s="18"/>
      <c r="D4265" s="18"/>
      <c r="E4265" s="19" t="s">
        <v>3704</v>
      </c>
      <c r="F4265" s="209">
        <v>4.3659999999999997</v>
      </c>
      <c r="G4265" s="209">
        <v>8.2289999999999992</v>
      </c>
      <c r="H4265" s="209">
        <v>3.4950000000000001</v>
      </c>
      <c r="I4265" s="240">
        <v>4.125</v>
      </c>
      <c r="J4265" s="240"/>
      <c r="K4265" s="20"/>
      <c r="L4265" s="20"/>
      <c r="M4265" s="20"/>
      <c r="N4265" s="20"/>
      <c r="O4265" s="20"/>
      <c r="P4265" s="209">
        <v>4.18</v>
      </c>
      <c r="Q4265" s="209">
        <v>5.8810000000000002</v>
      </c>
      <c r="R4265" s="209">
        <v>7.9779999999999998</v>
      </c>
      <c r="S4265" s="209">
        <v>9.94</v>
      </c>
      <c r="T4265" s="209">
        <v>14.163</v>
      </c>
      <c r="U4265" s="209">
        <v>5.2629999999999999</v>
      </c>
      <c r="V4265" s="209">
        <v>3.5659999999999998</v>
      </c>
      <c r="W4265" s="209">
        <v>0.68400000000000005</v>
      </c>
      <c r="X4265" s="20"/>
      <c r="Y4265" s="20"/>
      <c r="Z4265" s="20"/>
      <c r="AA4265" s="20"/>
      <c r="AB4265" s="209">
        <v>3.766</v>
      </c>
      <c r="AC4265" s="209">
        <v>6.9260000000000002</v>
      </c>
      <c r="AD4265" s="209">
        <v>10.371</v>
      </c>
      <c r="AE4265" s="209">
        <v>12.478</v>
      </c>
      <c r="AF4265" s="209">
        <v>9.9209999999999994</v>
      </c>
      <c r="AG4265" s="209">
        <v>4.7489999999999997</v>
      </c>
      <c r="AH4265" s="209">
        <v>2.496</v>
      </c>
      <c r="AI4265" s="209">
        <v>1.498</v>
      </c>
      <c r="AJ4265" s="20"/>
      <c r="AK4265" s="20"/>
      <c r="AL4265" s="20"/>
      <c r="AM4265" s="209">
        <v>1.494</v>
      </c>
      <c r="AN4265" s="209">
        <v>2.1190000000000002</v>
      </c>
      <c r="AO4265" s="209">
        <v>6.7850000000000001</v>
      </c>
      <c r="AP4265" s="209">
        <v>8.266</v>
      </c>
      <c r="AQ4265" s="209">
        <v>6.69</v>
      </c>
      <c r="AR4265" s="209">
        <v>10.116</v>
      </c>
      <c r="AS4265" s="209">
        <v>5.0999999999999996</v>
      </c>
      <c r="AT4265" s="209">
        <v>4.3760000000000003</v>
      </c>
      <c r="AU4265" s="20"/>
      <c r="AV4265" s="20"/>
      <c r="AW4265" s="20"/>
      <c r="AX4265" s="20"/>
      <c r="AY4265" s="20"/>
      <c r="AZ4265" s="209">
        <v>2.3969999999999998</v>
      </c>
      <c r="BA4265" s="209">
        <v>8.1820000000000004</v>
      </c>
      <c r="BB4265" s="21">
        <f t="shared" si="472"/>
        <v>14.163</v>
      </c>
      <c r="BC4265" s="21">
        <f>BF4265</f>
        <v>50</v>
      </c>
      <c r="BD4265" s="22">
        <f t="shared" si="473"/>
        <v>19.036290322580644</v>
      </c>
      <c r="BE4265" s="21">
        <f>BC4265-BD4265</f>
        <v>30.963709677419356</v>
      </c>
      <c r="BF4265" s="94">
        <v>50</v>
      </c>
      <c r="BG4265" s="10">
        <v>6</v>
      </c>
      <c r="BH4265" s="21">
        <f t="shared" si="470"/>
        <v>3.7199999999999997E-2</v>
      </c>
      <c r="BI4265" s="22">
        <f t="shared" si="470"/>
        <v>1.4163E-2</v>
      </c>
      <c r="BJ4265" s="21">
        <f>BH4265-BI4265</f>
        <v>2.3036999999999995E-2</v>
      </c>
      <c r="BK4265" s="21">
        <v>0.11159999999999999</v>
      </c>
      <c r="BL4265" s="22">
        <v>4.2488999999999999E-2</v>
      </c>
      <c r="BM4265" s="21">
        <v>6.9110999999999992E-2</v>
      </c>
      <c r="BN4265" s="21">
        <f t="shared" si="471"/>
        <v>0.44639999999999996</v>
      </c>
      <c r="BO4265" s="22">
        <f t="shared" si="471"/>
        <v>0.169956</v>
      </c>
      <c r="BP4265" s="21">
        <f t="shared" si="471"/>
        <v>0.27644399999999997</v>
      </c>
    </row>
    <row r="4266" spans="1:68" ht="11.1" hidden="1" customHeight="1" outlineLevel="2" x14ac:dyDescent="0.2">
      <c r="A4266" s="10"/>
      <c r="B4266" s="18"/>
      <c r="C4266" s="18"/>
      <c r="D4266" s="18"/>
      <c r="E4266" s="23" t="s">
        <v>3705</v>
      </c>
      <c r="F4266" s="208">
        <v>4.3659999999999997</v>
      </c>
      <c r="G4266" s="208">
        <v>8.2289999999999992</v>
      </c>
      <c r="H4266" s="208">
        <v>3.4950000000000001</v>
      </c>
      <c r="I4266" s="239">
        <v>4.125</v>
      </c>
      <c r="J4266" s="239"/>
      <c r="K4266" s="24"/>
      <c r="L4266" s="24"/>
      <c r="M4266" s="24"/>
      <c r="N4266" s="24"/>
      <c r="O4266" s="24"/>
      <c r="P4266" s="208">
        <v>4.18</v>
      </c>
      <c r="Q4266" s="208">
        <v>5.8810000000000002</v>
      </c>
      <c r="R4266" s="208">
        <v>7.9779999999999998</v>
      </c>
      <c r="S4266" s="208">
        <v>9.94</v>
      </c>
      <c r="T4266" s="208">
        <v>14.163</v>
      </c>
      <c r="U4266" s="208">
        <v>5.2629999999999999</v>
      </c>
      <c r="V4266" s="208">
        <v>3.5659999999999998</v>
      </c>
      <c r="W4266" s="208">
        <v>0.68400000000000005</v>
      </c>
      <c r="X4266" s="24"/>
      <c r="Y4266" s="24"/>
      <c r="Z4266" s="24"/>
      <c r="AA4266" s="24"/>
      <c r="AB4266" s="208">
        <v>3.766</v>
      </c>
      <c r="AC4266" s="208">
        <v>6.9260000000000002</v>
      </c>
      <c r="AD4266" s="208">
        <v>10.371</v>
      </c>
      <c r="AE4266" s="208">
        <v>12.478</v>
      </c>
      <c r="AF4266" s="208">
        <v>9.9209999999999994</v>
      </c>
      <c r="AG4266" s="208">
        <v>4.7489999999999997</v>
      </c>
      <c r="AH4266" s="208">
        <v>2.496</v>
      </c>
      <c r="AI4266" s="208">
        <v>1.498</v>
      </c>
      <c r="AJ4266" s="24"/>
      <c r="AK4266" s="24"/>
      <c r="AL4266" s="24"/>
      <c r="AM4266" s="208">
        <v>1.494</v>
      </c>
      <c r="AN4266" s="208">
        <v>2.1190000000000002</v>
      </c>
      <c r="AO4266" s="208">
        <v>6.7850000000000001</v>
      </c>
      <c r="AP4266" s="208">
        <v>8.266</v>
      </c>
      <c r="AQ4266" s="208">
        <v>6.69</v>
      </c>
      <c r="AR4266" s="208">
        <v>10.116</v>
      </c>
      <c r="AS4266" s="208">
        <v>5.0999999999999996</v>
      </c>
      <c r="AT4266" s="208">
        <v>4.3760000000000003</v>
      </c>
      <c r="AU4266" s="24"/>
      <c r="AV4266" s="24"/>
      <c r="AW4266" s="24"/>
      <c r="AX4266" s="24"/>
      <c r="AY4266" s="24"/>
      <c r="AZ4266" s="208">
        <v>2.3969999999999998</v>
      </c>
      <c r="BA4266" s="208">
        <v>8.1820000000000004</v>
      </c>
      <c r="BB4266" s="21">
        <f t="shared" si="472"/>
        <v>14.163</v>
      </c>
      <c r="BC4266" s="21"/>
      <c r="BD4266" s="22">
        <f t="shared" si="473"/>
        <v>19.036290322580644</v>
      </c>
      <c r="BE4266" s="21"/>
      <c r="BG4266" s="10"/>
      <c r="BH4266" s="21">
        <f t="shared" si="470"/>
        <v>0</v>
      </c>
      <c r="BI4266" s="22">
        <f t="shared" si="470"/>
        <v>1.4163E-2</v>
      </c>
      <c r="BJ4266" s="21"/>
      <c r="BK4266" s="21">
        <v>0</v>
      </c>
      <c r="BL4266" s="22">
        <v>4.2488999999999999E-2</v>
      </c>
      <c r="BM4266" s="21"/>
      <c r="BN4266" s="21">
        <f t="shared" si="471"/>
        <v>0</v>
      </c>
      <c r="BO4266" s="22">
        <f t="shared" si="471"/>
        <v>0.169956</v>
      </c>
      <c r="BP4266" s="21">
        <f t="shared" si="471"/>
        <v>0</v>
      </c>
    </row>
    <row r="4267" spans="1:68" ht="11.1" customHeight="1" outlineLevel="1" collapsed="1" x14ac:dyDescent="0.2">
      <c r="A4267" s="10"/>
      <c r="B4267" s="18"/>
      <c r="C4267" s="18"/>
      <c r="D4267" s="18"/>
      <c r="E4267" s="19" t="s">
        <v>3706</v>
      </c>
      <c r="F4267" s="20"/>
      <c r="G4267" s="20"/>
      <c r="H4267" s="209">
        <v>4.5</v>
      </c>
      <c r="I4267" s="20"/>
      <c r="J4267" s="20"/>
      <c r="K4267" s="20"/>
      <c r="L4267" s="20"/>
      <c r="M4267" s="20"/>
      <c r="N4267" s="20"/>
      <c r="O4267" s="20"/>
      <c r="P4267" s="209">
        <v>21.645</v>
      </c>
      <c r="Q4267" s="209">
        <v>0.90400000000000003</v>
      </c>
      <c r="R4267" s="209">
        <v>-15.055</v>
      </c>
      <c r="S4267" s="209">
        <v>2.2149999999999999</v>
      </c>
      <c r="T4267" s="209">
        <v>2.23</v>
      </c>
      <c r="U4267" s="209">
        <v>1.214</v>
      </c>
      <c r="V4267" s="209">
        <v>0.84799999999999998</v>
      </c>
      <c r="W4267" s="209">
        <v>0.42299999999999999</v>
      </c>
      <c r="X4267" s="209">
        <v>0.1</v>
      </c>
      <c r="Y4267" s="20"/>
      <c r="Z4267" s="209">
        <v>0.16400000000000001</v>
      </c>
      <c r="AA4267" s="20"/>
      <c r="AB4267" s="209">
        <v>1.22</v>
      </c>
      <c r="AC4267" s="209">
        <v>1.3680000000000001</v>
      </c>
      <c r="AD4267" s="209">
        <v>1.863</v>
      </c>
      <c r="AE4267" s="209">
        <v>1.66</v>
      </c>
      <c r="AF4267" s="209">
        <v>1.7270000000000001</v>
      </c>
      <c r="AG4267" s="209">
        <v>0.93400000000000005</v>
      </c>
      <c r="AH4267" s="209">
        <v>0.55200000000000005</v>
      </c>
      <c r="AI4267" s="209">
        <v>0.54300000000000004</v>
      </c>
      <c r="AJ4267" s="209">
        <v>9.8000000000000004E-2</v>
      </c>
      <c r="AK4267" s="209">
        <v>4.9000000000000002E-2</v>
      </c>
      <c r="AL4267" s="209">
        <v>4.9000000000000002E-2</v>
      </c>
      <c r="AM4267" s="209">
        <v>0.33600000000000002</v>
      </c>
      <c r="AN4267" s="209">
        <v>0.81599999999999995</v>
      </c>
      <c r="AO4267" s="209">
        <v>1.9810000000000001</v>
      </c>
      <c r="AP4267" s="209">
        <v>1.2170000000000001</v>
      </c>
      <c r="AQ4267" s="209">
        <v>2.7650000000000001</v>
      </c>
      <c r="AR4267" s="209">
        <v>1.1830000000000001</v>
      </c>
      <c r="AS4267" s="209">
        <v>1.236</v>
      </c>
      <c r="AT4267" s="209">
        <v>0.78600000000000003</v>
      </c>
      <c r="AU4267" s="209">
        <v>0.505</v>
      </c>
      <c r="AV4267" s="209">
        <v>5.8999999999999997E-2</v>
      </c>
      <c r="AW4267" s="20"/>
      <c r="AX4267" s="20"/>
      <c r="AY4267" s="20"/>
      <c r="AZ4267" s="209">
        <v>0.71599999999999997</v>
      </c>
      <c r="BA4267" s="209">
        <v>1.1819999999999999</v>
      </c>
      <c r="BB4267" s="21">
        <f t="shared" si="472"/>
        <v>21.645</v>
      </c>
      <c r="BC4267" s="21">
        <f>BD4267</f>
        <v>29.092741935483872</v>
      </c>
      <c r="BD4267" s="22">
        <f t="shared" si="473"/>
        <v>29.092741935483872</v>
      </c>
      <c r="BE4267" s="21">
        <f>BC4267-BD4267</f>
        <v>0</v>
      </c>
      <c r="BF4267" s="2">
        <v>4.7</v>
      </c>
      <c r="BG4267" s="10">
        <v>7</v>
      </c>
      <c r="BH4267" s="21">
        <f t="shared" si="470"/>
        <v>2.1645000000000001E-2</v>
      </c>
      <c r="BI4267" s="22">
        <f t="shared" si="470"/>
        <v>2.1645000000000001E-2</v>
      </c>
      <c r="BJ4267" s="21">
        <f>BH4267-BI4267</f>
        <v>0</v>
      </c>
      <c r="BK4267" s="21">
        <v>6.4935000000000007E-2</v>
      </c>
      <c r="BL4267" s="22">
        <v>6.4935000000000007E-2</v>
      </c>
      <c r="BM4267" s="21">
        <v>0</v>
      </c>
      <c r="BN4267" s="21">
        <f t="shared" si="471"/>
        <v>0.25974000000000003</v>
      </c>
      <c r="BO4267" s="22">
        <f t="shared" si="471"/>
        <v>0.25974000000000003</v>
      </c>
      <c r="BP4267" s="21">
        <f t="shared" si="471"/>
        <v>0</v>
      </c>
    </row>
    <row r="4268" spans="1:68" ht="11.1" hidden="1" customHeight="1" outlineLevel="2" x14ac:dyDescent="0.2">
      <c r="A4268" s="10"/>
      <c r="B4268" s="18"/>
      <c r="C4268" s="18"/>
      <c r="D4268" s="18"/>
      <c r="E4268" s="23" t="s">
        <v>3707</v>
      </c>
      <c r="F4268" s="24"/>
      <c r="G4268" s="24"/>
      <c r="H4268" s="208">
        <v>4.5</v>
      </c>
      <c r="I4268" s="24"/>
      <c r="J4268" s="24"/>
      <c r="K4268" s="24"/>
      <c r="L4268" s="24"/>
      <c r="M4268" s="24"/>
      <c r="N4268" s="24"/>
      <c r="O4268" s="24"/>
      <c r="P4268" s="208">
        <v>21.645</v>
      </c>
      <c r="Q4268" s="208">
        <v>0.90400000000000003</v>
      </c>
      <c r="R4268" s="208">
        <v>-15.055</v>
      </c>
      <c r="S4268" s="208">
        <v>2.2149999999999999</v>
      </c>
      <c r="T4268" s="208">
        <v>2.23</v>
      </c>
      <c r="U4268" s="208">
        <v>1.214</v>
      </c>
      <c r="V4268" s="208">
        <v>0.84799999999999998</v>
      </c>
      <c r="W4268" s="208">
        <v>0.42299999999999999</v>
      </c>
      <c r="X4268" s="208">
        <v>0.1</v>
      </c>
      <c r="Y4268" s="24"/>
      <c r="Z4268" s="208">
        <v>0.16400000000000001</v>
      </c>
      <c r="AA4268" s="24"/>
      <c r="AB4268" s="208">
        <v>1.22</v>
      </c>
      <c r="AC4268" s="208">
        <v>1.3680000000000001</v>
      </c>
      <c r="AD4268" s="208">
        <v>1.863</v>
      </c>
      <c r="AE4268" s="208">
        <v>1.66</v>
      </c>
      <c r="AF4268" s="208">
        <v>1.7270000000000001</v>
      </c>
      <c r="AG4268" s="208">
        <v>0.93400000000000005</v>
      </c>
      <c r="AH4268" s="208">
        <v>0.55200000000000005</v>
      </c>
      <c r="AI4268" s="208">
        <v>0.54300000000000004</v>
      </c>
      <c r="AJ4268" s="208">
        <v>9.8000000000000004E-2</v>
      </c>
      <c r="AK4268" s="208">
        <v>4.9000000000000002E-2</v>
      </c>
      <c r="AL4268" s="208">
        <v>4.9000000000000002E-2</v>
      </c>
      <c r="AM4268" s="208">
        <v>0.33600000000000002</v>
      </c>
      <c r="AN4268" s="208">
        <v>0.81599999999999995</v>
      </c>
      <c r="AO4268" s="208">
        <v>1.9810000000000001</v>
      </c>
      <c r="AP4268" s="208">
        <v>1.2170000000000001</v>
      </c>
      <c r="AQ4268" s="208">
        <v>2.7650000000000001</v>
      </c>
      <c r="AR4268" s="208">
        <v>1.1830000000000001</v>
      </c>
      <c r="AS4268" s="208">
        <v>1.236</v>
      </c>
      <c r="AT4268" s="208">
        <v>0.78600000000000003</v>
      </c>
      <c r="AU4268" s="208">
        <v>0.505</v>
      </c>
      <c r="AV4268" s="208">
        <v>5.8999999999999997E-2</v>
      </c>
      <c r="AW4268" s="24"/>
      <c r="AX4268" s="24"/>
      <c r="AY4268" s="24"/>
      <c r="AZ4268" s="208">
        <v>0.71599999999999997</v>
      </c>
      <c r="BA4268" s="208">
        <v>1.1819999999999999</v>
      </c>
      <c r="BB4268" s="21">
        <f t="shared" si="472"/>
        <v>21.645</v>
      </c>
      <c r="BC4268" s="21"/>
      <c r="BD4268" s="22">
        <f t="shared" si="473"/>
        <v>29.092741935483872</v>
      </c>
      <c r="BE4268" s="21"/>
      <c r="BG4268" s="10"/>
      <c r="BH4268" s="21">
        <f t="shared" si="470"/>
        <v>0</v>
      </c>
      <c r="BI4268" s="22">
        <f t="shared" si="470"/>
        <v>2.1645000000000001E-2</v>
      </c>
      <c r="BJ4268" s="21"/>
      <c r="BK4268" s="21">
        <v>0</v>
      </c>
      <c r="BL4268" s="22">
        <v>6.4935000000000007E-2</v>
      </c>
      <c r="BM4268" s="21"/>
      <c r="BN4268" s="21">
        <f t="shared" si="471"/>
        <v>0</v>
      </c>
      <c r="BO4268" s="22">
        <f t="shared" si="471"/>
        <v>0.25974000000000003</v>
      </c>
      <c r="BP4268" s="21">
        <f t="shared" si="471"/>
        <v>0</v>
      </c>
    </row>
    <row r="4269" spans="1:68" ht="11.1" hidden="1" customHeight="1" outlineLevel="1" collapsed="1" x14ac:dyDescent="0.2">
      <c r="A4269" s="10"/>
      <c r="B4269" s="18"/>
      <c r="C4269" s="18"/>
      <c r="D4269" s="18"/>
      <c r="E4269" s="19" t="s">
        <v>3708</v>
      </c>
      <c r="F4269" s="20"/>
      <c r="G4269" s="20"/>
      <c r="H4269" s="20"/>
      <c r="I4269" s="240">
        <v>7.3810000000000002</v>
      </c>
      <c r="J4269" s="240"/>
      <c r="K4269" s="209">
        <v>3.1219999999999999</v>
      </c>
      <c r="L4269" s="20"/>
      <c r="M4269" s="20"/>
      <c r="N4269" s="20"/>
      <c r="O4269" s="20"/>
      <c r="P4269" s="209">
        <v>4.4960000000000004</v>
      </c>
      <c r="Q4269" s="209">
        <v>3.3660000000000001</v>
      </c>
      <c r="R4269" s="209">
        <v>3.4340000000000002</v>
      </c>
      <c r="S4269" s="209">
        <v>2.9</v>
      </c>
      <c r="T4269" s="209">
        <v>3</v>
      </c>
      <c r="U4269" s="20"/>
      <c r="V4269" s="209">
        <v>3</v>
      </c>
      <c r="W4269" s="209">
        <v>87.073999999999998</v>
      </c>
      <c r="X4269" s="20"/>
      <c r="Y4269" s="20"/>
      <c r="Z4269" s="20"/>
      <c r="AA4269" s="20"/>
      <c r="AB4269" s="20"/>
      <c r="AC4269" s="209">
        <v>42.81</v>
      </c>
      <c r="AD4269" s="209">
        <v>32.143999999999998</v>
      </c>
      <c r="AE4269" s="209">
        <v>33.207999999999998</v>
      </c>
      <c r="AF4269" s="209">
        <v>31.559000000000001</v>
      </c>
      <c r="AG4269" s="209">
        <v>14.396000000000001</v>
      </c>
      <c r="AH4269" s="209">
        <v>25.238</v>
      </c>
      <c r="AI4269" s="209">
        <v>10.018000000000001</v>
      </c>
      <c r="AJ4269" s="209">
        <v>5.75</v>
      </c>
      <c r="AK4269" s="209">
        <v>4.3179999999999996</v>
      </c>
      <c r="AL4269" s="209">
        <v>5.3559999999999999</v>
      </c>
      <c r="AM4269" s="209">
        <v>10.615</v>
      </c>
      <c r="AN4269" s="209">
        <v>24.35</v>
      </c>
      <c r="AO4269" s="209">
        <v>30.303000000000001</v>
      </c>
      <c r="AP4269" s="209">
        <v>29.113</v>
      </c>
      <c r="AQ4269" s="209">
        <v>40.667000000000002</v>
      </c>
      <c r="AR4269" s="209">
        <v>26.577999999999999</v>
      </c>
      <c r="AS4269" s="209">
        <v>27.513999999999999</v>
      </c>
      <c r="AT4269" s="209">
        <v>11.233000000000001</v>
      </c>
      <c r="AU4269" s="209">
        <v>15.847</v>
      </c>
      <c r="AV4269" s="209">
        <v>7.4580000000000002</v>
      </c>
      <c r="AW4269" s="209">
        <v>4.8540000000000001</v>
      </c>
      <c r="AX4269" s="209">
        <v>7.9290000000000003</v>
      </c>
      <c r="AY4269" s="209">
        <v>10.414999999999999</v>
      </c>
      <c r="AZ4269" s="209">
        <v>15.42</v>
      </c>
      <c r="BA4269" s="20"/>
      <c r="BB4269" s="21">
        <f t="shared" si="472"/>
        <v>87.073999999999998</v>
      </c>
      <c r="BC4269" s="21">
        <f>BD4269</f>
        <v>117.03494623655914</v>
      </c>
      <c r="BD4269" s="22">
        <f t="shared" si="473"/>
        <v>117.03494623655914</v>
      </c>
      <c r="BE4269" s="21">
        <f>BC4269-BD4269</f>
        <v>0</v>
      </c>
      <c r="BF4269" s="2">
        <v>31.78</v>
      </c>
      <c r="BG4269" s="10">
        <v>5</v>
      </c>
      <c r="BH4269" s="21">
        <f t="shared" ref="BH4269:BI4332" si="474">(BC4269*24*31/1000000)</f>
        <v>8.7073999999999999E-2</v>
      </c>
      <c r="BI4269" s="22">
        <f t="shared" si="474"/>
        <v>8.7073999999999999E-2</v>
      </c>
      <c r="BJ4269" s="21">
        <f>BH4269-BI4269</f>
        <v>0</v>
      </c>
      <c r="BK4269" s="21">
        <v>0.26122200000000001</v>
      </c>
      <c r="BL4269" s="22">
        <v>0.26122200000000001</v>
      </c>
      <c r="BM4269" s="21">
        <v>0</v>
      </c>
      <c r="BN4269" s="21">
        <f t="shared" si="471"/>
        <v>1.044888</v>
      </c>
      <c r="BO4269" s="22">
        <f t="shared" si="471"/>
        <v>1.044888</v>
      </c>
      <c r="BP4269" s="21">
        <f t="shared" si="471"/>
        <v>0</v>
      </c>
    </row>
    <row r="4270" spans="1:68" ht="11.1" hidden="1" customHeight="1" outlineLevel="2" x14ac:dyDescent="0.2">
      <c r="A4270" s="10"/>
      <c r="B4270" s="18"/>
      <c r="C4270" s="18"/>
      <c r="D4270" s="18"/>
      <c r="E4270" s="23" t="s">
        <v>3709</v>
      </c>
      <c r="F4270" s="24"/>
      <c r="G4270" s="24"/>
      <c r="H4270" s="24"/>
      <c r="I4270" s="239">
        <v>7.3810000000000002</v>
      </c>
      <c r="J4270" s="239"/>
      <c r="K4270" s="208">
        <v>3.1219999999999999</v>
      </c>
      <c r="L4270" s="24"/>
      <c r="M4270" s="24"/>
      <c r="N4270" s="24"/>
      <c r="O4270" s="24"/>
      <c r="P4270" s="208">
        <v>4.4960000000000004</v>
      </c>
      <c r="Q4270" s="208">
        <v>3.3660000000000001</v>
      </c>
      <c r="R4270" s="208">
        <v>3.4340000000000002</v>
      </c>
      <c r="S4270" s="208">
        <v>2.9</v>
      </c>
      <c r="T4270" s="208">
        <v>3</v>
      </c>
      <c r="U4270" s="24"/>
      <c r="V4270" s="208">
        <v>3</v>
      </c>
      <c r="W4270" s="208">
        <v>87.073999999999998</v>
      </c>
      <c r="X4270" s="24"/>
      <c r="Y4270" s="24"/>
      <c r="Z4270" s="24"/>
      <c r="AA4270" s="24"/>
      <c r="AB4270" s="24"/>
      <c r="AC4270" s="208">
        <v>42.81</v>
      </c>
      <c r="AD4270" s="208">
        <v>32.143999999999998</v>
      </c>
      <c r="AE4270" s="208">
        <v>33.207999999999998</v>
      </c>
      <c r="AF4270" s="208">
        <v>31.559000000000001</v>
      </c>
      <c r="AG4270" s="208">
        <v>14.396000000000001</v>
      </c>
      <c r="AH4270" s="208">
        <v>25.238</v>
      </c>
      <c r="AI4270" s="208">
        <v>10.018000000000001</v>
      </c>
      <c r="AJ4270" s="208">
        <v>5.75</v>
      </c>
      <c r="AK4270" s="208">
        <v>4.3179999999999996</v>
      </c>
      <c r="AL4270" s="208">
        <v>5.3559999999999999</v>
      </c>
      <c r="AM4270" s="208">
        <v>10.615</v>
      </c>
      <c r="AN4270" s="208">
        <v>24.35</v>
      </c>
      <c r="AO4270" s="208">
        <v>30.303000000000001</v>
      </c>
      <c r="AP4270" s="208">
        <v>29.113</v>
      </c>
      <c r="AQ4270" s="208">
        <v>40.667000000000002</v>
      </c>
      <c r="AR4270" s="208">
        <v>26.577999999999999</v>
      </c>
      <c r="AS4270" s="208">
        <v>27.513999999999999</v>
      </c>
      <c r="AT4270" s="208">
        <v>11.233000000000001</v>
      </c>
      <c r="AU4270" s="208">
        <v>15.847</v>
      </c>
      <c r="AV4270" s="208">
        <v>7.4580000000000002</v>
      </c>
      <c r="AW4270" s="208">
        <v>4.8540000000000001</v>
      </c>
      <c r="AX4270" s="208">
        <v>7.9290000000000003</v>
      </c>
      <c r="AY4270" s="208">
        <v>10.414999999999999</v>
      </c>
      <c r="AZ4270" s="208">
        <v>15.42</v>
      </c>
      <c r="BA4270" s="24"/>
      <c r="BB4270" s="21">
        <f t="shared" si="472"/>
        <v>87.073999999999998</v>
      </c>
      <c r="BC4270" s="21"/>
      <c r="BD4270" s="22">
        <f t="shared" si="473"/>
        <v>117.03494623655914</v>
      </c>
      <c r="BE4270" s="21"/>
      <c r="BG4270" s="10"/>
      <c r="BH4270" s="21">
        <f t="shared" si="474"/>
        <v>0</v>
      </c>
      <c r="BI4270" s="22">
        <f t="shared" si="474"/>
        <v>8.7073999999999999E-2</v>
      </c>
      <c r="BJ4270" s="21"/>
      <c r="BK4270" s="21">
        <v>0</v>
      </c>
      <c r="BL4270" s="22">
        <v>0.26122200000000001</v>
      </c>
      <c r="BM4270" s="21"/>
      <c r="BN4270" s="21">
        <f t="shared" si="471"/>
        <v>0</v>
      </c>
      <c r="BO4270" s="22">
        <f t="shared" si="471"/>
        <v>1.044888</v>
      </c>
      <c r="BP4270" s="21">
        <f t="shared" si="471"/>
        <v>0</v>
      </c>
    </row>
    <row r="4271" spans="1:68" ht="11.1" hidden="1" customHeight="1" outlineLevel="1" collapsed="1" x14ac:dyDescent="0.2">
      <c r="A4271" s="10"/>
      <c r="B4271" s="18"/>
      <c r="C4271" s="18"/>
      <c r="D4271" s="18"/>
      <c r="E4271" s="19" t="s">
        <v>3710</v>
      </c>
      <c r="F4271" s="209">
        <v>29.032</v>
      </c>
      <c r="G4271" s="209">
        <v>14.68</v>
      </c>
      <c r="H4271" s="209">
        <v>11.048</v>
      </c>
      <c r="I4271" s="240">
        <v>20.571000000000002</v>
      </c>
      <c r="J4271" s="240"/>
      <c r="K4271" s="209">
        <v>14.249000000000001</v>
      </c>
      <c r="L4271" s="20"/>
      <c r="M4271" s="20"/>
      <c r="N4271" s="20"/>
      <c r="O4271" s="209">
        <v>2.4510000000000001</v>
      </c>
      <c r="P4271" s="20"/>
      <c r="Q4271" s="20"/>
      <c r="R4271" s="20"/>
      <c r="S4271" s="20"/>
      <c r="T4271" s="20"/>
      <c r="U4271" s="20"/>
      <c r="V4271" s="209">
        <v>12.802</v>
      </c>
      <c r="W4271" s="209">
        <v>6.44</v>
      </c>
      <c r="X4271" s="20"/>
      <c r="Y4271" s="20"/>
      <c r="Z4271" s="20"/>
      <c r="AA4271" s="20"/>
      <c r="AB4271" s="209">
        <v>2.137</v>
      </c>
      <c r="AC4271" s="209">
        <v>5.43</v>
      </c>
      <c r="AD4271" s="209">
        <v>6.2649999999999997</v>
      </c>
      <c r="AE4271" s="209">
        <v>7.9029999999999996</v>
      </c>
      <c r="AF4271" s="209">
        <v>6.54</v>
      </c>
      <c r="AG4271" s="209">
        <v>4.8179999999999996</v>
      </c>
      <c r="AH4271" s="209">
        <v>2.1070000000000002</v>
      </c>
      <c r="AI4271" s="209">
        <v>2.0419999999999998</v>
      </c>
      <c r="AJ4271" s="20"/>
      <c r="AK4271" s="20"/>
      <c r="AL4271" s="20"/>
      <c r="AM4271" s="209">
        <v>0.37</v>
      </c>
      <c r="AN4271" s="209">
        <v>0.96499999999999997</v>
      </c>
      <c r="AO4271" s="209">
        <v>3.6869999999999998</v>
      </c>
      <c r="AP4271" s="209">
        <v>2.4700000000000002</v>
      </c>
      <c r="AQ4271" s="209">
        <v>3.7120000000000002</v>
      </c>
      <c r="AR4271" s="209">
        <v>3.5569999999999999</v>
      </c>
      <c r="AS4271" s="209">
        <v>2.0539999999999998</v>
      </c>
      <c r="AT4271" s="209">
        <v>0.97799999999999998</v>
      </c>
      <c r="AU4271" s="209">
        <v>0.25900000000000001</v>
      </c>
      <c r="AV4271" s="20"/>
      <c r="AW4271" s="20"/>
      <c r="AX4271" s="20"/>
      <c r="AY4271" s="209">
        <v>0.105</v>
      </c>
      <c r="AZ4271" s="209">
        <v>0.75700000000000001</v>
      </c>
      <c r="BA4271" s="209">
        <v>2.2120000000000002</v>
      </c>
      <c r="BB4271" s="21">
        <v>13.499000000000001</v>
      </c>
      <c r="BC4271" s="21">
        <f>BD4271</f>
        <v>18.143817204301076</v>
      </c>
      <c r="BD4271" s="22">
        <f t="shared" si="473"/>
        <v>18.143817204301076</v>
      </c>
      <c r="BE4271" s="21">
        <f>BC4271-BD4271</f>
        <v>0</v>
      </c>
      <c r="BF4271" s="2">
        <v>9.89</v>
      </c>
      <c r="BG4271" s="10">
        <v>6</v>
      </c>
      <c r="BH4271" s="21">
        <f t="shared" si="474"/>
        <v>1.3499000000000002E-2</v>
      </c>
      <c r="BI4271" s="22">
        <f t="shared" si="474"/>
        <v>1.3499000000000002E-2</v>
      </c>
      <c r="BJ4271" s="21">
        <f>BH4271-BI4271</f>
        <v>0</v>
      </c>
      <c r="BK4271" s="21">
        <v>4.0497000000000005E-2</v>
      </c>
      <c r="BL4271" s="22">
        <v>4.0497000000000005E-2</v>
      </c>
      <c r="BM4271" s="21">
        <v>0</v>
      </c>
      <c r="BN4271" s="21">
        <f t="shared" si="471"/>
        <v>0.16198800000000002</v>
      </c>
      <c r="BO4271" s="22">
        <f t="shared" si="471"/>
        <v>0.16198800000000002</v>
      </c>
      <c r="BP4271" s="21">
        <f t="shared" si="471"/>
        <v>0</v>
      </c>
    </row>
    <row r="4272" spans="1:68" ht="11.1" hidden="1" customHeight="1" outlineLevel="2" x14ac:dyDescent="0.2">
      <c r="A4272" s="10"/>
      <c r="B4272" s="18"/>
      <c r="C4272" s="18"/>
      <c r="D4272" s="18"/>
      <c r="E4272" s="23" t="s">
        <v>3711</v>
      </c>
      <c r="F4272" s="24"/>
      <c r="G4272" s="24"/>
      <c r="H4272" s="24"/>
      <c r="I4272" s="239">
        <v>13.499000000000001</v>
      </c>
      <c r="J4272" s="239"/>
      <c r="K4272" s="208">
        <v>0.58899999999999997</v>
      </c>
      <c r="L4272" s="24"/>
      <c r="M4272" s="24"/>
      <c r="N4272" s="24"/>
      <c r="O4272" s="24"/>
      <c r="P4272" s="24"/>
      <c r="Q4272" s="24"/>
      <c r="R4272" s="24"/>
      <c r="S4272" s="24"/>
      <c r="T4272" s="24"/>
      <c r="U4272" s="24"/>
      <c r="V4272" s="208">
        <v>1.284</v>
      </c>
      <c r="W4272" s="208">
        <v>1.637</v>
      </c>
      <c r="X4272" s="24"/>
      <c r="Y4272" s="24"/>
      <c r="Z4272" s="24"/>
      <c r="AA4272" s="24"/>
      <c r="AB4272" s="208">
        <v>1.0820000000000001</v>
      </c>
      <c r="AC4272" s="208">
        <v>2.9809999999999999</v>
      </c>
      <c r="AD4272" s="208">
        <v>3.1469999999999998</v>
      </c>
      <c r="AE4272" s="208">
        <v>4.2770000000000001</v>
      </c>
      <c r="AF4272" s="208">
        <v>3.7130000000000001</v>
      </c>
      <c r="AG4272" s="208">
        <v>1.79</v>
      </c>
      <c r="AH4272" s="208">
        <v>0.94199999999999995</v>
      </c>
      <c r="AI4272" s="208">
        <v>0.81799999999999995</v>
      </c>
      <c r="AJ4272" s="24"/>
      <c r="AK4272" s="24"/>
      <c r="AL4272" s="24"/>
      <c r="AM4272" s="208">
        <v>0.37</v>
      </c>
      <c r="AN4272" s="208">
        <v>0.96499999999999997</v>
      </c>
      <c r="AO4272" s="208">
        <v>3.6869999999999998</v>
      </c>
      <c r="AP4272" s="208">
        <v>2.4700000000000002</v>
      </c>
      <c r="AQ4272" s="208">
        <v>3.7120000000000002</v>
      </c>
      <c r="AR4272" s="208">
        <v>3.5569999999999999</v>
      </c>
      <c r="AS4272" s="208">
        <v>2.0539999999999998</v>
      </c>
      <c r="AT4272" s="208">
        <v>0.97799999999999998</v>
      </c>
      <c r="AU4272" s="208">
        <v>0.25900000000000001</v>
      </c>
      <c r="AV4272" s="24"/>
      <c r="AW4272" s="24"/>
      <c r="AX4272" s="24"/>
      <c r="AY4272" s="208">
        <v>0.105</v>
      </c>
      <c r="AZ4272" s="208">
        <v>0.75700000000000001</v>
      </c>
      <c r="BA4272" s="208">
        <v>2.2120000000000002</v>
      </c>
      <c r="BB4272" s="21">
        <f t="shared" si="472"/>
        <v>13.499000000000001</v>
      </c>
      <c r="BC4272" s="21"/>
      <c r="BD4272" s="22">
        <f t="shared" si="473"/>
        <v>18.143817204301076</v>
      </c>
      <c r="BE4272" s="21"/>
      <c r="BG4272" s="10"/>
      <c r="BH4272" s="21">
        <f t="shared" si="474"/>
        <v>0</v>
      </c>
      <c r="BI4272" s="22">
        <f t="shared" si="474"/>
        <v>1.3499000000000002E-2</v>
      </c>
      <c r="BJ4272" s="21"/>
      <c r="BK4272" s="21">
        <v>0</v>
      </c>
      <c r="BL4272" s="22">
        <v>4.0497000000000005E-2</v>
      </c>
      <c r="BM4272" s="21"/>
      <c r="BN4272" s="21">
        <f t="shared" si="471"/>
        <v>0</v>
      </c>
      <c r="BO4272" s="22">
        <f t="shared" si="471"/>
        <v>0.16198800000000002</v>
      </c>
      <c r="BP4272" s="21">
        <f t="shared" si="471"/>
        <v>0</v>
      </c>
    </row>
    <row r="4273" spans="1:68" ht="11.1" hidden="1" customHeight="1" outlineLevel="1" collapsed="1" x14ac:dyDescent="0.2">
      <c r="A4273" s="10"/>
      <c r="B4273" s="18"/>
      <c r="C4273" s="18"/>
      <c r="D4273" s="18"/>
      <c r="E4273" s="19" t="s">
        <v>3712</v>
      </c>
      <c r="F4273" s="209">
        <v>2.78</v>
      </c>
      <c r="G4273" s="20"/>
      <c r="H4273" s="209">
        <v>3.4020000000000001</v>
      </c>
      <c r="I4273" s="240">
        <v>0.89200000000000002</v>
      </c>
      <c r="J4273" s="240"/>
      <c r="K4273" s="209">
        <v>0.54100000000000004</v>
      </c>
      <c r="L4273" s="20"/>
      <c r="M4273" s="20"/>
      <c r="N4273" s="20"/>
      <c r="O4273" s="209">
        <v>0.376</v>
      </c>
      <c r="P4273" s="209">
        <v>0.96799999999999997</v>
      </c>
      <c r="Q4273" s="209">
        <v>1.9770000000000001</v>
      </c>
      <c r="R4273" s="209">
        <v>2.0499999999999998</v>
      </c>
      <c r="S4273" s="209">
        <v>2.7010000000000001</v>
      </c>
      <c r="T4273" s="209">
        <v>2.62</v>
      </c>
      <c r="U4273" s="209">
        <v>2.5</v>
      </c>
      <c r="V4273" s="209">
        <v>2.4449999999999998</v>
      </c>
      <c r="W4273" s="20"/>
      <c r="X4273" s="20"/>
      <c r="Y4273" s="20"/>
      <c r="Z4273" s="20"/>
      <c r="AA4273" s="20"/>
      <c r="AB4273" s="209">
        <v>1.409</v>
      </c>
      <c r="AC4273" s="209">
        <v>2.1680000000000001</v>
      </c>
      <c r="AD4273" s="209">
        <v>2.0289999999999999</v>
      </c>
      <c r="AE4273" s="209">
        <v>2.3889999999999998</v>
      </c>
      <c r="AF4273" s="209">
        <v>2.2570000000000001</v>
      </c>
      <c r="AG4273" s="209">
        <v>1.321</v>
      </c>
      <c r="AH4273" s="209">
        <v>0.81299999999999994</v>
      </c>
      <c r="AI4273" s="209">
        <v>0.433</v>
      </c>
      <c r="AJ4273" s="20"/>
      <c r="AK4273" s="20"/>
      <c r="AL4273" s="20"/>
      <c r="AM4273" s="20"/>
      <c r="AN4273" s="209">
        <v>1.1639999999999999</v>
      </c>
      <c r="AO4273" s="209">
        <v>2.105</v>
      </c>
      <c r="AP4273" s="209">
        <v>2.6110000000000002</v>
      </c>
      <c r="AQ4273" s="209">
        <v>3.2149999999999999</v>
      </c>
      <c r="AR4273" s="209">
        <v>2.4180000000000001</v>
      </c>
      <c r="AS4273" s="209">
        <v>1.726</v>
      </c>
      <c r="AT4273" s="209">
        <v>1.103</v>
      </c>
      <c r="AU4273" s="209">
        <v>0.29899999999999999</v>
      </c>
      <c r="AV4273" s="20"/>
      <c r="AW4273" s="20"/>
      <c r="AX4273" s="20"/>
      <c r="AY4273" s="209">
        <v>0.20399999999999999</v>
      </c>
      <c r="AZ4273" s="209">
        <v>0.93400000000000005</v>
      </c>
      <c r="BA4273" s="209">
        <v>2.2360000000000002</v>
      </c>
      <c r="BB4273" s="21">
        <f t="shared" si="472"/>
        <v>3.4020000000000001</v>
      </c>
      <c r="BC4273" s="21">
        <f>BF4273</f>
        <v>9.99</v>
      </c>
      <c r="BD4273" s="22">
        <f t="shared" si="473"/>
        <v>4.57258064516129</v>
      </c>
      <c r="BE4273" s="21">
        <f>BC4273-BD4273</f>
        <v>5.4174193548387102</v>
      </c>
      <c r="BF4273" s="2">
        <v>9.99</v>
      </c>
      <c r="BG4273" s="10">
        <v>6</v>
      </c>
      <c r="BH4273" s="21">
        <f t="shared" si="474"/>
        <v>7.4325599999999995E-3</v>
      </c>
      <c r="BI4273" s="22">
        <f t="shared" si="474"/>
        <v>3.4020000000000001E-3</v>
      </c>
      <c r="BJ4273" s="21">
        <f>BH4273-BI4273</f>
        <v>4.030559999999999E-3</v>
      </c>
      <c r="BK4273" s="21">
        <v>2.229768E-2</v>
      </c>
      <c r="BL4273" s="22">
        <v>1.0206E-2</v>
      </c>
      <c r="BM4273" s="21">
        <v>1.209168E-2</v>
      </c>
      <c r="BN4273" s="21">
        <f t="shared" si="471"/>
        <v>8.9190720000000001E-2</v>
      </c>
      <c r="BO4273" s="22">
        <f t="shared" si="471"/>
        <v>4.0823999999999999E-2</v>
      </c>
      <c r="BP4273" s="21">
        <f t="shared" si="471"/>
        <v>4.8366720000000002E-2</v>
      </c>
    </row>
    <row r="4274" spans="1:68" ht="11.1" hidden="1" customHeight="1" outlineLevel="2" x14ac:dyDescent="0.2">
      <c r="A4274" s="10"/>
      <c r="B4274" s="18"/>
      <c r="C4274" s="18"/>
      <c r="D4274" s="18"/>
      <c r="E4274" s="23" t="s">
        <v>3713</v>
      </c>
      <c r="F4274" s="208">
        <v>2.78</v>
      </c>
      <c r="G4274" s="24"/>
      <c r="H4274" s="208">
        <v>3.4020000000000001</v>
      </c>
      <c r="I4274" s="239">
        <v>0.89200000000000002</v>
      </c>
      <c r="J4274" s="239"/>
      <c r="K4274" s="208">
        <v>0.54100000000000004</v>
      </c>
      <c r="L4274" s="24"/>
      <c r="M4274" s="24"/>
      <c r="N4274" s="24"/>
      <c r="O4274" s="208">
        <v>0.376</v>
      </c>
      <c r="P4274" s="208">
        <v>0.96799999999999997</v>
      </c>
      <c r="Q4274" s="208">
        <v>1.9770000000000001</v>
      </c>
      <c r="R4274" s="208">
        <v>2.0499999999999998</v>
      </c>
      <c r="S4274" s="208">
        <v>2.7010000000000001</v>
      </c>
      <c r="T4274" s="208">
        <v>2.62</v>
      </c>
      <c r="U4274" s="208">
        <v>2.5</v>
      </c>
      <c r="V4274" s="208">
        <v>2.4449999999999998</v>
      </c>
      <c r="W4274" s="24"/>
      <c r="X4274" s="24"/>
      <c r="Y4274" s="24"/>
      <c r="Z4274" s="24"/>
      <c r="AA4274" s="24"/>
      <c r="AB4274" s="208">
        <v>1.409</v>
      </c>
      <c r="AC4274" s="208">
        <v>2.1680000000000001</v>
      </c>
      <c r="AD4274" s="208">
        <v>2.0289999999999999</v>
      </c>
      <c r="AE4274" s="208">
        <v>2.3889999999999998</v>
      </c>
      <c r="AF4274" s="208">
        <v>2.2570000000000001</v>
      </c>
      <c r="AG4274" s="208">
        <v>1.321</v>
      </c>
      <c r="AH4274" s="208">
        <v>0.81299999999999994</v>
      </c>
      <c r="AI4274" s="208">
        <v>0.433</v>
      </c>
      <c r="AJ4274" s="24"/>
      <c r="AK4274" s="24"/>
      <c r="AL4274" s="24"/>
      <c r="AM4274" s="24"/>
      <c r="AN4274" s="208">
        <v>1.1639999999999999</v>
      </c>
      <c r="AO4274" s="208">
        <v>2.105</v>
      </c>
      <c r="AP4274" s="208">
        <v>2.6110000000000002</v>
      </c>
      <c r="AQ4274" s="208">
        <v>3.2149999999999999</v>
      </c>
      <c r="AR4274" s="208">
        <v>2.4180000000000001</v>
      </c>
      <c r="AS4274" s="208">
        <v>1.726</v>
      </c>
      <c r="AT4274" s="208">
        <v>1.103</v>
      </c>
      <c r="AU4274" s="208">
        <v>0.29899999999999999</v>
      </c>
      <c r="AV4274" s="24"/>
      <c r="AW4274" s="24"/>
      <c r="AX4274" s="24"/>
      <c r="AY4274" s="208">
        <v>0.20399999999999999</v>
      </c>
      <c r="AZ4274" s="208">
        <v>0.93400000000000005</v>
      </c>
      <c r="BA4274" s="208">
        <v>2.2360000000000002</v>
      </c>
      <c r="BB4274" s="21">
        <f t="shared" si="472"/>
        <v>3.4020000000000001</v>
      </c>
      <c r="BC4274" s="21"/>
      <c r="BD4274" s="22">
        <f t="shared" si="473"/>
        <v>4.57258064516129</v>
      </c>
      <c r="BE4274" s="21"/>
      <c r="BG4274" s="10"/>
      <c r="BH4274" s="21">
        <f t="shared" si="474"/>
        <v>0</v>
      </c>
      <c r="BI4274" s="22">
        <f t="shared" si="474"/>
        <v>3.4020000000000001E-3</v>
      </c>
      <c r="BJ4274" s="21"/>
      <c r="BK4274" s="21">
        <v>0</v>
      </c>
      <c r="BL4274" s="22">
        <v>1.0206E-2</v>
      </c>
      <c r="BM4274" s="21"/>
      <c r="BN4274" s="21">
        <f t="shared" si="471"/>
        <v>0</v>
      </c>
      <c r="BO4274" s="22">
        <f t="shared" si="471"/>
        <v>4.0823999999999999E-2</v>
      </c>
      <c r="BP4274" s="21">
        <f t="shared" si="471"/>
        <v>0</v>
      </c>
    </row>
    <row r="4275" spans="1:68" ht="11.1" hidden="1" customHeight="1" outlineLevel="1" collapsed="1" x14ac:dyDescent="0.2">
      <c r="A4275" s="10"/>
      <c r="B4275" s="18"/>
      <c r="C4275" s="18"/>
      <c r="D4275" s="18"/>
      <c r="E4275" s="19" t="s">
        <v>3714</v>
      </c>
      <c r="F4275" s="209">
        <v>0.45600000000000002</v>
      </c>
      <c r="G4275" s="20"/>
      <c r="H4275" s="209">
        <v>2.335</v>
      </c>
      <c r="I4275" s="20"/>
      <c r="J4275" s="20"/>
      <c r="K4275" s="20"/>
      <c r="L4275" s="20"/>
      <c r="M4275" s="20"/>
      <c r="N4275" s="209">
        <v>5.89</v>
      </c>
      <c r="O4275" s="20"/>
      <c r="P4275" s="209">
        <v>2.831</v>
      </c>
      <c r="Q4275" s="20"/>
      <c r="R4275" s="209">
        <v>2.601</v>
      </c>
      <c r="S4275" s="20"/>
      <c r="T4275" s="209">
        <v>1.1000000000000001</v>
      </c>
      <c r="U4275" s="209">
        <v>1</v>
      </c>
      <c r="V4275" s="209">
        <v>1.5529999999999999</v>
      </c>
      <c r="W4275" s="209">
        <v>0.5</v>
      </c>
      <c r="X4275" s="20"/>
      <c r="Y4275" s="20"/>
      <c r="Z4275" s="20"/>
      <c r="AA4275" s="20"/>
      <c r="AB4275" s="209">
        <v>8.61</v>
      </c>
      <c r="AC4275" s="209">
        <v>1.0840000000000001</v>
      </c>
      <c r="AD4275" s="209">
        <v>1.2609999999999999</v>
      </c>
      <c r="AE4275" s="209">
        <v>1.238</v>
      </c>
      <c r="AF4275" s="209">
        <v>1.3089999999999999</v>
      </c>
      <c r="AG4275" s="209">
        <v>1.3460000000000001</v>
      </c>
      <c r="AH4275" s="209">
        <v>1.6240000000000001</v>
      </c>
      <c r="AI4275" s="209">
        <v>1.3220000000000001</v>
      </c>
      <c r="AJ4275" s="20"/>
      <c r="AK4275" s="209">
        <v>2.859</v>
      </c>
      <c r="AL4275" s="209">
        <v>1.6120000000000001</v>
      </c>
      <c r="AM4275" s="209">
        <v>1.5189999999999999</v>
      </c>
      <c r="AN4275" s="209">
        <v>1.7390000000000001</v>
      </c>
      <c r="AO4275" s="209">
        <v>1.4690000000000001</v>
      </c>
      <c r="AP4275" s="209">
        <v>1.1759999999999999</v>
      </c>
      <c r="AQ4275" s="209">
        <v>1.498</v>
      </c>
      <c r="AR4275" s="209">
        <v>1.234</v>
      </c>
      <c r="AS4275" s="209">
        <v>1</v>
      </c>
      <c r="AT4275" s="209">
        <v>2.61</v>
      </c>
      <c r="AU4275" s="209">
        <v>1.6579999999999999</v>
      </c>
      <c r="AV4275" s="20"/>
      <c r="AW4275" s="20"/>
      <c r="AX4275" s="20"/>
      <c r="AY4275" s="209">
        <v>6.375</v>
      </c>
      <c r="AZ4275" s="209">
        <v>1.841</v>
      </c>
      <c r="BA4275" s="209">
        <v>1.304</v>
      </c>
      <c r="BB4275" s="21">
        <f t="shared" si="472"/>
        <v>8.61</v>
      </c>
      <c r="BC4275" s="21">
        <f>BF4275</f>
        <v>12.61</v>
      </c>
      <c r="BD4275" s="22">
        <f t="shared" si="473"/>
        <v>11.57258064516129</v>
      </c>
      <c r="BE4275" s="21">
        <f>BC4275-BD4275</f>
        <v>1.0374193548387094</v>
      </c>
      <c r="BF4275" s="2">
        <v>12.61</v>
      </c>
      <c r="BG4275" s="10">
        <v>6</v>
      </c>
      <c r="BH4275" s="21">
        <f t="shared" si="474"/>
        <v>9.3818400000000007E-3</v>
      </c>
      <c r="BI4275" s="22">
        <f t="shared" si="474"/>
        <v>8.6099999999999996E-3</v>
      </c>
      <c r="BJ4275" s="21">
        <f>BH4275-BI4275</f>
        <v>7.7184000000000107E-4</v>
      </c>
      <c r="BK4275" s="21">
        <v>2.814552E-2</v>
      </c>
      <c r="BL4275" s="22">
        <v>2.5829999999999999E-2</v>
      </c>
      <c r="BM4275" s="21">
        <v>2.3155200000000015E-3</v>
      </c>
      <c r="BN4275" s="21">
        <f t="shared" si="471"/>
        <v>0.11258208</v>
      </c>
      <c r="BO4275" s="22">
        <f t="shared" si="471"/>
        <v>0.10332</v>
      </c>
      <c r="BP4275" s="21">
        <f t="shared" si="471"/>
        <v>9.2620800000000059E-3</v>
      </c>
    </row>
    <row r="4276" spans="1:68" ht="11.1" hidden="1" customHeight="1" outlineLevel="2" x14ac:dyDescent="0.2">
      <c r="A4276" s="10"/>
      <c r="B4276" s="18"/>
      <c r="C4276" s="18"/>
      <c r="D4276" s="18"/>
      <c r="E4276" s="23" t="s">
        <v>3715</v>
      </c>
      <c r="F4276" s="208">
        <v>0.45600000000000002</v>
      </c>
      <c r="G4276" s="24"/>
      <c r="H4276" s="208">
        <v>2.335</v>
      </c>
      <c r="I4276" s="24"/>
      <c r="J4276" s="24"/>
      <c r="K4276" s="24"/>
      <c r="L4276" s="24"/>
      <c r="M4276" s="24"/>
      <c r="N4276" s="208">
        <v>5.89</v>
      </c>
      <c r="O4276" s="24"/>
      <c r="P4276" s="208">
        <v>2.831</v>
      </c>
      <c r="Q4276" s="24"/>
      <c r="R4276" s="208">
        <v>2.601</v>
      </c>
      <c r="S4276" s="24"/>
      <c r="T4276" s="208">
        <v>1.1000000000000001</v>
      </c>
      <c r="U4276" s="208">
        <v>1</v>
      </c>
      <c r="V4276" s="208">
        <v>1.5529999999999999</v>
      </c>
      <c r="W4276" s="208">
        <v>0.5</v>
      </c>
      <c r="X4276" s="24"/>
      <c r="Y4276" s="24"/>
      <c r="Z4276" s="24"/>
      <c r="AA4276" s="24"/>
      <c r="AB4276" s="208">
        <v>8.61</v>
      </c>
      <c r="AC4276" s="208">
        <v>1.0840000000000001</v>
      </c>
      <c r="AD4276" s="208">
        <v>1.2609999999999999</v>
      </c>
      <c r="AE4276" s="208">
        <v>1.238</v>
      </c>
      <c r="AF4276" s="208">
        <v>1.3089999999999999</v>
      </c>
      <c r="AG4276" s="208">
        <v>1.3460000000000001</v>
      </c>
      <c r="AH4276" s="208">
        <v>1.6240000000000001</v>
      </c>
      <c r="AI4276" s="208">
        <v>1.3220000000000001</v>
      </c>
      <c r="AJ4276" s="24"/>
      <c r="AK4276" s="208">
        <v>2.859</v>
      </c>
      <c r="AL4276" s="208">
        <v>1.6120000000000001</v>
      </c>
      <c r="AM4276" s="208">
        <v>1.5189999999999999</v>
      </c>
      <c r="AN4276" s="208">
        <v>1.7390000000000001</v>
      </c>
      <c r="AO4276" s="208">
        <v>1.4690000000000001</v>
      </c>
      <c r="AP4276" s="208">
        <v>1.1759999999999999</v>
      </c>
      <c r="AQ4276" s="208">
        <v>1.498</v>
      </c>
      <c r="AR4276" s="208">
        <v>1.234</v>
      </c>
      <c r="AS4276" s="208">
        <v>1</v>
      </c>
      <c r="AT4276" s="208">
        <v>2.61</v>
      </c>
      <c r="AU4276" s="208">
        <v>1.6579999999999999</v>
      </c>
      <c r="AV4276" s="24"/>
      <c r="AW4276" s="24"/>
      <c r="AX4276" s="24"/>
      <c r="AY4276" s="208">
        <v>6.375</v>
      </c>
      <c r="AZ4276" s="208">
        <v>1.841</v>
      </c>
      <c r="BA4276" s="208">
        <v>1.304</v>
      </c>
      <c r="BB4276" s="21">
        <f t="shared" si="472"/>
        <v>8.61</v>
      </c>
      <c r="BC4276" s="21"/>
      <c r="BD4276" s="22">
        <f t="shared" si="473"/>
        <v>11.57258064516129</v>
      </c>
      <c r="BE4276" s="21"/>
      <c r="BG4276" s="10"/>
      <c r="BH4276" s="21">
        <f t="shared" si="474"/>
        <v>0</v>
      </c>
      <c r="BI4276" s="22">
        <f t="shared" si="474"/>
        <v>8.6099999999999996E-3</v>
      </c>
      <c r="BJ4276" s="21"/>
      <c r="BK4276" s="21">
        <v>0</v>
      </c>
      <c r="BL4276" s="22">
        <v>2.5829999999999999E-2</v>
      </c>
      <c r="BM4276" s="21"/>
      <c r="BN4276" s="21">
        <f t="shared" si="471"/>
        <v>0</v>
      </c>
      <c r="BO4276" s="22">
        <f t="shared" si="471"/>
        <v>0.10332</v>
      </c>
      <c r="BP4276" s="21">
        <f t="shared" si="471"/>
        <v>0</v>
      </c>
    </row>
    <row r="4277" spans="1:68" ht="11.1" hidden="1" customHeight="1" outlineLevel="1" collapsed="1" x14ac:dyDescent="0.2">
      <c r="A4277" s="10"/>
      <c r="B4277" s="18"/>
      <c r="C4277" s="18"/>
      <c r="D4277" s="18"/>
      <c r="E4277" s="19" t="s">
        <v>3716</v>
      </c>
      <c r="F4277" s="209">
        <v>4.7030000000000003</v>
      </c>
      <c r="G4277" s="209">
        <v>3.3</v>
      </c>
      <c r="H4277" s="209">
        <v>2.1</v>
      </c>
      <c r="I4277" s="240">
        <v>1.1000000000000001</v>
      </c>
      <c r="J4277" s="240"/>
      <c r="K4277" s="20"/>
      <c r="L4277" s="20"/>
      <c r="M4277" s="20"/>
      <c r="N4277" s="20"/>
      <c r="O4277" s="20"/>
      <c r="P4277" s="209">
        <v>1.4179999999999999</v>
      </c>
      <c r="Q4277" s="209">
        <v>3.1309999999999998</v>
      </c>
      <c r="R4277" s="209">
        <v>2.9510000000000001</v>
      </c>
      <c r="S4277" s="209">
        <v>3.96</v>
      </c>
      <c r="T4277" s="209">
        <v>4.1630000000000003</v>
      </c>
      <c r="U4277" s="209">
        <v>2</v>
      </c>
      <c r="V4277" s="209">
        <v>1</v>
      </c>
      <c r="W4277" s="20"/>
      <c r="X4277" s="20"/>
      <c r="Y4277" s="20"/>
      <c r="Z4277" s="20"/>
      <c r="AA4277" s="20"/>
      <c r="AB4277" s="209">
        <v>0.54800000000000004</v>
      </c>
      <c r="AC4277" s="209">
        <v>2.1</v>
      </c>
      <c r="AD4277" s="209">
        <v>3.9060000000000001</v>
      </c>
      <c r="AE4277" s="209">
        <v>5.4409999999999998</v>
      </c>
      <c r="AF4277" s="209">
        <v>3.6</v>
      </c>
      <c r="AG4277" s="209">
        <v>1.1459999999999999</v>
      </c>
      <c r="AH4277" s="209">
        <v>4.2039999999999997</v>
      </c>
      <c r="AI4277" s="20"/>
      <c r="AJ4277" s="20"/>
      <c r="AK4277" s="20"/>
      <c r="AL4277" s="20"/>
      <c r="AM4277" s="20"/>
      <c r="AN4277" s="209">
        <v>1</v>
      </c>
      <c r="AO4277" s="20"/>
      <c r="AP4277" s="209">
        <v>2.8</v>
      </c>
      <c r="AQ4277" s="209">
        <v>2.157</v>
      </c>
      <c r="AR4277" s="209">
        <v>2.1819999999999999</v>
      </c>
      <c r="AS4277" s="209">
        <v>2.4</v>
      </c>
      <c r="AT4277" s="209">
        <v>0.17</v>
      </c>
      <c r="AU4277" s="209">
        <v>7.3730000000000002</v>
      </c>
      <c r="AV4277" s="209">
        <v>-7.3730000000000002</v>
      </c>
      <c r="AW4277" s="20"/>
      <c r="AX4277" s="20"/>
      <c r="AY4277" s="20"/>
      <c r="AZ4277" s="209">
        <v>0.65500000000000003</v>
      </c>
      <c r="BA4277" s="209">
        <v>3.794</v>
      </c>
      <c r="BB4277" s="56">
        <f>BB4278+BB4279</f>
        <v>9.838000000000001</v>
      </c>
      <c r="BC4277" s="21">
        <f>BF4277</f>
        <v>19</v>
      </c>
      <c r="BD4277" s="22">
        <f t="shared" si="473"/>
        <v>13.223118279569894</v>
      </c>
      <c r="BE4277" s="21">
        <f>BC4277-BD4277</f>
        <v>5.7768817204301062</v>
      </c>
      <c r="BF4277" s="2">
        <v>19</v>
      </c>
      <c r="BG4277" s="10">
        <v>6</v>
      </c>
      <c r="BH4277" s="21">
        <f t="shared" si="474"/>
        <v>1.4135999999999999E-2</v>
      </c>
      <c r="BI4277" s="22">
        <f t="shared" si="474"/>
        <v>9.8379999999999995E-3</v>
      </c>
      <c r="BJ4277" s="21">
        <f>BH4277-BI4277</f>
        <v>4.2979999999999997E-3</v>
      </c>
      <c r="BK4277" s="21">
        <v>4.2408000000000001E-2</v>
      </c>
      <c r="BL4277" s="22">
        <v>2.9513999999999999E-2</v>
      </c>
      <c r="BM4277" s="21">
        <v>1.2894000000000003E-2</v>
      </c>
      <c r="BN4277" s="21">
        <f t="shared" si="471"/>
        <v>0.16963200000000001</v>
      </c>
      <c r="BO4277" s="22">
        <f t="shared" si="471"/>
        <v>0.11805599999999999</v>
      </c>
      <c r="BP4277" s="21">
        <f t="shared" si="471"/>
        <v>5.1576000000000011E-2</v>
      </c>
    </row>
    <row r="4278" spans="1:68" ht="11.1" hidden="1" customHeight="1" outlineLevel="2" x14ac:dyDescent="0.2">
      <c r="A4278" s="10"/>
      <c r="B4278" s="18"/>
      <c r="C4278" s="18"/>
      <c r="D4278" s="18"/>
      <c r="E4278" s="23" t="s">
        <v>3717</v>
      </c>
      <c r="F4278" s="208">
        <v>2.1419999999999999</v>
      </c>
      <c r="G4278" s="208">
        <v>1.7</v>
      </c>
      <c r="H4278" s="208">
        <v>1.2</v>
      </c>
      <c r="I4278" s="239">
        <v>0.6</v>
      </c>
      <c r="J4278" s="239"/>
      <c r="K4278" s="24"/>
      <c r="L4278" s="24"/>
      <c r="M4278" s="24"/>
      <c r="N4278" s="24"/>
      <c r="O4278" s="24"/>
      <c r="P4278" s="208">
        <v>0.95799999999999996</v>
      </c>
      <c r="Q4278" s="208">
        <v>1.304</v>
      </c>
      <c r="R4278" s="208">
        <v>1.4379999999999999</v>
      </c>
      <c r="S4278" s="208">
        <v>1.49</v>
      </c>
      <c r="T4278" s="208">
        <v>1.788</v>
      </c>
      <c r="U4278" s="208">
        <v>1</v>
      </c>
      <c r="V4278" s="208">
        <v>0.5</v>
      </c>
      <c r="W4278" s="24"/>
      <c r="X4278" s="24"/>
      <c r="Y4278" s="24"/>
      <c r="Z4278" s="24"/>
      <c r="AA4278" s="24"/>
      <c r="AB4278" s="208">
        <v>0.54800000000000004</v>
      </c>
      <c r="AC4278" s="208">
        <v>1.3</v>
      </c>
      <c r="AD4278" s="208">
        <v>1.2929999999999999</v>
      </c>
      <c r="AE4278" s="208">
        <v>2.4649999999999999</v>
      </c>
      <c r="AF4278" s="208">
        <v>2</v>
      </c>
      <c r="AG4278" s="208">
        <v>0.28899999999999998</v>
      </c>
      <c r="AH4278" s="24"/>
      <c r="AI4278" s="24"/>
      <c r="AJ4278" s="24"/>
      <c r="AK4278" s="24"/>
      <c r="AL4278" s="24"/>
      <c r="AM4278" s="24"/>
      <c r="AN4278" s="208">
        <v>0.5</v>
      </c>
      <c r="AO4278" s="24"/>
      <c r="AP4278" s="208">
        <v>1.3</v>
      </c>
      <c r="AQ4278" s="208">
        <v>2.157</v>
      </c>
      <c r="AR4278" s="208">
        <v>1.4570000000000001</v>
      </c>
      <c r="AS4278" s="208">
        <v>1.5</v>
      </c>
      <c r="AT4278" s="208">
        <v>0.17</v>
      </c>
      <c r="AU4278" s="24"/>
      <c r="AV4278" s="24"/>
      <c r="AW4278" s="24"/>
      <c r="AX4278" s="24"/>
      <c r="AY4278" s="24"/>
      <c r="AZ4278" s="208">
        <v>0.44</v>
      </c>
      <c r="BA4278" s="208">
        <v>1.6579999999999999</v>
      </c>
      <c r="BB4278" s="21">
        <f t="shared" si="472"/>
        <v>2.4649999999999999</v>
      </c>
      <c r="BC4278" s="21"/>
      <c r="BD4278" s="22">
        <f t="shared" si="473"/>
        <v>3.3131720430107525</v>
      </c>
      <c r="BE4278" s="21"/>
      <c r="BG4278" s="10"/>
      <c r="BH4278" s="21">
        <f t="shared" si="474"/>
        <v>0</v>
      </c>
      <c r="BI4278" s="22">
        <f t="shared" si="474"/>
        <v>2.4650000000000002E-3</v>
      </c>
      <c r="BJ4278" s="21"/>
      <c r="BK4278" s="21">
        <v>0</v>
      </c>
      <c r="BL4278" s="22">
        <v>7.3950000000000005E-3</v>
      </c>
      <c r="BM4278" s="21"/>
      <c r="BN4278" s="21">
        <f t="shared" si="471"/>
        <v>0</v>
      </c>
      <c r="BO4278" s="22">
        <f t="shared" si="471"/>
        <v>2.9580000000000002E-2</v>
      </c>
      <c r="BP4278" s="21">
        <f t="shared" si="471"/>
        <v>0</v>
      </c>
    </row>
    <row r="4279" spans="1:68" ht="11.1" hidden="1" customHeight="1" outlineLevel="2" x14ac:dyDescent="0.2">
      <c r="A4279" s="10"/>
      <c r="B4279" s="18"/>
      <c r="C4279" s="18"/>
      <c r="D4279" s="18"/>
      <c r="E4279" s="23" t="s">
        <v>3718</v>
      </c>
      <c r="F4279" s="208">
        <v>2.5609999999999999</v>
      </c>
      <c r="G4279" s="208">
        <v>1.6</v>
      </c>
      <c r="H4279" s="208">
        <v>0.9</v>
      </c>
      <c r="I4279" s="239">
        <v>0.5</v>
      </c>
      <c r="J4279" s="239"/>
      <c r="K4279" s="24"/>
      <c r="L4279" s="24"/>
      <c r="M4279" s="24"/>
      <c r="N4279" s="24"/>
      <c r="O4279" s="24"/>
      <c r="P4279" s="208">
        <v>0.46</v>
      </c>
      <c r="Q4279" s="208">
        <v>1.827</v>
      </c>
      <c r="R4279" s="208">
        <v>1.5129999999999999</v>
      </c>
      <c r="S4279" s="208">
        <v>2.4700000000000002</v>
      </c>
      <c r="T4279" s="208">
        <v>2.375</v>
      </c>
      <c r="U4279" s="208">
        <v>1</v>
      </c>
      <c r="V4279" s="208">
        <v>0.5</v>
      </c>
      <c r="W4279" s="24"/>
      <c r="X4279" s="24"/>
      <c r="Y4279" s="24"/>
      <c r="Z4279" s="24"/>
      <c r="AA4279" s="24"/>
      <c r="AB4279" s="24"/>
      <c r="AC4279" s="208">
        <v>0.8</v>
      </c>
      <c r="AD4279" s="208">
        <v>2.613</v>
      </c>
      <c r="AE4279" s="208">
        <v>2.976</v>
      </c>
      <c r="AF4279" s="208">
        <v>1.6</v>
      </c>
      <c r="AG4279" s="208">
        <v>0.85699999999999998</v>
      </c>
      <c r="AH4279" s="208">
        <v>4.2039999999999997</v>
      </c>
      <c r="AI4279" s="24"/>
      <c r="AJ4279" s="24"/>
      <c r="AK4279" s="24"/>
      <c r="AL4279" s="24"/>
      <c r="AM4279" s="24"/>
      <c r="AN4279" s="208">
        <v>0.5</v>
      </c>
      <c r="AO4279" s="24"/>
      <c r="AP4279" s="208">
        <v>1.5</v>
      </c>
      <c r="AQ4279" s="24"/>
      <c r="AR4279" s="208">
        <v>0.72499999999999998</v>
      </c>
      <c r="AS4279" s="208">
        <v>0.9</v>
      </c>
      <c r="AT4279" s="24"/>
      <c r="AU4279" s="208">
        <v>7.3730000000000002</v>
      </c>
      <c r="AV4279" s="208">
        <v>-7.3730000000000002</v>
      </c>
      <c r="AW4279" s="24"/>
      <c r="AX4279" s="24"/>
      <c r="AY4279" s="24"/>
      <c r="AZ4279" s="208">
        <v>0.215</v>
      </c>
      <c r="BA4279" s="208">
        <v>2.1360000000000001</v>
      </c>
      <c r="BB4279" s="21">
        <f t="shared" si="472"/>
        <v>7.3730000000000002</v>
      </c>
      <c r="BC4279" s="21"/>
      <c r="BD4279" s="22">
        <f t="shared" si="473"/>
        <v>9.90994623655914</v>
      </c>
      <c r="BE4279" s="21"/>
      <c r="BG4279" s="10"/>
      <c r="BH4279" s="21">
        <f t="shared" si="474"/>
        <v>0</v>
      </c>
      <c r="BI4279" s="22">
        <f t="shared" si="474"/>
        <v>7.3730000000000002E-3</v>
      </c>
      <c r="BJ4279" s="21"/>
      <c r="BK4279" s="21">
        <v>0</v>
      </c>
      <c r="BL4279" s="22">
        <v>2.2119E-2</v>
      </c>
      <c r="BM4279" s="21"/>
      <c r="BN4279" s="21">
        <f t="shared" si="471"/>
        <v>0</v>
      </c>
      <c r="BO4279" s="22">
        <f t="shared" si="471"/>
        <v>8.8475999999999999E-2</v>
      </c>
      <c r="BP4279" s="21">
        <f t="shared" si="471"/>
        <v>0</v>
      </c>
    </row>
    <row r="4280" spans="1:68" ht="11.1" hidden="1" customHeight="1" outlineLevel="1" collapsed="1" x14ac:dyDescent="0.2">
      <c r="A4280" s="10"/>
      <c r="B4280" s="18"/>
      <c r="C4280" s="18"/>
      <c r="D4280" s="18"/>
      <c r="E4280" s="19" t="s">
        <v>3719</v>
      </c>
      <c r="F4280" s="209">
        <v>15.515000000000001</v>
      </c>
      <c r="G4280" s="209">
        <v>13.12</v>
      </c>
      <c r="H4280" s="209">
        <v>9.98</v>
      </c>
      <c r="I4280" s="240">
        <v>8.6300000000000008</v>
      </c>
      <c r="J4280" s="240"/>
      <c r="K4280" s="209">
        <v>5.16</v>
      </c>
      <c r="L4280" s="20"/>
      <c r="M4280" s="20"/>
      <c r="N4280" s="20"/>
      <c r="O4280" s="209">
        <v>2.04</v>
      </c>
      <c r="P4280" s="209">
        <v>5.7350000000000003</v>
      </c>
      <c r="Q4280" s="209">
        <v>9.0120000000000005</v>
      </c>
      <c r="R4280" s="209">
        <v>12.183999999999999</v>
      </c>
      <c r="S4280" s="209">
        <v>13.602</v>
      </c>
      <c r="T4280" s="209">
        <v>14.085000000000001</v>
      </c>
      <c r="U4280" s="209">
        <v>8.9939999999999998</v>
      </c>
      <c r="V4280" s="209">
        <v>5.65</v>
      </c>
      <c r="W4280" s="209">
        <v>5.1420000000000003</v>
      </c>
      <c r="X4280" s="20"/>
      <c r="Y4280" s="20"/>
      <c r="Z4280" s="20"/>
      <c r="AA4280" s="209">
        <v>1</v>
      </c>
      <c r="AB4280" s="209">
        <v>3.2690000000000001</v>
      </c>
      <c r="AC4280" s="209">
        <v>5.94</v>
      </c>
      <c r="AD4280" s="209">
        <v>8.35</v>
      </c>
      <c r="AE4280" s="209">
        <v>8.1050000000000004</v>
      </c>
      <c r="AF4280" s="209">
        <v>7.5049999999999999</v>
      </c>
      <c r="AG4280" s="209">
        <v>4.8949999999999996</v>
      </c>
      <c r="AH4280" s="209">
        <v>2.7549999999999999</v>
      </c>
      <c r="AI4280" s="209">
        <v>2.48</v>
      </c>
      <c r="AJ4280" s="20"/>
      <c r="AK4280" s="20"/>
      <c r="AL4280" s="20"/>
      <c r="AM4280" s="209">
        <v>1.31</v>
      </c>
      <c r="AN4280" s="209">
        <v>3.2650000000000001</v>
      </c>
      <c r="AO4280" s="209">
        <v>6.32</v>
      </c>
      <c r="AP4280" s="209">
        <v>8.2799999999999994</v>
      </c>
      <c r="AQ4280" s="209">
        <v>8.3949999999999996</v>
      </c>
      <c r="AR4280" s="209">
        <v>8.6</v>
      </c>
      <c r="AS4280" s="209">
        <v>5.26</v>
      </c>
      <c r="AT4280" s="209">
        <v>3.74</v>
      </c>
      <c r="AU4280" s="209">
        <v>2.2000000000000002</v>
      </c>
      <c r="AV4280" s="20"/>
      <c r="AW4280" s="20"/>
      <c r="AX4280" s="20"/>
      <c r="AY4280" s="20"/>
      <c r="AZ4280" s="209">
        <v>3.59</v>
      </c>
      <c r="BA4280" s="209">
        <v>5.2549999999999999</v>
      </c>
      <c r="BB4280" s="21">
        <f t="shared" si="472"/>
        <v>15.515000000000001</v>
      </c>
      <c r="BC4280" s="21">
        <f>BF4280</f>
        <v>22.5</v>
      </c>
      <c r="BD4280" s="22">
        <f t="shared" si="473"/>
        <v>20.853494623655916</v>
      </c>
      <c r="BE4280" s="21">
        <f>BC4280-BD4280</f>
        <v>1.6465053763440842</v>
      </c>
      <c r="BF4280" s="2">
        <v>22.5</v>
      </c>
      <c r="BG4280" s="10">
        <v>6</v>
      </c>
      <c r="BH4280" s="21">
        <f t="shared" si="474"/>
        <v>1.6740000000000001E-2</v>
      </c>
      <c r="BI4280" s="22">
        <f t="shared" si="474"/>
        <v>1.5514999999999999E-2</v>
      </c>
      <c r="BJ4280" s="21">
        <f>BH4280-BI4280</f>
        <v>1.2250000000000021E-3</v>
      </c>
      <c r="BK4280" s="21">
        <v>5.0220000000000001E-2</v>
      </c>
      <c r="BL4280" s="22">
        <v>4.6544999999999996E-2</v>
      </c>
      <c r="BM4280" s="21">
        <v>3.6750000000000047E-3</v>
      </c>
      <c r="BN4280" s="21">
        <f t="shared" si="471"/>
        <v>0.20088</v>
      </c>
      <c r="BO4280" s="22">
        <f t="shared" si="471"/>
        <v>0.18617999999999998</v>
      </c>
      <c r="BP4280" s="21">
        <f t="shared" si="471"/>
        <v>1.4700000000000019E-2</v>
      </c>
    </row>
    <row r="4281" spans="1:68" ht="11.1" hidden="1" customHeight="1" outlineLevel="2" x14ac:dyDescent="0.2">
      <c r="A4281" s="10"/>
      <c r="B4281" s="18"/>
      <c r="C4281" s="18"/>
      <c r="D4281" s="18"/>
      <c r="E4281" s="23" t="s">
        <v>3720</v>
      </c>
      <c r="F4281" s="208">
        <v>15.515000000000001</v>
      </c>
      <c r="G4281" s="208">
        <v>13.12</v>
      </c>
      <c r="H4281" s="208">
        <v>9.98</v>
      </c>
      <c r="I4281" s="239">
        <v>8.6300000000000008</v>
      </c>
      <c r="J4281" s="239"/>
      <c r="K4281" s="208">
        <v>5.16</v>
      </c>
      <c r="L4281" s="24"/>
      <c r="M4281" s="24"/>
      <c r="N4281" s="24"/>
      <c r="O4281" s="208">
        <v>2.04</v>
      </c>
      <c r="P4281" s="208">
        <v>5.7350000000000003</v>
      </c>
      <c r="Q4281" s="208">
        <v>9.0120000000000005</v>
      </c>
      <c r="R4281" s="208">
        <v>12.183999999999999</v>
      </c>
      <c r="S4281" s="208">
        <v>13.602</v>
      </c>
      <c r="T4281" s="208">
        <v>14.085000000000001</v>
      </c>
      <c r="U4281" s="208">
        <v>8.9939999999999998</v>
      </c>
      <c r="V4281" s="208">
        <v>5.65</v>
      </c>
      <c r="W4281" s="208">
        <v>5.1420000000000003</v>
      </c>
      <c r="X4281" s="24"/>
      <c r="Y4281" s="24"/>
      <c r="Z4281" s="24"/>
      <c r="AA4281" s="208">
        <v>1</v>
      </c>
      <c r="AB4281" s="208">
        <v>3.2690000000000001</v>
      </c>
      <c r="AC4281" s="208">
        <v>5.94</v>
      </c>
      <c r="AD4281" s="208">
        <v>8.35</v>
      </c>
      <c r="AE4281" s="208">
        <v>8.1050000000000004</v>
      </c>
      <c r="AF4281" s="208">
        <v>7.5049999999999999</v>
      </c>
      <c r="AG4281" s="208">
        <v>4.8949999999999996</v>
      </c>
      <c r="AH4281" s="208">
        <v>2.7549999999999999</v>
      </c>
      <c r="AI4281" s="208">
        <v>2.48</v>
      </c>
      <c r="AJ4281" s="24"/>
      <c r="AK4281" s="24"/>
      <c r="AL4281" s="24"/>
      <c r="AM4281" s="208">
        <v>1.31</v>
      </c>
      <c r="AN4281" s="208">
        <v>3.2650000000000001</v>
      </c>
      <c r="AO4281" s="208">
        <v>6.32</v>
      </c>
      <c r="AP4281" s="208">
        <v>8.2799999999999994</v>
      </c>
      <c r="AQ4281" s="208">
        <v>8.3949999999999996</v>
      </c>
      <c r="AR4281" s="208">
        <v>8.6</v>
      </c>
      <c r="AS4281" s="208">
        <v>5.26</v>
      </c>
      <c r="AT4281" s="208">
        <v>3.74</v>
      </c>
      <c r="AU4281" s="208">
        <v>2.2000000000000002</v>
      </c>
      <c r="AV4281" s="24"/>
      <c r="AW4281" s="24"/>
      <c r="AX4281" s="24"/>
      <c r="AY4281" s="24"/>
      <c r="AZ4281" s="208">
        <v>3.59</v>
      </c>
      <c r="BA4281" s="208">
        <v>5.2549999999999999</v>
      </c>
      <c r="BB4281" s="21">
        <f t="shared" si="472"/>
        <v>15.515000000000001</v>
      </c>
      <c r="BC4281" s="21"/>
      <c r="BD4281" s="22">
        <f t="shared" si="473"/>
        <v>20.853494623655916</v>
      </c>
      <c r="BE4281" s="21"/>
      <c r="BG4281" s="10"/>
      <c r="BH4281" s="21">
        <f t="shared" si="474"/>
        <v>0</v>
      </c>
      <c r="BI4281" s="22">
        <f t="shared" si="474"/>
        <v>1.5514999999999999E-2</v>
      </c>
      <c r="BJ4281" s="21"/>
      <c r="BK4281" s="21">
        <v>0</v>
      </c>
      <c r="BL4281" s="22">
        <v>4.6544999999999996E-2</v>
      </c>
      <c r="BM4281" s="21"/>
      <c r="BN4281" s="21">
        <f t="shared" si="471"/>
        <v>0</v>
      </c>
      <c r="BO4281" s="22">
        <f t="shared" si="471"/>
        <v>0.18617999999999998</v>
      </c>
      <c r="BP4281" s="21">
        <f t="shared" si="471"/>
        <v>0</v>
      </c>
    </row>
    <row r="4282" spans="1:68" ht="11.1" hidden="1" customHeight="1" outlineLevel="1" collapsed="1" x14ac:dyDescent="0.2">
      <c r="A4282" s="10"/>
      <c r="B4282" s="18"/>
      <c r="C4282" s="18"/>
      <c r="D4282" s="18"/>
      <c r="E4282" s="19" t="s">
        <v>3721</v>
      </c>
      <c r="F4282" s="20"/>
      <c r="G4282" s="20"/>
      <c r="H4282" s="20"/>
      <c r="I4282" s="20"/>
      <c r="J4282" s="20"/>
      <c r="K4282" s="20"/>
      <c r="L4282" s="20"/>
      <c r="M4282" s="20"/>
      <c r="N4282" s="20"/>
      <c r="O4282" s="20"/>
      <c r="P4282" s="20"/>
      <c r="Q4282" s="20"/>
      <c r="R4282" s="20"/>
      <c r="S4282" s="20"/>
      <c r="T4282" s="20"/>
      <c r="U4282" s="20"/>
      <c r="V4282" s="20"/>
      <c r="W4282" s="20"/>
      <c r="X4282" s="20"/>
      <c r="Y4282" s="20"/>
      <c r="Z4282" s="20"/>
      <c r="AA4282" s="20"/>
      <c r="AB4282" s="20"/>
      <c r="AC4282" s="20"/>
      <c r="AD4282" s="20"/>
      <c r="AE4282" s="20"/>
      <c r="AF4282" s="20"/>
      <c r="AG4282" s="20"/>
      <c r="AH4282" s="20"/>
      <c r="AI4282" s="20"/>
      <c r="AJ4282" s="20"/>
      <c r="AK4282" s="20"/>
      <c r="AL4282" s="20"/>
      <c r="AM4282" s="20"/>
      <c r="AN4282" s="20"/>
      <c r="AO4282" s="209">
        <v>10.461</v>
      </c>
      <c r="AP4282" s="209">
        <v>0.33800000000000002</v>
      </c>
      <c r="AQ4282" s="209">
        <v>9.6880000000000006</v>
      </c>
      <c r="AR4282" s="209">
        <v>2.8340000000000001</v>
      </c>
      <c r="AS4282" s="209">
        <v>0.84699999999999998</v>
      </c>
      <c r="AT4282" s="209">
        <v>2.2999999999999998</v>
      </c>
      <c r="AU4282" s="209">
        <v>6.07</v>
      </c>
      <c r="AV4282" s="209">
        <v>0.4</v>
      </c>
      <c r="AW4282" s="209">
        <v>0.33800000000000002</v>
      </c>
      <c r="AX4282" s="209">
        <v>0.378</v>
      </c>
      <c r="AY4282" s="209">
        <v>1.127</v>
      </c>
      <c r="AZ4282" s="209">
        <v>3.2810000000000001</v>
      </c>
      <c r="BA4282" s="209">
        <v>4.2489999999999997</v>
      </c>
      <c r="BB4282" s="56">
        <f>BB4283+BB4284</f>
        <v>11.01</v>
      </c>
      <c r="BC4282" s="21">
        <f>BD4282</f>
        <v>14.798387096774194</v>
      </c>
      <c r="BD4282" s="22">
        <f t="shared" si="473"/>
        <v>14.798387096774194</v>
      </c>
      <c r="BE4282" s="21">
        <f>BC4282-BD4282</f>
        <v>0</v>
      </c>
      <c r="BF4282" s="2">
        <v>12.64</v>
      </c>
      <c r="BG4282" s="10">
        <v>6</v>
      </c>
      <c r="BH4282" s="21">
        <f t="shared" si="474"/>
        <v>1.1010000000000001E-2</v>
      </c>
      <c r="BI4282" s="22">
        <f t="shared" si="474"/>
        <v>1.1010000000000001E-2</v>
      </c>
      <c r="BJ4282" s="21">
        <f>BH4282-BI4282</f>
        <v>0</v>
      </c>
      <c r="BK4282" s="21">
        <v>3.3030000000000004E-2</v>
      </c>
      <c r="BL4282" s="22">
        <v>3.3030000000000004E-2</v>
      </c>
      <c r="BM4282" s="21">
        <v>0</v>
      </c>
      <c r="BN4282" s="21">
        <f t="shared" si="471"/>
        <v>0.13212000000000002</v>
      </c>
      <c r="BO4282" s="22">
        <f t="shared" si="471"/>
        <v>0.13212000000000002</v>
      </c>
      <c r="BP4282" s="21">
        <f t="shared" si="471"/>
        <v>0</v>
      </c>
    </row>
    <row r="4283" spans="1:68" ht="11.1" hidden="1" customHeight="1" outlineLevel="2" x14ac:dyDescent="0.2">
      <c r="A4283" s="10"/>
      <c r="B4283" s="18"/>
      <c r="C4283" s="18"/>
      <c r="D4283" s="18"/>
      <c r="E4283" s="23" t="s">
        <v>3722</v>
      </c>
      <c r="F4283" s="24"/>
      <c r="G4283" s="24"/>
      <c r="H4283" s="24"/>
      <c r="I4283" s="24"/>
      <c r="J4283" s="24"/>
      <c r="K4283" s="24"/>
      <c r="L4283" s="24"/>
      <c r="M4283" s="24"/>
      <c r="N4283" s="24"/>
      <c r="O4283" s="24"/>
      <c r="P4283" s="24"/>
      <c r="Q4283" s="24"/>
      <c r="R4283" s="24"/>
      <c r="S4283" s="24"/>
      <c r="T4283" s="24"/>
      <c r="U4283" s="24"/>
      <c r="V4283" s="24"/>
      <c r="W4283" s="24"/>
      <c r="X4283" s="24"/>
      <c r="Y4283" s="24"/>
      <c r="Z4283" s="24"/>
      <c r="AA4283" s="24"/>
      <c r="AB4283" s="24"/>
      <c r="AC4283" s="24"/>
      <c r="AD4283" s="24"/>
      <c r="AE4283" s="24"/>
      <c r="AF4283" s="24"/>
      <c r="AG4283" s="24"/>
      <c r="AH4283" s="24"/>
      <c r="AI4283" s="24"/>
      <c r="AJ4283" s="24"/>
      <c r="AK4283" s="24"/>
      <c r="AL4283" s="24"/>
      <c r="AM4283" s="24"/>
      <c r="AN4283" s="24"/>
      <c r="AO4283" s="208">
        <v>1.9</v>
      </c>
      <c r="AP4283" s="208">
        <v>0.33800000000000002</v>
      </c>
      <c r="AQ4283" s="208">
        <v>0.57799999999999996</v>
      </c>
      <c r="AR4283" s="208">
        <v>0.84399999999999997</v>
      </c>
      <c r="AS4283" s="208">
        <v>0.108</v>
      </c>
      <c r="AT4283" s="208">
        <v>0.2</v>
      </c>
      <c r="AU4283" s="208">
        <v>0.58899999999999997</v>
      </c>
      <c r="AV4283" s="208">
        <v>0.4</v>
      </c>
      <c r="AW4283" s="208">
        <v>0.33800000000000002</v>
      </c>
      <c r="AX4283" s="208">
        <v>0.375</v>
      </c>
      <c r="AY4283" s="208">
        <v>0.28000000000000003</v>
      </c>
      <c r="AZ4283" s="208">
        <v>0.46800000000000003</v>
      </c>
      <c r="BA4283" s="208">
        <v>0.38900000000000001</v>
      </c>
      <c r="BB4283" s="21">
        <f t="shared" si="472"/>
        <v>1.9</v>
      </c>
      <c r="BC4283" s="21"/>
      <c r="BD4283" s="22">
        <f t="shared" si="473"/>
        <v>2.5537634408602146</v>
      </c>
      <c r="BE4283" s="21"/>
      <c r="BG4283" s="10"/>
      <c r="BH4283" s="21">
        <f t="shared" si="474"/>
        <v>0</v>
      </c>
      <c r="BI4283" s="22">
        <f t="shared" si="474"/>
        <v>1.8999999999999998E-3</v>
      </c>
      <c r="BJ4283" s="21"/>
      <c r="BK4283" s="21">
        <v>0</v>
      </c>
      <c r="BL4283" s="22">
        <v>5.6999999999999993E-3</v>
      </c>
      <c r="BM4283" s="21"/>
      <c r="BN4283" s="21">
        <f t="shared" si="471"/>
        <v>0</v>
      </c>
      <c r="BO4283" s="22">
        <f t="shared" si="471"/>
        <v>2.2799999999999997E-2</v>
      </c>
      <c r="BP4283" s="21">
        <f t="shared" si="471"/>
        <v>0</v>
      </c>
    </row>
    <row r="4284" spans="1:68" ht="11.1" hidden="1" customHeight="1" outlineLevel="2" x14ac:dyDescent="0.2">
      <c r="A4284" s="10"/>
      <c r="B4284" s="18"/>
      <c r="C4284" s="18"/>
      <c r="D4284" s="18"/>
      <c r="E4284" s="23" t="s">
        <v>3723</v>
      </c>
      <c r="F4284" s="24"/>
      <c r="G4284" s="24"/>
      <c r="H4284" s="24"/>
      <c r="I4284" s="24"/>
      <c r="J4284" s="24"/>
      <c r="K4284" s="24"/>
      <c r="L4284" s="24"/>
      <c r="M4284" s="24"/>
      <c r="N4284" s="24"/>
      <c r="O4284" s="24"/>
      <c r="P4284" s="24"/>
      <c r="Q4284" s="24"/>
      <c r="R4284" s="24"/>
      <c r="S4284" s="24"/>
      <c r="T4284" s="24"/>
      <c r="U4284" s="24"/>
      <c r="V4284" s="24"/>
      <c r="W4284" s="24"/>
      <c r="X4284" s="24"/>
      <c r="Y4284" s="24"/>
      <c r="Z4284" s="24"/>
      <c r="AA4284" s="24"/>
      <c r="AB4284" s="24"/>
      <c r="AC4284" s="24"/>
      <c r="AD4284" s="24"/>
      <c r="AE4284" s="24"/>
      <c r="AF4284" s="24"/>
      <c r="AG4284" s="24"/>
      <c r="AH4284" s="24"/>
      <c r="AI4284" s="24"/>
      <c r="AJ4284" s="24"/>
      <c r="AK4284" s="24"/>
      <c r="AL4284" s="24"/>
      <c r="AM4284" s="24"/>
      <c r="AN4284" s="24"/>
      <c r="AO4284" s="208">
        <v>8.5609999999999999</v>
      </c>
      <c r="AP4284" s="24"/>
      <c r="AQ4284" s="208">
        <v>9.11</v>
      </c>
      <c r="AR4284" s="208">
        <v>1.99</v>
      </c>
      <c r="AS4284" s="208">
        <v>0.73899999999999999</v>
      </c>
      <c r="AT4284" s="208">
        <v>2.1</v>
      </c>
      <c r="AU4284" s="208">
        <v>5.4809999999999999</v>
      </c>
      <c r="AV4284" s="24"/>
      <c r="AW4284" s="24"/>
      <c r="AX4284" s="208">
        <v>3.0000000000000001E-3</v>
      </c>
      <c r="AY4284" s="208">
        <v>0.84699999999999998</v>
      </c>
      <c r="AZ4284" s="208">
        <v>2.8130000000000002</v>
      </c>
      <c r="BA4284" s="208">
        <v>3.86</v>
      </c>
      <c r="BB4284" s="21">
        <f t="shared" si="472"/>
        <v>9.11</v>
      </c>
      <c r="BC4284" s="21"/>
      <c r="BD4284" s="22">
        <f t="shared" si="473"/>
        <v>12.244623655913978</v>
      </c>
      <c r="BE4284" s="21"/>
      <c r="BG4284" s="10"/>
      <c r="BH4284" s="21">
        <f t="shared" si="474"/>
        <v>0</v>
      </c>
      <c r="BI4284" s="22">
        <f t="shared" si="474"/>
        <v>9.11E-3</v>
      </c>
      <c r="BJ4284" s="21"/>
      <c r="BK4284" s="21">
        <v>0</v>
      </c>
      <c r="BL4284" s="22">
        <v>2.733E-2</v>
      </c>
      <c r="BM4284" s="21"/>
      <c r="BN4284" s="21">
        <f t="shared" si="471"/>
        <v>0</v>
      </c>
      <c r="BO4284" s="22">
        <f t="shared" si="471"/>
        <v>0.10932</v>
      </c>
      <c r="BP4284" s="21">
        <f t="shared" si="471"/>
        <v>0</v>
      </c>
    </row>
    <row r="4285" spans="1:68" ht="11.1" hidden="1" customHeight="1" outlineLevel="1" collapsed="1" x14ac:dyDescent="0.2">
      <c r="A4285" s="10"/>
      <c r="B4285" s="18"/>
      <c r="C4285" s="18"/>
      <c r="D4285" s="18"/>
      <c r="E4285" s="19" t="s">
        <v>3724</v>
      </c>
      <c r="F4285" s="209">
        <v>3.5270000000000001</v>
      </c>
      <c r="G4285" s="209">
        <v>2.59</v>
      </c>
      <c r="H4285" s="209">
        <v>1.772</v>
      </c>
      <c r="I4285" s="240">
        <v>1.512</v>
      </c>
      <c r="J4285" s="240"/>
      <c r="K4285" s="209">
        <v>0.50800000000000001</v>
      </c>
      <c r="L4285" s="20"/>
      <c r="M4285" s="20"/>
      <c r="N4285" s="20"/>
      <c r="O4285" s="209">
        <v>0.59099999999999997</v>
      </c>
      <c r="P4285" s="209">
        <v>1.2809999999999999</v>
      </c>
      <c r="Q4285" s="209">
        <v>2.286</v>
      </c>
      <c r="R4285" s="209">
        <v>3.2090000000000001</v>
      </c>
      <c r="S4285" s="209">
        <v>3.0379999999999998</v>
      </c>
      <c r="T4285" s="209">
        <v>3.8039999999999998</v>
      </c>
      <c r="U4285" s="209">
        <v>1.956</v>
      </c>
      <c r="V4285" s="209">
        <v>1.401</v>
      </c>
      <c r="W4285" s="209">
        <v>0.4</v>
      </c>
      <c r="X4285" s="20"/>
      <c r="Y4285" s="20"/>
      <c r="Z4285" s="20"/>
      <c r="AA4285" s="209">
        <v>0.47399999999999998</v>
      </c>
      <c r="AB4285" s="209">
        <v>1.37</v>
      </c>
      <c r="AC4285" s="209">
        <v>2.7290000000000001</v>
      </c>
      <c r="AD4285" s="209">
        <v>3.2360000000000002</v>
      </c>
      <c r="AE4285" s="209">
        <v>3.4630000000000001</v>
      </c>
      <c r="AF4285" s="209">
        <v>2.9860000000000002</v>
      </c>
      <c r="AG4285" s="209">
        <v>1.6950000000000001</v>
      </c>
      <c r="AH4285" s="209">
        <v>1.2470000000000001</v>
      </c>
      <c r="AI4285" s="209">
        <v>0.436</v>
      </c>
      <c r="AJ4285" s="20"/>
      <c r="AK4285" s="20"/>
      <c r="AL4285" s="20"/>
      <c r="AM4285" s="20"/>
      <c r="AN4285" s="209">
        <v>2.044</v>
      </c>
      <c r="AO4285" s="209">
        <v>3.5289999999999999</v>
      </c>
      <c r="AP4285" s="209">
        <v>2.4630000000000001</v>
      </c>
      <c r="AQ4285" s="209">
        <v>3.7210000000000001</v>
      </c>
      <c r="AR4285" s="209">
        <v>2.84</v>
      </c>
      <c r="AS4285" s="209">
        <v>2.5099999999999998</v>
      </c>
      <c r="AT4285" s="209">
        <v>1.2310000000000001</v>
      </c>
      <c r="AU4285" s="20"/>
      <c r="AV4285" s="20"/>
      <c r="AW4285" s="20"/>
      <c r="AX4285" s="20"/>
      <c r="AY4285" s="20"/>
      <c r="AZ4285" s="209">
        <v>2.9489999999999998</v>
      </c>
      <c r="BA4285" s="209">
        <v>2.5579999999999998</v>
      </c>
      <c r="BB4285" s="21">
        <f t="shared" si="472"/>
        <v>3.8039999999999998</v>
      </c>
      <c r="BC4285" s="21">
        <f>BF4285</f>
        <v>12.2</v>
      </c>
      <c r="BD4285" s="22">
        <f t="shared" si="473"/>
        <v>5.1129032258064511</v>
      </c>
      <c r="BE4285" s="21">
        <f>BC4285-BD4285</f>
        <v>7.0870967741935482</v>
      </c>
      <c r="BF4285" s="2">
        <v>12.2</v>
      </c>
      <c r="BG4285" s="10">
        <v>6</v>
      </c>
      <c r="BH4285" s="21">
        <f t="shared" si="474"/>
        <v>9.0767999999999995E-3</v>
      </c>
      <c r="BI4285" s="22">
        <f t="shared" si="474"/>
        <v>3.8039999999999997E-3</v>
      </c>
      <c r="BJ4285" s="21">
        <f>BH4285-BI4285</f>
        <v>5.2727999999999994E-3</v>
      </c>
      <c r="BK4285" s="21">
        <v>2.7230399999999998E-2</v>
      </c>
      <c r="BL4285" s="22">
        <v>1.1411999999999999E-2</v>
      </c>
      <c r="BM4285" s="21">
        <v>1.58184E-2</v>
      </c>
      <c r="BN4285" s="21">
        <f t="shared" si="471"/>
        <v>0.10892159999999999</v>
      </c>
      <c r="BO4285" s="22">
        <f t="shared" si="471"/>
        <v>4.5647999999999994E-2</v>
      </c>
      <c r="BP4285" s="21">
        <f t="shared" si="471"/>
        <v>6.3273599999999999E-2</v>
      </c>
    </row>
    <row r="4286" spans="1:68" ht="11.1" hidden="1" customHeight="1" outlineLevel="2" x14ac:dyDescent="0.2">
      <c r="A4286" s="10"/>
      <c r="B4286" s="18"/>
      <c r="C4286" s="18"/>
      <c r="D4286" s="18"/>
      <c r="E4286" s="23" t="s">
        <v>3725</v>
      </c>
      <c r="F4286" s="208">
        <v>3.5270000000000001</v>
      </c>
      <c r="G4286" s="208">
        <v>2.59</v>
      </c>
      <c r="H4286" s="208">
        <v>1.772</v>
      </c>
      <c r="I4286" s="239">
        <v>1.512</v>
      </c>
      <c r="J4286" s="239"/>
      <c r="K4286" s="208">
        <v>0.50800000000000001</v>
      </c>
      <c r="L4286" s="24"/>
      <c r="M4286" s="24"/>
      <c r="N4286" s="24"/>
      <c r="O4286" s="208">
        <v>0.59099999999999997</v>
      </c>
      <c r="P4286" s="208">
        <v>1.2809999999999999</v>
      </c>
      <c r="Q4286" s="208">
        <v>2.286</v>
      </c>
      <c r="R4286" s="208">
        <v>3.2090000000000001</v>
      </c>
      <c r="S4286" s="208">
        <v>3.0379999999999998</v>
      </c>
      <c r="T4286" s="208">
        <v>3.8039999999999998</v>
      </c>
      <c r="U4286" s="208">
        <v>1.956</v>
      </c>
      <c r="V4286" s="208">
        <v>1.401</v>
      </c>
      <c r="W4286" s="208">
        <v>0.4</v>
      </c>
      <c r="X4286" s="24"/>
      <c r="Y4286" s="24"/>
      <c r="Z4286" s="24"/>
      <c r="AA4286" s="208">
        <v>0.47399999999999998</v>
      </c>
      <c r="AB4286" s="208">
        <v>1.37</v>
      </c>
      <c r="AC4286" s="208">
        <v>2.7290000000000001</v>
      </c>
      <c r="AD4286" s="208">
        <v>3.2360000000000002</v>
      </c>
      <c r="AE4286" s="208">
        <v>3.4630000000000001</v>
      </c>
      <c r="AF4286" s="208">
        <v>2.9860000000000002</v>
      </c>
      <c r="AG4286" s="208">
        <v>1.6950000000000001</v>
      </c>
      <c r="AH4286" s="208">
        <v>1.2470000000000001</v>
      </c>
      <c r="AI4286" s="208">
        <v>0.436</v>
      </c>
      <c r="AJ4286" s="24"/>
      <c r="AK4286" s="24"/>
      <c r="AL4286" s="24"/>
      <c r="AM4286" s="24"/>
      <c r="AN4286" s="208">
        <v>2.044</v>
      </c>
      <c r="AO4286" s="208">
        <v>3.5289999999999999</v>
      </c>
      <c r="AP4286" s="208">
        <v>2.4630000000000001</v>
      </c>
      <c r="AQ4286" s="208">
        <v>3.7210000000000001</v>
      </c>
      <c r="AR4286" s="208">
        <v>2.84</v>
      </c>
      <c r="AS4286" s="208">
        <v>2.5099999999999998</v>
      </c>
      <c r="AT4286" s="208">
        <v>1.2310000000000001</v>
      </c>
      <c r="AU4286" s="24"/>
      <c r="AV4286" s="24"/>
      <c r="AW4286" s="24"/>
      <c r="AX4286" s="24"/>
      <c r="AY4286" s="24"/>
      <c r="AZ4286" s="208">
        <v>2.9489999999999998</v>
      </c>
      <c r="BA4286" s="208">
        <v>2.5579999999999998</v>
      </c>
      <c r="BB4286" s="21">
        <f t="shared" si="472"/>
        <v>3.8039999999999998</v>
      </c>
      <c r="BC4286" s="21"/>
      <c r="BD4286" s="22">
        <f t="shared" si="473"/>
        <v>5.1129032258064511</v>
      </c>
      <c r="BE4286" s="21"/>
      <c r="BG4286" s="10"/>
      <c r="BH4286" s="21">
        <f t="shared" si="474"/>
        <v>0</v>
      </c>
      <c r="BI4286" s="22">
        <f t="shared" si="474"/>
        <v>3.8039999999999997E-3</v>
      </c>
      <c r="BJ4286" s="21"/>
      <c r="BK4286" s="21">
        <v>0</v>
      </c>
      <c r="BL4286" s="22">
        <v>1.1411999999999999E-2</v>
      </c>
      <c r="BM4286" s="21"/>
      <c r="BN4286" s="21">
        <f t="shared" si="471"/>
        <v>0</v>
      </c>
      <c r="BO4286" s="22">
        <f t="shared" si="471"/>
        <v>4.5647999999999994E-2</v>
      </c>
      <c r="BP4286" s="21">
        <f t="shared" si="471"/>
        <v>0</v>
      </c>
    </row>
    <row r="4287" spans="1:68" ht="11.1" hidden="1" customHeight="1" outlineLevel="1" collapsed="1" x14ac:dyDescent="0.2">
      <c r="A4287" s="10"/>
      <c r="B4287" s="18"/>
      <c r="C4287" s="18"/>
      <c r="D4287" s="18"/>
      <c r="E4287" s="19" t="s">
        <v>2493</v>
      </c>
      <c r="F4287" s="209">
        <v>21.501999999999999</v>
      </c>
      <c r="G4287" s="209">
        <v>48.962000000000003</v>
      </c>
      <c r="H4287" s="209">
        <v>50.784999999999997</v>
      </c>
      <c r="I4287" s="240">
        <v>47.405000000000001</v>
      </c>
      <c r="J4287" s="240"/>
      <c r="K4287" s="209">
        <v>5.2</v>
      </c>
      <c r="L4287" s="209">
        <v>2.8359999999999999</v>
      </c>
      <c r="M4287" s="209">
        <v>0.84399999999999997</v>
      </c>
      <c r="N4287" s="209">
        <v>1.403</v>
      </c>
      <c r="O4287" s="209">
        <v>5.9379999999999997</v>
      </c>
      <c r="P4287" s="209">
        <v>14.65</v>
      </c>
      <c r="Q4287" s="209">
        <v>23.875</v>
      </c>
      <c r="R4287" s="209">
        <v>30.577999999999999</v>
      </c>
      <c r="S4287" s="209">
        <v>30.257000000000001</v>
      </c>
      <c r="T4287" s="209">
        <v>28.158999999999999</v>
      </c>
      <c r="U4287" s="209">
        <v>17.248000000000001</v>
      </c>
      <c r="V4287" s="209">
        <v>11.417999999999999</v>
      </c>
      <c r="W4287" s="209">
        <v>35.860999999999997</v>
      </c>
      <c r="X4287" s="209">
        <v>-29.242999999999999</v>
      </c>
      <c r="Y4287" s="209">
        <v>2.173</v>
      </c>
      <c r="Z4287" s="209">
        <v>2.0409999999999999</v>
      </c>
      <c r="AA4287" s="209">
        <v>5.7439999999999998</v>
      </c>
      <c r="AB4287" s="209">
        <v>15.664999999999999</v>
      </c>
      <c r="AC4287" s="209">
        <v>23.585000000000001</v>
      </c>
      <c r="AD4287" s="209">
        <v>31.064</v>
      </c>
      <c r="AE4287" s="209">
        <v>28.206</v>
      </c>
      <c r="AF4287" s="209">
        <v>22.841999999999999</v>
      </c>
      <c r="AG4287" s="209">
        <v>14.544</v>
      </c>
      <c r="AH4287" s="209">
        <v>8.8810000000000002</v>
      </c>
      <c r="AI4287" s="209">
        <v>5.6219999999999999</v>
      </c>
      <c r="AJ4287" s="209">
        <v>2.222</v>
      </c>
      <c r="AK4287" s="209">
        <v>1.5089999999999999</v>
      </c>
      <c r="AL4287" s="209">
        <v>1.645</v>
      </c>
      <c r="AM4287" s="209">
        <v>5.4790000000000001</v>
      </c>
      <c r="AN4287" s="209">
        <v>15.644</v>
      </c>
      <c r="AO4287" s="209">
        <v>27.702999999999999</v>
      </c>
      <c r="AP4287" s="209">
        <v>34.182000000000002</v>
      </c>
      <c r="AQ4287" s="209">
        <v>33.142000000000003</v>
      </c>
      <c r="AR4287" s="209">
        <v>29.215</v>
      </c>
      <c r="AS4287" s="209">
        <v>24.065000000000001</v>
      </c>
      <c r="AT4287" s="209">
        <v>12.071999999999999</v>
      </c>
      <c r="AU4287" s="209">
        <v>4.4219999999999997</v>
      </c>
      <c r="AV4287" s="209">
        <v>1.7250000000000001</v>
      </c>
      <c r="AW4287" s="209">
        <v>1.4039999999999999</v>
      </c>
      <c r="AX4287" s="209">
        <v>1.5549999999999999</v>
      </c>
      <c r="AY4287" s="209">
        <v>6.6420000000000003</v>
      </c>
      <c r="AZ4287" s="209">
        <v>12.734</v>
      </c>
      <c r="BA4287" s="209">
        <v>31.181999999999999</v>
      </c>
      <c r="BB4287" s="56">
        <f>SUM(BB4288:BB4293)</f>
        <v>90.53</v>
      </c>
      <c r="BC4287" s="21">
        <f>BF4287</f>
        <v>197.2</v>
      </c>
      <c r="BD4287" s="22">
        <f t="shared" si="473"/>
        <v>121.68010752688173</v>
      </c>
      <c r="BE4287" s="21">
        <f>BC4287-BD4287</f>
        <v>75.519892473118261</v>
      </c>
      <c r="BF4287" s="2">
        <f>168.2+BF4289</f>
        <v>197.2</v>
      </c>
      <c r="BG4287" s="10">
        <v>5</v>
      </c>
      <c r="BH4287" s="21">
        <f t="shared" si="474"/>
        <v>0.14671679999999998</v>
      </c>
      <c r="BI4287" s="22">
        <f t="shared" si="474"/>
        <v>9.0529999999999999E-2</v>
      </c>
      <c r="BJ4287" s="21">
        <f>BH4287-BI4287</f>
        <v>5.6186799999999981E-2</v>
      </c>
      <c r="BK4287" s="21">
        <v>0.37542239999999999</v>
      </c>
      <c r="BL4287" s="22">
        <v>0.26095500000000005</v>
      </c>
      <c r="BM4287" s="21">
        <v>0.11446739999999994</v>
      </c>
      <c r="BN4287" s="21">
        <f t="shared" si="471"/>
        <v>1.5016896</v>
      </c>
      <c r="BO4287" s="22">
        <f t="shared" si="471"/>
        <v>1.0438200000000002</v>
      </c>
      <c r="BP4287" s="21">
        <f t="shared" si="471"/>
        <v>0.45786959999999977</v>
      </c>
    </row>
    <row r="4288" spans="1:68" ht="11.1" hidden="1" customHeight="1" outlineLevel="2" x14ac:dyDescent="0.2">
      <c r="A4288" s="10"/>
      <c r="B4288" s="18"/>
      <c r="C4288" s="18"/>
      <c r="D4288" s="18"/>
      <c r="E4288" s="23" t="s">
        <v>3726</v>
      </c>
      <c r="F4288" s="24"/>
      <c r="G4288" s="24"/>
      <c r="H4288" s="208">
        <v>5.5E-2</v>
      </c>
      <c r="I4288" s="239">
        <v>4.2000000000000003E-2</v>
      </c>
      <c r="J4288" s="239"/>
      <c r="K4288" s="208">
        <v>3.3000000000000002E-2</v>
      </c>
      <c r="L4288" s="208">
        <v>3.5000000000000003E-2</v>
      </c>
      <c r="M4288" s="208">
        <v>2.4E-2</v>
      </c>
      <c r="N4288" s="208">
        <v>4.2999999999999997E-2</v>
      </c>
      <c r="O4288" s="208">
        <v>2.5999999999999999E-2</v>
      </c>
      <c r="P4288" s="208">
        <v>3.3000000000000002E-2</v>
      </c>
      <c r="Q4288" s="208">
        <v>3.3000000000000002E-2</v>
      </c>
      <c r="R4288" s="208">
        <v>2.9000000000000001E-2</v>
      </c>
      <c r="S4288" s="208">
        <v>2.5000000000000001E-2</v>
      </c>
      <c r="T4288" s="208">
        <v>0.03</v>
      </c>
      <c r="U4288" s="208">
        <v>0.04</v>
      </c>
      <c r="V4288" s="208">
        <v>2.5999999999999999E-2</v>
      </c>
      <c r="W4288" s="208">
        <v>7.2999999999999995E-2</v>
      </c>
      <c r="X4288" s="208">
        <v>4.8000000000000001E-2</v>
      </c>
      <c r="Y4288" s="208">
        <v>0.16500000000000001</v>
      </c>
      <c r="Z4288" s="24"/>
      <c r="AA4288" s="24"/>
      <c r="AB4288" s="208">
        <v>3.9E-2</v>
      </c>
      <c r="AC4288" s="208">
        <v>4.2999999999999997E-2</v>
      </c>
      <c r="AD4288" s="208">
        <v>5.6000000000000001E-2</v>
      </c>
      <c r="AE4288" s="208">
        <v>4.9000000000000002E-2</v>
      </c>
      <c r="AF4288" s="208">
        <v>4.2000000000000003E-2</v>
      </c>
      <c r="AG4288" s="208">
        <v>3.6999999999999998E-2</v>
      </c>
      <c r="AH4288" s="208">
        <v>5.6000000000000001E-2</v>
      </c>
      <c r="AI4288" s="208">
        <v>5.8000000000000003E-2</v>
      </c>
      <c r="AJ4288" s="208">
        <v>3.5999999999999997E-2</v>
      </c>
      <c r="AK4288" s="208">
        <v>6.2E-2</v>
      </c>
      <c r="AL4288" s="208">
        <v>5.5E-2</v>
      </c>
      <c r="AM4288" s="208">
        <v>3.7999999999999999E-2</v>
      </c>
      <c r="AN4288" s="208">
        <v>7.4999999999999997E-2</v>
      </c>
      <c r="AO4288" s="208">
        <v>0.05</v>
      </c>
      <c r="AP4288" s="208">
        <v>4.3999999999999997E-2</v>
      </c>
      <c r="AQ4288" s="208">
        <v>5.1999999999999998E-2</v>
      </c>
      <c r="AR4288" s="208">
        <v>4.9000000000000002E-2</v>
      </c>
      <c r="AS4288" s="208">
        <v>5.8000000000000003E-2</v>
      </c>
      <c r="AT4288" s="208">
        <v>5.7000000000000002E-2</v>
      </c>
      <c r="AU4288" s="208">
        <v>4.7E-2</v>
      </c>
      <c r="AV4288" s="208">
        <v>6.9000000000000006E-2</v>
      </c>
      <c r="AW4288" s="208">
        <v>5.3999999999999999E-2</v>
      </c>
      <c r="AX4288" s="208">
        <v>4.2000000000000003E-2</v>
      </c>
      <c r="AY4288" s="208">
        <v>6.4000000000000001E-2</v>
      </c>
      <c r="AZ4288" s="208">
        <v>4.4999999999999998E-2</v>
      </c>
      <c r="BA4288" s="208">
        <v>6.0999999999999999E-2</v>
      </c>
      <c r="BB4288" s="21">
        <f t="shared" si="472"/>
        <v>0.16500000000000001</v>
      </c>
      <c r="BC4288" s="21"/>
      <c r="BD4288" s="22">
        <f t="shared" si="473"/>
        <v>0.22177419354838709</v>
      </c>
      <c r="BE4288" s="21"/>
      <c r="BG4288" s="10"/>
      <c r="BH4288" s="21">
        <f t="shared" si="474"/>
        <v>0</v>
      </c>
      <c r="BI4288" s="22">
        <f t="shared" si="474"/>
        <v>1.65E-4</v>
      </c>
      <c r="BJ4288" s="21"/>
      <c r="BK4288" s="21">
        <v>0</v>
      </c>
      <c r="BL4288" s="22">
        <v>4.95E-4</v>
      </c>
      <c r="BM4288" s="21"/>
      <c r="BN4288" s="21">
        <f t="shared" si="471"/>
        <v>0</v>
      </c>
      <c r="BO4288" s="22">
        <f t="shared" si="471"/>
        <v>1.98E-3</v>
      </c>
      <c r="BP4288" s="21">
        <f t="shared" si="471"/>
        <v>0</v>
      </c>
    </row>
    <row r="4289" spans="1:68" ht="11.1" hidden="1" customHeight="1" outlineLevel="2" x14ac:dyDescent="0.2">
      <c r="A4289" s="10"/>
      <c r="B4289" s="18"/>
      <c r="C4289" s="18"/>
      <c r="D4289" s="18"/>
      <c r="E4289" s="23" t="s">
        <v>3727</v>
      </c>
      <c r="F4289" s="24"/>
      <c r="G4289" s="24"/>
      <c r="H4289" s="208"/>
      <c r="I4289" s="208"/>
      <c r="J4289" s="208"/>
      <c r="K4289" s="208"/>
      <c r="L4289" s="208"/>
      <c r="M4289" s="208"/>
      <c r="N4289" s="208"/>
      <c r="O4289" s="208"/>
      <c r="P4289" s="208"/>
      <c r="Q4289" s="208"/>
      <c r="R4289" s="208"/>
      <c r="S4289" s="208"/>
      <c r="T4289" s="208"/>
      <c r="U4289" s="208"/>
      <c r="V4289" s="208"/>
      <c r="W4289" s="208"/>
      <c r="X4289" s="208"/>
      <c r="Y4289" s="208"/>
      <c r="Z4289" s="24"/>
      <c r="AA4289" s="24"/>
      <c r="AB4289" s="208"/>
      <c r="AC4289" s="208"/>
      <c r="AD4289" s="208"/>
      <c r="AE4289" s="208"/>
      <c r="AF4289" s="208"/>
      <c r="AG4289" s="208"/>
      <c r="AH4289" s="208"/>
      <c r="AI4289" s="208"/>
      <c r="AJ4289" s="208"/>
      <c r="AK4289" s="208"/>
      <c r="AL4289" s="208"/>
      <c r="AM4289" s="208"/>
      <c r="AN4289" s="208"/>
      <c r="AO4289" s="208"/>
      <c r="AP4289" s="208"/>
      <c r="AQ4289" s="208"/>
      <c r="AR4289" s="208"/>
      <c r="AS4289" s="208"/>
      <c r="AT4289" s="208"/>
      <c r="AU4289" s="208"/>
      <c r="AV4289" s="208"/>
      <c r="AW4289" s="208"/>
      <c r="AX4289" s="208"/>
      <c r="AY4289" s="208"/>
      <c r="AZ4289" s="208"/>
      <c r="BA4289" s="208"/>
      <c r="BB4289" s="21">
        <v>3.5449999999999999</v>
      </c>
      <c r="BC4289" s="21"/>
      <c r="BD4289" s="22">
        <f t="shared" si="473"/>
        <v>4.764784946236559</v>
      </c>
      <c r="BE4289" s="21"/>
      <c r="BF4289" s="2">
        <v>29</v>
      </c>
      <c r="BG4289" s="10"/>
      <c r="BH4289" s="21">
        <f t="shared" si="474"/>
        <v>0</v>
      </c>
      <c r="BI4289" s="22">
        <f t="shared" si="474"/>
        <v>3.5449999999999995E-3</v>
      </c>
      <c r="BJ4289" s="21"/>
      <c r="BK4289" s="21"/>
      <c r="BL4289" s="22"/>
      <c r="BM4289" s="21"/>
      <c r="BN4289" s="21"/>
      <c r="BO4289" s="22"/>
      <c r="BP4289" s="21"/>
    </row>
    <row r="4290" spans="1:68" ht="11.1" hidden="1" customHeight="1" outlineLevel="2" x14ac:dyDescent="0.2">
      <c r="A4290" s="10"/>
      <c r="B4290" s="18"/>
      <c r="C4290" s="18"/>
      <c r="D4290" s="18"/>
      <c r="E4290" s="23" t="s">
        <v>3728</v>
      </c>
      <c r="F4290" s="208">
        <v>10.923</v>
      </c>
      <c r="G4290" s="208">
        <v>39.6</v>
      </c>
      <c r="H4290" s="208">
        <v>43</v>
      </c>
      <c r="I4290" s="239">
        <v>42.5</v>
      </c>
      <c r="J4290" s="239"/>
      <c r="K4290" s="208">
        <v>3.1190000000000002</v>
      </c>
      <c r="L4290" s="208">
        <v>2.4969999999999999</v>
      </c>
      <c r="M4290" s="208">
        <v>0.751</v>
      </c>
      <c r="N4290" s="208">
        <v>1.0009999999999999</v>
      </c>
      <c r="O4290" s="208">
        <v>3.93</v>
      </c>
      <c r="P4290" s="208">
        <v>8.4440000000000008</v>
      </c>
      <c r="Q4290" s="208">
        <v>14.090999999999999</v>
      </c>
      <c r="R4290" s="208">
        <v>18.332999999999998</v>
      </c>
      <c r="S4290" s="208">
        <v>18.832999999999998</v>
      </c>
      <c r="T4290" s="208">
        <v>16.654</v>
      </c>
      <c r="U4290" s="208">
        <v>9.9830000000000005</v>
      </c>
      <c r="V4290" s="208">
        <v>6.6920000000000002</v>
      </c>
      <c r="W4290" s="208">
        <v>2.6859999999999999</v>
      </c>
      <c r="X4290" s="208">
        <v>0.92100000000000004</v>
      </c>
      <c r="Y4290" s="208">
        <v>1.23</v>
      </c>
      <c r="Z4290" s="208">
        <v>1.1479999999999999</v>
      </c>
      <c r="AA4290" s="208">
        <v>3.0880000000000001</v>
      </c>
      <c r="AB4290" s="208">
        <v>9.0109999999999992</v>
      </c>
      <c r="AC4290" s="208">
        <v>13.606999999999999</v>
      </c>
      <c r="AD4290" s="208">
        <v>18.978999999999999</v>
      </c>
      <c r="AE4290" s="208">
        <v>18.026</v>
      </c>
      <c r="AF4290" s="208">
        <v>14.016999999999999</v>
      </c>
      <c r="AG4290" s="208">
        <v>9.2370000000000001</v>
      </c>
      <c r="AH4290" s="208">
        <v>5.81</v>
      </c>
      <c r="AI4290" s="208">
        <v>3.133</v>
      </c>
      <c r="AJ4290" s="208">
        <v>1.3280000000000001</v>
      </c>
      <c r="AK4290" s="208">
        <v>0.65</v>
      </c>
      <c r="AL4290" s="208">
        <v>0.85799999999999998</v>
      </c>
      <c r="AM4290" s="208">
        <v>3.552</v>
      </c>
      <c r="AN4290" s="208">
        <v>9.0410000000000004</v>
      </c>
      <c r="AO4290" s="208">
        <v>14.965999999999999</v>
      </c>
      <c r="AP4290" s="208">
        <v>18.398</v>
      </c>
      <c r="AQ4290" s="208">
        <v>18.190000000000001</v>
      </c>
      <c r="AR4290" s="208">
        <v>15.066000000000001</v>
      </c>
      <c r="AS4290" s="208">
        <v>13.532</v>
      </c>
      <c r="AT4290" s="208">
        <v>6.7560000000000002</v>
      </c>
      <c r="AU4290" s="208">
        <v>2.3170000000000002</v>
      </c>
      <c r="AV4290" s="208">
        <v>0.78800000000000003</v>
      </c>
      <c r="AW4290" s="208">
        <v>0.69399999999999995</v>
      </c>
      <c r="AX4290" s="208">
        <v>0.89300000000000002</v>
      </c>
      <c r="AY4290" s="208">
        <v>4.42</v>
      </c>
      <c r="AZ4290" s="208">
        <v>7.298</v>
      </c>
      <c r="BA4290" s="208">
        <v>17.646999999999998</v>
      </c>
      <c r="BB4290" s="21">
        <f t="shared" si="472"/>
        <v>43</v>
      </c>
      <c r="BC4290" s="21"/>
      <c r="BD4290" s="22">
        <f t="shared" si="473"/>
        <v>57.795698924731184</v>
      </c>
      <c r="BE4290" s="21"/>
      <c r="BG4290" s="10"/>
      <c r="BH4290" s="21">
        <f t="shared" si="474"/>
        <v>0</v>
      </c>
      <c r="BI4290" s="22">
        <f t="shared" si="474"/>
        <v>4.2999999999999997E-2</v>
      </c>
      <c r="BJ4290" s="21"/>
      <c r="BK4290" s="21">
        <v>0</v>
      </c>
      <c r="BL4290" s="22">
        <v>0.129</v>
      </c>
      <c r="BM4290" s="21"/>
      <c r="BN4290" s="21">
        <f t="shared" si="471"/>
        <v>0</v>
      </c>
      <c r="BO4290" s="22">
        <f t="shared" si="471"/>
        <v>0.51600000000000001</v>
      </c>
      <c r="BP4290" s="21">
        <f t="shared" si="471"/>
        <v>0</v>
      </c>
    </row>
    <row r="4291" spans="1:68" ht="11.1" hidden="1" customHeight="1" outlineLevel="2" x14ac:dyDescent="0.2">
      <c r="A4291" s="10"/>
      <c r="B4291" s="18"/>
      <c r="C4291" s="18"/>
      <c r="D4291" s="18"/>
      <c r="E4291" s="23" t="s">
        <v>3729</v>
      </c>
      <c r="F4291" s="208">
        <v>1.85</v>
      </c>
      <c r="G4291" s="208">
        <v>1.5589999999999999</v>
      </c>
      <c r="H4291" s="208">
        <v>1.623</v>
      </c>
      <c r="I4291" s="239">
        <v>1.0720000000000001</v>
      </c>
      <c r="J4291" s="239"/>
      <c r="K4291" s="208">
        <v>8.9999999999999993E-3</v>
      </c>
      <c r="L4291" s="24"/>
      <c r="M4291" s="24"/>
      <c r="N4291" s="24"/>
      <c r="O4291" s="208">
        <v>2.1999999999999999E-2</v>
      </c>
      <c r="P4291" s="208">
        <v>1.1870000000000001</v>
      </c>
      <c r="Q4291" s="208">
        <v>1.35</v>
      </c>
      <c r="R4291" s="208">
        <v>1.5249999999999999</v>
      </c>
      <c r="S4291" s="208">
        <v>1.7629999999999999</v>
      </c>
      <c r="T4291" s="208">
        <v>1.657</v>
      </c>
      <c r="U4291" s="208">
        <v>1.55</v>
      </c>
      <c r="V4291" s="208">
        <v>1.389</v>
      </c>
      <c r="W4291" s="208">
        <v>30.798999999999999</v>
      </c>
      <c r="X4291" s="208">
        <v>-30.798999999999999</v>
      </c>
      <c r="Y4291" s="24"/>
      <c r="Z4291" s="208">
        <v>6.6000000000000003E-2</v>
      </c>
      <c r="AA4291" s="208">
        <v>0.32300000000000001</v>
      </c>
      <c r="AB4291" s="208">
        <v>1.042</v>
      </c>
      <c r="AC4291" s="208">
        <v>1.4239999999999999</v>
      </c>
      <c r="AD4291" s="208">
        <v>1.458</v>
      </c>
      <c r="AE4291" s="24"/>
      <c r="AF4291" s="24"/>
      <c r="AG4291" s="24"/>
      <c r="AH4291" s="24"/>
      <c r="AI4291" s="24"/>
      <c r="AJ4291" s="24"/>
      <c r="AK4291" s="24"/>
      <c r="AL4291" s="24"/>
      <c r="AM4291" s="24"/>
      <c r="AN4291" s="24"/>
      <c r="AO4291" s="208">
        <v>3.1659999999999999</v>
      </c>
      <c r="AP4291" s="208">
        <v>2.9380000000000002</v>
      </c>
      <c r="AQ4291" s="208">
        <v>3.1539999999999999</v>
      </c>
      <c r="AR4291" s="208">
        <v>2.5830000000000002</v>
      </c>
      <c r="AS4291" s="208">
        <v>2.3809999999999998</v>
      </c>
      <c r="AT4291" s="208">
        <v>0.46500000000000002</v>
      </c>
      <c r="AU4291" s="24"/>
      <c r="AV4291" s="24"/>
      <c r="AW4291" s="24"/>
      <c r="AX4291" s="24"/>
      <c r="AY4291" s="24"/>
      <c r="AZ4291" s="208">
        <v>0.48</v>
      </c>
      <c r="BA4291" s="208">
        <v>2.6840000000000002</v>
      </c>
      <c r="BB4291" s="21">
        <f t="shared" si="472"/>
        <v>30.798999999999999</v>
      </c>
      <c r="BC4291" s="21"/>
      <c r="BD4291" s="22">
        <f t="shared" si="473"/>
        <v>41.396505376344088</v>
      </c>
      <c r="BE4291" s="21"/>
      <c r="BG4291" s="10"/>
      <c r="BH4291" s="21">
        <f t="shared" si="474"/>
        <v>0</v>
      </c>
      <c r="BI4291" s="22">
        <f t="shared" si="474"/>
        <v>3.0799E-2</v>
      </c>
      <c r="BJ4291" s="21"/>
      <c r="BK4291" s="21">
        <v>0</v>
      </c>
      <c r="BL4291" s="22">
        <v>9.2397000000000007E-2</v>
      </c>
      <c r="BM4291" s="21"/>
      <c r="BN4291" s="21">
        <f t="shared" si="471"/>
        <v>0</v>
      </c>
      <c r="BO4291" s="22">
        <f t="shared" si="471"/>
        <v>0.36958800000000003</v>
      </c>
      <c r="BP4291" s="21">
        <f t="shared" si="471"/>
        <v>0</v>
      </c>
    </row>
    <row r="4292" spans="1:68" ht="11.1" hidden="1" customHeight="1" outlineLevel="2" x14ac:dyDescent="0.2">
      <c r="A4292" s="10"/>
      <c r="B4292" s="18"/>
      <c r="C4292" s="18"/>
      <c r="D4292" s="18"/>
      <c r="E4292" s="23" t="s">
        <v>3730</v>
      </c>
      <c r="F4292" s="208">
        <v>8.7289999999999992</v>
      </c>
      <c r="G4292" s="208">
        <v>7.8029999999999999</v>
      </c>
      <c r="H4292" s="208">
        <v>6.1070000000000002</v>
      </c>
      <c r="I4292" s="239">
        <v>3.7909999999999999</v>
      </c>
      <c r="J4292" s="239"/>
      <c r="K4292" s="208">
        <v>1.9530000000000001</v>
      </c>
      <c r="L4292" s="208">
        <v>0.30399999999999999</v>
      </c>
      <c r="M4292" s="208">
        <v>6.9000000000000006E-2</v>
      </c>
      <c r="N4292" s="208">
        <v>7.0000000000000007E-2</v>
      </c>
      <c r="O4292" s="208">
        <v>1.3859999999999999</v>
      </c>
      <c r="P4292" s="208">
        <v>4.3789999999999996</v>
      </c>
      <c r="Q4292" s="208">
        <v>7.75</v>
      </c>
      <c r="R4292" s="208">
        <v>10.164999999999999</v>
      </c>
      <c r="S4292" s="208">
        <v>9.14</v>
      </c>
      <c r="T4292" s="208">
        <v>9.1370000000000005</v>
      </c>
      <c r="U4292" s="208">
        <v>5.0780000000000003</v>
      </c>
      <c r="V4292" s="208">
        <v>2.9940000000000002</v>
      </c>
      <c r="W4292" s="208">
        <v>1.548</v>
      </c>
      <c r="X4292" s="24"/>
      <c r="Y4292" s="24"/>
      <c r="Z4292" s="208">
        <v>0.25700000000000001</v>
      </c>
      <c r="AA4292" s="208">
        <v>1.6240000000000001</v>
      </c>
      <c r="AB4292" s="208">
        <v>4.9189999999999996</v>
      </c>
      <c r="AC4292" s="208">
        <v>7.9</v>
      </c>
      <c r="AD4292" s="208">
        <v>9.8949999999999996</v>
      </c>
      <c r="AE4292" s="208">
        <v>9.5370000000000008</v>
      </c>
      <c r="AF4292" s="208">
        <v>8.2040000000000006</v>
      </c>
      <c r="AG4292" s="208">
        <v>4.83</v>
      </c>
      <c r="AH4292" s="208">
        <v>2.6419999999999999</v>
      </c>
      <c r="AI4292" s="208">
        <v>1.8340000000000001</v>
      </c>
      <c r="AJ4292" s="208">
        <v>0.39300000000000002</v>
      </c>
      <c r="AK4292" s="208">
        <v>0.04</v>
      </c>
      <c r="AL4292" s="208">
        <v>6.5000000000000002E-2</v>
      </c>
      <c r="AM4292" s="208">
        <v>1.3029999999999999</v>
      </c>
      <c r="AN4292" s="208">
        <v>5.7969999999999997</v>
      </c>
      <c r="AO4292" s="208">
        <v>8.9</v>
      </c>
      <c r="AP4292" s="208">
        <v>12.243</v>
      </c>
      <c r="AQ4292" s="208">
        <v>11.125999999999999</v>
      </c>
      <c r="AR4292" s="208">
        <v>10.955</v>
      </c>
      <c r="AS4292" s="208">
        <v>7.3860000000000001</v>
      </c>
      <c r="AT4292" s="208">
        <v>4.1399999999999997</v>
      </c>
      <c r="AU4292" s="208">
        <v>1.528</v>
      </c>
      <c r="AV4292" s="208">
        <v>0.128</v>
      </c>
      <c r="AW4292" s="208">
        <v>5.1999999999999998E-2</v>
      </c>
      <c r="AX4292" s="208">
        <v>5.8000000000000003E-2</v>
      </c>
      <c r="AY4292" s="208">
        <v>1.42</v>
      </c>
      <c r="AZ4292" s="208">
        <v>4.3559999999999999</v>
      </c>
      <c r="BA4292" s="208">
        <v>10.054</v>
      </c>
      <c r="BB4292" s="21">
        <f t="shared" si="472"/>
        <v>12.243</v>
      </c>
      <c r="BC4292" s="21"/>
      <c r="BD4292" s="22">
        <f t="shared" si="473"/>
        <v>16.455645161290324</v>
      </c>
      <c r="BE4292" s="21"/>
      <c r="BG4292" s="10"/>
      <c r="BH4292" s="21">
        <f t="shared" si="474"/>
        <v>0</v>
      </c>
      <c r="BI4292" s="22">
        <f t="shared" si="474"/>
        <v>1.2243000000000002E-2</v>
      </c>
      <c r="BJ4292" s="21"/>
      <c r="BK4292" s="21">
        <v>0</v>
      </c>
      <c r="BL4292" s="22">
        <v>3.6729000000000005E-2</v>
      </c>
      <c r="BM4292" s="21"/>
      <c r="BN4292" s="21">
        <f t="shared" si="471"/>
        <v>0</v>
      </c>
      <c r="BO4292" s="22">
        <f t="shared" si="471"/>
        <v>0.14691600000000002</v>
      </c>
      <c r="BP4292" s="21">
        <f t="shared" si="471"/>
        <v>0</v>
      </c>
    </row>
    <row r="4293" spans="1:68" ht="11.1" hidden="1" customHeight="1" outlineLevel="2" x14ac:dyDescent="0.2">
      <c r="A4293" s="10"/>
      <c r="B4293" s="18"/>
      <c r="C4293" s="18"/>
      <c r="D4293" s="18"/>
      <c r="E4293" s="23" t="s">
        <v>3731</v>
      </c>
      <c r="F4293" s="24"/>
      <c r="G4293" s="24"/>
      <c r="H4293" s="24"/>
      <c r="I4293" s="24"/>
      <c r="J4293" s="24"/>
      <c r="K4293" s="208">
        <v>8.5999999999999993E-2</v>
      </c>
      <c r="L4293" s="24"/>
      <c r="M4293" s="24"/>
      <c r="N4293" s="208">
        <v>0.28899999999999998</v>
      </c>
      <c r="O4293" s="208">
        <v>0.57399999999999995</v>
      </c>
      <c r="P4293" s="208">
        <v>0.60699999999999998</v>
      </c>
      <c r="Q4293" s="208">
        <v>0.65100000000000002</v>
      </c>
      <c r="R4293" s="208">
        <v>0.52600000000000002</v>
      </c>
      <c r="S4293" s="208">
        <v>0.496</v>
      </c>
      <c r="T4293" s="208">
        <v>0.68100000000000005</v>
      </c>
      <c r="U4293" s="208">
        <v>0.59699999999999998</v>
      </c>
      <c r="V4293" s="208">
        <v>0.317</v>
      </c>
      <c r="W4293" s="208">
        <v>0.755</v>
      </c>
      <c r="X4293" s="208">
        <v>0.58699999999999997</v>
      </c>
      <c r="Y4293" s="208">
        <v>0.77800000000000002</v>
      </c>
      <c r="Z4293" s="208">
        <v>0.56999999999999995</v>
      </c>
      <c r="AA4293" s="208">
        <v>0.70899999999999996</v>
      </c>
      <c r="AB4293" s="208">
        <v>0.65400000000000003</v>
      </c>
      <c r="AC4293" s="208">
        <v>0.61099999999999999</v>
      </c>
      <c r="AD4293" s="208">
        <v>0.67600000000000005</v>
      </c>
      <c r="AE4293" s="208">
        <v>0.59399999999999997</v>
      </c>
      <c r="AF4293" s="208">
        <v>0.57899999999999996</v>
      </c>
      <c r="AG4293" s="208">
        <v>0.44</v>
      </c>
      <c r="AH4293" s="208">
        <v>0.373</v>
      </c>
      <c r="AI4293" s="208">
        <v>0.59699999999999998</v>
      </c>
      <c r="AJ4293" s="208">
        <v>0.46500000000000002</v>
      </c>
      <c r="AK4293" s="208">
        <v>0.75700000000000001</v>
      </c>
      <c r="AL4293" s="208">
        <v>0.66700000000000004</v>
      </c>
      <c r="AM4293" s="208">
        <v>0.58599999999999997</v>
      </c>
      <c r="AN4293" s="208">
        <v>0.73099999999999998</v>
      </c>
      <c r="AO4293" s="208">
        <v>0.621</v>
      </c>
      <c r="AP4293" s="208">
        <v>0.55900000000000005</v>
      </c>
      <c r="AQ4293" s="208">
        <v>0.62</v>
      </c>
      <c r="AR4293" s="208">
        <v>0.56200000000000006</v>
      </c>
      <c r="AS4293" s="208">
        <v>0.70799999999999996</v>
      </c>
      <c r="AT4293" s="208">
        <v>0.65400000000000003</v>
      </c>
      <c r="AU4293" s="208">
        <v>0.53</v>
      </c>
      <c r="AV4293" s="208">
        <v>0.74</v>
      </c>
      <c r="AW4293" s="208">
        <v>0.60399999999999998</v>
      </c>
      <c r="AX4293" s="208">
        <v>0.56200000000000006</v>
      </c>
      <c r="AY4293" s="208">
        <v>0.73799999999999999</v>
      </c>
      <c r="AZ4293" s="208">
        <v>0.55500000000000005</v>
      </c>
      <c r="BA4293" s="208">
        <v>0.73599999999999999</v>
      </c>
      <c r="BB4293" s="21">
        <f t="shared" si="472"/>
        <v>0.77800000000000002</v>
      </c>
      <c r="BC4293" s="21"/>
      <c r="BD4293" s="22">
        <f t="shared" si="473"/>
        <v>1.0456989247311828</v>
      </c>
      <c r="BE4293" s="21"/>
      <c r="BG4293" s="10"/>
      <c r="BH4293" s="21">
        <f t="shared" si="474"/>
        <v>0</v>
      </c>
      <c r="BI4293" s="22">
        <f t="shared" si="474"/>
        <v>7.7799999999999994E-4</v>
      </c>
      <c r="BJ4293" s="21"/>
      <c r="BK4293" s="21">
        <v>0</v>
      </c>
      <c r="BL4293" s="22">
        <v>2.3339999999999997E-3</v>
      </c>
      <c r="BM4293" s="21"/>
      <c r="BN4293" s="21">
        <f t="shared" si="471"/>
        <v>0</v>
      </c>
      <c r="BO4293" s="22">
        <f t="shared" si="471"/>
        <v>9.3359999999999988E-3</v>
      </c>
      <c r="BP4293" s="21">
        <f t="shared" si="471"/>
        <v>0</v>
      </c>
    </row>
    <row r="4294" spans="1:68" ht="11.1" hidden="1" customHeight="1" outlineLevel="1" collapsed="1" x14ac:dyDescent="0.2">
      <c r="A4294" s="10"/>
      <c r="B4294" s="18"/>
      <c r="C4294" s="18"/>
      <c r="D4294" s="18"/>
      <c r="E4294" s="19" t="s">
        <v>3732</v>
      </c>
      <c r="F4294" s="209">
        <v>6.4470000000000001</v>
      </c>
      <c r="G4294" s="20"/>
      <c r="H4294" s="20"/>
      <c r="I4294" s="20"/>
      <c r="J4294" s="20"/>
      <c r="K4294" s="209">
        <v>1.2849999999999999</v>
      </c>
      <c r="L4294" s="20"/>
      <c r="M4294" s="20"/>
      <c r="N4294" s="20"/>
      <c r="O4294" s="20"/>
      <c r="P4294" s="209">
        <v>1.4490000000000001</v>
      </c>
      <c r="Q4294" s="209">
        <v>1.776</v>
      </c>
      <c r="R4294" s="209">
        <v>1.89</v>
      </c>
      <c r="S4294" s="209">
        <v>1.85</v>
      </c>
      <c r="T4294" s="209">
        <v>4.335</v>
      </c>
      <c r="U4294" s="20"/>
      <c r="V4294" s="209">
        <v>1</v>
      </c>
      <c r="W4294" s="209">
        <v>0.5</v>
      </c>
      <c r="X4294" s="209">
        <v>0.76500000000000001</v>
      </c>
      <c r="Y4294" s="20"/>
      <c r="Z4294" s="20"/>
      <c r="AA4294" s="20"/>
      <c r="AB4294" s="20"/>
      <c r="AC4294" s="209">
        <v>2.7330000000000001</v>
      </c>
      <c r="AD4294" s="209">
        <v>3.5750000000000002</v>
      </c>
      <c r="AE4294" s="209">
        <v>2.9590000000000001</v>
      </c>
      <c r="AF4294" s="209">
        <v>3</v>
      </c>
      <c r="AG4294" s="209">
        <v>0.64500000000000002</v>
      </c>
      <c r="AH4294" s="209">
        <v>1.1719999999999999</v>
      </c>
      <c r="AI4294" s="209">
        <v>0.311</v>
      </c>
      <c r="AJ4294" s="20"/>
      <c r="AK4294" s="20"/>
      <c r="AL4294" s="20"/>
      <c r="AM4294" s="20"/>
      <c r="AN4294" s="209">
        <v>1</v>
      </c>
      <c r="AO4294" s="209">
        <v>2.8740000000000001</v>
      </c>
      <c r="AP4294" s="209">
        <v>3</v>
      </c>
      <c r="AQ4294" s="209">
        <v>3.4940000000000002</v>
      </c>
      <c r="AR4294" s="209">
        <v>3.121</v>
      </c>
      <c r="AS4294" s="209">
        <v>1.8280000000000001</v>
      </c>
      <c r="AT4294" s="20"/>
      <c r="AU4294" s="20"/>
      <c r="AV4294" s="20"/>
      <c r="AW4294" s="20"/>
      <c r="AX4294" s="20"/>
      <c r="AY4294" s="20"/>
      <c r="AZ4294" s="20"/>
      <c r="BA4294" s="20"/>
      <c r="BB4294" s="21">
        <f t="shared" si="472"/>
        <v>6.4470000000000001</v>
      </c>
      <c r="BC4294" s="21">
        <f>BF4294</f>
        <v>12.64</v>
      </c>
      <c r="BD4294" s="22">
        <f t="shared" si="473"/>
        <v>8.6653225806451619</v>
      </c>
      <c r="BE4294" s="21">
        <f>BC4294-BD4294</f>
        <v>3.9746774193548386</v>
      </c>
      <c r="BF4294" s="2">
        <v>12.64</v>
      </c>
      <c r="BG4294" s="10">
        <v>6</v>
      </c>
      <c r="BH4294" s="21">
        <f t="shared" si="474"/>
        <v>9.4041599999999999E-3</v>
      </c>
      <c r="BI4294" s="22">
        <f t="shared" si="474"/>
        <v>6.4470000000000013E-3</v>
      </c>
      <c r="BJ4294" s="21">
        <f>BH4294-BI4294</f>
        <v>2.9571599999999986E-3</v>
      </c>
      <c r="BK4294" s="21">
        <v>2.8212479999999998E-2</v>
      </c>
      <c r="BL4294" s="22">
        <v>1.9341000000000004E-2</v>
      </c>
      <c r="BM4294" s="21">
        <v>8.8714799999999941E-3</v>
      </c>
      <c r="BN4294" s="21">
        <f t="shared" si="471"/>
        <v>0.11284991999999999</v>
      </c>
      <c r="BO4294" s="22">
        <f t="shared" si="471"/>
        <v>7.7364000000000016E-2</v>
      </c>
      <c r="BP4294" s="21">
        <f t="shared" si="471"/>
        <v>3.5485919999999976E-2</v>
      </c>
    </row>
    <row r="4295" spans="1:68" ht="11.1" hidden="1" customHeight="1" outlineLevel="2" x14ac:dyDescent="0.2">
      <c r="A4295" s="10"/>
      <c r="B4295" s="18"/>
      <c r="C4295" s="18"/>
      <c r="D4295" s="18"/>
      <c r="E4295" s="23" t="s">
        <v>3733</v>
      </c>
      <c r="F4295" s="208">
        <v>6.4470000000000001</v>
      </c>
      <c r="G4295" s="24"/>
      <c r="H4295" s="24"/>
      <c r="I4295" s="24"/>
      <c r="J4295" s="24"/>
      <c r="K4295" s="208">
        <v>1.2849999999999999</v>
      </c>
      <c r="L4295" s="24"/>
      <c r="M4295" s="24"/>
      <c r="N4295" s="24"/>
      <c r="O4295" s="24"/>
      <c r="P4295" s="208">
        <v>1.4490000000000001</v>
      </c>
      <c r="Q4295" s="208">
        <v>1.776</v>
      </c>
      <c r="R4295" s="208">
        <v>1.89</v>
      </c>
      <c r="S4295" s="208">
        <v>1.85</v>
      </c>
      <c r="T4295" s="208">
        <v>4.335</v>
      </c>
      <c r="U4295" s="24"/>
      <c r="V4295" s="208">
        <v>1</v>
      </c>
      <c r="W4295" s="208">
        <v>0.5</v>
      </c>
      <c r="X4295" s="208">
        <v>0.76500000000000001</v>
      </c>
      <c r="Y4295" s="24"/>
      <c r="Z4295" s="24"/>
      <c r="AA4295" s="24"/>
      <c r="AB4295" s="24"/>
      <c r="AC4295" s="208">
        <v>2.7330000000000001</v>
      </c>
      <c r="AD4295" s="208">
        <v>3.5750000000000002</v>
      </c>
      <c r="AE4295" s="208">
        <v>2.9590000000000001</v>
      </c>
      <c r="AF4295" s="208">
        <v>3</v>
      </c>
      <c r="AG4295" s="208">
        <v>0.64500000000000002</v>
      </c>
      <c r="AH4295" s="208">
        <v>1.1719999999999999</v>
      </c>
      <c r="AI4295" s="208">
        <v>0.311</v>
      </c>
      <c r="AJ4295" s="24"/>
      <c r="AK4295" s="24"/>
      <c r="AL4295" s="24"/>
      <c r="AM4295" s="24"/>
      <c r="AN4295" s="208">
        <v>1</v>
      </c>
      <c r="AO4295" s="208">
        <v>2.8740000000000001</v>
      </c>
      <c r="AP4295" s="208">
        <v>3</v>
      </c>
      <c r="AQ4295" s="208">
        <v>3.4940000000000002</v>
      </c>
      <c r="AR4295" s="208">
        <v>3.121</v>
      </c>
      <c r="AS4295" s="208">
        <v>1.8280000000000001</v>
      </c>
      <c r="AT4295" s="24"/>
      <c r="AU4295" s="24"/>
      <c r="AV4295" s="24"/>
      <c r="AW4295" s="24"/>
      <c r="AX4295" s="24"/>
      <c r="AY4295" s="24"/>
      <c r="AZ4295" s="24"/>
      <c r="BA4295" s="24"/>
      <c r="BB4295" s="21">
        <f t="shared" si="472"/>
        <v>6.4470000000000001</v>
      </c>
      <c r="BC4295" s="21"/>
      <c r="BD4295" s="22">
        <f t="shared" si="473"/>
        <v>8.6653225806451619</v>
      </c>
      <c r="BE4295" s="21"/>
      <c r="BG4295" s="10"/>
      <c r="BH4295" s="21">
        <f t="shared" si="474"/>
        <v>0</v>
      </c>
      <c r="BI4295" s="22">
        <f t="shared" si="474"/>
        <v>6.4470000000000013E-3</v>
      </c>
      <c r="BJ4295" s="21"/>
      <c r="BK4295" s="21">
        <v>0</v>
      </c>
      <c r="BL4295" s="22">
        <v>1.9341000000000004E-2</v>
      </c>
      <c r="BM4295" s="21"/>
      <c r="BN4295" s="21">
        <f t="shared" si="471"/>
        <v>0</v>
      </c>
      <c r="BO4295" s="22">
        <f t="shared" si="471"/>
        <v>7.7364000000000016E-2</v>
      </c>
      <c r="BP4295" s="21">
        <f t="shared" si="471"/>
        <v>0</v>
      </c>
    </row>
    <row r="4296" spans="1:68" ht="11.1" hidden="1" customHeight="1" outlineLevel="1" collapsed="1" x14ac:dyDescent="0.2">
      <c r="A4296" s="10"/>
      <c r="B4296" s="18"/>
      <c r="C4296" s="18"/>
      <c r="D4296" s="18"/>
      <c r="E4296" s="19" t="s">
        <v>3734</v>
      </c>
      <c r="F4296" s="209">
        <v>18.324000000000002</v>
      </c>
      <c r="G4296" s="209">
        <v>10.151</v>
      </c>
      <c r="H4296" s="209">
        <v>5.59</v>
      </c>
      <c r="I4296" s="240">
        <v>4.1609999999999996</v>
      </c>
      <c r="J4296" s="240"/>
      <c r="K4296" s="209">
        <v>1.4950000000000001</v>
      </c>
      <c r="L4296" s="20"/>
      <c r="M4296" s="20"/>
      <c r="N4296" s="20"/>
      <c r="O4296" s="20"/>
      <c r="P4296" s="209">
        <v>5.8680000000000003</v>
      </c>
      <c r="Q4296" s="209">
        <v>7.4050000000000002</v>
      </c>
      <c r="R4296" s="209">
        <v>7.6310000000000002</v>
      </c>
      <c r="S4296" s="209">
        <v>11.637</v>
      </c>
      <c r="T4296" s="209">
        <v>9.391</v>
      </c>
      <c r="U4296" s="209">
        <v>6.2549999999999999</v>
      </c>
      <c r="V4296" s="209">
        <v>2.798</v>
      </c>
      <c r="W4296" s="209">
        <v>1.651</v>
      </c>
      <c r="X4296" s="20"/>
      <c r="Y4296" s="20"/>
      <c r="Z4296" s="20"/>
      <c r="AA4296" s="20"/>
      <c r="AB4296" s="209">
        <v>5.4660000000000002</v>
      </c>
      <c r="AC4296" s="209">
        <v>7.319</v>
      </c>
      <c r="AD4296" s="209">
        <v>8.19</v>
      </c>
      <c r="AE4296" s="209">
        <v>10.708</v>
      </c>
      <c r="AF4296" s="209">
        <v>9.2219999999999995</v>
      </c>
      <c r="AG4296" s="209">
        <v>5.28</v>
      </c>
      <c r="AH4296" s="209">
        <v>3.504</v>
      </c>
      <c r="AI4296" s="209">
        <v>2.3130000000000002</v>
      </c>
      <c r="AJ4296" s="20"/>
      <c r="AK4296" s="20"/>
      <c r="AL4296" s="20"/>
      <c r="AM4296" s="209">
        <v>3.0960000000000001</v>
      </c>
      <c r="AN4296" s="209">
        <v>3.9140000000000001</v>
      </c>
      <c r="AO4296" s="209">
        <v>7.6470000000000002</v>
      </c>
      <c r="AP4296" s="209">
        <v>10.923</v>
      </c>
      <c r="AQ4296" s="209">
        <v>11.69</v>
      </c>
      <c r="AR4296" s="209">
        <v>10.407999999999999</v>
      </c>
      <c r="AS4296" s="209">
        <v>8.4390000000000001</v>
      </c>
      <c r="AT4296" s="209">
        <v>3.714</v>
      </c>
      <c r="AU4296" s="209">
        <v>2.3889999999999998</v>
      </c>
      <c r="AV4296" s="20"/>
      <c r="AW4296" s="20"/>
      <c r="AX4296" s="20"/>
      <c r="AY4296" s="209">
        <v>2.1779999999999999</v>
      </c>
      <c r="AZ4296" s="20"/>
      <c r="BA4296" s="20"/>
      <c r="BB4296" s="56">
        <f t="shared" si="472"/>
        <v>18.324000000000002</v>
      </c>
      <c r="BC4296" s="21">
        <f>BD4296</f>
        <v>24.62903225806452</v>
      </c>
      <c r="BD4296" s="22">
        <f t="shared" si="473"/>
        <v>24.62903225806452</v>
      </c>
      <c r="BE4296" s="21">
        <f>BC4296-BD4296</f>
        <v>0</v>
      </c>
      <c r="BF4296" s="2">
        <v>11.7</v>
      </c>
      <c r="BG4296" s="10">
        <v>6</v>
      </c>
      <c r="BH4296" s="21">
        <f t="shared" si="474"/>
        <v>1.8324000000000003E-2</v>
      </c>
      <c r="BI4296" s="22">
        <f t="shared" si="474"/>
        <v>1.8324000000000003E-2</v>
      </c>
      <c r="BJ4296" s="21">
        <f>BH4296-BI4296</f>
        <v>0</v>
      </c>
      <c r="BK4296" s="21">
        <v>5.4972000000000007E-2</v>
      </c>
      <c r="BL4296" s="22">
        <v>5.4972000000000007E-2</v>
      </c>
      <c r="BM4296" s="21">
        <v>0</v>
      </c>
      <c r="BN4296" s="21">
        <f t="shared" si="471"/>
        <v>0.21988800000000003</v>
      </c>
      <c r="BO4296" s="22">
        <f t="shared" si="471"/>
        <v>0.21988800000000003</v>
      </c>
      <c r="BP4296" s="21">
        <f t="shared" si="471"/>
        <v>0</v>
      </c>
    </row>
    <row r="4297" spans="1:68" ht="11.1" hidden="1" customHeight="1" outlineLevel="2" x14ac:dyDescent="0.2">
      <c r="A4297" s="10"/>
      <c r="B4297" s="18"/>
      <c r="C4297" s="18"/>
      <c r="D4297" s="18"/>
      <c r="E4297" s="23" t="s">
        <v>3735</v>
      </c>
      <c r="F4297" s="208">
        <v>6.3410000000000002</v>
      </c>
      <c r="G4297" s="208">
        <v>3.36</v>
      </c>
      <c r="H4297" s="208">
        <v>1.889</v>
      </c>
      <c r="I4297" s="239">
        <v>1.3440000000000001</v>
      </c>
      <c r="J4297" s="239"/>
      <c r="K4297" s="208">
        <v>0.28599999999999998</v>
      </c>
      <c r="L4297" s="24"/>
      <c r="M4297" s="24"/>
      <c r="N4297" s="24"/>
      <c r="O4297" s="24"/>
      <c r="P4297" s="208">
        <v>1.766</v>
      </c>
      <c r="Q4297" s="208">
        <v>2.4350000000000001</v>
      </c>
      <c r="R4297" s="208">
        <v>2.5529999999999999</v>
      </c>
      <c r="S4297" s="208">
        <v>4.2869999999999999</v>
      </c>
      <c r="T4297" s="208">
        <v>3.3479999999999999</v>
      </c>
      <c r="U4297" s="208">
        <v>2.129</v>
      </c>
      <c r="V4297" s="208">
        <v>0.93600000000000005</v>
      </c>
      <c r="W4297" s="208">
        <v>0.52600000000000002</v>
      </c>
      <c r="X4297" s="24"/>
      <c r="Y4297" s="24"/>
      <c r="Z4297" s="24"/>
      <c r="AA4297" s="24"/>
      <c r="AB4297" s="208">
        <v>2.3010000000000002</v>
      </c>
      <c r="AC4297" s="208">
        <v>2.7309999999999999</v>
      </c>
      <c r="AD4297" s="208">
        <v>3.1709999999999998</v>
      </c>
      <c r="AE4297" s="208">
        <v>3.8959999999999999</v>
      </c>
      <c r="AF4297" s="208">
        <v>3.5419999999999998</v>
      </c>
      <c r="AG4297" s="208">
        <v>1.89</v>
      </c>
      <c r="AH4297" s="208">
        <v>1.2050000000000001</v>
      </c>
      <c r="AI4297" s="208">
        <v>0.68</v>
      </c>
      <c r="AJ4297" s="24"/>
      <c r="AK4297" s="24"/>
      <c r="AL4297" s="24"/>
      <c r="AM4297" s="208">
        <v>1.6839999999999999</v>
      </c>
      <c r="AN4297" s="208">
        <v>1.613</v>
      </c>
      <c r="AO4297" s="208">
        <v>3.2559999999999998</v>
      </c>
      <c r="AP4297" s="208">
        <v>4.4790000000000001</v>
      </c>
      <c r="AQ4297" s="208">
        <v>4.8490000000000002</v>
      </c>
      <c r="AR4297" s="208">
        <v>3.9249999999999998</v>
      </c>
      <c r="AS4297" s="208">
        <v>4.0979999999999999</v>
      </c>
      <c r="AT4297" s="208">
        <v>1.365</v>
      </c>
      <c r="AU4297" s="208">
        <v>1.25</v>
      </c>
      <c r="AV4297" s="24"/>
      <c r="AW4297" s="24"/>
      <c r="AX4297" s="24"/>
      <c r="AY4297" s="208">
        <v>0.57999999999999996</v>
      </c>
      <c r="AZ4297" s="24"/>
      <c r="BA4297" s="24"/>
      <c r="BB4297" s="21">
        <f t="shared" si="472"/>
        <v>6.3410000000000002</v>
      </c>
      <c r="BC4297" s="21"/>
      <c r="BD4297" s="22">
        <f t="shared" si="473"/>
        <v>8.5228494623655902</v>
      </c>
      <c r="BE4297" s="21"/>
      <c r="BG4297" s="10"/>
      <c r="BH4297" s="21">
        <f t="shared" si="474"/>
        <v>0</v>
      </c>
      <c r="BI4297" s="22">
        <f t="shared" si="474"/>
        <v>6.3409999999999985E-3</v>
      </c>
      <c r="BJ4297" s="21"/>
      <c r="BK4297" s="21">
        <v>0</v>
      </c>
      <c r="BL4297" s="22">
        <v>1.9022999999999995E-2</v>
      </c>
      <c r="BM4297" s="21"/>
      <c r="BN4297" s="21">
        <f t="shared" si="471"/>
        <v>0</v>
      </c>
      <c r="BO4297" s="22">
        <f t="shared" si="471"/>
        <v>7.6091999999999979E-2</v>
      </c>
      <c r="BP4297" s="21">
        <f t="shared" si="471"/>
        <v>0</v>
      </c>
    </row>
    <row r="4298" spans="1:68" ht="11.1" hidden="1" customHeight="1" outlineLevel="2" x14ac:dyDescent="0.2">
      <c r="A4298" s="10"/>
      <c r="B4298" s="18"/>
      <c r="C4298" s="18"/>
      <c r="D4298" s="18"/>
      <c r="E4298" s="23" t="s">
        <v>3736</v>
      </c>
      <c r="F4298" s="208">
        <v>11.983000000000001</v>
      </c>
      <c r="G4298" s="208">
        <v>6.7910000000000004</v>
      </c>
      <c r="H4298" s="208">
        <v>3.7010000000000001</v>
      </c>
      <c r="I4298" s="239">
        <v>2.8170000000000002</v>
      </c>
      <c r="J4298" s="239"/>
      <c r="K4298" s="208">
        <v>1.2090000000000001</v>
      </c>
      <c r="L4298" s="24"/>
      <c r="M4298" s="24"/>
      <c r="N4298" s="24"/>
      <c r="O4298" s="24"/>
      <c r="P4298" s="208">
        <v>4.1020000000000003</v>
      </c>
      <c r="Q4298" s="208">
        <v>4.97</v>
      </c>
      <c r="R4298" s="208">
        <v>5.0780000000000003</v>
      </c>
      <c r="S4298" s="208">
        <v>7.35</v>
      </c>
      <c r="T4298" s="208">
        <v>6.0430000000000001</v>
      </c>
      <c r="U4298" s="208">
        <v>4.1260000000000003</v>
      </c>
      <c r="V4298" s="208">
        <v>1.8620000000000001</v>
      </c>
      <c r="W4298" s="208">
        <v>1.125</v>
      </c>
      <c r="X4298" s="24"/>
      <c r="Y4298" s="24"/>
      <c r="Z4298" s="24"/>
      <c r="AA4298" s="24"/>
      <c r="AB4298" s="208">
        <v>3.165</v>
      </c>
      <c r="AC4298" s="208">
        <v>4.5880000000000001</v>
      </c>
      <c r="AD4298" s="208">
        <v>5.0190000000000001</v>
      </c>
      <c r="AE4298" s="208">
        <v>6.8120000000000003</v>
      </c>
      <c r="AF4298" s="208">
        <v>5.68</v>
      </c>
      <c r="AG4298" s="208">
        <v>3.39</v>
      </c>
      <c r="AH4298" s="208">
        <v>2.2989999999999999</v>
      </c>
      <c r="AI4298" s="208">
        <v>1.633</v>
      </c>
      <c r="AJ4298" s="24"/>
      <c r="AK4298" s="24"/>
      <c r="AL4298" s="24"/>
      <c r="AM4298" s="208">
        <v>1.4119999999999999</v>
      </c>
      <c r="AN4298" s="208">
        <v>2.3010000000000002</v>
      </c>
      <c r="AO4298" s="208">
        <v>4.391</v>
      </c>
      <c r="AP4298" s="208">
        <v>6.444</v>
      </c>
      <c r="AQ4298" s="208">
        <v>6.8410000000000002</v>
      </c>
      <c r="AR4298" s="208">
        <v>6.4829999999999997</v>
      </c>
      <c r="AS4298" s="208">
        <v>4.3410000000000002</v>
      </c>
      <c r="AT4298" s="208">
        <v>2.3490000000000002</v>
      </c>
      <c r="AU4298" s="208">
        <v>1.139</v>
      </c>
      <c r="AV4298" s="24"/>
      <c r="AW4298" s="24"/>
      <c r="AX4298" s="24"/>
      <c r="AY4298" s="208">
        <v>1.5980000000000001</v>
      </c>
      <c r="AZ4298" s="24"/>
      <c r="BA4298" s="24"/>
      <c r="BB4298" s="21">
        <f t="shared" si="472"/>
        <v>11.983000000000001</v>
      </c>
      <c r="BC4298" s="21"/>
      <c r="BD4298" s="22">
        <f t="shared" si="473"/>
        <v>16.106182795698924</v>
      </c>
      <c r="BE4298" s="21"/>
      <c r="BG4298" s="10"/>
      <c r="BH4298" s="21">
        <f t="shared" si="474"/>
        <v>0</v>
      </c>
      <c r="BI4298" s="22">
        <f t="shared" si="474"/>
        <v>1.1982999999999999E-2</v>
      </c>
      <c r="BJ4298" s="21"/>
      <c r="BK4298" s="21">
        <v>0</v>
      </c>
      <c r="BL4298" s="22">
        <v>3.5948999999999995E-2</v>
      </c>
      <c r="BM4298" s="21"/>
      <c r="BN4298" s="21">
        <f t="shared" si="471"/>
        <v>0</v>
      </c>
      <c r="BO4298" s="22">
        <f t="shared" si="471"/>
        <v>0.14379599999999998</v>
      </c>
      <c r="BP4298" s="21">
        <f t="shared" si="471"/>
        <v>0</v>
      </c>
    </row>
    <row r="4299" spans="1:68" ht="11.1" customHeight="1" outlineLevel="1" collapsed="1" x14ac:dyDescent="0.2">
      <c r="A4299" s="10"/>
      <c r="B4299" s="18"/>
      <c r="C4299" s="18"/>
      <c r="D4299" s="18"/>
      <c r="E4299" s="19" t="s">
        <v>3737</v>
      </c>
      <c r="F4299" s="20"/>
      <c r="G4299" s="20"/>
      <c r="H4299" s="20"/>
      <c r="I4299" s="20"/>
      <c r="J4299" s="20"/>
      <c r="K4299" s="20"/>
      <c r="L4299" s="20"/>
      <c r="M4299" s="20"/>
      <c r="N4299" s="20"/>
      <c r="O4299" s="20"/>
      <c r="P4299" s="20"/>
      <c r="Q4299" s="20"/>
      <c r="R4299" s="20"/>
      <c r="S4299" s="20"/>
      <c r="T4299" s="20"/>
      <c r="U4299" s="20"/>
      <c r="V4299" s="20"/>
      <c r="W4299" s="20"/>
      <c r="X4299" s="20"/>
      <c r="Y4299" s="20"/>
      <c r="Z4299" s="20"/>
      <c r="AA4299" s="20"/>
      <c r="AB4299" s="20"/>
      <c r="AC4299" s="20"/>
      <c r="AD4299" s="20"/>
      <c r="AE4299" s="20"/>
      <c r="AF4299" s="20"/>
      <c r="AG4299" s="20"/>
      <c r="AH4299" s="20"/>
      <c r="AI4299" s="20"/>
      <c r="AJ4299" s="20"/>
      <c r="AK4299" s="20"/>
      <c r="AL4299" s="20"/>
      <c r="AM4299" s="20"/>
      <c r="AN4299" s="20"/>
      <c r="AO4299" s="20"/>
      <c r="AP4299" s="20"/>
      <c r="AQ4299" s="209">
        <v>1.4690000000000001</v>
      </c>
      <c r="AR4299" s="209">
        <v>0.66</v>
      </c>
      <c r="AS4299" s="209">
        <v>1.17</v>
      </c>
      <c r="AT4299" s="209">
        <v>0.5</v>
      </c>
      <c r="AU4299" s="209">
        <v>0.38600000000000001</v>
      </c>
      <c r="AV4299" s="209">
        <v>7.3999999999999996E-2</v>
      </c>
      <c r="AW4299" s="20"/>
      <c r="AX4299" s="20"/>
      <c r="AY4299" s="20"/>
      <c r="AZ4299" s="20"/>
      <c r="BA4299" s="20"/>
      <c r="BB4299" s="21">
        <f t="shared" si="472"/>
        <v>1.4690000000000001</v>
      </c>
      <c r="BC4299" s="21">
        <f>BF4299</f>
        <v>3.6</v>
      </c>
      <c r="BD4299" s="22">
        <f t="shared" si="473"/>
        <v>1.974462365591398</v>
      </c>
      <c r="BE4299" s="21">
        <f>BC4299-BD4299</f>
        <v>1.6255376344086021</v>
      </c>
      <c r="BF4299" s="2">
        <v>3.6</v>
      </c>
      <c r="BG4299" s="10">
        <v>7</v>
      </c>
      <c r="BH4299" s="21">
        <f t="shared" si="474"/>
        <v>2.6784000000000001E-3</v>
      </c>
      <c r="BI4299" s="22">
        <f t="shared" si="474"/>
        <v>1.469E-3</v>
      </c>
      <c r="BJ4299" s="21">
        <f>BH4299-BI4299</f>
        <v>1.2094E-3</v>
      </c>
      <c r="BK4299" s="21">
        <v>8.0351999999999993E-3</v>
      </c>
      <c r="BL4299" s="22">
        <v>4.4070000000000003E-3</v>
      </c>
      <c r="BM4299" s="21">
        <v>3.628199999999999E-3</v>
      </c>
      <c r="BN4299" s="21">
        <f t="shared" si="471"/>
        <v>3.2140799999999997E-2</v>
      </c>
      <c r="BO4299" s="22">
        <f t="shared" si="471"/>
        <v>1.7628000000000001E-2</v>
      </c>
      <c r="BP4299" s="21">
        <f t="shared" si="471"/>
        <v>1.4512799999999996E-2</v>
      </c>
    </row>
    <row r="4300" spans="1:68" ht="11.1" hidden="1" customHeight="1" outlineLevel="2" x14ac:dyDescent="0.2">
      <c r="A4300" s="10"/>
      <c r="B4300" s="18"/>
      <c r="C4300" s="18"/>
      <c r="D4300" s="18"/>
      <c r="E4300" s="23" t="s">
        <v>3738</v>
      </c>
      <c r="F4300" s="24"/>
      <c r="G4300" s="24"/>
      <c r="H4300" s="24"/>
      <c r="I4300" s="24"/>
      <c r="J4300" s="24"/>
      <c r="K4300" s="24"/>
      <c r="L4300" s="24"/>
      <c r="M4300" s="24"/>
      <c r="N4300" s="24"/>
      <c r="O4300" s="24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C4300" s="24"/>
      <c r="AD4300" s="24"/>
      <c r="AE4300" s="24"/>
      <c r="AF4300" s="24"/>
      <c r="AG4300" s="24"/>
      <c r="AH4300" s="24"/>
      <c r="AI4300" s="24"/>
      <c r="AJ4300" s="24"/>
      <c r="AK4300" s="24"/>
      <c r="AL4300" s="24"/>
      <c r="AM4300" s="24"/>
      <c r="AN4300" s="24"/>
      <c r="AO4300" s="24"/>
      <c r="AP4300" s="24"/>
      <c r="AQ4300" s="208">
        <v>1.4690000000000001</v>
      </c>
      <c r="AR4300" s="208">
        <v>0.66</v>
      </c>
      <c r="AS4300" s="208">
        <v>1.17</v>
      </c>
      <c r="AT4300" s="208">
        <v>0.5</v>
      </c>
      <c r="AU4300" s="208">
        <v>0.38600000000000001</v>
      </c>
      <c r="AV4300" s="208">
        <v>7.3999999999999996E-2</v>
      </c>
      <c r="AW4300" s="24"/>
      <c r="AX4300" s="24"/>
      <c r="AY4300" s="24"/>
      <c r="AZ4300" s="24"/>
      <c r="BA4300" s="24"/>
      <c r="BB4300" s="21">
        <f t="shared" si="472"/>
        <v>1.4690000000000001</v>
      </c>
      <c r="BC4300" s="21"/>
      <c r="BD4300" s="22">
        <f t="shared" si="473"/>
        <v>1.974462365591398</v>
      </c>
      <c r="BE4300" s="21"/>
      <c r="BG4300" s="10"/>
      <c r="BH4300" s="21">
        <f t="shared" si="474"/>
        <v>0</v>
      </c>
      <c r="BI4300" s="22">
        <f t="shared" si="474"/>
        <v>1.469E-3</v>
      </c>
      <c r="BJ4300" s="21"/>
      <c r="BK4300" s="21">
        <v>0</v>
      </c>
      <c r="BL4300" s="22">
        <v>4.4070000000000003E-3</v>
      </c>
      <c r="BM4300" s="21"/>
      <c r="BN4300" s="21">
        <f t="shared" si="471"/>
        <v>0</v>
      </c>
      <c r="BO4300" s="22">
        <f t="shared" si="471"/>
        <v>1.7628000000000001E-2</v>
      </c>
      <c r="BP4300" s="21">
        <f t="shared" si="471"/>
        <v>0</v>
      </c>
    </row>
    <row r="4301" spans="1:68" ht="11.1" hidden="1" customHeight="1" outlineLevel="1" collapsed="1" x14ac:dyDescent="0.2">
      <c r="A4301" s="10"/>
      <c r="B4301" s="18"/>
      <c r="C4301" s="18"/>
      <c r="D4301" s="18"/>
      <c r="E4301" s="19" t="s">
        <v>3739</v>
      </c>
      <c r="F4301" s="20"/>
      <c r="G4301" s="20"/>
      <c r="H4301" s="20"/>
      <c r="I4301" s="20"/>
      <c r="J4301" s="20"/>
      <c r="K4301" s="20"/>
      <c r="L4301" s="20"/>
      <c r="M4301" s="20"/>
      <c r="N4301" s="20"/>
      <c r="O4301" s="20"/>
      <c r="P4301" s="20"/>
      <c r="Q4301" s="20"/>
      <c r="R4301" s="20"/>
      <c r="S4301" s="20"/>
      <c r="T4301" s="20"/>
      <c r="U4301" s="20"/>
      <c r="V4301" s="20"/>
      <c r="W4301" s="20"/>
      <c r="X4301" s="20"/>
      <c r="Y4301" s="20"/>
      <c r="Z4301" s="20"/>
      <c r="AA4301" s="20"/>
      <c r="AB4301" s="20"/>
      <c r="AC4301" s="20"/>
      <c r="AD4301" s="20"/>
      <c r="AE4301" s="20"/>
      <c r="AF4301" s="20"/>
      <c r="AG4301" s="20"/>
      <c r="AH4301" s="20"/>
      <c r="AI4301" s="20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9">
        <v>3.4009999999999998</v>
      </c>
      <c r="BA4301" s="209">
        <v>6.0730000000000004</v>
      </c>
      <c r="BB4301" s="56">
        <f t="shared" si="472"/>
        <v>6.0730000000000004</v>
      </c>
      <c r="BC4301" s="21">
        <v>10.5</v>
      </c>
      <c r="BD4301" s="22">
        <f t="shared" si="473"/>
        <v>8.1626344086021501</v>
      </c>
      <c r="BE4301" s="21">
        <f>BC4301-BD4301</f>
        <v>2.3373655913978499</v>
      </c>
      <c r="BF4301" s="2">
        <v>10.5</v>
      </c>
      <c r="BG4301" s="10">
        <v>6</v>
      </c>
      <c r="BH4301" s="21">
        <f t="shared" si="474"/>
        <v>7.8120000000000004E-3</v>
      </c>
      <c r="BI4301" s="22">
        <f t="shared" si="474"/>
        <v>6.0729999999999994E-3</v>
      </c>
      <c r="BJ4301" s="21">
        <f>BH4301-BI4301</f>
        <v>1.739000000000001E-3</v>
      </c>
      <c r="BK4301" s="21">
        <v>2.3436000000000002E-2</v>
      </c>
      <c r="BL4301" s="22">
        <v>1.8218999999999999E-2</v>
      </c>
      <c r="BM4301" s="21">
        <v>5.2170000000000029E-3</v>
      </c>
      <c r="BN4301" s="21">
        <f t="shared" ref="BN4301:BP4367" si="475">BK4301*4</f>
        <v>9.3744000000000008E-2</v>
      </c>
      <c r="BO4301" s="22">
        <f t="shared" si="475"/>
        <v>7.2875999999999996E-2</v>
      </c>
      <c r="BP4301" s="21">
        <f t="shared" si="475"/>
        <v>2.0868000000000012E-2</v>
      </c>
    </row>
    <row r="4302" spans="1:68" ht="11.1" hidden="1" customHeight="1" outlineLevel="2" x14ac:dyDescent="0.2">
      <c r="A4302" s="10"/>
      <c r="B4302" s="18"/>
      <c r="C4302" s="18"/>
      <c r="D4302" s="18"/>
      <c r="E4302" s="23" t="s">
        <v>3735</v>
      </c>
      <c r="F4302" s="24"/>
      <c r="G4302" s="24"/>
      <c r="H4302" s="24"/>
      <c r="I4302" s="24"/>
      <c r="J4302" s="24"/>
      <c r="K4302" s="24"/>
      <c r="L4302" s="24"/>
      <c r="M4302" s="24"/>
      <c r="N4302" s="24"/>
      <c r="O4302" s="24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4"/>
      <c r="AE4302" s="24"/>
      <c r="AF4302" s="24"/>
      <c r="AG4302" s="24"/>
      <c r="AH4302" s="24"/>
      <c r="AI4302" s="24"/>
      <c r="AJ4302" s="24"/>
      <c r="AK4302" s="24"/>
      <c r="AL4302" s="24"/>
      <c r="AM4302" s="24"/>
      <c r="AN4302" s="24"/>
      <c r="AO4302" s="24"/>
      <c r="AP4302" s="24"/>
      <c r="AQ4302" s="24"/>
      <c r="AR4302" s="24"/>
      <c r="AS4302" s="24"/>
      <c r="AT4302" s="24"/>
      <c r="AU4302" s="24"/>
      <c r="AV4302" s="24"/>
      <c r="AW4302" s="24"/>
      <c r="AX4302" s="24"/>
      <c r="AY4302" s="24"/>
      <c r="AZ4302" s="208">
        <v>1.095</v>
      </c>
      <c r="BA4302" s="208">
        <v>2.0030000000000001</v>
      </c>
      <c r="BB4302" s="21">
        <f t="shared" si="472"/>
        <v>2.0030000000000001</v>
      </c>
      <c r="BC4302" s="56"/>
      <c r="BD4302" s="22">
        <f t="shared" si="473"/>
        <v>2.692204301075269</v>
      </c>
      <c r="BE4302" s="21"/>
      <c r="BF4302" s="2">
        <v>6.1</v>
      </c>
      <c r="BG4302" s="10"/>
      <c r="BH4302" s="21">
        <f t="shared" si="474"/>
        <v>0</v>
      </c>
      <c r="BI4302" s="22">
        <f t="shared" si="474"/>
        <v>2.0030000000000004E-3</v>
      </c>
      <c r="BJ4302" s="21"/>
      <c r="BK4302" s="21">
        <v>1.3615199999999999E-2</v>
      </c>
      <c r="BL4302" s="22">
        <v>6.0090000000000013E-3</v>
      </c>
      <c r="BM4302" s="21">
        <v>7.6061999999999979E-3</v>
      </c>
      <c r="BN4302" s="21">
        <f t="shared" si="475"/>
        <v>5.4460799999999997E-2</v>
      </c>
      <c r="BO4302" s="22">
        <f t="shared" si="475"/>
        <v>2.4036000000000005E-2</v>
      </c>
      <c r="BP4302" s="21">
        <f t="shared" si="475"/>
        <v>3.0424799999999991E-2</v>
      </c>
    </row>
    <row r="4303" spans="1:68" ht="11.1" hidden="1" customHeight="1" outlineLevel="2" x14ac:dyDescent="0.2">
      <c r="A4303" s="10"/>
      <c r="B4303" s="18"/>
      <c r="C4303" s="18"/>
      <c r="D4303" s="18"/>
      <c r="E4303" s="23" t="s">
        <v>3736</v>
      </c>
      <c r="F4303" s="24"/>
      <c r="G4303" s="24"/>
      <c r="H4303" s="24"/>
      <c r="I4303" s="24"/>
      <c r="J4303" s="24"/>
      <c r="K4303" s="24"/>
      <c r="L4303" s="24"/>
      <c r="M4303" s="24"/>
      <c r="N4303" s="24"/>
      <c r="O4303" s="24"/>
      <c r="P4303" s="24"/>
      <c r="Q4303" s="24"/>
      <c r="R4303" s="24"/>
      <c r="S4303" s="24"/>
      <c r="T4303" s="24"/>
      <c r="U4303" s="24"/>
      <c r="V4303" s="24"/>
      <c r="W4303" s="24"/>
      <c r="X4303" s="24"/>
      <c r="Y4303" s="24"/>
      <c r="Z4303" s="24"/>
      <c r="AA4303" s="24"/>
      <c r="AB4303" s="24"/>
      <c r="AC4303" s="24"/>
      <c r="AD4303" s="24"/>
      <c r="AE4303" s="24"/>
      <c r="AF4303" s="24"/>
      <c r="AG4303" s="24"/>
      <c r="AH4303" s="24"/>
      <c r="AI4303" s="24"/>
      <c r="AJ4303" s="24"/>
      <c r="AK4303" s="24"/>
      <c r="AL4303" s="24"/>
      <c r="AM4303" s="24"/>
      <c r="AN4303" s="24"/>
      <c r="AO4303" s="24"/>
      <c r="AP4303" s="24"/>
      <c r="AQ4303" s="24"/>
      <c r="AR4303" s="24"/>
      <c r="AS4303" s="24"/>
      <c r="AT4303" s="24"/>
      <c r="AU4303" s="24"/>
      <c r="AV4303" s="24"/>
      <c r="AW4303" s="24"/>
      <c r="AX4303" s="24"/>
      <c r="AY4303" s="24"/>
      <c r="AZ4303" s="208">
        <v>2.306</v>
      </c>
      <c r="BA4303" s="208">
        <v>4.07</v>
      </c>
      <c r="BB4303" s="21">
        <f t="shared" si="472"/>
        <v>4.07</v>
      </c>
      <c r="BC4303" s="56"/>
      <c r="BD4303" s="22">
        <f t="shared" si="473"/>
        <v>5.470430107526882</v>
      </c>
      <c r="BE4303" s="21"/>
      <c r="BF4303" s="2">
        <v>4.4000000000000004</v>
      </c>
      <c r="BG4303" s="10"/>
      <c r="BH4303" s="21">
        <f t="shared" si="474"/>
        <v>0</v>
      </c>
      <c r="BI4303" s="22">
        <f t="shared" si="474"/>
        <v>4.0700000000000007E-3</v>
      </c>
      <c r="BJ4303" s="21"/>
      <c r="BK4303" s="21">
        <v>9.8208000000000011E-3</v>
      </c>
      <c r="BL4303" s="22">
        <v>1.2210000000000002E-2</v>
      </c>
      <c r="BM4303" s="21">
        <v>-2.389200000000001E-3</v>
      </c>
      <c r="BN4303" s="21">
        <f t="shared" si="475"/>
        <v>3.9283200000000004E-2</v>
      </c>
      <c r="BO4303" s="22">
        <f t="shared" si="475"/>
        <v>4.8840000000000008E-2</v>
      </c>
      <c r="BP4303" s="21">
        <f t="shared" si="475"/>
        <v>-9.5568000000000042E-3</v>
      </c>
    </row>
    <row r="4304" spans="1:68" ht="11.1" hidden="1" customHeight="1" outlineLevel="1" collapsed="1" x14ac:dyDescent="0.2">
      <c r="A4304" s="10"/>
      <c r="B4304" s="18"/>
      <c r="C4304" s="18"/>
      <c r="D4304" s="18"/>
      <c r="E4304" s="19" t="s">
        <v>3740</v>
      </c>
      <c r="F4304" s="20"/>
      <c r="G4304" s="20"/>
      <c r="H4304" s="20"/>
      <c r="I4304" s="20"/>
      <c r="J4304" s="20"/>
      <c r="K4304" s="20"/>
      <c r="L4304" s="20"/>
      <c r="M4304" s="20"/>
      <c r="N4304" s="20"/>
      <c r="O4304" s="20"/>
      <c r="P4304" s="20"/>
      <c r="Q4304" s="20"/>
      <c r="R4304" s="20"/>
      <c r="S4304" s="20"/>
      <c r="T4304" s="20"/>
      <c r="U4304" s="20"/>
      <c r="V4304" s="20"/>
      <c r="W4304" s="20"/>
      <c r="X4304" s="20"/>
      <c r="Y4304" s="20"/>
      <c r="Z4304" s="20"/>
      <c r="AA4304" s="20"/>
      <c r="AB4304" s="20"/>
      <c r="AC4304" s="20"/>
      <c r="AD4304" s="20"/>
      <c r="AE4304" s="20"/>
      <c r="AF4304" s="20"/>
      <c r="AG4304" s="20"/>
      <c r="AH4304" s="20"/>
      <c r="AI4304" s="20"/>
      <c r="AJ4304" s="20"/>
      <c r="AK4304" s="20"/>
      <c r="AL4304" s="20"/>
      <c r="AM4304" s="209">
        <v>0.70099999999999996</v>
      </c>
      <c r="AN4304" s="209">
        <v>1.7330000000000001</v>
      </c>
      <c r="AO4304" s="209">
        <v>8.9920000000000009</v>
      </c>
      <c r="AP4304" s="209">
        <v>6.8259999999999996</v>
      </c>
      <c r="AQ4304" s="209">
        <v>8.2029999999999994</v>
      </c>
      <c r="AR4304" s="209">
        <v>8.4670000000000005</v>
      </c>
      <c r="AS4304" s="209">
        <v>5.8559999999999999</v>
      </c>
      <c r="AT4304" s="209">
        <v>4.4320000000000004</v>
      </c>
      <c r="AU4304" s="209">
        <v>2.6440000000000001</v>
      </c>
      <c r="AV4304" s="209">
        <v>1.149</v>
      </c>
      <c r="AW4304" s="209">
        <v>0.53300000000000003</v>
      </c>
      <c r="AX4304" s="209">
        <v>0.69799999999999995</v>
      </c>
      <c r="AY4304" s="209">
        <v>1.8859999999999999</v>
      </c>
      <c r="AZ4304" s="209">
        <v>3.97</v>
      </c>
      <c r="BA4304" s="209">
        <v>10.294</v>
      </c>
      <c r="BB4304" s="56">
        <f>BB4305+BB4306</f>
        <v>10.654999999999999</v>
      </c>
      <c r="BC4304" s="21">
        <f>BD4304</f>
        <v>14.321236559139784</v>
      </c>
      <c r="BD4304" s="22">
        <f t="shared" si="473"/>
        <v>14.321236559139784</v>
      </c>
      <c r="BE4304" s="21">
        <f>BC4304-BD4304</f>
        <v>0</v>
      </c>
      <c r="BF4304" s="2">
        <v>11.6</v>
      </c>
      <c r="BG4304" s="10">
        <v>6</v>
      </c>
      <c r="BH4304" s="21">
        <f t="shared" si="474"/>
        <v>1.0655E-2</v>
      </c>
      <c r="BI4304" s="22">
        <f t="shared" si="474"/>
        <v>1.0655E-2</v>
      </c>
      <c r="BJ4304" s="21">
        <f>BH4304-BI4304</f>
        <v>0</v>
      </c>
      <c r="BK4304" s="21">
        <v>3.1965E-2</v>
      </c>
      <c r="BL4304" s="22">
        <v>3.1965E-2</v>
      </c>
      <c r="BM4304" s="21">
        <v>0</v>
      </c>
      <c r="BN4304" s="21">
        <f t="shared" si="475"/>
        <v>0.12786</v>
      </c>
      <c r="BO4304" s="22">
        <f t="shared" si="475"/>
        <v>0.12786</v>
      </c>
      <c r="BP4304" s="21">
        <f t="shared" si="475"/>
        <v>0</v>
      </c>
    </row>
    <row r="4305" spans="1:68" ht="11.1" hidden="1" customHeight="1" outlineLevel="2" x14ac:dyDescent="0.2">
      <c r="A4305" s="10"/>
      <c r="B4305" s="18"/>
      <c r="C4305" s="18"/>
      <c r="D4305" s="18"/>
      <c r="E4305" s="23" t="s">
        <v>3741</v>
      </c>
      <c r="F4305" s="24"/>
      <c r="G4305" s="24"/>
      <c r="H4305" s="24"/>
      <c r="I4305" s="24"/>
      <c r="J4305" s="24"/>
      <c r="K4305" s="24"/>
      <c r="L4305" s="24"/>
      <c r="M4305" s="24"/>
      <c r="N4305" s="24"/>
      <c r="O4305" s="24"/>
      <c r="P4305" s="24"/>
      <c r="Q4305" s="24"/>
      <c r="R4305" s="24"/>
      <c r="S4305" s="24"/>
      <c r="T4305" s="24"/>
      <c r="U4305" s="24"/>
      <c r="V4305" s="24"/>
      <c r="W4305" s="24"/>
      <c r="X4305" s="24"/>
      <c r="Y4305" s="24"/>
      <c r="Z4305" s="24"/>
      <c r="AA4305" s="24"/>
      <c r="AB4305" s="24"/>
      <c r="AC4305" s="24"/>
      <c r="AD4305" s="24"/>
      <c r="AE4305" s="24"/>
      <c r="AF4305" s="24"/>
      <c r="AG4305" s="24"/>
      <c r="AH4305" s="24"/>
      <c r="AI4305" s="24"/>
      <c r="AJ4305" s="24"/>
      <c r="AK4305" s="24"/>
      <c r="AL4305" s="24"/>
      <c r="AM4305" s="208">
        <v>0.70099999999999996</v>
      </c>
      <c r="AN4305" s="208">
        <v>1.7330000000000001</v>
      </c>
      <c r="AO4305" s="208">
        <v>1.6950000000000001</v>
      </c>
      <c r="AP4305" s="208">
        <v>1.19</v>
      </c>
      <c r="AQ4305" s="208">
        <v>2.516</v>
      </c>
      <c r="AR4305" s="208">
        <v>3.3580000000000001</v>
      </c>
      <c r="AS4305" s="208">
        <v>1.998</v>
      </c>
      <c r="AT4305" s="208">
        <v>2.39</v>
      </c>
      <c r="AU4305" s="208">
        <v>2.4449999999999998</v>
      </c>
      <c r="AV4305" s="208">
        <v>1.1100000000000001</v>
      </c>
      <c r="AW4305" s="208">
        <v>0.51100000000000001</v>
      </c>
      <c r="AX4305" s="208">
        <v>0.68600000000000005</v>
      </c>
      <c r="AY4305" s="208">
        <v>0.49099999999999999</v>
      </c>
      <c r="AZ4305" s="208">
        <v>1.448</v>
      </c>
      <c r="BA4305" s="208">
        <v>3.1579999999999999</v>
      </c>
      <c r="BB4305" s="21">
        <f t="shared" ref="BB4305:BB4370" si="476">MAX(F4305:BA4305)</f>
        <v>3.3580000000000001</v>
      </c>
      <c r="BC4305" s="21"/>
      <c r="BD4305" s="22">
        <f t="shared" si="473"/>
        <v>4.5134408602150531</v>
      </c>
      <c r="BE4305" s="21"/>
      <c r="BG4305" s="10"/>
      <c r="BH4305" s="21">
        <f t="shared" si="474"/>
        <v>0</v>
      </c>
      <c r="BI4305" s="22">
        <f t="shared" si="474"/>
        <v>3.3579999999999994E-3</v>
      </c>
      <c r="BJ4305" s="21"/>
      <c r="BK4305" s="21">
        <v>0</v>
      </c>
      <c r="BL4305" s="22">
        <v>1.0073999999999998E-2</v>
      </c>
      <c r="BM4305" s="21"/>
      <c r="BN4305" s="21">
        <f t="shared" si="475"/>
        <v>0</v>
      </c>
      <c r="BO4305" s="22">
        <f t="shared" si="475"/>
        <v>4.0295999999999992E-2</v>
      </c>
      <c r="BP4305" s="21">
        <f t="shared" si="475"/>
        <v>0</v>
      </c>
    </row>
    <row r="4306" spans="1:68" ht="11.1" hidden="1" customHeight="1" outlineLevel="2" x14ac:dyDescent="0.2">
      <c r="A4306" s="10"/>
      <c r="B4306" s="18"/>
      <c r="C4306" s="18"/>
      <c r="D4306" s="18"/>
      <c r="E4306" s="23" t="s">
        <v>3742</v>
      </c>
      <c r="F4306" s="24"/>
      <c r="G4306" s="24"/>
      <c r="H4306" s="24"/>
      <c r="I4306" s="24"/>
      <c r="J4306" s="24"/>
      <c r="K4306" s="24"/>
      <c r="L4306" s="24"/>
      <c r="M4306" s="24"/>
      <c r="N4306" s="24"/>
      <c r="O4306" s="24"/>
      <c r="P4306" s="2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C4306" s="24"/>
      <c r="AD4306" s="24"/>
      <c r="AE4306" s="24"/>
      <c r="AF4306" s="24"/>
      <c r="AG4306" s="24"/>
      <c r="AH4306" s="24"/>
      <c r="AI4306" s="24"/>
      <c r="AJ4306" s="24"/>
      <c r="AK4306" s="24"/>
      <c r="AL4306" s="24"/>
      <c r="AM4306" s="24"/>
      <c r="AN4306" s="24"/>
      <c r="AO4306" s="208">
        <v>7.2969999999999997</v>
      </c>
      <c r="AP4306" s="208">
        <v>5.6360000000000001</v>
      </c>
      <c r="AQ4306" s="208">
        <v>5.6870000000000003</v>
      </c>
      <c r="AR4306" s="208">
        <v>5.109</v>
      </c>
      <c r="AS4306" s="208">
        <v>3.8580000000000001</v>
      </c>
      <c r="AT4306" s="208">
        <v>2.0419999999999998</v>
      </c>
      <c r="AU4306" s="208">
        <v>0.19900000000000001</v>
      </c>
      <c r="AV4306" s="208">
        <v>3.9E-2</v>
      </c>
      <c r="AW4306" s="208">
        <v>2.1999999999999999E-2</v>
      </c>
      <c r="AX4306" s="208">
        <v>1.2E-2</v>
      </c>
      <c r="AY4306" s="208">
        <v>1.395</v>
      </c>
      <c r="AZ4306" s="208">
        <v>2.5219999999999998</v>
      </c>
      <c r="BA4306" s="208">
        <v>7.1360000000000001</v>
      </c>
      <c r="BB4306" s="21">
        <f t="shared" si="476"/>
        <v>7.2969999999999997</v>
      </c>
      <c r="BC4306" s="21"/>
      <c r="BD4306" s="22">
        <f t="shared" si="473"/>
        <v>9.8077956989247301</v>
      </c>
      <c r="BE4306" s="21"/>
      <c r="BG4306" s="10"/>
      <c r="BH4306" s="21">
        <f t="shared" si="474"/>
        <v>0</v>
      </c>
      <c r="BI4306" s="22">
        <f t="shared" si="474"/>
        <v>7.2969999999999997E-3</v>
      </c>
      <c r="BJ4306" s="21"/>
      <c r="BK4306" s="21">
        <v>0</v>
      </c>
      <c r="BL4306" s="22">
        <v>2.1891000000000001E-2</v>
      </c>
      <c r="BM4306" s="21"/>
      <c r="BN4306" s="21">
        <f t="shared" si="475"/>
        <v>0</v>
      </c>
      <c r="BO4306" s="22">
        <f t="shared" si="475"/>
        <v>8.7564000000000003E-2</v>
      </c>
      <c r="BP4306" s="21">
        <f t="shared" si="475"/>
        <v>0</v>
      </c>
    </row>
    <row r="4307" spans="1:68" ht="11.1" customHeight="1" outlineLevel="1" collapsed="1" x14ac:dyDescent="0.2">
      <c r="A4307" s="10"/>
      <c r="B4307" s="18"/>
      <c r="C4307" s="18"/>
      <c r="D4307" s="18"/>
      <c r="E4307" s="19" t="s">
        <v>3743</v>
      </c>
      <c r="F4307" s="209">
        <v>0.34399999999999997</v>
      </c>
      <c r="G4307" s="209">
        <v>1.0760000000000001</v>
      </c>
      <c r="H4307" s="209">
        <v>0.59099999999999997</v>
      </c>
      <c r="I4307" s="20"/>
      <c r="J4307" s="20"/>
      <c r="K4307" s="209">
        <v>0.56100000000000005</v>
      </c>
      <c r="L4307" s="20"/>
      <c r="M4307" s="20"/>
      <c r="N4307" s="20"/>
      <c r="O4307" s="20"/>
      <c r="P4307" s="209">
        <v>0.74099999999999999</v>
      </c>
      <c r="Q4307" s="209">
        <v>0.435</v>
      </c>
      <c r="R4307" s="209">
        <v>0.90100000000000002</v>
      </c>
      <c r="S4307" s="209">
        <v>1.534</v>
      </c>
      <c r="T4307" s="209">
        <v>0.99299999999999999</v>
      </c>
      <c r="U4307" s="209">
        <v>0.58899999999999997</v>
      </c>
      <c r="V4307" s="209">
        <v>0.312</v>
      </c>
      <c r="W4307" s="209">
        <v>0.14799999999999999</v>
      </c>
      <c r="X4307" s="20"/>
      <c r="Y4307" s="20"/>
      <c r="Z4307" s="20"/>
      <c r="AA4307" s="20"/>
      <c r="AB4307" s="209">
        <v>0.432</v>
      </c>
      <c r="AC4307" s="209">
        <v>0.90200000000000002</v>
      </c>
      <c r="AD4307" s="209">
        <v>0.91500000000000004</v>
      </c>
      <c r="AE4307" s="209">
        <v>1.2330000000000001</v>
      </c>
      <c r="AF4307" s="209">
        <v>0.90400000000000003</v>
      </c>
      <c r="AG4307" s="209">
        <v>0.47499999999999998</v>
      </c>
      <c r="AH4307" s="209">
        <v>0.36499999999999999</v>
      </c>
      <c r="AI4307" s="209">
        <v>0.185</v>
      </c>
      <c r="AJ4307" s="20"/>
      <c r="AK4307" s="20"/>
      <c r="AL4307" s="20"/>
      <c r="AM4307" s="209">
        <v>0.17199999999999999</v>
      </c>
      <c r="AN4307" s="209">
        <v>0.28399999999999997</v>
      </c>
      <c r="AO4307" s="209">
        <v>0.84299999999999997</v>
      </c>
      <c r="AP4307" s="209">
        <v>0.71699999999999997</v>
      </c>
      <c r="AQ4307" s="209">
        <v>1.4</v>
      </c>
      <c r="AR4307" s="209">
        <v>0.73599999999999999</v>
      </c>
      <c r="AS4307" s="209">
        <v>1.1020000000000001</v>
      </c>
      <c r="AT4307" s="209">
        <v>0.245</v>
      </c>
      <c r="AU4307" s="20"/>
      <c r="AV4307" s="20"/>
      <c r="AW4307" s="20"/>
      <c r="AX4307" s="20"/>
      <c r="AY4307" s="20"/>
      <c r="AZ4307" s="209">
        <v>0.72</v>
      </c>
      <c r="BA4307" s="209">
        <v>0.8</v>
      </c>
      <c r="BB4307" s="21">
        <f t="shared" si="476"/>
        <v>1.534</v>
      </c>
      <c r="BC4307" s="21">
        <f>BD4307</f>
        <v>2.0618279569892475</v>
      </c>
      <c r="BD4307" s="22">
        <f t="shared" si="473"/>
        <v>2.0618279569892475</v>
      </c>
      <c r="BE4307" s="21">
        <f>BC4307-BD4307</f>
        <v>0</v>
      </c>
      <c r="BF4307" s="2">
        <v>1.9</v>
      </c>
      <c r="BG4307" s="10">
        <v>7</v>
      </c>
      <c r="BH4307" s="21">
        <f t="shared" si="474"/>
        <v>1.534E-3</v>
      </c>
      <c r="BI4307" s="22">
        <f t="shared" si="474"/>
        <v>1.534E-3</v>
      </c>
      <c r="BJ4307" s="21">
        <f>BH4307-BI4307</f>
        <v>0</v>
      </c>
      <c r="BK4307" s="21">
        <v>4.6020000000000002E-3</v>
      </c>
      <c r="BL4307" s="22">
        <v>4.6020000000000002E-3</v>
      </c>
      <c r="BM4307" s="21">
        <v>0</v>
      </c>
      <c r="BN4307" s="21">
        <f t="shared" si="475"/>
        <v>1.8408000000000001E-2</v>
      </c>
      <c r="BO4307" s="22">
        <f t="shared" si="475"/>
        <v>1.8408000000000001E-2</v>
      </c>
      <c r="BP4307" s="21">
        <f t="shared" si="475"/>
        <v>0</v>
      </c>
    </row>
    <row r="4308" spans="1:68" ht="11.1" hidden="1" customHeight="1" outlineLevel="2" x14ac:dyDescent="0.2">
      <c r="A4308" s="10"/>
      <c r="B4308" s="18"/>
      <c r="C4308" s="18"/>
      <c r="D4308" s="18"/>
      <c r="E4308" s="23" t="s">
        <v>3744</v>
      </c>
      <c r="F4308" s="208">
        <v>0.34399999999999997</v>
      </c>
      <c r="G4308" s="208">
        <v>1.0760000000000001</v>
      </c>
      <c r="H4308" s="208">
        <v>0.59099999999999997</v>
      </c>
      <c r="I4308" s="24"/>
      <c r="J4308" s="24"/>
      <c r="K4308" s="208">
        <v>0.56100000000000005</v>
      </c>
      <c r="L4308" s="24"/>
      <c r="M4308" s="24"/>
      <c r="N4308" s="24"/>
      <c r="O4308" s="24"/>
      <c r="P4308" s="208">
        <v>0.74099999999999999</v>
      </c>
      <c r="Q4308" s="208">
        <v>0.435</v>
      </c>
      <c r="R4308" s="208">
        <v>0.90100000000000002</v>
      </c>
      <c r="S4308" s="208">
        <v>1.534</v>
      </c>
      <c r="T4308" s="208">
        <v>0.99299999999999999</v>
      </c>
      <c r="U4308" s="208">
        <v>0.58899999999999997</v>
      </c>
      <c r="V4308" s="208">
        <v>0.312</v>
      </c>
      <c r="W4308" s="208">
        <v>0.14799999999999999</v>
      </c>
      <c r="X4308" s="24"/>
      <c r="Y4308" s="24"/>
      <c r="Z4308" s="24"/>
      <c r="AA4308" s="24"/>
      <c r="AB4308" s="208">
        <v>0.432</v>
      </c>
      <c r="AC4308" s="208">
        <v>0.90200000000000002</v>
      </c>
      <c r="AD4308" s="208">
        <v>0.91500000000000004</v>
      </c>
      <c r="AE4308" s="208">
        <v>1.2330000000000001</v>
      </c>
      <c r="AF4308" s="208">
        <v>0.90400000000000003</v>
      </c>
      <c r="AG4308" s="208">
        <v>0.47499999999999998</v>
      </c>
      <c r="AH4308" s="208">
        <v>0.36499999999999999</v>
      </c>
      <c r="AI4308" s="208">
        <v>0.185</v>
      </c>
      <c r="AJ4308" s="24"/>
      <c r="AK4308" s="24"/>
      <c r="AL4308" s="24"/>
      <c r="AM4308" s="208">
        <v>0.17199999999999999</v>
      </c>
      <c r="AN4308" s="208">
        <v>0.28399999999999997</v>
      </c>
      <c r="AO4308" s="208">
        <v>0.84299999999999997</v>
      </c>
      <c r="AP4308" s="208">
        <v>0.71699999999999997</v>
      </c>
      <c r="AQ4308" s="208">
        <v>1.4</v>
      </c>
      <c r="AR4308" s="208">
        <v>0.73599999999999999</v>
      </c>
      <c r="AS4308" s="208">
        <v>1.1020000000000001</v>
      </c>
      <c r="AT4308" s="208">
        <v>0.245</v>
      </c>
      <c r="AU4308" s="24"/>
      <c r="AV4308" s="24"/>
      <c r="AW4308" s="24"/>
      <c r="AX4308" s="24"/>
      <c r="AY4308" s="24"/>
      <c r="AZ4308" s="208">
        <v>0.72</v>
      </c>
      <c r="BA4308" s="208">
        <v>0.8</v>
      </c>
      <c r="BB4308" s="21">
        <f t="shared" si="476"/>
        <v>1.534</v>
      </c>
      <c r="BC4308" s="21"/>
      <c r="BD4308" s="22">
        <f t="shared" si="473"/>
        <v>2.0618279569892475</v>
      </c>
      <c r="BE4308" s="21"/>
      <c r="BG4308" s="10"/>
      <c r="BH4308" s="21">
        <f t="shared" si="474"/>
        <v>0</v>
      </c>
      <c r="BI4308" s="22">
        <f t="shared" si="474"/>
        <v>1.534E-3</v>
      </c>
      <c r="BJ4308" s="21"/>
      <c r="BK4308" s="21">
        <v>0</v>
      </c>
      <c r="BL4308" s="22">
        <v>4.6020000000000002E-3</v>
      </c>
      <c r="BM4308" s="21"/>
      <c r="BN4308" s="21">
        <f t="shared" si="475"/>
        <v>0</v>
      </c>
      <c r="BO4308" s="22">
        <f t="shared" si="475"/>
        <v>1.8408000000000001E-2</v>
      </c>
      <c r="BP4308" s="21">
        <f t="shared" si="475"/>
        <v>0</v>
      </c>
    </row>
    <row r="4309" spans="1:68" ht="11.1" customHeight="1" outlineLevel="1" collapsed="1" x14ac:dyDescent="0.2">
      <c r="A4309" s="10"/>
      <c r="B4309" s="18"/>
      <c r="C4309" s="18"/>
      <c r="D4309" s="18"/>
      <c r="E4309" s="19" t="s">
        <v>3745</v>
      </c>
      <c r="F4309" s="209">
        <v>2.004</v>
      </c>
      <c r="G4309" s="209">
        <v>1.524</v>
      </c>
      <c r="H4309" s="209">
        <v>0.73599999999999999</v>
      </c>
      <c r="I4309" s="240">
        <v>0.70399999999999996</v>
      </c>
      <c r="J4309" s="240"/>
      <c r="K4309" s="20"/>
      <c r="L4309" s="20"/>
      <c r="M4309" s="20"/>
      <c r="N4309" s="20"/>
      <c r="O4309" s="20"/>
      <c r="P4309" s="209">
        <v>0.316</v>
      </c>
      <c r="Q4309" s="209">
        <v>0.91600000000000004</v>
      </c>
      <c r="R4309" s="209">
        <v>1.0389999999999999</v>
      </c>
      <c r="S4309" s="209">
        <v>1.651</v>
      </c>
      <c r="T4309" s="209">
        <v>1.4279999999999999</v>
      </c>
      <c r="U4309" s="209">
        <v>1.2210000000000001</v>
      </c>
      <c r="V4309" s="209">
        <v>0.61299999999999999</v>
      </c>
      <c r="W4309" s="20"/>
      <c r="X4309" s="20"/>
      <c r="Y4309" s="20"/>
      <c r="Z4309" s="20"/>
      <c r="AA4309" s="20"/>
      <c r="AB4309" s="209">
        <v>0.42599999999999999</v>
      </c>
      <c r="AC4309" s="209">
        <v>1.0680000000000001</v>
      </c>
      <c r="AD4309" s="209">
        <v>1.4239999999999999</v>
      </c>
      <c r="AE4309" s="209">
        <v>2.2040000000000002</v>
      </c>
      <c r="AF4309" s="209">
        <v>0.96399999999999997</v>
      </c>
      <c r="AG4309" s="209">
        <v>0.995</v>
      </c>
      <c r="AH4309" s="209">
        <v>0.45</v>
      </c>
      <c r="AI4309" s="209">
        <v>2.9000000000000001E-2</v>
      </c>
      <c r="AJ4309" s="20"/>
      <c r="AK4309" s="20"/>
      <c r="AL4309" s="20"/>
      <c r="AM4309" s="20"/>
      <c r="AN4309" s="209">
        <v>0.47799999999999998</v>
      </c>
      <c r="AO4309" s="209">
        <v>1.032</v>
      </c>
      <c r="AP4309" s="209">
        <v>1.5009999999999999</v>
      </c>
      <c r="AQ4309" s="209">
        <v>2.1070000000000002</v>
      </c>
      <c r="AR4309" s="209">
        <v>1.147</v>
      </c>
      <c r="AS4309" s="209">
        <v>1.5129999999999999</v>
      </c>
      <c r="AT4309" s="209">
        <v>0.48099999999999998</v>
      </c>
      <c r="AU4309" s="20"/>
      <c r="AV4309" s="20"/>
      <c r="AW4309" s="20"/>
      <c r="AX4309" s="20"/>
      <c r="AY4309" s="20"/>
      <c r="AZ4309" s="209">
        <v>0.80800000000000005</v>
      </c>
      <c r="BA4309" s="209">
        <v>1.25</v>
      </c>
      <c r="BB4309" s="21">
        <f t="shared" si="476"/>
        <v>2.2040000000000002</v>
      </c>
      <c r="BC4309" s="21">
        <f>BF4309</f>
        <v>12.15</v>
      </c>
      <c r="BD4309" s="22">
        <f t="shared" si="473"/>
        <v>2.9623655913978495</v>
      </c>
      <c r="BE4309" s="21">
        <f>BC4309-BD4309</f>
        <v>9.1876344086021504</v>
      </c>
      <c r="BF4309" s="2">
        <v>12.15</v>
      </c>
      <c r="BG4309" s="10">
        <v>7</v>
      </c>
      <c r="BH4309" s="21">
        <f t="shared" si="474"/>
        <v>9.0396000000000001E-3</v>
      </c>
      <c r="BI4309" s="22">
        <f t="shared" si="474"/>
        <v>2.2039999999999998E-3</v>
      </c>
      <c r="BJ4309" s="21">
        <f>BH4309-BI4309</f>
        <v>6.8356000000000007E-3</v>
      </c>
      <c r="BK4309" s="21">
        <v>2.7118799999999998E-2</v>
      </c>
      <c r="BL4309" s="22">
        <v>6.6119999999999998E-3</v>
      </c>
      <c r="BM4309" s="21">
        <v>2.0506799999999999E-2</v>
      </c>
      <c r="BN4309" s="21">
        <f t="shared" si="475"/>
        <v>0.10847519999999999</v>
      </c>
      <c r="BO4309" s="22">
        <f t="shared" si="475"/>
        <v>2.6447999999999999E-2</v>
      </c>
      <c r="BP4309" s="21">
        <f t="shared" si="475"/>
        <v>8.2027199999999995E-2</v>
      </c>
    </row>
    <row r="4310" spans="1:68" ht="11.1" hidden="1" customHeight="1" outlineLevel="2" x14ac:dyDescent="0.2">
      <c r="A4310" s="10"/>
      <c r="B4310" s="18"/>
      <c r="C4310" s="18"/>
      <c r="D4310" s="18"/>
      <c r="E4310" s="23" t="s">
        <v>3746</v>
      </c>
      <c r="F4310" s="208">
        <v>2.004</v>
      </c>
      <c r="G4310" s="208">
        <v>1.524</v>
      </c>
      <c r="H4310" s="208">
        <v>0.73599999999999999</v>
      </c>
      <c r="I4310" s="239">
        <v>0.70399999999999996</v>
      </c>
      <c r="J4310" s="239"/>
      <c r="K4310" s="24"/>
      <c r="L4310" s="24"/>
      <c r="M4310" s="24"/>
      <c r="N4310" s="24"/>
      <c r="O4310" s="24"/>
      <c r="P4310" s="208">
        <v>0.316</v>
      </c>
      <c r="Q4310" s="208">
        <v>0.91600000000000004</v>
      </c>
      <c r="R4310" s="208">
        <v>1.0389999999999999</v>
      </c>
      <c r="S4310" s="208">
        <v>1.651</v>
      </c>
      <c r="T4310" s="208">
        <v>1.4279999999999999</v>
      </c>
      <c r="U4310" s="208">
        <v>1.2210000000000001</v>
      </c>
      <c r="V4310" s="208">
        <v>0.61299999999999999</v>
      </c>
      <c r="W4310" s="24"/>
      <c r="X4310" s="24"/>
      <c r="Y4310" s="24"/>
      <c r="Z4310" s="24"/>
      <c r="AA4310" s="24"/>
      <c r="AB4310" s="208">
        <v>0.42599999999999999</v>
      </c>
      <c r="AC4310" s="208">
        <v>1.0680000000000001</v>
      </c>
      <c r="AD4310" s="208">
        <v>1.4239999999999999</v>
      </c>
      <c r="AE4310" s="208">
        <v>2.2040000000000002</v>
      </c>
      <c r="AF4310" s="208">
        <v>0.96399999999999997</v>
      </c>
      <c r="AG4310" s="208">
        <v>0.995</v>
      </c>
      <c r="AH4310" s="208">
        <v>0.45</v>
      </c>
      <c r="AI4310" s="208">
        <v>2.9000000000000001E-2</v>
      </c>
      <c r="AJ4310" s="24"/>
      <c r="AK4310" s="24"/>
      <c r="AL4310" s="24"/>
      <c r="AM4310" s="24"/>
      <c r="AN4310" s="208">
        <v>0.47799999999999998</v>
      </c>
      <c r="AO4310" s="208">
        <v>1.032</v>
      </c>
      <c r="AP4310" s="208">
        <v>1.5009999999999999</v>
      </c>
      <c r="AQ4310" s="208">
        <v>2.1070000000000002</v>
      </c>
      <c r="AR4310" s="208">
        <v>1.147</v>
      </c>
      <c r="AS4310" s="208">
        <v>1.5129999999999999</v>
      </c>
      <c r="AT4310" s="208">
        <v>0.48099999999999998</v>
      </c>
      <c r="AU4310" s="24"/>
      <c r="AV4310" s="24"/>
      <c r="AW4310" s="24"/>
      <c r="AX4310" s="24"/>
      <c r="AY4310" s="24"/>
      <c r="AZ4310" s="208">
        <v>0.80800000000000005</v>
      </c>
      <c r="BA4310" s="208">
        <v>1.25</v>
      </c>
      <c r="BB4310" s="21">
        <f t="shared" si="476"/>
        <v>2.2040000000000002</v>
      </c>
      <c r="BC4310" s="21"/>
      <c r="BD4310" s="22">
        <f t="shared" si="473"/>
        <v>2.9623655913978495</v>
      </c>
      <c r="BE4310" s="21"/>
      <c r="BG4310" s="10"/>
      <c r="BH4310" s="21">
        <f t="shared" si="474"/>
        <v>0</v>
      </c>
      <c r="BI4310" s="22">
        <f t="shared" si="474"/>
        <v>2.2039999999999998E-3</v>
      </c>
      <c r="BJ4310" s="21"/>
      <c r="BK4310" s="21">
        <v>0</v>
      </c>
      <c r="BL4310" s="22">
        <v>6.6119999999999998E-3</v>
      </c>
      <c r="BM4310" s="21"/>
      <c r="BN4310" s="21">
        <f t="shared" si="475"/>
        <v>0</v>
      </c>
      <c r="BO4310" s="22">
        <f t="shared" si="475"/>
        <v>2.6447999999999999E-2</v>
      </c>
      <c r="BP4310" s="21">
        <f t="shared" si="475"/>
        <v>0</v>
      </c>
    </row>
    <row r="4311" spans="1:68" ht="11.1" hidden="1" customHeight="1" outlineLevel="1" collapsed="1" x14ac:dyDescent="0.2">
      <c r="A4311" s="10"/>
      <c r="B4311" s="18"/>
      <c r="C4311" s="18"/>
      <c r="D4311" s="18"/>
      <c r="E4311" s="19" t="s">
        <v>3747</v>
      </c>
      <c r="F4311" s="20"/>
      <c r="G4311" s="20"/>
      <c r="H4311" s="20"/>
      <c r="I4311" s="20"/>
      <c r="J4311" s="20"/>
      <c r="K4311" s="20"/>
      <c r="L4311" s="20"/>
      <c r="M4311" s="20"/>
      <c r="N4311" s="20"/>
      <c r="O4311" s="20"/>
      <c r="P4311" s="20"/>
      <c r="Q4311" s="20"/>
      <c r="R4311" s="20"/>
      <c r="S4311" s="20"/>
      <c r="T4311" s="20"/>
      <c r="U4311" s="20"/>
      <c r="V4311" s="20"/>
      <c r="W4311" s="20"/>
      <c r="X4311" s="20"/>
      <c r="Y4311" s="20"/>
      <c r="Z4311" s="20"/>
      <c r="AA4311" s="20"/>
      <c r="AB4311" s="20"/>
      <c r="AC4311" s="20"/>
      <c r="AD4311" s="20"/>
      <c r="AE4311" s="20"/>
      <c r="AF4311" s="20"/>
      <c r="AG4311" s="20"/>
      <c r="AH4311" s="20"/>
      <c r="AI4311" s="20"/>
      <c r="AJ4311" s="20"/>
      <c r="AK4311" s="20"/>
      <c r="AL4311" s="20"/>
      <c r="AM4311" s="20"/>
      <c r="AN4311" s="209">
        <v>1.6890000000000001</v>
      </c>
      <c r="AO4311" s="209">
        <v>3.5009999999999999</v>
      </c>
      <c r="AP4311" s="209">
        <v>4.5490000000000004</v>
      </c>
      <c r="AQ4311" s="20"/>
      <c r="AR4311" s="209">
        <v>8.2080000000000002</v>
      </c>
      <c r="AS4311" s="209">
        <v>3.1989999999999998</v>
      </c>
      <c r="AT4311" s="209">
        <v>1.2470000000000001</v>
      </c>
      <c r="AU4311" s="209">
        <v>0.67800000000000005</v>
      </c>
      <c r="AV4311" s="209">
        <v>0.19500000000000001</v>
      </c>
      <c r="AW4311" s="209">
        <v>0.23100000000000001</v>
      </c>
      <c r="AX4311" s="209">
        <v>0.30199999999999999</v>
      </c>
      <c r="AY4311" s="209">
        <v>0.97499999999999998</v>
      </c>
      <c r="AZ4311" s="209">
        <v>1.637</v>
      </c>
      <c r="BA4311" s="209">
        <v>2.7309999999999999</v>
      </c>
      <c r="BB4311" s="21">
        <f t="shared" si="476"/>
        <v>8.2080000000000002</v>
      </c>
      <c r="BC4311" s="21">
        <f>BD4311</f>
        <v>11.03225806451613</v>
      </c>
      <c r="BD4311" s="22">
        <f t="shared" si="473"/>
        <v>11.03225806451613</v>
      </c>
      <c r="BE4311" s="21">
        <f>BC4311-BD4311</f>
        <v>0</v>
      </c>
      <c r="BF4311" s="2">
        <v>6.5</v>
      </c>
      <c r="BG4311" s="10">
        <v>6</v>
      </c>
      <c r="BH4311" s="21">
        <f t="shared" si="474"/>
        <v>8.2080000000000018E-3</v>
      </c>
      <c r="BI4311" s="22">
        <f t="shared" si="474"/>
        <v>8.2080000000000018E-3</v>
      </c>
      <c r="BJ4311" s="21">
        <f>BH4311-BI4311</f>
        <v>0</v>
      </c>
      <c r="BK4311" s="21">
        <v>2.4624000000000007E-2</v>
      </c>
      <c r="BL4311" s="22">
        <v>2.4624000000000007E-2</v>
      </c>
      <c r="BM4311" s="21">
        <v>0</v>
      </c>
      <c r="BN4311" s="21">
        <f t="shared" si="475"/>
        <v>9.8496000000000028E-2</v>
      </c>
      <c r="BO4311" s="22">
        <f t="shared" si="475"/>
        <v>9.8496000000000028E-2</v>
      </c>
      <c r="BP4311" s="21">
        <f t="shared" si="475"/>
        <v>0</v>
      </c>
    </row>
    <row r="4312" spans="1:68" ht="11.1" hidden="1" customHeight="1" outlineLevel="2" x14ac:dyDescent="0.2">
      <c r="A4312" s="10"/>
      <c r="B4312" s="18"/>
      <c r="C4312" s="18"/>
      <c r="D4312" s="18"/>
      <c r="E4312" s="23" t="s">
        <v>3748</v>
      </c>
      <c r="F4312" s="24"/>
      <c r="G4312" s="24"/>
      <c r="H4312" s="24"/>
      <c r="I4312" s="24"/>
      <c r="J4312" s="24"/>
      <c r="K4312" s="24"/>
      <c r="L4312" s="24"/>
      <c r="M4312" s="24"/>
      <c r="N4312" s="24"/>
      <c r="O4312" s="24"/>
      <c r="P4312" s="24"/>
      <c r="Q4312" s="24"/>
      <c r="R4312" s="24"/>
      <c r="S4312" s="24"/>
      <c r="T4312" s="24"/>
      <c r="U4312" s="24"/>
      <c r="V4312" s="24"/>
      <c r="W4312" s="24"/>
      <c r="X4312" s="24"/>
      <c r="Y4312" s="24"/>
      <c r="Z4312" s="24"/>
      <c r="AA4312" s="24"/>
      <c r="AB4312" s="24"/>
      <c r="AC4312" s="24"/>
      <c r="AD4312" s="24"/>
      <c r="AE4312" s="24"/>
      <c r="AF4312" s="24"/>
      <c r="AG4312" s="24"/>
      <c r="AH4312" s="24"/>
      <c r="AI4312" s="24"/>
      <c r="AJ4312" s="24"/>
      <c r="AK4312" s="24"/>
      <c r="AL4312" s="24"/>
      <c r="AM4312" s="24"/>
      <c r="AN4312" s="208">
        <v>1.6890000000000001</v>
      </c>
      <c r="AO4312" s="208">
        <v>3.5009999999999999</v>
      </c>
      <c r="AP4312" s="208">
        <v>4.5490000000000004</v>
      </c>
      <c r="AQ4312" s="24"/>
      <c r="AR4312" s="208">
        <v>8.2080000000000002</v>
      </c>
      <c r="AS4312" s="208">
        <v>3.1989999999999998</v>
      </c>
      <c r="AT4312" s="208">
        <v>1.2470000000000001</v>
      </c>
      <c r="AU4312" s="208">
        <v>0.67800000000000005</v>
      </c>
      <c r="AV4312" s="208">
        <v>0.19500000000000001</v>
      </c>
      <c r="AW4312" s="208">
        <v>0.23100000000000001</v>
      </c>
      <c r="AX4312" s="208">
        <v>0.30199999999999999</v>
      </c>
      <c r="AY4312" s="208">
        <v>0.97499999999999998</v>
      </c>
      <c r="AZ4312" s="208">
        <v>1.637</v>
      </c>
      <c r="BA4312" s="208">
        <v>2.7309999999999999</v>
      </c>
      <c r="BB4312" s="21">
        <f t="shared" si="476"/>
        <v>8.2080000000000002</v>
      </c>
      <c r="BC4312" s="21"/>
      <c r="BD4312" s="22">
        <f t="shared" si="473"/>
        <v>11.03225806451613</v>
      </c>
      <c r="BE4312" s="21"/>
      <c r="BG4312" s="10"/>
      <c r="BH4312" s="21">
        <f t="shared" si="474"/>
        <v>0</v>
      </c>
      <c r="BI4312" s="22">
        <f t="shared" si="474"/>
        <v>8.2080000000000018E-3</v>
      </c>
      <c r="BJ4312" s="21"/>
      <c r="BK4312" s="21">
        <v>0</v>
      </c>
      <c r="BL4312" s="22">
        <v>2.4624000000000007E-2</v>
      </c>
      <c r="BM4312" s="21"/>
      <c r="BN4312" s="21">
        <f t="shared" si="475"/>
        <v>0</v>
      </c>
      <c r="BO4312" s="22">
        <f t="shared" si="475"/>
        <v>9.8496000000000028E-2</v>
      </c>
      <c r="BP4312" s="21">
        <f t="shared" si="475"/>
        <v>0</v>
      </c>
    </row>
    <row r="4313" spans="1:68" ht="11.1" customHeight="1" outlineLevel="1" collapsed="1" x14ac:dyDescent="0.2">
      <c r="A4313" s="10"/>
      <c r="B4313" s="18"/>
      <c r="C4313" s="18"/>
      <c r="D4313" s="18"/>
      <c r="E4313" s="19" t="s">
        <v>3749</v>
      </c>
      <c r="F4313" s="20"/>
      <c r="G4313" s="20"/>
      <c r="H4313" s="209">
        <v>0.3</v>
      </c>
      <c r="I4313" s="20"/>
      <c r="J4313" s="20"/>
      <c r="K4313" s="209">
        <v>0.42799999999999999</v>
      </c>
      <c r="L4313" s="20"/>
      <c r="M4313" s="20"/>
      <c r="N4313" s="20"/>
      <c r="O4313" s="20"/>
      <c r="P4313" s="209">
        <v>0.13300000000000001</v>
      </c>
      <c r="Q4313" s="20"/>
      <c r="R4313" s="209">
        <v>0.1</v>
      </c>
      <c r="S4313" s="209">
        <v>0.32600000000000001</v>
      </c>
      <c r="T4313" s="209">
        <v>0.126</v>
      </c>
      <c r="U4313" s="209">
        <v>0.1</v>
      </c>
      <c r="V4313" s="209">
        <v>0.23300000000000001</v>
      </c>
      <c r="W4313" s="209">
        <v>0.187</v>
      </c>
      <c r="X4313" s="209">
        <v>0.26900000000000002</v>
      </c>
      <c r="Y4313" s="20"/>
      <c r="Z4313" s="20"/>
      <c r="AA4313" s="20"/>
      <c r="AB4313" s="209">
        <v>0.90700000000000003</v>
      </c>
      <c r="AC4313" s="209">
        <v>0.15</v>
      </c>
      <c r="AD4313" s="209">
        <v>0.41699999999999998</v>
      </c>
      <c r="AE4313" s="20"/>
      <c r="AF4313" s="209">
        <v>0.1</v>
      </c>
      <c r="AG4313" s="209">
        <v>0.13600000000000001</v>
      </c>
      <c r="AH4313" s="209">
        <v>0.36599999999999999</v>
      </c>
      <c r="AI4313" s="20"/>
      <c r="AJ4313" s="209">
        <v>0.35599999999999998</v>
      </c>
      <c r="AK4313" s="20"/>
      <c r="AL4313" s="20"/>
      <c r="AM4313" s="20"/>
      <c r="AN4313" s="209">
        <v>0.99299999999999999</v>
      </c>
      <c r="AO4313" s="209">
        <v>0.25900000000000001</v>
      </c>
      <c r="AP4313" s="209">
        <v>0.19600000000000001</v>
      </c>
      <c r="AQ4313" s="209">
        <v>0.40799999999999997</v>
      </c>
      <c r="AR4313" s="209">
        <v>0.26200000000000001</v>
      </c>
      <c r="AS4313" s="209">
        <v>0.28000000000000003</v>
      </c>
      <c r="AT4313" s="209">
        <v>0.44</v>
      </c>
      <c r="AU4313" s="20"/>
      <c r="AV4313" s="209">
        <v>0.14399999999999999</v>
      </c>
      <c r="AW4313" s="20"/>
      <c r="AX4313" s="20"/>
      <c r="AY4313" s="20"/>
      <c r="AZ4313" s="20"/>
      <c r="BA4313" s="20"/>
      <c r="BB4313" s="21">
        <f t="shared" si="476"/>
        <v>0.99299999999999999</v>
      </c>
      <c r="BC4313" s="21">
        <f>BF4313</f>
        <v>2.4</v>
      </c>
      <c r="BD4313" s="22">
        <f t="shared" si="473"/>
        <v>1.3346774193548387</v>
      </c>
      <c r="BE4313" s="21">
        <f>BC4313-BD4313</f>
        <v>1.0653225806451612</v>
      </c>
      <c r="BF4313" s="2">
        <v>2.4</v>
      </c>
      <c r="BG4313" s="10">
        <v>7</v>
      </c>
      <c r="BH4313" s="21">
        <f t="shared" si="474"/>
        <v>1.7855999999999998E-3</v>
      </c>
      <c r="BI4313" s="22">
        <f t="shared" si="474"/>
        <v>9.9299999999999996E-4</v>
      </c>
      <c r="BJ4313" s="21">
        <f>BH4313-BI4313</f>
        <v>7.9259999999999986E-4</v>
      </c>
      <c r="BK4313" s="21">
        <v>5.3567999999999992E-3</v>
      </c>
      <c r="BL4313" s="22">
        <v>2.9789999999999999E-3</v>
      </c>
      <c r="BM4313" s="21">
        <v>2.3777999999999994E-3</v>
      </c>
      <c r="BN4313" s="21">
        <f t="shared" si="475"/>
        <v>2.1427199999999997E-2</v>
      </c>
      <c r="BO4313" s="22">
        <f t="shared" si="475"/>
        <v>1.1916E-2</v>
      </c>
      <c r="BP4313" s="21">
        <f t="shared" si="475"/>
        <v>9.5111999999999974E-3</v>
      </c>
    </row>
    <row r="4314" spans="1:68" ht="11.1" hidden="1" customHeight="1" outlineLevel="2" x14ac:dyDescent="0.2">
      <c r="A4314" s="10"/>
      <c r="B4314" s="18"/>
      <c r="C4314" s="18"/>
      <c r="D4314" s="18"/>
      <c r="E4314" s="23" t="s">
        <v>3750</v>
      </c>
      <c r="F4314" s="24"/>
      <c r="G4314" s="24"/>
      <c r="H4314" s="208">
        <v>0.3</v>
      </c>
      <c r="I4314" s="24"/>
      <c r="J4314" s="24"/>
      <c r="K4314" s="208">
        <v>0.42799999999999999</v>
      </c>
      <c r="L4314" s="24"/>
      <c r="M4314" s="24"/>
      <c r="N4314" s="24"/>
      <c r="O4314" s="24"/>
      <c r="P4314" s="208">
        <v>0.13300000000000001</v>
      </c>
      <c r="Q4314" s="24"/>
      <c r="R4314" s="208">
        <v>0.1</v>
      </c>
      <c r="S4314" s="208">
        <v>0.32600000000000001</v>
      </c>
      <c r="T4314" s="208">
        <v>0.126</v>
      </c>
      <c r="U4314" s="208">
        <v>0.1</v>
      </c>
      <c r="V4314" s="208">
        <v>0.23300000000000001</v>
      </c>
      <c r="W4314" s="208">
        <v>0.187</v>
      </c>
      <c r="X4314" s="208">
        <v>0.26900000000000002</v>
      </c>
      <c r="Y4314" s="24"/>
      <c r="Z4314" s="24"/>
      <c r="AA4314" s="24"/>
      <c r="AB4314" s="208">
        <v>0.90700000000000003</v>
      </c>
      <c r="AC4314" s="208">
        <v>0.15</v>
      </c>
      <c r="AD4314" s="208">
        <v>0.41699999999999998</v>
      </c>
      <c r="AE4314" s="24"/>
      <c r="AF4314" s="208">
        <v>0.1</v>
      </c>
      <c r="AG4314" s="208">
        <v>0.13600000000000001</v>
      </c>
      <c r="AH4314" s="208">
        <v>0.36599999999999999</v>
      </c>
      <c r="AI4314" s="24"/>
      <c r="AJ4314" s="208">
        <v>0.35599999999999998</v>
      </c>
      <c r="AK4314" s="24"/>
      <c r="AL4314" s="24"/>
      <c r="AM4314" s="24"/>
      <c r="AN4314" s="208">
        <v>0.99299999999999999</v>
      </c>
      <c r="AO4314" s="208">
        <v>0.25900000000000001</v>
      </c>
      <c r="AP4314" s="208">
        <v>0.19600000000000001</v>
      </c>
      <c r="AQ4314" s="208">
        <v>0.40799999999999997</v>
      </c>
      <c r="AR4314" s="208">
        <v>0.26200000000000001</v>
      </c>
      <c r="AS4314" s="208">
        <v>0.28000000000000003</v>
      </c>
      <c r="AT4314" s="208">
        <v>0.44</v>
      </c>
      <c r="AU4314" s="24"/>
      <c r="AV4314" s="208">
        <v>0.14399999999999999</v>
      </c>
      <c r="AW4314" s="24"/>
      <c r="AX4314" s="24"/>
      <c r="AY4314" s="24"/>
      <c r="AZ4314" s="24"/>
      <c r="BA4314" s="24"/>
      <c r="BB4314" s="21">
        <f t="shared" si="476"/>
        <v>0.99299999999999999</v>
      </c>
      <c r="BC4314" s="21"/>
      <c r="BD4314" s="22">
        <f t="shared" si="473"/>
        <v>1.3346774193548387</v>
      </c>
      <c r="BE4314" s="21"/>
      <c r="BG4314" s="10"/>
      <c r="BH4314" s="21">
        <f t="shared" si="474"/>
        <v>0</v>
      </c>
      <c r="BI4314" s="22">
        <f t="shared" si="474"/>
        <v>9.9299999999999996E-4</v>
      </c>
      <c r="BJ4314" s="21"/>
      <c r="BK4314" s="21">
        <v>0</v>
      </c>
      <c r="BL4314" s="22">
        <v>2.9789999999999999E-3</v>
      </c>
      <c r="BM4314" s="21"/>
      <c r="BN4314" s="21">
        <f t="shared" si="475"/>
        <v>0</v>
      </c>
      <c r="BO4314" s="22">
        <f t="shared" si="475"/>
        <v>1.1916E-2</v>
      </c>
      <c r="BP4314" s="21">
        <f t="shared" si="475"/>
        <v>0</v>
      </c>
    </row>
    <row r="4315" spans="1:68" ht="11.1" hidden="1" customHeight="1" outlineLevel="1" collapsed="1" x14ac:dyDescent="0.2">
      <c r="A4315" s="10"/>
      <c r="B4315" s="18"/>
      <c r="C4315" s="18"/>
      <c r="D4315" s="18"/>
      <c r="E4315" s="19" t="s">
        <v>3751</v>
      </c>
      <c r="F4315" s="209">
        <v>2.3740000000000001</v>
      </c>
      <c r="G4315" s="209">
        <v>2.4750000000000001</v>
      </c>
      <c r="H4315" s="209">
        <v>1.1419999999999999</v>
      </c>
      <c r="I4315" s="240">
        <v>1.831</v>
      </c>
      <c r="J4315" s="240"/>
      <c r="K4315" s="209">
        <v>1.0760000000000001</v>
      </c>
      <c r="L4315" s="20"/>
      <c r="M4315" s="20"/>
      <c r="N4315" s="20"/>
      <c r="O4315" s="20"/>
      <c r="P4315" s="209">
        <v>1</v>
      </c>
      <c r="Q4315" s="209">
        <v>1.804</v>
      </c>
      <c r="R4315" s="209">
        <v>2.1960000000000002</v>
      </c>
      <c r="S4315" s="209">
        <v>3</v>
      </c>
      <c r="T4315" s="209">
        <v>3</v>
      </c>
      <c r="U4315" s="209">
        <v>2</v>
      </c>
      <c r="V4315" s="209">
        <v>1</v>
      </c>
      <c r="W4315" s="20"/>
      <c r="X4315" s="20"/>
      <c r="Y4315" s="20"/>
      <c r="Z4315" s="20"/>
      <c r="AA4315" s="209">
        <v>1</v>
      </c>
      <c r="AB4315" s="209">
        <v>0.5</v>
      </c>
      <c r="AC4315" s="209">
        <v>2</v>
      </c>
      <c r="AD4315" s="209">
        <v>2</v>
      </c>
      <c r="AE4315" s="209">
        <v>2.5</v>
      </c>
      <c r="AF4315" s="209">
        <v>2</v>
      </c>
      <c r="AG4315" s="209">
        <v>2</v>
      </c>
      <c r="AH4315" s="209">
        <v>1</v>
      </c>
      <c r="AI4315" s="209">
        <v>1</v>
      </c>
      <c r="AJ4315" s="20"/>
      <c r="AK4315" s="20"/>
      <c r="AL4315" s="20"/>
      <c r="AM4315" s="20"/>
      <c r="AN4315" s="209">
        <v>1</v>
      </c>
      <c r="AO4315" s="209">
        <v>1</v>
      </c>
      <c r="AP4315" s="209">
        <v>3</v>
      </c>
      <c r="AQ4315" s="209">
        <v>2</v>
      </c>
      <c r="AR4315" s="209">
        <v>2.5</v>
      </c>
      <c r="AS4315" s="209">
        <v>2</v>
      </c>
      <c r="AT4315" s="209">
        <v>1</v>
      </c>
      <c r="AU4315" s="209">
        <v>1</v>
      </c>
      <c r="AV4315" s="20"/>
      <c r="AW4315" s="20"/>
      <c r="AX4315" s="20"/>
      <c r="AY4315" s="20"/>
      <c r="AZ4315" s="209">
        <v>0.77500000000000002</v>
      </c>
      <c r="BA4315" s="209">
        <v>2.0049999999999999</v>
      </c>
      <c r="BB4315" s="21">
        <f t="shared" si="476"/>
        <v>3</v>
      </c>
      <c r="BC4315" s="21">
        <f>BF4315</f>
        <v>8.48</v>
      </c>
      <c r="BD4315" s="22">
        <f t="shared" si="473"/>
        <v>4.032258064516129</v>
      </c>
      <c r="BE4315" s="21">
        <f>BC4315-BD4315</f>
        <v>4.4477419354838714</v>
      </c>
      <c r="BF4315" s="2">
        <v>8.48</v>
      </c>
      <c r="BG4315" s="10">
        <v>6</v>
      </c>
      <c r="BH4315" s="21">
        <f t="shared" si="474"/>
        <v>6.3091199999999997E-3</v>
      </c>
      <c r="BI4315" s="22">
        <f t="shared" si="474"/>
        <v>3.0000000000000001E-3</v>
      </c>
      <c r="BJ4315" s="21">
        <f>BH4315-BI4315</f>
        <v>3.3091199999999996E-3</v>
      </c>
      <c r="BK4315" s="21">
        <v>1.8927359999999997E-2</v>
      </c>
      <c r="BL4315" s="22">
        <v>9.0000000000000011E-3</v>
      </c>
      <c r="BM4315" s="21">
        <v>9.9273599999999962E-3</v>
      </c>
      <c r="BN4315" s="21">
        <f t="shared" si="475"/>
        <v>7.5709439999999989E-2</v>
      </c>
      <c r="BO4315" s="22">
        <f t="shared" si="475"/>
        <v>3.6000000000000004E-2</v>
      </c>
      <c r="BP4315" s="21">
        <f t="shared" si="475"/>
        <v>3.9709439999999985E-2</v>
      </c>
    </row>
    <row r="4316" spans="1:68" ht="11.1" hidden="1" customHeight="1" outlineLevel="2" x14ac:dyDescent="0.2">
      <c r="A4316" s="10"/>
      <c r="B4316" s="18"/>
      <c r="C4316" s="18"/>
      <c r="D4316" s="18"/>
      <c r="E4316" s="23" t="s">
        <v>3752</v>
      </c>
      <c r="F4316" s="208">
        <v>2.3740000000000001</v>
      </c>
      <c r="G4316" s="208">
        <v>2.4750000000000001</v>
      </c>
      <c r="H4316" s="208">
        <v>1.1419999999999999</v>
      </c>
      <c r="I4316" s="239">
        <v>1.831</v>
      </c>
      <c r="J4316" s="239"/>
      <c r="K4316" s="208">
        <v>1.0760000000000001</v>
      </c>
      <c r="L4316" s="24"/>
      <c r="M4316" s="24"/>
      <c r="N4316" s="24"/>
      <c r="O4316" s="24"/>
      <c r="P4316" s="208">
        <v>1</v>
      </c>
      <c r="Q4316" s="208">
        <v>1.804</v>
      </c>
      <c r="R4316" s="208">
        <v>2.1960000000000002</v>
      </c>
      <c r="S4316" s="208">
        <v>3</v>
      </c>
      <c r="T4316" s="208">
        <v>3</v>
      </c>
      <c r="U4316" s="208">
        <v>2</v>
      </c>
      <c r="V4316" s="208">
        <v>1</v>
      </c>
      <c r="W4316" s="24"/>
      <c r="X4316" s="24"/>
      <c r="Y4316" s="24"/>
      <c r="Z4316" s="24"/>
      <c r="AA4316" s="208">
        <v>1</v>
      </c>
      <c r="AB4316" s="208">
        <v>0.5</v>
      </c>
      <c r="AC4316" s="208">
        <v>2</v>
      </c>
      <c r="AD4316" s="208">
        <v>2</v>
      </c>
      <c r="AE4316" s="208">
        <v>2.5</v>
      </c>
      <c r="AF4316" s="208">
        <v>2</v>
      </c>
      <c r="AG4316" s="208">
        <v>2</v>
      </c>
      <c r="AH4316" s="208">
        <v>1</v>
      </c>
      <c r="AI4316" s="208">
        <v>1</v>
      </c>
      <c r="AJ4316" s="24"/>
      <c r="AK4316" s="24"/>
      <c r="AL4316" s="24"/>
      <c r="AM4316" s="24"/>
      <c r="AN4316" s="208">
        <v>1</v>
      </c>
      <c r="AO4316" s="208">
        <v>1</v>
      </c>
      <c r="AP4316" s="208">
        <v>3</v>
      </c>
      <c r="AQ4316" s="208">
        <v>2</v>
      </c>
      <c r="AR4316" s="208">
        <v>2.5</v>
      </c>
      <c r="AS4316" s="208">
        <v>2</v>
      </c>
      <c r="AT4316" s="208">
        <v>1</v>
      </c>
      <c r="AU4316" s="208">
        <v>1</v>
      </c>
      <c r="AV4316" s="24"/>
      <c r="AW4316" s="24"/>
      <c r="AX4316" s="24"/>
      <c r="AY4316" s="24"/>
      <c r="AZ4316" s="208">
        <v>0.77500000000000002</v>
      </c>
      <c r="BA4316" s="208">
        <v>2.0049999999999999</v>
      </c>
      <c r="BB4316" s="21">
        <f t="shared" si="476"/>
        <v>3</v>
      </c>
      <c r="BC4316" s="21"/>
      <c r="BD4316" s="22">
        <f t="shared" si="473"/>
        <v>4.032258064516129</v>
      </c>
      <c r="BE4316" s="21"/>
      <c r="BG4316" s="10"/>
      <c r="BH4316" s="21">
        <f t="shared" si="474"/>
        <v>0</v>
      </c>
      <c r="BI4316" s="22">
        <f t="shared" si="474"/>
        <v>3.0000000000000001E-3</v>
      </c>
      <c r="BJ4316" s="21"/>
      <c r="BK4316" s="21">
        <v>0</v>
      </c>
      <c r="BL4316" s="22">
        <v>9.0000000000000011E-3</v>
      </c>
      <c r="BM4316" s="21"/>
      <c r="BN4316" s="21">
        <f t="shared" si="475"/>
        <v>0</v>
      </c>
      <c r="BO4316" s="22">
        <f t="shared" si="475"/>
        <v>3.6000000000000004E-2</v>
      </c>
      <c r="BP4316" s="21">
        <f t="shared" si="475"/>
        <v>0</v>
      </c>
    </row>
    <row r="4317" spans="1:68" ht="11.1" hidden="1" customHeight="1" outlineLevel="1" collapsed="1" x14ac:dyDescent="0.2">
      <c r="A4317" s="10"/>
      <c r="B4317" s="18"/>
      <c r="C4317" s="18"/>
      <c r="D4317" s="18"/>
      <c r="E4317" s="19" t="s">
        <v>3753</v>
      </c>
      <c r="F4317" s="209">
        <v>5</v>
      </c>
      <c r="G4317" s="209">
        <v>3</v>
      </c>
      <c r="H4317" s="209">
        <v>3</v>
      </c>
      <c r="I4317" s="240">
        <v>2.1320000000000001</v>
      </c>
      <c r="J4317" s="240"/>
      <c r="K4317" s="209">
        <v>1</v>
      </c>
      <c r="L4317" s="20"/>
      <c r="M4317" s="20"/>
      <c r="N4317" s="20"/>
      <c r="O4317" s="209">
        <v>0.57099999999999995</v>
      </c>
      <c r="P4317" s="209">
        <v>3</v>
      </c>
      <c r="Q4317" s="209">
        <v>2.9609999999999999</v>
      </c>
      <c r="R4317" s="209">
        <v>4.0389999999999997</v>
      </c>
      <c r="S4317" s="209">
        <v>5</v>
      </c>
      <c r="T4317" s="209">
        <v>5</v>
      </c>
      <c r="U4317" s="209">
        <v>3</v>
      </c>
      <c r="V4317" s="209">
        <v>2</v>
      </c>
      <c r="W4317" s="209">
        <v>1</v>
      </c>
      <c r="X4317" s="20"/>
      <c r="Y4317" s="20"/>
      <c r="Z4317" s="20"/>
      <c r="AA4317" s="20"/>
      <c r="AB4317" s="209">
        <v>2</v>
      </c>
      <c r="AC4317" s="209">
        <v>3</v>
      </c>
      <c r="AD4317" s="209">
        <v>3.97</v>
      </c>
      <c r="AE4317" s="209">
        <v>5.03</v>
      </c>
      <c r="AF4317" s="209">
        <v>4</v>
      </c>
      <c r="AG4317" s="209">
        <v>3</v>
      </c>
      <c r="AH4317" s="209">
        <v>1.91</v>
      </c>
      <c r="AI4317" s="209">
        <v>1.0900000000000001</v>
      </c>
      <c r="AJ4317" s="20"/>
      <c r="AK4317" s="20"/>
      <c r="AL4317" s="20"/>
      <c r="AM4317" s="20"/>
      <c r="AN4317" s="209">
        <v>3</v>
      </c>
      <c r="AO4317" s="209">
        <v>2</v>
      </c>
      <c r="AP4317" s="209">
        <v>5</v>
      </c>
      <c r="AQ4317" s="209">
        <v>4</v>
      </c>
      <c r="AR4317" s="209">
        <v>5</v>
      </c>
      <c r="AS4317" s="209">
        <v>4</v>
      </c>
      <c r="AT4317" s="209">
        <v>1.5</v>
      </c>
      <c r="AU4317" s="209">
        <v>0.7</v>
      </c>
      <c r="AV4317" s="20"/>
      <c r="AW4317" s="20"/>
      <c r="AX4317" s="20"/>
      <c r="AY4317" s="209">
        <v>0.83899999999999997</v>
      </c>
      <c r="AZ4317" s="209">
        <v>1.5489999999999999</v>
      </c>
      <c r="BA4317" s="209">
        <v>2.5</v>
      </c>
      <c r="BB4317" s="21">
        <f t="shared" si="476"/>
        <v>5.03</v>
      </c>
      <c r="BC4317" s="21">
        <f>BF4317</f>
        <v>9.1</v>
      </c>
      <c r="BD4317" s="22">
        <f t="shared" ref="BD4317:BD4381" si="477">(BB4317/31/24)*1000</f>
        <v>6.760752688172043</v>
      </c>
      <c r="BE4317" s="21">
        <f>BC4317-BD4317</f>
        <v>2.3392473118279566</v>
      </c>
      <c r="BF4317" s="2">
        <v>9.1</v>
      </c>
      <c r="BG4317" s="10">
        <v>6</v>
      </c>
      <c r="BH4317" s="21">
        <f t="shared" si="474"/>
        <v>6.7703999999999993E-3</v>
      </c>
      <c r="BI4317" s="22">
        <f t="shared" si="474"/>
        <v>5.0299999999999997E-3</v>
      </c>
      <c r="BJ4317" s="21">
        <f>BH4317-BI4317</f>
        <v>1.7403999999999996E-3</v>
      </c>
      <c r="BK4317" s="21">
        <v>2.0311199999999998E-2</v>
      </c>
      <c r="BL4317" s="22">
        <v>1.5089999999999999E-2</v>
      </c>
      <c r="BM4317" s="21">
        <v>5.2211999999999988E-3</v>
      </c>
      <c r="BN4317" s="21">
        <f t="shared" si="475"/>
        <v>8.1244799999999992E-2</v>
      </c>
      <c r="BO4317" s="22">
        <f t="shared" si="475"/>
        <v>6.0359999999999997E-2</v>
      </c>
      <c r="BP4317" s="21">
        <f t="shared" si="475"/>
        <v>2.0884799999999995E-2</v>
      </c>
    </row>
    <row r="4318" spans="1:68" ht="11.1" hidden="1" customHeight="1" outlineLevel="2" x14ac:dyDescent="0.2">
      <c r="A4318" s="10"/>
      <c r="B4318" s="18"/>
      <c r="C4318" s="18"/>
      <c r="D4318" s="18"/>
      <c r="E4318" s="23" t="s">
        <v>3754</v>
      </c>
      <c r="F4318" s="208">
        <v>5</v>
      </c>
      <c r="G4318" s="208">
        <v>3</v>
      </c>
      <c r="H4318" s="208">
        <v>3</v>
      </c>
      <c r="I4318" s="239">
        <v>2.1320000000000001</v>
      </c>
      <c r="J4318" s="239"/>
      <c r="K4318" s="208">
        <v>1</v>
      </c>
      <c r="L4318" s="24"/>
      <c r="M4318" s="24"/>
      <c r="N4318" s="24"/>
      <c r="O4318" s="208">
        <v>0.57099999999999995</v>
      </c>
      <c r="P4318" s="208">
        <v>3</v>
      </c>
      <c r="Q4318" s="208">
        <v>2.9609999999999999</v>
      </c>
      <c r="R4318" s="208">
        <v>4.0389999999999997</v>
      </c>
      <c r="S4318" s="208">
        <v>5</v>
      </c>
      <c r="T4318" s="208">
        <v>5</v>
      </c>
      <c r="U4318" s="208">
        <v>3</v>
      </c>
      <c r="V4318" s="208">
        <v>2</v>
      </c>
      <c r="W4318" s="208">
        <v>1</v>
      </c>
      <c r="X4318" s="24"/>
      <c r="Y4318" s="24"/>
      <c r="Z4318" s="24"/>
      <c r="AA4318" s="24"/>
      <c r="AB4318" s="208">
        <v>2</v>
      </c>
      <c r="AC4318" s="208">
        <v>3</v>
      </c>
      <c r="AD4318" s="208">
        <v>3.97</v>
      </c>
      <c r="AE4318" s="208">
        <v>5.03</v>
      </c>
      <c r="AF4318" s="208">
        <v>4</v>
      </c>
      <c r="AG4318" s="208">
        <v>3</v>
      </c>
      <c r="AH4318" s="208">
        <v>1.91</v>
      </c>
      <c r="AI4318" s="208">
        <v>1.0900000000000001</v>
      </c>
      <c r="AJ4318" s="24"/>
      <c r="AK4318" s="24"/>
      <c r="AL4318" s="24"/>
      <c r="AM4318" s="24"/>
      <c r="AN4318" s="208">
        <v>3</v>
      </c>
      <c r="AO4318" s="208">
        <v>2</v>
      </c>
      <c r="AP4318" s="208">
        <v>5</v>
      </c>
      <c r="AQ4318" s="208">
        <v>4</v>
      </c>
      <c r="AR4318" s="208">
        <v>5</v>
      </c>
      <c r="AS4318" s="208">
        <v>4</v>
      </c>
      <c r="AT4318" s="208">
        <v>1.5</v>
      </c>
      <c r="AU4318" s="208">
        <v>0.7</v>
      </c>
      <c r="AV4318" s="24"/>
      <c r="AW4318" s="24"/>
      <c r="AX4318" s="24"/>
      <c r="AY4318" s="208">
        <v>0.83899999999999997</v>
      </c>
      <c r="AZ4318" s="208">
        <v>1.5489999999999999</v>
      </c>
      <c r="BA4318" s="208">
        <v>2.5</v>
      </c>
      <c r="BB4318" s="21">
        <f t="shared" si="476"/>
        <v>5.03</v>
      </c>
      <c r="BC4318" s="21"/>
      <c r="BD4318" s="22">
        <f t="shared" si="477"/>
        <v>6.760752688172043</v>
      </c>
      <c r="BE4318" s="21"/>
      <c r="BG4318" s="10"/>
      <c r="BH4318" s="21">
        <f t="shared" si="474"/>
        <v>0</v>
      </c>
      <c r="BI4318" s="22">
        <f t="shared" si="474"/>
        <v>5.0299999999999997E-3</v>
      </c>
      <c r="BJ4318" s="21"/>
      <c r="BK4318" s="21">
        <v>0</v>
      </c>
      <c r="BL4318" s="22">
        <v>1.5089999999999999E-2</v>
      </c>
      <c r="BM4318" s="21"/>
      <c r="BN4318" s="21">
        <f t="shared" si="475"/>
        <v>0</v>
      </c>
      <c r="BO4318" s="22">
        <f t="shared" si="475"/>
        <v>6.0359999999999997E-2</v>
      </c>
      <c r="BP4318" s="21">
        <f t="shared" si="475"/>
        <v>0</v>
      </c>
    </row>
    <row r="4319" spans="1:68" ht="11.1" hidden="1" customHeight="1" outlineLevel="1" collapsed="1" x14ac:dyDescent="0.2">
      <c r="A4319" s="10"/>
      <c r="B4319" s="18"/>
      <c r="C4319" s="18"/>
      <c r="D4319" s="18"/>
      <c r="E4319" s="19" t="s">
        <v>3755</v>
      </c>
      <c r="F4319" s="69"/>
      <c r="G4319" s="69"/>
      <c r="H4319" s="69"/>
      <c r="I4319" s="69"/>
      <c r="J4319" s="69"/>
      <c r="K4319" s="69"/>
      <c r="L4319" s="68"/>
      <c r="M4319" s="68"/>
      <c r="N4319" s="68"/>
      <c r="O4319" s="69"/>
      <c r="P4319" s="69"/>
      <c r="Q4319" s="69"/>
      <c r="R4319" s="69"/>
      <c r="S4319" s="69"/>
      <c r="T4319" s="69"/>
      <c r="U4319" s="69"/>
      <c r="V4319" s="69"/>
      <c r="W4319" s="69"/>
      <c r="X4319" s="68"/>
      <c r="Y4319" s="68"/>
      <c r="Z4319" s="68"/>
      <c r="AA4319" s="68"/>
      <c r="AB4319" s="69"/>
      <c r="AC4319" s="69"/>
      <c r="AD4319" s="69"/>
      <c r="AE4319" s="69"/>
      <c r="AF4319" s="69"/>
      <c r="AG4319" s="69"/>
      <c r="AH4319" s="69"/>
      <c r="AI4319" s="69"/>
      <c r="AJ4319" s="68"/>
      <c r="AK4319" s="68"/>
      <c r="AL4319" s="68"/>
      <c r="AM4319" s="68"/>
      <c r="AN4319" s="69"/>
      <c r="AO4319" s="69"/>
      <c r="AP4319" s="69"/>
      <c r="AQ4319" s="69"/>
      <c r="AR4319" s="69"/>
      <c r="AS4319" s="69"/>
      <c r="AT4319" s="69"/>
      <c r="AU4319" s="69"/>
      <c r="AV4319" s="68"/>
      <c r="AW4319" s="68"/>
      <c r="AX4319" s="68"/>
      <c r="AY4319" s="69"/>
      <c r="AZ4319" s="69"/>
      <c r="BA4319" s="69"/>
      <c r="BB4319" s="21">
        <v>21.728000000000002</v>
      </c>
      <c r="BC4319" s="21">
        <v>51.300000000000004</v>
      </c>
      <c r="BD4319" s="22">
        <v>29.204301075268816</v>
      </c>
      <c r="BE4319" s="21"/>
      <c r="BG4319" s="10">
        <v>6</v>
      </c>
      <c r="BH4319" s="21">
        <f t="shared" si="474"/>
        <v>3.8167200000000005E-2</v>
      </c>
      <c r="BI4319" s="22">
        <f t="shared" si="474"/>
        <v>2.1728000000000001E-2</v>
      </c>
      <c r="BJ4319" s="21">
        <f>BH4319-BI4319</f>
        <v>1.6439200000000005E-2</v>
      </c>
      <c r="BK4319" s="21"/>
      <c r="BL4319" s="22"/>
      <c r="BM4319" s="21"/>
      <c r="BN4319" s="21"/>
      <c r="BO4319" s="22"/>
      <c r="BP4319" s="21"/>
    </row>
    <row r="4320" spans="1:68" ht="11.1" hidden="1" customHeight="1" outlineLevel="2" x14ac:dyDescent="0.2">
      <c r="A4320" s="10"/>
      <c r="B4320" s="18"/>
      <c r="C4320" s="18"/>
      <c r="D4320" s="18"/>
      <c r="E4320" s="23"/>
      <c r="F4320" s="208"/>
      <c r="G4320" s="208"/>
      <c r="H4320" s="208"/>
      <c r="I4320" s="208"/>
      <c r="J4320" s="208"/>
      <c r="K4320" s="208"/>
      <c r="L4320" s="24"/>
      <c r="M4320" s="24"/>
      <c r="N4320" s="24"/>
      <c r="O4320" s="208"/>
      <c r="P4320" s="208"/>
      <c r="Q4320" s="208"/>
      <c r="R4320" s="208"/>
      <c r="S4320" s="208"/>
      <c r="T4320" s="208"/>
      <c r="U4320" s="208"/>
      <c r="V4320" s="208"/>
      <c r="W4320" s="208"/>
      <c r="X4320" s="24"/>
      <c r="Y4320" s="24"/>
      <c r="Z4320" s="24"/>
      <c r="AA4320" s="24"/>
      <c r="AB4320" s="208"/>
      <c r="AC4320" s="208"/>
      <c r="AD4320" s="208"/>
      <c r="AE4320" s="208"/>
      <c r="AF4320" s="208"/>
      <c r="AG4320" s="208"/>
      <c r="AH4320" s="208"/>
      <c r="AI4320" s="208"/>
      <c r="AJ4320" s="24"/>
      <c r="AK4320" s="24"/>
      <c r="AL4320" s="24"/>
      <c r="AM4320" s="24"/>
      <c r="AN4320" s="208"/>
      <c r="AO4320" s="208"/>
      <c r="AP4320" s="208"/>
      <c r="AQ4320" s="208"/>
      <c r="AR4320" s="208"/>
      <c r="AS4320" s="208"/>
      <c r="AT4320" s="208"/>
      <c r="AU4320" s="208"/>
      <c r="AV4320" s="24"/>
      <c r="AW4320" s="24"/>
      <c r="AX4320" s="24"/>
      <c r="AY4320" s="208"/>
      <c r="AZ4320" s="208"/>
      <c r="BA4320" s="208"/>
      <c r="BB4320" s="21">
        <v>21.728000000000002</v>
      </c>
      <c r="BC4320" s="21"/>
      <c r="BD4320" s="22">
        <f t="shared" si="477"/>
        <v>29.20430107526882</v>
      </c>
      <c r="BE4320" s="21"/>
      <c r="BG4320" s="10"/>
      <c r="BH4320" s="21">
        <f t="shared" si="474"/>
        <v>0</v>
      </c>
      <c r="BI4320" s="22">
        <f t="shared" si="474"/>
        <v>2.1728000000000004E-2</v>
      </c>
      <c r="BJ4320" s="21"/>
      <c r="BK4320" s="21"/>
      <c r="BL4320" s="22"/>
      <c r="BM4320" s="21"/>
      <c r="BN4320" s="21"/>
      <c r="BO4320" s="22"/>
      <c r="BP4320" s="21"/>
    </row>
    <row r="4321" spans="1:68" ht="11.1" customHeight="1" outlineLevel="1" collapsed="1" x14ac:dyDescent="0.2">
      <c r="A4321" s="10"/>
      <c r="B4321" s="18"/>
      <c r="C4321" s="18"/>
      <c r="D4321" s="18"/>
      <c r="E4321" s="19" t="s">
        <v>3756</v>
      </c>
      <c r="F4321" s="20"/>
      <c r="G4321" s="209">
        <v>0.125</v>
      </c>
      <c r="H4321" s="209">
        <v>9.5000000000000001E-2</v>
      </c>
      <c r="I4321" s="240">
        <v>0.109</v>
      </c>
      <c r="J4321" s="240"/>
      <c r="K4321" s="20"/>
      <c r="L4321" s="20"/>
      <c r="M4321" s="209">
        <v>0.35599999999999998</v>
      </c>
      <c r="N4321" s="209">
        <v>0.1</v>
      </c>
      <c r="O4321" s="209">
        <v>9.2999999999999999E-2</v>
      </c>
      <c r="P4321" s="209">
        <v>8.5999999999999993E-2</v>
      </c>
      <c r="Q4321" s="209">
        <v>0.124</v>
      </c>
      <c r="R4321" s="20"/>
      <c r="S4321" s="209">
        <v>0.13200000000000001</v>
      </c>
      <c r="T4321" s="209">
        <v>8.4000000000000005E-2</v>
      </c>
      <c r="U4321" s="209">
        <v>6.7000000000000004E-2</v>
      </c>
      <c r="V4321" s="209">
        <v>8.6999999999999994E-2</v>
      </c>
      <c r="W4321" s="209">
        <v>6.9000000000000006E-2</v>
      </c>
      <c r="X4321" s="209">
        <v>0.121</v>
      </c>
      <c r="Y4321" s="209">
        <v>9.0999999999999998E-2</v>
      </c>
      <c r="Z4321" s="209">
        <v>0.111</v>
      </c>
      <c r="AA4321" s="209">
        <v>9.7000000000000003E-2</v>
      </c>
      <c r="AB4321" s="209">
        <v>9.8000000000000004E-2</v>
      </c>
      <c r="AC4321" s="209">
        <v>0.11</v>
      </c>
      <c r="AD4321" s="209">
        <v>9.2999999999999999E-2</v>
      </c>
      <c r="AE4321" s="209">
        <v>0.104</v>
      </c>
      <c r="AF4321" s="209">
        <v>0.154</v>
      </c>
      <c r="AG4321" s="209">
        <v>0.125</v>
      </c>
      <c r="AH4321" s="209">
        <v>0.22500000000000001</v>
      </c>
      <c r="AI4321" s="209">
        <v>0.20100000000000001</v>
      </c>
      <c r="AJ4321" s="209">
        <v>0.18</v>
      </c>
      <c r="AK4321" s="20"/>
      <c r="AL4321" s="20"/>
      <c r="AM4321" s="209">
        <v>0.56000000000000005</v>
      </c>
      <c r="AN4321" s="209">
        <v>0.16600000000000001</v>
      </c>
      <c r="AO4321" s="209">
        <v>0.17299999999999999</v>
      </c>
      <c r="AP4321" s="209">
        <v>0.158</v>
      </c>
      <c r="AQ4321" s="209">
        <v>0.185</v>
      </c>
      <c r="AR4321" s="209">
        <v>7.4999999999999997E-2</v>
      </c>
      <c r="AS4321" s="209">
        <v>0.108</v>
      </c>
      <c r="AT4321" s="209">
        <v>0.156</v>
      </c>
      <c r="AU4321" s="209">
        <v>0.11</v>
      </c>
      <c r="AV4321" s="209">
        <v>0.14299999999999999</v>
      </c>
      <c r="AW4321" s="20"/>
      <c r="AX4321" s="209">
        <v>0.32100000000000001</v>
      </c>
      <c r="AY4321" s="209">
        <v>0.14599999999999999</v>
      </c>
      <c r="AZ4321" s="209">
        <v>0.111</v>
      </c>
      <c r="BA4321" s="209">
        <v>0.20100000000000001</v>
      </c>
      <c r="BB4321" s="21">
        <f t="shared" si="476"/>
        <v>0.56000000000000005</v>
      </c>
      <c r="BC4321" s="21">
        <f>BF4321</f>
        <v>2.4</v>
      </c>
      <c r="BD4321" s="22">
        <f t="shared" si="477"/>
        <v>0.75268817204301086</v>
      </c>
      <c r="BE4321" s="21">
        <f>BC4321-BD4321</f>
        <v>1.6473118279569889</v>
      </c>
      <c r="BF4321" s="2">
        <v>2.4</v>
      </c>
      <c r="BG4321" s="10">
        <v>7</v>
      </c>
      <c r="BH4321" s="21">
        <f t="shared" si="474"/>
        <v>1.7855999999999998E-3</v>
      </c>
      <c r="BI4321" s="22">
        <f t="shared" si="474"/>
        <v>5.5999999999999995E-4</v>
      </c>
      <c r="BJ4321" s="21">
        <f>BH4321-BI4321</f>
        <v>1.2255999999999999E-3</v>
      </c>
      <c r="BK4321" s="21">
        <v>5.3567999999999992E-3</v>
      </c>
      <c r="BL4321" s="22">
        <v>1.6799999999999999E-3</v>
      </c>
      <c r="BM4321" s="21">
        <v>3.6767999999999992E-3</v>
      </c>
      <c r="BN4321" s="21">
        <f t="shared" si="475"/>
        <v>2.1427199999999997E-2</v>
      </c>
      <c r="BO4321" s="22">
        <f t="shared" si="475"/>
        <v>6.7199999999999994E-3</v>
      </c>
      <c r="BP4321" s="21">
        <f t="shared" si="475"/>
        <v>1.4707199999999997E-2</v>
      </c>
    </row>
    <row r="4322" spans="1:68" ht="11.1" hidden="1" customHeight="1" outlineLevel="2" x14ac:dyDescent="0.2">
      <c r="A4322" s="10"/>
      <c r="B4322" s="18"/>
      <c r="C4322" s="18"/>
      <c r="D4322" s="18"/>
      <c r="E4322" s="23" t="s">
        <v>3757</v>
      </c>
      <c r="F4322" s="24"/>
      <c r="G4322" s="208">
        <v>0.125</v>
      </c>
      <c r="H4322" s="208">
        <v>9.5000000000000001E-2</v>
      </c>
      <c r="I4322" s="239">
        <v>0.109</v>
      </c>
      <c r="J4322" s="239"/>
      <c r="K4322" s="24"/>
      <c r="L4322" s="24"/>
      <c r="M4322" s="208">
        <v>0.35599999999999998</v>
      </c>
      <c r="N4322" s="208">
        <v>0.1</v>
      </c>
      <c r="O4322" s="208">
        <v>9.2999999999999999E-2</v>
      </c>
      <c r="P4322" s="208">
        <v>8.5999999999999993E-2</v>
      </c>
      <c r="Q4322" s="208">
        <v>0.124</v>
      </c>
      <c r="R4322" s="24"/>
      <c r="S4322" s="208">
        <v>0.13200000000000001</v>
      </c>
      <c r="T4322" s="208">
        <v>8.4000000000000005E-2</v>
      </c>
      <c r="U4322" s="208">
        <v>6.7000000000000004E-2</v>
      </c>
      <c r="V4322" s="208">
        <v>8.6999999999999994E-2</v>
      </c>
      <c r="W4322" s="208">
        <v>6.9000000000000006E-2</v>
      </c>
      <c r="X4322" s="208">
        <v>0.121</v>
      </c>
      <c r="Y4322" s="208">
        <v>9.0999999999999998E-2</v>
      </c>
      <c r="Z4322" s="208">
        <v>0.111</v>
      </c>
      <c r="AA4322" s="208">
        <v>9.7000000000000003E-2</v>
      </c>
      <c r="AB4322" s="208">
        <v>9.8000000000000004E-2</v>
      </c>
      <c r="AC4322" s="208">
        <v>0.11</v>
      </c>
      <c r="AD4322" s="208">
        <v>9.2999999999999999E-2</v>
      </c>
      <c r="AE4322" s="208">
        <v>0.104</v>
      </c>
      <c r="AF4322" s="208">
        <v>0.154</v>
      </c>
      <c r="AG4322" s="208">
        <v>0.125</v>
      </c>
      <c r="AH4322" s="208">
        <v>0.22500000000000001</v>
      </c>
      <c r="AI4322" s="208">
        <v>0.20100000000000001</v>
      </c>
      <c r="AJ4322" s="208">
        <v>0.18</v>
      </c>
      <c r="AK4322" s="24"/>
      <c r="AL4322" s="24"/>
      <c r="AM4322" s="208">
        <v>0.56000000000000005</v>
      </c>
      <c r="AN4322" s="208">
        <v>0.16600000000000001</v>
      </c>
      <c r="AO4322" s="208">
        <v>0.17299999999999999</v>
      </c>
      <c r="AP4322" s="208">
        <v>0.158</v>
      </c>
      <c r="AQ4322" s="208">
        <v>0.185</v>
      </c>
      <c r="AR4322" s="208">
        <v>7.4999999999999997E-2</v>
      </c>
      <c r="AS4322" s="208">
        <v>0.108</v>
      </c>
      <c r="AT4322" s="208">
        <v>0.156</v>
      </c>
      <c r="AU4322" s="208">
        <v>0.11</v>
      </c>
      <c r="AV4322" s="208">
        <v>0.14299999999999999</v>
      </c>
      <c r="AW4322" s="24"/>
      <c r="AX4322" s="208">
        <v>0.32100000000000001</v>
      </c>
      <c r="AY4322" s="208">
        <v>0.14599999999999999</v>
      </c>
      <c r="AZ4322" s="208">
        <v>0.111</v>
      </c>
      <c r="BA4322" s="208">
        <v>0.20100000000000001</v>
      </c>
      <c r="BB4322" s="21">
        <f t="shared" si="476"/>
        <v>0.56000000000000005</v>
      </c>
      <c r="BC4322" s="21"/>
      <c r="BD4322" s="22">
        <f t="shared" si="477"/>
        <v>0.75268817204301086</v>
      </c>
      <c r="BE4322" s="21"/>
      <c r="BG4322" s="10"/>
      <c r="BH4322" s="21">
        <f t="shared" si="474"/>
        <v>0</v>
      </c>
      <c r="BI4322" s="22">
        <f t="shared" si="474"/>
        <v>5.5999999999999995E-4</v>
      </c>
      <c r="BJ4322" s="21"/>
      <c r="BK4322" s="21">
        <v>0</v>
      </c>
      <c r="BL4322" s="22">
        <v>1.6799999999999999E-3</v>
      </c>
      <c r="BM4322" s="21"/>
      <c r="BN4322" s="21">
        <f t="shared" si="475"/>
        <v>0</v>
      </c>
      <c r="BO4322" s="22">
        <f t="shared" si="475"/>
        <v>6.7199999999999994E-3</v>
      </c>
      <c r="BP4322" s="21">
        <f t="shared" si="475"/>
        <v>0</v>
      </c>
    </row>
    <row r="4323" spans="1:68" ht="11.1" hidden="1" customHeight="1" outlineLevel="1" collapsed="1" x14ac:dyDescent="0.2">
      <c r="A4323" s="10"/>
      <c r="B4323" s="18"/>
      <c r="C4323" s="18"/>
      <c r="D4323" s="18"/>
      <c r="E4323" s="19" t="s">
        <v>3758</v>
      </c>
      <c r="F4323" s="20"/>
      <c r="G4323" s="20"/>
      <c r="H4323" s="20"/>
      <c r="I4323" s="20"/>
      <c r="J4323" s="20"/>
      <c r="K4323" s="20"/>
      <c r="L4323" s="20"/>
      <c r="M4323" s="20"/>
      <c r="N4323" s="20"/>
      <c r="O4323" s="20"/>
      <c r="P4323" s="20"/>
      <c r="Q4323" s="20"/>
      <c r="R4323" s="20"/>
      <c r="S4323" s="20"/>
      <c r="T4323" s="20"/>
      <c r="U4323" s="20"/>
      <c r="V4323" s="20"/>
      <c r="W4323" s="20"/>
      <c r="X4323" s="20"/>
      <c r="Y4323" s="20"/>
      <c r="Z4323" s="20"/>
      <c r="AA4323" s="20"/>
      <c r="AB4323" s="20"/>
      <c r="AC4323" s="20"/>
      <c r="AD4323" s="20"/>
      <c r="AE4323" s="20"/>
      <c r="AF4323" s="20"/>
      <c r="AG4323" s="20"/>
      <c r="AH4323" s="20"/>
      <c r="AI4323" s="20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9">
        <v>5.6130000000000004</v>
      </c>
      <c r="BA4323" s="209">
        <v>9.6270000000000007</v>
      </c>
      <c r="BB4323" s="21">
        <f t="shared" si="476"/>
        <v>9.6270000000000007</v>
      </c>
      <c r="BC4323" s="21">
        <f>BF4323</f>
        <v>23</v>
      </c>
      <c r="BD4323" s="22">
        <f t="shared" si="477"/>
        <v>12.93951612903226</v>
      </c>
      <c r="BE4323" s="21">
        <f>BC4323-BD4323</f>
        <v>10.06048387096774</v>
      </c>
      <c r="BF4323" s="2">
        <v>23</v>
      </c>
      <c r="BG4323" s="10">
        <v>6</v>
      </c>
      <c r="BH4323" s="21">
        <f t="shared" si="474"/>
        <v>1.7111999999999999E-2</v>
      </c>
      <c r="BI4323" s="22">
        <f t="shared" si="474"/>
        <v>9.6270000000000019E-3</v>
      </c>
      <c r="BJ4323" s="21">
        <f>BH4323-BI4323</f>
        <v>7.4849999999999969E-3</v>
      </c>
      <c r="BK4323" s="21">
        <v>5.1335999999999993E-2</v>
      </c>
      <c r="BL4323" s="22">
        <v>2.8881000000000004E-2</v>
      </c>
      <c r="BM4323" s="21">
        <v>2.2454999999999989E-2</v>
      </c>
      <c r="BN4323" s="21">
        <f t="shared" si="475"/>
        <v>0.20534399999999997</v>
      </c>
      <c r="BO4323" s="22">
        <f t="shared" si="475"/>
        <v>0.11552400000000002</v>
      </c>
      <c r="BP4323" s="21">
        <f t="shared" si="475"/>
        <v>8.9819999999999955E-2</v>
      </c>
    </row>
    <row r="4324" spans="1:68" ht="11.1" hidden="1" customHeight="1" outlineLevel="2" x14ac:dyDescent="0.2">
      <c r="A4324" s="10"/>
      <c r="B4324" s="18"/>
      <c r="C4324" s="18"/>
      <c r="D4324" s="18"/>
      <c r="E4324" s="23" t="s">
        <v>3759</v>
      </c>
      <c r="F4324" s="24"/>
      <c r="G4324" s="24"/>
      <c r="H4324" s="24"/>
      <c r="I4324" s="24"/>
      <c r="J4324" s="24"/>
      <c r="K4324" s="24"/>
      <c r="L4324" s="24"/>
      <c r="M4324" s="24"/>
      <c r="N4324" s="24"/>
      <c r="O4324" s="24"/>
      <c r="P4324" s="24"/>
      <c r="Q4324" s="24"/>
      <c r="R4324" s="24"/>
      <c r="S4324" s="24"/>
      <c r="T4324" s="24"/>
      <c r="U4324" s="24"/>
      <c r="V4324" s="24"/>
      <c r="W4324" s="24"/>
      <c r="X4324" s="24"/>
      <c r="Y4324" s="24"/>
      <c r="Z4324" s="24"/>
      <c r="AA4324" s="24"/>
      <c r="AB4324" s="24"/>
      <c r="AC4324" s="24"/>
      <c r="AD4324" s="24"/>
      <c r="AE4324" s="24"/>
      <c r="AF4324" s="24"/>
      <c r="AG4324" s="24"/>
      <c r="AH4324" s="24"/>
      <c r="AI4324" s="24"/>
      <c r="AJ4324" s="24"/>
      <c r="AK4324" s="24"/>
      <c r="AL4324" s="24"/>
      <c r="AM4324" s="24"/>
      <c r="AN4324" s="24"/>
      <c r="AO4324" s="24"/>
      <c r="AP4324" s="24"/>
      <c r="AQ4324" s="24"/>
      <c r="AR4324" s="24"/>
      <c r="AS4324" s="24"/>
      <c r="AT4324" s="24"/>
      <c r="AU4324" s="24"/>
      <c r="AV4324" s="24"/>
      <c r="AW4324" s="24"/>
      <c r="AX4324" s="24"/>
      <c r="AY4324" s="24"/>
      <c r="AZ4324" s="208">
        <v>5.6130000000000004</v>
      </c>
      <c r="BA4324" s="208">
        <v>9.6270000000000007</v>
      </c>
      <c r="BB4324" s="21">
        <f t="shared" si="476"/>
        <v>9.6270000000000007</v>
      </c>
      <c r="BC4324" s="21"/>
      <c r="BD4324" s="22">
        <f t="shared" si="477"/>
        <v>12.93951612903226</v>
      </c>
      <c r="BE4324" s="21"/>
      <c r="BG4324" s="10"/>
      <c r="BH4324" s="21">
        <f t="shared" si="474"/>
        <v>0</v>
      </c>
      <c r="BI4324" s="22">
        <f t="shared" si="474"/>
        <v>9.6270000000000019E-3</v>
      </c>
      <c r="BJ4324" s="21"/>
      <c r="BK4324" s="21">
        <v>0</v>
      </c>
      <c r="BL4324" s="22">
        <v>2.8881000000000004E-2</v>
      </c>
      <c r="BM4324" s="21"/>
      <c r="BN4324" s="21">
        <f t="shared" si="475"/>
        <v>0</v>
      </c>
      <c r="BO4324" s="22">
        <f t="shared" si="475"/>
        <v>0.11552400000000002</v>
      </c>
      <c r="BP4324" s="21">
        <f t="shared" si="475"/>
        <v>0</v>
      </c>
    </row>
    <row r="4325" spans="1:68" ht="11.1" hidden="1" customHeight="1" outlineLevel="1" collapsed="1" x14ac:dyDescent="0.2">
      <c r="A4325" s="10"/>
      <c r="B4325" s="18"/>
      <c r="C4325" s="18"/>
      <c r="D4325" s="18"/>
      <c r="E4325" s="19" t="s">
        <v>3760</v>
      </c>
      <c r="F4325" s="209">
        <v>16.457999999999998</v>
      </c>
      <c r="G4325" s="209">
        <v>8.5410000000000004</v>
      </c>
      <c r="H4325" s="209">
        <v>7.6109999999999998</v>
      </c>
      <c r="I4325" s="240">
        <v>7.5780000000000003</v>
      </c>
      <c r="J4325" s="240"/>
      <c r="K4325" s="209">
        <v>3.7869999999999999</v>
      </c>
      <c r="L4325" s="209">
        <v>1.879</v>
      </c>
      <c r="M4325" s="209">
        <v>0.89300000000000002</v>
      </c>
      <c r="N4325" s="209">
        <v>1.4550000000000001</v>
      </c>
      <c r="O4325" s="209">
        <v>6.8609999999999998</v>
      </c>
      <c r="P4325" s="209">
        <v>7.7249999999999996</v>
      </c>
      <c r="Q4325" s="209">
        <v>11.789</v>
      </c>
      <c r="R4325" s="209">
        <v>13.843999999999999</v>
      </c>
      <c r="S4325" s="209">
        <v>14.446</v>
      </c>
      <c r="T4325" s="209">
        <v>13.582000000000001</v>
      </c>
      <c r="U4325" s="209">
        <v>10.997</v>
      </c>
      <c r="V4325" s="209">
        <v>7.7990000000000004</v>
      </c>
      <c r="W4325" s="209">
        <v>4.915</v>
      </c>
      <c r="X4325" s="209">
        <v>2.2010000000000001</v>
      </c>
      <c r="Y4325" s="209">
        <v>2.41</v>
      </c>
      <c r="Z4325" s="209">
        <v>3.35</v>
      </c>
      <c r="AA4325" s="209">
        <v>4.8</v>
      </c>
      <c r="AB4325" s="209">
        <v>9.3580000000000005</v>
      </c>
      <c r="AC4325" s="209">
        <v>14.035</v>
      </c>
      <c r="AD4325" s="209">
        <v>16.138999999999999</v>
      </c>
      <c r="AE4325" s="209">
        <v>21.417999999999999</v>
      </c>
      <c r="AF4325" s="209">
        <v>19.585000000000001</v>
      </c>
      <c r="AG4325" s="209">
        <v>14.92</v>
      </c>
      <c r="AH4325" s="209">
        <v>12.096</v>
      </c>
      <c r="AI4325" s="209">
        <v>10.279</v>
      </c>
      <c r="AJ4325" s="209">
        <v>4.88</v>
      </c>
      <c r="AK4325" s="209">
        <v>2.6909999999999998</v>
      </c>
      <c r="AL4325" s="20"/>
      <c r="AM4325" s="209">
        <v>12.715</v>
      </c>
      <c r="AN4325" s="209">
        <v>15.584</v>
      </c>
      <c r="AO4325" s="209">
        <v>19.399000000000001</v>
      </c>
      <c r="AP4325" s="209">
        <v>20.463000000000001</v>
      </c>
      <c r="AQ4325" s="209">
        <v>20.94</v>
      </c>
      <c r="AR4325" s="209">
        <v>22.158999999999999</v>
      </c>
      <c r="AS4325" s="209">
        <v>16.288</v>
      </c>
      <c r="AT4325" s="209">
        <v>11.771000000000001</v>
      </c>
      <c r="AU4325" s="209">
        <v>7.4390000000000001</v>
      </c>
      <c r="AV4325" s="209">
        <v>4.1050000000000004</v>
      </c>
      <c r="AW4325" s="209">
        <v>3.1059999999999999</v>
      </c>
      <c r="AX4325" s="209">
        <v>4.6740000000000004</v>
      </c>
      <c r="AY4325" s="209">
        <v>5.702</v>
      </c>
      <c r="AZ4325" s="209">
        <v>9.9589999999999996</v>
      </c>
      <c r="BA4325" s="209">
        <v>19.216000000000001</v>
      </c>
      <c r="BB4325" s="56">
        <f>BB4326+BB4327+BB4328</f>
        <v>35.42</v>
      </c>
      <c r="BC4325" s="21">
        <f>BD4325</f>
        <v>47.607526881720432</v>
      </c>
      <c r="BD4325" s="22">
        <f t="shared" si="477"/>
        <v>47.607526881720432</v>
      </c>
      <c r="BE4325" s="21">
        <f>BC4325-BD4325</f>
        <v>0</v>
      </c>
      <c r="BF4325" s="2">
        <v>45.88</v>
      </c>
      <c r="BG4325" s="10">
        <v>5</v>
      </c>
      <c r="BH4325" s="21">
        <f t="shared" si="474"/>
        <v>3.542E-2</v>
      </c>
      <c r="BI4325" s="22">
        <f t="shared" si="474"/>
        <v>3.542E-2</v>
      </c>
      <c r="BJ4325" s="21">
        <f>BH4325-BI4325</f>
        <v>0</v>
      </c>
      <c r="BK4325" s="21">
        <v>0.10625999999999999</v>
      </c>
      <c r="BL4325" s="22">
        <v>0.10625999999999999</v>
      </c>
      <c r="BM4325" s="21">
        <v>0</v>
      </c>
      <c r="BN4325" s="21">
        <f t="shared" si="475"/>
        <v>0.42503999999999997</v>
      </c>
      <c r="BO4325" s="22">
        <f t="shared" si="475"/>
        <v>0.42503999999999997</v>
      </c>
      <c r="BP4325" s="21">
        <f t="shared" si="475"/>
        <v>0</v>
      </c>
    </row>
    <row r="4326" spans="1:68" ht="11.1" hidden="1" customHeight="1" outlineLevel="2" x14ac:dyDescent="0.2">
      <c r="A4326" s="10"/>
      <c r="B4326" s="18"/>
      <c r="C4326" s="18"/>
      <c r="D4326" s="18"/>
      <c r="E4326" s="23" t="s">
        <v>3761</v>
      </c>
      <c r="F4326" s="24"/>
      <c r="G4326" s="24"/>
      <c r="H4326" s="24"/>
      <c r="I4326" s="24"/>
      <c r="J4326" s="24"/>
      <c r="K4326" s="24"/>
      <c r="L4326" s="24"/>
      <c r="M4326" s="24"/>
      <c r="N4326" s="24"/>
      <c r="O4326" s="24"/>
      <c r="P4326" s="24"/>
      <c r="Q4326" s="24"/>
      <c r="R4326" s="24"/>
      <c r="S4326" s="24"/>
      <c r="T4326" s="24"/>
      <c r="U4326" s="24"/>
      <c r="V4326" s="24"/>
      <c r="W4326" s="24"/>
      <c r="X4326" s="24"/>
      <c r="Y4326" s="24"/>
      <c r="Z4326" s="24"/>
      <c r="AA4326" s="24"/>
      <c r="AB4326" s="24"/>
      <c r="AC4326" s="24"/>
      <c r="AD4326" s="24"/>
      <c r="AE4326" s="24"/>
      <c r="AF4326" s="208">
        <v>5.577</v>
      </c>
      <c r="AG4326" s="208">
        <v>5.7759999999999998</v>
      </c>
      <c r="AH4326" s="208">
        <v>5.4059999999999997</v>
      </c>
      <c r="AI4326" s="208">
        <v>4.3739999999999997</v>
      </c>
      <c r="AJ4326" s="208">
        <v>2.1360000000000001</v>
      </c>
      <c r="AK4326" s="208">
        <v>1.105</v>
      </c>
      <c r="AL4326" s="24"/>
      <c r="AM4326" s="208">
        <v>5.6239999999999997</v>
      </c>
      <c r="AN4326" s="208">
        <v>6.1379999999999999</v>
      </c>
      <c r="AO4326" s="208">
        <v>8.2910000000000004</v>
      </c>
      <c r="AP4326" s="208">
        <v>7.8029999999999999</v>
      </c>
      <c r="AQ4326" s="208">
        <v>8.0220000000000002</v>
      </c>
      <c r="AR4326" s="208">
        <v>8.6300000000000008</v>
      </c>
      <c r="AS4326" s="208">
        <v>6.4550000000000001</v>
      </c>
      <c r="AT4326" s="208">
        <v>6.0090000000000003</v>
      </c>
      <c r="AU4326" s="208">
        <v>4.718</v>
      </c>
      <c r="AV4326" s="208">
        <v>2.923</v>
      </c>
      <c r="AW4326" s="208">
        <v>3.1059999999999999</v>
      </c>
      <c r="AX4326" s="208">
        <v>4.6130000000000004</v>
      </c>
      <c r="AY4326" s="208">
        <v>5.1619999999999999</v>
      </c>
      <c r="AZ4326" s="208">
        <v>8.0050000000000008</v>
      </c>
      <c r="BA4326" s="208">
        <v>9.9250000000000007</v>
      </c>
      <c r="BB4326" s="21">
        <f t="shared" si="476"/>
        <v>9.9250000000000007</v>
      </c>
      <c r="BC4326" s="21"/>
      <c r="BD4326" s="22">
        <f t="shared" si="477"/>
        <v>13.340053763440862</v>
      </c>
      <c r="BE4326" s="21"/>
      <c r="BG4326" s="10"/>
      <c r="BH4326" s="21">
        <f t="shared" si="474"/>
        <v>0</v>
      </c>
      <c r="BI4326" s="22">
        <f t="shared" si="474"/>
        <v>9.9249999999999998E-3</v>
      </c>
      <c r="BJ4326" s="21"/>
      <c r="BK4326" s="21">
        <v>0</v>
      </c>
      <c r="BL4326" s="22">
        <v>2.9774999999999999E-2</v>
      </c>
      <c r="BM4326" s="21"/>
      <c r="BN4326" s="21">
        <f t="shared" si="475"/>
        <v>0</v>
      </c>
      <c r="BO4326" s="22">
        <f t="shared" si="475"/>
        <v>0.1191</v>
      </c>
      <c r="BP4326" s="21">
        <f t="shared" si="475"/>
        <v>0</v>
      </c>
    </row>
    <row r="4327" spans="1:68" ht="11.1" hidden="1" customHeight="1" outlineLevel="2" x14ac:dyDescent="0.2">
      <c r="A4327" s="10"/>
      <c r="B4327" s="18"/>
      <c r="C4327" s="18"/>
      <c r="D4327" s="18"/>
      <c r="E4327" s="23" t="s">
        <v>3762</v>
      </c>
      <c r="F4327" s="208">
        <v>2.2759999999999998</v>
      </c>
      <c r="G4327" s="208">
        <v>2.161</v>
      </c>
      <c r="H4327" s="208">
        <v>4.835</v>
      </c>
      <c r="I4327" s="239">
        <v>6.5049999999999999</v>
      </c>
      <c r="J4327" s="239"/>
      <c r="K4327" s="208">
        <v>3.7029999999999998</v>
      </c>
      <c r="L4327" s="208">
        <v>1.879</v>
      </c>
      <c r="M4327" s="208">
        <v>0.89300000000000002</v>
      </c>
      <c r="N4327" s="208">
        <v>1.4550000000000001</v>
      </c>
      <c r="O4327" s="208">
        <v>2.758</v>
      </c>
      <c r="P4327" s="208">
        <v>4.7140000000000004</v>
      </c>
      <c r="Q4327" s="208">
        <v>5.8289999999999997</v>
      </c>
      <c r="R4327" s="208">
        <v>6.7859999999999996</v>
      </c>
      <c r="S4327" s="208">
        <v>6.0960000000000001</v>
      </c>
      <c r="T4327" s="208">
        <v>5.8570000000000002</v>
      </c>
      <c r="U4327" s="208">
        <v>6.3369999999999997</v>
      </c>
      <c r="V4327" s="208">
        <v>5.9109999999999996</v>
      </c>
      <c r="W4327" s="208">
        <v>4.8099999999999996</v>
      </c>
      <c r="X4327" s="208">
        <v>2.2010000000000001</v>
      </c>
      <c r="Y4327" s="208">
        <v>2.41</v>
      </c>
      <c r="Z4327" s="208">
        <v>3.35</v>
      </c>
      <c r="AA4327" s="208">
        <v>4.7089999999999996</v>
      </c>
      <c r="AB4327" s="208">
        <v>6.2560000000000002</v>
      </c>
      <c r="AC4327" s="208">
        <v>7.1239999999999997</v>
      </c>
      <c r="AD4327" s="208">
        <v>6.532</v>
      </c>
      <c r="AE4327" s="208">
        <v>11.313000000000001</v>
      </c>
      <c r="AF4327" s="208">
        <v>5.827</v>
      </c>
      <c r="AG4327" s="208">
        <v>4.7430000000000003</v>
      </c>
      <c r="AH4327" s="208">
        <v>4.694</v>
      </c>
      <c r="AI4327" s="208">
        <v>4.9850000000000003</v>
      </c>
      <c r="AJ4327" s="208">
        <v>2.7440000000000002</v>
      </c>
      <c r="AK4327" s="208">
        <v>1.5860000000000001</v>
      </c>
      <c r="AL4327" s="24"/>
      <c r="AM4327" s="208">
        <v>7.0810000000000004</v>
      </c>
      <c r="AN4327" s="208">
        <v>5.2830000000000004</v>
      </c>
      <c r="AO4327" s="208">
        <v>5.1369999999999996</v>
      </c>
      <c r="AP4327" s="208">
        <v>4.8869999999999996</v>
      </c>
      <c r="AQ4327" s="208">
        <v>5.2889999999999997</v>
      </c>
      <c r="AR4327" s="208">
        <v>5.6740000000000004</v>
      </c>
      <c r="AS4327" s="208">
        <v>4.6829999999999998</v>
      </c>
      <c r="AT4327" s="208">
        <v>3.653</v>
      </c>
      <c r="AU4327" s="208">
        <v>2.327</v>
      </c>
      <c r="AV4327" s="208">
        <v>1.1819999999999999</v>
      </c>
      <c r="AW4327" s="24"/>
      <c r="AX4327" s="208">
        <v>6.0999999999999999E-2</v>
      </c>
      <c r="AY4327" s="24"/>
      <c r="AZ4327" s="24"/>
      <c r="BA4327" s="208">
        <v>4.0650000000000004</v>
      </c>
      <c r="BB4327" s="21">
        <f t="shared" si="476"/>
        <v>11.313000000000001</v>
      </c>
      <c r="BC4327" s="21"/>
      <c r="BD4327" s="22">
        <f t="shared" si="477"/>
        <v>15.205645161290324</v>
      </c>
      <c r="BE4327" s="21"/>
      <c r="BG4327" s="10"/>
      <c r="BH4327" s="21">
        <f t="shared" si="474"/>
        <v>0</v>
      </c>
      <c r="BI4327" s="22">
        <f t="shared" si="474"/>
        <v>1.1313000000000002E-2</v>
      </c>
      <c r="BJ4327" s="21"/>
      <c r="BK4327" s="21">
        <v>0</v>
      </c>
      <c r="BL4327" s="22">
        <v>3.3939000000000004E-2</v>
      </c>
      <c r="BM4327" s="21"/>
      <c r="BN4327" s="21">
        <f t="shared" si="475"/>
        <v>0</v>
      </c>
      <c r="BO4327" s="22">
        <f t="shared" si="475"/>
        <v>0.13575600000000002</v>
      </c>
      <c r="BP4327" s="21">
        <f t="shared" si="475"/>
        <v>0</v>
      </c>
    </row>
    <row r="4328" spans="1:68" ht="11.1" hidden="1" customHeight="1" outlineLevel="2" x14ac:dyDescent="0.2">
      <c r="A4328" s="10"/>
      <c r="B4328" s="18"/>
      <c r="C4328" s="18"/>
      <c r="D4328" s="18"/>
      <c r="E4328" s="23" t="s">
        <v>3763</v>
      </c>
      <c r="F4328" s="208">
        <v>14.182</v>
      </c>
      <c r="G4328" s="208">
        <v>6.38</v>
      </c>
      <c r="H4328" s="208">
        <v>2.7759999999999998</v>
      </c>
      <c r="I4328" s="239">
        <v>1.073</v>
      </c>
      <c r="J4328" s="239"/>
      <c r="K4328" s="208">
        <v>8.4000000000000005E-2</v>
      </c>
      <c r="L4328" s="24"/>
      <c r="M4328" s="24"/>
      <c r="N4328" s="24"/>
      <c r="O4328" s="208">
        <v>4.1029999999999998</v>
      </c>
      <c r="P4328" s="208">
        <v>3.0110000000000001</v>
      </c>
      <c r="Q4328" s="208">
        <v>5.96</v>
      </c>
      <c r="R4328" s="208">
        <v>7.0579999999999998</v>
      </c>
      <c r="S4328" s="208">
        <v>8.35</v>
      </c>
      <c r="T4328" s="208">
        <v>7.7249999999999996</v>
      </c>
      <c r="U4328" s="208">
        <v>4.66</v>
      </c>
      <c r="V4328" s="208">
        <v>1.8879999999999999</v>
      </c>
      <c r="W4328" s="208">
        <v>0.105</v>
      </c>
      <c r="X4328" s="24"/>
      <c r="Y4328" s="24"/>
      <c r="Z4328" s="24"/>
      <c r="AA4328" s="208">
        <v>9.0999999999999998E-2</v>
      </c>
      <c r="AB4328" s="208">
        <v>3.1019999999999999</v>
      </c>
      <c r="AC4328" s="208">
        <v>6.9109999999999996</v>
      </c>
      <c r="AD4328" s="208">
        <v>9.6069999999999993</v>
      </c>
      <c r="AE4328" s="208">
        <v>10.105</v>
      </c>
      <c r="AF4328" s="208">
        <v>8.1809999999999992</v>
      </c>
      <c r="AG4328" s="208">
        <v>4.4009999999999998</v>
      </c>
      <c r="AH4328" s="208">
        <v>1.996</v>
      </c>
      <c r="AI4328" s="208">
        <v>0.92</v>
      </c>
      <c r="AJ4328" s="24"/>
      <c r="AK4328" s="24"/>
      <c r="AL4328" s="24"/>
      <c r="AM4328" s="208">
        <v>0.01</v>
      </c>
      <c r="AN4328" s="208">
        <v>4.1630000000000003</v>
      </c>
      <c r="AO4328" s="208">
        <v>5.9710000000000001</v>
      </c>
      <c r="AP4328" s="208">
        <v>7.7729999999999997</v>
      </c>
      <c r="AQ4328" s="208">
        <v>7.6289999999999996</v>
      </c>
      <c r="AR4328" s="208">
        <v>7.8550000000000004</v>
      </c>
      <c r="AS4328" s="208">
        <v>5.15</v>
      </c>
      <c r="AT4328" s="208">
        <v>2.109</v>
      </c>
      <c r="AU4328" s="208">
        <v>0.39400000000000002</v>
      </c>
      <c r="AV4328" s="24"/>
      <c r="AW4328" s="24"/>
      <c r="AX4328" s="24"/>
      <c r="AY4328" s="208">
        <v>0.54</v>
      </c>
      <c r="AZ4328" s="208">
        <v>1.954</v>
      </c>
      <c r="BA4328" s="208">
        <v>5.226</v>
      </c>
      <c r="BB4328" s="21">
        <f t="shared" si="476"/>
        <v>14.182</v>
      </c>
      <c r="BC4328" s="21"/>
      <c r="BD4328" s="22">
        <f t="shared" si="477"/>
        <v>19.061827956989248</v>
      </c>
      <c r="BE4328" s="21"/>
      <c r="BG4328" s="10"/>
      <c r="BH4328" s="21">
        <f t="shared" si="474"/>
        <v>0</v>
      </c>
      <c r="BI4328" s="22">
        <f t="shared" si="474"/>
        <v>1.4182E-2</v>
      </c>
      <c r="BJ4328" s="21"/>
      <c r="BK4328" s="21">
        <v>0</v>
      </c>
      <c r="BL4328" s="22">
        <v>4.2546E-2</v>
      </c>
      <c r="BM4328" s="21"/>
      <c r="BN4328" s="21">
        <f t="shared" si="475"/>
        <v>0</v>
      </c>
      <c r="BO4328" s="22">
        <f t="shared" si="475"/>
        <v>0.170184</v>
      </c>
      <c r="BP4328" s="21">
        <f t="shared" si="475"/>
        <v>0</v>
      </c>
    </row>
    <row r="4329" spans="1:68" ht="11.1" hidden="1" customHeight="1" outlineLevel="1" collapsed="1" x14ac:dyDescent="0.2">
      <c r="A4329" s="10"/>
      <c r="B4329" s="18"/>
      <c r="C4329" s="18"/>
      <c r="D4329" s="18"/>
      <c r="E4329" s="19" t="s">
        <v>3764</v>
      </c>
      <c r="F4329" s="209">
        <v>9.6289999999999996</v>
      </c>
      <c r="G4329" s="209">
        <v>5.5880000000000001</v>
      </c>
      <c r="H4329" s="209">
        <v>3.3879999999999999</v>
      </c>
      <c r="I4329" s="240">
        <v>4.2910000000000004</v>
      </c>
      <c r="J4329" s="240"/>
      <c r="K4329" s="209">
        <v>1.4910000000000001</v>
      </c>
      <c r="L4329" s="20"/>
      <c r="M4329" s="20"/>
      <c r="N4329" s="20"/>
      <c r="O4329" s="20"/>
      <c r="P4329" s="209">
        <v>0.88600000000000001</v>
      </c>
      <c r="Q4329" s="20"/>
      <c r="R4329" s="20"/>
      <c r="S4329" s="209">
        <v>12.5</v>
      </c>
      <c r="T4329" s="209">
        <v>10.986000000000001</v>
      </c>
      <c r="U4329" s="209">
        <v>12.757999999999999</v>
      </c>
      <c r="V4329" s="209">
        <v>5</v>
      </c>
      <c r="W4329" s="209">
        <v>3.9380000000000002</v>
      </c>
      <c r="X4329" s="20"/>
      <c r="Y4329" s="20"/>
      <c r="Z4329" s="20"/>
      <c r="AA4329" s="20"/>
      <c r="AB4329" s="209">
        <v>37.055</v>
      </c>
      <c r="AC4329" s="209">
        <v>17.204000000000001</v>
      </c>
      <c r="AD4329" s="209">
        <v>17.111000000000001</v>
      </c>
      <c r="AE4329" s="209">
        <v>25.981999999999999</v>
      </c>
      <c r="AF4329" s="209">
        <v>12.832000000000001</v>
      </c>
      <c r="AG4329" s="209">
        <v>16.966000000000001</v>
      </c>
      <c r="AH4329" s="209">
        <v>11.611000000000001</v>
      </c>
      <c r="AI4329" s="209">
        <v>5.0650000000000004</v>
      </c>
      <c r="AJ4329" s="20"/>
      <c r="AK4329" s="20"/>
      <c r="AL4329" s="20"/>
      <c r="AM4329" s="20"/>
      <c r="AN4329" s="209">
        <v>21.693999999999999</v>
      </c>
      <c r="AO4329" s="209">
        <v>24.309000000000001</v>
      </c>
      <c r="AP4329" s="209">
        <v>22.483000000000001</v>
      </c>
      <c r="AQ4329" s="209">
        <v>28.983000000000001</v>
      </c>
      <c r="AR4329" s="209">
        <v>15.246</v>
      </c>
      <c r="AS4329" s="209">
        <v>16.527000000000001</v>
      </c>
      <c r="AT4329" s="209">
        <v>14.057</v>
      </c>
      <c r="AU4329" s="209">
        <v>5.1109999999999998</v>
      </c>
      <c r="AV4329" s="20"/>
      <c r="AW4329" s="209">
        <v>3.7650000000000001</v>
      </c>
      <c r="AX4329" s="209">
        <v>1.7869999999999999</v>
      </c>
      <c r="AY4329" s="209">
        <v>6.5739999999999998</v>
      </c>
      <c r="AZ4329" s="209">
        <v>15.891</v>
      </c>
      <c r="BA4329" s="209">
        <v>16.390999999999998</v>
      </c>
      <c r="BB4329" s="21">
        <f t="shared" si="476"/>
        <v>37.055</v>
      </c>
      <c r="BC4329" s="21">
        <f>BD4329</f>
        <v>49.80510752688172</v>
      </c>
      <c r="BD4329" s="22">
        <f t="shared" si="477"/>
        <v>49.80510752688172</v>
      </c>
      <c r="BE4329" s="21">
        <f>BC4329-BD4329</f>
        <v>0</v>
      </c>
      <c r="BF4329" s="2">
        <v>44.8</v>
      </c>
      <c r="BG4329" s="10">
        <v>5</v>
      </c>
      <c r="BH4329" s="21">
        <f t="shared" si="474"/>
        <v>3.7054999999999998E-2</v>
      </c>
      <c r="BI4329" s="22">
        <f t="shared" si="474"/>
        <v>3.7054999999999998E-2</v>
      </c>
      <c r="BJ4329" s="21">
        <f>BH4329-BI4329</f>
        <v>0</v>
      </c>
      <c r="BK4329" s="21">
        <v>0.11116499999999999</v>
      </c>
      <c r="BL4329" s="22">
        <v>0.11116499999999999</v>
      </c>
      <c r="BM4329" s="21">
        <v>0</v>
      </c>
      <c r="BN4329" s="21">
        <f t="shared" si="475"/>
        <v>0.44465999999999994</v>
      </c>
      <c r="BO4329" s="22">
        <f t="shared" si="475"/>
        <v>0.44465999999999994</v>
      </c>
      <c r="BP4329" s="21">
        <f t="shared" si="475"/>
        <v>0</v>
      </c>
    </row>
    <row r="4330" spans="1:68" ht="11.1" hidden="1" customHeight="1" outlineLevel="2" x14ac:dyDescent="0.2">
      <c r="A4330" s="10"/>
      <c r="B4330" s="18"/>
      <c r="C4330" s="18"/>
      <c r="D4330" s="18"/>
      <c r="E4330" s="23" t="s">
        <v>3765</v>
      </c>
      <c r="F4330" s="208">
        <v>9.6289999999999996</v>
      </c>
      <c r="G4330" s="208">
        <v>5.5880000000000001</v>
      </c>
      <c r="H4330" s="208">
        <v>3.3879999999999999</v>
      </c>
      <c r="I4330" s="239">
        <v>4.2910000000000004</v>
      </c>
      <c r="J4330" s="239"/>
      <c r="K4330" s="208">
        <v>1.4910000000000001</v>
      </c>
      <c r="L4330" s="24"/>
      <c r="M4330" s="24"/>
      <c r="N4330" s="24"/>
      <c r="O4330" s="24"/>
      <c r="P4330" s="208">
        <v>0.88600000000000001</v>
      </c>
      <c r="Q4330" s="24"/>
      <c r="R4330" s="24"/>
      <c r="S4330" s="208">
        <v>12.5</v>
      </c>
      <c r="T4330" s="208">
        <v>10.986000000000001</v>
      </c>
      <c r="U4330" s="208">
        <v>12.757999999999999</v>
      </c>
      <c r="V4330" s="208">
        <v>5</v>
      </c>
      <c r="W4330" s="208">
        <v>3.9380000000000002</v>
      </c>
      <c r="X4330" s="24"/>
      <c r="Y4330" s="24"/>
      <c r="Z4330" s="24"/>
      <c r="AA4330" s="24"/>
      <c r="AB4330" s="208">
        <v>37.055</v>
      </c>
      <c r="AC4330" s="208">
        <v>17.204000000000001</v>
      </c>
      <c r="AD4330" s="208">
        <v>17.111000000000001</v>
      </c>
      <c r="AE4330" s="208">
        <v>25.981999999999999</v>
      </c>
      <c r="AF4330" s="208">
        <v>12.832000000000001</v>
      </c>
      <c r="AG4330" s="208">
        <v>16.966000000000001</v>
      </c>
      <c r="AH4330" s="208">
        <v>11.611000000000001</v>
      </c>
      <c r="AI4330" s="208">
        <v>5.0650000000000004</v>
      </c>
      <c r="AJ4330" s="24"/>
      <c r="AK4330" s="24"/>
      <c r="AL4330" s="24"/>
      <c r="AM4330" s="24"/>
      <c r="AN4330" s="208">
        <v>21.693999999999999</v>
      </c>
      <c r="AO4330" s="208">
        <v>24.309000000000001</v>
      </c>
      <c r="AP4330" s="208">
        <v>22.483000000000001</v>
      </c>
      <c r="AQ4330" s="208">
        <v>28.983000000000001</v>
      </c>
      <c r="AR4330" s="208">
        <v>15.246</v>
      </c>
      <c r="AS4330" s="208">
        <v>16.527000000000001</v>
      </c>
      <c r="AT4330" s="208">
        <v>14.057</v>
      </c>
      <c r="AU4330" s="208">
        <v>5.1109999999999998</v>
      </c>
      <c r="AV4330" s="24"/>
      <c r="AW4330" s="208">
        <v>3.7650000000000001</v>
      </c>
      <c r="AX4330" s="208">
        <v>1.7869999999999999</v>
      </c>
      <c r="AY4330" s="208">
        <v>6.5739999999999998</v>
      </c>
      <c r="AZ4330" s="208">
        <v>15.891</v>
      </c>
      <c r="BA4330" s="208">
        <v>16.390999999999998</v>
      </c>
      <c r="BB4330" s="21">
        <f t="shared" si="476"/>
        <v>37.055</v>
      </c>
      <c r="BC4330" s="21"/>
      <c r="BD4330" s="22">
        <f t="shared" si="477"/>
        <v>49.80510752688172</v>
      </c>
      <c r="BE4330" s="21"/>
      <c r="BG4330" s="10"/>
      <c r="BH4330" s="21">
        <f t="shared" si="474"/>
        <v>0</v>
      </c>
      <c r="BI4330" s="22">
        <f t="shared" si="474"/>
        <v>3.7054999999999998E-2</v>
      </c>
      <c r="BJ4330" s="21"/>
      <c r="BK4330" s="21">
        <v>0</v>
      </c>
      <c r="BL4330" s="22">
        <v>0.11116499999999999</v>
      </c>
      <c r="BM4330" s="21"/>
      <c r="BN4330" s="21">
        <f t="shared" si="475"/>
        <v>0</v>
      </c>
      <c r="BO4330" s="22">
        <f t="shared" si="475"/>
        <v>0.44465999999999994</v>
      </c>
      <c r="BP4330" s="21">
        <f t="shared" si="475"/>
        <v>0</v>
      </c>
    </row>
    <row r="4331" spans="1:68" ht="11.1" customHeight="1" outlineLevel="1" collapsed="1" x14ac:dyDescent="0.2">
      <c r="A4331" s="10"/>
      <c r="B4331" s="18"/>
      <c r="C4331" s="18"/>
      <c r="D4331" s="18"/>
      <c r="E4331" s="19" t="s">
        <v>3766</v>
      </c>
      <c r="F4331" s="20"/>
      <c r="G4331" s="20"/>
      <c r="H4331" s="20"/>
      <c r="I4331" s="20"/>
      <c r="J4331" s="20"/>
      <c r="K4331" s="20"/>
      <c r="L4331" s="20"/>
      <c r="M4331" s="20"/>
      <c r="N4331" s="20"/>
      <c r="O4331" s="20"/>
      <c r="P4331" s="20"/>
      <c r="Q4331" s="20"/>
      <c r="R4331" s="20"/>
      <c r="S4331" s="20"/>
      <c r="T4331" s="20"/>
      <c r="U4331" s="20"/>
      <c r="V4331" s="20"/>
      <c r="W4331" s="20"/>
      <c r="X4331" s="20"/>
      <c r="Y4331" s="20"/>
      <c r="Z4331" s="20"/>
      <c r="AA4331" s="20"/>
      <c r="AB4331" s="20"/>
      <c r="AC4331" s="20"/>
      <c r="AD4331" s="20"/>
      <c r="AE4331" s="209">
        <v>0.53400000000000003</v>
      </c>
      <c r="AF4331" s="209">
        <v>0.443</v>
      </c>
      <c r="AG4331" s="209">
        <v>0.29099999999999998</v>
      </c>
      <c r="AH4331" s="209">
        <v>0.17299999999999999</v>
      </c>
      <c r="AI4331" s="209">
        <v>0.16800000000000001</v>
      </c>
      <c r="AJ4331" s="20"/>
      <c r="AK4331" s="20"/>
      <c r="AL4331" s="20"/>
      <c r="AM4331" s="209">
        <v>0.113</v>
      </c>
      <c r="AN4331" s="209">
        <v>0.214</v>
      </c>
      <c r="AO4331" s="209">
        <v>0.49</v>
      </c>
      <c r="AP4331" s="209">
        <v>0.35099999999999998</v>
      </c>
      <c r="AQ4331" s="209">
        <v>0.745</v>
      </c>
      <c r="AR4331" s="209">
        <v>0.42699999999999999</v>
      </c>
      <c r="AS4331" s="209">
        <v>0.438</v>
      </c>
      <c r="AT4331" s="209">
        <v>0.113</v>
      </c>
      <c r="AU4331" s="20"/>
      <c r="AV4331" s="20"/>
      <c r="AW4331" s="20"/>
      <c r="AX4331" s="20"/>
      <c r="AY4331" s="20"/>
      <c r="AZ4331" s="209">
        <v>0.33700000000000002</v>
      </c>
      <c r="BA4331" s="209">
        <v>0.48699999999999999</v>
      </c>
      <c r="BB4331" s="21">
        <f t="shared" si="476"/>
        <v>0.745</v>
      </c>
      <c r="BC4331" s="21">
        <f>BF4331</f>
        <v>2.6</v>
      </c>
      <c r="BD4331" s="22">
        <f t="shared" si="477"/>
        <v>1.0013440860215055</v>
      </c>
      <c r="BE4331" s="21">
        <f>BC4331-BD4331</f>
        <v>1.5986559139784946</v>
      </c>
      <c r="BF4331" s="2">
        <v>2.6</v>
      </c>
      <c r="BG4331" s="10">
        <v>7</v>
      </c>
      <c r="BH4331" s="21">
        <f t="shared" si="474"/>
        <v>1.9344000000000002E-3</v>
      </c>
      <c r="BI4331" s="22">
        <f t="shared" si="474"/>
        <v>7.4500000000000011E-4</v>
      </c>
      <c r="BJ4331" s="21">
        <f>BH4331-BI4331</f>
        <v>1.1894000000000002E-3</v>
      </c>
      <c r="BK4331" s="21">
        <v>5.8032000000000005E-3</v>
      </c>
      <c r="BL4331" s="22">
        <v>2.2350000000000004E-3</v>
      </c>
      <c r="BM4331" s="21">
        <v>3.5682000000000001E-3</v>
      </c>
      <c r="BN4331" s="21">
        <f t="shared" si="475"/>
        <v>2.3212800000000002E-2</v>
      </c>
      <c r="BO4331" s="22">
        <f t="shared" si="475"/>
        <v>8.9400000000000018E-3</v>
      </c>
      <c r="BP4331" s="21">
        <f t="shared" si="475"/>
        <v>1.42728E-2</v>
      </c>
    </row>
    <row r="4332" spans="1:68" ht="11.1" hidden="1" customHeight="1" outlineLevel="2" x14ac:dyDescent="0.2">
      <c r="A4332" s="10"/>
      <c r="B4332" s="18"/>
      <c r="C4332" s="18"/>
      <c r="D4332" s="18"/>
      <c r="E4332" s="23" t="s">
        <v>3767</v>
      </c>
      <c r="F4332" s="24"/>
      <c r="G4332" s="24"/>
      <c r="H4332" s="24"/>
      <c r="I4332" s="24"/>
      <c r="J4332" s="24"/>
      <c r="K4332" s="24"/>
      <c r="L4332" s="24"/>
      <c r="M4332" s="24"/>
      <c r="N4332" s="24"/>
      <c r="O4332" s="24"/>
      <c r="P4332" s="24"/>
      <c r="Q4332" s="24"/>
      <c r="R4332" s="24"/>
      <c r="S4332" s="24"/>
      <c r="T4332" s="24"/>
      <c r="U4332" s="24"/>
      <c r="V4332" s="24"/>
      <c r="W4332" s="24"/>
      <c r="X4332" s="24"/>
      <c r="Y4332" s="24"/>
      <c r="Z4332" s="24"/>
      <c r="AA4332" s="24"/>
      <c r="AB4332" s="24"/>
      <c r="AC4332" s="24"/>
      <c r="AD4332" s="24"/>
      <c r="AE4332" s="208">
        <v>0.53400000000000003</v>
      </c>
      <c r="AF4332" s="208">
        <v>0.443</v>
      </c>
      <c r="AG4332" s="208">
        <v>0.29099999999999998</v>
      </c>
      <c r="AH4332" s="208">
        <v>0.17299999999999999</v>
      </c>
      <c r="AI4332" s="208">
        <v>0.16800000000000001</v>
      </c>
      <c r="AJ4332" s="24"/>
      <c r="AK4332" s="24"/>
      <c r="AL4332" s="24"/>
      <c r="AM4332" s="208">
        <v>0.113</v>
      </c>
      <c r="AN4332" s="208">
        <v>0.214</v>
      </c>
      <c r="AO4332" s="208">
        <v>0.49</v>
      </c>
      <c r="AP4332" s="208">
        <v>0.35099999999999998</v>
      </c>
      <c r="AQ4332" s="208">
        <v>0.745</v>
      </c>
      <c r="AR4332" s="208">
        <v>0.42699999999999999</v>
      </c>
      <c r="AS4332" s="208">
        <v>0.438</v>
      </c>
      <c r="AT4332" s="208">
        <v>0.113</v>
      </c>
      <c r="AU4332" s="24"/>
      <c r="AV4332" s="24"/>
      <c r="AW4332" s="24"/>
      <c r="AX4332" s="24"/>
      <c r="AY4332" s="24"/>
      <c r="AZ4332" s="208">
        <v>0.33700000000000002</v>
      </c>
      <c r="BA4332" s="208">
        <v>0.48699999999999999</v>
      </c>
      <c r="BB4332" s="21">
        <f t="shared" si="476"/>
        <v>0.745</v>
      </c>
      <c r="BC4332" s="21"/>
      <c r="BD4332" s="22">
        <f t="shared" si="477"/>
        <v>1.0013440860215055</v>
      </c>
      <c r="BE4332" s="21"/>
      <c r="BG4332" s="10"/>
      <c r="BH4332" s="21">
        <f t="shared" si="474"/>
        <v>0</v>
      </c>
      <c r="BI4332" s="22">
        <f t="shared" si="474"/>
        <v>7.4500000000000011E-4</v>
      </c>
      <c r="BJ4332" s="21"/>
      <c r="BK4332" s="21">
        <v>0</v>
      </c>
      <c r="BL4332" s="22">
        <v>2.2350000000000004E-3</v>
      </c>
      <c r="BM4332" s="21"/>
      <c r="BN4332" s="21">
        <f t="shared" si="475"/>
        <v>0</v>
      </c>
      <c r="BO4332" s="22">
        <f t="shared" si="475"/>
        <v>8.9400000000000018E-3</v>
      </c>
      <c r="BP4332" s="21">
        <f t="shared" si="475"/>
        <v>0</v>
      </c>
    </row>
    <row r="4333" spans="1:68" ht="11.1" hidden="1" customHeight="1" outlineLevel="1" collapsed="1" x14ac:dyDescent="0.2">
      <c r="A4333" s="10"/>
      <c r="B4333" s="18"/>
      <c r="C4333" s="18"/>
      <c r="D4333" s="18"/>
      <c r="E4333" s="19" t="s">
        <v>3768</v>
      </c>
      <c r="F4333" s="20"/>
      <c r="G4333" s="20"/>
      <c r="H4333" s="20"/>
      <c r="I4333" s="20"/>
      <c r="J4333" s="20"/>
      <c r="K4333" s="20"/>
      <c r="L4333" s="20"/>
      <c r="M4333" s="20"/>
      <c r="N4333" s="20"/>
      <c r="O4333" s="20"/>
      <c r="P4333" s="209">
        <v>10.134</v>
      </c>
      <c r="Q4333" s="209">
        <v>11.319000000000001</v>
      </c>
      <c r="R4333" s="209">
        <v>8.3249999999999993</v>
      </c>
      <c r="S4333" s="209">
        <v>13.43</v>
      </c>
      <c r="T4333" s="209">
        <v>12.904999999999999</v>
      </c>
      <c r="U4333" s="209">
        <v>9.7240000000000002</v>
      </c>
      <c r="V4333" s="209">
        <v>5.6920000000000002</v>
      </c>
      <c r="W4333" s="209">
        <v>2.68</v>
      </c>
      <c r="X4333" s="209">
        <v>9.2729999999999997</v>
      </c>
      <c r="Y4333" s="209">
        <v>8.3000000000000004E-2</v>
      </c>
      <c r="Z4333" s="20"/>
      <c r="AA4333" s="209">
        <v>1.6E-2</v>
      </c>
      <c r="AB4333" s="209">
        <v>5.8849999999999998</v>
      </c>
      <c r="AC4333" s="209">
        <v>8.4710000000000001</v>
      </c>
      <c r="AD4333" s="209">
        <v>13.07</v>
      </c>
      <c r="AE4333" s="209">
        <v>12.429</v>
      </c>
      <c r="AF4333" s="209">
        <v>11.734999999999999</v>
      </c>
      <c r="AG4333" s="209">
        <v>6.8949999999999996</v>
      </c>
      <c r="AH4333" s="209">
        <v>5.7279999999999998</v>
      </c>
      <c r="AI4333" s="209">
        <v>2.6920000000000002</v>
      </c>
      <c r="AJ4333" s="20"/>
      <c r="AK4333" s="20"/>
      <c r="AL4333" s="20"/>
      <c r="AM4333" s="209">
        <v>0.88100000000000001</v>
      </c>
      <c r="AN4333" s="209">
        <v>4.5819999999999999</v>
      </c>
      <c r="AO4333" s="209">
        <v>9.9489999999999998</v>
      </c>
      <c r="AP4333" s="209">
        <v>12.491</v>
      </c>
      <c r="AQ4333" s="209">
        <v>14.702</v>
      </c>
      <c r="AR4333" s="209">
        <v>13.590999999999999</v>
      </c>
      <c r="AS4333" s="209">
        <v>9.2289999999999992</v>
      </c>
      <c r="AT4333" s="209">
        <v>5.96</v>
      </c>
      <c r="AU4333" s="209">
        <v>0.441</v>
      </c>
      <c r="AV4333" s="209">
        <v>1E-3</v>
      </c>
      <c r="AW4333" s="20"/>
      <c r="AX4333" s="209">
        <v>1.2E-2</v>
      </c>
      <c r="AY4333" s="209">
        <v>1.373</v>
      </c>
      <c r="AZ4333" s="209">
        <v>3.923</v>
      </c>
      <c r="BA4333" s="209">
        <v>7.0129999999999999</v>
      </c>
      <c r="BB4333" s="21">
        <f t="shared" si="476"/>
        <v>14.702</v>
      </c>
      <c r="BC4333" s="21">
        <f>BF4333</f>
        <v>26</v>
      </c>
      <c r="BD4333" s="22">
        <f t="shared" si="477"/>
        <v>19.760752688172044</v>
      </c>
      <c r="BE4333" s="21">
        <f>BC4333-BD4333</f>
        <v>6.2392473118279561</v>
      </c>
      <c r="BF4333" s="2">
        <v>26</v>
      </c>
      <c r="BG4333" s="10">
        <v>6</v>
      </c>
      <c r="BH4333" s="21">
        <f t="shared" ref="BH4333:BI4396" si="478">(BC4333*24*31/1000000)</f>
        <v>1.9344E-2</v>
      </c>
      <c r="BI4333" s="22">
        <f t="shared" si="478"/>
        <v>1.4702E-2</v>
      </c>
      <c r="BJ4333" s="21">
        <f>BH4333-BI4333</f>
        <v>4.6420000000000003E-3</v>
      </c>
      <c r="BK4333" s="21">
        <v>5.8032E-2</v>
      </c>
      <c r="BL4333" s="22">
        <v>4.4105999999999999E-2</v>
      </c>
      <c r="BM4333" s="21">
        <v>1.3926000000000001E-2</v>
      </c>
      <c r="BN4333" s="21">
        <f t="shared" si="475"/>
        <v>0.232128</v>
      </c>
      <c r="BO4333" s="22">
        <f t="shared" si="475"/>
        <v>0.176424</v>
      </c>
      <c r="BP4333" s="21">
        <f t="shared" si="475"/>
        <v>5.5704000000000004E-2</v>
      </c>
    </row>
    <row r="4334" spans="1:68" ht="11.1" hidden="1" customHeight="1" outlineLevel="2" x14ac:dyDescent="0.2">
      <c r="A4334" s="10"/>
      <c r="B4334" s="18"/>
      <c r="C4334" s="18"/>
      <c r="D4334" s="18"/>
      <c r="E4334" s="23" t="s">
        <v>3769</v>
      </c>
      <c r="F4334" s="24"/>
      <c r="G4334" s="24"/>
      <c r="H4334" s="24"/>
      <c r="I4334" s="24"/>
      <c r="J4334" s="24"/>
      <c r="K4334" s="24"/>
      <c r="L4334" s="24"/>
      <c r="M4334" s="24"/>
      <c r="N4334" s="24"/>
      <c r="O4334" s="24"/>
      <c r="P4334" s="208">
        <v>10.134</v>
      </c>
      <c r="Q4334" s="208">
        <v>11.319000000000001</v>
      </c>
      <c r="R4334" s="208">
        <v>8.3249999999999993</v>
      </c>
      <c r="S4334" s="208">
        <v>13.43</v>
      </c>
      <c r="T4334" s="208">
        <v>12.904999999999999</v>
      </c>
      <c r="U4334" s="208">
        <v>9.7240000000000002</v>
      </c>
      <c r="V4334" s="208">
        <v>5.6920000000000002</v>
      </c>
      <c r="W4334" s="208">
        <v>2.68</v>
      </c>
      <c r="X4334" s="208">
        <v>9.2729999999999997</v>
      </c>
      <c r="Y4334" s="208">
        <v>8.3000000000000004E-2</v>
      </c>
      <c r="Z4334" s="24"/>
      <c r="AA4334" s="208">
        <v>1.6E-2</v>
      </c>
      <c r="AB4334" s="208">
        <v>5.8849999999999998</v>
      </c>
      <c r="AC4334" s="208">
        <v>8.4710000000000001</v>
      </c>
      <c r="AD4334" s="208">
        <v>13.07</v>
      </c>
      <c r="AE4334" s="208">
        <v>12.429</v>
      </c>
      <c r="AF4334" s="208">
        <v>11.734999999999999</v>
      </c>
      <c r="AG4334" s="208">
        <v>6.8949999999999996</v>
      </c>
      <c r="AH4334" s="208">
        <v>5.7279999999999998</v>
      </c>
      <c r="AI4334" s="208">
        <v>2.6920000000000002</v>
      </c>
      <c r="AJ4334" s="24"/>
      <c r="AK4334" s="24"/>
      <c r="AL4334" s="24"/>
      <c r="AM4334" s="208">
        <v>0.88100000000000001</v>
      </c>
      <c r="AN4334" s="208">
        <v>4.5819999999999999</v>
      </c>
      <c r="AO4334" s="208">
        <v>9.9489999999999998</v>
      </c>
      <c r="AP4334" s="208">
        <v>12.491</v>
      </c>
      <c r="AQ4334" s="208">
        <v>14.702</v>
      </c>
      <c r="AR4334" s="208">
        <v>13.590999999999999</v>
      </c>
      <c r="AS4334" s="208">
        <v>9.2289999999999992</v>
      </c>
      <c r="AT4334" s="208">
        <v>5.96</v>
      </c>
      <c r="AU4334" s="208">
        <v>0.441</v>
      </c>
      <c r="AV4334" s="208">
        <v>1E-3</v>
      </c>
      <c r="AW4334" s="24"/>
      <c r="AX4334" s="208">
        <v>1.2E-2</v>
      </c>
      <c r="AY4334" s="208">
        <v>1.373</v>
      </c>
      <c r="AZ4334" s="208">
        <v>3.923</v>
      </c>
      <c r="BA4334" s="208">
        <v>7.0129999999999999</v>
      </c>
      <c r="BB4334" s="21">
        <f t="shared" si="476"/>
        <v>14.702</v>
      </c>
      <c r="BC4334" s="21"/>
      <c r="BD4334" s="22">
        <f t="shared" si="477"/>
        <v>19.760752688172044</v>
      </c>
      <c r="BE4334" s="21"/>
      <c r="BG4334" s="10"/>
      <c r="BH4334" s="21">
        <f t="shared" si="478"/>
        <v>0</v>
      </c>
      <c r="BI4334" s="22">
        <f t="shared" si="478"/>
        <v>1.4702E-2</v>
      </c>
      <c r="BJ4334" s="21"/>
      <c r="BK4334" s="21">
        <v>0</v>
      </c>
      <c r="BL4334" s="22">
        <v>4.4105999999999999E-2</v>
      </c>
      <c r="BM4334" s="21"/>
      <c r="BN4334" s="21">
        <f t="shared" si="475"/>
        <v>0</v>
      </c>
      <c r="BO4334" s="22">
        <f t="shared" si="475"/>
        <v>0.176424</v>
      </c>
      <c r="BP4334" s="21">
        <f t="shared" si="475"/>
        <v>0</v>
      </c>
    </row>
    <row r="4335" spans="1:68" ht="11.1" hidden="1" customHeight="1" outlineLevel="1" collapsed="1" x14ac:dyDescent="0.2">
      <c r="A4335" s="10"/>
      <c r="B4335" s="18"/>
      <c r="C4335" s="18"/>
      <c r="D4335" s="18"/>
      <c r="E4335" s="19" t="s">
        <v>3770</v>
      </c>
      <c r="F4335" s="20"/>
      <c r="G4335" s="20"/>
      <c r="H4335" s="20"/>
      <c r="I4335" s="20"/>
      <c r="J4335" s="20"/>
      <c r="K4335" s="20"/>
      <c r="L4335" s="20"/>
      <c r="M4335" s="20"/>
      <c r="N4335" s="20"/>
      <c r="O4335" s="20"/>
      <c r="P4335" s="20"/>
      <c r="Q4335" s="20"/>
      <c r="R4335" s="20"/>
      <c r="S4335" s="20"/>
      <c r="T4335" s="20"/>
      <c r="U4335" s="20"/>
      <c r="V4335" s="20"/>
      <c r="W4335" s="20"/>
      <c r="X4335" s="20"/>
      <c r="Y4335" s="20"/>
      <c r="Z4335" s="20"/>
      <c r="AA4335" s="20"/>
      <c r="AB4335" s="20"/>
      <c r="AC4335" s="20"/>
      <c r="AD4335" s="20"/>
      <c r="AE4335" s="20"/>
      <c r="AF4335" s="20"/>
      <c r="AG4335" s="20"/>
      <c r="AH4335" s="20"/>
      <c r="AI4335" s="20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9">
        <v>0.42199999999999999</v>
      </c>
      <c r="AZ4335" s="209">
        <v>0.56999999999999995</v>
      </c>
      <c r="BA4335" s="209">
        <v>1.232</v>
      </c>
      <c r="BB4335" s="21">
        <f t="shared" si="476"/>
        <v>1.232</v>
      </c>
      <c r="BC4335" s="21">
        <f>BF4335</f>
        <v>4.7</v>
      </c>
      <c r="BD4335" s="22">
        <f t="shared" si="477"/>
        <v>1.6559139784946237</v>
      </c>
      <c r="BE4335" s="21">
        <f>BC4335-BD4335</f>
        <v>3.0440860215053762</v>
      </c>
      <c r="BF4335" s="2">
        <v>4.7</v>
      </c>
      <c r="BG4335" s="10">
        <v>6</v>
      </c>
      <c r="BH4335" s="21">
        <f t="shared" si="478"/>
        <v>3.4968E-3</v>
      </c>
      <c r="BI4335" s="22">
        <f t="shared" si="478"/>
        <v>1.232E-3</v>
      </c>
      <c r="BJ4335" s="21">
        <f>BH4335-BI4335</f>
        <v>2.2648E-3</v>
      </c>
      <c r="BK4335" s="21">
        <v>1.04904E-2</v>
      </c>
      <c r="BL4335" s="22">
        <v>3.6960000000000001E-3</v>
      </c>
      <c r="BM4335" s="21">
        <v>6.7944000000000008E-3</v>
      </c>
      <c r="BN4335" s="21">
        <f t="shared" si="475"/>
        <v>4.1961600000000002E-2</v>
      </c>
      <c r="BO4335" s="22">
        <f t="shared" si="475"/>
        <v>1.4784E-2</v>
      </c>
      <c r="BP4335" s="21">
        <f t="shared" si="475"/>
        <v>2.7177600000000003E-2</v>
      </c>
    </row>
    <row r="4336" spans="1:68" ht="11.1" hidden="1" customHeight="1" outlineLevel="2" x14ac:dyDescent="0.2">
      <c r="A4336" s="10"/>
      <c r="B4336" s="18"/>
      <c r="C4336" s="18"/>
      <c r="D4336" s="18"/>
      <c r="E4336" s="23" t="s">
        <v>3771</v>
      </c>
      <c r="F4336" s="24"/>
      <c r="G4336" s="24"/>
      <c r="H4336" s="24"/>
      <c r="I4336" s="24"/>
      <c r="J4336" s="24"/>
      <c r="K4336" s="24"/>
      <c r="L4336" s="24"/>
      <c r="M4336" s="24"/>
      <c r="N4336" s="24"/>
      <c r="O4336" s="24"/>
      <c r="P4336" s="24"/>
      <c r="Q4336" s="24"/>
      <c r="R4336" s="24"/>
      <c r="S4336" s="24"/>
      <c r="T4336" s="24"/>
      <c r="U4336" s="24"/>
      <c r="V4336" s="24"/>
      <c r="W4336" s="24"/>
      <c r="X4336" s="24"/>
      <c r="Y4336" s="24"/>
      <c r="Z4336" s="24"/>
      <c r="AA4336" s="24"/>
      <c r="AB4336" s="24"/>
      <c r="AC4336" s="24"/>
      <c r="AD4336" s="24"/>
      <c r="AE4336" s="24"/>
      <c r="AF4336" s="24"/>
      <c r="AG4336" s="24"/>
      <c r="AH4336" s="24"/>
      <c r="AI4336" s="24"/>
      <c r="AJ4336" s="24"/>
      <c r="AK4336" s="24"/>
      <c r="AL4336" s="24"/>
      <c r="AM4336" s="24"/>
      <c r="AN4336" s="24"/>
      <c r="AO4336" s="24"/>
      <c r="AP4336" s="24"/>
      <c r="AQ4336" s="24"/>
      <c r="AR4336" s="24"/>
      <c r="AS4336" s="24"/>
      <c r="AT4336" s="24"/>
      <c r="AU4336" s="24"/>
      <c r="AV4336" s="24"/>
      <c r="AW4336" s="24"/>
      <c r="AX4336" s="24"/>
      <c r="AY4336" s="208">
        <v>0.42199999999999999</v>
      </c>
      <c r="AZ4336" s="208">
        <v>0.56999999999999995</v>
      </c>
      <c r="BA4336" s="208">
        <v>1.232</v>
      </c>
      <c r="BB4336" s="21">
        <f t="shared" si="476"/>
        <v>1.232</v>
      </c>
      <c r="BC4336" s="21"/>
      <c r="BD4336" s="22">
        <f t="shared" si="477"/>
        <v>1.6559139784946237</v>
      </c>
      <c r="BE4336" s="21"/>
      <c r="BG4336" s="10"/>
      <c r="BH4336" s="21">
        <f t="shared" si="478"/>
        <v>0</v>
      </c>
      <c r="BI4336" s="22">
        <f t="shared" si="478"/>
        <v>1.232E-3</v>
      </c>
      <c r="BJ4336" s="21"/>
      <c r="BK4336" s="21">
        <v>0</v>
      </c>
      <c r="BL4336" s="22">
        <v>3.6960000000000001E-3</v>
      </c>
      <c r="BM4336" s="21"/>
      <c r="BN4336" s="21">
        <f t="shared" si="475"/>
        <v>0</v>
      </c>
      <c r="BO4336" s="22">
        <f t="shared" si="475"/>
        <v>1.4784E-2</v>
      </c>
      <c r="BP4336" s="21">
        <f t="shared" si="475"/>
        <v>0</v>
      </c>
    </row>
    <row r="4337" spans="1:68" ht="11.1" hidden="1" customHeight="1" outlineLevel="1" collapsed="1" x14ac:dyDescent="0.2">
      <c r="A4337" s="10"/>
      <c r="B4337" s="18"/>
      <c r="C4337" s="18"/>
      <c r="D4337" s="18"/>
      <c r="E4337" s="19" t="s">
        <v>3772</v>
      </c>
      <c r="F4337" s="209">
        <v>3.645</v>
      </c>
      <c r="G4337" s="209">
        <v>2.2949999999999999</v>
      </c>
      <c r="H4337" s="209">
        <v>2.113</v>
      </c>
      <c r="I4337" s="240">
        <v>1.4530000000000001</v>
      </c>
      <c r="J4337" s="240"/>
      <c r="K4337" s="209">
        <v>0.76400000000000001</v>
      </c>
      <c r="L4337" s="20"/>
      <c r="M4337" s="20"/>
      <c r="N4337" s="20"/>
      <c r="O4337" s="209">
        <v>1.139</v>
      </c>
      <c r="P4337" s="209">
        <v>1.6060000000000001</v>
      </c>
      <c r="Q4337" s="209">
        <v>10.513</v>
      </c>
      <c r="R4337" s="209">
        <v>-6.12</v>
      </c>
      <c r="S4337" s="209">
        <v>4.298</v>
      </c>
      <c r="T4337" s="209">
        <v>1.226</v>
      </c>
      <c r="U4337" s="209">
        <v>0.82499999999999996</v>
      </c>
      <c r="V4337" s="209">
        <v>1.575</v>
      </c>
      <c r="W4337" s="209">
        <v>0.85199999999999998</v>
      </c>
      <c r="X4337" s="20"/>
      <c r="Y4337" s="20"/>
      <c r="Z4337" s="20"/>
      <c r="AA4337" s="209">
        <v>1.32</v>
      </c>
      <c r="AB4337" s="20"/>
      <c r="AC4337" s="209">
        <v>3.9140000000000001</v>
      </c>
      <c r="AD4337" s="209">
        <v>2.63</v>
      </c>
      <c r="AE4337" s="209">
        <v>3.399</v>
      </c>
      <c r="AF4337" s="209">
        <v>1.829</v>
      </c>
      <c r="AG4337" s="209">
        <v>1.573</v>
      </c>
      <c r="AH4337" s="209">
        <v>0.86899999999999999</v>
      </c>
      <c r="AI4337" s="209">
        <v>0.51300000000000001</v>
      </c>
      <c r="AJ4337" s="209">
        <v>0.17499999999999999</v>
      </c>
      <c r="AK4337" s="20"/>
      <c r="AL4337" s="20"/>
      <c r="AM4337" s="209">
        <v>0.34899999999999998</v>
      </c>
      <c r="AN4337" s="209">
        <v>1.31</v>
      </c>
      <c r="AO4337" s="209">
        <v>2.4889999999999999</v>
      </c>
      <c r="AP4337" s="209">
        <v>2.7160000000000002</v>
      </c>
      <c r="AQ4337" s="209">
        <v>2.8279999999999998</v>
      </c>
      <c r="AR4337" s="209">
        <v>0.68600000000000005</v>
      </c>
      <c r="AS4337" s="209">
        <v>1.0029999999999999</v>
      </c>
      <c r="AT4337" s="209">
        <v>0.45200000000000001</v>
      </c>
      <c r="AU4337" s="209">
        <v>0.27700000000000002</v>
      </c>
      <c r="AV4337" s="209">
        <v>0.08</v>
      </c>
      <c r="AW4337" s="20"/>
      <c r="AX4337" s="209">
        <v>3.6999999999999998E-2</v>
      </c>
      <c r="AY4337" s="209">
        <v>4.0000000000000001E-3</v>
      </c>
      <c r="AZ4337" s="209">
        <v>0.83099999999999996</v>
      </c>
      <c r="BA4337" s="209">
        <v>1.329</v>
      </c>
      <c r="BB4337" s="56">
        <f>BB4338+BB4339</f>
        <v>12.071</v>
      </c>
      <c r="BC4337" s="21">
        <f>BD4337</f>
        <v>16.224462365591396</v>
      </c>
      <c r="BD4337" s="22">
        <f t="shared" si="477"/>
        <v>16.224462365591396</v>
      </c>
      <c r="BE4337" s="21">
        <f>BC4337-BD4337</f>
        <v>0</v>
      </c>
      <c r="BF4337" s="2">
        <v>3.02</v>
      </c>
      <c r="BG4337" s="10">
        <v>6</v>
      </c>
      <c r="BH4337" s="21">
        <f t="shared" si="478"/>
        <v>1.2071E-2</v>
      </c>
      <c r="BI4337" s="22">
        <f t="shared" si="478"/>
        <v>1.2071E-2</v>
      </c>
      <c r="BJ4337" s="21">
        <f>BH4337-BI4337</f>
        <v>0</v>
      </c>
      <c r="BK4337" s="21">
        <v>3.6213000000000002E-2</v>
      </c>
      <c r="BL4337" s="22">
        <v>3.6213000000000002E-2</v>
      </c>
      <c r="BM4337" s="21">
        <v>0</v>
      </c>
      <c r="BN4337" s="21">
        <f t="shared" si="475"/>
        <v>0.14485200000000001</v>
      </c>
      <c r="BO4337" s="22">
        <f t="shared" si="475"/>
        <v>0.14485200000000001</v>
      </c>
      <c r="BP4337" s="21">
        <f t="shared" si="475"/>
        <v>0</v>
      </c>
    </row>
    <row r="4338" spans="1:68" ht="11.1" hidden="1" customHeight="1" outlineLevel="2" x14ac:dyDescent="0.2">
      <c r="A4338" s="10"/>
      <c r="B4338" s="18"/>
      <c r="C4338" s="18"/>
      <c r="D4338" s="18"/>
      <c r="E4338" s="23" t="s">
        <v>3773</v>
      </c>
      <c r="F4338" s="208">
        <v>1.587</v>
      </c>
      <c r="G4338" s="208">
        <v>0.97499999999999998</v>
      </c>
      <c r="H4338" s="208">
        <v>0.88400000000000001</v>
      </c>
      <c r="I4338" s="239">
        <v>0.57299999999999995</v>
      </c>
      <c r="J4338" s="239"/>
      <c r="K4338" s="208">
        <v>0.3</v>
      </c>
      <c r="L4338" s="24"/>
      <c r="M4338" s="24"/>
      <c r="N4338" s="24"/>
      <c r="O4338" s="208">
        <v>0.52400000000000002</v>
      </c>
      <c r="P4338" s="208">
        <v>0.82599999999999996</v>
      </c>
      <c r="Q4338" s="208">
        <v>0.56399999999999995</v>
      </c>
      <c r="R4338" s="208">
        <v>2.1219999999999999</v>
      </c>
      <c r="S4338" s="24"/>
      <c r="T4338" s="208">
        <v>0.221</v>
      </c>
      <c r="U4338" s="208">
        <v>0.32300000000000001</v>
      </c>
      <c r="V4338" s="208">
        <v>0.54600000000000004</v>
      </c>
      <c r="W4338" s="208">
        <v>0.22900000000000001</v>
      </c>
      <c r="X4338" s="24"/>
      <c r="Y4338" s="24"/>
      <c r="Z4338" s="24"/>
      <c r="AA4338" s="208">
        <v>0.46500000000000002</v>
      </c>
      <c r="AB4338" s="24"/>
      <c r="AC4338" s="208">
        <v>1.522</v>
      </c>
      <c r="AD4338" s="208">
        <v>1.133</v>
      </c>
      <c r="AE4338" s="208">
        <v>1.4039999999999999</v>
      </c>
      <c r="AF4338" s="208">
        <v>0.74</v>
      </c>
      <c r="AG4338" s="208">
        <v>0.64600000000000002</v>
      </c>
      <c r="AH4338" s="208">
        <v>0.39800000000000002</v>
      </c>
      <c r="AI4338" s="208">
        <v>0.22600000000000001</v>
      </c>
      <c r="AJ4338" s="208">
        <v>8.2000000000000003E-2</v>
      </c>
      <c r="AK4338" s="24"/>
      <c r="AL4338" s="24"/>
      <c r="AM4338" s="208">
        <v>0.34300000000000003</v>
      </c>
      <c r="AN4338" s="208">
        <v>0.54700000000000004</v>
      </c>
      <c r="AO4338" s="208">
        <v>0.91400000000000003</v>
      </c>
      <c r="AP4338" s="208">
        <v>1.0489999999999999</v>
      </c>
      <c r="AQ4338" s="208">
        <v>1.3440000000000001</v>
      </c>
      <c r="AR4338" s="208">
        <v>0.68600000000000005</v>
      </c>
      <c r="AS4338" s="208">
        <v>1.0029999999999999</v>
      </c>
      <c r="AT4338" s="208">
        <v>0.45200000000000001</v>
      </c>
      <c r="AU4338" s="208">
        <v>0.27700000000000002</v>
      </c>
      <c r="AV4338" s="208">
        <v>0.08</v>
      </c>
      <c r="AW4338" s="24"/>
      <c r="AX4338" s="208">
        <v>3.6999999999999998E-2</v>
      </c>
      <c r="AY4338" s="208">
        <v>4.0000000000000001E-3</v>
      </c>
      <c r="AZ4338" s="24"/>
      <c r="BA4338" s="208">
        <v>1.329</v>
      </c>
      <c r="BB4338" s="21">
        <f t="shared" si="476"/>
        <v>2.1219999999999999</v>
      </c>
      <c r="BC4338" s="21"/>
      <c r="BD4338" s="22">
        <f t="shared" si="477"/>
        <v>2.8521505376344085</v>
      </c>
      <c r="BE4338" s="21"/>
      <c r="BG4338" s="10"/>
      <c r="BH4338" s="21">
        <f t="shared" si="478"/>
        <v>0</v>
      </c>
      <c r="BI4338" s="22">
        <f t="shared" si="478"/>
        <v>2.1220000000000002E-3</v>
      </c>
      <c r="BJ4338" s="21"/>
      <c r="BK4338" s="21">
        <v>0</v>
      </c>
      <c r="BL4338" s="22">
        <v>6.3660000000000001E-3</v>
      </c>
      <c r="BM4338" s="21"/>
      <c r="BN4338" s="21">
        <f t="shared" si="475"/>
        <v>0</v>
      </c>
      <c r="BO4338" s="22">
        <f t="shared" si="475"/>
        <v>2.5464000000000001E-2</v>
      </c>
      <c r="BP4338" s="21">
        <f t="shared" si="475"/>
        <v>0</v>
      </c>
    </row>
    <row r="4339" spans="1:68" ht="11.1" hidden="1" customHeight="1" outlineLevel="2" x14ac:dyDescent="0.2">
      <c r="A4339" s="10"/>
      <c r="B4339" s="18"/>
      <c r="C4339" s="18"/>
      <c r="D4339" s="18"/>
      <c r="E4339" s="23" t="s">
        <v>3774</v>
      </c>
      <c r="F4339" s="208">
        <v>2.0579999999999998</v>
      </c>
      <c r="G4339" s="208">
        <v>1.32</v>
      </c>
      <c r="H4339" s="208">
        <v>1.2290000000000001</v>
      </c>
      <c r="I4339" s="239">
        <v>0.88</v>
      </c>
      <c r="J4339" s="239"/>
      <c r="K4339" s="208">
        <v>0.46400000000000002</v>
      </c>
      <c r="L4339" s="24"/>
      <c r="M4339" s="24"/>
      <c r="N4339" s="24"/>
      <c r="O4339" s="208">
        <v>0.61499999999999999</v>
      </c>
      <c r="P4339" s="208">
        <v>0.78</v>
      </c>
      <c r="Q4339" s="208">
        <v>9.9489999999999998</v>
      </c>
      <c r="R4339" s="208">
        <v>-8.2420000000000009</v>
      </c>
      <c r="S4339" s="208">
        <v>4.298</v>
      </c>
      <c r="T4339" s="208">
        <v>1.0049999999999999</v>
      </c>
      <c r="U4339" s="208">
        <v>0.502</v>
      </c>
      <c r="V4339" s="208">
        <v>1.0289999999999999</v>
      </c>
      <c r="W4339" s="208">
        <v>0.623</v>
      </c>
      <c r="X4339" s="24"/>
      <c r="Y4339" s="24"/>
      <c r="Z4339" s="24"/>
      <c r="AA4339" s="208">
        <v>0.85499999999999998</v>
      </c>
      <c r="AB4339" s="24"/>
      <c r="AC4339" s="208">
        <v>2.3919999999999999</v>
      </c>
      <c r="AD4339" s="208">
        <v>1.4970000000000001</v>
      </c>
      <c r="AE4339" s="208">
        <v>1.9950000000000001</v>
      </c>
      <c r="AF4339" s="208">
        <v>1.089</v>
      </c>
      <c r="AG4339" s="208">
        <v>0.92700000000000005</v>
      </c>
      <c r="AH4339" s="208">
        <v>0.47099999999999997</v>
      </c>
      <c r="AI4339" s="208">
        <v>0.28699999999999998</v>
      </c>
      <c r="AJ4339" s="208">
        <v>9.2999999999999999E-2</v>
      </c>
      <c r="AK4339" s="24"/>
      <c r="AL4339" s="24"/>
      <c r="AM4339" s="208">
        <v>6.0000000000000001E-3</v>
      </c>
      <c r="AN4339" s="208">
        <v>0.76300000000000001</v>
      </c>
      <c r="AO4339" s="208">
        <v>1.575</v>
      </c>
      <c r="AP4339" s="208">
        <v>1.667</v>
      </c>
      <c r="AQ4339" s="208">
        <v>1.484</v>
      </c>
      <c r="AR4339" s="24"/>
      <c r="AS4339" s="24"/>
      <c r="AT4339" s="24"/>
      <c r="AU4339" s="24"/>
      <c r="AV4339" s="24"/>
      <c r="AW4339" s="24"/>
      <c r="AX4339" s="24"/>
      <c r="AY4339" s="24"/>
      <c r="AZ4339" s="208">
        <v>0.83099999999999996</v>
      </c>
      <c r="BA4339" s="24"/>
      <c r="BB4339" s="21">
        <f t="shared" si="476"/>
        <v>9.9489999999999998</v>
      </c>
      <c r="BC4339" s="21"/>
      <c r="BD4339" s="22">
        <f t="shared" si="477"/>
        <v>13.37231182795699</v>
      </c>
      <c r="BE4339" s="21"/>
      <c r="BG4339" s="10"/>
      <c r="BH4339" s="21">
        <f t="shared" si="478"/>
        <v>0</v>
      </c>
      <c r="BI4339" s="22">
        <f t="shared" si="478"/>
        <v>9.9489999999999995E-3</v>
      </c>
      <c r="BJ4339" s="21"/>
      <c r="BK4339" s="21">
        <v>0</v>
      </c>
      <c r="BL4339" s="22">
        <v>2.9846999999999999E-2</v>
      </c>
      <c r="BM4339" s="21"/>
      <c r="BN4339" s="21">
        <f t="shared" si="475"/>
        <v>0</v>
      </c>
      <c r="BO4339" s="22">
        <f t="shared" si="475"/>
        <v>0.11938799999999999</v>
      </c>
      <c r="BP4339" s="21">
        <f t="shared" si="475"/>
        <v>0</v>
      </c>
    </row>
    <row r="4340" spans="1:68" ht="11.1" hidden="1" customHeight="1" outlineLevel="1" collapsed="1" x14ac:dyDescent="0.2">
      <c r="A4340" s="10"/>
      <c r="B4340" s="18"/>
      <c r="C4340" s="18"/>
      <c r="D4340" s="18"/>
      <c r="E4340" s="19" t="s">
        <v>3775</v>
      </c>
      <c r="F4340" s="20"/>
      <c r="G4340" s="209">
        <v>3.8</v>
      </c>
      <c r="H4340" s="209">
        <v>8.8379999999999992</v>
      </c>
      <c r="I4340" s="240">
        <v>6.1159999999999997</v>
      </c>
      <c r="J4340" s="240"/>
      <c r="K4340" s="209">
        <v>3.843</v>
      </c>
      <c r="L4340" s="20"/>
      <c r="M4340" s="20"/>
      <c r="N4340" s="20"/>
      <c r="O4340" s="209">
        <v>2.5430000000000001</v>
      </c>
      <c r="P4340" s="209">
        <v>6.3630000000000004</v>
      </c>
      <c r="Q4340" s="20"/>
      <c r="R4340" s="20"/>
      <c r="S4340" s="20"/>
      <c r="T4340" s="20"/>
      <c r="U4340" s="20"/>
      <c r="V4340" s="20"/>
      <c r="W4340" s="20"/>
      <c r="X4340" s="20"/>
      <c r="Y4340" s="20"/>
      <c r="Z4340" s="20"/>
      <c r="AA4340" s="20"/>
      <c r="AB4340" s="20"/>
      <c r="AC4340" s="20"/>
      <c r="AD4340" s="20"/>
      <c r="AE4340" s="20"/>
      <c r="AF4340" s="20"/>
      <c r="AG4340" s="20"/>
      <c r="AH4340" s="20"/>
      <c r="AI4340" s="20"/>
      <c r="AJ4340" s="20"/>
      <c r="AK4340" s="20"/>
      <c r="AL4340" s="20"/>
      <c r="AM4340" s="20"/>
      <c r="AN4340" s="20"/>
      <c r="AO4340" s="20"/>
      <c r="AP4340" s="209">
        <v>14.695</v>
      </c>
      <c r="AQ4340" s="209">
        <v>13.648999999999999</v>
      </c>
      <c r="AR4340" s="209">
        <v>16.635000000000002</v>
      </c>
      <c r="AS4340" s="209">
        <v>11.359</v>
      </c>
      <c r="AT4340" s="209">
        <v>6.3479999999999999</v>
      </c>
      <c r="AU4340" s="209">
        <v>3.867</v>
      </c>
      <c r="AV4340" s="209">
        <v>0.57699999999999996</v>
      </c>
      <c r="AW4340" s="20"/>
      <c r="AX4340" s="20"/>
      <c r="AY4340" s="209">
        <v>2.2589999999999999</v>
      </c>
      <c r="AZ4340" s="209">
        <v>5.4850000000000003</v>
      </c>
      <c r="BA4340" s="209">
        <v>10.733000000000001</v>
      </c>
      <c r="BB4340" s="21">
        <f t="shared" si="476"/>
        <v>16.635000000000002</v>
      </c>
      <c r="BC4340" s="21">
        <f>BF4340</f>
        <v>45</v>
      </c>
      <c r="BD4340" s="22">
        <f t="shared" si="477"/>
        <v>22.358870967741936</v>
      </c>
      <c r="BE4340" s="21">
        <f>BC4340-BD4340</f>
        <v>22.641129032258064</v>
      </c>
      <c r="BF4340" s="2">
        <v>45</v>
      </c>
      <c r="BG4340" s="10">
        <v>6</v>
      </c>
      <c r="BH4340" s="21">
        <f t="shared" si="478"/>
        <v>3.3480000000000003E-2</v>
      </c>
      <c r="BI4340" s="22">
        <f t="shared" si="478"/>
        <v>1.6635E-2</v>
      </c>
      <c r="BJ4340" s="21">
        <f>BH4340-BI4340</f>
        <v>1.6845000000000002E-2</v>
      </c>
      <c r="BK4340" s="21">
        <v>0.10044</v>
      </c>
      <c r="BL4340" s="22">
        <v>4.9905000000000005E-2</v>
      </c>
      <c r="BM4340" s="21">
        <v>5.0534999999999997E-2</v>
      </c>
      <c r="BN4340" s="21">
        <f t="shared" si="475"/>
        <v>0.40176000000000001</v>
      </c>
      <c r="BO4340" s="22">
        <f t="shared" si="475"/>
        <v>0.19962000000000002</v>
      </c>
      <c r="BP4340" s="21">
        <f t="shared" si="475"/>
        <v>0.20213999999999999</v>
      </c>
    </row>
    <row r="4341" spans="1:68" ht="11.1" hidden="1" customHeight="1" outlineLevel="2" x14ac:dyDescent="0.2">
      <c r="A4341" s="10"/>
      <c r="B4341" s="18"/>
      <c r="C4341" s="18"/>
      <c r="D4341" s="18"/>
      <c r="E4341" s="23" t="s">
        <v>3776</v>
      </c>
      <c r="F4341" s="24"/>
      <c r="G4341" s="208">
        <v>3.8</v>
      </c>
      <c r="H4341" s="208">
        <v>8.8379999999999992</v>
      </c>
      <c r="I4341" s="239">
        <v>6.1159999999999997</v>
      </c>
      <c r="J4341" s="239"/>
      <c r="K4341" s="208">
        <v>3.843</v>
      </c>
      <c r="L4341" s="24"/>
      <c r="M4341" s="24"/>
      <c r="N4341" s="24"/>
      <c r="O4341" s="208">
        <v>2.5430000000000001</v>
      </c>
      <c r="P4341" s="208">
        <v>6.3630000000000004</v>
      </c>
      <c r="Q4341" s="24"/>
      <c r="R4341" s="24"/>
      <c r="S4341" s="24"/>
      <c r="T4341" s="24"/>
      <c r="U4341" s="24"/>
      <c r="V4341" s="24"/>
      <c r="W4341" s="24"/>
      <c r="X4341" s="24"/>
      <c r="Y4341" s="24"/>
      <c r="Z4341" s="24"/>
      <c r="AA4341" s="24"/>
      <c r="AB4341" s="24"/>
      <c r="AC4341" s="24"/>
      <c r="AD4341" s="24"/>
      <c r="AE4341" s="24"/>
      <c r="AF4341" s="24"/>
      <c r="AG4341" s="24"/>
      <c r="AH4341" s="24"/>
      <c r="AI4341" s="24"/>
      <c r="AJ4341" s="24"/>
      <c r="AK4341" s="24"/>
      <c r="AL4341" s="24"/>
      <c r="AM4341" s="24"/>
      <c r="AN4341" s="24"/>
      <c r="AO4341" s="24"/>
      <c r="AP4341" s="208">
        <v>14.695</v>
      </c>
      <c r="AQ4341" s="208">
        <v>13.648999999999999</v>
      </c>
      <c r="AR4341" s="208">
        <v>16.635000000000002</v>
      </c>
      <c r="AS4341" s="208">
        <v>11.359</v>
      </c>
      <c r="AT4341" s="208">
        <v>6.3479999999999999</v>
      </c>
      <c r="AU4341" s="208">
        <v>3.867</v>
      </c>
      <c r="AV4341" s="208">
        <v>0.57699999999999996</v>
      </c>
      <c r="AW4341" s="24"/>
      <c r="AX4341" s="24"/>
      <c r="AY4341" s="208">
        <v>2.2589999999999999</v>
      </c>
      <c r="AZ4341" s="208">
        <v>5.4850000000000003</v>
      </c>
      <c r="BA4341" s="208">
        <v>10.733000000000001</v>
      </c>
      <c r="BB4341" s="21">
        <f t="shared" si="476"/>
        <v>16.635000000000002</v>
      </c>
      <c r="BC4341" s="21"/>
      <c r="BD4341" s="22">
        <f t="shared" si="477"/>
        <v>22.358870967741936</v>
      </c>
      <c r="BE4341" s="21"/>
      <c r="BG4341" s="10"/>
      <c r="BH4341" s="21">
        <f t="shared" si="478"/>
        <v>0</v>
      </c>
      <c r="BI4341" s="22">
        <f t="shared" si="478"/>
        <v>1.6635E-2</v>
      </c>
      <c r="BJ4341" s="21"/>
      <c r="BK4341" s="21">
        <v>0</v>
      </c>
      <c r="BL4341" s="22">
        <v>4.9905000000000005E-2</v>
      </c>
      <c r="BM4341" s="21"/>
      <c r="BN4341" s="21">
        <f t="shared" si="475"/>
        <v>0</v>
      </c>
      <c r="BO4341" s="22">
        <f t="shared" si="475"/>
        <v>0.19962000000000002</v>
      </c>
      <c r="BP4341" s="21">
        <f t="shared" si="475"/>
        <v>0</v>
      </c>
    </row>
    <row r="4342" spans="1:68" ht="11.1" hidden="1" customHeight="1" outlineLevel="1" collapsed="1" x14ac:dyDescent="0.2">
      <c r="A4342" s="10"/>
      <c r="B4342" s="18"/>
      <c r="C4342" s="18"/>
      <c r="D4342" s="18"/>
      <c r="E4342" s="19" t="s">
        <v>3777</v>
      </c>
      <c r="F4342" s="20"/>
      <c r="G4342" s="20"/>
      <c r="H4342" s="20"/>
      <c r="I4342" s="20"/>
      <c r="J4342" s="20"/>
      <c r="K4342" s="20"/>
      <c r="L4342" s="20"/>
      <c r="M4342" s="20"/>
      <c r="N4342" s="20"/>
      <c r="O4342" s="20"/>
      <c r="P4342" s="20"/>
      <c r="Q4342" s="20"/>
      <c r="R4342" s="20"/>
      <c r="S4342" s="20"/>
      <c r="T4342" s="20"/>
      <c r="U4342" s="20"/>
      <c r="V4342" s="20"/>
      <c r="W4342" s="20"/>
      <c r="X4342" s="20"/>
      <c r="Y4342" s="20"/>
      <c r="Z4342" s="20"/>
      <c r="AA4342" s="20"/>
      <c r="AB4342" s="20"/>
      <c r="AC4342" s="20"/>
      <c r="AD4342" s="20"/>
      <c r="AE4342" s="20"/>
      <c r="AF4342" s="20"/>
      <c r="AG4342" s="20"/>
      <c r="AH4342" s="20"/>
      <c r="AI4342" s="20"/>
      <c r="AJ4342" s="20"/>
      <c r="AK4342" s="20"/>
      <c r="AL4342" s="20"/>
      <c r="AM4342" s="20"/>
      <c r="AN4342" s="20"/>
      <c r="AO4342" s="209">
        <v>20.521999999999998</v>
      </c>
      <c r="AP4342" s="209">
        <v>28.259</v>
      </c>
      <c r="AQ4342" s="209">
        <v>36.302</v>
      </c>
      <c r="AR4342" s="209">
        <v>26.649000000000001</v>
      </c>
      <c r="AS4342" s="209">
        <v>15.502000000000001</v>
      </c>
      <c r="AT4342" s="209">
        <v>12.375</v>
      </c>
      <c r="AU4342" s="20"/>
      <c r="AV4342" s="20"/>
      <c r="AW4342" s="20"/>
      <c r="AX4342" s="20"/>
      <c r="AY4342" s="20"/>
      <c r="AZ4342" s="209">
        <v>13.465</v>
      </c>
      <c r="BA4342" s="209">
        <v>23.640999999999998</v>
      </c>
      <c r="BB4342" s="21">
        <f t="shared" si="476"/>
        <v>36.302</v>
      </c>
      <c r="BC4342" s="21">
        <f>BF4342</f>
        <v>136</v>
      </c>
      <c r="BD4342" s="22">
        <f t="shared" si="477"/>
        <v>48.793010752688168</v>
      </c>
      <c r="BE4342" s="21">
        <f>BC4342-BD4342</f>
        <v>87.206989247311839</v>
      </c>
      <c r="BF4342" s="2">
        <v>136</v>
      </c>
      <c r="BG4342" s="10">
        <v>5</v>
      </c>
      <c r="BH4342" s="21">
        <f t="shared" si="478"/>
        <v>0.101184</v>
      </c>
      <c r="BI4342" s="22">
        <f t="shared" si="478"/>
        <v>3.6302000000000001E-2</v>
      </c>
      <c r="BJ4342" s="21">
        <f>BH4342-BI4342</f>
        <v>6.4881999999999995E-2</v>
      </c>
      <c r="BK4342" s="21">
        <v>0.30355199999999999</v>
      </c>
      <c r="BL4342" s="22">
        <v>0.108906</v>
      </c>
      <c r="BM4342" s="21">
        <v>0.19464599999999999</v>
      </c>
      <c r="BN4342" s="21">
        <f t="shared" si="475"/>
        <v>1.214208</v>
      </c>
      <c r="BO4342" s="22">
        <f t="shared" si="475"/>
        <v>0.43562400000000001</v>
      </c>
      <c r="BP4342" s="21">
        <f t="shared" si="475"/>
        <v>0.77858399999999994</v>
      </c>
    </row>
    <row r="4343" spans="1:68" ht="11.1" hidden="1" customHeight="1" outlineLevel="2" x14ac:dyDescent="0.2">
      <c r="A4343" s="10"/>
      <c r="B4343" s="18"/>
      <c r="C4343" s="18"/>
      <c r="D4343" s="18"/>
      <c r="E4343" s="23" t="s">
        <v>3778</v>
      </c>
      <c r="F4343" s="24"/>
      <c r="G4343" s="24"/>
      <c r="H4343" s="24"/>
      <c r="I4343" s="24"/>
      <c r="J4343" s="24"/>
      <c r="K4343" s="24"/>
      <c r="L4343" s="24"/>
      <c r="M4343" s="24"/>
      <c r="N4343" s="24"/>
      <c r="O4343" s="24"/>
      <c r="P4343" s="24"/>
      <c r="Q4343" s="24"/>
      <c r="R4343" s="24"/>
      <c r="S4343" s="24"/>
      <c r="T4343" s="24"/>
      <c r="U4343" s="24"/>
      <c r="V4343" s="24"/>
      <c r="W4343" s="24"/>
      <c r="X4343" s="24"/>
      <c r="Y4343" s="24"/>
      <c r="Z4343" s="24"/>
      <c r="AA4343" s="24"/>
      <c r="AB4343" s="24"/>
      <c r="AC4343" s="24"/>
      <c r="AD4343" s="24"/>
      <c r="AE4343" s="24"/>
      <c r="AF4343" s="24"/>
      <c r="AG4343" s="24"/>
      <c r="AH4343" s="24"/>
      <c r="AI4343" s="24"/>
      <c r="AJ4343" s="24"/>
      <c r="AK4343" s="24"/>
      <c r="AL4343" s="24"/>
      <c r="AM4343" s="24"/>
      <c r="AN4343" s="24"/>
      <c r="AO4343" s="208">
        <v>20.521999999999998</v>
      </c>
      <c r="AP4343" s="208">
        <v>28.259</v>
      </c>
      <c r="AQ4343" s="208">
        <v>36.302</v>
      </c>
      <c r="AR4343" s="208">
        <v>26.649000000000001</v>
      </c>
      <c r="AS4343" s="208">
        <v>15.502000000000001</v>
      </c>
      <c r="AT4343" s="208">
        <v>12.375</v>
      </c>
      <c r="AU4343" s="24"/>
      <c r="AV4343" s="24"/>
      <c r="AW4343" s="24"/>
      <c r="AX4343" s="24"/>
      <c r="AY4343" s="24"/>
      <c r="AZ4343" s="208">
        <v>13.465</v>
      </c>
      <c r="BA4343" s="208">
        <v>23.640999999999998</v>
      </c>
      <c r="BB4343" s="21">
        <f t="shared" si="476"/>
        <v>36.302</v>
      </c>
      <c r="BC4343" s="21"/>
      <c r="BD4343" s="22">
        <f t="shared" si="477"/>
        <v>48.793010752688168</v>
      </c>
      <c r="BE4343" s="21"/>
      <c r="BG4343" s="10"/>
      <c r="BH4343" s="21">
        <f t="shared" si="478"/>
        <v>0</v>
      </c>
      <c r="BI4343" s="22">
        <f t="shared" si="478"/>
        <v>3.6302000000000001E-2</v>
      </c>
      <c r="BJ4343" s="21"/>
      <c r="BK4343" s="21">
        <v>0</v>
      </c>
      <c r="BL4343" s="22">
        <v>0.108906</v>
      </c>
      <c r="BM4343" s="21"/>
      <c r="BN4343" s="21">
        <f t="shared" si="475"/>
        <v>0</v>
      </c>
      <c r="BO4343" s="22">
        <f t="shared" si="475"/>
        <v>0.43562400000000001</v>
      </c>
      <c r="BP4343" s="21">
        <f t="shared" si="475"/>
        <v>0</v>
      </c>
    </row>
    <row r="4344" spans="1:68" ht="11.1" customHeight="1" outlineLevel="1" collapsed="1" x14ac:dyDescent="0.2">
      <c r="A4344" s="10"/>
      <c r="B4344" s="18"/>
      <c r="C4344" s="18"/>
      <c r="D4344" s="18"/>
      <c r="E4344" s="19" t="s">
        <v>3779</v>
      </c>
      <c r="F4344" s="209">
        <v>1.97</v>
      </c>
      <c r="G4344" s="209">
        <v>0.88900000000000001</v>
      </c>
      <c r="H4344" s="209">
        <v>0.68300000000000005</v>
      </c>
      <c r="I4344" s="240">
        <v>0.45300000000000001</v>
      </c>
      <c r="J4344" s="240"/>
      <c r="K4344" s="209">
        <v>0.14000000000000001</v>
      </c>
      <c r="L4344" s="20"/>
      <c r="M4344" s="20"/>
      <c r="N4344" s="20"/>
      <c r="O4344" s="20"/>
      <c r="P4344" s="209">
        <v>0.19500000000000001</v>
      </c>
      <c r="Q4344" s="209">
        <v>1.147</v>
      </c>
      <c r="R4344" s="209">
        <v>1.379</v>
      </c>
      <c r="S4344" s="209">
        <v>1.4530000000000001</v>
      </c>
      <c r="T4344" s="209">
        <v>1.2669999999999999</v>
      </c>
      <c r="U4344" s="209">
        <v>0.58399999999999996</v>
      </c>
      <c r="V4344" s="209">
        <v>0.47199999999999998</v>
      </c>
      <c r="W4344" s="209">
        <v>0.188</v>
      </c>
      <c r="X4344" s="20"/>
      <c r="Y4344" s="20"/>
      <c r="Z4344" s="20"/>
      <c r="AA4344" s="20"/>
      <c r="AB4344" s="209">
        <v>0.65100000000000002</v>
      </c>
      <c r="AC4344" s="209">
        <v>0.89</v>
      </c>
      <c r="AD4344" s="209">
        <v>1.49</v>
      </c>
      <c r="AE4344" s="209">
        <v>1.4159999999999999</v>
      </c>
      <c r="AF4344" s="209">
        <v>1.5</v>
      </c>
      <c r="AG4344" s="209">
        <v>0.73399999999999999</v>
      </c>
      <c r="AH4344" s="209">
        <v>0.315</v>
      </c>
      <c r="AI4344" s="209">
        <v>0.17499999999999999</v>
      </c>
      <c r="AJ4344" s="20"/>
      <c r="AK4344" s="20"/>
      <c r="AL4344" s="20"/>
      <c r="AM4344" s="20"/>
      <c r="AN4344" s="209">
        <v>0.30099999999999999</v>
      </c>
      <c r="AO4344" s="209">
        <v>1.6439999999999999</v>
      </c>
      <c r="AP4344" s="209">
        <v>1.0249999999999999</v>
      </c>
      <c r="AQ4344" s="209">
        <v>1.9179999999999999</v>
      </c>
      <c r="AR4344" s="209">
        <v>0.90900000000000003</v>
      </c>
      <c r="AS4344" s="209">
        <v>1.1399999999999999</v>
      </c>
      <c r="AT4344" s="209">
        <v>0.39700000000000002</v>
      </c>
      <c r="AU4344" s="20"/>
      <c r="AV4344" s="20"/>
      <c r="AW4344" s="20"/>
      <c r="AX4344" s="20"/>
      <c r="AY4344" s="209">
        <v>0.16400000000000001</v>
      </c>
      <c r="AZ4344" s="209">
        <v>0.60699999999999998</v>
      </c>
      <c r="BA4344" s="209">
        <v>0.94899999999999995</v>
      </c>
      <c r="BB4344" s="21">
        <f t="shared" si="476"/>
        <v>1.97</v>
      </c>
      <c r="BC4344" s="21">
        <f>BF4344</f>
        <v>3</v>
      </c>
      <c r="BD4344" s="22">
        <f t="shared" si="477"/>
        <v>2.6478494623655915</v>
      </c>
      <c r="BE4344" s="21">
        <f>BC4344-BD4344</f>
        <v>0.35215053763440851</v>
      </c>
      <c r="BF4344" s="2">
        <v>3</v>
      </c>
      <c r="BG4344" s="10">
        <v>7</v>
      </c>
      <c r="BH4344" s="21">
        <f t="shared" si="478"/>
        <v>2.232E-3</v>
      </c>
      <c r="BI4344" s="22">
        <f t="shared" si="478"/>
        <v>1.97E-3</v>
      </c>
      <c r="BJ4344" s="21">
        <f>BH4344-BI4344</f>
        <v>2.6200000000000008E-4</v>
      </c>
      <c r="BK4344" s="21">
        <v>6.6960000000000006E-3</v>
      </c>
      <c r="BL4344" s="22">
        <v>5.9100000000000003E-3</v>
      </c>
      <c r="BM4344" s="21">
        <v>7.8600000000000024E-4</v>
      </c>
      <c r="BN4344" s="21">
        <f t="shared" si="475"/>
        <v>2.6784000000000002E-2</v>
      </c>
      <c r="BO4344" s="22">
        <f t="shared" si="475"/>
        <v>2.3640000000000001E-2</v>
      </c>
      <c r="BP4344" s="21">
        <f t="shared" si="475"/>
        <v>3.144000000000001E-3</v>
      </c>
    </row>
    <row r="4345" spans="1:68" ht="11.1" hidden="1" customHeight="1" outlineLevel="2" x14ac:dyDescent="0.2">
      <c r="A4345" s="10"/>
      <c r="B4345" s="18"/>
      <c r="C4345" s="18"/>
      <c r="D4345" s="18"/>
      <c r="E4345" s="23" t="s">
        <v>3780</v>
      </c>
      <c r="F4345" s="208">
        <v>1.97</v>
      </c>
      <c r="G4345" s="208">
        <v>0.88900000000000001</v>
      </c>
      <c r="H4345" s="208">
        <v>0.68300000000000005</v>
      </c>
      <c r="I4345" s="239">
        <v>0.45300000000000001</v>
      </c>
      <c r="J4345" s="239"/>
      <c r="K4345" s="208">
        <v>0.14000000000000001</v>
      </c>
      <c r="L4345" s="24"/>
      <c r="M4345" s="24"/>
      <c r="N4345" s="24"/>
      <c r="O4345" s="24"/>
      <c r="P4345" s="208">
        <v>0.19500000000000001</v>
      </c>
      <c r="Q4345" s="208">
        <v>1.147</v>
      </c>
      <c r="R4345" s="208">
        <v>1.379</v>
      </c>
      <c r="S4345" s="208">
        <v>1.4530000000000001</v>
      </c>
      <c r="T4345" s="208">
        <v>1.2669999999999999</v>
      </c>
      <c r="U4345" s="208">
        <v>0.58399999999999996</v>
      </c>
      <c r="V4345" s="208">
        <v>0.47199999999999998</v>
      </c>
      <c r="W4345" s="208">
        <v>0.188</v>
      </c>
      <c r="X4345" s="24"/>
      <c r="Y4345" s="24"/>
      <c r="Z4345" s="24"/>
      <c r="AA4345" s="24"/>
      <c r="AB4345" s="208">
        <v>0.65100000000000002</v>
      </c>
      <c r="AC4345" s="208">
        <v>0.89</v>
      </c>
      <c r="AD4345" s="208">
        <v>1.49</v>
      </c>
      <c r="AE4345" s="208">
        <v>1.4159999999999999</v>
      </c>
      <c r="AF4345" s="208">
        <v>1.5</v>
      </c>
      <c r="AG4345" s="208">
        <v>0.73399999999999999</v>
      </c>
      <c r="AH4345" s="208">
        <v>0.315</v>
      </c>
      <c r="AI4345" s="208">
        <v>0.17499999999999999</v>
      </c>
      <c r="AJ4345" s="24"/>
      <c r="AK4345" s="24"/>
      <c r="AL4345" s="24"/>
      <c r="AM4345" s="24"/>
      <c r="AN4345" s="208">
        <v>0.30099999999999999</v>
      </c>
      <c r="AO4345" s="208">
        <v>1.6439999999999999</v>
      </c>
      <c r="AP4345" s="208">
        <v>1.0249999999999999</v>
      </c>
      <c r="AQ4345" s="208">
        <v>1.9179999999999999</v>
      </c>
      <c r="AR4345" s="208">
        <v>0.90900000000000003</v>
      </c>
      <c r="AS4345" s="208">
        <v>1.1399999999999999</v>
      </c>
      <c r="AT4345" s="208">
        <v>0.39700000000000002</v>
      </c>
      <c r="AU4345" s="24"/>
      <c r="AV4345" s="24"/>
      <c r="AW4345" s="24"/>
      <c r="AX4345" s="24"/>
      <c r="AY4345" s="208">
        <v>0.16400000000000001</v>
      </c>
      <c r="AZ4345" s="208">
        <v>0.60699999999999998</v>
      </c>
      <c r="BA4345" s="208">
        <v>0.94899999999999995</v>
      </c>
      <c r="BB4345" s="21">
        <f t="shared" si="476"/>
        <v>1.97</v>
      </c>
      <c r="BC4345" s="21"/>
      <c r="BD4345" s="22">
        <f t="shared" si="477"/>
        <v>2.6478494623655915</v>
      </c>
      <c r="BE4345" s="21"/>
      <c r="BG4345" s="10"/>
      <c r="BH4345" s="21">
        <f t="shared" si="478"/>
        <v>0</v>
      </c>
      <c r="BI4345" s="22">
        <f t="shared" si="478"/>
        <v>1.97E-3</v>
      </c>
      <c r="BJ4345" s="21"/>
      <c r="BK4345" s="21">
        <v>0</v>
      </c>
      <c r="BL4345" s="22">
        <v>5.9100000000000003E-3</v>
      </c>
      <c r="BM4345" s="21"/>
      <c r="BN4345" s="21">
        <f t="shared" si="475"/>
        <v>0</v>
      </c>
      <c r="BO4345" s="22">
        <f t="shared" si="475"/>
        <v>2.3640000000000001E-2</v>
      </c>
      <c r="BP4345" s="21">
        <f t="shared" si="475"/>
        <v>0</v>
      </c>
    </row>
    <row r="4346" spans="1:68" ht="11.1" customHeight="1" outlineLevel="1" collapsed="1" x14ac:dyDescent="0.2">
      <c r="A4346" s="10"/>
      <c r="B4346" s="18"/>
      <c r="C4346" s="18"/>
      <c r="D4346" s="18"/>
      <c r="E4346" s="19" t="s">
        <v>3781</v>
      </c>
      <c r="F4346" s="209">
        <v>1.464</v>
      </c>
      <c r="G4346" s="209">
        <v>1.347</v>
      </c>
      <c r="H4346" s="209">
        <v>0.745</v>
      </c>
      <c r="I4346" s="240">
        <v>0.48</v>
      </c>
      <c r="J4346" s="240"/>
      <c r="K4346" s="20"/>
      <c r="L4346" s="20"/>
      <c r="M4346" s="20"/>
      <c r="N4346" s="20"/>
      <c r="O4346" s="209">
        <v>0.113</v>
      </c>
      <c r="P4346" s="209">
        <v>0.27400000000000002</v>
      </c>
      <c r="Q4346" s="209">
        <v>0.80400000000000005</v>
      </c>
      <c r="R4346" s="209">
        <v>1.194</v>
      </c>
      <c r="S4346" s="209">
        <v>1.2809999999999999</v>
      </c>
      <c r="T4346" s="209">
        <v>1.2969999999999999</v>
      </c>
      <c r="U4346" s="209">
        <v>0.67500000000000004</v>
      </c>
      <c r="V4346" s="209">
        <v>0.17699999999999999</v>
      </c>
      <c r="W4346" s="209">
        <v>0.02</v>
      </c>
      <c r="X4346" s="20"/>
      <c r="Y4346" s="209">
        <v>2.7E-2</v>
      </c>
      <c r="Z4346" s="209">
        <v>1.2E-2</v>
      </c>
      <c r="AA4346" s="209">
        <v>1.4999999999999999E-2</v>
      </c>
      <c r="AB4346" s="209">
        <v>0.35899999999999999</v>
      </c>
      <c r="AC4346" s="209">
        <v>0.88700000000000001</v>
      </c>
      <c r="AD4346" s="209">
        <v>1.343</v>
      </c>
      <c r="AE4346" s="209">
        <v>1.2769999999999999</v>
      </c>
      <c r="AF4346" s="209">
        <v>1.179</v>
      </c>
      <c r="AG4346" s="209">
        <v>0.52700000000000002</v>
      </c>
      <c r="AH4346" s="209">
        <v>0.22</v>
      </c>
      <c r="AI4346" s="209">
        <v>1.4E-2</v>
      </c>
      <c r="AJ4346" s="20"/>
      <c r="AK4346" s="20"/>
      <c r="AL4346" s="209">
        <v>3.5999999999999997E-2</v>
      </c>
      <c r="AM4346" s="209">
        <v>1.2999999999999999E-2</v>
      </c>
      <c r="AN4346" s="209">
        <v>0.27700000000000002</v>
      </c>
      <c r="AO4346" s="209">
        <v>0.88700000000000001</v>
      </c>
      <c r="AP4346" s="209">
        <v>1.357</v>
      </c>
      <c r="AQ4346" s="209">
        <v>1.2709999999999999</v>
      </c>
      <c r="AR4346" s="209">
        <v>1.171</v>
      </c>
      <c r="AS4346" s="209">
        <v>0.73299999999999998</v>
      </c>
      <c r="AT4346" s="209">
        <v>0.255</v>
      </c>
      <c r="AU4346" s="209">
        <v>4.2000000000000003E-2</v>
      </c>
      <c r="AV4346" s="209">
        <v>8.0000000000000002E-3</v>
      </c>
      <c r="AW4346" s="20"/>
      <c r="AX4346" s="20"/>
      <c r="AY4346" s="209">
        <v>0.121</v>
      </c>
      <c r="AZ4346" s="209">
        <v>0.216</v>
      </c>
      <c r="BA4346" s="209">
        <v>0.96499999999999997</v>
      </c>
      <c r="BB4346" s="21">
        <f t="shared" si="476"/>
        <v>1.464</v>
      </c>
      <c r="BC4346" s="21">
        <f>BD4346</f>
        <v>1.9677419354838708</v>
      </c>
      <c r="BD4346" s="22">
        <f t="shared" si="477"/>
        <v>1.9677419354838708</v>
      </c>
      <c r="BE4346" s="21">
        <f>BC4346-BD4346</f>
        <v>0</v>
      </c>
      <c r="BF4346" s="2">
        <v>1.8</v>
      </c>
      <c r="BG4346" s="10">
        <v>7</v>
      </c>
      <c r="BH4346" s="21">
        <f t="shared" si="478"/>
        <v>1.4639999999999998E-3</v>
      </c>
      <c r="BI4346" s="22">
        <f t="shared" si="478"/>
        <v>1.4639999999999998E-3</v>
      </c>
      <c r="BJ4346" s="21">
        <f>BH4346-BI4346</f>
        <v>0</v>
      </c>
      <c r="BK4346" s="21">
        <v>4.3919999999999992E-3</v>
      </c>
      <c r="BL4346" s="22">
        <v>4.3919999999999992E-3</v>
      </c>
      <c r="BM4346" s="21">
        <v>0</v>
      </c>
      <c r="BN4346" s="21">
        <f t="shared" si="475"/>
        <v>1.7567999999999997E-2</v>
      </c>
      <c r="BO4346" s="22">
        <f t="shared" si="475"/>
        <v>1.7567999999999997E-2</v>
      </c>
      <c r="BP4346" s="21">
        <f t="shared" si="475"/>
        <v>0</v>
      </c>
    </row>
    <row r="4347" spans="1:68" ht="11.1" hidden="1" customHeight="1" outlineLevel="2" x14ac:dyDescent="0.2">
      <c r="A4347" s="10"/>
      <c r="B4347" s="18"/>
      <c r="C4347" s="18"/>
      <c r="D4347" s="18"/>
      <c r="E4347" s="23" t="s">
        <v>3782</v>
      </c>
      <c r="F4347" s="208">
        <v>1.464</v>
      </c>
      <c r="G4347" s="208">
        <v>1.347</v>
      </c>
      <c r="H4347" s="208">
        <v>0.745</v>
      </c>
      <c r="I4347" s="239">
        <v>0.48</v>
      </c>
      <c r="J4347" s="239"/>
      <c r="K4347" s="24"/>
      <c r="L4347" s="24"/>
      <c r="M4347" s="24"/>
      <c r="N4347" s="24"/>
      <c r="O4347" s="208">
        <v>0.113</v>
      </c>
      <c r="P4347" s="208">
        <v>0.27400000000000002</v>
      </c>
      <c r="Q4347" s="208">
        <v>0.80400000000000005</v>
      </c>
      <c r="R4347" s="208">
        <v>1.194</v>
      </c>
      <c r="S4347" s="208">
        <v>1.2809999999999999</v>
      </c>
      <c r="T4347" s="208">
        <v>1.2969999999999999</v>
      </c>
      <c r="U4347" s="208">
        <v>0.67500000000000004</v>
      </c>
      <c r="V4347" s="208">
        <v>0.17699999999999999</v>
      </c>
      <c r="W4347" s="208">
        <v>0.02</v>
      </c>
      <c r="X4347" s="24"/>
      <c r="Y4347" s="208">
        <v>2.7E-2</v>
      </c>
      <c r="Z4347" s="208">
        <v>1.2E-2</v>
      </c>
      <c r="AA4347" s="208">
        <v>1.4999999999999999E-2</v>
      </c>
      <c r="AB4347" s="208">
        <v>0.35899999999999999</v>
      </c>
      <c r="AC4347" s="208">
        <v>0.88700000000000001</v>
      </c>
      <c r="AD4347" s="208">
        <v>1.343</v>
      </c>
      <c r="AE4347" s="208">
        <v>1.2769999999999999</v>
      </c>
      <c r="AF4347" s="208">
        <v>1.179</v>
      </c>
      <c r="AG4347" s="208">
        <v>0.52700000000000002</v>
      </c>
      <c r="AH4347" s="208">
        <v>0.22</v>
      </c>
      <c r="AI4347" s="208">
        <v>1.4E-2</v>
      </c>
      <c r="AJ4347" s="24"/>
      <c r="AK4347" s="24"/>
      <c r="AL4347" s="208">
        <v>3.5999999999999997E-2</v>
      </c>
      <c r="AM4347" s="208">
        <v>1.2999999999999999E-2</v>
      </c>
      <c r="AN4347" s="208">
        <v>0.27700000000000002</v>
      </c>
      <c r="AO4347" s="208">
        <v>0.88700000000000001</v>
      </c>
      <c r="AP4347" s="208">
        <v>1.357</v>
      </c>
      <c r="AQ4347" s="208">
        <v>1.2709999999999999</v>
      </c>
      <c r="AR4347" s="208">
        <v>1.171</v>
      </c>
      <c r="AS4347" s="208">
        <v>0.73299999999999998</v>
      </c>
      <c r="AT4347" s="208">
        <v>0.255</v>
      </c>
      <c r="AU4347" s="208">
        <v>4.2000000000000003E-2</v>
      </c>
      <c r="AV4347" s="208">
        <v>8.0000000000000002E-3</v>
      </c>
      <c r="AW4347" s="24"/>
      <c r="AX4347" s="24"/>
      <c r="AY4347" s="208">
        <v>0.121</v>
      </c>
      <c r="AZ4347" s="208">
        <v>0.216</v>
      </c>
      <c r="BA4347" s="208">
        <v>0.96499999999999997</v>
      </c>
      <c r="BB4347" s="21">
        <f t="shared" si="476"/>
        <v>1.464</v>
      </c>
      <c r="BC4347" s="21"/>
      <c r="BD4347" s="22">
        <f t="shared" si="477"/>
        <v>1.9677419354838708</v>
      </c>
      <c r="BE4347" s="21"/>
      <c r="BG4347" s="10"/>
      <c r="BH4347" s="21">
        <f t="shared" si="478"/>
        <v>0</v>
      </c>
      <c r="BI4347" s="22">
        <f t="shared" si="478"/>
        <v>1.4639999999999998E-3</v>
      </c>
      <c r="BJ4347" s="21"/>
      <c r="BK4347" s="21">
        <v>0</v>
      </c>
      <c r="BL4347" s="22">
        <v>4.3919999999999992E-3</v>
      </c>
      <c r="BM4347" s="21"/>
      <c r="BN4347" s="21">
        <f t="shared" si="475"/>
        <v>0</v>
      </c>
      <c r="BO4347" s="22">
        <f t="shared" si="475"/>
        <v>1.7567999999999997E-2</v>
      </c>
      <c r="BP4347" s="21">
        <f t="shared" si="475"/>
        <v>0</v>
      </c>
    </row>
    <row r="4348" spans="1:68" ht="11.1" hidden="1" customHeight="1" outlineLevel="1" collapsed="1" x14ac:dyDescent="0.2">
      <c r="A4348" s="10"/>
      <c r="B4348" s="18"/>
      <c r="C4348" s="18"/>
      <c r="D4348" s="18"/>
      <c r="E4348" s="19" t="s">
        <v>3783</v>
      </c>
      <c r="F4348" s="209">
        <v>18.611999999999998</v>
      </c>
      <c r="G4348" s="209">
        <v>15.37</v>
      </c>
      <c r="H4348" s="209">
        <v>12.957000000000001</v>
      </c>
      <c r="I4348" s="240">
        <v>9.3510000000000009</v>
      </c>
      <c r="J4348" s="240"/>
      <c r="K4348" s="20"/>
      <c r="L4348" s="20"/>
      <c r="M4348" s="20"/>
      <c r="N4348" s="20"/>
      <c r="O4348" s="20"/>
      <c r="P4348" s="209">
        <v>18.140999999999998</v>
      </c>
      <c r="Q4348" s="209">
        <v>19.648</v>
      </c>
      <c r="R4348" s="209">
        <v>21.838000000000001</v>
      </c>
      <c r="S4348" s="209">
        <v>21.565000000000001</v>
      </c>
      <c r="T4348" s="209">
        <v>23</v>
      </c>
      <c r="U4348" s="209">
        <v>12.724</v>
      </c>
      <c r="V4348" s="209">
        <v>8.3450000000000006</v>
      </c>
      <c r="W4348" s="20"/>
      <c r="X4348" s="20"/>
      <c r="Y4348" s="20"/>
      <c r="Z4348" s="20"/>
      <c r="AA4348" s="209">
        <v>2.4319999999999999</v>
      </c>
      <c r="AB4348" s="209">
        <v>9.8219999999999992</v>
      </c>
      <c r="AC4348" s="209">
        <v>13.131</v>
      </c>
      <c r="AD4348" s="209">
        <v>16.829999999999998</v>
      </c>
      <c r="AE4348" s="209">
        <v>15.249000000000001</v>
      </c>
      <c r="AF4348" s="209">
        <v>13.023999999999999</v>
      </c>
      <c r="AG4348" s="209">
        <v>8.6660000000000004</v>
      </c>
      <c r="AH4348" s="209">
        <v>8.5090000000000003</v>
      </c>
      <c r="AI4348" s="20"/>
      <c r="AJ4348" s="20"/>
      <c r="AK4348" s="20"/>
      <c r="AL4348" s="20"/>
      <c r="AM4348" s="20"/>
      <c r="AN4348" s="209">
        <v>5.5060000000000002</v>
      </c>
      <c r="AO4348" s="209">
        <v>18.706</v>
      </c>
      <c r="AP4348" s="209">
        <v>12.994999999999999</v>
      </c>
      <c r="AQ4348" s="209">
        <v>8.9710000000000001</v>
      </c>
      <c r="AR4348" s="209">
        <v>24.914999999999999</v>
      </c>
      <c r="AS4348" s="209">
        <v>13.076000000000001</v>
      </c>
      <c r="AT4348" s="209">
        <v>9.8000000000000007</v>
      </c>
      <c r="AU4348" s="20"/>
      <c r="AV4348" s="20"/>
      <c r="AW4348" s="20"/>
      <c r="AX4348" s="20"/>
      <c r="AY4348" s="20"/>
      <c r="AZ4348" s="209">
        <v>13.904</v>
      </c>
      <c r="BA4348" s="209">
        <v>9.8689999999999998</v>
      </c>
      <c r="BB4348" s="21">
        <f t="shared" si="476"/>
        <v>24.914999999999999</v>
      </c>
      <c r="BC4348" s="21">
        <f>BF4348</f>
        <v>150</v>
      </c>
      <c r="BD4348" s="22">
        <f t="shared" si="477"/>
        <v>33.487903225806448</v>
      </c>
      <c r="BE4348" s="21">
        <f>BC4348-BD4348</f>
        <v>116.51209677419355</v>
      </c>
      <c r="BF4348" s="2">
        <v>150</v>
      </c>
      <c r="BG4348" s="10">
        <v>6</v>
      </c>
      <c r="BH4348" s="21">
        <f t="shared" si="478"/>
        <v>0.1116</v>
      </c>
      <c r="BI4348" s="22">
        <f t="shared" si="478"/>
        <v>2.4914999999999996E-2</v>
      </c>
      <c r="BJ4348" s="21">
        <f>BH4348-BI4348</f>
        <v>8.6685000000000012E-2</v>
      </c>
      <c r="BK4348" s="21">
        <v>0.33479999999999999</v>
      </c>
      <c r="BL4348" s="22">
        <v>7.4744999999999992E-2</v>
      </c>
      <c r="BM4348" s="21">
        <v>0.26005499999999998</v>
      </c>
      <c r="BN4348" s="21">
        <f t="shared" si="475"/>
        <v>1.3391999999999999</v>
      </c>
      <c r="BO4348" s="22">
        <f t="shared" si="475"/>
        <v>0.29897999999999997</v>
      </c>
      <c r="BP4348" s="21">
        <f t="shared" si="475"/>
        <v>1.0402199999999999</v>
      </c>
    </row>
    <row r="4349" spans="1:68" ht="11.1" hidden="1" customHeight="1" outlineLevel="2" x14ac:dyDescent="0.2">
      <c r="A4349" s="10"/>
      <c r="B4349" s="18"/>
      <c r="C4349" s="18"/>
      <c r="D4349" s="18"/>
      <c r="E4349" s="23" t="s">
        <v>3784</v>
      </c>
      <c r="F4349" s="208">
        <v>18.611999999999998</v>
      </c>
      <c r="G4349" s="208">
        <v>15.37</v>
      </c>
      <c r="H4349" s="208">
        <v>12.957000000000001</v>
      </c>
      <c r="I4349" s="239">
        <v>9.3510000000000009</v>
      </c>
      <c r="J4349" s="239"/>
      <c r="K4349" s="24"/>
      <c r="L4349" s="24"/>
      <c r="M4349" s="24"/>
      <c r="N4349" s="24"/>
      <c r="O4349" s="24"/>
      <c r="P4349" s="208">
        <v>18.140999999999998</v>
      </c>
      <c r="Q4349" s="208">
        <v>19.648</v>
      </c>
      <c r="R4349" s="208">
        <v>21.838000000000001</v>
      </c>
      <c r="S4349" s="208">
        <v>21.565000000000001</v>
      </c>
      <c r="T4349" s="208">
        <v>23</v>
      </c>
      <c r="U4349" s="208">
        <v>12.724</v>
      </c>
      <c r="V4349" s="208">
        <v>8.3450000000000006</v>
      </c>
      <c r="W4349" s="24"/>
      <c r="X4349" s="24"/>
      <c r="Y4349" s="24"/>
      <c r="Z4349" s="24"/>
      <c r="AA4349" s="208">
        <v>2.4319999999999999</v>
      </c>
      <c r="AB4349" s="208">
        <v>9.8219999999999992</v>
      </c>
      <c r="AC4349" s="208">
        <v>13.131</v>
      </c>
      <c r="AD4349" s="208">
        <v>16.829999999999998</v>
      </c>
      <c r="AE4349" s="208">
        <v>15.249000000000001</v>
      </c>
      <c r="AF4349" s="208">
        <v>13.023999999999999</v>
      </c>
      <c r="AG4349" s="208">
        <v>8.6660000000000004</v>
      </c>
      <c r="AH4349" s="208">
        <v>8.5090000000000003</v>
      </c>
      <c r="AI4349" s="24"/>
      <c r="AJ4349" s="24"/>
      <c r="AK4349" s="24"/>
      <c r="AL4349" s="24"/>
      <c r="AM4349" s="24"/>
      <c r="AN4349" s="208">
        <v>5.5060000000000002</v>
      </c>
      <c r="AO4349" s="208">
        <v>18.706</v>
      </c>
      <c r="AP4349" s="208">
        <v>12.994999999999999</v>
      </c>
      <c r="AQ4349" s="208">
        <v>8.9710000000000001</v>
      </c>
      <c r="AR4349" s="208">
        <v>24.914999999999999</v>
      </c>
      <c r="AS4349" s="208">
        <v>13.076000000000001</v>
      </c>
      <c r="AT4349" s="208">
        <v>9.8000000000000007</v>
      </c>
      <c r="AU4349" s="24"/>
      <c r="AV4349" s="24"/>
      <c r="AW4349" s="24"/>
      <c r="AX4349" s="24"/>
      <c r="AY4349" s="24"/>
      <c r="AZ4349" s="208">
        <v>13.904</v>
      </c>
      <c r="BA4349" s="208">
        <v>9.8689999999999998</v>
      </c>
      <c r="BB4349" s="21">
        <f t="shared" si="476"/>
        <v>24.914999999999999</v>
      </c>
      <c r="BC4349" s="21"/>
      <c r="BD4349" s="22">
        <f t="shared" si="477"/>
        <v>33.487903225806448</v>
      </c>
      <c r="BE4349" s="21"/>
      <c r="BG4349" s="10"/>
      <c r="BH4349" s="21">
        <f t="shared" si="478"/>
        <v>0</v>
      </c>
      <c r="BI4349" s="22">
        <f t="shared" si="478"/>
        <v>2.4914999999999996E-2</v>
      </c>
      <c r="BJ4349" s="21"/>
      <c r="BK4349" s="21">
        <v>0</v>
      </c>
      <c r="BL4349" s="22">
        <v>7.4744999999999992E-2</v>
      </c>
      <c r="BM4349" s="21"/>
      <c r="BN4349" s="21">
        <f t="shared" si="475"/>
        <v>0</v>
      </c>
      <c r="BO4349" s="22">
        <f t="shared" si="475"/>
        <v>0.29897999999999997</v>
      </c>
      <c r="BP4349" s="21">
        <f t="shared" si="475"/>
        <v>0</v>
      </c>
    </row>
    <row r="4350" spans="1:68" ht="11.1" hidden="1" customHeight="1" outlineLevel="1" collapsed="1" x14ac:dyDescent="0.2">
      <c r="A4350" s="10"/>
      <c r="B4350" s="18"/>
      <c r="C4350" s="18"/>
      <c r="D4350" s="18"/>
      <c r="E4350" s="19" t="s">
        <v>3785</v>
      </c>
      <c r="F4350" s="209">
        <v>4.5309999999999997</v>
      </c>
      <c r="G4350" s="209">
        <v>3.8420000000000001</v>
      </c>
      <c r="H4350" s="209">
        <v>1.647</v>
      </c>
      <c r="I4350" s="240">
        <v>1.56</v>
      </c>
      <c r="J4350" s="240"/>
      <c r="K4350" s="209">
        <v>0.59</v>
      </c>
      <c r="L4350" s="20"/>
      <c r="M4350" s="20"/>
      <c r="N4350" s="20"/>
      <c r="O4350" s="20"/>
      <c r="P4350" s="209">
        <v>2.0489999999999999</v>
      </c>
      <c r="Q4350" s="209">
        <v>3.15</v>
      </c>
      <c r="R4350" s="209">
        <v>3.61</v>
      </c>
      <c r="S4350" s="209">
        <v>4.74</v>
      </c>
      <c r="T4350" s="209">
        <v>3.6</v>
      </c>
      <c r="U4350" s="209">
        <v>2.4500000000000002</v>
      </c>
      <c r="V4350" s="209">
        <v>0.75</v>
      </c>
      <c r="W4350" s="209">
        <v>0.51</v>
      </c>
      <c r="X4350" s="20"/>
      <c r="Y4350" s="20"/>
      <c r="Z4350" s="20"/>
      <c r="AA4350" s="20"/>
      <c r="AB4350" s="209">
        <v>2.34</v>
      </c>
      <c r="AC4350" s="209">
        <v>2.2999999999999998</v>
      </c>
      <c r="AD4350" s="209">
        <v>4.3</v>
      </c>
      <c r="AE4350" s="209">
        <v>4.5</v>
      </c>
      <c r="AF4350" s="209">
        <v>3.35</v>
      </c>
      <c r="AG4350" s="209">
        <v>1.95</v>
      </c>
      <c r="AH4350" s="209">
        <v>1</v>
      </c>
      <c r="AI4350" s="209">
        <v>0.8</v>
      </c>
      <c r="AJ4350" s="20"/>
      <c r="AK4350" s="20"/>
      <c r="AL4350" s="20"/>
      <c r="AM4350" s="209">
        <v>2.7480000000000002</v>
      </c>
      <c r="AN4350" s="20"/>
      <c r="AO4350" s="209">
        <v>1.212</v>
      </c>
      <c r="AP4350" s="209">
        <v>4.6900000000000004</v>
      </c>
      <c r="AQ4350" s="209">
        <v>4.25</v>
      </c>
      <c r="AR4350" s="209">
        <v>4.25</v>
      </c>
      <c r="AS4350" s="209">
        <v>2.25</v>
      </c>
      <c r="AT4350" s="209">
        <v>1.2</v>
      </c>
      <c r="AU4350" s="209">
        <v>0.4</v>
      </c>
      <c r="AV4350" s="20"/>
      <c r="AW4350" s="20"/>
      <c r="AX4350" s="20"/>
      <c r="AY4350" s="209">
        <v>0.6</v>
      </c>
      <c r="AZ4350" s="209">
        <v>1.05</v>
      </c>
      <c r="BA4350" s="209">
        <v>2.5499999999999998</v>
      </c>
      <c r="BB4350" s="21">
        <f t="shared" si="476"/>
        <v>4.74</v>
      </c>
      <c r="BC4350" s="21">
        <f>BF4350</f>
        <v>7.61</v>
      </c>
      <c r="BD4350" s="22">
        <f t="shared" si="477"/>
        <v>6.370967741935484</v>
      </c>
      <c r="BE4350" s="21">
        <f>BC4350-BD4350</f>
        <v>1.2390322580645163</v>
      </c>
      <c r="BF4350" s="2">
        <v>7.61</v>
      </c>
      <c r="BG4350" s="10">
        <v>6</v>
      </c>
      <c r="BH4350" s="21">
        <f t="shared" si="478"/>
        <v>5.6618400000000004E-3</v>
      </c>
      <c r="BI4350" s="22">
        <f t="shared" si="478"/>
        <v>4.7400000000000003E-3</v>
      </c>
      <c r="BJ4350" s="21">
        <f>BH4350-BI4350</f>
        <v>9.2184000000000016E-4</v>
      </c>
      <c r="BK4350" s="21">
        <v>1.698552E-2</v>
      </c>
      <c r="BL4350" s="22">
        <v>1.422E-2</v>
      </c>
      <c r="BM4350" s="21">
        <v>2.7655200000000005E-3</v>
      </c>
      <c r="BN4350" s="21">
        <f t="shared" si="475"/>
        <v>6.7942080000000002E-2</v>
      </c>
      <c r="BO4350" s="22">
        <f t="shared" si="475"/>
        <v>5.688E-2</v>
      </c>
      <c r="BP4350" s="21">
        <f t="shared" si="475"/>
        <v>1.1062080000000002E-2</v>
      </c>
    </row>
    <row r="4351" spans="1:68" ht="11.1" hidden="1" customHeight="1" outlineLevel="2" x14ac:dyDescent="0.2">
      <c r="A4351" s="10"/>
      <c r="B4351" s="18"/>
      <c r="C4351" s="18"/>
      <c r="D4351" s="18"/>
      <c r="E4351" s="23" t="s">
        <v>3786</v>
      </c>
      <c r="F4351" s="208">
        <v>4.5309999999999997</v>
      </c>
      <c r="G4351" s="208">
        <v>3.8420000000000001</v>
      </c>
      <c r="H4351" s="208">
        <v>1.647</v>
      </c>
      <c r="I4351" s="239">
        <v>1.56</v>
      </c>
      <c r="J4351" s="239"/>
      <c r="K4351" s="208">
        <v>0.59</v>
      </c>
      <c r="L4351" s="24"/>
      <c r="M4351" s="24"/>
      <c r="N4351" s="24"/>
      <c r="O4351" s="24"/>
      <c r="P4351" s="208">
        <v>2.0489999999999999</v>
      </c>
      <c r="Q4351" s="208">
        <v>3.15</v>
      </c>
      <c r="R4351" s="208">
        <v>3.61</v>
      </c>
      <c r="S4351" s="208">
        <v>4.74</v>
      </c>
      <c r="T4351" s="208">
        <v>3.6</v>
      </c>
      <c r="U4351" s="208">
        <v>2.4500000000000002</v>
      </c>
      <c r="V4351" s="208">
        <v>0.75</v>
      </c>
      <c r="W4351" s="208">
        <v>0.51</v>
      </c>
      <c r="X4351" s="24"/>
      <c r="Y4351" s="24"/>
      <c r="Z4351" s="24"/>
      <c r="AA4351" s="24"/>
      <c r="AB4351" s="208">
        <v>2.34</v>
      </c>
      <c r="AC4351" s="208">
        <v>2.2999999999999998</v>
      </c>
      <c r="AD4351" s="208">
        <v>4.3</v>
      </c>
      <c r="AE4351" s="208">
        <v>4.5</v>
      </c>
      <c r="AF4351" s="208">
        <v>3.35</v>
      </c>
      <c r="AG4351" s="208">
        <v>1.95</v>
      </c>
      <c r="AH4351" s="208">
        <v>1</v>
      </c>
      <c r="AI4351" s="208">
        <v>0.8</v>
      </c>
      <c r="AJ4351" s="24"/>
      <c r="AK4351" s="24"/>
      <c r="AL4351" s="24"/>
      <c r="AM4351" s="208">
        <v>2.7480000000000002</v>
      </c>
      <c r="AN4351" s="24"/>
      <c r="AO4351" s="208">
        <v>1.212</v>
      </c>
      <c r="AP4351" s="208">
        <v>4.6900000000000004</v>
      </c>
      <c r="AQ4351" s="208">
        <v>4.25</v>
      </c>
      <c r="AR4351" s="208">
        <v>4.25</v>
      </c>
      <c r="AS4351" s="208">
        <v>2.25</v>
      </c>
      <c r="AT4351" s="208">
        <v>1.2</v>
      </c>
      <c r="AU4351" s="208">
        <v>0.4</v>
      </c>
      <c r="AV4351" s="24"/>
      <c r="AW4351" s="24"/>
      <c r="AX4351" s="24"/>
      <c r="AY4351" s="208">
        <v>0.6</v>
      </c>
      <c r="AZ4351" s="208">
        <v>1.05</v>
      </c>
      <c r="BA4351" s="208">
        <v>2.5499999999999998</v>
      </c>
      <c r="BB4351" s="21">
        <f t="shared" si="476"/>
        <v>4.74</v>
      </c>
      <c r="BC4351" s="21"/>
      <c r="BD4351" s="22">
        <f t="shared" si="477"/>
        <v>6.370967741935484</v>
      </c>
      <c r="BE4351" s="21"/>
      <c r="BG4351" s="10"/>
      <c r="BH4351" s="21">
        <f t="shared" si="478"/>
        <v>0</v>
      </c>
      <c r="BI4351" s="22">
        <f t="shared" si="478"/>
        <v>4.7400000000000003E-3</v>
      </c>
      <c r="BJ4351" s="21"/>
      <c r="BK4351" s="21">
        <v>0</v>
      </c>
      <c r="BL4351" s="22">
        <v>1.422E-2</v>
      </c>
      <c r="BM4351" s="21"/>
      <c r="BN4351" s="21">
        <f t="shared" si="475"/>
        <v>0</v>
      </c>
      <c r="BO4351" s="22">
        <f t="shared" si="475"/>
        <v>5.688E-2</v>
      </c>
      <c r="BP4351" s="21">
        <f t="shared" si="475"/>
        <v>0</v>
      </c>
    </row>
    <row r="4352" spans="1:68" ht="11.1" hidden="1" customHeight="1" outlineLevel="1" collapsed="1" x14ac:dyDescent="0.2">
      <c r="A4352" s="10"/>
      <c r="B4352" s="18"/>
      <c r="C4352" s="18"/>
      <c r="D4352" s="18"/>
      <c r="E4352" s="19" t="s">
        <v>3787</v>
      </c>
      <c r="F4352" s="209">
        <v>2.9780000000000002</v>
      </c>
      <c r="G4352" s="209">
        <v>2.4700000000000002</v>
      </c>
      <c r="H4352" s="209">
        <v>1.7</v>
      </c>
      <c r="I4352" s="240">
        <v>1.032</v>
      </c>
      <c r="J4352" s="240"/>
      <c r="K4352" s="209">
        <v>0.127</v>
      </c>
      <c r="L4352" s="20"/>
      <c r="M4352" s="20"/>
      <c r="N4352" s="20"/>
      <c r="O4352" s="20"/>
      <c r="P4352" s="209">
        <v>0.79500000000000004</v>
      </c>
      <c r="Q4352" s="209">
        <v>1.6539999999999999</v>
      </c>
      <c r="R4352" s="209">
        <v>2.6560000000000001</v>
      </c>
      <c r="S4352" s="209">
        <v>2.7989999999999999</v>
      </c>
      <c r="T4352" s="209">
        <v>2.774</v>
      </c>
      <c r="U4352" s="209">
        <v>1.2569999999999999</v>
      </c>
      <c r="V4352" s="209">
        <v>0.74199999999999999</v>
      </c>
      <c r="W4352" s="209">
        <v>0.111</v>
      </c>
      <c r="X4352" s="20"/>
      <c r="Y4352" s="20"/>
      <c r="Z4352" s="20"/>
      <c r="AA4352" s="20"/>
      <c r="AB4352" s="209">
        <v>0.68700000000000006</v>
      </c>
      <c r="AC4352" s="209">
        <v>1.615</v>
      </c>
      <c r="AD4352" s="209">
        <v>2.7360000000000002</v>
      </c>
      <c r="AE4352" s="209">
        <v>2.76</v>
      </c>
      <c r="AF4352" s="209">
        <v>2.2029999999999998</v>
      </c>
      <c r="AG4352" s="209">
        <v>1.133</v>
      </c>
      <c r="AH4352" s="209">
        <v>0.59499999999999997</v>
      </c>
      <c r="AI4352" s="209">
        <v>0.12</v>
      </c>
      <c r="AJ4352" s="20"/>
      <c r="AK4352" s="20"/>
      <c r="AL4352" s="20"/>
      <c r="AM4352" s="20"/>
      <c r="AN4352" s="209">
        <v>0.80400000000000005</v>
      </c>
      <c r="AO4352" s="209">
        <v>2.0640000000000001</v>
      </c>
      <c r="AP4352" s="209">
        <v>2.4580000000000002</v>
      </c>
      <c r="AQ4352" s="209">
        <v>2.83</v>
      </c>
      <c r="AR4352" s="209">
        <v>2.754</v>
      </c>
      <c r="AS4352" s="209">
        <v>2.004</v>
      </c>
      <c r="AT4352" s="209">
        <v>0.97</v>
      </c>
      <c r="AU4352" s="209">
        <v>0.35799999999999998</v>
      </c>
      <c r="AV4352" s="20"/>
      <c r="AW4352" s="20"/>
      <c r="AX4352" s="20"/>
      <c r="AY4352" s="209">
        <v>3.4000000000000002E-2</v>
      </c>
      <c r="AZ4352" s="209">
        <v>0.71199999999999997</v>
      </c>
      <c r="BA4352" s="209">
        <v>1.8959999999999999</v>
      </c>
      <c r="BB4352" s="21">
        <f t="shared" si="476"/>
        <v>2.9780000000000002</v>
      </c>
      <c r="BC4352" s="21">
        <f>BF4352</f>
        <v>5.6</v>
      </c>
      <c r="BD4352" s="22">
        <f t="shared" si="477"/>
        <v>4.002688172043011</v>
      </c>
      <c r="BE4352" s="21">
        <f>BC4352-BD4352</f>
        <v>1.5973118279569887</v>
      </c>
      <c r="BF4352" s="2">
        <v>5.6</v>
      </c>
      <c r="BG4352" s="10">
        <v>6</v>
      </c>
      <c r="BH4352" s="21">
        <f t="shared" si="478"/>
        <v>4.1663999999999998E-3</v>
      </c>
      <c r="BI4352" s="22">
        <f t="shared" si="478"/>
        <v>2.9780000000000002E-3</v>
      </c>
      <c r="BJ4352" s="21">
        <f>BH4352-BI4352</f>
        <v>1.1883999999999996E-3</v>
      </c>
      <c r="BK4352" s="21">
        <v>1.2499199999999999E-2</v>
      </c>
      <c r="BL4352" s="22">
        <v>8.934000000000001E-3</v>
      </c>
      <c r="BM4352" s="21">
        <v>3.5651999999999975E-3</v>
      </c>
      <c r="BN4352" s="21">
        <f t="shared" si="475"/>
        <v>4.9996799999999994E-2</v>
      </c>
      <c r="BO4352" s="22">
        <f t="shared" si="475"/>
        <v>3.5736000000000004E-2</v>
      </c>
      <c r="BP4352" s="21">
        <f t="shared" si="475"/>
        <v>1.426079999999999E-2</v>
      </c>
    </row>
    <row r="4353" spans="1:68" ht="11.1" hidden="1" customHeight="1" outlineLevel="2" x14ac:dyDescent="0.2">
      <c r="A4353" s="10"/>
      <c r="B4353" s="18"/>
      <c r="C4353" s="18"/>
      <c r="D4353" s="18"/>
      <c r="E4353" s="23" t="s">
        <v>3788</v>
      </c>
      <c r="F4353" s="208">
        <v>2.9780000000000002</v>
      </c>
      <c r="G4353" s="208">
        <v>2.4700000000000002</v>
      </c>
      <c r="H4353" s="208">
        <v>1.7</v>
      </c>
      <c r="I4353" s="239">
        <v>1.032</v>
      </c>
      <c r="J4353" s="239"/>
      <c r="K4353" s="208">
        <v>0.127</v>
      </c>
      <c r="L4353" s="24"/>
      <c r="M4353" s="24"/>
      <c r="N4353" s="24"/>
      <c r="O4353" s="24"/>
      <c r="P4353" s="208">
        <v>0.79500000000000004</v>
      </c>
      <c r="Q4353" s="208">
        <v>1.6539999999999999</v>
      </c>
      <c r="R4353" s="208">
        <v>2.6560000000000001</v>
      </c>
      <c r="S4353" s="208">
        <v>2.7989999999999999</v>
      </c>
      <c r="T4353" s="208">
        <v>2.774</v>
      </c>
      <c r="U4353" s="208">
        <v>1.2569999999999999</v>
      </c>
      <c r="V4353" s="208">
        <v>0.74199999999999999</v>
      </c>
      <c r="W4353" s="208">
        <v>0.111</v>
      </c>
      <c r="X4353" s="24"/>
      <c r="Y4353" s="24"/>
      <c r="Z4353" s="24"/>
      <c r="AA4353" s="24"/>
      <c r="AB4353" s="208">
        <v>0.68700000000000006</v>
      </c>
      <c r="AC4353" s="208">
        <v>1.615</v>
      </c>
      <c r="AD4353" s="208">
        <v>2.7360000000000002</v>
      </c>
      <c r="AE4353" s="208">
        <v>2.76</v>
      </c>
      <c r="AF4353" s="208">
        <v>2.2029999999999998</v>
      </c>
      <c r="AG4353" s="208">
        <v>1.133</v>
      </c>
      <c r="AH4353" s="208">
        <v>0.59499999999999997</v>
      </c>
      <c r="AI4353" s="208">
        <v>0.12</v>
      </c>
      <c r="AJ4353" s="24"/>
      <c r="AK4353" s="24"/>
      <c r="AL4353" s="24"/>
      <c r="AM4353" s="24"/>
      <c r="AN4353" s="208">
        <v>0.80400000000000005</v>
      </c>
      <c r="AO4353" s="208">
        <v>2.0640000000000001</v>
      </c>
      <c r="AP4353" s="208">
        <v>2.4580000000000002</v>
      </c>
      <c r="AQ4353" s="208">
        <v>2.83</v>
      </c>
      <c r="AR4353" s="208">
        <v>2.754</v>
      </c>
      <c r="AS4353" s="208">
        <v>2.004</v>
      </c>
      <c r="AT4353" s="208">
        <v>0.97</v>
      </c>
      <c r="AU4353" s="208">
        <v>0.35799999999999998</v>
      </c>
      <c r="AV4353" s="24"/>
      <c r="AW4353" s="24"/>
      <c r="AX4353" s="24"/>
      <c r="AY4353" s="208">
        <v>3.4000000000000002E-2</v>
      </c>
      <c r="AZ4353" s="208">
        <v>0.71199999999999997</v>
      </c>
      <c r="BA4353" s="208">
        <v>1.8959999999999999</v>
      </c>
      <c r="BB4353" s="21">
        <f t="shared" si="476"/>
        <v>2.9780000000000002</v>
      </c>
      <c r="BC4353" s="21"/>
      <c r="BD4353" s="22">
        <f t="shared" si="477"/>
        <v>4.002688172043011</v>
      </c>
      <c r="BE4353" s="21"/>
      <c r="BG4353" s="10"/>
      <c r="BH4353" s="21">
        <f t="shared" si="478"/>
        <v>0</v>
      </c>
      <c r="BI4353" s="22">
        <f t="shared" si="478"/>
        <v>2.9780000000000002E-3</v>
      </c>
      <c r="BJ4353" s="21"/>
      <c r="BK4353" s="21">
        <v>0</v>
      </c>
      <c r="BL4353" s="22">
        <v>8.934000000000001E-3</v>
      </c>
      <c r="BM4353" s="21"/>
      <c r="BN4353" s="21">
        <f t="shared" si="475"/>
        <v>0</v>
      </c>
      <c r="BO4353" s="22">
        <f t="shared" si="475"/>
        <v>3.5736000000000004E-2</v>
      </c>
      <c r="BP4353" s="21">
        <f t="shared" si="475"/>
        <v>0</v>
      </c>
    </row>
    <row r="4354" spans="1:68" ht="11.1" customHeight="1" outlineLevel="1" collapsed="1" x14ac:dyDescent="0.2">
      <c r="A4354" s="10"/>
      <c r="B4354" s="18"/>
      <c r="C4354" s="18"/>
      <c r="D4354" s="18"/>
      <c r="E4354" s="19" t="s">
        <v>3789</v>
      </c>
      <c r="F4354" s="20"/>
      <c r="G4354" s="20"/>
      <c r="H4354" s="20"/>
      <c r="I4354" s="20"/>
      <c r="J4354" s="20"/>
      <c r="K4354" s="20"/>
      <c r="L4354" s="20"/>
      <c r="M4354" s="20"/>
      <c r="N4354" s="20"/>
      <c r="O4354" s="20"/>
      <c r="P4354" s="20"/>
      <c r="Q4354" s="20"/>
      <c r="R4354" s="20"/>
      <c r="S4354" s="20"/>
      <c r="T4354" s="20"/>
      <c r="U4354" s="20"/>
      <c r="V4354" s="20"/>
      <c r="W4354" s="20"/>
      <c r="X4354" s="20"/>
      <c r="Y4354" s="20"/>
      <c r="Z4354" s="20"/>
      <c r="AA4354" s="20"/>
      <c r="AB4354" s="20"/>
      <c r="AC4354" s="20"/>
      <c r="AD4354" s="20"/>
      <c r="AE4354" s="20"/>
      <c r="AF4354" s="20"/>
      <c r="AG4354" s="20"/>
      <c r="AH4354" s="20"/>
      <c r="AI4354" s="20"/>
      <c r="AJ4354" s="20"/>
      <c r="AK4354" s="20"/>
      <c r="AL4354" s="20"/>
      <c r="AM4354" s="20"/>
      <c r="AN4354" s="20"/>
      <c r="AO4354" s="20"/>
      <c r="AP4354" s="20"/>
      <c r="AQ4354" s="209">
        <v>9.9000000000000005E-2</v>
      </c>
      <c r="AR4354" s="209">
        <v>2.9000000000000001E-2</v>
      </c>
      <c r="AS4354" s="209">
        <v>2.5000000000000001E-2</v>
      </c>
      <c r="AT4354" s="209">
        <v>2.9000000000000001E-2</v>
      </c>
      <c r="AU4354" s="209">
        <v>1.2999999999999999E-2</v>
      </c>
      <c r="AV4354" s="209">
        <v>1.9E-2</v>
      </c>
      <c r="AW4354" s="20"/>
      <c r="AX4354" s="209">
        <v>4.8000000000000001E-2</v>
      </c>
      <c r="AY4354" s="209">
        <v>2.5000000000000001E-2</v>
      </c>
      <c r="AZ4354" s="209">
        <v>3.3000000000000002E-2</v>
      </c>
      <c r="BA4354" s="209">
        <v>2.4E-2</v>
      </c>
      <c r="BB4354" s="21">
        <f t="shared" si="476"/>
        <v>9.9000000000000005E-2</v>
      </c>
      <c r="BC4354" s="21">
        <f>BF4354</f>
        <v>1.2</v>
      </c>
      <c r="BD4354" s="22">
        <f t="shared" si="477"/>
        <v>0.13306451612903228</v>
      </c>
      <c r="BE4354" s="21">
        <f>BC4354-BD4354</f>
        <v>1.0669354838709677</v>
      </c>
      <c r="BF4354" s="2">
        <v>1.2</v>
      </c>
      <c r="BG4354" s="10">
        <v>7</v>
      </c>
      <c r="BH4354" s="21">
        <f t="shared" si="478"/>
        <v>8.9279999999999991E-4</v>
      </c>
      <c r="BI4354" s="22">
        <f t="shared" si="478"/>
        <v>9.9000000000000035E-5</v>
      </c>
      <c r="BJ4354" s="21">
        <f>BH4354-BI4354</f>
        <v>7.9379999999999989E-4</v>
      </c>
      <c r="BK4354" s="21">
        <v>2.6783999999999996E-3</v>
      </c>
      <c r="BL4354" s="22">
        <v>2.9700000000000012E-4</v>
      </c>
      <c r="BM4354" s="21">
        <v>2.3813999999999997E-3</v>
      </c>
      <c r="BN4354" s="21">
        <f t="shared" si="475"/>
        <v>1.0713599999999998E-2</v>
      </c>
      <c r="BO4354" s="22">
        <f t="shared" si="475"/>
        <v>1.1880000000000005E-3</v>
      </c>
      <c r="BP4354" s="21">
        <f t="shared" si="475"/>
        <v>9.5255999999999987E-3</v>
      </c>
    </row>
    <row r="4355" spans="1:68" ht="11.1" hidden="1" customHeight="1" outlineLevel="2" x14ac:dyDescent="0.2">
      <c r="A4355" s="10"/>
      <c r="B4355" s="18"/>
      <c r="C4355" s="18"/>
      <c r="D4355" s="18"/>
      <c r="E4355" s="23" t="s">
        <v>3790</v>
      </c>
      <c r="F4355" s="24"/>
      <c r="G4355" s="24"/>
      <c r="H4355" s="24"/>
      <c r="I4355" s="24"/>
      <c r="J4355" s="24"/>
      <c r="K4355" s="24"/>
      <c r="L4355" s="24"/>
      <c r="M4355" s="24"/>
      <c r="N4355" s="24"/>
      <c r="O4355" s="24"/>
      <c r="P4355" s="24"/>
      <c r="Q4355" s="24"/>
      <c r="R4355" s="24"/>
      <c r="S4355" s="24"/>
      <c r="T4355" s="24"/>
      <c r="U4355" s="24"/>
      <c r="V4355" s="24"/>
      <c r="W4355" s="24"/>
      <c r="X4355" s="24"/>
      <c r="Y4355" s="24"/>
      <c r="Z4355" s="24"/>
      <c r="AA4355" s="24"/>
      <c r="AB4355" s="24"/>
      <c r="AC4355" s="24"/>
      <c r="AD4355" s="24"/>
      <c r="AE4355" s="24"/>
      <c r="AF4355" s="24"/>
      <c r="AG4355" s="24"/>
      <c r="AH4355" s="24"/>
      <c r="AI4355" s="24"/>
      <c r="AJ4355" s="24"/>
      <c r="AK4355" s="24"/>
      <c r="AL4355" s="24"/>
      <c r="AM4355" s="24"/>
      <c r="AN4355" s="24"/>
      <c r="AO4355" s="24"/>
      <c r="AP4355" s="24"/>
      <c r="AQ4355" s="208">
        <v>9.9000000000000005E-2</v>
      </c>
      <c r="AR4355" s="208">
        <v>2.9000000000000001E-2</v>
      </c>
      <c r="AS4355" s="208">
        <v>2.5000000000000001E-2</v>
      </c>
      <c r="AT4355" s="208">
        <v>2.9000000000000001E-2</v>
      </c>
      <c r="AU4355" s="208">
        <v>1.2999999999999999E-2</v>
      </c>
      <c r="AV4355" s="208">
        <v>1.9E-2</v>
      </c>
      <c r="AW4355" s="24"/>
      <c r="AX4355" s="208">
        <v>4.8000000000000001E-2</v>
      </c>
      <c r="AY4355" s="208">
        <v>2.5000000000000001E-2</v>
      </c>
      <c r="AZ4355" s="208">
        <v>3.3000000000000002E-2</v>
      </c>
      <c r="BA4355" s="208">
        <v>2.4E-2</v>
      </c>
      <c r="BB4355" s="21">
        <f t="shared" si="476"/>
        <v>9.9000000000000005E-2</v>
      </c>
      <c r="BC4355" s="21"/>
      <c r="BD4355" s="22">
        <f t="shared" si="477"/>
        <v>0.13306451612903228</v>
      </c>
      <c r="BE4355" s="21"/>
      <c r="BG4355" s="10"/>
      <c r="BH4355" s="21">
        <f t="shared" si="478"/>
        <v>0</v>
      </c>
      <c r="BI4355" s="22">
        <f t="shared" si="478"/>
        <v>9.9000000000000035E-5</v>
      </c>
      <c r="BJ4355" s="21"/>
      <c r="BK4355" s="21">
        <v>0</v>
      </c>
      <c r="BL4355" s="22">
        <v>2.9700000000000012E-4</v>
      </c>
      <c r="BM4355" s="21"/>
      <c r="BN4355" s="21">
        <f t="shared" si="475"/>
        <v>0</v>
      </c>
      <c r="BO4355" s="22">
        <f t="shared" si="475"/>
        <v>1.1880000000000005E-3</v>
      </c>
      <c r="BP4355" s="21">
        <f t="shared" si="475"/>
        <v>0</v>
      </c>
    </row>
    <row r="4356" spans="1:68" ht="11.1" hidden="1" customHeight="1" outlineLevel="1" collapsed="1" x14ac:dyDescent="0.2">
      <c r="A4356" s="10"/>
      <c r="B4356" s="18"/>
      <c r="C4356" s="18"/>
      <c r="D4356" s="18"/>
      <c r="E4356" s="19" t="s">
        <v>3791</v>
      </c>
      <c r="F4356" s="209">
        <v>18.454000000000001</v>
      </c>
      <c r="G4356" s="209">
        <v>13.227</v>
      </c>
      <c r="H4356" s="209">
        <v>9.1869999999999994</v>
      </c>
      <c r="I4356" s="240">
        <v>6.742</v>
      </c>
      <c r="J4356" s="240"/>
      <c r="K4356" s="209">
        <v>2.468</v>
      </c>
      <c r="L4356" s="209">
        <v>1.21</v>
      </c>
      <c r="M4356" s="209">
        <v>0.86799999999999999</v>
      </c>
      <c r="N4356" s="209">
        <v>1.048</v>
      </c>
      <c r="O4356" s="209">
        <v>1.8440000000000001</v>
      </c>
      <c r="P4356" s="209">
        <v>6.6520000000000001</v>
      </c>
      <c r="Q4356" s="209">
        <v>10.473000000000001</v>
      </c>
      <c r="R4356" s="209">
        <v>13.638999999999999</v>
      </c>
      <c r="S4356" s="209">
        <v>17.416</v>
      </c>
      <c r="T4356" s="209">
        <v>13.571</v>
      </c>
      <c r="U4356" s="209">
        <v>9.3239999999999998</v>
      </c>
      <c r="V4356" s="209">
        <v>5.726</v>
      </c>
      <c r="W4356" s="209">
        <v>2.0720000000000001</v>
      </c>
      <c r="X4356" s="209">
        <v>0.94599999999999995</v>
      </c>
      <c r="Y4356" s="209">
        <v>0.49299999999999999</v>
      </c>
      <c r="Z4356" s="209">
        <v>0.53800000000000003</v>
      </c>
      <c r="AA4356" s="209">
        <v>1.2589999999999999</v>
      </c>
      <c r="AB4356" s="209">
        <v>6.2130000000000001</v>
      </c>
      <c r="AC4356" s="209">
        <v>11.246</v>
      </c>
      <c r="AD4356" s="209">
        <v>16.213999999999999</v>
      </c>
      <c r="AE4356" s="209">
        <v>15.680999999999999</v>
      </c>
      <c r="AF4356" s="209">
        <v>15.153</v>
      </c>
      <c r="AG4356" s="209">
        <v>7.3150000000000004</v>
      </c>
      <c r="AH4356" s="209">
        <v>6.3250000000000002</v>
      </c>
      <c r="AI4356" s="209">
        <v>2.919</v>
      </c>
      <c r="AJ4356" s="209">
        <v>1.401</v>
      </c>
      <c r="AK4356" s="209">
        <v>1.222</v>
      </c>
      <c r="AL4356" s="20"/>
      <c r="AM4356" s="209">
        <v>2.5289999999999999</v>
      </c>
      <c r="AN4356" s="209">
        <v>6.016</v>
      </c>
      <c r="AO4356" s="209">
        <v>10.413</v>
      </c>
      <c r="AP4356" s="209">
        <v>14.506</v>
      </c>
      <c r="AQ4356" s="209">
        <v>16.702999999999999</v>
      </c>
      <c r="AR4356" s="209">
        <v>15.209</v>
      </c>
      <c r="AS4356" s="209">
        <v>9.1140000000000008</v>
      </c>
      <c r="AT4356" s="209">
        <v>7.0940000000000003</v>
      </c>
      <c r="AU4356" s="209">
        <v>3.375</v>
      </c>
      <c r="AV4356" s="209">
        <v>0.9</v>
      </c>
      <c r="AW4356" s="209">
        <v>1.27</v>
      </c>
      <c r="AX4356" s="209">
        <v>1.0860000000000001</v>
      </c>
      <c r="AY4356" s="209">
        <v>1.744</v>
      </c>
      <c r="AZ4356" s="209">
        <v>6.3289999999999997</v>
      </c>
      <c r="BA4356" s="209">
        <v>10.917999999999999</v>
      </c>
      <c r="BB4356" s="21">
        <f t="shared" si="476"/>
        <v>18.454000000000001</v>
      </c>
      <c r="BC4356" s="21">
        <f>BF4356</f>
        <v>44.3</v>
      </c>
      <c r="BD4356" s="22">
        <f t="shared" si="477"/>
        <v>24.803763440860216</v>
      </c>
      <c r="BE4356" s="21">
        <f>BC4356-BD4356</f>
        <v>19.496236559139781</v>
      </c>
      <c r="BF4356" s="2">
        <v>44.3</v>
      </c>
      <c r="BG4356" s="10">
        <v>6</v>
      </c>
      <c r="BH4356" s="21">
        <f t="shared" si="478"/>
        <v>3.2959199999999994E-2</v>
      </c>
      <c r="BI4356" s="22">
        <f t="shared" si="478"/>
        <v>1.8454000000000002E-2</v>
      </c>
      <c r="BJ4356" s="21">
        <f>BH4356-BI4356</f>
        <v>1.4505199999999992E-2</v>
      </c>
      <c r="BK4356" s="21">
        <v>9.8877599999999982E-2</v>
      </c>
      <c r="BL4356" s="22">
        <v>5.5362000000000008E-2</v>
      </c>
      <c r="BM4356" s="21">
        <v>4.3515599999999974E-2</v>
      </c>
      <c r="BN4356" s="21">
        <f t="shared" si="475"/>
        <v>0.39551039999999993</v>
      </c>
      <c r="BO4356" s="22">
        <f t="shared" si="475"/>
        <v>0.22144800000000003</v>
      </c>
      <c r="BP4356" s="21">
        <f t="shared" si="475"/>
        <v>0.17406239999999989</v>
      </c>
    </row>
    <row r="4357" spans="1:68" ht="11.1" hidden="1" customHeight="1" outlineLevel="2" x14ac:dyDescent="0.2">
      <c r="A4357" s="10"/>
      <c r="B4357" s="18"/>
      <c r="C4357" s="18"/>
      <c r="D4357" s="18"/>
      <c r="E4357" s="23" t="s">
        <v>3792</v>
      </c>
      <c r="F4357" s="208">
        <v>18.454000000000001</v>
      </c>
      <c r="G4357" s="208">
        <v>13.227</v>
      </c>
      <c r="H4357" s="208">
        <v>9.1869999999999994</v>
      </c>
      <c r="I4357" s="239">
        <v>6.742</v>
      </c>
      <c r="J4357" s="239"/>
      <c r="K4357" s="208">
        <v>2.468</v>
      </c>
      <c r="L4357" s="208">
        <v>1.21</v>
      </c>
      <c r="M4357" s="208">
        <v>0.86799999999999999</v>
      </c>
      <c r="N4357" s="208">
        <v>1.048</v>
      </c>
      <c r="O4357" s="208">
        <v>1.8440000000000001</v>
      </c>
      <c r="P4357" s="208">
        <v>6.6520000000000001</v>
      </c>
      <c r="Q4357" s="208">
        <v>10.473000000000001</v>
      </c>
      <c r="R4357" s="208">
        <v>13.638999999999999</v>
      </c>
      <c r="S4357" s="208">
        <v>17.416</v>
      </c>
      <c r="T4357" s="208">
        <v>13.571</v>
      </c>
      <c r="U4357" s="208">
        <v>9.3239999999999998</v>
      </c>
      <c r="V4357" s="208">
        <v>5.726</v>
      </c>
      <c r="W4357" s="208">
        <v>2.0720000000000001</v>
      </c>
      <c r="X4357" s="208">
        <v>0.94599999999999995</v>
      </c>
      <c r="Y4357" s="208">
        <v>0.49299999999999999</v>
      </c>
      <c r="Z4357" s="208">
        <v>0.53800000000000003</v>
      </c>
      <c r="AA4357" s="208">
        <v>1.2589999999999999</v>
      </c>
      <c r="AB4357" s="208">
        <v>6.2130000000000001</v>
      </c>
      <c r="AC4357" s="208">
        <v>11.246</v>
      </c>
      <c r="AD4357" s="208">
        <v>16.213999999999999</v>
      </c>
      <c r="AE4357" s="208">
        <v>15.680999999999999</v>
      </c>
      <c r="AF4357" s="208">
        <v>15.153</v>
      </c>
      <c r="AG4357" s="208">
        <v>7.3150000000000004</v>
      </c>
      <c r="AH4357" s="208">
        <v>6.3250000000000002</v>
      </c>
      <c r="AI4357" s="208">
        <v>2.919</v>
      </c>
      <c r="AJ4357" s="208">
        <v>1.401</v>
      </c>
      <c r="AK4357" s="208">
        <v>1.222</v>
      </c>
      <c r="AL4357" s="24"/>
      <c r="AM4357" s="208">
        <v>2.5289999999999999</v>
      </c>
      <c r="AN4357" s="208">
        <v>6.016</v>
      </c>
      <c r="AO4357" s="208">
        <v>10.413</v>
      </c>
      <c r="AP4357" s="208">
        <v>14.506</v>
      </c>
      <c r="AQ4357" s="208">
        <v>16.702999999999999</v>
      </c>
      <c r="AR4357" s="208">
        <v>15.209</v>
      </c>
      <c r="AS4357" s="208">
        <v>9.1140000000000008</v>
      </c>
      <c r="AT4357" s="208">
        <v>7.0940000000000003</v>
      </c>
      <c r="AU4357" s="208">
        <v>3.375</v>
      </c>
      <c r="AV4357" s="208">
        <v>0.9</v>
      </c>
      <c r="AW4357" s="208">
        <v>1.27</v>
      </c>
      <c r="AX4357" s="208">
        <v>1.0860000000000001</v>
      </c>
      <c r="AY4357" s="208">
        <v>1.744</v>
      </c>
      <c r="AZ4357" s="208">
        <v>6.3289999999999997</v>
      </c>
      <c r="BA4357" s="208">
        <v>10.917999999999999</v>
      </c>
      <c r="BB4357" s="21">
        <f t="shared" si="476"/>
        <v>18.454000000000001</v>
      </c>
      <c r="BC4357" s="21"/>
      <c r="BD4357" s="22">
        <f t="shared" si="477"/>
        <v>24.803763440860216</v>
      </c>
      <c r="BE4357" s="21"/>
      <c r="BG4357" s="10"/>
      <c r="BH4357" s="21">
        <f t="shared" si="478"/>
        <v>0</v>
      </c>
      <c r="BI4357" s="22">
        <f t="shared" si="478"/>
        <v>1.8454000000000002E-2</v>
      </c>
      <c r="BJ4357" s="21"/>
      <c r="BK4357" s="21">
        <v>0</v>
      </c>
      <c r="BL4357" s="22">
        <v>5.5362000000000008E-2</v>
      </c>
      <c r="BM4357" s="21"/>
      <c r="BN4357" s="21">
        <f t="shared" si="475"/>
        <v>0</v>
      </c>
      <c r="BO4357" s="22">
        <f t="shared" si="475"/>
        <v>0.22144800000000003</v>
      </c>
      <c r="BP4357" s="21">
        <f t="shared" si="475"/>
        <v>0</v>
      </c>
    </row>
    <row r="4358" spans="1:68" ht="11.1" customHeight="1" outlineLevel="1" collapsed="1" x14ac:dyDescent="0.2">
      <c r="A4358" s="10"/>
      <c r="B4358" s="18"/>
      <c r="C4358" s="18"/>
      <c r="D4358" s="18"/>
      <c r="E4358" s="19" t="s">
        <v>3793</v>
      </c>
      <c r="F4358" s="209">
        <v>4.4320000000000004</v>
      </c>
      <c r="G4358" s="20"/>
      <c r="H4358" s="209">
        <v>1</v>
      </c>
      <c r="I4358" s="20"/>
      <c r="J4358" s="20"/>
      <c r="K4358" s="209">
        <v>1.1259999999999999</v>
      </c>
      <c r="L4358" s="20"/>
      <c r="M4358" s="20"/>
      <c r="N4358" s="20"/>
      <c r="O4358" s="209">
        <v>5.8000000000000003E-2</v>
      </c>
      <c r="P4358" s="209">
        <v>0.82799999999999996</v>
      </c>
      <c r="Q4358" s="20"/>
      <c r="R4358" s="209">
        <v>1.1299999999999999</v>
      </c>
      <c r="S4358" s="209">
        <v>0.98199999999999998</v>
      </c>
      <c r="T4358" s="209">
        <v>1.3</v>
      </c>
      <c r="U4358" s="209">
        <v>1</v>
      </c>
      <c r="V4358" s="20"/>
      <c r="W4358" s="20"/>
      <c r="X4358" s="20"/>
      <c r="Y4358" s="20"/>
      <c r="Z4358" s="20"/>
      <c r="AA4358" s="20"/>
      <c r="AB4358" s="209">
        <v>0.56000000000000005</v>
      </c>
      <c r="AC4358" s="209">
        <v>0.64</v>
      </c>
      <c r="AD4358" s="209">
        <v>0.81499999999999995</v>
      </c>
      <c r="AE4358" s="209">
        <v>0.94499999999999995</v>
      </c>
      <c r="AF4358" s="209">
        <v>0.8</v>
      </c>
      <c r="AG4358" s="209">
        <v>0.4</v>
      </c>
      <c r="AH4358" s="209">
        <v>0.3</v>
      </c>
      <c r="AI4358" s="209">
        <v>0.4</v>
      </c>
      <c r="AJ4358" s="20"/>
      <c r="AK4358" s="20"/>
      <c r="AL4358" s="20"/>
      <c r="AM4358" s="209">
        <v>0.3</v>
      </c>
      <c r="AN4358" s="209">
        <v>0.55000000000000004</v>
      </c>
      <c r="AO4358" s="209">
        <v>0.75</v>
      </c>
      <c r="AP4358" s="209">
        <v>0.5</v>
      </c>
      <c r="AQ4358" s="209">
        <v>1.1299999999999999</v>
      </c>
      <c r="AR4358" s="209">
        <v>0.61</v>
      </c>
      <c r="AS4358" s="209">
        <v>0.7</v>
      </c>
      <c r="AT4358" s="209">
        <v>0.34300000000000003</v>
      </c>
      <c r="AU4358" s="20"/>
      <c r="AV4358" s="209">
        <v>0.151</v>
      </c>
      <c r="AW4358" s="20"/>
      <c r="AX4358" s="20"/>
      <c r="AY4358" s="209">
        <v>0.151</v>
      </c>
      <c r="AZ4358" s="209">
        <v>0.55500000000000005</v>
      </c>
      <c r="BA4358" s="209">
        <v>0.624</v>
      </c>
      <c r="BB4358" s="21">
        <f t="shared" si="476"/>
        <v>4.4320000000000004</v>
      </c>
      <c r="BC4358" s="21">
        <f>BD4358</f>
        <v>5.9569892473118289</v>
      </c>
      <c r="BD4358" s="22">
        <f t="shared" si="477"/>
        <v>5.9569892473118289</v>
      </c>
      <c r="BE4358" s="21">
        <f>BC4358-BD4358</f>
        <v>0</v>
      </c>
      <c r="BF4358" s="2">
        <v>2.35</v>
      </c>
      <c r="BG4358" s="10">
        <v>7</v>
      </c>
      <c r="BH4358" s="21">
        <f t="shared" si="478"/>
        <v>4.432000000000001E-3</v>
      </c>
      <c r="BI4358" s="22">
        <f t="shared" si="478"/>
        <v>4.432000000000001E-3</v>
      </c>
      <c r="BJ4358" s="21">
        <f>BH4358-BI4358</f>
        <v>0</v>
      </c>
      <c r="BK4358" s="21">
        <v>1.3296000000000002E-2</v>
      </c>
      <c r="BL4358" s="22">
        <v>1.3296000000000002E-2</v>
      </c>
      <c r="BM4358" s="21">
        <v>0</v>
      </c>
      <c r="BN4358" s="21">
        <f t="shared" si="475"/>
        <v>5.3184000000000009E-2</v>
      </c>
      <c r="BO4358" s="22">
        <f t="shared" si="475"/>
        <v>5.3184000000000009E-2</v>
      </c>
      <c r="BP4358" s="21">
        <f t="shared" si="475"/>
        <v>0</v>
      </c>
    </row>
    <row r="4359" spans="1:68" ht="11.1" hidden="1" customHeight="1" outlineLevel="2" x14ac:dyDescent="0.2">
      <c r="A4359" s="10"/>
      <c r="B4359" s="18"/>
      <c r="C4359" s="18"/>
      <c r="D4359" s="18"/>
      <c r="E4359" s="23" t="s">
        <v>3794</v>
      </c>
      <c r="F4359" s="208">
        <v>4.4320000000000004</v>
      </c>
      <c r="G4359" s="24"/>
      <c r="H4359" s="208">
        <v>1</v>
      </c>
      <c r="I4359" s="24"/>
      <c r="J4359" s="24"/>
      <c r="K4359" s="208">
        <v>1.1259999999999999</v>
      </c>
      <c r="L4359" s="24"/>
      <c r="M4359" s="24"/>
      <c r="N4359" s="24"/>
      <c r="O4359" s="208">
        <v>5.8000000000000003E-2</v>
      </c>
      <c r="P4359" s="208">
        <v>0.82799999999999996</v>
      </c>
      <c r="Q4359" s="24"/>
      <c r="R4359" s="208">
        <v>1.1299999999999999</v>
      </c>
      <c r="S4359" s="208">
        <v>0.98199999999999998</v>
      </c>
      <c r="T4359" s="208">
        <v>1.3</v>
      </c>
      <c r="U4359" s="208">
        <v>1</v>
      </c>
      <c r="V4359" s="24"/>
      <c r="W4359" s="24"/>
      <c r="X4359" s="24"/>
      <c r="Y4359" s="24"/>
      <c r="Z4359" s="24"/>
      <c r="AA4359" s="24"/>
      <c r="AB4359" s="208">
        <v>0.56000000000000005</v>
      </c>
      <c r="AC4359" s="208">
        <v>0.64</v>
      </c>
      <c r="AD4359" s="208">
        <v>0.81499999999999995</v>
      </c>
      <c r="AE4359" s="208">
        <v>0.94499999999999995</v>
      </c>
      <c r="AF4359" s="208">
        <v>0.8</v>
      </c>
      <c r="AG4359" s="208">
        <v>0.4</v>
      </c>
      <c r="AH4359" s="208">
        <v>0.3</v>
      </c>
      <c r="AI4359" s="208">
        <v>0.4</v>
      </c>
      <c r="AJ4359" s="24"/>
      <c r="AK4359" s="24"/>
      <c r="AL4359" s="24"/>
      <c r="AM4359" s="208">
        <v>0.3</v>
      </c>
      <c r="AN4359" s="208">
        <v>0.55000000000000004</v>
      </c>
      <c r="AO4359" s="208">
        <v>0.75</v>
      </c>
      <c r="AP4359" s="208">
        <v>0.5</v>
      </c>
      <c r="AQ4359" s="208">
        <v>1.1299999999999999</v>
      </c>
      <c r="AR4359" s="208">
        <v>0.61</v>
      </c>
      <c r="AS4359" s="208">
        <v>0.7</v>
      </c>
      <c r="AT4359" s="208">
        <v>0.34300000000000003</v>
      </c>
      <c r="AU4359" s="24"/>
      <c r="AV4359" s="208">
        <v>0.151</v>
      </c>
      <c r="AW4359" s="24"/>
      <c r="AX4359" s="24"/>
      <c r="AY4359" s="208">
        <v>0.151</v>
      </c>
      <c r="AZ4359" s="208">
        <v>0.55500000000000005</v>
      </c>
      <c r="BA4359" s="208">
        <v>0.624</v>
      </c>
      <c r="BB4359" s="21">
        <f t="shared" si="476"/>
        <v>4.4320000000000004</v>
      </c>
      <c r="BC4359" s="21"/>
      <c r="BD4359" s="22">
        <f t="shared" si="477"/>
        <v>5.9569892473118289</v>
      </c>
      <c r="BE4359" s="21"/>
      <c r="BG4359" s="10"/>
      <c r="BH4359" s="21">
        <f t="shared" si="478"/>
        <v>0</v>
      </c>
      <c r="BI4359" s="22">
        <f t="shared" si="478"/>
        <v>4.432000000000001E-3</v>
      </c>
      <c r="BJ4359" s="21"/>
      <c r="BK4359" s="21">
        <v>0</v>
      </c>
      <c r="BL4359" s="22">
        <v>1.3296000000000002E-2</v>
      </c>
      <c r="BM4359" s="21"/>
      <c r="BN4359" s="21">
        <f t="shared" si="475"/>
        <v>0</v>
      </c>
      <c r="BO4359" s="22">
        <f t="shared" si="475"/>
        <v>5.3184000000000009E-2</v>
      </c>
      <c r="BP4359" s="21">
        <f t="shared" si="475"/>
        <v>0</v>
      </c>
    </row>
    <row r="4360" spans="1:68" ht="11.1" hidden="1" customHeight="1" outlineLevel="1" collapsed="1" x14ac:dyDescent="0.2">
      <c r="A4360" s="10"/>
      <c r="B4360" s="18"/>
      <c r="C4360" s="18"/>
      <c r="D4360" s="18"/>
      <c r="E4360" s="19" t="s">
        <v>3795</v>
      </c>
      <c r="F4360" s="209">
        <v>3.2930000000000001</v>
      </c>
      <c r="G4360" s="209">
        <v>2.6880000000000002</v>
      </c>
      <c r="H4360" s="209">
        <v>1.871</v>
      </c>
      <c r="I4360" s="240">
        <v>1.4410000000000001</v>
      </c>
      <c r="J4360" s="240"/>
      <c r="K4360" s="209">
        <v>0.72899999999999998</v>
      </c>
      <c r="L4360" s="20"/>
      <c r="M4360" s="20"/>
      <c r="N4360" s="20"/>
      <c r="O4360" s="209">
        <v>0.84299999999999997</v>
      </c>
      <c r="P4360" s="209">
        <v>1.3320000000000001</v>
      </c>
      <c r="Q4360" s="209">
        <v>2.31</v>
      </c>
      <c r="R4360" s="209">
        <v>3.093</v>
      </c>
      <c r="S4360" s="209">
        <v>3.1890000000000001</v>
      </c>
      <c r="T4360" s="209">
        <v>3.4239999999999999</v>
      </c>
      <c r="U4360" s="209">
        <v>2.1989999999999998</v>
      </c>
      <c r="V4360" s="209">
        <v>1.444</v>
      </c>
      <c r="W4360" s="209">
        <v>0.3</v>
      </c>
      <c r="X4360" s="20"/>
      <c r="Y4360" s="20"/>
      <c r="Z4360" s="20"/>
      <c r="AA4360" s="209">
        <v>1.3560000000000001</v>
      </c>
      <c r="AB4360" s="209">
        <v>1.496</v>
      </c>
      <c r="AC4360" s="209">
        <v>2.665</v>
      </c>
      <c r="AD4360" s="209">
        <v>3.4209999999999998</v>
      </c>
      <c r="AE4360" s="209">
        <v>3.3220000000000001</v>
      </c>
      <c r="AF4360" s="209">
        <v>3.3620000000000001</v>
      </c>
      <c r="AG4360" s="209">
        <v>1.8</v>
      </c>
      <c r="AH4360" s="209">
        <v>1.3919999999999999</v>
      </c>
      <c r="AI4360" s="209">
        <v>1.01</v>
      </c>
      <c r="AJ4360" s="209">
        <v>0.155</v>
      </c>
      <c r="AK4360" s="20"/>
      <c r="AL4360" s="20"/>
      <c r="AM4360" s="20"/>
      <c r="AN4360" s="209">
        <v>1.907</v>
      </c>
      <c r="AO4360" s="209">
        <v>3.1539999999999999</v>
      </c>
      <c r="AP4360" s="209">
        <v>2.7829999999999999</v>
      </c>
      <c r="AQ4360" s="209">
        <v>3.5680000000000001</v>
      </c>
      <c r="AR4360" s="209">
        <v>3.427</v>
      </c>
      <c r="AS4360" s="209">
        <v>2.41</v>
      </c>
      <c r="AT4360" s="209">
        <v>1.6830000000000001</v>
      </c>
      <c r="AU4360" s="209">
        <v>0.53400000000000003</v>
      </c>
      <c r="AV4360" s="209">
        <v>0.153</v>
      </c>
      <c r="AW4360" s="209">
        <v>3.1E-2</v>
      </c>
      <c r="AX4360" s="209">
        <v>6.8000000000000005E-2</v>
      </c>
      <c r="AY4360" s="209">
        <v>0.53300000000000003</v>
      </c>
      <c r="AZ4360" s="209">
        <v>1.5720000000000001</v>
      </c>
      <c r="BA4360" s="209">
        <v>2.012</v>
      </c>
      <c r="BB4360" s="21">
        <f t="shared" si="476"/>
        <v>3.5680000000000001</v>
      </c>
      <c r="BC4360" s="21">
        <f>BF4360</f>
        <v>7.42</v>
      </c>
      <c r="BD4360" s="22">
        <f t="shared" si="477"/>
        <v>4.7956989247311821</v>
      </c>
      <c r="BE4360" s="21">
        <f>BC4360-BD4360</f>
        <v>2.6243010752688178</v>
      </c>
      <c r="BF4360" s="2">
        <v>7.42</v>
      </c>
      <c r="BG4360" s="10">
        <v>6</v>
      </c>
      <c r="BH4360" s="21">
        <f t="shared" si="478"/>
        <v>5.5204799999999995E-3</v>
      </c>
      <c r="BI4360" s="22">
        <f t="shared" si="478"/>
        <v>3.5679999999999996E-3</v>
      </c>
      <c r="BJ4360" s="21">
        <f>BH4360-BI4360</f>
        <v>1.9524799999999999E-3</v>
      </c>
      <c r="BK4360" s="21">
        <v>1.6561439999999997E-2</v>
      </c>
      <c r="BL4360" s="22">
        <v>1.0703999999999998E-2</v>
      </c>
      <c r="BM4360" s="21">
        <v>5.8574399999999985E-3</v>
      </c>
      <c r="BN4360" s="21">
        <f t="shared" si="475"/>
        <v>6.6245759999999987E-2</v>
      </c>
      <c r="BO4360" s="22">
        <f t="shared" si="475"/>
        <v>4.2815999999999993E-2</v>
      </c>
      <c r="BP4360" s="21">
        <f t="shared" si="475"/>
        <v>2.3429759999999994E-2</v>
      </c>
    </row>
    <row r="4361" spans="1:68" ht="11.1" hidden="1" customHeight="1" outlineLevel="2" x14ac:dyDescent="0.2">
      <c r="A4361" s="10"/>
      <c r="B4361" s="18"/>
      <c r="C4361" s="18"/>
      <c r="D4361" s="18"/>
      <c r="E4361" s="23" t="s">
        <v>3796</v>
      </c>
      <c r="F4361" s="208">
        <v>2.2029999999999998</v>
      </c>
      <c r="G4361" s="208">
        <v>1.8140000000000001</v>
      </c>
      <c r="H4361" s="208">
        <v>1.226</v>
      </c>
      <c r="I4361" s="239">
        <v>0.93300000000000005</v>
      </c>
      <c r="J4361" s="239"/>
      <c r="K4361" s="208">
        <v>0.45400000000000001</v>
      </c>
      <c r="L4361" s="24"/>
      <c r="M4361" s="24"/>
      <c r="N4361" s="24"/>
      <c r="O4361" s="208">
        <v>0.66100000000000003</v>
      </c>
      <c r="P4361" s="208">
        <v>1.2410000000000001</v>
      </c>
      <c r="Q4361" s="208">
        <v>1.375</v>
      </c>
      <c r="R4361" s="208">
        <v>2.1890000000000001</v>
      </c>
      <c r="S4361" s="208">
        <v>2.2050000000000001</v>
      </c>
      <c r="T4361" s="208">
        <v>2.4</v>
      </c>
      <c r="U4361" s="208">
        <v>1.538</v>
      </c>
      <c r="V4361" s="208">
        <v>0.97299999999999998</v>
      </c>
      <c r="W4361" s="24"/>
      <c r="X4361" s="24"/>
      <c r="Y4361" s="24"/>
      <c r="Z4361" s="24"/>
      <c r="AA4361" s="208">
        <v>1.079</v>
      </c>
      <c r="AB4361" s="208">
        <v>0.93500000000000005</v>
      </c>
      <c r="AC4361" s="208">
        <v>1.8580000000000001</v>
      </c>
      <c r="AD4361" s="208">
        <v>2.36</v>
      </c>
      <c r="AE4361" s="208">
        <v>2.2589999999999999</v>
      </c>
      <c r="AF4361" s="208">
        <v>2.2879999999999998</v>
      </c>
      <c r="AG4361" s="208">
        <v>1.2829999999999999</v>
      </c>
      <c r="AH4361" s="208">
        <v>0.94499999999999995</v>
      </c>
      <c r="AI4361" s="208">
        <v>0.59099999999999997</v>
      </c>
      <c r="AJ4361" s="208">
        <v>5.0999999999999997E-2</v>
      </c>
      <c r="AK4361" s="24"/>
      <c r="AL4361" s="24"/>
      <c r="AM4361" s="24"/>
      <c r="AN4361" s="208">
        <v>1.288</v>
      </c>
      <c r="AO4361" s="208">
        <v>2.206</v>
      </c>
      <c r="AP4361" s="208">
        <v>1.9039999999999999</v>
      </c>
      <c r="AQ4361" s="208">
        <v>2.4359999999999999</v>
      </c>
      <c r="AR4361" s="208">
        <v>2.363</v>
      </c>
      <c r="AS4361" s="208">
        <v>1.69</v>
      </c>
      <c r="AT4361" s="208">
        <v>1.175</v>
      </c>
      <c r="AU4361" s="208">
        <v>0.32</v>
      </c>
      <c r="AV4361" s="208">
        <v>9.8000000000000004E-2</v>
      </c>
      <c r="AW4361" s="208">
        <v>1.9E-2</v>
      </c>
      <c r="AX4361" s="208">
        <v>3.9E-2</v>
      </c>
      <c r="AY4361" s="208">
        <v>0.34100000000000003</v>
      </c>
      <c r="AZ4361" s="208">
        <v>1.054</v>
      </c>
      <c r="BA4361" s="208">
        <v>1.3049999999999999</v>
      </c>
      <c r="BB4361" s="21">
        <f t="shared" si="476"/>
        <v>2.4359999999999999</v>
      </c>
      <c r="BC4361" s="21"/>
      <c r="BD4361" s="22">
        <f t="shared" si="477"/>
        <v>3.2741935483870965</v>
      </c>
      <c r="BE4361" s="21"/>
      <c r="BG4361" s="10"/>
      <c r="BH4361" s="21">
        <f t="shared" si="478"/>
        <v>0</v>
      </c>
      <c r="BI4361" s="22">
        <f t="shared" si="478"/>
        <v>2.4359999999999998E-3</v>
      </c>
      <c r="BJ4361" s="21"/>
      <c r="BK4361" s="21">
        <v>0</v>
      </c>
      <c r="BL4361" s="22">
        <v>7.3079999999999994E-3</v>
      </c>
      <c r="BM4361" s="21"/>
      <c r="BN4361" s="21">
        <f t="shared" si="475"/>
        <v>0</v>
      </c>
      <c r="BO4361" s="22">
        <f t="shared" si="475"/>
        <v>2.9231999999999998E-2</v>
      </c>
      <c r="BP4361" s="21">
        <f t="shared" si="475"/>
        <v>0</v>
      </c>
    </row>
    <row r="4362" spans="1:68" ht="11.1" hidden="1" customHeight="1" outlineLevel="2" x14ac:dyDescent="0.2">
      <c r="A4362" s="10"/>
      <c r="B4362" s="18"/>
      <c r="C4362" s="18"/>
      <c r="D4362" s="18"/>
      <c r="E4362" s="23" t="s">
        <v>3797</v>
      </c>
      <c r="F4362" s="208">
        <v>1.0900000000000001</v>
      </c>
      <c r="G4362" s="208">
        <v>0.874</v>
      </c>
      <c r="H4362" s="208">
        <v>0.64500000000000002</v>
      </c>
      <c r="I4362" s="239">
        <v>0.50800000000000001</v>
      </c>
      <c r="J4362" s="239"/>
      <c r="K4362" s="208">
        <v>0.27500000000000002</v>
      </c>
      <c r="L4362" s="24"/>
      <c r="M4362" s="24"/>
      <c r="N4362" s="24"/>
      <c r="O4362" s="208">
        <v>0.182</v>
      </c>
      <c r="P4362" s="208">
        <v>9.0999999999999998E-2</v>
      </c>
      <c r="Q4362" s="208">
        <v>0.93500000000000005</v>
      </c>
      <c r="R4362" s="208">
        <v>0.90400000000000003</v>
      </c>
      <c r="S4362" s="208">
        <v>0.98399999999999999</v>
      </c>
      <c r="T4362" s="208">
        <v>1.024</v>
      </c>
      <c r="U4362" s="208">
        <v>0.66100000000000003</v>
      </c>
      <c r="V4362" s="208">
        <v>0.47099999999999997</v>
      </c>
      <c r="W4362" s="208">
        <v>0.3</v>
      </c>
      <c r="X4362" s="24"/>
      <c r="Y4362" s="24"/>
      <c r="Z4362" s="24"/>
      <c r="AA4362" s="208">
        <v>0.27700000000000002</v>
      </c>
      <c r="AB4362" s="208">
        <v>0.56100000000000005</v>
      </c>
      <c r="AC4362" s="208">
        <v>0.80700000000000005</v>
      </c>
      <c r="AD4362" s="208">
        <v>1.0609999999999999</v>
      </c>
      <c r="AE4362" s="208">
        <v>1.0629999999999999</v>
      </c>
      <c r="AF4362" s="208">
        <v>1.0740000000000001</v>
      </c>
      <c r="AG4362" s="208">
        <v>0.51700000000000002</v>
      </c>
      <c r="AH4362" s="208">
        <v>0.44700000000000001</v>
      </c>
      <c r="AI4362" s="208">
        <v>0.41899999999999998</v>
      </c>
      <c r="AJ4362" s="208">
        <v>0.104</v>
      </c>
      <c r="AK4362" s="24"/>
      <c r="AL4362" s="24"/>
      <c r="AM4362" s="24"/>
      <c r="AN4362" s="208">
        <v>0.61899999999999999</v>
      </c>
      <c r="AO4362" s="208">
        <v>0.94799999999999995</v>
      </c>
      <c r="AP4362" s="208">
        <v>0.879</v>
      </c>
      <c r="AQ4362" s="208">
        <v>1.1319999999999999</v>
      </c>
      <c r="AR4362" s="208">
        <v>1.0640000000000001</v>
      </c>
      <c r="AS4362" s="208">
        <v>0.72</v>
      </c>
      <c r="AT4362" s="208">
        <v>0.50800000000000001</v>
      </c>
      <c r="AU4362" s="208">
        <v>0.214</v>
      </c>
      <c r="AV4362" s="208">
        <v>5.5E-2</v>
      </c>
      <c r="AW4362" s="208">
        <v>1.2E-2</v>
      </c>
      <c r="AX4362" s="208">
        <v>2.9000000000000001E-2</v>
      </c>
      <c r="AY4362" s="208">
        <v>0.192</v>
      </c>
      <c r="AZ4362" s="208">
        <v>0.51800000000000002</v>
      </c>
      <c r="BA4362" s="208">
        <v>0.70699999999999996</v>
      </c>
      <c r="BB4362" s="21">
        <f t="shared" si="476"/>
        <v>1.1319999999999999</v>
      </c>
      <c r="BC4362" s="21"/>
      <c r="BD4362" s="22">
        <f t="shared" si="477"/>
        <v>1.5215053763440858</v>
      </c>
      <c r="BE4362" s="21"/>
      <c r="BG4362" s="10"/>
      <c r="BH4362" s="21">
        <f t="shared" si="478"/>
        <v>0</v>
      </c>
      <c r="BI4362" s="22">
        <f t="shared" si="478"/>
        <v>1.1319999999999998E-3</v>
      </c>
      <c r="BJ4362" s="21"/>
      <c r="BK4362" s="21">
        <v>0</v>
      </c>
      <c r="BL4362" s="22">
        <v>3.3959999999999993E-3</v>
      </c>
      <c r="BM4362" s="21"/>
      <c r="BN4362" s="21">
        <f t="shared" si="475"/>
        <v>0</v>
      </c>
      <c r="BO4362" s="22">
        <f t="shared" si="475"/>
        <v>1.3583999999999997E-2</v>
      </c>
      <c r="BP4362" s="21">
        <f t="shared" si="475"/>
        <v>0</v>
      </c>
    </row>
    <row r="4363" spans="1:68" ht="11.1" hidden="1" customHeight="1" outlineLevel="1" collapsed="1" x14ac:dyDescent="0.2">
      <c r="A4363" s="10"/>
      <c r="B4363" s="18"/>
      <c r="C4363" s="18"/>
      <c r="D4363" s="18"/>
      <c r="E4363" s="19" t="s">
        <v>3798</v>
      </c>
      <c r="F4363" s="209">
        <v>3.867</v>
      </c>
      <c r="G4363" s="209">
        <v>3.1349999999999998</v>
      </c>
      <c r="H4363" s="209">
        <v>0.93500000000000005</v>
      </c>
      <c r="I4363" s="240">
        <v>1.0660000000000001</v>
      </c>
      <c r="J4363" s="240"/>
      <c r="K4363" s="209">
        <v>0.32800000000000001</v>
      </c>
      <c r="L4363" s="20"/>
      <c r="M4363" s="20"/>
      <c r="N4363" s="20"/>
      <c r="O4363" s="20"/>
      <c r="P4363" s="209">
        <v>2.569</v>
      </c>
      <c r="Q4363" s="209">
        <v>2.944</v>
      </c>
      <c r="R4363" s="209">
        <v>3.8090000000000002</v>
      </c>
      <c r="S4363" s="209">
        <v>3.3940000000000001</v>
      </c>
      <c r="T4363" s="209">
        <v>3.1190000000000002</v>
      </c>
      <c r="U4363" s="209">
        <v>1.82</v>
      </c>
      <c r="V4363" s="209">
        <v>1.0009999999999999</v>
      </c>
      <c r="W4363" s="209">
        <v>0.24</v>
      </c>
      <c r="X4363" s="20"/>
      <c r="Y4363" s="20"/>
      <c r="Z4363" s="20"/>
      <c r="AA4363" s="20"/>
      <c r="AB4363" s="209">
        <v>2.1360000000000001</v>
      </c>
      <c r="AC4363" s="209">
        <v>3.0489999999999999</v>
      </c>
      <c r="AD4363" s="209">
        <v>3.2810000000000001</v>
      </c>
      <c r="AE4363" s="209">
        <v>3.149</v>
      </c>
      <c r="AF4363" s="209">
        <v>2.8220000000000001</v>
      </c>
      <c r="AG4363" s="209">
        <v>1.327</v>
      </c>
      <c r="AH4363" s="209">
        <v>0.42699999999999999</v>
      </c>
      <c r="AI4363" s="20"/>
      <c r="AJ4363" s="209">
        <v>0.17</v>
      </c>
      <c r="AK4363" s="20"/>
      <c r="AL4363" s="20"/>
      <c r="AM4363" s="20"/>
      <c r="AN4363" s="209">
        <v>2.3149999999999999</v>
      </c>
      <c r="AO4363" s="209">
        <v>2.6909999999999998</v>
      </c>
      <c r="AP4363" s="209">
        <v>2.8290000000000002</v>
      </c>
      <c r="AQ4363" s="209">
        <v>2.819</v>
      </c>
      <c r="AR4363" s="209">
        <v>2.5630000000000002</v>
      </c>
      <c r="AS4363" s="209">
        <v>1.375</v>
      </c>
      <c r="AT4363" s="209">
        <v>0.53500000000000003</v>
      </c>
      <c r="AU4363" s="209">
        <v>0.159</v>
      </c>
      <c r="AV4363" s="20"/>
      <c r="AW4363" s="20"/>
      <c r="AX4363" s="20"/>
      <c r="AY4363" s="209">
        <v>0.17199999999999999</v>
      </c>
      <c r="AZ4363" s="209">
        <v>2.04</v>
      </c>
      <c r="BA4363" s="209">
        <v>2.6120000000000001</v>
      </c>
      <c r="BB4363" s="21">
        <f>BB4364+BB4365+BB4366</f>
        <v>4.3090000000000002</v>
      </c>
      <c r="BC4363" s="21">
        <f>BF4363</f>
        <v>29.5</v>
      </c>
      <c r="BD4363" s="22">
        <f t="shared" si="477"/>
        <v>5.791666666666667</v>
      </c>
      <c r="BE4363" s="21">
        <f>BC4363-BD4363</f>
        <v>23.708333333333332</v>
      </c>
      <c r="BF4363" s="2">
        <v>29.5</v>
      </c>
      <c r="BG4363" s="10">
        <v>6</v>
      </c>
      <c r="BH4363" s="21">
        <f t="shared" si="478"/>
        <v>2.1947999999999999E-2</v>
      </c>
      <c r="BI4363" s="22">
        <f t="shared" si="478"/>
        <v>4.3090000000000003E-3</v>
      </c>
      <c r="BJ4363" s="21">
        <f>BH4363-BI4363</f>
        <v>1.7638999999999998E-2</v>
      </c>
      <c r="BK4363" s="21">
        <v>6.5844E-2</v>
      </c>
      <c r="BL4363" s="22">
        <v>1.2927000000000001E-2</v>
      </c>
      <c r="BM4363" s="21">
        <v>5.2916999999999999E-2</v>
      </c>
      <c r="BN4363" s="21">
        <f t="shared" si="475"/>
        <v>0.263376</v>
      </c>
      <c r="BO4363" s="22">
        <f t="shared" si="475"/>
        <v>5.1708000000000004E-2</v>
      </c>
      <c r="BP4363" s="21">
        <f t="shared" si="475"/>
        <v>0.211668</v>
      </c>
    </row>
    <row r="4364" spans="1:68" ht="11.1" hidden="1" customHeight="1" outlineLevel="2" x14ac:dyDescent="0.2">
      <c r="A4364" s="10"/>
      <c r="B4364" s="18"/>
      <c r="C4364" s="18"/>
      <c r="D4364" s="18"/>
      <c r="E4364" s="23" t="s">
        <v>3799</v>
      </c>
      <c r="F4364" s="208">
        <v>1.9530000000000001</v>
      </c>
      <c r="G4364" s="208">
        <v>1.5249999999999999</v>
      </c>
      <c r="H4364" s="208">
        <v>4.1000000000000002E-2</v>
      </c>
      <c r="I4364" s="239">
        <v>0.47299999999999998</v>
      </c>
      <c r="J4364" s="239"/>
      <c r="K4364" s="208">
        <v>0.215</v>
      </c>
      <c r="L4364" s="24"/>
      <c r="M4364" s="24"/>
      <c r="N4364" s="24"/>
      <c r="O4364" s="24"/>
      <c r="P4364" s="208">
        <v>1.1499999999999999</v>
      </c>
      <c r="Q4364" s="208">
        <v>1.2050000000000001</v>
      </c>
      <c r="R4364" s="208">
        <v>1.5780000000000001</v>
      </c>
      <c r="S4364" s="208">
        <v>1.431</v>
      </c>
      <c r="T4364" s="208">
        <v>1.278</v>
      </c>
      <c r="U4364" s="208">
        <v>0.75800000000000001</v>
      </c>
      <c r="V4364" s="208">
        <v>0.35299999999999998</v>
      </c>
      <c r="W4364" s="208">
        <v>0.115</v>
      </c>
      <c r="X4364" s="24"/>
      <c r="Y4364" s="24"/>
      <c r="Z4364" s="24"/>
      <c r="AA4364" s="24"/>
      <c r="AB4364" s="208">
        <v>1.022</v>
      </c>
      <c r="AC4364" s="208">
        <v>1.173</v>
      </c>
      <c r="AD4364" s="208">
        <v>1.3180000000000001</v>
      </c>
      <c r="AE4364" s="208">
        <v>1.3320000000000001</v>
      </c>
      <c r="AF4364" s="208">
        <v>1.157</v>
      </c>
      <c r="AG4364" s="208">
        <v>0.60199999999999998</v>
      </c>
      <c r="AH4364" s="208">
        <v>0.28299999999999997</v>
      </c>
      <c r="AI4364" s="24"/>
      <c r="AJ4364" s="208">
        <v>0.105</v>
      </c>
      <c r="AK4364" s="24"/>
      <c r="AL4364" s="24"/>
      <c r="AM4364" s="24"/>
      <c r="AN4364" s="208">
        <v>1.137</v>
      </c>
      <c r="AO4364" s="208">
        <v>1.151</v>
      </c>
      <c r="AP4364" s="208">
        <v>1.2070000000000001</v>
      </c>
      <c r="AQ4364" s="208">
        <v>1.1930000000000001</v>
      </c>
      <c r="AR4364" s="208">
        <v>1.052</v>
      </c>
      <c r="AS4364" s="208">
        <v>0.59699999999999998</v>
      </c>
      <c r="AT4364" s="208">
        <v>0.27500000000000002</v>
      </c>
      <c r="AU4364" s="208">
        <v>9.8000000000000004E-2</v>
      </c>
      <c r="AV4364" s="24"/>
      <c r="AW4364" s="24"/>
      <c r="AX4364" s="24"/>
      <c r="AY4364" s="208">
        <v>8.3000000000000004E-2</v>
      </c>
      <c r="AZ4364" s="208">
        <v>0.93700000000000006</v>
      </c>
      <c r="BA4364" s="208">
        <v>1.0529999999999999</v>
      </c>
      <c r="BB4364" s="21">
        <f t="shared" si="476"/>
        <v>1.9530000000000001</v>
      </c>
      <c r="BC4364" s="21"/>
      <c r="BD4364" s="22">
        <f t="shared" si="477"/>
        <v>2.625</v>
      </c>
      <c r="BE4364" s="21"/>
      <c r="BG4364" s="10"/>
      <c r="BH4364" s="21">
        <f t="shared" si="478"/>
        <v>0</v>
      </c>
      <c r="BI4364" s="22">
        <f t="shared" si="478"/>
        <v>1.9530000000000001E-3</v>
      </c>
      <c r="BJ4364" s="21"/>
      <c r="BK4364" s="21">
        <v>0</v>
      </c>
      <c r="BL4364" s="22">
        <v>5.8590000000000005E-3</v>
      </c>
      <c r="BM4364" s="21"/>
      <c r="BN4364" s="21">
        <f t="shared" si="475"/>
        <v>0</v>
      </c>
      <c r="BO4364" s="22">
        <f t="shared" si="475"/>
        <v>2.3436000000000002E-2</v>
      </c>
      <c r="BP4364" s="21">
        <f t="shared" si="475"/>
        <v>0</v>
      </c>
    </row>
    <row r="4365" spans="1:68" ht="11.1" hidden="1" customHeight="1" outlineLevel="2" x14ac:dyDescent="0.2">
      <c r="A4365" s="10"/>
      <c r="B4365" s="18"/>
      <c r="C4365" s="18"/>
      <c r="D4365" s="18"/>
      <c r="E4365" s="23" t="s">
        <v>3800</v>
      </c>
      <c r="F4365" s="208">
        <v>1.3260000000000001</v>
      </c>
      <c r="G4365" s="208">
        <v>1.127</v>
      </c>
      <c r="H4365" s="208">
        <v>0.60899999999999999</v>
      </c>
      <c r="I4365" s="239">
        <v>0.36699999999999999</v>
      </c>
      <c r="J4365" s="239"/>
      <c r="K4365" s="208">
        <v>0.113</v>
      </c>
      <c r="L4365" s="24"/>
      <c r="M4365" s="24"/>
      <c r="N4365" s="24"/>
      <c r="O4365" s="24"/>
      <c r="P4365" s="208">
        <v>1.044</v>
      </c>
      <c r="Q4365" s="208">
        <v>1.2390000000000001</v>
      </c>
      <c r="R4365" s="208">
        <v>1.4810000000000001</v>
      </c>
      <c r="S4365" s="208">
        <v>1.2130000000000001</v>
      </c>
      <c r="T4365" s="208">
        <v>1.091</v>
      </c>
      <c r="U4365" s="208">
        <v>0.374</v>
      </c>
      <c r="V4365" s="208">
        <v>0.14799999999999999</v>
      </c>
      <c r="W4365" s="24"/>
      <c r="X4365" s="24"/>
      <c r="Y4365" s="24"/>
      <c r="Z4365" s="24"/>
      <c r="AA4365" s="24"/>
      <c r="AB4365" s="208">
        <v>1.0509999999999999</v>
      </c>
      <c r="AC4365" s="208">
        <v>1.0009999999999999</v>
      </c>
      <c r="AD4365" s="208">
        <v>1.2130000000000001</v>
      </c>
      <c r="AE4365" s="208">
        <v>1.129</v>
      </c>
      <c r="AF4365" s="208">
        <v>1.04</v>
      </c>
      <c r="AG4365" s="208">
        <v>0.47499999999999998</v>
      </c>
      <c r="AH4365" s="208">
        <v>0.14399999999999999</v>
      </c>
      <c r="AI4365" s="24"/>
      <c r="AJ4365" s="208">
        <v>6.5000000000000002E-2</v>
      </c>
      <c r="AK4365" s="24"/>
      <c r="AL4365" s="24"/>
      <c r="AM4365" s="24"/>
      <c r="AN4365" s="208">
        <v>0.92800000000000005</v>
      </c>
      <c r="AO4365" s="208">
        <v>1.04</v>
      </c>
      <c r="AP4365" s="208">
        <v>1.0589999999999999</v>
      </c>
      <c r="AQ4365" s="208">
        <v>1.0009999999999999</v>
      </c>
      <c r="AR4365" s="208">
        <v>0.94799999999999995</v>
      </c>
      <c r="AS4365" s="208">
        <v>0.46500000000000002</v>
      </c>
      <c r="AT4365" s="208">
        <v>0.13500000000000001</v>
      </c>
      <c r="AU4365" s="208">
        <v>6.0999999999999999E-2</v>
      </c>
      <c r="AV4365" s="24"/>
      <c r="AW4365" s="24"/>
      <c r="AX4365" s="24"/>
      <c r="AY4365" s="208">
        <v>8.8999999999999996E-2</v>
      </c>
      <c r="AZ4365" s="208">
        <v>0.85299999999999998</v>
      </c>
      <c r="BA4365" s="208">
        <v>0.996</v>
      </c>
      <c r="BB4365" s="21">
        <f t="shared" si="476"/>
        <v>1.4810000000000001</v>
      </c>
      <c r="BC4365" s="21"/>
      <c r="BD4365" s="22">
        <f t="shared" si="477"/>
        <v>1.9905913978494625</v>
      </c>
      <c r="BE4365" s="21"/>
      <c r="BG4365" s="10"/>
      <c r="BH4365" s="21">
        <f t="shared" si="478"/>
        <v>0</v>
      </c>
      <c r="BI4365" s="22">
        <f t="shared" si="478"/>
        <v>1.4810000000000003E-3</v>
      </c>
      <c r="BJ4365" s="21"/>
      <c r="BK4365" s="21">
        <v>0</v>
      </c>
      <c r="BL4365" s="22">
        <v>4.4430000000000008E-3</v>
      </c>
      <c r="BM4365" s="21"/>
      <c r="BN4365" s="21">
        <f t="shared" si="475"/>
        <v>0</v>
      </c>
      <c r="BO4365" s="22">
        <f t="shared" si="475"/>
        <v>1.7772000000000003E-2</v>
      </c>
      <c r="BP4365" s="21">
        <f t="shared" si="475"/>
        <v>0</v>
      </c>
    </row>
    <row r="4366" spans="1:68" ht="11.1" hidden="1" customHeight="1" outlineLevel="2" x14ac:dyDescent="0.2">
      <c r="A4366" s="10"/>
      <c r="B4366" s="18"/>
      <c r="C4366" s="18"/>
      <c r="D4366" s="18"/>
      <c r="E4366" s="23" t="s">
        <v>3801</v>
      </c>
      <c r="F4366" s="208">
        <v>0.58799999999999997</v>
      </c>
      <c r="G4366" s="208">
        <v>0.48299999999999998</v>
      </c>
      <c r="H4366" s="208">
        <v>0.28499999999999998</v>
      </c>
      <c r="I4366" s="239">
        <v>0.22600000000000001</v>
      </c>
      <c r="J4366" s="239"/>
      <c r="K4366" s="24"/>
      <c r="L4366" s="24"/>
      <c r="M4366" s="24"/>
      <c r="N4366" s="24"/>
      <c r="O4366" s="24"/>
      <c r="P4366" s="208">
        <v>0.375</v>
      </c>
      <c r="Q4366" s="208">
        <v>0.5</v>
      </c>
      <c r="R4366" s="208">
        <v>0.75</v>
      </c>
      <c r="S4366" s="208">
        <v>0.75</v>
      </c>
      <c r="T4366" s="208">
        <v>0.75</v>
      </c>
      <c r="U4366" s="208">
        <v>0.68799999999999994</v>
      </c>
      <c r="V4366" s="208">
        <v>0.5</v>
      </c>
      <c r="W4366" s="208">
        <v>0.125</v>
      </c>
      <c r="X4366" s="24"/>
      <c r="Y4366" s="24"/>
      <c r="Z4366" s="24"/>
      <c r="AA4366" s="24"/>
      <c r="AB4366" s="208">
        <v>6.3E-2</v>
      </c>
      <c r="AC4366" s="208">
        <v>0.875</v>
      </c>
      <c r="AD4366" s="208">
        <v>0.75</v>
      </c>
      <c r="AE4366" s="208">
        <v>0.68799999999999994</v>
      </c>
      <c r="AF4366" s="208">
        <v>0.625</v>
      </c>
      <c r="AG4366" s="208">
        <v>0.25</v>
      </c>
      <c r="AH4366" s="24"/>
      <c r="AI4366" s="24"/>
      <c r="AJ4366" s="24"/>
      <c r="AK4366" s="24"/>
      <c r="AL4366" s="24"/>
      <c r="AM4366" s="24"/>
      <c r="AN4366" s="208">
        <v>0.25</v>
      </c>
      <c r="AO4366" s="208">
        <v>0.5</v>
      </c>
      <c r="AP4366" s="208">
        <v>0.56299999999999994</v>
      </c>
      <c r="AQ4366" s="208">
        <v>0.625</v>
      </c>
      <c r="AR4366" s="208">
        <v>0.56299999999999994</v>
      </c>
      <c r="AS4366" s="208">
        <v>0.313</v>
      </c>
      <c r="AT4366" s="208">
        <v>0.125</v>
      </c>
      <c r="AU4366" s="24"/>
      <c r="AV4366" s="24"/>
      <c r="AW4366" s="24"/>
      <c r="AX4366" s="24"/>
      <c r="AY4366" s="24"/>
      <c r="AZ4366" s="208">
        <v>0.25</v>
      </c>
      <c r="BA4366" s="208">
        <v>0.56299999999999994</v>
      </c>
      <c r="BB4366" s="21">
        <f t="shared" si="476"/>
        <v>0.875</v>
      </c>
      <c r="BC4366" s="21"/>
      <c r="BD4366" s="22">
        <f t="shared" si="477"/>
        <v>1.1760752688172043</v>
      </c>
      <c r="BE4366" s="21"/>
      <c r="BG4366" s="10"/>
      <c r="BH4366" s="21">
        <f t="shared" si="478"/>
        <v>0</v>
      </c>
      <c r="BI4366" s="22">
        <f t="shared" si="478"/>
        <v>8.7500000000000002E-4</v>
      </c>
      <c r="BJ4366" s="21"/>
      <c r="BK4366" s="21">
        <v>0</v>
      </c>
      <c r="BL4366" s="22">
        <v>2.6250000000000002E-3</v>
      </c>
      <c r="BM4366" s="21"/>
      <c r="BN4366" s="21">
        <f t="shared" si="475"/>
        <v>0</v>
      </c>
      <c r="BO4366" s="22">
        <f t="shared" si="475"/>
        <v>1.0500000000000001E-2</v>
      </c>
      <c r="BP4366" s="21">
        <f t="shared" si="475"/>
        <v>0</v>
      </c>
    </row>
    <row r="4367" spans="1:68" ht="11.1" hidden="1" customHeight="1" outlineLevel="1" collapsed="1" x14ac:dyDescent="0.2">
      <c r="A4367" s="10"/>
      <c r="B4367" s="18"/>
      <c r="C4367" s="18"/>
      <c r="D4367" s="18"/>
      <c r="E4367" s="19" t="s">
        <v>3802</v>
      </c>
      <c r="F4367" s="20"/>
      <c r="G4367" s="20"/>
      <c r="H4367" s="20"/>
      <c r="I4367" s="20"/>
      <c r="J4367" s="20"/>
      <c r="K4367" s="20"/>
      <c r="L4367" s="20"/>
      <c r="M4367" s="20"/>
      <c r="N4367" s="20"/>
      <c r="O4367" s="20"/>
      <c r="P4367" s="20"/>
      <c r="Q4367" s="20"/>
      <c r="R4367" s="20"/>
      <c r="S4367" s="20"/>
      <c r="T4367" s="20"/>
      <c r="U4367" s="20"/>
      <c r="V4367" s="20"/>
      <c r="W4367" s="20"/>
      <c r="X4367" s="20"/>
      <c r="Y4367" s="20"/>
      <c r="Z4367" s="20"/>
      <c r="AA4367" s="20"/>
      <c r="AB4367" s="209">
        <v>6.11</v>
      </c>
      <c r="AC4367" s="209">
        <v>8.4420000000000002</v>
      </c>
      <c r="AD4367" s="209">
        <v>10.737</v>
      </c>
      <c r="AE4367" s="209">
        <v>12.436</v>
      </c>
      <c r="AF4367" s="209">
        <v>10.9</v>
      </c>
      <c r="AG4367" s="209">
        <v>5.9909999999999997</v>
      </c>
      <c r="AH4367" s="209">
        <v>3.8180000000000001</v>
      </c>
      <c r="AI4367" s="209">
        <v>0.90100000000000002</v>
      </c>
      <c r="AJ4367" s="20"/>
      <c r="AK4367" s="20"/>
      <c r="AL4367" s="20"/>
      <c r="AM4367" s="209">
        <v>1.1850000000000001</v>
      </c>
      <c r="AN4367" s="209">
        <v>4.2869999999999999</v>
      </c>
      <c r="AO4367" s="209">
        <v>6.0049999999999999</v>
      </c>
      <c r="AP4367" s="209">
        <v>10.164999999999999</v>
      </c>
      <c r="AQ4367" s="209">
        <v>10.505000000000001</v>
      </c>
      <c r="AR4367" s="209">
        <v>14.308</v>
      </c>
      <c r="AS4367" s="209">
        <v>5.48</v>
      </c>
      <c r="AT4367" s="209">
        <v>4.9669999999999996</v>
      </c>
      <c r="AU4367" s="209">
        <v>2.2650000000000001</v>
      </c>
      <c r="AV4367" s="20"/>
      <c r="AW4367" s="20"/>
      <c r="AX4367" s="20"/>
      <c r="AY4367" s="209">
        <v>2.06</v>
      </c>
      <c r="AZ4367" s="209">
        <v>3.62</v>
      </c>
      <c r="BA4367" s="209">
        <v>6.14</v>
      </c>
      <c r="BB4367" s="21">
        <f t="shared" si="476"/>
        <v>14.308</v>
      </c>
      <c r="BC4367" s="21">
        <f>BF4367</f>
        <v>20.9</v>
      </c>
      <c r="BD4367" s="22">
        <f t="shared" si="477"/>
        <v>19.231182795698928</v>
      </c>
      <c r="BE4367" s="21">
        <f>BC4367-BD4367</f>
        <v>1.6688172043010709</v>
      </c>
      <c r="BF4367" s="2">
        <v>20.9</v>
      </c>
      <c r="BG4367" s="10">
        <v>6</v>
      </c>
      <c r="BH4367" s="21">
        <f t="shared" si="478"/>
        <v>1.5549599999999998E-2</v>
      </c>
      <c r="BI4367" s="22">
        <f t="shared" si="478"/>
        <v>1.4308000000000001E-2</v>
      </c>
      <c r="BJ4367" s="21">
        <f>BH4367-BI4367</f>
        <v>1.2415999999999972E-3</v>
      </c>
      <c r="BK4367" s="21">
        <v>4.6648799999999997E-2</v>
      </c>
      <c r="BL4367" s="22">
        <v>4.2924000000000004E-2</v>
      </c>
      <c r="BM4367" s="21">
        <v>3.7247999999999934E-3</v>
      </c>
      <c r="BN4367" s="21">
        <f t="shared" si="475"/>
        <v>0.18659519999999999</v>
      </c>
      <c r="BO4367" s="22">
        <f t="shared" si="475"/>
        <v>0.17169600000000002</v>
      </c>
      <c r="BP4367" s="21">
        <f t="shared" si="475"/>
        <v>1.4899199999999974E-2</v>
      </c>
    </row>
    <row r="4368" spans="1:68" ht="11.1" hidden="1" customHeight="1" outlineLevel="2" x14ac:dyDescent="0.2">
      <c r="A4368" s="10"/>
      <c r="B4368" s="18"/>
      <c r="C4368" s="18"/>
      <c r="D4368" s="18"/>
      <c r="E4368" s="23" t="s">
        <v>3803</v>
      </c>
      <c r="F4368" s="24"/>
      <c r="G4368" s="24"/>
      <c r="H4368" s="24"/>
      <c r="I4368" s="24"/>
      <c r="J4368" s="24"/>
      <c r="K4368" s="24"/>
      <c r="L4368" s="24"/>
      <c r="M4368" s="24"/>
      <c r="N4368" s="24"/>
      <c r="O4368" s="24"/>
      <c r="P4368" s="24"/>
      <c r="Q4368" s="24"/>
      <c r="R4368" s="24"/>
      <c r="S4368" s="24"/>
      <c r="T4368" s="24"/>
      <c r="U4368" s="24"/>
      <c r="V4368" s="24"/>
      <c r="W4368" s="24"/>
      <c r="X4368" s="24"/>
      <c r="Y4368" s="24"/>
      <c r="Z4368" s="24"/>
      <c r="AA4368" s="24"/>
      <c r="AB4368" s="208">
        <v>6.11</v>
      </c>
      <c r="AC4368" s="208">
        <v>8.4420000000000002</v>
      </c>
      <c r="AD4368" s="208">
        <v>10.737</v>
      </c>
      <c r="AE4368" s="208">
        <v>12.436</v>
      </c>
      <c r="AF4368" s="208">
        <v>10.9</v>
      </c>
      <c r="AG4368" s="208">
        <v>5.9909999999999997</v>
      </c>
      <c r="AH4368" s="208">
        <v>3.8180000000000001</v>
      </c>
      <c r="AI4368" s="208">
        <v>0.90100000000000002</v>
      </c>
      <c r="AJ4368" s="24"/>
      <c r="AK4368" s="24"/>
      <c r="AL4368" s="24"/>
      <c r="AM4368" s="208">
        <v>1.1850000000000001</v>
      </c>
      <c r="AN4368" s="208">
        <v>4.2869999999999999</v>
      </c>
      <c r="AO4368" s="208">
        <v>6.0049999999999999</v>
      </c>
      <c r="AP4368" s="208">
        <v>10.164999999999999</v>
      </c>
      <c r="AQ4368" s="208">
        <v>10.505000000000001</v>
      </c>
      <c r="AR4368" s="208">
        <v>14.308</v>
      </c>
      <c r="AS4368" s="208">
        <v>5.48</v>
      </c>
      <c r="AT4368" s="208">
        <v>4.9669999999999996</v>
      </c>
      <c r="AU4368" s="208">
        <v>2.2650000000000001</v>
      </c>
      <c r="AV4368" s="24"/>
      <c r="AW4368" s="24"/>
      <c r="AX4368" s="24"/>
      <c r="AY4368" s="208">
        <v>2.06</v>
      </c>
      <c r="AZ4368" s="208">
        <v>3.62</v>
      </c>
      <c r="BA4368" s="208">
        <v>6.14</v>
      </c>
      <c r="BB4368" s="21">
        <f t="shared" si="476"/>
        <v>14.308</v>
      </c>
      <c r="BC4368" s="21"/>
      <c r="BD4368" s="22">
        <f t="shared" si="477"/>
        <v>19.231182795698928</v>
      </c>
      <c r="BE4368" s="21"/>
      <c r="BG4368" s="10"/>
      <c r="BH4368" s="21">
        <f t="shared" si="478"/>
        <v>0</v>
      </c>
      <c r="BI4368" s="22">
        <f t="shared" si="478"/>
        <v>1.4308000000000001E-2</v>
      </c>
      <c r="BJ4368" s="21"/>
      <c r="BK4368" s="21">
        <v>0</v>
      </c>
      <c r="BL4368" s="22">
        <v>4.2924000000000004E-2</v>
      </c>
      <c r="BM4368" s="21"/>
      <c r="BN4368" s="21">
        <f t="shared" ref="BN4368:BP4431" si="479">BK4368*4</f>
        <v>0</v>
      </c>
      <c r="BO4368" s="22">
        <f t="shared" si="479"/>
        <v>0.17169600000000002</v>
      </c>
      <c r="BP4368" s="21">
        <f t="shared" si="479"/>
        <v>0</v>
      </c>
    </row>
    <row r="4369" spans="1:68" ht="11.1" hidden="1" customHeight="1" outlineLevel="1" collapsed="1" x14ac:dyDescent="0.2">
      <c r="A4369" s="10"/>
      <c r="B4369" s="18"/>
      <c r="C4369" s="18"/>
      <c r="D4369" s="18"/>
      <c r="E4369" s="19" t="s">
        <v>3804</v>
      </c>
      <c r="F4369" s="20"/>
      <c r="G4369" s="20"/>
      <c r="H4369" s="20"/>
      <c r="I4369" s="20"/>
      <c r="J4369" s="20"/>
      <c r="K4369" s="20"/>
      <c r="L4369" s="20"/>
      <c r="M4369" s="20"/>
      <c r="N4369" s="20"/>
      <c r="O4369" s="20"/>
      <c r="P4369" s="20"/>
      <c r="Q4369" s="20"/>
      <c r="R4369" s="20"/>
      <c r="S4369" s="20"/>
      <c r="T4369" s="20"/>
      <c r="U4369" s="20"/>
      <c r="V4369" s="20"/>
      <c r="W4369" s="20"/>
      <c r="X4369" s="20"/>
      <c r="Y4369" s="20"/>
      <c r="Z4369" s="20"/>
      <c r="AA4369" s="20"/>
      <c r="AB4369" s="20"/>
      <c r="AC4369" s="20"/>
      <c r="AD4369" s="20"/>
      <c r="AE4369" s="20"/>
      <c r="AF4369" s="20"/>
      <c r="AG4369" s="20"/>
      <c r="AH4369" s="20"/>
      <c r="AI4369" s="20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  <c r="BA4369" s="209">
        <v>1.603</v>
      </c>
      <c r="BB4369" s="21">
        <f t="shared" si="476"/>
        <v>1.603</v>
      </c>
      <c r="BC4369" s="21">
        <f>BF4369</f>
        <v>10.1</v>
      </c>
      <c r="BD4369" s="22">
        <f t="shared" si="477"/>
        <v>2.154569892473118</v>
      </c>
      <c r="BE4369" s="21">
        <f>BC4369-BD4369</f>
        <v>7.9454301075268816</v>
      </c>
      <c r="BF4369" s="2">
        <v>10.1</v>
      </c>
      <c r="BG4369" s="10">
        <v>6</v>
      </c>
      <c r="BH4369" s="21">
        <f t="shared" si="478"/>
        <v>7.5143999999999992E-3</v>
      </c>
      <c r="BI4369" s="22">
        <f t="shared" si="478"/>
        <v>1.6029999999999998E-3</v>
      </c>
      <c r="BJ4369" s="21">
        <f>BH4369-BI4369</f>
        <v>5.9113999999999989E-3</v>
      </c>
      <c r="BK4369" s="21">
        <v>2.2543199999999999E-2</v>
      </c>
      <c r="BL4369" s="22">
        <v>4.808999999999999E-3</v>
      </c>
      <c r="BM4369" s="21">
        <v>1.7734199999999999E-2</v>
      </c>
      <c r="BN4369" s="21">
        <f t="shared" si="479"/>
        <v>9.0172799999999997E-2</v>
      </c>
      <c r="BO4369" s="22">
        <f t="shared" si="479"/>
        <v>1.9235999999999996E-2</v>
      </c>
      <c r="BP4369" s="21">
        <f t="shared" si="479"/>
        <v>7.0936799999999994E-2</v>
      </c>
    </row>
    <row r="4370" spans="1:68" ht="11.1" hidden="1" customHeight="1" outlineLevel="2" x14ac:dyDescent="0.2">
      <c r="A4370" s="10"/>
      <c r="B4370" s="18"/>
      <c r="C4370" s="18"/>
      <c r="D4370" s="18"/>
      <c r="E4370" s="23" t="s">
        <v>3805</v>
      </c>
      <c r="F4370" s="24"/>
      <c r="G4370" s="24"/>
      <c r="H4370" s="24"/>
      <c r="I4370" s="24"/>
      <c r="J4370" s="24"/>
      <c r="K4370" s="24"/>
      <c r="L4370" s="24"/>
      <c r="M4370" s="24"/>
      <c r="N4370" s="24"/>
      <c r="O4370" s="24"/>
      <c r="P4370" s="24"/>
      <c r="Q4370" s="24"/>
      <c r="R4370" s="24"/>
      <c r="S4370" s="24"/>
      <c r="T4370" s="24"/>
      <c r="U4370" s="24"/>
      <c r="V4370" s="24"/>
      <c r="W4370" s="24"/>
      <c r="X4370" s="24"/>
      <c r="Y4370" s="24"/>
      <c r="Z4370" s="24"/>
      <c r="AA4370" s="24"/>
      <c r="AB4370" s="24"/>
      <c r="AC4370" s="24"/>
      <c r="AD4370" s="24"/>
      <c r="AE4370" s="24"/>
      <c r="AF4370" s="24"/>
      <c r="AG4370" s="24"/>
      <c r="AH4370" s="24"/>
      <c r="AI4370" s="24"/>
      <c r="AJ4370" s="24"/>
      <c r="AK4370" s="24"/>
      <c r="AL4370" s="24"/>
      <c r="AM4370" s="24"/>
      <c r="AN4370" s="24"/>
      <c r="AO4370" s="24"/>
      <c r="AP4370" s="24"/>
      <c r="AQ4370" s="24"/>
      <c r="AR4370" s="24"/>
      <c r="AS4370" s="24"/>
      <c r="AT4370" s="24"/>
      <c r="AU4370" s="24"/>
      <c r="AV4370" s="24"/>
      <c r="AW4370" s="24"/>
      <c r="AX4370" s="24"/>
      <c r="AY4370" s="24"/>
      <c r="AZ4370" s="24"/>
      <c r="BA4370" s="208">
        <v>1.603</v>
      </c>
      <c r="BB4370" s="21">
        <f t="shared" si="476"/>
        <v>1.603</v>
      </c>
      <c r="BC4370" s="21"/>
      <c r="BD4370" s="22">
        <f t="shared" si="477"/>
        <v>2.154569892473118</v>
      </c>
      <c r="BE4370" s="21"/>
      <c r="BG4370" s="10"/>
      <c r="BH4370" s="21">
        <f t="shared" si="478"/>
        <v>0</v>
      </c>
      <c r="BI4370" s="22">
        <f t="shared" si="478"/>
        <v>1.6029999999999998E-3</v>
      </c>
      <c r="BJ4370" s="21"/>
      <c r="BK4370" s="21">
        <v>0</v>
      </c>
      <c r="BL4370" s="22">
        <v>4.808999999999999E-3</v>
      </c>
      <c r="BM4370" s="21"/>
      <c r="BN4370" s="21">
        <f t="shared" si="479"/>
        <v>0</v>
      </c>
      <c r="BO4370" s="22">
        <f t="shared" si="479"/>
        <v>1.9235999999999996E-2</v>
      </c>
      <c r="BP4370" s="21">
        <f t="shared" si="479"/>
        <v>0</v>
      </c>
    </row>
    <row r="4371" spans="1:68" ht="11.1" hidden="1" customHeight="1" outlineLevel="1" collapsed="1" x14ac:dyDescent="0.2">
      <c r="A4371" s="10"/>
      <c r="B4371" s="18"/>
      <c r="C4371" s="18"/>
      <c r="D4371" s="18"/>
      <c r="E4371" s="19" t="s">
        <v>3806</v>
      </c>
      <c r="F4371" s="209">
        <v>2.7090000000000001</v>
      </c>
      <c r="G4371" s="209">
        <v>2.6920000000000002</v>
      </c>
      <c r="H4371" s="209">
        <v>1.5229999999999999</v>
      </c>
      <c r="I4371" s="240">
        <v>0.91400000000000003</v>
      </c>
      <c r="J4371" s="240"/>
      <c r="K4371" s="20"/>
      <c r="L4371" s="20"/>
      <c r="M4371" s="20"/>
      <c r="N4371" s="20"/>
      <c r="O4371" s="20"/>
      <c r="P4371" s="209">
        <v>1.0960000000000001</v>
      </c>
      <c r="Q4371" s="209">
        <v>2.0950000000000002</v>
      </c>
      <c r="R4371" s="209">
        <v>2.4020000000000001</v>
      </c>
      <c r="S4371" s="209">
        <v>3.4129999999999998</v>
      </c>
      <c r="T4371" s="209">
        <v>3.2330000000000001</v>
      </c>
      <c r="U4371" s="209">
        <v>2.2170000000000001</v>
      </c>
      <c r="V4371" s="209">
        <v>0.64800000000000002</v>
      </c>
      <c r="W4371" s="209">
        <v>0.1</v>
      </c>
      <c r="X4371" s="20"/>
      <c r="Y4371" s="20"/>
      <c r="Z4371" s="20"/>
      <c r="AA4371" s="20"/>
      <c r="AB4371" s="209">
        <v>1.085</v>
      </c>
      <c r="AC4371" s="209">
        <v>2.0910000000000002</v>
      </c>
      <c r="AD4371" s="209">
        <v>2.7</v>
      </c>
      <c r="AE4371" s="209">
        <v>2.6909999999999998</v>
      </c>
      <c r="AF4371" s="209">
        <v>3.0339999999999998</v>
      </c>
      <c r="AG4371" s="209">
        <v>2.4140000000000001</v>
      </c>
      <c r="AH4371" s="209">
        <v>0.748</v>
      </c>
      <c r="AI4371" s="20"/>
      <c r="AJ4371" s="20"/>
      <c r="AK4371" s="20"/>
      <c r="AL4371" s="20"/>
      <c r="AM4371" s="20"/>
      <c r="AN4371" s="209">
        <v>0.8</v>
      </c>
      <c r="AO4371" s="209">
        <v>2.4689999999999999</v>
      </c>
      <c r="AP4371" s="209">
        <v>2.653</v>
      </c>
      <c r="AQ4371" s="209">
        <v>3.266</v>
      </c>
      <c r="AR4371" s="209">
        <v>3.944</v>
      </c>
      <c r="AS4371" s="209">
        <v>2.4500000000000002</v>
      </c>
      <c r="AT4371" s="209">
        <v>2.5579999999999998</v>
      </c>
      <c r="AU4371" s="209">
        <v>0.78</v>
      </c>
      <c r="AV4371" s="20"/>
      <c r="AW4371" s="20"/>
      <c r="AX4371" s="20"/>
      <c r="AY4371" s="20"/>
      <c r="AZ4371" s="209">
        <v>1.1850000000000001</v>
      </c>
      <c r="BA4371" s="209">
        <v>2.41</v>
      </c>
      <c r="BB4371" s="21">
        <f>MAX(F4371:BA4371)</f>
        <v>3.944</v>
      </c>
      <c r="BC4371" s="21">
        <f>BF4371</f>
        <v>8.5</v>
      </c>
      <c r="BD4371" s="22">
        <f t="shared" si="477"/>
        <v>5.301075268817204</v>
      </c>
      <c r="BE4371" s="21">
        <f>BC4371-BD4371</f>
        <v>3.198924731182796</v>
      </c>
      <c r="BF4371" s="2">
        <v>8.5</v>
      </c>
      <c r="BG4371" s="10">
        <v>6</v>
      </c>
      <c r="BH4371" s="21">
        <f t="shared" si="478"/>
        <v>6.3239999999999998E-3</v>
      </c>
      <c r="BI4371" s="22">
        <f t="shared" si="478"/>
        <v>3.9439999999999996E-3</v>
      </c>
      <c r="BJ4371" s="21">
        <f>BH4371-BI4371</f>
        <v>2.3800000000000002E-3</v>
      </c>
      <c r="BK4371" s="21">
        <v>1.8971999999999999E-2</v>
      </c>
      <c r="BL4371" s="22">
        <v>1.1831999999999999E-2</v>
      </c>
      <c r="BM4371" s="21">
        <v>7.1400000000000005E-3</v>
      </c>
      <c r="BN4371" s="21">
        <f t="shared" si="479"/>
        <v>7.5887999999999997E-2</v>
      </c>
      <c r="BO4371" s="22">
        <f t="shared" si="479"/>
        <v>4.7327999999999995E-2</v>
      </c>
      <c r="BP4371" s="21">
        <f t="shared" si="479"/>
        <v>2.8560000000000002E-2</v>
      </c>
    </row>
    <row r="4372" spans="1:68" ht="11.1" hidden="1" customHeight="1" outlineLevel="2" x14ac:dyDescent="0.2">
      <c r="A4372" s="10"/>
      <c r="B4372" s="18"/>
      <c r="C4372" s="18"/>
      <c r="D4372" s="18"/>
      <c r="E4372" s="23" t="s">
        <v>3807</v>
      </c>
      <c r="F4372" s="208">
        <v>2.7090000000000001</v>
      </c>
      <c r="G4372" s="208">
        <v>2.6920000000000002</v>
      </c>
      <c r="H4372" s="208">
        <v>1.5229999999999999</v>
      </c>
      <c r="I4372" s="239">
        <v>0.91400000000000003</v>
      </c>
      <c r="J4372" s="239"/>
      <c r="K4372" s="24"/>
      <c r="L4372" s="24"/>
      <c r="M4372" s="24"/>
      <c r="N4372" s="24"/>
      <c r="O4372" s="24"/>
      <c r="P4372" s="208">
        <v>1.0960000000000001</v>
      </c>
      <c r="Q4372" s="208">
        <v>2.0950000000000002</v>
      </c>
      <c r="R4372" s="208">
        <v>2.4020000000000001</v>
      </c>
      <c r="S4372" s="208">
        <v>3.4129999999999998</v>
      </c>
      <c r="T4372" s="208">
        <v>3.2330000000000001</v>
      </c>
      <c r="U4372" s="208">
        <v>2.2170000000000001</v>
      </c>
      <c r="V4372" s="208">
        <v>0.64800000000000002</v>
      </c>
      <c r="W4372" s="208">
        <v>0.1</v>
      </c>
      <c r="X4372" s="24"/>
      <c r="Y4372" s="24"/>
      <c r="Z4372" s="24"/>
      <c r="AA4372" s="24"/>
      <c r="AB4372" s="208">
        <v>1.085</v>
      </c>
      <c r="AC4372" s="208">
        <v>2.0910000000000002</v>
      </c>
      <c r="AD4372" s="208">
        <v>2.7</v>
      </c>
      <c r="AE4372" s="208">
        <v>2.6909999999999998</v>
      </c>
      <c r="AF4372" s="208">
        <v>3.0339999999999998</v>
      </c>
      <c r="AG4372" s="208">
        <v>2.4140000000000001</v>
      </c>
      <c r="AH4372" s="208">
        <v>0.748</v>
      </c>
      <c r="AI4372" s="24"/>
      <c r="AJ4372" s="24"/>
      <c r="AK4372" s="24"/>
      <c r="AL4372" s="24"/>
      <c r="AM4372" s="24"/>
      <c r="AN4372" s="208">
        <v>0.8</v>
      </c>
      <c r="AO4372" s="208">
        <v>2.4689999999999999</v>
      </c>
      <c r="AP4372" s="208">
        <v>2.653</v>
      </c>
      <c r="AQ4372" s="208">
        <v>3.266</v>
      </c>
      <c r="AR4372" s="208">
        <v>3.944</v>
      </c>
      <c r="AS4372" s="208">
        <v>2.4500000000000002</v>
      </c>
      <c r="AT4372" s="208">
        <v>2.5579999999999998</v>
      </c>
      <c r="AU4372" s="208">
        <v>0.78</v>
      </c>
      <c r="AV4372" s="24"/>
      <c r="AW4372" s="24"/>
      <c r="AX4372" s="24"/>
      <c r="AY4372" s="24"/>
      <c r="AZ4372" s="208">
        <v>1.1850000000000001</v>
      </c>
      <c r="BA4372" s="208">
        <v>2.41</v>
      </c>
      <c r="BB4372" s="21">
        <f>MAX(F4372:BA4372)</f>
        <v>3.944</v>
      </c>
      <c r="BC4372" s="21"/>
      <c r="BD4372" s="22">
        <f t="shared" si="477"/>
        <v>5.301075268817204</v>
      </c>
      <c r="BE4372" s="21"/>
      <c r="BG4372" s="10"/>
      <c r="BH4372" s="21">
        <f t="shared" si="478"/>
        <v>0</v>
      </c>
      <c r="BI4372" s="22">
        <f t="shared" si="478"/>
        <v>3.9439999999999996E-3</v>
      </c>
      <c r="BJ4372" s="21"/>
      <c r="BK4372" s="21">
        <v>0</v>
      </c>
      <c r="BL4372" s="22">
        <v>1.1831999999999999E-2</v>
      </c>
      <c r="BM4372" s="21"/>
      <c r="BN4372" s="21">
        <f t="shared" si="479"/>
        <v>0</v>
      </c>
      <c r="BO4372" s="22">
        <f t="shared" si="479"/>
        <v>4.7327999999999995E-2</v>
      </c>
      <c r="BP4372" s="21">
        <f t="shared" si="479"/>
        <v>0</v>
      </c>
    </row>
    <row r="4373" spans="1:68" ht="11.1" hidden="1" customHeight="1" outlineLevel="1" collapsed="1" x14ac:dyDescent="0.2">
      <c r="A4373" s="10"/>
      <c r="B4373" s="18"/>
      <c r="C4373" s="18"/>
      <c r="D4373" s="18"/>
      <c r="E4373" s="19" t="s">
        <v>3808</v>
      </c>
      <c r="F4373" s="20"/>
      <c r="G4373" s="20"/>
      <c r="H4373" s="20"/>
      <c r="I4373" s="20"/>
      <c r="J4373" s="20"/>
      <c r="K4373" s="20"/>
      <c r="L4373" s="20"/>
      <c r="M4373" s="20"/>
      <c r="N4373" s="20"/>
      <c r="O4373" s="20"/>
      <c r="P4373" s="20"/>
      <c r="Q4373" s="20"/>
      <c r="R4373" s="20"/>
      <c r="S4373" s="20"/>
      <c r="T4373" s="20"/>
      <c r="U4373" s="20"/>
      <c r="V4373" s="20"/>
      <c r="W4373" s="20"/>
      <c r="X4373" s="20"/>
      <c r="Y4373" s="20"/>
      <c r="Z4373" s="20"/>
      <c r="AA4373" s="20"/>
      <c r="AB4373" s="20"/>
      <c r="AC4373" s="20"/>
      <c r="AD4373" s="20"/>
      <c r="AE4373" s="20"/>
      <c r="AF4373" s="20"/>
      <c r="AG4373" s="20"/>
      <c r="AH4373" s="20"/>
      <c r="AI4373" s="20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  <c r="BA4373" s="209">
        <v>1.8069999999999999</v>
      </c>
      <c r="BB4373" s="21">
        <f>MAX(F4373:BA4373)</f>
        <v>1.8069999999999999</v>
      </c>
      <c r="BC4373" s="21">
        <f>BD4373</f>
        <v>2.428763440860215</v>
      </c>
      <c r="BD4373" s="22">
        <f t="shared" si="477"/>
        <v>2.428763440860215</v>
      </c>
      <c r="BE4373" s="21">
        <f>BC4373-BD4373</f>
        <v>0</v>
      </c>
      <c r="BG4373" s="10">
        <v>6</v>
      </c>
      <c r="BH4373" s="21">
        <f t="shared" si="478"/>
        <v>1.807E-3</v>
      </c>
      <c r="BI4373" s="22">
        <f t="shared" si="478"/>
        <v>1.807E-3</v>
      </c>
      <c r="BJ4373" s="21">
        <f>BH4373-BI4373</f>
        <v>0</v>
      </c>
      <c r="BK4373" s="21">
        <v>5.4210000000000005E-3</v>
      </c>
      <c r="BL4373" s="22">
        <v>5.4210000000000005E-3</v>
      </c>
      <c r="BM4373" s="21">
        <v>0</v>
      </c>
      <c r="BN4373" s="21">
        <f t="shared" si="479"/>
        <v>2.1684000000000002E-2</v>
      </c>
      <c r="BO4373" s="22">
        <f t="shared" si="479"/>
        <v>2.1684000000000002E-2</v>
      </c>
      <c r="BP4373" s="21">
        <f t="shared" si="479"/>
        <v>0</v>
      </c>
    </row>
    <row r="4374" spans="1:68" ht="11.1" hidden="1" customHeight="1" outlineLevel="2" x14ac:dyDescent="0.2">
      <c r="A4374" s="10"/>
      <c r="B4374" s="18"/>
      <c r="C4374" s="18"/>
      <c r="D4374" s="18"/>
      <c r="E4374" s="23" t="s">
        <v>3809</v>
      </c>
      <c r="F4374" s="24"/>
      <c r="G4374" s="24"/>
      <c r="H4374" s="24"/>
      <c r="I4374" s="24"/>
      <c r="J4374" s="24"/>
      <c r="K4374" s="24"/>
      <c r="L4374" s="24"/>
      <c r="M4374" s="24"/>
      <c r="N4374" s="24"/>
      <c r="O4374" s="24"/>
      <c r="P4374" s="24"/>
      <c r="Q4374" s="24"/>
      <c r="R4374" s="24"/>
      <c r="S4374" s="24"/>
      <c r="T4374" s="24"/>
      <c r="U4374" s="24"/>
      <c r="V4374" s="24"/>
      <c r="W4374" s="24"/>
      <c r="X4374" s="24"/>
      <c r="Y4374" s="24"/>
      <c r="Z4374" s="24"/>
      <c r="AA4374" s="24"/>
      <c r="AB4374" s="24"/>
      <c r="AC4374" s="24"/>
      <c r="AD4374" s="24"/>
      <c r="AE4374" s="24"/>
      <c r="AF4374" s="24"/>
      <c r="AG4374" s="24"/>
      <c r="AH4374" s="24"/>
      <c r="AI4374" s="24"/>
      <c r="AJ4374" s="24"/>
      <c r="AK4374" s="24"/>
      <c r="AL4374" s="24"/>
      <c r="AM4374" s="24"/>
      <c r="AN4374" s="24"/>
      <c r="AO4374" s="24"/>
      <c r="AP4374" s="24"/>
      <c r="AQ4374" s="24"/>
      <c r="AR4374" s="24"/>
      <c r="AS4374" s="24"/>
      <c r="AT4374" s="24"/>
      <c r="AU4374" s="24"/>
      <c r="AV4374" s="24"/>
      <c r="AW4374" s="24"/>
      <c r="AX4374" s="24"/>
      <c r="AY4374" s="24"/>
      <c r="AZ4374" s="24"/>
      <c r="BA4374" s="208">
        <v>1.8069999999999999</v>
      </c>
      <c r="BB4374" s="21">
        <f>MAX(F4374:BA4374)</f>
        <v>1.8069999999999999</v>
      </c>
      <c r="BC4374" s="21"/>
      <c r="BD4374" s="22">
        <f t="shared" si="477"/>
        <v>2.428763440860215</v>
      </c>
      <c r="BE4374" s="21"/>
      <c r="BG4374" s="10"/>
      <c r="BH4374" s="21">
        <f t="shared" si="478"/>
        <v>0</v>
      </c>
      <c r="BI4374" s="22">
        <f t="shared" si="478"/>
        <v>1.807E-3</v>
      </c>
      <c r="BJ4374" s="21"/>
      <c r="BK4374" s="21">
        <v>0</v>
      </c>
      <c r="BL4374" s="22">
        <v>5.4210000000000005E-3</v>
      </c>
      <c r="BM4374" s="21"/>
      <c r="BN4374" s="21">
        <f t="shared" si="479"/>
        <v>0</v>
      </c>
      <c r="BO4374" s="22">
        <f t="shared" si="479"/>
        <v>2.1684000000000002E-2</v>
      </c>
      <c r="BP4374" s="21">
        <f t="shared" si="479"/>
        <v>0</v>
      </c>
    </row>
    <row r="4375" spans="1:68" ht="11.1" hidden="1" customHeight="1" outlineLevel="1" collapsed="1" x14ac:dyDescent="0.2">
      <c r="A4375" s="10"/>
      <c r="B4375" s="18"/>
      <c r="C4375" s="18"/>
      <c r="D4375" s="18"/>
      <c r="E4375" s="19" t="s">
        <v>3810</v>
      </c>
      <c r="F4375" s="209">
        <v>64.680999999999997</v>
      </c>
      <c r="G4375" s="209">
        <v>48.055999999999997</v>
      </c>
      <c r="H4375" s="209">
        <v>39.868000000000002</v>
      </c>
      <c r="I4375" s="240">
        <v>27.081</v>
      </c>
      <c r="J4375" s="240"/>
      <c r="K4375" s="209">
        <v>1.702</v>
      </c>
      <c r="L4375" s="20"/>
      <c r="M4375" s="20"/>
      <c r="N4375" s="20"/>
      <c r="O4375" s="20"/>
      <c r="P4375" s="209">
        <v>65.509</v>
      </c>
      <c r="Q4375" s="209">
        <v>59.037999999999997</v>
      </c>
      <c r="R4375" s="209">
        <v>75.733000000000004</v>
      </c>
      <c r="S4375" s="209">
        <v>69.198999999999998</v>
      </c>
      <c r="T4375" s="209">
        <v>59.728000000000002</v>
      </c>
      <c r="U4375" s="209">
        <v>49.841999999999999</v>
      </c>
      <c r="V4375" s="209">
        <v>26.501999999999999</v>
      </c>
      <c r="W4375" s="209">
        <v>7.883</v>
      </c>
      <c r="X4375" s="209">
        <v>24.946999999999999</v>
      </c>
      <c r="Y4375" s="20"/>
      <c r="Z4375" s="20"/>
      <c r="AA4375" s="209">
        <v>4.3040000000000003</v>
      </c>
      <c r="AB4375" s="209">
        <v>25.664999999999999</v>
      </c>
      <c r="AC4375" s="209">
        <v>41.241999999999997</v>
      </c>
      <c r="AD4375" s="209">
        <v>54.643000000000001</v>
      </c>
      <c r="AE4375" s="209">
        <v>59.104999999999997</v>
      </c>
      <c r="AF4375" s="209">
        <v>49.018999999999998</v>
      </c>
      <c r="AG4375" s="209">
        <v>33.738999999999997</v>
      </c>
      <c r="AH4375" s="209">
        <v>18.581</v>
      </c>
      <c r="AI4375" s="209">
        <v>7.6479999999999997</v>
      </c>
      <c r="AJ4375" s="20"/>
      <c r="AK4375" s="20"/>
      <c r="AL4375" s="209">
        <v>0.877</v>
      </c>
      <c r="AM4375" s="209">
        <v>2.371</v>
      </c>
      <c r="AN4375" s="209">
        <v>23.558</v>
      </c>
      <c r="AO4375" s="209">
        <v>46.829000000000001</v>
      </c>
      <c r="AP4375" s="209">
        <v>59.012999999999998</v>
      </c>
      <c r="AQ4375" s="209">
        <v>55.704000000000001</v>
      </c>
      <c r="AR4375" s="209">
        <v>46.587000000000003</v>
      </c>
      <c r="AS4375" s="209">
        <v>44.277000000000001</v>
      </c>
      <c r="AT4375" s="209">
        <v>26.536999999999999</v>
      </c>
      <c r="AU4375" s="209">
        <v>13.772</v>
      </c>
      <c r="AV4375" s="20"/>
      <c r="AW4375" s="20"/>
      <c r="AX4375" s="20"/>
      <c r="AY4375" s="209">
        <v>0.84499999999999997</v>
      </c>
      <c r="AZ4375" s="209">
        <v>22.457999999999998</v>
      </c>
      <c r="BA4375" s="209">
        <v>34.124000000000002</v>
      </c>
      <c r="BB4375" s="56">
        <f>SUM(BB4376:BB4383)</f>
        <v>104.79599999999999</v>
      </c>
      <c r="BC4375" s="21">
        <f>BD4375</f>
        <v>140.85483870967741</v>
      </c>
      <c r="BD4375" s="22">
        <f t="shared" si="477"/>
        <v>140.85483870967741</v>
      </c>
      <c r="BE4375" s="21">
        <f>BC4375-BD4375</f>
        <v>0</v>
      </c>
      <c r="BF4375" s="2">
        <v>10.7</v>
      </c>
      <c r="BG4375" s="10">
        <v>5</v>
      </c>
      <c r="BH4375" s="21">
        <f t="shared" si="478"/>
        <v>0.10479599999999999</v>
      </c>
      <c r="BI4375" s="22">
        <f t="shared" si="478"/>
        <v>0.10479599999999999</v>
      </c>
      <c r="BJ4375" s="21">
        <f>BH4375-BI4375</f>
        <v>0</v>
      </c>
      <c r="BK4375" s="21">
        <v>0.31438799999999995</v>
      </c>
      <c r="BL4375" s="22">
        <v>0.31438799999999995</v>
      </c>
      <c r="BM4375" s="21">
        <v>0</v>
      </c>
      <c r="BN4375" s="21">
        <f t="shared" si="479"/>
        <v>1.2575519999999998</v>
      </c>
      <c r="BO4375" s="22">
        <f t="shared" si="479"/>
        <v>1.2575519999999998</v>
      </c>
      <c r="BP4375" s="21">
        <f t="shared" si="479"/>
        <v>0</v>
      </c>
    </row>
    <row r="4376" spans="1:68" ht="11.1" hidden="1" customHeight="1" outlineLevel="2" x14ac:dyDescent="0.2">
      <c r="A4376" s="10"/>
      <c r="B4376" s="18"/>
      <c r="C4376" s="18"/>
      <c r="D4376" s="18"/>
      <c r="E4376" s="23" t="s">
        <v>3811</v>
      </c>
      <c r="F4376" s="208">
        <v>3.0459999999999998</v>
      </c>
      <c r="G4376" s="208">
        <v>2.5259999999999998</v>
      </c>
      <c r="H4376" s="208">
        <v>1.4470000000000001</v>
      </c>
      <c r="I4376" s="239">
        <v>1.101</v>
      </c>
      <c r="J4376" s="239"/>
      <c r="K4376" s="208">
        <v>0.59399999999999997</v>
      </c>
      <c r="L4376" s="24"/>
      <c r="M4376" s="24"/>
      <c r="N4376" s="24"/>
      <c r="O4376" s="24"/>
      <c r="P4376" s="208">
        <v>3.07</v>
      </c>
      <c r="Q4376" s="208">
        <v>1.9870000000000001</v>
      </c>
      <c r="R4376" s="208">
        <v>3.4830000000000001</v>
      </c>
      <c r="S4376" s="208">
        <v>3.8580000000000001</v>
      </c>
      <c r="T4376" s="208">
        <v>3.2709999999999999</v>
      </c>
      <c r="U4376" s="208">
        <v>3.2229999999999999</v>
      </c>
      <c r="V4376" s="208">
        <v>2.0859999999999999</v>
      </c>
      <c r="W4376" s="208">
        <v>1.1619999999999999</v>
      </c>
      <c r="X4376" s="208">
        <v>0.94699999999999995</v>
      </c>
      <c r="Y4376" s="24"/>
      <c r="Z4376" s="24"/>
      <c r="AA4376" s="208">
        <v>1.546</v>
      </c>
      <c r="AB4376" s="208">
        <v>1.9570000000000001</v>
      </c>
      <c r="AC4376" s="208">
        <v>2.903</v>
      </c>
      <c r="AD4376" s="208">
        <v>3.5009999999999999</v>
      </c>
      <c r="AE4376" s="208">
        <v>3.5790000000000002</v>
      </c>
      <c r="AF4376" s="208">
        <v>3.319</v>
      </c>
      <c r="AG4376" s="208">
        <v>2.4409999999999998</v>
      </c>
      <c r="AH4376" s="208">
        <v>1.7490000000000001</v>
      </c>
      <c r="AI4376" s="208">
        <v>1.3180000000000001</v>
      </c>
      <c r="AJ4376" s="24"/>
      <c r="AK4376" s="24"/>
      <c r="AL4376" s="208">
        <v>0.70199999999999996</v>
      </c>
      <c r="AM4376" s="208">
        <v>1.2949999999999999</v>
      </c>
      <c r="AN4376" s="208">
        <v>2.153</v>
      </c>
      <c r="AO4376" s="208">
        <v>3.7029999999999998</v>
      </c>
      <c r="AP4376" s="208">
        <v>4.1630000000000003</v>
      </c>
      <c r="AQ4376" s="208">
        <v>4.2469999999999999</v>
      </c>
      <c r="AR4376" s="208">
        <v>3.7570000000000001</v>
      </c>
      <c r="AS4376" s="208">
        <v>3.3330000000000002</v>
      </c>
      <c r="AT4376" s="208">
        <v>1.9450000000000001</v>
      </c>
      <c r="AU4376" s="208">
        <v>1.1819999999999999</v>
      </c>
      <c r="AV4376" s="24"/>
      <c r="AW4376" s="24"/>
      <c r="AX4376" s="24"/>
      <c r="AY4376" s="208">
        <v>0.187</v>
      </c>
      <c r="AZ4376" s="208">
        <v>1.867</v>
      </c>
      <c r="BA4376" s="208">
        <v>2.5499999999999998</v>
      </c>
      <c r="BB4376" s="21">
        <f t="shared" ref="BB4376:BB4432" si="480">MAX(F4376:BA4376)</f>
        <v>4.2469999999999999</v>
      </c>
      <c r="BC4376" s="21"/>
      <c r="BD4376" s="22">
        <f t="shared" si="477"/>
        <v>5.708333333333333</v>
      </c>
      <c r="BE4376" s="21"/>
      <c r="BG4376" s="10"/>
      <c r="BH4376" s="21">
        <f t="shared" si="478"/>
        <v>0</v>
      </c>
      <c r="BI4376" s="22">
        <f t="shared" si="478"/>
        <v>4.2469999999999999E-3</v>
      </c>
      <c r="BJ4376" s="21"/>
      <c r="BK4376" s="21">
        <v>0</v>
      </c>
      <c r="BL4376" s="22">
        <v>1.2740999999999999E-2</v>
      </c>
      <c r="BM4376" s="21"/>
      <c r="BN4376" s="21">
        <f t="shared" si="479"/>
        <v>0</v>
      </c>
      <c r="BO4376" s="22">
        <f t="shared" si="479"/>
        <v>5.0963999999999995E-2</v>
      </c>
      <c r="BP4376" s="21">
        <f t="shared" si="479"/>
        <v>0</v>
      </c>
    </row>
    <row r="4377" spans="1:68" ht="11.1" hidden="1" customHeight="1" outlineLevel="2" x14ac:dyDescent="0.2">
      <c r="A4377" s="10"/>
      <c r="B4377" s="18"/>
      <c r="C4377" s="18"/>
      <c r="D4377" s="18"/>
      <c r="E4377" s="23" t="s">
        <v>3812</v>
      </c>
      <c r="F4377" s="208">
        <v>1.625</v>
      </c>
      <c r="G4377" s="208">
        <v>1.242</v>
      </c>
      <c r="H4377" s="208">
        <v>0.81</v>
      </c>
      <c r="I4377" s="239">
        <v>0.498</v>
      </c>
      <c r="J4377" s="239"/>
      <c r="K4377" s="208">
        <v>0.246</v>
      </c>
      <c r="L4377" s="24"/>
      <c r="M4377" s="24"/>
      <c r="N4377" s="24"/>
      <c r="O4377" s="24"/>
      <c r="P4377" s="208">
        <v>0.61099999999999999</v>
      </c>
      <c r="Q4377" s="208">
        <v>1.0509999999999999</v>
      </c>
      <c r="R4377" s="208">
        <v>1.496</v>
      </c>
      <c r="S4377" s="208">
        <v>0.76</v>
      </c>
      <c r="T4377" s="208">
        <v>1.8320000000000001</v>
      </c>
      <c r="U4377" s="208">
        <v>0.70699999999999996</v>
      </c>
      <c r="V4377" s="208">
        <v>0.41599999999999998</v>
      </c>
      <c r="W4377" s="24"/>
      <c r="X4377" s="24"/>
      <c r="Y4377" s="24"/>
      <c r="Z4377" s="24"/>
      <c r="AA4377" s="208">
        <v>0.10100000000000001</v>
      </c>
      <c r="AB4377" s="208">
        <v>0.39100000000000001</v>
      </c>
      <c r="AC4377" s="208">
        <v>1.044</v>
      </c>
      <c r="AD4377" s="208">
        <v>1.734</v>
      </c>
      <c r="AE4377" s="208">
        <v>1.829</v>
      </c>
      <c r="AF4377" s="208">
        <v>1.488</v>
      </c>
      <c r="AG4377" s="208">
        <v>1.0289999999999999</v>
      </c>
      <c r="AH4377" s="208">
        <v>0.61399999999999999</v>
      </c>
      <c r="AI4377" s="208">
        <v>0.36199999999999999</v>
      </c>
      <c r="AJ4377" s="24"/>
      <c r="AK4377" s="24"/>
      <c r="AL4377" s="24"/>
      <c r="AM4377" s="208">
        <v>0.39300000000000002</v>
      </c>
      <c r="AN4377" s="208">
        <v>0.54300000000000004</v>
      </c>
      <c r="AO4377" s="208">
        <v>1.6479999999999999</v>
      </c>
      <c r="AP4377" s="208">
        <v>2.125</v>
      </c>
      <c r="AQ4377" s="208">
        <v>2.0990000000000002</v>
      </c>
      <c r="AR4377" s="208">
        <v>1.8620000000000001</v>
      </c>
      <c r="AS4377" s="208">
        <v>1.381</v>
      </c>
      <c r="AT4377" s="208">
        <v>0.72699999999999998</v>
      </c>
      <c r="AU4377" s="208">
        <v>0.54200000000000004</v>
      </c>
      <c r="AV4377" s="24"/>
      <c r="AW4377" s="24"/>
      <c r="AX4377" s="24"/>
      <c r="AY4377" s="24"/>
      <c r="AZ4377" s="208">
        <v>0.86299999999999999</v>
      </c>
      <c r="BA4377" s="208">
        <v>1.0149999999999999</v>
      </c>
      <c r="BB4377" s="21">
        <f t="shared" si="480"/>
        <v>2.125</v>
      </c>
      <c r="BC4377" s="21"/>
      <c r="BD4377" s="22">
        <f t="shared" si="477"/>
        <v>2.8561827956989245</v>
      </c>
      <c r="BE4377" s="21"/>
      <c r="BG4377" s="10"/>
      <c r="BH4377" s="21">
        <f t="shared" si="478"/>
        <v>0</v>
      </c>
      <c r="BI4377" s="22">
        <f t="shared" si="478"/>
        <v>2.1250000000000002E-3</v>
      </c>
      <c r="BJ4377" s="21"/>
      <c r="BK4377" s="21">
        <v>0</v>
      </c>
      <c r="BL4377" s="22">
        <v>6.3750000000000005E-3</v>
      </c>
      <c r="BM4377" s="21"/>
      <c r="BN4377" s="21">
        <f t="shared" si="479"/>
        <v>0</v>
      </c>
      <c r="BO4377" s="22">
        <f t="shared" si="479"/>
        <v>2.5500000000000002E-2</v>
      </c>
      <c r="BP4377" s="21">
        <f t="shared" si="479"/>
        <v>0</v>
      </c>
    </row>
    <row r="4378" spans="1:68" ht="11.1" hidden="1" customHeight="1" outlineLevel="2" x14ac:dyDescent="0.2">
      <c r="A4378" s="10"/>
      <c r="B4378" s="18"/>
      <c r="C4378" s="18"/>
      <c r="D4378" s="18"/>
      <c r="E4378" s="23" t="s">
        <v>3813</v>
      </c>
      <c r="F4378" s="208">
        <v>19.265999999999998</v>
      </c>
      <c r="G4378" s="208">
        <v>12.23</v>
      </c>
      <c r="H4378" s="208">
        <v>12.63</v>
      </c>
      <c r="I4378" s="239">
        <v>7.282</v>
      </c>
      <c r="J4378" s="239"/>
      <c r="K4378" s="24"/>
      <c r="L4378" s="24"/>
      <c r="M4378" s="24"/>
      <c r="N4378" s="24"/>
      <c r="O4378" s="24"/>
      <c r="P4378" s="208">
        <v>29</v>
      </c>
      <c r="Q4378" s="208">
        <v>28</v>
      </c>
      <c r="R4378" s="208">
        <v>24.434999999999999</v>
      </c>
      <c r="S4378" s="208">
        <v>25.437999999999999</v>
      </c>
      <c r="T4378" s="208">
        <v>19.606999999999999</v>
      </c>
      <c r="U4378" s="208">
        <v>38.478999999999999</v>
      </c>
      <c r="V4378" s="208">
        <v>24</v>
      </c>
      <c r="W4378" s="208">
        <v>2.782</v>
      </c>
      <c r="X4378" s="24"/>
      <c r="Y4378" s="24"/>
      <c r="Z4378" s="24"/>
      <c r="AA4378" s="208">
        <v>1.6339999999999999</v>
      </c>
      <c r="AB4378" s="208">
        <v>8.984</v>
      </c>
      <c r="AC4378" s="208">
        <v>12.218</v>
      </c>
      <c r="AD4378" s="208">
        <v>15.154</v>
      </c>
      <c r="AE4378" s="208">
        <v>15.148</v>
      </c>
      <c r="AF4378" s="208">
        <v>12.079000000000001</v>
      </c>
      <c r="AG4378" s="208">
        <v>9.9459999999999997</v>
      </c>
      <c r="AH4378" s="208">
        <v>6.5060000000000002</v>
      </c>
      <c r="AI4378" s="208">
        <v>4.2640000000000002</v>
      </c>
      <c r="AJ4378" s="24"/>
      <c r="AK4378" s="24"/>
      <c r="AL4378" s="24"/>
      <c r="AM4378" s="208">
        <v>1E-3</v>
      </c>
      <c r="AN4378" s="208">
        <v>4.5620000000000003</v>
      </c>
      <c r="AO4378" s="208">
        <v>12.881</v>
      </c>
      <c r="AP4378" s="208">
        <v>20.731999999999999</v>
      </c>
      <c r="AQ4378" s="208">
        <v>19.350000000000001</v>
      </c>
      <c r="AR4378" s="208">
        <v>15.933999999999999</v>
      </c>
      <c r="AS4378" s="208">
        <v>14.679</v>
      </c>
      <c r="AT4378" s="208">
        <v>9.7449999999999992</v>
      </c>
      <c r="AU4378" s="208">
        <v>3.2370000000000001</v>
      </c>
      <c r="AV4378" s="24"/>
      <c r="AW4378" s="24"/>
      <c r="AX4378" s="24"/>
      <c r="AY4378" s="24"/>
      <c r="AZ4378" s="208">
        <v>7.0430000000000001</v>
      </c>
      <c r="BA4378" s="208">
        <v>10.393000000000001</v>
      </c>
      <c r="BB4378" s="21">
        <f t="shared" si="480"/>
        <v>38.478999999999999</v>
      </c>
      <c r="BC4378" s="21"/>
      <c r="BD4378" s="22">
        <f t="shared" si="477"/>
        <v>51.719086021505376</v>
      </c>
      <c r="BE4378" s="21"/>
      <c r="BG4378" s="10"/>
      <c r="BH4378" s="21">
        <f t="shared" si="478"/>
        <v>0</v>
      </c>
      <c r="BI4378" s="22">
        <f t="shared" si="478"/>
        <v>3.8478999999999999E-2</v>
      </c>
      <c r="BJ4378" s="21"/>
      <c r="BK4378" s="21">
        <v>0</v>
      </c>
      <c r="BL4378" s="22">
        <v>0.115437</v>
      </c>
      <c r="BM4378" s="21"/>
      <c r="BN4378" s="21">
        <f t="shared" si="479"/>
        <v>0</v>
      </c>
      <c r="BO4378" s="22">
        <f t="shared" si="479"/>
        <v>0.46174799999999999</v>
      </c>
      <c r="BP4378" s="21">
        <f t="shared" si="479"/>
        <v>0</v>
      </c>
    </row>
    <row r="4379" spans="1:68" ht="11.1" hidden="1" customHeight="1" outlineLevel="2" x14ac:dyDescent="0.2">
      <c r="A4379" s="10"/>
      <c r="B4379" s="18"/>
      <c r="C4379" s="18"/>
      <c r="D4379" s="18"/>
      <c r="E4379" s="23" t="s">
        <v>3814</v>
      </c>
      <c r="F4379" s="208">
        <v>26.164999999999999</v>
      </c>
      <c r="G4379" s="208">
        <v>19.954000000000001</v>
      </c>
      <c r="H4379" s="208">
        <v>16.170999999999999</v>
      </c>
      <c r="I4379" s="239">
        <v>12.128</v>
      </c>
      <c r="J4379" s="239"/>
      <c r="K4379" s="24"/>
      <c r="L4379" s="24"/>
      <c r="M4379" s="24"/>
      <c r="N4379" s="24"/>
      <c r="O4379" s="24"/>
      <c r="P4379" s="208">
        <v>29</v>
      </c>
      <c r="Q4379" s="208">
        <v>28</v>
      </c>
      <c r="R4379" s="208">
        <v>24.4</v>
      </c>
      <c r="S4379" s="208">
        <v>25</v>
      </c>
      <c r="T4379" s="208">
        <v>23.4</v>
      </c>
      <c r="U4379" s="24"/>
      <c r="V4379" s="24"/>
      <c r="W4379" s="24"/>
      <c r="X4379" s="208">
        <v>24</v>
      </c>
      <c r="Y4379" s="24"/>
      <c r="Z4379" s="24"/>
      <c r="AA4379" s="24"/>
      <c r="AB4379" s="208">
        <v>7.5229999999999997</v>
      </c>
      <c r="AC4379" s="208">
        <v>11.845000000000001</v>
      </c>
      <c r="AD4379" s="208">
        <v>15.17</v>
      </c>
      <c r="AE4379" s="208">
        <v>19.800999999999998</v>
      </c>
      <c r="AF4379" s="208">
        <v>16.632999999999999</v>
      </c>
      <c r="AG4379" s="208">
        <v>11.329000000000001</v>
      </c>
      <c r="AH4379" s="208">
        <v>5.3330000000000002</v>
      </c>
      <c r="AI4379" s="24"/>
      <c r="AJ4379" s="24"/>
      <c r="AK4379" s="24"/>
      <c r="AL4379" s="24"/>
      <c r="AM4379" s="24"/>
      <c r="AN4379" s="208">
        <v>8.0960000000000001</v>
      </c>
      <c r="AO4379" s="208">
        <v>14.122999999999999</v>
      </c>
      <c r="AP4379" s="208">
        <v>11.577</v>
      </c>
      <c r="AQ4379" s="208">
        <v>10.968</v>
      </c>
      <c r="AR4379" s="208">
        <v>8.6489999999999991</v>
      </c>
      <c r="AS4379" s="208">
        <v>7.2329999999999997</v>
      </c>
      <c r="AT4379" s="208">
        <v>3.8860000000000001</v>
      </c>
      <c r="AU4379" s="208">
        <v>1.079</v>
      </c>
      <c r="AV4379" s="24"/>
      <c r="AW4379" s="24"/>
      <c r="AX4379" s="24"/>
      <c r="AY4379" s="24"/>
      <c r="AZ4379" s="208">
        <v>5.782</v>
      </c>
      <c r="BA4379" s="208">
        <v>10.6</v>
      </c>
      <c r="BB4379" s="21">
        <f t="shared" si="480"/>
        <v>29</v>
      </c>
      <c r="BC4379" s="21"/>
      <c r="BD4379" s="22">
        <f t="shared" si="477"/>
        <v>38.978494623655912</v>
      </c>
      <c r="BE4379" s="21"/>
      <c r="BG4379" s="10"/>
      <c r="BH4379" s="21">
        <f t="shared" si="478"/>
        <v>0</v>
      </c>
      <c r="BI4379" s="22">
        <f t="shared" si="478"/>
        <v>2.9000000000000001E-2</v>
      </c>
      <c r="BJ4379" s="21"/>
      <c r="BK4379" s="21">
        <v>0</v>
      </c>
      <c r="BL4379" s="22">
        <v>8.7000000000000008E-2</v>
      </c>
      <c r="BM4379" s="21"/>
      <c r="BN4379" s="21">
        <f t="shared" si="479"/>
        <v>0</v>
      </c>
      <c r="BO4379" s="22">
        <f t="shared" si="479"/>
        <v>0.34800000000000003</v>
      </c>
      <c r="BP4379" s="21">
        <f t="shared" si="479"/>
        <v>0</v>
      </c>
    </row>
    <row r="4380" spans="1:68" ht="11.1" hidden="1" customHeight="1" outlineLevel="2" x14ac:dyDescent="0.2">
      <c r="A4380" s="10"/>
      <c r="B4380" s="18"/>
      <c r="C4380" s="18"/>
      <c r="D4380" s="18"/>
      <c r="E4380" s="23" t="s">
        <v>3815</v>
      </c>
      <c r="F4380" s="24"/>
      <c r="G4380" s="24"/>
      <c r="H4380" s="24"/>
      <c r="I4380" s="24"/>
      <c r="J4380" s="24"/>
      <c r="K4380" s="208">
        <v>0.86199999999999999</v>
      </c>
      <c r="L4380" s="24"/>
      <c r="M4380" s="24"/>
      <c r="N4380" s="24"/>
      <c r="O4380" s="24"/>
      <c r="P4380" s="24"/>
      <c r="Q4380" s="24"/>
      <c r="R4380" s="24"/>
      <c r="S4380" s="24"/>
      <c r="T4380" s="24"/>
      <c r="U4380" s="24"/>
      <c r="V4380" s="24"/>
      <c r="W4380" s="24"/>
      <c r="X4380" s="24"/>
      <c r="Y4380" s="24"/>
      <c r="Z4380" s="24"/>
      <c r="AA4380" s="24"/>
      <c r="AB4380" s="24"/>
      <c r="AC4380" s="24"/>
      <c r="AD4380" s="24"/>
      <c r="AE4380" s="24"/>
      <c r="AF4380" s="24"/>
      <c r="AG4380" s="24"/>
      <c r="AH4380" s="24"/>
      <c r="AI4380" s="24"/>
      <c r="AJ4380" s="24"/>
      <c r="AK4380" s="24"/>
      <c r="AL4380" s="24"/>
      <c r="AM4380" s="24"/>
      <c r="AN4380" s="24"/>
      <c r="AO4380" s="24"/>
      <c r="AP4380" s="24"/>
      <c r="AQ4380" s="24"/>
      <c r="AR4380" s="24"/>
      <c r="AS4380" s="24"/>
      <c r="AT4380" s="24"/>
      <c r="AU4380" s="24"/>
      <c r="AV4380" s="24"/>
      <c r="AW4380" s="24"/>
      <c r="AX4380" s="24"/>
      <c r="AY4380" s="24"/>
      <c r="AZ4380" s="24"/>
      <c r="BA4380" s="24"/>
      <c r="BB4380" s="21">
        <f t="shared" si="480"/>
        <v>0.86199999999999999</v>
      </c>
      <c r="BC4380" s="21"/>
      <c r="BD4380" s="22">
        <f t="shared" si="477"/>
        <v>1.1586021505376343</v>
      </c>
      <c r="BE4380" s="21"/>
      <c r="BG4380" s="10"/>
      <c r="BH4380" s="21">
        <f t="shared" si="478"/>
        <v>0</v>
      </c>
      <c r="BI4380" s="22">
        <f t="shared" si="478"/>
        <v>8.6200000000000003E-4</v>
      </c>
      <c r="BJ4380" s="21"/>
      <c r="BK4380" s="21">
        <v>0</v>
      </c>
      <c r="BL4380" s="22">
        <v>2.5860000000000002E-3</v>
      </c>
      <c r="BM4380" s="21"/>
      <c r="BN4380" s="21">
        <f t="shared" si="479"/>
        <v>0</v>
      </c>
      <c r="BO4380" s="22">
        <f t="shared" si="479"/>
        <v>1.0344000000000001E-2</v>
      </c>
      <c r="BP4380" s="21">
        <f t="shared" si="479"/>
        <v>0</v>
      </c>
    </row>
    <row r="4381" spans="1:68" ht="11.1" hidden="1" customHeight="1" outlineLevel="2" x14ac:dyDescent="0.2">
      <c r="A4381" s="10"/>
      <c r="B4381" s="18"/>
      <c r="C4381" s="18"/>
      <c r="D4381" s="18"/>
      <c r="E4381" s="23" t="s">
        <v>3816</v>
      </c>
      <c r="F4381" s="208">
        <v>14.579000000000001</v>
      </c>
      <c r="G4381" s="208">
        <v>12.103999999999999</v>
      </c>
      <c r="H4381" s="208">
        <v>8.81</v>
      </c>
      <c r="I4381" s="239">
        <v>6.0720000000000001</v>
      </c>
      <c r="J4381" s="239"/>
      <c r="K4381" s="24"/>
      <c r="L4381" s="24"/>
      <c r="M4381" s="24"/>
      <c r="N4381" s="24"/>
      <c r="O4381" s="24"/>
      <c r="P4381" s="208">
        <v>3.8279999999999998</v>
      </c>
      <c r="Q4381" s="24"/>
      <c r="R4381" s="208">
        <v>21.919</v>
      </c>
      <c r="S4381" s="208">
        <v>14.143000000000001</v>
      </c>
      <c r="T4381" s="208">
        <v>11.618</v>
      </c>
      <c r="U4381" s="208">
        <v>7.4329999999999998</v>
      </c>
      <c r="V4381" s="24"/>
      <c r="W4381" s="208">
        <v>3.9390000000000001</v>
      </c>
      <c r="X4381" s="24"/>
      <c r="Y4381" s="24"/>
      <c r="Z4381" s="24"/>
      <c r="AA4381" s="208">
        <v>1.0229999999999999</v>
      </c>
      <c r="AB4381" s="208">
        <v>4.9740000000000002</v>
      </c>
      <c r="AC4381" s="208">
        <v>10.347</v>
      </c>
      <c r="AD4381" s="208">
        <v>15.634</v>
      </c>
      <c r="AE4381" s="208">
        <v>15.055999999999999</v>
      </c>
      <c r="AF4381" s="208">
        <v>12.455</v>
      </c>
      <c r="AG4381" s="208">
        <v>6.9480000000000004</v>
      </c>
      <c r="AH4381" s="208">
        <v>3.1859999999999999</v>
      </c>
      <c r="AI4381" s="208">
        <v>1.0049999999999999</v>
      </c>
      <c r="AJ4381" s="24"/>
      <c r="AK4381" s="24"/>
      <c r="AL4381" s="24"/>
      <c r="AM4381" s="24"/>
      <c r="AN4381" s="208">
        <v>6.524</v>
      </c>
      <c r="AO4381" s="208">
        <v>11.48</v>
      </c>
      <c r="AP4381" s="208">
        <v>16.928999999999998</v>
      </c>
      <c r="AQ4381" s="208">
        <v>15.396000000000001</v>
      </c>
      <c r="AR4381" s="208">
        <v>13.27</v>
      </c>
      <c r="AS4381" s="208">
        <v>10.448</v>
      </c>
      <c r="AT4381" s="208">
        <v>7.5279999999999996</v>
      </c>
      <c r="AU4381" s="208">
        <v>5.3390000000000004</v>
      </c>
      <c r="AV4381" s="24"/>
      <c r="AW4381" s="24"/>
      <c r="AX4381" s="24"/>
      <c r="AY4381" s="24"/>
      <c r="AZ4381" s="208">
        <v>5.5830000000000002</v>
      </c>
      <c r="BA4381" s="208">
        <v>7.2720000000000002</v>
      </c>
      <c r="BB4381" s="21">
        <f t="shared" si="480"/>
        <v>21.919</v>
      </c>
      <c r="BC4381" s="21"/>
      <c r="BD4381" s="22">
        <f t="shared" si="477"/>
        <v>29.461021505376344</v>
      </c>
      <c r="BE4381" s="21"/>
      <c r="BG4381" s="10"/>
      <c r="BH4381" s="21">
        <f t="shared" si="478"/>
        <v>0</v>
      </c>
      <c r="BI4381" s="22">
        <f t="shared" si="478"/>
        <v>2.1919000000000001E-2</v>
      </c>
      <c r="BJ4381" s="21"/>
      <c r="BK4381" s="21">
        <v>0</v>
      </c>
      <c r="BL4381" s="22">
        <v>6.575700000000001E-2</v>
      </c>
      <c r="BM4381" s="21"/>
      <c r="BN4381" s="21">
        <f t="shared" si="479"/>
        <v>0</v>
      </c>
      <c r="BO4381" s="22">
        <f t="shared" si="479"/>
        <v>0.26302800000000004</v>
      </c>
      <c r="BP4381" s="21">
        <f t="shared" si="479"/>
        <v>0</v>
      </c>
    </row>
    <row r="4382" spans="1:68" ht="11.1" hidden="1" customHeight="1" outlineLevel="2" x14ac:dyDescent="0.2">
      <c r="A4382" s="10"/>
      <c r="B4382" s="18"/>
      <c r="C4382" s="18"/>
      <c r="D4382" s="18"/>
      <c r="E4382" s="23" t="s">
        <v>3817</v>
      </c>
      <c r="F4382" s="24"/>
      <c r="G4382" s="24"/>
      <c r="H4382" s="24"/>
      <c r="I4382" s="24"/>
      <c r="J4382" s="24"/>
      <c r="K4382" s="24"/>
      <c r="L4382" s="24"/>
      <c r="M4382" s="24"/>
      <c r="N4382" s="24"/>
      <c r="O4382" s="24"/>
      <c r="P4382" s="24"/>
      <c r="Q4382" s="24"/>
      <c r="R4382" s="24"/>
      <c r="S4382" s="24"/>
      <c r="T4382" s="24"/>
      <c r="U4382" s="24"/>
      <c r="V4382" s="24"/>
      <c r="W4382" s="24"/>
      <c r="X4382" s="24"/>
      <c r="Y4382" s="24"/>
      <c r="Z4382" s="24"/>
      <c r="AA4382" s="24"/>
      <c r="AB4382" s="24"/>
      <c r="AC4382" s="24"/>
      <c r="AD4382" s="24"/>
      <c r="AE4382" s="24"/>
      <c r="AF4382" s="24"/>
      <c r="AG4382" s="24"/>
      <c r="AH4382" s="24"/>
      <c r="AI4382" s="24"/>
      <c r="AJ4382" s="24"/>
      <c r="AK4382" s="24"/>
      <c r="AL4382" s="24"/>
      <c r="AM4382" s="24"/>
      <c r="AN4382" s="24"/>
      <c r="AO4382" s="24"/>
      <c r="AP4382" s="24"/>
      <c r="AQ4382" s="24"/>
      <c r="AR4382" s="24"/>
      <c r="AS4382" s="208">
        <v>4.4720000000000004</v>
      </c>
      <c r="AT4382" s="208">
        <v>0.94099999999999995</v>
      </c>
      <c r="AU4382" s="208">
        <v>1.5189999999999999</v>
      </c>
      <c r="AV4382" s="24"/>
      <c r="AW4382" s="24"/>
      <c r="AX4382" s="24"/>
      <c r="AY4382" s="24"/>
      <c r="AZ4382" s="24"/>
      <c r="BA4382" s="24"/>
      <c r="BB4382" s="21">
        <f t="shared" si="480"/>
        <v>4.4720000000000004</v>
      </c>
      <c r="BC4382" s="21"/>
      <c r="BD4382" s="22">
        <f t="shared" ref="BD4382:BD4447" si="481">(BB4382/31/24)*1000</f>
        <v>6.0107526881720439</v>
      </c>
      <c r="BE4382" s="21"/>
      <c r="BG4382" s="10"/>
      <c r="BH4382" s="21">
        <f t="shared" si="478"/>
        <v>0</v>
      </c>
      <c r="BI4382" s="22">
        <f t="shared" si="478"/>
        <v>4.4720000000000011E-3</v>
      </c>
      <c r="BJ4382" s="21"/>
      <c r="BK4382" s="21">
        <v>0</v>
      </c>
      <c r="BL4382" s="22">
        <v>1.3416000000000004E-2</v>
      </c>
      <c r="BM4382" s="21"/>
      <c r="BN4382" s="21">
        <f t="shared" si="479"/>
        <v>0</v>
      </c>
      <c r="BO4382" s="22">
        <f t="shared" si="479"/>
        <v>5.3664000000000017E-2</v>
      </c>
      <c r="BP4382" s="21">
        <f t="shared" si="479"/>
        <v>0</v>
      </c>
    </row>
    <row r="4383" spans="1:68" ht="11.1" hidden="1" customHeight="1" outlineLevel="2" x14ac:dyDescent="0.2">
      <c r="A4383" s="10"/>
      <c r="B4383" s="18"/>
      <c r="C4383" s="18"/>
      <c r="D4383" s="18"/>
      <c r="E4383" s="23" t="s">
        <v>3818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4"/>
      <c r="U4383" s="24"/>
      <c r="V4383" s="24"/>
      <c r="W4383" s="24"/>
      <c r="X4383" s="24"/>
      <c r="Y4383" s="24"/>
      <c r="Z4383" s="24"/>
      <c r="AA4383" s="24"/>
      <c r="AB4383" s="208">
        <v>1.8360000000000001</v>
      </c>
      <c r="AC4383" s="208">
        <v>2.8849999999999998</v>
      </c>
      <c r="AD4383" s="208">
        <v>3.45</v>
      </c>
      <c r="AE4383" s="208">
        <v>3.6920000000000002</v>
      </c>
      <c r="AF4383" s="208">
        <v>3.0449999999999999</v>
      </c>
      <c r="AG4383" s="208">
        <v>2.0459999999999998</v>
      </c>
      <c r="AH4383" s="208">
        <v>1.1930000000000001</v>
      </c>
      <c r="AI4383" s="208">
        <v>0.69899999999999995</v>
      </c>
      <c r="AJ4383" s="24"/>
      <c r="AK4383" s="24"/>
      <c r="AL4383" s="208">
        <v>0.17499999999999999</v>
      </c>
      <c r="AM4383" s="208">
        <v>0.68200000000000005</v>
      </c>
      <c r="AN4383" s="208">
        <v>1.68</v>
      </c>
      <c r="AO4383" s="208">
        <v>2.9940000000000002</v>
      </c>
      <c r="AP4383" s="208">
        <v>3.4870000000000001</v>
      </c>
      <c r="AQ4383" s="208">
        <v>3.6440000000000001</v>
      </c>
      <c r="AR4383" s="208">
        <v>3.1150000000000002</v>
      </c>
      <c r="AS4383" s="208">
        <v>2.7309999999999999</v>
      </c>
      <c r="AT4383" s="208">
        <v>1.7649999999999999</v>
      </c>
      <c r="AU4383" s="208">
        <v>0.874</v>
      </c>
      <c r="AV4383" s="24"/>
      <c r="AW4383" s="24"/>
      <c r="AX4383" s="24"/>
      <c r="AY4383" s="208">
        <v>0.65800000000000003</v>
      </c>
      <c r="AZ4383" s="208">
        <v>1.32</v>
      </c>
      <c r="BA4383" s="208">
        <v>2.294</v>
      </c>
      <c r="BB4383" s="21">
        <f t="shared" si="480"/>
        <v>3.6920000000000002</v>
      </c>
      <c r="BC4383" s="21"/>
      <c r="BD4383" s="22">
        <f t="shared" si="481"/>
        <v>4.9623655913978499</v>
      </c>
      <c r="BE4383" s="21"/>
      <c r="BG4383" s="10"/>
      <c r="BH4383" s="21">
        <f t="shared" si="478"/>
        <v>0</v>
      </c>
      <c r="BI4383" s="22">
        <f t="shared" si="478"/>
        <v>3.6920000000000004E-3</v>
      </c>
      <c r="BJ4383" s="21"/>
      <c r="BK4383" s="21">
        <v>0</v>
      </c>
      <c r="BL4383" s="22">
        <v>1.1076000000000001E-2</v>
      </c>
      <c r="BM4383" s="21"/>
      <c r="BN4383" s="21">
        <f t="shared" si="479"/>
        <v>0</v>
      </c>
      <c r="BO4383" s="22">
        <f t="shared" si="479"/>
        <v>4.4304000000000003E-2</v>
      </c>
      <c r="BP4383" s="21">
        <f t="shared" si="479"/>
        <v>0</v>
      </c>
    </row>
    <row r="4384" spans="1:68" ht="11.1" customHeight="1" outlineLevel="1" collapsed="1" x14ac:dyDescent="0.2">
      <c r="A4384" s="10"/>
      <c r="B4384" s="18"/>
      <c r="C4384" s="18"/>
      <c r="D4384" s="18"/>
      <c r="E4384" s="19" t="s">
        <v>3819</v>
      </c>
      <c r="F4384" s="209">
        <v>9.3130000000000006</v>
      </c>
      <c r="G4384" s="209">
        <v>10.121</v>
      </c>
      <c r="H4384" s="209">
        <v>3.1379999999999999</v>
      </c>
      <c r="I4384" s="240">
        <v>3.59</v>
      </c>
      <c r="J4384" s="240"/>
      <c r="K4384" s="209">
        <v>0.54800000000000004</v>
      </c>
      <c r="L4384" s="20"/>
      <c r="M4384" s="20"/>
      <c r="N4384" s="20"/>
      <c r="O4384" s="20"/>
      <c r="P4384" s="20"/>
      <c r="Q4384" s="20"/>
      <c r="R4384" s="20"/>
      <c r="S4384" s="20"/>
      <c r="T4384" s="20"/>
      <c r="U4384" s="20"/>
      <c r="V4384" s="20"/>
      <c r="W4384" s="20"/>
      <c r="X4384" s="20"/>
      <c r="Y4384" s="20"/>
      <c r="Z4384" s="20"/>
      <c r="AA4384" s="20"/>
      <c r="AB4384" s="20"/>
      <c r="AC4384" s="20"/>
      <c r="AD4384" s="20"/>
      <c r="AE4384" s="20"/>
      <c r="AF4384" s="20"/>
      <c r="AG4384" s="20"/>
      <c r="AH4384" s="20"/>
      <c r="AI4384" s="20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  <c r="BA4384" s="20"/>
      <c r="BB4384" s="21">
        <f t="shared" si="480"/>
        <v>10.121</v>
      </c>
      <c r="BC4384" s="21">
        <f>BD4384</f>
        <v>13.603494623655914</v>
      </c>
      <c r="BD4384" s="22">
        <f t="shared" si="481"/>
        <v>13.603494623655914</v>
      </c>
      <c r="BE4384" s="21">
        <f>BC4384-BD4384</f>
        <v>0</v>
      </c>
      <c r="BG4384" s="10">
        <v>7</v>
      </c>
      <c r="BH4384" s="21">
        <f t="shared" si="478"/>
        <v>1.0121E-2</v>
      </c>
      <c r="BI4384" s="22">
        <f t="shared" si="478"/>
        <v>1.0121E-2</v>
      </c>
      <c r="BJ4384" s="21">
        <f>BH4384-BI4384</f>
        <v>0</v>
      </c>
      <c r="BK4384" s="21">
        <v>3.0363000000000001E-2</v>
      </c>
      <c r="BL4384" s="22">
        <v>3.0363000000000001E-2</v>
      </c>
      <c r="BM4384" s="21">
        <v>0</v>
      </c>
      <c r="BN4384" s="21">
        <f t="shared" si="479"/>
        <v>0.121452</v>
      </c>
      <c r="BO4384" s="22">
        <f t="shared" si="479"/>
        <v>0.121452</v>
      </c>
      <c r="BP4384" s="21">
        <f t="shared" si="479"/>
        <v>0</v>
      </c>
    </row>
    <row r="4385" spans="1:68" ht="11.1" hidden="1" customHeight="1" outlineLevel="2" x14ac:dyDescent="0.2">
      <c r="A4385" s="10"/>
      <c r="B4385" s="18"/>
      <c r="C4385" s="18"/>
      <c r="D4385" s="18"/>
      <c r="E4385" s="23" t="s">
        <v>3820</v>
      </c>
      <c r="F4385" s="208">
        <v>9.3130000000000006</v>
      </c>
      <c r="G4385" s="208">
        <v>10.121</v>
      </c>
      <c r="H4385" s="208">
        <v>3.1379999999999999</v>
      </c>
      <c r="I4385" s="239">
        <v>3.59</v>
      </c>
      <c r="J4385" s="239"/>
      <c r="K4385" s="208">
        <v>0.54800000000000004</v>
      </c>
      <c r="L4385" s="24"/>
      <c r="M4385" s="24"/>
      <c r="N4385" s="24"/>
      <c r="O4385" s="24"/>
      <c r="P4385" s="24"/>
      <c r="Q4385" s="24"/>
      <c r="R4385" s="24"/>
      <c r="S4385" s="24"/>
      <c r="T4385" s="24"/>
      <c r="U4385" s="24"/>
      <c r="V4385" s="24"/>
      <c r="W4385" s="24"/>
      <c r="X4385" s="24"/>
      <c r="Y4385" s="24"/>
      <c r="Z4385" s="24"/>
      <c r="AA4385" s="24"/>
      <c r="AB4385" s="24"/>
      <c r="AC4385" s="24"/>
      <c r="AD4385" s="24"/>
      <c r="AE4385" s="24"/>
      <c r="AF4385" s="24"/>
      <c r="AG4385" s="24"/>
      <c r="AH4385" s="24"/>
      <c r="AI4385" s="24"/>
      <c r="AJ4385" s="24"/>
      <c r="AK4385" s="24"/>
      <c r="AL4385" s="24"/>
      <c r="AM4385" s="24"/>
      <c r="AN4385" s="24"/>
      <c r="AO4385" s="24"/>
      <c r="AP4385" s="24"/>
      <c r="AQ4385" s="24"/>
      <c r="AR4385" s="24"/>
      <c r="AS4385" s="24"/>
      <c r="AT4385" s="24"/>
      <c r="AU4385" s="24"/>
      <c r="AV4385" s="24"/>
      <c r="AW4385" s="24"/>
      <c r="AX4385" s="24"/>
      <c r="AY4385" s="24"/>
      <c r="AZ4385" s="24"/>
      <c r="BA4385" s="24"/>
      <c r="BB4385" s="21">
        <f t="shared" si="480"/>
        <v>10.121</v>
      </c>
      <c r="BC4385" s="21"/>
      <c r="BD4385" s="22">
        <f t="shared" si="481"/>
        <v>13.603494623655914</v>
      </c>
      <c r="BE4385" s="21"/>
      <c r="BG4385" s="10"/>
      <c r="BH4385" s="21">
        <f t="shared" si="478"/>
        <v>0</v>
      </c>
      <c r="BI4385" s="22">
        <f t="shared" si="478"/>
        <v>1.0121E-2</v>
      </c>
      <c r="BJ4385" s="21"/>
      <c r="BK4385" s="21">
        <v>0</v>
      </c>
      <c r="BL4385" s="22">
        <v>3.0363000000000001E-2</v>
      </c>
      <c r="BM4385" s="21"/>
      <c r="BN4385" s="21">
        <f t="shared" si="479"/>
        <v>0</v>
      </c>
      <c r="BO4385" s="22">
        <f t="shared" si="479"/>
        <v>0.121452</v>
      </c>
      <c r="BP4385" s="21">
        <f t="shared" si="479"/>
        <v>0</v>
      </c>
    </row>
    <row r="4386" spans="1:68" ht="11.1" customHeight="1" outlineLevel="1" collapsed="1" x14ac:dyDescent="0.2">
      <c r="A4386" s="10"/>
      <c r="B4386" s="18"/>
      <c r="C4386" s="18"/>
      <c r="D4386" s="18"/>
      <c r="E4386" s="19" t="s">
        <v>3821</v>
      </c>
      <c r="F4386" s="209">
        <v>0.89500000000000002</v>
      </c>
      <c r="G4386" s="20"/>
      <c r="H4386" s="209">
        <v>0.98</v>
      </c>
      <c r="I4386" s="20"/>
      <c r="J4386" s="20"/>
      <c r="K4386" s="209">
        <v>0.18</v>
      </c>
      <c r="L4386" s="20"/>
      <c r="M4386" s="20"/>
      <c r="N4386" s="20"/>
      <c r="O4386" s="20"/>
      <c r="P4386" s="209">
        <v>0.316</v>
      </c>
      <c r="Q4386" s="209">
        <v>0.19800000000000001</v>
      </c>
      <c r="R4386" s="209">
        <v>0.38300000000000001</v>
      </c>
      <c r="S4386" s="209">
        <v>0.46600000000000003</v>
      </c>
      <c r="T4386" s="209">
        <v>0.8</v>
      </c>
      <c r="U4386" s="209">
        <v>0.26300000000000001</v>
      </c>
      <c r="V4386" s="209">
        <v>0.25</v>
      </c>
      <c r="W4386" s="20"/>
      <c r="X4386" s="20"/>
      <c r="Y4386" s="20"/>
      <c r="Z4386" s="20"/>
      <c r="AA4386" s="20"/>
      <c r="AB4386" s="20"/>
      <c r="AC4386" s="209">
        <v>0.42099999999999999</v>
      </c>
      <c r="AD4386" s="209">
        <v>0.443</v>
      </c>
      <c r="AE4386" s="209">
        <v>0.83499999999999996</v>
      </c>
      <c r="AF4386" s="209">
        <v>0.53100000000000003</v>
      </c>
      <c r="AG4386" s="209">
        <v>0.193</v>
      </c>
      <c r="AH4386" s="209">
        <v>0.14599999999999999</v>
      </c>
      <c r="AI4386" s="209">
        <v>5.6000000000000001E-2</v>
      </c>
      <c r="AJ4386" s="20"/>
      <c r="AK4386" s="20"/>
      <c r="AL4386" s="20"/>
      <c r="AM4386" s="20"/>
      <c r="AN4386" s="209">
        <v>0.23899999999999999</v>
      </c>
      <c r="AO4386" s="209">
        <v>0.46500000000000002</v>
      </c>
      <c r="AP4386" s="209">
        <v>0.33800000000000002</v>
      </c>
      <c r="AQ4386" s="209">
        <v>1.0880000000000001</v>
      </c>
      <c r="AR4386" s="209">
        <v>0.44900000000000001</v>
      </c>
      <c r="AS4386" s="209">
        <v>0.22500000000000001</v>
      </c>
      <c r="AT4386" s="209">
        <v>0.183</v>
      </c>
      <c r="AU4386" s="20"/>
      <c r="AV4386" s="20"/>
      <c r="AW4386" s="20"/>
      <c r="AX4386" s="20"/>
      <c r="AY4386" s="20"/>
      <c r="AZ4386" s="209">
        <v>0.13600000000000001</v>
      </c>
      <c r="BA4386" s="209">
        <v>0.377</v>
      </c>
      <c r="BB4386" s="21">
        <f t="shared" si="480"/>
        <v>1.0880000000000001</v>
      </c>
      <c r="BC4386" s="21">
        <f>BF4386</f>
        <v>7.42</v>
      </c>
      <c r="BD4386" s="22">
        <f t="shared" si="481"/>
        <v>1.4623655913978495</v>
      </c>
      <c r="BE4386" s="21">
        <f>BC4386-BD4386</f>
        <v>5.95763440860215</v>
      </c>
      <c r="BF4386" s="2">
        <v>7.42</v>
      </c>
      <c r="BG4386" s="10">
        <v>7</v>
      </c>
      <c r="BH4386" s="21">
        <f t="shared" si="478"/>
        <v>5.5204799999999995E-3</v>
      </c>
      <c r="BI4386" s="22">
        <f t="shared" si="478"/>
        <v>1.088E-3</v>
      </c>
      <c r="BJ4386" s="21">
        <f>BH4386-BI4386</f>
        <v>4.4324799999999991E-3</v>
      </c>
      <c r="BK4386" s="21">
        <v>1.6561439999999997E-2</v>
      </c>
      <c r="BL4386" s="22">
        <v>3.264E-3</v>
      </c>
      <c r="BM4386" s="21">
        <v>1.3297439999999997E-2</v>
      </c>
      <c r="BN4386" s="21">
        <f t="shared" si="479"/>
        <v>6.6245759999999987E-2</v>
      </c>
      <c r="BO4386" s="22">
        <f t="shared" si="479"/>
        <v>1.3056E-2</v>
      </c>
      <c r="BP4386" s="21">
        <f t="shared" si="479"/>
        <v>5.3189759999999989E-2</v>
      </c>
    </row>
    <row r="4387" spans="1:68" ht="11.1" hidden="1" customHeight="1" outlineLevel="2" x14ac:dyDescent="0.2">
      <c r="A4387" s="10"/>
      <c r="B4387" s="18"/>
      <c r="C4387" s="18"/>
      <c r="D4387" s="18"/>
      <c r="E4387" s="23" t="s">
        <v>3822</v>
      </c>
      <c r="F4387" s="208">
        <v>0.89500000000000002</v>
      </c>
      <c r="G4387" s="24"/>
      <c r="H4387" s="208">
        <v>0.98</v>
      </c>
      <c r="I4387" s="24"/>
      <c r="J4387" s="24"/>
      <c r="K4387" s="208">
        <v>0.18</v>
      </c>
      <c r="L4387" s="24"/>
      <c r="M4387" s="24"/>
      <c r="N4387" s="24"/>
      <c r="O4387" s="24"/>
      <c r="P4387" s="208">
        <v>0.316</v>
      </c>
      <c r="Q4387" s="208">
        <v>0.19800000000000001</v>
      </c>
      <c r="R4387" s="208">
        <v>0.38300000000000001</v>
      </c>
      <c r="S4387" s="208">
        <v>0.46600000000000003</v>
      </c>
      <c r="T4387" s="208">
        <v>0.8</v>
      </c>
      <c r="U4387" s="208">
        <v>0.26300000000000001</v>
      </c>
      <c r="V4387" s="208">
        <v>0.25</v>
      </c>
      <c r="W4387" s="24"/>
      <c r="X4387" s="24"/>
      <c r="Y4387" s="24"/>
      <c r="Z4387" s="24"/>
      <c r="AA4387" s="24"/>
      <c r="AB4387" s="24"/>
      <c r="AC4387" s="208">
        <v>0.42099999999999999</v>
      </c>
      <c r="AD4387" s="208">
        <v>0.443</v>
      </c>
      <c r="AE4387" s="208">
        <v>0.83499999999999996</v>
      </c>
      <c r="AF4387" s="208">
        <v>0.53100000000000003</v>
      </c>
      <c r="AG4387" s="208">
        <v>0.193</v>
      </c>
      <c r="AH4387" s="208">
        <v>0.14599999999999999</v>
      </c>
      <c r="AI4387" s="208">
        <v>5.6000000000000001E-2</v>
      </c>
      <c r="AJ4387" s="24"/>
      <c r="AK4387" s="24"/>
      <c r="AL4387" s="24"/>
      <c r="AM4387" s="24"/>
      <c r="AN4387" s="208">
        <v>0.23899999999999999</v>
      </c>
      <c r="AO4387" s="208">
        <v>0.46500000000000002</v>
      </c>
      <c r="AP4387" s="208">
        <v>0.33800000000000002</v>
      </c>
      <c r="AQ4387" s="208">
        <v>1.0880000000000001</v>
      </c>
      <c r="AR4387" s="208">
        <v>0.44900000000000001</v>
      </c>
      <c r="AS4387" s="208">
        <v>0.22500000000000001</v>
      </c>
      <c r="AT4387" s="208">
        <v>0.183</v>
      </c>
      <c r="AU4387" s="24"/>
      <c r="AV4387" s="24"/>
      <c r="AW4387" s="24"/>
      <c r="AX4387" s="24"/>
      <c r="AY4387" s="24"/>
      <c r="AZ4387" s="208">
        <v>0.13600000000000001</v>
      </c>
      <c r="BA4387" s="208">
        <v>0.377</v>
      </c>
      <c r="BB4387" s="21">
        <f t="shared" si="480"/>
        <v>1.0880000000000001</v>
      </c>
      <c r="BC4387" s="21"/>
      <c r="BD4387" s="22">
        <f t="shared" si="481"/>
        <v>1.4623655913978495</v>
      </c>
      <c r="BE4387" s="21"/>
      <c r="BG4387" s="10"/>
      <c r="BH4387" s="21">
        <f t="shared" si="478"/>
        <v>0</v>
      </c>
      <c r="BI4387" s="22">
        <f t="shared" si="478"/>
        <v>1.088E-3</v>
      </c>
      <c r="BJ4387" s="21"/>
      <c r="BK4387" s="21">
        <v>0</v>
      </c>
      <c r="BL4387" s="22">
        <v>3.264E-3</v>
      </c>
      <c r="BM4387" s="21"/>
      <c r="BN4387" s="21">
        <f t="shared" si="479"/>
        <v>0</v>
      </c>
      <c r="BO4387" s="22">
        <f t="shared" si="479"/>
        <v>1.3056E-2</v>
      </c>
      <c r="BP4387" s="21">
        <f t="shared" si="479"/>
        <v>0</v>
      </c>
    </row>
    <row r="4388" spans="1:68" ht="11.1" customHeight="1" outlineLevel="1" collapsed="1" x14ac:dyDescent="0.2">
      <c r="A4388" s="10"/>
      <c r="B4388" s="18"/>
      <c r="C4388" s="18"/>
      <c r="D4388" s="18"/>
      <c r="E4388" s="19" t="s">
        <v>3823</v>
      </c>
      <c r="F4388" s="209">
        <v>0.79900000000000004</v>
      </c>
      <c r="G4388" s="209">
        <v>0.44400000000000001</v>
      </c>
      <c r="H4388" s="209">
        <v>0.38600000000000001</v>
      </c>
      <c r="I4388" s="240">
        <v>0.26400000000000001</v>
      </c>
      <c r="J4388" s="240"/>
      <c r="K4388" s="20"/>
      <c r="L4388" s="20"/>
      <c r="M4388" s="20"/>
      <c r="N4388" s="20"/>
      <c r="O4388" s="20"/>
      <c r="P4388" s="209">
        <v>0.29299999999999998</v>
      </c>
      <c r="Q4388" s="209">
        <v>0.35699999999999998</v>
      </c>
      <c r="R4388" s="209">
        <v>0.69299999999999995</v>
      </c>
      <c r="S4388" s="209">
        <v>0.61599999999999999</v>
      </c>
      <c r="T4388" s="209">
        <v>0.68300000000000005</v>
      </c>
      <c r="U4388" s="209">
        <v>0.30399999999999999</v>
      </c>
      <c r="V4388" s="209">
        <v>0.3</v>
      </c>
      <c r="W4388" s="20"/>
      <c r="X4388" s="20"/>
      <c r="Y4388" s="20"/>
      <c r="Z4388" s="20"/>
      <c r="AA4388" s="20"/>
      <c r="AB4388" s="20"/>
      <c r="AC4388" s="20"/>
      <c r="AD4388" s="209">
        <v>1.482</v>
      </c>
      <c r="AE4388" s="209">
        <v>0.83699999999999997</v>
      </c>
      <c r="AF4388" s="209">
        <v>0.5</v>
      </c>
      <c r="AG4388" s="209">
        <v>0.751</v>
      </c>
      <c r="AH4388" s="209">
        <v>0.87</v>
      </c>
      <c r="AI4388" s="209">
        <v>8.3000000000000004E-2</v>
      </c>
      <c r="AJ4388" s="20"/>
      <c r="AK4388" s="20"/>
      <c r="AL4388" s="20"/>
      <c r="AM4388" s="209">
        <v>2.9000000000000001E-2</v>
      </c>
      <c r="AN4388" s="209">
        <v>0.312</v>
      </c>
      <c r="AO4388" s="209">
        <v>0.59899999999999998</v>
      </c>
      <c r="AP4388" s="209">
        <v>0.53700000000000003</v>
      </c>
      <c r="AQ4388" s="209">
        <v>1.022</v>
      </c>
      <c r="AR4388" s="209">
        <v>0.56399999999999995</v>
      </c>
      <c r="AS4388" s="209">
        <v>0.41399999999999998</v>
      </c>
      <c r="AT4388" s="209">
        <v>8.2000000000000003E-2</v>
      </c>
      <c r="AU4388" s="20"/>
      <c r="AV4388" s="20"/>
      <c r="AW4388" s="20"/>
      <c r="AX4388" s="20"/>
      <c r="AY4388" s="20"/>
      <c r="AZ4388" s="209">
        <v>0.121</v>
      </c>
      <c r="BA4388" s="209">
        <v>0.373</v>
      </c>
      <c r="BB4388" s="21">
        <f t="shared" si="480"/>
        <v>1.482</v>
      </c>
      <c r="BC4388" s="21">
        <f>BF4388</f>
        <v>2.12</v>
      </c>
      <c r="BD4388" s="22">
        <f t="shared" si="481"/>
        <v>1.9919354838709677</v>
      </c>
      <c r="BE4388" s="21">
        <f>BC4388-BD4388</f>
        <v>0.12806451612903236</v>
      </c>
      <c r="BF4388" s="2">
        <v>2.12</v>
      </c>
      <c r="BG4388" s="10">
        <v>7</v>
      </c>
      <c r="BH4388" s="21">
        <f t="shared" si="478"/>
        <v>1.5772799999999999E-3</v>
      </c>
      <c r="BI4388" s="22">
        <f t="shared" si="478"/>
        <v>1.482E-3</v>
      </c>
      <c r="BJ4388" s="21">
        <f>BH4388-BI4388</f>
        <v>9.5279999999999887E-5</v>
      </c>
      <c r="BK4388" s="21">
        <v>4.7318399999999993E-3</v>
      </c>
      <c r="BL4388" s="22">
        <v>4.4460000000000003E-3</v>
      </c>
      <c r="BM4388" s="21">
        <v>2.8583999999999901E-4</v>
      </c>
      <c r="BN4388" s="21">
        <f t="shared" si="479"/>
        <v>1.8927359999999997E-2</v>
      </c>
      <c r="BO4388" s="22">
        <f t="shared" si="479"/>
        <v>1.7784000000000001E-2</v>
      </c>
      <c r="BP4388" s="21">
        <f t="shared" si="479"/>
        <v>1.143359999999996E-3</v>
      </c>
    </row>
    <row r="4389" spans="1:68" ht="11.1" hidden="1" customHeight="1" outlineLevel="2" x14ac:dyDescent="0.2">
      <c r="A4389" s="10"/>
      <c r="B4389" s="18"/>
      <c r="C4389" s="18"/>
      <c r="D4389" s="18"/>
      <c r="E4389" s="23" t="s">
        <v>3824</v>
      </c>
      <c r="F4389" s="208">
        <v>0.79900000000000004</v>
      </c>
      <c r="G4389" s="208">
        <v>0.44400000000000001</v>
      </c>
      <c r="H4389" s="208">
        <v>0.38600000000000001</v>
      </c>
      <c r="I4389" s="239">
        <v>0.26400000000000001</v>
      </c>
      <c r="J4389" s="239"/>
      <c r="K4389" s="24"/>
      <c r="L4389" s="24"/>
      <c r="M4389" s="24"/>
      <c r="N4389" s="24"/>
      <c r="O4389" s="24"/>
      <c r="P4389" s="208">
        <v>0.29299999999999998</v>
      </c>
      <c r="Q4389" s="208">
        <v>0.35699999999999998</v>
      </c>
      <c r="R4389" s="208">
        <v>0.69299999999999995</v>
      </c>
      <c r="S4389" s="208">
        <v>0.61599999999999999</v>
      </c>
      <c r="T4389" s="208">
        <v>0.68300000000000005</v>
      </c>
      <c r="U4389" s="208">
        <v>0.30399999999999999</v>
      </c>
      <c r="V4389" s="208">
        <v>0.3</v>
      </c>
      <c r="W4389" s="24"/>
      <c r="X4389" s="24"/>
      <c r="Y4389" s="24"/>
      <c r="Z4389" s="24"/>
      <c r="AA4389" s="24"/>
      <c r="AB4389" s="24"/>
      <c r="AC4389" s="24"/>
      <c r="AD4389" s="208">
        <v>1.482</v>
      </c>
      <c r="AE4389" s="208">
        <v>0.83699999999999997</v>
      </c>
      <c r="AF4389" s="208">
        <v>0.5</v>
      </c>
      <c r="AG4389" s="208">
        <v>0.751</v>
      </c>
      <c r="AH4389" s="208">
        <v>0.87</v>
      </c>
      <c r="AI4389" s="208">
        <v>8.3000000000000004E-2</v>
      </c>
      <c r="AJ4389" s="24"/>
      <c r="AK4389" s="24"/>
      <c r="AL4389" s="24"/>
      <c r="AM4389" s="208">
        <v>2.9000000000000001E-2</v>
      </c>
      <c r="AN4389" s="208">
        <v>0.312</v>
      </c>
      <c r="AO4389" s="208">
        <v>0.59899999999999998</v>
      </c>
      <c r="AP4389" s="208">
        <v>0.53700000000000003</v>
      </c>
      <c r="AQ4389" s="208">
        <v>1.022</v>
      </c>
      <c r="AR4389" s="208">
        <v>0.56399999999999995</v>
      </c>
      <c r="AS4389" s="208">
        <v>0.41399999999999998</v>
      </c>
      <c r="AT4389" s="208">
        <v>8.2000000000000003E-2</v>
      </c>
      <c r="AU4389" s="24"/>
      <c r="AV4389" s="24"/>
      <c r="AW4389" s="24"/>
      <c r="AX4389" s="24"/>
      <c r="AY4389" s="24"/>
      <c r="AZ4389" s="208">
        <v>0.121</v>
      </c>
      <c r="BA4389" s="208">
        <v>0.373</v>
      </c>
      <c r="BB4389" s="21">
        <f t="shared" si="480"/>
        <v>1.482</v>
      </c>
      <c r="BC4389" s="21"/>
      <c r="BD4389" s="22">
        <f t="shared" si="481"/>
        <v>1.9919354838709677</v>
      </c>
      <c r="BE4389" s="21"/>
      <c r="BG4389" s="10"/>
      <c r="BH4389" s="21">
        <f t="shared" si="478"/>
        <v>0</v>
      </c>
      <c r="BI4389" s="22">
        <f t="shared" si="478"/>
        <v>1.482E-3</v>
      </c>
      <c r="BJ4389" s="21"/>
      <c r="BK4389" s="21">
        <v>0</v>
      </c>
      <c r="BL4389" s="22">
        <v>4.4460000000000003E-3</v>
      </c>
      <c r="BM4389" s="21"/>
      <c r="BN4389" s="21">
        <f t="shared" si="479"/>
        <v>0</v>
      </c>
      <c r="BO4389" s="22">
        <f t="shared" si="479"/>
        <v>1.7784000000000001E-2</v>
      </c>
      <c r="BP4389" s="21">
        <f t="shared" si="479"/>
        <v>0</v>
      </c>
    </row>
    <row r="4390" spans="1:68" ht="11.1" hidden="1" customHeight="1" outlineLevel="1" collapsed="1" x14ac:dyDescent="0.2">
      <c r="A4390" s="10"/>
      <c r="B4390" s="18"/>
      <c r="C4390" s="18"/>
      <c r="D4390" s="18"/>
      <c r="E4390" s="19" t="s">
        <v>3825</v>
      </c>
      <c r="F4390" s="209">
        <v>5.383</v>
      </c>
      <c r="G4390" s="209">
        <v>4.5289999999999999</v>
      </c>
      <c r="H4390" s="209">
        <v>3.2869999999999999</v>
      </c>
      <c r="I4390" s="240">
        <v>2.7639999999999998</v>
      </c>
      <c r="J4390" s="240"/>
      <c r="K4390" s="209">
        <v>1.3480000000000001</v>
      </c>
      <c r="L4390" s="209">
        <v>0.20699999999999999</v>
      </c>
      <c r="M4390" s="20"/>
      <c r="N4390" s="20"/>
      <c r="O4390" s="20"/>
      <c r="P4390" s="209">
        <v>4.1890000000000001</v>
      </c>
      <c r="Q4390" s="209">
        <v>3.4950000000000001</v>
      </c>
      <c r="R4390" s="209">
        <v>3.673</v>
      </c>
      <c r="S4390" s="209">
        <v>5.3849999999999998</v>
      </c>
      <c r="T4390" s="209">
        <v>4.6429999999999998</v>
      </c>
      <c r="U4390" s="209">
        <v>2.819</v>
      </c>
      <c r="V4390" s="209">
        <v>1.85</v>
      </c>
      <c r="W4390" s="209">
        <v>1.0569999999999999</v>
      </c>
      <c r="X4390" s="20"/>
      <c r="Y4390" s="20"/>
      <c r="Z4390" s="20"/>
      <c r="AA4390" s="209">
        <v>1.0609999999999999</v>
      </c>
      <c r="AB4390" s="209">
        <v>2.2909999999999999</v>
      </c>
      <c r="AC4390" s="209">
        <v>3.4180000000000001</v>
      </c>
      <c r="AD4390" s="209">
        <v>5.0010000000000003</v>
      </c>
      <c r="AE4390" s="209">
        <v>4.8620000000000001</v>
      </c>
      <c r="AF4390" s="209">
        <v>4.7629999999999999</v>
      </c>
      <c r="AG4390" s="209">
        <v>2.6709999999999998</v>
      </c>
      <c r="AH4390" s="209">
        <v>1.653</v>
      </c>
      <c r="AI4390" s="209">
        <v>1.258</v>
      </c>
      <c r="AJ4390" s="20"/>
      <c r="AK4390" s="20"/>
      <c r="AL4390" s="20"/>
      <c r="AM4390" s="209">
        <v>0.39</v>
      </c>
      <c r="AN4390" s="209">
        <v>2.738</v>
      </c>
      <c r="AO4390" s="209">
        <v>4.4219999999999997</v>
      </c>
      <c r="AP4390" s="209">
        <v>4.8140000000000001</v>
      </c>
      <c r="AQ4390" s="209">
        <v>6.0890000000000004</v>
      </c>
      <c r="AR4390" s="209">
        <v>4.0229999999999997</v>
      </c>
      <c r="AS4390" s="209">
        <v>3.4209999999999998</v>
      </c>
      <c r="AT4390" s="209">
        <v>2.1469999999999998</v>
      </c>
      <c r="AU4390" s="209">
        <v>1.1679999999999999</v>
      </c>
      <c r="AV4390" s="20"/>
      <c r="AW4390" s="20"/>
      <c r="AX4390" s="20"/>
      <c r="AY4390" s="209">
        <v>1.345</v>
      </c>
      <c r="AZ4390" s="209">
        <v>0.68700000000000006</v>
      </c>
      <c r="BA4390" s="209">
        <v>1.363</v>
      </c>
      <c r="BB4390" s="56">
        <f>BB4391+BB4392</f>
        <v>6.2729999999999997</v>
      </c>
      <c r="BC4390" s="21">
        <f>BF4390</f>
        <v>11.51</v>
      </c>
      <c r="BD4390" s="22">
        <f t="shared" si="481"/>
        <v>8.431451612903226</v>
      </c>
      <c r="BE4390" s="21">
        <f>BC4390-BD4390</f>
        <v>3.0785483870967738</v>
      </c>
      <c r="BF4390" s="2">
        <v>11.51</v>
      </c>
      <c r="BG4390" s="10">
        <v>6</v>
      </c>
      <c r="BH4390" s="21">
        <f t="shared" si="478"/>
        <v>8.5634400000000003E-3</v>
      </c>
      <c r="BI4390" s="22">
        <f t="shared" si="478"/>
        <v>6.2730000000000008E-3</v>
      </c>
      <c r="BJ4390" s="21">
        <f>BH4390-BI4390</f>
        <v>2.2904399999999995E-3</v>
      </c>
      <c r="BK4390" s="21">
        <v>2.5690320000000003E-2</v>
      </c>
      <c r="BL4390" s="22">
        <v>1.8267000000000002E-2</v>
      </c>
      <c r="BM4390" s="21">
        <v>7.4233200000000006E-3</v>
      </c>
      <c r="BN4390" s="21">
        <f t="shared" si="479"/>
        <v>0.10276128000000001</v>
      </c>
      <c r="BO4390" s="22">
        <f t="shared" si="479"/>
        <v>7.3068000000000008E-2</v>
      </c>
      <c r="BP4390" s="21">
        <f t="shared" si="479"/>
        <v>2.9693280000000002E-2</v>
      </c>
    </row>
    <row r="4391" spans="1:68" ht="11.1" hidden="1" customHeight="1" outlineLevel="2" x14ac:dyDescent="0.2">
      <c r="A4391" s="10"/>
      <c r="B4391" s="18"/>
      <c r="C4391" s="18"/>
      <c r="D4391" s="18"/>
      <c r="E4391" s="23" t="s">
        <v>3676</v>
      </c>
      <c r="F4391" s="208">
        <v>2.778</v>
      </c>
      <c r="G4391" s="208">
        <v>2.4340000000000002</v>
      </c>
      <c r="H4391" s="208">
        <v>1.9059999999999999</v>
      </c>
      <c r="I4391" s="239">
        <v>1.625</v>
      </c>
      <c r="J4391" s="239"/>
      <c r="K4391" s="208">
        <v>0.91100000000000003</v>
      </c>
      <c r="L4391" s="208">
        <v>0.13500000000000001</v>
      </c>
      <c r="M4391" s="24"/>
      <c r="N4391" s="24"/>
      <c r="O4391" s="24"/>
      <c r="P4391" s="208">
        <v>2.734</v>
      </c>
      <c r="Q4391" s="208">
        <v>2.2690000000000001</v>
      </c>
      <c r="R4391" s="208">
        <v>1.831</v>
      </c>
      <c r="S4391" s="208">
        <v>3.0630000000000002</v>
      </c>
      <c r="T4391" s="208">
        <v>2.327</v>
      </c>
      <c r="U4391" s="208">
        <v>1.548</v>
      </c>
      <c r="V4391" s="208">
        <v>1.042</v>
      </c>
      <c r="W4391" s="208">
        <v>0.65500000000000003</v>
      </c>
      <c r="X4391" s="24"/>
      <c r="Y4391" s="24"/>
      <c r="Z4391" s="24"/>
      <c r="AA4391" s="208">
        <v>0.65400000000000003</v>
      </c>
      <c r="AB4391" s="208">
        <v>1.3779999999999999</v>
      </c>
      <c r="AC4391" s="208">
        <v>1.98</v>
      </c>
      <c r="AD4391" s="208">
        <v>2.8159999999999998</v>
      </c>
      <c r="AE4391" s="208">
        <v>2.7949999999999999</v>
      </c>
      <c r="AF4391" s="208">
        <v>2.734</v>
      </c>
      <c r="AG4391" s="208">
        <v>1.548</v>
      </c>
      <c r="AH4391" s="208">
        <v>1.0069999999999999</v>
      </c>
      <c r="AI4391" s="208">
        <v>0.78</v>
      </c>
      <c r="AJ4391" s="24"/>
      <c r="AK4391" s="24"/>
      <c r="AL4391" s="24"/>
      <c r="AM4391" s="24"/>
      <c r="AN4391" s="208">
        <v>1.9279999999999999</v>
      </c>
      <c r="AO4391" s="208">
        <v>2.6509999999999998</v>
      </c>
      <c r="AP4391" s="208">
        <v>2.8460000000000001</v>
      </c>
      <c r="AQ4391" s="208">
        <v>3.6680000000000001</v>
      </c>
      <c r="AR4391" s="208">
        <v>2.427</v>
      </c>
      <c r="AS4391" s="208">
        <v>2.0470000000000002</v>
      </c>
      <c r="AT4391" s="208">
        <v>1.2849999999999999</v>
      </c>
      <c r="AU4391" s="208">
        <v>0.72299999999999998</v>
      </c>
      <c r="AV4391" s="24"/>
      <c r="AW4391" s="24"/>
      <c r="AX4391" s="24"/>
      <c r="AY4391" s="208">
        <v>0.871</v>
      </c>
      <c r="AZ4391" s="24"/>
      <c r="BA4391" s="24"/>
      <c r="BB4391" s="21">
        <f t="shared" si="480"/>
        <v>3.6680000000000001</v>
      </c>
      <c r="BC4391" s="21"/>
      <c r="BD4391" s="22">
        <f t="shared" si="481"/>
        <v>4.9301075268817209</v>
      </c>
      <c r="BE4391" s="21"/>
      <c r="BG4391" s="10"/>
      <c r="BH4391" s="21">
        <f t="shared" si="478"/>
        <v>0</v>
      </c>
      <c r="BI4391" s="22">
        <f t="shared" si="478"/>
        <v>3.6680000000000003E-3</v>
      </c>
      <c r="BJ4391" s="21"/>
      <c r="BK4391" s="21">
        <v>0</v>
      </c>
      <c r="BL4391" s="22">
        <v>1.1004E-2</v>
      </c>
      <c r="BM4391" s="21"/>
      <c r="BN4391" s="21">
        <f t="shared" si="479"/>
        <v>0</v>
      </c>
      <c r="BO4391" s="22">
        <f t="shared" si="479"/>
        <v>4.4016E-2</v>
      </c>
      <c r="BP4391" s="21">
        <f t="shared" si="479"/>
        <v>0</v>
      </c>
    </row>
    <row r="4392" spans="1:68" ht="11.1" hidden="1" customHeight="1" outlineLevel="2" x14ac:dyDescent="0.2">
      <c r="A4392" s="10"/>
      <c r="B4392" s="18"/>
      <c r="C4392" s="18"/>
      <c r="D4392" s="18"/>
      <c r="E4392" s="23" t="s">
        <v>3826</v>
      </c>
      <c r="F4392" s="208">
        <v>2.605</v>
      </c>
      <c r="G4392" s="208">
        <v>2.0950000000000002</v>
      </c>
      <c r="H4392" s="208">
        <v>1.381</v>
      </c>
      <c r="I4392" s="239">
        <v>1.139</v>
      </c>
      <c r="J4392" s="239"/>
      <c r="K4392" s="208">
        <v>0.437</v>
      </c>
      <c r="L4392" s="208">
        <v>7.1999999999999995E-2</v>
      </c>
      <c r="M4392" s="24"/>
      <c r="N4392" s="24"/>
      <c r="O4392" s="24"/>
      <c r="P4392" s="208">
        <v>1.4550000000000001</v>
      </c>
      <c r="Q4392" s="208">
        <v>1.226</v>
      </c>
      <c r="R4392" s="208">
        <v>1.8420000000000001</v>
      </c>
      <c r="S4392" s="208">
        <v>2.3220000000000001</v>
      </c>
      <c r="T4392" s="208">
        <v>2.3159999999999998</v>
      </c>
      <c r="U4392" s="208">
        <v>1.2709999999999999</v>
      </c>
      <c r="V4392" s="208">
        <v>0.80800000000000005</v>
      </c>
      <c r="W4392" s="208">
        <v>0.40200000000000002</v>
      </c>
      <c r="X4392" s="24"/>
      <c r="Y4392" s="24"/>
      <c r="Z4392" s="24"/>
      <c r="AA4392" s="208">
        <v>0.40699999999999997</v>
      </c>
      <c r="AB4392" s="208">
        <v>0.91300000000000003</v>
      </c>
      <c r="AC4392" s="208">
        <v>1.4379999999999999</v>
      </c>
      <c r="AD4392" s="208">
        <v>2.1850000000000001</v>
      </c>
      <c r="AE4392" s="208">
        <v>2.0670000000000002</v>
      </c>
      <c r="AF4392" s="208">
        <v>2.0289999999999999</v>
      </c>
      <c r="AG4392" s="208">
        <v>1.123</v>
      </c>
      <c r="AH4392" s="208">
        <v>0.64600000000000002</v>
      </c>
      <c r="AI4392" s="208">
        <v>0.47799999999999998</v>
      </c>
      <c r="AJ4392" s="24"/>
      <c r="AK4392" s="24"/>
      <c r="AL4392" s="24"/>
      <c r="AM4392" s="208">
        <v>0.39</v>
      </c>
      <c r="AN4392" s="208">
        <v>0.81</v>
      </c>
      <c r="AO4392" s="208">
        <v>1.7709999999999999</v>
      </c>
      <c r="AP4392" s="208">
        <v>1.968</v>
      </c>
      <c r="AQ4392" s="208">
        <v>2.4209999999999998</v>
      </c>
      <c r="AR4392" s="208">
        <v>1.5960000000000001</v>
      </c>
      <c r="AS4392" s="208">
        <v>1.3740000000000001</v>
      </c>
      <c r="AT4392" s="208">
        <v>0.86199999999999999</v>
      </c>
      <c r="AU4392" s="208">
        <v>0.44500000000000001</v>
      </c>
      <c r="AV4392" s="24"/>
      <c r="AW4392" s="24"/>
      <c r="AX4392" s="24"/>
      <c r="AY4392" s="208">
        <v>0.47399999999999998</v>
      </c>
      <c r="AZ4392" s="208">
        <v>0.68700000000000006</v>
      </c>
      <c r="BA4392" s="208">
        <v>1.363</v>
      </c>
      <c r="BB4392" s="21">
        <f t="shared" si="480"/>
        <v>2.605</v>
      </c>
      <c r="BC4392" s="21"/>
      <c r="BD4392" s="22">
        <f t="shared" si="481"/>
        <v>3.5013440860215055</v>
      </c>
      <c r="BE4392" s="21"/>
      <c r="BG4392" s="10"/>
      <c r="BH4392" s="21">
        <f t="shared" si="478"/>
        <v>0</v>
      </c>
      <c r="BI4392" s="22">
        <f t="shared" si="478"/>
        <v>2.6050000000000001E-3</v>
      </c>
      <c r="BJ4392" s="21"/>
      <c r="BK4392" s="21">
        <v>0</v>
      </c>
      <c r="BL4392" s="22">
        <v>7.8150000000000008E-3</v>
      </c>
      <c r="BM4392" s="21"/>
      <c r="BN4392" s="21">
        <f t="shared" si="479"/>
        <v>0</v>
      </c>
      <c r="BO4392" s="22">
        <f t="shared" si="479"/>
        <v>3.1260000000000003E-2</v>
      </c>
      <c r="BP4392" s="21">
        <f t="shared" si="479"/>
        <v>0</v>
      </c>
    </row>
    <row r="4393" spans="1:68" ht="11.1" hidden="1" customHeight="1" outlineLevel="1" collapsed="1" x14ac:dyDescent="0.2">
      <c r="A4393" s="10"/>
      <c r="B4393" s="18"/>
      <c r="C4393" s="18"/>
      <c r="D4393" s="18"/>
      <c r="E4393" s="19" t="s">
        <v>3827</v>
      </c>
      <c r="F4393" s="209">
        <v>0.88400000000000001</v>
      </c>
      <c r="G4393" s="209">
        <v>1.238</v>
      </c>
      <c r="H4393" s="209">
        <v>0.47899999999999998</v>
      </c>
      <c r="I4393" s="20"/>
      <c r="J4393" s="20"/>
      <c r="K4393" s="20"/>
      <c r="L4393" s="20"/>
      <c r="M4393" s="20"/>
      <c r="N4393" s="20"/>
      <c r="O4393" s="20"/>
      <c r="P4393" s="209">
        <v>2.0550000000000002</v>
      </c>
      <c r="Q4393" s="209">
        <v>6.1559999999999997</v>
      </c>
      <c r="R4393" s="209">
        <v>6.1970000000000001</v>
      </c>
      <c r="S4393" s="209">
        <v>8.625</v>
      </c>
      <c r="T4393" s="209">
        <v>7.726</v>
      </c>
      <c r="U4393" s="209">
        <v>5.2430000000000003</v>
      </c>
      <c r="V4393" s="209">
        <v>3.069</v>
      </c>
      <c r="W4393" s="209">
        <v>1</v>
      </c>
      <c r="X4393" s="20"/>
      <c r="Y4393" s="20"/>
      <c r="Z4393" s="20"/>
      <c r="AA4393" s="20"/>
      <c r="AB4393" s="209">
        <v>2.6850000000000001</v>
      </c>
      <c r="AC4393" s="209">
        <v>6.8109999999999999</v>
      </c>
      <c r="AD4393" s="209">
        <v>7.9660000000000002</v>
      </c>
      <c r="AE4393" s="209">
        <v>7.7320000000000002</v>
      </c>
      <c r="AF4393" s="209">
        <v>8.6080000000000005</v>
      </c>
      <c r="AG4393" s="209">
        <v>4.5069999999999997</v>
      </c>
      <c r="AH4393" s="209">
        <v>2.4700000000000002</v>
      </c>
      <c r="AI4393" s="20"/>
      <c r="AJ4393" s="20"/>
      <c r="AK4393" s="20"/>
      <c r="AL4393" s="20"/>
      <c r="AM4393" s="20"/>
      <c r="AN4393" s="209">
        <v>2.4460000000000002</v>
      </c>
      <c r="AO4393" s="209">
        <v>4.3979999999999997</v>
      </c>
      <c r="AP4393" s="209">
        <v>4.9569999999999999</v>
      </c>
      <c r="AQ4393" s="209">
        <v>5.7729999999999997</v>
      </c>
      <c r="AR4393" s="209">
        <v>5.5940000000000003</v>
      </c>
      <c r="AS4393" s="209">
        <v>4.25</v>
      </c>
      <c r="AT4393" s="209">
        <v>2.5510000000000002</v>
      </c>
      <c r="AU4393" s="209">
        <v>0.45700000000000002</v>
      </c>
      <c r="AV4393" s="20"/>
      <c r="AW4393" s="20"/>
      <c r="AX4393" s="20"/>
      <c r="AY4393" s="209">
        <v>0.88300000000000001</v>
      </c>
      <c r="AZ4393" s="209">
        <v>1.762</v>
      </c>
      <c r="BA4393" s="209">
        <v>3.4620000000000002</v>
      </c>
      <c r="BB4393" s="21">
        <f t="shared" si="480"/>
        <v>8.625</v>
      </c>
      <c r="BC4393" s="21">
        <f>BF4393</f>
        <v>12.2</v>
      </c>
      <c r="BD4393" s="22">
        <f t="shared" si="481"/>
        <v>11.59274193548387</v>
      </c>
      <c r="BE4393" s="21">
        <f>BC4393-BD4393</f>
        <v>0.60725806451612918</v>
      </c>
      <c r="BF4393" s="2">
        <v>12.2</v>
      </c>
      <c r="BG4393" s="10">
        <v>6</v>
      </c>
      <c r="BH4393" s="21">
        <f t="shared" si="478"/>
        <v>9.0767999999999995E-3</v>
      </c>
      <c r="BI4393" s="22">
        <f t="shared" si="478"/>
        <v>8.624999999999999E-3</v>
      </c>
      <c r="BJ4393" s="21">
        <f>BH4393-BI4393</f>
        <v>4.5180000000000047E-4</v>
      </c>
      <c r="BK4393" s="21">
        <v>2.7230399999999998E-2</v>
      </c>
      <c r="BL4393" s="22">
        <v>2.5874999999999995E-2</v>
      </c>
      <c r="BM4393" s="21">
        <v>1.3554000000000031E-3</v>
      </c>
      <c r="BN4393" s="21">
        <f t="shared" si="479"/>
        <v>0.10892159999999999</v>
      </c>
      <c r="BO4393" s="22">
        <f t="shared" si="479"/>
        <v>0.10349999999999998</v>
      </c>
      <c r="BP4393" s="21">
        <f t="shared" si="479"/>
        <v>5.4216000000000125E-3</v>
      </c>
    </row>
    <row r="4394" spans="1:68" ht="11.1" hidden="1" customHeight="1" outlineLevel="2" x14ac:dyDescent="0.2">
      <c r="A4394" s="10"/>
      <c r="B4394" s="18"/>
      <c r="C4394" s="18"/>
      <c r="D4394" s="18"/>
      <c r="E4394" s="23" t="s">
        <v>3828</v>
      </c>
      <c r="F4394" s="208">
        <v>0.88400000000000001</v>
      </c>
      <c r="G4394" s="208">
        <v>1.238</v>
      </c>
      <c r="H4394" s="208">
        <v>0.47899999999999998</v>
      </c>
      <c r="I4394" s="24"/>
      <c r="J4394" s="24"/>
      <c r="K4394" s="24"/>
      <c r="L4394" s="24"/>
      <c r="M4394" s="24"/>
      <c r="N4394" s="24"/>
      <c r="O4394" s="24"/>
      <c r="P4394" s="208">
        <v>2.0550000000000002</v>
      </c>
      <c r="Q4394" s="208">
        <v>6.1559999999999997</v>
      </c>
      <c r="R4394" s="208">
        <v>6.1970000000000001</v>
      </c>
      <c r="S4394" s="208">
        <v>8.625</v>
      </c>
      <c r="T4394" s="208">
        <v>7.726</v>
      </c>
      <c r="U4394" s="208">
        <v>5.2430000000000003</v>
      </c>
      <c r="V4394" s="208">
        <v>3.069</v>
      </c>
      <c r="W4394" s="208">
        <v>1</v>
      </c>
      <c r="X4394" s="24"/>
      <c r="Y4394" s="24"/>
      <c r="Z4394" s="24"/>
      <c r="AA4394" s="24"/>
      <c r="AB4394" s="208">
        <v>2.6850000000000001</v>
      </c>
      <c r="AC4394" s="208">
        <v>6.8109999999999999</v>
      </c>
      <c r="AD4394" s="208">
        <v>7.9660000000000002</v>
      </c>
      <c r="AE4394" s="208">
        <v>7.7320000000000002</v>
      </c>
      <c r="AF4394" s="208">
        <v>8.6080000000000005</v>
      </c>
      <c r="AG4394" s="208">
        <v>4.5069999999999997</v>
      </c>
      <c r="AH4394" s="208">
        <v>2.4700000000000002</v>
      </c>
      <c r="AI4394" s="24"/>
      <c r="AJ4394" s="24"/>
      <c r="AK4394" s="24"/>
      <c r="AL4394" s="24"/>
      <c r="AM4394" s="24"/>
      <c r="AN4394" s="208">
        <v>2.4460000000000002</v>
      </c>
      <c r="AO4394" s="208">
        <v>4.3979999999999997</v>
      </c>
      <c r="AP4394" s="208">
        <v>4.9569999999999999</v>
      </c>
      <c r="AQ4394" s="208">
        <v>5.7729999999999997</v>
      </c>
      <c r="AR4394" s="208">
        <v>5.5940000000000003</v>
      </c>
      <c r="AS4394" s="208">
        <v>4.25</v>
      </c>
      <c r="AT4394" s="208">
        <v>2.5510000000000002</v>
      </c>
      <c r="AU4394" s="208">
        <v>0.45700000000000002</v>
      </c>
      <c r="AV4394" s="24"/>
      <c r="AW4394" s="24"/>
      <c r="AX4394" s="24"/>
      <c r="AY4394" s="208">
        <v>0.88300000000000001</v>
      </c>
      <c r="AZ4394" s="208">
        <v>1.762</v>
      </c>
      <c r="BA4394" s="208">
        <v>3.4620000000000002</v>
      </c>
      <c r="BB4394" s="21">
        <f t="shared" si="480"/>
        <v>8.625</v>
      </c>
      <c r="BC4394" s="21"/>
      <c r="BD4394" s="22">
        <f t="shared" si="481"/>
        <v>11.59274193548387</v>
      </c>
      <c r="BE4394" s="21"/>
      <c r="BG4394" s="10"/>
      <c r="BH4394" s="21">
        <f t="shared" si="478"/>
        <v>0</v>
      </c>
      <c r="BI4394" s="22">
        <f t="shared" si="478"/>
        <v>8.624999999999999E-3</v>
      </c>
      <c r="BJ4394" s="21"/>
      <c r="BK4394" s="21">
        <v>0</v>
      </c>
      <c r="BL4394" s="22">
        <v>2.5874999999999995E-2</v>
      </c>
      <c r="BM4394" s="21"/>
      <c r="BN4394" s="21">
        <f t="shared" si="479"/>
        <v>0</v>
      </c>
      <c r="BO4394" s="22">
        <f t="shared" si="479"/>
        <v>0.10349999999999998</v>
      </c>
      <c r="BP4394" s="21">
        <f t="shared" si="479"/>
        <v>0</v>
      </c>
    </row>
    <row r="4395" spans="1:68" ht="11.1" hidden="1" customHeight="1" outlineLevel="1" collapsed="1" x14ac:dyDescent="0.2">
      <c r="A4395" s="10"/>
      <c r="B4395" s="18"/>
      <c r="C4395" s="18"/>
      <c r="D4395" s="18"/>
      <c r="E4395" s="19" t="s">
        <v>3829</v>
      </c>
      <c r="F4395" s="209">
        <v>12.026</v>
      </c>
      <c r="G4395" s="209">
        <v>10.041</v>
      </c>
      <c r="H4395" s="209">
        <v>6.2460000000000004</v>
      </c>
      <c r="I4395" s="240">
        <v>4.6420000000000003</v>
      </c>
      <c r="J4395" s="240"/>
      <c r="K4395" s="209">
        <v>1.6060000000000001</v>
      </c>
      <c r="L4395" s="20"/>
      <c r="M4395" s="20"/>
      <c r="N4395" s="20"/>
      <c r="O4395" s="209">
        <v>1.008</v>
      </c>
      <c r="P4395" s="209">
        <v>4.194</v>
      </c>
      <c r="Q4395" s="209">
        <v>8.9600000000000009</v>
      </c>
      <c r="R4395" s="209">
        <v>8.5850000000000009</v>
      </c>
      <c r="S4395" s="209">
        <v>14.462</v>
      </c>
      <c r="T4395" s="209">
        <v>12.605</v>
      </c>
      <c r="U4395" s="209">
        <v>6.6230000000000002</v>
      </c>
      <c r="V4395" s="209">
        <v>4.6239999999999997</v>
      </c>
      <c r="W4395" s="209">
        <v>1.6240000000000001</v>
      </c>
      <c r="X4395" s="20"/>
      <c r="Y4395" s="20"/>
      <c r="Z4395" s="20"/>
      <c r="AA4395" s="209">
        <v>1.167</v>
      </c>
      <c r="AB4395" s="209">
        <v>4.6710000000000003</v>
      </c>
      <c r="AC4395" s="209">
        <v>9.3940000000000001</v>
      </c>
      <c r="AD4395" s="209">
        <v>8.56</v>
      </c>
      <c r="AE4395" s="209">
        <v>13.968999999999999</v>
      </c>
      <c r="AF4395" s="209">
        <v>12.64</v>
      </c>
      <c r="AG4395" s="209">
        <v>5.077</v>
      </c>
      <c r="AH4395" s="209">
        <v>4.3940000000000001</v>
      </c>
      <c r="AI4395" s="209">
        <v>2.7850000000000001</v>
      </c>
      <c r="AJ4395" s="20"/>
      <c r="AK4395" s="20"/>
      <c r="AL4395" s="20"/>
      <c r="AM4395" s="209">
        <v>2.7549999999999999</v>
      </c>
      <c r="AN4395" s="209">
        <v>4.3579999999999997</v>
      </c>
      <c r="AO4395" s="209">
        <v>9.75</v>
      </c>
      <c r="AP4395" s="209">
        <v>12.679</v>
      </c>
      <c r="AQ4395" s="209">
        <v>13.53</v>
      </c>
      <c r="AR4395" s="209">
        <v>11.307</v>
      </c>
      <c r="AS4395" s="209">
        <v>8.1709999999999994</v>
      </c>
      <c r="AT4395" s="209">
        <v>4.5220000000000002</v>
      </c>
      <c r="AU4395" s="209">
        <v>2.157</v>
      </c>
      <c r="AV4395" s="20"/>
      <c r="AW4395" s="20"/>
      <c r="AX4395" s="20"/>
      <c r="AY4395" s="209">
        <v>3.1949999999999998</v>
      </c>
      <c r="AZ4395" s="209">
        <v>4.6959999999999997</v>
      </c>
      <c r="BA4395" s="209">
        <v>6.69</v>
      </c>
      <c r="BB4395" s="56">
        <f t="shared" si="480"/>
        <v>14.462</v>
      </c>
      <c r="BC4395" s="21">
        <f>BD4395</f>
        <v>19.438172043010752</v>
      </c>
      <c r="BD4395" s="22">
        <f t="shared" si="481"/>
        <v>19.438172043010752</v>
      </c>
      <c r="BE4395" s="21">
        <f>BC4395-BD4395</f>
        <v>0</v>
      </c>
      <c r="BF4395" s="2">
        <v>15.52</v>
      </c>
      <c r="BG4395" s="10">
        <v>6</v>
      </c>
      <c r="BH4395" s="21">
        <f t="shared" si="478"/>
        <v>1.4461999999999999E-2</v>
      </c>
      <c r="BI4395" s="22">
        <f t="shared" si="478"/>
        <v>1.4461999999999999E-2</v>
      </c>
      <c r="BJ4395" s="21">
        <f>BH4395-BI4395</f>
        <v>0</v>
      </c>
      <c r="BK4395" s="21">
        <v>4.3385999999999994E-2</v>
      </c>
      <c r="BL4395" s="22">
        <v>4.3385999999999994E-2</v>
      </c>
      <c r="BM4395" s="21">
        <v>0</v>
      </c>
      <c r="BN4395" s="21">
        <f t="shared" si="479"/>
        <v>0.17354399999999998</v>
      </c>
      <c r="BO4395" s="22">
        <f t="shared" si="479"/>
        <v>0.17354399999999998</v>
      </c>
      <c r="BP4395" s="21">
        <f t="shared" si="479"/>
        <v>0</v>
      </c>
    </row>
    <row r="4396" spans="1:68" ht="11.1" hidden="1" customHeight="1" outlineLevel="2" x14ac:dyDescent="0.2">
      <c r="A4396" s="10"/>
      <c r="B4396" s="18"/>
      <c r="C4396" s="18"/>
      <c r="D4396" s="18"/>
      <c r="E4396" s="23" t="s">
        <v>3830</v>
      </c>
      <c r="F4396" s="208">
        <v>6.375</v>
      </c>
      <c r="G4396" s="208">
        <v>5.4249999999999998</v>
      </c>
      <c r="H4396" s="208">
        <v>3.101</v>
      </c>
      <c r="I4396" s="239">
        <v>2.4169999999999998</v>
      </c>
      <c r="J4396" s="239"/>
      <c r="K4396" s="208">
        <v>0.96599999999999997</v>
      </c>
      <c r="L4396" s="24"/>
      <c r="M4396" s="24"/>
      <c r="N4396" s="24"/>
      <c r="O4396" s="208">
        <v>1.008</v>
      </c>
      <c r="P4396" s="208">
        <v>1.883</v>
      </c>
      <c r="Q4396" s="208">
        <v>4.2060000000000004</v>
      </c>
      <c r="R4396" s="208">
        <v>3.9169999999999998</v>
      </c>
      <c r="S4396" s="208">
        <v>7.4169999999999998</v>
      </c>
      <c r="T4396" s="208">
        <v>6.2279999999999998</v>
      </c>
      <c r="U4396" s="208">
        <v>3.2410000000000001</v>
      </c>
      <c r="V4396" s="208">
        <v>1.9950000000000001</v>
      </c>
      <c r="W4396" s="208">
        <v>0.59299999999999997</v>
      </c>
      <c r="X4396" s="24"/>
      <c r="Y4396" s="24"/>
      <c r="Z4396" s="24"/>
      <c r="AA4396" s="208">
        <v>0.79200000000000004</v>
      </c>
      <c r="AB4396" s="208">
        <v>2.13</v>
      </c>
      <c r="AC4396" s="208">
        <v>4.5060000000000002</v>
      </c>
      <c r="AD4396" s="208">
        <v>4.2560000000000002</v>
      </c>
      <c r="AE4396" s="208">
        <v>6.9379999999999997</v>
      </c>
      <c r="AF4396" s="208">
        <v>6.4850000000000003</v>
      </c>
      <c r="AG4396" s="208">
        <v>2.1739999999999999</v>
      </c>
      <c r="AH4396" s="208">
        <v>1.9219999999999999</v>
      </c>
      <c r="AI4396" s="208">
        <v>1.589</v>
      </c>
      <c r="AJ4396" s="24"/>
      <c r="AK4396" s="24"/>
      <c r="AL4396" s="24"/>
      <c r="AM4396" s="208">
        <v>1.0109999999999999</v>
      </c>
      <c r="AN4396" s="208">
        <v>2.0419999999999998</v>
      </c>
      <c r="AO4396" s="208">
        <v>4.9560000000000004</v>
      </c>
      <c r="AP4396" s="208">
        <v>6.2649999999999997</v>
      </c>
      <c r="AQ4396" s="208">
        <v>6.5049999999999999</v>
      </c>
      <c r="AR4396" s="208">
        <v>5.3949999999999996</v>
      </c>
      <c r="AS4396" s="208">
        <v>3.8650000000000002</v>
      </c>
      <c r="AT4396" s="208">
        <v>1.952</v>
      </c>
      <c r="AU4396" s="208">
        <v>0.92</v>
      </c>
      <c r="AV4396" s="24"/>
      <c r="AW4396" s="24"/>
      <c r="AX4396" s="24"/>
      <c r="AY4396" s="208">
        <v>1.2849999999999999</v>
      </c>
      <c r="AZ4396" s="208">
        <v>1.9930000000000001</v>
      </c>
      <c r="BA4396" s="208">
        <v>3.1840000000000002</v>
      </c>
      <c r="BB4396" s="21">
        <f t="shared" si="480"/>
        <v>7.4169999999999998</v>
      </c>
      <c r="BC4396" s="21"/>
      <c r="BD4396" s="22">
        <f t="shared" si="481"/>
        <v>9.969086021505376</v>
      </c>
      <c r="BE4396" s="21"/>
      <c r="BG4396" s="10"/>
      <c r="BH4396" s="21">
        <f t="shared" si="478"/>
        <v>0</v>
      </c>
      <c r="BI4396" s="22">
        <f t="shared" si="478"/>
        <v>7.417E-3</v>
      </c>
      <c r="BJ4396" s="21"/>
      <c r="BK4396" s="21">
        <v>0</v>
      </c>
      <c r="BL4396" s="22">
        <v>2.2251E-2</v>
      </c>
      <c r="BM4396" s="21"/>
      <c r="BN4396" s="21">
        <f t="shared" si="479"/>
        <v>0</v>
      </c>
      <c r="BO4396" s="22">
        <f t="shared" si="479"/>
        <v>8.9004E-2</v>
      </c>
      <c r="BP4396" s="21">
        <f t="shared" si="479"/>
        <v>0</v>
      </c>
    </row>
    <row r="4397" spans="1:68" ht="11.1" hidden="1" customHeight="1" outlineLevel="2" x14ac:dyDescent="0.2">
      <c r="A4397" s="10"/>
      <c r="B4397" s="18"/>
      <c r="C4397" s="18"/>
      <c r="D4397" s="18"/>
      <c r="E4397" s="23" t="s">
        <v>3831</v>
      </c>
      <c r="F4397" s="208">
        <v>5.6509999999999998</v>
      </c>
      <c r="G4397" s="208">
        <v>4.6159999999999997</v>
      </c>
      <c r="H4397" s="208">
        <v>3.145</v>
      </c>
      <c r="I4397" s="239">
        <v>2.2250000000000001</v>
      </c>
      <c r="J4397" s="239"/>
      <c r="K4397" s="208">
        <v>0.64</v>
      </c>
      <c r="L4397" s="24"/>
      <c r="M4397" s="24"/>
      <c r="N4397" s="24"/>
      <c r="O4397" s="24"/>
      <c r="P4397" s="208">
        <v>2.3109999999999999</v>
      </c>
      <c r="Q4397" s="208">
        <v>4.7539999999999996</v>
      </c>
      <c r="R4397" s="208">
        <v>4.6680000000000001</v>
      </c>
      <c r="S4397" s="208">
        <v>7.0449999999999999</v>
      </c>
      <c r="T4397" s="208">
        <v>6.3769999999999998</v>
      </c>
      <c r="U4397" s="208">
        <v>3.3820000000000001</v>
      </c>
      <c r="V4397" s="208">
        <v>2.629</v>
      </c>
      <c r="W4397" s="208">
        <v>1.0309999999999999</v>
      </c>
      <c r="X4397" s="24"/>
      <c r="Y4397" s="24"/>
      <c r="Z4397" s="24"/>
      <c r="AA4397" s="208">
        <v>0.375</v>
      </c>
      <c r="AB4397" s="208">
        <v>2.5409999999999999</v>
      </c>
      <c r="AC4397" s="208">
        <v>4.8879999999999999</v>
      </c>
      <c r="AD4397" s="208">
        <v>4.3040000000000003</v>
      </c>
      <c r="AE4397" s="208">
        <v>7.0309999999999997</v>
      </c>
      <c r="AF4397" s="208">
        <v>6.1550000000000002</v>
      </c>
      <c r="AG4397" s="208">
        <v>2.903</v>
      </c>
      <c r="AH4397" s="208">
        <v>2.472</v>
      </c>
      <c r="AI4397" s="208">
        <v>1.196</v>
      </c>
      <c r="AJ4397" s="24"/>
      <c r="AK4397" s="24"/>
      <c r="AL4397" s="24"/>
      <c r="AM4397" s="208">
        <v>1.744</v>
      </c>
      <c r="AN4397" s="208">
        <v>2.3159999999999998</v>
      </c>
      <c r="AO4397" s="208">
        <v>4.7939999999999996</v>
      </c>
      <c r="AP4397" s="208">
        <v>6.4139999999999997</v>
      </c>
      <c r="AQ4397" s="208">
        <v>7.0250000000000004</v>
      </c>
      <c r="AR4397" s="208">
        <v>5.9119999999999999</v>
      </c>
      <c r="AS4397" s="208">
        <v>4.306</v>
      </c>
      <c r="AT4397" s="208">
        <v>2.57</v>
      </c>
      <c r="AU4397" s="208">
        <v>1.2370000000000001</v>
      </c>
      <c r="AV4397" s="24"/>
      <c r="AW4397" s="24"/>
      <c r="AX4397" s="24"/>
      <c r="AY4397" s="208">
        <v>1.91</v>
      </c>
      <c r="AZ4397" s="208">
        <v>2.7029999999999998</v>
      </c>
      <c r="BA4397" s="208">
        <v>3.5059999999999998</v>
      </c>
      <c r="BB4397" s="21">
        <f t="shared" si="480"/>
        <v>7.0449999999999999</v>
      </c>
      <c r="BC4397" s="21"/>
      <c r="BD4397" s="22">
        <f t="shared" si="481"/>
        <v>9.4690860215053778</v>
      </c>
      <c r="BE4397" s="21"/>
      <c r="BG4397" s="10"/>
      <c r="BH4397" s="21">
        <f t="shared" ref="BH4397:BI4460" si="482">(BC4397*24*31/1000000)</f>
        <v>0</v>
      </c>
      <c r="BI4397" s="22">
        <f t="shared" si="482"/>
        <v>7.0450000000000018E-3</v>
      </c>
      <c r="BJ4397" s="21"/>
      <c r="BK4397" s="21">
        <v>0</v>
      </c>
      <c r="BL4397" s="22">
        <v>2.1135000000000004E-2</v>
      </c>
      <c r="BM4397" s="21"/>
      <c r="BN4397" s="21">
        <f t="shared" si="479"/>
        <v>0</v>
      </c>
      <c r="BO4397" s="22">
        <f t="shared" si="479"/>
        <v>8.4540000000000018E-2</v>
      </c>
      <c r="BP4397" s="21">
        <f t="shared" si="479"/>
        <v>0</v>
      </c>
    </row>
    <row r="4398" spans="1:68" ht="11.1" customHeight="1" outlineLevel="1" collapsed="1" x14ac:dyDescent="0.2">
      <c r="A4398" s="10"/>
      <c r="B4398" s="18"/>
      <c r="C4398" s="18"/>
      <c r="D4398" s="18"/>
      <c r="E4398" s="19" t="s">
        <v>3832</v>
      </c>
      <c r="F4398" s="209">
        <v>1.5</v>
      </c>
      <c r="G4398" s="209">
        <v>1.234</v>
      </c>
      <c r="H4398" s="209">
        <v>1</v>
      </c>
      <c r="I4398" s="240">
        <v>0.5</v>
      </c>
      <c r="J4398" s="240"/>
      <c r="K4398" s="20"/>
      <c r="L4398" s="20"/>
      <c r="M4398" s="20"/>
      <c r="N4398" s="20"/>
      <c r="O4398" s="20"/>
      <c r="P4398" s="209">
        <v>1.3460000000000001</v>
      </c>
      <c r="Q4398" s="20"/>
      <c r="R4398" s="209">
        <v>1.5</v>
      </c>
      <c r="S4398" s="20"/>
      <c r="T4398" s="209">
        <v>1.0509999999999999</v>
      </c>
      <c r="U4398" s="209">
        <v>1</v>
      </c>
      <c r="V4398" s="20"/>
      <c r="W4398" s="20"/>
      <c r="X4398" s="20"/>
      <c r="Y4398" s="20"/>
      <c r="Z4398" s="20"/>
      <c r="AA4398" s="20"/>
      <c r="AB4398" s="209">
        <v>8.4000000000000005E-2</v>
      </c>
      <c r="AC4398" s="209">
        <v>1.022</v>
      </c>
      <c r="AD4398" s="209">
        <v>0.94299999999999995</v>
      </c>
      <c r="AE4398" s="209">
        <v>1.18</v>
      </c>
      <c r="AF4398" s="20"/>
      <c r="AG4398" s="209">
        <v>0.94</v>
      </c>
      <c r="AH4398" s="209">
        <v>0.95599999999999996</v>
      </c>
      <c r="AI4398" s="209">
        <v>0.16600000000000001</v>
      </c>
      <c r="AJ4398" s="20"/>
      <c r="AK4398" s="20"/>
      <c r="AL4398" s="20"/>
      <c r="AM4398" s="20"/>
      <c r="AN4398" s="209">
        <v>0.44700000000000001</v>
      </c>
      <c r="AO4398" s="209">
        <v>0.93200000000000005</v>
      </c>
      <c r="AP4398" s="209">
        <v>1.22</v>
      </c>
      <c r="AQ4398" s="209">
        <v>1.1499999999999999</v>
      </c>
      <c r="AR4398" s="209">
        <v>0.94499999999999995</v>
      </c>
      <c r="AS4398" s="209">
        <v>1</v>
      </c>
      <c r="AT4398" s="20"/>
      <c r="AU4398" s="20"/>
      <c r="AV4398" s="20"/>
      <c r="AW4398" s="20"/>
      <c r="AX4398" s="20"/>
      <c r="AY4398" s="20"/>
      <c r="AZ4398" s="209">
        <v>0.5</v>
      </c>
      <c r="BA4398" s="209">
        <v>0.23100000000000001</v>
      </c>
      <c r="BB4398" s="21">
        <f t="shared" si="480"/>
        <v>1.5</v>
      </c>
      <c r="BC4398" s="21">
        <f>BF4398</f>
        <v>2.12</v>
      </c>
      <c r="BD4398" s="22">
        <f t="shared" si="481"/>
        <v>2.0161290322580645</v>
      </c>
      <c r="BE4398" s="21">
        <f>BC4398-BD4398</f>
        <v>0.1038709677419356</v>
      </c>
      <c r="BF4398" s="2">
        <v>2.12</v>
      </c>
      <c r="BG4398" s="10">
        <v>7</v>
      </c>
      <c r="BH4398" s="21">
        <f t="shared" si="482"/>
        <v>1.5772799999999999E-3</v>
      </c>
      <c r="BI4398" s="22">
        <f t="shared" si="482"/>
        <v>1.5E-3</v>
      </c>
      <c r="BJ4398" s="21">
        <f>BH4398-BI4398</f>
        <v>7.7279999999999884E-5</v>
      </c>
      <c r="BK4398" s="21">
        <v>4.7318399999999993E-3</v>
      </c>
      <c r="BL4398" s="22">
        <v>4.5000000000000005E-3</v>
      </c>
      <c r="BM4398" s="21">
        <v>2.3183999999999878E-4</v>
      </c>
      <c r="BN4398" s="21">
        <f t="shared" si="479"/>
        <v>1.8927359999999997E-2</v>
      </c>
      <c r="BO4398" s="22">
        <f t="shared" si="479"/>
        <v>1.8000000000000002E-2</v>
      </c>
      <c r="BP4398" s="21">
        <f t="shared" si="479"/>
        <v>9.2735999999999513E-4</v>
      </c>
    </row>
    <row r="4399" spans="1:68" ht="11.1" hidden="1" customHeight="1" outlineLevel="2" x14ac:dyDescent="0.2">
      <c r="A4399" s="10"/>
      <c r="B4399" s="18"/>
      <c r="C4399" s="18"/>
      <c r="D4399" s="18"/>
      <c r="E4399" s="23" t="s">
        <v>3833</v>
      </c>
      <c r="F4399" s="208">
        <v>1.5</v>
      </c>
      <c r="G4399" s="208">
        <v>1.234</v>
      </c>
      <c r="H4399" s="208">
        <v>1</v>
      </c>
      <c r="I4399" s="239">
        <v>0.5</v>
      </c>
      <c r="J4399" s="239"/>
      <c r="K4399" s="24"/>
      <c r="L4399" s="24"/>
      <c r="M4399" s="24"/>
      <c r="N4399" s="24"/>
      <c r="O4399" s="24"/>
      <c r="P4399" s="208">
        <v>1.3460000000000001</v>
      </c>
      <c r="Q4399" s="24"/>
      <c r="R4399" s="208">
        <v>1.5</v>
      </c>
      <c r="S4399" s="24"/>
      <c r="T4399" s="208">
        <v>1.0509999999999999</v>
      </c>
      <c r="U4399" s="208">
        <v>1</v>
      </c>
      <c r="V4399" s="24"/>
      <c r="W4399" s="24"/>
      <c r="X4399" s="24"/>
      <c r="Y4399" s="24"/>
      <c r="Z4399" s="24"/>
      <c r="AA4399" s="24"/>
      <c r="AB4399" s="208">
        <v>8.4000000000000005E-2</v>
      </c>
      <c r="AC4399" s="208">
        <v>1.022</v>
      </c>
      <c r="AD4399" s="208">
        <v>0.94299999999999995</v>
      </c>
      <c r="AE4399" s="208">
        <v>1.18</v>
      </c>
      <c r="AF4399" s="24"/>
      <c r="AG4399" s="208">
        <v>0.94</v>
      </c>
      <c r="AH4399" s="208">
        <v>0.95599999999999996</v>
      </c>
      <c r="AI4399" s="208">
        <v>0.16600000000000001</v>
      </c>
      <c r="AJ4399" s="24"/>
      <c r="AK4399" s="24"/>
      <c r="AL4399" s="24"/>
      <c r="AM4399" s="24"/>
      <c r="AN4399" s="208">
        <v>0.44700000000000001</v>
      </c>
      <c r="AO4399" s="208">
        <v>0.93200000000000005</v>
      </c>
      <c r="AP4399" s="208">
        <v>1.22</v>
      </c>
      <c r="AQ4399" s="208">
        <v>1.1499999999999999</v>
      </c>
      <c r="AR4399" s="208">
        <v>0.94499999999999995</v>
      </c>
      <c r="AS4399" s="208">
        <v>1</v>
      </c>
      <c r="AT4399" s="24"/>
      <c r="AU4399" s="24"/>
      <c r="AV4399" s="24"/>
      <c r="AW4399" s="24"/>
      <c r="AX4399" s="24"/>
      <c r="AY4399" s="24"/>
      <c r="AZ4399" s="208">
        <v>0.5</v>
      </c>
      <c r="BA4399" s="208">
        <v>0.23100000000000001</v>
      </c>
      <c r="BB4399" s="21">
        <f t="shared" si="480"/>
        <v>1.5</v>
      </c>
      <c r="BC4399" s="21"/>
      <c r="BD4399" s="22">
        <f t="shared" si="481"/>
        <v>2.0161290322580645</v>
      </c>
      <c r="BE4399" s="21"/>
      <c r="BG4399" s="10"/>
      <c r="BH4399" s="21">
        <f t="shared" si="482"/>
        <v>0</v>
      </c>
      <c r="BI4399" s="22">
        <f t="shared" si="482"/>
        <v>1.5E-3</v>
      </c>
      <c r="BJ4399" s="21"/>
      <c r="BK4399" s="21">
        <v>0</v>
      </c>
      <c r="BL4399" s="22">
        <v>4.5000000000000005E-3</v>
      </c>
      <c r="BM4399" s="21"/>
      <c r="BN4399" s="21">
        <f t="shared" si="479"/>
        <v>0</v>
      </c>
      <c r="BO4399" s="22">
        <f t="shared" si="479"/>
        <v>1.8000000000000002E-2</v>
      </c>
      <c r="BP4399" s="21">
        <f t="shared" si="479"/>
        <v>0</v>
      </c>
    </row>
    <row r="4400" spans="1:68" ht="11.1" hidden="1" customHeight="1" outlineLevel="1" collapsed="1" x14ac:dyDescent="0.2">
      <c r="A4400" s="10"/>
      <c r="B4400" s="18"/>
      <c r="C4400" s="18"/>
      <c r="D4400" s="18"/>
      <c r="E4400" s="19" t="s">
        <v>3834</v>
      </c>
      <c r="F4400" s="209">
        <v>6.9509999999999996</v>
      </c>
      <c r="G4400" s="209">
        <v>5.133</v>
      </c>
      <c r="H4400" s="209">
        <v>5.2939999999999996</v>
      </c>
      <c r="I4400" s="240">
        <v>1.498</v>
      </c>
      <c r="J4400" s="240"/>
      <c r="K4400" s="209">
        <v>1.881</v>
      </c>
      <c r="L4400" s="20"/>
      <c r="M4400" s="20"/>
      <c r="N4400" s="20"/>
      <c r="O4400" s="209">
        <v>0.14499999999999999</v>
      </c>
      <c r="P4400" s="209">
        <v>3.6539999999999999</v>
      </c>
      <c r="Q4400" s="209">
        <v>4.4530000000000003</v>
      </c>
      <c r="R4400" s="209">
        <v>5.0839999999999996</v>
      </c>
      <c r="S4400" s="209">
        <v>4.7859999999999996</v>
      </c>
      <c r="T4400" s="209">
        <v>5.1829999999999998</v>
      </c>
      <c r="U4400" s="209">
        <v>3.8149999999999999</v>
      </c>
      <c r="V4400" s="209">
        <v>3.0550000000000002</v>
      </c>
      <c r="W4400" s="209">
        <v>1.3</v>
      </c>
      <c r="X4400" s="20"/>
      <c r="Y4400" s="20"/>
      <c r="Z4400" s="20"/>
      <c r="AA4400" s="20"/>
      <c r="AB4400" s="209">
        <v>4.8609999999999998</v>
      </c>
      <c r="AC4400" s="209">
        <v>3.5139999999999998</v>
      </c>
      <c r="AD4400" s="209">
        <v>4.7119999999999997</v>
      </c>
      <c r="AE4400" s="209">
        <v>6.2389999999999999</v>
      </c>
      <c r="AF4400" s="209">
        <v>3.8559999999999999</v>
      </c>
      <c r="AG4400" s="209">
        <v>3.2280000000000002</v>
      </c>
      <c r="AH4400" s="209">
        <v>2.76</v>
      </c>
      <c r="AI4400" s="209">
        <v>1.3460000000000001</v>
      </c>
      <c r="AJ4400" s="20"/>
      <c r="AK4400" s="20"/>
      <c r="AL4400" s="20"/>
      <c r="AM4400" s="20"/>
      <c r="AN4400" s="209">
        <v>3.391</v>
      </c>
      <c r="AO4400" s="209">
        <v>4.5469999999999997</v>
      </c>
      <c r="AP4400" s="209">
        <v>3.3460000000000001</v>
      </c>
      <c r="AQ4400" s="209">
        <v>6.0540000000000003</v>
      </c>
      <c r="AR4400" s="209">
        <v>4.6769999999999996</v>
      </c>
      <c r="AS4400" s="209">
        <v>2.9460000000000002</v>
      </c>
      <c r="AT4400" s="209">
        <v>2.9910000000000001</v>
      </c>
      <c r="AU4400" s="209">
        <v>0.59899999999999998</v>
      </c>
      <c r="AV4400" s="20"/>
      <c r="AW4400" s="20"/>
      <c r="AX4400" s="20"/>
      <c r="AY4400" s="209">
        <v>0.88</v>
      </c>
      <c r="AZ4400" s="209">
        <v>2.0739999999999998</v>
      </c>
      <c r="BA4400" s="209">
        <v>2.6869999999999998</v>
      </c>
      <c r="BB4400" s="56">
        <f>BB4401+BB4402</f>
        <v>8.5429999999999993</v>
      </c>
      <c r="BC4400" s="21">
        <f>BD4400</f>
        <v>11.482526881720428</v>
      </c>
      <c r="BD4400" s="22">
        <f t="shared" si="481"/>
        <v>11.482526881720428</v>
      </c>
      <c r="BE4400" s="21">
        <f>BC4400-BD4400</f>
        <v>0</v>
      </c>
      <c r="BF4400" s="2">
        <v>7.06</v>
      </c>
      <c r="BG4400" s="10">
        <v>6</v>
      </c>
      <c r="BH4400" s="21">
        <f t="shared" si="482"/>
        <v>8.5429999999999985E-3</v>
      </c>
      <c r="BI4400" s="22">
        <f t="shared" si="482"/>
        <v>8.5429999999999985E-3</v>
      </c>
      <c r="BJ4400" s="21">
        <f>BH4400-BI4400</f>
        <v>0</v>
      </c>
      <c r="BK4400" s="21">
        <v>2.0852999999999997E-2</v>
      </c>
      <c r="BL4400" s="22">
        <v>2.0852999999999997E-2</v>
      </c>
      <c r="BM4400" s="21">
        <v>0</v>
      </c>
      <c r="BN4400" s="21">
        <f t="shared" si="479"/>
        <v>8.3411999999999986E-2</v>
      </c>
      <c r="BO4400" s="22">
        <f t="shared" si="479"/>
        <v>8.3411999999999986E-2</v>
      </c>
      <c r="BP4400" s="21">
        <f t="shared" si="479"/>
        <v>0</v>
      </c>
    </row>
    <row r="4401" spans="1:68" ht="11.1" hidden="1" customHeight="1" outlineLevel="2" x14ac:dyDescent="0.2">
      <c r="A4401" s="10"/>
      <c r="B4401" s="18"/>
      <c r="C4401" s="18"/>
      <c r="D4401" s="18"/>
      <c r="E4401" s="23" t="s">
        <v>3835</v>
      </c>
      <c r="F4401" s="208">
        <v>2.6070000000000002</v>
      </c>
      <c r="G4401" s="208">
        <v>1.802</v>
      </c>
      <c r="H4401" s="208">
        <v>1.81</v>
      </c>
      <c r="I4401" s="239">
        <v>0.45800000000000002</v>
      </c>
      <c r="J4401" s="239"/>
      <c r="K4401" s="208">
        <v>0.436</v>
      </c>
      <c r="L4401" s="24"/>
      <c r="M4401" s="24"/>
      <c r="N4401" s="24"/>
      <c r="O4401" s="24"/>
      <c r="P4401" s="208">
        <v>2.9329999999999998</v>
      </c>
      <c r="Q4401" s="208">
        <v>3.0449999999999999</v>
      </c>
      <c r="R4401" s="208">
        <v>3.347</v>
      </c>
      <c r="S4401" s="208">
        <v>3.1739999999999999</v>
      </c>
      <c r="T4401" s="208">
        <v>3.3980000000000001</v>
      </c>
      <c r="U4401" s="208">
        <v>2.5649999999999999</v>
      </c>
      <c r="V4401" s="208">
        <v>2.226</v>
      </c>
      <c r="W4401" s="208">
        <v>0.85499999999999998</v>
      </c>
      <c r="X4401" s="24"/>
      <c r="Y4401" s="24"/>
      <c r="Z4401" s="24"/>
      <c r="AA4401" s="24"/>
      <c r="AB4401" s="208">
        <v>3.3980000000000001</v>
      </c>
      <c r="AC4401" s="208">
        <v>2.1080000000000001</v>
      </c>
      <c r="AD4401" s="208">
        <v>3.1629999999999998</v>
      </c>
      <c r="AE4401" s="208">
        <v>4.1989999999999998</v>
      </c>
      <c r="AF4401" s="208">
        <v>2.4870000000000001</v>
      </c>
      <c r="AG4401" s="208">
        <v>2.2469999999999999</v>
      </c>
      <c r="AH4401" s="208">
        <v>2.036</v>
      </c>
      <c r="AI4401" s="208">
        <v>0.83299999999999996</v>
      </c>
      <c r="AJ4401" s="24"/>
      <c r="AK4401" s="24"/>
      <c r="AL4401" s="24"/>
      <c r="AM4401" s="24"/>
      <c r="AN4401" s="208">
        <v>1.994</v>
      </c>
      <c r="AO4401" s="208">
        <v>3.1219999999999999</v>
      </c>
      <c r="AP4401" s="208">
        <v>2.3159999999999998</v>
      </c>
      <c r="AQ4401" s="208">
        <v>4.1360000000000001</v>
      </c>
      <c r="AR4401" s="208">
        <v>3.1589999999999998</v>
      </c>
      <c r="AS4401" s="208">
        <v>2.0209999999999999</v>
      </c>
      <c r="AT4401" s="208">
        <v>2.2829999999999999</v>
      </c>
      <c r="AU4401" s="208">
        <v>0.443</v>
      </c>
      <c r="AV4401" s="24"/>
      <c r="AW4401" s="24"/>
      <c r="AX4401" s="24"/>
      <c r="AY4401" s="208">
        <v>0.43099999999999999</v>
      </c>
      <c r="AZ4401" s="208">
        <v>1.3580000000000001</v>
      </c>
      <c r="BA4401" s="208">
        <v>1.728</v>
      </c>
      <c r="BB4401" s="21">
        <f t="shared" si="480"/>
        <v>4.1989999999999998</v>
      </c>
      <c r="BC4401" s="21"/>
      <c r="BD4401" s="22">
        <f t="shared" si="481"/>
        <v>5.643817204301075</v>
      </c>
      <c r="BE4401" s="21"/>
      <c r="BG4401" s="10"/>
      <c r="BH4401" s="21">
        <f t="shared" si="482"/>
        <v>0</v>
      </c>
      <c r="BI4401" s="22">
        <f t="shared" si="482"/>
        <v>4.1989999999999996E-3</v>
      </c>
      <c r="BJ4401" s="21"/>
      <c r="BK4401" s="21">
        <v>0</v>
      </c>
      <c r="BL4401" s="22">
        <v>1.2596999999999999E-2</v>
      </c>
      <c r="BM4401" s="21"/>
      <c r="BN4401" s="21">
        <f t="shared" si="479"/>
        <v>0</v>
      </c>
      <c r="BO4401" s="22">
        <f t="shared" si="479"/>
        <v>5.0387999999999995E-2</v>
      </c>
      <c r="BP4401" s="21">
        <f t="shared" si="479"/>
        <v>0</v>
      </c>
    </row>
    <row r="4402" spans="1:68" ht="11.1" hidden="1" customHeight="1" outlineLevel="2" x14ac:dyDescent="0.2">
      <c r="A4402" s="10"/>
      <c r="B4402" s="18"/>
      <c r="C4402" s="18"/>
      <c r="D4402" s="18"/>
      <c r="E4402" s="23" t="s">
        <v>3836</v>
      </c>
      <c r="F4402" s="208">
        <v>4.3440000000000003</v>
      </c>
      <c r="G4402" s="208">
        <v>3.331</v>
      </c>
      <c r="H4402" s="208">
        <v>3.484</v>
      </c>
      <c r="I4402" s="239">
        <v>1.04</v>
      </c>
      <c r="J4402" s="239"/>
      <c r="K4402" s="208">
        <v>1.4450000000000001</v>
      </c>
      <c r="L4402" s="24"/>
      <c r="M4402" s="24"/>
      <c r="N4402" s="24"/>
      <c r="O4402" s="208">
        <v>0.14499999999999999</v>
      </c>
      <c r="P4402" s="208">
        <v>0.72099999999999997</v>
      </c>
      <c r="Q4402" s="208">
        <v>1.4079999999999999</v>
      </c>
      <c r="R4402" s="208">
        <v>1.7370000000000001</v>
      </c>
      <c r="S4402" s="208">
        <v>1.6120000000000001</v>
      </c>
      <c r="T4402" s="208">
        <v>1.7849999999999999</v>
      </c>
      <c r="U4402" s="208">
        <v>1.25</v>
      </c>
      <c r="V4402" s="208">
        <v>0.82899999999999996</v>
      </c>
      <c r="W4402" s="208">
        <v>0.44500000000000001</v>
      </c>
      <c r="X4402" s="24"/>
      <c r="Y4402" s="24"/>
      <c r="Z4402" s="24"/>
      <c r="AA4402" s="24"/>
      <c r="AB4402" s="208">
        <v>1.4630000000000001</v>
      </c>
      <c r="AC4402" s="208">
        <v>1.4059999999999999</v>
      </c>
      <c r="AD4402" s="208">
        <v>1.5489999999999999</v>
      </c>
      <c r="AE4402" s="208">
        <v>2.04</v>
      </c>
      <c r="AF4402" s="208">
        <v>1.369</v>
      </c>
      <c r="AG4402" s="208">
        <v>0.98099999999999998</v>
      </c>
      <c r="AH4402" s="208">
        <v>0.72399999999999998</v>
      </c>
      <c r="AI4402" s="208">
        <v>0.51300000000000001</v>
      </c>
      <c r="AJ4402" s="24"/>
      <c r="AK4402" s="24"/>
      <c r="AL4402" s="24"/>
      <c r="AM4402" s="24"/>
      <c r="AN4402" s="208">
        <v>1.397</v>
      </c>
      <c r="AO4402" s="208">
        <v>1.425</v>
      </c>
      <c r="AP4402" s="208">
        <v>1.03</v>
      </c>
      <c r="AQ4402" s="208">
        <v>1.9179999999999999</v>
      </c>
      <c r="AR4402" s="208">
        <v>1.518</v>
      </c>
      <c r="AS4402" s="208">
        <v>0.92500000000000004</v>
      </c>
      <c r="AT4402" s="208">
        <v>0.70799999999999996</v>
      </c>
      <c r="AU4402" s="208">
        <v>0.156</v>
      </c>
      <c r="AV4402" s="24"/>
      <c r="AW4402" s="24"/>
      <c r="AX4402" s="24"/>
      <c r="AY4402" s="208">
        <v>0.44900000000000001</v>
      </c>
      <c r="AZ4402" s="208">
        <v>0.71599999999999997</v>
      </c>
      <c r="BA4402" s="208">
        <v>0.95899999999999996</v>
      </c>
      <c r="BB4402" s="21">
        <f t="shared" si="480"/>
        <v>4.3440000000000003</v>
      </c>
      <c r="BC4402" s="21"/>
      <c r="BD4402" s="22">
        <f t="shared" si="481"/>
        <v>5.838709677419355</v>
      </c>
      <c r="BE4402" s="21"/>
      <c r="BG4402" s="10"/>
      <c r="BH4402" s="21">
        <f t="shared" si="482"/>
        <v>0</v>
      </c>
      <c r="BI4402" s="22">
        <f t="shared" si="482"/>
        <v>4.3439999999999998E-3</v>
      </c>
      <c r="BJ4402" s="21"/>
      <c r="BK4402" s="21">
        <v>0</v>
      </c>
      <c r="BL4402" s="22">
        <v>1.3031999999999998E-2</v>
      </c>
      <c r="BM4402" s="21"/>
      <c r="BN4402" s="21">
        <f t="shared" si="479"/>
        <v>0</v>
      </c>
      <c r="BO4402" s="22">
        <f t="shared" si="479"/>
        <v>5.2127999999999994E-2</v>
      </c>
      <c r="BP4402" s="21">
        <f t="shared" si="479"/>
        <v>0</v>
      </c>
    </row>
    <row r="4403" spans="1:68" ht="11.1" hidden="1" customHeight="1" outlineLevel="1" collapsed="1" x14ac:dyDescent="0.2">
      <c r="A4403" s="10"/>
      <c r="B4403" s="18"/>
      <c r="C4403" s="18"/>
      <c r="D4403" s="18"/>
      <c r="E4403" s="19" t="s">
        <v>3837</v>
      </c>
      <c r="F4403" s="209">
        <v>15.835000000000001</v>
      </c>
      <c r="G4403" s="209">
        <v>11.984</v>
      </c>
      <c r="H4403" s="209">
        <v>6.5739999999999998</v>
      </c>
      <c r="I4403" s="240">
        <v>2.7919999999999998</v>
      </c>
      <c r="J4403" s="240"/>
      <c r="K4403" s="20"/>
      <c r="L4403" s="209">
        <v>3.069</v>
      </c>
      <c r="M4403" s="20"/>
      <c r="N4403" s="20"/>
      <c r="O4403" s="20"/>
      <c r="P4403" s="209">
        <v>11.254</v>
      </c>
      <c r="Q4403" s="209">
        <v>12.734</v>
      </c>
      <c r="R4403" s="209">
        <v>14.997999999999999</v>
      </c>
      <c r="S4403" s="209">
        <v>5.5030000000000001</v>
      </c>
      <c r="T4403" s="209">
        <v>10</v>
      </c>
      <c r="U4403" s="209">
        <v>16.113</v>
      </c>
      <c r="V4403" s="209">
        <v>5.15</v>
      </c>
      <c r="W4403" s="209">
        <v>2.202</v>
      </c>
      <c r="X4403" s="20"/>
      <c r="Y4403" s="20"/>
      <c r="Z4403" s="20"/>
      <c r="AA4403" s="209">
        <v>3.2639999999999998</v>
      </c>
      <c r="AB4403" s="209">
        <v>5.8630000000000004</v>
      </c>
      <c r="AC4403" s="209">
        <v>14.303000000000001</v>
      </c>
      <c r="AD4403" s="209">
        <v>15.352</v>
      </c>
      <c r="AE4403" s="209">
        <v>11</v>
      </c>
      <c r="AF4403" s="209">
        <v>14.263999999999999</v>
      </c>
      <c r="AG4403" s="209">
        <v>6.3769999999999998</v>
      </c>
      <c r="AH4403" s="209">
        <v>3.5409999999999999</v>
      </c>
      <c r="AI4403" s="209">
        <v>2.1659999999999999</v>
      </c>
      <c r="AJ4403" s="20"/>
      <c r="AK4403" s="20"/>
      <c r="AL4403" s="20"/>
      <c r="AM4403" s="20"/>
      <c r="AN4403" s="209">
        <v>7.1829999999999998</v>
      </c>
      <c r="AO4403" s="209">
        <v>14.295999999999999</v>
      </c>
      <c r="AP4403" s="209">
        <v>11.879</v>
      </c>
      <c r="AQ4403" s="209">
        <v>16.634</v>
      </c>
      <c r="AR4403" s="209">
        <v>14.621</v>
      </c>
      <c r="AS4403" s="209">
        <v>6</v>
      </c>
      <c r="AT4403" s="209">
        <v>6.4619999999999997</v>
      </c>
      <c r="AU4403" s="209">
        <v>0.98699999999999999</v>
      </c>
      <c r="AV4403" s="20"/>
      <c r="AW4403" s="20"/>
      <c r="AX4403" s="20"/>
      <c r="AY4403" s="209">
        <v>3.4350000000000001</v>
      </c>
      <c r="AZ4403" s="209">
        <v>4.149</v>
      </c>
      <c r="BA4403" s="209">
        <v>8.9049999999999994</v>
      </c>
      <c r="BB4403" s="21">
        <f t="shared" si="480"/>
        <v>16.634</v>
      </c>
      <c r="BC4403" s="21">
        <f>BF4403</f>
        <v>44.92</v>
      </c>
      <c r="BD4403" s="22">
        <f t="shared" si="481"/>
        <v>22.357526881720432</v>
      </c>
      <c r="BE4403" s="21">
        <f>BC4403-BD4403</f>
        <v>22.56247311827957</v>
      </c>
      <c r="BF4403" s="2">
        <v>44.92</v>
      </c>
      <c r="BG4403" s="10">
        <v>6</v>
      </c>
      <c r="BH4403" s="21">
        <f t="shared" si="482"/>
        <v>3.3420479999999995E-2</v>
      </c>
      <c r="BI4403" s="22">
        <f t="shared" si="482"/>
        <v>1.6633999999999999E-2</v>
      </c>
      <c r="BJ4403" s="21">
        <f>BH4403-BI4403</f>
        <v>1.6786479999999996E-2</v>
      </c>
      <c r="BK4403" s="21">
        <v>0.10026143999999998</v>
      </c>
      <c r="BL4403" s="22">
        <v>4.9902000000000002E-2</v>
      </c>
      <c r="BM4403" s="21">
        <v>5.0359439999999978E-2</v>
      </c>
      <c r="BN4403" s="21">
        <f t="shared" si="479"/>
        <v>0.40104575999999992</v>
      </c>
      <c r="BO4403" s="22">
        <f t="shared" si="479"/>
        <v>0.19960800000000001</v>
      </c>
      <c r="BP4403" s="21">
        <f t="shared" si="479"/>
        <v>0.20143775999999991</v>
      </c>
    </row>
    <row r="4404" spans="1:68" ht="11.1" hidden="1" customHeight="1" outlineLevel="2" x14ac:dyDescent="0.2">
      <c r="A4404" s="10"/>
      <c r="B4404" s="18"/>
      <c r="C4404" s="18"/>
      <c r="D4404" s="18"/>
      <c r="E4404" s="23" t="s">
        <v>3838</v>
      </c>
      <c r="F4404" s="208">
        <v>15.835000000000001</v>
      </c>
      <c r="G4404" s="208">
        <v>11.984</v>
      </c>
      <c r="H4404" s="208">
        <v>6.5739999999999998</v>
      </c>
      <c r="I4404" s="239">
        <v>2.7919999999999998</v>
      </c>
      <c r="J4404" s="239"/>
      <c r="K4404" s="24"/>
      <c r="L4404" s="208">
        <v>3.069</v>
      </c>
      <c r="M4404" s="24"/>
      <c r="N4404" s="24"/>
      <c r="O4404" s="24"/>
      <c r="P4404" s="208">
        <v>11.254</v>
      </c>
      <c r="Q4404" s="208">
        <v>12.734</v>
      </c>
      <c r="R4404" s="208">
        <v>14.997999999999999</v>
      </c>
      <c r="S4404" s="208">
        <v>5.5030000000000001</v>
      </c>
      <c r="T4404" s="208">
        <v>10</v>
      </c>
      <c r="U4404" s="208">
        <v>16.113</v>
      </c>
      <c r="V4404" s="208">
        <v>5.15</v>
      </c>
      <c r="W4404" s="208">
        <v>2.202</v>
      </c>
      <c r="X4404" s="24"/>
      <c r="Y4404" s="24"/>
      <c r="Z4404" s="24"/>
      <c r="AA4404" s="208">
        <v>3.2639999999999998</v>
      </c>
      <c r="AB4404" s="208">
        <v>5.8630000000000004</v>
      </c>
      <c r="AC4404" s="208">
        <v>14.303000000000001</v>
      </c>
      <c r="AD4404" s="208">
        <v>15.352</v>
      </c>
      <c r="AE4404" s="208">
        <v>11</v>
      </c>
      <c r="AF4404" s="208">
        <v>14.263999999999999</v>
      </c>
      <c r="AG4404" s="208">
        <v>6.3769999999999998</v>
      </c>
      <c r="AH4404" s="208">
        <v>3.5409999999999999</v>
      </c>
      <c r="AI4404" s="208">
        <v>2.1659999999999999</v>
      </c>
      <c r="AJ4404" s="24"/>
      <c r="AK4404" s="24"/>
      <c r="AL4404" s="24"/>
      <c r="AM4404" s="24"/>
      <c r="AN4404" s="208">
        <v>7.1829999999999998</v>
      </c>
      <c r="AO4404" s="208">
        <v>14.295999999999999</v>
      </c>
      <c r="AP4404" s="208">
        <v>11.879</v>
      </c>
      <c r="AQ4404" s="208">
        <v>16.634</v>
      </c>
      <c r="AR4404" s="208">
        <v>14.621</v>
      </c>
      <c r="AS4404" s="208">
        <v>6</v>
      </c>
      <c r="AT4404" s="208">
        <v>6.4619999999999997</v>
      </c>
      <c r="AU4404" s="208">
        <v>0.98699999999999999</v>
      </c>
      <c r="AV4404" s="24"/>
      <c r="AW4404" s="24"/>
      <c r="AX4404" s="24"/>
      <c r="AY4404" s="208">
        <v>3.4350000000000001</v>
      </c>
      <c r="AZ4404" s="208">
        <v>4.149</v>
      </c>
      <c r="BA4404" s="208">
        <v>8.9049999999999994</v>
      </c>
      <c r="BB4404" s="21">
        <f t="shared" si="480"/>
        <v>16.634</v>
      </c>
      <c r="BC4404" s="21"/>
      <c r="BD4404" s="22">
        <f t="shared" si="481"/>
        <v>22.357526881720432</v>
      </c>
      <c r="BE4404" s="21"/>
      <c r="BG4404" s="10"/>
      <c r="BH4404" s="21">
        <f t="shared" si="482"/>
        <v>0</v>
      </c>
      <c r="BI4404" s="22">
        <f t="shared" si="482"/>
        <v>1.6633999999999999E-2</v>
      </c>
      <c r="BJ4404" s="21"/>
      <c r="BK4404" s="21">
        <v>0</v>
      </c>
      <c r="BL4404" s="22">
        <v>4.9902000000000002E-2</v>
      </c>
      <c r="BM4404" s="21"/>
      <c r="BN4404" s="21">
        <f t="shared" si="479"/>
        <v>0</v>
      </c>
      <c r="BO4404" s="22">
        <f t="shared" si="479"/>
        <v>0.19960800000000001</v>
      </c>
      <c r="BP4404" s="21">
        <f t="shared" si="479"/>
        <v>0</v>
      </c>
    </row>
    <row r="4405" spans="1:68" ht="11.1" hidden="1" customHeight="1" outlineLevel="1" collapsed="1" x14ac:dyDescent="0.2">
      <c r="A4405" s="10"/>
      <c r="B4405" s="18"/>
      <c r="C4405" s="18"/>
      <c r="D4405" s="18"/>
      <c r="E4405" s="19" t="s">
        <v>3839</v>
      </c>
      <c r="F4405" s="209">
        <v>32.984999999999999</v>
      </c>
      <c r="G4405" s="209">
        <v>21.11</v>
      </c>
      <c r="H4405" s="209">
        <v>27.181000000000001</v>
      </c>
      <c r="I4405" s="240">
        <v>13.196999999999999</v>
      </c>
      <c r="J4405" s="240"/>
      <c r="K4405" s="209">
        <v>8.5060000000000002</v>
      </c>
      <c r="L4405" s="209">
        <v>1.9670000000000001</v>
      </c>
      <c r="M4405" s="209">
        <v>2.2069999999999999</v>
      </c>
      <c r="N4405" s="209">
        <v>1.2030000000000001</v>
      </c>
      <c r="O4405" s="209">
        <v>3.8439999999999999</v>
      </c>
      <c r="P4405" s="209">
        <v>20.78</v>
      </c>
      <c r="Q4405" s="209">
        <v>27.893000000000001</v>
      </c>
      <c r="R4405" s="209">
        <v>27.248999999999999</v>
      </c>
      <c r="S4405" s="209">
        <v>30.245999999999999</v>
      </c>
      <c r="T4405" s="209">
        <v>24.844999999999999</v>
      </c>
      <c r="U4405" s="209">
        <v>20.873000000000001</v>
      </c>
      <c r="V4405" s="209">
        <v>12.991</v>
      </c>
      <c r="W4405" s="209">
        <v>8.2289999999999992</v>
      </c>
      <c r="X4405" s="209">
        <v>2.2810000000000001</v>
      </c>
      <c r="Y4405" s="209">
        <v>1.518</v>
      </c>
      <c r="Z4405" s="209">
        <v>1.494</v>
      </c>
      <c r="AA4405" s="209">
        <v>4.4569999999999999</v>
      </c>
      <c r="AB4405" s="209">
        <v>12.204000000000001</v>
      </c>
      <c r="AC4405" s="209">
        <v>18.673999999999999</v>
      </c>
      <c r="AD4405" s="209">
        <v>25.603000000000002</v>
      </c>
      <c r="AE4405" s="209">
        <v>23.824000000000002</v>
      </c>
      <c r="AF4405" s="209">
        <v>23.977</v>
      </c>
      <c r="AG4405" s="209">
        <v>16.59</v>
      </c>
      <c r="AH4405" s="209">
        <v>11.737</v>
      </c>
      <c r="AI4405" s="209">
        <v>8.1259999999999994</v>
      </c>
      <c r="AJ4405" s="209">
        <v>2.3370000000000002</v>
      </c>
      <c r="AK4405" s="209">
        <v>2.2090000000000001</v>
      </c>
      <c r="AL4405" s="209">
        <v>2.0270000000000001</v>
      </c>
      <c r="AM4405" s="209">
        <v>4.0990000000000002</v>
      </c>
      <c r="AN4405" s="209">
        <v>12.516</v>
      </c>
      <c r="AO4405" s="209">
        <v>19.536999999999999</v>
      </c>
      <c r="AP4405" s="209">
        <v>28.84</v>
      </c>
      <c r="AQ4405" s="209">
        <v>27.361999999999998</v>
      </c>
      <c r="AR4405" s="209">
        <v>26.966999999999999</v>
      </c>
      <c r="AS4405" s="209">
        <v>19.739000000000001</v>
      </c>
      <c r="AT4405" s="209">
        <v>12.887</v>
      </c>
      <c r="AU4405" s="209">
        <v>7.2720000000000002</v>
      </c>
      <c r="AV4405" s="209">
        <v>2.4529999999999998</v>
      </c>
      <c r="AW4405" s="209">
        <v>2.1949999999999998</v>
      </c>
      <c r="AX4405" s="209">
        <v>2.4550000000000001</v>
      </c>
      <c r="AY4405" s="209">
        <v>7.5830000000000002</v>
      </c>
      <c r="AZ4405" s="209">
        <v>14.364000000000001</v>
      </c>
      <c r="BA4405" s="209">
        <v>25.704999999999998</v>
      </c>
      <c r="BB4405" s="56">
        <f>BB4406+BB4407+BB4408+BB4409+BB4410+BB4411+BB4412+BB4413</f>
        <v>52.689</v>
      </c>
      <c r="BC4405" s="21">
        <f>BD4405</f>
        <v>70.818548387096769</v>
      </c>
      <c r="BD4405" s="22">
        <f t="shared" si="481"/>
        <v>70.818548387096769</v>
      </c>
      <c r="BE4405" s="21">
        <f>BC4405-BD4405</f>
        <v>0</v>
      </c>
      <c r="BF4405" s="2">
        <v>43.75</v>
      </c>
      <c r="BG4405" s="10">
        <v>5</v>
      </c>
      <c r="BH4405" s="21">
        <f t="shared" si="482"/>
        <v>5.2688999999999993E-2</v>
      </c>
      <c r="BI4405" s="22">
        <f t="shared" si="482"/>
        <v>5.2688999999999993E-2</v>
      </c>
      <c r="BJ4405" s="21">
        <f>BH4405-BI4405</f>
        <v>0</v>
      </c>
      <c r="BK4405" s="21">
        <v>0.15806699999999999</v>
      </c>
      <c r="BL4405" s="22">
        <v>0.15806699999999999</v>
      </c>
      <c r="BM4405" s="21">
        <v>0</v>
      </c>
      <c r="BN4405" s="21">
        <f t="shared" si="479"/>
        <v>0.63226799999999994</v>
      </c>
      <c r="BO4405" s="22">
        <f t="shared" si="479"/>
        <v>0.63226799999999994</v>
      </c>
      <c r="BP4405" s="21">
        <f t="shared" si="479"/>
        <v>0</v>
      </c>
    </row>
    <row r="4406" spans="1:68" ht="11.1" hidden="1" customHeight="1" outlineLevel="2" x14ac:dyDescent="0.2">
      <c r="A4406" s="10"/>
      <c r="B4406" s="18"/>
      <c r="C4406" s="18"/>
      <c r="D4406" s="18"/>
      <c r="E4406" s="23" t="s">
        <v>3840</v>
      </c>
      <c r="F4406" s="208">
        <v>0.54100000000000004</v>
      </c>
      <c r="G4406" s="208">
        <v>0.41599999999999998</v>
      </c>
      <c r="H4406" s="208">
        <v>0.42799999999999999</v>
      </c>
      <c r="I4406" s="239">
        <v>0.54200000000000004</v>
      </c>
      <c r="J4406" s="239"/>
      <c r="K4406" s="208">
        <v>0.47299999999999998</v>
      </c>
      <c r="L4406" s="208">
        <v>0.42</v>
      </c>
      <c r="M4406" s="208">
        <v>0.78300000000000003</v>
      </c>
      <c r="N4406" s="24"/>
      <c r="O4406" s="208">
        <v>1.4379999999999999</v>
      </c>
      <c r="P4406" s="208">
        <v>0.79100000000000004</v>
      </c>
      <c r="Q4406" s="208">
        <v>0.85899999999999999</v>
      </c>
      <c r="R4406" s="208">
        <v>0.95</v>
      </c>
      <c r="S4406" s="208">
        <v>0.72099999999999997</v>
      </c>
      <c r="T4406" s="208">
        <v>0.66800000000000004</v>
      </c>
      <c r="U4406" s="208">
        <v>0.68</v>
      </c>
      <c r="V4406" s="208">
        <v>0.83099999999999996</v>
      </c>
      <c r="W4406" s="208">
        <v>0.59</v>
      </c>
      <c r="X4406" s="208">
        <v>0.628</v>
      </c>
      <c r="Y4406" s="208">
        <v>0.46100000000000002</v>
      </c>
      <c r="Z4406" s="208">
        <v>0.373</v>
      </c>
      <c r="AA4406" s="208">
        <v>0.34200000000000003</v>
      </c>
      <c r="AB4406" s="208">
        <v>0.307</v>
      </c>
      <c r="AC4406" s="208">
        <v>0.27900000000000003</v>
      </c>
      <c r="AD4406" s="208">
        <v>0.23300000000000001</v>
      </c>
      <c r="AE4406" s="208">
        <v>0.28100000000000003</v>
      </c>
      <c r="AF4406" s="208">
        <v>0.33700000000000002</v>
      </c>
      <c r="AG4406" s="208">
        <v>0.317</v>
      </c>
      <c r="AH4406" s="208">
        <v>0.10100000000000001</v>
      </c>
      <c r="AI4406" s="208">
        <v>0.32600000000000001</v>
      </c>
      <c r="AJ4406" s="208">
        <v>0.49199999999999999</v>
      </c>
      <c r="AK4406" s="208">
        <v>0.42599999999999999</v>
      </c>
      <c r="AL4406" s="208">
        <v>0.47099999999999997</v>
      </c>
      <c r="AM4406" s="208">
        <v>0.41599999999999998</v>
      </c>
      <c r="AN4406" s="208">
        <v>0.41</v>
      </c>
      <c r="AO4406" s="208">
        <v>0.39200000000000002</v>
      </c>
      <c r="AP4406" s="208">
        <v>0.36299999999999999</v>
      </c>
      <c r="AQ4406" s="208">
        <v>0.36099999999999999</v>
      </c>
      <c r="AR4406" s="208">
        <v>0.40699999999999997</v>
      </c>
      <c r="AS4406" s="208">
        <v>0.4</v>
      </c>
      <c r="AT4406" s="208">
        <v>0.44600000000000001</v>
      </c>
      <c r="AU4406" s="208">
        <v>0.496</v>
      </c>
      <c r="AV4406" s="208">
        <v>0.51600000000000001</v>
      </c>
      <c r="AW4406" s="208">
        <v>0.52800000000000002</v>
      </c>
      <c r="AX4406" s="208">
        <v>0.57199999999999995</v>
      </c>
      <c r="AY4406" s="208">
        <v>0.49099999999999999</v>
      </c>
      <c r="AZ4406" s="208">
        <v>0.43099999999999999</v>
      </c>
      <c r="BA4406" s="208">
        <v>0.442</v>
      </c>
      <c r="BB4406" s="21">
        <f t="shared" si="480"/>
        <v>1.4379999999999999</v>
      </c>
      <c r="BC4406" s="21"/>
      <c r="BD4406" s="22">
        <f t="shared" si="481"/>
        <v>1.932795698924731</v>
      </c>
      <c r="BE4406" s="21"/>
      <c r="BG4406" s="10"/>
      <c r="BH4406" s="21">
        <f t="shared" si="482"/>
        <v>0</v>
      </c>
      <c r="BI4406" s="22">
        <f t="shared" si="482"/>
        <v>1.4379999999999998E-3</v>
      </c>
      <c r="BJ4406" s="21"/>
      <c r="BK4406" s="21">
        <v>0</v>
      </c>
      <c r="BL4406" s="22">
        <v>4.3139999999999993E-3</v>
      </c>
      <c r="BM4406" s="21"/>
      <c r="BN4406" s="21">
        <f t="shared" si="479"/>
        <v>0</v>
      </c>
      <c r="BO4406" s="22">
        <f t="shared" si="479"/>
        <v>1.7255999999999997E-2</v>
      </c>
      <c r="BP4406" s="21">
        <f t="shared" si="479"/>
        <v>0</v>
      </c>
    </row>
    <row r="4407" spans="1:68" ht="11.1" hidden="1" customHeight="1" outlineLevel="2" x14ac:dyDescent="0.2">
      <c r="A4407" s="10"/>
      <c r="B4407" s="18"/>
      <c r="C4407" s="18"/>
      <c r="D4407" s="18"/>
      <c r="E4407" s="23" t="s">
        <v>3841</v>
      </c>
      <c r="F4407" s="208">
        <v>7.577</v>
      </c>
      <c r="G4407" s="208">
        <v>4.6849999999999996</v>
      </c>
      <c r="H4407" s="208">
        <v>3.9489999999999998</v>
      </c>
      <c r="I4407" s="239">
        <v>3.2709999999999999</v>
      </c>
      <c r="J4407" s="239"/>
      <c r="K4407" s="208">
        <v>2.0219999999999998</v>
      </c>
      <c r="L4407" s="208">
        <v>0.72299999999999998</v>
      </c>
      <c r="M4407" s="208">
        <v>0.68200000000000005</v>
      </c>
      <c r="N4407" s="208">
        <v>0.60199999999999998</v>
      </c>
      <c r="O4407" s="208">
        <v>1.0449999999999999</v>
      </c>
      <c r="P4407" s="208">
        <v>2.9740000000000002</v>
      </c>
      <c r="Q4407" s="208">
        <v>4.5439999999999996</v>
      </c>
      <c r="R4407" s="208">
        <v>4.9610000000000003</v>
      </c>
      <c r="S4407" s="208">
        <v>7.2770000000000001</v>
      </c>
      <c r="T4407" s="208">
        <v>3.9990000000000001</v>
      </c>
      <c r="U4407" s="208">
        <v>4.3559999999999999</v>
      </c>
      <c r="V4407" s="208">
        <v>3.0230000000000001</v>
      </c>
      <c r="W4407" s="208">
        <v>2.5030000000000001</v>
      </c>
      <c r="X4407" s="208">
        <v>0.45900000000000002</v>
      </c>
      <c r="Y4407" s="208">
        <v>0.60299999999999998</v>
      </c>
      <c r="Z4407" s="208">
        <v>0.53400000000000003</v>
      </c>
      <c r="AA4407" s="208">
        <v>1.5669999999999999</v>
      </c>
      <c r="AB4407" s="208">
        <v>3.0049999999999999</v>
      </c>
      <c r="AC4407" s="208">
        <v>4.0599999999999996</v>
      </c>
      <c r="AD4407" s="208">
        <v>6.8070000000000004</v>
      </c>
      <c r="AE4407" s="208">
        <v>4.4589999999999996</v>
      </c>
      <c r="AF4407" s="208">
        <v>5.633</v>
      </c>
      <c r="AG4407" s="208">
        <v>3.6120000000000001</v>
      </c>
      <c r="AH4407" s="208">
        <v>2.6160000000000001</v>
      </c>
      <c r="AI4407" s="208">
        <v>2.16</v>
      </c>
      <c r="AJ4407" s="208">
        <v>0.55200000000000005</v>
      </c>
      <c r="AK4407" s="208">
        <v>0.85</v>
      </c>
      <c r="AL4407" s="208">
        <v>0.56299999999999994</v>
      </c>
      <c r="AM4407" s="208">
        <v>1.6180000000000001</v>
      </c>
      <c r="AN4407" s="208">
        <v>3.4849999999999999</v>
      </c>
      <c r="AO4407" s="208">
        <v>4.734</v>
      </c>
      <c r="AP4407" s="208">
        <v>7.1440000000000001</v>
      </c>
      <c r="AQ4407" s="208">
        <v>5.4420000000000002</v>
      </c>
      <c r="AR4407" s="208">
        <v>5.9470000000000001</v>
      </c>
      <c r="AS4407" s="208">
        <v>4.5069999999999997</v>
      </c>
      <c r="AT4407" s="208">
        <v>3.25</v>
      </c>
      <c r="AU4407" s="208">
        <v>2.597</v>
      </c>
      <c r="AV4407" s="208">
        <v>1.004</v>
      </c>
      <c r="AW4407" s="208">
        <v>0.873</v>
      </c>
      <c r="AX4407" s="208">
        <v>0.86099999999999999</v>
      </c>
      <c r="AY4407" s="208">
        <v>2.8069999999999999</v>
      </c>
      <c r="AZ4407" s="208">
        <v>2.645</v>
      </c>
      <c r="BA4407" s="208">
        <v>3.3519999999999999</v>
      </c>
      <c r="BB4407" s="21">
        <f t="shared" si="480"/>
        <v>7.577</v>
      </c>
      <c r="BC4407" s="21"/>
      <c r="BD4407" s="22">
        <f t="shared" si="481"/>
        <v>10.184139784946236</v>
      </c>
      <c r="BE4407" s="21"/>
      <c r="BG4407" s="10"/>
      <c r="BH4407" s="21">
        <f t="shared" si="482"/>
        <v>0</v>
      </c>
      <c r="BI4407" s="22">
        <f t="shared" si="482"/>
        <v>7.5770000000000004E-3</v>
      </c>
      <c r="BJ4407" s="21"/>
      <c r="BK4407" s="21">
        <v>0</v>
      </c>
      <c r="BL4407" s="22">
        <v>2.2731000000000001E-2</v>
      </c>
      <c r="BM4407" s="21"/>
      <c r="BN4407" s="21">
        <f t="shared" si="479"/>
        <v>0</v>
      </c>
      <c r="BO4407" s="22">
        <f t="shared" si="479"/>
        <v>9.0924000000000005E-2</v>
      </c>
      <c r="BP4407" s="21">
        <f t="shared" si="479"/>
        <v>0</v>
      </c>
    </row>
    <row r="4408" spans="1:68" ht="11.1" hidden="1" customHeight="1" outlineLevel="2" x14ac:dyDescent="0.2">
      <c r="A4408" s="10"/>
      <c r="B4408" s="18"/>
      <c r="C4408" s="18"/>
      <c r="D4408" s="18"/>
      <c r="E4408" s="23" t="s">
        <v>3842</v>
      </c>
      <c r="F4408" s="24"/>
      <c r="G4408" s="208">
        <v>2.8370000000000002</v>
      </c>
      <c r="H4408" s="208">
        <v>6.2460000000000004</v>
      </c>
      <c r="I4408" s="24"/>
      <c r="J4408" s="24"/>
      <c r="K4408" s="208">
        <v>1.0860000000000001</v>
      </c>
      <c r="L4408" s="24"/>
      <c r="M4408" s="24"/>
      <c r="N4408" s="24"/>
      <c r="O4408" s="24"/>
      <c r="P4408" s="208">
        <v>6.9000000000000006E-2</v>
      </c>
      <c r="Q4408" s="24"/>
      <c r="R4408" s="24"/>
      <c r="S4408" s="24"/>
      <c r="T4408" s="24"/>
      <c r="U4408" s="24"/>
      <c r="V4408" s="24"/>
      <c r="W4408" s="24"/>
      <c r="X4408" s="24"/>
      <c r="Y4408" s="24"/>
      <c r="Z4408" s="24"/>
      <c r="AA4408" s="24"/>
      <c r="AB4408" s="24"/>
      <c r="AC4408" s="24"/>
      <c r="AD4408" s="24"/>
      <c r="AE4408" s="24"/>
      <c r="AF4408" s="24"/>
      <c r="AG4408" s="24"/>
      <c r="AH4408" s="24"/>
      <c r="AI4408" s="24"/>
      <c r="AJ4408" s="24"/>
      <c r="AK4408" s="24"/>
      <c r="AL4408" s="24"/>
      <c r="AM4408" s="24"/>
      <c r="AN4408" s="24"/>
      <c r="AO4408" s="24"/>
      <c r="AP4408" s="24"/>
      <c r="AQ4408" s="24"/>
      <c r="AR4408" s="24"/>
      <c r="AS4408" s="24"/>
      <c r="AT4408" s="24"/>
      <c r="AU4408" s="24"/>
      <c r="AV4408" s="24"/>
      <c r="AW4408" s="24"/>
      <c r="AX4408" s="24"/>
      <c r="AY4408" s="24"/>
      <c r="AZ4408" s="24"/>
      <c r="BA4408" s="24"/>
      <c r="BB4408" s="21">
        <f t="shared" si="480"/>
        <v>6.2460000000000004</v>
      </c>
      <c r="BC4408" s="21"/>
      <c r="BD4408" s="22">
        <f t="shared" si="481"/>
        <v>8.3951612903225818</v>
      </c>
      <c r="BE4408" s="21"/>
      <c r="BG4408" s="10"/>
      <c r="BH4408" s="21">
        <f t="shared" si="482"/>
        <v>0</v>
      </c>
      <c r="BI4408" s="22">
        <f t="shared" si="482"/>
        <v>6.2459999999999998E-3</v>
      </c>
      <c r="BJ4408" s="21"/>
      <c r="BK4408" s="21">
        <v>0</v>
      </c>
      <c r="BL4408" s="22">
        <v>1.8737999999999998E-2</v>
      </c>
      <c r="BM4408" s="21"/>
      <c r="BN4408" s="21">
        <f t="shared" si="479"/>
        <v>0</v>
      </c>
      <c r="BO4408" s="22">
        <f t="shared" si="479"/>
        <v>7.4951999999999991E-2</v>
      </c>
      <c r="BP4408" s="21">
        <f t="shared" si="479"/>
        <v>0</v>
      </c>
    </row>
    <row r="4409" spans="1:68" ht="11.1" hidden="1" customHeight="1" outlineLevel="2" x14ac:dyDescent="0.2">
      <c r="A4409" s="10"/>
      <c r="B4409" s="18"/>
      <c r="C4409" s="18"/>
      <c r="D4409" s="18"/>
      <c r="E4409" s="23" t="s">
        <v>3843</v>
      </c>
      <c r="F4409" s="24"/>
      <c r="G4409" s="24"/>
      <c r="H4409" s="24"/>
      <c r="I4409" s="24"/>
      <c r="J4409" s="24"/>
      <c r="K4409" s="24"/>
      <c r="L4409" s="24"/>
      <c r="M4409" s="24"/>
      <c r="N4409" s="24"/>
      <c r="O4409" s="24"/>
      <c r="P4409" s="24"/>
      <c r="Q4409" s="24"/>
      <c r="R4409" s="208">
        <v>2.1800000000000002</v>
      </c>
      <c r="S4409" s="208">
        <v>0.29799999999999999</v>
      </c>
      <c r="T4409" s="208">
        <v>0.27300000000000002</v>
      </c>
      <c r="U4409" s="208">
        <v>0.254</v>
      </c>
      <c r="V4409" s="208">
        <v>0.108</v>
      </c>
      <c r="W4409" s="24"/>
      <c r="X4409" s="24"/>
      <c r="Y4409" s="24"/>
      <c r="Z4409" s="24"/>
      <c r="AA4409" s="24"/>
      <c r="AB4409" s="24"/>
      <c r="AC4409" s="24"/>
      <c r="AD4409" s="24"/>
      <c r="AE4409" s="24"/>
      <c r="AF4409" s="24"/>
      <c r="AG4409" s="24"/>
      <c r="AH4409" s="24"/>
      <c r="AI4409" s="24"/>
      <c r="AJ4409" s="24"/>
      <c r="AK4409" s="24"/>
      <c r="AL4409" s="24"/>
      <c r="AM4409" s="24"/>
      <c r="AN4409" s="24"/>
      <c r="AO4409" s="24"/>
      <c r="AP4409" s="24"/>
      <c r="AQ4409" s="24"/>
      <c r="AR4409" s="24"/>
      <c r="AS4409" s="24"/>
      <c r="AT4409" s="24"/>
      <c r="AU4409" s="24"/>
      <c r="AV4409" s="24"/>
      <c r="AW4409" s="24"/>
      <c r="AX4409" s="24"/>
      <c r="AY4409" s="24"/>
      <c r="AZ4409" s="24"/>
      <c r="BA4409" s="24"/>
      <c r="BB4409" s="21">
        <f t="shared" si="480"/>
        <v>2.1800000000000002</v>
      </c>
      <c r="BC4409" s="21"/>
      <c r="BD4409" s="22">
        <f t="shared" si="481"/>
        <v>2.9301075268817205</v>
      </c>
      <c r="BE4409" s="21"/>
      <c r="BG4409" s="10"/>
      <c r="BH4409" s="21">
        <f t="shared" si="482"/>
        <v>0</v>
      </c>
      <c r="BI4409" s="22">
        <f t="shared" si="482"/>
        <v>2.1800000000000001E-3</v>
      </c>
      <c r="BJ4409" s="21"/>
      <c r="BK4409" s="21">
        <v>0</v>
      </c>
      <c r="BL4409" s="22">
        <v>6.5400000000000007E-3</v>
      </c>
      <c r="BM4409" s="21"/>
      <c r="BN4409" s="21">
        <f t="shared" si="479"/>
        <v>0</v>
      </c>
      <c r="BO4409" s="22">
        <f t="shared" si="479"/>
        <v>2.6160000000000003E-2</v>
      </c>
      <c r="BP4409" s="21">
        <f t="shared" si="479"/>
        <v>0</v>
      </c>
    </row>
    <row r="4410" spans="1:68" ht="11.1" hidden="1" customHeight="1" outlineLevel="2" x14ac:dyDescent="0.2">
      <c r="A4410" s="10"/>
      <c r="B4410" s="18"/>
      <c r="C4410" s="18"/>
      <c r="D4410" s="18"/>
      <c r="E4410" s="23" t="s">
        <v>3844</v>
      </c>
      <c r="F4410" s="208">
        <v>11.16</v>
      </c>
      <c r="G4410" s="208">
        <v>2.9079999999999999</v>
      </c>
      <c r="H4410" s="208">
        <v>4.8140000000000001</v>
      </c>
      <c r="I4410" s="239">
        <v>3.9249999999999998</v>
      </c>
      <c r="J4410" s="239"/>
      <c r="K4410" s="208">
        <v>1.6839999999999999</v>
      </c>
      <c r="L4410" s="24"/>
      <c r="M4410" s="24"/>
      <c r="N4410" s="24"/>
      <c r="O4410" s="208">
        <v>0.24299999999999999</v>
      </c>
      <c r="P4410" s="208">
        <v>2.8239999999999998</v>
      </c>
      <c r="Q4410" s="208">
        <v>4.9009999999999998</v>
      </c>
      <c r="R4410" s="208">
        <v>5.66</v>
      </c>
      <c r="S4410" s="208">
        <v>6.6210000000000004</v>
      </c>
      <c r="T4410" s="208">
        <v>5.593</v>
      </c>
      <c r="U4410" s="208">
        <v>5.1890000000000001</v>
      </c>
      <c r="V4410" s="208">
        <v>3.3340000000000001</v>
      </c>
      <c r="W4410" s="208">
        <v>1.921</v>
      </c>
      <c r="X4410" s="208">
        <v>0.26900000000000002</v>
      </c>
      <c r="Y4410" s="24"/>
      <c r="Z4410" s="24"/>
      <c r="AA4410" s="208">
        <v>0.96299999999999997</v>
      </c>
      <c r="AB4410" s="208">
        <v>2.7429999999999999</v>
      </c>
      <c r="AC4410" s="208">
        <v>4.8550000000000004</v>
      </c>
      <c r="AD4410" s="208">
        <v>6.391</v>
      </c>
      <c r="AE4410" s="208">
        <v>6.476</v>
      </c>
      <c r="AF4410" s="208">
        <v>5.9130000000000003</v>
      </c>
      <c r="AG4410" s="208">
        <v>3.8490000000000002</v>
      </c>
      <c r="AH4410" s="208">
        <v>2.5510000000000002</v>
      </c>
      <c r="AI4410" s="208">
        <v>1.7490000000000001</v>
      </c>
      <c r="AJ4410" s="208">
        <v>0.314</v>
      </c>
      <c r="AK4410" s="24"/>
      <c r="AL4410" s="24"/>
      <c r="AM4410" s="208">
        <v>0.41199999999999998</v>
      </c>
      <c r="AN4410" s="208">
        <v>2.81</v>
      </c>
      <c r="AO4410" s="208">
        <v>4.7409999999999997</v>
      </c>
      <c r="AP4410" s="208">
        <v>7.1710000000000003</v>
      </c>
      <c r="AQ4410" s="208">
        <v>7.2729999999999997</v>
      </c>
      <c r="AR4410" s="208">
        <v>6.8479999999999999</v>
      </c>
      <c r="AS4410" s="208">
        <v>4.8239999999999998</v>
      </c>
      <c r="AT4410" s="208">
        <v>2.827</v>
      </c>
      <c r="AU4410" s="208">
        <v>1.6539999999999999</v>
      </c>
      <c r="AV4410" s="24"/>
      <c r="AW4410" s="24"/>
      <c r="AX4410" s="24"/>
      <c r="AY4410" s="208">
        <v>0.96299999999999997</v>
      </c>
      <c r="AZ4410" s="208">
        <v>3.1640000000000001</v>
      </c>
      <c r="BA4410" s="208">
        <v>5.4450000000000003</v>
      </c>
      <c r="BB4410" s="21">
        <f t="shared" si="480"/>
        <v>11.16</v>
      </c>
      <c r="BC4410" s="21"/>
      <c r="BD4410" s="22">
        <f t="shared" si="481"/>
        <v>15</v>
      </c>
      <c r="BE4410" s="21"/>
      <c r="BG4410" s="10"/>
      <c r="BH4410" s="21">
        <f t="shared" si="482"/>
        <v>0</v>
      </c>
      <c r="BI4410" s="22">
        <f t="shared" si="482"/>
        <v>1.116E-2</v>
      </c>
      <c r="BJ4410" s="21"/>
      <c r="BK4410" s="21">
        <v>0</v>
      </c>
      <c r="BL4410" s="22">
        <v>3.3479999999999996E-2</v>
      </c>
      <c r="BM4410" s="21"/>
      <c r="BN4410" s="21">
        <f t="shared" si="479"/>
        <v>0</v>
      </c>
      <c r="BO4410" s="22">
        <f t="shared" si="479"/>
        <v>0.13391999999999998</v>
      </c>
      <c r="BP4410" s="21">
        <f t="shared" si="479"/>
        <v>0</v>
      </c>
    </row>
    <row r="4411" spans="1:68" ht="11.1" hidden="1" customHeight="1" outlineLevel="2" x14ac:dyDescent="0.2">
      <c r="A4411" s="10"/>
      <c r="B4411" s="18"/>
      <c r="C4411" s="18"/>
      <c r="D4411" s="18"/>
      <c r="E4411" s="23" t="s">
        <v>3845</v>
      </c>
      <c r="F4411" s="208">
        <v>0.59299999999999997</v>
      </c>
      <c r="G4411" s="208">
        <v>0.35499999999999998</v>
      </c>
      <c r="H4411" s="208">
        <v>0.63500000000000001</v>
      </c>
      <c r="I4411" s="239">
        <v>6.4000000000000001E-2</v>
      </c>
      <c r="J4411" s="239"/>
      <c r="K4411" s="208">
        <v>0.99</v>
      </c>
      <c r="L4411" s="208">
        <v>0.56399999999999995</v>
      </c>
      <c r="M4411" s="208">
        <v>0.64500000000000002</v>
      </c>
      <c r="N4411" s="208">
        <v>0.51300000000000001</v>
      </c>
      <c r="O4411" s="208">
        <v>0.57099999999999995</v>
      </c>
      <c r="P4411" s="208">
        <v>0.42399999999999999</v>
      </c>
      <c r="Q4411" s="208">
        <v>0.376</v>
      </c>
      <c r="R4411" s="208">
        <v>0.42399999999999999</v>
      </c>
      <c r="S4411" s="208">
        <v>0.47399999999999998</v>
      </c>
      <c r="T4411" s="208">
        <v>0.38200000000000001</v>
      </c>
      <c r="U4411" s="208">
        <v>0.40799999999999997</v>
      </c>
      <c r="V4411" s="208">
        <v>0.46600000000000003</v>
      </c>
      <c r="W4411" s="208">
        <v>0.41</v>
      </c>
      <c r="X4411" s="208">
        <v>0.48599999999999999</v>
      </c>
      <c r="Y4411" s="208">
        <v>0.371</v>
      </c>
      <c r="Z4411" s="208">
        <v>0.36499999999999999</v>
      </c>
      <c r="AA4411" s="208">
        <v>0.374</v>
      </c>
      <c r="AB4411" s="208">
        <v>0.29699999999999999</v>
      </c>
      <c r="AC4411" s="208">
        <v>0.29899999999999999</v>
      </c>
      <c r="AD4411" s="208">
        <v>0.28999999999999998</v>
      </c>
      <c r="AE4411" s="208">
        <v>0.308</v>
      </c>
      <c r="AF4411" s="208">
        <v>0.30499999999999999</v>
      </c>
      <c r="AG4411" s="208">
        <v>0.28699999999999998</v>
      </c>
      <c r="AH4411" s="208">
        <v>0.4</v>
      </c>
      <c r="AI4411" s="208">
        <v>0.32400000000000001</v>
      </c>
      <c r="AJ4411" s="208">
        <v>0.373</v>
      </c>
      <c r="AK4411" s="208">
        <v>0.41599999999999998</v>
      </c>
      <c r="AL4411" s="208">
        <v>0.41899999999999998</v>
      </c>
      <c r="AM4411" s="208">
        <v>0.40300000000000002</v>
      </c>
      <c r="AN4411" s="208">
        <v>0.23499999999999999</v>
      </c>
      <c r="AO4411" s="208">
        <v>0.08</v>
      </c>
      <c r="AP4411" s="208">
        <v>0.35799999999999998</v>
      </c>
      <c r="AQ4411" s="208">
        <v>0.36899999999999999</v>
      </c>
      <c r="AR4411" s="208">
        <v>0.33700000000000002</v>
      </c>
      <c r="AS4411" s="208">
        <v>0.33900000000000002</v>
      </c>
      <c r="AT4411" s="208">
        <v>0.34399999999999997</v>
      </c>
      <c r="AU4411" s="208">
        <v>0.34499999999999997</v>
      </c>
      <c r="AV4411" s="208">
        <v>0.40699999999999997</v>
      </c>
      <c r="AW4411" s="208">
        <v>0.38600000000000001</v>
      </c>
      <c r="AX4411" s="208">
        <v>0.46300000000000002</v>
      </c>
      <c r="AY4411" s="208">
        <v>0.45400000000000001</v>
      </c>
      <c r="AZ4411" s="208">
        <v>0.35599999999999998</v>
      </c>
      <c r="BA4411" s="208">
        <v>0.32800000000000001</v>
      </c>
      <c r="BB4411" s="21">
        <f t="shared" si="480"/>
        <v>0.99</v>
      </c>
      <c r="BC4411" s="21"/>
      <c r="BD4411" s="22">
        <f t="shared" si="481"/>
        <v>1.3306451612903225</v>
      </c>
      <c r="BE4411" s="21"/>
      <c r="BG4411" s="10"/>
      <c r="BH4411" s="21">
        <f t="shared" si="482"/>
        <v>0</v>
      </c>
      <c r="BI4411" s="22">
        <f t="shared" si="482"/>
        <v>9.8999999999999999E-4</v>
      </c>
      <c r="BJ4411" s="21"/>
      <c r="BK4411" s="21">
        <v>0</v>
      </c>
      <c r="BL4411" s="22">
        <v>2.97E-3</v>
      </c>
      <c r="BM4411" s="21"/>
      <c r="BN4411" s="21">
        <f t="shared" si="479"/>
        <v>0</v>
      </c>
      <c r="BO4411" s="22">
        <f t="shared" si="479"/>
        <v>1.188E-2</v>
      </c>
      <c r="BP4411" s="21">
        <f t="shared" si="479"/>
        <v>0</v>
      </c>
    </row>
    <row r="4412" spans="1:68" ht="11.1" hidden="1" customHeight="1" outlineLevel="2" x14ac:dyDescent="0.2">
      <c r="A4412" s="10"/>
      <c r="B4412" s="18"/>
      <c r="C4412" s="18"/>
      <c r="D4412" s="18"/>
      <c r="E4412" s="23" t="s">
        <v>3846</v>
      </c>
      <c r="F4412" s="24"/>
      <c r="G4412" s="24"/>
      <c r="H4412" s="24"/>
      <c r="I4412" s="24"/>
      <c r="J4412" s="24"/>
      <c r="K4412" s="24"/>
      <c r="L4412" s="24"/>
      <c r="M4412" s="24"/>
      <c r="N4412" s="24"/>
      <c r="O4412" s="24"/>
      <c r="P4412" s="24"/>
      <c r="Q4412" s="24"/>
      <c r="R4412" s="24"/>
      <c r="S4412" s="24"/>
      <c r="T4412" s="24"/>
      <c r="U4412" s="24"/>
      <c r="V4412" s="24"/>
      <c r="W4412" s="24"/>
      <c r="X4412" s="24"/>
      <c r="Y4412" s="24"/>
      <c r="Z4412" s="24"/>
      <c r="AA4412" s="24"/>
      <c r="AB4412" s="24"/>
      <c r="AC4412" s="24"/>
      <c r="AD4412" s="24"/>
      <c r="AE4412" s="24"/>
      <c r="AF4412" s="24"/>
      <c r="AG4412" s="24"/>
      <c r="AH4412" s="24"/>
      <c r="AI4412" s="24"/>
      <c r="AJ4412" s="24"/>
      <c r="AK4412" s="24"/>
      <c r="AL4412" s="24"/>
      <c r="AM4412" s="24"/>
      <c r="AN4412" s="24"/>
      <c r="AO4412" s="24"/>
      <c r="AP4412" s="24"/>
      <c r="AQ4412" s="24"/>
      <c r="AR4412" s="24"/>
      <c r="AS4412" s="24"/>
      <c r="AT4412" s="24"/>
      <c r="AU4412" s="24"/>
      <c r="AV4412" s="24"/>
      <c r="AW4412" s="24"/>
      <c r="AX4412" s="24"/>
      <c r="AY4412" s="208">
        <v>0.874</v>
      </c>
      <c r="AZ4412" s="208">
        <v>2.4710000000000001</v>
      </c>
      <c r="BA4412" s="208">
        <v>5.8849999999999998</v>
      </c>
      <c r="BB4412" s="21">
        <f t="shared" si="480"/>
        <v>5.8849999999999998</v>
      </c>
      <c r="BC4412" s="21"/>
      <c r="BD4412" s="22">
        <f t="shared" si="481"/>
        <v>7.90994623655914</v>
      </c>
      <c r="BE4412" s="21"/>
      <c r="BG4412" s="10"/>
      <c r="BH4412" s="21">
        <f t="shared" si="482"/>
        <v>0</v>
      </c>
      <c r="BI4412" s="22">
        <f t="shared" si="482"/>
        <v>5.8849999999999996E-3</v>
      </c>
      <c r="BJ4412" s="21"/>
      <c r="BK4412" s="21">
        <v>0</v>
      </c>
      <c r="BL4412" s="22">
        <v>1.7654999999999997E-2</v>
      </c>
      <c r="BM4412" s="21"/>
      <c r="BN4412" s="21">
        <f t="shared" si="479"/>
        <v>0</v>
      </c>
      <c r="BO4412" s="22">
        <f t="shared" si="479"/>
        <v>7.0619999999999988E-2</v>
      </c>
      <c r="BP4412" s="21">
        <f t="shared" si="479"/>
        <v>0</v>
      </c>
    </row>
    <row r="4413" spans="1:68" ht="11.1" hidden="1" customHeight="1" outlineLevel="2" x14ac:dyDescent="0.2">
      <c r="A4413" s="10"/>
      <c r="B4413" s="18"/>
      <c r="C4413" s="18"/>
      <c r="D4413" s="18"/>
      <c r="E4413" s="23" t="s">
        <v>3847</v>
      </c>
      <c r="F4413" s="208">
        <v>13.114000000000001</v>
      </c>
      <c r="G4413" s="208">
        <v>9.9090000000000007</v>
      </c>
      <c r="H4413" s="208">
        <v>11.109</v>
      </c>
      <c r="I4413" s="239">
        <v>5.3949999999999996</v>
      </c>
      <c r="J4413" s="239"/>
      <c r="K4413" s="208">
        <v>2.2509999999999999</v>
      </c>
      <c r="L4413" s="208">
        <v>0.26</v>
      </c>
      <c r="M4413" s="208">
        <v>9.7000000000000003E-2</v>
      </c>
      <c r="N4413" s="208">
        <v>8.7999999999999995E-2</v>
      </c>
      <c r="O4413" s="208">
        <v>0.54700000000000004</v>
      </c>
      <c r="P4413" s="208">
        <v>13.698</v>
      </c>
      <c r="Q4413" s="208">
        <v>17.213000000000001</v>
      </c>
      <c r="R4413" s="208">
        <v>13.074</v>
      </c>
      <c r="S4413" s="208">
        <v>14.855</v>
      </c>
      <c r="T4413" s="208">
        <v>13.93</v>
      </c>
      <c r="U4413" s="208">
        <v>9.9860000000000007</v>
      </c>
      <c r="V4413" s="208">
        <v>5.2290000000000001</v>
      </c>
      <c r="W4413" s="208">
        <v>2.8050000000000002</v>
      </c>
      <c r="X4413" s="208">
        <v>0.439</v>
      </c>
      <c r="Y4413" s="208">
        <v>8.3000000000000004E-2</v>
      </c>
      <c r="Z4413" s="208">
        <v>0.222</v>
      </c>
      <c r="AA4413" s="208">
        <v>1.2110000000000001</v>
      </c>
      <c r="AB4413" s="208">
        <v>5.8520000000000003</v>
      </c>
      <c r="AC4413" s="208">
        <v>9.1809999999999992</v>
      </c>
      <c r="AD4413" s="208">
        <v>11.882</v>
      </c>
      <c r="AE4413" s="208">
        <v>12.3</v>
      </c>
      <c r="AF4413" s="208">
        <v>11.789</v>
      </c>
      <c r="AG4413" s="208">
        <v>8.5250000000000004</v>
      </c>
      <c r="AH4413" s="208">
        <v>6.069</v>
      </c>
      <c r="AI4413" s="208">
        <v>3.5670000000000002</v>
      </c>
      <c r="AJ4413" s="208">
        <v>0.60599999999999998</v>
      </c>
      <c r="AK4413" s="208">
        <v>0.51700000000000002</v>
      </c>
      <c r="AL4413" s="208">
        <v>0.57399999999999995</v>
      </c>
      <c r="AM4413" s="208">
        <v>1.25</v>
      </c>
      <c r="AN4413" s="208">
        <v>5.5759999999999996</v>
      </c>
      <c r="AO4413" s="208">
        <v>9.59</v>
      </c>
      <c r="AP4413" s="208">
        <v>13.804</v>
      </c>
      <c r="AQ4413" s="208">
        <v>13.917</v>
      </c>
      <c r="AR4413" s="208">
        <v>13.428000000000001</v>
      </c>
      <c r="AS4413" s="208">
        <v>9.6690000000000005</v>
      </c>
      <c r="AT4413" s="208">
        <v>6.02</v>
      </c>
      <c r="AU4413" s="208">
        <v>2.1800000000000002</v>
      </c>
      <c r="AV4413" s="208">
        <v>0.52600000000000002</v>
      </c>
      <c r="AW4413" s="208">
        <v>0.40799999999999997</v>
      </c>
      <c r="AX4413" s="208">
        <v>0.55900000000000005</v>
      </c>
      <c r="AY4413" s="208">
        <v>1.994</v>
      </c>
      <c r="AZ4413" s="208">
        <v>5.2969999999999997</v>
      </c>
      <c r="BA4413" s="208">
        <v>10.253</v>
      </c>
      <c r="BB4413" s="21">
        <f t="shared" si="480"/>
        <v>17.213000000000001</v>
      </c>
      <c r="BC4413" s="21"/>
      <c r="BD4413" s="22">
        <f t="shared" si="481"/>
        <v>23.135752688172044</v>
      </c>
      <c r="BE4413" s="21"/>
      <c r="BG4413" s="10"/>
      <c r="BH4413" s="21">
        <f t="shared" si="482"/>
        <v>0</v>
      </c>
      <c r="BI4413" s="22">
        <f t="shared" si="482"/>
        <v>1.7212999999999999E-2</v>
      </c>
      <c r="BJ4413" s="21"/>
      <c r="BK4413" s="21">
        <v>0</v>
      </c>
      <c r="BL4413" s="22">
        <v>5.1638999999999997E-2</v>
      </c>
      <c r="BM4413" s="21"/>
      <c r="BN4413" s="21">
        <f t="shared" si="479"/>
        <v>0</v>
      </c>
      <c r="BO4413" s="22">
        <f t="shared" si="479"/>
        <v>0.20655599999999999</v>
      </c>
      <c r="BP4413" s="21">
        <f t="shared" si="479"/>
        <v>0</v>
      </c>
    </row>
    <row r="4414" spans="1:68" ht="11.1" hidden="1" customHeight="1" outlineLevel="1" collapsed="1" x14ac:dyDescent="0.2">
      <c r="A4414" s="10"/>
      <c r="B4414" s="18"/>
      <c r="C4414" s="18"/>
      <c r="D4414" s="18"/>
      <c r="E4414" s="19" t="s">
        <v>3848</v>
      </c>
      <c r="F4414" s="209">
        <v>8.09</v>
      </c>
      <c r="G4414" s="209">
        <v>6.7160000000000002</v>
      </c>
      <c r="H4414" s="209">
        <v>5.9180000000000001</v>
      </c>
      <c r="I4414" s="240">
        <v>3.3839999999999999</v>
      </c>
      <c r="J4414" s="240"/>
      <c r="K4414" s="20"/>
      <c r="L4414" s="209">
        <v>1.8129999999999999</v>
      </c>
      <c r="M4414" s="20"/>
      <c r="N4414" s="20"/>
      <c r="O4414" s="20"/>
      <c r="P4414" s="209">
        <v>4.7560000000000002</v>
      </c>
      <c r="Q4414" s="209">
        <v>5.8710000000000004</v>
      </c>
      <c r="R4414" s="209">
        <v>7.4539999999999997</v>
      </c>
      <c r="S4414" s="209">
        <v>8.2309999999999999</v>
      </c>
      <c r="T4414" s="209">
        <v>8.6519999999999992</v>
      </c>
      <c r="U4414" s="209">
        <v>5.8819999999999997</v>
      </c>
      <c r="V4414" s="209">
        <v>3.0209999999999999</v>
      </c>
      <c r="W4414" s="209">
        <v>1.7649999999999999</v>
      </c>
      <c r="X4414" s="20"/>
      <c r="Y4414" s="20"/>
      <c r="Z4414" s="20"/>
      <c r="AA4414" s="20"/>
      <c r="AB4414" s="209">
        <v>1.5820000000000001</v>
      </c>
      <c r="AC4414" s="209">
        <v>9.2070000000000007</v>
      </c>
      <c r="AD4414" s="209">
        <v>8.3140000000000001</v>
      </c>
      <c r="AE4414" s="209">
        <v>8.1620000000000008</v>
      </c>
      <c r="AF4414" s="209">
        <v>7.3680000000000003</v>
      </c>
      <c r="AG4414" s="209">
        <v>5.2629999999999999</v>
      </c>
      <c r="AH4414" s="209">
        <v>2.9910000000000001</v>
      </c>
      <c r="AI4414" s="209">
        <v>1.881</v>
      </c>
      <c r="AJ4414" s="209">
        <v>6.7000000000000004E-2</v>
      </c>
      <c r="AK4414" s="20"/>
      <c r="AL4414" s="20"/>
      <c r="AM4414" s="20"/>
      <c r="AN4414" s="209">
        <v>4.5469999999999997</v>
      </c>
      <c r="AO4414" s="209">
        <v>6.9260000000000002</v>
      </c>
      <c r="AP4414" s="209">
        <v>7.8330000000000002</v>
      </c>
      <c r="AQ4414" s="209">
        <v>8.7680000000000007</v>
      </c>
      <c r="AR4414" s="209">
        <v>8.3620000000000001</v>
      </c>
      <c r="AS4414" s="209">
        <v>5.7619999999999996</v>
      </c>
      <c r="AT4414" s="209">
        <v>3.3650000000000002</v>
      </c>
      <c r="AU4414" s="209">
        <v>1.881</v>
      </c>
      <c r="AV4414" s="20"/>
      <c r="AW4414" s="20"/>
      <c r="AX4414" s="20"/>
      <c r="AY4414" s="209">
        <v>2.1709999999999998</v>
      </c>
      <c r="AZ4414" s="209">
        <v>2.4039999999999999</v>
      </c>
      <c r="BA4414" s="209">
        <v>5.6989999999999998</v>
      </c>
      <c r="BB4414" s="21">
        <f t="shared" si="480"/>
        <v>9.2070000000000007</v>
      </c>
      <c r="BC4414" s="21">
        <f>BD4414</f>
        <v>12.375000000000002</v>
      </c>
      <c r="BD4414" s="22">
        <f t="shared" si="481"/>
        <v>12.375000000000002</v>
      </c>
      <c r="BE4414" s="21">
        <f>BC4414-BD4414</f>
        <v>0</v>
      </c>
      <c r="BF4414" s="2">
        <v>5.3</v>
      </c>
      <c r="BG4414" s="10">
        <v>6</v>
      </c>
      <c r="BH4414" s="21">
        <f t="shared" si="482"/>
        <v>9.2070000000000016E-3</v>
      </c>
      <c r="BI4414" s="22">
        <f t="shared" si="482"/>
        <v>9.2070000000000016E-3</v>
      </c>
      <c r="BJ4414" s="21">
        <f>BH4414-BI4414</f>
        <v>0</v>
      </c>
      <c r="BK4414" s="21">
        <v>2.7621000000000007E-2</v>
      </c>
      <c r="BL4414" s="22">
        <v>2.7621000000000007E-2</v>
      </c>
      <c r="BM4414" s="21">
        <v>0</v>
      </c>
      <c r="BN4414" s="21">
        <f t="shared" si="479"/>
        <v>0.11048400000000003</v>
      </c>
      <c r="BO4414" s="22">
        <f t="shared" si="479"/>
        <v>0.11048400000000003</v>
      </c>
      <c r="BP4414" s="21">
        <f t="shared" si="479"/>
        <v>0</v>
      </c>
    </row>
    <row r="4415" spans="1:68" ht="11.1" hidden="1" customHeight="1" outlineLevel="2" x14ac:dyDescent="0.2">
      <c r="A4415" s="10"/>
      <c r="B4415" s="18"/>
      <c r="C4415" s="18"/>
      <c r="D4415" s="18"/>
      <c r="E4415" s="23" t="s">
        <v>3849</v>
      </c>
      <c r="F4415" s="208">
        <v>8.09</v>
      </c>
      <c r="G4415" s="208">
        <v>6.7160000000000002</v>
      </c>
      <c r="H4415" s="208">
        <v>5.9180000000000001</v>
      </c>
      <c r="I4415" s="239">
        <v>3.3839999999999999</v>
      </c>
      <c r="J4415" s="239"/>
      <c r="K4415" s="24"/>
      <c r="L4415" s="208">
        <v>1.8129999999999999</v>
      </c>
      <c r="M4415" s="24"/>
      <c r="N4415" s="24"/>
      <c r="O4415" s="24"/>
      <c r="P4415" s="208">
        <v>4.7560000000000002</v>
      </c>
      <c r="Q4415" s="208">
        <v>5.8710000000000004</v>
      </c>
      <c r="R4415" s="208">
        <v>7.4539999999999997</v>
      </c>
      <c r="S4415" s="208">
        <v>8.2309999999999999</v>
      </c>
      <c r="T4415" s="208">
        <v>8.6519999999999992</v>
      </c>
      <c r="U4415" s="208">
        <v>5.8819999999999997</v>
      </c>
      <c r="V4415" s="208">
        <v>3.0209999999999999</v>
      </c>
      <c r="W4415" s="208">
        <v>1.7649999999999999</v>
      </c>
      <c r="X4415" s="24"/>
      <c r="Y4415" s="24"/>
      <c r="Z4415" s="24"/>
      <c r="AA4415" s="24"/>
      <c r="AB4415" s="208">
        <v>1.5820000000000001</v>
      </c>
      <c r="AC4415" s="208">
        <v>9.2070000000000007</v>
      </c>
      <c r="AD4415" s="208">
        <v>8.3140000000000001</v>
      </c>
      <c r="AE4415" s="208">
        <v>8.1620000000000008</v>
      </c>
      <c r="AF4415" s="208">
        <v>7.3680000000000003</v>
      </c>
      <c r="AG4415" s="208">
        <v>5.2629999999999999</v>
      </c>
      <c r="AH4415" s="208">
        <v>2.9910000000000001</v>
      </c>
      <c r="AI4415" s="208">
        <v>1.881</v>
      </c>
      <c r="AJ4415" s="208">
        <v>6.7000000000000004E-2</v>
      </c>
      <c r="AK4415" s="24"/>
      <c r="AL4415" s="24"/>
      <c r="AM4415" s="24"/>
      <c r="AN4415" s="208">
        <v>4.5469999999999997</v>
      </c>
      <c r="AO4415" s="208">
        <v>6.9260000000000002</v>
      </c>
      <c r="AP4415" s="208">
        <v>7.8330000000000002</v>
      </c>
      <c r="AQ4415" s="208">
        <v>8.7680000000000007</v>
      </c>
      <c r="AR4415" s="208">
        <v>8.3620000000000001</v>
      </c>
      <c r="AS4415" s="208">
        <v>5.7619999999999996</v>
      </c>
      <c r="AT4415" s="208">
        <v>3.3650000000000002</v>
      </c>
      <c r="AU4415" s="208">
        <v>1.881</v>
      </c>
      <c r="AV4415" s="24"/>
      <c r="AW4415" s="24"/>
      <c r="AX4415" s="24"/>
      <c r="AY4415" s="208">
        <v>2.1709999999999998</v>
      </c>
      <c r="AZ4415" s="208">
        <v>2.4039999999999999</v>
      </c>
      <c r="BA4415" s="208">
        <v>5.6989999999999998</v>
      </c>
      <c r="BB4415" s="21">
        <f t="shared" si="480"/>
        <v>9.2070000000000007</v>
      </c>
      <c r="BC4415" s="21"/>
      <c r="BD4415" s="22">
        <f t="shared" si="481"/>
        <v>12.375000000000002</v>
      </c>
      <c r="BE4415" s="21"/>
      <c r="BG4415" s="10"/>
      <c r="BH4415" s="21">
        <f t="shared" si="482"/>
        <v>0</v>
      </c>
      <c r="BI4415" s="22">
        <f t="shared" si="482"/>
        <v>9.2070000000000016E-3</v>
      </c>
      <c r="BJ4415" s="21"/>
      <c r="BK4415" s="21">
        <v>0</v>
      </c>
      <c r="BL4415" s="22">
        <v>2.7621000000000007E-2</v>
      </c>
      <c r="BM4415" s="21"/>
      <c r="BN4415" s="21">
        <f t="shared" si="479"/>
        <v>0</v>
      </c>
      <c r="BO4415" s="22">
        <f t="shared" si="479"/>
        <v>0.11048400000000003</v>
      </c>
      <c r="BP4415" s="21">
        <f t="shared" si="479"/>
        <v>0</v>
      </c>
    </row>
    <row r="4416" spans="1:68" ht="11.1" hidden="1" customHeight="1" outlineLevel="1" collapsed="1" x14ac:dyDescent="0.2">
      <c r="A4416" s="10"/>
      <c r="B4416" s="18"/>
      <c r="C4416" s="18"/>
      <c r="D4416" s="18"/>
      <c r="E4416" s="19" t="s">
        <v>3850</v>
      </c>
      <c r="F4416" s="20"/>
      <c r="G4416" s="20"/>
      <c r="H4416" s="20"/>
      <c r="I4416" s="20"/>
      <c r="J4416" s="20"/>
      <c r="K4416" s="20"/>
      <c r="L4416" s="20"/>
      <c r="M4416" s="20"/>
      <c r="N4416" s="20"/>
      <c r="O4416" s="20"/>
      <c r="P4416" s="20"/>
      <c r="Q4416" s="20"/>
      <c r="R4416" s="20"/>
      <c r="S4416" s="20"/>
      <c r="T4416" s="20"/>
      <c r="U4416" s="20"/>
      <c r="V4416" s="20"/>
      <c r="W4416" s="20"/>
      <c r="X4416" s="20"/>
      <c r="Y4416" s="20"/>
      <c r="Z4416" s="20"/>
      <c r="AA4416" s="20"/>
      <c r="AB4416" s="20"/>
      <c r="AC4416" s="20"/>
      <c r="AD4416" s="20"/>
      <c r="AE4416" s="20"/>
      <c r="AF4416" s="20"/>
      <c r="AG4416" s="20"/>
      <c r="AH4416" s="20"/>
      <c r="AI4416" s="20"/>
      <c r="AJ4416" s="20"/>
      <c r="AK4416" s="20"/>
      <c r="AL4416" s="20"/>
      <c r="AM4416" s="209">
        <v>0.57399999999999995</v>
      </c>
      <c r="AN4416" s="209">
        <v>1.986</v>
      </c>
      <c r="AO4416" s="209">
        <v>4.4180000000000001</v>
      </c>
      <c r="AP4416" s="209">
        <v>6.1440000000000001</v>
      </c>
      <c r="AQ4416" s="209">
        <v>5.9009999999999998</v>
      </c>
      <c r="AR4416" s="209">
        <v>5.4550000000000001</v>
      </c>
      <c r="AS4416" s="209">
        <v>3.43</v>
      </c>
      <c r="AT4416" s="209">
        <v>2.2069999999999999</v>
      </c>
      <c r="AU4416" s="209">
        <v>1.252</v>
      </c>
      <c r="AV4416" s="20"/>
      <c r="AW4416" s="20"/>
      <c r="AX4416" s="20"/>
      <c r="AY4416" s="209">
        <v>0.63</v>
      </c>
      <c r="AZ4416" s="209">
        <v>1.6</v>
      </c>
      <c r="BA4416" s="209">
        <v>3.1070000000000002</v>
      </c>
      <c r="BB4416" s="21">
        <f t="shared" si="480"/>
        <v>6.1440000000000001</v>
      </c>
      <c r="BC4416" s="21">
        <f>BF4416</f>
        <v>11.44</v>
      </c>
      <c r="BD4416" s="22">
        <f t="shared" si="481"/>
        <v>8.258064516129032</v>
      </c>
      <c r="BE4416" s="21">
        <f>BC4416-BD4416</f>
        <v>3.1819354838709675</v>
      </c>
      <c r="BF4416" s="2">
        <v>11.44</v>
      </c>
      <c r="BG4416" s="10">
        <v>6</v>
      </c>
      <c r="BH4416" s="21">
        <f t="shared" si="482"/>
        <v>8.5113600000000008E-3</v>
      </c>
      <c r="BI4416" s="22">
        <f t="shared" si="482"/>
        <v>6.1440000000000002E-3</v>
      </c>
      <c r="BJ4416" s="21">
        <f>BH4416-BI4416</f>
        <v>2.3673600000000006E-3</v>
      </c>
      <c r="BK4416" s="21">
        <v>2.5534080000000001E-2</v>
      </c>
      <c r="BL4416" s="22">
        <v>1.8432E-2</v>
      </c>
      <c r="BM4416" s="21">
        <v>7.1020800000000002E-3</v>
      </c>
      <c r="BN4416" s="21">
        <f t="shared" si="479"/>
        <v>0.10213632</v>
      </c>
      <c r="BO4416" s="22">
        <f t="shared" si="479"/>
        <v>7.3728000000000002E-2</v>
      </c>
      <c r="BP4416" s="21">
        <f t="shared" si="479"/>
        <v>2.8408320000000001E-2</v>
      </c>
    </row>
    <row r="4417" spans="1:68" ht="11.1" hidden="1" customHeight="1" outlineLevel="2" x14ac:dyDescent="0.2">
      <c r="A4417" s="10"/>
      <c r="B4417" s="18"/>
      <c r="C4417" s="18"/>
      <c r="D4417" s="18"/>
      <c r="E4417" s="23" t="s">
        <v>3851</v>
      </c>
      <c r="F4417" s="24"/>
      <c r="G4417" s="24"/>
      <c r="H4417" s="24"/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08">
        <v>0.57399999999999995</v>
      </c>
      <c r="AN4417" s="208">
        <v>1.986</v>
      </c>
      <c r="AO4417" s="208">
        <v>4.4180000000000001</v>
      </c>
      <c r="AP4417" s="208">
        <v>6.1440000000000001</v>
      </c>
      <c r="AQ4417" s="208">
        <v>5.9009999999999998</v>
      </c>
      <c r="AR4417" s="208">
        <v>5.4550000000000001</v>
      </c>
      <c r="AS4417" s="208">
        <v>3.43</v>
      </c>
      <c r="AT4417" s="208">
        <v>2.2069999999999999</v>
      </c>
      <c r="AU4417" s="208">
        <v>1.252</v>
      </c>
      <c r="AV4417" s="24"/>
      <c r="AW4417" s="24"/>
      <c r="AX4417" s="24"/>
      <c r="AY4417" s="208">
        <v>0.63</v>
      </c>
      <c r="AZ4417" s="208">
        <v>1.6</v>
      </c>
      <c r="BA4417" s="208">
        <v>3.1070000000000002</v>
      </c>
      <c r="BB4417" s="21">
        <f t="shared" si="480"/>
        <v>6.1440000000000001</v>
      </c>
      <c r="BC4417" s="21"/>
      <c r="BD4417" s="22">
        <f t="shared" si="481"/>
        <v>8.258064516129032</v>
      </c>
      <c r="BE4417" s="21"/>
      <c r="BG4417" s="10"/>
      <c r="BH4417" s="21">
        <f t="shared" si="482"/>
        <v>0</v>
      </c>
      <c r="BI4417" s="22">
        <f t="shared" si="482"/>
        <v>6.1440000000000002E-3</v>
      </c>
      <c r="BJ4417" s="21"/>
      <c r="BK4417" s="21">
        <v>0</v>
      </c>
      <c r="BL4417" s="22">
        <v>1.8432E-2</v>
      </c>
      <c r="BM4417" s="21"/>
      <c r="BN4417" s="21">
        <f t="shared" si="479"/>
        <v>0</v>
      </c>
      <c r="BO4417" s="22">
        <f t="shared" si="479"/>
        <v>7.3728000000000002E-2</v>
      </c>
      <c r="BP4417" s="21">
        <f t="shared" si="479"/>
        <v>0</v>
      </c>
    </row>
    <row r="4418" spans="1:68" ht="11.1" hidden="1" customHeight="1" outlineLevel="1" collapsed="1" x14ac:dyDescent="0.2">
      <c r="A4418" s="10"/>
      <c r="B4418" s="18"/>
      <c r="C4418" s="18"/>
      <c r="D4418" s="18"/>
      <c r="E4418" s="19" t="s">
        <v>3852</v>
      </c>
      <c r="F4418" s="209">
        <v>2</v>
      </c>
      <c r="G4418" s="20"/>
      <c r="H4418" s="209">
        <v>5.1210000000000004</v>
      </c>
      <c r="I4418" s="20"/>
      <c r="J4418" s="20"/>
      <c r="K4418" s="20"/>
      <c r="L4418" s="20"/>
      <c r="M4418" s="20"/>
      <c r="N4418" s="20"/>
      <c r="O4418" s="20"/>
      <c r="P4418" s="209">
        <v>2.968</v>
      </c>
      <c r="Q4418" s="209">
        <v>1.742</v>
      </c>
      <c r="R4418" s="209">
        <v>1.891</v>
      </c>
      <c r="S4418" s="209">
        <v>3.4060000000000001</v>
      </c>
      <c r="T4418" s="209">
        <v>2.9180000000000001</v>
      </c>
      <c r="U4418" s="209">
        <v>2.1440000000000001</v>
      </c>
      <c r="V4418" s="209">
        <v>0.879</v>
      </c>
      <c r="W4418" s="209">
        <v>0.1</v>
      </c>
      <c r="X4418" s="20"/>
      <c r="Y4418" s="20"/>
      <c r="Z4418" s="20"/>
      <c r="AA4418" s="209">
        <v>1.198</v>
      </c>
      <c r="AB4418" s="20"/>
      <c r="AC4418" s="209">
        <v>3.9039999999999999</v>
      </c>
      <c r="AD4418" s="209">
        <v>1.7629999999999999</v>
      </c>
      <c r="AE4418" s="209">
        <v>2.528</v>
      </c>
      <c r="AF4418" s="209">
        <v>3.6739999999999999</v>
      </c>
      <c r="AG4418" s="209">
        <v>1.0389999999999999</v>
      </c>
      <c r="AH4418" s="209">
        <v>1.5</v>
      </c>
      <c r="AI4418" s="209">
        <v>0.88500000000000001</v>
      </c>
      <c r="AJ4418" s="20"/>
      <c r="AK4418" s="20"/>
      <c r="AL4418" s="20"/>
      <c r="AM4418" s="20"/>
      <c r="AN4418" s="209">
        <v>0.86099999999999999</v>
      </c>
      <c r="AO4418" s="209">
        <v>2.1269999999999998</v>
      </c>
      <c r="AP4418" s="209">
        <v>3.8029999999999999</v>
      </c>
      <c r="AQ4418" s="209">
        <v>1.6459999999999999</v>
      </c>
      <c r="AR4418" s="209">
        <v>1.583</v>
      </c>
      <c r="AS4418" s="209">
        <v>1.7</v>
      </c>
      <c r="AT4418" s="209">
        <v>0.41399999999999998</v>
      </c>
      <c r="AU4418" s="209">
        <v>1.1990000000000001</v>
      </c>
      <c r="AV4418" s="20"/>
      <c r="AW4418" s="20"/>
      <c r="AX4418" s="20"/>
      <c r="AY4418" s="20"/>
      <c r="AZ4418" s="209">
        <v>1.2629999999999999</v>
      </c>
      <c r="BA4418" s="209">
        <v>1.4359999999999999</v>
      </c>
      <c r="BB4418" s="56">
        <v>7.1210000000000004</v>
      </c>
      <c r="BC4418" s="21">
        <f>BD4418</f>
        <v>9.5712365591397859</v>
      </c>
      <c r="BD4418" s="22">
        <f t="shared" si="481"/>
        <v>9.5712365591397859</v>
      </c>
      <c r="BE4418" s="21">
        <f>BC4418-BD4418</f>
        <v>0</v>
      </c>
      <c r="BF4418" s="2">
        <v>6.89</v>
      </c>
      <c r="BG4418" s="10">
        <v>6</v>
      </c>
      <c r="BH4418" s="21">
        <f t="shared" si="482"/>
        <v>7.1210000000000006E-3</v>
      </c>
      <c r="BI4418" s="22">
        <f t="shared" si="482"/>
        <v>7.1210000000000006E-3</v>
      </c>
      <c r="BJ4418" s="21">
        <f>BH4418-BI4418</f>
        <v>0</v>
      </c>
      <c r="BK4418" s="21">
        <v>2.1363E-2</v>
      </c>
      <c r="BL4418" s="22">
        <v>2.1363E-2</v>
      </c>
      <c r="BM4418" s="21">
        <v>0</v>
      </c>
      <c r="BN4418" s="21">
        <f t="shared" si="479"/>
        <v>8.5452E-2</v>
      </c>
      <c r="BO4418" s="22">
        <f t="shared" si="479"/>
        <v>8.5452E-2</v>
      </c>
      <c r="BP4418" s="21">
        <f t="shared" si="479"/>
        <v>0</v>
      </c>
    </row>
    <row r="4419" spans="1:68" ht="11.1" hidden="1" customHeight="1" outlineLevel="2" x14ac:dyDescent="0.2">
      <c r="A4419" s="10"/>
      <c r="B4419" s="18"/>
      <c r="C4419" s="18"/>
      <c r="D4419" s="18"/>
      <c r="E4419" s="23" t="s">
        <v>3853</v>
      </c>
      <c r="F4419" s="208">
        <v>2</v>
      </c>
      <c r="G4419" s="24"/>
      <c r="H4419" s="208">
        <v>5.1210000000000004</v>
      </c>
      <c r="I4419" s="24"/>
      <c r="J4419" s="24"/>
      <c r="K4419" s="24"/>
      <c r="L4419" s="24"/>
      <c r="M4419" s="24"/>
      <c r="N4419" s="24"/>
      <c r="O4419" s="24"/>
      <c r="P4419" s="208">
        <v>2.968</v>
      </c>
      <c r="Q4419" s="208">
        <v>0.995</v>
      </c>
      <c r="R4419" s="208">
        <v>1.0389999999999999</v>
      </c>
      <c r="S4419" s="208">
        <v>2.3460000000000001</v>
      </c>
      <c r="T4419" s="208">
        <v>1.8540000000000001</v>
      </c>
      <c r="U4419" s="208">
        <v>1.44</v>
      </c>
      <c r="V4419" s="208">
        <v>0.63300000000000001</v>
      </c>
      <c r="W4419" s="208">
        <v>0.1</v>
      </c>
      <c r="X4419" s="24"/>
      <c r="Y4419" s="24"/>
      <c r="Z4419" s="24"/>
      <c r="AA4419" s="208">
        <v>1.198</v>
      </c>
      <c r="AB4419" s="24"/>
      <c r="AC4419" s="208">
        <v>2.7040000000000002</v>
      </c>
      <c r="AD4419" s="208">
        <v>1.165</v>
      </c>
      <c r="AE4419" s="208">
        <v>1.8109999999999999</v>
      </c>
      <c r="AF4419" s="208">
        <v>1.8740000000000001</v>
      </c>
      <c r="AG4419" s="208">
        <v>1.0389999999999999</v>
      </c>
      <c r="AH4419" s="208">
        <v>0.9</v>
      </c>
      <c r="AI4419" s="208">
        <v>0.88500000000000001</v>
      </c>
      <c r="AJ4419" s="24"/>
      <c r="AK4419" s="24"/>
      <c r="AL4419" s="24"/>
      <c r="AM4419" s="24"/>
      <c r="AN4419" s="208">
        <v>0.86099999999999999</v>
      </c>
      <c r="AO4419" s="208">
        <v>1.6240000000000001</v>
      </c>
      <c r="AP4419" s="208">
        <v>1.8029999999999999</v>
      </c>
      <c r="AQ4419" s="208">
        <v>1.4139999999999999</v>
      </c>
      <c r="AR4419" s="208">
        <v>1.075</v>
      </c>
      <c r="AS4419" s="208">
        <v>1</v>
      </c>
      <c r="AT4419" s="208">
        <v>0.41399999999999998</v>
      </c>
      <c r="AU4419" s="208">
        <v>1.1990000000000001</v>
      </c>
      <c r="AV4419" s="24"/>
      <c r="AW4419" s="24"/>
      <c r="AX4419" s="24"/>
      <c r="AY4419" s="24"/>
      <c r="AZ4419" s="208">
        <v>1.0940000000000001</v>
      </c>
      <c r="BA4419" s="208">
        <v>0.93200000000000005</v>
      </c>
      <c r="BB4419" s="21">
        <f t="shared" si="480"/>
        <v>5.1210000000000004</v>
      </c>
      <c r="BC4419" s="21"/>
      <c r="BD4419" s="22">
        <f t="shared" si="481"/>
        <v>6.8830645161290329</v>
      </c>
      <c r="BE4419" s="21"/>
      <c r="BG4419" s="10"/>
      <c r="BH4419" s="21">
        <f t="shared" si="482"/>
        <v>0</v>
      </c>
      <c r="BI4419" s="22">
        <f t="shared" si="482"/>
        <v>5.1210000000000006E-3</v>
      </c>
      <c r="BJ4419" s="21"/>
      <c r="BK4419" s="21">
        <v>0</v>
      </c>
      <c r="BL4419" s="22">
        <v>1.5363000000000002E-2</v>
      </c>
      <c r="BM4419" s="21"/>
      <c r="BN4419" s="21">
        <f t="shared" si="479"/>
        <v>0</v>
      </c>
      <c r="BO4419" s="22">
        <f t="shared" si="479"/>
        <v>6.1452000000000007E-2</v>
      </c>
      <c r="BP4419" s="21">
        <f t="shared" si="479"/>
        <v>0</v>
      </c>
    </row>
    <row r="4420" spans="1:68" ht="11.1" hidden="1" customHeight="1" outlineLevel="2" x14ac:dyDescent="0.2">
      <c r="A4420" s="10"/>
      <c r="B4420" s="18"/>
      <c r="C4420" s="18"/>
      <c r="D4420" s="18"/>
      <c r="E4420" s="23" t="s">
        <v>3854</v>
      </c>
      <c r="F4420" s="24"/>
      <c r="G4420" s="24"/>
      <c r="H4420" s="24"/>
      <c r="I4420" s="24"/>
      <c r="J4420" s="24"/>
      <c r="K4420" s="24"/>
      <c r="L4420" s="24"/>
      <c r="M4420" s="24"/>
      <c r="N4420" s="24"/>
      <c r="O4420" s="24"/>
      <c r="P4420" s="24"/>
      <c r="Q4420" s="208">
        <v>0.747</v>
      </c>
      <c r="R4420" s="208">
        <v>0.85199999999999998</v>
      </c>
      <c r="S4420" s="208">
        <v>1.06</v>
      </c>
      <c r="T4420" s="208">
        <v>1.0640000000000001</v>
      </c>
      <c r="U4420" s="208">
        <v>0.70399999999999996</v>
      </c>
      <c r="V4420" s="208">
        <v>0.246</v>
      </c>
      <c r="W4420" s="24"/>
      <c r="X4420" s="24"/>
      <c r="Y4420" s="24"/>
      <c r="Z4420" s="24"/>
      <c r="AA4420" s="24"/>
      <c r="AB4420" s="24"/>
      <c r="AC4420" s="208">
        <v>1.2</v>
      </c>
      <c r="AD4420" s="208">
        <v>0.59799999999999998</v>
      </c>
      <c r="AE4420" s="208">
        <v>0.71699999999999997</v>
      </c>
      <c r="AF4420" s="208">
        <v>1.8</v>
      </c>
      <c r="AG4420" s="24"/>
      <c r="AH4420" s="208">
        <v>0.6</v>
      </c>
      <c r="AI4420" s="24"/>
      <c r="AJ4420" s="24"/>
      <c r="AK4420" s="24"/>
      <c r="AL4420" s="24"/>
      <c r="AM4420" s="24"/>
      <c r="AN4420" s="24"/>
      <c r="AO4420" s="208">
        <v>0.503</v>
      </c>
      <c r="AP4420" s="208">
        <v>2</v>
      </c>
      <c r="AQ4420" s="208">
        <v>0.23200000000000001</v>
      </c>
      <c r="AR4420" s="208">
        <v>0.50800000000000001</v>
      </c>
      <c r="AS4420" s="208">
        <v>0.7</v>
      </c>
      <c r="AT4420" s="24"/>
      <c r="AU4420" s="24"/>
      <c r="AV4420" s="24"/>
      <c r="AW4420" s="24"/>
      <c r="AX4420" s="24"/>
      <c r="AY4420" s="24"/>
      <c r="AZ4420" s="208">
        <v>0.16900000000000001</v>
      </c>
      <c r="BA4420" s="208">
        <v>0.504</v>
      </c>
      <c r="BB4420" s="21">
        <f t="shared" si="480"/>
        <v>2</v>
      </c>
      <c r="BC4420" s="21"/>
      <c r="BD4420" s="22">
        <f t="shared" si="481"/>
        <v>2.6881720430107525</v>
      </c>
      <c r="BE4420" s="21"/>
      <c r="BG4420" s="10"/>
      <c r="BH4420" s="21">
        <f t="shared" si="482"/>
        <v>0</v>
      </c>
      <c r="BI4420" s="22">
        <f t="shared" si="482"/>
        <v>2E-3</v>
      </c>
      <c r="BJ4420" s="21"/>
      <c r="BK4420" s="21">
        <v>0</v>
      </c>
      <c r="BL4420" s="22">
        <v>6.0000000000000001E-3</v>
      </c>
      <c r="BM4420" s="21"/>
      <c r="BN4420" s="21">
        <f t="shared" si="479"/>
        <v>0</v>
      </c>
      <c r="BO4420" s="22">
        <f t="shared" si="479"/>
        <v>2.4E-2</v>
      </c>
      <c r="BP4420" s="21">
        <f t="shared" si="479"/>
        <v>0</v>
      </c>
    </row>
    <row r="4421" spans="1:68" ht="11.1" customHeight="1" outlineLevel="1" collapsed="1" x14ac:dyDescent="0.2">
      <c r="A4421" s="10"/>
      <c r="B4421" s="18"/>
      <c r="C4421" s="18"/>
      <c r="D4421" s="18"/>
      <c r="E4421" s="19" t="s">
        <v>541</v>
      </c>
      <c r="F4421" s="209">
        <v>1.0329999999999999</v>
      </c>
      <c r="G4421" s="209">
        <v>1</v>
      </c>
      <c r="H4421" s="209">
        <v>1.923</v>
      </c>
      <c r="I4421" s="240">
        <v>0.60199999999999998</v>
      </c>
      <c r="J4421" s="240"/>
      <c r="K4421" s="20"/>
      <c r="L4421" s="209">
        <v>0.23799999999999999</v>
      </c>
      <c r="M4421" s="20"/>
      <c r="N4421" s="20"/>
      <c r="O4421" s="209">
        <v>0.30499999999999999</v>
      </c>
      <c r="P4421" s="209">
        <v>0.502</v>
      </c>
      <c r="Q4421" s="209">
        <v>0.67400000000000004</v>
      </c>
      <c r="R4421" s="209">
        <v>1.101</v>
      </c>
      <c r="S4421" s="209">
        <v>1.2370000000000001</v>
      </c>
      <c r="T4421" s="209">
        <v>1.1859999999999999</v>
      </c>
      <c r="U4421" s="209">
        <v>0.97899999999999998</v>
      </c>
      <c r="V4421" s="209">
        <v>0.156</v>
      </c>
      <c r="W4421" s="209">
        <v>0.28799999999999998</v>
      </c>
      <c r="X4421" s="20"/>
      <c r="Y4421" s="20"/>
      <c r="Z4421" s="20"/>
      <c r="AA4421" s="20"/>
      <c r="AB4421" s="209">
        <v>0.65800000000000003</v>
      </c>
      <c r="AC4421" s="209">
        <v>0.66600000000000004</v>
      </c>
      <c r="AD4421" s="209">
        <v>1.369</v>
      </c>
      <c r="AE4421" s="209">
        <v>1.0329999999999999</v>
      </c>
      <c r="AF4421" s="209">
        <v>0.93600000000000005</v>
      </c>
      <c r="AG4421" s="209">
        <v>0.69499999999999995</v>
      </c>
      <c r="AH4421" s="209">
        <v>0.36699999999999999</v>
      </c>
      <c r="AI4421" s="209">
        <v>0.22600000000000001</v>
      </c>
      <c r="AJ4421" s="209">
        <v>4.8000000000000001E-2</v>
      </c>
      <c r="AK4421" s="209">
        <v>2.9000000000000001E-2</v>
      </c>
      <c r="AL4421" s="20"/>
      <c r="AM4421" s="209">
        <v>0.2</v>
      </c>
      <c r="AN4421" s="209">
        <v>23.509</v>
      </c>
      <c r="AO4421" s="209">
        <v>3.2559999999999998</v>
      </c>
      <c r="AP4421" s="209">
        <v>4.0369999999999999</v>
      </c>
      <c r="AQ4421" s="209">
        <v>4.4169999999999998</v>
      </c>
      <c r="AR4421" s="209">
        <v>4.2869999999999999</v>
      </c>
      <c r="AS4421" s="209">
        <v>3.0219999999999998</v>
      </c>
      <c r="AT4421" s="209">
        <v>2.1829999999999998</v>
      </c>
      <c r="AU4421" s="209">
        <v>1.133</v>
      </c>
      <c r="AV4421" s="209">
        <v>3.5000000000000003E-2</v>
      </c>
      <c r="AW4421" s="209">
        <v>0.90100000000000002</v>
      </c>
      <c r="AX4421" s="20"/>
      <c r="AY4421" s="209">
        <v>2.37</v>
      </c>
      <c r="AZ4421" s="209">
        <v>1.6830000000000001</v>
      </c>
      <c r="BA4421" s="209">
        <v>2.62</v>
      </c>
      <c r="BB4421" s="56">
        <f>BB4422+BB4423</f>
        <v>25.033000000000001</v>
      </c>
      <c r="BC4421" s="21">
        <f>BD4421</f>
        <v>33.646505376344088</v>
      </c>
      <c r="BD4421" s="22">
        <f t="shared" si="481"/>
        <v>33.646505376344088</v>
      </c>
      <c r="BE4421" s="21">
        <f>BC4421-BD4421</f>
        <v>0</v>
      </c>
      <c r="BF4421" s="2">
        <f>SUM(BF4422:BF4423)</f>
        <v>15.42</v>
      </c>
      <c r="BG4421" s="10">
        <v>7</v>
      </c>
      <c r="BH4421" s="21">
        <f t="shared" si="482"/>
        <v>2.5033E-2</v>
      </c>
      <c r="BI4421" s="22">
        <f t="shared" si="482"/>
        <v>2.5033E-2</v>
      </c>
      <c r="BJ4421" s="21">
        <f>BH4421-BI4421</f>
        <v>0</v>
      </c>
      <c r="BK4421" s="21">
        <v>7.5098999999999999E-2</v>
      </c>
      <c r="BL4421" s="22">
        <v>7.5098999999999999E-2</v>
      </c>
      <c r="BM4421" s="21">
        <v>0</v>
      </c>
      <c r="BN4421" s="21">
        <f t="shared" si="479"/>
        <v>0.300396</v>
      </c>
      <c r="BO4421" s="22">
        <f t="shared" si="479"/>
        <v>0.300396</v>
      </c>
      <c r="BP4421" s="21">
        <f t="shared" si="479"/>
        <v>0</v>
      </c>
    </row>
    <row r="4422" spans="1:68" ht="11.1" hidden="1" customHeight="1" outlineLevel="2" x14ac:dyDescent="0.2">
      <c r="A4422" s="10"/>
      <c r="B4422" s="18"/>
      <c r="C4422" s="18"/>
      <c r="D4422" s="18"/>
      <c r="E4422" s="23" t="s">
        <v>3855</v>
      </c>
      <c r="F4422" s="208">
        <v>1.0329999999999999</v>
      </c>
      <c r="G4422" s="208">
        <v>1</v>
      </c>
      <c r="H4422" s="208">
        <v>1.923</v>
      </c>
      <c r="I4422" s="239">
        <v>0.60199999999999998</v>
      </c>
      <c r="J4422" s="239"/>
      <c r="K4422" s="24"/>
      <c r="L4422" s="208">
        <v>0.23799999999999999</v>
      </c>
      <c r="M4422" s="24"/>
      <c r="N4422" s="24"/>
      <c r="O4422" s="208">
        <v>0.30499999999999999</v>
      </c>
      <c r="P4422" s="208">
        <v>0.502</v>
      </c>
      <c r="Q4422" s="208">
        <v>0.67400000000000004</v>
      </c>
      <c r="R4422" s="208">
        <v>1.101</v>
      </c>
      <c r="S4422" s="208">
        <v>1.2370000000000001</v>
      </c>
      <c r="T4422" s="208">
        <v>1.1859999999999999</v>
      </c>
      <c r="U4422" s="208">
        <v>0.97899999999999998</v>
      </c>
      <c r="V4422" s="208">
        <v>0.156</v>
      </c>
      <c r="W4422" s="208">
        <v>0.28799999999999998</v>
      </c>
      <c r="X4422" s="24"/>
      <c r="Y4422" s="24"/>
      <c r="Z4422" s="24"/>
      <c r="AA4422" s="24"/>
      <c r="AB4422" s="208">
        <v>0.65800000000000003</v>
      </c>
      <c r="AC4422" s="208">
        <v>0.66600000000000004</v>
      </c>
      <c r="AD4422" s="208">
        <v>1.369</v>
      </c>
      <c r="AE4422" s="208">
        <v>1.0329999999999999</v>
      </c>
      <c r="AF4422" s="208">
        <v>0.93600000000000005</v>
      </c>
      <c r="AG4422" s="208">
        <v>0.69499999999999995</v>
      </c>
      <c r="AH4422" s="208">
        <v>0.36699999999999999</v>
      </c>
      <c r="AI4422" s="208">
        <v>0.22600000000000001</v>
      </c>
      <c r="AJ4422" s="208">
        <v>4.8000000000000001E-2</v>
      </c>
      <c r="AK4422" s="208">
        <v>2.9000000000000001E-2</v>
      </c>
      <c r="AL4422" s="24"/>
      <c r="AM4422" s="208">
        <v>0.2</v>
      </c>
      <c r="AN4422" s="208">
        <v>0.39900000000000002</v>
      </c>
      <c r="AO4422" s="208">
        <v>0.68200000000000005</v>
      </c>
      <c r="AP4422" s="208">
        <v>1.359</v>
      </c>
      <c r="AQ4422" s="208">
        <v>1.4690000000000001</v>
      </c>
      <c r="AR4422" s="208">
        <v>1.335</v>
      </c>
      <c r="AS4422" s="208">
        <v>0.83399999999999996</v>
      </c>
      <c r="AT4422" s="208">
        <v>0.44900000000000001</v>
      </c>
      <c r="AU4422" s="208">
        <v>8.6999999999999994E-2</v>
      </c>
      <c r="AV4422" s="208">
        <v>3.5000000000000003E-2</v>
      </c>
      <c r="AW4422" s="24"/>
      <c r="AX4422" s="24"/>
      <c r="AY4422" s="208">
        <v>0.34100000000000003</v>
      </c>
      <c r="AZ4422" s="208">
        <v>0.52800000000000002</v>
      </c>
      <c r="BA4422" s="208">
        <v>0.83699999999999997</v>
      </c>
      <c r="BB4422" s="21">
        <f t="shared" si="480"/>
        <v>1.923</v>
      </c>
      <c r="BC4422" s="56"/>
      <c r="BD4422" s="22">
        <f t="shared" si="481"/>
        <v>2.5846774193548385</v>
      </c>
      <c r="BE4422" s="21"/>
      <c r="BF4422" s="2">
        <v>3.98</v>
      </c>
      <c r="BG4422" s="10"/>
      <c r="BH4422" s="21">
        <f t="shared" si="482"/>
        <v>0</v>
      </c>
      <c r="BI4422" s="22">
        <f t="shared" si="482"/>
        <v>1.923E-3</v>
      </c>
      <c r="BJ4422" s="21"/>
      <c r="BK4422" s="21">
        <v>8.8833599999999999E-3</v>
      </c>
      <c r="BL4422" s="22">
        <v>5.7689999999999998E-3</v>
      </c>
      <c r="BM4422" s="21">
        <v>3.11436E-3</v>
      </c>
      <c r="BN4422" s="21">
        <f t="shared" si="479"/>
        <v>3.5533439999999999E-2</v>
      </c>
      <c r="BO4422" s="22">
        <f t="shared" si="479"/>
        <v>2.3075999999999999E-2</v>
      </c>
      <c r="BP4422" s="21">
        <f t="shared" si="479"/>
        <v>1.245744E-2</v>
      </c>
    </row>
    <row r="4423" spans="1:68" ht="11.1" hidden="1" customHeight="1" outlineLevel="2" x14ac:dyDescent="0.2">
      <c r="A4423" s="10"/>
      <c r="B4423" s="18"/>
      <c r="C4423" s="18"/>
      <c r="D4423" s="18"/>
      <c r="E4423" s="23" t="s">
        <v>3856</v>
      </c>
      <c r="F4423" s="24"/>
      <c r="G4423" s="24"/>
      <c r="H4423" s="24"/>
      <c r="I4423" s="24"/>
      <c r="J4423" s="24"/>
      <c r="K4423" s="24"/>
      <c r="L4423" s="24"/>
      <c r="M4423" s="24"/>
      <c r="N4423" s="24"/>
      <c r="O4423" s="24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4"/>
      <c r="AE4423" s="24"/>
      <c r="AF4423" s="24"/>
      <c r="AG4423" s="24"/>
      <c r="AH4423" s="24"/>
      <c r="AI4423" s="24"/>
      <c r="AJ4423" s="24"/>
      <c r="AK4423" s="24"/>
      <c r="AL4423" s="24"/>
      <c r="AM4423" s="24"/>
      <c r="AN4423" s="208">
        <v>23.11</v>
      </c>
      <c r="AO4423" s="208">
        <v>2.5739999999999998</v>
      </c>
      <c r="AP4423" s="208">
        <v>2.6779999999999999</v>
      </c>
      <c r="AQ4423" s="208">
        <v>2.948</v>
      </c>
      <c r="AR4423" s="208">
        <v>2.952</v>
      </c>
      <c r="AS4423" s="208">
        <v>2.1880000000000002</v>
      </c>
      <c r="AT4423" s="208">
        <v>1.734</v>
      </c>
      <c r="AU4423" s="208">
        <v>1.046</v>
      </c>
      <c r="AV4423" s="24"/>
      <c r="AW4423" s="208">
        <v>0.90100000000000002</v>
      </c>
      <c r="AX4423" s="24"/>
      <c r="AY4423" s="208">
        <v>2.0289999999999999</v>
      </c>
      <c r="AZ4423" s="208">
        <v>1.155</v>
      </c>
      <c r="BA4423" s="208">
        <v>1.7829999999999999</v>
      </c>
      <c r="BB4423" s="21">
        <f t="shared" si="480"/>
        <v>23.11</v>
      </c>
      <c r="BC4423" s="56"/>
      <c r="BD4423" s="22">
        <f t="shared" si="481"/>
        <v>31.061827956989248</v>
      </c>
      <c r="BE4423" s="21"/>
      <c r="BF4423" s="2">
        <v>11.44</v>
      </c>
      <c r="BG4423" s="10"/>
      <c r="BH4423" s="21">
        <f t="shared" si="482"/>
        <v>0</v>
      </c>
      <c r="BI4423" s="22">
        <f t="shared" si="482"/>
        <v>2.3109999999999999E-2</v>
      </c>
      <c r="BJ4423" s="21"/>
      <c r="BK4423" s="21">
        <v>2.5534080000000001E-2</v>
      </c>
      <c r="BL4423" s="22">
        <v>6.9330000000000003E-2</v>
      </c>
      <c r="BM4423" s="21">
        <v>-4.3795920000000002E-2</v>
      </c>
      <c r="BN4423" s="21">
        <f t="shared" si="479"/>
        <v>0.10213632</v>
      </c>
      <c r="BO4423" s="22">
        <f t="shared" si="479"/>
        <v>0.27732000000000001</v>
      </c>
      <c r="BP4423" s="21">
        <f t="shared" si="479"/>
        <v>-0.17518368000000001</v>
      </c>
    </row>
    <row r="4424" spans="1:68" ht="11.1" hidden="1" customHeight="1" outlineLevel="1" collapsed="1" x14ac:dyDescent="0.2">
      <c r="A4424" s="10"/>
      <c r="B4424" s="18"/>
      <c r="C4424" s="18"/>
      <c r="D4424" s="18"/>
      <c r="E4424" s="19" t="s">
        <v>3857</v>
      </c>
      <c r="F4424" s="209">
        <v>20.16</v>
      </c>
      <c r="G4424" s="209">
        <v>13</v>
      </c>
      <c r="H4424" s="209">
        <v>8</v>
      </c>
      <c r="I4424" s="240">
        <v>7.5</v>
      </c>
      <c r="J4424" s="240"/>
      <c r="K4424" s="209">
        <v>6</v>
      </c>
      <c r="L4424" s="20"/>
      <c r="M4424" s="20"/>
      <c r="N4424" s="20"/>
      <c r="O4424" s="20"/>
      <c r="P4424" s="209">
        <v>6.0979999999999999</v>
      </c>
      <c r="Q4424" s="209">
        <v>9.3390000000000004</v>
      </c>
      <c r="R4424" s="209">
        <v>12.798999999999999</v>
      </c>
      <c r="S4424" s="209">
        <v>13.731</v>
      </c>
      <c r="T4424" s="209">
        <v>16.055</v>
      </c>
      <c r="U4424" s="209">
        <v>18.547999999999998</v>
      </c>
      <c r="V4424" s="209">
        <v>5.7969999999999997</v>
      </c>
      <c r="W4424" s="209">
        <v>2.1509999999999998</v>
      </c>
      <c r="X4424" s="209">
        <v>5.8999999999999997E-2</v>
      </c>
      <c r="Y4424" s="20"/>
      <c r="Z4424" s="20"/>
      <c r="AA4424" s="209">
        <v>0.47699999999999998</v>
      </c>
      <c r="AB4424" s="209">
        <v>2.573</v>
      </c>
      <c r="AC4424" s="209">
        <v>4.8719999999999999</v>
      </c>
      <c r="AD4424" s="209">
        <v>12.637</v>
      </c>
      <c r="AE4424" s="209">
        <v>13.089</v>
      </c>
      <c r="AF4424" s="209">
        <v>14.097</v>
      </c>
      <c r="AG4424" s="209">
        <v>5.274</v>
      </c>
      <c r="AH4424" s="209">
        <v>4.3570000000000002</v>
      </c>
      <c r="AI4424" s="209">
        <v>2.0070000000000001</v>
      </c>
      <c r="AJ4424" s="20"/>
      <c r="AK4424" s="20"/>
      <c r="AL4424" s="20"/>
      <c r="AM4424" s="209">
        <v>1.1020000000000001</v>
      </c>
      <c r="AN4424" s="209">
        <v>5.2560000000000002</v>
      </c>
      <c r="AO4424" s="209">
        <v>10.26</v>
      </c>
      <c r="AP4424" s="209">
        <v>14.682</v>
      </c>
      <c r="AQ4424" s="209">
        <v>17.308</v>
      </c>
      <c r="AR4424" s="209">
        <v>10.891</v>
      </c>
      <c r="AS4424" s="209">
        <v>9.51</v>
      </c>
      <c r="AT4424" s="209">
        <v>5.1269999999999998</v>
      </c>
      <c r="AU4424" s="209">
        <v>2.6949999999999998</v>
      </c>
      <c r="AV4424" s="20"/>
      <c r="AW4424" s="20"/>
      <c r="AX4424" s="20"/>
      <c r="AY4424" s="209">
        <v>2.2040000000000002</v>
      </c>
      <c r="AZ4424" s="209">
        <v>5.2969999999999997</v>
      </c>
      <c r="BA4424" s="209">
        <v>10.510999999999999</v>
      </c>
      <c r="BB4424" s="56">
        <f>BB4425+BB4426</f>
        <v>26.891999999999999</v>
      </c>
      <c r="BC4424" s="21">
        <f>BF4425+BF4426</f>
        <v>37.879999999999995</v>
      </c>
      <c r="BD4424" s="22">
        <f t="shared" si="481"/>
        <v>36.145161290322584</v>
      </c>
      <c r="BE4424" s="21">
        <f>BC4424-BD4424</f>
        <v>1.7348387096774118</v>
      </c>
      <c r="BF4424" s="2">
        <v>26.28</v>
      </c>
      <c r="BG4424" s="10">
        <v>6</v>
      </c>
      <c r="BH4424" s="21">
        <f t="shared" si="482"/>
        <v>2.8182719999999998E-2</v>
      </c>
      <c r="BI4424" s="22">
        <f t="shared" si="482"/>
        <v>2.6891999999999999E-2</v>
      </c>
      <c r="BJ4424" s="21">
        <f>BH4424-BI4424</f>
        <v>1.2907199999999987E-3</v>
      </c>
      <c r="BK4424" s="21">
        <v>8.0675999999999998E-2</v>
      </c>
      <c r="BL4424" s="22">
        <v>8.0675999999999998E-2</v>
      </c>
      <c r="BM4424" s="21">
        <v>0</v>
      </c>
      <c r="BN4424" s="21">
        <f t="shared" si="479"/>
        <v>0.32270399999999999</v>
      </c>
      <c r="BO4424" s="22">
        <f t="shared" si="479"/>
        <v>0.32270399999999999</v>
      </c>
      <c r="BP4424" s="21">
        <f t="shared" si="479"/>
        <v>0</v>
      </c>
    </row>
    <row r="4425" spans="1:68" ht="11.1" hidden="1" customHeight="1" outlineLevel="2" x14ac:dyDescent="0.2">
      <c r="A4425" s="10"/>
      <c r="B4425" s="18"/>
      <c r="C4425" s="18"/>
      <c r="D4425" s="18"/>
      <c r="E4425" s="23" t="s">
        <v>3858</v>
      </c>
      <c r="F4425" s="208">
        <v>13.26</v>
      </c>
      <c r="G4425" s="208">
        <v>6</v>
      </c>
      <c r="H4425" s="208">
        <v>4</v>
      </c>
      <c r="I4425" s="239">
        <v>3.5</v>
      </c>
      <c r="J4425" s="239"/>
      <c r="K4425" s="208">
        <v>2.2999999999999998</v>
      </c>
      <c r="L4425" s="24"/>
      <c r="M4425" s="24"/>
      <c r="N4425" s="24"/>
      <c r="O4425" s="24"/>
      <c r="P4425" s="208">
        <v>2.6</v>
      </c>
      <c r="Q4425" s="208">
        <v>5.0199999999999996</v>
      </c>
      <c r="R4425" s="208">
        <v>7.03</v>
      </c>
      <c r="S4425" s="208">
        <v>7.617</v>
      </c>
      <c r="T4425" s="208">
        <v>8.8070000000000004</v>
      </c>
      <c r="U4425" s="208">
        <v>4.9160000000000004</v>
      </c>
      <c r="V4425" s="208">
        <v>2.5009999999999999</v>
      </c>
      <c r="W4425" s="208">
        <v>1.0209999999999999</v>
      </c>
      <c r="X4425" s="208">
        <v>5.8999999999999997E-2</v>
      </c>
      <c r="Y4425" s="24"/>
      <c r="Z4425" s="24"/>
      <c r="AA4425" s="208">
        <v>0.47699999999999998</v>
      </c>
      <c r="AB4425" s="208">
        <v>2.573</v>
      </c>
      <c r="AC4425" s="208">
        <v>4.8719999999999999</v>
      </c>
      <c r="AD4425" s="208">
        <v>7.649</v>
      </c>
      <c r="AE4425" s="208">
        <v>7.1020000000000003</v>
      </c>
      <c r="AF4425" s="208">
        <v>6.2140000000000004</v>
      </c>
      <c r="AG4425" s="208">
        <v>4.1719999999999997</v>
      </c>
      <c r="AH4425" s="208">
        <v>1.9079999999999999</v>
      </c>
      <c r="AI4425" s="208">
        <v>0.876</v>
      </c>
      <c r="AJ4425" s="24"/>
      <c r="AK4425" s="24"/>
      <c r="AL4425" s="24"/>
      <c r="AM4425" s="208">
        <v>0.56699999999999995</v>
      </c>
      <c r="AN4425" s="208">
        <v>2.5830000000000002</v>
      </c>
      <c r="AO4425" s="208">
        <v>5.3259999999999996</v>
      </c>
      <c r="AP4425" s="208">
        <v>8.0139999999999993</v>
      </c>
      <c r="AQ4425" s="208">
        <v>7.923</v>
      </c>
      <c r="AR4425" s="208">
        <v>7.468</v>
      </c>
      <c r="AS4425" s="208">
        <v>5.1470000000000002</v>
      </c>
      <c r="AT4425" s="208">
        <v>2.5649999999999999</v>
      </c>
      <c r="AU4425" s="208">
        <v>1.3260000000000001</v>
      </c>
      <c r="AV4425" s="24"/>
      <c r="AW4425" s="24"/>
      <c r="AX4425" s="24"/>
      <c r="AY4425" s="208">
        <v>0.82899999999999996</v>
      </c>
      <c r="AZ4425" s="208">
        <v>2.27</v>
      </c>
      <c r="BA4425" s="208">
        <v>5.2389999999999999</v>
      </c>
      <c r="BB4425" s="21">
        <f t="shared" si="480"/>
        <v>13.26</v>
      </c>
      <c r="BC4425" s="56"/>
      <c r="BD4425" s="22">
        <f t="shared" si="481"/>
        <v>17.822580645161288</v>
      </c>
      <c r="BE4425" s="21"/>
      <c r="BF4425" s="95">
        <v>14.64</v>
      </c>
      <c r="BG4425" s="10"/>
      <c r="BH4425" s="21">
        <f t="shared" si="482"/>
        <v>0</v>
      </c>
      <c r="BI4425" s="22">
        <f t="shared" si="482"/>
        <v>1.3259999999999997E-2</v>
      </c>
      <c r="BJ4425" s="21"/>
      <c r="BK4425" s="21">
        <v>0</v>
      </c>
      <c r="BL4425" s="22">
        <v>3.9779999999999996E-2</v>
      </c>
      <c r="BM4425" s="21"/>
      <c r="BN4425" s="21">
        <f t="shared" si="479"/>
        <v>0</v>
      </c>
      <c r="BO4425" s="22">
        <f t="shared" si="479"/>
        <v>0.15911999999999998</v>
      </c>
      <c r="BP4425" s="21">
        <f t="shared" si="479"/>
        <v>0</v>
      </c>
    </row>
    <row r="4426" spans="1:68" ht="11.1" hidden="1" customHeight="1" outlineLevel="2" x14ac:dyDescent="0.2">
      <c r="A4426" s="10"/>
      <c r="B4426" s="18"/>
      <c r="C4426" s="18"/>
      <c r="D4426" s="18"/>
      <c r="E4426" s="23" t="s">
        <v>3859</v>
      </c>
      <c r="F4426" s="208">
        <v>6.9</v>
      </c>
      <c r="G4426" s="208">
        <v>7</v>
      </c>
      <c r="H4426" s="208">
        <v>4</v>
      </c>
      <c r="I4426" s="239">
        <v>4</v>
      </c>
      <c r="J4426" s="239"/>
      <c r="K4426" s="208">
        <v>3.7</v>
      </c>
      <c r="L4426" s="24"/>
      <c r="M4426" s="24"/>
      <c r="N4426" s="24"/>
      <c r="O4426" s="24"/>
      <c r="P4426" s="208">
        <v>3.4980000000000002</v>
      </c>
      <c r="Q4426" s="208">
        <v>4.319</v>
      </c>
      <c r="R4426" s="208">
        <v>5.7690000000000001</v>
      </c>
      <c r="S4426" s="208">
        <v>6.1139999999999999</v>
      </c>
      <c r="T4426" s="208">
        <v>7.2480000000000002</v>
      </c>
      <c r="U4426" s="208">
        <v>13.632</v>
      </c>
      <c r="V4426" s="208">
        <v>3.2959999999999998</v>
      </c>
      <c r="W4426" s="208">
        <v>1.1299999999999999</v>
      </c>
      <c r="X4426" s="24"/>
      <c r="Y4426" s="24"/>
      <c r="Z4426" s="24"/>
      <c r="AA4426" s="24"/>
      <c r="AB4426" s="24"/>
      <c r="AC4426" s="24"/>
      <c r="AD4426" s="208">
        <v>4.9880000000000004</v>
      </c>
      <c r="AE4426" s="208">
        <v>5.9870000000000001</v>
      </c>
      <c r="AF4426" s="208">
        <v>7.883</v>
      </c>
      <c r="AG4426" s="208">
        <v>1.1020000000000001</v>
      </c>
      <c r="AH4426" s="208">
        <v>2.4489999999999998</v>
      </c>
      <c r="AI4426" s="208">
        <v>1.131</v>
      </c>
      <c r="AJ4426" s="24"/>
      <c r="AK4426" s="24"/>
      <c r="AL4426" s="24"/>
      <c r="AM4426" s="208">
        <v>0.53500000000000003</v>
      </c>
      <c r="AN4426" s="208">
        <v>2.673</v>
      </c>
      <c r="AO4426" s="208">
        <v>4.9340000000000002</v>
      </c>
      <c r="AP4426" s="208">
        <v>6.6680000000000001</v>
      </c>
      <c r="AQ4426" s="208">
        <v>9.3849999999999998</v>
      </c>
      <c r="AR4426" s="208">
        <v>3.423</v>
      </c>
      <c r="AS4426" s="208">
        <v>4.3630000000000004</v>
      </c>
      <c r="AT4426" s="208">
        <v>2.5619999999999998</v>
      </c>
      <c r="AU4426" s="208">
        <v>1.369</v>
      </c>
      <c r="AV4426" s="24"/>
      <c r="AW4426" s="24"/>
      <c r="AX4426" s="24"/>
      <c r="AY4426" s="208">
        <v>1.375</v>
      </c>
      <c r="AZ4426" s="208">
        <v>3.0270000000000001</v>
      </c>
      <c r="BA4426" s="208">
        <v>5.2720000000000002</v>
      </c>
      <c r="BB4426" s="21">
        <f t="shared" si="480"/>
        <v>13.632</v>
      </c>
      <c r="BC4426" s="56"/>
      <c r="BD4426" s="22">
        <f t="shared" si="481"/>
        <v>18.322580645161292</v>
      </c>
      <c r="BE4426" s="21"/>
      <c r="BF4426" s="95">
        <v>23.24</v>
      </c>
      <c r="BG4426" s="10"/>
      <c r="BH4426" s="21">
        <f t="shared" si="482"/>
        <v>0</v>
      </c>
      <c r="BI4426" s="22">
        <f t="shared" si="482"/>
        <v>1.3632E-2</v>
      </c>
      <c r="BJ4426" s="21"/>
      <c r="BK4426" s="21">
        <v>0</v>
      </c>
      <c r="BL4426" s="22">
        <v>4.0896000000000002E-2</v>
      </c>
      <c r="BM4426" s="21"/>
      <c r="BN4426" s="21">
        <f t="shared" si="479"/>
        <v>0</v>
      </c>
      <c r="BO4426" s="22">
        <f t="shared" si="479"/>
        <v>0.16358400000000001</v>
      </c>
      <c r="BP4426" s="21">
        <f t="shared" si="479"/>
        <v>0</v>
      </c>
    </row>
    <row r="4427" spans="1:68" ht="11.1" hidden="1" customHeight="1" outlineLevel="1" collapsed="1" x14ac:dyDescent="0.2">
      <c r="A4427" s="10"/>
      <c r="B4427" s="18"/>
      <c r="C4427" s="18"/>
      <c r="D4427" s="18"/>
      <c r="E4427" s="19" t="s">
        <v>3860</v>
      </c>
      <c r="F4427" s="209">
        <v>10.395</v>
      </c>
      <c r="G4427" s="209">
        <v>8.298</v>
      </c>
      <c r="H4427" s="209">
        <v>6.2649999999999997</v>
      </c>
      <c r="I4427" s="240">
        <v>5.0190000000000001</v>
      </c>
      <c r="J4427" s="240"/>
      <c r="K4427" s="209">
        <v>4.4219999999999997</v>
      </c>
      <c r="L4427" s="20"/>
      <c r="M4427" s="20"/>
      <c r="N4427" s="20"/>
      <c r="O4427" s="20"/>
      <c r="P4427" s="209">
        <v>7.335</v>
      </c>
      <c r="Q4427" s="209">
        <v>7.508</v>
      </c>
      <c r="R4427" s="209">
        <v>9.407</v>
      </c>
      <c r="S4427" s="209">
        <v>7.327</v>
      </c>
      <c r="T4427" s="209">
        <v>7.9640000000000004</v>
      </c>
      <c r="U4427" s="209">
        <v>3.6989999999999998</v>
      </c>
      <c r="V4427" s="209">
        <v>3.9060000000000001</v>
      </c>
      <c r="W4427" s="209">
        <v>2.44</v>
      </c>
      <c r="X4427" s="20"/>
      <c r="Y4427" s="20"/>
      <c r="Z4427" s="20"/>
      <c r="AA4427" s="20"/>
      <c r="AB4427" s="209">
        <v>6.1950000000000003</v>
      </c>
      <c r="AC4427" s="209">
        <v>8.3539999999999992</v>
      </c>
      <c r="AD4427" s="209">
        <v>8.3019999999999996</v>
      </c>
      <c r="AE4427" s="209">
        <v>5.71</v>
      </c>
      <c r="AF4427" s="209">
        <v>5.9580000000000002</v>
      </c>
      <c r="AG4427" s="209">
        <v>4.0330000000000004</v>
      </c>
      <c r="AH4427" s="209">
        <v>3.3929999999999998</v>
      </c>
      <c r="AI4427" s="209">
        <v>1.6120000000000001</v>
      </c>
      <c r="AJ4427" s="20"/>
      <c r="AK4427" s="20"/>
      <c r="AL4427" s="20"/>
      <c r="AM4427" s="20"/>
      <c r="AN4427" s="209">
        <v>7.3730000000000002</v>
      </c>
      <c r="AO4427" s="209">
        <v>9.2210000000000001</v>
      </c>
      <c r="AP4427" s="209">
        <v>11.279</v>
      </c>
      <c r="AQ4427" s="209">
        <v>8.0489999999999995</v>
      </c>
      <c r="AR4427" s="209">
        <v>8.2279999999999998</v>
      </c>
      <c r="AS4427" s="209">
        <v>4.9909999999999997</v>
      </c>
      <c r="AT4427" s="209">
        <v>4.51</v>
      </c>
      <c r="AU4427" s="209">
        <v>2.069</v>
      </c>
      <c r="AV4427" s="20"/>
      <c r="AW4427" s="20"/>
      <c r="AX4427" s="20"/>
      <c r="AY4427" s="20"/>
      <c r="AZ4427" s="209">
        <v>18.641999999999999</v>
      </c>
      <c r="BA4427" s="209">
        <v>15.516999999999999</v>
      </c>
      <c r="BB4427" s="56">
        <f>BB4428+BB4429+BB4430+BB4431+BB4432</f>
        <v>23.502999999999997</v>
      </c>
      <c r="BC4427" s="21">
        <f>BF4427</f>
        <v>44.8</v>
      </c>
      <c r="BD4427" s="22">
        <f t="shared" si="481"/>
        <v>31.590053763440853</v>
      </c>
      <c r="BE4427" s="21">
        <f>BC4427-BD4427</f>
        <v>13.209946236559144</v>
      </c>
      <c r="BF4427" s="2">
        <v>44.8</v>
      </c>
      <c r="BG4427" s="10">
        <v>6</v>
      </c>
      <c r="BH4427" s="21">
        <f t="shared" si="482"/>
        <v>3.3331199999999998E-2</v>
      </c>
      <c r="BI4427" s="22">
        <f t="shared" si="482"/>
        <v>2.3502999999999996E-2</v>
      </c>
      <c r="BJ4427" s="21">
        <f>BH4427-BI4427</f>
        <v>9.8282000000000022E-3</v>
      </c>
      <c r="BK4427" s="21">
        <v>9.9993599999999988E-2</v>
      </c>
      <c r="BL4427" s="22">
        <v>7.0508999999999988E-2</v>
      </c>
      <c r="BM4427" s="21">
        <v>2.94846E-2</v>
      </c>
      <c r="BN4427" s="21">
        <f t="shared" si="479"/>
        <v>0.39997439999999995</v>
      </c>
      <c r="BO4427" s="22">
        <f t="shared" si="479"/>
        <v>0.28203599999999995</v>
      </c>
      <c r="BP4427" s="21">
        <f t="shared" si="479"/>
        <v>0.1179384</v>
      </c>
    </row>
    <row r="4428" spans="1:68" ht="11.1" hidden="1" customHeight="1" outlineLevel="2" x14ac:dyDescent="0.2">
      <c r="A4428" s="10"/>
      <c r="B4428" s="18"/>
      <c r="C4428" s="18"/>
      <c r="D4428" s="18"/>
      <c r="E4428" s="23" t="s">
        <v>3861</v>
      </c>
      <c r="F4428" s="208">
        <v>2.2189999999999999</v>
      </c>
      <c r="G4428" s="208">
        <v>1.7030000000000001</v>
      </c>
      <c r="H4428" s="208">
        <v>1.407</v>
      </c>
      <c r="I4428" s="239">
        <v>1.19</v>
      </c>
      <c r="J4428" s="239"/>
      <c r="K4428" s="208">
        <v>1.0169999999999999</v>
      </c>
      <c r="L4428" s="24"/>
      <c r="M4428" s="24"/>
      <c r="N4428" s="24"/>
      <c r="O4428" s="24"/>
      <c r="P4428" s="2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4"/>
      <c r="AE4428" s="24"/>
      <c r="AF4428" s="24"/>
      <c r="AG4428" s="24"/>
      <c r="AH4428" s="24"/>
      <c r="AI4428" s="24"/>
      <c r="AJ4428" s="24"/>
      <c r="AK4428" s="24"/>
      <c r="AL4428" s="24"/>
      <c r="AM4428" s="24"/>
      <c r="AN4428" s="24"/>
      <c r="AO4428" s="24"/>
      <c r="AP4428" s="24"/>
      <c r="AQ4428" s="24"/>
      <c r="AR4428" s="24"/>
      <c r="AS4428" s="24"/>
      <c r="AT4428" s="24"/>
      <c r="AU4428" s="24"/>
      <c r="AV4428" s="24"/>
      <c r="AW4428" s="24"/>
      <c r="AX4428" s="24"/>
      <c r="AY4428" s="24"/>
      <c r="AZ4428" s="24"/>
      <c r="BA4428" s="24"/>
      <c r="BB4428" s="21">
        <f t="shared" si="480"/>
        <v>2.2189999999999999</v>
      </c>
      <c r="BC4428" s="21"/>
      <c r="BD4428" s="22">
        <f t="shared" si="481"/>
        <v>2.98252688172043</v>
      </c>
      <c r="BE4428" s="21"/>
      <c r="BG4428" s="10"/>
      <c r="BH4428" s="21">
        <f t="shared" si="482"/>
        <v>0</v>
      </c>
      <c r="BI4428" s="22">
        <f t="shared" si="482"/>
        <v>2.2190000000000001E-3</v>
      </c>
      <c r="BJ4428" s="21"/>
      <c r="BK4428" s="21">
        <v>0</v>
      </c>
      <c r="BL4428" s="22">
        <v>6.6569999999999997E-3</v>
      </c>
      <c r="BM4428" s="21"/>
      <c r="BN4428" s="21">
        <f t="shared" si="479"/>
        <v>0</v>
      </c>
      <c r="BO4428" s="22">
        <f t="shared" si="479"/>
        <v>2.6627999999999999E-2</v>
      </c>
      <c r="BP4428" s="21">
        <f t="shared" si="479"/>
        <v>0</v>
      </c>
    </row>
    <row r="4429" spans="1:68" ht="11.1" hidden="1" customHeight="1" outlineLevel="2" x14ac:dyDescent="0.2">
      <c r="A4429" s="10"/>
      <c r="B4429" s="18"/>
      <c r="C4429" s="18"/>
      <c r="D4429" s="18"/>
      <c r="E4429" s="23" t="s">
        <v>3862</v>
      </c>
      <c r="F4429" s="208">
        <v>8.1760000000000002</v>
      </c>
      <c r="G4429" s="208">
        <v>6.5949999999999998</v>
      </c>
      <c r="H4429" s="208">
        <v>4.8579999999999997</v>
      </c>
      <c r="I4429" s="239">
        <v>3.8290000000000002</v>
      </c>
      <c r="J4429" s="239"/>
      <c r="K4429" s="208">
        <v>3.4049999999999998</v>
      </c>
      <c r="L4429" s="24"/>
      <c r="M4429" s="24"/>
      <c r="N4429" s="24"/>
      <c r="O4429" s="24"/>
      <c r="P4429" s="208">
        <v>7.335</v>
      </c>
      <c r="Q4429" s="208">
        <v>7.508</v>
      </c>
      <c r="R4429" s="208">
        <v>9.407</v>
      </c>
      <c r="S4429" s="208">
        <v>7.327</v>
      </c>
      <c r="T4429" s="208">
        <v>7.9640000000000004</v>
      </c>
      <c r="U4429" s="208">
        <v>3.6989999999999998</v>
      </c>
      <c r="V4429" s="208">
        <v>3.9060000000000001</v>
      </c>
      <c r="W4429" s="208">
        <v>2.44</v>
      </c>
      <c r="X4429" s="24"/>
      <c r="Y4429" s="24"/>
      <c r="Z4429" s="24"/>
      <c r="AA4429" s="24"/>
      <c r="AB4429" s="208">
        <v>6.1950000000000003</v>
      </c>
      <c r="AC4429" s="208">
        <v>8.3539999999999992</v>
      </c>
      <c r="AD4429" s="208">
        <v>8.3019999999999996</v>
      </c>
      <c r="AE4429" s="208">
        <v>5.71</v>
      </c>
      <c r="AF4429" s="208">
        <v>5.9580000000000002</v>
      </c>
      <c r="AG4429" s="208">
        <v>4.0330000000000004</v>
      </c>
      <c r="AH4429" s="208">
        <v>3.3929999999999998</v>
      </c>
      <c r="AI4429" s="208">
        <v>1.6120000000000001</v>
      </c>
      <c r="AJ4429" s="24"/>
      <c r="AK4429" s="24"/>
      <c r="AL4429" s="24"/>
      <c r="AM4429" s="24"/>
      <c r="AN4429" s="208">
        <v>7.3730000000000002</v>
      </c>
      <c r="AO4429" s="208">
        <v>9.2210000000000001</v>
      </c>
      <c r="AP4429" s="208">
        <v>11.279</v>
      </c>
      <c r="AQ4429" s="208">
        <v>8.0489999999999995</v>
      </c>
      <c r="AR4429" s="208">
        <v>8.2279999999999998</v>
      </c>
      <c r="AS4429" s="208">
        <v>4.9909999999999997</v>
      </c>
      <c r="AT4429" s="208">
        <v>4.51</v>
      </c>
      <c r="AU4429" s="208">
        <v>2.069</v>
      </c>
      <c r="AV4429" s="24"/>
      <c r="AW4429" s="24"/>
      <c r="AX4429" s="24"/>
      <c r="AY4429" s="24"/>
      <c r="AZ4429" s="208">
        <v>12.754</v>
      </c>
      <c r="BA4429" s="208">
        <v>7.6</v>
      </c>
      <c r="BB4429" s="21">
        <f t="shared" si="480"/>
        <v>12.754</v>
      </c>
      <c r="BC4429" s="21"/>
      <c r="BD4429" s="22">
        <f t="shared" si="481"/>
        <v>17.142473118279568</v>
      </c>
      <c r="BE4429" s="21"/>
      <c r="BG4429" s="10"/>
      <c r="BH4429" s="21">
        <f t="shared" si="482"/>
        <v>0</v>
      </c>
      <c r="BI4429" s="22">
        <f t="shared" si="482"/>
        <v>1.2753999999999998E-2</v>
      </c>
      <c r="BJ4429" s="21"/>
      <c r="BK4429" s="21">
        <v>0</v>
      </c>
      <c r="BL4429" s="22">
        <v>3.826199999999999E-2</v>
      </c>
      <c r="BM4429" s="21"/>
      <c r="BN4429" s="21">
        <f t="shared" si="479"/>
        <v>0</v>
      </c>
      <c r="BO4429" s="22">
        <f t="shared" si="479"/>
        <v>0.15304799999999996</v>
      </c>
      <c r="BP4429" s="21">
        <f t="shared" si="479"/>
        <v>0</v>
      </c>
    </row>
    <row r="4430" spans="1:68" ht="11.1" hidden="1" customHeight="1" outlineLevel="2" x14ac:dyDescent="0.2">
      <c r="A4430" s="10"/>
      <c r="B4430" s="18"/>
      <c r="C4430" s="18"/>
      <c r="D4430" s="18"/>
      <c r="E4430" s="23" t="s">
        <v>3863</v>
      </c>
      <c r="F4430" s="24"/>
      <c r="G4430" s="24"/>
      <c r="H4430" s="24"/>
      <c r="I4430" s="24"/>
      <c r="J4430" s="24"/>
      <c r="K4430" s="24"/>
      <c r="L4430" s="24"/>
      <c r="M4430" s="24"/>
      <c r="N4430" s="24"/>
      <c r="O4430" s="24"/>
      <c r="P4430" s="24"/>
      <c r="Q4430" s="24"/>
      <c r="R4430" s="24"/>
      <c r="S4430" s="24"/>
      <c r="T4430" s="24"/>
      <c r="U4430" s="24"/>
      <c r="V4430" s="24"/>
      <c r="W4430" s="24"/>
      <c r="X4430" s="24"/>
      <c r="Y4430" s="24"/>
      <c r="Z4430" s="24"/>
      <c r="AA4430" s="24"/>
      <c r="AB4430" s="24"/>
      <c r="AC4430" s="24"/>
      <c r="AD4430" s="24"/>
      <c r="AE4430" s="24"/>
      <c r="AF4430" s="24"/>
      <c r="AG4430" s="24"/>
      <c r="AH4430" s="24"/>
      <c r="AI4430" s="24"/>
      <c r="AJ4430" s="24"/>
      <c r="AK4430" s="24"/>
      <c r="AL4430" s="24"/>
      <c r="AM4430" s="24"/>
      <c r="AN4430" s="24"/>
      <c r="AO4430" s="24"/>
      <c r="AP4430" s="24"/>
      <c r="AQ4430" s="24"/>
      <c r="AR4430" s="24"/>
      <c r="AS4430" s="24"/>
      <c r="AT4430" s="24"/>
      <c r="AU4430" s="24"/>
      <c r="AV4430" s="24"/>
      <c r="AW4430" s="24"/>
      <c r="AX4430" s="24"/>
      <c r="AY4430" s="24"/>
      <c r="AZ4430" s="208">
        <v>2.032</v>
      </c>
      <c r="BA4430" s="208">
        <v>2.9529999999999998</v>
      </c>
      <c r="BB4430" s="21">
        <f t="shared" si="480"/>
        <v>2.9529999999999998</v>
      </c>
      <c r="BC4430" s="21"/>
      <c r="BD4430" s="22">
        <f t="shared" si="481"/>
        <v>3.9690860215053765</v>
      </c>
      <c r="BE4430" s="21"/>
      <c r="BG4430" s="10"/>
      <c r="BH4430" s="21">
        <f t="shared" si="482"/>
        <v>0</v>
      </c>
      <c r="BI4430" s="22">
        <f t="shared" si="482"/>
        <v>2.9529999999999999E-3</v>
      </c>
      <c r="BJ4430" s="21"/>
      <c r="BK4430" s="21">
        <v>0</v>
      </c>
      <c r="BL4430" s="22">
        <v>8.8589999999999988E-3</v>
      </c>
      <c r="BM4430" s="21"/>
      <c r="BN4430" s="21">
        <f t="shared" si="479"/>
        <v>0</v>
      </c>
      <c r="BO4430" s="22">
        <f t="shared" si="479"/>
        <v>3.5435999999999995E-2</v>
      </c>
      <c r="BP4430" s="21">
        <f t="shared" si="479"/>
        <v>0</v>
      </c>
    </row>
    <row r="4431" spans="1:68" ht="11.1" hidden="1" customHeight="1" outlineLevel="2" x14ac:dyDescent="0.2">
      <c r="A4431" s="10"/>
      <c r="B4431" s="18"/>
      <c r="C4431" s="18"/>
      <c r="D4431" s="18"/>
      <c r="E4431" s="23" t="s">
        <v>3864</v>
      </c>
      <c r="F4431" s="24"/>
      <c r="G4431" s="24"/>
      <c r="H4431" s="24"/>
      <c r="I4431" s="24"/>
      <c r="J4431" s="24"/>
      <c r="K4431" s="24"/>
      <c r="L4431" s="24"/>
      <c r="M4431" s="24"/>
      <c r="N4431" s="24"/>
      <c r="O4431" s="24"/>
      <c r="P4431" s="24"/>
      <c r="Q4431" s="24"/>
      <c r="R4431" s="24"/>
      <c r="S4431" s="24"/>
      <c r="T4431" s="24"/>
      <c r="U4431" s="24"/>
      <c r="V4431" s="24"/>
      <c r="W4431" s="24"/>
      <c r="X4431" s="24"/>
      <c r="Y4431" s="24"/>
      <c r="Z4431" s="24"/>
      <c r="AA4431" s="24"/>
      <c r="AB4431" s="24"/>
      <c r="AC4431" s="24"/>
      <c r="AD4431" s="24"/>
      <c r="AE4431" s="24"/>
      <c r="AF4431" s="24"/>
      <c r="AG4431" s="24"/>
      <c r="AH4431" s="24"/>
      <c r="AI4431" s="24"/>
      <c r="AJ4431" s="24"/>
      <c r="AK4431" s="24"/>
      <c r="AL4431" s="24"/>
      <c r="AM4431" s="24"/>
      <c r="AN4431" s="24"/>
      <c r="AO4431" s="24"/>
      <c r="AP4431" s="24"/>
      <c r="AQ4431" s="24"/>
      <c r="AR4431" s="24"/>
      <c r="AS4431" s="24"/>
      <c r="AT4431" s="24"/>
      <c r="AU4431" s="24"/>
      <c r="AV4431" s="24"/>
      <c r="AW4431" s="24"/>
      <c r="AX4431" s="24"/>
      <c r="AY4431" s="24"/>
      <c r="AZ4431" s="208">
        <v>1.8620000000000001</v>
      </c>
      <c r="BA4431" s="208">
        <v>1.2490000000000001</v>
      </c>
      <c r="BB4431" s="21">
        <f t="shared" si="480"/>
        <v>1.8620000000000001</v>
      </c>
      <c r="BC4431" s="21"/>
      <c r="BD4431" s="22">
        <f t="shared" si="481"/>
        <v>2.502688172043011</v>
      </c>
      <c r="BE4431" s="21"/>
      <c r="BG4431" s="10"/>
      <c r="BH4431" s="21">
        <f t="shared" si="482"/>
        <v>0</v>
      </c>
      <c r="BI4431" s="22">
        <f t="shared" si="482"/>
        <v>1.8620000000000002E-3</v>
      </c>
      <c r="BJ4431" s="21"/>
      <c r="BK4431" s="21">
        <v>0</v>
      </c>
      <c r="BL4431" s="22">
        <v>5.5860000000000007E-3</v>
      </c>
      <c r="BM4431" s="21"/>
      <c r="BN4431" s="21">
        <f t="shared" si="479"/>
        <v>0</v>
      </c>
      <c r="BO4431" s="22">
        <f t="shared" si="479"/>
        <v>2.2344000000000003E-2</v>
      </c>
      <c r="BP4431" s="21">
        <f t="shared" si="479"/>
        <v>0</v>
      </c>
    </row>
    <row r="4432" spans="1:68" ht="11.1" hidden="1" customHeight="1" outlineLevel="2" x14ac:dyDescent="0.2">
      <c r="A4432" s="10"/>
      <c r="B4432" s="18"/>
      <c r="C4432" s="18"/>
      <c r="D4432" s="18"/>
      <c r="E4432" s="23" t="s">
        <v>3865</v>
      </c>
      <c r="F4432" s="24"/>
      <c r="G4432" s="24"/>
      <c r="H4432" s="24"/>
      <c r="I4432" s="24"/>
      <c r="J4432" s="24"/>
      <c r="K4432" s="24"/>
      <c r="L4432" s="24"/>
      <c r="M4432" s="24"/>
      <c r="N4432" s="24"/>
      <c r="O4432" s="24"/>
      <c r="P4432" s="24"/>
      <c r="Q4432" s="24"/>
      <c r="R4432" s="24"/>
      <c r="S4432" s="24"/>
      <c r="T4432" s="24"/>
      <c r="U4432" s="24"/>
      <c r="V4432" s="24"/>
      <c r="W4432" s="24"/>
      <c r="X4432" s="24"/>
      <c r="Y4432" s="24"/>
      <c r="Z4432" s="24"/>
      <c r="AA4432" s="24"/>
      <c r="AB4432" s="24"/>
      <c r="AC4432" s="24"/>
      <c r="AD4432" s="24"/>
      <c r="AE4432" s="24"/>
      <c r="AF4432" s="24"/>
      <c r="AG4432" s="24"/>
      <c r="AH4432" s="24"/>
      <c r="AI4432" s="24"/>
      <c r="AJ4432" s="24"/>
      <c r="AK4432" s="24"/>
      <c r="AL4432" s="24"/>
      <c r="AM4432" s="24"/>
      <c r="AN4432" s="24"/>
      <c r="AO4432" s="24"/>
      <c r="AP4432" s="24"/>
      <c r="AQ4432" s="24"/>
      <c r="AR4432" s="24"/>
      <c r="AS4432" s="24"/>
      <c r="AT4432" s="24"/>
      <c r="AU4432" s="24"/>
      <c r="AV4432" s="24"/>
      <c r="AW4432" s="24"/>
      <c r="AX4432" s="24"/>
      <c r="AY4432" s="24"/>
      <c r="AZ4432" s="208">
        <v>1.994</v>
      </c>
      <c r="BA4432" s="208">
        <v>3.7149999999999999</v>
      </c>
      <c r="BB4432" s="21">
        <f t="shared" si="480"/>
        <v>3.7149999999999999</v>
      </c>
      <c r="BC4432" s="21"/>
      <c r="BD4432" s="22">
        <f t="shared" si="481"/>
        <v>4.9932795698924721</v>
      </c>
      <c r="BE4432" s="21"/>
      <c r="BG4432" s="10"/>
      <c r="BH4432" s="21">
        <f t="shared" si="482"/>
        <v>0</v>
      </c>
      <c r="BI4432" s="22">
        <f t="shared" si="482"/>
        <v>3.7149999999999991E-3</v>
      </c>
      <c r="BJ4432" s="21"/>
      <c r="BK4432" s="21">
        <v>0</v>
      </c>
      <c r="BL4432" s="22">
        <v>1.1144999999999997E-2</v>
      </c>
      <c r="BM4432" s="21"/>
      <c r="BN4432" s="21">
        <f t="shared" ref="BN4432:BP4494" si="483">BK4432*4</f>
        <v>0</v>
      </c>
      <c r="BO4432" s="22">
        <f t="shared" si="483"/>
        <v>4.4579999999999988E-2</v>
      </c>
      <c r="BP4432" s="21">
        <f t="shared" si="483"/>
        <v>0</v>
      </c>
    </row>
    <row r="4433" spans="1:68" ht="11.1" hidden="1" customHeight="1" outlineLevel="1" collapsed="1" x14ac:dyDescent="0.2">
      <c r="A4433" s="10"/>
      <c r="B4433" s="18"/>
      <c r="C4433" s="18"/>
      <c r="D4433" s="18"/>
      <c r="E4433" s="19" t="s">
        <v>3866</v>
      </c>
      <c r="F4433" s="20"/>
      <c r="G4433" s="209">
        <v>13.821999999999999</v>
      </c>
      <c r="H4433" s="209">
        <v>1.921</v>
      </c>
      <c r="I4433" s="240">
        <v>1.5</v>
      </c>
      <c r="J4433" s="240"/>
      <c r="K4433" s="209">
        <v>7.4290000000000003</v>
      </c>
      <c r="L4433" s="20"/>
      <c r="M4433" s="20"/>
      <c r="N4433" s="20"/>
      <c r="O4433" s="20"/>
      <c r="P4433" s="209">
        <v>10.667999999999999</v>
      </c>
      <c r="Q4433" s="20"/>
      <c r="R4433" s="209">
        <v>17.27</v>
      </c>
      <c r="S4433" s="209">
        <v>15.843999999999999</v>
      </c>
      <c r="T4433" s="209">
        <v>19.100000000000001</v>
      </c>
      <c r="U4433" s="209">
        <v>8</v>
      </c>
      <c r="V4433" s="209">
        <v>1</v>
      </c>
      <c r="W4433" s="20"/>
      <c r="X4433" s="209">
        <v>0.14299999999999999</v>
      </c>
      <c r="Y4433" s="20"/>
      <c r="Z4433" s="209">
        <v>3.855</v>
      </c>
      <c r="AA4433" s="20"/>
      <c r="AB4433" s="20"/>
      <c r="AC4433" s="209">
        <v>16</v>
      </c>
      <c r="AD4433" s="209">
        <v>22.965</v>
      </c>
      <c r="AE4433" s="209">
        <v>10.023999999999999</v>
      </c>
      <c r="AF4433" s="209">
        <v>10.371</v>
      </c>
      <c r="AG4433" s="209">
        <v>7.7450000000000001</v>
      </c>
      <c r="AH4433" s="209">
        <v>1.224</v>
      </c>
      <c r="AI4433" s="209">
        <v>1.512</v>
      </c>
      <c r="AJ4433" s="20"/>
      <c r="AK4433" s="20"/>
      <c r="AL4433" s="20"/>
      <c r="AM4433" s="20"/>
      <c r="AN4433" s="209">
        <v>9.2479999999999993</v>
      </c>
      <c r="AO4433" s="209">
        <v>13.000999999999999</v>
      </c>
      <c r="AP4433" s="209">
        <v>10.561999999999999</v>
      </c>
      <c r="AQ4433" s="209">
        <v>16.986999999999998</v>
      </c>
      <c r="AR4433" s="209">
        <v>8.423</v>
      </c>
      <c r="AS4433" s="209">
        <v>6.4</v>
      </c>
      <c r="AT4433" s="209">
        <v>9.5779999999999994</v>
      </c>
      <c r="AU4433" s="209">
        <v>1.278</v>
      </c>
      <c r="AV4433" s="20"/>
      <c r="AW4433" s="209">
        <v>0.14899999999999999</v>
      </c>
      <c r="AX4433" s="20"/>
      <c r="AY4433" s="209">
        <v>1.883</v>
      </c>
      <c r="AZ4433" s="209">
        <v>3.9750000000000001</v>
      </c>
      <c r="BA4433" s="209">
        <v>9.2330000000000005</v>
      </c>
      <c r="BB4433" s="56">
        <f>BB4434+BB4435</f>
        <v>30.965</v>
      </c>
      <c r="BC4433" s="21">
        <f>BD4433</f>
        <v>41.619623655913976</v>
      </c>
      <c r="BD4433" s="22">
        <f t="shared" si="481"/>
        <v>41.619623655913976</v>
      </c>
      <c r="BE4433" s="21">
        <f>BC4433-BD4433</f>
        <v>0</v>
      </c>
      <c r="BF4433" s="2">
        <v>19</v>
      </c>
      <c r="BG4433" s="10">
        <v>6</v>
      </c>
      <c r="BH4433" s="21">
        <f t="shared" si="482"/>
        <v>3.0964999999999996E-2</v>
      </c>
      <c r="BI4433" s="22">
        <f t="shared" si="482"/>
        <v>3.0964999999999996E-2</v>
      </c>
      <c r="BJ4433" s="21">
        <f>BH4433-BI4433</f>
        <v>0</v>
      </c>
      <c r="BK4433" s="21">
        <v>9.2894999999999991E-2</v>
      </c>
      <c r="BL4433" s="22">
        <v>9.2894999999999991E-2</v>
      </c>
      <c r="BM4433" s="21">
        <v>0</v>
      </c>
      <c r="BN4433" s="21">
        <f t="shared" si="483"/>
        <v>0.37157999999999997</v>
      </c>
      <c r="BO4433" s="22">
        <f t="shared" si="483"/>
        <v>0.37157999999999997</v>
      </c>
      <c r="BP4433" s="21">
        <f t="shared" si="483"/>
        <v>0</v>
      </c>
    </row>
    <row r="4434" spans="1:68" ht="11.1" hidden="1" customHeight="1" outlineLevel="2" x14ac:dyDescent="0.2">
      <c r="A4434" s="10"/>
      <c r="B4434" s="18"/>
      <c r="C4434" s="18"/>
      <c r="D4434" s="18"/>
      <c r="E4434" s="23" t="s">
        <v>3867</v>
      </c>
      <c r="F4434" s="24"/>
      <c r="G4434" s="208">
        <v>1.3220000000000001</v>
      </c>
      <c r="H4434" s="208">
        <v>0.83099999999999996</v>
      </c>
      <c r="I4434" s="239">
        <v>0.5</v>
      </c>
      <c r="J4434" s="239"/>
      <c r="K4434" s="208">
        <v>1.0209999999999999</v>
      </c>
      <c r="L4434" s="24"/>
      <c r="M4434" s="24"/>
      <c r="N4434" s="24"/>
      <c r="O4434" s="24"/>
      <c r="P4434" s="208">
        <v>1.7170000000000001</v>
      </c>
      <c r="Q4434" s="24"/>
      <c r="R4434" s="208">
        <v>2.113</v>
      </c>
      <c r="S4434" s="208">
        <v>1.865</v>
      </c>
      <c r="T4434" s="208">
        <v>1.8</v>
      </c>
      <c r="U4434" s="208">
        <v>4</v>
      </c>
      <c r="V4434" s="208">
        <v>0.5</v>
      </c>
      <c r="W4434" s="24"/>
      <c r="X4434" s="208">
        <v>0.14299999999999999</v>
      </c>
      <c r="Y4434" s="24"/>
      <c r="Z4434" s="24"/>
      <c r="AA4434" s="24"/>
      <c r="AB4434" s="24"/>
      <c r="AC4434" s="208">
        <v>8</v>
      </c>
      <c r="AD4434" s="24"/>
      <c r="AE4434" s="24"/>
      <c r="AF4434" s="24"/>
      <c r="AG4434" s="24"/>
      <c r="AH4434" s="24"/>
      <c r="AI4434" s="24"/>
      <c r="AJ4434" s="24"/>
      <c r="AK4434" s="24"/>
      <c r="AL4434" s="24"/>
      <c r="AM4434" s="24"/>
      <c r="AN4434" s="208">
        <v>0.82299999999999995</v>
      </c>
      <c r="AO4434" s="208">
        <v>1.728</v>
      </c>
      <c r="AP4434" s="208">
        <v>1.4810000000000001</v>
      </c>
      <c r="AQ4434" s="208">
        <v>2.3250000000000002</v>
      </c>
      <c r="AR4434" s="208">
        <v>1.0509999999999999</v>
      </c>
      <c r="AS4434" s="208">
        <v>0.4</v>
      </c>
      <c r="AT4434" s="208">
        <v>2.0169999999999999</v>
      </c>
      <c r="AU4434" s="208">
        <v>0.442</v>
      </c>
      <c r="AV4434" s="24"/>
      <c r="AW4434" s="208">
        <v>4.1000000000000002E-2</v>
      </c>
      <c r="AX4434" s="24"/>
      <c r="AY4434" s="208">
        <v>0.76500000000000001</v>
      </c>
      <c r="AZ4434" s="208">
        <v>0.66100000000000003</v>
      </c>
      <c r="BA4434" s="208">
        <v>1.29</v>
      </c>
      <c r="BB4434" s="21">
        <f t="shared" ref="BB4434:BB4497" si="484">MAX(F4434:BA4434)</f>
        <v>8</v>
      </c>
      <c r="BC4434" s="21"/>
      <c r="BD4434" s="22">
        <f t="shared" si="481"/>
        <v>10.75268817204301</v>
      </c>
      <c r="BE4434" s="21"/>
      <c r="BG4434" s="10"/>
      <c r="BH4434" s="21">
        <f t="shared" si="482"/>
        <v>0</v>
      </c>
      <c r="BI4434" s="22">
        <f t="shared" si="482"/>
        <v>8.0000000000000002E-3</v>
      </c>
      <c r="BJ4434" s="21"/>
      <c r="BK4434" s="21">
        <v>0</v>
      </c>
      <c r="BL4434" s="22">
        <v>2.4E-2</v>
      </c>
      <c r="BM4434" s="21"/>
      <c r="BN4434" s="21">
        <f t="shared" si="483"/>
        <v>0</v>
      </c>
      <c r="BO4434" s="22">
        <f t="shared" si="483"/>
        <v>9.6000000000000002E-2</v>
      </c>
      <c r="BP4434" s="21">
        <f t="shared" si="483"/>
        <v>0</v>
      </c>
    </row>
    <row r="4435" spans="1:68" ht="11.1" hidden="1" customHeight="1" outlineLevel="2" x14ac:dyDescent="0.2">
      <c r="A4435" s="10"/>
      <c r="B4435" s="18"/>
      <c r="C4435" s="18"/>
      <c r="D4435" s="18"/>
      <c r="E4435" s="23" t="s">
        <v>3868</v>
      </c>
      <c r="F4435" s="24"/>
      <c r="G4435" s="208">
        <v>12.5</v>
      </c>
      <c r="H4435" s="208">
        <v>1.0900000000000001</v>
      </c>
      <c r="I4435" s="239">
        <v>1</v>
      </c>
      <c r="J4435" s="239"/>
      <c r="K4435" s="208">
        <v>6.4080000000000004</v>
      </c>
      <c r="L4435" s="24"/>
      <c r="M4435" s="24"/>
      <c r="N4435" s="24"/>
      <c r="O4435" s="24"/>
      <c r="P4435" s="208">
        <v>8.9510000000000005</v>
      </c>
      <c r="Q4435" s="24"/>
      <c r="R4435" s="208">
        <v>15.157</v>
      </c>
      <c r="S4435" s="208">
        <v>13.978999999999999</v>
      </c>
      <c r="T4435" s="208">
        <v>17.3</v>
      </c>
      <c r="U4435" s="208">
        <v>4</v>
      </c>
      <c r="V4435" s="208">
        <v>0.5</v>
      </c>
      <c r="W4435" s="24"/>
      <c r="X4435" s="24"/>
      <c r="Y4435" s="24"/>
      <c r="Z4435" s="208">
        <v>3.855</v>
      </c>
      <c r="AA4435" s="24"/>
      <c r="AB4435" s="24"/>
      <c r="AC4435" s="208">
        <v>8</v>
      </c>
      <c r="AD4435" s="208">
        <v>22.965</v>
      </c>
      <c r="AE4435" s="208">
        <v>10.023999999999999</v>
      </c>
      <c r="AF4435" s="208">
        <v>10.371</v>
      </c>
      <c r="AG4435" s="208">
        <v>7.7450000000000001</v>
      </c>
      <c r="AH4435" s="208">
        <v>1.224</v>
      </c>
      <c r="AI4435" s="208">
        <v>1.512</v>
      </c>
      <c r="AJ4435" s="24"/>
      <c r="AK4435" s="24"/>
      <c r="AL4435" s="24"/>
      <c r="AM4435" s="24"/>
      <c r="AN4435" s="208">
        <v>8.4250000000000007</v>
      </c>
      <c r="AO4435" s="208">
        <v>11.273</v>
      </c>
      <c r="AP4435" s="208">
        <v>9.0809999999999995</v>
      </c>
      <c r="AQ4435" s="208">
        <v>14.662000000000001</v>
      </c>
      <c r="AR4435" s="208">
        <v>7.3719999999999999</v>
      </c>
      <c r="AS4435" s="208">
        <v>6</v>
      </c>
      <c r="AT4435" s="208">
        <v>7.5609999999999999</v>
      </c>
      <c r="AU4435" s="208">
        <v>0.83599999999999997</v>
      </c>
      <c r="AV4435" s="24"/>
      <c r="AW4435" s="208">
        <v>0.108</v>
      </c>
      <c r="AX4435" s="24"/>
      <c r="AY4435" s="208">
        <v>1.1180000000000001</v>
      </c>
      <c r="AZ4435" s="208">
        <v>3.3140000000000001</v>
      </c>
      <c r="BA4435" s="208">
        <v>7.9429999999999996</v>
      </c>
      <c r="BB4435" s="21">
        <f t="shared" si="484"/>
        <v>22.965</v>
      </c>
      <c r="BC4435" s="21"/>
      <c r="BD4435" s="22">
        <f t="shared" si="481"/>
        <v>30.866935483870968</v>
      </c>
      <c r="BE4435" s="21"/>
      <c r="BG4435" s="10"/>
      <c r="BH4435" s="21">
        <f t="shared" si="482"/>
        <v>0</v>
      </c>
      <c r="BI4435" s="22">
        <f t="shared" si="482"/>
        <v>2.2964999999999999E-2</v>
      </c>
      <c r="BJ4435" s="21"/>
      <c r="BK4435" s="21">
        <v>0</v>
      </c>
      <c r="BL4435" s="22">
        <v>6.8894999999999998E-2</v>
      </c>
      <c r="BM4435" s="21"/>
      <c r="BN4435" s="21">
        <f t="shared" si="483"/>
        <v>0</v>
      </c>
      <c r="BO4435" s="22">
        <f t="shared" si="483"/>
        <v>0.27557999999999999</v>
      </c>
      <c r="BP4435" s="21">
        <f t="shared" si="483"/>
        <v>0</v>
      </c>
    </row>
    <row r="4436" spans="1:68" ht="11.1" hidden="1" customHeight="1" outlineLevel="1" collapsed="1" x14ac:dyDescent="0.2">
      <c r="A4436" s="10"/>
      <c r="B4436" s="18"/>
      <c r="C4436" s="18"/>
      <c r="D4436" s="18"/>
      <c r="E4436" s="19" t="s">
        <v>3869</v>
      </c>
      <c r="F4436" s="209">
        <v>49.984999999999999</v>
      </c>
      <c r="G4436" s="209">
        <v>53.597000000000001</v>
      </c>
      <c r="H4436" s="209">
        <v>36.695</v>
      </c>
      <c r="I4436" s="240">
        <v>31.402999999999999</v>
      </c>
      <c r="J4436" s="240"/>
      <c r="K4436" s="209">
        <v>2.0019999999999998</v>
      </c>
      <c r="L4436" s="20"/>
      <c r="M4436" s="20"/>
      <c r="N4436" s="20"/>
      <c r="O4436" s="20"/>
      <c r="P4436" s="209">
        <v>27.588999999999999</v>
      </c>
      <c r="Q4436" s="209">
        <v>39.340000000000003</v>
      </c>
      <c r="R4436" s="209">
        <v>61.527999999999999</v>
      </c>
      <c r="S4436" s="209">
        <v>54.16</v>
      </c>
      <c r="T4436" s="209">
        <v>52.923000000000002</v>
      </c>
      <c r="U4436" s="209">
        <v>32.158000000000001</v>
      </c>
      <c r="V4436" s="209">
        <v>21.128</v>
      </c>
      <c r="W4436" s="209">
        <v>3.9649999999999999</v>
      </c>
      <c r="X4436" s="20"/>
      <c r="Y4436" s="20"/>
      <c r="Z4436" s="20"/>
      <c r="AA4436" s="209">
        <v>7.8079999999999998</v>
      </c>
      <c r="AB4436" s="209">
        <v>30.597999999999999</v>
      </c>
      <c r="AC4436" s="209">
        <v>43.466999999999999</v>
      </c>
      <c r="AD4436" s="209">
        <v>60.006999999999998</v>
      </c>
      <c r="AE4436" s="209">
        <v>64.683000000000007</v>
      </c>
      <c r="AF4436" s="209">
        <v>45.984999999999999</v>
      </c>
      <c r="AG4436" s="209">
        <v>30.198</v>
      </c>
      <c r="AH4436" s="209">
        <v>17.725000000000001</v>
      </c>
      <c r="AI4436" s="209">
        <v>5.7729999999999997</v>
      </c>
      <c r="AJ4436" s="20"/>
      <c r="AK4436" s="20"/>
      <c r="AL4436" s="20"/>
      <c r="AM4436" s="209">
        <v>8.3740000000000006</v>
      </c>
      <c r="AN4436" s="209">
        <v>29.248000000000001</v>
      </c>
      <c r="AO4436" s="209">
        <v>42.051000000000002</v>
      </c>
      <c r="AP4436" s="209">
        <v>78.97</v>
      </c>
      <c r="AQ4436" s="209">
        <v>59.164000000000001</v>
      </c>
      <c r="AR4436" s="209">
        <v>54.378999999999998</v>
      </c>
      <c r="AS4436" s="209">
        <v>52.384999999999998</v>
      </c>
      <c r="AT4436" s="209">
        <v>18.741</v>
      </c>
      <c r="AU4436" s="209">
        <v>6.7069999999999999</v>
      </c>
      <c r="AV4436" s="20"/>
      <c r="AW4436" s="20"/>
      <c r="AX4436" s="20"/>
      <c r="AY4436" s="209">
        <v>4.3520000000000003</v>
      </c>
      <c r="AZ4436" s="209">
        <v>24.861999999999998</v>
      </c>
      <c r="BA4436" s="209">
        <v>37.457000000000001</v>
      </c>
      <c r="BB4436" s="56">
        <f>BB4437+BB4438</f>
        <v>86.908999999999992</v>
      </c>
      <c r="BC4436" s="21">
        <f>BF4436</f>
        <v>169.6</v>
      </c>
      <c r="BD4436" s="22">
        <f t="shared" si="481"/>
        <v>116.81317204301074</v>
      </c>
      <c r="BE4436" s="21">
        <f>BC4436-BD4436</f>
        <v>52.786827956989256</v>
      </c>
      <c r="BF4436" s="2">
        <v>169.6</v>
      </c>
      <c r="BG4436" s="10">
        <v>5</v>
      </c>
      <c r="BH4436" s="21">
        <f t="shared" si="482"/>
        <v>0.1261824</v>
      </c>
      <c r="BI4436" s="22">
        <f t="shared" si="482"/>
        <v>8.6908999999999986E-2</v>
      </c>
      <c r="BJ4436" s="21">
        <f>BH4436-BI4436</f>
        <v>3.9273400000000014E-2</v>
      </c>
      <c r="BK4436" s="21">
        <v>0.37854719999999997</v>
      </c>
      <c r="BL4436" s="22">
        <v>0.26072699999999993</v>
      </c>
      <c r="BM4436" s="21">
        <v>0.11782020000000004</v>
      </c>
      <c r="BN4436" s="21">
        <f t="shared" si="483"/>
        <v>1.5141887999999999</v>
      </c>
      <c r="BO4436" s="22">
        <f t="shared" si="483"/>
        <v>1.0429079999999997</v>
      </c>
      <c r="BP4436" s="21">
        <f t="shared" si="483"/>
        <v>0.47128080000000017</v>
      </c>
    </row>
    <row r="4437" spans="1:68" ht="11.1" hidden="1" customHeight="1" outlineLevel="2" x14ac:dyDescent="0.2">
      <c r="A4437" s="10"/>
      <c r="B4437" s="18"/>
      <c r="C4437" s="18"/>
      <c r="D4437" s="18"/>
      <c r="E4437" s="23" t="s">
        <v>3870</v>
      </c>
      <c r="F4437" s="24"/>
      <c r="G4437" s="208">
        <v>14.805</v>
      </c>
      <c r="H4437" s="208">
        <v>3.1680000000000001</v>
      </c>
      <c r="I4437" s="239">
        <v>11.747999999999999</v>
      </c>
      <c r="J4437" s="239"/>
      <c r="K4437" s="24"/>
      <c r="L4437" s="24"/>
      <c r="M4437" s="24"/>
      <c r="N4437" s="24"/>
      <c r="O4437" s="24"/>
      <c r="P4437" s="24"/>
      <c r="Q4437" s="24"/>
      <c r="R4437" s="24"/>
      <c r="S4437" s="24"/>
      <c r="T4437" s="24"/>
      <c r="U4437" s="24"/>
      <c r="V4437" s="208">
        <v>5.984</v>
      </c>
      <c r="W4437" s="24"/>
      <c r="X4437" s="24"/>
      <c r="Y4437" s="24"/>
      <c r="Z4437" s="24"/>
      <c r="AA4437" s="24"/>
      <c r="AB4437" s="24"/>
      <c r="AC4437" s="24"/>
      <c r="AD4437" s="208">
        <v>3.09</v>
      </c>
      <c r="AE4437" s="208">
        <v>4.8620000000000001</v>
      </c>
      <c r="AF4437" s="208">
        <v>3.9809999999999999</v>
      </c>
      <c r="AG4437" s="208">
        <v>2.2799999999999998</v>
      </c>
      <c r="AH4437" s="208">
        <v>1.6339999999999999</v>
      </c>
      <c r="AI4437" s="208">
        <v>0.26600000000000001</v>
      </c>
      <c r="AJ4437" s="24"/>
      <c r="AK4437" s="24"/>
      <c r="AL4437" s="24"/>
      <c r="AM4437" s="208">
        <v>0.22500000000000001</v>
      </c>
      <c r="AN4437" s="208">
        <v>1.865</v>
      </c>
      <c r="AO4437" s="208">
        <v>3.238</v>
      </c>
      <c r="AP4437" s="208">
        <v>6.8659999999999997</v>
      </c>
      <c r="AQ4437" s="208">
        <v>3.9750000000000001</v>
      </c>
      <c r="AR4437" s="208">
        <v>5.0430000000000001</v>
      </c>
      <c r="AS4437" s="208">
        <v>3.2040000000000002</v>
      </c>
      <c r="AT4437" s="208">
        <v>2.0550000000000002</v>
      </c>
      <c r="AU4437" s="208">
        <v>0.64</v>
      </c>
      <c r="AV4437" s="24"/>
      <c r="AW4437" s="24"/>
      <c r="AX4437" s="24"/>
      <c r="AY4437" s="208">
        <v>0.36699999999999999</v>
      </c>
      <c r="AZ4437" s="208">
        <v>0.76800000000000002</v>
      </c>
      <c r="BA4437" s="208">
        <v>1.9990000000000001</v>
      </c>
      <c r="BB4437" s="21">
        <f t="shared" si="484"/>
        <v>14.805</v>
      </c>
      <c r="BC4437" s="21"/>
      <c r="BD4437" s="22">
        <f t="shared" si="481"/>
        <v>19.8991935483871</v>
      </c>
      <c r="BE4437" s="21"/>
      <c r="BG4437" s="10"/>
      <c r="BH4437" s="21">
        <f t="shared" si="482"/>
        <v>0</v>
      </c>
      <c r="BI4437" s="22">
        <f t="shared" si="482"/>
        <v>1.4805000000000002E-2</v>
      </c>
      <c r="BJ4437" s="21"/>
      <c r="BK4437" s="21">
        <v>0</v>
      </c>
      <c r="BL4437" s="22">
        <v>4.441500000000001E-2</v>
      </c>
      <c r="BM4437" s="21"/>
      <c r="BN4437" s="21">
        <f t="shared" si="483"/>
        <v>0</v>
      </c>
      <c r="BO4437" s="22">
        <f t="shared" si="483"/>
        <v>0.17766000000000004</v>
      </c>
      <c r="BP4437" s="21">
        <f t="shared" si="483"/>
        <v>0</v>
      </c>
    </row>
    <row r="4438" spans="1:68" ht="11.1" hidden="1" customHeight="1" outlineLevel="2" x14ac:dyDescent="0.2">
      <c r="A4438" s="10"/>
      <c r="B4438" s="18"/>
      <c r="C4438" s="18"/>
      <c r="D4438" s="18"/>
      <c r="E4438" s="23" t="s">
        <v>3871</v>
      </c>
      <c r="F4438" s="208">
        <v>49.984999999999999</v>
      </c>
      <c r="G4438" s="208">
        <v>38.792000000000002</v>
      </c>
      <c r="H4438" s="208">
        <v>33.527000000000001</v>
      </c>
      <c r="I4438" s="239">
        <v>19.655000000000001</v>
      </c>
      <c r="J4438" s="239"/>
      <c r="K4438" s="208">
        <v>2.0019999999999998</v>
      </c>
      <c r="L4438" s="24"/>
      <c r="M4438" s="24"/>
      <c r="N4438" s="24"/>
      <c r="O4438" s="24"/>
      <c r="P4438" s="208">
        <v>27.588999999999999</v>
      </c>
      <c r="Q4438" s="208">
        <v>39.340000000000003</v>
      </c>
      <c r="R4438" s="208">
        <v>61.527999999999999</v>
      </c>
      <c r="S4438" s="208">
        <v>54.16</v>
      </c>
      <c r="T4438" s="208">
        <v>52.923000000000002</v>
      </c>
      <c r="U4438" s="208">
        <v>32.158000000000001</v>
      </c>
      <c r="V4438" s="208">
        <v>15.144</v>
      </c>
      <c r="W4438" s="208">
        <v>3.9649999999999999</v>
      </c>
      <c r="X4438" s="24"/>
      <c r="Y4438" s="24"/>
      <c r="Z4438" s="24"/>
      <c r="AA4438" s="208">
        <v>7.8079999999999998</v>
      </c>
      <c r="AB4438" s="208">
        <v>30.597999999999999</v>
      </c>
      <c r="AC4438" s="208">
        <v>43.466999999999999</v>
      </c>
      <c r="AD4438" s="208">
        <v>56.917000000000002</v>
      </c>
      <c r="AE4438" s="208">
        <v>59.820999999999998</v>
      </c>
      <c r="AF4438" s="208">
        <v>42.003999999999998</v>
      </c>
      <c r="AG4438" s="208">
        <v>27.917999999999999</v>
      </c>
      <c r="AH4438" s="208">
        <v>16.091000000000001</v>
      </c>
      <c r="AI4438" s="208">
        <v>5.5069999999999997</v>
      </c>
      <c r="AJ4438" s="24"/>
      <c r="AK4438" s="24"/>
      <c r="AL4438" s="24"/>
      <c r="AM4438" s="208">
        <v>8.1489999999999991</v>
      </c>
      <c r="AN4438" s="208">
        <v>27.382999999999999</v>
      </c>
      <c r="AO4438" s="208">
        <v>38.813000000000002</v>
      </c>
      <c r="AP4438" s="208">
        <v>72.103999999999999</v>
      </c>
      <c r="AQ4438" s="208">
        <v>55.189</v>
      </c>
      <c r="AR4438" s="208">
        <v>49.335999999999999</v>
      </c>
      <c r="AS4438" s="208">
        <v>49.180999999999997</v>
      </c>
      <c r="AT4438" s="208">
        <v>16.686</v>
      </c>
      <c r="AU4438" s="208">
        <v>6.0670000000000002</v>
      </c>
      <c r="AV4438" s="24"/>
      <c r="AW4438" s="24"/>
      <c r="AX4438" s="24"/>
      <c r="AY4438" s="208">
        <v>3.9849999999999999</v>
      </c>
      <c r="AZ4438" s="208">
        <v>24.094000000000001</v>
      </c>
      <c r="BA4438" s="208">
        <v>35.457999999999998</v>
      </c>
      <c r="BB4438" s="21">
        <f t="shared" si="484"/>
        <v>72.103999999999999</v>
      </c>
      <c r="BC4438" s="21"/>
      <c r="BD4438" s="22">
        <f t="shared" si="481"/>
        <v>96.913978494623649</v>
      </c>
      <c r="BE4438" s="21"/>
      <c r="BG4438" s="10"/>
      <c r="BH4438" s="21">
        <f t="shared" si="482"/>
        <v>0</v>
      </c>
      <c r="BI4438" s="22">
        <f t="shared" si="482"/>
        <v>7.2104000000000001E-2</v>
      </c>
      <c r="BJ4438" s="21"/>
      <c r="BK4438" s="21">
        <v>0</v>
      </c>
      <c r="BL4438" s="22">
        <v>0.216312</v>
      </c>
      <c r="BM4438" s="21"/>
      <c r="BN4438" s="21">
        <f t="shared" si="483"/>
        <v>0</v>
      </c>
      <c r="BO4438" s="22">
        <f t="shared" si="483"/>
        <v>0.86524800000000002</v>
      </c>
      <c r="BP4438" s="21">
        <f t="shared" si="483"/>
        <v>0</v>
      </c>
    </row>
    <row r="4439" spans="1:68" ht="11.1" hidden="1" customHeight="1" outlineLevel="1" collapsed="1" x14ac:dyDescent="0.2">
      <c r="A4439" s="10"/>
      <c r="B4439" s="18"/>
      <c r="C4439" s="18"/>
      <c r="D4439" s="18"/>
      <c r="E4439" s="19" t="s">
        <v>3872</v>
      </c>
      <c r="F4439" s="209">
        <v>20.745999999999999</v>
      </c>
      <c r="G4439" s="209">
        <v>17.733000000000001</v>
      </c>
      <c r="H4439" s="209">
        <v>16.055</v>
      </c>
      <c r="I4439" s="240">
        <v>7.3730000000000002</v>
      </c>
      <c r="J4439" s="240"/>
      <c r="K4439" s="209">
        <v>1.4239999999999999</v>
      </c>
      <c r="L4439" s="20"/>
      <c r="M4439" s="20"/>
      <c r="N4439" s="20"/>
      <c r="O4439" s="20"/>
      <c r="P4439" s="209">
        <v>8.1539999999999999</v>
      </c>
      <c r="Q4439" s="209">
        <v>16.774999999999999</v>
      </c>
      <c r="R4439" s="209">
        <v>22.428999999999998</v>
      </c>
      <c r="S4439" s="209">
        <v>20.167999999999999</v>
      </c>
      <c r="T4439" s="209">
        <v>19.693000000000001</v>
      </c>
      <c r="U4439" s="209">
        <v>12.882</v>
      </c>
      <c r="V4439" s="209">
        <v>1.0009999999999999</v>
      </c>
      <c r="W4439" s="209">
        <v>7.8070000000000004</v>
      </c>
      <c r="X4439" s="20"/>
      <c r="Y4439" s="20"/>
      <c r="Z4439" s="20"/>
      <c r="AA4439" s="209">
        <v>1.7150000000000001</v>
      </c>
      <c r="AB4439" s="209">
        <v>10.125999999999999</v>
      </c>
      <c r="AC4439" s="209">
        <v>14.287000000000001</v>
      </c>
      <c r="AD4439" s="209">
        <v>21.812999999999999</v>
      </c>
      <c r="AE4439" s="209">
        <v>21.827000000000002</v>
      </c>
      <c r="AF4439" s="209">
        <v>20.082999999999998</v>
      </c>
      <c r="AG4439" s="209">
        <v>13.195</v>
      </c>
      <c r="AH4439" s="209">
        <v>8.3320000000000007</v>
      </c>
      <c r="AI4439" s="209">
        <v>3.0379999999999998</v>
      </c>
      <c r="AJ4439" s="20"/>
      <c r="AK4439" s="20"/>
      <c r="AL4439" s="20"/>
      <c r="AM4439" s="209">
        <v>1.327</v>
      </c>
      <c r="AN4439" s="209">
        <v>6.0919999999999996</v>
      </c>
      <c r="AO4439" s="209">
        <v>9.5239999999999991</v>
      </c>
      <c r="AP4439" s="209">
        <v>15.784000000000001</v>
      </c>
      <c r="AQ4439" s="209">
        <v>11.728999999999999</v>
      </c>
      <c r="AR4439" s="209">
        <v>11.262</v>
      </c>
      <c r="AS4439" s="209">
        <v>11.821</v>
      </c>
      <c r="AT4439" s="209">
        <v>5.9480000000000004</v>
      </c>
      <c r="AU4439" s="209">
        <v>2.2829999999999999</v>
      </c>
      <c r="AV4439" s="20"/>
      <c r="AW4439" s="20"/>
      <c r="AX4439" s="20"/>
      <c r="AY4439" s="209">
        <v>0.60899999999999999</v>
      </c>
      <c r="AZ4439" s="209">
        <v>7.0819999999999999</v>
      </c>
      <c r="BA4439" s="209">
        <v>11.507999999999999</v>
      </c>
      <c r="BB4439" s="56">
        <f>BB4440+BB4441</f>
        <v>24.279</v>
      </c>
      <c r="BC4439" s="21">
        <f>BD4439</f>
        <v>32.633064516129032</v>
      </c>
      <c r="BD4439" s="22">
        <f t="shared" si="481"/>
        <v>32.633064516129032</v>
      </c>
      <c r="BE4439" s="21">
        <f>BC4439-BD4439</f>
        <v>0</v>
      </c>
      <c r="BF4439" s="2">
        <v>21</v>
      </c>
      <c r="BG4439" s="10">
        <v>6</v>
      </c>
      <c r="BH4439" s="21">
        <f t="shared" si="482"/>
        <v>2.4278999999999998E-2</v>
      </c>
      <c r="BI4439" s="22">
        <f t="shared" si="482"/>
        <v>2.4278999999999998E-2</v>
      </c>
      <c r="BJ4439" s="21">
        <f>BH4439-BI4439</f>
        <v>0</v>
      </c>
      <c r="BK4439" s="21">
        <v>7.2836999999999999E-2</v>
      </c>
      <c r="BL4439" s="22">
        <v>7.2836999999999999E-2</v>
      </c>
      <c r="BM4439" s="21">
        <v>0</v>
      </c>
      <c r="BN4439" s="21">
        <f t="shared" si="483"/>
        <v>0.291348</v>
      </c>
      <c r="BO4439" s="22">
        <f t="shared" si="483"/>
        <v>0.291348</v>
      </c>
      <c r="BP4439" s="21">
        <f t="shared" si="483"/>
        <v>0</v>
      </c>
    </row>
    <row r="4440" spans="1:68" ht="11.1" hidden="1" customHeight="1" outlineLevel="2" x14ac:dyDescent="0.2">
      <c r="A4440" s="10"/>
      <c r="B4440" s="18"/>
      <c r="C4440" s="18"/>
      <c r="D4440" s="18"/>
      <c r="E4440" s="23" t="s">
        <v>3873</v>
      </c>
      <c r="F4440" s="208">
        <v>6.6879999999999997</v>
      </c>
      <c r="G4440" s="208">
        <v>6.782</v>
      </c>
      <c r="H4440" s="208">
        <v>4.7190000000000003</v>
      </c>
      <c r="I4440" s="239">
        <v>2.1139999999999999</v>
      </c>
      <c r="J4440" s="239"/>
      <c r="K4440" s="24"/>
      <c r="L4440" s="24"/>
      <c r="M4440" s="24"/>
      <c r="N4440" s="24"/>
      <c r="O4440" s="24"/>
      <c r="P4440" s="208">
        <v>0.52100000000000002</v>
      </c>
      <c r="Q4440" s="208">
        <v>5.6239999999999997</v>
      </c>
      <c r="R4440" s="208">
        <v>7.125</v>
      </c>
      <c r="S4440" s="208">
        <v>6.7060000000000004</v>
      </c>
      <c r="T4440" s="208">
        <v>6.7140000000000004</v>
      </c>
      <c r="U4440" s="208">
        <v>3.9079999999999999</v>
      </c>
      <c r="V4440" s="208">
        <v>1.0009999999999999</v>
      </c>
      <c r="W4440" s="24"/>
      <c r="X4440" s="24"/>
      <c r="Y4440" s="24"/>
      <c r="Z4440" s="24"/>
      <c r="AA4440" s="208">
        <v>0.65900000000000003</v>
      </c>
      <c r="AB4440" s="208">
        <v>2.7879999999999998</v>
      </c>
      <c r="AC4440" s="208">
        <v>3.738</v>
      </c>
      <c r="AD4440" s="208">
        <v>7.1849999999999996</v>
      </c>
      <c r="AE4440" s="208">
        <v>6.9669999999999996</v>
      </c>
      <c r="AF4440" s="208">
        <v>8.4949999999999992</v>
      </c>
      <c r="AG4440" s="208">
        <v>3.85</v>
      </c>
      <c r="AH4440" s="208">
        <v>2.2149999999999999</v>
      </c>
      <c r="AI4440" s="208">
        <v>0.55700000000000005</v>
      </c>
      <c r="AJ4440" s="24"/>
      <c r="AK4440" s="24"/>
      <c r="AL4440" s="24"/>
      <c r="AM4440" s="24"/>
      <c r="AN4440" s="24"/>
      <c r="AO4440" s="24"/>
      <c r="AP4440" s="24"/>
      <c r="AQ4440" s="24"/>
      <c r="AR4440" s="24"/>
      <c r="AS4440" s="24"/>
      <c r="AT4440" s="24"/>
      <c r="AU4440" s="24"/>
      <c r="AV4440" s="24"/>
      <c r="AW4440" s="24"/>
      <c r="AX4440" s="24"/>
      <c r="AY4440" s="208">
        <v>0.26300000000000001</v>
      </c>
      <c r="AZ4440" s="208">
        <v>1.49</v>
      </c>
      <c r="BA4440" s="208">
        <v>3.7</v>
      </c>
      <c r="BB4440" s="21">
        <f t="shared" si="484"/>
        <v>8.4949999999999992</v>
      </c>
      <c r="BC4440" s="21"/>
      <c r="BD4440" s="22">
        <f t="shared" si="481"/>
        <v>11.41801075268817</v>
      </c>
      <c r="BE4440" s="21"/>
      <c r="BG4440" s="10"/>
      <c r="BH4440" s="21">
        <f t="shared" si="482"/>
        <v>0</v>
      </c>
      <c r="BI4440" s="22">
        <f t="shared" si="482"/>
        <v>8.4950000000000008E-3</v>
      </c>
      <c r="BJ4440" s="21"/>
      <c r="BK4440" s="21">
        <v>0</v>
      </c>
      <c r="BL4440" s="22">
        <v>2.5485000000000001E-2</v>
      </c>
      <c r="BM4440" s="21"/>
      <c r="BN4440" s="21">
        <f t="shared" si="483"/>
        <v>0</v>
      </c>
      <c r="BO4440" s="22">
        <f t="shared" si="483"/>
        <v>0.10194</v>
      </c>
      <c r="BP4440" s="21">
        <f t="shared" si="483"/>
        <v>0</v>
      </c>
    </row>
    <row r="4441" spans="1:68" ht="11.1" hidden="1" customHeight="1" outlineLevel="2" x14ac:dyDescent="0.2">
      <c r="A4441" s="10"/>
      <c r="B4441" s="18"/>
      <c r="C4441" s="18"/>
      <c r="D4441" s="18"/>
      <c r="E4441" s="23" t="s">
        <v>3874</v>
      </c>
      <c r="F4441" s="208">
        <v>14.058</v>
      </c>
      <c r="G4441" s="208">
        <v>10.951000000000001</v>
      </c>
      <c r="H4441" s="208">
        <v>11.336</v>
      </c>
      <c r="I4441" s="239">
        <v>5.2590000000000003</v>
      </c>
      <c r="J4441" s="239"/>
      <c r="K4441" s="208">
        <v>1.4239999999999999</v>
      </c>
      <c r="L4441" s="24"/>
      <c r="M4441" s="24"/>
      <c r="N4441" s="24"/>
      <c r="O4441" s="24"/>
      <c r="P4441" s="208">
        <v>7.633</v>
      </c>
      <c r="Q4441" s="208">
        <v>11.151</v>
      </c>
      <c r="R4441" s="208">
        <v>15.304</v>
      </c>
      <c r="S4441" s="208">
        <v>13.462</v>
      </c>
      <c r="T4441" s="208">
        <v>12.978999999999999</v>
      </c>
      <c r="U4441" s="208">
        <v>8.9740000000000002</v>
      </c>
      <c r="V4441" s="24"/>
      <c r="W4441" s="208">
        <v>7.8070000000000004</v>
      </c>
      <c r="X4441" s="24"/>
      <c r="Y4441" s="24"/>
      <c r="Z4441" s="24"/>
      <c r="AA4441" s="208">
        <v>1.056</v>
      </c>
      <c r="AB4441" s="208">
        <v>7.3380000000000001</v>
      </c>
      <c r="AC4441" s="208">
        <v>10.548999999999999</v>
      </c>
      <c r="AD4441" s="208">
        <v>14.628</v>
      </c>
      <c r="AE4441" s="208">
        <v>14.86</v>
      </c>
      <c r="AF4441" s="208">
        <v>11.587999999999999</v>
      </c>
      <c r="AG4441" s="208">
        <v>9.3450000000000006</v>
      </c>
      <c r="AH4441" s="208">
        <v>6.117</v>
      </c>
      <c r="AI4441" s="208">
        <v>2.4809999999999999</v>
      </c>
      <c r="AJ4441" s="24"/>
      <c r="AK4441" s="24"/>
      <c r="AL4441" s="24"/>
      <c r="AM4441" s="208">
        <v>1.327</v>
      </c>
      <c r="AN4441" s="208">
        <v>6.0919999999999996</v>
      </c>
      <c r="AO4441" s="208">
        <v>9.5239999999999991</v>
      </c>
      <c r="AP4441" s="208">
        <v>15.784000000000001</v>
      </c>
      <c r="AQ4441" s="208">
        <v>11.728999999999999</v>
      </c>
      <c r="AR4441" s="208">
        <v>11.262</v>
      </c>
      <c r="AS4441" s="208">
        <v>11.821</v>
      </c>
      <c r="AT4441" s="208">
        <v>5.9480000000000004</v>
      </c>
      <c r="AU4441" s="208">
        <v>2.2829999999999999</v>
      </c>
      <c r="AV4441" s="24"/>
      <c r="AW4441" s="24"/>
      <c r="AX4441" s="24"/>
      <c r="AY4441" s="208">
        <v>0.34599999999999997</v>
      </c>
      <c r="AZ4441" s="208">
        <v>5.5919999999999996</v>
      </c>
      <c r="BA4441" s="208">
        <v>7.8079999999999998</v>
      </c>
      <c r="BB4441" s="21">
        <f t="shared" si="484"/>
        <v>15.784000000000001</v>
      </c>
      <c r="BC4441" s="21"/>
      <c r="BD4441" s="22">
        <f t="shared" si="481"/>
        <v>21.21505376344086</v>
      </c>
      <c r="BE4441" s="21"/>
      <c r="BG4441" s="10"/>
      <c r="BH4441" s="21">
        <f t="shared" si="482"/>
        <v>0</v>
      </c>
      <c r="BI4441" s="22">
        <f t="shared" si="482"/>
        <v>1.5783999999999999E-2</v>
      </c>
      <c r="BJ4441" s="21"/>
      <c r="BK4441" s="21">
        <v>0</v>
      </c>
      <c r="BL4441" s="22">
        <v>4.7351999999999998E-2</v>
      </c>
      <c r="BM4441" s="21"/>
      <c r="BN4441" s="21">
        <f t="shared" si="483"/>
        <v>0</v>
      </c>
      <c r="BO4441" s="22">
        <f t="shared" si="483"/>
        <v>0.18940799999999999</v>
      </c>
      <c r="BP4441" s="21">
        <f t="shared" si="483"/>
        <v>0</v>
      </c>
    </row>
    <row r="4442" spans="1:68" ht="11.1" hidden="1" customHeight="1" outlineLevel="1" collapsed="1" x14ac:dyDescent="0.2">
      <c r="A4442" s="10"/>
      <c r="B4442" s="18"/>
      <c r="C4442" s="18"/>
      <c r="D4442" s="18"/>
      <c r="E4442" s="19" t="s">
        <v>3875</v>
      </c>
      <c r="F4442" s="20"/>
      <c r="G4442" s="20"/>
      <c r="H4442" s="209">
        <v>4.42</v>
      </c>
      <c r="I4442" s="240">
        <v>2.9540000000000002</v>
      </c>
      <c r="J4442" s="240"/>
      <c r="K4442" s="209">
        <v>1.5449999999999999</v>
      </c>
      <c r="L4442" s="209">
        <v>0.627</v>
      </c>
      <c r="M4442" s="209">
        <v>0.22600000000000001</v>
      </c>
      <c r="N4442" s="20"/>
      <c r="O4442" s="209">
        <v>1.0349999999999999</v>
      </c>
      <c r="P4442" s="209">
        <v>2.5590000000000002</v>
      </c>
      <c r="Q4442" s="209">
        <v>4.2770000000000001</v>
      </c>
      <c r="R4442" s="209">
        <v>3.3610000000000002</v>
      </c>
      <c r="S4442" s="209">
        <v>5.0860000000000003</v>
      </c>
      <c r="T4442" s="209">
        <v>4.726</v>
      </c>
      <c r="U4442" s="209">
        <v>3.0510000000000002</v>
      </c>
      <c r="V4442" s="209">
        <v>2.4630000000000001</v>
      </c>
      <c r="W4442" s="209">
        <v>1.1559999999999999</v>
      </c>
      <c r="X4442" s="20"/>
      <c r="Y4442" s="20"/>
      <c r="Z4442" s="20"/>
      <c r="AA4442" s="20"/>
      <c r="AB4442" s="209">
        <v>4.9379999999999997</v>
      </c>
      <c r="AC4442" s="209">
        <v>3.7919999999999998</v>
      </c>
      <c r="AD4442" s="209">
        <v>5.1310000000000002</v>
      </c>
      <c r="AE4442" s="209">
        <v>5.3869999999999996</v>
      </c>
      <c r="AF4442" s="209">
        <v>5.2030000000000003</v>
      </c>
      <c r="AG4442" s="209">
        <v>3.214</v>
      </c>
      <c r="AH4442" s="209">
        <v>2.181</v>
      </c>
      <c r="AI4442" s="209">
        <v>2.0030000000000001</v>
      </c>
      <c r="AJ4442" s="20"/>
      <c r="AK4442" s="20"/>
      <c r="AL4442" s="20"/>
      <c r="AM4442" s="209">
        <v>1.135</v>
      </c>
      <c r="AN4442" s="209">
        <v>2.6549999999999998</v>
      </c>
      <c r="AO4442" s="209">
        <v>4.07</v>
      </c>
      <c r="AP4442" s="209">
        <v>4.7519999999999998</v>
      </c>
      <c r="AQ4442" s="209">
        <v>6.4880000000000004</v>
      </c>
      <c r="AR4442" s="209">
        <v>5.3259999999999996</v>
      </c>
      <c r="AS4442" s="209">
        <v>3.335</v>
      </c>
      <c r="AT4442" s="209">
        <v>3.448</v>
      </c>
      <c r="AU4442" s="20"/>
      <c r="AV4442" s="20"/>
      <c r="AW4442" s="209">
        <v>1.177</v>
      </c>
      <c r="AX4442" s="20"/>
      <c r="AY4442" s="209">
        <v>1.04</v>
      </c>
      <c r="AZ4442" s="209">
        <v>3.7269999999999999</v>
      </c>
      <c r="BA4442" s="209">
        <v>5.4809999999999999</v>
      </c>
      <c r="BB4442" s="56">
        <f>BB4443+BB4444</f>
        <v>8.8810000000000002</v>
      </c>
      <c r="BC4442" s="21">
        <f>BD4442</f>
        <v>11.936827956989248</v>
      </c>
      <c r="BD4442" s="22">
        <f t="shared" si="481"/>
        <v>11.936827956989248</v>
      </c>
      <c r="BE4442" s="21">
        <f>BC4442-BD4442</f>
        <v>0</v>
      </c>
      <c r="BF4442" s="2">
        <v>11.6</v>
      </c>
      <c r="BG4442" s="10">
        <v>6</v>
      </c>
      <c r="BH4442" s="21">
        <f t="shared" si="482"/>
        <v>8.881E-3</v>
      </c>
      <c r="BI4442" s="22">
        <f t="shared" si="482"/>
        <v>8.881E-3</v>
      </c>
      <c r="BJ4442" s="21">
        <f>BH4442-BI4442</f>
        <v>0</v>
      </c>
      <c r="BK4442" s="21">
        <v>2.6643E-2</v>
      </c>
      <c r="BL4442" s="22">
        <v>2.6643E-2</v>
      </c>
      <c r="BM4442" s="21">
        <v>0</v>
      </c>
      <c r="BN4442" s="21">
        <f t="shared" si="483"/>
        <v>0.106572</v>
      </c>
      <c r="BO4442" s="22">
        <f t="shared" si="483"/>
        <v>0.106572</v>
      </c>
      <c r="BP4442" s="21">
        <f t="shared" si="483"/>
        <v>0</v>
      </c>
    </row>
    <row r="4443" spans="1:68" ht="11.1" hidden="1" customHeight="1" outlineLevel="2" x14ac:dyDescent="0.2">
      <c r="A4443" s="10"/>
      <c r="B4443" s="18"/>
      <c r="C4443" s="18"/>
      <c r="D4443" s="18"/>
      <c r="E4443" s="23" t="s">
        <v>3876</v>
      </c>
      <c r="F4443" s="24"/>
      <c r="G4443" s="24"/>
      <c r="H4443" s="24"/>
      <c r="I4443" s="24"/>
      <c r="J4443" s="24"/>
      <c r="K4443" s="24"/>
      <c r="L4443" s="24"/>
      <c r="M4443" s="24"/>
      <c r="N4443" s="24"/>
      <c r="O4443" s="24"/>
      <c r="P4443" s="24"/>
      <c r="Q4443" s="24"/>
      <c r="R4443" s="24"/>
      <c r="S4443" s="24"/>
      <c r="T4443" s="24"/>
      <c r="U4443" s="24"/>
      <c r="V4443" s="24"/>
      <c r="W4443" s="24"/>
      <c r="X4443" s="24"/>
      <c r="Y4443" s="24"/>
      <c r="Z4443" s="24"/>
      <c r="AA4443" s="24"/>
      <c r="AB4443" s="24"/>
      <c r="AC4443" s="24"/>
      <c r="AD4443" s="24"/>
      <c r="AE4443" s="24"/>
      <c r="AF4443" s="24"/>
      <c r="AG4443" s="24"/>
      <c r="AH4443" s="24"/>
      <c r="AI4443" s="24"/>
      <c r="AJ4443" s="24"/>
      <c r="AK4443" s="24"/>
      <c r="AL4443" s="24"/>
      <c r="AM4443" s="24"/>
      <c r="AN4443" s="24"/>
      <c r="AO4443" s="24"/>
      <c r="AP4443" s="24"/>
      <c r="AQ4443" s="24"/>
      <c r="AR4443" s="24"/>
      <c r="AS4443" s="24"/>
      <c r="AT4443" s="24"/>
      <c r="AU4443" s="24"/>
      <c r="AV4443" s="24"/>
      <c r="AW4443" s="24"/>
      <c r="AX4443" s="24"/>
      <c r="AY4443" s="24"/>
      <c r="AZ4443" s="208">
        <v>1.3260000000000001</v>
      </c>
      <c r="BA4443" s="208">
        <v>2.3929999999999998</v>
      </c>
      <c r="BB4443" s="21">
        <f t="shared" si="484"/>
        <v>2.3929999999999998</v>
      </c>
      <c r="BC4443" s="21"/>
      <c r="BD4443" s="22">
        <f t="shared" si="481"/>
        <v>3.2163978494623655</v>
      </c>
      <c r="BE4443" s="21"/>
      <c r="BG4443" s="10"/>
      <c r="BH4443" s="21">
        <f t="shared" si="482"/>
        <v>0</v>
      </c>
      <c r="BI4443" s="22">
        <f t="shared" si="482"/>
        <v>2.3930000000000002E-3</v>
      </c>
      <c r="BJ4443" s="21"/>
      <c r="BK4443" s="21">
        <v>0</v>
      </c>
      <c r="BL4443" s="22">
        <v>7.1790000000000005E-3</v>
      </c>
      <c r="BM4443" s="21"/>
      <c r="BN4443" s="21">
        <f t="shared" si="483"/>
        <v>0</v>
      </c>
      <c r="BO4443" s="22">
        <f t="shared" si="483"/>
        <v>2.8716000000000002E-2</v>
      </c>
      <c r="BP4443" s="21">
        <f t="shared" si="483"/>
        <v>0</v>
      </c>
    </row>
    <row r="4444" spans="1:68" ht="11.1" hidden="1" customHeight="1" outlineLevel="2" x14ac:dyDescent="0.2">
      <c r="A4444" s="10"/>
      <c r="B4444" s="18"/>
      <c r="C4444" s="18"/>
      <c r="D4444" s="18"/>
      <c r="E4444" s="23" t="s">
        <v>3877</v>
      </c>
      <c r="F4444" s="24"/>
      <c r="G4444" s="24"/>
      <c r="H4444" s="208">
        <v>4.42</v>
      </c>
      <c r="I4444" s="239">
        <v>2.9540000000000002</v>
      </c>
      <c r="J4444" s="239"/>
      <c r="K4444" s="208">
        <v>1.5449999999999999</v>
      </c>
      <c r="L4444" s="208">
        <v>0.627</v>
      </c>
      <c r="M4444" s="208">
        <v>0.22600000000000001</v>
      </c>
      <c r="N4444" s="24"/>
      <c r="O4444" s="208">
        <v>1.0349999999999999</v>
      </c>
      <c r="P4444" s="208">
        <v>2.5590000000000002</v>
      </c>
      <c r="Q4444" s="208">
        <v>4.2770000000000001</v>
      </c>
      <c r="R4444" s="208">
        <v>3.3610000000000002</v>
      </c>
      <c r="S4444" s="208">
        <v>5.0860000000000003</v>
      </c>
      <c r="T4444" s="208">
        <v>4.726</v>
      </c>
      <c r="U4444" s="208">
        <v>3.0510000000000002</v>
      </c>
      <c r="V4444" s="208">
        <v>2.4630000000000001</v>
      </c>
      <c r="W4444" s="208">
        <v>1.1559999999999999</v>
      </c>
      <c r="X4444" s="24"/>
      <c r="Y4444" s="24"/>
      <c r="Z4444" s="24"/>
      <c r="AA4444" s="24"/>
      <c r="AB4444" s="208">
        <v>4.9379999999999997</v>
      </c>
      <c r="AC4444" s="208">
        <v>3.7919999999999998</v>
      </c>
      <c r="AD4444" s="208">
        <v>5.1310000000000002</v>
      </c>
      <c r="AE4444" s="208">
        <v>5.3869999999999996</v>
      </c>
      <c r="AF4444" s="208">
        <v>5.2030000000000003</v>
      </c>
      <c r="AG4444" s="208">
        <v>3.214</v>
      </c>
      <c r="AH4444" s="208">
        <v>2.181</v>
      </c>
      <c r="AI4444" s="208">
        <v>2.0030000000000001</v>
      </c>
      <c r="AJ4444" s="24"/>
      <c r="AK4444" s="24"/>
      <c r="AL4444" s="24"/>
      <c r="AM4444" s="208">
        <v>1.135</v>
      </c>
      <c r="AN4444" s="208">
        <v>2.6549999999999998</v>
      </c>
      <c r="AO4444" s="208">
        <v>4.07</v>
      </c>
      <c r="AP4444" s="208">
        <v>4.7519999999999998</v>
      </c>
      <c r="AQ4444" s="208">
        <v>6.4880000000000004</v>
      </c>
      <c r="AR4444" s="208">
        <v>5.3259999999999996</v>
      </c>
      <c r="AS4444" s="208">
        <v>3.335</v>
      </c>
      <c r="AT4444" s="208">
        <v>3.448</v>
      </c>
      <c r="AU4444" s="24"/>
      <c r="AV4444" s="24"/>
      <c r="AW4444" s="208">
        <v>1.177</v>
      </c>
      <c r="AX4444" s="24"/>
      <c r="AY4444" s="208">
        <v>1.04</v>
      </c>
      <c r="AZ4444" s="208">
        <v>2.4009999999999998</v>
      </c>
      <c r="BA4444" s="208">
        <v>3.0880000000000001</v>
      </c>
      <c r="BB4444" s="21">
        <f t="shared" si="484"/>
        <v>6.4880000000000004</v>
      </c>
      <c r="BC4444" s="21"/>
      <c r="BD4444" s="22">
        <f t="shared" si="481"/>
        <v>8.720430107526882</v>
      </c>
      <c r="BE4444" s="21"/>
      <c r="BG4444" s="10"/>
      <c r="BH4444" s="21">
        <f t="shared" si="482"/>
        <v>0</v>
      </c>
      <c r="BI4444" s="22">
        <f t="shared" si="482"/>
        <v>6.4880000000000007E-3</v>
      </c>
      <c r="BJ4444" s="21"/>
      <c r="BK4444" s="21">
        <v>0</v>
      </c>
      <c r="BL4444" s="22">
        <v>1.9464000000000002E-2</v>
      </c>
      <c r="BM4444" s="21"/>
      <c r="BN4444" s="21">
        <f t="shared" si="483"/>
        <v>0</v>
      </c>
      <c r="BO4444" s="22">
        <f t="shared" si="483"/>
        <v>7.7856000000000009E-2</v>
      </c>
      <c r="BP4444" s="21">
        <f t="shared" si="483"/>
        <v>0</v>
      </c>
    </row>
    <row r="4445" spans="1:68" ht="11.1" hidden="1" customHeight="1" outlineLevel="1" collapsed="1" x14ac:dyDescent="0.2">
      <c r="A4445" s="10"/>
      <c r="B4445" s="18"/>
      <c r="C4445" s="18"/>
      <c r="D4445" s="18"/>
      <c r="E4445" s="19" t="s">
        <v>3878</v>
      </c>
      <c r="F4445" s="209">
        <v>28.251000000000001</v>
      </c>
      <c r="G4445" s="209">
        <v>22.510999999999999</v>
      </c>
      <c r="H4445" s="209">
        <v>16.567</v>
      </c>
      <c r="I4445" s="240">
        <v>12.7</v>
      </c>
      <c r="J4445" s="240"/>
      <c r="K4445" s="209">
        <v>4.1219999999999999</v>
      </c>
      <c r="L4445" s="20"/>
      <c r="M4445" s="20"/>
      <c r="N4445" s="20"/>
      <c r="O4445" s="209">
        <v>2.6680000000000001</v>
      </c>
      <c r="P4445" s="209">
        <v>9.4949999999999992</v>
      </c>
      <c r="Q4445" s="209">
        <v>16.53</v>
      </c>
      <c r="R4445" s="209">
        <v>22.715</v>
      </c>
      <c r="S4445" s="209">
        <v>32.54</v>
      </c>
      <c r="T4445" s="209">
        <v>29.1</v>
      </c>
      <c r="U4445" s="209">
        <v>21.433</v>
      </c>
      <c r="V4445" s="209">
        <v>10.228999999999999</v>
      </c>
      <c r="W4445" s="209">
        <v>3.835</v>
      </c>
      <c r="X4445" s="20"/>
      <c r="Y4445" s="20"/>
      <c r="Z4445" s="20"/>
      <c r="AA4445" s="209">
        <v>1.2809999999999999</v>
      </c>
      <c r="AB4445" s="209">
        <v>9.7370000000000001</v>
      </c>
      <c r="AC4445" s="209">
        <v>20.327999999999999</v>
      </c>
      <c r="AD4445" s="209">
        <v>26.184999999999999</v>
      </c>
      <c r="AE4445" s="209">
        <v>28.556000000000001</v>
      </c>
      <c r="AF4445" s="209">
        <v>26.151</v>
      </c>
      <c r="AG4445" s="209">
        <v>17.555</v>
      </c>
      <c r="AH4445" s="209">
        <v>11.052</v>
      </c>
      <c r="AI4445" s="209">
        <v>7.08</v>
      </c>
      <c r="AJ4445" s="20"/>
      <c r="AK4445" s="20"/>
      <c r="AL4445" s="20"/>
      <c r="AM4445" s="209">
        <v>2.5259999999999998</v>
      </c>
      <c r="AN4445" s="209">
        <v>12.021000000000001</v>
      </c>
      <c r="AO4445" s="209">
        <v>18.686</v>
      </c>
      <c r="AP4445" s="209">
        <v>24.513000000000002</v>
      </c>
      <c r="AQ4445" s="209">
        <v>30.981000000000002</v>
      </c>
      <c r="AR4445" s="209">
        <v>23.529</v>
      </c>
      <c r="AS4445" s="209">
        <v>15.565</v>
      </c>
      <c r="AT4445" s="209">
        <v>12.965</v>
      </c>
      <c r="AU4445" s="209">
        <v>6.4409999999999998</v>
      </c>
      <c r="AV4445" s="20"/>
      <c r="AW4445" s="20"/>
      <c r="AX4445" s="20"/>
      <c r="AY4445" s="209">
        <v>2.5840000000000001</v>
      </c>
      <c r="AZ4445" s="209">
        <v>8.16</v>
      </c>
      <c r="BA4445" s="209">
        <v>12.785</v>
      </c>
      <c r="BB4445" s="56">
        <f>BB4446+BB4447</f>
        <v>32.54</v>
      </c>
      <c r="BC4445" s="21">
        <f>BD4445</f>
        <v>43.736559139784944</v>
      </c>
      <c r="BD4445" s="22">
        <f t="shared" si="481"/>
        <v>43.736559139784944</v>
      </c>
      <c r="BE4445" s="21">
        <f>BC4445-BD4445</f>
        <v>0</v>
      </c>
      <c r="BF4445" s="2">
        <v>42.5</v>
      </c>
      <c r="BG4445" s="10">
        <v>5</v>
      </c>
      <c r="BH4445" s="21">
        <f t="shared" si="482"/>
        <v>3.2539999999999999E-2</v>
      </c>
      <c r="BI4445" s="22">
        <f t="shared" si="482"/>
        <v>3.2539999999999999E-2</v>
      </c>
      <c r="BJ4445" s="21">
        <f>BH4445-BI4445</f>
        <v>0</v>
      </c>
      <c r="BK4445" s="21">
        <v>9.7619999999999998E-2</v>
      </c>
      <c r="BL4445" s="22">
        <v>9.7619999999999998E-2</v>
      </c>
      <c r="BM4445" s="21">
        <v>0</v>
      </c>
      <c r="BN4445" s="21">
        <f t="shared" si="483"/>
        <v>0.39047999999999999</v>
      </c>
      <c r="BO4445" s="22">
        <f t="shared" si="483"/>
        <v>0.39047999999999999</v>
      </c>
      <c r="BP4445" s="21">
        <f t="shared" si="483"/>
        <v>0</v>
      </c>
    </row>
    <row r="4446" spans="1:68" ht="11.1" hidden="1" customHeight="1" outlineLevel="2" x14ac:dyDescent="0.2">
      <c r="A4446" s="10"/>
      <c r="B4446" s="18"/>
      <c r="C4446" s="18"/>
      <c r="D4446" s="18"/>
      <c r="E4446" s="23" t="s">
        <v>3879</v>
      </c>
      <c r="F4446" s="208">
        <v>18.018999999999998</v>
      </c>
      <c r="G4446" s="208">
        <v>13.63</v>
      </c>
      <c r="H4446" s="208">
        <v>9.891</v>
      </c>
      <c r="I4446" s="239">
        <v>8.0169999999999995</v>
      </c>
      <c r="J4446" s="239"/>
      <c r="K4446" s="208">
        <v>2.8570000000000002</v>
      </c>
      <c r="L4446" s="24"/>
      <c r="M4446" s="24"/>
      <c r="N4446" s="24"/>
      <c r="O4446" s="208">
        <v>2.0150000000000001</v>
      </c>
      <c r="P4446" s="208">
        <v>6.4240000000000004</v>
      </c>
      <c r="Q4446" s="208">
        <v>10.651</v>
      </c>
      <c r="R4446" s="208">
        <v>13.917</v>
      </c>
      <c r="S4446" s="208">
        <v>20.251000000000001</v>
      </c>
      <c r="T4446" s="208">
        <v>18.5</v>
      </c>
      <c r="U4446" s="208">
        <v>12.379</v>
      </c>
      <c r="V4446" s="208">
        <v>6.7469999999999999</v>
      </c>
      <c r="W4446" s="208">
        <v>2.395</v>
      </c>
      <c r="X4446" s="24"/>
      <c r="Y4446" s="24"/>
      <c r="Z4446" s="24"/>
      <c r="AA4446" s="208">
        <v>0.80300000000000005</v>
      </c>
      <c r="AB4446" s="208">
        <v>6.4240000000000004</v>
      </c>
      <c r="AC4446" s="208">
        <v>12.814</v>
      </c>
      <c r="AD4446" s="208">
        <v>15.137</v>
      </c>
      <c r="AE4446" s="208">
        <v>17.638000000000002</v>
      </c>
      <c r="AF4446" s="208">
        <v>15.170999999999999</v>
      </c>
      <c r="AG4446" s="208">
        <v>10.82</v>
      </c>
      <c r="AH4446" s="208">
        <v>6.89</v>
      </c>
      <c r="AI4446" s="208">
        <v>4.5</v>
      </c>
      <c r="AJ4446" s="24"/>
      <c r="AK4446" s="24"/>
      <c r="AL4446" s="24"/>
      <c r="AM4446" s="208">
        <v>1.732</v>
      </c>
      <c r="AN4446" s="208">
        <v>6.843</v>
      </c>
      <c r="AO4446" s="208">
        <v>11.699</v>
      </c>
      <c r="AP4446" s="208">
        <v>16.722999999999999</v>
      </c>
      <c r="AQ4446" s="208">
        <v>20.106999999999999</v>
      </c>
      <c r="AR4446" s="208">
        <v>16.37</v>
      </c>
      <c r="AS4446" s="208">
        <v>12.239000000000001</v>
      </c>
      <c r="AT4446" s="208">
        <v>9.81</v>
      </c>
      <c r="AU4446" s="208">
        <v>4.2619999999999996</v>
      </c>
      <c r="AV4446" s="24"/>
      <c r="AW4446" s="24"/>
      <c r="AX4446" s="24"/>
      <c r="AY4446" s="208">
        <v>1.476</v>
      </c>
      <c r="AZ4446" s="208">
        <v>4.7439999999999998</v>
      </c>
      <c r="BA4446" s="208">
        <v>7.7510000000000003</v>
      </c>
      <c r="BB4446" s="21">
        <f t="shared" si="484"/>
        <v>20.251000000000001</v>
      </c>
      <c r="BC4446" s="21"/>
      <c r="BD4446" s="22">
        <f t="shared" si="481"/>
        <v>27.21908602150538</v>
      </c>
      <c r="BE4446" s="21"/>
      <c r="BG4446" s="10"/>
      <c r="BH4446" s="21">
        <f t="shared" si="482"/>
        <v>0</v>
      </c>
      <c r="BI4446" s="22">
        <f t="shared" si="482"/>
        <v>2.0251000000000005E-2</v>
      </c>
      <c r="BJ4446" s="21"/>
      <c r="BK4446" s="21">
        <v>0</v>
      </c>
      <c r="BL4446" s="22">
        <v>6.0753000000000015E-2</v>
      </c>
      <c r="BM4446" s="21"/>
      <c r="BN4446" s="21">
        <f t="shared" si="483"/>
        <v>0</v>
      </c>
      <c r="BO4446" s="22">
        <f t="shared" si="483"/>
        <v>0.24301200000000006</v>
      </c>
      <c r="BP4446" s="21">
        <f t="shared" si="483"/>
        <v>0</v>
      </c>
    </row>
    <row r="4447" spans="1:68" ht="11.1" hidden="1" customHeight="1" outlineLevel="2" x14ac:dyDescent="0.2">
      <c r="A4447" s="10"/>
      <c r="B4447" s="18"/>
      <c r="C4447" s="18"/>
      <c r="D4447" s="18"/>
      <c r="E4447" s="23" t="s">
        <v>3880</v>
      </c>
      <c r="F4447" s="208">
        <v>10.231999999999999</v>
      </c>
      <c r="G4447" s="208">
        <v>8.8810000000000002</v>
      </c>
      <c r="H4447" s="208">
        <v>6.6760000000000002</v>
      </c>
      <c r="I4447" s="239">
        <v>4.6829999999999998</v>
      </c>
      <c r="J4447" s="239"/>
      <c r="K4447" s="208">
        <v>1.2649999999999999</v>
      </c>
      <c r="L4447" s="24"/>
      <c r="M4447" s="24"/>
      <c r="N4447" s="24"/>
      <c r="O4447" s="208">
        <v>0.65300000000000002</v>
      </c>
      <c r="P4447" s="208">
        <v>3.0710000000000002</v>
      </c>
      <c r="Q4447" s="208">
        <v>5.8789999999999996</v>
      </c>
      <c r="R4447" s="208">
        <v>8.798</v>
      </c>
      <c r="S4447" s="208">
        <v>12.289</v>
      </c>
      <c r="T4447" s="208">
        <v>10.6</v>
      </c>
      <c r="U4447" s="208">
        <v>9.0540000000000003</v>
      </c>
      <c r="V4447" s="208">
        <v>3.4820000000000002</v>
      </c>
      <c r="W4447" s="208">
        <v>1.44</v>
      </c>
      <c r="X4447" s="24"/>
      <c r="Y4447" s="24"/>
      <c r="Z4447" s="24"/>
      <c r="AA4447" s="208">
        <v>0.47799999999999998</v>
      </c>
      <c r="AB4447" s="208">
        <v>3.3130000000000002</v>
      </c>
      <c r="AC4447" s="208">
        <v>7.5140000000000002</v>
      </c>
      <c r="AD4447" s="208">
        <v>11.048</v>
      </c>
      <c r="AE4447" s="208">
        <v>10.917999999999999</v>
      </c>
      <c r="AF4447" s="208">
        <v>10.98</v>
      </c>
      <c r="AG4447" s="208">
        <v>6.7350000000000003</v>
      </c>
      <c r="AH4447" s="208">
        <v>4.1619999999999999</v>
      </c>
      <c r="AI4447" s="208">
        <v>2.58</v>
      </c>
      <c r="AJ4447" s="24"/>
      <c r="AK4447" s="24"/>
      <c r="AL4447" s="24"/>
      <c r="AM4447" s="208">
        <v>0.79400000000000004</v>
      </c>
      <c r="AN4447" s="208">
        <v>5.1779999999999999</v>
      </c>
      <c r="AO4447" s="208">
        <v>6.9870000000000001</v>
      </c>
      <c r="AP4447" s="208">
        <v>7.79</v>
      </c>
      <c r="AQ4447" s="208">
        <v>10.874000000000001</v>
      </c>
      <c r="AR4447" s="208">
        <v>7.1589999999999998</v>
      </c>
      <c r="AS4447" s="208">
        <v>3.3260000000000001</v>
      </c>
      <c r="AT4447" s="208">
        <v>3.1549999999999998</v>
      </c>
      <c r="AU4447" s="208">
        <v>2.1789999999999998</v>
      </c>
      <c r="AV4447" s="24"/>
      <c r="AW4447" s="24"/>
      <c r="AX4447" s="24"/>
      <c r="AY4447" s="208">
        <v>1.1080000000000001</v>
      </c>
      <c r="AZ4447" s="208">
        <v>3.4159999999999999</v>
      </c>
      <c r="BA4447" s="208">
        <v>5.0339999999999998</v>
      </c>
      <c r="BB4447" s="21">
        <f t="shared" si="484"/>
        <v>12.289</v>
      </c>
      <c r="BC4447" s="21"/>
      <c r="BD4447" s="22">
        <f t="shared" si="481"/>
        <v>16.517473118279568</v>
      </c>
      <c r="BE4447" s="21"/>
      <c r="BG4447" s="10"/>
      <c r="BH4447" s="21">
        <f t="shared" si="482"/>
        <v>0</v>
      </c>
      <c r="BI4447" s="22">
        <f t="shared" si="482"/>
        <v>1.2288999999999998E-2</v>
      </c>
      <c r="BJ4447" s="21"/>
      <c r="BK4447" s="21">
        <v>0</v>
      </c>
      <c r="BL4447" s="22">
        <v>3.6866999999999997E-2</v>
      </c>
      <c r="BM4447" s="21"/>
      <c r="BN4447" s="21">
        <f t="shared" si="483"/>
        <v>0</v>
      </c>
      <c r="BO4447" s="22">
        <f t="shared" si="483"/>
        <v>0.14746799999999999</v>
      </c>
      <c r="BP4447" s="21">
        <f t="shared" si="483"/>
        <v>0</v>
      </c>
    </row>
    <row r="4448" spans="1:68" ht="11.1" hidden="1" customHeight="1" outlineLevel="1" collapsed="1" x14ac:dyDescent="0.2">
      <c r="A4448" s="10"/>
      <c r="B4448" s="18"/>
      <c r="C4448" s="18"/>
      <c r="D4448" s="18"/>
      <c r="E4448" s="19" t="s">
        <v>3881</v>
      </c>
      <c r="F4448" s="20"/>
      <c r="G4448" s="20"/>
      <c r="H4448" s="20"/>
      <c r="I4448" s="20"/>
      <c r="J4448" s="20"/>
      <c r="K4448" s="20"/>
      <c r="L4448" s="20"/>
      <c r="M4448" s="20"/>
      <c r="N4448" s="20"/>
      <c r="O4448" s="20"/>
      <c r="P4448" s="20"/>
      <c r="Q4448" s="20"/>
      <c r="R4448" s="20"/>
      <c r="S4448" s="20"/>
      <c r="T4448" s="20"/>
      <c r="U4448" s="20"/>
      <c r="V4448" s="20"/>
      <c r="W4448" s="20"/>
      <c r="X4448" s="20"/>
      <c r="Y4448" s="20"/>
      <c r="Z4448" s="20"/>
      <c r="AA4448" s="20"/>
      <c r="AB4448" s="20"/>
      <c r="AC4448" s="20"/>
      <c r="AD4448" s="20"/>
      <c r="AE4448" s="20"/>
      <c r="AF4448" s="20"/>
      <c r="AG4448" s="20"/>
      <c r="AH4448" s="20"/>
      <c r="AI4448" s="20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9">
        <v>60.195999999999998</v>
      </c>
      <c r="AU4448" s="209">
        <v>6.3230000000000004</v>
      </c>
      <c r="AV4448" s="20"/>
      <c r="AW4448" s="20"/>
      <c r="AX4448" s="20"/>
      <c r="AY4448" s="20"/>
      <c r="AZ4448" s="209">
        <v>6.5670000000000002</v>
      </c>
      <c r="BA4448" s="209">
        <v>8.4700000000000006</v>
      </c>
      <c r="BB4448" s="21">
        <f t="shared" si="484"/>
        <v>60.195999999999998</v>
      </c>
      <c r="BC4448" s="21">
        <f>BD4448</f>
        <v>80.908602150537632</v>
      </c>
      <c r="BD4448" s="22">
        <f t="shared" ref="BD4448:BD4511" si="485">(BB4448/31/24)*1000</f>
        <v>80.908602150537632</v>
      </c>
      <c r="BE4448" s="21">
        <f>BC4448-BD4448</f>
        <v>0</v>
      </c>
      <c r="BF4448" s="2">
        <v>29.4</v>
      </c>
      <c r="BG4448" s="10">
        <v>6</v>
      </c>
      <c r="BH4448" s="21">
        <f t="shared" si="482"/>
        <v>6.0196E-2</v>
      </c>
      <c r="BI4448" s="22">
        <f t="shared" si="482"/>
        <v>6.0196E-2</v>
      </c>
      <c r="BJ4448" s="21">
        <f>BH4448-BI4448</f>
        <v>0</v>
      </c>
      <c r="BK4448" s="21">
        <v>0.180588</v>
      </c>
      <c r="BL4448" s="22">
        <v>0.180588</v>
      </c>
      <c r="BM4448" s="21">
        <v>0</v>
      </c>
      <c r="BN4448" s="21">
        <f t="shared" si="483"/>
        <v>0.72235199999999999</v>
      </c>
      <c r="BO4448" s="22">
        <f t="shared" si="483"/>
        <v>0.72235199999999999</v>
      </c>
      <c r="BP4448" s="21">
        <f t="shared" si="483"/>
        <v>0</v>
      </c>
    </row>
    <row r="4449" spans="1:68" ht="11.1" hidden="1" customHeight="1" outlineLevel="2" x14ac:dyDescent="0.2">
      <c r="A4449" s="10"/>
      <c r="B4449" s="18"/>
      <c r="C4449" s="18"/>
      <c r="D4449" s="18"/>
      <c r="E4449" s="23" t="s">
        <v>3882</v>
      </c>
      <c r="F4449" s="24"/>
      <c r="G4449" s="24"/>
      <c r="H4449" s="24"/>
      <c r="I4449" s="24"/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24"/>
      <c r="AE4449" s="24"/>
      <c r="AF4449" s="24"/>
      <c r="AG4449" s="24"/>
      <c r="AH4449" s="24"/>
      <c r="AI4449" s="24"/>
      <c r="AJ4449" s="24"/>
      <c r="AK4449" s="24"/>
      <c r="AL4449" s="24"/>
      <c r="AM4449" s="24"/>
      <c r="AN4449" s="24"/>
      <c r="AO4449" s="24"/>
      <c r="AP4449" s="24"/>
      <c r="AQ4449" s="24"/>
      <c r="AR4449" s="24"/>
      <c r="AS4449" s="24"/>
      <c r="AT4449" s="208">
        <v>60.195999999999998</v>
      </c>
      <c r="AU4449" s="208">
        <v>6.3230000000000004</v>
      </c>
      <c r="AV4449" s="24"/>
      <c r="AW4449" s="24"/>
      <c r="AX4449" s="24"/>
      <c r="AY4449" s="24"/>
      <c r="AZ4449" s="208">
        <v>6.5670000000000002</v>
      </c>
      <c r="BA4449" s="208">
        <v>8.4700000000000006</v>
      </c>
      <c r="BB4449" s="21">
        <f t="shared" si="484"/>
        <v>60.195999999999998</v>
      </c>
      <c r="BC4449" s="21"/>
      <c r="BD4449" s="22">
        <f t="shared" si="485"/>
        <v>80.908602150537632</v>
      </c>
      <c r="BE4449" s="21"/>
      <c r="BG4449" s="10"/>
      <c r="BH4449" s="21">
        <f t="shared" si="482"/>
        <v>0</v>
      </c>
      <c r="BI4449" s="22">
        <f t="shared" si="482"/>
        <v>6.0196E-2</v>
      </c>
      <c r="BJ4449" s="21"/>
      <c r="BK4449" s="21">
        <v>0</v>
      </c>
      <c r="BL4449" s="22">
        <v>0.180588</v>
      </c>
      <c r="BM4449" s="21"/>
      <c r="BN4449" s="21">
        <f t="shared" si="483"/>
        <v>0</v>
      </c>
      <c r="BO4449" s="22">
        <f t="shared" si="483"/>
        <v>0.72235199999999999</v>
      </c>
      <c r="BP4449" s="21">
        <f t="shared" si="483"/>
        <v>0</v>
      </c>
    </row>
    <row r="4450" spans="1:68" ht="11.1" hidden="1" customHeight="1" outlineLevel="1" collapsed="1" x14ac:dyDescent="0.2">
      <c r="A4450" s="10"/>
      <c r="B4450" s="18"/>
      <c r="C4450" s="18"/>
      <c r="D4450" s="18"/>
      <c r="E4450" s="19" t="s">
        <v>3883</v>
      </c>
      <c r="F4450" s="209">
        <v>12.202999999999999</v>
      </c>
      <c r="G4450" s="209">
        <v>10.108000000000001</v>
      </c>
      <c r="H4450" s="209">
        <v>7.1909999999999998</v>
      </c>
      <c r="I4450" s="240">
        <v>7.9569999999999999</v>
      </c>
      <c r="J4450" s="240"/>
      <c r="K4450" s="20"/>
      <c r="L4450" s="20"/>
      <c r="M4450" s="20"/>
      <c r="N4450" s="20"/>
      <c r="O4450" s="20"/>
      <c r="P4450" s="209">
        <v>10.651999999999999</v>
      </c>
      <c r="Q4450" s="209">
        <v>17.001999999999999</v>
      </c>
      <c r="R4450" s="209">
        <v>31.713999999999999</v>
      </c>
      <c r="S4450" s="209">
        <v>16.911999999999999</v>
      </c>
      <c r="T4450" s="209">
        <v>16.821999999999999</v>
      </c>
      <c r="U4450" s="209">
        <v>18.687000000000001</v>
      </c>
      <c r="V4450" s="209">
        <v>7.49</v>
      </c>
      <c r="W4450" s="209">
        <v>1</v>
      </c>
      <c r="X4450" s="20"/>
      <c r="Y4450" s="20"/>
      <c r="Z4450" s="20"/>
      <c r="AA4450" s="209">
        <v>17.795000000000002</v>
      </c>
      <c r="AB4450" s="209">
        <v>7.0359999999999996</v>
      </c>
      <c r="AC4450" s="209">
        <v>8.8689999999999998</v>
      </c>
      <c r="AD4450" s="209">
        <v>13.678000000000001</v>
      </c>
      <c r="AE4450" s="209">
        <v>27.391999999999999</v>
      </c>
      <c r="AF4450" s="209">
        <v>18.901</v>
      </c>
      <c r="AG4450" s="209">
        <v>10.288</v>
      </c>
      <c r="AH4450" s="209">
        <v>5.91</v>
      </c>
      <c r="AI4450" s="209">
        <v>1.7370000000000001</v>
      </c>
      <c r="AJ4450" s="20"/>
      <c r="AK4450" s="20"/>
      <c r="AL4450" s="20"/>
      <c r="AM4450" s="20"/>
      <c r="AN4450" s="209">
        <v>11.528</v>
      </c>
      <c r="AO4450" s="209">
        <v>19.152999999999999</v>
      </c>
      <c r="AP4450" s="209">
        <v>24.361000000000001</v>
      </c>
      <c r="AQ4450" s="209">
        <v>30.878</v>
      </c>
      <c r="AR4450" s="209">
        <v>21.602</v>
      </c>
      <c r="AS4450" s="209">
        <v>20.995999999999999</v>
      </c>
      <c r="AT4450" s="209">
        <v>11.23</v>
      </c>
      <c r="AU4450" s="20"/>
      <c r="AV4450" s="20"/>
      <c r="AW4450" s="20"/>
      <c r="AX4450" s="20"/>
      <c r="AY4450" s="209">
        <v>5.1639999999999997</v>
      </c>
      <c r="AZ4450" s="209">
        <v>10.396000000000001</v>
      </c>
      <c r="BA4450" s="209">
        <v>17</v>
      </c>
      <c r="BB4450" s="56">
        <f>BB4451+BB4452</f>
        <v>36.457000000000001</v>
      </c>
      <c r="BC4450" s="21">
        <f>BD4450</f>
        <v>49.001344086021504</v>
      </c>
      <c r="BD4450" s="22">
        <f t="shared" si="485"/>
        <v>49.001344086021504</v>
      </c>
      <c r="BE4450" s="21">
        <f>BC4450-BD4450</f>
        <v>0</v>
      </c>
      <c r="BG4450" s="10">
        <v>5</v>
      </c>
      <c r="BH4450" s="21">
        <f t="shared" si="482"/>
        <v>3.6457000000000003E-2</v>
      </c>
      <c r="BI4450" s="22">
        <f t="shared" si="482"/>
        <v>3.6457000000000003E-2</v>
      </c>
      <c r="BJ4450" s="21">
        <f>BH4450-BI4450</f>
        <v>0</v>
      </c>
      <c r="BK4450" s="21">
        <v>0.10937100000000001</v>
      </c>
      <c r="BL4450" s="22">
        <v>0.10937100000000001</v>
      </c>
      <c r="BM4450" s="21">
        <v>0</v>
      </c>
      <c r="BN4450" s="21">
        <f t="shared" si="483"/>
        <v>0.43748400000000004</v>
      </c>
      <c r="BO4450" s="22">
        <f t="shared" si="483"/>
        <v>0.43748400000000004</v>
      </c>
      <c r="BP4450" s="21">
        <f t="shared" si="483"/>
        <v>0</v>
      </c>
    </row>
    <row r="4451" spans="1:68" ht="11.1" hidden="1" customHeight="1" outlineLevel="2" x14ac:dyDescent="0.2">
      <c r="A4451" s="10"/>
      <c r="B4451" s="18"/>
      <c r="C4451" s="18"/>
      <c r="D4451" s="18"/>
      <c r="E4451" s="23" t="s">
        <v>3884</v>
      </c>
      <c r="F4451" s="208">
        <v>12.202999999999999</v>
      </c>
      <c r="G4451" s="208">
        <v>10.108000000000001</v>
      </c>
      <c r="H4451" s="208">
        <v>7.1909999999999998</v>
      </c>
      <c r="I4451" s="239">
        <v>7.9569999999999999</v>
      </c>
      <c r="J4451" s="239"/>
      <c r="K4451" s="24"/>
      <c r="L4451" s="24"/>
      <c r="M4451" s="24"/>
      <c r="N4451" s="24"/>
      <c r="O4451" s="24"/>
      <c r="P4451" s="208">
        <v>7.3979999999999997</v>
      </c>
      <c r="Q4451" s="208">
        <v>9.6229999999999993</v>
      </c>
      <c r="R4451" s="208">
        <v>18.661999999999999</v>
      </c>
      <c r="S4451" s="208">
        <v>10.233000000000001</v>
      </c>
      <c r="T4451" s="208">
        <v>11.617000000000001</v>
      </c>
      <c r="U4451" s="208">
        <v>10.335000000000001</v>
      </c>
      <c r="V4451" s="208">
        <v>5.5279999999999996</v>
      </c>
      <c r="W4451" s="24"/>
      <c r="X4451" s="24"/>
      <c r="Y4451" s="24"/>
      <c r="Z4451" s="24"/>
      <c r="AA4451" s="24"/>
      <c r="AB4451" s="208">
        <v>7.0359999999999996</v>
      </c>
      <c r="AC4451" s="208">
        <v>10.493</v>
      </c>
      <c r="AD4451" s="208">
        <v>13.115</v>
      </c>
      <c r="AE4451" s="208">
        <v>15.180999999999999</v>
      </c>
      <c r="AF4451" s="208">
        <v>11.403</v>
      </c>
      <c r="AG4451" s="208">
        <v>7.649</v>
      </c>
      <c r="AH4451" s="208">
        <v>4.7910000000000004</v>
      </c>
      <c r="AI4451" s="208">
        <v>1.2370000000000001</v>
      </c>
      <c r="AJ4451" s="24"/>
      <c r="AK4451" s="24"/>
      <c r="AL4451" s="24"/>
      <c r="AM4451" s="24"/>
      <c r="AN4451" s="208">
        <v>7.5049999999999999</v>
      </c>
      <c r="AO4451" s="208">
        <v>11.849</v>
      </c>
      <c r="AP4451" s="208">
        <v>13.617000000000001</v>
      </c>
      <c r="AQ4451" s="208">
        <v>17.373000000000001</v>
      </c>
      <c r="AR4451" s="208">
        <v>11.946</v>
      </c>
      <c r="AS4451" s="208">
        <v>11.045</v>
      </c>
      <c r="AT4451" s="208">
        <v>5.6769999999999996</v>
      </c>
      <c r="AU4451" s="24"/>
      <c r="AV4451" s="24"/>
      <c r="AW4451" s="24"/>
      <c r="AX4451" s="24"/>
      <c r="AY4451" s="208">
        <v>2.1120000000000001</v>
      </c>
      <c r="AZ4451" s="208">
        <v>5.64</v>
      </c>
      <c r="BA4451" s="208">
        <v>11</v>
      </c>
      <c r="BB4451" s="21">
        <f t="shared" si="484"/>
        <v>18.661999999999999</v>
      </c>
      <c r="BC4451" s="21"/>
      <c r="BD4451" s="22">
        <f t="shared" si="485"/>
        <v>25.083333333333332</v>
      </c>
      <c r="BE4451" s="21"/>
      <c r="BG4451" s="10"/>
      <c r="BH4451" s="21">
        <f t="shared" si="482"/>
        <v>0</v>
      </c>
      <c r="BI4451" s="22">
        <f t="shared" si="482"/>
        <v>1.8662000000000002E-2</v>
      </c>
      <c r="BJ4451" s="21"/>
      <c r="BK4451" s="21">
        <v>0</v>
      </c>
      <c r="BL4451" s="22">
        <v>5.5986000000000008E-2</v>
      </c>
      <c r="BM4451" s="21"/>
      <c r="BN4451" s="21">
        <f t="shared" si="483"/>
        <v>0</v>
      </c>
      <c r="BO4451" s="22">
        <f t="shared" si="483"/>
        <v>0.22394400000000003</v>
      </c>
      <c r="BP4451" s="21">
        <f t="shared" si="483"/>
        <v>0</v>
      </c>
    </row>
    <row r="4452" spans="1:68" ht="11.1" hidden="1" customHeight="1" outlineLevel="2" x14ac:dyDescent="0.2">
      <c r="A4452" s="10"/>
      <c r="B4452" s="18"/>
      <c r="C4452" s="18"/>
      <c r="D4452" s="18"/>
      <c r="E4452" s="23" t="s">
        <v>3820</v>
      </c>
      <c r="F4452" s="24"/>
      <c r="G4452" s="24"/>
      <c r="H4452" s="24"/>
      <c r="I4452" s="24"/>
      <c r="J4452" s="24"/>
      <c r="K4452" s="24"/>
      <c r="L4452" s="24"/>
      <c r="M4452" s="24"/>
      <c r="N4452" s="24"/>
      <c r="O4452" s="24"/>
      <c r="P4452" s="208">
        <v>3.254</v>
      </c>
      <c r="Q4452" s="208">
        <v>7.3789999999999996</v>
      </c>
      <c r="R4452" s="208">
        <v>13.052</v>
      </c>
      <c r="S4452" s="208">
        <v>6.6790000000000003</v>
      </c>
      <c r="T4452" s="208">
        <v>5.2050000000000001</v>
      </c>
      <c r="U4452" s="208">
        <v>8.3520000000000003</v>
      </c>
      <c r="V4452" s="208">
        <v>1.962</v>
      </c>
      <c r="W4452" s="208">
        <v>1</v>
      </c>
      <c r="X4452" s="24"/>
      <c r="Y4452" s="24"/>
      <c r="Z4452" s="24"/>
      <c r="AA4452" s="208">
        <v>17.795000000000002</v>
      </c>
      <c r="AB4452" s="24"/>
      <c r="AC4452" s="208">
        <v>-1.6240000000000001</v>
      </c>
      <c r="AD4452" s="208">
        <v>0.56299999999999994</v>
      </c>
      <c r="AE4452" s="208">
        <v>12.211</v>
      </c>
      <c r="AF4452" s="208">
        <v>7.4980000000000002</v>
      </c>
      <c r="AG4452" s="208">
        <v>2.6389999999999998</v>
      </c>
      <c r="AH4452" s="208">
        <v>1.119</v>
      </c>
      <c r="AI4452" s="208">
        <v>0.5</v>
      </c>
      <c r="AJ4452" s="24"/>
      <c r="AK4452" s="24"/>
      <c r="AL4452" s="24"/>
      <c r="AM4452" s="24"/>
      <c r="AN4452" s="208">
        <v>4.0229999999999997</v>
      </c>
      <c r="AO4452" s="208">
        <v>7.3040000000000003</v>
      </c>
      <c r="AP4452" s="208">
        <v>10.744</v>
      </c>
      <c r="AQ4452" s="208">
        <v>13.505000000000001</v>
      </c>
      <c r="AR4452" s="208">
        <v>9.6560000000000006</v>
      </c>
      <c r="AS4452" s="208">
        <v>9.9510000000000005</v>
      </c>
      <c r="AT4452" s="208">
        <v>5.5529999999999999</v>
      </c>
      <c r="AU4452" s="24"/>
      <c r="AV4452" s="24"/>
      <c r="AW4452" s="24"/>
      <c r="AX4452" s="24"/>
      <c r="AY4452" s="208">
        <v>3.052</v>
      </c>
      <c r="AZ4452" s="208">
        <v>4.7560000000000002</v>
      </c>
      <c r="BA4452" s="208">
        <v>6</v>
      </c>
      <c r="BB4452" s="21">
        <f t="shared" si="484"/>
        <v>17.795000000000002</v>
      </c>
      <c r="BC4452" s="21"/>
      <c r="BD4452" s="22">
        <f t="shared" si="485"/>
        <v>23.918010752688176</v>
      </c>
      <c r="BE4452" s="21"/>
      <c r="BG4452" s="10"/>
      <c r="BH4452" s="21">
        <f t="shared" si="482"/>
        <v>0</v>
      </c>
      <c r="BI4452" s="22">
        <f t="shared" si="482"/>
        <v>1.7795000000000005E-2</v>
      </c>
      <c r="BJ4452" s="21"/>
      <c r="BK4452" s="21">
        <v>0</v>
      </c>
      <c r="BL4452" s="22">
        <v>5.3385000000000016E-2</v>
      </c>
      <c r="BM4452" s="21"/>
      <c r="BN4452" s="21">
        <f t="shared" si="483"/>
        <v>0</v>
      </c>
      <c r="BO4452" s="22">
        <f t="shared" si="483"/>
        <v>0.21354000000000006</v>
      </c>
      <c r="BP4452" s="21">
        <f t="shared" si="483"/>
        <v>0</v>
      </c>
    </row>
    <row r="4453" spans="1:68" ht="11.1" hidden="1" customHeight="1" outlineLevel="1" collapsed="1" x14ac:dyDescent="0.2">
      <c r="A4453" s="10"/>
      <c r="B4453" s="18"/>
      <c r="C4453" s="18"/>
      <c r="D4453" s="18"/>
      <c r="E4453" s="19" t="s">
        <v>3885</v>
      </c>
      <c r="F4453" s="20"/>
      <c r="G4453" s="20"/>
      <c r="H4453" s="20"/>
      <c r="I4453" s="20"/>
      <c r="J4453" s="20"/>
      <c r="K4453" s="20"/>
      <c r="L4453" s="20"/>
      <c r="M4453" s="20"/>
      <c r="N4453" s="20"/>
      <c r="O4453" s="20"/>
      <c r="P4453" s="20"/>
      <c r="Q4453" s="20"/>
      <c r="R4453" s="20"/>
      <c r="S4453" s="20"/>
      <c r="T4453" s="20"/>
      <c r="U4453" s="20"/>
      <c r="V4453" s="20"/>
      <c r="W4453" s="20"/>
      <c r="X4453" s="20"/>
      <c r="Y4453" s="20"/>
      <c r="Z4453" s="20"/>
      <c r="AA4453" s="20"/>
      <c r="AB4453" s="20"/>
      <c r="AC4453" s="20"/>
      <c r="AD4453" s="20"/>
      <c r="AE4453" s="20"/>
      <c r="AF4453" s="20"/>
      <c r="AG4453" s="20"/>
      <c r="AH4453" s="20"/>
      <c r="AI4453" s="20"/>
      <c r="AJ4453" s="20"/>
      <c r="AK4453" s="20"/>
      <c r="AL4453" s="20"/>
      <c r="AM4453" s="20"/>
      <c r="AN4453" s="20"/>
      <c r="AO4453" s="20"/>
      <c r="AP4453" s="209">
        <v>5.2</v>
      </c>
      <c r="AQ4453" s="209">
        <v>6.3</v>
      </c>
      <c r="AR4453" s="20"/>
      <c r="AS4453" s="209">
        <v>3.895</v>
      </c>
      <c r="AT4453" s="209">
        <v>0.55500000000000005</v>
      </c>
      <c r="AU4453" s="209">
        <v>0.26</v>
      </c>
      <c r="AV4453" s="20"/>
      <c r="AW4453" s="20"/>
      <c r="AX4453" s="20"/>
      <c r="AY4453" s="209">
        <v>0.21199999999999999</v>
      </c>
      <c r="AZ4453" s="209">
        <v>0.63700000000000001</v>
      </c>
      <c r="BA4453" s="209">
        <v>1.2250000000000001</v>
      </c>
      <c r="BB4453" s="21">
        <f t="shared" si="484"/>
        <v>6.3</v>
      </c>
      <c r="BC4453" s="21">
        <f>BF4453</f>
        <v>12.62</v>
      </c>
      <c r="BD4453" s="22">
        <f t="shared" si="485"/>
        <v>8.4677419354838701</v>
      </c>
      <c r="BE4453" s="21">
        <f>BC4453-BD4453</f>
        <v>4.1522580645161291</v>
      </c>
      <c r="BF4453" s="2">
        <v>12.62</v>
      </c>
      <c r="BG4453" s="10">
        <v>6</v>
      </c>
      <c r="BH4453" s="21">
        <f t="shared" si="482"/>
        <v>9.3892799999999998E-3</v>
      </c>
      <c r="BI4453" s="22">
        <f t="shared" si="482"/>
        <v>6.2999999999999992E-3</v>
      </c>
      <c r="BJ4453" s="21">
        <f>BH4453-BI4453</f>
        <v>3.0892800000000007E-3</v>
      </c>
      <c r="BK4453" s="21">
        <v>2.816784E-2</v>
      </c>
      <c r="BL4453" s="22">
        <v>1.8899999999999997E-2</v>
      </c>
      <c r="BM4453" s="21">
        <v>9.2678400000000029E-3</v>
      </c>
      <c r="BN4453" s="21">
        <f t="shared" si="483"/>
        <v>0.11267136</v>
      </c>
      <c r="BO4453" s="22">
        <f t="shared" si="483"/>
        <v>7.5599999999999987E-2</v>
      </c>
      <c r="BP4453" s="21">
        <f t="shared" si="483"/>
        <v>3.7071360000000012E-2</v>
      </c>
    </row>
    <row r="4454" spans="1:68" ht="11.1" hidden="1" customHeight="1" outlineLevel="2" x14ac:dyDescent="0.2">
      <c r="A4454" s="10"/>
      <c r="B4454" s="18"/>
      <c r="C4454" s="18"/>
      <c r="D4454" s="18"/>
      <c r="E4454" s="23" t="s">
        <v>3886</v>
      </c>
      <c r="F4454" s="24"/>
      <c r="G4454" s="24"/>
      <c r="H4454" s="24"/>
      <c r="I4454" s="24"/>
      <c r="J4454" s="24"/>
      <c r="K4454" s="24"/>
      <c r="L4454" s="24"/>
      <c r="M4454" s="24"/>
      <c r="N4454" s="24"/>
      <c r="O4454" s="24"/>
      <c r="P4454" s="24"/>
      <c r="Q4454" s="24"/>
      <c r="R4454" s="24"/>
      <c r="S4454" s="24"/>
      <c r="T4454" s="24"/>
      <c r="U4454" s="24"/>
      <c r="V4454" s="24"/>
      <c r="W4454" s="24"/>
      <c r="X4454" s="24"/>
      <c r="Y4454" s="24"/>
      <c r="Z4454" s="24"/>
      <c r="AA4454" s="24"/>
      <c r="AB4454" s="24"/>
      <c r="AC4454" s="24"/>
      <c r="AD4454" s="24"/>
      <c r="AE4454" s="24"/>
      <c r="AF4454" s="24"/>
      <c r="AG4454" s="24"/>
      <c r="AH4454" s="24"/>
      <c r="AI4454" s="24"/>
      <c r="AJ4454" s="24"/>
      <c r="AK4454" s="24"/>
      <c r="AL4454" s="24"/>
      <c r="AM4454" s="24"/>
      <c r="AN4454" s="24"/>
      <c r="AO4454" s="24"/>
      <c r="AP4454" s="208">
        <v>5.2</v>
      </c>
      <c r="AQ4454" s="208">
        <v>6.3</v>
      </c>
      <c r="AR4454" s="24"/>
      <c r="AS4454" s="208">
        <v>3.895</v>
      </c>
      <c r="AT4454" s="208">
        <v>0.55500000000000005</v>
      </c>
      <c r="AU4454" s="208">
        <v>0.26</v>
      </c>
      <c r="AV4454" s="24"/>
      <c r="AW4454" s="24"/>
      <c r="AX4454" s="24"/>
      <c r="AY4454" s="208">
        <v>0.21199999999999999</v>
      </c>
      <c r="AZ4454" s="208">
        <v>0.63700000000000001</v>
      </c>
      <c r="BA4454" s="208">
        <v>1.2250000000000001</v>
      </c>
      <c r="BB4454" s="21">
        <f t="shared" si="484"/>
        <v>6.3</v>
      </c>
      <c r="BC4454" s="21"/>
      <c r="BD4454" s="22">
        <f t="shared" si="485"/>
        <v>8.4677419354838701</v>
      </c>
      <c r="BE4454" s="21"/>
      <c r="BG4454" s="10"/>
      <c r="BH4454" s="21">
        <f t="shared" si="482"/>
        <v>0</v>
      </c>
      <c r="BI4454" s="22">
        <f t="shared" si="482"/>
        <v>6.2999999999999992E-3</v>
      </c>
      <c r="BJ4454" s="21"/>
      <c r="BK4454" s="21">
        <v>0</v>
      </c>
      <c r="BL4454" s="22">
        <v>1.8899999999999997E-2</v>
      </c>
      <c r="BM4454" s="21"/>
      <c r="BN4454" s="21">
        <f t="shared" si="483"/>
        <v>0</v>
      </c>
      <c r="BO4454" s="22">
        <f t="shared" si="483"/>
        <v>7.5599999999999987E-2</v>
      </c>
      <c r="BP4454" s="21">
        <f t="shared" si="483"/>
        <v>0</v>
      </c>
    </row>
    <row r="4455" spans="1:68" ht="11.1" hidden="1" customHeight="1" outlineLevel="1" collapsed="1" x14ac:dyDescent="0.2">
      <c r="A4455" s="10"/>
      <c r="B4455" s="18"/>
      <c r="C4455" s="18"/>
      <c r="D4455" s="18"/>
      <c r="E4455" s="19" t="s">
        <v>3887</v>
      </c>
      <c r="F4455" s="209">
        <v>70.674999999999997</v>
      </c>
      <c r="G4455" s="209">
        <v>55.302</v>
      </c>
      <c r="H4455" s="209">
        <v>40.859000000000002</v>
      </c>
      <c r="I4455" s="240">
        <v>26.856000000000002</v>
      </c>
      <c r="J4455" s="240"/>
      <c r="K4455" s="209">
        <v>7.6630000000000003</v>
      </c>
      <c r="L4455" s="209">
        <v>3.4540000000000002</v>
      </c>
      <c r="M4455" s="209">
        <v>7.3840000000000003</v>
      </c>
      <c r="N4455" s="209">
        <v>11.202999999999999</v>
      </c>
      <c r="O4455" s="209">
        <v>21.51</v>
      </c>
      <c r="P4455" s="209">
        <v>42.783999999999999</v>
      </c>
      <c r="Q4455" s="209">
        <v>51.679000000000002</v>
      </c>
      <c r="R4455" s="209">
        <v>75.667000000000002</v>
      </c>
      <c r="S4455" s="209">
        <v>70.364000000000004</v>
      </c>
      <c r="T4455" s="209">
        <v>69.724999999999994</v>
      </c>
      <c r="U4455" s="209">
        <v>45.917000000000002</v>
      </c>
      <c r="V4455" s="209">
        <v>13.736000000000001</v>
      </c>
      <c r="W4455" s="209">
        <v>16.777999999999999</v>
      </c>
      <c r="X4455" s="209">
        <v>4.4249999999999998</v>
      </c>
      <c r="Y4455" s="209">
        <v>16.350999999999999</v>
      </c>
      <c r="Z4455" s="209">
        <v>13.180999999999999</v>
      </c>
      <c r="AA4455" s="209">
        <v>22.742000000000001</v>
      </c>
      <c r="AB4455" s="209">
        <v>29.63</v>
      </c>
      <c r="AC4455" s="209">
        <v>54.232999999999997</v>
      </c>
      <c r="AD4455" s="209">
        <v>60.360999999999997</v>
      </c>
      <c r="AE4455" s="209">
        <v>54.231999999999999</v>
      </c>
      <c r="AF4455" s="209">
        <v>44.783999999999999</v>
      </c>
      <c r="AG4455" s="209">
        <v>28.614000000000001</v>
      </c>
      <c r="AH4455" s="209">
        <v>17.977</v>
      </c>
      <c r="AI4455" s="209">
        <v>4.9980000000000002</v>
      </c>
      <c r="AJ4455" s="209">
        <v>7.5339999999999998</v>
      </c>
      <c r="AK4455" s="209">
        <v>10.68</v>
      </c>
      <c r="AL4455" s="209">
        <v>25.805</v>
      </c>
      <c r="AM4455" s="209">
        <v>6.8380000000000001</v>
      </c>
      <c r="AN4455" s="209">
        <v>28.899000000000001</v>
      </c>
      <c r="AO4455" s="209">
        <v>55.170999999999999</v>
      </c>
      <c r="AP4455" s="209">
        <v>66.593000000000004</v>
      </c>
      <c r="AQ4455" s="209">
        <v>58.337000000000003</v>
      </c>
      <c r="AR4455" s="209">
        <v>42.712000000000003</v>
      </c>
      <c r="AS4455" s="209">
        <v>32.807000000000002</v>
      </c>
      <c r="AT4455" s="209">
        <v>15.032999999999999</v>
      </c>
      <c r="AU4455" s="209">
        <v>5.069</v>
      </c>
      <c r="AV4455" s="209">
        <v>11.055999999999999</v>
      </c>
      <c r="AW4455" s="209">
        <v>13.055</v>
      </c>
      <c r="AX4455" s="209">
        <v>13.21</v>
      </c>
      <c r="AY4455" s="209">
        <v>12.637</v>
      </c>
      <c r="AZ4455" s="209">
        <v>14.734</v>
      </c>
      <c r="BA4455" s="209">
        <v>25.282</v>
      </c>
      <c r="BB4455" s="56">
        <f>BB4456+BB4457+BB4458+BB4459</f>
        <v>74.228000000000009</v>
      </c>
      <c r="BC4455" s="21">
        <f>BF4455</f>
        <v>225.85</v>
      </c>
      <c r="BD4455" s="22">
        <f t="shared" si="485"/>
        <v>99.768817204301087</v>
      </c>
      <c r="BE4455" s="21">
        <f>BC4455-BD4455</f>
        <v>126.08118279569891</v>
      </c>
      <c r="BF4455" s="2">
        <v>225.85</v>
      </c>
      <c r="BG4455" s="10">
        <v>5</v>
      </c>
      <c r="BH4455" s="21">
        <f t="shared" si="482"/>
        <v>0.1680324</v>
      </c>
      <c r="BI4455" s="22">
        <f t="shared" si="482"/>
        <v>7.4228000000000016E-2</v>
      </c>
      <c r="BJ4455" s="21">
        <f>BH4455-BI4455</f>
        <v>9.3804399999999982E-2</v>
      </c>
      <c r="BK4455" s="21">
        <v>0.50409720000000002</v>
      </c>
      <c r="BL4455" s="22">
        <v>0.22268400000000005</v>
      </c>
      <c r="BM4455" s="21">
        <v>0.28141319999999997</v>
      </c>
      <c r="BN4455" s="21">
        <f t="shared" si="483"/>
        <v>2.0163888000000001</v>
      </c>
      <c r="BO4455" s="22">
        <f t="shared" si="483"/>
        <v>0.89073600000000019</v>
      </c>
      <c r="BP4455" s="21">
        <f t="shared" si="483"/>
        <v>1.1256527999999999</v>
      </c>
    </row>
    <row r="4456" spans="1:68" ht="11.1" hidden="1" customHeight="1" outlineLevel="2" x14ac:dyDescent="0.2">
      <c r="A4456" s="10"/>
      <c r="B4456" s="18"/>
      <c r="C4456" s="18"/>
      <c r="D4456" s="18"/>
      <c r="E4456" s="23" t="s">
        <v>3888</v>
      </c>
      <c r="F4456" s="208">
        <v>3.8029999999999999</v>
      </c>
      <c r="G4456" s="208">
        <v>1.0189999999999999</v>
      </c>
      <c r="H4456" s="208">
        <v>0.98</v>
      </c>
      <c r="I4456" s="239">
        <v>1.07</v>
      </c>
      <c r="J4456" s="239"/>
      <c r="K4456" s="208">
        <v>0.70399999999999996</v>
      </c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4"/>
      <c r="W4456" s="24"/>
      <c r="X4456" s="24"/>
      <c r="Y4456" s="24"/>
      <c r="Z4456" s="24"/>
      <c r="AA4456" s="24"/>
      <c r="AB4456" s="24"/>
      <c r="AC4456" s="208">
        <v>5.0819999999999999</v>
      </c>
      <c r="AD4456" s="208">
        <v>3.0219999999999998</v>
      </c>
      <c r="AE4456" s="208">
        <v>5.6239999999999997</v>
      </c>
      <c r="AF4456" s="208">
        <v>3.6549999999999998</v>
      </c>
      <c r="AG4456" s="208">
        <v>2.1669999999999998</v>
      </c>
      <c r="AH4456" s="208">
        <v>1.4610000000000001</v>
      </c>
      <c r="AI4456" s="208">
        <v>0.74199999999999999</v>
      </c>
      <c r="AJ4456" s="208">
        <v>0.64200000000000002</v>
      </c>
      <c r="AK4456" s="208">
        <v>0.69</v>
      </c>
      <c r="AL4456" s="208">
        <v>0.749</v>
      </c>
      <c r="AM4456" s="208">
        <v>0.85199999999999998</v>
      </c>
      <c r="AN4456" s="208">
        <v>2.137</v>
      </c>
      <c r="AO4456" s="208">
        <v>3.8340000000000001</v>
      </c>
      <c r="AP4456" s="208">
        <v>4.1740000000000004</v>
      </c>
      <c r="AQ4456" s="208">
        <v>4.5049999999999999</v>
      </c>
      <c r="AR4456" s="208">
        <v>4.1379999999999999</v>
      </c>
      <c r="AS4456" s="208">
        <v>3.5979999999999999</v>
      </c>
      <c r="AT4456" s="208">
        <v>2.0449999999999999</v>
      </c>
      <c r="AU4456" s="208">
        <v>0.77700000000000002</v>
      </c>
      <c r="AV4456" s="208">
        <v>0.70699999999999996</v>
      </c>
      <c r="AW4456" s="208">
        <v>0.51300000000000001</v>
      </c>
      <c r="AX4456" s="208">
        <v>0.65900000000000003</v>
      </c>
      <c r="AY4456" s="208">
        <v>1.2370000000000001</v>
      </c>
      <c r="AZ4456" s="208">
        <v>2.1669999999999998</v>
      </c>
      <c r="BA4456" s="208">
        <v>3.81</v>
      </c>
      <c r="BB4456" s="21">
        <f t="shared" si="484"/>
        <v>5.6239999999999997</v>
      </c>
      <c r="BC4456" s="21"/>
      <c r="BD4456" s="22">
        <f t="shared" si="485"/>
        <v>7.5591397849462361</v>
      </c>
      <c r="BE4456" s="21"/>
      <c r="BG4456" s="10"/>
      <c r="BH4456" s="21">
        <f t="shared" si="482"/>
        <v>0</v>
      </c>
      <c r="BI4456" s="22">
        <f t="shared" si="482"/>
        <v>5.6239999999999997E-3</v>
      </c>
      <c r="BJ4456" s="21"/>
      <c r="BK4456" s="21">
        <v>0</v>
      </c>
      <c r="BL4456" s="22">
        <v>1.6871999999999998E-2</v>
      </c>
      <c r="BM4456" s="21"/>
      <c r="BN4456" s="21">
        <f t="shared" si="483"/>
        <v>0</v>
      </c>
      <c r="BO4456" s="22">
        <f t="shared" si="483"/>
        <v>6.7487999999999992E-2</v>
      </c>
      <c r="BP4456" s="21">
        <f t="shared" si="483"/>
        <v>0</v>
      </c>
    </row>
    <row r="4457" spans="1:68" ht="11.1" hidden="1" customHeight="1" outlineLevel="2" x14ac:dyDescent="0.2">
      <c r="A4457" s="10"/>
      <c r="B4457" s="18"/>
      <c r="C4457" s="18"/>
      <c r="D4457" s="18"/>
      <c r="E4457" s="23" t="s">
        <v>3889</v>
      </c>
      <c r="F4457" s="208">
        <v>31.506</v>
      </c>
      <c r="G4457" s="208">
        <v>27.2</v>
      </c>
      <c r="H4457" s="208">
        <v>19.527999999999999</v>
      </c>
      <c r="I4457" s="239">
        <v>12.907999999999999</v>
      </c>
      <c r="J4457" s="239"/>
      <c r="K4457" s="208">
        <v>3.0139999999999998</v>
      </c>
      <c r="L4457" s="24"/>
      <c r="M4457" s="24"/>
      <c r="N4457" s="24"/>
      <c r="O4457" s="208">
        <v>2.2200000000000002</v>
      </c>
      <c r="P4457" s="208">
        <v>21.17</v>
      </c>
      <c r="Q4457" s="208">
        <v>32.664999999999999</v>
      </c>
      <c r="R4457" s="208">
        <v>38.779000000000003</v>
      </c>
      <c r="S4457" s="208">
        <v>38.234999999999999</v>
      </c>
      <c r="T4457" s="208">
        <v>35.155000000000001</v>
      </c>
      <c r="U4457" s="208">
        <v>27.08</v>
      </c>
      <c r="V4457" s="208">
        <v>9.3699999999999992</v>
      </c>
      <c r="W4457" s="208">
        <v>1.575</v>
      </c>
      <c r="X4457" s="208">
        <v>0.78800000000000003</v>
      </c>
      <c r="Y4457" s="208">
        <v>0.46899999999999997</v>
      </c>
      <c r="Z4457" s="208">
        <v>0.80600000000000005</v>
      </c>
      <c r="AA4457" s="208">
        <v>4.0540000000000003</v>
      </c>
      <c r="AB4457" s="208">
        <v>12.263999999999999</v>
      </c>
      <c r="AC4457" s="208">
        <v>27.687000000000001</v>
      </c>
      <c r="AD4457" s="208">
        <v>34.787999999999997</v>
      </c>
      <c r="AE4457" s="208">
        <v>30.587</v>
      </c>
      <c r="AF4457" s="208">
        <v>25.498000000000001</v>
      </c>
      <c r="AG4457" s="208">
        <v>15.978999999999999</v>
      </c>
      <c r="AH4457" s="208">
        <v>8.4309999999999992</v>
      </c>
      <c r="AI4457" s="208">
        <v>2.8410000000000002</v>
      </c>
      <c r="AJ4457" s="208">
        <v>0.59499999999999997</v>
      </c>
      <c r="AK4457" s="208">
        <v>0.45700000000000002</v>
      </c>
      <c r="AL4457" s="24"/>
      <c r="AM4457" s="208">
        <v>1.046</v>
      </c>
      <c r="AN4457" s="208">
        <v>16.204999999999998</v>
      </c>
      <c r="AO4457" s="208">
        <v>34.872999999999998</v>
      </c>
      <c r="AP4457" s="208">
        <v>43.09</v>
      </c>
      <c r="AQ4457" s="208">
        <v>42.012</v>
      </c>
      <c r="AR4457" s="208">
        <v>33.357999999999997</v>
      </c>
      <c r="AS4457" s="208">
        <v>28.274000000000001</v>
      </c>
      <c r="AT4457" s="208">
        <v>9.8849999999999998</v>
      </c>
      <c r="AU4457" s="208">
        <v>0.86899999999999999</v>
      </c>
      <c r="AV4457" s="208">
        <v>0.35099999999999998</v>
      </c>
      <c r="AW4457" s="208">
        <v>0.69799999999999995</v>
      </c>
      <c r="AX4457" s="208">
        <v>0.61399999999999999</v>
      </c>
      <c r="AY4457" s="208">
        <v>2.29</v>
      </c>
      <c r="AZ4457" s="208">
        <v>7.7619999999999996</v>
      </c>
      <c r="BA4457" s="208">
        <v>20.363</v>
      </c>
      <c r="BB4457" s="21">
        <f t="shared" si="484"/>
        <v>43.09</v>
      </c>
      <c r="BC4457" s="21"/>
      <c r="BD4457" s="22">
        <f t="shared" si="485"/>
        <v>57.916666666666671</v>
      </c>
      <c r="BE4457" s="21"/>
      <c r="BG4457" s="10"/>
      <c r="BH4457" s="21">
        <f t="shared" si="482"/>
        <v>0</v>
      </c>
      <c r="BI4457" s="22">
        <f t="shared" si="482"/>
        <v>4.3090000000000003E-2</v>
      </c>
      <c r="BJ4457" s="21"/>
      <c r="BK4457" s="21">
        <v>0</v>
      </c>
      <c r="BL4457" s="22">
        <v>0.12927</v>
      </c>
      <c r="BM4457" s="21"/>
      <c r="BN4457" s="21">
        <f t="shared" si="483"/>
        <v>0</v>
      </c>
      <c r="BO4457" s="22">
        <f t="shared" si="483"/>
        <v>0.51707999999999998</v>
      </c>
      <c r="BP4457" s="21">
        <f t="shared" si="483"/>
        <v>0</v>
      </c>
    </row>
    <row r="4458" spans="1:68" ht="11.1" hidden="1" customHeight="1" outlineLevel="2" x14ac:dyDescent="0.2">
      <c r="A4458" s="10"/>
      <c r="B4458" s="18"/>
      <c r="C4458" s="18"/>
      <c r="D4458" s="18"/>
      <c r="E4458" s="23" t="s">
        <v>3890</v>
      </c>
      <c r="F4458" s="208">
        <v>0.28999999999999998</v>
      </c>
      <c r="G4458" s="208">
        <v>0.4</v>
      </c>
      <c r="H4458" s="208">
        <v>0.20300000000000001</v>
      </c>
      <c r="I4458" s="239">
        <v>8.8999999999999996E-2</v>
      </c>
      <c r="J4458" s="239"/>
      <c r="K4458" s="24"/>
      <c r="L4458" s="24"/>
      <c r="M4458" s="24"/>
      <c r="N4458" s="24"/>
      <c r="O4458" s="24"/>
      <c r="P4458" s="208">
        <v>8.5000000000000006E-2</v>
      </c>
      <c r="Q4458" s="208">
        <v>0.29399999999999998</v>
      </c>
      <c r="R4458" s="208">
        <v>0.371</v>
      </c>
      <c r="S4458" s="208">
        <v>0.38500000000000001</v>
      </c>
      <c r="T4458" s="208">
        <v>0.31900000000000001</v>
      </c>
      <c r="U4458" s="208">
        <v>0.17599999999999999</v>
      </c>
      <c r="V4458" s="208">
        <v>0.124</v>
      </c>
      <c r="W4458" s="24"/>
      <c r="X4458" s="24"/>
      <c r="Y4458" s="24"/>
      <c r="Z4458" s="24"/>
      <c r="AA4458" s="24"/>
      <c r="AB4458" s="24"/>
      <c r="AC4458" s="208">
        <v>0.51400000000000001</v>
      </c>
      <c r="AD4458" s="208">
        <v>0.17399999999999999</v>
      </c>
      <c r="AE4458" s="208">
        <v>0.36499999999999999</v>
      </c>
      <c r="AF4458" s="208">
        <v>0.32300000000000001</v>
      </c>
      <c r="AG4458" s="208">
        <v>7.9000000000000001E-2</v>
      </c>
      <c r="AH4458" s="24"/>
      <c r="AI4458" s="24"/>
      <c r="AJ4458" s="24"/>
      <c r="AK4458" s="24"/>
      <c r="AL4458" s="24"/>
      <c r="AM4458" s="24"/>
      <c r="AN4458" s="208">
        <v>0.124</v>
      </c>
      <c r="AO4458" s="208">
        <v>0.253</v>
      </c>
      <c r="AP4458" s="208">
        <v>0.26800000000000002</v>
      </c>
      <c r="AQ4458" s="208">
        <v>0.26400000000000001</v>
      </c>
      <c r="AR4458" s="208">
        <v>0.27</v>
      </c>
      <c r="AS4458" s="208">
        <v>0.21099999999999999</v>
      </c>
      <c r="AT4458" s="24"/>
      <c r="AU4458" s="24"/>
      <c r="AV4458" s="24"/>
      <c r="AW4458" s="24"/>
      <c r="AX4458" s="24"/>
      <c r="AY4458" s="24"/>
      <c r="AZ4458" s="24"/>
      <c r="BA4458" s="208">
        <v>0.37</v>
      </c>
      <c r="BB4458" s="21">
        <f t="shared" si="484"/>
        <v>0.51400000000000001</v>
      </c>
      <c r="BC4458" s="21"/>
      <c r="BD4458" s="22">
        <f t="shared" si="485"/>
        <v>0.69086021505376349</v>
      </c>
      <c r="BE4458" s="21"/>
      <c r="BG4458" s="10"/>
      <c r="BH4458" s="21">
        <f t="shared" si="482"/>
        <v>0</v>
      </c>
      <c r="BI4458" s="22">
        <f t="shared" si="482"/>
        <v>5.1400000000000003E-4</v>
      </c>
      <c r="BJ4458" s="21"/>
      <c r="BK4458" s="21">
        <v>0</v>
      </c>
      <c r="BL4458" s="22">
        <v>1.542E-3</v>
      </c>
      <c r="BM4458" s="21"/>
      <c r="BN4458" s="21">
        <f t="shared" si="483"/>
        <v>0</v>
      </c>
      <c r="BO4458" s="22">
        <f t="shared" si="483"/>
        <v>6.1679999999999999E-3</v>
      </c>
      <c r="BP4458" s="21">
        <f t="shared" si="483"/>
        <v>0</v>
      </c>
    </row>
    <row r="4459" spans="1:68" ht="11.1" hidden="1" customHeight="1" outlineLevel="2" x14ac:dyDescent="0.2">
      <c r="A4459" s="10"/>
      <c r="B4459" s="18"/>
      <c r="C4459" s="18"/>
      <c r="D4459" s="18"/>
      <c r="E4459" s="23" t="s">
        <v>3891</v>
      </c>
      <c r="F4459" s="208">
        <v>2.5459999999999998</v>
      </c>
      <c r="G4459" s="208">
        <v>0.4</v>
      </c>
      <c r="H4459" s="208">
        <v>3.6459999999999999</v>
      </c>
      <c r="I4459" s="239">
        <v>0.73199999999999998</v>
      </c>
      <c r="J4459" s="239"/>
      <c r="K4459" s="208">
        <v>0.20899999999999999</v>
      </c>
      <c r="L4459" s="208">
        <v>3.24</v>
      </c>
      <c r="M4459" s="208">
        <v>7.3840000000000003</v>
      </c>
      <c r="N4459" s="208">
        <v>11.175000000000001</v>
      </c>
      <c r="O4459" s="208">
        <v>18.361999999999998</v>
      </c>
      <c r="P4459" s="208">
        <v>5.9409999999999998</v>
      </c>
      <c r="Q4459" s="24"/>
      <c r="R4459" s="24"/>
      <c r="S4459" s="24"/>
      <c r="T4459" s="24"/>
      <c r="U4459" s="24"/>
      <c r="V4459" s="208">
        <v>2.6659999999999999</v>
      </c>
      <c r="W4459" s="208">
        <v>5.3339999999999996</v>
      </c>
      <c r="X4459" s="208">
        <v>3.4060000000000001</v>
      </c>
      <c r="Y4459" s="208">
        <v>15.882</v>
      </c>
      <c r="Z4459" s="208">
        <v>12.375</v>
      </c>
      <c r="AA4459" s="208">
        <v>18.687999999999999</v>
      </c>
      <c r="AB4459" s="208">
        <v>12.369</v>
      </c>
      <c r="AC4459" s="24"/>
      <c r="AD4459" s="24"/>
      <c r="AE4459" s="24"/>
      <c r="AF4459" s="24"/>
      <c r="AG4459" s="208">
        <v>3.04</v>
      </c>
      <c r="AH4459" s="208">
        <v>5.0439999999999996</v>
      </c>
      <c r="AI4459" s="208">
        <v>0.84399999999999997</v>
      </c>
      <c r="AJ4459" s="208">
        <v>6.2270000000000003</v>
      </c>
      <c r="AK4459" s="208">
        <v>9.5329999999999995</v>
      </c>
      <c r="AL4459" s="208">
        <v>25</v>
      </c>
      <c r="AM4459" s="208">
        <v>4.008</v>
      </c>
      <c r="AN4459" s="208">
        <v>2.6360000000000001</v>
      </c>
      <c r="AO4459" s="24"/>
      <c r="AP4459" s="208">
        <v>1.95</v>
      </c>
      <c r="AQ4459" s="24"/>
      <c r="AR4459" s="24"/>
      <c r="AS4459" s="208">
        <v>0.72399999999999998</v>
      </c>
      <c r="AT4459" s="208">
        <v>3.1030000000000002</v>
      </c>
      <c r="AU4459" s="208">
        <v>3.423</v>
      </c>
      <c r="AV4459" s="208">
        <v>9.9979999999999993</v>
      </c>
      <c r="AW4459" s="208">
        <v>11.843999999999999</v>
      </c>
      <c r="AX4459" s="208">
        <v>11.936999999999999</v>
      </c>
      <c r="AY4459" s="208">
        <v>9.11</v>
      </c>
      <c r="AZ4459" s="208">
        <v>4.8049999999999997</v>
      </c>
      <c r="BA4459" s="208">
        <v>0.73899999999999999</v>
      </c>
      <c r="BB4459" s="21">
        <f t="shared" si="484"/>
        <v>25</v>
      </c>
      <c r="BC4459" s="21"/>
      <c r="BD4459" s="22">
        <f t="shared" si="485"/>
        <v>33.602150537634408</v>
      </c>
      <c r="BE4459" s="21"/>
      <c r="BG4459" s="10"/>
      <c r="BH4459" s="21">
        <f t="shared" si="482"/>
        <v>0</v>
      </c>
      <c r="BI4459" s="22">
        <f t="shared" si="482"/>
        <v>2.5000000000000001E-2</v>
      </c>
      <c r="BJ4459" s="21"/>
      <c r="BK4459" s="21">
        <v>0</v>
      </c>
      <c r="BL4459" s="22">
        <v>7.5000000000000011E-2</v>
      </c>
      <c r="BM4459" s="21"/>
      <c r="BN4459" s="21">
        <f t="shared" si="483"/>
        <v>0</v>
      </c>
      <c r="BO4459" s="22">
        <f t="shared" si="483"/>
        <v>0.30000000000000004</v>
      </c>
      <c r="BP4459" s="21">
        <f t="shared" si="483"/>
        <v>0</v>
      </c>
    </row>
    <row r="4460" spans="1:68" ht="11.1" hidden="1" customHeight="1" outlineLevel="1" collapsed="1" x14ac:dyDescent="0.2">
      <c r="A4460" s="10"/>
      <c r="B4460" s="18"/>
      <c r="C4460" s="18"/>
      <c r="D4460" s="18"/>
      <c r="E4460" s="19" t="s">
        <v>3892</v>
      </c>
      <c r="F4460" s="20"/>
      <c r="G4460" s="20"/>
      <c r="H4460" s="20"/>
      <c r="I4460" s="20"/>
      <c r="J4460" s="20"/>
      <c r="K4460" s="20"/>
      <c r="L4460" s="20"/>
      <c r="M4460" s="20"/>
      <c r="N4460" s="20"/>
      <c r="O4460" s="20"/>
      <c r="P4460" s="20"/>
      <c r="Q4460" s="20"/>
      <c r="R4460" s="20"/>
      <c r="S4460" s="20"/>
      <c r="T4460" s="20"/>
      <c r="U4460" s="20"/>
      <c r="V4460" s="20"/>
      <c r="W4460" s="20"/>
      <c r="X4460" s="20"/>
      <c r="Y4460" s="20"/>
      <c r="Z4460" s="209">
        <v>1.6830000000000001</v>
      </c>
      <c r="AA4460" s="209">
        <v>0.73</v>
      </c>
      <c r="AB4460" s="209">
        <v>2.3260000000000001</v>
      </c>
      <c r="AC4460" s="20"/>
      <c r="AD4460" s="209">
        <v>4.5540000000000003</v>
      </c>
      <c r="AE4460" s="209">
        <v>4.45</v>
      </c>
      <c r="AF4460" s="209">
        <v>4.5640000000000001</v>
      </c>
      <c r="AG4460" s="209">
        <v>2.9660000000000002</v>
      </c>
      <c r="AH4460" s="209">
        <v>1.125</v>
      </c>
      <c r="AI4460" s="209">
        <v>0.79400000000000004</v>
      </c>
      <c r="AJ4460" s="209">
        <v>0.35799999999999998</v>
      </c>
      <c r="AK4460" s="209">
        <v>0.17499999999999999</v>
      </c>
      <c r="AL4460" s="209">
        <v>0.21099999999999999</v>
      </c>
      <c r="AM4460" s="209">
        <v>0.441</v>
      </c>
      <c r="AN4460" s="209">
        <v>1.4</v>
      </c>
      <c r="AO4460" s="209">
        <v>2.3679999999999999</v>
      </c>
      <c r="AP4460" s="209">
        <v>3.1019999999999999</v>
      </c>
      <c r="AQ4460" s="209">
        <v>3.3780000000000001</v>
      </c>
      <c r="AR4460" s="209">
        <v>3.1349999999999998</v>
      </c>
      <c r="AS4460" s="209">
        <v>2.077</v>
      </c>
      <c r="AT4460" s="209">
        <v>1.677</v>
      </c>
      <c r="AU4460" s="209">
        <v>0.82099999999999995</v>
      </c>
      <c r="AV4460" s="209">
        <v>0.20499999999999999</v>
      </c>
      <c r="AW4460" s="209">
        <v>0.219</v>
      </c>
      <c r="AX4460" s="209">
        <v>0.218</v>
      </c>
      <c r="AY4460" s="209">
        <v>0.41899999999999998</v>
      </c>
      <c r="AZ4460" s="209">
        <v>1.482</v>
      </c>
      <c r="BA4460" s="209">
        <v>1.9490000000000001</v>
      </c>
      <c r="BB4460" s="21">
        <f t="shared" si="484"/>
        <v>4.5640000000000001</v>
      </c>
      <c r="BC4460" s="21">
        <f>BF4460</f>
        <v>14.36</v>
      </c>
      <c r="BD4460" s="22">
        <f t="shared" si="485"/>
        <v>6.134408602150538</v>
      </c>
      <c r="BE4460" s="21">
        <f>BC4460-BD4460</f>
        <v>8.2255913978494615</v>
      </c>
      <c r="BF4460" s="2">
        <v>14.36</v>
      </c>
      <c r="BG4460" s="10">
        <v>6</v>
      </c>
      <c r="BH4460" s="21">
        <f t="shared" si="482"/>
        <v>1.068384E-2</v>
      </c>
      <c r="BI4460" s="22">
        <f t="shared" si="482"/>
        <v>4.5640000000000012E-3</v>
      </c>
      <c r="BJ4460" s="21">
        <f>BH4460-BI4460</f>
        <v>6.1198399999999988E-3</v>
      </c>
      <c r="BK4460" s="21">
        <v>3.205152E-2</v>
      </c>
      <c r="BL4460" s="22">
        <v>1.3692000000000003E-2</v>
      </c>
      <c r="BM4460" s="21">
        <v>1.8359519999999997E-2</v>
      </c>
      <c r="BN4460" s="21">
        <f t="shared" si="483"/>
        <v>0.12820608</v>
      </c>
      <c r="BO4460" s="22">
        <f t="shared" si="483"/>
        <v>5.4768000000000011E-2</v>
      </c>
      <c r="BP4460" s="21">
        <f t="shared" si="483"/>
        <v>7.3438079999999989E-2</v>
      </c>
    </row>
    <row r="4461" spans="1:68" ht="11.1" hidden="1" customHeight="1" outlineLevel="2" x14ac:dyDescent="0.2">
      <c r="A4461" s="10"/>
      <c r="B4461" s="18"/>
      <c r="C4461" s="18"/>
      <c r="D4461" s="18"/>
      <c r="E4461" s="23" t="s">
        <v>3893</v>
      </c>
      <c r="F4461" s="24"/>
      <c r="G4461" s="24"/>
      <c r="H4461" s="24"/>
      <c r="I4461" s="24"/>
      <c r="J4461" s="24"/>
      <c r="K4461" s="24"/>
      <c r="L4461" s="24"/>
      <c r="M4461" s="24"/>
      <c r="N4461" s="24"/>
      <c r="O4461" s="24"/>
      <c r="P4461" s="24"/>
      <c r="Q4461" s="24"/>
      <c r="R4461" s="24"/>
      <c r="S4461" s="24"/>
      <c r="T4461" s="24"/>
      <c r="U4461" s="24"/>
      <c r="V4461" s="24"/>
      <c r="W4461" s="24"/>
      <c r="X4461" s="24"/>
      <c r="Y4461" s="24"/>
      <c r="Z4461" s="208">
        <v>1.6830000000000001</v>
      </c>
      <c r="AA4461" s="208">
        <v>0.73</v>
      </c>
      <c r="AB4461" s="208">
        <v>2.3260000000000001</v>
      </c>
      <c r="AC4461" s="24"/>
      <c r="AD4461" s="208">
        <v>4.5540000000000003</v>
      </c>
      <c r="AE4461" s="208">
        <v>4.45</v>
      </c>
      <c r="AF4461" s="208">
        <v>4.5640000000000001</v>
      </c>
      <c r="AG4461" s="208">
        <v>2.9660000000000002</v>
      </c>
      <c r="AH4461" s="208">
        <v>1.125</v>
      </c>
      <c r="AI4461" s="208">
        <v>0.79400000000000004</v>
      </c>
      <c r="AJ4461" s="208">
        <v>0.35799999999999998</v>
      </c>
      <c r="AK4461" s="208">
        <v>0.17499999999999999</v>
      </c>
      <c r="AL4461" s="208">
        <v>0.21099999999999999</v>
      </c>
      <c r="AM4461" s="208">
        <v>0.441</v>
      </c>
      <c r="AN4461" s="208">
        <v>1.4</v>
      </c>
      <c r="AO4461" s="208">
        <v>2.3679999999999999</v>
      </c>
      <c r="AP4461" s="208">
        <v>3.1019999999999999</v>
      </c>
      <c r="AQ4461" s="208">
        <v>3.3780000000000001</v>
      </c>
      <c r="AR4461" s="208">
        <v>3.1349999999999998</v>
      </c>
      <c r="AS4461" s="208">
        <v>2.077</v>
      </c>
      <c r="AT4461" s="208">
        <v>1.677</v>
      </c>
      <c r="AU4461" s="208">
        <v>0.82099999999999995</v>
      </c>
      <c r="AV4461" s="208">
        <v>0.20499999999999999</v>
      </c>
      <c r="AW4461" s="208">
        <v>0.219</v>
      </c>
      <c r="AX4461" s="208">
        <v>0.218</v>
      </c>
      <c r="AY4461" s="208">
        <v>0.41899999999999998</v>
      </c>
      <c r="AZ4461" s="208">
        <v>1.482</v>
      </c>
      <c r="BA4461" s="208">
        <v>1.9490000000000001</v>
      </c>
      <c r="BB4461" s="21">
        <f t="shared" si="484"/>
        <v>4.5640000000000001</v>
      </c>
      <c r="BC4461" s="21"/>
      <c r="BD4461" s="22">
        <f t="shared" si="485"/>
        <v>6.134408602150538</v>
      </c>
      <c r="BE4461" s="21"/>
      <c r="BG4461" s="10"/>
      <c r="BH4461" s="21">
        <f t="shared" ref="BH4461:BI4524" si="486">(BC4461*24*31/1000000)</f>
        <v>0</v>
      </c>
      <c r="BI4461" s="22">
        <f t="shared" si="486"/>
        <v>4.5640000000000012E-3</v>
      </c>
      <c r="BJ4461" s="21"/>
      <c r="BK4461" s="21">
        <v>0</v>
      </c>
      <c r="BL4461" s="22">
        <v>1.3692000000000003E-2</v>
      </c>
      <c r="BM4461" s="21"/>
      <c r="BN4461" s="21">
        <f t="shared" si="483"/>
        <v>0</v>
      </c>
      <c r="BO4461" s="22">
        <f t="shared" si="483"/>
        <v>5.4768000000000011E-2</v>
      </c>
      <c r="BP4461" s="21">
        <f t="shared" si="483"/>
        <v>0</v>
      </c>
    </row>
    <row r="4462" spans="1:68" ht="11.1" hidden="1" customHeight="1" outlineLevel="1" collapsed="1" x14ac:dyDescent="0.2">
      <c r="A4462" s="10"/>
      <c r="B4462" s="18"/>
      <c r="C4462" s="18"/>
      <c r="D4462" s="18"/>
      <c r="E4462" s="19" t="s">
        <v>3894</v>
      </c>
      <c r="F4462" s="209">
        <v>2.5819999999999999</v>
      </c>
      <c r="G4462" s="209">
        <v>1.323</v>
      </c>
      <c r="H4462" s="209">
        <v>1.1950000000000001</v>
      </c>
      <c r="I4462" s="240">
        <v>0.96199999999999997</v>
      </c>
      <c r="J4462" s="240"/>
      <c r="K4462" s="209">
        <v>0.47099999999999997</v>
      </c>
      <c r="L4462" s="20"/>
      <c r="M4462" s="20"/>
      <c r="N4462" s="20"/>
      <c r="O4462" s="209">
        <v>0.44400000000000001</v>
      </c>
      <c r="P4462" s="209">
        <v>0.64300000000000002</v>
      </c>
      <c r="Q4462" s="209">
        <v>1.6839999999999999</v>
      </c>
      <c r="R4462" s="209">
        <v>1.5009999999999999</v>
      </c>
      <c r="S4462" s="209">
        <v>2.294</v>
      </c>
      <c r="T4462" s="209">
        <v>1.8</v>
      </c>
      <c r="U4462" s="209">
        <v>0.95299999999999996</v>
      </c>
      <c r="V4462" s="209">
        <v>0.71799999999999997</v>
      </c>
      <c r="W4462" s="209">
        <v>0.372</v>
      </c>
      <c r="X4462" s="20"/>
      <c r="Y4462" s="20"/>
      <c r="Z4462" s="20"/>
      <c r="AA4462" s="209">
        <v>0.44700000000000001</v>
      </c>
      <c r="AB4462" s="209">
        <v>0.71799999999999997</v>
      </c>
      <c r="AC4462" s="209">
        <v>1.403</v>
      </c>
      <c r="AD4462" s="209">
        <v>1.91</v>
      </c>
      <c r="AE4462" s="209">
        <v>1.474</v>
      </c>
      <c r="AF4462" s="209">
        <v>2.1179999999999999</v>
      </c>
      <c r="AG4462" s="209">
        <v>0.90500000000000003</v>
      </c>
      <c r="AH4462" s="209">
        <v>0.71199999999999997</v>
      </c>
      <c r="AI4462" s="209">
        <v>0.49299999999999999</v>
      </c>
      <c r="AJ4462" s="20"/>
      <c r="AK4462" s="20"/>
      <c r="AL4462" s="20"/>
      <c r="AM4462" s="209">
        <v>0.48</v>
      </c>
      <c r="AN4462" s="209">
        <v>0.83899999999999997</v>
      </c>
      <c r="AO4462" s="209">
        <v>1.169</v>
      </c>
      <c r="AP4462" s="209">
        <v>1.968</v>
      </c>
      <c r="AQ4462" s="209">
        <v>1.8959999999999999</v>
      </c>
      <c r="AR4462" s="20"/>
      <c r="AS4462" s="20"/>
      <c r="AT4462" s="20"/>
      <c r="AU4462" s="20"/>
      <c r="AV4462" s="20"/>
      <c r="AW4462" s="20"/>
      <c r="AX4462" s="20"/>
      <c r="AY4462" s="20"/>
      <c r="AZ4462" s="20"/>
      <c r="BA4462" s="20"/>
      <c r="BB4462" s="21">
        <f t="shared" si="484"/>
        <v>2.5819999999999999</v>
      </c>
      <c r="BC4462" s="21">
        <f>BF4462</f>
        <v>5.9</v>
      </c>
      <c r="BD4462" s="22">
        <f t="shared" si="485"/>
        <v>3.4704301075268815</v>
      </c>
      <c r="BE4462" s="21">
        <f>BC4462-BD4462</f>
        <v>2.4295698924731188</v>
      </c>
      <c r="BF4462" s="2">
        <v>5.9</v>
      </c>
      <c r="BG4462" s="10">
        <v>6</v>
      </c>
      <c r="BH4462" s="21">
        <f t="shared" si="486"/>
        <v>4.3896000000000004E-3</v>
      </c>
      <c r="BI4462" s="22">
        <f t="shared" si="486"/>
        <v>2.5819999999999997E-3</v>
      </c>
      <c r="BJ4462" s="21">
        <f>BH4462-BI4462</f>
        <v>1.8076000000000008E-3</v>
      </c>
      <c r="BK4462" s="21">
        <v>1.3168800000000001E-2</v>
      </c>
      <c r="BL4462" s="22">
        <v>7.7459999999999994E-3</v>
      </c>
      <c r="BM4462" s="21">
        <v>5.4228000000000019E-3</v>
      </c>
      <c r="BN4462" s="21">
        <f t="shared" si="483"/>
        <v>5.2675200000000005E-2</v>
      </c>
      <c r="BO4462" s="22">
        <f t="shared" si="483"/>
        <v>3.0983999999999998E-2</v>
      </c>
      <c r="BP4462" s="21">
        <f t="shared" si="483"/>
        <v>2.1691200000000008E-2</v>
      </c>
    </row>
    <row r="4463" spans="1:68" ht="11.1" hidden="1" customHeight="1" outlineLevel="2" x14ac:dyDescent="0.2">
      <c r="A4463" s="10"/>
      <c r="B4463" s="18"/>
      <c r="C4463" s="18"/>
      <c r="D4463" s="18"/>
      <c r="E4463" s="23" t="s">
        <v>3895</v>
      </c>
      <c r="F4463" s="208">
        <v>2.5819999999999999</v>
      </c>
      <c r="G4463" s="208">
        <v>1.323</v>
      </c>
      <c r="H4463" s="208">
        <v>1.1950000000000001</v>
      </c>
      <c r="I4463" s="239">
        <v>0.96199999999999997</v>
      </c>
      <c r="J4463" s="239"/>
      <c r="K4463" s="208">
        <v>0.47099999999999997</v>
      </c>
      <c r="L4463" s="24"/>
      <c r="M4463" s="24"/>
      <c r="N4463" s="24"/>
      <c r="O4463" s="208">
        <v>0.44400000000000001</v>
      </c>
      <c r="P4463" s="208">
        <v>0.64300000000000002</v>
      </c>
      <c r="Q4463" s="208">
        <v>1.6839999999999999</v>
      </c>
      <c r="R4463" s="208">
        <v>1.5009999999999999</v>
      </c>
      <c r="S4463" s="208">
        <v>2.294</v>
      </c>
      <c r="T4463" s="208">
        <v>1.8</v>
      </c>
      <c r="U4463" s="208">
        <v>0.95299999999999996</v>
      </c>
      <c r="V4463" s="208">
        <v>0.71799999999999997</v>
      </c>
      <c r="W4463" s="208">
        <v>0.372</v>
      </c>
      <c r="X4463" s="24"/>
      <c r="Y4463" s="24"/>
      <c r="Z4463" s="24"/>
      <c r="AA4463" s="208">
        <v>0.44700000000000001</v>
      </c>
      <c r="AB4463" s="208">
        <v>0.71799999999999997</v>
      </c>
      <c r="AC4463" s="208">
        <v>1.403</v>
      </c>
      <c r="AD4463" s="208">
        <v>1.91</v>
      </c>
      <c r="AE4463" s="208">
        <v>1.474</v>
      </c>
      <c r="AF4463" s="208">
        <v>2.1179999999999999</v>
      </c>
      <c r="AG4463" s="208">
        <v>0.90500000000000003</v>
      </c>
      <c r="AH4463" s="208">
        <v>0.71199999999999997</v>
      </c>
      <c r="AI4463" s="208">
        <v>0.49299999999999999</v>
      </c>
      <c r="AJ4463" s="24"/>
      <c r="AK4463" s="24"/>
      <c r="AL4463" s="24"/>
      <c r="AM4463" s="208">
        <v>0.48</v>
      </c>
      <c r="AN4463" s="208">
        <v>0.83899999999999997</v>
      </c>
      <c r="AO4463" s="208">
        <v>1.169</v>
      </c>
      <c r="AP4463" s="208">
        <v>1.968</v>
      </c>
      <c r="AQ4463" s="208">
        <v>1.8959999999999999</v>
      </c>
      <c r="AR4463" s="24"/>
      <c r="AS4463" s="24"/>
      <c r="AT4463" s="24"/>
      <c r="AU4463" s="24"/>
      <c r="AV4463" s="24"/>
      <c r="AW4463" s="24"/>
      <c r="AX4463" s="24"/>
      <c r="AY4463" s="24"/>
      <c r="AZ4463" s="24"/>
      <c r="BA4463" s="24"/>
      <c r="BB4463" s="21">
        <f t="shared" si="484"/>
        <v>2.5819999999999999</v>
      </c>
      <c r="BC4463" s="21"/>
      <c r="BD4463" s="22">
        <f t="shared" si="485"/>
        <v>3.4704301075268815</v>
      </c>
      <c r="BE4463" s="21"/>
      <c r="BG4463" s="10"/>
      <c r="BH4463" s="21">
        <f t="shared" si="486"/>
        <v>0</v>
      </c>
      <c r="BI4463" s="22">
        <f t="shared" si="486"/>
        <v>2.5819999999999997E-3</v>
      </c>
      <c r="BJ4463" s="21"/>
      <c r="BK4463" s="21">
        <v>0</v>
      </c>
      <c r="BL4463" s="22">
        <v>7.7459999999999994E-3</v>
      </c>
      <c r="BM4463" s="21"/>
      <c r="BN4463" s="21">
        <f t="shared" si="483"/>
        <v>0</v>
      </c>
      <c r="BO4463" s="22">
        <f t="shared" si="483"/>
        <v>3.0983999999999998E-2</v>
      </c>
      <c r="BP4463" s="21">
        <f t="shared" si="483"/>
        <v>0</v>
      </c>
    </row>
    <row r="4464" spans="1:68" ht="11.1" hidden="1" customHeight="1" outlineLevel="1" collapsed="1" x14ac:dyDescent="0.2">
      <c r="A4464" s="10"/>
      <c r="B4464" s="18"/>
      <c r="C4464" s="18"/>
      <c r="D4464" s="18"/>
      <c r="E4464" s="19" t="s">
        <v>3896</v>
      </c>
      <c r="F4464" s="20"/>
      <c r="G4464" s="20"/>
      <c r="H4464" s="20"/>
      <c r="I4464" s="20"/>
      <c r="J4464" s="20"/>
      <c r="K4464" s="20"/>
      <c r="L4464" s="20"/>
      <c r="M4464" s="20"/>
      <c r="N4464" s="20"/>
      <c r="O4464" s="20"/>
      <c r="P4464" s="20"/>
      <c r="Q4464" s="20"/>
      <c r="R4464" s="20"/>
      <c r="S4464" s="20"/>
      <c r="T4464" s="20"/>
      <c r="U4464" s="20"/>
      <c r="V4464" s="20"/>
      <c r="W4464" s="20"/>
      <c r="X4464" s="20"/>
      <c r="Y4464" s="20"/>
      <c r="Z4464" s="20"/>
      <c r="AA4464" s="20"/>
      <c r="AB4464" s="20"/>
      <c r="AC4464" s="20"/>
      <c r="AD4464" s="20"/>
      <c r="AE4464" s="20"/>
      <c r="AF4464" s="20"/>
      <c r="AG4464" s="20"/>
      <c r="AH4464" s="20"/>
      <c r="AI4464" s="20"/>
      <c r="AJ4464" s="20"/>
      <c r="AK4464" s="20"/>
      <c r="AL4464" s="20"/>
      <c r="AM4464" s="20"/>
      <c r="AN4464" s="20"/>
      <c r="AO4464" s="20"/>
      <c r="AP4464" s="20"/>
      <c r="AQ4464" s="20"/>
      <c r="AR4464" s="209">
        <v>1.7929999999999999</v>
      </c>
      <c r="AS4464" s="209">
        <v>1.238</v>
      </c>
      <c r="AT4464" s="209">
        <v>0.71799999999999997</v>
      </c>
      <c r="AU4464" s="209">
        <v>0.43099999999999999</v>
      </c>
      <c r="AV4464" s="209">
        <v>0.111</v>
      </c>
      <c r="AW4464" s="20"/>
      <c r="AX4464" s="20"/>
      <c r="AY4464" s="209">
        <v>0.33500000000000002</v>
      </c>
      <c r="AZ4464" s="209">
        <v>0.63200000000000001</v>
      </c>
      <c r="BA4464" s="209">
        <v>1.3009999999999999</v>
      </c>
      <c r="BB4464" s="21">
        <f t="shared" si="484"/>
        <v>1.7929999999999999</v>
      </c>
      <c r="BC4464" s="21">
        <f>BF4464</f>
        <v>5.9</v>
      </c>
      <c r="BD4464" s="22">
        <f t="shared" si="485"/>
        <v>2.4099462365591395</v>
      </c>
      <c r="BE4464" s="21">
        <f>BC4464-BD4464</f>
        <v>3.4900537634408608</v>
      </c>
      <c r="BF4464" s="2">
        <v>5.9</v>
      </c>
      <c r="BG4464" s="10">
        <v>6</v>
      </c>
      <c r="BH4464" s="21">
        <f t="shared" si="486"/>
        <v>4.3896000000000004E-3</v>
      </c>
      <c r="BI4464" s="22">
        <f t="shared" si="486"/>
        <v>1.7929999999999997E-3</v>
      </c>
      <c r="BJ4464" s="21">
        <f>BH4464-BI4464</f>
        <v>2.596600000000001E-3</v>
      </c>
      <c r="BK4464" s="21">
        <v>1.3168800000000001E-2</v>
      </c>
      <c r="BL4464" s="22">
        <v>5.3789999999999992E-3</v>
      </c>
      <c r="BM4464" s="21">
        <v>7.7898000000000021E-3</v>
      </c>
      <c r="BN4464" s="21">
        <f t="shared" si="483"/>
        <v>5.2675200000000005E-2</v>
      </c>
      <c r="BO4464" s="22">
        <f t="shared" si="483"/>
        <v>2.1515999999999997E-2</v>
      </c>
      <c r="BP4464" s="21">
        <f t="shared" si="483"/>
        <v>3.1159200000000008E-2</v>
      </c>
    </row>
    <row r="4465" spans="1:68" ht="11.1" hidden="1" customHeight="1" outlineLevel="2" x14ac:dyDescent="0.2">
      <c r="A4465" s="10"/>
      <c r="B4465" s="18"/>
      <c r="C4465" s="18"/>
      <c r="D4465" s="18"/>
      <c r="E4465" s="23" t="s">
        <v>3895</v>
      </c>
      <c r="F4465" s="24"/>
      <c r="G4465" s="24"/>
      <c r="H4465" s="24"/>
      <c r="I4465" s="24"/>
      <c r="J4465" s="24"/>
      <c r="K4465" s="24"/>
      <c r="L4465" s="24"/>
      <c r="M4465" s="24"/>
      <c r="N4465" s="24"/>
      <c r="O4465" s="24"/>
      <c r="P4465" s="24"/>
      <c r="Q4465" s="24"/>
      <c r="R4465" s="24"/>
      <c r="S4465" s="24"/>
      <c r="T4465" s="24"/>
      <c r="U4465" s="24"/>
      <c r="V4465" s="24"/>
      <c r="W4465" s="24"/>
      <c r="X4465" s="24"/>
      <c r="Y4465" s="24"/>
      <c r="Z4465" s="24"/>
      <c r="AA4465" s="24"/>
      <c r="AB4465" s="24"/>
      <c r="AC4465" s="24"/>
      <c r="AD4465" s="24"/>
      <c r="AE4465" s="24"/>
      <c r="AF4465" s="24"/>
      <c r="AG4465" s="24"/>
      <c r="AH4465" s="24"/>
      <c r="AI4465" s="24"/>
      <c r="AJ4465" s="24"/>
      <c r="AK4465" s="24"/>
      <c r="AL4465" s="24"/>
      <c r="AM4465" s="24"/>
      <c r="AN4465" s="24"/>
      <c r="AO4465" s="24"/>
      <c r="AP4465" s="24"/>
      <c r="AQ4465" s="24"/>
      <c r="AR4465" s="208">
        <v>1.7929999999999999</v>
      </c>
      <c r="AS4465" s="208">
        <v>1.238</v>
      </c>
      <c r="AT4465" s="208">
        <v>0.71799999999999997</v>
      </c>
      <c r="AU4465" s="208">
        <v>0.43099999999999999</v>
      </c>
      <c r="AV4465" s="208">
        <v>0.111</v>
      </c>
      <c r="AW4465" s="24"/>
      <c r="AX4465" s="24"/>
      <c r="AY4465" s="208">
        <v>0.33500000000000002</v>
      </c>
      <c r="AZ4465" s="208">
        <v>0.63200000000000001</v>
      </c>
      <c r="BA4465" s="208">
        <v>1.3009999999999999</v>
      </c>
      <c r="BB4465" s="21">
        <f t="shared" si="484"/>
        <v>1.7929999999999999</v>
      </c>
      <c r="BC4465" s="21"/>
      <c r="BD4465" s="22">
        <f t="shared" si="485"/>
        <v>2.4099462365591395</v>
      </c>
      <c r="BE4465" s="21"/>
      <c r="BG4465" s="10"/>
      <c r="BH4465" s="21">
        <f t="shared" si="486"/>
        <v>0</v>
      </c>
      <c r="BI4465" s="22">
        <f t="shared" si="486"/>
        <v>1.7929999999999997E-3</v>
      </c>
      <c r="BJ4465" s="21"/>
      <c r="BK4465" s="21">
        <v>0</v>
      </c>
      <c r="BL4465" s="22">
        <v>5.3789999999999992E-3</v>
      </c>
      <c r="BM4465" s="21"/>
      <c r="BN4465" s="21">
        <f t="shared" si="483"/>
        <v>0</v>
      </c>
      <c r="BO4465" s="22">
        <f t="shared" si="483"/>
        <v>2.1515999999999997E-2</v>
      </c>
      <c r="BP4465" s="21">
        <f t="shared" si="483"/>
        <v>0</v>
      </c>
    </row>
    <row r="4466" spans="1:68" ht="11.1" hidden="1" customHeight="1" outlineLevel="1" collapsed="1" x14ac:dyDescent="0.2">
      <c r="A4466" s="10"/>
      <c r="B4466" s="18"/>
      <c r="C4466" s="18"/>
      <c r="D4466" s="18"/>
      <c r="E4466" s="19" t="s">
        <v>3897</v>
      </c>
      <c r="F4466" s="209">
        <v>13.236000000000001</v>
      </c>
      <c r="G4466" s="209">
        <v>8.5719999999999992</v>
      </c>
      <c r="H4466" s="209">
        <v>4.7919999999999998</v>
      </c>
      <c r="I4466" s="240">
        <v>4.806</v>
      </c>
      <c r="J4466" s="240"/>
      <c r="K4466" s="209">
        <v>2.5139999999999998</v>
      </c>
      <c r="L4466" s="20"/>
      <c r="M4466" s="20"/>
      <c r="N4466" s="20"/>
      <c r="O4466" s="20"/>
      <c r="P4466" s="209">
        <v>4.2229999999999999</v>
      </c>
      <c r="Q4466" s="209">
        <v>5.6219999999999999</v>
      </c>
      <c r="R4466" s="209">
        <v>9.1120000000000001</v>
      </c>
      <c r="S4466" s="209">
        <v>11.128</v>
      </c>
      <c r="T4466" s="209">
        <v>9.9329999999999998</v>
      </c>
      <c r="U4466" s="209">
        <v>5.01</v>
      </c>
      <c r="V4466" s="209">
        <v>3.492</v>
      </c>
      <c r="W4466" s="209">
        <v>1.9239999999999999</v>
      </c>
      <c r="X4466" s="20"/>
      <c r="Y4466" s="20"/>
      <c r="Z4466" s="20"/>
      <c r="AA4466" s="20"/>
      <c r="AB4466" s="20"/>
      <c r="AC4466" s="209">
        <v>10.821999999999999</v>
      </c>
      <c r="AD4466" s="209">
        <v>6.8620000000000001</v>
      </c>
      <c r="AE4466" s="209">
        <v>8.6289999999999996</v>
      </c>
      <c r="AF4466" s="209">
        <v>8.5020000000000007</v>
      </c>
      <c r="AG4466" s="209">
        <v>2.7770000000000001</v>
      </c>
      <c r="AH4466" s="209">
        <v>2.78</v>
      </c>
      <c r="AI4466" s="209">
        <v>0.88900000000000001</v>
      </c>
      <c r="AJ4466" s="20"/>
      <c r="AK4466" s="20"/>
      <c r="AL4466" s="20"/>
      <c r="AM4466" s="20"/>
      <c r="AN4466" s="209">
        <v>3.1709999999999998</v>
      </c>
      <c r="AO4466" s="209">
        <v>5.8479999999999999</v>
      </c>
      <c r="AP4466" s="209">
        <v>8.673</v>
      </c>
      <c r="AQ4466" s="209">
        <v>7.7910000000000004</v>
      </c>
      <c r="AR4466" s="209">
        <v>8.0449999999999999</v>
      </c>
      <c r="AS4466" s="209">
        <v>4.2569999999999997</v>
      </c>
      <c r="AT4466" s="209">
        <v>2.9660000000000002</v>
      </c>
      <c r="AU4466" s="209">
        <v>0.88900000000000001</v>
      </c>
      <c r="AV4466" s="20"/>
      <c r="AW4466" s="20"/>
      <c r="AX4466" s="20"/>
      <c r="AY4466" s="20"/>
      <c r="AZ4466" s="209">
        <v>3.0779999999999998</v>
      </c>
      <c r="BA4466" s="209">
        <v>3.7389999999999999</v>
      </c>
      <c r="BB4466" s="21">
        <f t="shared" si="484"/>
        <v>13.236000000000001</v>
      </c>
      <c r="BC4466" s="21">
        <f>BD4466</f>
        <v>17.79032258064516</v>
      </c>
      <c r="BD4466" s="22">
        <f t="shared" si="485"/>
        <v>17.79032258064516</v>
      </c>
      <c r="BE4466" s="21">
        <f>BC4466-BD4466</f>
        <v>0</v>
      </c>
      <c r="BF4466" s="2">
        <v>16</v>
      </c>
      <c r="BG4466" s="10">
        <v>6</v>
      </c>
      <c r="BH4466" s="21">
        <f t="shared" si="486"/>
        <v>1.3236E-2</v>
      </c>
      <c r="BI4466" s="22">
        <f t="shared" si="486"/>
        <v>1.3236E-2</v>
      </c>
      <c r="BJ4466" s="21">
        <f>BH4466-BI4466</f>
        <v>0</v>
      </c>
      <c r="BK4466" s="21">
        <v>3.9708E-2</v>
      </c>
      <c r="BL4466" s="22">
        <v>3.9708E-2</v>
      </c>
      <c r="BM4466" s="21">
        <v>0</v>
      </c>
      <c r="BN4466" s="21">
        <f t="shared" si="483"/>
        <v>0.158832</v>
      </c>
      <c r="BO4466" s="22">
        <f t="shared" si="483"/>
        <v>0.158832</v>
      </c>
      <c r="BP4466" s="21">
        <f t="shared" si="483"/>
        <v>0</v>
      </c>
    </row>
    <row r="4467" spans="1:68" ht="11.1" hidden="1" customHeight="1" outlineLevel="2" x14ac:dyDescent="0.2">
      <c r="A4467" s="10"/>
      <c r="B4467" s="18"/>
      <c r="C4467" s="18"/>
      <c r="D4467" s="18"/>
      <c r="E4467" s="23" t="s">
        <v>3898</v>
      </c>
      <c r="F4467" s="208">
        <v>13.236000000000001</v>
      </c>
      <c r="G4467" s="208">
        <v>8.5719999999999992</v>
      </c>
      <c r="H4467" s="208">
        <v>4.7919999999999998</v>
      </c>
      <c r="I4467" s="239">
        <v>4.806</v>
      </c>
      <c r="J4467" s="239"/>
      <c r="K4467" s="208">
        <v>2.5139999999999998</v>
      </c>
      <c r="L4467" s="24"/>
      <c r="M4467" s="24"/>
      <c r="N4467" s="24"/>
      <c r="O4467" s="24"/>
      <c r="P4467" s="208">
        <v>4.2229999999999999</v>
      </c>
      <c r="Q4467" s="208">
        <v>5.6219999999999999</v>
      </c>
      <c r="R4467" s="208">
        <v>9.1120000000000001</v>
      </c>
      <c r="S4467" s="208">
        <v>11.128</v>
      </c>
      <c r="T4467" s="208">
        <v>9.9329999999999998</v>
      </c>
      <c r="U4467" s="208">
        <v>5.01</v>
      </c>
      <c r="V4467" s="208">
        <v>3.492</v>
      </c>
      <c r="W4467" s="208">
        <v>1.9239999999999999</v>
      </c>
      <c r="X4467" s="24"/>
      <c r="Y4467" s="24"/>
      <c r="Z4467" s="24"/>
      <c r="AA4467" s="24"/>
      <c r="AB4467" s="24"/>
      <c r="AC4467" s="208">
        <v>10.821999999999999</v>
      </c>
      <c r="AD4467" s="208">
        <v>6.8620000000000001</v>
      </c>
      <c r="AE4467" s="208">
        <v>8.6289999999999996</v>
      </c>
      <c r="AF4467" s="208">
        <v>8.5020000000000007</v>
      </c>
      <c r="AG4467" s="208">
        <v>2.7770000000000001</v>
      </c>
      <c r="AH4467" s="208">
        <v>2.78</v>
      </c>
      <c r="AI4467" s="208">
        <v>0.88900000000000001</v>
      </c>
      <c r="AJ4467" s="24"/>
      <c r="AK4467" s="24"/>
      <c r="AL4467" s="24"/>
      <c r="AM4467" s="24"/>
      <c r="AN4467" s="208">
        <v>3.1709999999999998</v>
      </c>
      <c r="AO4467" s="208">
        <v>5.8479999999999999</v>
      </c>
      <c r="AP4467" s="208">
        <v>8.673</v>
      </c>
      <c r="AQ4467" s="208">
        <v>7.7910000000000004</v>
      </c>
      <c r="AR4467" s="208">
        <v>8.0449999999999999</v>
      </c>
      <c r="AS4467" s="208">
        <v>4.2569999999999997</v>
      </c>
      <c r="AT4467" s="208">
        <v>2.9660000000000002</v>
      </c>
      <c r="AU4467" s="208">
        <v>0.88900000000000001</v>
      </c>
      <c r="AV4467" s="24"/>
      <c r="AW4467" s="24"/>
      <c r="AX4467" s="24"/>
      <c r="AY4467" s="24"/>
      <c r="AZ4467" s="208">
        <v>3.0779999999999998</v>
      </c>
      <c r="BA4467" s="208">
        <v>3.7389999999999999</v>
      </c>
      <c r="BB4467" s="21">
        <f t="shared" si="484"/>
        <v>13.236000000000001</v>
      </c>
      <c r="BC4467" s="21"/>
      <c r="BD4467" s="22">
        <f t="shared" si="485"/>
        <v>17.79032258064516</v>
      </c>
      <c r="BE4467" s="21"/>
      <c r="BG4467" s="10"/>
      <c r="BH4467" s="21">
        <f t="shared" si="486"/>
        <v>0</v>
      </c>
      <c r="BI4467" s="22">
        <f t="shared" si="486"/>
        <v>1.3236E-2</v>
      </c>
      <c r="BJ4467" s="21"/>
      <c r="BK4467" s="21">
        <v>0</v>
      </c>
      <c r="BL4467" s="22">
        <v>3.9708E-2</v>
      </c>
      <c r="BM4467" s="21"/>
      <c r="BN4467" s="21">
        <f t="shared" si="483"/>
        <v>0</v>
      </c>
      <c r="BO4467" s="22">
        <f t="shared" si="483"/>
        <v>0.158832</v>
      </c>
      <c r="BP4467" s="21">
        <f t="shared" si="483"/>
        <v>0</v>
      </c>
    </row>
    <row r="4468" spans="1:68" ht="11.1" hidden="1" customHeight="1" outlineLevel="1" collapsed="1" x14ac:dyDescent="0.2">
      <c r="A4468" s="10"/>
      <c r="B4468" s="18"/>
      <c r="C4468" s="18"/>
      <c r="D4468" s="18"/>
      <c r="E4468" s="19" t="s">
        <v>3899</v>
      </c>
      <c r="F4468" s="209">
        <v>4.0019999999999998</v>
      </c>
      <c r="G4468" s="209">
        <v>2.8820000000000001</v>
      </c>
      <c r="H4468" s="209">
        <v>1.9750000000000001</v>
      </c>
      <c r="I4468" s="240">
        <v>0.5</v>
      </c>
      <c r="J4468" s="240"/>
      <c r="K4468" s="20"/>
      <c r="L4468" s="209">
        <v>2.3180000000000001</v>
      </c>
      <c r="M4468" s="20"/>
      <c r="N4468" s="20"/>
      <c r="O4468" s="20"/>
      <c r="P4468" s="209">
        <v>1.899</v>
      </c>
      <c r="Q4468" s="209">
        <v>2.3439999999999999</v>
      </c>
      <c r="R4468" s="209">
        <v>2.8559999999999999</v>
      </c>
      <c r="S4468" s="209">
        <v>3.0830000000000002</v>
      </c>
      <c r="T4468" s="209">
        <v>4.641</v>
      </c>
      <c r="U4468" s="209">
        <v>1.9990000000000001</v>
      </c>
      <c r="V4468" s="209">
        <v>1.5640000000000001</v>
      </c>
      <c r="W4468" s="209">
        <v>0.83399999999999996</v>
      </c>
      <c r="X4468" s="20"/>
      <c r="Y4468" s="20"/>
      <c r="Z4468" s="20"/>
      <c r="AA4468" s="209">
        <v>0.85299999999999998</v>
      </c>
      <c r="AB4468" s="20"/>
      <c r="AC4468" s="209">
        <v>4.694</v>
      </c>
      <c r="AD4468" s="209">
        <v>3.0390000000000001</v>
      </c>
      <c r="AE4468" s="209">
        <v>4.0460000000000003</v>
      </c>
      <c r="AF4468" s="209">
        <v>2.61</v>
      </c>
      <c r="AG4468" s="209">
        <v>2.0310000000000001</v>
      </c>
      <c r="AH4468" s="209">
        <v>1.3759999999999999</v>
      </c>
      <c r="AI4468" s="209">
        <v>0.96299999999999997</v>
      </c>
      <c r="AJ4468" s="20"/>
      <c r="AK4468" s="20"/>
      <c r="AL4468" s="20"/>
      <c r="AM4468" s="209">
        <v>0.97</v>
      </c>
      <c r="AN4468" s="209">
        <v>1.141</v>
      </c>
      <c r="AO4468" s="209">
        <v>2.7679999999999998</v>
      </c>
      <c r="AP4468" s="209">
        <v>2.8719999999999999</v>
      </c>
      <c r="AQ4468" s="209">
        <v>3.335</v>
      </c>
      <c r="AR4468" s="209">
        <v>3.4609999999999999</v>
      </c>
      <c r="AS4468" s="209">
        <v>2.3879999999999999</v>
      </c>
      <c r="AT4468" s="209">
        <v>1.2669999999999999</v>
      </c>
      <c r="AU4468" s="20"/>
      <c r="AV4468" s="20"/>
      <c r="AW4468" s="20"/>
      <c r="AX4468" s="20"/>
      <c r="AY4468" s="209">
        <v>1.3049999999999999</v>
      </c>
      <c r="AZ4468" s="209">
        <v>1.292</v>
      </c>
      <c r="BA4468" s="209">
        <v>2.133</v>
      </c>
      <c r="BB4468" s="21">
        <f t="shared" si="484"/>
        <v>4.694</v>
      </c>
      <c r="BC4468" s="21">
        <f>BF4468</f>
        <v>12</v>
      </c>
      <c r="BD4468" s="22">
        <f t="shared" si="485"/>
        <v>6.3091397849462361</v>
      </c>
      <c r="BE4468" s="21">
        <f>BC4468-BD4468</f>
        <v>5.6908602150537639</v>
      </c>
      <c r="BF4468" s="2">
        <v>12</v>
      </c>
      <c r="BG4468" s="10">
        <v>6</v>
      </c>
      <c r="BH4468" s="21">
        <f t="shared" si="486"/>
        <v>8.9280000000000002E-3</v>
      </c>
      <c r="BI4468" s="22">
        <f t="shared" si="486"/>
        <v>4.6940000000000003E-3</v>
      </c>
      <c r="BJ4468" s="21">
        <f>BH4468-BI4468</f>
        <v>4.2339999999999999E-3</v>
      </c>
      <c r="BK4468" s="21">
        <v>2.6784000000000002E-2</v>
      </c>
      <c r="BL4468" s="22">
        <v>1.4082000000000001E-2</v>
      </c>
      <c r="BM4468" s="21">
        <v>1.2702000000000001E-2</v>
      </c>
      <c r="BN4468" s="21">
        <f t="shared" si="483"/>
        <v>0.10713600000000001</v>
      </c>
      <c r="BO4468" s="22">
        <f t="shared" si="483"/>
        <v>5.6328000000000003E-2</v>
      </c>
      <c r="BP4468" s="21">
        <f t="shared" si="483"/>
        <v>5.0808000000000006E-2</v>
      </c>
    </row>
    <row r="4469" spans="1:68" ht="11.1" hidden="1" customHeight="1" outlineLevel="2" x14ac:dyDescent="0.2">
      <c r="A4469" s="10"/>
      <c r="B4469" s="18"/>
      <c r="C4469" s="18"/>
      <c r="D4469" s="18"/>
      <c r="E4469" s="23" t="s">
        <v>3900</v>
      </c>
      <c r="F4469" s="208">
        <v>4.0019999999999998</v>
      </c>
      <c r="G4469" s="208">
        <v>2.8820000000000001</v>
      </c>
      <c r="H4469" s="208">
        <v>1.9750000000000001</v>
      </c>
      <c r="I4469" s="239">
        <v>0.5</v>
      </c>
      <c r="J4469" s="239"/>
      <c r="K4469" s="24"/>
      <c r="L4469" s="208">
        <v>2.3180000000000001</v>
      </c>
      <c r="M4469" s="24"/>
      <c r="N4469" s="24"/>
      <c r="O4469" s="24"/>
      <c r="P4469" s="208">
        <v>1.899</v>
      </c>
      <c r="Q4469" s="208">
        <v>2.3439999999999999</v>
      </c>
      <c r="R4469" s="208">
        <v>2.8559999999999999</v>
      </c>
      <c r="S4469" s="208">
        <v>3.0830000000000002</v>
      </c>
      <c r="T4469" s="208">
        <v>4.641</v>
      </c>
      <c r="U4469" s="208">
        <v>1.9990000000000001</v>
      </c>
      <c r="V4469" s="208">
        <v>1.5640000000000001</v>
      </c>
      <c r="W4469" s="208">
        <v>0.83399999999999996</v>
      </c>
      <c r="X4469" s="24"/>
      <c r="Y4469" s="24"/>
      <c r="Z4469" s="24"/>
      <c r="AA4469" s="208">
        <v>0.85299999999999998</v>
      </c>
      <c r="AB4469" s="24"/>
      <c r="AC4469" s="208">
        <v>4.694</v>
      </c>
      <c r="AD4469" s="208">
        <v>3.0390000000000001</v>
      </c>
      <c r="AE4469" s="208">
        <v>4.0460000000000003</v>
      </c>
      <c r="AF4469" s="208">
        <v>2.61</v>
      </c>
      <c r="AG4469" s="208">
        <v>2.0310000000000001</v>
      </c>
      <c r="AH4469" s="208">
        <v>1.3759999999999999</v>
      </c>
      <c r="AI4469" s="208">
        <v>0.96299999999999997</v>
      </c>
      <c r="AJ4469" s="24"/>
      <c r="AK4469" s="24"/>
      <c r="AL4469" s="24"/>
      <c r="AM4469" s="208">
        <v>0.97</v>
      </c>
      <c r="AN4469" s="208">
        <v>1.141</v>
      </c>
      <c r="AO4469" s="208">
        <v>2.7679999999999998</v>
      </c>
      <c r="AP4469" s="208">
        <v>2.8719999999999999</v>
      </c>
      <c r="AQ4469" s="208">
        <v>3.335</v>
      </c>
      <c r="AR4469" s="208">
        <v>3.4609999999999999</v>
      </c>
      <c r="AS4469" s="208">
        <v>2.3879999999999999</v>
      </c>
      <c r="AT4469" s="208">
        <v>1.2669999999999999</v>
      </c>
      <c r="AU4469" s="24"/>
      <c r="AV4469" s="24"/>
      <c r="AW4469" s="24"/>
      <c r="AX4469" s="24"/>
      <c r="AY4469" s="208">
        <v>1.3049999999999999</v>
      </c>
      <c r="AZ4469" s="208">
        <v>1.292</v>
      </c>
      <c r="BA4469" s="208">
        <v>2.133</v>
      </c>
      <c r="BB4469" s="21">
        <f t="shared" si="484"/>
        <v>4.694</v>
      </c>
      <c r="BC4469" s="21"/>
      <c r="BD4469" s="22">
        <f t="shared" si="485"/>
        <v>6.3091397849462361</v>
      </c>
      <c r="BE4469" s="21"/>
      <c r="BG4469" s="10"/>
      <c r="BH4469" s="21">
        <f t="shared" si="486"/>
        <v>0</v>
      </c>
      <c r="BI4469" s="22">
        <f t="shared" si="486"/>
        <v>4.6940000000000003E-3</v>
      </c>
      <c r="BJ4469" s="21"/>
      <c r="BK4469" s="21">
        <v>0</v>
      </c>
      <c r="BL4469" s="22">
        <v>1.4082000000000001E-2</v>
      </c>
      <c r="BM4469" s="21"/>
      <c r="BN4469" s="21">
        <f t="shared" si="483"/>
        <v>0</v>
      </c>
      <c r="BO4469" s="22">
        <f t="shared" si="483"/>
        <v>5.6328000000000003E-2</v>
      </c>
      <c r="BP4469" s="21">
        <f t="shared" si="483"/>
        <v>0</v>
      </c>
    </row>
    <row r="4470" spans="1:68" ht="11.1" hidden="1" customHeight="1" outlineLevel="1" collapsed="1" x14ac:dyDescent="0.2">
      <c r="A4470" s="10"/>
      <c r="B4470" s="18"/>
      <c r="C4470" s="18"/>
      <c r="D4470" s="18"/>
      <c r="E4470" s="19" t="s">
        <v>3901</v>
      </c>
      <c r="F4470" s="209">
        <v>2.4279999999999999</v>
      </c>
      <c r="G4470" s="209">
        <v>2.181</v>
      </c>
      <c r="H4470" s="209">
        <v>1.4179999999999999</v>
      </c>
      <c r="I4470" s="240">
        <v>1.1140000000000001</v>
      </c>
      <c r="J4470" s="240"/>
      <c r="K4470" s="209">
        <v>0.38700000000000001</v>
      </c>
      <c r="L4470" s="20"/>
      <c r="M4470" s="20"/>
      <c r="N4470" s="20"/>
      <c r="O4470" s="20"/>
      <c r="P4470" s="209">
        <v>0.91600000000000004</v>
      </c>
      <c r="Q4470" s="209">
        <v>1.4870000000000001</v>
      </c>
      <c r="R4470" s="209">
        <v>1.96</v>
      </c>
      <c r="S4470" s="209">
        <v>2.5099999999999998</v>
      </c>
      <c r="T4470" s="209">
        <v>2.4279999999999999</v>
      </c>
      <c r="U4470" s="209">
        <v>1.59</v>
      </c>
      <c r="V4470" s="209">
        <v>0.92400000000000004</v>
      </c>
      <c r="W4470" s="209">
        <v>0.30299999999999999</v>
      </c>
      <c r="X4470" s="20"/>
      <c r="Y4470" s="20"/>
      <c r="Z4470" s="20"/>
      <c r="AA4470" s="20"/>
      <c r="AB4470" s="209">
        <v>1.165</v>
      </c>
      <c r="AC4470" s="209">
        <v>1.5980000000000001</v>
      </c>
      <c r="AD4470" s="209">
        <v>2.4929999999999999</v>
      </c>
      <c r="AE4470" s="209">
        <v>2.5710000000000002</v>
      </c>
      <c r="AF4470" s="209">
        <v>2.5350000000000001</v>
      </c>
      <c r="AG4470" s="209">
        <v>1.353</v>
      </c>
      <c r="AH4470" s="209">
        <v>0.74099999999999999</v>
      </c>
      <c r="AI4470" s="209">
        <v>0.58699999999999997</v>
      </c>
      <c r="AJ4470" s="20"/>
      <c r="AK4470" s="20"/>
      <c r="AL4470" s="20"/>
      <c r="AM4470" s="20"/>
      <c r="AN4470" s="209">
        <v>0.88500000000000001</v>
      </c>
      <c r="AO4470" s="209">
        <v>1.8919999999999999</v>
      </c>
      <c r="AP4470" s="209">
        <v>2.84</v>
      </c>
      <c r="AQ4470" s="209">
        <v>2.6890000000000001</v>
      </c>
      <c r="AR4470" s="209">
        <v>2.48</v>
      </c>
      <c r="AS4470" s="209">
        <v>2.363</v>
      </c>
      <c r="AT4470" s="209">
        <v>0.99299999999999999</v>
      </c>
      <c r="AU4470" s="209">
        <v>0.40200000000000002</v>
      </c>
      <c r="AV4470" s="20"/>
      <c r="AW4470" s="20"/>
      <c r="AX4470" s="20"/>
      <c r="AY4470" s="209">
        <v>0.316</v>
      </c>
      <c r="AZ4470" s="209">
        <v>0.61599999999999999</v>
      </c>
      <c r="BA4470" s="209">
        <v>2.024</v>
      </c>
      <c r="BB4470" s="21">
        <f t="shared" si="484"/>
        <v>2.84</v>
      </c>
      <c r="BC4470" s="21">
        <f>BF4470</f>
        <v>4.5</v>
      </c>
      <c r="BD4470" s="22">
        <f t="shared" si="485"/>
        <v>3.8172043010752685</v>
      </c>
      <c r="BE4470" s="21">
        <f>BC4470-BD4470</f>
        <v>0.68279569892473146</v>
      </c>
      <c r="BF4470" s="2">
        <v>4.5</v>
      </c>
      <c r="BG4470" s="10">
        <v>6</v>
      </c>
      <c r="BH4470" s="21">
        <f t="shared" si="486"/>
        <v>3.3479999999999998E-3</v>
      </c>
      <c r="BI4470" s="22">
        <f t="shared" si="486"/>
        <v>2.8400000000000001E-3</v>
      </c>
      <c r="BJ4470" s="21">
        <f>BH4470-BI4470</f>
        <v>5.0799999999999977E-4</v>
      </c>
      <c r="BK4470" s="21">
        <v>1.0043999999999999E-2</v>
      </c>
      <c r="BL4470" s="22">
        <v>8.5199999999999998E-3</v>
      </c>
      <c r="BM4470" s="21">
        <v>1.5239999999999993E-3</v>
      </c>
      <c r="BN4470" s="21">
        <f t="shared" si="483"/>
        <v>4.0175999999999996E-2</v>
      </c>
      <c r="BO4470" s="22">
        <f t="shared" si="483"/>
        <v>3.4079999999999999E-2</v>
      </c>
      <c r="BP4470" s="21">
        <f t="shared" si="483"/>
        <v>6.0959999999999973E-3</v>
      </c>
    </row>
    <row r="4471" spans="1:68" ht="11.1" hidden="1" customHeight="1" outlineLevel="2" x14ac:dyDescent="0.2">
      <c r="A4471" s="10"/>
      <c r="B4471" s="18"/>
      <c r="C4471" s="18"/>
      <c r="D4471" s="18"/>
      <c r="E4471" s="23" t="s">
        <v>3902</v>
      </c>
      <c r="F4471" s="208">
        <v>2.4279999999999999</v>
      </c>
      <c r="G4471" s="208">
        <v>2.181</v>
      </c>
      <c r="H4471" s="208">
        <v>1.4179999999999999</v>
      </c>
      <c r="I4471" s="239">
        <v>1.1140000000000001</v>
      </c>
      <c r="J4471" s="239"/>
      <c r="K4471" s="208">
        <v>0.38700000000000001</v>
      </c>
      <c r="L4471" s="24"/>
      <c r="M4471" s="24"/>
      <c r="N4471" s="24"/>
      <c r="O4471" s="24"/>
      <c r="P4471" s="208">
        <v>0.91600000000000004</v>
      </c>
      <c r="Q4471" s="208">
        <v>1.4870000000000001</v>
      </c>
      <c r="R4471" s="208">
        <v>1.96</v>
      </c>
      <c r="S4471" s="208">
        <v>2.5099999999999998</v>
      </c>
      <c r="T4471" s="208">
        <v>2.4279999999999999</v>
      </c>
      <c r="U4471" s="208">
        <v>1.59</v>
      </c>
      <c r="V4471" s="208">
        <v>0.92400000000000004</v>
      </c>
      <c r="W4471" s="208">
        <v>0.30299999999999999</v>
      </c>
      <c r="X4471" s="24"/>
      <c r="Y4471" s="24"/>
      <c r="Z4471" s="24"/>
      <c r="AA4471" s="24"/>
      <c r="AB4471" s="208">
        <v>1.165</v>
      </c>
      <c r="AC4471" s="208">
        <v>1.5980000000000001</v>
      </c>
      <c r="AD4471" s="208">
        <v>2.4929999999999999</v>
      </c>
      <c r="AE4471" s="208">
        <v>2.5710000000000002</v>
      </c>
      <c r="AF4471" s="208">
        <v>2.5350000000000001</v>
      </c>
      <c r="AG4471" s="208">
        <v>1.353</v>
      </c>
      <c r="AH4471" s="208">
        <v>0.74099999999999999</v>
      </c>
      <c r="AI4471" s="208">
        <v>0.58699999999999997</v>
      </c>
      <c r="AJ4471" s="24"/>
      <c r="AK4471" s="24"/>
      <c r="AL4471" s="24"/>
      <c r="AM4471" s="24"/>
      <c r="AN4471" s="208">
        <v>0.88500000000000001</v>
      </c>
      <c r="AO4471" s="208">
        <v>1.8919999999999999</v>
      </c>
      <c r="AP4471" s="208">
        <v>2.84</v>
      </c>
      <c r="AQ4471" s="208">
        <v>2.6890000000000001</v>
      </c>
      <c r="AR4471" s="208">
        <v>2.48</v>
      </c>
      <c r="AS4471" s="208">
        <v>2.363</v>
      </c>
      <c r="AT4471" s="208">
        <v>0.99299999999999999</v>
      </c>
      <c r="AU4471" s="208">
        <v>0.40200000000000002</v>
      </c>
      <c r="AV4471" s="24"/>
      <c r="AW4471" s="24"/>
      <c r="AX4471" s="24"/>
      <c r="AY4471" s="208">
        <v>0.316</v>
      </c>
      <c r="AZ4471" s="208">
        <v>0.61599999999999999</v>
      </c>
      <c r="BA4471" s="208">
        <v>2.024</v>
      </c>
      <c r="BB4471" s="21">
        <f t="shared" si="484"/>
        <v>2.84</v>
      </c>
      <c r="BC4471" s="21"/>
      <c r="BD4471" s="22">
        <f t="shared" si="485"/>
        <v>3.8172043010752685</v>
      </c>
      <c r="BE4471" s="21"/>
      <c r="BG4471" s="10"/>
      <c r="BH4471" s="21">
        <f t="shared" si="486"/>
        <v>0</v>
      </c>
      <c r="BI4471" s="22">
        <f t="shared" si="486"/>
        <v>2.8400000000000001E-3</v>
      </c>
      <c r="BJ4471" s="21"/>
      <c r="BK4471" s="21">
        <v>0</v>
      </c>
      <c r="BL4471" s="22">
        <v>8.5199999999999998E-3</v>
      </c>
      <c r="BM4471" s="21"/>
      <c r="BN4471" s="21">
        <f t="shared" si="483"/>
        <v>0</v>
      </c>
      <c r="BO4471" s="22">
        <f t="shared" si="483"/>
        <v>3.4079999999999999E-2</v>
      </c>
      <c r="BP4471" s="21">
        <f t="shared" si="483"/>
        <v>0</v>
      </c>
    </row>
    <row r="4472" spans="1:68" ht="11.1" hidden="1" customHeight="1" outlineLevel="1" collapsed="1" x14ac:dyDescent="0.2">
      <c r="A4472" s="10"/>
      <c r="B4472" s="18"/>
      <c r="C4472" s="18"/>
      <c r="D4472" s="18"/>
      <c r="E4472" s="19" t="s">
        <v>3903</v>
      </c>
      <c r="F4472" s="209">
        <v>2.96</v>
      </c>
      <c r="G4472" s="209">
        <v>1.946</v>
      </c>
      <c r="H4472" s="209">
        <v>1.851</v>
      </c>
      <c r="I4472" s="240">
        <v>1.3540000000000001</v>
      </c>
      <c r="J4472" s="240"/>
      <c r="K4472" s="209">
        <v>1.135</v>
      </c>
      <c r="L4472" s="209">
        <v>4.1000000000000002E-2</v>
      </c>
      <c r="M4472" s="20"/>
      <c r="N4472" s="20"/>
      <c r="O4472" s="209">
        <v>0.113</v>
      </c>
      <c r="P4472" s="209">
        <v>1.482</v>
      </c>
      <c r="Q4472" s="209">
        <v>1.73</v>
      </c>
      <c r="R4472" s="209">
        <v>1.3919999999999999</v>
      </c>
      <c r="S4472" s="209">
        <v>2.7160000000000002</v>
      </c>
      <c r="T4472" s="209">
        <v>2.165</v>
      </c>
      <c r="U4472" s="209">
        <v>1.5189999999999999</v>
      </c>
      <c r="V4472" s="209">
        <v>1.6</v>
      </c>
      <c r="W4472" s="209">
        <v>0.20300000000000001</v>
      </c>
      <c r="X4472" s="20"/>
      <c r="Y4472" s="20"/>
      <c r="Z4472" s="20"/>
      <c r="AA4472" s="20"/>
      <c r="AB4472" s="209">
        <v>0.83099999999999996</v>
      </c>
      <c r="AC4472" s="209">
        <v>1.881</v>
      </c>
      <c r="AD4472" s="209">
        <v>4.891</v>
      </c>
      <c r="AE4472" s="209">
        <v>5.5780000000000003</v>
      </c>
      <c r="AF4472" s="209">
        <v>5.923</v>
      </c>
      <c r="AG4472" s="209">
        <v>4.8810000000000002</v>
      </c>
      <c r="AH4472" s="209">
        <v>2.3149999999999999</v>
      </c>
      <c r="AI4472" s="209">
        <v>1.1259999999999999</v>
      </c>
      <c r="AJ4472" s="209">
        <v>0.193</v>
      </c>
      <c r="AK4472" s="20"/>
      <c r="AL4472" s="20"/>
      <c r="AM4472" s="209">
        <v>1.756</v>
      </c>
      <c r="AN4472" s="209">
        <v>3.016</v>
      </c>
      <c r="AO4472" s="209">
        <v>4.5469999999999997</v>
      </c>
      <c r="AP4472" s="209">
        <v>7.7690000000000001</v>
      </c>
      <c r="AQ4472" s="209">
        <v>7.8789999999999996</v>
      </c>
      <c r="AR4472" s="209">
        <v>6.6779999999999999</v>
      </c>
      <c r="AS4472" s="209">
        <v>12.481</v>
      </c>
      <c r="AT4472" s="209">
        <v>8.2449999999999992</v>
      </c>
      <c r="AU4472" s="209">
        <v>7.0250000000000004</v>
      </c>
      <c r="AV4472" s="209">
        <v>4.0759999999999996</v>
      </c>
      <c r="AW4472" s="20"/>
      <c r="AX4472" s="20"/>
      <c r="AY4472" s="209">
        <v>2.5710000000000002</v>
      </c>
      <c r="AZ4472" s="209">
        <v>6.851</v>
      </c>
      <c r="BA4472" s="209">
        <v>13.707000000000001</v>
      </c>
      <c r="BB4472" s="56">
        <f>BB4473+BB4474+BB4475+BB4476+BB4477+BB4478</f>
        <v>17.398</v>
      </c>
      <c r="BC4472" s="21">
        <f>BF4472</f>
        <v>41.35</v>
      </c>
      <c r="BD4472" s="22">
        <f t="shared" si="485"/>
        <v>23.384408602150536</v>
      </c>
      <c r="BE4472" s="21">
        <f>BC4472-BD4472</f>
        <v>17.965591397849465</v>
      </c>
      <c r="BF4472" s="2">
        <v>41.35</v>
      </c>
      <c r="BG4472" s="10">
        <v>6</v>
      </c>
      <c r="BH4472" s="21">
        <f t="shared" si="486"/>
        <v>3.0764400000000001E-2</v>
      </c>
      <c r="BI4472" s="22">
        <f t="shared" si="486"/>
        <v>1.7398E-2</v>
      </c>
      <c r="BJ4472" s="21">
        <f>BH4472-BI4472</f>
        <v>1.3366400000000001E-2</v>
      </c>
      <c r="BK4472" s="21">
        <v>9.2293200000000006E-2</v>
      </c>
      <c r="BL4472" s="22">
        <v>5.2194000000000004E-2</v>
      </c>
      <c r="BM4472" s="21">
        <v>4.0099200000000002E-2</v>
      </c>
      <c r="BN4472" s="21">
        <f t="shared" si="483"/>
        <v>0.36917280000000002</v>
      </c>
      <c r="BO4472" s="22">
        <f t="shared" si="483"/>
        <v>0.20877600000000002</v>
      </c>
      <c r="BP4472" s="21">
        <f t="shared" si="483"/>
        <v>0.16039680000000001</v>
      </c>
    </row>
    <row r="4473" spans="1:68" ht="11.1" hidden="1" customHeight="1" outlineLevel="2" x14ac:dyDescent="0.2">
      <c r="A4473" s="10"/>
      <c r="B4473" s="18"/>
      <c r="C4473" s="18"/>
      <c r="D4473" s="18"/>
      <c r="E4473" s="23" t="s">
        <v>3904</v>
      </c>
      <c r="F4473" s="208">
        <v>1.7669999999999999</v>
      </c>
      <c r="G4473" s="208">
        <v>1.5</v>
      </c>
      <c r="H4473" s="208">
        <v>1.6</v>
      </c>
      <c r="I4473" s="239">
        <v>1.17</v>
      </c>
      <c r="J4473" s="239"/>
      <c r="K4473" s="208">
        <v>1</v>
      </c>
      <c r="L4473" s="24"/>
      <c r="M4473" s="24"/>
      <c r="N4473" s="24"/>
      <c r="O4473" s="24"/>
      <c r="P4473" s="208">
        <v>1.363</v>
      </c>
      <c r="Q4473" s="208">
        <v>1.518</v>
      </c>
      <c r="R4473" s="208">
        <v>1.1000000000000001</v>
      </c>
      <c r="S4473" s="208">
        <v>2.496</v>
      </c>
      <c r="T4473" s="208">
        <v>1.9450000000000001</v>
      </c>
      <c r="U4473" s="208">
        <v>1.2330000000000001</v>
      </c>
      <c r="V4473" s="208">
        <v>1.3029999999999999</v>
      </c>
      <c r="W4473" s="24"/>
      <c r="X4473" s="24"/>
      <c r="Y4473" s="24"/>
      <c r="Z4473" s="24"/>
      <c r="AA4473" s="24"/>
      <c r="AB4473" s="208">
        <v>0.83099999999999996</v>
      </c>
      <c r="AC4473" s="208">
        <v>1.3879999999999999</v>
      </c>
      <c r="AD4473" s="208">
        <v>2.09</v>
      </c>
      <c r="AE4473" s="208">
        <v>2.1539999999999999</v>
      </c>
      <c r="AF4473" s="208">
        <v>2.2210000000000001</v>
      </c>
      <c r="AG4473" s="208">
        <v>0.94299999999999995</v>
      </c>
      <c r="AH4473" s="208">
        <v>0.79800000000000004</v>
      </c>
      <c r="AI4473" s="208">
        <v>0.39700000000000002</v>
      </c>
      <c r="AJ4473" s="24"/>
      <c r="AK4473" s="24"/>
      <c r="AL4473" s="24"/>
      <c r="AM4473" s="208">
        <v>0.224</v>
      </c>
      <c r="AN4473" s="208">
        <v>0.99199999999999999</v>
      </c>
      <c r="AO4473" s="208">
        <v>1.7869999999999999</v>
      </c>
      <c r="AP4473" s="208">
        <v>2.1909999999999998</v>
      </c>
      <c r="AQ4473" s="208">
        <v>2.109</v>
      </c>
      <c r="AR4473" s="208">
        <v>2.3940000000000001</v>
      </c>
      <c r="AS4473" s="208">
        <v>2.37</v>
      </c>
      <c r="AT4473" s="208">
        <v>1.052</v>
      </c>
      <c r="AU4473" s="208">
        <v>0.44900000000000001</v>
      </c>
      <c r="AV4473" s="24"/>
      <c r="AW4473" s="24"/>
      <c r="AX4473" s="24"/>
      <c r="AY4473" s="208">
        <v>0.124</v>
      </c>
      <c r="AZ4473" s="208">
        <v>0.56699999999999995</v>
      </c>
      <c r="BA4473" s="208">
        <v>1.403</v>
      </c>
      <c r="BB4473" s="21">
        <f t="shared" si="484"/>
        <v>2.496</v>
      </c>
      <c r="BC4473" s="21"/>
      <c r="BD4473" s="22">
        <f t="shared" si="485"/>
        <v>3.3548387096774195</v>
      </c>
      <c r="BE4473" s="21"/>
      <c r="BG4473" s="10"/>
      <c r="BH4473" s="21">
        <f t="shared" si="486"/>
        <v>0</v>
      </c>
      <c r="BI4473" s="22">
        <f t="shared" si="486"/>
        <v>2.496E-3</v>
      </c>
      <c r="BJ4473" s="21"/>
      <c r="BK4473" s="21">
        <v>0</v>
      </c>
      <c r="BL4473" s="22">
        <v>7.4879999999999999E-3</v>
      </c>
      <c r="BM4473" s="21"/>
      <c r="BN4473" s="21">
        <f t="shared" si="483"/>
        <v>0</v>
      </c>
      <c r="BO4473" s="22">
        <f t="shared" si="483"/>
        <v>2.9951999999999999E-2</v>
      </c>
      <c r="BP4473" s="21">
        <f t="shared" si="483"/>
        <v>0</v>
      </c>
    </row>
    <row r="4474" spans="1:68" ht="11.1" hidden="1" customHeight="1" outlineLevel="2" x14ac:dyDescent="0.2">
      <c r="A4474" s="10"/>
      <c r="B4474" s="18"/>
      <c r="C4474" s="18"/>
      <c r="D4474" s="18"/>
      <c r="E4474" s="23" t="s">
        <v>3905</v>
      </c>
      <c r="F4474" s="24"/>
      <c r="G4474" s="24"/>
      <c r="H4474" s="24"/>
      <c r="I4474" s="24"/>
      <c r="J4474" s="24"/>
      <c r="K4474" s="24"/>
      <c r="L4474" s="24"/>
      <c r="M4474" s="24"/>
      <c r="N4474" s="24"/>
      <c r="O4474" s="24"/>
      <c r="P4474" s="24"/>
      <c r="Q4474" s="24"/>
      <c r="R4474" s="24"/>
      <c r="S4474" s="24"/>
      <c r="T4474" s="24"/>
      <c r="U4474" s="24"/>
      <c r="V4474" s="24"/>
      <c r="W4474" s="24"/>
      <c r="X4474" s="24"/>
      <c r="Y4474" s="24"/>
      <c r="Z4474" s="24"/>
      <c r="AA4474" s="24"/>
      <c r="AB4474" s="24"/>
      <c r="AC4474" s="24"/>
      <c r="AD4474" s="24"/>
      <c r="AE4474" s="24"/>
      <c r="AF4474" s="24"/>
      <c r="AG4474" s="24"/>
      <c r="AH4474" s="24"/>
      <c r="AI4474" s="24"/>
      <c r="AJ4474" s="24"/>
      <c r="AK4474" s="24"/>
      <c r="AL4474" s="24"/>
      <c r="AM4474" s="24"/>
      <c r="AN4474" s="24"/>
      <c r="AO4474" s="24"/>
      <c r="AP4474" s="24"/>
      <c r="AQ4474" s="24"/>
      <c r="AR4474" s="24"/>
      <c r="AS4474" s="208">
        <v>1.7370000000000001</v>
      </c>
      <c r="AT4474" s="208">
        <v>1.3240000000000001</v>
      </c>
      <c r="AU4474" s="208">
        <v>0.753</v>
      </c>
      <c r="AV4474" s="24"/>
      <c r="AW4474" s="24"/>
      <c r="AX4474" s="24"/>
      <c r="AY4474" s="208">
        <v>0.42799999999999999</v>
      </c>
      <c r="AZ4474" s="208">
        <v>0.98299999999999998</v>
      </c>
      <c r="BA4474" s="208">
        <v>1.82</v>
      </c>
      <c r="BB4474" s="21">
        <f t="shared" si="484"/>
        <v>1.82</v>
      </c>
      <c r="BC4474" s="21"/>
      <c r="BD4474" s="22">
        <f t="shared" si="485"/>
        <v>2.446236559139785</v>
      </c>
      <c r="BE4474" s="21"/>
      <c r="BG4474" s="10"/>
      <c r="BH4474" s="21">
        <f t="shared" si="486"/>
        <v>0</v>
      </c>
      <c r="BI4474" s="22">
        <f t="shared" si="486"/>
        <v>1.82E-3</v>
      </c>
      <c r="BJ4474" s="21"/>
      <c r="BK4474" s="21">
        <v>0</v>
      </c>
      <c r="BL4474" s="22">
        <v>5.4599999999999996E-3</v>
      </c>
      <c r="BM4474" s="21"/>
      <c r="BN4474" s="21">
        <f t="shared" si="483"/>
        <v>0</v>
      </c>
      <c r="BO4474" s="22">
        <f t="shared" si="483"/>
        <v>2.1839999999999998E-2</v>
      </c>
      <c r="BP4474" s="21">
        <f t="shared" si="483"/>
        <v>0</v>
      </c>
    </row>
    <row r="4475" spans="1:68" ht="11.1" hidden="1" customHeight="1" outlineLevel="2" x14ac:dyDescent="0.2">
      <c r="A4475" s="10"/>
      <c r="B4475" s="18"/>
      <c r="C4475" s="18"/>
      <c r="D4475" s="18"/>
      <c r="E4475" s="23" t="s">
        <v>3906</v>
      </c>
      <c r="F4475" s="24"/>
      <c r="G4475" s="24"/>
      <c r="H4475" s="24"/>
      <c r="I4475" s="24"/>
      <c r="J4475" s="24"/>
      <c r="K4475" s="24"/>
      <c r="L4475" s="24"/>
      <c r="M4475" s="24"/>
      <c r="N4475" s="24"/>
      <c r="O4475" s="24"/>
      <c r="P4475" s="24"/>
      <c r="Q4475" s="24"/>
      <c r="R4475" s="24"/>
      <c r="S4475" s="24"/>
      <c r="T4475" s="24"/>
      <c r="U4475" s="24"/>
      <c r="V4475" s="24"/>
      <c r="W4475" s="24"/>
      <c r="X4475" s="24"/>
      <c r="Y4475" s="24"/>
      <c r="Z4475" s="24"/>
      <c r="AA4475" s="24"/>
      <c r="AB4475" s="24"/>
      <c r="AC4475" s="24"/>
      <c r="AD4475" s="208">
        <v>2.4700000000000002</v>
      </c>
      <c r="AE4475" s="208">
        <v>3.0790000000000002</v>
      </c>
      <c r="AF4475" s="208">
        <v>3.4020000000000001</v>
      </c>
      <c r="AG4475" s="208">
        <v>3.91</v>
      </c>
      <c r="AH4475" s="208">
        <v>1.5169999999999999</v>
      </c>
      <c r="AI4475" s="208">
        <v>0.72899999999999998</v>
      </c>
      <c r="AJ4475" s="208">
        <v>0.193</v>
      </c>
      <c r="AK4475" s="24"/>
      <c r="AL4475" s="24"/>
      <c r="AM4475" s="208">
        <v>1.012</v>
      </c>
      <c r="AN4475" s="208">
        <v>2.024</v>
      </c>
      <c r="AO4475" s="208">
        <v>2.76</v>
      </c>
      <c r="AP4475" s="208">
        <v>5.5780000000000003</v>
      </c>
      <c r="AQ4475" s="208">
        <v>5.77</v>
      </c>
      <c r="AR4475" s="208">
        <v>4.2839999999999998</v>
      </c>
      <c r="AS4475" s="208">
        <v>2.931</v>
      </c>
      <c r="AT4475" s="208">
        <v>1.68</v>
      </c>
      <c r="AU4475" s="208">
        <v>2.7360000000000002</v>
      </c>
      <c r="AV4475" s="24"/>
      <c r="AW4475" s="24"/>
      <c r="AX4475" s="24"/>
      <c r="AY4475" s="208">
        <v>0.46100000000000002</v>
      </c>
      <c r="AZ4475" s="208">
        <v>1.4019999999999999</v>
      </c>
      <c r="BA4475" s="208">
        <v>3.242</v>
      </c>
      <c r="BB4475" s="21">
        <f t="shared" si="484"/>
        <v>5.77</v>
      </c>
      <c r="BC4475" s="21"/>
      <c r="BD4475" s="22">
        <f t="shared" si="485"/>
        <v>7.7553763440860211</v>
      </c>
      <c r="BE4475" s="21"/>
      <c r="BG4475" s="10"/>
      <c r="BH4475" s="21">
        <f t="shared" si="486"/>
        <v>0</v>
      </c>
      <c r="BI4475" s="22">
        <f t="shared" si="486"/>
        <v>5.77E-3</v>
      </c>
      <c r="BJ4475" s="21"/>
      <c r="BK4475" s="21">
        <v>0</v>
      </c>
      <c r="BL4475" s="22">
        <v>1.7309999999999999E-2</v>
      </c>
      <c r="BM4475" s="21"/>
      <c r="BN4475" s="21">
        <f t="shared" si="483"/>
        <v>0</v>
      </c>
      <c r="BO4475" s="22">
        <f t="shared" si="483"/>
        <v>6.9239999999999996E-2</v>
      </c>
      <c r="BP4475" s="21">
        <f t="shared" si="483"/>
        <v>0</v>
      </c>
    </row>
    <row r="4476" spans="1:68" ht="11.1" hidden="1" customHeight="1" outlineLevel="2" x14ac:dyDescent="0.2">
      <c r="A4476" s="10"/>
      <c r="B4476" s="18"/>
      <c r="C4476" s="18"/>
      <c r="D4476" s="18"/>
      <c r="E4476" s="23" t="s">
        <v>3907</v>
      </c>
      <c r="F4476" s="24"/>
      <c r="G4476" s="24"/>
      <c r="H4476" s="24"/>
      <c r="I4476" s="24"/>
      <c r="J4476" s="24"/>
      <c r="K4476" s="24"/>
      <c r="L4476" s="24"/>
      <c r="M4476" s="24"/>
      <c r="N4476" s="24"/>
      <c r="O4476" s="24"/>
      <c r="P4476" s="24"/>
      <c r="Q4476" s="24"/>
      <c r="R4476" s="24"/>
      <c r="S4476" s="24"/>
      <c r="T4476" s="24"/>
      <c r="U4476" s="24"/>
      <c r="V4476" s="24"/>
      <c r="W4476" s="24"/>
      <c r="X4476" s="24"/>
      <c r="Y4476" s="24"/>
      <c r="Z4476" s="24"/>
      <c r="AA4476" s="24"/>
      <c r="AB4476" s="24"/>
      <c r="AC4476" s="24"/>
      <c r="AD4476" s="24"/>
      <c r="AE4476" s="24"/>
      <c r="AF4476" s="24"/>
      <c r="AG4476" s="24"/>
      <c r="AH4476" s="24"/>
      <c r="AI4476" s="24"/>
      <c r="AJ4476" s="24"/>
      <c r="AK4476" s="24"/>
      <c r="AL4476" s="24"/>
      <c r="AM4476" s="24"/>
      <c r="AN4476" s="24"/>
      <c r="AO4476" s="24"/>
      <c r="AP4476" s="24"/>
      <c r="AQ4476" s="24"/>
      <c r="AR4476" s="24"/>
      <c r="AS4476" s="24"/>
      <c r="AT4476" s="208">
        <v>0.23699999999999999</v>
      </c>
      <c r="AU4476" s="208">
        <v>0.69599999999999995</v>
      </c>
      <c r="AV4476" s="24"/>
      <c r="AW4476" s="24"/>
      <c r="AX4476" s="24"/>
      <c r="AY4476" s="208">
        <v>0.34200000000000003</v>
      </c>
      <c r="AZ4476" s="208">
        <v>1.073</v>
      </c>
      <c r="BA4476" s="208">
        <v>1.7450000000000001</v>
      </c>
      <c r="BB4476" s="21">
        <f t="shared" si="484"/>
        <v>1.7450000000000001</v>
      </c>
      <c r="BC4476" s="21"/>
      <c r="BD4476" s="22">
        <f t="shared" si="485"/>
        <v>2.345430107526882</v>
      </c>
      <c r="BE4476" s="21"/>
      <c r="BG4476" s="10"/>
      <c r="BH4476" s="21">
        <f t="shared" si="486"/>
        <v>0</v>
      </c>
      <c r="BI4476" s="22">
        <f t="shared" si="486"/>
        <v>1.7450000000000002E-3</v>
      </c>
      <c r="BJ4476" s="21"/>
      <c r="BK4476" s="21">
        <v>0</v>
      </c>
      <c r="BL4476" s="22">
        <v>5.2350000000000009E-3</v>
      </c>
      <c r="BM4476" s="21"/>
      <c r="BN4476" s="21">
        <f t="shared" si="483"/>
        <v>0</v>
      </c>
      <c r="BO4476" s="22">
        <f t="shared" si="483"/>
        <v>2.0940000000000004E-2</v>
      </c>
      <c r="BP4476" s="21">
        <f t="shared" si="483"/>
        <v>0</v>
      </c>
    </row>
    <row r="4477" spans="1:68" ht="11.1" hidden="1" customHeight="1" outlineLevel="2" x14ac:dyDescent="0.2">
      <c r="A4477" s="10"/>
      <c r="B4477" s="18"/>
      <c r="C4477" s="18"/>
      <c r="D4477" s="18"/>
      <c r="E4477" s="23" t="s">
        <v>3908</v>
      </c>
      <c r="F4477" s="24"/>
      <c r="G4477" s="24"/>
      <c r="H4477" s="24"/>
      <c r="I4477" s="24"/>
      <c r="J4477" s="24"/>
      <c r="K4477" s="24"/>
      <c r="L4477" s="24"/>
      <c r="M4477" s="24"/>
      <c r="N4477" s="24"/>
      <c r="O4477" s="24"/>
      <c r="P4477" s="24"/>
      <c r="Q4477" s="24"/>
      <c r="R4477" s="24"/>
      <c r="S4477" s="24"/>
      <c r="T4477" s="24"/>
      <c r="U4477" s="24"/>
      <c r="V4477" s="24"/>
      <c r="W4477" s="24"/>
      <c r="X4477" s="24"/>
      <c r="Y4477" s="24"/>
      <c r="Z4477" s="24"/>
      <c r="AA4477" s="24"/>
      <c r="AB4477" s="24"/>
      <c r="AC4477" s="24"/>
      <c r="AD4477" s="24"/>
      <c r="AE4477" s="24"/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4"/>
      <c r="AP4477" s="24"/>
      <c r="AQ4477" s="24"/>
      <c r="AR4477" s="24"/>
      <c r="AS4477" s="208">
        <v>1.7190000000000001</v>
      </c>
      <c r="AT4477" s="208">
        <v>1.224</v>
      </c>
      <c r="AU4477" s="208">
        <v>0.58299999999999996</v>
      </c>
      <c r="AV4477" s="208">
        <v>1.6819999999999999</v>
      </c>
      <c r="AW4477" s="24"/>
      <c r="AX4477" s="24"/>
      <c r="AY4477" s="208">
        <v>0.33400000000000002</v>
      </c>
      <c r="AZ4477" s="208">
        <v>0.877</v>
      </c>
      <c r="BA4477" s="208">
        <v>1.843</v>
      </c>
      <c r="BB4477" s="21">
        <f t="shared" si="484"/>
        <v>1.843</v>
      </c>
      <c r="BC4477" s="21"/>
      <c r="BD4477" s="22">
        <f t="shared" si="485"/>
        <v>2.477150537634409</v>
      </c>
      <c r="BE4477" s="21"/>
      <c r="BG4477" s="10"/>
      <c r="BH4477" s="21">
        <f t="shared" si="486"/>
        <v>0</v>
      </c>
      <c r="BI4477" s="22">
        <f t="shared" si="486"/>
        <v>1.8430000000000002E-3</v>
      </c>
      <c r="BJ4477" s="21"/>
      <c r="BK4477" s="21">
        <v>0</v>
      </c>
      <c r="BL4477" s="22">
        <v>5.5290000000000009E-3</v>
      </c>
      <c r="BM4477" s="21"/>
      <c r="BN4477" s="21">
        <f t="shared" si="483"/>
        <v>0</v>
      </c>
      <c r="BO4477" s="22">
        <f t="shared" si="483"/>
        <v>2.2116000000000004E-2</v>
      </c>
      <c r="BP4477" s="21">
        <f t="shared" si="483"/>
        <v>0</v>
      </c>
    </row>
    <row r="4478" spans="1:68" ht="11.1" hidden="1" customHeight="1" outlineLevel="2" x14ac:dyDescent="0.2">
      <c r="A4478" s="10"/>
      <c r="B4478" s="18"/>
      <c r="C4478" s="18"/>
      <c r="D4478" s="18"/>
      <c r="E4478" s="23" t="s">
        <v>3909</v>
      </c>
      <c r="F4478" s="24"/>
      <c r="G4478" s="24"/>
      <c r="H4478" s="24"/>
      <c r="I4478" s="24"/>
      <c r="J4478" s="24"/>
      <c r="K4478" s="24"/>
      <c r="L4478" s="24"/>
      <c r="M4478" s="24"/>
      <c r="N4478" s="24"/>
      <c r="O4478" s="24"/>
      <c r="P4478" s="24"/>
      <c r="Q4478" s="24"/>
      <c r="R4478" s="24"/>
      <c r="S4478" s="24"/>
      <c r="T4478" s="24"/>
      <c r="U4478" s="24"/>
      <c r="V4478" s="24"/>
      <c r="W4478" s="24"/>
      <c r="X4478" s="24"/>
      <c r="Y4478" s="24"/>
      <c r="Z4478" s="24"/>
      <c r="AA4478" s="24"/>
      <c r="AB4478" s="24"/>
      <c r="AC4478" s="24"/>
      <c r="AD4478" s="24"/>
      <c r="AE4478" s="24"/>
      <c r="AF4478" s="24"/>
      <c r="AG4478" s="24"/>
      <c r="AH4478" s="24"/>
      <c r="AI4478" s="24"/>
      <c r="AJ4478" s="24"/>
      <c r="AK4478" s="24"/>
      <c r="AL4478" s="24"/>
      <c r="AM4478" s="24"/>
      <c r="AN4478" s="24"/>
      <c r="AO4478" s="24"/>
      <c r="AP4478" s="24"/>
      <c r="AQ4478" s="24"/>
      <c r="AR4478" s="24"/>
      <c r="AS4478" s="208">
        <v>3.7240000000000002</v>
      </c>
      <c r="AT4478" s="208">
        <v>2.7280000000000002</v>
      </c>
      <c r="AU4478" s="208">
        <v>1.8080000000000001</v>
      </c>
      <c r="AV4478" s="208">
        <v>2.3940000000000001</v>
      </c>
      <c r="AW4478" s="24"/>
      <c r="AX4478" s="24"/>
      <c r="AY4478" s="208">
        <v>0.88200000000000001</v>
      </c>
      <c r="AZ4478" s="208">
        <v>1.9490000000000001</v>
      </c>
      <c r="BA4478" s="208">
        <v>3.6539999999999999</v>
      </c>
      <c r="BB4478" s="21">
        <f t="shared" si="484"/>
        <v>3.7240000000000002</v>
      </c>
      <c r="BC4478" s="21"/>
      <c r="BD4478" s="22">
        <f t="shared" si="485"/>
        <v>5.0053763440860219</v>
      </c>
      <c r="BE4478" s="21"/>
      <c r="BG4478" s="10"/>
      <c r="BH4478" s="21">
        <f t="shared" si="486"/>
        <v>0</v>
      </c>
      <c r="BI4478" s="22">
        <f t="shared" si="486"/>
        <v>3.7240000000000003E-3</v>
      </c>
      <c r="BJ4478" s="21"/>
      <c r="BK4478" s="21">
        <v>0</v>
      </c>
      <c r="BL4478" s="22">
        <v>1.1172000000000001E-2</v>
      </c>
      <c r="BM4478" s="21"/>
      <c r="BN4478" s="21">
        <f t="shared" si="483"/>
        <v>0</v>
      </c>
      <c r="BO4478" s="22">
        <f t="shared" si="483"/>
        <v>4.4688000000000005E-2</v>
      </c>
      <c r="BP4478" s="21">
        <f t="shared" si="483"/>
        <v>0</v>
      </c>
    </row>
    <row r="4479" spans="1:68" ht="11.1" hidden="1" customHeight="1" outlineLevel="1" collapsed="1" x14ac:dyDescent="0.2">
      <c r="A4479" s="10"/>
      <c r="B4479" s="18"/>
      <c r="C4479" s="18"/>
      <c r="D4479" s="18"/>
      <c r="E4479" s="19" t="s">
        <v>3910</v>
      </c>
      <c r="F4479" s="20"/>
      <c r="G4479" s="20"/>
      <c r="H4479" s="20"/>
      <c r="I4479" s="20"/>
      <c r="J4479" s="20"/>
      <c r="K4479" s="20"/>
      <c r="L4479" s="20"/>
      <c r="M4479" s="20"/>
      <c r="N4479" s="20"/>
      <c r="O4479" s="20"/>
      <c r="P4479" s="20"/>
      <c r="Q4479" s="20"/>
      <c r="R4479" s="20"/>
      <c r="S4479" s="20"/>
      <c r="T4479" s="20"/>
      <c r="U4479" s="20"/>
      <c r="V4479" s="20"/>
      <c r="W4479" s="20"/>
      <c r="X4479" s="20"/>
      <c r="Y4479" s="20"/>
      <c r="Z4479" s="20"/>
      <c r="AA4479" s="20"/>
      <c r="AB4479" s="20"/>
      <c r="AC4479" s="20"/>
      <c r="AD4479" s="20"/>
      <c r="AE4479" s="20"/>
      <c r="AF4479" s="20"/>
      <c r="AG4479" s="20"/>
      <c r="AH4479" s="20"/>
      <c r="AI4479" s="20"/>
      <c r="AJ4479" s="20"/>
      <c r="AK4479" s="20"/>
      <c r="AL4479" s="20"/>
      <c r="AM4479" s="20"/>
      <c r="AN4479" s="209">
        <v>5.9989999999999997</v>
      </c>
      <c r="AO4479" s="209">
        <v>2.7</v>
      </c>
      <c r="AP4479" s="209">
        <v>4.9000000000000004</v>
      </c>
      <c r="AQ4479" s="20"/>
      <c r="AR4479" s="209">
        <v>0.2</v>
      </c>
      <c r="AS4479" s="209">
        <v>1.3</v>
      </c>
      <c r="AT4479" s="209">
        <v>1.2</v>
      </c>
      <c r="AU4479" s="209">
        <v>0.5</v>
      </c>
      <c r="AV4479" s="20"/>
      <c r="AW4479" s="20"/>
      <c r="AX4479" s="20"/>
      <c r="AY4479" s="209">
        <v>0.2</v>
      </c>
      <c r="AZ4479" s="209">
        <v>0.7</v>
      </c>
      <c r="BA4479" s="209">
        <v>1</v>
      </c>
      <c r="BB4479" s="21">
        <f t="shared" si="484"/>
        <v>5.9989999999999997</v>
      </c>
      <c r="BC4479" s="21">
        <f>BF4479</f>
        <v>10.5</v>
      </c>
      <c r="BD4479" s="22">
        <f t="shared" si="485"/>
        <v>8.0631720430107539</v>
      </c>
      <c r="BE4479" s="21">
        <f>BC4479-BD4479</f>
        <v>2.4368279569892461</v>
      </c>
      <c r="BF4479" s="2">
        <v>10.5</v>
      </c>
      <c r="BG4479" s="10">
        <v>6</v>
      </c>
      <c r="BH4479" s="21">
        <f t="shared" si="486"/>
        <v>7.8120000000000004E-3</v>
      </c>
      <c r="BI4479" s="22">
        <f t="shared" si="486"/>
        <v>5.9990000000000009E-3</v>
      </c>
      <c r="BJ4479" s="21">
        <f>BH4479-BI4479</f>
        <v>1.8129999999999995E-3</v>
      </c>
      <c r="BK4479" s="21">
        <v>2.3436000000000002E-2</v>
      </c>
      <c r="BL4479" s="22">
        <v>1.7997000000000003E-2</v>
      </c>
      <c r="BM4479" s="21">
        <v>5.4389999999999994E-3</v>
      </c>
      <c r="BN4479" s="21">
        <f t="shared" si="483"/>
        <v>9.3744000000000008E-2</v>
      </c>
      <c r="BO4479" s="22">
        <f t="shared" si="483"/>
        <v>7.198800000000001E-2</v>
      </c>
      <c r="BP4479" s="21">
        <f t="shared" si="483"/>
        <v>2.1755999999999998E-2</v>
      </c>
    </row>
    <row r="4480" spans="1:68" ht="11.1" hidden="1" customHeight="1" outlineLevel="2" x14ac:dyDescent="0.2">
      <c r="A4480" s="10"/>
      <c r="B4480" s="18"/>
      <c r="C4480" s="18"/>
      <c r="D4480" s="18"/>
      <c r="E4480" s="23" t="s">
        <v>3911</v>
      </c>
      <c r="F4480" s="24"/>
      <c r="G4480" s="24"/>
      <c r="H4480" s="24"/>
      <c r="I4480" s="24"/>
      <c r="J4480" s="24"/>
      <c r="K4480" s="24"/>
      <c r="L4480" s="24"/>
      <c r="M4480" s="24"/>
      <c r="N4480" s="24"/>
      <c r="O4480" s="24"/>
      <c r="P4480" s="24"/>
      <c r="Q4480" s="24"/>
      <c r="R4480" s="24"/>
      <c r="S4480" s="24"/>
      <c r="T4480" s="24"/>
      <c r="U4480" s="24"/>
      <c r="V4480" s="24"/>
      <c r="W4480" s="24"/>
      <c r="X4480" s="24"/>
      <c r="Y4480" s="24"/>
      <c r="Z4480" s="24"/>
      <c r="AA4480" s="24"/>
      <c r="AB4480" s="24"/>
      <c r="AC4480" s="24"/>
      <c r="AD4480" s="24"/>
      <c r="AE4480" s="24"/>
      <c r="AF4480" s="24"/>
      <c r="AG4480" s="24"/>
      <c r="AH4480" s="24"/>
      <c r="AI4480" s="24"/>
      <c r="AJ4480" s="24"/>
      <c r="AK4480" s="24"/>
      <c r="AL4480" s="24"/>
      <c r="AM4480" s="24"/>
      <c r="AN4480" s="208">
        <v>5.9989999999999997</v>
      </c>
      <c r="AO4480" s="208">
        <v>2.7</v>
      </c>
      <c r="AP4480" s="208">
        <v>4.9000000000000004</v>
      </c>
      <c r="AQ4480" s="24"/>
      <c r="AR4480" s="208">
        <v>0.2</v>
      </c>
      <c r="AS4480" s="208">
        <v>1.3</v>
      </c>
      <c r="AT4480" s="208">
        <v>1.2</v>
      </c>
      <c r="AU4480" s="208">
        <v>0.5</v>
      </c>
      <c r="AV4480" s="24"/>
      <c r="AW4480" s="24"/>
      <c r="AX4480" s="24"/>
      <c r="AY4480" s="208">
        <v>0.2</v>
      </c>
      <c r="AZ4480" s="208">
        <v>0.7</v>
      </c>
      <c r="BA4480" s="208">
        <v>1</v>
      </c>
      <c r="BB4480" s="21">
        <f t="shared" si="484"/>
        <v>5.9989999999999997</v>
      </c>
      <c r="BC4480" s="21"/>
      <c r="BD4480" s="22">
        <f t="shared" si="485"/>
        <v>8.0631720430107539</v>
      </c>
      <c r="BE4480" s="21"/>
      <c r="BG4480" s="10"/>
      <c r="BH4480" s="21">
        <f t="shared" si="486"/>
        <v>0</v>
      </c>
      <c r="BI4480" s="22">
        <f t="shared" si="486"/>
        <v>5.9990000000000009E-3</v>
      </c>
      <c r="BJ4480" s="21"/>
      <c r="BK4480" s="21">
        <v>0</v>
      </c>
      <c r="BL4480" s="22">
        <v>1.7997000000000003E-2</v>
      </c>
      <c r="BM4480" s="21"/>
      <c r="BN4480" s="21">
        <f t="shared" si="483"/>
        <v>0</v>
      </c>
      <c r="BO4480" s="22">
        <f t="shared" si="483"/>
        <v>7.198800000000001E-2</v>
      </c>
      <c r="BP4480" s="21">
        <f t="shared" si="483"/>
        <v>0</v>
      </c>
    </row>
    <row r="4481" spans="1:68" ht="11.1" hidden="1" customHeight="1" outlineLevel="1" collapsed="1" x14ac:dyDescent="0.2">
      <c r="A4481" s="10"/>
      <c r="B4481" s="18"/>
      <c r="C4481" s="18"/>
      <c r="D4481" s="18"/>
      <c r="E4481" s="19" t="s">
        <v>3912</v>
      </c>
      <c r="F4481" s="20"/>
      <c r="G4481" s="20"/>
      <c r="H4481" s="20"/>
      <c r="I4481" s="20"/>
      <c r="J4481" s="20"/>
      <c r="K4481" s="20"/>
      <c r="L4481" s="20"/>
      <c r="M4481" s="20"/>
      <c r="N4481" s="20"/>
      <c r="O4481" s="20"/>
      <c r="P4481" s="20"/>
      <c r="Q4481" s="20"/>
      <c r="R4481" s="20"/>
      <c r="S4481" s="20"/>
      <c r="T4481" s="20"/>
      <c r="U4481" s="20"/>
      <c r="V4481" s="20"/>
      <c r="W4481" s="20"/>
      <c r="X4481" s="20"/>
      <c r="Y4481" s="20"/>
      <c r="Z4481" s="20"/>
      <c r="AA4481" s="20"/>
      <c r="AB4481" s="20"/>
      <c r="AC4481" s="209">
        <v>1.0049999999999999</v>
      </c>
      <c r="AD4481" s="209">
        <v>1.42</v>
      </c>
      <c r="AE4481" s="209">
        <v>6.4729999999999999</v>
      </c>
      <c r="AF4481" s="209">
        <v>4.03</v>
      </c>
      <c r="AG4481" s="209">
        <v>2.2829999999999999</v>
      </c>
      <c r="AH4481" s="209">
        <v>1.4690000000000001</v>
      </c>
      <c r="AI4481" s="209">
        <v>0.25700000000000001</v>
      </c>
      <c r="AJ4481" s="20"/>
      <c r="AK4481" s="20"/>
      <c r="AL4481" s="20"/>
      <c r="AM4481" s="20"/>
      <c r="AN4481" s="209">
        <v>1.92</v>
      </c>
      <c r="AO4481" s="209">
        <v>1.9410000000000001</v>
      </c>
      <c r="AP4481" s="209">
        <v>3.4</v>
      </c>
      <c r="AQ4481" s="209">
        <v>2.5270000000000001</v>
      </c>
      <c r="AR4481" s="209">
        <v>2.2730000000000001</v>
      </c>
      <c r="AS4481" s="209">
        <v>2</v>
      </c>
      <c r="AT4481" s="209">
        <v>1.1000000000000001</v>
      </c>
      <c r="AU4481" s="20"/>
      <c r="AV4481" s="20"/>
      <c r="AW4481" s="20"/>
      <c r="AX4481" s="20"/>
      <c r="AY4481" s="20"/>
      <c r="AZ4481" s="209">
        <v>3.6</v>
      </c>
      <c r="BA4481" s="209">
        <v>2.5</v>
      </c>
      <c r="BB4481" s="21">
        <f>BB4482+BB4483</f>
        <v>6.7</v>
      </c>
      <c r="BC4481" s="21">
        <f>BD4481</f>
        <v>9.0053763440860202</v>
      </c>
      <c r="BD4481" s="22">
        <f t="shared" si="485"/>
        <v>9.0053763440860202</v>
      </c>
      <c r="BE4481" s="21">
        <f>BC4481-BD4481</f>
        <v>0</v>
      </c>
      <c r="BF4481" s="2">
        <v>7.77</v>
      </c>
      <c r="BG4481" s="10">
        <v>6</v>
      </c>
      <c r="BH4481" s="21">
        <f t="shared" si="486"/>
        <v>6.6999999999999994E-3</v>
      </c>
      <c r="BI4481" s="22">
        <f t="shared" si="486"/>
        <v>6.6999999999999994E-3</v>
      </c>
      <c r="BJ4481" s="21">
        <f>BH4481-BI4481</f>
        <v>0</v>
      </c>
      <c r="BK4481" s="21">
        <v>2.01E-2</v>
      </c>
      <c r="BL4481" s="22">
        <v>2.01E-2</v>
      </c>
      <c r="BM4481" s="21">
        <v>0</v>
      </c>
      <c r="BN4481" s="21">
        <f t="shared" si="483"/>
        <v>8.0399999999999999E-2</v>
      </c>
      <c r="BO4481" s="22">
        <f t="shared" si="483"/>
        <v>8.0399999999999999E-2</v>
      </c>
      <c r="BP4481" s="21">
        <f t="shared" si="483"/>
        <v>0</v>
      </c>
    </row>
    <row r="4482" spans="1:68" ht="11.1" hidden="1" customHeight="1" outlineLevel="2" x14ac:dyDescent="0.2">
      <c r="A4482" s="10"/>
      <c r="B4482" s="18"/>
      <c r="C4482" s="18"/>
      <c r="D4482" s="18"/>
      <c r="E4482" s="23" t="s">
        <v>3913</v>
      </c>
      <c r="F4482" s="24"/>
      <c r="G4482" s="24"/>
      <c r="H4482" s="24"/>
      <c r="I4482" s="24"/>
      <c r="J4482" s="24"/>
      <c r="K4482" s="24"/>
      <c r="L4482" s="24"/>
      <c r="M4482" s="24"/>
      <c r="N4482" s="24"/>
      <c r="O4482" s="24"/>
      <c r="P4482" s="24"/>
      <c r="Q4482" s="24"/>
      <c r="R4482" s="24"/>
      <c r="S4482" s="24"/>
      <c r="T4482" s="24"/>
      <c r="U4482" s="24"/>
      <c r="V4482" s="24"/>
      <c r="W4482" s="24"/>
      <c r="X4482" s="24"/>
      <c r="Y4482" s="24"/>
      <c r="Z4482" s="24"/>
      <c r="AA4482" s="24"/>
      <c r="AB4482" s="24"/>
      <c r="AC4482" s="208">
        <v>1.0049999999999999</v>
      </c>
      <c r="AD4482" s="208">
        <v>1.42</v>
      </c>
      <c r="AE4482" s="208">
        <v>1.4730000000000001</v>
      </c>
      <c r="AF4482" s="208">
        <v>1.53</v>
      </c>
      <c r="AG4482" s="208">
        <v>0.85699999999999998</v>
      </c>
      <c r="AH4482" s="208">
        <v>0.625</v>
      </c>
      <c r="AI4482" s="24"/>
      <c r="AJ4482" s="24"/>
      <c r="AK4482" s="24"/>
      <c r="AL4482" s="24"/>
      <c r="AM4482" s="24"/>
      <c r="AN4482" s="208">
        <v>0.73299999999999998</v>
      </c>
      <c r="AO4482" s="208">
        <v>0.65500000000000003</v>
      </c>
      <c r="AP4482" s="208">
        <v>0.9</v>
      </c>
      <c r="AQ4482" s="208">
        <v>1.0269999999999999</v>
      </c>
      <c r="AR4482" s="208">
        <v>1.073</v>
      </c>
      <c r="AS4482" s="208">
        <v>0.9</v>
      </c>
      <c r="AT4482" s="208">
        <v>0.3</v>
      </c>
      <c r="AU4482" s="24"/>
      <c r="AV4482" s="24"/>
      <c r="AW4482" s="24"/>
      <c r="AX4482" s="24"/>
      <c r="AY4482" s="24"/>
      <c r="AZ4482" s="208">
        <v>1.7</v>
      </c>
      <c r="BA4482" s="208">
        <v>1</v>
      </c>
      <c r="BB4482" s="21">
        <f t="shared" si="484"/>
        <v>1.7</v>
      </c>
      <c r="BC4482" s="21"/>
      <c r="BD4482" s="22">
        <f t="shared" si="485"/>
        <v>2.28494623655914</v>
      </c>
      <c r="BE4482" s="21"/>
      <c r="BG4482" s="10"/>
      <c r="BH4482" s="21">
        <f t="shared" si="486"/>
        <v>0</v>
      </c>
      <c r="BI4482" s="22">
        <f t="shared" si="486"/>
        <v>1.7000000000000001E-3</v>
      </c>
      <c r="BJ4482" s="21"/>
      <c r="BK4482" s="21">
        <v>0</v>
      </c>
      <c r="BL4482" s="22">
        <v>5.1000000000000004E-3</v>
      </c>
      <c r="BM4482" s="21"/>
      <c r="BN4482" s="21">
        <f t="shared" si="483"/>
        <v>0</v>
      </c>
      <c r="BO4482" s="22">
        <f t="shared" si="483"/>
        <v>2.0400000000000001E-2</v>
      </c>
      <c r="BP4482" s="21">
        <f t="shared" si="483"/>
        <v>0</v>
      </c>
    </row>
    <row r="4483" spans="1:68" ht="11.1" hidden="1" customHeight="1" outlineLevel="2" x14ac:dyDescent="0.2">
      <c r="A4483" s="10"/>
      <c r="B4483" s="18"/>
      <c r="C4483" s="18"/>
      <c r="D4483" s="18"/>
      <c r="E4483" s="23" t="s">
        <v>3914</v>
      </c>
      <c r="F4483" s="24"/>
      <c r="G4483" s="24"/>
      <c r="H4483" s="24"/>
      <c r="I4483" s="24"/>
      <c r="J4483" s="24"/>
      <c r="K4483" s="24"/>
      <c r="L4483" s="24"/>
      <c r="M4483" s="24"/>
      <c r="N4483" s="24"/>
      <c r="O4483" s="24"/>
      <c r="P4483" s="24"/>
      <c r="Q4483" s="24"/>
      <c r="R4483" s="24"/>
      <c r="S4483" s="24"/>
      <c r="T4483" s="24"/>
      <c r="U4483" s="24"/>
      <c r="V4483" s="24"/>
      <c r="W4483" s="24"/>
      <c r="X4483" s="24"/>
      <c r="Y4483" s="24"/>
      <c r="Z4483" s="24"/>
      <c r="AA4483" s="24"/>
      <c r="AB4483" s="24"/>
      <c r="AC4483" s="24"/>
      <c r="AD4483" s="24"/>
      <c r="AE4483" s="208">
        <v>5</v>
      </c>
      <c r="AF4483" s="208">
        <v>2.5</v>
      </c>
      <c r="AG4483" s="208">
        <v>1.4259999999999999</v>
      </c>
      <c r="AH4483" s="208">
        <v>0.84399999999999997</v>
      </c>
      <c r="AI4483" s="208">
        <v>0.25700000000000001</v>
      </c>
      <c r="AJ4483" s="24"/>
      <c r="AK4483" s="24"/>
      <c r="AL4483" s="24"/>
      <c r="AM4483" s="24"/>
      <c r="AN4483" s="208">
        <v>1.1870000000000001</v>
      </c>
      <c r="AO4483" s="208">
        <v>1.286</v>
      </c>
      <c r="AP4483" s="208">
        <v>2.5</v>
      </c>
      <c r="AQ4483" s="208">
        <v>1.5</v>
      </c>
      <c r="AR4483" s="208">
        <v>1.2</v>
      </c>
      <c r="AS4483" s="208">
        <v>1.1000000000000001</v>
      </c>
      <c r="AT4483" s="208">
        <v>0.8</v>
      </c>
      <c r="AU4483" s="24"/>
      <c r="AV4483" s="24"/>
      <c r="AW4483" s="24"/>
      <c r="AX4483" s="24"/>
      <c r="AY4483" s="24"/>
      <c r="AZ4483" s="208">
        <v>1.9</v>
      </c>
      <c r="BA4483" s="208">
        <v>1.5</v>
      </c>
      <c r="BB4483" s="21">
        <f t="shared" si="484"/>
        <v>5</v>
      </c>
      <c r="BC4483" s="21"/>
      <c r="BD4483" s="22">
        <f t="shared" si="485"/>
        <v>6.720430107526882</v>
      </c>
      <c r="BE4483" s="21"/>
      <c r="BG4483" s="10"/>
      <c r="BH4483" s="21">
        <f t="shared" si="486"/>
        <v>0</v>
      </c>
      <c r="BI4483" s="22">
        <f t="shared" si="486"/>
        <v>5.000000000000001E-3</v>
      </c>
      <c r="BJ4483" s="21"/>
      <c r="BK4483" s="21">
        <v>0</v>
      </c>
      <c r="BL4483" s="22">
        <v>1.5000000000000003E-2</v>
      </c>
      <c r="BM4483" s="21"/>
      <c r="BN4483" s="21">
        <f t="shared" si="483"/>
        <v>0</v>
      </c>
      <c r="BO4483" s="22">
        <f t="shared" si="483"/>
        <v>6.0000000000000012E-2</v>
      </c>
      <c r="BP4483" s="21">
        <f t="shared" si="483"/>
        <v>0</v>
      </c>
    </row>
    <row r="4484" spans="1:68" ht="11.1" hidden="1" customHeight="1" outlineLevel="1" collapsed="1" x14ac:dyDescent="0.2">
      <c r="A4484" s="10"/>
      <c r="B4484" s="18"/>
      <c r="C4484" s="18"/>
      <c r="D4484" s="18"/>
      <c r="E4484" s="19" t="s">
        <v>3915</v>
      </c>
      <c r="F4484" s="20"/>
      <c r="G4484" s="20"/>
      <c r="H4484" s="20"/>
      <c r="I4484" s="20"/>
      <c r="J4484" s="20"/>
      <c r="K4484" s="20"/>
      <c r="L4484" s="20"/>
      <c r="M4484" s="20"/>
      <c r="N4484" s="20"/>
      <c r="O4484" s="20"/>
      <c r="P4484" s="20"/>
      <c r="Q4484" s="20"/>
      <c r="R4484" s="20"/>
      <c r="S4484" s="20"/>
      <c r="T4484" s="20"/>
      <c r="U4484" s="20"/>
      <c r="V4484" s="20"/>
      <c r="W4484" s="20"/>
      <c r="X4484" s="20"/>
      <c r="Y4484" s="20"/>
      <c r="Z4484" s="20"/>
      <c r="AA4484" s="20"/>
      <c r="AB4484" s="20"/>
      <c r="AC4484" s="20"/>
      <c r="AD4484" s="20"/>
      <c r="AE4484" s="20"/>
      <c r="AF4484" s="20"/>
      <c r="AG4484" s="20"/>
      <c r="AH4484" s="20"/>
      <c r="AI4484" s="20"/>
      <c r="AJ4484" s="20"/>
      <c r="AK4484" s="20"/>
      <c r="AL4484" s="20"/>
      <c r="AM4484" s="20"/>
      <c r="AN4484" s="20"/>
      <c r="AO4484" s="20"/>
      <c r="AP4484" s="20"/>
      <c r="AQ4484" s="209">
        <v>1.2470000000000001</v>
      </c>
      <c r="AR4484" s="209">
        <v>0.57999999999999996</v>
      </c>
      <c r="AS4484" s="209">
        <v>0.2</v>
      </c>
      <c r="AT4484" s="209">
        <v>0.56999999999999995</v>
      </c>
      <c r="AU4484" s="209">
        <v>0.13</v>
      </c>
      <c r="AV4484" s="20"/>
      <c r="AW4484" s="20"/>
      <c r="AX4484" s="20"/>
      <c r="AY4484" s="20"/>
      <c r="AZ4484" s="20"/>
      <c r="BA4484" s="209">
        <v>1.9419999999999999</v>
      </c>
      <c r="BB4484" s="56">
        <f>BB4485+BB4486</f>
        <v>2.0950000000000002</v>
      </c>
      <c r="BC4484" s="21">
        <f>BF4484</f>
        <v>5.35</v>
      </c>
      <c r="BD4484" s="22">
        <f t="shared" si="485"/>
        <v>2.8158602150537635</v>
      </c>
      <c r="BE4484" s="21">
        <f>BC4484-BD4484</f>
        <v>2.5341397849462362</v>
      </c>
      <c r="BF4484" s="2">
        <v>5.35</v>
      </c>
      <c r="BG4484" s="10">
        <v>6</v>
      </c>
      <c r="BH4484" s="21">
        <f t="shared" si="486"/>
        <v>3.9803999999999994E-3</v>
      </c>
      <c r="BI4484" s="22">
        <f t="shared" si="486"/>
        <v>2.0950000000000001E-3</v>
      </c>
      <c r="BJ4484" s="21">
        <f>BH4484-BI4484</f>
        <v>1.8853999999999993E-3</v>
      </c>
      <c r="BK4484" s="21">
        <v>1.1941199999999999E-2</v>
      </c>
      <c r="BL4484" s="22">
        <v>6.2850000000000007E-3</v>
      </c>
      <c r="BM4484" s="21">
        <v>5.6561999999999984E-3</v>
      </c>
      <c r="BN4484" s="21">
        <f t="shared" si="483"/>
        <v>4.7764799999999996E-2</v>
      </c>
      <c r="BO4484" s="22">
        <f t="shared" si="483"/>
        <v>2.5140000000000003E-2</v>
      </c>
      <c r="BP4484" s="21">
        <f t="shared" si="483"/>
        <v>2.2624799999999994E-2</v>
      </c>
    </row>
    <row r="4485" spans="1:68" ht="11.1" hidden="1" customHeight="1" outlineLevel="2" x14ac:dyDescent="0.2">
      <c r="A4485" s="10"/>
      <c r="B4485" s="18"/>
      <c r="C4485" s="18"/>
      <c r="D4485" s="18"/>
      <c r="E4485" s="23" t="s">
        <v>3916</v>
      </c>
      <c r="F4485" s="24"/>
      <c r="G4485" s="24"/>
      <c r="H4485" s="24"/>
      <c r="I4485" s="24"/>
      <c r="J4485" s="24"/>
      <c r="K4485" s="24"/>
      <c r="L4485" s="24"/>
      <c r="M4485" s="24"/>
      <c r="N4485" s="24"/>
      <c r="O4485" s="24"/>
      <c r="P4485" s="24"/>
      <c r="Q4485" s="24"/>
      <c r="R4485" s="24"/>
      <c r="S4485" s="24"/>
      <c r="T4485" s="24"/>
      <c r="U4485" s="24"/>
      <c r="V4485" s="24"/>
      <c r="W4485" s="24"/>
      <c r="X4485" s="24"/>
      <c r="Y4485" s="24"/>
      <c r="Z4485" s="24"/>
      <c r="AA4485" s="24"/>
      <c r="AB4485" s="24"/>
      <c r="AC4485" s="24"/>
      <c r="AD4485" s="24"/>
      <c r="AE4485" s="24"/>
      <c r="AF4485" s="24"/>
      <c r="AG4485" s="24"/>
      <c r="AH4485" s="24"/>
      <c r="AI4485" s="24"/>
      <c r="AJ4485" s="24"/>
      <c r="AK4485" s="24"/>
      <c r="AL4485" s="24"/>
      <c r="AM4485" s="24"/>
      <c r="AN4485" s="24"/>
      <c r="AO4485" s="24"/>
      <c r="AP4485" s="24"/>
      <c r="AQ4485" s="208">
        <v>1.2470000000000001</v>
      </c>
      <c r="AR4485" s="208">
        <v>0.57999999999999996</v>
      </c>
      <c r="AS4485" s="208">
        <v>0.2</v>
      </c>
      <c r="AT4485" s="208">
        <v>0.56999999999999995</v>
      </c>
      <c r="AU4485" s="208">
        <v>0.13</v>
      </c>
      <c r="AV4485" s="24"/>
      <c r="AW4485" s="24"/>
      <c r="AX4485" s="24"/>
      <c r="AY4485" s="24"/>
      <c r="AZ4485" s="24"/>
      <c r="BA4485" s="208">
        <v>1.0940000000000001</v>
      </c>
      <c r="BB4485" s="21">
        <f t="shared" si="484"/>
        <v>1.2470000000000001</v>
      </c>
      <c r="BC4485" s="21"/>
      <c r="BD4485" s="22">
        <f t="shared" si="485"/>
        <v>1.6760752688172045</v>
      </c>
      <c r="BE4485" s="21"/>
      <c r="BG4485" s="10"/>
      <c r="BH4485" s="21">
        <f t="shared" si="486"/>
        <v>0</v>
      </c>
      <c r="BI4485" s="22">
        <f t="shared" si="486"/>
        <v>1.2470000000000003E-3</v>
      </c>
      <c r="BJ4485" s="21"/>
      <c r="BK4485" s="21">
        <v>0</v>
      </c>
      <c r="BL4485" s="22">
        <v>3.7410000000000008E-3</v>
      </c>
      <c r="BM4485" s="21"/>
      <c r="BN4485" s="21">
        <f t="shared" si="483"/>
        <v>0</v>
      </c>
      <c r="BO4485" s="22">
        <f t="shared" si="483"/>
        <v>1.4964000000000003E-2</v>
      </c>
      <c r="BP4485" s="21">
        <f t="shared" si="483"/>
        <v>0</v>
      </c>
    </row>
    <row r="4486" spans="1:68" ht="11.1" hidden="1" customHeight="1" outlineLevel="2" x14ac:dyDescent="0.2">
      <c r="A4486" s="10"/>
      <c r="B4486" s="18"/>
      <c r="C4486" s="18"/>
      <c r="D4486" s="18"/>
      <c r="E4486" s="23" t="s">
        <v>3917</v>
      </c>
      <c r="F4486" s="24"/>
      <c r="G4486" s="24"/>
      <c r="H4486" s="24"/>
      <c r="I4486" s="24"/>
      <c r="J4486" s="24"/>
      <c r="K4486" s="24"/>
      <c r="L4486" s="24"/>
      <c r="M4486" s="24"/>
      <c r="N4486" s="24"/>
      <c r="O4486" s="24"/>
      <c r="P4486" s="24"/>
      <c r="Q4486" s="24"/>
      <c r="R4486" s="24"/>
      <c r="S4486" s="24"/>
      <c r="T4486" s="24"/>
      <c r="U4486" s="24"/>
      <c r="V4486" s="24"/>
      <c r="W4486" s="24"/>
      <c r="X4486" s="24"/>
      <c r="Y4486" s="24"/>
      <c r="Z4486" s="24"/>
      <c r="AA4486" s="24"/>
      <c r="AB4486" s="24"/>
      <c r="AC4486" s="24"/>
      <c r="AD4486" s="24"/>
      <c r="AE4486" s="24"/>
      <c r="AF4486" s="24"/>
      <c r="AG4486" s="24"/>
      <c r="AH4486" s="24"/>
      <c r="AI4486" s="24"/>
      <c r="AJ4486" s="24"/>
      <c r="AK4486" s="24"/>
      <c r="AL4486" s="24"/>
      <c r="AM4486" s="24"/>
      <c r="AN4486" s="24"/>
      <c r="AO4486" s="24"/>
      <c r="AP4486" s="24"/>
      <c r="AQ4486" s="24"/>
      <c r="AR4486" s="24"/>
      <c r="AS4486" s="24"/>
      <c r="AT4486" s="24"/>
      <c r="AU4486" s="24"/>
      <c r="AV4486" s="24"/>
      <c r="AW4486" s="24"/>
      <c r="AX4486" s="24"/>
      <c r="AY4486" s="24"/>
      <c r="AZ4486" s="24"/>
      <c r="BA4486" s="208">
        <v>0.84799999999999998</v>
      </c>
      <c r="BB4486" s="21">
        <f t="shared" si="484"/>
        <v>0.84799999999999998</v>
      </c>
      <c r="BC4486" s="21"/>
      <c r="BD4486" s="22">
        <f t="shared" si="485"/>
        <v>1.139784946236559</v>
      </c>
      <c r="BE4486" s="21"/>
      <c r="BG4486" s="10"/>
      <c r="BH4486" s="21">
        <f t="shared" si="486"/>
        <v>0</v>
      </c>
      <c r="BI4486" s="22">
        <f t="shared" si="486"/>
        <v>8.479999999999999E-4</v>
      </c>
      <c r="BJ4486" s="21"/>
      <c r="BK4486" s="21">
        <v>0</v>
      </c>
      <c r="BL4486" s="22">
        <v>2.5439999999999998E-3</v>
      </c>
      <c r="BM4486" s="21"/>
      <c r="BN4486" s="21">
        <f t="shared" si="483"/>
        <v>0</v>
      </c>
      <c r="BO4486" s="22">
        <f t="shared" si="483"/>
        <v>1.0175999999999999E-2</v>
      </c>
      <c r="BP4486" s="21">
        <f t="shared" si="483"/>
        <v>0</v>
      </c>
    </row>
    <row r="4487" spans="1:68" ht="11.1" hidden="1" customHeight="1" outlineLevel="1" collapsed="1" x14ac:dyDescent="0.2">
      <c r="A4487" s="10"/>
      <c r="B4487" s="18"/>
      <c r="C4487" s="18"/>
      <c r="D4487" s="18"/>
      <c r="E4487" s="19" t="s">
        <v>3918</v>
      </c>
      <c r="F4487" s="20"/>
      <c r="G4487" s="209">
        <v>9.6449999999999996</v>
      </c>
      <c r="H4487" s="209">
        <v>3</v>
      </c>
      <c r="I4487" s="240">
        <v>1.1879999999999999</v>
      </c>
      <c r="J4487" s="240"/>
      <c r="K4487" s="20"/>
      <c r="L4487" s="20"/>
      <c r="M4487" s="20"/>
      <c r="N4487" s="20"/>
      <c r="O4487" s="20"/>
      <c r="P4487" s="209">
        <v>4.4740000000000002</v>
      </c>
      <c r="Q4487" s="209">
        <v>1.2889999999999999</v>
      </c>
      <c r="R4487" s="209">
        <v>1.0169999999999999</v>
      </c>
      <c r="S4487" s="209">
        <v>3.1</v>
      </c>
      <c r="T4487" s="209">
        <v>3</v>
      </c>
      <c r="U4487" s="209">
        <v>3.5630000000000002</v>
      </c>
      <c r="V4487" s="209">
        <v>1</v>
      </c>
      <c r="W4487" s="20"/>
      <c r="X4487" s="20"/>
      <c r="Y4487" s="20"/>
      <c r="Z4487" s="20"/>
      <c r="AA4487" s="20"/>
      <c r="AB4487" s="20"/>
      <c r="AC4487" s="209">
        <v>2.5</v>
      </c>
      <c r="AD4487" s="209">
        <v>6.923</v>
      </c>
      <c r="AE4487" s="209">
        <v>3.5640000000000001</v>
      </c>
      <c r="AF4487" s="209">
        <v>2.714</v>
      </c>
      <c r="AG4487" s="209">
        <v>2.101</v>
      </c>
      <c r="AH4487" s="209">
        <v>0.97799999999999998</v>
      </c>
      <c r="AI4487" s="209">
        <v>1.0880000000000001</v>
      </c>
      <c r="AJ4487" s="20"/>
      <c r="AK4487" s="20"/>
      <c r="AL4487" s="209">
        <v>0.42699999999999999</v>
      </c>
      <c r="AM4487" s="209">
        <v>0.79700000000000004</v>
      </c>
      <c r="AN4487" s="209">
        <v>1.571</v>
      </c>
      <c r="AO4487" s="209">
        <v>2.5449999999999999</v>
      </c>
      <c r="AP4487" s="209">
        <v>2.6930000000000001</v>
      </c>
      <c r="AQ4487" s="209">
        <v>2.823</v>
      </c>
      <c r="AR4487" s="209">
        <v>2.8279999999999998</v>
      </c>
      <c r="AS4487" s="209">
        <v>2.863</v>
      </c>
      <c r="AT4487" s="209">
        <v>1.8919999999999999</v>
      </c>
      <c r="AU4487" s="209">
        <v>1.014</v>
      </c>
      <c r="AV4487" s="209">
        <v>0.184</v>
      </c>
      <c r="AW4487" s="209">
        <v>2.9000000000000001E-2</v>
      </c>
      <c r="AX4487" s="209">
        <v>0.309</v>
      </c>
      <c r="AY4487" s="209">
        <v>0.63100000000000001</v>
      </c>
      <c r="AZ4487" s="209">
        <v>1.163</v>
      </c>
      <c r="BA4487" s="209">
        <v>2.0539999999999998</v>
      </c>
      <c r="BB4487" s="21">
        <f t="shared" si="484"/>
        <v>9.6449999999999996</v>
      </c>
      <c r="BC4487" s="21">
        <f>BD4487</f>
        <v>12.963709677419354</v>
      </c>
      <c r="BD4487" s="22">
        <f t="shared" si="485"/>
        <v>12.963709677419354</v>
      </c>
      <c r="BE4487" s="21">
        <f>BC4487-BD4487</f>
        <v>0</v>
      </c>
      <c r="BF4487" s="2">
        <v>7.9</v>
      </c>
      <c r="BG4487" s="10">
        <v>6</v>
      </c>
      <c r="BH4487" s="21">
        <f t="shared" si="486"/>
        <v>9.6450000000000008E-3</v>
      </c>
      <c r="BI4487" s="22">
        <f t="shared" si="486"/>
        <v>9.6450000000000008E-3</v>
      </c>
      <c r="BJ4487" s="21">
        <f>BH4487-BI4487</f>
        <v>0</v>
      </c>
      <c r="BK4487" s="21">
        <v>2.8935000000000002E-2</v>
      </c>
      <c r="BL4487" s="22">
        <v>2.8935000000000002E-2</v>
      </c>
      <c r="BM4487" s="21">
        <v>0</v>
      </c>
      <c r="BN4487" s="21">
        <f t="shared" si="483"/>
        <v>0.11574000000000001</v>
      </c>
      <c r="BO4487" s="22">
        <f t="shared" si="483"/>
        <v>0.11574000000000001</v>
      </c>
      <c r="BP4487" s="21">
        <f t="shared" si="483"/>
        <v>0</v>
      </c>
    </row>
    <row r="4488" spans="1:68" ht="11.1" hidden="1" customHeight="1" outlineLevel="2" x14ac:dyDescent="0.2">
      <c r="A4488" s="10"/>
      <c r="B4488" s="18"/>
      <c r="C4488" s="18"/>
      <c r="D4488" s="18"/>
      <c r="E4488" s="23" t="s">
        <v>3919</v>
      </c>
      <c r="F4488" s="24"/>
      <c r="G4488" s="208">
        <v>9.6449999999999996</v>
      </c>
      <c r="H4488" s="208">
        <v>3</v>
      </c>
      <c r="I4488" s="239">
        <v>1.1879999999999999</v>
      </c>
      <c r="J4488" s="239"/>
      <c r="K4488" s="24"/>
      <c r="L4488" s="24"/>
      <c r="M4488" s="24"/>
      <c r="N4488" s="24"/>
      <c r="O4488" s="24"/>
      <c r="P4488" s="208">
        <v>4.4740000000000002</v>
      </c>
      <c r="Q4488" s="208">
        <v>1.2889999999999999</v>
      </c>
      <c r="R4488" s="208">
        <v>1.0169999999999999</v>
      </c>
      <c r="S4488" s="208">
        <v>3.1</v>
      </c>
      <c r="T4488" s="208">
        <v>3</v>
      </c>
      <c r="U4488" s="208">
        <v>3.5630000000000002</v>
      </c>
      <c r="V4488" s="208">
        <v>1</v>
      </c>
      <c r="W4488" s="24"/>
      <c r="X4488" s="24"/>
      <c r="Y4488" s="24"/>
      <c r="Z4488" s="24"/>
      <c r="AA4488" s="24"/>
      <c r="AB4488" s="24"/>
      <c r="AC4488" s="208">
        <v>2.5</v>
      </c>
      <c r="AD4488" s="208">
        <v>6.923</v>
      </c>
      <c r="AE4488" s="208">
        <v>3.5640000000000001</v>
      </c>
      <c r="AF4488" s="208">
        <v>2.714</v>
      </c>
      <c r="AG4488" s="208">
        <v>2.101</v>
      </c>
      <c r="AH4488" s="208">
        <v>0.97799999999999998</v>
      </c>
      <c r="AI4488" s="208">
        <v>1.0880000000000001</v>
      </c>
      <c r="AJ4488" s="24"/>
      <c r="AK4488" s="24"/>
      <c r="AL4488" s="208">
        <v>0.42699999999999999</v>
      </c>
      <c r="AM4488" s="208">
        <v>0.79700000000000004</v>
      </c>
      <c r="AN4488" s="208">
        <v>1.571</v>
      </c>
      <c r="AO4488" s="208">
        <v>2.5449999999999999</v>
      </c>
      <c r="AP4488" s="208">
        <v>2.6930000000000001</v>
      </c>
      <c r="AQ4488" s="208">
        <v>2.823</v>
      </c>
      <c r="AR4488" s="208">
        <v>2.8279999999999998</v>
      </c>
      <c r="AS4488" s="208">
        <v>2.863</v>
      </c>
      <c r="AT4488" s="208">
        <v>1.8919999999999999</v>
      </c>
      <c r="AU4488" s="208">
        <v>1.014</v>
      </c>
      <c r="AV4488" s="208">
        <v>0.184</v>
      </c>
      <c r="AW4488" s="208">
        <v>2.9000000000000001E-2</v>
      </c>
      <c r="AX4488" s="208">
        <v>0.309</v>
      </c>
      <c r="AY4488" s="208">
        <v>0.63100000000000001</v>
      </c>
      <c r="AZ4488" s="208">
        <v>1.163</v>
      </c>
      <c r="BA4488" s="208">
        <v>2.0539999999999998</v>
      </c>
      <c r="BB4488" s="21">
        <f t="shared" si="484"/>
        <v>9.6449999999999996</v>
      </c>
      <c r="BC4488" s="21"/>
      <c r="BD4488" s="22">
        <f t="shared" si="485"/>
        <v>12.963709677419354</v>
      </c>
      <c r="BE4488" s="21"/>
      <c r="BG4488" s="10"/>
      <c r="BH4488" s="21">
        <f t="shared" si="486"/>
        <v>0</v>
      </c>
      <c r="BI4488" s="22">
        <f t="shared" si="486"/>
        <v>9.6450000000000008E-3</v>
      </c>
      <c r="BJ4488" s="21"/>
      <c r="BK4488" s="21">
        <v>0</v>
      </c>
      <c r="BL4488" s="22">
        <v>2.8935000000000002E-2</v>
      </c>
      <c r="BM4488" s="21"/>
      <c r="BN4488" s="21">
        <f t="shared" si="483"/>
        <v>0</v>
      </c>
      <c r="BO4488" s="22">
        <f t="shared" si="483"/>
        <v>0.11574000000000001</v>
      </c>
      <c r="BP4488" s="21">
        <f t="shared" si="483"/>
        <v>0</v>
      </c>
    </row>
    <row r="4489" spans="1:68" ht="11.1" hidden="1" customHeight="1" outlineLevel="1" collapsed="1" x14ac:dyDescent="0.2">
      <c r="A4489" s="10"/>
      <c r="B4489" s="18"/>
      <c r="C4489" s="18"/>
      <c r="D4489" s="18"/>
      <c r="E4489" s="19" t="s">
        <v>3920</v>
      </c>
      <c r="F4489" s="20"/>
      <c r="G4489" s="209">
        <v>6.9130000000000003</v>
      </c>
      <c r="H4489" s="209">
        <v>2.2440000000000002</v>
      </c>
      <c r="I4489" s="240">
        <v>1.5409999999999999</v>
      </c>
      <c r="J4489" s="240"/>
      <c r="K4489" s="209">
        <v>1.081</v>
      </c>
      <c r="L4489" s="209">
        <v>1.3759999999999999</v>
      </c>
      <c r="M4489" s="20"/>
      <c r="N4489" s="209">
        <v>3.9449999999999998</v>
      </c>
      <c r="O4489" s="20"/>
      <c r="P4489" s="209">
        <v>2.899</v>
      </c>
      <c r="Q4489" s="209">
        <v>0.88200000000000001</v>
      </c>
      <c r="R4489" s="209">
        <v>1.1180000000000001</v>
      </c>
      <c r="S4489" s="209">
        <v>1.1000000000000001</v>
      </c>
      <c r="T4489" s="209">
        <v>1.9</v>
      </c>
      <c r="U4489" s="20"/>
      <c r="V4489" s="209">
        <v>3.6379999999999999</v>
      </c>
      <c r="W4489" s="209">
        <v>1</v>
      </c>
      <c r="X4489" s="20"/>
      <c r="Y4489" s="20"/>
      <c r="Z4489" s="209">
        <v>6.024</v>
      </c>
      <c r="AA4489" s="20"/>
      <c r="AB4489" s="20"/>
      <c r="AC4489" s="209">
        <v>4.5910000000000002</v>
      </c>
      <c r="AD4489" s="209">
        <v>1.3069999999999999</v>
      </c>
      <c r="AE4489" s="20"/>
      <c r="AF4489" s="209">
        <v>3.3450000000000002</v>
      </c>
      <c r="AG4489" s="209">
        <v>1.6339999999999999</v>
      </c>
      <c r="AH4489" s="209">
        <v>1.1579999999999999</v>
      </c>
      <c r="AI4489" s="209">
        <v>1.7869999999999999</v>
      </c>
      <c r="AJ4489" s="20"/>
      <c r="AK4489" s="20"/>
      <c r="AL4489" s="20"/>
      <c r="AM4489" s="209">
        <v>5.2329999999999997</v>
      </c>
      <c r="AN4489" s="209">
        <v>1.1739999999999999</v>
      </c>
      <c r="AO4489" s="209">
        <v>0.90200000000000002</v>
      </c>
      <c r="AP4489" s="209">
        <v>1.6719999999999999</v>
      </c>
      <c r="AQ4489" s="209">
        <v>1.4830000000000001</v>
      </c>
      <c r="AR4489" s="209">
        <v>1.71</v>
      </c>
      <c r="AS4489" s="209">
        <v>0.72099999999999997</v>
      </c>
      <c r="AT4489" s="209">
        <v>2.9809999999999999</v>
      </c>
      <c r="AU4489" s="209">
        <v>1.4610000000000001</v>
      </c>
      <c r="AV4489" s="209">
        <v>1.708</v>
      </c>
      <c r="AW4489" s="20"/>
      <c r="AX4489" s="20"/>
      <c r="AY4489" s="20"/>
      <c r="AZ4489" s="20"/>
      <c r="BA4489" s="20"/>
      <c r="BB4489" s="21">
        <f t="shared" si="484"/>
        <v>6.9130000000000003</v>
      </c>
      <c r="BC4489" s="21">
        <f>BD4489</f>
        <v>9.2916666666666661</v>
      </c>
      <c r="BD4489" s="22">
        <f t="shared" si="485"/>
        <v>9.2916666666666661</v>
      </c>
      <c r="BE4489" s="21">
        <f>BC4489-BD4489</f>
        <v>0</v>
      </c>
      <c r="BF4489" s="2">
        <v>1.79</v>
      </c>
      <c r="BG4489" s="10">
        <v>6</v>
      </c>
      <c r="BH4489" s="21">
        <f t="shared" si="486"/>
        <v>6.9129999999999999E-3</v>
      </c>
      <c r="BI4489" s="22">
        <f t="shared" si="486"/>
        <v>6.9129999999999999E-3</v>
      </c>
      <c r="BJ4489" s="21">
        <f>BH4489-BI4489</f>
        <v>0</v>
      </c>
      <c r="BK4489" s="21">
        <v>2.0739E-2</v>
      </c>
      <c r="BL4489" s="22">
        <v>2.0739E-2</v>
      </c>
      <c r="BM4489" s="21">
        <v>0</v>
      </c>
      <c r="BN4489" s="21">
        <f t="shared" si="483"/>
        <v>8.2956000000000002E-2</v>
      </c>
      <c r="BO4489" s="22">
        <f t="shared" si="483"/>
        <v>8.2956000000000002E-2</v>
      </c>
      <c r="BP4489" s="21">
        <f t="shared" si="483"/>
        <v>0</v>
      </c>
    </row>
    <row r="4490" spans="1:68" ht="11.1" hidden="1" customHeight="1" outlineLevel="2" x14ac:dyDescent="0.2">
      <c r="A4490" s="10"/>
      <c r="B4490" s="18"/>
      <c r="C4490" s="18"/>
      <c r="D4490" s="18"/>
      <c r="E4490" s="23" t="s">
        <v>3921</v>
      </c>
      <c r="F4490" s="24"/>
      <c r="G4490" s="208">
        <v>6.9130000000000003</v>
      </c>
      <c r="H4490" s="208">
        <v>2.2440000000000002</v>
      </c>
      <c r="I4490" s="239">
        <v>1.5409999999999999</v>
      </c>
      <c r="J4490" s="239"/>
      <c r="K4490" s="208">
        <v>1.081</v>
      </c>
      <c r="L4490" s="208">
        <v>1.3759999999999999</v>
      </c>
      <c r="M4490" s="24"/>
      <c r="N4490" s="208">
        <v>3.9449999999999998</v>
      </c>
      <c r="O4490" s="24"/>
      <c r="P4490" s="208">
        <v>2.899</v>
      </c>
      <c r="Q4490" s="208">
        <v>0.88200000000000001</v>
      </c>
      <c r="R4490" s="208">
        <v>1.1180000000000001</v>
      </c>
      <c r="S4490" s="208">
        <v>1.1000000000000001</v>
      </c>
      <c r="T4490" s="208">
        <v>1.9</v>
      </c>
      <c r="U4490" s="24"/>
      <c r="V4490" s="208">
        <v>3.6379999999999999</v>
      </c>
      <c r="W4490" s="208">
        <v>1</v>
      </c>
      <c r="X4490" s="24"/>
      <c r="Y4490" s="24"/>
      <c r="Z4490" s="208">
        <v>6.024</v>
      </c>
      <c r="AA4490" s="24"/>
      <c r="AB4490" s="24"/>
      <c r="AC4490" s="208">
        <v>4.5910000000000002</v>
      </c>
      <c r="AD4490" s="208">
        <v>1.3069999999999999</v>
      </c>
      <c r="AE4490" s="24"/>
      <c r="AF4490" s="208">
        <v>3.3450000000000002</v>
      </c>
      <c r="AG4490" s="208">
        <v>1.6339999999999999</v>
      </c>
      <c r="AH4490" s="208">
        <v>1.1579999999999999</v>
      </c>
      <c r="AI4490" s="208">
        <v>1.7869999999999999</v>
      </c>
      <c r="AJ4490" s="24"/>
      <c r="AK4490" s="24"/>
      <c r="AL4490" s="24"/>
      <c r="AM4490" s="208">
        <v>5.2329999999999997</v>
      </c>
      <c r="AN4490" s="208">
        <v>1.1739999999999999</v>
      </c>
      <c r="AO4490" s="208">
        <v>0.90200000000000002</v>
      </c>
      <c r="AP4490" s="208">
        <v>1.6719999999999999</v>
      </c>
      <c r="AQ4490" s="208">
        <v>1.4830000000000001</v>
      </c>
      <c r="AR4490" s="208">
        <v>1.71</v>
      </c>
      <c r="AS4490" s="208">
        <v>0.72099999999999997</v>
      </c>
      <c r="AT4490" s="208">
        <v>2.9809999999999999</v>
      </c>
      <c r="AU4490" s="208">
        <v>1.4610000000000001</v>
      </c>
      <c r="AV4490" s="208">
        <v>1.708</v>
      </c>
      <c r="AW4490" s="24"/>
      <c r="AX4490" s="24"/>
      <c r="AY4490" s="24"/>
      <c r="AZ4490" s="24"/>
      <c r="BA4490" s="24"/>
      <c r="BB4490" s="21">
        <f t="shared" si="484"/>
        <v>6.9130000000000003</v>
      </c>
      <c r="BC4490" s="21"/>
      <c r="BD4490" s="22">
        <f t="shared" si="485"/>
        <v>9.2916666666666661</v>
      </c>
      <c r="BE4490" s="21"/>
      <c r="BG4490" s="10"/>
      <c r="BH4490" s="21">
        <f t="shared" si="486"/>
        <v>0</v>
      </c>
      <c r="BI4490" s="22">
        <f t="shared" si="486"/>
        <v>6.9129999999999999E-3</v>
      </c>
      <c r="BJ4490" s="21"/>
      <c r="BK4490" s="21">
        <v>0</v>
      </c>
      <c r="BL4490" s="22">
        <v>2.0739E-2</v>
      </c>
      <c r="BM4490" s="21"/>
      <c r="BN4490" s="21">
        <f t="shared" si="483"/>
        <v>0</v>
      </c>
      <c r="BO4490" s="22">
        <f t="shared" si="483"/>
        <v>8.2956000000000002E-2</v>
      </c>
      <c r="BP4490" s="21">
        <f t="shared" si="483"/>
        <v>0</v>
      </c>
    </row>
    <row r="4491" spans="1:68" ht="11.1" hidden="1" customHeight="1" outlineLevel="1" collapsed="1" x14ac:dyDescent="0.2">
      <c r="A4491" s="10"/>
      <c r="B4491" s="18"/>
      <c r="C4491" s="18"/>
      <c r="D4491" s="18"/>
      <c r="E4491" s="19" t="s">
        <v>3922</v>
      </c>
      <c r="F4491" s="209">
        <v>9.3770000000000007</v>
      </c>
      <c r="G4491" s="20"/>
      <c r="H4491" s="209">
        <v>2</v>
      </c>
      <c r="I4491" s="240">
        <v>8.0289999999999999</v>
      </c>
      <c r="J4491" s="240"/>
      <c r="K4491" s="20"/>
      <c r="L4491" s="20"/>
      <c r="M4491" s="209">
        <v>0.44</v>
      </c>
      <c r="N4491" s="20"/>
      <c r="O4491" s="20"/>
      <c r="P4491" s="209">
        <v>3.048</v>
      </c>
      <c r="Q4491" s="209">
        <v>3.976</v>
      </c>
      <c r="R4491" s="209">
        <v>4.0259999999999998</v>
      </c>
      <c r="S4491" s="209">
        <v>3.75</v>
      </c>
      <c r="T4491" s="209">
        <v>6.25</v>
      </c>
      <c r="U4491" s="209">
        <v>0.58099999999999996</v>
      </c>
      <c r="V4491" s="209">
        <v>1.1040000000000001</v>
      </c>
      <c r="W4491" s="20"/>
      <c r="X4491" s="20"/>
      <c r="Y4491" s="20"/>
      <c r="Z4491" s="20"/>
      <c r="AA4491" s="20"/>
      <c r="AB4491" s="20"/>
      <c r="AC4491" s="209">
        <v>6.38</v>
      </c>
      <c r="AD4491" s="209">
        <v>5.234</v>
      </c>
      <c r="AE4491" s="209">
        <v>4.069</v>
      </c>
      <c r="AF4491" s="209">
        <v>2.4900000000000002</v>
      </c>
      <c r="AG4491" s="209">
        <v>2.5329999999999999</v>
      </c>
      <c r="AH4491" s="209">
        <v>1.2190000000000001</v>
      </c>
      <c r="AI4491" s="209">
        <v>0.625</v>
      </c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9">
        <v>22.754000000000001</v>
      </c>
      <c r="AZ4491" s="209">
        <v>1.7809999999999999</v>
      </c>
      <c r="BA4491" s="209">
        <v>3.7989999999999999</v>
      </c>
      <c r="BB4491" s="21">
        <f t="shared" si="484"/>
        <v>22.754000000000001</v>
      </c>
      <c r="BC4491" s="21">
        <f>BD4491</f>
        <v>30.583333333333336</v>
      </c>
      <c r="BD4491" s="22">
        <f t="shared" si="485"/>
        <v>30.583333333333336</v>
      </c>
      <c r="BE4491" s="21">
        <f>BC4491-BD4491</f>
        <v>0</v>
      </c>
      <c r="BF4491" s="2">
        <v>6.81</v>
      </c>
      <c r="BG4491" s="10">
        <v>6</v>
      </c>
      <c r="BH4491" s="21">
        <f t="shared" si="486"/>
        <v>2.2754E-2</v>
      </c>
      <c r="BI4491" s="22">
        <f t="shared" si="486"/>
        <v>2.2754E-2</v>
      </c>
      <c r="BJ4491" s="21">
        <f>BH4491-BI4491</f>
        <v>0</v>
      </c>
      <c r="BK4491" s="21">
        <v>6.8262000000000003E-2</v>
      </c>
      <c r="BL4491" s="22">
        <v>6.8262000000000003E-2</v>
      </c>
      <c r="BM4491" s="21">
        <v>0</v>
      </c>
      <c r="BN4491" s="21">
        <f t="shared" si="483"/>
        <v>0.27304800000000001</v>
      </c>
      <c r="BO4491" s="22">
        <f t="shared" si="483"/>
        <v>0.27304800000000001</v>
      </c>
      <c r="BP4491" s="21">
        <f t="shared" si="483"/>
        <v>0</v>
      </c>
    </row>
    <row r="4492" spans="1:68" ht="11.1" hidden="1" customHeight="1" outlineLevel="2" x14ac:dyDescent="0.2">
      <c r="A4492" s="10"/>
      <c r="B4492" s="18"/>
      <c r="C4492" s="18"/>
      <c r="D4492" s="18"/>
      <c r="E4492" s="23" t="s">
        <v>3923</v>
      </c>
      <c r="F4492" s="208">
        <v>9.3770000000000007</v>
      </c>
      <c r="G4492" s="24"/>
      <c r="H4492" s="208">
        <v>2</v>
      </c>
      <c r="I4492" s="239">
        <v>8.0289999999999999</v>
      </c>
      <c r="J4492" s="239"/>
      <c r="K4492" s="24"/>
      <c r="L4492" s="24"/>
      <c r="M4492" s="208">
        <v>0.44</v>
      </c>
      <c r="N4492" s="24"/>
      <c r="O4492" s="24"/>
      <c r="P4492" s="208">
        <v>3.048</v>
      </c>
      <c r="Q4492" s="208">
        <v>3.976</v>
      </c>
      <c r="R4492" s="208">
        <v>4.0259999999999998</v>
      </c>
      <c r="S4492" s="208">
        <v>3.75</v>
      </c>
      <c r="T4492" s="208">
        <v>6.25</v>
      </c>
      <c r="U4492" s="208">
        <v>0.58099999999999996</v>
      </c>
      <c r="V4492" s="208">
        <v>1.1040000000000001</v>
      </c>
      <c r="W4492" s="24"/>
      <c r="X4492" s="24"/>
      <c r="Y4492" s="24"/>
      <c r="Z4492" s="24"/>
      <c r="AA4492" s="24"/>
      <c r="AB4492" s="24"/>
      <c r="AC4492" s="208">
        <v>6.38</v>
      </c>
      <c r="AD4492" s="208">
        <v>5.234</v>
      </c>
      <c r="AE4492" s="208">
        <v>4.069</v>
      </c>
      <c r="AF4492" s="208">
        <v>2.4900000000000002</v>
      </c>
      <c r="AG4492" s="208">
        <v>2.5329999999999999</v>
      </c>
      <c r="AH4492" s="208">
        <v>1.2190000000000001</v>
      </c>
      <c r="AI4492" s="208">
        <v>0.625</v>
      </c>
      <c r="AJ4492" s="24"/>
      <c r="AK4492" s="24"/>
      <c r="AL4492" s="24"/>
      <c r="AM4492" s="24"/>
      <c r="AN4492" s="24"/>
      <c r="AO4492" s="24"/>
      <c r="AP4492" s="24"/>
      <c r="AQ4492" s="24"/>
      <c r="AR4492" s="24"/>
      <c r="AS4492" s="24"/>
      <c r="AT4492" s="24"/>
      <c r="AU4492" s="24"/>
      <c r="AV4492" s="24"/>
      <c r="AW4492" s="24"/>
      <c r="AX4492" s="24"/>
      <c r="AY4492" s="208">
        <v>22.754000000000001</v>
      </c>
      <c r="AZ4492" s="208">
        <v>1.7809999999999999</v>
      </c>
      <c r="BA4492" s="208">
        <v>3.7989999999999999</v>
      </c>
      <c r="BB4492" s="21">
        <f t="shared" si="484"/>
        <v>22.754000000000001</v>
      </c>
      <c r="BC4492" s="21"/>
      <c r="BD4492" s="22">
        <f t="shared" si="485"/>
        <v>30.583333333333336</v>
      </c>
      <c r="BE4492" s="21"/>
      <c r="BG4492" s="10"/>
      <c r="BH4492" s="21">
        <f t="shared" si="486"/>
        <v>0</v>
      </c>
      <c r="BI4492" s="22">
        <f t="shared" si="486"/>
        <v>2.2754E-2</v>
      </c>
      <c r="BJ4492" s="21"/>
      <c r="BK4492" s="21">
        <v>0</v>
      </c>
      <c r="BL4492" s="22">
        <v>6.8262000000000003E-2</v>
      </c>
      <c r="BM4492" s="21"/>
      <c r="BN4492" s="21">
        <f t="shared" si="483"/>
        <v>0</v>
      </c>
      <c r="BO4492" s="22">
        <f t="shared" si="483"/>
        <v>0.27304800000000001</v>
      </c>
      <c r="BP4492" s="21">
        <f t="shared" si="483"/>
        <v>0</v>
      </c>
    </row>
    <row r="4493" spans="1:68" ht="11.1" hidden="1" customHeight="1" outlineLevel="1" collapsed="1" x14ac:dyDescent="0.2">
      <c r="A4493" s="10"/>
      <c r="B4493" s="18"/>
      <c r="C4493" s="18"/>
      <c r="D4493" s="18"/>
      <c r="E4493" s="19" t="s">
        <v>3924</v>
      </c>
      <c r="F4493" s="20"/>
      <c r="G4493" s="20"/>
      <c r="H4493" s="20"/>
      <c r="I4493" s="20"/>
      <c r="J4493" s="20"/>
      <c r="K4493" s="20"/>
      <c r="L4493" s="20"/>
      <c r="M4493" s="20"/>
      <c r="N4493" s="20"/>
      <c r="O4493" s="20"/>
      <c r="P4493" s="20"/>
      <c r="Q4493" s="20"/>
      <c r="R4493" s="20"/>
      <c r="S4493" s="20"/>
      <c r="T4493" s="20"/>
      <c r="U4493" s="20"/>
      <c r="V4493" s="20"/>
      <c r="W4493" s="20"/>
      <c r="X4493" s="20"/>
      <c r="Y4493" s="20"/>
      <c r="Z4493" s="20"/>
      <c r="AA4493" s="20"/>
      <c r="AB4493" s="20"/>
      <c r="AC4493" s="20"/>
      <c r="AD4493" s="20"/>
      <c r="AE4493" s="20"/>
      <c r="AF4493" s="20"/>
      <c r="AG4493" s="20"/>
      <c r="AH4493" s="20"/>
      <c r="AI4493" s="20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9"/>
      <c r="BA4493" s="209">
        <f>SUM(BA4494:BA4495)</f>
        <v>8.6790000000000003</v>
      </c>
      <c r="BB4493" s="56">
        <f>BB4494+BB4495</f>
        <v>8.7859999999999996</v>
      </c>
      <c r="BC4493" s="21">
        <f>BF4494+BF4495</f>
        <v>40.799999999999997</v>
      </c>
      <c r="BD4493" s="22">
        <f t="shared" si="485"/>
        <v>11.809139784946236</v>
      </c>
      <c r="BE4493" s="21">
        <f>BC4493-BD4493</f>
        <v>28.990860215053761</v>
      </c>
      <c r="BF4493" s="2">
        <f>BF4494+BF4495</f>
        <v>40.799999999999997</v>
      </c>
      <c r="BG4493" s="10">
        <v>6</v>
      </c>
      <c r="BH4493" s="21">
        <f t="shared" si="486"/>
        <v>3.0355199999999995E-2</v>
      </c>
      <c r="BI4493" s="22">
        <f t="shared" si="486"/>
        <v>8.7859999999999987E-3</v>
      </c>
      <c r="BJ4493" s="21">
        <f>BH4493-BI4493</f>
        <v>2.1569199999999997E-2</v>
      </c>
      <c r="BK4493" s="21">
        <v>5.1335999999999993E-2</v>
      </c>
      <c r="BL4493" s="22">
        <v>8.319E-3</v>
      </c>
      <c r="BM4493" s="21">
        <v>4.3016999999999993E-2</v>
      </c>
      <c r="BN4493" s="21">
        <f t="shared" si="483"/>
        <v>0.20534399999999997</v>
      </c>
      <c r="BO4493" s="22">
        <f t="shared" si="483"/>
        <v>3.3276E-2</v>
      </c>
      <c r="BP4493" s="21">
        <f t="shared" si="483"/>
        <v>0.17206799999999997</v>
      </c>
    </row>
    <row r="4494" spans="1:68" ht="11.1" hidden="1" customHeight="1" outlineLevel="2" x14ac:dyDescent="0.2">
      <c r="A4494" s="10"/>
      <c r="B4494" s="18"/>
      <c r="C4494" s="18"/>
      <c r="D4494" s="18"/>
      <c r="E4494" s="23" t="s">
        <v>3925</v>
      </c>
      <c r="F4494" s="24"/>
      <c r="G4494" s="24"/>
      <c r="H4494" s="24"/>
      <c r="I4494" s="24"/>
      <c r="J4494" s="24"/>
      <c r="K4494" s="24"/>
      <c r="L4494" s="24"/>
      <c r="M4494" s="24"/>
      <c r="N4494" s="24"/>
      <c r="O4494" s="24"/>
      <c r="P4494" s="24"/>
      <c r="Q4494" s="24"/>
      <c r="R4494" s="24"/>
      <c r="S4494" s="24"/>
      <c r="T4494" s="24"/>
      <c r="U4494" s="24"/>
      <c r="V4494" s="24"/>
      <c r="W4494" s="24"/>
      <c r="X4494" s="24"/>
      <c r="Y4494" s="24"/>
      <c r="Z4494" s="24"/>
      <c r="AA4494" s="24"/>
      <c r="AB4494" s="24"/>
      <c r="AC4494" s="24"/>
      <c r="AD4494" s="24"/>
      <c r="AE4494" s="24"/>
      <c r="AF4494" s="24"/>
      <c r="AG4494" s="24"/>
      <c r="AH4494" s="24"/>
      <c r="AI4494" s="24"/>
      <c r="AJ4494" s="24"/>
      <c r="AK4494" s="24"/>
      <c r="AL4494" s="24"/>
      <c r="AM4494" s="24"/>
      <c r="AN4494" s="24"/>
      <c r="AO4494" s="24"/>
      <c r="AP4494" s="24"/>
      <c r="AQ4494" s="24"/>
      <c r="AR4494" s="24"/>
      <c r="AS4494" s="24"/>
      <c r="AT4494" s="24"/>
      <c r="AU4494" s="24"/>
      <c r="AV4494" s="24"/>
      <c r="AW4494" s="24"/>
      <c r="AX4494" s="24"/>
      <c r="AY4494" s="24"/>
      <c r="AZ4494" s="208">
        <v>2.7730000000000001</v>
      </c>
      <c r="BA4494" s="208">
        <v>2.6659999999999999</v>
      </c>
      <c r="BB4494" s="21">
        <f t="shared" si="484"/>
        <v>2.7730000000000001</v>
      </c>
      <c r="BC4494" s="56"/>
      <c r="BD4494" s="22">
        <f t="shared" si="485"/>
        <v>3.727150537634409</v>
      </c>
      <c r="BE4494" s="21"/>
      <c r="BF4494" s="2">
        <v>22.8</v>
      </c>
      <c r="BG4494" s="10"/>
      <c r="BH4494" s="21">
        <f t="shared" si="486"/>
        <v>0</v>
      </c>
      <c r="BI4494" s="22">
        <f t="shared" si="486"/>
        <v>2.7730000000000003E-3</v>
      </c>
      <c r="BJ4494" s="21"/>
      <c r="BK4494" s="21">
        <v>0</v>
      </c>
      <c r="BL4494" s="22">
        <v>8.319E-3</v>
      </c>
      <c r="BM4494" s="21"/>
      <c r="BN4494" s="21">
        <f t="shared" si="483"/>
        <v>0</v>
      </c>
      <c r="BO4494" s="22">
        <f t="shared" si="483"/>
        <v>3.3276E-2</v>
      </c>
      <c r="BP4494" s="21">
        <f t="shared" si="483"/>
        <v>0</v>
      </c>
    </row>
    <row r="4495" spans="1:68" ht="11.1" hidden="1" customHeight="1" outlineLevel="2" x14ac:dyDescent="0.25">
      <c r="A4495" s="10"/>
      <c r="B4495" s="18"/>
      <c r="C4495" s="18"/>
      <c r="D4495" s="18"/>
      <c r="E4495" s="23" t="s">
        <v>3926</v>
      </c>
      <c r="F4495" s="24"/>
      <c r="G4495" s="24"/>
      <c r="H4495" s="24"/>
      <c r="I4495" s="24"/>
      <c r="J4495" s="24"/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4"/>
      <c r="AE4495" s="24"/>
      <c r="AF4495" s="24"/>
      <c r="AG4495" s="24"/>
      <c r="AH4495" s="24"/>
      <c r="AI4495" s="24"/>
      <c r="AJ4495" s="24"/>
      <c r="AK4495" s="24"/>
      <c r="AL4495" s="24"/>
      <c r="AM4495" s="24"/>
      <c r="AN4495" s="24"/>
      <c r="AO4495" s="24"/>
      <c r="AP4495" s="24"/>
      <c r="AQ4495" s="24"/>
      <c r="AR4495" s="24"/>
      <c r="AS4495" s="24"/>
      <c r="AT4495" s="24"/>
      <c r="AU4495" s="24"/>
      <c r="AV4495" s="24"/>
      <c r="AW4495" s="24"/>
      <c r="AX4495" s="24"/>
      <c r="AY4495" s="24"/>
      <c r="AZ4495" s="208"/>
      <c r="BA4495" s="59">
        <v>6.0129999999999999</v>
      </c>
      <c r="BB4495" s="21">
        <f t="shared" si="484"/>
        <v>6.0129999999999999</v>
      </c>
      <c r="BC4495" s="56"/>
      <c r="BD4495" s="22"/>
      <c r="BE4495" s="21"/>
      <c r="BF4495" s="2">
        <v>18</v>
      </c>
      <c r="BG4495" s="10"/>
      <c r="BH4495" s="21">
        <f t="shared" si="486"/>
        <v>0</v>
      </c>
      <c r="BI4495" s="22">
        <f t="shared" si="486"/>
        <v>0</v>
      </c>
      <c r="BJ4495" s="21"/>
      <c r="BK4495" s="21"/>
      <c r="BL4495" s="22"/>
      <c r="BM4495" s="21"/>
      <c r="BN4495" s="21"/>
      <c r="BO4495" s="22"/>
      <c r="BP4495" s="21"/>
    </row>
    <row r="4496" spans="1:68" ht="11.1" hidden="1" customHeight="1" outlineLevel="1" collapsed="1" x14ac:dyDescent="0.2">
      <c r="A4496" s="10"/>
      <c r="B4496" s="18"/>
      <c r="C4496" s="18"/>
      <c r="D4496" s="18"/>
      <c r="E4496" s="19" t="s">
        <v>3927</v>
      </c>
      <c r="F4496" s="209">
        <v>3.8769999999999998</v>
      </c>
      <c r="G4496" s="20"/>
      <c r="H4496" s="209">
        <v>2.653</v>
      </c>
      <c r="I4496" s="240">
        <v>0.40300000000000002</v>
      </c>
      <c r="J4496" s="240"/>
      <c r="K4496" s="20"/>
      <c r="L4496" s="20"/>
      <c r="M4496" s="20"/>
      <c r="N4496" s="20"/>
      <c r="O4496" s="20"/>
      <c r="P4496" s="209">
        <v>0.82799999999999996</v>
      </c>
      <c r="Q4496" s="209">
        <v>2.3780000000000001</v>
      </c>
      <c r="R4496" s="209">
        <v>2.6829999999999998</v>
      </c>
      <c r="S4496" s="209">
        <v>2.5</v>
      </c>
      <c r="T4496" s="209">
        <v>2.2999999999999998</v>
      </c>
      <c r="U4496" s="209">
        <v>1.1080000000000001</v>
      </c>
      <c r="V4496" s="209">
        <v>0.26</v>
      </c>
      <c r="W4496" s="20"/>
      <c r="X4496" s="20"/>
      <c r="Y4496" s="20"/>
      <c r="Z4496" s="20"/>
      <c r="AA4496" s="20"/>
      <c r="AB4496" s="209">
        <v>1.23</v>
      </c>
      <c r="AC4496" s="209">
        <v>1.32</v>
      </c>
      <c r="AD4496" s="209">
        <v>3.79</v>
      </c>
      <c r="AE4496" s="209">
        <v>2.9159999999999999</v>
      </c>
      <c r="AF4496" s="209">
        <v>1.788</v>
      </c>
      <c r="AG4496" s="209">
        <v>1.048</v>
      </c>
      <c r="AH4496" s="209">
        <v>1.8</v>
      </c>
      <c r="AI4496" s="20"/>
      <c r="AJ4496" s="20"/>
      <c r="AK4496" s="20"/>
      <c r="AL4496" s="20"/>
      <c r="AM4496" s="20"/>
      <c r="AN4496" s="20"/>
      <c r="AO4496" s="20"/>
      <c r="AP4496" s="209">
        <v>2.226</v>
      </c>
      <c r="AQ4496" s="209">
        <v>2.1629999999999998</v>
      </c>
      <c r="AR4496" s="209">
        <v>1.9350000000000001</v>
      </c>
      <c r="AS4496" s="209">
        <v>1.2749999999999999</v>
      </c>
      <c r="AT4496" s="209">
        <v>0.66100000000000003</v>
      </c>
      <c r="AU4496" s="20"/>
      <c r="AV4496" s="20"/>
      <c r="AW4496" s="20"/>
      <c r="AX4496" s="20"/>
      <c r="AY4496" s="209">
        <v>0.124</v>
      </c>
      <c r="AZ4496" s="209">
        <v>0.52</v>
      </c>
      <c r="BA4496" s="209">
        <v>1.325</v>
      </c>
      <c r="BB4496" s="21">
        <f t="shared" si="484"/>
        <v>3.8769999999999998</v>
      </c>
      <c r="BC4496" s="21">
        <f>BD4496</f>
        <v>5.211021505376344</v>
      </c>
      <c r="BD4496" s="22">
        <f t="shared" si="485"/>
        <v>5.211021505376344</v>
      </c>
      <c r="BE4496" s="21">
        <f>BC4496-BD4496</f>
        <v>0</v>
      </c>
      <c r="BF4496" s="2">
        <v>2.12</v>
      </c>
      <c r="BG4496" s="10">
        <v>6</v>
      </c>
      <c r="BH4496" s="21">
        <f t="shared" si="486"/>
        <v>3.8769999999999998E-3</v>
      </c>
      <c r="BI4496" s="22">
        <f t="shared" si="486"/>
        <v>3.8769999999999998E-3</v>
      </c>
      <c r="BJ4496" s="21">
        <f>BH4496-BI4496</f>
        <v>0</v>
      </c>
      <c r="BK4496" s="21">
        <v>1.1630999999999999E-2</v>
      </c>
      <c r="BL4496" s="22">
        <v>1.1630999999999999E-2</v>
      </c>
      <c r="BM4496" s="21">
        <v>0</v>
      </c>
      <c r="BN4496" s="21">
        <f t="shared" ref="BN4496:BP4560" si="487">BK4496*4</f>
        <v>4.6523999999999996E-2</v>
      </c>
      <c r="BO4496" s="22">
        <f t="shared" si="487"/>
        <v>4.6523999999999996E-2</v>
      </c>
      <c r="BP4496" s="21">
        <f t="shared" si="487"/>
        <v>0</v>
      </c>
    </row>
    <row r="4497" spans="1:68" ht="11.1" hidden="1" customHeight="1" outlineLevel="2" x14ac:dyDescent="0.2">
      <c r="A4497" s="10"/>
      <c r="B4497" s="18"/>
      <c r="C4497" s="18"/>
      <c r="D4497" s="18"/>
      <c r="E4497" s="23" t="s">
        <v>3928</v>
      </c>
      <c r="F4497" s="208">
        <v>3.8769999999999998</v>
      </c>
      <c r="G4497" s="24"/>
      <c r="H4497" s="208">
        <v>2.653</v>
      </c>
      <c r="I4497" s="239">
        <v>0.40300000000000002</v>
      </c>
      <c r="J4497" s="239"/>
      <c r="K4497" s="24"/>
      <c r="L4497" s="24"/>
      <c r="M4497" s="24"/>
      <c r="N4497" s="24"/>
      <c r="O4497" s="24"/>
      <c r="P4497" s="208">
        <v>0.82799999999999996</v>
      </c>
      <c r="Q4497" s="208">
        <v>2.3780000000000001</v>
      </c>
      <c r="R4497" s="208">
        <v>2.6829999999999998</v>
      </c>
      <c r="S4497" s="208">
        <v>2.5</v>
      </c>
      <c r="T4497" s="208">
        <v>2.2999999999999998</v>
      </c>
      <c r="U4497" s="208">
        <v>1.1080000000000001</v>
      </c>
      <c r="V4497" s="208">
        <v>0.26</v>
      </c>
      <c r="W4497" s="24"/>
      <c r="X4497" s="24"/>
      <c r="Y4497" s="24"/>
      <c r="Z4497" s="24"/>
      <c r="AA4497" s="24"/>
      <c r="AB4497" s="208">
        <v>1.23</v>
      </c>
      <c r="AC4497" s="208">
        <v>1.32</v>
      </c>
      <c r="AD4497" s="208">
        <v>3.79</v>
      </c>
      <c r="AE4497" s="208">
        <v>2.9159999999999999</v>
      </c>
      <c r="AF4497" s="208">
        <v>1.788</v>
      </c>
      <c r="AG4497" s="208">
        <v>1.048</v>
      </c>
      <c r="AH4497" s="208">
        <v>1.8</v>
      </c>
      <c r="AI4497" s="24"/>
      <c r="AJ4497" s="24"/>
      <c r="AK4497" s="24"/>
      <c r="AL4497" s="24"/>
      <c r="AM4497" s="24"/>
      <c r="AN4497" s="24"/>
      <c r="AO4497" s="24"/>
      <c r="AP4497" s="208">
        <v>2.226</v>
      </c>
      <c r="AQ4497" s="208">
        <v>2.1629999999999998</v>
      </c>
      <c r="AR4497" s="208">
        <v>1.9350000000000001</v>
      </c>
      <c r="AS4497" s="208">
        <v>1.2749999999999999</v>
      </c>
      <c r="AT4497" s="208">
        <v>0.66100000000000003</v>
      </c>
      <c r="AU4497" s="24"/>
      <c r="AV4497" s="24"/>
      <c r="AW4497" s="24"/>
      <c r="AX4497" s="24"/>
      <c r="AY4497" s="208">
        <v>0.124</v>
      </c>
      <c r="AZ4497" s="208">
        <v>0.52</v>
      </c>
      <c r="BA4497" s="208">
        <v>1.325</v>
      </c>
      <c r="BB4497" s="21">
        <f t="shared" si="484"/>
        <v>3.8769999999999998</v>
      </c>
      <c r="BC4497" s="21"/>
      <c r="BD4497" s="22">
        <f t="shared" si="485"/>
        <v>5.211021505376344</v>
      </c>
      <c r="BE4497" s="21"/>
      <c r="BG4497" s="10"/>
      <c r="BH4497" s="21">
        <f t="shared" si="486"/>
        <v>0</v>
      </c>
      <c r="BI4497" s="22">
        <f t="shared" si="486"/>
        <v>3.8769999999999998E-3</v>
      </c>
      <c r="BJ4497" s="21"/>
      <c r="BK4497" s="21">
        <v>0</v>
      </c>
      <c r="BL4497" s="22">
        <v>1.1630999999999999E-2</v>
      </c>
      <c r="BM4497" s="21"/>
      <c r="BN4497" s="21">
        <f t="shared" si="487"/>
        <v>0</v>
      </c>
      <c r="BO4497" s="22">
        <f t="shared" si="487"/>
        <v>4.6523999999999996E-2</v>
      </c>
      <c r="BP4497" s="21">
        <f t="shared" si="487"/>
        <v>0</v>
      </c>
    </row>
    <row r="4498" spans="1:68" ht="11.1" hidden="1" customHeight="1" outlineLevel="1" collapsed="1" x14ac:dyDescent="0.2">
      <c r="A4498" s="10"/>
      <c r="B4498" s="18"/>
      <c r="C4498" s="18"/>
      <c r="D4498" s="18"/>
      <c r="E4498" s="19" t="s">
        <v>3929</v>
      </c>
      <c r="F4498" s="209">
        <v>10.750999999999999</v>
      </c>
      <c r="G4498" s="209">
        <v>11.176</v>
      </c>
      <c r="H4498" s="209">
        <v>5.9279999999999999</v>
      </c>
      <c r="I4498" s="240">
        <v>3.9369999999999998</v>
      </c>
      <c r="J4498" s="240"/>
      <c r="K4498" s="209">
        <v>1.1759999999999999</v>
      </c>
      <c r="L4498" s="20"/>
      <c r="M4498" s="20"/>
      <c r="N4498" s="20"/>
      <c r="O4498" s="209">
        <v>0.28199999999999997</v>
      </c>
      <c r="P4498" s="209">
        <v>11.276999999999999</v>
      </c>
      <c r="Q4498" s="209">
        <v>18.099</v>
      </c>
      <c r="R4498" s="209">
        <v>21.620999999999999</v>
      </c>
      <c r="S4498" s="209">
        <v>28.105</v>
      </c>
      <c r="T4498" s="209">
        <v>24.669</v>
      </c>
      <c r="U4498" s="209">
        <v>17.001000000000001</v>
      </c>
      <c r="V4498" s="209">
        <v>17.007999999999999</v>
      </c>
      <c r="W4498" s="20"/>
      <c r="X4498" s="20"/>
      <c r="Y4498" s="20"/>
      <c r="Z4498" s="20"/>
      <c r="AA4498" s="20"/>
      <c r="AB4498" s="209">
        <v>0.61199999999999999</v>
      </c>
      <c r="AC4498" s="209">
        <v>10.247999999999999</v>
      </c>
      <c r="AD4498" s="209">
        <v>16.088000000000001</v>
      </c>
      <c r="AE4498" s="209">
        <v>12.56</v>
      </c>
      <c r="AF4498" s="209">
        <v>14.4</v>
      </c>
      <c r="AG4498" s="209">
        <v>10.593999999999999</v>
      </c>
      <c r="AH4498" s="209">
        <v>5.0129999999999999</v>
      </c>
      <c r="AI4498" s="209">
        <v>2.847</v>
      </c>
      <c r="AJ4498" s="20"/>
      <c r="AK4498" s="20"/>
      <c r="AL4498" s="20"/>
      <c r="AM4498" s="20"/>
      <c r="AN4498" s="209">
        <v>23.373999999999999</v>
      </c>
      <c r="AO4498" s="209">
        <v>18.308</v>
      </c>
      <c r="AP4498" s="209">
        <v>19.055</v>
      </c>
      <c r="AQ4498" s="209">
        <v>35.213999999999999</v>
      </c>
      <c r="AR4498" s="209">
        <v>23.093</v>
      </c>
      <c r="AS4498" s="209">
        <v>17.605</v>
      </c>
      <c r="AT4498" s="209">
        <v>12.327999999999999</v>
      </c>
      <c r="AU4498" s="209">
        <v>4.2140000000000004</v>
      </c>
      <c r="AV4498" s="209">
        <v>2.2240000000000002</v>
      </c>
      <c r="AW4498" s="209">
        <v>1.294</v>
      </c>
      <c r="AX4498" s="209">
        <v>1.212</v>
      </c>
      <c r="AY4498" s="20"/>
      <c r="AZ4498" s="20"/>
      <c r="BA4498" s="209">
        <v>35.844000000000001</v>
      </c>
      <c r="BB4498" s="56">
        <f>BB4499+BB4500+BB4501</f>
        <v>39.425000000000004</v>
      </c>
      <c r="BC4498" s="21">
        <f>BF4498</f>
        <v>69.2</v>
      </c>
      <c r="BD4498" s="22">
        <f t="shared" si="485"/>
        <v>52.990591397849471</v>
      </c>
      <c r="BE4498" s="21">
        <f>BC4498-BD4498</f>
        <v>16.209408602150532</v>
      </c>
      <c r="BF4498" s="2">
        <v>69.2</v>
      </c>
      <c r="BG4498" s="10">
        <v>6</v>
      </c>
      <c r="BH4498" s="21">
        <f t="shared" si="486"/>
        <v>5.1484800000000004E-2</v>
      </c>
      <c r="BI4498" s="22">
        <f t="shared" si="486"/>
        <v>3.9425000000000009E-2</v>
      </c>
      <c r="BJ4498" s="21">
        <f>BH4498-BI4498</f>
        <v>1.2059799999999996E-2</v>
      </c>
      <c r="BK4498" s="21">
        <v>0.15445440000000002</v>
      </c>
      <c r="BL4498" s="22">
        <v>0.11827500000000002</v>
      </c>
      <c r="BM4498" s="21">
        <v>3.61794E-2</v>
      </c>
      <c r="BN4498" s="21">
        <f t="shared" si="487"/>
        <v>0.61781760000000008</v>
      </c>
      <c r="BO4498" s="22">
        <f t="shared" si="487"/>
        <v>0.47310000000000008</v>
      </c>
      <c r="BP4498" s="21">
        <f t="shared" si="487"/>
        <v>0.1447176</v>
      </c>
    </row>
    <row r="4499" spans="1:68" ht="11.1" hidden="1" customHeight="1" outlineLevel="2" x14ac:dyDescent="0.2">
      <c r="A4499" s="10"/>
      <c r="B4499" s="18"/>
      <c r="C4499" s="18"/>
      <c r="D4499" s="18"/>
      <c r="E4499" s="23" t="s">
        <v>3930</v>
      </c>
      <c r="F4499" s="24"/>
      <c r="G4499" s="24"/>
      <c r="H4499" s="24"/>
      <c r="I4499" s="24"/>
      <c r="J4499" s="24"/>
      <c r="K4499" s="24"/>
      <c r="L4499" s="24"/>
      <c r="M4499" s="24"/>
      <c r="N4499" s="24"/>
      <c r="O4499" s="24"/>
      <c r="P4499" s="24"/>
      <c r="Q4499" s="24"/>
      <c r="R4499" s="24"/>
      <c r="S4499" s="24"/>
      <c r="T4499" s="24"/>
      <c r="U4499" s="24"/>
      <c r="V4499" s="24"/>
      <c r="W4499" s="24"/>
      <c r="X4499" s="24"/>
      <c r="Y4499" s="24"/>
      <c r="Z4499" s="24"/>
      <c r="AA4499" s="24"/>
      <c r="AB4499" s="24"/>
      <c r="AC4499" s="208">
        <v>4.6980000000000004</v>
      </c>
      <c r="AD4499" s="208">
        <v>5.9089999999999998</v>
      </c>
      <c r="AE4499" s="208">
        <v>5.1289999999999996</v>
      </c>
      <c r="AF4499" s="208">
        <v>6.1539999999999999</v>
      </c>
      <c r="AG4499" s="208">
        <v>3.706</v>
      </c>
      <c r="AH4499" s="208">
        <v>3.2719999999999998</v>
      </c>
      <c r="AI4499" s="208">
        <v>2.2480000000000002</v>
      </c>
      <c r="AJ4499" s="24"/>
      <c r="AK4499" s="24"/>
      <c r="AL4499" s="24"/>
      <c r="AM4499" s="24"/>
      <c r="AN4499" s="208">
        <v>18.055</v>
      </c>
      <c r="AO4499" s="208">
        <v>12.178000000000001</v>
      </c>
      <c r="AP4499" s="208">
        <v>11.680999999999999</v>
      </c>
      <c r="AQ4499" s="208">
        <v>22.157</v>
      </c>
      <c r="AR4499" s="208">
        <v>14.672000000000001</v>
      </c>
      <c r="AS4499" s="208">
        <v>11.903</v>
      </c>
      <c r="AT4499" s="208">
        <v>9.6489999999999991</v>
      </c>
      <c r="AU4499" s="208">
        <v>3.7519999999999998</v>
      </c>
      <c r="AV4499" s="208">
        <v>2.2240000000000002</v>
      </c>
      <c r="AW4499" s="208">
        <v>1.294</v>
      </c>
      <c r="AX4499" s="208">
        <v>1.212</v>
      </c>
      <c r="AY4499" s="24"/>
      <c r="AZ4499" s="24"/>
      <c r="BA4499" s="208">
        <v>24.777999999999999</v>
      </c>
      <c r="BB4499" s="21">
        <f t="shared" ref="BB4499:BB4562" si="488">MAX(F4499:BA4499)</f>
        <v>24.777999999999999</v>
      </c>
      <c r="BC4499" s="21"/>
      <c r="BD4499" s="22">
        <f t="shared" si="485"/>
        <v>33.303763440860216</v>
      </c>
      <c r="BE4499" s="21"/>
      <c r="BG4499" s="10"/>
      <c r="BH4499" s="21">
        <f t="shared" si="486"/>
        <v>0</v>
      </c>
      <c r="BI4499" s="22">
        <f t="shared" si="486"/>
        <v>2.4778000000000001E-2</v>
      </c>
      <c r="BJ4499" s="21"/>
      <c r="BK4499" s="21">
        <v>0</v>
      </c>
      <c r="BL4499" s="22">
        <v>7.4334000000000011E-2</v>
      </c>
      <c r="BM4499" s="21"/>
      <c r="BN4499" s="21">
        <f t="shared" si="487"/>
        <v>0</v>
      </c>
      <c r="BO4499" s="22">
        <f t="shared" si="487"/>
        <v>0.29733600000000004</v>
      </c>
      <c r="BP4499" s="21">
        <f t="shared" si="487"/>
        <v>0</v>
      </c>
    </row>
    <row r="4500" spans="1:68" ht="11.1" hidden="1" customHeight="1" outlineLevel="2" x14ac:dyDescent="0.2">
      <c r="A4500" s="10"/>
      <c r="B4500" s="18"/>
      <c r="C4500" s="18"/>
      <c r="D4500" s="18"/>
      <c r="E4500" s="23" t="s">
        <v>3931</v>
      </c>
      <c r="F4500" s="208">
        <v>9.1839999999999993</v>
      </c>
      <c r="G4500" s="208">
        <v>9.3290000000000006</v>
      </c>
      <c r="H4500" s="208">
        <v>4.827</v>
      </c>
      <c r="I4500" s="239">
        <v>3.2240000000000002</v>
      </c>
      <c r="J4500" s="239"/>
      <c r="K4500" s="208">
        <v>1.0880000000000001</v>
      </c>
      <c r="L4500" s="24"/>
      <c r="M4500" s="24"/>
      <c r="N4500" s="24"/>
      <c r="O4500" s="208">
        <v>0.28199999999999997</v>
      </c>
      <c r="P4500" s="208">
        <v>2.3050000000000002</v>
      </c>
      <c r="Q4500" s="208">
        <v>5.4649999999999999</v>
      </c>
      <c r="R4500" s="208">
        <v>7.1349999999999998</v>
      </c>
      <c r="S4500" s="208">
        <v>9.5839999999999996</v>
      </c>
      <c r="T4500" s="208">
        <v>8.5120000000000005</v>
      </c>
      <c r="U4500" s="208">
        <v>5.1420000000000003</v>
      </c>
      <c r="V4500" s="208">
        <v>5.1440000000000001</v>
      </c>
      <c r="W4500" s="24"/>
      <c r="X4500" s="24"/>
      <c r="Y4500" s="24"/>
      <c r="Z4500" s="24"/>
      <c r="AA4500" s="24"/>
      <c r="AB4500" s="208">
        <v>0.58499999999999996</v>
      </c>
      <c r="AC4500" s="208">
        <v>4.6390000000000002</v>
      </c>
      <c r="AD4500" s="208">
        <v>8.7279999999999998</v>
      </c>
      <c r="AE4500" s="208">
        <v>7.431</v>
      </c>
      <c r="AF4500" s="208">
        <v>8.2460000000000004</v>
      </c>
      <c r="AG4500" s="208">
        <v>3.3069999999999999</v>
      </c>
      <c r="AH4500" s="208">
        <v>1.4390000000000001</v>
      </c>
      <c r="AI4500" s="208">
        <v>0.59899999999999998</v>
      </c>
      <c r="AJ4500" s="24"/>
      <c r="AK4500" s="24"/>
      <c r="AL4500" s="24"/>
      <c r="AM4500" s="24"/>
      <c r="AN4500" s="208">
        <v>4.1079999999999997</v>
      </c>
      <c r="AO4500" s="208">
        <v>5.1180000000000003</v>
      </c>
      <c r="AP4500" s="208">
        <v>6.1840000000000002</v>
      </c>
      <c r="AQ4500" s="208">
        <v>10.904</v>
      </c>
      <c r="AR4500" s="208">
        <v>7.0069999999999997</v>
      </c>
      <c r="AS4500" s="208">
        <v>4.7030000000000003</v>
      </c>
      <c r="AT4500" s="208">
        <v>1.9510000000000001</v>
      </c>
      <c r="AU4500" s="208">
        <v>0.41599999999999998</v>
      </c>
      <c r="AV4500" s="24"/>
      <c r="AW4500" s="24"/>
      <c r="AX4500" s="24"/>
      <c r="AY4500" s="24"/>
      <c r="AZ4500" s="24"/>
      <c r="BA4500" s="208">
        <v>11.066000000000001</v>
      </c>
      <c r="BB4500" s="21">
        <f t="shared" si="488"/>
        <v>11.066000000000001</v>
      </c>
      <c r="BC4500" s="21"/>
      <c r="BD4500" s="22">
        <f t="shared" si="485"/>
        <v>14.873655913978496</v>
      </c>
      <c r="BE4500" s="21"/>
      <c r="BG4500" s="10"/>
      <c r="BH4500" s="21">
        <f t="shared" si="486"/>
        <v>0</v>
      </c>
      <c r="BI4500" s="22">
        <f t="shared" si="486"/>
        <v>1.1065999999999999E-2</v>
      </c>
      <c r="BJ4500" s="21"/>
      <c r="BK4500" s="21">
        <v>0</v>
      </c>
      <c r="BL4500" s="22">
        <v>3.3197999999999998E-2</v>
      </c>
      <c r="BM4500" s="21"/>
      <c r="BN4500" s="21">
        <f t="shared" si="487"/>
        <v>0</v>
      </c>
      <c r="BO4500" s="22">
        <f t="shared" si="487"/>
        <v>0.13279199999999999</v>
      </c>
      <c r="BP4500" s="21">
        <f t="shared" si="487"/>
        <v>0</v>
      </c>
    </row>
    <row r="4501" spans="1:68" ht="11.1" hidden="1" customHeight="1" outlineLevel="2" x14ac:dyDescent="0.2">
      <c r="A4501" s="10"/>
      <c r="B4501" s="18"/>
      <c r="C4501" s="18"/>
      <c r="D4501" s="18"/>
      <c r="E4501" s="23" t="s">
        <v>3932</v>
      </c>
      <c r="F4501" s="208">
        <v>1.5669999999999999</v>
      </c>
      <c r="G4501" s="208">
        <v>1.847</v>
      </c>
      <c r="H4501" s="208">
        <v>1.101</v>
      </c>
      <c r="I4501" s="239">
        <v>0.71299999999999997</v>
      </c>
      <c r="J4501" s="239"/>
      <c r="K4501" s="208">
        <v>8.7999999999999995E-2</v>
      </c>
      <c r="L4501" s="24"/>
      <c r="M4501" s="24"/>
      <c r="N4501" s="24"/>
      <c r="O4501" s="24"/>
      <c r="P4501" s="208">
        <v>0.40100000000000002</v>
      </c>
      <c r="Q4501" s="208">
        <v>1.1879999999999999</v>
      </c>
      <c r="R4501" s="208">
        <v>1.472</v>
      </c>
      <c r="S4501" s="208">
        <v>1.865</v>
      </c>
      <c r="T4501" s="208">
        <v>1.6459999999999999</v>
      </c>
      <c r="U4501" s="208">
        <v>1.3640000000000001</v>
      </c>
      <c r="V4501" s="208">
        <v>1.3660000000000001</v>
      </c>
      <c r="W4501" s="24"/>
      <c r="X4501" s="24"/>
      <c r="Y4501" s="24"/>
      <c r="Z4501" s="24"/>
      <c r="AA4501" s="24"/>
      <c r="AB4501" s="208">
        <v>2.7E-2</v>
      </c>
      <c r="AC4501" s="208">
        <v>0.91100000000000003</v>
      </c>
      <c r="AD4501" s="208">
        <v>1.4510000000000001</v>
      </c>
      <c r="AE4501" s="24"/>
      <c r="AF4501" s="24"/>
      <c r="AG4501" s="208">
        <v>3.581</v>
      </c>
      <c r="AH4501" s="208">
        <v>0.30199999999999999</v>
      </c>
      <c r="AI4501" s="24"/>
      <c r="AJ4501" s="24"/>
      <c r="AK4501" s="24"/>
      <c r="AL4501" s="24"/>
      <c r="AM4501" s="24"/>
      <c r="AN4501" s="208">
        <v>1.2110000000000001</v>
      </c>
      <c r="AO4501" s="208">
        <v>1.012</v>
      </c>
      <c r="AP4501" s="208">
        <v>1.19</v>
      </c>
      <c r="AQ4501" s="208">
        <v>2.153</v>
      </c>
      <c r="AR4501" s="208">
        <v>1.4139999999999999</v>
      </c>
      <c r="AS4501" s="208">
        <v>0.999</v>
      </c>
      <c r="AT4501" s="208">
        <v>0.72799999999999998</v>
      </c>
      <c r="AU4501" s="208">
        <v>4.5999999999999999E-2</v>
      </c>
      <c r="AV4501" s="24"/>
      <c r="AW4501" s="24"/>
      <c r="AX4501" s="24"/>
      <c r="AY4501" s="24"/>
      <c r="AZ4501" s="24"/>
      <c r="BA4501" s="24"/>
      <c r="BB4501" s="21">
        <f t="shared" si="488"/>
        <v>3.581</v>
      </c>
      <c r="BC4501" s="21"/>
      <c r="BD4501" s="22">
        <f t="shared" si="485"/>
        <v>4.813172043010753</v>
      </c>
      <c r="BE4501" s="21"/>
      <c r="BG4501" s="10"/>
      <c r="BH4501" s="21">
        <f t="shared" si="486"/>
        <v>0</v>
      </c>
      <c r="BI4501" s="22">
        <f t="shared" si="486"/>
        <v>3.5810000000000004E-3</v>
      </c>
      <c r="BJ4501" s="21"/>
      <c r="BK4501" s="21">
        <v>0</v>
      </c>
      <c r="BL4501" s="22">
        <v>1.0743000000000001E-2</v>
      </c>
      <c r="BM4501" s="21"/>
      <c r="BN4501" s="21">
        <f t="shared" si="487"/>
        <v>0</v>
      </c>
      <c r="BO4501" s="22">
        <f t="shared" si="487"/>
        <v>4.2972000000000003E-2</v>
      </c>
      <c r="BP4501" s="21">
        <f t="shared" si="487"/>
        <v>0</v>
      </c>
    </row>
    <row r="4502" spans="1:68" ht="11.1" hidden="1" customHeight="1" outlineLevel="1" collapsed="1" x14ac:dyDescent="0.2">
      <c r="A4502" s="10"/>
      <c r="B4502" s="18"/>
      <c r="C4502" s="18"/>
      <c r="D4502" s="18"/>
      <c r="E4502" s="19" t="s">
        <v>3933</v>
      </c>
      <c r="F4502" s="209">
        <v>22.251000000000001</v>
      </c>
      <c r="G4502" s="209">
        <v>20.318999999999999</v>
      </c>
      <c r="H4502" s="209">
        <v>13.465999999999999</v>
      </c>
      <c r="I4502" s="240">
        <v>8.1980000000000004</v>
      </c>
      <c r="J4502" s="240"/>
      <c r="K4502" s="209">
        <v>7.6989999999999998</v>
      </c>
      <c r="L4502" s="20"/>
      <c r="M4502" s="20"/>
      <c r="N4502" s="20"/>
      <c r="O4502" s="209">
        <v>1.8180000000000001</v>
      </c>
      <c r="P4502" s="209">
        <v>5.0730000000000004</v>
      </c>
      <c r="Q4502" s="209">
        <v>16.039000000000001</v>
      </c>
      <c r="R4502" s="209">
        <v>16.199000000000002</v>
      </c>
      <c r="S4502" s="209">
        <v>22.824000000000002</v>
      </c>
      <c r="T4502" s="209">
        <v>20.375</v>
      </c>
      <c r="U4502" s="209">
        <v>13.917</v>
      </c>
      <c r="V4502" s="209">
        <v>6.2469999999999999</v>
      </c>
      <c r="W4502" s="209">
        <v>2.4950000000000001</v>
      </c>
      <c r="X4502" s="20"/>
      <c r="Y4502" s="20"/>
      <c r="Z4502" s="20"/>
      <c r="AA4502" s="20"/>
      <c r="AB4502" s="20"/>
      <c r="AC4502" s="209">
        <v>21.718</v>
      </c>
      <c r="AD4502" s="209">
        <v>19.140999999999998</v>
      </c>
      <c r="AE4502" s="209">
        <v>19.431999999999999</v>
      </c>
      <c r="AF4502" s="209">
        <v>20.818999999999999</v>
      </c>
      <c r="AG4502" s="209">
        <v>16.791</v>
      </c>
      <c r="AH4502" s="209">
        <v>8.625</v>
      </c>
      <c r="AI4502" s="209">
        <v>4.165</v>
      </c>
      <c r="AJ4502" s="20"/>
      <c r="AK4502" s="20"/>
      <c r="AL4502" s="20"/>
      <c r="AM4502" s="20"/>
      <c r="AN4502" s="209">
        <v>20.172999999999998</v>
      </c>
      <c r="AO4502" s="209">
        <v>16.419</v>
      </c>
      <c r="AP4502" s="20"/>
      <c r="AQ4502" s="209">
        <v>28.173999999999999</v>
      </c>
      <c r="AR4502" s="209">
        <v>10</v>
      </c>
      <c r="AS4502" s="209">
        <v>30.821000000000002</v>
      </c>
      <c r="AT4502" s="209">
        <v>7.085</v>
      </c>
      <c r="AU4502" s="20"/>
      <c r="AV4502" s="20"/>
      <c r="AW4502" s="20"/>
      <c r="AX4502" s="20"/>
      <c r="AY4502" s="20"/>
      <c r="AZ4502" s="209">
        <v>7.2569999999999997</v>
      </c>
      <c r="BA4502" s="209">
        <v>14.635</v>
      </c>
      <c r="BB4502" s="21">
        <f t="shared" si="488"/>
        <v>30.821000000000002</v>
      </c>
      <c r="BC4502" s="21">
        <f>BD4502</f>
        <v>41.426075268817208</v>
      </c>
      <c r="BD4502" s="22">
        <f t="shared" si="485"/>
        <v>41.426075268817208</v>
      </c>
      <c r="BE4502" s="21">
        <f>BC4502-BD4502</f>
        <v>0</v>
      </c>
      <c r="BF4502" s="2">
        <v>33</v>
      </c>
      <c r="BG4502" s="10">
        <v>6</v>
      </c>
      <c r="BH4502" s="21">
        <f t="shared" si="486"/>
        <v>3.0821000000000001E-2</v>
      </c>
      <c r="BI4502" s="22">
        <f t="shared" si="486"/>
        <v>3.0821000000000001E-2</v>
      </c>
      <c r="BJ4502" s="21">
        <f>BH4502-BI4502</f>
        <v>0</v>
      </c>
      <c r="BK4502" s="21">
        <v>9.2463000000000004E-2</v>
      </c>
      <c r="BL4502" s="22">
        <v>9.2463000000000004E-2</v>
      </c>
      <c r="BM4502" s="21">
        <v>0</v>
      </c>
      <c r="BN4502" s="21">
        <f t="shared" si="487"/>
        <v>0.36985200000000001</v>
      </c>
      <c r="BO4502" s="22">
        <f t="shared" si="487"/>
        <v>0.36985200000000001</v>
      </c>
      <c r="BP4502" s="21">
        <f t="shared" si="487"/>
        <v>0</v>
      </c>
    </row>
    <row r="4503" spans="1:68" ht="11.1" hidden="1" customHeight="1" outlineLevel="2" x14ac:dyDescent="0.2">
      <c r="A4503" s="10"/>
      <c r="B4503" s="18"/>
      <c r="C4503" s="18"/>
      <c r="D4503" s="18"/>
      <c r="E4503" s="23" t="s">
        <v>3934</v>
      </c>
      <c r="F4503" s="208">
        <v>22.251000000000001</v>
      </c>
      <c r="G4503" s="208">
        <v>20.318999999999999</v>
      </c>
      <c r="H4503" s="208">
        <v>13.465999999999999</v>
      </c>
      <c r="I4503" s="239">
        <v>8.1980000000000004</v>
      </c>
      <c r="J4503" s="239"/>
      <c r="K4503" s="208">
        <v>7.6989999999999998</v>
      </c>
      <c r="L4503" s="24"/>
      <c r="M4503" s="24"/>
      <c r="N4503" s="24"/>
      <c r="O4503" s="208">
        <v>1.8180000000000001</v>
      </c>
      <c r="P4503" s="208">
        <v>5.0730000000000004</v>
      </c>
      <c r="Q4503" s="208">
        <v>16.039000000000001</v>
      </c>
      <c r="R4503" s="208">
        <v>16.199000000000002</v>
      </c>
      <c r="S4503" s="208">
        <v>22.824000000000002</v>
      </c>
      <c r="T4503" s="208">
        <v>20.375</v>
      </c>
      <c r="U4503" s="208">
        <v>13.917</v>
      </c>
      <c r="V4503" s="208">
        <v>6.2469999999999999</v>
      </c>
      <c r="W4503" s="208">
        <v>2.4950000000000001</v>
      </c>
      <c r="X4503" s="24"/>
      <c r="Y4503" s="24"/>
      <c r="Z4503" s="24"/>
      <c r="AA4503" s="24"/>
      <c r="AB4503" s="24"/>
      <c r="AC4503" s="208">
        <v>21.718</v>
      </c>
      <c r="AD4503" s="208">
        <v>19.140999999999998</v>
      </c>
      <c r="AE4503" s="208">
        <v>19.431999999999999</v>
      </c>
      <c r="AF4503" s="208">
        <v>20.818999999999999</v>
      </c>
      <c r="AG4503" s="208">
        <v>16.791</v>
      </c>
      <c r="AH4503" s="208">
        <v>8.625</v>
      </c>
      <c r="AI4503" s="208">
        <v>4.165</v>
      </c>
      <c r="AJ4503" s="24"/>
      <c r="AK4503" s="24"/>
      <c r="AL4503" s="24"/>
      <c r="AM4503" s="24"/>
      <c r="AN4503" s="208">
        <v>20.172999999999998</v>
      </c>
      <c r="AO4503" s="208">
        <v>16.419</v>
      </c>
      <c r="AP4503" s="24"/>
      <c r="AQ4503" s="208">
        <v>28.173999999999999</v>
      </c>
      <c r="AR4503" s="208">
        <v>10</v>
      </c>
      <c r="AS4503" s="208">
        <v>30.821000000000002</v>
      </c>
      <c r="AT4503" s="208">
        <v>7.085</v>
      </c>
      <c r="AU4503" s="24"/>
      <c r="AV4503" s="24"/>
      <c r="AW4503" s="24"/>
      <c r="AX4503" s="24"/>
      <c r="AY4503" s="24"/>
      <c r="AZ4503" s="208">
        <v>7.2569999999999997</v>
      </c>
      <c r="BA4503" s="208">
        <v>14.635</v>
      </c>
      <c r="BB4503" s="21">
        <f t="shared" si="488"/>
        <v>30.821000000000002</v>
      </c>
      <c r="BC4503" s="21"/>
      <c r="BD4503" s="22">
        <f t="shared" si="485"/>
        <v>41.426075268817208</v>
      </c>
      <c r="BE4503" s="21"/>
      <c r="BG4503" s="10"/>
      <c r="BH4503" s="21">
        <f t="shared" si="486"/>
        <v>0</v>
      </c>
      <c r="BI4503" s="22">
        <f t="shared" si="486"/>
        <v>3.0821000000000001E-2</v>
      </c>
      <c r="BJ4503" s="21"/>
      <c r="BK4503" s="21">
        <v>0</v>
      </c>
      <c r="BL4503" s="22">
        <v>9.2463000000000004E-2</v>
      </c>
      <c r="BM4503" s="21"/>
      <c r="BN4503" s="21">
        <f t="shared" si="487"/>
        <v>0</v>
      </c>
      <c r="BO4503" s="22">
        <f t="shared" si="487"/>
        <v>0.36985200000000001</v>
      </c>
      <c r="BP4503" s="21">
        <f t="shared" si="487"/>
        <v>0</v>
      </c>
    </row>
    <row r="4504" spans="1:68" ht="11.1" hidden="1" customHeight="1" outlineLevel="1" collapsed="1" x14ac:dyDescent="0.2">
      <c r="A4504" s="10"/>
      <c r="B4504" s="18"/>
      <c r="C4504" s="18"/>
      <c r="D4504" s="18"/>
      <c r="E4504" s="19" t="s">
        <v>3935</v>
      </c>
      <c r="F4504" s="20"/>
      <c r="G4504" s="20"/>
      <c r="H4504" s="20"/>
      <c r="I4504" s="20"/>
      <c r="J4504" s="20"/>
      <c r="K4504" s="20"/>
      <c r="L4504" s="20"/>
      <c r="M4504" s="20"/>
      <c r="N4504" s="20"/>
      <c r="O4504" s="20"/>
      <c r="P4504" s="20"/>
      <c r="Q4504" s="20"/>
      <c r="R4504" s="20"/>
      <c r="S4504" s="20"/>
      <c r="T4504" s="20"/>
      <c r="U4504" s="20"/>
      <c r="V4504" s="20"/>
      <c r="W4504" s="20"/>
      <c r="X4504" s="20"/>
      <c r="Y4504" s="20"/>
      <c r="Z4504" s="20"/>
      <c r="AA4504" s="20"/>
      <c r="AB4504" s="20"/>
      <c r="AC4504" s="20"/>
      <c r="AD4504" s="20"/>
      <c r="AE4504" s="20"/>
      <c r="AF4504" s="20"/>
      <c r="AG4504" s="20"/>
      <c r="AH4504" s="20"/>
      <c r="AI4504" s="20"/>
      <c r="AJ4504" s="20"/>
      <c r="AK4504" s="20"/>
      <c r="AL4504" s="20"/>
      <c r="AM4504" s="20"/>
      <c r="AN4504" s="20"/>
      <c r="AO4504" s="209">
        <v>8.16</v>
      </c>
      <c r="AP4504" s="209">
        <v>4.2069999999999999</v>
      </c>
      <c r="AQ4504" s="209">
        <v>8.0619999999999994</v>
      </c>
      <c r="AR4504" s="209">
        <v>5.1890000000000001</v>
      </c>
      <c r="AS4504" s="209">
        <v>8</v>
      </c>
      <c r="AT4504" s="209">
        <v>2.6549999999999998</v>
      </c>
      <c r="AU4504" s="20"/>
      <c r="AV4504" s="20"/>
      <c r="AW4504" s="20"/>
      <c r="AX4504" s="20"/>
      <c r="AY4504" s="20"/>
      <c r="AZ4504" s="209">
        <v>4.024</v>
      </c>
      <c r="BA4504" s="209">
        <v>0.95299999999999996</v>
      </c>
      <c r="BB4504" s="21">
        <f t="shared" si="488"/>
        <v>8.16</v>
      </c>
      <c r="BC4504" s="21">
        <f>BD4504</f>
        <v>10.967741935483872</v>
      </c>
      <c r="BD4504" s="22">
        <f t="shared" si="485"/>
        <v>10.967741935483872</v>
      </c>
      <c r="BE4504" s="21">
        <f>BC4504-BD4504</f>
        <v>0</v>
      </c>
      <c r="BF4504" s="2">
        <v>10.56</v>
      </c>
      <c r="BG4504" s="10">
        <v>6</v>
      </c>
      <c r="BH4504" s="21">
        <f t="shared" si="486"/>
        <v>8.1600000000000006E-3</v>
      </c>
      <c r="BI4504" s="22">
        <f t="shared" si="486"/>
        <v>8.1600000000000006E-3</v>
      </c>
      <c r="BJ4504" s="21">
        <f>BH4504-BI4504</f>
        <v>0</v>
      </c>
      <c r="BK4504" s="21">
        <v>2.4480000000000002E-2</v>
      </c>
      <c r="BL4504" s="22">
        <v>2.4480000000000002E-2</v>
      </c>
      <c r="BM4504" s="21">
        <v>0</v>
      </c>
      <c r="BN4504" s="21">
        <f t="shared" si="487"/>
        <v>9.7920000000000007E-2</v>
      </c>
      <c r="BO4504" s="22">
        <f t="shared" si="487"/>
        <v>9.7920000000000007E-2</v>
      </c>
      <c r="BP4504" s="21">
        <f t="shared" si="487"/>
        <v>0</v>
      </c>
    </row>
    <row r="4505" spans="1:68" ht="11.1" hidden="1" customHeight="1" outlineLevel="2" x14ac:dyDescent="0.2">
      <c r="A4505" s="10"/>
      <c r="B4505" s="18"/>
      <c r="C4505" s="18"/>
      <c r="D4505" s="18"/>
      <c r="E4505" s="23" t="s">
        <v>3936</v>
      </c>
      <c r="F4505" s="24"/>
      <c r="G4505" s="24"/>
      <c r="H4505" s="24"/>
      <c r="I4505" s="24"/>
      <c r="J4505" s="24"/>
      <c r="K4505" s="24"/>
      <c r="L4505" s="24"/>
      <c r="M4505" s="24"/>
      <c r="N4505" s="24"/>
      <c r="O4505" s="24"/>
      <c r="P4505" s="24"/>
      <c r="Q4505" s="24"/>
      <c r="R4505" s="24"/>
      <c r="S4505" s="24"/>
      <c r="T4505" s="24"/>
      <c r="U4505" s="24"/>
      <c r="V4505" s="24"/>
      <c r="W4505" s="24"/>
      <c r="X4505" s="24"/>
      <c r="Y4505" s="24"/>
      <c r="Z4505" s="24"/>
      <c r="AA4505" s="24"/>
      <c r="AB4505" s="24"/>
      <c r="AC4505" s="24"/>
      <c r="AD4505" s="24"/>
      <c r="AE4505" s="24"/>
      <c r="AF4505" s="24"/>
      <c r="AG4505" s="24"/>
      <c r="AH4505" s="24"/>
      <c r="AI4505" s="24"/>
      <c r="AJ4505" s="24"/>
      <c r="AK4505" s="24"/>
      <c r="AL4505" s="24"/>
      <c r="AM4505" s="24"/>
      <c r="AN4505" s="24"/>
      <c r="AO4505" s="208">
        <v>8.16</v>
      </c>
      <c r="AP4505" s="208">
        <v>4.2069999999999999</v>
      </c>
      <c r="AQ4505" s="208">
        <v>8.0619999999999994</v>
      </c>
      <c r="AR4505" s="208">
        <v>5.1890000000000001</v>
      </c>
      <c r="AS4505" s="208">
        <v>8</v>
      </c>
      <c r="AT4505" s="208">
        <v>2.6549999999999998</v>
      </c>
      <c r="AU4505" s="24"/>
      <c r="AV4505" s="24"/>
      <c r="AW4505" s="24"/>
      <c r="AX4505" s="24"/>
      <c r="AY4505" s="24"/>
      <c r="AZ4505" s="208">
        <v>4.024</v>
      </c>
      <c r="BA4505" s="208">
        <v>0.95299999999999996</v>
      </c>
      <c r="BB4505" s="21">
        <f t="shared" si="488"/>
        <v>8.16</v>
      </c>
      <c r="BC4505" s="21"/>
      <c r="BD4505" s="22">
        <f t="shared" si="485"/>
        <v>10.967741935483872</v>
      </c>
      <c r="BE4505" s="21"/>
      <c r="BG4505" s="10"/>
      <c r="BH4505" s="21">
        <f t="shared" si="486"/>
        <v>0</v>
      </c>
      <c r="BI4505" s="22">
        <f t="shared" si="486"/>
        <v>8.1600000000000006E-3</v>
      </c>
      <c r="BJ4505" s="21"/>
      <c r="BK4505" s="21">
        <v>0</v>
      </c>
      <c r="BL4505" s="22">
        <v>2.4480000000000002E-2</v>
      </c>
      <c r="BM4505" s="21"/>
      <c r="BN4505" s="21">
        <f t="shared" si="487"/>
        <v>0</v>
      </c>
      <c r="BO4505" s="22">
        <f t="shared" si="487"/>
        <v>9.7920000000000007E-2</v>
      </c>
      <c r="BP4505" s="21">
        <f t="shared" si="487"/>
        <v>0</v>
      </c>
    </row>
    <row r="4506" spans="1:68" ht="11.1" hidden="1" customHeight="1" outlineLevel="1" collapsed="1" x14ac:dyDescent="0.2">
      <c r="A4506" s="10"/>
      <c r="B4506" s="18"/>
      <c r="C4506" s="18"/>
      <c r="D4506" s="18"/>
      <c r="E4506" s="19" t="s">
        <v>3937</v>
      </c>
      <c r="F4506" s="20"/>
      <c r="G4506" s="20"/>
      <c r="H4506" s="20"/>
      <c r="I4506" s="20"/>
      <c r="J4506" s="20"/>
      <c r="K4506" s="20"/>
      <c r="L4506" s="20"/>
      <c r="M4506" s="20"/>
      <c r="N4506" s="20"/>
      <c r="O4506" s="20"/>
      <c r="P4506" s="20"/>
      <c r="Q4506" s="20"/>
      <c r="R4506" s="20"/>
      <c r="S4506" s="20"/>
      <c r="T4506" s="20"/>
      <c r="U4506" s="20"/>
      <c r="V4506" s="20"/>
      <c r="W4506" s="20"/>
      <c r="X4506" s="20"/>
      <c r="Y4506" s="20"/>
      <c r="Z4506" s="20"/>
      <c r="AA4506" s="20"/>
      <c r="AB4506" s="20"/>
      <c r="AC4506" s="20"/>
      <c r="AD4506" s="20"/>
      <c r="AE4506" s="20"/>
      <c r="AF4506" s="20"/>
      <c r="AG4506" s="20"/>
      <c r="AH4506" s="20"/>
      <c r="AI4506" s="20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9">
        <v>0.45800000000000002</v>
      </c>
      <c r="BA4506" s="209">
        <v>2.0510000000000002</v>
      </c>
      <c r="BB4506" s="21">
        <f t="shared" si="488"/>
        <v>2.0510000000000002</v>
      </c>
      <c r="BC4506" s="21">
        <f>BD4506</f>
        <v>2.756720430107527</v>
      </c>
      <c r="BD4506" s="22">
        <f t="shared" si="485"/>
        <v>2.756720430107527</v>
      </c>
      <c r="BE4506" s="21">
        <f>BC4506-BD4506</f>
        <v>0</v>
      </c>
      <c r="BG4506" s="10">
        <v>6</v>
      </c>
      <c r="BH4506" s="21">
        <f t="shared" si="486"/>
        <v>2.0509999999999999E-3</v>
      </c>
      <c r="BI4506" s="22">
        <f t="shared" si="486"/>
        <v>2.0509999999999999E-3</v>
      </c>
      <c r="BJ4506" s="21">
        <f>BH4506-BI4506</f>
        <v>0</v>
      </c>
      <c r="BK4506" s="21">
        <v>6.1529999999999996E-3</v>
      </c>
      <c r="BL4506" s="22">
        <v>6.1529999999999996E-3</v>
      </c>
      <c r="BM4506" s="21">
        <v>0</v>
      </c>
      <c r="BN4506" s="21">
        <f t="shared" si="487"/>
        <v>2.4611999999999998E-2</v>
      </c>
      <c r="BO4506" s="22">
        <f t="shared" si="487"/>
        <v>2.4611999999999998E-2</v>
      </c>
      <c r="BP4506" s="21">
        <f t="shared" si="487"/>
        <v>0</v>
      </c>
    </row>
    <row r="4507" spans="1:68" ht="11.1" hidden="1" customHeight="1" outlineLevel="2" x14ac:dyDescent="0.2">
      <c r="A4507" s="10"/>
      <c r="B4507" s="18"/>
      <c r="C4507" s="18"/>
      <c r="D4507" s="18"/>
      <c r="E4507" s="23" t="s">
        <v>3938</v>
      </c>
      <c r="F4507" s="24"/>
      <c r="G4507" s="24"/>
      <c r="H4507" s="24"/>
      <c r="I4507" s="24"/>
      <c r="J4507" s="24"/>
      <c r="K4507" s="24"/>
      <c r="L4507" s="24"/>
      <c r="M4507" s="24"/>
      <c r="N4507" s="24"/>
      <c r="O4507" s="24"/>
      <c r="P4507" s="24"/>
      <c r="Q4507" s="24"/>
      <c r="R4507" s="24"/>
      <c r="S4507" s="24"/>
      <c r="T4507" s="24"/>
      <c r="U4507" s="24"/>
      <c r="V4507" s="24"/>
      <c r="W4507" s="24"/>
      <c r="X4507" s="24"/>
      <c r="Y4507" s="24"/>
      <c r="Z4507" s="24"/>
      <c r="AA4507" s="24"/>
      <c r="AB4507" s="24"/>
      <c r="AC4507" s="24"/>
      <c r="AD4507" s="24"/>
      <c r="AE4507" s="24"/>
      <c r="AF4507" s="24"/>
      <c r="AG4507" s="24"/>
      <c r="AH4507" s="24"/>
      <c r="AI4507" s="24"/>
      <c r="AJ4507" s="24"/>
      <c r="AK4507" s="24"/>
      <c r="AL4507" s="24"/>
      <c r="AM4507" s="24"/>
      <c r="AN4507" s="24"/>
      <c r="AO4507" s="24"/>
      <c r="AP4507" s="24"/>
      <c r="AQ4507" s="24"/>
      <c r="AR4507" s="24"/>
      <c r="AS4507" s="24"/>
      <c r="AT4507" s="24"/>
      <c r="AU4507" s="24"/>
      <c r="AV4507" s="24"/>
      <c r="AW4507" s="24"/>
      <c r="AX4507" s="24"/>
      <c r="AY4507" s="24"/>
      <c r="AZ4507" s="208">
        <v>0.45800000000000002</v>
      </c>
      <c r="BA4507" s="208">
        <v>2.0510000000000002</v>
      </c>
      <c r="BB4507" s="21">
        <f t="shared" si="488"/>
        <v>2.0510000000000002</v>
      </c>
      <c r="BC4507" s="21"/>
      <c r="BD4507" s="22">
        <f t="shared" si="485"/>
        <v>2.756720430107527</v>
      </c>
      <c r="BE4507" s="21"/>
      <c r="BG4507" s="10"/>
      <c r="BH4507" s="21">
        <f t="shared" si="486"/>
        <v>0</v>
      </c>
      <c r="BI4507" s="22">
        <f t="shared" si="486"/>
        <v>2.0509999999999999E-3</v>
      </c>
      <c r="BJ4507" s="21"/>
      <c r="BK4507" s="21">
        <v>0</v>
      </c>
      <c r="BL4507" s="22">
        <v>6.1529999999999996E-3</v>
      </c>
      <c r="BM4507" s="21"/>
      <c r="BN4507" s="21">
        <f t="shared" si="487"/>
        <v>0</v>
      </c>
      <c r="BO4507" s="22">
        <f t="shared" si="487"/>
        <v>2.4611999999999998E-2</v>
      </c>
      <c r="BP4507" s="21">
        <f t="shared" si="487"/>
        <v>0</v>
      </c>
    </row>
    <row r="4508" spans="1:68" ht="11.1" customHeight="1" outlineLevel="1" collapsed="1" x14ac:dyDescent="0.2">
      <c r="A4508" s="10"/>
      <c r="B4508" s="18"/>
      <c r="C4508" s="18"/>
      <c r="D4508" s="18"/>
      <c r="E4508" s="19" t="s">
        <v>3939</v>
      </c>
      <c r="F4508" s="209">
        <v>1.4790000000000001</v>
      </c>
      <c r="G4508" s="20"/>
      <c r="H4508" s="209">
        <v>1.99</v>
      </c>
      <c r="I4508" s="240">
        <v>0.5</v>
      </c>
      <c r="J4508" s="240"/>
      <c r="K4508" s="209">
        <v>0.57899999999999996</v>
      </c>
      <c r="L4508" s="20"/>
      <c r="M4508" s="20"/>
      <c r="N4508" s="20"/>
      <c r="O4508" s="20"/>
      <c r="P4508" s="209">
        <v>1.087</v>
      </c>
      <c r="Q4508" s="20"/>
      <c r="R4508" s="20"/>
      <c r="S4508" s="209">
        <v>2.46</v>
      </c>
      <c r="T4508" s="20"/>
      <c r="U4508" s="20"/>
      <c r="V4508" s="209">
        <v>0.5</v>
      </c>
      <c r="W4508" s="209">
        <v>0.16700000000000001</v>
      </c>
      <c r="X4508" s="20"/>
      <c r="Y4508" s="20"/>
      <c r="Z4508" s="20"/>
      <c r="AA4508" s="20"/>
      <c r="AB4508" s="209">
        <v>0.59599999999999997</v>
      </c>
      <c r="AC4508" s="209">
        <v>0.95</v>
      </c>
      <c r="AD4508" s="209">
        <v>1.3959999999999999</v>
      </c>
      <c r="AE4508" s="209">
        <v>1.532</v>
      </c>
      <c r="AF4508" s="209">
        <v>1.196</v>
      </c>
      <c r="AG4508" s="209">
        <v>0.81499999999999995</v>
      </c>
      <c r="AH4508" s="209">
        <v>0.35899999999999999</v>
      </c>
      <c r="AI4508" s="209">
        <v>0.11700000000000001</v>
      </c>
      <c r="AJ4508" s="20"/>
      <c r="AK4508" s="20"/>
      <c r="AL4508" s="20"/>
      <c r="AM4508" s="209">
        <v>0.104</v>
      </c>
      <c r="AN4508" s="209">
        <v>0.43</v>
      </c>
      <c r="AO4508" s="209">
        <v>1.1200000000000001</v>
      </c>
      <c r="AP4508" s="209">
        <v>1.5249999999999999</v>
      </c>
      <c r="AQ4508" s="209">
        <v>1.593</v>
      </c>
      <c r="AR4508" s="209">
        <v>1.619</v>
      </c>
      <c r="AS4508" s="209">
        <v>0.86499999999999999</v>
      </c>
      <c r="AT4508" s="209">
        <v>0.69199999999999995</v>
      </c>
      <c r="AU4508" s="209">
        <v>0.10199999999999999</v>
      </c>
      <c r="AV4508" s="20"/>
      <c r="AW4508" s="20"/>
      <c r="AX4508" s="20"/>
      <c r="AY4508" s="209">
        <v>0.153</v>
      </c>
      <c r="AZ4508" s="209">
        <v>0.63200000000000001</v>
      </c>
      <c r="BA4508" s="209">
        <v>0.74</v>
      </c>
      <c r="BB4508" s="21">
        <f t="shared" si="488"/>
        <v>2.46</v>
      </c>
      <c r="BC4508" s="21">
        <f>BF4508</f>
        <v>4.24</v>
      </c>
      <c r="BD4508" s="22">
        <f t="shared" si="485"/>
        <v>3.306451612903226</v>
      </c>
      <c r="BE4508" s="21">
        <f>BC4508-BD4508</f>
        <v>0.93354838709677423</v>
      </c>
      <c r="BF4508" s="2">
        <v>4.24</v>
      </c>
      <c r="BG4508" s="10">
        <v>7</v>
      </c>
      <c r="BH4508" s="21">
        <f t="shared" si="486"/>
        <v>3.1545599999999998E-3</v>
      </c>
      <c r="BI4508" s="22">
        <f t="shared" si="486"/>
        <v>2.4599999999999999E-3</v>
      </c>
      <c r="BJ4508" s="21">
        <f>BH4508-BI4508</f>
        <v>6.9455999999999988E-4</v>
      </c>
      <c r="BK4508" s="21">
        <v>9.4636799999999986E-3</v>
      </c>
      <c r="BL4508" s="22">
        <v>7.3799999999999994E-3</v>
      </c>
      <c r="BM4508" s="21">
        <v>2.0836799999999992E-3</v>
      </c>
      <c r="BN4508" s="21">
        <f t="shared" si="487"/>
        <v>3.7854719999999994E-2</v>
      </c>
      <c r="BO4508" s="22">
        <f t="shared" si="487"/>
        <v>2.9519999999999998E-2</v>
      </c>
      <c r="BP4508" s="21">
        <f t="shared" si="487"/>
        <v>8.3347199999999969E-3</v>
      </c>
    </row>
    <row r="4509" spans="1:68" ht="11.1" hidden="1" customHeight="1" outlineLevel="2" x14ac:dyDescent="0.2">
      <c r="A4509" s="10"/>
      <c r="B4509" s="18"/>
      <c r="C4509" s="18"/>
      <c r="D4509" s="18"/>
      <c r="E4509" s="23" t="s">
        <v>3940</v>
      </c>
      <c r="F4509" s="208">
        <v>1.4790000000000001</v>
      </c>
      <c r="G4509" s="24"/>
      <c r="H4509" s="208">
        <v>1.99</v>
      </c>
      <c r="I4509" s="239">
        <v>0.5</v>
      </c>
      <c r="J4509" s="239"/>
      <c r="K4509" s="208">
        <v>0.57899999999999996</v>
      </c>
      <c r="L4509" s="24"/>
      <c r="M4509" s="24"/>
      <c r="N4509" s="24"/>
      <c r="O4509" s="24"/>
      <c r="P4509" s="208">
        <v>1.087</v>
      </c>
      <c r="Q4509" s="24"/>
      <c r="R4509" s="24"/>
      <c r="S4509" s="208">
        <v>2.46</v>
      </c>
      <c r="T4509" s="24"/>
      <c r="U4509" s="24"/>
      <c r="V4509" s="208">
        <v>0.5</v>
      </c>
      <c r="W4509" s="208">
        <v>0.16700000000000001</v>
      </c>
      <c r="X4509" s="24"/>
      <c r="Y4509" s="24"/>
      <c r="Z4509" s="24"/>
      <c r="AA4509" s="24"/>
      <c r="AB4509" s="208">
        <v>0.59599999999999997</v>
      </c>
      <c r="AC4509" s="208">
        <v>0.95</v>
      </c>
      <c r="AD4509" s="208">
        <v>1.3959999999999999</v>
      </c>
      <c r="AE4509" s="208">
        <v>1.532</v>
      </c>
      <c r="AF4509" s="208">
        <v>1.196</v>
      </c>
      <c r="AG4509" s="208">
        <v>0.81499999999999995</v>
      </c>
      <c r="AH4509" s="208">
        <v>0.35899999999999999</v>
      </c>
      <c r="AI4509" s="208">
        <v>0.11700000000000001</v>
      </c>
      <c r="AJ4509" s="24"/>
      <c r="AK4509" s="24"/>
      <c r="AL4509" s="24"/>
      <c r="AM4509" s="208">
        <v>0.104</v>
      </c>
      <c r="AN4509" s="208">
        <v>0.43</v>
      </c>
      <c r="AO4509" s="208">
        <v>1.1200000000000001</v>
      </c>
      <c r="AP4509" s="208">
        <v>1.5249999999999999</v>
      </c>
      <c r="AQ4509" s="208">
        <v>1.593</v>
      </c>
      <c r="AR4509" s="208">
        <v>1.619</v>
      </c>
      <c r="AS4509" s="208">
        <v>0.86499999999999999</v>
      </c>
      <c r="AT4509" s="208">
        <v>0.69199999999999995</v>
      </c>
      <c r="AU4509" s="208">
        <v>0.10199999999999999</v>
      </c>
      <c r="AV4509" s="24"/>
      <c r="AW4509" s="24"/>
      <c r="AX4509" s="24"/>
      <c r="AY4509" s="208">
        <v>0.153</v>
      </c>
      <c r="AZ4509" s="208">
        <v>0.63200000000000001</v>
      </c>
      <c r="BA4509" s="208">
        <v>0.74</v>
      </c>
      <c r="BB4509" s="21">
        <f t="shared" si="488"/>
        <v>2.46</v>
      </c>
      <c r="BC4509" s="21"/>
      <c r="BD4509" s="22">
        <f t="shared" si="485"/>
        <v>3.306451612903226</v>
      </c>
      <c r="BE4509" s="21"/>
      <c r="BG4509" s="10"/>
      <c r="BH4509" s="21">
        <f t="shared" si="486"/>
        <v>0</v>
      </c>
      <c r="BI4509" s="22">
        <f t="shared" si="486"/>
        <v>2.4599999999999999E-3</v>
      </c>
      <c r="BJ4509" s="21"/>
      <c r="BK4509" s="21">
        <v>0</v>
      </c>
      <c r="BL4509" s="22">
        <v>7.3799999999999994E-3</v>
      </c>
      <c r="BM4509" s="21"/>
      <c r="BN4509" s="21">
        <f t="shared" si="487"/>
        <v>0</v>
      </c>
      <c r="BO4509" s="22">
        <f t="shared" si="487"/>
        <v>2.9519999999999998E-2</v>
      </c>
      <c r="BP4509" s="21">
        <f t="shared" si="487"/>
        <v>0</v>
      </c>
    </row>
    <row r="4510" spans="1:68" ht="11.1" hidden="1" customHeight="1" outlineLevel="1" collapsed="1" x14ac:dyDescent="0.2">
      <c r="A4510" s="10"/>
      <c r="B4510" s="18"/>
      <c r="C4510" s="18"/>
      <c r="D4510" s="18"/>
      <c r="E4510" s="19" t="s">
        <v>3941</v>
      </c>
      <c r="F4510" s="209">
        <v>1.3520000000000001</v>
      </c>
      <c r="G4510" s="209">
        <v>3.4079999999999999</v>
      </c>
      <c r="H4510" s="209">
        <v>1.782</v>
      </c>
      <c r="I4510" s="240">
        <v>1.516</v>
      </c>
      <c r="J4510" s="240"/>
      <c r="K4510" s="209">
        <v>0.63900000000000001</v>
      </c>
      <c r="L4510" s="20"/>
      <c r="M4510" s="20"/>
      <c r="N4510" s="20"/>
      <c r="O4510" s="20"/>
      <c r="P4510" s="209">
        <v>2.2749999999999999</v>
      </c>
      <c r="Q4510" s="209">
        <v>1.3169999999999999</v>
      </c>
      <c r="R4510" s="209">
        <v>3.964</v>
      </c>
      <c r="S4510" s="209">
        <v>2.0920000000000001</v>
      </c>
      <c r="T4510" s="209">
        <v>3.25</v>
      </c>
      <c r="U4510" s="209">
        <v>1.7430000000000001</v>
      </c>
      <c r="V4510" s="209">
        <v>0.93300000000000005</v>
      </c>
      <c r="W4510" s="209">
        <v>0.59</v>
      </c>
      <c r="X4510" s="20"/>
      <c r="Y4510" s="20"/>
      <c r="Z4510" s="20"/>
      <c r="AA4510" s="20"/>
      <c r="AB4510" s="209">
        <v>1.694</v>
      </c>
      <c r="AC4510" s="209">
        <v>2.5939999999999999</v>
      </c>
      <c r="AD4510" s="209">
        <v>2.859</v>
      </c>
      <c r="AE4510" s="209">
        <v>2.9329999999999998</v>
      </c>
      <c r="AF4510" s="209">
        <v>2.7040000000000002</v>
      </c>
      <c r="AG4510" s="209">
        <v>1.458</v>
      </c>
      <c r="AH4510" s="209">
        <v>0.90700000000000003</v>
      </c>
      <c r="AI4510" s="209">
        <v>0.59299999999999997</v>
      </c>
      <c r="AJ4510" s="20"/>
      <c r="AK4510" s="20"/>
      <c r="AL4510" s="20"/>
      <c r="AM4510" s="209">
        <v>0.56200000000000006</v>
      </c>
      <c r="AN4510" s="209">
        <v>1.1419999999999999</v>
      </c>
      <c r="AO4510" s="209">
        <v>2.3780000000000001</v>
      </c>
      <c r="AP4510" s="209">
        <v>2.6440000000000001</v>
      </c>
      <c r="AQ4510" s="209">
        <v>2.7</v>
      </c>
      <c r="AR4510" s="209">
        <v>3.0720000000000001</v>
      </c>
      <c r="AS4510" s="209">
        <v>1.8360000000000001</v>
      </c>
      <c r="AT4510" s="209">
        <v>1.2190000000000001</v>
      </c>
      <c r="AU4510" s="209">
        <v>0.66700000000000004</v>
      </c>
      <c r="AV4510" s="209">
        <v>8.9999999999999993E-3</v>
      </c>
      <c r="AW4510" s="20"/>
      <c r="AX4510" s="20"/>
      <c r="AY4510" s="209">
        <v>0.60899999999999999</v>
      </c>
      <c r="AZ4510" s="209">
        <v>0.89800000000000002</v>
      </c>
      <c r="BA4510" s="209">
        <v>2.0270000000000001</v>
      </c>
      <c r="BB4510" s="21">
        <f t="shared" si="488"/>
        <v>3.964</v>
      </c>
      <c r="BC4510" s="21">
        <f>BD4510</f>
        <v>5.327956989247312</v>
      </c>
      <c r="BD4510" s="22">
        <f t="shared" si="485"/>
        <v>5.327956989247312</v>
      </c>
      <c r="BE4510" s="21">
        <f>BC4510-BD4510</f>
        <v>0</v>
      </c>
      <c r="BF4510" s="2">
        <v>5.2</v>
      </c>
      <c r="BG4510" s="10">
        <v>6</v>
      </c>
      <c r="BH4510" s="21">
        <f t="shared" si="486"/>
        <v>3.9639999999999996E-3</v>
      </c>
      <c r="BI4510" s="22">
        <f t="shared" si="486"/>
        <v>3.9639999999999996E-3</v>
      </c>
      <c r="BJ4510" s="21">
        <f>BH4510-BI4510</f>
        <v>0</v>
      </c>
      <c r="BK4510" s="21">
        <v>1.1892E-2</v>
      </c>
      <c r="BL4510" s="22">
        <v>1.1892E-2</v>
      </c>
      <c r="BM4510" s="21">
        <v>0</v>
      </c>
      <c r="BN4510" s="21">
        <f t="shared" si="487"/>
        <v>4.7567999999999999E-2</v>
      </c>
      <c r="BO4510" s="22">
        <f t="shared" si="487"/>
        <v>4.7567999999999999E-2</v>
      </c>
      <c r="BP4510" s="21">
        <f t="shared" si="487"/>
        <v>0</v>
      </c>
    </row>
    <row r="4511" spans="1:68" ht="11.1" hidden="1" customHeight="1" outlineLevel="2" x14ac:dyDescent="0.2">
      <c r="A4511" s="10"/>
      <c r="B4511" s="18"/>
      <c r="C4511" s="18"/>
      <c r="D4511" s="18"/>
      <c r="E4511" s="23" t="s">
        <v>3942</v>
      </c>
      <c r="F4511" s="208">
        <v>1.3520000000000001</v>
      </c>
      <c r="G4511" s="208">
        <v>3.4079999999999999</v>
      </c>
      <c r="H4511" s="208">
        <v>1.782</v>
      </c>
      <c r="I4511" s="239">
        <v>1.516</v>
      </c>
      <c r="J4511" s="239"/>
      <c r="K4511" s="208">
        <v>0.63900000000000001</v>
      </c>
      <c r="L4511" s="24"/>
      <c r="M4511" s="24"/>
      <c r="N4511" s="24"/>
      <c r="O4511" s="24"/>
      <c r="P4511" s="208">
        <v>2.2749999999999999</v>
      </c>
      <c r="Q4511" s="208">
        <v>1.3169999999999999</v>
      </c>
      <c r="R4511" s="208">
        <v>3.964</v>
      </c>
      <c r="S4511" s="208">
        <v>2.0920000000000001</v>
      </c>
      <c r="T4511" s="208">
        <v>3.25</v>
      </c>
      <c r="U4511" s="208">
        <v>1.7430000000000001</v>
      </c>
      <c r="V4511" s="208">
        <v>0.93300000000000005</v>
      </c>
      <c r="W4511" s="208">
        <v>0.59</v>
      </c>
      <c r="X4511" s="24"/>
      <c r="Y4511" s="24"/>
      <c r="Z4511" s="24"/>
      <c r="AA4511" s="24"/>
      <c r="AB4511" s="208">
        <v>1.694</v>
      </c>
      <c r="AC4511" s="208">
        <v>2.5939999999999999</v>
      </c>
      <c r="AD4511" s="208">
        <v>2.859</v>
      </c>
      <c r="AE4511" s="208">
        <v>2.9329999999999998</v>
      </c>
      <c r="AF4511" s="208">
        <v>2.7040000000000002</v>
      </c>
      <c r="AG4511" s="208">
        <v>1.458</v>
      </c>
      <c r="AH4511" s="208">
        <v>0.90700000000000003</v>
      </c>
      <c r="AI4511" s="208">
        <v>0.59299999999999997</v>
      </c>
      <c r="AJ4511" s="24"/>
      <c r="AK4511" s="24"/>
      <c r="AL4511" s="24"/>
      <c r="AM4511" s="208">
        <v>0.56200000000000006</v>
      </c>
      <c r="AN4511" s="208">
        <v>1.1419999999999999</v>
      </c>
      <c r="AO4511" s="208">
        <v>2.3780000000000001</v>
      </c>
      <c r="AP4511" s="208">
        <v>2.6440000000000001</v>
      </c>
      <c r="AQ4511" s="208">
        <v>2.7</v>
      </c>
      <c r="AR4511" s="208">
        <v>3.0720000000000001</v>
      </c>
      <c r="AS4511" s="208">
        <v>1.8360000000000001</v>
      </c>
      <c r="AT4511" s="208">
        <v>1.2190000000000001</v>
      </c>
      <c r="AU4511" s="208">
        <v>0.66700000000000004</v>
      </c>
      <c r="AV4511" s="208">
        <v>8.9999999999999993E-3</v>
      </c>
      <c r="AW4511" s="24"/>
      <c r="AX4511" s="24"/>
      <c r="AY4511" s="208">
        <v>0.60899999999999999</v>
      </c>
      <c r="AZ4511" s="208">
        <v>0.89800000000000002</v>
      </c>
      <c r="BA4511" s="208">
        <v>2.0270000000000001</v>
      </c>
      <c r="BB4511" s="21">
        <f t="shared" si="488"/>
        <v>3.964</v>
      </c>
      <c r="BC4511" s="21"/>
      <c r="BD4511" s="22">
        <f t="shared" si="485"/>
        <v>5.327956989247312</v>
      </c>
      <c r="BE4511" s="21"/>
      <c r="BG4511" s="10"/>
      <c r="BH4511" s="21">
        <f t="shared" si="486"/>
        <v>0</v>
      </c>
      <c r="BI4511" s="22">
        <f t="shared" si="486"/>
        <v>3.9639999999999996E-3</v>
      </c>
      <c r="BJ4511" s="21"/>
      <c r="BK4511" s="21">
        <v>0</v>
      </c>
      <c r="BL4511" s="22">
        <v>1.1892E-2</v>
      </c>
      <c r="BM4511" s="21"/>
      <c r="BN4511" s="21">
        <f t="shared" si="487"/>
        <v>0</v>
      </c>
      <c r="BO4511" s="22">
        <f t="shared" si="487"/>
        <v>4.7567999999999999E-2</v>
      </c>
      <c r="BP4511" s="21">
        <f t="shared" si="487"/>
        <v>0</v>
      </c>
    </row>
    <row r="4512" spans="1:68" ht="11.1" hidden="1" customHeight="1" outlineLevel="1" collapsed="1" x14ac:dyDescent="0.2">
      <c r="A4512" s="10"/>
      <c r="B4512" s="18"/>
      <c r="C4512" s="18"/>
      <c r="D4512" s="18"/>
      <c r="E4512" s="19" t="s">
        <v>3943</v>
      </c>
      <c r="F4512" s="209">
        <v>4.8</v>
      </c>
      <c r="G4512" s="209">
        <v>8</v>
      </c>
      <c r="H4512" s="209">
        <v>3.5</v>
      </c>
      <c r="I4512" s="240">
        <v>1</v>
      </c>
      <c r="J4512" s="240"/>
      <c r="K4512" s="209">
        <v>3.5</v>
      </c>
      <c r="L4512" s="20"/>
      <c r="M4512" s="20"/>
      <c r="N4512" s="20"/>
      <c r="O4512" s="20"/>
      <c r="P4512" s="209">
        <v>0.22700000000000001</v>
      </c>
      <c r="Q4512" s="20"/>
      <c r="R4512" s="20"/>
      <c r="S4512" s="20"/>
      <c r="T4512" s="209">
        <v>7</v>
      </c>
      <c r="U4512" s="20"/>
      <c r="V4512" s="20"/>
      <c r="W4512" s="209">
        <v>1</v>
      </c>
      <c r="X4512" s="20"/>
      <c r="Y4512" s="20"/>
      <c r="Z4512" s="20"/>
      <c r="AA4512" s="20"/>
      <c r="AB4512" s="20"/>
      <c r="AC4512" s="209">
        <v>6</v>
      </c>
      <c r="AD4512" s="20"/>
      <c r="AE4512" s="20"/>
      <c r="AF4512" s="20"/>
      <c r="AG4512" s="20"/>
      <c r="AH4512" s="20"/>
      <c r="AI4512" s="20"/>
      <c r="AJ4512" s="20"/>
      <c r="AK4512" s="20"/>
      <c r="AL4512" s="20"/>
      <c r="AM4512" s="20"/>
      <c r="AN4512" s="20"/>
      <c r="AO4512" s="20"/>
      <c r="AP4512" s="209">
        <v>-14</v>
      </c>
      <c r="AQ4512" s="209">
        <v>8.4990000000000006</v>
      </c>
      <c r="AR4512" s="209">
        <v>11.4</v>
      </c>
      <c r="AS4512" s="209">
        <v>11.1</v>
      </c>
      <c r="AT4512" s="209">
        <v>9.6999999999999993</v>
      </c>
      <c r="AU4512" s="209">
        <v>1.5</v>
      </c>
      <c r="AV4512" s="20"/>
      <c r="AW4512" s="20"/>
      <c r="AX4512" s="20"/>
      <c r="AY4512" s="209">
        <v>1.9</v>
      </c>
      <c r="AZ4512" s="209">
        <v>3.7</v>
      </c>
      <c r="BA4512" s="209">
        <v>6.9</v>
      </c>
      <c r="BB4512" s="21">
        <f t="shared" si="488"/>
        <v>11.4</v>
      </c>
      <c r="BC4512" s="21">
        <f>BF4512</f>
        <v>30.88</v>
      </c>
      <c r="BD4512" s="22">
        <f t="shared" ref="BD4512:BD4576" si="489">(BB4512/31/24)*1000</f>
        <v>15.32258064516129</v>
      </c>
      <c r="BE4512" s="21">
        <f>BC4512-BD4512</f>
        <v>15.557419354838709</v>
      </c>
      <c r="BF4512" s="2">
        <v>30.88</v>
      </c>
      <c r="BG4512" s="10">
        <v>6</v>
      </c>
      <c r="BH4512" s="21">
        <f t="shared" si="486"/>
        <v>2.2974720000000001E-2</v>
      </c>
      <c r="BI4512" s="22">
        <f t="shared" si="486"/>
        <v>1.14E-2</v>
      </c>
      <c r="BJ4512" s="21">
        <f>BH4512-BI4512</f>
        <v>1.157472E-2</v>
      </c>
      <c r="BK4512" s="21">
        <v>6.8924159999999998E-2</v>
      </c>
      <c r="BL4512" s="22">
        <v>3.4200000000000001E-2</v>
      </c>
      <c r="BM4512" s="21">
        <v>3.4724159999999997E-2</v>
      </c>
      <c r="BN4512" s="21">
        <f t="shared" si="487"/>
        <v>0.27569663999999999</v>
      </c>
      <c r="BO4512" s="22">
        <f t="shared" si="487"/>
        <v>0.1368</v>
      </c>
      <c r="BP4512" s="21">
        <f t="shared" si="487"/>
        <v>0.13889663999999999</v>
      </c>
    </row>
    <row r="4513" spans="1:68" ht="11.1" hidden="1" customHeight="1" outlineLevel="2" x14ac:dyDescent="0.2">
      <c r="A4513" s="10"/>
      <c r="B4513" s="18"/>
      <c r="C4513" s="18"/>
      <c r="D4513" s="18"/>
      <c r="E4513" s="23" t="s">
        <v>3944</v>
      </c>
      <c r="F4513" s="208">
        <v>4.8</v>
      </c>
      <c r="G4513" s="208">
        <v>8</v>
      </c>
      <c r="H4513" s="208">
        <v>3.5</v>
      </c>
      <c r="I4513" s="239">
        <v>1</v>
      </c>
      <c r="J4513" s="239"/>
      <c r="K4513" s="208">
        <v>3.5</v>
      </c>
      <c r="L4513" s="24"/>
      <c r="M4513" s="24"/>
      <c r="N4513" s="24"/>
      <c r="O4513" s="24"/>
      <c r="P4513" s="208">
        <v>0.22700000000000001</v>
      </c>
      <c r="Q4513" s="24"/>
      <c r="R4513" s="24"/>
      <c r="S4513" s="24"/>
      <c r="T4513" s="208">
        <v>7</v>
      </c>
      <c r="U4513" s="24"/>
      <c r="V4513" s="24"/>
      <c r="W4513" s="208">
        <v>1</v>
      </c>
      <c r="X4513" s="24"/>
      <c r="Y4513" s="24"/>
      <c r="Z4513" s="24"/>
      <c r="AA4513" s="24"/>
      <c r="AB4513" s="24"/>
      <c r="AC4513" s="208">
        <v>6</v>
      </c>
      <c r="AD4513" s="24"/>
      <c r="AE4513" s="24"/>
      <c r="AF4513" s="24"/>
      <c r="AG4513" s="24"/>
      <c r="AH4513" s="24"/>
      <c r="AI4513" s="24"/>
      <c r="AJ4513" s="24"/>
      <c r="AK4513" s="24"/>
      <c r="AL4513" s="24"/>
      <c r="AM4513" s="24"/>
      <c r="AN4513" s="24"/>
      <c r="AO4513" s="24"/>
      <c r="AP4513" s="208">
        <v>-14</v>
      </c>
      <c r="AQ4513" s="208">
        <v>8.4990000000000006</v>
      </c>
      <c r="AR4513" s="208">
        <v>11.4</v>
      </c>
      <c r="AS4513" s="208">
        <v>11.1</v>
      </c>
      <c r="AT4513" s="208">
        <v>9.6999999999999993</v>
      </c>
      <c r="AU4513" s="208">
        <v>1.5</v>
      </c>
      <c r="AV4513" s="24"/>
      <c r="AW4513" s="24"/>
      <c r="AX4513" s="24"/>
      <c r="AY4513" s="208">
        <v>1.9</v>
      </c>
      <c r="AZ4513" s="208">
        <v>3.7</v>
      </c>
      <c r="BA4513" s="208">
        <v>6.9</v>
      </c>
      <c r="BB4513" s="21">
        <f t="shared" si="488"/>
        <v>11.4</v>
      </c>
      <c r="BC4513" s="21"/>
      <c r="BD4513" s="22">
        <f t="shared" si="489"/>
        <v>15.32258064516129</v>
      </c>
      <c r="BE4513" s="21"/>
      <c r="BG4513" s="10"/>
      <c r="BH4513" s="21">
        <f t="shared" si="486"/>
        <v>0</v>
      </c>
      <c r="BI4513" s="22">
        <f t="shared" si="486"/>
        <v>1.14E-2</v>
      </c>
      <c r="BJ4513" s="21"/>
      <c r="BK4513" s="21">
        <v>0</v>
      </c>
      <c r="BL4513" s="22">
        <v>3.4200000000000001E-2</v>
      </c>
      <c r="BM4513" s="21"/>
      <c r="BN4513" s="21">
        <f t="shared" si="487"/>
        <v>0</v>
      </c>
      <c r="BO4513" s="22">
        <f t="shared" si="487"/>
        <v>0.1368</v>
      </c>
      <c r="BP4513" s="21">
        <f t="shared" si="487"/>
        <v>0</v>
      </c>
    </row>
    <row r="4514" spans="1:68" ht="11.1" hidden="1" customHeight="1" outlineLevel="1" collapsed="1" x14ac:dyDescent="0.2">
      <c r="A4514" s="10"/>
      <c r="B4514" s="18"/>
      <c r="C4514" s="18"/>
      <c r="D4514" s="18"/>
      <c r="E4514" s="19" t="s">
        <v>3945</v>
      </c>
      <c r="F4514" s="209">
        <v>6.1109999999999998</v>
      </c>
      <c r="G4514" s="209">
        <v>0.29299999999999998</v>
      </c>
      <c r="H4514" s="209">
        <v>0.502</v>
      </c>
      <c r="I4514" s="240">
        <v>0.38500000000000001</v>
      </c>
      <c r="J4514" s="240"/>
      <c r="K4514" s="209">
        <v>0.08</v>
      </c>
      <c r="L4514" s="20"/>
      <c r="M4514" s="20"/>
      <c r="N4514" s="20"/>
      <c r="O4514" s="20"/>
      <c r="P4514" s="209">
        <v>0.58599999999999997</v>
      </c>
      <c r="Q4514" s="209">
        <v>15</v>
      </c>
      <c r="R4514" s="209">
        <v>19.972999999999999</v>
      </c>
      <c r="S4514" s="209">
        <v>8.3620000000000001</v>
      </c>
      <c r="T4514" s="209">
        <v>8.59</v>
      </c>
      <c r="U4514" s="209">
        <v>6.8540000000000001</v>
      </c>
      <c r="V4514" s="209">
        <v>1.417</v>
      </c>
      <c r="W4514" s="209">
        <v>1.03</v>
      </c>
      <c r="X4514" s="20"/>
      <c r="Y4514" s="20"/>
      <c r="Z4514" s="20"/>
      <c r="AA4514" s="20"/>
      <c r="AB4514" s="20"/>
      <c r="AC4514" s="209">
        <v>12.423</v>
      </c>
      <c r="AD4514" s="209">
        <v>7.84</v>
      </c>
      <c r="AE4514" s="209">
        <v>8.6180000000000003</v>
      </c>
      <c r="AF4514" s="209">
        <v>8.8689999999999998</v>
      </c>
      <c r="AG4514" s="209">
        <v>4.2430000000000003</v>
      </c>
      <c r="AH4514" s="209">
        <v>2.6520000000000001</v>
      </c>
      <c r="AI4514" s="20"/>
      <c r="AJ4514" s="20"/>
      <c r="AK4514" s="20"/>
      <c r="AL4514" s="20"/>
      <c r="AM4514" s="209">
        <v>4.774</v>
      </c>
      <c r="AN4514" s="209">
        <v>4.0919999999999996</v>
      </c>
      <c r="AO4514" s="209">
        <v>7.3570000000000002</v>
      </c>
      <c r="AP4514" s="209">
        <v>7.19</v>
      </c>
      <c r="AQ4514" s="209">
        <v>8.92</v>
      </c>
      <c r="AR4514" s="209">
        <v>7.944</v>
      </c>
      <c r="AS4514" s="209">
        <v>5.6870000000000003</v>
      </c>
      <c r="AT4514" s="209">
        <v>2.9369999999999998</v>
      </c>
      <c r="AU4514" s="209">
        <v>1.385</v>
      </c>
      <c r="AV4514" s="20"/>
      <c r="AW4514" s="20"/>
      <c r="AX4514" s="20"/>
      <c r="AY4514" s="209">
        <v>0.871</v>
      </c>
      <c r="AZ4514" s="209">
        <v>3.2730000000000001</v>
      </c>
      <c r="BA4514" s="209">
        <v>5.6059999999999999</v>
      </c>
      <c r="BB4514" s="21">
        <f t="shared" si="488"/>
        <v>19.972999999999999</v>
      </c>
      <c r="BC4514" s="21">
        <f>BF4514</f>
        <v>30.64</v>
      </c>
      <c r="BD4514" s="22">
        <f t="shared" si="489"/>
        <v>26.84543010752688</v>
      </c>
      <c r="BE4514" s="21">
        <f>BC4514-BD4514</f>
        <v>3.7945698924731204</v>
      </c>
      <c r="BF4514" s="2">
        <v>30.64</v>
      </c>
      <c r="BG4514" s="10">
        <v>6</v>
      </c>
      <c r="BH4514" s="21">
        <f t="shared" si="486"/>
        <v>2.2796159999999999E-2</v>
      </c>
      <c r="BI4514" s="22">
        <f t="shared" si="486"/>
        <v>1.9973000000000001E-2</v>
      </c>
      <c r="BJ4514" s="21">
        <f>BH4514-BI4514</f>
        <v>2.8231599999999982E-3</v>
      </c>
      <c r="BK4514" s="21">
        <v>6.8388480000000001E-2</v>
      </c>
      <c r="BL4514" s="22">
        <v>5.9919E-2</v>
      </c>
      <c r="BM4514" s="21">
        <v>8.4694800000000015E-3</v>
      </c>
      <c r="BN4514" s="21">
        <f t="shared" si="487"/>
        <v>0.27355392000000001</v>
      </c>
      <c r="BO4514" s="22">
        <f t="shared" si="487"/>
        <v>0.239676</v>
      </c>
      <c r="BP4514" s="21">
        <f t="shared" si="487"/>
        <v>3.3877920000000006E-2</v>
      </c>
    </row>
    <row r="4515" spans="1:68" ht="11.1" hidden="1" customHeight="1" outlineLevel="2" x14ac:dyDescent="0.2">
      <c r="A4515" s="10"/>
      <c r="B4515" s="18"/>
      <c r="C4515" s="18"/>
      <c r="D4515" s="18"/>
      <c r="E4515" s="23" t="s">
        <v>3946</v>
      </c>
      <c r="F4515" s="208">
        <v>6.1109999999999998</v>
      </c>
      <c r="G4515" s="208">
        <v>0.29299999999999998</v>
      </c>
      <c r="H4515" s="208">
        <v>0.502</v>
      </c>
      <c r="I4515" s="239">
        <v>0.38500000000000001</v>
      </c>
      <c r="J4515" s="239"/>
      <c r="K4515" s="208">
        <v>0.08</v>
      </c>
      <c r="L4515" s="24"/>
      <c r="M4515" s="24"/>
      <c r="N4515" s="24"/>
      <c r="O4515" s="24"/>
      <c r="P4515" s="208">
        <v>0.58599999999999997</v>
      </c>
      <c r="Q4515" s="208">
        <v>15</v>
      </c>
      <c r="R4515" s="208">
        <v>19.972999999999999</v>
      </c>
      <c r="S4515" s="208">
        <v>8.3620000000000001</v>
      </c>
      <c r="T4515" s="208">
        <v>8.59</v>
      </c>
      <c r="U4515" s="208">
        <v>6.8540000000000001</v>
      </c>
      <c r="V4515" s="208">
        <v>1.417</v>
      </c>
      <c r="W4515" s="208">
        <v>1.03</v>
      </c>
      <c r="X4515" s="24"/>
      <c r="Y4515" s="24"/>
      <c r="Z4515" s="24"/>
      <c r="AA4515" s="24"/>
      <c r="AB4515" s="24"/>
      <c r="AC4515" s="208">
        <v>12.423</v>
      </c>
      <c r="AD4515" s="208">
        <v>7.84</v>
      </c>
      <c r="AE4515" s="208">
        <v>8.6180000000000003</v>
      </c>
      <c r="AF4515" s="208">
        <v>8.8689999999999998</v>
      </c>
      <c r="AG4515" s="208">
        <v>4.2430000000000003</v>
      </c>
      <c r="AH4515" s="208">
        <v>2.6520000000000001</v>
      </c>
      <c r="AI4515" s="24"/>
      <c r="AJ4515" s="24"/>
      <c r="AK4515" s="24"/>
      <c r="AL4515" s="24"/>
      <c r="AM4515" s="208">
        <v>4.774</v>
      </c>
      <c r="AN4515" s="208">
        <v>4.0919999999999996</v>
      </c>
      <c r="AO4515" s="208">
        <v>7.3570000000000002</v>
      </c>
      <c r="AP4515" s="208">
        <v>7.19</v>
      </c>
      <c r="AQ4515" s="208">
        <v>8.92</v>
      </c>
      <c r="AR4515" s="208">
        <v>7.944</v>
      </c>
      <c r="AS4515" s="208">
        <v>5.6870000000000003</v>
      </c>
      <c r="AT4515" s="208">
        <v>2.9369999999999998</v>
      </c>
      <c r="AU4515" s="208">
        <v>1.385</v>
      </c>
      <c r="AV4515" s="24"/>
      <c r="AW4515" s="24"/>
      <c r="AX4515" s="24"/>
      <c r="AY4515" s="208">
        <v>0.871</v>
      </c>
      <c r="AZ4515" s="208">
        <v>3.2730000000000001</v>
      </c>
      <c r="BA4515" s="208">
        <v>5.6059999999999999</v>
      </c>
      <c r="BB4515" s="21">
        <f t="shared" si="488"/>
        <v>19.972999999999999</v>
      </c>
      <c r="BC4515" s="21"/>
      <c r="BD4515" s="22">
        <f t="shared" si="489"/>
        <v>26.84543010752688</v>
      </c>
      <c r="BE4515" s="21"/>
      <c r="BG4515" s="10"/>
      <c r="BH4515" s="21">
        <f t="shared" si="486"/>
        <v>0</v>
      </c>
      <c r="BI4515" s="22">
        <f t="shared" si="486"/>
        <v>1.9973000000000001E-2</v>
      </c>
      <c r="BJ4515" s="21"/>
      <c r="BK4515" s="21">
        <v>0</v>
      </c>
      <c r="BL4515" s="22">
        <v>5.9919E-2</v>
      </c>
      <c r="BM4515" s="21"/>
      <c r="BN4515" s="21">
        <f t="shared" si="487"/>
        <v>0</v>
      </c>
      <c r="BO4515" s="22">
        <f t="shared" si="487"/>
        <v>0.239676</v>
      </c>
      <c r="BP4515" s="21">
        <f t="shared" si="487"/>
        <v>0</v>
      </c>
    </row>
    <row r="4516" spans="1:68" ht="11.1" hidden="1" customHeight="1" outlineLevel="1" collapsed="1" x14ac:dyDescent="0.2">
      <c r="A4516" s="10"/>
      <c r="B4516" s="18"/>
      <c r="C4516" s="18"/>
      <c r="D4516" s="18"/>
      <c r="E4516" s="19" t="s">
        <v>3947</v>
      </c>
      <c r="F4516" s="20"/>
      <c r="G4516" s="20"/>
      <c r="H4516" s="209">
        <v>8.19</v>
      </c>
      <c r="I4516" s="20"/>
      <c r="J4516" s="20"/>
      <c r="K4516" s="209">
        <v>1.6080000000000001</v>
      </c>
      <c r="L4516" s="20"/>
      <c r="M4516" s="20"/>
      <c r="N4516" s="20"/>
      <c r="O4516" s="20"/>
      <c r="P4516" s="209">
        <v>1.2869999999999999</v>
      </c>
      <c r="Q4516" s="209">
        <v>3.21</v>
      </c>
      <c r="R4516" s="209">
        <v>3.7509999999999999</v>
      </c>
      <c r="S4516" s="209">
        <v>2.835</v>
      </c>
      <c r="T4516" s="209">
        <v>4.1230000000000002</v>
      </c>
      <c r="U4516" s="209">
        <v>1.98</v>
      </c>
      <c r="V4516" s="209">
        <v>0.46200000000000002</v>
      </c>
      <c r="W4516" s="20"/>
      <c r="X4516" s="20"/>
      <c r="Y4516" s="20"/>
      <c r="Z4516" s="20"/>
      <c r="AA4516" s="20"/>
      <c r="AB4516" s="209">
        <v>0.78900000000000003</v>
      </c>
      <c r="AC4516" s="209">
        <v>2.5</v>
      </c>
      <c r="AD4516" s="209">
        <v>3.8210000000000002</v>
      </c>
      <c r="AE4516" s="209">
        <v>6.157</v>
      </c>
      <c r="AF4516" s="209">
        <v>2.1819999999999999</v>
      </c>
      <c r="AG4516" s="209">
        <v>2.4449999999999998</v>
      </c>
      <c r="AH4516" s="209">
        <v>0.32600000000000001</v>
      </c>
      <c r="AI4516" s="209">
        <v>2E-3</v>
      </c>
      <c r="AJ4516" s="20"/>
      <c r="AK4516" s="20"/>
      <c r="AL4516" s="20"/>
      <c r="AM4516" s="209">
        <v>4.1000000000000002E-2</v>
      </c>
      <c r="AN4516" s="209">
        <v>0.77200000000000002</v>
      </c>
      <c r="AO4516" s="209">
        <v>3.7839999999999998</v>
      </c>
      <c r="AP4516" s="209">
        <v>2.536</v>
      </c>
      <c r="AQ4516" s="209">
        <v>4.5339999999999998</v>
      </c>
      <c r="AR4516" s="209">
        <v>4.2709999999999999</v>
      </c>
      <c r="AS4516" s="209">
        <v>2.1509999999999998</v>
      </c>
      <c r="AT4516" s="209">
        <v>0.38800000000000001</v>
      </c>
      <c r="AU4516" s="209">
        <v>2.7E-2</v>
      </c>
      <c r="AV4516" s="209">
        <v>1.4999999999999999E-2</v>
      </c>
      <c r="AW4516" s="20"/>
      <c r="AX4516" s="20"/>
      <c r="AY4516" s="209">
        <v>0.46300000000000002</v>
      </c>
      <c r="AZ4516" s="209">
        <v>1.002</v>
      </c>
      <c r="BA4516" s="209">
        <v>2.8879999999999999</v>
      </c>
      <c r="BB4516" s="21">
        <f t="shared" si="488"/>
        <v>8.19</v>
      </c>
      <c r="BC4516" s="21">
        <f>BF4516</f>
        <v>18</v>
      </c>
      <c r="BD4516" s="22">
        <f t="shared" si="489"/>
        <v>11.008064516129032</v>
      </c>
      <c r="BE4516" s="21">
        <f>BC4516-BD4516</f>
        <v>6.991935483870968</v>
      </c>
      <c r="BF4516" s="2">
        <v>18</v>
      </c>
      <c r="BG4516" s="10">
        <v>6</v>
      </c>
      <c r="BH4516" s="21">
        <f t="shared" si="486"/>
        <v>1.3391999999999999E-2</v>
      </c>
      <c r="BI4516" s="22">
        <f t="shared" si="486"/>
        <v>8.1899999999999994E-3</v>
      </c>
      <c r="BJ4516" s="21">
        <f>BH4516-BI4516</f>
        <v>5.202E-3</v>
      </c>
      <c r="BK4516" s="21">
        <v>4.0175999999999996E-2</v>
      </c>
      <c r="BL4516" s="22">
        <v>2.4569999999999998E-2</v>
      </c>
      <c r="BM4516" s="21">
        <v>1.5605999999999998E-2</v>
      </c>
      <c r="BN4516" s="21">
        <f t="shared" si="487"/>
        <v>0.16070399999999999</v>
      </c>
      <c r="BO4516" s="22">
        <f t="shared" si="487"/>
        <v>9.8279999999999992E-2</v>
      </c>
      <c r="BP4516" s="21">
        <f t="shared" si="487"/>
        <v>6.2423999999999993E-2</v>
      </c>
    </row>
    <row r="4517" spans="1:68" ht="11.1" hidden="1" customHeight="1" outlineLevel="2" x14ac:dyDescent="0.2">
      <c r="A4517" s="10"/>
      <c r="B4517" s="18"/>
      <c r="C4517" s="18"/>
      <c r="D4517" s="18"/>
      <c r="E4517" s="23" t="s">
        <v>3948</v>
      </c>
      <c r="F4517" s="24"/>
      <c r="G4517" s="24"/>
      <c r="H4517" s="208">
        <v>8.19</v>
      </c>
      <c r="I4517" s="24"/>
      <c r="J4517" s="24"/>
      <c r="K4517" s="208">
        <v>1.6080000000000001</v>
      </c>
      <c r="L4517" s="24"/>
      <c r="M4517" s="24"/>
      <c r="N4517" s="24"/>
      <c r="O4517" s="24"/>
      <c r="P4517" s="208">
        <v>1.2869999999999999</v>
      </c>
      <c r="Q4517" s="208">
        <v>3.21</v>
      </c>
      <c r="R4517" s="208">
        <v>3.7509999999999999</v>
      </c>
      <c r="S4517" s="208">
        <v>2.835</v>
      </c>
      <c r="T4517" s="208">
        <v>4.1230000000000002</v>
      </c>
      <c r="U4517" s="208">
        <v>1.98</v>
      </c>
      <c r="V4517" s="208">
        <v>0.46200000000000002</v>
      </c>
      <c r="W4517" s="24"/>
      <c r="X4517" s="24"/>
      <c r="Y4517" s="24"/>
      <c r="Z4517" s="24"/>
      <c r="AA4517" s="24"/>
      <c r="AB4517" s="208">
        <v>0.78900000000000003</v>
      </c>
      <c r="AC4517" s="208">
        <v>2.5</v>
      </c>
      <c r="AD4517" s="208">
        <v>3.8210000000000002</v>
      </c>
      <c r="AE4517" s="208">
        <v>6.157</v>
      </c>
      <c r="AF4517" s="208">
        <v>2.1819999999999999</v>
      </c>
      <c r="AG4517" s="208">
        <v>2.4449999999999998</v>
      </c>
      <c r="AH4517" s="208">
        <v>0.32600000000000001</v>
      </c>
      <c r="AI4517" s="208">
        <v>2E-3</v>
      </c>
      <c r="AJ4517" s="24"/>
      <c r="AK4517" s="24"/>
      <c r="AL4517" s="24"/>
      <c r="AM4517" s="208">
        <v>4.1000000000000002E-2</v>
      </c>
      <c r="AN4517" s="208">
        <v>0.77200000000000002</v>
      </c>
      <c r="AO4517" s="208">
        <v>3.7839999999999998</v>
      </c>
      <c r="AP4517" s="208">
        <v>2.536</v>
      </c>
      <c r="AQ4517" s="208">
        <v>4.5339999999999998</v>
      </c>
      <c r="AR4517" s="208">
        <v>4.2709999999999999</v>
      </c>
      <c r="AS4517" s="208">
        <v>2.1509999999999998</v>
      </c>
      <c r="AT4517" s="208">
        <v>0.38800000000000001</v>
      </c>
      <c r="AU4517" s="208">
        <v>2.7E-2</v>
      </c>
      <c r="AV4517" s="208">
        <v>1.4999999999999999E-2</v>
      </c>
      <c r="AW4517" s="24"/>
      <c r="AX4517" s="24"/>
      <c r="AY4517" s="208">
        <v>0.46300000000000002</v>
      </c>
      <c r="AZ4517" s="208">
        <v>1.002</v>
      </c>
      <c r="BA4517" s="208">
        <v>2.8879999999999999</v>
      </c>
      <c r="BB4517" s="21">
        <f t="shared" si="488"/>
        <v>8.19</v>
      </c>
      <c r="BC4517" s="21"/>
      <c r="BD4517" s="22">
        <f t="shared" si="489"/>
        <v>11.008064516129032</v>
      </c>
      <c r="BE4517" s="21"/>
      <c r="BG4517" s="10"/>
      <c r="BH4517" s="21">
        <f t="shared" si="486"/>
        <v>0</v>
      </c>
      <c r="BI4517" s="22">
        <f t="shared" si="486"/>
        <v>8.1899999999999994E-3</v>
      </c>
      <c r="BJ4517" s="21"/>
      <c r="BK4517" s="21">
        <v>0</v>
      </c>
      <c r="BL4517" s="22">
        <v>2.4569999999999998E-2</v>
      </c>
      <c r="BM4517" s="21"/>
      <c r="BN4517" s="21">
        <f t="shared" si="487"/>
        <v>0</v>
      </c>
      <c r="BO4517" s="22">
        <f t="shared" si="487"/>
        <v>9.8279999999999992E-2</v>
      </c>
      <c r="BP4517" s="21">
        <f t="shared" si="487"/>
        <v>0</v>
      </c>
    </row>
    <row r="4518" spans="1:68" ht="11.1" hidden="1" customHeight="1" outlineLevel="1" collapsed="1" x14ac:dyDescent="0.2">
      <c r="A4518" s="10"/>
      <c r="B4518" s="18"/>
      <c r="C4518" s="18"/>
      <c r="D4518" s="18"/>
      <c r="E4518" s="19" t="s">
        <v>3949</v>
      </c>
      <c r="F4518" s="20"/>
      <c r="G4518" s="20"/>
      <c r="H4518" s="20"/>
      <c r="I4518" s="20"/>
      <c r="J4518" s="20"/>
      <c r="K4518" s="20"/>
      <c r="L4518" s="20"/>
      <c r="M4518" s="20"/>
      <c r="N4518" s="20"/>
      <c r="O4518" s="20"/>
      <c r="P4518" s="20"/>
      <c r="Q4518" s="20"/>
      <c r="R4518" s="209">
        <v>0.58299999999999996</v>
      </c>
      <c r="S4518" s="209">
        <v>0.81599999999999995</v>
      </c>
      <c r="T4518" s="209">
        <v>1.087</v>
      </c>
      <c r="U4518" s="209">
        <v>1</v>
      </c>
      <c r="V4518" s="209">
        <v>0.5</v>
      </c>
      <c r="W4518" s="20"/>
      <c r="X4518" s="20"/>
      <c r="Y4518" s="20"/>
      <c r="Z4518" s="20"/>
      <c r="AA4518" s="20"/>
      <c r="AB4518" s="20"/>
      <c r="AC4518" s="20"/>
      <c r="AD4518" s="209">
        <v>1.008</v>
      </c>
      <c r="AE4518" s="209">
        <v>0.60099999999999998</v>
      </c>
      <c r="AF4518" s="209">
        <v>1.1759999999999999</v>
      </c>
      <c r="AG4518" s="209">
        <v>0.47699999999999998</v>
      </c>
      <c r="AH4518" s="209">
        <v>0.316</v>
      </c>
      <c r="AI4518" s="209">
        <v>0.154</v>
      </c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  <c r="BA4518" s="20"/>
      <c r="BB4518" s="21">
        <f t="shared" si="488"/>
        <v>1.1759999999999999</v>
      </c>
      <c r="BC4518" s="21">
        <f>BF4518</f>
        <v>2.73</v>
      </c>
      <c r="BD4518" s="22">
        <f t="shared" si="489"/>
        <v>1.5806451612903225</v>
      </c>
      <c r="BE4518" s="21">
        <f>BC4518-BD4518</f>
        <v>1.1493548387096775</v>
      </c>
      <c r="BF4518" s="2">
        <v>2.73</v>
      </c>
      <c r="BG4518" s="10">
        <v>6</v>
      </c>
      <c r="BH4518" s="21">
        <f t="shared" si="486"/>
        <v>2.03112E-3</v>
      </c>
      <c r="BI4518" s="22">
        <f t="shared" si="486"/>
        <v>1.176E-3</v>
      </c>
      <c r="BJ4518" s="21">
        <f>BH4518-BI4518</f>
        <v>8.5512000000000001E-4</v>
      </c>
      <c r="BK4518" s="21">
        <v>6.0933599999999999E-3</v>
      </c>
      <c r="BL4518" s="22">
        <v>3.5279999999999999E-3</v>
      </c>
      <c r="BM4518" s="21">
        <v>2.56536E-3</v>
      </c>
      <c r="BN4518" s="21">
        <f t="shared" si="487"/>
        <v>2.437344E-2</v>
      </c>
      <c r="BO4518" s="22">
        <f t="shared" si="487"/>
        <v>1.4112E-2</v>
      </c>
      <c r="BP4518" s="21">
        <f t="shared" si="487"/>
        <v>1.026144E-2</v>
      </c>
    </row>
    <row r="4519" spans="1:68" ht="11.1" hidden="1" customHeight="1" outlineLevel="2" x14ac:dyDescent="0.2">
      <c r="A4519" s="10"/>
      <c r="B4519" s="18"/>
      <c r="C4519" s="18"/>
      <c r="D4519" s="18"/>
      <c r="E4519" s="23" t="s">
        <v>3950</v>
      </c>
      <c r="F4519" s="24"/>
      <c r="G4519" s="24"/>
      <c r="H4519" s="24"/>
      <c r="I4519" s="24"/>
      <c r="J4519" s="24"/>
      <c r="K4519" s="24"/>
      <c r="L4519" s="24"/>
      <c r="M4519" s="24"/>
      <c r="N4519" s="24"/>
      <c r="O4519" s="24"/>
      <c r="P4519" s="24"/>
      <c r="Q4519" s="24"/>
      <c r="R4519" s="208">
        <v>0.58299999999999996</v>
      </c>
      <c r="S4519" s="208">
        <v>0.81599999999999995</v>
      </c>
      <c r="T4519" s="208">
        <v>1.087</v>
      </c>
      <c r="U4519" s="208">
        <v>1</v>
      </c>
      <c r="V4519" s="208">
        <v>0.5</v>
      </c>
      <c r="W4519" s="24"/>
      <c r="X4519" s="24"/>
      <c r="Y4519" s="24"/>
      <c r="Z4519" s="24"/>
      <c r="AA4519" s="24"/>
      <c r="AB4519" s="24"/>
      <c r="AC4519" s="24"/>
      <c r="AD4519" s="208">
        <v>1.008</v>
      </c>
      <c r="AE4519" s="208">
        <v>0.60099999999999998</v>
      </c>
      <c r="AF4519" s="208">
        <v>1.1759999999999999</v>
      </c>
      <c r="AG4519" s="208">
        <v>0.47699999999999998</v>
      </c>
      <c r="AH4519" s="208">
        <v>0.316</v>
      </c>
      <c r="AI4519" s="208">
        <v>0.154</v>
      </c>
      <c r="AJ4519" s="24"/>
      <c r="AK4519" s="24"/>
      <c r="AL4519" s="24"/>
      <c r="AM4519" s="24"/>
      <c r="AN4519" s="24"/>
      <c r="AO4519" s="24"/>
      <c r="AP4519" s="24"/>
      <c r="AQ4519" s="24"/>
      <c r="AR4519" s="24"/>
      <c r="AS4519" s="24"/>
      <c r="AT4519" s="24"/>
      <c r="AU4519" s="24"/>
      <c r="AV4519" s="24"/>
      <c r="AW4519" s="24"/>
      <c r="AX4519" s="24"/>
      <c r="AY4519" s="24"/>
      <c r="AZ4519" s="24"/>
      <c r="BA4519" s="24"/>
      <c r="BB4519" s="21">
        <f t="shared" si="488"/>
        <v>1.1759999999999999</v>
      </c>
      <c r="BC4519" s="21"/>
      <c r="BD4519" s="22">
        <f t="shared" si="489"/>
        <v>1.5806451612903225</v>
      </c>
      <c r="BE4519" s="21"/>
      <c r="BG4519" s="10"/>
      <c r="BH4519" s="21">
        <f t="shared" si="486"/>
        <v>0</v>
      </c>
      <c r="BI4519" s="22">
        <f t="shared" si="486"/>
        <v>1.176E-3</v>
      </c>
      <c r="BJ4519" s="21"/>
      <c r="BK4519" s="21">
        <v>0</v>
      </c>
      <c r="BL4519" s="22">
        <v>3.5279999999999999E-3</v>
      </c>
      <c r="BM4519" s="21"/>
      <c r="BN4519" s="21">
        <f t="shared" si="487"/>
        <v>0</v>
      </c>
      <c r="BO4519" s="22">
        <f t="shared" si="487"/>
        <v>1.4112E-2</v>
      </c>
      <c r="BP4519" s="21">
        <f t="shared" si="487"/>
        <v>0</v>
      </c>
    </row>
    <row r="4520" spans="1:68" ht="11.1" hidden="1" customHeight="1" outlineLevel="1" collapsed="1" x14ac:dyDescent="0.2">
      <c r="A4520" s="10"/>
      <c r="B4520" s="18"/>
      <c r="C4520" s="18"/>
      <c r="D4520" s="18"/>
      <c r="E4520" s="19" t="s">
        <v>3951</v>
      </c>
      <c r="F4520" s="20"/>
      <c r="G4520" s="20"/>
      <c r="H4520" s="20"/>
      <c r="I4520" s="20"/>
      <c r="J4520" s="20"/>
      <c r="K4520" s="20"/>
      <c r="L4520" s="20"/>
      <c r="M4520" s="20"/>
      <c r="N4520" s="20"/>
      <c r="O4520" s="20"/>
      <c r="P4520" s="20"/>
      <c r="Q4520" s="20"/>
      <c r="R4520" s="20"/>
      <c r="S4520" s="20"/>
      <c r="T4520" s="20"/>
      <c r="U4520" s="20"/>
      <c r="V4520" s="20"/>
      <c r="W4520" s="20"/>
      <c r="X4520" s="20"/>
      <c r="Y4520" s="20"/>
      <c r="Z4520" s="20"/>
      <c r="AA4520" s="20"/>
      <c r="AB4520" s="20"/>
      <c r="AC4520" s="20"/>
      <c r="AD4520" s="20"/>
      <c r="AE4520" s="20"/>
      <c r="AF4520" s="20"/>
      <c r="AG4520" s="20"/>
      <c r="AH4520" s="20"/>
      <c r="AI4520" s="20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9">
        <v>10.877000000000001</v>
      </c>
      <c r="AU4520" s="209">
        <v>0.08</v>
      </c>
      <c r="AV4520" s="20"/>
      <c r="AW4520" s="20"/>
      <c r="AX4520" s="20"/>
      <c r="AY4520" s="20"/>
      <c r="AZ4520" s="20"/>
      <c r="BA4520" s="20"/>
      <c r="BB4520" s="21">
        <f t="shared" si="488"/>
        <v>10.877000000000001</v>
      </c>
      <c r="BC4520" s="21">
        <f>BD4520</f>
        <v>14.61962365591398</v>
      </c>
      <c r="BD4520" s="22">
        <f t="shared" si="489"/>
        <v>14.61962365591398</v>
      </c>
      <c r="BE4520" s="21">
        <f>BC4520-BD4520</f>
        <v>0</v>
      </c>
      <c r="BF4520" s="2">
        <v>3.71</v>
      </c>
      <c r="BG4520" s="10">
        <v>6</v>
      </c>
      <c r="BH4520" s="21">
        <f t="shared" si="486"/>
        <v>1.0877E-2</v>
      </c>
      <c r="BI4520" s="22">
        <f t="shared" si="486"/>
        <v>1.0877E-2</v>
      </c>
      <c r="BJ4520" s="21">
        <f>BH4520-BI4520</f>
        <v>0</v>
      </c>
      <c r="BK4520" s="21">
        <v>3.2631E-2</v>
      </c>
      <c r="BL4520" s="22">
        <v>3.2631E-2</v>
      </c>
      <c r="BM4520" s="21">
        <v>0</v>
      </c>
      <c r="BN4520" s="21">
        <f t="shared" si="487"/>
        <v>0.130524</v>
      </c>
      <c r="BO4520" s="22">
        <f t="shared" si="487"/>
        <v>0.130524</v>
      </c>
      <c r="BP4520" s="21">
        <f t="shared" si="487"/>
        <v>0</v>
      </c>
    </row>
    <row r="4521" spans="1:68" ht="11.1" hidden="1" customHeight="1" outlineLevel="2" x14ac:dyDescent="0.2">
      <c r="A4521" s="10"/>
      <c r="B4521" s="18"/>
      <c r="C4521" s="18"/>
      <c r="D4521" s="18"/>
      <c r="E4521" s="23" t="s">
        <v>3383</v>
      </c>
      <c r="F4521" s="24"/>
      <c r="G4521" s="24"/>
      <c r="H4521" s="24"/>
      <c r="I4521" s="24"/>
      <c r="J4521" s="24"/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C4521" s="24"/>
      <c r="AD4521" s="24"/>
      <c r="AE4521" s="24"/>
      <c r="AF4521" s="24"/>
      <c r="AG4521" s="24"/>
      <c r="AH4521" s="24"/>
      <c r="AI4521" s="24"/>
      <c r="AJ4521" s="24"/>
      <c r="AK4521" s="24"/>
      <c r="AL4521" s="24"/>
      <c r="AM4521" s="24"/>
      <c r="AN4521" s="24"/>
      <c r="AO4521" s="24"/>
      <c r="AP4521" s="24"/>
      <c r="AQ4521" s="24"/>
      <c r="AR4521" s="24"/>
      <c r="AS4521" s="24"/>
      <c r="AT4521" s="208">
        <v>10.877000000000001</v>
      </c>
      <c r="AU4521" s="208">
        <v>0.08</v>
      </c>
      <c r="AV4521" s="24"/>
      <c r="AW4521" s="24"/>
      <c r="AX4521" s="24"/>
      <c r="AY4521" s="24"/>
      <c r="AZ4521" s="24"/>
      <c r="BA4521" s="24"/>
      <c r="BB4521" s="21">
        <f t="shared" si="488"/>
        <v>10.877000000000001</v>
      </c>
      <c r="BC4521" s="21"/>
      <c r="BD4521" s="22">
        <f t="shared" si="489"/>
        <v>14.61962365591398</v>
      </c>
      <c r="BE4521" s="21"/>
      <c r="BG4521" s="10"/>
      <c r="BH4521" s="21">
        <f t="shared" si="486"/>
        <v>0</v>
      </c>
      <c r="BI4521" s="22">
        <f t="shared" si="486"/>
        <v>1.0877E-2</v>
      </c>
      <c r="BJ4521" s="21"/>
      <c r="BK4521" s="21">
        <v>0</v>
      </c>
      <c r="BL4521" s="22">
        <v>3.2631E-2</v>
      </c>
      <c r="BM4521" s="21"/>
      <c r="BN4521" s="21">
        <f t="shared" si="487"/>
        <v>0</v>
      </c>
      <c r="BO4521" s="22">
        <f t="shared" si="487"/>
        <v>0.130524</v>
      </c>
      <c r="BP4521" s="21">
        <f t="shared" si="487"/>
        <v>0</v>
      </c>
    </row>
    <row r="4522" spans="1:68" ht="11.1" hidden="1" customHeight="1" outlineLevel="1" collapsed="1" x14ac:dyDescent="0.2">
      <c r="A4522" s="10"/>
      <c r="B4522" s="18"/>
      <c r="C4522" s="18"/>
      <c r="D4522" s="18"/>
      <c r="E4522" s="19" t="s">
        <v>3952</v>
      </c>
      <c r="F4522" s="209">
        <v>6.4269999999999996</v>
      </c>
      <c r="G4522" s="20"/>
      <c r="H4522" s="209">
        <v>5.1970000000000001</v>
      </c>
      <c r="I4522" s="240">
        <v>1.591</v>
      </c>
      <c r="J4522" s="240"/>
      <c r="K4522" s="20"/>
      <c r="L4522" s="20"/>
      <c r="M4522" s="20"/>
      <c r="N4522" s="20"/>
      <c r="O4522" s="20"/>
      <c r="P4522" s="209">
        <v>2.2469999999999999</v>
      </c>
      <c r="Q4522" s="209">
        <v>2.4820000000000002</v>
      </c>
      <c r="R4522" s="209">
        <v>2.5430000000000001</v>
      </c>
      <c r="S4522" s="209">
        <v>4.8879999999999999</v>
      </c>
      <c r="T4522" s="209">
        <v>4.4240000000000004</v>
      </c>
      <c r="U4522" s="209">
        <v>3.8</v>
      </c>
      <c r="V4522" s="20"/>
      <c r="W4522" s="20"/>
      <c r="X4522" s="20"/>
      <c r="Y4522" s="20"/>
      <c r="Z4522" s="20"/>
      <c r="AA4522" s="20"/>
      <c r="AB4522" s="20"/>
      <c r="AC4522" s="209">
        <v>4.306</v>
      </c>
      <c r="AD4522" s="209">
        <v>3.34</v>
      </c>
      <c r="AE4522" s="209">
        <v>2.7650000000000001</v>
      </c>
      <c r="AF4522" s="209">
        <v>3.39</v>
      </c>
      <c r="AG4522" s="209">
        <v>1.3720000000000001</v>
      </c>
      <c r="AH4522" s="209">
        <v>0.71099999999999997</v>
      </c>
      <c r="AI4522" s="209">
        <v>0.57599999999999996</v>
      </c>
      <c r="AJ4522" s="20"/>
      <c r="AK4522" s="20"/>
      <c r="AL4522" s="20"/>
      <c r="AM4522" s="20"/>
      <c r="AN4522" s="209">
        <v>1.6040000000000001</v>
      </c>
      <c r="AO4522" s="209">
        <v>3.0110000000000001</v>
      </c>
      <c r="AP4522" s="209">
        <v>3.7330000000000001</v>
      </c>
      <c r="AQ4522" s="209">
        <v>4.8769999999999998</v>
      </c>
      <c r="AR4522" s="209">
        <v>3.5720000000000001</v>
      </c>
      <c r="AS4522" s="209">
        <v>2.7210000000000001</v>
      </c>
      <c r="AT4522" s="209">
        <v>1.4970000000000001</v>
      </c>
      <c r="AU4522" s="209">
        <v>0.437</v>
      </c>
      <c r="AV4522" s="20"/>
      <c r="AW4522" s="20"/>
      <c r="AX4522" s="20"/>
      <c r="AY4522" s="209">
        <v>0.55400000000000005</v>
      </c>
      <c r="AZ4522" s="209">
        <v>0.94599999999999995</v>
      </c>
      <c r="BA4522" s="209">
        <v>3.6779999999999999</v>
      </c>
      <c r="BB4522" s="21">
        <f t="shared" si="488"/>
        <v>6.4269999999999996</v>
      </c>
      <c r="BC4522" s="21">
        <f>BD4522</f>
        <v>8.6384408602150522</v>
      </c>
      <c r="BD4522" s="22">
        <f t="shared" si="489"/>
        <v>8.6384408602150522</v>
      </c>
      <c r="BE4522" s="21">
        <f>BC4522-BD4522</f>
        <v>0</v>
      </c>
      <c r="BG4522" s="10">
        <v>6</v>
      </c>
      <c r="BH4522" s="21">
        <f t="shared" si="486"/>
        <v>6.4269999999999987E-3</v>
      </c>
      <c r="BI4522" s="22">
        <f t="shared" si="486"/>
        <v>6.4269999999999987E-3</v>
      </c>
      <c r="BJ4522" s="21">
        <f>BH4522-BI4522</f>
        <v>0</v>
      </c>
      <c r="BK4522" s="21">
        <v>1.9280999999999996E-2</v>
      </c>
      <c r="BL4522" s="22">
        <v>1.9280999999999996E-2</v>
      </c>
      <c r="BM4522" s="21">
        <v>0</v>
      </c>
      <c r="BN4522" s="21">
        <f t="shared" si="487"/>
        <v>7.7123999999999984E-2</v>
      </c>
      <c r="BO4522" s="22">
        <f t="shared" si="487"/>
        <v>7.7123999999999984E-2</v>
      </c>
      <c r="BP4522" s="21">
        <f t="shared" si="487"/>
        <v>0</v>
      </c>
    </row>
    <row r="4523" spans="1:68" ht="11.1" hidden="1" customHeight="1" outlineLevel="2" x14ac:dyDescent="0.2">
      <c r="A4523" s="10"/>
      <c r="B4523" s="18"/>
      <c r="C4523" s="18"/>
      <c r="D4523" s="18"/>
      <c r="E4523" s="23" t="s">
        <v>3953</v>
      </c>
      <c r="F4523" s="208">
        <v>6.4269999999999996</v>
      </c>
      <c r="G4523" s="24"/>
      <c r="H4523" s="208">
        <v>5.1970000000000001</v>
      </c>
      <c r="I4523" s="239">
        <v>1.591</v>
      </c>
      <c r="J4523" s="239"/>
      <c r="K4523" s="24"/>
      <c r="L4523" s="24"/>
      <c r="M4523" s="24"/>
      <c r="N4523" s="24"/>
      <c r="O4523" s="24"/>
      <c r="P4523" s="208">
        <v>2.2469999999999999</v>
      </c>
      <c r="Q4523" s="208">
        <v>2.4820000000000002</v>
      </c>
      <c r="R4523" s="208">
        <v>2.5430000000000001</v>
      </c>
      <c r="S4523" s="208">
        <v>4.8879999999999999</v>
      </c>
      <c r="T4523" s="208">
        <v>4.4240000000000004</v>
      </c>
      <c r="U4523" s="208">
        <v>3.8</v>
      </c>
      <c r="V4523" s="24"/>
      <c r="W4523" s="24"/>
      <c r="X4523" s="24"/>
      <c r="Y4523" s="24"/>
      <c r="Z4523" s="24"/>
      <c r="AA4523" s="24"/>
      <c r="AB4523" s="24"/>
      <c r="AC4523" s="208">
        <v>4.306</v>
      </c>
      <c r="AD4523" s="208">
        <v>3.34</v>
      </c>
      <c r="AE4523" s="208">
        <v>2.7650000000000001</v>
      </c>
      <c r="AF4523" s="208">
        <v>3.39</v>
      </c>
      <c r="AG4523" s="208">
        <v>1.3720000000000001</v>
      </c>
      <c r="AH4523" s="208">
        <v>0.71099999999999997</v>
      </c>
      <c r="AI4523" s="208">
        <v>0.57599999999999996</v>
      </c>
      <c r="AJ4523" s="24"/>
      <c r="AK4523" s="24"/>
      <c r="AL4523" s="24"/>
      <c r="AM4523" s="24"/>
      <c r="AN4523" s="208">
        <v>1.6040000000000001</v>
      </c>
      <c r="AO4523" s="208">
        <v>3.0110000000000001</v>
      </c>
      <c r="AP4523" s="208">
        <v>3.7330000000000001</v>
      </c>
      <c r="AQ4523" s="208">
        <v>4.8769999999999998</v>
      </c>
      <c r="AR4523" s="208">
        <v>3.5720000000000001</v>
      </c>
      <c r="AS4523" s="208">
        <v>2.7210000000000001</v>
      </c>
      <c r="AT4523" s="208">
        <v>1.4970000000000001</v>
      </c>
      <c r="AU4523" s="208">
        <v>0.437</v>
      </c>
      <c r="AV4523" s="24"/>
      <c r="AW4523" s="24"/>
      <c r="AX4523" s="24"/>
      <c r="AY4523" s="208">
        <v>0.55400000000000005</v>
      </c>
      <c r="AZ4523" s="208">
        <v>0.94599999999999995</v>
      </c>
      <c r="BA4523" s="208">
        <v>3.6779999999999999</v>
      </c>
      <c r="BB4523" s="21">
        <f t="shared" si="488"/>
        <v>6.4269999999999996</v>
      </c>
      <c r="BC4523" s="21"/>
      <c r="BD4523" s="22">
        <f t="shared" si="489"/>
        <v>8.6384408602150522</v>
      </c>
      <c r="BE4523" s="21"/>
      <c r="BG4523" s="10"/>
      <c r="BH4523" s="21">
        <f t="shared" si="486"/>
        <v>0</v>
      </c>
      <c r="BI4523" s="22">
        <f t="shared" si="486"/>
        <v>6.4269999999999987E-3</v>
      </c>
      <c r="BJ4523" s="21"/>
      <c r="BK4523" s="21">
        <v>0</v>
      </c>
      <c r="BL4523" s="22">
        <v>1.9280999999999996E-2</v>
      </c>
      <c r="BM4523" s="21"/>
      <c r="BN4523" s="21">
        <f t="shared" si="487"/>
        <v>0</v>
      </c>
      <c r="BO4523" s="22">
        <f t="shared" si="487"/>
        <v>7.7123999999999984E-2</v>
      </c>
      <c r="BP4523" s="21">
        <f t="shared" si="487"/>
        <v>0</v>
      </c>
    </row>
    <row r="4524" spans="1:68" ht="11.1" hidden="1" customHeight="1" outlineLevel="1" collapsed="1" x14ac:dyDescent="0.2">
      <c r="A4524" s="10"/>
      <c r="B4524" s="18"/>
      <c r="C4524" s="18"/>
      <c r="D4524" s="18"/>
      <c r="E4524" s="19" t="s">
        <v>3954</v>
      </c>
      <c r="F4524" s="209">
        <v>48.423000000000002</v>
      </c>
      <c r="G4524" s="209">
        <v>39.131</v>
      </c>
      <c r="H4524" s="209">
        <v>33.673999999999999</v>
      </c>
      <c r="I4524" s="240">
        <v>21.779</v>
      </c>
      <c r="J4524" s="240"/>
      <c r="K4524" s="209">
        <v>11.349</v>
      </c>
      <c r="L4524" s="20"/>
      <c r="M4524" s="20"/>
      <c r="N4524" s="20"/>
      <c r="O4524" s="209">
        <v>0.29499999999999998</v>
      </c>
      <c r="P4524" s="209">
        <v>1.1259999999999999</v>
      </c>
      <c r="Q4524" s="209">
        <v>2.6579999999999999</v>
      </c>
      <c r="R4524" s="209">
        <v>3.0710000000000002</v>
      </c>
      <c r="S4524" s="209">
        <v>3.2810000000000001</v>
      </c>
      <c r="T4524" s="209">
        <v>3.1419999999999999</v>
      </c>
      <c r="U4524" s="209">
        <v>2.0459999999999998</v>
      </c>
      <c r="V4524" s="209">
        <v>1.32</v>
      </c>
      <c r="W4524" s="209">
        <v>0.19900000000000001</v>
      </c>
      <c r="X4524" s="20"/>
      <c r="Y4524" s="20"/>
      <c r="Z4524" s="209">
        <v>0.22600000000000001</v>
      </c>
      <c r="AA4524" s="209">
        <v>0.36799999999999999</v>
      </c>
      <c r="AB4524" s="209">
        <v>1.738</v>
      </c>
      <c r="AC4524" s="209">
        <v>2.7029999999999998</v>
      </c>
      <c r="AD4524" s="209">
        <v>4.3280000000000003</v>
      </c>
      <c r="AE4524" s="209">
        <v>3.4969999999999999</v>
      </c>
      <c r="AF4524" s="209">
        <v>3.0219999999999998</v>
      </c>
      <c r="AG4524" s="209">
        <v>2.1539999999999999</v>
      </c>
      <c r="AH4524" s="209">
        <v>1.587</v>
      </c>
      <c r="AI4524" s="209">
        <v>0.92500000000000004</v>
      </c>
      <c r="AJ4524" s="20"/>
      <c r="AK4524" s="20"/>
      <c r="AL4524" s="20"/>
      <c r="AM4524" s="20"/>
      <c r="AN4524" s="209">
        <v>2.09</v>
      </c>
      <c r="AO4524" s="209">
        <v>3.4049999999999998</v>
      </c>
      <c r="AP4524" s="209">
        <v>3.8180000000000001</v>
      </c>
      <c r="AQ4524" s="209">
        <v>3.1179999999999999</v>
      </c>
      <c r="AR4524" s="209">
        <v>3.85</v>
      </c>
      <c r="AS4524" s="209">
        <v>2.88</v>
      </c>
      <c r="AT4524" s="209">
        <v>1.4039999999999999</v>
      </c>
      <c r="AU4524" s="209">
        <v>0.65</v>
      </c>
      <c r="AV4524" s="20"/>
      <c r="AW4524" s="20"/>
      <c r="AX4524" s="20"/>
      <c r="AY4524" s="209">
        <v>0.5</v>
      </c>
      <c r="AZ4524" s="209">
        <v>1.099</v>
      </c>
      <c r="BA4524" s="209">
        <v>1.923</v>
      </c>
      <c r="BB4524" s="21">
        <f t="shared" si="488"/>
        <v>48.423000000000002</v>
      </c>
      <c r="BC4524" s="21">
        <f>BD4524</f>
        <v>65.084677419354847</v>
      </c>
      <c r="BD4524" s="22">
        <f t="shared" si="489"/>
        <v>65.084677419354847</v>
      </c>
      <c r="BE4524" s="21">
        <f>BC4524-BD4524</f>
        <v>0</v>
      </c>
      <c r="BF4524" s="2">
        <v>5.4</v>
      </c>
      <c r="BG4524" s="10">
        <v>6</v>
      </c>
      <c r="BH4524" s="21">
        <f t="shared" si="486"/>
        <v>4.8423000000000008E-2</v>
      </c>
      <c r="BI4524" s="22">
        <f t="shared" si="486"/>
        <v>4.8423000000000008E-2</v>
      </c>
      <c r="BJ4524" s="21">
        <f>BH4524-BI4524</f>
        <v>0</v>
      </c>
      <c r="BK4524" s="21">
        <v>0.14526900000000004</v>
      </c>
      <c r="BL4524" s="22">
        <v>0.14526900000000004</v>
      </c>
      <c r="BM4524" s="21">
        <v>0</v>
      </c>
      <c r="BN4524" s="21">
        <f t="shared" si="487"/>
        <v>0.58107600000000015</v>
      </c>
      <c r="BO4524" s="22">
        <f t="shared" si="487"/>
        <v>0.58107600000000015</v>
      </c>
      <c r="BP4524" s="21">
        <f t="shared" si="487"/>
        <v>0</v>
      </c>
    </row>
    <row r="4525" spans="1:68" ht="11.1" hidden="1" customHeight="1" outlineLevel="2" x14ac:dyDescent="0.2">
      <c r="A4525" s="10"/>
      <c r="B4525" s="18"/>
      <c r="C4525" s="18"/>
      <c r="D4525" s="18"/>
      <c r="E4525" s="23" t="s">
        <v>3955</v>
      </c>
      <c r="F4525" s="208">
        <v>48.423000000000002</v>
      </c>
      <c r="G4525" s="208">
        <v>39.131</v>
      </c>
      <c r="H4525" s="208">
        <v>33.673999999999999</v>
      </c>
      <c r="I4525" s="239">
        <v>21.779</v>
      </c>
      <c r="J4525" s="239"/>
      <c r="K4525" s="208">
        <v>11.349</v>
      </c>
      <c r="L4525" s="24"/>
      <c r="M4525" s="24"/>
      <c r="N4525" s="24"/>
      <c r="O4525" s="208">
        <v>0.29499999999999998</v>
      </c>
      <c r="P4525" s="208">
        <v>1.1259999999999999</v>
      </c>
      <c r="Q4525" s="208">
        <v>2.6579999999999999</v>
      </c>
      <c r="R4525" s="208">
        <v>3.0710000000000002</v>
      </c>
      <c r="S4525" s="208">
        <v>3.2810000000000001</v>
      </c>
      <c r="T4525" s="208">
        <v>3.1419999999999999</v>
      </c>
      <c r="U4525" s="208">
        <v>2.0459999999999998</v>
      </c>
      <c r="V4525" s="208">
        <v>1.32</v>
      </c>
      <c r="W4525" s="208">
        <v>0.19900000000000001</v>
      </c>
      <c r="X4525" s="24"/>
      <c r="Y4525" s="24"/>
      <c r="Z4525" s="208">
        <v>0.22600000000000001</v>
      </c>
      <c r="AA4525" s="208">
        <v>0.36799999999999999</v>
      </c>
      <c r="AB4525" s="208">
        <v>1.738</v>
      </c>
      <c r="AC4525" s="208">
        <v>2.7029999999999998</v>
      </c>
      <c r="AD4525" s="208">
        <v>4.3280000000000003</v>
      </c>
      <c r="AE4525" s="208">
        <v>3.4969999999999999</v>
      </c>
      <c r="AF4525" s="208">
        <v>3.0219999999999998</v>
      </c>
      <c r="AG4525" s="208">
        <v>2.1539999999999999</v>
      </c>
      <c r="AH4525" s="208">
        <v>1.587</v>
      </c>
      <c r="AI4525" s="208">
        <v>0.92500000000000004</v>
      </c>
      <c r="AJ4525" s="24"/>
      <c r="AK4525" s="24"/>
      <c r="AL4525" s="24"/>
      <c r="AM4525" s="24"/>
      <c r="AN4525" s="208">
        <v>2.09</v>
      </c>
      <c r="AO4525" s="208">
        <v>3.4049999999999998</v>
      </c>
      <c r="AP4525" s="208">
        <v>3.8180000000000001</v>
      </c>
      <c r="AQ4525" s="208">
        <v>3.1179999999999999</v>
      </c>
      <c r="AR4525" s="208">
        <v>3.85</v>
      </c>
      <c r="AS4525" s="208">
        <v>2.88</v>
      </c>
      <c r="AT4525" s="208">
        <v>1.4039999999999999</v>
      </c>
      <c r="AU4525" s="208">
        <v>0.65</v>
      </c>
      <c r="AV4525" s="24"/>
      <c r="AW4525" s="24"/>
      <c r="AX4525" s="24"/>
      <c r="AY4525" s="208">
        <v>0.5</v>
      </c>
      <c r="AZ4525" s="208">
        <v>1.099</v>
      </c>
      <c r="BA4525" s="208">
        <v>1.923</v>
      </c>
      <c r="BB4525" s="21">
        <f t="shared" si="488"/>
        <v>48.423000000000002</v>
      </c>
      <c r="BC4525" s="21"/>
      <c r="BD4525" s="22">
        <f t="shared" si="489"/>
        <v>65.084677419354847</v>
      </c>
      <c r="BE4525" s="21"/>
      <c r="BG4525" s="10"/>
      <c r="BH4525" s="21">
        <f t="shared" ref="BH4525:BI4588" si="490">(BC4525*24*31/1000000)</f>
        <v>0</v>
      </c>
      <c r="BI4525" s="22">
        <f t="shared" si="490"/>
        <v>4.8423000000000008E-2</v>
      </c>
      <c r="BJ4525" s="21"/>
      <c r="BK4525" s="21">
        <v>0</v>
      </c>
      <c r="BL4525" s="22">
        <v>0.14526900000000004</v>
      </c>
      <c r="BM4525" s="21"/>
      <c r="BN4525" s="21">
        <f t="shared" si="487"/>
        <v>0</v>
      </c>
      <c r="BO4525" s="22">
        <f t="shared" si="487"/>
        <v>0.58107600000000015</v>
      </c>
      <c r="BP4525" s="21">
        <f t="shared" si="487"/>
        <v>0</v>
      </c>
    </row>
    <row r="4526" spans="1:68" ht="11.1" hidden="1" customHeight="1" outlineLevel="1" collapsed="1" x14ac:dyDescent="0.2">
      <c r="A4526" s="10"/>
      <c r="B4526" s="18"/>
      <c r="C4526" s="18"/>
      <c r="D4526" s="18"/>
      <c r="E4526" s="19" t="s">
        <v>3956</v>
      </c>
      <c r="F4526" s="209">
        <v>0.74</v>
      </c>
      <c r="G4526" s="209">
        <v>0.85899999999999999</v>
      </c>
      <c r="H4526" s="209">
        <v>0.56999999999999995</v>
      </c>
      <c r="I4526" s="240">
        <v>0.40500000000000003</v>
      </c>
      <c r="J4526" s="240"/>
      <c r="K4526" s="209">
        <v>6.2E-2</v>
      </c>
      <c r="L4526" s="20"/>
      <c r="M4526" s="20"/>
      <c r="N4526" s="20"/>
      <c r="O4526" s="20"/>
      <c r="P4526" s="209">
        <v>9.0999999999999998E-2</v>
      </c>
      <c r="Q4526" s="209">
        <v>0.503</v>
      </c>
      <c r="R4526" s="209">
        <v>0.378</v>
      </c>
      <c r="S4526" s="209">
        <v>1.1519999999999999</v>
      </c>
      <c r="T4526" s="209">
        <v>1.0149999999999999</v>
      </c>
      <c r="U4526" s="209">
        <v>0.64100000000000001</v>
      </c>
      <c r="V4526" s="209">
        <v>0.311</v>
      </c>
      <c r="W4526" s="209">
        <v>0.18</v>
      </c>
      <c r="X4526" s="20"/>
      <c r="Y4526" s="20"/>
      <c r="Z4526" s="20"/>
      <c r="AA4526" s="209">
        <v>0.11700000000000001</v>
      </c>
      <c r="AB4526" s="209">
        <v>0.52800000000000002</v>
      </c>
      <c r="AC4526" s="209">
        <v>1.101</v>
      </c>
      <c r="AD4526" s="209">
        <v>1.4390000000000001</v>
      </c>
      <c r="AE4526" s="209">
        <v>1.1479999999999999</v>
      </c>
      <c r="AF4526" s="209">
        <v>1.206</v>
      </c>
      <c r="AG4526" s="209">
        <v>0.65300000000000002</v>
      </c>
      <c r="AH4526" s="209">
        <v>0.41699999999999998</v>
      </c>
      <c r="AI4526" s="209">
        <v>0.192</v>
      </c>
      <c r="AJ4526" s="20"/>
      <c r="AK4526" s="20"/>
      <c r="AL4526" s="20"/>
      <c r="AM4526" s="209">
        <v>7.9000000000000001E-2</v>
      </c>
      <c r="AN4526" s="209">
        <v>0.627</v>
      </c>
      <c r="AO4526" s="209">
        <v>1.4419999999999999</v>
      </c>
      <c r="AP4526" s="209">
        <v>2.149</v>
      </c>
      <c r="AQ4526" s="209">
        <v>1.851</v>
      </c>
      <c r="AR4526" s="209">
        <v>1.706</v>
      </c>
      <c r="AS4526" s="209">
        <v>1.321</v>
      </c>
      <c r="AT4526" s="209">
        <v>0.55900000000000005</v>
      </c>
      <c r="AU4526" s="209">
        <v>0.247</v>
      </c>
      <c r="AV4526" s="20"/>
      <c r="AW4526" s="20"/>
      <c r="AX4526" s="20"/>
      <c r="AY4526" s="209">
        <v>0.28899999999999998</v>
      </c>
      <c r="AZ4526" s="209">
        <v>0.78</v>
      </c>
      <c r="BA4526" s="209">
        <v>1.0489999999999999</v>
      </c>
      <c r="BB4526" s="21">
        <f t="shared" si="488"/>
        <v>2.149</v>
      </c>
      <c r="BC4526" s="21">
        <f>BF4526</f>
        <v>4.5999999999999996</v>
      </c>
      <c r="BD4526" s="22">
        <f t="shared" si="489"/>
        <v>2.888440860215054</v>
      </c>
      <c r="BE4526" s="21">
        <f>BC4526-BD4526</f>
        <v>1.7115591397849457</v>
      </c>
      <c r="BF4526" s="2">
        <v>4.5999999999999996</v>
      </c>
      <c r="BG4526" s="10">
        <v>6</v>
      </c>
      <c r="BH4526" s="21">
        <f t="shared" si="490"/>
        <v>3.4223999999999995E-3</v>
      </c>
      <c r="BI4526" s="22">
        <f t="shared" si="490"/>
        <v>2.1489999999999999E-3</v>
      </c>
      <c r="BJ4526" s="21">
        <f>BH4526-BI4526</f>
        <v>1.2733999999999996E-3</v>
      </c>
      <c r="BK4526" s="21">
        <v>1.0267199999999999E-2</v>
      </c>
      <c r="BL4526" s="22">
        <v>6.4469999999999996E-3</v>
      </c>
      <c r="BM4526" s="21">
        <v>3.8201999999999993E-3</v>
      </c>
      <c r="BN4526" s="21">
        <f t="shared" si="487"/>
        <v>4.1068799999999996E-2</v>
      </c>
      <c r="BO4526" s="22">
        <f t="shared" si="487"/>
        <v>2.5787999999999998E-2</v>
      </c>
      <c r="BP4526" s="21">
        <f t="shared" si="487"/>
        <v>1.5280799999999997E-2</v>
      </c>
    </row>
    <row r="4527" spans="1:68" ht="11.1" hidden="1" customHeight="1" outlineLevel="2" x14ac:dyDescent="0.2">
      <c r="A4527" s="10"/>
      <c r="B4527" s="18"/>
      <c r="C4527" s="18"/>
      <c r="D4527" s="18"/>
      <c r="E4527" s="23" t="s">
        <v>3957</v>
      </c>
      <c r="F4527" s="208">
        <v>0.74</v>
      </c>
      <c r="G4527" s="208">
        <v>0.85899999999999999</v>
      </c>
      <c r="H4527" s="208">
        <v>0.56999999999999995</v>
      </c>
      <c r="I4527" s="239">
        <v>0.40500000000000003</v>
      </c>
      <c r="J4527" s="239"/>
      <c r="K4527" s="208">
        <v>6.2E-2</v>
      </c>
      <c r="L4527" s="24"/>
      <c r="M4527" s="24"/>
      <c r="N4527" s="24"/>
      <c r="O4527" s="24"/>
      <c r="P4527" s="208">
        <v>9.0999999999999998E-2</v>
      </c>
      <c r="Q4527" s="208">
        <v>0.503</v>
      </c>
      <c r="R4527" s="208">
        <v>0.378</v>
      </c>
      <c r="S4527" s="208">
        <v>1.1519999999999999</v>
      </c>
      <c r="T4527" s="208">
        <v>1.0149999999999999</v>
      </c>
      <c r="U4527" s="208">
        <v>0.64100000000000001</v>
      </c>
      <c r="V4527" s="208">
        <v>0.311</v>
      </c>
      <c r="W4527" s="208">
        <v>0.18</v>
      </c>
      <c r="X4527" s="24"/>
      <c r="Y4527" s="24"/>
      <c r="Z4527" s="24"/>
      <c r="AA4527" s="208">
        <v>0.11700000000000001</v>
      </c>
      <c r="AB4527" s="208">
        <v>0.52800000000000002</v>
      </c>
      <c r="AC4527" s="208">
        <v>1.101</v>
      </c>
      <c r="AD4527" s="208">
        <v>1.4390000000000001</v>
      </c>
      <c r="AE4527" s="208">
        <v>1.1479999999999999</v>
      </c>
      <c r="AF4527" s="208">
        <v>1.206</v>
      </c>
      <c r="AG4527" s="208">
        <v>0.65300000000000002</v>
      </c>
      <c r="AH4527" s="208">
        <v>0.41699999999999998</v>
      </c>
      <c r="AI4527" s="208">
        <v>0.192</v>
      </c>
      <c r="AJ4527" s="24"/>
      <c r="AK4527" s="24"/>
      <c r="AL4527" s="24"/>
      <c r="AM4527" s="208">
        <v>7.9000000000000001E-2</v>
      </c>
      <c r="AN4527" s="208">
        <v>0.627</v>
      </c>
      <c r="AO4527" s="208">
        <v>1.4419999999999999</v>
      </c>
      <c r="AP4527" s="208">
        <v>2.149</v>
      </c>
      <c r="AQ4527" s="208">
        <v>1.851</v>
      </c>
      <c r="AR4527" s="208">
        <v>1.706</v>
      </c>
      <c r="AS4527" s="208">
        <v>1.321</v>
      </c>
      <c r="AT4527" s="208">
        <v>0.55900000000000005</v>
      </c>
      <c r="AU4527" s="208">
        <v>0.247</v>
      </c>
      <c r="AV4527" s="24"/>
      <c r="AW4527" s="24"/>
      <c r="AX4527" s="24"/>
      <c r="AY4527" s="208">
        <v>0.28899999999999998</v>
      </c>
      <c r="AZ4527" s="208">
        <v>0.78</v>
      </c>
      <c r="BA4527" s="208">
        <v>1.0489999999999999</v>
      </c>
      <c r="BB4527" s="21">
        <f t="shared" si="488"/>
        <v>2.149</v>
      </c>
      <c r="BC4527" s="21"/>
      <c r="BD4527" s="22">
        <f t="shared" si="489"/>
        <v>2.888440860215054</v>
      </c>
      <c r="BE4527" s="21"/>
      <c r="BG4527" s="10"/>
      <c r="BH4527" s="21">
        <f t="shared" si="490"/>
        <v>0</v>
      </c>
      <c r="BI4527" s="22">
        <f t="shared" si="490"/>
        <v>2.1489999999999999E-3</v>
      </c>
      <c r="BJ4527" s="21"/>
      <c r="BK4527" s="21">
        <v>0</v>
      </c>
      <c r="BL4527" s="22">
        <v>6.4469999999999996E-3</v>
      </c>
      <c r="BM4527" s="21"/>
      <c r="BN4527" s="21">
        <f t="shared" si="487"/>
        <v>0</v>
      </c>
      <c r="BO4527" s="22">
        <f t="shared" si="487"/>
        <v>2.5787999999999998E-2</v>
      </c>
      <c r="BP4527" s="21">
        <f t="shared" si="487"/>
        <v>0</v>
      </c>
    </row>
    <row r="4528" spans="1:68" ht="11.1" customHeight="1" outlineLevel="1" collapsed="1" x14ac:dyDescent="0.2">
      <c r="A4528" s="10"/>
      <c r="B4528" s="18"/>
      <c r="C4528" s="18"/>
      <c r="D4528" s="18"/>
      <c r="E4528" s="19" t="s">
        <v>3958</v>
      </c>
      <c r="F4528" s="209">
        <v>1.548</v>
      </c>
      <c r="G4528" s="20"/>
      <c r="H4528" s="209">
        <v>2.855</v>
      </c>
      <c r="I4528" s="20"/>
      <c r="J4528" s="20"/>
      <c r="K4528" s="209">
        <v>1.4530000000000001</v>
      </c>
      <c r="L4528" s="20"/>
      <c r="M4528" s="20"/>
      <c r="N4528" s="20"/>
      <c r="O4528" s="20"/>
      <c r="P4528" s="209">
        <v>1.869</v>
      </c>
      <c r="Q4528" s="209">
        <v>0.79400000000000004</v>
      </c>
      <c r="R4528" s="209">
        <v>1.9330000000000001</v>
      </c>
      <c r="S4528" s="209">
        <v>1.6559999999999999</v>
      </c>
      <c r="T4528" s="209">
        <v>2.3109999999999999</v>
      </c>
      <c r="U4528" s="209">
        <v>1.92</v>
      </c>
      <c r="V4528" s="209">
        <v>0.873</v>
      </c>
      <c r="W4528" s="209">
        <v>0.40600000000000003</v>
      </c>
      <c r="X4528" s="209">
        <v>3.4000000000000002E-2</v>
      </c>
      <c r="Y4528" s="20"/>
      <c r="Z4528" s="209">
        <v>5.6000000000000001E-2</v>
      </c>
      <c r="AA4528" s="20"/>
      <c r="AB4528" s="209">
        <v>1.1599999999999999</v>
      </c>
      <c r="AC4528" s="209">
        <v>1.411</v>
      </c>
      <c r="AD4528" s="209">
        <v>1.597</v>
      </c>
      <c r="AE4528" s="209">
        <v>2.4569999999999999</v>
      </c>
      <c r="AF4528" s="209">
        <v>1.0980000000000001</v>
      </c>
      <c r="AG4528" s="209">
        <v>0.48699999999999999</v>
      </c>
      <c r="AH4528" s="209">
        <v>0.80700000000000005</v>
      </c>
      <c r="AI4528" s="209">
        <v>0.4</v>
      </c>
      <c r="AJ4528" s="20"/>
      <c r="AK4528" s="20"/>
      <c r="AL4528" s="20"/>
      <c r="AM4528" s="209">
        <v>0.51800000000000002</v>
      </c>
      <c r="AN4528" s="209">
        <v>0.59399999999999997</v>
      </c>
      <c r="AO4528" s="209">
        <v>1.57</v>
      </c>
      <c r="AP4528" s="209">
        <v>1.6379999999999999</v>
      </c>
      <c r="AQ4528" s="209">
        <v>2.2330000000000001</v>
      </c>
      <c r="AR4528" s="209">
        <v>1.52</v>
      </c>
      <c r="AS4528" s="209">
        <v>1.1890000000000001</v>
      </c>
      <c r="AT4528" s="209">
        <v>0.34300000000000003</v>
      </c>
      <c r="AU4528" s="209">
        <v>0.374</v>
      </c>
      <c r="AV4528" s="20"/>
      <c r="AW4528" s="20"/>
      <c r="AX4528" s="20"/>
      <c r="AY4528" s="20"/>
      <c r="AZ4528" s="209">
        <v>0.90300000000000002</v>
      </c>
      <c r="BA4528" s="209">
        <v>1.1919999999999999</v>
      </c>
      <c r="BB4528" s="21">
        <f t="shared" si="488"/>
        <v>2.855</v>
      </c>
      <c r="BC4528" s="21">
        <f>BF4528</f>
        <v>4.3899999999999997</v>
      </c>
      <c r="BD4528" s="22">
        <f t="shared" si="489"/>
        <v>3.8373655913978495</v>
      </c>
      <c r="BE4528" s="21">
        <f>BC4528-BD4528</f>
        <v>0.55263440860215018</v>
      </c>
      <c r="BF4528" s="2">
        <v>4.3899999999999997</v>
      </c>
      <c r="BG4528" s="10">
        <v>7</v>
      </c>
      <c r="BH4528" s="21">
        <f t="shared" si="490"/>
        <v>3.2661599999999993E-3</v>
      </c>
      <c r="BI4528" s="22">
        <f t="shared" si="490"/>
        <v>2.8549999999999999E-3</v>
      </c>
      <c r="BJ4528" s="21">
        <f>BH4528-BI4528</f>
        <v>4.1115999999999939E-4</v>
      </c>
      <c r="BK4528" s="21">
        <v>9.7984799999999983E-3</v>
      </c>
      <c r="BL4528" s="22">
        <v>8.5649999999999997E-3</v>
      </c>
      <c r="BM4528" s="21">
        <v>1.2334799999999986E-3</v>
      </c>
      <c r="BN4528" s="21">
        <f t="shared" si="487"/>
        <v>3.9193919999999993E-2</v>
      </c>
      <c r="BO4528" s="22">
        <f t="shared" si="487"/>
        <v>3.4259999999999999E-2</v>
      </c>
      <c r="BP4528" s="21">
        <f t="shared" si="487"/>
        <v>4.9339199999999944E-3</v>
      </c>
    </row>
    <row r="4529" spans="1:68" ht="11.1" hidden="1" customHeight="1" outlineLevel="2" x14ac:dyDescent="0.2">
      <c r="A4529" s="10"/>
      <c r="B4529" s="18"/>
      <c r="C4529" s="18"/>
      <c r="D4529" s="18"/>
      <c r="E4529" s="23" t="s">
        <v>3959</v>
      </c>
      <c r="F4529" s="208">
        <v>1.548</v>
      </c>
      <c r="G4529" s="24"/>
      <c r="H4529" s="208">
        <v>2.855</v>
      </c>
      <c r="I4529" s="24"/>
      <c r="J4529" s="24"/>
      <c r="K4529" s="208">
        <v>1.4530000000000001</v>
      </c>
      <c r="L4529" s="24"/>
      <c r="M4529" s="24"/>
      <c r="N4529" s="24"/>
      <c r="O4529" s="24"/>
      <c r="P4529" s="208">
        <v>1.869</v>
      </c>
      <c r="Q4529" s="208">
        <v>0.79400000000000004</v>
      </c>
      <c r="R4529" s="208">
        <v>1.9330000000000001</v>
      </c>
      <c r="S4529" s="208">
        <v>1.6559999999999999</v>
      </c>
      <c r="T4529" s="208">
        <v>2.3109999999999999</v>
      </c>
      <c r="U4529" s="208">
        <v>1.92</v>
      </c>
      <c r="V4529" s="208">
        <v>0.873</v>
      </c>
      <c r="W4529" s="208">
        <v>0.40600000000000003</v>
      </c>
      <c r="X4529" s="208">
        <v>3.4000000000000002E-2</v>
      </c>
      <c r="Y4529" s="24"/>
      <c r="Z4529" s="208">
        <v>5.6000000000000001E-2</v>
      </c>
      <c r="AA4529" s="24"/>
      <c r="AB4529" s="208">
        <v>1.1599999999999999</v>
      </c>
      <c r="AC4529" s="208">
        <v>1.411</v>
      </c>
      <c r="AD4529" s="208">
        <v>1.597</v>
      </c>
      <c r="AE4529" s="208">
        <v>2.4569999999999999</v>
      </c>
      <c r="AF4529" s="208">
        <v>1.0980000000000001</v>
      </c>
      <c r="AG4529" s="208">
        <v>0.48699999999999999</v>
      </c>
      <c r="AH4529" s="208">
        <v>0.80700000000000005</v>
      </c>
      <c r="AI4529" s="208">
        <v>0.4</v>
      </c>
      <c r="AJ4529" s="24"/>
      <c r="AK4529" s="24"/>
      <c r="AL4529" s="24"/>
      <c r="AM4529" s="208">
        <v>0.51800000000000002</v>
      </c>
      <c r="AN4529" s="208">
        <v>0.59399999999999997</v>
      </c>
      <c r="AO4529" s="208">
        <v>1.57</v>
      </c>
      <c r="AP4529" s="208">
        <v>1.6379999999999999</v>
      </c>
      <c r="AQ4529" s="208">
        <v>2.2330000000000001</v>
      </c>
      <c r="AR4529" s="208">
        <v>1.52</v>
      </c>
      <c r="AS4529" s="208">
        <v>1.1890000000000001</v>
      </c>
      <c r="AT4529" s="208">
        <v>0.34300000000000003</v>
      </c>
      <c r="AU4529" s="208">
        <v>0.374</v>
      </c>
      <c r="AV4529" s="24"/>
      <c r="AW4529" s="24"/>
      <c r="AX4529" s="24"/>
      <c r="AY4529" s="24"/>
      <c r="AZ4529" s="208">
        <v>0.90300000000000002</v>
      </c>
      <c r="BA4529" s="208">
        <v>1.1919999999999999</v>
      </c>
      <c r="BB4529" s="21">
        <f t="shared" si="488"/>
        <v>2.855</v>
      </c>
      <c r="BC4529" s="21"/>
      <c r="BD4529" s="22">
        <f t="shared" si="489"/>
        <v>3.8373655913978495</v>
      </c>
      <c r="BE4529" s="21"/>
      <c r="BG4529" s="10"/>
      <c r="BH4529" s="21">
        <f t="shared" si="490"/>
        <v>0</v>
      </c>
      <c r="BI4529" s="22">
        <f t="shared" si="490"/>
        <v>2.8549999999999999E-3</v>
      </c>
      <c r="BJ4529" s="21"/>
      <c r="BK4529" s="21">
        <v>0</v>
      </c>
      <c r="BL4529" s="22">
        <v>8.5649999999999997E-3</v>
      </c>
      <c r="BM4529" s="21"/>
      <c r="BN4529" s="21">
        <f t="shared" si="487"/>
        <v>0</v>
      </c>
      <c r="BO4529" s="22">
        <f t="shared" si="487"/>
        <v>3.4259999999999999E-2</v>
      </c>
      <c r="BP4529" s="21">
        <f t="shared" si="487"/>
        <v>0</v>
      </c>
    </row>
    <row r="4530" spans="1:68" ht="11.1" customHeight="1" outlineLevel="1" collapsed="1" x14ac:dyDescent="0.2">
      <c r="A4530" s="10"/>
      <c r="B4530" s="18"/>
      <c r="C4530" s="18"/>
      <c r="D4530" s="18"/>
      <c r="E4530" s="19" t="s">
        <v>3960</v>
      </c>
      <c r="F4530" s="20"/>
      <c r="G4530" s="209">
        <v>0.40200000000000002</v>
      </c>
      <c r="H4530" s="209">
        <v>0.81699999999999995</v>
      </c>
      <c r="I4530" s="20"/>
      <c r="J4530" s="20"/>
      <c r="K4530" s="209">
        <v>0.39700000000000002</v>
      </c>
      <c r="L4530" s="20"/>
      <c r="M4530" s="20"/>
      <c r="N4530" s="20"/>
      <c r="O4530" s="209">
        <v>0.14799999999999999</v>
      </c>
      <c r="P4530" s="209">
        <v>0.3</v>
      </c>
      <c r="Q4530" s="20"/>
      <c r="R4530" s="209">
        <v>0.36499999999999999</v>
      </c>
      <c r="S4530" s="209">
        <v>0.313</v>
      </c>
      <c r="T4530" s="209">
        <v>2.0310000000000001</v>
      </c>
      <c r="U4530" s="209">
        <v>0.254</v>
      </c>
      <c r="V4530" s="209">
        <v>0.28899999999999998</v>
      </c>
      <c r="W4530" s="20"/>
      <c r="X4530" s="209">
        <v>0.153</v>
      </c>
      <c r="Y4530" s="20"/>
      <c r="Z4530" s="20"/>
      <c r="AA4530" s="20"/>
      <c r="AB4530" s="209">
        <v>0.32900000000000001</v>
      </c>
      <c r="AC4530" s="209">
        <v>0.5</v>
      </c>
      <c r="AD4530" s="209">
        <v>0.83799999999999997</v>
      </c>
      <c r="AE4530" s="209">
        <v>0.625</v>
      </c>
      <c r="AF4530" s="209">
        <v>0.5</v>
      </c>
      <c r="AG4530" s="209">
        <v>0.26900000000000002</v>
      </c>
      <c r="AH4530" s="209">
        <v>0.15</v>
      </c>
      <c r="AI4530" s="209">
        <v>9.0999999999999998E-2</v>
      </c>
      <c r="AJ4530" s="20"/>
      <c r="AK4530" s="20"/>
      <c r="AL4530" s="20"/>
      <c r="AM4530" s="20"/>
      <c r="AN4530" s="209">
        <v>0.32200000000000001</v>
      </c>
      <c r="AO4530" s="209">
        <v>0.61599999999999999</v>
      </c>
      <c r="AP4530" s="209">
        <v>0.5</v>
      </c>
      <c r="AQ4530" s="209">
        <v>0.5</v>
      </c>
      <c r="AR4530" s="209">
        <v>0.90200000000000002</v>
      </c>
      <c r="AS4530" s="209">
        <v>0.47499999999999998</v>
      </c>
      <c r="AT4530" s="209">
        <v>0.24399999999999999</v>
      </c>
      <c r="AU4530" s="209">
        <v>2.1999999999999999E-2</v>
      </c>
      <c r="AV4530" s="20"/>
      <c r="AW4530" s="20"/>
      <c r="AX4530" s="20"/>
      <c r="AY4530" s="209">
        <v>5.5E-2</v>
      </c>
      <c r="AZ4530" s="209">
        <v>0.129</v>
      </c>
      <c r="BA4530" s="209">
        <v>0.41</v>
      </c>
      <c r="BB4530" s="21">
        <f t="shared" si="488"/>
        <v>2.0310000000000001</v>
      </c>
      <c r="BC4530" s="21">
        <f>BF4530</f>
        <v>2.78</v>
      </c>
      <c r="BD4530" s="22">
        <f t="shared" si="489"/>
        <v>2.7298387096774195</v>
      </c>
      <c r="BE4530" s="21">
        <f>BC4530-BD4530</f>
        <v>5.0161290322580321E-2</v>
      </c>
      <c r="BF4530" s="2">
        <v>2.78</v>
      </c>
      <c r="BG4530" s="10">
        <v>7</v>
      </c>
      <c r="BH4530" s="21">
        <f t="shared" si="490"/>
        <v>2.0683200000000002E-3</v>
      </c>
      <c r="BI4530" s="22">
        <f t="shared" si="490"/>
        <v>2.0309999999999998E-3</v>
      </c>
      <c r="BJ4530" s="21">
        <f>BH4530-BI4530</f>
        <v>3.7320000000000408E-5</v>
      </c>
      <c r="BK4530" s="21">
        <v>6.2049600000000007E-3</v>
      </c>
      <c r="BL4530" s="22">
        <v>6.0929999999999995E-3</v>
      </c>
      <c r="BM4530" s="21">
        <v>1.1196000000000123E-4</v>
      </c>
      <c r="BN4530" s="21">
        <f t="shared" si="487"/>
        <v>2.4819840000000003E-2</v>
      </c>
      <c r="BO4530" s="22">
        <f t="shared" si="487"/>
        <v>2.4371999999999998E-2</v>
      </c>
      <c r="BP4530" s="21">
        <f t="shared" si="487"/>
        <v>4.478400000000049E-4</v>
      </c>
    </row>
    <row r="4531" spans="1:68" ht="11.1" hidden="1" customHeight="1" outlineLevel="2" x14ac:dyDescent="0.2">
      <c r="A4531" s="10"/>
      <c r="B4531" s="18"/>
      <c r="C4531" s="18"/>
      <c r="D4531" s="18"/>
      <c r="E4531" s="23" t="s">
        <v>3961</v>
      </c>
      <c r="F4531" s="24"/>
      <c r="G4531" s="208">
        <v>0.40200000000000002</v>
      </c>
      <c r="H4531" s="208">
        <v>0.81699999999999995</v>
      </c>
      <c r="I4531" s="24"/>
      <c r="J4531" s="24"/>
      <c r="K4531" s="208">
        <v>0.39700000000000002</v>
      </c>
      <c r="L4531" s="24"/>
      <c r="M4531" s="24"/>
      <c r="N4531" s="24"/>
      <c r="O4531" s="208">
        <v>0.14799999999999999</v>
      </c>
      <c r="P4531" s="208">
        <v>0.3</v>
      </c>
      <c r="Q4531" s="24"/>
      <c r="R4531" s="208">
        <v>0.36499999999999999</v>
      </c>
      <c r="S4531" s="208">
        <v>0.313</v>
      </c>
      <c r="T4531" s="208">
        <v>2.0310000000000001</v>
      </c>
      <c r="U4531" s="208">
        <v>0.254</v>
      </c>
      <c r="V4531" s="208">
        <v>0.28899999999999998</v>
      </c>
      <c r="W4531" s="24"/>
      <c r="X4531" s="208">
        <v>0.153</v>
      </c>
      <c r="Y4531" s="24"/>
      <c r="Z4531" s="24"/>
      <c r="AA4531" s="24"/>
      <c r="AB4531" s="208">
        <v>0.32900000000000001</v>
      </c>
      <c r="AC4531" s="208">
        <v>0.5</v>
      </c>
      <c r="AD4531" s="208">
        <v>0.83799999999999997</v>
      </c>
      <c r="AE4531" s="208">
        <v>0.625</v>
      </c>
      <c r="AF4531" s="208">
        <v>0.5</v>
      </c>
      <c r="AG4531" s="208">
        <v>0.26900000000000002</v>
      </c>
      <c r="AH4531" s="208">
        <v>0.15</v>
      </c>
      <c r="AI4531" s="208">
        <v>9.0999999999999998E-2</v>
      </c>
      <c r="AJ4531" s="24"/>
      <c r="AK4531" s="24"/>
      <c r="AL4531" s="24"/>
      <c r="AM4531" s="24"/>
      <c r="AN4531" s="208">
        <v>0.32200000000000001</v>
      </c>
      <c r="AO4531" s="208">
        <v>0.61599999999999999</v>
      </c>
      <c r="AP4531" s="208">
        <v>0.5</v>
      </c>
      <c r="AQ4531" s="208">
        <v>0.5</v>
      </c>
      <c r="AR4531" s="208">
        <v>0.90200000000000002</v>
      </c>
      <c r="AS4531" s="208">
        <v>0.47499999999999998</v>
      </c>
      <c r="AT4531" s="208">
        <v>0.24399999999999999</v>
      </c>
      <c r="AU4531" s="208">
        <v>2.1999999999999999E-2</v>
      </c>
      <c r="AV4531" s="24"/>
      <c r="AW4531" s="24"/>
      <c r="AX4531" s="24"/>
      <c r="AY4531" s="208">
        <v>5.5E-2</v>
      </c>
      <c r="AZ4531" s="208">
        <v>0.129</v>
      </c>
      <c r="BA4531" s="208">
        <v>0.41</v>
      </c>
      <c r="BB4531" s="21">
        <f t="shared" si="488"/>
        <v>2.0310000000000001</v>
      </c>
      <c r="BC4531" s="21"/>
      <c r="BD4531" s="22">
        <f t="shared" si="489"/>
        <v>2.7298387096774195</v>
      </c>
      <c r="BE4531" s="21"/>
      <c r="BG4531" s="10"/>
      <c r="BH4531" s="21">
        <f t="shared" si="490"/>
        <v>0</v>
      </c>
      <c r="BI4531" s="22">
        <f t="shared" si="490"/>
        <v>2.0309999999999998E-3</v>
      </c>
      <c r="BJ4531" s="21"/>
      <c r="BK4531" s="21">
        <v>0</v>
      </c>
      <c r="BL4531" s="22">
        <v>6.0929999999999995E-3</v>
      </c>
      <c r="BM4531" s="21"/>
      <c r="BN4531" s="21">
        <f t="shared" si="487"/>
        <v>0</v>
      </c>
      <c r="BO4531" s="22">
        <f t="shared" si="487"/>
        <v>2.4371999999999998E-2</v>
      </c>
      <c r="BP4531" s="21">
        <f t="shared" si="487"/>
        <v>0</v>
      </c>
    </row>
    <row r="4532" spans="1:68" ht="11.1" hidden="1" customHeight="1" outlineLevel="1" collapsed="1" x14ac:dyDescent="0.2">
      <c r="A4532" s="10"/>
      <c r="B4532" s="18"/>
      <c r="C4532" s="18"/>
      <c r="D4532" s="18"/>
      <c r="E4532" s="19" t="s">
        <v>3962</v>
      </c>
      <c r="F4532" s="20"/>
      <c r="G4532" s="209">
        <v>35.064</v>
      </c>
      <c r="H4532" s="209">
        <v>11.757</v>
      </c>
      <c r="I4532" s="240">
        <v>4</v>
      </c>
      <c r="J4532" s="240"/>
      <c r="K4532" s="20"/>
      <c r="L4532" s="209">
        <v>2.3639999999999999</v>
      </c>
      <c r="M4532" s="20"/>
      <c r="N4532" s="20"/>
      <c r="O4532" s="20"/>
      <c r="P4532" s="209">
        <v>10.081</v>
      </c>
      <c r="Q4532" s="20"/>
      <c r="R4532" s="209">
        <v>14.917999999999999</v>
      </c>
      <c r="S4532" s="209">
        <v>10.5</v>
      </c>
      <c r="T4532" s="209">
        <v>13</v>
      </c>
      <c r="U4532" s="209">
        <v>10</v>
      </c>
      <c r="V4532" s="209">
        <v>4</v>
      </c>
      <c r="W4532" s="20"/>
      <c r="X4532" s="20"/>
      <c r="Y4532" s="20"/>
      <c r="Z4532" s="20"/>
      <c r="AA4532" s="20"/>
      <c r="AB4532" s="20"/>
      <c r="AC4532" s="209">
        <v>71.781999999999996</v>
      </c>
      <c r="AD4532" s="209">
        <v>9</v>
      </c>
      <c r="AE4532" s="209">
        <v>28.832000000000001</v>
      </c>
      <c r="AF4532" s="209">
        <v>16.965</v>
      </c>
      <c r="AG4532" s="209">
        <v>11.105</v>
      </c>
      <c r="AH4532" s="209">
        <v>12.007999999999999</v>
      </c>
      <c r="AI4532" s="20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  <c r="BA4532" s="20"/>
      <c r="BB4532" s="21">
        <f t="shared" si="488"/>
        <v>71.781999999999996</v>
      </c>
      <c r="BC4532" s="21">
        <f>BD4532</f>
        <v>96.481182795698913</v>
      </c>
      <c r="BD4532" s="22">
        <f t="shared" si="489"/>
        <v>96.481182795698913</v>
      </c>
      <c r="BE4532" s="21">
        <f>BC4532-BD4532</f>
        <v>0</v>
      </c>
      <c r="BF4532" s="2">
        <v>33.6</v>
      </c>
      <c r="BG4532" s="10">
        <v>6</v>
      </c>
      <c r="BH4532" s="21">
        <f t="shared" si="490"/>
        <v>7.1781999999999985E-2</v>
      </c>
      <c r="BI4532" s="22">
        <f t="shared" si="490"/>
        <v>7.1781999999999985E-2</v>
      </c>
      <c r="BJ4532" s="21">
        <f>BH4532-BI4532</f>
        <v>0</v>
      </c>
      <c r="BK4532" s="21">
        <v>0.21534599999999995</v>
      </c>
      <c r="BL4532" s="22">
        <v>0.21534599999999995</v>
      </c>
      <c r="BM4532" s="21">
        <v>0</v>
      </c>
      <c r="BN4532" s="21">
        <f t="shared" si="487"/>
        <v>0.86138399999999982</v>
      </c>
      <c r="BO4532" s="22">
        <f t="shared" si="487"/>
        <v>0.86138399999999982</v>
      </c>
      <c r="BP4532" s="21">
        <f t="shared" si="487"/>
        <v>0</v>
      </c>
    </row>
    <row r="4533" spans="1:68" ht="11.1" hidden="1" customHeight="1" outlineLevel="2" x14ac:dyDescent="0.2">
      <c r="A4533" s="10"/>
      <c r="B4533" s="18"/>
      <c r="C4533" s="18"/>
      <c r="D4533" s="18"/>
      <c r="E4533" s="23" t="s">
        <v>3963</v>
      </c>
      <c r="F4533" s="24"/>
      <c r="G4533" s="208">
        <v>35.064</v>
      </c>
      <c r="H4533" s="208">
        <v>11.757</v>
      </c>
      <c r="I4533" s="239">
        <v>4</v>
      </c>
      <c r="J4533" s="239"/>
      <c r="K4533" s="24"/>
      <c r="L4533" s="208">
        <v>2.3639999999999999</v>
      </c>
      <c r="M4533" s="24"/>
      <c r="N4533" s="24"/>
      <c r="O4533" s="24"/>
      <c r="P4533" s="208">
        <v>10.081</v>
      </c>
      <c r="Q4533" s="24"/>
      <c r="R4533" s="208">
        <v>14.917999999999999</v>
      </c>
      <c r="S4533" s="208">
        <v>10.5</v>
      </c>
      <c r="T4533" s="208">
        <v>13</v>
      </c>
      <c r="U4533" s="208">
        <v>10</v>
      </c>
      <c r="V4533" s="208">
        <v>4</v>
      </c>
      <c r="W4533" s="24"/>
      <c r="X4533" s="24"/>
      <c r="Y4533" s="24"/>
      <c r="Z4533" s="24"/>
      <c r="AA4533" s="24"/>
      <c r="AB4533" s="24"/>
      <c r="AC4533" s="208">
        <v>71.781999999999996</v>
      </c>
      <c r="AD4533" s="208">
        <v>9</v>
      </c>
      <c r="AE4533" s="208">
        <v>28.832000000000001</v>
      </c>
      <c r="AF4533" s="208">
        <v>16.965</v>
      </c>
      <c r="AG4533" s="208">
        <v>11.105</v>
      </c>
      <c r="AH4533" s="208">
        <v>12.007999999999999</v>
      </c>
      <c r="AI4533" s="24"/>
      <c r="AJ4533" s="24"/>
      <c r="AK4533" s="24"/>
      <c r="AL4533" s="24"/>
      <c r="AM4533" s="24"/>
      <c r="AN4533" s="24"/>
      <c r="AO4533" s="24"/>
      <c r="AP4533" s="24"/>
      <c r="AQ4533" s="24"/>
      <c r="AR4533" s="24"/>
      <c r="AS4533" s="24"/>
      <c r="AT4533" s="24"/>
      <c r="AU4533" s="24"/>
      <c r="AV4533" s="24"/>
      <c r="AW4533" s="24"/>
      <c r="AX4533" s="24"/>
      <c r="AY4533" s="24"/>
      <c r="AZ4533" s="24"/>
      <c r="BA4533" s="24"/>
      <c r="BB4533" s="21">
        <f t="shared" si="488"/>
        <v>71.781999999999996</v>
      </c>
      <c r="BC4533" s="21"/>
      <c r="BD4533" s="22">
        <f t="shared" si="489"/>
        <v>96.481182795698913</v>
      </c>
      <c r="BE4533" s="21"/>
      <c r="BG4533" s="10"/>
      <c r="BH4533" s="21">
        <f t="shared" si="490"/>
        <v>0</v>
      </c>
      <c r="BI4533" s="22">
        <f t="shared" si="490"/>
        <v>7.1781999999999985E-2</v>
      </c>
      <c r="BJ4533" s="21"/>
      <c r="BK4533" s="21">
        <v>0</v>
      </c>
      <c r="BL4533" s="22">
        <v>0.21534599999999995</v>
      </c>
      <c r="BM4533" s="21"/>
      <c r="BN4533" s="21">
        <f t="shared" si="487"/>
        <v>0</v>
      </c>
      <c r="BO4533" s="22">
        <f t="shared" si="487"/>
        <v>0.86138399999999982</v>
      </c>
      <c r="BP4533" s="21">
        <f t="shared" si="487"/>
        <v>0</v>
      </c>
    </row>
    <row r="4534" spans="1:68" ht="11.1" hidden="1" customHeight="1" outlineLevel="1" collapsed="1" x14ac:dyDescent="0.2">
      <c r="A4534" s="10"/>
      <c r="B4534" s="18"/>
      <c r="C4534" s="18"/>
      <c r="D4534" s="18"/>
      <c r="E4534" s="19" t="s">
        <v>3964</v>
      </c>
      <c r="F4534" s="209">
        <v>21.516999999999999</v>
      </c>
      <c r="G4534" s="20"/>
      <c r="H4534" s="209">
        <v>22</v>
      </c>
      <c r="I4534" s="240">
        <v>6.3780000000000001</v>
      </c>
      <c r="J4534" s="240"/>
      <c r="K4534" s="20"/>
      <c r="L4534" s="20"/>
      <c r="M4534" s="20"/>
      <c r="N4534" s="20"/>
      <c r="O4534" s="20"/>
      <c r="P4534" s="209">
        <v>8.7460000000000004</v>
      </c>
      <c r="Q4534" s="209">
        <v>7.28</v>
      </c>
      <c r="R4534" s="209">
        <v>9.3390000000000004</v>
      </c>
      <c r="S4534" s="209">
        <v>9.109</v>
      </c>
      <c r="T4534" s="209">
        <v>13.289</v>
      </c>
      <c r="U4534" s="209">
        <v>8.9689999999999994</v>
      </c>
      <c r="V4534" s="209">
        <v>2.835</v>
      </c>
      <c r="W4534" s="20"/>
      <c r="X4534" s="20"/>
      <c r="Y4534" s="20"/>
      <c r="Z4534" s="20"/>
      <c r="AA4534" s="20"/>
      <c r="AB4534" s="20"/>
      <c r="AC4534" s="209">
        <v>13.032</v>
      </c>
      <c r="AD4534" s="209">
        <v>9.375</v>
      </c>
      <c r="AE4534" s="209">
        <v>17.433</v>
      </c>
      <c r="AF4534" s="209">
        <v>9.4190000000000005</v>
      </c>
      <c r="AG4534" s="209">
        <v>7.79</v>
      </c>
      <c r="AH4534" s="209">
        <v>2.3260000000000001</v>
      </c>
      <c r="AI4534" s="20"/>
      <c r="AJ4534" s="20"/>
      <c r="AK4534" s="20"/>
      <c r="AL4534" s="20"/>
      <c r="AM4534" s="209">
        <v>9.5950000000000006</v>
      </c>
      <c r="AN4534" s="209">
        <v>4.1580000000000004</v>
      </c>
      <c r="AO4534" s="209">
        <v>12.362</v>
      </c>
      <c r="AP4534" s="209">
        <v>11.151999999999999</v>
      </c>
      <c r="AQ4534" s="209">
        <v>15.964</v>
      </c>
      <c r="AR4534" s="209">
        <v>10.957000000000001</v>
      </c>
      <c r="AS4534" s="209">
        <v>6.6890000000000001</v>
      </c>
      <c r="AT4534" s="209">
        <v>7</v>
      </c>
      <c r="AU4534" s="20"/>
      <c r="AV4534" s="20"/>
      <c r="AW4534" s="20"/>
      <c r="AX4534" s="20"/>
      <c r="AY4534" s="20"/>
      <c r="AZ4534" s="209">
        <v>11.268000000000001</v>
      </c>
      <c r="BA4534" s="209">
        <v>12.288</v>
      </c>
      <c r="BB4534" s="21">
        <f>BB4535+BB4536</f>
        <v>22.628</v>
      </c>
      <c r="BC4534" s="21">
        <f>BF4534</f>
        <v>52.5</v>
      </c>
      <c r="BD4534" s="22">
        <f t="shared" si="489"/>
        <v>30.413978494623656</v>
      </c>
      <c r="BE4534" s="21">
        <f>BC4534-BD4534</f>
        <v>22.086021505376344</v>
      </c>
      <c r="BF4534" s="2">
        <v>52.5</v>
      </c>
      <c r="BG4534" s="10">
        <v>6</v>
      </c>
      <c r="BH4534" s="21">
        <f t="shared" si="490"/>
        <v>3.9059999999999997E-2</v>
      </c>
      <c r="BI4534" s="22">
        <f t="shared" si="490"/>
        <v>2.2627999999999999E-2</v>
      </c>
      <c r="BJ4534" s="21">
        <f>BH4534-BI4534</f>
        <v>1.6431999999999999E-2</v>
      </c>
      <c r="BK4534" s="21">
        <v>0.11717999999999999</v>
      </c>
      <c r="BL4534" s="22">
        <v>6.7884E-2</v>
      </c>
      <c r="BM4534" s="21">
        <v>4.9295999999999993E-2</v>
      </c>
      <c r="BN4534" s="21">
        <f t="shared" si="487"/>
        <v>0.46871999999999997</v>
      </c>
      <c r="BO4534" s="22">
        <f t="shared" si="487"/>
        <v>0.271536</v>
      </c>
      <c r="BP4534" s="21">
        <f t="shared" si="487"/>
        <v>0.19718399999999997</v>
      </c>
    </row>
    <row r="4535" spans="1:68" ht="11.1" hidden="1" customHeight="1" outlineLevel="2" x14ac:dyDescent="0.2">
      <c r="A4535" s="10"/>
      <c r="B4535" s="18"/>
      <c r="C4535" s="18"/>
      <c r="D4535" s="18"/>
      <c r="E4535" s="23" t="s">
        <v>3965</v>
      </c>
      <c r="F4535" s="208">
        <v>13.888999999999999</v>
      </c>
      <c r="G4535" s="24"/>
      <c r="H4535" s="208">
        <v>15</v>
      </c>
      <c r="I4535" s="239">
        <v>5.6890000000000001</v>
      </c>
      <c r="J4535" s="239"/>
      <c r="K4535" s="24"/>
      <c r="L4535" s="24"/>
      <c r="M4535" s="24"/>
      <c r="N4535" s="24"/>
      <c r="O4535" s="24"/>
      <c r="P4535" s="208">
        <v>5.7489999999999997</v>
      </c>
      <c r="Q4535" s="208">
        <v>5.24</v>
      </c>
      <c r="R4535" s="208">
        <v>5.98</v>
      </c>
      <c r="S4535" s="208">
        <v>5.694</v>
      </c>
      <c r="T4535" s="208">
        <v>9.4329999999999998</v>
      </c>
      <c r="U4535" s="208">
        <v>5.3620000000000001</v>
      </c>
      <c r="V4535" s="208">
        <v>1.518</v>
      </c>
      <c r="W4535" s="24"/>
      <c r="X4535" s="24"/>
      <c r="Y4535" s="24"/>
      <c r="Z4535" s="24"/>
      <c r="AA4535" s="24"/>
      <c r="AB4535" s="24"/>
      <c r="AC4535" s="208">
        <v>9.2829999999999995</v>
      </c>
      <c r="AD4535" s="208">
        <v>7.4039999999999999</v>
      </c>
      <c r="AE4535" s="208">
        <v>12.871</v>
      </c>
      <c r="AF4535" s="208">
        <v>7.2690000000000001</v>
      </c>
      <c r="AG4535" s="208">
        <v>5.8630000000000004</v>
      </c>
      <c r="AH4535" s="208">
        <v>1.827</v>
      </c>
      <c r="AI4535" s="24"/>
      <c r="AJ4535" s="24"/>
      <c r="AK4535" s="24"/>
      <c r="AL4535" s="24"/>
      <c r="AM4535" s="208">
        <v>5.7039999999999997</v>
      </c>
      <c r="AN4535" s="208">
        <v>3.75</v>
      </c>
      <c r="AO4535" s="208">
        <v>11.544</v>
      </c>
      <c r="AP4535" s="208">
        <v>9.4090000000000007</v>
      </c>
      <c r="AQ4535" s="208">
        <v>11.786</v>
      </c>
      <c r="AR4535" s="208">
        <v>8.6140000000000008</v>
      </c>
      <c r="AS4535" s="208">
        <v>5.0170000000000003</v>
      </c>
      <c r="AT4535" s="208">
        <v>6</v>
      </c>
      <c r="AU4535" s="24"/>
      <c r="AV4535" s="24"/>
      <c r="AW4535" s="24"/>
      <c r="AX4535" s="24"/>
      <c r="AY4535" s="24"/>
      <c r="AZ4535" s="208">
        <v>8.0909999999999993</v>
      </c>
      <c r="BA4535" s="208">
        <v>9.7629999999999999</v>
      </c>
      <c r="BB4535" s="21">
        <f t="shared" si="488"/>
        <v>15</v>
      </c>
      <c r="BC4535" s="21"/>
      <c r="BD4535" s="22">
        <f t="shared" si="489"/>
        <v>20.161290322580644</v>
      </c>
      <c r="BE4535" s="21"/>
      <c r="BG4535" s="10"/>
      <c r="BH4535" s="21">
        <f t="shared" si="490"/>
        <v>0</v>
      </c>
      <c r="BI4535" s="22">
        <f t="shared" si="490"/>
        <v>1.4999999999999999E-2</v>
      </c>
      <c r="BJ4535" s="21"/>
      <c r="BK4535" s="21">
        <v>0</v>
      </c>
      <c r="BL4535" s="22">
        <v>4.4999999999999998E-2</v>
      </c>
      <c r="BM4535" s="21"/>
      <c r="BN4535" s="21">
        <f t="shared" si="487"/>
        <v>0</v>
      </c>
      <c r="BO4535" s="22">
        <f t="shared" si="487"/>
        <v>0.18</v>
      </c>
      <c r="BP4535" s="21">
        <f t="shared" si="487"/>
        <v>0</v>
      </c>
    </row>
    <row r="4536" spans="1:68" ht="11.1" hidden="1" customHeight="1" outlineLevel="2" x14ac:dyDescent="0.2">
      <c r="A4536" s="10"/>
      <c r="B4536" s="18"/>
      <c r="C4536" s="18"/>
      <c r="D4536" s="18"/>
      <c r="E4536" s="23" t="s">
        <v>3966</v>
      </c>
      <c r="F4536" s="208">
        <v>7.6280000000000001</v>
      </c>
      <c r="G4536" s="24"/>
      <c r="H4536" s="208">
        <v>7</v>
      </c>
      <c r="I4536" s="239">
        <v>0.68899999999999995</v>
      </c>
      <c r="J4536" s="239"/>
      <c r="K4536" s="24"/>
      <c r="L4536" s="24"/>
      <c r="M4536" s="24"/>
      <c r="N4536" s="24"/>
      <c r="O4536" s="24"/>
      <c r="P4536" s="208">
        <v>2.9969999999999999</v>
      </c>
      <c r="Q4536" s="208">
        <v>2.04</v>
      </c>
      <c r="R4536" s="208">
        <v>3.359</v>
      </c>
      <c r="S4536" s="208">
        <v>3.415</v>
      </c>
      <c r="T4536" s="208">
        <v>3.8559999999999999</v>
      </c>
      <c r="U4536" s="208">
        <v>3.6070000000000002</v>
      </c>
      <c r="V4536" s="208">
        <v>1.3169999999999999</v>
      </c>
      <c r="W4536" s="24"/>
      <c r="X4536" s="24"/>
      <c r="Y4536" s="24"/>
      <c r="Z4536" s="24"/>
      <c r="AA4536" s="24"/>
      <c r="AB4536" s="24"/>
      <c r="AC4536" s="208">
        <v>3.7490000000000001</v>
      </c>
      <c r="AD4536" s="208">
        <v>1.9710000000000001</v>
      </c>
      <c r="AE4536" s="208">
        <v>4.5620000000000003</v>
      </c>
      <c r="AF4536" s="208">
        <v>2.15</v>
      </c>
      <c r="AG4536" s="208">
        <v>1.927</v>
      </c>
      <c r="AH4536" s="208">
        <v>0.499</v>
      </c>
      <c r="AI4536" s="24"/>
      <c r="AJ4536" s="24"/>
      <c r="AK4536" s="24"/>
      <c r="AL4536" s="24"/>
      <c r="AM4536" s="208">
        <v>3.891</v>
      </c>
      <c r="AN4536" s="208">
        <v>0.40799999999999997</v>
      </c>
      <c r="AO4536" s="208">
        <v>0.81799999999999995</v>
      </c>
      <c r="AP4536" s="208">
        <v>1.7430000000000001</v>
      </c>
      <c r="AQ4536" s="208">
        <v>4.1779999999999999</v>
      </c>
      <c r="AR4536" s="208">
        <v>2.343</v>
      </c>
      <c r="AS4536" s="208">
        <v>1.6719999999999999</v>
      </c>
      <c r="AT4536" s="208">
        <v>1</v>
      </c>
      <c r="AU4536" s="24"/>
      <c r="AV4536" s="24"/>
      <c r="AW4536" s="24"/>
      <c r="AX4536" s="24"/>
      <c r="AY4536" s="24"/>
      <c r="AZ4536" s="208">
        <v>3.177</v>
      </c>
      <c r="BA4536" s="208">
        <v>2.5249999999999999</v>
      </c>
      <c r="BB4536" s="21">
        <f t="shared" si="488"/>
        <v>7.6280000000000001</v>
      </c>
      <c r="BC4536" s="21"/>
      <c r="BD4536" s="22">
        <f t="shared" si="489"/>
        <v>10.252688172043012</v>
      </c>
      <c r="BE4536" s="21"/>
      <c r="BG4536" s="10"/>
      <c r="BH4536" s="21">
        <f t="shared" si="490"/>
        <v>0</v>
      </c>
      <c r="BI4536" s="22">
        <f t="shared" si="490"/>
        <v>7.6280000000000011E-3</v>
      </c>
      <c r="BJ4536" s="21"/>
      <c r="BK4536" s="21">
        <v>0</v>
      </c>
      <c r="BL4536" s="22">
        <v>2.2884000000000002E-2</v>
      </c>
      <c r="BM4536" s="21"/>
      <c r="BN4536" s="21">
        <f t="shared" si="487"/>
        <v>0</v>
      </c>
      <c r="BO4536" s="22">
        <f t="shared" si="487"/>
        <v>9.1536000000000006E-2</v>
      </c>
      <c r="BP4536" s="21">
        <f t="shared" si="487"/>
        <v>0</v>
      </c>
    </row>
    <row r="4537" spans="1:68" ht="11.1" hidden="1" customHeight="1" outlineLevel="1" collapsed="1" x14ac:dyDescent="0.2">
      <c r="A4537" s="10"/>
      <c r="B4537" s="18"/>
      <c r="C4537" s="18"/>
      <c r="D4537" s="18"/>
      <c r="E4537" s="19" t="s">
        <v>3967</v>
      </c>
      <c r="F4537" s="20"/>
      <c r="G4537" s="20"/>
      <c r="H4537" s="20"/>
      <c r="I4537" s="20"/>
      <c r="J4537" s="20"/>
      <c r="K4537" s="20"/>
      <c r="L4537" s="20"/>
      <c r="M4537" s="20"/>
      <c r="N4537" s="20"/>
      <c r="O4537" s="20"/>
      <c r="P4537" s="20"/>
      <c r="Q4537" s="20"/>
      <c r="R4537" s="20"/>
      <c r="S4537" s="20"/>
      <c r="T4537" s="20"/>
      <c r="U4537" s="20"/>
      <c r="V4537" s="20"/>
      <c r="W4537" s="20"/>
      <c r="X4537" s="20"/>
      <c r="Y4537" s="20"/>
      <c r="Z4537" s="20"/>
      <c r="AA4537" s="20"/>
      <c r="AB4537" s="20"/>
      <c r="AC4537" s="20"/>
      <c r="AD4537" s="20"/>
      <c r="AE4537" s="20"/>
      <c r="AF4537" s="20"/>
      <c r="AG4537" s="20"/>
      <c r="AH4537" s="20"/>
      <c r="AI4537" s="20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9">
        <v>0.32600000000000001</v>
      </c>
      <c r="AV4537" s="20"/>
      <c r="AW4537" s="20"/>
      <c r="AX4537" s="20"/>
      <c r="AY4537" s="209">
        <v>0.46700000000000003</v>
      </c>
      <c r="AZ4537" s="209">
        <v>0.82799999999999996</v>
      </c>
      <c r="BA4537" s="209">
        <v>2.327</v>
      </c>
      <c r="BB4537" s="21">
        <f t="shared" si="488"/>
        <v>2.327</v>
      </c>
      <c r="BC4537" s="21">
        <f>BD4537</f>
        <v>3.1276881720430105</v>
      </c>
      <c r="BD4537" s="22">
        <f t="shared" si="489"/>
        <v>3.1276881720430105</v>
      </c>
      <c r="BE4537" s="21">
        <f>BC4537-BD4537</f>
        <v>0</v>
      </c>
      <c r="BG4537" s="10">
        <v>6</v>
      </c>
      <c r="BH4537" s="21">
        <f t="shared" si="490"/>
        <v>2.3270000000000001E-3</v>
      </c>
      <c r="BI4537" s="22">
        <f t="shared" si="490"/>
        <v>2.3270000000000001E-3</v>
      </c>
      <c r="BJ4537" s="21">
        <f>BH4537-BI4537</f>
        <v>0</v>
      </c>
      <c r="BK4537" s="21">
        <v>6.9810000000000002E-3</v>
      </c>
      <c r="BL4537" s="22">
        <v>6.9810000000000002E-3</v>
      </c>
      <c r="BM4537" s="21">
        <v>0</v>
      </c>
      <c r="BN4537" s="21">
        <f t="shared" si="487"/>
        <v>2.7924000000000001E-2</v>
      </c>
      <c r="BO4537" s="22">
        <f t="shared" si="487"/>
        <v>2.7924000000000001E-2</v>
      </c>
      <c r="BP4537" s="21">
        <f t="shared" si="487"/>
        <v>0</v>
      </c>
    </row>
    <row r="4538" spans="1:68" ht="11.1" hidden="1" customHeight="1" outlineLevel="2" x14ac:dyDescent="0.2">
      <c r="A4538" s="10"/>
      <c r="B4538" s="18"/>
      <c r="C4538" s="18"/>
      <c r="D4538" s="18"/>
      <c r="E4538" s="23" t="s">
        <v>3968</v>
      </c>
      <c r="F4538" s="24"/>
      <c r="G4538" s="24"/>
      <c r="H4538" s="24"/>
      <c r="I4538" s="24"/>
      <c r="J4538" s="24"/>
      <c r="K4538" s="24"/>
      <c r="L4538" s="24"/>
      <c r="M4538" s="24"/>
      <c r="N4538" s="24"/>
      <c r="O4538" s="24"/>
      <c r="P4538" s="24"/>
      <c r="Q4538" s="24"/>
      <c r="R4538" s="24"/>
      <c r="S4538" s="24"/>
      <c r="T4538" s="24"/>
      <c r="U4538" s="24"/>
      <c r="V4538" s="24"/>
      <c r="W4538" s="24"/>
      <c r="X4538" s="24"/>
      <c r="Y4538" s="24"/>
      <c r="Z4538" s="24"/>
      <c r="AA4538" s="24"/>
      <c r="AB4538" s="24"/>
      <c r="AC4538" s="24"/>
      <c r="AD4538" s="24"/>
      <c r="AE4538" s="24"/>
      <c r="AF4538" s="24"/>
      <c r="AG4538" s="24"/>
      <c r="AH4538" s="24"/>
      <c r="AI4538" s="24"/>
      <c r="AJ4538" s="24"/>
      <c r="AK4538" s="24"/>
      <c r="AL4538" s="24"/>
      <c r="AM4538" s="24"/>
      <c r="AN4538" s="24"/>
      <c r="AO4538" s="24"/>
      <c r="AP4538" s="24"/>
      <c r="AQ4538" s="24"/>
      <c r="AR4538" s="24"/>
      <c r="AS4538" s="24"/>
      <c r="AT4538" s="24"/>
      <c r="AU4538" s="208">
        <v>0.32600000000000001</v>
      </c>
      <c r="AV4538" s="24"/>
      <c r="AW4538" s="24"/>
      <c r="AX4538" s="24"/>
      <c r="AY4538" s="208">
        <v>0.46700000000000003</v>
      </c>
      <c r="AZ4538" s="208">
        <v>0.82799999999999996</v>
      </c>
      <c r="BA4538" s="208">
        <v>2.327</v>
      </c>
      <c r="BB4538" s="21">
        <f t="shared" si="488"/>
        <v>2.327</v>
      </c>
      <c r="BC4538" s="21"/>
      <c r="BD4538" s="22">
        <f t="shared" si="489"/>
        <v>3.1276881720430105</v>
      </c>
      <c r="BE4538" s="21"/>
      <c r="BG4538" s="10"/>
      <c r="BH4538" s="21">
        <f t="shared" si="490"/>
        <v>0</v>
      </c>
      <c r="BI4538" s="22">
        <f t="shared" si="490"/>
        <v>2.3270000000000001E-3</v>
      </c>
      <c r="BJ4538" s="21"/>
      <c r="BK4538" s="21">
        <v>0</v>
      </c>
      <c r="BL4538" s="22">
        <v>6.9810000000000002E-3</v>
      </c>
      <c r="BM4538" s="21"/>
      <c r="BN4538" s="21">
        <f t="shared" si="487"/>
        <v>0</v>
      </c>
      <c r="BO4538" s="22">
        <f t="shared" si="487"/>
        <v>2.7924000000000001E-2</v>
      </c>
      <c r="BP4538" s="21">
        <f t="shared" si="487"/>
        <v>0</v>
      </c>
    </row>
    <row r="4539" spans="1:68" ht="11.1" hidden="1" customHeight="1" outlineLevel="1" collapsed="1" x14ac:dyDescent="0.2">
      <c r="A4539" s="10"/>
      <c r="B4539" s="18"/>
      <c r="C4539" s="18"/>
      <c r="D4539" s="18"/>
      <c r="E4539" s="19" t="s">
        <v>3969</v>
      </c>
      <c r="F4539" s="209">
        <v>4.3029999999999999</v>
      </c>
      <c r="G4539" s="209">
        <v>3.9119999999999999</v>
      </c>
      <c r="H4539" s="209">
        <v>2.1869999999999998</v>
      </c>
      <c r="I4539" s="240">
        <v>1.794</v>
      </c>
      <c r="J4539" s="240"/>
      <c r="K4539" s="209">
        <v>0.72799999999999998</v>
      </c>
      <c r="L4539" s="20"/>
      <c r="M4539" s="20"/>
      <c r="N4539" s="20"/>
      <c r="O4539" s="20"/>
      <c r="P4539" s="209">
        <v>1.2150000000000001</v>
      </c>
      <c r="Q4539" s="209">
        <v>1.476</v>
      </c>
      <c r="R4539" s="209">
        <v>6.5890000000000004</v>
      </c>
      <c r="S4539" s="209">
        <v>2.46</v>
      </c>
      <c r="T4539" s="209">
        <v>3.806</v>
      </c>
      <c r="U4539" s="209">
        <v>2.6549999999999998</v>
      </c>
      <c r="V4539" s="209">
        <v>0.71099999999999997</v>
      </c>
      <c r="W4539" s="209">
        <v>0.21</v>
      </c>
      <c r="X4539" s="20"/>
      <c r="Y4539" s="20"/>
      <c r="Z4539" s="20"/>
      <c r="AA4539" s="20"/>
      <c r="AB4539" s="209">
        <v>1.2569999999999999</v>
      </c>
      <c r="AC4539" s="209">
        <v>1.64</v>
      </c>
      <c r="AD4539" s="209">
        <v>3.7040000000000002</v>
      </c>
      <c r="AE4539" s="209">
        <v>2.956</v>
      </c>
      <c r="AF4539" s="209">
        <v>3.2949999999999999</v>
      </c>
      <c r="AG4539" s="209">
        <v>1.6539999999999999</v>
      </c>
      <c r="AH4539" s="209">
        <v>0.82499999999999996</v>
      </c>
      <c r="AI4539" s="20"/>
      <c r="AJ4539" s="209">
        <v>1.002</v>
      </c>
      <c r="AK4539" s="20"/>
      <c r="AL4539" s="20"/>
      <c r="AM4539" s="209">
        <v>0.17499999999999999</v>
      </c>
      <c r="AN4539" s="209">
        <v>1.165</v>
      </c>
      <c r="AO4539" s="209">
        <v>2.3039999999999998</v>
      </c>
      <c r="AP4539" s="209">
        <v>3.0840000000000001</v>
      </c>
      <c r="AQ4539" s="209">
        <v>4.3259999999999996</v>
      </c>
      <c r="AR4539" s="209">
        <v>2.8849999999999998</v>
      </c>
      <c r="AS4539" s="209">
        <v>2.2360000000000002</v>
      </c>
      <c r="AT4539" s="209">
        <v>1.3160000000000001</v>
      </c>
      <c r="AU4539" s="209">
        <v>0.77100000000000002</v>
      </c>
      <c r="AV4539" s="20"/>
      <c r="AW4539" s="20"/>
      <c r="AX4539" s="20"/>
      <c r="AY4539" s="209">
        <v>0.311</v>
      </c>
      <c r="AZ4539" s="209">
        <v>0.79600000000000004</v>
      </c>
      <c r="BA4539" s="209">
        <v>1.5629999999999999</v>
      </c>
      <c r="BB4539" s="21">
        <f t="shared" si="488"/>
        <v>6.5890000000000004</v>
      </c>
      <c r="BC4539" s="21">
        <f>BF4539</f>
        <v>11.44</v>
      </c>
      <c r="BD4539" s="22">
        <f t="shared" si="489"/>
        <v>8.8561827956989259</v>
      </c>
      <c r="BE4539" s="21">
        <f>BC4539-BD4539</f>
        <v>2.5838172043010736</v>
      </c>
      <c r="BF4539" s="2">
        <v>11.44</v>
      </c>
      <c r="BG4539" s="10">
        <v>6</v>
      </c>
      <c r="BH4539" s="21">
        <f t="shared" si="490"/>
        <v>8.5113600000000008E-3</v>
      </c>
      <c r="BI4539" s="22">
        <f t="shared" si="490"/>
        <v>6.5890000000000002E-3</v>
      </c>
      <c r="BJ4539" s="21">
        <f>BH4539-BI4539</f>
        <v>1.9223600000000006E-3</v>
      </c>
      <c r="BK4539" s="21">
        <v>2.5534080000000001E-2</v>
      </c>
      <c r="BL4539" s="22">
        <v>1.9767E-2</v>
      </c>
      <c r="BM4539" s="21">
        <v>5.7670800000000008E-3</v>
      </c>
      <c r="BN4539" s="21">
        <f t="shared" si="487"/>
        <v>0.10213632</v>
      </c>
      <c r="BO4539" s="22">
        <f t="shared" si="487"/>
        <v>7.9067999999999999E-2</v>
      </c>
      <c r="BP4539" s="21">
        <f t="shared" si="487"/>
        <v>2.3068320000000003E-2</v>
      </c>
    </row>
    <row r="4540" spans="1:68" ht="11.1" hidden="1" customHeight="1" outlineLevel="2" x14ac:dyDescent="0.2">
      <c r="A4540" s="10"/>
      <c r="B4540" s="18"/>
      <c r="C4540" s="18"/>
      <c r="D4540" s="18"/>
      <c r="E4540" s="23" t="s">
        <v>3970</v>
      </c>
      <c r="F4540" s="208">
        <v>4.3029999999999999</v>
      </c>
      <c r="G4540" s="208">
        <v>3.9119999999999999</v>
      </c>
      <c r="H4540" s="208">
        <v>2.1869999999999998</v>
      </c>
      <c r="I4540" s="239">
        <v>1.794</v>
      </c>
      <c r="J4540" s="239"/>
      <c r="K4540" s="208">
        <v>0.72799999999999998</v>
      </c>
      <c r="L4540" s="24"/>
      <c r="M4540" s="24"/>
      <c r="N4540" s="24"/>
      <c r="O4540" s="24"/>
      <c r="P4540" s="208">
        <v>1.2150000000000001</v>
      </c>
      <c r="Q4540" s="208">
        <v>1.476</v>
      </c>
      <c r="R4540" s="208">
        <v>6.5890000000000004</v>
      </c>
      <c r="S4540" s="208">
        <v>2.46</v>
      </c>
      <c r="T4540" s="208">
        <v>3.806</v>
      </c>
      <c r="U4540" s="208">
        <v>2.6549999999999998</v>
      </c>
      <c r="V4540" s="208">
        <v>0.71099999999999997</v>
      </c>
      <c r="W4540" s="208">
        <v>0.21</v>
      </c>
      <c r="X4540" s="24"/>
      <c r="Y4540" s="24"/>
      <c r="Z4540" s="24"/>
      <c r="AA4540" s="24"/>
      <c r="AB4540" s="208">
        <v>1.2569999999999999</v>
      </c>
      <c r="AC4540" s="208">
        <v>1.64</v>
      </c>
      <c r="AD4540" s="208">
        <v>3.7040000000000002</v>
      </c>
      <c r="AE4540" s="208">
        <v>2.956</v>
      </c>
      <c r="AF4540" s="208">
        <v>3.2949999999999999</v>
      </c>
      <c r="AG4540" s="208">
        <v>1.6539999999999999</v>
      </c>
      <c r="AH4540" s="208">
        <v>0.82499999999999996</v>
      </c>
      <c r="AI4540" s="24"/>
      <c r="AJ4540" s="208">
        <v>1.002</v>
      </c>
      <c r="AK4540" s="24"/>
      <c r="AL4540" s="24"/>
      <c r="AM4540" s="208">
        <v>0.17499999999999999</v>
      </c>
      <c r="AN4540" s="208">
        <v>1.165</v>
      </c>
      <c r="AO4540" s="208">
        <v>2.3039999999999998</v>
      </c>
      <c r="AP4540" s="208">
        <v>3.0840000000000001</v>
      </c>
      <c r="AQ4540" s="208">
        <v>4.3259999999999996</v>
      </c>
      <c r="AR4540" s="208">
        <v>2.8849999999999998</v>
      </c>
      <c r="AS4540" s="208">
        <v>2.2360000000000002</v>
      </c>
      <c r="AT4540" s="208">
        <v>1.3160000000000001</v>
      </c>
      <c r="AU4540" s="208">
        <v>0.77100000000000002</v>
      </c>
      <c r="AV4540" s="24"/>
      <c r="AW4540" s="24"/>
      <c r="AX4540" s="24"/>
      <c r="AY4540" s="208">
        <v>0.311</v>
      </c>
      <c r="AZ4540" s="208">
        <v>0.79600000000000004</v>
      </c>
      <c r="BA4540" s="208">
        <v>1.5629999999999999</v>
      </c>
      <c r="BB4540" s="21">
        <f t="shared" si="488"/>
        <v>6.5890000000000004</v>
      </c>
      <c r="BC4540" s="21"/>
      <c r="BD4540" s="22">
        <f t="shared" si="489"/>
        <v>8.8561827956989259</v>
      </c>
      <c r="BE4540" s="21"/>
      <c r="BG4540" s="10"/>
      <c r="BH4540" s="21">
        <f t="shared" si="490"/>
        <v>0</v>
      </c>
      <c r="BI4540" s="22">
        <f t="shared" si="490"/>
        <v>6.5890000000000002E-3</v>
      </c>
      <c r="BJ4540" s="21"/>
      <c r="BK4540" s="21">
        <v>0</v>
      </c>
      <c r="BL4540" s="22">
        <v>1.9767E-2</v>
      </c>
      <c r="BM4540" s="21"/>
      <c r="BN4540" s="21">
        <f t="shared" si="487"/>
        <v>0</v>
      </c>
      <c r="BO4540" s="22">
        <f t="shared" si="487"/>
        <v>7.9067999999999999E-2</v>
      </c>
      <c r="BP4540" s="21">
        <f t="shared" si="487"/>
        <v>0</v>
      </c>
    </row>
    <row r="4541" spans="1:68" ht="11.1" hidden="1" customHeight="1" outlineLevel="1" collapsed="1" x14ac:dyDescent="0.2">
      <c r="A4541" s="10"/>
      <c r="B4541" s="18"/>
      <c r="C4541" s="18"/>
      <c r="D4541" s="18"/>
      <c r="E4541" s="19" t="s">
        <v>3971</v>
      </c>
      <c r="F4541" s="20"/>
      <c r="G4541" s="20"/>
      <c r="H4541" s="20"/>
      <c r="I4541" s="20"/>
      <c r="J4541" s="20"/>
      <c r="K4541" s="209">
        <v>5.7679999999999998</v>
      </c>
      <c r="L4541" s="209">
        <v>0.70699999999999996</v>
      </c>
      <c r="M4541" s="20"/>
      <c r="N4541" s="20"/>
      <c r="O4541" s="209">
        <v>6.8040000000000003</v>
      </c>
      <c r="P4541" s="209">
        <v>23.416</v>
      </c>
      <c r="Q4541" s="209">
        <v>70.400000000000006</v>
      </c>
      <c r="R4541" s="209">
        <v>79.203000000000003</v>
      </c>
      <c r="S4541" s="209">
        <v>-36.453000000000003</v>
      </c>
      <c r="T4541" s="209">
        <v>32.99</v>
      </c>
      <c r="U4541" s="209">
        <v>25.193000000000001</v>
      </c>
      <c r="V4541" s="209">
        <v>13.813000000000001</v>
      </c>
      <c r="W4541" s="209">
        <v>7.9329999999999998</v>
      </c>
      <c r="X4541" s="209">
        <v>0.26200000000000001</v>
      </c>
      <c r="Y4541" s="20"/>
      <c r="Z4541" s="20"/>
      <c r="AA4541" s="20"/>
      <c r="AB4541" s="209">
        <v>15.951000000000001</v>
      </c>
      <c r="AC4541" s="209">
        <v>24.25</v>
      </c>
      <c r="AD4541" s="209">
        <v>33.906999999999996</v>
      </c>
      <c r="AE4541" s="209">
        <v>31.92</v>
      </c>
      <c r="AF4541" s="209">
        <v>25.189</v>
      </c>
      <c r="AG4541" s="209">
        <v>16.552</v>
      </c>
      <c r="AH4541" s="209">
        <v>10.074999999999999</v>
      </c>
      <c r="AI4541" s="209">
        <v>5.93</v>
      </c>
      <c r="AJ4541" s="20"/>
      <c r="AK4541" s="20"/>
      <c r="AL4541" s="20"/>
      <c r="AM4541" s="209">
        <v>8.33</v>
      </c>
      <c r="AN4541" s="209">
        <v>15.36</v>
      </c>
      <c r="AO4541" s="209">
        <v>27.707000000000001</v>
      </c>
      <c r="AP4541" s="209">
        <v>35.927</v>
      </c>
      <c r="AQ4541" s="209">
        <v>35.652999999999999</v>
      </c>
      <c r="AR4541" s="209">
        <v>27.536000000000001</v>
      </c>
      <c r="AS4541" s="209">
        <v>25.273</v>
      </c>
      <c r="AT4541" s="209">
        <v>16.21</v>
      </c>
      <c r="AU4541" s="209">
        <v>3.8959999999999999</v>
      </c>
      <c r="AV4541" s="20"/>
      <c r="AW4541" s="20"/>
      <c r="AX4541" s="20"/>
      <c r="AY4541" s="209">
        <v>5.9269999999999996</v>
      </c>
      <c r="AZ4541" s="209">
        <v>14.632999999999999</v>
      </c>
      <c r="BA4541" s="209">
        <v>26.373999999999999</v>
      </c>
      <c r="BB4541" s="56">
        <f t="shared" si="488"/>
        <v>79.203000000000003</v>
      </c>
      <c r="BC4541" s="21">
        <f>BD4541</f>
        <v>106.45564516129032</v>
      </c>
      <c r="BD4541" s="22">
        <f t="shared" si="489"/>
        <v>106.45564516129032</v>
      </c>
      <c r="BE4541" s="21">
        <f>BC4541-BD4541</f>
        <v>0</v>
      </c>
      <c r="BF4541" s="2">
        <v>97.8</v>
      </c>
      <c r="BG4541" s="10">
        <v>6</v>
      </c>
      <c r="BH4541" s="21">
        <f t="shared" si="490"/>
        <v>7.9202999999999996E-2</v>
      </c>
      <c r="BI4541" s="22">
        <f t="shared" si="490"/>
        <v>7.9202999999999996E-2</v>
      </c>
      <c r="BJ4541" s="21">
        <f>BH4541-BI4541</f>
        <v>0</v>
      </c>
      <c r="BK4541" s="21">
        <v>0.23760899999999999</v>
      </c>
      <c r="BL4541" s="22">
        <v>0.23760899999999999</v>
      </c>
      <c r="BM4541" s="21">
        <v>0</v>
      </c>
      <c r="BN4541" s="21">
        <f t="shared" si="487"/>
        <v>0.95043599999999995</v>
      </c>
      <c r="BO4541" s="22">
        <f t="shared" si="487"/>
        <v>0.95043599999999995</v>
      </c>
      <c r="BP4541" s="21">
        <f t="shared" si="487"/>
        <v>0</v>
      </c>
    </row>
    <row r="4542" spans="1:68" ht="11.1" hidden="1" customHeight="1" outlineLevel="2" x14ac:dyDescent="0.2">
      <c r="A4542" s="10"/>
      <c r="B4542" s="18"/>
      <c r="C4542" s="18"/>
      <c r="D4542" s="18"/>
      <c r="E4542" s="23" t="s">
        <v>3972</v>
      </c>
      <c r="F4542" s="24"/>
      <c r="G4542" s="24"/>
      <c r="H4542" s="24"/>
      <c r="I4542" s="24"/>
      <c r="J4542" s="24"/>
      <c r="K4542" s="208">
        <v>1.9590000000000001</v>
      </c>
      <c r="L4542" s="208">
        <v>0.433</v>
      </c>
      <c r="M4542" s="24"/>
      <c r="N4542" s="24"/>
      <c r="O4542" s="208">
        <v>2.6040000000000001</v>
      </c>
      <c r="P4542" s="208">
        <v>5.6619999999999999</v>
      </c>
      <c r="Q4542" s="208">
        <v>8.5</v>
      </c>
      <c r="R4542" s="208">
        <v>15.202999999999999</v>
      </c>
      <c r="S4542" s="208">
        <v>3.9380000000000002</v>
      </c>
      <c r="T4542" s="208">
        <v>7.1059999999999999</v>
      </c>
      <c r="U4542" s="208">
        <v>4.63</v>
      </c>
      <c r="V4542" s="208">
        <v>2.5209999999999999</v>
      </c>
      <c r="W4542" s="208">
        <v>1.9890000000000001</v>
      </c>
      <c r="X4542" s="208">
        <v>0.223</v>
      </c>
      <c r="Y4542" s="24"/>
      <c r="Z4542" s="24"/>
      <c r="AA4542" s="24"/>
      <c r="AB4542" s="208">
        <v>7.2009999999999996</v>
      </c>
      <c r="AC4542" s="208">
        <v>5.5389999999999997</v>
      </c>
      <c r="AD4542" s="208">
        <v>6.867</v>
      </c>
      <c r="AE4542" s="208">
        <v>7.625</v>
      </c>
      <c r="AF4542" s="208">
        <v>6.48</v>
      </c>
      <c r="AG4542" s="208">
        <v>3.8479999999999999</v>
      </c>
      <c r="AH4542" s="208">
        <v>2.9889999999999999</v>
      </c>
      <c r="AI4542" s="208">
        <v>2.52</v>
      </c>
      <c r="AJ4542" s="24"/>
      <c r="AK4542" s="24"/>
      <c r="AL4542" s="24"/>
      <c r="AM4542" s="208">
        <v>3.4340000000000002</v>
      </c>
      <c r="AN4542" s="208">
        <v>3.5790000000000002</v>
      </c>
      <c r="AO4542" s="208">
        <v>6.37</v>
      </c>
      <c r="AP4542" s="208">
        <v>7.8419999999999996</v>
      </c>
      <c r="AQ4542" s="208">
        <v>7.97</v>
      </c>
      <c r="AR4542" s="208">
        <v>6.7919999999999998</v>
      </c>
      <c r="AS4542" s="208">
        <v>6.423</v>
      </c>
      <c r="AT4542" s="208">
        <v>5.4829999999999997</v>
      </c>
      <c r="AU4542" s="24"/>
      <c r="AV4542" s="24"/>
      <c r="AW4542" s="24"/>
      <c r="AX4542" s="24"/>
      <c r="AY4542" s="208">
        <v>1.403</v>
      </c>
      <c r="AZ4542" s="208">
        <v>5.1710000000000003</v>
      </c>
      <c r="BA4542" s="208">
        <v>9.2789999999999999</v>
      </c>
      <c r="BB4542" s="21">
        <f t="shared" si="488"/>
        <v>15.202999999999999</v>
      </c>
      <c r="BC4542" s="21"/>
      <c r="BD4542" s="22">
        <f t="shared" si="489"/>
        <v>20.434139784946233</v>
      </c>
      <c r="BE4542" s="21"/>
      <c r="BG4542" s="10"/>
      <c r="BH4542" s="21">
        <f t="shared" si="490"/>
        <v>0</v>
      </c>
      <c r="BI4542" s="22">
        <f t="shared" si="490"/>
        <v>1.5202999999999996E-2</v>
      </c>
      <c r="BJ4542" s="21"/>
      <c r="BK4542" s="21">
        <v>0</v>
      </c>
      <c r="BL4542" s="22">
        <v>4.560899999999999E-2</v>
      </c>
      <c r="BM4542" s="21"/>
      <c r="BN4542" s="21">
        <f t="shared" si="487"/>
        <v>0</v>
      </c>
      <c r="BO4542" s="22">
        <f t="shared" si="487"/>
        <v>0.18243599999999996</v>
      </c>
      <c r="BP4542" s="21">
        <f t="shared" si="487"/>
        <v>0</v>
      </c>
    </row>
    <row r="4543" spans="1:68" ht="11.1" hidden="1" customHeight="1" outlineLevel="2" x14ac:dyDescent="0.2">
      <c r="A4543" s="10"/>
      <c r="B4543" s="18"/>
      <c r="C4543" s="18"/>
      <c r="D4543" s="18"/>
      <c r="E4543" s="23" t="s">
        <v>3973</v>
      </c>
      <c r="F4543" s="24"/>
      <c r="G4543" s="24"/>
      <c r="H4543" s="24"/>
      <c r="I4543" s="24"/>
      <c r="J4543" s="24"/>
      <c r="K4543" s="208">
        <v>3.8090000000000002</v>
      </c>
      <c r="L4543" s="208">
        <v>0.27400000000000002</v>
      </c>
      <c r="M4543" s="24"/>
      <c r="N4543" s="24"/>
      <c r="O4543" s="208">
        <v>4.2</v>
      </c>
      <c r="P4543" s="208">
        <v>17.754000000000001</v>
      </c>
      <c r="Q4543" s="208">
        <v>61.9</v>
      </c>
      <c r="R4543" s="208">
        <v>64</v>
      </c>
      <c r="S4543" s="208">
        <v>-40.390999999999998</v>
      </c>
      <c r="T4543" s="208">
        <v>25.884</v>
      </c>
      <c r="U4543" s="208">
        <v>20.562999999999999</v>
      </c>
      <c r="V4543" s="208">
        <v>11.292</v>
      </c>
      <c r="W4543" s="208">
        <v>5.944</v>
      </c>
      <c r="X4543" s="208">
        <v>3.9E-2</v>
      </c>
      <c r="Y4543" s="24"/>
      <c r="Z4543" s="24"/>
      <c r="AA4543" s="24"/>
      <c r="AB4543" s="208">
        <v>8.75</v>
      </c>
      <c r="AC4543" s="208">
        <v>18.710999999999999</v>
      </c>
      <c r="AD4543" s="208">
        <v>27.04</v>
      </c>
      <c r="AE4543" s="208">
        <v>24.295000000000002</v>
      </c>
      <c r="AF4543" s="208">
        <v>18.709</v>
      </c>
      <c r="AG4543" s="208">
        <v>12.704000000000001</v>
      </c>
      <c r="AH4543" s="208">
        <v>7.0860000000000003</v>
      </c>
      <c r="AI4543" s="208">
        <v>3.41</v>
      </c>
      <c r="AJ4543" s="24"/>
      <c r="AK4543" s="24"/>
      <c r="AL4543" s="24"/>
      <c r="AM4543" s="208">
        <v>4.8959999999999999</v>
      </c>
      <c r="AN4543" s="208">
        <v>11.781000000000001</v>
      </c>
      <c r="AO4543" s="208">
        <v>21.337</v>
      </c>
      <c r="AP4543" s="208">
        <v>28.085000000000001</v>
      </c>
      <c r="AQ4543" s="208">
        <v>27.683</v>
      </c>
      <c r="AR4543" s="208">
        <v>20.744</v>
      </c>
      <c r="AS4543" s="208">
        <v>18.850000000000001</v>
      </c>
      <c r="AT4543" s="208">
        <v>10.727</v>
      </c>
      <c r="AU4543" s="208">
        <v>3.8959999999999999</v>
      </c>
      <c r="AV4543" s="24"/>
      <c r="AW4543" s="24"/>
      <c r="AX4543" s="24"/>
      <c r="AY4543" s="208">
        <v>4.524</v>
      </c>
      <c r="AZ4543" s="208">
        <v>9.4619999999999997</v>
      </c>
      <c r="BA4543" s="208">
        <v>17.094999999999999</v>
      </c>
      <c r="BB4543" s="21">
        <f t="shared" si="488"/>
        <v>64</v>
      </c>
      <c r="BC4543" s="21"/>
      <c r="BD4543" s="22">
        <f t="shared" si="489"/>
        <v>86.021505376344081</v>
      </c>
      <c r="BE4543" s="21"/>
      <c r="BG4543" s="10"/>
      <c r="BH4543" s="21">
        <f t="shared" si="490"/>
        <v>0</v>
      </c>
      <c r="BI4543" s="22">
        <f t="shared" si="490"/>
        <v>6.4000000000000001E-2</v>
      </c>
      <c r="BJ4543" s="21"/>
      <c r="BK4543" s="21">
        <v>0</v>
      </c>
      <c r="BL4543" s="22">
        <v>0.192</v>
      </c>
      <c r="BM4543" s="21"/>
      <c r="BN4543" s="21">
        <f t="shared" si="487"/>
        <v>0</v>
      </c>
      <c r="BO4543" s="22">
        <f t="shared" si="487"/>
        <v>0.76800000000000002</v>
      </c>
      <c r="BP4543" s="21">
        <f t="shared" si="487"/>
        <v>0</v>
      </c>
    </row>
    <row r="4544" spans="1:68" ht="11.1" hidden="1" customHeight="1" outlineLevel="1" collapsed="1" x14ac:dyDescent="0.2">
      <c r="A4544" s="10"/>
      <c r="B4544" s="18"/>
      <c r="C4544" s="18"/>
      <c r="D4544" s="18"/>
      <c r="E4544" s="19" t="s">
        <v>3974</v>
      </c>
      <c r="F4544" s="20"/>
      <c r="G4544" s="20"/>
      <c r="H4544" s="20"/>
      <c r="I4544" s="20"/>
      <c r="J4544" s="20"/>
      <c r="K4544" s="20"/>
      <c r="L4544" s="20"/>
      <c r="M4544" s="20"/>
      <c r="N4544" s="209">
        <v>9.8620000000000001</v>
      </c>
      <c r="O4544" s="20"/>
      <c r="P4544" s="209">
        <v>3.7309999999999999</v>
      </c>
      <c r="Q4544" s="209">
        <v>3.8</v>
      </c>
      <c r="R4544" s="209">
        <v>3.9</v>
      </c>
      <c r="S4544" s="209">
        <v>3.6</v>
      </c>
      <c r="T4544" s="209">
        <v>8</v>
      </c>
      <c r="U4544" s="20"/>
      <c r="V4544" s="20"/>
      <c r="W4544" s="20"/>
      <c r="X4544" s="20"/>
      <c r="Y4544" s="20"/>
      <c r="Z4544" s="20"/>
      <c r="AA4544" s="20"/>
      <c r="AB4544" s="209">
        <v>1.629</v>
      </c>
      <c r="AC4544" s="209">
        <v>2.69</v>
      </c>
      <c r="AD4544" s="209">
        <v>2.11</v>
      </c>
      <c r="AE4544" s="209">
        <v>2.25</v>
      </c>
      <c r="AF4544" s="209">
        <v>1.72</v>
      </c>
      <c r="AG4544" s="209">
        <v>1.9</v>
      </c>
      <c r="AH4544" s="209">
        <v>1.85</v>
      </c>
      <c r="AI4544" s="209">
        <v>0.95</v>
      </c>
      <c r="AJ4544" s="20"/>
      <c r="AK4544" s="20"/>
      <c r="AL4544" s="20"/>
      <c r="AM4544" s="209">
        <v>1.4810000000000001</v>
      </c>
      <c r="AN4544" s="209">
        <v>0.73899999999999999</v>
      </c>
      <c r="AO4544" s="209">
        <v>2.48</v>
      </c>
      <c r="AP4544" s="209">
        <v>3.15</v>
      </c>
      <c r="AQ4544" s="209">
        <v>2.85</v>
      </c>
      <c r="AR4544" s="209">
        <v>1.855</v>
      </c>
      <c r="AS4544" s="209">
        <v>1.08</v>
      </c>
      <c r="AT4544" s="209">
        <v>1</v>
      </c>
      <c r="AU4544" s="209">
        <v>0.76500000000000001</v>
      </c>
      <c r="AV4544" s="20"/>
      <c r="AW4544" s="20"/>
      <c r="AX4544" s="20"/>
      <c r="AY4544" s="209">
        <v>0.32</v>
      </c>
      <c r="AZ4544" s="209">
        <v>2.4500000000000002</v>
      </c>
      <c r="BA4544" s="209">
        <v>2.75</v>
      </c>
      <c r="BB4544" s="21">
        <f t="shared" si="488"/>
        <v>9.8620000000000001</v>
      </c>
      <c r="BC4544" s="21">
        <f>BF4544</f>
        <v>15.2</v>
      </c>
      <c r="BD4544" s="22">
        <f t="shared" si="489"/>
        <v>13.255376344086022</v>
      </c>
      <c r="BE4544" s="21">
        <f>BC4544-BD4544</f>
        <v>1.9446236559139773</v>
      </c>
      <c r="BF4544" s="2">
        <v>15.2</v>
      </c>
      <c r="BG4544" s="10">
        <v>6</v>
      </c>
      <c r="BH4544" s="21">
        <f t="shared" si="490"/>
        <v>1.1308799999999999E-2</v>
      </c>
      <c r="BI4544" s="22">
        <f t="shared" si="490"/>
        <v>9.8619999999999992E-3</v>
      </c>
      <c r="BJ4544" s="21">
        <f>BH4544-BI4544</f>
        <v>1.4467999999999998E-3</v>
      </c>
      <c r="BK4544" s="21">
        <v>3.3926399999999995E-2</v>
      </c>
      <c r="BL4544" s="22">
        <v>2.9585999999999998E-2</v>
      </c>
      <c r="BM4544" s="21">
        <v>4.3403999999999977E-3</v>
      </c>
      <c r="BN4544" s="21">
        <f t="shared" si="487"/>
        <v>0.13570559999999998</v>
      </c>
      <c r="BO4544" s="22">
        <f t="shared" si="487"/>
        <v>0.11834399999999999</v>
      </c>
      <c r="BP4544" s="21">
        <f t="shared" si="487"/>
        <v>1.7361599999999991E-2</v>
      </c>
    </row>
    <row r="4545" spans="1:68" ht="11.1" hidden="1" customHeight="1" outlineLevel="2" x14ac:dyDescent="0.2">
      <c r="A4545" s="10"/>
      <c r="B4545" s="18"/>
      <c r="C4545" s="18"/>
      <c r="D4545" s="18"/>
      <c r="E4545" s="23" t="s">
        <v>3975</v>
      </c>
      <c r="F4545" s="24"/>
      <c r="G4545" s="24"/>
      <c r="H4545" s="24"/>
      <c r="I4545" s="24"/>
      <c r="J4545" s="24"/>
      <c r="K4545" s="24"/>
      <c r="L4545" s="24"/>
      <c r="M4545" s="24"/>
      <c r="N4545" s="208">
        <v>9.8620000000000001</v>
      </c>
      <c r="O4545" s="24"/>
      <c r="P4545" s="208">
        <v>3.7309999999999999</v>
      </c>
      <c r="Q4545" s="208">
        <v>3.8</v>
      </c>
      <c r="R4545" s="208">
        <v>3.9</v>
      </c>
      <c r="S4545" s="208">
        <v>3.6</v>
      </c>
      <c r="T4545" s="208">
        <v>8</v>
      </c>
      <c r="U4545" s="24"/>
      <c r="V4545" s="24"/>
      <c r="W4545" s="24"/>
      <c r="X4545" s="24"/>
      <c r="Y4545" s="24"/>
      <c r="Z4545" s="24"/>
      <c r="AA4545" s="24"/>
      <c r="AB4545" s="208">
        <v>1.629</v>
      </c>
      <c r="AC4545" s="208">
        <v>2.69</v>
      </c>
      <c r="AD4545" s="208">
        <v>2.11</v>
      </c>
      <c r="AE4545" s="208">
        <v>2.25</v>
      </c>
      <c r="AF4545" s="208">
        <v>1.72</v>
      </c>
      <c r="AG4545" s="208">
        <v>1.9</v>
      </c>
      <c r="AH4545" s="208">
        <v>1.85</v>
      </c>
      <c r="AI4545" s="208">
        <v>0.95</v>
      </c>
      <c r="AJ4545" s="24"/>
      <c r="AK4545" s="24"/>
      <c r="AL4545" s="24"/>
      <c r="AM4545" s="208">
        <v>1.4810000000000001</v>
      </c>
      <c r="AN4545" s="208">
        <v>0.73899999999999999</v>
      </c>
      <c r="AO4545" s="208">
        <v>2.48</v>
      </c>
      <c r="AP4545" s="208">
        <v>3.15</v>
      </c>
      <c r="AQ4545" s="208">
        <v>2.85</v>
      </c>
      <c r="AR4545" s="208">
        <v>1.855</v>
      </c>
      <c r="AS4545" s="208">
        <v>1.08</v>
      </c>
      <c r="AT4545" s="208">
        <v>1</v>
      </c>
      <c r="AU4545" s="208">
        <v>0.76500000000000001</v>
      </c>
      <c r="AV4545" s="24"/>
      <c r="AW4545" s="24"/>
      <c r="AX4545" s="24"/>
      <c r="AY4545" s="208">
        <v>0.32</v>
      </c>
      <c r="AZ4545" s="208">
        <v>2.4500000000000002</v>
      </c>
      <c r="BA4545" s="208">
        <v>2.75</v>
      </c>
      <c r="BB4545" s="21">
        <f t="shared" si="488"/>
        <v>9.8620000000000001</v>
      </c>
      <c r="BC4545" s="21"/>
      <c r="BD4545" s="22">
        <f t="shared" si="489"/>
        <v>13.255376344086022</v>
      </c>
      <c r="BE4545" s="21"/>
      <c r="BG4545" s="10"/>
      <c r="BH4545" s="21">
        <f t="shared" si="490"/>
        <v>0</v>
      </c>
      <c r="BI4545" s="22">
        <f t="shared" si="490"/>
        <v>9.8619999999999992E-3</v>
      </c>
      <c r="BJ4545" s="21"/>
      <c r="BK4545" s="21">
        <v>0</v>
      </c>
      <c r="BL4545" s="22">
        <v>2.9585999999999998E-2</v>
      </c>
      <c r="BM4545" s="21"/>
      <c r="BN4545" s="21">
        <f t="shared" si="487"/>
        <v>0</v>
      </c>
      <c r="BO4545" s="22">
        <f t="shared" si="487"/>
        <v>0.11834399999999999</v>
      </c>
      <c r="BP4545" s="21">
        <f t="shared" si="487"/>
        <v>0</v>
      </c>
    </row>
    <row r="4546" spans="1:68" ht="11.1" hidden="1" customHeight="1" outlineLevel="1" collapsed="1" x14ac:dyDescent="0.2">
      <c r="A4546" s="10"/>
      <c r="B4546" s="18"/>
      <c r="C4546" s="18"/>
      <c r="D4546" s="18"/>
      <c r="E4546" s="19" t="s">
        <v>3976</v>
      </c>
      <c r="F4546" s="209">
        <v>35.439</v>
      </c>
      <c r="G4546" s="209">
        <v>35.1</v>
      </c>
      <c r="H4546" s="209">
        <v>21.122</v>
      </c>
      <c r="I4546" s="240">
        <v>15.811</v>
      </c>
      <c r="J4546" s="240"/>
      <c r="K4546" s="209">
        <v>7.9939999999999998</v>
      </c>
      <c r="L4546" s="20"/>
      <c r="M4546" s="20"/>
      <c r="N4546" s="20"/>
      <c r="O4546" s="20"/>
      <c r="P4546" s="209">
        <v>32.216999999999999</v>
      </c>
      <c r="Q4546" s="209">
        <v>23.497</v>
      </c>
      <c r="R4546" s="209">
        <v>28.802</v>
      </c>
      <c r="S4546" s="209">
        <v>50.122999999999998</v>
      </c>
      <c r="T4546" s="209">
        <v>40.323</v>
      </c>
      <c r="U4546" s="209">
        <v>30.972999999999999</v>
      </c>
      <c r="V4546" s="209">
        <v>13.938000000000001</v>
      </c>
      <c r="W4546" s="209">
        <v>10.534000000000001</v>
      </c>
      <c r="X4546" s="20"/>
      <c r="Y4546" s="20"/>
      <c r="Z4546" s="20"/>
      <c r="AA4546" s="20"/>
      <c r="AB4546" s="209">
        <v>22.32</v>
      </c>
      <c r="AC4546" s="209">
        <v>40.1</v>
      </c>
      <c r="AD4546" s="209">
        <v>26.981999999999999</v>
      </c>
      <c r="AE4546" s="209">
        <v>54.545000000000002</v>
      </c>
      <c r="AF4546" s="209">
        <v>34.326999999999998</v>
      </c>
      <c r="AG4546" s="209">
        <v>33.994</v>
      </c>
      <c r="AH4546" s="209">
        <v>31.555</v>
      </c>
      <c r="AI4546" s="209">
        <v>23.768000000000001</v>
      </c>
      <c r="AJ4546" s="20"/>
      <c r="AK4546" s="20"/>
      <c r="AL4546" s="20"/>
      <c r="AM4546" s="20"/>
      <c r="AN4546" s="209">
        <v>15.468</v>
      </c>
      <c r="AO4546" s="209">
        <v>24.635999999999999</v>
      </c>
      <c r="AP4546" s="209">
        <v>33.213000000000001</v>
      </c>
      <c r="AQ4546" s="209">
        <v>42.354999999999997</v>
      </c>
      <c r="AR4546" s="209">
        <v>32.973999999999997</v>
      </c>
      <c r="AS4546" s="209">
        <v>27.582000000000001</v>
      </c>
      <c r="AT4546" s="209">
        <v>17.056000000000001</v>
      </c>
      <c r="AU4546" s="209">
        <v>5.282</v>
      </c>
      <c r="AV4546" s="20"/>
      <c r="AW4546" s="20"/>
      <c r="AX4546" s="20"/>
      <c r="AY4546" s="209">
        <v>8.1189999999999998</v>
      </c>
      <c r="AZ4546" s="209">
        <v>12.680999999999999</v>
      </c>
      <c r="BA4546" s="209">
        <v>27.652999999999999</v>
      </c>
      <c r="BB4546" s="56">
        <f>BB4547+BB4548</f>
        <v>54.742000000000004</v>
      </c>
      <c r="BC4546" s="21">
        <f>BD4546</f>
        <v>73.577956989247312</v>
      </c>
      <c r="BD4546" s="22">
        <f t="shared" si="489"/>
        <v>73.577956989247312</v>
      </c>
      <c r="BE4546" s="21">
        <f>BC4546-BD4546</f>
        <v>0</v>
      </c>
      <c r="BF4546" s="2">
        <v>64.2</v>
      </c>
      <c r="BG4546" s="10">
        <v>6</v>
      </c>
      <c r="BH4546" s="21">
        <f t="shared" si="490"/>
        <v>5.4741999999999999E-2</v>
      </c>
      <c r="BI4546" s="22">
        <f t="shared" si="490"/>
        <v>5.4741999999999999E-2</v>
      </c>
      <c r="BJ4546" s="21">
        <f>BH4546-BI4546</f>
        <v>0</v>
      </c>
      <c r="BK4546" s="21">
        <v>0.16422599999999998</v>
      </c>
      <c r="BL4546" s="22">
        <v>0.16422599999999998</v>
      </c>
      <c r="BM4546" s="21">
        <v>0</v>
      </c>
      <c r="BN4546" s="21">
        <f t="shared" si="487"/>
        <v>0.65690399999999993</v>
      </c>
      <c r="BO4546" s="22">
        <f t="shared" si="487"/>
        <v>0.65690399999999993</v>
      </c>
      <c r="BP4546" s="21">
        <f t="shared" si="487"/>
        <v>0</v>
      </c>
    </row>
    <row r="4547" spans="1:68" ht="11.1" hidden="1" customHeight="1" outlineLevel="2" x14ac:dyDescent="0.2">
      <c r="A4547" s="10"/>
      <c r="B4547" s="18"/>
      <c r="C4547" s="18"/>
      <c r="D4547" s="18"/>
      <c r="E4547" s="23" t="s">
        <v>3977</v>
      </c>
      <c r="F4547" s="208">
        <v>31.29</v>
      </c>
      <c r="G4547" s="208">
        <v>30.6</v>
      </c>
      <c r="H4547" s="208">
        <v>18.669</v>
      </c>
      <c r="I4547" s="239">
        <v>14.071999999999999</v>
      </c>
      <c r="J4547" s="239"/>
      <c r="K4547" s="208">
        <v>7.4619999999999997</v>
      </c>
      <c r="L4547" s="24"/>
      <c r="M4547" s="24"/>
      <c r="N4547" s="24"/>
      <c r="O4547" s="24"/>
      <c r="P4547" s="208">
        <v>28.850999999999999</v>
      </c>
      <c r="Q4547" s="208">
        <v>20.56</v>
      </c>
      <c r="R4547" s="208">
        <v>20.641999999999999</v>
      </c>
      <c r="S4547" s="208">
        <v>33.835999999999999</v>
      </c>
      <c r="T4547" s="208">
        <v>34.131</v>
      </c>
      <c r="U4547" s="208">
        <v>27.280999999999999</v>
      </c>
      <c r="V4547" s="208">
        <v>12.845000000000001</v>
      </c>
      <c r="W4547" s="208">
        <v>9.8949999999999996</v>
      </c>
      <c r="X4547" s="24"/>
      <c r="Y4547" s="24"/>
      <c r="Z4547" s="24"/>
      <c r="AA4547" s="24"/>
      <c r="AB4547" s="208">
        <v>20.716000000000001</v>
      </c>
      <c r="AC4547" s="208">
        <v>36.027000000000001</v>
      </c>
      <c r="AD4547" s="208">
        <v>24.074000000000002</v>
      </c>
      <c r="AE4547" s="208">
        <v>49.021000000000001</v>
      </c>
      <c r="AF4547" s="208">
        <v>29.62</v>
      </c>
      <c r="AG4547" s="208">
        <v>31.248000000000001</v>
      </c>
      <c r="AH4547" s="208">
        <v>30.24</v>
      </c>
      <c r="AI4547" s="208">
        <v>23.184000000000001</v>
      </c>
      <c r="AJ4547" s="24"/>
      <c r="AK4547" s="24"/>
      <c r="AL4547" s="24"/>
      <c r="AM4547" s="24"/>
      <c r="AN4547" s="208">
        <v>12.239000000000001</v>
      </c>
      <c r="AO4547" s="208">
        <v>20.768999999999998</v>
      </c>
      <c r="AP4547" s="208">
        <v>28.385999999999999</v>
      </c>
      <c r="AQ4547" s="208">
        <v>36.634</v>
      </c>
      <c r="AR4547" s="208">
        <v>28.675999999999998</v>
      </c>
      <c r="AS4547" s="208">
        <v>24.058</v>
      </c>
      <c r="AT4547" s="208">
        <v>14.975</v>
      </c>
      <c r="AU4547" s="208">
        <v>4.585</v>
      </c>
      <c r="AV4547" s="24"/>
      <c r="AW4547" s="24"/>
      <c r="AX4547" s="24"/>
      <c r="AY4547" s="208">
        <v>7.1550000000000002</v>
      </c>
      <c r="AZ4547" s="208">
        <v>10.891</v>
      </c>
      <c r="BA4547" s="208">
        <v>24.079000000000001</v>
      </c>
      <c r="BB4547" s="21">
        <f t="shared" si="488"/>
        <v>49.021000000000001</v>
      </c>
      <c r="BC4547" s="21"/>
      <c r="BD4547" s="22">
        <f t="shared" si="489"/>
        <v>65.888440860215056</v>
      </c>
      <c r="BE4547" s="21"/>
      <c r="BG4547" s="10"/>
      <c r="BH4547" s="21">
        <f t="shared" si="490"/>
        <v>0</v>
      </c>
      <c r="BI4547" s="22">
        <f t="shared" si="490"/>
        <v>4.9021000000000009E-2</v>
      </c>
      <c r="BJ4547" s="21"/>
      <c r="BK4547" s="21">
        <v>0</v>
      </c>
      <c r="BL4547" s="22">
        <v>0.14706300000000003</v>
      </c>
      <c r="BM4547" s="21"/>
      <c r="BN4547" s="21">
        <f t="shared" si="487"/>
        <v>0</v>
      </c>
      <c r="BO4547" s="22">
        <f t="shared" si="487"/>
        <v>0.58825200000000011</v>
      </c>
      <c r="BP4547" s="21">
        <f t="shared" si="487"/>
        <v>0</v>
      </c>
    </row>
    <row r="4548" spans="1:68" ht="11.1" hidden="1" customHeight="1" outlineLevel="2" x14ac:dyDescent="0.2">
      <c r="A4548" s="10"/>
      <c r="B4548" s="18"/>
      <c r="C4548" s="18"/>
      <c r="D4548" s="18"/>
      <c r="E4548" s="23" t="s">
        <v>3978</v>
      </c>
      <c r="F4548" s="208">
        <v>4.149</v>
      </c>
      <c r="G4548" s="208">
        <v>4.5</v>
      </c>
      <c r="H4548" s="208">
        <v>2.4529999999999998</v>
      </c>
      <c r="I4548" s="239">
        <v>1.7390000000000001</v>
      </c>
      <c r="J4548" s="239"/>
      <c r="K4548" s="208">
        <v>0.53200000000000003</v>
      </c>
      <c r="L4548" s="24"/>
      <c r="M4548" s="24"/>
      <c r="N4548" s="24"/>
      <c r="O4548" s="24"/>
      <c r="P4548" s="208">
        <v>3.3660000000000001</v>
      </c>
      <c r="Q4548" s="208">
        <v>2.9369999999999998</v>
      </c>
      <c r="R4548" s="208">
        <v>2.6019999999999999</v>
      </c>
      <c r="S4548" s="208">
        <v>4.7169999999999996</v>
      </c>
      <c r="T4548" s="208">
        <v>5.4459999999999997</v>
      </c>
      <c r="U4548" s="208">
        <v>3.472</v>
      </c>
      <c r="V4548" s="208">
        <v>1.093</v>
      </c>
      <c r="W4548" s="208">
        <v>0.63900000000000001</v>
      </c>
      <c r="X4548" s="24"/>
      <c r="Y4548" s="24"/>
      <c r="Z4548" s="24"/>
      <c r="AA4548" s="24"/>
      <c r="AB4548" s="208">
        <v>1.6040000000000001</v>
      </c>
      <c r="AC4548" s="208">
        <v>4.0730000000000004</v>
      </c>
      <c r="AD4548" s="208">
        <v>2.9079999999999999</v>
      </c>
      <c r="AE4548" s="208">
        <v>5.524</v>
      </c>
      <c r="AF4548" s="208">
        <v>4.7069999999999999</v>
      </c>
      <c r="AG4548" s="208">
        <v>2.746</v>
      </c>
      <c r="AH4548" s="208">
        <v>1.3149999999999999</v>
      </c>
      <c r="AI4548" s="208">
        <v>0.58399999999999996</v>
      </c>
      <c r="AJ4548" s="24"/>
      <c r="AK4548" s="24"/>
      <c r="AL4548" s="24"/>
      <c r="AM4548" s="24"/>
      <c r="AN4548" s="208">
        <v>3.2290000000000001</v>
      </c>
      <c r="AO4548" s="208">
        <v>3.867</v>
      </c>
      <c r="AP4548" s="208">
        <v>4.827</v>
      </c>
      <c r="AQ4548" s="208">
        <v>5.7210000000000001</v>
      </c>
      <c r="AR4548" s="208">
        <v>4.298</v>
      </c>
      <c r="AS4548" s="208">
        <v>3.524</v>
      </c>
      <c r="AT4548" s="208">
        <v>2.081</v>
      </c>
      <c r="AU4548" s="208">
        <v>0.69699999999999995</v>
      </c>
      <c r="AV4548" s="24"/>
      <c r="AW4548" s="24"/>
      <c r="AX4548" s="24"/>
      <c r="AY4548" s="208">
        <v>0.96399999999999997</v>
      </c>
      <c r="AZ4548" s="208">
        <v>1.79</v>
      </c>
      <c r="BA4548" s="208">
        <v>3.5739999999999998</v>
      </c>
      <c r="BB4548" s="21">
        <f t="shared" si="488"/>
        <v>5.7210000000000001</v>
      </c>
      <c r="BC4548" s="21"/>
      <c r="BD4548" s="22">
        <f t="shared" si="489"/>
        <v>7.689516129032258</v>
      </c>
      <c r="BE4548" s="21"/>
      <c r="BG4548" s="10"/>
      <c r="BH4548" s="21">
        <f t="shared" si="490"/>
        <v>0</v>
      </c>
      <c r="BI4548" s="22">
        <f t="shared" si="490"/>
        <v>5.7210000000000004E-3</v>
      </c>
      <c r="BJ4548" s="21"/>
      <c r="BK4548" s="21">
        <v>0</v>
      </c>
      <c r="BL4548" s="22">
        <v>1.7163000000000001E-2</v>
      </c>
      <c r="BM4548" s="21"/>
      <c r="BN4548" s="21">
        <f t="shared" si="487"/>
        <v>0</v>
      </c>
      <c r="BO4548" s="22">
        <f t="shared" si="487"/>
        <v>6.8652000000000005E-2</v>
      </c>
      <c r="BP4548" s="21">
        <f t="shared" si="487"/>
        <v>0</v>
      </c>
    </row>
    <row r="4549" spans="1:68" ht="11.1" hidden="1" customHeight="1" outlineLevel="1" collapsed="1" x14ac:dyDescent="0.2">
      <c r="A4549" s="10"/>
      <c r="B4549" s="18"/>
      <c r="C4549" s="18"/>
      <c r="D4549" s="18"/>
      <c r="E4549" s="19" t="s">
        <v>3979</v>
      </c>
      <c r="F4549" s="209">
        <v>12.179</v>
      </c>
      <c r="G4549" s="209">
        <v>10.957000000000001</v>
      </c>
      <c r="H4549" s="209">
        <v>10.416</v>
      </c>
      <c r="I4549" s="240">
        <v>5.0110000000000001</v>
      </c>
      <c r="J4549" s="240"/>
      <c r="K4549" s="209">
        <v>1.024</v>
      </c>
      <c r="L4549" s="20"/>
      <c r="M4549" s="20"/>
      <c r="N4549" s="20"/>
      <c r="O4549" s="20"/>
      <c r="P4549" s="209">
        <v>1.2649999999999999</v>
      </c>
      <c r="Q4549" s="209">
        <v>11.425000000000001</v>
      </c>
      <c r="R4549" s="209">
        <v>9.9469999999999992</v>
      </c>
      <c r="S4549" s="209">
        <v>11.863</v>
      </c>
      <c r="T4549" s="209">
        <v>9.42</v>
      </c>
      <c r="U4549" s="209">
        <v>8.1120000000000001</v>
      </c>
      <c r="V4549" s="209">
        <v>2.71</v>
      </c>
      <c r="W4549" s="20"/>
      <c r="X4549" s="20"/>
      <c r="Y4549" s="20"/>
      <c r="Z4549" s="20"/>
      <c r="AA4549" s="209">
        <v>1.8380000000000001</v>
      </c>
      <c r="AB4549" s="209">
        <v>4.8079999999999998</v>
      </c>
      <c r="AC4549" s="209">
        <v>9.2029999999999994</v>
      </c>
      <c r="AD4549" s="209">
        <v>12.237</v>
      </c>
      <c r="AE4549" s="209">
        <v>13.189</v>
      </c>
      <c r="AF4549" s="209">
        <v>11.292999999999999</v>
      </c>
      <c r="AG4549" s="209">
        <v>6.51</v>
      </c>
      <c r="AH4549" s="209">
        <v>2.6629999999999998</v>
      </c>
      <c r="AI4549" s="209">
        <v>0.59699999999999998</v>
      </c>
      <c r="AJ4549" s="20"/>
      <c r="AK4549" s="20"/>
      <c r="AL4549" s="20"/>
      <c r="AM4549" s="209">
        <v>1.577</v>
      </c>
      <c r="AN4549" s="209">
        <v>4.391</v>
      </c>
      <c r="AO4549" s="209">
        <v>20.678000000000001</v>
      </c>
      <c r="AP4549" s="209">
        <v>17.91</v>
      </c>
      <c r="AQ4549" s="209">
        <v>17.04</v>
      </c>
      <c r="AR4549" s="209">
        <v>17.344999999999999</v>
      </c>
      <c r="AS4549" s="209">
        <v>15.103</v>
      </c>
      <c r="AT4549" s="209">
        <v>7.298</v>
      </c>
      <c r="AU4549" s="209">
        <v>1.599</v>
      </c>
      <c r="AV4549" s="20"/>
      <c r="AW4549" s="20"/>
      <c r="AX4549" s="20"/>
      <c r="AY4549" s="209">
        <v>2.032</v>
      </c>
      <c r="AZ4549" s="209">
        <v>6.4429999999999996</v>
      </c>
      <c r="BA4549" s="209">
        <v>14.401999999999999</v>
      </c>
      <c r="BB4549" s="21">
        <f t="shared" si="488"/>
        <v>20.678000000000001</v>
      </c>
      <c r="BC4549" s="21">
        <f>BF4549</f>
        <v>87.72</v>
      </c>
      <c r="BD4549" s="22">
        <f t="shared" si="489"/>
        <v>27.793010752688172</v>
      </c>
      <c r="BE4549" s="21">
        <f>BC4549-BD4549</f>
        <v>59.926989247311823</v>
      </c>
      <c r="BF4549" s="2">
        <v>87.72</v>
      </c>
      <c r="BG4549" s="10">
        <v>6</v>
      </c>
      <c r="BH4549" s="21">
        <f t="shared" si="490"/>
        <v>6.5263679999999991E-2</v>
      </c>
      <c r="BI4549" s="22">
        <f t="shared" si="490"/>
        <v>2.0677999999999998E-2</v>
      </c>
      <c r="BJ4549" s="21">
        <f>BH4549-BI4549</f>
        <v>4.4585679999999989E-2</v>
      </c>
      <c r="BK4549" s="21">
        <v>0.19579103999999997</v>
      </c>
      <c r="BL4549" s="22">
        <v>6.2033999999999992E-2</v>
      </c>
      <c r="BM4549" s="21">
        <v>0.13375703999999999</v>
      </c>
      <c r="BN4549" s="21">
        <f t="shared" si="487"/>
        <v>0.78316415999999989</v>
      </c>
      <c r="BO4549" s="22">
        <f t="shared" si="487"/>
        <v>0.24813599999999997</v>
      </c>
      <c r="BP4549" s="21">
        <f t="shared" si="487"/>
        <v>0.53502815999999997</v>
      </c>
    </row>
    <row r="4550" spans="1:68" ht="11.1" hidden="1" customHeight="1" outlineLevel="2" x14ac:dyDescent="0.2">
      <c r="A4550" s="10"/>
      <c r="B4550" s="18"/>
      <c r="C4550" s="18"/>
      <c r="D4550" s="18"/>
      <c r="E4550" s="23" t="s">
        <v>3980</v>
      </c>
      <c r="F4550" s="208">
        <v>12.179</v>
      </c>
      <c r="G4550" s="208">
        <v>10.957000000000001</v>
      </c>
      <c r="H4550" s="208">
        <v>10.416</v>
      </c>
      <c r="I4550" s="239">
        <v>5.0110000000000001</v>
      </c>
      <c r="J4550" s="239"/>
      <c r="K4550" s="208">
        <v>1.024</v>
      </c>
      <c r="L4550" s="24"/>
      <c r="M4550" s="24"/>
      <c r="N4550" s="24"/>
      <c r="O4550" s="24"/>
      <c r="P4550" s="208">
        <v>1.2649999999999999</v>
      </c>
      <c r="Q4550" s="208">
        <v>11.425000000000001</v>
      </c>
      <c r="R4550" s="208">
        <v>9.9469999999999992</v>
      </c>
      <c r="S4550" s="208">
        <v>11.863</v>
      </c>
      <c r="T4550" s="208">
        <v>9.42</v>
      </c>
      <c r="U4550" s="208">
        <v>8.1120000000000001</v>
      </c>
      <c r="V4550" s="208">
        <v>2.71</v>
      </c>
      <c r="W4550" s="24"/>
      <c r="X4550" s="24"/>
      <c r="Y4550" s="24"/>
      <c r="Z4550" s="24"/>
      <c r="AA4550" s="208">
        <v>1.8380000000000001</v>
      </c>
      <c r="AB4550" s="208">
        <v>4.8079999999999998</v>
      </c>
      <c r="AC4550" s="208">
        <v>9.2029999999999994</v>
      </c>
      <c r="AD4550" s="208">
        <v>12.237</v>
      </c>
      <c r="AE4550" s="208">
        <v>13.189</v>
      </c>
      <c r="AF4550" s="208">
        <v>11.292999999999999</v>
      </c>
      <c r="AG4550" s="208">
        <v>6.51</v>
      </c>
      <c r="AH4550" s="208">
        <v>2.6629999999999998</v>
      </c>
      <c r="AI4550" s="208">
        <v>0.59699999999999998</v>
      </c>
      <c r="AJ4550" s="24"/>
      <c r="AK4550" s="24"/>
      <c r="AL4550" s="24"/>
      <c r="AM4550" s="208">
        <v>1.577</v>
      </c>
      <c r="AN4550" s="208">
        <v>4.391</v>
      </c>
      <c r="AO4550" s="208">
        <v>20.678000000000001</v>
      </c>
      <c r="AP4550" s="208">
        <v>17.91</v>
      </c>
      <c r="AQ4550" s="208">
        <v>17.04</v>
      </c>
      <c r="AR4550" s="208">
        <v>17.344999999999999</v>
      </c>
      <c r="AS4550" s="208">
        <v>15.103</v>
      </c>
      <c r="AT4550" s="208">
        <v>7.298</v>
      </c>
      <c r="AU4550" s="208">
        <v>1.599</v>
      </c>
      <c r="AV4550" s="24"/>
      <c r="AW4550" s="24"/>
      <c r="AX4550" s="24"/>
      <c r="AY4550" s="208">
        <v>2.032</v>
      </c>
      <c r="AZ4550" s="208">
        <v>6.4429999999999996</v>
      </c>
      <c r="BA4550" s="208">
        <v>14.401999999999999</v>
      </c>
      <c r="BB4550" s="21">
        <f t="shared" si="488"/>
        <v>20.678000000000001</v>
      </c>
      <c r="BC4550" s="21"/>
      <c r="BD4550" s="22">
        <f t="shared" si="489"/>
        <v>27.793010752688172</v>
      </c>
      <c r="BE4550" s="21"/>
      <c r="BG4550" s="10"/>
      <c r="BH4550" s="21">
        <f t="shared" si="490"/>
        <v>0</v>
      </c>
      <c r="BI4550" s="22">
        <f t="shared" si="490"/>
        <v>2.0677999999999998E-2</v>
      </c>
      <c r="BJ4550" s="21"/>
      <c r="BK4550" s="21">
        <v>0</v>
      </c>
      <c r="BL4550" s="22">
        <v>6.2033999999999992E-2</v>
      </c>
      <c r="BM4550" s="21"/>
      <c r="BN4550" s="21">
        <f t="shared" si="487"/>
        <v>0</v>
      </c>
      <c r="BO4550" s="22">
        <f t="shared" si="487"/>
        <v>0.24813599999999997</v>
      </c>
      <c r="BP4550" s="21">
        <f t="shared" si="487"/>
        <v>0</v>
      </c>
    </row>
    <row r="4551" spans="1:68" ht="11.1" hidden="1" customHeight="1" outlineLevel="1" collapsed="1" x14ac:dyDescent="0.2">
      <c r="A4551" s="10"/>
      <c r="B4551" s="18"/>
      <c r="C4551" s="18"/>
      <c r="D4551" s="18"/>
      <c r="E4551" s="19" t="s">
        <v>3981</v>
      </c>
      <c r="F4551" s="20"/>
      <c r="G4551" s="20"/>
      <c r="H4551" s="209">
        <v>2</v>
      </c>
      <c r="I4551" s="20"/>
      <c r="J4551" s="20"/>
      <c r="K4551" s="20"/>
      <c r="L4551" s="20"/>
      <c r="M4551" s="20"/>
      <c r="N4551" s="20"/>
      <c r="O4551" s="20"/>
      <c r="P4551" s="20"/>
      <c r="Q4551" s="20"/>
      <c r="R4551" s="20"/>
      <c r="S4551" s="209">
        <v>0.433</v>
      </c>
      <c r="T4551" s="209">
        <v>2</v>
      </c>
      <c r="U4551" s="20"/>
      <c r="V4551" s="209">
        <v>2.5</v>
      </c>
      <c r="W4551" s="20"/>
      <c r="X4551" s="20"/>
      <c r="Y4551" s="20"/>
      <c r="Z4551" s="20"/>
      <c r="AA4551" s="20"/>
      <c r="AB4551" s="20"/>
      <c r="AC4551" s="209">
        <v>1.25</v>
      </c>
      <c r="AD4551" s="209">
        <v>1.125</v>
      </c>
      <c r="AE4551" s="209">
        <v>0.54100000000000004</v>
      </c>
      <c r="AF4551" s="209">
        <v>2.5</v>
      </c>
      <c r="AG4551" s="20"/>
      <c r="AH4551" s="209">
        <v>0.625</v>
      </c>
      <c r="AI4551" s="20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  <c r="BA4551" s="20"/>
      <c r="BB4551" s="21">
        <f t="shared" si="488"/>
        <v>2.5</v>
      </c>
      <c r="BC4551" s="21">
        <f>BD4551</f>
        <v>3.360215053763441</v>
      </c>
      <c r="BD4551" s="22">
        <f t="shared" si="489"/>
        <v>3.360215053763441</v>
      </c>
      <c r="BE4551" s="21">
        <f>BC4551-BD4551</f>
        <v>0</v>
      </c>
      <c r="BG4551" s="10">
        <v>6</v>
      </c>
      <c r="BH4551" s="21">
        <f t="shared" si="490"/>
        <v>2.5000000000000005E-3</v>
      </c>
      <c r="BI4551" s="22">
        <f t="shared" si="490"/>
        <v>2.5000000000000005E-3</v>
      </c>
      <c r="BJ4551" s="21">
        <f>BH4551-BI4551</f>
        <v>0</v>
      </c>
      <c r="BK4551" s="21">
        <v>7.5000000000000015E-3</v>
      </c>
      <c r="BL4551" s="22">
        <v>7.5000000000000015E-3</v>
      </c>
      <c r="BM4551" s="21">
        <v>0</v>
      </c>
      <c r="BN4551" s="21">
        <f t="shared" si="487"/>
        <v>3.0000000000000006E-2</v>
      </c>
      <c r="BO4551" s="22">
        <f t="shared" si="487"/>
        <v>3.0000000000000006E-2</v>
      </c>
      <c r="BP4551" s="21">
        <f t="shared" si="487"/>
        <v>0</v>
      </c>
    </row>
    <row r="4552" spans="1:68" ht="11.1" hidden="1" customHeight="1" outlineLevel="2" x14ac:dyDescent="0.2">
      <c r="A4552" s="10"/>
      <c r="B4552" s="18"/>
      <c r="C4552" s="18"/>
      <c r="D4552" s="18"/>
      <c r="E4552" s="23" t="s">
        <v>3982</v>
      </c>
      <c r="F4552" s="24"/>
      <c r="G4552" s="24"/>
      <c r="H4552" s="208">
        <v>2</v>
      </c>
      <c r="I4552" s="24"/>
      <c r="J4552" s="24"/>
      <c r="K4552" s="24"/>
      <c r="L4552" s="24"/>
      <c r="M4552" s="24"/>
      <c r="N4552" s="24"/>
      <c r="O4552" s="24"/>
      <c r="P4552" s="24"/>
      <c r="Q4552" s="24"/>
      <c r="R4552" s="24"/>
      <c r="S4552" s="208">
        <v>0.433</v>
      </c>
      <c r="T4552" s="208">
        <v>2</v>
      </c>
      <c r="U4552" s="24"/>
      <c r="V4552" s="208">
        <v>2.5</v>
      </c>
      <c r="W4552" s="24"/>
      <c r="X4552" s="24"/>
      <c r="Y4552" s="24"/>
      <c r="Z4552" s="24"/>
      <c r="AA4552" s="24"/>
      <c r="AB4552" s="24"/>
      <c r="AC4552" s="208">
        <v>1.25</v>
      </c>
      <c r="AD4552" s="208">
        <v>1.125</v>
      </c>
      <c r="AE4552" s="208">
        <v>0.54100000000000004</v>
      </c>
      <c r="AF4552" s="208">
        <v>2.5</v>
      </c>
      <c r="AG4552" s="24"/>
      <c r="AH4552" s="208">
        <v>0.625</v>
      </c>
      <c r="AI4552" s="24"/>
      <c r="AJ4552" s="24"/>
      <c r="AK4552" s="24"/>
      <c r="AL4552" s="24"/>
      <c r="AM4552" s="24"/>
      <c r="AN4552" s="24"/>
      <c r="AO4552" s="24"/>
      <c r="AP4552" s="24"/>
      <c r="AQ4552" s="24"/>
      <c r="AR4552" s="24"/>
      <c r="AS4552" s="24"/>
      <c r="AT4552" s="24"/>
      <c r="AU4552" s="24"/>
      <c r="AV4552" s="24"/>
      <c r="AW4552" s="24"/>
      <c r="AX4552" s="24"/>
      <c r="AY4552" s="24"/>
      <c r="AZ4552" s="24"/>
      <c r="BA4552" s="24"/>
      <c r="BB4552" s="21">
        <f t="shared" si="488"/>
        <v>2.5</v>
      </c>
      <c r="BC4552" s="21"/>
      <c r="BD4552" s="22">
        <f t="shared" si="489"/>
        <v>3.360215053763441</v>
      </c>
      <c r="BE4552" s="21"/>
      <c r="BG4552" s="10"/>
      <c r="BH4552" s="21">
        <f t="shared" si="490"/>
        <v>0</v>
      </c>
      <c r="BI4552" s="22">
        <f t="shared" si="490"/>
        <v>2.5000000000000005E-3</v>
      </c>
      <c r="BJ4552" s="21"/>
      <c r="BK4552" s="21">
        <v>0</v>
      </c>
      <c r="BL4552" s="22">
        <v>7.5000000000000015E-3</v>
      </c>
      <c r="BM4552" s="21"/>
      <c r="BN4552" s="21">
        <f t="shared" si="487"/>
        <v>0</v>
      </c>
      <c r="BO4552" s="22">
        <f t="shared" si="487"/>
        <v>3.0000000000000006E-2</v>
      </c>
      <c r="BP4552" s="21">
        <f t="shared" si="487"/>
        <v>0</v>
      </c>
    </row>
    <row r="4553" spans="1:68" ht="11.1" hidden="1" customHeight="1" outlineLevel="1" collapsed="1" x14ac:dyDescent="0.2">
      <c r="A4553" s="10"/>
      <c r="B4553" s="18"/>
      <c r="C4553" s="18"/>
      <c r="D4553" s="18"/>
      <c r="E4553" s="19" t="s">
        <v>3983</v>
      </c>
      <c r="F4553" s="20"/>
      <c r="G4553" s="20"/>
      <c r="H4553" s="20"/>
      <c r="I4553" s="20"/>
      <c r="J4553" s="20"/>
      <c r="K4553" s="20"/>
      <c r="L4553" s="20"/>
      <c r="M4553" s="20"/>
      <c r="N4553" s="20"/>
      <c r="O4553" s="20"/>
      <c r="P4553" s="20"/>
      <c r="Q4553" s="20"/>
      <c r="R4553" s="20"/>
      <c r="S4553" s="20"/>
      <c r="T4553" s="20"/>
      <c r="U4553" s="20"/>
      <c r="V4553" s="20"/>
      <c r="W4553" s="20"/>
      <c r="X4553" s="20"/>
      <c r="Y4553" s="20"/>
      <c r="Z4553" s="209">
        <v>5.1349999999999998</v>
      </c>
      <c r="AA4553" s="209">
        <v>0.48599999999999999</v>
      </c>
      <c r="AB4553" s="209">
        <v>1.0720000000000001</v>
      </c>
      <c r="AC4553" s="209">
        <v>1.073</v>
      </c>
      <c r="AD4553" s="209">
        <v>1.1659999999999999</v>
      </c>
      <c r="AE4553" s="209">
        <v>1.9259999999999999</v>
      </c>
      <c r="AF4553" s="209">
        <v>1.556</v>
      </c>
      <c r="AG4553" s="209">
        <v>1.0640000000000001</v>
      </c>
      <c r="AH4553" s="209">
        <v>0.67200000000000004</v>
      </c>
      <c r="AI4553" s="209">
        <v>0.58299999999999996</v>
      </c>
      <c r="AJ4553" s="20"/>
      <c r="AK4553" s="20"/>
      <c r="AL4553" s="20"/>
      <c r="AM4553" s="20"/>
      <c r="AN4553" s="209">
        <v>1.3260000000000001</v>
      </c>
      <c r="AO4553" s="209">
        <v>1.167</v>
      </c>
      <c r="AP4553" s="209">
        <v>1.232</v>
      </c>
      <c r="AQ4553" s="209">
        <v>1.343</v>
      </c>
      <c r="AR4553" s="209">
        <v>1.8129999999999999</v>
      </c>
      <c r="AS4553" s="209">
        <v>0.626</v>
      </c>
      <c r="AT4553" s="209">
        <v>0.80300000000000005</v>
      </c>
      <c r="AU4553" s="209">
        <v>0.42299999999999999</v>
      </c>
      <c r="AV4553" s="20"/>
      <c r="AW4553" s="20"/>
      <c r="AX4553" s="20"/>
      <c r="AY4553" s="20"/>
      <c r="AZ4553" s="209">
        <v>0.88200000000000001</v>
      </c>
      <c r="BA4553" s="209">
        <v>0.69199999999999995</v>
      </c>
      <c r="BB4553" s="21">
        <f t="shared" si="488"/>
        <v>5.1349999999999998</v>
      </c>
      <c r="BC4553" s="21">
        <f>BF4553</f>
        <v>7.04</v>
      </c>
      <c r="BD4553" s="22">
        <f t="shared" si="489"/>
        <v>6.9018817204301071</v>
      </c>
      <c r="BE4553" s="21">
        <f>BC4553-BD4553</f>
        <v>0.13811827956989298</v>
      </c>
      <c r="BF4553" s="2">
        <v>7.04</v>
      </c>
      <c r="BG4553" s="10">
        <v>6</v>
      </c>
      <c r="BH4553" s="21">
        <f t="shared" si="490"/>
        <v>5.2377600000000002E-3</v>
      </c>
      <c r="BI4553" s="22">
        <f t="shared" si="490"/>
        <v>5.1349999999999989E-3</v>
      </c>
      <c r="BJ4553" s="21">
        <f>BH4553-BI4553</f>
        <v>1.0276000000000122E-4</v>
      </c>
      <c r="BK4553" s="21">
        <v>1.571328E-2</v>
      </c>
      <c r="BL4553" s="22">
        <v>1.5404999999999997E-2</v>
      </c>
      <c r="BM4553" s="21">
        <v>3.0828000000000279E-4</v>
      </c>
      <c r="BN4553" s="21">
        <f t="shared" si="487"/>
        <v>6.2853119999999998E-2</v>
      </c>
      <c r="BO4553" s="22">
        <f t="shared" si="487"/>
        <v>6.1619999999999987E-2</v>
      </c>
      <c r="BP4553" s="21">
        <f t="shared" si="487"/>
        <v>1.2331200000000112E-3</v>
      </c>
    </row>
    <row r="4554" spans="1:68" ht="11.1" hidden="1" customHeight="1" outlineLevel="2" x14ac:dyDescent="0.2">
      <c r="A4554" s="10"/>
      <c r="B4554" s="18"/>
      <c r="C4554" s="18"/>
      <c r="D4554" s="18"/>
      <c r="E4554" s="23" t="s">
        <v>3984</v>
      </c>
      <c r="F4554" s="24"/>
      <c r="G4554" s="24"/>
      <c r="H4554" s="24"/>
      <c r="I4554" s="24"/>
      <c r="J4554" s="24"/>
      <c r="K4554" s="24"/>
      <c r="L4554" s="24"/>
      <c r="M4554" s="24"/>
      <c r="N4554" s="24"/>
      <c r="O4554" s="24"/>
      <c r="P4554" s="24"/>
      <c r="Q4554" s="24"/>
      <c r="R4554" s="24"/>
      <c r="S4554" s="24"/>
      <c r="T4554" s="24"/>
      <c r="U4554" s="24"/>
      <c r="V4554" s="24"/>
      <c r="W4554" s="24"/>
      <c r="X4554" s="24"/>
      <c r="Y4554" s="24"/>
      <c r="Z4554" s="208">
        <v>5.1349999999999998</v>
      </c>
      <c r="AA4554" s="208">
        <v>0.48599999999999999</v>
      </c>
      <c r="AB4554" s="208">
        <v>1.0720000000000001</v>
      </c>
      <c r="AC4554" s="208">
        <v>1.073</v>
      </c>
      <c r="AD4554" s="208">
        <v>1.1659999999999999</v>
      </c>
      <c r="AE4554" s="208">
        <v>1.9259999999999999</v>
      </c>
      <c r="AF4554" s="208">
        <v>1.556</v>
      </c>
      <c r="AG4554" s="208">
        <v>1.0640000000000001</v>
      </c>
      <c r="AH4554" s="208">
        <v>0.67200000000000004</v>
      </c>
      <c r="AI4554" s="208">
        <v>0.58299999999999996</v>
      </c>
      <c r="AJ4554" s="24"/>
      <c r="AK4554" s="24"/>
      <c r="AL4554" s="24"/>
      <c r="AM4554" s="24"/>
      <c r="AN4554" s="208">
        <v>1.3260000000000001</v>
      </c>
      <c r="AO4554" s="208">
        <v>1.167</v>
      </c>
      <c r="AP4554" s="208">
        <v>1.232</v>
      </c>
      <c r="AQ4554" s="208">
        <v>1.343</v>
      </c>
      <c r="AR4554" s="208">
        <v>1.8129999999999999</v>
      </c>
      <c r="AS4554" s="208">
        <v>0.626</v>
      </c>
      <c r="AT4554" s="208">
        <v>0.80300000000000005</v>
      </c>
      <c r="AU4554" s="208">
        <v>0.42299999999999999</v>
      </c>
      <c r="AV4554" s="24"/>
      <c r="AW4554" s="24"/>
      <c r="AX4554" s="24"/>
      <c r="AY4554" s="24"/>
      <c r="AZ4554" s="208">
        <v>0.88200000000000001</v>
      </c>
      <c r="BA4554" s="208">
        <v>0.69199999999999995</v>
      </c>
      <c r="BB4554" s="21">
        <f t="shared" si="488"/>
        <v>5.1349999999999998</v>
      </c>
      <c r="BC4554" s="21"/>
      <c r="BD4554" s="22">
        <f t="shared" si="489"/>
        <v>6.9018817204301071</v>
      </c>
      <c r="BE4554" s="21"/>
      <c r="BG4554" s="10"/>
      <c r="BH4554" s="21">
        <f t="shared" si="490"/>
        <v>0</v>
      </c>
      <c r="BI4554" s="22">
        <f t="shared" si="490"/>
        <v>5.1349999999999989E-3</v>
      </c>
      <c r="BJ4554" s="21"/>
      <c r="BK4554" s="21">
        <v>0</v>
      </c>
      <c r="BL4554" s="22">
        <v>1.5404999999999997E-2</v>
      </c>
      <c r="BM4554" s="21"/>
      <c r="BN4554" s="21">
        <f t="shared" si="487"/>
        <v>0</v>
      </c>
      <c r="BO4554" s="22">
        <f t="shared" si="487"/>
        <v>6.1619999999999987E-2</v>
      </c>
      <c r="BP4554" s="21">
        <f t="shared" si="487"/>
        <v>0</v>
      </c>
    </row>
    <row r="4555" spans="1:68" ht="11.1" hidden="1" customHeight="1" outlineLevel="1" collapsed="1" x14ac:dyDescent="0.2">
      <c r="A4555" s="10"/>
      <c r="B4555" s="18"/>
      <c r="C4555" s="18"/>
      <c r="D4555" s="18"/>
      <c r="E4555" s="19" t="s">
        <v>3985</v>
      </c>
      <c r="F4555" s="20"/>
      <c r="G4555" s="20"/>
      <c r="H4555" s="20"/>
      <c r="I4555" s="20"/>
      <c r="J4555" s="20"/>
      <c r="K4555" s="20"/>
      <c r="L4555" s="20"/>
      <c r="M4555" s="20"/>
      <c r="N4555" s="20"/>
      <c r="O4555" s="20"/>
      <c r="P4555" s="20"/>
      <c r="Q4555" s="20"/>
      <c r="R4555" s="20"/>
      <c r="S4555" s="20"/>
      <c r="T4555" s="20"/>
      <c r="U4555" s="20"/>
      <c r="V4555" s="20"/>
      <c r="W4555" s="20"/>
      <c r="X4555" s="20"/>
      <c r="Y4555" s="20"/>
      <c r="Z4555" s="20"/>
      <c r="AA4555" s="20"/>
      <c r="AB4555" s="20"/>
      <c r="AC4555" s="20"/>
      <c r="AD4555" s="20"/>
      <c r="AE4555" s="20"/>
      <c r="AF4555" s="20"/>
      <c r="AG4555" s="20"/>
      <c r="AH4555" s="209">
        <v>4.4320000000000004</v>
      </c>
      <c r="AI4555" s="209">
        <v>1.204</v>
      </c>
      <c r="AJ4555" s="209">
        <v>10.266999999999999</v>
      </c>
      <c r="AK4555" s="209">
        <v>0.27200000000000002</v>
      </c>
      <c r="AL4555" s="209">
        <v>0.39500000000000002</v>
      </c>
      <c r="AM4555" s="209">
        <v>0.83399999999999996</v>
      </c>
      <c r="AN4555" s="209">
        <v>1.706</v>
      </c>
      <c r="AO4555" s="209">
        <v>1.5229999999999999</v>
      </c>
      <c r="AP4555" s="209">
        <v>1.7430000000000001</v>
      </c>
      <c r="AQ4555" s="209">
        <v>2.181</v>
      </c>
      <c r="AR4555" s="209">
        <v>1.514</v>
      </c>
      <c r="AS4555" s="209">
        <v>1.103</v>
      </c>
      <c r="AT4555" s="209">
        <v>1.0149999999999999</v>
      </c>
      <c r="AU4555" s="209">
        <v>0.41199999999999998</v>
      </c>
      <c r="AV4555" s="209">
        <v>0.372</v>
      </c>
      <c r="AW4555" s="20"/>
      <c r="AX4555" s="20"/>
      <c r="AY4555" s="20"/>
      <c r="AZ4555" s="209">
        <v>1.024</v>
      </c>
      <c r="BA4555" s="209">
        <v>1.4830000000000001</v>
      </c>
      <c r="BB4555" s="21">
        <f t="shared" si="488"/>
        <v>10.266999999999999</v>
      </c>
      <c r="BC4555" s="21">
        <f>BD4555</f>
        <v>13.799731182795698</v>
      </c>
      <c r="BD4555" s="22">
        <f t="shared" si="489"/>
        <v>13.799731182795698</v>
      </c>
      <c r="BE4555" s="21">
        <f>BC4555-BD4555</f>
        <v>0</v>
      </c>
      <c r="BF4555" s="2">
        <v>12.02</v>
      </c>
      <c r="BG4555" s="10">
        <v>6</v>
      </c>
      <c r="BH4555" s="21">
        <f t="shared" si="490"/>
        <v>1.0267E-2</v>
      </c>
      <c r="BI4555" s="22">
        <f t="shared" si="490"/>
        <v>1.0267E-2</v>
      </c>
      <c r="BJ4555" s="21">
        <f>BH4555-BI4555</f>
        <v>0</v>
      </c>
      <c r="BK4555" s="21">
        <v>3.0801000000000002E-2</v>
      </c>
      <c r="BL4555" s="22">
        <v>3.0801000000000002E-2</v>
      </c>
      <c r="BM4555" s="21">
        <v>0</v>
      </c>
      <c r="BN4555" s="21">
        <f t="shared" si="487"/>
        <v>0.12320400000000001</v>
      </c>
      <c r="BO4555" s="22">
        <f t="shared" si="487"/>
        <v>0.12320400000000001</v>
      </c>
      <c r="BP4555" s="21">
        <f t="shared" si="487"/>
        <v>0</v>
      </c>
    </row>
    <row r="4556" spans="1:68" ht="11.1" hidden="1" customHeight="1" outlineLevel="2" x14ac:dyDescent="0.2">
      <c r="A4556" s="10"/>
      <c r="B4556" s="18"/>
      <c r="C4556" s="18"/>
      <c r="D4556" s="18"/>
      <c r="E4556" s="23" t="s">
        <v>3986</v>
      </c>
      <c r="F4556" s="24"/>
      <c r="G4556" s="24"/>
      <c r="H4556" s="24"/>
      <c r="I4556" s="24"/>
      <c r="J4556" s="24"/>
      <c r="K4556" s="24"/>
      <c r="L4556" s="24"/>
      <c r="M4556" s="24"/>
      <c r="N4556" s="24"/>
      <c r="O4556" s="24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4"/>
      <c r="AD4556" s="24"/>
      <c r="AE4556" s="24"/>
      <c r="AF4556" s="24"/>
      <c r="AG4556" s="24"/>
      <c r="AH4556" s="208">
        <v>4.4320000000000004</v>
      </c>
      <c r="AI4556" s="208">
        <v>1.204</v>
      </c>
      <c r="AJ4556" s="208">
        <v>10.266999999999999</v>
      </c>
      <c r="AK4556" s="208">
        <v>0.27200000000000002</v>
      </c>
      <c r="AL4556" s="208">
        <v>0.39500000000000002</v>
      </c>
      <c r="AM4556" s="208">
        <v>0.83399999999999996</v>
      </c>
      <c r="AN4556" s="208">
        <v>1.706</v>
      </c>
      <c r="AO4556" s="208">
        <v>1.5229999999999999</v>
      </c>
      <c r="AP4556" s="208">
        <v>1.7430000000000001</v>
      </c>
      <c r="AQ4556" s="208">
        <v>2.181</v>
      </c>
      <c r="AR4556" s="208">
        <v>1.514</v>
      </c>
      <c r="AS4556" s="208">
        <v>1.103</v>
      </c>
      <c r="AT4556" s="208">
        <v>1.0149999999999999</v>
      </c>
      <c r="AU4556" s="208">
        <v>0.41199999999999998</v>
      </c>
      <c r="AV4556" s="208">
        <v>0.372</v>
      </c>
      <c r="AW4556" s="24"/>
      <c r="AX4556" s="24"/>
      <c r="AY4556" s="24"/>
      <c r="AZ4556" s="208">
        <v>1.024</v>
      </c>
      <c r="BA4556" s="208">
        <v>1.4830000000000001</v>
      </c>
      <c r="BB4556" s="21">
        <f t="shared" si="488"/>
        <v>10.266999999999999</v>
      </c>
      <c r="BC4556" s="21"/>
      <c r="BD4556" s="22">
        <f t="shared" si="489"/>
        <v>13.799731182795698</v>
      </c>
      <c r="BE4556" s="21"/>
      <c r="BG4556" s="10"/>
      <c r="BH4556" s="21">
        <f t="shared" si="490"/>
        <v>0</v>
      </c>
      <c r="BI4556" s="22">
        <f t="shared" si="490"/>
        <v>1.0267E-2</v>
      </c>
      <c r="BJ4556" s="21"/>
      <c r="BK4556" s="21">
        <v>0</v>
      </c>
      <c r="BL4556" s="22">
        <v>3.0801000000000002E-2</v>
      </c>
      <c r="BM4556" s="21"/>
      <c r="BN4556" s="21">
        <f t="shared" si="487"/>
        <v>0</v>
      </c>
      <c r="BO4556" s="22">
        <f t="shared" si="487"/>
        <v>0.12320400000000001</v>
      </c>
      <c r="BP4556" s="21">
        <f t="shared" si="487"/>
        <v>0</v>
      </c>
    </row>
    <row r="4557" spans="1:68" ht="11.1" hidden="1" customHeight="1" outlineLevel="1" collapsed="1" x14ac:dyDescent="0.2">
      <c r="A4557" s="10"/>
      <c r="B4557" s="18"/>
      <c r="C4557" s="18"/>
      <c r="D4557" s="18"/>
      <c r="E4557" s="19" t="s">
        <v>3987</v>
      </c>
      <c r="F4557" s="209">
        <v>12.901999999999999</v>
      </c>
      <c r="G4557" s="209">
        <v>10.016999999999999</v>
      </c>
      <c r="H4557" s="209">
        <v>9.8699999999999992</v>
      </c>
      <c r="I4557" s="240">
        <v>6.2729999999999997</v>
      </c>
      <c r="J4557" s="240"/>
      <c r="K4557" s="209">
        <v>2.0230000000000001</v>
      </c>
      <c r="L4557" s="209">
        <v>0.13400000000000001</v>
      </c>
      <c r="M4557" s="209">
        <v>0.503</v>
      </c>
      <c r="N4557" s="209">
        <v>0.56899999999999995</v>
      </c>
      <c r="O4557" s="209">
        <v>64.8</v>
      </c>
      <c r="P4557" s="209">
        <v>49.7</v>
      </c>
      <c r="Q4557" s="209">
        <v>33.347000000000001</v>
      </c>
      <c r="R4557" s="209">
        <v>15.930999999999999</v>
      </c>
      <c r="S4557" s="209">
        <v>13.180999999999999</v>
      </c>
      <c r="T4557" s="209">
        <v>13.526999999999999</v>
      </c>
      <c r="U4557" s="209">
        <v>-92.688999999999993</v>
      </c>
      <c r="V4557" s="209">
        <v>6.0739999999999998</v>
      </c>
      <c r="W4557" s="209">
        <v>2.8969999999999998</v>
      </c>
      <c r="X4557" s="209">
        <v>0.73099999999999998</v>
      </c>
      <c r="Y4557" s="20"/>
      <c r="Z4557" s="209">
        <v>1.343</v>
      </c>
      <c r="AA4557" s="20"/>
      <c r="AB4557" s="209">
        <v>27.658999999999999</v>
      </c>
      <c r="AC4557" s="209">
        <v>21.177</v>
      </c>
      <c r="AD4557" s="209">
        <v>-0.23100000000000001</v>
      </c>
      <c r="AE4557" s="209">
        <v>15.15</v>
      </c>
      <c r="AF4557" s="209">
        <v>8.59</v>
      </c>
      <c r="AG4557" s="209">
        <v>7.74</v>
      </c>
      <c r="AH4557" s="209">
        <v>5.1020000000000003</v>
      </c>
      <c r="AI4557" s="209">
        <v>3.621</v>
      </c>
      <c r="AJ4557" s="20"/>
      <c r="AK4557" s="20"/>
      <c r="AL4557" s="20"/>
      <c r="AM4557" s="20"/>
      <c r="AN4557" s="209">
        <v>12.377000000000001</v>
      </c>
      <c r="AO4557" s="209">
        <v>11.407999999999999</v>
      </c>
      <c r="AP4557" s="209">
        <v>12.612</v>
      </c>
      <c r="AQ4557" s="209">
        <v>10.852</v>
      </c>
      <c r="AR4557" s="209">
        <v>14.997</v>
      </c>
      <c r="AS4557" s="209">
        <v>6.0789999999999997</v>
      </c>
      <c r="AT4557" s="209">
        <v>12</v>
      </c>
      <c r="AU4557" s="209">
        <v>2.7719999999999998</v>
      </c>
      <c r="AV4557" s="20"/>
      <c r="AW4557" s="20"/>
      <c r="AX4557" s="20"/>
      <c r="AY4557" s="209">
        <v>4.2720000000000002</v>
      </c>
      <c r="AZ4557" s="209">
        <v>7.5650000000000004</v>
      </c>
      <c r="BA4557" s="209">
        <v>9.3559999999999999</v>
      </c>
      <c r="BB4557" s="21">
        <f t="shared" si="488"/>
        <v>64.8</v>
      </c>
      <c r="BC4557" s="21">
        <f>BF4557</f>
        <v>90</v>
      </c>
      <c r="BD4557" s="22">
        <f t="shared" si="489"/>
        <v>87.096774193548384</v>
      </c>
      <c r="BE4557" s="21">
        <f>BC4557-BD4557</f>
        <v>2.9032258064516157</v>
      </c>
      <c r="BF4557" s="2">
        <v>90</v>
      </c>
      <c r="BG4557" s="10">
        <v>6</v>
      </c>
      <c r="BH4557" s="21">
        <f t="shared" si="490"/>
        <v>6.6960000000000006E-2</v>
      </c>
      <c r="BI4557" s="22">
        <f t="shared" si="490"/>
        <v>6.4799999999999996E-2</v>
      </c>
      <c r="BJ4557" s="21">
        <f>BH4557-BI4557</f>
        <v>2.1600000000000091E-3</v>
      </c>
      <c r="BK4557" s="21">
        <v>0.20088</v>
      </c>
      <c r="BL4557" s="22">
        <v>0.19439999999999999</v>
      </c>
      <c r="BM4557" s="21">
        <v>6.4800000000000135E-3</v>
      </c>
      <c r="BN4557" s="21">
        <f t="shared" si="487"/>
        <v>0.80352000000000001</v>
      </c>
      <c r="BO4557" s="22">
        <f t="shared" si="487"/>
        <v>0.77759999999999996</v>
      </c>
      <c r="BP4557" s="21">
        <f t="shared" si="487"/>
        <v>2.5920000000000054E-2</v>
      </c>
    </row>
    <row r="4558" spans="1:68" ht="11.1" hidden="1" customHeight="1" outlineLevel="2" x14ac:dyDescent="0.2">
      <c r="A4558" s="10"/>
      <c r="B4558" s="18"/>
      <c r="C4558" s="18"/>
      <c r="D4558" s="18"/>
      <c r="E4558" s="23" t="s">
        <v>3988</v>
      </c>
      <c r="F4558" s="208">
        <v>12.901999999999999</v>
      </c>
      <c r="G4558" s="208">
        <v>10.016999999999999</v>
      </c>
      <c r="H4558" s="208">
        <v>9.8699999999999992</v>
      </c>
      <c r="I4558" s="239">
        <v>6.2729999999999997</v>
      </c>
      <c r="J4558" s="239"/>
      <c r="K4558" s="208">
        <v>2.0230000000000001</v>
      </c>
      <c r="L4558" s="208">
        <v>0.13400000000000001</v>
      </c>
      <c r="M4558" s="208">
        <v>0.503</v>
      </c>
      <c r="N4558" s="208">
        <v>0.56899999999999995</v>
      </c>
      <c r="O4558" s="208">
        <v>64.8</v>
      </c>
      <c r="P4558" s="208">
        <v>49.7</v>
      </c>
      <c r="Q4558" s="208">
        <v>33.347000000000001</v>
      </c>
      <c r="R4558" s="208">
        <v>15.930999999999999</v>
      </c>
      <c r="S4558" s="208">
        <v>13.180999999999999</v>
      </c>
      <c r="T4558" s="208">
        <v>13.526999999999999</v>
      </c>
      <c r="U4558" s="208">
        <v>-92.688999999999993</v>
      </c>
      <c r="V4558" s="208">
        <v>6.0739999999999998</v>
      </c>
      <c r="W4558" s="208">
        <v>2.8969999999999998</v>
      </c>
      <c r="X4558" s="208">
        <v>0.73099999999999998</v>
      </c>
      <c r="Y4558" s="24"/>
      <c r="Z4558" s="208">
        <v>1.343</v>
      </c>
      <c r="AA4558" s="24"/>
      <c r="AB4558" s="208">
        <v>27.658999999999999</v>
      </c>
      <c r="AC4558" s="208">
        <v>21.177</v>
      </c>
      <c r="AD4558" s="208">
        <v>-0.23100000000000001</v>
      </c>
      <c r="AE4558" s="208">
        <v>15.15</v>
      </c>
      <c r="AF4558" s="208">
        <v>8.59</v>
      </c>
      <c r="AG4558" s="208">
        <v>7.74</v>
      </c>
      <c r="AH4558" s="208">
        <v>5.1020000000000003</v>
      </c>
      <c r="AI4558" s="208">
        <v>3.621</v>
      </c>
      <c r="AJ4558" s="24"/>
      <c r="AK4558" s="24"/>
      <c r="AL4558" s="24"/>
      <c r="AM4558" s="24"/>
      <c r="AN4558" s="208">
        <v>12.377000000000001</v>
      </c>
      <c r="AO4558" s="208">
        <v>11.407999999999999</v>
      </c>
      <c r="AP4558" s="208">
        <v>12.612</v>
      </c>
      <c r="AQ4558" s="208">
        <v>10.852</v>
      </c>
      <c r="AR4558" s="208">
        <v>14.997</v>
      </c>
      <c r="AS4558" s="208">
        <v>6.0789999999999997</v>
      </c>
      <c r="AT4558" s="208">
        <v>12</v>
      </c>
      <c r="AU4558" s="208">
        <v>2.7719999999999998</v>
      </c>
      <c r="AV4558" s="24"/>
      <c r="AW4558" s="24"/>
      <c r="AX4558" s="24"/>
      <c r="AY4558" s="208">
        <v>4.2720000000000002</v>
      </c>
      <c r="AZ4558" s="208">
        <v>7.5650000000000004</v>
      </c>
      <c r="BA4558" s="208">
        <v>9.3559999999999999</v>
      </c>
      <c r="BB4558" s="21">
        <f t="shared" si="488"/>
        <v>64.8</v>
      </c>
      <c r="BC4558" s="21"/>
      <c r="BD4558" s="22">
        <f t="shared" si="489"/>
        <v>87.096774193548384</v>
      </c>
      <c r="BE4558" s="21"/>
      <c r="BG4558" s="10"/>
      <c r="BH4558" s="21">
        <f t="shared" si="490"/>
        <v>0</v>
      </c>
      <c r="BI4558" s="22">
        <f t="shared" si="490"/>
        <v>6.4799999999999996E-2</v>
      </c>
      <c r="BJ4558" s="21"/>
      <c r="BK4558" s="21">
        <v>0</v>
      </c>
      <c r="BL4558" s="22">
        <v>0.19439999999999999</v>
      </c>
      <c r="BM4558" s="21"/>
      <c r="BN4558" s="21">
        <f t="shared" si="487"/>
        <v>0</v>
      </c>
      <c r="BO4558" s="22">
        <f t="shared" si="487"/>
        <v>0.77759999999999996</v>
      </c>
      <c r="BP4558" s="21">
        <f t="shared" si="487"/>
        <v>0</v>
      </c>
    </row>
    <row r="4559" spans="1:68" ht="11.1" hidden="1" customHeight="1" outlineLevel="1" collapsed="1" x14ac:dyDescent="0.2">
      <c r="A4559" s="10"/>
      <c r="B4559" s="18"/>
      <c r="C4559" s="18"/>
      <c r="D4559" s="18"/>
      <c r="E4559" s="19" t="s">
        <v>3989</v>
      </c>
      <c r="F4559" s="209">
        <v>13.031000000000001</v>
      </c>
      <c r="G4559" s="209">
        <v>10.933</v>
      </c>
      <c r="H4559" s="209">
        <v>9.3559999999999999</v>
      </c>
      <c r="I4559" s="240">
        <v>4.609</v>
      </c>
      <c r="J4559" s="240"/>
      <c r="K4559" s="209">
        <v>0.70399999999999996</v>
      </c>
      <c r="L4559" s="209">
        <v>1.7999999999999999E-2</v>
      </c>
      <c r="M4559" s="209">
        <v>0.24299999999999999</v>
      </c>
      <c r="N4559" s="209">
        <v>0.379</v>
      </c>
      <c r="O4559" s="209">
        <v>13.842000000000001</v>
      </c>
      <c r="P4559" s="209">
        <v>2.96</v>
      </c>
      <c r="Q4559" s="209">
        <v>12.369</v>
      </c>
      <c r="R4559" s="209">
        <v>15.657</v>
      </c>
      <c r="S4559" s="209">
        <v>16.334</v>
      </c>
      <c r="T4559" s="209">
        <v>14.77</v>
      </c>
      <c r="U4559" s="209">
        <v>9.98</v>
      </c>
      <c r="V4559" s="209">
        <v>3.19</v>
      </c>
      <c r="W4559" s="209">
        <v>0.90600000000000003</v>
      </c>
      <c r="X4559" s="209">
        <v>0.34899999999999998</v>
      </c>
      <c r="Y4559" s="209">
        <v>0.374</v>
      </c>
      <c r="Z4559" s="209">
        <v>0.40699999999999997</v>
      </c>
      <c r="AA4559" s="209">
        <v>1.6020000000000001</v>
      </c>
      <c r="AB4559" s="209">
        <v>5.6719999999999997</v>
      </c>
      <c r="AC4559" s="209">
        <v>10.308</v>
      </c>
      <c r="AD4559" s="209">
        <v>23.745999999999999</v>
      </c>
      <c r="AE4559" s="209">
        <v>18.553999999999998</v>
      </c>
      <c r="AF4559" s="209">
        <v>14.561</v>
      </c>
      <c r="AG4559" s="209">
        <v>6.8879999999999999</v>
      </c>
      <c r="AH4559" s="209">
        <v>3.319</v>
      </c>
      <c r="AI4559" s="209">
        <v>0.56200000000000006</v>
      </c>
      <c r="AJ4559" s="209">
        <v>0.26900000000000002</v>
      </c>
      <c r="AK4559" s="209">
        <v>0.20100000000000001</v>
      </c>
      <c r="AL4559" s="209">
        <v>0.24399999999999999</v>
      </c>
      <c r="AM4559" s="209">
        <v>1.474</v>
      </c>
      <c r="AN4559" s="209">
        <v>7.7539999999999996</v>
      </c>
      <c r="AO4559" s="209">
        <v>15.99</v>
      </c>
      <c r="AP4559" s="209">
        <v>16.902000000000001</v>
      </c>
      <c r="AQ4559" s="209">
        <v>22.113</v>
      </c>
      <c r="AR4559" s="209">
        <v>13.093</v>
      </c>
      <c r="AS4559" s="209">
        <v>10.228999999999999</v>
      </c>
      <c r="AT4559" s="209">
        <v>4.5519999999999996</v>
      </c>
      <c r="AU4559" s="209">
        <v>1.9339999999999999</v>
      </c>
      <c r="AV4559" s="209">
        <v>0.44700000000000001</v>
      </c>
      <c r="AW4559" s="209">
        <v>0.34</v>
      </c>
      <c r="AX4559" s="209">
        <v>0.26400000000000001</v>
      </c>
      <c r="AY4559" s="209">
        <v>1.5920000000000001</v>
      </c>
      <c r="AZ4559" s="209">
        <v>3.5670000000000002</v>
      </c>
      <c r="BA4559" s="209">
        <v>10.692</v>
      </c>
      <c r="BB4559" s="56">
        <f>BB4560+BB4561</f>
        <v>23.898999999999997</v>
      </c>
      <c r="BC4559" s="21">
        <f>BF4559</f>
        <v>81.45</v>
      </c>
      <c r="BD4559" s="22">
        <f t="shared" si="489"/>
        <v>32.122311827956992</v>
      </c>
      <c r="BE4559" s="21">
        <f>BC4559-BD4559</f>
        <v>49.327688172043011</v>
      </c>
      <c r="BF4559" s="2">
        <v>81.45</v>
      </c>
      <c r="BG4559" s="10">
        <v>6</v>
      </c>
      <c r="BH4559" s="21">
        <f t="shared" si="490"/>
        <v>6.0598800000000001E-2</v>
      </c>
      <c r="BI4559" s="22">
        <f t="shared" si="490"/>
        <v>2.3899E-2</v>
      </c>
      <c r="BJ4559" s="21">
        <f>BH4559-BI4559</f>
        <v>3.6699800000000005E-2</v>
      </c>
      <c r="BK4559" s="21">
        <v>0.1817964</v>
      </c>
      <c r="BL4559" s="22">
        <v>7.1696999999999997E-2</v>
      </c>
      <c r="BM4559" s="21">
        <v>0.1100994</v>
      </c>
      <c r="BN4559" s="21">
        <f t="shared" si="487"/>
        <v>0.72718559999999999</v>
      </c>
      <c r="BO4559" s="22">
        <f t="shared" si="487"/>
        <v>0.28678799999999999</v>
      </c>
      <c r="BP4559" s="21">
        <f t="shared" si="487"/>
        <v>0.4403976</v>
      </c>
    </row>
    <row r="4560" spans="1:68" ht="11.1" hidden="1" customHeight="1" outlineLevel="2" x14ac:dyDescent="0.2">
      <c r="A4560" s="10"/>
      <c r="B4560" s="18"/>
      <c r="C4560" s="18"/>
      <c r="D4560" s="18"/>
      <c r="E4560" s="23" t="s">
        <v>3990</v>
      </c>
      <c r="F4560" s="208">
        <v>13.031000000000001</v>
      </c>
      <c r="G4560" s="208">
        <v>10.933</v>
      </c>
      <c r="H4560" s="208">
        <v>9.3559999999999999</v>
      </c>
      <c r="I4560" s="239">
        <v>4.609</v>
      </c>
      <c r="J4560" s="239"/>
      <c r="K4560" s="208">
        <v>0.70399999999999996</v>
      </c>
      <c r="L4560" s="208">
        <v>1.7999999999999999E-2</v>
      </c>
      <c r="M4560" s="208">
        <v>0.24299999999999999</v>
      </c>
      <c r="N4560" s="208">
        <v>0.379</v>
      </c>
      <c r="O4560" s="208">
        <v>13.842000000000001</v>
      </c>
      <c r="P4560" s="208">
        <v>2.96</v>
      </c>
      <c r="Q4560" s="208">
        <v>12.369</v>
      </c>
      <c r="R4560" s="208">
        <v>15.657</v>
      </c>
      <c r="S4560" s="208">
        <v>16.334</v>
      </c>
      <c r="T4560" s="208">
        <v>14.77</v>
      </c>
      <c r="U4560" s="208">
        <v>9.98</v>
      </c>
      <c r="V4560" s="208">
        <v>3.19</v>
      </c>
      <c r="W4560" s="208">
        <v>0.90600000000000003</v>
      </c>
      <c r="X4560" s="208">
        <v>0.34899999999999998</v>
      </c>
      <c r="Y4560" s="208">
        <v>0.374</v>
      </c>
      <c r="Z4560" s="208">
        <v>0.40699999999999997</v>
      </c>
      <c r="AA4560" s="208">
        <v>1.6020000000000001</v>
      </c>
      <c r="AB4560" s="208">
        <v>5.6719999999999997</v>
      </c>
      <c r="AC4560" s="208">
        <v>10.308</v>
      </c>
      <c r="AD4560" s="208">
        <v>23.745999999999999</v>
      </c>
      <c r="AE4560" s="208">
        <v>18.553999999999998</v>
      </c>
      <c r="AF4560" s="208">
        <v>14.561</v>
      </c>
      <c r="AG4560" s="208">
        <v>6.8879999999999999</v>
      </c>
      <c r="AH4560" s="208">
        <v>3.319</v>
      </c>
      <c r="AI4560" s="208">
        <v>0.56200000000000006</v>
      </c>
      <c r="AJ4560" s="208">
        <v>0.26900000000000002</v>
      </c>
      <c r="AK4560" s="208">
        <v>0.20100000000000001</v>
      </c>
      <c r="AL4560" s="208">
        <v>0.24399999999999999</v>
      </c>
      <c r="AM4560" s="208">
        <v>1.474</v>
      </c>
      <c r="AN4560" s="208">
        <v>7.7539999999999996</v>
      </c>
      <c r="AO4560" s="208">
        <v>15.99</v>
      </c>
      <c r="AP4560" s="208">
        <v>16.760999999999999</v>
      </c>
      <c r="AQ4560" s="208">
        <v>21.96</v>
      </c>
      <c r="AR4560" s="208">
        <v>12.972</v>
      </c>
      <c r="AS4560" s="208">
        <v>10.122</v>
      </c>
      <c r="AT4560" s="208">
        <v>4.4969999999999999</v>
      </c>
      <c r="AU4560" s="208">
        <v>1.8779999999999999</v>
      </c>
      <c r="AV4560" s="208">
        <v>0.39600000000000002</v>
      </c>
      <c r="AW4560" s="208">
        <v>0.31</v>
      </c>
      <c r="AX4560" s="208">
        <v>0.23200000000000001</v>
      </c>
      <c r="AY4560" s="208">
        <v>1.548</v>
      </c>
      <c r="AZ4560" s="208">
        <v>3.4990000000000001</v>
      </c>
      <c r="BA4560" s="208">
        <v>10.59</v>
      </c>
      <c r="BB4560" s="21">
        <f t="shared" si="488"/>
        <v>23.745999999999999</v>
      </c>
      <c r="BC4560" s="21"/>
      <c r="BD4560" s="22">
        <f t="shared" si="489"/>
        <v>31.916666666666664</v>
      </c>
      <c r="BE4560" s="21"/>
      <c r="BG4560" s="10"/>
      <c r="BH4560" s="21">
        <f t="shared" si="490"/>
        <v>0</v>
      </c>
      <c r="BI4560" s="22">
        <f t="shared" si="490"/>
        <v>2.3746E-2</v>
      </c>
      <c r="BJ4560" s="21"/>
      <c r="BK4560" s="21">
        <v>0</v>
      </c>
      <c r="BL4560" s="22">
        <v>7.1237999999999996E-2</v>
      </c>
      <c r="BM4560" s="21"/>
      <c r="BN4560" s="21">
        <f t="shared" si="487"/>
        <v>0</v>
      </c>
      <c r="BO4560" s="22">
        <f t="shared" si="487"/>
        <v>0.28495199999999998</v>
      </c>
      <c r="BP4560" s="21">
        <f t="shared" si="487"/>
        <v>0</v>
      </c>
    </row>
    <row r="4561" spans="1:68" ht="11.1" hidden="1" customHeight="1" outlineLevel="2" x14ac:dyDescent="0.2">
      <c r="A4561" s="10"/>
      <c r="B4561" s="18"/>
      <c r="C4561" s="18"/>
      <c r="D4561" s="18"/>
      <c r="E4561" s="23" t="s">
        <v>3991</v>
      </c>
      <c r="F4561" s="24"/>
      <c r="G4561" s="24"/>
      <c r="H4561" s="24"/>
      <c r="I4561" s="24"/>
      <c r="J4561" s="24"/>
      <c r="K4561" s="24"/>
      <c r="L4561" s="24"/>
      <c r="M4561" s="24"/>
      <c r="N4561" s="24"/>
      <c r="O4561" s="24"/>
      <c r="P4561" s="24"/>
      <c r="Q4561" s="24"/>
      <c r="R4561" s="24"/>
      <c r="S4561" s="24"/>
      <c r="T4561" s="24"/>
      <c r="U4561" s="24"/>
      <c r="V4561" s="24"/>
      <c r="W4561" s="24"/>
      <c r="X4561" s="24"/>
      <c r="Y4561" s="24"/>
      <c r="Z4561" s="24"/>
      <c r="AA4561" s="24"/>
      <c r="AB4561" s="24"/>
      <c r="AC4561" s="24"/>
      <c r="AD4561" s="24"/>
      <c r="AE4561" s="24"/>
      <c r="AF4561" s="24"/>
      <c r="AG4561" s="24"/>
      <c r="AH4561" s="24"/>
      <c r="AI4561" s="24"/>
      <c r="AJ4561" s="24"/>
      <c r="AK4561" s="24"/>
      <c r="AL4561" s="24"/>
      <c r="AM4561" s="24"/>
      <c r="AN4561" s="24"/>
      <c r="AO4561" s="24"/>
      <c r="AP4561" s="208">
        <v>0.14099999999999999</v>
      </c>
      <c r="AQ4561" s="208">
        <v>0.153</v>
      </c>
      <c r="AR4561" s="208">
        <v>0.121</v>
      </c>
      <c r="AS4561" s="208">
        <v>0.107</v>
      </c>
      <c r="AT4561" s="208">
        <v>5.5E-2</v>
      </c>
      <c r="AU4561" s="208">
        <v>5.6000000000000001E-2</v>
      </c>
      <c r="AV4561" s="208">
        <v>5.0999999999999997E-2</v>
      </c>
      <c r="AW4561" s="208">
        <v>0.03</v>
      </c>
      <c r="AX4561" s="208">
        <v>3.2000000000000001E-2</v>
      </c>
      <c r="AY4561" s="208">
        <v>4.3999999999999997E-2</v>
      </c>
      <c r="AZ4561" s="208">
        <v>6.8000000000000005E-2</v>
      </c>
      <c r="BA4561" s="208">
        <v>0.10199999999999999</v>
      </c>
      <c r="BB4561" s="21">
        <f t="shared" si="488"/>
        <v>0.153</v>
      </c>
      <c r="BC4561" s="21"/>
      <c r="BD4561" s="22">
        <f t="shared" si="489"/>
        <v>0.20564516129032256</v>
      </c>
      <c r="BE4561" s="21"/>
      <c r="BG4561" s="10"/>
      <c r="BH4561" s="21">
        <f t="shared" si="490"/>
        <v>0</v>
      </c>
      <c r="BI4561" s="22">
        <f t="shared" si="490"/>
        <v>1.5300000000000001E-4</v>
      </c>
      <c r="BJ4561" s="21"/>
      <c r="BK4561" s="21">
        <v>0</v>
      </c>
      <c r="BL4561" s="22">
        <v>4.5899999999999999E-4</v>
      </c>
      <c r="BM4561" s="21"/>
      <c r="BN4561" s="21">
        <f t="shared" ref="BN4561:BP4624" si="491">BK4561*4</f>
        <v>0</v>
      </c>
      <c r="BO4561" s="22">
        <f t="shared" si="491"/>
        <v>1.836E-3</v>
      </c>
      <c r="BP4561" s="21">
        <f t="shared" si="491"/>
        <v>0</v>
      </c>
    </row>
    <row r="4562" spans="1:68" ht="11.1" hidden="1" customHeight="1" outlineLevel="1" collapsed="1" x14ac:dyDescent="0.2">
      <c r="A4562" s="10"/>
      <c r="B4562" s="18"/>
      <c r="C4562" s="18"/>
      <c r="D4562" s="18"/>
      <c r="E4562" s="19" t="s">
        <v>3992</v>
      </c>
      <c r="F4562" s="20"/>
      <c r="G4562" s="20"/>
      <c r="H4562" s="20"/>
      <c r="I4562" s="20"/>
      <c r="J4562" s="20"/>
      <c r="K4562" s="20"/>
      <c r="L4562" s="20"/>
      <c r="M4562" s="20"/>
      <c r="N4562" s="20"/>
      <c r="O4562" s="20"/>
      <c r="P4562" s="20"/>
      <c r="Q4562" s="20"/>
      <c r="R4562" s="20"/>
      <c r="S4562" s="20"/>
      <c r="T4562" s="20"/>
      <c r="U4562" s="20"/>
      <c r="V4562" s="20"/>
      <c r="W4562" s="20"/>
      <c r="X4562" s="20"/>
      <c r="Y4562" s="20"/>
      <c r="Z4562" s="20"/>
      <c r="AA4562" s="20"/>
      <c r="AB4562" s="20"/>
      <c r="AC4562" s="20"/>
      <c r="AD4562" s="20"/>
      <c r="AE4562" s="20"/>
      <c r="AF4562" s="20"/>
      <c r="AG4562" s="20"/>
      <c r="AH4562" s="20"/>
      <c r="AI4562" s="20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9">
        <v>0.70199999999999996</v>
      </c>
      <c r="AZ4562" s="209">
        <v>1.03</v>
      </c>
      <c r="BA4562" s="209">
        <v>1.99</v>
      </c>
      <c r="BB4562" s="21">
        <f t="shared" si="488"/>
        <v>1.99</v>
      </c>
      <c r="BC4562" s="21">
        <f>BF4562</f>
        <v>7.3</v>
      </c>
      <c r="BD4562" s="22">
        <f t="shared" si="489"/>
        <v>2.674731182795699</v>
      </c>
      <c r="BE4562" s="21">
        <f>BC4562-BD4562</f>
        <v>4.6252688172043008</v>
      </c>
      <c r="BF4562" s="2">
        <v>7.3</v>
      </c>
      <c r="BG4562" s="10">
        <v>6</v>
      </c>
      <c r="BH4562" s="21">
        <f t="shared" si="490"/>
        <v>5.4311999999999997E-3</v>
      </c>
      <c r="BI4562" s="22">
        <f t="shared" si="490"/>
        <v>1.9899999999999996E-3</v>
      </c>
      <c r="BJ4562" s="21">
        <f>BH4562-BI4562</f>
        <v>3.4412000000000002E-3</v>
      </c>
      <c r="BK4562" s="21">
        <v>1.6293599999999998E-2</v>
      </c>
      <c r="BL4562" s="22">
        <v>5.9699999999999987E-3</v>
      </c>
      <c r="BM4562" s="21">
        <v>1.0323599999999999E-2</v>
      </c>
      <c r="BN4562" s="21">
        <f t="shared" si="491"/>
        <v>6.5174399999999993E-2</v>
      </c>
      <c r="BO4562" s="22">
        <f t="shared" si="491"/>
        <v>2.3879999999999995E-2</v>
      </c>
      <c r="BP4562" s="21">
        <f t="shared" si="491"/>
        <v>4.1294399999999995E-2</v>
      </c>
    </row>
    <row r="4563" spans="1:68" ht="11.1" hidden="1" customHeight="1" outlineLevel="2" x14ac:dyDescent="0.2">
      <c r="A4563" s="10"/>
      <c r="B4563" s="18"/>
      <c r="C4563" s="18"/>
      <c r="D4563" s="18"/>
      <c r="E4563" s="23" t="s">
        <v>3993</v>
      </c>
      <c r="F4563" s="24"/>
      <c r="G4563" s="24"/>
      <c r="H4563" s="24"/>
      <c r="I4563" s="24"/>
      <c r="J4563" s="24"/>
      <c r="K4563" s="24"/>
      <c r="L4563" s="24"/>
      <c r="M4563" s="24"/>
      <c r="N4563" s="24"/>
      <c r="O4563" s="24"/>
      <c r="P4563" s="24"/>
      <c r="Q4563" s="24"/>
      <c r="R4563" s="24"/>
      <c r="S4563" s="24"/>
      <c r="T4563" s="24"/>
      <c r="U4563" s="24"/>
      <c r="V4563" s="24"/>
      <c r="W4563" s="24"/>
      <c r="X4563" s="24"/>
      <c r="Y4563" s="24"/>
      <c r="Z4563" s="24"/>
      <c r="AA4563" s="24"/>
      <c r="AB4563" s="24"/>
      <c r="AC4563" s="24"/>
      <c r="AD4563" s="24"/>
      <c r="AE4563" s="24"/>
      <c r="AF4563" s="24"/>
      <c r="AG4563" s="24"/>
      <c r="AH4563" s="24"/>
      <c r="AI4563" s="24"/>
      <c r="AJ4563" s="24"/>
      <c r="AK4563" s="24"/>
      <c r="AL4563" s="24"/>
      <c r="AM4563" s="24"/>
      <c r="AN4563" s="24"/>
      <c r="AO4563" s="24"/>
      <c r="AP4563" s="24"/>
      <c r="AQ4563" s="24"/>
      <c r="AR4563" s="24"/>
      <c r="AS4563" s="24"/>
      <c r="AT4563" s="24"/>
      <c r="AU4563" s="24"/>
      <c r="AV4563" s="24"/>
      <c r="AW4563" s="24"/>
      <c r="AX4563" s="24"/>
      <c r="AY4563" s="208">
        <v>0.70199999999999996</v>
      </c>
      <c r="AZ4563" s="208">
        <v>1.03</v>
      </c>
      <c r="BA4563" s="208">
        <v>1.99</v>
      </c>
      <c r="BB4563" s="21">
        <f t="shared" ref="BB4563:BB4626" si="492">MAX(F4563:BA4563)</f>
        <v>1.99</v>
      </c>
      <c r="BC4563" s="21"/>
      <c r="BD4563" s="22">
        <f t="shared" si="489"/>
        <v>2.674731182795699</v>
      </c>
      <c r="BE4563" s="21"/>
      <c r="BG4563" s="10"/>
      <c r="BH4563" s="21">
        <f t="shared" si="490"/>
        <v>0</v>
      </c>
      <c r="BI4563" s="22">
        <f t="shared" si="490"/>
        <v>1.9899999999999996E-3</v>
      </c>
      <c r="BJ4563" s="21"/>
      <c r="BK4563" s="21">
        <v>0</v>
      </c>
      <c r="BL4563" s="22">
        <v>5.9699999999999987E-3</v>
      </c>
      <c r="BM4563" s="21"/>
      <c r="BN4563" s="21">
        <f t="shared" si="491"/>
        <v>0</v>
      </c>
      <c r="BO4563" s="22">
        <f t="shared" si="491"/>
        <v>2.3879999999999995E-2</v>
      </c>
      <c r="BP4563" s="21">
        <f t="shared" si="491"/>
        <v>0</v>
      </c>
    </row>
    <row r="4564" spans="1:68" ht="11.1" hidden="1" customHeight="1" outlineLevel="1" collapsed="1" x14ac:dyDescent="0.2">
      <c r="A4564" s="10"/>
      <c r="B4564" s="18"/>
      <c r="C4564" s="18"/>
      <c r="D4564" s="18"/>
      <c r="E4564" s="19" t="s">
        <v>3994</v>
      </c>
      <c r="F4564" s="20"/>
      <c r="G4564" s="20"/>
      <c r="H4564" s="20"/>
      <c r="I4564" s="20"/>
      <c r="J4564" s="20"/>
      <c r="K4564" s="20"/>
      <c r="L4564" s="20"/>
      <c r="M4564" s="20"/>
      <c r="N4564" s="20"/>
      <c r="O4564" s="20"/>
      <c r="P4564" s="20"/>
      <c r="Q4564" s="20"/>
      <c r="R4564" s="20"/>
      <c r="S4564" s="20"/>
      <c r="T4564" s="20"/>
      <c r="U4564" s="20"/>
      <c r="V4564" s="20"/>
      <c r="W4564" s="20"/>
      <c r="X4564" s="20"/>
      <c r="Y4564" s="20"/>
      <c r="Z4564" s="20"/>
      <c r="AA4564" s="20"/>
      <c r="AB4564" s="20"/>
      <c r="AC4564" s="20"/>
      <c r="AD4564" s="20"/>
      <c r="AE4564" s="20"/>
      <c r="AF4564" s="20"/>
      <c r="AG4564" s="20"/>
      <c r="AH4564" s="20"/>
      <c r="AI4564" s="20"/>
      <c r="AJ4564" s="20"/>
      <c r="AK4564" s="209">
        <v>15.519</v>
      </c>
      <c r="AL4564" s="20"/>
      <c r="AM4564" s="20"/>
      <c r="AN4564" s="209">
        <v>0.69899999999999995</v>
      </c>
      <c r="AO4564" s="209">
        <v>7.1829999999999998</v>
      </c>
      <c r="AP4564" s="209">
        <v>3.6829999999999998</v>
      </c>
      <c r="AQ4564" s="209">
        <v>9.0210000000000008</v>
      </c>
      <c r="AR4564" s="209">
        <v>4.6280000000000001</v>
      </c>
      <c r="AS4564" s="209">
        <v>5.7450000000000001</v>
      </c>
      <c r="AT4564" s="209">
        <v>2.0049999999999999</v>
      </c>
      <c r="AU4564" s="209">
        <v>2.1970000000000001</v>
      </c>
      <c r="AV4564" s="209">
        <v>0.62</v>
      </c>
      <c r="AW4564" s="20"/>
      <c r="AX4564" s="20"/>
      <c r="AY4564" s="209">
        <v>0.90100000000000002</v>
      </c>
      <c r="AZ4564" s="209">
        <v>8.9039999999999999</v>
      </c>
      <c r="BA4564" s="209">
        <v>3.1880000000000002</v>
      </c>
      <c r="BB4564" s="21">
        <f t="shared" si="492"/>
        <v>15.519</v>
      </c>
      <c r="BC4564" s="21">
        <f>BF4564</f>
        <v>37.200000000000003</v>
      </c>
      <c r="BD4564" s="22">
        <f t="shared" si="489"/>
        <v>20.858870967741932</v>
      </c>
      <c r="BE4564" s="21">
        <f>BC4564-BD4564</f>
        <v>16.34112903225807</v>
      </c>
      <c r="BF4564" s="2">
        <v>37.200000000000003</v>
      </c>
      <c r="BG4564" s="10">
        <v>6</v>
      </c>
      <c r="BH4564" s="21">
        <f t="shared" si="490"/>
        <v>2.7676800000000001E-2</v>
      </c>
      <c r="BI4564" s="22">
        <f t="shared" si="490"/>
        <v>1.5518999999999996E-2</v>
      </c>
      <c r="BJ4564" s="21">
        <f>BH4564-BI4564</f>
        <v>1.2157800000000005E-2</v>
      </c>
      <c r="BK4564" s="21">
        <v>8.3030400000000004E-2</v>
      </c>
      <c r="BL4564" s="22">
        <v>4.6556999999999987E-2</v>
      </c>
      <c r="BM4564" s="21">
        <v>3.6473400000000017E-2</v>
      </c>
      <c r="BN4564" s="21">
        <f t="shared" si="491"/>
        <v>0.33212160000000002</v>
      </c>
      <c r="BO4564" s="22">
        <f t="shared" si="491"/>
        <v>0.18622799999999995</v>
      </c>
      <c r="BP4564" s="21">
        <f t="shared" si="491"/>
        <v>0.14589360000000007</v>
      </c>
    </row>
    <row r="4565" spans="1:68" ht="11.1" hidden="1" customHeight="1" outlineLevel="2" x14ac:dyDescent="0.2">
      <c r="A4565" s="10"/>
      <c r="B4565" s="18"/>
      <c r="C4565" s="18"/>
      <c r="D4565" s="18"/>
      <c r="E4565" s="23" t="s">
        <v>3995</v>
      </c>
      <c r="F4565" s="24"/>
      <c r="G4565" s="24"/>
      <c r="H4565" s="24"/>
      <c r="I4565" s="24"/>
      <c r="J4565" s="24"/>
      <c r="K4565" s="24"/>
      <c r="L4565" s="24"/>
      <c r="M4565" s="24"/>
      <c r="N4565" s="24"/>
      <c r="O4565" s="24"/>
      <c r="P4565" s="24"/>
      <c r="Q4565" s="24"/>
      <c r="R4565" s="24"/>
      <c r="S4565" s="24"/>
      <c r="T4565" s="24"/>
      <c r="U4565" s="24"/>
      <c r="V4565" s="24"/>
      <c r="W4565" s="24"/>
      <c r="X4565" s="24"/>
      <c r="Y4565" s="24"/>
      <c r="Z4565" s="24"/>
      <c r="AA4565" s="24"/>
      <c r="AB4565" s="24"/>
      <c r="AC4565" s="24"/>
      <c r="AD4565" s="24"/>
      <c r="AE4565" s="24"/>
      <c r="AF4565" s="24"/>
      <c r="AG4565" s="24"/>
      <c r="AH4565" s="24"/>
      <c r="AI4565" s="24"/>
      <c r="AJ4565" s="24"/>
      <c r="AK4565" s="208">
        <v>15.519</v>
      </c>
      <c r="AL4565" s="24"/>
      <c r="AM4565" s="24"/>
      <c r="AN4565" s="208">
        <v>0.69899999999999995</v>
      </c>
      <c r="AO4565" s="208">
        <v>7.1829999999999998</v>
      </c>
      <c r="AP4565" s="208">
        <v>3.6829999999999998</v>
      </c>
      <c r="AQ4565" s="208">
        <v>9.0210000000000008</v>
      </c>
      <c r="AR4565" s="208">
        <v>4.6280000000000001</v>
      </c>
      <c r="AS4565" s="208">
        <v>5.7450000000000001</v>
      </c>
      <c r="AT4565" s="208">
        <v>2.0049999999999999</v>
      </c>
      <c r="AU4565" s="208">
        <v>2.1970000000000001</v>
      </c>
      <c r="AV4565" s="208">
        <v>0.62</v>
      </c>
      <c r="AW4565" s="24"/>
      <c r="AX4565" s="24"/>
      <c r="AY4565" s="208">
        <v>0.90100000000000002</v>
      </c>
      <c r="AZ4565" s="208">
        <v>8.9039999999999999</v>
      </c>
      <c r="BA4565" s="208">
        <v>3.1880000000000002</v>
      </c>
      <c r="BB4565" s="21">
        <f t="shared" si="492"/>
        <v>15.519</v>
      </c>
      <c r="BC4565" s="21"/>
      <c r="BD4565" s="22">
        <f t="shared" si="489"/>
        <v>20.858870967741932</v>
      </c>
      <c r="BE4565" s="21"/>
      <c r="BG4565" s="10"/>
      <c r="BH4565" s="21">
        <f t="shared" si="490"/>
        <v>0</v>
      </c>
      <c r="BI4565" s="22">
        <f t="shared" si="490"/>
        <v>1.5518999999999996E-2</v>
      </c>
      <c r="BJ4565" s="21"/>
      <c r="BK4565" s="21">
        <v>0</v>
      </c>
      <c r="BL4565" s="22">
        <v>4.6556999999999987E-2</v>
      </c>
      <c r="BM4565" s="21"/>
      <c r="BN4565" s="21">
        <f t="shared" si="491"/>
        <v>0</v>
      </c>
      <c r="BO4565" s="22">
        <f t="shared" si="491"/>
        <v>0.18622799999999995</v>
      </c>
      <c r="BP4565" s="21">
        <f t="shared" si="491"/>
        <v>0</v>
      </c>
    </row>
    <row r="4566" spans="1:68" ht="11.1" hidden="1" customHeight="1" outlineLevel="1" collapsed="1" x14ac:dyDescent="0.2">
      <c r="A4566" s="10"/>
      <c r="B4566" s="18"/>
      <c r="C4566" s="18"/>
      <c r="D4566" s="18"/>
      <c r="E4566" s="19" t="s">
        <v>3996</v>
      </c>
      <c r="F4566" s="209">
        <v>6.8220000000000001</v>
      </c>
      <c r="G4566" s="209">
        <v>5.7</v>
      </c>
      <c r="H4566" s="209">
        <v>4.7439999999999998</v>
      </c>
      <c r="I4566" s="240">
        <v>2.871</v>
      </c>
      <c r="J4566" s="240"/>
      <c r="K4566" s="209">
        <v>1.294</v>
      </c>
      <c r="L4566" s="20"/>
      <c r="M4566" s="20"/>
      <c r="N4566" s="20"/>
      <c r="O4566" s="20"/>
      <c r="P4566" s="20"/>
      <c r="Q4566" s="209">
        <v>4.7110000000000003</v>
      </c>
      <c r="R4566" s="209">
        <v>7.9279999999999999</v>
      </c>
      <c r="S4566" s="209">
        <v>7.4770000000000003</v>
      </c>
      <c r="T4566" s="209">
        <v>6.6269999999999998</v>
      </c>
      <c r="U4566" s="209">
        <v>6.0460000000000003</v>
      </c>
      <c r="V4566" s="209">
        <v>4.5599999999999996</v>
      </c>
      <c r="W4566" s="209">
        <v>3.2989999999999999</v>
      </c>
      <c r="X4566" s="20"/>
      <c r="Y4566" s="20"/>
      <c r="Z4566" s="20"/>
      <c r="AA4566" s="209">
        <v>1.119</v>
      </c>
      <c r="AB4566" s="209">
        <v>6.3940000000000001</v>
      </c>
      <c r="AC4566" s="209">
        <v>5.766</v>
      </c>
      <c r="AD4566" s="209">
        <v>9.891</v>
      </c>
      <c r="AE4566" s="209">
        <v>8.843</v>
      </c>
      <c r="AF4566" s="209">
        <v>6.3410000000000002</v>
      </c>
      <c r="AG4566" s="209">
        <v>6.9</v>
      </c>
      <c r="AH4566" s="20"/>
      <c r="AI4566" s="209">
        <v>2.3759999999999999</v>
      </c>
      <c r="AJ4566" s="20"/>
      <c r="AK4566" s="20"/>
      <c r="AL4566" s="20"/>
      <c r="AM4566" s="209">
        <v>1.482</v>
      </c>
      <c r="AN4566" s="209">
        <v>5.2859999999999996</v>
      </c>
      <c r="AO4566" s="209">
        <v>7.407</v>
      </c>
      <c r="AP4566" s="209">
        <v>9.4179999999999993</v>
      </c>
      <c r="AQ4566" s="209">
        <v>9.9390000000000001</v>
      </c>
      <c r="AR4566" s="209">
        <v>7.7469999999999999</v>
      </c>
      <c r="AS4566" s="209">
        <v>6.9720000000000004</v>
      </c>
      <c r="AT4566" s="209">
        <v>3.0249999999999999</v>
      </c>
      <c r="AU4566" s="209">
        <v>1.746</v>
      </c>
      <c r="AV4566" s="209">
        <v>0.36299999999999999</v>
      </c>
      <c r="AW4566" s="20"/>
      <c r="AX4566" s="20"/>
      <c r="AY4566" s="209">
        <v>2.4390000000000001</v>
      </c>
      <c r="AZ4566" s="209">
        <v>3.3050000000000002</v>
      </c>
      <c r="BA4566" s="209">
        <v>7.1459999999999999</v>
      </c>
      <c r="BB4566" s="21">
        <f t="shared" si="492"/>
        <v>9.9390000000000001</v>
      </c>
      <c r="BC4566" s="21">
        <f>BF4566</f>
        <v>165.9</v>
      </c>
      <c r="BD4566" s="22">
        <f t="shared" si="489"/>
        <v>13.358870967741936</v>
      </c>
      <c r="BE4566" s="21">
        <f>BC4566-BD4566</f>
        <v>152.54112903225808</v>
      </c>
      <c r="BF4566" s="2">
        <v>165.9</v>
      </c>
      <c r="BG4566" s="10">
        <v>6</v>
      </c>
      <c r="BH4566" s="21">
        <f t="shared" si="490"/>
        <v>0.1234296</v>
      </c>
      <c r="BI4566" s="22">
        <f t="shared" si="490"/>
        <v>9.9389999999999999E-3</v>
      </c>
      <c r="BJ4566" s="21">
        <f>BH4566-BI4566</f>
        <v>0.1134906</v>
      </c>
      <c r="BK4566" s="21">
        <v>0.37028879999999997</v>
      </c>
      <c r="BL4566" s="22">
        <v>2.9817E-2</v>
      </c>
      <c r="BM4566" s="21">
        <v>0.34047179999999999</v>
      </c>
      <c r="BN4566" s="21">
        <f t="shared" si="491"/>
        <v>1.4811551999999999</v>
      </c>
      <c r="BO4566" s="22">
        <f t="shared" si="491"/>
        <v>0.119268</v>
      </c>
      <c r="BP4566" s="21">
        <f t="shared" si="491"/>
        <v>1.3618872</v>
      </c>
    </row>
    <row r="4567" spans="1:68" ht="11.1" hidden="1" customHeight="1" outlineLevel="2" x14ac:dyDescent="0.2">
      <c r="A4567" s="10"/>
      <c r="B4567" s="18"/>
      <c r="C4567" s="18"/>
      <c r="D4567" s="18"/>
      <c r="E4567" s="23" t="s">
        <v>3997</v>
      </c>
      <c r="F4567" s="208">
        <v>6.8220000000000001</v>
      </c>
      <c r="G4567" s="208">
        <v>5.7</v>
      </c>
      <c r="H4567" s="208">
        <v>4.7439999999999998</v>
      </c>
      <c r="I4567" s="239">
        <v>2.871</v>
      </c>
      <c r="J4567" s="239"/>
      <c r="K4567" s="208">
        <v>1.294</v>
      </c>
      <c r="L4567" s="24"/>
      <c r="M4567" s="24"/>
      <c r="N4567" s="24"/>
      <c r="O4567" s="24"/>
      <c r="P4567" s="24"/>
      <c r="Q4567" s="208">
        <v>4.7110000000000003</v>
      </c>
      <c r="R4567" s="208">
        <v>7.9279999999999999</v>
      </c>
      <c r="S4567" s="208">
        <v>7.4770000000000003</v>
      </c>
      <c r="T4567" s="208">
        <v>6.6269999999999998</v>
      </c>
      <c r="U4567" s="208">
        <v>6.0460000000000003</v>
      </c>
      <c r="V4567" s="208">
        <v>4.5599999999999996</v>
      </c>
      <c r="W4567" s="208">
        <v>3.2989999999999999</v>
      </c>
      <c r="X4567" s="24"/>
      <c r="Y4567" s="24"/>
      <c r="Z4567" s="24"/>
      <c r="AA4567" s="208">
        <v>1.119</v>
      </c>
      <c r="AB4567" s="208">
        <v>6.3940000000000001</v>
      </c>
      <c r="AC4567" s="208">
        <v>5.766</v>
      </c>
      <c r="AD4567" s="208">
        <v>9.891</v>
      </c>
      <c r="AE4567" s="208">
        <v>8.843</v>
      </c>
      <c r="AF4567" s="208">
        <v>6.3410000000000002</v>
      </c>
      <c r="AG4567" s="208">
        <v>6.9</v>
      </c>
      <c r="AH4567" s="24"/>
      <c r="AI4567" s="208">
        <v>2.3759999999999999</v>
      </c>
      <c r="AJ4567" s="24"/>
      <c r="AK4567" s="24"/>
      <c r="AL4567" s="24"/>
      <c r="AM4567" s="208">
        <v>1.482</v>
      </c>
      <c r="AN4567" s="208">
        <v>5.2859999999999996</v>
      </c>
      <c r="AO4567" s="208">
        <v>7.407</v>
      </c>
      <c r="AP4567" s="208">
        <v>9.4179999999999993</v>
      </c>
      <c r="AQ4567" s="208">
        <v>9.9390000000000001</v>
      </c>
      <c r="AR4567" s="208">
        <v>7.7469999999999999</v>
      </c>
      <c r="AS4567" s="208">
        <v>6.9720000000000004</v>
      </c>
      <c r="AT4567" s="208">
        <v>3.0249999999999999</v>
      </c>
      <c r="AU4567" s="208">
        <v>1.746</v>
      </c>
      <c r="AV4567" s="208">
        <v>0.36299999999999999</v>
      </c>
      <c r="AW4567" s="24"/>
      <c r="AX4567" s="24"/>
      <c r="AY4567" s="208">
        <v>2.4390000000000001</v>
      </c>
      <c r="AZ4567" s="208">
        <v>3.3050000000000002</v>
      </c>
      <c r="BA4567" s="208">
        <v>7.1459999999999999</v>
      </c>
      <c r="BB4567" s="21">
        <f t="shared" si="492"/>
        <v>9.9390000000000001</v>
      </c>
      <c r="BC4567" s="21"/>
      <c r="BD4567" s="22">
        <f t="shared" si="489"/>
        <v>13.358870967741936</v>
      </c>
      <c r="BE4567" s="21"/>
      <c r="BG4567" s="10"/>
      <c r="BH4567" s="21">
        <f t="shared" si="490"/>
        <v>0</v>
      </c>
      <c r="BI4567" s="22">
        <f t="shared" si="490"/>
        <v>9.9389999999999999E-3</v>
      </c>
      <c r="BJ4567" s="21"/>
      <c r="BK4567" s="21">
        <v>0</v>
      </c>
      <c r="BL4567" s="22">
        <v>2.9817E-2</v>
      </c>
      <c r="BM4567" s="21"/>
      <c r="BN4567" s="21">
        <f t="shared" si="491"/>
        <v>0</v>
      </c>
      <c r="BO4567" s="22">
        <f t="shared" si="491"/>
        <v>0.119268</v>
      </c>
      <c r="BP4567" s="21">
        <f t="shared" si="491"/>
        <v>0</v>
      </c>
    </row>
    <row r="4568" spans="1:68" ht="11.1" hidden="1" customHeight="1" outlineLevel="1" collapsed="1" x14ac:dyDescent="0.2">
      <c r="A4568" s="10"/>
      <c r="B4568" s="18"/>
      <c r="C4568" s="18"/>
      <c r="D4568" s="18"/>
      <c r="E4568" s="19" t="s">
        <v>3998</v>
      </c>
      <c r="F4568" s="20"/>
      <c r="G4568" s="209">
        <v>5.26</v>
      </c>
      <c r="H4568" s="209">
        <v>1.6850000000000001</v>
      </c>
      <c r="I4568" s="240">
        <v>1.482</v>
      </c>
      <c r="J4568" s="240"/>
      <c r="K4568" s="209">
        <v>0.54200000000000004</v>
      </c>
      <c r="L4568" s="20"/>
      <c r="M4568" s="20"/>
      <c r="N4568" s="20"/>
      <c r="O4568" s="20"/>
      <c r="P4568" s="209">
        <v>1.62</v>
      </c>
      <c r="Q4568" s="209">
        <v>1.792</v>
      </c>
      <c r="R4568" s="209">
        <v>2.5129999999999999</v>
      </c>
      <c r="S4568" s="209">
        <v>2.4700000000000002</v>
      </c>
      <c r="T4568" s="209">
        <v>2.5449999999999999</v>
      </c>
      <c r="U4568" s="209">
        <v>1.454</v>
      </c>
      <c r="V4568" s="209">
        <v>2</v>
      </c>
      <c r="W4568" s="209">
        <v>0.28999999999999998</v>
      </c>
      <c r="X4568" s="20"/>
      <c r="Y4568" s="20"/>
      <c r="Z4568" s="20"/>
      <c r="AA4568" s="209">
        <v>0.48099999999999998</v>
      </c>
      <c r="AB4568" s="209">
        <v>0.92300000000000004</v>
      </c>
      <c r="AC4568" s="209">
        <v>1.504</v>
      </c>
      <c r="AD4568" s="209">
        <v>2.625</v>
      </c>
      <c r="AE4568" s="209">
        <v>2.6880000000000002</v>
      </c>
      <c r="AF4568" s="209">
        <v>2.5760000000000001</v>
      </c>
      <c r="AG4568" s="209">
        <v>1.413</v>
      </c>
      <c r="AH4568" s="209">
        <v>1.1160000000000001</v>
      </c>
      <c r="AI4568" s="209">
        <v>0.52300000000000002</v>
      </c>
      <c r="AJ4568" s="20"/>
      <c r="AK4568" s="20"/>
      <c r="AL4568" s="20"/>
      <c r="AM4568" s="209">
        <v>0.59</v>
      </c>
      <c r="AN4568" s="209">
        <v>1.085</v>
      </c>
      <c r="AO4568" s="209">
        <v>1.9379999999999999</v>
      </c>
      <c r="AP4568" s="209">
        <v>2.9159999999999999</v>
      </c>
      <c r="AQ4568" s="209">
        <v>2.6030000000000002</v>
      </c>
      <c r="AR4568" s="209">
        <v>2.6509999999999998</v>
      </c>
      <c r="AS4568" s="209">
        <v>1.7689999999999999</v>
      </c>
      <c r="AT4568" s="209">
        <v>1.21</v>
      </c>
      <c r="AU4568" s="209">
        <v>0.64400000000000002</v>
      </c>
      <c r="AV4568" s="20"/>
      <c r="AW4568" s="20"/>
      <c r="AX4568" s="20"/>
      <c r="AY4568" s="209">
        <v>0.76700000000000002</v>
      </c>
      <c r="AZ4568" s="209">
        <v>0.92900000000000005</v>
      </c>
      <c r="BA4568" s="209">
        <v>1.9359999999999999</v>
      </c>
      <c r="BB4568" s="21">
        <f>BB4569+BB4570</f>
        <v>5.26</v>
      </c>
      <c r="BC4568" s="21">
        <f>BD4568</f>
        <v>7.0698924731182791</v>
      </c>
      <c r="BD4568" s="22">
        <f t="shared" si="489"/>
        <v>7.0698924731182791</v>
      </c>
      <c r="BE4568" s="21">
        <f>BC4568-BD4568</f>
        <v>0</v>
      </c>
      <c r="BF4568" s="2">
        <v>7</v>
      </c>
      <c r="BG4568" s="10">
        <v>6</v>
      </c>
      <c r="BH4568" s="21">
        <f t="shared" si="490"/>
        <v>5.2599999999999991E-3</v>
      </c>
      <c r="BI4568" s="22">
        <f t="shared" si="490"/>
        <v>5.2599999999999991E-3</v>
      </c>
      <c r="BJ4568" s="21">
        <f>BH4568-BI4568</f>
        <v>0</v>
      </c>
      <c r="BK4568" s="21">
        <v>1.5779999999999995E-2</v>
      </c>
      <c r="BL4568" s="22">
        <v>1.5779999999999995E-2</v>
      </c>
      <c r="BM4568" s="21">
        <v>0</v>
      </c>
      <c r="BN4568" s="21">
        <f t="shared" si="491"/>
        <v>6.3119999999999982E-2</v>
      </c>
      <c r="BO4568" s="22">
        <f t="shared" si="491"/>
        <v>6.3119999999999982E-2</v>
      </c>
      <c r="BP4568" s="21">
        <f t="shared" si="491"/>
        <v>0</v>
      </c>
    </row>
    <row r="4569" spans="1:68" ht="11.1" hidden="1" customHeight="1" outlineLevel="2" x14ac:dyDescent="0.2">
      <c r="A4569" s="10"/>
      <c r="B4569" s="18"/>
      <c r="C4569" s="18"/>
      <c r="D4569" s="18"/>
      <c r="E4569" s="23" t="s">
        <v>3999</v>
      </c>
      <c r="F4569" s="24"/>
      <c r="G4569" s="208">
        <v>2.1259999999999999</v>
      </c>
      <c r="H4569" s="208">
        <v>0.74299999999999999</v>
      </c>
      <c r="I4569" s="239">
        <v>0.55200000000000005</v>
      </c>
      <c r="J4569" s="239"/>
      <c r="K4569" s="208">
        <v>5.0000000000000001E-3</v>
      </c>
      <c r="L4569" s="24"/>
      <c r="M4569" s="24"/>
      <c r="N4569" s="24"/>
      <c r="O4569" s="24"/>
      <c r="P4569" s="208">
        <v>0.23499999999999999</v>
      </c>
      <c r="Q4569" s="208">
        <v>0.66400000000000003</v>
      </c>
      <c r="R4569" s="208">
        <v>0.89900000000000002</v>
      </c>
      <c r="S4569" s="208">
        <v>0.92500000000000004</v>
      </c>
      <c r="T4569" s="208">
        <v>0.78700000000000003</v>
      </c>
      <c r="U4569" s="208">
        <v>0.377</v>
      </c>
      <c r="V4569" s="208">
        <v>1</v>
      </c>
      <c r="W4569" s="24"/>
      <c r="X4569" s="24"/>
      <c r="Y4569" s="24"/>
      <c r="Z4569" s="24"/>
      <c r="AA4569" s="24"/>
      <c r="AB4569" s="24"/>
      <c r="AC4569" s="24"/>
      <c r="AD4569" s="208">
        <v>0.747</v>
      </c>
      <c r="AE4569" s="208">
        <v>0.85099999999999998</v>
      </c>
      <c r="AF4569" s="208">
        <v>0.68300000000000005</v>
      </c>
      <c r="AG4569" s="208">
        <v>0.32400000000000001</v>
      </c>
      <c r="AH4569" s="208">
        <v>6.7000000000000004E-2</v>
      </c>
      <c r="AI4569" s="24"/>
      <c r="AJ4569" s="24"/>
      <c r="AK4569" s="24"/>
      <c r="AL4569" s="24"/>
      <c r="AM4569" s="208">
        <v>8.0000000000000002E-3</v>
      </c>
      <c r="AN4569" s="208">
        <v>0.17399999999999999</v>
      </c>
      <c r="AO4569" s="208">
        <v>0.48699999999999999</v>
      </c>
      <c r="AP4569" s="208">
        <v>1.018</v>
      </c>
      <c r="AQ4569" s="208">
        <v>0.83799999999999997</v>
      </c>
      <c r="AR4569" s="208">
        <v>0.89100000000000001</v>
      </c>
      <c r="AS4569" s="208">
        <v>0.42299999999999999</v>
      </c>
      <c r="AT4569" s="208">
        <v>0.14599999999999999</v>
      </c>
      <c r="AU4569" s="24"/>
      <c r="AV4569" s="24"/>
      <c r="AW4569" s="24"/>
      <c r="AX4569" s="24"/>
      <c r="AY4569" s="24"/>
      <c r="AZ4569" s="208">
        <v>6.2E-2</v>
      </c>
      <c r="BA4569" s="208">
        <v>0.43099999999999999</v>
      </c>
      <c r="BB4569" s="21">
        <f t="shared" si="492"/>
        <v>2.1259999999999999</v>
      </c>
      <c r="BC4569" s="56"/>
      <c r="BD4569" s="22">
        <f t="shared" si="489"/>
        <v>2.85752688172043</v>
      </c>
      <c r="BE4569" s="21"/>
      <c r="BF4569" s="2">
        <v>2.61</v>
      </c>
      <c r="BG4569" s="10"/>
      <c r="BH4569" s="21">
        <f t="shared" si="490"/>
        <v>0</v>
      </c>
      <c r="BI4569" s="22">
        <f t="shared" si="490"/>
        <v>2.1259999999999999E-3</v>
      </c>
      <c r="BJ4569" s="21"/>
      <c r="BK4569" s="21">
        <v>6.378E-3</v>
      </c>
      <c r="BL4569" s="22">
        <v>6.378E-3</v>
      </c>
      <c r="BM4569" s="21">
        <v>0</v>
      </c>
      <c r="BN4569" s="21">
        <f t="shared" si="491"/>
        <v>2.5512E-2</v>
      </c>
      <c r="BO4569" s="22">
        <f t="shared" si="491"/>
        <v>2.5512E-2</v>
      </c>
      <c r="BP4569" s="21">
        <f t="shared" si="491"/>
        <v>0</v>
      </c>
    </row>
    <row r="4570" spans="1:68" ht="11.1" hidden="1" customHeight="1" outlineLevel="2" x14ac:dyDescent="0.2">
      <c r="A4570" s="10"/>
      <c r="B4570" s="18"/>
      <c r="C4570" s="18"/>
      <c r="D4570" s="18"/>
      <c r="E4570" s="23" t="s">
        <v>4000</v>
      </c>
      <c r="F4570" s="24"/>
      <c r="G4570" s="208">
        <v>3.1339999999999999</v>
      </c>
      <c r="H4570" s="208">
        <v>0.94199999999999995</v>
      </c>
      <c r="I4570" s="239">
        <v>0.93</v>
      </c>
      <c r="J4570" s="239"/>
      <c r="K4570" s="208">
        <v>0.53700000000000003</v>
      </c>
      <c r="L4570" s="24"/>
      <c r="M4570" s="24"/>
      <c r="N4570" s="24"/>
      <c r="O4570" s="24"/>
      <c r="P4570" s="208">
        <v>1.385</v>
      </c>
      <c r="Q4570" s="208">
        <v>1.1279999999999999</v>
      </c>
      <c r="R4570" s="208">
        <v>1.6140000000000001</v>
      </c>
      <c r="S4570" s="208">
        <v>1.5449999999999999</v>
      </c>
      <c r="T4570" s="208">
        <v>1.758</v>
      </c>
      <c r="U4570" s="208">
        <v>1.077</v>
      </c>
      <c r="V4570" s="208">
        <v>1</v>
      </c>
      <c r="W4570" s="208">
        <v>0.28999999999999998</v>
      </c>
      <c r="X4570" s="24"/>
      <c r="Y4570" s="24"/>
      <c r="Z4570" s="24"/>
      <c r="AA4570" s="208">
        <v>0.48099999999999998</v>
      </c>
      <c r="AB4570" s="208">
        <v>0.92300000000000004</v>
      </c>
      <c r="AC4570" s="208">
        <v>1.504</v>
      </c>
      <c r="AD4570" s="208">
        <v>1.8779999999999999</v>
      </c>
      <c r="AE4570" s="208">
        <v>1.837</v>
      </c>
      <c r="AF4570" s="208">
        <v>1.893</v>
      </c>
      <c r="AG4570" s="208">
        <v>1.089</v>
      </c>
      <c r="AH4570" s="208">
        <v>1.0489999999999999</v>
      </c>
      <c r="AI4570" s="208">
        <v>0.52300000000000002</v>
      </c>
      <c r="AJ4570" s="24"/>
      <c r="AK4570" s="24"/>
      <c r="AL4570" s="24"/>
      <c r="AM4570" s="208">
        <v>0.58199999999999996</v>
      </c>
      <c r="AN4570" s="208">
        <v>0.91100000000000003</v>
      </c>
      <c r="AO4570" s="208">
        <v>1.4510000000000001</v>
      </c>
      <c r="AP4570" s="208">
        <v>1.8979999999999999</v>
      </c>
      <c r="AQ4570" s="208">
        <v>1.7649999999999999</v>
      </c>
      <c r="AR4570" s="208">
        <v>1.76</v>
      </c>
      <c r="AS4570" s="208">
        <v>1.3460000000000001</v>
      </c>
      <c r="AT4570" s="208">
        <v>1.0640000000000001</v>
      </c>
      <c r="AU4570" s="208">
        <v>0.64400000000000002</v>
      </c>
      <c r="AV4570" s="24"/>
      <c r="AW4570" s="24"/>
      <c r="AX4570" s="24"/>
      <c r="AY4570" s="208">
        <v>0.76700000000000002</v>
      </c>
      <c r="AZ4570" s="208">
        <v>0.86699999999999999</v>
      </c>
      <c r="BA4570" s="208">
        <v>1.5049999999999999</v>
      </c>
      <c r="BB4570" s="21">
        <f t="shared" si="492"/>
        <v>3.1339999999999999</v>
      </c>
      <c r="BC4570" s="56"/>
      <c r="BD4570" s="22">
        <f t="shared" si="489"/>
        <v>4.2123655913978491</v>
      </c>
      <c r="BE4570" s="21"/>
      <c r="BF4570" s="2">
        <v>4.3899999999999997</v>
      </c>
      <c r="BG4570" s="10"/>
      <c r="BH4570" s="21">
        <f t="shared" si="490"/>
        <v>0</v>
      </c>
      <c r="BI4570" s="22">
        <f t="shared" si="490"/>
        <v>3.1340000000000001E-3</v>
      </c>
      <c r="BJ4570" s="21"/>
      <c r="BK4570" s="21">
        <v>9.7984799999999983E-3</v>
      </c>
      <c r="BL4570" s="22">
        <v>9.4020000000000006E-3</v>
      </c>
      <c r="BM4570" s="21">
        <v>3.9647999999999767E-4</v>
      </c>
      <c r="BN4570" s="21">
        <f t="shared" si="491"/>
        <v>3.9193919999999993E-2</v>
      </c>
      <c r="BO4570" s="22">
        <f t="shared" si="491"/>
        <v>3.7608000000000003E-2</v>
      </c>
      <c r="BP4570" s="21">
        <f t="shared" si="491"/>
        <v>1.5859199999999907E-3</v>
      </c>
    </row>
    <row r="4571" spans="1:68" ht="11.1" customHeight="1" outlineLevel="1" collapsed="1" x14ac:dyDescent="0.2">
      <c r="A4571" s="10"/>
      <c r="B4571" s="18"/>
      <c r="C4571" s="18"/>
      <c r="D4571" s="18"/>
      <c r="E4571" s="19" t="s">
        <v>4001</v>
      </c>
      <c r="F4571" s="209">
        <v>1.099</v>
      </c>
      <c r="G4571" s="209">
        <v>0.61499999999999999</v>
      </c>
      <c r="H4571" s="209">
        <v>0.25900000000000001</v>
      </c>
      <c r="I4571" s="20"/>
      <c r="J4571" s="20"/>
      <c r="K4571" s="20"/>
      <c r="L4571" s="20"/>
      <c r="M4571" s="20"/>
      <c r="N4571" s="20"/>
      <c r="O4571" s="20"/>
      <c r="P4571" s="209">
        <v>0.154</v>
      </c>
      <c r="Q4571" s="209">
        <v>0.51200000000000001</v>
      </c>
      <c r="R4571" s="209">
        <v>0.63300000000000001</v>
      </c>
      <c r="S4571" s="209">
        <v>0.6</v>
      </c>
      <c r="T4571" s="209">
        <v>0.74099999999999999</v>
      </c>
      <c r="U4571" s="209">
        <v>0.186</v>
      </c>
      <c r="V4571" s="209">
        <v>2.4E-2</v>
      </c>
      <c r="W4571" s="20"/>
      <c r="X4571" s="20"/>
      <c r="Y4571" s="20"/>
      <c r="Z4571" s="20"/>
      <c r="AA4571" s="20"/>
      <c r="AB4571" s="209">
        <v>0.09</v>
      </c>
      <c r="AC4571" s="209">
        <v>0.46100000000000002</v>
      </c>
      <c r="AD4571" s="209">
        <v>1.028</v>
      </c>
      <c r="AE4571" s="209">
        <v>0.59199999999999997</v>
      </c>
      <c r="AF4571" s="209">
        <v>0.66300000000000003</v>
      </c>
      <c r="AG4571" s="209">
        <v>0.13200000000000001</v>
      </c>
      <c r="AH4571" s="209">
        <v>3.5000000000000003E-2</v>
      </c>
      <c r="AI4571" s="20"/>
      <c r="AJ4571" s="20"/>
      <c r="AK4571" s="20"/>
      <c r="AL4571" s="20"/>
      <c r="AM4571" s="20"/>
      <c r="AN4571" s="209">
        <v>0.122</v>
      </c>
      <c r="AO4571" s="209">
        <v>0.51800000000000002</v>
      </c>
      <c r="AP4571" s="209">
        <v>0.70199999999999996</v>
      </c>
      <c r="AQ4571" s="209">
        <v>0.753</v>
      </c>
      <c r="AR4571" s="209">
        <v>0.69599999999999995</v>
      </c>
      <c r="AS4571" s="209">
        <v>0.40200000000000002</v>
      </c>
      <c r="AT4571" s="209">
        <v>6.0999999999999999E-2</v>
      </c>
      <c r="AU4571" s="20"/>
      <c r="AV4571" s="20"/>
      <c r="AW4571" s="20"/>
      <c r="AX4571" s="20"/>
      <c r="AY4571" s="20"/>
      <c r="AZ4571" s="209">
        <v>1.9E-2</v>
      </c>
      <c r="BA4571" s="209">
        <v>0.35099999999999998</v>
      </c>
      <c r="BB4571" s="21">
        <f t="shared" si="492"/>
        <v>1.099</v>
      </c>
      <c r="BC4571" s="21">
        <f>BF4571</f>
        <v>1.57</v>
      </c>
      <c r="BD4571" s="22">
        <f t="shared" si="489"/>
        <v>1.4771505376344085</v>
      </c>
      <c r="BE4571" s="21">
        <f>BC4571-BD4571</f>
        <v>9.2849462365591551E-2</v>
      </c>
      <c r="BF4571" s="2">
        <v>1.57</v>
      </c>
      <c r="BG4571" s="10">
        <v>7</v>
      </c>
      <c r="BH4571" s="21">
        <f t="shared" si="490"/>
        <v>1.1680799999999999E-3</v>
      </c>
      <c r="BI4571" s="22">
        <f t="shared" si="490"/>
        <v>1.0989999999999999E-3</v>
      </c>
      <c r="BJ4571" s="21">
        <f>BH4571-BI4571</f>
        <v>6.9080000000000009E-5</v>
      </c>
      <c r="BK4571" s="21">
        <v>3.5042399999999996E-3</v>
      </c>
      <c r="BL4571" s="22">
        <v>3.2969999999999996E-3</v>
      </c>
      <c r="BM4571" s="21">
        <v>2.0724000000000003E-4</v>
      </c>
      <c r="BN4571" s="21">
        <f t="shared" si="491"/>
        <v>1.4016959999999998E-2</v>
      </c>
      <c r="BO4571" s="22">
        <f t="shared" si="491"/>
        <v>1.3187999999999998E-2</v>
      </c>
      <c r="BP4571" s="21">
        <f t="shared" si="491"/>
        <v>8.2896000000000011E-4</v>
      </c>
    </row>
    <row r="4572" spans="1:68" ht="11.1" hidden="1" customHeight="1" outlineLevel="2" x14ac:dyDescent="0.2">
      <c r="A4572" s="10"/>
      <c r="B4572" s="18"/>
      <c r="C4572" s="18"/>
      <c r="D4572" s="18"/>
      <c r="E4572" s="23" t="s">
        <v>4002</v>
      </c>
      <c r="F4572" s="208">
        <v>1.099</v>
      </c>
      <c r="G4572" s="208">
        <v>0.61499999999999999</v>
      </c>
      <c r="H4572" s="208">
        <v>0.25900000000000001</v>
      </c>
      <c r="I4572" s="24"/>
      <c r="J4572" s="24"/>
      <c r="K4572" s="24"/>
      <c r="L4572" s="24"/>
      <c r="M4572" s="24"/>
      <c r="N4572" s="24"/>
      <c r="O4572" s="24"/>
      <c r="P4572" s="208">
        <v>0.154</v>
      </c>
      <c r="Q4572" s="208">
        <v>0.51200000000000001</v>
      </c>
      <c r="R4572" s="208">
        <v>0.63300000000000001</v>
      </c>
      <c r="S4572" s="208">
        <v>0.6</v>
      </c>
      <c r="T4572" s="208">
        <v>0.74099999999999999</v>
      </c>
      <c r="U4572" s="208">
        <v>0.186</v>
      </c>
      <c r="V4572" s="208">
        <v>2.4E-2</v>
      </c>
      <c r="W4572" s="24"/>
      <c r="X4572" s="24"/>
      <c r="Y4572" s="24"/>
      <c r="Z4572" s="24"/>
      <c r="AA4572" s="24"/>
      <c r="AB4572" s="208">
        <v>0.09</v>
      </c>
      <c r="AC4572" s="208">
        <v>0.46100000000000002</v>
      </c>
      <c r="AD4572" s="208">
        <v>1.028</v>
      </c>
      <c r="AE4572" s="208">
        <v>0.59199999999999997</v>
      </c>
      <c r="AF4572" s="208">
        <v>0.66300000000000003</v>
      </c>
      <c r="AG4572" s="208">
        <v>0.13200000000000001</v>
      </c>
      <c r="AH4572" s="208">
        <v>3.5000000000000003E-2</v>
      </c>
      <c r="AI4572" s="24"/>
      <c r="AJ4572" s="24"/>
      <c r="AK4572" s="24"/>
      <c r="AL4572" s="24"/>
      <c r="AM4572" s="24"/>
      <c r="AN4572" s="208">
        <v>0.122</v>
      </c>
      <c r="AO4572" s="208">
        <v>0.51800000000000002</v>
      </c>
      <c r="AP4572" s="208">
        <v>0.70199999999999996</v>
      </c>
      <c r="AQ4572" s="208">
        <v>0.753</v>
      </c>
      <c r="AR4572" s="208">
        <v>0.69599999999999995</v>
      </c>
      <c r="AS4572" s="208">
        <v>0.40200000000000002</v>
      </c>
      <c r="AT4572" s="208">
        <v>6.0999999999999999E-2</v>
      </c>
      <c r="AU4572" s="24"/>
      <c r="AV4572" s="24"/>
      <c r="AW4572" s="24"/>
      <c r="AX4572" s="24"/>
      <c r="AY4572" s="24"/>
      <c r="AZ4572" s="208">
        <v>1.9E-2</v>
      </c>
      <c r="BA4572" s="208">
        <v>0.35099999999999998</v>
      </c>
      <c r="BB4572" s="21">
        <f t="shared" si="492"/>
        <v>1.099</v>
      </c>
      <c r="BC4572" s="21"/>
      <c r="BD4572" s="22">
        <f t="shared" si="489"/>
        <v>1.4771505376344085</v>
      </c>
      <c r="BE4572" s="21"/>
      <c r="BG4572" s="10"/>
      <c r="BH4572" s="21">
        <f t="shared" si="490"/>
        <v>0</v>
      </c>
      <c r="BI4572" s="22">
        <f t="shared" si="490"/>
        <v>1.0989999999999999E-3</v>
      </c>
      <c r="BJ4572" s="21"/>
      <c r="BK4572" s="21">
        <v>0</v>
      </c>
      <c r="BL4572" s="22">
        <v>3.2969999999999996E-3</v>
      </c>
      <c r="BM4572" s="21"/>
      <c r="BN4572" s="21">
        <f t="shared" si="491"/>
        <v>0</v>
      </c>
      <c r="BO4572" s="22">
        <f t="shared" si="491"/>
        <v>1.3187999999999998E-2</v>
      </c>
      <c r="BP4572" s="21">
        <f t="shared" si="491"/>
        <v>0</v>
      </c>
    </row>
    <row r="4573" spans="1:68" ht="11.1" hidden="1" customHeight="1" outlineLevel="1" collapsed="1" x14ac:dyDescent="0.2">
      <c r="A4573" s="10"/>
      <c r="B4573" s="18"/>
      <c r="C4573" s="18"/>
      <c r="D4573" s="18"/>
      <c r="E4573" s="19" t="s">
        <v>4003</v>
      </c>
      <c r="F4573" s="209">
        <v>13.999000000000001</v>
      </c>
      <c r="G4573" s="209">
        <v>12.896000000000001</v>
      </c>
      <c r="H4573" s="209">
        <v>7.6420000000000003</v>
      </c>
      <c r="I4573" s="240">
        <v>6.2140000000000004</v>
      </c>
      <c r="J4573" s="240"/>
      <c r="K4573" s="209">
        <v>1.603</v>
      </c>
      <c r="L4573" s="20"/>
      <c r="M4573" s="20"/>
      <c r="N4573" s="20"/>
      <c r="O4573" s="20"/>
      <c r="P4573" s="209">
        <v>5.17</v>
      </c>
      <c r="Q4573" s="209">
        <v>8.1430000000000007</v>
      </c>
      <c r="R4573" s="209">
        <v>15.176</v>
      </c>
      <c r="S4573" s="209">
        <v>9.0730000000000004</v>
      </c>
      <c r="T4573" s="209">
        <v>8.0719999999999992</v>
      </c>
      <c r="U4573" s="209">
        <v>5.32</v>
      </c>
      <c r="V4573" s="209">
        <v>3.0640000000000001</v>
      </c>
      <c r="W4573" s="209">
        <v>1.488</v>
      </c>
      <c r="X4573" s="20"/>
      <c r="Y4573" s="20"/>
      <c r="Z4573" s="20"/>
      <c r="AA4573" s="20"/>
      <c r="AB4573" s="209">
        <v>2.8210000000000002</v>
      </c>
      <c r="AC4573" s="209">
        <v>5.3010000000000002</v>
      </c>
      <c r="AD4573" s="209">
        <v>7.9729999999999999</v>
      </c>
      <c r="AE4573" s="209">
        <v>7.8319999999999999</v>
      </c>
      <c r="AF4573" s="209">
        <v>7.4539999999999997</v>
      </c>
      <c r="AG4573" s="209">
        <v>3.8860000000000001</v>
      </c>
      <c r="AH4573" s="209">
        <v>2.4009999999999998</v>
      </c>
      <c r="AI4573" s="209">
        <v>1.4079999999999999</v>
      </c>
      <c r="AJ4573" s="20"/>
      <c r="AK4573" s="20"/>
      <c r="AL4573" s="20"/>
      <c r="AM4573" s="209">
        <v>0.94599999999999995</v>
      </c>
      <c r="AN4573" s="209">
        <v>2.593</v>
      </c>
      <c r="AO4573" s="209">
        <v>5.6429999999999998</v>
      </c>
      <c r="AP4573" s="209">
        <v>7.6829999999999998</v>
      </c>
      <c r="AQ4573" s="209">
        <v>7.859</v>
      </c>
      <c r="AR4573" s="209">
        <v>7.2050000000000001</v>
      </c>
      <c r="AS4573" s="209">
        <v>4.6749999999999998</v>
      </c>
      <c r="AT4573" s="209">
        <v>2.8119999999999998</v>
      </c>
      <c r="AU4573" s="209">
        <v>1.329</v>
      </c>
      <c r="AV4573" s="20"/>
      <c r="AW4573" s="20"/>
      <c r="AX4573" s="20"/>
      <c r="AY4573" s="209">
        <v>0.871</v>
      </c>
      <c r="AZ4573" s="209">
        <v>1.667</v>
      </c>
      <c r="BA4573" s="209">
        <v>4.1269999999999998</v>
      </c>
      <c r="BB4573" s="56">
        <v>15.266</v>
      </c>
      <c r="BC4573" s="21">
        <f>BD4573</f>
        <v>20.518817204301076</v>
      </c>
      <c r="BD4573" s="22">
        <f t="shared" si="489"/>
        <v>20.518817204301076</v>
      </c>
      <c r="BE4573" s="21">
        <f>BC4573-BD4573</f>
        <v>0</v>
      </c>
      <c r="BF4573" s="2">
        <v>7.2</v>
      </c>
      <c r="BG4573" s="10">
        <v>6</v>
      </c>
      <c r="BH4573" s="21">
        <f t="shared" si="490"/>
        <v>1.5266000000000002E-2</v>
      </c>
      <c r="BI4573" s="22">
        <f t="shared" si="490"/>
        <v>1.5266000000000002E-2</v>
      </c>
      <c r="BJ4573" s="21">
        <f>BH4573-BI4573</f>
        <v>0</v>
      </c>
      <c r="BK4573" s="21">
        <v>4.5798000000000005E-2</v>
      </c>
      <c r="BL4573" s="22">
        <v>4.5798000000000005E-2</v>
      </c>
      <c r="BM4573" s="21">
        <v>0</v>
      </c>
      <c r="BN4573" s="21">
        <f t="shared" si="491"/>
        <v>0.18319200000000002</v>
      </c>
      <c r="BO4573" s="22">
        <f t="shared" si="491"/>
        <v>0.18319200000000002</v>
      </c>
      <c r="BP4573" s="21">
        <f t="shared" si="491"/>
        <v>0</v>
      </c>
    </row>
    <row r="4574" spans="1:68" ht="11.1" hidden="1" customHeight="1" outlineLevel="2" x14ac:dyDescent="0.2">
      <c r="A4574" s="10"/>
      <c r="B4574" s="18"/>
      <c r="C4574" s="18"/>
      <c r="D4574" s="18"/>
      <c r="E4574" s="23" t="s">
        <v>4004</v>
      </c>
      <c r="F4574" s="208">
        <v>1.873</v>
      </c>
      <c r="G4574" s="208">
        <v>1.9450000000000001</v>
      </c>
      <c r="H4574" s="208">
        <v>1.044</v>
      </c>
      <c r="I4574" s="24"/>
      <c r="J4574" s="24"/>
      <c r="K4574" s="24"/>
      <c r="L4574" s="24"/>
      <c r="M4574" s="24"/>
      <c r="N4574" s="24"/>
      <c r="O4574" s="24"/>
      <c r="P4574" s="24"/>
      <c r="Q4574" s="208">
        <v>0.109</v>
      </c>
      <c r="R4574" s="208">
        <v>1.855</v>
      </c>
      <c r="S4574" s="208">
        <v>1.4810000000000001</v>
      </c>
      <c r="T4574" s="208">
        <v>1.38</v>
      </c>
      <c r="U4574" s="208">
        <v>0.86699999999999999</v>
      </c>
      <c r="V4574" s="208">
        <v>0.58499999999999996</v>
      </c>
      <c r="W4574" s="24"/>
      <c r="X4574" s="24"/>
      <c r="Y4574" s="24"/>
      <c r="Z4574" s="24"/>
      <c r="AA4574" s="24"/>
      <c r="AB4574" s="208">
        <v>0.13800000000000001</v>
      </c>
      <c r="AC4574" s="208">
        <v>0.88800000000000001</v>
      </c>
      <c r="AD4574" s="208">
        <v>1.31</v>
      </c>
      <c r="AE4574" s="208">
        <v>0.88700000000000001</v>
      </c>
      <c r="AF4574" s="208">
        <v>0.91500000000000004</v>
      </c>
      <c r="AG4574" s="208">
        <v>0.68799999999999994</v>
      </c>
      <c r="AH4574" s="24"/>
      <c r="AI4574" s="24"/>
      <c r="AJ4574" s="24"/>
      <c r="AK4574" s="24"/>
      <c r="AL4574" s="24"/>
      <c r="AM4574" s="24"/>
      <c r="AN4574" s="24"/>
      <c r="AO4574" s="208">
        <v>0.63200000000000001</v>
      </c>
      <c r="AP4574" s="208">
        <v>1.0049999999999999</v>
      </c>
      <c r="AQ4574" s="208">
        <v>1.044</v>
      </c>
      <c r="AR4574" s="208">
        <v>0.73499999999999999</v>
      </c>
      <c r="AS4574" s="208">
        <v>0.377</v>
      </c>
      <c r="AT4574" s="208">
        <v>0.38300000000000001</v>
      </c>
      <c r="AU4574" s="208">
        <v>2.5000000000000001E-2</v>
      </c>
      <c r="AV4574" s="24"/>
      <c r="AW4574" s="24"/>
      <c r="AX4574" s="24"/>
      <c r="AY4574" s="208">
        <v>2.1000000000000001E-2</v>
      </c>
      <c r="AZ4574" s="24"/>
      <c r="BA4574" s="24"/>
      <c r="BB4574" s="21">
        <f t="shared" si="492"/>
        <v>1.9450000000000001</v>
      </c>
      <c r="BC4574" s="21"/>
      <c r="BD4574" s="22">
        <f t="shared" si="489"/>
        <v>2.614247311827957</v>
      </c>
      <c r="BE4574" s="21"/>
      <c r="BG4574" s="10"/>
      <c r="BH4574" s="21">
        <f t="shared" si="490"/>
        <v>0</v>
      </c>
      <c r="BI4574" s="22">
        <f t="shared" si="490"/>
        <v>1.9449999999999999E-3</v>
      </c>
      <c r="BJ4574" s="21"/>
      <c r="BK4574" s="21">
        <v>0</v>
      </c>
      <c r="BL4574" s="22">
        <v>5.8349999999999999E-3</v>
      </c>
      <c r="BM4574" s="21"/>
      <c r="BN4574" s="21">
        <f t="shared" si="491"/>
        <v>0</v>
      </c>
      <c r="BO4574" s="22">
        <f t="shared" si="491"/>
        <v>2.334E-2</v>
      </c>
      <c r="BP4574" s="21">
        <f t="shared" si="491"/>
        <v>0</v>
      </c>
    </row>
    <row r="4575" spans="1:68" ht="11.1" hidden="1" customHeight="1" outlineLevel="2" x14ac:dyDescent="0.2">
      <c r="A4575" s="10"/>
      <c r="B4575" s="18"/>
      <c r="C4575" s="18"/>
      <c r="D4575" s="18"/>
      <c r="E4575" s="23" t="s">
        <v>4005</v>
      </c>
      <c r="F4575" s="208">
        <v>6.2530000000000001</v>
      </c>
      <c r="G4575" s="208">
        <v>5.4980000000000002</v>
      </c>
      <c r="H4575" s="208">
        <v>3.101</v>
      </c>
      <c r="I4575" s="239">
        <v>3.286</v>
      </c>
      <c r="J4575" s="239"/>
      <c r="K4575" s="208">
        <v>0.91700000000000004</v>
      </c>
      <c r="L4575" s="24"/>
      <c r="M4575" s="24"/>
      <c r="N4575" s="24"/>
      <c r="O4575" s="24"/>
      <c r="P4575" s="208">
        <v>2.42</v>
      </c>
      <c r="Q4575" s="208">
        <v>4.0110000000000001</v>
      </c>
      <c r="R4575" s="208">
        <v>6.3810000000000002</v>
      </c>
      <c r="S4575" s="208">
        <v>2.0019999999999998</v>
      </c>
      <c r="T4575" s="208">
        <v>0.41799999999999998</v>
      </c>
      <c r="U4575" s="208">
        <v>0.156</v>
      </c>
      <c r="V4575" s="208">
        <v>7.9000000000000001E-2</v>
      </c>
      <c r="W4575" s="24"/>
      <c r="X4575" s="24"/>
      <c r="Y4575" s="24"/>
      <c r="Z4575" s="24"/>
      <c r="AA4575" s="24"/>
      <c r="AB4575" s="208">
        <v>0.1</v>
      </c>
      <c r="AC4575" s="208">
        <v>0.16700000000000001</v>
      </c>
      <c r="AD4575" s="208">
        <v>0.26800000000000002</v>
      </c>
      <c r="AE4575" s="208">
        <v>0.27700000000000002</v>
      </c>
      <c r="AF4575" s="208">
        <v>0.26100000000000001</v>
      </c>
      <c r="AG4575" s="208">
        <v>0.12</v>
      </c>
      <c r="AH4575" s="208">
        <v>5.8000000000000003E-2</v>
      </c>
      <c r="AI4575" s="208">
        <v>5.6000000000000001E-2</v>
      </c>
      <c r="AJ4575" s="24"/>
      <c r="AK4575" s="24"/>
      <c r="AL4575" s="24"/>
      <c r="AM4575" s="208">
        <v>1.6E-2</v>
      </c>
      <c r="AN4575" s="208">
        <v>8.8999999999999996E-2</v>
      </c>
      <c r="AO4575" s="208">
        <v>0.193</v>
      </c>
      <c r="AP4575" s="208">
        <v>0.29599999999999999</v>
      </c>
      <c r="AQ4575" s="208">
        <v>0.34100000000000003</v>
      </c>
      <c r="AR4575" s="208">
        <v>0.33900000000000002</v>
      </c>
      <c r="AS4575" s="208">
        <v>0.22</v>
      </c>
      <c r="AT4575" s="208">
        <v>9.4E-2</v>
      </c>
      <c r="AU4575" s="208">
        <v>0.05</v>
      </c>
      <c r="AV4575" s="24"/>
      <c r="AW4575" s="24"/>
      <c r="AX4575" s="24"/>
      <c r="AY4575" s="208">
        <v>1E-3</v>
      </c>
      <c r="AZ4575" s="24"/>
      <c r="BA4575" s="208">
        <v>2.7E-2</v>
      </c>
      <c r="BB4575" s="21">
        <f t="shared" si="492"/>
        <v>6.3810000000000002</v>
      </c>
      <c r="BC4575" s="21"/>
      <c r="BD4575" s="22">
        <f t="shared" si="489"/>
        <v>8.5766129032258061</v>
      </c>
      <c r="BE4575" s="21"/>
      <c r="BG4575" s="10"/>
      <c r="BH4575" s="21">
        <f t="shared" si="490"/>
        <v>0</v>
      </c>
      <c r="BI4575" s="22">
        <f t="shared" si="490"/>
        <v>6.3809999999999995E-3</v>
      </c>
      <c r="BJ4575" s="21"/>
      <c r="BK4575" s="21">
        <v>0</v>
      </c>
      <c r="BL4575" s="22">
        <v>1.9143E-2</v>
      </c>
      <c r="BM4575" s="21"/>
      <c r="BN4575" s="21">
        <f t="shared" si="491"/>
        <v>0</v>
      </c>
      <c r="BO4575" s="22">
        <f t="shared" si="491"/>
        <v>7.6572000000000001E-2</v>
      </c>
      <c r="BP4575" s="21">
        <f t="shared" si="491"/>
        <v>0</v>
      </c>
    </row>
    <row r="4576" spans="1:68" ht="11.1" hidden="1" customHeight="1" outlineLevel="2" x14ac:dyDescent="0.2">
      <c r="A4576" s="10"/>
      <c r="B4576" s="18"/>
      <c r="C4576" s="18"/>
      <c r="D4576" s="18"/>
      <c r="E4576" s="23" t="s">
        <v>4006</v>
      </c>
      <c r="F4576" s="208">
        <v>5.8730000000000002</v>
      </c>
      <c r="G4576" s="208">
        <v>5.4530000000000003</v>
      </c>
      <c r="H4576" s="208">
        <v>3.4969999999999999</v>
      </c>
      <c r="I4576" s="239">
        <v>2.9279999999999999</v>
      </c>
      <c r="J4576" s="239"/>
      <c r="K4576" s="208">
        <v>0.68600000000000005</v>
      </c>
      <c r="L4576" s="24"/>
      <c r="M4576" s="24"/>
      <c r="N4576" s="24"/>
      <c r="O4576" s="24"/>
      <c r="P4576" s="208">
        <v>2.75</v>
      </c>
      <c r="Q4576" s="208">
        <v>4.0229999999999997</v>
      </c>
      <c r="R4576" s="208">
        <v>6.94</v>
      </c>
      <c r="S4576" s="208">
        <v>5.59</v>
      </c>
      <c r="T4576" s="208">
        <v>6.274</v>
      </c>
      <c r="U4576" s="208">
        <v>4.2969999999999997</v>
      </c>
      <c r="V4576" s="208">
        <v>2.4</v>
      </c>
      <c r="W4576" s="208">
        <v>1.488</v>
      </c>
      <c r="X4576" s="24"/>
      <c r="Y4576" s="24"/>
      <c r="Z4576" s="24"/>
      <c r="AA4576" s="24"/>
      <c r="AB4576" s="208">
        <v>2.5830000000000002</v>
      </c>
      <c r="AC4576" s="208">
        <v>4.2460000000000004</v>
      </c>
      <c r="AD4576" s="208">
        <v>6.3949999999999996</v>
      </c>
      <c r="AE4576" s="208">
        <v>6.6680000000000001</v>
      </c>
      <c r="AF4576" s="208">
        <v>6.2779999999999996</v>
      </c>
      <c r="AG4576" s="208">
        <v>3.0779999999999998</v>
      </c>
      <c r="AH4576" s="208">
        <v>2.343</v>
      </c>
      <c r="AI4576" s="208">
        <v>1.3520000000000001</v>
      </c>
      <c r="AJ4576" s="24"/>
      <c r="AK4576" s="24"/>
      <c r="AL4576" s="24"/>
      <c r="AM4576" s="208">
        <v>0.93</v>
      </c>
      <c r="AN4576" s="208">
        <v>2.504</v>
      </c>
      <c r="AO4576" s="208">
        <v>4.8179999999999996</v>
      </c>
      <c r="AP4576" s="208">
        <v>6.3819999999999997</v>
      </c>
      <c r="AQ4576" s="208">
        <v>6.4740000000000002</v>
      </c>
      <c r="AR4576" s="208">
        <v>6.1310000000000002</v>
      </c>
      <c r="AS4576" s="208">
        <v>4.0780000000000003</v>
      </c>
      <c r="AT4576" s="208">
        <v>2.335</v>
      </c>
      <c r="AU4576" s="208">
        <v>1.254</v>
      </c>
      <c r="AV4576" s="24"/>
      <c r="AW4576" s="24"/>
      <c r="AX4576" s="24"/>
      <c r="AY4576" s="208">
        <v>0.84899999999999998</v>
      </c>
      <c r="AZ4576" s="208">
        <v>1.667</v>
      </c>
      <c r="BA4576" s="208">
        <v>4.0999999999999996</v>
      </c>
      <c r="BB4576" s="21">
        <f t="shared" si="492"/>
        <v>6.94</v>
      </c>
      <c r="BC4576" s="21"/>
      <c r="BD4576" s="22">
        <f t="shared" si="489"/>
        <v>9.327956989247312</v>
      </c>
      <c r="BE4576" s="21"/>
      <c r="BG4576" s="10"/>
      <c r="BH4576" s="21">
        <f t="shared" si="490"/>
        <v>0</v>
      </c>
      <c r="BI4576" s="22">
        <f t="shared" si="490"/>
        <v>6.94E-3</v>
      </c>
      <c r="BJ4576" s="21"/>
      <c r="BK4576" s="21">
        <v>0</v>
      </c>
      <c r="BL4576" s="22">
        <v>2.0819999999999998E-2</v>
      </c>
      <c r="BM4576" s="21"/>
      <c r="BN4576" s="21">
        <f t="shared" si="491"/>
        <v>0</v>
      </c>
      <c r="BO4576" s="22">
        <f t="shared" si="491"/>
        <v>8.3279999999999993E-2</v>
      </c>
      <c r="BP4576" s="21">
        <f t="shared" si="491"/>
        <v>0</v>
      </c>
    </row>
    <row r="4577" spans="1:68" ht="11.1" hidden="1" customHeight="1" outlineLevel="1" collapsed="1" x14ac:dyDescent="0.2">
      <c r="A4577" s="10"/>
      <c r="B4577" s="18"/>
      <c r="C4577" s="18"/>
      <c r="D4577" s="18"/>
      <c r="E4577" s="19" t="s">
        <v>4007</v>
      </c>
      <c r="F4577" s="209">
        <v>2.1739999999999999</v>
      </c>
      <c r="G4577" s="209">
        <v>1.821</v>
      </c>
      <c r="H4577" s="209">
        <v>1.0569999999999999</v>
      </c>
      <c r="I4577" s="240">
        <v>0.627</v>
      </c>
      <c r="J4577" s="240"/>
      <c r="K4577" s="209">
        <v>0.35499999999999998</v>
      </c>
      <c r="L4577" s="20"/>
      <c r="M4577" s="20"/>
      <c r="N4577" s="20"/>
      <c r="O4577" s="20"/>
      <c r="P4577" s="209">
        <v>0.498</v>
      </c>
      <c r="Q4577" s="209">
        <v>1.1950000000000001</v>
      </c>
      <c r="R4577" s="209">
        <v>2.0910000000000002</v>
      </c>
      <c r="S4577" s="209">
        <v>1.6120000000000001</v>
      </c>
      <c r="T4577" s="209">
        <v>2.3479999999999999</v>
      </c>
      <c r="U4577" s="209">
        <v>1.238</v>
      </c>
      <c r="V4577" s="209">
        <v>0.46500000000000002</v>
      </c>
      <c r="W4577" s="209">
        <v>0.245</v>
      </c>
      <c r="X4577" s="20"/>
      <c r="Y4577" s="20"/>
      <c r="Z4577" s="20"/>
      <c r="AA4577" s="20"/>
      <c r="AB4577" s="209">
        <v>0.69199999999999995</v>
      </c>
      <c r="AC4577" s="209">
        <v>1.1850000000000001</v>
      </c>
      <c r="AD4577" s="209">
        <v>1.8580000000000001</v>
      </c>
      <c r="AE4577" s="209">
        <v>2.77</v>
      </c>
      <c r="AF4577" s="209">
        <v>1.73</v>
      </c>
      <c r="AG4577" s="209">
        <v>1.345</v>
      </c>
      <c r="AH4577" s="209">
        <v>0.87</v>
      </c>
      <c r="AI4577" s="209">
        <v>0.38600000000000001</v>
      </c>
      <c r="AJ4577" s="20"/>
      <c r="AK4577" s="209">
        <v>4.1000000000000002E-2</v>
      </c>
      <c r="AL4577" s="20"/>
      <c r="AM4577" s="209">
        <v>7.0000000000000007E-2</v>
      </c>
      <c r="AN4577" s="209">
        <v>0.98</v>
      </c>
      <c r="AO4577" s="209">
        <v>2.0880000000000001</v>
      </c>
      <c r="AP4577" s="209">
        <v>3.2210000000000001</v>
      </c>
      <c r="AQ4577" s="209">
        <v>2.9209999999999998</v>
      </c>
      <c r="AR4577" s="209">
        <v>3.2349999999999999</v>
      </c>
      <c r="AS4577" s="209">
        <v>1.849</v>
      </c>
      <c r="AT4577" s="209">
        <v>1.1579999999999999</v>
      </c>
      <c r="AU4577" s="209">
        <v>0.58399999999999996</v>
      </c>
      <c r="AV4577" s="209">
        <v>3.3000000000000002E-2</v>
      </c>
      <c r="AW4577" s="20"/>
      <c r="AX4577" s="20"/>
      <c r="AY4577" s="209">
        <v>0.29399999999999998</v>
      </c>
      <c r="AZ4577" s="209">
        <v>0.64900000000000002</v>
      </c>
      <c r="BA4577" s="209">
        <v>1.7589999999999999</v>
      </c>
      <c r="BB4577" s="21">
        <f t="shared" si="492"/>
        <v>3.2349999999999999</v>
      </c>
      <c r="BC4577" s="21">
        <f>BF4577</f>
        <v>7.04</v>
      </c>
      <c r="BD4577" s="22">
        <f t="shared" ref="BD4577:BD4640" si="493">(BB4577/31/24)*1000</f>
        <v>4.3481182795698921</v>
      </c>
      <c r="BE4577" s="21">
        <f>BC4577-BD4577</f>
        <v>2.691881720430108</v>
      </c>
      <c r="BF4577" s="2">
        <v>7.04</v>
      </c>
      <c r="BG4577" s="10">
        <v>6</v>
      </c>
      <c r="BH4577" s="21">
        <f t="shared" si="490"/>
        <v>5.2377600000000002E-3</v>
      </c>
      <c r="BI4577" s="22">
        <f t="shared" si="490"/>
        <v>3.2349999999999996E-3</v>
      </c>
      <c r="BJ4577" s="21">
        <f>BH4577-BI4577</f>
        <v>2.0027600000000006E-3</v>
      </c>
      <c r="BK4577" s="21">
        <v>1.571328E-2</v>
      </c>
      <c r="BL4577" s="22">
        <v>9.7049999999999984E-3</v>
      </c>
      <c r="BM4577" s="21">
        <v>6.0082800000000013E-3</v>
      </c>
      <c r="BN4577" s="21">
        <f t="shared" si="491"/>
        <v>6.2853119999999998E-2</v>
      </c>
      <c r="BO4577" s="22">
        <f t="shared" si="491"/>
        <v>3.8819999999999993E-2</v>
      </c>
      <c r="BP4577" s="21">
        <f t="shared" si="491"/>
        <v>2.4033120000000005E-2</v>
      </c>
    </row>
    <row r="4578" spans="1:68" ht="11.1" hidden="1" customHeight="1" outlineLevel="2" x14ac:dyDescent="0.2">
      <c r="A4578" s="10"/>
      <c r="B4578" s="18"/>
      <c r="C4578" s="18"/>
      <c r="D4578" s="18"/>
      <c r="E4578" s="23" t="s">
        <v>4008</v>
      </c>
      <c r="F4578" s="208">
        <v>2.1739999999999999</v>
      </c>
      <c r="G4578" s="208">
        <v>1.821</v>
      </c>
      <c r="H4578" s="208">
        <v>1.0569999999999999</v>
      </c>
      <c r="I4578" s="239">
        <v>0.627</v>
      </c>
      <c r="J4578" s="239"/>
      <c r="K4578" s="208">
        <v>0.35499999999999998</v>
      </c>
      <c r="L4578" s="24"/>
      <c r="M4578" s="24"/>
      <c r="N4578" s="24"/>
      <c r="O4578" s="24"/>
      <c r="P4578" s="208">
        <v>0.498</v>
      </c>
      <c r="Q4578" s="208">
        <v>1.1950000000000001</v>
      </c>
      <c r="R4578" s="208">
        <v>2.0910000000000002</v>
      </c>
      <c r="S4578" s="208">
        <v>1.6120000000000001</v>
      </c>
      <c r="T4578" s="208">
        <v>2.3479999999999999</v>
      </c>
      <c r="U4578" s="208">
        <v>1.238</v>
      </c>
      <c r="V4578" s="208">
        <v>0.46500000000000002</v>
      </c>
      <c r="W4578" s="208">
        <v>0.245</v>
      </c>
      <c r="X4578" s="24"/>
      <c r="Y4578" s="24"/>
      <c r="Z4578" s="24"/>
      <c r="AA4578" s="24"/>
      <c r="AB4578" s="208">
        <v>0.69199999999999995</v>
      </c>
      <c r="AC4578" s="208">
        <v>1.1850000000000001</v>
      </c>
      <c r="AD4578" s="208">
        <v>1.8580000000000001</v>
      </c>
      <c r="AE4578" s="208">
        <v>2.77</v>
      </c>
      <c r="AF4578" s="208">
        <v>1.73</v>
      </c>
      <c r="AG4578" s="208">
        <v>1.345</v>
      </c>
      <c r="AH4578" s="208">
        <v>0.87</v>
      </c>
      <c r="AI4578" s="208">
        <v>0.38600000000000001</v>
      </c>
      <c r="AJ4578" s="24"/>
      <c r="AK4578" s="208">
        <v>4.1000000000000002E-2</v>
      </c>
      <c r="AL4578" s="24"/>
      <c r="AM4578" s="208">
        <v>7.0000000000000007E-2</v>
      </c>
      <c r="AN4578" s="208">
        <v>0.98</v>
      </c>
      <c r="AO4578" s="208">
        <v>2.0880000000000001</v>
      </c>
      <c r="AP4578" s="208">
        <v>3.2210000000000001</v>
      </c>
      <c r="AQ4578" s="208">
        <v>2.9209999999999998</v>
      </c>
      <c r="AR4578" s="208">
        <v>3.2349999999999999</v>
      </c>
      <c r="AS4578" s="208">
        <v>1.849</v>
      </c>
      <c r="AT4578" s="208">
        <v>1.1579999999999999</v>
      </c>
      <c r="AU4578" s="208">
        <v>0.58399999999999996</v>
      </c>
      <c r="AV4578" s="208">
        <v>3.3000000000000002E-2</v>
      </c>
      <c r="AW4578" s="24"/>
      <c r="AX4578" s="24"/>
      <c r="AY4578" s="208">
        <v>0.29399999999999998</v>
      </c>
      <c r="AZ4578" s="208">
        <v>0.64900000000000002</v>
      </c>
      <c r="BA4578" s="208">
        <v>1.7589999999999999</v>
      </c>
      <c r="BB4578" s="21">
        <f t="shared" si="492"/>
        <v>3.2349999999999999</v>
      </c>
      <c r="BC4578" s="21"/>
      <c r="BD4578" s="22">
        <f t="shared" si="493"/>
        <v>4.3481182795698921</v>
      </c>
      <c r="BE4578" s="21"/>
      <c r="BG4578" s="10"/>
      <c r="BH4578" s="21">
        <f t="shared" si="490"/>
        <v>0</v>
      </c>
      <c r="BI4578" s="22">
        <f t="shared" si="490"/>
        <v>3.2349999999999996E-3</v>
      </c>
      <c r="BJ4578" s="21"/>
      <c r="BK4578" s="21">
        <v>0</v>
      </c>
      <c r="BL4578" s="22">
        <v>9.7049999999999984E-3</v>
      </c>
      <c r="BM4578" s="21"/>
      <c r="BN4578" s="21">
        <f t="shared" si="491"/>
        <v>0</v>
      </c>
      <c r="BO4578" s="22">
        <f t="shared" si="491"/>
        <v>3.8819999999999993E-2</v>
      </c>
      <c r="BP4578" s="21">
        <f t="shared" si="491"/>
        <v>0</v>
      </c>
    </row>
    <row r="4579" spans="1:68" ht="11.1" hidden="1" customHeight="1" outlineLevel="1" collapsed="1" x14ac:dyDescent="0.2">
      <c r="A4579" s="10"/>
      <c r="B4579" s="18"/>
      <c r="C4579" s="18"/>
      <c r="D4579" s="18"/>
      <c r="E4579" s="19" t="s">
        <v>4009</v>
      </c>
      <c r="F4579" s="20"/>
      <c r="G4579" s="20"/>
      <c r="H4579" s="20"/>
      <c r="I4579" s="20"/>
      <c r="J4579" s="20"/>
      <c r="K4579" s="20"/>
      <c r="L4579" s="20"/>
      <c r="M4579" s="20"/>
      <c r="N4579" s="20"/>
      <c r="O4579" s="20"/>
      <c r="P4579" s="20"/>
      <c r="Q4579" s="20"/>
      <c r="R4579" s="20"/>
      <c r="S4579" s="20"/>
      <c r="T4579" s="20"/>
      <c r="U4579" s="20"/>
      <c r="V4579" s="20"/>
      <c r="W4579" s="20"/>
      <c r="X4579" s="20"/>
      <c r="Y4579" s="20"/>
      <c r="Z4579" s="20"/>
      <c r="AA4579" s="20"/>
      <c r="AB4579" s="20"/>
      <c r="AC4579" s="20"/>
      <c r="AD4579" s="20"/>
      <c r="AE4579" s="20"/>
      <c r="AF4579" s="20"/>
      <c r="AG4579" s="20"/>
      <c r="AH4579" s="20"/>
      <c r="AI4579" s="20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9">
        <v>1.603</v>
      </c>
      <c r="AW4579" s="20"/>
      <c r="AX4579" s="20"/>
      <c r="AY4579" s="20"/>
      <c r="AZ4579" s="209">
        <v>1.2430000000000001</v>
      </c>
      <c r="BA4579" s="209">
        <v>2.1360000000000001</v>
      </c>
      <c r="BB4579" s="21">
        <f t="shared" si="492"/>
        <v>2.1360000000000001</v>
      </c>
      <c r="BC4579" s="21">
        <f>BD4579</f>
        <v>2.870967741935484</v>
      </c>
      <c r="BD4579" s="22">
        <f t="shared" si="493"/>
        <v>2.870967741935484</v>
      </c>
      <c r="BE4579" s="21">
        <f>BC4579-BD4579</f>
        <v>0</v>
      </c>
      <c r="BG4579" s="10">
        <v>6</v>
      </c>
      <c r="BH4579" s="21">
        <f t="shared" si="490"/>
        <v>2.1359999999999999E-3</v>
      </c>
      <c r="BI4579" s="22">
        <f t="shared" si="490"/>
        <v>2.1359999999999999E-3</v>
      </c>
      <c r="BJ4579" s="21">
        <f>BH4579-BI4579</f>
        <v>0</v>
      </c>
      <c r="BK4579" s="21">
        <v>6.4079999999999996E-3</v>
      </c>
      <c r="BL4579" s="22">
        <v>6.4079999999999996E-3</v>
      </c>
      <c r="BM4579" s="21">
        <v>0</v>
      </c>
      <c r="BN4579" s="21">
        <f t="shared" si="491"/>
        <v>2.5631999999999999E-2</v>
      </c>
      <c r="BO4579" s="22">
        <f t="shared" si="491"/>
        <v>2.5631999999999999E-2</v>
      </c>
      <c r="BP4579" s="21">
        <f t="shared" si="491"/>
        <v>0</v>
      </c>
    </row>
    <row r="4580" spans="1:68" ht="11.1" hidden="1" customHeight="1" outlineLevel="2" x14ac:dyDescent="0.2">
      <c r="A4580" s="10"/>
      <c r="B4580" s="18"/>
      <c r="C4580" s="18"/>
      <c r="D4580" s="18"/>
      <c r="E4580" s="23" t="s">
        <v>3097</v>
      </c>
      <c r="F4580" s="24"/>
      <c r="G4580" s="24"/>
      <c r="H4580" s="24"/>
      <c r="I4580" s="24"/>
      <c r="J4580" s="24"/>
      <c r="K4580" s="24"/>
      <c r="L4580" s="24"/>
      <c r="M4580" s="24"/>
      <c r="N4580" s="24"/>
      <c r="O4580" s="24"/>
      <c r="P4580" s="24"/>
      <c r="Q4580" s="24"/>
      <c r="R4580" s="24"/>
      <c r="S4580" s="24"/>
      <c r="T4580" s="24"/>
      <c r="U4580" s="24"/>
      <c r="V4580" s="24"/>
      <c r="W4580" s="24"/>
      <c r="X4580" s="24"/>
      <c r="Y4580" s="24"/>
      <c r="Z4580" s="24"/>
      <c r="AA4580" s="24"/>
      <c r="AB4580" s="24"/>
      <c r="AC4580" s="24"/>
      <c r="AD4580" s="24"/>
      <c r="AE4580" s="24"/>
      <c r="AF4580" s="24"/>
      <c r="AG4580" s="24"/>
      <c r="AH4580" s="24"/>
      <c r="AI4580" s="24"/>
      <c r="AJ4580" s="24"/>
      <c r="AK4580" s="24"/>
      <c r="AL4580" s="24"/>
      <c r="AM4580" s="24"/>
      <c r="AN4580" s="24"/>
      <c r="AO4580" s="24"/>
      <c r="AP4580" s="24"/>
      <c r="AQ4580" s="24"/>
      <c r="AR4580" s="24"/>
      <c r="AS4580" s="24"/>
      <c r="AT4580" s="24"/>
      <c r="AU4580" s="24"/>
      <c r="AV4580" s="208">
        <v>1.603</v>
      </c>
      <c r="AW4580" s="24"/>
      <c r="AX4580" s="24"/>
      <c r="AY4580" s="24"/>
      <c r="AZ4580" s="208">
        <v>1.2430000000000001</v>
      </c>
      <c r="BA4580" s="208">
        <v>2.1360000000000001</v>
      </c>
      <c r="BB4580" s="21">
        <f t="shared" si="492"/>
        <v>2.1360000000000001</v>
      </c>
      <c r="BC4580" s="21"/>
      <c r="BD4580" s="22">
        <f t="shared" si="493"/>
        <v>2.870967741935484</v>
      </c>
      <c r="BE4580" s="21"/>
      <c r="BG4580" s="10"/>
      <c r="BH4580" s="21">
        <f t="shared" si="490"/>
        <v>0</v>
      </c>
      <c r="BI4580" s="22">
        <f t="shared" si="490"/>
        <v>2.1359999999999999E-3</v>
      </c>
      <c r="BJ4580" s="21"/>
      <c r="BK4580" s="21">
        <v>0</v>
      </c>
      <c r="BL4580" s="22">
        <v>6.4079999999999996E-3</v>
      </c>
      <c r="BM4580" s="21"/>
      <c r="BN4580" s="21">
        <f t="shared" si="491"/>
        <v>0</v>
      </c>
      <c r="BO4580" s="22">
        <f t="shared" si="491"/>
        <v>2.5631999999999999E-2</v>
      </c>
      <c r="BP4580" s="21">
        <f t="shared" si="491"/>
        <v>0</v>
      </c>
    </row>
    <row r="4581" spans="1:68" ht="11.1" hidden="1" customHeight="1" outlineLevel="1" collapsed="1" x14ac:dyDescent="0.2">
      <c r="A4581" s="10"/>
      <c r="B4581" s="18"/>
      <c r="C4581" s="18"/>
      <c r="D4581" s="18"/>
      <c r="E4581" s="19" t="s">
        <v>4010</v>
      </c>
      <c r="F4581" s="20"/>
      <c r="G4581" s="20"/>
      <c r="H4581" s="20"/>
      <c r="I4581" s="20"/>
      <c r="J4581" s="20"/>
      <c r="K4581" s="20"/>
      <c r="L4581" s="20"/>
      <c r="M4581" s="20"/>
      <c r="N4581" s="20"/>
      <c r="O4581" s="20"/>
      <c r="P4581" s="20"/>
      <c r="Q4581" s="20"/>
      <c r="R4581" s="20"/>
      <c r="S4581" s="20"/>
      <c r="T4581" s="20"/>
      <c r="U4581" s="20"/>
      <c r="V4581" s="20"/>
      <c r="W4581" s="20"/>
      <c r="X4581" s="20"/>
      <c r="Y4581" s="20"/>
      <c r="Z4581" s="20"/>
      <c r="AA4581" s="20"/>
      <c r="AB4581" s="20"/>
      <c r="AC4581" s="20"/>
      <c r="AD4581" s="20"/>
      <c r="AE4581" s="20"/>
      <c r="AF4581" s="20"/>
      <c r="AG4581" s="20"/>
      <c r="AH4581" s="20"/>
      <c r="AI4581" s="20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9">
        <v>0.42099999999999999</v>
      </c>
      <c r="AZ4581" s="209">
        <v>1.375</v>
      </c>
      <c r="BA4581" s="209">
        <v>2.661</v>
      </c>
      <c r="BB4581" s="21">
        <f t="shared" si="492"/>
        <v>2.661</v>
      </c>
      <c r="BC4581" s="21">
        <f>BF4581</f>
        <v>11</v>
      </c>
      <c r="BD4581" s="22">
        <f t="shared" si="493"/>
        <v>3.5766129032258065</v>
      </c>
      <c r="BE4581" s="21">
        <f>BC4581-BD4581</f>
        <v>7.4233870967741939</v>
      </c>
      <c r="BF4581" s="2">
        <v>11</v>
      </c>
      <c r="BG4581" s="10">
        <v>6</v>
      </c>
      <c r="BH4581" s="21">
        <f t="shared" si="490"/>
        <v>8.1840000000000003E-3</v>
      </c>
      <c r="BI4581" s="22">
        <f t="shared" si="490"/>
        <v>2.6610000000000002E-3</v>
      </c>
      <c r="BJ4581" s="21">
        <f>BH4581-BI4581</f>
        <v>5.5230000000000001E-3</v>
      </c>
      <c r="BK4581" s="21">
        <v>2.4552000000000001E-2</v>
      </c>
      <c r="BL4581" s="22">
        <v>7.9830000000000005E-3</v>
      </c>
      <c r="BM4581" s="21">
        <v>1.6569E-2</v>
      </c>
      <c r="BN4581" s="21">
        <f t="shared" si="491"/>
        <v>9.8208000000000004E-2</v>
      </c>
      <c r="BO4581" s="22">
        <f t="shared" si="491"/>
        <v>3.1932000000000002E-2</v>
      </c>
      <c r="BP4581" s="21">
        <f t="shared" si="491"/>
        <v>6.6276000000000002E-2</v>
      </c>
    </row>
    <row r="4582" spans="1:68" ht="11.1" hidden="1" customHeight="1" outlineLevel="2" x14ac:dyDescent="0.2">
      <c r="A4582" s="10"/>
      <c r="B4582" s="18"/>
      <c r="C4582" s="18"/>
      <c r="D4582" s="18"/>
      <c r="E4582" s="23" t="s">
        <v>4011</v>
      </c>
      <c r="F4582" s="24"/>
      <c r="G4582" s="24"/>
      <c r="H4582" s="24"/>
      <c r="I4582" s="24"/>
      <c r="J4582" s="24"/>
      <c r="K4582" s="24"/>
      <c r="L4582" s="24"/>
      <c r="M4582" s="24"/>
      <c r="N4582" s="24"/>
      <c r="O4582" s="24"/>
      <c r="P4582" s="24"/>
      <c r="Q4582" s="24"/>
      <c r="R4582" s="24"/>
      <c r="S4582" s="24"/>
      <c r="T4582" s="24"/>
      <c r="U4582" s="24"/>
      <c r="V4582" s="24"/>
      <c r="W4582" s="24"/>
      <c r="X4582" s="24"/>
      <c r="Y4582" s="24"/>
      <c r="Z4582" s="24"/>
      <c r="AA4582" s="24"/>
      <c r="AB4582" s="24"/>
      <c r="AC4582" s="24"/>
      <c r="AD4582" s="24"/>
      <c r="AE4582" s="24"/>
      <c r="AF4582" s="24"/>
      <c r="AG4582" s="24"/>
      <c r="AH4582" s="24"/>
      <c r="AI4582" s="24"/>
      <c r="AJ4582" s="24"/>
      <c r="AK4582" s="24"/>
      <c r="AL4582" s="24"/>
      <c r="AM4582" s="24"/>
      <c r="AN4582" s="24"/>
      <c r="AO4582" s="24"/>
      <c r="AP4582" s="24"/>
      <c r="AQ4582" s="24"/>
      <c r="AR4582" s="24"/>
      <c r="AS4582" s="24"/>
      <c r="AT4582" s="24"/>
      <c r="AU4582" s="24"/>
      <c r="AV4582" s="24"/>
      <c r="AW4582" s="24"/>
      <c r="AX4582" s="24"/>
      <c r="AY4582" s="208">
        <v>0.42099999999999999</v>
      </c>
      <c r="AZ4582" s="208">
        <v>1.375</v>
      </c>
      <c r="BA4582" s="208">
        <v>2.661</v>
      </c>
      <c r="BB4582" s="21">
        <f t="shared" si="492"/>
        <v>2.661</v>
      </c>
      <c r="BC4582" s="21"/>
      <c r="BD4582" s="22">
        <f t="shared" si="493"/>
        <v>3.5766129032258065</v>
      </c>
      <c r="BE4582" s="21"/>
      <c r="BG4582" s="10"/>
      <c r="BH4582" s="21">
        <f t="shared" si="490"/>
        <v>0</v>
      </c>
      <c r="BI4582" s="22">
        <f t="shared" si="490"/>
        <v>2.6610000000000002E-3</v>
      </c>
      <c r="BJ4582" s="21"/>
      <c r="BK4582" s="21">
        <v>0</v>
      </c>
      <c r="BL4582" s="22">
        <v>7.9830000000000005E-3</v>
      </c>
      <c r="BM4582" s="21"/>
      <c r="BN4582" s="21">
        <f t="shared" si="491"/>
        <v>0</v>
      </c>
      <c r="BO4582" s="22">
        <f t="shared" si="491"/>
        <v>3.1932000000000002E-2</v>
      </c>
      <c r="BP4582" s="21">
        <f t="shared" si="491"/>
        <v>0</v>
      </c>
    </row>
    <row r="4583" spans="1:68" ht="11.1" customHeight="1" outlineLevel="1" collapsed="1" x14ac:dyDescent="0.2">
      <c r="A4583" s="10"/>
      <c r="B4583" s="18"/>
      <c r="C4583" s="18"/>
      <c r="D4583" s="18"/>
      <c r="E4583" s="19" t="s">
        <v>4012</v>
      </c>
      <c r="F4583" s="209">
        <v>1.012</v>
      </c>
      <c r="G4583" s="209">
        <v>0.82499999999999996</v>
      </c>
      <c r="H4583" s="209">
        <v>0.59599999999999997</v>
      </c>
      <c r="I4583" s="240">
        <v>0.33300000000000002</v>
      </c>
      <c r="J4583" s="240"/>
      <c r="K4583" s="20"/>
      <c r="L4583" s="20"/>
      <c r="M4583" s="20"/>
      <c r="N4583" s="20"/>
      <c r="O4583" s="209">
        <v>0.32300000000000001</v>
      </c>
      <c r="P4583" s="209">
        <v>0.45400000000000001</v>
      </c>
      <c r="Q4583" s="209">
        <v>0.47199999999999998</v>
      </c>
      <c r="R4583" s="209">
        <v>0.42799999999999999</v>
      </c>
      <c r="S4583" s="209">
        <v>1.087</v>
      </c>
      <c r="T4583" s="209">
        <v>0.83799999999999997</v>
      </c>
      <c r="U4583" s="209">
        <v>0.4</v>
      </c>
      <c r="V4583" s="209">
        <v>0.14299999999999999</v>
      </c>
      <c r="W4583" s="20"/>
      <c r="X4583" s="209">
        <v>5.7000000000000002E-2</v>
      </c>
      <c r="Y4583" s="20"/>
      <c r="Z4583" s="20"/>
      <c r="AA4583" s="209">
        <v>8.5999999999999993E-2</v>
      </c>
      <c r="AB4583" s="209">
        <v>0.28899999999999998</v>
      </c>
      <c r="AC4583" s="209">
        <v>0.496</v>
      </c>
      <c r="AD4583" s="209">
        <v>0.77800000000000002</v>
      </c>
      <c r="AE4583" s="209">
        <v>0.56799999999999995</v>
      </c>
      <c r="AF4583" s="209">
        <v>0.49299999999999999</v>
      </c>
      <c r="AG4583" s="209">
        <v>0.39700000000000002</v>
      </c>
      <c r="AH4583" s="209">
        <v>0.153</v>
      </c>
      <c r="AI4583" s="20"/>
      <c r="AJ4583" s="20"/>
      <c r="AK4583" s="20"/>
      <c r="AL4583" s="20"/>
      <c r="AM4583" s="20"/>
      <c r="AN4583" s="209">
        <v>0.42299999999999999</v>
      </c>
      <c r="AO4583" s="209">
        <v>0.68100000000000005</v>
      </c>
      <c r="AP4583" s="209">
        <v>0.3</v>
      </c>
      <c r="AQ4583" s="209">
        <v>0.89600000000000002</v>
      </c>
      <c r="AR4583" s="209">
        <v>0.58699999999999997</v>
      </c>
      <c r="AS4583" s="209">
        <v>0.39800000000000002</v>
      </c>
      <c r="AT4583" s="209">
        <v>0.26100000000000001</v>
      </c>
      <c r="AU4583" s="209">
        <v>6.6000000000000003E-2</v>
      </c>
      <c r="AV4583" s="20"/>
      <c r="AW4583" s="20"/>
      <c r="AX4583" s="20"/>
      <c r="AY4583" s="20"/>
      <c r="AZ4583" s="209">
        <v>0.314</v>
      </c>
      <c r="BA4583" s="209">
        <v>0.443</v>
      </c>
      <c r="BB4583" s="21">
        <f t="shared" si="492"/>
        <v>1.087</v>
      </c>
      <c r="BC4583" s="21">
        <f>BF4583</f>
        <v>3.7</v>
      </c>
      <c r="BD4583" s="22">
        <f t="shared" si="493"/>
        <v>1.461021505376344</v>
      </c>
      <c r="BE4583" s="21">
        <f>BC4583-BD4583</f>
        <v>2.2389784946236562</v>
      </c>
      <c r="BF4583" s="2">
        <v>3.7</v>
      </c>
      <c r="BG4583" s="10">
        <v>7</v>
      </c>
      <c r="BH4583" s="21">
        <f t="shared" si="490"/>
        <v>2.7528000000000001E-3</v>
      </c>
      <c r="BI4583" s="22">
        <f t="shared" si="490"/>
        <v>1.0870000000000001E-3</v>
      </c>
      <c r="BJ4583" s="21">
        <f>BH4583-BI4583</f>
        <v>1.6658E-3</v>
      </c>
      <c r="BK4583" s="21">
        <v>8.2584000000000008E-3</v>
      </c>
      <c r="BL4583" s="22">
        <v>3.261E-3</v>
      </c>
      <c r="BM4583" s="21">
        <v>4.9974000000000008E-3</v>
      </c>
      <c r="BN4583" s="21">
        <f t="shared" si="491"/>
        <v>3.3033600000000003E-2</v>
      </c>
      <c r="BO4583" s="22">
        <f t="shared" si="491"/>
        <v>1.3044E-2</v>
      </c>
      <c r="BP4583" s="21">
        <f t="shared" si="491"/>
        <v>1.9989600000000003E-2</v>
      </c>
    </row>
    <row r="4584" spans="1:68" ht="11.1" hidden="1" customHeight="1" outlineLevel="2" x14ac:dyDescent="0.2">
      <c r="A4584" s="10"/>
      <c r="B4584" s="18"/>
      <c r="C4584" s="18"/>
      <c r="D4584" s="18"/>
      <c r="E4584" s="23" t="s">
        <v>4013</v>
      </c>
      <c r="F4584" s="208">
        <v>1.012</v>
      </c>
      <c r="G4584" s="208">
        <v>0.82499999999999996</v>
      </c>
      <c r="H4584" s="208">
        <v>0.59599999999999997</v>
      </c>
      <c r="I4584" s="239">
        <v>0.33300000000000002</v>
      </c>
      <c r="J4584" s="239"/>
      <c r="K4584" s="24"/>
      <c r="L4584" s="24"/>
      <c r="M4584" s="24"/>
      <c r="N4584" s="24"/>
      <c r="O4584" s="208">
        <v>0.32300000000000001</v>
      </c>
      <c r="P4584" s="208">
        <v>0.45400000000000001</v>
      </c>
      <c r="Q4584" s="208">
        <v>0.47199999999999998</v>
      </c>
      <c r="R4584" s="208">
        <v>0.42799999999999999</v>
      </c>
      <c r="S4584" s="208">
        <v>1.087</v>
      </c>
      <c r="T4584" s="208">
        <v>0.83799999999999997</v>
      </c>
      <c r="U4584" s="208">
        <v>0.4</v>
      </c>
      <c r="V4584" s="208">
        <v>0.14299999999999999</v>
      </c>
      <c r="W4584" s="24"/>
      <c r="X4584" s="208">
        <v>5.7000000000000002E-2</v>
      </c>
      <c r="Y4584" s="24"/>
      <c r="Z4584" s="24"/>
      <c r="AA4584" s="208">
        <v>8.5999999999999993E-2</v>
      </c>
      <c r="AB4584" s="208">
        <v>0.28899999999999998</v>
      </c>
      <c r="AC4584" s="208">
        <v>0.496</v>
      </c>
      <c r="AD4584" s="208">
        <v>0.77800000000000002</v>
      </c>
      <c r="AE4584" s="208">
        <v>0.56799999999999995</v>
      </c>
      <c r="AF4584" s="208">
        <v>0.49299999999999999</v>
      </c>
      <c r="AG4584" s="208">
        <v>0.39700000000000002</v>
      </c>
      <c r="AH4584" s="208">
        <v>0.153</v>
      </c>
      <c r="AI4584" s="24"/>
      <c r="AJ4584" s="24"/>
      <c r="AK4584" s="24"/>
      <c r="AL4584" s="24"/>
      <c r="AM4584" s="24"/>
      <c r="AN4584" s="208">
        <v>0.42299999999999999</v>
      </c>
      <c r="AO4584" s="208">
        <v>0.68100000000000005</v>
      </c>
      <c r="AP4584" s="208">
        <v>0.3</v>
      </c>
      <c r="AQ4584" s="208">
        <v>0.89600000000000002</v>
      </c>
      <c r="AR4584" s="208">
        <v>0.58699999999999997</v>
      </c>
      <c r="AS4584" s="208">
        <v>0.39800000000000002</v>
      </c>
      <c r="AT4584" s="208">
        <v>0.26100000000000001</v>
      </c>
      <c r="AU4584" s="208">
        <v>6.6000000000000003E-2</v>
      </c>
      <c r="AV4584" s="24"/>
      <c r="AW4584" s="24"/>
      <c r="AX4584" s="24"/>
      <c r="AY4584" s="24"/>
      <c r="AZ4584" s="208">
        <v>0.314</v>
      </c>
      <c r="BA4584" s="208">
        <v>0.443</v>
      </c>
      <c r="BB4584" s="21">
        <f t="shared" si="492"/>
        <v>1.087</v>
      </c>
      <c r="BC4584" s="21"/>
      <c r="BD4584" s="22">
        <f t="shared" si="493"/>
        <v>1.461021505376344</v>
      </c>
      <c r="BE4584" s="21"/>
      <c r="BG4584" s="10"/>
      <c r="BH4584" s="21">
        <f t="shared" si="490"/>
        <v>0</v>
      </c>
      <c r="BI4584" s="22">
        <f t="shared" si="490"/>
        <v>1.0870000000000001E-3</v>
      </c>
      <c r="BJ4584" s="21"/>
      <c r="BK4584" s="21">
        <v>0</v>
      </c>
      <c r="BL4584" s="22">
        <v>3.261E-3</v>
      </c>
      <c r="BM4584" s="21"/>
      <c r="BN4584" s="21">
        <f t="shared" si="491"/>
        <v>0</v>
      </c>
      <c r="BO4584" s="22">
        <f t="shared" si="491"/>
        <v>1.3044E-2</v>
      </c>
      <c r="BP4584" s="21">
        <f t="shared" si="491"/>
        <v>0</v>
      </c>
    </row>
    <row r="4585" spans="1:68" ht="11.1" hidden="1" customHeight="1" outlineLevel="1" collapsed="1" x14ac:dyDescent="0.2">
      <c r="A4585" s="10"/>
      <c r="B4585" s="18"/>
      <c r="C4585" s="18"/>
      <c r="D4585" s="18"/>
      <c r="E4585" s="19" t="s">
        <v>4014</v>
      </c>
      <c r="F4585" s="20"/>
      <c r="G4585" s="20"/>
      <c r="H4585" s="20"/>
      <c r="I4585" s="20"/>
      <c r="J4585" s="20"/>
      <c r="K4585" s="20"/>
      <c r="L4585" s="20"/>
      <c r="M4585" s="20"/>
      <c r="N4585" s="20"/>
      <c r="O4585" s="209">
        <v>36.023000000000003</v>
      </c>
      <c r="P4585" s="209">
        <v>2.7679999999999998</v>
      </c>
      <c r="Q4585" s="209">
        <v>6.5890000000000004</v>
      </c>
      <c r="R4585" s="209">
        <v>8.4190000000000005</v>
      </c>
      <c r="S4585" s="209">
        <v>10.326000000000001</v>
      </c>
      <c r="T4585" s="209">
        <v>9.984</v>
      </c>
      <c r="U4585" s="209">
        <v>6.9470000000000001</v>
      </c>
      <c r="V4585" s="209">
        <v>4.4029999999999996</v>
      </c>
      <c r="W4585" s="20"/>
      <c r="X4585" s="20"/>
      <c r="Y4585" s="20"/>
      <c r="Z4585" s="20"/>
      <c r="AA4585" s="20"/>
      <c r="AB4585" s="209">
        <v>4.1769999999999996</v>
      </c>
      <c r="AC4585" s="209">
        <v>6.4950000000000001</v>
      </c>
      <c r="AD4585" s="209">
        <v>10.250999999999999</v>
      </c>
      <c r="AE4585" s="209">
        <v>9.5980000000000008</v>
      </c>
      <c r="AF4585" s="209">
        <v>8.2859999999999996</v>
      </c>
      <c r="AG4585" s="209">
        <v>7.67</v>
      </c>
      <c r="AH4585" s="209">
        <v>3.411</v>
      </c>
      <c r="AI4585" s="209">
        <v>1.4650000000000001</v>
      </c>
      <c r="AJ4585" s="20"/>
      <c r="AK4585" s="20"/>
      <c r="AL4585" s="20"/>
      <c r="AM4585" s="20"/>
      <c r="AN4585" s="209">
        <v>3.6560000000000001</v>
      </c>
      <c r="AO4585" s="209">
        <v>7.3650000000000002</v>
      </c>
      <c r="AP4585" s="209">
        <v>10.913</v>
      </c>
      <c r="AQ4585" s="209">
        <v>11.423</v>
      </c>
      <c r="AR4585" s="209">
        <v>10.621</v>
      </c>
      <c r="AS4585" s="209">
        <v>7.3230000000000004</v>
      </c>
      <c r="AT4585" s="209">
        <v>4.7720000000000002</v>
      </c>
      <c r="AU4585" s="209">
        <v>1.976</v>
      </c>
      <c r="AV4585" s="20"/>
      <c r="AW4585" s="20"/>
      <c r="AX4585" s="20"/>
      <c r="AY4585" s="20"/>
      <c r="AZ4585" s="209">
        <v>3.42</v>
      </c>
      <c r="BA4585" s="209">
        <v>6.6020000000000003</v>
      </c>
      <c r="BB4585" s="21">
        <f t="shared" si="492"/>
        <v>36.023000000000003</v>
      </c>
      <c r="BC4585" s="21">
        <f>BD4585</f>
        <v>48.418010752688176</v>
      </c>
      <c r="BD4585" s="22">
        <f t="shared" si="493"/>
        <v>48.418010752688176</v>
      </c>
      <c r="BE4585" s="21">
        <f>BC4585-BD4585</f>
        <v>0</v>
      </c>
      <c r="BF4585" s="2">
        <v>32.200000000000003</v>
      </c>
      <c r="BG4585" s="10">
        <v>6</v>
      </c>
      <c r="BH4585" s="21">
        <f t="shared" si="490"/>
        <v>3.6022999999999999E-2</v>
      </c>
      <c r="BI4585" s="22">
        <f t="shared" si="490"/>
        <v>3.6022999999999999E-2</v>
      </c>
      <c r="BJ4585" s="21">
        <f>BH4585-BI4585</f>
        <v>0</v>
      </c>
      <c r="BK4585" s="21">
        <v>0.108069</v>
      </c>
      <c r="BL4585" s="22">
        <v>0.108069</v>
      </c>
      <c r="BM4585" s="21">
        <v>0</v>
      </c>
      <c r="BN4585" s="21">
        <f t="shared" si="491"/>
        <v>0.43227599999999999</v>
      </c>
      <c r="BO4585" s="22">
        <f t="shared" si="491"/>
        <v>0.43227599999999999</v>
      </c>
      <c r="BP4585" s="21">
        <f t="shared" si="491"/>
        <v>0</v>
      </c>
    </row>
    <row r="4586" spans="1:68" ht="11.1" hidden="1" customHeight="1" outlineLevel="2" x14ac:dyDescent="0.2">
      <c r="A4586" s="10"/>
      <c r="B4586" s="18"/>
      <c r="C4586" s="18"/>
      <c r="D4586" s="18"/>
      <c r="E4586" s="23" t="s">
        <v>4015</v>
      </c>
      <c r="F4586" s="24"/>
      <c r="G4586" s="24"/>
      <c r="H4586" s="24"/>
      <c r="I4586" s="24"/>
      <c r="J4586" s="24"/>
      <c r="K4586" s="24"/>
      <c r="L4586" s="24"/>
      <c r="M4586" s="24"/>
      <c r="N4586" s="24"/>
      <c r="O4586" s="208">
        <v>36.023000000000003</v>
      </c>
      <c r="P4586" s="208">
        <v>2.7679999999999998</v>
      </c>
      <c r="Q4586" s="208">
        <v>6.5890000000000004</v>
      </c>
      <c r="R4586" s="208">
        <v>8.4190000000000005</v>
      </c>
      <c r="S4586" s="208">
        <v>10.326000000000001</v>
      </c>
      <c r="T4586" s="208">
        <v>9.984</v>
      </c>
      <c r="U4586" s="208">
        <v>6.9470000000000001</v>
      </c>
      <c r="V4586" s="208">
        <v>4.4029999999999996</v>
      </c>
      <c r="W4586" s="24"/>
      <c r="X4586" s="24"/>
      <c r="Y4586" s="24"/>
      <c r="Z4586" s="24"/>
      <c r="AA4586" s="24"/>
      <c r="AB4586" s="208">
        <v>4.1769999999999996</v>
      </c>
      <c r="AC4586" s="208">
        <v>6.4950000000000001</v>
      </c>
      <c r="AD4586" s="208">
        <v>10.250999999999999</v>
      </c>
      <c r="AE4586" s="208">
        <v>9.5980000000000008</v>
      </c>
      <c r="AF4586" s="208">
        <v>8.2859999999999996</v>
      </c>
      <c r="AG4586" s="208">
        <v>7.67</v>
      </c>
      <c r="AH4586" s="208">
        <v>3.411</v>
      </c>
      <c r="AI4586" s="208">
        <v>1.4650000000000001</v>
      </c>
      <c r="AJ4586" s="24"/>
      <c r="AK4586" s="24"/>
      <c r="AL4586" s="24"/>
      <c r="AM4586" s="24"/>
      <c r="AN4586" s="208">
        <v>3.6560000000000001</v>
      </c>
      <c r="AO4586" s="208">
        <v>7.3650000000000002</v>
      </c>
      <c r="AP4586" s="208">
        <v>10.913</v>
      </c>
      <c r="AQ4586" s="208">
        <v>11.423</v>
      </c>
      <c r="AR4586" s="208">
        <v>10.621</v>
      </c>
      <c r="AS4586" s="208">
        <v>7.3230000000000004</v>
      </c>
      <c r="AT4586" s="208">
        <v>4.7720000000000002</v>
      </c>
      <c r="AU4586" s="208">
        <v>1.976</v>
      </c>
      <c r="AV4586" s="24"/>
      <c r="AW4586" s="24"/>
      <c r="AX4586" s="24"/>
      <c r="AY4586" s="24"/>
      <c r="AZ4586" s="208">
        <v>3.42</v>
      </c>
      <c r="BA4586" s="208">
        <v>6.6020000000000003</v>
      </c>
      <c r="BB4586" s="21">
        <f t="shared" si="492"/>
        <v>36.023000000000003</v>
      </c>
      <c r="BC4586" s="21"/>
      <c r="BD4586" s="22">
        <f t="shared" si="493"/>
        <v>48.418010752688176</v>
      </c>
      <c r="BE4586" s="21"/>
      <c r="BG4586" s="10"/>
      <c r="BH4586" s="21">
        <f t="shared" si="490"/>
        <v>0</v>
      </c>
      <c r="BI4586" s="22">
        <f t="shared" si="490"/>
        <v>3.6022999999999999E-2</v>
      </c>
      <c r="BJ4586" s="21"/>
      <c r="BK4586" s="21">
        <v>0</v>
      </c>
      <c r="BL4586" s="22">
        <v>0.108069</v>
      </c>
      <c r="BM4586" s="21"/>
      <c r="BN4586" s="21">
        <f t="shared" si="491"/>
        <v>0</v>
      </c>
      <c r="BO4586" s="22">
        <f t="shared" si="491"/>
        <v>0.43227599999999999</v>
      </c>
      <c r="BP4586" s="21">
        <f t="shared" si="491"/>
        <v>0</v>
      </c>
    </row>
    <row r="4587" spans="1:68" ht="11.1" hidden="1" customHeight="1" outlineLevel="1" collapsed="1" x14ac:dyDescent="0.2">
      <c r="A4587" s="10"/>
      <c r="B4587" s="18"/>
      <c r="C4587" s="18"/>
      <c r="D4587" s="18"/>
      <c r="E4587" s="19" t="s">
        <v>4016</v>
      </c>
      <c r="F4587" s="209">
        <v>2.6859999999999999</v>
      </c>
      <c r="G4587" s="209">
        <v>1.7969999999999999</v>
      </c>
      <c r="H4587" s="209">
        <v>1.071</v>
      </c>
      <c r="I4587" s="240">
        <v>0.35899999999999999</v>
      </c>
      <c r="J4587" s="240"/>
      <c r="K4587" s="20"/>
      <c r="L4587" s="20"/>
      <c r="M4587" s="20"/>
      <c r="N4587" s="20"/>
      <c r="O4587" s="209">
        <v>5.7629999999999999</v>
      </c>
      <c r="P4587" s="209">
        <v>4.0369999999999999</v>
      </c>
      <c r="Q4587" s="209">
        <v>4.141</v>
      </c>
      <c r="R4587" s="209">
        <v>8.1349999999999998</v>
      </c>
      <c r="S4587" s="209">
        <v>9.3409999999999993</v>
      </c>
      <c r="T4587" s="209">
        <v>5.6609999999999996</v>
      </c>
      <c r="U4587" s="209">
        <v>4.0060000000000002</v>
      </c>
      <c r="V4587" s="209">
        <v>2.3199999999999998</v>
      </c>
      <c r="W4587" s="20"/>
      <c r="X4587" s="20"/>
      <c r="Y4587" s="20"/>
      <c r="Z4587" s="20"/>
      <c r="AA4587" s="20"/>
      <c r="AB4587" s="209">
        <v>6.0250000000000004</v>
      </c>
      <c r="AC4587" s="209">
        <v>5.4880000000000004</v>
      </c>
      <c r="AD4587" s="209">
        <v>5.8179999999999996</v>
      </c>
      <c r="AE4587" s="209">
        <v>7.4740000000000002</v>
      </c>
      <c r="AF4587" s="209">
        <v>6.1260000000000003</v>
      </c>
      <c r="AG4587" s="209">
        <v>3.6190000000000002</v>
      </c>
      <c r="AH4587" s="209">
        <v>1.976</v>
      </c>
      <c r="AI4587" s="209">
        <v>0.76500000000000001</v>
      </c>
      <c r="AJ4587" s="20"/>
      <c r="AK4587" s="20"/>
      <c r="AL4587" s="20"/>
      <c r="AM4587" s="20"/>
      <c r="AN4587" s="209">
        <v>3.468</v>
      </c>
      <c r="AO4587" s="209">
        <v>5.4509999999999996</v>
      </c>
      <c r="AP4587" s="209">
        <v>6.6449999999999996</v>
      </c>
      <c r="AQ4587" s="209">
        <v>7.8949999999999996</v>
      </c>
      <c r="AR4587" s="209">
        <v>7.5570000000000004</v>
      </c>
      <c r="AS4587" s="209">
        <v>3.8809999999999998</v>
      </c>
      <c r="AT4587" s="209">
        <v>3.637</v>
      </c>
      <c r="AU4587" s="20"/>
      <c r="AV4587" s="20"/>
      <c r="AW4587" s="20"/>
      <c r="AX4587" s="20"/>
      <c r="AY4587" s="209">
        <v>1.625</v>
      </c>
      <c r="AZ4587" s="209">
        <v>5.5350000000000001</v>
      </c>
      <c r="BA4587" s="209">
        <v>7.6379999999999999</v>
      </c>
      <c r="BB4587" s="56">
        <v>9.8529999999999998</v>
      </c>
      <c r="BC4587" s="21">
        <f>BF4587</f>
        <v>19.52</v>
      </c>
      <c r="BD4587" s="22">
        <f t="shared" si="493"/>
        <v>13.243279569892472</v>
      </c>
      <c r="BE4587" s="21">
        <f>BC4587-BD4587</f>
        <v>6.2767204301075274</v>
      </c>
      <c r="BF4587" s="2">
        <v>19.52</v>
      </c>
      <c r="BG4587" s="10">
        <v>6</v>
      </c>
      <c r="BH4587" s="21">
        <f t="shared" si="490"/>
        <v>1.452288E-2</v>
      </c>
      <c r="BI4587" s="22">
        <f t="shared" si="490"/>
        <v>9.8530000000000006E-3</v>
      </c>
      <c r="BJ4587" s="21">
        <f>BH4587-BI4587</f>
        <v>4.6698799999999995E-3</v>
      </c>
      <c r="BK4587" s="21">
        <v>4.3568639999999999E-2</v>
      </c>
      <c r="BL4587" s="22">
        <v>2.9559000000000002E-2</v>
      </c>
      <c r="BM4587" s="21">
        <v>1.4009639999999997E-2</v>
      </c>
      <c r="BN4587" s="21">
        <f t="shared" si="491"/>
        <v>0.17427456</v>
      </c>
      <c r="BO4587" s="22">
        <f t="shared" si="491"/>
        <v>0.11823600000000001</v>
      </c>
      <c r="BP4587" s="21">
        <f t="shared" si="491"/>
        <v>5.6038559999999987E-2</v>
      </c>
    </row>
    <row r="4588" spans="1:68" ht="11.1" hidden="1" customHeight="1" outlineLevel="2" x14ac:dyDescent="0.2">
      <c r="A4588" s="10"/>
      <c r="B4588" s="18"/>
      <c r="C4588" s="18"/>
      <c r="D4588" s="18"/>
      <c r="E4588" s="23" t="s">
        <v>4017</v>
      </c>
      <c r="F4588" s="24"/>
      <c r="G4588" s="24"/>
      <c r="H4588" s="24"/>
      <c r="I4588" s="24"/>
      <c r="J4588" s="24"/>
      <c r="K4588" s="24"/>
      <c r="L4588" s="24"/>
      <c r="M4588" s="24"/>
      <c r="N4588" s="24"/>
      <c r="O4588" s="208">
        <v>4.3849999999999998</v>
      </c>
      <c r="P4588" s="208">
        <v>1.222</v>
      </c>
      <c r="Q4588" s="208">
        <v>1.6679999999999999</v>
      </c>
      <c r="R4588" s="208">
        <v>3.43</v>
      </c>
      <c r="S4588" s="208">
        <v>4.1900000000000004</v>
      </c>
      <c r="T4588" s="208">
        <v>2.5550000000000002</v>
      </c>
      <c r="U4588" s="208">
        <v>1.425</v>
      </c>
      <c r="V4588" s="208">
        <v>1.05</v>
      </c>
      <c r="W4588" s="24"/>
      <c r="X4588" s="24"/>
      <c r="Y4588" s="24"/>
      <c r="Z4588" s="24"/>
      <c r="AA4588" s="24"/>
      <c r="AB4588" s="208">
        <v>3.9470000000000001</v>
      </c>
      <c r="AC4588" s="208">
        <v>2.3959999999999999</v>
      </c>
      <c r="AD4588" s="208">
        <v>2.8069999999999999</v>
      </c>
      <c r="AE4588" s="208">
        <v>3.15</v>
      </c>
      <c r="AF4588" s="208">
        <v>2.7759999999999998</v>
      </c>
      <c r="AG4588" s="208">
        <v>1.524</v>
      </c>
      <c r="AH4588" s="208">
        <v>0.93600000000000005</v>
      </c>
      <c r="AI4588" s="208">
        <v>0.24199999999999999</v>
      </c>
      <c r="AJ4588" s="24"/>
      <c r="AK4588" s="24"/>
      <c r="AL4588" s="24"/>
      <c r="AM4588" s="24"/>
      <c r="AN4588" s="208">
        <v>2.0760000000000001</v>
      </c>
      <c r="AO4588" s="208">
        <v>2.3479999999999999</v>
      </c>
      <c r="AP4588" s="208">
        <v>2.8730000000000002</v>
      </c>
      <c r="AQ4588" s="208">
        <v>3.605</v>
      </c>
      <c r="AR4588" s="208">
        <v>3.58</v>
      </c>
      <c r="AS4588" s="208">
        <v>1.75</v>
      </c>
      <c r="AT4588" s="208">
        <v>1.42</v>
      </c>
      <c r="AU4588" s="24"/>
      <c r="AV4588" s="24"/>
      <c r="AW4588" s="24"/>
      <c r="AX4588" s="24"/>
      <c r="AY4588" s="208">
        <v>0.77</v>
      </c>
      <c r="AZ4588" s="208">
        <v>1.617</v>
      </c>
      <c r="BA4588" s="208">
        <v>3.95</v>
      </c>
      <c r="BB4588" s="21">
        <f t="shared" si="492"/>
        <v>4.3849999999999998</v>
      </c>
      <c r="BC4588" s="21"/>
      <c r="BD4588" s="22">
        <f t="shared" si="493"/>
        <v>5.893817204301075</v>
      </c>
      <c r="BE4588" s="21"/>
      <c r="BG4588" s="10"/>
      <c r="BH4588" s="21">
        <f t="shared" si="490"/>
        <v>0</v>
      </c>
      <c r="BI4588" s="22">
        <f t="shared" si="490"/>
        <v>4.385E-3</v>
      </c>
      <c r="BJ4588" s="21"/>
      <c r="BK4588" s="21">
        <v>0</v>
      </c>
      <c r="BL4588" s="22">
        <v>1.3155E-2</v>
      </c>
      <c r="BM4588" s="21"/>
      <c r="BN4588" s="21">
        <f t="shared" si="491"/>
        <v>0</v>
      </c>
      <c r="BO4588" s="22">
        <f t="shared" si="491"/>
        <v>5.262E-2</v>
      </c>
      <c r="BP4588" s="21">
        <f t="shared" si="491"/>
        <v>0</v>
      </c>
    </row>
    <row r="4589" spans="1:68" ht="11.1" hidden="1" customHeight="1" outlineLevel="2" x14ac:dyDescent="0.2">
      <c r="A4589" s="10"/>
      <c r="B4589" s="18"/>
      <c r="C4589" s="18"/>
      <c r="D4589" s="18"/>
      <c r="E4589" s="23" t="s">
        <v>4018</v>
      </c>
      <c r="F4589" s="24"/>
      <c r="G4589" s="24"/>
      <c r="H4589" s="24"/>
      <c r="I4589" s="24"/>
      <c r="J4589" s="24"/>
      <c r="K4589" s="24"/>
      <c r="L4589" s="24"/>
      <c r="M4589" s="24"/>
      <c r="N4589" s="24"/>
      <c r="O4589" s="208">
        <v>1.25</v>
      </c>
      <c r="P4589" s="208">
        <v>2.2629999999999999</v>
      </c>
      <c r="Q4589" s="208">
        <v>1.413</v>
      </c>
      <c r="R4589" s="208">
        <v>2.7</v>
      </c>
      <c r="S4589" s="208">
        <v>2.6840000000000002</v>
      </c>
      <c r="T4589" s="208">
        <v>1.508</v>
      </c>
      <c r="U4589" s="208">
        <v>1.621</v>
      </c>
      <c r="V4589" s="208">
        <v>0.75</v>
      </c>
      <c r="W4589" s="24"/>
      <c r="X4589" s="24"/>
      <c r="Y4589" s="24"/>
      <c r="Z4589" s="24"/>
      <c r="AA4589" s="24"/>
      <c r="AB4589" s="208">
        <v>1.458</v>
      </c>
      <c r="AC4589" s="208">
        <v>1.702</v>
      </c>
      <c r="AD4589" s="208">
        <v>1.34</v>
      </c>
      <c r="AE4589" s="208">
        <v>2.35</v>
      </c>
      <c r="AF4589" s="208">
        <v>1.67</v>
      </c>
      <c r="AG4589" s="208">
        <v>1.365</v>
      </c>
      <c r="AH4589" s="208">
        <v>0.72499999999999998</v>
      </c>
      <c r="AI4589" s="208">
        <v>0.40300000000000002</v>
      </c>
      <c r="AJ4589" s="24"/>
      <c r="AK4589" s="24"/>
      <c r="AL4589" s="24"/>
      <c r="AM4589" s="24"/>
      <c r="AN4589" s="208">
        <v>0.86899999999999999</v>
      </c>
      <c r="AO4589" s="208">
        <v>1.524</v>
      </c>
      <c r="AP4589" s="208">
        <v>1.764</v>
      </c>
      <c r="AQ4589" s="208">
        <v>2</v>
      </c>
      <c r="AR4589" s="208">
        <v>1.8420000000000001</v>
      </c>
      <c r="AS4589" s="208">
        <v>0.96799999999999997</v>
      </c>
      <c r="AT4589" s="208">
        <v>1.0900000000000001</v>
      </c>
      <c r="AU4589" s="24"/>
      <c r="AV4589" s="24"/>
      <c r="AW4589" s="24"/>
      <c r="AX4589" s="24"/>
      <c r="AY4589" s="208">
        <v>0.215</v>
      </c>
      <c r="AZ4589" s="208">
        <v>1.1499999999999999</v>
      </c>
      <c r="BA4589" s="208">
        <v>1.3779999999999999</v>
      </c>
      <c r="BB4589" s="21">
        <f t="shared" si="492"/>
        <v>2.7</v>
      </c>
      <c r="BC4589" s="21"/>
      <c r="BD4589" s="22">
        <f t="shared" si="493"/>
        <v>3.6290322580645165</v>
      </c>
      <c r="BE4589" s="21"/>
      <c r="BG4589" s="10"/>
      <c r="BH4589" s="21">
        <f t="shared" ref="BH4589:BI4652" si="494">(BC4589*24*31/1000000)</f>
        <v>0</v>
      </c>
      <c r="BI4589" s="22">
        <f t="shared" si="494"/>
        <v>2.7000000000000006E-3</v>
      </c>
      <c r="BJ4589" s="21"/>
      <c r="BK4589" s="21">
        <v>0</v>
      </c>
      <c r="BL4589" s="22">
        <v>8.1000000000000013E-3</v>
      </c>
      <c r="BM4589" s="21"/>
      <c r="BN4589" s="21">
        <f t="shared" si="491"/>
        <v>0</v>
      </c>
      <c r="BO4589" s="22">
        <f t="shared" si="491"/>
        <v>3.2400000000000005E-2</v>
      </c>
      <c r="BP4589" s="21">
        <f t="shared" si="491"/>
        <v>0</v>
      </c>
    </row>
    <row r="4590" spans="1:68" ht="11.1" hidden="1" customHeight="1" outlineLevel="2" x14ac:dyDescent="0.2">
      <c r="A4590" s="10"/>
      <c r="B4590" s="18"/>
      <c r="C4590" s="18"/>
      <c r="D4590" s="18"/>
      <c r="E4590" s="23" t="s">
        <v>4019</v>
      </c>
      <c r="F4590" s="208">
        <v>2.6859999999999999</v>
      </c>
      <c r="G4590" s="208">
        <v>1.7969999999999999</v>
      </c>
      <c r="H4590" s="208">
        <v>1.071</v>
      </c>
      <c r="I4590" s="239">
        <v>0.35899999999999999</v>
      </c>
      <c r="J4590" s="239"/>
      <c r="K4590" s="24"/>
      <c r="L4590" s="24"/>
      <c r="M4590" s="24"/>
      <c r="N4590" s="24"/>
      <c r="O4590" s="208">
        <v>0.128</v>
      </c>
      <c r="P4590" s="208">
        <v>0.55200000000000005</v>
      </c>
      <c r="Q4590" s="208">
        <v>1.06</v>
      </c>
      <c r="R4590" s="208">
        <v>2.0049999999999999</v>
      </c>
      <c r="S4590" s="208">
        <v>2.4670000000000001</v>
      </c>
      <c r="T4590" s="208">
        <v>1.5980000000000001</v>
      </c>
      <c r="U4590" s="208">
        <v>0.96</v>
      </c>
      <c r="V4590" s="208">
        <v>0.52</v>
      </c>
      <c r="W4590" s="24"/>
      <c r="X4590" s="24"/>
      <c r="Y4590" s="24"/>
      <c r="Z4590" s="24"/>
      <c r="AA4590" s="24"/>
      <c r="AB4590" s="208">
        <v>0.62</v>
      </c>
      <c r="AC4590" s="208">
        <v>1.39</v>
      </c>
      <c r="AD4590" s="208">
        <v>1.671</v>
      </c>
      <c r="AE4590" s="208">
        <v>1.974</v>
      </c>
      <c r="AF4590" s="208">
        <v>1.68</v>
      </c>
      <c r="AG4590" s="208">
        <v>0.73</v>
      </c>
      <c r="AH4590" s="208">
        <v>0.315</v>
      </c>
      <c r="AI4590" s="208">
        <v>0.12</v>
      </c>
      <c r="AJ4590" s="24"/>
      <c r="AK4590" s="24"/>
      <c r="AL4590" s="24"/>
      <c r="AM4590" s="24"/>
      <c r="AN4590" s="208">
        <v>0.52300000000000002</v>
      </c>
      <c r="AO4590" s="208">
        <v>1.579</v>
      </c>
      <c r="AP4590" s="208">
        <v>2.008</v>
      </c>
      <c r="AQ4590" s="208">
        <v>2.29</v>
      </c>
      <c r="AR4590" s="208">
        <v>2.1349999999999998</v>
      </c>
      <c r="AS4590" s="208">
        <v>1.163</v>
      </c>
      <c r="AT4590" s="208">
        <v>1.127</v>
      </c>
      <c r="AU4590" s="24"/>
      <c r="AV4590" s="24"/>
      <c r="AW4590" s="24"/>
      <c r="AX4590" s="24"/>
      <c r="AY4590" s="208">
        <v>0.64</v>
      </c>
      <c r="AZ4590" s="208">
        <v>2.7679999999999998</v>
      </c>
      <c r="BA4590" s="208">
        <v>2.31</v>
      </c>
      <c r="BB4590" s="21">
        <f t="shared" si="492"/>
        <v>2.7679999999999998</v>
      </c>
      <c r="BC4590" s="21"/>
      <c r="BD4590" s="22">
        <f t="shared" si="493"/>
        <v>3.7204301075268815</v>
      </c>
      <c r="BE4590" s="21"/>
      <c r="BG4590" s="10"/>
      <c r="BH4590" s="21">
        <f t="shared" si="494"/>
        <v>0</v>
      </c>
      <c r="BI4590" s="22">
        <f t="shared" si="494"/>
        <v>2.7679999999999996E-3</v>
      </c>
      <c r="BJ4590" s="21"/>
      <c r="BK4590" s="21">
        <v>0</v>
      </c>
      <c r="BL4590" s="22">
        <v>8.3039999999999989E-3</v>
      </c>
      <c r="BM4590" s="21"/>
      <c r="BN4590" s="21">
        <f t="shared" si="491"/>
        <v>0</v>
      </c>
      <c r="BO4590" s="22">
        <f t="shared" si="491"/>
        <v>3.3215999999999996E-2</v>
      </c>
      <c r="BP4590" s="21">
        <f t="shared" si="491"/>
        <v>0</v>
      </c>
    </row>
    <row r="4591" spans="1:68" ht="11.1" hidden="1" customHeight="1" outlineLevel="1" collapsed="1" x14ac:dyDescent="0.2">
      <c r="A4591" s="10"/>
      <c r="B4591" s="18"/>
      <c r="C4591" s="18"/>
      <c r="D4591" s="18"/>
      <c r="E4591" s="19" t="s">
        <v>4020</v>
      </c>
      <c r="F4591" s="20"/>
      <c r="G4591" s="20"/>
      <c r="H4591" s="20"/>
      <c r="I4591" s="20"/>
      <c r="J4591" s="20"/>
      <c r="K4591" s="20"/>
      <c r="L4591" s="20"/>
      <c r="M4591" s="20"/>
      <c r="N4591" s="20"/>
      <c r="O4591" s="20"/>
      <c r="P4591" s="20"/>
      <c r="Q4591" s="20"/>
      <c r="R4591" s="20"/>
      <c r="S4591" s="20"/>
      <c r="T4591" s="20"/>
      <c r="U4591" s="20"/>
      <c r="V4591" s="20"/>
      <c r="W4591" s="20"/>
      <c r="X4591" s="20"/>
      <c r="Y4591" s="20"/>
      <c r="Z4591" s="20"/>
      <c r="AA4591" s="20"/>
      <c r="AB4591" s="20"/>
      <c r="AC4591" s="20"/>
      <c r="AD4591" s="20"/>
      <c r="AE4591" s="20"/>
      <c r="AF4591" s="20"/>
      <c r="AG4591" s="20"/>
      <c r="AH4591" s="20"/>
      <c r="AI4591" s="20"/>
      <c r="AJ4591" s="20"/>
      <c r="AK4591" s="20"/>
      <c r="AL4591" s="20"/>
      <c r="AM4591" s="20"/>
      <c r="AN4591" s="209">
        <v>3.2869999999999999</v>
      </c>
      <c r="AO4591" s="209">
        <v>4.2080000000000002</v>
      </c>
      <c r="AP4591" s="209">
        <v>4.0970000000000004</v>
      </c>
      <c r="AQ4591" s="20"/>
      <c r="AR4591" s="209">
        <v>12.327999999999999</v>
      </c>
      <c r="AS4591" s="209">
        <v>4.2329999999999997</v>
      </c>
      <c r="AT4591" s="209">
        <v>2.77</v>
      </c>
      <c r="AU4591" s="209">
        <v>1.244</v>
      </c>
      <c r="AV4591" s="20"/>
      <c r="AW4591" s="20"/>
      <c r="AX4591" s="20"/>
      <c r="AY4591" s="209">
        <v>1.0269999999999999</v>
      </c>
      <c r="AZ4591" s="209">
        <v>1.9830000000000001</v>
      </c>
      <c r="BA4591" s="209">
        <v>4.38</v>
      </c>
      <c r="BB4591" s="21">
        <f t="shared" si="492"/>
        <v>12.327999999999999</v>
      </c>
      <c r="BC4591" s="21">
        <f>BD4591</f>
        <v>16.56989247311828</v>
      </c>
      <c r="BD4591" s="22">
        <f t="shared" si="493"/>
        <v>16.56989247311828</v>
      </c>
      <c r="BE4591" s="21">
        <f>BC4591-BD4591</f>
        <v>0</v>
      </c>
      <c r="BF4591" s="2">
        <v>1.54</v>
      </c>
      <c r="BG4591" s="10">
        <v>6</v>
      </c>
      <c r="BH4591" s="21">
        <f t="shared" si="494"/>
        <v>1.2328E-2</v>
      </c>
      <c r="BI4591" s="22">
        <f t="shared" si="494"/>
        <v>1.2328E-2</v>
      </c>
      <c r="BJ4591" s="21">
        <f>BH4591-BI4591</f>
        <v>0</v>
      </c>
      <c r="BK4591" s="21">
        <v>3.6984000000000003E-2</v>
      </c>
      <c r="BL4591" s="22">
        <v>3.6984000000000003E-2</v>
      </c>
      <c r="BM4591" s="21">
        <v>0</v>
      </c>
      <c r="BN4591" s="21">
        <f t="shared" si="491"/>
        <v>0.14793600000000001</v>
      </c>
      <c r="BO4591" s="22">
        <f t="shared" si="491"/>
        <v>0.14793600000000001</v>
      </c>
      <c r="BP4591" s="21">
        <f t="shared" si="491"/>
        <v>0</v>
      </c>
    </row>
    <row r="4592" spans="1:68" ht="11.1" hidden="1" customHeight="1" outlineLevel="2" x14ac:dyDescent="0.2">
      <c r="A4592" s="10"/>
      <c r="B4592" s="18"/>
      <c r="C4592" s="18"/>
      <c r="D4592" s="18"/>
      <c r="E4592" s="23" t="s">
        <v>4021</v>
      </c>
      <c r="F4592" s="24"/>
      <c r="G4592" s="24"/>
      <c r="H4592" s="24"/>
      <c r="I4592" s="24"/>
      <c r="J4592" s="24"/>
      <c r="K4592" s="24"/>
      <c r="L4592" s="24"/>
      <c r="M4592" s="24"/>
      <c r="N4592" s="24"/>
      <c r="O4592" s="24"/>
      <c r="P4592" s="24"/>
      <c r="Q4592" s="24"/>
      <c r="R4592" s="24"/>
      <c r="S4592" s="24"/>
      <c r="T4592" s="24"/>
      <c r="U4592" s="24"/>
      <c r="V4592" s="24"/>
      <c r="W4592" s="24"/>
      <c r="X4592" s="24"/>
      <c r="Y4592" s="24"/>
      <c r="Z4592" s="24"/>
      <c r="AA4592" s="24"/>
      <c r="AB4592" s="24"/>
      <c r="AC4592" s="24"/>
      <c r="AD4592" s="24"/>
      <c r="AE4592" s="24"/>
      <c r="AF4592" s="24"/>
      <c r="AG4592" s="24"/>
      <c r="AH4592" s="24"/>
      <c r="AI4592" s="24"/>
      <c r="AJ4592" s="24"/>
      <c r="AK4592" s="24"/>
      <c r="AL4592" s="24"/>
      <c r="AM4592" s="24"/>
      <c r="AN4592" s="208">
        <v>3.2869999999999999</v>
      </c>
      <c r="AO4592" s="208">
        <v>4.2080000000000002</v>
      </c>
      <c r="AP4592" s="208">
        <v>4.0970000000000004</v>
      </c>
      <c r="AQ4592" s="24"/>
      <c r="AR4592" s="208">
        <v>12.327999999999999</v>
      </c>
      <c r="AS4592" s="208">
        <v>4.2329999999999997</v>
      </c>
      <c r="AT4592" s="208">
        <v>2.77</v>
      </c>
      <c r="AU4592" s="208">
        <v>1.244</v>
      </c>
      <c r="AV4592" s="24"/>
      <c r="AW4592" s="24"/>
      <c r="AX4592" s="24"/>
      <c r="AY4592" s="208">
        <v>1.0269999999999999</v>
      </c>
      <c r="AZ4592" s="208">
        <v>1.9830000000000001</v>
      </c>
      <c r="BA4592" s="208">
        <v>4.38</v>
      </c>
      <c r="BB4592" s="21">
        <f t="shared" si="492"/>
        <v>12.327999999999999</v>
      </c>
      <c r="BC4592" s="21"/>
      <c r="BD4592" s="22">
        <f t="shared" si="493"/>
        <v>16.56989247311828</v>
      </c>
      <c r="BE4592" s="21"/>
      <c r="BG4592" s="10"/>
      <c r="BH4592" s="21">
        <f t="shared" si="494"/>
        <v>0</v>
      </c>
      <c r="BI4592" s="22">
        <f t="shared" si="494"/>
        <v>1.2328E-2</v>
      </c>
      <c r="BJ4592" s="21"/>
      <c r="BK4592" s="21">
        <v>0</v>
      </c>
      <c r="BL4592" s="22">
        <v>3.6984000000000003E-2</v>
      </c>
      <c r="BM4592" s="21"/>
      <c r="BN4592" s="21">
        <f t="shared" si="491"/>
        <v>0</v>
      </c>
      <c r="BO4592" s="22">
        <f t="shared" si="491"/>
        <v>0.14793600000000001</v>
      </c>
      <c r="BP4592" s="21">
        <f t="shared" si="491"/>
        <v>0</v>
      </c>
    </row>
    <row r="4593" spans="1:68" ht="11.1" hidden="1" customHeight="1" outlineLevel="1" collapsed="1" x14ac:dyDescent="0.2">
      <c r="A4593" s="10"/>
      <c r="B4593" s="18"/>
      <c r="C4593" s="18"/>
      <c r="D4593" s="18"/>
      <c r="E4593" s="19" t="s">
        <v>4022</v>
      </c>
      <c r="F4593" s="209">
        <v>8.32</v>
      </c>
      <c r="G4593" s="209">
        <v>6.5149999999999997</v>
      </c>
      <c r="H4593" s="209">
        <v>4.2359999999999998</v>
      </c>
      <c r="I4593" s="240">
        <v>1.232</v>
      </c>
      <c r="J4593" s="240"/>
      <c r="K4593" s="20"/>
      <c r="L4593" s="20"/>
      <c r="M4593" s="20"/>
      <c r="N4593" s="20"/>
      <c r="O4593" s="20"/>
      <c r="P4593" s="209">
        <v>3.2040000000000002</v>
      </c>
      <c r="Q4593" s="209">
        <v>6.944</v>
      </c>
      <c r="R4593" s="209">
        <v>10.505000000000001</v>
      </c>
      <c r="S4593" s="209">
        <v>11.085000000000001</v>
      </c>
      <c r="T4593" s="209">
        <v>10.09</v>
      </c>
      <c r="U4593" s="209">
        <v>5.3319999999999999</v>
      </c>
      <c r="V4593" s="209">
        <v>1.4119999999999999</v>
      </c>
      <c r="W4593" s="20"/>
      <c r="X4593" s="20"/>
      <c r="Y4593" s="20"/>
      <c r="Z4593" s="20"/>
      <c r="AA4593" s="20"/>
      <c r="AB4593" s="209">
        <v>3.831</v>
      </c>
      <c r="AC4593" s="209">
        <v>7.3330000000000002</v>
      </c>
      <c r="AD4593" s="209">
        <v>9.61</v>
      </c>
      <c r="AE4593" s="209">
        <v>10.461</v>
      </c>
      <c r="AF4593" s="209">
        <v>7.3710000000000004</v>
      </c>
      <c r="AG4593" s="209">
        <v>5.3620000000000001</v>
      </c>
      <c r="AH4593" s="209">
        <v>1.587</v>
      </c>
      <c r="AI4593" s="20"/>
      <c r="AJ4593" s="20"/>
      <c r="AK4593" s="20"/>
      <c r="AL4593" s="20"/>
      <c r="AM4593" s="209">
        <v>2E-3</v>
      </c>
      <c r="AN4593" s="209">
        <v>2</v>
      </c>
      <c r="AO4593" s="209">
        <v>13.353</v>
      </c>
      <c r="AP4593" s="209">
        <v>10.464</v>
      </c>
      <c r="AQ4593" s="209">
        <v>8.99</v>
      </c>
      <c r="AR4593" s="209">
        <v>8.4179999999999993</v>
      </c>
      <c r="AS4593" s="209">
        <v>6.984</v>
      </c>
      <c r="AT4593" s="209">
        <v>2.2320000000000002</v>
      </c>
      <c r="AU4593" s="20"/>
      <c r="AV4593" s="20"/>
      <c r="AW4593" s="20"/>
      <c r="AX4593" s="20"/>
      <c r="AY4593" s="20"/>
      <c r="AZ4593" s="209">
        <v>1.6319999999999999</v>
      </c>
      <c r="BA4593" s="209">
        <v>6.2030000000000003</v>
      </c>
      <c r="BB4593" s="56">
        <f>BB4594+BB4595</f>
        <v>13.353</v>
      </c>
      <c r="BC4593" s="21">
        <f>BF4593</f>
        <v>67.400000000000006</v>
      </c>
      <c r="BD4593" s="22">
        <f t="shared" si="493"/>
        <v>17.947580645161292</v>
      </c>
      <c r="BE4593" s="21">
        <f>BC4593-BD4593</f>
        <v>49.45241935483871</v>
      </c>
      <c r="BF4593" s="2">
        <v>67.400000000000006</v>
      </c>
      <c r="BG4593" s="10">
        <v>6</v>
      </c>
      <c r="BH4593" s="21">
        <f t="shared" si="494"/>
        <v>5.0145600000000005E-2</v>
      </c>
      <c r="BI4593" s="22">
        <f t="shared" si="494"/>
        <v>1.3353E-2</v>
      </c>
      <c r="BJ4593" s="21">
        <f>BH4593-BI4593</f>
        <v>3.6792600000000009E-2</v>
      </c>
      <c r="BK4593" s="21">
        <v>0.15043680000000001</v>
      </c>
      <c r="BL4593" s="22">
        <v>4.0058999999999997E-2</v>
      </c>
      <c r="BM4593" s="21">
        <v>0.11037780000000001</v>
      </c>
      <c r="BN4593" s="21">
        <f t="shared" si="491"/>
        <v>0.60174720000000004</v>
      </c>
      <c r="BO4593" s="22">
        <f t="shared" si="491"/>
        <v>0.16023599999999999</v>
      </c>
      <c r="BP4593" s="21">
        <f t="shared" si="491"/>
        <v>0.44151120000000005</v>
      </c>
    </row>
    <row r="4594" spans="1:68" ht="11.1" hidden="1" customHeight="1" outlineLevel="2" x14ac:dyDescent="0.2">
      <c r="A4594" s="10"/>
      <c r="B4594" s="18"/>
      <c r="C4594" s="18"/>
      <c r="D4594" s="18"/>
      <c r="E4594" s="23" t="s">
        <v>4023</v>
      </c>
      <c r="F4594" s="24"/>
      <c r="G4594" s="24"/>
      <c r="H4594" s="24"/>
      <c r="I4594" s="24"/>
      <c r="J4594" s="24"/>
      <c r="K4594" s="24"/>
      <c r="L4594" s="24"/>
      <c r="M4594" s="24"/>
      <c r="N4594" s="24"/>
      <c r="O4594" s="24"/>
      <c r="P4594" s="24"/>
      <c r="Q4594" s="208">
        <v>1.1950000000000001</v>
      </c>
      <c r="R4594" s="208">
        <v>2.0779999999999998</v>
      </c>
      <c r="S4594" s="208">
        <v>1.8240000000000001</v>
      </c>
      <c r="T4594" s="208">
        <v>1.2490000000000001</v>
      </c>
      <c r="U4594" s="208">
        <v>1.2010000000000001</v>
      </c>
      <c r="V4594" s="208">
        <v>8.9999999999999993E-3</v>
      </c>
      <c r="W4594" s="24"/>
      <c r="X4594" s="24"/>
      <c r="Y4594" s="24"/>
      <c r="Z4594" s="24"/>
      <c r="AA4594" s="24"/>
      <c r="AB4594" s="208">
        <v>0.89200000000000002</v>
      </c>
      <c r="AC4594" s="208">
        <v>1.1950000000000001</v>
      </c>
      <c r="AD4594" s="208">
        <v>1.577</v>
      </c>
      <c r="AE4594" s="208">
        <v>1.968</v>
      </c>
      <c r="AF4594" s="208">
        <v>1.552</v>
      </c>
      <c r="AG4594" s="208">
        <v>1.181</v>
      </c>
      <c r="AH4594" s="24"/>
      <c r="AI4594" s="24"/>
      <c r="AJ4594" s="24"/>
      <c r="AK4594" s="24"/>
      <c r="AL4594" s="24"/>
      <c r="AM4594" s="24"/>
      <c r="AN4594" s="24"/>
      <c r="AO4594" s="208">
        <v>2.5350000000000001</v>
      </c>
      <c r="AP4594" s="208">
        <v>1.0860000000000001</v>
      </c>
      <c r="AQ4594" s="208">
        <v>1.8160000000000001</v>
      </c>
      <c r="AR4594" s="208">
        <v>1.143</v>
      </c>
      <c r="AS4594" s="208">
        <v>1.2629999999999999</v>
      </c>
      <c r="AT4594" s="208">
        <v>0.71099999999999997</v>
      </c>
      <c r="AU4594" s="24"/>
      <c r="AV4594" s="24"/>
      <c r="AW4594" s="24"/>
      <c r="AX4594" s="24"/>
      <c r="AY4594" s="24"/>
      <c r="AZ4594" s="208">
        <v>0.77300000000000002</v>
      </c>
      <c r="BA4594" s="208">
        <v>1.2709999999999999</v>
      </c>
      <c r="BB4594" s="21">
        <f t="shared" si="492"/>
        <v>2.5350000000000001</v>
      </c>
      <c r="BC4594" s="21"/>
      <c r="BD4594" s="22">
        <f t="shared" si="493"/>
        <v>3.407258064516129</v>
      </c>
      <c r="BE4594" s="21"/>
      <c r="BG4594" s="10"/>
      <c r="BH4594" s="21">
        <f t="shared" si="494"/>
        <v>0</v>
      </c>
      <c r="BI4594" s="22">
        <f t="shared" si="494"/>
        <v>2.5349999999999999E-3</v>
      </c>
      <c r="BJ4594" s="21"/>
      <c r="BK4594" s="21">
        <v>0</v>
      </c>
      <c r="BL4594" s="22">
        <v>7.6049999999999998E-3</v>
      </c>
      <c r="BM4594" s="21"/>
      <c r="BN4594" s="21">
        <f t="shared" si="491"/>
        <v>0</v>
      </c>
      <c r="BO4594" s="22">
        <f t="shared" si="491"/>
        <v>3.0419999999999999E-2</v>
      </c>
      <c r="BP4594" s="21">
        <f t="shared" si="491"/>
        <v>0</v>
      </c>
    </row>
    <row r="4595" spans="1:68" ht="11.1" hidden="1" customHeight="1" outlineLevel="2" x14ac:dyDescent="0.2">
      <c r="A4595" s="10"/>
      <c r="B4595" s="18"/>
      <c r="C4595" s="18"/>
      <c r="D4595" s="18"/>
      <c r="E4595" s="23" t="s">
        <v>4024</v>
      </c>
      <c r="F4595" s="208">
        <v>8.32</v>
      </c>
      <c r="G4595" s="208">
        <v>6.5149999999999997</v>
      </c>
      <c r="H4595" s="208">
        <v>4.2359999999999998</v>
      </c>
      <c r="I4595" s="239">
        <v>1.232</v>
      </c>
      <c r="J4595" s="239"/>
      <c r="K4595" s="24"/>
      <c r="L4595" s="24"/>
      <c r="M4595" s="24"/>
      <c r="N4595" s="24"/>
      <c r="O4595" s="24"/>
      <c r="P4595" s="208">
        <v>3.2040000000000002</v>
      </c>
      <c r="Q4595" s="208">
        <v>5.7489999999999997</v>
      </c>
      <c r="R4595" s="208">
        <v>8.4269999999999996</v>
      </c>
      <c r="S4595" s="208">
        <v>9.2609999999999992</v>
      </c>
      <c r="T4595" s="208">
        <v>8.8409999999999993</v>
      </c>
      <c r="U4595" s="208">
        <v>4.1310000000000002</v>
      </c>
      <c r="V4595" s="208">
        <v>1.403</v>
      </c>
      <c r="W4595" s="24"/>
      <c r="X4595" s="24"/>
      <c r="Y4595" s="24"/>
      <c r="Z4595" s="24"/>
      <c r="AA4595" s="24"/>
      <c r="AB4595" s="208">
        <v>2.9390000000000001</v>
      </c>
      <c r="AC4595" s="208">
        <v>6.1379999999999999</v>
      </c>
      <c r="AD4595" s="208">
        <v>8.0329999999999995</v>
      </c>
      <c r="AE4595" s="208">
        <v>8.4930000000000003</v>
      </c>
      <c r="AF4595" s="208">
        <v>5.819</v>
      </c>
      <c r="AG4595" s="208">
        <v>4.181</v>
      </c>
      <c r="AH4595" s="208">
        <v>1.587</v>
      </c>
      <c r="AI4595" s="24"/>
      <c r="AJ4595" s="24"/>
      <c r="AK4595" s="24"/>
      <c r="AL4595" s="24"/>
      <c r="AM4595" s="208">
        <v>2E-3</v>
      </c>
      <c r="AN4595" s="208">
        <v>2</v>
      </c>
      <c r="AO4595" s="208">
        <v>10.818</v>
      </c>
      <c r="AP4595" s="208">
        <v>9.3780000000000001</v>
      </c>
      <c r="AQ4595" s="208">
        <v>7.1740000000000004</v>
      </c>
      <c r="AR4595" s="208">
        <v>7.2750000000000004</v>
      </c>
      <c r="AS4595" s="208">
        <v>5.7210000000000001</v>
      </c>
      <c r="AT4595" s="208">
        <v>1.5209999999999999</v>
      </c>
      <c r="AU4595" s="24"/>
      <c r="AV4595" s="24"/>
      <c r="AW4595" s="24"/>
      <c r="AX4595" s="24"/>
      <c r="AY4595" s="24"/>
      <c r="AZ4595" s="208">
        <v>0.85899999999999999</v>
      </c>
      <c r="BA4595" s="208">
        <v>4.9320000000000004</v>
      </c>
      <c r="BB4595" s="21">
        <f t="shared" si="492"/>
        <v>10.818</v>
      </c>
      <c r="BC4595" s="21"/>
      <c r="BD4595" s="22">
        <f t="shared" si="493"/>
        <v>14.54032258064516</v>
      </c>
      <c r="BE4595" s="21"/>
      <c r="BG4595" s="10"/>
      <c r="BH4595" s="21">
        <f t="shared" si="494"/>
        <v>0</v>
      </c>
      <c r="BI4595" s="22">
        <f t="shared" si="494"/>
        <v>1.0817999999999999E-2</v>
      </c>
      <c r="BJ4595" s="21"/>
      <c r="BK4595" s="21">
        <v>0</v>
      </c>
      <c r="BL4595" s="22">
        <v>3.2453999999999997E-2</v>
      </c>
      <c r="BM4595" s="21"/>
      <c r="BN4595" s="21">
        <f t="shared" si="491"/>
        <v>0</v>
      </c>
      <c r="BO4595" s="22">
        <f t="shared" si="491"/>
        <v>0.12981599999999999</v>
      </c>
      <c r="BP4595" s="21">
        <f t="shared" si="491"/>
        <v>0</v>
      </c>
    </row>
    <row r="4596" spans="1:68" ht="11.1" hidden="1" customHeight="1" outlineLevel="1" collapsed="1" x14ac:dyDescent="0.2">
      <c r="A4596" s="10"/>
      <c r="B4596" s="18"/>
      <c r="C4596" s="18"/>
      <c r="D4596" s="18"/>
      <c r="E4596" s="19" t="s">
        <v>4025</v>
      </c>
      <c r="F4596" s="20"/>
      <c r="G4596" s="20"/>
      <c r="H4596" s="209">
        <v>3.1</v>
      </c>
      <c r="I4596" s="240">
        <v>0.35899999999999999</v>
      </c>
      <c r="J4596" s="240"/>
      <c r="K4596" s="209">
        <v>0.13100000000000001</v>
      </c>
      <c r="L4596" s="20"/>
      <c r="M4596" s="209">
        <v>0.28599999999999998</v>
      </c>
      <c r="N4596" s="209">
        <v>0.13200000000000001</v>
      </c>
      <c r="O4596" s="209">
        <v>0.22900000000000001</v>
      </c>
      <c r="P4596" s="209">
        <v>0.75600000000000001</v>
      </c>
      <c r="Q4596" s="209">
        <v>0.71099999999999997</v>
      </c>
      <c r="R4596" s="209">
        <v>1.103</v>
      </c>
      <c r="S4596" s="209">
        <v>1.2949999999999999</v>
      </c>
      <c r="T4596" s="209">
        <v>1.321</v>
      </c>
      <c r="U4596" s="209">
        <v>0.72899999999999998</v>
      </c>
      <c r="V4596" s="209">
        <v>0.29299999999999998</v>
      </c>
      <c r="W4596" s="209">
        <v>0.19900000000000001</v>
      </c>
      <c r="X4596" s="209">
        <v>0.10199999999999999</v>
      </c>
      <c r="Y4596" s="20"/>
      <c r="Z4596" s="20"/>
      <c r="AA4596" s="209">
        <v>0.38700000000000001</v>
      </c>
      <c r="AB4596" s="209">
        <v>0.45700000000000002</v>
      </c>
      <c r="AC4596" s="209">
        <v>0.84599999999999997</v>
      </c>
      <c r="AD4596" s="209">
        <v>0.82199999999999995</v>
      </c>
      <c r="AE4596" s="209">
        <v>1.43</v>
      </c>
      <c r="AF4596" s="209">
        <v>0.85799999999999998</v>
      </c>
      <c r="AG4596" s="209">
        <v>0.505</v>
      </c>
      <c r="AH4596" s="209">
        <v>0.24399999999999999</v>
      </c>
      <c r="AI4596" s="209">
        <v>0.248</v>
      </c>
      <c r="AJ4596" s="20"/>
      <c r="AK4596" s="209">
        <v>0.14799999999999999</v>
      </c>
      <c r="AL4596" s="209">
        <v>0.105</v>
      </c>
      <c r="AM4596" s="20"/>
      <c r="AN4596" s="209">
        <v>0.44</v>
      </c>
      <c r="AO4596" s="209">
        <v>1.0249999999999999</v>
      </c>
      <c r="AP4596" s="209">
        <v>1.2869999999999999</v>
      </c>
      <c r="AQ4596" s="209">
        <v>1.8220000000000001</v>
      </c>
      <c r="AR4596" s="209">
        <v>1.004</v>
      </c>
      <c r="AS4596" s="209">
        <v>0.873</v>
      </c>
      <c r="AT4596" s="209">
        <v>0.57399999999999995</v>
      </c>
      <c r="AU4596" s="209">
        <v>0.13400000000000001</v>
      </c>
      <c r="AV4596" s="209">
        <v>9.0999999999999998E-2</v>
      </c>
      <c r="AW4596" s="209">
        <v>7.4999999999999997E-2</v>
      </c>
      <c r="AX4596" s="209">
        <v>0.152</v>
      </c>
      <c r="AY4596" s="209">
        <v>0.16</v>
      </c>
      <c r="AZ4596" s="209">
        <v>0.22900000000000001</v>
      </c>
      <c r="BA4596" s="209">
        <v>0.69099999999999995</v>
      </c>
      <c r="BB4596" s="21">
        <f t="shared" si="492"/>
        <v>3.1</v>
      </c>
      <c r="BC4596" s="21">
        <f>BD4596</f>
        <v>4.166666666666667</v>
      </c>
      <c r="BD4596" s="22">
        <f t="shared" si="493"/>
        <v>4.166666666666667</v>
      </c>
      <c r="BE4596" s="21">
        <f>BC4596-BD4596</f>
        <v>0</v>
      </c>
      <c r="BF4596" s="2">
        <v>3.93</v>
      </c>
      <c r="BG4596" s="10">
        <v>6</v>
      </c>
      <c r="BH4596" s="21">
        <f t="shared" si="494"/>
        <v>3.0999999999999999E-3</v>
      </c>
      <c r="BI4596" s="22">
        <f t="shared" si="494"/>
        <v>3.0999999999999999E-3</v>
      </c>
      <c r="BJ4596" s="21">
        <f>BH4596-BI4596</f>
        <v>0</v>
      </c>
      <c r="BK4596" s="21">
        <v>9.2999999999999992E-3</v>
      </c>
      <c r="BL4596" s="22">
        <v>9.2999999999999992E-3</v>
      </c>
      <c r="BM4596" s="21">
        <v>0</v>
      </c>
      <c r="BN4596" s="21">
        <f t="shared" si="491"/>
        <v>3.7199999999999997E-2</v>
      </c>
      <c r="BO4596" s="22">
        <f t="shared" si="491"/>
        <v>3.7199999999999997E-2</v>
      </c>
      <c r="BP4596" s="21">
        <f t="shared" si="491"/>
        <v>0</v>
      </c>
    </row>
    <row r="4597" spans="1:68" ht="11.1" hidden="1" customHeight="1" outlineLevel="2" x14ac:dyDescent="0.2">
      <c r="A4597" s="10"/>
      <c r="B4597" s="18"/>
      <c r="C4597" s="18"/>
      <c r="D4597" s="18"/>
      <c r="E4597" s="23" t="s">
        <v>4026</v>
      </c>
      <c r="F4597" s="24"/>
      <c r="G4597" s="24"/>
      <c r="H4597" s="208">
        <v>3.1</v>
      </c>
      <c r="I4597" s="239">
        <v>0.35899999999999999</v>
      </c>
      <c r="J4597" s="239"/>
      <c r="K4597" s="208">
        <v>0.13100000000000001</v>
      </c>
      <c r="L4597" s="24"/>
      <c r="M4597" s="208">
        <v>0.28599999999999998</v>
      </c>
      <c r="N4597" s="208">
        <v>0.13200000000000001</v>
      </c>
      <c r="O4597" s="208">
        <v>0.22900000000000001</v>
      </c>
      <c r="P4597" s="208">
        <v>0.75600000000000001</v>
      </c>
      <c r="Q4597" s="208">
        <v>0.71099999999999997</v>
      </c>
      <c r="R4597" s="208">
        <v>1.103</v>
      </c>
      <c r="S4597" s="208">
        <v>1.2949999999999999</v>
      </c>
      <c r="T4597" s="208">
        <v>1.321</v>
      </c>
      <c r="U4597" s="208">
        <v>0.72899999999999998</v>
      </c>
      <c r="V4597" s="208">
        <v>0.29299999999999998</v>
      </c>
      <c r="W4597" s="208">
        <v>0.19900000000000001</v>
      </c>
      <c r="X4597" s="208">
        <v>0.10199999999999999</v>
      </c>
      <c r="Y4597" s="24"/>
      <c r="Z4597" s="24"/>
      <c r="AA4597" s="208">
        <v>0.38700000000000001</v>
      </c>
      <c r="AB4597" s="208">
        <v>0.45700000000000002</v>
      </c>
      <c r="AC4597" s="208">
        <v>0.84599999999999997</v>
      </c>
      <c r="AD4597" s="208">
        <v>0.82199999999999995</v>
      </c>
      <c r="AE4597" s="208">
        <v>1.43</v>
      </c>
      <c r="AF4597" s="208">
        <v>0.85799999999999998</v>
      </c>
      <c r="AG4597" s="208">
        <v>0.505</v>
      </c>
      <c r="AH4597" s="208">
        <v>0.24399999999999999</v>
      </c>
      <c r="AI4597" s="208">
        <v>0.248</v>
      </c>
      <c r="AJ4597" s="24"/>
      <c r="AK4597" s="208">
        <v>0.14799999999999999</v>
      </c>
      <c r="AL4597" s="208">
        <v>0.105</v>
      </c>
      <c r="AM4597" s="24"/>
      <c r="AN4597" s="208">
        <v>0.44</v>
      </c>
      <c r="AO4597" s="208">
        <v>1.0249999999999999</v>
      </c>
      <c r="AP4597" s="208">
        <v>1.2869999999999999</v>
      </c>
      <c r="AQ4597" s="208">
        <v>1.8220000000000001</v>
      </c>
      <c r="AR4597" s="208">
        <v>1.004</v>
      </c>
      <c r="AS4597" s="208">
        <v>0.873</v>
      </c>
      <c r="AT4597" s="208">
        <v>0.57399999999999995</v>
      </c>
      <c r="AU4597" s="208">
        <v>0.13400000000000001</v>
      </c>
      <c r="AV4597" s="208">
        <v>9.0999999999999998E-2</v>
      </c>
      <c r="AW4597" s="208">
        <v>7.4999999999999997E-2</v>
      </c>
      <c r="AX4597" s="208">
        <v>0.152</v>
      </c>
      <c r="AY4597" s="208">
        <v>0.16</v>
      </c>
      <c r="AZ4597" s="208">
        <v>0.22900000000000001</v>
      </c>
      <c r="BA4597" s="208">
        <v>0.69099999999999995</v>
      </c>
      <c r="BB4597" s="21">
        <f t="shared" si="492"/>
        <v>3.1</v>
      </c>
      <c r="BC4597" s="21"/>
      <c r="BD4597" s="22">
        <f t="shared" si="493"/>
        <v>4.166666666666667</v>
      </c>
      <c r="BE4597" s="21"/>
      <c r="BG4597" s="10"/>
      <c r="BH4597" s="21">
        <f t="shared" si="494"/>
        <v>0</v>
      </c>
      <c r="BI4597" s="22">
        <f t="shared" si="494"/>
        <v>3.0999999999999999E-3</v>
      </c>
      <c r="BJ4597" s="21"/>
      <c r="BK4597" s="21">
        <v>0</v>
      </c>
      <c r="BL4597" s="22">
        <v>9.2999999999999992E-3</v>
      </c>
      <c r="BM4597" s="21"/>
      <c r="BN4597" s="21">
        <f t="shared" si="491"/>
        <v>0</v>
      </c>
      <c r="BO4597" s="22">
        <f t="shared" si="491"/>
        <v>3.7199999999999997E-2</v>
      </c>
      <c r="BP4597" s="21">
        <f t="shared" si="491"/>
        <v>0</v>
      </c>
    </row>
    <row r="4598" spans="1:68" ht="11.1" hidden="1" customHeight="1" outlineLevel="1" collapsed="1" x14ac:dyDescent="0.2">
      <c r="A4598" s="10"/>
      <c r="B4598" s="18"/>
      <c r="C4598" s="18"/>
      <c r="D4598" s="18"/>
      <c r="E4598" s="19" t="s">
        <v>4027</v>
      </c>
      <c r="F4598" s="20"/>
      <c r="G4598" s="20"/>
      <c r="H4598" s="20"/>
      <c r="I4598" s="20"/>
      <c r="J4598" s="20"/>
      <c r="K4598" s="20"/>
      <c r="L4598" s="20"/>
      <c r="M4598" s="20"/>
      <c r="N4598" s="20"/>
      <c r="O4598" s="20"/>
      <c r="P4598" s="20"/>
      <c r="Q4598" s="20"/>
      <c r="R4598" s="20"/>
      <c r="S4598" s="20"/>
      <c r="T4598" s="20"/>
      <c r="U4598" s="20"/>
      <c r="V4598" s="20"/>
      <c r="W4598" s="20"/>
      <c r="X4598" s="20"/>
      <c r="Y4598" s="20"/>
      <c r="Z4598" s="20"/>
      <c r="AA4598" s="20"/>
      <c r="AB4598" s="209">
        <v>10.019</v>
      </c>
      <c r="AC4598" s="209">
        <v>14.329000000000001</v>
      </c>
      <c r="AD4598" s="209">
        <v>20.463999999999999</v>
      </c>
      <c r="AE4598" s="209">
        <v>15.39</v>
      </c>
      <c r="AF4598" s="209">
        <v>19.736999999999998</v>
      </c>
      <c r="AG4598" s="209">
        <v>10.369</v>
      </c>
      <c r="AH4598" s="209">
        <v>9.8539999999999992</v>
      </c>
      <c r="AI4598" s="209">
        <v>5.2670000000000003</v>
      </c>
      <c r="AJ4598" s="209">
        <v>2.073</v>
      </c>
      <c r="AK4598" s="209">
        <v>1.8149999999999999</v>
      </c>
      <c r="AL4598" s="20"/>
      <c r="AM4598" s="209">
        <v>7.4219999999999997</v>
      </c>
      <c r="AN4598" s="209">
        <v>10.949</v>
      </c>
      <c r="AO4598" s="209">
        <v>18.678999999999998</v>
      </c>
      <c r="AP4598" s="209">
        <v>21.864999999999998</v>
      </c>
      <c r="AQ4598" s="209">
        <v>22.917000000000002</v>
      </c>
      <c r="AR4598" s="209">
        <v>20.506</v>
      </c>
      <c r="AS4598" s="209">
        <v>18.972999999999999</v>
      </c>
      <c r="AT4598" s="209">
        <v>11.308999999999999</v>
      </c>
      <c r="AU4598" s="209">
        <v>6.2510000000000003</v>
      </c>
      <c r="AV4598" s="209">
        <v>1.7629999999999999</v>
      </c>
      <c r="AW4598" s="209">
        <v>1.663</v>
      </c>
      <c r="AX4598" s="209">
        <v>1.7749999999999999</v>
      </c>
      <c r="AY4598" s="209">
        <v>7.1109999999999998</v>
      </c>
      <c r="AZ4598" s="209">
        <v>9.1389999999999993</v>
      </c>
      <c r="BA4598" s="209">
        <v>15.987</v>
      </c>
      <c r="BB4598" s="56">
        <v>23.219000000000001</v>
      </c>
      <c r="BC4598" s="21">
        <f>BF4598</f>
        <v>41</v>
      </c>
      <c r="BD4598" s="22">
        <f t="shared" si="493"/>
        <v>31.208333333333336</v>
      </c>
      <c r="BE4598" s="21">
        <f>BC4598-BD4598</f>
        <v>9.7916666666666643</v>
      </c>
      <c r="BF4598" s="2">
        <v>41</v>
      </c>
      <c r="BG4598" s="10">
        <v>6</v>
      </c>
      <c r="BH4598" s="21">
        <f t="shared" si="494"/>
        <v>3.0504E-2</v>
      </c>
      <c r="BI4598" s="22">
        <f t="shared" si="494"/>
        <v>2.3219E-2</v>
      </c>
      <c r="BJ4598" s="21">
        <f>BH4598-BI4598</f>
        <v>7.2849999999999998E-3</v>
      </c>
      <c r="BK4598" s="21">
        <v>9.1511999999999996E-2</v>
      </c>
      <c r="BL4598" s="22">
        <v>6.9656999999999997E-2</v>
      </c>
      <c r="BM4598" s="21">
        <v>2.1854999999999999E-2</v>
      </c>
      <c r="BN4598" s="21">
        <f t="shared" si="491"/>
        <v>0.36604799999999998</v>
      </c>
      <c r="BO4598" s="22">
        <f t="shared" si="491"/>
        <v>0.27862799999999999</v>
      </c>
      <c r="BP4598" s="21">
        <f t="shared" si="491"/>
        <v>8.7419999999999998E-2</v>
      </c>
    </row>
    <row r="4599" spans="1:68" ht="11.1" hidden="1" customHeight="1" outlineLevel="2" x14ac:dyDescent="0.2">
      <c r="A4599" s="10"/>
      <c r="B4599" s="18"/>
      <c r="C4599" s="18"/>
      <c r="D4599" s="18"/>
      <c r="E4599" s="23" t="s">
        <v>4028</v>
      </c>
      <c r="F4599" s="24"/>
      <c r="G4599" s="24"/>
      <c r="H4599" s="24"/>
      <c r="I4599" s="24"/>
      <c r="J4599" s="24"/>
      <c r="K4599" s="24"/>
      <c r="L4599" s="24"/>
      <c r="M4599" s="24"/>
      <c r="N4599" s="24"/>
      <c r="O4599" s="24"/>
      <c r="P4599" s="24"/>
      <c r="Q4599" s="24"/>
      <c r="R4599" s="24"/>
      <c r="S4599" s="24"/>
      <c r="T4599" s="24"/>
      <c r="U4599" s="24"/>
      <c r="V4599" s="24"/>
      <c r="W4599" s="24"/>
      <c r="X4599" s="24"/>
      <c r="Y4599" s="24"/>
      <c r="Z4599" s="24"/>
      <c r="AA4599" s="24"/>
      <c r="AB4599" s="208">
        <v>2.754</v>
      </c>
      <c r="AC4599" s="208">
        <v>4.4080000000000004</v>
      </c>
      <c r="AD4599" s="208">
        <v>6.0119999999999996</v>
      </c>
      <c r="AE4599" s="208">
        <v>5.1529999999999996</v>
      </c>
      <c r="AF4599" s="208">
        <v>6.4589999999999996</v>
      </c>
      <c r="AG4599" s="208">
        <v>3.2240000000000002</v>
      </c>
      <c r="AH4599" s="208">
        <v>3.4950000000000001</v>
      </c>
      <c r="AI4599" s="208">
        <v>0.89200000000000002</v>
      </c>
      <c r="AJ4599" s="208">
        <v>1.002</v>
      </c>
      <c r="AK4599" s="208">
        <v>1.044</v>
      </c>
      <c r="AL4599" s="24"/>
      <c r="AM4599" s="208">
        <v>3.391</v>
      </c>
      <c r="AN4599" s="208">
        <v>4.18</v>
      </c>
      <c r="AO4599" s="208">
        <v>6.3710000000000004</v>
      </c>
      <c r="AP4599" s="208">
        <v>7.0270000000000001</v>
      </c>
      <c r="AQ4599" s="208">
        <v>7.8440000000000003</v>
      </c>
      <c r="AR4599" s="208">
        <v>7.8860000000000001</v>
      </c>
      <c r="AS4599" s="208">
        <v>6.056</v>
      </c>
      <c r="AT4599" s="208">
        <v>4.282</v>
      </c>
      <c r="AU4599" s="208">
        <v>2.2050000000000001</v>
      </c>
      <c r="AV4599" s="208">
        <v>1.099</v>
      </c>
      <c r="AW4599" s="208">
        <v>1.0049999999999999</v>
      </c>
      <c r="AX4599" s="208">
        <v>1.0900000000000001</v>
      </c>
      <c r="AY4599" s="208">
        <v>2.2789999999999999</v>
      </c>
      <c r="AZ4599" s="208">
        <v>3.5990000000000002</v>
      </c>
      <c r="BA4599" s="208">
        <v>6.0190000000000001</v>
      </c>
      <c r="BB4599" s="21">
        <f t="shared" si="492"/>
        <v>7.8860000000000001</v>
      </c>
      <c r="BC4599" s="21"/>
      <c r="BD4599" s="22">
        <f t="shared" si="493"/>
        <v>10.5994623655914</v>
      </c>
      <c r="BE4599" s="21"/>
      <c r="BG4599" s="10"/>
      <c r="BH4599" s="21">
        <f t="shared" si="494"/>
        <v>0</v>
      </c>
      <c r="BI4599" s="22">
        <f t="shared" si="494"/>
        <v>7.8860000000000024E-3</v>
      </c>
      <c r="BJ4599" s="21"/>
      <c r="BK4599" s="21">
        <v>0</v>
      </c>
      <c r="BL4599" s="22">
        <v>2.3658000000000005E-2</v>
      </c>
      <c r="BM4599" s="21"/>
      <c r="BN4599" s="21">
        <f t="shared" si="491"/>
        <v>0</v>
      </c>
      <c r="BO4599" s="22">
        <f t="shared" si="491"/>
        <v>9.4632000000000022E-2</v>
      </c>
      <c r="BP4599" s="21">
        <f t="shared" si="491"/>
        <v>0</v>
      </c>
    </row>
    <row r="4600" spans="1:68" ht="11.1" hidden="1" customHeight="1" outlineLevel="2" x14ac:dyDescent="0.2">
      <c r="A4600" s="10"/>
      <c r="B4600" s="18"/>
      <c r="C4600" s="18"/>
      <c r="D4600" s="18"/>
      <c r="E4600" s="23" t="s">
        <v>4029</v>
      </c>
      <c r="F4600" s="24"/>
      <c r="G4600" s="24"/>
      <c r="H4600" s="24"/>
      <c r="I4600" s="24"/>
      <c r="J4600" s="24"/>
      <c r="K4600" s="24"/>
      <c r="L4600" s="24"/>
      <c r="M4600" s="24"/>
      <c r="N4600" s="24"/>
      <c r="O4600" s="24"/>
      <c r="P4600" s="24"/>
      <c r="Q4600" s="24"/>
      <c r="R4600" s="24"/>
      <c r="S4600" s="24"/>
      <c r="T4600" s="24"/>
      <c r="U4600" s="24"/>
      <c r="V4600" s="24"/>
      <c r="W4600" s="24"/>
      <c r="X4600" s="24"/>
      <c r="Y4600" s="24"/>
      <c r="Z4600" s="24"/>
      <c r="AA4600" s="24"/>
      <c r="AB4600" s="208">
        <v>4.6040000000000001</v>
      </c>
      <c r="AC4600" s="208">
        <v>6.0490000000000004</v>
      </c>
      <c r="AD4600" s="208">
        <v>8.4499999999999993</v>
      </c>
      <c r="AE4600" s="208">
        <v>6.1349999999999998</v>
      </c>
      <c r="AF4600" s="208">
        <v>7.7709999999999999</v>
      </c>
      <c r="AG4600" s="208">
        <v>4.5060000000000002</v>
      </c>
      <c r="AH4600" s="208">
        <v>3.5619999999999998</v>
      </c>
      <c r="AI4600" s="208">
        <v>2.5859999999999999</v>
      </c>
      <c r="AJ4600" s="208">
        <v>0.98799999999999999</v>
      </c>
      <c r="AK4600" s="208">
        <v>0.77100000000000002</v>
      </c>
      <c r="AL4600" s="24"/>
      <c r="AM4600" s="208">
        <v>3.2639999999999998</v>
      </c>
      <c r="AN4600" s="208">
        <v>4.5789999999999997</v>
      </c>
      <c r="AO4600" s="208">
        <v>7.2210000000000001</v>
      </c>
      <c r="AP4600" s="208">
        <v>9.0440000000000005</v>
      </c>
      <c r="AQ4600" s="208">
        <v>9.3309999999999995</v>
      </c>
      <c r="AR4600" s="208">
        <v>7.8869999999999996</v>
      </c>
      <c r="AS4600" s="208">
        <v>8.1880000000000006</v>
      </c>
      <c r="AT4600" s="208">
        <v>4.7089999999999996</v>
      </c>
      <c r="AU4600" s="208">
        <v>2.5790000000000002</v>
      </c>
      <c r="AV4600" s="208">
        <v>0.66100000000000003</v>
      </c>
      <c r="AW4600" s="208">
        <v>0.65800000000000003</v>
      </c>
      <c r="AX4600" s="208">
        <v>0.68500000000000005</v>
      </c>
      <c r="AY4600" s="208">
        <v>3.44</v>
      </c>
      <c r="AZ4600" s="208">
        <v>3.677</v>
      </c>
      <c r="BA4600" s="208">
        <v>6.4850000000000003</v>
      </c>
      <c r="BB4600" s="21">
        <f t="shared" si="492"/>
        <v>9.3309999999999995</v>
      </c>
      <c r="BC4600" s="21"/>
      <c r="BD4600" s="22">
        <f t="shared" si="493"/>
        <v>12.541666666666666</v>
      </c>
      <c r="BE4600" s="21"/>
      <c r="BG4600" s="10"/>
      <c r="BH4600" s="21">
        <f t="shared" si="494"/>
        <v>0</v>
      </c>
      <c r="BI4600" s="22">
        <f t="shared" si="494"/>
        <v>9.3310000000000008E-3</v>
      </c>
      <c r="BJ4600" s="21"/>
      <c r="BK4600" s="21">
        <v>0</v>
      </c>
      <c r="BL4600" s="22">
        <v>2.7993000000000004E-2</v>
      </c>
      <c r="BM4600" s="21"/>
      <c r="BN4600" s="21">
        <f t="shared" si="491"/>
        <v>0</v>
      </c>
      <c r="BO4600" s="22">
        <f t="shared" si="491"/>
        <v>0.11197200000000002</v>
      </c>
      <c r="BP4600" s="21">
        <f t="shared" si="491"/>
        <v>0</v>
      </c>
    </row>
    <row r="4601" spans="1:68" ht="11.1" hidden="1" customHeight="1" outlineLevel="2" x14ac:dyDescent="0.2">
      <c r="A4601" s="10"/>
      <c r="B4601" s="18"/>
      <c r="C4601" s="18"/>
      <c r="D4601" s="18"/>
      <c r="E4601" s="23" t="s">
        <v>4030</v>
      </c>
      <c r="F4601" s="24"/>
      <c r="G4601" s="24"/>
      <c r="H4601" s="24"/>
      <c r="I4601" s="24"/>
      <c r="J4601" s="24"/>
      <c r="K4601" s="24"/>
      <c r="L4601" s="24"/>
      <c r="M4601" s="24"/>
      <c r="N4601" s="24"/>
      <c r="O4601" s="24"/>
      <c r="P4601" s="24"/>
      <c r="Q4601" s="24"/>
      <c r="R4601" s="24"/>
      <c r="S4601" s="24"/>
      <c r="T4601" s="24"/>
      <c r="U4601" s="24"/>
      <c r="V4601" s="24"/>
      <c r="W4601" s="24"/>
      <c r="X4601" s="24"/>
      <c r="Y4601" s="24"/>
      <c r="Z4601" s="24"/>
      <c r="AA4601" s="24"/>
      <c r="AB4601" s="208">
        <v>2.661</v>
      </c>
      <c r="AC4601" s="208">
        <v>3.8719999999999999</v>
      </c>
      <c r="AD4601" s="208">
        <v>6.0019999999999998</v>
      </c>
      <c r="AE4601" s="208">
        <v>4.1020000000000003</v>
      </c>
      <c r="AF4601" s="208">
        <v>5.5069999999999997</v>
      </c>
      <c r="AG4601" s="208">
        <v>2.6389999999999998</v>
      </c>
      <c r="AH4601" s="208">
        <v>2.7970000000000002</v>
      </c>
      <c r="AI4601" s="208">
        <v>1.7889999999999999</v>
      </c>
      <c r="AJ4601" s="208">
        <v>8.3000000000000004E-2</v>
      </c>
      <c r="AK4601" s="24"/>
      <c r="AL4601" s="24"/>
      <c r="AM4601" s="208">
        <v>0.76700000000000002</v>
      </c>
      <c r="AN4601" s="208">
        <v>2.19</v>
      </c>
      <c r="AO4601" s="208">
        <v>5.0869999999999997</v>
      </c>
      <c r="AP4601" s="208">
        <v>5.7939999999999996</v>
      </c>
      <c r="AQ4601" s="208">
        <v>5.742</v>
      </c>
      <c r="AR4601" s="208">
        <v>4.7329999999999997</v>
      </c>
      <c r="AS4601" s="208">
        <v>4.7290000000000001</v>
      </c>
      <c r="AT4601" s="208">
        <v>2.3180000000000001</v>
      </c>
      <c r="AU4601" s="208">
        <v>1.4670000000000001</v>
      </c>
      <c r="AV4601" s="208">
        <v>3.0000000000000001E-3</v>
      </c>
      <c r="AW4601" s="24"/>
      <c r="AX4601" s="24"/>
      <c r="AY4601" s="208">
        <v>1.3919999999999999</v>
      </c>
      <c r="AZ4601" s="208">
        <v>1.863</v>
      </c>
      <c r="BA4601" s="208">
        <v>3.4830000000000001</v>
      </c>
      <c r="BB4601" s="21">
        <f t="shared" si="492"/>
        <v>6.0019999999999998</v>
      </c>
      <c r="BC4601" s="21"/>
      <c r="BD4601" s="22">
        <f t="shared" si="493"/>
        <v>8.0672043010752681</v>
      </c>
      <c r="BE4601" s="21"/>
      <c r="BG4601" s="10"/>
      <c r="BH4601" s="21">
        <f t="shared" si="494"/>
        <v>0</v>
      </c>
      <c r="BI4601" s="22">
        <f t="shared" si="494"/>
        <v>6.0019999999999995E-3</v>
      </c>
      <c r="BJ4601" s="21"/>
      <c r="BK4601" s="21">
        <v>0</v>
      </c>
      <c r="BL4601" s="22">
        <v>1.8005999999999998E-2</v>
      </c>
      <c r="BM4601" s="21"/>
      <c r="BN4601" s="21">
        <f t="shared" si="491"/>
        <v>0</v>
      </c>
      <c r="BO4601" s="22">
        <f t="shared" si="491"/>
        <v>7.2023999999999991E-2</v>
      </c>
      <c r="BP4601" s="21">
        <f t="shared" si="491"/>
        <v>0</v>
      </c>
    </row>
    <row r="4602" spans="1:68" ht="11.1" hidden="1" customHeight="1" outlineLevel="1" collapsed="1" x14ac:dyDescent="0.2">
      <c r="A4602" s="10"/>
      <c r="B4602" s="18"/>
      <c r="C4602" s="18"/>
      <c r="D4602" s="18"/>
      <c r="E4602" s="19" t="s">
        <v>4031</v>
      </c>
      <c r="F4602" s="20"/>
      <c r="G4602" s="20"/>
      <c r="H4602" s="209">
        <v>20.533999999999999</v>
      </c>
      <c r="I4602" s="20"/>
      <c r="J4602" s="20"/>
      <c r="K4602" s="20"/>
      <c r="L4602" s="209">
        <v>2.573</v>
      </c>
      <c r="M4602" s="20"/>
      <c r="N4602" s="20"/>
      <c r="O4602" s="209">
        <v>0.75900000000000001</v>
      </c>
      <c r="P4602" s="209">
        <v>3.1440000000000001</v>
      </c>
      <c r="Q4602" s="209">
        <v>5.05</v>
      </c>
      <c r="R4602" s="209">
        <v>5.056</v>
      </c>
      <c r="S4602" s="209">
        <v>5.5</v>
      </c>
      <c r="T4602" s="209">
        <v>3.113</v>
      </c>
      <c r="U4602" s="209">
        <v>3.4239999999999999</v>
      </c>
      <c r="V4602" s="209">
        <v>0.72499999999999998</v>
      </c>
      <c r="W4602" s="20"/>
      <c r="X4602" s="20"/>
      <c r="Y4602" s="20"/>
      <c r="Z4602" s="20"/>
      <c r="AA4602" s="20"/>
      <c r="AB4602" s="20"/>
      <c r="AC4602" s="209">
        <v>3.125</v>
      </c>
      <c r="AD4602" s="209">
        <v>11.167999999999999</v>
      </c>
      <c r="AE4602" s="209">
        <v>6.1349999999999998</v>
      </c>
      <c r="AF4602" s="209">
        <v>4.6539999999999999</v>
      </c>
      <c r="AG4602" s="209">
        <v>2.1280000000000001</v>
      </c>
      <c r="AH4602" s="209">
        <v>1.605</v>
      </c>
      <c r="AI4602" s="209">
        <v>1.075</v>
      </c>
      <c r="AJ4602" s="20"/>
      <c r="AK4602" s="20"/>
      <c r="AL4602" s="209">
        <v>0.14299999999999999</v>
      </c>
      <c r="AM4602" s="209">
        <v>0.68400000000000005</v>
      </c>
      <c r="AN4602" s="209">
        <v>1.3660000000000001</v>
      </c>
      <c r="AO4602" s="209">
        <v>2.9929999999999999</v>
      </c>
      <c r="AP4602" s="209">
        <v>4.4039999999999999</v>
      </c>
      <c r="AQ4602" s="209">
        <v>4.3499999999999996</v>
      </c>
      <c r="AR4602" s="209">
        <v>3.6509999999999998</v>
      </c>
      <c r="AS4602" s="209">
        <v>2.7749999999999999</v>
      </c>
      <c r="AT4602" s="209">
        <v>1.2</v>
      </c>
      <c r="AU4602" s="209">
        <v>1.0229999999999999</v>
      </c>
      <c r="AV4602" s="20"/>
      <c r="AW4602" s="20"/>
      <c r="AX4602" s="20"/>
      <c r="AY4602" s="20"/>
      <c r="AZ4602" s="209">
        <v>1.2410000000000001</v>
      </c>
      <c r="BA4602" s="209">
        <v>3.173</v>
      </c>
      <c r="BB4602" s="21">
        <f t="shared" si="492"/>
        <v>20.533999999999999</v>
      </c>
      <c r="BC4602" s="21">
        <f>BD4602</f>
        <v>27.599462365591396</v>
      </c>
      <c r="BD4602" s="22">
        <f t="shared" si="493"/>
        <v>27.599462365591396</v>
      </c>
      <c r="BE4602" s="21">
        <f>BC4602-BD4602</f>
        <v>0</v>
      </c>
      <c r="BF4602" s="2">
        <v>8.5</v>
      </c>
      <c r="BG4602" s="10">
        <v>6</v>
      </c>
      <c r="BH4602" s="21">
        <f t="shared" si="494"/>
        <v>2.0534E-2</v>
      </c>
      <c r="BI4602" s="22">
        <f t="shared" si="494"/>
        <v>2.0534E-2</v>
      </c>
      <c r="BJ4602" s="21">
        <f>BH4602-BI4602</f>
        <v>0</v>
      </c>
      <c r="BK4602" s="21">
        <v>6.1602000000000004E-2</v>
      </c>
      <c r="BL4602" s="22">
        <v>6.1602000000000004E-2</v>
      </c>
      <c r="BM4602" s="21">
        <v>0</v>
      </c>
      <c r="BN4602" s="21">
        <f t="shared" si="491"/>
        <v>0.24640800000000002</v>
      </c>
      <c r="BO4602" s="22">
        <f t="shared" si="491"/>
        <v>0.24640800000000002</v>
      </c>
      <c r="BP4602" s="21">
        <f t="shared" si="491"/>
        <v>0</v>
      </c>
    </row>
    <row r="4603" spans="1:68" ht="11.1" hidden="1" customHeight="1" outlineLevel="2" x14ac:dyDescent="0.2">
      <c r="A4603" s="10"/>
      <c r="B4603" s="18"/>
      <c r="C4603" s="18"/>
      <c r="D4603" s="18"/>
      <c r="E4603" s="23" t="s">
        <v>4032</v>
      </c>
      <c r="F4603" s="24"/>
      <c r="G4603" s="24"/>
      <c r="H4603" s="208">
        <v>20.533999999999999</v>
      </c>
      <c r="I4603" s="24"/>
      <c r="J4603" s="24"/>
      <c r="K4603" s="24"/>
      <c r="L4603" s="208">
        <v>2.573</v>
      </c>
      <c r="M4603" s="24"/>
      <c r="N4603" s="24"/>
      <c r="O4603" s="208">
        <v>0.75900000000000001</v>
      </c>
      <c r="P4603" s="208">
        <v>3.1440000000000001</v>
      </c>
      <c r="Q4603" s="208">
        <v>5.05</v>
      </c>
      <c r="R4603" s="208">
        <v>5.056</v>
      </c>
      <c r="S4603" s="208">
        <v>5.5</v>
      </c>
      <c r="T4603" s="208">
        <v>3.113</v>
      </c>
      <c r="U4603" s="208">
        <v>3.4239999999999999</v>
      </c>
      <c r="V4603" s="208">
        <v>0.72499999999999998</v>
      </c>
      <c r="W4603" s="24"/>
      <c r="X4603" s="24"/>
      <c r="Y4603" s="24"/>
      <c r="Z4603" s="24"/>
      <c r="AA4603" s="24"/>
      <c r="AB4603" s="24"/>
      <c r="AC4603" s="208">
        <v>3.125</v>
      </c>
      <c r="AD4603" s="208">
        <v>11.167999999999999</v>
      </c>
      <c r="AE4603" s="208">
        <v>6.1349999999999998</v>
      </c>
      <c r="AF4603" s="208">
        <v>4.6539999999999999</v>
      </c>
      <c r="AG4603" s="208">
        <v>2.1280000000000001</v>
      </c>
      <c r="AH4603" s="208">
        <v>1.605</v>
      </c>
      <c r="AI4603" s="208">
        <v>1.075</v>
      </c>
      <c r="AJ4603" s="24"/>
      <c r="AK4603" s="24"/>
      <c r="AL4603" s="208">
        <v>0.14299999999999999</v>
      </c>
      <c r="AM4603" s="208">
        <v>0.68400000000000005</v>
      </c>
      <c r="AN4603" s="208">
        <v>1.3660000000000001</v>
      </c>
      <c r="AO4603" s="208">
        <v>2.9929999999999999</v>
      </c>
      <c r="AP4603" s="208">
        <v>4.4039999999999999</v>
      </c>
      <c r="AQ4603" s="208">
        <v>4.3499999999999996</v>
      </c>
      <c r="AR4603" s="208">
        <v>3.6509999999999998</v>
      </c>
      <c r="AS4603" s="208">
        <v>2.7749999999999999</v>
      </c>
      <c r="AT4603" s="208">
        <v>1.2</v>
      </c>
      <c r="AU4603" s="208">
        <v>1.0229999999999999</v>
      </c>
      <c r="AV4603" s="24"/>
      <c r="AW4603" s="24"/>
      <c r="AX4603" s="24"/>
      <c r="AY4603" s="24"/>
      <c r="AZ4603" s="208">
        <v>1.2410000000000001</v>
      </c>
      <c r="BA4603" s="208">
        <v>3.173</v>
      </c>
      <c r="BB4603" s="21">
        <f t="shared" si="492"/>
        <v>20.533999999999999</v>
      </c>
      <c r="BC4603" s="21"/>
      <c r="BD4603" s="22">
        <f t="shared" si="493"/>
        <v>27.599462365591396</v>
      </c>
      <c r="BE4603" s="21"/>
      <c r="BG4603" s="10"/>
      <c r="BH4603" s="21">
        <f t="shared" si="494"/>
        <v>0</v>
      </c>
      <c r="BI4603" s="22">
        <f t="shared" si="494"/>
        <v>2.0534E-2</v>
      </c>
      <c r="BJ4603" s="21"/>
      <c r="BK4603" s="21">
        <v>0</v>
      </c>
      <c r="BL4603" s="22">
        <v>6.1602000000000004E-2</v>
      </c>
      <c r="BM4603" s="21"/>
      <c r="BN4603" s="21">
        <f t="shared" si="491"/>
        <v>0</v>
      </c>
      <c r="BO4603" s="22">
        <f t="shared" si="491"/>
        <v>0.24640800000000002</v>
      </c>
      <c r="BP4603" s="21">
        <f t="shared" si="491"/>
        <v>0</v>
      </c>
    </row>
    <row r="4604" spans="1:68" ht="11.1" hidden="1" customHeight="1" outlineLevel="1" collapsed="1" x14ac:dyDescent="0.2">
      <c r="A4604" s="10"/>
      <c r="B4604" s="18"/>
      <c r="C4604" s="18"/>
      <c r="D4604" s="18"/>
      <c r="E4604" s="19" t="s">
        <v>4033</v>
      </c>
      <c r="F4604" s="20"/>
      <c r="G4604" s="209">
        <v>1.7450000000000001</v>
      </c>
      <c r="H4604" s="209">
        <v>1</v>
      </c>
      <c r="I4604" s="240">
        <v>1.6180000000000001</v>
      </c>
      <c r="J4604" s="240"/>
      <c r="K4604" s="209">
        <v>0.92900000000000005</v>
      </c>
      <c r="L4604" s="209">
        <v>0.122</v>
      </c>
      <c r="M4604" s="20"/>
      <c r="N4604" s="20"/>
      <c r="O4604" s="209">
        <v>0.35599999999999998</v>
      </c>
      <c r="P4604" s="209">
        <v>0.77300000000000002</v>
      </c>
      <c r="Q4604" s="209">
        <v>1.6910000000000001</v>
      </c>
      <c r="R4604" s="209">
        <v>2.0910000000000002</v>
      </c>
      <c r="S4604" s="209">
        <v>1.984</v>
      </c>
      <c r="T4604" s="209">
        <v>2.31</v>
      </c>
      <c r="U4604" s="209">
        <v>1.655</v>
      </c>
      <c r="V4604" s="209">
        <v>0.92300000000000004</v>
      </c>
      <c r="W4604" s="209">
        <v>0.41</v>
      </c>
      <c r="X4604" s="20"/>
      <c r="Y4604" s="20"/>
      <c r="Z4604" s="20"/>
      <c r="AA4604" s="20"/>
      <c r="AB4604" s="20"/>
      <c r="AC4604" s="209">
        <v>2.577</v>
      </c>
      <c r="AD4604" s="209">
        <v>1.9870000000000001</v>
      </c>
      <c r="AE4604" s="209">
        <v>1.837</v>
      </c>
      <c r="AF4604" s="209">
        <v>1</v>
      </c>
      <c r="AG4604" s="209">
        <v>2.032</v>
      </c>
      <c r="AH4604" s="209">
        <v>0.57699999999999996</v>
      </c>
      <c r="AI4604" s="209">
        <v>0.313</v>
      </c>
      <c r="AJ4604" s="20"/>
      <c r="AK4604" s="20"/>
      <c r="AL4604" s="20"/>
      <c r="AM4604" s="209">
        <v>0.48399999999999999</v>
      </c>
      <c r="AN4604" s="209">
        <v>0.53400000000000003</v>
      </c>
      <c r="AO4604" s="209">
        <v>1.677</v>
      </c>
      <c r="AP4604" s="209">
        <v>1.464</v>
      </c>
      <c r="AQ4604" s="209">
        <v>1.645</v>
      </c>
      <c r="AR4604" s="209">
        <v>1.738</v>
      </c>
      <c r="AS4604" s="209">
        <v>1.494</v>
      </c>
      <c r="AT4604" s="209">
        <v>0.61399999999999999</v>
      </c>
      <c r="AU4604" s="209">
        <v>0.185</v>
      </c>
      <c r="AV4604" s="20"/>
      <c r="AW4604" s="20"/>
      <c r="AX4604" s="209">
        <v>5.0999999999999997E-2</v>
      </c>
      <c r="AY4604" s="209">
        <v>0.28699999999999998</v>
      </c>
      <c r="AZ4604" s="209">
        <v>1.0029999999999999</v>
      </c>
      <c r="BA4604" s="209">
        <v>0.84699999999999998</v>
      </c>
      <c r="BB4604" s="21">
        <f t="shared" si="492"/>
        <v>2.577</v>
      </c>
      <c r="BC4604" s="21">
        <f>BD4604</f>
        <v>3.463709677419355</v>
      </c>
      <c r="BD4604" s="22">
        <f t="shared" si="493"/>
        <v>3.463709677419355</v>
      </c>
      <c r="BE4604" s="21">
        <f>BC4604-BD4604</f>
        <v>0</v>
      </c>
      <c r="BF4604" s="2">
        <v>2.79</v>
      </c>
      <c r="BG4604" s="10">
        <v>6</v>
      </c>
      <c r="BH4604" s="21">
        <f t="shared" si="494"/>
        <v>2.5769999999999999E-3</v>
      </c>
      <c r="BI4604" s="22">
        <f t="shared" si="494"/>
        <v>2.5769999999999999E-3</v>
      </c>
      <c r="BJ4604" s="21">
        <f>BH4604-BI4604</f>
        <v>0</v>
      </c>
      <c r="BK4604" s="21">
        <v>7.731E-3</v>
      </c>
      <c r="BL4604" s="22">
        <v>7.731E-3</v>
      </c>
      <c r="BM4604" s="21">
        <v>0</v>
      </c>
      <c r="BN4604" s="21">
        <f t="shared" si="491"/>
        <v>3.0924E-2</v>
      </c>
      <c r="BO4604" s="22">
        <f t="shared" si="491"/>
        <v>3.0924E-2</v>
      </c>
      <c r="BP4604" s="21">
        <f t="shared" si="491"/>
        <v>0</v>
      </c>
    </row>
    <row r="4605" spans="1:68" ht="11.1" hidden="1" customHeight="1" outlineLevel="2" x14ac:dyDescent="0.2">
      <c r="A4605" s="10"/>
      <c r="B4605" s="18"/>
      <c r="C4605" s="18"/>
      <c r="D4605" s="18"/>
      <c r="E4605" s="23" t="s">
        <v>4034</v>
      </c>
      <c r="F4605" s="24"/>
      <c r="G4605" s="208">
        <v>1.7450000000000001</v>
      </c>
      <c r="H4605" s="208">
        <v>1</v>
      </c>
      <c r="I4605" s="239">
        <v>1.6180000000000001</v>
      </c>
      <c r="J4605" s="239"/>
      <c r="K4605" s="208">
        <v>0.92900000000000005</v>
      </c>
      <c r="L4605" s="208">
        <v>0.122</v>
      </c>
      <c r="M4605" s="24"/>
      <c r="N4605" s="24"/>
      <c r="O4605" s="208">
        <v>0.35599999999999998</v>
      </c>
      <c r="P4605" s="208">
        <v>0.77300000000000002</v>
      </c>
      <c r="Q4605" s="208">
        <v>1.6910000000000001</v>
      </c>
      <c r="R4605" s="208">
        <v>2.0910000000000002</v>
      </c>
      <c r="S4605" s="208">
        <v>1.984</v>
      </c>
      <c r="T4605" s="208">
        <v>2.31</v>
      </c>
      <c r="U4605" s="208">
        <v>1.655</v>
      </c>
      <c r="V4605" s="208">
        <v>0.92300000000000004</v>
      </c>
      <c r="W4605" s="208">
        <v>0.41</v>
      </c>
      <c r="X4605" s="24"/>
      <c r="Y4605" s="24"/>
      <c r="Z4605" s="24"/>
      <c r="AA4605" s="24"/>
      <c r="AB4605" s="24"/>
      <c r="AC4605" s="208">
        <v>2.577</v>
      </c>
      <c r="AD4605" s="208">
        <v>1.9870000000000001</v>
      </c>
      <c r="AE4605" s="208">
        <v>1.837</v>
      </c>
      <c r="AF4605" s="208">
        <v>1</v>
      </c>
      <c r="AG4605" s="208">
        <v>2.032</v>
      </c>
      <c r="AH4605" s="208">
        <v>0.57699999999999996</v>
      </c>
      <c r="AI4605" s="208">
        <v>0.313</v>
      </c>
      <c r="AJ4605" s="24"/>
      <c r="AK4605" s="24"/>
      <c r="AL4605" s="24"/>
      <c r="AM4605" s="208">
        <v>0.48399999999999999</v>
      </c>
      <c r="AN4605" s="208">
        <v>0.53400000000000003</v>
      </c>
      <c r="AO4605" s="208">
        <v>1.677</v>
      </c>
      <c r="AP4605" s="208">
        <v>1.464</v>
      </c>
      <c r="AQ4605" s="208">
        <v>1.645</v>
      </c>
      <c r="AR4605" s="208">
        <v>1.738</v>
      </c>
      <c r="AS4605" s="208">
        <v>1.494</v>
      </c>
      <c r="AT4605" s="208">
        <v>0.61399999999999999</v>
      </c>
      <c r="AU4605" s="208">
        <v>0.185</v>
      </c>
      <c r="AV4605" s="24"/>
      <c r="AW4605" s="24"/>
      <c r="AX4605" s="208">
        <v>5.0999999999999997E-2</v>
      </c>
      <c r="AY4605" s="208">
        <v>0.28699999999999998</v>
      </c>
      <c r="AZ4605" s="208">
        <v>1.0029999999999999</v>
      </c>
      <c r="BA4605" s="208">
        <v>0.84699999999999998</v>
      </c>
      <c r="BB4605" s="21">
        <f t="shared" si="492"/>
        <v>2.577</v>
      </c>
      <c r="BC4605" s="21"/>
      <c r="BD4605" s="22">
        <f t="shared" si="493"/>
        <v>3.463709677419355</v>
      </c>
      <c r="BE4605" s="21"/>
      <c r="BG4605" s="10"/>
      <c r="BH4605" s="21">
        <f t="shared" si="494"/>
        <v>0</v>
      </c>
      <c r="BI4605" s="22">
        <f t="shared" si="494"/>
        <v>2.5769999999999999E-3</v>
      </c>
      <c r="BJ4605" s="21"/>
      <c r="BK4605" s="21">
        <v>0</v>
      </c>
      <c r="BL4605" s="22">
        <v>7.731E-3</v>
      </c>
      <c r="BM4605" s="21"/>
      <c r="BN4605" s="21">
        <f t="shared" si="491"/>
        <v>0</v>
      </c>
      <c r="BO4605" s="22">
        <f t="shared" si="491"/>
        <v>3.0924E-2</v>
      </c>
      <c r="BP4605" s="21">
        <f t="shared" si="491"/>
        <v>0</v>
      </c>
    </row>
    <row r="4606" spans="1:68" ht="11.1" hidden="1" customHeight="1" outlineLevel="1" collapsed="1" x14ac:dyDescent="0.2">
      <c r="A4606" s="10"/>
      <c r="B4606" s="18"/>
      <c r="C4606" s="18"/>
      <c r="D4606" s="18"/>
      <c r="E4606" s="19" t="s">
        <v>4035</v>
      </c>
      <c r="F4606" s="209">
        <v>21.7</v>
      </c>
      <c r="G4606" s="20"/>
      <c r="H4606" s="209">
        <v>33.417999999999999</v>
      </c>
      <c r="I4606" s="20"/>
      <c r="J4606" s="20"/>
      <c r="K4606" s="20"/>
      <c r="L4606" s="20"/>
      <c r="M4606" s="20"/>
      <c r="N4606" s="20"/>
      <c r="O4606" s="20"/>
      <c r="P4606" s="209">
        <v>63.890999999999998</v>
      </c>
      <c r="Q4606" s="209">
        <v>24.684999999999999</v>
      </c>
      <c r="R4606" s="209">
        <v>24.030999999999999</v>
      </c>
      <c r="S4606" s="209">
        <v>22.81</v>
      </c>
      <c r="T4606" s="209">
        <v>11.561</v>
      </c>
      <c r="U4606" s="209">
        <v>15.494999999999999</v>
      </c>
      <c r="V4606" s="209">
        <v>10.14</v>
      </c>
      <c r="W4606" s="209">
        <v>5.8529999999999998</v>
      </c>
      <c r="X4606" s="209">
        <v>0.33900000000000002</v>
      </c>
      <c r="Y4606" s="209">
        <v>7.0999999999999994E-2</v>
      </c>
      <c r="Z4606" s="20"/>
      <c r="AA4606" s="209">
        <v>1.085</v>
      </c>
      <c r="AB4606" s="209">
        <v>9.827</v>
      </c>
      <c r="AC4606" s="209">
        <v>19.443000000000001</v>
      </c>
      <c r="AD4606" s="209">
        <v>14.254</v>
      </c>
      <c r="AE4606" s="209">
        <v>20.123999999999999</v>
      </c>
      <c r="AF4606" s="209">
        <v>13.701000000000001</v>
      </c>
      <c r="AG4606" s="209">
        <v>14.097</v>
      </c>
      <c r="AH4606" s="209">
        <v>8.1329999999999991</v>
      </c>
      <c r="AI4606" s="209">
        <v>6.77</v>
      </c>
      <c r="AJ4606" s="209">
        <v>0.06</v>
      </c>
      <c r="AK4606" s="20"/>
      <c r="AL4606" s="20"/>
      <c r="AM4606" s="209">
        <v>4.7210000000000001</v>
      </c>
      <c r="AN4606" s="209">
        <v>6.6390000000000002</v>
      </c>
      <c r="AO4606" s="209">
        <v>13.426</v>
      </c>
      <c r="AP4606" s="209">
        <v>17.475999999999999</v>
      </c>
      <c r="AQ4606" s="209">
        <v>17.288</v>
      </c>
      <c r="AR4606" s="209">
        <v>14.305</v>
      </c>
      <c r="AS4606" s="209">
        <v>12.023</v>
      </c>
      <c r="AT4606" s="209">
        <v>6.9160000000000004</v>
      </c>
      <c r="AU4606" s="209">
        <v>2.2429999999999999</v>
      </c>
      <c r="AV4606" s="20"/>
      <c r="AW4606" s="20"/>
      <c r="AX4606" s="20"/>
      <c r="AY4606" s="209">
        <v>12.384</v>
      </c>
      <c r="AZ4606" s="209">
        <v>9.7360000000000007</v>
      </c>
      <c r="BA4606" s="209">
        <v>14.121</v>
      </c>
      <c r="BB4606" s="56">
        <f>BB4607+BB4608+BB4609</f>
        <v>63.890999999999998</v>
      </c>
      <c r="BC4606" s="21">
        <f>BD4606</f>
        <v>85.875</v>
      </c>
      <c r="BD4606" s="22">
        <f t="shared" si="493"/>
        <v>85.875</v>
      </c>
      <c r="BE4606" s="21">
        <f>BC4606-BD4606</f>
        <v>0</v>
      </c>
      <c r="BF4606" s="2">
        <v>48.8</v>
      </c>
      <c r="BG4606" s="10">
        <v>6</v>
      </c>
      <c r="BH4606" s="21">
        <f t="shared" si="494"/>
        <v>6.3891000000000003E-2</v>
      </c>
      <c r="BI4606" s="22">
        <f t="shared" si="494"/>
        <v>6.3891000000000003E-2</v>
      </c>
      <c r="BJ4606" s="21">
        <f>BH4606-BI4606</f>
        <v>0</v>
      </c>
      <c r="BK4606" s="21">
        <v>0.19167300000000001</v>
      </c>
      <c r="BL4606" s="22">
        <v>0.19167300000000001</v>
      </c>
      <c r="BM4606" s="21">
        <v>0</v>
      </c>
      <c r="BN4606" s="21">
        <f t="shared" si="491"/>
        <v>0.76669200000000004</v>
      </c>
      <c r="BO4606" s="22">
        <f t="shared" si="491"/>
        <v>0.76669200000000004</v>
      </c>
      <c r="BP4606" s="21">
        <f t="shared" si="491"/>
        <v>0</v>
      </c>
    </row>
    <row r="4607" spans="1:68" ht="11.1" hidden="1" customHeight="1" outlineLevel="2" x14ac:dyDescent="0.2">
      <c r="A4607" s="10"/>
      <c r="B4607" s="18"/>
      <c r="C4607" s="18"/>
      <c r="D4607" s="18"/>
      <c r="E4607" s="23" t="s">
        <v>4036</v>
      </c>
      <c r="F4607" s="208">
        <v>3.9</v>
      </c>
      <c r="G4607" s="24"/>
      <c r="H4607" s="208">
        <v>21.417999999999999</v>
      </c>
      <c r="I4607" s="24"/>
      <c r="J4607" s="24"/>
      <c r="K4607" s="24"/>
      <c r="L4607" s="24"/>
      <c r="M4607" s="24"/>
      <c r="N4607" s="24"/>
      <c r="O4607" s="24"/>
      <c r="P4607" s="208">
        <v>26.100999999999999</v>
      </c>
      <c r="Q4607" s="208">
        <v>4.992</v>
      </c>
      <c r="R4607" s="208">
        <v>5.2679999999999998</v>
      </c>
      <c r="S4607" s="208">
        <v>4.93</v>
      </c>
      <c r="T4607" s="208">
        <v>3.105</v>
      </c>
      <c r="U4607" s="208">
        <v>3.3820000000000001</v>
      </c>
      <c r="V4607" s="208">
        <v>1.5189999999999999</v>
      </c>
      <c r="W4607" s="208">
        <v>0.88600000000000001</v>
      </c>
      <c r="X4607" s="24"/>
      <c r="Y4607" s="208">
        <v>7.0999999999999994E-2</v>
      </c>
      <c r="Z4607" s="24"/>
      <c r="AA4607" s="208">
        <v>0.91800000000000004</v>
      </c>
      <c r="AB4607" s="208">
        <v>2.2629999999999999</v>
      </c>
      <c r="AC4607" s="208">
        <v>4.7830000000000004</v>
      </c>
      <c r="AD4607" s="208">
        <v>3.9430000000000001</v>
      </c>
      <c r="AE4607" s="208">
        <v>4.9560000000000004</v>
      </c>
      <c r="AF4607" s="208">
        <v>3.8679999999999999</v>
      </c>
      <c r="AG4607" s="208">
        <v>2.5880000000000001</v>
      </c>
      <c r="AH4607" s="208">
        <v>1.232</v>
      </c>
      <c r="AI4607" s="208">
        <v>1.103</v>
      </c>
      <c r="AJ4607" s="208">
        <v>0.06</v>
      </c>
      <c r="AK4607" s="24"/>
      <c r="AL4607" s="24"/>
      <c r="AM4607" s="208">
        <v>0.66</v>
      </c>
      <c r="AN4607" s="208">
        <v>1.841</v>
      </c>
      <c r="AO4607" s="208">
        <v>3.948</v>
      </c>
      <c r="AP4607" s="208">
        <v>4</v>
      </c>
      <c r="AQ4607" s="208">
        <v>5.4139999999999997</v>
      </c>
      <c r="AR4607" s="208">
        <v>4.383</v>
      </c>
      <c r="AS4607" s="208">
        <v>3.6269999999999998</v>
      </c>
      <c r="AT4607" s="208">
        <v>1.9219999999999999</v>
      </c>
      <c r="AU4607" s="208">
        <v>0.67200000000000004</v>
      </c>
      <c r="AV4607" s="24"/>
      <c r="AW4607" s="24"/>
      <c r="AX4607" s="24"/>
      <c r="AY4607" s="208">
        <v>1.165</v>
      </c>
      <c r="AZ4607" s="208">
        <v>1.919</v>
      </c>
      <c r="BA4607" s="208">
        <v>3.3239999999999998</v>
      </c>
      <c r="BB4607" s="21">
        <f t="shared" si="492"/>
        <v>26.100999999999999</v>
      </c>
      <c r="BC4607" s="21"/>
      <c r="BD4607" s="22">
        <f t="shared" si="493"/>
        <v>35.081989247311824</v>
      </c>
      <c r="BE4607" s="21"/>
      <c r="BG4607" s="10"/>
      <c r="BH4607" s="21">
        <f t="shared" si="494"/>
        <v>0</v>
      </c>
      <c r="BI4607" s="22">
        <f t="shared" si="494"/>
        <v>2.6100999999999996E-2</v>
      </c>
      <c r="BJ4607" s="21"/>
      <c r="BK4607" s="21">
        <v>0</v>
      </c>
      <c r="BL4607" s="22">
        <v>7.8302999999999984E-2</v>
      </c>
      <c r="BM4607" s="21"/>
      <c r="BN4607" s="21">
        <f t="shared" si="491"/>
        <v>0</v>
      </c>
      <c r="BO4607" s="22">
        <f t="shared" si="491"/>
        <v>0.31321199999999993</v>
      </c>
      <c r="BP4607" s="21">
        <f t="shared" si="491"/>
        <v>0</v>
      </c>
    </row>
    <row r="4608" spans="1:68" ht="11.1" hidden="1" customHeight="1" outlineLevel="2" x14ac:dyDescent="0.2">
      <c r="A4608" s="10"/>
      <c r="B4608" s="18"/>
      <c r="C4608" s="18"/>
      <c r="D4608" s="18"/>
      <c r="E4608" s="23" t="s">
        <v>4037</v>
      </c>
      <c r="F4608" s="208">
        <v>10.1</v>
      </c>
      <c r="G4608" s="24"/>
      <c r="H4608" s="208">
        <v>5</v>
      </c>
      <c r="I4608" s="24"/>
      <c r="J4608" s="24"/>
      <c r="K4608" s="24"/>
      <c r="L4608" s="24"/>
      <c r="M4608" s="24"/>
      <c r="N4608" s="24"/>
      <c r="O4608" s="24"/>
      <c r="P4608" s="208">
        <v>24.896999999999998</v>
      </c>
      <c r="Q4608" s="208">
        <v>10.862</v>
      </c>
      <c r="R4608" s="208">
        <v>10.693</v>
      </c>
      <c r="S4608" s="208">
        <v>9.9440000000000008</v>
      </c>
      <c r="T4608" s="208">
        <v>5.4610000000000003</v>
      </c>
      <c r="U4608" s="208">
        <v>6.4550000000000001</v>
      </c>
      <c r="V4608" s="208">
        <v>4.4800000000000004</v>
      </c>
      <c r="W4608" s="208">
        <v>3.2959999999999998</v>
      </c>
      <c r="X4608" s="208">
        <v>0.15</v>
      </c>
      <c r="Y4608" s="24"/>
      <c r="Z4608" s="24"/>
      <c r="AA4608" s="208">
        <v>6.0999999999999999E-2</v>
      </c>
      <c r="AB4608" s="208">
        <v>4.431</v>
      </c>
      <c r="AC4608" s="208">
        <v>10.441000000000001</v>
      </c>
      <c r="AD4608" s="208">
        <v>8.0440000000000005</v>
      </c>
      <c r="AE4608" s="208">
        <v>12.252000000000001</v>
      </c>
      <c r="AF4608" s="208">
        <v>7.5640000000000001</v>
      </c>
      <c r="AG4608" s="208">
        <v>9.6329999999999991</v>
      </c>
      <c r="AH4608" s="208">
        <v>4.0369999999999999</v>
      </c>
      <c r="AI4608" s="208">
        <v>2.7989999999999999</v>
      </c>
      <c r="AJ4608" s="24"/>
      <c r="AK4608" s="24"/>
      <c r="AL4608" s="24"/>
      <c r="AM4608" s="208">
        <v>2.927</v>
      </c>
      <c r="AN4608" s="208">
        <v>4.798</v>
      </c>
      <c r="AO4608" s="208">
        <v>9.4779999999999998</v>
      </c>
      <c r="AP4608" s="208">
        <v>10.041</v>
      </c>
      <c r="AQ4608" s="208">
        <v>11.863</v>
      </c>
      <c r="AR4608" s="208">
        <v>9.8940000000000001</v>
      </c>
      <c r="AS4608" s="208">
        <v>8.3450000000000006</v>
      </c>
      <c r="AT4608" s="208">
        <v>4.9260000000000002</v>
      </c>
      <c r="AU4608" s="208">
        <v>1.571</v>
      </c>
      <c r="AV4608" s="24"/>
      <c r="AW4608" s="24"/>
      <c r="AX4608" s="24"/>
      <c r="AY4608" s="208">
        <v>4.5659999999999998</v>
      </c>
      <c r="AZ4608" s="208">
        <v>4.0119999999999996</v>
      </c>
      <c r="BA4608" s="208">
        <v>7.75</v>
      </c>
      <c r="BB4608" s="21">
        <f t="shared" si="492"/>
        <v>24.896999999999998</v>
      </c>
      <c r="BC4608" s="21"/>
      <c r="BD4608" s="22">
        <f t="shared" si="493"/>
        <v>33.463709677419352</v>
      </c>
      <c r="BE4608" s="21"/>
      <c r="BG4608" s="10"/>
      <c r="BH4608" s="21">
        <f t="shared" si="494"/>
        <v>0</v>
      </c>
      <c r="BI4608" s="22">
        <f t="shared" si="494"/>
        <v>2.4896999999999996E-2</v>
      </c>
      <c r="BJ4608" s="21"/>
      <c r="BK4608" s="21">
        <v>0</v>
      </c>
      <c r="BL4608" s="22">
        <v>7.469099999999998E-2</v>
      </c>
      <c r="BM4608" s="21"/>
      <c r="BN4608" s="21">
        <f t="shared" si="491"/>
        <v>0</v>
      </c>
      <c r="BO4608" s="22">
        <f t="shared" si="491"/>
        <v>0.29876399999999992</v>
      </c>
      <c r="BP4608" s="21">
        <f t="shared" si="491"/>
        <v>0</v>
      </c>
    </row>
    <row r="4609" spans="1:68" ht="11.1" hidden="1" customHeight="1" outlineLevel="2" x14ac:dyDescent="0.2">
      <c r="A4609" s="10"/>
      <c r="B4609" s="18"/>
      <c r="C4609" s="18"/>
      <c r="D4609" s="18"/>
      <c r="E4609" s="23" t="s">
        <v>4038</v>
      </c>
      <c r="F4609" s="208">
        <v>7.7</v>
      </c>
      <c r="G4609" s="24"/>
      <c r="H4609" s="208">
        <v>7</v>
      </c>
      <c r="I4609" s="24"/>
      <c r="J4609" s="24"/>
      <c r="K4609" s="24"/>
      <c r="L4609" s="24"/>
      <c r="M4609" s="24"/>
      <c r="N4609" s="24"/>
      <c r="O4609" s="24"/>
      <c r="P4609" s="208">
        <v>12.893000000000001</v>
      </c>
      <c r="Q4609" s="208">
        <v>8.8309999999999995</v>
      </c>
      <c r="R4609" s="208">
        <v>8.07</v>
      </c>
      <c r="S4609" s="208">
        <v>7.9359999999999999</v>
      </c>
      <c r="T4609" s="208">
        <v>2.9950000000000001</v>
      </c>
      <c r="U4609" s="208">
        <v>5.6580000000000004</v>
      </c>
      <c r="V4609" s="208">
        <v>4.141</v>
      </c>
      <c r="W4609" s="208">
        <v>1.671</v>
      </c>
      <c r="X4609" s="208">
        <v>0.189</v>
      </c>
      <c r="Y4609" s="24"/>
      <c r="Z4609" s="24"/>
      <c r="AA4609" s="208">
        <v>0.106</v>
      </c>
      <c r="AB4609" s="208">
        <v>3.133</v>
      </c>
      <c r="AC4609" s="208">
        <v>4.2190000000000003</v>
      </c>
      <c r="AD4609" s="208">
        <v>2.2669999999999999</v>
      </c>
      <c r="AE4609" s="208">
        <v>2.9159999999999999</v>
      </c>
      <c r="AF4609" s="208">
        <v>2.2690000000000001</v>
      </c>
      <c r="AG4609" s="208">
        <v>1.8759999999999999</v>
      </c>
      <c r="AH4609" s="208">
        <v>2.8639999999999999</v>
      </c>
      <c r="AI4609" s="208">
        <v>2.8679999999999999</v>
      </c>
      <c r="AJ4609" s="24"/>
      <c r="AK4609" s="24"/>
      <c r="AL4609" s="24"/>
      <c r="AM4609" s="208">
        <v>1.1339999999999999</v>
      </c>
      <c r="AN4609" s="24"/>
      <c r="AO4609" s="24"/>
      <c r="AP4609" s="208">
        <v>3.4350000000000001</v>
      </c>
      <c r="AQ4609" s="208">
        <v>1.0999999999999999E-2</v>
      </c>
      <c r="AR4609" s="208">
        <v>2.8000000000000001E-2</v>
      </c>
      <c r="AS4609" s="208">
        <v>5.0999999999999997E-2</v>
      </c>
      <c r="AT4609" s="208">
        <v>6.8000000000000005E-2</v>
      </c>
      <c r="AU4609" s="24"/>
      <c r="AV4609" s="24"/>
      <c r="AW4609" s="24"/>
      <c r="AX4609" s="24"/>
      <c r="AY4609" s="208">
        <v>6.6529999999999996</v>
      </c>
      <c r="AZ4609" s="208">
        <v>3.8050000000000002</v>
      </c>
      <c r="BA4609" s="208">
        <v>3.0470000000000002</v>
      </c>
      <c r="BB4609" s="21">
        <f t="shared" si="492"/>
        <v>12.893000000000001</v>
      </c>
      <c r="BC4609" s="21"/>
      <c r="BD4609" s="22">
        <f t="shared" si="493"/>
        <v>17.329301075268816</v>
      </c>
      <c r="BE4609" s="21"/>
      <c r="BG4609" s="10"/>
      <c r="BH4609" s="21">
        <f t="shared" si="494"/>
        <v>0</v>
      </c>
      <c r="BI4609" s="22">
        <f t="shared" si="494"/>
        <v>1.2893E-2</v>
      </c>
      <c r="BJ4609" s="21"/>
      <c r="BK4609" s="21">
        <v>0</v>
      </c>
      <c r="BL4609" s="22">
        <v>3.8678999999999998E-2</v>
      </c>
      <c r="BM4609" s="21"/>
      <c r="BN4609" s="21">
        <f t="shared" si="491"/>
        <v>0</v>
      </c>
      <c r="BO4609" s="22">
        <f t="shared" si="491"/>
        <v>0.15471599999999999</v>
      </c>
      <c r="BP4609" s="21">
        <f t="shared" si="491"/>
        <v>0</v>
      </c>
    </row>
    <row r="4610" spans="1:68" ht="11.1" hidden="1" customHeight="1" outlineLevel="1" collapsed="1" x14ac:dyDescent="0.2">
      <c r="A4610" s="10"/>
      <c r="B4610" s="18"/>
      <c r="C4610" s="18"/>
      <c r="D4610" s="18"/>
      <c r="E4610" s="19" t="s">
        <v>4039</v>
      </c>
      <c r="F4610" s="20"/>
      <c r="G4610" s="209">
        <v>45</v>
      </c>
      <c r="H4610" s="209">
        <v>13</v>
      </c>
      <c r="I4610" s="20"/>
      <c r="J4610" s="20"/>
      <c r="K4610" s="20"/>
      <c r="L4610" s="20"/>
      <c r="M4610" s="20"/>
      <c r="N4610" s="20"/>
      <c r="O4610" s="20"/>
      <c r="P4610" s="209">
        <v>4.3310000000000004</v>
      </c>
      <c r="Q4610" s="209">
        <v>3.22</v>
      </c>
      <c r="R4610" s="209">
        <v>5.0869999999999997</v>
      </c>
      <c r="S4610" s="209">
        <v>7.9909999999999997</v>
      </c>
      <c r="T4610" s="209">
        <v>5.1139999999999999</v>
      </c>
      <c r="U4610" s="209">
        <v>7.0110000000000001</v>
      </c>
      <c r="V4610" s="209">
        <v>2.484</v>
      </c>
      <c r="W4610" s="209">
        <v>1.5329999999999999</v>
      </c>
      <c r="X4610" s="20"/>
      <c r="Y4610" s="20"/>
      <c r="Z4610" s="20"/>
      <c r="AA4610" s="20"/>
      <c r="AB4610" s="209">
        <v>5.99</v>
      </c>
      <c r="AC4610" s="209">
        <v>7.3769999999999998</v>
      </c>
      <c r="AD4610" s="209">
        <v>7.3840000000000003</v>
      </c>
      <c r="AE4610" s="209">
        <v>10.093999999999999</v>
      </c>
      <c r="AF4610" s="209">
        <v>6.5449999999999999</v>
      </c>
      <c r="AG4610" s="209">
        <v>6.5529999999999999</v>
      </c>
      <c r="AH4610" s="209">
        <v>2.2370000000000001</v>
      </c>
      <c r="AI4610" s="20"/>
      <c r="AJ4610" s="20"/>
      <c r="AK4610" s="20"/>
      <c r="AL4610" s="20"/>
      <c r="AM4610" s="209">
        <v>1.7529999999999999</v>
      </c>
      <c r="AN4610" s="209">
        <v>3</v>
      </c>
      <c r="AO4610" s="209">
        <v>3.6549999999999998</v>
      </c>
      <c r="AP4610" s="209">
        <v>6.024</v>
      </c>
      <c r="AQ4610" s="209">
        <v>7.0389999999999997</v>
      </c>
      <c r="AR4610" s="209">
        <v>5.8040000000000003</v>
      </c>
      <c r="AS4610" s="209">
        <v>3.419</v>
      </c>
      <c r="AT4610" s="209">
        <v>2.3730000000000002</v>
      </c>
      <c r="AU4610" s="20"/>
      <c r="AV4610" s="20"/>
      <c r="AW4610" s="20"/>
      <c r="AX4610" s="20"/>
      <c r="AY4610" s="209">
        <v>1.411</v>
      </c>
      <c r="AZ4610" s="209">
        <v>0.28000000000000003</v>
      </c>
      <c r="BA4610" s="209">
        <v>2.7890000000000001</v>
      </c>
      <c r="BB4610" s="21">
        <f t="shared" si="492"/>
        <v>45</v>
      </c>
      <c r="BC4610" s="21">
        <f>BD4610</f>
        <v>60.483870967741936</v>
      </c>
      <c r="BD4610" s="22">
        <f t="shared" si="493"/>
        <v>60.483870967741936</v>
      </c>
      <c r="BE4610" s="21">
        <f>BC4610-BD4610</f>
        <v>0</v>
      </c>
      <c r="BF4610" s="2">
        <v>50</v>
      </c>
      <c r="BG4610" s="10">
        <v>6</v>
      </c>
      <c r="BH4610" s="21">
        <f t="shared" si="494"/>
        <v>4.4999999999999998E-2</v>
      </c>
      <c r="BI4610" s="22">
        <f t="shared" si="494"/>
        <v>4.4999999999999998E-2</v>
      </c>
      <c r="BJ4610" s="21">
        <f>BH4610-BI4610</f>
        <v>0</v>
      </c>
      <c r="BK4610" s="21">
        <v>0.13500000000000001</v>
      </c>
      <c r="BL4610" s="22">
        <v>0.13500000000000001</v>
      </c>
      <c r="BM4610" s="21">
        <v>0</v>
      </c>
      <c r="BN4610" s="21">
        <f t="shared" si="491"/>
        <v>0.54</v>
      </c>
      <c r="BO4610" s="22">
        <f t="shared" si="491"/>
        <v>0.54</v>
      </c>
      <c r="BP4610" s="21">
        <f t="shared" si="491"/>
        <v>0</v>
      </c>
    </row>
    <row r="4611" spans="1:68" ht="11.1" hidden="1" customHeight="1" outlineLevel="2" x14ac:dyDescent="0.2">
      <c r="A4611" s="10"/>
      <c r="B4611" s="18"/>
      <c r="C4611" s="18"/>
      <c r="D4611" s="18"/>
      <c r="E4611" s="23" t="s">
        <v>4040</v>
      </c>
      <c r="F4611" s="24"/>
      <c r="G4611" s="208">
        <v>45</v>
      </c>
      <c r="H4611" s="208">
        <v>13</v>
      </c>
      <c r="I4611" s="24"/>
      <c r="J4611" s="24"/>
      <c r="K4611" s="24"/>
      <c r="L4611" s="24"/>
      <c r="M4611" s="24"/>
      <c r="N4611" s="24"/>
      <c r="O4611" s="24"/>
      <c r="P4611" s="208">
        <v>4.3310000000000004</v>
      </c>
      <c r="Q4611" s="208">
        <v>3.22</v>
      </c>
      <c r="R4611" s="208">
        <v>5.0869999999999997</v>
      </c>
      <c r="S4611" s="208">
        <v>7.9909999999999997</v>
      </c>
      <c r="T4611" s="208">
        <v>5.1139999999999999</v>
      </c>
      <c r="U4611" s="208">
        <v>7.0110000000000001</v>
      </c>
      <c r="V4611" s="208">
        <v>2.484</v>
      </c>
      <c r="W4611" s="208">
        <v>1.5329999999999999</v>
      </c>
      <c r="X4611" s="24"/>
      <c r="Y4611" s="24"/>
      <c r="Z4611" s="24"/>
      <c r="AA4611" s="24"/>
      <c r="AB4611" s="208">
        <v>5.99</v>
      </c>
      <c r="AC4611" s="208">
        <v>7.3769999999999998</v>
      </c>
      <c r="AD4611" s="208">
        <v>7.3840000000000003</v>
      </c>
      <c r="AE4611" s="208">
        <v>10.093999999999999</v>
      </c>
      <c r="AF4611" s="208">
        <v>6.5449999999999999</v>
      </c>
      <c r="AG4611" s="208">
        <v>6.5529999999999999</v>
      </c>
      <c r="AH4611" s="208">
        <v>2.2370000000000001</v>
      </c>
      <c r="AI4611" s="24"/>
      <c r="AJ4611" s="24"/>
      <c r="AK4611" s="24"/>
      <c r="AL4611" s="24"/>
      <c r="AM4611" s="208">
        <v>1.7529999999999999</v>
      </c>
      <c r="AN4611" s="208">
        <v>3</v>
      </c>
      <c r="AO4611" s="208">
        <v>3.6549999999999998</v>
      </c>
      <c r="AP4611" s="208">
        <v>6.024</v>
      </c>
      <c r="AQ4611" s="208">
        <v>7.0389999999999997</v>
      </c>
      <c r="AR4611" s="208">
        <v>5.8040000000000003</v>
      </c>
      <c r="AS4611" s="208">
        <v>3.419</v>
      </c>
      <c r="AT4611" s="208">
        <v>2.3730000000000002</v>
      </c>
      <c r="AU4611" s="24"/>
      <c r="AV4611" s="24"/>
      <c r="AW4611" s="24"/>
      <c r="AX4611" s="24"/>
      <c r="AY4611" s="208">
        <v>1.411</v>
      </c>
      <c r="AZ4611" s="208">
        <v>0.28000000000000003</v>
      </c>
      <c r="BA4611" s="208">
        <v>2.7890000000000001</v>
      </c>
      <c r="BB4611" s="21">
        <f t="shared" si="492"/>
        <v>45</v>
      </c>
      <c r="BC4611" s="21"/>
      <c r="BD4611" s="22">
        <f t="shared" si="493"/>
        <v>60.483870967741936</v>
      </c>
      <c r="BE4611" s="21"/>
      <c r="BG4611" s="10"/>
      <c r="BH4611" s="21">
        <f t="shared" si="494"/>
        <v>0</v>
      </c>
      <c r="BI4611" s="22">
        <f t="shared" si="494"/>
        <v>4.4999999999999998E-2</v>
      </c>
      <c r="BJ4611" s="21"/>
      <c r="BK4611" s="21">
        <v>0</v>
      </c>
      <c r="BL4611" s="22">
        <v>0.13500000000000001</v>
      </c>
      <c r="BM4611" s="21"/>
      <c r="BN4611" s="21">
        <f t="shared" si="491"/>
        <v>0</v>
      </c>
      <c r="BO4611" s="22">
        <f t="shared" si="491"/>
        <v>0.54</v>
      </c>
      <c r="BP4611" s="21">
        <f t="shared" si="491"/>
        <v>0</v>
      </c>
    </row>
    <row r="4612" spans="1:68" ht="11.1" hidden="1" customHeight="1" outlineLevel="1" collapsed="1" x14ac:dyDescent="0.2">
      <c r="A4612" s="10"/>
      <c r="B4612" s="18"/>
      <c r="C4612" s="18"/>
      <c r="D4612" s="18"/>
      <c r="E4612" s="19" t="s">
        <v>4041</v>
      </c>
      <c r="F4612" s="209">
        <v>4.0999999999999996</v>
      </c>
      <c r="G4612" s="209">
        <v>1.595</v>
      </c>
      <c r="H4612" s="209">
        <v>1.9950000000000001</v>
      </c>
      <c r="I4612" s="240">
        <v>1.4359999999999999</v>
      </c>
      <c r="J4612" s="240"/>
      <c r="K4612" s="209">
        <v>0.76900000000000002</v>
      </c>
      <c r="L4612" s="20"/>
      <c r="M4612" s="20"/>
      <c r="N4612" s="20"/>
      <c r="O4612" s="20"/>
      <c r="P4612" s="209">
        <v>2.48</v>
      </c>
      <c r="Q4612" s="209">
        <v>0.90300000000000002</v>
      </c>
      <c r="R4612" s="209">
        <v>3.3969999999999998</v>
      </c>
      <c r="S4612" s="209">
        <v>3.1539999999999999</v>
      </c>
      <c r="T4612" s="209">
        <v>3.1</v>
      </c>
      <c r="U4612" s="209">
        <v>1</v>
      </c>
      <c r="V4612" s="209">
        <v>0.94</v>
      </c>
      <c r="W4612" s="209">
        <v>0.7</v>
      </c>
      <c r="X4612" s="20"/>
      <c r="Y4612" s="20"/>
      <c r="Z4612" s="20"/>
      <c r="AA4612" s="20"/>
      <c r="AB4612" s="20"/>
      <c r="AC4612" s="209">
        <v>1.806</v>
      </c>
      <c r="AD4612" s="209">
        <v>3.3969999999999998</v>
      </c>
      <c r="AE4612" s="209">
        <v>3.0750000000000002</v>
      </c>
      <c r="AF4612" s="209">
        <v>1.86</v>
      </c>
      <c r="AG4612" s="209">
        <v>0.35399999999999998</v>
      </c>
      <c r="AH4612" s="209">
        <v>0.53100000000000003</v>
      </c>
      <c r="AI4612" s="209">
        <v>1.179</v>
      </c>
      <c r="AJ4612" s="20"/>
      <c r="AK4612" s="20"/>
      <c r="AL4612" s="20"/>
      <c r="AM4612" s="20"/>
      <c r="AN4612" s="209">
        <v>0.49399999999999999</v>
      </c>
      <c r="AO4612" s="209">
        <v>1.1339999999999999</v>
      </c>
      <c r="AP4612" s="209">
        <v>1.3759999999999999</v>
      </c>
      <c r="AQ4612" s="209">
        <v>1.55</v>
      </c>
      <c r="AR4612" s="209">
        <v>1.55</v>
      </c>
      <c r="AS4612" s="209">
        <v>1.48</v>
      </c>
      <c r="AT4612" s="209">
        <v>0.83</v>
      </c>
      <c r="AU4612" s="20"/>
      <c r="AV4612" s="209">
        <v>0.20399999999999999</v>
      </c>
      <c r="AW4612" s="20"/>
      <c r="AX4612" s="20"/>
      <c r="AY4612" s="20"/>
      <c r="AZ4612" s="20"/>
      <c r="BA4612" s="20"/>
      <c r="BB4612" s="21">
        <f t="shared" si="492"/>
        <v>4.0999999999999996</v>
      </c>
      <c r="BC4612" s="21">
        <f>BF4612</f>
        <v>5.9</v>
      </c>
      <c r="BD4612" s="22">
        <f t="shared" si="493"/>
        <v>5.5107526881720421</v>
      </c>
      <c r="BE4612" s="21">
        <f>BC4612-BD4612</f>
        <v>0.38924731182795824</v>
      </c>
      <c r="BF4612" s="2">
        <v>5.9</v>
      </c>
      <c r="BG4612" s="10">
        <v>6</v>
      </c>
      <c r="BH4612" s="21">
        <f t="shared" si="494"/>
        <v>4.3896000000000004E-3</v>
      </c>
      <c r="BI4612" s="22">
        <f t="shared" si="494"/>
        <v>4.1000000000000003E-3</v>
      </c>
      <c r="BJ4612" s="21">
        <f>BH4612-BI4612</f>
        <v>2.896000000000001E-4</v>
      </c>
      <c r="BK4612" s="21">
        <v>1.3168800000000001E-2</v>
      </c>
      <c r="BL4612" s="22">
        <v>1.2300000000000002E-2</v>
      </c>
      <c r="BM4612" s="21">
        <v>8.6879999999999943E-4</v>
      </c>
      <c r="BN4612" s="21">
        <f t="shared" si="491"/>
        <v>5.2675200000000005E-2</v>
      </c>
      <c r="BO4612" s="22">
        <f t="shared" si="491"/>
        <v>4.9200000000000008E-2</v>
      </c>
      <c r="BP4612" s="21">
        <f t="shared" si="491"/>
        <v>3.4751999999999977E-3</v>
      </c>
    </row>
    <row r="4613" spans="1:68" ht="11.1" hidden="1" customHeight="1" outlineLevel="2" x14ac:dyDescent="0.2">
      <c r="A4613" s="10"/>
      <c r="B4613" s="18"/>
      <c r="C4613" s="18"/>
      <c r="D4613" s="18"/>
      <c r="E4613" s="23" t="s">
        <v>4042</v>
      </c>
      <c r="F4613" s="208">
        <v>4.0999999999999996</v>
      </c>
      <c r="G4613" s="208">
        <v>1.595</v>
      </c>
      <c r="H4613" s="208">
        <v>1.9950000000000001</v>
      </c>
      <c r="I4613" s="239">
        <v>1.4359999999999999</v>
      </c>
      <c r="J4613" s="239"/>
      <c r="K4613" s="208">
        <v>0.76900000000000002</v>
      </c>
      <c r="L4613" s="24"/>
      <c r="M4613" s="24"/>
      <c r="N4613" s="24"/>
      <c r="O4613" s="24"/>
      <c r="P4613" s="208">
        <v>2.48</v>
      </c>
      <c r="Q4613" s="208">
        <v>0.90300000000000002</v>
      </c>
      <c r="R4613" s="208">
        <v>3.3969999999999998</v>
      </c>
      <c r="S4613" s="208">
        <v>3.1539999999999999</v>
      </c>
      <c r="T4613" s="208">
        <v>3.1</v>
      </c>
      <c r="U4613" s="208">
        <v>1</v>
      </c>
      <c r="V4613" s="208">
        <v>0.94</v>
      </c>
      <c r="W4613" s="208">
        <v>0.7</v>
      </c>
      <c r="X4613" s="24"/>
      <c r="Y4613" s="24"/>
      <c r="Z4613" s="24"/>
      <c r="AA4613" s="24"/>
      <c r="AB4613" s="24"/>
      <c r="AC4613" s="208">
        <v>1.806</v>
      </c>
      <c r="AD4613" s="208">
        <v>3.3969999999999998</v>
      </c>
      <c r="AE4613" s="208">
        <v>3.0750000000000002</v>
      </c>
      <c r="AF4613" s="208">
        <v>1.86</v>
      </c>
      <c r="AG4613" s="208">
        <v>0.35399999999999998</v>
      </c>
      <c r="AH4613" s="208">
        <v>0.53100000000000003</v>
      </c>
      <c r="AI4613" s="208">
        <v>1.179</v>
      </c>
      <c r="AJ4613" s="24"/>
      <c r="AK4613" s="24"/>
      <c r="AL4613" s="24"/>
      <c r="AM4613" s="24"/>
      <c r="AN4613" s="208">
        <v>0.49399999999999999</v>
      </c>
      <c r="AO4613" s="208">
        <v>1.1339999999999999</v>
      </c>
      <c r="AP4613" s="208">
        <v>1.3759999999999999</v>
      </c>
      <c r="AQ4613" s="208">
        <v>1.55</v>
      </c>
      <c r="AR4613" s="208">
        <v>1.55</v>
      </c>
      <c r="AS4613" s="208">
        <v>1.48</v>
      </c>
      <c r="AT4613" s="208">
        <v>0.83</v>
      </c>
      <c r="AU4613" s="24"/>
      <c r="AV4613" s="208">
        <v>0.20399999999999999</v>
      </c>
      <c r="AW4613" s="24"/>
      <c r="AX4613" s="24"/>
      <c r="AY4613" s="24"/>
      <c r="AZ4613" s="24"/>
      <c r="BA4613" s="24"/>
      <c r="BB4613" s="21">
        <f t="shared" si="492"/>
        <v>4.0999999999999996</v>
      </c>
      <c r="BC4613" s="21"/>
      <c r="BD4613" s="22">
        <f t="shared" si="493"/>
        <v>5.5107526881720421</v>
      </c>
      <c r="BE4613" s="21"/>
      <c r="BG4613" s="10"/>
      <c r="BH4613" s="21">
        <f t="shared" si="494"/>
        <v>0</v>
      </c>
      <c r="BI4613" s="22">
        <f t="shared" si="494"/>
        <v>4.1000000000000003E-3</v>
      </c>
      <c r="BJ4613" s="21"/>
      <c r="BK4613" s="21">
        <v>0</v>
      </c>
      <c r="BL4613" s="22">
        <v>1.2300000000000002E-2</v>
      </c>
      <c r="BM4613" s="21"/>
      <c r="BN4613" s="21">
        <f t="shared" si="491"/>
        <v>0</v>
      </c>
      <c r="BO4613" s="22">
        <f t="shared" si="491"/>
        <v>4.9200000000000008E-2</v>
      </c>
      <c r="BP4613" s="21">
        <f t="shared" si="491"/>
        <v>0</v>
      </c>
    </row>
    <row r="4614" spans="1:68" ht="11.1" hidden="1" customHeight="1" outlineLevel="1" collapsed="1" x14ac:dyDescent="0.2">
      <c r="A4614" s="10"/>
      <c r="B4614" s="18"/>
      <c r="C4614" s="18"/>
      <c r="D4614" s="18"/>
      <c r="E4614" s="19" t="s">
        <v>4043</v>
      </c>
      <c r="F4614" s="20"/>
      <c r="G4614" s="20"/>
      <c r="H4614" s="20"/>
      <c r="I4614" s="20"/>
      <c r="J4614" s="20"/>
      <c r="K4614" s="20"/>
      <c r="L4614" s="20"/>
      <c r="M4614" s="20"/>
      <c r="N4614" s="20"/>
      <c r="O4614" s="20"/>
      <c r="P4614" s="20"/>
      <c r="Q4614" s="20"/>
      <c r="R4614" s="20"/>
      <c r="S4614" s="20"/>
      <c r="T4614" s="20"/>
      <c r="U4614" s="20"/>
      <c r="V4614" s="20"/>
      <c r="W4614" s="20"/>
      <c r="X4614" s="20"/>
      <c r="Y4614" s="20"/>
      <c r="Z4614" s="20"/>
      <c r="AA4614" s="20"/>
      <c r="AB4614" s="20"/>
      <c r="AC4614" s="20"/>
      <c r="AD4614" s="20"/>
      <c r="AE4614" s="20"/>
      <c r="AF4614" s="20"/>
      <c r="AG4614" s="20"/>
      <c r="AH4614" s="20"/>
      <c r="AI4614" s="20"/>
      <c r="AJ4614" s="20"/>
      <c r="AK4614" s="20"/>
      <c r="AL4614" s="20"/>
      <c r="AM4614" s="20"/>
      <c r="AN4614" s="20"/>
      <c r="AO4614" s="20"/>
      <c r="AP4614" s="209">
        <v>0.22800000000000001</v>
      </c>
      <c r="AQ4614" s="209">
        <v>0.125</v>
      </c>
      <c r="AR4614" s="20"/>
      <c r="AS4614" s="20"/>
      <c r="AT4614" s="20"/>
      <c r="AU4614" s="20"/>
      <c r="AV4614" s="20"/>
      <c r="AW4614" s="20"/>
      <c r="AX4614" s="209">
        <v>3.1E-2</v>
      </c>
      <c r="AY4614" s="209">
        <v>1.2999999999999999E-2</v>
      </c>
      <c r="AZ4614" s="209">
        <v>8.0000000000000002E-3</v>
      </c>
      <c r="BA4614" s="209">
        <v>0.01</v>
      </c>
      <c r="BB4614" s="21">
        <f t="shared" si="492"/>
        <v>0.22800000000000001</v>
      </c>
      <c r="BC4614" s="21">
        <f>BF4614</f>
        <v>1.2</v>
      </c>
      <c r="BD4614" s="22">
        <f t="shared" si="493"/>
        <v>0.30645161290322587</v>
      </c>
      <c r="BE4614" s="21">
        <f>BC4614-BD4614</f>
        <v>0.89354838709677409</v>
      </c>
      <c r="BF4614" s="2">
        <v>1.2</v>
      </c>
      <c r="BG4614" s="10">
        <v>6</v>
      </c>
      <c r="BH4614" s="21">
        <f t="shared" si="494"/>
        <v>8.9279999999999991E-4</v>
      </c>
      <c r="BI4614" s="22">
        <f t="shared" si="494"/>
        <v>2.2800000000000007E-4</v>
      </c>
      <c r="BJ4614" s="21">
        <f>BH4614-BI4614</f>
        <v>6.647999999999999E-4</v>
      </c>
      <c r="BK4614" s="21">
        <v>2.6783999999999996E-3</v>
      </c>
      <c r="BL4614" s="22">
        <v>6.8400000000000015E-4</v>
      </c>
      <c r="BM4614" s="21">
        <v>1.9943999999999995E-3</v>
      </c>
      <c r="BN4614" s="21">
        <f t="shared" si="491"/>
        <v>1.0713599999999998E-2</v>
      </c>
      <c r="BO4614" s="22">
        <f t="shared" si="491"/>
        <v>2.7360000000000006E-3</v>
      </c>
      <c r="BP4614" s="21">
        <f t="shared" si="491"/>
        <v>7.9775999999999979E-3</v>
      </c>
    </row>
    <row r="4615" spans="1:68" ht="11.1" hidden="1" customHeight="1" outlineLevel="2" x14ac:dyDescent="0.2">
      <c r="A4615" s="10"/>
      <c r="B4615" s="18"/>
      <c r="C4615" s="18"/>
      <c r="D4615" s="18"/>
      <c r="E4615" s="23" t="s">
        <v>4044</v>
      </c>
      <c r="F4615" s="24"/>
      <c r="G4615" s="24"/>
      <c r="H4615" s="24"/>
      <c r="I4615" s="24"/>
      <c r="J4615" s="24"/>
      <c r="K4615" s="24"/>
      <c r="L4615" s="24"/>
      <c r="M4615" s="24"/>
      <c r="N4615" s="24"/>
      <c r="O4615" s="24"/>
      <c r="P4615" s="24"/>
      <c r="Q4615" s="24"/>
      <c r="R4615" s="24"/>
      <c r="S4615" s="24"/>
      <c r="T4615" s="24"/>
      <c r="U4615" s="24"/>
      <c r="V4615" s="24"/>
      <c r="W4615" s="24"/>
      <c r="X4615" s="24"/>
      <c r="Y4615" s="24"/>
      <c r="Z4615" s="24"/>
      <c r="AA4615" s="24"/>
      <c r="AB4615" s="24"/>
      <c r="AC4615" s="24"/>
      <c r="AD4615" s="24"/>
      <c r="AE4615" s="24"/>
      <c r="AF4615" s="24"/>
      <c r="AG4615" s="24"/>
      <c r="AH4615" s="24"/>
      <c r="AI4615" s="24"/>
      <c r="AJ4615" s="24"/>
      <c r="AK4615" s="24"/>
      <c r="AL4615" s="24"/>
      <c r="AM4615" s="24"/>
      <c r="AN4615" s="24"/>
      <c r="AO4615" s="24"/>
      <c r="AP4615" s="208">
        <v>0.22800000000000001</v>
      </c>
      <c r="AQ4615" s="208">
        <v>0.125</v>
      </c>
      <c r="AR4615" s="24"/>
      <c r="AS4615" s="24"/>
      <c r="AT4615" s="24"/>
      <c r="AU4615" s="24"/>
      <c r="AV4615" s="24"/>
      <c r="AW4615" s="24"/>
      <c r="AX4615" s="208">
        <v>3.1E-2</v>
      </c>
      <c r="AY4615" s="208">
        <v>1.2999999999999999E-2</v>
      </c>
      <c r="AZ4615" s="208">
        <v>8.0000000000000002E-3</v>
      </c>
      <c r="BA4615" s="208">
        <v>0.01</v>
      </c>
      <c r="BB4615" s="21">
        <f t="shared" si="492"/>
        <v>0.22800000000000001</v>
      </c>
      <c r="BC4615" s="21"/>
      <c r="BD4615" s="22">
        <f t="shared" si="493"/>
        <v>0.30645161290322587</v>
      </c>
      <c r="BE4615" s="21"/>
      <c r="BG4615" s="10"/>
      <c r="BH4615" s="21">
        <f t="shared" si="494"/>
        <v>0</v>
      </c>
      <c r="BI4615" s="22">
        <f t="shared" si="494"/>
        <v>2.2800000000000007E-4</v>
      </c>
      <c r="BJ4615" s="21"/>
      <c r="BK4615" s="21">
        <v>0</v>
      </c>
      <c r="BL4615" s="22">
        <v>6.8400000000000015E-4</v>
      </c>
      <c r="BM4615" s="21"/>
      <c r="BN4615" s="21">
        <f t="shared" si="491"/>
        <v>0</v>
      </c>
      <c r="BO4615" s="22">
        <f t="shared" si="491"/>
        <v>2.7360000000000006E-3</v>
      </c>
      <c r="BP4615" s="21">
        <f t="shared" si="491"/>
        <v>0</v>
      </c>
    </row>
    <row r="4616" spans="1:68" ht="11.1" hidden="1" customHeight="1" outlineLevel="1" collapsed="1" x14ac:dyDescent="0.2">
      <c r="A4616" s="10"/>
      <c r="B4616" s="18"/>
      <c r="C4616" s="18"/>
      <c r="D4616" s="18"/>
      <c r="E4616" s="19" t="s">
        <v>352</v>
      </c>
      <c r="F4616" s="20"/>
      <c r="G4616" s="20"/>
      <c r="H4616" s="20"/>
      <c r="I4616" s="240">
        <v>23.893999999999998</v>
      </c>
      <c r="J4616" s="240"/>
      <c r="K4616" s="209">
        <v>1.6830000000000001</v>
      </c>
      <c r="L4616" s="209">
        <v>1.9419999999999999</v>
      </c>
      <c r="M4616" s="20"/>
      <c r="N4616" s="20"/>
      <c r="O4616" s="20"/>
      <c r="P4616" s="209">
        <v>0.63900000000000001</v>
      </c>
      <c r="Q4616" s="209">
        <v>3.931</v>
      </c>
      <c r="R4616" s="209">
        <v>5.0199999999999996</v>
      </c>
      <c r="S4616" s="209">
        <v>5.5389999999999997</v>
      </c>
      <c r="T4616" s="209">
        <v>6.26</v>
      </c>
      <c r="U4616" s="209">
        <v>3.6920000000000002</v>
      </c>
      <c r="V4616" s="209">
        <v>2.883</v>
      </c>
      <c r="W4616" s="209">
        <v>1.274</v>
      </c>
      <c r="X4616" s="20"/>
      <c r="Y4616" s="20"/>
      <c r="Z4616" s="20"/>
      <c r="AA4616" s="20"/>
      <c r="AB4616" s="20"/>
      <c r="AC4616" s="209">
        <v>8.8800000000000008</v>
      </c>
      <c r="AD4616" s="209">
        <v>4.6619999999999999</v>
      </c>
      <c r="AE4616" s="209">
        <v>6.6379999999999999</v>
      </c>
      <c r="AF4616" s="209">
        <v>5.2460000000000004</v>
      </c>
      <c r="AG4616" s="209">
        <v>3.94</v>
      </c>
      <c r="AH4616" s="209">
        <v>3.0190000000000001</v>
      </c>
      <c r="AI4616" s="209">
        <v>1.528</v>
      </c>
      <c r="AJ4616" s="20"/>
      <c r="AK4616" s="20"/>
      <c r="AL4616" s="20"/>
      <c r="AM4616" s="20"/>
      <c r="AN4616" s="209">
        <v>2.012</v>
      </c>
      <c r="AO4616" s="209">
        <v>3.9449999999999998</v>
      </c>
      <c r="AP4616" s="209">
        <v>6.3E-2</v>
      </c>
      <c r="AQ4616" s="209">
        <v>10.726000000000001</v>
      </c>
      <c r="AR4616" s="209">
        <v>5.6210000000000004</v>
      </c>
      <c r="AS4616" s="209">
        <v>2.984</v>
      </c>
      <c r="AT4616" s="209">
        <v>9.6069999999999993</v>
      </c>
      <c r="AU4616" s="20"/>
      <c r="AV4616" s="20"/>
      <c r="AW4616" s="20"/>
      <c r="AX4616" s="20"/>
      <c r="AY4616" s="20"/>
      <c r="AZ4616" s="20"/>
      <c r="BA4616" s="209">
        <v>0.23799999999999999</v>
      </c>
      <c r="BB4616" s="21">
        <f t="shared" si="492"/>
        <v>23.893999999999998</v>
      </c>
      <c r="BC4616" s="21">
        <f>BD4616</f>
        <v>32.115591397849464</v>
      </c>
      <c r="BD4616" s="22">
        <f t="shared" si="493"/>
        <v>32.115591397849464</v>
      </c>
      <c r="BE4616" s="21">
        <f>BC4616-BD4616</f>
        <v>0</v>
      </c>
      <c r="BF4616" s="2">
        <v>11.44</v>
      </c>
      <c r="BG4616" s="10">
        <v>6</v>
      </c>
      <c r="BH4616" s="21">
        <f t="shared" si="494"/>
        <v>2.3893999999999999E-2</v>
      </c>
      <c r="BI4616" s="22">
        <f t="shared" si="494"/>
        <v>2.3893999999999999E-2</v>
      </c>
      <c r="BJ4616" s="21">
        <f>BH4616-BI4616</f>
        <v>0</v>
      </c>
      <c r="BK4616" s="21">
        <v>7.1681999999999996E-2</v>
      </c>
      <c r="BL4616" s="22">
        <v>7.1681999999999996E-2</v>
      </c>
      <c r="BM4616" s="21">
        <v>0</v>
      </c>
      <c r="BN4616" s="21">
        <f t="shared" si="491"/>
        <v>0.28672799999999998</v>
      </c>
      <c r="BO4616" s="22">
        <f t="shared" si="491"/>
        <v>0.28672799999999998</v>
      </c>
      <c r="BP4616" s="21">
        <f t="shared" si="491"/>
        <v>0</v>
      </c>
    </row>
    <row r="4617" spans="1:68" ht="11.1" hidden="1" customHeight="1" outlineLevel="2" x14ac:dyDescent="0.2">
      <c r="A4617" s="10"/>
      <c r="B4617" s="18"/>
      <c r="C4617" s="18"/>
      <c r="D4617" s="18"/>
      <c r="E4617" s="23" t="s">
        <v>4045</v>
      </c>
      <c r="F4617" s="24"/>
      <c r="G4617" s="24"/>
      <c r="H4617" s="24"/>
      <c r="I4617" s="239">
        <v>23.893999999999998</v>
      </c>
      <c r="J4617" s="239"/>
      <c r="K4617" s="208">
        <v>1.6830000000000001</v>
      </c>
      <c r="L4617" s="208">
        <v>1.9419999999999999</v>
      </c>
      <c r="M4617" s="24"/>
      <c r="N4617" s="24"/>
      <c r="O4617" s="24"/>
      <c r="P4617" s="208">
        <v>0.63900000000000001</v>
      </c>
      <c r="Q4617" s="208">
        <v>3.931</v>
      </c>
      <c r="R4617" s="208">
        <v>5.0199999999999996</v>
      </c>
      <c r="S4617" s="208">
        <v>5.5389999999999997</v>
      </c>
      <c r="T4617" s="208">
        <v>6.26</v>
      </c>
      <c r="U4617" s="208">
        <v>3.6920000000000002</v>
      </c>
      <c r="V4617" s="208">
        <v>2.883</v>
      </c>
      <c r="W4617" s="208">
        <v>1.274</v>
      </c>
      <c r="X4617" s="24"/>
      <c r="Y4617" s="24"/>
      <c r="Z4617" s="24"/>
      <c r="AA4617" s="24"/>
      <c r="AB4617" s="24"/>
      <c r="AC4617" s="208">
        <v>8.8800000000000008</v>
      </c>
      <c r="AD4617" s="208">
        <v>4.6619999999999999</v>
      </c>
      <c r="AE4617" s="208">
        <v>6.6379999999999999</v>
      </c>
      <c r="AF4617" s="208">
        <v>5.2460000000000004</v>
      </c>
      <c r="AG4617" s="208">
        <v>3.94</v>
      </c>
      <c r="AH4617" s="208">
        <v>3.0190000000000001</v>
      </c>
      <c r="AI4617" s="208">
        <v>1.528</v>
      </c>
      <c r="AJ4617" s="24"/>
      <c r="AK4617" s="24"/>
      <c r="AL4617" s="24"/>
      <c r="AM4617" s="24"/>
      <c r="AN4617" s="208">
        <v>2.012</v>
      </c>
      <c r="AO4617" s="208">
        <v>3.9449999999999998</v>
      </c>
      <c r="AP4617" s="208">
        <v>6.3E-2</v>
      </c>
      <c r="AQ4617" s="208">
        <v>10.726000000000001</v>
      </c>
      <c r="AR4617" s="208">
        <v>5.6210000000000004</v>
      </c>
      <c r="AS4617" s="208">
        <v>2.984</v>
      </c>
      <c r="AT4617" s="208">
        <v>9.6069999999999993</v>
      </c>
      <c r="AU4617" s="24"/>
      <c r="AV4617" s="24"/>
      <c r="AW4617" s="24"/>
      <c r="AX4617" s="24"/>
      <c r="AY4617" s="24"/>
      <c r="AZ4617" s="24"/>
      <c r="BA4617" s="208">
        <v>0.23799999999999999</v>
      </c>
      <c r="BB4617" s="21">
        <f t="shared" si="492"/>
        <v>23.893999999999998</v>
      </c>
      <c r="BC4617" s="21"/>
      <c r="BD4617" s="22">
        <f t="shared" si="493"/>
        <v>32.115591397849464</v>
      </c>
      <c r="BE4617" s="21"/>
      <c r="BG4617" s="10"/>
      <c r="BH4617" s="21">
        <f t="shared" si="494"/>
        <v>0</v>
      </c>
      <c r="BI4617" s="22">
        <f t="shared" si="494"/>
        <v>2.3893999999999999E-2</v>
      </c>
      <c r="BJ4617" s="21"/>
      <c r="BK4617" s="21">
        <v>0</v>
      </c>
      <c r="BL4617" s="22">
        <v>7.1681999999999996E-2</v>
      </c>
      <c r="BM4617" s="21"/>
      <c r="BN4617" s="21">
        <f t="shared" si="491"/>
        <v>0</v>
      </c>
      <c r="BO4617" s="22">
        <f t="shared" si="491"/>
        <v>0.28672799999999998</v>
      </c>
      <c r="BP4617" s="21">
        <f t="shared" si="491"/>
        <v>0</v>
      </c>
    </row>
    <row r="4618" spans="1:68" ht="11.1" hidden="1" customHeight="1" outlineLevel="1" collapsed="1" x14ac:dyDescent="0.2">
      <c r="A4618" s="10"/>
      <c r="B4618" s="18"/>
      <c r="C4618" s="18"/>
      <c r="D4618" s="18"/>
      <c r="E4618" s="19" t="s">
        <v>4046</v>
      </c>
      <c r="F4618" s="209">
        <v>4.4400000000000004</v>
      </c>
      <c r="G4618" s="20"/>
      <c r="H4618" s="209">
        <v>6.77</v>
      </c>
      <c r="I4618" s="240">
        <v>1.867</v>
      </c>
      <c r="J4618" s="240"/>
      <c r="K4618" s="20"/>
      <c r="L4618" s="209">
        <v>0.72299999999999998</v>
      </c>
      <c r="M4618" s="20"/>
      <c r="N4618" s="20"/>
      <c r="O4618" s="20"/>
      <c r="P4618" s="209">
        <v>2.9220000000000002</v>
      </c>
      <c r="Q4618" s="209">
        <v>4.9080000000000004</v>
      </c>
      <c r="R4618" s="209">
        <v>5</v>
      </c>
      <c r="S4618" s="209">
        <v>3.1150000000000002</v>
      </c>
      <c r="T4618" s="209">
        <v>5.3479999999999999</v>
      </c>
      <c r="U4618" s="209">
        <v>3.0579999999999998</v>
      </c>
      <c r="V4618" s="209">
        <v>1.4570000000000001</v>
      </c>
      <c r="W4618" s="209">
        <v>0.496</v>
      </c>
      <c r="X4618" s="20"/>
      <c r="Y4618" s="20"/>
      <c r="Z4618" s="20"/>
      <c r="AA4618" s="20"/>
      <c r="AB4618" s="209">
        <v>2.1890000000000001</v>
      </c>
      <c r="AC4618" s="209">
        <v>3.089</v>
      </c>
      <c r="AD4618" s="209">
        <v>6.157</v>
      </c>
      <c r="AE4618" s="209">
        <v>6.78</v>
      </c>
      <c r="AF4618" s="209">
        <v>3.9340000000000002</v>
      </c>
      <c r="AG4618" s="209">
        <v>3.2810000000000001</v>
      </c>
      <c r="AH4618" s="209">
        <v>1.2010000000000001</v>
      </c>
      <c r="AI4618" s="209">
        <v>0.65100000000000002</v>
      </c>
      <c r="AJ4618" s="20"/>
      <c r="AK4618" s="20"/>
      <c r="AL4618" s="20"/>
      <c r="AM4618" s="209">
        <v>0.63100000000000001</v>
      </c>
      <c r="AN4618" s="209">
        <v>1.677</v>
      </c>
      <c r="AO4618" s="209">
        <v>3.625</v>
      </c>
      <c r="AP4618" s="209">
        <v>5.74</v>
      </c>
      <c r="AQ4618" s="209">
        <v>6.3440000000000003</v>
      </c>
      <c r="AR4618" s="209">
        <v>6.8</v>
      </c>
      <c r="AS4618" s="209">
        <v>4.5</v>
      </c>
      <c r="AT4618" s="209">
        <v>1.0089999999999999</v>
      </c>
      <c r="AU4618" s="209">
        <v>0.60199999999999998</v>
      </c>
      <c r="AV4618" s="20"/>
      <c r="AW4618" s="20"/>
      <c r="AX4618" s="20"/>
      <c r="AY4618" s="209">
        <v>0.53500000000000003</v>
      </c>
      <c r="AZ4618" s="209">
        <v>2.1909999999999998</v>
      </c>
      <c r="BA4618" s="209">
        <v>3.948</v>
      </c>
      <c r="BB4618" s="21">
        <f t="shared" si="492"/>
        <v>6.8</v>
      </c>
      <c r="BC4618" s="21">
        <f>BF4618</f>
        <v>21</v>
      </c>
      <c r="BD4618" s="22">
        <f t="shared" si="493"/>
        <v>9.1397849462365599</v>
      </c>
      <c r="BE4618" s="21">
        <f>BC4618-BD4618</f>
        <v>11.86021505376344</v>
      </c>
      <c r="BF4618" s="2">
        <v>21</v>
      </c>
      <c r="BG4618" s="10">
        <v>6</v>
      </c>
      <c r="BH4618" s="21">
        <f t="shared" si="494"/>
        <v>1.5624000000000001E-2</v>
      </c>
      <c r="BI4618" s="22">
        <f t="shared" si="494"/>
        <v>6.8000000000000005E-3</v>
      </c>
      <c r="BJ4618" s="21">
        <f>BH4618-BI4618</f>
        <v>8.8240000000000002E-3</v>
      </c>
      <c r="BK4618" s="21">
        <v>4.6872000000000004E-2</v>
      </c>
      <c r="BL4618" s="22">
        <v>2.0400000000000001E-2</v>
      </c>
      <c r="BM4618" s="21">
        <v>2.6472000000000002E-2</v>
      </c>
      <c r="BN4618" s="21">
        <f t="shared" si="491"/>
        <v>0.18748800000000002</v>
      </c>
      <c r="BO4618" s="22">
        <f t="shared" si="491"/>
        <v>8.1600000000000006E-2</v>
      </c>
      <c r="BP4618" s="21">
        <f t="shared" si="491"/>
        <v>0.10588800000000001</v>
      </c>
    </row>
    <row r="4619" spans="1:68" ht="11.1" hidden="1" customHeight="1" outlineLevel="2" x14ac:dyDescent="0.2">
      <c r="A4619" s="10"/>
      <c r="B4619" s="18"/>
      <c r="C4619" s="18"/>
      <c r="D4619" s="18"/>
      <c r="E4619" s="23" t="s">
        <v>4047</v>
      </c>
      <c r="F4619" s="208">
        <v>4.4400000000000004</v>
      </c>
      <c r="G4619" s="24"/>
      <c r="H4619" s="208">
        <v>6.77</v>
      </c>
      <c r="I4619" s="239">
        <v>1.867</v>
      </c>
      <c r="J4619" s="239"/>
      <c r="K4619" s="24"/>
      <c r="L4619" s="208">
        <v>0.72299999999999998</v>
      </c>
      <c r="M4619" s="24"/>
      <c r="N4619" s="24"/>
      <c r="O4619" s="24"/>
      <c r="P4619" s="208">
        <v>2.9220000000000002</v>
      </c>
      <c r="Q4619" s="208">
        <v>4.9080000000000004</v>
      </c>
      <c r="R4619" s="208">
        <v>5</v>
      </c>
      <c r="S4619" s="208">
        <v>3.1150000000000002</v>
      </c>
      <c r="T4619" s="208">
        <v>5.3479999999999999</v>
      </c>
      <c r="U4619" s="208">
        <v>3.0579999999999998</v>
      </c>
      <c r="V4619" s="208">
        <v>1.4570000000000001</v>
      </c>
      <c r="W4619" s="208">
        <v>0.496</v>
      </c>
      <c r="X4619" s="24"/>
      <c r="Y4619" s="24"/>
      <c r="Z4619" s="24"/>
      <c r="AA4619" s="24"/>
      <c r="AB4619" s="208">
        <v>2.1890000000000001</v>
      </c>
      <c r="AC4619" s="208">
        <v>3.089</v>
      </c>
      <c r="AD4619" s="208">
        <v>6.157</v>
      </c>
      <c r="AE4619" s="208">
        <v>6.78</v>
      </c>
      <c r="AF4619" s="208">
        <v>3.9340000000000002</v>
      </c>
      <c r="AG4619" s="208">
        <v>3.2810000000000001</v>
      </c>
      <c r="AH4619" s="208">
        <v>1.2010000000000001</v>
      </c>
      <c r="AI4619" s="208">
        <v>0.65100000000000002</v>
      </c>
      <c r="AJ4619" s="24"/>
      <c r="AK4619" s="24"/>
      <c r="AL4619" s="24"/>
      <c r="AM4619" s="208">
        <v>0.63100000000000001</v>
      </c>
      <c r="AN4619" s="208">
        <v>1.677</v>
      </c>
      <c r="AO4619" s="208">
        <v>3.625</v>
      </c>
      <c r="AP4619" s="208">
        <v>5.74</v>
      </c>
      <c r="AQ4619" s="208">
        <v>6.3440000000000003</v>
      </c>
      <c r="AR4619" s="208">
        <v>6.8</v>
      </c>
      <c r="AS4619" s="208">
        <v>4.5</v>
      </c>
      <c r="AT4619" s="208">
        <v>1.0089999999999999</v>
      </c>
      <c r="AU4619" s="208">
        <v>0.60199999999999998</v>
      </c>
      <c r="AV4619" s="24"/>
      <c r="AW4619" s="24"/>
      <c r="AX4619" s="24"/>
      <c r="AY4619" s="208">
        <v>0.53500000000000003</v>
      </c>
      <c r="AZ4619" s="208">
        <v>2.1909999999999998</v>
      </c>
      <c r="BA4619" s="208">
        <v>3.948</v>
      </c>
      <c r="BB4619" s="21">
        <f t="shared" si="492"/>
        <v>6.8</v>
      </c>
      <c r="BC4619" s="21"/>
      <c r="BD4619" s="22">
        <f t="shared" si="493"/>
        <v>9.1397849462365599</v>
      </c>
      <c r="BE4619" s="21"/>
      <c r="BG4619" s="10"/>
      <c r="BH4619" s="21">
        <f t="shared" si="494"/>
        <v>0</v>
      </c>
      <c r="BI4619" s="22">
        <f t="shared" si="494"/>
        <v>6.8000000000000005E-3</v>
      </c>
      <c r="BJ4619" s="21"/>
      <c r="BK4619" s="21">
        <v>0</v>
      </c>
      <c r="BL4619" s="22">
        <v>2.0400000000000001E-2</v>
      </c>
      <c r="BM4619" s="21"/>
      <c r="BN4619" s="21">
        <f t="shared" si="491"/>
        <v>0</v>
      </c>
      <c r="BO4619" s="22">
        <f t="shared" si="491"/>
        <v>8.1600000000000006E-2</v>
      </c>
      <c r="BP4619" s="21">
        <f t="shared" si="491"/>
        <v>0</v>
      </c>
    </row>
    <row r="4620" spans="1:68" ht="11.1" hidden="1" customHeight="1" outlineLevel="1" collapsed="1" x14ac:dyDescent="0.2">
      <c r="A4620" s="10"/>
      <c r="B4620" s="18"/>
      <c r="C4620" s="18"/>
      <c r="D4620" s="18"/>
      <c r="E4620" s="19" t="s">
        <v>4048</v>
      </c>
      <c r="F4620" s="209">
        <v>4.8600000000000003</v>
      </c>
      <c r="G4620" s="209">
        <v>10.337</v>
      </c>
      <c r="H4620" s="209">
        <v>6.2370000000000001</v>
      </c>
      <c r="I4620" s="240">
        <v>6.2789999999999999</v>
      </c>
      <c r="J4620" s="240"/>
      <c r="K4620" s="209">
        <v>1.498</v>
      </c>
      <c r="L4620" s="20"/>
      <c r="M4620" s="20"/>
      <c r="N4620" s="209">
        <v>0.66500000000000004</v>
      </c>
      <c r="O4620" s="20"/>
      <c r="P4620" s="209">
        <v>11.85</v>
      </c>
      <c r="Q4620" s="209">
        <v>7.73</v>
      </c>
      <c r="R4620" s="209">
        <v>7.9509999999999996</v>
      </c>
      <c r="S4620" s="209">
        <v>9.2200000000000006</v>
      </c>
      <c r="T4620" s="209">
        <v>12.238</v>
      </c>
      <c r="U4620" s="209">
        <v>5.5890000000000004</v>
      </c>
      <c r="V4620" s="209">
        <v>6.0750000000000002</v>
      </c>
      <c r="W4620" s="209">
        <v>1.4</v>
      </c>
      <c r="X4620" s="20"/>
      <c r="Y4620" s="20"/>
      <c r="Z4620" s="20"/>
      <c r="AA4620" s="20"/>
      <c r="AB4620" s="209">
        <v>12.978</v>
      </c>
      <c r="AC4620" s="209">
        <v>17.966000000000001</v>
      </c>
      <c r="AD4620" s="209">
        <v>3.0720000000000001</v>
      </c>
      <c r="AE4620" s="209">
        <v>10.5</v>
      </c>
      <c r="AF4620" s="209">
        <v>7.01</v>
      </c>
      <c r="AG4620" s="209">
        <v>6.601</v>
      </c>
      <c r="AH4620" s="209">
        <v>3.6819999999999999</v>
      </c>
      <c r="AI4620" s="209">
        <v>3.3380000000000001</v>
      </c>
      <c r="AJ4620" s="20"/>
      <c r="AK4620" s="20"/>
      <c r="AL4620" s="20"/>
      <c r="AM4620" s="20"/>
      <c r="AN4620" s="209">
        <v>4.5970000000000004</v>
      </c>
      <c r="AO4620" s="209">
        <v>3.6560000000000001</v>
      </c>
      <c r="AP4620" s="209">
        <v>6.4820000000000002</v>
      </c>
      <c r="AQ4620" s="209">
        <v>5.5570000000000004</v>
      </c>
      <c r="AR4620" s="209">
        <v>5.6680000000000001</v>
      </c>
      <c r="AS4620" s="209">
        <v>3.9969999999999999</v>
      </c>
      <c r="AT4620" s="209">
        <v>2.5720000000000001</v>
      </c>
      <c r="AU4620" s="209">
        <v>0.38400000000000001</v>
      </c>
      <c r="AV4620" s="20"/>
      <c r="AW4620" s="20"/>
      <c r="AX4620" s="20"/>
      <c r="AY4620" s="209">
        <v>3.9350000000000001</v>
      </c>
      <c r="AZ4620" s="209">
        <v>1.9870000000000001</v>
      </c>
      <c r="BA4620" s="209">
        <v>4.1070000000000002</v>
      </c>
      <c r="BB4620" s="56">
        <v>22.196999999999999</v>
      </c>
      <c r="BC4620" s="21">
        <f>BD4620</f>
        <v>29.834677419354836</v>
      </c>
      <c r="BD4620" s="22">
        <f t="shared" si="493"/>
        <v>29.834677419354836</v>
      </c>
      <c r="BE4620" s="21">
        <f>BC4620-BD4620</f>
        <v>0</v>
      </c>
      <c r="BF4620" s="2">
        <v>26</v>
      </c>
      <c r="BG4620" s="10">
        <v>6</v>
      </c>
      <c r="BH4620" s="21">
        <f t="shared" si="494"/>
        <v>2.2197000000000001E-2</v>
      </c>
      <c r="BI4620" s="22">
        <f t="shared" si="494"/>
        <v>2.2197000000000001E-2</v>
      </c>
      <c r="BJ4620" s="21">
        <f>BH4620-BI4620</f>
        <v>0</v>
      </c>
      <c r="BK4620" s="21">
        <v>6.6591000000000011E-2</v>
      </c>
      <c r="BL4620" s="22">
        <v>6.6591000000000011E-2</v>
      </c>
      <c r="BM4620" s="21">
        <v>0</v>
      </c>
      <c r="BN4620" s="21">
        <f t="shared" si="491"/>
        <v>0.26636400000000005</v>
      </c>
      <c r="BO4620" s="22">
        <f t="shared" si="491"/>
        <v>0.26636400000000005</v>
      </c>
      <c r="BP4620" s="21">
        <f t="shared" si="491"/>
        <v>0</v>
      </c>
    </row>
    <row r="4621" spans="1:68" ht="11.1" hidden="1" customHeight="1" outlineLevel="2" x14ac:dyDescent="0.2">
      <c r="A4621" s="10"/>
      <c r="B4621" s="18"/>
      <c r="C4621" s="18"/>
      <c r="D4621" s="18"/>
      <c r="E4621" s="23" t="s">
        <v>4049</v>
      </c>
      <c r="F4621" s="208">
        <v>4.6269999999999998</v>
      </c>
      <c r="G4621" s="208">
        <v>9.6349999999999998</v>
      </c>
      <c r="H4621" s="208">
        <v>5.67</v>
      </c>
      <c r="I4621" s="239">
        <v>5.5739999999999998</v>
      </c>
      <c r="J4621" s="239"/>
      <c r="K4621" s="208">
        <v>1.05</v>
      </c>
      <c r="L4621" s="24"/>
      <c r="M4621" s="24"/>
      <c r="N4621" s="208">
        <v>0.438</v>
      </c>
      <c r="O4621" s="24"/>
      <c r="P4621" s="208">
        <v>8.0830000000000002</v>
      </c>
      <c r="Q4621" s="208">
        <v>7.1269999999999998</v>
      </c>
      <c r="R4621" s="208">
        <v>7.3650000000000002</v>
      </c>
      <c r="S4621" s="208">
        <v>8.6029999999999998</v>
      </c>
      <c r="T4621" s="208">
        <v>11.372</v>
      </c>
      <c r="U4621" s="208">
        <v>5.048</v>
      </c>
      <c r="V4621" s="208">
        <v>5.0599999999999996</v>
      </c>
      <c r="W4621" s="208">
        <v>1</v>
      </c>
      <c r="X4621" s="24"/>
      <c r="Y4621" s="24"/>
      <c r="Z4621" s="24"/>
      <c r="AA4621" s="24"/>
      <c r="AB4621" s="208">
        <v>8.1340000000000003</v>
      </c>
      <c r="AC4621" s="208">
        <v>17.309000000000001</v>
      </c>
      <c r="AD4621" s="208">
        <v>2.1150000000000002</v>
      </c>
      <c r="AE4621" s="208">
        <v>9.8379999999999992</v>
      </c>
      <c r="AF4621" s="208">
        <v>6.484</v>
      </c>
      <c r="AG4621" s="208">
        <v>5.9249999999999998</v>
      </c>
      <c r="AH4621" s="208">
        <v>3.137</v>
      </c>
      <c r="AI4621" s="208">
        <v>2.61</v>
      </c>
      <c r="AJ4621" s="24"/>
      <c r="AK4621" s="24"/>
      <c r="AL4621" s="24"/>
      <c r="AM4621" s="24"/>
      <c r="AN4621" s="208">
        <v>1.4039999999999999</v>
      </c>
      <c r="AO4621" s="208">
        <v>3.0449999999999999</v>
      </c>
      <c r="AP4621" s="208">
        <v>5.72</v>
      </c>
      <c r="AQ4621" s="208">
        <v>3.8149999999999999</v>
      </c>
      <c r="AR4621" s="208">
        <v>0.78</v>
      </c>
      <c r="AS4621" s="208">
        <v>0.60199999999999998</v>
      </c>
      <c r="AT4621" s="208">
        <v>1.097</v>
      </c>
      <c r="AU4621" s="208">
        <v>0.38400000000000001</v>
      </c>
      <c r="AV4621" s="24"/>
      <c r="AW4621" s="24"/>
      <c r="AX4621" s="24"/>
      <c r="AY4621" s="208">
        <v>3.8279999999999998</v>
      </c>
      <c r="AZ4621" s="208">
        <v>0.86599999999999999</v>
      </c>
      <c r="BA4621" s="208">
        <v>0.84599999999999997</v>
      </c>
      <c r="BB4621" s="21">
        <f t="shared" si="492"/>
        <v>17.309000000000001</v>
      </c>
      <c r="BC4621" s="21"/>
      <c r="BD4621" s="22">
        <f t="shared" si="493"/>
        <v>23.26478494623656</v>
      </c>
      <c r="BE4621" s="21"/>
      <c r="BG4621" s="10"/>
      <c r="BH4621" s="21">
        <f t="shared" si="494"/>
        <v>0</v>
      </c>
      <c r="BI4621" s="22">
        <f t="shared" si="494"/>
        <v>1.7309000000000001E-2</v>
      </c>
      <c r="BJ4621" s="21"/>
      <c r="BK4621" s="21">
        <v>0</v>
      </c>
      <c r="BL4621" s="22">
        <v>5.1927000000000001E-2</v>
      </c>
      <c r="BM4621" s="21"/>
      <c r="BN4621" s="21">
        <f t="shared" si="491"/>
        <v>0</v>
      </c>
      <c r="BO4621" s="22">
        <f t="shared" si="491"/>
        <v>0.207708</v>
      </c>
      <c r="BP4621" s="21">
        <f t="shared" si="491"/>
        <v>0</v>
      </c>
    </row>
    <row r="4622" spans="1:68" ht="11.1" hidden="1" customHeight="1" outlineLevel="2" x14ac:dyDescent="0.2">
      <c r="A4622" s="10"/>
      <c r="B4622" s="18"/>
      <c r="C4622" s="18"/>
      <c r="D4622" s="18"/>
      <c r="E4622" s="23" t="s">
        <v>4050</v>
      </c>
      <c r="F4622" s="208">
        <v>0.23300000000000001</v>
      </c>
      <c r="G4622" s="208">
        <v>0.70199999999999996</v>
      </c>
      <c r="H4622" s="208">
        <v>0.56699999999999995</v>
      </c>
      <c r="I4622" s="239">
        <v>0.70499999999999996</v>
      </c>
      <c r="J4622" s="239"/>
      <c r="K4622" s="208">
        <v>0.44800000000000001</v>
      </c>
      <c r="L4622" s="24"/>
      <c r="M4622" s="24"/>
      <c r="N4622" s="208">
        <v>0.22700000000000001</v>
      </c>
      <c r="O4622" s="24"/>
      <c r="P4622" s="208">
        <v>3.7669999999999999</v>
      </c>
      <c r="Q4622" s="208">
        <v>0.60299999999999998</v>
      </c>
      <c r="R4622" s="208">
        <v>0.58599999999999997</v>
      </c>
      <c r="S4622" s="208">
        <v>0.61699999999999999</v>
      </c>
      <c r="T4622" s="208">
        <v>0.86599999999999999</v>
      </c>
      <c r="U4622" s="208">
        <v>0.54100000000000004</v>
      </c>
      <c r="V4622" s="208">
        <v>1.0149999999999999</v>
      </c>
      <c r="W4622" s="208">
        <v>0.4</v>
      </c>
      <c r="X4622" s="24"/>
      <c r="Y4622" s="24"/>
      <c r="Z4622" s="24"/>
      <c r="AA4622" s="24"/>
      <c r="AB4622" s="208">
        <v>4.8440000000000003</v>
      </c>
      <c r="AC4622" s="208">
        <v>0.65700000000000003</v>
      </c>
      <c r="AD4622" s="208">
        <v>0.95699999999999996</v>
      </c>
      <c r="AE4622" s="208">
        <v>0.66200000000000003</v>
      </c>
      <c r="AF4622" s="208">
        <v>0.52600000000000002</v>
      </c>
      <c r="AG4622" s="208">
        <v>0.67600000000000005</v>
      </c>
      <c r="AH4622" s="208">
        <v>0.54500000000000004</v>
      </c>
      <c r="AI4622" s="208">
        <v>0.72799999999999998</v>
      </c>
      <c r="AJ4622" s="24"/>
      <c r="AK4622" s="24"/>
      <c r="AL4622" s="24"/>
      <c r="AM4622" s="24"/>
      <c r="AN4622" s="208">
        <v>3.1930000000000001</v>
      </c>
      <c r="AO4622" s="208">
        <v>0.61099999999999999</v>
      </c>
      <c r="AP4622" s="208">
        <v>0.76200000000000001</v>
      </c>
      <c r="AQ4622" s="208">
        <v>1.742</v>
      </c>
      <c r="AR4622" s="208">
        <v>4.8879999999999999</v>
      </c>
      <c r="AS4622" s="208">
        <v>3.395</v>
      </c>
      <c r="AT4622" s="208">
        <v>1.4750000000000001</v>
      </c>
      <c r="AU4622" s="24"/>
      <c r="AV4622" s="24"/>
      <c r="AW4622" s="24"/>
      <c r="AX4622" s="24"/>
      <c r="AY4622" s="208">
        <v>0.107</v>
      </c>
      <c r="AZ4622" s="208">
        <v>1.121</v>
      </c>
      <c r="BA4622" s="208">
        <v>3.2610000000000001</v>
      </c>
      <c r="BB4622" s="21">
        <f t="shared" si="492"/>
        <v>4.8879999999999999</v>
      </c>
      <c r="BC4622" s="21"/>
      <c r="BD4622" s="22">
        <f t="shared" si="493"/>
        <v>6.5698924731182791</v>
      </c>
      <c r="BE4622" s="21"/>
      <c r="BG4622" s="10"/>
      <c r="BH4622" s="21">
        <f t="shared" si="494"/>
        <v>0</v>
      </c>
      <c r="BI4622" s="22">
        <f t="shared" si="494"/>
        <v>4.8879999999999991E-3</v>
      </c>
      <c r="BJ4622" s="21"/>
      <c r="BK4622" s="21">
        <v>0</v>
      </c>
      <c r="BL4622" s="22">
        <v>1.4663999999999996E-2</v>
      </c>
      <c r="BM4622" s="21"/>
      <c r="BN4622" s="21">
        <f t="shared" si="491"/>
        <v>0</v>
      </c>
      <c r="BO4622" s="22">
        <f t="shared" si="491"/>
        <v>5.8655999999999986E-2</v>
      </c>
      <c r="BP4622" s="21">
        <f t="shared" si="491"/>
        <v>0</v>
      </c>
    </row>
    <row r="4623" spans="1:68" ht="11.1" hidden="1" customHeight="1" outlineLevel="1" collapsed="1" x14ac:dyDescent="0.2">
      <c r="A4623" s="10"/>
      <c r="B4623" s="18"/>
      <c r="C4623" s="18"/>
      <c r="D4623" s="18"/>
      <c r="E4623" s="19" t="s">
        <v>4051</v>
      </c>
      <c r="F4623" s="20"/>
      <c r="G4623" s="20"/>
      <c r="H4623" s="209">
        <v>8.3190000000000008</v>
      </c>
      <c r="I4623" s="240">
        <v>1.5</v>
      </c>
      <c r="J4623" s="240"/>
      <c r="K4623" s="209">
        <v>0.64600000000000002</v>
      </c>
      <c r="L4623" s="20"/>
      <c r="M4623" s="20"/>
      <c r="N4623" s="20"/>
      <c r="O4623" s="20"/>
      <c r="P4623" s="209">
        <v>2.4009999999999998</v>
      </c>
      <c r="Q4623" s="209">
        <v>1.409</v>
      </c>
      <c r="R4623" s="209">
        <v>2.8239999999999998</v>
      </c>
      <c r="S4623" s="209">
        <v>3.476</v>
      </c>
      <c r="T4623" s="209">
        <v>3.1619999999999999</v>
      </c>
      <c r="U4623" s="209">
        <v>2.6190000000000002</v>
      </c>
      <c r="V4623" s="209">
        <v>1.4390000000000001</v>
      </c>
      <c r="W4623" s="209">
        <v>0.877</v>
      </c>
      <c r="X4623" s="20"/>
      <c r="Y4623" s="20"/>
      <c r="Z4623" s="20"/>
      <c r="AA4623" s="209">
        <v>0.63700000000000001</v>
      </c>
      <c r="AB4623" s="209">
        <v>1.3819999999999999</v>
      </c>
      <c r="AC4623" s="209">
        <v>2.7629999999999999</v>
      </c>
      <c r="AD4623" s="209">
        <v>2.8239999999999998</v>
      </c>
      <c r="AE4623" s="209">
        <v>2.9689999999999999</v>
      </c>
      <c r="AF4623" s="209">
        <v>3.4390000000000001</v>
      </c>
      <c r="AG4623" s="209">
        <v>2.0670000000000002</v>
      </c>
      <c r="AH4623" s="209">
        <v>0.82899999999999996</v>
      </c>
      <c r="AI4623" s="20"/>
      <c r="AJ4623" s="20"/>
      <c r="AK4623" s="20"/>
      <c r="AL4623" s="20"/>
      <c r="AM4623" s="209">
        <v>1.484</v>
      </c>
      <c r="AN4623" s="209">
        <v>1.6879999999999999</v>
      </c>
      <c r="AO4623" s="209">
        <v>2.0419999999999998</v>
      </c>
      <c r="AP4623" s="209">
        <v>3.3330000000000002</v>
      </c>
      <c r="AQ4623" s="209">
        <v>3.327</v>
      </c>
      <c r="AR4623" s="209">
        <v>3.415</v>
      </c>
      <c r="AS4623" s="209">
        <v>2.5430000000000001</v>
      </c>
      <c r="AT4623" s="209">
        <v>1.5569999999999999</v>
      </c>
      <c r="AU4623" s="209">
        <v>0.84199999999999997</v>
      </c>
      <c r="AV4623" s="20"/>
      <c r="AW4623" s="20"/>
      <c r="AX4623" s="20"/>
      <c r="AY4623" s="209">
        <v>0.66700000000000004</v>
      </c>
      <c r="AZ4623" s="209">
        <v>1.601</v>
      </c>
      <c r="BA4623" s="209">
        <v>2.0379999999999998</v>
      </c>
      <c r="BB4623" s="21">
        <f t="shared" si="492"/>
        <v>8.3190000000000008</v>
      </c>
      <c r="BC4623" s="21">
        <f>BD4623</f>
        <v>11.181451612903228</v>
      </c>
      <c r="BD4623" s="22">
        <f t="shared" si="493"/>
        <v>11.181451612903228</v>
      </c>
      <c r="BE4623" s="21">
        <f>BC4623-BD4623</f>
        <v>0</v>
      </c>
      <c r="BF4623" s="2">
        <v>7.5</v>
      </c>
      <c r="BG4623" s="10">
        <v>6</v>
      </c>
      <c r="BH4623" s="21">
        <f t="shared" si="494"/>
        <v>8.319E-3</v>
      </c>
      <c r="BI4623" s="22">
        <f t="shared" si="494"/>
        <v>8.319E-3</v>
      </c>
      <c r="BJ4623" s="21">
        <f>BH4623-BI4623</f>
        <v>0</v>
      </c>
      <c r="BK4623" s="21">
        <v>2.4957E-2</v>
      </c>
      <c r="BL4623" s="22">
        <v>2.4957E-2</v>
      </c>
      <c r="BM4623" s="21">
        <v>0</v>
      </c>
      <c r="BN4623" s="21">
        <f t="shared" si="491"/>
        <v>9.9828E-2</v>
      </c>
      <c r="BO4623" s="22">
        <f t="shared" si="491"/>
        <v>9.9828E-2</v>
      </c>
      <c r="BP4623" s="21">
        <f t="shared" si="491"/>
        <v>0</v>
      </c>
    </row>
    <row r="4624" spans="1:68" ht="11.1" hidden="1" customHeight="1" outlineLevel="2" x14ac:dyDescent="0.2">
      <c r="A4624" s="10"/>
      <c r="B4624" s="18"/>
      <c r="C4624" s="18"/>
      <c r="D4624" s="18"/>
      <c r="E4624" s="23" t="s">
        <v>4052</v>
      </c>
      <c r="F4624" s="24"/>
      <c r="G4624" s="24"/>
      <c r="H4624" s="208">
        <v>8.3190000000000008</v>
      </c>
      <c r="I4624" s="239">
        <v>1.5</v>
      </c>
      <c r="J4624" s="239"/>
      <c r="K4624" s="208">
        <v>0.64600000000000002</v>
      </c>
      <c r="L4624" s="24"/>
      <c r="M4624" s="24"/>
      <c r="N4624" s="24"/>
      <c r="O4624" s="24"/>
      <c r="P4624" s="208">
        <v>2.4009999999999998</v>
      </c>
      <c r="Q4624" s="208">
        <v>1.409</v>
      </c>
      <c r="R4624" s="208">
        <v>2.8239999999999998</v>
      </c>
      <c r="S4624" s="208">
        <v>3.476</v>
      </c>
      <c r="T4624" s="208">
        <v>3.1619999999999999</v>
      </c>
      <c r="U4624" s="208">
        <v>2.6190000000000002</v>
      </c>
      <c r="V4624" s="208">
        <v>1.4390000000000001</v>
      </c>
      <c r="W4624" s="208">
        <v>0.877</v>
      </c>
      <c r="X4624" s="24"/>
      <c r="Y4624" s="24"/>
      <c r="Z4624" s="24"/>
      <c r="AA4624" s="208">
        <v>0.63700000000000001</v>
      </c>
      <c r="AB4624" s="208">
        <v>1.3819999999999999</v>
      </c>
      <c r="AC4624" s="208">
        <v>2.7629999999999999</v>
      </c>
      <c r="AD4624" s="208">
        <v>2.8239999999999998</v>
      </c>
      <c r="AE4624" s="208">
        <v>2.9689999999999999</v>
      </c>
      <c r="AF4624" s="208">
        <v>3.4390000000000001</v>
      </c>
      <c r="AG4624" s="208">
        <v>2.0670000000000002</v>
      </c>
      <c r="AH4624" s="208">
        <v>0.82899999999999996</v>
      </c>
      <c r="AI4624" s="24"/>
      <c r="AJ4624" s="24"/>
      <c r="AK4624" s="24"/>
      <c r="AL4624" s="24"/>
      <c r="AM4624" s="208">
        <v>1.484</v>
      </c>
      <c r="AN4624" s="208">
        <v>1.6879999999999999</v>
      </c>
      <c r="AO4624" s="208">
        <v>2.0419999999999998</v>
      </c>
      <c r="AP4624" s="208">
        <v>3.3330000000000002</v>
      </c>
      <c r="AQ4624" s="208">
        <v>3.327</v>
      </c>
      <c r="AR4624" s="208">
        <v>3.415</v>
      </c>
      <c r="AS4624" s="208">
        <v>2.5430000000000001</v>
      </c>
      <c r="AT4624" s="208">
        <v>1.5569999999999999</v>
      </c>
      <c r="AU4624" s="208">
        <v>0.84199999999999997</v>
      </c>
      <c r="AV4624" s="24"/>
      <c r="AW4624" s="24"/>
      <c r="AX4624" s="24"/>
      <c r="AY4624" s="208">
        <v>0.66700000000000004</v>
      </c>
      <c r="AZ4624" s="208">
        <v>1.601</v>
      </c>
      <c r="BA4624" s="208">
        <v>2.0379999999999998</v>
      </c>
      <c r="BB4624" s="21">
        <f t="shared" si="492"/>
        <v>8.3190000000000008</v>
      </c>
      <c r="BC4624" s="21"/>
      <c r="BD4624" s="22">
        <f t="shared" si="493"/>
        <v>11.181451612903228</v>
      </c>
      <c r="BE4624" s="21"/>
      <c r="BG4624" s="10"/>
      <c r="BH4624" s="21">
        <f t="shared" si="494"/>
        <v>0</v>
      </c>
      <c r="BI4624" s="22">
        <f t="shared" si="494"/>
        <v>8.319E-3</v>
      </c>
      <c r="BJ4624" s="21"/>
      <c r="BK4624" s="21">
        <v>0</v>
      </c>
      <c r="BL4624" s="22">
        <v>2.4957E-2</v>
      </c>
      <c r="BM4624" s="21"/>
      <c r="BN4624" s="21">
        <f t="shared" si="491"/>
        <v>0</v>
      </c>
      <c r="BO4624" s="22">
        <f t="shared" si="491"/>
        <v>9.9828E-2</v>
      </c>
      <c r="BP4624" s="21">
        <f t="shared" si="491"/>
        <v>0</v>
      </c>
    </row>
    <row r="4625" spans="1:68" ht="11.1" hidden="1" customHeight="1" outlineLevel="1" collapsed="1" x14ac:dyDescent="0.2">
      <c r="A4625" s="10"/>
      <c r="B4625" s="18"/>
      <c r="C4625" s="18"/>
      <c r="D4625" s="18"/>
      <c r="E4625" s="19" t="s">
        <v>4053</v>
      </c>
      <c r="F4625" s="20"/>
      <c r="G4625" s="20"/>
      <c r="H4625" s="20"/>
      <c r="I4625" s="20"/>
      <c r="J4625" s="20"/>
      <c r="K4625" s="20"/>
      <c r="L4625" s="20"/>
      <c r="M4625" s="20"/>
      <c r="N4625" s="20"/>
      <c r="O4625" s="20"/>
      <c r="P4625" s="20"/>
      <c r="Q4625" s="20"/>
      <c r="R4625" s="20"/>
      <c r="S4625" s="20"/>
      <c r="T4625" s="20"/>
      <c r="U4625" s="20"/>
      <c r="V4625" s="20"/>
      <c r="W4625" s="20"/>
      <c r="X4625" s="20"/>
      <c r="Y4625" s="20"/>
      <c r="Z4625" s="20"/>
      <c r="AA4625" s="20"/>
      <c r="AB4625" s="20"/>
      <c r="AC4625" s="20"/>
      <c r="AD4625" s="20"/>
      <c r="AE4625" s="20"/>
      <c r="AF4625" s="20"/>
      <c r="AG4625" s="20"/>
      <c r="AH4625" s="20"/>
      <c r="AI4625" s="20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9">
        <v>0.44600000000000001</v>
      </c>
      <c r="BA4625" s="209">
        <v>1.1200000000000001</v>
      </c>
      <c r="BB4625" s="21">
        <f t="shared" si="492"/>
        <v>1.1200000000000001</v>
      </c>
      <c r="BC4625" s="21">
        <f>BF4625</f>
        <v>3.18</v>
      </c>
      <c r="BD4625" s="22">
        <f t="shared" si="493"/>
        <v>1.5053763440860217</v>
      </c>
      <c r="BE4625" s="21">
        <f>BC4625-BD4625</f>
        <v>1.6746236559139784</v>
      </c>
      <c r="BF4625" s="2">
        <v>3.18</v>
      </c>
      <c r="BG4625" s="10">
        <v>6</v>
      </c>
      <c r="BH4625" s="21">
        <f t="shared" si="494"/>
        <v>2.3659200000000001E-3</v>
      </c>
      <c r="BI4625" s="22">
        <f t="shared" si="494"/>
        <v>1.1199999999999999E-3</v>
      </c>
      <c r="BJ4625" s="21">
        <f>BH4625-BI4625</f>
        <v>1.2459200000000002E-3</v>
      </c>
      <c r="BK4625" s="21">
        <v>7.0977599999999998E-3</v>
      </c>
      <c r="BL4625" s="22">
        <v>3.3599999999999997E-3</v>
      </c>
      <c r="BM4625" s="21">
        <v>3.7377600000000001E-3</v>
      </c>
      <c r="BN4625" s="21">
        <f t="shared" ref="BN4625:BP4689" si="495">BK4625*4</f>
        <v>2.8391039999999999E-2</v>
      </c>
      <c r="BO4625" s="22">
        <f t="shared" si="495"/>
        <v>1.3439999999999999E-2</v>
      </c>
      <c r="BP4625" s="21">
        <f t="shared" si="495"/>
        <v>1.4951040000000001E-2</v>
      </c>
    </row>
    <row r="4626" spans="1:68" ht="11.1" hidden="1" customHeight="1" outlineLevel="2" x14ac:dyDescent="0.2">
      <c r="A4626" s="10"/>
      <c r="B4626" s="18"/>
      <c r="C4626" s="18"/>
      <c r="D4626" s="18"/>
      <c r="E4626" s="23" t="s">
        <v>4054</v>
      </c>
      <c r="F4626" s="24"/>
      <c r="G4626" s="24"/>
      <c r="H4626" s="24"/>
      <c r="I4626" s="24"/>
      <c r="J4626" s="24"/>
      <c r="K4626" s="24"/>
      <c r="L4626" s="24"/>
      <c r="M4626" s="24"/>
      <c r="N4626" s="24"/>
      <c r="O4626" s="24"/>
      <c r="P4626" s="24"/>
      <c r="Q4626" s="24"/>
      <c r="R4626" s="24"/>
      <c r="S4626" s="24"/>
      <c r="T4626" s="24"/>
      <c r="U4626" s="24"/>
      <c r="V4626" s="24"/>
      <c r="W4626" s="24"/>
      <c r="X4626" s="24"/>
      <c r="Y4626" s="24"/>
      <c r="Z4626" s="24"/>
      <c r="AA4626" s="24"/>
      <c r="AB4626" s="24"/>
      <c r="AC4626" s="24"/>
      <c r="AD4626" s="24"/>
      <c r="AE4626" s="24"/>
      <c r="AF4626" s="24"/>
      <c r="AG4626" s="24"/>
      <c r="AH4626" s="24"/>
      <c r="AI4626" s="24"/>
      <c r="AJ4626" s="24"/>
      <c r="AK4626" s="24"/>
      <c r="AL4626" s="24"/>
      <c r="AM4626" s="24"/>
      <c r="AN4626" s="24"/>
      <c r="AO4626" s="24"/>
      <c r="AP4626" s="24"/>
      <c r="AQ4626" s="24"/>
      <c r="AR4626" s="24"/>
      <c r="AS4626" s="24"/>
      <c r="AT4626" s="24"/>
      <c r="AU4626" s="24"/>
      <c r="AV4626" s="24"/>
      <c r="AW4626" s="24"/>
      <c r="AX4626" s="24"/>
      <c r="AY4626" s="24"/>
      <c r="AZ4626" s="208">
        <v>0.44600000000000001</v>
      </c>
      <c r="BA4626" s="208">
        <v>1.1200000000000001</v>
      </c>
      <c r="BB4626" s="21">
        <f t="shared" si="492"/>
        <v>1.1200000000000001</v>
      </c>
      <c r="BC4626" s="21"/>
      <c r="BD4626" s="22">
        <f t="shared" si="493"/>
        <v>1.5053763440860217</v>
      </c>
      <c r="BE4626" s="21"/>
      <c r="BG4626" s="10"/>
      <c r="BH4626" s="21">
        <f t="shared" si="494"/>
        <v>0</v>
      </c>
      <c r="BI4626" s="22">
        <f t="shared" si="494"/>
        <v>1.1199999999999999E-3</v>
      </c>
      <c r="BJ4626" s="21"/>
      <c r="BK4626" s="21">
        <v>0</v>
      </c>
      <c r="BL4626" s="22">
        <v>3.3599999999999997E-3</v>
      </c>
      <c r="BM4626" s="21"/>
      <c r="BN4626" s="21">
        <f t="shared" si="495"/>
        <v>0</v>
      </c>
      <c r="BO4626" s="22">
        <f t="shared" si="495"/>
        <v>1.3439999999999999E-2</v>
      </c>
      <c r="BP4626" s="21">
        <f t="shared" si="495"/>
        <v>0</v>
      </c>
    </row>
    <row r="4627" spans="1:68" ht="11.1" hidden="1" customHeight="1" outlineLevel="1" collapsed="1" x14ac:dyDescent="0.2">
      <c r="A4627" s="10"/>
      <c r="B4627" s="18"/>
      <c r="C4627" s="18"/>
      <c r="D4627" s="18"/>
      <c r="E4627" s="19" t="s">
        <v>4055</v>
      </c>
      <c r="F4627" s="209">
        <v>6.2489999999999997</v>
      </c>
      <c r="G4627" s="209">
        <v>7.8310000000000004</v>
      </c>
      <c r="H4627" s="209">
        <v>4.3789999999999996</v>
      </c>
      <c r="I4627" s="240">
        <v>3.4380000000000002</v>
      </c>
      <c r="J4627" s="240"/>
      <c r="K4627" s="209">
        <v>1.361</v>
      </c>
      <c r="L4627" s="20"/>
      <c r="M4627" s="20"/>
      <c r="N4627" s="20"/>
      <c r="O4627" s="20"/>
      <c r="P4627" s="209">
        <v>4.1189999999999998</v>
      </c>
      <c r="Q4627" s="209">
        <v>6.5819999999999999</v>
      </c>
      <c r="R4627" s="209">
        <v>5.1130000000000004</v>
      </c>
      <c r="S4627" s="209">
        <v>6.7539999999999996</v>
      </c>
      <c r="T4627" s="209">
        <v>7.4619999999999997</v>
      </c>
      <c r="U4627" s="209">
        <v>4.3070000000000004</v>
      </c>
      <c r="V4627" s="209">
        <v>2.9929999999999999</v>
      </c>
      <c r="W4627" s="209">
        <v>1.44</v>
      </c>
      <c r="X4627" s="20"/>
      <c r="Y4627" s="209">
        <v>0.159</v>
      </c>
      <c r="Z4627" s="20"/>
      <c r="AA4627" s="20"/>
      <c r="AB4627" s="209">
        <v>3.6040000000000001</v>
      </c>
      <c r="AC4627" s="209">
        <v>5.077</v>
      </c>
      <c r="AD4627" s="209">
        <v>6.1849999999999996</v>
      </c>
      <c r="AE4627" s="209">
        <v>7.2990000000000004</v>
      </c>
      <c r="AF4627" s="209">
        <v>6.5</v>
      </c>
      <c r="AG4627" s="209">
        <v>4.3310000000000004</v>
      </c>
      <c r="AH4627" s="209">
        <v>3.1720000000000002</v>
      </c>
      <c r="AI4627" s="20"/>
      <c r="AJ4627" s="209">
        <v>1.127</v>
      </c>
      <c r="AK4627" s="20"/>
      <c r="AL4627" s="20"/>
      <c r="AM4627" s="209">
        <v>0.69299999999999995</v>
      </c>
      <c r="AN4627" s="209">
        <v>3.0459999999999998</v>
      </c>
      <c r="AO4627" s="209">
        <v>5.194</v>
      </c>
      <c r="AP4627" s="209">
        <v>6.1980000000000004</v>
      </c>
      <c r="AQ4627" s="209">
        <v>6.9249999999999998</v>
      </c>
      <c r="AR4627" s="209">
        <v>7.4509999999999996</v>
      </c>
      <c r="AS4627" s="209">
        <v>4.766</v>
      </c>
      <c r="AT4627" s="209">
        <v>3.8279999999999998</v>
      </c>
      <c r="AU4627" s="209">
        <v>1.825</v>
      </c>
      <c r="AV4627" s="20"/>
      <c r="AW4627" s="20"/>
      <c r="AX4627" s="20"/>
      <c r="AY4627" s="209">
        <v>1.4830000000000001</v>
      </c>
      <c r="AZ4627" s="209">
        <v>2.8380000000000001</v>
      </c>
      <c r="BA4627" s="209">
        <v>4.5529999999999999</v>
      </c>
      <c r="BB4627" s="56">
        <v>8.35</v>
      </c>
      <c r="BC4627" s="21">
        <f>BD4627</f>
        <v>11.223118279569892</v>
      </c>
      <c r="BD4627" s="22">
        <f t="shared" si="493"/>
        <v>11.223118279569892</v>
      </c>
      <c r="BE4627" s="21">
        <f>BC4627-BD4627</f>
        <v>0</v>
      </c>
      <c r="BF4627" s="2">
        <v>8.8000000000000007</v>
      </c>
      <c r="BG4627" s="10">
        <v>6</v>
      </c>
      <c r="BH4627" s="21">
        <f t="shared" si="494"/>
        <v>8.3499999999999998E-3</v>
      </c>
      <c r="BI4627" s="22">
        <f t="shared" si="494"/>
        <v>8.3499999999999998E-3</v>
      </c>
      <c r="BJ4627" s="21">
        <f>BH4627-BI4627</f>
        <v>0</v>
      </c>
      <c r="BK4627" s="21">
        <v>2.5049999999999999E-2</v>
      </c>
      <c r="BL4627" s="22">
        <v>2.5049999999999999E-2</v>
      </c>
      <c r="BM4627" s="21">
        <v>0</v>
      </c>
      <c r="BN4627" s="21">
        <f t="shared" si="495"/>
        <v>0.1002</v>
      </c>
      <c r="BO4627" s="22">
        <f t="shared" si="495"/>
        <v>0.1002</v>
      </c>
      <c r="BP4627" s="21">
        <f t="shared" si="495"/>
        <v>0</v>
      </c>
    </row>
    <row r="4628" spans="1:68" ht="11.1" hidden="1" customHeight="1" outlineLevel="2" x14ac:dyDescent="0.2">
      <c r="A4628" s="10"/>
      <c r="B4628" s="18"/>
      <c r="C4628" s="18"/>
      <c r="D4628" s="18"/>
      <c r="E4628" s="23" t="s">
        <v>4056</v>
      </c>
      <c r="F4628" s="208">
        <v>3.3610000000000002</v>
      </c>
      <c r="G4628" s="208">
        <v>3.496</v>
      </c>
      <c r="H4628" s="208">
        <v>2.3439999999999999</v>
      </c>
      <c r="I4628" s="239">
        <v>1.956</v>
      </c>
      <c r="J4628" s="239"/>
      <c r="K4628" s="208">
        <v>0.80100000000000005</v>
      </c>
      <c r="L4628" s="24"/>
      <c r="M4628" s="24"/>
      <c r="N4628" s="24"/>
      <c r="O4628" s="24"/>
      <c r="P4628" s="208">
        <v>2.556</v>
      </c>
      <c r="Q4628" s="208">
        <v>2.9209999999999998</v>
      </c>
      <c r="R4628" s="208">
        <v>3.1120000000000001</v>
      </c>
      <c r="S4628" s="208">
        <v>3.2789999999999999</v>
      </c>
      <c r="T4628" s="208">
        <v>3.8679999999999999</v>
      </c>
      <c r="U4628" s="208">
        <v>2.4239999999999999</v>
      </c>
      <c r="V4628" s="208">
        <v>1.889</v>
      </c>
      <c r="W4628" s="208">
        <v>0.91500000000000004</v>
      </c>
      <c r="X4628" s="24"/>
      <c r="Y4628" s="24"/>
      <c r="Z4628" s="24"/>
      <c r="AA4628" s="24"/>
      <c r="AB4628" s="208">
        <v>2.0489999999999999</v>
      </c>
      <c r="AC4628" s="208">
        <v>2.758</v>
      </c>
      <c r="AD4628" s="208">
        <v>3.0329999999999999</v>
      </c>
      <c r="AE4628" s="208">
        <v>3.597</v>
      </c>
      <c r="AF4628" s="208">
        <v>3.3180000000000001</v>
      </c>
      <c r="AG4628" s="208">
        <v>2.3290000000000002</v>
      </c>
      <c r="AH4628" s="208">
        <v>1.8440000000000001</v>
      </c>
      <c r="AI4628" s="24"/>
      <c r="AJ4628" s="208">
        <v>0.63200000000000001</v>
      </c>
      <c r="AK4628" s="24"/>
      <c r="AL4628" s="24"/>
      <c r="AM4628" s="208">
        <v>0.443</v>
      </c>
      <c r="AN4628" s="208">
        <v>1.8620000000000001</v>
      </c>
      <c r="AO4628" s="208">
        <v>3.048</v>
      </c>
      <c r="AP4628" s="208">
        <v>3.2010000000000001</v>
      </c>
      <c r="AQ4628" s="208">
        <v>3.5190000000000001</v>
      </c>
      <c r="AR4628" s="208">
        <v>3.835</v>
      </c>
      <c r="AS4628" s="208">
        <v>2.6389999999999998</v>
      </c>
      <c r="AT4628" s="208">
        <v>2.5219999999999998</v>
      </c>
      <c r="AU4628" s="208">
        <v>1.2789999999999999</v>
      </c>
      <c r="AV4628" s="24"/>
      <c r="AW4628" s="24"/>
      <c r="AX4628" s="24"/>
      <c r="AY4628" s="208">
        <v>1.0129999999999999</v>
      </c>
      <c r="AZ4628" s="208">
        <v>1.869</v>
      </c>
      <c r="BA4628" s="208">
        <v>2.8439999999999999</v>
      </c>
      <c r="BB4628" s="21">
        <f t="shared" ref="BB4628:BB4641" si="496">MAX(F4628:BA4628)</f>
        <v>3.8679999999999999</v>
      </c>
      <c r="BC4628" s="21"/>
      <c r="BD4628" s="22">
        <f t="shared" si="493"/>
        <v>5.1989247311827951</v>
      </c>
      <c r="BE4628" s="21"/>
      <c r="BG4628" s="10"/>
      <c r="BH4628" s="21">
        <f t="shared" si="494"/>
        <v>0</v>
      </c>
      <c r="BI4628" s="22">
        <f t="shared" si="494"/>
        <v>3.867999999999999E-3</v>
      </c>
      <c r="BJ4628" s="21"/>
      <c r="BK4628" s="21">
        <v>0</v>
      </c>
      <c r="BL4628" s="22">
        <v>1.1603999999999996E-2</v>
      </c>
      <c r="BM4628" s="21"/>
      <c r="BN4628" s="21">
        <f t="shared" si="495"/>
        <v>0</v>
      </c>
      <c r="BO4628" s="22">
        <f t="shared" si="495"/>
        <v>4.6415999999999985E-2</v>
      </c>
      <c r="BP4628" s="21">
        <f t="shared" si="495"/>
        <v>0</v>
      </c>
    </row>
    <row r="4629" spans="1:68" ht="11.1" hidden="1" customHeight="1" outlineLevel="2" x14ac:dyDescent="0.2">
      <c r="A4629" s="10"/>
      <c r="B4629" s="18"/>
      <c r="C4629" s="18"/>
      <c r="D4629" s="18"/>
      <c r="E4629" s="23" t="s">
        <v>4057</v>
      </c>
      <c r="F4629" s="208">
        <v>2.7879999999999998</v>
      </c>
      <c r="G4629" s="208">
        <v>4.2329999999999997</v>
      </c>
      <c r="H4629" s="208">
        <v>1.96</v>
      </c>
      <c r="I4629" s="239">
        <v>1.403</v>
      </c>
      <c r="J4629" s="239"/>
      <c r="K4629" s="208">
        <v>0.48099999999999998</v>
      </c>
      <c r="L4629" s="24"/>
      <c r="M4629" s="24"/>
      <c r="N4629" s="24"/>
      <c r="O4629" s="24"/>
      <c r="P4629" s="208">
        <v>1.3140000000000001</v>
      </c>
      <c r="Q4629" s="208">
        <v>3.62</v>
      </c>
      <c r="R4629" s="208">
        <v>1.946</v>
      </c>
      <c r="S4629" s="208">
        <v>3.3620000000000001</v>
      </c>
      <c r="T4629" s="208">
        <v>3.4590000000000001</v>
      </c>
      <c r="U4629" s="208">
        <v>1.831</v>
      </c>
      <c r="V4629" s="208">
        <v>1.06</v>
      </c>
      <c r="W4629" s="208">
        <v>0.52500000000000002</v>
      </c>
      <c r="X4629" s="24"/>
      <c r="Y4629" s="24"/>
      <c r="Z4629" s="24"/>
      <c r="AA4629" s="24"/>
      <c r="AB4629" s="208">
        <v>1.5069999999999999</v>
      </c>
      <c r="AC4629" s="208">
        <v>2.3170000000000002</v>
      </c>
      <c r="AD4629" s="208">
        <v>3.1</v>
      </c>
      <c r="AE4629" s="208">
        <v>3.63</v>
      </c>
      <c r="AF4629" s="208">
        <v>3.153</v>
      </c>
      <c r="AG4629" s="208">
        <v>1.982</v>
      </c>
      <c r="AH4629" s="208">
        <v>1.2989999999999999</v>
      </c>
      <c r="AI4629" s="24"/>
      <c r="AJ4629" s="208">
        <v>0.42499999999999999</v>
      </c>
      <c r="AK4629" s="24"/>
      <c r="AL4629" s="24"/>
      <c r="AM4629" s="208">
        <v>0.19700000000000001</v>
      </c>
      <c r="AN4629" s="208">
        <v>1.181</v>
      </c>
      <c r="AO4629" s="208">
        <v>2.1440000000000001</v>
      </c>
      <c r="AP4629" s="208">
        <v>2.996</v>
      </c>
      <c r="AQ4629" s="208">
        <v>3.391</v>
      </c>
      <c r="AR4629" s="208">
        <v>3.6139999999999999</v>
      </c>
      <c r="AS4629" s="208">
        <v>2.1259999999999999</v>
      </c>
      <c r="AT4629" s="208">
        <v>1.292</v>
      </c>
      <c r="AU4629" s="208">
        <v>0.53700000000000003</v>
      </c>
      <c r="AV4629" s="24"/>
      <c r="AW4629" s="24"/>
      <c r="AX4629" s="24"/>
      <c r="AY4629" s="208">
        <v>0.39200000000000002</v>
      </c>
      <c r="AZ4629" s="208">
        <v>0.94699999999999995</v>
      </c>
      <c r="BA4629" s="208">
        <v>1.6879999999999999</v>
      </c>
      <c r="BB4629" s="21">
        <f t="shared" si="496"/>
        <v>4.2329999999999997</v>
      </c>
      <c r="BC4629" s="21"/>
      <c r="BD4629" s="22">
        <f t="shared" si="493"/>
        <v>5.689516129032258</v>
      </c>
      <c r="BE4629" s="21"/>
      <c r="BG4629" s="10"/>
      <c r="BH4629" s="21">
        <f t="shared" si="494"/>
        <v>0</v>
      </c>
      <c r="BI4629" s="22">
        <f t="shared" si="494"/>
        <v>4.2329999999999998E-3</v>
      </c>
      <c r="BJ4629" s="21"/>
      <c r="BK4629" s="21">
        <v>0</v>
      </c>
      <c r="BL4629" s="22">
        <v>1.2698999999999998E-2</v>
      </c>
      <c r="BM4629" s="21"/>
      <c r="BN4629" s="21">
        <f t="shared" si="495"/>
        <v>0</v>
      </c>
      <c r="BO4629" s="22">
        <f t="shared" si="495"/>
        <v>5.0795999999999994E-2</v>
      </c>
      <c r="BP4629" s="21">
        <f t="shared" si="495"/>
        <v>0</v>
      </c>
    </row>
    <row r="4630" spans="1:68" ht="11.1" hidden="1" customHeight="1" outlineLevel="2" x14ac:dyDescent="0.2">
      <c r="A4630" s="10"/>
      <c r="B4630" s="18"/>
      <c r="C4630" s="18"/>
      <c r="D4630" s="18"/>
      <c r="E4630" s="23" t="s">
        <v>4058</v>
      </c>
      <c r="F4630" s="208">
        <v>0.1</v>
      </c>
      <c r="G4630" s="208">
        <v>0.10199999999999999</v>
      </c>
      <c r="H4630" s="208">
        <v>7.4999999999999997E-2</v>
      </c>
      <c r="I4630" s="239">
        <v>7.9000000000000001E-2</v>
      </c>
      <c r="J4630" s="239"/>
      <c r="K4630" s="208">
        <v>7.9000000000000001E-2</v>
      </c>
      <c r="L4630" s="24"/>
      <c r="M4630" s="24"/>
      <c r="N4630" s="24"/>
      <c r="O4630" s="24"/>
      <c r="P4630" s="208">
        <v>0.249</v>
      </c>
      <c r="Q4630" s="208">
        <v>4.1000000000000002E-2</v>
      </c>
      <c r="R4630" s="208">
        <v>5.5E-2</v>
      </c>
      <c r="S4630" s="208">
        <v>0.113</v>
      </c>
      <c r="T4630" s="208">
        <v>0.13500000000000001</v>
      </c>
      <c r="U4630" s="208">
        <v>5.1999999999999998E-2</v>
      </c>
      <c r="V4630" s="208">
        <v>4.3999999999999997E-2</v>
      </c>
      <c r="W4630" s="24"/>
      <c r="X4630" s="24"/>
      <c r="Y4630" s="208">
        <v>0.159</v>
      </c>
      <c r="Z4630" s="24"/>
      <c r="AA4630" s="24"/>
      <c r="AB4630" s="208">
        <v>4.8000000000000001E-2</v>
      </c>
      <c r="AC4630" s="208">
        <v>2E-3</v>
      </c>
      <c r="AD4630" s="208">
        <v>5.1999999999999998E-2</v>
      </c>
      <c r="AE4630" s="208">
        <v>7.1999999999999995E-2</v>
      </c>
      <c r="AF4630" s="208">
        <v>2.9000000000000001E-2</v>
      </c>
      <c r="AG4630" s="208">
        <v>0.02</v>
      </c>
      <c r="AH4630" s="208">
        <v>2.9000000000000001E-2</v>
      </c>
      <c r="AI4630" s="24"/>
      <c r="AJ4630" s="208">
        <v>7.0000000000000007E-2</v>
      </c>
      <c r="AK4630" s="24"/>
      <c r="AL4630" s="24"/>
      <c r="AM4630" s="208">
        <v>5.2999999999999999E-2</v>
      </c>
      <c r="AN4630" s="208">
        <v>3.0000000000000001E-3</v>
      </c>
      <c r="AO4630" s="208">
        <v>2E-3</v>
      </c>
      <c r="AP4630" s="208">
        <v>1E-3</v>
      </c>
      <c r="AQ4630" s="208">
        <v>1.4999999999999999E-2</v>
      </c>
      <c r="AR4630" s="208">
        <v>2E-3</v>
      </c>
      <c r="AS4630" s="208">
        <v>1E-3</v>
      </c>
      <c r="AT4630" s="208">
        <v>1.4E-2</v>
      </c>
      <c r="AU4630" s="208">
        <v>8.9999999999999993E-3</v>
      </c>
      <c r="AV4630" s="24"/>
      <c r="AW4630" s="24"/>
      <c r="AX4630" s="24"/>
      <c r="AY4630" s="208">
        <v>7.8E-2</v>
      </c>
      <c r="AZ4630" s="208">
        <v>2.1999999999999999E-2</v>
      </c>
      <c r="BA4630" s="208">
        <v>2.1000000000000001E-2</v>
      </c>
      <c r="BB4630" s="21">
        <f t="shared" si="496"/>
        <v>0.249</v>
      </c>
      <c r="BC4630" s="21"/>
      <c r="BD4630" s="22">
        <f t="shared" si="493"/>
        <v>0.33467741935483869</v>
      </c>
      <c r="BE4630" s="21"/>
      <c r="BG4630" s="10"/>
      <c r="BH4630" s="21">
        <f t="shared" si="494"/>
        <v>0</v>
      </c>
      <c r="BI4630" s="22">
        <f t="shared" si="494"/>
        <v>2.4899999999999998E-4</v>
      </c>
      <c r="BJ4630" s="21"/>
      <c r="BK4630" s="21">
        <v>0</v>
      </c>
      <c r="BL4630" s="22">
        <v>7.4699999999999994E-4</v>
      </c>
      <c r="BM4630" s="21"/>
      <c r="BN4630" s="21">
        <f t="shared" si="495"/>
        <v>0</v>
      </c>
      <c r="BO4630" s="22">
        <f t="shared" si="495"/>
        <v>2.9879999999999998E-3</v>
      </c>
      <c r="BP4630" s="21">
        <f t="shared" si="495"/>
        <v>0</v>
      </c>
    </row>
    <row r="4631" spans="1:68" ht="11.1" hidden="1" customHeight="1" outlineLevel="1" collapsed="1" x14ac:dyDescent="0.2">
      <c r="A4631" s="10"/>
      <c r="B4631" s="18"/>
      <c r="C4631" s="18"/>
      <c r="D4631" s="18"/>
      <c r="E4631" s="19" t="s">
        <v>4059</v>
      </c>
      <c r="F4631" s="20"/>
      <c r="G4631" s="20"/>
      <c r="H4631" s="20"/>
      <c r="I4631" s="20"/>
      <c r="J4631" s="20"/>
      <c r="K4631" s="20"/>
      <c r="L4631" s="20"/>
      <c r="M4631" s="20"/>
      <c r="N4631" s="20"/>
      <c r="O4631" s="20"/>
      <c r="P4631" s="20"/>
      <c r="Q4631" s="20"/>
      <c r="R4631" s="20"/>
      <c r="S4631" s="20"/>
      <c r="T4631" s="20"/>
      <c r="U4631" s="20"/>
      <c r="V4631" s="20"/>
      <c r="W4631" s="20"/>
      <c r="X4631" s="20"/>
      <c r="Y4631" s="20"/>
      <c r="Z4631" s="20"/>
      <c r="AA4631" s="20"/>
      <c r="AB4631" s="20"/>
      <c r="AC4631" s="20"/>
      <c r="AD4631" s="20"/>
      <c r="AE4631" s="20"/>
      <c r="AF4631" s="20"/>
      <c r="AG4631" s="20"/>
      <c r="AH4631" s="20"/>
      <c r="AI4631" s="20"/>
      <c r="AJ4631" s="20"/>
      <c r="AK4631" s="20"/>
      <c r="AL4631" s="20"/>
      <c r="AM4631" s="209">
        <v>0.251</v>
      </c>
      <c r="AN4631" s="209">
        <v>0.309</v>
      </c>
      <c r="AO4631" s="209">
        <v>0.79100000000000004</v>
      </c>
      <c r="AP4631" s="209">
        <v>1.0249999999999999</v>
      </c>
      <c r="AQ4631" s="209">
        <v>2.91</v>
      </c>
      <c r="AR4631" s="20"/>
      <c r="AS4631" s="209">
        <v>0.39100000000000001</v>
      </c>
      <c r="AT4631" s="209">
        <v>0.16300000000000001</v>
      </c>
      <c r="AU4631" s="209">
        <v>0.215</v>
      </c>
      <c r="AV4631" s="209">
        <v>5.6000000000000001E-2</v>
      </c>
      <c r="AW4631" s="20"/>
      <c r="AX4631" s="20"/>
      <c r="AY4631" s="209">
        <v>0.156</v>
      </c>
      <c r="AZ4631" s="209">
        <v>0.27</v>
      </c>
      <c r="BA4631" s="209">
        <v>0.22500000000000001</v>
      </c>
      <c r="BB4631" s="56">
        <f>BB4632+BB4633</f>
        <v>5.8469999999999995</v>
      </c>
      <c r="BC4631" s="21">
        <f>BF4631</f>
        <v>13.33</v>
      </c>
      <c r="BD4631" s="22">
        <f t="shared" si="493"/>
        <v>7.8588709677419342</v>
      </c>
      <c r="BE4631" s="21">
        <f>BC4631-BD4631</f>
        <v>5.4711290322580659</v>
      </c>
      <c r="BF4631" s="2">
        <f>BF4632+BF4633</f>
        <v>13.33</v>
      </c>
      <c r="BG4631" s="10">
        <v>6</v>
      </c>
      <c r="BH4631" s="21">
        <f t="shared" si="494"/>
        <v>9.9175200000000008E-3</v>
      </c>
      <c r="BI4631" s="22">
        <f t="shared" si="494"/>
        <v>5.846999999999998E-3</v>
      </c>
      <c r="BJ4631" s="21">
        <f>BH4631-BI4631</f>
        <v>4.0705200000000028E-3</v>
      </c>
      <c r="BK4631" s="21">
        <v>8.7299999999999999E-3</v>
      </c>
      <c r="BL4631" s="22">
        <v>8.7299999999999999E-3</v>
      </c>
      <c r="BM4631" s="21">
        <v>0</v>
      </c>
      <c r="BN4631" s="21">
        <f t="shared" si="495"/>
        <v>3.492E-2</v>
      </c>
      <c r="BO4631" s="22">
        <f t="shared" si="495"/>
        <v>3.492E-2</v>
      </c>
      <c r="BP4631" s="21">
        <f t="shared" si="495"/>
        <v>0</v>
      </c>
    </row>
    <row r="4632" spans="1:68" ht="11.1" hidden="1" customHeight="1" outlineLevel="2" x14ac:dyDescent="0.2">
      <c r="A4632" s="10"/>
      <c r="B4632" s="18"/>
      <c r="C4632" s="18"/>
      <c r="D4632" s="18"/>
      <c r="E4632" s="23" t="s">
        <v>3950</v>
      </c>
      <c r="F4632" s="24"/>
      <c r="G4632" s="24"/>
      <c r="H4632" s="24"/>
      <c r="I4632" s="24"/>
      <c r="J4632" s="24"/>
      <c r="K4632" s="24"/>
      <c r="L4632" s="24"/>
      <c r="M4632" s="24"/>
      <c r="N4632" s="24"/>
      <c r="O4632" s="24"/>
      <c r="P4632" s="24"/>
      <c r="Q4632" s="24"/>
      <c r="R4632" s="24"/>
      <c r="S4632" s="24"/>
      <c r="T4632" s="24"/>
      <c r="U4632" s="24"/>
      <c r="V4632" s="24"/>
      <c r="W4632" s="24"/>
      <c r="X4632" s="24"/>
      <c r="Y4632" s="24"/>
      <c r="Z4632" s="24"/>
      <c r="AA4632" s="24"/>
      <c r="AB4632" s="24"/>
      <c r="AC4632" s="24"/>
      <c r="AD4632" s="24"/>
      <c r="AE4632" s="24"/>
      <c r="AF4632" s="24"/>
      <c r="AG4632" s="24"/>
      <c r="AH4632" s="24"/>
      <c r="AI4632" s="24"/>
      <c r="AJ4632" s="24"/>
      <c r="AK4632" s="24"/>
      <c r="AL4632" s="24"/>
      <c r="AM4632" s="208">
        <v>0.251</v>
      </c>
      <c r="AN4632" s="208">
        <v>0.309</v>
      </c>
      <c r="AO4632" s="208">
        <v>0.79100000000000004</v>
      </c>
      <c r="AP4632" s="208">
        <v>1.0249999999999999</v>
      </c>
      <c r="AQ4632" s="208">
        <v>2.91</v>
      </c>
      <c r="AR4632" s="24"/>
      <c r="AS4632" s="208">
        <v>0.39100000000000001</v>
      </c>
      <c r="AT4632" s="208">
        <v>0.16300000000000001</v>
      </c>
      <c r="AU4632" s="208">
        <v>0.215</v>
      </c>
      <c r="AV4632" s="208">
        <v>5.6000000000000001E-2</v>
      </c>
      <c r="AW4632" s="24"/>
      <c r="AX4632" s="24"/>
      <c r="AY4632" s="208">
        <v>0.156</v>
      </c>
      <c r="AZ4632" s="208">
        <v>0.27</v>
      </c>
      <c r="BA4632" s="208">
        <v>0.22500000000000001</v>
      </c>
      <c r="BB4632" s="21">
        <f t="shared" si="496"/>
        <v>2.91</v>
      </c>
      <c r="BC4632" s="21"/>
      <c r="BD4632" s="22">
        <f t="shared" si="493"/>
        <v>3.911290322580645</v>
      </c>
      <c r="BE4632" s="21"/>
      <c r="BF4632" s="2">
        <v>2.73</v>
      </c>
      <c r="BG4632" s="10"/>
      <c r="BH4632" s="21">
        <f t="shared" si="494"/>
        <v>0</v>
      </c>
      <c r="BI4632" s="22">
        <f t="shared" si="494"/>
        <v>2.9099999999999998E-3</v>
      </c>
      <c r="BJ4632" s="21"/>
      <c r="BK4632" s="21">
        <v>0</v>
      </c>
      <c r="BL4632" s="22">
        <v>8.7299999999999999E-3</v>
      </c>
      <c r="BM4632" s="21"/>
      <c r="BN4632" s="21">
        <f t="shared" si="495"/>
        <v>0</v>
      </c>
      <c r="BO4632" s="22">
        <f t="shared" si="495"/>
        <v>3.492E-2</v>
      </c>
      <c r="BP4632" s="21">
        <f t="shared" si="495"/>
        <v>0</v>
      </c>
    </row>
    <row r="4633" spans="1:68" ht="11.1" hidden="1" customHeight="1" outlineLevel="2" x14ac:dyDescent="0.2">
      <c r="A4633" s="10"/>
      <c r="B4633" s="18"/>
      <c r="C4633" s="18"/>
      <c r="D4633" s="18"/>
      <c r="E4633" s="23" t="s">
        <v>4060</v>
      </c>
      <c r="F4633" s="24"/>
      <c r="G4633" s="24"/>
      <c r="H4633" s="24"/>
      <c r="I4633" s="24"/>
      <c r="J4633" s="24"/>
      <c r="K4633" s="24"/>
      <c r="L4633" s="24"/>
      <c r="M4633" s="24"/>
      <c r="N4633" s="24"/>
      <c r="O4633" s="24"/>
      <c r="P4633" s="2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B4633" s="24"/>
      <c r="AC4633" s="24"/>
      <c r="AD4633" s="24"/>
      <c r="AE4633" s="24"/>
      <c r="AF4633" s="24"/>
      <c r="AG4633" s="24"/>
      <c r="AH4633" s="24"/>
      <c r="AI4633" s="24"/>
      <c r="AJ4633" s="24"/>
      <c r="AK4633" s="24"/>
      <c r="AL4633" s="24"/>
      <c r="AM4633" s="208"/>
      <c r="AN4633" s="208"/>
      <c r="AO4633" s="208"/>
      <c r="AP4633" s="208"/>
      <c r="AQ4633" s="208"/>
      <c r="AR4633" s="24"/>
      <c r="AS4633" s="208"/>
      <c r="AT4633" s="208"/>
      <c r="AU4633" s="208"/>
      <c r="AV4633" s="208"/>
      <c r="AW4633" s="24"/>
      <c r="AX4633" s="24"/>
      <c r="AY4633" s="208"/>
      <c r="AZ4633" s="208"/>
      <c r="BA4633" s="208"/>
      <c r="BB4633" s="21">
        <v>2.9369999999999998</v>
      </c>
      <c r="BC4633" s="21"/>
      <c r="BD4633" s="22">
        <f t="shared" si="493"/>
        <v>3.94758064516129</v>
      </c>
      <c r="BE4633" s="21"/>
      <c r="BF4633" s="2" t="s">
        <v>4061</v>
      </c>
      <c r="BG4633" s="10"/>
      <c r="BH4633" s="21">
        <f t="shared" si="494"/>
        <v>0</v>
      </c>
      <c r="BI4633" s="22">
        <f t="shared" si="494"/>
        <v>2.9369999999999999E-3</v>
      </c>
      <c r="BJ4633" s="21"/>
      <c r="BK4633" s="21"/>
      <c r="BL4633" s="22"/>
      <c r="BM4633" s="21"/>
      <c r="BN4633" s="21"/>
      <c r="BO4633" s="22"/>
      <c r="BP4633" s="21"/>
    </row>
    <row r="4634" spans="1:68" ht="11.1" hidden="1" customHeight="1" outlineLevel="1" collapsed="1" x14ac:dyDescent="0.2">
      <c r="A4634" s="10"/>
      <c r="B4634" s="18"/>
      <c r="C4634" s="18"/>
      <c r="D4634" s="18"/>
      <c r="E4634" s="19" t="s">
        <v>4062</v>
      </c>
      <c r="F4634" s="20"/>
      <c r="G4634" s="20"/>
      <c r="H4634" s="209">
        <v>-0.17399999999999999</v>
      </c>
      <c r="I4634" s="20"/>
      <c r="J4634" s="20"/>
      <c r="K4634" s="20"/>
      <c r="L4634" s="20"/>
      <c r="M4634" s="20"/>
      <c r="N4634" s="209">
        <v>4.9039999999999999</v>
      </c>
      <c r="O4634" s="20"/>
      <c r="P4634" s="20"/>
      <c r="Q4634" s="20"/>
      <c r="R4634" s="20"/>
      <c r="S4634" s="20"/>
      <c r="T4634" s="20"/>
      <c r="U4634" s="20"/>
      <c r="V4634" s="20"/>
      <c r="W4634" s="20"/>
      <c r="X4634" s="20"/>
      <c r="Y4634" s="20"/>
      <c r="Z4634" s="20"/>
      <c r="AA4634" s="20"/>
      <c r="AB4634" s="20"/>
      <c r="AC4634" s="20"/>
      <c r="AD4634" s="20"/>
      <c r="AE4634" s="20"/>
      <c r="AF4634" s="20"/>
      <c r="AG4634" s="20"/>
      <c r="AH4634" s="20"/>
      <c r="AI4634" s="20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  <c r="BA4634" s="20"/>
      <c r="BB4634" s="21">
        <f t="shared" si="496"/>
        <v>4.9039999999999999</v>
      </c>
      <c r="BC4634" s="21">
        <f>BD4634</f>
        <v>6.5913978494623651</v>
      </c>
      <c r="BD4634" s="22">
        <f t="shared" si="493"/>
        <v>6.5913978494623651</v>
      </c>
      <c r="BE4634" s="21">
        <f>BC4634-BD4634</f>
        <v>0</v>
      </c>
      <c r="BG4634" s="10">
        <v>6</v>
      </c>
      <c r="BH4634" s="21">
        <f t="shared" si="494"/>
        <v>4.9040000000000004E-3</v>
      </c>
      <c r="BI4634" s="22">
        <f t="shared" si="494"/>
        <v>4.9040000000000004E-3</v>
      </c>
      <c r="BJ4634" s="21">
        <f>BH4634-BI4634</f>
        <v>0</v>
      </c>
      <c r="BK4634" s="21">
        <v>1.4712000000000001E-2</v>
      </c>
      <c r="BL4634" s="22">
        <v>1.4712000000000001E-2</v>
      </c>
      <c r="BM4634" s="21">
        <v>0</v>
      </c>
      <c r="BN4634" s="21">
        <f t="shared" si="495"/>
        <v>5.8848000000000004E-2</v>
      </c>
      <c r="BO4634" s="22">
        <f t="shared" si="495"/>
        <v>5.8848000000000004E-2</v>
      </c>
      <c r="BP4634" s="21">
        <f t="shared" si="495"/>
        <v>0</v>
      </c>
    </row>
    <row r="4635" spans="1:68" ht="11.1" hidden="1" customHeight="1" outlineLevel="2" x14ac:dyDescent="0.2">
      <c r="A4635" s="10"/>
      <c r="B4635" s="18"/>
      <c r="C4635" s="18"/>
      <c r="D4635" s="18"/>
      <c r="E4635" s="23"/>
      <c r="F4635" s="24"/>
      <c r="G4635" s="24"/>
      <c r="H4635" s="208">
        <v>-0.17399999999999999</v>
      </c>
      <c r="I4635" s="24"/>
      <c r="J4635" s="24"/>
      <c r="K4635" s="24"/>
      <c r="L4635" s="24"/>
      <c r="M4635" s="24"/>
      <c r="N4635" s="208">
        <v>4.9039999999999999</v>
      </c>
      <c r="O4635" s="24"/>
      <c r="P4635" s="24"/>
      <c r="Q4635" s="24"/>
      <c r="R4635" s="24"/>
      <c r="S4635" s="24"/>
      <c r="T4635" s="24"/>
      <c r="U4635" s="24"/>
      <c r="V4635" s="24"/>
      <c r="W4635" s="24"/>
      <c r="X4635" s="24"/>
      <c r="Y4635" s="24"/>
      <c r="Z4635" s="24"/>
      <c r="AA4635" s="24"/>
      <c r="AB4635" s="24"/>
      <c r="AC4635" s="24"/>
      <c r="AD4635" s="24"/>
      <c r="AE4635" s="24"/>
      <c r="AF4635" s="24"/>
      <c r="AG4635" s="24"/>
      <c r="AH4635" s="24"/>
      <c r="AI4635" s="24"/>
      <c r="AJ4635" s="24"/>
      <c r="AK4635" s="24"/>
      <c r="AL4635" s="24"/>
      <c r="AM4635" s="24"/>
      <c r="AN4635" s="24"/>
      <c r="AO4635" s="24"/>
      <c r="AP4635" s="24"/>
      <c r="AQ4635" s="24"/>
      <c r="AR4635" s="24"/>
      <c r="AS4635" s="24"/>
      <c r="AT4635" s="24"/>
      <c r="AU4635" s="24"/>
      <c r="AV4635" s="24"/>
      <c r="AW4635" s="24"/>
      <c r="AX4635" s="24"/>
      <c r="AY4635" s="24"/>
      <c r="AZ4635" s="24"/>
      <c r="BA4635" s="24"/>
      <c r="BB4635" s="21">
        <f t="shared" si="496"/>
        <v>4.9039999999999999</v>
      </c>
      <c r="BC4635" s="21"/>
      <c r="BD4635" s="22">
        <f t="shared" si="493"/>
        <v>6.5913978494623651</v>
      </c>
      <c r="BE4635" s="21"/>
      <c r="BG4635" s="10"/>
      <c r="BH4635" s="21">
        <f t="shared" si="494"/>
        <v>0</v>
      </c>
      <c r="BI4635" s="22">
        <f t="shared" si="494"/>
        <v>4.9040000000000004E-3</v>
      </c>
      <c r="BJ4635" s="21"/>
      <c r="BK4635" s="21">
        <v>0</v>
      </c>
      <c r="BL4635" s="22">
        <v>1.4712000000000001E-2</v>
      </c>
      <c r="BM4635" s="21"/>
      <c r="BN4635" s="21">
        <f t="shared" si="495"/>
        <v>0</v>
      </c>
      <c r="BO4635" s="22">
        <f t="shared" si="495"/>
        <v>5.8848000000000004E-2</v>
      </c>
      <c r="BP4635" s="21">
        <f t="shared" si="495"/>
        <v>0</v>
      </c>
    </row>
    <row r="4636" spans="1:68" ht="11.1" hidden="1" customHeight="1" outlineLevel="1" collapsed="1" x14ac:dyDescent="0.2">
      <c r="A4636" s="10"/>
      <c r="B4636" s="18"/>
      <c r="C4636" s="18"/>
      <c r="D4636" s="18"/>
      <c r="E4636" s="19" t="s">
        <v>4063</v>
      </c>
      <c r="F4636" s="20"/>
      <c r="G4636" s="20"/>
      <c r="H4636" s="20"/>
      <c r="I4636" s="20"/>
      <c r="J4636" s="20"/>
      <c r="K4636" s="20"/>
      <c r="L4636" s="20"/>
      <c r="M4636" s="20"/>
      <c r="N4636" s="20"/>
      <c r="O4636" s="20"/>
      <c r="P4636" s="20"/>
      <c r="Q4636" s="20"/>
      <c r="R4636" s="20"/>
      <c r="S4636" s="20"/>
      <c r="T4636" s="20"/>
      <c r="U4636" s="20"/>
      <c r="V4636" s="20"/>
      <c r="W4636" s="20"/>
      <c r="X4636" s="20"/>
      <c r="Y4636" s="20"/>
      <c r="Z4636" s="20"/>
      <c r="AA4636" s="20"/>
      <c r="AB4636" s="20"/>
      <c r="AC4636" s="20"/>
      <c r="AD4636" s="20"/>
      <c r="AE4636" s="20"/>
      <c r="AF4636" s="20"/>
      <c r="AG4636" s="20"/>
      <c r="AH4636" s="20"/>
      <c r="AI4636" s="20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9">
        <v>7.6230000000000002</v>
      </c>
      <c r="BA4636" s="209">
        <v>4.26</v>
      </c>
      <c r="BB4636" s="21">
        <f t="shared" si="496"/>
        <v>7.6230000000000002</v>
      </c>
      <c r="BC4636" s="21">
        <f>BF4636</f>
        <v>12.2</v>
      </c>
      <c r="BD4636" s="22">
        <f t="shared" si="493"/>
        <v>10.245967741935486</v>
      </c>
      <c r="BE4636" s="21">
        <f>BC4636-BD4636</f>
        <v>1.9540322580645135</v>
      </c>
      <c r="BF4636" s="2">
        <v>12.2</v>
      </c>
      <c r="BG4636" s="10">
        <v>6</v>
      </c>
      <c r="BH4636" s="21">
        <f t="shared" si="494"/>
        <v>9.0767999999999995E-3</v>
      </c>
      <c r="BI4636" s="22">
        <f t="shared" si="494"/>
        <v>7.6230000000000013E-3</v>
      </c>
      <c r="BJ4636" s="21">
        <f>BH4636-BI4636</f>
        <v>1.4537999999999981E-3</v>
      </c>
      <c r="BK4636" s="21">
        <v>2.7230399999999998E-2</v>
      </c>
      <c r="BL4636" s="22">
        <v>2.2869000000000004E-2</v>
      </c>
      <c r="BM4636" s="21">
        <v>4.3613999999999944E-3</v>
      </c>
      <c r="BN4636" s="21">
        <f t="shared" si="495"/>
        <v>0.10892159999999999</v>
      </c>
      <c r="BO4636" s="22">
        <f t="shared" si="495"/>
        <v>9.1476000000000016E-2</v>
      </c>
      <c r="BP4636" s="21">
        <f t="shared" si="495"/>
        <v>1.7445599999999978E-2</v>
      </c>
    </row>
    <row r="4637" spans="1:68" ht="11.1" hidden="1" customHeight="1" outlineLevel="2" x14ac:dyDescent="0.2">
      <c r="A4637" s="10"/>
      <c r="B4637" s="18"/>
      <c r="C4637" s="18"/>
      <c r="D4637" s="18"/>
      <c r="E4637" s="23" t="s">
        <v>4064</v>
      </c>
      <c r="F4637" s="24"/>
      <c r="G4637" s="24"/>
      <c r="H4637" s="24"/>
      <c r="I4637" s="24"/>
      <c r="J4637" s="24"/>
      <c r="K4637" s="24"/>
      <c r="L4637" s="24"/>
      <c r="M4637" s="24"/>
      <c r="N4637" s="24"/>
      <c r="O4637" s="24"/>
      <c r="P4637" s="24"/>
      <c r="Q4637" s="24"/>
      <c r="R4637" s="24"/>
      <c r="S4637" s="24"/>
      <c r="T4637" s="24"/>
      <c r="U4637" s="24"/>
      <c r="V4637" s="24"/>
      <c r="W4637" s="24"/>
      <c r="X4637" s="24"/>
      <c r="Y4637" s="24"/>
      <c r="Z4637" s="24"/>
      <c r="AA4637" s="24"/>
      <c r="AB4637" s="24"/>
      <c r="AC4637" s="24"/>
      <c r="AD4637" s="24"/>
      <c r="AE4637" s="24"/>
      <c r="AF4637" s="24"/>
      <c r="AG4637" s="24"/>
      <c r="AH4637" s="24"/>
      <c r="AI4637" s="24"/>
      <c r="AJ4637" s="24"/>
      <c r="AK4637" s="24"/>
      <c r="AL4637" s="24"/>
      <c r="AM4637" s="24"/>
      <c r="AN4637" s="24"/>
      <c r="AO4637" s="24"/>
      <c r="AP4637" s="24"/>
      <c r="AQ4637" s="24"/>
      <c r="AR4637" s="24"/>
      <c r="AS4637" s="24"/>
      <c r="AT4637" s="24"/>
      <c r="AU4637" s="24"/>
      <c r="AV4637" s="24"/>
      <c r="AW4637" s="24"/>
      <c r="AX4637" s="24"/>
      <c r="AY4637" s="24"/>
      <c r="AZ4637" s="208">
        <v>7.6230000000000002</v>
      </c>
      <c r="BA4637" s="208">
        <v>4.26</v>
      </c>
      <c r="BB4637" s="21">
        <f t="shared" si="496"/>
        <v>7.6230000000000002</v>
      </c>
      <c r="BC4637" s="21"/>
      <c r="BD4637" s="22">
        <f t="shared" si="493"/>
        <v>10.245967741935486</v>
      </c>
      <c r="BE4637" s="21"/>
      <c r="BG4637" s="10"/>
      <c r="BH4637" s="21">
        <f t="shared" si="494"/>
        <v>0</v>
      </c>
      <c r="BI4637" s="22">
        <f t="shared" si="494"/>
        <v>7.6230000000000013E-3</v>
      </c>
      <c r="BJ4637" s="21"/>
      <c r="BK4637" s="21">
        <v>0</v>
      </c>
      <c r="BL4637" s="22">
        <v>2.2869000000000004E-2</v>
      </c>
      <c r="BM4637" s="21"/>
      <c r="BN4637" s="21">
        <f t="shared" si="495"/>
        <v>0</v>
      </c>
      <c r="BO4637" s="22">
        <f t="shared" si="495"/>
        <v>9.1476000000000016E-2</v>
      </c>
      <c r="BP4637" s="21">
        <f t="shared" si="495"/>
        <v>0</v>
      </c>
    </row>
    <row r="4638" spans="1:68" ht="11.1" hidden="1" customHeight="1" outlineLevel="1" collapsed="1" x14ac:dyDescent="0.2">
      <c r="A4638" s="10"/>
      <c r="B4638" s="18"/>
      <c r="C4638" s="18"/>
      <c r="D4638" s="18"/>
      <c r="E4638" s="19" t="s">
        <v>4065</v>
      </c>
      <c r="F4638" s="209">
        <v>8.9939999999999998</v>
      </c>
      <c r="G4638" s="209">
        <v>11.792999999999999</v>
      </c>
      <c r="H4638" s="209">
        <v>11.728</v>
      </c>
      <c r="I4638" s="240">
        <v>9.3610000000000007</v>
      </c>
      <c r="J4638" s="240"/>
      <c r="K4638" s="209">
        <v>11.643000000000001</v>
      </c>
      <c r="L4638" s="209">
        <v>12.106</v>
      </c>
      <c r="M4638" s="209">
        <v>9.702</v>
      </c>
      <c r="N4638" s="209">
        <v>12.202999999999999</v>
      </c>
      <c r="O4638" s="209">
        <v>12.084</v>
      </c>
      <c r="P4638" s="209">
        <v>12.872</v>
      </c>
      <c r="Q4638" s="209">
        <v>12.872</v>
      </c>
      <c r="R4638" s="209">
        <v>13.452999999999999</v>
      </c>
      <c r="S4638" s="209">
        <v>13.712</v>
      </c>
      <c r="T4638" s="209">
        <v>9.92</v>
      </c>
      <c r="U4638" s="209">
        <v>13.723000000000001</v>
      </c>
      <c r="V4638" s="209">
        <v>1.8839999999999999</v>
      </c>
      <c r="W4638" s="209">
        <v>12.339</v>
      </c>
      <c r="X4638" s="209">
        <v>11.308999999999999</v>
      </c>
      <c r="Y4638" s="209">
        <v>11.177</v>
      </c>
      <c r="Z4638" s="209">
        <v>11.323</v>
      </c>
      <c r="AA4638" s="209">
        <v>9.9540000000000006</v>
      </c>
      <c r="AB4638" s="209">
        <v>11.385</v>
      </c>
      <c r="AC4638" s="209">
        <v>13.68</v>
      </c>
      <c r="AD4638" s="209">
        <v>9.6440000000000001</v>
      </c>
      <c r="AE4638" s="209">
        <v>11.385</v>
      </c>
      <c r="AF4638" s="209">
        <v>11.413</v>
      </c>
      <c r="AG4638" s="209">
        <v>12.436999999999999</v>
      </c>
      <c r="AH4638" s="209">
        <v>13.896000000000001</v>
      </c>
      <c r="AI4638" s="209">
        <v>12.471</v>
      </c>
      <c r="AJ4638" s="209">
        <v>13.896000000000001</v>
      </c>
      <c r="AK4638" s="209">
        <v>12.845000000000001</v>
      </c>
      <c r="AL4638" s="209">
        <v>14.791</v>
      </c>
      <c r="AM4638" s="209">
        <v>13.896000000000001</v>
      </c>
      <c r="AN4638" s="209">
        <v>5.5309999999999997</v>
      </c>
      <c r="AO4638" s="209">
        <v>11.972</v>
      </c>
      <c r="AP4638" s="209">
        <v>12.68</v>
      </c>
      <c r="AQ4638" s="209">
        <v>11.898999999999999</v>
      </c>
      <c r="AR4638" s="209">
        <v>15.997</v>
      </c>
      <c r="AS4638" s="209">
        <v>11.538</v>
      </c>
      <c r="AT4638" s="209">
        <v>10.976000000000001</v>
      </c>
      <c r="AU4638" s="209">
        <v>15.351000000000001</v>
      </c>
      <c r="AV4638" s="209">
        <v>6.3490000000000002</v>
      </c>
      <c r="AW4638" s="209">
        <v>12.202</v>
      </c>
      <c r="AX4638" s="209">
        <v>12.512</v>
      </c>
      <c r="AY4638" s="209">
        <v>15.266</v>
      </c>
      <c r="AZ4638" s="209">
        <v>9.5549999999999997</v>
      </c>
      <c r="BA4638" s="209">
        <v>15.997</v>
      </c>
      <c r="BB4638" s="21">
        <f t="shared" si="496"/>
        <v>15.997</v>
      </c>
      <c r="BC4638" s="21">
        <f>BF4638</f>
        <v>133.5</v>
      </c>
      <c r="BD4638" s="22">
        <f t="shared" si="493"/>
        <v>21.501344086021504</v>
      </c>
      <c r="BE4638" s="21">
        <f>BC4638-BD4638</f>
        <v>111.9986559139785</v>
      </c>
      <c r="BF4638" s="2">
        <v>133.5</v>
      </c>
      <c r="BG4638" s="10"/>
      <c r="BH4638" s="21">
        <f t="shared" si="494"/>
        <v>9.9323999999999996E-2</v>
      </c>
      <c r="BI4638" s="22">
        <f t="shared" si="494"/>
        <v>1.5997000000000001E-2</v>
      </c>
      <c r="BJ4638" s="21">
        <f>BH4638-BI4638</f>
        <v>8.3326999999999998E-2</v>
      </c>
      <c r="BK4638" s="21">
        <v>0.29797200000000001</v>
      </c>
      <c r="BL4638" s="22">
        <v>4.7991000000000006E-2</v>
      </c>
      <c r="BM4638" s="21">
        <v>0.24998100000000001</v>
      </c>
      <c r="BN4638" s="21">
        <f t="shared" si="495"/>
        <v>1.1918880000000001</v>
      </c>
      <c r="BO4638" s="22">
        <f t="shared" si="495"/>
        <v>0.19196400000000002</v>
      </c>
      <c r="BP4638" s="21">
        <f t="shared" si="495"/>
        <v>0.99992400000000004</v>
      </c>
    </row>
    <row r="4639" spans="1:68" ht="11.1" hidden="1" customHeight="1" outlineLevel="2" x14ac:dyDescent="0.2">
      <c r="A4639" s="10"/>
      <c r="B4639" s="18"/>
      <c r="C4639" s="18"/>
      <c r="D4639" s="18"/>
      <c r="E4639" s="23"/>
      <c r="F4639" s="208">
        <v>8.9939999999999998</v>
      </c>
      <c r="G4639" s="208">
        <v>11.792999999999999</v>
      </c>
      <c r="H4639" s="208">
        <v>11.728</v>
      </c>
      <c r="I4639" s="239">
        <v>9.3610000000000007</v>
      </c>
      <c r="J4639" s="239"/>
      <c r="K4639" s="208">
        <v>11.643000000000001</v>
      </c>
      <c r="L4639" s="208">
        <v>12.106</v>
      </c>
      <c r="M4639" s="208">
        <v>9.702</v>
      </c>
      <c r="N4639" s="208">
        <v>12.202999999999999</v>
      </c>
      <c r="O4639" s="208">
        <v>12.084</v>
      </c>
      <c r="P4639" s="208">
        <v>12.872</v>
      </c>
      <c r="Q4639" s="208">
        <v>12.872</v>
      </c>
      <c r="R4639" s="208">
        <v>13.452999999999999</v>
      </c>
      <c r="S4639" s="208">
        <v>13.712</v>
      </c>
      <c r="T4639" s="208">
        <v>9.92</v>
      </c>
      <c r="U4639" s="208">
        <v>13.723000000000001</v>
      </c>
      <c r="V4639" s="208">
        <v>1.8839999999999999</v>
      </c>
      <c r="W4639" s="208">
        <v>12.339</v>
      </c>
      <c r="X4639" s="208">
        <v>11.308999999999999</v>
      </c>
      <c r="Y4639" s="208">
        <v>11.177</v>
      </c>
      <c r="Z4639" s="208">
        <v>11.323</v>
      </c>
      <c r="AA4639" s="208">
        <v>9.9540000000000006</v>
      </c>
      <c r="AB4639" s="208">
        <v>11.385</v>
      </c>
      <c r="AC4639" s="208">
        <v>13.68</v>
      </c>
      <c r="AD4639" s="208">
        <v>9.6440000000000001</v>
      </c>
      <c r="AE4639" s="208">
        <v>11.385</v>
      </c>
      <c r="AF4639" s="208">
        <v>11.413</v>
      </c>
      <c r="AG4639" s="208">
        <v>12.436999999999999</v>
      </c>
      <c r="AH4639" s="208">
        <v>13.896000000000001</v>
      </c>
      <c r="AI4639" s="208">
        <v>12.471</v>
      </c>
      <c r="AJ4639" s="208">
        <v>13.896000000000001</v>
      </c>
      <c r="AK4639" s="208">
        <v>12.845000000000001</v>
      </c>
      <c r="AL4639" s="208">
        <v>14.791</v>
      </c>
      <c r="AM4639" s="208">
        <v>13.896000000000001</v>
      </c>
      <c r="AN4639" s="208">
        <v>5.5309999999999997</v>
      </c>
      <c r="AO4639" s="208">
        <v>11.972</v>
      </c>
      <c r="AP4639" s="208">
        <v>12.68</v>
      </c>
      <c r="AQ4639" s="208">
        <v>11.898999999999999</v>
      </c>
      <c r="AR4639" s="208">
        <v>15.997</v>
      </c>
      <c r="AS4639" s="208">
        <v>11.538</v>
      </c>
      <c r="AT4639" s="208">
        <v>10.976000000000001</v>
      </c>
      <c r="AU4639" s="208">
        <v>15.351000000000001</v>
      </c>
      <c r="AV4639" s="208">
        <v>6.3490000000000002</v>
      </c>
      <c r="AW4639" s="208">
        <v>12.202</v>
      </c>
      <c r="AX4639" s="208">
        <v>12.512</v>
      </c>
      <c r="AY4639" s="208">
        <v>15.266</v>
      </c>
      <c r="AZ4639" s="208">
        <v>9.5549999999999997</v>
      </c>
      <c r="BA4639" s="208">
        <v>15.997</v>
      </c>
      <c r="BB4639" s="21">
        <f t="shared" si="496"/>
        <v>15.997</v>
      </c>
      <c r="BC4639" s="21"/>
      <c r="BD4639" s="22">
        <f t="shared" si="493"/>
        <v>21.501344086021504</v>
      </c>
      <c r="BE4639" s="21"/>
      <c r="BG4639" s="10"/>
      <c r="BH4639" s="21">
        <f t="shared" si="494"/>
        <v>0</v>
      </c>
      <c r="BI4639" s="22">
        <f t="shared" si="494"/>
        <v>1.5997000000000001E-2</v>
      </c>
      <c r="BJ4639" s="21"/>
      <c r="BK4639" s="21">
        <v>0</v>
      </c>
      <c r="BL4639" s="22">
        <v>4.7991000000000006E-2</v>
      </c>
      <c r="BM4639" s="21"/>
      <c r="BN4639" s="21">
        <f t="shared" si="495"/>
        <v>0</v>
      </c>
      <c r="BO4639" s="22">
        <f t="shared" si="495"/>
        <v>0.19196400000000002</v>
      </c>
      <c r="BP4639" s="21">
        <f t="shared" si="495"/>
        <v>0</v>
      </c>
    </row>
    <row r="4640" spans="1:68" ht="11.1" hidden="1" customHeight="1" outlineLevel="1" collapsed="1" x14ac:dyDescent="0.2">
      <c r="A4640" s="10"/>
      <c r="B4640" s="18"/>
      <c r="C4640" s="18"/>
      <c r="D4640" s="18"/>
      <c r="E4640" s="19" t="s">
        <v>4066</v>
      </c>
      <c r="F4640" s="209">
        <v>4.0780000000000003</v>
      </c>
      <c r="G4640" s="20"/>
      <c r="H4640" s="209">
        <v>6.593</v>
      </c>
      <c r="I4640" s="240">
        <v>3.2</v>
      </c>
      <c r="J4640" s="240"/>
      <c r="K4640" s="20"/>
      <c r="L4640" s="20"/>
      <c r="M4640" s="20"/>
      <c r="N4640" s="20"/>
      <c r="O4640" s="20"/>
      <c r="P4640" s="209">
        <v>2.1179999999999999</v>
      </c>
      <c r="Q4640" s="209">
        <v>2.35</v>
      </c>
      <c r="R4640" s="209">
        <v>5.0129999999999999</v>
      </c>
      <c r="S4640" s="209">
        <v>4.9820000000000002</v>
      </c>
      <c r="T4640" s="209">
        <v>4.8600000000000003</v>
      </c>
      <c r="U4640" s="209">
        <v>4.92</v>
      </c>
      <c r="V4640" s="209">
        <v>4.915</v>
      </c>
      <c r="W4640" s="20"/>
      <c r="X4640" s="20"/>
      <c r="Y4640" s="20"/>
      <c r="Z4640" s="20"/>
      <c r="AA4640" s="209">
        <v>9.6560000000000006</v>
      </c>
      <c r="AB4640" s="209">
        <v>5.5540000000000003</v>
      </c>
      <c r="AC4640" s="209">
        <v>5.63</v>
      </c>
      <c r="AD4640" s="209">
        <v>5.1360000000000001</v>
      </c>
      <c r="AE4640" s="20"/>
      <c r="AF4640" s="209">
        <v>17.54</v>
      </c>
      <c r="AG4640" s="209">
        <v>21.024999999999999</v>
      </c>
      <c r="AH4640" s="209">
        <v>8.4459999999999997</v>
      </c>
      <c r="AI4640" s="20"/>
      <c r="AJ4640" s="20"/>
      <c r="AK4640" s="20"/>
      <c r="AL4640" s="20"/>
      <c r="AM4640" s="20"/>
      <c r="AN4640" s="209">
        <v>27.234999999999999</v>
      </c>
      <c r="AO4640" s="209">
        <v>21.748000000000001</v>
      </c>
      <c r="AP4640" s="209">
        <v>25.527999999999999</v>
      </c>
      <c r="AQ4640" s="209">
        <v>28.853999999999999</v>
      </c>
      <c r="AR4640" s="209">
        <v>31.73</v>
      </c>
      <c r="AS4640" s="209">
        <v>20.532</v>
      </c>
      <c r="AT4640" s="209">
        <v>6.9290000000000003</v>
      </c>
      <c r="AU4640" s="209">
        <v>1.391</v>
      </c>
      <c r="AV4640" s="20"/>
      <c r="AW4640" s="20"/>
      <c r="AX4640" s="20"/>
      <c r="AY4640" s="209">
        <v>7.734</v>
      </c>
      <c r="AZ4640" s="209">
        <v>9.0210000000000008</v>
      </c>
      <c r="BA4640" s="209">
        <v>23.716000000000001</v>
      </c>
      <c r="BB4640" s="21">
        <f t="shared" si="496"/>
        <v>31.73</v>
      </c>
      <c r="BC4640" s="21">
        <f>BD4640</f>
        <v>42.647849462365599</v>
      </c>
      <c r="BD4640" s="22">
        <f t="shared" si="493"/>
        <v>42.647849462365599</v>
      </c>
      <c r="BE4640" s="21">
        <f>BC4640-BD4640</f>
        <v>0</v>
      </c>
      <c r="BF4640" s="2">
        <v>32.700000000000003</v>
      </c>
      <c r="BG4640" s="10">
        <v>6</v>
      </c>
      <c r="BH4640" s="21">
        <f t="shared" si="494"/>
        <v>3.1730000000000008E-2</v>
      </c>
      <c r="BI4640" s="22">
        <f t="shared" si="494"/>
        <v>3.1730000000000008E-2</v>
      </c>
      <c r="BJ4640" s="21">
        <f>BH4640-BI4640</f>
        <v>0</v>
      </c>
      <c r="BK4640" s="21">
        <v>9.5190000000000025E-2</v>
      </c>
      <c r="BL4640" s="22">
        <v>9.5190000000000025E-2</v>
      </c>
      <c r="BM4640" s="21">
        <v>0</v>
      </c>
      <c r="BN4640" s="21">
        <f t="shared" si="495"/>
        <v>0.3807600000000001</v>
      </c>
      <c r="BO4640" s="22">
        <f t="shared" si="495"/>
        <v>0.3807600000000001</v>
      </c>
      <c r="BP4640" s="21">
        <f t="shared" si="495"/>
        <v>0</v>
      </c>
    </row>
    <row r="4641" spans="1:68" ht="11.1" hidden="1" customHeight="1" outlineLevel="2" x14ac:dyDescent="0.2">
      <c r="A4641" s="10"/>
      <c r="B4641" s="18"/>
      <c r="C4641" s="18"/>
      <c r="D4641" s="18"/>
      <c r="E4641" s="23" t="s">
        <v>4067</v>
      </c>
      <c r="F4641" s="208">
        <v>4.0780000000000003</v>
      </c>
      <c r="G4641" s="24"/>
      <c r="H4641" s="208">
        <v>6.593</v>
      </c>
      <c r="I4641" s="239">
        <v>3.2</v>
      </c>
      <c r="J4641" s="239"/>
      <c r="K4641" s="24"/>
      <c r="L4641" s="24"/>
      <c r="M4641" s="24"/>
      <c r="N4641" s="24"/>
      <c r="O4641" s="24"/>
      <c r="P4641" s="208">
        <v>2.1179999999999999</v>
      </c>
      <c r="Q4641" s="208">
        <v>2.35</v>
      </c>
      <c r="R4641" s="208">
        <v>5.0129999999999999</v>
      </c>
      <c r="S4641" s="208">
        <v>4.9820000000000002</v>
      </c>
      <c r="T4641" s="208">
        <v>4.8600000000000003</v>
      </c>
      <c r="U4641" s="208">
        <v>4.92</v>
      </c>
      <c r="V4641" s="208">
        <v>4.915</v>
      </c>
      <c r="W4641" s="24"/>
      <c r="X4641" s="24"/>
      <c r="Y4641" s="24"/>
      <c r="Z4641" s="24"/>
      <c r="AA4641" s="208">
        <v>9.6560000000000006</v>
      </c>
      <c r="AB4641" s="208">
        <v>5.5540000000000003</v>
      </c>
      <c r="AC4641" s="208">
        <v>5.63</v>
      </c>
      <c r="AD4641" s="208">
        <v>5.1360000000000001</v>
      </c>
      <c r="AE4641" s="24"/>
      <c r="AF4641" s="208">
        <v>17.54</v>
      </c>
      <c r="AG4641" s="208">
        <v>21.024999999999999</v>
      </c>
      <c r="AH4641" s="208">
        <v>8.4459999999999997</v>
      </c>
      <c r="AI4641" s="24"/>
      <c r="AJ4641" s="24"/>
      <c r="AK4641" s="24"/>
      <c r="AL4641" s="24"/>
      <c r="AM4641" s="24"/>
      <c r="AN4641" s="208">
        <v>27.234999999999999</v>
      </c>
      <c r="AO4641" s="208">
        <v>21.748000000000001</v>
      </c>
      <c r="AP4641" s="208">
        <v>25.527999999999999</v>
      </c>
      <c r="AQ4641" s="208">
        <v>28.853999999999999</v>
      </c>
      <c r="AR4641" s="208">
        <v>31.73</v>
      </c>
      <c r="AS4641" s="208">
        <v>20.532</v>
      </c>
      <c r="AT4641" s="208">
        <v>6.9290000000000003</v>
      </c>
      <c r="AU4641" s="208">
        <v>1.391</v>
      </c>
      <c r="AV4641" s="24"/>
      <c r="AW4641" s="24"/>
      <c r="AX4641" s="24"/>
      <c r="AY4641" s="208">
        <v>7.734</v>
      </c>
      <c r="AZ4641" s="208">
        <v>9.0210000000000008</v>
      </c>
      <c r="BA4641" s="208">
        <v>23.716000000000001</v>
      </c>
      <c r="BB4641" s="21">
        <f t="shared" si="496"/>
        <v>31.73</v>
      </c>
      <c r="BC4641" s="21"/>
      <c r="BD4641" s="22">
        <f t="shared" ref="BD4641:BD4704" si="497">(BB4641/31/24)*1000</f>
        <v>42.647849462365599</v>
      </c>
      <c r="BE4641" s="21"/>
      <c r="BG4641" s="10"/>
      <c r="BH4641" s="21">
        <f t="shared" si="494"/>
        <v>0</v>
      </c>
      <c r="BI4641" s="22">
        <f t="shared" si="494"/>
        <v>3.1730000000000008E-2</v>
      </c>
      <c r="BJ4641" s="21"/>
      <c r="BK4641" s="21">
        <v>0</v>
      </c>
      <c r="BL4641" s="22">
        <v>9.5190000000000025E-2</v>
      </c>
      <c r="BM4641" s="21"/>
      <c r="BN4641" s="21">
        <f t="shared" si="495"/>
        <v>0</v>
      </c>
      <c r="BO4641" s="22">
        <f t="shared" si="495"/>
        <v>0.3807600000000001</v>
      </c>
      <c r="BP4641" s="21">
        <f t="shared" si="495"/>
        <v>0</v>
      </c>
    </row>
    <row r="4642" spans="1:68" ht="11.1" customHeight="1" outlineLevel="1" collapsed="1" x14ac:dyDescent="0.2">
      <c r="A4642" s="10"/>
      <c r="B4642" s="18"/>
      <c r="C4642" s="18"/>
      <c r="D4642" s="18"/>
      <c r="E4642" s="19" t="s">
        <v>4068</v>
      </c>
      <c r="F4642" s="20"/>
      <c r="G4642" s="20"/>
      <c r="H4642" s="20"/>
      <c r="I4642" s="20"/>
      <c r="J4642" s="20"/>
      <c r="K4642" s="20"/>
      <c r="L4642" s="20"/>
      <c r="M4642" s="20"/>
      <c r="N4642" s="20"/>
      <c r="O4642" s="20"/>
      <c r="P4642" s="20"/>
      <c r="Q4642" s="20"/>
      <c r="R4642" s="20"/>
      <c r="S4642" s="20"/>
      <c r="T4642" s="20"/>
      <c r="U4642" s="20"/>
      <c r="V4642" s="20"/>
      <c r="W4642" s="20"/>
      <c r="X4642" s="20"/>
      <c r="Y4642" s="20"/>
      <c r="Z4642" s="20"/>
      <c r="AA4642" s="20"/>
      <c r="AB4642" s="20"/>
      <c r="AC4642" s="20"/>
      <c r="AD4642" s="20"/>
      <c r="AE4642" s="20"/>
      <c r="AF4642" s="209">
        <v>17.766999999999999</v>
      </c>
      <c r="AG4642" s="209">
        <v>2.1379999999999999</v>
      </c>
      <c r="AH4642" s="209">
        <v>1.597</v>
      </c>
      <c r="AI4642" s="209">
        <v>0.96799999999999997</v>
      </c>
      <c r="AJ4642" s="20"/>
      <c r="AK4642" s="20"/>
      <c r="AL4642" s="20"/>
      <c r="AM4642" s="209">
        <v>0.80600000000000005</v>
      </c>
      <c r="AN4642" s="209">
        <v>1.2050000000000001</v>
      </c>
      <c r="AO4642" s="209">
        <v>3.52</v>
      </c>
      <c r="AP4642" s="209">
        <v>4.4059999999999997</v>
      </c>
      <c r="AQ4642" s="209">
        <v>6.1589999999999998</v>
      </c>
      <c r="AR4642" s="209">
        <v>3.298</v>
      </c>
      <c r="AS4642" s="209">
        <v>3.4289999999999998</v>
      </c>
      <c r="AT4642" s="209">
        <v>1.669</v>
      </c>
      <c r="AU4642" s="209">
        <v>0.878</v>
      </c>
      <c r="AV4642" s="20"/>
      <c r="AW4642" s="20"/>
      <c r="AX4642" s="20"/>
      <c r="AY4642" s="209">
        <v>0.873</v>
      </c>
      <c r="AZ4642" s="209">
        <v>1.2749999999999999</v>
      </c>
      <c r="BA4642" s="209">
        <v>1.978</v>
      </c>
      <c r="BB4642" s="56">
        <f>BB4643+BB4644</f>
        <v>17.558</v>
      </c>
      <c r="BC4642" s="21">
        <f>BD4642</f>
        <v>23.599462365591396</v>
      </c>
      <c r="BD4642" s="22">
        <f t="shared" si="497"/>
        <v>23.599462365591396</v>
      </c>
      <c r="BE4642" s="21">
        <f>BC4642-BD4642</f>
        <v>0</v>
      </c>
      <c r="BF4642" s="2">
        <v>8.6</v>
      </c>
      <c r="BG4642" s="10">
        <v>7</v>
      </c>
      <c r="BH4642" s="21">
        <f t="shared" si="494"/>
        <v>1.7558000000000001E-2</v>
      </c>
      <c r="BI4642" s="22">
        <f t="shared" si="494"/>
        <v>1.7558000000000001E-2</v>
      </c>
      <c r="BJ4642" s="21">
        <f>BH4642-BI4642</f>
        <v>0</v>
      </c>
      <c r="BK4642" s="21">
        <v>5.2673999999999999E-2</v>
      </c>
      <c r="BL4642" s="22">
        <v>5.2673999999999999E-2</v>
      </c>
      <c r="BM4642" s="21">
        <v>0</v>
      </c>
      <c r="BN4642" s="21">
        <f t="shared" si="495"/>
        <v>0.21069599999999999</v>
      </c>
      <c r="BO4642" s="22">
        <f t="shared" si="495"/>
        <v>0.21069599999999999</v>
      </c>
      <c r="BP4642" s="21">
        <f t="shared" si="495"/>
        <v>0</v>
      </c>
    </row>
    <row r="4643" spans="1:68" ht="11.1" hidden="1" customHeight="1" outlineLevel="2" x14ac:dyDescent="0.2">
      <c r="A4643" s="10"/>
      <c r="B4643" s="18"/>
      <c r="C4643" s="18"/>
      <c r="D4643" s="18"/>
      <c r="E4643" s="23" t="s">
        <v>4069</v>
      </c>
      <c r="F4643" s="24"/>
      <c r="G4643" s="24"/>
      <c r="H4643" s="24"/>
      <c r="I4643" s="24"/>
      <c r="J4643" s="24"/>
      <c r="K4643" s="24"/>
      <c r="L4643" s="24"/>
      <c r="M4643" s="24"/>
      <c r="N4643" s="24"/>
      <c r="O4643" s="24"/>
      <c r="P4643" s="24"/>
      <c r="Q4643" s="24"/>
      <c r="R4643" s="24"/>
      <c r="S4643" s="24"/>
      <c r="T4643" s="24"/>
      <c r="U4643" s="24"/>
      <c r="V4643" s="24"/>
      <c r="W4643" s="24"/>
      <c r="X4643" s="24"/>
      <c r="Y4643" s="24"/>
      <c r="Z4643" s="24"/>
      <c r="AA4643" s="24"/>
      <c r="AB4643" s="24"/>
      <c r="AC4643" s="24"/>
      <c r="AD4643" s="24"/>
      <c r="AE4643" s="24"/>
      <c r="AF4643" s="208">
        <v>8.6530000000000005</v>
      </c>
      <c r="AG4643" s="208">
        <v>0.93600000000000005</v>
      </c>
      <c r="AH4643" s="208">
        <v>0.71399999999999997</v>
      </c>
      <c r="AI4643" s="208">
        <v>0.42399999999999999</v>
      </c>
      <c r="AJ4643" s="24"/>
      <c r="AK4643" s="24"/>
      <c r="AL4643" s="24"/>
      <c r="AM4643" s="208">
        <v>0.39500000000000002</v>
      </c>
      <c r="AN4643" s="208">
        <v>0.57799999999999996</v>
      </c>
      <c r="AO4643" s="208">
        <v>2.907</v>
      </c>
      <c r="AP4643" s="208">
        <v>1.036</v>
      </c>
      <c r="AQ4643" s="208">
        <v>3.0910000000000002</v>
      </c>
      <c r="AR4643" s="208">
        <v>1.6479999999999999</v>
      </c>
      <c r="AS4643" s="208">
        <v>1.7090000000000001</v>
      </c>
      <c r="AT4643" s="208">
        <v>0.82699999999999996</v>
      </c>
      <c r="AU4643" s="208">
        <v>0.41699999999999998</v>
      </c>
      <c r="AV4643" s="24"/>
      <c r="AW4643" s="24"/>
      <c r="AX4643" s="24"/>
      <c r="AY4643" s="208">
        <v>0.40699999999999997</v>
      </c>
      <c r="AZ4643" s="208">
        <v>0.56100000000000005</v>
      </c>
      <c r="BA4643" s="208">
        <v>0.95</v>
      </c>
      <c r="BB4643" s="21">
        <f>MAX(F4643:BA4643)</f>
        <v>8.6530000000000005</v>
      </c>
      <c r="BC4643" s="21"/>
      <c r="BD4643" s="22">
        <f t="shared" si="497"/>
        <v>11.630376344086022</v>
      </c>
      <c r="BE4643" s="21"/>
      <c r="BG4643" s="10"/>
      <c r="BH4643" s="21">
        <f t="shared" si="494"/>
        <v>0</v>
      </c>
      <c r="BI4643" s="22">
        <f t="shared" si="494"/>
        <v>8.6529999999999992E-3</v>
      </c>
      <c r="BJ4643" s="21"/>
      <c r="BK4643" s="21">
        <v>0</v>
      </c>
      <c r="BL4643" s="22">
        <v>2.5958999999999996E-2</v>
      </c>
      <c r="BM4643" s="21"/>
      <c r="BN4643" s="21">
        <f t="shared" si="495"/>
        <v>0</v>
      </c>
      <c r="BO4643" s="22">
        <f t="shared" si="495"/>
        <v>0.10383599999999998</v>
      </c>
      <c r="BP4643" s="21">
        <f t="shared" si="495"/>
        <v>0</v>
      </c>
    </row>
    <row r="4644" spans="1:68" ht="11.1" hidden="1" customHeight="1" outlineLevel="2" x14ac:dyDescent="0.2">
      <c r="A4644" s="10"/>
      <c r="B4644" s="18"/>
      <c r="C4644" s="18"/>
      <c r="D4644" s="18"/>
      <c r="E4644" s="23" t="s">
        <v>4070</v>
      </c>
      <c r="F4644" s="24"/>
      <c r="G4644" s="24"/>
      <c r="H4644" s="24"/>
      <c r="I4644" s="24"/>
      <c r="J4644" s="24"/>
      <c r="K4644" s="24"/>
      <c r="L4644" s="24"/>
      <c r="M4644" s="24"/>
      <c r="N4644" s="24"/>
      <c r="O4644" s="24"/>
      <c r="P4644" s="24"/>
      <c r="Q4644" s="24"/>
      <c r="R4644" s="24"/>
      <c r="S4644" s="24"/>
      <c r="T4644" s="24"/>
      <c r="U4644" s="24"/>
      <c r="V4644" s="24"/>
      <c r="W4644" s="24"/>
      <c r="X4644" s="24"/>
      <c r="Y4644" s="24"/>
      <c r="Z4644" s="24"/>
      <c r="AA4644" s="24"/>
      <c r="AB4644" s="24"/>
      <c r="AC4644" s="24"/>
      <c r="AD4644" s="24"/>
      <c r="AE4644" s="24"/>
      <c r="AF4644" s="208">
        <v>8.9049999999999994</v>
      </c>
      <c r="AG4644" s="208">
        <v>1.1120000000000001</v>
      </c>
      <c r="AH4644" s="208">
        <v>0.77400000000000002</v>
      </c>
      <c r="AI4644" s="208">
        <v>0.43099999999999999</v>
      </c>
      <c r="AJ4644" s="24"/>
      <c r="AK4644" s="24"/>
      <c r="AL4644" s="24"/>
      <c r="AM4644" s="208">
        <v>0.41099999999999998</v>
      </c>
      <c r="AN4644" s="208">
        <v>0.627</v>
      </c>
      <c r="AO4644" s="208">
        <v>0.61299999999999999</v>
      </c>
      <c r="AP4644" s="208">
        <v>3.37</v>
      </c>
      <c r="AQ4644" s="208">
        <v>3.0680000000000001</v>
      </c>
      <c r="AR4644" s="208">
        <v>1.65</v>
      </c>
      <c r="AS4644" s="208">
        <v>1.72</v>
      </c>
      <c r="AT4644" s="208">
        <v>0.84199999999999997</v>
      </c>
      <c r="AU4644" s="208">
        <v>0.46100000000000002</v>
      </c>
      <c r="AV4644" s="24"/>
      <c r="AW4644" s="24"/>
      <c r="AX4644" s="24"/>
      <c r="AY4644" s="208">
        <v>0.46600000000000003</v>
      </c>
      <c r="AZ4644" s="208">
        <v>0.71399999999999997</v>
      </c>
      <c r="BA4644" s="208">
        <v>1.028</v>
      </c>
      <c r="BB4644" s="21">
        <f>MAX(F4644:BA4644)</f>
        <v>8.9049999999999994</v>
      </c>
      <c r="BC4644" s="21"/>
      <c r="BD4644" s="22">
        <f t="shared" si="497"/>
        <v>11.969086021505376</v>
      </c>
      <c r="BE4644" s="21"/>
      <c r="BG4644" s="10"/>
      <c r="BH4644" s="21">
        <f t="shared" si="494"/>
        <v>0</v>
      </c>
      <c r="BI4644" s="22">
        <f t="shared" si="494"/>
        <v>8.9049999999999997E-3</v>
      </c>
      <c r="BJ4644" s="21"/>
      <c r="BK4644" s="21">
        <v>0</v>
      </c>
      <c r="BL4644" s="22">
        <v>2.6714999999999999E-2</v>
      </c>
      <c r="BM4644" s="21"/>
      <c r="BN4644" s="21">
        <f t="shared" si="495"/>
        <v>0</v>
      </c>
      <c r="BO4644" s="22">
        <f t="shared" si="495"/>
        <v>0.10686</v>
      </c>
      <c r="BP4644" s="21">
        <f t="shared" si="495"/>
        <v>0</v>
      </c>
    </row>
    <row r="4645" spans="1:68" ht="11.1" hidden="1" customHeight="1" outlineLevel="1" collapsed="1" x14ac:dyDescent="0.2">
      <c r="A4645" s="10"/>
      <c r="B4645" s="18"/>
      <c r="C4645" s="18"/>
      <c r="D4645" s="18"/>
      <c r="E4645" s="19" t="s">
        <v>4071</v>
      </c>
      <c r="F4645" s="209">
        <v>5.6619999999999999</v>
      </c>
      <c r="G4645" s="20"/>
      <c r="H4645" s="209">
        <v>7.109</v>
      </c>
      <c r="I4645" s="240">
        <v>1.8</v>
      </c>
      <c r="J4645" s="240"/>
      <c r="K4645" s="20"/>
      <c r="L4645" s="209">
        <v>4.3689999999999998</v>
      </c>
      <c r="M4645" s="20"/>
      <c r="N4645" s="20"/>
      <c r="O4645" s="20"/>
      <c r="P4645" s="209">
        <v>3.2890000000000001</v>
      </c>
      <c r="Q4645" s="209">
        <v>2.786</v>
      </c>
      <c r="R4645" s="209">
        <v>2.8660000000000001</v>
      </c>
      <c r="S4645" s="209">
        <v>6.1420000000000003</v>
      </c>
      <c r="T4645" s="209">
        <v>4.5999999999999996</v>
      </c>
      <c r="U4645" s="209">
        <v>1.361</v>
      </c>
      <c r="V4645" s="209">
        <v>1</v>
      </c>
      <c r="W4645" s="209">
        <v>2.585</v>
      </c>
      <c r="X4645" s="20"/>
      <c r="Y4645" s="20"/>
      <c r="Z4645" s="20"/>
      <c r="AA4645" s="20"/>
      <c r="AB4645" s="209">
        <v>5.4809999999999999</v>
      </c>
      <c r="AC4645" s="209">
        <v>4.0010000000000003</v>
      </c>
      <c r="AD4645" s="209">
        <v>5.84</v>
      </c>
      <c r="AE4645" s="209">
        <v>4.7759999999999998</v>
      </c>
      <c r="AF4645" s="209">
        <v>5.2939999999999996</v>
      </c>
      <c r="AG4645" s="209">
        <v>5.5990000000000002</v>
      </c>
      <c r="AH4645" s="209">
        <v>3.3660000000000001</v>
      </c>
      <c r="AI4645" s="209">
        <v>2.625</v>
      </c>
      <c r="AJ4645" s="20"/>
      <c r="AK4645" s="20"/>
      <c r="AL4645" s="20"/>
      <c r="AM4645" s="20"/>
      <c r="AN4645" s="209">
        <v>6.3550000000000004</v>
      </c>
      <c r="AO4645" s="209">
        <v>4.7290000000000001</v>
      </c>
      <c r="AP4645" s="209">
        <v>3.9929999999999999</v>
      </c>
      <c r="AQ4645" s="209">
        <v>6.18</v>
      </c>
      <c r="AR4645" s="209">
        <v>3.5310000000000001</v>
      </c>
      <c r="AS4645" s="209">
        <v>4.9039999999999999</v>
      </c>
      <c r="AT4645" s="209">
        <v>2.0920000000000001</v>
      </c>
      <c r="AU4645" s="209">
        <v>1.3740000000000001</v>
      </c>
      <c r="AV4645" s="20"/>
      <c r="AW4645" s="20"/>
      <c r="AX4645" s="20"/>
      <c r="AY4645" s="209">
        <v>2.831</v>
      </c>
      <c r="AZ4645" s="209">
        <v>2.2799999999999998</v>
      </c>
      <c r="BA4645" s="209">
        <v>4.6379999999999999</v>
      </c>
      <c r="BB4645" s="56">
        <v>10.602</v>
      </c>
      <c r="BC4645" s="21">
        <f>BF4645</f>
        <v>18</v>
      </c>
      <c r="BD4645" s="22">
        <f t="shared" si="497"/>
        <v>14.25</v>
      </c>
      <c r="BE4645" s="21">
        <f>BC4645-BD4645</f>
        <v>3.75</v>
      </c>
      <c r="BF4645" s="2">
        <v>18</v>
      </c>
      <c r="BG4645" s="10">
        <v>6</v>
      </c>
      <c r="BH4645" s="21">
        <f t="shared" si="494"/>
        <v>1.3391999999999999E-2</v>
      </c>
      <c r="BI4645" s="22">
        <f t="shared" si="494"/>
        <v>1.0602E-2</v>
      </c>
      <c r="BJ4645" s="21">
        <f>BH4645-BI4645</f>
        <v>2.7899999999999991E-3</v>
      </c>
      <c r="BK4645" s="21">
        <v>4.0175999999999996E-2</v>
      </c>
      <c r="BL4645" s="22">
        <v>3.1806000000000001E-2</v>
      </c>
      <c r="BM4645" s="21">
        <v>8.3699999999999955E-3</v>
      </c>
      <c r="BN4645" s="21">
        <f t="shared" si="495"/>
        <v>0.16070399999999999</v>
      </c>
      <c r="BO4645" s="22">
        <f t="shared" si="495"/>
        <v>0.127224</v>
      </c>
      <c r="BP4645" s="21">
        <f t="shared" si="495"/>
        <v>3.3479999999999982E-2</v>
      </c>
    </row>
    <row r="4646" spans="1:68" ht="11.1" hidden="1" customHeight="1" outlineLevel="2" x14ac:dyDescent="0.2">
      <c r="A4646" s="10"/>
      <c r="B4646" s="18"/>
      <c r="C4646" s="18"/>
      <c r="D4646" s="18"/>
      <c r="E4646" s="23" t="s">
        <v>4072</v>
      </c>
      <c r="F4646" s="24"/>
      <c r="G4646" s="24"/>
      <c r="H4646" s="24"/>
      <c r="I4646" s="24"/>
      <c r="J4646" s="24"/>
      <c r="K4646" s="24"/>
      <c r="L4646" s="24"/>
      <c r="M4646" s="24"/>
      <c r="N4646" s="24"/>
      <c r="O4646" s="24"/>
      <c r="P4646" s="24"/>
      <c r="Q4646" s="24"/>
      <c r="R4646" s="24"/>
      <c r="S4646" s="24"/>
      <c r="T4646" s="24"/>
      <c r="U4646" s="24"/>
      <c r="V4646" s="24"/>
      <c r="W4646" s="24"/>
      <c r="X4646" s="24"/>
      <c r="Y4646" s="24"/>
      <c r="Z4646" s="24"/>
      <c r="AA4646" s="24"/>
      <c r="AB4646" s="24"/>
      <c r="AC4646" s="24"/>
      <c r="AD4646" s="24"/>
      <c r="AE4646" s="24"/>
      <c r="AF4646" s="24"/>
      <c r="AG4646" s="24"/>
      <c r="AH4646" s="24"/>
      <c r="AI4646" s="24"/>
      <c r="AJ4646" s="24"/>
      <c r="AK4646" s="24"/>
      <c r="AL4646" s="24"/>
      <c r="AM4646" s="24"/>
      <c r="AN4646" s="24"/>
      <c r="AO4646" s="24"/>
      <c r="AP4646" s="208">
        <v>3.4929999999999999</v>
      </c>
      <c r="AQ4646" s="208">
        <v>0.2</v>
      </c>
      <c r="AR4646" s="208">
        <v>1.899</v>
      </c>
      <c r="AS4646" s="208">
        <v>3.2389999999999999</v>
      </c>
      <c r="AT4646" s="208">
        <v>1.4690000000000001</v>
      </c>
      <c r="AU4646" s="208">
        <v>0.51500000000000001</v>
      </c>
      <c r="AV4646" s="24"/>
      <c r="AW4646" s="24"/>
      <c r="AX4646" s="24"/>
      <c r="AY4646" s="208">
        <v>0.872</v>
      </c>
      <c r="AZ4646" s="208">
        <v>1.7050000000000001</v>
      </c>
      <c r="BA4646" s="208">
        <v>2.8519999999999999</v>
      </c>
      <c r="BB4646" s="21">
        <f t="shared" ref="BB4646:BB4657" si="498">MAX(F4646:BA4646)</f>
        <v>3.4929999999999999</v>
      </c>
      <c r="BC4646" s="21"/>
      <c r="BD4646" s="22">
        <f t="shared" si="497"/>
        <v>4.6948924731182791</v>
      </c>
      <c r="BE4646" s="21"/>
      <c r="BG4646" s="10"/>
      <c r="BH4646" s="21">
        <f t="shared" si="494"/>
        <v>0</v>
      </c>
      <c r="BI4646" s="22">
        <f t="shared" si="494"/>
        <v>3.4929999999999996E-3</v>
      </c>
      <c r="BJ4646" s="21"/>
      <c r="BK4646" s="21">
        <v>0</v>
      </c>
      <c r="BL4646" s="22">
        <v>1.0478999999999999E-2</v>
      </c>
      <c r="BM4646" s="21"/>
      <c r="BN4646" s="21">
        <f t="shared" si="495"/>
        <v>0</v>
      </c>
      <c r="BO4646" s="22">
        <f t="shared" si="495"/>
        <v>4.1915999999999995E-2</v>
      </c>
      <c r="BP4646" s="21">
        <f t="shared" si="495"/>
        <v>0</v>
      </c>
    </row>
    <row r="4647" spans="1:68" ht="11.1" hidden="1" customHeight="1" outlineLevel="2" x14ac:dyDescent="0.2">
      <c r="A4647" s="10"/>
      <c r="B4647" s="18"/>
      <c r="C4647" s="18"/>
      <c r="D4647" s="18"/>
      <c r="E4647" s="23" t="s">
        <v>4073</v>
      </c>
      <c r="F4647" s="208">
        <v>5.6619999999999999</v>
      </c>
      <c r="G4647" s="24"/>
      <c r="H4647" s="208">
        <v>7.109</v>
      </c>
      <c r="I4647" s="239">
        <v>1.8</v>
      </c>
      <c r="J4647" s="239"/>
      <c r="K4647" s="24"/>
      <c r="L4647" s="208">
        <v>4.3689999999999998</v>
      </c>
      <c r="M4647" s="24"/>
      <c r="N4647" s="24"/>
      <c r="O4647" s="24"/>
      <c r="P4647" s="208">
        <v>3.2890000000000001</v>
      </c>
      <c r="Q4647" s="208">
        <v>2.786</v>
      </c>
      <c r="R4647" s="208">
        <v>2.8660000000000001</v>
      </c>
      <c r="S4647" s="208">
        <v>6.1420000000000003</v>
      </c>
      <c r="T4647" s="208">
        <v>4.5999999999999996</v>
      </c>
      <c r="U4647" s="208">
        <v>1.361</v>
      </c>
      <c r="V4647" s="208">
        <v>1</v>
      </c>
      <c r="W4647" s="208">
        <v>2.585</v>
      </c>
      <c r="X4647" s="24"/>
      <c r="Y4647" s="24"/>
      <c r="Z4647" s="24"/>
      <c r="AA4647" s="24"/>
      <c r="AB4647" s="208">
        <v>5.4809999999999999</v>
      </c>
      <c r="AC4647" s="208">
        <v>4.0010000000000003</v>
      </c>
      <c r="AD4647" s="208">
        <v>5.84</v>
      </c>
      <c r="AE4647" s="208">
        <v>4.7759999999999998</v>
      </c>
      <c r="AF4647" s="208">
        <v>5.2939999999999996</v>
      </c>
      <c r="AG4647" s="208">
        <v>5.5990000000000002</v>
      </c>
      <c r="AH4647" s="208">
        <v>3.3660000000000001</v>
      </c>
      <c r="AI4647" s="208">
        <v>2.625</v>
      </c>
      <c r="AJ4647" s="24"/>
      <c r="AK4647" s="24"/>
      <c r="AL4647" s="24"/>
      <c r="AM4647" s="24"/>
      <c r="AN4647" s="208">
        <v>6.3550000000000004</v>
      </c>
      <c r="AO4647" s="208">
        <v>4.7290000000000001</v>
      </c>
      <c r="AP4647" s="208">
        <v>0.5</v>
      </c>
      <c r="AQ4647" s="208">
        <v>5.98</v>
      </c>
      <c r="AR4647" s="208">
        <v>1.6319999999999999</v>
      </c>
      <c r="AS4647" s="208">
        <v>1.665</v>
      </c>
      <c r="AT4647" s="208">
        <v>0.623</v>
      </c>
      <c r="AU4647" s="208">
        <v>0.85899999999999999</v>
      </c>
      <c r="AV4647" s="24"/>
      <c r="AW4647" s="24"/>
      <c r="AX4647" s="24"/>
      <c r="AY4647" s="208">
        <v>1.9590000000000001</v>
      </c>
      <c r="AZ4647" s="208">
        <v>0.57499999999999996</v>
      </c>
      <c r="BA4647" s="208">
        <v>1.786</v>
      </c>
      <c r="BB4647" s="21">
        <f t="shared" si="498"/>
        <v>7.109</v>
      </c>
      <c r="BC4647" s="21"/>
      <c r="BD4647" s="22">
        <f t="shared" si="497"/>
        <v>9.55510752688172</v>
      </c>
      <c r="BE4647" s="21"/>
      <c r="BG4647" s="10"/>
      <c r="BH4647" s="21">
        <f t="shared" si="494"/>
        <v>0</v>
      </c>
      <c r="BI4647" s="22">
        <f t="shared" si="494"/>
        <v>7.1089999999999999E-3</v>
      </c>
      <c r="BJ4647" s="21"/>
      <c r="BK4647" s="21">
        <v>0</v>
      </c>
      <c r="BL4647" s="22">
        <v>2.1326999999999999E-2</v>
      </c>
      <c r="BM4647" s="21"/>
      <c r="BN4647" s="21">
        <f t="shared" si="495"/>
        <v>0</v>
      </c>
      <c r="BO4647" s="22">
        <f t="shared" si="495"/>
        <v>8.5307999999999995E-2</v>
      </c>
      <c r="BP4647" s="21">
        <f t="shared" si="495"/>
        <v>0</v>
      </c>
    </row>
    <row r="4648" spans="1:68" ht="11.1" hidden="1" customHeight="1" outlineLevel="1" collapsed="1" x14ac:dyDescent="0.2">
      <c r="A4648" s="10"/>
      <c r="B4648" s="18"/>
      <c r="C4648" s="18"/>
      <c r="D4648" s="18"/>
      <c r="E4648" s="19" t="s">
        <v>4074</v>
      </c>
      <c r="F4648" s="20"/>
      <c r="G4648" s="20"/>
      <c r="H4648" s="20"/>
      <c r="I4648" s="20"/>
      <c r="J4648" s="20"/>
      <c r="K4648" s="20"/>
      <c r="L4648" s="20"/>
      <c r="M4648" s="20"/>
      <c r="N4648" s="20"/>
      <c r="O4648" s="20"/>
      <c r="P4648" s="20"/>
      <c r="Q4648" s="20"/>
      <c r="R4648" s="20"/>
      <c r="S4648" s="20"/>
      <c r="T4648" s="20"/>
      <c r="U4648" s="20"/>
      <c r="V4648" s="20"/>
      <c r="W4648" s="20"/>
      <c r="X4648" s="20"/>
      <c r="Y4648" s="20"/>
      <c r="Z4648" s="20"/>
      <c r="AA4648" s="20"/>
      <c r="AB4648" s="20"/>
      <c r="AC4648" s="20"/>
      <c r="AD4648" s="209">
        <v>0.25</v>
      </c>
      <c r="AE4648" s="209">
        <v>0.114</v>
      </c>
      <c r="AF4648" s="209">
        <v>0.21</v>
      </c>
      <c r="AG4648" s="209">
        <v>8.3000000000000004E-2</v>
      </c>
      <c r="AH4648" s="209">
        <v>6.9000000000000006E-2</v>
      </c>
      <c r="AI4648" s="209">
        <v>6.8000000000000005E-2</v>
      </c>
      <c r="AJ4648" s="20"/>
      <c r="AK4648" s="20"/>
      <c r="AL4648" s="20"/>
      <c r="AM4648" s="209">
        <v>8.7999999999999995E-2</v>
      </c>
      <c r="AN4648" s="209">
        <v>0.105</v>
      </c>
      <c r="AO4648" s="209">
        <v>1.1120000000000001</v>
      </c>
      <c r="AP4648" s="209">
        <v>1.3</v>
      </c>
      <c r="AQ4648" s="209">
        <v>1.7</v>
      </c>
      <c r="AR4648" s="209">
        <v>1.41</v>
      </c>
      <c r="AS4648" s="209">
        <v>0.95599999999999996</v>
      </c>
      <c r="AT4648" s="209">
        <v>0.60799999999999998</v>
      </c>
      <c r="AU4648" s="209">
        <v>2.5999999999999999E-2</v>
      </c>
      <c r="AV4648" s="20"/>
      <c r="AW4648" s="20"/>
      <c r="AX4648" s="20"/>
      <c r="AY4648" s="209">
        <v>7.0000000000000001E-3</v>
      </c>
      <c r="AZ4648" s="209">
        <v>0.57899999999999996</v>
      </c>
      <c r="BA4648" s="209">
        <v>1.68</v>
      </c>
      <c r="BB4648" s="21">
        <f t="shared" si="498"/>
        <v>1.7</v>
      </c>
      <c r="BC4648" s="21">
        <f>BF4648</f>
        <v>8.85</v>
      </c>
      <c r="BD4648" s="22">
        <f t="shared" si="497"/>
        <v>2.28494623655914</v>
      </c>
      <c r="BE4648" s="21">
        <f>BC4648-BD4648</f>
        <v>6.5650537634408597</v>
      </c>
      <c r="BF4648" s="2">
        <v>8.85</v>
      </c>
      <c r="BG4648" s="10">
        <v>6</v>
      </c>
      <c r="BH4648" s="21">
        <f t="shared" si="494"/>
        <v>6.5843999999999998E-3</v>
      </c>
      <c r="BI4648" s="22">
        <f t="shared" si="494"/>
        <v>1.7000000000000001E-3</v>
      </c>
      <c r="BJ4648" s="21">
        <f>BH4648-BI4648</f>
        <v>4.8843999999999997E-3</v>
      </c>
      <c r="BK4648" s="21">
        <v>1.9753199999999999E-2</v>
      </c>
      <c r="BL4648" s="22">
        <v>5.1000000000000004E-3</v>
      </c>
      <c r="BM4648" s="21">
        <v>1.4653199999999998E-2</v>
      </c>
      <c r="BN4648" s="21">
        <f t="shared" si="495"/>
        <v>7.9012799999999994E-2</v>
      </c>
      <c r="BO4648" s="22">
        <f t="shared" si="495"/>
        <v>2.0400000000000001E-2</v>
      </c>
      <c r="BP4648" s="21">
        <f t="shared" si="495"/>
        <v>5.8612799999999993E-2</v>
      </c>
    </row>
    <row r="4649" spans="1:68" ht="11.1" hidden="1" customHeight="1" outlineLevel="2" x14ac:dyDescent="0.2">
      <c r="A4649" s="10"/>
      <c r="B4649" s="18"/>
      <c r="C4649" s="18"/>
      <c r="D4649" s="18"/>
      <c r="E4649" s="23" t="s">
        <v>4075</v>
      </c>
      <c r="F4649" s="24"/>
      <c r="G4649" s="24"/>
      <c r="H4649" s="24"/>
      <c r="I4649" s="24"/>
      <c r="J4649" s="24"/>
      <c r="K4649" s="24"/>
      <c r="L4649" s="24"/>
      <c r="M4649" s="24"/>
      <c r="N4649" s="24"/>
      <c r="O4649" s="24"/>
      <c r="P4649" s="24"/>
      <c r="Q4649" s="24"/>
      <c r="R4649" s="24"/>
      <c r="S4649" s="24"/>
      <c r="T4649" s="24"/>
      <c r="U4649" s="24"/>
      <c r="V4649" s="24"/>
      <c r="W4649" s="24"/>
      <c r="X4649" s="24"/>
      <c r="Y4649" s="24"/>
      <c r="Z4649" s="24"/>
      <c r="AA4649" s="24"/>
      <c r="AB4649" s="24"/>
      <c r="AC4649" s="24"/>
      <c r="AD4649" s="208">
        <v>0.25</v>
      </c>
      <c r="AE4649" s="208">
        <v>0.114</v>
      </c>
      <c r="AF4649" s="208">
        <v>0.21</v>
      </c>
      <c r="AG4649" s="208">
        <v>8.3000000000000004E-2</v>
      </c>
      <c r="AH4649" s="208">
        <v>6.9000000000000006E-2</v>
      </c>
      <c r="AI4649" s="208">
        <v>6.8000000000000005E-2</v>
      </c>
      <c r="AJ4649" s="24"/>
      <c r="AK4649" s="24"/>
      <c r="AL4649" s="24"/>
      <c r="AM4649" s="208">
        <v>8.7999999999999995E-2</v>
      </c>
      <c r="AN4649" s="208">
        <v>0.105</v>
      </c>
      <c r="AO4649" s="208">
        <v>1.1120000000000001</v>
      </c>
      <c r="AP4649" s="208">
        <v>1.3</v>
      </c>
      <c r="AQ4649" s="208">
        <v>1.7</v>
      </c>
      <c r="AR4649" s="208">
        <v>1.41</v>
      </c>
      <c r="AS4649" s="208">
        <v>0.95599999999999996</v>
      </c>
      <c r="AT4649" s="208">
        <v>0.60799999999999998</v>
      </c>
      <c r="AU4649" s="208">
        <v>2.5999999999999999E-2</v>
      </c>
      <c r="AV4649" s="24"/>
      <c r="AW4649" s="24"/>
      <c r="AX4649" s="24"/>
      <c r="AY4649" s="208">
        <v>7.0000000000000001E-3</v>
      </c>
      <c r="AZ4649" s="208">
        <v>0.57899999999999996</v>
      </c>
      <c r="BA4649" s="208">
        <v>1.68</v>
      </c>
      <c r="BB4649" s="21">
        <f t="shared" si="498"/>
        <v>1.7</v>
      </c>
      <c r="BC4649" s="21"/>
      <c r="BD4649" s="22">
        <f t="shared" si="497"/>
        <v>2.28494623655914</v>
      </c>
      <c r="BE4649" s="21"/>
      <c r="BG4649" s="10"/>
      <c r="BH4649" s="21">
        <f t="shared" si="494"/>
        <v>0</v>
      </c>
      <c r="BI4649" s="22">
        <f t="shared" si="494"/>
        <v>1.7000000000000001E-3</v>
      </c>
      <c r="BJ4649" s="21"/>
      <c r="BK4649" s="21">
        <v>0</v>
      </c>
      <c r="BL4649" s="22">
        <v>5.1000000000000004E-3</v>
      </c>
      <c r="BM4649" s="21"/>
      <c r="BN4649" s="21">
        <f t="shared" si="495"/>
        <v>0</v>
      </c>
      <c r="BO4649" s="22">
        <f t="shared" si="495"/>
        <v>2.0400000000000001E-2</v>
      </c>
      <c r="BP4649" s="21">
        <f t="shared" si="495"/>
        <v>0</v>
      </c>
    </row>
    <row r="4650" spans="1:68" ht="11.1" customHeight="1" outlineLevel="1" collapsed="1" x14ac:dyDescent="0.2">
      <c r="A4650" s="10"/>
      <c r="B4650" s="18"/>
      <c r="C4650" s="18"/>
      <c r="D4650" s="18"/>
      <c r="E4650" s="19" t="s">
        <v>4076</v>
      </c>
      <c r="F4650" s="20"/>
      <c r="G4650" s="20"/>
      <c r="H4650" s="20"/>
      <c r="I4650" s="20"/>
      <c r="J4650" s="20"/>
      <c r="K4650" s="20"/>
      <c r="L4650" s="20"/>
      <c r="M4650" s="20"/>
      <c r="N4650" s="20"/>
      <c r="O4650" s="20"/>
      <c r="P4650" s="20"/>
      <c r="Q4650" s="20"/>
      <c r="R4650" s="20"/>
      <c r="S4650" s="209">
        <v>5.9569999999999999</v>
      </c>
      <c r="T4650" s="209">
        <v>1.4</v>
      </c>
      <c r="U4650" s="209">
        <v>1.2</v>
      </c>
      <c r="V4650" s="209">
        <v>0.55000000000000004</v>
      </c>
      <c r="W4650" s="209">
        <v>0.15</v>
      </c>
      <c r="X4650" s="20"/>
      <c r="Y4650" s="20"/>
      <c r="Z4650" s="20"/>
      <c r="AA4650" s="20"/>
      <c r="AB4650" s="20"/>
      <c r="AC4650" s="209">
        <v>1.1000000000000001</v>
      </c>
      <c r="AD4650" s="209">
        <v>1.125</v>
      </c>
      <c r="AE4650" s="20"/>
      <c r="AF4650" s="209">
        <v>1.97</v>
      </c>
      <c r="AG4650" s="209">
        <v>1.6419999999999999</v>
      </c>
      <c r="AH4650" s="209">
        <v>0.35299999999999998</v>
      </c>
      <c r="AI4650" s="209">
        <v>0.16400000000000001</v>
      </c>
      <c r="AJ4650" s="20"/>
      <c r="AK4650" s="20"/>
      <c r="AL4650" s="20"/>
      <c r="AM4650" s="20"/>
      <c r="AN4650" s="209">
        <v>0.18</v>
      </c>
      <c r="AO4650" s="209">
        <v>1.0649999999999999</v>
      </c>
      <c r="AP4650" s="209">
        <v>1.7250000000000001</v>
      </c>
      <c r="AQ4650" s="209">
        <v>2.145</v>
      </c>
      <c r="AR4650" s="209">
        <v>1.63</v>
      </c>
      <c r="AS4650" s="209">
        <v>0.85399999999999998</v>
      </c>
      <c r="AT4650" s="209">
        <v>0.38600000000000001</v>
      </c>
      <c r="AU4650" s="20"/>
      <c r="AV4650" s="20"/>
      <c r="AW4650" s="20"/>
      <c r="AX4650" s="20"/>
      <c r="AY4650" s="20"/>
      <c r="AZ4650" s="209">
        <v>0.16</v>
      </c>
      <c r="BA4650" s="209">
        <v>0.20599999999999999</v>
      </c>
      <c r="BB4650" s="21">
        <f t="shared" si="498"/>
        <v>5.9569999999999999</v>
      </c>
      <c r="BC4650" s="21">
        <f>BD4650</f>
        <v>8.0067204301075261</v>
      </c>
      <c r="BD4650" s="22">
        <f t="shared" si="497"/>
        <v>8.0067204301075261</v>
      </c>
      <c r="BE4650" s="21">
        <f>BC4650-BD4650</f>
        <v>0</v>
      </c>
      <c r="BF4650" s="2">
        <v>2.4300000000000002</v>
      </c>
      <c r="BG4650" s="10">
        <v>7</v>
      </c>
      <c r="BH4650" s="21">
        <f t="shared" si="494"/>
        <v>5.9569999999999988E-3</v>
      </c>
      <c r="BI4650" s="22">
        <f t="shared" si="494"/>
        <v>5.9569999999999988E-3</v>
      </c>
      <c r="BJ4650" s="21">
        <f>BH4650-BI4650</f>
        <v>0</v>
      </c>
      <c r="BK4650" s="21">
        <v>1.7870999999999998E-2</v>
      </c>
      <c r="BL4650" s="22">
        <v>1.7870999999999998E-2</v>
      </c>
      <c r="BM4650" s="21">
        <v>0</v>
      </c>
      <c r="BN4650" s="21">
        <f t="shared" si="495"/>
        <v>7.1483999999999992E-2</v>
      </c>
      <c r="BO4650" s="22">
        <f t="shared" si="495"/>
        <v>7.1483999999999992E-2</v>
      </c>
      <c r="BP4650" s="21">
        <f t="shared" si="495"/>
        <v>0</v>
      </c>
    </row>
    <row r="4651" spans="1:68" ht="11.1" hidden="1" customHeight="1" outlineLevel="2" x14ac:dyDescent="0.2">
      <c r="A4651" s="10"/>
      <c r="B4651" s="18"/>
      <c r="C4651" s="18"/>
      <c r="D4651" s="18"/>
      <c r="E4651" s="23" t="s">
        <v>4077</v>
      </c>
      <c r="F4651" s="24"/>
      <c r="G4651" s="24"/>
      <c r="H4651" s="24"/>
      <c r="I4651" s="24"/>
      <c r="J4651" s="24"/>
      <c r="K4651" s="24"/>
      <c r="L4651" s="24"/>
      <c r="M4651" s="24"/>
      <c r="N4651" s="24"/>
      <c r="O4651" s="24"/>
      <c r="P4651" s="24"/>
      <c r="Q4651" s="24"/>
      <c r="R4651" s="24"/>
      <c r="S4651" s="208">
        <v>5.9569999999999999</v>
      </c>
      <c r="T4651" s="208">
        <v>1.4</v>
      </c>
      <c r="U4651" s="208">
        <v>1.2</v>
      </c>
      <c r="V4651" s="208">
        <v>0.55000000000000004</v>
      </c>
      <c r="W4651" s="208">
        <v>0.15</v>
      </c>
      <c r="X4651" s="24"/>
      <c r="Y4651" s="24"/>
      <c r="Z4651" s="24"/>
      <c r="AA4651" s="24"/>
      <c r="AB4651" s="24"/>
      <c r="AC4651" s="208">
        <v>1.1000000000000001</v>
      </c>
      <c r="AD4651" s="208">
        <v>1.125</v>
      </c>
      <c r="AE4651" s="24"/>
      <c r="AF4651" s="208">
        <v>1.97</v>
      </c>
      <c r="AG4651" s="208">
        <v>1.6419999999999999</v>
      </c>
      <c r="AH4651" s="208">
        <v>0.35299999999999998</v>
      </c>
      <c r="AI4651" s="208">
        <v>0.16400000000000001</v>
      </c>
      <c r="AJ4651" s="24"/>
      <c r="AK4651" s="24"/>
      <c r="AL4651" s="24"/>
      <c r="AM4651" s="24"/>
      <c r="AN4651" s="208">
        <v>0.18</v>
      </c>
      <c r="AO4651" s="208">
        <v>1.0649999999999999</v>
      </c>
      <c r="AP4651" s="208">
        <v>1.7250000000000001</v>
      </c>
      <c r="AQ4651" s="208">
        <v>2.145</v>
      </c>
      <c r="AR4651" s="208">
        <v>1.63</v>
      </c>
      <c r="AS4651" s="208">
        <v>0.85399999999999998</v>
      </c>
      <c r="AT4651" s="208">
        <v>0.38600000000000001</v>
      </c>
      <c r="AU4651" s="24"/>
      <c r="AV4651" s="24"/>
      <c r="AW4651" s="24"/>
      <c r="AX4651" s="24"/>
      <c r="AY4651" s="24"/>
      <c r="AZ4651" s="208">
        <v>0.16</v>
      </c>
      <c r="BA4651" s="208">
        <v>0.20599999999999999</v>
      </c>
      <c r="BB4651" s="21">
        <f t="shared" si="498"/>
        <v>5.9569999999999999</v>
      </c>
      <c r="BC4651" s="21"/>
      <c r="BD4651" s="22">
        <f t="shared" si="497"/>
        <v>8.0067204301075261</v>
      </c>
      <c r="BE4651" s="21"/>
      <c r="BG4651" s="10"/>
      <c r="BH4651" s="21">
        <f t="shared" si="494"/>
        <v>0</v>
      </c>
      <c r="BI4651" s="22">
        <f t="shared" si="494"/>
        <v>5.9569999999999988E-3</v>
      </c>
      <c r="BJ4651" s="21"/>
      <c r="BK4651" s="21">
        <v>0</v>
      </c>
      <c r="BL4651" s="22">
        <v>1.7870999999999998E-2</v>
      </c>
      <c r="BM4651" s="21"/>
      <c r="BN4651" s="21">
        <f t="shared" si="495"/>
        <v>0</v>
      </c>
      <c r="BO4651" s="22">
        <f t="shared" si="495"/>
        <v>7.1483999999999992E-2</v>
      </c>
      <c r="BP4651" s="21">
        <f t="shared" si="495"/>
        <v>0</v>
      </c>
    </row>
    <row r="4652" spans="1:68" ht="11.1" hidden="1" customHeight="1" outlineLevel="1" collapsed="1" x14ac:dyDescent="0.2">
      <c r="A4652" s="10"/>
      <c r="B4652" s="18"/>
      <c r="C4652" s="18"/>
      <c r="D4652" s="18"/>
      <c r="E4652" s="19" t="s">
        <v>4078</v>
      </c>
      <c r="F4652" s="209">
        <v>14.209</v>
      </c>
      <c r="G4652" s="209">
        <v>12.611000000000001</v>
      </c>
      <c r="H4652" s="209">
        <v>9.6440000000000001</v>
      </c>
      <c r="I4652" s="240">
        <v>6.4240000000000004</v>
      </c>
      <c r="J4652" s="240"/>
      <c r="K4652" s="209">
        <v>1.4059999999999999</v>
      </c>
      <c r="L4652" s="20"/>
      <c r="M4652" s="20"/>
      <c r="N4652" s="20"/>
      <c r="O4652" s="209">
        <v>2.629</v>
      </c>
      <c r="P4652" s="209">
        <v>7.4640000000000004</v>
      </c>
      <c r="Q4652" s="209">
        <v>10.996</v>
      </c>
      <c r="R4652" s="209">
        <v>15.672000000000001</v>
      </c>
      <c r="S4652" s="209">
        <v>17</v>
      </c>
      <c r="T4652" s="209">
        <v>15.250999999999999</v>
      </c>
      <c r="U4652" s="209">
        <v>7.7539999999999996</v>
      </c>
      <c r="V4652" s="209">
        <v>4.5</v>
      </c>
      <c r="W4652" s="209">
        <v>4</v>
      </c>
      <c r="X4652" s="209">
        <v>0.33900000000000002</v>
      </c>
      <c r="Y4652" s="20"/>
      <c r="Z4652" s="20"/>
      <c r="AA4652" s="20"/>
      <c r="AB4652" s="209">
        <v>10.787000000000001</v>
      </c>
      <c r="AC4652" s="209">
        <v>12.016</v>
      </c>
      <c r="AD4652" s="209">
        <v>17.798999999999999</v>
      </c>
      <c r="AE4652" s="209">
        <v>15.468</v>
      </c>
      <c r="AF4652" s="209">
        <v>12.943</v>
      </c>
      <c r="AG4652" s="209">
        <v>7.2789999999999999</v>
      </c>
      <c r="AH4652" s="209">
        <v>4.57</v>
      </c>
      <c r="AI4652" s="209">
        <v>3.0539999999999998</v>
      </c>
      <c r="AJ4652" s="20"/>
      <c r="AK4652" s="20"/>
      <c r="AL4652" s="20"/>
      <c r="AM4652" s="209">
        <v>3.0640000000000001</v>
      </c>
      <c r="AN4652" s="209">
        <v>6.1440000000000001</v>
      </c>
      <c r="AO4652" s="209">
        <v>13.464</v>
      </c>
      <c r="AP4652" s="209">
        <v>15.693</v>
      </c>
      <c r="AQ4652" s="209">
        <v>15.558999999999999</v>
      </c>
      <c r="AR4652" s="209">
        <v>13.426</v>
      </c>
      <c r="AS4652" s="209">
        <v>9.6460000000000008</v>
      </c>
      <c r="AT4652" s="209">
        <v>4.1609999999999996</v>
      </c>
      <c r="AU4652" s="209">
        <v>2.032</v>
      </c>
      <c r="AV4652" s="20"/>
      <c r="AW4652" s="20"/>
      <c r="AX4652" s="20"/>
      <c r="AY4652" s="209">
        <v>2.335</v>
      </c>
      <c r="AZ4652" s="209">
        <v>3.7810000000000001</v>
      </c>
      <c r="BA4652" s="209">
        <v>8.4629999999999992</v>
      </c>
      <c r="BB4652" s="21">
        <f t="shared" si="498"/>
        <v>17.798999999999999</v>
      </c>
      <c r="BC4652" s="21">
        <f>BF4652</f>
        <v>29.5</v>
      </c>
      <c r="BD4652" s="22">
        <f t="shared" si="497"/>
        <v>23.923387096774192</v>
      </c>
      <c r="BE4652" s="21">
        <f>BC4652-BD4652</f>
        <v>5.5766129032258078</v>
      </c>
      <c r="BF4652" s="2">
        <v>29.5</v>
      </c>
      <c r="BG4652" s="10">
        <v>6</v>
      </c>
      <c r="BH4652" s="21">
        <f t="shared" si="494"/>
        <v>2.1947999999999999E-2</v>
      </c>
      <c r="BI4652" s="22">
        <f t="shared" si="494"/>
        <v>1.7798999999999999E-2</v>
      </c>
      <c r="BJ4652" s="21">
        <f>BH4652-BI4652</f>
        <v>4.1489999999999999E-3</v>
      </c>
      <c r="BK4652" s="21">
        <v>6.5844E-2</v>
      </c>
      <c r="BL4652" s="22">
        <v>5.3397E-2</v>
      </c>
      <c r="BM4652" s="21">
        <v>1.2447E-2</v>
      </c>
      <c r="BN4652" s="21">
        <f t="shared" si="495"/>
        <v>0.263376</v>
      </c>
      <c r="BO4652" s="22">
        <f t="shared" si="495"/>
        <v>0.213588</v>
      </c>
      <c r="BP4652" s="21">
        <f t="shared" si="495"/>
        <v>4.9787999999999999E-2</v>
      </c>
    </row>
    <row r="4653" spans="1:68" ht="11.1" hidden="1" customHeight="1" outlineLevel="2" x14ac:dyDescent="0.2">
      <c r="A4653" s="10"/>
      <c r="B4653" s="18"/>
      <c r="C4653" s="18"/>
      <c r="D4653" s="18"/>
      <c r="E4653" s="23" t="s">
        <v>4079</v>
      </c>
      <c r="F4653" s="208">
        <v>14.209</v>
      </c>
      <c r="G4653" s="208">
        <v>12.611000000000001</v>
      </c>
      <c r="H4653" s="208">
        <v>9.6440000000000001</v>
      </c>
      <c r="I4653" s="239">
        <v>6.4240000000000004</v>
      </c>
      <c r="J4653" s="239"/>
      <c r="K4653" s="208">
        <v>1.4059999999999999</v>
      </c>
      <c r="L4653" s="24"/>
      <c r="M4653" s="24"/>
      <c r="N4653" s="24"/>
      <c r="O4653" s="208">
        <v>2.629</v>
      </c>
      <c r="P4653" s="208">
        <v>7.4640000000000004</v>
      </c>
      <c r="Q4653" s="208">
        <v>10.996</v>
      </c>
      <c r="R4653" s="208">
        <v>15.672000000000001</v>
      </c>
      <c r="S4653" s="208">
        <v>17</v>
      </c>
      <c r="T4653" s="208">
        <v>15.250999999999999</v>
      </c>
      <c r="U4653" s="208">
        <v>7.7539999999999996</v>
      </c>
      <c r="V4653" s="208">
        <v>4.5</v>
      </c>
      <c r="W4653" s="208">
        <v>4</v>
      </c>
      <c r="X4653" s="208">
        <v>0.33900000000000002</v>
      </c>
      <c r="Y4653" s="24"/>
      <c r="Z4653" s="24"/>
      <c r="AA4653" s="24"/>
      <c r="AB4653" s="208">
        <v>10.787000000000001</v>
      </c>
      <c r="AC4653" s="208">
        <v>12.016</v>
      </c>
      <c r="AD4653" s="208">
        <v>17.798999999999999</v>
      </c>
      <c r="AE4653" s="208">
        <v>15.468</v>
      </c>
      <c r="AF4653" s="208">
        <v>12.943</v>
      </c>
      <c r="AG4653" s="208">
        <v>7.2789999999999999</v>
      </c>
      <c r="AH4653" s="208">
        <v>4.57</v>
      </c>
      <c r="AI4653" s="208">
        <v>3.0539999999999998</v>
      </c>
      <c r="AJ4653" s="24"/>
      <c r="AK4653" s="24"/>
      <c r="AL4653" s="24"/>
      <c r="AM4653" s="208">
        <v>3.0640000000000001</v>
      </c>
      <c r="AN4653" s="208">
        <v>6.1440000000000001</v>
      </c>
      <c r="AO4653" s="208">
        <v>13.464</v>
      </c>
      <c r="AP4653" s="208">
        <v>15.693</v>
      </c>
      <c r="AQ4653" s="208">
        <v>15.558999999999999</v>
      </c>
      <c r="AR4653" s="208">
        <v>13.426</v>
      </c>
      <c r="AS4653" s="208">
        <v>9.6460000000000008</v>
      </c>
      <c r="AT4653" s="208">
        <v>4.1609999999999996</v>
      </c>
      <c r="AU4653" s="208">
        <v>2.032</v>
      </c>
      <c r="AV4653" s="24"/>
      <c r="AW4653" s="24"/>
      <c r="AX4653" s="24"/>
      <c r="AY4653" s="208">
        <v>2.335</v>
      </c>
      <c r="AZ4653" s="208">
        <v>3.7810000000000001</v>
      </c>
      <c r="BA4653" s="208">
        <v>8.4629999999999992</v>
      </c>
      <c r="BB4653" s="21">
        <f t="shared" si="498"/>
        <v>17.798999999999999</v>
      </c>
      <c r="BC4653" s="21"/>
      <c r="BD4653" s="22">
        <f t="shared" si="497"/>
        <v>23.923387096774192</v>
      </c>
      <c r="BE4653" s="21"/>
      <c r="BG4653" s="10"/>
      <c r="BH4653" s="21">
        <f t="shared" ref="BH4653:BI4716" si="499">(BC4653*24*31/1000000)</f>
        <v>0</v>
      </c>
      <c r="BI4653" s="22">
        <f t="shared" si="499"/>
        <v>1.7798999999999999E-2</v>
      </c>
      <c r="BJ4653" s="21"/>
      <c r="BK4653" s="21">
        <v>0</v>
      </c>
      <c r="BL4653" s="22">
        <v>5.3397E-2</v>
      </c>
      <c r="BM4653" s="21"/>
      <c r="BN4653" s="21">
        <f t="shared" si="495"/>
        <v>0</v>
      </c>
      <c r="BO4653" s="22">
        <f t="shared" si="495"/>
        <v>0.213588</v>
      </c>
      <c r="BP4653" s="21">
        <f t="shared" si="495"/>
        <v>0</v>
      </c>
    </row>
    <row r="4654" spans="1:68" ht="11.1" hidden="1" customHeight="1" outlineLevel="1" collapsed="1" x14ac:dyDescent="0.2">
      <c r="A4654" s="10"/>
      <c r="B4654" s="18"/>
      <c r="C4654" s="18"/>
      <c r="D4654" s="18"/>
      <c r="E4654" s="19" t="s">
        <v>4080</v>
      </c>
      <c r="F4654" s="20"/>
      <c r="G4654" s="20"/>
      <c r="H4654" s="20"/>
      <c r="I4654" s="20"/>
      <c r="J4654" s="20"/>
      <c r="K4654" s="20"/>
      <c r="L4654" s="20"/>
      <c r="M4654" s="20"/>
      <c r="N4654" s="20"/>
      <c r="O4654" s="20"/>
      <c r="P4654" s="20"/>
      <c r="Q4654" s="20"/>
      <c r="R4654" s="20"/>
      <c r="S4654" s="20"/>
      <c r="T4654" s="20"/>
      <c r="U4654" s="20"/>
      <c r="V4654" s="209">
        <v>0.3</v>
      </c>
      <c r="W4654" s="209">
        <v>1.583</v>
      </c>
      <c r="X4654" s="20"/>
      <c r="Y4654" s="20"/>
      <c r="Z4654" s="20"/>
      <c r="AA4654" s="20"/>
      <c r="AB4654" s="20"/>
      <c r="AC4654" s="209">
        <v>0.85099999999999998</v>
      </c>
      <c r="AD4654" s="209">
        <v>0.72799999999999998</v>
      </c>
      <c r="AE4654" s="209">
        <v>1</v>
      </c>
      <c r="AF4654" s="209">
        <v>1.0660000000000001</v>
      </c>
      <c r="AG4654" s="209">
        <v>0.47699999999999998</v>
      </c>
      <c r="AH4654" s="209">
        <v>0.26300000000000001</v>
      </c>
      <c r="AI4654" s="209">
        <v>3.9E-2</v>
      </c>
      <c r="AJ4654" s="20"/>
      <c r="AK4654" s="20"/>
      <c r="AL4654" s="20"/>
      <c r="AM4654" s="209">
        <v>0.16200000000000001</v>
      </c>
      <c r="AN4654" s="209">
        <v>0.41599999999999998</v>
      </c>
      <c r="AO4654" s="209">
        <v>0.88600000000000001</v>
      </c>
      <c r="AP4654" s="209">
        <v>0.93300000000000005</v>
      </c>
      <c r="AQ4654" s="209">
        <v>1.2929999999999999</v>
      </c>
      <c r="AR4654" s="209">
        <v>0.92800000000000005</v>
      </c>
      <c r="AS4654" s="209">
        <v>0.5</v>
      </c>
      <c r="AT4654" s="209">
        <v>0.876</v>
      </c>
      <c r="AU4654" s="209">
        <v>0.35699999999999998</v>
      </c>
      <c r="AV4654" s="20"/>
      <c r="AW4654" s="20"/>
      <c r="AX4654" s="20"/>
      <c r="AY4654" s="209">
        <v>0.54</v>
      </c>
      <c r="AZ4654" s="209">
        <v>0.32800000000000001</v>
      </c>
      <c r="BA4654" s="209">
        <v>0.69299999999999995</v>
      </c>
      <c r="BB4654" s="21">
        <f t="shared" si="498"/>
        <v>1.583</v>
      </c>
      <c r="BC4654" s="21">
        <f>BF4654</f>
        <v>2.4</v>
      </c>
      <c r="BD4654" s="22">
        <f t="shared" si="497"/>
        <v>2.1276881720430105</v>
      </c>
      <c r="BE4654" s="21">
        <f>BC4654-BD4654</f>
        <v>0.27231182795698938</v>
      </c>
      <c r="BF4654" s="2">
        <v>2.4</v>
      </c>
      <c r="BG4654" s="10">
        <v>6</v>
      </c>
      <c r="BH4654" s="21">
        <f t="shared" si="499"/>
        <v>1.7855999999999998E-3</v>
      </c>
      <c r="BI4654" s="22">
        <f t="shared" si="499"/>
        <v>1.583E-3</v>
      </c>
      <c r="BJ4654" s="21">
        <f>BH4654-BI4654</f>
        <v>2.0259999999999983E-4</v>
      </c>
      <c r="BK4654" s="21">
        <v>5.3567999999999992E-3</v>
      </c>
      <c r="BL4654" s="22">
        <v>4.7489999999999997E-3</v>
      </c>
      <c r="BM4654" s="21">
        <v>6.0779999999999949E-4</v>
      </c>
      <c r="BN4654" s="21">
        <f t="shared" si="495"/>
        <v>2.1427199999999997E-2</v>
      </c>
      <c r="BO4654" s="22">
        <f t="shared" si="495"/>
        <v>1.8995999999999999E-2</v>
      </c>
      <c r="BP4654" s="21">
        <f t="shared" si="495"/>
        <v>2.4311999999999979E-3</v>
      </c>
    </row>
    <row r="4655" spans="1:68" ht="11.1" hidden="1" customHeight="1" outlineLevel="2" x14ac:dyDescent="0.2">
      <c r="A4655" s="10"/>
      <c r="B4655" s="18"/>
      <c r="C4655" s="18"/>
      <c r="D4655" s="18"/>
      <c r="E4655" s="23" t="s">
        <v>4081</v>
      </c>
      <c r="F4655" s="24"/>
      <c r="G4655" s="24"/>
      <c r="H4655" s="24"/>
      <c r="I4655" s="24"/>
      <c r="J4655" s="24"/>
      <c r="K4655" s="24"/>
      <c r="L4655" s="24"/>
      <c r="M4655" s="24"/>
      <c r="N4655" s="24"/>
      <c r="O4655" s="24"/>
      <c r="P4655" s="24"/>
      <c r="Q4655" s="24"/>
      <c r="R4655" s="24"/>
      <c r="S4655" s="24"/>
      <c r="T4655" s="24"/>
      <c r="U4655" s="24"/>
      <c r="V4655" s="208">
        <v>0.3</v>
      </c>
      <c r="W4655" s="208">
        <v>1.583</v>
      </c>
      <c r="X4655" s="24"/>
      <c r="Y4655" s="24"/>
      <c r="Z4655" s="24"/>
      <c r="AA4655" s="24"/>
      <c r="AB4655" s="24"/>
      <c r="AC4655" s="208">
        <v>0.85099999999999998</v>
      </c>
      <c r="AD4655" s="208">
        <v>0.72799999999999998</v>
      </c>
      <c r="AE4655" s="208">
        <v>1</v>
      </c>
      <c r="AF4655" s="208">
        <v>1.0660000000000001</v>
      </c>
      <c r="AG4655" s="208">
        <v>0.47699999999999998</v>
      </c>
      <c r="AH4655" s="208">
        <v>0.26300000000000001</v>
      </c>
      <c r="AI4655" s="208">
        <v>3.9E-2</v>
      </c>
      <c r="AJ4655" s="24"/>
      <c r="AK4655" s="24"/>
      <c r="AL4655" s="24"/>
      <c r="AM4655" s="208">
        <v>0.16200000000000001</v>
      </c>
      <c r="AN4655" s="208">
        <v>0.41599999999999998</v>
      </c>
      <c r="AO4655" s="208">
        <v>0.88600000000000001</v>
      </c>
      <c r="AP4655" s="208">
        <v>0.93300000000000005</v>
      </c>
      <c r="AQ4655" s="208">
        <v>1.2929999999999999</v>
      </c>
      <c r="AR4655" s="208">
        <v>0.92800000000000005</v>
      </c>
      <c r="AS4655" s="208">
        <v>0.5</v>
      </c>
      <c r="AT4655" s="208">
        <v>0.876</v>
      </c>
      <c r="AU4655" s="208">
        <v>0.35699999999999998</v>
      </c>
      <c r="AV4655" s="24"/>
      <c r="AW4655" s="24"/>
      <c r="AX4655" s="24"/>
      <c r="AY4655" s="208">
        <v>0.54</v>
      </c>
      <c r="AZ4655" s="208">
        <v>0.32800000000000001</v>
      </c>
      <c r="BA4655" s="208">
        <v>0.69299999999999995</v>
      </c>
      <c r="BB4655" s="21">
        <f t="shared" si="498"/>
        <v>1.583</v>
      </c>
      <c r="BC4655" s="21"/>
      <c r="BD4655" s="22">
        <f t="shared" si="497"/>
        <v>2.1276881720430105</v>
      </c>
      <c r="BE4655" s="21"/>
      <c r="BG4655" s="10"/>
      <c r="BH4655" s="21">
        <f t="shared" si="499"/>
        <v>0</v>
      </c>
      <c r="BI4655" s="22">
        <f t="shared" si="499"/>
        <v>1.583E-3</v>
      </c>
      <c r="BJ4655" s="21"/>
      <c r="BK4655" s="21">
        <v>0</v>
      </c>
      <c r="BL4655" s="22">
        <v>4.7489999999999997E-3</v>
      </c>
      <c r="BM4655" s="21"/>
      <c r="BN4655" s="21">
        <f t="shared" si="495"/>
        <v>0</v>
      </c>
      <c r="BO4655" s="22">
        <f t="shared" si="495"/>
        <v>1.8995999999999999E-2</v>
      </c>
      <c r="BP4655" s="21">
        <f t="shared" si="495"/>
        <v>0</v>
      </c>
    </row>
    <row r="4656" spans="1:68" ht="11.1" hidden="1" customHeight="1" outlineLevel="1" collapsed="1" x14ac:dyDescent="0.2">
      <c r="A4656" s="10"/>
      <c r="B4656" s="18"/>
      <c r="C4656" s="18"/>
      <c r="D4656" s="18"/>
      <c r="E4656" s="19" t="s">
        <v>4082</v>
      </c>
      <c r="F4656" s="20"/>
      <c r="G4656" s="20"/>
      <c r="H4656" s="20"/>
      <c r="I4656" s="20"/>
      <c r="J4656" s="20"/>
      <c r="K4656" s="20"/>
      <c r="L4656" s="20"/>
      <c r="M4656" s="20"/>
      <c r="N4656" s="20"/>
      <c r="O4656" s="20"/>
      <c r="P4656" s="20"/>
      <c r="Q4656" s="20"/>
      <c r="R4656" s="20"/>
      <c r="S4656" s="20"/>
      <c r="T4656" s="20"/>
      <c r="U4656" s="20"/>
      <c r="V4656" s="20"/>
      <c r="W4656" s="20"/>
      <c r="X4656" s="20"/>
      <c r="Y4656" s="20"/>
      <c r="Z4656" s="20"/>
      <c r="AA4656" s="20"/>
      <c r="AB4656" s="20"/>
      <c r="AC4656" s="20"/>
      <c r="AD4656" s="20"/>
      <c r="AE4656" s="20"/>
      <c r="AF4656" s="20"/>
      <c r="AG4656" s="20"/>
      <c r="AH4656" s="20"/>
      <c r="AI4656" s="20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  <c r="BA4656" s="209">
        <v>6.9630000000000001</v>
      </c>
      <c r="BB4656" s="21">
        <f t="shared" si="498"/>
        <v>6.9630000000000001</v>
      </c>
      <c r="BC4656" s="21">
        <f>BF4656</f>
        <v>12.64</v>
      </c>
      <c r="BD4656" s="22">
        <f t="shared" si="497"/>
        <v>9.3588709677419359</v>
      </c>
      <c r="BE4656" s="21">
        <f>BC4656-BD4656</f>
        <v>3.2811290322580646</v>
      </c>
      <c r="BF4656" s="2">
        <v>12.64</v>
      </c>
      <c r="BG4656" s="10">
        <v>6</v>
      </c>
      <c r="BH4656" s="21">
        <f t="shared" si="499"/>
        <v>9.4041599999999999E-3</v>
      </c>
      <c r="BI4656" s="22">
        <f t="shared" si="499"/>
        <v>6.9629999999999996E-3</v>
      </c>
      <c r="BJ4656" s="21">
        <f>BH4656-BI4656</f>
        <v>2.4411600000000004E-3</v>
      </c>
      <c r="BK4656" s="21">
        <v>2.8212479999999998E-2</v>
      </c>
      <c r="BL4656" s="22">
        <v>2.0888999999999998E-2</v>
      </c>
      <c r="BM4656" s="21">
        <v>7.3234800000000003E-3</v>
      </c>
      <c r="BN4656" s="21">
        <f t="shared" si="495"/>
        <v>0.11284991999999999</v>
      </c>
      <c r="BO4656" s="22">
        <f t="shared" si="495"/>
        <v>8.3555999999999991E-2</v>
      </c>
      <c r="BP4656" s="21">
        <f t="shared" si="495"/>
        <v>2.9293920000000001E-2</v>
      </c>
    </row>
    <row r="4657" spans="1:68" ht="11.1" hidden="1" customHeight="1" outlineLevel="2" x14ac:dyDescent="0.2">
      <c r="A4657" s="10"/>
      <c r="B4657" s="18"/>
      <c r="C4657" s="18"/>
      <c r="D4657" s="18"/>
      <c r="E4657" s="23" t="s">
        <v>4083</v>
      </c>
      <c r="F4657" s="24"/>
      <c r="G4657" s="24"/>
      <c r="H4657" s="24"/>
      <c r="I4657" s="24"/>
      <c r="J4657" s="24"/>
      <c r="K4657" s="24"/>
      <c r="L4657" s="24"/>
      <c r="M4657" s="24"/>
      <c r="N4657" s="24"/>
      <c r="O4657" s="24"/>
      <c r="P4657" s="24"/>
      <c r="Q4657" s="24"/>
      <c r="R4657" s="24"/>
      <c r="S4657" s="24"/>
      <c r="T4657" s="24"/>
      <c r="U4657" s="24"/>
      <c r="V4657" s="24"/>
      <c r="W4657" s="24"/>
      <c r="X4657" s="24"/>
      <c r="Y4657" s="24"/>
      <c r="Z4657" s="24"/>
      <c r="AA4657" s="24"/>
      <c r="AB4657" s="24"/>
      <c r="AC4657" s="24"/>
      <c r="AD4657" s="24"/>
      <c r="AE4657" s="24"/>
      <c r="AF4657" s="24"/>
      <c r="AG4657" s="24"/>
      <c r="AH4657" s="24"/>
      <c r="AI4657" s="24"/>
      <c r="AJ4657" s="24"/>
      <c r="AK4657" s="24"/>
      <c r="AL4657" s="24"/>
      <c r="AM4657" s="24"/>
      <c r="AN4657" s="24"/>
      <c r="AO4657" s="24"/>
      <c r="AP4657" s="24"/>
      <c r="AQ4657" s="24"/>
      <c r="AR4657" s="24"/>
      <c r="AS4657" s="24"/>
      <c r="AT4657" s="24"/>
      <c r="AU4657" s="24"/>
      <c r="AV4657" s="24"/>
      <c r="AW4657" s="24"/>
      <c r="AX4657" s="24"/>
      <c r="AY4657" s="24"/>
      <c r="AZ4657" s="24"/>
      <c r="BA4657" s="208">
        <v>6.9630000000000001</v>
      </c>
      <c r="BB4657" s="21">
        <f t="shared" si="498"/>
        <v>6.9630000000000001</v>
      </c>
      <c r="BC4657" s="21"/>
      <c r="BD4657" s="22">
        <f t="shared" si="497"/>
        <v>9.3588709677419359</v>
      </c>
      <c r="BE4657" s="21"/>
      <c r="BG4657" s="10"/>
      <c r="BH4657" s="21">
        <f t="shared" si="499"/>
        <v>0</v>
      </c>
      <c r="BI4657" s="22">
        <f t="shared" si="499"/>
        <v>6.9629999999999996E-3</v>
      </c>
      <c r="BJ4657" s="21"/>
      <c r="BK4657" s="21">
        <v>0</v>
      </c>
      <c r="BL4657" s="22">
        <v>2.0888999999999998E-2</v>
      </c>
      <c r="BM4657" s="21"/>
      <c r="BN4657" s="21">
        <f t="shared" si="495"/>
        <v>0</v>
      </c>
      <c r="BO4657" s="22">
        <f t="shared" si="495"/>
        <v>8.3555999999999991E-2</v>
      </c>
      <c r="BP4657" s="21">
        <f t="shared" si="495"/>
        <v>0</v>
      </c>
    </row>
    <row r="4658" spans="1:68" ht="11.1" hidden="1" customHeight="1" outlineLevel="1" collapsed="1" x14ac:dyDescent="0.2">
      <c r="A4658" s="10"/>
      <c r="B4658" s="18"/>
      <c r="C4658" s="18"/>
      <c r="D4658" s="18"/>
      <c r="E4658" s="19" t="s">
        <v>4084</v>
      </c>
      <c r="F4658" s="209">
        <v>11.271000000000001</v>
      </c>
      <c r="G4658" s="20"/>
      <c r="H4658" s="209">
        <v>4.5</v>
      </c>
      <c r="I4658" s="240">
        <v>5.3319999999999999</v>
      </c>
      <c r="J4658" s="240"/>
      <c r="K4658" s="20"/>
      <c r="L4658" s="20"/>
      <c r="M4658" s="20"/>
      <c r="N4658" s="20"/>
      <c r="O4658" s="20"/>
      <c r="P4658" s="209">
        <v>16.718</v>
      </c>
      <c r="Q4658" s="209">
        <v>3.52</v>
      </c>
      <c r="R4658" s="209">
        <v>4.7699999999999996</v>
      </c>
      <c r="S4658" s="209">
        <v>5.2240000000000002</v>
      </c>
      <c r="T4658" s="209">
        <v>2.2999999999999998</v>
      </c>
      <c r="U4658" s="20"/>
      <c r="V4658" s="209">
        <v>1</v>
      </c>
      <c r="W4658" s="20"/>
      <c r="X4658" s="20"/>
      <c r="Y4658" s="20"/>
      <c r="Z4658" s="20"/>
      <c r="AA4658" s="20"/>
      <c r="AB4658" s="20"/>
      <c r="AC4658" s="209">
        <v>25.507000000000001</v>
      </c>
      <c r="AD4658" s="209">
        <v>6.8029999999999999</v>
      </c>
      <c r="AE4658" s="209">
        <v>7.5880000000000001</v>
      </c>
      <c r="AF4658" s="209">
        <v>7.4829999999999997</v>
      </c>
      <c r="AG4658" s="209">
        <v>6.3650000000000002</v>
      </c>
      <c r="AH4658" s="209">
        <v>27.969000000000001</v>
      </c>
      <c r="AI4658" s="20"/>
      <c r="AJ4658" s="20"/>
      <c r="AK4658" s="209">
        <v>2.585</v>
      </c>
      <c r="AL4658" s="209">
        <v>6.2E-2</v>
      </c>
      <c r="AM4658" s="20"/>
      <c r="AN4658" s="209">
        <v>1.149</v>
      </c>
      <c r="AO4658" s="209">
        <v>6.9580000000000002</v>
      </c>
      <c r="AP4658" s="209">
        <v>7.5579999999999998</v>
      </c>
      <c r="AQ4658" s="209">
        <v>10.135</v>
      </c>
      <c r="AR4658" s="209">
        <v>9.4610000000000003</v>
      </c>
      <c r="AS4658" s="209">
        <v>6.57</v>
      </c>
      <c r="AT4658" s="209">
        <v>1.83</v>
      </c>
      <c r="AU4658" s="209">
        <v>5.0000000000000001E-3</v>
      </c>
      <c r="AV4658" s="20"/>
      <c r="AW4658" s="20"/>
      <c r="AX4658" s="20"/>
      <c r="AY4658" s="20"/>
      <c r="AZ4658" s="209">
        <v>2.8639999999999999</v>
      </c>
      <c r="BA4658" s="20"/>
      <c r="BB4658" s="56">
        <f>BB4659+BB4660+BB4661</f>
        <v>51.331000000000003</v>
      </c>
      <c r="BC4658" s="21">
        <f>BD4658</f>
        <v>68.993279569892465</v>
      </c>
      <c r="BD4658" s="22">
        <f t="shared" si="497"/>
        <v>68.993279569892465</v>
      </c>
      <c r="BE4658" s="21">
        <f>BC4658-BD4658</f>
        <v>0</v>
      </c>
      <c r="BF4658" s="2">
        <v>19.329999999999998</v>
      </c>
      <c r="BG4658" s="10">
        <v>6</v>
      </c>
      <c r="BH4658" s="21">
        <f t="shared" si="499"/>
        <v>5.1330999999999995E-2</v>
      </c>
      <c r="BI4658" s="22">
        <f t="shared" si="499"/>
        <v>5.1330999999999995E-2</v>
      </c>
      <c r="BJ4658" s="21">
        <f>BH4658-BI4658</f>
        <v>0</v>
      </c>
      <c r="BK4658" s="21">
        <v>0.15399299999999999</v>
      </c>
      <c r="BL4658" s="22">
        <v>0.15399299999999999</v>
      </c>
      <c r="BM4658" s="21">
        <v>0</v>
      </c>
      <c r="BN4658" s="21">
        <f t="shared" si="495"/>
        <v>0.61597199999999996</v>
      </c>
      <c r="BO4658" s="22">
        <f t="shared" si="495"/>
        <v>0.61597199999999996</v>
      </c>
      <c r="BP4658" s="21">
        <f t="shared" si="495"/>
        <v>0</v>
      </c>
    </row>
    <row r="4659" spans="1:68" ht="11.1" hidden="1" customHeight="1" outlineLevel="2" x14ac:dyDescent="0.2">
      <c r="A4659" s="10"/>
      <c r="B4659" s="18"/>
      <c r="C4659" s="18"/>
      <c r="D4659" s="18"/>
      <c r="E4659" s="23" t="s">
        <v>4085</v>
      </c>
      <c r="F4659" s="24"/>
      <c r="G4659" s="24"/>
      <c r="H4659" s="24"/>
      <c r="I4659" s="24"/>
      <c r="J4659" s="24"/>
      <c r="K4659" s="24"/>
      <c r="L4659" s="24"/>
      <c r="M4659" s="24"/>
      <c r="N4659" s="24"/>
      <c r="O4659" s="24"/>
      <c r="P4659" s="24"/>
      <c r="Q4659" s="24"/>
      <c r="R4659" s="24"/>
      <c r="S4659" s="24"/>
      <c r="T4659" s="24"/>
      <c r="U4659" s="24"/>
      <c r="V4659" s="24"/>
      <c r="W4659" s="24"/>
      <c r="X4659" s="24"/>
      <c r="Y4659" s="24"/>
      <c r="Z4659" s="24"/>
      <c r="AA4659" s="24"/>
      <c r="AB4659" s="24"/>
      <c r="AC4659" s="24"/>
      <c r="AD4659" s="24"/>
      <c r="AE4659" s="24"/>
      <c r="AF4659" s="24"/>
      <c r="AG4659" s="24"/>
      <c r="AH4659" s="208">
        <v>23.925999999999998</v>
      </c>
      <c r="AI4659" s="24"/>
      <c r="AJ4659" s="24"/>
      <c r="AK4659" s="24"/>
      <c r="AL4659" s="208">
        <v>6.2E-2</v>
      </c>
      <c r="AM4659" s="24"/>
      <c r="AN4659" s="208">
        <v>0.40600000000000003</v>
      </c>
      <c r="AO4659" s="208">
        <v>1.1599999999999999</v>
      </c>
      <c r="AP4659" s="208">
        <v>1.2889999999999999</v>
      </c>
      <c r="AQ4659" s="208">
        <v>1.8520000000000001</v>
      </c>
      <c r="AR4659" s="208">
        <v>1.69</v>
      </c>
      <c r="AS4659" s="208">
        <v>1.1379999999999999</v>
      </c>
      <c r="AT4659" s="208">
        <v>0.622</v>
      </c>
      <c r="AU4659" s="208">
        <v>5.0000000000000001E-3</v>
      </c>
      <c r="AV4659" s="24"/>
      <c r="AW4659" s="24"/>
      <c r="AX4659" s="24"/>
      <c r="AY4659" s="24"/>
      <c r="AZ4659" s="208">
        <v>0.84099999999999997</v>
      </c>
      <c r="BA4659" s="24"/>
      <c r="BB4659" s="21">
        <f t="shared" ref="BB4659:BB4708" si="500">MAX(F4659:BA4659)</f>
        <v>23.925999999999998</v>
      </c>
      <c r="BC4659" s="21"/>
      <c r="BD4659" s="22">
        <f t="shared" si="497"/>
        <v>32.158602150537632</v>
      </c>
      <c r="BE4659" s="21"/>
      <c r="BG4659" s="10"/>
      <c r="BH4659" s="21">
        <f t="shared" si="499"/>
        <v>0</v>
      </c>
      <c r="BI4659" s="22">
        <f t="shared" si="499"/>
        <v>2.3925999999999999E-2</v>
      </c>
      <c r="BJ4659" s="21"/>
      <c r="BK4659" s="21">
        <v>0</v>
      </c>
      <c r="BL4659" s="22">
        <v>7.1777999999999995E-2</v>
      </c>
      <c r="BM4659" s="21"/>
      <c r="BN4659" s="21">
        <f t="shared" si="495"/>
        <v>0</v>
      </c>
      <c r="BO4659" s="22">
        <f t="shared" si="495"/>
        <v>0.28711199999999998</v>
      </c>
      <c r="BP4659" s="21">
        <f t="shared" si="495"/>
        <v>0</v>
      </c>
    </row>
    <row r="4660" spans="1:68" ht="11.1" hidden="1" customHeight="1" outlineLevel="2" x14ac:dyDescent="0.2">
      <c r="A4660" s="10"/>
      <c r="B4660" s="18"/>
      <c r="C4660" s="18"/>
      <c r="D4660" s="18"/>
      <c r="E4660" s="23" t="s">
        <v>4086</v>
      </c>
      <c r="F4660" s="208">
        <v>6.8780000000000001</v>
      </c>
      <c r="G4660" s="24"/>
      <c r="H4660" s="208">
        <v>1.2</v>
      </c>
      <c r="I4660" s="239">
        <v>5.3319999999999999</v>
      </c>
      <c r="J4660" s="239"/>
      <c r="K4660" s="24"/>
      <c r="L4660" s="24"/>
      <c r="M4660" s="24"/>
      <c r="N4660" s="24"/>
      <c r="O4660" s="24"/>
      <c r="P4660" s="208">
        <v>4.3419999999999996</v>
      </c>
      <c r="Q4660" s="208">
        <v>2.117</v>
      </c>
      <c r="R4660" s="208">
        <v>2.0590000000000002</v>
      </c>
      <c r="S4660" s="208">
        <v>1.46</v>
      </c>
      <c r="T4660" s="208">
        <v>2</v>
      </c>
      <c r="U4660" s="24"/>
      <c r="V4660" s="208">
        <v>1</v>
      </c>
      <c r="W4660" s="24"/>
      <c r="X4660" s="24"/>
      <c r="Y4660" s="24"/>
      <c r="Z4660" s="24"/>
      <c r="AA4660" s="24"/>
      <c r="AB4660" s="24"/>
      <c r="AC4660" s="208">
        <v>4.9800000000000004</v>
      </c>
      <c r="AD4660" s="208">
        <v>2.923</v>
      </c>
      <c r="AE4660" s="208">
        <v>3.2839999999999998</v>
      </c>
      <c r="AF4660" s="208">
        <v>2.8650000000000002</v>
      </c>
      <c r="AG4660" s="208">
        <v>2.0670000000000002</v>
      </c>
      <c r="AH4660" s="208">
        <v>0.33700000000000002</v>
      </c>
      <c r="AI4660" s="24"/>
      <c r="AJ4660" s="24"/>
      <c r="AK4660" s="24"/>
      <c r="AL4660" s="24"/>
      <c r="AM4660" s="24"/>
      <c r="AN4660" s="208">
        <v>0.74299999999999999</v>
      </c>
      <c r="AO4660" s="208">
        <v>2.79</v>
      </c>
      <c r="AP4660" s="208">
        <v>2.492</v>
      </c>
      <c r="AQ4660" s="208">
        <v>3.3490000000000002</v>
      </c>
      <c r="AR4660" s="208">
        <v>3.2229999999999999</v>
      </c>
      <c r="AS4660" s="208">
        <v>2.1269999999999998</v>
      </c>
      <c r="AT4660" s="208">
        <v>0.435</v>
      </c>
      <c r="AU4660" s="24"/>
      <c r="AV4660" s="24"/>
      <c r="AW4660" s="24"/>
      <c r="AX4660" s="24"/>
      <c r="AY4660" s="24"/>
      <c r="AZ4660" s="208">
        <v>0.72599999999999998</v>
      </c>
      <c r="BA4660" s="24"/>
      <c r="BB4660" s="21">
        <f t="shared" si="500"/>
        <v>6.8780000000000001</v>
      </c>
      <c r="BC4660" s="21"/>
      <c r="BD4660" s="22">
        <f t="shared" si="497"/>
        <v>9.2446236559139781</v>
      </c>
      <c r="BE4660" s="21"/>
      <c r="BG4660" s="10"/>
      <c r="BH4660" s="21">
        <f t="shared" si="499"/>
        <v>0</v>
      </c>
      <c r="BI4660" s="22">
        <f t="shared" si="499"/>
        <v>6.8780000000000004E-3</v>
      </c>
      <c r="BJ4660" s="21"/>
      <c r="BK4660" s="21">
        <v>0</v>
      </c>
      <c r="BL4660" s="22">
        <v>2.0634E-2</v>
      </c>
      <c r="BM4660" s="21"/>
      <c r="BN4660" s="21">
        <f t="shared" si="495"/>
        <v>0</v>
      </c>
      <c r="BO4660" s="22">
        <f t="shared" si="495"/>
        <v>8.2535999999999998E-2</v>
      </c>
      <c r="BP4660" s="21">
        <f t="shared" si="495"/>
        <v>0</v>
      </c>
    </row>
    <row r="4661" spans="1:68" ht="11.1" hidden="1" customHeight="1" outlineLevel="2" x14ac:dyDescent="0.2">
      <c r="A4661" s="10"/>
      <c r="B4661" s="18"/>
      <c r="C4661" s="18"/>
      <c r="D4661" s="18"/>
      <c r="E4661" s="23" t="s">
        <v>4087</v>
      </c>
      <c r="F4661" s="208">
        <v>4.3929999999999998</v>
      </c>
      <c r="G4661" s="24"/>
      <c r="H4661" s="208">
        <v>3.3</v>
      </c>
      <c r="I4661" s="24"/>
      <c r="J4661" s="24"/>
      <c r="K4661" s="24"/>
      <c r="L4661" s="24"/>
      <c r="M4661" s="24"/>
      <c r="N4661" s="24"/>
      <c r="O4661" s="24"/>
      <c r="P4661" s="208">
        <v>12.375999999999999</v>
      </c>
      <c r="Q4661" s="208">
        <v>1.403</v>
      </c>
      <c r="R4661" s="208">
        <v>2.7109999999999999</v>
      </c>
      <c r="S4661" s="208">
        <v>3.7639999999999998</v>
      </c>
      <c r="T4661" s="208">
        <v>0.3</v>
      </c>
      <c r="U4661" s="24"/>
      <c r="V4661" s="24"/>
      <c r="W4661" s="24"/>
      <c r="X4661" s="24"/>
      <c r="Y4661" s="24"/>
      <c r="Z4661" s="24"/>
      <c r="AA4661" s="24"/>
      <c r="AB4661" s="24"/>
      <c r="AC4661" s="208">
        <v>20.527000000000001</v>
      </c>
      <c r="AD4661" s="208">
        <v>3.88</v>
      </c>
      <c r="AE4661" s="208">
        <v>4.3040000000000003</v>
      </c>
      <c r="AF4661" s="208">
        <v>4.6180000000000003</v>
      </c>
      <c r="AG4661" s="208">
        <v>4.298</v>
      </c>
      <c r="AH4661" s="208">
        <v>3.706</v>
      </c>
      <c r="AI4661" s="24"/>
      <c r="AJ4661" s="24"/>
      <c r="AK4661" s="208">
        <v>2.585</v>
      </c>
      <c r="AL4661" s="24"/>
      <c r="AM4661" s="24"/>
      <c r="AN4661" s="24"/>
      <c r="AO4661" s="208">
        <v>3.008</v>
      </c>
      <c r="AP4661" s="208">
        <v>3.7770000000000001</v>
      </c>
      <c r="AQ4661" s="208">
        <v>4.9340000000000002</v>
      </c>
      <c r="AR4661" s="208">
        <v>4.548</v>
      </c>
      <c r="AS4661" s="208">
        <v>3.3050000000000002</v>
      </c>
      <c r="AT4661" s="208">
        <v>0.77300000000000002</v>
      </c>
      <c r="AU4661" s="24"/>
      <c r="AV4661" s="24"/>
      <c r="AW4661" s="24"/>
      <c r="AX4661" s="24"/>
      <c r="AY4661" s="24"/>
      <c r="AZ4661" s="208">
        <v>1.2969999999999999</v>
      </c>
      <c r="BA4661" s="24"/>
      <c r="BB4661" s="21">
        <f>MAX(F4661:BA4661)</f>
        <v>20.527000000000001</v>
      </c>
      <c r="BC4661" s="21"/>
      <c r="BD4661" s="22">
        <f t="shared" si="497"/>
        <v>27.59005376344086</v>
      </c>
      <c r="BE4661" s="21"/>
      <c r="BG4661" s="10"/>
      <c r="BH4661" s="21">
        <f t="shared" si="499"/>
        <v>0</v>
      </c>
      <c r="BI4661" s="22">
        <f t="shared" si="499"/>
        <v>2.0527E-2</v>
      </c>
      <c r="BJ4661" s="21"/>
      <c r="BK4661" s="21">
        <v>0</v>
      </c>
      <c r="BL4661" s="22">
        <v>6.1580999999999997E-2</v>
      </c>
      <c r="BM4661" s="21"/>
      <c r="BN4661" s="21">
        <f t="shared" si="495"/>
        <v>0</v>
      </c>
      <c r="BO4661" s="22">
        <f t="shared" si="495"/>
        <v>0.24632399999999999</v>
      </c>
      <c r="BP4661" s="21">
        <f t="shared" si="495"/>
        <v>0</v>
      </c>
    </row>
    <row r="4662" spans="1:68" ht="11.1" customHeight="1" outlineLevel="1" collapsed="1" x14ac:dyDescent="0.2">
      <c r="A4662" s="10"/>
      <c r="B4662" s="18"/>
      <c r="C4662" s="18"/>
      <c r="D4662" s="18"/>
      <c r="E4662" s="19" t="s">
        <v>4088</v>
      </c>
      <c r="F4662" s="209">
        <v>1.544</v>
      </c>
      <c r="G4662" s="209">
        <v>1.21</v>
      </c>
      <c r="H4662" s="209">
        <v>1.1000000000000001</v>
      </c>
      <c r="I4662" s="240">
        <v>1.6879999999999999</v>
      </c>
      <c r="J4662" s="240"/>
      <c r="K4662" s="209">
        <v>0.14399999999999999</v>
      </c>
      <c r="L4662" s="20"/>
      <c r="M4662" s="20"/>
      <c r="N4662" s="20"/>
      <c r="O4662" s="20"/>
      <c r="P4662" s="209">
        <v>0.84</v>
      </c>
      <c r="Q4662" s="209">
        <v>1.0740000000000001</v>
      </c>
      <c r="R4662" s="209">
        <v>1.323</v>
      </c>
      <c r="S4662" s="209">
        <v>1.8759999999999999</v>
      </c>
      <c r="T4662" s="209">
        <v>1.6739999999999999</v>
      </c>
      <c r="U4662" s="209">
        <v>1.1000000000000001</v>
      </c>
      <c r="V4662" s="209">
        <v>0.5</v>
      </c>
      <c r="W4662" s="209">
        <v>0.32</v>
      </c>
      <c r="X4662" s="20"/>
      <c r="Y4662" s="20"/>
      <c r="Z4662" s="20"/>
      <c r="AA4662" s="20"/>
      <c r="AB4662" s="20"/>
      <c r="AC4662" s="209">
        <v>2.1</v>
      </c>
      <c r="AD4662" s="209">
        <v>1.538</v>
      </c>
      <c r="AE4662" s="209">
        <v>2.4009999999999998</v>
      </c>
      <c r="AF4662" s="209">
        <v>1.145</v>
      </c>
      <c r="AG4662" s="209">
        <v>0.995</v>
      </c>
      <c r="AH4662" s="209">
        <v>0.39600000000000002</v>
      </c>
      <c r="AI4662" s="209">
        <v>0.36299999999999999</v>
      </c>
      <c r="AJ4662" s="20"/>
      <c r="AK4662" s="20"/>
      <c r="AL4662" s="20"/>
      <c r="AM4662" s="20"/>
      <c r="AN4662" s="209">
        <v>0.90600000000000003</v>
      </c>
      <c r="AO4662" s="209">
        <v>1.5109999999999999</v>
      </c>
      <c r="AP4662" s="209">
        <v>1.3180000000000001</v>
      </c>
      <c r="AQ4662" s="209">
        <v>2.504</v>
      </c>
      <c r="AR4662" s="209">
        <v>1.222</v>
      </c>
      <c r="AS4662" s="209">
        <v>0.94599999999999995</v>
      </c>
      <c r="AT4662" s="209">
        <v>0.56399999999999995</v>
      </c>
      <c r="AU4662" s="209">
        <v>0.309</v>
      </c>
      <c r="AV4662" s="20"/>
      <c r="AW4662" s="20"/>
      <c r="AX4662" s="20"/>
      <c r="AY4662" s="20"/>
      <c r="AZ4662" s="209">
        <v>0.56200000000000006</v>
      </c>
      <c r="BA4662" s="209">
        <v>1.2370000000000001</v>
      </c>
      <c r="BB4662" s="21">
        <f t="shared" si="500"/>
        <v>2.504</v>
      </c>
      <c r="BC4662" s="21">
        <f>BF4662</f>
        <v>5.18</v>
      </c>
      <c r="BD4662" s="22">
        <f t="shared" si="497"/>
        <v>3.3655913978494625</v>
      </c>
      <c r="BE4662" s="21">
        <f>BC4662-BD4662</f>
        <v>1.8144086021505372</v>
      </c>
      <c r="BF4662" s="2">
        <v>5.18</v>
      </c>
      <c r="BG4662" s="10">
        <v>7</v>
      </c>
      <c r="BH4662" s="21">
        <f t="shared" si="499"/>
        <v>3.8539199999999998E-3</v>
      </c>
      <c r="BI4662" s="22">
        <f t="shared" si="499"/>
        <v>2.5040000000000001E-3</v>
      </c>
      <c r="BJ4662" s="21">
        <f>BH4662-BI4662</f>
        <v>1.3499199999999997E-3</v>
      </c>
      <c r="BK4662" s="21">
        <v>1.1561759999999999E-2</v>
      </c>
      <c r="BL4662" s="22">
        <v>7.5120000000000004E-3</v>
      </c>
      <c r="BM4662" s="21">
        <v>4.0497599999999986E-3</v>
      </c>
      <c r="BN4662" s="21">
        <f t="shared" si="495"/>
        <v>4.6247039999999996E-2</v>
      </c>
      <c r="BO4662" s="22">
        <f t="shared" si="495"/>
        <v>3.0048000000000002E-2</v>
      </c>
      <c r="BP4662" s="21">
        <f t="shared" si="495"/>
        <v>1.6199039999999994E-2</v>
      </c>
    </row>
    <row r="4663" spans="1:68" ht="11.1" hidden="1" customHeight="1" outlineLevel="2" x14ac:dyDescent="0.2">
      <c r="A4663" s="10"/>
      <c r="B4663" s="18"/>
      <c r="C4663" s="18"/>
      <c r="D4663" s="18"/>
      <c r="E4663" s="23" t="s">
        <v>4089</v>
      </c>
      <c r="F4663" s="208">
        <v>1.544</v>
      </c>
      <c r="G4663" s="208">
        <v>1.21</v>
      </c>
      <c r="H4663" s="208">
        <v>1.1000000000000001</v>
      </c>
      <c r="I4663" s="239">
        <v>1.6879999999999999</v>
      </c>
      <c r="J4663" s="239"/>
      <c r="K4663" s="208">
        <v>0.14399999999999999</v>
      </c>
      <c r="L4663" s="24"/>
      <c r="M4663" s="24"/>
      <c r="N4663" s="24"/>
      <c r="O4663" s="24"/>
      <c r="P4663" s="208">
        <v>0.84</v>
      </c>
      <c r="Q4663" s="208">
        <v>1.0740000000000001</v>
      </c>
      <c r="R4663" s="208">
        <v>1.323</v>
      </c>
      <c r="S4663" s="208">
        <v>1.8759999999999999</v>
      </c>
      <c r="T4663" s="208">
        <v>1.6739999999999999</v>
      </c>
      <c r="U4663" s="208">
        <v>1.1000000000000001</v>
      </c>
      <c r="V4663" s="208">
        <v>0.5</v>
      </c>
      <c r="W4663" s="208">
        <v>0.32</v>
      </c>
      <c r="X4663" s="24"/>
      <c r="Y4663" s="24"/>
      <c r="Z4663" s="24"/>
      <c r="AA4663" s="24"/>
      <c r="AB4663" s="24"/>
      <c r="AC4663" s="208">
        <v>2.1</v>
      </c>
      <c r="AD4663" s="208">
        <v>1.538</v>
      </c>
      <c r="AE4663" s="208">
        <v>2.4009999999999998</v>
      </c>
      <c r="AF4663" s="208">
        <v>1.145</v>
      </c>
      <c r="AG4663" s="208">
        <v>0.995</v>
      </c>
      <c r="AH4663" s="208">
        <v>0.39600000000000002</v>
      </c>
      <c r="AI4663" s="208">
        <v>0.36299999999999999</v>
      </c>
      <c r="AJ4663" s="24"/>
      <c r="AK4663" s="24"/>
      <c r="AL4663" s="24"/>
      <c r="AM4663" s="24"/>
      <c r="AN4663" s="208">
        <v>0.90600000000000003</v>
      </c>
      <c r="AO4663" s="208">
        <v>1.5109999999999999</v>
      </c>
      <c r="AP4663" s="208">
        <v>1.3180000000000001</v>
      </c>
      <c r="AQ4663" s="208">
        <v>2.504</v>
      </c>
      <c r="AR4663" s="208">
        <v>1.222</v>
      </c>
      <c r="AS4663" s="208">
        <v>0.94599999999999995</v>
      </c>
      <c r="AT4663" s="208">
        <v>0.56399999999999995</v>
      </c>
      <c r="AU4663" s="208">
        <v>0.309</v>
      </c>
      <c r="AV4663" s="24"/>
      <c r="AW4663" s="24"/>
      <c r="AX4663" s="24"/>
      <c r="AY4663" s="24"/>
      <c r="AZ4663" s="208">
        <v>0.56200000000000006</v>
      </c>
      <c r="BA4663" s="208">
        <v>1.2370000000000001</v>
      </c>
      <c r="BB4663" s="21">
        <f t="shared" si="500"/>
        <v>2.504</v>
      </c>
      <c r="BC4663" s="21"/>
      <c r="BD4663" s="22">
        <f t="shared" si="497"/>
        <v>3.3655913978494625</v>
      </c>
      <c r="BE4663" s="21"/>
      <c r="BG4663" s="10"/>
      <c r="BH4663" s="21">
        <f t="shared" si="499"/>
        <v>0</v>
      </c>
      <c r="BI4663" s="22">
        <f t="shared" si="499"/>
        <v>2.5040000000000001E-3</v>
      </c>
      <c r="BJ4663" s="21"/>
      <c r="BK4663" s="21">
        <v>0</v>
      </c>
      <c r="BL4663" s="22">
        <v>7.5120000000000004E-3</v>
      </c>
      <c r="BM4663" s="21"/>
      <c r="BN4663" s="21">
        <f t="shared" si="495"/>
        <v>0</v>
      </c>
      <c r="BO4663" s="22">
        <f t="shared" si="495"/>
        <v>3.0048000000000002E-2</v>
      </c>
      <c r="BP4663" s="21">
        <f t="shared" si="495"/>
        <v>0</v>
      </c>
    </row>
    <row r="4664" spans="1:68" ht="11.1" hidden="1" customHeight="1" outlineLevel="1" collapsed="1" x14ac:dyDescent="0.2">
      <c r="A4664" s="10"/>
      <c r="B4664" s="18"/>
      <c r="C4664" s="18"/>
      <c r="D4664" s="18"/>
      <c r="E4664" s="19" t="s">
        <v>4090</v>
      </c>
      <c r="F4664" s="209">
        <v>44.970999999999997</v>
      </c>
      <c r="G4664" s="209">
        <v>36.823999999999998</v>
      </c>
      <c r="H4664" s="209">
        <v>28.768999999999998</v>
      </c>
      <c r="I4664" s="240">
        <v>18.192</v>
      </c>
      <c r="J4664" s="240"/>
      <c r="K4664" s="209">
        <v>5.3550000000000004</v>
      </c>
      <c r="L4664" s="20"/>
      <c r="M4664" s="20"/>
      <c r="N4664" s="20"/>
      <c r="O4664" s="20"/>
      <c r="P4664" s="209">
        <v>20.934000000000001</v>
      </c>
      <c r="Q4664" s="209">
        <v>40.920999999999999</v>
      </c>
      <c r="R4664" s="209">
        <v>31.126999999999999</v>
      </c>
      <c r="S4664" s="209">
        <v>55.447000000000003</v>
      </c>
      <c r="T4664" s="209">
        <v>42.048999999999999</v>
      </c>
      <c r="U4664" s="209">
        <v>31.324000000000002</v>
      </c>
      <c r="V4664" s="209">
        <v>13.763</v>
      </c>
      <c r="W4664" s="209">
        <v>8.5510000000000002</v>
      </c>
      <c r="X4664" s="20"/>
      <c r="Y4664" s="20"/>
      <c r="Z4664" s="20"/>
      <c r="AA4664" s="209">
        <v>7.8730000000000002</v>
      </c>
      <c r="AB4664" s="209">
        <v>16.678999999999998</v>
      </c>
      <c r="AC4664" s="209">
        <v>27.89</v>
      </c>
      <c r="AD4664" s="209">
        <v>40.156999999999996</v>
      </c>
      <c r="AE4664" s="209">
        <v>39.472000000000001</v>
      </c>
      <c r="AF4664" s="209">
        <v>32.161999999999999</v>
      </c>
      <c r="AG4664" s="209">
        <v>14.693</v>
      </c>
      <c r="AH4664" s="209">
        <v>4.1660000000000004</v>
      </c>
      <c r="AI4664" s="209">
        <v>19.966000000000001</v>
      </c>
      <c r="AJ4664" s="20"/>
      <c r="AK4664" s="20"/>
      <c r="AL4664" s="20"/>
      <c r="AM4664" s="209">
        <v>7.4459999999999997</v>
      </c>
      <c r="AN4664" s="209">
        <v>16.111000000000001</v>
      </c>
      <c r="AO4664" s="209">
        <v>34.167999999999999</v>
      </c>
      <c r="AP4664" s="209">
        <v>41.448</v>
      </c>
      <c r="AQ4664" s="209">
        <v>40.075000000000003</v>
      </c>
      <c r="AR4664" s="209">
        <v>31.120999999999999</v>
      </c>
      <c r="AS4664" s="209">
        <v>30.231999999999999</v>
      </c>
      <c r="AT4664" s="209">
        <v>9.0830000000000002</v>
      </c>
      <c r="AU4664" s="209">
        <v>8.6329999999999991</v>
      </c>
      <c r="AV4664" s="20"/>
      <c r="AW4664" s="20"/>
      <c r="AX4664" s="20"/>
      <c r="AY4664" s="209">
        <v>7.4160000000000004</v>
      </c>
      <c r="AZ4664" s="209">
        <v>12.941000000000001</v>
      </c>
      <c r="BA4664" s="209">
        <v>23.536999999999999</v>
      </c>
      <c r="BB4664" s="56">
        <f>BB4665+BB4666+BB4667</f>
        <v>49.676000000000002</v>
      </c>
      <c r="BC4664" s="21">
        <f>BF4664</f>
        <v>75.77</v>
      </c>
      <c r="BD4664" s="22">
        <f t="shared" si="497"/>
        <v>66.768817204301072</v>
      </c>
      <c r="BE4664" s="21">
        <f>BC4664-BD4664</f>
        <v>9.0011827956989237</v>
      </c>
      <c r="BF4664" s="2">
        <v>75.77</v>
      </c>
      <c r="BG4664" s="10">
        <v>6</v>
      </c>
      <c r="BH4664" s="21">
        <f t="shared" si="499"/>
        <v>5.637288E-2</v>
      </c>
      <c r="BI4664" s="22">
        <f t="shared" si="499"/>
        <v>4.9675999999999998E-2</v>
      </c>
      <c r="BJ4664" s="21">
        <f>BH4664-BI4664</f>
        <v>6.6968800000000023E-3</v>
      </c>
      <c r="BK4664" s="21">
        <v>0.16911863999999999</v>
      </c>
      <c r="BL4664" s="22">
        <v>0.14902799999999999</v>
      </c>
      <c r="BM4664" s="21">
        <v>2.0090639999999993E-2</v>
      </c>
      <c r="BN4664" s="21">
        <f t="shared" si="495"/>
        <v>0.67647455999999995</v>
      </c>
      <c r="BO4664" s="22">
        <f t="shared" si="495"/>
        <v>0.59611199999999998</v>
      </c>
      <c r="BP4664" s="21">
        <f t="shared" si="495"/>
        <v>8.0362559999999972E-2</v>
      </c>
    </row>
    <row r="4665" spans="1:68" ht="11.1" hidden="1" customHeight="1" outlineLevel="2" x14ac:dyDescent="0.2">
      <c r="A4665" s="10"/>
      <c r="B4665" s="18"/>
      <c r="C4665" s="18"/>
      <c r="D4665" s="18"/>
      <c r="E4665" s="23" t="s">
        <v>4091</v>
      </c>
      <c r="F4665" s="208">
        <v>11.372</v>
      </c>
      <c r="G4665" s="208">
        <v>11.071</v>
      </c>
      <c r="H4665" s="208">
        <v>8.3040000000000003</v>
      </c>
      <c r="I4665" s="239">
        <v>4.641</v>
      </c>
      <c r="J4665" s="239"/>
      <c r="K4665" s="208">
        <v>1.6830000000000001</v>
      </c>
      <c r="L4665" s="24"/>
      <c r="M4665" s="24"/>
      <c r="N4665" s="24"/>
      <c r="O4665" s="24"/>
      <c r="P4665" s="208">
        <v>5.915</v>
      </c>
      <c r="Q4665" s="208">
        <v>17.606000000000002</v>
      </c>
      <c r="R4665" s="208">
        <v>0.99099999999999999</v>
      </c>
      <c r="S4665" s="208">
        <v>18.766999999999999</v>
      </c>
      <c r="T4665" s="208">
        <v>12.682</v>
      </c>
      <c r="U4665" s="208">
        <v>9.11</v>
      </c>
      <c r="V4665" s="208">
        <v>4</v>
      </c>
      <c r="W4665" s="208">
        <v>2.3620000000000001</v>
      </c>
      <c r="X4665" s="24"/>
      <c r="Y4665" s="24"/>
      <c r="Z4665" s="24"/>
      <c r="AA4665" s="208">
        <v>2.3490000000000002</v>
      </c>
      <c r="AB4665" s="208">
        <v>4.5990000000000002</v>
      </c>
      <c r="AC4665" s="208">
        <v>9.2210000000000001</v>
      </c>
      <c r="AD4665" s="208">
        <v>11.801</v>
      </c>
      <c r="AE4665" s="208">
        <v>11.893000000000001</v>
      </c>
      <c r="AF4665" s="208">
        <v>9.5670000000000002</v>
      </c>
      <c r="AG4665" s="208">
        <v>4.5579999999999998</v>
      </c>
      <c r="AH4665" s="208">
        <v>4.1660000000000004</v>
      </c>
      <c r="AI4665" s="208">
        <v>2.4420000000000002</v>
      </c>
      <c r="AJ4665" s="24"/>
      <c r="AK4665" s="24"/>
      <c r="AL4665" s="24"/>
      <c r="AM4665" s="208">
        <v>2.4319999999999999</v>
      </c>
      <c r="AN4665" s="208">
        <v>5.1719999999999997</v>
      </c>
      <c r="AO4665" s="208">
        <v>9.9969999999999999</v>
      </c>
      <c r="AP4665" s="208">
        <v>11.945</v>
      </c>
      <c r="AQ4665" s="208">
        <v>11.978</v>
      </c>
      <c r="AR4665" s="208">
        <v>8.9309999999999992</v>
      </c>
      <c r="AS4665" s="208">
        <v>9.1010000000000009</v>
      </c>
      <c r="AT4665" s="208">
        <v>2.6669999999999998</v>
      </c>
      <c r="AU4665" s="208">
        <v>2.7189999999999999</v>
      </c>
      <c r="AV4665" s="24"/>
      <c r="AW4665" s="24"/>
      <c r="AX4665" s="24"/>
      <c r="AY4665" s="208">
        <v>2.3969999999999998</v>
      </c>
      <c r="AZ4665" s="208">
        <v>4.8170000000000002</v>
      </c>
      <c r="BA4665" s="208">
        <v>7.5679999999999996</v>
      </c>
      <c r="BB4665" s="21">
        <f t="shared" si="500"/>
        <v>18.766999999999999</v>
      </c>
      <c r="BC4665" s="21"/>
      <c r="BD4665" s="22">
        <f t="shared" si="497"/>
        <v>25.224462365591396</v>
      </c>
      <c r="BE4665" s="21"/>
      <c r="BG4665" s="10"/>
      <c r="BH4665" s="21">
        <f t="shared" si="499"/>
        <v>0</v>
      </c>
      <c r="BI4665" s="22">
        <f t="shared" si="499"/>
        <v>1.8766999999999999E-2</v>
      </c>
      <c r="BJ4665" s="21"/>
      <c r="BK4665" s="21">
        <v>0</v>
      </c>
      <c r="BL4665" s="22">
        <v>5.6300999999999997E-2</v>
      </c>
      <c r="BM4665" s="21"/>
      <c r="BN4665" s="21">
        <f t="shared" si="495"/>
        <v>0</v>
      </c>
      <c r="BO4665" s="22">
        <f t="shared" si="495"/>
        <v>0.22520399999999999</v>
      </c>
      <c r="BP4665" s="21">
        <f t="shared" si="495"/>
        <v>0</v>
      </c>
    </row>
    <row r="4666" spans="1:68" ht="11.1" hidden="1" customHeight="1" outlineLevel="2" x14ac:dyDescent="0.2">
      <c r="A4666" s="10"/>
      <c r="B4666" s="18"/>
      <c r="C4666" s="18"/>
      <c r="D4666" s="18"/>
      <c r="E4666" s="23" t="s">
        <v>4092</v>
      </c>
      <c r="F4666" s="208">
        <v>18.449000000000002</v>
      </c>
      <c r="G4666" s="208">
        <v>14.182</v>
      </c>
      <c r="H4666" s="208">
        <v>10.826000000000001</v>
      </c>
      <c r="I4666" s="239">
        <v>7.4909999999999997</v>
      </c>
      <c r="J4666" s="239"/>
      <c r="K4666" s="208">
        <v>1.173</v>
      </c>
      <c r="L4666" s="24"/>
      <c r="M4666" s="24"/>
      <c r="N4666" s="24"/>
      <c r="O4666" s="24"/>
      <c r="P4666" s="208">
        <v>7.6509999999999998</v>
      </c>
      <c r="Q4666" s="208">
        <v>13.084</v>
      </c>
      <c r="R4666" s="208">
        <v>18.971</v>
      </c>
      <c r="S4666" s="208">
        <v>20.422999999999998</v>
      </c>
      <c r="T4666" s="208">
        <v>16.954000000000001</v>
      </c>
      <c r="U4666" s="208">
        <v>11.808999999999999</v>
      </c>
      <c r="V4666" s="208">
        <v>4.8780000000000001</v>
      </c>
      <c r="W4666" s="208">
        <v>2.8719999999999999</v>
      </c>
      <c r="X4666" s="24"/>
      <c r="Y4666" s="24"/>
      <c r="Z4666" s="24"/>
      <c r="AA4666" s="208">
        <v>4.0670000000000002</v>
      </c>
      <c r="AB4666" s="208">
        <v>8.0679999999999996</v>
      </c>
      <c r="AC4666" s="208">
        <v>12.314</v>
      </c>
      <c r="AD4666" s="208">
        <v>19.396999999999998</v>
      </c>
      <c r="AE4666" s="208">
        <v>18.388000000000002</v>
      </c>
      <c r="AF4666" s="208">
        <v>15.129</v>
      </c>
      <c r="AG4666" s="208">
        <v>6.6779999999999999</v>
      </c>
      <c r="AH4666" s="24"/>
      <c r="AI4666" s="208">
        <v>11.541</v>
      </c>
      <c r="AJ4666" s="24"/>
      <c r="AK4666" s="24"/>
      <c r="AL4666" s="24"/>
      <c r="AM4666" s="208">
        <v>3.2370000000000001</v>
      </c>
      <c r="AN4666" s="208">
        <v>6.8280000000000003</v>
      </c>
      <c r="AO4666" s="208">
        <v>17.085000000000001</v>
      </c>
      <c r="AP4666" s="208">
        <v>20.462</v>
      </c>
      <c r="AQ4666" s="208">
        <v>19.167999999999999</v>
      </c>
      <c r="AR4666" s="208">
        <v>15.348000000000001</v>
      </c>
      <c r="AS4666" s="208">
        <v>13.537000000000001</v>
      </c>
      <c r="AT4666" s="208">
        <v>4.2149999999999999</v>
      </c>
      <c r="AU4666" s="208">
        <v>3.6680000000000001</v>
      </c>
      <c r="AV4666" s="24"/>
      <c r="AW4666" s="24"/>
      <c r="AX4666" s="24"/>
      <c r="AY4666" s="208">
        <v>3.226</v>
      </c>
      <c r="AZ4666" s="208">
        <v>4.976</v>
      </c>
      <c r="BA4666" s="208">
        <v>10.352</v>
      </c>
      <c r="BB4666" s="21">
        <f t="shared" si="500"/>
        <v>20.462</v>
      </c>
      <c r="BC4666" s="21"/>
      <c r="BD4666" s="22">
        <f t="shared" si="497"/>
        <v>27.502688172043012</v>
      </c>
      <c r="BE4666" s="21"/>
      <c r="BG4666" s="10"/>
      <c r="BH4666" s="21">
        <f t="shared" si="499"/>
        <v>0</v>
      </c>
      <c r="BI4666" s="22">
        <f t="shared" si="499"/>
        <v>2.0462000000000001E-2</v>
      </c>
      <c r="BJ4666" s="21"/>
      <c r="BK4666" s="21">
        <v>0</v>
      </c>
      <c r="BL4666" s="22">
        <v>6.1386000000000003E-2</v>
      </c>
      <c r="BM4666" s="21"/>
      <c r="BN4666" s="21">
        <f t="shared" si="495"/>
        <v>0</v>
      </c>
      <c r="BO4666" s="22">
        <f t="shared" si="495"/>
        <v>0.24554400000000001</v>
      </c>
      <c r="BP4666" s="21">
        <f t="shared" si="495"/>
        <v>0</v>
      </c>
    </row>
    <row r="4667" spans="1:68" ht="11.1" hidden="1" customHeight="1" outlineLevel="2" x14ac:dyDescent="0.2">
      <c r="A4667" s="10"/>
      <c r="B4667" s="18"/>
      <c r="C4667" s="18"/>
      <c r="D4667" s="18"/>
      <c r="E4667" s="23" t="s">
        <v>4093</v>
      </c>
      <c r="F4667" s="208">
        <v>8.4969999999999999</v>
      </c>
      <c r="G4667" s="208">
        <v>6.5860000000000003</v>
      </c>
      <c r="H4667" s="208">
        <v>6.4320000000000004</v>
      </c>
      <c r="I4667" s="239">
        <v>3.41</v>
      </c>
      <c r="J4667" s="239"/>
      <c r="K4667" s="208">
        <v>1.1359999999999999</v>
      </c>
      <c r="L4667" s="24"/>
      <c r="M4667" s="24"/>
      <c r="N4667" s="24"/>
      <c r="O4667" s="24"/>
      <c r="P4667" s="208">
        <v>4.3209999999999997</v>
      </c>
      <c r="Q4667" s="208">
        <v>6.1929999999999996</v>
      </c>
      <c r="R4667" s="208">
        <v>6.7939999999999996</v>
      </c>
      <c r="S4667" s="208">
        <v>10.446999999999999</v>
      </c>
      <c r="T4667" s="208">
        <v>7.6349999999999998</v>
      </c>
      <c r="U4667" s="208">
        <v>5.7969999999999997</v>
      </c>
      <c r="V4667" s="208">
        <v>2.5449999999999999</v>
      </c>
      <c r="W4667" s="208">
        <v>1.5089999999999999</v>
      </c>
      <c r="X4667" s="24"/>
      <c r="Y4667" s="24"/>
      <c r="Z4667" s="24"/>
      <c r="AA4667" s="208">
        <v>1.4570000000000001</v>
      </c>
      <c r="AB4667" s="208">
        <v>4.0119999999999996</v>
      </c>
      <c r="AC4667" s="208">
        <v>6.3550000000000004</v>
      </c>
      <c r="AD4667" s="208">
        <v>8.9589999999999996</v>
      </c>
      <c r="AE4667" s="208">
        <v>9.1910000000000007</v>
      </c>
      <c r="AF4667" s="208">
        <v>7.4660000000000002</v>
      </c>
      <c r="AG4667" s="208">
        <v>3.4569999999999999</v>
      </c>
      <c r="AH4667" s="24"/>
      <c r="AI4667" s="208">
        <v>5.9829999999999997</v>
      </c>
      <c r="AJ4667" s="24"/>
      <c r="AK4667" s="24"/>
      <c r="AL4667" s="24"/>
      <c r="AM4667" s="208">
        <v>1.7769999999999999</v>
      </c>
      <c r="AN4667" s="208">
        <v>4.1109999999999998</v>
      </c>
      <c r="AO4667" s="208">
        <v>7.0860000000000003</v>
      </c>
      <c r="AP4667" s="208">
        <v>9.0410000000000004</v>
      </c>
      <c r="AQ4667" s="208">
        <v>8.9290000000000003</v>
      </c>
      <c r="AR4667" s="208">
        <v>6.8419999999999996</v>
      </c>
      <c r="AS4667" s="208">
        <v>7.5940000000000003</v>
      </c>
      <c r="AT4667" s="208">
        <v>2.2010000000000001</v>
      </c>
      <c r="AU4667" s="208">
        <v>2.246</v>
      </c>
      <c r="AV4667" s="24"/>
      <c r="AW4667" s="24"/>
      <c r="AX4667" s="24"/>
      <c r="AY4667" s="208">
        <v>1.7929999999999999</v>
      </c>
      <c r="AZ4667" s="208">
        <v>3.1480000000000001</v>
      </c>
      <c r="BA4667" s="208">
        <v>5.617</v>
      </c>
      <c r="BB4667" s="21">
        <f t="shared" si="500"/>
        <v>10.446999999999999</v>
      </c>
      <c r="BC4667" s="21"/>
      <c r="BD4667" s="22">
        <f t="shared" si="497"/>
        <v>14.041666666666666</v>
      </c>
      <c r="BE4667" s="21"/>
      <c r="BG4667" s="10"/>
      <c r="BH4667" s="21">
        <f t="shared" si="499"/>
        <v>0</v>
      </c>
      <c r="BI4667" s="22">
        <f t="shared" si="499"/>
        <v>1.0447E-2</v>
      </c>
      <c r="BJ4667" s="21"/>
      <c r="BK4667" s="21">
        <v>0</v>
      </c>
      <c r="BL4667" s="22">
        <v>3.1341000000000001E-2</v>
      </c>
      <c r="BM4667" s="21"/>
      <c r="BN4667" s="21">
        <f t="shared" si="495"/>
        <v>0</v>
      </c>
      <c r="BO4667" s="22">
        <f t="shared" si="495"/>
        <v>0.125364</v>
      </c>
      <c r="BP4667" s="21">
        <f t="shared" si="495"/>
        <v>0</v>
      </c>
    </row>
    <row r="4668" spans="1:68" ht="11.1" hidden="1" customHeight="1" outlineLevel="1" collapsed="1" x14ac:dyDescent="0.2">
      <c r="A4668" s="10"/>
      <c r="B4668" s="18"/>
      <c r="C4668" s="18"/>
      <c r="D4668" s="18"/>
      <c r="E4668" s="19" t="s">
        <v>4094</v>
      </c>
      <c r="F4668" s="20"/>
      <c r="G4668" s="20"/>
      <c r="H4668" s="20"/>
      <c r="I4668" s="20"/>
      <c r="J4668" s="20"/>
      <c r="K4668" s="20"/>
      <c r="L4668" s="20"/>
      <c r="M4668" s="20"/>
      <c r="N4668" s="20"/>
      <c r="O4668" s="20"/>
      <c r="P4668" s="209">
        <v>2.3660000000000001</v>
      </c>
      <c r="Q4668" s="20"/>
      <c r="R4668" s="209">
        <v>0.221</v>
      </c>
      <c r="S4668" s="209">
        <v>1.429</v>
      </c>
      <c r="T4668" s="209">
        <v>1.5549999999999999</v>
      </c>
      <c r="U4668" s="209">
        <v>1.1100000000000001</v>
      </c>
      <c r="V4668" s="209">
        <v>0.60499999999999998</v>
      </c>
      <c r="W4668" s="20"/>
      <c r="X4668" s="20"/>
      <c r="Y4668" s="20"/>
      <c r="Z4668" s="20"/>
      <c r="AA4668" s="209">
        <v>0.185</v>
      </c>
      <c r="AB4668" s="209">
        <v>0.5</v>
      </c>
      <c r="AC4668" s="209">
        <v>0.96499999999999997</v>
      </c>
      <c r="AD4668" s="209">
        <v>1.8</v>
      </c>
      <c r="AE4668" s="209">
        <v>0.34300000000000003</v>
      </c>
      <c r="AF4668" s="209">
        <v>1.17</v>
      </c>
      <c r="AG4668" s="209">
        <v>0.35499999999999998</v>
      </c>
      <c r="AH4668" s="209">
        <v>0.55500000000000005</v>
      </c>
      <c r="AI4668" s="20"/>
      <c r="AJ4668" s="20"/>
      <c r="AK4668" s="20"/>
      <c r="AL4668" s="20"/>
      <c r="AM4668" s="209">
        <v>0.25900000000000001</v>
      </c>
      <c r="AN4668" s="209">
        <v>0.42599999999999999</v>
      </c>
      <c r="AO4668" s="209">
        <v>0.69699999999999995</v>
      </c>
      <c r="AP4668" s="209">
        <v>1.1180000000000001</v>
      </c>
      <c r="AQ4668" s="209">
        <v>1.915</v>
      </c>
      <c r="AR4668" s="209">
        <v>1.07</v>
      </c>
      <c r="AS4668" s="209">
        <v>0.60499999999999998</v>
      </c>
      <c r="AT4668" s="209">
        <v>0.43</v>
      </c>
      <c r="AU4668" s="20"/>
      <c r="AV4668" s="20"/>
      <c r="AW4668" s="20"/>
      <c r="AX4668" s="20"/>
      <c r="AY4668" s="20"/>
      <c r="AZ4668" s="20"/>
      <c r="BA4668" s="209">
        <v>0.88500000000000001</v>
      </c>
      <c r="BB4668" s="56">
        <v>2.4529999999999998</v>
      </c>
      <c r="BC4668" s="21">
        <f>BF4668</f>
        <v>8.74</v>
      </c>
      <c r="BD4668" s="22">
        <f t="shared" si="497"/>
        <v>3.297043010752688</v>
      </c>
      <c r="BE4668" s="21">
        <f>BC4668-BD4668</f>
        <v>5.4429569892473122</v>
      </c>
      <c r="BF4668" s="2">
        <v>8.74</v>
      </c>
      <c r="BG4668" s="10">
        <v>6</v>
      </c>
      <c r="BH4668" s="21">
        <f t="shared" si="499"/>
        <v>6.5025599999999992E-3</v>
      </c>
      <c r="BI4668" s="22">
        <f t="shared" si="499"/>
        <v>2.4529999999999999E-3</v>
      </c>
      <c r="BJ4668" s="21">
        <f>BH4668-BI4668</f>
        <v>4.0495599999999989E-3</v>
      </c>
      <c r="BK4668" s="21">
        <v>1.9507679999999999E-2</v>
      </c>
      <c r="BL4668" s="22">
        <v>7.3589999999999992E-3</v>
      </c>
      <c r="BM4668" s="21">
        <v>1.214868E-2</v>
      </c>
      <c r="BN4668" s="21">
        <f t="shared" si="495"/>
        <v>7.8030719999999998E-2</v>
      </c>
      <c r="BO4668" s="22">
        <f t="shared" si="495"/>
        <v>2.9435999999999997E-2</v>
      </c>
      <c r="BP4668" s="21">
        <f t="shared" si="495"/>
        <v>4.8594720000000001E-2</v>
      </c>
    </row>
    <row r="4669" spans="1:68" ht="11.1" hidden="1" customHeight="1" outlineLevel="2" x14ac:dyDescent="0.2">
      <c r="A4669" s="10"/>
      <c r="B4669" s="18"/>
      <c r="C4669" s="18"/>
      <c r="D4669" s="18"/>
      <c r="E4669" s="23" t="s">
        <v>4095</v>
      </c>
      <c r="F4669" s="24"/>
      <c r="G4669" s="24"/>
      <c r="H4669" s="24"/>
      <c r="I4669" s="24"/>
      <c r="J4669" s="24"/>
      <c r="K4669" s="24"/>
      <c r="L4669" s="24"/>
      <c r="M4669" s="24"/>
      <c r="N4669" s="24"/>
      <c r="O4669" s="24"/>
      <c r="P4669" s="208">
        <v>1.0780000000000001</v>
      </c>
      <c r="Q4669" s="24"/>
      <c r="R4669" s="208">
        <v>0.221</v>
      </c>
      <c r="S4669" s="208">
        <v>1.1100000000000001</v>
      </c>
      <c r="T4669" s="208">
        <v>1.0349999999999999</v>
      </c>
      <c r="U4669" s="208">
        <v>0.75</v>
      </c>
      <c r="V4669" s="208">
        <v>0.59499999999999997</v>
      </c>
      <c r="W4669" s="24"/>
      <c r="X4669" s="24"/>
      <c r="Y4669" s="24"/>
      <c r="Z4669" s="24"/>
      <c r="AA4669" s="208">
        <v>0.185</v>
      </c>
      <c r="AB4669" s="208">
        <v>0.5</v>
      </c>
      <c r="AC4669" s="208">
        <v>0.69</v>
      </c>
      <c r="AD4669" s="208">
        <v>1.165</v>
      </c>
      <c r="AE4669" s="208">
        <v>0.34300000000000003</v>
      </c>
      <c r="AF4669" s="24"/>
      <c r="AG4669" s="24"/>
      <c r="AH4669" s="24"/>
      <c r="AI4669" s="24"/>
      <c r="AJ4669" s="24"/>
      <c r="AK4669" s="24"/>
      <c r="AL4669" s="24"/>
      <c r="AM4669" s="24"/>
      <c r="AN4669" s="208">
        <v>0.27500000000000002</v>
      </c>
      <c r="AO4669" s="208">
        <v>0.58399999999999996</v>
      </c>
      <c r="AP4669" s="208">
        <v>0.73099999999999998</v>
      </c>
      <c r="AQ4669" s="208">
        <v>0.92</v>
      </c>
      <c r="AR4669" s="208">
        <v>0.57999999999999996</v>
      </c>
      <c r="AS4669" s="208">
        <v>0.39</v>
      </c>
      <c r="AT4669" s="208">
        <v>0.24</v>
      </c>
      <c r="AU4669" s="24"/>
      <c r="AV4669" s="24"/>
      <c r="AW4669" s="24"/>
      <c r="AX4669" s="24"/>
      <c r="AY4669" s="24"/>
      <c r="AZ4669" s="24"/>
      <c r="BA4669" s="208">
        <v>0.31</v>
      </c>
      <c r="BB4669" s="21">
        <f t="shared" si="500"/>
        <v>1.165</v>
      </c>
      <c r="BC4669" s="21"/>
      <c r="BD4669" s="22">
        <f t="shared" si="497"/>
        <v>1.5658602150537635</v>
      </c>
      <c r="BE4669" s="21"/>
      <c r="BG4669" s="10"/>
      <c r="BH4669" s="21">
        <f t="shared" si="499"/>
        <v>0</v>
      </c>
      <c r="BI4669" s="22">
        <f t="shared" si="499"/>
        <v>1.165E-3</v>
      </c>
      <c r="BJ4669" s="21"/>
      <c r="BK4669" s="21">
        <v>0</v>
      </c>
      <c r="BL4669" s="22">
        <v>3.4949999999999998E-3</v>
      </c>
      <c r="BM4669" s="21"/>
      <c r="BN4669" s="21">
        <f t="shared" si="495"/>
        <v>0</v>
      </c>
      <c r="BO4669" s="22">
        <f t="shared" si="495"/>
        <v>1.3979999999999999E-2</v>
      </c>
      <c r="BP4669" s="21">
        <f t="shared" si="495"/>
        <v>0</v>
      </c>
    </row>
    <row r="4670" spans="1:68" ht="11.1" hidden="1" customHeight="1" outlineLevel="2" x14ac:dyDescent="0.2">
      <c r="A4670" s="10"/>
      <c r="B4670" s="18"/>
      <c r="C4670" s="18"/>
      <c r="D4670" s="18"/>
      <c r="E4670" s="23" t="s">
        <v>4096</v>
      </c>
      <c r="F4670" s="24"/>
      <c r="G4670" s="24"/>
      <c r="H4670" s="24"/>
      <c r="I4670" s="24"/>
      <c r="J4670" s="24"/>
      <c r="K4670" s="24"/>
      <c r="L4670" s="24"/>
      <c r="M4670" s="24"/>
      <c r="N4670" s="24"/>
      <c r="O4670" s="24"/>
      <c r="P4670" s="208">
        <v>1.288</v>
      </c>
      <c r="Q4670" s="24"/>
      <c r="R4670" s="24"/>
      <c r="S4670" s="208">
        <v>0.31900000000000001</v>
      </c>
      <c r="T4670" s="208">
        <v>0.52</v>
      </c>
      <c r="U4670" s="208">
        <v>0.36</v>
      </c>
      <c r="V4670" s="208">
        <v>0.01</v>
      </c>
      <c r="W4670" s="24"/>
      <c r="X4670" s="24"/>
      <c r="Y4670" s="24"/>
      <c r="Z4670" s="24"/>
      <c r="AA4670" s="24"/>
      <c r="AB4670" s="24"/>
      <c r="AC4670" s="208">
        <v>0.27500000000000002</v>
      </c>
      <c r="AD4670" s="208">
        <v>0.63500000000000001</v>
      </c>
      <c r="AE4670" s="24"/>
      <c r="AF4670" s="208">
        <v>1.17</v>
      </c>
      <c r="AG4670" s="208">
        <v>0.35499999999999998</v>
      </c>
      <c r="AH4670" s="208">
        <v>0.55500000000000005</v>
      </c>
      <c r="AI4670" s="24"/>
      <c r="AJ4670" s="24"/>
      <c r="AK4670" s="24"/>
      <c r="AL4670" s="24"/>
      <c r="AM4670" s="208">
        <v>0.25900000000000001</v>
      </c>
      <c r="AN4670" s="208">
        <v>0.151</v>
      </c>
      <c r="AO4670" s="208">
        <v>0.113</v>
      </c>
      <c r="AP4670" s="208">
        <v>0.38700000000000001</v>
      </c>
      <c r="AQ4670" s="208">
        <v>0.995</v>
      </c>
      <c r="AR4670" s="208">
        <v>0.49</v>
      </c>
      <c r="AS4670" s="208">
        <v>0.215</v>
      </c>
      <c r="AT4670" s="208">
        <v>0.19</v>
      </c>
      <c r="AU4670" s="24"/>
      <c r="AV4670" s="24"/>
      <c r="AW4670" s="24"/>
      <c r="AX4670" s="24"/>
      <c r="AY4670" s="24"/>
      <c r="AZ4670" s="24"/>
      <c r="BA4670" s="208">
        <v>0.57499999999999996</v>
      </c>
      <c r="BB4670" s="21">
        <f t="shared" si="500"/>
        <v>1.288</v>
      </c>
      <c r="BC4670" s="21"/>
      <c r="BD4670" s="22">
        <f t="shared" si="497"/>
        <v>1.7311827956989247</v>
      </c>
      <c r="BE4670" s="21"/>
      <c r="BG4670" s="10"/>
      <c r="BH4670" s="21">
        <f t="shared" si="499"/>
        <v>0</v>
      </c>
      <c r="BI4670" s="22">
        <f t="shared" si="499"/>
        <v>1.2880000000000001E-3</v>
      </c>
      <c r="BJ4670" s="21"/>
      <c r="BK4670" s="21">
        <v>0</v>
      </c>
      <c r="BL4670" s="22">
        <v>3.8640000000000002E-3</v>
      </c>
      <c r="BM4670" s="21"/>
      <c r="BN4670" s="21">
        <f t="shared" si="495"/>
        <v>0</v>
      </c>
      <c r="BO4670" s="22">
        <f t="shared" si="495"/>
        <v>1.5456000000000001E-2</v>
      </c>
      <c r="BP4670" s="21">
        <f t="shared" si="495"/>
        <v>0</v>
      </c>
    </row>
    <row r="4671" spans="1:68" ht="11.1" hidden="1" customHeight="1" outlineLevel="1" collapsed="1" x14ac:dyDescent="0.2">
      <c r="A4671" s="10"/>
      <c r="B4671" s="18"/>
      <c r="C4671" s="18"/>
      <c r="D4671" s="18"/>
      <c r="E4671" s="19" t="s">
        <v>4097</v>
      </c>
      <c r="F4671" s="209">
        <v>10</v>
      </c>
      <c r="G4671" s="209">
        <v>0.83899999999999997</v>
      </c>
      <c r="H4671" s="209">
        <v>4.4000000000000004</v>
      </c>
      <c r="I4671" s="20"/>
      <c r="J4671" s="20"/>
      <c r="K4671" s="20"/>
      <c r="L4671" s="20"/>
      <c r="M4671" s="20"/>
      <c r="N4671" s="20"/>
      <c r="O4671" s="20"/>
      <c r="P4671" s="20"/>
      <c r="Q4671" s="20"/>
      <c r="R4671" s="20"/>
      <c r="S4671" s="20"/>
      <c r="T4671" s="20"/>
      <c r="U4671" s="20"/>
      <c r="V4671" s="20"/>
      <c r="W4671" s="20"/>
      <c r="X4671" s="20"/>
      <c r="Y4671" s="20"/>
      <c r="Z4671" s="20"/>
      <c r="AA4671" s="20"/>
      <c r="AB4671" s="20"/>
      <c r="AC4671" s="20"/>
      <c r="AD4671" s="20"/>
      <c r="AE4671" s="20"/>
      <c r="AF4671" s="20"/>
      <c r="AG4671" s="20"/>
      <c r="AH4671" s="20"/>
      <c r="AI4671" s="20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  <c r="BA4671" s="20"/>
      <c r="BB4671" s="21">
        <f t="shared" si="500"/>
        <v>10</v>
      </c>
      <c r="BC4671" s="21">
        <f>BD4671</f>
        <v>13.440860215053764</v>
      </c>
      <c r="BD4671" s="22">
        <f t="shared" si="497"/>
        <v>13.440860215053764</v>
      </c>
      <c r="BE4671" s="21">
        <f>BC4671-BD4671</f>
        <v>0</v>
      </c>
      <c r="BF4671" s="2">
        <v>11.1</v>
      </c>
      <c r="BG4671" s="10">
        <v>6</v>
      </c>
      <c r="BH4671" s="21">
        <f t="shared" si="499"/>
        <v>1.0000000000000002E-2</v>
      </c>
      <c r="BI4671" s="22">
        <f t="shared" si="499"/>
        <v>1.0000000000000002E-2</v>
      </c>
      <c r="BJ4671" s="21">
        <f>BH4671-BI4671</f>
        <v>0</v>
      </c>
      <c r="BK4671" s="21">
        <v>3.0000000000000006E-2</v>
      </c>
      <c r="BL4671" s="22">
        <v>3.0000000000000006E-2</v>
      </c>
      <c r="BM4671" s="21">
        <v>0</v>
      </c>
      <c r="BN4671" s="21">
        <f t="shared" si="495"/>
        <v>0.12000000000000002</v>
      </c>
      <c r="BO4671" s="22">
        <f t="shared" si="495"/>
        <v>0.12000000000000002</v>
      </c>
      <c r="BP4671" s="21">
        <f t="shared" si="495"/>
        <v>0</v>
      </c>
    </row>
    <row r="4672" spans="1:68" ht="11.1" hidden="1" customHeight="1" outlineLevel="2" x14ac:dyDescent="0.2">
      <c r="A4672" s="10"/>
      <c r="B4672" s="18"/>
      <c r="C4672" s="18"/>
      <c r="D4672" s="18"/>
      <c r="E4672" s="23" t="s">
        <v>4098</v>
      </c>
      <c r="F4672" s="208">
        <v>10</v>
      </c>
      <c r="G4672" s="208">
        <v>0.83899999999999997</v>
      </c>
      <c r="H4672" s="208">
        <v>4.4000000000000004</v>
      </c>
      <c r="I4672" s="24"/>
      <c r="J4672" s="24"/>
      <c r="K4672" s="24"/>
      <c r="L4672" s="24"/>
      <c r="M4672" s="24"/>
      <c r="N4672" s="24"/>
      <c r="O4672" s="24"/>
      <c r="P4672" s="24"/>
      <c r="Q4672" s="24"/>
      <c r="R4672" s="24"/>
      <c r="S4672" s="24"/>
      <c r="T4672" s="24"/>
      <c r="U4672" s="24"/>
      <c r="V4672" s="24"/>
      <c r="W4672" s="24"/>
      <c r="X4672" s="24"/>
      <c r="Y4672" s="24"/>
      <c r="Z4672" s="24"/>
      <c r="AA4672" s="24"/>
      <c r="AB4672" s="24"/>
      <c r="AC4672" s="24"/>
      <c r="AD4672" s="24"/>
      <c r="AE4672" s="24"/>
      <c r="AF4672" s="24"/>
      <c r="AG4672" s="24"/>
      <c r="AH4672" s="24"/>
      <c r="AI4672" s="24"/>
      <c r="AJ4672" s="24"/>
      <c r="AK4672" s="24"/>
      <c r="AL4672" s="24"/>
      <c r="AM4672" s="24"/>
      <c r="AN4672" s="24"/>
      <c r="AO4672" s="24"/>
      <c r="AP4672" s="24"/>
      <c r="AQ4672" s="24"/>
      <c r="AR4672" s="24"/>
      <c r="AS4672" s="24"/>
      <c r="AT4672" s="24"/>
      <c r="AU4672" s="24"/>
      <c r="AV4672" s="24"/>
      <c r="AW4672" s="24"/>
      <c r="AX4672" s="24"/>
      <c r="AY4672" s="24"/>
      <c r="AZ4672" s="24"/>
      <c r="BA4672" s="24"/>
      <c r="BB4672" s="21">
        <f t="shared" si="500"/>
        <v>10</v>
      </c>
      <c r="BC4672" s="21"/>
      <c r="BD4672" s="22">
        <f t="shared" si="497"/>
        <v>13.440860215053764</v>
      </c>
      <c r="BE4672" s="21"/>
      <c r="BG4672" s="10"/>
      <c r="BH4672" s="21">
        <f t="shared" si="499"/>
        <v>0</v>
      </c>
      <c r="BI4672" s="22">
        <f t="shared" si="499"/>
        <v>1.0000000000000002E-2</v>
      </c>
      <c r="BJ4672" s="21"/>
      <c r="BK4672" s="21">
        <v>0</v>
      </c>
      <c r="BL4672" s="22">
        <v>3.0000000000000006E-2</v>
      </c>
      <c r="BM4672" s="21"/>
      <c r="BN4672" s="21">
        <f t="shared" si="495"/>
        <v>0</v>
      </c>
      <c r="BO4672" s="22">
        <f t="shared" si="495"/>
        <v>0.12000000000000002</v>
      </c>
      <c r="BP4672" s="21">
        <f t="shared" si="495"/>
        <v>0</v>
      </c>
    </row>
    <row r="4673" spans="1:68" ht="11.1" hidden="1" customHeight="1" outlineLevel="1" collapsed="1" x14ac:dyDescent="0.2">
      <c r="A4673" s="10"/>
      <c r="B4673" s="18"/>
      <c r="C4673" s="18"/>
      <c r="D4673" s="18"/>
      <c r="E4673" s="19" t="s">
        <v>4099</v>
      </c>
      <c r="F4673" s="209">
        <v>1</v>
      </c>
      <c r="G4673" s="20"/>
      <c r="H4673" s="20"/>
      <c r="I4673" s="20"/>
      <c r="J4673" s="20"/>
      <c r="K4673" s="20"/>
      <c r="L4673" s="20"/>
      <c r="M4673" s="20"/>
      <c r="N4673" s="20"/>
      <c r="O4673" s="20"/>
      <c r="P4673" s="20"/>
      <c r="Q4673" s="20"/>
      <c r="R4673" s="20"/>
      <c r="S4673" s="20"/>
      <c r="T4673" s="20"/>
      <c r="U4673" s="20"/>
      <c r="V4673" s="20"/>
      <c r="W4673" s="20"/>
      <c r="X4673" s="20"/>
      <c r="Y4673" s="20"/>
      <c r="Z4673" s="20"/>
      <c r="AA4673" s="20"/>
      <c r="AB4673" s="20"/>
      <c r="AC4673" s="20"/>
      <c r="AD4673" s="20"/>
      <c r="AE4673" s="20"/>
      <c r="AF4673" s="20"/>
      <c r="AG4673" s="20"/>
      <c r="AH4673" s="20"/>
      <c r="AI4673" s="20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  <c r="BA4673" s="20"/>
      <c r="BB4673" s="21">
        <f t="shared" si="500"/>
        <v>1</v>
      </c>
      <c r="BC4673" s="21">
        <f>BF4673</f>
        <v>3.2</v>
      </c>
      <c r="BD4673" s="22">
        <f t="shared" si="497"/>
        <v>1.3440860215053763</v>
      </c>
      <c r="BE4673" s="21">
        <f>BC4673-BD4673</f>
        <v>1.8559139784946239</v>
      </c>
      <c r="BF4673" s="2">
        <v>3.2</v>
      </c>
      <c r="BG4673" s="10">
        <v>6</v>
      </c>
      <c r="BH4673" s="21">
        <f t="shared" si="499"/>
        <v>2.3808000000000002E-3</v>
      </c>
      <c r="BI4673" s="22">
        <f t="shared" si="499"/>
        <v>1E-3</v>
      </c>
      <c r="BJ4673" s="21">
        <f>BH4673-BI4673</f>
        <v>1.3808000000000002E-3</v>
      </c>
      <c r="BK4673" s="21">
        <v>7.1424000000000001E-3</v>
      </c>
      <c r="BL4673" s="22">
        <v>3.0000000000000001E-3</v>
      </c>
      <c r="BM4673" s="21">
        <v>4.1424000000000001E-3</v>
      </c>
      <c r="BN4673" s="21">
        <f t="shared" si="495"/>
        <v>2.8569600000000001E-2</v>
      </c>
      <c r="BO4673" s="22">
        <f t="shared" si="495"/>
        <v>1.2E-2</v>
      </c>
      <c r="BP4673" s="21">
        <f t="shared" si="495"/>
        <v>1.65696E-2</v>
      </c>
    </row>
    <row r="4674" spans="1:68" ht="11.1" hidden="1" customHeight="1" outlineLevel="2" x14ac:dyDescent="0.2">
      <c r="A4674" s="10"/>
      <c r="B4674" s="18"/>
      <c r="C4674" s="18"/>
      <c r="D4674" s="18"/>
      <c r="E4674" s="23" t="s">
        <v>4100</v>
      </c>
      <c r="F4674" s="208">
        <v>1</v>
      </c>
      <c r="G4674" s="24"/>
      <c r="H4674" s="24"/>
      <c r="I4674" s="24"/>
      <c r="J4674" s="24"/>
      <c r="K4674" s="24"/>
      <c r="L4674" s="24"/>
      <c r="M4674" s="24"/>
      <c r="N4674" s="24"/>
      <c r="O4674" s="24"/>
      <c r="P4674" s="24"/>
      <c r="Q4674" s="24"/>
      <c r="R4674" s="24"/>
      <c r="S4674" s="24"/>
      <c r="T4674" s="24"/>
      <c r="U4674" s="24"/>
      <c r="V4674" s="24"/>
      <c r="W4674" s="24"/>
      <c r="X4674" s="24"/>
      <c r="Y4674" s="24"/>
      <c r="Z4674" s="24"/>
      <c r="AA4674" s="24"/>
      <c r="AB4674" s="24"/>
      <c r="AC4674" s="24"/>
      <c r="AD4674" s="24"/>
      <c r="AE4674" s="24"/>
      <c r="AF4674" s="24"/>
      <c r="AG4674" s="24"/>
      <c r="AH4674" s="24"/>
      <c r="AI4674" s="24"/>
      <c r="AJ4674" s="24"/>
      <c r="AK4674" s="24"/>
      <c r="AL4674" s="24"/>
      <c r="AM4674" s="24"/>
      <c r="AN4674" s="24"/>
      <c r="AO4674" s="24"/>
      <c r="AP4674" s="24"/>
      <c r="AQ4674" s="24"/>
      <c r="AR4674" s="24"/>
      <c r="AS4674" s="24"/>
      <c r="AT4674" s="24"/>
      <c r="AU4674" s="24"/>
      <c r="AV4674" s="24"/>
      <c r="AW4674" s="24"/>
      <c r="AX4674" s="24"/>
      <c r="AY4674" s="24"/>
      <c r="AZ4674" s="24"/>
      <c r="BA4674" s="24"/>
      <c r="BB4674" s="21">
        <f t="shared" si="500"/>
        <v>1</v>
      </c>
      <c r="BC4674" s="21"/>
      <c r="BD4674" s="22">
        <f t="shared" si="497"/>
        <v>1.3440860215053763</v>
      </c>
      <c r="BE4674" s="21"/>
      <c r="BG4674" s="10"/>
      <c r="BH4674" s="21">
        <f t="shared" si="499"/>
        <v>0</v>
      </c>
      <c r="BI4674" s="22">
        <f t="shared" si="499"/>
        <v>1E-3</v>
      </c>
      <c r="BJ4674" s="21"/>
      <c r="BK4674" s="21">
        <v>0</v>
      </c>
      <c r="BL4674" s="22">
        <v>3.0000000000000001E-3</v>
      </c>
      <c r="BM4674" s="21"/>
      <c r="BN4674" s="21">
        <f t="shared" si="495"/>
        <v>0</v>
      </c>
      <c r="BO4674" s="22">
        <f t="shared" si="495"/>
        <v>1.2E-2</v>
      </c>
      <c r="BP4674" s="21">
        <f t="shared" si="495"/>
        <v>0</v>
      </c>
    </row>
    <row r="4675" spans="1:68" ht="11.1" hidden="1" customHeight="1" outlineLevel="1" collapsed="1" x14ac:dyDescent="0.2">
      <c r="A4675" s="10"/>
      <c r="B4675" s="18"/>
      <c r="C4675" s="18"/>
      <c r="D4675" s="18"/>
      <c r="E4675" s="19" t="s">
        <v>4101</v>
      </c>
      <c r="F4675" s="20"/>
      <c r="G4675" s="20"/>
      <c r="H4675" s="20"/>
      <c r="I4675" s="20"/>
      <c r="J4675" s="20"/>
      <c r="K4675" s="20"/>
      <c r="L4675" s="20"/>
      <c r="M4675" s="20"/>
      <c r="N4675" s="20"/>
      <c r="O4675" s="20"/>
      <c r="P4675" s="20"/>
      <c r="Q4675" s="20"/>
      <c r="R4675" s="20"/>
      <c r="S4675" s="20"/>
      <c r="T4675" s="20"/>
      <c r="U4675" s="20"/>
      <c r="V4675" s="20"/>
      <c r="W4675" s="20"/>
      <c r="X4675" s="20"/>
      <c r="Y4675" s="20"/>
      <c r="Z4675" s="20"/>
      <c r="AA4675" s="20"/>
      <c r="AB4675" s="20"/>
      <c r="AC4675" s="20"/>
      <c r="AD4675" s="209">
        <v>40.045999999999999</v>
      </c>
      <c r="AE4675" s="209">
        <v>33.014000000000003</v>
      </c>
      <c r="AF4675" s="209">
        <v>20.478000000000002</v>
      </c>
      <c r="AG4675" s="209">
        <v>11.125999999999999</v>
      </c>
      <c r="AH4675" s="209">
        <v>4.609</v>
      </c>
      <c r="AI4675" s="209">
        <v>1.762</v>
      </c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  <c r="BA4675" s="20"/>
      <c r="BB4675" s="21">
        <f t="shared" si="500"/>
        <v>40.045999999999999</v>
      </c>
      <c r="BC4675" s="21">
        <f>BD4675</f>
        <v>53.825268817204304</v>
      </c>
      <c r="BD4675" s="22">
        <f t="shared" si="497"/>
        <v>53.825268817204304</v>
      </c>
      <c r="BE4675" s="21">
        <f>BC4675-BD4675</f>
        <v>0</v>
      </c>
      <c r="BG4675" s="10">
        <v>5</v>
      </c>
      <c r="BH4675" s="21">
        <f t="shared" si="499"/>
        <v>4.0046000000000005E-2</v>
      </c>
      <c r="BI4675" s="22">
        <f t="shared" si="499"/>
        <v>4.0046000000000005E-2</v>
      </c>
      <c r="BJ4675" s="21">
        <f>BH4675-BI4675</f>
        <v>0</v>
      </c>
      <c r="BK4675" s="21">
        <v>0.12013800000000002</v>
      </c>
      <c r="BL4675" s="22">
        <v>0.12013800000000002</v>
      </c>
      <c r="BM4675" s="21">
        <v>0</v>
      </c>
      <c r="BN4675" s="21">
        <f t="shared" si="495"/>
        <v>0.48055200000000009</v>
      </c>
      <c r="BO4675" s="22">
        <f t="shared" si="495"/>
        <v>0.48055200000000009</v>
      </c>
      <c r="BP4675" s="21">
        <f t="shared" si="495"/>
        <v>0</v>
      </c>
    </row>
    <row r="4676" spans="1:68" ht="11.1" hidden="1" customHeight="1" outlineLevel="2" x14ac:dyDescent="0.2">
      <c r="A4676" s="10"/>
      <c r="B4676" s="18"/>
      <c r="C4676" s="18"/>
      <c r="D4676" s="18"/>
      <c r="E4676" s="23"/>
      <c r="F4676" s="24"/>
      <c r="G4676" s="24"/>
      <c r="H4676" s="24"/>
      <c r="I4676" s="24"/>
      <c r="J4676" s="24"/>
      <c r="K4676" s="24"/>
      <c r="L4676" s="24"/>
      <c r="M4676" s="24"/>
      <c r="N4676" s="24"/>
      <c r="O4676" s="24"/>
      <c r="P4676" s="24"/>
      <c r="Q4676" s="24"/>
      <c r="R4676" s="24"/>
      <c r="S4676" s="24"/>
      <c r="T4676" s="24"/>
      <c r="U4676" s="24"/>
      <c r="V4676" s="24"/>
      <c r="W4676" s="24"/>
      <c r="X4676" s="24"/>
      <c r="Y4676" s="24"/>
      <c r="Z4676" s="24"/>
      <c r="AA4676" s="24"/>
      <c r="AB4676" s="24"/>
      <c r="AC4676" s="24"/>
      <c r="AD4676" s="208">
        <v>40.045999999999999</v>
      </c>
      <c r="AE4676" s="208">
        <v>33.014000000000003</v>
      </c>
      <c r="AF4676" s="208">
        <v>20.478000000000002</v>
      </c>
      <c r="AG4676" s="208">
        <v>11.125999999999999</v>
      </c>
      <c r="AH4676" s="208">
        <v>4.609</v>
      </c>
      <c r="AI4676" s="208">
        <v>1.762</v>
      </c>
      <c r="AJ4676" s="24"/>
      <c r="AK4676" s="24"/>
      <c r="AL4676" s="24"/>
      <c r="AM4676" s="24"/>
      <c r="AN4676" s="24"/>
      <c r="AO4676" s="24"/>
      <c r="AP4676" s="24"/>
      <c r="AQ4676" s="24"/>
      <c r="AR4676" s="24"/>
      <c r="AS4676" s="24"/>
      <c r="AT4676" s="24"/>
      <c r="AU4676" s="24"/>
      <c r="AV4676" s="24"/>
      <c r="AW4676" s="24"/>
      <c r="AX4676" s="24"/>
      <c r="AY4676" s="24"/>
      <c r="AZ4676" s="24"/>
      <c r="BA4676" s="24"/>
      <c r="BB4676" s="21">
        <f t="shared" si="500"/>
        <v>40.045999999999999</v>
      </c>
      <c r="BC4676" s="21"/>
      <c r="BD4676" s="22">
        <f t="shared" si="497"/>
        <v>53.825268817204304</v>
      </c>
      <c r="BE4676" s="21"/>
      <c r="BG4676" s="10"/>
      <c r="BH4676" s="21">
        <f t="shared" si="499"/>
        <v>0</v>
      </c>
      <c r="BI4676" s="22">
        <f t="shared" si="499"/>
        <v>4.0046000000000005E-2</v>
      </c>
      <c r="BJ4676" s="21"/>
      <c r="BK4676" s="21">
        <v>0</v>
      </c>
      <c r="BL4676" s="22">
        <v>0.12013800000000002</v>
      </c>
      <c r="BM4676" s="21"/>
      <c r="BN4676" s="21">
        <f t="shared" si="495"/>
        <v>0</v>
      </c>
      <c r="BO4676" s="22">
        <f t="shared" si="495"/>
        <v>0.48055200000000009</v>
      </c>
      <c r="BP4676" s="21">
        <f t="shared" si="495"/>
        <v>0</v>
      </c>
    </row>
    <row r="4677" spans="1:68" ht="11.1" hidden="1" customHeight="1" outlineLevel="1" collapsed="1" x14ac:dyDescent="0.2">
      <c r="A4677" s="10"/>
      <c r="B4677" s="18"/>
      <c r="C4677" s="18"/>
      <c r="D4677" s="18"/>
      <c r="E4677" s="19" t="s">
        <v>4102</v>
      </c>
      <c r="F4677" s="20"/>
      <c r="G4677" s="20"/>
      <c r="H4677" s="20"/>
      <c r="I4677" s="20"/>
      <c r="J4677" s="20"/>
      <c r="K4677" s="20"/>
      <c r="L4677" s="20"/>
      <c r="M4677" s="20"/>
      <c r="N4677" s="20"/>
      <c r="O4677" s="20"/>
      <c r="P4677" s="20"/>
      <c r="Q4677" s="20"/>
      <c r="R4677" s="20"/>
      <c r="S4677" s="20"/>
      <c r="T4677" s="20"/>
      <c r="U4677" s="20"/>
      <c r="V4677" s="20"/>
      <c r="W4677" s="20"/>
      <c r="X4677" s="20"/>
      <c r="Y4677" s="20"/>
      <c r="Z4677" s="20"/>
      <c r="AA4677" s="20"/>
      <c r="AB4677" s="20"/>
      <c r="AC4677" s="20"/>
      <c r="AD4677" s="20"/>
      <c r="AE4677" s="20"/>
      <c r="AF4677" s="20"/>
      <c r="AG4677" s="20"/>
      <c r="AH4677" s="20"/>
      <c r="AI4677" s="20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9">
        <v>0.35799999999999998</v>
      </c>
      <c r="AT4677" s="209">
        <v>6.0999999999999999E-2</v>
      </c>
      <c r="AU4677" s="209">
        <v>0.125</v>
      </c>
      <c r="AV4677" s="209">
        <v>0.112</v>
      </c>
      <c r="AW4677" s="209">
        <v>0.11600000000000001</v>
      </c>
      <c r="AX4677" s="209">
        <v>0.19700000000000001</v>
      </c>
      <c r="AY4677" s="209">
        <v>0.17</v>
      </c>
      <c r="AZ4677" s="209">
        <v>9.6000000000000002E-2</v>
      </c>
      <c r="BA4677" s="209">
        <v>0.191</v>
      </c>
      <c r="BB4677" s="21">
        <f t="shared" si="500"/>
        <v>0.35799999999999998</v>
      </c>
      <c r="BC4677" s="21">
        <f>BD4677</f>
        <v>0.48118279569892469</v>
      </c>
      <c r="BD4677" s="22">
        <f t="shared" si="497"/>
        <v>0.48118279569892469</v>
      </c>
      <c r="BE4677" s="21">
        <f>BC4677-BD4677</f>
        <v>0</v>
      </c>
      <c r="BG4677" s="10"/>
      <c r="BH4677" s="21">
        <f t="shared" si="499"/>
        <v>3.5799999999999992E-4</v>
      </c>
      <c r="BI4677" s="22">
        <f t="shared" si="499"/>
        <v>3.5799999999999992E-4</v>
      </c>
      <c r="BJ4677" s="21">
        <f>BH4677-BI4677</f>
        <v>0</v>
      </c>
      <c r="BK4677" s="21">
        <v>1.0739999999999999E-3</v>
      </c>
      <c r="BL4677" s="22">
        <v>1.0739999999999999E-3</v>
      </c>
      <c r="BM4677" s="21">
        <v>0</v>
      </c>
      <c r="BN4677" s="21">
        <f t="shared" si="495"/>
        <v>4.2959999999999995E-3</v>
      </c>
      <c r="BO4677" s="22">
        <f t="shared" si="495"/>
        <v>4.2959999999999995E-3</v>
      </c>
      <c r="BP4677" s="21">
        <f t="shared" si="495"/>
        <v>0</v>
      </c>
    </row>
    <row r="4678" spans="1:68" ht="11.1" hidden="1" customHeight="1" outlineLevel="2" x14ac:dyDescent="0.2">
      <c r="A4678" s="10"/>
      <c r="B4678" s="18"/>
      <c r="C4678" s="18"/>
      <c r="D4678" s="18"/>
      <c r="E4678" s="23"/>
      <c r="F4678" s="24"/>
      <c r="G4678" s="24"/>
      <c r="H4678" s="24"/>
      <c r="I4678" s="24"/>
      <c r="J4678" s="24"/>
      <c r="K4678" s="24"/>
      <c r="L4678" s="24"/>
      <c r="M4678" s="24"/>
      <c r="N4678" s="24"/>
      <c r="O4678" s="24"/>
      <c r="P4678" s="24"/>
      <c r="Q4678" s="24"/>
      <c r="R4678" s="24"/>
      <c r="S4678" s="24"/>
      <c r="T4678" s="24"/>
      <c r="U4678" s="24"/>
      <c r="V4678" s="24"/>
      <c r="W4678" s="24"/>
      <c r="X4678" s="24"/>
      <c r="Y4678" s="24"/>
      <c r="Z4678" s="24"/>
      <c r="AA4678" s="24"/>
      <c r="AB4678" s="24"/>
      <c r="AC4678" s="24"/>
      <c r="AD4678" s="24"/>
      <c r="AE4678" s="24"/>
      <c r="AF4678" s="24"/>
      <c r="AG4678" s="24"/>
      <c r="AH4678" s="24"/>
      <c r="AI4678" s="24"/>
      <c r="AJ4678" s="24"/>
      <c r="AK4678" s="24"/>
      <c r="AL4678" s="24"/>
      <c r="AM4678" s="24"/>
      <c r="AN4678" s="24"/>
      <c r="AO4678" s="24"/>
      <c r="AP4678" s="24"/>
      <c r="AQ4678" s="24"/>
      <c r="AR4678" s="24"/>
      <c r="AS4678" s="208">
        <v>0.35799999999999998</v>
      </c>
      <c r="AT4678" s="208">
        <v>6.0999999999999999E-2</v>
      </c>
      <c r="AU4678" s="208">
        <v>0.125</v>
      </c>
      <c r="AV4678" s="208">
        <v>0.112</v>
      </c>
      <c r="AW4678" s="208">
        <v>0.11600000000000001</v>
      </c>
      <c r="AX4678" s="208">
        <v>0.19700000000000001</v>
      </c>
      <c r="AY4678" s="208">
        <v>0.17</v>
      </c>
      <c r="AZ4678" s="208">
        <v>9.6000000000000002E-2</v>
      </c>
      <c r="BA4678" s="208">
        <v>0.191</v>
      </c>
      <c r="BB4678" s="21">
        <f t="shared" si="500"/>
        <v>0.35799999999999998</v>
      </c>
      <c r="BC4678" s="21"/>
      <c r="BD4678" s="22">
        <f t="shared" si="497"/>
        <v>0.48118279569892469</v>
      </c>
      <c r="BE4678" s="21"/>
      <c r="BG4678" s="10"/>
      <c r="BH4678" s="21">
        <f t="shared" si="499"/>
        <v>0</v>
      </c>
      <c r="BI4678" s="22">
        <f t="shared" si="499"/>
        <v>3.5799999999999992E-4</v>
      </c>
      <c r="BJ4678" s="21"/>
      <c r="BK4678" s="21">
        <v>0</v>
      </c>
      <c r="BL4678" s="22">
        <v>1.0739999999999999E-3</v>
      </c>
      <c r="BM4678" s="21"/>
      <c r="BN4678" s="21">
        <f t="shared" si="495"/>
        <v>0</v>
      </c>
      <c r="BO4678" s="22">
        <f t="shared" si="495"/>
        <v>4.2959999999999995E-3</v>
      </c>
      <c r="BP4678" s="21">
        <f t="shared" si="495"/>
        <v>0</v>
      </c>
    </row>
    <row r="4679" spans="1:68" ht="11.1" hidden="1" customHeight="1" outlineLevel="1" collapsed="1" x14ac:dyDescent="0.2">
      <c r="A4679" s="10"/>
      <c r="B4679" s="18"/>
      <c r="C4679" s="18"/>
      <c r="D4679" s="18"/>
      <c r="E4679" s="19" t="s">
        <v>4103</v>
      </c>
      <c r="F4679" s="209">
        <v>0.59299999999999997</v>
      </c>
      <c r="G4679" s="209">
        <v>0.59299999999999997</v>
      </c>
      <c r="H4679" s="209">
        <v>0.59299999999999997</v>
      </c>
      <c r="I4679" s="240">
        <v>0.59299999999999997</v>
      </c>
      <c r="J4679" s="240"/>
      <c r="K4679" s="209">
        <v>0.59299999999999997</v>
      </c>
      <c r="L4679" s="209">
        <v>0.59299999999999997</v>
      </c>
      <c r="M4679" s="209">
        <v>0.59299999999999997</v>
      </c>
      <c r="N4679" s="209">
        <v>0.59299999999999997</v>
      </c>
      <c r="O4679" s="209">
        <v>0.59299999999999997</v>
      </c>
      <c r="P4679" s="209">
        <v>0.59299999999999997</v>
      </c>
      <c r="Q4679" s="209">
        <v>0.59299999999999997</v>
      </c>
      <c r="R4679" s="209">
        <v>0.59299999999999997</v>
      </c>
      <c r="S4679" s="209">
        <v>0.59299999999999997</v>
      </c>
      <c r="T4679" s="209">
        <v>0.59299999999999997</v>
      </c>
      <c r="U4679" s="209">
        <v>0.59299999999999997</v>
      </c>
      <c r="V4679" s="209">
        <v>0.629</v>
      </c>
      <c r="W4679" s="209">
        <v>0.629</v>
      </c>
      <c r="X4679" s="209">
        <v>0.629</v>
      </c>
      <c r="Y4679" s="209">
        <v>0.629</v>
      </c>
      <c r="Z4679" s="209">
        <v>2.3E-2</v>
      </c>
      <c r="AA4679" s="209">
        <v>0.55800000000000005</v>
      </c>
      <c r="AB4679" s="209">
        <v>0.60699999999999998</v>
      </c>
      <c r="AC4679" s="209">
        <v>0.60699999999999998</v>
      </c>
      <c r="AD4679" s="209">
        <v>0.60699999999999998</v>
      </c>
      <c r="AE4679" s="209">
        <v>0.60699999999999998</v>
      </c>
      <c r="AF4679" s="209">
        <v>0.60699999999999998</v>
      </c>
      <c r="AG4679" s="209">
        <v>0.64300000000000002</v>
      </c>
      <c r="AH4679" s="209">
        <v>0.64300000000000002</v>
      </c>
      <c r="AI4679" s="209">
        <v>0.64300000000000002</v>
      </c>
      <c r="AJ4679" s="209">
        <v>0.64300000000000002</v>
      </c>
      <c r="AK4679" s="209">
        <v>0.54300000000000004</v>
      </c>
      <c r="AL4679" s="209">
        <v>0.111</v>
      </c>
      <c r="AM4679" s="209">
        <v>9.4E-2</v>
      </c>
      <c r="AN4679" s="209">
        <v>0.51700000000000002</v>
      </c>
      <c r="AO4679" s="209">
        <v>0.48499999999999999</v>
      </c>
      <c r="AP4679" s="209">
        <v>0.58699999999999997</v>
      </c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  <c r="BA4679" s="20"/>
      <c r="BB4679" s="21">
        <f t="shared" si="500"/>
        <v>0.64300000000000002</v>
      </c>
      <c r="BC4679" s="21">
        <f>BD4679</f>
        <v>0.864247311827957</v>
      </c>
      <c r="BD4679" s="22">
        <f t="shared" si="497"/>
        <v>0.864247311827957</v>
      </c>
      <c r="BE4679" s="21">
        <f>BC4679-BD4679</f>
        <v>0</v>
      </c>
      <c r="BG4679" s="10"/>
      <c r="BH4679" s="21">
        <f t="shared" si="499"/>
        <v>6.4300000000000002E-4</v>
      </c>
      <c r="BI4679" s="22">
        <f t="shared" si="499"/>
        <v>6.4300000000000002E-4</v>
      </c>
      <c r="BJ4679" s="21">
        <f>BH4679-BI4679</f>
        <v>0</v>
      </c>
      <c r="BK4679" s="21">
        <v>1.9290000000000002E-3</v>
      </c>
      <c r="BL4679" s="22">
        <v>1.9290000000000002E-3</v>
      </c>
      <c r="BM4679" s="21">
        <v>0</v>
      </c>
      <c r="BN4679" s="21">
        <f t="shared" si="495"/>
        <v>7.7160000000000006E-3</v>
      </c>
      <c r="BO4679" s="22">
        <f t="shared" si="495"/>
        <v>7.7160000000000006E-3</v>
      </c>
      <c r="BP4679" s="21">
        <f t="shared" si="495"/>
        <v>0</v>
      </c>
    </row>
    <row r="4680" spans="1:68" ht="11.1" hidden="1" customHeight="1" outlineLevel="2" x14ac:dyDescent="0.2">
      <c r="A4680" s="10"/>
      <c r="B4680" s="18"/>
      <c r="C4680" s="18"/>
      <c r="D4680" s="18"/>
      <c r="E4680" s="23"/>
      <c r="F4680" s="208">
        <v>0.59299999999999997</v>
      </c>
      <c r="G4680" s="208">
        <v>0.59299999999999997</v>
      </c>
      <c r="H4680" s="208">
        <v>0.59299999999999997</v>
      </c>
      <c r="I4680" s="239">
        <v>0.59299999999999997</v>
      </c>
      <c r="J4680" s="239"/>
      <c r="K4680" s="208">
        <v>0.59299999999999997</v>
      </c>
      <c r="L4680" s="208">
        <v>0.59299999999999997</v>
      </c>
      <c r="M4680" s="208">
        <v>0.59299999999999997</v>
      </c>
      <c r="N4680" s="208">
        <v>0.59299999999999997</v>
      </c>
      <c r="O4680" s="208">
        <v>0.59299999999999997</v>
      </c>
      <c r="P4680" s="208">
        <v>0.59299999999999997</v>
      </c>
      <c r="Q4680" s="208">
        <v>0.59299999999999997</v>
      </c>
      <c r="R4680" s="208">
        <v>0.59299999999999997</v>
      </c>
      <c r="S4680" s="208">
        <v>0.59299999999999997</v>
      </c>
      <c r="T4680" s="208">
        <v>0.59299999999999997</v>
      </c>
      <c r="U4680" s="208">
        <v>0.59299999999999997</v>
      </c>
      <c r="V4680" s="208">
        <v>0.629</v>
      </c>
      <c r="W4680" s="208">
        <v>0.629</v>
      </c>
      <c r="X4680" s="208">
        <v>0.629</v>
      </c>
      <c r="Y4680" s="208">
        <v>0.629</v>
      </c>
      <c r="Z4680" s="208">
        <v>2.3E-2</v>
      </c>
      <c r="AA4680" s="208">
        <v>0.55800000000000005</v>
      </c>
      <c r="AB4680" s="208">
        <v>0.60699999999999998</v>
      </c>
      <c r="AC4680" s="208">
        <v>0.60699999999999998</v>
      </c>
      <c r="AD4680" s="208">
        <v>0.60699999999999998</v>
      </c>
      <c r="AE4680" s="208">
        <v>0.60699999999999998</v>
      </c>
      <c r="AF4680" s="208">
        <v>0.60699999999999998</v>
      </c>
      <c r="AG4680" s="208">
        <v>0.64300000000000002</v>
      </c>
      <c r="AH4680" s="208">
        <v>0.64300000000000002</v>
      </c>
      <c r="AI4680" s="208">
        <v>0.64300000000000002</v>
      </c>
      <c r="AJ4680" s="208">
        <v>0.64300000000000002</v>
      </c>
      <c r="AK4680" s="208">
        <v>0.54300000000000004</v>
      </c>
      <c r="AL4680" s="208">
        <v>0.111</v>
      </c>
      <c r="AM4680" s="208">
        <v>9.4E-2</v>
      </c>
      <c r="AN4680" s="208">
        <v>0.51700000000000002</v>
      </c>
      <c r="AO4680" s="208">
        <v>0.48499999999999999</v>
      </c>
      <c r="AP4680" s="208">
        <v>0.58699999999999997</v>
      </c>
      <c r="AQ4680" s="24"/>
      <c r="AR4680" s="24"/>
      <c r="AS4680" s="24"/>
      <c r="AT4680" s="24"/>
      <c r="AU4680" s="24"/>
      <c r="AV4680" s="24"/>
      <c r="AW4680" s="24"/>
      <c r="AX4680" s="24"/>
      <c r="AY4680" s="24"/>
      <c r="AZ4680" s="24"/>
      <c r="BA4680" s="24"/>
      <c r="BB4680" s="21">
        <f t="shared" si="500"/>
        <v>0.64300000000000002</v>
      </c>
      <c r="BC4680" s="21"/>
      <c r="BD4680" s="22">
        <f t="shared" si="497"/>
        <v>0.864247311827957</v>
      </c>
      <c r="BE4680" s="21"/>
      <c r="BG4680" s="10"/>
      <c r="BH4680" s="21">
        <f t="shared" si="499"/>
        <v>0</v>
      </c>
      <c r="BI4680" s="22">
        <f t="shared" si="499"/>
        <v>6.4300000000000002E-4</v>
      </c>
      <c r="BJ4680" s="21"/>
      <c r="BK4680" s="21">
        <v>0</v>
      </c>
      <c r="BL4680" s="22">
        <v>1.9290000000000002E-3</v>
      </c>
      <c r="BM4680" s="21"/>
      <c r="BN4680" s="21">
        <f t="shared" si="495"/>
        <v>0</v>
      </c>
      <c r="BO4680" s="22">
        <f t="shared" si="495"/>
        <v>7.7160000000000006E-3</v>
      </c>
      <c r="BP4680" s="21">
        <f t="shared" si="495"/>
        <v>0</v>
      </c>
    </row>
    <row r="4681" spans="1:68" ht="11.1" hidden="1" customHeight="1" outlineLevel="1" collapsed="1" x14ac:dyDescent="0.2">
      <c r="A4681" s="10"/>
      <c r="B4681" s="18"/>
      <c r="C4681" s="18"/>
      <c r="D4681" s="18"/>
      <c r="E4681" s="19" t="s">
        <v>4104</v>
      </c>
      <c r="F4681" s="209">
        <v>0.89500000000000002</v>
      </c>
      <c r="G4681" s="209">
        <v>0.873</v>
      </c>
      <c r="H4681" s="209">
        <v>0.88400000000000001</v>
      </c>
      <c r="I4681" s="240">
        <v>0.873</v>
      </c>
      <c r="J4681" s="240"/>
      <c r="K4681" s="209">
        <v>0.90600000000000003</v>
      </c>
      <c r="L4681" s="209">
        <v>0.55000000000000004</v>
      </c>
      <c r="M4681" s="209">
        <v>0.84099999999999997</v>
      </c>
      <c r="N4681" s="209">
        <v>0.84099999999999997</v>
      </c>
      <c r="O4681" s="209">
        <v>0.89500000000000002</v>
      </c>
      <c r="P4681" s="209">
        <v>0.873</v>
      </c>
      <c r="Q4681" s="209">
        <v>0.85199999999999998</v>
      </c>
      <c r="R4681" s="209">
        <v>0.85199999999999998</v>
      </c>
      <c r="S4681" s="209">
        <v>0.84099999999999997</v>
      </c>
      <c r="T4681" s="209">
        <v>0.84099999999999997</v>
      </c>
      <c r="U4681" s="209">
        <v>0.77600000000000002</v>
      </c>
      <c r="V4681" s="209">
        <v>0.74399999999999999</v>
      </c>
      <c r="W4681" s="209">
        <v>0.82299999999999995</v>
      </c>
      <c r="X4681" s="209">
        <v>0.55000000000000004</v>
      </c>
      <c r="Y4681" s="209">
        <v>0.76500000000000001</v>
      </c>
      <c r="Z4681" s="209">
        <v>0.76500000000000001</v>
      </c>
      <c r="AA4681" s="209">
        <v>0.76500000000000001</v>
      </c>
      <c r="AB4681" s="209">
        <v>0.76500000000000001</v>
      </c>
      <c r="AC4681" s="209">
        <v>0.86199999999999999</v>
      </c>
      <c r="AD4681" s="209">
        <v>0.86199999999999999</v>
      </c>
      <c r="AE4681" s="209">
        <v>0.94099999999999995</v>
      </c>
      <c r="AF4681" s="209">
        <v>0.75</v>
      </c>
      <c r="AG4681" s="209">
        <v>0.66700000000000004</v>
      </c>
      <c r="AH4681" s="209">
        <v>0.65800000000000003</v>
      </c>
      <c r="AI4681" s="209">
        <v>0.67700000000000005</v>
      </c>
      <c r="AJ4681" s="209">
        <v>0.71799999999999997</v>
      </c>
      <c r="AK4681" s="209">
        <v>0.79700000000000004</v>
      </c>
      <c r="AL4681" s="209">
        <v>0.80100000000000005</v>
      </c>
      <c r="AM4681" s="209">
        <v>0.64500000000000002</v>
      </c>
      <c r="AN4681" s="209">
        <v>0.69199999999999995</v>
      </c>
      <c r="AO4681" s="209">
        <v>0.66300000000000003</v>
      </c>
      <c r="AP4681" s="209">
        <v>0.72799999999999998</v>
      </c>
      <c r="AQ4681" s="209">
        <v>0.65200000000000002</v>
      </c>
      <c r="AR4681" s="209">
        <v>0.65100000000000002</v>
      </c>
      <c r="AS4681" s="209">
        <v>0.63600000000000001</v>
      </c>
      <c r="AT4681" s="209">
        <v>0.61099999999999999</v>
      </c>
      <c r="AU4681" s="209">
        <v>0.61299999999999999</v>
      </c>
      <c r="AV4681" s="209">
        <v>0.58299999999999996</v>
      </c>
      <c r="AW4681" s="209">
        <v>0.58199999999999996</v>
      </c>
      <c r="AX4681" s="209">
        <v>0.51500000000000001</v>
      </c>
      <c r="AY4681" s="20"/>
      <c r="AZ4681" s="20"/>
      <c r="BA4681" s="20"/>
      <c r="BB4681" s="21">
        <f t="shared" si="500"/>
        <v>0.94099999999999995</v>
      </c>
      <c r="BC4681" s="21">
        <f>BF4681</f>
        <v>10.36</v>
      </c>
      <c r="BD4681" s="22">
        <f t="shared" si="497"/>
        <v>1.264784946236559</v>
      </c>
      <c r="BE4681" s="21">
        <f>BC4681-BD4681</f>
        <v>9.0952150537634395</v>
      </c>
      <c r="BF4681" s="2">
        <v>10.36</v>
      </c>
      <c r="BG4681" s="10"/>
      <c r="BH4681" s="21">
        <f t="shared" si="499"/>
        <v>7.7078399999999997E-3</v>
      </c>
      <c r="BI4681" s="22">
        <f t="shared" si="499"/>
        <v>9.4099999999999989E-4</v>
      </c>
      <c r="BJ4681" s="21">
        <f>BH4681-BI4681</f>
        <v>6.7668399999999997E-3</v>
      </c>
      <c r="BK4681" s="21">
        <v>2.3123519999999998E-2</v>
      </c>
      <c r="BL4681" s="22">
        <v>2.8229999999999996E-3</v>
      </c>
      <c r="BM4681" s="21">
        <v>2.0300519999999999E-2</v>
      </c>
      <c r="BN4681" s="21">
        <f t="shared" si="495"/>
        <v>9.2494079999999992E-2</v>
      </c>
      <c r="BO4681" s="22">
        <f t="shared" si="495"/>
        <v>1.1291999999999998E-2</v>
      </c>
      <c r="BP4681" s="21">
        <f t="shared" si="495"/>
        <v>8.1202079999999996E-2</v>
      </c>
    </row>
    <row r="4682" spans="1:68" ht="11.1" hidden="1" customHeight="1" outlineLevel="2" x14ac:dyDescent="0.2">
      <c r="A4682" s="10"/>
      <c r="B4682" s="18"/>
      <c r="C4682" s="18"/>
      <c r="D4682" s="18"/>
      <c r="E4682" s="23"/>
      <c r="F4682" s="208">
        <v>0.89500000000000002</v>
      </c>
      <c r="G4682" s="208">
        <v>0.873</v>
      </c>
      <c r="H4682" s="208">
        <v>0.88400000000000001</v>
      </c>
      <c r="I4682" s="239">
        <v>0.873</v>
      </c>
      <c r="J4682" s="239"/>
      <c r="K4682" s="208">
        <v>0.90600000000000003</v>
      </c>
      <c r="L4682" s="208">
        <v>0.55000000000000004</v>
      </c>
      <c r="M4682" s="208">
        <v>0.84099999999999997</v>
      </c>
      <c r="N4682" s="208">
        <v>0.84099999999999997</v>
      </c>
      <c r="O4682" s="208">
        <v>0.89500000000000002</v>
      </c>
      <c r="P4682" s="208">
        <v>0.873</v>
      </c>
      <c r="Q4682" s="208">
        <v>0.85199999999999998</v>
      </c>
      <c r="R4682" s="208">
        <v>0.85199999999999998</v>
      </c>
      <c r="S4682" s="208">
        <v>0.84099999999999997</v>
      </c>
      <c r="T4682" s="208">
        <v>0.84099999999999997</v>
      </c>
      <c r="U4682" s="208">
        <v>0.77600000000000002</v>
      </c>
      <c r="V4682" s="208">
        <v>0.74399999999999999</v>
      </c>
      <c r="W4682" s="208">
        <v>0.82299999999999995</v>
      </c>
      <c r="X4682" s="208">
        <v>0.55000000000000004</v>
      </c>
      <c r="Y4682" s="208">
        <v>0.76500000000000001</v>
      </c>
      <c r="Z4682" s="208">
        <v>0.76500000000000001</v>
      </c>
      <c r="AA4682" s="208">
        <v>0.76500000000000001</v>
      </c>
      <c r="AB4682" s="208">
        <v>0.76500000000000001</v>
      </c>
      <c r="AC4682" s="208">
        <v>0.86199999999999999</v>
      </c>
      <c r="AD4682" s="208">
        <v>0.86199999999999999</v>
      </c>
      <c r="AE4682" s="208">
        <v>0.94099999999999995</v>
      </c>
      <c r="AF4682" s="208">
        <v>0.75</v>
      </c>
      <c r="AG4682" s="208">
        <v>0.66700000000000004</v>
      </c>
      <c r="AH4682" s="208">
        <v>0.65800000000000003</v>
      </c>
      <c r="AI4682" s="208">
        <v>0.67700000000000005</v>
      </c>
      <c r="AJ4682" s="208">
        <v>0.71799999999999997</v>
      </c>
      <c r="AK4682" s="208">
        <v>0.79700000000000004</v>
      </c>
      <c r="AL4682" s="208">
        <v>0.80100000000000005</v>
      </c>
      <c r="AM4682" s="208">
        <v>0.64500000000000002</v>
      </c>
      <c r="AN4682" s="208">
        <v>0.69199999999999995</v>
      </c>
      <c r="AO4682" s="208">
        <v>0.66300000000000003</v>
      </c>
      <c r="AP4682" s="208">
        <v>0.72799999999999998</v>
      </c>
      <c r="AQ4682" s="208">
        <v>0.65200000000000002</v>
      </c>
      <c r="AR4682" s="208">
        <v>0.65100000000000002</v>
      </c>
      <c r="AS4682" s="208">
        <v>0.63600000000000001</v>
      </c>
      <c r="AT4682" s="208">
        <v>0.61099999999999999</v>
      </c>
      <c r="AU4682" s="208">
        <v>0.61299999999999999</v>
      </c>
      <c r="AV4682" s="208">
        <v>0.58299999999999996</v>
      </c>
      <c r="AW4682" s="208">
        <v>0.58199999999999996</v>
      </c>
      <c r="AX4682" s="208">
        <v>0.51500000000000001</v>
      </c>
      <c r="AY4682" s="24"/>
      <c r="AZ4682" s="24"/>
      <c r="BA4682" s="24"/>
      <c r="BB4682" s="21">
        <f t="shared" si="500"/>
        <v>0.94099999999999995</v>
      </c>
      <c r="BC4682" s="21"/>
      <c r="BD4682" s="22">
        <f t="shared" si="497"/>
        <v>1.264784946236559</v>
      </c>
      <c r="BE4682" s="21"/>
      <c r="BG4682" s="10"/>
      <c r="BH4682" s="21">
        <f t="shared" si="499"/>
        <v>0</v>
      </c>
      <c r="BI4682" s="22">
        <f t="shared" si="499"/>
        <v>9.4099999999999989E-4</v>
      </c>
      <c r="BJ4682" s="21"/>
      <c r="BK4682" s="21">
        <v>0</v>
      </c>
      <c r="BL4682" s="22">
        <v>2.8229999999999996E-3</v>
      </c>
      <c r="BM4682" s="21"/>
      <c r="BN4682" s="21">
        <f t="shared" si="495"/>
        <v>0</v>
      </c>
      <c r="BO4682" s="22">
        <f t="shared" si="495"/>
        <v>1.1291999999999998E-2</v>
      </c>
      <c r="BP4682" s="21">
        <f t="shared" si="495"/>
        <v>0</v>
      </c>
    </row>
    <row r="4683" spans="1:68" ht="11.1" hidden="1" customHeight="1" outlineLevel="1" collapsed="1" x14ac:dyDescent="0.2">
      <c r="A4683" s="10"/>
      <c r="B4683" s="18"/>
      <c r="C4683" s="18"/>
      <c r="D4683" s="18"/>
      <c r="E4683" s="19" t="s">
        <v>4105</v>
      </c>
      <c r="F4683" s="20"/>
      <c r="G4683" s="20"/>
      <c r="H4683" s="209">
        <v>5</v>
      </c>
      <c r="I4683" s="240">
        <v>1</v>
      </c>
      <c r="J4683" s="240"/>
      <c r="K4683" s="20"/>
      <c r="L4683" s="20"/>
      <c r="M4683" s="20"/>
      <c r="N4683" s="20"/>
      <c r="O4683" s="20"/>
      <c r="P4683" s="209">
        <v>2.73</v>
      </c>
      <c r="Q4683" s="209">
        <v>9.34</v>
      </c>
      <c r="R4683" s="209">
        <v>5.9290000000000003</v>
      </c>
      <c r="S4683" s="209">
        <v>9.0530000000000008</v>
      </c>
      <c r="T4683" s="209">
        <v>7.7220000000000004</v>
      </c>
      <c r="U4683" s="20"/>
      <c r="V4683" s="209">
        <v>11.209</v>
      </c>
      <c r="W4683" s="20"/>
      <c r="X4683" s="20"/>
      <c r="Y4683" s="20"/>
      <c r="Z4683" s="20"/>
      <c r="AA4683" s="209">
        <v>4.8600000000000003</v>
      </c>
      <c r="AB4683" s="20"/>
      <c r="AC4683" s="209">
        <v>12.439</v>
      </c>
      <c r="AD4683" s="209">
        <v>10.391999999999999</v>
      </c>
      <c r="AE4683" s="209">
        <v>6.2809999999999997</v>
      </c>
      <c r="AF4683" s="209">
        <v>4.2</v>
      </c>
      <c r="AG4683" s="209">
        <v>9.3000000000000007</v>
      </c>
      <c r="AH4683" s="209">
        <v>4.3040000000000003</v>
      </c>
      <c r="AI4683" s="20"/>
      <c r="AJ4683" s="20"/>
      <c r="AK4683" s="20"/>
      <c r="AL4683" s="20"/>
      <c r="AM4683" s="20"/>
      <c r="AN4683" s="209">
        <v>10.039999999999999</v>
      </c>
      <c r="AO4683" s="209">
        <v>6.3280000000000003</v>
      </c>
      <c r="AP4683" s="209">
        <v>7.1440000000000001</v>
      </c>
      <c r="AQ4683" s="209">
        <v>10.885</v>
      </c>
      <c r="AR4683" s="209">
        <v>7.25</v>
      </c>
      <c r="AS4683" s="209">
        <v>7.7190000000000003</v>
      </c>
      <c r="AT4683" s="209">
        <v>7.9569999999999999</v>
      </c>
      <c r="AU4683" s="209">
        <v>2.492</v>
      </c>
      <c r="AV4683" s="209">
        <v>0.42</v>
      </c>
      <c r="AW4683" s="209">
        <v>0.55000000000000004</v>
      </c>
      <c r="AX4683" s="20"/>
      <c r="AY4683" s="209">
        <v>2.3239999999999998</v>
      </c>
      <c r="AZ4683" s="209">
        <v>2.8340000000000001</v>
      </c>
      <c r="BA4683" s="209">
        <v>12.750999999999999</v>
      </c>
      <c r="BB4683" s="21">
        <f t="shared" si="500"/>
        <v>12.750999999999999</v>
      </c>
      <c r="BC4683" s="21">
        <f>BD4683</f>
        <v>17.138440860215052</v>
      </c>
      <c r="BD4683" s="22">
        <f t="shared" si="497"/>
        <v>17.138440860215052</v>
      </c>
      <c r="BE4683" s="21">
        <f>BC4683-BD4683</f>
        <v>0</v>
      </c>
      <c r="BF4683" s="2">
        <v>14.43</v>
      </c>
      <c r="BG4683" s="10">
        <v>6</v>
      </c>
      <c r="BH4683" s="21">
        <f t="shared" si="499"/>
        <v>1.2750999999999998E-2</v>
      </c>
      <c r="BI4683" s="22">
        <f t="shared" si="499"/>
        <v>1.2750999999999998E-2</v>
      </c>
      <c r="BJ4683" s="21">
        <f>BH4683-BI4683</f>
        <v>0</v>
      </c>
      <c r="BK4683" s="21">
        <v>3.8252999999999995E-2</v>
      </c>
      <c r="BL4683" s="22">
        <v>3.8252999999999995E-2</v>
      </c>
      <c r="BM4683" s="21">
        <v>0</v>
      </c>
      <c r="BN4683" s="21">
        <f t="shared" si="495"/>
        <v>0.15301199999999998</v>
      </c>
      <c r="BO4683" s="22">
        <f t="shared" si="495"/>
        <v>0.15301199999999998</v>
      </c>
      <c r="BP4683" s="21">
        <f t="shared" si="495"/>
        <v>0</v>
      </c>
    </row>
    <row r="4684" spans="1:68" ht="11.1" hidden="1" customHeight="1" outlineLevel="2" x14ac:dyDescent="0.2">
      <c r="A4684" s="10"/>
      <c r="B4684" s="18"/>
      <c r="C4684" s="18"/>
      <c r="D4684" s="18"/>
      <c r="E4684" s="23" t="s">
        <v>4106</v>
      </c>
      <c r="F4684" s="24"/>
      <c r="G4684" s="24"/>
      <c r="H4684" s="208">
        <v>5</v>
      </c>
      <c r="I4684" s="239">
        <v>1</v>
      </c>
      <c r="J4684" s="239"/>
      <c r="K4684" s="24"/>
      <c r="L4684" s="24"/>
      <c r="M4684" s="24"/>
      <c r="N4684" s="24"/>
      <c r="O4684" s="24"/>
      <c r="P4684" s="208">
        <v>2.73</v>
      </c>
      <c r="Q4684" s="208">
        <v>9.34</v>
      </c>
      <c r="R4684" s="208">
        <v>5.9290000000000003</v>
      </c>
      <c r="S4684" s="208">
        <v>9.0530000000000008</v>
      </c>
      <c r="T4684" s="208">
        <v>7.7220000000000004</v>
      </c>
      <c r="U4684" s="24"/>
      <c r="V4684" s="208">
        <v>11.209</v>
      </c>
      <c r="W4684" s="24"/>
      <c r="X4684" s="24"/>
      <c r="Y4684" s="24"/>
      <c r="Z4684" s="24"/>
      <c r="AA4684" s="208">
        <v>4.8600000000000003</v>
      </c>
      <c r="AB4684" s="24"/>
      <c r="AC4684" s="208">
        <v>12.439</v>
      </c>
      <c r="AD4684" s="208">
        <v>10.391999999999999</v>
      </c>
      <c r="AE4684" s="208">
        <v>6.2809999999999997</v>
      </c>
      <c r="AF4684" s="208">
        <v>4.2</v>
      </c>
      <c r="AG4684" s="208">
        <v>9.3000000000000007</v>
      </c>
      <c r="AH4684" s="208">
        <v>4.3040000000000003</v>
      </c>
      <c r="AI4684" s="24"/>
      <c r="AJ4684" s="24"/>
      <c r="AK4684" s="24"/>
      <c r="AL4684" s="24"/>
      <c r="AM4684" s="24"/>
      <c r="AN4684" s="208">
        <v>10.039999999999999</v>
      </c>
      <c r="AO4684" s="208">
        <v>6.3280000000000003</v>
      </c>
      <c r="AP4684" s="208">
        <v>7.1440000000000001</v>
      </c>
      <c r="AQ4684" s="208">
        <v>10.885</v>
      </c>
      <c r="AR4684" s="208">
        <v>7.25</v>
      </c>
      <c r="AS4684" s="208">
        <v>7.7190000000000003</v>
      </c>
      <c r="AT4684" s="208">
        <v>7.9569999999999999</v>
      </c>
      <c r="AU4684" s="208">
        <v>2.492</v>
      </c>
      <c r="AV4684" s="208">
        <v>0.42</v>
      </c>
      <c r="AW4684" s="208">
        <v>0.55000000000000004</v>
      </c>
      <c r="AX4684" s="24"/>
      <c r="AY4684" s="208">
        <v>2.3239999999999998</v>
      </c>
      <c r="AZ4684" s="208">
        <v>2.8340000000000001</v>
      </c>
      <c r="BA4684" s="208">
        <v>12.750999999999999</v>
      </c>
      <c r="BB4684" s="21">
        <f t="shared" si="500"/>
        <v>12.750999999999999</v>
      </c>
      <c r="BC4684" s="21"/>
      <c r="BD4684" s="22">
        <f t="shared" si="497"/>
        <v>17.138440860215052</v>
      </c>
      <c r="BE4684" s="21"/>
      <c r="BG4684" s="10"/>
      <c r="BH4684" s="21">
        <f t="shared" si="499"/>
        <v>0</v>
      </c>
      <c r="BI4684" s="22">
        <f t="shared" si="499"/>
        <v>1.2750999999999998E-2</v>
      </c>
      <c r="BJ4684" s="21"/>
      <c r="BK4684" s="21">
        <v>0</v>
      </c>
      <c r="BL4684" s="22">
        <v>3.8252999999999995E-2</v>
      </c>
      <c r="BM4684" s="21"/>
      <c r="BN4684" s="21">
        <f t="shared" si="495"/>
        <v>0</v>
      </c>
      <c r="BO4684" s="22">
        <f t="shared" si="495"/>
        <v>0.15301199999999998</v>
      </c>
      <c r="BP4684" s="21">
        <f t="shared" si="495"/>
        <v>0</v>
      </c>
    </row>
    <row r="4685" spans="1:68" ht="11.1" hidden="1" customHeight="1" outlineLevel="1" collapsed="1" x14ac:dyDescent="0.2">
      <c r="A4685" s="10"/>
      <c r="B4685" s="18"/>
      <c r="C4685" s="18"/>
      <c r="D4685" s="18"/>
      <c r="E4685" s="19" t="s">
        <v>4107</v>
      </c>
      <c r="F4685" s="209">
        <v>0.72199999999999998</v>
      </c>
      <c r="G4685" s="209">
        <v>2.9319999999999999</v>
      </c>
      <c r="H4685" s="209">
        <v>2.9319999999999999</v>
      </c>
      <c r="I4685" s="240">
        <v>2.5760000000000001</v>
      </c>
      <c r="J4685" s="240"/>
      <c r="K4685" s="209">
        <v>2.544</v>
      </c>
      <c r="L4685" s="209">
        <v>2.9430000000000001</v>
      </c>
      <c r="M4685" s="209">
        <v>2.9430000000000001</v>
      </c>
      <c r="N4685" s="209">
        <v>2.6949999999999998</v>
      </c>
      <c r="O4685" s="209">
        <v>2.6949999999999998</v>
      </c>
      <c r="P4685" s="209">
        <v>2.6949999999999998</v>
      </c>
      <c r="Q4685" s="209">
        <v>2.6949999999999998</v>
      </c>
      <c r="R4685" s="209">
        <v>3.0939999999999999</v>
      </c>
      <c r="S4685" s="209">
        <v>2.1230000000000002</v>
      </c>
      <c r="T4685" s="209">
        <v>2.9319999999999999</v>
      </c>
      <c r="U4685" s="209">
        <v>2.9319999999999999</v>
      </c>
      <c r="V4685" s="209">
        <v>2.9209999999999998</v>
      </c>
      <c r="W4685" s="209">
        <v>2.7360000000000002</v>
      </c>
      <c r="X4685" s="209">
        <v>2.7269999999999999</v>
      </c>
      <c r="Y4685" s="209">
        <v>2.7269999999999999</v>
      </c>
      <c r="Z4685" s="209">
        <v>2.8450000000000002</v>
      </c>
      <c r="AA4685" s="209">
        <v>2.738</v>
      </c>
      <c r="AB4685" s="209">
        <v>2.7810000000000001</v>
      </c>
      <c r="AC4685" s="20"/>
      <c r="AD4685" s="20"/>
      <c r="AE4685" s="20"/>
      <c r="AF4685" s="20"/>
      <c r="AG4685" s="20"/>
      <c r="AH4685" s="20"/>
      <c r="AI4685" s="20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  <c r="BA4685" s="20"/>
      <c r="BB4685" s="21">
        <f t="shared" si="500"/>
        <v>3.0939999999999999</v>
      </c>
      <c r="BC4685" s="21">
        <f>BD4685</f>
        <v>4.158602150537634</v>
      </c>
      <c r="BD4685" s="22">
        <f t="shared" si="497"/>
        <v>4.158602150537634</v>
      </c>
      <c r="BE4685" s="21">
        <f>BC4685-BD4685</f>
        <v>0</v>
      </c>
      <c r="BG4685" s="10"/>
      <c r="BH4685" s="21">
        <f t="shared" si="499"/>
        <v>3.0939999999999995E-3</v>
      </c>
      <c r="BI4685" s="22">
        <f t="shared" si="499"/>
        <v>3.0939999999999995E-3</v>
      </c>
      <c r="BJ4685" s="21">
        <f>BH4685-BI4685</f>
        <v>0</v>
      </c>
      <c r="BK4685" s="21">
        <v>9.2819999999999986E-3</v>
      </c>
      <c r="BL4685" s="22">
        <v>9.2819999999999986E-3</v>
      </c>
      <c r="BM4685" s="21">
        <v>0</v>
      </c>
      <c r="BN4685" s="21">
        <f t="shared" si="495"/>
        <v>3.7127999999999994E-2</v>
      </c>
      <c r="BO4685" s="22">
        <f t="shared" si="495"/>
        <v>3.7127999999999994E-2</v>
      </c>
      <c r="BP4685" s="21">
        <f t="shared" si="495"/>
        <v>0</v>
      </c>
    </row>
    <row r="4686" spans="1:68" ht="11.1" hidden="1" customHeight="1" outlineLevel="2" x14ac:dyDescent="0.2">
      <c r="A4686" s="10"/>
      <c r="B4686" s="18"/>
      <c r="C4686" s="18"/>
      <c r="D4686" s="18"/>
      <c r="E4686" s="23"/>
      <c r="F4686" s="208">
        <v>0.72199999999999998</v>
      </c>
      <c r="G4686" s="208">
        <v>2.9319999999999999</v>
      </c>
      <c r="H4686" s="208">
        <v>2.9319999999999999</v>
      </c>
      <c r="I4686" s="239">
        <v>2.5760000000000001</v>
      </c>
      <c r="J4686" s="239"/>
      <c r="K4686" s="208">
        <v>2.544</v>
      </c>
      <c r="L4686" s="208">
        <v>2.9430000000000001</v>
      </c>
      <c r="M4686" s="208">
        <v>2.9430000000000001</v>
      </c>
      <c r="N4686" s="208">
        <v>2.6949999999999998</v>
      </c>
      <c r="O4686" s="208">
        <v>2.6949999999999998</v>
      </c>
      <c r="P4686" s="208">
        <v>2.6949999999999998</v>
      </c>
      <c r="Q4686" s="208">
        <v>2.6949999999999998</v>
      </c>
      <c r="R4686" s="208">
        <v>3.0939999999999999</v>
      </c>
      <c r="S4686" s="208">
        <v>2.1230000000000002</v>
      </c>
      <c r="T4686" s="208">
        <v>2.9319999999999999</v>
      </c>
      <c r="U4686" s="208">
        <v>2.9319999999999999</v>
      </c>
      <c r="V4686" s="208">
        <v>2.9209999999999998</v>
      </c>
      <c r="W4686" s="208">
        <v>2.7360000000000002</v>
      </c>
      <c r="X4686" s="208">
        <v>2.7269999999999999</v>
      </c>
      <c r="Y4686" s="208">
        <v>2.7269999999999999</v>
      </c>
      <c r="Z4686" s="208">
        <v>2.8450000000000002</v>
      </c>
      <c r="AA4686" s="208">
        <v>2.738</v>
      </c>
      <c r="AB4686" s="208">
        <v>2.7810000000000001</v>
      </c>
      <c r="AC4686" s="24"/>
      <c r="AD4686" s="24"/>
      <c r="AE4686" s="24"/>
      <c r="AF4686" s="24"/>
      <c r="AG4686" s="24"/>
      <c r="AH4686" s="24"/>
      <c r="AI4686" s="24"/>
      <c r="AJ4686" s="24"/>
      <c r="AK4686" s="24"/>
      <c r="AL4686" s="24"/>
      <c r="AM4686" s="24"/>
      <c r="AN4686" s="24"/>
      <c r="AO4686" s="24"/>
      <c r="AP4686" s="24"/>
      <c r="AQ4686" s="24"/>
      <c r="AR4686" s="24"/>
      <c r="AS4686" s="24"/>
      <c r="AT4686" s="24"/>
      <c r="AU4686" s="24"/>
      <c r="AV4686" s="24"/>
      <c r="AW4686" s="24"/>
      <c r="AX4686" s="24"/>
      <c r="AY4686" s="24"/>
      <c r="AZ4686" s="24"/>
      <c r="BA4686" s="24"/>
      <c r="BB4686" s="21">
        <f t="shared" si="500"/>
        <v>3.0939999999999999</v>
      </c>
      <c r="BC4686" s="21"/>
      <c r="BD4686" s="22">
        <f t="shared" si="497"/>
        <v>4.158602150537634</v>
      </c>
      <c r="BE4686" s="21"/>
      <c r="BG4686" s="10"/>
      <c r="BH4686" s="21">
        <f t="shared" si="499"/>
        <v>0</v>
      </c>
      <c r="BI4686" s="22">
        <f t="shared" si="499"/>
        <v>3.0939999999999995E-3</v>
      </c>
      <c r="BJ4686" s="21"/>
      <c r="BK4686" s="21">
        <v>0</v>
      </c>
      <c r="BL4686" s="22">
        <v>9.2819999999999986E-3</v>
      </c>
      <c r="BM4686" s="21"/>
      <c r="BN4686" s="21">
        <f t="shared" si="495"/>
        <v>0</v>
      </c>
      <c r="BO4686" s="22">
        <f t="shared" si="495"/>
        <v>3.7127999999999994E-2</v>
      </c>
      <c r="BP4686" s="21">
        <f t="shared" si="495"/>
        <v>0</v>
      </c>
    </row>
    <row r="4687" spans="1:68" ht="11.1" hidden="1" customHeight="1" outlineLevel="1" collapsed="1" x14ac:dyDescent="0.2">
      <c r="A4687" s="10"/>
      <c r="B4687" s="18"/>
      <c r="C4687" s="18"/>
      <c r="D4687" s="18"/>
      <c r="E4687" s="19" t="s">
        <v>4108</v>
      </c>
      <c r="F4687" s="209">
        <v>9.8149999999999995</v>
      </c>
      <c r="G4687" s="20"/>
      <c r="H4687" s="209">
        <v>22.523</v>
      </c>
      <c r="I4687" s="240">
        <v>6.7110000000000003</v>
      </c>
      <c r="J4687" s="240"/>
      <c r="K4687" s="209">
        <v>2.48</v>
      </c>
      <c r="L4687" s="20"/>
      <c r="M4687" s="20"/>
      <c r="N4687" s="20"/>
      <c r="O4687" s="20"/>
      <c r="P4687" s="209">
        <v>5.2080000000000002</v>
      </c>
      <c r="Q4687" s="20"/>
      <c r="R4687" s="209">
        <v>13.579000000000001</v>
      </c>
      <c r="S4687" s="209">
        <v>33.363999999999997</v>
      </c>
      <c r="T4687" s="209">
        <v>17.199000000000002</v>
      </c>
      <c r="U4687" s="209">
        <v>11.471</v>
      </c>
      <c r="V4687" s="209">
        <v>3.75</v>
      </c>
      <c r="W4687" s="209">
        <v>1.264</v>
      </c>
      <c r="X4687" s="20"/>
      <c r="Y4687" s="20"/>
      <c r="Z4687" s="20"/>
      <c r="AA4687" s="20"/>
      <c r="AB4687" s="20"/>
      <c r="AC4687" s="209">
        <v>11.875</v>
      </c>
      <c r="AD4687" s="20"/>
      <c r="AE4687" s="209">
        <v>8.25</v>
      </c>
      <c r="AF4687" s="209">
        <v>4.8109999999999999</v>
      </c>
      <c r="AG4687" s="209">
        <v>7.9790000000000001</v>
      </c>
      <c r="AH4687" s="209">
        <v>4.1639999999999997</v>
      </c>
      <c r="AI4687" s="20"/>
      <c r="AJ4687" s="20"/>
      <c r="AK4687" s="20"/>
      <c r="AL4687" s="20"/>
      <c r="AM4687" s="20"/>
      <c r="AN4687" s="209">
        <v>3.64</v>
      </c>
      <c r="AO4687" s="209">
        <v>10.25</v>
      </c>
      <c r="AP4687" s="209">
        <v>16.28</v>
      </c>
      <c r="AQ4687" s="209">
        <v>12.833</v>
      </c>
      <c r="AR4687" s="209">
        <v>17.338000000000001</v>
      </c>
      <c r="AS4687" s="209">
        <v>13.786</v>
      </c>
      <c r="AT4687" s="209">
        <v>5.0839999999999996</v>
      </c>
      <c r="AU4687" s="209">
        <v>1.5129999999999999</v>
      </c>
      <c r="AV4687" s="20"/>
      <c r="AW4687" s="20"/>
      <c r="AX4687" s="20"/>
      <c r="AY4687" s="20"/>
      <c r="AZ4687" s="20"/>
      <c r="BA4687" s="20"/>
      <c r="BB4687" s="21">
        <f t="shared" si="500"/>
        <v>33.363999999999997</v>
      </c>
      <c r="BC4687" s="21">
        <f>BD4687</f>
        <v>44.844086021505376</v>
      </c>
      <c r="BD4687" s="22">
        <f t="shared" si="497"/>
        <v>44.844086021505376</v>
      </c>
      <c r="BE4687" s="21">
        <f>BC4687-BD4687</f>
        <v>0</v>
      </c>
      <c r="BF4687" s="2">
        <v>23.8</v>
      </c>
      <c r="BG4687" s="10">
        <v>6</v>
      </c>
      <c r="BH4687" s="21">
        <f t="shared" si="499"/>
        <v>3.3363999999999998E-2</v>
      </c>
      <c r="BI4687" s="22">
        <f t="shared" si="499"/>
        <v>3.3363999999999998E-2</v>
      </c>
      <c r="BJ4687" s="21">
        <f>BH4687-BI4687</f>
        <v>0</v>
      </c>
      <c r="BK4687" s="21">
        <v>0.10009199999999999</v>
      </c>
      <c r="BL4687" s="22">
        <v>0.10009199999999999</v>
      </c>
      <c r="BM4687" s="21">
        <v>0</v>
      </c>
      <c r="BN4687" s="21">
        <f t="shared" si="495"/>
        <v>0.40036799999999995</v>
      </c>
      <c r="BO4687" s="22">
        <f t="shared" si="495"/>
        <v>0.40036799999999995</v>
      </c>
      <c r="BP4687" s="21">
        <f t="shared" si="495"/>
        <v>0</v>
      </c>
    </row>
    <row r="4688" spans="1:68" ht="11.1" hidden="1" customHeight="1" outlineLevel="2" x14ac:dyDescent="0.2">
      <c r="A4688" s="10"/>
      <c r="B4688" s="18"/>
      <c r="C4688" s="18"/>
      <c r="D4688" s="18"/>
      <c r="E4688" s="23" t="s">
        <v>4109</v>
      </c>
      <c r="F4688" s="208">
        <v>9.8149999999999995</v>
      </c>
      <c r="G4688" s="24"/>
      <c r="H4688" s="208">
        <v>22.523</v>
      </c>
      <c r="I4688" s="239">
        <v>6.7110000000000003</v>
      </c>
      <c r="J4688" s="239"/>
      <c r="K4688" s="208">
        <v>2.48</v>
      </c>
      <c r="L4688" s="24"/>
      <c r="M4688" s="24"/>
      <c r="N4688" s="24"/>
      <c r="O4688" s="24"/>
      <c r="P4688" s="208">
        <v>5.2080000000000002</v>
      </c>
      <c r="Q4688" s="24"/>
      <c r="R4688" s="208">
        <v>13.579000000000001</v>
      </c>
      <c r="S4688" s="208">
        <v>33.363999999999997</v>
      </c>
      <c r="T4688" s="208">
        <v>17.199000000000002</v>
      </c>
      <c r="U4688" s="208">
        <v>11.471</v>
      </c>
      <c r="V4688" s="208">
        <v>3.75</v>
      </c>
      <c r="W4688" s="208">
        <v>1.264</v>
      </c>
      <c r="X4688" s="24"/>
      <c r="Y4688" s="24"/>
      <c r="Z4688" s="24"/>
      <c r="AA4688" s="24"/>
      <c r="AB4688" s="24"/>
      <c r="AC4688" s="208">
        <v>11.875</v>
      </c>
      <c r="AD4688" s="24"/>
      <c r="AE4688" s="208">
        <v>8.25</v>
      </c>
      <c r="AF4688" s="208">
        <v>4.8109999999999999</v>
      </c>
      <c r="AG4688" s="208">
        <v>7.9790000000000001</v>
      </c>
      <c r="AH4688" s="208">
        <v>4.1639999999999997</v>
      </c>
      <c r="AI4688" s="24"/>
      <c r="AJ4688" s="24"/>
      <c r="AK4688" s="24"/>
      <c r="AL4688" s="24"/>
      <c r="AM4688" s="24"/>
      <c r="AN4688" s="208">
        <v>3.64</v>
      </c>
      <c r="AO4688" s="208">
        <v>10.25</v>
      </c>
      <c r="AP4688" s="208">
        <v>16.28</v>
      </c>
      <c r="AQ4688" s="208">
        <v>12.833</v>
      </c>
      <c r="AR4688" s="208">
        <v>17.338000000000001</v>
      </c>
      <c r="AS4688" s="208">
        <v>13.786</v>
      </c>
      <c r="AT4688" s="208">
        <v>5.0839999999999996</v>
      </c>
      <c r="AU4688" s="208">
        <v>1.5129999999999999</v>
      </c>
      <c r="AV4688" s="24"/>
      <c r="AW4688" s="24"/>
      <c r="AX4688" s="24"/>
      <c r="AY4688" s="24"/>
      <c r="AZ4688" s="24"/>
      <c r="BA4688" s="24"/>
      <c r="BB4688" s="21">
        <f t="shared" si="500"/>
        <v>33.363999999999997</v>
      </c>
      <c r="BC4688" s="21"/>
      <c r="BD4688" s="22">
        <f t="shared" si="497"/>
        <v>44.844086021505376</v>
      </c>
      <c r="BE4688" s="21"/>
      <c r="BG4688" s="10"/>
      <c r="BH4688" s="21">
        <f t="shared" si="499"/>
        <v>0</v>
      </c>
      <c r="BI4688" s="22">
        <f t="shared" si="499"/>
        <v>3.3363999999999998E-2</v>
      </c>
      <c r="BJ4688" s="21"/>
      <c r="BK4688" s="21">
        <v>0</v>
      </c>
      <c r="BL4688" s="22">
        <v>0.10009199999999999</v>
      </c>
      <c r="BM4688" s="21"/>
      <c r="BN4688" s="21">
        <f t="shared" si="495"/>
        <v>0</v>
      </c>
      <c r="BO4688" s="22">
        <f t="shared" si="495"/>
        <v>0.40036799999999995</v>
      </c>
      <c r="BP4688" s="21">
        <f t="shared" si="495"/>
        <v>0</v>
      </c>
    </row>
    <row r="4689" spans="1:68" ht="11.1" hidden="1" customHeight="1" outlineLevel="1" collapsed="1" x14ac:dyDescent="0.2">
      <c r="A4689" s="10"/>
      <c r="B4689" s="18"/>
      <c r="C4689" s="18"/>
      <c r="D4689" s="18"/>
      <c r="E4689" s="19" t="s">
        <v>4110</v>
      </c>
      <c r="F4689" s="20"/>
      <c r="G4689" s="20"/>
      <c r="H4689" s="20"/>
      <c r="I4689" s="20"/>
      <c r="J4689" s="20"/>
      <c r="K4689" s="20"/>
      <c r="L4689" s="20"/>
      <c r="M4689" s="20"/>
      <c r="N4689" s="20"/>
      <c r="O4689" s="20"/>
      <c r="P4689" s="20"/>
      <c r="Q4689" s="20"/>
      <c r="R4689" s="20"/>
      <c r="S4689" s="20"/>
      <c r="T4689" s="20"/>
      <c r="U4689" s="20"/>
      <c r="V4689" s="20"/>
      <c r="W4689" s="20"/>
      <c r="X4689" s="20"/>
      <c r="Y4689" s="20"/>
      <c r="Z4689" s="20"/>
      <c r="AA4689" s="20"/>
      <c r="AB4689" s="20"/>
      <c r="AC4689" s="20"/>
      <c r="AD4689" s="20"/>
      <c r="AE4689" s="20"/>
      <c r="AF4689" s="20"/>
      <c r="AG4689" s="20"/>
      <c r="AH4689" s="20"/>
      <c r="AI4689" s="20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9">
        <v>1.2290000000000001</v>
      </c>
      <c r="AV4689" s="209">
        <v>0.314</v>
      </c>
      <c r="AW4689" s="209">
        <v>0.53700000000000003</v>
      </c>
      <c r="AX4689" s="209">
        <v>0.38500000000000001</v>
      </c>
      <c r="AY4689" s="209">
        <v>0.42399999999999999</v>
      </c>
      <c r="AZ4689" s="209">
        <v>0.35299999999999998</v>
      </c>
      <c r="BA4689" s="209">
        <v>0.35299999999999998</v>
      </c>
      <c r="BB4689" s="21">
        <f t="shared" si="500"/>
        <v>1.2290000000000001</v>
      </c>
      <c r="BC4689" s="21">
        <f>BD4689</f>
        <v>1.6518817204301077</v>
      </c>
      <c r="BD4689" s="22">
        <f t="shared" si="497"/>
        <v>1.6518817204301077</v>
      </c>
      <c r="BE4689" s="21">
        <f>BC4689-BD4689</f>
        <v>0</v>
      </c>
      <c r="BG4689" s="10"/>
      <c r="BH4689" s="21">
        <f t="shared" si="499"/>
        <v>1.2290000000000001E-3</v>
      </c>
      <c r="BI4689" s="22">
        <f t="shared" si="499"/>
        <v>1.2290000000000001E-3</v>
      </c>
      <c r="BJ4689" s="21">
        <f>BH4689-BI4689</f>
        <v>0</v>
      </c>
      <c r="BK4689" s="21">
        <v>3.6870000000000002E-3</v>
      </c>
      <c r="BL4689" s="22">
        <v>3.6870000000000002E-3</v>
      </c>
      <c r="BM4689" s="21">
        <v>0</v>
      </c>
      <c r="BN4689" s="21">
        <f t="shared" si="495"/>
        <v>1.4748000000000001E-2</v>
      </c>
      <c r="BO4689" s="22">
        <f t="shared" si="495"/>
        <v>1.4748000000000001E-2</v>
      </c>
      <c r="BP4689" s="21">
        <f t="shared" si="495"/>
        <v>0</v>
      </c>
    </row>
    <row r="4690" spans="1:68" ht="11.1" hidden="1" customHeight="1" outlineLevel="2" x14ac:dyDescent="0.2">
      <c r="A4690" s="10"/>
      <c r="B4690" s="18"/>
      <c r="C4690" s="18"/>
      <c r="D4690" s="18"/>
      <c r="E4690" s="23"/>
      <c r="F4690" s="24"/>
      <c r="G4690" s="24"/>
      <c r="H4690" s="24"/>
      <c r="I4690" s="24"/>
      <c r="J4690" s="24"/>
      <c r="K4690" s="24"/>
      <c r="L4690" s="24"/>
      <c r="M4690" s="24"/>
      <c r="N4690" s="24"/>
      <c r="O4690" s="24"/>
      <c r="P4690" s="24"/>
      <c r="Q4690" s="24"/>
      <c r="R4690" s="24"/>
      <c r="S4690" s="24"/>
      <c r="T4690" s="24"/>
      <c r="U4690" s="24"/>
      <c r="V4690" s="24"/>
      <c r="W4690" s="24"/>
      <c r="X4690" s="24"/>
      <c r="Y4690" s="24"/>
      <c r="Z4690" s="24"/>
      <c r="AA4690" s="24"/>
      <c r="AB4690" s="24"/>
      <c r="AC4690" s="24"/>
      <c r="AD4690" s="24"/>
      <c r="AE4690" s="24"/>
      <c r="AF4690" s="24"/>
      <c r="AG4690" s="24"/>
      <c r="AH4690" s="24"/>
      <c r="AI4690" s="24"/>
      <c r="AJ4690" s="24"/>
      <c r="AK4690" s="24"/>
      <c r="AL4690" s="24"/>
      <c r="AM4690" s="24"/>
      <c r="AN4690" s="24"/>
      <c r="AO4690" s="24"/>
      <c r="AP4690" s="24"/>
      <c r="AQ4690" s="24"/>
      <c r="AR4690" s="24"/>
      <c r="AS4690" s="24"/>
      <c r="AT4690" s="24"/>
      <c r="AU4690" s="208">
        <v>1.2290000000000001</v>
      </c>
      <c r="AV4690" s="208">
        <v>0.314</v>
      </c>
      <c r="AW4690" s="208">
        <v>0.53700000000000003</v>
      </c>
      <c r="AX4690" s="208">
        <v>0.38500000000000001</v>
      </c>
      <c r="AY4690" s="208">
        <v>0.42399999999999999</v>
      </c>
      <c r="AZ4690" s="208">
        <v>0.35299999999999998</v>
      </c>
      <c r="BA4690" s="208">
        <v>0.35299999999999998</v>
      </c>
      <c r="BB4690" s="21">
        <f t="shared" si="500"/>
        <v>1.2290000000000001</v>
      </c>
      <c r="BC4690" s="21"/>
      <c r="BD4690" s="22">
        <f t="shared" si="497"/>
        <v>1.6518817204301077</v>
      </c>
      <c r="BE4690" s="21"/>
      <c r="BG4690" s="10"/>
      <c r="BH4690" s="21">
        <f t="shared" si="499"/>
        <v>0</v>
      </c>
      <c r="BI4690" s="22">
        <f t="shared" si="499"/>
        <v>1.2290000000000001E-3</v>
      </c>
      <c r="BJ4690" s="21"/>
      <c r="BK4690" s="21">
        <v>0</v>
      </c>
      <c r="BL4690" s="22">
        <v>3.6870000000000002E-3</v>
      </c>
      <c r="BM4690" s="21"/>
      <c r="BN4690" s="21">
        <f t="shared" ref="BN4690:BP4753" si="501">BK4690*4</f>
        <v>0</v>
      </c>
      <c r="BO4690" s="22">
        <f t="shared" si="501"/>
        <v>1.4748000000000001E-2</v>
      </c>
      <c r="BP4690" s="21">
        <f t="shared" si="501"/>
        <v>0</v>
      </c>
    </row>
    <row r="4691" spans="1:68" ht="11.1" hidden="1" customHeight="1" outlineLevel="1" collapsed="1" x14ac:dyDescent="0.2">
      <c r="A4691" s="10"/>
      <c r="B4691" s="18"/>
      <c r="C4691" s="18"/>
      <c r="D4691" s="18"/>
      <c r="E4691" s="19" t="s">
        <v>4111</v>
      </c>
      <c r="F4691" s="209">
        <v>4.6109999999999998</v>
      </c>
      <c r="G4691" s="209">
        <v>2.8580000000000001</v>
      </c>
      <c r="H4691" s="209">
        <v>2.8570000000000002</v>
      </c>
      <c r="I4691" s="240">
        <v>2.8570000000000002</v>
      </c>
      <c r="J4691" s="240"/>
      <c r="K4691" s="209">
        <v>2.8570000000000002</v>
      </c>
      <c r="L4691" s="209">
        <v>2.8570000000000002</v>
      </c>
      <c r="M4691" s="20"/>
      <c r="N4691" s="20"/>
      <c r="O4691" s="20"/>
      <c r="P4691" s="20"/>
      <c r="Q4691" s="20"/>
      <c r="R4691" s="20"/>
      <c r="S4691" s="20"/>
      <c r="T4691" s="20"/>
      <c r="U4691" s="20"/>
      <c r="V4691" s="20"/>
      <c r="W4691" s="20"/>
      <c r="X4691" s="20"/>
      <c r="Y4691" s="20"/>
      <c r="Z4691" s="20"/>
      <c r="AA4691" s="20"/>
      <c r="AB4691" s="20"/>
      <c r="AC4691" s="20"/>
      <c r="AD4691" s="20"/>
      <c r="AE4691" s="20"/>
      <c r="AF4691" s="20"/>
      <c r="AG4691" s="20"/>
      <c r="AH4691" s="20"/>
      <c r="AI4691" s="20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  <c r="BA4691" s="20"/>
      <c r="BB4691" s="21">
        <f t="shared" si="500"/>
        <v>4.6109999999999998</v>
      </c>
      <c r="BC4691" s="21">
        <f>BD4691</f>
        <v>6.19758064516129</v>
      </c>
      <c r="BD4691" s="22">
        <f t="shared" si="497"/>
        <v>6.19758064516129</v>
      </c>
      <c r="BE4691" s="21">
        <f>BC4691-BD4691</f>
        <v>0</v>
      </c>
      <c r="BG4691" s="10"/>
      <c r="BH4691" s="21">
        <f t="shared" si="499"/>
        <v>4.6109999999999996E-3</v>
      </c>
      <c r="BI4691" s="22">
        <f t="shared" si="499"/>
        <v>4.6109999999999996E-3</v>
      </c>
      <c r="BJ4691" s="21">
        <f>BH4691-BI4691</f>
        <v>0</v>
      </c>
      <c r="BK4691" s="21">
        <v>1.3832999999999998E-2</v>
      </c>
      <c r="BL4691" s="22">
        <v>1.3832999999999998E-2</v>
      </c>
      <c r="BM4691" s="21">
        <v>0</v>
      </c>
      <c r="BN4691" s="21">
        <f t="shared" si="501"/>
        <v>5.5331999999999992E-2</v>
      </c>
      <c r="BO4691" s="22">
        <f t="shared" si="501"/>
        <v>5.5331999999999992E-2</v>
      </c>
      <c r="BP4691" s="21">
        <f t="shared" si="501"/>
        <v>0</v>
      </c>
    </row>
    <row r="4692" spans="1:68" ht="11.1" hidden="1" customHeight="1" outlineLevel="2" x14ac:dyDescent="0.2">
      <c r="A4692" s="10"/>
      <c r="B4692" s="18"/>
      <c r="C4692" s="18"/>
      <c r="D4692" s="18"/>
      <c r="E4692" s="23"/>
      <c r="F4692" s="208">
        <v>4.6109999999999998</v>
      </c>
      <c r="G4692" s="208">
        <v>2.8580000000000001</v>
      </c>
      <c r="H4692" s="208">
        <v>2.8570000000000002</v>
      </c>
      <c r="I4692" s="239">
        <v>2.8570000000000002</v>
      </c>
      <c r="J4692" s="239"/>
      <c r="K4692" s="208">
        <v>2.8570000000000002</v>
      </c>
      <c r="L4692" s="208">
        <v>2.8570000000000002</v>
      </c>
      <c r="M4692" s="24"/>
      <c r="N4692" s="24"/>
      <c r="O4692" s="24"/>
      <c r="P4692" s="24"/>
      <c r="Q4692" s="24"/>
      <c r="R4692" s="24"/>
      <c r="S4692" s="24"/>
      <c r="T4692" s="24"/>
      <c r="U4692" s="24"/>
      <c r="V4692" s="24"/>
      <c r="W4692" s="24"/>
      <c r="X4692" s="24"/>
      <c r="Y4692" s="24"/>
      <c r="Z4692" s="24"/>
      <c r="AA4692" s="24"/>
      <c r="AB4692" s="24"/>
      <c r="AC4692" s="24"/>
      <c r="AD4692" s="24"/>
      <c r="AE4692" s="24"/>
      <c r="AF4692" s="24"/>
      <c r="AG4692" s="24"/>
      <c r="AH4692" s="24"/>
      <c r="AI4692" s="24"/>
      <c r="AJ4692" s="24"/>
      <c r="AK4692" s="24"/>
      <c r="AL4692" s="24"/>
      <c r="AM4692" s="24"/>
      <c r="AN4692" s="24"/>
      <c r="AO4692" s="24"/>
      <c r="AP4692" s="24"/>
      <c r="AQ4692" s="24"/>
      <c r="AR4692" s="24"/>
      <c r="AS4692" s="24"/>
      <c r="AT4692" s="24"/>
      <c r="AU4692" s="24"/>
      <c r="AV4692" s="24"/>
      <c r="AW4692" s="24"/>
      <c r="AX4692" s="24"/>
      <c r="AY4692" s="24"/>
      <c r="AZ4692" s="24"/>
      <c r="BA4692" s="24"/>
      <c r="BB4692" s="21">
        <f t="shared" si="500"/>
        <v>4.6109999999999998</v>
      </c>
      <c r="BC4692" s="21"/>
      <c r="BD4692" s="22">
        <f t="shared" si="497"/>
        <v>6.19758064516129</v>
      </c>
      <c r="BE4692" s="21"/>
      <c r="BG4692" s="10"/>
      <c r="BH4692" s="21">
        <f t="shared" si="499"/>
        <v>0</v>
      </c>
      <c r="BI4692" s="22">
        <f t="shared" si="499"/>
        <v>4.6109999999999996E-3</v>
      </c>
      <c r="BJ4692" s="21"/>
      <c r="BK4692" s="21">
        <v>0</v>
      </c>
      <c r="BL4692" s="22">
        <v>1.3832999999999998E-2</v>
      </c>
      <c r="BM4692" s="21"/>
      <c r="BN4692" s="21">
        <f t="shared" si="501"/>
        <v>0</v>
      </c>
      <c r="BO4692" s="22">
        <f t="shared" si="501"/>
        <v>5.5331999999999992E-2</v>
      </c>
      <c r="BP4692" s="21">
        <f t="shared" si="501"/>
        <v>0</v>
      </c>
    </row>
    <row r="4693" spans="1:68" ht="11.1" hidden="1" customHeight="1" outlineLevel="1" collapsed="1" x14ac:dyDescent="0.2">
      <c r="A4693" s="10"/>
      <c r="B4693" s="18"/>
      <c r="C4693" s="18"/>
      <c r="D4693" s="18"/>
      <c r="E4693" s="19" t="s">
        <v>4112</v>
      </c>
      <c r="F4693" s="209">
        <v>2.1150000000000002</v>
      </c>
      <c r="G4693" s="209">
        <v>2.113</v>
      </c>
      <c r="H4693" s="209">
        <v>2.113</v>
      </c>
      <c r="I4693" s="240">
        <v>2.113</v>
      </c>
      <c r="J4693" s="240"/>
      <c r="K4693" s="209">
        <v>2.113</v>
      </c>
      <c r="L4693" s="209">
        <v>2.113</v>
      </c>
      <c r="M4693" s="209">
        <v>6.4359999999999999</v>
      </c>
      <c r="N4693" s="209">
        <v>3.5790000000000002</v>
      </c>
      <c r="O4693" s="209">
        <v>3.5790000000000002</v>
      </c>
      <c r="P4693" s="209">
        <v>4.4710000000000001</v>
      </c>
      <c r="Q4693" s="209">
        <v>4.8940000000000001</v>
      </c>
      <c r="R4693" s="209">
        <v>4.8940000000000001</v>
      </c>
      <c r="S4693" s="209">
        <v>4.8940000000000001</v>
      </c>
      <c r="T4693" s="209">
        <v>4.8730000000000002</v>
      </c>
      <c r="U4693" s="209">
        <v>5.1070000000000002</v>
      </c>
      <c r="V4693" s="209">
        <v>4.9180000000000001</v>
      </c>
      <c r="W4693" s="209">
        <v>4.9379999999999997</v>
      </c>
      <c r="X4693" s="209">
        <v>3.536</v>
      </c>
      <c r="Y4693" s="209">
        <v>3.4870000000000001</v>
      </c>
      <c r="Z4693" s="209">
        <v>3.375</v>
      </c>
      <c r="AA4693" s="209">
        <v>3.375</v>
      </c>
      <c r="AB4693" s="209">
        <v>3.9039999999999999</v>
      </c>
      <c r="AC4693" s="209">
        <v>4.2729999999999997</v>
      </c>
      <c r="AD4693" s="209">
        <v>5.016</v>
      </c>
      <c r="AE4693" s="209">
        <v>4.359</v>
      </c>
      <c r="AF4693" s="209">
        <v>4.0609999999999999</v>
      </c>
      <c r="AG4693" s="209">
        <v>3.9780000000000002</v>
      </c>
      <c r="AH4693" s="209">
        <v>4.2930000000000001</v>
      </c>
      <c r="AI4693" s="209">
        <v>2.5750000000000002</v>
      </c>
      <c r="AJ4693" s="209">
        <v>3.6960000000000002</v>
      </c>
      <c r="AK4693" s="209">
        <v>3.5830000000000002</v>
      </c>
      <c r="AL4693" s="209">
        <v>3.6030000000000002</v>
      </c>
      <c r="AM4693" s="209">
        <v>3.7829999999999999</v>
      </c>
      <c r="AN4693" s="209">
        <v>3.6080000000000001</v>
      </c>
      <c r="AO4693" s="209">
        <v>3.7080000000000002</v>
      </c>
      <c r="AP4693" s="209">
        <v>3.41</v>
      </c>
      <c r="AQ4693" s="209">
        <v>3.9209999999999998</v>
      </c>
      <c r="AR4693" s="209">
        <v>3.5489999999999999</v>
      </c>
      <c r="AS4693" s="209">
        <v>3.5</v>
      </c>
      <c r="AT4693" s="209">
        <v>3.6080000000000001</v>
      </c>
      <c r="AU4693" s="209">
        <v>3.5390000000000001</v>
      </c>
      <c r="AV4693" s="209">
        <v>3.5859999999999999</v>
      </c>
      <c r="AW4693" s="209">
        <v>3.492</v>
      </c>
      <c r="AX4693" s="209">
        <v>8.3000000000000004E-2</v>
      </c>
      <c r="AY4693" s="20"/>
      <c r="AZ4693" s="20"/>
      <c r="BA4693" s="20"/>
      <c r="BB4693" s="21">
        <f t="shared" si="500"/>
        <v>6.4359999999999999</v>
      </c>
      <c r="BC4693" s="21">
        <f>BF4693</f>
        <v>43.4</v>
      </c>
      <c r="BD4693" s="22">
        <f t="shared" si="497"/>
        <v>8.650537634408602</v>
      </c>
      <c r="BE4693" s="21">
        <f>BC4693-BD4693</f>
        <v>34.749462365591398</v>
      </c>
      <c r="BF4693" s="2">
        <v>43.4</v>
      </c>
      <c r="BG4693" s="10"/>
      <c r="BH4693" s="21">
        <f t="shared" si="499"/>
        <v>3.2289600000000002E-2</v>
      </c>
      <c r="BI4693" s="22">
        <f t="shared" si="499"/>
        <v>6.4359999999999999E-3</v>
      </c>
      <c r="BJ4693" s="21">
        <f>BH4693-BI4693</f>
        <v>2.5853600000000001E-2</v>
      </c>
      <c r="BK4693" s="21">
        <v>9.6868800000000005E-2</v>
      </c>
      <c r="BL4693" s="22">
        <v>1.9307999999999999E-2</v>
      </c>
      <c r="BM4693" s="21">
        <v>7.7560800000000013E-2</v>
      </c>
      <c r="BN4693" s="21">
        <f t="shared" si="501"/>
        <v>0.38747520000000002</v>
      </c>
      <c r="BO4693" s="22">
        <f t="shared" si="501"/>
        <v>7.7231999999999995E-2</v>
      </c>
      <c r="BP4693" s="21">
        <f t="shared" si="501"/>
        <v>0.31024320000000005</v>
      </c>
    </row>
    <row r="4694" spans="1:68" ht="11.1" hidden="1" customHeight="1" outlineLevel="2" x14ac:dyDescent="0.2">
      <c r="A4694" s="10"/>
      <c r="B4694" s="18"/>
      <c r="C4694" s="18"/>
      <c r="D4694" s="18"/>
      <c r="E4694" s="23"/>
      <c r="F4694" s="208">
        <v>2.1150000000000002</v>
      </c>
      <c r="G4694" s="208">
        <v>2.113</v>
      </c>
      <c r="H4694" s="208">
        <v>2.113</v>
      </c>
      <c r="I4694" s="239">
        <v>2.113</v>
      </c>
      <c r="J4694" s="239"/>
      <c r="K4694" s="208">
        <v>2.113</v>
      </c>
      <c r="L4694" s="208">
        <v>2.113</v>
      </c>
      <c r="M4694" s="208">
        <v>6.4359999999999999</v>
      </c>
      <c r="N4694" s="208">
        <v>3.5790000000000002</v>
      </c>
      <c r="O4694" s="208">
        <v>3.5790000000000002</v>
      </c>
      <c r="P4694" s="208">
        <v>4.4710000000000001</v>
      </c>
      <c r="Q4694" s="208">
        <v>4.8940000000000001</v>
      </c>
      <c r="R4694" s="208">
        <v>4.8940000000000001</v>
      </c>
      <c r="S4694" s="208">
        <v>4.8940000000000001</v>
      </c>
      <c r="T4694" s="208">
        <v>4.8730000000000002</v>
      </c>
      <c r="U4694" s="208">
        <v>5.1070000000000002</v>
      </c>
      <c r="V4694" s="208">
        <v>4.9180000000000001</v>
      </c>
      <c r="W4694" s="208">
        <v>4.9379999999999997</v>
      </c>
      <c r="X4694" s="208">
        <v>3.536</v>
      </c>
      <c r="Y4694" s="208">
        <v>3.4870000000000001</v>
      </c>
      <c r="Z4694" s="208">
        <v>3.375</v>
      </c>
      <c r="AA4694" s="208">
        <v>3.375</v>
      </c>
      <c r="AB4694" s="208">
        <v>3.9039999999999999</v>
      </c>
      <c r="AC4694" s="208">
        <v>4.2729999999999997</v>
      </c>
      <c r="AD4694" s="208">
        <v>5.016</v>
      </c>
      <c r="AE4694" s="208">
        <v>4.359</v>
      </c>
      <c r="AF4694" s="208">
        <v>4.0609999999999999</v>
      </c>
      <c r="AG4694" s="208">
        <v>3.9780000000000002</v>
      </c>
      <c r="AH4694" s="208">
        <v>4.2930000000000001</v>
      </c>
      <c r="AI4694" s="208">
        <v>2.5750000000000002</v>
      </c>
      <c r="AJ4694" s="208">
        <v>3.6960000000000002</v>
      </c>
      <c r="AK4694" s="208">
        <v>3.5830000000000002</v>
      </c>
      <c r="AL4694" s="208">
        <v>3.6030000000000002</v>
      </c>
      <c r="AM4694" s="208">
        <v>3.7829999999999999</v>
      </c>
      <c r="AN4694" s="208">
        <v>3.6080000000000001</v>
      </c>
      <c r="AO4694" s="208">
        <v>3.7080000000000002</v>
      </c>
      <c r="AP4694" s="208">
        <v>3.41</v>
      </c>
      <c r="AQ4694" s="208">
        <v>3.9209999999999998</v>
      </c>
      <c r="AR4694" s="208">
        <v>3.5489999999999999</v>
      </c>
      <c r="AS4694" s="208">
        <v>3.5</v>
      </c>
      <c r="AT4694" s="208">
        <v>3.6080000000000001</v>
      </c>
      <c r="AU4694" s="208">
        <v>3.5390000000000001</v>
      </c>
      <c r="AV4694" s="208">
        <v>3.5859999999999999</v>
      </c>
      <c r="AW4694" s="208">
        <v>3.492</v>
      </c>
      <c r="AX4694" s="208">
        <v>8.3000000000000004E-2</v>
      </c>
      <c r="AY4694" s="24"/>
      <c r="AZ4694" s="24"/>
      <c r="BA4694" s="24"/>
      <c r="BB4694" s="21">
        <f t="shared" si="500"/>
        <v>6.4359999999999999</v>
      </c>
      <c r="BC4694" s="21"/>
      <c r="BD4694" s="22">
        <f t="shared" si="497"/>
        <v>8.650537634408602</v>
      </c>
      <c r="BE4694" s="21"/>
      <c r="BG4694" s="10"/>
      <c r="BH4694" s="21">
        <f t="shared" si="499"/>
        <v>0</v>
      </c>
      <c r="BI4694" s="22">
        <f t="shared" si="499"/>
        <v>6.4359999999999999E-3</v>
      </c>
      <c r="BJ4694" s="21"/>
      <c r="BK4694" s="21">
        <v>0</v>
      </c>
      <c r="BL4694" s="22">
        <v>1.9307999999999999E-2</v>
      </c>
      <c r="BM4694" s="21"/>
      <c r="BN4694" s="21">
        <f t="shared" si="501"/>
        <v>0</v>
      </c>
      <c r="BO4694" s="22">
        <f t="shared" si="501"/>
        <v>7.7231999999999995E-2</v>
      </c>
      <c r="BP4694" s="21">
        <f t="shared" si="501"/>
        <v>0</v>
      </c>
    </row>
    <row r="4695" spans="1:68" ht="11.1" hidden="1" customHeight="1" outlineLevel="1" collapsed="1" x14ac:dyDescent="0.2">
      <c r="A4695" s="10"/>
      <c r="B4695" s="18"/>
      <c r="C4695" s="18"/>
      <c r="D4695" s="18"/>
      <c r="E4695" s="19" t="s">
        <v>4113</v>
      </c>
      <c r="F4695" s="209">
        <v>791.54</v>
      </c>
      <c r="G4695" s="209">
        <v>672.21799999999996</v>
      </c>
      <c r="H4695" s="209">
        <v>507.13499999999999</v>
      </c>
      <c r="I4695" s="240">
        <v>378.88200000000001</v>
      </c>
      <c r="J4695" s="240"/>
      <c r="K4695" s="209">
        <v>196.387</v>
      </c>
      <c r="L4695" s="209">
        <v>81.697000000000003</v>
      </c>
      <c r="M4695" s="209">
        <v>66.501000000000005</v>
      </c>
      <c r="N4695" s="209">
        <v>72.066999999999993</v>
      </c>
      <c r="O4695" s="209">
        <v>232.39099999999999</v>
      </c>
      <c r="P4695" s="209">
        <v>453.625</v>
      </c>
      <c r="Q4695" s="209">
        <v>661.577</v>
      </c>
      <c r="R4695" s="209">
        <v>860.13800000000003</v>
      </c>
      <c r="S4695" s="209">
        <v>865.50300000000004</v>
      </c>
      <c r="T4695" s="209">
        <v>825.63300000000004</v>
      </c>
      <c r="U4695" s="209">
        <v>505.20299999999997</v>
      </c>
      <c r="V4695" s="209">
        <v>297.733</v>
      </c>
      <c r="W4695" s="209">
        <v>209.46</v>
      </c>
      <c r="X4695" s="209">
        <v>81.296000000000006</v>
      </c>
      <c r="Y4695" s="209">
        <v>74.302999999999997</v>
      </c>
      <c r="Z4695" s="209">
        <v>89.820999999999998</v>
      </c>
      <c r="AA4695" s="209">
        <v>207.149</v>
      </c>
      <c r="AB4695" s="209">
        <v>434.74400000000003</v>
      </c>
      <c r="AC4695" s="209">
        <v>735.28399999999999</v>
      </c>
      <c r="AD4695" s="209">
        <v>904.84199999999998</v>
      </c>
      <c r="AE4695" s="209">
        <v>877.68899999999996</v>
      </c>
      <c r="AF4695" s="209">
        <v>715.38300000000004</v>
      </c>
      <c r="AG4695" s="209">
        <v>476.61500000000001</v>
      </c>
      <c r="AH4695" s="209">
        <v>339.19799999999998</v>
      </c>
      <c r="AI4695" s="209">
        <v>204.22499999999999</v>
      </c>
      <c r="AJ4695" s="209">
        <v>82.165999999999997</v>
      </c>
      <c r="AK4695" s="209">
        <v>59.975999999999999</v>
      </c>
      <c r="AL4695" s="209">
        <v>73.632999999999996</v>
      </c>
      <c r="AM4695" s="209">
        <v>183.92099999999999</v>
      </c>
      <c r="AN4695" s="209">
        <v>439.60599999999999</v>
      </c>
      <c r="AO4695" s="209">
        <v>781.745</v>
      </c>
      <c r="AP4695" s="209">
        <v>729.96699999999998</v>
      </c>
      <c r="AQ4695" s="207">
        <v>1094.663</v>
      </c>
      <c r="AR4695" s="209">
        <v>688.34500000000003</v>
      </c>
      <c r="AS4695" s="209">
        <v>624.17200000000003</v>
      </c>
      <c r="AT4695" s="209">
        <v>308.16000000000003</v>
      </c>
      <c r="AU4695" s="209">
        <v>154.43600000000001</v>
      </c>
      <c r="AV4695" s="209">
        <v>86.617000000000004</v>
      </c>
      <c r="AW4695" s="209">
        <v>56.83</v>
      </c>
      <c r="AX4695" s="209">
        <v>77.352999999999994</v>
      </c>
      <c r="AY4695" s="209">
        <v>214.375</v>
      </c>
      <c r="AZ4695" s="209">
        <v>401.99700000000001</v>
      </c>
      <c r="BA4695" s="209">
        <v>616.85699999999997</v>
      </c>
      <c r="BB4695" s="56">
        <f>BB4696+BB4697</f>
        <v>1150.8689999999999</v>
      </c>
      <c r="BC4695" s="21">
        <f>BF4695</f>
        <v>2713.6</v>
      </c>
      <c r="BD4695" s="22">
        <f t="shared" si="497"/>
        <v>1546.8669354838707</v>
      </c>
      <c r="BE4695" s="21">
        <f>BC4695-BD4695</f>
        <v>1166.7330645161292</v>
      </c>
      <c r="BF4695" s="2">
        <v>2713.6</v>
      </c>
      <c r="BG4695" s="10">
        <v>4</v>
      </c>
      <c r="BH4695" s="21">
        <f t="shared" si="499"/>
        <v>2.0189184</v>
      </c>
      <c r="BI4695" s="22">
        <f t="shared" si="499"/>
        <v>1.1508689999999997</v>
      </c>
      <c r="BJ4695" s="21">
        <f>BH4695-BI4695</f>
        <v>0.8680494000000003</v>
      </c>
      <c r="BK4695" s="21">
        <v>6.0567551999999996</v>
      </c>
      <c r="BL4695" s="22">
        <v>3.283989</v>
      </c>
      <c r="BM4695" s="21">
        <v>2.7727661999999995</v>
      </c>
      <c r="BN4695" s="21">
        <f t="shared" si="501"/>
        <v>24.227020799999998</v>
      </c>
      <c r="BO4695" s="22">
        <f t="shared" si="501"/>
        <v>13.135956</v>
      </c>
      <c r="BP4695" s="21">
        <f t="shared" si="501"/>
        <v>11.091064799999998</v>
      </c>
    </row>
    <row r="4696" spans="1:68" ht="11.1" hidden="1" customHeight="1" outlineLevel="2" x14ac:dyDescent="0.2">
      <c r="A4696" s="10"/>
      <c r="B4696" s="18"/>
      <c r="C4696" s="18"/>
      <c r="D4696" s="18"/>
      <c r="E4696" s="23" t="s">
        <v>4114</v>
      </c>
      <c r="F4696" s="208">
        <v>28.242000000000001</v>
      </c>
      <c r="G4696" s="208">
        <v>38.762</v>
      </c>
      <c r="H4696" s="208">
        <v>26.411999999999999</v>
      </c>
      <c r="I4696" s="239">
        <v>37.064</v>
      </c>
      <c r="J4696" s="239"/>
      <c r="K4696" s="208">
        <v>15.875</v>
      </c>
      <c r="L4696" s="24"/>
      <c r="M4696" s="24"/>
      <c r="N4696" s="24"/>
      <c r="O4696" s="24"/>
      <c r="P4696" s="208">
        <v>7.9000000000000001E-2</v>
      </c>
      <c r="Q4696" s="208">
        <v>2.1970000000000001</v>
      </c>
      <c r="R4696" s="208">
        <v>24.702999999999999</v>
      </c>
      <c r="S4696" s="208">
        <v>32.593000000000004</v>
      </c>
      <c r="T4696" s="208">
        <v>44.957000000000001</v>
      </c>
      <c r="U4696" s="208">
        <v>38.76</v>
      </c>
      <c r="V4696" s="208">
        <v>37.037999999999997</v>
      </c>
      <c r="W4696" s="208">
        <v>31.483000000000001</v>
      </c>
      <c r="X4696" s="24"/>
      <c r="Y4696" s="24"/>
      <c r="Z4696" s="24"/>
      <c r="AA4696" s="24"/>
      <c r="AB4696" s="208">
        <v>23.51</v>
      </c>
      <c r="AC4696" s="208">
        <v>56.206000000000003</v>
      </c>
      <c r="AD4696" s="208">
        <v>43.828000000000003</v>
      </c>
      <c r="AE4696" s="208">
        <v>54.088999999999999</v>
      </c>
      <c r="AF4696" s="208">
        <v>45.987000000000002</v>
      </c>
      <c r="AG4696" s="208">
        <v>39.807000000000002</v>
      </c>
      <c r="AH4696" s="208">
        <v>31.475000000000001</v>
      </c>
      <c r="AI4696" s="208">
        <v>17.097000000000001</v>
      </c>
      <c r="AJ4696" s="24"/>
      <c r="AK4696" s="24"/>
      <c r="AL4696" s="24"/>
      <c r="AM4696" s="24"/>
      <c r="AN4696" s="24"/>
      <c r="AO4696" s="24"/>
      <c r="AP4696" s="24"/>
      <c r="AQ4696" s="24"/>
      <c r="AR4696" s="24"/>
      <c r="AS4696" s="24"/>
      <c r="AT4696" s="24"/>
      <c r="AU4696" s="24"/>
      <c r="AV4696" s="24"/>
      <c r="AW4696" s="24"/>
      <c r="AX4696" s="24"/>
      <c r="AY4696" s="24"/>
      <c r="AZ4696" s="24"/>
      <c r="BA4696" s="24"/>
      <c r="BB4696" s="21">
        <f t="shared" si="500"/>
        <v>56.206000000000003</v>
      </c>
      <c r="BC4696" s="21"/>
      <c r="BD4696" s="22">
        <f t="shared" si="497"/>
        <v>75.545698924731184</v>
      </c>
      <c r="BE4696" s="21"/>
      <c r="BG4696" s="10"/>
      <c r="BH4696" s="21">
        <f t="shared" si="499"/>
        <v>0</v>
      </c>
      <c r="BI4696" s="22">
        <f t="shared" si="499"/>
        <v>5.6205999999999999E-2</v>
      </c>
      <c r="BJ4696" s="21"/>
      <c r="BK4696" s="21">
        <v>0</v>
      </c>
      <c r="BL4696" s="22">
        <v>0.16861799999999999</v>
      </c>
      <c r="BM4696" s="21"/>
      <c r="BN4696" s="21">
        <f t="shared" si="501"/>
        <v>0</v>
      </c>
      <c r="BO4696" s="22">
        <f t="shared" si="501"/>
        <v>0.67447199999999996</v>
      </c>
      <c r="BP4696" s="21">
        <f t="shared" si="501"/>
        <v>0</v>
      </c>
    </row>
    <row r="4697" spans="1:68" ht="11.1" hidden="1" customHeight="1" outlineLevel="2" x14ac:dyDescent="0.2">
      <c r="A4697" s="10"/>
      <c r="B4697" s="18"/>
      <c r="C4697" s="18"/>
      <c r="D4697" s="18"/>
      <c r="E4697" s="23" t="s">
        <v>4115</v>
      </c>
      <c r="F4697" s="208">
        <v>763.298</v>
      </c>
      <c r="G4697" s="208">
        <v>633.45600000000002</v>
      </c>
      <c r="H4697" s="208">
        <v>480.72300000000001</v>
      </c>
      <c r="I4697" s="239">
        <v>341.81799999999998</v>
      </c>
      <c r="J4697" s="239"/>
      <c r="K4697" s="208">
        <v>180.512</v>
      </c>
      <c r="L4697" s="208">
        <v>81.697000000000003</v>
      </c>
      <c r="M4697" s="208">
        <v>66.501000000000005</v>
      </c>
      <c r="N4697" s="208">
        <v>72.066999999999993</v>
      </c>
      <c r="O4697" s="208">
        <v>232.39099999999999</v>
      </c>
      <c r="P4697" s="208">
        <v>453.54599999999999</v>
      </c>
      <c r="Q4697" s="208">
        <v>659.38</v>
      </c>
      <c r="R4697" s="208">
        <v>835.43499999999995</v>
      </c>
      <c r="S4697" s="208">
        <v>832.91</v>
      </c>
      <c r="T4697" s="208">
        <v>780.67600000000004</v>
      </c>
      <c r="U4697" s="208">
        <v>466.44299999999998</v>
      </c>
      <c r="V4697" s="208">
        <v>260.69499999999999</v>
      </c>
      <c r="W4697" s="208">
        <v>177.977</v>
      </c>
      <c r="X4697" s="208">
        <v>81.296000000000006</v>
      </c>
      <c r="Y4697" s="208">
        <v>74.302999999999997</v>
      </c>
      <c r="Z4697" s="208">
        <v>89.820999999999998</v>
      </c>
      <c r="AA4697" s="208">
        <v>207.149</v>
      </c>
      <c r="AB4697" s="208">
        <v>411.23399999999998</v>
      </c>
      <c r="AC4697" s="208">
        <v>679.07799999999997</v>
      </c>
      <c r="AD4697" s="208">
        <v>861.01400000000001</v>
      </c>
      <c r="AE4697" s="208">
        <v>823.6</v>
      </c>
      <c r="AF4697" s="208">
        <v>669.39599999999996</v>
      </c>
      <c r="AG4697" s="208">
        <v>436.80799999999999</v>
      </c>
      <c r="AH4697" s="208">
        <v>307.72300000000001</v>
      </c>
      <c r="AI4697" s="208">
        <v>187.12799999999999</v>
      </c>
      <c r="AJ4697" s="208">
        <v>82.165999999999997</v>
      </c>
      <c r="AK4697" s="208">
        <v>59.975999999999999</v>
      </c>
      <c r="AL4697" s="208">
        <v>73.632999999999996</v>
      </c>
      <c r="AM4697" s="208">
        <v>183.92099999999999</v>
      </c>
      <c r="AN4697" s="208">
        <v>439.60599999999999</v>
      </c>
      <c r="AO4697" s="208">
        <v>781.745</v>
      </c>
      <c r="AP4697" s="208">
        <v>729.96699999999998</v>
      </c>
      <c r="AQ4697" s="206">
        <v>1094.663</v>
      </c>
      <c r="AR4697" s="208">
        <v>688.34500000000003</v>
      </c>
      <c r="AS4697" s="208">
        <v>624.17200000000003</v>
      </c>
      <c r="AT4697" s="208">
        <v>308.16000000000003</v>
      </c>
      <c r="AU4697" s="208">
        <v>154.43600000000001</v>
      </c>
      <c r="AV4697" s="208">
        <v>86.617000000000004</v>
      </c>
      <c r="AW4697" s="208">
        <v>56.83</v>
      </c>
      <c r="AX4697" s="208">
        <v>77.352999999999994</v>
      </c>
      <c r="AY4697" s="208">
        <v>214.375</v>
      </c>
      <c r="AZ4697" s="208">
        <v>401.99700000000001</v>
      </c>
      <c r="BA4697" s="208">
        <v>616.85699999999997</v>
      </c>
      <c r="BB4697" s="21">
        <f t="shared" si="500"/>
        <v>1094.663</v>
      </c>
      <c r="BC4697" s="21"/>
      <c r="BD4697" s="22">
        <f t="shared" si="497"/>
        <v>1471.3212365591398</v>
      </c>
      <c r="BE4697" s="21"/>
      <c r="BG4697" s="10"/>
      <c r="BH4697" s="21">
        <f t="shared" si="499"/>
        <v>0</v>
      </c>
      <c r="BI4697" s="22">
        <f t="shared" si="499"/>
        <v>1.0946629999999999</v>
      </c>
      <c r="BJ4697" s="21"/>
      <c r="BK4697" s="21">
        <v>0</v>
      </c>
      <c r="BL4697" s="22">
        <v>3.283989</v>
      </c>
      <c r="BM4697" s="21"/>
      <c r="BN4697" s="21">
        <f t="shared" si="501"/>
        <v>0</v>
      </c>
      <c r="BO4697" s="22">
        <f t="shared" si="501"/>
        <v>13.135956</v>
      </c>
      <c r="BP4697" s="21">
        <f t="shared" si="501"/>
        <v>0</v>
      </c>
    </row>
    <row r="4698" spans="1:68" ht="11.1" hidden="1" customHeight="1" outlineLevel="1" collapsed="1" x14ac:dyDescent="0.2">
      <c r="A4698" s="10"/>
      <c r="B4698" s="18"/>
      <c r="C4698" s="18"/>
      <c r="D4698" s="18"/>
      <c r="E4698" s="19" t="s">
        <v>4116</v>
      </c>
      <c r="F4698" s="209">
        <v>307.524</v>
      </c>
      <c r="G4698" s="209">
        <v>253.83099999999999</v>
      </c>
      <c r="H4698" s="209">
        <v>212.37799999999999</v>
      </c>
      <c r="I4698" s="240">
        <v>160.44900000000001</v>
      </c>
      <c r="J4698" s="240"/>
      <c r="K4698" s="209">
        <v>123.59699999999999</v>
      </c>
      <c r="L4698" s="209">
        <v>28.106999999999999</v>
      </c>
      <c r="M4698" s="209">
        <v>24.399000000000001</v>
      </c>
      <c r="N4698" s="209">
        <v>16.047000000000001</v>
      </c>
      <c r="O4698" s="209">
        <v>67.087000000000003</v>
      </c>
      <c r="P4698" s="209">
        <v>152.559</v>
      </c>
      <c r="Q4698" s="209">
        <v>222.631</v>
      </c>
      <c r="R4698" s="209">
        <v>276.916</v>
      </c>
      <c r="S4698" s="209">
        <v>277.84699999999998</v>
      </c>
      <c r="T4698" s="209">
        <v>261.54700000000003</v>
      </c>
      <c r="U4698" s="209">
        <v>155.48500000000001</v>
      </c>
      <c r="V4698" s="209">
        <v>490.85199999999998</v>
      </c>
      <c r="W4698" s="209">
        <v>58.594000000000001</v>
      </c>
      <c r="X4698" s="209">
        <v>21.119</v>
      </c>
      <c r="Y4698" s="209">
        <v>20.61</v>
      </c>
      <c r="Z4698" s="209">
        <v>20.492000000000001</v>
      </c>
      <c r="AA4698" s="209">
        <v>54.723999999999997</v>
      </c>
      <c r="AB4698" s="209">
        <v>164.13499999999999</v>
      </c>
      <c r="AC4698" s="209">
        <v>233.36099999999999</v>
      </c>
      <c r="AD4698" s="209">
        <v>290.31700000000001</v>
      </c>
      <c r="AE4698" s="209">
        <v>283.90499999999997</v>
      </c>
      <c r="AF4698" s="209">
        <v>236.60900000000001</v>
      </c>
      <c r="AG4698" s="209">
        <v>163.53899999999999</v>
      </c>
      <c r="AH4698" s="209">
        <v>113.646</v>
      </c>
      <c r="AI4698" s="209">
        <v>60.959000000000003</v>
      </c>
      <c r="AJ4698" s="209">
        <v>18.146999999999998</v>
      </c>
      <c r="AK4698" s="209">
        <v>14.784000000000001</v>
      </c>
      <c r="AL4698" s="209">
        <v>15.234</v>
      </c>
      <c r="AM4698" s="209">
        <v>68.688999999999993</v>
      </c>
      <c r="AN4698" s="209">
        <v>117.44799999999999</v>
      </c>
      <c r="AO4698" s="209">
        <v>224.51900000000001</v>
      </c>
      <c r="AP4698" s="209">
        <v>259.50200000000001</v>
      </c>
      <c r="AQ4698" s="209">
        <v>340.33</v>
      </c>
      <c r="AR4698" s="209">
        <v>221.20599999999999</v>
      </c>
      <c r="AS4698" s="209">
        <v>221.12700000000001</v>
      </c>
      <c r="AT4698" s="209">
        <v>97.966999999999999</v>
      </c>
      <c r="AU4698" s="209">
        <v>64.141999999999996</v>
      </c>
      <c r="AV4698" s="209">
        <v>17.157</v>
      </c>
      <c r="AW4698" s="209">
        <v>17.658000000000001</v>
      </c>
      <c r="AX4698" s="209">
        <v>14.641</v>
      </c>
      <c r="AY4698" s="209">
        <v>54.1</v>
      </c>
      <c r="AZ4698" s="209">
        <v>141.09299999999999</v>
      </c>
      <c r="BA4698" s="209">
        <v>205.042</v>
      </c>
      <c r="BB4698" s="56">
        <f>BB4699+BB4700</f>
        <v>340.29899999999998</v>
      </c>
      <c r="BC4698" s="21">
        <f>BF4698</f>
        <v>963.9</v>
      </c>
      <c r="BD4698" s="22">
        <f t="shared" si="497"/>
        <v>457.39112903225805</v>
      </c>
      <c r="BE4698" s="21">
        <f>BC4698-BD4698</f>
        <v>506.50887096774193</v>
      </c>
      <c r="BF4698" s="2">
        <v>963.9</v>
      </c>
      <c r="BG4698" s="10">
        <v>4</v>
      </c>
      <c r="BH4698" s="21">
        <f t="shared" si="499"/>
        <v>0.71714159999999993</v>
      </c>
      <c r="BI4698" s="22">
        <f t="shared" si="499"/>
        <v>0.34029900000000002</v>
      </c>
      <c r="BJ4698" s="21">
        <f>BH4698-BI4698</f>
        <v>0.37684259999999992</v>
      </c>
      <c r="BK4698" s="21">
        <v>2.1514248</v>
      </c>
      <c r="BL4698" s="22">
        <v>1.0208970000000002</v>
      </c>
      <c r="BM4698" s="21">
        <v>1.1305277999999999</v>
      </c>
      <c r="BN4698" s="21">
        <f t="shared" si="501"/>
        <v>8.6056992000000001</v>
      </c>
      <c r="BO4698" s="22">
        <f t="shared" si="501"/>
        <v>4.0835880000000007</v>
      </c>
      <c r="BP4698" s="21">
        <f t="shared" si="501"/>
        <v>4.5221111999999994</v>
      </c>
    </row>
    <row r="4699" spans="1:68" ht="11.1" hidden="1" customHeight="1" outlineLevel="2" x14ac:dyDescent="0.2">
      <c r="A4699" s="10"/>
      <c r="B4699" s="18"/>
      <c r="C4699" s="18"/>
      <c r="D4699" s="18"/>
      <c r="E4699" s="23" t="s">
        <v>4117</v>
      </c>
      <c r="F4699" s="208">
        <v>0.84</v>
      </c>
      <c r="G4699" s="208">
        <v>0.67800000000000005</v>
      </c>
      <c r="H4699" s="208">
        <v>0.57999999999999996</v>
      </c>
      <c r="I4699" s="239">
        <v>0.433</v>
      </c>
      <c r="J4699" s="239"/>
      <c r="K4699" s="208">
        <v>0.08</v>
      </c>
      <c r="L4699" s="24"/>
      <c r="M4699" s="24"/>
      <c r="N4699" s="24"/>
      <c r="O4699" s="24"/>
      <c r="P4699" s="208">
        <v>0.29099999999999998</v>
      </c>
      <c r="Q4699" s="208">
        <v>0.68100000000000005</v>
      </c>
      <c r="R4699" s="208">
        <v>0.88100000000000001</v>
      </c>
      <c r="S4699" s="208">
        <v>0.90300000000000002</v>
      </c>
      <c r="T4699" s="208">
        <v>0.83699999999999997</v>
      </c>
      <c r="U4699" s="208">
        <v>0.63900000000000001</v>
      </c>
      <c r="V4699" s="208">
        <v>383.75599999999997</v>
      </c>
      <c r="W4699" s="208">
        <v>8.1000000000000003E-2</v>
      </c>
      <c r="X4699" s="24"/>
      <c r="Y4699" s="24"/>
      <c r="Z4699" s="24"/>
      <c r="AA4699" s="24"/>
      <c r="AB4699" s="208">
        <v>4.4999999999999998E-2</v>
      </c>
      <c r="AC4699" s="208">
        <v>0.39600000000000002</v>
      </c>
      <c r="AD4699" s="208">
        <v>0.87</v>
      </c>
      <c r="AE4699" s="208">
        <v>0.78900000000000003</v>
      </c>
      <c r="AF4699" s="208">
        <v>0.86899999999999999</v>
      </c>
      <c r="AG4699" s="208">
        <v>0.60499999999999998</v>
      </c>
      <c r="AH4699" s="208">
        <v>0.46300000000000002</v>
      </c>
      <c r="AI4699" s="24"/>
      <c r="AJ4699" s="24"/>
      <c r="AK4699" s="24"/>
      <c r="AL4699" s="24"/>
      <c r="AM4699" s="24"/>
      <c r="AN4699" s="208">
        <v>0.41499999999999998</v>
      </c>
      <c r="AO4699" s="208">
        <v>0.61899999999999999</v>
      </c>
      <c r="AP4699" s="208">
        <v>0.60599999999999998</v>
      </c>
      <c r="AQ4699" s="208">
        <v>0.73099999999999998</v>
      </c>
      <c r="AR4699" s="208">
        <v>0.66</v>
      </c>
      <c r="AS4699" s="208">
        <v>0.59799999999999998</v>
      </c>
      <c r="AT4699" s="208">
        <v>0.55000000000000004</v>
      </c>
      <c r="AU4699" s="208">
        <v>4.8000000000000001E-2</v>
      </c>
      <c r="AV4699" s="24"/>
      <c r="AW4699" s="24"/>
      <c r="AX4699" s="24"/>
      <c r="AY4699" s="24"/>
      <c r="AZ4699" s="208">
        <v>0.30599999999999999</v>
      </c>
      <c r="BA4699" s="208">
        <v>0.76800000000000002</v>
      </c>
      <c r="BB4699" s="21">
        <v>0.7</v>
      </c>
      <c r="BC4699" s="21"/>
      <c r="BD4699" s="22">
        <f t="shared" si="497"/>
        <v>0.94086021505376338</v>
      </c>
      <c r="BE4699" s="21"/>
      <c r="BG4699" s="10"/>
      <c r="BH4699" s="21">
        <f t="shared" si="499"/>
        <v>0</v>
      </c>
      <c r="BI4699" s="22">
        <f t="shared" si="499"/>
        <v>6.9999999999999988E-4</v>
      </c>
      <c r="BJ4699" s="21"/>
      <c r="BK4699" s="21">
        <v>0</v>
      </c>
      <c r="BL4699" s="22">
        <v>2.0999999999999994E-3</v>
      </c>
      <c r="BM4699" s="21"/>
      <c r="BN4699" s="21">
        <f t="shared" si="501"/>
        <v>0</v>
      </c>
      <c r="BO4699" s="22">
        <f t="shared" si="501"/>
        <v>8.3999999999999977E-3</v>
      </c>
      <c r="BP4699" s="21">
        <f t="shared" si="501"/>
        <v>0</v>
      </c>
    </row>
    <row r="4700" spans="1:68" ht="11.1" hidden="1" customHeight="1" outlineLevel="2" x14ac:dyDescent="0.2">
      <c r="A4700" s="10"/>
      <c r="B4700" s="18"/>
      <c r="C4700" s="18"/>
      <c r="D4700" s="18"/>
      <c r="E4700" s="23" t="s">
        <v>4118</v>
      </c>
      <c r="F4700" s="208">
        <v>248.393</v>
      </c>
      <c r="G4700" s="208">
        <v>206.852</v>
      </c>
      <c r="H4700" s="208">
        <v>170.74299999999999</v>
      </c>
      <c r="I4700" s="239">
        <v>128.715</v>
      </c>
      <c r="J4700" s="239"/>
      <c r="K4700" s="208">
        <v>78.34</v>
      </c>
      <c r="L4700" s="208">
        <v>20.206</v>
      </c>
      <c r="M4700" s="208">
        <v>17.43</v>
      </c>
      <c r="N4700" s="208">
        <v>16.047000000000001</v>
      </c>
      <c r="O4700" s="208">
        <v>67.087000000000003</v>
      </c>
      <c r="P4700" s="208">
        <v>152.268</v>
      </c>
      <c r="Q4700" s="208">
        <v>221.95</v>
      </c>
      <c r="R4700" s="208">
        <v>276.03500000000003</v>
      </c>
      <c r="S4700" s="208">
        <v>276.94400000000002</v>
      </c>
      <c r="T4700" s="208">
        <v>260.70999999999998</v>
      </c>
      <c r="U4700" s="208">
        <v>154.846</v>
      </c>
      <c r="V4700" s="208">
        <v>107.096</v>
      </c>
      <c r="W4700" s="208">
        <v>58.512999999999998</v>
      </c>
      <c r="X4700" s="208">
        <v>21.119</v>
      </c>
      <c r="Y4700" s="208">
        <v>20.61</v>
      </c>
      <c r="Z4700" s="208">
        <v>20.492000000000001</v>
      </c>
      <c r="AA4700" s="208">
        <v>54.723999999999997</v>
      </c>
      <c r="AB4700" s="208">
        <v>164.09</v>
      </c>
      <c r="AC4700" s="208">
        <v>232.965</v>
      </c>
      <c r="AD4700" s="208">
        <v>289.447</v>
      </c>
      <c r="AE4700" s="208">
        <v>283.11599999999999</v>
      </c>
      <c r="AF4700" s="208">
        <v>235.74</v>
      </c>
      <c r="AG4700" s="208">
        <v>162.934</v>
      </c>
      <c r="AH4700" s="208">
        <v>113.18300000000001</v>
      </c>
      <c r="AI4700" s="208">
        <v>60.959000000000003</v>
      </c>
      <c r="AJ4700" s="208">
        <v>18.146999999999998</v>
      </c>
      <c r="AK4700" s="208">
        <v>14.784000000000001</v>
      </c>
      <c r="AL4700" s="208">
        <v>15.234</v>
      </c>
      <c r="AM4700" s="208">
        <v>68.688999999999993</v>
      </c>
      <c r="AN4700" s="208">
        <v>117.033</v>
      </c>
      <c r="AO4700" s="208">
        <v>223.9</v>
      </c>
      <c r="AP4700" s="208">
        <v>258.89600000000002</v>
      </c>
      <c r="AQ4700" s="208">
        <v>339.59899999999999</v>
      </c>
      <c r="AR4700" s="208">
        <v>220.54599999999999</v>
      </c>
      <c r="AS4700" s="208">
        <v>220.529</v>
      </c>
      <c r="AT4700" s="208">
        <v>97.417000000000002</v>
      </c>
      <c r="AU4700" s="208">
        <v>64.093999999999994</v>
      </c>
      <c r="AV4700" s="208">
        <v>17.157</v>
      </c>
      <c r="AW4700" s="208">
        <v>17.658000000000001</v>
      </c>
      <c r="AX4700" s="208">
        <v>14.641</v>
      </c>
      <c r="AY4700" s="208">
        <v>54.1</v>
      </c>
      <c r="AZ4700" s="208">
        <v>140.78700000000001</v>
      </c>
      <c r="BA4700" s="208">
        <v>204.274</v>
      </c>
      <c r="BB4700" s="21">
        <f t="shared" si="500"/>
        <v>339.59899999999999</v>
      </c>
      <c r="BC4700" s="21"/>
      <c r="BD4700" s="22">
        <f t="shared" si="497"/>
        <v>456.45026881720429</v>
      </c>
      <c r="BE4700" s="21"/>
      <c r="BG4700" s="10"/>
      <c r="BH4700" s="21">
        <f t="shared" si="499"/>
        <v>0</v>
      </c>
      <c r="BI4700" s="22">
        <f t="shared" si="499"/>
        <v>0.33959899999999998</v>
      </c>
      <c r="BJ4700" s="21"/>
      <c r="BK4700" s="21">
        <v>0</v>
      </c>
      <c r="BL4700" s="22">
        <v>1.018797</v>
      </c>
      <c r="BM4700" s="21"/>
      <c r="BN4700" s="21">
        <f t="shared" si="501"/>
        <v>0</v>
      </c>
      <c r="BO4700" s="22">
        <f t="shared" si="501"/>
        <v>4.0751879999999998</v>
      </c>
      <c r="BP4700" s="21">
        <f t="shared" si="501"/>
        <v>0</v>
      </c>
    </row>
    <row r="4701" spans="1:68" ht="11.1" hidden="1" customHeight="1" outlineLevel="1" collapsed="1" x14ac:dyDescent="0.2">
      <c r="A4701" s="10"/>
      <c r="B4701" s="18"/>
      <c r="C4701" s="18"/>
      <c r="D4701" s="18"/>
      <c r="E4701" s="19" t="s">
        <v>4119</v>
      </c>
      <c r="F4701" s="209">
        <v>752.82500000000005</v>
      </c>
      <c r="G4701" s="209">
        <v>653.82299999999998</v>
      </c>
      <c r="H4701" s="209">
        <v>488.62799999999999</v>
      </c>
      <c r="I4701" s="240">
        <v>347.03399999999999</v>
      </c>
      <c r="J4701" s="240"/>
      <c r="K4701" s="209">
        <v>155.59800000000001</v>
      </c>
      <c r="L4701" s="209">
        <v>47.128999999999998</v>
      </c>
      <c r="M4701" s="209">
        <v>36.256999999999998</v>
      </c>
      <c r="N4701" s="209">
        <v>36.162999999999997</v>
      </c>
      <c r="O4701" s="209">
        <v>178.738</v>
      </c>
      <c r="P4701" s="209">
        <v>406.82499999999999</v>
      </c>
      <c r="Q4701" s="209">
        <v>657.04</v>
      </c>
      <c r="R4701" s="209">
        <v>766.43200000000002</v>
      </c>
      <c r="S4701" s="209">
        <v>804.97299999999996</v>
      </c>
      <c r="T4701" s="209">
        <v>764.67200000000003</v>
      </c>
      <c r="U4701" s="209">
        <v>448.64</v>
      </c>
      <c r="V4701" s="209">
        <v>278.49799999999999</v>
      </c>
      <c r="W4701" s="209">
        <v>149.67500000000001</v>
      </c>
      <c r="X4701" s="209">
        <v>58.527999999999999</v>
      </c>
      <c r="Y4701" s="209">
        <v>41.09</v>
      </c>
      <c r="Z4701" s="209">
        <v>69.745999999999995</v>
      </c>
      <c r="AA4701" s="209">
        <v>161.834</v>
      </c>
      <c r="AB4701" s="209">
        <v>422.86500000000001</v>
      </c>
      <c r="AC4701" s="209">
        <v>608.81500000000005</v>
      </c>
      <c r="AD4701" s="209">
        <v>847.84</v>
      </c>
      <c r="AE4701" s="209">
        <v>902.82299999999998</v>
      </c>
      <c r="AF4701" s="209">
        <v>685.94299999999998</v>
      </c>
      <c r="AG4701" s="209">
        <v>415.07</v>
      </c>
      <c r="AH4701" s="209">
        <v>274.483</v>
      </c>
      <c r="AI4701" s="209">
        <v>197.68799999999999</v>
      </c>
      <c r="AJ4701" s="209">
        <v>52.948999999999998</v>
      </c>
      <c r="AK4701" s="209">
        <v>50.884</v>
      </c>
      <c r="AL4701" s="209">
        <v>70.412000000000006</v>
      </c>
      <c r="AM4701" s="209">
        <v>178.215</v>
      </c>
      <c r="AN4701" s="209">
        <v>349.39800000000002</v>
      </c>
      <c r="AO4701" s="209">
        <v>554.21799999999996</v>
      </c>
      <c r="AP4701" s="209">
        <v>897.83100000000002</v>
      </c>
      <c r="AQ4701" s="209">
        <v>841.49699999999996</v>
      </c>
      <c r="AR4701" s="209">
        <v>611.71500000000003</v>
      </c>
      <c r="AS4701" s="209">
        <v>509.19200000000001</v>
      </c>
      <c r="AT4701" s="209">
        <v>269.61399999999998</v>
      </c>
      <c r="AU4701" s="209">
        <v>131.97200000000001</v>
      </c>
      <c r="AV4701" s="209">
        <v>37.148000000000003</v>
      </c>
      <c r="AW4701" s="209">
        <v>34.856000000000002</v>
      </c>
      <c r="AX4701" s="209">
        <v>36.392000000000003</v>
      </c>
      <c r="AY4701" s="209">
        <v>203.304</v>
      </c>
      <c r="AZ4701" s="209">
        <v>315.98</v>
      </c>
      <c r="BA4701" s="209">
        <v>520.95600000000002</v>
      </c>
      <c r="BB4701" s="21">
        <f t="shared" si="500"/>
        <v>902.82299999999998</v>
      </c>
      <c r="BC4701" s="21">
        <f>BD4701</f>
        <v>1213.4717741935483</v>
      </c>
      <c r="BD4701" s="22">
        <f t="shared" si="497"/>
        <v>1213.4717741935483</v>
      </c>
      <c r="BE4701" s="21">
        <f>BC4701-BD4701</f>
        <v>0</v>
      </c>
      <c r="BG4701" s="10">
        <v>4</v>
      </c>
      <c r="BH4701" s="21">
        <f t="shared" si="499"/>
        <v>0.90282299999999993</v>
      </c>
      <c r="BI4701" s="22">
        <f t="shared" si="499"/>
        <v>0.90282299999999993</v>
      </c>
      <c r="BJ4701" s="21">
        <f>BH4701-BI4701</f>
        <v>0</v>
      </c>
      <c r="BK4701" s="21">
        <v>2.708469</v>
      </c>
      <c r="BL4701" s="22">
        <v>2.708469</v>
      </c>
      <c r="BM4701" s="21">
        <v>0</v>
      </c>
      <c r="BN4701" s="21">
        <f t="shared" si="501"/>
        <v>10.833876</v>
      </c>
      <c r="BO4701" s="22">
        <f t="shared" si="501"/>
        <v>10.833876</v>
      </c>
      <c r="BP4701" s="21">
        <f t="shared" si="501"/>
        <v>0</v>
      </c>
    </row>
    <row r="4702" spans="1:68" ht="11.1" hidden="1" customHeight="1" outlineLevel="2" x14ac:dyDescent="0.2">
      <c r="A4702" s="10"/>
      <c r="B4702" s="18"/>
      <c r="C4702" s="18"/>
      <c r="D4702" s="18"/>
      <c r="E4702" s="23" t="s">
        <v>4120</v>
      </c>
      <c r="F4702" s="208">
        <v>752.82500000000005</v>
      </c>
      <c r="G4702" s="208">
        <v>653.82299999999998</v>
      </c>
      <c r="H4702" s="208">
        <v>488.62799999999999</v>
      </c>
      <c r="I4702" s="239">
        <v>347.03399999999999</v>
      </c>
      <c r="J4702" s="239"/>
      <c r="K4702" s="208">
        <v>155.59800000000001</v>
      </c>
      <c r="L4702" s="208">
        <v>47.128999999999998</v>
      </c>
      <c r="M4702" s="208">
        <v>36.256999999999998</v>
      </c>
      <c r="N4702" s="208">
        <v>36.162999999999997</v>
      </c>
      <c r="O4702" s="208">
        <v>178.738</v>
      </c>
      <c r="P4702" s="208">
        <v>406.82499999999999</v>
      </c>
      <c r="Q4702" s="208">
        <v>657.04</v>
      </c>
      <c r="R4702" s="208">
        <v>766.43200000000002</v>
      </c>
      <c r="S4702" s="208">
        <v>804.97299999999996</v>
      </c>
      <c r="T4702" s="208">
        <v>764.67200000000003</v>
      </c>
      <c r="U4702" s="208">
        <v>448.64</v>
      </c>
      <c r="V4702" s="208">
        <v>278.49799999999999</v>
      </c>
      <c r="W4702" s="208">
        <v>149.67500000000001</v>
      </c>
      <c r="X4702" s="208">
        <v>58.527999999999999</v>
      </c>
      <c r="Y4702" s="208">
        <v>41.09</v>
      </c>
      <c r="Z4702" s="208">
        <v>69.745999999999995</v>
      </c>
      <c r="AA4702" s="208">
        <v>161.834</v>
      </c>
      <c r="AB4702" s="208">
        <v>422.86500000000001</v>
      </c>
      <c r="AC4702" s="208">
        <v>608.81500000000005</v>
      </c>
      <c r="AD4702" s="208">
        <v>847.84</v>
      </c>
      <c r="AE4702" s="208">
        <v>902.82299999999998</v>
      </c>
      <c r="AF4702" s="208">
        <v>685.94299999999998</v>
      </c>
      <c r="AG4702" s="208">
        <v>415.07</v>
      </c>
      <c r="AH4702" s="208">
        <v>274.483</v>
      </c>
      <c r="AI4702" s="208">
        <v>197.68799999999999</v>
      </c>
      <c r="AJ4702" s="208">
        <v>52.948999999999998</v>
      </c>
      <c r="AK4702" s="208">
        <v>50.884</v>
      </c>
      <c r="AL4702" s="208">
        <v>70.412000000000006</v>
      </c>
      <c r="AM4702" s="208">
        <v>178.215</v>
      </c>
      <c r="AN4702" s="208">
        <v>349.39800000000002</v>
      </c>
      <c r="AO4702" s="208">
        <v>554.21799999999996</v>
      </c>
      <c r="AP4702" s="208">
        <v>897.83100000000002</v>
      </c>
      <c r="AQ4702" s="208">
        <v>841.49699999999996</v>
      </c>
      <c r="AR4702" s="208">
        <v>611.71500000000003</v>
      </c>
      <c r="AS4702" s="208">
        <v>509.19200000000001</v>
      </c>
      <c r="AT4702" s="208">
        <v>269.61399999999998</v>
      </c>
      <c r="AU4702" s="208">
        <v>131.97200000000001</v>
      </c>
      <c r="AV4702" s="208">
        <v>37.148000000000003</v>
      </c>
      <c r="AW4702" s="208">
        <v>34.856000000000002</v>
      </c>
      <c r="AX4702" s="208">
        <v>36.392000000000003</v>
      </c>
      <c r="AY4702" s="208">
        <v>203.304</v>
      </c>
      <c r="AZ4702" s="208">
        <v>315.98</v>
      </c>
      <c r="BA4702" s="208">
        <v>520.95600000000002</v>
      </c>
      <c r="BB4702" s="21">
        <f t="shared" si="500"/>
        <v>902.82299999999998</v>
      </c>
      <c r="BC4702" s="21"/>
      <c r="BD4702" s="22">
        <f t="shared" si="497"/>
        <v>1213.4717741935483</v>
      </c>
      <c r="BE4702" s="21"/>
      <c r="BG4702" s="10"/>
      <c r="BH4702" s="21">
        <f t="shared" si="499"/>
        <v>0</v>
      </c>
      <c r="BI4702" s="22">
        <f t="shared" si="499"/>
        <v>0.90282299999999993</v>
      </c>
      <c r="BJ4702" s="21"/>
      <c r="BK4702" s="21">
        <v>0</v>
      </c>
      <c r="BL4702" s="22">
        <v>2.708469</v>
      </c>
      <c r="BM4702" s="21"/>
      <c r="BN4702" s="21">
        <f t="shared" si="501"/>
        <v>0</v>
      </c>
      <c r="BO4702" s="22">
        <f t="shared" si="501"/>
        <v>10.833876</v>
      </c>
      <c r="BP4702" s="21">
        <f t="shared" si="501"/>
        <v>0</v>
      </c>
    </row>
    <row r="4703" spans="1:68" ht="9.75" hidden="1" customHeight="1" outlineLevel="1" collapsed="1" x14ac:dyDescent="0.2">
      <c r="A4703" s="10"/>
      <c r="B4703" s="18"/>
      <c r="C4703" s="18"/>
      <c r="D4703" s="18"/>
      <c r="E4703" s="19" t="s">
        <v>4121</v>
      </c>
      <c r="F4703" s="20"/>
      <c r="G4703" s="20"/>
      <c r="H4703" s="20"/>
      <c r="I4703" s="20"/>
      <c r="J4703" s="20"/>
      <c r="K4703" s="20"/>
      <c r="L4703" s="20"/>
      <c r="M4703" s="20"/>
      <c r="N4703" s="20"/>
      <c r="O4703" s="20"/>
      <c r="P4703" s="20"/>
      <c r="Q4703" s="20"/>
      <c r="R4703" s="20"/>
      <c r="S4703" s="20"/>
      <c r="T4703" s="20"/>
      <c r="U4703" s="20"/>
      <c r="V4703" s="20"/>
      <c r="W4703" s="20"/>
      <c r="X4703" s="20"/>
      <c r="Y4703" s="20"/>
      <c r="Z4703" s="20"/>
      <c r="AA4703" s="20"/>
      <c r="AB4703" s="20"/>
      <c r="AC4703" s="20"/>
      <c r="AD4703" s="20"/>
      <c r="AE4703" s="20"/>
      <c r="AF4703" s="20"/>
      <c r="AG4703" s="20"/>
      <c r="AH4703" s="20"/>
      <c r="AI4703" s="20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9">
        <v>0.60199999999999998</v>
      </c>
      <c r="AY4703" s="209">
        <v>3.4950000000000001</v>
      </c>
      <c r="AZ4703" s="209">
        <v>4.8040000000000003</v>
      </c>
      <c r="BA4703" s="209">
        <v>10.484999999999999</v>
      </c>
      <c r="BB4703" s="21">
        <f t="shared" si="500"/>
        <v>10.484999999999999</v>
      </c>
      <c r="BC4703" s="21">
        <f>BD4703</f>
        <v>14.09274193548387</v>
      </c>
      <c r="BD4703" s="22">
        <f t="shared" si="497"/>
        <v>14.09274193548387</v>
      </c>
      <c r="BE4703" s="21">
        <f>BC4703-BD4703</f>
        <v>0</v>
      </c>
      <c r="BG4703" s="10">
        <v>5</v>
      </c>
      <c r="BH4703" s="21">
        <f t="shared" si="499"/>
        <v>1.0484999999999998E-2</v>
      </c>
      <c r="BI4703" s="22">
        <f t="shared" si="499"/>
        <v>1.0484999999999998E-2</v>
      </c>
      <c r="BJ4703" s="21">
        <f>BH4703-BI4703</f>
        <v>0</v>
      </c>
      <c r="BK4703" s="21">
        <v>3.1454999999999997E-2</v>
      </c>
      <c r="BL4703" s="22">
        <v>3.1454999999999997E-2</v>
      </c>
      <c r="BM4703" s="21">
        <v>0</v>
      </c>
      <c r="BN4703" s="21">
        <f t="shared" si="501"/>
        <v>0.12581999999999999</v>
      </c>
      <c r="BO4703" s="22">
        <f t="shared" si="501"/>
        <v>0.12581999999999999</v>
      </c>
      <c r="BP4703" s="21">
        <f t="shared" si="501"/>
        <v>0</v>
      </c>
    </row>
    <row r="4704" spans="1:68" ht="11.1" hidden="1" customHeight="1" outlineLevel="2" x14ac:dyDescent="0.2">
      <c r="A4704" s="10"/>
      <c r="B4704" s="18"/>
      <c r="C4704" s="18"/>
      <c r="D4704" s="18"/>
      <c r="E4704" s="23" t="s">
        <v>4122</v>
      </c>
      <c r="F4704" s="24"/>
      <c r="G4704" s="24"/>
      <c r="H4704" s="24"/>
      <c r="I4704" s="24"/>
      <c r="J4704" s="24"/>
      <c r="K4704" s="24"/>
      <c r="L4704" s="24"/>
      <c r="M4704" s="24"/>
      <c r="N4704" s="24"/>
      <c r="O4704" s="24"/>
      <c r="P4704" s="24"/>
      <c r="Q4704" s="24"/>
      <c r="R4704" s="24"/>
      <c r="S4704" s="24"/>
      <c r="T4704" s="24"/>
      <c r="U4704" s="24"/>
      <c r="V4704" s="24"/>
      <c r="W4704" s="24"/>
      <c r="X4704" s="24"/>
      <c r="Y4704" s="24"/>
      <c r="Z4704" s="24"/>
      <c r="AA4704" s="24"/>
      <c r="AB4704" s="24"/>
      <c r="AC4704" s="24"/>
      <c r="AD4704" s="24"/>
      <c r="AE4704" s="24"/>
      <c r="AF4704" s="24"/>
      <c r="AG4704" s="24"/>
      <c r="AH4704" s="24"/>
      <c r="AI4704" s="24"/>
      <c r="AJ4704" s="24"/>
      <c r="AK4704" s="24"/>
      <c r="AL4704" s="24"/>
      <c r="AM4704" s="24"/>
      <c r="AN4704" s="24"/>
      <c r="AO4704" s="24"/>
      <c r="AP4704" s="24"/>
      <c r="AQ4704" s="24"/>
      <c r="AR4704" s="24"/>
      <c r="AS4704" s="24"/>
      <c r="AT4704" s="24"/>
      <c r="AU4704" s="24"/>
      <c r="AV4704" s="24"/>
      <c r="AW4704" s="24"/>
      <c r="AX4704" s="208">
        <v>0.60199999999999998</v>
      </c>
      <c r="AY4704" s="208">
        <v>3.4950000000000001</v>
      </c>
      <c r="AZ4704" s="208">
        <v>4.8040000000000003</v>
      </c>
      <c r="BA4704" s="208">
        <v>10.484999999999999</v>
      </c>
      <c r="BB4704" s="21">
        <f t="shared" si="500"/>
        <v>10.484999999999999</v>
      </c>
      <c r="BC4704" s="21"/>
      <c r="BD4704" s="22">
        <f t="shared" si="497"/>
        <v>14.09274193548387</v>
      </c>
      <c r="BE4704" s="21"/>
      <c r="BG4704" s="10"/>
      <c r="BH4704" s="21">
        <f t="shared" si="499"/>
        <v>0</v>
      </c>
      <c r="BI4704" s="22">
        <f t="shared" si="499"/>
        <v>1.0484999999999998E-2</v>
      </c>
      <c r="BJ4704" s="21"/>
      <c r="BK4704" s="21">
        <v>0</v>
      </c>
      <c r="BL4704" s="22">
        <v>3.1454999999999997E-2</v>
      </c>
      <c r="BM4704" s="21"/>
      <c r="BN4704" s="21">
        <f t="shared" si="501"/>
        <v>0</v>
      </c>
      <c r="BO4704" s="22">
        <f t="shared" si="501"/>
        <v>0.12581999999999999</v>
      </c>
      <c r="BP4704" s="21">
        <f t="shared" si="501"/>
        <v>0</v>
      </c>
    </row>
    <row r="4705" spans="1:68" ht="11.1" hidden="1" customHeight="1" outlineLevel="1" collapsed="1" x14ac:dyDescent="0.2">
      <c r="A4705" s="10"/>
      <c r="B4705" s="18"/>
      <c r="C4705" s="18"/>
      <c r="D4705" s="18"/>
      <c r="E4705" s="19" t="s">
        <v>4123</v>
      </c>
      <c r="F4705" s="209">
        <v>3.0609999999999999</v>
      </c>
      <c r="G4705" s="209">
        <v>3.6669999999999998</v>
      </c>
      <c r="H4705" s="209">
        <v>2.4249999999999998</v>
      </c>
      <c r="I4705" s="240">
        <v>10.64</v>
      </c>
      <c r="J4705" s="240"/>
      <c r="K4705" s="209">
        <v>6.8890000000000002</v>
      </c>
      <c r="L4705" s="209">
        <v>5.9820000000000002</v>
      </c>
      <c r="M4705" s="209">
        <v>7.2750000000000004</v>
      </c>
      <c r="N4705" s="209">
        <v>4.1040000000000001</v>
      </c>
      <c r="O4705" s="209">
        <v>3.4430000000000001</v>
      </c>
      <c r="P4705" s="209">
        <v>4.5289999999999999</v>
      </c>
      <c r="Q4705" s="209">
        <v>5.15</v>
      </c>
      <c r="R4705" s="209">
        <v>5.657</v>
      </c>
      <c r="S4705" s="209">
        <v>5.4130000000000003</v>
      </c>
      <c r="T4705" s="209">
        <v>3.5830000000000002</v>
      </c>
      <c r="U4705" s="209">
        <v>6.8310000000000004</v>
      </c>
      <c r="V4705" s="209">
        <v>4.6260000000000003</v>
      </c>
      <c r="W4705" s="209">
        <v>4.766</v>
      </c>
      <c r="X4705" s="209">
        <v>4.2220000000000004</v>
      </c>
      <c r="Y4705" s="209">
        <v>5.7779999999999996</v>
      </c>
      <c r="Z4705" s="209">
        <v>2.5230000000000001</v>
      </c>
      <c r="AA4705" s="209">
        <v>6.1219999999999999</v>
      </c>
      <c r="AB4705" s="209">
        <v>4.2859999999999996</v>
      </c>
      <c r="AC4705" s="209">
        <v>4.218</v>
      </c>
      <c r="AD4705" s="209">
        <v>6.4960000000000004</v>
      </c>
      <c r="AE4705" s="209">
        <v>4.6820000000000004</v>
      </c>
      <c r="AF4705" s="209">
        <v>4.6909999999999998</v>
      </c>
      <c r="AG4705" s="209">
        <v>5.5650000000000004</v>
      </c>
      <c r="AH4705" s="209">
        <v>5.66</v>
      </c>
      <c r="AI4705" s="209">
        <v>3.19</v>
      </c>
      <c r="AJ4705" s="209">
        <v>6.6550000000000002</v>
      </c>
      <c r="AK4705" s="209">
        <v>5.67</v>
      </c>
      <c r="AL4705" s="209">
        <v>4.0410000000000004</v>
      </c>
      <c r="AM4705" s="209">
        <v>4.2889999999999997</v>
      </c>
      <c r="AN4705" s="209">
        <v>5.1210000000000004</v>
      </c>
      <c r="AO4705" s="209">
        <v>6.359</v>
      </c>
      <c r="AP4705" s="209">
        <v>5.1040000000000001</v>
      </c>
      <c r="AQ4705" s="209">
        <v>4.0019999999999998</v>
      </c>
      <c r="AR4705" s="209">
        <v>6.0119999999999996</v>
      </c>
      <c r="AS4705" s="209">
        <v>5.4409999999999998</v>
      </c>
      <c r="AT4705" s="209">
        <v>5.6609999999999996</v>
      </c>
      <c r="AU4705" s="209">
        <v>6.11</v>
      </c>
      <c r="AV4705" s="209">
        <v>4.8380000000000001</v>
      </c>
      <c r="AW4705" s="209">
        <v>4.5410000000000004</v>
      </c>
      <c r="AX4705" s="209">
        <v>4.7080000000000002</v>
      </c>
      <c r="AY4705" s="209">
        <v>6.601</v>
      </c>
      <c r="AZ4705" s="209">
        <v>5.2480000000000002</v>
      </c>
      <c r="BA4705" s="209">
        <v>5.3650000000000002</v>
      </c>
      <c r="BB4705" s="21">
        <f t="shared" si="500"/>
        <v>10.64</v>
      </c>
      <c r="BC4705" s="21">
        <f>BF4705</f>
        <v>227.2</v>
      </c>
      <c r="BD4705" s="22">
        <f t="shared" ref="BD4705:BD4769" si="502">(BB4705/31/24)*1000</f>
        <v>14.301075268817206</v>
      </c>
      <c r="BE4705" s="21">
        <f>BC4705-BD4705</f>
        <v>212.89892473118277</v>
      </c>
      <c r="BF4705" s="2">
        <v>227.2</v>
      </c>
      <c r="BG4705" s="10"/>
      <c r="BH4705" s="21">
        <f t="shared" si="499"/>
        <v>0.16903679999999999</v>
      </c>
      <c r="BI4705" s="22">
        <f t="shared" si="499"/>
        <v>1.064E-2</v>
      </c>
      <c r="BJ4705" s="21">
        <f>BH4705-BI4705</f>
        <v>0.15839679999999998</v>
      </c>
      <c r="BK4705" s="21">
        <v>0.50711039999999996</v>
      </c>
      <c r="BL4705" s="22">
        <v>3.1920000000000004E-2</v>
      </c>
      <c r="BM4705" s="21">
        <v>0.47519039999999996</v>
      </c>
      <c r="BN4705" s="21">
        <f t="shared" si="501"/>
        <v>2.0284415999999998</v>
      </c>
      <c r="BO4705" s="22">
        <f t="shared" si="501"/>
        <v>0.12768000000000002</v>
      </c>
      <c r="BP4705" s="21">
        <f t="shared" si="501"/>
        <v>1.9007615999999998</v>
      </c>
    </row>
    <row r="4706" spans="1:68" ht="11.1" hidden="1" customHeight="1" outlineLevel="2" x14ac:dyDescent="0.2">
      <c r="A4706" s="10"/>
      <c r="B4706" s="18"/>
      <c r="C4706" s="18"/>
      <c r="D4706" s="18"/>
      <c r="E4706" s="23"/>
      <c r="F4706" s="208">
        <v>3.0609999999999999</v>
      </c>
      <c r="G4706" s="208">
        <v>3.6669999999999998</v>
      </c>
      <c r="H4706" s="208">
        <v>2.4249999999999998</v>
      </c>
      <c r="I4706" s="239">
        <v>10.64</v>
      </c>
      <c r="J4706" s="239"/>
      <c r="K4706" s="208">
        <v>6.8890000000000002</v>
      </c>
      <c r="L4706" s="208">
        <v>5.9820000000000002</v>
      </c>
      <c r="M4706" s="208">
        <v>7.2750000000000004</v>
      </c>
      <c r="N4706" s="208">
        <v>4.1040000000000001</v>
      </c>
      <c r="O4706" s="208">
        <v>3.4430000000000001</v>
      </c>
      <c r="P4706" s="208">
        <v>4.5289999999999999</v>
      </c>
      <c r="Q4706" s="208">
        <v>5.15</v>
      </c>
      <c r="R4706" s="208">
        <v>5.657</v>
      </c>
      <c r="S4706" s="208">
        <v>5.4130000000000003</v>
      </c>
      <c r="T4706" s="208">
        <v>3.5830000000000002</v>
      </c>
      <c r="U4706" s="208">
        <v>6.8310000000000004</v>
      </c>
      <c r="V4706" s="208">
        <v>4.6260000000000003</v>
      </c>
      <c r="W4706" s="208">
        <v>4.766</v>
      </c>
      <c r="X4706" s="208">
        <v>4.2220000000000004</v>
      </c>
      <c r="Y4706" s="208">
        <v>5.7779999999999996</v>
      </c>
      <c r="Z4706" s="208">
        <v>2.5230000000000001</v>
      </c>
      <c r="AA4706" s="208">
        <v>6.1219999999999999</v>
      </c>
      <c r="AB4706" s="208">
        <v>4.2859999999999996</v>
      </c>
      <c r="AC4706" s="208">
        <v>4.218</v>
      </c>
      <c r="AD4706" s="208">
        <v>6.4960000000000004</v>
      </c>
      <c r="AE4706" s="208">
        <v>4.6820000000000004</v>
      </c>
      <c r="AF4706" s="208">
        <v>4.6909999999999998</v>
      </c>
      <c r="AG4706" s="208">
        <v>5.5650000000000004</v>
      </c>
      <c r="AH4706" s="208">
        <v>5.66</v>
      </c>
      <c r="AI4706" s="208">
        <v>3.19</v>
      </c>
      <c r="AJ4706" s="208">
        <v>6.6550000000000002</v>
      </c>
      <c r="AK4706" s="208">
        <v>5.67</v>
      </c>
      <c r="AL4706" s="208">
        <v>4.0410000000000004</v>
      </c>
      <c r="AM4706" s="208">
        <v>4.2889999999999997</v>
      </c>
      <c r="AN4706" s="208">
        <v>5.1210000000000004</v>
      </c>
      <c r="AO4706" s="208">
        <v>6.359</v>
      </c>
      <c r="AP4706" s="208">
        <v>5.1040000000000001</v>
      </c>
      <c r="AQ4706" s="208">
        <v>4.0019999999999998</v>
      </c>
      <c r="AR4706" s="208">
        <v>6.0119999999999996</v>
      </c>
      <c r="AS4706" s="208">
        <v>5.4409999999999998</v>
      </c>
      <c r="AT4706" s="208">
        <v>5.6609999999999996</v>
      </c>
      <c r="AU4706" s="208">
        <v>6.11</v>
      </c>
      <c r="AV4706" s="208">
        <v>4.8380000000000001</v>
      </c>
      <c r="AW4706" s="208">
        <v>4.5410000000000004</v>
      </c>
      <c r="AX4706" s="208">
        <v>4.7080000000000002</v>
      </c>
      <c r="AY4706" s="208">
        <v>6.601</v>
      </c>
      <c r="AZ4706" s="208">
        <v>5.2480000000000002</v>
      </c>
      <c r="BA4706" s="208">
        <v>5.3650000000000002</v>
      </c>
      <c r="BB4706" s="21">
        <f t="shared" si="500"/>
        <v>10.64</v>
      </c>
      <c r="BC4706" s="21"/>
      <c r="BD4706" s="22">
        <f t="shared" si="502"/>
        <v>14.301075268817206</v>
      </c>
      <c r="BE4706" s="21"/>
      <c r="BG4706" s="10"/>
      <c r="BH4706" s="21">
        <f t="shared" si="499"/>
        <v>0</v>
      </c>
      <c r="BI4706" s="22">
        <f t="shared" si="499"/>
        <v>1.064E-2</v>
      </c>
      <c r="BJ4706" s="21"/>
      <c r="BK4706" s="21">
        <v>0</v>
      </c>
      <c r="BL4706" s="22">
        <v>3.1920000000000004E-2</v>
      </c>
      <c r="BM4706" s="21"/>
      <c r="BN4706" s="21">
        <f t="shared" si="501"/>
        <v>0</v>
      </c>
      <c r="BO4706" s="22">
        <f t="shared" si="501"/>
        <v>0.12768000000000002</v>
      </c>
      <c r="BP4706" s="21">
        <f t="shared" si="501"/>
        <v>0</v>
      </c>
    </row>
    <row r="4707" spans="1:68" ht="11.1" hidden="1" customHeight="1" outlineLevel="1" collapsed="1" x14ac:dyDescent="0.2">
      <c r="A4707" s="10"/>
      <c r="B4707" s="18"/>
      <c r="C4707" s="18"/>
      <c r="D4707" s="18"/>
      <c r="E4707" s="19" t="s">
        <v>4124</v>
      </c>
      <c r="F4707" s="209">
        <v>28.472000000000001</v>
      </c>
      <c r="G4707" s="209">
        <v>19.506</v>
      </c>
      <c r="H4707" s="209">
        <v>17.355</v>
      </c>
      <c r="I4707" s="240">
        <v>11.811</v>
      </c>
      <c r="J4707" s="240"/>
      <c r="K4707" s="209">
        <v>7.0430000000000001</v>
      </c>
      <c r="L4707" s="20"/>
      <c r="M4707" s="20"/>
      <c r="N4707" s="20"/>
      <c r="O4707" s="209">
        <v>6.8479999999999999</v>
      </c>
      <c r="P4707" s="209">
        <v>18.206</v>
      </c>
      <c r="Q4707" s="209">
        <v>27.745999999999999</v>
      </c>
      <c r="R4707" s="209">
        <v>35.204999999999998</v>
      </c>
      <c r="S4707" s="209">
        <v>38.21</v>
      </c>
      <c r="T4707" s="209">
        <v>29.62</v>
      </c>
      <c r="U4707" s="209">
        <v>22.824000000000002</v>
      </c>
      <c r="V4707" s="209">
        <v>11.284000000000001</v>
      </c>
      <c r="W4707" s="209">
        <v>6.2329999999999997</v>
      </c>
      <c r="X4707" s="209">
        <v>4.29</v>
      </c>
      <c r="Y4707" s="20"/>
      <c r="Z4707" s="20"/>
      <c r="AA4707" s="209">
        <v>6.2859999999999996</v>
      </c>
      <c r="AB4707" s="209">
        <v>14.054</v>
      </c>
      <c r="AC4707" s="209">
        <v>19.201000000000001</v>
      </c>
      <c r="AD4707" s="209">
        <v>26.824999999999999</v>
      </c>
      <c r="AE4707" s="209">
        <v>22.120999999999999</v>
      </c>
      <c r="AF4707" s="209">
        <v>19.157</v>
      </c>
      <c r="AG4707" s="209">
        <v>11.913</v>
      </c>
      <c r="AH4707" s="209">
        <v>7.9329999999999998</v>
      </c>
      <c r="AI4707" s="209">
        <v>7.0890000000000004</v>
      </c>
      <c r="AJ4707" s="20"/>
      <c r="AK4707" s="20"/>
      <c r="AL4707" s="20"/>
      <c r="AM4707" s="209">
        <v>5.883</v>
      </c>
      <c r="AN4707" s="209">
        <v>11.968999999999999</v>
      </c>
      <c r="AO4707" s="209">
        <v>16.446000000000002</v>
      </c>
      <c r="AP4707" s="209">
        <v>23.652000000000001</v>
      </c>
      <c r="AQ4707" s="209">
        <v>30.085999999999999</v>
      </c>
      <c r="AR4707" s="209">
        <v>18.001999999999999</v>
      </c>
      <c r="AS4707" s="209">
        <v>15.31</v>
      </c>
      <c r="AT4707" s="209">
        <v>7.4809999999999999</v>
      </c>
      <c r="AU4707" s="209">
        <v>3.6</v>
      </c>
      <c r="AV4707" s="209">
        <v>0.17299999999999999</v>
      </c>
      <c r="AW4707" s="20"/>
      <c r="AX4707" s="20"/>
      <c r="AY4707" s="209">
        <v>4.95</v>
      </c>
      <c r="AZ4707" s="209">
        <v>7.75</v>
      </c>
      <c r="BA4707" s="209">
        <v>14.733000000000001</v>
      </c>
      <c r="BB4707" s="21">
        <f t="shared" si="500"/>
        <v>38.21</v>
      </c>
      <c r="BC4707" s="21">
        <f>BF4707</f>
        <v>64.400000000000006</v>
      </c>
      <c r="BD4707" s="22">
        <f t="shared" si="502"/>
        <v>51.357526881720432</v>
      </c>
      <c r="BE4707" s="21">
        <f>BC4707-BD4707</f>
        <v>13.042473118279574</v>
      </c>
      <c r="BF4707" s="2">
        <v>64.400000000000006</v>
      </c>
      <c r="BG4707" s="10">
        <v>5</v>
      </c>
      <c r="BH4707" s="21">
        <f t="shared" si="499"/>
        <v>4.7913600000000008E-2</v>
      </c>
      <c r="BI4707" s="22">
        <f t="shared" si="499"/>
        <v>3.8210000000000001E-2</v>
      </c>
      <c r="BJ4707" s="21">
        <f>BH4707-BI4707</f>
        <v>9.7036000000000067E-3</v>
      </c>
      <c r="BK4707" s="21">
        <v>0.14374080000000003</v>
      </c>
      <c r="BL4707" s="22">
        <v>0.11463000000000001</v>
      </c>
      <c r="BM4707" s="21">
        <v>2.911080000000002E-2</v>
      </c>
      <c r="BN4707" s="21">
        <f t="shared" si="501"/>
        <v>0.57496320000000012</v>
      </c>
      <c r="BO4707" s="22">
        <f t="shared" si="501"/>
        <v>0.45852000000000004</v>
      </c>
      <c r="BP4707" s="21">
        <f t="shared" si="501"/>
        <v>0.11644320000000008</v>
      </c>
    </row>
    <row r="4708" spans="1:68" ht="11.1" hidden="1" customHeight="1" outlineLevel="2" x14ac:dyDescent="0.2">
      <c r="A4708" s="10"/>
      <c r="B4708" s="18"/>
      <c r="C4708" s="18"/>
      <c r="D4708" s="18"/>
      <c r="E4708" s="23" t="s">
        <v>4125</v>
      </c>
      <c r="F4708" s="208">
        <v>28.472000000000001</v>
      </c>
      <c r="G4708" s="208">
        <v>19.506</v>
      </c>
      <c r="H4708" s="208">
        <v>17.355</v>
      </c>
      <c r="I4708" s="239">
        <v>11.811</v>
      </c>
      <c r="J4708" s="239"/>
      <c r="K4708" s="208">
        <v>7.0430000000000001</v>
      </c>
      <c r="L4708" s="24"/>
      <c r="M4708" s="24"/>
      <c r="N4708" s="24"/>
      <c r="O4708" s="208">
        <v>6.8479999999999999</v>
      </c>
      <c r="P4708" s="208">
        <v>18.206</v>
      </c>
      <c r="Q4708" s="208">
        <v>27.745999999999999</v>
      </c>
      <c r="R4708" s="208">
        <v>35.204999999999998</v>
      </c>
      <c r="S4708" s="208">
        <v>38.21</v>
      </c>
      <c r="T4708" s="208">
        <v>29.62</v>
      </c>
      <c r="U4708" s="208">
        <v>22.824000000000002</v>
      </c>
      <c r="V4708" s="208">
        <v>11.284000000000001</v>
      </c>
      <c r="W4708" s="208">
        <v>6.2329999999999997</v>
      </c>
      <c r="X4708" s="208">
        <v>4.29</v>
      </c>
      <c r="Y4708" s="24"/>
      <c r="Z4708" s="24"/>
      <c r="AA4708" s="208">
        <v>6.2859999999999996</v>
      </c>
      <c r="AB4708" s="208">
        <v>14.054</v>
      </c>
      <c r="AC4708" s="208">
        <v>19.201000000000001</v>
      </c>
      <c r="AD4708" s="208">
        <v>26.824999999999999</v>
      </c>
      <c r="AE4708" s="208">
        <v>22.120999999999999</v>
      </c>
      <c r="AF4708" s="208">
        <v>19.157</v>
      </c>
      <c r="AG4708" s="208">
        <v>11.913</v>
      </c>
      <c r="AH4708" s="208">
        <v>7.9329999999999998</v>
      </c>
      <c r="AI4708" s="208">
        <v>7.0890000000000004</v>
      </c>
      <c r="AJ4708" s="24"/>
      <c r="AK4708" s="24"/>
      <c r="AL4708" s="24"/>
      <c r="AM4708" s="208">
        <v>5.883</v>
      </c>
      <c r="AN4708" s="208">
        <v>11.968999999999999</v>
      </c>
      <c r="AO4708" s="208">
        <v>16.446000000000002</v>
      </c>
      <c r="AP4708" s="208">
        <v>23.652000000000001</v>
      </c>
      <c r="AQ4708" s="208">
        <v>30.085999999999999</v>
      </c>
      <c r="AR4708" s="208">
        <v>18.001999999999999</v>
      </c>
      <c r="AS4708" s="208">
        <v>15.31</v>
      </c>
      <c r="AT4708" s="208">
        <v>7.4809999999999999</v>
      </c>
      <c r="AU4708" s="208">
        <v>3.6</v>
      </c>
      <c r="AV4708" s="208">
        <v>0.17299999999999999</v>
      </c>
      <c r="AW4708" s="24"/>
      <c r="AX4708" s="24"/>
      <c r="AY4708" s="208">
        <v>4.95</v>
      </c>
      <c r="AZ4708" s="208">
        <v>7.75</v>
      </c>
      <c r="BA4708" s="208">
        <v>14.733000000000001</v>
      </c>
      <c r="BB4708" s="21">
        <f t="shared" si="500"/>
        <v>38.21</v>
      </c>
      <c r="BC4708" s="21"/>
      <c r="BD4708" s="22">
        <f t="shared" si="502"/>
        <v>51.357526881720432</v>
      </c>
      <c r="BE4708" s="21"/>
      <c r="BG4708" s="10"/>
      <c r="BH4708" s="21">
        <f t="shared" si="499"/>
        <v>0</v>
      </c>
      <c r="BI4708" s="22">
        <f t="shared" si="499"/>
        <v>3.8210000000000001E-2</v>
      </c>
      <c r="BJ4708" s="21"/>
      <c r="BK4708" s="21">
        <v>0</v>
      </c>
      <c r="BL4708" s="22">
        <v>0.11463000000000001</v>
      </c>
      <c r="BM4708" s="21"/>
      <c r="BN4708" s="21">
        <f t="shared" si="501"/>
        <v>0</v>
      </c>
      <c r="BO4708" s="22">
        <f t="shared" si="501"/>
        <v>0.45852000000000004</v>
      </c>
      <c r="BP4708" s="21">
        <f t="shared" si="501"/>
        <v>0</v>
      </c>
    </row>
    <row r="4709" spans="1:68" ht="11.1" hidden="1" customHeight="1" outlineLevel="1" collapsed="1" x14ac:dyDescent="0.2">
      <c r="A4709" s="10"/>
      <c r="B4709" s="18"/>
      <c r="C4709" s="18"/>
      <c r="D4709" s="18"/>
      <c r="E4709" s="19" t="s">
        <v>4126</v>
      </c>
      <c r="F4709" s="209">
        <v>38.173000000000002</v>
      </c>
      <c r="G4709" s="209">
        <v>31.88</v>
      </c>
      <c r="H4709" s="209">
        <v>34.61</v>
      </c>
      <c r="I4709" s="240">
        <v>33.267000000000003</v>
      </c>
      <c r="J4709" s="240"/>
      <c r="K4709" s="209">
        <v>6.7359999999999998</v>
      </c>
      <c r="L4709" s="209">
        <v>3.4239999999999999</v>
      </c>
      <c r="M4709" s="209">
        <v>3.2679999999999998</v>
      </c>
      <c r="N4709" s="209">
        <v>1.903</v>
      </c>
      <c r="O4709" s="20"/>
      <c r="P4709" s="209">
        <v>37.103999999999999</v>
      </c>
      <c r="Q4709" s="209">
        <v>44.112000000000002</v>
      </c>
      <c r="R4709" s="209">
        <v>49.658999999999999</v>
      </c>
      <c r="S4709" s="209">
        <v>48.341999999999999</v>
      </c>
      <c r="T4709" s="209">
        <v>45.154000000000003</v>
      </c>
      <c r="U4709" s="209">
        <v>36.612000000000002</v>
      </c>
      <c r="V4709" s="209">
        <v>37.478000000000002</v>
      </c>
      <c r="W4709" s="209">
        <v>26.827000000000002</v>
      </c>
      <c r="X4709" s="209">
        <v>26.524999999999999</v>
      </c>
      <c r="Y4709" s="209">
        <v>1.6</v>
      </c>
      <c r="Z4709" s="209">
        <v>1.381</v>
      </c>
      <c r="AA4709" s="209">
        <v>20.21</v>
      </c>
      <c r="AB4709" s="209">
        <v>55.290999999999997</v>
      </c>
      <c r="AC4709" s="209">
        <v>74.471999999999994</v>
      </c>
      <c r="AD4709" s="209">
        <v>87.531999999999996</v>
      </c>
      <c r="AE4709" s="209">
        <v>77.323999999999998</v>
      </c>
      <c r="AF4709" s="209">
        <v>65.405000000000001</v>
      </c>
      <c r="AG4709" s="209">
        <v>66.438000000000002</v>
      </c>
      <c r="AH4709" s="209">
        <v>44.83</v>
      </c>
      <c r="AI4709" s="209">
        <v>27.605</v>
      </c>
      <c r="AJ4709" s="209">
        <v>0.48299999999999998</v>
      </c>
      <c r="AK4709" s="209">
        <v>0.28699999999999998</v>
      </c>
      <c r="AL4709" s="209">
        <v>0.31</v>
      </c>
      <c r="AM4709" s="209">
        <v>22.186</v>
      </c>
      <c r="AN4709" s="209">
        <v>44.667999999999999</v>
      </c>
      <c r="AO4709" s="209">
        <v>56.442999999999998</v>
      </c>
      <c r="AP4709" s="209">
        <v>71.983000000000004</v>
      </c>
      <c r="AQ4709" s="209">
        <v>73.415999999999997</v>
      </c>
      <c r="AR4709" s="209">
        <v>59.216000000000001</v>
      </c>
      <c r="AS4709" s="209">
        <v>58.537999999999997</v>
      </c>
      <c r="AT4709" s="209">
        <v>52.9</v>
      </c>
      <c r="AU4709" s="209">
        <v>4.2050000000000001</v>
      </c>
      <c r="AV4709" s="209">
        <v>0.58299999999999996</v>
      </c>
      <c r="AW4709" s="209">
        <v>0.80700000000000005</v>
      </c>
      <c r="AX4709" s="209">
        <v>0.45300000000000001</v>
      </c>
      <c r="AY4709" s="209">
        <v>20.052</v>
      </c>
      <c r="AZ4709" s="209">
        <v>34.19</v>
      </c>
      <c r="BA4709" s="209">
        <v>47.01</v>
      </c>
      <c r="BB4709" s="56">
        <f>BB4710+BB4711</f>
        <v>87.532000000000011</v>
      </c>
      <c r="BC4709" s="21">
        <f>BF4709</f>
        <v>167</v>
      </c>
      <c r="BD4709" s="22">
        <f t="shared" si="502"/>
        <v>117.65053763440862</v>
      </c>
      <c r="BE4709" s="21">
        <f>BC4709-BD4709</f>
        <v>49.349462365591378</v>
      </c>
      <c r="BF4709" s="2">
        <v>167</v>
      </c>
      <c r="BG4709" s="10">
        <v>5</v>
      </c>
      <c r="BH4709" s="21">
        <f t="shared" si="499"/>
        <v>0.124248</v>
      </c>
      <c r="BI4709" s="22">
        <f t="shared" si="499"/>
        <v>8.7532000000000013E-2</v>
      </c>
      <c r="BJ4709" s="21">
        <f>BH4709-BI4709</f>
        <v>3.6715999999999985E-2</v>
      </c>
      <c r="BK4709" s="21">
        <v>0.37274399999999996</v>
      </c>
      <c r="BL4709" s="22">
        <v>0.26259600000000005</v>
      </c>
      <c r="BM4709" s="21">
        <v>0.11014799999999991</v>
      </c>
      <c r="BN4709" s="21">
        <f t="shared" si="501"/>
        <v>1.4909759999999999</v>
      </c>
      <c r="BO4709" s="22">
        <f t="shared" si="501"/>
        <v>1.0503840000000002</v>
      </c>
      <c r="BP4709" s="21">
        <f t="shared" si="501"/>
        <v>0.44059199999999965</v>
      </c>
    </row>
    <row r="4710" spans="1:68" ht="11.1" hidden="1" customHeight="1" outlineLevel="2" x14ac:dyDescent="0.2">
      <c r="A4710" s="10"/>
      <c r="B4710" s="18"/>
      <c r="C4710" s="18"/>
      <c r="D4710" s="18"/>
      <c r="E4710" s="23" t="s">
        <v>4127</v>
      </c>
      <c r="F4710" s="24"/>
      <c r="G4710" s="24"/>
      <c r="H4710" s="24"/>
      <c r="I4710" s="24"/>
      <c r="J4710" s="24"/>
      <c r="K4710" s="24"/>
      <c r="L4710" s="24"/>
      <c r="M4710" s="24"/>
      <c r="N4710" s="24"/>
      <c r="O4710" s="24"/>
      <c r="P4710" s="24"/>
      <c r="Q4710" s="24"/>
      <c r="R4710" s="24"/>
      <c r="S4710" s="24"/>
      <c r="T4710" s="24"/>
      <c r="U4710" s="24"/>
      <c r="V4710" s="24"/>
      <c r="W4710" s="208">
        <v>0.44700000000000001</v>
      </c>
      <c r="X4710" s="24"/>
      <c r="Y4710" s="24"/>
      <c r="Z4710" s="24"/>
      <c r="AA4710" s="208">
        <v>4.7030000000000003</v>
      </c>
      <c r="AB4710" s="208">
        <v>18.812999999999999</v>
      </c>
      <c r="AC4710" s="208">
        <v>25.513000000000002</v>
      </c>
      <c r="AD4710" s="208">
        <v>34.575000000000003</v>
      </c>
      <c r="AE4710" s="208">
        <v>31.65</v>
      </c>
      <c r="AF4710" s="208">
        <v>27.728000000000002</v>
      </c>
      <c r="AG4710" s="208">
        <v>29.202000000000002</v>
      </c>
      <c r="AH4710" s="208">
        <v>18.866</v>
      </c>
      <c r="AI4710" s="208">
        <v>13.025</v>
      </c>
      <c r="AJ4710" s="24"/>
      <c r="AK4710" s="24"/>
      <c r="AL4710" s="24"/>
      <c r="AM4710" s="208">
        <v>4.2830000000000004</v>
      </c>
      <c r="AN4710" s="208">
        <v>16.007000000000001</v>
      </c>
      <c r="AO4710" s="208">
        <v>19.614000000000001</v>
      </c>
      <c r="AP4710" s="208">
        <v>26.736000000000001</v>
      </c>
      <c r="AQ4710" s="208">
        <v>27.077000000000002</v>
      </c>
      <c r="AR4710" s="208">
        <v>21.96</v>
      </c>
      <c r="AS4710" s="208">
        <v>21.077000000000002</v>
      </c>
      <c r="AT4710" s="208">
        <v>21.286000000000001</v>
      </c>
      <c r="AU4710" s="208">
        <v>0.61</v>
      </c>
      <c r="AV4710" s="24"/>
      <c r="AW4710" s="24"/>
      <c r="AX4710" s="24"/>
      <c r="AY4710" s="208">
        <v>3.91</v>
      </c>
      <c r="AZ4710" s="208">
        <v>8.09</v>
      </c>
      <c r="BA4710" s="208">
        <v>12.07</v>
      </c>
      <c r="BB4710" s="21">
        <f t="shared" ref="BB4710:BB4774" si="503">MAX(F4710:BA4710)</f>
        <v>34.575000000000003</v>
      </c>
      <c r="BC4710" s="21"/>
      <c r="BD4710" s="22">
        <f t="shared" si="502"/>
        <v>46.471774193548391</v>
      </c>
      <c r="BE4710" s="21"/>
      <c r="BG4710" s="10"/>
      <c r="BH4710" s="21">
        <f t="shared" si="499"/>
        <v>0</v>
      </c>
      <c r="BI4710" s="22">
        <f t="shared" si="499"/>
        <v>3.4575000000000009E-2</v>
      </c>
      <c r="BJ4710" s="21"/>
      <c r="BK4710" s="21">
        <v>0</v>
      </c>
      <c r="BL4710" s="22">
        <v>0.10372500000000003</v>
      </c>
      <c r="BM4710" s="21"/>
      <c r="BN4710" s="21">
        <f t="shared" si="501"/>
        <v>0</v>
      </c>
      <c r="BO4710" s="22">
        <f t="shared" si="501"/>
        <v>0.4149000000000001</v>
      </c>
      <c r="BP4710" s="21">
        <f t="shared" si="501"/>
        <v>0</v>
      </c>
    </row>
    <row r="4711" spans="1:68" ht="11.1" hidden="1" customHeight="1" outlineLevel="2" x14ac:dyDescent="0.2">
      <c r="A4711" s="10"/>
      <c r="B4711" s="18"/>
      <c r="C4711" s="18"/>
      <c r="D4711" s="18"/>
      <c r="E4711" s="23" t="s">
        <v>4128</v>
      </c>
      <c r="F4711" s="208">
        <v>38.173000000000002</v>
      </c>
      <c r="G4711" s="208">
        <v>31.88</v>
      </c>
      <c r="H4711" s="208">
        <v>34.61</v>
      </c>
      <c r="I4711" s="239">
        <v>33.267000000000003</v>
      </c>
      <c r="J4711" s="239"/>
      <c r="K4711" s="208">
        <v>6.7359999999999998</v>
      </c>
      <c r="L4711" s="208">
        <v>3.4239999999999999</v>
      </c>
      <c r="M4711" s="208">
        <v>3.2679999999999998</v>
      </c>
      <c r="N4711" s="208">
        <v>1.903</v>
      </c>
      <c r="O4711" s="24"/>
      <c r="P4711" s="208">
        <v>37.103999999999999</v>
      </c>
      <c r="Q4711" s="208">
        <v>44.112000000000002</v>
      </c>
      <c r="R4711" s="208">
        <v>49.658999999999999</v>
      </c>
      <c r="S4711" s="208">
        <v>48.341999999999999</v>
      </c>
      <c r="T4711" s="208">
        <v>45.154000000000003</v>
      </c>
      <c r="U4711" s="208">
        <v>36.612000000000002</v>
      </c>
      <c r="V4711" s="208">
        <v>37.478000000000002</v>
      </c>
      <c r="W4711" s="208">
        <v>26.38</v>
      </c>
      <c r="X4711" s="208">
        <v>26.524999999999999</v>
      </c>
      <c r="Y4711" s="208">
        <v>1.6</v>
      </c>
      <c r="Z4711" s="208">
        <v>1.381</v>
      </c>
      <c r="AA4711" s="208">
        <v>15.507</v>
      </c>
      <c r="AB4711" s="208">
        <v>36.478000000000002</v>
      </c>
      <c r="AC4711" s="208">
        <v>48.959000000000003</v>
      </c>
      <c r="AD4711" s="208">
        <v>52.957000000000001</v>
      </c>
      <c r="AE4711" s="208">
        <v>45.673999999999999</v>
      </c>
      <c r="AF4711" s="208">
        <v>37.677</v>
      </c>
      <c r="AG4711" s="208">
        <v>37.235999999999997</v>
      </c>
      <c r="AH4711" s="208">
        <v>25.963999999999999</v>
      </c>
      <c r="AI4711" s="208">
        <v>14.58</v>
      </c>
      <c r="AJ4711" s="208">
        <v>0.48299999999999998</v>
      </c>
      <c r="AK4711" s="208">
        <v>0.28699999999999998</v>
      </c>
      <c r="AL4711" s="208">
        <v>0.31</v>
      </c>
      <c r="AM4711" s="208">
        <v>17.902999999999999</v>
      </c>
      <c r="AN4711" s="208">
        <v>28.661000000000001</v>
      </c>
      <c r="AO4711" s="208">
        <v>36.829000000000001</v>
      </c>
      <c r="AP4711" s="208">
        <v>45.247</v>
      </c>
      <c r="AQ4711" s="208">
        <v>46.338999999999999</v>
      </c>
      <c r="AR4711" s="208">
        <v>37.256</v>
      </c>
      <c r="AS4711" s="208">
        <v>37.460999999999999</v>
      </c>
      <c r="AT4711" s="208">
        <v>31.614000000000001</v>
      </c>
      <c r="AU4711" s="208">
        <v>3.5950000000000002</v>
      </c>
      <c r="AV4711" s="208">
        <v>0.58299999999999996</v>
      </c>
      <c r="AW4711" s="208">
        <v>0.80700000000000005</v>
      </c>
      <c r="AX4711" s="208">
        <v>0.45300000000000001</v>
      </c>
      <c r="AY4711" s="208">
        <v>16.141999999999999</v>
      </c>
      <c r="AZ4711" s="208">
        <v>26.1</v>
      </c>
      <c r="BA4711" s="208">
        <v>34.94</v>
      </c>
      <c r="BB4711" s="21">
        <f t="shared" si="503"/>
        <v>52.957000000000001</v>
      </c>
      <c r="BC4711" s="21"/>
      <c r="BD4711" s="22">
        <f t="shared" si="502"/>
        <v>71.178763440860209</v>
      </c>
      <c r="BE4711" s="21"/>
      <c r="BG4711" s="10"/>
      <c r="BH4711" s="21">
        <f t="shared" si="499"/>
        <v>0</v>
      </c>
      <c r="BI4711" s="22">
        <f t="shared" si="499"/>
        <v>5.295699999999999E-2</v>
      </c>
      <c r="BJ4711" s="21"/>
      <c r="BK4711" s="21">
        <v>0</v>
      </c>
      <c r="BL4711" s="22">
        <v>0.15887099999999998</v>
      </c>
      <c r="BM4711" s="21"/>
      <c r="BN4711" s="21">
        <f t="shared" si="501"/>
        <v>0</v>
      </c>
      <c r="BO4711" s="22">
        <f t="shared" si="501"/>
        <v>0.63548399999999994</v>
      </c>
      <c r="BP4711" s="21">
        <f t="shared" si="501"/>
        <v>0</v>
      </c>
    </row>
    <row r="4712" spans="1:68" ht="11.1" hidden="1" customHeight="1" outlineLevel="1" collapsed="1" x14ac:dyDescent="0.2">
      <c r="A4712" s="10"/>
      <c r="B4712" s="18"/>
      <c r="C4712" s="18"/>
      <c r="D4712" s="18"/>
      <c r="E4712" s="19" t="s">
        <v>4129</v>
      </c>
      <c r="F4712" s="209">
        <v>102.261</v>
      </c>
      <c r="G4712" s="209">
        <v>79.45</v>
      </c>
      <c r="H4712" s="209">
        <v>69.569999999999993</v>
      </c>
      <c r="I4712" s="240">
        <v>51.137999999999998</v>
      </c>
      <c r="J4712" s="240"/>
      <c r="K4712" s="209">
        <v>27.681000000000001</v>
      </c>
      <c r="L4712" s="209">
        <v>29.92</v>
      </c>
      <c r="M4712" s="209">
        <v>25.588999999999999</v>
      </c>
      <c r="N4712" s="209">
        <v>20.111000000000001</v>
      </c>
      <c r="O4712" s="209">
        <v>43.218000000000004</v>
      </c>
      <c r="P4712" s="209">
        <v>138.34100000000001</v>
      </c>
      <c r="Q4712" s="209">
        <v>130.67099999999999</v>
      </c>
      <c r="R4712" s="209">
        <v>79.626000000000005</v>
      </c>
      <c r="S4712" s="209">
        <v>154.91399999999999</v>
      </c>
      <c r="T4712" s="209">
        <v>109.00700000000001</v>
      </c>
      <c r="U4712" s="209">
        <v>70.876999999999995</v>
      </c>
      <c r="V4712" s="209">
        <v>45.393999999999998</v>
      </c>
      <c r="W4712" s="209">
        <v>41.356000000000002</v>
      </c>
      <c r="X4712" s="209">
        <v>26.861000000000001</v>
      </c>
      <c r="Y4712" s="209">
        <v>13.635</v>
      </c>
      <c r="Z4712" s="209">
        <v>13.574</v>
      </c>
      <c r="AA4712" s="209">
        <v>46.332000000000001</v>
      </c>
      <c r="AB4712" s="209">
        <v>108.97799999999999</v>
      </c>
      <c r="AC4712" s="209">
        <v>80.441999999999993</v>
      </c>
      <c r="AD4712" s="209">
        <v>106.62</v>
      </c>
      <c r="AE4712" s="209">
        <v>111.836</v>
      </c>
      <c r="AF4712" s="209">
        <v>106.267</v>
      </c>
      <c r="AG4712" s="209">
        <v>64.006</v>
      </c>
      <c r="AH4712" s="209">
        <v>51.542000000000002</v>
      </c>
      <c r="AI4712" s="209">
        <v>56.267000000000003</v>
      </c>
      <c r="AJ4712" s="20"/>
      <c r="AK4712" s="209">
        <v>43.668999999999997</v>
      </c>
      <c r="AL4712" s="209">
        <v>19.161999999999999</v>
      </c>
      <c r="AM4712" s="209">
        <v>26.661000000000001</v>
      </c>
      <c r="AN4712" s="209">
        <v>42.838999999999999</v>
      </c>
      <c r="AO4712" s="209">
        <v>78.02</v>
      </c>
      <c r="AP4712" s="209">
        <v>117.244</v>
      </c>
      <c r="AQ4712" s="209">
        <v>105.605</v>
      </c>
      <c r="AR4712" s="209">
        <v>188.155</v>
      </c>
      <c r="AS4712" s="209">
        <v>5.4630000000000001</v>
      </c>
      <c r="AT4712" s="209">
        <v>64.066000000000003</v>
      </c>
      <c r="AU4712" s="209">
        <v>35.805</v>
      </c>
      <c r="AV4712" s="20"/>
      <c r="AW4712" s="20"/>
      <c r="AX4712" s="20"/>
      <c r="AY4712" s="209">
        <v>11.564</v>
      </c>
      <c r="AZ4712" s="209">
        <v>31.613</v>
      </c>
      <c r="BA4712" s="209">
        <v>76.587000000000003</v>
      </c>
      <c r="BB4712" s="56">
        <f>BB4713+BB4714+BB4715+BB4716+BB4717+BB4718+BB4719</f>
        <v>270.416</v>
      </c>
      <c r="BC4712" s="21">
        <f>BD4712</f>
        <v>363.46236559139783</v>
      </c>
      <c r="BD4712" s="22">
        <f t="shared" si="502"/>
        <v>363.46236559139783</v>
      </c>
      <c r="BE4712" s="21">
        <f>BC4712-BD4712</f>
        <v>0</v>
      </c>
      <c r="BF4712" s="2">
        <v>296.2</v>
      </c>
      <c r="BG4712" s="10">
        <v>5</v>
      </c>
      <c r="BH4712" s="21">
        <f t="shared" si="499"/>
        <v>0.27041599999999993</v>
      </c>
      <c r="BI4712" s="22">
        <f t="shared" si="499"/>
        <v>0.27041599999999993</v>
      </c>
      <c r="BJ4712" s="21">
        <f>BH4712-BI4712</f>
        <v>0</v>
      </c>
      <c r="BK4712" s="21">
        <v>0.81124799999999975</v>
      </c>
      <c r="BL4712" s="22">
        <v>0.81124799999999975</v>
      </c>
      <c r="BM4712" s="21">
        <v>0</v>
      </c>
      <c r="BN4712" s="21">
        <f t="shared" si="501"/>
        <v>3.244991999999999</v>
      </c>
      <c r="BO4712" s="22">
        <f t="shared" si="501"/>
        <v>3.244991999999999</v>
      </c>
      <c r="BP4712" s="21">
        <f t="shared" si="501"/>
        <v>0</v>
      </c>
    </row>
    <row r="4713" spans="1:68" ht="11.1" hidden="1" customHeight="1" outlineLevel="2" x14ac:dyDescent="0.2">
      <c r="A4713" s="10"/>
      <c r="B4713" s="18"/>
      <c r="C4713" s="18"/>
      <c r="D4713" s="18"/>
      <c r="E4713" s="23" t="s">
        <v>4130</v>
      </c>
      <c r="F4713" s="208">
        <v>0.317</v>
      </c>
      <c r="G4713" s="208">
        <v>0.23599999999999999</v>
      </c>
      <c r="H4713" s="208">
        <v>0.17100000000000001</v>
      </c>
      <c r="I4713" s="239">
        <v>0.13900000000000001</v>
      </c>
      <c r="J4713" s="239"/>
      <c r="K4713" s="208">
        <v>6.2E-2</v>
      </c>
      <c r="L4713" s="24"/>
      <c r="M4713" s="24"/>
      <c r="N4713" s="24"/>
      <c r="O4713" s="208">
        <v>4.9000000000000002E-2</v>
      </c>
      <c r="P4713" s="208">
        <v>9.8000000000000004E-2</v>
      </c>
      <c r="Q4713" s="208">
        <v>0.18099999999999999</v>
      </c>
      <c r="R4713" s="208">
        <v>0.24399999999999999</v>
      </c>
      <c r="S4713" s="208">
        <v>0.252</v>
      </c>
      <c r="T4713" s="208">
        <v>0.26400000000000001</v>
      </c>
      <c r="U4713" s="208">
        <v>0.184</v>
      </c>
      <c r="V4713" s="208">
        <v>0.09</v>
      </c>
      <c r="W4713" s="208">
        <v>6.3E-2</v>
      </c>
      <c r="X4713" s="24"/>
      <c r="Y4713" s="24"/>
      <c r="Z4713" s="24"/>
      <c r="AA4713" s="208">
        <v>1.6E-2</v>
      </c>
      <c r="AB4713" s="208">
        <v>0.10100000000000001</v>
      </c>
      <c r="AC4713" s="208">
        <v>0.26100000000000001</v>
      </c>
      <c r="AD4713" s="208">
        <v>0.23599999999999999</v>
      </c>
      <c r="AE4713" s="208">
        <v>0.28399999999999997</v>
      </c>
      <c r="AF4713" s="208">
        <v>0.27400000000000002</v>
      </c>
      <c r="AG4713" s="208">
        <v>0.13</v>
      </c>
      <c r="AH4713" s="208">
        <v>0.122</v>
      </c>
      <c r="AI4713" s="208">
        <v>6.2E-2</v>
      </c>
      <c r="AJ4713" s="24"/>
      <c r="AK4713" s="24"/>
      <c r="AL4713" s="24"/>
      <c r="AM4713" s="208">
        <v>6.8000000000000005E-2</v>
      </c>
      <c r="AN4713" s="208">
        <v>0.126</v>
      </c>
      <c r="AO4713" s="208">
        <v>0.255</v>
      </c>
      <c r="AP4713" s="208">
        <v>0.33300000000000002</v>
      </c>
      <c r="AQ4713" s="208">
        <v>0.27500000000000002</v>
      </c>
      <c r="AR4713" s="208">
        <v>0.29899999999999999</v>
      </c>
      <c r="AS4713" s="208">
        <v>0.188</v>
      </c>
      <c r="AT4713" s="208">
        <v>0.16</v>
      </c>
      <c r="AU4713" s="208">
        <v>8.2000000000000003E-2</v>
      </c>
      <c r="AV4713" s="24"/>
      <c r="AW4713" s="24"/>
      <c r="AX4713" s="24"/>
      <c r="AY4713" s="208">
        <v>3.7999999999999999E-2</v>
      </c>
      <c r="AZ4713" s="208">
        <v>9.4E-2</v>
      </c>
      <c r="BA4713" s="208">
        <v>0.16900000000000001</v>
      </c>
      <c r="BB4713" s="21">
        <f t="shared" si="503"/>
        <v>0.33300000000000002</v>
      </c>
      <c r="BC4713" s="21"/>
      <c r="BD4713" s="22">
        <f t="shared" si="502"/>
        <v>0.44758064516129037</v>
      </c>
      <c r="BE4713" s="21"/>
      <c r="BG4713" s="10"/>
      <c r="BH4713" s="21">
        <f t="shared" si="499"/>
        <v>0</v>
      </c>
      <c r="BI4713" s="22">
        <f t="shared" si="499"/>
        <v>3.3300000000000002E-4</v>
      </c>
      <c r="BJ4713" s="21"/>
      <c r="BK4713" s="21">
        <v>0</v>
      </c>
      <c r="BL4713" s="22">
        <v>9.990000000000001E-4</v>
      </c>
      <c r="BM4713" s="21"/>
      <c r="BN4713" s="21">
        <f t="shared" si="501"/>
        <v>0</v>
      </c>
      <c r="BO4713" s="22">
        <f t="shared" si="501"/>
        <v>3.9960000000000004E-3</v>
      </c>
      <c r="BP4713" s="21">
        <f t="shared" si="501"/>
        <v>0</v>
      </c>
    </row>
    <row r="4714" spans="1:68" ht="11.1" hidden="1" customHeight="1" outlineLevel="2" x14ac:dyDescent="0.2">
      <c r="A4714" s="10"/>
      <c r="B4714" s="18"/>
      <c r="C4714" s="18"/>
      <c r="D4714" s="18"/>
      <c r="E4714" s="23" t="s">
        <v>4131</v>
      </c>
      <c r="F4714" s="208">
        <v>10.672000000000001</v>
      </c>
      <c r="G4714" s="208">
        <v>9.5890000000000004</v>
      </c>
      <c r="H4714" s="208">
        <v>7.7530000000000001</v>
      </c>
      <c r="I4714" s="239">
        <v>4.3209999999999997</v>
      </c>
      <c r="J4714" s="239"/>
      <c r="K4714" s="208">
        <v>1.532</v>
      </c>
      <c r="L4714" s="24"/>
      <c r="M4714" s="24"/>
      <c r="N4714" s="24"/>
      <c r="O4714" s="208">
        <v>1.786</v>
      </c>
      <c r="P4714" s="208">
        <v>4.2080000000000002</v>
      </c>
      <c r="Q4714" s="208">
        <v>6.88</v>
      </c>
      <c r="R4714" s="208">
        <v>12.904999999999999</v>
      </c>
      <c r="S4714" s="208">
        <v>10.318</v>
      </c>
      <c r="T4714" s="208">
        <v>9.5690000000000008</v>
      </c>
      <c r="U4714" s="208">
        <v>7.1760000000000002</v>
      </c>
      <c r="V4714" s="208">
        <v>2.4489999999999998</v>
      </c>
      <c r="W4714" s="208">
        <v>1.77</v>
      </c>
      <c r="X4714" s="24"/>
      <c r="Y4714" s="24"/>
      <c r="Z4714" s="24"/>
      <c r="AA4714" s="24"/>
      <c r="AB4714" s="208">
        <v>3.84</v>
      </c>
      <c r="AC4714" s="208">
        <v>7.2919999999999998</v>
      </c>
      <c r="AD4714" s="208">
        <v>9.5879999999999992</v>
      </c>
      <c r="AE4714" s="208">
        <v>10.096</v>
      </c>
      <c r="AF4714" s="208">
        <v>10.183999999999999</v>
      </c>
      <c r="AG4714" s="208">
        <v>4.0830000000000002</v>
      </c>
      <c r="AH4714" s="208">
        <v>3.726</v>
      </c>
      <c r="AI4714" s="208">
        <v>1.893</v>
      </c>
      <c r="AJ4714" s="24"/>
      <c r="AK4714" s="24"/>
      <c r="AL4714" s="24"/>
      <c r="AM4714" s="208">
        <v>0.65</v>
      </c>
      <c r="AN4714" s="208">
        <v>2.6040000000000001</v>
      </c>
      <c r="AO4714" s="208">
        <v>6.468</v>
      </c>
      <c r="AP4714" s="208">
        <v>11.4</v>
      </c>
      <c r="AQ4714" s="208">
        <v>9.5909999999999993</v>
      </c>
      <c r="AR4714" s="208">
        <v>11.462999999999999</v>
      </c>
      <c r="AS4714" s="208">
        <v>8.5679999999999996</v>
      </c>
      <c r="AT4714" s="208">
        <v>7.1230000000000002</v>
      </c>
      <c r="AU4714" s="208">
        <v>1.5569999999999999</v>
      </c>
      <c r="AV4714" s="24"/>
      <c r="AW4714" s="24"/>
      <c r="AX4714" s="24"/>
      <c r="AY4714" s="208">
        <v>8.1000000000000003E-2</v>
      </c>
      <c r="AZ4714" s="208">
        <v>3.3679999999999999</v>
      </c>
      <c r="BA4714" s="208">
        <v>7.6319999999999997</v>
      </c>
      <c r="BB4714" s="21">
        <f t="shared" si="503"/>
        <v>12.904999999999999</v>
      </c>
      <c r="BC4714" s="21"/>
      <c r="BD4714" s="22">
        <f t="shared" si="502"/>
        <v>17.34543010752688</v>
      </c>
      <c r="BE4714" s="21"/>
      <c r="BG4714" s="10"/>
      <c r="BH4714" s="21">
        <f t="shared" si="499"/>
        <v>0</v>
      </c>
      <c r="BI4714" s="22">
        <f t="shared" si="499"/>
        <v>1.2904999999999998E-2</v>
      </c>
      <c r="BJ4714" s="21"/>
      <c r="BK4714" s="21">
        <v>0</v>
      </c>
      <c r="BL4714" s="22">
        <v>3.8714999999999992E-2</v>
      </c>
      <c r="BM4714" s="21"/>
      <c r="BN4714" s="21">
        <f t="shared" si="501"/>
        <v>0</v>
      </c>
      <c r="BO4714" s="22">
        <f t="shared" si="501"/>
        <v>0.15485999999999997</v>
      </c>
      <c r="BP4714" s="21">
        <f t="shared" si="501"/>
        <v>0</v>
      </c>
    </row>
    <row r="4715" spans="1:68" ht="11.1" hidden="1" customHeight="1" outlineLevel="2" x14ac:dyDescent="0.2">
      <c r="A4715" s="10"/>
      <c r="B4715" s="18"/>
      <c r="C4715" s="18"/>
      <c r="D4715" s="18"/>
      <c r="E4715" s="23" t="s">
        <v>4132</v>
      </c>
      <c r="F4715" s="208">
        <v>18.239000000000001</v>
      </c>
      <c r="G4715" s="208">
        <v>13.885999999999999</v>
      </c>
      <c r="H4715" s="208">
        <v>13.67</v>
      </c>
      <c r="I4715" s="239">
        <v>7.6440000000000001</v>
      </c>
      <c r="J4715" s="239"/>
      <c r="K4715" s="208">
        <v>2.9470000000000001</v>
      </c>
      <c r="L4715" s="24"/>
      <c r="M4715" s="24"/>
      <c r="N4715" s="24"/>
      <c r="O4715" s="208">
        <v>2.5299999999999998</v>
      </c>
      <c r="P4715" s="208">
        <v>7.1079999999999997</v>
      </c>
      <c r="Q4715" s="208">
        <v>9.52</v>
      </c>
      <c r="R4715" s="208">
        <v>17.907</v>
      </c>
      <c r="S4715" s="208">
        <v>15.946</v>
      </c>
      <c r="T4715" s="208">
        <v>14.637</v>
      </c>
      <c r="U4715" s="208">
        <v>11.539</v>
      </c>
      <c r="V4715" s="208">
        <v>4.33</v>
      </c>
      <c r="W4715" s="208">
        <v>2.093</v>
      </c>
      <c r="X4715" s="24"/>
      <c r="Y4715" s="24"/>
      <c r="Z4715" s="24"/>
      <c r="AA4715" s="208">
        <v>3.0190000000000001</v>
      </c>
      <c r="AB4715" s="208">
        <v>5.7590000000000003</v>
      </c>
      <c r="AC4715" s="208">
        <v>12.369</v>
      </c>
      <c r="AD4715" s="208">
        <v>15.327999999999999</v>
      </c>
      <c r="AE4715" s="208">
        <v>16.210999999999999</v>
      </c>
      <c r="AF4715" s="208">
        <v>16.914999999999999</v>
      </c>
      <c r="AG4715" s="208">
        <v>7.5529999999999999</v>
      </c>
      <c r="AH4715" s="208">
        <v>8.8699999999999992</v>
      </c>
      <c r="AI4715" s="208">
        <v>5.2210000000000001</v>
      </c>
      <c r="AJ4715" s="24"/>
      <c r="AK4715" s="24"/>
      <c r="AL4715" s="24"/>
      <c r="AM4715" s="208">
        <v>2.5089999999999999</v>
      </c>
      <c r="AN4715" s="208">
        <v>9.2390000000000008</v>
      </c>
      <c r="AO4715" s="208">
        <v>16.135000000000002</v>
      </c>
      <c r="AP4715" s="208">
        <v>21.559000000000001</v>
      </c>
      <c r="AQ4715" s="208">
        <v>17.928000000000001</v>
      </c>
      <c r="AR4715" s="208">
        <v>20.613</v>
      </c>
      <c r="AS4715" s="208">
        <v>13.356999999999999</v>
      </c>
      <c r="AT4715" s="208">
        <v>10.885999999999999</v>
      </c>
      <c r="AU4715" s="24"/>
      <c r="AV4715" s="24"/>
      <c r="AW4715" s="24"/>
      <c r="AX4715" s="24"/>
      <c r="AY4715" s="208">
        <v>6.23</v>
      </c>
      <c r="AZ4715" s="208">
        <v>5.0869999999999997</v>
      </c>
      <c r="BA4715" s="208">
        <v>14.015000000000001</v>
      </c>
      <c r="BB4715" s="21">
        <f t="shared" si="503"/>
        <v>21.559000000000001</v>
      </c>
      <c r="BC4715" s="21"/>
      <c r="BD4715" s="22">
        <f t="shared" si="502"/>
        <v>28.977150537634412</v>
      </c>
      <c r="BE4715" s="21"/>
      <c r="BG4715" s="10"/>
      <c r="BH4715" s="21">
        <f t="shared" si="499"/>
        <v>0</v>
      </c>
      <c r="BI4715" s="22">
        <f t="shared" si="499"/>
        <v>2.1558999999999998E-2</v>
      </c>
      <c r="BJ4715" s="21"/>
      <c r="BK4715" s="21">
        <v>0</v>
      </c>
      <c r="BL4715" s="22">
        <v>6.4676999999999998E-2</v>
      </c>
      <c r="BM4715" s="21"/>
      <c r="BN4715" s="21">
        <f t="shared" si="501"/>
        <v>0</v>
      </c>
      <c r="BO4715" s="22">
        <f t="shared" si="501"/>
        <v>0.25870799999999999</v>
      </c>
      <c r="BP4715" s="21">
        <f t="shared" si="501"/>
        <v>0</v>
      </c>
    </row>
    <row r="4716" spans="1:68" ht="11.1" hidden="1" customHeight="1" outlineLevel="2" x14ac:dyDescent="0.2">
      <c r="A4716" s="10"/>
      <c r="B4716" s="18"/>
      <c r="C4716" s="18"/>
      <c r="D4716" s="18"/>
      <c r="E4716" s="23" t="s">
        <v>4133</v>
      </c>
      <c r="F4716" s="208">
        <v>44.540999999999997</v>
      </c>
      <c r="G4716" s="208">
        <v>35.417999999999999</v>
      </c>
      <c r="H4716" s="208">
        <v>32.654000000000003</v>
      </c>
      <c r="I4716" s="239">
        <v>26.88</v>
      </c>
      <c r="J4716" s="239"/>
      <c r="K4716" s="208">
        <v>19.64</v>
      </c>
      <c r="L4716" s="208">
        <v>29.92</v>
      </c>
      <c r="M4716" s="208">
        <v>25.588999999999999</v>
      </c>
      <c r="N4716" s="208">
        <v>20.111000000000001</v>
      </c>
      <c r="O4716" s="208">
        <v>30.053000000000001</v>
      </c>
      <c r="P4716" s="208">
        <v>33.927</v>
      </c>
      <c r="Q4716" s="208">
        <v>28.765999999999998</v>
      </c>
      <c r="R4716" s="208">
        <v>44.61</v>
      </c>
      <c r="S4716" s="208">
        <v>42.798000000000002</v>
      </c>
      <c r="T4716" s="208">
        <v>35.713000000000001</v>
      </c>
      <c r="U4716" s="208">
        <v>33.701999999999998</v>
      </c>
      <c r="V4716" s="208">
        <v>20.805</v>
      </c>
      <c r="W4716" s="208">
        <v>21.516999999999999</v>
      </c>
      <c r="X4716" s="208">
        <v>26.861000000000001</v>
      </c>
      <c r="Y4716" s="208">
        <v>13.635</v>
      </c>
      <c r="Z4716" s="208">
        <v>13.574</v>
      </c>
      <c r="AA4716" s="208">
        <v>26.376000000000001</v>
      </c>
      <c r="AB4716" s="208">
        <v>26.292000000000002</v>
      </c>
      <c r="AC4716" s="208">
        <v>37.064999999999998</v>
      </c>
      <c r="AD4716" s="208">
        <v>37.357999999999997</v>
      </c>
      <c r="AE4716" s="208">
        <v>42.073999999999998</v>
      </c>
      <c r="AF4716" s="208">
        <v>43.488</v>
      </c>
      <c r="AG4716" s="208">
        <v>26.98</v>
      </c>
      <c r="AH4716" s="208">
        <v>21.911000000000001</v>
      </c>
      <c r="AI4716" s="208">
        <v>41.633000000000003</v>
      </c>
      <c r="AJ4716" s="24"/>
      <c r="AK4716" s="208">
        <v>43.668999999999997</v>
      </c>
      <c r="AL4716" s="208">
        <v>19.161999999999999</v>
      </c>
      <c r="AM4716" s="208">
        <v>18.637</v>
      </c>
      <c r="AN4716" s="208">
        <v>15.047000000000001</v>
      </c>
      <c r="AO4716" s="208">
        <v>29.283000000000001</v>
      </c>
      <c r="AP4716" s="208">
        <v>35.268999999999998</v>
      </c>
      <c r="AQ4716" s="208">
        <v>42.061</v>
      </c>
      <c r="AR4716" s="208">
        <v>39.826000000000001</v>
      </c>
      <c r="AS4716" s="208">
        <v>25.902999999999999</v>
      </c>
      <c r="AT4716" s="208">
        <v>20.846</v>
      </c>
      <c r="AU4716" s="208">
        <v>24.17</v>
      </c>
      <c r="AV4716" s="24"/>
      <c r="AW4716" s="24"/>
      <c r="AX4716" s="24"/>
      <c r="AY4716" s="208">
        <v>2.4039999999999999</v>
      </c>
      <c r="AZ4716" s="208">
        <v>14.347</v>
      </c>
      <c r="BA4716" s="208">
        <v>34.872999999999998</v>
      </c>
      <c r="BB4716" s="21">
        <f t="shared" si="503"/>
        <v>44.61</v>
      </c>
      <c r="BC4716" s="21"/>
      <c r="BD4716" s="22">
        <f t="shared" si="502"/>
        <v>59.95967741935484</v>
      </c>
      <c r="BE4716" s="21"/>
      <c r="BG4716" s="10"/>
      <c r="BH4716" s="21">
        <f t="shared" si="499"/>
        <v>0</v>
      </c>
      <c r="BI4716" s="22">
        <f t="shared" si="499"/>
        <v>4.4609999999999997E-2</v>
      </c>
      <c r="BJ4716" s="21"/>
      <c r="BK4716" s="21">
        <v>0</v>
      </c>
      <c r="BL4716" s="22">
        <v>0.13383</v>
      </c>
      <c r="BM4716" s="21"/>
      <c r="BN4716" s="21">
        <f t="shared" si="501"/>
        <v>0</v>
      </c>
      <c r="BO4716" s="22">
        <f t="shared" si="501"/>
        <v>0.53532000000000002</v>
      </c>
      <c r="BP4716" s="21">
        <f t="shared" si="501"/>
        <v>0</v>
      </c>
    </row>
    <row r="4717" spans="1:68" ht="11.1" hidden="1" customHeight="1" outlineLevel="2" x14ac:dyDescent="0.2">
      <c r="A4717" s="10"/>
      <c r="B4717" s="18"/>
      <c r="C4717" s="18"/>
      <c r="D4717" s="18"/>
      <c r="E4717" s="23" t="s">
        <v>4134</v>
      </c>
      <c r="F4717" s="24"/>
      <c r="G4717" s="24"/>
      <c r="H4717" s="24"/>
      <c r="I4717" s="24"/>
      <c r="J4717" s="24"/>
      <c r="K4717" s="24"/>
      <c r="L4717" s="24"/>
      <c r="M4717" s="24"/>
      <c r="N4717" s="24"/>
      <c r="O4717" s="24"/>
      <c r="P4717" s="24"/>
      <c r="Q4717" s="24"/>
      <c r="R4717" s="24"/>
      <c r="S4717" s="24"/>
      <c r="T4717" s="24"/>
      <c r="U4717" s="24"/>
      <c r="V4717" s="24"/>
      <c r="W4717" s="24"/>
      <c r="X4717" s="24"/>
      <c r="Y4717" s="24"/>
      <c r="Z4717" s="24"/>
      <c r="AA4717" s="24"/>
      <c r="AB4717" s="208">
        <v>61.841000000000001</v>
      </c>
      <c r="AC4717" s="24"/>
      <c r="AD4717" s="208">
        <v>14.454000000000001</v>
      </c>
      <c r="AE4717" s="208">
        <v>8.9789999999999992</v>
      </c>
      <c r="AF4717" s="208">
        <v>9.407</v>
      </c>
      <c r="AG4717" s="208">
        <v>6.2320000000000002</v>
      </c>
      <c r="AH4717" s="208">
        <v>6.1790000000000003</v>
      </c>
      <c r="AI4717" s="208">
        <v>1.8420000000000001</v>
      </c>
      <c r="AJ4717" s="24"/>
      <c r="AK4717" s="24"/>
      <c r="AL4717" s="24"/>
      <c r="AM4717" s="208">
        <v>1E-3</v>
      </c>
      <c r="AN4717" s="208">
        <v>4.5620000000000003</v>
      </c>
      <c r="AO4717" s="208">
        <v>0.91600000000000004</v>
      </c>
      <c r="AP4717" s="208">
        <v>19.233000000000001</v>
      </c>
      <c r="AQ4717" s="208">
        <v>8.1059999999999999</v>
      </c>
      <c r="AR4717" s="208">
        <v>10.962999999999999</v>
      </c>
      <c r="AS4717" s="208">
        <v>7.641</v>
      </c>
      <c r="AT4717" s="208">
        <v>7.31</v>
      </c>
      <c r="AU4717" s="208">
        <v>4.2439999999999998</v>
      </c>
      <c r="AV4717" s="24"/>
      <c r="AW4717" s="24"/>
      <c r="AX4717" s="24"/>
      <c r="AY4717" s="24"/>
      <c r="AZ4717" s="208">
        <v>1.7010000000000001</v>
      </c>
      <c r="BA4717" s="208">
        <v>5.7690000000000001</v>
      </c>
      <c r="BB4717" s="21">
        <f t="shared" si="503"/>
        <v>61.841000000000001</v>
      </c>
      <c r="BC4717" s="21"/>
      <c r="BD4717" s="22">
        <f t="shared" si="502"/>
        <v>83.119623655913983</v>
      </c>
      <c r="BE4717" s="21"/>
      <c r="BG4717" s="10"/>
      <c r="BH4717" s="21">
        <f t="shared" ref="BH4717:BI4780" si="504">(BC4717*24*31/1000000)</f>
        <v>0</v>
      </c>
      <c r="BI4717" s="22">
        <f t="shared" si="504"/>
        <v>6.1841E-2</v>
      </c>
      <c r="BJ4717" s="21"/>
      <c r="BK4717" s="21">
        <v>0</v>
      </c>
      <c r="BL4717" s="22">
        <v>0.18552299999999999</v>
      </c>
      <c r="BM4717" s="21"/>
      <c r="BN4717" s="21">
        <f t="shared" si="501"/>
        <v>0</v>
      </c>
      <c r="BO4717" s="22">
        <f t="shared" si="501"/>
        <v>0.74209199999999997</v>
      </c>
      <c r="BP4717" s="21">
        <f t="shared" si="501"/>
        <v>0</v>
      </c>
    </row>
    <row r="4718" spans="1:68" ht="11.1" hidden="1" customHeight="1" outlineLevel="2" x14ac:dyDescent="0.2">
      <c r="A4718" s="10"/>
      <c r="B4718" s="18"/>
      <c r="C4718" s="18"/>
      <c r="D4718" s="18"/>
      <c r="E4718" s="23" t="s">
        <v>4135</v>
      </c>
      <c r="F4718" s="208">
        <v>20.815000000000001</v>
      </c>
      <c r="G4718" s="208">
        <v>14.722</v>
      </c>
      <c r="H4718" s="208">
        <v>11.824</v>
      </c>
      <c r="I4718" s="239">
        <v>9.8030000000000008</v>
      </c>
      <c r="J4718" s="239"/>
      <c r="K4718" s="208">
        <v>3.3919999999999999</v>
      </c>
      <c r="L4718" s="24"/>
      <c r="M4718" s="24"/>
      <c r="N4718" s="24"/>
      <c r="O4718" s="208">
        <v>6</v>
      </c>
      <c r="P4718" s="208">
        <v>64</v>
      </c>
      <c r="Q4718" s="208">
        <v>57</v>
      </c>
      <c r="R4718" s="24"/>
      <c r="S4718" s="208">
        <v>78.335999999999999</v>
      </c>
      <c r="T4718" s="208">
        <v>31.847999999999999</v>
      </c>
      <c r="U4718" s="208">
        <v>14.919</v>
      </c>
      <c r="V4718" s="208">
        <v>6.4859999999999998</v>
      </c>
      <c r="W4718" s="208">
        <v>2.12</v>
      </c>
      <c r="X4718" s="24"/>
      <c r="Y4718" s="24"/>
      <c r="Z4718" s="24"/>
      <c r="AA4718" s="208">
        <v>3.1280000000000001</v>
      </c>
      <c r="AB4718" s="208">
        <v>9.6229999999999993</v>
      </c>
      <c r="AC4718" s="208">
        <v>18.266999999999999</v>
      </c>
      <c r="AD4718" s="208">
        <v>23.283999999999999</v>
      </c>
      <c r="AE4718" s="208">
        <v>28.390999999999998</v>
      </c>
      <c r="AF4718" s="208">
        <v>24.745000000000001</v>
      </c>
      <c r="AG4718" s="208">
        <v>14.759</v>
      </c>
      <c r="AH4718" s="208">
        <v>8.7119999999999997</v>
      </c>
      <c r="AI4718" s="208">
        <v>5.6159999999999997</v>
      </c>
      <c r="AJ4718" s="24"/>
      <c r="AK4718" s="24"/>
      <c r="AL4718" s="24"/>
      <c r="AM4718" s="208">
        <v>4.7960000000000003</v>
      </c>
      <c r="AN4718" s="208">
        <v>10.59</v>
      </c>
      <c r="AO4718" s="208">
        <v>20.103999999999999</v>
      </c>
      <c r="AP4718" s="208">
        <v>29.45</v>
      </c>
      <c r="AQ4718" s="208">
        <v>27.643999999999998</v>
      </c>
      <c r="AR4718" s="208">
        <v>100.16800000000001</v>
      </c>
      <c r="AS4718" s="208">
        <v>-54.287999999999997</v>
      </c>
      <c r="AT4718" s="208">
        <v>14.66</v>
      </c>
      <c r="AU4718" s="208">
        <v>5.2649999999999997</v>
      </c>
      <c r="AV4718" s="24"/>
      <c r="AW4718" s="24"/>
      <c r="AX4718" s="24"/>
      <c r="AY4718" s="208">
        <v>2.8109999999999999</v>
      </c>
      <c r="AZ4718" s="208">
        <v>6.4950000000000001</v>
      </c>
      <c r="BA4718" s="208">
        <v>11.034000000000001</v>
      </c>
      <c r="BB4718" s="21">
        <f t="shared" si="503"/>
        <v>100.16800000000001</v>
      </c>
      <c r="BC4718" s="21"/>
      <c r="BD4718" s="22">
        <f t="shared" si="502"/>
        <v>134.63440860215056</v>
      </c>
      <c r="BE4718" s="21"/>
      <c r="BG4718" s="10"/>
      <c r="BH4718" s="21">
        <f t="shared" si="504"/>
        <v>0</v>
      </c>
      <c r="BI4718" s="22">
        <f t="shared" si="504"/>
        <v>0.10016800000000003</v>
      </c>
      <c r="BJ4718" s="21"/>
      <c r="BK4718" s="21">
        <v>0</v>
      </c>
      <c r="BL4718" s="22">
        <v>0.3005040000000001</v>
      </c>
      <c r="BM4718" s="21"/>
      <c r="BN4718" s="21">
        <f t="shared" si="501"/>
        <v>0</v>
      </c>
      <c r="BO4718" s="22">
        <f t="shared" si="501"/>
        <v>1.2020160000000004</v>
      </c>
      <c r="BP4718" s="21">
        <f t="shared" si="501"/>
        <v>0</v>
      </c>
    </row>
    <row r="4719" spans="1:68" ht="11.1" hidden="1" customHeight="1" outlineLevel="2" x14ac:dyDescent="0.2">
      <c r="A4719" s="10"/>
      <c r="B4719" s="18"/>
      <c r="C4719" s="18"/>
      <c r="D4719" s="18"/>
      <c r="E4719" s="23" t="s">
        <v>4136</v>
      </c>
      <c r="F4719" s="208">
        <v>7.6769999999999996</v>
      </c>
      <c r="G4719" s="208">
        <v>5.5990000000000002</v>
      </c>
      <c r="H4719" s="208">
        <v>3.4980000000000002</v>
      </c>
      <c r="I4719" s="239">
        <v>2.351</v>
      </c>
      <c r="J4719" s="239"/>
      <c r="K4719" s="208">
        <v>0.108</v>
      </c>
      <c r="L4719" s="24"/>
      <c r="M4719" s="24"/>
      <c r="N4719" s="24"/>
      <c r="O4719" s="208">
        <v>2.8</v>
      </c>
      <c r="P4719" s="208">
        <v>29</v>
      </c>
      <c r="Q4719" s="208">
        <v>28.324000000000002</v>
      </c>
      <c r="R4719" s="208">
        <v>3.96</v>
      </c>
      <c r="S4719" s="208">
        <v>7.2640000000000002</v>
      </c>
      <c r="T4719" s="208">
        <v>16.975999999999999</v>
      </c>
      <c r="U4719" s="208">
        <v>3.3570000000000002</v>
      </c>
      <c r="V4719" s="208">
        <v>11.234</v>
      </c>
      <c r="W4719" s="208">
        <v>13.792999999999999</v>
      </c>
      <c r="X4719" s="24"/>
      <c r="Y4719" s="24"/>
      <c r="Z4719" s="24"/>
      <c r="AA4719" s="208">
        <v>13.792999999999999</v>
      </c>
      <c r="AB4719" s="208">
        <v>1.522</v>
      </c>
      <c r="AC4719" s="208">
        <v>5.1879999999999997</v>
      </c>
      <c r="AD4719" s="208">
        <v>6.3719999999999999</v>
      </c>
      <c r="AE4719" s="208">
        <v>5.8010000000000002</v>
      </c>
      <c r="AF4719" s="208">
        <v>1.254</v>
      </c>
      <c r="AG4719" s="208">
        <v>4.2690000000000001</v>
      </c>
      <c r="AH4719" s="208">
        <v>2.0219999999999998</v>
      </c>
      <c r="AI4719" s="24"/>
      <c r="AJ4719" s="24"/>
      <c r="AK4719" s="24"/>
      <c r="AL4719" s="24"/>
      <c r="AM4719" s="24"/>
      <c r="AN4719" s="208">
        <v>0.67100000000000004</v>
      </c>
      <c r="AO4719" s="208">
        <v>4.859</v>
      </c>
      <c r="AP4719" s="24"/>
      <c r="AQ4719" s="24"/>
      <c r="AR4719" s="208">
        <v>4.8230000000000004</v>
      </c>
      <c r="AS4719" s="208">
        <v>4.0940000000000003</v>
      </c>
      <c r="AT4719" s="208">
        <v>3.081</v>
      </c>
      <c r="AU4719" s="208">
        <v>0.48699999999999999</v>
      </c>
      <c r="AV4719" s="24"/>
      <c r="AW4719" s="24"/>
      <c r="AX4719" s="24"/>
      <c r="AY4719" s="24"/>
      <c r="AZ4719" s="208">
        <v>0.52100000000000002</v>
      </c>
      <c r="BA4719" s="208">
        <v>3.0950000000000002</v>
      </c>
      <c r="BB4719" s="21">
        <f t="shared" si="503"/>
        <v>29</v>
      </c>
      <c r="BC4719" s="21"/>
      <c r="BD4719" s="22">
        <f t="shared" si="502"/>
        <v>38.978494623655912</v>
      </c>
      <c r="BE4719" s="21"/>
      <c r="BG4719" s="10"/>
      <c r="BH4719" s="21">
        <f t="shared" si="504"/>
        <v>0</v>
      </c>
      <c r="BI4719" s="22">
        <f t="shared" si="504"/>
        <v>2.9000000000000001E-2</v>
      </c>
      <c r="BJ4719" s="21"/>
      <c r="BK4719" s="21">
        <v>0</v>
      </c>
      <c r="BL4719" s="22">
        <v>8.7000000000000008E-2</v>
      </c>
      <c r="BM4719" s="21"/>
      <c r="BN4719" s="21">
        <f t="shared" si="501"/>
        <v>0</v>
      </c>
      <c r="BO4719" s="22">
        <f t="shared" si="501"/>
        <v>0.34800000000000003</v>
      </c>
      <c r="BP4719" s="21">
        <f t="shared" si="501"/>
        <v>0</v>
      </c>
    </row>
    <row r="4720" spans="1:68" ht="11.1" hidden="1" customHeight="1" outlineLevel="1" collapsed="1" x14ac:dyDescent="0.2">
      <c r="A4720" s="10"/>
      <c r="B4720" s="18"/>
      <c r="C4720" s="18"/>
      <c r="D4720" s="18"/>
      <c r="E4720" s="19" t="s">
        <v>4137</v>
      </c>
      <c r="F4720" s="20"/>
      <c r="G4720" s="20"/>
      <c r="H4720" s="20"/>
      <c r="I4720" s="240">
        <v>2</v>
      </c>
      <c r="J4720" s="240"/>
      <c r="K4720" s="20"/>
      <c r="L4720" s="20"/>
      <c r="M4720" s="20"/>
      <c r="N4720" s="20"/>
      <c r="O4720" s="20"/>
      <c r="P4720" s="20"/>
      <c r="Q4720" s="20"/>
      <c r="R4720" s="209">
        <v>19.638000000000002</v>
      </c>
      <c r="S4720" s="209">
        <v>7.2910000000000004</v>
      </c>
      <c r="T4720" s="209">
        <v>7</v>
      </c>
      <c r="U4720" s="209">
        <v>8.125</v>
      </c>
      <c r="V4720" s="209">
        <v>3.125</v>
      </c>
      <c r="W4720" s="20"/>
      <c r="X4720" s="20"/>
      <c r="Y4720" s="209">
        <v>8.6809999999999992</v>
      </c>
      <c r="Z4720" s="20"/>
      <c r="AA4720" s="20"/>
      <c r="AB4720" s="20"/>
      <c r="AC4720" s="209">
        <v>7.5</v>
      </c>
      <c r="AD4720" s="209">
        <v>16.489000000000001</v>
      </c>
      <c r="AE4720" s="209">
        <v>10</v>
      </c>
      <c r="AF4720" s="209">
        <v>5.25</v>
      </c>
      <c r="AG4720" s="209">
        <v>5.5</v>
      </c>
      <c r="AH4720" s="209">
        <v>6.8040000000000003</v>
      </c>
      <c r="AI4720" s="20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  <c r="BA4720" s="20"/>
      <c r="BB4720" s="21">
        <f t="shared" si="503"/>
        <v>19.638000000000002</v>
      </c>
      <c r="BC4720" s="21">
        <f>BD4720</f>
        <v>26.395161290322584</v>
      </c>
      <c r="BD4720" s="22">
        <f t="shared" si="502"/>
        <v>26.395161290322584</v>
      </c>
      <c r="BE4720" s="21">
        <f>BC4720-BD4720</f>
        <v>0</v>
      </c>
      <c r="BG4720" s="10">
        <v>6</v>
      </c>
      <c r="BH4720" s="21">
        <f t="shared" si="504"/>
        <v>1.9637999999999999E-2</v>
      </c>
      <c r="BI4720" s="22">
        <f t="shared" si="504"/>
        <v>1.9637999999999999E-2</v>
      </c>
      <c r="BJ4720" s="21">
        <f>BH4720-BI4720</f>
        <v>0</v>
      </c>
      <c r="BK4720" s="21">
        <v>5.8913999999999994E-2</v>
      </c>
      <c r="BL4720" s="22">
        <v>5.8913999999999994E-2</v>
      </c>
      <c r="BM4720" s="21">
        <v>0</v>
      </c>
      <c r="BN4720" s="21">
        <f t="shared" si="501"/>
        <v>0.23565599999999998</v>
      </c>
      <c r="BO4720" s="22">
        <f t="shared" si="501"/>
        <v>0.23565599999999998</v>
      </c>
      <c r="BP4720" s="21">
        <f t="shared" si="501"/>
        <v>0</v>
      </c>
    </row>
    <row r="4721" spans="1:68" ht="11.1" hidden="1" customHeight="1" outlineLevel="2" x14ac:dyDescent="0.2">
      <c r="A4721" s="10"/>
      <c r="B4721" s="18"/>
      <c r="C4721" s="18"/>
      <c r="D4721" s="18"/>
      <c r="E4721" s="23" t="s">
        <v>4138</v>
      </c>
      <c r="F4721" s="24"/>
      <c r="G4721" s="24"/>
      <c r="H4721" s="24"/>
      <c r="I4721" s="239">
        <v>2</v>
      </c>
      <c r="J4721" s="239"/>
      <c r="K4721" s="24"/>
      <c r="L4721" s="24"/>
      <c r="M4721" s="24"/>
      <c r="N4721" s="24"/>
      <c r="O4721" s="24"/>
      <c r="P4721" s="24"/>
      <c r="Q4721" s="24"/>
      <c r="R4721" s="208">
        <v>19.638000000000002</v>
      </c>
      <c r="S4721" s="208">
        <v>7.2910000000000004</v>
      </c>
      <c r="T4721" s="208">
        <v>7</v>
      </c>
      <c r="U4721" s="208">
        <v>8.125</v>
      </c>
      <c r="V4721" s="208">
        <v>3.125</v>
      </c>
      <c r="W4721" s="24"/>
      <c r="X4721" s="24"/>
      <c r="Y4721" s="208">
        <v>8.6809999999999992</v>
      </c>
      <c r="Z4721" s="24"/>
      <c r="AA4721" s="24"/>
      <c r="AB4721" s="24"/>
      <c r="AC4721" s="208">
        <v>7.5</v>
      </c>
      <c r="AD4721" s="208">
        <v>16.489000000000001</v>
      </c>
      <c r="AE4721" s="208">
        <v>10</v>
      </c>
      <c r="AF4721" s="208">
        <v>5.25</v>
      </c>
      <c r="AG4721" s="208">
        <v>5.5</v>
      </c>
      <c r="AH4721" s="208">
        <v>6.8040000000000003</v>
      </c>
      <c r="AI4721" s="24"/>
      <c r="AJ4721" s="24"/>
      <c r="AK4721" s="24"/>
      <c r="AL4721" s="24"/>
      <c r="AM4721" s="24"/>
      <c r="AN4721" s="24"/>
      <c r="AO4721" s="24"/>
      <c r="AP4721" s="24"/>
      <c r="AQ4721" s="24"/>
      <c r="AR4721" s="24"/>
      <c r="AS4721" s="24"/>
      <c r="AT4721" s="24"/>
      <c r="AU4721" s="24"/>
      <c r="AV4721" s="24"/>
      <c r="AW4721" s="24"/>
      <c r="AX4721" s="24"/>
      <c r="AY4721" s="24"/>
      <c r="AZ4721" s="24"/>
      <c r="BA4721" s="24"/>
      <c r="BB4721" s="21">
        <f t="shared" si="503"/>
        <v>19.638000000000002</v>
      </c>
      <c r="BC4721" s="21"/>
      <c r="BD4721" s="22">
        <f t="shared" si="502"/>
        <v>26.395161290322584</v>
      </c>
      <c r="BE4721" s="21"/>
      <c r="BG4721" s="10"/>
      <c r="BH4721" s="21">
        <f t="shared" si="504"/>
        <v>0</v>
      </c>
      <c r="BI4721" s="22">
        <f t="shared" si="504"/>
        <v>1.9637999999999999E-2</v>
      </c>
      <c r="BJ4721" s="21"/>
      <c r="BK4721" s="21">
        <v>0</v>
      </c>
      <c r="BL4721" s="22">
        <v>5.8913999999999994E-2</v>
      </c>
      <c r="BM4721" s="21"/>
      <c r="BN4721" s="21">
        <f t="shared" si="501"/>
        <v>0</v>
      </c>
      <c r="BO4721" s="22">
        <f t="shared" si="501"/>
        <v>0.23565599999999998</v>
      </c>
      <c r="BP4721" s="21">
        <f t="shared" si="501"/>
        <v>0</v>
      </c>
    </row>
    <row r="4722" spans="1:68" ht="11.1" hidden="1" customHeight="1" outlineLevel="1" collapsed="1" x14ac:dyDescent="0.2">
      <c r="A4722" s="10"/>
      <c r="B4722" s="18"/>
      <c r="C4722" s="18"/>
      <c r="D4722" s="18"/>
      <c r="E4722" s="19" t="s">
        <v>4139</v>
      </c>
      <c r="F4722" s="209">
        <v>0.81899999999999995</v>
      </c>
      <c r="G4722" s="209">
        <v>0.81899999999999995</v>
      </c>
      <c r="H4722" s="209">
        <v>0.81899999999999995</v>
      </c>
      <c r="I4722" s="240">
        <v>0.83</v>
      </c>
      <c r="J4722" s="240"/>
      <c r="K4722" s="209">
        <v>0.84099999999999997</v>
      </c>
      <c r="L4722" s="209">
        <v>0.84099999999999997</v>
      </c>
      <c r="M4722" s="209">
        <v>0.79800000000000004</v>
      </c>
      <c r="N4722" s="209">
        <v>0.84099999999999997</v>
      </c>
      <c r="O4722" s="209">
        <v>0.84099999999999997</v>
      </c>
      <c r="P4722" s="209">
        <v>0.83</v>
      </c>
      <c r="Q4722" s="209">
        <v>0.93799999999999994</v>
      </c>
      <c r="R4722" s="209">
        <v>0.873</v>
      </c>
      <c r="S4722" s="209">
        <v>0.91600000000000004</v>
      </c>
      <c r="T4722" s="209">
        <v>0.84099999999999997</v>
      </c>
      <c r="U4722" s="209">
        <v>0.83399999999999996</v>
      </c>
      <c r="V4722" s="209">
        <v>0.84099999999999997</v>
      </c>
      <c r="W4722" s="209">
        <v>0.84099999999999997</v>
      </c>
      <c r="X4722" s="209">
        <v>0.84099999999999997</v>
      </c>
      <c r="Y4722" s="209">
        <v>0.79800000000000004</v>
      </c>
      <c r="Z4722" s="209">
        <v>0.77600000000000002</v>
      </c>
      <c r="AA4722" s="209">
        <v>0.755</v>
      </c>
      <c r="AB4722" s="209">
        <v>0.755</v>
      </c>
      <c r="AC4722" s="209">
        <v>0.755</v>
      </c>
      <c r="AD4722" s="209">
        <v>0.755</v>
      </c>
      <c r="AE4722" s="209">
        <v>0.755</v>
      </c>
      <c r="AF4722" s="209">
        <v>0.755</v>
      </c>
      <c r="AG4722" s="209">
        <v>0.76500000000000001</v>
      </c>
      <c r="AH4722" s="209">
        <v>0.76500000000000001</v>
      </c>
      <c r="AI4722" s="209">
        <v>0.76500000000000001</v>
      </c>
      <c r="AJ4722" s="209">
        <v>0.76500000000000001</v>
      </c>
      <c r="AK4722" s="209">
        <v>0.78400000000000003</v>
      </c>
      <c r="AL4722" s="209">
        <v>0.80100000000000005</v>
      </c>
      <c r="AM4722" s="209">
        <v>0.79800000000000004</v>
      </c>
      <c r="AN4722" s="209">
        <v>0.80900000000000005</v>
      </c>
      <c r="AO4722" s="209">
        <v>0.80900000000000005</v>
      </c>
      <c r="AP4722" s="209">
        <v>0.83</v>
      </c>
      <c r="AQ4722" s="209">
        <v>0.52800000000000002</v>
      </c>
      <c r="AR4722" s="209">
        <v>0.83</v>
      </c>
      <c r="AS4722" s="209">
        <v>0.81899999999999995</v>
      </c>
      <c r="AT4722" s="209">
        <v>0.81899999999999995</v>
      </c>
      <c r="AU4722" s="209">
        <v>0.80900000000000005</v>
      </c>
      <c r="AV4722" s="209">
        <v>0.80900000000000005</v>
      </c>
      <c r="AW4722" s="209">
        <v>0.81899999999999995</v>
      </c>
      <c r="AX4722" s="209">
        <v>0.79800000000000004</v>
      </c>
      <c r="AY4722" s="209">
        <v>0.81899999999999995</v>
      </c>
      <c r="AZ4722" s="209">
        <v>0.81899999999999995</v>
      </c>
      <c r="BA4722" s="209">
        <v>0.84099999999999997</v>
      </c>
      <c r="BB4722" s="21">
        <f t="shared" si="503"/>
        <v>0.93799999999999994</v>
      </c>
      <c r="BC4722" s="21">
        <f>BF4722</f>
        <v>9.66</v>
      </c>
      <c r="BD4722" s="22">
        <f t="shared" si="502"/>
        <v>1.260752688172043</v>
      </c>
      <c r="BE4722" s="21">
        <f>BC4722-BD4722</f>
        <v>8.3992473118279563</v>
      </c>
      <c r="BF4722" s="2">
        <v>9.66</v>
      </c>
      <c r="BG4722" s="10"/>
      <c r="BH4722" s="21">
        <f t="shared" si="504"/>
        <v>7.1870399999999996E-3</v>
      </c>
      <c r="BI4722" s="22">
        <f t="shared" si="504"/>
        <v>9.3800000000000003E-4</v>
      </c>
      <c r="BJ4722" s="21">
        <f>BH4722-BI4722</f>
        <v>6.2490399999999991E-3</v>
      </c>
      <c r="BK4722" s="21">
        <v>2.156112E-2</v>
      </c>
      <c r="BL4722" s="22">
        <v>2.8140000000000001E-3</v>
      </c>
      <c r="BM4722" s="21">
        <v>1.8747119999999999E-2</v>
      </c>
      <c r="BN4722" s="21">
        <f t="shared" si="501"/>
        <v>8.6244479999999998E-2</v>
      </c>
      <c r="BO4722" s="22">
        <f t="shared" si="501"/>
        <v>1.1256E-2</v>
      </c>
      <c r="BP4722" s="21">
        <f t="shared" si="501"/>
        <v>7.4988479999999996E-2</v>
      </c>
    </row>
    <row r="4723" spans="1:68" ht="11.1" hidden="1" customHeight="1" outlineLevel="2" x14ac:dyDescent="0.2">
      <c r="A4723" s="10"/>
      <c r="B4723" s="18"/>
      <c r="C4723" s="18"/>
      <c r="D4723" s="18"/>
      <c r="E4723" s="23"/>
      <c r="F4723" s="208">
        <v>0.81899999999999995</v>
      </c>
      <c r="G4723" s="208">
        <v>0.81899999999999995</v>
      </c>
      <c r="H4723" s="208">
        <v>0.81899999999999995</v>
      </c>
      <c r="I4723" s="239">
        <v>0.83</v>
      </c>
      <c r="J4723" s="239"/>
      <c r="K4723" s="208">
        <v>0.84099999999999997</v>
      </c>
      <c r="L4723" s="208">
        <v>0.84099999999999997</v>
      </c>
      <c r="M4723" s="208">
        <v>0.79800000000000004</v>
      </c>
      <c r="N4723" s="208">
        <v>0.84099999999999997</v>
      </c>
      <c r="O4723" s="208">
        <v>0.84099999999999997</v>
      </c>
      <c r="P4723" s="208">
        <v>0.83</v>
      </c>
      <c r="Q4723" s="208">
        <v>0.93799999999999994</v>
      </c>
      <c r="R4723" s="208">
        <v>0.873</v>
      </c>
      <c r="S4723" s="208">
        <v>0.91600000000000004</v>
      </c>
      <c r="T4723" s="208">
        <v>0.84099999999999997</v>
      </c>
      <c r="U4723" s="208">
        <v>0.83399999999999996</v>
      </c>
      <c r="V4723" s="208">
        <v>0.84099999999999997</v>
      </c>
      <c r="W4723" s="208">
        <v>0.84099999999999997</v>
      </c>
      <c r="X4723" s="208">
        <v>0.84099999999999997</v>
      </c>
      <c r="Y4723" s="208">
        <v>0.79800000000000004</v>
      </c>
      <c r="Z4723" s="208">
        <v>0.77600000000000002</v>
      </c>
      <c r="AA4723" s="208">
        <v>0.755</v>
      </c>
      <c r="AB4723" s="208">
        <v>0.755</v>
      </c>
      <c r="AC4723" s="208">
        <v>0.755</v>
      </c>
      <c r="AD4723" s="208">
        <v>0.755</v>
      </c>
      <c r="AE4723" s="208">
        <v>0.755</v>
      </c>
      <c r="AF4723" s="208">
        <v>0.755</v>
      </c>
      <c r="AG4723" s="208">
        <v>0.76500000000000001</v>
      </c>
      <c r="AH4723" s="208">
        <v>0.76500000000000001</v>
      </c>
      <c r="AI4723" s="208">
        <v>0.76500000000000001</v>
      </c>
      <c r="AJ4723" s="208">
        <v>0.76500000000000001</v>
      </c>
      <c r="AK4723" s="208">
        <v>0.78400000000000003</v>
      </c>
      <c r="AL4723" s="208">
        <v>0.80100000000000005</v>
      </c>
      <c r="AM4723" s="208">
        <v>0.79800000000000004</v>
      </c>
      <c r="AN4723" s="208">
        <v>0.80900000000000005</v>
      </c>
      <c r="AO4723" s="208">
        <v>0.80900000000000005</v>
      </c>
      <c r="AP4723" s="208">
        <v>0.83</v>
      </c>
      <c r="AQ4723" s="208">
        <v>0.52800000000000002</v>
      </c>
      <c r="AR4723" s="208">
        <v>0.83</v>
      </c>
      <c r="AS4723" s="208">
        <v>0.81899999999999995</v>
      </c>
      <c r="AT4723" s="208">
        <v>0.81899999999999995</v>
      </c>
      <c r="AU4723" s="208">
        <v>0.80900000000000005</v>
      </c>
      <c r="AV4723" s="208">
        <v>0.80900000000000005</v>
      </c>
      <c r="AW4723" s="208">
        <v>0.81899999999999995</v>
      </c>
      <c r="AX4723" s="208">
        <v>0.79800000000000004</v>
      </c>
      <c r="AY4723" s="208">
        <v>0.81899999999999995</v>
      </c>
      <c r="AZ4723" s="208">
        <v>0.81899999999999995</v>
      </c>
      <c r="BA4723" s="208">
        <v>0.84099999999999997</v>
      </c>
      <c r="BB4723" s="21">
        <f t="shared" si="503"/>
        <v>0.93799999999999994</v>
      </c>
      <c r="BC4723" s="21"/>
      <c r="BD4723" s="22">
        <f t="shared" si="502"/>
        <v>1.260752688172043</v>
      </c>
      <c r="BE4723" s="21"/>
      <c r="BG4723" s="10"/>
      <c r="BH4723" s="21">
        <f t="shared" si="504"/>
        <v>0</v>
      </c>
      <c r="BI4723" s="22">
        <f t="shared" si="504"/>
        <v>9.3800000000000003E-4</v>
      </c>
      <c r="BJ4723" s="21"/>
      <c r="BK4723" s="21">
        <v>0</v>
      </c>
      <c r="BL4723" s="22">
        <v>2.8140000000000001E-3</v>
      </c>
      <c r="BM4723" s="21"/>
      <c r="BN4723" s="21">
        <f t="shared" si="501"/>
        <v>0</v>
      </c>
      <c r="BO4723" s="22">
        <f t="shared" si="501"/>
        <v>1.1256E-2</v>
      </c>
      <c r="BP4723" s="21">
        <f t="shared" si="501"/>
        <v>0</v>
      </c>
    </row>
    <row r="4724" spans="1:68" ht="11.1" hidden="1" customHeight="1" outlineLevel="1" collapsed="1" x14ac:dyDescent="0.2">
      <c r="A4724" s="10"/>
      <c r="B4724" s="18"/>
      <c r="C4724" s="18"/>
      <c r="D4724" s="18"/>
      <c r="E4724" s="19" t="s">
        <v>4140</v>
      </c>
      <c r="F4724" s="209">
        <v>11.065</v>
      </c>
      <c r="G4724" s="20"/>
      <c r="H4724" s="209">
        <v>9.8209999999999997</v>
      </c>
      <c r="I4724" s="240">
        <v>1</v>
      </c>
      <c r="J4724" s="240"/>
      <c r="K4724" s="20"/>
      <c r="L4724" s="20"/>
      <c r="M4724" s="20"/>
      <c r="N4724" s="20"/>
      <c r="O4724" s="209">
        <v>23.009</v>
      </c>
      <c r="P4724" s="209">
        <v>11.206</v>
      </c>
      <c r="Q4724" s="20"/>
      <c r="R4724" s="209">
        <v>24.414999999999999</v>
      </c>
      <c r="S4724" s="209">
        <v>21.029</v>
      </c>
      <c r="T4724" s="209">
        <v>13.911</v>
      </c>
      <c r="U4724" s="209">
        <v>5.5190000000000001</v>
      </c>
      <c r="V4724" s="209">
        <v>1.331</v>
      </c>
      <c r="W4724" s="209">
        <v>0.53500000000000003</v>
      </c>
      <c r="X4724" s="20"/>
      <c r="Y4724" s="20"/>
      <c r="Z4724" s="20"/>
      <c r="AA4724" s="209">
        <v>2.5310000000000001</v>
      </c>
      <c r="AB4724" s="209">
        <v>1.8520000000000001</v>
      </c>
      <c r="AC4724" s="209">
        <v>6.4720000000000004</v>
      </c>
      <c r="AD4724" s="209">
        <v>5.22</v>
      </c>
      <c r="AE4724" s="209">
        <v>6.3650000000000002</v>
      </c>
      <c r="AF4724" s="209">
        <v>4.6429999999999998</v>
      </c>
      <c r="AG4724" s="209">
        <v>2.71</v>
      </c>
      <c r="AH4724" s="209">
        <v>1.9139999999999999</v>
      </c>
      <c r="AI4724" s="20"/>
      <c r="AJ4724" s="20"/>
      <c r="AK4724" s="20"/>
      <c r="AL4724" s="20"/>
      <c r="AM4724" s="209">
        <v>3.4000000000000002E-2</v>
      </c>
      <c r="AN4724" s="209">
        <v>2.8820000000000001</v>
      </c>
      <c r="AO4724" s="209">
        <v>10.018000000000001</v>
      </c>
      <c r="AP4724" s="209">
        <v>8.7219999999999995</v>
      </c>
      <c r="AQ4724" s="209">
        <v>11.746</v>
      </c>
      <c r="AR4724" s="209">
        <v>9.5090000000000003</v>
      </c>
      <c r="AS4724" s="209">
        <v>5.6219999999999999</v>
      </c>
      <c r="AT4724" s="209">
        <v>3.9510000000000001</v>
      </c>
      <c r="AU4724" s="209">
        <v>1.0999999999999999E-2</v>
      </c>
      <c r="AV4724" s="20"/>
      <c r="AW4724" s="20"/>
      <c r="AX4724" s="20"/>
      <c r="AY4724" s="209">
        <v>7.335</v>
      </c>
      <c r="AZ4724" s="209">
        <v>3.827</v>
      </c>
      <c r="BA4724" s="209">
        <v>8.7460000000000004</v>
      </c>
      <c r="BB4724" s="21">
        <v>8.7460000000000004</v>
      </c>
      <c r="BC4724" s="21">
        <f>BF4724</f>
        <v>19.2</v>
      </c>
      <c r="BD4724" s="22">
        <f t="shared" si="502"/>
        <v>11.755376344086022</v>
      </c>
      <c r="BE4724" s="21">
        <f>BC4724-BD4724</f>
        <v>7.4446236559139773</v>
      </c>
      <c r="BF4724" s="2">
        <v>19.2</v>
      </c>
      <c r="BG4724" s="10">
        <v>6</v>
      </c>
      <c r="BH4724" s="21">
        <f t="shared" si="504"/>
        <v>1.4284799999999999E-2</v>
      </c>
      <c r="BI4724" s="22">
        <f t="shared" si="504"/>
        <v>8.7460000000000003E-3</v>
      </c>
      <c r="BJ4724" s="21">
        <f>BH4724-BI4724</f>
        <v>5.5387999999999982E-3</v>
      </c>
      <c r="BK4724" s="21">
        <v>4.2854399999999994E-2</v>
      </c>
      <c r="BL4724" s="22">
        <v>2.6238000000000001E-2</v>
      </c>
      <c r="BM4724" s="21">
        <v>1.6616399999999993E-2</v>
      </c>
      <c r="BN4724" s="21">
        <f t="shared" si="501"/>
        <v>0.17141759999999998</v>
      </c>
      <c r="BO4724" s="22">
        <f t="shared" si="501"/>
        <v>0.104952</v>
      </c>
      <c r="BP4724" s="21">
        <f t="shared" si="501"/>
        <v>6.6465599999999972E-2</v>
      </c>
    </row>
    <row r="4725" spans="1:68" ht="11.1" hidden="1" customHeight="1" outlineLevel="2" x14ac:dyDescent="0.2">
      <c r="A4725" s="10"/>
      <c r="B4725" s="18"/>
      <c r="C4725" s="18"/>
      <c r="D4725" s="18"/>
      <c r="E4725" s="23" t="s">
        <v>4141</v>
      </c>
      <c r="F4725" s="24"/>
      <c r="G4725" s="24"/>
      <c r="H4725" s="24"/>
      <c r="I4725" s="24"/>
      <c r="J4725" s="24"/>
      <c r="K4725" s="24"/>
      <c r="L4725" s="24"/>
      <c r="M4725" s="24"/>
      <c r="N4725" s="24"/>
      <c r="O4725" s="24"/>
      <c r="P4725" s="24"/>
      <c r="Q4725" s="24"/>
      <c r="R4725" s="24"/>
      <c r="S4725" s="24"/>
      <c r="T4725" s="24"/>
      <c r="U4725" s="24"/>
      <c r="V4725" s="24"/>
      <c r="W4725" s="24"/>
      <c r="X4725" s="24"/>
      <c r="Y4725" s="24"/>
      <c r="Z4725" s="24"/>
      <c r="AA4725" s="24"/>
      <c r="AB4725" s="24"/>
      <c r="AC4725" s="24"/>
      <c r="AD4725" s="24"/>
      <c r="AE4725" s="24"/>
      <c r="AF4725" s="24"/>
      <c r="AG4725" s="24"/>
      <c r="AH4725" s="24"/>
      <c r="AI4725" s="24"/>
      <c r="AJ4725" s="24"/>
      <c r="AK4725" s="24"/>
      <c r="AL4725" s="24"/>
      <c r="AM4725" s="24"/>
      <c r="AN4725" s="24"/>
      <c r="AO4725" s="24"/>
      <c r="AP4725" s="24"/>
      <c r="AQ4725" s="24"/>
      <c r="AR4725" s="24"/>
      <c r="AS4725" s="24"/>
      <c r="AT4725" s="24"/>
      <c r="AU4725" s="24"/>
      <c r="AV4725" s="24"/>
      <c r="AW4725" s="24"/>
      <c r="AX4725" s="24"/>
      <c r="AY4725" s="208">
        <v>7.335</v>
      </c>
      <c r="AZ4725" s="208">
        <v>3.827</v>
      </c>
      <c r="BA4725" s="208">
        <v>8.7460000000000004</v>
      </c>
      <c r="BB4725" s="21">
        <f t="shared" si="503"/>
        <v>8.7460000000000004</v>
      </c>
      <c r="BC4725" s="21"/>
      <c r="BD4725" s="22">
        <f t="shared" si="502"/>
        <v>11.755376344086022</v>
      </c>
      <c r="BE4725" s="21"/>
      <c r="BG4725" s="10"/>
      <c r="BH4725" s="21">
        <f t="shared" si="504"/>
        <v>0</v>
      </c>
      <c r="BI4725" s="22">
        <f t="shared" si="504"/>
        <v>8.7460000000000003E-3</v>
      </c>
      <c r="BJ4725" s="21"/>
      <c r="BK4725" s="21">
        <v>0</v>
      </c>
      <c r="BL4725" s="22">
        <v>2.6238000000000001E-2</v>
      </c>
      <c r="BM4725" s="21"/>
      <c r="BN4725" s="21">
        <f t="shared" si="501"/>
        <v>0</v>
      </c>
      <c r="BO4725" s="22">
        <f t="shared" si="501"/>
        <v>0.104952</v>
      </c>
      <c r="BP4725" s="21">
        <f t="shared" si="501"/>
        <v>0</v>
      </c>
    </row>
    <row r="4726" spans="1:68" ht="11.1" hidden="1" customHeight="1" outlineLevel="1" collapsed="1" x14ac:dyDescent="0.2">
      <c r="A4726" s="10"/>
      <c r="B4726" s="18"/>
      <c r="C4726" s="18"/>
      <c r="D4726" s="18"/>
      <c r="E4726" s="19" t="s">
        <v>4142</v>
      </c>
      <c r="F4726" s="209">
        <v>15.669</v>
      </c>
      <c r="G4726" s="209">
        <v>16.353000000000002</v>
      </c>
      <c r="H4726" s="209">
        <v>3.2749999999999999</v>
      </c>
      <c r="I4726" s="240">
        <v>6.0880000000000001</v>
      </c>
      <c r="J4726" s="240"/>
      <c r="K4726" s="209">
        <v>1.52</v>
      </c>
      <c r="L4726" s="20"/>
      <c r="M4726" s="20"/>
      <c r="N4726" s="20"/>
      <c r="O4726" s="209">
        <v>1.381</v>
      </c>
      <c r="P4726" s="209">
        <v>5.3570000000000002</v>
      </c>
      <c r="Q4726" s="209">
        <v>8.4860000000000007</v>
      </c>
      <c r="R4726" s="209">
        <v>16.332999999999998</v>
      </c>
      <c r="S4726" s="209">
        <v>14.079000000000001</v>
      </c>
      <c r="T4726" s="209">
        <v>19.338000000000001</v>
      </c>
      <c r="U4726" s="209">
        <v>7.1619999999999999</v>
      </c>
      <c r="V4726" s="209">
        <v>2.6360000000000001</v>
      </c>
      <c r="W4726" s="209">
        <v>1.123</v>
      </c>
      <c r="X4726" s="20"/>
      <c r="Y4726" s="20"/>
      <c r="Z4726" s="20"/>
      <c r="AA4726" s="209">
        <v>1.212</v>
      </c>
      <c r="AB4726" s="209">
        <v>5.16</v>
      </c>
      <c r="AC4726" s="209">
        <v>8.7579999999999991</v>
      </c>
      <c r="AD4726" s="209">
        <v>14.448</v>
      </c>
      <c r="AE4726" s="209">
        <v>5.6</v>
      </c>
      <c r="AF4726" s="209">
        <v>3.7919999999999998</v>
      </c>
      <c r="AG4726" s="209">
        <v>3.2050000000000001</v>
      </c>
      <c r="AH4726" s="209">
        <v>1.25</v>
      </c>
      <c r="AI4726" s="209">
        <v>0.17299999999999999</v>
      </c>
      <c r="AJ4726" s="20"/>
      <c r="AK4726" s="20"/>
      <c r="AL4726" s="20"/>
      <c r="AM4726" s="20"/>
      <c r="AN4726" s="209">
        <v>2.0990000000000002</v>
      </c>
      <c r="AO4726" s="209">
        <v>5.22</v>
      </c>
      <c r="AP4726" s="209">
        <v>7.7140000000000004</v>
      </c>
      <c r="AQ4726" s="209">
        <v>9.4380000000000006</v>
      </c>
      <c r="AR4726" s="209">
        <v>9.1300000000000008</v>
      </c>
      <c r="AS4726" s="209">
        <v>4.5209999999999999</v>
      </c>
      <c r="AT4726" s="209">
        <v>2.6720000000000002</v>
      </c>
      <c r="AU4726" s="209">
        <v>2.234</v>
      </c>
      <c r="AV4726" s="20"/>
      <c r="AW4726" s="20"/>
      <c r="AX4726" s="20"/>
      <c r="AY4726" s="209">
        <v>0.97</v>
      </c>
      <c r="AZ4726" s="209">
        <v>1.782</v>
      </c>
      <c r="BA4726" s="209">
        <v>4.4790000000000001</v>
      </c>
      <c r="BB4726" s="21">
        <f t="shared" si="503"/>
        <v>19.338000000000001</v>
      </c>
      <c r="BC4726" s="21">
        <f>BD4726</f>
        <v>25.991935483870968</v>
      </c>
      <c r="BD4726" s="22">
        <f t="shared" si="502"/>
        <v>25.991935483870968</v>
      </c>
      <c r="BE4726" s="21">
        <f>BC4726-BD4726</f>
        <v>0</v>
      </c>
      <c r="BF4726" s="2">
        <v>22.4</v>
      </c>
      <c r="BG4726" s="10">
        <v>6</v>
      </c>
      <c r="BH4726" s="21">
        <f t="shared" si="504"/>
        <v>1.9338000000000001E-2</v>
      </c>
      <c r="BI4726" s="22">
        <f t="shared" si="504"/>
        <v>1.9338000000000001E-2</v>
      </c>
      <c r="BJ4726" s="21">
        <f>BH4726-BI4726</f>
        <v>0</v>
      </c>
      <c r="BK4726" s="21">
        <v>5.8014000000000003E-2</v>
      </c>
      <c r="BL4726" s="22">
        <v>5.8014000000000003E-2</v>
      </c>
      <c r="BM4726" s="21">
        <v>0</v>
      </c>
      <c r="BN4726" s="21">
        <f t="shared" si="501"/>
        <v>0.23205600000000001</v>
      </c>
      <c r="BO4726" s="22">
        <f t="shared" si="501"/>
        <v>0.23205600000000001</v>
      </c>
      <c r="BP4726" s="21">
        <f t="shared" si="501"/>
        <v>0</v>
      </c>
    </row>
    <row r="4727" spans="1:68" ht="11.1" hidden="1" customHeight="1" outlineLevel="2" x14ac:dyDescent="0.2">
      <c r="A4727" s="10"/>
      <c r="B4727" s="18"/>
      <c r="C4727" s="18"/>
      <c r="D4727" s="18"/>
      <c r="E4727" s="23" t="s">
        <v>4143</v>
      </c>
      <c r="F4727" s="208">
        <v>15.669</v>
      </c>
      <c r="G4727" s="208">
        <v>16.353000000000002</v>
      </c>
      <c r="H4727" s="208">
        <v>3.2749999999999999</v>
      </c>
      <c r="I4727" s="239">
        <v>6.0880000000000001</v>
      </c>
      <c r="J4727" s="239"/>
      <c r="K4727" s="208">
        <v>1.52</v>
      </c>
      <c r="L4727" s="24"/>
      <c r="M4727" s="24"/>
      <c r="N4727" s="24"/>
      <c r="O4727" s="208">
        <v>1.381</v>
      </c>
      <c r="P4727" s="208">
        <v>5.3570000000000002</v>
      </c>
      <c r="Q4727" s="208">
        <v>8.4860000000000007</v>
      </c>
      <c r="R4727" s="208">
        <v>16.332999999999998</v>
      </c>
      <c r="S4727" s="208">
        <v>14.079000000000001</v>
      </c>
      <c r="T4727" s="208">
        <v>19.338000000000001</v>
      </c>
      <c r="U4727" s="208">
        <v>7.1619999999999999</v>
      </c>
      <c r="V4727" s="208">
        <v>2.6360000000000001</v>
      </c>
      <c r="W4727" s="208">
        <v>1.123</v>
      </c>
      <c r="X4727" s="24"/>
      <c r="Y4727" s="24"/>
      <c r="Z4727" s="24"/>
      <c r="AA4727" s="208">
        <v>1.212</v>
      </c>
      <c r="AB4727" s="208">
        <v>5.16</v>
      </c>
      <c r="AC4727" s="208">
        <v>8.7579999999999991</v>
      </c>
      <c r="AD4727" s="208">
        <v>14.448</v>
      </c>
      <c r="AE4727" s="208">
        <v>5.6</v>
      </c>
      <c r="AF4727" s="208">
        <v>3.7919999999999998</v>
      </c>
      <c r="AG4727" s="208">
        <v>3.2050000000000001</v>
      </c>
      <c r="AH4727" s="208">
        <v>1.25</v>
      </c>
      <c r="AI4727" s="208">
        <v>0.17299999999999999</v>
      </c>
      <c r="AJ4727" s="24"/>
      <c r="AK4727" s="24"/>
      <c r="AL4727" s="24"/>
      <c r="AM4727" s="24"/>
      <c r="AN4727" s="208">
        <v>2.0990000000000002</v>
      </c>
      <c r="AO4727" s="208">
        <v>5.22</v>
      </c>
      <c r="AP4727" s="208">
        <v>7.7140000000000004</v>
      </c>
      <c r="AQ4727" s="208">
        <v>9.4380000000000006</v>
      </c>
      <c r="AR4727" s="208">
        <v>9.1300000000000008</v>
      </c>
      <c r="AS4727" s="208">
        <v>4.5209999999999999</v>
      </c>
      <c r="AT4727" s="208">
        <v>2.6720000000000002</v>
      </c>
      <c r="AU4727" s="208">
        <v>2.234</v>
      </c>
      <c r="AV4727" s="24"/>
      <c r="AW4727" s="24"/>
      <c r="AX4727" s="24"/>
      <c r="AY4727" s="208">
        <v>0.97</v>
      </c>
      <c r="AZ4727" s="208">
        <v>1.782</v>
      </c>
      <c r="BA4727" s="208">
        <v>4.4790000000000001</v>
      </c>
      <c r="BB4727" s="21">
        <f t="shared" si="503"/>
        <v>19.338000000000001</v>
      </c>
      <c r="BC4727" s="21"/>
      <c r="BD4727" s="22">
        <f t="shared" si="502"/>
        <v>25.991935483870968</v>
      </c>
      <c r="BE4727" s="21"/>
      <c r="BG4727" s="10"/>
      <c r="BH4727" s="21">
        <f t="shared" si="504"/>
        <v>0</v>
      </c>
      <c r="BI4727" s="22">
        <f t="shared" si="504"/>
        <v>1.9338000000000001E-2</v>
      </c>
      <c r="BJ4727" s="21"/>
      <c r="BK4727" s="21">
        <v>0</v>
      </c>
      <c r="BL4727" s="22">
        <v>5.8014000000000003E-2</v>
      </c>
      <c r="BM4727" s="21"/>
      <c r="BN4727" s="21">
        <f t="shared" si="501"/>
        <v>0</v>
      </c>
      <c r="BO4727" s="22">
        <f t="shared" si="501"/>
        <v>0.23205600000000001</v>
      </c>
      <c r="BP4727" s="21">
        <f t="shared" si="501"/>
        <v>0</v>
      </c>
    </row>
    <row r="4728" spans="1:68" ht="11.1" customHeight="1" outlineLevel="1" collapsed="1" x14ac:dyDescent="0.2">
      <c r="A4728" s="10"/>
      <c r="B4728" s="18"/>
      <c r="C4728" s="18"/>
      <c r="D4728" s="18"/>
      <c r="E4728" s="19" t="s">
        <v>4144</v>
      </c>
      <c r="F4728" s="20"/>
      <c r="G4728" s="209">
        <v>6.8259999999999996</v>
      </c>
      <c r="H4728" s="209">
        <v>1.1000000000000001</v>
      </c>
      <c r="I4728" s="20"/>
      <c r="J4728" s="20"/>
      <c r="K4728" s="20"/>
      <c r="L4728" s="20"/>
      <c r="M4728" s="20"/>
      <c r="N4728" s="20"/>
      <c r="O4728" s="20"/>
      <c r="P4728" s="209">
        <v>2.8610000000000002</v>
      </c>
      <c r="Q4728" s="20"/>
      <c r="R4728" s="209">
        <v>2.1030000000000002</v>
      </c>
      <c r="S4728" s="209">
        <v>0.88200000000000001</v>
      </c>
      <c r="T4728" s="209">
        <v>2.298</v>
      </c>
      <c r="U4728" s="209">
        <v>1.1000000000000001</v>
      </c>
      <c r="V4728" s="209">
        <v>0.6</v>
      </c>
      <c r="W4728" s="20"/>
      <c r="X4728" s="20"/>
      <c r="Y4728" s="20"/>
      <c r="Z4728" s="20"/>
      <c r="AA4728" s="20"/>
      <c r="AB4728" s="20"/>
      <c r="AC4728" s="209">
        <v>2.5</v>
      </c>
      <c r="AD4728" s="209">
        <v>1.35</v>
      </c>
      <c r="AE4728" s="209">
        <v>1.08</v>
      </c>
      <c r="AF4728" s="209">
        <v>1.05</v>
      </c>
      <c r="AG4728" s="209">
        <v>1.1000000000000001</v>
      </c>
      <c r="AH4728" s="209">
        <v>1.0049999999999999</v>
      </c>
      <c r="AI4728" s="20"/>
      <c r="AJ4728" s="20"/>
      <c r="AK4728" s="20"/>
      <c r="AL4728" s="20"/>
      <c r="AM4728" s="20"/>
      <c r="AN4728" s="209">
        <v>1.08</v>
      </c>
      <c r="AO4728" s="209">
        <v>1.3560000000000001</v>
      </c>
      <c r="AP4728" s="209">
        <v>1.071</v>
      </c>
      <c r="AQ4728" s="209">
        <v>1.3720000000000001</v>
      </c>
      <c r="AR4728" s="209">
        <v>1.397</v>
      </c>
      <c r="AS4728" s="209">
        <v>0.7</v>
      </c>
      <c r="AT4728" s="209">
        <v>0.95899999999999996</v>
      </c>
      <c r="AU4728" s="209">
        <v>9.2999999999999999E-2</v>
      </c>
      <c r="AV4728" s="20"/>
      <c r="AW4728" s="20"/>
      <c r="AX4728" s="20"/>
      <c r="AY4728" s="20"/>
      <c r="AZ4728" s="209">
        <v>1.232</v>
      </c>
      <c r="BA4728" s="209">
        <v>0.71899999999999997</v>
      </c>
      <c r="BB4728" s="21">
        <f t="shared" si="503"/>
        <v>6.8259999999999996</v>
      </c>
      <c r="BC4728" s="21">
        <f>BD4728</f>
        <v>9.1747311827956981</v>
      </c>
      <c r="BD4728" s="22">
        <f t="shared" si="502"/>
        <v>9.1747311827956981</v>
      </c>
      <c r="BE4728" s="21">
        <f>BC4728-BD4728</f>
        <v>0</v>
      </c>
      <c r="BF4728" s="2">
        <v>3.52</v>
      </c>
      <c r="BG4728" s="10">
        <v>7</v>
      </c>
      <c r="BH4728" s="21">
        <f t="shared" si="504"/>
        <v>6.8259999999999996E-3</v>
      </c>
      <c r="BI4728" s="22">
        <f t="shared" si="504"/>
        <v>6.8259999999999996E-3</v>
      </c>
      <c r="BJ4728" s="21">
        <f>BH4728-BI4728</f>
        <v>0</v>
      </c>
      <c r="BK4728" s="21">
        <v>2.0478E-2</v>
      </c>
      <c r="BL4728" s="22">
        <v>2.0478E-2</v>
      </c>
      <c r="BM4728" s="21">
        <v>0</v>
      </c>
      <c r="BN4728" s="21">
        <f t="shared" si="501"/>
        <v>8.1911999999999999E-2</v>
      </c>
      <c r="BO4728" s="22">
        <f t="shared" si="501"/>
        <v>8.1911999999999999E-2</v>
      </c>
      <c r="BP4728" s="21">
        <f t="shared" si="501"/>
        <v>0</v>
      </c>
    </row>
    <row r="4729" spans="1:68" ht="11.1" hidden="1" customHeight="1" outlineLevel="2" x14ac:dyDescent="0.2">
      <c r="A4729" s="10"/>
      <c r="B4729" s="18"/>
      <c r="C4729" s="18"/>
      <c r="D4729" s="18"/>
      <c r="E4729" s="23" t="s">
        <v>4145</v>
      </c>
      <c r="F4729" s="24"/>
      <c r="G4729" s="208">
        <v>6.8259999999999996</v>
      </c>
      <c r="H4729" s="208">
        <v>1.1000000000000001</v>
      </c>
      <c r="I4729" s="24"/>
      <c r="J4729" s="24"/>
      <c r="K4729" s="24"/>
      <c r="L4729" s="24"/>
      <c r="M4729" s="24"/>
      <c r="N4729" s="24"/>
      <c r="O4729" s="24"/>
      <c r="P4729" s="208">
        <v>2.8610000000000002</v>
      </c>
      <c r="Q4729" s="24"/>
      <c r="R4729" s="208">
        <v>2.1030000000000002</v>
      </c>
      <c r="S4729" s="208">
        <v>0.88200000000000001</v>
      </c>
      <c r="T4729" s="208">
        <v>2.298</v>
      </c>
      <c r="U4729" s="208">
        <v>1.1000000000000001</v>
      </c>
      <c r="V4729" s="208">
        <v>0.6</v>
      </c>
      <c r="W4729" s="24"/>
      <c r="X4729" s="24"/>
      <c r="Y4729" s="24"/>
      <c r="Z4729" s="24"/>
      <c r="AA4729" s="24"/>
      <c r="AB4729" s="24"/>
      <c r="AC4729" s="208">
        <v>2.5</v>
      </c>
      <c r="AD4729" s="208">
        <v>1.35</v>
      </c>
      <c r="AE4729" s="208">
        <v>1.08</v>
      </c>
      <c r="AF4729" s="208">
        <v>1.05</v>
      </c>
      <c r="AG4729" s="208">
        <v>1.1000000000000001</v>
      </c>
      <c r="AH4729" s="208">
        <v>1.0049999999999999</v>
      </c>
      <c r="AI4729" s="24"/>
      <c r="AJ4729" s="24"/>
      <c r="AK4729" s="24"/>
      <c r="AL4729" s="24"/>
      <c r="AM4729" s="24"/>
      <c r="AN4729" s="208">
        <v>1.08</v>
      </c>
      <c r="AO4729" s="208">
        <v>1.3560000000000001</v>
      </c>
      <c r="AP4729" s="208">
        <v>1.071</v>
      </c>
      <c r="AQ4729" s="208">
        <v>1.3720000000000001</v>
      </c>
      <c r="AR4729" s="208">
        <v>1.397</v>
      </c>
      <c r="AS4729" s="208">
        <v>0.7</v>
      </c>
      <c r="AT4729" s="208">
        <v>0.95899999999999996</v>
      </c>
      <c r="AU4729" s="208">
        <v>9.2999999999999999E-2</v>
      </c>
      <c r="AV4729" s="24"/>
      <c r="AW4729" s="24"/>
      <c r="AX4729" s="24"/>
      <c r="AY4729" s="24"/>
      <c r="AZ4729" s="208">
        <v>1.232</v>
      </c>
      <c r="BA4729" s="208">
        <v>0.71899999999999997</v>
      </c>
      <c r="BB4729" s="21">
        <f t="shared" si="503"/>
        <v>6.8259999999999996</v>
      </c>
      <c r="BC4729" s="21"/>
      <c r="BD4729" s="22">
        <f t="shared" si="502"/>
        <v>9.1747311827956981</v>
      </c>
      <c r="BE4729" s="21"/>
      <c r="BG4729" s="10"/>
      <c r="BH4729" s="21">
        <f t="shared" si="504"/>
        <v>0</v>
      </c>
      <c r="BI4729" s="22">
        <f t="shared" si="504"/>
        <v>6.8259999999999996E-3</v>
      </c>
      <c r="BJ4729" s="21"/>
      <c r="BK4729" s="21">
        <v>0</v>
      </c>
      <c r="BL4729" s="22">
        <v>2.0478E-2</v>
      </c>
      <c r="BM4729" s="21"/>
      <c r="BN4729" s="21">
        <f t="shared" si="501"/>
        <v>0</v>
      </c>
      <c r="BO4729" s="22">
        <f t="shared" si="501"/>
        <v>8.1911999999999999E-2</v>
      </c>
      <c r="BP4729" s="21">
        <f t="shared" si="501"/>
        <v>0</v>
      </c>
    </row>
    <row r="4730" spans="1:68" ht="11.1" hidden="1" customHeight="1" outlineLevel="1" collapsed="1" x14ac:dyDescent="0.2">
      <c r="A4730" s="10"/>
      <c r="B4730" s="18"/>
      <c r="C4730" s="18"/>
      <c r="D4730" s="18"/>
      <c r="E4730" s="19" t="s">
        <v>4146</v>
      </c>
      <c r="F4730" s="209">
        <v>0.69899999999999995</v>
      </c>
      <c r="G4730" s="209">
        <v>0.55200000000000005</v>
      </c>
      <c r="H4730" s="209">
        <v>0.33500000000000002</v>
      </c>
      <c r="I4730" s="240">
        <v>0.22800000000000001</v>
      </c>
      <c r="J4730" s="240"/>
      <c r="K4730" s="20"/>
      <c r="L4730" s="20"/>
      <c r="M4730" s="20"/>
      <c r="N4730" s="20"/>
      <c r="O4730" s="20"/>
      <c r="P4730" s="209">
        <v>0.28599999999999998</v>
      </c>
      <c r="Q4730" s="209">
        <v>0.47399999999999998</v>
      </c>
      <c r="R4730" s="209">
        <v>1.2010000000000001</v>
      </c>
      <c r="S4730" s="209">
        <v>1.0249999999999999</v>
      </c>
      <c r="T4730" s="209">
        <v>2.8</v>
      </c>
      <c r="U4730" s="209">
        <v>-2.3759999999999999</v>
      </c>
      <c r="V4730" s="209">
        <v>0.151</v>
      </c>
      <c r="W4730" s="209">
        <v>0.04</v>
      </c>
      <c r="X4730" s="20"/>
      <c r="Y4730" s="209">
        <v>1.0999999999999999E-2</v>
      </c>
      <c r="Z4730" s="20"/>
      <c r="AA4730" s="209">
        <v>8.5000000000000006E-2</v>
      </c>
      <c r="AB4730" s="209">
        <v>0.215</v>
      </c>
      <c r="AC4730" s="209">
        <v>0.54700000000000004</v>
      </c>
      <c r="AD4730" s="209">
        <v>0.70599999999999996</v>
      </c>
      <c r="AE4730" s="209">
        <v>0.78200000000000003</v>
      </c>
      <c r="AF4730" s="209">
        <v>0.54200000000000004</v>
      </c>
      <c r="AG4730" s="209">
        <v>0.23100000000000001</v>
      </c>
      <c r="AH4730" s="209">
        <v>9.8000000000000004E-2</v>
      </c>
      <c r="AI4730" s="209">
        <v>2E-3</v>
      </c>
      <c r="AJ4730" s="20"/>
      <c r="AK4730" s="20"/>
      <c r="AL4730" s="20"/>
      <c r="AM4730" s="209">
        <v>8.7999999999999995E-2</v>
      </c>
      <c r="AN4730" s="209">
        <v>0.16200000000000001</v>
      </c>
      <c r="AO4730" s="209">
        <v>0.59399999999999997</v>
      </c>
      <c r="AP4730" s="209">
        <v>0.63100000000000001</v>
      </c>
      <c r="AQ4730" s="209">
        <v>0.80100000000000005</v>
      </c>
      <c r="AR4730" s="209">
        <v>0.71199999999999997</v>
      </c>
      <c r="AS4730" s="209">
        <v>0.38500000000000001</v>
      </c>
      <c r="AT4730" s="209">
        <v>0.16600000000000001</v>
      </c>
      <c r="AU4730" s="209">
        <v>4.7E-2</v>
      </c>
      <c r="AV4730" s="20"/>
      <c r="AW4730" s="20"/>
      <c r="AX4730" s="20"/>
      <c r="AY4730" s="209">
        <v>3.7999999999999999E-2</v>
      </c>
      <c r="AZ4730" s="209">
        <v>0.14199999999999999</v>
      </c>
      <c r="BA4730" s="209">
        <v>0.311</v>
      </c>
      <c r="BB4730" s="21">
        <f t="shared" si="503"/>
        <v>2.8</v>
      </c>
      <c r="BC4730" s="21">
        <f>BF4730</f>
        <v>4.24</v>
      </c>
      <c r="BD4730" s="22">
        <f t="shared" si="502"/>
        <v>3.7634408602150535</v>
      </c>
      <c r="BE4730" s="21">
        <f>BC4730-BD4730</f>
        <v>0.47655913978494668</v>
      </c>
      <c r="BF4730" s="2">
        <v>4.24</v>
      </c>
      <c r="BG4730" s="10">
        <v>6</v>
      </c>
      <c r="BH4730" s="21">
        <f t="shared" si="504"/>
        <v>3.1545599999999998E-3</v>
      </c>
      <c r="BI4730" s="22">
        <f t="shared" si="504"/>
        <v>2.7999999999999995E-3</v>
      </c>
      <c r="BJ4730" s="21">
        <f>BH4730-BI4730</f>
        <v>3.5456000000000029E-4</v>
      </c>
      <c r="BK4730" s="21">
        <v>9.4636799999999986E-3</v>
      </c>
      <c r="BL4730" s="22">
        <v>8.3999999999999977E-3</v>
      </c>
      <c r="BM4730" s="21">
        <v>1.0636800000000009E-3</v>
      </c>
      <c r="BN4730" s="21">
        <f t="shared" si="501"/>
        <v>3.7854719999999994E-2</v>
      </c>
      <c r="BO4730" s="22">
        <f t="shared" si="501"/>
        <v>3.3599999999999991E-2</v>
      </c>
      <c r="BP4730" s="21">
        <f t="shared" si="501"/>
        <v>4.2547200000000035E-3</v>
      </c>
    </row>
    <row r="4731" spans="1:68" ht="11.1" hidden="1" customHeight="1" outlineLevel="2" x14ac:dyDescent="0.2">
      <c r="A4731" s="10"/>
      <c r="B4731" s="18"/>
      <c r="C4731" s="18"/>
      <c r="D4731" s="18"/>
      <c r="E4731" s="23" t="s">
        <v>4147</v>
      </c>
      <c r="F4731" s="208">
        <v>0.69899999999999995</v>
      </c>
      <c r="G4731" s="208">
        <v>0.55200000000000005</v>
      </c>
      <c r="H4731" s="208">
        <v>0.33500000000000002</v>
      </c>
      <c r="I4731" s="239">
        <v>0.22800000000000001</v>
      </c>
      <c r="J4731" s="239"/>
      <c r="K4731" s="24"/>
      <c r="L4731" s="24"/>
      <c r="M4731" s="24"/>
      <c r="N4731" s="24"/>
      <c r="O4731" s="24"/>
      <c r="P4731" s="208">
        <v>0.28599999999999998</v>
      </c>
      <c r="Q4731" s="208">
        <v>0.47399999999999998</v>
      </c>
      <c r="R4731" s="208">
        <v>1.2010000000000001</v>
      </c>
      <c r="S4731" s="208">
        <v>1.0249999999999999</v>
      </c>
      <c r="T4731" s="208">
        <v>2.8</v>
      </c>
      <c r="U4731" s="208">
        <v>-2.3759999999999999</v>
      </c>
      <c r="V4731" s="208">
        <v>0.151</v>
      </c>
      <c r="W4731" s="208">
        <v>0.04</v>
      </c>
      <c r="X4731" s="24"/>
      <c r="Y4731" s="208">
        <v>1.0999999999999999E-2</v>
      </c>
      <c r="Z4731" s="24"/>
      <c r="AA4731" s="208">
        <v>8.5000000000000006E-2</v>
      </c>
      <c r="AB4731" s="208">
        <v>0.215</v>
      </c>
      <c r="AC4731" s="208">
        <v>0.54700000000000004</v>
      </c>
      <c r="AD4731" s="208">
        <v>0.70599999999999996</v>
      </c>
      <c r="AE4731" s="208">
        <v>0.78200000000000003</v>
      </c>
      <c r="AF4731" s="208">
        <v>0.54200000000000004</v>
      </c>
      <c r="AG4731" s="208">
        <v>0.23100000000000001</v>
      </c>
      <c r="AH4731" s="208">
        <v>9.8000000000000004E-2</v>
      </c>
      <c r="AI4731" s="208">
        <v>2E-3</v>
      </c>
      <c r="AJ4731" s="24"/>
      <c r="AK4731" s="24"/>
      <c r="AL4731" s="24"/>
      <c r="AM4731" s="208">
        <v>8.7999999999999995E-2</v>
      </c>
      <c r="AN4731" s="208">
        <v>0.16200000000000001</v>
      </c>
      <c r="AO4731" s="208">
        <v>0.59399999999999997</v>
      </c>
      <c r="AP4731" s="208">
        <v>0.63100000000000001</v>
      </c>
      <c r="AQ4731" s="208">
        <v>0.80100000000000005</v>
      </c>
      <c r="AR4731" s="208">
        <v>0.71199999999999997</v>
      </c>
      <c r="AS4731" s="208">
        <v>0.38500000000000001</v>
      </c>
      <c r="AT4731" s="208">
        <v>0.16600000000000001</v>
      </c>
      <c r="AU4731" s="208">
        <v>4.7E-2</v>
      </c>
      <c r="AV4731" s="24"/>
      <c r="AW4731" s="24"/>
      <c r="AX4731" s="24"/>
      <c r="AY4731" s="208">
        <v>3.7999999999999999E-2</v>
      </c>
      <c r="AZ4731" s="208">
        <v>0.14199999999999999</v>
      </c>
      <c r="BA4731" s="208">
        <v>0.311</v>
      </c>
      <c r="BB4731" s="21">
        <f t="shared" si="503"/>
        <v>2.8</v>
      </c>
      <c r="BC4731" s="21"/>
      <c r="BD4731" s="22">
        <f t="shared" si="502"/>
        <v>3.7634408602150535</v>
      </c>
      <c r="BE4731" s="21"/>
      <c r="BG4731" s="10"/>
      <c r="BH4731" s="21">
        <f t="shared" si="504"/>
        <v>0</v>
      </c>
      <c r="BI4731" s="22">
        <f t="shared" si="504"/>
        <v>2.7999999999999995E-3</v>
      </c>
      <c r="BJ4731" s="21"/>
      <c r="BK4731" s="21">
        <v>0</v>
      </c>
      <c r="BL4731" s="22">
        <v>8.3999999999999977E-3</v>
      </c>
      <c r="BM4731" s="21"/>
      <c r="BN4731" s="21">
        <f t="shared" si="501"/>
        <v>0</v>
      </c>
      <c r="BO4731" s="22">
        <f t="shared" si="501"/>
        <v>3.3599999999999991E-2</v>
      </c>
      <c r="BP4731" s="21">
        <f t="shared" si="501"/>
        <v>0</v>
      </c>
    </row>
    <row r="4732" spans="1:68" ht="11.1" hidden="1" customHeight="1" outlineLevel="1" collapsed="1" x14ac:dyDescent="0.2">
      <c r="A4732" s="10"/>
      <c r="B4732" s="18"/>
      <c r="C4732" s="18"/>
      <c r="D4732" s="18"/>
      <c r="E4732" s="19" t="s">
        <v>4148</v>
      </c>
      <c r="F4732" s="209">
        <v>13.651999999999999</v>
      </c>
      <c r="G4732" s="209">
        <v>25.213999999999999</v>
      </c>
      <c r="H4732" s="209">
        <v>41.447000000000003</v>
      </c>
      <c r="I4732" s="240">
        <v>16.210999999999999</v>
      </c>
      <c r="J4732" s="240"/>
      <c r="K4732" s="209">
        <v>5.1130000000000004</v>
      </c>
      <c r="L4732" s="209">
        <v>1.032</v>
      </c>
      <c r="M4732" s="209">
        <v>0.187</v>
      </c>
      <c r="N4732" s="209">
        <v>0.32</v>
      </c>
      <c r="O4732" s="209">
        <v>5.0999999999999996</v>
      </c>
      <c r="P4732" s="209">
        <v>11.624000000000001</v>
      </c>
      <c r="Q4732" s="209">
        <v>36.398000000000003</v>
      </c>
      <c r="R4732" s="209">
        <v>15.718</v>
      </c>
      <c r="S4732" s="209">
        <v>18.262</v>
      </c>
      <c r="T4732" s="209">
        <v>26.556999999999999</v>
      </c>
      <c r="U4732" s="209">
        <v>20.942</v>
      </c>
      <c r="V4732" s="209">
        <v>12.75</v>
      </c>
      <c r="W4732" s="209">
        <v>7.883</v>
      </c>
      <c r="X4732" s="209">
        <v>1.1870000000000001</v>
      </c>
      <c r="Y4732" s="209">
        <v>0.29899999999999999</v>
      </c>
      <c r="Z4732" s="209">
        <v>0.15</v>
      </c>
      <c r="AA4732" s="209">
        <v>1.212</v>
      </c>
      <c r="AB4732" s="209">
        <v>17.652000000000001</v>
      </c>
      <c r="AC4732" s="209">
        <v>29.611000000000001</v>
      </c>
      <c r="AD4732" s="209">
        <v>33.921999999999997</v>
      </c>
      <c r="AE4732" s="209">
        <v>32.167000000000002</v>
      </c>
      <c r="AF4732" s="209">
        <v>32.945999999999998</v>
      </c>
      <c r="AG4732" s="209">
        <v>21.265000000000001</v>
      </c>
      <c r="AH4732" s="209">
        <v>12.347</v>
      </c>
      <c r="AI4732" s="209">
        <v>5.5810000000000004</v>
      </c>
      <c r="AJ4732" s="209">
        <v>3.03</v>
      </c>
      <c r="AK4732" s="209">
        <v>10.319000000000001</v>
      </c>
      <c r="AL4732" s="209">
        <v>10.747</v>
      </c>
      <c r="AM4732" s="209">
        <v>2.7749999999999999</v>
      </c>
      <c r="AN4732" s="209">
        <v>13.935</v>
      </c>
      <c r="AO4732" s="209">
        <v>26.494</v>
      </c>
      <c r="AP4732" s="209">
        <v>30.324999999999999</v>
      </c>
      <c r="AQ4732" s="209">
        <v>20.754999999999999</v>
      </c>
      <c r="AR4732" s="209">
        <v>21.722999999999999</v>
      </c>
      <c r="AS4732" s="209">
        <v>13.884</v>
      </c>
      <c r="AT4732" s="209">
        <v>11.102</v>
      </c>
      <c r="AU4732" s="209">
        <v>4.3410000000000002</v>
      </c>
      <c r="AV4732" s="209">
        <v>0.31</v>
      </c>
      <c r="AW4732" s="20"/>
      <c r="AX4732" s="20"/>
      <c r="AY4732" s="209">
        <v>8.391</v>
      </c>
      <c r="AZ4732" s="209">
        <v>19.096</v>
      </c>
      <c r="BA4732" s="209">
        <v>24.146999999999998</v>
      </c>
      <c r="BB4732" s="56">
        <f>BB4733+BB4734+BB4735+BB4736</f>
        <v>55.948</v>
      </c>
      <c r="BC4732" s="21">
        <f>BF4732</f>
        <v>95.28</v>
      </c>
      <c r="BD4732" s="22">
        <f t="shared" si="502"/>
        <v>75.1989247311828</v>
      </c>
      <c r="BE4732" s="21">
        <f>BC4732-BD4732</f>
        <v>20.081075268817202</v>
      </c>
      <c r="BF4732" s="2">
        <v>95.28</v>
      </c>
      <c r="BG4732" s="10">
        <v>5</v>
      </c>
      <c r="BH4732" s="21">
        <f t="shared" si="504"/>
        <v>7.0888320000000005E-2</v>
      </c>
      <c r="BI4732" s="22">
        <f t="shared" si="504"/>
        <v>5.5948000000000005E-2</v>
      </c>
      <c r="BJ4732" s="21">
        <f>BH4732-BI4732</f>
        <v>1.494032E-2</v>
      </c>
      <c r="BK4732" s="21">
        <v>0.21266496000000001</v>
      </c>
      <c r="BL4732" s="22">
        <v>0.12434099999999999</v>
      </c>
      <c r="BM4732" s="21">
        <v>8.8323960000000021E-2</v>
      </c>
      <c r="BN4732" s="21">
        <f t="shared" si="501"/>
        <v>0.85065984000000006</v>
      </c>
      <c r="BO4732" s="22">
        <f t="shared" si="501"/>
        <v>0.49736399999999997</v>
      </c>
      <c r="BP4732" s="21">
        <f t="shared" si="501"/>
        <v>0.35329584000000008</v>
      </c>
    </row>
    <row r="4733" spans="1:68" ht="11.1" hidden="1" customHeight="1" outlineLevel="2" x14ac:dyDescent="0.2">
      <c r="A4733" s="10"/>
      <c r="B4733" s="18"/>
      <c r="C4733" s="18"/>
      <c r="D4733" s="18"/>
      <c r="E4733" s="23" t="s">
        <v>4149</v>
      </c>
      <c r="F4733" s="208">
        <v>2.2949999999999999</v>
      </c>
      <c r="G4733" s="208">
        <v>9.6890000000000001</v>
      </c>
      <c r="H4733" s="208">
        <v>10.237</v>
      </c>
      <c r="I4733" s="239">
        <v>7.5709999999999997</v>
      </c>
      <c r="J4733" s="239"/>
      <c r="K4733" s="208">
        <v>3.11</v>
      </c>
      <c r="L4733" s="208">
        <v>0.878</v>
      </c>
      <c r="M4733" s="208">
        <v>0.13800000000000001</v>
      </c>
      <c r="N4733" s="208">
        <v>0.16900000000000001</v>
      </c>
      <c r="O4733" s="208">
        <v>3.83</v>
      </c>
      <c r="P4733" s="208">
        <v>7.1509999999999998</v>
      </c>
      <c r="Q4733" s="208">
        <v>17.207999999999998</v>
      </c>
      <c r="R4733" s="208">
        <v>0.94599999999999995</v>
      </c>
      <c r="S4733" s="208">
        <v>1.853</v>
      </c>
      <c r="T4733" s="208">
        <v>7.3710000000000004</v>
      </c>
      <c r="U4733" s="208">
        <v>10.185</v>
      </c>
      <c r="V4733" s="208">
        <v>7.36</v>
      </c>
      <c r="W4733" s="208">
        <v>4.3029999999999999</v>
      </c>
      <c r="X4733" s="208">
        <v>0.73899999999999999</v>
      </c>
      <c r="Y4733" s="208">
        <v>0.14799999999999999</v>
      </c>
      <c r="Z4733" s="208">
        <v>0.14499999999999999</v>
      </c>
      <c r="AA4733" s="24"/>
      <c r="AB4733" s="208">
        <v>10.327999999999999</v>
      </c>
      <c r="AC4733" s="208">
        <v>8.5359999999999996</v>
      </c>
      <c r="AD4733" s="208">
        <v>14</v>
      </c>
      <c r="AE4733" s="208">
        <v>13.651</v>
      </c>
      <c r="AF4733" s="208">
        <v>13.407</v>
      </c>
      <c r="AG4733" s="208">
        <v>9.3230000000000004</v>
      </c>
      <c r="AH4733" s="208">
        <v>5.7080000000000002</v>
      </c>
      <c r="AI4733" s="208">
        <v>4.2590000000000003</v>
      </c>
      <c r="AJ4733" s="208">
        <v>2.343</v>
      </c>
      <c r="AK4733" s="208">
        <v>10.319000000000001</v>
      </c>
      <c r="AL4733" s="208">
        <v>10.747</v>
      </c>
      <c r="AM4733" s="208">
        <v>1.093</v>
      </c>
      <c r="AN4733" s="208">
        <v>5.9470000000000001</v>
      </c>
      <c r="AO4733" s="208">
        <v>11.531000000000001</v>
      </c>
      <c r="AP4733" s="208">
        <v>10.180999999999999</v>
      </c>
      <c r="AQ4733" s="208">
        <v>4.5510000000000002</v>
      </c>
      <c r="AR4733" s="208">
        <v>1.625</v>
      </c>
      <c r="AS4733" s="208">
        <v>1.488</v>
      </c>
      <c r="AT4733" s="208">
        <v>3.8130000000000002</v>
      </c>
      <c r="AU4733" s="208">
        <v>2.92</v>
      </c>
      <c r="AV4733" s="208">
        <v>0.26900000000000002</v>
      </c>
      <c r="AW4733" s="24"/>
      <c r="AX4733" s="24"/>
      <c r="AY4733" s="208">
        <v>7.4720000000000004</v>
      </c>
      <c r="AZ4733" s="208">
        <v>13.782999999999999</v>
      </c>
      <c r="BA4733" s="208">
        <v>11.081</v>
      </c>
      <c r="BB4733" s="21">
        <f t="shared" si="503"/>
        <v>17.207999999999998</v>
      </c>
      <c r="BC4733" s="21"/>
      <c r="BD4733" s="22">
        <f t="shared" si="502"/>
        <v>23.129032258064512</v>
      </c>
      <c r="BE4733" s="21"/>
      <c r="BG4733" s="10"/>
      <c r="BH4733" s="21">
        <f t="shared" si="504"/>
        <v>0</v>
      </c>
      <c r="BI4733" s="22">
        <f t="shared" si="504"/>
        <v>1.7207999999999998E-2</v>
      </c>
      <c r="BJ4733" s="21"/>
      <c r="BK4733" s="21">
        <v>0</v>
      </c>
      <c r="BL4733" s="22">
        <v>5.1623999999999989E-2</v>
      </c>
      <c r="BM4733" s="21"/>
      <c r="BN4733" s="21">
        <f t="shared" si="501"/>
        <v>0</v>
      </c>
      <c r="BO4733" s="22">
        <f t="shared" si="501"/>
        <v>0.20649599999999996</v>
      </c>
      <c r="BP4733" s="21">
        <f t="shared" si="501"/>
        <v>0</v>
      </c>
    </row>
    <row r="4734" spans="1:68" ht="11.1" hidden="1" customHeight="1" outlineLevel="2" x14ac:dyDescent="0.2">
      <c r="A4734" s="10"/>
      <c r="B4734" s="18"/>
      <c r="C4734" s="18"/>
      <c r="D4734" s="18"/>
      <c r="E4734" s="23" t="s">
        <v>4150</v>
      </c>
      <c r="F4734" s="208">
        <v>6.0419999999999998</v>
      </c>
      <c r="G4734" s="208">
        <v>6.1479999999999997</v>
      </c>
      <c r="H4734" s="208">
        <v>4.4260000000000002</v>
      </c>
      <c r="I4734" s="239">
        <v>3.952</v>
      </c>
      <c r="J4734" s="239"/>
      <c r="K4734" s="208">
        <v>0.79300000000000004</v>
      </c>
      <c r="L4734" s="24"/>
      <c r="M4734" s="24"/>
      <c r="N4734" s="24"/>
      <c r="O4734" s="24"/>
      <c r="P4734" s="208">
        <v>0.32</v>
      </c>
      <c r="Q4734" s="208">
        <v>6.7350000000000003</v>
      </c>
      <c r="R4734" s="208">
        <v>4.0750000000000002</v>
      </c>
      <c r="S4734" s="208">
        <v>4.7619999999999996</v>
      </c>
      <c r="T4734" s="208">
        <v>5.601</v>
      </c>
      <c r="U4734" s="208">
        <v>4.1950000000000003</v>
      </c>
      <c r="V4734" s="208">
        <v>3.411</v>
      </c>
      <c r="W4734" s="208">
        <v>2.3050000000000002</v>
      </c>
      <c r="X4734" s="208">
        <v>0.41299999999999998</v>
      </c>
      <c r="Y4734" s="208">
        <v>7.6999999999999999E-2</v>
      </c>
      <c r="Z4734" s="208">
        <v>3.0000000000000001E-3</v>
      </c>
      <c r="AA4734" s="208">
        <v>0.27500000000000002</v>
      </c>
      <c r="AB4734" s="208">
        <v>3.3370000000000002</v>
      </c>
      <c r="AC4734" s="208">
        <v>4.82</v>
      </c>
      <c r="AD4734" s="208">
        <v>5.351</v>
      </c>
      <c r="AE4734" s="208">
        <v>5.3019999999999996</v>
      </c>
      <c r="AF4734" s="208">
        <v>5.5449999999999999</v>
      </c>
      <c r="AG4734" s="208">
        <v>4.7990000000000004</v>
      </c>
      <c r="AH4734" s="208">
        <v>3.996</v>
      </c>
      <c r="AI4734" s="208">
        <v>7.2999999999999995E-2</v>
      </c>
      <c r="AJ4734" s="208">
        <v>0.68700000000000006</v>
      </c>
      <c r="AK4734" s="24"/>
      <c r="AL4734" s="24"/>
      <c r="AM4734" s="208">
        <v>0.63100000000000001</v>
      </c>
      <c r="AN4734" s="208">
        <v>3.5870000000000002</v>
      </c>
      <c r="AO4734" s="208">
        <v>4.8170000000000002</v>
      </c>
      <c r="AP4734" s="208">
        <v>5.4249999999999998</v>
      </c>
      <c r="AQ4734" s="208">
        <v>0.94099999999999995</v>
      </c>
      <c r="AR4734" s="208">
        <v>5.3719999999999999</v>
      </c>
      <c r="AS4734" s="208">
        <v>2.4209999999999998</v>
      </c>
      <c r="AT4734" s="208">
        <v>2.202</v>
      </c>
      <c r="AU4734" s="24"/>
      <c r="AV4734" s="24"/>
      <c r="AW4734" s="24"/>
      <c r="AX4734" s="24"/>
      <c r="AY4734" s="24"/>
      <c r="AZ4734" s="208">
        <v>1.502</v>
      </c>
      <c r="BA4734" s="208">
        <v>3.9910000000000001</v>
      </c>
      <c r="BB4734" s="21">
        <f t="shared" si="503"/>
        <v>6.7350000000000003</v>
      </c>
      <c r="BC4734" s="21"/>
      <c r="BD4734" s="22">
        <f t="shared" si="502"/>
        <v>9.05241935483871</v>
      </c>
      <c r="BE4734" s="21"/>
      <c r="BG4734" s="10"/>
      <c r="BH4734" s="21">
        <f t="shared" si="504"/>
        <v>0</v>
      </c>
      <c r="BI4734" s="22">
        <f t="shared" si="504"/>
        <v>6.7349999999999997E-3</v>
      </c>
      <c r="BJ4734" s="21"/>
      <c r="BK4734" s="21">
        <v>0</v>
      </c>
      <c r="BL4734" s="22">
        <v>2.0205000000000001E-2</v>
      </c>
      <c r="BM4734" s="21"/>
      <c r="BN4734" s="21">
        <f t="shared" si="501"/>
        <v>0</v>
      </c>
      <c r="BO4734" s="22">
        <f t="shared" si="501"/>
        <v>8.0820000000000003E-2</v>
      </c>
      <c r="BP4734" s="21">
        <f t="shared" si="501"/>
        <v>0</v>
      </c>
    </row>
    <row r="4735" spans="1:68" ht="11.1" hidden="1" customHeight="1" outlineLevel="2" x14ac:dyDescent="0.2">
      <c r="A4735" s="10"/>
      <c r="B4735" s="18"/>
      <c r="C4735" s="18"/>
      <c r="D4735" s="18"/>
      <c r="E4735" s="23" t="s">
        <v>4151</v>
      </c>
      <c r="F4735" s="24"/>
      <c r="G4735" s="24"/>
      <c r="H4735" s="208">
        <v>22.364000000000001</v>
      </c>
      <c r="I4735" s="239">
        <v>1.6539999999999999</v>
      </c>
      <c r="J4735" s="239"/>
      <c r="K4735" s="208">
        <v>3.3000000000000002E-2</v>
      </c>
      <c r="L4735" s="208">
        <v>2.9000000000000001E-2</v>
      </c>
      <c r="M4735" s="208">
        <v>2.5000000000000001E-2</v>
      </c>
      <c r="N4735" s="208">
        <v>3.6999999999999998E-2</v>
      </c>
      <c r="O4735" s="208">
        <v>2.5000000000000001E-2</v>
      </c>
      <c r="P4735" s="208">
        <v>0.46</v>
      </c>
      <c r="Q4735" s="208">
        <v>4.3819999999999997</v>
      </c>
      <c r="R4735" s="208">
        <v>3.3639999999999999</v>
      </c>
      <c r="S4735" s="208">
        <v>2.9740000000000002</v>
      </c>
      <c r="T4735" s="208">
        <v>4.2949999999999999</v>
      </c>
      <c r="U4735" s="208">
        <v>2.5790000000000002</v>
      </c>
      <c r="V4735" s="208">
        <v>0.26800000000000002</v>
      </c>
      <c r="W4735" s="24"/>
      <c r="X4735" s="24"/>
      <c r="Y4735" s="24"/>
      <c r="Z4735" s="24"/>
      <c r="AA4735" s="24"/>
      <c r="AB4735" s="208">
        <v>1.2749999999999999</v>
      </c>
      <c r="AC4735" s="208">
        <v>6.6139999999999999</v>
      </c>
      <c r="AD4735" s="208">
        <v>4.9509999999999996</v>
      </c>
      <c r="AE4735" s="208">
        <v>5.2960000000000003</v>
      </c>
      <c r="AF4735" s="208">
        <v>6.2640000000000002</v>
      </c>
      <c r="AG4735" s="208">
        <v>2.9020000000000001</v>
      </c>
      <c r="AH4735" s="208">
        <v>0.48499999999999999</v>
      </c>
      <c r="AI4735" s="208">
        <v>1E-3</v>
      </c>
      <c r="AJ4735" s="24"/>
      <c r="AK4735" s="24"/>
      <c r="AL4735" s="24"/>
      <c r="AM4735" s="24"/>
      <c r="AN4735" s="208">
        <v>1.0680000000000001</v>
      </c>
      <c r="AO4735" s="208">
        <v>3.8</v>
      </c>
      <c r="AP4735" s="208">
        <v>5.8879999999999999</v>
      </c>
      <c r="AQ4735" s="208">
        <v>6.17</v>
      </c>
      <c r="AR4735" s="208">
        <v>6.0369999999999999</v>
      </c>
      <c r="AS4735" s="208">
        <v>4.1619999999999999</v>
      </c>
      <c r="AT4735" s="208">
        <v>1.859</v>
      </c>
      <c r="AU4735" s="24"/>
      <c r="AV4735" s="24"/>
      <c r="AW4735" s="24"/>
      <c r="AX4735" s="24"/>
      <c r="AY4735" s="24"/>
      <c r="AZ4735" s="208">
        <v>1.123</v>
      </c>
      <c r="BA4735" s="208">
        <v>3.6309999999999998</v>
      </c>
      <c r="BB4735" s="21">
        <f t="shared" si="503"/>
        <v>22.364000000000001</v>
      </c>
      <c r="BC4735" s="21"/>
      <c r="BD4735" s="22">
        <f t="shared" si="502"/>
        <v>30.059139784946236</v>
      </c>
      <c r="BE4735" s="21"/>
      <c r="BG4735" s="10"/>
      <c r="BH4735" s="21">
        <f t="shared" si="504"/>
        <v>0</v>
      </c>
      <c r="BI4735" s="22">
        <f t="shared" si="504"/>
        <v>2.2363999999999998E-2</v>
      </c>
      <c r="BJ4735" s="21"/>
      <c r="BK4735" s="21">
        <v>0</v>
      </c>
      <c r="BL4735" s="22">
        <v>6.7091999999999999E-2</v>
      </c>
      <c r="BM4735" s="21"/>
      <c r="BN4735" s="21">
        <f t="shared" si="501"/>
        <v>0</v>
      </c>
      <c r="BO4735" s="22">
        <f t="shared" si="501"/>
        <v>0.268368</v>
      </c>
      <c r="BP4735" s="21">
        <f t="shared" si="501"/>
        <v>0</v>
      </c>
    </row>
    <row r="4736" spans="1:68" ht="11.1" hidden="1" customHeight="1" outlineLevel="2" x14ac:dyDescent="0.2">
      <c r="A4736" s="10"/>
      <c r="B4736" s="18"/>
      <c r="C4736" s="18"/>
      <c r="D4736" s="18"/>
      <c r="E4736" s="23" t="s">
        <v>4152</v>
      </c>
      <c r="F4736" s="208">
        <v>5.3150000000000004</v>
      </c>
      <c r="G4736" s="208">
        <v>9.3770000000000007</v>
      </c>
      <c r="H4736" s="208">
        <v>4.42</v>
      </c>
      <c r="I4736" s="239">
        <v>3.0339999999999998</v>
      </c>
      <c r="J4736" s="239"/>
      <c r="K4736" s="208">
        <v>1.177</v>
      </c>
      <c r="L4736" s="208">
        <v>0.125</v>
      </c>
      <c r="M4736" s="208">
        <v>2.4E-2</v>
      </c>
      <c r="N4736" s="208">
        <v>0.114</v>
      </c>
      <c r="O4736" s="208">
        <v>1.2450000000000001</v>
      </c>
      <c r="P4736" s="208">
        <v>3.6930000000000001</v>
      </c>
      <c r="Q4736" s="208">
        <v>8.0730000000000004</v>
      </c>
      <c r="R4736" s="208">
        <v>7.3330000000000002</v>
      </c>
      <c r="S4736" s="208">
        <v>8.673</v>
      </c>
      <c r="T4736" s="208">
        <v>9.2899999999999991</v>
      </c>
      <c r="U4736" s="208">
        <v>3.9830000000000001</v>
      </c>
      <c r="V4736" s="208">
        <v>1.7110000000000001</v>
      </c>
      <c r="W4736" s="208">
        <v>1.2749999999999999</v>
      </c>
      <c r="X4736" s="208">
        <v>3.5000000000000003E-2</v>
      </c>
      <c r="Y4736" s="208">
        <v>7.3999999999999996E-2</v>
      </c>
      <c r="Z4736" s="208">
        <v>2E-3</v>
      </c>
      <c r="AA4736" s="208">
        <v>0.93700000000000006</v>
      </c>
      <c r="AB4736" s="208">
        <v>2.7120000000000002</v>
      </c>
      <c r="AC4736" s="208">
        <v>9.641</v>
      </c>
      <c r="AD4736" s="208">
        <v>9.6199999999999992</v>
      </c>
      <c r="AE4736" s="208">
        <v>7.9180000000000001</v>
      </c>
      <c r="AF4736" s="208">
        <v>7.73</v>
      </c>
      <c r="AG4736" s="208">
        <v>4.2409999999999997</v>
      </c>
      <c r="AH4736" s="208">
        <v>2.1579999999999999</v>
      </c>
      <c r="AI4736" s="208">
        <v>1.248</v>
      </c>
      <c r="AJ4736" s="24"/>
      <c r="AK4736" s="24"/>
      <c r="AL4736" s="24"/>
      <c r="AM4736" s="208">
        <v>1.0509999999999999</v>
      </c>
      <c r="AN4736" s="208">
        <v>3.3330000000000002</v>
      </c>
      <c r="AO4736" s="208">
        <v>6.3460000000000001</v>
      </c>
      <c r="AP4736" s="208">
        <v>8.8309999999999995</v>
      </c>
      <c r="AQ4736" s="208">
        <v>9.093</v>
      </c>
      <c r="AR4736" s="208">
        <v>8.6890000000000001</v>
      </c>
      <c r="AS4736" s="208">
        <v>5.8129999999999997</v>
      </c>
      <c r="AT4736" s="208">
        <v>3.2280000000000002</v>
      </c>
      <c r="AU4736" s="208">
        <v>1.421</v>
      </c>
      <c r="AV4736" s="208">
        <v>4.1000000000000002E-2</v>
      </c>
      <c r="AW4736" s="24"/>
      <c r="AX4736" s="24"/>
      <c r="AY4736" s="208">
        <v>0.91900000000000004</v>
      </c>
      <c r="AZ4736" s="208">
        <v>2.6880000000000002</v>
      </c>
      <c r="BA4736" s="208">
        <v>5.444</v>
      </c>
      <c r="BB4736" s="21">
        <f t="shared" si="503"/>
        <v>9.641</v>
      </c>
      <c r="BC4736" s="21"/>
      <c r="BD4736" s="22">
        <f t="shared" si="502"/>
        <v>12.958333333333334</v>
      </c>
      <c r="BE4736" s="21"/>
      <c r="BG4736" s="10"/>
      <c r="BH4736" s="21">
        <f t="shared" si="504"/>
        <v>0</v>
      </c>
      <c r="BI4736" s="22">
        <f t="shared" si="504"/>
        <v>9.6410000000000003E-3</v>
      </c>
      <c r="BJ4736" s="21"/>
      <c r="BK4736" s="21">
        <v>0</v>
      </c>
      <c r="BL4736" s="22">
        <v>2.8923000000000001E-2</v>
      </c>
      <c r="BM4736" s="21"/>
      <c r="BN4736" s="21">
        <f t="shared" si="501"/>
        <v>0</v>
      </c>
      <c r="BO4736" s="22">
        <f t="shared" si="501"/>
        <v>0.115692</v>
      </c>
      <c r="BP4736" s="21">
        <f t="shared" si="501"/>
        <v>0</v>
      </c>
    </row>
    <row r="4737" spans="1:68" ht="11.1" hidden="1" customHeight="1" outlineLevel="1" collapsed="1" x14ac:dyDescent="0.2">
      <c r="A4737" s="10"/>
      <c r="B4737" s="18"/>
      <c r="C4737" s="18"/>
      <c r="D4737" s="18"/>
      <c r="E4737" s="19" t="s">
        <v>4153</v>
      </c>
      <c r="F4737" s="20"/>
      <c r="G4737" s="20"/>
      <c r="H4737" s="20"/>
      <c r="I4737" s="20"/>
      <c r="J4737" s="20"/>
      <c r="K4737" s="20"/>
      <c r="L4737" s="20"/>
      <c r="M4737" s="20"/>
      <c r="N4737" s="20"/>
      <c r="O4737" s="20"/>
      <c r="P4737" s="20"/>
      <c r="Q4737" s="20"/>
      <c r="R4737" s="20"/>
      <c r="S4737" s="20"/>
      <c r="T4737" s="20"/>
      <c r="U4737" s="20"/>
      <c r="V4737" s="20"/>
      <c r="W4737" s="20"/>
      <c r="X4737" s="20"/>
      <c r="Y4737" s="20"/>
      <c r="Z4737" s="20"/>
      <c r="AA4737" s="20"/>
      <c r="AB4737" s="20"/>
      <c r="AC4737" s="20"/>
      <c r="AD4737" s="20"/>
      <c r="AE4737" s="20"/>
      <c r="AF4737" s="20"/>
      <c r="AG4737" s="20"/>
      <c r="AH4737" s="20"/>
      <c r="AI4737" s="20"/>
      <c r="AJ4737" s="20"/>
      <c r="AK4737" s="20"/>
      <c r="AL4737" s="20"/>
      <c r="AM4737" s="20"/>
      <c r="AN4737" s="20"/>
      <c r="AO4737" s="209">
        <v>1.111</v>
      </c>
      <c r="AP4737" s="209">
        <v>0.311</v>
      </c>
      <c r="AQ4737" s="209">
        <v>0.88</v>
      </c>
      <c r="AR4737" s="209">
        <v>1.1180000000000001</v>
      </c>
      <c r="AS4737" s="209">
        <v>0.64700000000000002</v>
      </c>
      <c r="AT4737" s="209">
        <v>0.61699999999999999</v>
      </c>
      <c r="AU4737" s="209">
        <v>0.504</v>
      </c>
      <c r="AV4737" s="209">
        <v>0.47599999999999998</v>
      </c>
      <c r="AW4737" s="209">
        <v>0.41499999999999998</v>
      </c>
      <c r="AX4737" s="209">
        <v>0.49</v>
      </c>
      <c r="AY4737" s="209">
        <v>0.52</v>
      </c>
      <c r="AZ4737" s="209">
        <v>0.66200000000000003</v>
      </c>
      <c r="BA4737" s="209">
        <v>0.71399999999999997</v>
      </c>
      <c r="BB4737" s="21">
        <f t="shared" si="503"/>
        <v>1.1180000000000001</v>
      </c>
      <c r="BC4737" s="21">
        <f>BF4737</f>
        <v>43</v>
      </c>
      <c r="BD4737" s="22">
        <f t="shared" si="502"/>
        <v>1.502688172043011</v>
      </c>
      <c r="BE4737" s="21">
        <f>BC4737-BD4737</f>
        <v>41.497311827956992</v>
      </c>
      <c r="BF4737" s="2">
        <v>43</v>
      </c>
      <c r="BG4737" s="10"/>
      <c r="BH4737" s="21">
        <f t="shared" si="504"/>
        <v>3.1992E-2</v>
      </c>
      <c r="BI4737" s="22">
        <f t="shared" si="504"/>
        <v>1.1180000000000003E-3</v>
      </c>
      <c r="BJ4737" s="21">
        <f>BH4737-BI4737</f>
        <v>3.0873999999999999E-2</v>
      </c>
      <c r="BK4737" s="21">
        <v>9.5976000000000006E-2</v>
      </c>
      <c r="BL4737" s="22">
        <v>3.3540000000000011E-3</v>
      </c>
      <c r="BM4737" s="21">
        <v>9.262200000000001E-2</v>
      </c>
      <c r="BN4737" s="21">
        <f t="shared" si="501"/>
        <v>0.38390400000000002</v>
      </c>
      <c r="BO4737" s="22">
        <f t="shared" si="501"/>
        <v>1.3416000000000004E-2</v>
      </c>
      <c r="BP4737" s="21">
        <f t="shared" si="501"/>
        <v>0.37048800000000004</v>
      </c>
    </row>
    <row r="4738" spans="1:68" ht="11.1" hidden="1" customHeight="1" outlineLevel="2" x14ac:dyDescent="0.2">
      <c r="A4738" s="10"/>
      <c r="B4738" s="18"/>
      <c r="C4738" s="18"/>
      <c r="D4738" s="18"/>
      <c r="E4738" s="23"/>
      <c r="F4738" s="24"/>
      <c r="G4738" s="24"/>
      <c r="H4738" s="24"/>
      <c r="I4738" s="24"/>
      <c r="J4738" s="24"/>
      <c r="K4738" s="24"/>
      <c r="L4738" s="24"/>
      <c r="M4738" s="24"/>
      <c r="N4738" s="24"/>
      <c r="O4738" s="24"/>
      <c r="P4738" s="24"/>
      <c r="Q4738" s="24"/>
      <c r="R4738" s="24"/>
      <c r="S4738" s="24"/>
      <c r="T4738" s="24"/>
      <c r="U4738" s="24"/>
      <c r="V4738" s="24"/>
      <c r="W4738" s="24"/>
      <c r="X4738" s="24"/>
      <c r="Y4738" s="24"/>
      <c r="Z4738" s="24"/>
      <c r="AA4738" s="24"/>
      <c r="AB4738" s="24"/>
      <c r="AC4738" s="24"/>
      <c r="AD4738" s="24"/>
      <c r="AE4738" s="24"/>
      <c r="AF4738" s="24"/>
      <c r="AG4738" s="24"/>
      <c r="AH4738" s="24"/>
      <c r="AI4738" s="24"/>
      <c r="AJ4738" s="24"/>
      <c r="AK4738" s="24"/>
      <c r="AL4738" s="24"/>
      <c r="AM4738" s="24"/>
      <c r="AN4738" s="24"/>
      <c r="AO4738" s="208">
        <v>1.111</v>
      </c>
      <c r="AP4738" s="208">
        <v>0.311</v>
      </c>
      <c r="AQ4738" s="208">
        <v>0.88</v>
      </c>
      <c r="AR4738" s="208">
        <v>1.1180000000000001</v>
      </c>
      <c r="AS4738" s="208">
        <v>0.64700000000000002</v>
      </c>
      <c r="AT4738" s="208">
        <v>0.61699999999999999</v>
      </c>
      <c r="AU4738" s="208">
        <v>0.504</v>
      </c>
      <c r="AV4738" s="208">
        <v>0.47599999999999998</v>
      </c>
      <c r="AW4738" s="208">
        <v>0.41499999999999998</v>
      </c>
      <c r="AX4738" s="208">
        <v>0.49</v>
      </c>
      <c r="AY4738" s="208">
        <v>0.52</v>
      </c>
      <c r="AZ4738" s="208">
        <v>0.66200000000000003</v>
      </c>
      <c r="BA4738" s="208">
        <v>0.71399999999999997</v>
      </c>
      <c r="BB4738" s="21">
        <f t="shared" si="503"/>
        <v>1.1180000000000001</v>
      </c>
      <c r="BC4738" s="21"/>
      <c r="BD4738" s="22">
        <f t="shared" si="502"/>
        <v>1.502688172043011</v>
      </c>
      <c r="BE4738" s="21"/>
      <c r="BG4738" s="10"/>
      <c r="BH4738" s="21">
        <f t="shared" si="504"/>
        <v>0</v>
      </c>
      <c r="BI4738" s="22">
        <f t="shared" si="504"/>
        <v>1.1180000000000003E-3</v>
      </c>
      <c r="BJ4738" s="21"/>
      <c r="BK4738" s="21">
        <v>0</v>
      </c>
      <c r="BL4738" s="22">
        <v>3.3540000000000011E-3</v>
      </c>
      <c r="BM4738" s="21"/>
      <c r="BN4738" s="21">
        <f t="shared" si="501"/>
        <v>0</v>
      </c>
      <c r="BO4738" s="22">
        <f t="shared" si="501"/>
        <v>1.3416000000000004E-2</v>
      </c>
      <c r="BP4738" s="21">
        <f t="shared" si="501"/>
        <v>0</v>
      </c>
    </row>
    <row r="4739" spans="1:68" ht="11.1" hidden="1" customHeight="1" outlineLevel="1" collapsed="1" x14ac:dyDescent="0.2">
      <c r="A4739" s="10"/>
      <c r="B4739" s="18"/>
      <c r="C4739" s="18"/>
      <c r="D4739" s="18"/>
      <c r="E4739" s="19" t="s">
        <v>4154</v>
      </c>
      <c r="F4739" s="20"/>
      <c r="G4739" s="20"/>
      <c r="H4739" s="209">
        <v>5.2590000000000003</v>
      </c>
      <c r="I4739" s="240">
        <v>0.5</v>
      </c>
      <c r="J4739" s="240"/>
      <c r="K4739" s="20"/>
      <c r="L4739" s="20"/>
      <c r="M4739" s="20"/>
      <c r="N4739" s="20"/>
      <c r="O4739" s="20"/>
      <c r="P4739" s="209">
        <v>1.74</v>
      </c>
      <c r="Q4739" s="20"/>
      <c r="R4739" s="209">
        <v>0.25</v>
      </c>
      <c r="S4739" s="209">
        <v>0.88100000000000001</v>
      </c>
      <c r="T4739" s="209">
        <v>0.85499999999999998</v>
      </c>
      <c r="U4739" s="209">
        <v>0.45800000000000002</v>
      </c>
      <c r="V4739" s="209">
        <v>0.20300000000000001</v>
      </c>
      <c r="W4739" s="20"/>
      <c r="X4739" s="20"/>
      <c r="Y4739" s="20"/>
      <c r="Z4739" s="20"/>
      <c r="AA4739" s="20"/>
      <c r="AB4739" s="20"/>
      <c r="AC4739" s="209">
        <v>1.0169999999999999</v>
      </c>
      <c r="AD4739" s="209">
        <v>0.67300000000000004</v>
      </c>
      <c r="AE4739" s="209">
        <v>0.68500000000000005</v>
      </c>
      <c r="AF4739" s="209">
        <v>0.56200000000000006</v>
      </c>
      <c r="AG4739" s="209">
        <v>0.30499999999999999</v>
      </c>
      <c r="AH4739" s="209">
        <v>0.192</v>
      </c>
      <c r="AI4739" s="20"/>
      <c r="AJ4739" s="20"/>
      <c r="AK4739" s="20"/>
      <c r="AL4739" s="20"/>
      <c r="AM4739" s="20"/>
      <c r="AN4739" s="209">
        <v>0.39300000000000002</v>
      </c>
      <c r="AO4739" s="209">
        <v>0.59199999999999997</v>
      </c>
      <c r="AP4739" s="209">
        <v>0.63100000000000001</v>
      </c>
      <c r="AQ4739" s="209">
        <v>0.60499999999999998</v>
      </c>
      <c r="AR4739" s="209">
        <v>0.495</v>
      </c>
      <c r="AS4739" s="209">
        <v>0.315</v>
      </c>
      <c r="AT4739" s="209">
        <v>0.125</v>
      </c>
      <c r="AU4739" s="20"/>
      <c r="AV4739" s="20"/>
      <c r="AW4739" s="20"/>
      <c r="AX4739" s="20"/>
      <c r="AY4739" s="20"/>
      <c r="AZ4739" s="209">
        <v>0.39900000000000002</v>
      </c>
      <c r="BA4739" s="209">
        <v>0.52200000000000002</v>
      </c>
      <c r="BB4739" s="21">
        <f t="shared" si="503"/>
        <v>5.2590000000000003</v>
      </c>
      <c r="BC4739" s="21">
        <f>BF4739</f>
        <v>11.8</v>
      </c>
      <c r="BD4739" s="22">
        <f t="shared" si="502"/>
        <v>7.0685483870967749</v>
      </c>
      <c r="BE4739" s="21">
        <f>BC4739-BD4739</f>
        <v>4.7314516129032258</v>
      </c>
      <c r="BF4739" s="2">
        <v>11.8</v>
      </c>
      <c r="BG4739" s="10">
        <v>6</v>
      </c>
      <c r="BH4739" s="21">
        <f t="shared" si="504"/>
        <v>8.7792000000000009E-3</v>
      </c>
      <c r="BI4739" s="22">
        <f t="shared" si="504"/>
        <v>5.2589999999999998E-3</v>
      </c>
      <c r="BJ4739" s="21">
        <f>BH4739-BI4739</f>
        <v>3.5202000000000011E-3</v>
      </c>
      <c r="BK4739" s="21">
        <v>2.6337600000000003E-2</v>
      </c>
      <c r="BL4739" s="22">
        <v>1.5776999999999999E-2</v>
      </c>
      <c r="BM4739" s="21">
        <v>1.0560600000000003E-2</v>
      </c>
      <c r="BN4739" s="21">
        <f t="shared" si="501"/>
        <v>0.10535040000000001</v>
      </c>
      <c r="BO4739" s="22">
        <f t="shared" si="501"/>
        <v>6.3107999999999997E-2</v>
      </c>
      <c r="BP4739" s="21">
        <f t="shared" si="501"/>
        <v>4.2242400000000013E-2</v>
      </c>
    </row>
    <row r="4740" spans="1:68" ht="11.1" hidden="1" customHeight="1" outlineLevel="2" x14ac:dyDescent="0.2">
      <c r="A4740" s="10"/>
      <c r="B4740" s="18"/>
      <c r="C4740" s="18"/>
      <c r="D4740" s="18"/>
      <c r="E4740" s="23" t="s">
        <v>4155</v>
      </c>
      <c r="F4740" s="24"/>
      <c r="G4740" s="24"/>
      <c r="H4740" s="208">
        <v>5.2590000000000003</v>
      </c>
      <c r="I4740" s="239">
        <v>0.5</v>
      </c>
      <c r="J4740" s="239"/>
      <c r="K4740" s="24"/>
      <c r="L4740" s="24"/>
      <c r="M4740" s="24"/>
      <c r="N4740" s="24"/>
      <c r="O4740" s="24"/>
      <c r="P4740" s="208">
        <v>1.74</v>
      </c>
      <c r="Q4740" s="24"/>
      <c r="R4740" s="208">
        <v>0.25</v>
      </c>
      <c r="S4740" s="208">
        <v>0.88100000000000001</v>
      </c>
      <c r="T4740" s="208">
        <v>0.85499999999999998</v>
      </c>
      <c r="U4740" s="208">
        <v>0.45800000000000002</v>
      </c>
      <c r="V4740" s="208">
        <v>0.20300000000000001</v>
      </c>
      <c r="W4740" s="24"/>
      <c r="X4740" s="24"/>
      <c r="Y4740" s="24"/>
      <c r="Z4740" s="24"/>
      <c r="AA4740" s="24"/>
      <c r="AB4740" s="24"/>
      <c r="AC4740" s="208">
        <v>1.0169999999999999</v>
      </c>
      <c r="AD4740" s="208">
        <v>0.67300000000000004</v>
      </c>
      <c r="AE4740" s="208">
        <v>0.68500000000000005</v>
      </c>
      <c r="AF4740" s="208">
        <v>0.56200000000000006</v>
      </c>
      <c r="AG4740" s="208">
        <v>0.30499999999999999</v>
      </c>
      <c r="AH4740" s="208">
        <v>0.192</v>
      </c>
      <c r="AI4740" s="24"/>
      <c r="AJ4740" s="24"/>
      <c r="AK4740" s="24"/>
      <c r="AL4740" s="24"/>
      <c r="AM4740" s="24"/>
      <c r="AN4740" s="208">
        <v>0.39300000000000002</v>
      </c>
      <c r="AO4740" s="208">
        <v>0.59199999999999997</v>
      </c>
      <c r="AP4740" s="208">
        <v>0.63100000000000001</v>
      </c>
      <c r="AQ4740" s="208">
        <v>0.60499999999999998</v>
      </c>
      <c r="AR4740" s="208">
        <v>0.495</v>
      </c>
      <c r="AS4740" s="208">
        <v>0.315</v>
      </c>
      <c r="AT4740" s="208">
        <v>0.125</v>
      </c>
      <c r="AU4740" s="24"/>
      <c r="AV4740" s="24"/>
      <c r="AW4740" s="24"/>
      <c r="AX4740" s="24"/>
      <c r="AY4740" s="24"/>
      <c r="AZ4740" s="208">
        <v>0.39900000000000002</v>
      </c>
      <c r="BA4740" s="208">
        <v>0.52200000000000002</v>
      </c>
      <c r="BB4740" s="21">
        <f t="shared" si="503"/>
        <v>5.2590000000000003</v>
      </c>
      <c r="BC4740" s="21"/>
      <c r="BD4740" s="22">
        <f t="shared" si="502"/>
        <v>7.0685483870967749</v>
      </c>
      <c r="BE4740" s="21"/>
      <c r="BG4740" s="10"/>
      <c r="BH4740" s="21">
        <f t="shared" si="504"/>
        <v>0</v>
      </c>
      <c r="BI4740" s="22">
        <f t="shared" si="504"/>
        <v>5.2589999999999998E-3</v>
      </c>
      <c r="BJ4740" s="21"/>
      <c r="BK4740" s="21">
        <v>0</v>
      </c>
      <c r="BL4740" s="22">
        <v>1.5776999999999999E-2</v>
      </c>
      <c r="BM4740" s="21"/>
      <c r="BN4740" s="21">
        <f t="shared" si="501"/>
        <v>0</v>
      </c>
      <c r="BO4740" s="22">
        <f t="shared" si="501"/>
        <v>6.3107999999999997E-2</v>
      </c>
      <c r="BP4740" s="21">
        <f t="shared" si="501"/>
        <v>0</v>
      </c>
    </row>
    <row r="4741" spans="1:68" ht="11.1" hidden="1" customHeight="1" outlineLevel="1" collapsed="1" x14ac:dyDescent="0.2">
      <c r="A4741" s="10"/>
      <c r="B4741" s="18"/>
      <c r="C4741" s="18"/>
      <c r="D4741" s="18"/>
      <c r="E4741" s="19" t="s">
        <v>4156</v>
      </c>
      <c r="F4741" s="209">
        <v>248.97800000000001</v>
      </c>
      <c r="G4741" s="209">
        <v>233.297</v>
      </c>
      <c r="H4741" s="209">
        <v>189.09899999999999</v>
      </c>
      <c r="I4741" s="240">
        <v>161.435</v>
      </c>
      <c r="J4741" s="240"/>
      <c r="K4741" s="209">
        <v>75.221000000000004</v>
      </c>
      <c r="L4741" s="209">
        <v>15.433</v>
      </c>
      <c r="M4741" s="209">
        <v>8.9209999999999994</v>
      </c>
      <c r="N4741" s="209">
        <v>9.2569999999999997</v>
      </c>
      <c r="O4741" s="209">
        <v>48.116</v>
      </c>
      <c r="P4741" s="209">
        <v>136.815</v>
      </c>
      <c r="Q4741" s="209">
        <v>223.541</v>
      </c>
      <c r="R4741" s="209">
        <v>280.69099999999997</v>
      </c>
      <c r="S4741" s="209">
        <v>284.649</v>
      </c>
      <c r="T4741" s="209">
        <v>303.57100000000003</v>
      </c>
      <c r="U4741" s="209">
        <v>169.827</v>
      </c>
      <c r="V4741" s="209">
        <v>103.05500000000001</v>
      </c>
      <c r="W4741" s="209">
        <v>45.374000000000002</v>
      </c>
      <c r="X4741" s="209">
        <v>12.1</v>
      </c>
      <c r="Y4741" s="209">
        <v>10.76</v>
      </c>
      <c r="Z4741" s="209">
        <v>12.282999999999999</v>
      </c>
      <c r="AA4741" s="209">
        <v>27.532</v>
      </c>
      <c r="AB4741" s="209">
        <v>124.992</v>
      </c>
      <c r="AC4741" s="209">
        <v>235.89</v>
      </c>
      <c r="AD4741" s="209">
        <v>332.71699999999998</v>
      </c>
      <c r="AE4741" s="209">
        <v>350.40199999999999</v>
      </c>
      <c r="AF4741" s="209">
        <v>257.875</v>
      </c>
      <c r="AG4741" s="209">
        <v>188.053</v>
      </c>
      <c r="AH4741" s="209">
        <v>110.05800000000001</v>
      </c>
      <c r="AI4741" s="209">
        <v>58.959000000000003</v>
      </c>
      <c r="AJ4741" s="209">
        <v>14.839</v>
      </c>
      <c r="AK4741" s="209">
        <v>10.545999999999999</v>
      </c>
      <c r="AL4741" s="209">
        <v>10.036</v>
      </c>
      <c r="AM4741" s="209">
        <v>49.78</v>
      </c>
      <c r="AN4741" s="209">
        <v>138.88900000000001</v>
      </c>
      <c r="AO4741" s="209">
        <v>248.41900000000001</v>
      </c>
      <c r="AP4741" s="209">
        <v>296.62400000000002</v>
      </c>
      <c r="AQ4741" s="209">
        <v>371.88299999999998</v>
      </c>
      <c r="AR4741" s="209">
        <v>262.50599999999997</v>
      </c>
      <c r="AS4741" s="209">
        <v>218.35400000000001</v>
      </c>
      <c r="AT4741" s="209">
        <v>63.853999999999999</v>
      </c>
      <c r="AU4741" s="209">
        <v>79.936000000000007</v>
      </c>
      <c r="AV4741" s="209">
        <v>31.471</v>
      </c>
      <c r="AW4741" s="209">
        <v>6.7789999999999999</v>
      </c>
      <c r="AX4741" s="209">
        <v>9.8979999999999997</v>
      </c>
      <c r="AY4741" s="209">
        <v>56.34</v>
      </c>
      <c r="AZ4741" s="209">
        <v>113.705</v>
      </c>
      <c r="BA4741" s="209">
        <v>226.245</v>
      </c>
      <c r="BB4741" s="56">
        <f>SUM(BB4742:BB4754)</f>
        <v>400.577</v>
      </c>
      <c r="BC4741" s="21">
        <f>BF4741</f>
        <v>975.2</v>
      </c>
      <c r="BD4741" s="22">
        <f t="shared" si="502"/>
        <v>538.40994623655911</v>
      </c>
      <c r="BE4741" s="21">
        <f>BC4741-BD4741</f>
        <v>436.79005376344094</v>
      </c>
      <c r="BF4741" s="2">
        <f>940+35.2</f>
        <v>975.2</v>
      </c>
      <c r="BG4741" s="10">
        <v>4</v>
      </c>
      <c r="BH4741" s="21">
        <f t="shared" si="504"/>
        <v>0.72554879999999999</v>
      </c>
      <c r="BI4741" s="22">
        <f t="shared" si="504"/>
        <v>0.40057700000000002</v>
      </c>
      <c r="BJ4741" s="21">
        <f>BH4741-BI4741</f>
        <v>0.32497179999999998</v>
      </c>
      <c r="BK4741" s="21">
        <v>2.0980799999999999</v>
      </c>
      <c r="BL4741" s="22">
        <v>1.1823779999999999</v>
      </c>
      <c r="BM4741" s="21">
        <v>0.91570200000000002</v>
      </c>
      <c r="BN4741" s="21">
        <f t="shared" si="501"/>
        <v>8.3923199999999998</v>
      </c>
      <c r="BO4741" s="22">
        <f t="shared" si="501"/>
        <v>4.7295119999999997</v>
      </c>
      <c r="BP4741" s="21">
        <f t="shared" si="501"/>
        <v>3.6628080000000001</v>
      </c>
    </row>
    <row r="4742" spans="1:68" ht="11.1" hidden="1" customHeight="1" outlineLevel="2" x14ac:dyDescent="0.2">
      <c r="A4742" s="10"/>
      <c r="B4742" s="18"/>
      <c r="C4742" s="18"/>
      <c r="D4742" s="18"/>
      <c r="E4742" s="23" t="s">
        <v>4157</v>
      </c>
      <c r="F4742" s="208">
        <v>1.1240000000000001</v>
      </c>
      <c r="G4742" s="208">
        <v>1.28</v>
      </c>
      <c r="H4742" s="208">
        <v>1.083</v>
      </c>
      <c r="I4742" s="239">
        <v>1.129</v>
      </c>
      <c r="J4742" s="239"/>
      <c r="K4742" s="208">
        <v>0.65800000000000003</v>
      </c>
      <c r="L4742" s="208">
        <v>0.52100000000000002</v>
      </c>
      <c r="M4742" s="24"/>
      <c r="N4742" s="24"/>
      <c r="O4742" s="208">
        <v>1.651</v>
      </c>
      <c r="P4742" s="208">
        <v>0.98399999999999999</v>
      </c>
      <c r="Q4742" s="208">
        <v>1.556</v>
      </c>
      <c r="R4742" s="208">
        <v>1.4259999999999999</v>
      </c>
      <c r="S4742" s="208">
        <v>1.3540000000000001</v>
      </c>
      <c r="T4742" s="208">
        <v>1.411</v>
      </c>
      <c r="U4742" s="208">
        <v>1.1639999999999999</v>
      </c>
      <c r="V4742" s="208">
        <v>0.58199999999999996</v>
      </c>
      <c r="W4742" s="208">
        <v>0.59199999999999997</v>
      </c>
      <c r="X4742" s="208">
        <v>0.26600000000000001</v>
      </c>
      <c r="Y4742" s="24"/>
      <c r="Z4742" s="24"/>
      <c r="AA4742" s="24"/>
      <c r="AB4742" s="208">
        <v>0.88600000000000001</v>
      </c>
      <c r="AC4742" s="208">
        <v>1.05</v>
      </c>
      <c r="AD4742" s="208">
        <v>1.3460000000000001</v>
      </c>
      <c r="AE4742" s="208">
        <v>1.554</v>
      </c>
      <c r="AF4742" s="208">
        <v>1.2549999999999999</v>
      </c>
      <c r="AG4742" s="208">
        <v>0.95</v>
      </c>
      <c r="AH4742" s="208">
        <v>0.7</v>
      </c>
      <c r="AI4742" s="24"/>
      <c r="AJ4742" s="208">
        <v>0.58299999999999996</v>
      </c>
      <c r="AK4742" s="24"/>
      <c r="AL4742" s="24"/>
      <c r="AM4742" s="208">
        <v>0.85099999999999998</v>
      </c>
      <c r="AN4742" s="208">
        <v>0.71499999999999997</v>
      </c>
      <c r="AO4742" s="208">
        <v>1.228</v>
      </c>
      <c r="AP4742" s="208">
        <v>1.1000000000000001</v>
      </c>
      <c r="AQ4742" s="208">
        <v>1.7070000000000001</v>
      </c>
      <c r="AR4742" s="208">
        <v>1.2390000000000001</v>
      </c>
      <c r="AS4742" s="208">
        <v>1.034</v>
      </c>
      <c r="AT4742" s="208">
        <v>0.15</v>
      </c>
      <c r="AU4742" s="208">
        <v>1.2330000000000001</v>
      </c>
      <c r="AV4742" s="208">
        <v>0.11700000000000001</v>
      </c>
      <c r="AW4742" s="24"/>
      <c r="AX4742" s="24"/>
      <c r="AY4742" s="208">
        <v>0.90900000000000003</v>
      </c>
      <c r="AZ4742" s="208">
        <v>1.3959999999999999</v>
      </c>
      <c r="BA4742" s="208">
        <v>0.47699999999999998</v>
      </c>
      <c r="BB4742" s="21">
        <f t="shared" si="503"/>
        <v>1.7070000000000001</v>
      </c>
      <c r="BC4742" s="21"/>
      <c r="BD4742" s="22">
        <f t="shared" si="502"/>
        <v>2.2943548387096775</v>
      </c>
      <c r="BE4742" s="21"/>
      <c r="BG4742" s="10"/>
      <c r="BH4742" s="21">
        <f t="shared" si="504"/>
        <v>0</v>
      </c>
      <c r="BI4742" s="22">
        <f t="shared" si="504"/>
        <v>1.707E-3</v>
      </c>
      <c r="BJ4742" s="21"/>
      <c r="BK4742" s="21">
        <v>0</v>
      </c>
      <c r="BL4742" s="22">
        <v>5.1209999999999997E-3</v>
      </c>
      <c r="BM4742" s="21"/>
      <c r="BN4742" s="21">
        <f t="shared" si="501"/>
        <v>0</v>
      </c>
      <c r="BO4742" s="22">
        <f t="shared" si="501"/>
        <v>2.0483999999999999E-2</v>
      </c>
      <c r="BP4742" s="21">
        <f t="shared" si="501"/>
        <v>0</v>
      </c>
    </row>
    <row r="4743" spans="1:68" ht="11.1" hidden="1" customHeight="1" outlineLevel="2" x14ac:dyDescent="0.2">
      <c r="A4743" s="10"/>
      <c r="B4743" s="18"/>
      <c r="C4743" s="18"/>
      <c r="D4743" s="18"/>
      <c r="E4743" s="23" t="s">
        <v>4158</v>
      </c>
      <c r="F4743" s="208">
        <v>2.5950000000000002</v>
      </c>
      <c r="G4743" s="208">
        <v>2.1739999999999999</v>
      </c>
      <c r="H4743" s="208">
        <v>2.0139999999999998</v>
      </c>
      <c r="I4743" s="239">
        <v>1.766</v>
      </c>
      <c r="J4743" s="239"/>
      <c r="K4743" s="208">
        <v>0.64800000000000002</v>
      </c>
      <c r="L4743" s="208">
        <v>0.20599999999999999</v>
      </c>
      <c r="M4743" s="24"/>
      <c r="N4743" s="24"/>
      <c r="O4743" s="208">
        <v>1.1319999999999999</v>
      </c>
      <c r="P4743" s="208">
        <v>1.48</v>
      </c>
      <c r="Q4743" s="208">
        <v>2.0960000000000001</v>
      </c>
      <c r="R4743" s="208">
        <v>2.476</v>
      </c>
      <c r="S4743" s="208">
        <v>2.4809999999999999</v>
      </c>
      <c r="T4743" s="208">
        <v>2.5230000000000001</v>
      </c>
      <c r="U4743" s="208">
        <v>1.6080000000000001</v>
      </c>
      <c r="V4743" s="208">
        <v>0.78600000000000003</v>
      </c>
      <c r="W4743" s="208">
        <v>1.04</v>
      </c>
      <c r="X4743" s="24"/>
      <c r="Y4743" s="24"/>
      <c r="Z4743" s="24"/>
      <c r="AA4743" s="24"/>
      <c r="AB4743" s="208">
        <v>1.1919999999999999</v>
      </c>
      <c r="AC4743" s="208">
        <v>1.6819999999999999</v>
      </c>
      <c r="AD4743" s="208">
        <v>1.962</v>
      </c>
      <c r="AE4743" s="208">
        <v>1.9350000000000001</v>
      </c>
      <c r="AF4743" s="208">
        <v>1.33</v>
      </c>
      <c r="AG4743" s="208">
        <v>0.98</v>
      </c>
      <c r="AH4743" s="208">
        <v>0.94599999999999995</v>
      </c>
      <c r="AI4743" s="24"/>
      <c r="AJ4743" s="208">
        <v>0.106</v>
      </c>
      <c r="AK4743" s="24"/>
      <c r="AL4743" s="24"/>
      <c r="AM4743" s="208">
        <v>0.54300000000000004</v>
      </c>
      <c r="AN4743" s="208">
        <v>1.68</v>
      </c>
      <c r="AO4743" s="208">
        <v>1.8180000000000001</v>
      </c>
      <c r="AP4743" s="208">
        <v>0.92</v>
      </c>
      <c r="AQ4743" s="208">
        <v>4.2649999999999997</v>
      </c>
      <c r="AR4743" s="208">
        <v>2.2519999999999998</v>
      </c>
      <c r="AS4743" s="208">
        <v>1.123</v>
      </c>
      <c r="AT4743" s="208">
        <v>0.14000000000000001</v>
      </c>
      <c r="AU4743" s="208">
        <v>3.1259999999999999</v>
      </c>
      <c r="AV4743" s="24"/>
      <c r="AW4743" s="24"/>
      <c r="AX4743" s="24"/>
      <c r="AY4743" s="208">
        <v>0.58099999999999996</v>
      </c>
      <c r="AZ4743" s="208">
        <v>0.89300000000000002</v>
      </c>
      <c r="BA4743" s="208">
        <v>2.9</v>
      </c>
      <c r="BB4743" s="21">
        <f t="shared" si="503"/>
        <v>4.2649999999999997</v>
      </c>
      <c r="BC4743" s="21"/>
      <c r="BD4743" s="22">
        <f t="shared" si="502"/>
        <v>5.73252688172043</v>
      </c>
      <c r="BE4743" s="21"/>
      <c r="BG4743" s="10"/>
      <c r="BH4743" s="21">
        <f t="shared" si="504"/>
        <v>0</v>
      </c>
      <c r="BI4743" s="22">
        <f t="shared" si="504"/>
        <v>4.2649999999999988E-3</v>
      </c>
      <c r="BJ4743" s="21"/>
      <c r="BK4743" s="21">
        <v>0</v>
      </c>
      <c r="BL4743" s="22">
        <v>1.2794999999999997E-2</v>
      </c>
      <c r="BM4743" s="21"/>
      <c r="BN4743" s="21">
        <f t="shared" si="501"/>
        <v>0</v>
      </c>
      <c r="BO4743" s="22">
        <f t="shared" si="501"/>
        <v>5.1179999999999989E-2</v>
      </c>
      <c r="BP4743" s="21">
        <f t="shared" si="501"/>
        <v>0</v>
      </c>
    </row>
    <row r="4744" spans="1:68" ht="11.1" hidden="1" customHeight="1" outlineLevel="2" x14ac:dyDescent="0.2">
      <c r="A4744" s="10"/>
      <c r="B4744" s="18"/>
      <c r="C4744" s="18"/>
      <c r="D4744" s="18"/>
      <c r="E4744" s="23" t="s">
        <v>4159</v>
      </c>
      <c r="F4744" s="208">
        <v>5.3479999999999999</v>
      </c>
      <c r="G4744" s="208">
        <v>4.4480000000000004</v>
      </c>
      <c r="H4744" s="208">
        <v>4.1980000000000004</v>
      </c>
      <c r="I4744" s="239">
        <v>3.7469999999999999</v>
      </c>
      <c r="J4744" s="239"/>
      <c r="K4744" s="208">
        <v>0.443</v>
      </c>
      <c r="L4744" s="24"/>
      <c r="M4744" s="24"/>
      <c r="N4744" s="24"/>
      <c r="O4744" s="208">
        <v>1.6E-2</v>
      </c>
      <c r="P4744" s="208">
        <v>2.6059999999999999</v>
      </c>
      <c r="Q4744" s="208">
        <v>6.6159999999999997</v>
      </c>
      <c r="R4744" s="208">
        <v>6.5</v>
      </c>
      <c r="S4744" s="208">
        <v>6.9850000000000003</v>
      </c>
      <c r="T4744" s="208">
        <v>7.3449999999999998</v>
      </c>
      <c r="U4744" s="208">
        <v>4.0469999999999997</v>
      </c>
      <c r="V4744" s="208">
        <v>2.411</v>
      </c>
      <c r="W4744" s="24"/>
      <c r="X4744" s="24"/>
      <c r="Y4744" s="24"/>
      <c r="Z4744" s="24"/>
      <c r="AA4744" s="24"/>
      <c r="AB4744" s="208">
        <v>2.9249999999999998</v>
      </c>
      <c r="AC4744" s="208">
        <v>3.145</v>
      </c>
      <c r="AD4744" s="208">
        <v>8.7110000000000003</v>
      </c>
      <c r="AE4744" s="208">
        <v>7.6020000000000003</v>
      </c>
      <c r="AF4744" s="208">
        <v>6.18</v>
      </c>
      <c r="AG4744" s="208">
        <v>5.84</v>
      </c>
      <c r="AH4744" s="208">
        <v>3.08</v>
      </c>
      <c r="AI4744" s="208">
        <v>1.306</v>
      </c>
      <c r="AJ4744" s="24"/>
      <c r="AK4744" s="24"/>
      <c r="AL4744" s="24"/>
      <c r="AM4744" s="24"/>
      <c r="AN4744" s="208">
        <v>2.899</v>
      </c>
      <c r="AO4744" s="208">
        <v>6.0789999999999997</v>
      </c>
      <c r="AP4744" s="208">
        <v>5.0119999999999996</v>
      </c>
      <c r="AQ4744" s="208">
        <v>9.4489999999999998</v>
      </c>
      <c r="AR4744" s="208">
        <v>6.0049999999999999</v>
      </c>
      <c r="AS4744" s="208">
        <v>3.706</v>
      </c>
      <c r="AT4744" s="208">
        <v>0.6</v>
      </c>
      <c r="AU4744" s="208">
        <v>4.1210000000000004</v>
      </c>
      <c r="AV4744" s="24"/>
      <c r="AW4744" s="24"/>
      <c r="AX4744" s="24"/>
      <c r="AY4744" s="208">
        <v>0.27800000000000002</v>
      </c>
      <c r="AZ4744" s="208">
        <v>1.8049999999999999</v>
      </c>
      <c r="BA4744" s="208">
        <v>8.2789999999999999</v>
      </c>
      <c r="BB4744" s="21">
        <f t="shared" si="503"/>
        <v>9.4489999999999998</v>
      </c>
      <c r="BC4744" s="21"/>
      <c r="BD4744" s="22">
        <f t="shared" si="502"/>
        <v>12.7002688172043</v>
      </c>
      <c r="BE4744" s="21"/>
      <c r="BG4744" s="10"/>
      <c r="BH4744" s="21">
        <f t="shared" si="504"/>
        <v>0</v>
      </c>
      <c r="BI4744" s="22">
        <f t="shared" si="504"/>
        <v>9.4489999999999973E-3</v>
      </c>
      <c r="BJ4744" s="21"/>
      <c r="BK4744" s="21">
        <v>0</v>
      </c>
      <c r="BL4744" s="22">
        <v>2.834699999999999E-2</v>
      </c>
      <c r="BM4744" s="21"/>
      <c r="BN4744" s="21">
        <f t="shared" si="501"/>
        <v>0</v>
      </c>
      <c r="BO4744" s="22">
        <f t="shared" si="501"/>
        <v>0.11338799999999996</v>
      </c>
      <c r="BP4744" s="21">
        <f t="shared" si="501"/>
        <v>0</v>
      </c>
    </row>
    <row r="4745" spans="1:68" ht="11.1" hidden="1" customHeight="1" outlineLevel="2" x14ac:dyDescent="0.2">
      <c r="A4745" s="10"/>
      <c r="B4745" s="18"/>
      <c r="C4745" s="18"/>
      <c r="D4745" s="18"/>
      <c r="E4745" s="23" t="s">
        <v>4160</v>
      </c>
      <c r="F4745" s="208">
        <v>8.8970000000000002</v>
      </c>
      <c r="G4745" s="208">
        <v>9.4160000000000004</v>
      </c>
      <c r="H4745" s="208">
        <v>8.1229999999999993</v>
      </c>
      <c r="I4745" s="239">
        <v>6.5549999999999997</v>
      </c>
      <c r="J4745" s="239"/>
      <c r="K4745" s="208">
        <v>0.90700000000000003</v>
      </c>
      <c r="L4745" s="24"/>
      <c r="M4745" s="24"/>
      <c r="N4745" s="24"/>
      <c r="O4745" s="208">
        <v>1.8240000000000001</v>
      </c>
      <c r="P4745" s="208">
        <v>7.0430000000000001</v>
      </c>
      <c r="Q4745" s="208">
        <v>12.632</v>
      </c>
      <c r="R4745" s="208">
        <v>11.103999999999999</v>
      </c>
      <c r="S4745" s="208">
        <v>11.978999999999999</v>
      </c>
      <c r="T4745" s="208">
        <v>12.693</v>
      </c>
      <c r="U4745" s="208">
        <v>8.2929999999999993</v>
      </c>
      <c r="V4745" s="208">
        <v>4.9180000000000001</v>
      </c>
      <c r="W4745" s="24"/>
      <c r="X4745" s="24"/>
      <c r="Y4745" s="24"/>
      <c r="Z4745" s="24"/>
      <c r="AA4745" s="24"/>
      <c r="AB4745" s="208">
        <v>4.6230000000000002</v>
      </c>
      <c r="AC4745" s="208">
        <v>4.9379999999999997</v>
      </c>
      <c r="AD4745" s="208">
        <v>12.510999999999999</v>
      </c>
      <c r="AE4745" s="208">
        <v>26.852</v>
      </c>
      <c r="AF4745" s="208">
        <v>13.396000000000001</v>
      </c>
      <c r="AG4745" s="208">
        <v>12.2</v>
      </c>
      <c r="AH4745" s="208">
        <v>9.532</v>
      </c>
      <c r="AI4745" s="208">
        <v>1.216</v>
      </c>
      <c r="AJ4745" s="208">
        <v>0.63600000000000001</v>
      </c>
      <c r="AK4745" s="24"/>
      <c r="AL4745" s="24"/>
      <c r="AM4745" s="208">
        <v>1.7669999999999999</v>
      </c>
      <c r="AN4745" s="208">
        <v>8.3320000000000007</v>
      </c>
      <c r="AO4745" s="208">
        <v>13.271000000000001</v>
      </c>
      <c r="AP4745" s="208">
        <v>8.9640000000000004</v>
      </c>
      <c r="AQ4745" s="208">
        <v>24.648</v>
      </c>
      <c r="AR4745" s="208">
        <v>13.316000000000001</v>
      </c>
      <c r="AS4745" s="208">
        <v>5.6660000000000004</v>
      </c>
      <c r="AT4745" s="208">
        <v>0.55000000000000004</v>
      </c>
      <c r="AU4745" s="208">
        <v>18.271000000000001</v>
      </c>
      <c r="AV4745" s="24"/>
      <c r="AW4745" s="24"/>
      <c r="AX4745" s="24"/>
      <c r="AY4745" s="208">
        <v>0.76600000000000001</v>
      </c>
      <c r="AZ4745" s="208">
        <v>4.0839999999999996</v>
      </c>
      <c r="BA4745" s="208">
        <v>20.815000000000001</v>
      </c>
      <c r="BB4745" s="21">
        <f t="shared" si="503"/>
        <v>26.852</v>
      </c>
      <c r="BC4745" s="21"/>
      <c r="BD4745" s="22">
        <f t="shared" si="502"/>
        <v>36.091397849462368</v>
      </c>
      <c r="BE4745" s="21"/>
      <c r="BG4745" s="10"/>
      <c r="BH4745" s="21">
        <f t="shared" si="504"/>
        <v>0</v>
      </c>
      <c r="BI4745" s="22">
        <f t="shared" si="504"/>
        <v>2.6852000000000001E-2</v>
      </c>
      <c r="BJ4745" s="21"/>
      <c r="BK4745" s="21">
        <v>0</v>
      </c>
      <c r="BL4745" s="22">
        <v>8.0556000000000003E-2</v>
      </c>
      <c r="BM4745" s="21"/>
      <c r="BN4745" s="21">
        <f t="shared" si="501"/>
        <v>0</v>
      </c>
      <c r="BO4745" s="22">
        <f t="shared" si="501"/>
        <v>0.32222400000000001</v>
      </c>
      <c r="BP4745" s="21">
        <f t="shared" si="501"/>
        <v>0</v>
      </c>
    </row>
    <row r="4746" spans="1:68" ht="11.1" hidden="1" customHeight="1" outlineLevel="2" x14ac:dyDescent="0.2">
      <c r="A4746" s="10"/>
      <c r="B4746" s="18"/>
      <c r="C4746" s="18"/>
      <c r="D4746" s="18"/>
      <c r="E4746" s="23" t="s">
        <v>4161</v>
      </c>
      <c r="F4746" s="208">
        <v>15.439</v>
      </c>
      <c r="G4746" s="208">
        <v>9.8930000000000007</v>
      </c>
      <c r="H4746" s="208">
        <v>6.99</v>
      </c>
      <c r="I4746" s="239">
        <v>4.9450000000000003</v>
      </c>
      <c r="J4746" s="239"/>
      <c r="K4746" s="208">
        <v>1.7430000000000001</v>
      </c>
      <c r="L4746" s="208">
        <v>0.28599999999999998</v>
      </c>
      <c r="M4746" s="208">
        <v>0.36599999999999999</v>
      </c>
      <c r="N4746" s="24"/>
      <c r="O4746" s="208">
        <v>2.6269999999999998</v>
      </c>
      <c r="P4746" s="208">
        <v>5.7489999999999997</v>
      </c>
      <c r="Q4746" s="208">
        <v>11.689</v>
      </c>
      <c r="R4746" s="208">
        <v>14.007999999999999</v>
      </c>
      <c r="S4746" s="208">
        <v>14.878</v>
      </c>
      <c r="T4746" s="208">
        <v>14.856999999999999</v>
      </c>
      <c r="U4746" s="208">
        <v>8.2799999999999994</v>
      </c>
      <c r="V4746" s="208">
        <v>5.4119999999999999</v>
      </c>
      <c r="W4746" s="208">
        <v>2.19</v>
      </c>
      <c r="X4746" s="208">
        <v>0.64100000000000001</v>
      </c>
      <c r="Y4746" s="208">
        <v>0.39600000000000002</v>
      </c>
      <c r="Z4746" s="208">
        <v>0.56200000000000006</v>
      </c>
      <c r="AA4746" s="208">
        <v>0.66400000000000003</v>
      </c>
      <c r="AB4746" s="208">
        <v>5.1859999999999999</v>
      </c>
      <c r="AC4746" s="208">
        <v>5.86</v>
      </c>
      <c r="AD4746" s="208">
        <v>18.420999999999999</v>
      </c>
      <c r="AE4746" s="208">
        <v>17.318000000000001</v>
      </c>
      <c r="AF4746" s="208">
        <v>12.539</v>
      </c>
      <c r="AG4746" s="208">
        <v>9.2880000000000003</v>
      </c>
      <c r="AH4746" s="208">
        <v>5.3410000000000002</v>
      </c>
      <c r="AI4746" s="208">
        <v>1.97</v>
      </c>
      <c r="AJ4746" s="208">
        <v>0.60099999999999998</v>
      </c>
      <c r="AK4746" s="208">
        <v>0.41899999999999998</v>
      </c>
      <c r="AL4746" s="208">
        <v>0.52</v>
      </c>
      <c r="AM4746" s="208">
        <v>2.2639999999999998</v>
      </c>
      <c r="AN4746" s="208">
        <v>7.41</v>
      </c>
      <c r="AO4746" s="208">
        <v>14.315</v>
      </c>
      <c r="AP4746" s="208">
        <v>15.856999999999999</v>
      </c>
      <c r="AQ4746" s="208">
        <v>20.527999999999999</v>
      </c>
      <c r="AR4746" s="208">
        <v>16.516999999999999</v>
      </c>
      <c r="AS4746" s="208">
        <v>14.932</v>
      </c>
      <c r="AT4746" s="208">
        <v>2.4340000000000002</v>
      </c>
      <c r="AU4746" s="208">
        <v>3.6840000000000002</v>
      </c>
      <c r="AV4746" s="208">
        <v>0.55100000000000005</v>
      </c>
      <c r="AW4746" s="208">
        <v>0.32600000000000001</v>
      </c>
      <c r="AX4746" s="208">
        <v>0.44800000000000001</v>
      </c>
      <c r="AY4746" s="208">
        <v>2.605</v>
      </c>
      <c r="AZ4746" s="208">
        <v>6.0179999999999998</v>
      </c>
      <c r="BA4746" s="208">
        <v>10.156000000000001</v>
      </c>
      <c r="BB4746" s="21">
        <f t="shared" si="503"/>
        <v>20.527999999999999</v>
      </c>
      <c r="BC4746" s="21"/>
      <c r="BD4746" s="22">
        <f t="shared" si="502"/>
        <v>27.591397849462364</v>
      </c>
      <c r="BE4746" s="21"/>
      <c r="BG4746" s="10"/>
      <c r="BH4746" s="21">
        <f t="shared" si="504"/>
        <v>0</v>
      </c>
      <c r="BI4746" s="22">
        <f t="shared" si="504"/>
        <v>2.0527999999999998E-2</v>
      </c>
      <c r="BJ4746" s="21"/>
      <c r="BK4746" s="21">
        <v>0</v>
      </c>
      <c r="BL4746" s="22">
        <v>6.1583999999999993E-2</v>
      </c>
      <c r="BM4746" s="21"/>
      <c r="BN4746" s="21">
        <f t="shared" si="501"/>
        <v>0</v>
      </c>
      <c r="BO4746" s="22">
        <f t="shared" si="501"/>
        <v>0.24633599999999997</v>
      </c>
      <c r="BP4746" s="21">
        <f t="shared" si="501"/>
        <v>0</v>
      </c>
    </row>
    <row r="4747" spans="1:68" ht="11.1" hidden="1" customHeight="1" outlineLevel="2" x14ac:dyDescent="0.2">
      <c r="A4747" s="10"/>
      <c r="B4747" s="18"/>
      <c r="C4747" s="18"/>
      <c r="D4747" s="18"/>
      <c r="E4747" s="23" t="s">
        <v>4162</v>
      </c>
      <c r="F4747" s="208">
        <v>115.61199999999999</v>
      </c>
      <c r="G4747" s="208">
        <v>103.971</v>
      </c>
      <c r="H4747" s="208">
        <v>88.278999999999996</v>
      </c>
      <c r="I4747" s="239">
        <v>74.977000000000004</v>
      </c>
      <c r="J4747" s="239"/>
      <c r="K4747" s="208">
        <v>35.606999999999999</v>
      </c>
      <c r="L4747" s="208">
        <v>12.545</v>
      </c>
      <c r="M4747" s="208">
        <v>7.1639999999999997</v>
      </c>
      <c r="N4747" s="208">
        <v>8.11</v>
      </c>
      <c r="O4747" s="208">
        <v>29.25</v>
      </c>
      <c r="P4747" s="208">
        <v>66.382999999999996</v>
      </c>
      <c r="Q4747" s="208">
        <v>102.616</v>
      </c>
      <c r="R4747" s="208">
        <v>135.93899999999999</v>
      </c>
      <c r="S4747" s="208">
        <v>137.50299999999999</v>
      </c>
      <c r="T4747" s="208">
        <v>147.797</v>
      </c>
      <c r="U4747" s="208">
        <v>79.558000000000007</v>
      </c>
      <c r="V4747" s="208">
        <v>47.923000000000002</v>
      </c>
      <c r="W4747" s="208">
        <v>22.545999999999999</v>
      </c>
      <c r="X4747" s="208">
        <v>9.3829999999999991</v>
      </c>
      <c r="Y4747" s="208">
        <v>8.7530000000000001</v>
      </c>
      <c r="Z4747" s="208">
        <v>9.3010000000000002</v>
      </c>
      <c r="AA4747" s="208">
        <v>21.218</v>
      </c>
      <c r="AB4747" s="208">
        <v>61.447000000000003</v>
      </c>
      <c r="AC4747" s="208">
        <v>146.393</v>
      </c>
      <c r="AD4747" s="208">
        <v>145.36000000000001</v>
      </c>
      <c r="AE4747" s="208">
        <v>162.304</v>
      </c>
      <c r="AF4747" s="208">
        <v>119.21299999999999</v>
      </c>
      <c r="AG4747" s="208">
        <v>81.906000000000006</v>
      </c>
      <c r="AH4747" s="208">
        <v>46.893999999999998</v>
      </c>
      <c r="AI4747" s="208">
        <v>33.670999999999999</v>
      </c>
      <c r="AJ4747" s="208">
        <v>11.449</v>
      </c>
      <c r="AK4747" s="208">
        <v>8.9220000000000006</v>
      </c>
      <c r="AL4747" s="208">
        <v>7.5919999999999996</v>
      </c>
      <c r="AM4747" s="208">
        <v>27.106000000000002</v>
      </c>
      <c r="AN4747" s="208">
        <v>62.335000000000001</v>
      </c>
      <c r="AO4747" s="208">
        <v>106.44199999999999</v>
      </c>
      <c r="AP4747" s="208">
        <v>162.77600000000001</v>
      </c>
      <c r="AQ4747" s="208">
        <v>174.10400000000001</v>
      </c>
      <c r="AR4747" s="208">
        <v>122.843</v>
      </c>
      <c r="AS4747" s="208">
        <v>105.82</v>
      </c>
      <c r="AT4747" s="208">
        <v>38.259</v>
      </c>
      <c r="AU4747" s="208">
        <v>27.564</v>
      </c>
      <c r="AV4747" s="208">
        <v>9.9589999999999996</v>
      </c>
      <c r="AW4747" s="208">
        <v>5.8129999999999997</v>
      </c>
      <c r="AX4747" s="208">
        <v>7.7409999999999997</v>
      </c>
      <c r="AY4747" s="208">
        <v>30.07</v>
      </c>
      <c r="AZ4747" s="208">
        <v>53.841000000000001</v>
      </c>
      <c r="BA4747" s="208">
        <v>101.161</v>
      </c>
      <c r="BB4747" s="21">
        <f t="shared" si="503"/>
        <v>174.10400000000001</v>
      </c>
      <c r="BC4747" s="21"/>
      <c r="BD4747" s="22">
        <f t="shared" si="502"/>
        <v>234.01075268817206</v>
      </c>
      <c r="BE4747" s="21"/>
      <c r="BG4747" s="10"/>
      <c r="BH4747" s="21">
        <f t="shared" si="504"/>
        <v>0</v>
      </c>
      <c r="BI4747" s="22">
        <f t="shared" si="504"/>
        <v>0.17410400000000004</v>
      </c>
      <c r="BJ4747" s="21"/>
      <c r="BK4747" s="21">
        <v>0</v>
      </c>
      <c r="BL4747" s="22">
        <v>0.52231200000000011</v>
      </c>
      <c r="BM4747" s="21"/>
      <c r="BN4747" s="21">
        <f t="shared" si="501"/>
        <v>0</v>
      </c>
      <c r="BO4747" s="22">
        <f t="shared" si="501"/>
        <v>2.0892480000000004</v>
      </c>
      <c r="BP4747" s="21">
        <f t="shared" si="501"/>
        <v>0</v>
      </c>
    </row>
    <row r="4748" spans="1:68" ht="11.1" hidden="1" customHeight="1" outlineLevel="2" x14ac:dyDescent="0.2">
      <c r="A4748" s="10"/>
      <c r="B4748" s="18"/>
      <c r="C4748" s="18"/>
      <c r="D4748" s="18"/>
      <c r="E4748" s="23" t="s">
        <v>4163</v>
      </c>
      <c r="F4748" s="208">
        <v>3.5750000000000002</v>
      </c>
      <c r="G4748" s="208">
        <v>2.9340000000000002</v>
      </c>
      <c r="H4748" s="208">
        <v>2.8889999999999998</v>
      </c>
      <c r="I4748" s="239">
        <v>2.863</v>
      </c>
      <c r="J4748" s="239"/>
      <c r="K4748" s="208">
        <v>0.14399999999999999</v>
      </c>
      <c r="L4748" s="208">
        <v>0.26100000000000001</v>
      </c>
      <c r="M4748" s="24"/>
      <c r="N4748" s="208">
        <v>6.7000000000000004E-2</v>
      </c>
      <c r="O4748" s="208">
        <v>0.40699999999999997</v>
      </c>
      <c r="P4748" s="208">
        <v>1.5720000000000001</v>
      </c>
      <c r="Q4748" s="208">
        <v>3.1240000000000001</v>
      </c>
      <c r="R4748" s="208">
        <v>4.8150000000000004</v>
      </c>
      <c r="S4748" s="208">
        <v>3.18</v>
      </c>
      <c r="T4748" s="208">
        <v>4.3920000000000003</v>
      </c>
      <c r="U4748" s="208">
        <v>4.2560000000000002</v>
      </c>
      <c r="V4748" s="208">
        <v>1.716</v>
      </c>
      <c r="W4748" s="208">
        <v>0.55800000000000005</v>
      </c>
      <c r="X4748" s="24"/>
      <c r="Y4748" s="24"/>
      <c r="Z4748" s="208">
        <v>0.151</v>
      </c>
      <c r="AA4748" s="208">
        <v>0.221</v>
      </c>
      <c r="AB4748" s="208">
        <v>1.2809999999999999</v>
      </c>
      <c r="AC4748" s="208">
        <v>4.165</v>
      </c>
      <c r="AD4748" s="208">
        <v>2.4940000000000002</v>
      </c>
      <c r="AE4748" s="208">
        <v>3.8690000000000002</v>
      </c>
      <c r="AF4748" s="208">
        <v>2.665</v>
      </c>
      <c r="AG4748" s="208">
        <v>2.1</v>
      </c>
      <c r="AH4748" s="208">
        <v>0.86099999999999999</v>
      </c>
      <c r="AI4748" s="208">
        <v>1.1419999999999999</v>
      </c>
      <c r="AJ4748" s="208">
        <v>0.34399999999999997</v>
      </c>
      <c r="AK4748" s="208">
        <v>0.311</v>
      </c>
      <c r="AL4748" s="208">
        <v>0.21099999999999999</v>
      </c>
      <c r="AM4748" s="208">
        <v>0.21</v>
      </c>
      <c r="AN4748" s="208">
        <v>1.7050000000000001</v>
      </c>
      <c r="AO4748" s="208">
        <v>2.6120000000000001</v>
      </c>
      <c r="AP4748" s="208">
        <v>1.82</v>
      </c>
      <c r="AQ4748" s="208">
        <v>6.266</v>
      </c>
      <c r="AR4748" s="208">
        <v>3.2519999999999998</v>
      </c>
      <c r="AS4748" s="208">
        <v>4.726</v>
      </c>
      <c r="AT4748" s="208">
        <v>0.64100000000000001</v>
      </c>
      <c r="AU4748" s="208">
        <v>7.2999999999999995E-2</v>
      </c>
      <c r="AV4748" s="24"/>
      <c r="AW4748" s="24"/>
      <c r="AX4748" s="208">
        <v>0.75</v>
      </c>
      <c r="AY4748" s="208">
        <v>0.52600000000000002</v>
      </c>
      <c r="AZ4748" s="208">
        <v>1.2629999999999999</v>
      </c>
      <c r="BA4748" s="208">
        <v>2.2130000000000001</v>
      </c>
      <c r="BB4748" s="21">
        <f t="shared" si="503"/>
        <v>6.266</v>
      </c>
      <c r="BC4748" s="21"/>
      <c r="BD4748" s="22">
        <f t="shared" si="502"/>
        <v>8.4220430107526898</v>
      </c>
      <c r="BE4748" s="21"/>
      <c r="BG4748" s="10"/>
      <c r="BH4748" s="21">
        <f t="shared" si="504"/>
        <v>0</v>
      </c>
      <c r="BI4748" s="22">
        <f t="shared" si="504"/>
        <v>6.2660000000000016E-3</v>
      </c>
      <c r="BJ4748" s="21"/>
      <c r="BK4748" s="21">
        <v>0</v>
      </c>
      <c r="BL4748" s="22">
        <v>1.8798000000000006E-2</v>
      </c>
      <c r="BM4748" s="21"/>
      <c r="BN4748" s="21">
        <f t="shared" si="501"/>
        <v>0</v>
      </c>
      <c r="BO4748" s="22">
        <f t="shared" si="501"/>
        <v>7.5192000000000023E-2</v>
      </c>
      <c r="BP4748" s="21">
        <f t="shared" si="501"/>
        <v>0</v>
      </c>
    </row>
    <row r="4749" spans="1:68" ht="11.1" hidden="1" customHeight="1" outlineLevel="2" x14ac:dyDescent="0.2">
      <c r="A4749" s="10"/>
      <c r="B4749" s="18"/>
      <c r="C4749" s="18"/>
      <c r="D4749" s="18"/>
      <c r="E4749" s="23" t="s">
        <v>4164</v>
      </c>
      <c r="F4749" s="208">
        <v>65.36</v>
      </c>
      <c r="G4749" s="208">
        <v>64.084000000000003</v>
      </c>
      <c r="H4749" s="208">
        <v>43.768999999999998</v>
      </c>
      <c r="I4749" s="239">
        <v>36.058999999999997</v>
      </c>
      <c r="J4749" s="239"/>
      <c r="K4749" s="208">
        <v>14.875999999999999</v>
      </c>
      <c r="L4749" s="24"/>
      <c r="M4749" s="24"/>
      <c r="N4749" s="24"/>
      <c r="O4749" s="208">
        <v>5.8369999999999997</v>
      </c>
      <c r="P4749" s="208">
        <v>32.137</v>
      </c>
      <c r="Q4749" s="208">
        <v>60.878999999999998</v>
      </c>
      <c r="R4749" s="208">
        <v>78.025000000000006</v>
      </c>
      <c r="S4749" s="208">
        <v>80.17</v>
      </c>
      <c r="T4749" s="208">
        <v>82.525000000000006</v>
      </c>
      <c r="U4749" s="208">
        <v>42.823</v>
      </c>
      <c r="V4749" s="208">
        <v>26.23</v>
      </c>
      <c r="W4749" s="208">
        <v>12.3</v>
      </c>
      <c r="X4749" s="24"/>
      <c r="Y4749" s="24"/>
      <c r="Z4749" s="24"/>
      <c r="AA4749" s="208">
        <v>0.60099999999999998</v>
      </c>
      <c r="AB4749" s="208">
        <v>33.776000000000003</v>
      </c>
      <c r="AC4749" s="208">
        <v>47.697000000000003</v>
      </c>
      <c r="AD4749" s="208">
        <v>109.685</v>
      </c>
      <c r="AE4749" s="208">
        <v>98.442999999999998</v>
      </c>
      <c r="AF4749" s="208">
        <v>77.069999999999993</v>
      </c>
      <c r="AG4749" s="208">
        <v>56.222999999999999</v>
      </c>
      <c r="AH4749" s="208">
        <v>31.399000000000001</v>
      </c>
      <c r="AI4749" s="208">
        <v>10.029999999999999</v>
      </c>
      <c r="AJ4749" s="24"/>
      <c r="AK4749" s="24"/>
      <c r="AL4749" s="24"/>
      <c r="AM4749" s="208">
        <v>10.638</v>
      </c>
      <c r="AN4749" s="208">
        <v>30.167000000000002</v>
      </c>
      <c r="AO4749" s="208">
        <v>86.846000000000004</v>
      </c>
      <c r="AP4749" s="208">
        <v>77.884</v>
      </c>
      <c r="AQ4749" s="208">
        <v>94.953000000000003</v>
      </c>
      <c r="AR4749" s="208">
        <v>71.135000000000005</v>
      </c>
      <c r="AS4749" s="208">
        <v>57.728999999999999</v>
      </c>
      <c r="AT4749" s="208">
        <v>9.3759999999999994</v>
      </c>
      <c r="AU4749" s="208">
        <v>12.4</v>
      </c>
      <c r="AV4749" s="208">
        <v>19.513999999999999</v>
      </c>
      <c r="AW4749" s="24"/>
      <c r="AX4749" s="24"/>
      <c r="AY4749" s="208">
        <v>13.555</v>
      </c>
      <c r="AZ4749" s="208">
        <v>33.573999999999998</v>
      </c>
      <c r="BA4749" s="208">
        <v>54.829000000000001</v>
      </c>
      <c r="BB4749" s="21">
        <f t="shared" si="503"/>
        <v>109.685</v>
      </c>
      <c r="BC4749" s="21"/>
      <c r="BD4749" s="22">
        <f t="shared" si="502"/>
        <v>147.42607526881721</v>
      </c>
      <c r="BE4749" s="21"/>
      <c r="BG4749" s="10"/>
      <c r="BH4749" s="21">
        <f t="shared" si="504"/>
        <v>0</v>
      </c>
      <c r="BI4749" s="22">
        <f t="shared" si="504"/>
        <v>0.10968500000000002</v>
      </c>
      <c r="BJ4749" s="21"/>
      <c r="BK4749" s="21">
        <v>0</v>
      </c>
      <c r="BL4749" s="22">
        <v>0.32905500000000004</v>
      </c>
      <c r="BM4749" s="21"/>
      <c r="BN4749" s="21">
        <f t="shared" si="501"/>
        <v>0</v>
      </c>
      <c r="BO4749" s="22">
        <f t="shared" si="501"/>
        <v>1.3162200000000002</v>
      </c>
      <c r="BP4749" s="21">
        <f t="shared" si="501"/>
        <v>0</v>
      </c>
    </row>
    <row r="4750" spans="1:68" ht="11.1" hidden="1" customHeight="1" outlineLevel="2" x14ac:dyDescent="0.2">
      <c r="A4750" s="10"/>
      <c r="B4750" s="18"/>
      <c r="C4750" s="18"/>
      <c r="D4750" s="18"/>
      <c r="E4750" s="23" t="s">
        <v>4165</v>
      </c>
      <c r="F4750" s="208"/>
      <c r="G4750" s="208"/>
      <c r="H4750" s="208"/>
      <c r="I4750" s="208"/>
      <c r="J4750" s="208"/>
      <c r="K4750" s="208"/>
      <c r="L4750" s="24"/>
      <c r="M4750" s="24"/>
      <c r="N4750" s="24"/>
      <c r="O4750" s="208"/>
      <c r="P4750" s="208"/>
      <c r="Q4750" s="208"/>
      <c r="R4750" s="208"/>
      <c r="S4750" s="208"/>
      <c r="T4750" s="208"/>
      <c r="U4750" s="208"/>
      <c r="V4750" s="208"/>
      <c r="W4750" s="208"/>
      <c r="X4750" s="24"/>
      <c r="Y4750" s="24"/>
      <c r="Z4750" s="24"/>
      <c r="AA4750" s="208"/>
      <c r="AB4750" s="208"/>
      <c r="AC4750" s="208"/>
      <c r="AD4750" s="208"/>
      <c r="AE4750" s="208"/>
      <c r="AF4750" s="208"/>
      <c r="AG4750" s="208"/>
      <c r="AH4750" s="208"/>
      <c r="AI4750" s="208"/>
      <c r="AJ4750" s="24"/>
      <c r="AK4750" s="24"/>
      <c r="AL4750" s="24"/>
      <c r="AM4750" s="208"/>
      <c r="AN4750" s="208"/>
      <c r="AO4750" s="208"/>
      <c r="AP4750" s="208"/>
      <c r="AQ4750" s="208"/>
      <c r="AR4750" s="208"/>
      <c r="AS4750" s="208"/>
      <c r="AT4750" s="208"/>
      <c r="AU4750" s="208"/>
      <c r="AV4750" s="208"/>
      <c r="AW4750" s="24"/>
      <c r="AX4750" s="24"/>
      <c r="AY4750" s="208"/>
      <c r="AZ4750" s="208"/>
      <c r="BA4750" s="208"/>
      <c r="BB4750" s="21">
        <v>6.4509999999999996</v>
      </c>
      <c r="BC4750" s="21"/>
      <c r="BD4750" s="22">
        <f t="shared" si="502"/>
        <v>8.6706989247311839</v>
      </c>
      <c r="BE4750" s="21"/>
      <c r="BG4750" s="10"/>
      <c r="BH4750" s="21">
        <f t="shared" si="504"/>
        <v>0</v>
      </c>
      <c r="BI4750" s="22">
        <f t="shared" si="504"/>
        <v>6.451000000000001E-3</v>
      </c>
      <c r="BJ4750" s="21"/>
      <c r="BK4750" s="21"/>
      <c r="BL4750" s="22"/>
      <c r="BM4750" s="21"/>
      <c r="BN4750" s="21"/>
      <c r="BO4750" s="22"/>
      <c r="BP4750" s="21"/>
    </row>
    <row r="4751" spans="1:68" ht="11.1" hidden="1" customHeight="1" outlineLevel="2" x14ac:dyDescent="0.2">
      <c r="A4751" s="10"/>
      <c r="B4751" s="18"/>
      <c r="C4751" s="18"/>
      <c r="D4751" s="18"/>
      <c r="E4751" s="23" t="s">
        <v>4166</v>
      </c>
      <c r="F4751" s="208">
        <v>10</v>
      </c>
      <c r="G4751" s="208">
        <v>16.3</v>
      </c>
      <c r="H4751" s="208">
        <v>18</v>
      </c>
      <c r="I4751" s="239">
        <v>17.399999999999999</v>
      </c>
      <c r="J4751" s="239"/>
      <c r="K4751" s="208">
        <v>16</v>
      </c>
      <c r="L4751" s="24"/>
      <c r="M4751" s="24"/>
      <c r="N4751" s="24"/>
      <c r="O4751" s="208">
        <v>1.2090000000000001</v>
      </c>
      <c r="P4751" s="208">
        <v>9.6639999999999997</v>
      </c>
      <c r="Q4751" s="208">
        <v>8.9860000000000007</v>
      </c>
      <c r="R4751" s="208">
        <v>9.3179999999999996</v>
      </c>
      <c r="S4751" s="208">
        <v>9.468</v>
      </c>
      <c r="T4751" s="208">
        <v>11.333</v>
      </c>
      <c r="U4751" s="208">
        <v>6.891</v>
      </c>
      <c r="V4751" s="208">
        <v>4.1449999999999996</v>
      </c>
      <c r="W4751" s="208">
        <v>1.367</v>
      </c>
      <c r="X4751" s="24"/>
      <c r="Y4751" s="24"/>
      <c r="Z4751" s="24"/>
      <c r="AA4751" s="208">
        <v>0.36499999999999999</v>
      </c>
      <c r="AB4751" s="208">
        <v>3.879</v>
      </c>
      <c r="AC4751" s="208">
        <v>7.7350000000000003</v>
      </c>
      <c r="AD4751" s="208">
        <v>11.387</v>
      </c>
      <c r="AE4751" s="208">
        <v>11.006</v>
      </c>
      <c r="AF4751" s="208">
        <v>8.5820000000000007</v>
      </c>
      <c r="AG4751" s="208">
        <v>6.9829999999999997</v>
      </c>
      <c r="AH4751" s="208">
        <v>4.3179999999999996</v>
      </c>
      <c r="AI4751" s="208">
        <v>3.2709999999999999</v>
      </c>
      <c r="AJ4751" s="24"/>
      <c r="AK4751" s="24"/>
      <c r="AL4751" s="24"/>
      <c r="AM4751" s="208">
        <v>1.4570000000000001</v>
      </c>
      <c r="AN4751" s="208">
        <v>10</v>
      </c>
      <c r="AO4751" s="208">
        <v>3.802</v>
      </c>
      <c r="AP4751" s="208">
        <v>7.5</v>
      </c>
      <c r="AQ4751" s="208">
        <v>14.019</v>
      </c>
      <c r="AR4751" s="208">
        <v>9.6739999999999995</v>
      </c>
      <c r="AS4751" s="208">
        <v>8.73</v>
      </c>
      <c r="AT4751" s="208">
        <v>3.661</v>
      </c>
      <c r="AU4751" s="208">
        <v>3.573</v>
      </c>
      <c r="AV4751" s="24"/>
      <c r="AW4751" s="24"/>
      <c r="AX4751" s="24"/>
      <c r="AY4751" s="208">
        <v>1.9390000000000001</v>
      </c>
      <c r="AZ4751" s="208">
        <v>3.4470000000000001</v>
      </c>
      <c r="BA4751" s="208">
        <v>8.2240000000000002</v>
      </c>
      <c r="BB4751" s="21">
        <f t="shared" si="503"/>
        <v>18</v>
      </c>
      <c r="BC4751" s="21"/>
      <c r="BD4751" s="22">
        <f t="shared" si="502"/>
        <v>24.193548387096776</v>
      </c>
      <c r="BE4751" s="21"/>
      <c r="BG4751" s="10"/>
      <c r="BH4751" s="21">
        <f t="shared" si="504"/>
        <v>0</v>
      </c>
      <c r="BI4751" s="22">
        <f t="shared" si="504"/>
        <v>1.8000000000000002E-2</v>
      </c>
      <c r="BJ4751" s="21"/>
      <c r="BK4751" s="21">
        <v>0</v>
      </c>
      <c r="BL4751" s="22">
        <v>5.4000000000000006E-2</v>
      </c>
      <c r="BM4751" s="21"/>
      <c r="BN4751" s="21">
        <f t="shared" si="501"/>
        <v>0</v>
      </c>
      <c r="BO4751" s="22">
        <f t="shared" si="501"/>
        <v>0.21600000000000003</v>
      </c>
      <c r="BP4751" s="21">
        <f t="shared" si="501"/>
        <v>0</v>
      </c>
    </row>
    <row r="4752" spans="1:68" ht="11.1" hidden="1" customHeight="1" outlineLevel="2" x14ac:dyDescent="0.2">
      <c r="A4752" s="10"/>
      <c r="B4752" s="18"/>
      <c r="C4752" s="18"/>
      <c r="D4752" s="18"/>
      <c r="E4752" s="23" t="s">
        <v>4167</v>
      </c>
      <c r="F4752" s="208">
        <v>6.3470000000000004</v>
      </c>
      <c r="G4752" s="208">
        <v>5.6840000000000002</v>
      </c>
      <c r="H4752" s="208">
        <v>4.3140000000000001</v>
      </c>
      <c r="I4752" s="239">
        <v>3.9359999999999999</v>
      </c>
      <c r="J4752" s="239"/>
      <c r="K4752" s="208">
        <v>2.2530000000000001</v>
      </c>
      <c r="L4752" s="208">
        <v>0.37</v>
      </c>
      <c r="M4752" s="208">
        <v>0.161</v>
      </c>
      <c r="N4752" s="208">
        <v>0.91700000000000004</v>
      </c>
      <c r="O4752" s="208">
        <v>0.52400000000000002</v>
      </c>
      <c r="P4752" s="208">
        <v>2.7429999999999999</v>
      </c>
      <c r="Q4752" s="208">
        <v>3.802</v>
      </c>
      <c r="R4752" s="208">
        <v>5.5739999999999998</v>
      </c>
      <c r="S4752" s="208">
        <v>5.0579999999999998</v>
      </c>
      <c r="T4752" s="208">
        <v>4.9770000000000003</v>
      </c>
      <c r="U4752" s="208">
        <v>3.9119999999999999</v>
      </c>
      <c r="V4752" s="208">
        <v>2.6259999999999999</v>
      </c>
      <c r="W4752" s="208">
        <v>1.8029999999999999</v>
      </c>
      <c r="X4752" s="208">
        <v>0.36299999999999999</v>
      </c>
      <c r="Y4752" s="208">
        <v>0.22</v>
      </c>
      <c r="Z4752" s="208">
        <v>0.45600000000000002</v>
      </c>
      <c r="AA4752" s="208">
        <v>1.073</v>
      </c>
      <c r="AB4752" s="208">
        <v>3.5920000000000001</v>
      </c>
      <c r="AC4752" s="208">
        <v>4.9480000000000004</v>
      </c>
      <c r="AD4752" s="208">
        <v>4.6619999999999999</v>
      </c>
      <c r="AE4752" s="208">
        <v>5.8179999999999996</v>
      </c>
      <c r="AF4752" s="208">
        <v>4.8940000000000001</v>
      </c>
      <c r="AG4752" s="208">
        <v>3.7490000000000001</v>
      </c>
      <c r="AH4752" s="208">
        <v>2.1219999999999999</v>
      </c>
      <c r="AI4752" s="208">
        <v>1.635</v>
      </c>
      <c r="AJ4752" s="208">
        <v>0.10299999999999999</v>
      </c>
      <c r="AK4752" s="208">
        <v>7.6999999999999999E-2</v>
      </c>
      <c r="AL4752" s="208">
        <v>0.06</v>
      </c>
      <c r="AM4752" s="208">
        <v>1.778</v>
      </c>
      <c r="AN4752" s="208">
        <v>6.6059999999999999</v>
      </c>
      <c r="AO4752" s="208">
        <v>1.2569999999999999</v>
      </c>
      <c r="AP4752" s="208">
        <v>4.7130000000000001</v>
      </c>
      <c r="AQ4752" s="208">
        <v>5.9059999999999997</v>
      </c>
      <c r="AR4752" s="208">
        <v>3.9929999999999999</v>
      </c>
      <c r="AS4752" s="208">
        <v>2.1469999999999998</v>
      </c>
      <c r="AT4752" s="208">
        <v>5.6859999999999999</v>
      </c>
      <c r="AU4752" s="208">
        <v>1.8959999999999999</v>
      </c>
      <c r="AV4752" s="208">
        <v>0.185</v>
      </c>
      <c r="AW4752" s="24"/>
      <c r="AX4752" s="208">
        <v>8.1000000000000003E-2</v>
      </c>
      <c r="AY4752" s="208">
        <v>1.95</v>
      </c>
      <c r="AZ4752" s="208">
        <v>1.982</v>
      </c>
      <c r="BA4752" s="208">
        <v>4.3819999999999997</v>
      </c>
      <c r="BB4752" s="21">
        <f t="shared" si="503"/>
        <v>6.6059999999999999</v>
      </c>
      <c r="BC4752" s="21"/>
      <c r="BD4752" s="22">
        <f t="shared" si="502"/>
        <v>8.879032258064516</v>
      </c>
      <c r="BE4752" s="21"/>
      <c r="BG4752" s="10"/>
      <c r="BH4752" s="21">
        <f t="shared" si="504"/>
        <v>0</v>
      </c>
      <c r="BI4752" s="22">
        <f t="shared" si="504"/>
        <v>6.6059999999999999E-3</v>
      </c>
      <c r="BJ4752" s="21"/>
      <c r="BK4752" s="21">
        <v>0</v>
      </c>
      <c r="BL4752" s="22">
        <v>1.9817999999999999E-2</v>
      </c>
      <c r="BM4752" s="21"/>
      <c r="BN4752" s="21">
        <f t="shared" si="501"/>
        <v>0</v>
      </c>
      <c r="BO4752" s="22">
        <f t="shared" si="501"/>
        <v>7.9271999999999995E-2</v>
      </c>
      <c r="BP4752" s="21">
        <f t="shared" si="501"/>
        <v>0</v>
      </c>
    </row>
    <row r="4753" spans="1:68" ht="11.1" hidden="1" customHeight="1" outlineLevel="2" x14ac:dyDescent="0.2">
      <c r="A4753" s="10"/>
      <c r="B4753" s="18"/>
      <c r="C4753" s="18"/>
      <c r="D4753" s="18"/>
      <c r="E4753" s="23" t="s">
        <v>4168</v>
      </c>
      <c r="F4753" s="208">
        <v>2.8370000000000002</v>
      </c>
      <c r="G4753" s="208">
        <v>2.1850000000000001</v>
      </c>
      <c r="H4753" s="208">
        <v>2.0219999999999998</v>
      </c>
      <c r="I4753" s="239">
        <v>2.0049999999999999</v>
      </c>
      <c r="J4753" s="239"/>
      <c r="K4753" s="208">
        <v>8.0000000000000002E-3</v>
      </c>
      <c r="L4753" s="24"/>
      <c r="M4753" s="24"/>
      <c r="N4753" s="24"/>
      <c r="O4753" s="208">
        <v>0.43099999999999999</v>
      </c>
      <c r="P4753" s="208">
        <v>1.048</v>
      </c>
      <c r="Q4753" s="208">
        <v>1.5009999999999999</v>
      </c>
      <c r="R4753" s="208">
        <v>2.2120000000000002</v>
      </c>
      <c r="S4753" s="208">
        <v>1.5680000000000001</v>
      </c>
      <c r="T4753" s="208">
        <v>2.012</v>
      </c>
      <c r="U4753" s="208">
        <v>2.04</v>
      </c>
      <c r="V4753" s="208">
        <v>0.80600000000000005</v>
      </c>
      <c r="W4753" s="208">
        <v>0.45700000000000002</v>
      </c>
      <c r="X4753" s="24"/>
      <c r="Y4753" s="24"/>
      <c r="Z4753" s="24"/>
      <c r="AA4753" s="208">
        <v>0.46500000000000002</v>
      </c>
      <c r="AB4753" s="208">
        <v>0.61</v>
      </c>
      <c r="AC4753" s="208">
        <v>2.0630000000000002</v>
      </c>
      <c r="AD4753" s="208">
        <v>2.84</v>
      </c>
      <c r="AE4753" s="208">
        <v>1.448</v>
      </c>
      <c r="AF4753" s="208">
        <v>1.853</v>
      </c>
      <c r="AG4753" s="208">
        <v>1.23</v>
      </c>
      <c r="AH4753" s="208">
        <v>0.42099999999999999</v>
      </c>
      <c r="AI4753" s="208">
        <v>0.13300000000000001</v>
      </c>
      <c r="AJ4753" s="24"/>
      <c r="AK4753" s="24"/>
      <c r="AL4753" s="24"/>
      <c r="AM4753" s="208">
        <v>0.255</v>
      </c>
      <c r="AN4753" s="208">
        <v>1.1639999999999999</v>
      </c>
      <c r="AO4753" s="208">
        <v>1.5660000000000001</v>
      </c>
      <c r="AP4753" s="208">
        <v>1.331</v>
      </c>
      <c r="AQ4753" s="208">
        <v>2.214</v>
      </c>
      <c r="AR4753" s="208">
        <v>2.1890000000000001</v>
      </c>
      <c r="AS4753" s="208">
        <v>1.726</v>
      </c>
      <c r="AT4753" s="208">
        <v>1.0840000000000001</v>
      </c>
      <c r="AU4753" s="208">
        <v>0.66300000000000003</v>
      </c>
      <c r="AV4753" s="208">
        <v>0.12</v>
      </c>
      <c r="AW4753" s="24"/>
      <c r="AX4753" s="24"/>
      <c r="AY4753" s="208">
        <v>0.17100000000000001</v>
      </c>
      <c r="AZ4753" s="208">
        <v>0.84099999999999997</v>
      </c>
      <c r="BA4753" s="208">
        <v>1.1839999999999999</v>
      </c>
      <c r="BB4753" s="21">
        <f t="shared" si="503"/>
        <v>2.84</v>
      </c>
      <c r="BC4753" s="21"/>
      <c r="BD4753" s="22">
        <f t="shared" si="502"/>
        <v>3.8172043010752685</v>
      </c>
      <c r="BE4753" s="21"/>
      <c r="BG4753" s="10"/>
      <c r="BH4753" s="21">
        <f t="shared" si="504"/>
        <v>0</v>
      </c>
      <c r="BI4753" s="22">
        <f t="shared" si="504"/>
        <v>2.8400000000000001E-3</v>
      </c>
      <c r="BJ4753" s="21"/>
      <c r="BK4753" s="21">
        <v>0</v>
      </c>
      <c r="BL4753" s="22">
        <v>8.5199999999999998E-3</v>
      </c>
      <c r="BM4753" s="21"/>
      <c r="BN4753" s="21">
        <f t="shared" si="501"/>
        <v>0</v>
      </c>
      <c r="BO4753" s="22">
        <f t="shared" si="501"/>
        <v>3.4079999999999999E-2</v>
      </c>
      <c r="BP4753" s="21">
        <f t="shared" si="501"/>
        <v>0</v>
      </c>
    </row>
    <row r="4754" spans="1:68" ht="11.1" hidden="1" customHeight="1" outlineLevel="2" x14ac:dyDescent="0.2">
      <c r="A4754" s="10"/>
      <c r="B4754" s="18"/>
      <c r="C4754" s="18"/>
      <c r="D4754" s="18"/>
      <c r="E4754" s="23" t="s">
        <v>4169</v>
      </c>
      <c r="F4754" s="208">
        <v>11.843999999999999</v>
      </c>
      <c r="G4754" s="208">
        <v>10.928000000000001</v>
      </c>
      <c r="H4754" s="208">
        <v>7.4180000000000001</v>
      </c>
      <c r="I4754" s="239">
        <v>6.0529999999999999</v>
      </c>
      <c r="J4754" s="239"/>
      <c r="K4754" s="208">
        <v>1.9339999999999999</v>
      </c>
      <c r="L4754" s="208">
        <v>1.244</v>
      </c>
      <c r="M4754" s="208">
        <v>1.23</v>
      </c>
      <c r="N4754" s="208">
        <v>0.16300000000000001</v>
      </c>
      <c r="O4754" s="208">
        <v>3.2080000000000002</v>
      </c>
      <c r="P4754" s="208">
        <v>5.4059999999999997</v>
      </c>
      <c r="Q4754" s="208">
        <v>8.0440000000000005</v>
      </c>
      <c r="R4754" s="208">
        <v>9.2940000000000005</v>
      </c>
      <c r="S4754" s="208">
        <v>10.025</v>
      </c>
      <c r="T4754" s="208">
        <v>11.706</v>
      </c>
      <c r="U4754" s="208">
        <v>6.9550000000000001</v>
      </c>
      <c r="V4754" s="208">
        <v>5.5</v>
      </c>
      <c r="W4754" s="208">
        <v>2.5209999999999999</v>
      </c>
      <c r="X4754" s="208">
        <v>1.4470000000000001</v>
      </c>
      <c r="Y4754" s="208">
        <v>1.391</v>
      </c>
      <c r="Z4754" s="208">
        <v>1.8129999999999999</v>
      </c>
      <c r="AA4754" s="208">
        <v>2.9249999999999998</v>
      </c>
      <c r="AB4754" s="208">
        <v>5.5949999999999998</v>
      </c>
      <c r="AC4754" s="208">
        <v>6.2140000000000004</v>
      </c>
      <c r="AD4754" s="208">
        <v>13.337999999999999</v>
      </c>
      <c r="AE4754" s="208">
        <v>12.253</v>
      </c>
      <c r="AF4754" s="208">
        <v>8.8979999999999997</v>
      </c>
      <c r="AG4754" s="208">
        <v>6.6040000000000001</v>
      </c>
      <c r="AH4754" s="208">
        <v>4.444</v>
      </c>
      <c r="AI4754" s="208">
        <v>4.585</v>
      </c>
      <c r="AJ4754" s="208">
        <v>1.0169999999999999</v>
      </c>
      <c r="AK4754" s="208">
        <v>0.81699999999999995</v>
      </c>
      <c r="AL4754" s="208">
        <v>1.653</v>
      </c>
      <c r="AM4754" s="208">
        <v>2.911</v>
      </c>
      <c r="AN4754" s="208">
        <v>5.8760000000000003</v>
      </c>
      <c r="AO4754" s="208">
        <v>9.1829999999999998</v>
      </c>
      <c r="AP4754" s="208">
        <v>8.7469999999999999</v>
      </c>
      <c r="AQ4754" s="208">
        <v>13.824</v>
      </c>
      <c r="AR4754" s="208">
        <v>10.090999999999999</v>
      </c>
      <c r="AS4754" s="208">
        <v>11.015000000000001</v>
      </c>
      <c r="AT4754" s="208">
        <v>1.2729999999999999</v>
      </c>
      <c r="AU4754" s="208">
        <v>3.3319999999999999</v>
      </c>
      <c r="AV4754" s="208">
        <v>1.0249999999999999</v>
      </c>
      <c r="AW4754" s="208">
        <v>0.64</v>
      </c>
      <c r="AX4754" s="208">
        <v>0.878</v>
      </c>
      <c r="AY4754" s="208">
        <v>2.99</v>
      </c>
      <c r="AZ4754" s="208">
        <v>4.5609999999999999</v>
      </c>
      <c r="BA4754" s="208">
        <v>11.625</v>
      </c>
      <c r="BB4754" s="21">
        <f t="shared" si="503"/>
        <v>13.824</v>
      </c>
      <c r="BC4754" s="21"/>
      <c r="BD4754" s="22">
        <f t="shared" si="502"/>
        <v>18.580645161290324</v>
      </c>
      <c r="BE4754" s="21"/>
      <c r="BG4754" s="10"/>
      <c r="BH4754" s="21">
        <f t="shared" si="504"/>
        <v>0</v>
      </c>
      <c r="BI4754" s="22">
        <f t="shared" si="504"/>
        <v>1.3824000000000001E-2</v>
      </c>
      <c r="BJ4754" s="21"/>
      <c r="BK4754" s="21">
        <v>0</v>
      </c>
      <c r="BL4754" s="22">
        <v>4.1472000000000002E-2</v>
      </c>
      <c r="BM4754" s="21"/>
      <c r="BN4754" s="21">
        <f t="shared" ref="BN4754:BP4818" si="505">BK4754*4</f>
        <v>0</v>
      </c>
      <c r="BO4754" s="22">
        <f t="shared" si="505"/>
        <v>0.16588800000000001</v>
      </c>
      <c r="BP4754" s="21">
        <f t="shared" si="505"/>
        <v>0</v>
      </c>
    </row>
    <row r="4755" spans="1:68" ht="11.1" customHeight="1" outlineLevel="1" collapsed="1" x14ac:dyDescent="0.2">
      <c r="A4755" s="10"/>
      <c r="B4755" s="18"/>
      <c r="C4755" s="18"/>
      <c r="D4755" s="18"/>
      <c r="E4755" s="19" t="s">
        <v>4170</v>
      </c>
      <c r="F4755" s="20"/>
      <c r="G4755" s="20"/>
      <c r="H4755" s="20"/>
      <c r="I4755" s="20"/>
      <c r="J4755" s="20"/>
      <c r="K4755" s="20"/>
      <c r="L4755" s="20"/>
      <c r="M4755" s="20"/>
      <c r="N4755" s="20"/>
      <c r="O4755" s="20"/>
      <c r="P4755" s="20"/>
      <c r="Q4755" s="20"/>
      <c r="R4755" s="20"/>
      <c r="S4755" s="20"/>
      <c r="T4755" s="20"/>
      <c r="U4755" s="20"/>
      <c r="V4755" s="209">
        <v>0.9</v>
      </c>
      <c r="W4755" s="20"/>
      <c r="X4755" s="20"/>
      <c r="Y4755" s="20"/>
      <c r="Z4755" s="209">
        <v>0.17699999999999999</v>
      </c>
      <c r="AA4755" s="20"/>
      <c r="AB4755" s="209">
        <v>0.64700000000000002</v>
      </c>
      <c r="AC4755" s="209">
        <v>0.84799999999999998</v>
      </c>
      <c r="AD4755" s="209">
        <v>1.254</v>
      </c>
      <c r="AE4755" s="209">
        <v>1.1519999999999999</v>
      </c>
      <c r="AF4755" s="209">
        <v>1.425</v>
      </c>
      <c r="AG4755" s="209">
        <v>0.60099999999999998</v>
      </c>
      <c r="AH4755" s="209">
        <v>0.628</v>
      </c>
      <c r="AI4755" s="209">
        <v>0.27400000000000002</v>
      </c>
      <c r="AJ4755" s="20"/>
      <c r="AK4755" s="20"/>
      <c r="AL4755" s="20"/>
      <c r="AM4755" s="20"/>
      <c r="AN4755" s="209">
        <v>0.78300000000000003</v>
      </c>
      <c r="AO4755" s="209">
        <v>0.96399999999999997</v>
      </c>
      <c r="AP4755" s="209">
        <v>0.81799999999999995</v>
      </c>
      <c r="AQ4755" s="209">
        <v>1.728</v>
      </c>
      <c r="AR4755" s="209">
        <v>0.81799999999999995</v>
      </c>
      <c r="AS4755" s="209">
        <v>1.032</v>
      </c>
      <c r="AT4755" s="209">
        <v>0.28299999999999997</v>
      </c>
      <c r="AU4755" s="20"/>
      <c r="AV4755" s="20"/>
      <c r="AW4755" s="20"/>
      <c r="AX4755" s="20"/>
      <c r="AY4755" s="20"/>
      <c r="AZ4755" s="209">
        <v>1.488</v>
      </c>
      <c r="BA4755" s="209">
        <v>0.505</v>
      </c>
      <c r="BB4755" s="21">
        <f t="shared" si="503"/>
        <v>1.728</v>
      </c>
      <c r="BC4755" s="21">
        <f>BF4755</f>
        <v>3.52</v>
      </c>
      <c r="BD4755" s="22">
        <f t="shared" si="502"/>
        <v>2.3225806451612905</v>
      </c>
      <c r="BE4755" s="21">
        <f>BC4755-BD4755</f>
        <v>1.1974193548387095</v>
      </c>
      <c r="BF4755" s="2">
        <v>3.52</v>
      </c>
      <c r="BG4755" s="10">
        <v>7</v>
      </c>
      <c r="BH4755" s="21">
        <f t="shared" si="504"/>
        <v>2.6188800000000001E-3</v>
      </c>
      <c r="BI4755" s="22">
        <f t="shared" si="504"/>
        <v>1.7280000000000002E-3</v>
      </c>
      <c r="BJ4755" s="21">
        <f>BH4755-BI4755</f>
        <v>8.9087999999999993E-4</v>
      </c>
      <c r="BK4755" s="21">
        <v>7.8566399999999998E-3</v>
      </c>
      <c r="BL4755" s="22">
        <v>5.1840000000000002E-3</v>
      </c>
      <c r="BM4755" s="21">
        <v>2.6726399999999996E-3</v>
      </c>
      <c r="BN4755" s="21">
        <f t="shared" si="505"/>
        <v>3.1426559999999999E-2</v>
      </c>
      <c r="BO4755" s="22">
        <f t="shared" si="505"/>
        <v>2.0736000000000001E-2</v>
      </c>
      <c r="BP4755" s="21">
        <f t="shared" si="505"/>
        <v>1.0690559999999998E-2</v>
      </c>
    </row>
    <row r="4756" spans="1:68" ht="11.1" hidden="1" customHeight="1" outlineLevel="2" x14ac:dyDescent="0.2">
      <c r="A4756" s="10"/>
      <c r="B4756" s="18"/>
      <c r="C4756" s="18"/>
      <c r="D4756" s="18"/>
      <c r="E4756" s="23" t="s">
        <v>4171</v>
      </c>
      <c r="F4756" s="24"/>
      <c r="G4756" s="24"/>
      <c r="H4756" s="24"/>
      <c r="I4756" s="24"/>
      <c r="J4756" s="24"/>
      <c r="K4756" s="24"/>
      <c r="L4756" s="24"/>
      <c r="M4756" s="24"/>
      <c r="N4756" s="24"/>
      <c r="O4756" s="24"/>
      <c r="P4756" s="24"/>
      <c r="Q4756" s="24"/>
      <c r="R4756" s="24"/>
      <c r="S4756" s="24"/>
      <c r="T4756" s="24"/>
      <c r="U4756" s="24"/>
      <c r="V4756" s="208">
        <v>0.9</v>
      </c>
      <c r="W4756" s="24"/>
      <c r="X4756" s="24"/>
      <c r="Y4756" s="24"/>
      <c r="Z4756" s="208">
        <v>0.17699999999999999</v>
      </c>
      <c r="AA4756" s="24"/>
      <c r="AB4756" s="208">
        <v>0.64700000000000002</v>
      </c>
      <c r="AC4756" s="208">
        <v>0.84799999999999998</v>
      </c>
      <c r="AD4756" s="208">
        <v>1.254</v>
      </c>
      <c r="AE4756" s="208">
        <v>1.1519999999999999</v>
      </c>
      <c r="AF4756" s="208">
        <v>1.425</v>
      </c>
      <c r="AG4756" s="208">
        <v>0.60099999999999998</v>
      </c>
      <c r="AH4756" s="208">
        <v>0.628</v>
      </c>
      <c r="AI4756" s="208">
        <v>0.27400000000000002</v>
      </c>
      <c r="AJ4756" s="24"/>
      <c r="AK4756" s="24"/>
      <c r="AL4756" s="24"/>
      <c r="AM4756" s="24"/>
      <c r="AN4756" s="208">
        <v>0.78300000000000003</v>
      </c>
      <c r="AO4756" s="208">
        <v>0.96399999999999997</v>
      </c>
      <c r="AP4756" s="208">
        <v>0.81799999999999995</v>
      </c>
      <c r="AQ4756" s="208">
        <v>1.728</v>
      </c>
      <c r="AR4756" s="208">
        <v>0.81799999999999995</v>
      </c>
      <c r="AS4756" s="208">
        <v>1.032</v>
      </c>
      <c r="AT4756" s="208">
        <v>0.28299999999999997</v>
      </c>
      <c r="AU4756" s="24"/>
      <c r="AV4756" s="24"/>
      <c r="AW4756" s="24"/>
      <c r="AX4756" s="24"/>
      <c r="AY4756" s="24"/>
      <c r="AZ4756" s="208">
        <v>1.488</v>
      </c>
      <c r="BA4756" s="208">
        <v>0.505</v>
      </c>
      <c r="BB4756" s="21">
        <f t="shared" si="503"/>
        <v>1.728</v>
      </c>
      <c r="BC4756" s="21"/>
      <c r="BD4756" s="22">
        <f t="shared" si="502"/>
        <v>2.3225806451612905</v>
      </c>
      <c r="BE4756" s="21"/>
      <c r="BG4756" s="10"/>
      <c r="BH4756" s="21">
        <f t="shared" si="504"/>
        <v>0</v>
      </c>
      <c r="BI4756" s="22">
        <f t="shared" si="504"/>
        <v>1.7280000000000002E-3</v>
      </c>
      <c r="BJ4756" s="21"/>
      <c r="BK4756" s="21">
        <v>0</v>
      </c>
      <c r="BL4756" s="22">
        <v>5.1840000000000002E-3</v>
      </c>
      <c r="BM4756" s="21"/>
      <c r="BN4756" s="21">
        <f t="shared" si="505"/>
        <v>0</v>
      </c>
      <c r="BO4756" s="22">
        <f t="shared" si="505"/>
        <v>2.0736000000000001E-2</v>
      </c>
      <c r="BP4756" s="21">
        <f t="shared" si="505"/>
        <v>0</v>
      </c>
    </row>
    <row r="4757" spans="1:68" ht="11.1" hidden="1" customHeight="1" outlineLevel="1" collapsed="1" x14ac:dyDescent="0.2">
      <c r="A4757" s="10"/>
      <c r="B4757" s="18"/>
      <c r="C4757" s="18"/>
      <c r="D4757" s="18"/>
      <c r="E4757" s="19" t="s">
        <v>4172</v>
      </c>
      <c r="F4757" s="209">
        <v>3.08</v>
      </c>
      <c r="G4757" s="20"/>
      <c r="H4757" s="209">
        <v>3.3559999999999999</v>
      </c>
      <c r="I4757" s="240">
        <v>0.85899999999999999</v>
      </c>
      <c r="J4757" s="240"/>
      <c r="K4757" s="209">
        <v>0.91700000000000004</v>
      </c>
      <c r="L4757" s="20"/>
      <c r="M4757" s="20"/>
      <c r="N4757" s="20"/>
      <c r="O4757" s="20"/>
      <c r="P4757" s="209">
        <v>1.3180000000000001</v>
      </c>
      <c r="Q4757" s="209">
        <v>1.718</v>
      </c>
      <c r="R4757" s="209">
        <v>1.4550000000000001</v>
      </c>
      <c r="S4757" s="209">
        <v>2.456</v>
      </c>
      <c r="T4757" s="209">
        <v>1.7430000000000001</v>
      </c>
      <c r="U4757" s="209">
        <v>1.3320000000000001</v>
      </c>
      <c r="V4757" s="209">
        <v>0.59099999999999997</v>
      </c>
      <c r="W4757" s="209">
        <v>0.115</v>
      </c>
      <c r="X4757" s="20"/>
      <c r="Y4757" s="20"/>
      <c r="Z4757" s="20"/>
      <c r="AA4757" s="20"/>
      <c r="AB4757" s="20"/>
      <c r="AC4757" s="209">
        <v>2.89</v>
      </c>
      <c r="AD4757" s="209">
        <v>1.754</v>
      </c>
      <c r="AE4757" s="209">
        <v>2.27</v>
      </c>
      <c r="AF4757" s="209">
        <v>17.353999999999999</v>
      </c>
      <c r="AG4757" s="209">
        <v>1.2170000000000001</v>
      </c>
      <c r="AH4757" s="209">
        <v>-14.976000000000001</v>
      </c>
      <c r="AI4757" s="209">
        <v>0.30099999999999999</v>
      </c>
      <c r="AJ4757" s="20"/>
      <c r="AK4757" s="20"/>
      <c r="AL4757" s="20"/>
      <c r="AM4757" s="20"/>
      <c r="AN4757" s="209">
        <v>1.171</v>
      </c>
      <c r="AO4757" s="209">
        <v>1.488</v>
      </c>
      <c r="AP4757" s="209">
        <v>1.615</v>
      </c>
      <c r="AQ4757" s="209">
        <v>3.202</v>
      </c>
      <c r="AR4757" s="209">
        <v>1.952</v>
      </c>
      <c r="AS4757" s="209">
        <v>1.292</v>
      </c>
      <c r="AT4757" s="209">
        <v>0.876</v>
      </c>
      <c r="AU4757" s="20"/>
      <c r="AV4757" s="20"/>
      <c r="AW4757" s="209">
        <v>0.32300000000000001</v>
      </c>
      <c r="AX4757" s="20"/>
      <c r="AY4757" s="209">
        <v>0.38</v>
      </c>
      <c r="AZ4757" s="209">
        <v>0.67</v>
      </c>
      <c r="BA4757" s="209">
        <v>1.1890000000000001</v>
      </c>
      <c r="BB4757" s="21">
        <f t="shared" si="503"/>
        <v>17.353999999999999</v>
      </c>
      <c r="BC4757" s="21">
        <f>BD4757</f>
        <v>23.3252688172043</v>
      </c>
      <c r="BD4757" s="22">
        <f t="shared" si="502"/>
        <v>23.3252688172043</v>
      </c>
      <c r="BE4757" s="21">
        <f>BC4757-BD4757</f>
        <v>0</v>
      </c>
      <c r="BF4757" s="2">
        <v>6.5</v>
      </c>
      <c r="BG4757" s="10">
        <v>6</v>
      </c>
      <c r="BH4757" s="21">
        <f t="shared" si="504"/>
        <v>1.7354000000000001E-2</v>
      </c>
      <c r="BI4757" s="22">
        <f t="shared" si="504"/>
        <v>1.7354000000000001E-2</v>
      </c>
      <c r="BJ4757" s="21">
        <f>BH4757-BI4757</f>
        <v>0</v>
      </c>
      <c r="BK4757" s="21">
        <v>5.2062000000000004E-2</v>
      </c>
      <c r="BL4757" s="22">
        <v>5.2062000000000004E-2</v>
      </c>
      <c r="BM4757" s="21">
        <v>0</v>
      </c>
      <c r="BN4757" s="21">
        <f t="shared" si="505"/>
        <v>0.20824800000000002</v>
      </c>
      <c r="BO4757" s="22">
        <f t="shared" si="505"/>
        <v>0.20824800000000002</v>
      </c>
      <c r="BP4757" s="21">
        <f t="shared" si="505"/>
        <v>0</v>
      </c>
    </row>
    <row r="4758" spans="1:68" ht="11.1" hidden="1" customHeight="1" outlineLevel="2" x14ac:dyDescent="0.2">
      <c r="A4758" s="10"/>
      <c r="B4758" s="18"/>
      <c r="C4758" s="18"/>
      <c r="D4758" s="18"/>
      <c r="E4758" s="23" t="s">
        <v>4173</v>
      </c>
      <c r="F4758" s="208">
        <v>3.08</v>
      </c>
      <c r="G4758" s="24"/>
      <c r="H4758" s="208">
        <v>3.3559999999999999</v>
      </c>
      <c r="I4758" s="239">
        <v>0.85899999999999999</v>
      </c>
      <c r="J4758" s="239"/>
      <c r="K4758" s="208">
        <v>0.91700000000000004</v>
      </c>
      <c r="L4758" s="24"/>
      <c r="M4758" s="24"/>
      <c r="N4758" s="24"/>
      <c r="O4758" s="24"/>
      <c r="P4758" s="208">
        <v>1.3180000000000001</v>
      </c>
      <c r="Q4758" s="208">
        <v>1.718</v>
      </c>
      <c r="R4758" s="208">
        <v>1.4550000000000001</v>
      </c>
      <c r="S4758" s="208">
        <v>2.456</v>
      </c>
      <c r="T4758" s="208">
        <v>1.7430000000000001</v>
      </c>
      <c r="U4758" s="208">
        <v>1.3320000000000001</v>
      </c>
      <c r="V4758" s="208">
        <v>0.59099999999999997</v>
      </c>
      <c r="W4758" s="208">
        <v>0.115</v>
      </c>
      <c r="X4758" s="24"/>
      <c r="Y4758" s="24"/>
      <c r="Z4758" s="24"/>
      <c r="AA4758" s="24"/>
      <c r="AB4758" s="24"/>
      <c r="AC4758" s="208">
        <v>2.89</v>
      </c>
      <c r="AD4758" s="208">
        <v>1.754</v>
      </c>
      <c r="AE4758" s="208">
        <v>2.27</v>
      </c>
      <c r="AF4758" s="208">
        <v>17.353999999999999</v>
      </c>
      <c r="AG4758" s="208">
        <v>1.2170000000000001</v>
      </c>
      <c r="AH4758" s="208">
        <v>-14.976000000000001</v>
      </c>
      <c r="AI4758" s="208">
        <v>0.30099999999999999</v>
      </c>
      <c r="AJ4758" s="24"/>
      <c r="AK4758" s="24"/>
      <c r="AL4758" s="24"/>
      <c r="AM4758" s="24"/>
      <c r="AN4758" s="208">
        <v>1.171</v>
      </c>
      <c r="AO4758" s="208">
        <v>1.488</v>
      </c>
      <c r="AP4758" s="208">
        <v>1.615</v>
      </c>
      <c r="AQ4758" s="208">
        <v>3.202</v>
      </c>
      <c r="AR4758" s="208">
        <v>1.952</v>
      </c>
      <c r="AS4758" s="208">
        <v>1.292</v>
      </c>
      <c r="AT4758" s="208">
        <v>0.876</v>
      </c>
      <c r="AU4758" s="24"/>
      <c r="AV4758" s="24"/>
      <c r="AW4758" s="208">
        <v>0.32300000000000001</v>
      </c>
      <c r="AX4758" s="24"/>
      <c r="AY4758" s="208">
        <v>0.38</v>
      </c>
      <c r="AZ4758" s="208">
        <v>0.67</v>
      </c>
      <c r="BA4758" s="208">
        <v>1.1890000000000001</v>
      </c>
      <c r="BB4758" s="21">
        <f t="shared" si="503"/>
        <v>17.353999999999999</v>
      </c>
      <c r="BC4758" s="21"/>
      <c r="BD4758" s="22">
        <f t="shared" si="502"/>
        <v>23.3252688172043</v>
      </c>
      <c r="BE4758" s="21"/>
      <c r="BG4758" s="10"/>
      <c r="BH4758" s="21">
        <f t="shared" si="504"/>
        <v>0</v>
      </c>
      <c r="BI4758" s="22">
        <f t="shared" si="504"/>
        <v>1.7354000000000001E-2</v>
      </c>
      <c r="BJ4758" s="21"/>
      <c r="BK4758" s="21">
        <v>0</v>
      </c>
      <c r="BL4758" s="22">
        <v>5.2062000000000004E-2</v>
      </c>
      <c r="BM4758" s="21"/>
      <c r="BN4758" s="21">
        <f t="shared" si="505"/>
        <v>0</v>
      </c>
      <c r="BO4758" s="22">
        <f t="shared" si="505"/>
        <v>0.20824800000000002</v>
      </c>
      <c r="BP4758" s="21">
        <f t="shared" si="505"/>
        <v>0</v>
      </c>
    </row>
    <row r="4759" spans="1:68" ht="11.1" hidden="1" customHeight="1" outlineLevel="1" collapsed="1" x14ac:dyDescent="0.2">
      <c r="A4759" s="10"/>
      <c r="B4759" s="18"/>
      <c r="C4759" s="18"/>
      <c r="D4759" s="18"/>
      <c r="E4759" s="19" t="s">
        <v>4174</v>
      </c>
      <c r="F4759" s="209">
        <v>9.5350000000000001</v>
      </c>
      <c r="G4759" s="209">
        <v>7.5510000000000002</v>
      </c>
      <c r="H4759" s="209">
        <v>5.6950000000000003</v>
      </c>
      <c r="I4759" s="240">
        <v>3.5049999999999999</v>
      </c>
      <c r="J4759" s="240"/>
      <c r="K4759" s="209">
        <v>0.61599999999999999</v>
      </c>
      <c r="L4759" s="20"/>
      <c r="M4759" s="20"/>
      <c r="N4759" s="20"/>
      <c r="O4759" s="20"/>
      <c r="P4759" s="209">
        <v>3.6669999999999998</v>
      </c>
      <c r="Q4759" s="209">
        <v>22.244</v>
      </c>
      <c r="R4759" s="20"/>
      <c r="S4759" s="20"/>
      <c r="T4759" s="209">
        <v>16.838999999999999</v>
      </c>
      <c r="U4759" s="20"/>
      <c r="V4759" s="209">
        <v>11.377000000000001</v>
      </c>
      <c r="W4759" s="20"/>
      <c r="X4759" s="20"/>
      <c r="Y4759" s="20"/>
      <c r="Z4759" s="20"/>
      <c r="AA4759" s="20"/>
      <c r="AB4759" s="20"/>
      <c r="AC4759" s="209">
        <v>18.847000000000001</v>
      </c>
      <c r="AD4759" s="209">
        <v>20.193000000000001</v>
      </c>
      <c r="AE4759" s="209">
        <v>9.3680000000000003</v>
      </c>
      <c r="AF4759" s="209">
        <v>16.260999999999999</v>
      </c>
      <c r="AG4759" s="209">
        <v>3.8530000000000002</v>
      </c>
      <c r="AH4759" s="209">
        <v>6.0129999999999999</v>
      </c>
      <c r="AI4759" s="209">
        <v>1.1990000000000001</v>
      </c>
      <c r="AJ4759" s="20"/>
      <c r="AK4759" s="20"/>
      <c r="AL4759" s="20"/>
      <c r="AM4759" s="209">
        <v>4.1109999999999998</v>
      </c>
      <c r="AN4759" s="209">
        <v>6.7910000000000004</v>
      </c>
      <c r="AO4759" s="209">
        <v>9.8469999999999995</v>
      </c>
      <c r="AP4759" s="209">
        <v>15.163</v>
      </c>
      <c r="AQ4759" s="209">
        <v>9.7650000000000006</v>
      </c>
      <c r="AR4759" s="209">
        <v>24.013000000000002</v>
      </c>
      <c r="AS4759" s="209">
        <v>8.298</v>
      </c>
      <c r="AT4759" s="209">
        <v>3.806</v>
      </c>
      <c r="AU4759" s="209">
        <v>1.88</v>
      </c>
      <c r="AV4759" s="20"/>
      <c r="AW4759" s="20"/>
      <c r="AX4759" s="20"/>
      <c r="AY4759" s="209">
        <v>1.2490000000000001</v>
      </c>
      <c r="AZ4759" s="209">
        <v>4.1790000000000003</v>
      </c>
      <c r="BA4759" s="209">
        <v>13.356999999999999</v>
      </c>
      <c r="BB4759" s="21">
        <f t="shared" si="503"/>
        <v>24.013000000000002</v>
      </c>
      <c r="BC4759" s="21">
        <f>BF4759</f>
        <v>56.32</v>
      </c>
      <c r="BD4759" s="22">
        <f t="shared" si="502"/>
        <v>32.275537634408607</v>
      </c>
      <c r="BE4759" s="21">
        <f>BC4759-BD4759</f>
        <v>24.044462365591393</v>
      </c>
      <c r="BF4759" s="2">
        <v>56.32</v>
      </c>
      <c r="BG4759" s="10">
        <v>6</v>
      </c>
      <c r="BH4759" s="21">
        <f t="shared" si="504"/>
        <v>4.1902080000000001E-2</v>
      </c>
      <c r="BI4759" s="22">
        <f t="shared" si="504"/>
        <v>2.4013000000000003E-2</v>
      </c>
      <c r="BJ4759" s="21">
        <f>BH4759-BI4759</f>
        <v>1.7889079999999998E-2</v>
      </c>
      <c r="BK4759" s="21">
        <v>0.12570624</v>
      </c>
      <c r="BL4759" s="22">
        <v>7.2039000000000006E-2</v>
      </c>
      <c r="BM4759" s="21">
        <v>5.3667239999999991E-2</v>
      </c>
      <c r="BN4759" s="21">
        <f t="shared" si="505"/>
        <v>0.50282495999999999</v>
      </c>
      <c r="BO4759" s="22">
        <f t="shared" si="505"/>
        <v>0.28815600000000002</v>
      </c>
      <c r="BP4759" s="21">
        <f t="shared" si="505"/>
        <v>0.21466895999999996</v>
      </c>
    </row>
    <row r="4760" spans="1:68" ht="11.1" hidden="1" customHeight="1" outlineLevel="2" x14ac:dyDescent="0.2">
      <c r="A4760" s="10"/>
      <c r="B4760" s="18"/>
      <c r="C4760" s="18"/>
      <c r="D4760" s="18"/>
      <c r="E4760" s="23" t="s">
        <v>4175</v>
      </c>
      <c r="F4760" s="208">
        <v>9.5350000000000001</v>
      </c>
      <c r="G4760" s="208">
        <v>7.5510000000000002</v>
      </c>
      <c r="H4760" s="208">
        <v>5.6950000000000003</v>
      </c>
      <c r="I4760" s="239">
        <v>3.5049999999999999</v>
      </c>
      <c r="J4760" s="239"/>
      <c r="K4760" s="208">
        <v>0.61599999999999999</v>
      </c>
      <c r="L4760" s="24"/>
      <c r="M4760" s="24"/>
      <c r="N4760" s="24"/>
      <c r="O4760" s="24"/>
      <c r="P4760" s="208">
        <v>3.6669999999999998</v>
      </c>
      <c r="Q4760" s="208">
        <v>22.244</v>
      </c>
      <c r="R4760" s="24"/>
      <c r="S4760" s="24"/>
      <c r="T4760" s="208">
        <v>16.838999999999999</v>
      </c>
      <c r="U4760" s="24"/>
      <c r="V4760" s="208">
        <v>11.377000000000001</v>
      </c>
      <c r="W4760" s="24"/>
      <c r="X4760" s="24"/>
      <c r="Y4760" s="24"/>
      <c r="Z4760" s="24"/>
      <c r="AA4760" s="24"/>
      <c r="AB4760" s="24"/>
      <c r="AC4760" s="208">
        <v>18.847000000000001</v>
      </c>
      <c r="AD4760" s="208">
        <v>20.193000000000001</v>
      </c>
      <c r="AE4760" s="208">
        <v>9.3680000000000003</v>
      </c>
      <c r="AF4760" s="208">
        <v>16.260999999999999</v>
      </c>
      <c r="AG4760" s="208">
        <v>3.8530000000000002</v>
      </c>
      <c r="AH4760" s="208">
        <v>6.0129999999999999</v>
      </c>
      <c r="AI4760" s="208">
        <v>1.1990000000000001</v>
      </c>
      <c r="AJ4760" s="24"/>
      <c r="AK4760" s="24"/>
      <c r="AL4760" s="24"/>
      <c r="AM4760" s="208">
        <v>4.1109999999999998</v>
      </c>
      <c r="AN4760" s="208">
        <v>6.7910000000000004</v>
      </c>
      <c r="AO4760" s="208">
        <v>9.8469999999999995</v>
      </c>
      <c r="AP4760" s="208">
        <v>15.163</v>
      </c>
      <c r="AQ4760" s="208">
        <v>9.7650000000000006</v>
      </c>
      <c r="AR4760" s="208">
        <v>24.013000000000002</v>
      </c>
      <c r="AS4760" s="208">
        <v>8.298</v>
      </c>
      <c r="AT4760" s="208">
        <v>3.806</v>
      </c>
      <c r="AU4760" s="208">
        <v>1.88</v>
      </c>
      <c r="AV4760" s="24"/>
      <c r="AW4760" s="24"/>
      <c r="AX4760" s="24"/>
      <c r="AY4760" s="208">
        <v>1.2490000000000001</v>
      </c>
      <c r="AZ4760" s="208">
        <v>4.1790000000000003</v>
      </c>
      <c r="BA4760" s="208">
        <v>13.356999999999999</v>
      </c>
      <c r="BB4760" s="21">
        <f t="shared" si="503"/>
        <v>24.013000000000002</v>
      </c>
      <c r="BC4760" s="21"/>
      <c r="BD4760" s="22">
        <f t="shared" si="502"/>
        <v>32.275537634408607</v>
      </c>
      <c r="BE4760" s="21"/>
      <c r="BG4760" s="10"/>
      <c r="BH4760" s="21">
        <f t="shared" si="504"/>
        <v>0</v>
      </c>
      <c r="BI4760" s="22">
        <f t="shared" si="504"/>
        <v>2.4013000000000003E-2</v>
      </c>
      <c r="BJ4760" s="21"/>
      <c r="BK4760" s="21">
        <v>0</v>
      </c>
      <c r="BL4760" s="22">
        <v>7.2039000000000006E-2</v>
      </c>
      <c r="BM4760" s="21"/>
      <c r="BN4760" s="21">
        <f t="shared" si="505"/>
        <v>0</v>
      </c>
      <c r="BO4760" s="22">
        <f t="shared" si="505"/>
        <v>0.28815600000000002</v>
      </c>
      <c r="BP4760" s="21">
        <f t="shared" si="505"/>
        <v>0</v>
      </c>
    </row>
    <row r="4761" spans="1:68" ht="11.1" hidden="1" customHeight="1" outlineLevel="1" collapsed="1" x14ac:dyDescent="0.2">
      <c r="A4761" s="10"/>
      <c r="B4761" s="18"/>
      <c r="C4761" s="18"/>
      <c r="D4761" s="18"/>
      <c r="E4761" s="19" t="s">
        <v>4176</v>
      </c>
      <c r="F4761" s="20"/>
      <c r="G4761" s="20"/>
      <c r="H4761" s="20"/>
      <c r="I4761" s="20"/>
      <c r="J4761" s="20"/>
      <c r="K4761" s="20"/>
      <c r="L4761" s="20"/>
      <c r="M4761" s="20"/>
      <c r="N4761" s="20"/>
      <c r="O4761" s="20"/>
      <c r="P4761" s="20"/>
      <c r="Q4761" s="20"/>
      <c r="R4761" s="20"/>
      <c r="S4761" s="20"/>
      <c r="T4761" s="20"/>
      <c r="U4761" s="20"/>
      <c r="V4761" s="20"/>
      <c r="W4761" s="20"/>
      <c r="X4761" s="20"/>
      <c r="Y4761" s="20"/>
      <c r="Z4761" s="20"/>
      <c r="AA4761" s="20"/>
      <c r="AB4761" s="20"/>
      <c r="AC4761" s="20"/>
      <c r="AD4761" s="20"/>
      <c r="AE4761" s="20"/>
      <c r="AF4761" s="20"/>
      <c r="AG4761" s="20"/>
      <c r="AH4761" s="20"/>
      <c r="AI4761" s="20"/>
      <c r="AJ4761" s="20"/>
      <c r="AK4761" s="20"/>
      <c r="AL4761" s="20"/>
      <c r="AM4761" s="20"/>
      <c r="AN4761" s="20"/>
      <c r="AO4761" s="20"/>
      <c r="AP4761" s="20"/>
      <c r="AQ4761" s="20"/>
      <c r="AR4761" s="209">
        <v>16.954000000000001</v>
      </c>
      <c r="AS4761" s="209">
        <v>4.306</v>
      </c>
      <c r="AT4761" s="209">
        <v>1.4890000000000001</v>
      </c>
      <c r="AU4761" s="209">
        <v>1.0580000000000001</v>
      </c>
      <c r="AV4761" s="209">
        <v>0.217</v>
      </c>
      <c r="AW4761" s="20"/>
      <c r="AX4761" s="20"/>
      <c r="AY4761" s="20"/>
      <c r="AZ4761" s="209">
        <v>3.238</v>
      </c>
      <c r="BA4761" s="209">
        <v>2.62</v>
      </c>
      <c r="BB4761" s="56">
        <f t="shared" si="503"/>
        <v>16.954000000000001</v>
      </c>
      <c r="BC4761" s="21">
        <f>BF4761</f>
        <v>23.33</v>
      </c>
      <c r="BD4761" s="22">
        <f t="shared" si="502"/>
        <v>22.787634408602152</v>
      </c>
      <c r="BE4761" s="21">
        <f>BC4761-BD4761</f>
        <v>0.54236559139784646</v>
      </c>
      <c r="BF4761" s="2">
        <v>23.33</v>
      </c>
      <c r="BG4761" s="10">
        <v>6</v>
      </c>
      <c r="BH4761" s="21">
        <f t="shared" si="504"/>
        <v>1.7357520000000001E-2</v>
      </c>
      <c r="BI4761" s="22">
        <f t="shared" si="504"/>
        <v>1.6954000000000004E-2</v>
      </c>
      <c r="BJ4761" s="21">
        <f>BH4761-BI4761</f>
        <v>4.0351999999999749E-4</v>
      </c>
      <c r="BK4761" s="21">
        <v>5.2072560000000004E-2</v>
      </c>
      <c r="BL4761" s="22">
        <v>5.0862000000000011E-2</v>
      </c>
      <c r="BM4761" s="21">
        <v>1.2105599999999925E-3</v>
      </c>
      <c r="BN4761" s="21">
        <f t="shared" si="505"/>
        <v>0.20829024000000002</v>
      </c>
      <c r="BO4761" s="22">
        <f t="shared" si="505"/>
        <v>0.20344800000000005</v>
      </c>
      <c r="BP4761" s="21">
        <f t="shared" si="505"/>
        <v>4.8422399999999699E-3</v>
      </c>
    </row>
    <row r="4762" spans="1:68" ht="11.1" hidden="1" customHeight="1" outlineLevel="2" x14ac:dyDescent="0.2">
      <c r="A4762" s="10"/>
      <c r="B4762" s="18"/>
      <c r="C4762" s="18"/>
      <c r="D4762" s="18"/>
      <c r="E4762" s="23" t="s">
        <v>4177</v>
      </c>
      <c r="F4762" s="24"/>
      <c r="G4762" s="24"/>
      <c r="H4762" s="24"/>
      <c r="I4762" s="24"/>
      <c r="J4762" s="24"/>
      <c r="K4762" s="24"/>
      <c r="L4762" s="24"/>
      <c r="M4762" s="24"/>
      <c r="N4762" s="24"/>
      <c r="O4762" s="24"/>
      <c r="P4762" s="24"/>
      <c r="Q4762" s="24"/>
      <c r="R4762" s="24"/>
      <c r="S4762" s="24"/>
      <c r="T4762" s="24"/>
      <c r="U4762" s="24"/>
      <c r="V4762" s="24"/>
      <c r="W4762" s="24"/>
      <c r="X4762" s="24"/>
      <c r="Y4762" s="24"/>
      <c r="Z4762" s="24"/>
      <c r="AA4762" s="24"/>
      <c r="AB4762" s="24"/>
      <c r="AC4762" s="24"/>
      <c r="AD4762" s="24"/>
      <c r="AE4762" s="24"/>
      <c r="AF4762" s="24"/>
      <c r="AG4762" s="24"/>
      <c r="AH4762" s="24"/>
      <c r="AI4762" s="24"/>
      <c r="AJ4762" s="24"/>
      <c r="AK4762" s="24"/>
      <c r="AL4762" s="24"/>
      <c r="AM4762" s="24"/>
      <c r="AN4762" s="24"/>
      <c r="AO4762" s="24"/>
      <c r="AP4762" s="24"/>
      <c r="AQ4762" s="24"/>
      <c r="AR4762" s="208">
        <v>2.7749999999999999</v>
      </c>
      <c r="AS4762" s="208">
        <v>0.85299999999999998</v>
      </c>
      <c r="AT4762" s="208">
        <v>0.47899999999999998</v>
      </c>
      <c r="AU4762" s="208">
        <v>0.27100000000000002</v>
      </c>
      <c r="AV4762" s="208">
        <v>4.2999999999999997E-2</v>
      </c>
      <c r="AW4762" s="24"/>
      <c r="AX4762" s="24"/>
      <c r="AY4762" s="24"/>
      <c r="AZ4762" s="208">
        <v>0.28100000000000003</v>
      </c>
      <c r="BA4762" s="208">
        <v>5.8999999999999997E-2</v>
      </c>
      <c r="BB4762" s="21">
        <f t="shared" si="503"/>
        <v>2.7749999999999999</v>
      </c>
      <c r="BC4762" s="21"/>
      <c r="BD4762" s="22">
        <f t="shared" si="502"/>
        <v>3.729838709677419</v>
      </c>
      <c r="BE4762" s="21"/>
      <c r="BG4762" s="10"/>
      <c r="BH4762" s="21">
        <f t="shared" si="504"/>
        <v>0</v>
      </c>
      <c r="BI4762" s="22">
        <f t="shared" si="504"/>
        <v>2.7749999999999997E-3</v>
      </c>
      <c r="BJ4762" s="21"/>
      <c r="BK4762" s="21">
        <v>0</v>
      </c>
      <c r="BL4762" s="22">
        <v>8.3249999999999991E-3</v>
      </c>
      <c r="BM4762" s="21"/>
      <c r="BN4762" s="21">
        <f t="shared" si="505"/>
        <v>0</v>
      </c>
      <c r="BO4762" s="22">
        <f t="shared" si="505"/>
        <v>3.3299999999999996E-2</v>
      </c>
      <c r="BP4762" s="21">
        <f t="shared" si="505"/>
        <v>0</v>
      </c>
    </row>
    <row r="4763" spans="1:68" ht="11.1" hidden="1" customHeight="1" outlineLevel="2" x14ac:dyDescent="0.2">
      <c r="A4763" s="10"/>
      <c r="B4763" s="18"/>
      <c r="C4763" s="18"/>
      <c r="D4763" s="18"/>
      <c r="E4763" s="23" t="s">
        <v>4178</v>
      </c>
      <c r="F4763" s="24"/>
      <c r="G4763" s="24"/>
      <c r="H4763" s="24"/>
      <c r="I4763" s="24"/>
      <c r="J4763" s="24"/>
      <c r="K4763" s="24"/>
      <c r="L4763" s="24"/>
      <c r="M4763" s="24"/>
      <c r="N4763" s="24"/>
      <c r="O4763" s="24"/>
      <c r="P4763" s="24"/>
      <c r="Q4763" s="24"/>
      <c r="R4763" s="24"/>
      <c r="S4763" s="24"/>
      <c r="T4763" s="24"/>
      <c r="U4763" s="24"/>
      <c r="V4763" s="24"/>
      <c r="W4763" s="24"/>
      <c r="X4763" s="24"/>
      <c r="Y4763" s="24"/>
      <c r="Z4763" s="24"/>
      <c r="AA4763" s="24"/>
      <c r="AB4763" s="24"/>
      <c r="AC4763" s="24"/>
      <c r="AD4763" s="24"/>
      <c r="AE4763" s="24"/>
      <c r="AF4763" s="24"/>
      <c r="AG4763" s="24"/>
      <c r="AH4763" s="24"/>
      <c r="AI4763" s="24"/>
      <c r="AJ4763" s="24"/>
      <c r="AK4763" s="24"/>
      <c r="AL4763" s="24"/>
      <c r="AM4763" s="24"/>
      <c r="AN4763" s="24"/>
      <c r="AO4763" s="24"/>
      <c r="AP4763" s="24"/>
      <c r="AQ4763" s="24"/>
      <c r="AR4763" s="208">
        <v>9.7260000000000009</v>
      </c>
      <c r="AS4763" s="208">
        <v>2.202</v>
      </c>
      <c r="AT4763" s="208">
        <v>0.57299999999999995</v>
      </c>
      <c r="AU4763" s="208">
        <v>0.36599999999999999</v>
      </c>
      <c r="AV4763" s="208">
        <v>6.0000000000000001E-3</v>
      </c>
      <c r="AW4763" s="24"/>
      <c r="AX4763" s="24"/>
      <c r="AY4763" s="24"/>
      <c r="AZ4763" s="208">
        <v>1.607</v>
      </c>
      <c r="BA4763" s="208">
        <v>1.6259999999999999</v>
      </c>
      <c r="BB4763" s="21">
        <f t="shared" si="503"/>
        <v>9.7260000000000009</v>
      </c>
      <c r="BC4763" s="21"/>
      <c r="BD4763" s="22">
        <f t="shared" si="502"/>
        <v>13.072580645161292</v>
      </c>
      <c r="BE4763" s="21"/>
      <c r="BG4763" s="10"/>
      <c r="BH4763" s="21">
        <f t="shared" si="504"/>
        <v>0</v>
      </c>
      <c r="BI4763" s="22">
        <f t="shared" si="504"/>
        <v>9.7260000000000003E-3</v>
      </c>
      <c r="BJ4763" s="21"/>
      <c r="BK4763" s="21">
        <v>0</v>
      </c>
      <c r="BL4763" s="22">
        <v>2.9178000000000003E-2</v>
      </c>
      <c r="BM4763" s="21"/>
      <c r="BN4763" s="21">
        <f t="shared" si="505"/>
        <v>0</v>
      </c>
      <c r="BO4763" s="22">
        <f t="shared" si="505"/>
        <v>0.11671200000000001</v>
      </c>
      <c r="BP4763" s="21">
        <f t="shared" si="505"/>
        <v>0</v>
      </c>
    </row>
    <row r="4764" spans="1:68" ht="11.1" hidden="1" customHeight="1" outlineLevel="2" x14ac:dyDescent="0.2">
      <c r="A4764" s="10"/>
      <c r="B4764" s="18"/>
      <c r="C4764" s="18"/>
      <c r="D4764" s="18"/>
      <c r="E4764" s="23" t="s">
        <v>4179</v>
      </c>
      <c r="F4764" s="24"/>
      <c r="G4764" s="24"/>
      <c r="H4764" s="24"/>
      <c r="I4764" s="24"/>
      <c r="J4764" s="24"/>
      <c r="K4764" s="24"/>
      <c r="L4764" s="24"/>
      <c r="M4764" s="24"/>
      <c r="N4764" s="24"/>
      <c r="O4764" s="24"/>
      <c r="P4764" s="24"/>
      <c r="Q4764" s="24"/>
      <c r="R4764" s="24"/>
      <c r="S4764" s="24"/>
      <c r="T4764" s="24"/>
      <c r="U4764" s="24"/>
      <c r="V4764" s="24"/>
      <c r="W4764" s="24"/>
      <c r="X4764" s="24"/>
      <c r="Y4764" s="24"/>
      <c r="Z4764" s="24"/>
      <c r="AA4764" s="24"/>
      <c r="AB4764" s="24"/>
      <c r="AC4764" s="24"/>
      <c r="AD4764" s="24"/>
      <c r="AE4764" s="24"/>
      <c r="AF4764" s="24"/>
      <c r="AG4764" s="24"/>
      <c r="AH4764" s="24"/>
      <c r="AI4764" s="24"/>
      <c r="AJ4764" s="24"/>
      <c r="AK4764" s="24"/>
      <c r="AL4764" s="24"/>
      <c r="AM4764" s="24"/>
      <c r="AN4764" s="24"/>
      <c r="AO4764" s="24"/>
      <c r="AP4764" s="24"/>
      <c r="AQ4764" s="24"/>
      <c r="AR4764" s="208">
        <v>4.4530000000000003</v>
      </c>
      <c r="AS4764" s="208">
        <v>1.2509999999999999</v>
      </c>
      <c r="AT4764" s="208">
        <v>0.437</v>
      </c>
      <c r="AU4764" s="208">
        <v>0.42099999999999999</v>
      </c>
      <c r="AV4764" s="208">
        <v>0.16800000000000001</v>
      </c>
      <c r="AW4764" s="24"/>
      <c r="AX4764" s="24"/>
      <c r="AY4764" s="24"/>
      <c r="AZ4764" s="208">
        <v>1.35</v>
      </c>
      <c r="BA4764" s="208">
        <v>0.93500000000000005</v>
      </c>
      <c r="BB4764" s="21">
        <f t="shared" si="503"/>
        <v>4.4530000000000003</v>
      </c>
      <c r="BC4764" s="21"/>
      <c r="BD4764" s="22">
        <f t="shared" si="502"/>
        <v>5.985215053763441</v>
      </c>
      <c r="BE4764" s="21"/>
      <c r="BG4764" s="10"/>
      <c r="BH4764" s="21">
        <f t="shared" si="504"/>
        <v>0</v>
      </c>
      <c r="BI4764" s="22">
        <f t="shared" si="504"/>
        <v>4.4530000000000004E-3</v>
      </c>
      <c r="BJ4764" s="21"/>
      <c r="BK4764" s="21">
        <v>0</v>
      </c>
      <c r="BL4764" s="22">
        <v>1.3359000000000001E-2</v>
      </c>
      <c r="BM4764" s="21"/>
      <c r="BN4764" s="21">
        <f t="shared" si="505"/>
        <v>0</v>
      </c>
      <c r="BO4764" s="22">
        <f t="shared" si="505"/>
        <v>5.3436000000000004E-2</v>
      </c>
      <c r="BP4764" s="21">
        <f t="shared" si="505"/>
        <v>0</v>
      </c>
    </row>
    <row r="4765" spans="1:68" ht="11.1" hidden="1" customHeight="1" outlineLevel="1" collapsed="1" x14ac:dyDescent="0.2">
      <c r="A4765" s="10"/>
      <c r="B4765" s="18"/>
      <c r="C4765" s="18"/>
      <c r="D4765" s="18"/>
      <c r="E4765" s="19" t="s">
        <v>4180</v>
      </c>
      <c r="F4765" s="209">
        <v>6.202</v>
      </c>
      <c r="G4765" s="209">
        <v>5.1840000000000002</v>
      </c>
      <c r="H4765" s="209">
        <v>2.992</v>
      </c>
      <c r="I4765" s="240">
        <v>1.5</v>
      </c>
      <c r="J4765" s="240"/>
      <c r="K4765" s="209">
        <v>2.1859999999999999</v>
      </c>
      <c r="L4765" s="20"/>
      <c r="M4765" s="20"/>
      <c r="N4765" s="20"/>
      <c r="O4765" s="20"/>
      <c r="P4765" s="209">
        <v>3.3610000000000002</v>
      </c>
      <c r="Q4765" s="209">
        <v>3.4089999999999998</v>
      </c>
      <c r="R4765" s="209">
        <v>3.8140000000000001</v>
      </c>
      <c r="S4765" s="209">
        <v>5.19</v>
      </c>
      <c r="T4765" s="209">
        <v>4.9240000000000004</v>
      </c>
      <c r="U4765" s="209">
        <v>3.5419999999999998</v>
      </c>
      <c r="V4765" s="209">
        <v>1.881</v>
      </c>
      <c r="W4765" s="209">
        <v>1.0660000000000001</v>
      </c>
      <c r="X4765" s="20"/>
      <c r="Y4765" s="20"/>
      <c r="Z4765" s="20"/>
      <c r="AA4765" s="209">
        <v>1.232</v>
      </c>
      <c r="AB4765" s="209">
        <v>2.34</v>
      </c>
      <c r="AC4765" s="209">
        <v>2.9209999999999998</v>
      </c>
      <c r="AD4765" s="209">
        <v>4.5609999999999999</v>
      </c>
      <c r="AE4765" s="209">
        <v>5.851</v>
      </c>
      <c r="AF4765" s="209">
        <v>4.2519999999999998</v>
      </c>
      <c r="AG4765" s="209">
        <v>7.2510000000000003</v>
      </c>
      <c r="AH4765" s="209">
        <v>4.0419999999999998</v>
      </c>
      <c r="AI4765" s="20"/>
      <c r="AJ4765" s="20"/>
      <c r="AK4765" s="20"/>
      <c r="AL4765" s="209">
        <v>2.93</v>
      </c>
      <c r="AM4765" s="209">
        <v>2.319</v>
      </c>
      <c r="AN4765" s="209">
        <v>2.2400000000000002</v>
      </c>
      <c r="AO4765" s="209">
        <v>6.3369999999999997</v>
      </c>
      <c r="AP4765" s="209">
        <v>5.032</v>
      </c>
      <c r="AQ4765" s="209">
        <v>9.157</v>
      </c>
      <c r="AR4765" s="209">
        <v>4.625</v>
      </c>
      <c r="AS4765" s="209">
        <v>5.444</v>
      </c>
      <c r="AT4765" s="209">
        <v>4.3410000000000002</v>
      </c>
      <c r="AU4765" s="209">
        <v>1.538</v>
      </c>
      <c r="AV4765" s="209">
        <v>0.84499999999999997</v>
      </c>
      <c r="AW4765" s="209">
        <v>0.8</v>
      </c>
      <c r="AX4765" s="209">
        <v>0.17</v>
      </c>
      <c r="AY4765" s="209">
        <v>0.76700000000000002</v>
      </c>
      <c r="AZ4765" s="209">
        <v>3.698</v>
      </c>
      <c r="BA4765" s="209">
        <v>5.9349999999999996</v>
      </c>
      <c r="BB4765" s="56">
        <f>BB4766+BB4767</f>
        <v>9.4139999999999997</v>
      </c>
      <c r="BC4765" s="21">
        <f>BD4765</f>
        <v>12.653225806451612</v>
      </c>
      <c r="BD4765" s="22">
        <f t="shared" si="502"/>
        <v>12.653225806451612</v>
      </c>
      <c r="BE4765" s="21">
        <f>BC4765-BD4765</f>
        <v>0</v>
      </c>
      <c r="BF4765" s="2">
        <v>9.48</v>
      </c>
      <c r="BG4765" s="10">
        <v>6</v>
      </c>
      <c r="BH4765" s="21">
        <f t="shared" si="504"/>
        <v>9.4139999999999988E-3</v>
      </c>
      <c r="BI4765" s="22">
        <f t="shared" si="504"/>
        <v>9.4139999999999988E-3</v>
      </c>
      <c r="BJ4765" s="21">
        <f>BH4765-BI4765</f>
        <v>0</v>
      </c>
      <c r="BK4765" s="21">
        <v>2.8241999999999996E-2</v>
      </c>
      <c r="BL4765" s="22">
        <v>2.8241999999999996E-2</v>
      </c>
      <c r="BM4765" s="21">
        <v>0</v>
      </c>
      <c r="BN4765" s="21">
        <f t="shared" si="505"/>
        <v>0.11296799999999999</v>
      </c>
      <c r="BO4765" s="22">
        <f t="shared" si="505"/>
        <v>0.11296799999999999</v>
      </c>
      <c r="BP4765" s="21">
        <f t="shared" si="505"/>
        <v>0</v>
      </c>
    </row>
    <row r="4766" spans="1:68" ht="11.1" hidden="1" customHeight="1" outlineLevel="2" x14ac:dyDescent="0.2">
      <c r="A4766" s="10"/>
      <c r="B4766" s="18"/>
      <c r="C4766" s="18"/>
      <c r="D4766" s="18"/>
      <c r="E4766" s="23" t="s">
        <v>4181</v>
      </c>
      <c r="F4766" s="208">
        <v>6.202</v>
      </c>
      <c r="G4766" s="208">
        <v>5.1840000000000002</v>
      </c>
      <c r="H4766" s="208">
        <v>2.992</v>
      </c>
      <c r="I4766" s="239">
        <v>1.5</v>
      </c>
      <c r="J4766" s="239"/>
      <c r="K4766" s="208">
        <v>2.1859999999999999</v>
      </c>
      <c r="L4766" s="24"/>
      <c r="M4766" s="24"/>
      <c r="N4766" s="24"/>
      <c r="O4766" s="24"/>
      <c r="P4766" s="208">
        <v>3.3610000000000002</v>
      </c>
      <c r="Q4766" s="208">
        <v>3.4089999999999998</v>
      </c>
      <c r="R4766" s="208">
        <v>3.8140000000000001</v>
      </c>
      <c r="S4766" s="208">
        <v>5.19</v>
      </c>
      <c r="T4766" s="208">
        <v>4.9240000000000004</v>
      </c>
      <c r="U4766" s="208">
        <v>3.5419999999999998</v>
      </c>
      <c r="V4766" s="208">
        <v>1.881</v>
      </c>
      <c r="W4766" s="208">
        <v>1.0660000000000001</v>
      </c>
      <c r="X4766" s="24"/>
      <c r="Y4766" s="24"/>
      <c r="Z4766" s="24"/>
      <c r="AA4766" s="208">
        <v>1.232</v>
      </c>
      <c r="AB4766" s="208">
        <v>2.34</v>
      </c>
      <c r="AC4766" s="208">
        <v>2.9209999999999998</v>
      </c>
      <c r="AD4766" s="208">
        <v>4.5609999999999999</v>
      </c>
      <c r="AE4766" s="208">
        <v>5.851</v>
      </c>
      <c r="AF4766" s="208">
        <v>4.2519999999999998</v>
      </c>
      <c r="AG4766" s="208">
        <v>4.0389999999999997</v>
      </c>
      <c r="AH4766" s="208">
        <v>2.9849999999999999</v>
      </c>
      <c r="AI4766" s="24"/>
      <c r="AJ4766" s="24"/>
      <c r="AK4766" s="24"/>
      <c r="AL4766" s="208">
        <v>1.9390000000000001</v>
      </c>
      <c r="AM4766" s="208">
        <v>1.319</v>
      </c>
      <c r="AN4766" s="208">
        <v>1.4850000000000001</v>
      </c>
      <c r="AO4766" s="208">
        <v>4.1440000000000001</v>
      </c>
      <c r="AP4766" s="208">
        <v>3.28</v>
      </c>
      <c r="AQ4766" s="208">
        <v>6.1189999999999998</v>
      </c>
      <c r="AR4766" s="208">
        <v>3.1459999999999999</v>
      </c>
      <c r="AS4766" s="208">
        <v>3.8029999999999999</v>
      </c>
      <c r="AT4766" s="208">
        <v>3.1459999999999999</v>
      </c>
      <c r="AU4766" s="208">
        <v>0.94499999999999995</v>
      </c>
      <c r="AV4766" s="208">
        <v>0.748</v>
      </c>
      <c r="AW4766" s="208">
        <v>0.8</v>
      </c>
      <c r="AX4766" s="24"/>
      <c r="AY4766" s="208">
        <v>0.441</v>
      </c>
      <c r="AZ4766" s="208">
        <v>2.4670000000000001</v>
      </c>
      <c r="BA4766" s="208">
        <v>4.0510000000000002</v>
      </c>
      <c r="BB4766" s="21">
        <f t="shared" si="503"/>
        <v>6.202</v>
      </c>
      <c r="BC4766" s="21"/>
      <c r="BD4766" s="22">
        <f t="shared" si="502"/>
        <v>8.336021505376344</v>
      </c>
      <c r="BE4766" s="21"/>
      <c r="BG4766" s="10"/>
      <c r="BH4766" s="21">
        <f t="shared" si="504"/>
        <v>0</v>
      </c>
      <c r="BI4766" s="22">
        <f t="shared" si="504"/>
        <v>6.202E-3</v>
      </c>
      <c r="BJ4766" s="21"/>
      <c r="BK4766" s="21">
        <v>0</v>
      </c>
      <c r="BL4766" s="22">
        <v>1.8606000000000001E-2</v>
      </c>
      <c r="BM4766" s="21"/>
      <c r="BN4766" s="21">
        <f t="shared" si="505"/>
        <v>0</v>
      </c>
      <c r="BO4766" s="22">
        <f t="shared" si="505"/>
        <v>7.4424000000000004E-2</v>
      </c>
      <c r="BP4766" s="21">
        <f t="shared" si="505"/>
        <v>0</v>
      </c>
    </row>
    <row r="4767" spans="1:68" ht="11.1" hidden="1" customHeight="1" outlineLevel="2" x14ac:dyDescent="0.2">
      <c r="A4767" s="10"/>
      <c r="B4767" s="18"/>
      <c r="C4767" s="18"/>
      <c r="D4767" s="18"/>
      <c r="E4767" s="23" t="s">
        <v>4182</v>
      </c>
      <c r="F4767" s="24"/>
      <c r="G4767" s="24"/>
      <c r="H4767" s="24"/>
      <c r="I4767" s="24"/>
      <c r="J4767" s="24"/>
      <c r="K4767" s="24"/>
      <c r="L4767" s="24"/>
      <c r="M4767" s="24"/>
      <c r="N4767" s="24"/>
      <c r="O4767" s="24"/>
      <c r="P4767" s="24"/>
      <c r="Q4767" s="24"/>
      <c r="R4767" s="24"/>
      <c r="S4767" s="24"/>
      <c r="T4767" s="24"/>
      <c r="U4767" s="24"/>
      <c r="V4767" s="24"/>
      <c r="W4767" s="24"/>
      <c r="X4767" s="24"/>
      <c r="Y4767" s="24"/>
      <c r="Z4767" s="24"/>
      <c r="AA4767" s="24"/>
      <c r="AB4767" s="24"/>
      <c r="AC4767" s="24"/>
      <c r="AD4767" s="24"/>
      <c r="AE4767" s="24"/>
      <c r="AF4767" s="24"/>
      <c r="AG4767" s="208">
        <v>3.2120000000000002</v>
      </c>
      <c r="AH4767" s="208">
        <v>1.0569999999999999</v>
      </c>
      <c r="AI4767" s="24"/>
      <c r="AJ4767" s="24"/>
      <c r="AK4767" s="24"/>
      <c r="AL4767" s="208">
        <v>0.99099999999999999</v>
      </c>
      <c r="AM4767" s="208">
        <v>1</v>
      </c>
      <c r="AN4767" s="208">
        <v>0.755</v>
      </c>
      <c r="AO4767" s="208">
        <v>2.1930000000000001</v>
      </c>
      <c r="AP4767" s="208">
        <v>1.752</v>
      </c>
      <c r="AQ4767" s="208">
        <v>3.0379999999999998</v>
      </c>
      <c r="AR4767" s="208">
        <v>1.4790000000000001</v>
      </c>
      <c r="AS4767" s="208">
        <v>1.641</v>
      </c>
      <c r="AT4767" s="208">
        <v>1.1950000000000001</v>
      </c>
      <c r="AU4767" s="208">
        <v>0.59299999999999997</v>
      </c>
      <c r="AV4767" s="208">
        <v>9.7000000000000003E-2</v>
      </c>
      <c r="AW4767" s="24"/>
      <c r="AX4767" s="208">
        <v>0.17</v>
      </c>
      <c r="AY4767" s="208">
        <v>0.32600000000000001</v>
      </c>
      <c r="AZ4767" s="208">
        <v>1.2310000000000001</v>
      </c>
      <c r="BA4767" s="208">
        <v>1.8839999999999999</v>
      </c>
      <c r="BB4767" s="21">
        <f t="shared" si="503"/>
        <v>3.2120000000000002</v>
      </c>
      <c r="BC4767" s="21"/>
      <c r="BD4767" s="22">
        <f t="shared" si="502"/>
        <v>4.3172043010752699</v>
      </c>
      <c r="BE4767" s="21"/>
      <c r="BG4767" s="10"/>
      <c r="BH4767" s="21">
        <f t="shared" si="504"/>
        <v>0</v>
      </c>
      <c r="BI4767" s="22">
        <f t="shared" si="504"/>
        <v>3.2120000000000009E-3</v>
      </c>
      <c r="BJ4767" s="21"/>
      <c r="BK4767" s="21">
        <v>0</v>
      </c>
      <c r="BL4767" s="22">
        <v>9.6360000000000022E-3</v>
      </c>
      <c r="BM4767" s="21"/>
      <c r="BN4767" s="21">
        <f t="shared" si="505"/>
        <v>0</v>
      </c>
      <c r="BO4767" s="22">
        <f t="shared" si="505"/>
        <v>3.8544000000000009E-2</v>
      </c>
      <c r="BP4767" s="21">
        <f t="shared" si="505"/>
        <v>0</v>
      </c>
    </row>
    <row r="4768" spans="1:68" ht="11.1" hidden="1" customHeight="1" outlineLevel="1" collapsed="1" x14ac:dyDescent="0.2">
      <c r="A4768" s="10"/>
      <c r="B4768" s="18"/>
      <c r="C4768" s="18"/>
      <c r="D4768" s="18"/>
      <c r="E4768" s="19" t="s">
        <v>4183</v>
      </c>
      <c r="F4768" s="209">
        <v>2.6219999999999999</v>
      </c>
      <c r="G4768" s="20"/>
      <c r="H4768" s="209">
        <v>3.101</v>
      </c>
      <c r="I4768" s="240">
        <v>1.321</v>
      </c>
      <c r="J4768" s="240"/>
      <c r="K4768" s="20"/>
      <c r="L4768" s="20"/>
      <c r="M4768" s="20"/>
      <c r="N4768" s="20"/>
      <c r="O4768" s="20"/>
      <c r="P4768" s="209">
        <v>1.97</v>
      </c>
      <c r="Q4768" s="209">
        <v>2.33</v>
      </c>
      <c r="R4768" s="209">
        <v>2.3410000000000002</v>
      </c>
      <c r="S4768" s="209">
        <v>2.0089999999999999</v>
      </c>
      <c r="T4768" s="209">
        <v>0.8</v>
      </c>
      <c r="U4768" s="209">
        <v>3.45</v>
      </c>
      <c r="V4768" s="209">
        <v>1.0780000000000001</v>
      </c>
      <c r="W4768" s="209">
        <v>0.1</v>
      </c>
      <c r="X4768" s="20"/>
      <c r="Y4768" s="20"/>
      <c r="Z4768" s="20"/>
      <c r="AA4768" s="20"/>
      <c r="AB4768" s="209">
        <v>1.9219999999999999</v>
      </c>
      <c r="AC4768" s="209">
        <v>2.8</v>
      </c>
      <c r="AD4768" s="209">
        <v>3.2869999999999999</v>
      </c>
      <c r="AE4768" s="209">
        <v>1.579</v>
      </c>
      <c r="AF4768" s="209">
        <v>2.6339999999999999</v>
      </c>
      <c r="AG4768" s="209">
        <v>2.0739999999999998</v>
      </c>
      <c r="AH4768" s="209">
        <v>0.92600000000000005</v>
      </c>
      <c r="AI4768" s="209">
        <v>0.33200000000000002</v>
      </c>
      <c r="AJ4768" s="20"/>
      <c r="AK4768" s="20"/>
      <c r="AL4768" s="20"/>
      <c r="AM4768" s="209">
        <v>0.42299999999999999</v>
      </c>
      <c r="AN4768" s="209">
        <v>1.2050000000000001</v>
      </c>
      <c r="AO4768" s="209">
        <v>1.7749999999999999</v>
      </c>
      <c r="AP4768" s="209">
        <v>2.8849999999999998</v>
      </c>
      <c r="AQ4768" s="209">
        <v>3.17</v>
      </c>
      <c r="AR4768" s="209">
        <v>2.5390000000000001</v>
      </c>
      <c r="AS4768" s="209">
        <v>2.0379999999999998</v>
      </c>
      <c r="AT4768" s="209">
        <v>1.502</v>
      </c>
      <c r="AU4768" s="209">
        <v>0.13500000000000001</v>
      </c>
      <c r="AV4768" s="20"/>
      <c r="AW4768" s="20"/>
      <c r="AX4768" s="20"/>
      <c r="AY4768" s="209">
        <v>1.696</v>
      </c>
      <c r="AZ4768" s="209">
        <v>0.50600000000000001</v>
      </c>
      <c r="BA4768" s="209">
        <v>2.032</v>
      </c>
      <c r="BB4768" s="56">
        <f>BB4769+BB4770</f>
        <v>3.8360000000000003</v>
      </c>
      <c r="BC4768" s="21">
        <f>BF4768</f>
        <v>11.73</v>
      </c>
      <c r="BD4768" s="22">
        <f t="shared" si="502"/>
        <v>5.1559139784946248</v>
      </c>
      <c r="BE4768" s="21">
        <f>BC4768-BD4768</f>
        <v>6.5740860215053756</v>
      </c>
      <c r="BF4768" s="2">
        <v>11.73</v>
      </c>
      <c r="BG4768" s="10">
        <v>6</v>
      </c>
      <c r="BH4768" s="21">
        <f t="shared" si="504"/>
        <v>8.7271199999999997E-3</v>
      </c>
      <c r="BI4768" s="22">
        <f t="shared" si="504"/>
        <v>3.8360000000000009E-3</v>
      </c>
      <c r="BJ4768" s="21">
        <f>BH4768-BI4768</f>
        <v>4.8911199999999988E-3</v>
      </c>
      <c r="BK4768" s="21">
        <v>2.6181360000000001E-2</v>
      </c>
      <c r="BL4768" s="22">
        <v>1.0350000000000002E-2</v>
      </c>
      <c r="BM4768" s="21">
        <v>1.5831359999999999E-2</v>
      </c>
      <c r="BN4768" s="21">
        <f t="shared" si="505"/>
        <v>0.10472544</v>
      </c>
      <c r="BO4768" s="22">
        <f t="shared" si="505"/>
        <v>4.1400000000000006E-2</v>
      </c>
      <c r="BP4768" s="21">
        <f t="shared" si="505"/>
        <v>6.3325439999999997E-2</v>
      </c>
    </row>
    <row r="4769" spans="1:68" ht="11.1" hidden="1" customHeight="1" outlineLevel="2" x14ac:dyDescent="0.2">
      <c r="A4769" s="10"/>
      <c r="B4769" s="18"/>
      <c r="C4769" s="18"/>
      <c r="D4769" s="18"/>
      <c r="E4769" s="23"/>
      <c r="F4769" s="24"/>
      <c r="G4769" s="24"/>
      <c r="H4769" s="24"/>
      <c r="I4769" s="24"/>
      <c r="J4769" s="24"/>
      <c r="K4769" s="24"/>
      <c r="L4769" s="24"/>
      <c r="M4769" s="24"/>
      <c r="N4769" s="24"/>
      <c r="O4769" s="24"/>
      <c r="P4769" s="24"/>
      <c r="Q4769" s="24"/>
      <c r="R4769" s="24"/>
      <c r="S4769" s="24"/>
      <c r="T4769" s="24"/>
      <c r="U4769" s="24"/>
      <c r="V4769" s="24"/>
      <c r="W4769" s="24"/>
      <c r="X4769" s="24"/>
      <c r="Y4769" s="24"/>
      <c r="Z4769" s="24"/>
      <c r="AA4769" s="24"/>
      <c r="AB4769" s="24"/>
      <c r="AC4769" s="24"/>
      <c r="AD4769" s="24"/>
      <c r="AE4769" s="24"/>
      <c r="AF4769" s="24"/>
      <c r="AG4769" s="24"/>
      <c r="AH4769" s="24"/>
      <c r="AI4769" s="24"/>
      <c r="AJ4769" s="24"/>
      <c r="AK4769" s="24"/>
      <c r="AL4769" s="24"/>
      <c r="AM4769" s="24"/>
      <c r="AN4769" s="24"/>
      <c r="AO4769" s="24"/>
      <c r="AP4769" s="24"/>
      <c r="AQ4769" s="24"/>
      <c r="AR4769" s="24"/>
      <c r="AS4769" s="24"/>
      <c r="AT4769" s="24"/>
      <c r="AU4769" s="24"/>
      <c r="AV4769" s="24"/>
      <c r="AW4769" s="24"/>
      <c r="AX4769" s="24"/>
      <c r="AY4769" s="24"/>
      <c r="AZ4769" s="208">
        <v>0.17199999999999999</v>
      </c>
      <c r="BA4769" s="208">
        <v>0.38600000000000001</v>
      </c>
      <c r="BB4769" s="21">
        <f t="shared" si="503"/>
        <v>0.38600000000000001</v>
      </c>
      <c r="BC4769" s="21"/>
      <c r="BD4769" s="22">
        <f t="shared" si="502"/>
        <v>0.51881720430107525</v>
      </c>
      <c r="BE4769" s="21"/>
      <c r="BG4769" s="10"/>
      <c r="BH4769" s="21">
        <f t="shared" si="504"/>
        <v>0</v>
      </c>
      <c r="BI4769" s="22">
        <f t="shared" si="504"/>
        <v>3.86E-4</v>
      </c>
      <c r="BJ4769" s="21"/>
      <c r="BK4769" s="21">
        <v>0</v>
      </c>
      <c r="BL4769" s="22">
        <v>1.158E-3</v>
      </c>
      <c r="BM4769" s="21"/>
      <c r="BN4769" s="21">
        <f t="shared" si="505"/>
        <v>0</v>
      </c>
      <c r="BO4769" s="22">
        <f t="shared" si="505"/>
        <v>4.6319999999999998E-3</v>
      </c>
      <c r="BP4769" s="21">
        <f t="shared" si="505"/>
        <v>0</v>
      </c>
    </row>
    <row r="4770" spans="1:68" ht="11.1" hidden="1" customHeight="1" outlineLevel="2" x14ac:dyDescent="0.2">
      <c r="A4770" s="10"/>
      <c r="B4770" s="18"/>
      <c r="C4770" s="18"/>
      <c r="D4770" s="18"/>
      <c r="E4770" s="23" t="s">
        <v>4184</v>
      </c>
      <c r="F4770" s="208">
        <v>2.6219999999999999</v>
      </c>
      <c r="G4770" s="24"/>
      <c r="H4770" s="208">
        <v>3.101</v>
      </c>
      <c r="I4770" s="239">
        <v>1.321</v>
      </c>
      <c r="J4770" s="239"/>
      <c r="K4770" s="24"/>
      <c r="L4770" s="24"/>
      <c r="M4770" s="24"/>
      <c r="N4770" s="24"/>
      <c r="O4770" s="24"/>
      <c r="P4770" s="208">
        <v>1.97</v>
      </c>
      <c r="Q4770" s="208">
        <v>2.33</v>
      </c>
      <c r="R4770" s="208">
        <v>2.3410000000000002</v>
      </c>
      <c r="S4770" s="208">
        <v>2.0089999999999999</v>
      </c>
      <c r="T4770" s="208">
        <v>0.8</v>
      </c>
      <c r="U4770" s="208">
        <v>3.45</v>
      </c>
      <c r="V4770" s="208">
        <v>1.0780000000000001</v>
      </c>
      <c r="W4770" s="208">
        <v>0.1</v>
      </c>
      <c r="X4770" s="24"/>
      <c r="Y4770" s="24"/>
      <c r="Z4770" s="24"/>
      <c r="AA4770" s="24"/>
      <c r="AB4770" s="208">
        <v>1.9219999999999999</v>
      </c>
      <c r="AC4770" s="208">
        <v>2.8</v>
      </c>
      <c r="AD4770" s="208">
        <v>3.2869999999999999</v>
      </c>
      <c r="AE4770" s="208">
        <v>1.579</v>
      </c>
      <c r="AF4770" s="208">
        <v>2.6339999999999999</v>
      </c>
      <c r="AG4770" s="208">
        <v>2.0739999999999998</v>
      </c>
      <c r="AH4770" s="208">
        <v>0.92600000000000005</v>
      </c>
      <c r="AI4770" s="208">
        <v>0.33200000000000002</v>
      </c>
      <c r="AJ4770" s="24"/>
      <c r="AK4770" s="24"/>
      <c r="AL4770" s="24"/>
      <c r="AM4770" s="208">
        <v>0.42299999999999999</v>
      </c>
      <c r="AN4770" s="208">
        <v>1.2050000000000001</v>
      </c>
      <c r="AO4770" s="208">
        <v>1.7749999999999999</v>
      </c>
      <c r="AP4770" s="208">
        <v>2.8849999999999998</v>
      </c>
      <c r="AQ4770" s="208">
        <v>3.17</v>
      </c>
      <c r="AR4770" s="208">
        <v>2.5390000000000001</v>
      </c>
      <c r="AS4770" s="208">
        <v>2.0379999999999998</v>
      </c>
      <c r="AT4770" s="208">
        <v>1.502</v>
      </c>
      <c r="AU4770" s="208">
        <v>0.13500000000000001</v>
      </c>
      <c r="AV4770" s="24"/>
      <c r="AW4770" s="24"/>
      <c r="AX4770" s="24"/>
      <c r="AY4770" s="208">
        <v>1.696</v>
      </c>
      <c r="AZ4770" s="208">
        <v>0.33400000000000002</v>
      </c>
      <c r="BA4770" s="208">
        <v>1.6459999999999999</v>
      </c>
      <c r="BB4770" s="21">
        <f t="shared" si="503"/>
        <v>3.45</v>
      </c>
      <c r="BC4770" s="21"/>
      <c r="BD4770" s="22">
        <f t="shared" ref="BD4770:BD4834" si="506">(BB4770/31/24)*1000</f>
        <v>4.6370967741935489</v>
      </c>
      <c r="BE4770" s="21"/>
      <c r="BG4770" s="10"/>
      <c r="BH4770" s="21">
        <f t="shared" si="504"/>
        <v>0</v>
      </c>
      <c r="BI4770" s="22">
        <f t="shared" si="504"/>
        <v>3.4500000000000004E-3</v>
      </c>
      <c r="BJ4770" s="21"/>
      <c r="BK4770" s="21">
        <v>0</v>
      </c>
      <c r="BL4770" s="22">
        <v>1.0350000000000002E-2</v>
      </c>
      <c r="BM4770" s="21"/>
      <c r="BN4770" s="21">
        <f t="shared" si="505"/>
        <v>0</v>
      </c>
      <c r="BO4770" s="22">
        <f t="shared" si="505"/>
        <v>4.1400000000000006E-2</v>
      </c>
      <c r="BP4770" s="21">
        <f t="shared" si="505"/>
        <v>0</v>
      </c>
    </row>
    <row r="4771" spans="1:68" ht="11.1" hidden="1" customHeight="1" outlineLevel="1" collapsed="1" x14ac:dyDescent="0.2">
      <c r="A4771" s="10"/>
      <c r="B4771" s="18"/>
      <c r="C4771" s="18"/>
      <c r="D4771" s="18"/>
      <c r="E4771" s="19" t="s">
        <v>4185</v>
      </c>
      <c r="F4771" s="209">
        <v>3.2010000000000001</v>
      </c>
      <c r="G4771" s="209">
        <v>2.69</v>
      </c>
      <c r="H4771" s="209">
        <v>2.1280000000000001</v>
      </c>
      <c r="I4771" s="240">
        <v>1.8420000000000001</v>
      </c>
      <c r="J4771" s="240"/>
      <c r="K4771" s="20"/>
      <c r="L4771" s="209">
        <v>0.371</v>
      </c>
      <c r="M4771" s="20"/>
      <c r="N4771" s="20"/>
      <c r="O4771" s="20"/>
      <c r="P4771" s="209">
        <v>1.8080000000000001</v>
      </c>
      <c r="Q4771" s="209">
        <v>2.4009999999999998</v>
      </c>
      <c r="R4771" s="209">
        <v>3.2280000000000002</v>
      </c>
      <c r="S4771" s="209">
        <v>6.1630000000000003</v>
      </c>
      <c r="T4771" s="209">
        <v>4.9349999999999996</v>
      </c>
      <c r="U4771" s="209">
        <v>3.4830000000000001</v>
      </c>
      <c r="V4771" s="209">
        <v>4.1849999999999996</v>
      </c>
      <c r="W4771" s="209">
        <v>0.16600000000000001</v>
      </c>
      <c r="X4771" s="20"/>
      <c r="Y4771" s="20"/>
      <c r="Z4771" s="20"/>
      <c r="AA4771" s="20"/>
      <c r="AB4771" s="209">
        <v>1.3520000000000001</v>
      </c>
      <c r="AC4771" s="20"/>
      <c r="AD4771" s="20"/>
      <c r="AE4771" s="209">
        <v>19.477</v>
      </c>
      <c r="AF4771" s="209">
        <v>7.3689999999999998</v>
      </c>
      <c r="AG4771" s="209">
        <v>3.6549999999999998</v>
      </c>
      <c r="AH4771" s="20"/>
      <c r="AI4771" s="20"/>
      <c r="AJ4771" s="20"/>
      <c r="AK4771" s="20"/>
      <c r="AL4771" s="20"/>
      <c r="AM4771" s="20"/>
      <c r="AN4771" s="209">
        <v>3.544</v>
      </c>
      <c r="AO4771" s="209">
        <v>6.3959999999999999</v>
      </c>
      <c r="AP4771" s="209">
        <v>6.415</v>
      </c>
      <c r="AQ4771" s="209">
        <v>7.6479999999999997</v>
      </c>
      <c r="AR4771" s="209">
        <v>5.7060000000000004</v>
      </c>
      <c r="AS4771" s="209">
        <v>4.2009999999999996</v>
      </c>
      <c r="AT4771" s="209">
        <v>1.4179999999999999</v>
      </c>
      <c r="AU4771" s="209">
        <v>7.9000000000000001E-2</v>
      </c>
      <c r="AV4771" s="20"/>
      <c r="AW4771" s="20"/>
      <c r="AX4771" s="20"/>
      <c r="AY4771" s="209">
        <v>0.156</v>
      </c>
      <c r="AZ4771" s="209">
        <v>0.61199999999999999</v>
      </c>
      <c r="BA4771" s="209">
        <v>1.869</v>
      </c>
      <c r="BB4771" s="21">
        <f t="shared" si="503"/>
        <v>19.477</v>
      </c>
      <c r="BC4771" s="21">
        <f>BD4771</f>
        <v>26.178763440860216</v>
      </c>
      <c r="BD4771" s="22">
        <f t="shared" si="506"/>
        <v>26.178763440860216</v>
      </c>
      <c r="BE4771" s="21">
        <f>BC4771-BD4771</f>
        <v>0</v>
      </c>
      <c r="BF4771" s="2">
        <v>6.96</v>
      </c>
      <c r="BG4771" s="10">
        <v>6</v>
      </c>
      <c r="BH4771" s="21">
        <f t="shared" si="504"/>
        <v>1.9477000000000001E-2</v>
      </c>
      <c r="BI4771" s="22">
        <f t="shared" si="504"/>
        <v>1.9477000000000001E-2</v>
      </c>
      <c r="BJ4771" s="21">
        <f>BH4771-BI4771</f>
        <v>0</v>
      </c>
      <c r="BK4771" s="21">
        <v>5.8431000000000004E-2</v>
      </c>
      <c r="BL4771" s="22">
        <v>5.8431000000000004E-2</v>
      </c>
      <c r="BM4771" s="21">
        <v>0</v>
      </c>
      <c r="BN4771" s="21">
        <f t="shared" si="505"/>
        <v>0.23372400000000002</v>
      </c>
      <c r="BO4771" s="22">
        <f t="shared" si="505"/>
        <v>0.23372400000000002</v>
      </c>
      <c r="BP4771" s="21">
        <f t="shared" si="505"/>
        <v>0</v>
      </c>
    </row>
    <row r="4772" spans="1:68" ht="11.1" hidden="1" customHeight="1" outlineLevel="2" x14ac:dyDescent="0.2">
      <c r="A4772" s="10"/>
      <c r="B4772" s="18"/>
      <c r="C4772" s="18"/>
      <c r="D4772" s="18"/>
      <c r="E4772" s="23" t="s">
        <v>4186</v>
      </c>
      <c r="F4772" s="208">
        <v>3.2010000000000001</v>
      </c>
      <c r="G4772" s="208">
        <v>2.69</v>
      </c>
      <c r="H4772" s="208">
        <v>2.1280000000000001</v>
      </c>
      <c r="I4772" s="239">
        <v>1.8420000000000001</v>
      </c>
      <c r="J4772" s="239"/>
      <c r="K4772" s="24"/>
      <c r="L4772" s="208">
        <v>0.371</v>
      </c>
      <c r="M4772" s="24"/>
      <c r="N4772" s="24"/>
      <c r="O4772" s="24"/>
      <c r="P4772" s="208">
        <v>1.8080000000000001</v>
      </c>
      <c r="Q4772" s="208">
        <v>2.4009999999999998</v>
      </c>
      <c r="R4772" s="208">
        <v>3.2280000000000002</v>
      </c>
      <c r="S4772" s="208">
        <v>6.1630000000000003</v>
      </c>
      <c r="T4772" s="208">
        <v>4.9349999999999996</v>
      </c>
      <c r="U4772" s="208">
        <v>3.4830000000000001</v>
      </c>
      <c r="V4772" s="208">
        <v>4.1849999999999996</v>
      </c>
      <c r="W4772" s="208">
        <v>0.16600000000000001</v>
      </c>
      <c r="X4772" s="24"/>
      <c r="Y4772" s="24"/>
      <c r="Z4772" s="24"/>
      <c r="AA4772" s="24"/>
      <c r="AB4772" s="208">
        <v>1.3520000000000001</v>
      </c>
      <c r="AC4772" s="24"/>
      <c r="AD4772" s="24"/>
      <c r="AE4772" s="208">
        <v>19.477</v>
      </c>
      <c r="AF4772" s="208">
        <v>7.3689999999999998</v>
      </c>
      <c r="AG4772" s="208">
        <v>3.6549999999999998</v>
      </c>
      <c r="AH4772" s="24"/>
      <c r="AI4772" s="24"/>
      <c r="AJ4772" s="24"/>
      <c r="AK4772" s="24"/>
      <c r="AL4772" s="24"/>
      <c r="AM4772" s="24"/>
      <c r="AN4772" s="208">
        <v>3.544</v>
      </c>
      <c r="AO4772" s="208">
        <v>6.3959999999999999</v>
      </c>
      <c r="AP4772" s="208">
        <v>6.415</v>
      </c>
      <c r="AQ4772" s="208">
        <v>7.6479999999999997</v>
      </c>
      <c r="AR4772" s="208">
        <v>5.7060000000000004</v>
      </c>
      <c r="AS4772" s="208">
        <v>4.2009999999999996</v>
      </c>
      <c r="AT4772" s="208">
        <v>1.4179999999999999</v>
      </c>
      <c r="AU4772" s="208">
        <v>7.9000000000000001E-2</v>
      </c>
      <c r="AV4772" s="24"/>
      <c r="AW4772" s="24"/>
      <c r="AX4772" s="24"/>
      <c r="AY4772" s="208">
        <v>0.156</v>
      </c>
      <c r="AZ4772" s="208">
        <v>0.61199999999999999</v>
      </c>
      <c r="BA4772" s="208">
        <v>1.869</v>
      </c>
      <c r="BB4772" s="21">
        <f t="shared" si="503"/>
        <v>19.477</v>
      </c>
      <c r="BC4772" s="21"/>
      <c r="BD4772" s="22">
        <f t="shared" si="506"/>
        <v>26.178763440860216</v>
      </c>
      <c r="BE4772" s="21"/>
      <c r="BG4772" s="10"/>
      <c r="BH4772" s="21">
        <f t="shared" si="504"/>
        <v>0</v>
      </c>
      <c r="BI4772" s="22">
        <f t="shared" si="504"/>
        <v>1.9477000000000001E-2</v>
      </c>
      <c r="BJ4772" s="21"/>
      <c r="BK4772" s="21">
        <v>0</v>
      </c>
      <c r="BL4772" s="22">
        <v>5.8431000000000004E-2</v>
      </c>
      <c r="BM4772" s="21"/>
      <c r="BN4772" s="21">
        <f t="shared" si="505"/>
        <v>0</v>
      </c>
      <c r="BO4772" s="22">
        <f t="shared" si="505"/>
        <v>0.23372400000000002</v>
      </c>
      <c r="BP4772" s="21">
        <f t="shared" si="505"/>
        <v>0</v>
      </c>
    </row>
    <row r="4773" spans="1:68" ht="11.1" hidden="1" customHeight="1" outlineLevel="1" collapsed="1" x14ac:dyDescent="0.2">
      <c r="A4773" s="10"/>
      <c r="B4773" s="18"/>
      <c r="C4773" s="18"/>
      <c r="D4773" s="18"/>
      <c r="E4773" s="19" t="s">
        <v>4187</v>
      </c>
      <c r="F4773" s="209">
        <v>94.433999999999997</v>
      </c>
      <c r="G4773" s="209">
        <v>79.051000000000002</v>
      </c>
      <c r="H4773" s="209">
        <v>56.819000000000003</v>
      </c>
      <c r="I4773" s="240">
        <v>43</v>
      </c>
      <c r="J4773" s="240"/>
      <c r="K4773" s="209">
        <v>29.547000000000001</v>
      </c>
      <c r="L4773" s="209">
        <v>20.571000000000002</v>
      </c>
      <c r="M4773" s="209">
        <v>23.045999999999999</v>
      </c>
      <c r="N4773" s="209">
        <v>32.933999999999997</v>
      </c>
      <c r="O4773" s="209">
        <v>48.603000000000002</v>
      </c>
      <c r="P4773" s="209">
        <v>89.456999999999994</v>
      </c>
      <c r="Q4773" s="209">
        <v>77.471000000000004</v>
      </c>
      <c r="R4773" s="209">
        <v>100.39400000000001</v>
      </c>
      <c r="S4773" s="209">
        <v>99.061999999999998</v>
      </c>
      <c r="T4773" s="209">
        <v>85.397000000000006</v>
      </c>
      <c r="U4773" s="209">
        <v>78.808000000000007</v>
      </c>
      <c r="V4773" s="209">
        <v>18.715</v>
      </c>
      <c r="W4773" s="209">
        <v>27.87</v>
      </c>
      <c r="X4773" s="209">
        <v>16.646999999999998</v>
      </c>
      <c r="Y4773" s="209">
        <v>15.462</v>
      </c>
      <c r="Z4773" s="209">
        <v>15.371</v>
      </c>
      <c r="AA4773" s="209">
        <v>23.234000000000002</v>
      </c>
      <c r="AB4773" s="209">
        <v>38.628999999999998</v>
      </c>
      <c r="AC4773" s="209">
        <v>53.301000000000002</v>
      </c>
      <c r="AD4773" s="209">
        <v>68.680000000000007</v>
      </c>
      <c r="AE4773" s="209">
        <v>70.438999999999993</v>
      </c>
      <c r="AF4773" s="209">
        <v>56.499000000000002</v>
      </c>
      <c r="AG4773" s="209">
        <v>63.6</v>
      </c>
      <c r="AH4773" s="209">
        <v>16.146999999999998</v>
      </c>
      <c r="AI4773" s="209">
        <v>3.7130000000000001</v>
      </c>
      <c r="AJ4773" s="20"/>
      <c r="AK4773" s="20"/>
      <c r="AL4773" s="20"/>
      <c r="AM4773" s="20"/>
      <c r="AN4773" s="209">
        <v>21</v>
      </c>
      <c r="AO4773" s="20"/>
      <c r="AP4773" s="209">
        <v>115.408</v>
      </c>
      <c r="AQ4773" s="209">
        <v>59.008000000000003</v>
      </c>
      <c r="AR4773" s="20"/>
      <c r="AS4773" s="209">
        <v>59.49</v>
      </c>
      <c r="AT4773" s="209">
        <v>14.183</v>
      </c>
      <c r="AU4773" s="209">
        <v>2.9</v>
      </c>
      <c r="AV4773" s="20"/>
      <c r="AW4773" s="20"/>
      <c r="AX4773" s="20"/>
      <c r="AY4773" s="20"/>
      <c r="AZ4773" s="20"/>
      <c r="BA4773" s="209">
        <v>48.993000000000002</v>
      </c>
      <c r="BB4773" s="21">
        <f t="shared" si="503"/>
        <v>115.408</v>
      </c>
      <c r="BC4773" s="21">
        <f>BF4773</f>
        <v>214.34</v>
      </c>
      <c r="BD4773" s="22">
        <f t="shared" si="506"/>
        <v>155.11827956989245</v>
      </c>
      <c r="BE4773" s="21">
        <f>BC4773-BD4773</f>
        <v>59.221720430107553</v>
      </c>
      <c r="BF4773" s="2">
        <v>214.34</v>
      </c>
      <c r="BG4773" s="10">
        <v>5</v>
      </c>
      <c r="BH4773" s="21">
        <f t="shared" si="504"/>
        <v>0.15946895999999999</v>
      </c>
      <c r="BI4773" s="22">
        <f t="shared" si="504"/>
        <v>0.11540799999999997</v>
      </c>
      <c r="BJ4773" s="21">
        <f>BH4773-BI4773</f>
        <v>4.4060960000000024E-2</v>
      </c>
      <c r="BK4773" s="21">
        <v>0.47840687999999998</v>
      </c>
      <c r="BL4773" s="22">
        <v>0.34622399999999992</v>
      </c>
      <c r="BM4773" s="21">
        <v>0.13218288000000006</v>
      </c>
      <c r="BN4773" s="21">
        <f t="shared" si="505"/>
        <v>1.9136275199999999</v>
      </c>
      <c r="BO4773" s="22">
        <f t="shared" si="505"/>
        <v>1.3848959999999997</v>
      </c>
      <c r="BP4773" s="21">
        <f t="shared" si="505"/>
        <v>0.52873152000000023</v>
      </c>
    </row>
    <row r="4774" spans="1:68" ht="11.1" hidden="1" customHeight="1" outlineLevel="2" x14ac:dyDescent="0.2">
      <c r="A4774" s="10"/>
      <c r="B4774" s="18"/>
      <c r="C4774" s="18"/>
      <c r="D4774" s="18"/>
      <c r="E4774" s="23" t="s">
        <v>4188</v>
      </c>
      <c r="F4774" s="208">
        <v>58.6</v>
      </c>
      <c r="G4774" s="208">
        <v>48.686999999999998</v>
      </c>
      <c r="H4774" s="208">
        <v>34.987000000000002</v>
      </c>
      <c r="I4774" s="239">
        <v>26.498999999999999</v>
      </c>
      <c r="J4774" s="239"/>
      <c r="K4774" s="208">
        <v>18.966999999999999</v>
      </c>
      <c r="L4774" s="208">
        <v>16.649000000000001</v>
      </c>
      <c r="M4774" s="208">
        <v>20.713999999999999</v>
      </c>
      <c r="N4774" s="208">
        <v>28.202999999999999</v>
      </c>
      <c r="O4774" s="208">
        <v>38.520000000000003</v>
      </c>
      <c r="P4774" s="208">
        <v>68.849999999999994</v>
      </c>
      <c r="Q4774" s="208">
        <v>52.7</v>
      </c>
      <c r="R4774" s="208">
        <v>67.667000000000002</v>
      </c>
      <c r="S4774" s="208">
        <v>69.334000000000003</v>
      </c>
      <c r="T4774" s="208">
        <v>59.122</v>
      </c>
      <c r="U4774" s="208">
        <v>57.749000000000002</v>
      </c>
      <c r="V4774" s="208">
        <v>6.2969999999999997</v>
      </c>
      <c r="W4774" s="208">
        <v>18.922000000000001</v>
      </c>
      <c r="X4774" s="208">
        <v>13.090999999999999</v>
      </c>
      <c r="Y4774" s="208">
        <v>11.978999999999999</v>
      </c>
      <c r="Z4774" s="208">
        <v>11.487</v>
      </c>
      <c r="AA4774" s="208">
        <v>14.538</v>
      </c>
      <c r="AB4774" s="208">
        <v>21.033999999999999</v>
      </c>
      <c r="AC4774" s="208">
        <v>27.186</v>
      </c>
      <c r="AD4774" s="208">
        <v>37.462000000000003</v>
      </c>
      <c r="AE4774" s="208">
        <v>37.478999999999999</v>
      </c>
      <c r="AF4774" s="208">
        <v>29.619</v>
      </c>
      <c r="AG4774" s="208">
        <v>22.146999999999998</v>
      </c>
      <c r="AH4774" s="208">
        <v>11.151</v>
      </c>
      <c r="AI4774" s="208">
        <v>3.7130000000000001</v>
      </c>
      <c r="AJ4774" s="24"/>
      <c r="AK4774" s="24"/>
      <c r="AL4774" s="24"/>
      <c r="AM4774" s="24"/>
      <c r="AN4774" s="208">
        <v>21</v>
      </c>
      <c r="AO4774" s="24"/>
      <c r="AP4774" s="208">
        <v>115.408</v>
      </c>
      <c r="AQ4774" s="208">
        <v>59.008000000000003</v>
      </c>
      <c r="AR4774" s="24"/>
      <c r="AS4774" s="208">
        <v>59.49</v>
      </c>
      <c r="AT4774" s="208">
        <v>14.183</v>
      </c>
      <c r="AU4774" s="208">
        <v>2.9</v>
      </c>
      <c r="AV4774" s="24"/>
      <c r="AW4774" s="24"/>
      <c r="AX4774" s="24"/>
      <c r="AY4774" s="24"/>
      <c r="AZ4774" s="24"/>
      <c r="BA4774" s="208">
        <v>48.993000000000002</v>
      </c>
      <c r="BB4774" s="21">
        <f t="shared" si="503"/>
        <v>115.408</v>
      </c>
      <c r="BC4774" s="21"/>
      <c r="BD4774" s="22">
        <f t="shared" si="506"/>
        <v>155.11827956989245</v>
      </c>
      <c r="BE4774" s="21"/>
      <c r="BG4774" s="10"/>
      <c r="BH4774" s="21">
        <f t="shared" si="504"/>
        <v>0</v>
      </c>
      <c r="BI4774" s="22">
        <f t="shared" si="504"/>
        <v>0.11540799999999997</v>
      </c>
      <c r="BJ4774" s="21"/>
      <c r="BK4774" s="21">
        <v>0</v>
      </c>
      <c r="BL4774" s="22">
        <v>0.34622399999999992</v>
      </c>
      <c r="BM4774" s="21"/>
      <c r="BN4774" s="21">
        <f t="shared" si="505"/>
        <v>0</v>
      </c>
      <c r="BO4774" s="22">
        <f t="shared" si="505"/>
        <v>1.3848959999999997</v>
      </c>
      <c r="BP4774" s="21">
        <f t="shared" si="505"/>
        <v>0</v>
      </c>
    </row>
    <row r="4775" spans="1:68" ht="11.1" hidden="1" customHeight="1" outlineLevel="1" collapsed="1" x14ac:dyDescent="0.2">
      <c r="A4775" s="10"/>
      <c r="B4775" s="18"/>
      <c r="C4775" s="18"/>
      <c r="D4775" s="18"/>
      <c r="E4775" s="19" t="s">
        <v>4189</v>
      </c>
      <c r="F4775" s="20"/>
      <c r="G4775" s="20"/>
      <c r="H4775" s="20"/>
      <c r="I4775" s="20"/>
      <c r="J4775" s="20"/>
      <c r="K4775" s="20"/>
      <c r="L4775" s="20"/>
      <c r="M4775" s="20"/>
      <c r="N4775" s="20"/>
      <c r="O4775" s="20"/>
      <c r="P4775" s="20"/>
      <c r="Q4775" s="20"/>
      <c r="R4775" s="20"/>
      <c r="S4775" s="20"/>
      <c r="T4775" s="20"/>
      <c r="U4775" s="20"/>
      <c r="V4775" s="20"/>
      <c r="W4775" s="20"/>
      <c r="X4775" s="20"/>
      <c r="Y4775" s="20"/>
      <c r="Z4775" s="20"/>
      <c r="AA4775" s="20"/>
      <c r="AB4775" s="209">
        <v>13.754</v>
      </c>
      <c r="AC4775" s="209">
        <v>37.884</v>
      </c>
      <c r="AD4775" s="209">
        <v>59.457999999999998</v>
      </c>
      <c r="AE4775" s="209">
        <v>66.161000000000001</v>
      </c>
      <c r="AF4775" s="209">
        <v>43.384</v>
      </c>
      <c r="AG4775" s="209">
        <v>30.92</v>
      </c>
      <c r="AH4775" s="209">
        <v>14.994999999999999</v>
      </c>
      <c r="AI4775" s="209">
        <v>3.218</v>
      </c>
      <c r="AJ4775" s="209">
        <v>0.52300000000000002</v>
      </c>
      <c r="AK4775" s="20"/>
      <c r="AL4775" s="20"/>
      <c r="AM4775" s="209">
        <v>4.4390000000000001</v>
      </c>
      <c r="AN4775" s="209">
        <v>16.963999999999999</v>
      </c>
      <c r="AO4775" s="209">
        <v>48.079000000000001</v>
      </c>
      <c r="AP4775" s="209">
        <v>52.337000000000003</v>
      </c>
      <c r="AQ4775" s="209">
        <v>43.393999999999998</v>
      </c>
      <c r="AR4775" s="209">
        <v>35.247999999999998</v>
      </c>
      <c r="AS4775" s="209">
        <v>59.383000000000003</v>
      </c>
      <c r="AT4775" s="209">
        <v>8.5030000000000001</v>
      </c>
      <c r="AU4775" s="209">
        <v>3.3650000000000002</v>
      </c>
      <c r="AV4775" s="209">
        <v>0.157</v>
      </c>
      <c r="AW4775" s="20"/>
      <c r="AX4775" s="209">
        <v>3.1E-2</v>
      </c>
      <c r="AY4775" s="209">
        <v>7.1349999999999998</v>
      </c>
      <c r="AZ4775" s="209">
        <v>17.901</v>
      </c>
      <c r="BA4775" s="209">
        <v>39.286000000000001</v>
      </c>
      <c r="BB4775" s="56">
        <f t="shared" ref="BB4775:BB4820" si="507">MAX(F4775:BA4775)</f>
        <v>66.161000000000001</v>
      </c>
      <c r="BC4775" s="21">
        <f>BF4775</f>
        <v>313.7</v>
      </c>
      <c r="BD4775" s="22">
        <f t="shared" si="506"/>
        <v>88.9260752688172</v>
      </c>
      <c r="BE4775" s="21">
        <f>BC4775-BD4775</f>
        <v>224.77392473118277</v>
      </c>
      <c r="BF4775" s="2">
        <v>313.7</v>
      </c>
      <c r="BG4775" s="10">
        <v>5</v>
      </c>
      <c r="BH4775" s="21">
        <f t="shared" si="504"/>
        <v>0.23339279999999998</v>
      </c>
      <c r="BI4775" s="22">
        <f t="shared" si="504"/>
        <v>6.6160999999999998E-2</v>
      </c>
      <c r="BJ4775" s="21">
        <f>BH4775-BI4775</f>
        <v>0.16723179999999999</v>
      </c>
      <c r="BK4775" s="21">
        <v>0.70017839999999998</v>
      </c>
      <c r="BL4775" s="22">
        <v>0.19848299999999999</v>
      </c>
      <c r="BM4775" s="21">
        <v>0.50169540000000001</v>
      </c>
      <c r="BN4775" s="21">
        <f t="shared" si="505"/>
        <v>2.8007135999999999</v>
      </c>
      <c r="BO4775" s="22">
        <f t="shared" si="505"/>
        <v>0.79393199999999997</v>
      </c>
      <c r="BP4775" s="21">
        <f t="shared" si="505"/>
        <v>2.0067816000000001</v>
      </c>
    </row>
    <row r="4776" spans="1:68" ht="11.1" hidden="1" customHeight="1" outlineLevel="2" x14ac:dyDescent="0.2">
      <c r="A4776" s="10"/>
      <c r="B4776" s="18"/>
      <c r="C4776" s="18"/>
      <c r="D4776" s="18"/>
      <c r="E4776" s="23" t="s">
        <v>4190</v>
      </c>
      <c r="F4776" s="24"/>
      <c r="G4776" s="24"/>
      <c r="H4776" s="24"/>
      <c r="I4776" s="24"/>
      <c r="J4776" s="24"/>
      <c r="K4776" s="24"/>
      <c r="L4776" s="24"/>
      <c r="M4776" s="24"/>
      <c r="N4776" s="24"/>
      <c r="O4776" s="24"/>
      <c r="P4776" s="24"/>
      <c r="Q4776" s="24"/>
      <c r="R4776" s="24"/>
      <c r="S4776" s="24"/>
      <c r="T4776" s="24"/>
      <c r="U4776" s="24"/>
      <c r="V4776" s="24"/>
      <c r="W4776" s="24"/>
      <c r="X4776" s="24"/>
      <c r="Y4776" s="24"/>
      <c r="Z4776" s="24"/>
      <c r="AA4776" s="24"/>
      <c r="AB4776" s="208">
        <v>12.028</v>
      </c>
      <c r="AC4776" s="208">
        <v>21.957999999999998</v>
      </c>
      <c r="AD4776" s="208">
        <v>35.31</v>
      </c>
      <c r="AE4776" s="208">
        <v>36.802999999999997</v>
      </c>
      <c r="AF4776" s="208">
        <v>24.93</v>
      </c>
      <c r="AG4776" s="208">
        <v>18.433</v>
      </c>
      <c r="AH4776" s="208">
        <v>9.4849999999999994</v>
      </c>
      <c r="AI4776" s="208">
        <v>2.1440000000000001</v>
      </c>
      <c r="AJ4776" s="208">
        <v>0.184</v>
      </c>
      <c r="AK4776" s="24"/>
      <c r="AL4776" s="24"/>
      <c r="AM4776" s="208">
        <v>2.048</v>
      </c>
      <c r="AN4776" s="208">
        <v>10.587999999999999</v>
      </c>
      <c r="AO4776" s="208">
        <v>24.818000000000001</v>
      </c>
      <c r="AP4776" s="208">
        <v>28.001000000000001</v>
      </c>
      <c r="AQ4776" s="208">
        <v>19.678000000000001</v>
      </c>
      <c r="AR4776" s="208">
        <v>17.867999999999999</v>
      </c>
      <c r="AS4776" s="208">
        <v>31.303999999999998</v>
      </c>
      <c r="AT4776" s="208">
        <v>5.758</v>
      </c>
      <c r="AU4776" s="208">
        <v>1.1559999999999999</v>
      </c>
      <c r="AV4776" s="208">
        <v>0.111</v>
      </c>
      <c r="AW4776" s="24"/>
      <c r="AX4776" s="208">
        <v>3.1E-2</v>
      </c>
      <c r="AY4776" s="208">
        <v>4.8410000000000002</v>
      </c>
      <c r="AZ4776" s="208">
        <v>9.9489999999999998</v>
      </c>
      <c r="BA4776" s="208">
        <v>23.753</v>
      </c>
      <c r="BB4776" s="21">
        <f t="shared" si="507"/>
        <v>36.802999999999997</v>
      </c>
      <c r="BC4776" s="21"/>
      <c r="BD4776" s="22">
        <f t="shared" si="506"/>
        <v>49.466397849462361</v>
      </c>
      <c r="BE4776" s="21"/>
      <c r="BG4776" s="10"/>
      <c r="BH4776" s="21">
        <f t="shared" si="504"/>
        <v>0</v>
      </c>
      <c r="BI4776" s="22">
        <f t="shared" si="504"/>
        <v>3.6802999999999995E-2</v>
      </c>
      <c r="BJ4776" s="21"/>
      <c r="BK4776" s="21">
        <v>0</v>
      </c>
      <c r="BL4776" s="22">
        <v>0.11040899999999998</v>
      </c>
      <c r="BM4776" s="21"/>
      <c r="BN4776" s="21">
        <f t="shared" si="505"/>
        <v>0</v>
      </c>
      <c r="BO4776" s="22">
        <f t="shared" si="505"/>
        <v>0.44163599999999992</v>
      </c>
      <c r="BP4776" s="21">
        <f t="shared" si="505"/>
        <v>0</v>
      </c>
    </row>
    <row r="4777" spans="1:68" ht="11.1" hidden="1" customHeight="1" outlineLevel="2" x14ac:dyDescent="0.2">
      <c r="A4777" s="10"/>
      <c r="B4777" s="18"/>
      <c r="C4777" s="18"/>
      <c r="D4777" s="18"/>
      <c r="E4777" s="23" t="s">
        <v>4191</v>
      </c>
      <c r="F4777" s="24"/>
      <c r="G4777" s="24"/>
      <c r="H4777" s="24"/>
      <c r="I4777" s="24"/>
      <c r="J4777" s="24"/>
      <c r="K4777" s="24"/>
      <c r="L4777" s="24"/>
      <c r="M4777" s="24"/>
      <c r="N4777" s="24"/>
      <c r="O4777" s="24"/>
      <c r="P4777" s="24"/>
      <c r="Q4777" s="24"/>
      <c r="R4777" s="24"/>
      <c r="S4777" s="24"/>
      <c r="T4777" s="24"/>
      <c r="U4777" s="24"/>
      <c r="V4777" s="24"/>
      <c r="W4777" s="24"/>
      <c r="X4777" s="24"/>
      <c r="Y4777" s="24"/>
      <c r="Z4777" s="24"/>
      <c r="AA4777" s="24"/>
      <c r="AB4777" s="208">
        <v>1.726</v>
      </c>
      <c r="AC4777" s="208">
        <v>15.926</v>
      </c>
      <c r="AD4777" s="208">
        <v>24.148</v>
      </c>
      <c r="AE4777" s="208">
        <v>29.358000000000001</v>
      </c>
      <c r="AF4777" s="208">
        <v>18.454000000000001</v>
      </c>
      <c r="AG4777" s="208">
        <v>12.487</v>
      </c>
      <c r="AH4777" s="208">
        <v>5.51</v>
      </c>
      <c r="AI4777" s="208">
        <v>1.0740000000000001</v>
      </c>
      <c r="AJ4777" s="208">
        <v>0.33900000000000002</v>
      </c>
      <c r="AK4777" s="24"/>
      <c r="AL4777" s="24"/>
      <c r="AM4777" s="208">
        <v>2.391</v>
      </c>
      <c r="AN4777" s="208">
        <v>6.3760000000000003</v>
      </c>
      <c r="AO4777" s="208">
        <v>23.260999999999999</v>
      </c>
      <c r="AP4777" s="208">
        <v>24.335999999999999</v>
      </c>
      <c r="AQ4777" s="208">
        <v>23.716000000000001</v>
      </c>
      <c r="AR4777" s="208">
        <v>17.38</v>
      </c>
      <c r="AS4777" s="208">
        <v>28.079000000000001</v>
      </c>
      <c r="AT4777" s="208">
        <v>2.7450000000000001</v>
      </c>
      <c r="AU4777" s="208">
        <v>2.2090000000000001</v>
      </c>
      <c r="AV4777" s="208">
        <v>4.5999999999999999E-2</v>
      </c>
      <c r="AW4777" s="24"/>
      <c r="AX4777" s="24"/>
      <c r="AY4777" s="208">
        <v>2.294</v>
      </c>
      <c r="AZ4777" s="208">
        <v>7.952</v>
      </c>
      <c r="BA4777" s="208">
        <v>15.532999999999999</v>
      </c>
      <c r="BB4777" s="21">
        <f t="shared" si="507"/>
        <v>29.358000000000001</v>
      </c>
      <c r="BC4777" s="21"/>
      <c r="BD4777" s="22">
        <f t="shared" si="506"/>
        <v>39.45967741935484</v>
      </c>
      <c r="BE4777" s="21"/>
      <c r="BG4777" s="10"/>
      <c r="BH4777" s="21">
        <f t="shared" si="504"/>
        <v>0</v>
      </c>
      <c r="BI4777" s="22">
        <f t="shared" si="504"/>
        <v>2.9357999999999999E-2</v>
      </c>
      <c r="BJ4777" s="21"/>
      <c r="BK4777" s="21">
        <v>0</v>
      </c>
      <c r="BL4777" s="22">
        <v>8.8074E-2</v>
      </c>
      <c r="BM4777" s="21"/>
      <c r="BN4777" s="21">
        <f t="shared" si="505"/>
        <v>0</v>
      </c>
      <c r="BO4777" s="22">
        <f t="shared" si="505"/>
        <v>0.352296</v>
      </c>
      <c r="BP4777" s="21">
        <f t="shared" si="505"/>
        <v>0</v>
      </c>
    </row>
    <row r="4778" spans="1:68" ht="11.1" hidden="1" customHeight="1" outlineLevel="1" collapsed="1" x14ac:dyDescent="0.2">
      <c r="A4778" s="10"/>
      <c r="B4778" s="18"/>
      <c r="C4778" s="18"/>
      <c r="D4778" s="18"/>
      <c r="E4778" s="19" t="s">
        <v>4192</v>
      </c>
      <c r="F4778" s="20"/>
      <c r="G4778" s="20"/>
      <c r="H4778" s="20"/>
      <c r="I4778" s="20"/>
      <c r="J4778" s="20"/>
      <c r="K4778" s="20"/>
      <c r="L4778" s="20"/>
      <c r="M4778" s="20"/>
      <c r="N4778" s="20"/>
      <c r="O4778" s="20"/>
      <c r="P4778" s="20"/>
      <c r="Q4778" s="20"/>
      <c r="R4778" s="20"/>
      <c r="S4778" s="20"/>
      <c r="T4778" s="20"/>
      <c r="U4778" s="20"/>
      <c r="V4778" s="20"/>
      <c r="W4778" s="20"/>
      <c r="X4778" s="20"/>
      <c r="Y4778" s="20"/>
      <c r="Z4778" s="20"/>
      <c r="AA4778" s="20"/>
      <c r="AB4778" s="20"/>
      <c r="AC4778" s="20"/>
      <c r="AD4778" s="20"/>
      <c r="AE4778" s="20"/>
      <c r="AF4778" s="20"/>
      <c r="AG4778" s="20"/>
      <c r="AH4778" s="20"/>
      <c r="AI4778" s="20"/>
      <c r="AJ4778" s="20"/>
      <c r="AK4778" s="20"/>
      <c r="AL4778" s="20"/>
      <c r="AM4778" s="20"/>
      <c r="AN4778" s="20"/>
      <c r="AO4778" s="209">
        <v>11.209</v>
      </c>
      <c r="AP4778" s="209">
        <v>10.353999999999999</v>
      </c>
      <c r="AQ4778" s="209">
        <v>8.4009999999999998</v>
      </c>
      <c r="AR4778" s="209">
        <v>8.1980000000000004</v>
      </c>
      <c r="AS4778" s="209">
        <v>7.2190000000000003</v>
      </c>
      <c r="AT4778" s="209">
        <v>5.2290000000000001</v>
      </c>
      <c r="AU4778" s="209">
        <v>1.2749999999999999</v>
      </c>
      <c r="AV4778" s="20"/>
      <c r="AW4778" s="20"/>
      <c r="AX4778" s="20"/>
      <c r="AY4778" s="20"/>
      <c r="AZ4778" s="209">
        <v>3.7440000000000002</v>
      </c>
      <c r="BA4778" s="209">
        <v>6.766</v>
      </c>
      <c r="BB4778" s="56">
        <f>BB4779+BB4780</f>
        <v>11.442</v>
      </c>
      <c r="BC4778" s="21">
        <f>BD4778</f>
        <v>15.379032258064516</v>
      </c>
      <c r="BD4778" s="22">
        <f t="shared" si="506"/>
        <v>15.379032258064516</v>
      </c>
      <c r="BE4778" s="21">
        <f>BC4778-BD4778</f>
        <v>0</v>
      </c>
      <c r="BF4778" s="2">
        <v>13.4</v>
      </c>
      <c r="BG4778" s="10">
        <v>6</v>
      </c>
      <c r="BH4778" s="21">
        <f t="shared" si="504"/>
        <v>1.1442000000000001E-2</v>
      </c>
      <c r="BI4778" s="22">
        <f t="shared" si="504"/>
        <v>1.1442000000000001E-2</v>
      </c>
      <c r="BJ4778" s="21">
        <f>BH4778-BI4778</f>
        <v>0</v>
      </c>
      <c r="BK4778" s="21">
        <v>3.4326000000000002E-2</v>
      </c>
      <c r="BL4778" s="22">
        <v>3.4326000000000002E-2</v>
      </c>
      <c r="BM4778" s="21">
        <v>0</v>
      </c>
      <c r="BN4778" s="21">
        <f t="shared" si="505"/>
        <v>0.13730400000000001</v>
      </c>
      <c r="BO4778" s="22">
        <f t="shared" si="505"/>
        <v>0.13730400000000001</v>
      </c>
      <c r="BP4778" s="21">
        <f t="shared" si="505"/>
        <v>0</v>
      </c>
    </row>
    <row r="4779" spans="1:68" ht="11.1" hidden="1" customHeight="1" outlineLevel="2" x14ac:dyDescent="0.2">
      <c r="A4779" s="10"/>
      <c r="B4779" s="18"/>
      <c r="C4779" s="18"/>
      <c r="D4779" s="18"/>
      <c r="E4779" s="23" t="s">
        <v>4193</v>
      </c>
      <c r="F4779" s="24"/>
      <c r="G4779" s="24"/>
      <c r="H4779" s="24"/>
      <c r="I4779" s="24"/>
      <c r="J4779" s="24"/>
      <c r="K4779" s="24"/>
      <c r="L4779" s="24"/>
      <c r="M4779" s="24"/>
      <c r="N4779" s="24"/>
      <c r="O4779" s="24"/>
      <c r="P4779" s="24"/>
      <c r="Q4779" s="24"/>
      <c r="R4779" s="24"/>
      <c r="S4779" s="24"/>
      <c r="T4779" s="24"/>
      <c r="U4779" s="24"/>
      <c r="V4779" s="24"/>
      <c r="W4779" s="24"/>
      <c r="X4779" s="24"/>
      <c r="Y4779" s="24"/>
      <c r="Z4779" s="24"/>
      <c r="AA4779" s="24"/>
      <c r="AB4779" s="24"/>
      <c r="AC4779" s="24"/>
      <c r="AD4779" s="24"/>
      <c r="AE4779" s="24"/>
      <c r="AF4779" s="24"/>
      <c r="AG4779" s="24"/>
      <c r="AH4779" s="24"/>
      <c r="AI4779" s="24"/>
      <c r="AJ4779" s="24"/>
      <c r="AK4779" s="24"/>
      <c r="AL4779" s="24"/>
      <c r="AM4779" s="24"/>
      <c r="AN4779" s="24"/>
      <c r="AO4779" s="208">
        <v>5.9329999999999998</v>
      </c>
      <c r="AP4779" s="208">
        <v>5.36</v>
      </c>
      <c r="AQ4779" s="208">
        <v>2.8919999999999999</v>
      </c>
      <c r="AR4779" s="208">
        <v>3.6739999999999999</v>
      </c>
      <c r="AS4779" s="208">
        <v>3.605</v>
      </c>
      <c r="AT4779" s="208">
        <v>3.008</v>
      </c>
      <c r="AU4779" s="208">
        <v>0.46400000000000002</v>
      </c>
      <c r="AV4779" s="24"/>
      <c r="AW4779" s="24"/>
      <c r="AX4779" s="24"/>
      <c r="AY4779" s="24"/>
      <c r="AZ4779" s="208">
        <v>2.1019999999999999</v>
      </c>
      <c r="BA4779" s="208">
        <v>3.3679999999999999</v>
      </c>
      <c r="BB4779" s="21">
        <f t="shared" si="507"/>
        <v>5.9329999999999998</v>
      </c>
      <c r="BC4779" s="21"/>
      <c r="BD4779" s="22">
        <f t="shared" si="506"/>
        <v>7.9744623655913971</v>
      </c>
      <c r="BE4779" s="21"/>
      <c r="BG4779" s="10"/>
      <c r="BH4779" s="21">
        <f t="shared" si="504"/>
        <v>0</v>
      </c>
      <c r="BI4779" s="22">
        <f t="shared" si="504"/>
        <v>5.9329999999999999E-3</v>
      </c>
      <c r="BJ4779" s="21"/>
      <c r="BK4779" s="21">
        <v>0</v>
      </c>
      <c r="BL4779" s="22">
        <v>1.7798999999999999E-2</v>
      </c>
      <c r="BM4779" s="21"/>
      <c r="BN4779" s="21">
        <f t="shared" si="505"/>
        <v>0</v>
      </c>
      <c r="BO4779" s="22">
        <f t="shared" si="505"/>
        <v>7.1195999999999995E-2</v>
      </c>
      <c r="BP4779" s="21">
        <f t="shared" si="505"/>
        <v>0</v>
      </c>
    </row>
    <row r="4780" spans="1:68" ht="11.1" hidden="1" customHeight="1" outlineLevel="2" x14ac:dyDescent="0.2">
      <c r="A4780" s="10"/>
      <c r="B4780" s="18"/>
      <c r="C4780" s="18"/>
      <c r="D4780" s="18"/>
      <c r="E4780" s="23" t="s">
        <v>4194</v>
      </c>
      <c r="F4780" s="24"/>
      <c r="G4780" s="24"/>
      <c r="H4780" s="24"/>
      <c r="I4780" s="24"/>
      <c r="J4780" s="24"/>
      <c r="K4780" s="24"/>
      <c r="L4780" s="24"/>
      <c r="M4780" s="24"/>
      <c r="N4780" s="24"/>
      <c r="O4780" s="24"/>
      <c r="P4780" s="24"/>
      <c r="Q4780" s="24"/>
      <c r="R4780" s="24"/>
      <c r="S4780" s="24"/>
      <c r="T4780" s="24"/>
      <c r="U4780" s="24"/>
      <c r="V4780" s="24"/>
      <c r="W4780" s="24"/>
      <c r="X4780" s="24"/>
      <c r="Y4780" s="24"/>
      <c r="Z4780" s="24"/>
      <c r="AA4780" s="24"/>
      <c r="AB4780" s="24"/>
      <c r="AC4780" s="24"/>
      <c r="AD4780" s="24"/>
      <c r="AE4780" s="24"/>
      <c r="AF4780" s="24"/>
      <c r="AG4780" s="24"/>
      <c r="AH4780" s="24"/>
      <c r="AI4780" s="24"/>
      <c r="AJ4780" s="24"/>
      <c r="AK4780" s="24"/>
      <c r="AL4780" s="24"/>
      <c r="AM4780" s="24"/>
      <c r="AN4780" s="24"/>
      <c r="AO4780" s="208">
        <v>5.2759999999999998</v>
      </c>
      <c r="AP4780" s="208">
        <v>4.9939999999999998</v>
      </c>
      <c r="AQ4780" s="208">
        <v>5.5090000000000003</v>
      </c>
      <c r="AR4780" s="208">
        <v>4.524</v>
      </c>
      <c r="AS4780" s="208">
        <v>3.6139999999999999</v>
      </c>
      <c r="AT4780" s="208">
        <v>2.2210000000000001</v>
      </c>
      <c r="AU4780" s="208">
        <v>0.81100000000000005</v>
      </c>
      <c r="AV4780" s="24"/>
      <c r="AW4780" s="24"/>
      <c r="AX4780" s="24"/>
      <c r="AY4780" s="24"/>
      <c r="AZ4780" s="208">
        <v>1.6419999999999999</v>
      </c>
      <c r="BA4780" s="208">
        <v>3.3980000000000001</v>
      </c>
      <c r="BB4780" s="21">
        <f t="shared" si="507"/>
        <v>5.5090000000000003</v>
      </c>
      <c r="BC4780" s="21"/>
      <c r="BD4780" s="22">
        <f t="shared" si="506"/>
        <v>7.4045698924731189</v>
      </c>
      <c r="BE4780" s="21"/>
      <c r="BG4780" s="10"/>
      <c r="BH4780" s="21">
        <f t="shared" si="504"/>
        <v>0</v>
      </c>
      <c r="BI4780" s="22">
        <f t="shared" si="504"/>
        <v>5.509E-3</v>
      </c>
      <c r="BJ4780" s="21"/>
      <c r="BK4780" s="21">
        <v>0</v>
      </c>
      <c r="BL4780" s="22">
        <v>1.6527E-2</v>
      </c>
      <c r="BM4780" s="21"/>
      <c r="BN4780" s="21">
        <f t="shared" si="505"/>
        <v>0</v>
      </c>
      <c r="BO4780" s="22">
        <f t="shared" si="505"/>
        <v>6.6108E-2</v>
      </c>
      <c r="BP4780" s="21">
        <f t="shared" si="505"/>
        <v>0</v>
      </c>
    </row>
    <row r="4781" spans="1:68" ht="11.1" hidden="1" customHeight="1" outlineLevel="1" collapsed="1" x14ac:dyDescent="0.2">
      <c r="A4781" s="10"/>
      <c r="B4781" s="18"/>
      <c r="C4781" s="18"/>
      <c r="D4781" s="18"/>
      <c r="E4781" s="19" t="s">
        <v>4195</v>
      </c>
      <c r="F4781" s="209">
        <v>2.391</v>
      </c>
      <c r="G4781" s="20"/>
      <c r="H4781" s="209">
        <v>3.5</v>
      </c>
      <c r="I4781" s="20"/>
      <c r="J4781" s="20"/>
      <c r="K4781" s="209">
        <v>11.582000000000001</v>
      </c>
      <c r="L4781" s="20"/>
      <c r="M4781" s="20"/>
      <c r="N4781" s="20"/>
      <c r="O4781" s="20"/>
      <c r="P4781" s="209">
        <v>2.5579999999999998</v>
      </c>
      <c r="Q4781" s="209">
        <v>2.8079999999999998</v>
      </c>
      <c r="R4781" s="209">
        <v>3.319</v>
      </c>
      <c r="S4781" s="209">
        <v>2.681</v>
      </c>
      <c r="T4781" s="209">
        <v>4.5</v>
      </c>
      <c r="U4781" s="209">
        <v>2</v>
      </c>
      <c r="V4781" s="209">
        <v>0.5</v>
      </c>
      <c r="W4781" s="20"/>
      <c r="X4781" s="20"/>
      <c r="Y4781" s="20"/>
      <c r="Z4781" s="20"/>
      <c r="AA4781" s="209">
        <v>9.2059999999999995</v>
      </c>
      <c r="AB4781" s="20"/>
      <c r="AC4781" s="209">
        <v>3.5</v>
      </c>
      <c r="AD4781" s="209">
        <v>3.319</v>
      </c>
      <c r="AE4781" s="20"/>
      <c r="AF4781" s="209">
        <v>3.15</v>
      </c>
      <c r="AG4781" s="209">
        <v>3.5</v>
      </c>
      <c r="AH4781" s="209">
        <v>2.5</v>
      </c>
      <c r="AI4781" s="20"/>
      <c r="AJ4781" s="20"/>
      <c r="AK4781" s="20"/>
      <c r="AL4781" s="20"/>
      <c r="AM4781" s="20"/>
      <c r="AN4781" s="209">
        <v>10.135999999999999</v>
      </c>
      <c r="AO4781" s="20"/>
      <c r="AP4781" s="209">
        <v>7.5679999999999996</v>
      </c>
      <c r="AQ4781" s="209">
        <v>5.234</v>
      </c>
      <c r="AR4781" s="209">
        <v>5.1449999999999996</v>
      </c>
      <c r="AS4781" s="209">
        <v>3.6869999999999998</v>
      </c>
      <c r="AT4781" s="209">
        <v>1.6379999999999999</v>
      </c>
      <c r="AU4781" s="209">
        <v>0.82699999999999996</v>
      </c>
      <c r="AV4781" s="20"/>
      <c r="AW4781" s="20"/>
      <c r="AX4781" s="20"/>
      <c r="AY4781" s="20"/>
      <c r="AZ4781" s="20"/>
      <c r="BA4781" s="20"/>
      <c r="BB4781" s="21">
        <f t="shared" si="507"/>
        <v>11.582000000000001</v>
      </c>
      <c r="BC4781" s="21">
        <f>BD4781</f>
        <v>15.56720430107527</v>
      </c>
      <c r="BD4781" s="22">
        <f t="shared" si="506"/>
        <v>15.56720430107527</v>
      </c>
      <c r="BE4781" s="21">
        <f>BC4781-BD4781</f>
        <v>0</v>
      </c>
      <c r="BF4781" s="2">
        <v>8</v>
      </c>
      <c r="BG4781" s="10">
        <v>6</v>
      </c>
      <c r="BH4781" s="21">
        <f t="shared" ref="BH4781:BI4844" si="508">(BC4781*24*31/1000000)</f>
        <v>1.1582E-2</v>
      </c>
      <c r="BI4781" s="22">
        <f t="shared" si="508"/>
        <v>1.1582E-2</v>
      </c>
      <c r="BJ4781" s="21">
        <f>BH4781-BI4781</f>
        <v>0</v>
      </c>
      <c r="BK4781" s="21">
        <v>3.4745999999999999E-2</v>
      </c>
      <c r="BL4781" s="22">
        <v>3.4745999999999999E-2</v>
      </c>
      <c r="BM4781" s="21">
        <v>0</v>
      </c>
      <c r="BN4781" s="21">
        <f t="shared" si="505"/>
        <v>0.138984</v>
      </c>
      <c r="BO4781" s="22">
        <f t="shared" si="505"/>
        <v>0.138984</v>
      </c>
      <c r="BP4781" s="21">
        <f t="shared" si="505"/>
        <v>0</v>
      </c>
    </row>
    <row r="4782" spans="1:68" ht="11.1" hidden="1" customHeight="1" outlineLevel="2" x14ac:dyDescent="0.2">
      <c r="A4782" s="10"/>
      <c r="B4782" s="18"/>
      <c r="C4782" s="18"/>
      <c r="D4782" s="18"/>
      <c r="E4782" s="23" t="s">
        <v>4196</v>
      </c>
      <c r="F4782" s="208">
        <v>2.391</v>
      </c>
      <c r="G4782" s="24"/>
      <c r="H4782" s="208">
        <v>3.5</v>
      </c>
      <c r="I4782" s="24"/>
      <c r="J4782" s="24"/>
      <c r="K4782" s="208">
        <v>11.582000000000001</v>
      </c>
      <c r="L4782" s="24"/>
      <c r="M4782" s="24"/>
      <c r="N4782" s="24"/>
      <c r="O4782" s="24"/>
      <c r="P4782" s="208">
        <v>2.5579999999999998</v>
      </c>
      <c r="Q4782" s="208">
        <v>2.8079999999999998</v>
      </c>
      <c r="R4782" s="208">
        <v>3.319</v>
      </c>
      <c r="S4782" s="208">
        <v>2.681</v>
      </c>
      <c r="T4782" s="208">
        <v>4.5</v>
      </c>
      <c r="U4782" s="208">
        <v>2</v>
      </c>
      <c r="V4782" s="208">
        <v>0.5</v>
      </c>
      <c r="W4782" s="24"/>
      <c r="X4782" s="24"/>
      <c r="Y4782" s="24"/>
      <c r="Z4782" s="24"/>
      <c r="AA4782" s="208">
        <v>9.2059999999999995</v>
      </c>
      <c r="AB4782" s="24"/>
      <c r="AC4782" s="208">
        <v>3.5</v>
      </c>
      <c r="AD4782" s="208">
        <v>3.319</v>
      </c>
      <c r="AE4782" s="24"/>
      <c r="AF4782" s="208">
        <v>3.15</v>
      </c>
      <c r="AG4782" s="208">
        <v>3.5</v>
      </c>
      <c r="AH4782" s="208">
        <v>2.5</v>
      </c>
      <c r="AI4782" s="24"/>
      <c r="AJ4782" s="24"/>
      <c r="AK4782" s="24"/>
      <c r="AL4782" s="24"/>
      <c r="AM4782" s="24"/>
      <c r="AN4782" s="208">
        <v>10.135999999999999</v>
      </c>
      <c r="AO4782" s="24"/>
      <c r="AP4782" s="208">
        <v>7.5679999999999996</v>
      </c>
      <c r="AQ4782" s="208">
        <v>5.234</v>
      </c>
      <c r="AR4782" s="208">
        <v>5.1449999999999996</v>
      </c>
      <c r="AS4782" s="208">
        <v>3.6869999999999998</v>
      </c>
      <c r="AT4782" s="208">
        <v>1.6379999999999999</v>
      </c>
      <c r="AU4782" s="208">
        <v>0.82699999999999996</v>
      </c>
      <c r="AV4782" s="24"/>
      <c r="AW4782" s="24"/>
      <c r="AX4782" s="24"/>
      <c r="AY4782" s="24"/>
      <c r="AZ4782" s="24"/>
      <c r="BA4782" s="24"/>
      <c r="BB4782" s="21">
        <f t="shared" si="507"/>
        <v>11.582000000000001</v>
      </c>
      <c r="BC4782" s="21"/>
      <c r="BD4782" s="22">
        <f t="shared" si="506"/>
        <v>15.56720430107527</v>
      </c>
      <c r="BE4782" s="21"/>
      <c r="BG4782" s="10"/>
      <c r="BH4782" s="21">
        <f t="shared" si="508"/>
        <v>0</v>
      </c>
      <c r="BI4782" s="22">
        <f t="shared" si="508"/>
        <v>1.1582E-2</v>
      </c>
      <c r="BJ4782" s="21"/>
      <c r="BK4782" s="21">
        <v>0</v>
      </c>
      <c r="BL4782" s="22">
        <v>3.4745999999999999E-2</v>
      </c>
      <c r="BM4782" s="21"/>
      <c r="BN4782" s="21">
        <f t="shared" si="505"/>
        <v>0</v>
      </c>
      <c r="BO4782" s="22">
        <f t="shared" si="505"/>
        <v>0.138984</v>
      </c>
      <c r="BP4782" s="21">
        <f t="shared" si="505"/>
        <v>0</v>
      </c>
    </row>
    <row r="4783" spans="1:68" ht="11.1" hidden="1" customHeight="1" outlineLevel="1" collapsed="1" x14ac:dyDescent="0.2">
      <c r="A4783" s="10"/>
      <c r="B4783" s="18"/>
      <c r="C4783" s="18"/>
      <c r="D4783" s="18"/>
      <c r="E4783" s="19" t="s">
        <v>4197</v>
      </c>
      <c r="F4783" s="209">
        <v>1.887</v>
      </c>
      <c r="G4783" s="209">
        <v>1.9730000000000001</v>
      </c>
      <c r="H4783" s="209">
        <v>1.9730000000000001</v>
      </c>
      <c r="I4783" s="240">
        <v>1.962</v>
      </c>
      <c r="J4783" s="240"/>
      <c r="K4783" s="209">
        <v>1.9730000000000001</v>
      </c>
      <c r="L4783" s="209">
        <v>1.9730000000000001</v>
      </c>
      <c r="M4783" s="209">
        <v>1.9730000000000001</v>
      </c>
      <c r="N4783" s="209">
        <v>1.9510000000000001</v>
      </c>
      <c r="O4783" s="209">
        <v>1.94</v>
      </c>
      <c r="P4783" s="209">
        <v>2.081</v>
      </c>
      <c r="Q4783" s="209">
        <v>2.0390000000000001</v>
      </c>
      <c r="R4783" s="209">
        <v>2.04</v>
      </c>
      <c r="S4783" s="209">
        <v>2.0270000000000001</v>
      </c>
      <c r="T4783" s="209">
        <v>2.3130000000000002</v>
      </c>
      <c r="U4783" s="209">
        <v>2.0920000000000001</v>
      </c>
      <c r="V4783" s="209">
        <v>2.048</v>
      </c>
      <c r="W4783" s="209">
        <v>2.0880000000000001</v>
      </c>
      <c r="X4783" s="209">
        <v>2.0840000000000001</v>
      </c>
      <c r="Y4783" s="209">
        <v>2.0840000000000001</v>
      </c>
      <c r="Z4783" s="209">
        <v>2.1659999999999999</v>
      </c>
      <c r="AA4783" s="209">
        <v>2.1739999999999999</v>
      </c>
      <c r="AB4783" s="209">
        <v>2.1309999999999998</v>
      </c>
      <c r="AC4783" s="209">
        <v>2.0339999999999998</v>
      </c>
      <c r="AD4783" s="209">
        <v>1.9419999999999999</v>
      </c>
      <c r="AE4783" s="209">
        <v>1.8320000000000001</v>
      </c>
      <c r="AF4783" s="209">
        <v>1.839</v>
      </c>
      <c r="AG4783" s="209">
        <v>1.82</v>
      </c>
      <c r="AH4783" s="209">
        <v>1.8</v>
      </c>
      <c r="AI4783" s="209">
        <v>1.8</v>
      </c>
      <c r="AJ4783" s="209">
        <v>1.8859999999999999</v>
      </c>
      <c r="AK4783" s="209">
        <v>2.069</v>
      </c>
      <c r="AL4783" s="209">
        <v>1.778</v>
      </c>
      <c r="AM4783" s="209">
        <v>2.0369999999999999</v>
      </c>
      <c r="AN4783" s="209">
        <v>1.7170000000000001</v>
      </c>
      <c r="AO4783" s="209">
        <v>1.6579999999999999</v>
      </c>
      <c r="AP4783" s="209">
        <v>1.738</v>
      </c>
      <c r="AQ4783" s="209">
        <v>1.6919999999999999</v>
      </c>
      <c r="AR4783" s="209">
        <v>1.679</v>
      </c>
      <c r="AS4783" s="209">
        <v>1.65</v>
      </c>
      <c r="AT4783" s="209">
        <v>1.651</v>
      </c>
      <c r="AU4783" s="209">
        <v>1.7749999999999999</v>
      </c>
      <c r="AV4783" s="209">
        <v>1.7150000000000001</v>
      </c>
      <c r="AW4783" s="209">
        <v>1.671</v>
      </c>
      <c r="AX4783" s="209">
        <v>1.6459999999999999</v>
      </c>
      <c r="AY4783" s="209">
        <v>1.0780000000000001</v>
      </c>
      <c r="AZ4783" s="209">
        <v>1.008</v>
      </c>
      <c r="BA4783" s="209">
        <v>1.6339999999999999</v>
      </c>
      <c r="BB4783" s="21">
        <f t="shared" si="507"/>
        <v>2.3130000000000002</v>
      </c>
      <c r="BC4783" s="21">
        <f>BF4783</f>
        <v>24.7</v>
      </c>
      <c r="BD4783" s="22">
        <f t="shared" si="506"/>
        <v>3.1088709677419355</v>
      </c>
      <c r="BE4783" s="21">
        <f>BC4783-BD4783</f>
        <v>21.591129032258063</v>
      </c>
      <c r="BF4783" s="2">
        <v>24.7</v>
      </c>
      <c r="BG4783" s="10"/>
      <c r="BH4783" s="21">
        <f t="shared" si="508"/>
        <v>1.8376799999999999E-2</v>
      </c>
      <c r="BI4783" s="22">
        <f t="shared" si="508"/>
        <v>2.313E-3</v>
      </c>
      <c r="BJ4783" s="21">
        <f>BH4783-BI4783</f>
        <v>1.60638E-2</v>
      </c>
      <c r="BK4783" s="21">
        <v>5.5130399999999996E-2</v>
      </c>
      <c r="BL4783" s="22">
        <v>6.9389999999999999E-3</v>
      </c>
      <c r="BM4783" s="21">
        <v>4.8191399999999995E-2</v>
      </c>
      <c r="BN4783" s="21">
        <f t="shared" si="505"/>
        <v>0.22052159999999998</v>
      </c>
      <c r="BO4783" s="22">
        <f t="shared" si="505"/>
        <v>2.7755999999999999E-2</v>
      </c>
      <c r="BP4783" s="21">
        <f t="shared" si="505"/>
        <v>0.19276559999999998</v>
      </c>
    </row>
    <row r="4784" spans="1:68" ht="11.1" hidden="1" customHeight="1" outlineLevel="2" x14ac:dyDescent="0.2">
      <c r="A4784" s="10"/>
      <c r="B4784" s="18"/>
      <c r="C4784" s="18"/>
      <c r="D4784" s="18"/>
      <c r="E4784" s="23"/>
      <c r="F4784" s="208">
        <v>1.887</v>
      </c>
      <c r="G4784" s="208">
        <v>1.9730000000000001</v>
      </c>
      <c r="H4784" s="208">
        <v>1.9730000000000001</v>
      </c>
      <c r="I4784" s="239">
        <v>1.962</v>
      </c>
      <c r="J4784" s="239"/>
      <c r="K4784" s="208">
        <v>1.9730000000000001</v>
      </c>
      <c r="L4784" s="208">
        <v>1.9730000000000001</v>
      </c>
      <c r="M4784" s="208">
        <v>1.9730000000000001</v>
      </c>
      <c r="N4784" s="208">
        <v>1.9510000000000001</v>
      </c>
      <c r="O4784" s="208">
        <v>1.94</v>
      </c>
      <c r="P4784" s="208">
        <v>2.081</v>
      </c>
      <c r="Q4784" s="208">
        <v>2.0390000000000001</v>
      </c>
      <c r="R4784" s="208">
        <v>2.04</v>
      </c>
      <c r="S4784" s="208">
        <v>2.0270000000000001</v>
      </c>
      <c r="T4784" s="208">
        <v>2.3130000000000002</v>
      </c>
      <c r="U4784" s="208">
        <v>2.0920000000000001</v>
      </c>
      <c r="V4784" s="208">
        <v>2.048</v>
      </c>
      <c r="W4784" s="208">
        <v>2.0880000000000001</v>
      </c>
      <c r="X4784" s="208">
        <v>2.0840000000000001</v>
      </c>
      <c r="Y4784" s="208">
        <v>2.0840000000000001</v>
      </c>
      <c r="Z4784" s="208">
        <v>2.1659999999999999</v>
      </c>
      <c r="AA4784" s="208">
        <v>2.1739999999999999</v>
      </c>
      <c r="AB4784" s="208">
        <v>2.1309999999999998</v>
      </c>
      <c r="AC4784" s="208">
        <v>2.0339999999999998</v>
      </c>
      <c r="AD4784" s="208">
        <v>1.9419999999999999</v>
      </c>
      <c r="AE4784" s="208">
        <v>1.8320000000000001</v>
      </c>
      <c r="AF4784" s="208">
        <v>1.839</v>
      </c>
      <c r="AG4784" s="208">
        <v>1.82</v>
      </c>
      <c r="AH4784" s="208">
        <v>1.8</v>
      </c>
      <c r="AI4784" s="208">
        <v>1.8</v>
      </c>
      <c r="AJ4784" s="208">
        <v>1.8859999999999999</v>
      </c>
      <c r="AK4784" s="208">
        <v>2.069</v>
      </c>
      <c r="AL4784" s="208">
        <v>1.778</v>
      </c>
      <c r="AM4784" s="208">
        <v>2.0369999999999999</v>
      </c>
      <c r="AN4784" s="208">
        <v>1.7170000000000001</v>
      </c>
      <c r="AO4784" s="208">
        <v>1.6579999999999999</v>
      </c>
      <c r="AP4784" s="208">
        <v>1.738</v>
      </c>
      <c r="AQ4784" s="208">
        <v>1.6919999999999999</v>
      </c>
      <c r="AR4784" s="208">
        <v>1.679</v>
      </c>
      <c r="AS4784" s="208">
        <v>1.65</v>
      </c>
      <c r="AT4784" s="208">
        <v>1.651</v>
      </c>
      <c r="AU4784" s="208">
        <v>1.7749999999999999</v>
      </c>
      <c r="AV4784" s="208">
        <v>1.7150000000000001</v>
      </c>
      <c r="AW4784" s="208">
        <v>1.671</v>
      </c>
      <c r="AX4784" s="208">
        <v>1.6459999999999999</v>
      </c>
      <c r="AY4784" s="208">
        <v>1.0780000000000001</v>
      </c>
      <c r="AZ4784" s="208">
        <v>1.008</v>
      </c>
      <c r="BA4784" s="208">
        <v>1.6339999999999999</v>
      </c>
      <c r="BB4784" s="21">
        <f t="shared" si="507"/>
        <v>2.3130000000000002</v>
      </c>
      <c r="BC4784" s="21"/>
      <c r="BD4784" s="22">
        <f t="shared" si="506"/>
        <v>3.1088709677419355</v>
      </c>
      <c r="BE4784" s="21"/>
      <c r="BG4784" s="10"/>
      <c r="BH4784" s="21">
        <f t="shared" si="508"/>
        <v>0</v>
      </c>
      <c r="BI4784" s="22">
        <f t="shared" si="508"/>
        <v>2.313E-3</v>
      </c>
      <c r="BJ4784" s="21"/>
      <c r="BK4784" s="21">
        <v>0</v>
      </c>
      <c r="BL4784" s="22">
        <v>6.9389999999999999E-3</v>
      </c>
      <c r="BM4784" s="21"/>
      <c r="BN4784" s="21">
        <f t="shared" si="505"/>
        <v>0</v>
      </c>
      <c r="BO4784" s="22">
        <f t="shared" si="505"/>
        <v>2.7755999999999999E-2</v>
      </c>
      <c r="BP4784" s="21">
        <f t="shared" si="505"/>
        <v>0</v>
      </c>
    </row>
    <row r="4785" spans="1:68" ht="11.1" hidden="1" customHeight="1" outlineLevel="1" collapsed="1" x14ac:dyDescent="0.2">
      <c r="A4785" s="10"/>
      <c r="B4785" s="18"/>
      <c r="C4785" s="18"/>
      <c r="D4785" s="18"/>
      <c r="E4785" s="19" t="s">
        <v>4198</v>
      </c>
      <c r="F4785" s="20"/>
      <c r="G4785" s="20"/>
      <c r="H4785" s="20"/>
      <c r="I4785" s="20"/>
      <c r="J4785" s="20"/>
      <c r="K4785" s="20"/>
      <c r="L4785" s="20"/>
      <c r="M4785" s="20"/>
      <c r="N4785" s="20"/>
      <c r="O4785" s="20"/>
      <c r="P4785" s="20"/>
      <c r="Q4785" s="20"/>
      <c r="R4785" s="20"/>
      <c r="S4785" s="20"/>
      <c r="T4785" s="20"/>
      <c r="U4785" s="20"/>
      <c r="V4785" s="20"/>
      <c r="W4785" s="20"/>
      <c r="X4785" s="20"/>
      <c r="Y4785" s="20"/>
      <c r="Z4785" s="20"/>
      <c r="AA4785" s="20"/>
      <c r="AB4785" s="20"/>
      <c r="AC4785" s="20"/>
      <c r="AD4785" s="20"/>
      <c r="AE4785" s="20"/>
      <c r="AF4785" s="20"/>
      <c r="AG4785" s="20"/>
      <c r="AH4785" s="209">
        <v>4.1920000000000002</v>
      </c>
      <c r="AI4785" s="209">
        <v>1.6990000000000001</v>
      </c>
      <c r="AJ4785" s="209">
        <v>1.083</v>
      </c>
      <c r="AK4785" s="209">
        <v>1.1579999999999999</v>
      </c>
      <c r="AL4785" s="209">
        <v>1.262</v>
      </c>
      <c r="AM4785" s="209">
        <v>1.127</v>
      </c>
      <c r="AN4785" s="209">
        <v>1.3169999999999999</v>
      </c>
      <c r="AO4785" s="209">
        <v>1.149</v>
      </c>
      <c r="AP4785" s="209">
        <v>1.2110000000000001</v>
      </c>
      <c r="AQ4785" s="209">
        <v>1.194</v>
      </c>
      <c r="AR4785" s="209">
        <v>1.0860000000000001</v>
      </c>
      <c r="AS4785" s="209">
        <v>1.155</v>
      </c>
      <c r="AT4785" s="209">
        <v>1.0840000000000001</v>
      </c>
      <c r="AU4785" s="209">
        <v>1.157</v>
      </c>
      <c r="AV4785" s="209">
        <v>1.1259999999999999</v>
      </c>
      <c r="AW4785" s="209">
        <v>1.2470000000000001</v>
      </c>
      <c r="AX4785" s="209">
        <v>1.056</v>
      </c>
      <c r="AY4785" s="209">
        <v>1.095</v>
      </c>
      <c r="AZ4785" s="209">
        <v>1.407</v>
      </c>
      <c r="BA4785" s="209">
        <v>1.329</v>
      </c>
      <c r="BB4785" s="21">
        <f t="shared" si="507"/>
        <v>4.1920000000000002</v>
      </c>
      <c r="BC4785" s="21">
        <f>BF4785</f>
        <v>15.5</v>
      </c>
      <c r="BD4785" s="22">
        <f t="shared" si="506"/>
        <v>5.634408602150538</v>
      </c>
      <c r="BE4785" s="21">
        <f>BC4785-BD4785</f>
        <v>9.865591397849462</v>
      </c>
      <c r="BF4785" s="2">
        <v>15.5</v>
      </c>
      <c r="BG4785" s="10"/>
      <c r="BH4785" s="21">
        <f t="shared" si="508"/>
        <v>1.1532000000000001E-2</v>
      </c>
      <c r="BI4785" s="22">
        <f t="shared" si="508"/>
        <v>4.1920000000000013E-3</v>
      </c>
      <c r="BJ4785" s="21">
        <f>BH4785-BI4785</f>
        <v>7.3399999999999993E-3</v>
      </c>
      <c r="BK4785" s="21">
        <v>3.4596000000000002E-2</v>
      </c>
      <c r="BL4785" s="22">
        <v>1.2576000000000004E-2</v>
      </c>
      <c r="BM4785" s="21">
        <v>2.2019999999999998E-2</v>
      </c>
      <c r="BN4785" s="21">
        <f t="shared" si="505"/>
        <v>0.13838400000000001</v>
      </c>
      <c r="BO4785" s="22">
        <f t="shared" si="505"/>
        <v>5.0304000000000015E-2</v>
      </c>
      <c r="BP4785" s="21">
        <f t="shared" si="505"/>
        <v>8.8079999999999992E-2</v>
      </c>
    </row>
    <row r="4786" spans="1:68" ht="11.1" hidden="1" customHeight="1" outlineLevel="2" x14ac:dyDescent="0.2">
      <c r="A4786" s="10"/>
      <c r="B4786" s="18"/>
      <c r="C4786" s="18"/>
      <c r="D4786" s="18"/>
      <c r="E4786" s="23"/>
      <c r="F4786" s="24"/>
      <c r="G4786" s="24"/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08">
        <v>4.1920000000000002</v>
      </c>
      <c r="AI4786" s="208">
        <v>1.6990000000000001</v>
      </c>
      <c r="AJ4786" s="208">
        <v>1.083</v>
      </c>
      <c r="AK4786" s="208">
        <v>1.1579999999999999</v>
      </c>
      <c r="AL4786" s="208">
        <v>1.262</v>
      </c>
      <c r="AM4786" s="208">
        <v>1.127</v>
      </c>
      <c r="AN4786" s="208">
        <v>1.3169999999999999</v>
      </c>
      <c r="AO4786" s="208">
        <v>1.149</v>
      </c>
      <c r="AP4786" s="208">
        <v>1.2110000000000001</v>
      </c>
      <c r="AQ4786" s="208">
        <v>1.194</v>
      </c>
      <c r="AR4786" s="208">
        <v>1.0860000000000001</v>
      </c>
      <c r="AS4786" s="208">
        <v>1.155</v>
      </c>
      <c r="AT4786" s="208">
        <v>1.0840000000000001</v>
      </c>
      <c r="AU4786" s="208">
        <v>1.157</v>
      </c>
      <c r="AV4786" s="208">
        <v>1.1259999999999999</v>
      </c>
      <c r="AW4786" s="208">
        <v>1.2470000000000001</v>
      </c>
      <c r="AX4786" s="208">
        <v>1.056</v>
      </c>
      <c r="AY4786" s="208">
        <v>1.095</v>
      </c>
      <c r="AZ4786" s="208">
        <v>1.407</v>
      </c>
      <c r="BA4786" s="208">
        <v>1.329</v>
      </c>
      <c r="BB4786" s="21">
        <f t="shared" si="507"/>
        <v>4.1920000000000002</v>
      </c>
      <c r="BC4786" s="21"/>
      <c r="BD4786" s="22">
        <f t="shared" si="506"/>
        <v>5.634408602150538</v>
      </c>
      <c r="BE4786" s="21"/>
      <c r="BG4786" s="10"/>
      <c r="BH4786" s="21">
        <f t="shared" si="508"/>
        <v>0</v>
      </c>
      <c r="BI4786" s="22">
        <f t="shared" si="508"/>
        <v>4.1920000000000013E-3</v>
      </c>
      <c r="BJ4786" s="21"/>
      <c r="BK4786" s="21">
        <v>0</v>
      </c>
      <c r="BL4786" s="22">
        <v>1.2576000000000004E-2</v>
      </c>
      <c r="BM4786" s="21"/>
      <c r="BN4786" s="21">
        <f t="shared" si="505"/>
        <v>0</v>
      </c>
      <c r="BO4786" s="22">
        <f t="shared" si="505"/>
        <v>5.0304000000000015E-2</v>
      </c>
      <c r="BP4786" s="21">
        <f t="shared" si="505"/>
        <v>0</v>
      </c>
    </row>
    <row r="4787" spans="1:68" ht="11.1" customHeight="1" outlineLevel="1" collapsed="1" x14ac:dyDescent="0.2">
      <c r="A4787" s="10"/>
      <c r="B4787" s="18"/>
      <c r="C4787" s="18"/>
      <c r="D4787" s="18"/>
      <c r="E4787" s="19" t="s">
        <v>4199</v>
      </c>
      <c r="F4787" s="20"/>
      <c r="G4787" s="20"/>
      <c r="H4787" s="20"/>
      <c r="I4787" s="20"/>
      <c r="J4787" s="20"/>
      <c r="K4787" s="20"/>
      <c r="L4787" s="20"/>
      <c r="M4787" s="20"/>
      <c r="N4787" s="20"/>
      <c r="O4787" s="20"/>
      <c r="P4787" s="20"/>
      <c r="Q4787" s="20"/>
      <c r="R4787" s="20"/>
      <c r="S4787" s="20"/>
      <c r="T4787" s="20"/>
      <c r="U4787" s="20"/>
      <c r="V4787" s="20"/>
      <c r="W4787" s="20"/>
      <c r="X4787" s="20"/>
      <c r="Y4787" s="20"/>
      <c r="Z4787" s="20"/>
      <c r="AA4787" s="20"/>
      <c r="AB4787" s="20"/>
      <c r="AC4787" s="20"/>
      <c r="AD4787" s="20"/>
      <c r="AE4787" s="20"/>
      <c r="AF4787" s="20"/>
      <c r="AG4787" s="20"/>
      <c r="AH4787" s="20"/>
      <c r="AI4787" s="20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"/>
      <c r="AU4787" s="20"/>
      <c r="AV4787" s="20"/>
      <c r="AW4787" s="20"/>
      <c r="AX4787" s="20"/>
      <c r="AY4787" s="20"/>
      <c r="AZ4787" s="20"/>
      <c r="BA4787" s="209">
        <v>1.298</v>
      </c>
      <c r="BB4787" s="21">
        <f t="shared" si="507"/>
        <v>1.298</v>
      </c>
      <c r="BC4787" s="21">
        <f>BF4787</f>
        <v>3.52</v>
      </c>
      <c r="BD4787" s="22">
        <f t="shared" si="506"/>
        <v>1.7446236559139785</v>
      </c>
      <c r="BE4787" s="21">
        <f>BC4787-BD4787</f>
        <v>1.7753763440860215</v>
      </c>
      <c r="BF4787" s="2">
        <v>3.52</v>
      </c>
      <c r="BG4787" s="10">
        <v>7</v>
      </c>
      <c r="BH4787" s="21">
        <f t="shared" si="508"/>
        <v>2.6188800000000001E-3</v>
      </c>
      <c r="BI4787" s="22">
        <f t="shared" si="508"/>
        <v>1.2979999999999999E-3</v>
      </c>
      <c r="BJ4787" s="21">
        <f>BH4787-BI4787</f>
        <v>1.3208800000000002E-3</v>
      </c>
      <c r="BK4787" s="21">
        <v>7.8566399999999998E-3</v>
      </c>
      <c r="BL4787" s="22">
        <v>3.8939999999999999E-3</v>
      </c>
      <c r="BM4787" s="21">
        <v>3.9626399999999999E-3</v>
      </c>
      <c r="BN4787" s="21">
        <f t="shared" si="505"/>
        <v>3.1426559999999999E-2</v>
      </c>
      <c r="BO4787" s="22">
        <f t="shared" si="505"/>
        <v>1.5576E-2</v>
      </c>
      <c r="BP4787" s="21">
        <f t="shared" si="505"/>
        <v>1.585056E-2</v>
      </c>
    </row>
    <row r="4788" spans="1:68" ht="11.1" hidden="1" customHeight="1" outlineLevel="2" x14ac:dyDescent="0.2">
      <c r="A4788" s="10"/>
      <c r="B4788" s="18"/>
      <c r="C4788" s="18"/>
      <c r="D4788" s="18"/>
      <c r="E4788" s="23" t="s">
        <v>4200</v>
      </c>
      <c r="F4788" s="24"/>
      <c r="G4788" s="24"/>
      <c r="H4788" s="24"/>
      <c r="I4788" s="24"/>
      <c r="J4788" s="24"/>
      <c r="K4788" s="24"/>
      <c r="L4788" s="24"/>
      <c r="M4788" s="24"/>
      <c r="N4788" s="24"/>
      <c r="O4788" s="24"/>
      <c r="P4788" s="24"/>
      <c r="Q4788" s="24"/>
      <c r="R4788" s="24"/>
      <c r="S4788" s="24"/>
      <c r="T4788" s="24"/>
      <c r="U4788" s="24"/>
      <c r="V4788" s="24"/>
      <c r="W4788" s="24"/>
      <c r="X4788" s="24"/>
      <c r="Y4788" s="24"/>
      <c r="Z4788" s="24"/>
      <c r="AA4788" s="24"/>
      <c r="AB4788" s="24"/>
      <c r="AC4788" s="24"/>
      <c r="AD4788" s="24"/>
      <c r="AE4788" s="24"/>
      <c r="AF4788" s="24"/>
      <c r="AG4788" s="24"/>
      <c r="AH4788" s="24"/>
      <c r="AI4788" s="24"/>
      <c r="AJ4788" s="24"/>
      <c r="AK4788" s="24"/>
      <c r="AL4788" s="24"/>
      <c r="AM4788" s="24"/>
      <c r="AN4788" s="24"/>
      <c r="AO4788" s="24"/>
      <c r="AP4788" s="24"/>
      <c r="AQ4788" s="24"/>
      <c r="AR4788" s="24"/>
      <c r="AS4788" s="24"/>
      <c r="AT4788" s="24"/>
      <c r="AU4788" s="24"/>
      <c r="AV4788" s="24"/>
      <c r="AW4788" s="24"/>
      <c r="AX4788" s="24"/>
      <c r="AY4788" s="24"/>
      <c r="AZ4788" s="24"/>
      <c r="BA4788" s="208">
        <v>1.298</v>
      </c>
      <c r="BB4788" s="21">
        <f t="shared" si="507"/>
        <v>1.298</v>
      </c>
      <c r="BC4788" s="21"/>
      <c r="BD4788" s="22">
        <f t="shared" si="506"/>
        <v>1.7446236559139785</v>
      </c>
      <c r="BE4788" s="21"/>
      <c r="BG4788" s="10"/>
      <c r="BH4788" s="21">
        <f t="shared" si="508"/>
        <v>0</v>
      </c>
      <c r="BI4788" s="22">
        <f t="shared" si="508"/>
        <v>1.2979999999999999E-3</v>
      </c>
      <c r="BJ4788" s="21"/>
      <c r="BK4788" s="21">
        <v>0</v>
      </c>
      <c r="BL4788" s="22">
        <v>3.8939999999999999E-3</v>
      </c>
      <c r="BM4788" s="21"/>
      <c r="BN4788" s="21">
        <f t="shared" si="505"/>
        <v>0</v>
      </c>
      <c r="BO4788" s="22">
        <f t="shared" si="505"/>
        <v>1.5576E-2</v>
      </c>
      <c r="BP4788" s="21">
        <f t="shared" si="505"/>
        <v>0</v>
      </c>
    </row>
    <row r="4789" spans="1:68" ht="11.1" customHeight="1" outlineLevel="1" collapsed="1" x14ac:dyDescent="0.2">
      <c r="A4789" s="10"/>
      <c r="B4789" s="18"/>
      <c r="C4789" s="18"/>
      <c r="D4789" s="18"/>
      <c r="E4789" s="19" t="s">
        <v>4201</v>
      </c>
      <c r="F4789" s="209">
        <v>2.2999999999999998</v>
      </c>
      <c r="G4789" s="209">
        <v>5.0810000000000004</v>
      </c>
      <c r="H4789" s="209">
        <v>0.8</v>
      </c>
      <c r="I4789" s="240">
        <v>2.0489999999999999</v>
      </c>
      <c r="J4789" s="240"/>
      <c r="K4789" s="20"/>
      <c r="L4789" s="20"/>
      <c r="M4789" s="20"/>
      <c r="N4789" s="209">
        <v>0.121</v>
      </c>
      <c r="O4789" s="20"/>
      <c r="P4789" s="209">
        <v>1.5289999999999999</v>
      </c>
      <c r="Q4789" s="209">
        <v>0.995</v>
      </c>
      <c r="R4789" s="209">
        <v>1.675</v>
      </c>
      <c r="S4789" s="209">
        <v>1.615</v>
      </c>
      <c r="T4789" s="209">
        <v>2.1389999999999998</v>
      </c>
      <c r="U4789" s="209">
        <v>0.88400000000000001</v>
      </c>
      <c r="V4789" s="20"/>
      <c r="W4789" s="20"/>
      <c r="X4789" s="20"/>
      <c r="Y4789" s="20"/>
      <c r="Z4789" s="20"/>
      <c r="AA4789" s="20"/>
      <c r="AB4789" s="209">
        <v>1.6910000000000001</v>
      </c>
      <c r="AC4789" s="209">
        <v>1.391</v>
      </c>
      <c r="AD4789" s="209">
        <v>2.3479999999999999</v>
      </c>
      <c r="AE4789" s="209">
        <v>1.3740000000000001</v>
      </c>
      <c r="AF4789" s="209">
        <v>1.3169999999999999</v>
      </c>
      <c r="AG4789" s="209">
        <v>0.94099999999999995</v>
      </c>
      <c r="AH4789" s="209">
        <v>0.51500000000000001</v>
      </c>
      <c r="AI4789" s="209">
        <v>0.53300000000000003</v>
      </c>
      <c r="AJ4789" s="20"/>
      <c r="AK4789" s="20"/>
      <c r="AL4789" s="20"/>
      <c r="AM4789" s="20"/>
      <c r="AN4789" s="209">
        <v>1.2210000000000001</v>
      </c>
      <c r="AO4789" s="209">
        <v>1.591</v>
      </c>
      <c r="AP4789" s="209">
        <v>1.2849999999999999</v>
      </c>
      <c r="AQ4789" s="209">
        <v>2.238</v>
      </c>
      <c r="AR4789" s="209">
        <v>1.161</v>
      </c>
      <c r="AS4789" s="209">
        <v>1.524</v>
      </c>
      <c r="AT4789" s="209">
        <v>0.71899999999999997</v>
      </c>
      <c r="AU4789" s="209">
        <v>0.377</v>
      </c>
      <c r="AV4789" s="20"/>
      <c r="AW4789" s="20"/>
      <c r="AX4789" s="20"/>
      <c r="AY4789" s="20"/>
      <c r="AZ4789" s="209">
        <v>1.1100000000000001</v>
      </c>
      <c r="BA4789" s="209">
        <v>1.494</v>
      </c>
      <c r="BB4789" s="21">
        <f t="shared" si="507"/>
        <v>5.0810000000000004</v>
      </c>
      <c r="BC4789" s="21">
        <f>BD4789</f>
        <v>6.8293010752688179</v>
      </c>
      <c r="BD4789" s="22">
        <f t="shared" si="506"/>
        <v>6.8293010752688179</v>
      </c>
      <c r="BE4789" s="21">
        <f>BC4789-BD4789</f>
        <v>0</v>
      </c>
      <c r="BF4789" s="2">
        <v>2.5499999999999998</v>
      </c>
      <c r="BG4789" s="10">
        <v>7</v>
      </c>
      <c r="BH4789" s="21">
        <f t="shared" si="508"/>
        <v>5.0810000000000013E-3</v>
      </c>
      <c r="BI4789" s="22">
        <f t="shared" si="508"/>
        <v>5.0810000000000013E-3</v>
      </c>
      <c r="BJ4789" s="21">
        <f>BH4789-BI4789</f>
        <v>0</v>
      </c>
      <c r="BK4789" s="21">
        <v>1.5243000000000003E-2</v>
      </c>
      <c r="BL4789" s="22">
        <v>1.5243000000000003E-2</v>
      </c>
      <c r="BM4789" s="21">
        <v>0</v>
      </c>
      <c r="BN4789" s="21">
        <f t="shared" si="505"/>
        <v>6.0972000000000012E-2</v>
      </c>
      <c r="BO4789" s="22">
        <f t="shared" si="505"/>
        <v>6.0972000000000012E-2</v>
      </c>
      <c r="BP4789" s="21">
        <f t="shared" si="505"/>
        <v>0</v>
      </c>
    </row>
    <row r="4790" spans="1:68" ht="11.1" hidden="1" customHeight="1" outlineLevel="2" x14ac:dyDescent="0.2">
      <c r="A4790" s="10"/>
      <c r="B4790" s="18"/>
      <c r="C4790" s="18"/>
      <c r="D4790" s="18"/>
      <c r="E4790" s="23" t="s">
        <v>4202</v>
      </c>
      <c r="F4790" s="208">
        <v>2.2999999999999998</v>
      </c>
      <c r="G4790" s="208">
        <v>5.0810000000000004</v>
      </c>
      <c r="H4790" s="208">
        <v>0.8</v>
      </c>
      <c r="I4790" s="239">
        <v>2.0489999999999999</v>
      </c>
      <c r="J4790" s="239"/>
      <c r="K4790" s="24"/>
      <c r="L4790" s="24"/>
      <c r="M4790" s="24"/>
      <c r="N4790" s="208">
        <v>0.121</v>
      </c>
      <c r="O4790" s="24"/>
      <c r="P4790" s="208">
        <v>1.5289999999999999</v>
      </c>
      <c r="Q4790" s="208">
        <v>0.995</v>
      </c>
      <c r="R4790" s="208">
        <v>1.675</v>
      </c>
      <c r="S4790" s="208">
        <v>1.615</v>
      </c>
      <c r="T4790" s="208">
        <v>2.1389999999999998</v>
      </c>
      <c r="U4790" s="208">
        <v>0.88400000000000001</v>
      </c>
      <c r="V4790" s="24"/>
      <c r="W4790" s="24"/>
      <c r="X4790" s="24"/>
      <c r="Y4790" s="24"/>
      <c r="Z4790" s="24"/>
      <c r="AA4790" s="24"/>
      <c r="AB4790" s="208">
        <v>1.6910000000000001</v>
      </c>
      <c r="AC4790" s="208">
        <v>1.391</v>
      </c>
      <c r="AD4790" s="208">
        <v>2.3479999999999999</v>
      </c>
      <c r="AE4790" s="208">
        <v>1.3740000000000001</v>
      </c>
      <c r="AF4790" s="208">
        <v>1.3169999999999999</v>
      </c>
      <c r="AG4790" s="208">
        <v>0.94099999999999995</v>
      </c>
      <c r="AH4790" s="208">
        <v>0.51500000000000001</v>
      </c>
      <c r="AI4790" s="208">
        <v>0.53300000000000003</v>
      </c>
      <c r="AJ4790" s="24"/>
      <c r="AK4790" s="24"/>
      <c r="AL4790" s="24"/>
      <c r="AM4790" s="24"/>
      <c r="AN4790" s="208">
        <v>1.2210000000000001</v>
      </c>
      <c r="AO4790" s="208">
        <v>1.591</v>
      </c>
      <c r="AP4790" s="208">
        <v>1.2849999999999999</v>
      </c>
      <c r="AQ4790" s="208">
        <v>2.238</v>
      </c>
      <c r="AR4790" s="208">
        <v>1.161</v>
      </c>
      <c r="AS4790" s="208">
        <v>1.524</v>
      </c>
      <c r="AT4790" s="208">
        <v>0.71899999999999997</v>
      </c>
      <c r="AU4790" s="208">
        <v>0.377</v>
      </c>
      <c r="AV4790" s="24"/>
      <c r="AW4790" s="24"/>
      <c r="AX4790" s="24"/>
      <c r="AY4790" s="24"/>
      <c r="AZ4790" s="208">
        <v>1.1100000000000001</v>
      </c>
      <c r="BA4790" s="208">
        <v>1.494</v>
      </c>
      <c r="BB4790" s="21">
        <f t="shared" si="507"/>
        <v>5.0810000000000004</v>
      </c>
      <c r="BC4790" s="21"/>
      <c r="BD4790" s="22">
        <f t="shared" si="506"/>
        <v>6.8293010752688179</v>
      </c>
      <c r="BE4790" s="21"/>
      <c r="BG4790" s="10"/>
      <c r="BH4790" s="21">
        <f t="shared" si="508"/>
        <v>0</v>
      </c>
      <c r="BI4790" s="22">
        <f t="shared" si="508"/>
        <v>5.0810000000000013E-3</v>
      </c>
      <c r="BJ4790" s="21"/>
      <c r="BK4790" s="21">
        <v>0</v>
      </c>
      <c r="BL4790" s="22">
        <v>1.5243000000000003E-2</v>
      </c>
      <c r="BM4790" s="21"/>
      <c r="BN4790" s="21">
        <f t="shared" si="505"/>
        <v>0</v>
      </c>
      <c r="BO4790" s="22">
        <f t="shared" si="505"/>
        <v>6.0972000000000012E-2</v>
      </c>
      <c r="BP4790" s="21">
        <f t="shared" si="505"/>
        <v>0</v>
      </c>
    </row>
    <row r="4791" spans="1:68" ht="11.1" hidden="1" customHeight="1" outlineLevel="1" collapsed="1" x14ac:dyDescent="0.2">
      <c r="A4791" s="10"/>
      <c r="B4791" s="18"/>
      <c r="C4791" s="18"/>
      <c r="D4791" s="18"/>
      <c r="E4791" s="19" t="s">
        <v>4203</v>
      </c>
      <c r="F4791" s="209">
        <v>0.32300000000000001</v>
      </c>
      <c r="G4791" s="209">
        <v>0.32300000000000001</v>
      </c>
      <c r="H4791" s="209">
        <v>0.32300000000000001</v>
      </c>
      <c r="I4791" s="240">
        <v>0.32300000000000001</v>
      </c>
      <c r="J4791" s="240"/>
      <c r="K4791" s="209">
        <v>0.32300000000000001</v>
      </c>
      <c r="L4791" s="209">
        <v>0.32300000000000001</v>
      </c>
      <c r="M4791" s="209">
        <v>0.32300000000000001</v>
      </c>
      <c r="N4791" s="209">
        <v>0.32300000000000001</v>
      </c>
      <c r="O4791" s="209">
        <v>0.32300000000000001</v>
      </c>
      <c r="P4791" s="209">
        <v>0.32300000000000001</v>
      </c>
      <c r="Q4791" s="209">
        <v>0.32300000000000001</v>
      </c>
      <c r="R4791" s="209">
        <v>0.32300000000000001</v>
      </c>
      <c r="S4791" s="209">
        <v>0.32300000000000001</v>
      </c>
      <c r="T4791" s="209">
        <v>0.32300000000000001</v>
      </c>
      <c r="U4791" s="209">
        <v>0.32300000000000001</v>
      </c>
      <c r="V4791" s="209">
        <v>0.32300000000000001</v>
      </c>
      <c r="W4791" s="209">
        <v>0.32300000000000001</v>
      </c>
      <c r="X4791" s="209">
        <v>0.32300000000000001</v>
      </c>
      <c r="Y4791" s="209">
        <v>0.32300000000000001</v>
      </c>
      <c r="Z4791" s="209">
        <v>0.39900000000000002</v>
      </c>
      <c r="AA4791" s="209">
        <v>0.39900000000000002</v>
      </c>
      <c r="AB4791" s="209">
        <v>0.39900000000000002</v>
      </c>
      <c r="AC4791" s="20"/>
      <c r="AD4791" s="20"/>
      <c r="AE4791" s="20"/>
      <c r="AF4791" s="20"/>
      <c r="AG4791" s="20"/>
      <c r="AH4791" s="20"/>
      <c r="AI4791" s="20"/>
      <c r="AJ4791" s="20"/>
      <c r="AK4791" s="20"/>
      <c r="AL4791" s="20"/>
      <c r="AM4791" s="20"/>
      <c r="AN4791" s="20"/>
      <c r="AO4791" s="20"/>
      <c r="AP4791" s="20"/>
      <c r="AQ4791" s="20"/>
      <c r="AR4791" s="20"/>
      <c r="AS4791" s="20"/>
      <c r="AT4791" s="20"/>
      <c r="AU4791" s="20"/>
      <c r="AV4791" s="20"/>
      <c r="AW4791" s="20"/>
      <c r="AX4791" s="20"/>
      <c r="AY4791" s="20"/>
      <c r="AZ4791" s="20"/>
      <c r="BA4791" s="20"/>
      <c r="BB4791" s="21">
        <f t="shared" si="507"/>
        <v>0.39900000000000002</v>
      </c>
      <c r="BC4791" s="21">
        <f>BD4791</f>
        <v>0.53629032258064513</v>
      </c>
      <c r="BD4791" s="22">
        <f t="shared" si="506"/>
        <v>0.53629032258064513</v>
      </c>
      <c r="BE4791" s="21">
        <f>BC4791-BD4791</f>
        <v>0</v>
      </c>
      <c r="BG4791" s="10"/>
      <c r="BH4791" s="21">
        <f t="shared" si="508"/>
        <v>3.9899999999999999E-4</v>
      </c>
      <c r="BI4791" s="22">
        <f t="shared" si="508"/>
        <v>3.9899999999999999E-4</v>
      </c>
      <c r="BJ4791" s="21">
        <f>BH4791-BI4791</f>
        <v>0</v>
      </c>
      <c r="BK4791" s="21">
        <v>1.1969999999999999E-3</v>
      </c>
      <c r="BL4791" s="22">
        <v>1.1969999999999999E-3</v>
      </c>
      <c r="BM4791" s="21">
        <v>0</v>
      </c>
      <c r="BN4791" s="21">
        <f t="shared" si="505"/>
        <v>4.7879999999999997E-3</v>
      </c>
      <c r="BO4791" s="22">
        <f t="shared" si="505"/>
        <v>4.7879999999999997E-3</v>
      </c>
      <c r="BP4791" s="21">
        <f t="shared" si="505"/>
        <v>0</v>
      </c>
    </row>
    <row r="4792" spans="1:68" ht="11.1" hidden="1" customHeight="1" outlineLevel="2" x14ac:dyDescent="0.2">
      <c r="A4792" s="10"/>
      <c r="B4792" s="18"/>
      <c r="C4792" s="18"/>
      <c r="D4792" s="18"/>
      <c r="E4792" s="23"/>
      <c r="F4792" s="208">
        <v>0.32300000000000001</v>
      </c>
      <c r="G4792" s="208">
        <v>0.32300000000000001</v>
      </c>
      <c r="H4792" s="208">
        <v>0.32300000000000001</v>
      </c>
      <c r="I4792" s="239">
        <v>0.32300000000000001</v>
      </c>
      <c r="J4792" s="239"/>
      <c r="K4792" s="208">
        <v>0.32300000000000001</v>
      </c>
      <c r="L4792" s="208">
        <v>0.32300000000000001</v>
      </c>
      <c r="M4792" s="208">
        <v>0.32300000000000001</v>
      </c>
      <c r="N4792" s="208">
        <v>0.32300000000000001</v>
      </c>
      <c r="O4792" s="208">
        <v>0.32300000000000001</v>
      </c>
      <c r="P4792" s="208">
        <v>0.32300000000000001</v>
      </c>
      <c r="Q4792" s="208">
        <v>0.32300000000000001</v>
      </c>
      <c r="R4792" s="208">
        <v>0.32300000000000001</v>
      </c>
      <c r="S4792" s="208">
        <v>0.32300000000000001</v>
      </c>
      <c r="T4792" s="208">
        <v>0.32300000000000001</v>
      </c>
      <c r="U4792" s="208">
        <v>0.32300000000000001</v>
      </c>
      <c r="V4792" s="208">
        <v>0.32300000000000001</v>
      </c>
      <c r="W4792" s="208">
        <v>0.32300000000000001</v>
      </c>
      <c r="X4792" s="208">
        <v>0.32300000000000001</v>
      </c>
      <c r="Y4792" s="208">
        <v>0.32300000000000001</v>
      </c>
      <c r="Z4792" s="208">
        <v>0.39900000000000002</v>
      </c>
      <c r="AA4792" s="208">
        <v>0.39900000000000002</v>
      </c>
      <c r="AB4792" s="208">
        <v>0.39900000000000002</v>
      </c>
      <c r="AC4792" s="24"/>
      <c r="AD4792" s="24"/>
      <c r="AE4792" s="24"/>
      <c r="AF4792" s="24"/>
      <c r="AG4792" s="24"/>
      <c r="AH4792" s="24"/>
      <c r="AI4792" s="24"/>
      <c r="AJ4792" s="24"/>
      <c r="AK4792" s="24"/>
      <c r="AL4792" s="24"/>
      <c r="AM4792" s="24"/>
      <c r="AN4792" s="24"/>
      <c r="AO4792" s="24"/>
      <c r="AP4792" s="24"/>
      <c r="AQ4792" s="24"/>
      <c r="AR4792" s="24"/>
      <c r="AS4792" s="24"/>
      <c r="AT4792" s="24"/>
      <c r="AU4792" s="24"/>
      <c r="AV4792" s="24"/>
      <c r="AW4792" s="24"/>
      <c r="AX4792" s="24"/>
      <c r="AY4792" s="24"/>
      <c r="AZ4792" s="24"/>
      <c r="BA4792" s="24"/>
      <c r="BB4792" s="21">
        <f t="shared" si="507"/>
        <v>0.39900000000000002</v>
      </c>
      <c r="BC4792" s="21"/>
      <c r="BD4792" s="22">
        <f t="shared" si="506"/>
        <v>0.53629032258064513</v>
      </c>
      <c r="BE4792" s="21"/>
      <c r="BG4792" s="10"/>
      <c r="BH4792" s="21">
        <f t="shared" si="508"/>
        <v>0</v>
      </c>
      <c r="BI4792" s="22">
        <f t="shared" si="508"/>
        <v>3.9899999999999999E-4</v>
      </c>
      <c r="BJ4792" s="21"/>
      <c r="BK4792" s="21">
        <v>0</v>
      </c>
      <c r="BL4792" s="22">
        <v>1.1969999999999999E-3</v>
      </c>
      <c r="BM4792" s="21"/>
      <c r="BN4792" s="21">
        <f t="shared" si="505"/>
        <v>0</v>
      </c>
      <c r="BO4792" s="22">
        <f t="shared" si="505"/>
        <v>4.7879999999999997E-3</v>
      </c>
      <c r="BP4792" s="21">
        <f t="shared" si="505"/>
        <v>0</v>
      </c>
    </row>
    <row r="4793" spans="1:68" ht="11.1" hidden="1" customHeight="1" outlineLevel="1" collapsed="1" x14ac:dyDescent="0.2">
      <c r="A4793" s="10"/>
      <c r="B4793" s="18"/>
      <c r="C4793" s="18"/>
      <c r="D4793" s="18"/>
      <c r="E4793" s="19" t="s">
        <v>4204</v>
      </c>
      <c r="F4793" s="209">
        <v>3.0920000000000001</v>
      </c>
      <c r="G4793" s="20"/>
      <c r="H4793" s="209">
        <v>2.0609999999999999</v>
      </c>
      <c r="I4793" s="20"/>
      <c r="J4793" s="20"/>
      <c r="K4793" s="20"/>
      <c r="L4793" s="20"/>
      <c r="M4793" s="20"/>
      <c r="N4793" s="20"/>
      <c r="O4793" s="20"/>
      <c r="P4793" s="209">
        <v>0.79</v>
      </c>
      <c r="Q4793" s="209">
        <v>1.397</v>
      </c>
      <c r="R4793" s="209">
        <v>0.505</v>
      </c>
      <c r="S4793" s="209">
        <v>1.534</v>
      </c>
      <c r="T4793" s="209">
        <v>0.69399999999999995</v>
      </c>
      <c r="U4793" s="209">
        <v>1.637</v>
      </c>
      <c r="V4793" s="209">
        <v>0.20899999999999999</v>
      </c>
      <c r="W4793" s="20"/>
      <c r="X4793" s="20"/>
      <c r="Y4793" s="20"/>
      <c r="Z4793" s="20"/>
      <c r="AA4793" s="20"/>
      <c r="AB4793" s="209">
        <v>0.46200000000000002</v>
      </c>
      <c r="AC4793" s="209">
        <v>1.038</v>
      </c>
      <c r="AD4793" s="209">
        <v>0.44400000000000001</v>
      </c>
      <c r="AE4793" s="209">
        <v>2.2549999999999999</v>
      </c>
      <c r="AF4793" s="209">
        <v>1.4810000000000001</v>
      </c>
      <c r="AG4793" s="209">
        <v>0.56299999999999994</v>
      </c>
      <c r="AH4793" s="209">
        <v>0.20899999999999999</v>
      </c>
      <c r="AI4793" s="20"/>
      <c r="AJ4793" s="20"/>
      <c r="AK4793" s="20"/>
      <c r="AL4793" s="20"/>
      <c r="AM4793" s="209">
        <v>0.191</v>
      </c>
      <c r="AN4793" s="209">
        <v>0.34399999999999997</v>
      </c>
      <c r="AO4793" s="209">
        <v>0.89</v>
      </c>
      <c r="AP4793" s="209">
        <v>1.506</v>
      </c>
      <c r="AQ4793" s="209">
        <v>1.863</v>
      </c>
      <c r="AR4793" s="209">
        <v>0.96199999999999997</v>
      </c>
      <c r="AS4793" s="209">
        <v>0.79</v>
      </c>
      <c r="AT4793" s="209">
        <v>0.318</v>
      </c>
      <c r="AU4793" s="209">
        <v>8.0000000000000002E-3</v>
      </c>
      <c r="AV4793" s="20"/>
      <c r="AW4793" s="20"/>
      <c r="AX4793" s="20"/>
      <c r="AY4793" s="209">
        <v>0.125</v>
      </c>
      <c r="AZ4793" s="209">
        <v>0.247</v>
      </c>
      <c r="BA4793" s="209">
        <v>0.82599999999999996</v>
      </c>
      <c r="BB4793" s="21">
        <f t="shared" si="507"/>
        <v>3.0920000000000001</v>
      </c>
      <c r="BC4793" s="21">
        <f>BD4793</f>
        <v>4.155913978494624</v>
      </c>
      <c r="BD4793" s="22">
        <f t="shared" si="506"/>
        <v>4.155913978494624</v>
      </c>
      <c r="BE4793" s="21">
        <f>BC4793-BD4793</f>
        <v>0</v>
      </c>
      <c r="BF4793" s="2">
        <v>3.9</v>
      </c>
      <c r="BG4793" s="10">
        <v>6</v>
      </c>
      <c r="BH4793" s="21">
        <f t="shared" si="508"/>
        <v>3.0920000000000001E-3</v>
      </c>
      <c r="BI4793" s="22">
        <f t="shared" si="508"/>
        <v>3.0920000000000001E-3</v>
      </c>
      <c r="BJ4793" s="21">
        <f>BH4793-BI4793</f>
        <v>0</v>
      </c>
      <c r="BK4793" s="21">
        <v>9.2759999999999995E-3</v>
      </c>
      <c r="BL4793" s="22">
        <v>9.2759999999999995E-3</v>
      </c>
      <c r="BM4793" s="21">
        <v>0</v>
      </c>
      <c r="BN4793" s="21">
        <f t="shared" si="505"/>
        <v>3.7103999999999998E-2</v>
      </c>
      <c r="BO4793" s="22">
        <f t="shared" si="505"/>
        <v>3.7103999999999998E-2</v>
      </c>
      <c r="BP4793" s="21">
        <f t="shared" si="505"/>
        <v>0</v>
      </c>
    </row>
    <row r="4794" spans="1:68" ht="11.1" hidden="1" customHeight="1" outlineLevel="2" x14ac:dyDescent="0.2">
      <c r="A4794" s="10"/>
      <c r="B4794" s="18"/>
      <c r="C4794" s="18"/>
      <c r="D4794" s="18"/>
      <c r="E4794" s="23" t="s">
        <v>4205</v>
      </c>
      <c r="F4794" s="208">
        <v>3.0920000000000001</v>
      </c>
      <c r="G4794" s="24"/>
      <c r="H4794" s="208">
        <v>2.0609999999999999</v>
      </c>
      <c r="I4794" s="24"/>
      <c r="J4794" s="24"/>
      <c r="K4794" s="24"/>
      <c r="L4794" s="24"/>
      <c r="M4794" s="24"/>
      <c r="N4794" s="24"/>
      <c r="O4794" s="24"/>
      <c r="P4794" s="208">
        <v>0.79</v>
      </c>
      <c r="Q4794" s="208">
        <v>1.397</v>
      </c>
      <c r="R4794" s="208">
        <v>0.505</v>
      </c>
      <c r="S4794" s="208">
        <v>1.534</v>
      </c>
      <c r="T4794" s="208">
        <v>0.69399999999999995</v>
      </c>
      <c r="U4794" s="208">
        <v>1.637</v>
      </c>
      <c r="V4794" s="208">
        <v>0.20899999999999999</v>
      </c>
      <c r="W4794" s="24"/>
      <c r="X4794" s="24"/>
      <c r="Y4794" s="24"/>
      <c r="Z4794" s="24"/>
      <c r="AA4794" s="24"/>
      <c r="AB4794" s="208">
        <v>0.46200000000000002</v>
      </c>
      <c r="AC4794" s="208">
        <v>1.038</v>
      </c>
      <c r="AD4794" s="208">
        <v>0.44400000000000001</v>
      </c>
      <c r="AE4794" s="208">
        <v>2.2549999999999999</v>
      </c>
      <c r="AF4794" s="208">
        <v>1.4810000000000001</v>
      </c>
      <c r="AG4794" s="208">
        <v>0.56299999999999994</v>
      </c>
      <c r="AH4794" s="208">
        <v>0.20899999999999999</v>
      </c>
      <c r="AI4794" s="24"/>
      <c r="AJ4794" s="24"/>
      <c r="AK4794" s="24"/>
      <c r="AL4794" s="24"/>
      <c r="AM4794" s="208">
        <v>0.191</v>
      </c>
      <c r="AN4794" s="208">
        <v>0.34399999999999997</v>
      </c>
      <c r="AO4794" s="208">
        <v>0.89</v>
      </c>
      <c r="AP4794" s="208">
        <v>1.506</v>
      </c>
      <c r="AQ4794" s="208">
        <v>1.863</v>
      </c>
      <c r="AR4794" s="208">
        <v>0.96199999999999997</v>
      </c>
      <c r="AS4794" s="208">
        <v>0.79</v>
      </c>
      <c r="AT4794" s="208">
        <v>0.318</v>
      </c>
      <c r="AU4794" s="208">
        <v>8.0000000000000002E-3</v>
      </c>
      <c r="AV4794" s="24"/>
      <c r="AW4794" s="24"/>
      <c r="AX4794" s="24"/>
      <c r="AY4794" s="208">
        <v>0.125</v>
      </c>
      <c r="AZ4794" s="208">
        <v>0.247</v>
      </c>
      <c r="BA4794" s="208">
        <v>0.82599999999999996</v>
      </c>
      <c r="BB4794" s="21">
        <f t="shared" si="507"/>
        <v>3.0920000000000001</v>
      </c>
      <c r="BC4794" s="21"/>
      <c r="BD4794" s="22">
        <f t="shared" si="506"/>
        <v>4.155913978494624</v>
      </c>
      <c r="BE4794" s="21"/>
      <c r="BG4794" s="10"/>
      <c r="BH4794" s="21">
        <f t="shared" si="508"/>
        <v>0</v>
      </c>
      <c r="BI4794" s="22">
        <f t="shared" si="508"/>
        <v>3.0920000000000001E-3</v>
      </c>
      <c r="BJ4794" s="21"/>
      <c r="BK4794" s="21">
        <v>0</v>
      </c>
      <c r="BL4794" s="22">
        <v>9.2759999999999995E-3</v>
      </c>
      <c r="BM4794" s="21"/>
      <c r="BN4794" s="21">
        <f t="shared" si="505"/>
        <v>0</v>
      </c>
      <c r="BO4794" s="22">
        <f t="shared" si="505"/>
        <v>3.7103999999999998E-2</v>
      </c>
      <c r="BP4794" s="21">
        <f t="shared" si="505"/>
        <v>0</v>
      </c>
    </row>
    <row r="4795" spans="1:68" ht="11.1" hidden="1" customHeight="1" outlineLevel="1" collapsed="1" x14ac:dyDescent="0.2">
      <c r="A4795" s="10"/>
      <c r="B4795" s="18"/>
      <c r="C4795" s="18"/>
      <c r="D4795" s="18"/>
      <c r="E4795" s="19" t="s">
        <v>4206</v>
      </c>
      <c r="F4795" s="20"/>
      <c r="G4795" s="20"/>
      <c r="H4795" s="20"/>
      <c r="I4795" s="240">
        <v>5.649</v>
      </c>
      <c r="J4795" s="240"/>
      <c r="K4795" s="209">
        <v>1.4119999999999999</v>
      </c>
      <c r="L4795" s="20"/>
      <c r="M4795" s="20"/>
      <c r="N4795" s="20"/>
      <c r="O4795" s="20"/>
      <c r="P4795" s="20"/>
      <c r="Q4795" s="20"/>
      <c r="R4795" s="20"/>
      <c r="S4795" s="20"/>
      <c r="T4795" s="20"/>
      <c r="U4795" s="20"/>
      <c r="V4795" s="20"/>
      <c r="W4795" s="20"/>
      <c r="X4795" s="20"/>
      <c r="Y4795" s="20"/>
      <c r="Z4795" s="20"/>
      <c r="AA4795" s="20"/>
      <c r="AB4795" s="20"/>
      <c r="AC4795" s="20"/>
      <c r="AD4795" s="20"/>
      <c r="AE4795" s="20"/>
      <c r="AF4795" s="20"/>
      <c r="AG4795" s="20"/>
      <c r="AH4795" s="20"/>
      <c r="AI4795" s="20"/>
      <c r="AJ4795" s="20"/>
      <c r="AK4795" s="20"/>
      <c r="AL4795" s="20"/>
      <c r="AM4795" s="20"/>
      <c r="AN4795" s="20"/>
      <c r="AO4795" s="20"/>
      <c r="AP4795" s="20"/>
      <c r="AQ4795" s="20"/>
      <c r="AR4795" s="20"/>
      <c r="AS4795" s="20"/>
      <c r="AT4795" s="20"/>
      <c r="AU4795" s="20"/>
      <c r="AV4795" s="20"/>
      <c r="AW4795" s="20"/>
      <c r="AX4795" s="20"/>
      <c r="AY4795" s="20"/>
      <c r="AZ4795" s="20"/>
      <c r="BA4795" s="20"/>
      <c r="BB4795" s="21">
        <f t="shared" si="507"/>
        <v>5.649</v>
      </c>
      <c r="BC4795" s="21">
        <f>BD4795</f>
        <v>7.592741935483871</v>
      </c>
      <c r="BD4795" s="22">
        <f t="shared" si="506"/>
        <v>7.592741935483871</v>
      </c>
      <c r="BE4795" s="21">
        <f>BC4795-BD4795</f>
        <v>0</v>
      </c>
      <c r="BG4795" s="10"/>
      <c r="BH4795" s="21">
        <f t="shared" si="508"/>
        <v>5.6490000000000004E-3</v>
      </c>
      <c r="BI4795" s="22">
        <f t="shared" si="508"/>
        <v>5.6490000000000004E-3</v>
      </c>
      <c r="BJ4795" s="21">
        <f>BH4795-BI4795</f>
        <v>0</v>
      </c>
      <c r="BK4795" s="21">
        <v>1.6947E-2</v>
      </c>
      <c r="BL4795" s="22">
        <v>1.6947E-2</v>
      </c>
      <c r="BM4795" s="21">
        <v>0</v>
      </c>
      <c r="BN4795" s="21">
        <f t="shared" si="505"/>
        <v>6.7788000000000001E-2</v>
      </c>
      <c r="BO4795" s="22">
        <f t="shared" si="505"/>
        <v>6.7788000000000001E-2</v>
      </c>
      <c r="BP4795" s="21">
        <f t="shared" si="505"/>
        <v>0</v>
      </c>
    </row>
    <row r="4796" spans="1:68" ht="11.1" hidden="1" customHeight="1" outlineLevel="2" x14ac:dyDescent="0.2">
      <c r="A4796" s="10"/>
      <c r="B4796" s="18"/>
      <c r="C4796" s="18"/>
      <c r="D4796" s="18"/>
      <c r="E4796" s="23"/>
      <c r="F4796" s="24"/>
      <c r="G4796" s="24"/>
      <c r="H4796" s="24"/>
      <c r="I4796" s="239">
        <v>5.649</v>
      </c>
      <c r="J4796" s="239"/>
      <c r="K4796" s="208">
        <v>1.4119999999999999</v>
      </c>
      <c r="L4796" s="24"/>
      <c r="M4796" s="24"/>
      <c r="N4796" s="24"/>
      <c r="O4796" s="24"/>
      <c r="P4796" s="24"/>
      <c r="Q4796" s="24"/>
      <c r="R4796" s="24"/>
      <c r="S4796" s="24"/>
      <c r="T4796" s="24"/>
      <c r="U4796" s="24"/>
      <c r="V4796" s="24"/>
      <c r="W4796" s="24"/>
      <c r="X4796" s="24"/>
      <c r="Y4796" s="24"/>
      <c r="Z4796" s="24"/>
      <c r="AA4796" s="24"/>
      <c r="AB4796" s="24"/>
      <c r="AC4796" s="24"/>
      <c r="AD4796" s="24"/>
      <c r="AE4796" s="24"/>
      <c r="AF4796" s="24"/>
      <c r="AG4796" s="24"/>
      <c r="AH4796" s="24"/>
      <c r="AI4796" s="24"/>
      <c r="AJ4796" s="24"/>
      <c r="AK4796" s="24"/>
      <c r="AL4796" s="24"/>
      <c r="AM4796" s="24"/>
      <c r="AN4796" s="24"/>
      <c r="AO4796" s="24"/>
      <c r="AP4796" s="24"/>
      <c r="AQ4796" s="24"/>
      <c r="AR4796" s="24"/>
      <c r="AS4796" s="24"/>
      <c r="AT4796" s="24"/>
      <c r="AU4796" s="24"/>
      <c r="AV4796" s="24"/>
      <c r="AW4796" s="24"/>
      <c r="AX4796" s="24"/>
      <c r="AY4796" s="24"/>
      <c r="AZ4796" s="24"/>
      <c r="BA4796" s="24"/>
      <c r="BB4796" s="21">
        <f t="shared" si="507"/>
        <v>5.649</v>
      </c>
      <c r="BC4796" s="21"/>
      <c r="BD4796" s="22">
        <f t="shared" si="506"/>
        <v>7.592741935483871</v>
      </c>
      <c r="BE4796" s="21"/>
      <c r="BG4796" s="10"/>
      <c r="BH4796" s="21">
        <f t="shared" si="508"/>
        <v>0</v>
      </c>
      <c r="BI4796" s="22">
        <f t="shared" si="508"/>
        <v>5.6490000000000004E-3</v>
      </c>
      <c r="BJ4796" s="21"/>
      <c r="BK4796" s="21">
        <v>0</v>
      </c>
      <c r="BL4796" s="22">
        <v>1.6947E-2</v>
      </c>
      <c r="BM4796" s="21"/>
      <c r="BN4796" s="21">
        <f t="shared" si="505"/>
        <v>0</v>
      </c>
      <c r="BO4796" s="22">
        <f t="shared" si="505"/>
        <v>6.7788000000000001E-2</v>
      </c>
      <c r="BP4796" s="21">
        <f t="shared" si="505"/>
        <v>0</v>
      </c>
    </row>
    <row r="4797" spans="1:68" ht="11.1" hidden="1" customHeight="1" outlineLevel="1" collapsed="1" x14ac:dyDescent="0.2">
      <c r="A4797" s="10"/>
      <c r="B4797" s="18"/>
      <c r="C4797" s="18"/>
      <c r="D4797" s="18"/>
      <c r="E4797" s="19" t="s">
        <v>4207</v>
      </c>
      <c r="F4797" s="20"/>
      <c r="G4797" s="20"/>
      <c r="H4797" s="20"/>
      <c r="I4797" s="20"/>
      <c r="J4797" s="20"/>
      <c r="K4797" s="20"/>
      <c r="L4797" s="20"/>
      <c r="M4797" s="20"/>
      <c r="N4797" s="20"/>
      <c r="O4797" s="20"/>
      <c r="P4797" s="20"/>
      <c r="Q4797" s="20"/>
      <c r="R4797" s="20"/>
      <c r="S4797" s="20"/>
      <c r="T4797" s="20"/>
      <c r="U4797" s="20"/>
      <c r="V4797" s="20"/>
      <c r="W4797" s="20"/>
      <c r="X4797" s="20"/>
      <c r="Y4797" s="20"/>
      <c r="Z4797" s="20"/>
      <c r="AA4797" s="20"/>
      <c r="AB4797" s="20"/>
      <c r="AC4797" s="20"/>
      <c r="AD4797" s="20"/>
      <c r="AE4797" s="20"/>
      <c r="AF4797" s="20"/>
      <c r="AG4797" s="20"/>
      <c r="AH4797" s="20"/>
      <c r="AI4797" s="20"/>
      <c r="AJ4797" s="20"/>
      <c r="AK4797" s="20"/>
      <c r="AL4797" s="20"/>
      <c r="AM4797" s="20"/>
      <c r="AN4797" s="20"/>
      <c r="AO4797" s="20"/>
      <c r="AP4797" s="209">
        <v>17.452999999999999</v>
      </c>
      <c r="AQ4797" s="209">
        <v>18.423999999999999</v>
      </c>
      <c r="AR4797" s="209">
        <v>13.106</v>
      </c>
      <c r="AS4797" s="209">
        <v>11.731</v>
      </c>
      <c r="AT4797" s="209">
        <v>6.1929999999999996</v>
      </c>
      <c r="AU4797" s="209">
        <v>2.2909999999999999</v>
      </c>
      <c r="AV4797" s="209">
        <v>0.40500000000000003</v>
      </c>
      <c r="AW4797" s="209">
        <v>0.29599999999999999</v>
      </c>
      <c r="AX4797" s="209">
        <v>0.52400000000000002</v>
      </c>
      <c r="AY4797" s="209">
        <v>3.306</v>
      </c>
      <c r="AZ4797" s="209">
        <v>6.0709999999999997</v>
      </c>
      <c r="BA4797" s="209">
        <v>10.19</v>
      </c>
      <c r="BB4797" s="21">
        <f t="shared" si="507"/>
        <v>18.423999999999999</v>
      </c>
      <c r="BC4797" s="21">
        <f>BF4797</f>
        <v>50</v>
      </c>
      <c r="BD4797" s="22">
        <f t="shared" si="506"/>
        <v>24.763440860215052</v>
      </c>
      <c r="BE4797" s="21">
        <f>BC4797-BD4797</f>
        <v>25.236559139784948</v>
      </c>
      <c r="BF4797" s="2">
        <v>50</v>
      </c>
      <c r="BG4797" s="10">
        <v>6</v>
      </c>
      <c r="BH4797" s="21">
        <f t="shared" si="508"/>
        <v>3.7199999999999997E-2</v>
      </c>
      <c r="BI4797" s="22">
        <f t="shared" si="508"/>
        <v>1.8423999999999996E-2</v>
      </c>
      <c r="BJ4797" s="21">
        <f>BH4797-BI4797</f>
        <v>1.8776000000000001E-2</v>
      </c>
      <c r="BK4797" s="21">
        <v>0.11159999999999999</v>
      </c>
      <c r="BL4797" s="22">
        <v>5.5271999999999988E-2</v>
      </c>
      <c r="BM4797" s="21">
        <v>5.6328000000000003E-2</v>
      </c>
      <c r="BN4797" s="21">
        <f t="shared" si="505"/>
        <v>0.44639999999999996</v>
      </c>
      <c r="BO4797" s="22">
        <f t="shared" si="505"/>
        <v>0.22108799999999995</v>
      </c>
      <c r="BP4797" s="21">
        <f t="shared" si="505"/>
        <v>0.22531200000000001</v>
      </c>
    </row>
    <row r="4798" spans="1:68" ht="11.1" hidden="1" customHeight="1" outlineLevel="2" x14ac:dyDescent="0.2">
      <c r="A4798" s="10"/>
      <c r="B4798" s="18"/>
      <c r="C4798" s="18"/>
      <c r="D4798" s="18"/>
      <c r="E4798" s="23" t="s">
        <v>4208</v>
      </c>
      <c r="F4798" s="24"/>
      <c r="G4798" s="24"/>
      <c r="H4798" s="24"/>
      <c r="I4798" s="24"/>
      <c r="J4798" s="24"/>
      <c r="K4798" s="24"/>
      <c r="L4798" s="24"/>
      <c r="M4798" s="24"/>
      <c r="N4798" s="24"/>
      <c r="O4798" s="24"/>
      <c r="P4798" s="24"/>
      <c r="Q4798" s="24"/>
      <c r="R4798" s="24"/>
      <c r="S4798" s="24"/>
      <c r="T4798" s="24"/>
      <c r="U4798" s="24"/>
      <c r="V4798" s="24"/>
      <c r="W4798" s="24"/>
      <c r="X4798" s="24"/>
      <c r="Y4798" s="24"/>
      <c r="Z4798" s="24"/>
      <c r="AA4798" s="24"/>
      <c r="AB4798" s="24"/>
      <c r="AC4798" s="24"/>
      <c r="AD4798" s="24"/>
      <c r="AE4798" s="24"/>
      <c r="AF4798" s="24"/>
      <c r="AG4798" s="24"/>
      <c r="AH4798" s="24"/>
      <c r="AI4798" s="24"/>
      <c r="AJ4798" s="24"/>
      <c r="AK4798" s="24"/>
      <c r="AL4798" s="24"/>
      <c r="AM4798" s="24"/>
      <c r="AN4798" s="24"/>
      <c r="AO4798" s="24"/>
      <c r="AP4798" s="208">
        <v>17.452999999999999</v>
      </c>
      <c r="AQ4798" s="208">
        <v>18.423999999999999</v>
      </c>
      <c r="AR4798" s="208">
        <v>13.106</v>
      </c>
      <c r="AS4798" s="208">
        <v>11.731</v>
      </c>
      <c r="AT4798" s="208">
        <v>6.1929999999999996</v>
      </c>
      <c r="AU4798" s="208">
        <v>2.2909999999999999</v>
      </c>
      <c r="AV4798" s="208">
        <v>0.40500000000000003</v>
      </c>
      <c r="AW4798" s="208">
        <v>0.29599999999999999</v>
      </c>
      <c r="AX4798" s="208">
        <v>0.52400000000000002</v>
      </c>
      <c r="AY4798" s="208">
        <v>3.306</v>
      </c>
      <c r="AZ4798" s="208">
        <v>6.0709999999999997</v>
      </c>
      <c r="BA4798" s="208">
        <v>10.19</v>
      </c>
      <c r="BB4798" s="21">
        <f t="shared" si="507"/>
        <v>18.423999999999999</v>
      </c>
      <c r="BC4798" s="21"/>
      <c r="BD4798" s="22">
        <f t="shared" si="506"/>
        <v>24.763440860215052</v>
      </c>
      <c r="BE4798" s="21"/>
      <c r="BG4798" s="10"/>
      <c r="BH4798" s="21">
        <f t="shared" si="508"/>
        <v>0</v>
      </c>
      <c r="BI4798" s="22">
        <f t="shared" si="508"/>
        <v>1.8423999999999996E-2</v>
      </c>
      <c r="BJ4798" s="21"/>
      <c r="BK4798" s="21">
        <v>0</v>
      </c>
      <c r="BL4798" s="22">
        <v>5.5271999999999988E-2</v>
      </c>
      <c r="BM4798" s="21"/>
      <c r="BN4798" s="21">
        <f t="shared" si="505"/>
        <v>0</v>
      </c>
      <c r="BO4798" s="22">
        <f t="shared" si="505"/>
        <v>0.22108799999999995</v>
      </c>
      <c r="BP4798" s="21">
        <f t="shared" si="505"/>
        <v>0</v>
      </c>
    </row>
    <row r="4799" spans="1:68" ht="11.1" hidden="1" customHeight="1" outlineLevel="1" collapsed="1" x14ac:dyDescent="0.2">
      <c r="A4799" s="10"/>
      <c r="B4799" s="18"/>
      <c r="C4799" s="18"/>
      <c r="D4799" s="18"/>
      <c r="E4799" s="19" t="s">
        <v>4209</v>
      </c>
      <c r="F4799" s="209">
        <v>9.5060000000000002</v>
      </c>
      <c r="G4799" s="209">
        <v>6.5590000000000002</v>
      </c>
      <c r="H4799" s="209">
        <v>11.45</v>
      </c>
      <c r="I4799" s="240">
        <v>14.159000000000001</v>
      </c>
      <c r="J4799" s="240"/>
      <c r="K4799" s="209">
        <v>9.8379999999999992</v>
      </c>
      <c r="L4799" s="209">
        <v>0.34300000000000003</v>
      </c>
      <c r="M4799" s="209">
        <v>0.69299999999999995</v>
      </c>
      <c r="N4799" s="209">
        <v>1.673</v>
      </c>
      <c r="O4799" s="209">
        <v>0.90500000000000003</v>
      </c>
      <c r="P4799" s="209">
        <v>4.8689999999999998</v>
      </c>
      <c r="Q4799" s="209">
        <v>3.7229999999999999</v>
      </c>
      <c r="R4799" s="209">
        <v>8.3819999999999997</v>
      </c>
      <c r="S4799" s="209">
        <v>29.748000000000001</v>
      </c>
      <c r="T4799" s="209">
        <v>7.242</v>
      </c>
      <c r="U4799" s="209">
        <v>8.1720000000000006</v>
      </c>
      <c r="V4799" s="209">
        <v>11.583</v>
      </c>
      <c r="W4799" s="209">
        <v>3.802</v>
      </c>
      <c r="X4799" s="209">
        <v>0.47899999999999998</v>
      </c>
      <c r="Y4799" s="209">
        <v>0.91600000000000004</v>
      </c>
      <c r="Z4799" s="209">
        <v>0.41399999999999998</v>
      </c>
      <c r="AA4799" s="209">
        <v>3.738</v>
      </c>
      <c r="AB4799" s="209">
        <v>1.375</v>
      </c>
      <c r="AC4799" s="209">
        <v>3.1040000000000001</v>
      </c>
      <c r="AD4799" s="209">
        <v>13.518000000000001</v>
      </c>
      <c r="AE4799" s="209">
        <v>10.968</v>
      </c>
      <c r="AF4799" s="209">
        <v>9.4239999999999995</v>
      </c>
      <c r="AG4799" s="209">
        <v>1.859</v>
      </c>
      <c r="AH4799" s="209">
        <v>14.606</v>
      </c>
      <c r="AI4799" s="209">
        <v>4.0380000000000003</v>
      </c>
      <c r="AJ4799" s="209">
        <v>0.70499999999999996</v>
      </c>
      <c r="AK4799" s="209">
        <v>1.056</v>
      </c>
      <c r="AL4799" s="209">
        <v>0.13200000000000001</v>
      </c>
      <c r="AM4799" s="209">
        <v>0.49199999999999999</v>
      </c>
      <c r="AN4799" s="209">
        <v>1.9910000000000001</v>
      </c>
      <c r="AO4799" s="209">
        <v>7.4950000000000001</v>
      </c>
      <c r="AP4799" s="209">
        <v>13.742000000000001</v>
      </c>
      <c r="AQ4799" s="209">
        <v>18.931999999999999</v>
      </c>
      <c r="AR4799" s="209">
        <v>11.939</v>
      </c>
      <c r="AS4799" s="209">
        <v>5.9989999999999997</v>
      </c>
      <c r="AT4799" s="209">
        <v>4.532</v>
      </c>
      <c r="AU4799" s="209">
        <v>3.137</v>
      </c>
      <c r="AV4799" s="209">
        <v>5.96</v>
      </c>
      <c r="AW4799" s="209">
        <v>1.3640000000000001</v>
      </c>
      <c r="AX4799" s="209">
        <v>0.219</v>
      </c>
      <c r="AY4799" s="209">
        <v>0.79300000000000004</v>
      </c>
      <c r="AZ4799" s="209">
        <v>21.268999999999998</v>
      </c>
      <c r="BA4799" s="209">
        <v>3.8929999999999998</v>
      </c>
      <c r="BB4799" s="21">
        <f t="shared" si="507"/>
        <v>29.748000000000001</v>
      </c>
      <c r="BC4799" s="21">
        <f>BD4799</f>
        <v>39.983870967741943</v>
      </c>
      <c r="BD4799" s="22">
        <f t="shared" si="506"/>
        <v>39.983870967741943</v>
      </c>
      <c r="BE4799" s="21">
        <f>BC4799-BD4799</f>
        <v>0</v>
      </c>
      <c r="BF4799" s="2">
        <v>31.62</v>
      </c>
      <c r="BG4799" s="10"/>
      <c r="BH4799" s="21">
        <f t="shared" si="508"/>
        <v>2.9748000000000004E-2</v>
      </c>
      <c r="BI4799" s="22">
        <f t="shared" si="508"/>
        <v>2.9748000000000004E-2</v>
      </c>
      <c r="BJ4799" s="21">
        <f>BH4799-BI4799</f>
        <v>0</v>
      </c>
      <c r="BK4799" s="21">
        <v>8.9244000000000018E-2</v>
      </c>
      <c r="BL4799" s="22">
        <v>8.9244000000000018E-2</v>
      </c>
      <c r="BM4799" s="21">
        <v>0</v>
      </c>
      <c r="BN4799" s="21">
        <f t="shared" si="505"/>
        <v>0.35697600000000007</v>
      </c>
      <c r="BO4799" s="22">
        <f t="shared" si="505"/>
        <v>0.35697600000000007</v>
      </c>
      <c r="BP4799" s="21">
        <f t="shared" si="505"/>
        <v>0</v>
      </c>
    </row>
    <row r="4800" spans="1:68" ht="11.1" hidden="1" customHeight="1" outlineLevel="2" x14ac:dyDescent="0.2">
      <c r="A4800" s="10"/>
      <c r="B4800" s="18"/>
      <c r="C4800" s="18"/>
      <c r="D4800" s="18"/>
      <c r="E4800" s="23"/>
      <c r="F4800" s="208">
        <v>9.5060000000000002</v>
      </c>
      <c r="G4800" s="208">
        <v>6.5590000000000002</v>
      </c>
      <c r="H4800" s="208">
        <v>11.45</v>
      </c>
      <c r="I4800" s="239">
        <v>14.159000000000001</v>
      </c>
      <c r="J4800" s="239"/>
      <c r="K4800" s="208">
        <v>9.8379999999999992</v>
      </c>
      <c r="L4800" s="208">
        <v>0.34300000000000003</v>
      </c>
      <c r="M4800" s="208">
        <v>0.69299999999999995</v>
      </c>
      <c r="N4800" s="208">
        <v>1.673</v>
      </c>
      <c r="O4800" s="208">
        <v>0.90500000000000003</v>
      </c>
      <c r="P4800" s="208">
        <v>4.8689999999999998</v>
      </c>
      <c r="Q4800" s="208">
        <v>3.7229999999999999</v>
      </c>
      <c r="R4800" s="208">
        <v>8.3819999999999997</v>
      </c>
      <c r="S4800" s="208">
        <v>29.748000000000001</v>
      </c>
      <c r="T4800" s="208">
        <v>7.242</v>
      </c>
      <c r="U4800" s="208">
        <v>8.1720000000000006</v>
      </c>
      <c r="V4800" s="208">
        <v>11.583</v>
      </c>
      <c r="W4800" s="208">
        <v>3.802</v>
      </c>
      <c r="X4800" s="208">
        <v>0.47899999999999998</v>
      </c>
      <c r="Y4800" s="208">
        <v>0.91600000000000004</v>
      </c>
      <c r="Z4800" s="208">
        <v>0.41399999999999998</v>
      </c>
      <c r="AA4800" s="208">
        <v>3.738</v>
      </c>
      <c r="AB4800" s="208">
        <v>1.375</v>
      </c>
      <c r="AC4800" s="208">
        <v>3.1040000000000001</v>
      </c>
      <c r="AD4800" s="208">
        <v>13.518000000000001</v>
      </c>
      <c r="AE4800" s="208">
        <v>10.968</v>
      </c>
      <c r="AF4800" s="208">
        <v>9.4239999999999995</v>
      </c>
      <c r="AG4800" s="208">
        <v>1.859</v>
      </c>
      <c r="AH4800" s="208">
        <v>14.606</v>
      </c>
      <c r="AI4800" s="208">
        <v>4.0380000000000003</v>
      </c>
      <c r="AJ4800" s="208">
        <v>0.70499999999999996</v>
      </c>
      <c r="AK4800" s="208">
        <v>1.056</v>
      </c>
      <c r="AL4800" s="208">
        <v>0.13200000000000001</v>
      </c>
      <c r="AM4800" s="208">
        <v>0.49199999999999999</v>
      </c>
      <c r="AN4800" s="208">
        <v>1.9910000000000001</v>
      </c>
      <c r="AO4800" s="208">
        <v>7.4950000000000001</v>
      </c>
      <c r="AP4800" s="208">
        <v>13.742000000000001</v>
      </c>
      <c r="AQ4800" s="208">
        <v>18.931999999999999</v>
      </c>
      <c r="AR4800" s="208">
        <v>11.939</v>
      </c>
      <c r="AS4800" s="208">
        <v>5.9989999999999997</v>
      </c>
      <c r="AT4800" s="208">
        <v>4.532</v>
      </c>
      <c r="AU4800" s="208">
        <v>3.137</v>
      </c>
      <c r="AV4800" s="208">
        <v>5.96</v>
      </c>
      <c r="AW4800" s="208">
        <v>1.3640000000000001</v>
      </c>
      <c r="AX4800" s="208">
        <v>0.219</v>
      </c>
      <c r="AY4800" s="208">
        <v>0.79300000000000004</v>
      </c>
      <c r="AZ4800" s="208">
        <v>21.268999999999998</v>
      </c>
      <c r="BA4800" s="208">
        <v>3.8929999999999998</v>
      </c>
      <c r="BB4800" s="21">
        <f t="shared" si="507"/>
        <v>29.748000000000001</v>
      </c>
      <c r="BC4800" s="21"/>
      <c r="BD4800" s="22">
        <f t="shared" si="506"/>
        <v>39.983870967741943</v>
      </c>
      <c r="BE4800" s="21"/>
      <c r="BG4800" s="10"/>
      <c r="BH4800" s="21">
        <f t="shared" si="508"/>
        <v>0</v>
      </c>
      <c r="BI4800" s="22">
        <f t="shared" si="508"/>
        <v>2.9748000000000004E-2</v>
      </c>
      <c r="BJ4800" s="21"/>
      <c r="BK4800" s="21">
        <v>0</v>
      </c>
      <c r="BL4800" s="22">
        <v>8.9244000000000018E-2</v>
      </c>
      <c r="BM4800" s="21"/>
      <c r="BN4800" s="21">
        <f t="shared" si="505"/>
        <v>0</v>
      </c>
      <c r="BO4800" s="22">
        <f t="shared" si="505"/>
        <v>0.35697600000000007</v>
      </c>
      <c r="BP4800" s="21">
        <f t="shared" si="505"/>
        <v>0</v>
      </c>
    </row>
    <row r="4801" spans="1:68" ht="11.1" hidden="1" customHeight="1" outlineLevel="1" collapsed="1" x14ac:dyDescent="0.2">
      <c r="A4801" s="10"/>
      <c r="B4801" s="18"/>
      <c r="C4801" s="18"/>
      <c r="D4801" s="18"/>
      <c r="E4801" s="19" t="s">
        <v>4210</v>
      </c>
      <c r="F4801" s="209">
        <v>87.429000000000002</v>
      </c>
      <c r="G4801" s="209">
        <v>67.135999999999996</v>
      </c>
      <c r="H4801" s="209">
        <v>56.125</v>
      </c>
      <c r="I4801" s="240">
        <v>39.191000000000003</v>
      </c>
      <c r="J4801" s="240"/>
      <c r="K4801" s="209">
        <v>23.937999999999999</v>
      </c>
      <c r="L4801" s="209">
        <v>21.661999999999999</v>
      </c>
      <c r="M4801" s="209">
        <v>22.73</v>
      </c>
      <c r="N4801" s="209">
        <v>26.074999999999999</v>
      </c>
      <c r="O4801" s="209">
        <v>26.303000000000001</v>
      </c>
      <c r="P4801" s="209">
        <v>53.420999999999999</v>
      </c>
      <c r="Q4801" s="209">
        <v>63.460999999999999</v>
      </c>
      <c r="R4801" s="209">
        <v>76.009</v>
      </c>
      <c r="S4801" s="209">
        <v>81.314999999999998</v>
      </c>
      <c r="T4801" s="209">
        <v>72.183000000000007</v>
      </c>
      <c r="U4801" s="209">
        <v>61.459000000000003</v>
      </c>
      <c r="V4801" s="209">
        <v>36.802999999999997</v>
      </c>
      <c r="W4801" s="209">
        <v>27.513999999999999</v>
      </c>
      <c r="X4801" s="209">
        <v>24.873999999999999</v>
      </c>
      <c r="Y4801" s="209">
        <v>20.286999999999999</v>
      </c>
      <c r="Z4801" s="209">
        <v>25.042000000000002</v>
      </c>
      <c r="AA4801" s="209">
        <v>19.562999999999999</v>
      </c>
      <c r="AB4801" s="209">
        <v>39.401000000000003</v>
      </c>
      <c r="AC4801" s="209">
        <v>59.171999999999997</v>
      </c>
      <c r="AD4801" s="209">
        <v>81.721000000000004</v>
      </c>
      <c r="AE4801" s="209">
        <v>86.040999999999997</v>
      </c>
      <c r="AF4801" s="209">
        <v>62.594000000000001</v>
      </c>
      <c r="AG4801" s="209">
        <v>52.185000000000002</v>
      </c>
      <c r="AH4801" s="209">
        <v>35.183999999999997</v>
      </c>
      <c r="AI4801" s="209">
        <v>21.742999999999999</v>
      </c>
      <c r="AJ4801" s="209">
        <v>27.73</v>
      </c>
      <c r="AK4801" s="20"/>
      <c r="AL4801" s="209">
        <v>10.586</v>
      </c>
      <c r="AM4801" s="209">
        <v>7.3419999999999996</v>
      </c>
      <c r="AN4801" s="209">
        <v>38.148000000000003</v>
      </c>
      <c r="AO4801" s="209">
        <v>58.213999999999999</v>
      </c>
      <c r="AP4801" s="209">
        <v>89.569000000000003</v>
      </c>
      <c r="AQ4801" s="209">
        <v>91.503</v>
      </c>
      <c r="AR4801" s="209">
        <v>70.837000000000003</v>
      </c>
      <c r="AS4801" s="209">
        <v>61.249000000000002</v>
      </c>
      <c r="AT4801" s="209">
        <v>38.622</v>
      </c>
      <c r="AU4801" s="209">
        <v>22.157</v>
      </c>
      <c r="AV4801" s="20"/>
      <c r="AW4801" s="20"/>
      <c r="AX4801" s="20"/>
      <c r="AY4801" s="209">
        <v>47.292000000000002</v>
      </c>
      <c r="AZ4801" s="209">
        <v>24.173999999999999</v>
      </c>
      <c r="BA4801" s="209">
        <v>65.944000000000003</v>
      </c>
      <c r="BB4801" s="56">
        <f>BB4802+BB4803</f>
        <v>110.85600000000001</v>
      </c>
      <c r="BC4801" s="21">
        <f>BF4801</f>
        <v>158.4</v>
      </c>
      <c r="BD4801" s="22">
        <f t="shared" si="506"/>
        <v>149</v>
      </c>
      <c r="BE4801" s="21">
        <f>BC4801-BD4801</f>
        <v>9.4000000000000057</v>
      </c>
      <c r="BF4801" s="2">
        <v>158.4</v>
      </c>
      <c r="BG4801" s="10">
        <v>5</v>
      </c>
      <c r="BH4801" s="21">
        <f t="shared" si="508"/>
        <v>0.11784960000000001</v>
      </c>
      <c r="BI4801" s="22">
        <f t="shared" si="508"/>
        <v>0.110856</v>
      </c>
      <c r="BJ4801" s="21">
        <f>BH4801-BI4801</f>
        <v>6.9936000000000165E-3</v>
      </c>
      <c r="BK4801" s="21">
        <v>0.35354880000000005</v>
      </c>
      <c r="BL4801" s="22">
        <v>0.33256799999999997</v>
      </c>
      <c r="BM4801" s="21">
        <v>2.0980800000000077E-2</v>
      </c>
      <c r="BN4801" s="21">
        <f t="shared" si="505"/>
        <v>1.4141952000000002</v>
      </c>
      <c r="BO4801" s="22">
        <f t="shared" si="505"/>
        <v>1.3302719999999999</v>
      </c>
      <c r="BP4801" s="21">
        <f t="shared" si="505"/>
        <v>8.3923200000000309E-2</v>
      </c>
    </row>
    <row r="4802" spans="1:68" ht="11.1" hidden="1" customHeight="1" outlineLevel="2" x14ac:dyDescent="0.2">
      <c r="A4802" s="10"/>
      <c r="B4802" s="18"/>
      <c r="C4802" s="18"/>
      <c r="D4802" s="18"/>
      <c r="E4802" s="23" t="s">
        <v>4211</v>
      </c>
      <c r="F4802" s="208">
        <v>24.332999999999998</v>
      </c>
      <c r="G4802" s="208">
        <v>22.114000000000001</v>
      </c>
      <c r="H4802" s="208">
        <v>21.452000000000002</v>
      </c>
      <c r="I4802" s="239">
        <v>23.550999999999998</v>
      </c>
      <c r="J4802" s="239"/>
      <c r="K4802" s="208">
        <v>23.442</v>
      </c>
      <c r="L4802" s="208">
        <v>21.661999999999999</v>
      </c>
      <c r="M4802" s="208">
        <v>22.73</v>
      </c>
      <c r="N4802" s="208">
        <v>26.074999999999999</v>
      </c>
      <c r="O4802" s="208">
        <v>26.303000000000001</v>
      </c>
      <c r="P4802" s="208">
        <v>23.797000000000001</v>
      </c>
      <c r="Q4802" s="208">
        <v>20.58</v>
      </c>
      <c r="R4802" s="208">
        <v>18.443000000000001</v>
      </c>
      <c r="S4802" s="208">
        <v>21.428999999999998</v>
      </c>
      <c r="T4802" s="208">
        <v>17.695</v>
      </c>
      <c r="U4802" s="208">
        <v>22.832000000000001</v>
      </c>
      <c r="V4802" s="208">
        <v>19.907</v>
      </c>
      <c r="W4802" s="208">
        <v>26.199000000000002</v>
      </c>
      <c r="X4802" s="208">
        <v>24.873999999999999</v>
      </c>
      <c r="Y4802" s="208">
        <v>20.286999999999999</v>
      </c>
      <c r="Z4802" s="208">
        <v>25.042000000000002</v>
      </c>
      <c r="AA4802" s="208">
        <v>19.562999999999999</v>
      </c>
      <c r="AB4802" s="208">
        <v>21.864999999999998</v>
      </c>
      <c r="AC4802" s="208">
        <v>16.442</v>
      </c>
      <c r="AD4802" s="208">
        <v>24.95</v>
      </c>
      <c r="AE4802" s="208">
        <v>25.161000000000001</v>
      </c>
      <c r="AF4802" s="208">
        <v>19.911999999999999</v>
      </c>
      <c r="AG4802" s="208">
        <v>24.445</v>
      </c>
      <c r="AH4802" s="208">
        <v>22.555</v>
      </c>
      <c r="AI4802" s="208">
        <v>19.239000000000001</v>
      </c>
      <c r="AJ4802" s="208">
        <v>27.73</v>
      </c>
      <c r="AK4802" s="24"/>
      <c r="AL4802" s="208">
        <v>10.586</v>
      </c>
      <c r="AM4802" s="208">
        <v>7.3419999999999996</v>
      </c>
      <c r="AN4802" s="208">
        <v>10.776999999999999</v>
      </c>
      <c r="AO4802" s="24"/>
      <c r="AP4802" s="208">
        <v>22.638999999999999</v>
      </c>
      <c r="AQ4802" s="208">
        <v>27.071999999999999</v>
      </c>
      <c r="AR4802" s="208">
        <v>19.114000000000001</v>
      </c>
      <c r="AS4802" s="208">
        <v>21.352</v>
      </c>
      <c r="AT4802" s="208">
        <v>20.806999999999999</v>
      </c>
      <c r="AU4802" s="208">
        <v>13.942</v>
      </c>
      <c r="AV4802" s="24"/>
      <c r="AW4802" s="24"/>
      <c r="AX4802" s="24"/>
      <c r="AY4802" s="208">
        <v>43.926000000000002</v>
      </c>
      <c r="AZ4802" s="208">
        <v>12.920999999999999</v>
      </c>
      <c r="BA4802" s="208">
        <v>16.82</v>
      </c>
      <c r="BB4802" s="21">
        <f t="shared" si="507"/>
        <v>43.926000000000002</v>
      </c>
      <c r="BC4802" s="21"/>
      <c r="BD4802" s="22">
        <f t="shared" si="506"/>
        <v>59.040322580645167</v>
      </c>
      <c r="BE4802" s="21"/>
      <c r="BG4802" s="10"/>
      <c r="BH4802" s="21">
        <f t="shared" si="508"/>
        <v>0</v>
      </c>
      <c r="BI4802" s="22">
        <f t="shared" si="508"/>
        <v>4.3926E-2</v>
      </c>
      <c r="BJ4802" s="21"/>
      <c r="BK4802" s="21">
        <v>0</v>
      </c>
      <c r="BL4802" s="22">
        <v>0.13177800000000001</v>
      </c>
      <c r="BM4802" s="21"/>
      <c r="BN4802" s="21">
        <f t="shared" si="505"/>
        <v>0</v>
      </c>
      <c r="BO4802" s="22">
        <f t="shared" si="505"/>
        <v>0.52711200000000002</v>
      </c>
      <c r="BP4802" s="21">
        <f t="shared" si="505"/>
        <v>0</v>
      </c>
    </row>
    <row r="4803" spans="1:68" ht="11.1" hidden="1" customHeight="1" outlineLevel="2" x14ac:dyDescent="0.2">
      <c r="A4803" s="10"/>
      <c r="B4803" s="18"/>
      <c r="C4803" s="18"/>
      <c r="D4803" s="18"/>
      <c r="E4803" s="23" t="s">
        <v>4212</v>
      </c>
      <c r="F4803" s="208">
        <v>63.095999999999997</v>
      </c>
      <c r="G4803" s="208">
        <v>45.021999999999998</v>
      </c>
      <c r="H4803" s="208">
        <v>34.673000000000002</v>
      </c>
      <c r="I4803" s="239">
        <v>15.64</v>
      </c>
      <c r="J4803" s="239"/>
      <c r="K4803" s="208">
        <v>0.496</v>
      </c>
      <c r="L4803" s="24"/>
      <c r="M4803" s="24"/>
      <c r="N4803" s="24"/>
      <c r="O4803" s="24"/>
      <c r="P4803" s="208">
        <v>29.623999999999999</v>
      </c>
      <c r="Q4803" s="208">
        <v>42.881</v>
      </c>
      <c r="R4803" s="208">
        <v>57.566000000000003</v>
      </c>
      <c r="S4803" s="208">
        <v>59.886000000000003</v>
      </c>
      <c r="T4803" s="208">
        <v>54.488</v>
      </c>
      <c r="U4803" s="208">
        <v>38.627000000000002</v>
      </c>
      <c r="V4803" s="208">
        <v>16.896000000000001</v>
      </c>
      <c r="W4803" s="208">
        <v>1.3149999999999999</v>
      </c>
      <c r="X4803" s="24"/>
      <c r="Y4803" s="24"/>
      <c r="Z4803" s="24"/>
      <c r="AA4803" s="24"/>
      <c r="AB4803" s="208">
        <v>17.536000000000001</v>
      </c>
      <c r="AC4803" s="208">
        <v>42.73</v>
      </c>
      <c r="AD4803" s="208">
        <v>56.771000000000001</v>
      </c>
      <c r="AE4803" s="208">
        <v>60.88</v>
      </c>
      <c r="AF4803" s="208">
        <v>42.682000000000002</v>
      </c>
      <c r="AG4803" s="208">
        <v>27.74</v>
      </c>
      <c r="AH4803" s="208">
        <v>12.629</v>
      </c>
      <c r="AI4803" s="208">
        <v>2.504</v>
      </c>
      <c r="AJ4803" s="24"/>
      <c r="AK4803" s="24"/>
      <c r="AL4803" s="24"/>
      <c r="AM4803" s="24"/>
      <c r="AN4803" s="208">
        <v>27.370999999999999</v>
      </c>
      <c r="AO4803" s="208">
        <v>58.213999999999999</v>
      </c>
      <c r="AP4803" s="208">
        <v>66.930000000000007</v>
      </c>
      <c r="AQ4803" s="208">
        <v>64.430999999999997</v>
      </c>
      <c r="AR4803" s="208">
        <v>51.722999999999999</v>
      </c>
      <c r="AS4803" s="208">
        <v>39.896999999999998</v>
      </c>
      <c r="AT4803" s="208">
        <v>17.815000000000001</v>
      </c>
      <c r="AU4803" s="208">
        <v>8.2149999999999999</v>
      </c>
      <c r="AV4803" s="24"/>
      <c r="AW4803" s="24"/>
      <c r="AX4803" s="24"/>
      <c r="AY4803" s="208">
        <v>3.3660000000000001</v>
      </c>
      <c r="AZ4803" s="208">
        <v>11.253</v>
      </c>
      <c r="BA4803" s="208">
        <v>49.124000000000002</v>
      </c>
      <c r="BB4803" s="21">
        <f t="shared" si="507"/>
        <v>66.930000000000007</v>
      </c>
      <c r="BC4803" s="21"/>
      <c r="BD4803" s="22">
        <f t="shared" si="506"/>
        <v>89.959677419354847</v>
      </c>
      <c r="BE4803" s="21"/>
      <c r="BG4803" s="10"/>
      <c r="BH4803" s="21">
        <f t="shared" si="508"/>
        <v>0</v>
      </c>
      <c r="BI4803" s="22">
        <f t="shared" si="508"/>
        <v>6.6930000000000003E-2</v>
      </c>
      <c r="BJ4803" s="21"/>
      <c r="BK4803" s="21">
        <v>0</v>
      </c>
      <c r="BL4803" s="22">
        <v>0.20079000000000002</v>
      </c>
      <c r="BM4803" s="21"/>
      <c r="BN4803" s="21">
        <f t="shared" si="505"/>
        <v>0</v>
      </c>
      <c r="BO4803" s="22">
        <f t="shared" si="505"/>
        <v>0.8031600000000001</v>
      </c>
      <c r="BP4803" s="21">
        <f t="shared" si="505"/>
        <v>0</v>
      </c>
    </row>
    <row r="4804" spans="1:68" ht="11.1" hidden="1" customHeight="1" outlineLevel="1" collapsed="1" x14ac:dyDescent="0.2">
      <c r="A4804" s="10"/>
      <c r="B4804" s="18"/>
      <c r="C4804" s="18"/>
      <c r="D4804" s="18"/>
      <c r="E4804" s="19" t="s">
        <v>4213</v>
      </c>
      <c r="F4804" s="20"/>
      <c r="G4804" s="209">
        <v>2.5569999999999999</v>
      </c>
      <c r="H4804" s="20"/>
      <c r="I4804" s="20"/>
      <c r="J4804" s="20"/>
      <c r="K4804" s="20"/>
      <c r="L4804" s="20"/>
      <c r="M4804" s="20"/>
      <c r="N4804" s="20"/>
      <c r="O4804" s="20"/>
      <c r="P4804" s="20"/>
      <c r="Q4804" s="20"/>
      <c r="R4804" s="20"/>
      <c r="S4804" s="20"/>
      <c r="T4804" s="20"/>
      <c r="U4804" s="20"/>
      <c r="V4804" s="20"/>
      <c r="W4804" s="20"/>
      <c r="X4804" s="20"/>
      <c r="Y4804" s="20"/>
      <c r="Z4804" s="20"/>
      <c r="AA4804" s="20"/>
      <c r="AB4804" s="209">
        <v>1.4E-2</v>
      </c>
      <c r="AC4804" s="209">
        <v>1E-3</v>
      </c>
      <c r="AD4804" s="209">
        <v>1E-3</v>
      </c>
      <c r="AE4804" s="209">
        <v>1E-3</v>
      </c>
      <c r="AF4804" s="209">
        <v>1E-3</v>
      </c>
      <c r="AG4804" s="209">
        <v>2.7E-2</v>
      </c>
      <c r="AH4804" s="20"/>
      <c r="AI4804" s="209">
        <v>3.0000000000000001E-3</v>
      </c>
      <c r="AJ4804" s="209">
        <v>0.01</v>
      </c>
      <c r="AK4804" s="20"/>
      <c r="AL4804" s="209">
        <v>6.0000000000000001E-3</v>
      </c>
      <c r="AM4804" s="209">
        <v>4.0000000000000001E-3</v>
      </c>
      <c r="AN4804" s="209">
        <v>5.0000000000000001E-3</v>
      </c>
      <c r="AO4804" s="209">
        <v>7.0000000000000001E-3</v>
      </c>
      <c r="AP4804" s="209">
        <v>6.0000000000000001E-3</v>
      </c>
      <c r="AQ4804" s="209">
        <v>7.0000000000000001E-3</v>
      </c>
      <c r="AR4804" s="209">
        <v>6.0000000000000001E-3</v>
      </c>
      <c r="AS4804" s="209">
        <v>5.0000000000000001E-3</v>
      </c>
      <c r="AT4804" s="20"/>
      <c r="AU4804" s="20"/>
      <c r="AV4804" s="20"/>
      <c r="AW4804" s="20"/>
      <c r="AX4804" s="20"/>
      <c r="AY4804" s="20"/>
      <c r="AZ4804" s="20"/>
      <c r="BA4804" s="20"/>
      <c r="BB4804" s="21">
        <f t="shared" si="507"/>
        <v>2.5569999999999999</v>
      </c>
      <c r="BC4804" s="21">
        <f>BF4804</f>
        <v>15.83</v>
      </c>
      <c r="BD4804" s="22">
        <f t="shared" si="506"/>
        <v>3.436827956989247</v>
      </c>
      <c r="BE4804" s="21">
        <f>BC4804-BD4804</f>
        <v>12.393172043010754</v>
      </c>
      <c r="BF4804" s="2">
        <v>15.83</v>
      </c>
      <c r="BG4804" s="10"/>
      <c r="BH4804" s="21">
        <f t="shared" si="508"/>
        <v>1.177752E-2</v>
      </c>
      <c r="BI4804" s="22">
        <f t="shared" si="508"/>
        <v>2.5569999999999994E-3</v>
      </c>
      <c r="BJ4804" s="21">
        <f>BH4804-BI4804</f>
        <v>9.2205199999999994E-3</v>
      </c>
      <c r="BK4804" s="21">
        <v>3.5332559999999999E-2</v>
      </c>
      <c r="BL4804" s="22">
        <v>7.6709999999999981E-3</v>
      </c>
      <c r="BM4804" s="21">
        <v>2.7661560000000002E-2</v>
      </c>
      <c r="BN4804" s="21">
        <f t="shared" si="505"/>
        <v>0.14133024</v>
      </c>
      <c r="BO4804" s="22">
        <f t="shared" si="505"/>
        <v>3.0683999999999993E-2</v>
      </c>
      <c r="BP4804" s="21">
        <f t="shared" si="505"/>
        <v>0.11064624000000001</v>
      </c>
    </row>
    <row r="4805" spans="1:68" ht="11.1" hidden="1" customHeight="1" outlineLevel="2" x14ac:dyDescent="0.2">
      <c r="A4805" s="10"/>
      <c r="B4805" s="18"/>
      <c r="C4805" s="18"/>
      <c r="D4805" s="18"/>
      <c r="E4805" s="23"/>
      <c r="F4805" s="24"/>
      <c r="G4805" s="208">
        <v>2.5569999999999999</v>
      </c>
      <c r="H4805" s="24"/>
      <c r="I4805" s="24"/>
      <c r="J4805" s="24"/>
      <c r="K4805" s="24"/>
      <c r="L4805" s="24"/>
      <c r="M4805" s="24"/>
      <c r="N4805" s="24"/>
      <c r="O4805" s="24"/>
      <c r="P4805" s="24"/>
      <c r="Q4805" s="24"/>
      <c r="R4805" s="24"/>
      <c r="S4805" s="24"/>
      <c r="T4805" s="24"/>
      <c r="U4805" s="24"/>
      <c r="V4805" s="24"/>
      <c r="W4805" s="24"/>
      <c r="X4805" s="24"/>
      <c r="Y4805" s="24"/>
      <c r="Z4805" s="24"/>
      <c r="AA4805" s="24"/>
      <c r="AB4805" s="208">
        <v>1.4E-2</v>
      </c>
      <c r="AC4805" s="208">
        <v>1E-3</v>
      </c>
      <c r="AD4805" s="208">
        <v>1E-3</v>
      </c>
      <c r="AE4805" s="208">
        <v>1E-3</v>
      </c>
      <c r="AF4805" s="208">
        <v>1E-3</v>
      </c>
      <c r="AG4805" s="208">
        <v>2.7E-2</v>
      </c>
      <c r="AH4805" s="24"/>
      <c r="AI4805" s="208">
        <v>3.0000000000000001E-3</v>
      </c>
      <c r="AJ4805" s="208">
        <v>0.01</v>
      </c>
      <c r="AK4805" s="24"/>
      <c r="AL4805" s="208">
        <v>6.0000000000000001E-3</v>
      </c>
      <c r="AM4805" s="208">
        <v>4.0000000000000001E-3</v>
      </c>
      <c r="AN4805" s="208">
        <v>5.0000000000000001E-3</v>
      </c>
      <c r="AO4805" s="208">
        <v>7.0000000000000001E-3</v>
      </c>
      <c r="AP4805" s="208">
        <v>6.0000000000000001E-3</v>
      </c>
      <c r="AQ4805" s="208">
        <v>7.0000000000000001E-3</v>
      </c>
      <c r="AR4805" s="208">
        <v>6.0000000000000001E-3</v>
      </c>
      <c r="AS4805" s="208">
        <v>5.0000000000000001E-3</v>
      </c>
      <c r="AT4805" s="24"/>
      <c r="AU4805" s="24"/>
      <c r="AV4805" s="24"/>
      <c r="AW4805" s="24"/>
      <c r="AX4805" s="24"/>
      <c r="AY4805" s="24"/>
      <c r="AZ4805" s="24"/>
      <c r="BA4805" s="24"/>
      <c r="BB4805" s="21">
        <f t="shared" si="507"/>
        <v>2.5569999999999999</v>
      </c>
      <c r="BC4805" s="21"/>
      <c r="BD4805" s="22">
        <f t="shared" si="506"/>
        <v>3.436827956989247</v>
      </c>
      <c r="BE4805" s="21"/>
      <c r="BG4805" s="10"/>
      <c r="BH4805" s="21">
        <f t="shared" si="508"/>
        <v>0</v>
      </c>
      <c r="BI4805" s="22">
        <f t="shared" si="508"/>
        <v>2.5569999999999994E-3</v>
      </c>
      <c r="BJ4805" s="21"/>
      <c r="BK4805" s="21">
        <v>0</v>
      </c>
      <c r="BL4805" s="22">
        <v>7.6709999999999981E-3</v>
      </c>
      <c r="BM4805" s="21"/>
      <c r="BN4805" s="21">
        <f t="shared" si="505"/>
        <v>0</v>
      </c>
      <c r="BO4805" s="22">
        <f t="shared" si="505"/>
        <v>3.0683999999999993E-2</v>
      </c>
      <c r="BP4805" s="21">
        <f t="shared" si="505"/>
        <v>0</v>
      </c>
    </row>
    <row r="4806" spans="1:68" ht="11.1" hidden="1" customHeight="1" outlineLevel="1" collapsed="1" x14ac:dyDescent="0.2">
      <c r="A4806" s="10"/>
      <c r="B4806" s="18"/>
      <c r="C4806" s="18"/>
      <c r="D4806" s="18"/>
      <c r="E4806" s="19" t="s">
        <v>4214</v>
      </c>
      <c r="F4806" s="209">
        <v>14.315</v>
      </c>
      <c r="G4806" s="209">
        <v>13.516</v>
      </c>
      <c r="H4806" s="209">
        <v>8.6929999999999996</v>
      </c>
      <c r="I4806" s="240">
        <v>4.0140000000000002</v>
      </c>
      <c r="J4806" s="240"/>
      <c r="K4806" s="20"/>
      <c r="L4806" s="209">
        <v>1.2549999999999999</v>
      </c>
      <c r="M4806" s="20"/>
      <c r="N4806" s="20"/>
      <c r="O4806" s="209">
        <v>1.3859999999999999</v>
      </c>
      <c r="P4806" s="209">
        <v>7.2789999999999999</v>
      </c>
      <c r="Q4806" s="209">
        <v>19.513000000000002</v>
      </c>
      <c r="R4806" s="209">
        <v>24.041</v>
      </c>
      <c r="S4806" s="209">
        <v>34.042000000000002</v>
      </c>
      <c r="T4806" s="209">
        <v>24.224</v>
      </c>
      <c r="U4806" s="209">
        <v>15.933</v>
      </c>
      <c r="V4806" s="209">
        <v>9.4290000000000003</v>
      </c>
      <c r="W4806" s="209">
        <v>1.246</v>
      </c>
      <c r="X4806" s="20"/>
      <c r="Y4806" s="20"/>
      <c r="Z4806" s="20"/>
      <c r="AA4806" s="20"/>
      <c r="AB4806" s="209">
        <v>6.2329999999999997</v>
      </c>
      <c r="AC4806" s="209">
        <v>31.87</v>
      </c>
      <c r="AD4806" s="209">
        <v>39.396000000000001</v>
      </c>
      <c r="AE4806" s="209">
        <v>20.099</v>
      </c>
      <c r="AF4806" s="209">
        <v>28.888999999999999</v>
      </c>
      <c r="AG4806" s="209">
        <v>13.106999999999999</v>
      </c>
      <c r="AH4806" s="209">
        <v>5.2519999999999998</v>
      </c>
      <c r="AI4806" s="209">
        <v>1.613</v>
      </c>
      <c r="AJ4806" s="20"/>
      <c r="AK4806" s="20"/>
      <c r="AL4806" s="20"/>
      <c r="AM4806" s="20"/>
      <c r="AN4806" s="209">
        <v>14.784000000000001</v>
      </c>
      <c r="AO4806" s="209">
        <v>17.466000000000001</v>
      </c>
      <c r="AP4806" s="209">
        <v>29.99</v>
      </c>
      <c r="AQ4806" s="209">
        <v>35.140999999999998</v>
      </c>
      <c r="AR4806" s="209">
        <v>30.263999999999999</v>
      </c>
      <c r="AS4806" s="209">
        <v>21.523</v>
      </c>
      <c r="AT4806" s="209">
        <v>5.5570000000000004</v>
      </c>
      <c r="AU4806" s="20"/>
      <c r="AV4806" s="20"/>
      <c r="AW4806" s="20"/>
      <c r="AX4806" s="20"/>
      <c r="AY4806" s="20"/>
      <c r="AZ4806" s="209">
        <v>13.551</v>
      </c>
      <c r="BA4806" s="209">
        <v>24.861000000000001</v>
      </c>
      <c r="BB4806" s="56">
        <f>BB4807+BB4808</f>
        <v>41.033999999999999</v>
      </c>
      <c r="BC4806" s="21">
        <f>BD4806</f>
        <v>55.153225806451609</v>
      </c>
      <c r="BD4806" s="22">
        <f t="shared" si="506"/>
        <v>55.153225806451609</v>
      </c>
      <c r="BE4806" s="21">
        <f>BC4806-BD4806</f>
        <v>0</v>
      </c>
      <c r="BF4806" s="2">
        <v>54.51</v>
      </c>
      <c r="BG4806" s="10">
        <v>5</v>
      </c>
      <c r="BH4806" s="21">
        <f t="shared" si="508"/>
        <v>4.1033999999999994E-2</v>
      </c>
      <c r="BI4806" s="22">
        <f t="shared" si="508"/>
        <v>4.1033999999999994E-2</v>
      </c>
      <c r="BJ4806" s="21">
        <f>BH4806-BI4806</f>
        <v>0</v>
      </c>
      <c r="BK4806" s="21">
        <v>0.12310199999999999</v>
      </c>
      <c r="BL4806" s="22">
        <v>0.12310199999999999</v>
      </c>
      <c r="BM4806" s="21">
        <v>0</v>
      </c>
      <c r="BN4806" s="21">
        <f t="shared" si="505"/>
        <v>0.49240799999999996</v>
      </c>
      <c r="BO4806" s="22">
        <f t="shared" si="505"/>
        <v>0.49240799999999996</v>
      </c>
      <c r="BP4806" s="21">
        <f t="shared" si="505"/>
        <v>0</v>
      </c>
    </row>
    <row r="4807" spans="1:68" ht="11.1" hidden="1" customHeight="1" outlineLevel="2" x14ac:dyDescent="0.2">
      <c r="A4807" s="10"/>
      <c r="B4807" s="18"/>
      <c r="C4807" s="18"/>
      <c r="D4807" s="18"/>
      <c r="E4807" s="23" t="s">
        <v>4215</v>
      </c>
      <c r="F4807" s="24"/>
      <c r="G4807" s="24"/>
      <c r="H4807" s="24"/>
      <c r="I4807" s="24"/>
      <c r="J4807" s="24"/>
      <c r="K4807" s="24"/>
      <c r="L4807" s="24"/>
      <c r="M4807" s="24"/>
      <c r="N4807" s="24"/>
      <c r="O4807" s="24"/>
      <c r="P4807" s="208">
        <v>3.7970000000000002</v>
      </c>
      <c r="Q4807" s="208">
        <v>8.641</v>
      </c>
      <c r="R4807" s="208">
        <v>11.15</v>
      </c>
      <c r="S4807" s="208">
        <v>10.205</v>
      </c>
      <c r="T4807" s="208">
        <v>10.907</v>
      </c>
      <c r="U4807" s="208">
        <v>8.1679999999999993</v>
      </c>
      <c r="V4807" s="208">
        <v>7.2690000000000001</v>
      </c>
      <c r="W4807" s="208">
        <v>0.151</v>
      </c>
      <c r="X4807" s="24"/>
      <c r="Y4807" s="24"/>
      <c r="Z4807" s="24"/>
      <c r="AA4807" s="24"/>
      <c r="AB4807" s="24"/>
      <c r="AC4807" s="208">
        <v>17.196999999999999</v>
      </c>
      <c r="AD4807" s="208">
        <v>17.181000000000001</v>
      </c>
      <c r="AE4807" s="208">
        <v>8.8960000000000008</v>
      </c>
      <c r="AF4807" s="208">
        <v>15.911</v>
      </c>
      <c r="AG4807" s="208">
        <v>6.0629999999999997</v>
      </c>
      <c r="AH4807" s="208">
        <v>1.9039999999999999</v>
      </c>
      <c r="AI4807" s="24"/>
      <c r="AJ4807" s="24"/>
      <c r="AK4807" s="24"/>
      <c r="AL4807" s="24"/>
      <c r="AM4807" s="24"/>
      <c r="AN4807" s="208">
        <v>5.8810000000000002</v>
      </c>
      <c r="AO4807" s="208">
        <v>7.4980000000000002</v>
      </c>
      <c r="AP4807" s="208">
        <v>13.124000000000001</v>
      </c>
      <c r="AQ4807" s="208">
        <v>15.462999999999999</v>
      </c>
      <c r="AR4807" s="208">
        <v>13.507999999999999</v>
      </c>
      <c r="AS4807" s="208">
        <v>9.6129999999999995</v>
      </c>
      <c r="AT4807" s="208">
        <v>2.3639999999999999</v>
      </c>
      <c r="AU4807" s="24"/>
      <c r="AV4807" s="24"/>
      <c r="AW4807" s="24"/>
      <c r="AX4807" s="24"/>
      <c r="AY4807" s="24"/>
      <c r="AZ4807" s="208">
        <v>5.4429999999999996</v>
      </c>
      <c r="BA4807" s="208">
        <v>10.981</v>
      </c>
      <c r="BB4807" s="21">
        <f t="shared" si="507"/>
        <v>17.196999999999999</v>
      </c>
      <c r="BC4807" s="21"/>
      <c r="BD4807" s="22">
        <f t="shared" si="506"/>
        <v>23.114247311827956</v>
      </c>
      <c r="BE4807" s="21"/>
      <c r="BG4807" s="10"/>
      <c r="BH4807" s="21">
        <f t="shared" si="508"/>
        <v>0</v>
      </c>
      <c r="BI4807" s="22">
        <f t="shared" si="508"/>
        <v>1.7197E-2</v>
      </c>
      <c r="BJ4807" s="21"/>
      <c r="BK4807" s="21">
        <v>0</v>
      </c>
      <c r="BL4807" s="22">
        <v>5.1590999999999998E-2</v>
      </c>
      <c r="BM4807" s="21"/>
      <c r="BN4807" s="21">
        <f t="shared" si="505"/>
        <v>0</v>
      </c>
      <c r="BO4807" s="22">
        <f t="shared" si="505"/>
        <v>0.20636399999999999</v>
      </c>
      <c r="BP4807" s="21">
        <f t="shared" si="505"/>
        <v>0</v>
      </c>
    </row>
    <row r="4808" spans="1:68" ht="11.1" hidden="1" customHeight="1" outlineLevel="2" x14ac:dyDescent="0.2">
      <c r="A4808" s="10"/>
      <c r="B4808" s="18"/>
      <c r="C4808" s="18"/>
      <c r="D4808" s="18"/>
      <c r="E4808" s="23" t="s">
        <v>4216</v>
      </c>
      <c r="F4808" s="208">
        <v>14.315</v>
      </c>
      <c r="G4808" s="208">
        <v>13.516</v>
      </c>
      <c r="H4808" s="208">
        <v>8.6929999999999996</v>
      </c>
      <c r="I4808" s="239">
        <v>4.0140000000000002</v>
      </c>
      <c r="J4808" s="239"/>
      <c r="K4808" s="24"/>
      <c r="L4808" s="208">
        <v>1.2549999999999999</v>
      </c>
      <c r="M4808" s="24"/>
      <c r="N4808" s="24"/>
      <c r="O4808" s="208">
        <v>1.3859999999999999</v>
      </c>
      <c r="P4808" s="208">
        <v>3.4820000000000002</v>
      </c>
      <c r="Q4808" s="208">
        <v>10.872</v>
      </c>
      <c r="R4808" s="208">
        <v>12.891</v>
      </c>
      <c r="S4808" s="208">
        <v>23.837</v>
      </c>
      <c r="T4808" s="208">
        <v>13.317</v>
      </c>
      <c r="U4808" s="208">
        <v>7.7649999999999997</v>
      </c>
      <c r="V4808" s="208">
        <v>2.16</v>
      </c>
      <c r="W4808" s="208">
        <v>1.095</v>
      </c>
      <c r="X4808" s="24"/>
      <c r="Y4808" s="24"/>
      <c r="Z4808" s="24"/>
      <c r="AA4808" s="24"/>
      <c r="AB4808" s="208">
        <v>6.2329999999999997</v>
      </c>
      <c r="AC4808" s="208">
        <v>14.673</v>
      </c>
      <c r="AD4808" s="208">
        <v>22.215</v>
      </c>
      <c r="AE4808" s="208">
        <v>11.202999999999999</v>
      </c>
      <c r="AF4808" s="208">
        <v>12.978</v>
      </c>
      <c r="AG4808" s="208">
        <v>7.0439999999999996</v>
      </c>
      <c r="AH4808" s="208">
        <v>3.3479999999999999</v>
      </c>
      <c r="AI4808" s="208">
        <v>1.613</v>
      </c>
      <c r="AJ4808" s="24"/>
      <c r="AK4808" s="24"/>
      <c r="AL4808" s="24"/>
      <c r="AM4808" s="24"/>
      <c r="AN4808" s="208">
        <v>8.9030000000000005</v>
      </c>
      <c r="AO4808" s="208">
        <v>9.968</v>
      </c>
      <c r="AP4808" s="208">
        <v>16.866</v>
      </c>
      <c r="AQ4808" s="208">
        <v>19.678000000000001</v>
      </c>
      <c r="AR4808" s="208">
        <v>16.756</v>
      </c>
      <c r="AS4808" s="208">
        <v>11.91</v>
      </c>
      <c r="AT4808" s="208">
        <v>3.1930000000000001</v>
      </c>
      <c r="AU4808" s="24"/>
      <c r="AV4808" s="24"/>
      <c r="AW4808" s="24"/>
      <c r="AX4808" s="24"/>
      <c r="AY4808" s="24"/>
      <c r="AZ4808" s="208">
        <v>8.1080000000000005</v>
      </c>
      <c r="BA4808" s="208">
        <v>13.88</v>
      </c>
      <c r="BB4808" s="21">
        <f t="shared" si="507"/>
        <v>23.837</v>
      </c>
      <c r="BC4808" s="21"/>
      <c r="BD4808" s="22">
        <f t="shared" si="506"/>
        <v>32.038978494623656</v>
      </c>
      <c r="BE4808" s="21"/>
      <c r="BG4808" s="10"/>
      <c r="BH4808" s="21">
        <f t="shared" si="508"/>
        <v>0</v>
      </c>
      <c r="BI4808" s="22">
        <f t="shared" si="508"/>
        <v>2.3837000000000001E-2</v>
      </c>
      <c r="BJ4808" s="21"/>
      <c r="BK4808" s="21">
        <v>0</v>
      </c>
      <c r="BL4808" s="22">
        <v>7.1511000000000005E-2</v>
      </c>
      <c r="BM4808" s="21"/>
      <c r="BN4808" s="21">
        <f t="shared" si="505"/>
        <v>0</v>
      </c>
      <c r="BO4808" s="22">
        <f t="shared" si="505"/>
        <v>0.28604400000000002</v>
      </c>
      <c r="BP4808" s="21">
        <f t="shared" si="505"/>
        <v>0</v>
      </c>
    </row>
    <row r="4809" spans="1:68" ht="11.1" hidden="1" customHeight="1" outlineLevel="1" collapsed="1" x14ac:dyDescent="0.2">
      <c r="A4809" s="10"/>
      <c r="B4809" s="18"/>
      <c r="C4809" s="18"/>
      <c r="D4809" s="18"/>
      <c r="E4809" s="19" t="s">
        <v>4217</v>
      </c>
      <c r="F4809" s="209">
        <v>0.74399999999999999</v>
      </c>
      <c r="G4809" s="209">
        <v>0.755</v>
      </c>
      <c r="H4809" s="209">
        <v>0.755</v>
      </c>
      <c r="I4809" s="240">
        <v>0.67900000000000005</v>
      </c>
      <c r="J4809" s="240"/>
      <c r="K4809" s="209">
        <v>0.70099999999999996</v>
      </c>
      <c r="L4809" s="209">
        <v>0.69</v>
      </c>
      <c r="M4809" s="209">
        <v>0.69</v>
      </c>
      <c r="N4809" s="209">
        <v>0.66800000000000004</v>
      </c>
      <c r="O4809" s="209">
        <v>0.65800000000000003</v>
      </c>
      <c r="P4809" s="209">
        <v>0.66800000000000004</v>
      </c>
      <c r="Q4809" s="209">
        <v>0.81899999999999995</v>
      </c>
      <c r="R4809" s="209">
        <v>0.67900000000000005</v>
      </c>
      <c r="S4809" s="209">
        <v>0.81899999999999995</v>
      </c>
      <c r="T4809" s="209">
        <v>0.81899999999999995</v>
      </c>
      <c r="U4809" s="209">
        <v>0.81899999999999995</v>
      </c>
      <c r="V4809" s="209">
        <v>0.81899999999999995</v>
      </c>
      <c r="W4809" s="209">
        <v>0.81899999999999995</v>
      </c>
      <c r="X4809" s="209">
        <v>0.81899999999999995</v>
      </c>
      <c r="Y4809" s="209">
        <v>0.81899999999999995</v>
      </c>
      <c r="Z4809" s="209">
        <v>0.81899999999999995</v>
      </c>
      <c r="AA4809" s="209">
        <v>0.81899999999999995</v>
      </c>
      <c r="AB4809" s="209">
        <v>0.84099999999999997</v>
      </c>
      <c r="AC4809" s="209">
        <v>0.88200000000000001</v>
      </c>
      <c r="AD4809" s="209">
        <v>0.85199999999999998</v>
      </c>
      <c r="AE4809" s="209">
        <v>0.85499999999999998</v>
      </c>
      <c r="AF4809" s="209">
        <v>0.85499999999999998</v>
      </c>
      <c r="AG4809" s="209">
        <v>0.85499999999999998</v>
      </c>
      <c r="AH4809" s="209">
        <v>0.81299999999999994</v>
      </c>
      <c r="AI4809" s="209">
        <v>0.85499999999999998</v>
      </c>
      <c r="AJ4809" s="209">
        <v>0.85199999999999998</v>
      </c>
      <c r="AK4809" s="209">
        <v>0.83799999999999997</v>
      </c>
      <c r="AL4809" s="209">
        <v>0.85499999999999998</v>
      </c>
      <c r="AM4809" s="209">
        <v>0.85199999999999998</v>
      </c>
      <c r="AN4809" s="209">
        <v>0.85199999999999998</v>
      </c>
      <c r="AO4809" s="209">
        <v>0.85199999999999998</v>
      </c>
      <c r="AP4809" s="209">
        <v>0.84099999999999997</v>
      </c>
      <c r="AQ4809" s="209">
        <v>0.83</v>
      </c>
      <c r="AR4809" s="209">
        <v>0.84099999999999997</v>
      </c>
      <c r="AS4809" s="209">
        <v>0.84099999999999997</v>
      </c>
      <c r="AT4809" s="209">
        <v>0.80900000000000005</v>
      </c>
      <c r="AU4809" s="209">
        <v>0.80900000000000005</v>
      </c>
      <c r="AV4809" s="209">
        <v>0.80900000000000005</v>
      </c>
      <c r="AW4809" s="209">
        <v>0.80900000000000005</v>
      </c>
      <c r="AX4809" s="209">
        <v>0.70099999999999996</v>
      </c>
      <c r="AY4809" s="209">
        <v>0.69</v>
      </c>
      <c r="AZ4809" s="209">
        <v>0.79800000000000004</v>
      </c>
      <c r="BA4809" s="209">
        <v>0.89500000000000002</v>
      </c>
      <c r="BB4809" s="21">
        <f t="shared" si="507"/>
        <v>0.89500000000000002</v>
      </c>
      <c r="BC4809" s="21">
        <f>BF4809</f>
        <v>15</v>
      </c>
      <c r="BD4809" s="22">
        <f t="shared" si="506"/>
        <v>1.202956989247312</v>
      </c>
      <c r="BE4809" s="21">
        <f>BC4809-BD4809</f>
        <v>13.797043010752688</v>
      </c>
      <c r="BF4809" s="2">
        <v>15</v>
      </c>
      <c r="BG4809" s="10"/>
      <c r="BH4809" s="21">
        <f t="shared" si="508"/>
        <v>1.116E-2</v>
      </c>
      <c r="BI4809" s="22">
        <f t="shared" si="508"/>
        <v>8.9500000000000007E-4</v>
      </c>
      <c r="BJ4809" s="21">
        <f>BH4809-BI4809</f>
        <v>1.0265E-2</v>
      </c>
      <c r="BK4809" s="21">
        <v>3.3479999999999996E-2</v>
      </c>
      <c r="BL4809" s="22">
        <v>2.6850000000000003E-3</v>
      </c>
      <c r="BM4809" s="21">
        <v>3.0794999999999996E-2</v>
      </c>
      <c r="BN4809" s="21">
        <f t="shared" si="505"/>
        <v>0.13391999999999998</v>
      </c>
      <c r="BO4809" s="22">
        <f t="shared" si="505"/>
        <v>1.0740000000000001E-2</v>
      </c>
      <c r="BP4809" s="21">
        <f t="shared" si="505"/>
        <v>0.12317999999999998</v>
      </c>
    </row>
    <row r="4810" spans="1:68" ht="11.1" hidden="1" customHeight="1" outlineLevel="2" x14ac:dyDescent="0.2">
      <c r="A4810" s="10"/>
      <c r="B4810" s="18"/>
      <c r="C4810" s="18"/>
      <c r="D4810" s="18"/>
      <c r="E4810" s="23"/>
      <c r="F4810" s="208">
        <v>0.74399999999999999</v>
      </c>
      <c r="G4810" s="208">
        <v>0.755</v>
      </c>
      <c r="H4810" s="208">
        <v>0.755</v>
      </c>
      <c r="I4810" s="239">
        <v>0.67900000000000005</v>
      </c>
      <c r="J4810" s="239"/>
      <c r="K4810" s="208">
        <v>0.70099999999999996</v>
      </c>
      <c r="L4810" s="208">
        <v>0.69</v>
      </c>
      <c r="M4810" s="208">
        <v>0.69</v>
      </c>
      <c r="N4810" s="208">
        <v>0.66800000000000004</v>
      </c>
      <c r="O4810" s="208">
        <v>0.65800000000000003</v>
      </c>
      <c r="P4810" s="208">
        <v>0.66800000000000004</v>
      </c>
      <c r="Q4810" s="208">
        <v>0.81899999999999995</v>
      </c>
      <c r="R4810" s="208">
        <v>0.67900000000000005</v>
      </c>
      <c r="S4810" s="208">
        <v>0.81899999999999995</v>
      </c>
      <c r="T4810" s="208">
        <v>0.81899999999999995</v>
      </c>
      <c r="U4810" s="208">
        <v>0.81899999999999995</v>
      </c>
      <c r="V4810" s="208">
        <v>0.81899999999999995</v>
      </c>
      <c r="W4810" s="208">
        <v>0.81899999999999995</v>
      </c>
      <c r="X4810" s="208">
        <v>0.81899999999999995</v>
      </c>
      <c r="Y4810" s="208">
        <v>0.81899999999999995</v>
      </c>
      <c r="Z4810" s="208">
        <v>0.81899999999999995</v>
      </c>
      <c r="AA4810" s="208">
        <v>0.81899999999999995</v>
      </c>
      <c r="AB4810" s="208">
        <v>0.84099999999999997</v>
      </c>
      <c r="AC4810" s="208">
        <v>0.88200000000000001</v>
      </c>
      <c r="AD4810" s="208">
        <v>0.85199999999999998</v>
      </c>
      <c r="AE4810" s="208">
        <v>0.85499999999999998</v>
      </c>
      <c r="AF4810" s="208">
        <v>0.85499999999999998</v>
      </c>
      <c r="AG4810" s="208">
        <v>0.85499999999999998</v>
      </c>
      <c r="AH4810" s="208">
        <v>0.81299999999999994</v>
      </c>
      <c r="AI4810" s="208">
        <v>0.85499999999999998</v>
      </c>
      <c r="AJ4810" s="208">
        <v>0.85199999999999998</v>
      </c>
      <c r="AK4810" s="208">
        <v>0.83799999999999997</v>
      </c>
      <c r="AL4810" s="208">
        <v>0.85499999999999998</v>
      </c>
      <c r="AM4810" s="208">
        <v>0.85199999999999998</v>
      </c>
      <c r="AN4810" s="208">
        <v>0.85199999999999998</v>
      </c>
      <c r="AO4810" s="208">
        <v>0.85199999999999998</v>
      </c>
      <c r="AP4810" s="208">
        <v>0.84099999999999997</v>
      </c>
      <c r="AQ4810" s="208">
        <v>0.83</v>
      </c>
      <c r="AR4810" s="208">
        <v>0.84099999999999997</v>
      </c>
      <c r="AS4810" s="208">
        <v>0.84099999999999997</v>
      </c>
      <c r="AT4810" s="208">
        <v>0.80900000000000005</v>
      </c>
      <c r="AU4810" s="208">
        <v>0.80900000000000005</v>
      </c>
      <c r="AV4810" s="208">
        <v>0.80900000000000005</v>
      </c>
      <c r="AW4810" s="208">
        <v>0.80900000000000005</v>
      </c>
      <c r="AX4810" s="208">
        <v>0.70099999999999996</v>
      </c>
      <c r="AY4810" s="208">
        <v>0.69</v>
      </c>
      <c r="AZ4810" s="208">
        <v>0.79800000000000004</v>
      </c>
      <c r="BA4810" s="208">
        <v>0.89500000000000002</v>
      </c>
      <c r="BB4810" s="21">
        <f t="shared" si="507"/>
        <v>0.89500000000000002</v>
      </c>
      <c r="BC4810" s="21"/>
      <c r="BD4810" s="22">
        <f t="shared" si="506"/>
        <v>1.202956989247312</v>
      </c>
      <c r="BE4810" s="21"/>
      <c r="BG4810" s="10"/>
      <c r="BH4810" s="21">
        <f t="shared" si="508"/>
        <v>0</v>
      </c>
      <c r="BI4810" s="22">
        <f t="shared" si="508"/>
        <v>8.9500000000000007E-4</v>
      </c>
      <c r="BJ4810" s="21"/>
      <c r="BK4810" s="21">
        <v>0</v>
      </c>
      <c r="BL4810" s="22">
        <v>2.6850000000000003E-3</v>
      </c>
      <c r="BM4810" s="21"/>
      <c r="BN4810" s="21">
        <f t="shared" si="505"/>
        <v>0</v>
      </c>
      <c r="BO4810" s="22">
        <f t="shared" si="505"/>
        <v>1.0740000000000001E-2</v>
      </c>
      <c r="BP4810" s="21">
        <f t="shared" si="505"/>
        <v>0</v>
      </c>
    </row>
    <row r="4811" spans="1:68" ht="11.1" hidden="1" customHeight="1" outlineLevel="1" collapsed="1" x14ac:dyDescent="0.2">
      <c r="A4811" s="10"/>
      <c r="B4811" s="18"/>
      <c r="C4811" s="18"/>
      <c r="D4811" s="18"/>
      <c r="E4811" s="19" t="s">
        <v>4218</v>
      </c>
      <c r="F4811" s="20"/>
      <c r="G4811" s="20"/>
      <c r="H4811" s="20"/>
      <c r="I4811" s="20"/>
      <c r="J4811" s="20"/>
      <c r="K4811" s="20"/>
      <c r="L4811" s="20"/>
      <c r="M4811" s="20"/>
      <c r="N4811" s="20"/>
      <c r="O4811" s="20"/>
      <c r="P4811" s="20"/>
      <c r="Q4811" s="20"/>
      <c r="R4811" s="20"/>
      <c r="S4811" s="20"/>
      <c r="T4811" s="20"/>
      <c r="U4811" s="20"/>
      <c r="V4811" s="20"/>
      <c r="W4811" s="20"/>
      <c r="X4811" s="20"/>
      <c r="Y4811" s="20"/>
      <c r="Z4811" s="20"/>
      <c r="AA4811" s="20"/>
      <c r="AB4811" s="20"/>
      <c r="AC4811" s="20"/>
      <c r="AD4811" s="20"/>
      <c r="AE4811" s="20"/>
      <c r="AF4811" s="20"/>
      <c r="AG4811" s="20"/>
      <c r="AH4811" s="20"/>
      <c r="AI4811" s="20"/>
      <c r="AJ4811" s="20"/>
      <c r="AK4811" s="20"/>
      <c r="AL4811" s="20"/>
      <c r="AM4811" s="209">
        <v>2.085</v>
      </c>
      <c r="AN4811" s="209">
        <v>3.1429999999999998</v>
      </c>
      <c r="AO4811" s="209">
        <v>8.6639999999999997</v>
      </c>
      <c r="AP4811" s="209">
        <v>3.2</v>
      </c>
      <c r="AQ4811" s="209">
        <v>12.637</v>
      </c>
      <c r="AR4811" s="209">
        <v>7.4189999999999996</v>
      </c>
      <c r="AS4811" s="209">
        <v>5.5940000000000003</v>
      </c>
      <c r="AT4811" s="209">
        <v>2</v>
      </c>
      <c r="AU4811" s="209">
        <v>3.294</v>
      </c>
      <c r="AV4811" s="20"/>
      <c r="AW4811" s="20"/>
      <c r="AX4811" s="20"/>
      <c r="AY4811" s="209">
        <v>3.3559999999999999</v>
      </c>
      <c r="AZ4811" s="209">
        <v>3.73</v>
      </c>
      <c r="BA4811" s="209">
        <v>6.2149999999999999</v>
      </c>
      <c r="BB4811" s="21">
        <f t="shared" si="507"/>
        <v>12.637</v>
      </c>
      <c r="BC4811" s="21">
        <f>BF4811</f>
        <v>39.6</v>
      </c>
      <c r="BD4811" s="22">
        <f t="shared" si="506"/>
        <v>16.98521505376344</v>
      </c>
      <c r="BE4811" s="21">
        <f>BC4811-BD4811</f>
        <v>22.614784946236561</v>
      </c>
      <c r="BF4811" s="2">
        <v>39.6</v>
      </c>
      <c r="BG4811" s="10">
        <v>6</v>
      </c>
      <c r="BH4811" s="21">
        <f t="shared" si="508"/>
        <v>2.9462400000000003E-2</v>
      </c>
      <c r="BI4811" s="22">
        <f t="shared" si="508"/>
        <v>1.2637000000000001E-2</v>
      </c>
      <c r="BJ4811" s="21">
        <f>BH4811-BI4811</f>
        <v>1.6825400000000004E-2</v>
      </c>
      <c r="BK4811" s="21">
        <v>8.8387200000000013E-2</v>
      </c>
      <c r="BL4811" s="22">
        <v>3.7911E-2</v>
      </c>
      <c r="BM4811" s="21">
        <v>5.0476200000000013E-2</v>
      </c>
      <c r="BN4811" s="21">
        <f t="shared" si="505"/>
        <v>0.35354880000000005</v>
      </c>
      <c r="BO4811" s="22">
        <f t="shared" si="505"/>
        <v>0.151644</v>
      </c>
      <c r="BP4811" s="21">
        <f t="shared" si="505"/>
        <v>0.20190480000000005</v>
      </c>
    </row>
    <row r="4812" spans="1:68" ht="11.1" hidden="1" customHeight="1" outlineLevel="2" x14ac:dyDescent="0.2">
      <c r="A4812" s="10"/>
      <c r="B4812" s="18"/>
      <c r="C4812" s="18"/>
      <c r="D4812" s="18"/>
      <c r="E4812" s="23" t="s">
        <v>4219</v>
      </c>
      <c r="F4812" s="24"/>
      <c r="G4812" s="24"/>
      <c r="H4812" s="24"/>
      <c r="I4812" s="24"/>
      <c r="J4812" s="24"/>
      <c r="K4812" s="24"/>
      <c r="L4812" s="24"/>
      <c r="M4812" s="24"/>
      <c r="N4812" s="24"/>
      <c r="O4812" s="24"/>
      <c r="P4812" s="24"/>
      <c r="Q4812" s="24"/>
      <c r="R4812" s="24"/>
      <c r="S4812" s="24"/>
      <c r="T4812" s="24"/>
      <c r="U4812" s="24"/>
      <c r="V4812" s="24"/>
      <c r="W4812" s="24"/>
      <c r="X4812" s="24"/>
      <c r="Y4812" s="24"/>
      <c r="Z4812" s="24"/>
      <c r="AA4812" s="24"/>
      <c r="AB4812" s="24"/>
      <c r="AC4812" s="24"/>
      <c r="AD4812" s="24"/>
      <c r="AE4812" s="24"/>
      <c r="AF4812" s="24"/>
      <c r="AG4812" s="24"/>
      <c r="AH4812" s="24"/>
      <c r="AI4812" s="24"/>
      <c r="AJ4812" s="24"/>
      <c r="AK4812" s="24"/>
      <c r="AL4812" s="24"/>
      <c r="AM4812" s="208">
        <v>2.085</v>
      </c>
      <c r="AN4812" s="208">
        <v>3.1429999999999998</v>
      </c>
      <c r="AO4812" s="208">
        <v>8.6639999999999997</v>
      </c>
      <c r="AP4812" s="208">
        <v>3.2</v>
      </c>
      <c r="AQ4812" s="208">
        <v>12.637</v>
      </c>
      <c r="AR4812" s="208">
        <v>7.4189999999999996</v>
      </c>
      <c r="AS4812" s="208">
        <v>5.5940000000000003</v>
      </c>
      <c r="AT4812" s="208">
        <v>2</v>
      </c>
      <c r="AU4812" s="208">
        <v>3.294</v>
      </c>
      <c r="AV4812" s="24"/>
      <c r="AW4812" s="24"/>
      <c r="AX4812" s="24"/>
      <c r="AY4812" s="208">
        <v>3.3559999999999999</v>
      </c>
      <c r="AZ4812" s="208">
        <v>3.73</v>
      </c>
      <c r="BA4812" s="208">
        <v>6.2149999999999999</v>
      </c>
      <c r="BB4812" s="21">
        <f t="shared" si="507"/>
        <v>12.637</v>
      </c>
      <c r="BC4812" s="21"/>
      <c r="BD4812" s="22">
        <f t="shared" si="506"/>
        <v>16.98521505376344</v>
      </c>
      <c r="BE4812" s="21"/>
      <c r="BG4812" s="10"/>
      <c r="BH4812" s="21">
        <f t="shared" si="508"/>
        <v>0</v>
      </c>
      <c r="BI4812" s="22">
        <f t="shared" si="508"/>
        <v>1.2637000000000001E-2</v>
      </c>
      <c r="BJ4812" s="21"/>
      <c r="BK4812" s="21">
        <v>0</v>
      </c>
      <c r="BL4812" s="22">
        <v>3.7911E-2</v>
      </c>
      <c r="BM4812" s="21"/>
      <c r="BN4812" s="21">
        <f t="shared" si="505"/>
        <v>0</v>
      </c>
      <c r="BO4812" s="22">
        <f t="shared" si="505"/>
        <v>0.151644</v>
      </c>
      <c r="BP4812" s="21">
        <f t="shared" si="505"/>
        <v>0</v>
      </c>
    </row>
    <row r="4813" spans="1:68" ht="11.1" hidden="1" customHeight="1" outlineLevel="1" collapsed="1" x14ac:dyDescent="0.2">
      <c r="A4813" s="10"/>
      <c r="B4813" s="18"/>
      <c r="C4813" s="18"/>
      <c r="D4813" s="18"/>
      <c r="E4813" s="19" t="s">
        <v>4220</v>
      </c>
      <c r="F4813" s="20"/>
      <c r="G4813" s="20"/>
      <c r="H4813" s="20"/>
      <c r="I4813" s="20"/>
      <c r="J4813" s="20"/>
      <c r="K4813" s="20"/>
      <c r="L4813" s="20"/>
      <c r="M4813" s="20"/>
      <c r="N4813" s="20"/>
      <c r="O4813" s="20"/>
      <c r="P4813" s="20"/>
      <c r="Q4813" s="20"/>
      <c r="R4813" s="20"/>
      <c r="S4813" s="20"/>
      <c r="T4813" s="20"/>
      <c r="U4813" s="20"/>
      <c r="V4813" s="20"/>
      <c r="W4813" s="20"/>
      <c r="X4813" s="20"/>
      <c r="Y4813" s="20"/>
      <c r="Z4813" s="20"/>
      <c r="AA4813" s="20"/>
      <c r="AB4813" s="20"/>
      <c r="AC4813" s="20"/>
      <c r="AD4813" s="20"/>
      <c r="AE4813" s="20"/>
      <c r="AF4813" s="20"/>
      <c r="AG4813" s="20"/>
      <c r="AH4813" s="20"/>
      <c r="AI4813" s="20"/>
      <c r="AJ4813" s="20"/>
      <c r="AK4813" s="20"/>
      <c r="AL4813" s="20"/>
      <c r="AM4813" s="20"/>
      <c r="AN4813" s="20"/>
      <c r="AO4813" s="20"/>
      <c r="AP4813" s="20"/>
      <c r="AQ4813" s="20"/>
      <c r="AR4813" s="20"/>
      <c r="AS4813" s="20"/>
      <c r="AT4813" s="209">
        <v>3.899</v>
      </c>
      <c r="AU4813" s="20"/>
      <c r="AV4813" s="20"/>
      <c r="AW4813" s="20"/>
      <c r="AX4813" s="20"/>
      <c r="AY4813" s="209">
        <v>2.2679999999999998</v>
      </c>
      <c r="AZ4813" s="209">
        <v>2.476</v>
      </c>
      <c r="BA4813" s="209">
        <v>2.677</v>
      </c>
      <c r="BB4813" s="21">
        <f t="shared" si="507"/>
        <v>3.899</v>
      </c>
      <c r="BC4813" s="21">
        <f>BF4813</f>
        <v>18</v>
      </c>
      <c r="BD4813" s="22">
        <f t="shared" si="506"/>
        <v>5.240591397849462</v>
      </c>
      <c r="BE4813" s="21">
        <f>BC4813-BD4813</f>
        <v>12.759408602150538</v>
      </c>
      <c r="BF4813" s="2">
        <v>18</v>
      </c>
      <c r="BG4813" s="10">
        <v>6</v>
      </c>
      <c r="BH4813" s="21">
        <f t="shared" si="508"/>
        <v>1.3391999999999999E-2</v>
      </c>
      <c r="BI4813" s="22">
        <f t="shared" si="508"/>
        <v>3.8989999999999997E-3</v>
      </c>
      <c r="BJ4813" s="21">
        <f>BH4813-BI4813</f>
        <v>9.4929999999999997E-3</v>
      </c>
      <c r="BK4813" s="21">
        <v>4.0175999999999996E-2</v>
      </c>
      <c r="BL4813" s="22">
        <v>1.1696999999999999E-2</v>
      </c>
      <c r="BM4813" s="21">
        <v>2.8478999999999997E-2</v>
      </c>
      <c r="BN4813" s="21">
        <f t="shared" si="505"/>
        <v>0.16070399999999999</v>
      </c>
      <c r="BO4813" s="22">
        <f t="shared" si="505"/>
        <v>4.6787999999999996E-2</v>
      </c>
      <c r="BP4813" s="21">
        <f t="shared" si="505"/>
        <v>0.11391599999999999</v>
      </c>
    </row>
    <row r="4814" spans="1:68" ht="11.1" hidden="1" customHeight="1" outlineLevel="2" x14ac:dyDescent="0.2">
      <c r="A4814" s="10"/>
      <c r="B4814" s="18"/>
      <c r="C4814" s="18"/>
      <c r="D4814" s="18"/>
      <c r="E4814" s="23" t="s">
        <v>4221</v>
      </c>
      <c r="F4814" s="24"/>
      <c r="G4814" s="24"/>
      <c r="H4814" s="24"/>
      <c r="I4814" s="24"/>
      <c r="J4814" s="24"/>
      <c r="K4814" s="24"/>
      <c r="L4814" s="24"/>
      <c r="M4814" s="24"/>
      <c r="N4814" s="24"/>
      <c r="O4814" s="24"/>
      <c r="P4814" s="2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4"/>
      <c r="AE4814" s="24"/>
      <c r="AF4814" s="24"/>
      <c r="AG4814" s="24"/>
      <c r="AH4814" s="24"/>
      <c r="AI4814" s="24"/>
      <c r="AJ4814" s="24"/>
      <c r="AK4814" s="24"/>
      <c r="AL4814" s="24"/>
      <c r="AM4814" s="24"/>
      <c r="AN4814" s="24"/>
      <c r="AO4814" s="24"/>
      <c r="AP4814" s="24"/>
      <c r="AQ4814" s="24"/>
      <c r="AR4814" s="24"/>
      <c r="AS4814" s="24"/>
      <c r="AT4814" s="208">
        <v>3.899</v>
      </c>
      <c r="AU4814" s="24"/>
      <c r="AV4814" s="24"/>
      <c r="AW4814" s="24"/>
      <c r="AX4814" s="24"/>
      <c r="AY4814" s="208">
        <v>2.2679999999999998</v>
      </c>
      <c r="AZ4814" s="208">
        <v>2.476</v>
      </c>
      <c r="BA4814" s="208">
        <v>2.677</v>
      </c>
      <c r="BB4814" s="21">
        <f t="shared" si="507"/>
        <v>3.899</v>
      </c>
      <c r="BC4814" s="21"/>
      <c r="BD4814" s="22">
        <f t="shared" si="506"/>
        <v>5.240591397849462</v>
      </c>
      <c r="BE4814" s="21"/>
      <c r="BG4814" s="10"/>
      <c r="BH4814" s="21">
        <f t="shared" si="508"/>
        <v>0</v>
      </c>
      <c r="BI4814" s="22">
        <f t="shared" si="508"/>
        <v>3.8989999999999997E-3</v>
      </c>
      <c r="BJ4814" s="21"/>
      <c r="BK4814" s="21">
        <v>0</v>
      </c>
      <c r="BL4814" s="22">
        <v>1.1696999999999999E-2</v>
      </c>
      <c r="BM4814" s="21"/>
      <c r="BN4814" s="21">
        <f t="shared" si="505"/>
        <v>0</v>
      </c>
      <c r="BO4814" s="22">
        <f t="shared" si="505"/>
        <v>4.6787999999999996E-2</v>
      </c>
      <c r="BP4814" s="21">
        <f t="shared" si="505"/>
        <v>0</v>
      </c>
    </row>
    <row r="4815" spans="1:68" ht="11.1" hidden="1" customHeight="1" outlineLevel="1" collapsed="1" x14ac:dyDescent="0.2">
      <c r="A4815" s="10"/>
      <c r="B4815" s="18"/>
      <c r="C4815" s="18"/>
      <c r="D4815" s="18"/>
      <c r="E4815" s="19" t="s">
        <v>4222</v>
      </c>
      <c r="F4815" s="209">
        <v>70.942999999999998</v>
      </c>
      <c r="G4815" s="209">
        <v>52.673000000000002</v>
      </c>
      <c r="H4815" s="209">
        <v>45.082000000000001</v>
      </c>
      <c r="I4815" s="240">
        <v>26.832999999999998</v>
      </c>
      <c r="J4815" s="240"/>
      <c r="K4815" s="209">
        <v>6.7510000000000003</v>
      </c>
      <c r="L4815" s="20"/>
      <c r="M4815" s="20"/>
      <c r="N4815" s="20"/>
      <c r="O4815" s="209">
        <v>4.399</v>
      </c>
      <c r="P4815" s="209">
        <v>32.488999999999997</v>
      </c>
      <c r="Q4815" s="209">
        <v>70.676000000000002</v>
      </c>
      <c r="R4815" s="209">
        <v>86.186999999999998</v>
      </c>
      <c r="S4815" s="209">
        <v>92.168000000000006</v>
      </c>
      <c r="T4815" s="209">
        <v>82.585999999999999</v>
      </c>
      <c r="U4815" s="209">
        <v>66.828000000000003</v>
      </c>
      <c r="V4815" s="209">
        <v>20.416</v>
      </c>
      <c r="W4815" s="209">
        <v>12.837999999999999</v>
      </c>
      <c r="X4815" s="20"/>
      <c r="Y4815" s="20"/>
      <c r="Z4815" s="20"/>
      <c r="AA4815" s="209">
        <v>3.6240000000000001</v>
      </c>
      <c r="AB4815" s="209">
        <v>50.095999999999997</v>
      </c>
      <c r="AC4815" s="209">
        <v>60.578000000000003</v>
      </c>
      <c r="AD4815" s="209">
        <v>92.179000000000002</v>
      </c>
      <c r="AE4815" s="209">
        <v>88.403000000000006</v>
      </c>
      <c r="AF4815" s="209">
        <v>67.298000000000002</v>
      </c>
      <c r="AG4815" s="209">
        <v>46.843000000000004</v>
      </c>
      <c r="AH4815" s="209">
        <v>29.829000000000001</v>
      </c>
      <c r="AI4815" s="209">
        <v>16.445</v>
      </c>
      <c r="AJ4815" s="20"/>
      <c r="AK4815" s="20"/>
      <c r="AL4815" s="20"/>
      <c r="AM4815" s="20"/>
      <c r="AN4815" s="209">
        <v>40.933999999999997</v>
      </c>
      <c r="AO4815" s="209">
        <v>71.503</v>
      </c>
      <c r="AP4815" s="209">
        <v>48.62</v>
      </c>
      <c r="AQ4815" s="209">
        <v>8.0649999999999995</v>
      </c>
      <c r="AR4815" s="209">
        <v>177.71700000000001</v>
      </c>
      <c r="AS4815" s="209">
        <v>52.917000000000002</v>
      </c>
      <c r="AT4815" s="209">
        <v>24.87</v>
      </c>
      <c r="AU4815" s="20"/>
      <c r="AV4815" s="20"/>
      <c r="AW4815" s="20"/>
      <c r="AX4815" s="20"/>
      <c r="AY4815" s="20"/>
      <c r="AZ4815" s="209">
        <v>53.156999999999996</v>
      </c>
      <c r="BA4815" s="209">
        <v>64.400000000000006</v>
      </c>
      <c r="BB4815" s="21">
        <f t="shared" si="507"/>
        <v>177.71700000000001</v>
      </c>
      <c r="BC4815" s="21">
        <f>BF4815</f>
        <v>308</v>
      </c>
      <c r="BD4815" s="22">
        <f t="shared" si="506"/>
        <v>238.86693548387098</v>
      </c>
      <c r="BE4815" s="21">
        <f>BC4815-BD4815</f>
        <v>69.133064516129025</v>
      </c>
      <c r="BF4815" s="2">
        <v>308</v>
      </c>
      <c r="BG4815" s="10">
        <v>5</v>
      </c>
      <c r="BH4815" s="21">
        <f t="shared" si="508"/>
        <v>0.22915199999999999</v>
      </c>
      <c r="BI4815" s="22">
        <f t="shared" si="508"/>
        <v>0.17771700000000001</v>
      </c>
      <c r="BJ4815" s="21">
        <f>BH4815-BI4815</f>
        <v>5.1434999999999981E-2</v>
      </c>
      <c r="BK4815" s="21">
        <v>0.68745599999999996</v>
      </c>
      <c r="BL4815" s="22">
        <v>0.53315100000000004</v>
      </c>
      <c r="BM4815" s="21">
        <v>0.15430499999999991</v>
      </c>
      <c r="BN4815" s="21">
        <f t="shared" si="505"/>
        <v>2.7498239999999998</v>
      </c>
      <c r="BO4815" s="22">
        <f t="shared" si="505"/>
        <v>2.1326040000000002</v>
      </c>
      <c r="BP4815" s="21">
        <f t="shared" si="505"/>
        <v>0.61721999999999966</v>
      </c>
    </row>
    <row r="4816" spans="1:68" ht="11.1" hidden="1" customHeight="1" outlineLevel="2" x14ac:dyDescent="0.2">
      <c r="A4816" s="10"/>
      <c r="B4816" s="18"/>
      <c r="C4816" s="18"/>
      <c r="D4816" s="18"/>
      <c r="E4816" s="23" t="s">
        <v>4223</v>
      </c>
      <c r="F4816" s="208">
        <v>70.942999999999998</v>
      </c>
      <c r="G4816" s="208">
        <v>52.673000000000002</v>
      </c>
      <c r="H4816" s="208">
        <v>45.082000000000001</v>
      </c>
      <c r="I4816" s="239">
        <v>26.832999999999998</v>
      </c>
      <c r="J4816" s="239"/>
      <c r="K4816" s="208">
        <v>6.7510000000000003</v>
      </c>
      <c r="L4816" s="24"/>
      <c r="M4816" s="24"/>
      <c r="N4816" s="24"/>
      <c r="O4816" s="208">
        <v>4.399</v>
      </c>
      <c r="P4816" s="208">
        <v>32.488999999999997</v>
      </c>
      <c r="Q4816" s="208">
        <v>70.676000000000002</v>
      </c>
      <c r="R4816" s="208">
        <v>86.186999999999998</v>
      </c>
      <c r="S4816" s="208">
        <v>92.168000000000006</v>
      </c>
      <c r="T4816" s="208">
        <v>82.585999999999999</v>
      </c>
      <c r="U4816" s="208">
        <v>66.828000000000003</v>
      </c>
      <c r="V4816" s="208">
        <v>20.416</v>
      </c>
      <c r="W4816" s="208">
        <v>12.837999999999999</v>
      </c>
      <c r="X4816" s="24"/>
      <c r="Y4816" s="24"/>
      <c r="Z4816" s="24"/>
      <c r="AA4816" s="208">
        <v>3.6240000000000001</v>
      </c>
      <c r="AB4816" s="208">
        <v>50.095999999999997</v>
      </c>
      <c r="AC4816" s="208">
        <v>60.578000000000003</v>
      </c>
      <c r="AD4816" s="208">
        <v>92.179000000000002</v>
      </c>
      <c r="AE4816" s="208">
        <v>88.403000000000006</v>
      </c>
      <c r="AF4816" s="208">
        <v>67.298000000000002</v>
      </c>
      <c r="AG4816" s="208">
        <v>46.843000000000004</v>
      </c>
      <c r="AH4816" s="208">
        <v>29.829000000000001</v>
      </c>
      <c r="AI4816" s="208">
        <v>16.445</v>
      </c>
      <c r="AJ4816" s="24"/>
      <c r="AK4816" s="24"/>
      <c r="AL4816" s="24"/>
      <c r="AM4816" s="24"/>
      <c r="AN4816" s="208">
        <v>40.933999999999997</v>
      </c>
      <c r="AO4816" s="208">
        <v>71.503</v>
      </c>
      <c r="AP4816" s="208">
        <v>48.62</v>
      </c>
      <c r="AQ4816" s="208">
        <v>8.0649999999999995</v>
      </c>
      <c r="AR4816" s="208">
        <v>177.71700000000001</v>
      </c>
      <c r="AS4816" s="208">
        <v>52.917000000000002</v>
      </c>
      <c r="AT4816" s="208">
        <v>24.87</v>
      </c>
      <c r="AU4816" s="24"/>
      <c r="AV4816" s="24"/>
      <c r="AW4816" s="24"/>
      <c r="AX4816" s="24"/>
      <c r="AY4816" s="24"/>
      <c r="AZ4816" s="208">
        <v>53.156999999999996</v>
      </c>
      <c r="BA4816" s="208">
        <v>64.400000000000006</v>
      </c>
      <c r="BB4816" s="21">
        <f t="shared" si="507"/>
        <v>177.71700000000001</v>
      </c>
      <c r="BC4816" s="21"/>
      <c r="BD4816" s="22">
        <f t="shared" si="506"/>
        <v>238.86693548387098</v>
      </c>
      <c r="BE4816" s="21"/>
      <c r="BG4816" s="10"/>
      <c r="BH4816" s="21">
        <f t="shared" si="508"/>
        <v>0</v>
      </c>
      <c r="BI4816" s="22">
        <f t="shared" si="508"/>
        <v>0.17771700000000001</v>
      </c>
      <c r="BJ4816" s="21"/>
      <c r="BK4816" s="21">
        <v>0</v>
      </c>
      <c r="BL4816" s="22">
        <v>0.53315100000000004</v>
      </c>
      <c r="BM4816" s="21"/>
      <c r="BN4816" s="21">
        <f t="shared" si="505"/>
        <v>0</v>
      </c>
      <c r="BO4816" s="22">
        <f t="shared" si="505"/>
        <v>2.1326040000000002</v>
      </c>
      <c r="BP4816" s="21">
        <f t="shared" si="505"/>
        <v>0</v>
      </c>
    </row>
    <row r="4817" spans="1:68" ht="11.1" hidden="1" customHeight="1" outlineLevel="1" collapsed="1" x14ac:dyDescent="0.2">
      <c r="A4817" s="10"/>
      <c r="B4817" s="18"/>
      <c r="C4817" s="18"/>
      <c r="D4817" s="18"/>
      <c r="E4817" s="19" t="s">
        <v>4224</v>
      </c>
      <c r="F4817" s="20"/>
      <c r="G4817" s="209">
        <v>6.0640000000000001</v>
      </c>
      <c r="H4817" s="20"/>
      <c r="I4817" s="20"/>
      <c r="J4817" s="20"/>
      <c r="K4817" s="209">
        <v>3.0830000000000002</v>
      </c>
      <c r="L4817" s="20"/>
      <c r="M4817" s="20"/>
      <c r="N4817" s="20"/>
      <c r="O4817" s="20"/>
      <c r="P4817" s="20"/>
      <c r="Q4817" s="20"/>
      <c r="R4817" s="20"/>
      <c r="S4817" s="20"/>
      <c r="T4817" s="20"/>
      <c r="U4817" s="20"/>
      <c r="V4817" s="20"/>
      <c r="W4817" s="20"/>
      <c r="X4817" s="20"/>
      <c r="Y4817" s="20"/>
      <c r="Z4817" s="20"/>
      <c r="AA4817" s="20"/>
      <c r="AB4817" s="209">
        <v>3.7360000000000002</v>
      </c>
      <c r="AC4817" s="209">
        <v>2.625</v>
      </c>
      <c r="AD4817" s="209">
        <v>2.4380000000000002</v>
      </c>
      <c r="AE4817" s="20"/>
      <c r="AF4817" s="209">
        <v>2.25</v>
      </c>
      <c r="AG4817" s="209">
        <v>5.9850000000000003</v>
      </c>
      <c r="AH4817" s="209">
        <v>1.248</v>
      </c>
      <c r="AI4817" s="209">
        <v>1.258</v>
      </c>
      <c r="AJ4817" s="20"/>
      <c r="AK4817" s="20"/>
      <c r="AL4817" s="20"/>
      <c r="AM4817" s="20"/>
      <c r="AN4817" s="209">
        <v>6</v>
      </c>
      <c r="AO4817" s="209">
        <v>2.6179999999999999</v>
      </c>
      <c r="AP4817" s="209">
        <v>-0.36399999999999999</v>
      </c>
      <c r="AQ4817" s="209">
        <v>1.637</v>
      </c>
      <c r="AR4817" s="209">
        <v>2.8319999999999999</v>
      </c>
      <c r="AS4817" s="209">
        <v>2.4340000000000002</v>
      </c>
      <c r="AT4817" s="209">
        <v>0.77300000000000002</v>
      </c>
      <c r="AU4817" s="209">
        <v>1.032</v>
      </c>
      <c r="AV4817" s="20"/>
      <c r="AW4817" s="20"/>
      <c r="AX4817" s="20"/>
      <c r="AY4817" s="20"/>
      <c r="AZ4817" s="209">
        <v>1.861</v>
      </c>
      <c r="BA4817" s="209">
        <v>2.2949999999999999</v>
      </c>
      <c r="BB4817" s="21">
        <f t="shared" si="507"/>
        <v>6.0640000000000001</v>
      </c>
      <c r="BC4817" s="21">
        <f>BD4817</f>
        <v>8.1505376344086038</v>
      </c>
      <c r="BD4817" s="22">
        <f t="shared" si="506"/>
        <v>8.1505376344086038</v>
      </c>
      <c r="BE4817" s="21">
        <f>BC4817-BD4817</f>
        <v>0</v>
      </c>
      <c r="BF4817" s="2">
        <v>5.46</v>
      </c>
      <c r="BG4817" s="10">
        <v>6</v>
      </c>
      <c r="BH4817" s="21">
        <f t="shared" si="508"/>
        <v>6.0640000000000008E-3</v>
      </c>
      <c r="BI4817" s="22">
        <f t="shared" si="508"/>
        <v>6.0640000000000008E-3</v>
      </c>
      <c r="BJ4817" s="21">
        <f>BH4817-BI4817</f>
        <v>0</v>
      </c>
      <c r="BK4817" s="21">
        <v>1.8192000000000003E-2</v>
      </c>
      <c r="BL4817" s="22">
        <v>1.8192000000000003E-2</v>
      </c>
      <c r="BM4817" s="21">
        <v>0</v>
      </c>
      <c r="BN4817" s="21">
        <f t="shared" si="505"/>
        <v>7.2768000000000013E-2</v>
      </c>
      <c r="BO4817" s="22">
        <f t="shared" si="505"/>
        <v>7.2768000000000013E-2</v>
      </c>
      <c r="BP4817" s="21">
        <f t="shared" si="505"/>
        <v>0</v>
      </c>
    </row>
    <row r="4818" spans="1:68" ht="11.1" hidden="1" customHeight="1" outlineLevel="2" x14ac:dyDescent="0.2">
      <c r="A4818" s="10"/>
      <c r="B4818" s="18"/>
      <c r="C4818" s="18"/>
      <c r="D4818" s="18"/>
      <c r="E4818" s="23" t="s">
        <v>4225</v>
      </c>
      <c r="F4818" s="24"/>
      <c r="G4818" s="208">
        <v>6.0640000000000001</v>
      </c>
      <c r="H4818" s="24"/>
      <c r="I4818" s="24"/>
      <c r="J4818" s="24"/>
      <c r="K4818" s="208">
        <v>3.0830000000000002</v>
      </c>
      <c r="L4818" s="24"/>
      <c r="M4818" s="24"/>
      <c r="N4818" s="24"/>
      <c r="O4818" s="24"/>
      <c r="P4818" s="24"/>
      <c r="Q4818" s="24"/>
      <c r="R4818" s="24"/>
      <c r="S4818" s="24"/>
      <c r="T4818" s="24"/>
      <c r="U4818" s="24"/>
      <c r="V4818" s="24"/>
      <c r="W4818" s="24"/>
      <c r="X4818" s="24"/>
      <c r="Y4818" s="24"/>
      <c r="Z4818" s="24"/>
      <c r="AA4818" s="24"/>
      <c r="AB4818" s="208">
        <v>3.7360000000000002</v>
      </c>
      <c r="AC4818" s="208">
        <v>2.625</v>
      </c>
      <c r="AD4818" s="208">
        <v>2.4380000000000002</v>
      </c>
      <c r="AE4818" s="24"/>
      <c r="AF4818" s="208">
        <v>2.25</v>
      </c>
      <c r="AG4818" s="208">
        <v>5.9850000000000003</v>
      </c>
      <c r="AH4818" s="208">
        <v>1.248</v>
      </c>
      <c r="AI4818" s="208">
        <v>1.258</v>
      </c>
      <c r="AJ4818" s="24"/>
      <c r="AK4818" s="24"/>
      <c r="AL4818" s="24"/>
      <c r="AM4818" s="24"/>
      <c r="AN4818" s="208">
        <v>6</v>
      </c>
      <c r="AO4818" s="208">
        <v>2.6179999999999999</v>
      </c>
      <c r="AP4818" s="208">
        <v>-0.36399999999999999</v>
      </c>
      <c r="AQ4818" s="208">
        <v>1.637</v>
      </c>
      <c r="AR4818" s="208">
        <v>2.8319999999999999</v>
      </c>
      <c r="AS4818" s="208">
        <v>2.4340000000000002</v>
      </c>
      <c r="AT4818" s="208">
        <v>0.77300000000000002</v>
      </c>
      <c r="AU4818" s="208">
        <v>1.032</v>
      </c>
      <c r="AV4818" s="24"/>
      <c r="AW4818" s="24"/>
      <c r="AX4818" s="24"/>
      <c r="AY4818" s="24"/>
      <c r="AZ4818" s="208">
        <v>1.861</v>
      </c>
      <c r="BA4818" s="208">
        <v>2.2949999999999999</v>
      </c>
      <c r="BB4818" s="21">
        <f t="shared" si="507"/>
        <v>6.0640000000000001</v>
      </c>
      <c r="BC4818" s="21"/>
      <c r="BD4818" s="22">
        <f t="shared" si="506"/>
        <v>8.1505376344086038</v>
      </c>
      <c r="BE4818" s="21"/>
      <c r="BG4818" s="10"/>
      <c r="BH4818" s="21">
        <f t="shared" si="508"/>
        <v>0</v>
      </c>
      <c r="BI4818" s="22">
        <f t="shared" si="508"/>
        <v>6.0640000000000008E-3</v>
      </c>
      <c r="BJ4818" s="21"/>
      <c r="BK4818" s="21">
        <v>0</v>
      </c>
      <c r="BL4818" s="22">
        <v>1.8192000000000003E-2</v>
      </c>
      <c r="BM4818" s="21"/>
      <c r="BN4818" s="21">
        <f t="shared" si="505"/>
        <v>0</v>
      </c>
      <c r="BO4818" s="22">
        <f t="shared" si="505"/>
        <v>7.2768000000000013E-2</v>
      </c>
      <c r="BP4818" s="21">
        <f t="shared" si="505"/>
        <v>0</v>
      </c>
    </row>
    <row r="4819" spans="1:68" ht="11.1" hidden="1" customHeight="1" outlineLevel="1" collapsed="1" x14ac:dyDescent="0.2">
      <c r="A4819" s="10"/>
      <c r="B4819" s="18"/>
      <c r="C4819" s="18"/>
      <c r="D4819" s="18"/>
      <c r="E4819" s="19" t="s">
        <v>4226</v>
      </c>
      <c r="F4819" s="209">
        <v>5.5030000000000001</v>
      </c>
      <c r="G4819" s="209">
        <v>5.9139999999999997</v>
      </c>
      <c r="H4819" s="209">
        <v>4.282</v>
      </c>
      <c r="I4819" s="240">
        <v>2.919</v>
      </c>
      <c r="J4819" s="240"/>
      <c r="K4819" s="209">
        <v>1.59</v>
      </c>
      <c r="L4819" s="209">
        <v>0.625</v>
      </c>
      <c r="M4819" s="20"/>
      <c r="N4819" s="20"/>
      <c r="O4819" s="20"/>
      <c r="P4819" s="209">
        <v>4.5270000000000001</v>
      </c>
      <c r="Q4819" s="209">
        <v>3.3090000000000002</v>
      </c>
      <c r="R4819" s="209">
        <v>5.37</v>
      </c>
      <c r="S4819" s="209">
        <v>4.9589999999999996</v>
      </c>
      <c r="T4819" s="209">
        <v>9.4390000000000001</v>
      </c>
      <c r="U4819" s="209">
        <v>4.2409999999999997</v>
      </c>
      <c r="V4819" s="209">
        <v>2.2999999999999998</v>
      </c>
      <c r="W4819" s="20"/>
      <c r="X4819" s="209">
        <v>1.581</v>
      </c>
      <c r="Y4819" s="20"/>
      <c r="Z4819" s="20"/>
      <c r="AA4819" s="209">
        <v>1.337</v>
      </c>
      <c r="AB4819" s="209">
        <v>1.17</v>
      </c>
      <c r="AC4819" s="209">
        <v>5.34</v>
      </c>
      <c r="AD4819" s="209">
        <v>4.8150000000000004</v>
      </c>
      <c r="AE4819" s="20"/>
      <c r="AF4819" s="209">
        <v>3.96</v>
      </c>
      <c r="AG4819" s="209">
        <v>9.8420000000000005</v>
      </c>
      <c r="AH4819" s="209">
        <v>1.2170000000000001</v>
      </c>
      <c r="AI4819" s="209">
        <v>1.284</v>
      </c>
      <c r="AJ4819" s="20"/>
      <c r="AK4819" s="20"/>
      <c r="AL4819" s="20"/>
      <c r="AM4819" s="209">
        <v>1.571</v>
      </c>
      <c r="AN4819" s="209">
        <v>1.8560000000000001</v>
      </c>
      <c r="AO4819" s="209">
        <v>3.359</v>
      </c>
      <c r="AP4819" s="209">
        <v>4.8780000000000001</v>
      </c>
      <c r="AQ4819" s="209">
        <v>6.8120000000000003</v>
      </c>
      <c r="AR4819" s="209">
        <v>3.7010000000000001</v>
      </c>
      <c r="AS4819" s="209">
        <v>4.9649999999999999</v>
      </c>
      <c r="AT4819" s="209">
        <v>1.5069999999999999</v>
      </c>
      <c r="AU4819" s="209">
        <v>0.58699999999999997</v>
      </c>
      <c r="AV4819" s="20"/>
      <c r="AW4819" s="20"/>
      <c r="AX4819" s="20"/>
      <c r="AY4819" s="209">
        <v>1.607</v>
      </c>
      <c r="AZ4819" s="209">
        <v>1.125</v>
      </c>
      <c r="BA4819" s="209">
        <v>3.6219999999999999</v>
      </c>
      <c r="BB4819" s="21">
        <f t="shared" si="507"/>
        <v>9.8420000000000005</v>
      </c>
      <c r="BC4819" s="21">
        <f>BF4819</f>
        <v>16.600000000000001</v>
      </c>
      <c r="BD4819" s="22">
        <f t="shared" si="506"/>
        <v>13.228494623655914</v>
      </c>
      <c r="BE4819" s="21">
        <f>BC4819-BD4819</f>
        <v>3.3715053763440874</v>
      </c>
      <c r="BF4819" s="2">
        <v>16.600000000000001</v>
      </c>
      <c r="BG4819" s="10">
        <v>6</v>
      </c>
      <c r="BH4819" s="21">
        <f t="shared" si="508"/>
        <v>1.2350400000000001E-2</v>
      </c>
      <c r="BI4819" s="22">
        <f t="shared" si="508"/>
        <v>9.8420000000000001E-3</v>
      </c>
      <c r="BJ4819" s="21">
        <f>BH4819-BI4819</f>
        <v>2.5084000000000009E-3</v>
      </c>
      <c r="BK4819" s="21">
        <v>3.7051200000000006E-2</v>
      </c>
      <c r="BL4819" s="22">
        <v>2.9526E-2</v>
      </c>
      <c r="BM4819" s="21">
        <v>7.5252000000000062E-3</v>
      </c>
      <c r="BN4819" s="21">
        <f t="shared" ref="BN4819:BP4882" si="509">BK4819*4</f>
        <v>0.14820480000000003</v>
      </c>
      <c r="BO4819" s="22">
        <f t="shared" si="509"/>
        <v>0.118104</v>
      </c>
      <c r="BP4819" s="21">
        <f t="shared" si="509"/>
        <v>3.0100800000000025E-2</v>
      </c>
    </row>
    <row r="4820" spans="1:68" ht="11.1" hidden="1" customHeight="1" outlineLevel="2" x14ac:dyDescent="0.2">
      <c r="A4820" s="10"/>
      <c r="B4820" s="18"/>
      <c r="C4820" s="18"/>
      <c r="D4820" s="18"/>
      <c r="E4820" s="23" t="s">
        <v>4227</v>
      </c>
      <c r="F4820" s="208">
        <v>5.5030000000000001</v>
      </c>
      <c r="G4820" s="208">
        <v>5.9139999999999997</v>
      </c>
      <c r="H4820" s="208">
        <v>4.282</v>
      </c>
      <c r="I4820" s="239">
        <v>2.919</v>
      </c>
      <c r="J4820" s="239"/>
      <c r="K4820" s="208">
        <v>1.59</v>
      </c>
      <c r="L4820" s="208">
        <v>0.625</v>
      </c>
      <c r="M4820" s="24"/>
      <c r="N4820" s="24"/>
      <c r="O4820" s="24"/>
      <c r="P4820" s="208">
        <v>4.5270000000000001</v>
      </c>
      <c r="Q4820" s="208">
        <v>3.3090000000000002</v>
      </c>
      <c r="R4820" s="208">
        <v>5.37</v>
      </c>
      <c r="S4820" s="208">
        <v>4.9589999999999996</v>
      </c>
      <c r="T4820" s="208">
        <v>9.4390000000000001</v>
      </c>
      <c r="U4820" s="208">
        <v>4.2409999999999997</v>
      </c>
      <c r="V4820" s="208">
        <v>2.2999999999999998</v>
      </c>
      <c r="W4820" s="24"/>
      <c r="X4820" s="208">
        <v>1.581</v>
      </c>
      <c r="Y4820" s="24"/>
      <c r="Z4820" s="24"/>
      <c r="AA4820" s="208">
        <v>1.337</v>
      </c>
      <c r="AB4820" s="208">
        <v>1.17</v>
      </c>
      <c r="AC4820" s="208">
        <v>5.34</v>
      </c>
      <c r="AD4820" s="208">
        <v>4.8150000000000004</v>
      </c>
      <c r="AE4820" s="24"/>
      <c r="AF4820" s="208">
        <v>3.96</v>
      </c>
      <c r="AG4820" s="208">
        <v>9.8420000000000005</v>
      </c>
      <c r="AH4820" s="208">
        <v>1.2170000000000001</v>
      </c>
      <c r="AI4820" s="208">
        <v>1.284</v>
      </c>
      <c r="AJ4820" s="24"/>
      <c r="AK4820" s="24"/>
      <c r="AL4820" s="24"/>
      <c r="AM4820" s="208">
        <v>1.571</v>
      </c>
      <c r="AN4820" s="208">
        <v>1.8560000000000001</v>
      </c>
      <c r="AO4820" s="208">
        <v>3.359</v>
      </c>
      <c r="AP4820" s="208">
        <v>4.8780000000000001</v>
      </c>
      <c r="AQ4820" s="208">
        <v>6.8120000000000003</v>
      </c>
      <c r="AR4820" s="208">
        <v>3.7010000000000001</v>
      </c>
      <c r="AS4820" s="208">
        <v>4.9649999999999999</v>
      </c>
      <c r="AT4820" s="208">
        <v>1.5069999999999999</v>
      </c>
      <c r="AU4820" s="208">
        <v>0.58699999999999997</v>
      </c>
      <c r="AV4820" s="24"/>
      <c r="AW4820" s="24"/>
      <c r="AX4820" s="24"/>
      <c r="AY4820" s="208">
        <v>1.607</v>
      </c>
      <c r="AZ4820" s="208">
        <v>1.125</v>
      </c>
      <c r="BA4820" s="208">
        <v>3.6219999999999999</v>
      </c>
      <c r="BB4820" s="21">
        <f t="shared" si="507"/>
        <v>9.8420000000000005</v>
      </c>
      <c r="BC4820" s="21"/>
      <c r="BD4820" s="22">
        <f t="shared" si="506"/>
        <v>13.228494623655914</v>
      </c>
      <c r="BE4820" s="21"/>
      <c r="BG4820" s="10"/>
      <c r="BH4820" s="21">
        <f t="shared" si="508"/>
        <v>0</v>
      </c>
      <c r="BI4820" s="22">
        <f t="shared" si="508"/>
        <v>9.8420000000000001E-3</v>
      </c>
      <c r="BJ4820" s="21"/>
      <c r="BK4820" s="21">
        <v>0</v>
      </c>
      <c r="BL4820" s="22">
        <v>2.9526E-2</v>
      </c>
      <c r="BM4820" s="21"/>
      <c r="BN4820" s="21">
        <f t="shared" si="509"/>
        <v>0</v>
      </c>
      <c r="BO4820" s="22">
        <f t="shared" si="509"/>
        <v>0.118104</v>
      </c>
      <c r="BP4820" s="21">
        <f t="shared" si="509"/>
        <v>0</v>
      </c>
    </row>
    <row r="4821" spans="1:68" ht="11.1" hidden="1" customHeight="1" outlineLevel="1" collapsed="1" x14ac:dyDescent="0.2">
      <c r="A4821" s="10"/>
      <c r="B4821" s="18"/>
      <c r="C4821" s="18"/>
      <c r="D4821" s="18"/>
      <c r="E4821" s="19" t="s">
        <v>4228</v>
      </c>
      <c r="F4821" s="209">
        <v>3.8210000000000002</v>
      </c>
      <c r="G4821" s="209">
        <v>2.6070000000000002</v>
      </c>
      <c r="H4821" s="209">
        <v>1.599</v>
      </c>
      <c r="I4821" s="20"/>
      <c r="J4821" s="20"/>
      <c r="K4821" s="20"/>
      <c r="L4821" s="20"/>
      <c r="M4821" s="20"/>
      <c r="N4821" s="20"/>
      <c r="O4821" s="209">
        <v>1.958</v>
      </c>
      <c r="P4821" s="209">
        <v>2.63</v>
      </c>
      <c r="Q4821" s="209">
        <v>2.7650000000000001</v>
      </c>
      <c r="R4821" s="209">
        <v>2.7650000000000001</v>
      </c>
      <c r="S4821" s="209">
        <v>7.2060000000000004</v>
      </c>
      <c r="T4821" s="209">
        <v>5.5549999999999997</v>
      </c>
      <c r="U4821" s="209">
        <v>3.4980000000000002</v>
      </c>
      <c r="V4821" s="209">
        <v>1.389</v>
      </c>
      <c r="W4821" s="20"/>
      <c r="X4821" s="20"/>
      <c r="Y4821" s="209">
        <v>1.0429999999999999</v>
      </c>
      <c r="Z4821" s="20"/>
      <c r="AA4821" s="209">
        <v>1.1140000000000001</v>
      </c>
      <c r="AB4821" s="209">
        <v>1.996</v>
      </c>
      <c r="AC4821" s="209">
        <v>3.605</v>
      </c>
      <c r="AD4821" s="209">
        <v>4.4210000000000003</v>
      </c>
      <c r="AE4821" s="209">
        <v>3.7770000000000001</v>
      </c>
      <c r="AF4821" s="209">
        <v>5.26</v>
      </c>
      <c r="AG4821" s="209">
        <v>2.5590000000000002</v>
      </c>
      <c r="AH4821" s="209">
        <v>1.208</v>
      </c>
      <c r="AI4821" s="209">
        <v>0.75900000000000001</v>
      </c>
      <c r="AJ4821" s="20"/>
      <c r="AK4821" s="20"/>
      <c r="AL4821" s="20"/>
      <c r="AM4821" s="20"/>
      <c r="AN4821" s="209">
        <v>2.8860000000000001</v>
      </c>
      <c r="AO4821" s="209">
        <v>4.157</v>
      </c>
      <c r="AP4821" s="209">
        <v>1.7250000000000001</v>
      </c>
      <c r="AQ4821" s="209">
        <v>3.1509999999999998</v>
      </c>
      <c r="AR4821" s="209">
        <v>1.996</v>
      </c>
      <c r="AS4821" s="209">
        <v>1.6759999999999999</v>
      </c>
      <c r="AT4821" s="209">
        <v>1.0249999999999999</v>
      </c>
      <c r="AU4821" s="20"/>
      <c r="AV4821" s="20"/>
      <c r="AW4821" s="20"/>
      <c r="AX4821" s="20"/>
      <c r="AY4821" s="209">
        <v>2.1619999999999999</v>
      </c>
      <c r="AZ4821" s="209">
        <v>1.0580000000000001</v>
      </c>
      <c r="BA4821" s="209">
        <v>1.171</v>
      </c>
      <c r="BB4821" s="21">
        <f>BB4822+BB4823</f>
        <v>8.4480000000000004</v>
      </c>
      <c r="BC4821" s="21">
        <f>BF4821</f>
        <v>12.42</v>
      </c>
      <c r="BD4821" s="22">
        <f t="shared" si="506"/>
        <v>11.35483870967742</v>
      </c>
      <c r="BE4821" s="21">
        <f>BC4821-BD4821</f>
        <v>1.06516129032258</v>
      </c>
      <c r="BF4821" s="2">
        <v>12.42</v>
      </c>
      <c r="BG4821" s="10">
        <v>6</v>
      </c>
      <c r="BH4821" s="21">
        <f t="shared" si="508"/>
        <v>9.2404799999999988E-3</v>
      </c>
      <c r="BI4821" s="22">
        <f t="shared" si="508"/>
        <v>8.4480000000000006E-3</v>
      </c>
      <c r="BJ4821" s="21">
        <f>BH4821-BI4821</f>
        <v>7.9247999999999819E-4</v>
      </c>
      <c r="BK4821" s="21">
        <v>2.7721439999999997E-2</v>
      </c>
      <c r="BL4821" s="22">
        <v>2.5344000000000002E-2</v>
      </c>
      <c r="BM4821" s="21">
        <v>2.3774399999999946E-3</v>
      </c>
      <c r="BN4821" s="21">
        <f t="shared" si="509"/>
        <v>0.11088575999999999</v>
      </c>
      <c r="BO4821" s="22">
        <f t="shared" si="509"/>
        <v>0.10137600000000001</v>
      </c>
      <c r="BP4821" s="21">
        <f t="shared" si="509"/>
        <v>9.5097599999999782E-3</v>
      </c>
    </row>
    <row r="4822" spans="1:68" ht="11.1" hidden="1" customHeight="1" outlineLevel="2" x14ac:dyDescent="0.2">
      <c r="A4822" s="10"/>
      <c r="B4822" s="18"/>
      <c r="C4822" s="18"/>
      <c r="D4822" s="18"/>
      <c r="E4822" s="23" t="s">
        <v>4229</v>
      </c>
      <c r="F4822" s="208">
        <v>1.4019999999999999</v>
      </c>
      <c r="G4822" s="208">
        <v>0.14799999999999999</v>
      </c>
      <c r="H4822" s="24"/>
      <c r="I4822" s="24"/>
      <c r="J4822" s="24"/>
      <c r="K4822" s="24"/>
      <c r="L4822" s="24"/>
      <c r="M4822" s="24"/>
      <c r="N4822" s="24"/>
      <c r="O4822" s="24"/>
      <c r="P4822" s="24"/>
      <c r="Q4822" s="208">
        <v>0.32600000000000001</v>
      </c>
      <c r="R4822" s="208">
        <v>0.47099999999999997</v>
      </c>
      <c r="S4822" s="208">
        <v>5.3490000000000002</v>
      </c>
      <c r="T4822" s="208">
        <v>3.226</v>
      </c>
      <c r="U4822" s="208">
        <v>1.782</v>
      </c>
      <c r="V4822" s="208">
        <v>0.56799999999999995</v>
      </c>
      <c r="W4822" s="24"/>
      <c r="X4822" s="24"/>
      <c r="Y4822" s="208">
        <v>0.26600000000000001</v>
      </c>
      <c r="Z4822" s="24"/>
      <c r="AA4822" s="208">
        <v>9.9000000000000005E-2</v>
      </c>
      <c r="AB4822" s="208">
        <v>0.99</v>
      </c>
      <c r="AC4822" s="208">
        <v>1.877</v>
      </c>
      <c r="AD4822" s="208">
        <v>2.343</v>
      </c>
      <c r="AE4822" s="208">
        <v>1.8979999999999999</v>
      </c>
      <c r="AF4822" s="208">
        <v>2.6659999999999999</v>
      </c>
      <c r="AG4822" s="208">
        <v>1.0309999999999999</v>
      </c>
      <c r="AH4822" s="208">
        <v>0.496</v>
      </c>
      <c r="AI4822" s="208">
        <v>0.217</v>
      </c>
      <c r="AJ4822" s="24"/>
      <c r="AK4822" s="24"/>
      <c r="AL4822" s="24"/>
      <c r="AM4822" s="24"/>
      <c r="AN4822" s="208">
        <v>1.44</v>
      </c>
      <c r="AO4822" s="208">
        <v>2.407</v>
      </c>
      <c r="AP4822" s="208">
        <v>2.7E-2</v>
      </c>
      <c r="AQ4822" s="208">
        <v>5.1999999999999998E-2</v>
      </c>
      <c r="AR4822" s="208">
        <v>1.302</v>
      </c>
      <c r="AS4822" s="208">
        <v>1.641</v>
      </c>
      <c r="AT4822" s="208">
        <v>1.0249999999999999</v>
      </c>
      <c r="AU4822" s="24"/>
      <c r="AV4822" s="24"/>
      <c r="AW4822" s="24"/>
      <c r="AX4822" s="24"/>
      <c r="AY4822" s="208">
        <v>1.34</v>
      </c>
      <c r="AZ4822" s="208">
        <v>0.97499999999999998</v>
      </c>
      <c r="BA4822" s="208">
        <v>1.171</v>
      </c>
      <c r="BB4822" s="21">
        <f t="shared" ref="BB4822:BB4885" si="510">MAX(F4822:BA4822)</f>
        <v>5.3490000000000002</v>
      </c>
      <c r="BC4822" s="21"/>
      <c r="BD4822" s="22">
        <f t="shared" si="506"/>
        <v>7.189516129032258</v>
      </c>
      <c r="BE4822" s="21"/>
      <c r="BG4822" s="10"/>
      <c r="BH4822" s="21">
        <f t="shared" si="508"/>
        <v>0</v>
      </c>
      <c r="BI4822" s="22">
        <f t="shared" si="508"/>
        <v>5.3489999999999996E-3</v>
      </c>
      <c r="BJ4822" s="21"/>
      <c r="BK4822" s="21">
        <v>0</v>
      </c>
      <c r="BL4822" s="22">
        <v>1.6046999999999999E-2</v>
      </c>
      <c r="BM4822" s="21"/>
      <c r="BN4822" s="21">
        <f t="shared" si="509"/>
        <v>0</v>
      </c>
      <c r="BO4822" s="22">
        <f t="shared" si="509"/>
        <v>6.4187999999999995E-2</v>
      </c>
      <c r="BP4822" s="21">
        <f t="shared" si="509"/>
        <v>0</v>
      </c>
    </row>
    <row r="4823" spans="1:68" ht="11.1" hidden="1" customHeight="1" outlineLevel="2" x14ac:dyDescent="0.2">
      <c r="A4823" s="10"/>
      <c r="B4823" s="18"/>
      <c r="C4823" s="18"/>
      <c r="D4823" s="18"/>
      <c r="E4823" s="23" t="s">
        <v>4230</v>
      </c>
      <c r="F4823" s="208">
        <v>2.419</v>
      </c>
      <c r="G4823" s="208">
        <v>2.4590000000000001</v>
      </c>
      <c r="H4823" s="208">
        <v>1.599</v>
      </c>
      <c r="I4823" s="24"/>
      <c r="J4823" s="24"/>
      <c r="K4823" s="24"/>
      <c r="L4823" s="24"/>
      <c r="M4823" s="24"/>
      <c r="N4823" s="24"/>
      <c r="O4823" s="208">
        <v>1.958</v>
      </c>
      <c r="P4823" s="208">
        <v>2.63</v>
      </c>
      <c r="Q4823" s="208">
        <v>2.4390000000000001</v>
      </c>
      <c r="R4823" s="208">
        <v>2.294</v>
      </c>
      <c r="S4823" s="208">
        <v>1.857</v>
      </c>
      <c r="T4823" s="208">
        <v>2.3290000000000002</v>
      </c>
      <c r="U4823" s="208">
        <v>1.716</v>
      </c>
      <c r="V4823" s="208">
        <v>0.82099999999999995</v>
      </c>
      <c r="W4823" s="24"/>
      <c r="X4823" s="24"/>
      <c r="Y4823" s="208">
        <v>0.77700000000000002</v>
      </c>
      <c r="Z4823" s="24"/>
      <c r="AA4823" s="208">
        <v>1.0149999999999999</v>
      </c>
      <c r="AB4823" s="208">
        <v>1.006</v>
      </c>
      <c r="AC4823" s="208">
        <v>1.728</v>
      </c>
      <c r="AD4823" s="208">
        <v>2.0779999999999998</v>
      </c>
      <c r="AE4823" s="208">
        <v>1.879</v>
      </c>
      <c r="AF4823" s="208">
        <v>2.5939999999999999</v>
      </c>
      <c r="AG4823" s="208">
        <v>1.528</v>
      </c>
      <c r="AH4823" s="208">
        <v>0.71199999999999997</v>
      </c>
      <c r="AI4823" s="208">
        <v>0.54200000000000004</v>
      </c>
      <c r="AJ4823" s="24"/>
      <c r="AK4823" s="24"/>
      <c r="AL4823" s="24"/>
      <c r="AM4823" s="24"/>
      <c r="AN4823" s="208">
        <v>1.446</v>
      </c>
      <c r="AO4823" s="208">
        <v>1.75</v>
      </c>
      <c r="AP4823" s="208">
        <v>1.698</v>
      </c>
      <c r="AQ4823" s="208">
        <v>3.0990000000000002</v>
      </c>
      <c r="AR4823" s="208">
        <v>0.69399999999999995</v>
      </c>
      <c r="AS4823" s="208">
        <v>3.5000000000000003E-2</v>
      </c>
      <c r="AT4823" s="24"/>
      <c r="AU4823" s="24"/>
      <c r="AV4823" s="24"/>
      <c r="AW4823" s="24"/>
      <c r="AX4823" s="24"/>
      <c r="AY4823" s="208">
        <v>0.82199999999999995</v>
      </c>
      <c r="AZ4823" s="208">
        <v>8.3000000000000004E-2</v>
      </c>
      <c r="BA4823" s="24"/>
      <c r="BB4823" s="21">
        <f t="shared" si="510"/>
        <v>3.0990000000000002</v>
      </c>
      <c r="BC4823" s="21"/>
      <c r="BD4823" s="22">
        <f t="shared" si="506"/>
        <v>4.1653225806451619</v>
      </c>
      <c r="BE4823" s="21"/>
      <c r="BG4823" s="10"/>
      <c r="BH4823" s="21">
        <f t="shared" si="508"/>
        <v>0</v>
      </c>
      <c r="BI4823" s="22">
        <f t="shared" si="508"/>
        <v>3.0990000000000006E-3</v>
      </c>
      <c r="BJ4823" s="21"/>
      <c r="BK4823" s="21">
        <v>0</v>
      </c>
      <c r="BL4823" s="22">
        <v>9.2970000000000014E-3</v>
      </c>
      <c r="BM4823" s="21"/>
      <c r="BN4823" s="21">
        <f t="shared" si="509"/>
        <v>0</v>
      </c>
      <c r="BO4823" s="22">
        <f t="shared" si="509"/>
        <v>3.7188000000000006E-2</v>
      </c>
      <c r="BP4823" s="21">
        <f t="shared" si="509"/>
        <v>0</v>
      </c>
    </row>
    <row r="4824" spans="1:68" ht="11.1" hidden="1" customHeight="1" outlineLevel="1" collapsed="1" x14ac:dyDescent="0.2">
      <c r="A4824" s="10"/>
      <c r="B4824" s="18"/>
      <c r="C4824" s="18"/>
      <c r="D4824" s="18"/>
      <c r="E4824" s="19" t="s">
        <v>4231</v>
      </c>
      <c r="F4824" s="209">
        <v>15.993</v>
      </c>
      <c r="G4824" s="209">
        <v>6.9450000000000003</v>
      </c>
      <c r="H4824" s="209">
        <v>3.9620000000000002</v>
      </c>
      <c r="I4824" s="240">
        <v>18.536999999999999</v>
      </c>
      <c r="J4824" s="240"/>
      <c r="K4824" s="209">
        <v>1.45</v>
      </c>
      <c r="L4824" s="209">
        <v>7.8040000000000003</v>
      </c>
      <c r="M4824" s="209">
        <v>7.6139999999999999</v>
      </c>
      <c r="N4824" s="209">
        <v>8.8219999999999992</v>
      </c>
      <c r="O4824" s="209">
        <v>6.83</v>
      </c>
      <c r="P4824" s="209">
        <v>5.3280000000000003</v>
      </c>
      <c r="Q4824" s="209">
        <v>11.098000000000001</v>
      </c>
      <c r="R4824" s="209">
        <v>7.3360000000000003</v>
      </c>
      <c r="S4824" s="209">
        <v>21.763999999999999</v>
      </c>
      <c r="T4824" s="209">
        <v>17.16</v>
      </c>
      <c r="U4824" s="209">
        <v>11.007999999999999</v>
      </c>
      <c r="V4824" s="209">
        <v>8.7639999999999993</v>
      </c>
      <c r="W4824" s="209">
        <v>3.2469999999999999</v>
      </c>
      <c r="X4824" s="209">
        <v>2.44</v>
      </c>
      <c r="Y4824" s="209">
        <v>0.29699999999999999</v>
      </c>
      <c r="Z4824" s="209">
        <v>0.83699999999999997</v>
      </c>
      <c r="AA4824" s="209">
        <v>5.7039999999999997</v>
      </c>
      <c r="AB4824" s="209">
        <v>2.5670000000000002</v>
      </c>
      <c r="AC4824" s="209">
        <v>6.2809999999999997</v>
      </c>
      <c r="AD4824" s="209">
        <v>14.593</v>
      </c>
      <c r="AE4824" s="209">
        <v>3.1</v>
      </c>
      <c r="AF4824" s="209">
        <v>32.646999999999998</v>
      </c>
      <c r="AG4824" s="209">
        <v>31.837</v>
      </c>
      <c r="AH4824" s="209">
        <v>12.012</v>
      </c>
      <c r="AI4824" s="209">
        <v>8.1479999999999997</v>
      </c>
      <c r="AJ4824" s="209">
        <v>0.42299999999999999</v>
      </c>
      <c r="AK4824" s="209">
        <v>0.28299999999999997</v>
      </c>
      <c r="AL4824" s="209">
        <v>0.63200000000000001</v>
      </c>
      <c r="AM4824" s="209">
        <v>2.157</v>
      </c>
      <c r="AN4824" s="209">
        <v>10.086</v>
      </c>
      <c r="AO4824" s="209">
        <v>14.161</v>
      </c>
      <c r="AP4824" s="209">
        <v>14.526999999999999</v>
      </c>
      <c r="AQ4824" s="209">
        <v>13.711</v>
      </c>
      <c r="AR4824" s="209">
        <v>15.461</v>
      </c>
      <c r="AS4824" s="209">
        <v>11.526999999999999</v>
      </c>
      <c r="AT4824" s="209">
        <v>4.2869999999999999</v>
      </c>
      <c r="AU4824" s="209">
        <v>2.79</v>
      </c>
      <c r="AV4824" s="209">
        <v>2.5550000000000002</v>
      </c>
      <c r="AW4824" s="209">
        <v>3.92</v>
      </c>
      <c r="AX4824" s="209">
        <v>4.1630000000000003</v>
      </c>
      <c r="AY4824" s="209">
        <v>2.8809999999999998</v>
      </c>
      <c r="AZ4824" s="209">
        <v>6.53</v>
      </c>
      <c r="BA4824" s="209">
        <v>8.4700000000000006</v>
      </c>
      <c r="BB4824" s="56">
        <f>BB4825+BB4826</f>
        <v>53.507000000000005</v>
      </c>
      <c r="BC4824" s="21">
        <f>BD4824</f>
        <v>71.918010752688176</v>
      </c>
      <c r="BD4824" s="22">
        <f t="shared" si="506"/>
        <v>71.918010752688176</v>
      </c>
      <c r="BE4824" s="21">
        <f>BC4824-BD4824</f>
        <v>0</v>
      </c>
      <c r="BF4824" s="2">
        <v>55.6</v>
      </c>
      <c r="BG4824" s="10">
        <v>6</v>
      </c>
      <c r="BH4824" s="21">
        <f t="shared" si="508"/>
        <v>5.3506999999999999E-2</v>
      </c>
      <c r="BI4824" s="22">
        <f t="shared" si="508"/>
        <v>5.3506999999999999E-2</v>
      </c>
      <c r="BJ4824" s="21">
        <f>BH4824-BI4824</f>
        <v>0</v>
      </c>
      <c r="BK4824" s="21">
        <v>0.160521</v>
      </c>
      <c r="BL4824" s="22">
        <v>0.160521</v>
      </c>
      <c r="BM4824" s="21">
        <v>0</v>
      </c>
      <c r="BN4824" s="21">
        <f t="shared" si="509"/>
        <v>0.64208399999999999</v>
      </c>
      <c r="BO4824" s="22">
        <f t="shared" si="509"/>
        <v>0.64208399999999999</v>
      </c>
      <c r="BP4824" s="21">
        <f t="shared" si="509"/>
        <v>0</v>
      </c>
    </row>
    <row r="4825" spans="1:68" ht="11.1" hidden="1" customHeight="1" outlineLevel="2" x14ac:dyDescent="0.2">
      <c r="A4825" s="10"/>
      <c r="B4825" s="18"/>
      <c r="C4825" s="18"/>
      <c r="D4825" s="18"/>
      <c r="E4825" s="23"/>
      <c r="F4825" s="24"/>
      <c r="G4825" s="24"/>
      <c r="H4825" s="24"/>
      <c r="I4825" s="239">
        <v>14.510999999999999</v>
      </c>
      <c r="J4825" s="239"/>
      <c r="K4825" s="24"/>
      <c r="L4825" s="208">
        <v>7.694</v>
      </c>
      <c r="M4825" s="208">
        <v>7.6139999999999999</v>
      </c>
      <c r="N4825" s="208">
        <v>8.8219999999999992</v>
      </c>
      <c r="O4825" s="208">
        <v>6.83</v>
      </c>
      <c r="P4825" s="208">
        <v>1.214</v>
      </c>
      <c r="Q4825" s="208">
        <v>5.2610000000000001</v>
      </c>
      <c r="R4825" s="24"/>
      <c r="S4825" s="208">
        <v>13.016</v>
      </c>
      <c r="T4825" s="208">
        <v>8.1210000000000004</v>
      </c>
      <c r="U4825" s="208">
        <v>4.7210000000000001</v>
      </c>
      <c r="V4825" s="208">
        <v>5.7089999999999996</v>
      </c>
      <c r="W4825" s="208">
        <v>1.232</v>
      </c>
      <c r="X4825" s="208">
        <v>1</v>
      </c>
      <c r="Y4825" s="208">
        <v>0.29699999999999999</v>
      </c>
      <c r="Z4825" s="208">
        <v>0.83699999999999997</v>
      </c>
      <c r="AA4825" s="208">
        <v>5.7039999999999997</v>
      </c>
      <c r="AB4825" s="208">
        <v>3.1E-2</v>
      </c>
      <c r="AC4825" s="208">
        <v>3.1E-2</v>
      </c>
      <c r="AD4825" s="208">
        <v>9.2999999999999999E-2</v>
      </c>
      <c r="AE4825" s="208">
        <v>3.1</v>
      </c>
      <c r="AF4825" s="208">
        <v>27.472000000000001</v>
      </c>
      <c r="AG4825" s="208">
        <v>5.8019999999999996</v>
      </c>
      <c r="AH4825" s="208">
        <v>5.7370000000000001</v>
      </c>
      <c r="AI4825" s="208">
        <v>2.7730000000000001</v>
      </c>
      <c r="AJ4825" s="208">
        <v>0.42299999999999999</v>
      </c>
      <c r="AK4825" s="208">
        <v>0.28299999999999997</v>
      </c>
      <c r="AL4825" s="208">
        <v>0.63200000000000001</v>
      </c>
      <c r="AM4825" s="208">
        <v>2.157</v>
      </c>
      <c r="AN4825" s="208">
        <v>1.141</v>
      </c>
      <c r="AO4825" s="208">
        <v>3.2570000000000001</v>
      </c>
      <c r="AP4825" s="208">
        <v>3.387</v>
      </c>
      <c r="AQ4825" s="208">
        <v>2.7080000000000002</v>
      </c>
      <c r="AR4825" s="208">
        <v>5.7</v>
      </c>
      <c r="AS4825" s="208">
        <v>5.8979999999999997</v>
      </c>
      <c r="AT4825" s="208">
        <v>2.1589999999999998</v>
      </c>
      <c r="AU4825" s="208">
        <v>1.514</v>
      </c>
      <c r="AV4825" s="208">
        <v>1.149</v>
      </c>
      <c r="AW4825" s="208">
        <v>0.88500000000000001</v>
      </c>
      <c r="AX4825" s="208">
        <v>0.81200000000000006</v>
      </c>
      <c r="AY4825" s="208">
        <v>1.006</v>
      </c>
      <c r="AZ4825" s="208">
        <v>1.0589999999999999</v>
      </c>
      <c r="BA4825" s="208">
        <v>1.819</v>
      </c>
      <c r="BB4825" s="21">
        <f t="shared" si="510"/>
        <v>27.472000000000001</v>
      </c>
      <c r="BC4825" s="21"/>
      <c r="BD4825" s="22">
        <f t="shared" si="506"/>
        <v>36.924731182795703</v>
      </c>
      <c r="BE4825" s="21"/>
      <c r="BG4825" s="10"/>
      <c r="BH4825" s="21">
        <f t="shared" si="508"/>
        <v>0</v>
      </c>
      <c r="BI4825" s="22">
        <f t="shared" si="508"/>
        <v>2.7472E-2</v>
      </c>
      <c r="BJ4825" s="21"/>
      <c r="BK4825" s="21">
        <v>0</v>
      </c>
      <c r="BL4825" s="22">
        <v>8.2416000000000003E-2</v>
      </c>
      <c r="BM4825" s="21"/>
      <c r="BN4825" s="21">
        <f t="shared" si="509"/>
        <v>0</v>
      </c>
      <c r="BO4825" s="22">
        <f t="shared" si="509"/>
        <v>0.32966400000000001</v>
      </c>
      <c r="BP4825" s="21">
        <f t="shared" si="509"/>
        <v>0</v>
      </c>
    </row>
    <row r="4826" spans="1:68" ht="11.1" hidden="1" customHeight="1" outlineLevel="2" x14ac:dyDescent="0.2">
      <c r="A4826" s="10"/>
      <c r="B4826" s="18"/>
      <c r="C4826" s="18"/>
      <c r="D4826" s="18"/>
      <c r="E4826" s="23" t="s">
        <v>4232</v>
      </c>
      <c r="F4826" s="208">
        <v>15.993</v>
      </c>
      <c r="G4826" s="208">
        <v>6.9450000000000003</v>
      </c>
      <c r="H4826" s="208">
        <v>3.9620000000000002</v>
      </c>
      <c r="I4826" s="239">
        <v>4.0259999999999998</v>
      </c>
      <c r="J4826" s="239"/>
      <c r="K4826" s="208">
        <v>1.45</v>
      </c>
      <c r="L4826" s="208">
        <v>0.11</v>
      </c>
      <c r="M4826" s="24"/>
      <c r="N4826" s="24"/>
      <c r="O4826" s="24"/>
      <c r="P4826" s="208">
        <v>4.1139999999999999</v>
      </c>
      <c r="Q4826" s="208">
        <v>5.8369999999999997</v>
      </c>
      <c r="R4826" s="208">
        <v>7.3360000000000003</v>
      </c>
      <c r="S4826" s="208">
        <v>8.7479999999999993</v>
      </c>
      <c r="T4826" s="208">
        <v>9.0389999999999997</v>
      </c>
      <c r="U4826" s="208">
        <v>6.2869999999999999</v>
      </c>
      <c r="V4826" s="208">
        <v>3.0550000000000002</v>
      </c>
      <c r="W4826" s="208">
        <v>2.0150000000000001</v>
      </c>
      <c r="X4826" s="208">
        <v>1.44</v>
      </c>
      <c r="Y4826" s="24"/>
      <c r="Z4826" s="24"/>
      <c r="AA4826" s="24"/>
      <c r="AB4826" s="208">
        <v>2.536</v>
      </c>
      <c r="AC4826" s="208">
        <v>6.25</v>
      </c>
      <c r="AD4826" s="208">
        <v>14.5</v>
      </c>
      <c r="AE4826" s="24"/>
      <c r="AF4826" s="208">
        <v>5.1749999999999998</v>
      </c>
      <c r="AG4826" s="208">
        <v>26.035</v>
      </c>
      <c r="AH4826" s="208">
        <v>6.2750000000000004</v>
      </c>
      <c r="AI4826" s="208">
        <v>5.375</v>
      </c>
      <c r="AJ4826" s="24"/>
      <c r="AK4826" s="24"/>
      <c r="AL4826" s="24"/>
      <c r="AM4826" s="24"/>
      <c r="AN4826" s="208">
        <v>8.9450000000000003</v>
      </c>
      <c r="AO4826" s="208">
        <v>10.904</v>
      </c>
      <c r="AP4826" s="208">
        <v>11.14</v>
      </c>
      <c r="AQ4826" s="208">
        <v>11.003</v>
      </c>
      <c r="AR4826" s="208">
        <v>9.7609999999999992</v>
      </c>
      <c r="AS4826" s="208">
        <v>5.6289999999999996</v>
      </c>
      <c r="AT4826" s="208">
        <v>2.1280000000000001</v>
      </c>
      <c r="AU4826" s="208">
        <v>1.276</v>
      </c>
      <c r="AV4826" s="208">
        <v>1.4059999999999999</v>
      </c>
      <c r="AW4826" s="208">
        <v>3.0350000000000001</v>
      </c>
      <c r="AX4826" s="208">
        <v>3.351</v>
      </c>
      <c r="AY4826" s="208">
        <v>1.875</v>
      </c>
      <c r="AZ4826" s="208">
        <v>5.4710000000000001</v>
      </c>
      <c r="BA4826" s="208">
        <v>6.6509999999999998</v>
      </c>
      <c r="BB4826" s="21">
        <f t="shared" si="510"/>
        <v>26.035</v>
      </c>
      <c r="BC4826" s="21"/>
      <c r="BD4826" s="22">
        <f t="shared" si="506"/>
        <v>34.993279569892472</v>
      </c>
      <c r="BE4826" s="21"/>
      <c r="BG4826" s="10"/>
      <c r="BH4826" s="21">
        <f t="shared" si="508"/>
        <v>0</v>
      </c>
      <c r="BI4826" s="22">
        <f t="shared" si="508"/>
        <v>2.6034999999999996E-2</v>
      </c>
      <c r="BJ4826" s="21"/>
      <c r="BK4826" s="21">
        <v>0</v>
      </c>
      <c r="BL4826" s="22">
        <v>7.810499999999998E-2</v>
      </c>
      <c r="BM4826" s="21"/>
      <c r="BN4826" s="21">
        <f t="shared" si="509"/>
        <v>0</v>
      </c>
      <c r="BO4826" s="22">
        <f t="shared" si="509"/>
        <v>0.31241999999999992</v>
      </c>
      <c r="BP4826" s="21">
        <f t="shared" si="509"/>
        <v>0</v>
      </c>
    </row>
    <row r="4827" spans="1:68" ht="11.1" hidden="1" customHeight="1" outlineLevel="1" collapsed="1" x14ac:dyDescent="0.2">
      <c r="A4827" s="10"/>
      <c r="B4827" s="18"/>
      <c r="C4827" s="18"/>
      <c r="D4827" s="18"/>
      <c r="E4827" s="19" t="s">
        <v>4233</v>
      </c>
      <c r="F4827" s="20"/>
      <c r="G4827" s="20"/>
      <c r="H4827" s="20"/>
      <c r="I4827" s="20"/>
      <c r="J4827" s="20"/>
      <c r="K4827" s="20"/>
      <c r="L4827" s="20"/>
      <c r="M4827" s="20"/>
      <c r="N4827" s="20"/>
      <c r="O4827" s="20"/>
      <c r="P4827" s="20"/>
      <c r="Q4827" s="20"/>
      <c r="R4827" s="20"/>
      <c r="S4827" s="20"/>
      <c r="T4827" s="20"/>
      <c r="U4827" s="20"/>
      <c r="V4827" s="20"/>
      <c r="W4827" s="20"/>
      <c r="X4827" s="20"/>
      <c r="Y4827" s="20"/>
      <c r="Z4827" s="20"/>
      <c r="AA4827" s="20"/>
      <c r="AB4827" s="209">
        <v>0.41099999999999998</v>
      </c>
      <c r="AC4827" s="209">
        <v>0.13800000000000001</v>
      </c>
      <c r="AD4827" s="209">
        <v>0.186</v>
      </c>
      <c r="AE4827" s="209">
        <v>0.13900000000000001</v>
      </c>
      <c r="AF4827" s="209">
        <v>0.22500000000000001</v>
      </c>
      <c r="AG4827" s="209">
        <v>0.20899999999999999</v>
      </c>
      <c r="AH4827" s="209">
        <v>0.192</v>
      </c>
      <c r="AI4827" s="20"/>
      <c r="AJ4827" s="20"/>
      <c r="AK4827" s="20"/>
      <c r="AL4827" s="20"/>
      <c r="AM4827" s="20"/>
      <c r="AN4827" s="209">
        <v>0.19800000000000001</v>
      </c>
      <c r="AO4827" s="209">
        <v>0.28699999999999998</v>
      </c>
      <c r="AP4827" s="209">
        <v>0.1</v>
      </c>
      <c r="AQ4827" s="209">
        <v>8.0000000000000002E-3</v>
      </c>
      <c r="AR4827" s="209">
        <v>2E-3</v>
      </c>
      <c r="AS4827" s="209">
        <v>9.3740000000000006</v>
      </c>
      <c r="AT4827" s="209">
        <v>2.2080000000000002</v>
      </c>
      <c r="AU4827" s="209">
        <v>1.143</v>
      </c>
      <c r="AV4827" s="20"/>
      <c r="AW4827" s="20"/>
      <c r="AX4827" s="20"/>
      <c r="AY4827" s="20"/>
      <c r="AZ4827" s="209">
        <v>2.1669999999999998</v>
      </c>
      <c r="BA4827" s="209">
        <v>6.1669999999999998</v>
      </c>
      <c r="BB4827" s="21">
        <f t="shared" si="510"/>
        <v>9.3740000000000006</v>
      </c>
      <c r="BC4827" s="21">
        <f>BF4827</f>
        <v>12.6</v>
      </c>
      <c r="BD4827" s="22">
        <f t="shared" si="506"/>
        <v>12.599462365591398</v>
      </c>
      <c r="BE4827" s="21">
        <f>BC4827-BD4827</f>
        <v>5.3763440860166156E-4</v>
      </c>
      <c r="BF4827" s="2">
        <v>12.6</v>
      </c>
      <c r="BG4827" s="10">
        <v>6</v>
      </c>
      <c r="BH4827" s="21">
        <f t="shared" si="508"/>
        <v>9.3743999999999997E-3</v>
      </c>
      <c r="BI4827" s="22">
        <f t="shared" si="508"/>
        <v>9.3740000000000004E-3</v>
      </c>
      <c r="BJ4827" s="21">
        <f>BH4827-BI4827</f>
        <v>3.999999999993592E-7</v>
      </c>
      <c r="BK4827" s="21">
        <v>2.8123200000000001E-2</v>
      </c>
      <c r="BL4827" s="22">
        <v>2.8122000000000001E-2</v>
      </c>
      <c r="BM4827" s="21">
        <v>1.1999999999998123E-6</v>
      </c>
      <c r="BN4827" s="21">
        <f t="shared" si="509"/>
        <v>0.1124928</v>
      </c>
      <c r="BO4827" s="22">
        <f t="shared" si="509"/>
        <v>0.112488</v>
      </c>
      <c r="BP4827" s="21">
        <f t="shared" si="509"/>
        <v>4.7999999999992493E-6</v>
      </c>
    </row>
    <row r="4828" spans="1:68" ht="11.1" hidden="1" customHeight="1" outlineLevel="2" x14ac:dyDescent="0.2">
      <c r="A4828" s="10"/>
      <c r="B4828" s="18"/>
      <c r="C4828" s="18"/>
      <c r="D4828" s="18"/>
      <c r="E4828" s="23" t="s">
        <v>4234</v>
      </c>
      <c r="F4828" s="24"/>
      <c r="G4828" s="24"/>
      <c r="H4828" s="24"/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08">
        <v>0.41099999999999998</v>
      </c>
      <c r="AC4828" s="208">
        <v>0.13800000000000001</v>
      </c>
      <c r="AD4828" s="208">
        <v>0.186</v>
      </c>
      <c r="AE4828" s="208">
        <v>0.13900000000000001</v>
      </c>
      <c r="AF4828" s="208">
        <v>0.22500000000000001</v>
      </c>
      <c r="AG4828" s="208">
        <v>0.20899999999999999</v>
      </c>
      <c r="AH4828" s="208">
        <v>0.192</v>
      </c>
      <c r="AI4828" s="24"/>
      <c r="AJ4828" s="24"/>
      <c r="AK4828" s="24"/>
      <c r="AL4828" s="24"/>
      <c r="AM4828" s="24"/>
      <c r="AN4828" s="208">
        <v>0.19800000000000001</v>
      </c>
      <c r="AO4828" s="208">
        <v>0.28699999999999998</v>
      </c>
      <c r="AP4828" s="208">
        <v>0.1</v>
      </c>
      <c r="AQ4828" s="208">
        <v>8.0000000000000002E-3</v>
      </c>
      <c r="AR4828" s="208">
        <v>2E-3</v>
      </c>
      <c r="AS4828" s="208">
        <v>9.3740000000000006</v>
      </c>
      <c r="AT4828" s="208">
        <v>2.2080000000000002</v>
      </c>
      <c r="AU4828" s="208">
        <v>1.143</v>
      </c>
      <c r="AV4828" s="24"/>
      <c r="AW4828" s="24"/>
      <c r="AX4828" s="24"/>
      <c r="AY4828" s="24"/>
      <c r="AZ4828" s="208">
        <v>2.1669999999999998</v>
      </c>
      <c r="BA4828" s="208">
        <v>6.1669999999999998</v>
      </c>
      <c r="BB4828" s="21">
        <f t="shared" si="510"/>
        <v>9.3740000000000006</v>
      </c>
      <c r="BC4828" s="21"/>
      <c r="BD4828" s="22">
        <f t="shared" si="506"/>
        <v>12.599462365591398</v>
      </c>
      <c r="BE4828" s="21"/>
      <c r="BG4828" s="10"/>
      <c r="BH4828" s="21">
        <f t="shared" si="508"/>
        <v>0</v>
      </c>
      <c r="BI4828" s="22">
        <f t="shared" si="508"/>
        <v>9.3740000000000004E-3</v>
      </c>
      <c r="BJ4828" s="21"/>
      <c r="BK4828" s="21">
        <v>0</v>
      </c>
      <c r="BL4828" s="22">
        <v>2.8122000000000001E-2</v>
      </c>
      <c r="BM4828" s="21"/>
      <c r="BN4828" s="21">
        <f t="shared" si="509"/>
        <v>0</v>
      </c>
      <c r="BO4828" s="22">
        <f t="shared" si="509"/>
        <v>0.112488</v>
      </c>
      <c r="BP4828" s="21">
        <f t="shared" si="509"/>
        <v>0</v>
      </c>
    </row>
    <row r="4829" spans="1:68" ht="11.1" hidden="1" customHeight="1" outlineLevel="1" collapsed="1" x14ac:dyDescent="0.2">
      <c r="A4829" s="10"/>
      <c r="B4829" s="18"/>
      <c r="C4829" s="18"/>
      <c r="D4829" s="18"/>
      <c r="E4829" s="19" t="s">
        <v>4235</v>
      </c>
      <c r="F4829" s="209">
        <v>1.4450000000000001</v>
      </c>
      <c r="G4829" s="209">
        <v>1.4450000000000001</v>
      </c>
      <c r="H4829" s="209">
        <v>1.4450000000000001</v>
      </c>
      <c r="I4829" s="240">
        <v>1.4450000000000001</v>
      </c>
      <c r="J4829" s="240"/>
      <c r="K4829" s="209">
        <v>1.4450000000000001</v>
      </c>
      <c r="L4829" s="209">
        <v>1.466</v>
      </c>
      <c r="M4829" s="209">
        <v>1.4450000000000001</v>
      </c>
      <c r="N4829" s="209">
        <v>1.466</v>
      </c>
      <c r="O4829" s="209">
        <v>1.466</v>
      </c>
      <c r="P4829" s="209">
        <v>1.4450000000000001</v>
      </c>
      <c r="Q4829" s="209">
        <v>1.6279999999999999</v>
      </c>
      <c r="R4829" s="209">
        <v>1.649</v>
      </c>
      <c r="S4829" s="209">
        <v>1.649</v>
      </c>
      <c r="T4829" s="209">
        <v>1.649</v>
      </c>
      <c r="U4829" s="209">
        <v>1.671</v>
      </c>
      <c r="V4829" s="209">
        <v>1.671</v>
      </c>
      <c r="W4829" s="209">
        <v>1.671</v>
      </c>
      <c r="X4829" s="209">
        <v>1.671</v>
      </c>
      <c r="Y4829" s="209">
        <v>1.671</v>
      </c>
      <c r="Z4829" s="209">
        <v>1.671</v>
      </c>
      <c r="AA4829" s="209">
        <v>1.671</v>
      </c>
      <c r="AB4829" s="209">
        <v>1.7030000000000001</v>
      </c>
      <c r="AC4829" s="209">
        <v>1.7030000000000001</v>
      </c>
      <c r="AD4829" s="209">
        <v>1.7030000000000001</v>
      </c>
      <c r="AE4829" s="209">
        <v>1.7030000000000001</v>
      </c>
      <c r="AF4829" s="209">
        <v>1.744</v>
      </c>
      <c r="AG4829" s="209">
        <v>1.5720000000000001</v>
      </c>
      <c r="AH4829" s="209">
        <v>1.603</v>
      </c>
      <c r="AI4829" s="209">
        <v>1.196</v>
      </c>
      <c r="AJ4829" s="209">
        <v>1.5860000000000001</v>
      </c>
      <c r="AK4829" s="209">
        <v>1.5169999999999999</v>
      </c>
      <c r="AL4829" s="209">
        <v>1.5780000000000001</v>
      </c>
      <c r="AM4829" s="209">
        <v>1.5649999999999999</v>
      </c>
      <c r="AN4829" s="209">
        <v>1.609</v>
      </c>
      <c r="AO4829" s="209">
        <v>1.617</v>
      </c>
      <c r="AP4829" s="209">
        <v>1.629</v>
      </c>
      <c r="AQ4829" s="209">
        <v>1.9950000000000001</v>
      </c>
      <c r="AR4829" s="209">
        <v>1.6890000000000001</v>
      </c>
      <c r="AS4829" s="209">
        <v>1.6120000000000001</v>
      </c>
      <c r="AT4829" s="209">
        <v>1.6</v>
      </c>
      <c r="AU4829" s="209">
        <v>1.53</v>
      </c>
      <c r="AV4829" s="209">
        <v>1.554</v>
      </c>
      <c r="AW4829" s="209">
        <v>1.599</v>
      </c>
      <c r="AX4829" s="209">
        <v>1.5680000000000001</v>
      </c>
      <c r="AY4829" s="209">
        <v>1.579</v>
      </c>
      <c r="AZ4829" s="209">
        <v>1.5529999999999999</v>
      </c>
      <c r="BA4829" s="209">
        <v>1.5629999999999999</v>
      </c>
      <c r="BB4829" s="21">
        <f t="shared" si="510"/>
        <v>1.9950000000000001</v>
      </c>
      <c r="BC4829" s="21">
        <f>BF4829</f>
        <v>19.28</v>
      </c>
      <c r="BD4829" s="22">
        <f t="shared" si="506"/>
        <v>2.681451612903226</v>
      </c>
      <c r="BE4829" s="21">
        <f>BC4829-BD4829</f>
        <v>16.598548387096777</v>
      </c>
      <c r="BF4829" s="2">
        <v>19.28</v>
      </c>
      <c r="BG4829" s="10"/>
      <c r="BH4829" s="21">
        <f t="shared" si="508"/>
        <v>1.4344320000000001E-2</v>
      </c>
      <c r="BI4829" s="22">
        <f t="shared" si="508"/>
        <v>1.9950000000000002E-3</v>
      </c>
      <c r="BJ4829" s="21">
        <f>BH4829-BI4829</f>
        <v>1.234932E-2</v>
      </c>
      <c r="BK4829" s="21">
        <v>4.3032960000000002E-2</v>
      </c>
      <c r="BL4829" s="22">
        <v>5.9850000000000007E-3</v>
      </c>
      <c r="BM4829" s="21">
        <v>3.7047960000000005E-2</v>
      </c>
      <c r="BN4829" s="21">
        <f t="shared" si="509"/>
        <v>0.17213184000000001</v>
      </c>
      <c r="BO4829" s="22">
        <f t="shared" si="509"/>
        <v>2.3940000000000003E-2</v>
      </c>
      <c r="BP4829" s="21">
        <f t="shared" si="509"/>
        <v>0.14819184000000002</v>
      </c>
    </row>
    <row r="4830" spans="1:68" ht="11.1" hidden="1" customHeight="1" outlineLevel="2" x14ac:dyDescent="0.2">
      <c r="A4830" s="10"/>
      <c r="B4830" s="18"/>
      <c r="C4830" s="18"/>
      <c r="D4830" s="18"/>
      <c r="E4830" s="23"/>
      <c r="F4830" s="208">
        <v>1.4450000000000001</v>
      </c>
      <c r="G4830" s="208">
        <v>1.4450000000000001</v>
      </c>
      <c r="H4830" s="208">
        <v>1.4450000000000001</v>
      </c>
      <c r="I4830" s="239">
        <v>1.4450000000000001</v>
      </c>
      <c r="J4830" s="239"/>
      <c r="K4830" s="208">
        <v>1.4450000000000001</v>
      </c>
      <c r="L4830" s="208">
        <v>1.466</v>
      </c>
      <c r="M4830" s="208">
        <v>1.4450000000000001</v>
      </c>
      <c r="N4830" s="208">
        <v>1.466</v>
      </c>
      <c r="O4830" s="208">
        <v>1.466</v>
      </c>
      <c r="P4830" s="208">
        <v>1.4450000000000001</v>
      </c>
      <c r="Q4830" s="208">
        <v>1.6279999999999999</v>
      </c>
      <c r="R4830" s="208">
        <v>1.649</v>
      </c>
      <c r="S4830" s="208">
        <v>1.649</v>
      </c>
      <c r="T4830" s="208">
        <v>1.649</v>
      </c>
      <c r="U4830" s="208">
        <v>1.671</v>
      </c>
      <c r="V4830" s="208">
        <v>1.671</v>
      </c>
      <c r="W4830" s="208">
        <v>1.671</v>
      </c>
      <c r="X4830" s="208">
        <v>1.671</v>
      </c>
      <c r="Y4830" s="208">
        <v>1.671</v>
      </c>
      <c r="Z4830" s="208">
        <v>1.671</v>
      </c>
      <c r="AA4830" s="208">
        <v>1.671</v>
      </c>
      <c r="AB4830" s="208">
        <v>1.7030000000000001</v>
      </c>
      <c r="AC4830" s="208">
        <v>1.7030000000000001</v>
      </c>
      <c r="AD4830" s="208">
        <v>1.7030000000000001</v>
      </c>
      <c r="AE4830" s="208">
        <v>1.7030000000000001</v>
      </c>
      <c r="AF4830" s="208">
        <v>1.744</v>
      </c>
      <c r="AG4830" s="208">
        <v>1.5720000000000001</v>
      </c>
      <c r="AH4830" s="208">
        <v>1.603</v>
      </c>
      <c r="AI4830" s="208">
        <v>1.196</v>
      </c>
      <c r="AJ4830" s="208">
        <v>1.5860000000000001</v>
      </c>
      <c r="AK4830" s="208">
        <v>1.5169999999999999</v>
      </c>
      <c r="AL4830" s="208">
        <v>1.5780000000000001</v>
      </c>
      <c r="AM4830" s="208">
        <v>1.5649999999999999</v>
      </c>
      <c r="AN4830" s="208">
        <v>1.609</v>
      </c>
      <c r="AO4830" s="208">
        <v>1.617</v>
      </c>
      <c r="AP4830" s="208">
        <v>1.629</v>
      </c>
      <c r="AQ4830" s="208">
        <v>1.9950000000000001</v>
      </c>
      <c r="AR4830" s="208">
        <v>1.6890000000000001</v>
      </c>
      <c r="AS4830" s="208">
        <v>1.6120000000000001</v>
      </c>
      <c r="AT4830" s="208">
        <v>1.6</v>
      </c>
      <c r="AU4830" s="208">
        <v>1.53</v>
      </c>
      <c r="AV4830" s="208">
        <v>1.554</v>
      </c>
      <c r="AW4830" s="208">
        <v>1.599</v>
      </c>
      <c r="AX4830" s="208">
        <v>1.5680000000000001</v>
      </c>
      <c r="AY4830" s="208">
        <v>1.579</v>
      </c>
      <c r="AZ4830" s="208">
        <v>1.5529999999999999</v>
      </c>
      <c r="BA4830" s="208">
        <v>1.5629999999999999</v>
      </c>
      <c r="BB4830" s="21">
        <f t="shared" si="510"/>
        <v>1.9950000000000001</v>
      </c>
      <c r="BC4830" s="21"/>
      <c r="BD4830" s="22">
        <f t="shared" si="506"/>
        <v>2.681451612903226</v>
      </c>
      <c r="BE4830" s="21"/>
      <c r="BG4830" s="10"/>
      <c r="BH4830" s="21">
        <f t="shared" si="508"/>
        <v>0</v>
      </c>
      <c r="BI4830" s="22">
        <f t="shared" si="508"/>
        <v>1.9950000000000002E-3</v>
      </c>
      <c r="BJ4830" s="21"/>
      <c r="BK4830" s="21">
        <v>0</v>
      </c>
      <c r="BL4830" s="22">
        <v>5.9850000000000007E-3</v>
      </c>
      <c r="BM4830" s="21"/>
      <c r="BN4830" s="21">
        <f t="shared" si="509"/>
        <v>0</v>
      </c>
      <c r="BO4830" s="22">
        <f t="shared" si="509"/>
        <v>2.3940000000000003E-2</v>
      </c>
      <c r="BP4830" s="21">
        <f t="shared" si="509"/>
        <v>0</v>
      </c>
    </row>
    <row r="4831" spans="1:68" ht="11.1" hidden="1" customHeight="1" outlineLevel="1" collapsed="1" x14ac:dyDescent="0.2">
      <c r="A4831" s="10"/>
      <c r="B4831" s="18"/>
      <c r="C4831" s="18"/>
      <c r="D4831" s="18"/>
      <c r="E4831" s="19" t="s">
        <v>4236</v>
      </c>
      <c r="F4831" s="209">
        <v>0.34499999999999997</v>
      </c>
      <c r="G4831" s="209">
        <v>0.34499999999999997</v>
      </c>
      <c r="H4831" s="209">
        <v>0.34499999999999997</v>
      </c>
      <c r="I4831" s="240">
        <v>0.34499999999999997</v>
      </c>
      <c r="J4831" s="240"/>
      <c r="K4831" s="209">
        <v>0.34499999999999997</v>
      </c>
      <c r="L4831" s="209">
        <v>0.34499999999999997</v>
      </c>
      <c r="M4831" s="209">
        <v>0.35599999999999998</v>
      </c>
      <c r="N4831" s="209">
        <v>0.36699999999999999</v>
      </c>
      <c r="O4831" s="209">
        <v>0.36699999999999999</v>
      </c>
      <c r="P4831" s="209">
        <v>0.377</v>
      </c>
      <c r="Q4831" s="209">
        <v>0.377</v>
      </c>
      <c r="R4831" s="209">
        <v>0.43099999999999999</v>
      </c>
      <c r="S4831" s="209">
        <v>0.45300000000000001</v>
      </c>
      <c r="T4831" s="209">
        <v>0.45300000000000001</v>
      </c>
      <c r="U4831" s="209">
        <v>0.45300000000000001</v>
      </c>
      <c r="V4831" s="209">
        <v>0.45300000000000001</v>
      </c>
      <c r="W4831" s="209">
        <v>0.45300000000000001</v>
      </c>
      <c r="X4831" s="209">
        <v>0.45300000000000001</v>
      </c>
      <c r="Y4831" s="209">
        <v>0.45300000000000001</v>
      </c>
      <c r="Z4831" s="209">
        <v>0.36699999999999999</v>
      </c>
      <c r="AA4831" s="209">
        <v>0.36699999999999999</v>
      </c>
      <c r="AB4831" s="209">
        <v>0.442</v>
      </c>
      <c r="AC4831" s="209">
        <v>0.48499999999999999</v>
      </c>
      <c r="AD4831" s="209">
        <v>0.48499999999999999</v>
      </c>
      <c r="AE4831" s="209">
        <v>0.47399999999999998</v>
      </c>
      <c r="AF4831" s="209">
        <v>0.47399999999999998</v>
      </c>
      <c r="AG4831" s="209">
        <v>0.47399999999999998</v>
      </c>
      <c r="AH4831" s="209">
        <v>0.47399999999999998</v>
      </c>
      <c r="AI4831" s="209">
        <v>0.47399999999999998</v>
      </c>
      <c r="AJ4831" s="209">
        <v>0.47399999999999998</v>
      </c>
      <c r="AK4831" s="209">
        <v>0.47</v>
      </c>
      <c r="AL4831" s="209">
        <v>0.47799999999999998</v>
      </c>
      <c r="AM4831" s="209">
        <v>0.47399999999999998</v>
      </c>
      <c r="AN4831" s="209">
        <v>0.46400000000000002</v>
      </c>
      <c r="AO4831" s="209">
        <v>0.46400000000000002</v>
      </c>
      <c r="AP4831" s="209">
        <v>0.47399999999999998</v>
      </c>
      <c r="AQ4831" s="209">
        <v>0.47399999999999998</v>
      </c>
      <c r="AR4831" s="209">
        <v>0.47399999999999998</v>
      </c>
      <c r="AS4831" s="209">
        <v>0.46400000000000002</v>
      </c>
      <c r="AT4831" s="209">
        <v>0.47</v>
      </c>
      <c r="AU4831" s="209">
        <v>0.501</v>
      </c>
      <c r="AV4831" s="209">
        <v>0.48899999999999999</v>
      </c>
      <c r="AW4831" s="209">
        <v>0.49</v>
      </c>
      <c r="AX4831" s="209">
        <v>0.49199999999999999</v>
      </c>
      <c r="AY4831" s="209">
        <v>0.47799999999999998</v>
      </c>
      <c r="AZ4831" s="209">
        <v>0.495</v>
      </c>
      <c r="BA4831" s="209">
        <v>0.48199999999999998</v>
      </c>
      <c r="BB4831" s="21">
        <f t="shared" si="510"/>
        <v>0.501</v>
      </c>
      <c r="BC4831" s="21">
        <f>BF4831</f>
        <v>11.46</v>
      </c>
      <c r="BD4831" s="22">
        <f t="shared" si="506"/>
        <v>0.67338709677419351</v>
      </c>
      <c r="BE4831" s="21">
        <f>BC4831-BD4831</f>
        <v>10.786612903225807</v>
      </c>
      <c r="BF4831" s="2">
        <v>11.46</v>
      </c>
      <c r="BG4831" s="10"/>
      <c r="BH4831" s="21">
        <f t="shared" si="508"/>
        <v>8.5262399999999992E-3</v>
      </c>
      <c r="BI4831" s="22">
        <f t="shared" si="508"/>
        <v>5.0099999999999993E-4</v>
      </c>
      <c r="BJ4831" s="21">
        <f>BH4831-BI4831</f>
        <v>8.0252399999999995E-3</v>
      </c>
      <c r="BK4831" s="21">
        <v>2.5578719999999999E-2</v>
      </c>
      <c r="BL4831" s="22">
        <v>1.5029999999999998E-3</v>
      </c>
      <c r="BM4831" s="21">
        <v>2.4075719999999998E-2</v>
      </c>
      <c r="BN4831" s="21">
        <f t="shared" si="509"/>
        <v>0.10231488</v>
      </c>
      <c r="BO4831" s="22">
        <f t="shared" si="509"/>
        <v>6.0119999999999991E-3</v>
      </c>
      <c r="BP4831" s="21">
        <f t="shared" si="509"/>
        <v>9.6302879999999993E-2</v>
      </c>
    </row>
    <row r="4832" spans="1:68" ht="11.1" hidden="1" customHeight="1" outlineLevel="2" x14ac:dyDescent="0.2">
      <c r="A4832" s="10"/>
      <c r="B4832" s="18"/>
      <c r="C4832" s="18"/>
      <c r="D4832" s="18"/>
      <c r="E4832" s="23"/>
      <c r="F4832" s="208">
        <v>0.34499999999999997</v>
      </c>
      <c r="G4832" s="208">
        <v>0.34499999999999997</v>
      </c>
      <c r="H4832" s="208">
        <v>0.34499999999999997</v>
      </c>
      <c r="I4832" s="239">
        <v>0.34499999999999997</v>
      </c>
      <c r="J4832" s="239"/>
      <c r="K4832" s="208">
        <v>0.34499999999999997</v>
      </c>
      <c r="L4832" s="208">
        <v>0.34499999999999997</v>
      </c>
      <c r="M4832" s="208">
        <v>0.35599999999999998</v>
      </c>
      <c r="N4832" s="208">
        <v>0.36699999999999999</v>
      </c>
      <c r="O4832" s="208">
        <v>0.36699999999999999</v>
      </c>
      <c r="P4832" s="208">
        <v>0.377</v>
      </c>
      <c r="Q4832" s="208">
        <v>0.377</v>
      </c>
      <c r="R4832" s="208">
        <v>0.43099999999999999</v>
      </c>
      <c r="S4832" s="208">
        <v>0.45300000000000001</v>
      </c>
      <c r="T4832" s="208">
        <v>0.45300000000000001</v>
      </c>
      <c r="U4832" s="208">
        <v>0.45300000000000001</v>
      </c>
      <c r="V4832" s="208">
        <v>0.45300000000000001</v>
      </c>
      <c r="W4832" s="208">
        <v>0.45300000000000001</v>
      </c>
      <c r="X4832" s="208">
        <v>0.45300000000000001</v>
      </c>
      <c r="Y4832" s="208">
        <v>0.45300000000000001</v>
      </c>
      <c r="Z4832" s="208">
        <v>0.36699999999999999</v>
      </c>
      <c r="AA4832" s="208">
        <v>0.36699999999999999</v>
      </c>
      <c r="AB4832" s="208">
        <v>0.442</v>
      </c>
      <c r="AC4832" s="208">
        <v>0.48499999999999999</v>
      </c>
      <c r="AD4832" s="208">
        <v>0.48499999999999999</v>
      </c>
      <c r="AE4832" s="208">
        <v>0.47399999999999998</v>
      </c>
      <c r="AF4832" s="208">
        <v>0.47399999999999998</v>
      </c>
      <c r="AG4832" s="208">
        <v>0.47399999999999998</v>
      </c>
      <c r="AH4832" s="208">
        <v>0.47399999999999998</v>
      </c>
      <c r="AI4832" s="208">
        <v>0.47399999999999998</v>
      </c>
      <c r="AJ4832" s="208">
        <v>0.47399999999999998</v>
      </c>
      <c r="AK4832" s="208">
        <v>0.47</v>
      </c>
      <c r="AL4832" s="208">
        <v>0.47799999999999998</v>
      </c>
      <c r="AM4832" s="208">
        <v>0.47399999999999998</v>
      </c>
      <c r="AN4832" s="208">
        <v>0.46400000000000002</v>
      </c>
      <c r="AO4832" s="208">
        <v>0.46400000000000002</v>
      </c>
      <c r="AP4832" s="208">
        <v>0.47399999999999998</v>
      </c>
      <c r="AQ4832" s="208">
        <v>0.47399999999999998</v>
      </c>
      <c r="AR4832" s="208">
        <v>0.47399999999999998</v>
      </c>
      <c r="AS4832" s="208">
        <v>0.46400000000000002</v>
      </c>
      <c r="AT4832" s="208">
        <v>0.47</v>
      </c>
      <c r="AU4832" s="208">
        <v>0.501</v>
      </c>
      <c r="AV4832" s="208">
        <v>0.48899999999999999</v>
      </c>
      <c r="AW4832" s="208">
        <v>0.49</v>
      </c>
      <c r="AX4832" s="208">
        <v>0.49199999999999999</v>
      </c>
      <c r="AY4832" s="208">
        <v>0.47799999999999998</v>
      </c>
      <c r="AZ4832" s="208">
        <v>0.495</v>
      </c>
      <c r="BA4832" s="208">
        <v>0.48199999999999998</v>
      </c>
      <c r="BB4832" s="21">
        <f t="shared" si="510"/>
        <v>0.501</v>
      </c>
      <c r="BC4832" s="21"/>
      <c r="BD4832" s="22">
        <f t="shared" si="506"/>
        <v>0.67338709677419351</v>
      </c>
      <c r="BE4832" s="21"/>
      <c r="BG4832" s="10"/>
      <c r="BH4832" s="21">
        <f t="shared" si="508"/>
        <v>0</v>
      </c>
      <c r="BI4832" s="22">
        <f t="shared" si="508"/>
        <v>5.0099999999999993E-4</v>
      </c>
      <c r="BJ4832" s="21"/>
      <c r="BK4832" s="21">
        <v>0</v>
      </c>
      <c r="BL4832" s="22">
        <v>1.5029999999999998E-3</v>
      </c>
      <c r="BM4832" s="21"/>
      <c r="BN4832" s="21">
        <f t="shared" si="509"/>
        <v>0</v>
      </c>
      <c r="BO4832" s="22">
        <f t="shared" si="509"/>
        <v>6.0119999999999991E-3</v>
      </c>
      <c r="BP4832" s="21">
        <f t="shared" si="509"/>
        <v>0</v>
      </c>
    </row>
    <row r="4833" spans="1:68" ht="11.1" hidden="1" customHeight="1" outlineLevel="1" collapsed="1" x14ac:dyDescent="0.2">
      <c r="A4833" s="10"/>
      <c r="B4833" s="18"/>
      <c r="C4833" s="18"/>
      <c r="D4833" s="18"/>
      <c r="E4833" s="19" t="s">
        <v>4237</v>
      </c>
      <c r="F4833" s="20"/>
      <c r="G4833" s="20"/>
      <c r="H4833" s="20"/>
      <c r="I4833" s="20"/>
      <c r="J4833" s="20"/>
      <c r="K4833" s="20"/>
      <c r="L4833" s="20"/>
      <c r="M4833" s="20"/>
      <c r="N4833" s="209">
        <v>1.984</v>
      </c>
      <c r="O4833" s="209">
        <v>2.016</v>
      </c>
      <c r="P4833" s="209">
        <v>2.016</v>
      </c>
      <c r="Q4833" s="209">
        <v>2.016</v>
      </c>
      <c r="R4833" s="209">
        <v>2.016</v>
      </c>
      <c r="S4833" s="209">
        <v>2.2850000000000001</v>
      </c>
      <c r="T4833" s="209">
        <v>2.2850000000000001</v>
      </c>
      <c r="U4833" s="209">
        <v>2.2850000000000001</v>
      </c>
      <c r="V4833" s="209">
        <v>2.2850000000000001</v>
      </c>
      <c r="W4833" s="209">
        <v>2.2850000000000001</v>
      </c>
      <c r="X4833" s="209">
        <v>2.2850000000000001</v>
      </c>
      <c r="Y4833" s="209">
        <v>2.2850000000000001</v>
      </c>
      <c r="Z4833" s="209">
        <v>2.3180000000000001</v>
      </c>
      <c r="AA4833" s="209">
        <v>2.3180000000000001</v>
      </c>
      <c r="AB4833" s="209">
        <v>2.3820000000000001</v>
      </c>
      <c r="AC4833" s="209">
        <v>2.4260000000000002</v>
      </c>
      <c r="AD4833" s="209">
        <v>2.4260000000000002</v>
      </c>
      <c r="AE4833" s="209">
        <v>2.4260000000000002</v>
      </c>
      <c r="AF4833" s="209">
        <v>2.4260000000000002</v>
      </c>
      <c r="AG4833" s="209">
        <v>2.4470000000000001</v>
      </c>
      <c r="AH4833" s="209">
        <v>2.4470000000000001</v>
      </c>
      <c r="AI4833" s="209">
        <v>2.4470000000000001</v>
      </c>
      <c r="AJ4833" s="209">
        <v>2.4470000000000001</v>
      </c>
      <c r="AK4833" s="209">
        <v>2.556</v>
      </c>
      <c r="AL4833" s="209">
        <v>2.597</v>
      </c>
      <c r="AM4833" s="209">
        <v>2.5230000000000001</v>
      </c>
      <c r="AN4833" s="209">
        <v>2.4580000000000002</v>
      </c>
      <c r="AO4833" s="209">
        <v>2.4580000000000002</v>
      </c>
      <c r="AP4833" s="209">
        <v>2.3069999999999999</v>
      </c>
      <c r="AQ4833" s="209">
        <v>2.4790000000000001</v>
      </c>
      <c r="AR4833" s="209">
        <v>2.5009999999999999</v>
      </c>
      <c r="AS4833" s="209">
        <v>2.5009999999999999</v>
      </c>
      <c r="AT4833" s="209">
        <v>2.512</v>
      </c>
      <c r="AU4833" s="209">
        <v>2.5009999999999999</v>
      </c>
      <c r="AV4833" s="209">
        <v>2.5009999999999999</v>
      </c>
      <c r="AW4833" s="209">
        <v>2.4790000000000001</v>
      </c>
      <c r="AX4833" s="209">
        <v>2.512</v>
      </c>
      <c r="AY4833" s="209">
        <v>2.512</v>
      </c>
      <c r="AZ4833" s="209">
        <v>2.512</v>
      </c>
      <c r="BA4833" s="209">
        <v>2.4039999999999999</v>
      </c>
      <c r="BB4833" s="21">
        <f t="shared" si="510"/>
        <v>2.597</v>
      </c>
      <c r="BC4833" s="21">
        <f>BF4833</f>
        <v>25.7</v>
      </c>
      <c r="BD4833" s="22">
        <f t="shared" si="506"/>
        <v>3.4905913978494625</v>
      </c>
      <c r="BE4833" s="21">
        <f>BC4833-BD4833</f>
        <v>22.209408602150535</v>
      </c>
      <c r="BF4833" s="2">
        <v>25.7</v>
      </c>
      <c r="BG4833" s="10"/>
      <c r="BH4833" s="21">
        <f t="shared" si="508"/>
        <v>1.91208E-2</v>
      </c>
      <c r="BI4833" s="22">
        <f t="shared" si="508"/>
        <v>2.5969999999999999E-3</v>
      </c>
      <c r="BJ4833" s="21">
        <f>BH4833-BI4833</f>
        <v>1.6523800000000002E-2</v>
      </c>
      <c r="BK4833" s="21">
        <v>5.7362400000000001E-2</v>
      </c>
      <c r="BL4833" s="22">
        <v>7.7909999999999993E-3</v>
      </c>
      <c r="BM4833" s="21">
        <v>4.9571400000000002E-2</v>
      </c>
      <c r="BN4833" s="21">
        <f t="shared" si="509"/>
        <v>0.2294496</v>
      </c>
      <c r="BO4833" s="22">
        <f t="shared" si="509"/>
        <v>3.1163999999999997E-2</v>
      </c>
      <c r="BP4833" s="21">
        <f t="shared" si="509"/>
        <v>0.19828560000000001</v>
      </c>
    </row>
    <row r="4834" spans="1:68" ht="11.1" hidden="1" customHeight="1" outlineLevel="2" x14ac:dyDescent="0.2">
      <c r="A4834" s="10"/>
      <c r="B4834" s="18"/>
      <c r="C4834" s="18"/>
      <c r="D4834" s="18"/>
      <c r="E4834" s="23"/>
      <c r="F4834" s="24"/>
      <c r="G4834" s="24"/>
      <c r="H4834" s="24"/>
      <c r="I4834" s="24"/>
      <c r="J4834" s="24"/>
      <c r="K4834" s="24"/>
      <c r="L4834" s="24"/>
      <c r="M4834" s="24"/>
      <c r="N4834" s="208">
        <v>1.984</v>
      </c>
      <c r="O4834" s="208">
        <v>2.016</v>
      </c>
      <c r="P4834" s="208">
        <v>2.016</v>
      </c>
      <c r="Q4834" s="208">
        <v>2.016</v>
      </c>
      <c r="R4834" s="208">
        <v>2.016</v>
      </c>
      <c r="S4834" s="208">
        <v>2.2850000000000001</v>
      </c>
      <c r="T4834" s="208">
        <v>2.2850000000000001</v>
      </c>
      <c r="U4834" s="208">
        <v>2.2850000000000001</v>
      </c>
      <c r="V4834" s="208">
        <v>2.2850000000000001</v>
      </c>
      <c r="W4834" s="208">
        <v>2.2850000000000001</v>
      </c>
      <c r="X4834" s="208">
        <v>2.2850000000000001</v>
      </c>
      <c r="Y4834" s="208">
        <v>2.2850000000000001</v>
      </c>
      <c r="Z4834" s="208">
        <v>2.3180000000000001</v>
      </c>
      <c r="AA4834" s="208">
        <v>2.3180000000000001</v>
      </c>
      <c r="AB4834" s="208">
        <v>2.3820000000000001</v>
      </c>
      <c r="AC4834" s="208">
        <v>2.4260000000000002</v>
      </c>
      <c r="AD4834" s="208">
        <v>2.4260000000000002</v>
      </c>
      <c r="AE4834" s="208">
        <v>2.4260000000000002</v>
      </c>
      <c r="AF4834" s="208">
        <v>2.4260000000000002</v>
      </c>
      <c r="AG4834" s="208">
        <v>2.4470000000000001</v>
      </c>
      <c r="AH4834" s="208">
        <v>2.4470000000000001</v>
      </c>
      <c r="AI4834" s="208">
        <v>2.4470000000000001</v>
      </c>
      <c r="AJ4834" s="208">
        <v>2.4470000000000001</v>
      </c>
      <c r="AK4834" s="208">
        <v>2.556</v>
      </c>
      <c r="AL4834" s="208">
        <v>2.597</v>
      </c>
      <c r="AM4834" s="208">
        <v>2.5230000000000001</v>
      </c>
      <c r="AN4834" s="208">
        <v>2.4580000000000002</v>
      </c>
      <c r="AO4834" s="208">
        <v>2.4580000000000002</v>
      </c>
      <c r="AP4834" s="208">
        <v>2.3069999999999999</v>
      </c>
      <c r="AQ4834" s="208">
        <v>2.4790000000000001</v>
      </c>
      <c r="AR4834" s="208">
        <v>2.5009999999999999</v>
      </c>
      <c r="AS4834" s="208">
        <v>2.5009999999999999</v>
      </c>
      <c r="AT4834" s="208">
        <v>2.512</v>
      </c>
      <c r="AU4834" s="208">
        <v>2.5009999999999999</v>
      </c>
      <c r="AV4834" s="208">
        <v>2.5009999999999999</v>
      </c>
      <c r="AW4834" s="208">
        <v>2.4790000000000001</v>
      </c>
      <c r="AX4834" s="208">
        <v>2.512</v>
      </c>
      <c r="AY4834" s="208">
        <v>2.512</v>
      </c>
      <c r="AZ4834" s="208">
        <v>2.512</v>
      </c>
      <c r="BA4834" s="208">
        <v>2.4039999999999999</v>
      </c>
      <c r="BB4834" s="21">
        <f t="shared" si="510"/>
        <v>2.597</v>
      </c>
      <c r="BC4834" s="21"/>
      <c r="BD4834" s="22">
        <f t="shared" si="506"/>
        <v>3.4905913978494625</v>
      </c>
      <c r="BE4834" s="21"/>
      <c r="BG4834" s="10"/>
      <c r="BH4834" s="21">
        <f t="shared" si="508"/>
        <v>0</v>
      </c>
      <c r="BI4834" s="22">
        <f t="shared" si="508"/>
        <v>2.5969999999999999E-3</v>
      </c>
      <c r="BJ4834" s="21"/>
      <c r="BK4834" s="21">
        <v>0</v>
      </c>
      <c r="BL4834" s="22">
        <v>7.7909999999999993E-3</v>
      </c>
      <c r="BM4834" s="21"/>
      <c r="BN4834" s="21">
        <f t="shared" si="509"/>
        <v>0</v>
      </c>
      <c r="BO4834" s="22">
        <f t="shared" si="509"/>
        <v>3.1163999999999997E-2</v>
      </c>
      <c r="BP4834" s="21">
        <f t="shared" si="509"/>
        <v>0</v>
      </c>
    </row>
    <row r="4835" spans="1:68" ht="11.1" hidden="1" customHeight="1" outlineLevel="1" collapsed="1" x14ac:dyDescent="0.2">
      <c r="A4835" s="10"/>
      <c r="B4835" s="18"/>
      <c r="C4835" s="18"/>
      <c r="D4835" s="18"/>
      <c r="E4835" s="19" t="s">
        <v>4238</v>
      </c>
      <c r="F4835" s="209">
        <v>3.677</v>
      </c>
      <c r="G4835" s="209">
        <v>3.9430000000000001</v>
      </c>
      <c r="H4835" s="209">
        <v>1.8260000000000001</v>
      </c>
      <c r="I4835" s="240">
        <v>1</v>
      </c>
      <c r="J4835" s="240"/>
      <c r="K4835" s="209">
        <v>2.0739999999999998</v>
      </c>
      <c r="L4835" s="20"/>
      <c r="M4835" s="20"/>
      <c r="N4835" s="20"/>
      <c r="O4835" s="20"/>
      <c r="P4835" s="209">
        <v>2.5489999999999999</v>
      </c>
      <c r="Q4835" s="209">
        <v>3.5569999999999999</v>
      </c>
      <c r="R4835" s="209">
        <v>1.5</v>
      </c>
      <c r="S4835" s="209">
        <v>4.3600000000000003</v>
      </c>
      <c r="T4835" s="209">
        <v>12.387</v>
      </c>
      <c r="U4835" s="209">
        <v>-7.9429999999999996</v>
      </c>
      <c r="V4835" s="209">
        <v>1.5</v>
      </c>
      <c r="W4835" s="209">
        <v>1.238</v>
      </c>
      <c r="X4835" s="209">
        <v>0.114</v>
      </c>
      <c r="Y4835" s="20"/>
      <c r="Z4835" s="20"/>
      <c r="AA4835" s="209">
        <v>0.88</v>
      </c>
      <c r="AB4835" s="209">
        <v>2.089</v>
      </c>
      <c r="AC4835" s="209">
        <v>2.2130000000000001</v>
      </c>
      <c r="AD4835" s="209">
        <v>4.5209999999999999</v>
      </c>
      <c r="AE4835" s="209">
        <v>4.2830000000000004</v>
      </c>
      <c r="AF4835" s="209">
        <v>2.6520000000000001</v>
      </c>
      <c r="AG4835" s="209">
        <v>1.5049999999999999</v>
      </c>
      <c r="AH4835" s="20"/>
      <c r="AI4835" s="209">
        <v>7.7619999999999996</v>
      </c>
      <c r="AJ4835" s="20"/>
      <c r="AK4835" s="20"/>
      <c r="AL4835" s="209">
        <v>0.45400000000000001</v>
      </c>
      <c r="AM4835" s="209">
        <v>1.3149999999999999</v>
      </c>
      <c r="AN4835" s="209">
        <v>2.097</v>
      </c>
      <c r="AO4835" s="209">
        <v>3.6019999999999999</v>
      </c>
      <c r="AP4835" s="209">
        <v>4.7939999999999996</v>
      </c>
      <c r="AQ4835" s="209">
        <v>5.952</v>
      </c>
      <c r="AR4835" s="209">
        <v>5.0739999999999998</v>
      </c>
      <c r="AS4835" s="209">
        <v>4.4329999999999998</v>
      </c>
      <c r="AT4835" s="209">
        <v>1.3859999999999999</v>
      </c>
      <c r="AU4835" s="209">
        <v>1.766</v>
      </c>
      <c r="AV4835" s="209">
        <v>9.7000000000000003E-2</v>
      </c>
      <c r="AW4835" s="20"/>
      <c r="AX4835" s="209">
        <v>0.27</v>
      </c>
      <c r="AY4835" s="209">
        <v>1.1679999999999999</v>
      </c>
      <c r="AZ4835" s="209">
        <v>1.0329999999999999</v>
      </c>
      <c r="BA4835" s="209">
        <v>2.4670000000000001</v>
      </c>
      <c r="BB4835" s="56">
        <f>BB4836+BB4837</f>
        <v>17.420999999999999</v>
      </c>
      <c r="BC4835" s="21">
        <f>BD4835</f>
        <v>23.41532258064516</v>
      </c>
      <c r="BD4835" s="22">
        <f t="shared" ref="BD4835:BD4898" si="511">(BB4835/31/24)*1000</f>
        <v>23.41532258064516</v>
      </c>
      <c r="BE4835" s="21">
        <f>BC4835-BD4835</f>
        <v>0</v>
      </c>
      <c r="BF4835" s="2">
        <v>13.22</v>
      </c>
      <c r="BG4835" s="10">
        <v>6</v>
      </c>
      <c r="BH4835" s="21">
        <f t="shared" si="508"/>
        <v>1.7420999999999999E-2</v>
      </c>
      <c r="BI4835" s="22">
        <f t="shared" si="508"/>
        <v>1.7420999999999999E-2</v>
      </c>
      <c r="BJ4835" s="21">
        <f>BH4835-BI4835</f>
        <v>0</v>
      </c>
      <c r="BK4835" s="21">
        <v>5.2262999999999997E-2</v>
      </c>
      <c r="BL4835" s="22">
        <v>5.2262999999999997E-2</v>
      </c>
      <c r="BM4835" s="21">
        <v>0</v>
      </c>
      <c r="BN4835" s="21">
        <f t="shared" si="509"/>
        <v>0.20905199999999999</v>
      </c>
      <c r="BO4835" s="22">
        <f t="shared" si="509"/>
        <v>0.20905199999999999</v>
      </c>
      <c r="BP4835" s="21">
        <f t="shared" si="509"/>
        <v>0</v>
      </c>
    </row>
    <row r="4836" spans="1:68" ht="11.1" hidden="1" customHeight="1" outlineLevel="2" x14ac:dyDescent="0.2">
      <c r="A4836" s="10"/>
      <c r="B4836" s="18"/>
      <c r="C4836" s="18"/>
      <c r="D4836" s="18"/>
      <c r="E4836" s="23" t="s">
        <v>4239</v>
      </c>
      <c r="F4836" s="24"/>
      <c r="G4836" s="24"/>
      <c r="H4836" s="24"/>
      <c r="I4836" s="24"/>
      <c r="J4836" s="24"/>
      <c r="K4836" s="24"/>
      <c r="L4836" s="24"/>
      <c r="M4836" s="24"/>
      <c r="N4836" s="24"/>
      <c r="O4836" s="24"/>
      <c r="P4836" s="24"/>
      <c r="Q4836" s="24"/>
      <c r="R4836" s="24"/>
      <c r="S4836" s="24"/>
      <c r="T4836" s="24"/>
      <c r="U4836" s="24"/>
      <c r="V4836" s="24"/>
      <c r="W4836" s="24"/>
      <c r="X4836" s="24"/>
      <c r="Y4836" s="24"/>
      <c r="Z4836" s="24"/>
      <c r="AA4836" s="24"/>
      <c r="AB4836" s="208">
        <v>0.432</v>
      </c>
      <c r="AC4836" s="24"/>
      <c r="AD4836" s="208">
        <v>2.069</v>
      </c>
      <c r="AE4836" s="24"/>
      <c r="AF4836" s="24"/>
      <c r="AG4836" s="24"/>
      <c r="AH4836" s="24"/>
      <c r="AI4836" s="208">
        <v>5.0339999999999998</v>
      </c>
      <c r="AJ4836" s="24"/>
      <c r="AK4836" s="24"/>
      <c r="AL4836" s="208">
        <v>0.17599999999999999</v>
      </c>
      <c r="AM4836" s="24"/>
      <c r="AN4836" s="208">
        <v>0.97399999999999998</v>
      </c>
      <c r="AO4836" s="208">
        <v>1.0209999999999999</v>
      </c>
      <c r="AP4836" s="24"/>
      <c r="AQ4836" s="208">
        <v>3.14</v>
      </c>
      <c r="AR4836" s="208">
        <v>1.3420000000000001</v>
      </c>
      <c r="AS4836" s="208">
        <v>1.2629999999999999</v>
      </c>
      <c r="AT4836" s="208">
        <v>0.42</v>
      </c>
      <c r="AU4836" s="208">
        <v>0.46899999999999997</v>
      </c>
      <c r="AV4836" s="208">
        <v>5.2999999999999999E-2</v>
      </c>
      <c r="AW4836" s="24"/>
      <c r="AX4836" s="208">
        <v>5.0999999999999997E-2</v>
      </c>
      <c r="AY4836" s="208">
        <v>0.255</v>
      </c>
      <c r="AZ4836" s="24"/>
      <c r="BA4836" s="208">
        <v>1.3149999999999999</v>
      </c>
      <c r="BB4836" s="21">
        <f t="shared" si="510"/>
        <v>5.0339999999999998</v>
      </c>
      <c r="BC4836" s="21"/>
      <c r="BD4836" s="22">
        <f t="shared" si="511"/>
        <v>6.7661290322580641</v>
      </c>
      <c r="BE4836" s="21"/>
      <c r="BG4836" s="10"/>
      <c r="BH4836" s="21">
        <f t="shared" si="508"/>
        <v>0</v>
      </c>
      <c r="BI4836" s="22">
        <f t="shared" si="508"/>
        <v>5.0340000000000003E-3</v>
      </c>
      <c r="BJ4836" s="21"/>
      <c r="BK4836" s="21">
        <v>0</v>
      </c>
      <c r="BL4836" s="22">
        <v>1.5102000000000001E-2</v>
      </c>
      <c r="BM4836" s="21"/>
      <c r="BN4836" s="21">
        <f t="shared" si="509"/>
        <v>0</v>
      </c>
      <c r="BO4836" s="22">
        <f t="shared" si="509"/>
        <v>6.0408000000000003E-2</v>
      </c>
      <c r="BP4836" s="21">
        <f t="shared" si="509"/>
        <v>0</v>
      </c>
    </row>
    <row r="4837" spans="1:68" ht="11.1" hidden="1" customHeight="1" outlineLevel="2" x14ac:dyDescent="0.2">
      <c r="A4837" s="10"/>
      <c r="B4837" s="18"/>
      <c r="C4837" s="18"/>
      <c r="D4837" s="18"/>
      <c r="E4837" s="23" t="s">
        <v>4240</v>
      </c>
      <c r="F4837" s="208">
        <v>3.677</v>
      </c>
      <c r="G4837" s="208">
        <v>3.9430000000000001</v>
      </c>
      <c r="H4837" s="208">
        <v>1.8260000000000001</v>
      </c>
      <c r="I4837" s="239">
        <v>1</v>
      </c>
      <c r="J4837" s="239"/>
      <c r="K4837" s="208">
        <v>2.0739999999999998</v>
      </c>
      <c r="L4837" s="24"/>
      <c r="M4837" s="24"/>
      <c r="N4837" s="24"/>
      <c r="O4837" s="24"/>
      <c r="P4837" s="208">
        <v>2.5489999999999999</v>
      </c>
      <c r="Q4837" s="208">
        <v>3.5569999999999999</v>
      </c>
      <c r="R4837" s="208">
        <v>1.5</v>
      </c>
      <c r="S4837" s="208">
        <v>4.3600000000000003</v>
      </c>
      <c r="T4837" s="208">
        <v>12.387</v>
      </c>
      <c r="U4837" s="208">
        <v>-7.9429999999999996</v>
      </c>
      <c r="V4837" s="208">
        <v>1.5</v>
      </c>
      <c r="W4837" s="208">
        <v>1.238</v>
      </c>
      <c r="X4837" s="208">
        <v>0.114</v>
      </c>
      <c r="Y4837" s="24"/>
      <c r="Z4837" s="24"/>
      <c r="AA4837" s="208">
        <v>0.88</v>
      </c>
      <c r="AB4837" s="208">
        <v>1.657</v>
      </c>
      <c r="AC4837" s="208">
        <v>2.2130000000000001</v>
      </c>
      <c r="AD4837" s="208">
        <v>2.452</v>
      </c>
      <c r="AE4837" s="208">
        <v>4.2830000000000004</v>
      </c>
      <c r="AF4837" s="208">
        <v>2.6520000000000001</v>
      </c>
      <c r="AG4837" s="208">
        <v>1.5049999999999999</v>
      </c>
      <c r="AH4837" s="24"/>
      <c r="AI4837" s="208">
        <v>2.7280000000000002</v>
      </c>
      <c r="AJ4837" s="24"/>
      <c r="AK4837" s="24"/>
      <c r="AL4837" s="208">
        <v>0.27800000000000002</v>
      </c>
      <c r="AM4837" s="208">
        <v>1.3149999999999999</v>
      </c>
      <c r="AN4837" s="208">
        <v>1.123</v>
      </c>
      <c r="AO4837" s="208">
        <v>2.581</v>
      </c>
      <c r="AP4837" s="208">
        <v>4.7939999999999996</v>
      </c>
      <c r="AQ4837" s="208">
        <v>2.8119999999999998</v>
      </c>
      <c r="AR4837" s="208">
        <v>3.7320000000000002</v>
      </c>
      <c r="AS4837" s="208">
        <v>3.17</v>
      </c>
      <c r="AT4837" s="208">
        <v>0.96599999999999997</v>
      </c>
      <c r="AU4837" s="208">
        <v>1.2969999999999999</v>
      </c>
      <c r="AV4837" s="208">
        <v>4.3999999999999997E-2</v>
      </c>
      <c r="AW4837" s="24"/>
      <c r="AX4837" s="208">
        <v>0.219</v>
      </c>
      <c r="AY4837" s="208">
        <v>0.91300000000000003</v>
      </c>
      <c r="AZ4837" s="208">
        <v>1.0329999999999999</v>
      </c>
      <c r="BA4837" s="208">
        <v>1.1519999999999999</v>
      </c>
      <c r="BB4837" s="21">
        <f t="shared" si="510"/>
        <v>12.387</v>
      </c>
      <c r="BC4837" s="21"/>
      <c r="BD4837" s="22">
        <f t="shared" si="511"/>
        <v>16.649193548387096</v>
      </c>
      <c r="BE4837" s="21"/>
      <c r="BG4837" s="10"/>
      <c r="BH4837" s="21">
        <f t="shared" si="508"/>
        <v>0</v>
      </c>
      <c r="BI4837" s="22">
        <f t="shared" si="508"/>
        <v>1.2387E-2</v>
      </c>
      <c r="BJ4837" s="21"/>
      <c r="BK4837" s="21">
        <v>0</v>
      </c>
      <c r="BL4837" s="22">
        <v>3.7161E-2</v>
      </c>
      <c r="BM4837" s="21"/>
      <c r="BN4837" s="21">
        <f t="shared" si="509"/>
        <v>0</v>
      </c>
      <c r="BO4837" s="22">
        <f t="shared" si="509"/>
        <v>0.148644</v>
      </c>
      <c r="BP4837" s="21">
        <f t="shared" si="509"/>
        <v>0</v>
      </c>
    </row>
    <row r="4838" spans="1:68" ht="11.1" hidden="1" customHeight="1" outlineLevel="1" collapsed="1" x14ac:dyDescent="0.2">
      <c r="A4838" s="10"/>
      <c r="B4838" s="18"/>
      <c r="C4838" s="18"/>
      <c r="D4838" s="18"/>
      <c r="E4838" s="19" t="s">
        <v>4241</v>
      </c>
      <c r="F4838" s="20"/>
      <c r="G4838" s="20"/>
      <c r="H4838" s="20"/>
      <c r="I4838" s="20"/>
      <c r="J4838" s="20"/>
      <c r="K4838" s="20"/>
      <c r="L4838" s="20"/>
      <c r="M4838" s="20"/>
      <c r="N4838" s="20"/>
      <c r="O4838" s="20"/>
      <c r="P4838" s="20"/>
      <c r="Q4838" s="20"/>
      <c r="R4838" s="20"/>
      <c r="S4838" s="20"/>
      <c r="T4838" s="20"/>
      <c r="U4838" s="20"/>
      <c r="V4838" s="20"/>
      <c r="W4838" s="20"/>
      <c r="X4838" s="20"/>
      <c r="Y4838" s="20"/>
      <c r="Z4838" s="20"/>
      <c r="AA4838" s="20"/>
      <c r="AB4838" s="20"/>
      <c r="AC4838" s="20"/>
      <c r="AD4838" s="20"/>
      <c r="AE4838" s="20"/>
      <c r="AF4838" s="20"/>
      <c r="AG4838" s="20"/>
      <c r="AH4838" s="20"/>
      <c r="AI4838" s="20"/>
      <c r="AJ4838" s="20"/>
      <c r="AK4838" s="20"/>
      <c r="AL4838" s="20"/>
      <c r="AM4838" s="20"/>
      <c r="AN4838" s="20"/>
      <c r="AO4838" s="20"/>
      <c r="AP4838" s="20"/>
      <c r="AQ4838" s="20"/>
      <c r="AR4838" s="20"/>
      <c r="AS4838" s="20"/>
      <c r="AT4838" s="20"/>
      <c r="AU4838" s="20"/>
      <c r="AV4838" s="20"/>
      <c r="AW4838" s="20"/>
      <c r="AX4838" s="20"/>
      <c r="AY4838" s="209">
        <v>1.8080000000000001</v>
      </c>
      <c r="AZ4838" s="209">
        <v>3.5089999999999999</v>
      </c>
      <c r="BA4838" s="209">
        <v>7.1239999999999997</v>
      </c>
      <c r="BB4838" s="21">
        <f t="shared" si="510"/>
        <v>7.1239999999999997</v>
      </c>
      <c r="BC4838" s="21">
        <f>BF4838</f>
        <v>22.44</v>
      </c>
      <c r="BD4838" s="22">
        <f t="shared" si="511"/>
        <v>9.5752688172043001</v>
      </c>
      <c r="BE4838" s="21">
        <f>BC4838-BD4838</f>
        <v>12.864731182795701</v>
      </c>
      <c r="BF4838" s="2">
        <v>22.44</v>
      </c>
      <c r="BG4838" s="10">
        <v>6</v>
      </c>
      <c r="BH4838" s="21">
        <f t="shared" si="508"/>
        <v>1.6695359999999999E-2</v>
      </c>
      <c r="BI4838" s="22">
        <f t="shared" si="508"/>
        <v>7.1239999999999993E-3</v>
      </c>
      <c r="BJ4838" s="21">
        <f>BH4838-BI4838</f>
        <v>9.571360000000001E-3</v>
      </c>
      <c r="BK4838" s="21">
        <v>5.0086079999999998E-2</v>
      </c>
      <c r="BL4838" s="22">
        <v>2.1371999999999999E-2</v>
      </c>
      <c r="BM4838" s="21">
        <v>2.8714079999999999E-2</v>
      </c>
      <c r="BN4838" s="21">
        <f t="shared" si="509"/>
        <v>0.20034431999999999</v>
      </c>
      <c r="BO4838" s="22">
        <f t="shared" si="509"/>
        <v>8.5487999999999995E-2</v>
      </c>
      <c r="BP4838" s="21">
        <f t="shared" si="509"/>
        <v>0.11485632</v>
      </c>
    </row>
    <row r="4839" spans="1:68" ht="11.1" hidden="1" customHeight="1" outlineLevel="2" x14ac:dyDescent="0.2">
      <c r="A4839" s="10"/>
      <c r="B4839" s="18"/>
      <c r="C4839" s="18"/>
      <c r="D4839" s="18"/>
      <c r="E4839" s="23" t="s">
        <v>4242</v>
      </c>
      <c r="F4839" s="24"/>
      <c r="G4839" s="24"/>
      <c r="H4839" s="24"/>
      <c r="I4839" s="24"/>
      <c r="J4839" s="24"/>
      <c r="K4839" s="24"/>
      <c r="L4839" s="24"/>
      <c r="M4839" s="24"/>
      <c r="N4839" s="24"/>
      <c r="O4839" s="24"/>
      <c r="P4839" s="24"/>
      <c r="Q4839" s="24"/>
      <c r="R4839" s="24"/>
      <c r="S4839" s="24"/>
      <c r="T4839" s="24"/>
      <c r="U4839" s="24"/>
      <c r="V4839" s="24"/>
      <c r="W4839" s="24"/>
      <c r="X4839" s="24"/>
      <c r="Y4839" s="24"/>
      <c r="Z4839" s="24"/>
      <c r="AA4839" s="24"/>
      <c r="AB4839" s="24"/>
      <c r="AC4839" s="24"/>
      <c r="AD4839" s="24"/>
      <c r="AE4839" s="24"/>
      <c r="AF4839" s="24"/>
      <c r="AG4839" s="24"/>
      <c r="AH4839" s="24"/>
      <c r="AI4839" s="24"/>
      <c r="AJ4839" s="24"/>
      <c r="AK4839" s="24"/>
      <c r="AL4839" s="24"/>
      <c r="AM4839" s="24"/>
      <c r="AN4839" s="24"/>
      <c r="AO4839" s="24"/>
      <c r="AP4839" s="24"/>
      <c r="AQ4839" s="24"/>
      <c r="AR4839" s="24"/>
      <c r="AS4839" s="24"/>
      <c r="AT4839" s="24"/>
      <c r="AU4839" s="24"/>
      <c r="AV4839" s="24"/>
      <c r="AW4839" s="24"/>
      <c r="AX4839" s="24"/>
      <c r="AY4839" s="208">
        <v>1.8080000000000001</v>
      </c>
      <c r="AZ4839" s="208">
        <v>3.5089999999999999</v>
      </c>
      <c r="BA4839" s="208">
        <v>7.1239999999999997</v>
      </c>
      <c r="BB4839" s="21">
        <f t="shared" si="510"/>
        <v>7.1239999999999997</v>
      </c>
      <c r="BC4839" s="21"/>
      <c r="BD4839" s="22">
        <f t="shared" si="511"/>
        <v>9.5752688172043001</v>
      </c>
      <c r="BE4839" s="21"/>
      <c r="BG4839" s="10"/>
      <c r="BH4839" s="21">
        <f t="shared" si="508"/>
        <v>0</v>
      </c>
      <c r="BI4839" s="22">
        <f t="shared" si="508"/>
        <v>7.1239999999999993E-3</v>
      </c>
      <c r="BJ4839" s="21"/>
      <c r="BK4839" s="21">
        <v>0</v>
      </c>
      <c r="BL4839" s="22">
        <v>2.1371999999999999E-2</v>
      </c>
      <c r="BM4839" s="21"/>
      <c r="BN4839" s="21">
        <f t="shared" si="509"/>
        <v>0</v>
      </c>
      <c r="BO4839" s="22">
        <f t="shared" si="509"/>
        <v>8.5487999999999995E-2</v>
      </c>
      <c r="BP4839" s="21">
        <f t="shared" si="509"/>
        <v>0</v>
      </c>
    </row>
    <row r="4840" spans="1:68" ht="11.1" hidden="1" customHeight="1" outlineLevel="1" collapsed="1" x14ac:dyDescent="0.2">
      <c r="A4840" s="10"/>
      <c r="B4840" s="18"/>
      <c r="C4840" s="18"/>
      <c r="D4840" s="18"/>
      <c r="E4840" s="19" t="s">
        <v>4243</v>
      </c>
      <c r="F4840" s="20"/>
      <c r="G4840" s="20"/>
      <c r="H4840" s="20"/>
      <c r="I4840" s="20"/>
      <c r="J4840" s="20"/>
      <c r="K4840" s="20"/>
      <c r="L4840" s="20"/>
      <c r="M4840" s="20"/>
      <c r="N4840" s="20"/>
      <c r="O4840" s="20"/>
      <c r="P4840" s="20"/>
      <c r="Q4840" s="20"/>
      <c r="R4840" s="20"/>
      <c r="S4840" s="20"/>
      <c r="T4840" s="20"/>
      <c r="U4840" s="20"/>
      <c r="V4840" s="20"/>
      <c r="W4840" s="20"/>
      <c r="X4840" s="20"/>
      <c r="Y4840" s="20"/>
      <c r="Z4840" s="20"/>
      <c r="AA4840" s="209">
        <v>1.3779999999999999</v>
      </c>
      <c r="AB4840" s="20"/>
      <c r="AC4840" s="209">
        <v>2.7</v>
      </c>
      <c r="AD4840" s="209">
        <v>5.3879999999999999</v>
      </c>
      <c r="AE4840" s="209">
        <v>11.592000000000001</v>
      </c>
      <c r="AF4840" s="209">
        <v>2.25</v>
      </c>
      <c r="AG4840" s="209">
        <v>2.5</v>
      </c>
      <c r="AH4840" s="209">
        <v>5.6120000000000001</v>
      </c>
      <c r="AI4840" s="20"/>
      <c r="AJ4840" s="20"/>
      <c r="AK4840" s="20"/>
      <c r="AL4840" s="20"/>
      <c r="AM4840" s="20"/>
      <c r="AN4840" s="209">
        <v>1.204</v>
      </c>
      <c r="AO4840" s="209">
        <v>2.0219999999999998</v>
      </c>
      <c r="AP4840" s="209">
        <v>2.5030000000000001</v>
      </c>
      <c r="AQ4840" s="209">
        <v>2.177</v>
      </c>
      <c r="AR4840" s="209">
        <v>1.3979999999999999</v>
      </c>
      <c r="AS4840" s="209">
        <v>1.0649999999999999</v>
      </c>
      <c r="AT4840" s="209">
        <v>1.4</v>
      </c>
      <c r="AU4840" s="20"/>
      <c r="AV4840" s="20"/>
      <c r="AW4840" s="20"/>
      <c r="AX4840" s="20"/>
      <c r="AY4840" s="20"/>
      <c r="AZ4840" s="209">
        <v>0.84799999999999998</v>
      </c>
      <c r="BA4840" s="209">
        <v>1.181</v>
      </c>
      <c r="BB4840" s="21">
        <f t="shared" si="510"/>
        <v>11.592000000000001</v>
      </c>
      <c r="BC4840" s="21">
        <f>BD4840</f>
        <v>15.580645161290324</v>
      </c>
      <c r="BD4840" s="22">
        <f t="shared" si="511"/>
        <v>15.580645161290324</v>
      </c>
      <c r="BE4840" s="21">
        <f>BC4840-BD4840</f>
        <v>0</v>
      </c>
      <c r="BF4840" s="2">
        <v>5.9</v>
      </c>
      <c r="BG4840" s="10">
        <v>6</v>
      </c>
      <c r="BH4840" s="21">
        <f t="shared" si="508"/>
        <v>1.1592000000000002E-2</v>
      </c>
      <c r="BI4840" s="22">
        <f t="shared" si="508"/>
        <v>1.1592000000000002E-2</v>
      </c>
      <c r="BJ4840" s="21">
        <f>BH4840-BI4840</f>
        <v>0</v>
      </c>
      <c r="BK4840" s="21">
        <v>3.4776000000000001E-2</v>
      </c>
      <c r="BL4840" s="22">
        <v>3.4776000000000001E-2</v>
      </c>
      <c r="BM4840" s="21">
        <v>0</v>
      </c>
      <c r="BN4840" s="21">
        <f t="shared" si="509"/>
        <v>0.13910400000000001</v>
      </c>
      <c r="BO4840" s="22">
        <f t="shared" si="509"/>
        <v>0.13910400000000001</v>
      </c>
      <c r="BP4840" s="21">
        <f t="shared" si="509"/>
        <v>0</v>
      </c>
    </row>
    <row r="4841" spans="1:68" ht="11.1" hidden="1" customHeight="1" outlineLevel="2" x14ac:dyDescent="0.2">
      <c r="A4841" s="10"/>
      <c r="B4841" s="18"/>
      <c r="C4841" s="18"/>
      <c r="D4841" s="18"/>
      <c r="E4841" s="23" t="s">
        <v>4244</v>
      </c>
      <c r="F4841" s="24"/>
      <c r="G4841" s="24"/>
      <c r="H4841" s="24"/>
      <c r="I4841" s="24"/>
      <c r="J4841" s="24"/>
      <c r="K4841" s="24"/>
      <c r="L4841" s="24"/>
      <c r="M4841" s="24"/>
      <c r="N4841" s="24"/>
      <c r="O4841" s="24"/>
      <c r="P4841" s="24"/>
      <c r="Q4841" s="24"/>
      <c r="R4841" s="24"/>
      <c r="S4841" s="24"/>
      <c r="T4841" s="24"/>
      <c r="U4841" s="24"/>
      <c r="V4841" s="24"/>
      <c r="W4841" s="24"/>
      <c r="X4841" s="24"/>
      <c r="Y4841" s="24"/>
      <c r="Z4841" s="24"/>
      <c r="AA4841" s="208">
        <v>1.3779999999999999</v>
      </c>
      <c r="AB4841" s="24"/>
      <c r="AC4841" s="208">
        <v>2.7</v>
      </c>
      <c r="AD4841" s="208">
        <v>5.3879999999999999</v>
      </c>
      <c r="AE4841" s="208">
        <v>11.592000000000001</v>
      </c>
      <c r="AF4841" s="208">
        <v>2.25</v>
      </c>
      <c r="AG4841" s="208">
        <v>2.5</v>
      </c>
      <c r="AH4841" s="208">
        <v>5.6120000000000001</v>
      </c>
      <c r="AI4841" s="24"/>
      <c r="AJ4841" s="24"/>
      <c r="AK4841" s="24"/>
      <c r="AL4841" s="24"/>
      <c r="AM4841" s="24"/>
      <c r="AN4841" s="208">
        <v>1.204</v>
      </c>
      <c r="AO4841" s="208">
        <v>2.0219999999999998</v>
      </c>
      <c r="AP4841" s="208">
        <v>2.5030000000000001</v>
      </c>
      <c r="AQ4841" s="208">
        <v>2.177</v>
      </c>
      <c r="AR4841" s="208">
        <v>1.3979999999999999</v>
      </c>
      <c r="AS4841" s="208">
        <v>1.0649999999999999</v>
      </c>
      <c r="AT4841" s="208">
        <v>1.4</v>
      </c>
      <c r="AU4841" s="24"/>
      <c r="AV4841" s="24"/>
      <c r="AW4841" s="24"/>
      <c r="AX4841" s="24"/>
      <c r="AY4841" s="24"/>
      <c r="AZ4841" s="208">
        <v>0.84799999999999998</v>
      </c>
      <c r="BA4841" s="208">
        <v>1.181</v>
      </c>
      <c r="BB4841" s="21">
        <f t="shared" si="510"/>
        <v>11.592000000000001</v>
      </c>
      <c r="BC4841" s="21"/>
      <c r="BD4841" s="22">
        <f t="shared" si="511"/>
        <v>15.580645161290324</v>
      </c>
      <c r="BE4841" s="21"/>
      <c r="BG4841" s="10"/>
      <c r="BH4841" s="21">
        <f t="shared" si="508"/>
        <v>0</v>
      </c>
      <c r="BI4841" s="22">
        <f t="shared" si="508"/>
        <v>1.1592000000000002E-2</v>
      </c>
      <c r="BJ4841" s="21"/>
      <c r="BK4841" s="21">
        <v>0</v>
      </c>
      <c r="BL4841" s="22">
        <v>3.4776000000000001E-2</v>
      </c>
      <c r="BM4841" s="21"/>
      <c r="BN4841" s="21">
        <f t="shared" si="509"/>
        <v>0</v>
      </c>
      <c r="BO4841" s="22">
        <f t="shared" si="509"/>
        <v>0.13910400000000001</v>
      </c>
      <c r="BP4841" s="21">
        <f t="shared" si="509"/>
        <v>0</v>
      </c>
    </row>
    <row r="4842" spans="1:68" ht="11.1" hidden="1" customHeight="1" outlineLevel="1" collapsed="1" x14ac:dyDescent="0.2">
      <c r="A4842" s="10"/>
      <c r="B4842" s="18"/>
      <c r="C4842" s="18"/>
      <c r="D4842" s="18"/>
      <c r="E4842" s="19" t="s">
        <v>1225</v>
      </c>
      <c r="F4842" s="20"/>
      <c r="G4842" s="20"/>
      <c r="H4842" s="20"/>
      <c r="I4842" s="20"/>
      <c r="J4842" s="20"/>
      <c r="K4842" s="20"/>
      <c r="L4842" s="20"/>
      <c r="M4842" s="20"/>
      <c r="N4842" s="20"/>
      <c r="O4842" s="20"/>
      <c r="P4842" s="20"/>
      <c r="Q4842" s="20"/>
      <c r="R4842" s="20"/>
      <c r="S4842" s="20"/>
      <c r="T4842" s="20"/>
      <c r="U4842" s="20"/>
      <c r="V4842" s="20"/>
      <c r="W4842" s="20"/>
      <c r="X4842" s="20"/>
      <c r="Y4842" s="20"/>
      <c r="Z4842" s="20"/>
      <c r="AA4842" s="20"/>
      <c r="AB4842" s="20"/>
      <c r="AC4842" s="20"/>
      <c r="AD4842" s="209">
        <v>26.890999999999998</v>
      </c>
      <c r="AE4842" s="20"/>
      <c r="AF4842" s="20"/>
      <c r="AG4842" s="209">
        <v>20</v>
      </c>
      <c r="AH4842" s="209">
        <v>5</v>
      </c>
      <c r="AI4842" s="209">
        <v>2.5</v>
      </c>
      <c r="AJ4842" s="20"/>
      <c r="AK4842" s="20"/>
      <c r="AL4842" s="20"/>
      <c r="AM4842" s="209">
        <v>2.5</v>
      </c>
      <c r="AN4842" s="209">
        <v>5</v>
      </c>
      <c r="AO4842" s="20"/>
      <c r="AP4842" s="209">
        <v>4.3380000000000001</v>
      </c>
      <c r="AQ4842" s="209">
        <v>8.5860000000000003</v>
      </c>
      <c r="AR4842" s="209">
        <v>8.5860000000000003</v>
      </c>
      <c r="AS4842" s="20"/>
      <c r="AT4842" s="209">
        <v>2.3239999999999998</v>
      </c>
      <c r="AU4842" s="20"/>
      <c r="AV4842" s="20"/>
      <c r="AW4842" s="20"/>
      <c r="AX4842" s="20"/>
      <c r="AY4842" s="209">
        <v>1.4</v>
      </c>
      <c r="AZ4842" s="209">
        <v>2.48</v>
      </c>
      <c r="BA4842" s="209">
        <v>4.7469999999999999</v>
      </c>
      <c r="BB4842" s="21">
        <f t="shared" si="510"/>
        <v>26.890999999999998</v>
      </c>
      <c r="BC4842" s="21">
        <f>BD4842</f>
        <v>36.143817204301072</v>
      </c>
      <c r="BD4842" s="22">
        <f t="shared" si="511"/>
        <v>36.143817204301072</v>
      </c>
      <c r="BE4842" s="21">
        <f>BC4842-BD4842</f>
        <v>0</v>
      </c>
      <c r="BF4842" s="2">
        <v>11.72</v>
      </c>
      <c r="BG4842" s="10">
        <v>6</v>
      </c>
      <c r="BH4842" s="21">
        <f t="shared" si="508"/>
        <v>2.6890999999999995E-2</v>
      </c>
      <c r="BI4842" s="22">
        <f t="shared" si="508"/>
        <v>2.6890999999999995E-2</v>
      </c>
      <c r="BJ4842" s="21">
        <f>BH4842-BI4842</f>
        <v>0</v>
      </c>
      <c r="BK4842" s="21">
        <v>8.0672999999999981E-2</v>
      </c>
      <c r="BL4842" s="22">
        <v>8.0672999999999981E-2</v>
      </c>
      <c r="BM4842" s="21">
        <v>0</v>
      </c>
      <c r="BN4842" s="21">
        <f t="shared" si="509"/>
        <v>0.32269199999999992</v>
      </c>
      <c r="BO4842" s="22">
        <f t="shared" si="509"/>
        <v>0.32269199999999992</v>
      </c>
      <c r="BP4842" s="21">
        <f t="shared" si="509"/>
        <v>0</v>
      </c>
    </row>
    <row r="4843" spans="1:68" ht="11.1" hidden="1" customHeight="1" outlineLevel="2" x14ac:dyDescent="0.2">
      <c r="A4843" s="10"/>
      <c r="B4843" s="18"/>
      <c r="C4843" s="18"/>
      <c r="D4843" s="18"/>
      <c r="E4843" s="23" t="s">
        <v>4245</v>
      </c>
      <c r="F4843" s="24"/>
      <c r="G4843" s="24"/>
      <c r="H4843" s="24"/>
      <c r="I4843" s="24"/>
      <c r="J4843" s="24"/>
      <c r="K4843" s="24"/>
      <c r="L4843" s="24"/>
      <c r="M4843" s="24"/>
      <c r="N4843" s="24"/>
      <c r="O4843" s="24"/>
      <c r="P4843" s="24"/>
      <c r="Q4843" s="24"/>
      <c r="R4843" s="24"/>
      <c r="S4843" s="24"/>
      <c r="T4843" s="24"/>
      <c r="U4843" s="24"/>
      <c r="V4843" s="24"/>
      <c r="W4843" s="24"/>
      <c r="X4843" s="24"/>
      <c r="Y4843" s="24"/>
      <c r="Z4843" s="24"/>
      <c r="AA4843" s="24"/>
      <c r="AB4843" s="24"/>
      <c r="AC4843" s="24"/>
      <c r="AD4843" s="208">
        <v>26.890999999999998</v>
      </c>
      <c r="AE4843" s="24"/>
      <c r="AF4843" s="24"/>
      <c r="AG4843" s="208">
        <v>20</v>
      </c>
      <c r="AH4843" s="208">
        <v>5</v>
      </c>
      <c r="AI4843" s="208">
        <v>2.5</v>
      </c>
      <c r="AJ4843" s="24"/>
      <c r="AK4843" s="24"/>
      <c r="AL4843" s="24"/>
      <c r="AM4843" s="208">
        <v>2.5</v>
      </c>
      <c r="AN4843" s="208">
        <v>5</v>
      </c>
      <c r="AO4843" s="24"/>
      <c r="AP4843" s="208">
        <v>4.3380000000000001</v>
      </c>
      <c r="AQ4843" s="208">
        <v>8.5860000000000003</v>
      </c>
      <c r="AR4843" s="208">
        <v>8.5860000000000003</v>
      </c>
      <c r="AS4843" s="24"/>
      <c r="AT4843" s="208">
        <v>2.3239999999999998</v>
      </c>
      <c r="AU4843" s="24"/>
      <c r="AV4843" s="24"/>
      <c r="AW4843" s="24"/>
      <c r="AX4843" s="24"/>
      <c r="AY4843" s="208">
        <v>1.4</v>
      </c>
      <c r="AZ4843" s="208">
        <v>2.48</v>
      </c>
      <c r="BA4843" s="208">
        <v>4.7469999999999999</v>
      </c>
      <c r="BB4843" s="21">
        <f t="shared" si="510"/>
        <v>26.890999999999998</v>
      </c>
      <c r="BC4843" s="21"/>
      <c r="BD4843" s="22">
        <f t="shared" si="511"/>
        <v>36.143817204301072</v>
      </c>
      <c r="BE4843" s="21"/>
      <c r="BG4843" s="10"/>
      <c r="BH4843" s="21">
        <f t="shared" si="508"/>
        <v>0</v>
      </c>
      <c r="BI4843" s="22">
        <f t="shared" si="508"/>
        <v>2.6890999999999995E-2</v>
      </c>
      <c r="BJ4843" s="21"/>
      <c r="BK4843" s="21">
        <v>0</v>
      </c>
      <c r="BL4843" s="22">
        <v>8.0672999999999981E-2</v>
      </c>
      <c r="BM4843" s="21"/>
      <c r="BN4843" s="21">
        <f t="shared" si="509"/>
        <v>0</v>
      </c>
      <c r="BO4843" s="22">
        <f t="shared" si="509"/>
        <v>0.32269199999999992</v>
      </c>
      <c r="BP4843" s="21">
        <f t="shared" si="509"/>
        <v>0</v>
      </c>
    </row>
    <row r="4844" spans="1:68" ht="11.1" customHeight="1" outlineLevel="1" collapsed="1" x14ac:dyDescent="0.2">
      <c r="A4844" s="10"/>
      <c r="B4844" s="18"/>
      <c r="C4844" s="18"/>
      <c r="D4844" s="18"/>
      <c r="E4844" s="19" t="s">
        <v>4246</v>
      </c>
      <c r="F4844" s="20"/>
      <c r="G4844" s="20"/>
      <c r="H4844" s="20"/>
      <c r="I4844" s="20"/>
      <c r="J4844" s="20"/>
      <c r="K4844" s="20"/>
      <c r="L4844" s="20"/>
      <c r="M4844" s="20"/>
      <c r="N4844" s="20"/>
      <c r="O4844" s="20"/>
      <c r="P4844" s="20"/>
      <c r="Q4844" s="20"/>
      <c r="R4844" s="20"/>
      <c r="S4844" s="20"/>
      <c r="T4844" s="20"/>
      <c r="U4844" s="20"/>
      <c r="V4844" s="20"/>
      <c r="W4844" s="20"/>
      <c r="X4844" s="20"/>
      <c r="Y4844" s="20"/>
      <c r="Z4844" s="20"/>
      <c r="AA4844" s="20"/>
      <c r="AB4844" s="20"/>
      <c r="AC4844" s="20"/>
      <c r="AD4844" s="20"/>
      <c r="AE4844" s="20"/>
      <c r="AF4844" s="20"/>
      <c r="AG4844" s="20"/>
      <c r="AH4844" s="20"/>
      <c r="AI4844" s="20"/>
      <c r="AJ4844" s="20"/>
      <c r="AK4844" s="20"/>
      <c r="AL4844" s="20"/>
      <c r="AM4844" s="20"/>
      <c r="AN4844" s="20"/>
      <c r="AO4844" s="209">
        <v>8.0709999999999997</v>
      </c>
      <c r="AP4844" s="209">
        <v>1.0529999999999999</v>
      </c>
      <c r="AQ4844" s="20"/>
      <c r="AR4844" s="20"/>
      <c r="AS4844" s="20"/>
      <c r="AT4844" s="20"/>
      <c r="AU4844" s="20"/>
      <c r="AV4844" s="20"/>
      <c r="AW4844" s="20"/>
      <c r="AX4844" s="20"/>
      <c r="AY4844" s="20"/>
      <c r="AZ4844" s="20"/>
      <c r="BA4844" s="20"/>
      <c r="BB4844" s="21">
        <f t="shared" si="510"/>
        <v>8.0709999999999997</v>
      </c>
      <c r="BC4844" s="21">
        <f>BD4844</f>
        <v>10.848118279569892</v>
      </c>
      <c r="BD4844" s="22">
        <f t="shared" si="511"/>
        <v>10.848118279569892</v>
      </c>
      <c r="BE4844" s="21">
        <f>BC4844-BD4844</f>
        <v>0</v>
      </c>
      <c r="BF4844" s="2">
        <v>3.52</v>
      </c>
      <c r="BG4844" s="10">
        <v>7</v>
      </c>
      <c r="BH4844" s="21">
        <f t="shared" si="508"/>
        <v>8.071E-3</v>
      </c>
      <c r="BI4844" s="22">
        <f t="shared" si="508"/>
        <v>8.071E-3</v>
      </c>
      <c r="BJ4844" s="21">
        <f>BH4844-BI4844</f>
        <v>0</v>
      </c>
      <c r="BK4844" s="21">
        <v>2.4212999999999998E-2</v>
      </c>
      <c r="BL4844" s="22">
        <v>2.4212999999999998E-2</v>
      </c>
      <c r="BM4844" s="21">
        <v>0</v>
      </c>
      <c r="BN4844" s="21">
        <f t="shared" si="509"/>
        <v>9.6851999999999994E-2</v>
      </c>
      <c r="BO4844" s="22">
        <f t="shared" si="509"/>
        <v>9.6851999999999994E-2</v>
      </c>
      <c r="BP4844" s="21">
        <f t="shared" si="509"/>
        <v>0</v>
      </c>
    </row>
    <row r="4845" spans="1:68" ht="11.1" hidden="1" customHeight="1" outlineLevel="2" x14ac:dyDescent="0.2">
      <c r="A4845" s="10"/>
      <c r="B4845" s="18"/>
      <c r="C4845" s="18"/>
      <c r="D4845" s="18"/>
      <c r="E4845" s="23" t="s">
        <v>4247</v>
      </c>
      <c r="F4845" s="24"/>
      <c r="G4845" s="24"/>
      <c r="H4845" s="24"/>
      <c r="I4845" s="24"/>
      <c r="J4845" s="24"/>
      <c r="K4845" s="24"/>
      <c r="L4845" s="24"/>
      <c r="M4845" s="24"/>
      <c r="N4845" s="24"/>
      <c r="O4845" s="24"/>
      <c r="P4845" s="2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4"/>
      <c r="AC4845" s="24"/>
      <c r="AD4845" s="24"/>
      <c r="AE4845" s="24"/>
      <c r="AF4845" s="24"/>
      <c r="AG4845" s="24"/>
      <c r="AH4845" s="24"/>
      <c r="AI4845" s="24"/>
      <c r="AJ4845" s="24"/>
      <c r="AK4845" s="24"/>
      <c r="AL4845" s="24"/>
      <c r="AM4845" s="24"/>
      <c r="AN4845" s="24"/>
      <c r="AO4845" s="208">
        <v>8.0709999999999997</v>
      </c>
      <c r="AP4845" s="208">
        <v>1.0529999999999999</v>
      </c>
      <c r="AQ4845" s="24"/>
      <c r="AR4845" s="24"/>
      <c r="AS4845" s="24"/>
      <c r="AT4845" s="24"/>
      <c r="AU4845" s="24"/>
      <c r="AV4845" s="24"/>
      <c r="AW4845" s="24"/>
      <c r="AX4845" s="24"/>
      <c r="AY4845" s="24"/>
      <c r="AZ4845" s="24"/>
      <c r="BA4845" s="24"/>
      <c r="BB4845" s="21">
        <f t="shared" si="510"/>
        <v>8.0709999999999997</v>
      </c>
      <c r="BC4845" s="21"/>
      <c r="BD4845" s="22">
        <f t="shared" si="511"/>
        <v>10.848118279569892</v>
      </c>
      <c r="BE4845" s="21"/>
      <c r="BG4845" s="10"/>
      <c r="BH4845" s="21">
        <f t="shared" ref="BH4845:BI4908" si="512">(BC4845*24*31/1000000)</f>
        <v>0</v>
      </c>
      <c r="BI4845" s="22">
        <f t="shared" si="512"/>
        <v>8.071E-3</v>
      </c>
      <c r="BJ4845" s="21"/>
      <c r="BK4845" s="21">
        <v>0</v>
      </c>
      <c r="BL4845" s="22">
        <v>2.4212999999999998E-2</v>
      </c>
      <c r="BM4845" s="21"/>
      <c r="BN4845" s="21">
        <f t="shared" si="509"/>
        <v>0</v>
      </c>
      <c r="BO4845" s="22">
        <f t="shared" si="509"/>
        <v>9.6851999999999994E-2</v>
      </c>
      <c r="BP4845" s="21">
        <f t="shared" si="509"/>
        <v>0</v>
      </c>
    </row>
    <row r="4846" spans="1:68" ht="11.1" hidden="1" customHeight="1" outlineLevel="1" collapsed="1" x14ac:dyDescent="0.2">
      <c r="A4846" s="10"/>
      <c r="B4846" s="18"/>
      <c r="C4846" s="18"/>
      <c r="D4846" s="18"/>
      <c r="E4846" s="19" t="s">
        <v>4248</v>
      </c>
      <c r="F4846" s="209">
        <v>4.2130000000000001</v>
      </c>
      <c r="G4846" s="20"/>
      <c r="H4846" s="209">
        <v>12.8</v>
      </c>
      <c r="I4846" s="20"/>
      <c r="J4846" s="20"/>
      <c r="K4846" s="20"/>
      <c r="L4846" s="20"/>
      <c r="M4846" s="20"/>
      <c r="N4846" s="209">
        <v>8.3640000000000008</v>
      </c>
      <c r="O4846" s="20"/>
      <c r="P4846" s="209">
        <v>6.7809999999999997</v>
      </c>
      <c r="Q4846" s="20"/>
      <c r="R4846" s="209">
        <v>5.3220000000000001</v>
      </c>
      <c r="S4846" s="209">
        <v>20.007000000000001</v>
      </c>
      <c r="T4846" s="209">
        <v>6.1</v>
      </c>
      <c r="U4846" s="209">
        <v>3.7</v>
      </c>
      <c r="V4846" s="209">
        <v>1.5</v>
      </c>
      <c r="W4846" s="209">
        <v>7.8419999999999996</v>
      </c>
      <c r="X4846" s="20"/>
      <c r="Y4846" s="20"/>
      <c r="Z4846" s="20"/>
      <c r="AA4846" s="209">
        <v>1.5589999999999999</v>
      </c>
      <c r="AB4846" s="20"/>
      <c r="AC4846" s="209">
        <v>10.957000000000001</v>
      </c>
      <c r="AD4846" s="209">
        <v>6.5119999999999996</v>
      </c>
      <c r="AE4846" s="209">
        <v>7.1059999999999999</v>
      </c>
      <c r="AF4846" s="209">
        <v>5.6340000000000003</v>
      </c>
      <c r="AG4846" s="209">
        <v>4.2789999999999999</v>
      </c>
      <c r="AH4846" s="209">
        <v>3.1920000000000002</v>
      </c>
      <c r="AI4846" s="209">
        <v>1.786</v>
      </c>
      <c r="AJ4846" s="20"/>
      <c r="AK4846" s="209">
        <v>1.4259999999999999</v>
      </c>
      <c r="AL4846" s="209">
        <v>0.96899999999999997</v>
      </c>
      <c r="AM4846" s="209">
        <v>1.6779999999999999</v>
      </c>
      <c r="AN4846" s="209">
        <v>3.7130000000000001</v>
      </c>
      <c r="AO4846" s="209">
        <v>6.1680000000000001</v>
      </c>
      <c r="AP4846" s="209">
        <v>6.1529999999999996</v>
      </c>
      <c r="AQ4846" s="209">
        <v>8.3780000000000001</v>
      </c>
      <c r="AR4846" s="209">
        <v>5.6420000000000003</v>
      </c>
      <c r="AS4846" s="209">
        <v>0.7</v>
      </c>
      <c r="AT4846" s="209">
        <v>7.8010000000000002</v>
      </c>
      <c r="AU4846" s="209">
        <v>1.6930000000000001</v>
      </c>
      <c r="AV4846" s="20"/>
      <c r="AW4846" s="20"/>
      <c r="AX4846" s="20"/>
      <c r="AY4846" s="209">
        <v>3.0529999999999999</v>
      </c>
      <c r="AZ4846" s="209">
        <v>2.6680000000000001</v>
      </c>
      <c r="BA4846" s="209">
        <v>3.9489999999999998</v>
      </c>
      <c r="BB4846" s="21">
        <f t="shared" si="510"/>
        <v>20.007000000000001</v>
      </c>
      <c r="BC4846" s="21">
        <f>BF4846</f>
        <v>38.56</v>
      </c>
      <c r="BD4846" s="22">
        <f t="shared" si="511"/>
        <v>26.891129032258068</v>
      </c>
      <c r="BE4846" s="21">
        <f>BC4846-BD4846</f>
        <v>11.668870967741935</v>
      </c>
      <c r="BF4846" s="2">
        <v>38.56</v>
      </c>
      <c r="BG4846" s="10">
        <v>6</v>
      </c>
      <c r="BH4846" s="21">
        <f t="shared" si="512"/>
        <v>2.8688640000000001E-2</v>
      </c>
      <c r="BI4846" s="22">
        <f t="shared" si="512"/>
        <v>2.0007000000000004E-2</v>
      </c>
      <c r="BJ4846" s="21">
        <f>BH4846-BI4846</f>
        <v>8.6816399999999974E-3</v>
      </c>
      <c r="BK4846" s="21">
        <v>8.6065920000000004E-2</v>
      </c>
      <c r="BL4846" s="22">
        <v>6.0021000000000012E-2</v>
      </c>
      <c r="BM4846" s="21">
        <v>2.6044919999999992E-2</v>
      </c>
      <c r="BN4846" s="21">
        <f t="shared" si="509"/>
        <v>0.34426368000000002</v>
      </c>
      <c r="BO4846" s="22">
        <f t="shared" si="509"/>
        <v>0.24008400000000005</v>
      </c>
      <c r="BP4846" s="21">
        <f t="shared" si="509"/>
        <v>0.10417967999999997</v>
      </c>
    </row>
    <row r="4847" spans="1:68" ht="11.1" hidden="1" customHeight="1" outlineLevel="2" x14ac:dyDescent="0.2">
      <c r="A4847" s="10"/>
      <c r="B4847" s="18"/>
      <c r="C4847" s="18"/>
      <c r="D4847" s="18"/>
      <c r="E4847" s="23" t="s">
        <v>4249</v>
      </c>
      <c r="F4847" s="208">
        <v>4.2130000000000001</v>
      </c>
      <c r="G4847" s="24"/>
      <c r="H4847" s="208">
        <v>12.8</v>
      </c>
      <c r="I4847" s="24"/>
      <c r="J4847" s="24"/>
      <c r="K4847" s="24"/>
      <c r="L4847" s="24"/>
      <c r="M4847" s="24"/>
      <c r="N4847" s="208">
        <v>8.3640000000000008</v>
      </c>
      <c r="O4847" s="24"/>
      <c r="P4847" s="208">
        <v>6.7809999999999997</v>
      </c>
      <c r="Q4847" s="24"/>
      <c r="R4847" s="208">
        <v>5.3220000000000001</v>
      </c>
      <c r="S4847" s="208">
        <v>20.007000000000001</v>
      </c>
      <c r="T4847" s="208">
        <v>6.1</v>
      </c>
      <c r="U4847" s="208">
        <v>3.7</v>
      </c>
      <c r="V4847" s="208">
        <v>1.5</v>
      </c>
      <c r="W4847" s="208">
        <v>7.8419999999999996</v>
      </c>
      <c r="X4847" s="24"/>
      <c r="Y4847" s="24"/>
      <c r="Z4847" s="24"/>
      <c r="AA4847" s="208">
        <v>1.5589999999999999</v>
      </c>
      <c r="AB4847" s="24"/>
      <c r="AC4847" s="208">
        <v>10.957000000000001</v>
      </c>
      <c r="AD4847" s="208">
        <v>6.5119999999999996</v>
      </c>
      <c r="AE4847" s="208">
        <v>7.1059999999999999</v>
      </c>
      <c r="AF4847" s="208">
        <v>5.6340000000000003</v>
      </c>
      <c r="AG4847" s="208">
        <v>4.2789999999999999</v>
      </c>
      <c r="AH4847" s="208">
        <v>3.1920000000000002</v>
      </c>
      <c r="AI4847" s="208">
        <v>1.786</v>
      </c>
      <c r="AJ4847" s="24"/>
      <c r="AK4847" s="208">
        <v>1.4259999999999999</v>
      </c>
      <c r="AL4847" s="208">
        <v>0.96899999999999997</v>
      </c>
      <c r="AM4847" s="208">
        <v>1.6779999999999999</v>
      </c>
      <c r="AN4847" s="208">
        <v>3.7130000000000001</v>
      </c>
      <c r="AO4847" s="208">
        <v>6.1680000000000001</v>
      </c>
      <c r="AP4847" s="208">
        <v>6.1529999999999996</v>
      </c>
      <c r="AQ4847" s="208">
        <v>8.3780000000000001</v>
      </c>
      <c r="AR4847" s="208">
        <v>5.6420000000000003</v>
      </c>
      <c r="AS4847" s="208">
        <v>0.7</v>
      </c>
      <c r="AT4847" s="208">
        <v>7.8010000000000002</v>
      </c>
      <c r="AU4847" s="208">
        <v>1.6930000000000001</v>
      </c>
      <c r="AV4847" s="24"/>
      <c r="AW4847" s="24"/>
      <c r="AX4847" s="24"/>
      <c r="AY4847" s="208">
        <v>3.0529999999999999</v>
      </c>
      <c r="AZ4847" s="208">
        <v>2.6680000000000001</v>
      </c>
      <c r="BA4847" s="208">
        <v>3.9489999999999998</v>
      </c>
      <c r="BB4847" s="21">
        <f t="shared" si="510"/>
        <v>20.007000000000001</v>
      </c>
      <c r="BC4847" s="21"/>
      <c r="BD4847" s="22">
        <f t="shared" si="511"/>
        <v>26.891129032258068</v>
      </c>
      <c r="BE4847" s="21"/>
      <c r="BG4847" s="10"/>
      <c r="BH4847" s="21">
        <f t="shared" si="512"/>
        <v>0</v>
      </c>
      <c r="BI4847" s="22">
        <f t="shared" si="512"/>
        <v>2.0007000000000004E-2</v>
      </c>
      <c r="BJ4847" s="21"/>
      <c r="BK4847" s="21">
        <v>0</v>
      </c>
      <c r="BL4847" s="22">
        <v>6.0021000000000012E-2</v>
      </c>
      <c r="BM4847" s="21"/>
      <c r="BN4847" s="21">
        <f t="shared" si="509"/>
        <v>0</v>
      </c>
      <c r="BO4847" s="22">
        <f t="shared" si="509"/>
        <v>0.24008400000000005</v>
      </c>
      <c r="BP4847" s="21">
        <f t="shared" si="509"/>
        <v>0</v>
      </c>
    </row>
    <row r="4848" spans="1:68" ht="11.1" hidden="1" customHeight="1" outlineLevel="1" collapsed="1" x14ac:dyDescent="0.2">
      <c r="A4848" s="10"/>
      <c r="B4848" s="18"/>
      <c r="C4848" s="18"/>
      <c r="D4848" s="18"/>
      <c r="E4848" s="19" t="s">
        <v>4250</v>
      </c>
      <c r="F4848" s="20"/>
      <c r="G4848" s="20"/>
      <c r="H4848" s="20"/>
      <c r="I4848" s="20"/>
      <c r="J4848" s="20"/>
      <c r="K4848" s="20"/>
      <c r="L4848" s="20"/>
      <c r="M4848" s="20"/>
      <c r="N4848" s="20"/>
      <c r="O4848" s="20"/>
      <c r="P4848" s="20"/>
      <c r="Q4848" s="20"/>
      <c r="R4848" s="20"/>
      <c r="S4848" s="20"/>
      <c r="T4848" s="20"/>
      <c r="U4848" s="20"/>
      <c r="V4848" s="20"/>
      <c r="W4848" s="20"/>
      <c r="X4848" s="20"/>
      <c r="Y4848" s="20"/>
      <c r="Z4848" s="20"/>
      <c r="AA4848" s="20"/>
      <c r="AB4848" s="20"/>
      <c r="AC4848" s="20"/>
      <c r="AD4848" s="20"/>
      <c r="AE4848" s="20"/>
      <c r="AF4848" s="20"/>
      <c r="AG4848" s="20"/>
      <c r="AH4848" s="20"/>
      <c r="AI4848" s="20"/>
      <c r="AJ4848" s="20"/>
      <c r="AK4848" s="20"/>
      <c r="AL4848" s="20"/>
      <c r="AM4848" s="209">
        <v>0.49299999999999999</v>
      </c>
      <c r="AN4848" s="209">
        <v>1.329</v>
      </c>
      <c r="AO4848" s="209">
        <v>3.0619999999999998</v>
      </c>
      <c r="AP4848" s="209">
        <v>3.431</v>
      </c>
      <c r="AQ4848" s="209">
        <v>4.0359999999999996</v>
      </c>
      <c r="AR4848" s="209">
        <v>4.1059999999999999</v>
      </c>
      <c r="AS4848" s="209">
        <v>2.758</v>
      </c>
      <c r="AT4848" s="209">
        <v>1.573</v>
      </c>
      <c r="AU4848" s="209">
        <v>0.67500000000000004</v>
      </c>
      <c r="AV4848" s="209">
        <v>0.11</v>
      </c>
      <c r="AW4848" s="209">
        <v>4.2000000000000003E-2</v>
      </c>
      <c r="AX4848" s="209">
        <v>5.5E-2</v>
      </c>
      <c r="AY4848" s="209">
        <v>0.48499999999999999</v>
      </c>
      <c r="AZ4848" s="209">
        <v>1.3520000000000001</v>
      </c>
      <c r="BA4848" s="209">
        <v>2.282</v>
      </c>
      <c r="BB4848" s="21">
        <f t="shared" si="510"/>
        <v>4.1059999999999999</v>
      </c>
      <c r="BC4848" s="21">
        <f>BF4848</f>
        <v>10.199999999999999</v>
      </c>
      <c r="BD4848" s="22">
        <f t="shared" si="511"/>
        <v>5.518817204301075</v>
      </c>
      <c r="BE4848" s="21">
        <f>BC4848-BD4848</f>
        <v>4.6811827956989243</v>
      </c>
      <c r="BF4848" s="2">
        <v>10.199999999999999</v>
      </c>
      <c r="BG4848" s="10">
        <v>6</v>
      </c>
      <c r="BH4848" s="21">
        <f t="shared" si="512"/>
        <v>7.5887999999999988E-3</v>
      </c>
      <c r="BI4848" s="22">
        <f t="shared" si="512"/>
        <v>4.1060000000000003E-3</v>
      </c>
      <c r="BJ4848" s="21">
        <f>BH4848-BI4848</f>
        <v>3.4827999999999986E-3</v>
      </c>
      <c r="BK4848" s="21">
        <v>2.2766399999999996E-2</v>
      </c>
      <c r="BL4848" s="22">
        <v>1.2318000000000001E-2</v>
      </c>
      <c r="BM4848" s="21">
        <v>1.0448399999999995E-2</v>
      </c>
      <c r="BN4848" s="21">
        <f t="shared" si="509"/>
        <v>9.1065599999999983E-2</v>
      </c>
      <c r="BO4848" s="22">
        <f t="shared" si="509"/>
        <v>4.9272000000000003E-2</v>
      </c>
      <c r="BP4848" s="21">
        <f t="shared" si="509"/>
        <v>4.1793599999999979E-2</v>
      </c>
    </row>
    <row r="4849" spans="1:68" ht="11.1" hidden="1" customHeight="1" outlineLevel="2" x14ac:dyDescent="0.2">
      <c r="A4849" s="10"/>
      <c r="B4849" s="18"/>
      <c r="C4849" s="18"/>
      <c r="D4849" s="18"/>
      <c r="E4849" s="23" t="s">
        <v>4251</v>
      </c>
      <c r="F4849" s="24"/>
      <c r="G4849" s="24"/>
      <c r="H4849" s="24"/>
      <c r="I4849" s="24"/>
      <c r="J4849" s="24"/>
      <c r="K4849" s="24"/>
      <c r="L4849" s="24"/>
      <c r="M4849" s="24"/>
      <c r="N4849" s="24"/>
      <c r="O4849" s="24"/>
      <c r="P4849" s="24"/>
      <c r="Q4849" s="24"/>
      <c r="R4849" s="24"/>
      <c r="S4849" s="24"/>
      <c r="T4849" s="24"/>
      <c r="U4849" s="24"/>
      <c r="V4849" s="24"/>
      <c r="W4849" s="24"/>
      <c r="X4849" s="24"/>
      <c r="Y4849" s="24"/>
      <c r="Z4849" s="24"/>
      <c r="AA4849" s="24"/>
      <c r="AB4849" s="24"/>
      <c r="AC4849" s="24"/>
      <c r="AD4849" s="24"/>
      <c r="AE4849" s="24"/>
      <c r="AF4849" s="24"/>
      <c r="AG4849" s="24"/>
      <c r="AH4849" s="24"/>
      <c r="AI4849" s="24"/>
      <c r="AJ4849" s="24"/>
      <c r="AK4849" s="24"/>
      <c r="AL4849" s="24"/>
      <c r="AM4849" s="208">
        <v>0.49299999999999999</v>
      </c>
      <c r="AN4849" s="208">
        <v>1.329</v>
      </c>
      <c r="AO4849" s="208">
        <v>3.0619999999999998</v>
      </c>
      <c r="AP4849" s="208">
        <v>3.431</v>
      </c>
      <c r="AQ4849" s="208">
        <v>4.0359999999999996</v>
      </c>
      <c r="AR4849" s="208">
        <v>4.1059999999999999</v>
      </c>
      <c r="AS4849" s="208">
        <v>2.758</v>
      </c>
      <c r="AT4849" s="208">
        <v>1.573</v>
      </c>
      <c r="AU4849" s="208">
        <v>0.67500000000000004</v>
      </c>
      <c r="AV4849" s="208">
        <v>0.11</v>
      </c>
      <c r="AW4849" s="208">
        <v>4.2000000000000003E-2</v>
      </c>
      <c r="AX4849" s="208">
        <v>5.5E-2</v>
      </c>
      <c r="AY4849" s="208">
        <v>0.48499999999999999</v>
      </c>
      <c r="AZ4849" s="208">
        <v>1.3520000000000001</v>
      </c>
      <c r="BA4849" s="208">
        <v>2.282</v>
      </c>
      <c r="BB4849" s="21">
        <f t="shared" si="510"/>
        <v>4.1059999999999999</v>
      </c>
      <c r="BC4849" s="21"/>
      <c r="BD4849" s="22">
        <f t="shared" si="511"/>
        <v>5.518817204301075</v>
      </c>
      <c r="BE4849" s="21"/>
      <c r="BG4849" s="10"/>
      <c r="BH4849" s="21">
        <f t="shared" si="512"/>
        <v>0</v>
      </c>
      <c r="BI4849" s="22">
        <f t="shared" si="512"/>
        <v>4.1060000000000003E-3</v>
      </c>
      <c r="BJ4849" s="21"/>
      <c r="BK4849" s="21">
        <v>0</v>
      </c>
      <c r="BL4849" s="22">
        <v>1.2318000000000001E-2</v>
      </c>
      <c r="BM4849" s="21"/>
      <c r="BN4849" s="21">
        <f t="shared" si="509"/>
        <v>0</v>
      </c>
      <c r="BO4849" s="22">
        <f t="shared" si="509"/>
        <v>4.9272000000000003E-2</v>
      </c>
      <c r="BP4849" s="21">
        <f t="shared" si="509"/>
        <v>0</v>
      </c>
    </row>
    <row r="4850" spans="1:68" ht="11.1" hidden="1" customHeight="1" outlineLevel="1" collapsed="1" x14ac:dyDescent="0.2">
      <c r="A4850" s="10"/>
      <c r="B4850" s="18"/>
      <c r="C4850" s="18"/>
      <c r="D4850" s="18"/>
      <c r="E4850" s="19" t="s">
        <v>4252</v>
      </c>
      <c r="F4850" s="20"/>
      <c r="G4850" s="20"/>
      <c r="H4850" s="20"/>
      <c r="I4850" s="20"/>
      <c r="J4850" s="20"/>
      <c r="K4850" s="20"/>
      <c r="L4850" s="20"/>
      <c r="M4850" s="20"/>
      <c r="N4850" s="20"/>
      <c r="O4850" s="20"/>
      <c r="P4850" s="20"/>
      <c r="Q4850" s="20"/>
      <c r="R4850" s="20"/>
      <c r="S4850" s="20"/>
      <c r="T4850" s="20"/>
      <c r="U4850" s="20"/>
      <c r="V4850" s="20"/>
      <c r="W4850" s="20"/>
      <c r="X4850" s="20"/>
      <c r="Y4850" s="20"/>
      <c r="Z4850" s="20"/>
      <c r="AA4850" s="20"/>
      <c r="AB4850" s="20"/>
      <c r="AC4850" s="20"/>
      <c r="AD4850" s="209">
        <v>12.547000000000001</v>
      </c>
      <c r="AE4850" s="209">
        <v>4.7930000000000001</v>
      </c>
      <c r="AF4850" s="209">
        <v>4.298</v>
      </c>
      <c r="AG4850" s="209">
        <v>2.8650000000000002</v>
      </c>
      <c r="AH4850" s="209">
        <v>1.8280000000000001</v>
      </c>
      <c r="AI4850" s="209">
        <v>1.5429999999999999</v>
      </c>
      <c r="AJ4850" s="209">
        <v>0.16400000000000001</v>
      </c>
      <c r="AK4850" s="20"/>
      <c r="AL4850" s="20"/>
      <c r="AM4850" s="209">
        <v>1.645</v>
      </c>
      <c r="AN4850" s="209">
        <v>3.0419999999999998</v>
      </c>
      <c r="AO4850" s="209">
        <v>4.3310000000000004</v>
      </c>
      <c r="AP4850" s="209">
        <v>3.778</v>
      </c>
      <c r="AQ4850" s="209">
        <v>6.907</v>
      </c>
      <c r="AR4850" s="209">
        <v>3.839</v>
      </c>
      <c r="AS4850" s="209">
        <v>4.0979999999999999</v>
      </c>
      <c r="AT4850" s="209">
        <v>1.8759999999999999</v>
      </c>
      <c r="AU4850" s="209">
        <v>1.5409999999999999</v>
      </c>
      <c r="AV4850" s="209">
        <v>2.1000000000000001E-2</v>
      </c>
      <c r="AW4850" s="20"/>
      <c r="AX4850" s="20"/>
      <c r="AY4850" s="20"/>
      <c r="AZ4850" s="209">
        <v>4.54</v>
      </c>
      <c r="BA4850" s="209">
        <v>3.77</v>
      </c>
      <c r="BB4850" s="21">
        <f t="shared" si="510"/>
        <v>12.547000000000001</v>
      </c>
      <c r="BC4850" s="21">
        <f>BD4850</f>
        <v>16.86424731182796</v>
      </c>
      <c r="BD4850" s="22">
        <f t="shared" si="511"/>
        <v>16.86424731182796</v>
      </c>
      <c r="BE4850" s="21">
        <f>BC4850-BD4850</f>
        <v>0</v>
      </c>
      <c r="BF4850" s="2">
        <v>12.2</v>
      </c>
      <c r="BG4850" s="10">
        <v>6</v>
      </c>
      <c r="BH4850" s="21">
        <f t="shared" si="512"/>
        <v>1.2547000000000003E-2</v>
      </c>
      <c r="BI4850" s="22">
        <f t="shared" si="512"/>
        <v>1.2547000000000003E-2</v>
      </c>
      <c r="BJ4850" s="21">
        <f>BH4850-BI4850</f>
        <v>0</v>
      </c>
      <c r="BK4850" s="21">
        <v>3.7641000000000008E-2</v>
      </c>
      <c r="BL4850" s="22">
        <v>3.7641000000000008E-2</v>
      </c>
      <c r="BM4850" s="21">
        <v>0</v>
      </c>
      <c r="BN4850" s="21">
        <f t="shared" si="509"/>
        <v>0.15056400000000003</v>
      </c>
      <c r="BO4850" s="22">
        <f t="shared" si="509"/>
        <v>0.15056400000000003</v>
      </c>
      <c r="BP4850" s="21">
        <f t="shared" si="509"/>
        <v>0</v>
      </c>
    </row>
    <row r="4851" spans="1:68" ht="11.1" hidden="1" customHeight="1" outlineLevel="2" x14ac:dyDescent="0.2">
      <c r="A4851" s="10"/>
      <c r="B4851" s="18"/>
      <c r="C4851" s="18"/>
      <c r="D4851" s="18"/>
      <c r="E4851" s="23" t="s">
        <v>4253</v>
      </c>
      <c r="F4851" s="24"/>
      <c r="G4851" s="24"/>
      <c r="H4851" s="24"/>
      <c r="I4851" s="24"/>
      <c r="J4851" s="24"/>
      <c r="K4851" s="24"/>
      <c r="L4851" s="24"/>
      <c r="M4851" s="24"/>
      <c r="N4851" s="24"/>
      <c r="O4851" s="24"/>
      <c r="P4851" s="24"/>
      <c r="Q4851" s="24"/>
      <c r="R4851" s="24"/>
      <c r="S4851" s="24"/>
      <c r="T4851" s="24"/>
      <c r="U4851" s="24"/>
      <c r="V4851" s="24"/>
      <c r="W4851" s="24"/>
      <c r="X4851" s="24"/>
      <c r="Y4851" s="24"/>
      <c r="Z4851" s="24"/>
      <c r="AA4851" s="24"/>
      <c r="AB4851" s="24"/>
      <c r="AC4851" s="24"/>
      <c r="AD4851" s="208">
        <v>12.547000000000001</v>
      </c>
      <c r="AE4851" s="208">
        <v>4.7930000000000001</v>
      </c>
      <c r="AF4851" s="208">
        <v>4.298</v>
      </c>
      <c r="AG4851" s="208">
        <v>2.8650000000000002</v>
      </c>
      <c r="AH4851" s="208">
        <v>1.8280000000000001</v>
      </c>
      <c r="AI4851" s="208">
        <v>1.5429999999999999</v>
      </c>
      <c r="AJ4851" s="208">
        <v>0.16400000000000001</v>
      </c>
      <c r="AK4851" s="24"/>
      <c r="AL4851" s="24"/>
      <c r="AM4851" s="208">
        <v>1.645</v>
      </c>
      <c r="AN4851" s="208">
        <v>3.0419999999999998</v>
      </c>
      <c r="AO4851" s="208">
        <v>4.3310000000000004</v>
      </c>
      <c r="AP4851" s="208">
        <v>3.778</v>
      </c>
      <c r="AQ4851" s="208">
        <v>6.907</v>
      </c>
      <c r="AR4851" s="208">
        <v>3.839</v>
      </c>
      <c r="AS4851" s="208">
        <v>4.0979999999999999</v>
      </c>
      <c r="AT4851" s="208">
        <v>1.8759999999999999</v>
      </c>
      <c r="AU4851" s="208">
        <v>1.5409999999999999</v>
      </c>
      <c r="AV4851" s="208">
        <v>2.1000000000000001E-2</v>
      </c>
      <c r="AW4851" s="24"/>
      <c r="AX4851" s="24"/>
      <c r="AY4851" s="24"/>
      <c r="AZ4851" s="208">
        <v>4.54</v>
      </c>
      <c r="BA4851" s="208">
        <v>3.77</v>
      </c>
      <c r="BB4851" s="21">
        <f t="shared" si="510"/>
        <v>12.547000000000001</v>
      </c>
      <c r="BC4851" s="21"/>
      <c r="BD4851" s="22">
        <f t="shared" si="511"/>
        <v>16.86424731182796</v>
      </c>
      <c r="BE4851" s="21"/>
      <c r="BG4851" s="10"/>
      <c r="BH4851" s="21">
        <f t="shared" si="512"/>
        <v>0</v>
      </c>
      <c r="BI4851" s="22">
        <f t="shared" si="512"/>
        <v>1.2547000000000003E-2</v>
      </c>
      <c r="BJ4851" s="21"/>
      <c r="BK4851" s="21">
        <v>0</v>
      </c>
      <c r="BL4851" s="22">
        <v>3.7641000000000008E-2</v>
      </c>
      <c r="BM4851" s="21"/>
      <c r="BN4851" s="21">
        <f t="shared" si="509"/>
        <v>0</v>
      </c>
      <c r="BO4851" s="22">
        <f t="shared" si="509"/>
        <v>0.15056400000000003</v>
      </c>
      <c r="BP4851" s="21">
        <f t="shared" si="509"/>
        <v>0</v>
      </c>
    </row>
    <row r="4852" spans="1:68" ht="11.1" hidden="1" customHeight="1" outlineLevel="1" collapsed="1" x14ac:dyDescent="0.2">
      <c r="A4852" s="10"/>
      <c r="B4852" s="18"/>
      <c r="C4852" s="18"/>
      <c r="D4852" s="18"/>
      <c r="E4852" s="19" t="s">
        <v>4254</v>
      </c>
      <c r="F4852" s="20"/>
      <c r="G4852" s="20"/>
      <c r="H4852" s="20"/>
      <c r="I4852" s="20"/>
      <c r="J4852" s="20"/>
      <c r="K4852" s="20"/>
      <c r="L4852" s="20"/>
      <c r="M4852" s="20"/>
      <c r="N4852" s="20"/>
      <c r="O4852" s="20"/>
      <c r="P4852" s="20"/>
      <c r="Q4852" s="20"/>
      <c r="R4852" s="20"/>
      <c r="S4852" s="20"/>
      <c r="T4852" s="20"/>
      <c r="U4852" s="20"/>
      <c r="V4852" s="20"/>
      <c r="W4852" s="20"/>
      <c r="X4852" s="209">
        <v>8.64</v>
      </c>
      <c r="Y4852" s="20"/>
      <c r="Z4852" s="209">
        <v>1.4830000000000001</v>
      </c>
      <c r="AA4852" s="20"/>
      <c r="AB4852" s="209">
        <v>5.319</v>
      </c>
      <c r="AC4852" s="209">
        <v>8.4990000000000006</v>
      </c>
      <c r="AD4852" s="209">
        <v>8.4909999999999997</v>
      </c>
      <c r="AE4852" s="209">
        <v>0.4</v>
      </c>
      <c r="AF4852" s="209">
        <v>12.462</v>
      </c>
      <c r="AG4852" s="209">
        <v>4.2430000000000003</v>
      </c>
      <c r="AH4852" s="209">
        <v>3.4660000000000002</v>
      </c>
      <c r="AI4852" s="20"/>
      <c r="AJ4852" s="20"/>
      <c r="AK4852" s="20"/>
      <c r="AL4852" s="20"/>
      <c r="AM4852" s="20"/>
      <c r="AN4852" s="209">
        <v>14.807</v>
      </c>
      <c r="AO4852" s="209">
        <v>16.742000000000001</v>
      </c>
      <c r="AP4852" s="209">
        <v>1.1539999999999999</v>
      </c>
      <c r="AQ4852" s="209">
        <v>0.4</v>
      </c>
      <c r="AR4852" s="209">
        <v>26.689</v>
      </c>
      <c r="AS4852" s="209">
        <v>0.375</v>
      </c>
      <c r="AT4852" s="209">
        <v>17.640999999999998</v>
      </c>
      <c r="AU4852" s="209">
        <v>0.4</v>
      </c>
      <c r="AV4852" s="209">
        <v>3.4329999999999998</v>
      </c>
      <c r="AW4852" s="20"/>
      <c r="AX4852" s="209">
        <v>1.661</v>
      </c>
      <c r="AY4852" s="20"/>
      <c r="AZ4852" s="209">
        <v>14.842000000000001</v>
      </c>
      <c r="BA4852" s="209">
        <v>1.2</v>
      </c>
      <c r="BB4852" s="56">
        <f>BB4853+BB4854</f>
        <v>32.018000000000001</v>
      </c>
      <c r="BC4852" s="21">
        <f>BD4852</f>
        <v>43.034946236559144</v>
      </c>
      <c r="BD4852" s="22">
        <f t="shared" si="511"/>
        <v>43.034946236559144</v>
      </c>
      <c r="BE4852" s="21">
        <f>BC4852-BD4852</f>
        <v>0</v>
      </c>
      <c r="BF4852" s="2">
        <v>15.5</v>
      </c>
      <c r="BG4852" s="10">
        <v>6</v>
      </c>
      <c r="BH4852" s="21">
        <f t="shared" si="512"/>
        <v>3.2018000000000005E-2</v>
      </c>
      <c r="BI4852" s="22">
        <f t="shared" si="512"/>
        <v>3.2018000000000005E-2</v>
      </c>
      <c r="BJ4852" s="21">
        <f>BH4852-BI4852</f>
        <v>0</v>
      </c>
      <c r="BK4852" s="21">
        <v>8.0066999999999999E-2</v>
      </c>
      <c r="BL4852" s="22">
        <v>8.0066999999999999E-2</v>
      </c>
      <c r="BM4852" s="21">
        <v>0</v>
      </c>
      <c r="BN4852" s="21">
        <f t="shared" si="509"/>
        <v>0.320268</v>
      </c>
      <c r="BO4852" s="22">
        <f t="shared" si="509"/>
        <v>0.320268</v>
      </c>
      <c r="BP4852" s="21">
        <f t="shared" si="509"/>
        <v>0</v>
      </c>
    </row>
    <row r="4853" spans="1:68" ht="11.1" hidden="1" customHeight="1" outlineLevel="2" x14ac:dyDescent="0.2">
      <c r="A4853" s="10"/>
      <c r="B4853" s="18"/>
      <c r="C4853" s="18"/>
      <c r="D4853" s="18"/>
      <c r="E4853" s="23" t="s">
        <v>4255</v>
      </c>
      <c r="F4853" s="24"/>
      <c r="G4853" s="24"/>
      <c r="H4853" s="24"/>
      <c r="I4853" s="24"/>
      <c r="J4853" s="24"/>
      <c r="K4853" s="24"/>
      <c r="L4853" s="24"/>
      <c r="M4853" s="24"/>
      <c r="N4853" s="24"/>
      <c r="O4853" s="24"/>
      <c r="P4853" s="24"/>
      <c r="Q4853" s="24"/>
      <c r="R4853" s="24"/>
      <c r="S4853" s="24"/>
      <c r="T4853" s="24"/>
      <c r="U4853" s="24"/>
      <c r="V4853" s="24"/>
      <c r="W4853" s="24"/>
      <c r="X4853" s="208">
        <v>8.64</v>
      </c>
      <c r="Y4853" s="24"/>
      <c r="Z4853" s="208">
        <v>1.4830000000000001</v>
      </c>
      <c r="AA4853" s="24"/>
      <c r="AB4853" s="208">
        <v>5.319</v>
      </c>
      <c r="AC4853" s="208">
        <v>8.4990000000000006</v>
      </c>
      <c r="AD4853" s="208">
        <v>8.4909999999999997</v>
      </c>
      <c r="AE4853" s="208">
        <v>0.4</v>
      </c>
      <c r="AF4853" s="208">
        <v>12.462</v>
      </c>
      <c r="AG4853" s="208">
        <v>4.2430000000000003</v>
      </c>
      <c r="AH4853" s="208">
        <v>3.4660000000000002</v>
      </c>
      <c r="AI4853" s="24"/>
      <c r="AJ4853" s="24"/>
      <c r="AK4853" s="24"/>
      <c r="AL4853" s="24"/>
      <c r="AM4853" s="24"/>
      <c r="AN4853" s="208">
        <v>14.807</v>
      </c>
      <c r="AO4853" s="208">
        <v>16.742000000000001</v>
      </c>
      <c r="AP4853" s="208">
        <v>1.1539999999999999</v>
      </c>
      <c r="AQ4853" s="208">
        <v>0.4</v>
      </c>
      <c r="AR4853" s="208">
        <v>26.689</v>
      </c>
      <c r="AS4853" s="208">
        <v>0.375</v>
      </c>
      <c r="AT4853" s="208">
        <v>17.640999999999998</v>
      </c>
      <c r="AU4853" s="208">
        <v>0.4</v>
      </c>
      <c r="AV4853" s="208">
        <v>3.4329999999999998</v>
      </c>
      <c r="AW4853" s="24"/>
      <c r="AX4853" s="208">
        <v>1.661</v>
      </c>
      <c r="AY4853" s="24"/>
      <c r="AZ4853" s="208">
        <v>9.5129999999999999</v>
      </c>
      <c r="BA4853" s="208">
        <v>0.4</v>
      </c>
      <c r="BB4853" s="21">
        <f t="shared" si="510"/>
        <v>26.689</v>
      </c>
      <c r="BC4853" s="21"/>
      <c r="BD4853" s="22">
        <f t="shared" si="511"/>
        <v>35.872311827956992</v>
      </c>
      <c r="BE4853" s="21"/>
      <c r="BG4853" s="10"/>
      <c r="BH4853" s="21">
        <f t="shared" si="512"/>
        <v>0</v>
      </c>
      <c r="BI4853" s="22">
        <f t="shared" si="512"/>
        <v>2.6689000000000001E-2</v>
      </c>
      <c r="BJ4853" s="21"/>
      <c r="BK4853" s="21">
        <v>0</v>
      </c>
      <c r="BL4853" s="22">
        <v>8.0066999999999999E-2</v>
      </c>
      <c r="BM4853" s="21"/>
      <c r="BN4853" s="21">
        <f t="shared" si="509"/>
        <v>0</v>
      </c>
      <c r="BO4853" s="22">
        <f t="shared" si="509"/>
        <v>0.320268</v>
      </c>
      <c r="BP4853" s="21">
        <f t="shared" si="509"/>
        <v>0</v>
      </c>
    </row>
    <row r="4854" spans="1:68" ht="11.1" hidden="1" customHeight="1" outlineLevel="2" x14ac:dyDescent="0.2">
      <c r="A4854" s="10"/>
      <c r="B4854" s="18"/>
      <c r="C4854" s="18"/>
      <c r="D4854" s="18"/>
      <c r="E4854" s="23" t="s">
        <v>4256</v>
      </c>
      <c r="F4854" s="24"/>
      <c r="G4854" s="24"/>
      <c r="H4854" s="24"/>
      <c r="I4854" s="24"/>
      <c r="J4854" s="24"/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4"/>
      <c r="AE4854" s="24"/>
      <c r="AF4854" s="24"/>
      <c r="AG4854" s="24"/>
      <c r="AH4854" s="24"/>
      <c r="AI4854" s="24"/>
      <c r="AJ4854" s="24"/>
      <c r="AK4854" s="24"/>
      <c r="AL4854" s="24"/>
      <c r="AM4854" s="24"/>
      <c r="AN4854" s="24"/>
      <c r="AO4854" s="24"/>
      <c r="AP4854" s="24"/>
      <c r="AQ4854" s="24"/>
      <c r="AR4854" s="24"/>
      <c r="AS4854" s="24"/>
      <c r="AT4854" s="24"/>
      <c r="AU4854" s="24"/>
      <c r="AV4854" s="24"/>
      <c r="AW4854" s="24"/>
      <c r="AX4854" s="24"/>
      <c r="AY4854" s="24"/>
      <c r="AZ4854" s="208">
        <v>5.3289999999999997</v>
      </c>
      <c r="BA4854" s="208">
        <v>0.8</v>
      </c>
      <c r="BB4854" s="21">
        <f t="shared" si="510"/>
        <v>5.3289999999999997</v>
      </c>
      <c r="BC4854" s="21"/>
      <c r="BD4854" s="22">
        <f t="shared" si="511"/>
        <v>7.1626344086021501</v>
      </c>
      <c r="BE4854" s="21"/>
      <c r="BG4854" s="10"/>
      <c r="BH4854" s="21">
        <f t="shared" si="512"/>
        <v>0</v>
      </c>
      <c r="BI4854" s="22">
        <f t="shared" si="512"/>
        <v>5.3289999999999987E-3</v>
      </c>
      <c r="BJ4854" s="21"/>
      <c r="BK4854" s="21">
        <v>0</v>
      </c>
      <c r="BL4854" s="22">
        <v>1.5986999999999994E-2</v>
      </c>
      <c r="BM4854" s="21"/>
      <c r="BN4854" s="21">
        <f t="shared" si="509"/>
        <v>0</v>
      </c>
      <c r="BO4854" s="22">
        <f t="shared" si="509"/>
        <v>6.3947999999999977E-2</v>
      </c>
      <c r="BP4854" s="21">
        <f t="shared" si="509"/>
        <v>0</v>
      </c>
    </row>
    <row r="4855" spans="1:68" ht="11.1" hidden="1" customHeight="1" outlineLevel="1" collapsed="1" x14ac:dyDescent="0.2">
      <c r="A4855" s="10"/>
      <c r="B4855" s="18"/>
      <c r="C4855" s="18"/>
      <c r="D4855" s="18"/>
      <c r="E4855" s="19" t="s">
        <v>4257</v>
      </c>
      <c r="F4855" s="209">
        <v>1.984</v>
      </c>
      <c r="G4855" s="209">
        <v>0.70099999999999996</v>
      </c>
      <c r="H4855" s="209">
        <v>0.66800000000000004</v>
      </c>
      <c r="I4855" s="240">
        <v>0.77600000000000002</v>
      </c>
      <c r="J4855" s="240"/>
      <c r="K4855" s="209">
        <v>0.77600000000000002</v>
      </c>
      <c r="L4855" s="209">
        <v>0.77600000000000002</v>
      </c>
      <c r="M4855" s="209">
        <v>0.77600000000000002</v>
      </c>
      <c r="N4855" s="209">
        <v>0.77600000000000002</v>
      </c>
      <c r="O4855" s="209">
        <v>0.78700000000000003</v>
      </c>
      <c r="P4855" s="209">
        <v>0.755</v>
      </c>
      <c r="Q4855" s="209">
        <v>0.755</v>
      </c>
      <c r="R4855" s="209">
        <v>0.78700000000000003</v>
      </c>
      <c r="S4855" s="209">
        <v>0.78700000000000003</v>
      </c>
      <c r="T4855" s="209">
        <v>0.78700000000000003</v>
      </c>
      <c r="U4855" s="209">
        <v>0.80900000000000005</v>
      </c>
      <c r="V4855" s="209">
        <v>0.80900000000000005</v>
      </c>
      <c r="W4855" s="209">
        <v>0.81899999999999995</v>
      </c>
      <c r="X4855" s="209">
        <v>0.81899999999999995</v>
      </c>
      <c r="Y4855" s="209">
        <v>0.81899999999999995</v>
      </c>
      <c r="Z4855" s="209">
        <v>0.80900000000000005</v>
      </c>
      <c r="AA4855" s="209">
        <v>0.80900000000000005</v>
      </c>
      <c r="AB4855" s="209">
        <v>0.79800000000000004</v>
      </c>
      <c r="AC4855" s="20"/>
      <c r="AD4855" s="20"/>
      <c r="AE4855" s="20"/>
      <c r="AF4855" s="209">
        <v>0.59</v>
      </c>
      <c r="AG4855" s="209">
        <v>0.80900000000000005</v>
      </c>
      <c r="AH4855" s="209">
        <v>0.80900000000000005</v>
      </c>
      <c r="AI4855" s="209">
        <v>0.80900000000000005</v>
      </c>
      <c r="AJ4855" s="209">
        <v>0.80900000000000005</v>
      </c>
      <c r="AK4855" s="209">
        <v>0.78400000000000003</v>
      </c>
      <c r="AL4855" s="209">
        <v>0.79</v>
      </c>
      <c r="AM4855" s="209">
        <v>0.78700000000000003</v>
      </c>
      <c r="AN4855" s="209">
        <v>0.78700000000000003</v>
      </c>
      <c r="AO4855" s="209">
        <v>0.78700000000000003</v>
      </c>
      <c r="AP4855" s="209">
        <v>0.71099999999999997</v>
      </c>
      <c r="AQ4855" s="209">
        <v>0.78700000000000003</v>
      </c>
      <c r="AR4855" s="209">
        <v>0.80900000000000005</v>
      </c>
      <c r="AS4855" s="209">
        <v>0.80900000000000005</v>
      </c>
      <c r="AT4855" s="209">
        <v>0.81899999999999995</v>
      </c>
      <c r="AU4855" s="209">
        <v>0.74399999999999999</v>
      </c>
      <c r="AV4855" s="209">
        <v>0.79800000000000004</v>
      </c>
      <c r="AW4855" s="209">
        <v>0.79800000000000004</v>
      </c>
      <c r="AX4855" s="209">
        <v>0.80900000000000005</v>
      </c>
      <c r="AY4855" s="209">
        <v>0.77600000000000002</v>
      </c>
      <c r="AZ4855" s="209">
        <v>0.77600000000000002</v>
      </c>
      <c r="BA4855" s="209">
        <v>0.77600000000000002</v>
      </c>
      <c r="BB4855" s="21">
        <f t="shared" si="510"/>
        <v>1.984</v>
      </c>
      <c r="BC4855" s="21">
        <f>BF4855</f>
        <v>10</v>
      </c>
      <c r="BD4855" s="22">
        <f t="shared" si="511"/>
        <v>2.6666666666666665</v>
      </c>
      <c r="BE4855" s="21">
        <f>BC4855-BD4855</f>
        <v>7.3333333333333339</v>
      </c>
      <c r="BF4855" s="2">
        <v>10</v>
      </c>
      <c r="BG4855" s="10"/>
      <c r="BH4855" s="21">
        <f t="shared" si="512"/>
        <v>7.4400000000000004E-3</v>
      </c>
      <c r="BI4855" s="22">
        <f t="shared" si="512"/>
        <v>1.9840000000000001E-3</v>
      </c>
      <c r="BJ4855" s="21">
        <f>BH4855-BI4855</f>
        <v>5.4560000000000008E-3</v>
      </c>
      <c r="BK4855" s="21">
        <v>2.232E-2</v>
      </c>
      <c r="BL4855" s="22">
        <v>5.9520000000000007E-3</v>
      </c>
      <c r="BM4855" s="21">
        <v>1.6368000000000001E-2</v>
      </c>
      <c r="BN4855" s="21">
        <f t="shared" si="509"/>
        <v>8.9279999999999998E-2</v>
      </c>
      <c r="BO4855" s="22">
        <f t="shared" si="509"/>
        <v>2.3808000000000003E-2</v>
      </c>
      <c r="BP4855" s="21">
        <f t="shared" si="509"/>
        <v>6.5472000000000002E-2</v>
      </c>
    </row>
    <row r="4856" spans="1:68" ht="11.1" hidden="1" customHeight="1" outlineLevel="2" x14ac:dyDescent="0.2">
      <c r="A4856" s="10"/>
      <c r="B4856" s="18"/>
      <c r="C4856" s="18"/>
      <c r="D4856" s="18"/>
      <c r="E4856" s="23"/>
      <c r="F4856" s="208">
        <v>1.984</v>
      </c>
      <c r="G4856" s="208">
        <v>0.70099999999999996</v>
      </c>
      <c r="H4856" s="208">
        <v>0.66800000000000004</v>
      </c>
      <c r="I4856" s="239">
        <v>0.77600000000000002</v>
      </c>
      <c r="J4856" s="239"/>
      <c r="K4856" s="208">
        <v>0.77600000000000002</v>
      </c>
      <c r="L4856" s="208">
        <v>0.77600000000000002</v>
      </c>
      <c r="M4856" s="208">
        <v>0.77600000000000002</v>
      </c>
      <c r="N4856" s="208">
        <v>0.77600000000000002</v>
      </c>
      <c r="O4856" s="208">
        <v>0.78700000000000003</v>
      </c>
      <c r="P4856" s="208">
        <v>0.755</v>
      </c>
      <c r="Q4856" s="208">
        <v>0.755</v>
      </c>
      <c r="R4856" s="208">
        <v>0.78700000000000003</v>
      </c>
      <c r="S4856" s="208">
        <v>0.78700000000000003</v>
      </c>
      <c r="T4856" s="208">
        <v>0.78700000000000003</v>
      </c>
      <c r="U4856" s="208">
        <v>0.80900000000000005</v>
      </c>
      <c r="V4856" s="208">
        <v>0.80900000000000005</v>
      </c>
      <c r="W4856" s="208">
        <v>0.81899999999999995</v>
      </c>
      <c r="X4856" s="208">
        <v>0.81899999999999995</v>
      </c>
      <c r="Y4856" s="208">
        <v>0.81899999999999995</v>
      </c>
      <c r="Z4856" s="208">
        <v>0.80900000000000005</v>
      </c>
      <c r="AA4856" s="208">
        <v>0.80900000000000005</v>
      </c>
      <c r="AB4856" s="208">
        <v>0.79800000000000004</v>
      </c>
      <c r="AC4856" s="24"/>
      <c r="AD4856" s="24"/>
      <c r="AE4856" s="24"/>
      <c r="AF4856" s="208">
        <v>0.59</v>
      </c>
      <c r="AG4856" s="208">
        <v>0.80900000000000005</v>
      </c>
      <c r="AH4856" s="208">
        <v>0.80900000000000005</v>
      </c>
      <c r="AI4856" s="208">
        <v>0.80900000000000005</v>
      </c>
      <c r="AJ4856" s="208">
        <v>0.80900000000000005</v>
      </c>
      <c r="AK4856" s="208">
        <v>0.78400000000000003</v>
      </c>
      <c r="AL4856" s="208">
        <v>0.79</v>
      </c>
      <c r="AM4856" s="208">
        <v>0.78700000000000003</v>
      </c>
      <c r="AN4856" s="208">
        <v>0.78700000000000003</v>
      </c>
      <c r="AO4856" s="208">
        <v>0.78700000000000003</v>
      </c>
      <c r="AP4856" s="208">
        <v>0.71099999999999997</v>
      </c>
      <c r="AQ4856" s="208">
        <v>0.78700000000000003</v>
      </c>
      <c r="AR4856" s="208">
        <v>0.80900000000000005</v>
      </c>
      <c r="AS4856" s="208">
        <v>0.80900000000000005</v>
      </c>
      <c r="AT4856" s="208">
        <v>0.81899999999999995</v>
      </c>
      <c r="AU4856" s="208">
        <v>0.74399999999999999</v>
      </c>
      <c r="AV4856" s="208">
        <v>0.79800000000000004</v>
      </c>
      <c r="AW4856" s="208">
        <v>0.79800000000000004</v>
      </c>
      <c r="AX4856" s="208">
        <v>0.80900000000000005</v>
      </c>
      <c r="AY4856" s="208">
        <v>0.77600000000000002</v>
      </c>
      <c r="AZ4856" s="208">
        <v>0.77600000000000002</v>
      </c>
      <c r="BA4856" s="208">
        <v>0.77600000000000002</v>
      </c>
      <c r="BB4856" s="21">
        <f t="shared" si="510"/>
        <v>1.984</v>
      </c>
      <c r="BC4856" s="21"/>
      <c r="BD4856" s="22">
        <f t="shared" si="511"/>
        <v>2.6666666666666665</v>
      </c>
      <c r="BE4856" s="21"/>
      <c r="BG4856" s="10"/>
      <c r="BH4856" s="21">
        <f t="shared" si="512"/>
        <v>0</v>
      </c>
      <c r="BI4856" s="22">
        <f t="shared" si="512"/>
        <v>1.9840000000000001E-3</v>
      </c>
      <c r="BJ4856" s="21"/>
      <c r="BK4856" s="21">
        <v>0</v>
      </c>
      <c r="BL4856" s="22">
        <v>5.9520000000000007E-3</v>
      </c>
      <c r="BM4856" s="21"/>
      <c r="BN4856" s="21">
        <f t="shared" si="509"/>
        <v>0</v>
      </c>
      <c r="BO4856" s="22">
        <f t="shared" si="509"/>
        <v>2.3808000000000003E-2</v>
      </c>
      <c r="BP4856" s="21">
        <f t="shared" si="509"/>
        <v>0</v>
      </c>
    </row>
    <row r="4857" spans="1:68" ht="11.1" hidden="1" customHeight="1" outlineLevel="1" collapsed="1" x14ac:dyDescent="0.2">
      <c r="A4857" s="10"/>
      <c r="B4857" s="18"/>
      <c r="C4857" s="18"/>
      <c r="D4857" s="18"/>
      <c r="E4857" s="19" t="s">
        <v>4258</v>
      </c>
      <c r="F4857" s="209">
        <v>12.496</v>
      </c>
      <c r="G4857" s="20"/>
      <c r="H4857" s="209">
        <v>4.6660000000000004</v>
      </c>
      <c r="I4857" s="240">
        <v>1.821</v>
      </c>
      <c r="J4857" s="240"/>
      <c r="K4857" s="209">
        <v>1.069</v>
      </c>
      <c r="L4857" s="209">
        <v>0.51100000000000001</v>
      </c>
      <c r="M4857" s="20"/>
      <c r="N4857" s="20"/>
      <c r="O4857" s="209">
        <v>0.60099999999999998</v>
      </c>
      <c r="P4857" s="209">
        <v>1.329</v>
      </c>
      <c r="Q4857" s="209">
        <v>2.0870000000000002</v>
      </c>
      <c r="R4857" s="209">
        <v>3.4180000000000001</v>
      </c>
      <c r="S4857" s="209">
        <v>3.7320000000000002</v>
      </c>
      <c r="T4857" s="209">
        <v>3.448</v>
      </c>
      <c r="U4857" s="209">
        <v>2.5990000000000002</v>
      </c>
      <c r="V4857" s="209">
        <v>1.7250000000000001</v>
      </c>
      <c r="W4857" s="209">
        <v>0.81899999999999995</v>
      </c>
      <c r="X4857" s="20"/>
      <c r="Y4857" s="20"/>
      <c r="Z4857" s="20"/>
      <c r="AA4857" s="209">
        <v>0.53200000000000003</v>
      </c>
      <c r="AB4857" s="20"/>
      <c r="AC4857" s="209">
        <v>6.9000000000000006E-2</v>
      </c>
      <c r="AD4857" s="209">
        <v>3.5000000000000003E-2</v>
      </c>
      <c r="AE4857" s="209">
        <v>0.02</v>
      </c>
      <c r="AF4857" s="209">
        <v>2.5000000000000001E-2</v>
      </c>
      <c r="AG4857" s="209">
        <v>4.2000000000000003E-2</v>
      </c>
      <c r="AH4857" s="209">
        <v>3.6999999999999998E-2</v>
      </c>
      <c r="AI4857" s="209">
        <v>4.8000000000000001E-2</v>
      </c>
      <c r="AJ4857" s="209">
        <v>2.7E-2</v>
      </c>
      <c r="AK4857" s="209">
        <v>2.5999999999999999E-2</v>
      </c>
      <c r="AL4857" s="209">
        <v>4.8000000000000001E-2</v>
      </c>
      <c r="AM4857" s="209">
        <v>3.5999999999999997E-2</v>
      </c>
      <c r="AN4857" s="209">
        <v>5.7000000000000002E-2</v>
      </c>
      <c r="AO4857" s="209">
        <v>5.0999999999999997E-2</v>
      </c>
      <c r="AP4857" s="209">
        <v>3.5999999999999997E-2</v>
      </c>
      <c r="AQ4857" s="209">
        <v>5.8000000000000003E-2</v>
      </c>
      <c r="AR4857" s="209">
        <v>0.04</v>
      </c>
      <c r="AS4857" s="209">
        <v>3.6999999999999998E-2</v>
      </c>
      <c r="AT4857" s="209">
        <v>0.2</v>
      </c>
      <c r="AU4857" s="20"/>
      <c r="AV4857" s="20"/>
      <c r="AW4857" s="20"/>
      <c r="AX4857" s="20"/>
      <c r="AY4857" s="20"/>
      <c r="AZ4857" s="209">
        <v>0.05</v>
      </c>
      <c r="BA4857" s="209">
        <v>3.9E-2</v>
      </c>
      <c r="BB4857" s="21">
        <f t="shared" si="510"/>
        <v>12.496</v>
      </c>
      <c r="BC4857" s="21">
        <f>BD4857</f>
        <v>16.79569892473118</v>
      </c>
      <c r="BD4857" s="22">
        <f t="shared" si="511"/>
        <v>16.79569892473118</v>
      </c>
      <c r="BE4857" s="21">
        <f>BC4857-BD4857</f>
        <v>0</v>
      </c>
      <c r="BF4857" s="2">
        <v>7</v>
      </c>
      <c r="BG4857" s="10">
        <v>6</v>
      </c>
      <c r="BH4857" s="21">
        <f t="shared" si="512"/>
        <v>1.2495999999999997E-2</v>
      </c>
      <c r="BI4857" s="22">
        <f t="shared" si="512"/>
        <v>1.2495999999999997E-2</v>
      </c>
      <c r="BJ4857" s="21">
        <f>BH4857-BI4857</f>
        <v>0</v>
      </c>
      <c r="BK4857" s="21">
        <v>3.7487999999999994E-2</v>
      </c>
      <c r="BL4857" s="22">
        <v>3.7487999999999994E-2</v>
      </c>
      <c r="BM4857" s="21">
        <v>0</v>
      </c>
      <c r="BN4857" s="21">
        <f t="shared" si="509"/>
        <v>0.14995199999999997</v>
      </c>
      <c r="BO4857" s="22">
        <f t="shared" si="509"/>
        <v>0.14995199999999997</v>
      </c>
      <c r="BP4857" s="21">
        <f t="shared" si="509"/>
        <v>0</v>
      </c>
    </row>
    <row r="4858" spans="1:68" ht="11.1" hidden="1" customHeight="1" outlineLevel="2" x14ac:dyDescent="0.2">
      <c r="A4858" s="10"/>
      <c r="B4858" s="18"/>
      <c r="C4858" s="18"/>
      <c r="D4858" s="18"/>
      <c r="E4858" s="23" t="s">
        <v>4259</v>
      </c>
      <c r="F4858" s="208">
        <v>12.496</v>
      </c>
      <c r="G4858" s="24"/>
      <c r="H4858" s="208">
        <v>4.6660000000000004</v>
      </c>
      <c r="I4858" s="239">
        <v>1.821</v>
      </c>
      <c r="J4858" s="239"/>
      <c r="K4858" s="208">
        <v>1.069</v>
      </c>
      <c r="L4858" s="208">
        <v>0.51100000000000001</v>
      </c>
      <c r="M4858" s="24"/>
      <c r="N4858" s="24"/>
      <c r="O4858" s="208">
        <v>0.60099999999999998</v>
      </c>
      <c r="P4858" s="208">
        <v>1.329</v>
      </c>
      <c r="Q4858" s="208">
        <v>2.0870000000000002</v>
      </c>
      <c r="R4858" s="208">
        <v>3.4180000000000001</v>
      </c>
      <c r="S4858" s="208">
        <v>3.7320000000000002</v>
      </c>
      <c r="T4858" s="208">
        <v>3.448</v>
      </c>
      <c r="U4858" s="208">
        <v>2.5990000000000002</v>
      </c>
      <c r="V4858" s="208">
        <v>1.7250000000000001</v>
      </c>
      <c r="W4858" s="208">
        <v>0.81899999999999995</v>
      </c>
      <c r="X4858" s="24"/>
      <c r="Y4858" s="24"/>
      <c r="Z4858" s="24"/>
      <c r="AA4858" s="208">
        <v>0.53200000000000003</v>
      </c>
      <c r="AB4858" s="24"/>
      <c r="AC4858" s="208">
        <v>6.9000000000000006E-2</v>
      </c>
      <c r="AD4858" s="208">
        <v>3.5000000000000003E-2</v>
      </c>
      <c r="AE4858" s="208">
        <v>0.02</v>
      </c>
      <c r="AF4858" s="208">
        <v>2.5000000000000001E-2</v>
      </c>
      <c r="AG4858" s="208">
        <v>4.2000000000000003E-2</v>
      </c>
      <c r="AH4858" s="208">
        <v>3.6999999999999998E-2</v>
      </c>
      <c r="AI4858" s="208">
        <v>4.8000000000000001E-2</v>
      </c>
      <c r="AJ4858" s="208">
        <v>2.7E-2</v>
      </c>
      <c r="AK4858" s="208">
        <v>2.5999999999999999E-2</v>
      </c>
      <c r="AL4858" s="208">
        <v>4.8000000000000001E-2</v>
      </c>
      <c r="AM4858" s="208">
        <v>3.5999999999999997E-2</v>
      </c>
      <c r="AN4858" s="208">
        <v>5.7000000000000002E-2</v>
      </c>
      <c r="AO4858" s="208">
        <v>5.0999999999999997E-2</v>
      </c>
      <c r="AP4858" s="208">
        <v>3.5999999999999997E-2</v>
      </c>
      <c r="AQ4858" s="208">
        <v>5.8000000000000003E-2</v>
      </c>
      <c r="AR4858" s="208">
        <v>0.04</v>
      </c>
      <c r="AS4858" s="208">
        <v>3.6999999999999998E-2</v>
      </c>
      <c r="AT4858" s="208">
        <v>0.2</v>
      </c>
      <c r="AU4858" s="24"/>
      <c r="AV4858" s="24"/>
      <c r="AW4858" s="24"/>
      <c r="AX4858" s="24"/>
      <c r="AY4858" s="24"/>
      <c r="AZ4858" s="208">
        <v>0.05</v>
      </c>
      <c r="BA4858" s="208">
        <v>3.9E-2</v>
      </c>
      <c r="BB4858" s="21">
        <f t="shared" si="510"/>
        <v>12.496</v>
      </c>
      <c r="BC4858" s="21"/>
      <c r="BD4858" s="22">
        <f t="shared" si="511"/>
        <v>16.79569892473118</v>
      </c>
      <c r="BE4858" s="21"/>
      <c r="BG4858" s="10"/>
      <c r="BH4858" s="21">
        <f t="shared" si="512"/>
        <v>0</v>
      </c>
      <c r="BI4858" s="22">
        <f t="shared" si="512"/>
        <v>1.2495999999999997E-2</v>
      </c>
      <c r="BJ4858" s="21"/>
      <c r="BK4858" s="21">
        <v>0</v>
      </c>
      <c r="BL4858" s="22">
        <v>3.7487999999999994E-2</v>
      </c>
      <c r="BM4858" s="21"/>
      <c r="BN4858" s="21">
        <f t="shared" si="509"/>
        <v>0</v>
      </c>
      <c r="BO4858" s="22">
        <f t="shared" si="509"/>
        <v>0.14995199999999997</v>
      </c>
      <c r="BP4858" s="21">
        <f t="shared" si="509"/>
        <v>0</v>
      </c>
    </row>
    <row r="4859" spans="1:68" ht="11.1" hidden="1" customHeight="1" outlineLevel="1" collapsed="1" x14ac:dyDescent="0.2">
      <c r="A4859" s="10"/>
      <c r="B4859" s="18"/>
      <c r="C4859" s="18"/>
      <c r="D4859" s="18"/>
      <c r="E4859" s="19" t="s">
        <v>4260</v>
      </c>
      <c r="F4859" s="209">
        <v>94.465000000000003</v>
      </c>
      <c r="G4859" s="209">
        <v>63.152999999999999</v>
      </c>
      <c r="H4859" s="209">
        <v>55.003999999999998</v>
      </c>
      <c r="I4859" s="240">
        <v>41.048999999999999</v>
      </c>
      <c r="J4859" s="240"/>
      <c r="K4859" s="209">
        <v>10.288</v>
      </c>
      <c r="L4859" s="20"/>
      <c r="M4859" s="20"/>
      <c r="N4859" s="20"/>
      <c r="O4859" s="209">
        <v>14.103999999999999</v>
      </c>
      <c r="P4859" s="209">
        <v>37.131</v>
      </c>
      <c r="Q4859" s="209">
        <v>49.750999999999998</v>
      </c>
      <c r="R4859" s="209">
        <v>76.713999999999999</v>
      </c>
      <c r="S4859" s="209">
        <v>81.037999999999997</v>
      </c>
      <c r="T4859" s="209">
        <v>69.363</v>
      </c>
      <c r="U4859" s="209">
        <v>45.021999999999998</v>
      </c>
      <c r="V4859" s="209">
        <v>36.457999999999998</v>
      </c>
      <c r="W4859" s="209">
        <v>8.3810000000000002</v>
      </c>
      <c r="X4859" s="20"/>
      <c r="Y4859" s="20"/>
      <c r="Z4859" s="20"/>
      <c r="AA4859" s="20"/>
      <c r="AB4859" s="20"/>
      <c r="AC4859" s="209">
        <v>111.395</v>
      </c>
      <c r="AD4859" s="209">
        <v>87.811999999999998</v>
      </c>
      <c r="AE4859" s="209">
        <v>77.418000000000006</v>
      </c>
      <c r="AF4859" s="209">
        <v>72.813999999999993</v>
      </c>
      <c r="AG4859" s="209">
        <v>47.491</v>
      </c>
      <c r="AH4859" s="209">
        <v>33.948999999999998</v>
      </c>
      <c r="AI4859" s="209">
        <v>14.061</v>
      </c>
      <c r="AJ4859" s="20"/>
      <c r="AK4859" s="20"/>
      <c r="AL4859" s="20"/>
      <c r="AM4859" s="209">
        <v>12.932</v>
      </c>
      <c r="AN4859" s="209">
        <v>51.234000000000002</v>
      </c>
      <c r="AO4859" s="209">
        <v>60.417999999999999</v>
      </c>
      <c r="AP4859" s="209">
        <v>66.756</v>
      </c>
      <c r="AQ4859" s="209">
        <v>93.238</v>
      </c>
      <c r="AR4859" s="209">
        <v>65.912000000000006</v>
      </c>
      <c r="AS4859" s="209">
        <v>49.316000000000003</v>
      </c>
      <c r="AT4859" s="209">
        <v>32.226999999999997</v>
      </c>
      <c r="AU4859" s="209">
        <v>7.2850000000000001</v>
      </c>
      <c r="AV4859" s="20"/>
      <c r="AW4859" s="20"/>
      <c r="AX4859" s="20"/>
      <c r="AY4859" s="209">
        <v>13.211</v>
      </c>
      <c r="AZ4859" s="209">
        <v>38.298000000000002</v>
      </c>
      <c r="BA4859" s="209">
        <v>40.383000000000003</v>
      </c>
      <c r="BB4859" s="21">
        <f t="shared" si="510"/>
        <v>111.395</v>
      </c>
      <c r="BC4859" s="21">
        <f>BF4859</f>
        <v>184.5</v>
      </c>
      <c r="BD4859" s="22">
        <f t="shared" si="511"/>
        <v>149.72446236559139</v>
      </c>
      <c r="BE4859" s="21">
        <f>BC4859-BD4859</f>
        <v>34.775537634408607</v>
      </c>
      <c r="BF4859" s="2">
        <v>184.5</v>
      </c>
      <c r="BG4859" s="10">
        <v>5</v>
      </c>
      <c r="BH4859" s="21">
        <f t="shared" si="512"/>
        <v>0.137268</v>
      </c>
      <c r="BI4859" s="22">
        <f t="shared" si="512"/>
        <v>0.11139499999999998</v>
      </c>
      <c r="BJ4859" s="21">
        <f>BH4859-BI4859</f>
        <v>2.5873000000000021E-2</v>
      </c>
      <c r="BK4859" s="21">
        <v>0.411804</v>
      </c>
      <c r="BL4859" s="22">
        <v>0.33418499999999995</v>
      </c>
      <c r="BM4859" s="21">
        <v>7.7619000000000049E-2</v>
      </c>
      <c r="BN4859" s="21">
        <f t="shared" si="509"/>
        <v>1.647216</v>
      </c>
      <c r="BO4859" s="22">
        <f t="shared" si="509"/>
        <v>1.3367399999999998</v>
      </c>
      <c r="BP4859" s="21">
        <f t="shared" si="509"/>
        <v>0.3104760000000002</v>
      </c>
    </row>
    <row r="4860" spans="1:68" ht="11.1" hidden="1" customHeight="1" outlineLevel="2" x14ac:dyDescent="0.2">
      <c r="A4860" s="10"/>
      <c r="B4860" s="18"/>
      <c r="C4860" s="18"/>
      <c r="D4860" s="18"/>
      <c r="E4860" s="23" t="s">
        <v>4261</v>
      </c>
      <c r="F4860" s="208">
        <v>94.465000000000003</v>
      </c>
      <c r="G4860" s="208">
        <v>63.152999999999999</v>
      </c>
      <c r="H4860" s="208">
        <v>55.003999999999998</v>
      </c>
      <c r="I4860" s="239">
        <v>41.048999999999999</v>
      </c>
      <c r="J4860" s="239"/>
      <c r="K4860" s="208">
        <v>10.288</v>
      </c>
      <c r="L4860" s="24"/>
      <c r="M4860" s="24"/>
      <c r="N4860" s="24"/>
      <c r="O4860" s="208">
        <v>14.103999999999999</v>
      </c>
      <c r="P4860" s="208">
        <v>37.131</v>
      </c>
      <c r="Q4860" s="208">
        <v>49.750999999999998</v>
      </c>
      <c r="R4860" s="208">
        <v>76.713999999999999</v>
      </c>
      <c r="S4860" s="208">
        <v>81.037999999999997</v>
      </c>
      <c r="T4860" s="208">
        <v>69.363</v>
      </c>
      <c r="U4860" s="208">
        <v>45.021999999999998</v>
      </c>
      <c r="V4860" s="208">
        <v>36.457999999999998</v>
      </c>
      <c r="W4860" s="208">
        <v>8.3810000000000002</v>
      </c>
      <c r="X4860" s="24"/>
      <c r="Y4860" s="24"/>
      <c r="Z4860" s="24"/>
      <c r="AA4860" s="24"/>
      <c r="AB4860" s="24"/>
      <c r="AC4860" s="208">
        <v>111.395</v>
      </c>
      <c r="AD4860" s="208">
        <v>87.811999999999998</v>
      </c>
      <c r="AE4860" s="208">
        <v>77.418000000000006</v>
      </c>
      <c r="AF4860" s="208">
        <v>72.813999999999993</v>
      </c>
      <c r="AG4860" s="208">
        <v>47.491</v>
      </c>
      <c r="AH4860" s="208">
        <v>33.948999999999998</v>
      </c>
      <c r="AI4860" s="208">
        <v>14.061</v>
      </c>
      <c r="AJ4860" s="24"/>
      <c r="AK4860" s="24"/>
      <c r="AL4860" s="24"/>
      <c r="AM4860" s="208">
        <v>12.932</v>
      </c>
      <c r="AN4860" s="208">
        <v>51.234000000000002</v>
      </c>
      <c r="AO4860" s="208">
        <v>60.417999999999999</v>
      </c>
      <c r="AP4860" s="208">
        <v>66.756</v>
      </c>
      <c r="AQ4860" s="208">
        <v>93.238</v>
      </c>
      <c r="AR4860" s="208">
        <v>65.912000000000006</v>
      </c>
      <c r="AS4860" s="208">
        <v>49.316000000000003</v>
      </c>
      <c r="AT4860" s="208">
        <v>32.226999999999997</v>
      </c>
      <c r="AU4860" s="208">
        <v>7.2850000000000001</v>
      </c>
      <c r="AV4860" s="24"/>
      <c r="AW4860" s="24"/>
      <c r="AX4860" s="24"/>
      <c r="AY4860" s="208">
        <v>13.211</v>
      </c>
      <c r="AZ4860" s="208">
        <v>38.298000000000002</v>
      </c>
      <c r="BA4860" s="208">
        <v>40.383000000000003</v>
      </c>
      <c r="BB4860" s="21">
        <f t="shared" si="510"/>
        <v>111.395</v>
      </c>
      <c r="BC4860" s="21"/>
      <c r="BD4860" s="22">
        <f t="shared" si="511"/>
        <v>149.72446236559139</v>
      </c>
      <c r="BE4860" s="21"/>
      <c r="BG4860" s="10"/>
      <c r="BH4860" s="21">
        <f t="shared" si="512"/>
        <v>0</v>
      </c>
      <c r="BI4860" s="22">
        <f t="shared" si="512"/>
        <v>0.11139499999999998</v>
      </c>
      <c r="BJ4860" s="21"/>
      <c r="BK4860" s="21">
        <v>0</v>
      </c>
      <c r="BL4860" s="22">
        <v>0.33418499999999995</v>
      </c>
      <c r="BM4860" s="21"/>
      <c r="BN4860" s="21">
        <f t="shared" si="509"/>
        <v>0</v>
      </c>
      <c r="BO4860" s="22">
        <f t="shared" si="509"/>
        <v>1.3367399999999998</v>
      </c>
      <c r="BP4860" s="21">
        <f t="shared" si="509"/>
        <v>0</v>
      </c>
    </row>
    <row r="4861" spans="1:68" ht="11.1" hidden="1" customHeight="1" outlineLevel="1" collapsed="1" x14ac:dyDescent="0.2">
      <c r="A4861" s="10"/>
      <c r="B4861" s="18"/>
      <c r="C4861" s="18"/>
      <c r="D4861" s="18"/>
      <c r="E4861" s="19" t="s">
        <v>4262</v>
      </c>
      <c r="F4861" s="20"/>
      <c r="G4861" s="20"/>
      <c r="H4861" s="20"/>
      <c r="I4861" s="20"/>
      <c r="J4861" s="20"/>
      <c r="K4861" s="20"/>
      <c r="L4861" s="20"/>
      <c r="M4861" s="20"/>
      <c r="N4861" s="20"/>
      <c r="O4861" s="20"/>
      <c r="P4861" s="20"/>
      <c r="Q4861" s="20"/>
      <c r="R4861" s="209">
        <v>6.0140000000000002</v>
      </c>
      <c r="S4861" s="209">
        <v>8.798</v>
      </c>
      <c r="T4861" s="209">
        <v>5.35</v>
      </c>
      <c r="U4861" s="209">
        <v>3.7429999999999999</v>
      </c>
      <c r="V4861" s="209">
        <v>2.2000000000000002</v>
      </c>
      <c r="W4861" s="209">
        <v>1.8029999999999999</v>
      </c>
      <c r="X4861" s="20"/>
      <c r="Y4861" s="20"/>
      <c r="Z4861" s="20"/>
      <c r="AA4861" s="209">
        <v>1.62</v>
      </c>
      <c r="AB4861" s="209">
        <v>2.7149999999999999</v>
      </c>
      <c r="AC4861" s="209">
        <v>6.4610000000000003</v>
      </c>
      <c r="AD4861" s="209">
        <v>7.5720000000000001</v>
      </c>
      <c r="AE4861" s="209">
        <v>9.1319999999999997</v>
      </c>
      <c r="AF4861" s="209">
        <v>5.9870000000000001</v>
      </c>
      <c r="AG4861" s="209">
        <v>4.3979999999999997</v>
      </c>
      <c r="AH4861" s="209">
        <v>1.978</v>
      </c>
      <c r="AI4861" s="209">
        <v>1.621</v>
      </c>
      <c r="AJ4861" s="209">
        <v>0.313</v>
      </c>
      <c r="AK4861" s="20"/>
      <c r="AL4861" s="20"/>
      <c r="AM4861" s="209">
        <v>0.7</v>
      </c>
      <c r="AN4861" s="209">
        <v>2.4540000000000002</v>
      </c>
      <c r="AO4861" s="209">
        <v>5.8209999999999997</v>
      </c>
      <c r="AP4861" s="209">
        <v>2.9319999999999999</v>
      </c>
      <c r="AQ4861" s="209">
        <v>7.8760000000000003</v>
      </c>
      <c r="AR4861" s="209">
        <v>6.375</v>
      </c>
      <c r="AS4861" s="209">
        <v>5.4379999999999997</v>
      </c>
      <c r="AT4861" s="209">
        <v>2.7930000000000001</v>
      </c>
      <c r="AU4861" s="209">
        <v>1.6479999999999999</v>
      </c>
      <c r="AV4861" s="20"/>
      <c r="AW4861" s="20"/>
      <c r="AX4861" s="20"/>
      <c r="AY4861" s="209">
        <v>0.96299999999999997</v>
      </c>
      <c r="AZ4861" s="209">
        <v>2.4609999999999999</v>
      </c>
      <c r="BA4861" s="209">
        <v>5.3620000000000001</v>
      </c>
      <c r="BB4861" s="21">
        <f t="shared" si="510"/>
        <v>9.1319999999999997</v>
      </c>
      <c r="BC4861" s="21">
        <f>BD4861</f>
        <v>12.274193548387096</v>
      </c>
      <c r="BD4861" s="22">
        <f t="shared" si="511"/>
        <v>12.274193548387096</v>
      </c>
      <c r="BE4861" s="21">
        <f>BC4861-BD4861</f>
        <v>0</v>
      </c>
      <c r="BG4861" s="10">
        <v>6</v>
      </c>
      <c r="BH4861" s="21">
        <f t="shared" si="512"/>
        <v>9.1319999999999995E-3</v>
      </c>
      <c r="BI4861" s="22">
        <f t="shared" si="512"/>
        <v>9.1319999999999995E-3</v>
      </c>
      <c r="BJ4861" s="21">
        <f>BH4861-BI4861</f>
        <v>0</v>
      </c>
      <c r="BK4861" s="21">
        <v>2.7395999999999997E-2</v>
      </c>
      <c r="BL4861" s="22">
        <v>2.7395999999999997E-2</v>
      </c>
      <c r="BM4861" s="21">
        <v>0</v>
      </c>
      <c r="BN4861" s="21">
        <f t="shared" si="509"/>
        <v>0.10958399999999999</v>
      </c>
      <c r="BO4861" s="22">
        <f t="shared" si="509"/>
        <v>0.10958399999999999</v>
      </c>
      <c r="BP4861" s="21">
        <f t="shared" si="509"/>
        <v>0</v>
      </c>
    </row>
    <row r="4862" spans="1:68" ht="11.1" hidden="1" customHeight="1" outlineLevel="2" x14ac:dyDescent="0.2">
      <c r="A4862" s="10"/>
      <c r="B4862" s="18"/>
      <c r="C4862" s="18"/>
      <c r="D4862" s="18"/>
      <c r="E4862" s="23" t="s">
        <v>4263</v>
      </c>
      <c r="F4862" s="24"/>
      <c r="G4862" s="24"/>
      <c r="H4862" s="24"/>
      <c r="I4862" s="24"/>
      <c r="J4862" s="24"/>
      <c r="K4862" s="24"/>
      <c r="L4862" s="24"/>
      <c r="M4862" s="24"/>
      <c r="N4862" s="24"/>
      <c r="O4862" s="24"/>
      <c r="P4862" s="24"/>
      <c r="Q4862" s="24"/>
      <c r="R4862" s="208">
        <v>6.0140000000000002</v>
      </c>
      <c r="S4862" s="208">
        <v>8.798</v>
      </c>
      <c r="T4862" s="208">
        <v>5.35</v>
      </c>
      <c r="U4862" s="208">
        <v>3.7429999999999999</v>
      </c>
      <c r="V4862" s="208">
        <v>2.2000000000000002</v>
      </c>
      <c r="W4862" s="208">
        <v>1.8029999999999999</v>
      </c>
      <c r="X4862" s="24"/>
      <c r="Y4862" s="24"/>
      <c r="Z4862" s="24"/>
      <c r="AA4862" s="208">
        <v>1.62</v>
      </c>
      <c r="AB4862" s="208">
        <v>2.7149999999999999</v>
      </c>
      <c r="AC4862" s="208">
        <v>6.4610000000000003</v>
      </c>
      <c r="AD4862" s="208">
        <v>7.5720000000000001</v>
      </c>
      <c r="AE4862" s="208">
        <v>9.1319999999999997</v>
      </c>
      <c r="AF4862" s="208">
        <v>5.9870000000000001</v>
      </c>
      <c r="AG4862" s="208">
        <v>4.3979999999999997</v>
      </c>
      <c r="AH4862" s="208">
        <v>1.978</v>
      </c>
      <c r="AI4862" s="208">
        <v>1.621</v>
      </c>
      <c r="AJ4862" s="208">
        <v>0.313</v>
      </c>
      <c r="AK4862" s="24"/>
      <c r="AL4862" s="24"/>
      <c r="AM4862" s="208">
        <v>0.7</v>
      </c>
      <c r="AN4862" s="208">
        <v>2.4540000000000002</v>
      </c>
      <c r="AO4862" s="208">
        <v>5.8209999999999997</v>
      </c>
      <c r="AP4862" s="208">
        <v>2.9319999999999999</v>
      </c>
      <c r="AQ4862" s="208">
        <v>7.8760000000000003</v>
      </c>
      <c r="AR4862" s="208">
        <v>6.375</v>
      </c>
      <c r="AS4862" s="208">
        <v>5.4379999999999997</v>
      </c>
      <c r="AT4862" s="208">
        <v>2.7930000000000001</v>
      </c>
      <c r="AU4862" s="208">
        <v>1.6479999999999999</v>
      </c>
      <c r="AV4862" s="24"/>
      <c r="AW4862" s="24"/>
      <c r="AX4862" s="24"/>
      <c r="AY4862" s="208">
        <v>0.96299999999999997</v>
      </c>
      <c r="AZ4862" s="208">
        <v>2.4609999999999999</v>
      </c>
      <c r="BA4862" s="208">
        <v>5.3620000000000001</v>
      </c>
      <c r="BB4862" s="21">
        <f t="shared" si="510"/>
        <v>9.1319999999999997</v>
      </c>
      <c r="BC4862" s="21"/>
      <c r="BD4862" s="22">
        <f t="shared" si="511"/>
        <v>12.274193548387096</v>
      </c>
      <c r="BE4862" s="21"/>
      <c r="BG4862" s="10"/>
      <c r="BH4862" s="21">
        <f t="shared" si="512"/>
        <v>0</v>
      </c>
      <c r="BI4862" s="22">
        <f t="shared" si="512"/>
        <v>9.1319999999999995E-3</v>
      </c>
      <c r="BJ4862" s="21"/>
      <c r="BK4862" s="21">
        <v>0</v>
      </c>
      <c r="BL4862" s="22">
        <v>2.7395999999999997E-2</v>
      </c>
      <c r="BM4862" s="21"/>
      <c r="BN4862" s="21">
        <f t="shared" si="509"/>
        <v>0</v>
      </c>
      <c r="BO4862" s="22">
        <f t="shared" si="509"/>
        <v>0.10958399999999999</v>
      </c>
      <c r="BP4862" s="21">
        <f t="shared" si="509"/>
        <v>0</v>
      </c>
    </row>
    <row r="4863" spans="1:68" ht="11.1" hidden="1" customHeight="1" outlineLevel="1" collapsed="1" x14ac:dyDescent="0.2">
      <c r="A4863" s="10"/>
      <c r="B4863" s="18"/>
      <c r="C4863" s="18"/>
      <c r="D4863" s="18"/>
      <c r="E4863" s="19" t="s">
        <v>4264</v>
      </c>
      <c r="F4863" s="209">
        <v>2.1379999999999999</v>
      </c>
      <c r="G4863" s="209">
        <v>1.831</v>
      </c>
      <c r="H4863" s="209">
        <v>0.95</v>
      </c>
      <c r="I4863" s="240">
        <v>0.51</v>
      </c>
      <c r="J4863" s="240"/>
      <c r="K4863" s="209">
        <v>0.16500000000000001</v>
      </c>
      <c r="L4863" s="20"/>
      <c r="M4863" s="20"/>
      <c r="N4863" s="20"/>
      <c r="O4863" s="20"/>
      <c r="P4863" s="209">
        <v>32.838000000000001</v>
      </c>
      <c r="Q4863" s="209">
        <v>1.3140000000000001</v>
      </c>
      <c r="R4863" s="209">
        <v>1.5660000000000001</v>
      </c>
      <c r="S4863" s="209">
        <v>1.498</v>
      </c>
      <c r="T4863" s="209">
        <v>1.254</v>
      </c>
      <c r="U4863" s="209">
        <v>0.81299999999999994</v>
      </c>
      <c r="V4863" s="209">
        <v>0.38500000000000001</v>
      </c>
      <c r="W4863" s="209">
        <v>0.14399999999999999</v>
      </c>
      <c r="X4863" s="20"/>
      <c r="Y4863" s="20"/>
      <c r="Z4863" s="20"/>
      <c r="AA4863" s="20"/>
      <c r="AB4863" s="209">
        <v>1.681</v>
      </c>
      <c r="AC4863" s="209">
        <v>3.9359999999999999</v>
      </c>
      <c r="AD4863" s="209">
        <v>2.04</v>
      </c>
      <c r="AE4863" s="209">
        <v>2.323</v>
      </c>
      <c r="AF4863" s="209">
        <v>1.2509999999999999</v>
      </c>
      <c r="AG4863" s="209">
        <v>0.89800000000000002</v>
      </c>
      <c r="AH4863" s="209">
        <v>0.36899999999999999</v>
      </c>
      <c r="AI4863" s="20"/>
      <c r="AJ4863" s="209">
        <v>0.153</v>
      </c>
      <c r="AK4863" s="20"/>
      <c r="AL4863" s="20"/>
      <c r="AM4863" s="20"/>
      <c r="AN4863" s="209">
        <v>1.5629999999999999</v>
      </c>
      <c r="AO4863" s="209">
        <v>2.0059999999999998</v>
      </c>
      <c r="AP4863" s="209">
        <v>2.06</v>
      </c>
      <c r="AQ4863" s="209">
        <v>1.9279999999999999</v>
      </c>
      <c r="AR4863" s="209">
        <v>1.4650000000000001</v>
      </c>
      <c r="AS4863" s="209">
        <v>0.91900000000000004</v>
      </c>
      <c r="AT4863" s="209">
        <v>0.35099999999999998</v>
      </c>
      <c r="AU4863" s="209">
        <v>0.13400000000000001</v>
      </c>
      <c r="AV4863" s="20"/>
      <c r="AW4863" s="20"/>
      <c r="AX4863" s="20"/>
      <c r="AY4863" s="209">
        <v>0.109</v>
      </c>
      <c r="AZ4863" s="209">
        <v>1.2190000000000001</v>
      </c>
      <c r="BA4863" s="209">
        <v>1.84</v>
      </c>
      <c r="BB4863" s="21">
        <f t="shared" si="510"/>
        <v>32.838000000000001</v>
      </c>
      <c r="BC4863" s="21">
        <f>BD4863</f>
        <v>44.137096774193552</v>
      </c>
      <c r="BD4863" s="22">
        <f t="shared" si="511"/>
        <v>44.137096774193552</v>
      </c>
      <c r="BE4863" s="21">
        <f>BC4863-BD4863</f>
        <v>0</v>
      </c>
      <c r="BF4863" s="2">
        <v>10.3</v>
      </c>
      <c r="BG4863" s="10">
        <v>6</v>
      </c>
      <c r="BH4863" s="21">
        <f t="shared" si="512"/>
        <v>3.2838000000000006E-2</v>
      </c>
      <c r="BI4863" s="22">
        <f t="shared" si="512"/>
        <v>3.2838000000000006E-2</v>
      </c>
      <c r="BJ4863" s="21">
        <f>BH4863-BI4863</f>
        <v>0</v>
      </c>
      <c r="BK4863" s="21">
        <v>9.8514000000000018E-2</v>
      </c>
      <c r="BL4863" s="22">
        <v>9.8514000000000018E-2</v>
      </c>
      <c r="BM4863" s="21">
        <v>0</v>
      </c>
      <c r="BN4863" s="21">
        <f t="shared" si="509"/>
        <v>0.39405600000000007</v>
      </c>
      <c r="BO4863" s="22">
        <f t="shared" si="509"/>
        <v>0.39405600000000007</v>
      </c>
      <c r="BP4863" s="21">
        <f t="shared" si="509"/>
        <v>0</v>
      </c>
    </row>
    <row r="4864" spans="1:68" ht="11.1" hidden="1" customHeight="1" outlineLevel="2" x14ac:dyDescent="0.2">
      <c r="A4864" s="10"/>
      <c r="B4864" s="18"/>
      <c r="C4864" s="18"/>
      <c r="D4864" s="18"/>
      <c r="E4864" s="23" t="s">
        <v>4265</v>
      </c>
      <c r="F4864" s="208">
        <v>2.1379999999999999</v>
      </c>
      <c r="G4864" s="208">
        <v>1.831</v>
      </c>
      <c r="H4864" s="208">
        <v>0.95</v>
      </c>
      <c r="I4864" s="239">
        <v>0.51</v>
      </c>
      <c r="J4864" s="239"/>
      <c r="K4864" s="208">
        <v>0.16500000000000001</v>
      </c>
      <c r="L4864" s="24"/>
      <c r="M4864" s="24"/>
      <c r="N4864" s="24"/>
      <c r="O4864" s="24"/>
      <c r="P4864" s="208">
        <v>32.838000000000001</v>
      </c>
      <c r="Q4864" s="208">
        <v>1.3140000000000001</v>
      </c>
      <c r="R4864" s="208">
        <v>1.5660000000000001</v>
      </c>
      <c r="S4864" s="208">
        <v>1.498</v>
      </c>
      <c r="T4864" s="208">
        <v>1.254</v>
      </c>
      <c r="U4864" s="208">
        <v>0.81299999999999994</v>
      </c>
      <c r="V4864" s="208">
        <v>0.38500000000000001</v>
      </c>
      <c r="W4864" s="208">
        <v>0.14399999999999999</v>
      </c>
      <c r="X4864" s="24"/>
      <c r="Y4864" s="24"/>
      <c r="Z4864" s="24"/>
      <c r="AA4864" s="24"/>
      <c r="AB4864" s="208">
        <v>1.681</v>
      </c>
      <c r="AC4864" s="208">
        <v>3.9359999999999999</v>
      </c>
      <c r="AD4864" s="208">
        <v>2.04</v>
      </c>
      <c r="AE4864" s="208">
        <v>2.323</v>
      </c>
      <c r="AF4864" s="208">
        <v>1.2509999999999999</v>
      </c>
      <c r="AG4864" s="208">
        <v>0.89800000000000002</v>
      </c>
      <c r="AH4864" s="208">
        <v>0.36899999999999999</v>
      </c>
      <c r="AI4864" s="24"/>
      <c r="AJ4864" s="208">
        <v>0.153</v>
      </c>
      <c r="AK4864" s="24"/>
      <c r="AL4864" s="24"/>
      <c r="AM4864" s="24"/>
      <c r="AN4864" s="208">
        <v>1.5629999999999999</v>
      </c>
      <c r="AO4864" s="208">
        <v>2.0059999999999998</v>
      </c>
      <c r="AP4864" s="208">
        <v>2.06</v>
      </c>
      <c r="AQ4864" s="208">
        <v>1.9279999999999999</v>
      </c>
      <c r="AR4864" s="208">
        <v>1.4650000000000001</v>
      </c>
      <c r="AS4864" s="208">
        <v>0.91900000000000004</v>
      </c>
      <c r="AT4864" s="208">
        <v>0.35099999999999998</v>
      </c>
      <c r="AU4864" s="208">
        <v>0.13400000000000001</v>
      </c>
      <c r="AV4864" s="24"/>
      <c r="AW4864" s="24"/>
      <c r="AX4864" s="24"/>
      <c r="AY4864" s="208">
        <v>0.109</v>
      </c>
      <c r="AZ4864" s="208">
        <v>1.2190000000000001</v>
      </c>
      <c r="BA4864" s="208">
        <v>1.84</v>
      </c>
      <c r="BB4864" s="21">
        <f t="shared" si="510"/>
        <v>32.838000000000001</v>
      </c>
      <c r="BC4864" s="21"/>
      <c r="BD4864" s="22">
        <f t="shared" si="511"/>
        <v>44.137096774193552</v>
      </c>
      <c r="BE4864" s="21"/>
      <c r="BG4864" s="10"/>
      <c r="BH4864" s="21">
        <f t="shared" si="512"/>
        <v>0</v>
      </c>
      <c r="BI4864" s="22">
        <f t="shared" si="512"/>
        <v>3.2838000000000006E-2</v>
      </c>
      <c r="BJ4864" s="21"/>
      <c r="BK4864" s="21">
        <v>0</v>
      </c>
      <c r="BL4864" s="22">
        <v>9.8514000000000018E-2</v>
      </c>
      <c r="BM4864" s="21"/>
      <c r="BN4864" s="21">
        <f t="shared" si="509"/>
        <v>0</v>
      </c>
      <c r="BO4864" s="22">
        <f t="shared" si="509"/>
        <v>0.39405600000000007</v>
      </c>
      <c r="BP4864" s="21">
        <f t="shared" si="509"/>
        <v>0</v>
      </c>
    </row>
    <row r="4865" spans="1:68" ht="11.1" hidden="1" customHeight="1" outlineLevel="1" collapsed="1" x14ac:dyDescent="0.2">
      <c r="A4865" s="10"/>
      <c r="B4865" s="18"/>
      <c r="C4865" s="18"/>
      <c r="D4865" s="18"/>
      <c r="E4865" s="19" t="s">
        <v>4266</v>
      </c>
      <c r="F4865" s="209">
        <v>2.698</v>
      </c>
      <c r="G4865" s="20"/>
      <c r="H4865" s="209">
        <v>1.23</v>
      </c>
      <c r="I4865" s="240">
        <v>0.5</v>
      </c>
      <c r="J4865" s="240"/>
      <c r="K4865" s="20"/>
      <c r="L4865" s="20"/>
      <c r="M4865" s="20"/>
      <c r="N4865" s="20"/>
      <c r="O4865" s="20"/>
      <c r="P4865" s="209">
        <v>1.722</v>
      </c>
      <c r="Q4865" s="209">
        <v>3.0059999999999998</v>
      </c>
      <c r="R4865" s="209">
        <v>4.343</v>
      </c>
      <c r="S4865" s="209">
        <v>5.5060000000000002</v>
      </c>
      <c r="T4865" s="209">
        <v>3.5339999999999998</v>
      </c>
      <c r="U4865" s="209">
        <v>9.3000000000000007</v>
      </c>
      <c r="V4865" s="209">
        <v>7.5</v>
      </c>
      <c r="W4865" s="20"/>
      <c r="X4865" s="20"/>
      <c r="Y4865" s="20"/>
      <c r="Z4865" s="209">
        <v>3.51</v>
      </c>
      <c r="AA4865" s="209">
        <v>1.5389999999999999</v>
      </c>
      <c r="AB4865" s="209">
        <v>2.2280000000000002</v>
      </c>
      <c r="AC4865" s="209">
        <v>2.4510000000000001</v>
      </c>
      <c r="AD4865" s="209">
        <v>3.246</v>
      </c>
      <c r="AE4865" s="209">
        <v>2.91</v>
      </c>
      <c r="AF4865" s="209">
        <v>4.3390000000000004</v>
      </c>
      <c r="AG4865" s="209">
        <v>2.383</v>
      </c>
      <c r="AH4865" s="209">
        <v>1.87</v>
      </c>
      <c r="AI4865" s="209">
        <v>0.86699999999999999</v>
      </c>
      <c r="AJ4865" s="20"/>
      <c r="AK4865" s="20"/>
      <c r="AL4865" s="20"/>
      <c r="AM4865" s="20"/>
      <c r="AN4865" s="20"/>
      <c r="AO4865" s="20"/>
      <c r="AP4865" s="20"/>
      <c r="AQ4865" s="20"/>
      <c r="AR4865" s="20"/>
      <c r="AS4865" s="20"/>
      <c r="AT4865" s="20"/>
      <c r="AU4865" s="20"/>
      <c r="AV4865" s="20"/>
      <c r="AW4865" s="20"/>
      <c r="AX4865" s="20"/>
      <c r="AY4865" s="209">
        <v>3.1120000000000001</v>
      </c>
      <c r="AZ4865" s="20"/>
      <c r="BA4865" s="20"/>
      <c r="BB4865" s="21">
        <f t="shared" si="510"/>
        <v>9.3000000000000007</v>
      </c>
      <c r="BC4865" s="21">
        <f>BD4865</f>
        <v>12.500000000000002</v>
      </c>
      <c r="BD4865" s="22">
        <f t="shared" si="511"/>
        <v>12.500000000000002</v>
      </c>
      <c r="BE4865" s="21">
        <f>BC4865-BD4865</f>
        <v>0</v>
      </c>
      <c r="BF4865" s="2">
        <v>11.3</v>
      </c>
      <c r="BG4865" s="10">
        <v>6</v>
      </c>
      <c r="BH4865" s="21">
        <f t="shared" si="512"/>
        <v>9.300000000000001E-3</v>
      </c>
      <c r="BI4865" s="22">
        <f t="shared" si="512"/>
        <v>9.300000000000001E-3</v>
      </c>
      <c r="BJ4865" s="21">
        <f>BH4865-BI4865</f>
        <v>0</v>
      </c>
      <c r="BK4865" s="21">
        <v>2.7900000000000001E-2</v>
      </c>
      <c r="BL4865" s="22">
        <v>2.7900000000000001E-2</v>
      </c>
      <c r="BM4865" s="21">
        <v>0</v>
      </c>
      <c r="BN4865" s="21">
        <f t="shared" si="509"/>
        <v>0.1116</v>
      </c>
      <c r="BO4865" s="22">
        <f t="shared" si="509"/>
        <v>0.1116</v>
      </c>
      <c r="BP4865" s="21">
        <f t="shared" si="509"/>
        <v>0</v>
      </c>
    </row>
    <row r="4866" spans="1:68" ht="11.1" hidden="1" customHeight="1" outlineLevel="2" x14ac:dyDescent="0.2">
      <c r="A4866" s="10"/>
      <c r="B4866" s="18"/>
      <c r="C4866" s="18"/>
      <c r="D4866" s="18"/>
      <c r="E4866" s="23" t="s">
        <v>4267</v>
      </c>
      <c r="F4866" s="208">
        <v>2.698</v>
      </c>
      <c r="G4866" s="24"/>
      <c r="H4866" s="208">
        <v>1.23</v>
      </c>
      <c r="I4866" s="239">
        <v>0.5</v>
      </c>
      <c r="J4866" s="239"/>
      <c r="K4866" s="24"/>
      <c r="L4866" s="24"/>
      <c r="M4866" s="24"/>
      <c r="N4866" s="24"/>
      <c r="O4866" s="24"/>
      <c r="P4866" s="208">
        <v>1.722</v>
      </c>
      <c r="Q4866" s="208">
        <v>3.0059999999999998</v>
      </c>
      <c r="R4866" s="208">
        <v>4.343</v>
      </c>
      <c r="S4866" s="208">
        <v>5.5060000000000002</v>
      </c>
      <c r="T4866" s="208">
        <v>3.5339999999999998</v>
      </c>
      <c r="U4866" s="208">
        <v>9.3000000000000007</v>
      </c>
      <c r="V4866" s="208">
        <v>7.5</v>
      </c>
      <c r="W4866" s="24"/>
      <c r="X4866" s="24"/>
      <c r="Y4866" s="24"/>
      <c r="Z4866" s="208">
        <v>3.51</v>
      </c>
      <c r="AA4866" s="208">
        <v>1.5389999999999999</v>
      </c>
      <c r="AB4866" s="208">
        <v>2.2280000000000002</v>
      </c>
      <c r="AC4866" s="208">
        <v>2.4510000000000001</v>
      </c>
      <c r="AD4866" s="208">
        <v>3.246</v>
      </c>
      <c r="AE4866" s="208">
        <v>2.91</v>
      </c>
      <c r="AF4866" s="208">
        <v>4.3390000000000004</v>
      </c>
      <c r="AG4866" s="208">
        <v>2.383</v>
      </c>
      <c r="AH4866" s="208">
        <v>1.87</v>
      </c>
      <c r="AI4866" s="208">
        <v>0.86699999999999999</v>
      </c>
      <c r="AJ4866" s="24"/>
      <c r="AK4866" s="24"/>
      <c r="AL4866" s="24"/>
      <c r="AM4866" s="24"/>
      <c r="AN4866" s="24"/>
      <c r="AO4866" s="24"/>
      <c r="AP4866" s="24"/>
      <c r="AQ4866" s="24"/>
      <c r="AR4866" s="24"/>
      <c r="AS4866" s="24"/>
      <c r="AT4866" s="24"/>
      <c r="AU4866" s="24"/>
      <c r="AV4866" s="24"/>
      <c r="AW4866" s="24"/>
      <c r="AX4866" s="24"/>
      <c r="AY4866" s="208">
        <v>3.1120000000000001</v>
      </c>
      <c r="AZ4866" s="24"/>
      <c r="BA4866" s="24"/>
      <c r="BB4866" s="21">
        <f t="shared" si="510"/>
        <v>9.3000000000000007</v>
      </c>
      <c r="BC4866" s="21"/>
      <c r="BD4866" s="22">
        <f t="shared" si="511"/>
        <v>12.500000000000002</v>
      </c>
      <c r="BE4866" s="21"/>
      <c r="BG4866" s="10"/>
      <c r="BH4866" s="21">
        <f t="shared" si="512"/>
        <v>0</v>
      </c>
      <c r="BI4866" s="22">
        <f t="shared" si="512"/>
        <v>9.300000000000001E-3</v>
      </c>
      <c r="BJ4866" s="21"/>
      <c r="BK4866" s="21">
        <v>0</v>
      </c>
      <c r="BL4866" s="22">
        <v>2.7900000000000001E-2</v>
      </c>
      <c r="BM4866" s="21"/>
      <c r="BN4866" s="21">
        <f t="shared" si="509"/>
        <v>0</v>
      </c>
      <c r="BO4866" s="22">
        <f t="shared" si="509"/>
        <v>0.1116</v>
      </c>
      <c r="BP4866" s="21">
        <f t="shared" si="509"/>
        <v>0</v>
      </c>
    </row>
    <row r="4867" spans="1:68" ht="11.1" hidden="1" customHeight="1" outlineLevel="1" collapsed="1" x14ac:dyDescent="0.2">
      <c r="A4867" s="10"/>
      <c r="B4867" s="18"/>
      <c r="C4867" s="18"/>
      <c r="D4867" s="18"/>
      <c r="E4867" s="19" t="s">
        <v>4268</v>
      </c>
      <c r="F4867" s="209">
        <v>12.417</v>
      </c>
      <c r="G4867" s="209">
        <v>9.234</v>
      </c>
      <c r="H4867" s="209">
        <v>6.524</v>
      </c>
      <c r="I4867" s="240">
        <v>4.7060000000000004</v>
      </c>
      <c r="J4867" s="240"/>
      <c r="K4867" s="209">
        <v>1.907</v>
      </c>
      <c r="L4867" s="209">
        <v>0.89100000000000001</v>
      </c>
      <c r="M4867" s="209">
        <v>0.95099999999999996</v>
      </c>
      <c r="N4867" s="209">
        <v>0.88200000000000001</v>
      </c>
      <c r="O4867" s="209">
        <v>0.99399999999999999</v>
      </c>
      <c r="P4867" s="209">
        <v>4.9119999999999999</v>
      </c>
      <c r="Q4867" s="209">
        <v>7.0640000000000001</v>
      </c>
      <c r="R4867" s="209">
        <v>9.6959999999999997</v>
      </c>
      <c r="S4867" s="209">
        <v>9.6370000000000005</v>
      </c>
      <c r="T4867" s="209">
        <v>10.315</v>
      </c>
      <c r="U4867" s="209">
        <v>5.8650000000000002</v>
      </c>
      <c r="V4867" s="209">
        <v>3.53</v>
      </c>
      <c r="W4867" s="209">
        <v>0.88800000000000001</v>
      </c>
      <c r="X4867" s="209">
        <v>0.23599999999999999</v>
      </c>
      <c r="Y4867" s="209">
        <v>0.23699999999999999</v>
      </c>
      <c r="Z4867" s="209">
        <v>1.0999999999999999E-2</v>
      </c>
      <c r="AA4867" s="209">
        <v>0.52300000000000002</v>
      </c>
      <c r="AB4867" s="209">
        <v>4.5730000000000004</v>
      </c>
      <c r="AC4867" s="209">
        <v>8.2769999999999992</v>
      </c>
      <c r="AD4867" s="209">
        <v>8.2560000000000002</v>
      </c>
      <c r="AE4867" s="209">
        <v>9.5730000000000004</v>
      </c>
      <c r="AF4867" s="209">
        <v>9.2260000000000009</v>
      </c>
      <c r="AG4867" s="209">
        <v>6.3319999999999999</v>
      </c>
      <c r="AH4867" s="209">
        <v>3.782</v>
      </c>
      <c r="AI4867" s="209">
        <v>2.0350000000000001</v>
      </c>
      <c r="AJ4867" s="209">
        <v>0.47799999999999998</v>
      </c>
      <c r="AK4867" s="209">
        <v>3.9E-2</v>
      </c>
      <c r="AL4867" s="209">
        <v>0.129</v>
      </c>
      <c r="AM4867" s="209">
        <v>0.58899999999999997</v>
      </c>
      <c r="AN4867" s="209">
        <v>4.4539999999999997</v>
      </c>
      <c r="AO4867" s="209">
        <v>7.4370000000000003</v>
      </c>
      <c r="AP4867" s="209">
        <v>10.132999999999999</v>
      </c>
      <c r="AQ4867" s="209">
        <v>9.7899999999999991</v>
      </c>
      <c r="AR4867" s="209">
        <v>9.9459999999999997</v>
      </c>
      <c r="AS4867" s="209">
        <v>7.3780000000000001</v>
      </c>
      <c r="AT4867" s="209">
        <v>5.452</v>
      </c>
      <c r="AU4867" s="209">
        <v>2.6309999999999998</v>
      </c>
      <c r="AV4867" s="209">
        <v>0.215</v>
      </c>
      <c r="AW4867" s="209">
        <v>0.17599999999999999</v>
      </c>
      <c r="AX4867" s="209">
        <v>0.19900000000000001</v>
      </c>
      <c r="AY4867" s="209">
        <v>1.7609999999999999</v>
      </c>
      <c r="AZ4867" s="209">
        <v>3.847</v>
      </c>
      <c r="BA4867" s="209">
        <v>6.5190000000000001</v>
      </c>
      <c r="BB4867" s="56">
        <f>BB4868+BB4869</f>
        <v>12.777000000000001</v>
      </c>
      <c r="BC4867" s="21">
        <f>BF4867</f>
        <v>37.5</v>
      </c>
      <c r="BD4867" s="22">
        <f t="shared" si="511"/>
        <v>17.173387096774196</v>
      </c>
      <c r="BE4867" s="21">
        <f>BC4867-BD4867</f>
        <v>20.326612903225804</v>
      </c>
      <c r="BF4867" s="2">
        <v>37.5</v>
      </c>
      <c r="BG4867" s="10">
        <v>6</v>
      </c>
      <c r="BH4867" s="21">
        <f t="shared" si="512"/>
        <v>2.7900000000000001E-2</v>
      </c>
      <c r="BI4867" s="22">
        <f t="shared" si="512"/>
        <v>1.2777000000000002E-2</v>
      </c>
      <c r="BJ4867" s="21">
        <f>BH4867-BI4867</f>
        <v>1.5122999999999999E-2</v>
      </c>
      <c r="BK4867" s="21">
        <v>8.3699999999999997E-2</v>
      </c>
      <c r="BL4867" s="22">
        <v>3.7251000000000006E-2</v>
      </c>
      <c r="BM4867" s="21">
        <v>4.644899999999999E-2</v>
      </c>
      <c r="BN4867" s="21">
        <f t="shared" si="509"/>
        <v>0.33479999999999999</v>
      </c>
      <c r="BO4867" s="22">
        <f t="shared" si="509"/>
        <v>0.14900400000000003</v>
      </c>
      <c r="BP4867" s="21">
        <f t="shared" si="509"/>
        <v>0.18579599999999996</v>
      </c>
    </row>
    <row r="4868" spans="1:68" ht="11.1" hidden="1" customHeight="1" outlineLevel="2" x14ac:dyDescent="0.2">
      <c r="A4868" s="10"/>
      <c r="B4868" s="18"/>
      <c r="C4868" s="18"/>
      <c r="D4868" s="18"/>
      <c r="E4868" s="23" t="s">
        <v>4269</v>
      </c>
      <c r="F4868" s="208">
        <v>3.9689999999999999</v>
      </c>
      <c r="G4868" s="208">
        <v>2.9590000000000001</v>
      </c>
      <c r="H4868" s="208">
        <v>2.2000000000000002</v>
      </c>
      <c r="I4868" s="239">
        <v>1.8480000000000001</v>
      </c>
      <c r="J4868" s="239"/>
      <c r="K4868" s="208">
        <v>0.83199999999999996</v>
      </c>
      <c r="L4868" s="208">
        <v>0.89100000000000001</v>
      </c>
      <c r="M4868" s="208">
        <v>0.95099999999999996</v>
      </c>
      <c r="N4868" s="208">
        <v>0.88200000000000001</v>
      </c>
      <c r="O4868" s="208">
        <v>0.99399999999999999</v>
      </c>
      <c r="P4868" s="208">
        <v>1.9930000000000001</v>
      </c>
      <c r="Q4868" s="208">
        <v>2.9449999999999998</v>
      </c>
      <c r="R4868" s="208">
        <v>4.1470000000000002</v>
      </c>
      <c r="S4868" s="208">
        <v>3.9929999999999999</v>
      </c>
      <c r="T4868" s="208">
        <v>4.3289999999999997</v>
      </c>
      <c r="U4868" s="208">
        <v>2.1070000000000002</v>
      </c>
      <c r="V4868" s="208">
        <v>1.357</v>
      </c>
      <c r="W4868" s="208">
        <v>0.17799999999999999</v>
      </c>
      <c r="X4868" s="24"/>
      <c r="Y4868" s="24"/>
      <c r="Z4868" s="24"/>
      <c r="AA4868" s="24"/>
      <c r="AB4868" s="24"/>
      <c r="AC4868" s="208">
        <v>1.8420000000000001</v>
      </c>
      <c r="AD4868" s="208">
        <v>2.8679999999999999</v>
      </c>
      <c r="AE4868" s="208">
        <v>3.3759999999999999</v>
      </c>
      <c r="AF4868" s="208">
        <v>3.1779999999999999</v>
      </c>
      <c r="AG4868" s="208">
        <v>1.6519999999999999</v>
      </c>
      <c r="AH4868" s="24"/>
      <c r="AI4868" s="24"/>
      <c r="AJ4868" s="24"/>
      <c r="AK4868" s="24"/>
      <c r="AL4868" s="24"/>
      <c r="AM4868" s="208">
        <v>0.14199999999999999</v>
      </c>
      <c r="AN4868" s="208">
        <v>1.4570000000000001</v>
      </c>
      <c r="AO4868" s="208">
        <v>2.3260000000000001</v>
      </c>
      <c r="AP4868" s="208">
        <v>3.1360000000000001</v>
      </c>
      <c r="AQ4868" s="208">
        <v>3.282</v>
      </c>
      <c r="AR4868" s="208">
        <v>3.387</v>
      </c>
      <c r="AS4868" s="208">
        <v>2.61</v>
      </c>
      <c r="AT4868" s="208">
        <v>1.645</v>
      </c>
      <c r="AU4868" s="208">
        <v>0.874</v>
      </c>
      <c r="AV4868" s="24"/>
      <c r="AW4868" s="24"/>
      <c r="AX4868" s="24"/>
      <c r="AY4868" s="208">
        <v>0.14199999999999999</v>
      </c>
      <c r="AZ4868" s="208">
        <v>1.387</v>
      </c>
      <c r="BA4868" s="208">
        <v>2.266</v>
      </c>
      <c r="BB4868" s="21">
        <f t="shared" si="510"/>
        <v>4.3289999999999997</v>
      </c>
      <c r="BC4868" s="21"/>
      <c r="BD4868" s="22">
        <f t="shared" si="511"/>
        <v>5.818548387096774</v>
      </c>
      <c r="BE4868" s="21"/>
      <c r="BG4868" s="10"/>
      <c r="BH4868" s="21">
        <f t="shared" si="512"/>
        <v>0</v>
      </c>
      <c r="BI4868" s="22">
        <f t="shared" si="512"/>
        <v>4.3289999999999995E-3</v>
      </c>
      <c r="BJ4868" s="21"/>
      <c r="BK4868" s="21">
        <v>0</v>
      </c>
      <c r="BL4868" s="22">
        <v>1.2986999999999999E-2</v>
      </c>
      <c r="BM4868" s="21"/>
      <c r="BN4868" s="21">
        <f t="shared" si="509"/>
        <v>0</v>
      </c>
      <c r="BO4868" s="22">
        <f t="shared" si="509"/>
        <v>5.1947999999999994E-2</v>
      </c>
      <c r="BP4868" s="21">
        <f t="shared" si="509"/>
        <v>0</v>
      </c>
    </row>
    <row r="4869" spans="1:68" ht="11.1" hidden="1" customHeight="1" outlineLevel="2" x14ac:dyDescent="0.2">
      <c r="A4869" s="10"/>
      <c r="B4869" s="18"/>
      <c r="C4869" s="18"/>
      <c r="D4869" s="18"/>
      <c r="E4869" s="23" t="s">
        <v>4270</v>
      </c>
      <c r="F4869" s="208">
        <v>8.4480000000000004</v>
      </c>
      <c r="G4869" s="208">
        <v>6.2750000000000004</v>
      </c>
      <c r="H4869" s="208">
        <v>4.3239999999999998</v>
      </c>
      <c r="I4869" s="239">
        <v>2.8580000000000001</v>
      </c>
      <c r="J4869" s="239"/>
      <c r="K4869" s="208">
        <v>1.075</v>
      </c>
      <c r="L4869" s="24"/>
      <c r="M4869" s="24"/>
      <c r="N4869" s="24"/>
      <c r="O4869" s="24"/>
      <c r="P4869" s="208">
        <v>2.919</v>
      </c>
      <c r="Q4869" s="208">
        <v>4.1189999999999998</v>
      </c>
      <c r="R4869" s="208">
        <v>5.5490000000000004</v>
      </c>
      <c r="S4869" s="208">
        <v>5.6440000000000001</v>
      </c>
      <c r="T4869" s="208">
        <v>5.9859999999999998</v>
      </c>
      <c r="U4869" s="208">
        <v>3.758</v>
      </c>
      <c r="V4869" s="208">
        <v>2.173</v>
      </c>
      <c r="W4869" s="208">
        <v>0.71</v>
      </c>
      <c r="X4869" s="208">
        <v>0.23599999999999999</v>
      </c>
      <c r="Y4869" s="208">
        <v>0.23699999999999999</v>
      </c>
      <c r="Z4869" s="208">
        <v>1.0999999999999999E-2</v>
      </c>
      <c r="AA4869" s="208">
        <v>0.52300000000000002</v>
      </c>
      <c r="AB4869" s="208">
        <v>4.5730000000000004</v>
      </c>
      <c r="AC4869" s="208">
        <v>6.4349999999999996</v>
      </c>
      <c r="AD4869" s="208">
        <v>5.3879999999999999</v>
      </c>
      <c r="AE4869" s="208">
        <v>6.1970000000000001</v>
      </c>
      <c r="AF4869" s="208">
        <v>6.048</v>
      </c>
      <c r="AG4869" s="208">
        <v>4.68</v>
      </c>
      <c r="AH4869" s="208">
        <v>3.782</v>
      </c>
      <c r="AI4869" s="208">
        <v>2.0350000000000001</v>
      </c>
      <c r="AJ4869" s="208">
        <v>0.47799999999999998</v>
      </c>
      <c r="AK4869" s="208">
        <v>3.9E-2</v>
      </c>
      <c r="AL4869" s="208">
        <v>0.129</v>
      </c>
      <c r="AM4869" s="208">
        <v>0.44700000000000001</v>
      </c>
      <c r="AN4869" s="208">
        <v>2.9969999999999999</v>
      </c>
      <c r="AO4869" s="208">
        <v>5.1109999999999998</v>
      </c>
      <c r="AP4869" s="208">
        <v>6.9969999999999999</v>
      </c>
      <c r="AQ4869" s="208">
        <v>6.508</v>
      </c>
      <c r="AR4869" s="208">
        <v>6.5590000000000002</v>
      </c>
      <c r="AS4869" s="208">
        <v>4.7679999999999998</v>
      </c>
      <c r="AT4869" s="208">
        <v>3.8069999999999999</v>
      </c>
      <c r="AU4869" s="208">
        <v>1.7569999999999999</v>
      </c>
      <c r="AV4869" s="208">
        <v>0.215</v>
      </c>
      <c r="AW4869" s="208">
        <v>0.17599999999999999</v>
      </c>
      <c r="AX4869" s="208">
        <v>0.19900000000000001</v>
      </c>
      <c r="AY4869" s="208">
        <v>1.619</v>
      </c>
      <c r="AZ4869" s="208">
        <v>2.46</v>
      </c>
      <c r="BA4869" s="208">
        <v>4.2530000000000001</v>
      </c>
      <c r="BB4869" s="21">
        <f t="shared" si="510"/>
        <v>8.4480000000000004</v>
      </c>
      <c r="BC4869" s="21"/>
      <c r="BD4869" s="22">
        <f t="shared" si="511"/>
        <v>11.35483870967742</v>
      </c>
      <c r="BE4869" s="21"/>
      <c r="BG4869" s="10"/>
      <c r="BH4869" s="21">
        <f t="shared" si="512"/>
        <v>0</v>
      </c>
      <c r="BI4869" s="22">
        <f t="shared" si="512"/>
        <v>8.4480000000000006E-3</v>
      </c>
      <c r="BJ4869" s="21"/>
      <c r="BK4869" s="21">
        <v>0</v>
      </c>
      <c r="BL4869" s="22">
        <v>2.5344000000000002E-2</v>
      </c>
      <c r="BM4869" s="21"/>
      <c r="BN4869" s="21">
        <f t="shared" si="509"/>
        <v>0</v>
      </c>
      <c r="BO4869" s="22">
        <f t="shared" si="509"/>
        <v>0.10137600000000001</v>
      </c>
      <c r="BP4869" s="21">
        <f t="shared" si="509"/>
        <v>0</v>
      </c>
    </row>
    <row r="4870" spans="1:68" ht="11.1" hidden="1" customHeight="1" outlineLevel="1" collapsed="1" x14ac:dyDescent="0.2">
      <c r="A4870" s="10"/>
      <c r="B4870" s="18"/>
      <c r="C4870" s="18"/>
      <c r="D4870" s="18"/>
      <c r="E4870" s="19" t="s">
        <v>4271</v>
      </c>
      <c r="F4870" s="20"/>
      <c r="G4870" s="20"/>
      <c r="H4870" s="20"/>
      <c r="I4870" s="20"/>
      <c r="J4870" s="20"/>
      <c r="K4870" s="20"/>
      <c r="L4870" s="20"/>
      <c r="M4870" s="20"/>
      <c r="N4870" s="20"/>
      <c r="O4870" s="20"/>
      <c r="P4870" s="20"/>
      <c r="Q4870" s="20"/>
      <c r="R4870" s="20"/>
      <c r="S4870" s="20"/>
      <c r="T4870" s="20"/>
      <c r="U4870" s="20"/>
      <c r="V4870" s="20"/>
      <c r="W4870" s="20"/>
      <c r="X4870" s="20"/>
      <c r="Y4870" s="20"/>
      <c r="Z4870" s="20"/>
      <c r="AA4870" s="20"/>
      <c r="AB4870" s="20"/>
      <c r="AC4870" s="20"/>
      <c r="AD4870" s="20"/>
      <c r="AE4870" s="20"/>
      <c r="AF4870" s="20"/>
      <c r="AG4870" s="20"/>
      <c r="AH4870" s="20"/>
      <c r="AI4870" s="20"/>
      <c r="AJ4870" s="20"/>
      <c r="AK4870" s="20"/>
      <c r="AL4870" s="20"/>
      <c r="AM4870" s="20"/>
      <c r="AN4870" s="20"/>
      <c r="AO4870" s="20"/>
      <c r="AP4870" s="20"/>
      <c r="AQ4870" s="20"/>
      <c r="AR4870" s="20"/>
      <c r="AS4870" s="209">
        <v>0.57599999999999996</v>
      </c>
      <c r="AT4870" s="209">
        <v>1.5</v>
      </c>
      <c r="AU4870" s="20"/>
      <c r="AV4870" s="209">
        <v>3.34</v>
      </c>
      <c r="AW4870" s="20"/>
      <c r="AX4870" s="20"/>
      <c r="AY4870" s="209">
        <v>0.36</v>
      </c>
      <c r="AZ4870" s="209">
        <v>3.8</v>
      </c>
      <c r="BA4870" s="209">
        <v>4</v>
      </c>
      <c r="BB4870" s="21">
        <f t="shared" si="510"/>
        <v>4</v>
      </c>
      <c r="BC4870" s="21">
        <f>BF4870</f>
        <v>31.8</v>
      </c>
      <c r="BD4870" s="22">
        <f t="shared" si="511"/>
        <v>5.376344086021505</v>
      </c>
      <c r="BE4870" s="21">
        <f>BC4870-BD4870</f>
        <v>26.423655913978497</v>
      </c>
      <c r="BF4870" s="2">
        <v>31.8</v>
      </c>
      <c r="BG4870" s="10">
        <v>6</v>
      </c>
      <c r="BH4870" s="21">
        <f t="shared" si="512"/>
        <v>2.3659200000000002E-2</v>
      </c>
      <c r="BI4870" s="22">
        <f t="shared" si="512"/>
        <v>4.0000000000000001E-3</v>
      </c>
      <c r="BJ4870" s="21">
        <f>BH4870-BI4870</f>
        <v>1.9659200000000002E-2</v>
      </c>
      <c r="BK4870" s="21">
        <v>7.0977600000000002E-2</v>
      </c>
      <c r="BL4870" s="22">
        <v>1.2E-2</v>
      </c>
      <c r="BM4870" s="21">
        <v>5.8977600000000005E-2</v>
      </c>
      <c r="BN4870" s="21">
        <f t="shared" si="509"/>
        <v>0.28391040000000001</v>
      </c>
      <c r="BO4870" s="22">
        <f t="shared" si="509"/>
        <v>4.8000000000000001E-2</v>
      </c>
      <c r="BP4870" s="21">
        <f t="shared" si="509"/>
        <v>0.23591040000000002</v>
      </c>
    </row>
    <row r="4871" spans="1:68" ht="11.1" hidden="1" customHeight="1" outlineLevel="2" x14ac:dyDescent="0.2">
      <c r="A4871" s="10"/>
      <c r="B4871" s="18"/>
      <c r="C4871" s="18"/>
      <c r="D4871" s="18"/>
      <c r="E4871" s="23" t="s">
        <v>4272</v>
      </c>
      <c r="F4871" s="24"/>
      <c r="G4871" s="24"/>
      <c r="H4871" s="24"/>
      <c r="I4871" s="24"/>
      <c r="J4871" s="24"/>
      <c r="K4871" s="24"/>
      <c r="L4871" s="24"/>
      <c r="M4871" s="24"/>
      <c r="N4871" s="24"/>
      <c r="O4871" s="24"/>
      <c r="P4871" s="24"/>
      <c r="Q4871" s="24"/>
      <c r="R4871" s="24"/>
      <c r="S4871" s="24"/>
      <c r="T4871" s="24"/>
      <c r="U4871" s="24"/>
      <c r="V4871" s="24"/>
      <c r="W4871" s="24"/>
      <c r="X4871" s="24"/>
      <c r="Y4871" s="24"/>
      <c r="Z4871" s="24"/>
      <c r="AA4871" s="24"/>
      <c r="AB4871" s="24"/>
      <c r="AC4871" s="24"/>
      <c r="AD4871" s="24"/>
      <c r="AE4871" s="24"/>
      <c r="AF4871" s="24"/>
      <c r="AG4871" s="24"/>
      <c r="AH4871" s="24"/>
      <c r="AI4871" s="24"/>
      <c r="AJ4871" s="24"/>
      <c r="AK4871" s="24"/>
      <c r="AL4871" s="24"/>
      <c r="AM4871" s="24"/>
      <c r="AN4871" s="24"/>
      <c r="AO4871" s="24"/>
      <c r="AP4871" s="24"/>
      <c r="AQ4871" s="24"/>
      <c r="AR4871" s="24"/>
      <c r="AS4871" s="208">
        <v>0.57599999999999996</v>
      </c>
      <c r="AT4871" s="208">
        <v>1.5</v>
      </c>
      <c r="AU4871" s="24"/>
      <c r="AV4871" s="208">
        <v>3.34</v>
      </c>
      <c r="AW4871" s="24"/>
      <c r="AX4871" s="24"/>
      <c r="AY4871" s="208">
        <v>0.36</v>
      </c>
      <c r="AZ4871" s="208">
        <v>3.8</v>
      </c>
      <c r="BA4871" s="208">
        <v>4</v>
      </c>
      <c r="BB4871" s="21">
        <f t="shared" si="510"/>
        <v>4</v>
      </c>
      <c r="BC4871" s="21"/>
      <c r="BD4871" s="22">
        <f t="shared" si="511"/>
        <v>5.376344086021505</v>
      </c>
      <c r="BE4871" s="21"/>
      <c r="BG4871" s="10"/>
      <c r="BH4871" s="21">
        <f t="shared" si="512"/>
        <v>0</v>
      </c>
      <c r="BI4871" s="22">
        <f t="shared" si="512"/>
        <v>4.0000000000000001E-3</v>
      </c>
      <c r="BJ4871" s="21"/>
      <c r="BK4871" s="21">
        <v>0</v>
      </c>
      <c r="BL4871" s="22">
        <v>1.2E-2</v>
      </c>
      <c r="BM4871" s="21"/>
      <c r="BN4871" s="21">
        <f t="shared" si="509"/>
        <v>0</v>
      </c>
      <c r="BO4871" s="22">
        <f t="shared" si="509"/>
        <v>4.8000000000000001E-2</v>
      </c>
      <c r="BP4871" s="21">
        <f t="shared" si="509"/>
        <v>0</v>
      </c>
    </row>
    <row r="4872" spans="1:68" ht="11.1" hidden="1" customHeight="1" outlineLevel="1" collapsed="1" x14ac:dyDescent="0.2">
      <c r="A4872" s="10"/>
      <c r="B4872" s="18"/>
      <c r="C4872" s="18"/>
      <c r="D4872" s="18"/>
      <c r="E4872" s="19" t="s">
        <v>4273</v>
      </c>
      <c r="F4872" s="209">
        <v>3.51</v>
      </c>
      <c r="G4872" s="209">
        <v>2.5550000000000002</v>
      </c>
      <c r="H4872" s="209">
        <v>3.7389999999999999</v>
      </c>
      <c r="I4872" s="240">
        <v>3.2050000000000001</v>
      </c>
      <c r="J4872" s="240"/>
      <c r="K4872" s="209">
        <v>2.577</v>
      </c>
      <c r="L4872" s="209">
        <v>3.9980000000000002</v>
      </c>
      <c r="M4872" s="209">
        <v>3.1120000000000001</v>
      </c>
      <c r="N4872" s="209">
        <v>2.879</v>
      </c>
      <c r="O4872" s="209">
        <v>3.5110000000000001</v>
      </c>
      <c r="P4872" s="209">
        <v>3.3479999999999999</v>
      </c>
      <c r="Q4872" s="20"/>
      <c r="R4872" s="20"/>
      <c r="S4872" s="20"/>
      <c r="T4872" s="20"/>
      <c r="U4872" s="20"/>
      <c r="V4872" s="20"/>
      <c r="W4872" s="20"/>
      <c r="X4872" s="20"/>
      <c r="Y4872" s="20"/>
      <c r="Z4872" s="20"/>
      <c r="AA4872" s="20"/>
      <c r="AB4872" s="20"/>
      <c r="AC4872" s="20"/>
      <c r="AD4872" s="20"/>
      <c r="AE4872" s="20"/>
      <c r="AF4872" s="20"/>
      <c r="AG4872" s="20"/>
      <c r="AH4872" s="20"/>
      <c r="AI4872" s="20"/>
      <c r="AJ4872" s="20"/>
      <c r="AK4872" s="20"/>
      <c r="AL4872" s="20"/>
      <c r="AM4872" s="20"/>
      <c r="AN4872" s="20"/>
      <c r="AO4872" s="20"/>
      <c r="AP4872" s="20"/>
      <c r="AQ4872" s="20"/>
      <c r="AR4872" s="20"/>
      <c r="AS4872" s="20"/>
      <c r="AT4872" s="20"/>
      <c r="AU4872" s="20"/>
      <c r="AV4872" s="20"/>
      <c r="AW4872" s="20"/>
      <c r="AX4872" s="20"/>
      <c r="AY4872" s="20"/>
      <c r="AZ4872" s="20"/>
      <c r="BA4872" s="20"/>
      <c r="BB4872" s="21">
        <f t="shared" si="510"/>
        <v>3.9980000000000002</v>
      </c>
      <c r="BC4872" s="21">
        <f>BD4872</f>
        <v>5.373655913978495</v>
      </c>
      <c r="BD4872" s="22">
        <f t="shared" si="511"/>
        <v>5.373655913978495</v>
      </c>
      <c r="BE4872" s="21">
        <f>BC4872-BD4872</f>
        <v>0</v>
      </c>
      <c r="BG4872" s="10">
        <v>6</v>
      </c>
      <c r="BH4872" s="21">
        <f t="shared" si="512"/>
        <v>3.9979999999999998E-3</v>
      </c>
      <c r="BI4872" s="22">
        <f t="shared" si="512"/>
        <v>3.9979999999999998E-3</v>
      </c>
      <c r="BJ4872" s="21">
        <f>BH4872-BI4872</f>
        <v>0</v>
      </c>
      <c r="BK4872" s="21">
        <v>1.1993999999999999E-2</v>
      </c>
      <c r="BL4872" s="22">
        <v>1.1993999999999999E-2</v>
      </c>
      <c r="BM4872" s="21">
        <v>0</v>
      </c>
      <c r="BN4872" s="21">
        <f t="shared" si="509"/>
        <v>4.7975999999999998E-2</v>
      </c>
      <c r="BO4872" s="22">
        <f t="shared" si="509"/>
        <v>4.7975999999999998E-2</v>
      </c>
      <c r="BP4872" s="21">
        <f t="shared" si="509"/>
        <v>0</v>
      </c>
    </row>
    <row r="4873" spans="1:68" ht="11.1" hidden="1" customHeight="1" outlineLevel="2" x14ac:dyDescent="0.2">
      <c r="A4873" s="10"/>
      <c r="B4873" s="18"/>
      <c r="C4873" s="18"/>
      <c r="D4873" s="18"/>
      <c r="E4873" s="23"/>
      <c r="F4873" s="208">
        <v>3.51</v>
      </c>
      <c r="G4873" s="208">
        <v>2.5550000000000002</v>
      </c>
      <c r="H4873" s="208">
        <v>3.7389999999999999</v>
      </c>
      <c r="I4873" s="239">
        <v>3.2050000000000001</v>
      </c>
      <c r="J4873" s="239"/>
      <c r="K4873" s="208">
        <v>2.577</v>
      </c>
      <c r="L4873" s="208">
        <v>3.9980000000000002</v>
      </c>
      <c r="M4873" s="208">
        <v>3.1120000000000001</v>
      </c>
      <c r="N4873" s="208">
        <v>2.879</v>
      </c>
      <c r="O4873" s="208">
        <v>3.5110000000000001</v>
      </c>
      <c r="P4873" s="208">
        <v>3.3479999999999999</v>
      </c>
      <c r="Q4873" s="24"/>
      <c r="R4873" s="24"/>
      <c r="S4873" s="24"/>
      <c r="T4873" s="24"/>
      <c r="U4873" s="24"/>
      <c r="V4873" s="24"/>
      <c r="W4873" s="24"/>
      <c r="X4873" s="24"/>
      <c r="Y4873" s="24"/>
      <c r="Z4873" s="24"/>
      <c r="AA4873" s="24"/>
      <c r="AB4873" s="24"/>
      <c r="AC4873" s="24"/>
      <c r="AD4873" s="24"/>
      <c r="AE4873" s="24"/>
      <c r="AF4873" s="24"/>
      <c r="AG4873" s="24"/>
      <c r="AH4873" s="24"/>
      <c r="AI4873" s="24"/>
      <c r="AJ4873" s="24"/>
      <c r="AK4873" s="24"/>
      <c r="AL4873" s="24"/>
      <c r="AM4873" s="24"/>
      <c r="AN4873" s="24"/>
      <c r="AO4873" s="24"/>
      <c r="AP4873" s="24"/>
      <c r="AQ4873" s="24"/>
      <c r="AR4873" s="24"/>
      <c r="AS4873" s="24"/>
      <c r="AT4873" s="24"/>
      <c r="AU4873" s="24"/>
      <c r="AV4873" s="24"/>
      <c r="AW4873" s="24"/>
      <c r="AX4873" s="24"/>
      <c r="AY4873" s="24"/>
      <c r="AZ4873" s="24"/>
      <c r="BA4873" s="24"/>
      <c r="BB4873" s="21">
        <f t="shared" si="510"/>
        <v>3.9980000000000002</v>
      </c>
      <c r="BC4873" s="21"/>
      <c r="BD4873" s="22">
        <f t="shared" si="511"/>
        <v>5.373655913978495</v>
      </c>
      <c r="BE4873" s="21"/>
      <c r="BG4873" s="10"/>
      <c r="BH4873" s="21">
        <f t="shared" si="512"/>
        <v>0</v>
      </c>
      <c r="BI4873" s="22">
        <f t="shared" si="512"/>
        <v>3.9979999999999998E-3</v>
      </c>
      <c r="BJ4873" s="21"/>
      <c r="BK4873" s="21">
        <v>0</v>
      </c>
      <c r="BL4873" s="22">
        <v>1.1993999999999999E-2</v>
      </c>
      <c r="BM4873" s="21"/>
      <c r="BN4873" s="21">
        <f t="shared" si="509"/>
        <v>0</v>
      </c>
      <c r="BO4873" s="22">
        <f t="shared" si="509"/>
        <v>4.7975999999999998E-2</v>
      </c>
      <c r="BP4873" s="21">
        <f t="shared" si="509"/>
        <v>0</v>
      </c>
    </row>
    <row r="4874" spans="1:68" ht="11.1" hidden="1" customHeight="1" outlineLevel="1" collapsed="1" x14ac:dyDescent="0.2">
      <c r="A4874" s="10"/>
      <c r="B4874" s="18"/>
      <c r="C4874" s="18"/>
      <c r="D4874" s="18"/>
      <c r="E4874" s="19" t="s">
        <v>4274</v>
      </c>
      <c r="F4874" s="20"/>
      <c r="G4874" s="20"/>
      <c r="H4874" s="20"/>
      <c r="I4874" s="20"/>
      <c r="J4874" s="20"/>
      <c r="K4874" s="20"/>
      <c r="L4874" s="20"/>
      <c r="M4874" s="20"/>
      <c r="N4874" s="20"/>
      <c r="O4874" s="20"/>
      <c r="P4874" s="20"/>
      <c r="Q4874" s="20"/>
      <c r="R4874" s="20"/>
      <c r="S4874" s="20"/>
      <c r="T4874" s="20"/>
      <c r="U4874" s="20"/>
      <c r="V4874" s="20"/>
      <c r="W4874" s="20"/>
      <c r="X4874" s="20"/>
      <c r="Y4874" s="20"/>
      <c r="Z4874" s="20"/>
      <c r="AA4874" s="20"/>
      <c r="AB4874" s="20"/>
      <c r="AC4874" s="20"/>
      <c r="AD4874" s="20"/>
      <c r="AE4874" s="20"/>
      <c r="AF4874" s="20"/>
      <c r="AG4874" s="20"/>
      <c r="AH4874" s="20"/>
      <c r="AI4874" s="20"/>
      <c r="AJ4874" s="20"/>
      <c r="AK4874" s="20"/>
      <c r="AL4874" s="20"/>
      <c r="AM4874" s="20"/>
      <c r="AN4874" s="20"/>
      <c r="AO4874" s="20"/>
      <c r="AP4874" s="20"/>
      <c r="AQ4874" s="20"/>
      <c r="AR4874" s="20"/>
      <c r="AS4874" s="20"/>
      <c r="AT4874" s="20"/>
      <c r="AU4874" s="20"/>
      <c r="AV4874" s="20"/>
      <c r="AW4874" s="209"/>
      <c r="AX4874" s="209">
        <v>8.3010000000000002</v>
      </c>
      <c r="AY4874" s="209">
        <v>8.9619999999999997</v>
      </c>
      <c r="AZ4874" s="209">
        <v>4.9409999999999998</v>
      </c>
      <c r="BA4874" s="209">
        <v>5.4489999999999998</v>
      </c>
      <c r="BB4874" s="21">
        <f t="shared" si="510"/>
        <v>8.9619999999999997</v>
      </c>
      <c r="BC4874" s="21">
        <f>BF4874</f>
        <v>25.2</v>
      </c>
      <c r="BD4874" s="22">
        <f t="shared" si="511"/>
        <v>12.045698924731182</v>
      </c>
      <c r="BE4874" s="21">
        <f>BC4874-BD4874</f>
        <v>13.154301075268817</v>
      </c>
      <c r="BF4874" s="2">
        <v>25.2</v>
      </c>
      <c r="BG4874" s="10">
        <v>6</v>
      </c>
      <c r="BH4874" s="21">
        <f t="shared" si="512"/>
        <v>1.8748799999999999E-2</v>
      </c>
      <c r="BI4874" s="22">
        <f t="shared" si="512"/>
        <v>8.9619999999999977E-3</v>
      </c>
      <c r="BJ4874" s="21">
        <f>BH4874-BI4874</f>
        <v>9.7868000000000017E-3</v>
      </c>
      <c r="BK4874" s="21">
        <v>5.6246400000000002E-2</v>
      </c>
      <c r="BL4874" s="22">
        <v>2.6885999999999993E-2</v>
      </c>
      <c r="BM4874" s="21">
        <v>2.9360400000000009E-2</v>
      </c>
      <c r="BN4874" s="21">
        <f t="shared" si="509"/>
        <v>0.22498560000000001</v>
      </c>
      <c r="BO4874" s="22">
        <f t="shared" si="509"/>
        <v>0.10754399999999997</v>
      </c>
      <c r="BP4874" s="21">
        <f t="shared" si="509"/>
        <v>0.11744160000000003</v>
      </c>
    </row>
    <row r="4875" spans="1:68" ht="11.1" hidden="1" customHeight="1" outlineLevel="2" x14ac:dyDescent="0.2">
      <c r="A4875" s="10"/>
      <c r="B4875" s="18"/>
      <c r="C4875" s="18"/>
      <c r="D4875" s="18"/>
      <c r="E4875" s="23" t="s">
        <v>4275</v>
      </c>
      <c r="F4875" s="24"/>
      <c r="G4875" s="24"/>
      <c r="H4875" s="24"/>
      <c r="I4875" s="24"/>
      <c r="J4875" s="24"/>
      <c r="K4875" s="24"/>
      <c r="L4875" s="24"/>
      <c r="M4875" s="24"/>
      <c r="N4875" s="24"/>
      <c r="O4875" s="24"/>
      <c r="P4875" s="24"/>
      <c r="Q4875" s="24"/>
      <c r="R4875" s="24"/>
      <c r="S4875" s="24"/>
      <c r="T4875" s="24"/>
      <c r="U4875" s="24"/>
      <c r="V4875" s="24"/>
      <c r="W4875" s="24"/>
      <c r="X4875" s="24"/>
      <c r="Y4875" s="24"/>
      <c r="Z4875" s="24"/>
      <c r="AA4875" s="24"/>
      <c r="AB4875" s="24"/>
      <c r="AC4875" s="24"/>
      <c r="AD4875" s="24"/>
      <c r="AE4875" s="24"/>
      <c r="AF4875" s="24"/>
      <c r="AG4875" s="24"/>
      <c r="AH4875" s="24"/>
      <c r="AI4875" s="24"/>
      <c r="AJ4875" s="24"/>
      <c r="AK4875" s="24"/>
      <c r="AL4875" s="24"/>
      <c r="AM4875" s="24"/>
      <c r="AN4875" s="24"/>
      <c r="AO4875" s="24"/>
      <c r="AP4875" s="24"/>
      <c r="AQ4875" s="24"/>
      <c r="AR4875" s="24"/>
      <c r="AS4875" s="24"/>
      <c r="AT4875" s="24"/>
      <c r="AU4875" s="24"/>
      <c r="AV4875" s="24"/>
      <c r="AW4875" s="208"/>
      <c r="AX4875" s="208">
        <v>8.3010000000000002</v>
      </c>
      <c r="AY4875" s="208">
        <v>8.9619999999999997</v>
      </c>
      <c r="AZ4875" s="208">
        <v>4.9409999999999998</v>
      </c>
      <c r="BA4875" s="208">
        <v>5.4489999999999998</v>
      </c>
      <c r="BB4875" s="21">
        <f t="shared" si="510"/>
        <v>8.9619999999999997</v>
      </c>
      <c r="BC4875" s="21"/>
      <c r="BD4875" s="22">
        <f t="shared" si="511"/>
        <v>12.045698924731182</v>
      </c>
      <c r="BE4875" s="21"/>
      <c r="BG4875" s="10"/>
      <c r="BH4875" s="21">
        <f t="shared" si="512"/>
        <v>0</v>
      </c>
      <c r="BI4875" s="22">
        <f t="shared" si="512"/>
        <v>8.9619999999999977E-3</v>
      </c>
      <c r="BJ4875" s="21"/>
      <c r="BK4875" s="21">
        <v>0</v>
      </c>
      <c r="BL4875" s="22">
        <v>2.6885999999999993E-2</v>
      </c>
      <c r="BM4875" s="21"/>
      <c r="BN4875" s="21">
        <f t="shared" si="509"/>
        <v>0</v>
      </c>
      <c r="BO4875" s="22">
        <f t="shared" si="509"/>
        <v>0.10754399999999997</v>
      </c>
      <c r="BP4875" s="21">
        <f t="shared" si="509"/>
        <v>0</v>
      </c>
    </row>
    <row r="4876" spans="1:68" ht="11.1" hidden="1" customHeight="1" outlineLevel="1" collapsed="1" x14ac:dyDescent="0.2">
      <c r="A4876" s="10"/>
      <c r="B4876" s="18"/>
      <c r="C4876" s="18"/>
      <c r="D4876" s="18"/>
      <c r="E4876" s="19" t="s">
        <v>4276</v>
      </c>
      <c r="F4876" s="209">
        <v>35.622999999999998</v>
      </c>
      <c r="G4876" s="209">
        <v>43.595999999999997</v>
      </c>
      <c r="H4876" s="209">
        <v>25.914999999999999</v>
      </c>
      <c r="I4876" s="240">
        <v>21.106999999999999</v>
      </c>
      <c r="J4876" s="240"/>
      <c r="K4876" s="209">
        <v>0.59</v>
      </c>
      <c r="L4876" s="20"/>
      <c r="M4876" s="20"/>
      <c r="N4876" s="20"/>
      <c r="O4876" s="20"/>
      <c r="P4876" s="209">
        <v>19.602</v>
      </c>
      <c r="Q4876" s="209">
        <v>33.674999999999997</v>
      </c>
      <c r="R4876" s="209">
        <v>40.877000000000002</v>
      </c>
      <c r="S4876" s="209">
        <v>48.881999999999998</v>
      </c>
      <c r="T4876" s="209">
        <v>44.756</v>
      </c>
      <c r="U4876" s="209">
        <v>30.297000000000001</v>
      </c>
      <c r="V4876" s="209">
        <v>20.352</v>
      </c>
      <c r="W4876" s="209">
        <v>4.9409999999999998</v>
      </c>
      <c r="X4876" s="20"/>
      <c r="Y4876" s="20"/>
      <c r="Z4876" s="20"/>
      <c r="AA4876" s="209">
        <v>0.52400000000000002</v>
      </c>
      <c r="AB4876" s="209">
        <v>12.962</v>
      </c>
      <c r="AC4876" s="209">
        <v>17.617999999999999</v>
      </c>
      <c r="AD4876" s="209">
        <v>25.526</v>
      </c>
      <c r="AE4876" s="209">
        <v>32.975000000000001</v>
      </c>
      <c r="AF4876" s="209">
        <v>23.635000000000002</v>
      </c>
      <c r="AG4876" s="209">
        <v>17.344000000000001</v>
      </c>
      <c r="AH4876" s="209">
        <v>12.760999999999999</v>
      </c>
      <c r="AI4876" s="209">
        <v>7.9669999999999996</v>
      </c>
      <c r="AJ4876" s="20"/>
      <c r="AK4876" s="20"/>
      <c r="AL4876" s="20"/>
      <c r="AM4876" s="209">
        <v>4.5350000000000001</v>
      </c>
      <c r="AN4876" s="209">
        <v>8.8339999999999996</v>
      </c>
      <c r="AO4876" s="209">
        <v>15.456</v>
      </c>
      <c r="AP4876" s="209">
        <v>19.699000000000002</v>
      </c>
      <c r="AQ4876" s="209">
        <v>21.951000000000001</v>
      </c>
      <c r="AR4876" s="209">
        <v>15.941000000000001</v>
      </c>
      <c r="AS4876" s="209">
        <v>17.632999999999999</v>
      </c>
      <c r="AT4876" s="209">
        <v>8.7870000000000008</v>
      </c>
      <c r="AU4876" s="209">
        <v>1.7170000000000001</v>
      </c>
      <c r="AV4876" s="20"/>
      <c r="AW4876" s="20"/>
      <c r="AX4876" s="20"/>
      <c r="AY4876" s="20"/>
      <c r="AZ4876" s="209">
        <v>18.724</v>
      </c>
      <c r="BA4876" s="209">
        <v>13.01</v>
      </c>
      <c r="BB4876" s="21">
        <v>26.036999999999999</v>
      </c>
      <c r="BC4876" s="21">
        <f>BF4876</f>
        <v>88.18</v>
      </c>
      <c r="BD4876" s="22">
        <f t="shared" si="511"/>
        <v>34.99596774193548</v>
      </c>
      <c r="BE4876" s="21">
        <f>BC4876-BD4876</f>
        <v>53.184032258064526</v>
      </c>
      <c r="BF4876" s="2">
        <v>88.18</v>
      </c>
      <c r="BG4876" s="10">
        <v>6</v>
      </c>
      <c r="BH4876" s="21">
        <f t="shared" si="512"/>
        <v>6.5605919999999998E-2</v>
      </c>
      <c r="BI4876" s="22">
        <f t="shared" si="512"/>
        <v>2.6036999999999998E-2</v>
      </c>
      <c r="BJ4876" s="21">
        <f>BH4876-BI4876</f>
        <v>3.956892E-2</v>
      </c>
      <c r="BK4876" s="21">
        <v>0.19681776000000001</v>
      </c>
      <c r="BL4876" s="22">
        <v>7.8110999999999986E-2</v>
      </c>
      <c r="BM4876" s="21">
        <v>0.11870676000000002</v>
      </c>
      <c r="BN4876" s="21">
        <f t="shared" si="509"/>
        <v>0.78727104000000003</v>
      </c>
      <c r="BO4876" s="22">
        <f t="shared" si="509"/>
        <v>0.31244399999999994</v>
      </c>
      <c r="BP4876" s="21">
        <f t="shared" si="509"/>
        <v>0.47482704000000009</v>
      </c>
    </row>
    <row r="4877" spans="1:68" ht="11.1" hidden="1" customHeight="1" outlineLevel="2" x14ac:dyDescent="0.2">
      <c r="A4877" s="10"/>
      <c r="B4877" s="18"/>
      <c r="C4877" s="18"/>
      <c r="D4877" s="18"/>
      <c r="E4877" s="23" t="s">
        <v>4277</v>
      </c>
      <c r="F4877" s="208">
        <v>15.923</v>
      </c>
      <c r="G4877" s="208">
        <v>20.594000000000001</v>
      </c>
      <c r="H4877" s="208">
        <v>12.606999999999999</v>
      </c>
      <c r="I4877" s="239">
        <v>13.377000000000001</v>
      </c>
      <c r="J4877" s="239"/>
      <c r="K4877" s="208">
        <v>0.59</v>
      </c>
      <c r="L4877" s="24"/>
      <c r="M4877" s="24"/>
      <c r="N4877" s="24"/>
      <c r="O4877" s="24"/>
      <c r="P4877" s="208">
        <v>12.967000000000001</v>
      </c>
      <c r="Q4877" s="208">
        <v>18.349</v>
      </c>
      <c r="R4877" s="208">
        <v>23.097999999999999</v>
      </c>
      <c r="S4877" s="208">
        <v>26.036999999999999</v>
      </c>
      <c r="T4877" s="208">
        <v>21.795999999999999</v>
      </c>
      <c r="U4877" s="208">
        <v>18.138999999999999</v>
      </c>
      <c r="V4877" s="208">
        <v>9.7889999999999997</v>
      </c>
      <c r="W4877" s="208">
        <v>4.9089999999999998</v>
      </c>
      <c r="X4877" s="24"/>
      <c r="Y4877" s="24"/>
      <c r="Z4877" s="24"/>
      <c r="AA4877" s="208">
        <v>0.52400000000000002</v>
      </c>
      <c r="AB4877" s="208">
        <v>11.336</v>
      </c>
      <c r="AC4877" s="208">
        <v>13.688000000000001</v>
      </c>
      <c r="AD4877" s="208">
        <v>19.707000000000001</v>
      </c>
      <c r="AE4877" s="208">
        <v>21.22</v>
      </c>
      <c r="AF4877" s="208">
        <v>16.405999999999999</v>
      </c>
      <c r="AG4877" s="208">
        <v>12.005000000000001</v>
      </c>
      <c r="AH4877" s="208">
        <v>8.6530000000000005</v>
      </c>
      <c r="AI4877" s="208">
        <v>5.1749999999999998</v>
      </c>
      <c r="AJ4877" s="24"/>
      <c r="AK4877" s="24"/>
      <c r="AL4877" s="24"/>
      <c r="AM4877" s="208">
        <v>4.5350000000000001</v>
      </c>
      <c r="AN4877" s="208">
        <v>8.8339999999999996</v>
      </c>
      <c r="AO4877" s="208">
        <v>15.456</v>
      </c>
      <c r="AP4877" s="208">
        <v>19.699000000000002</v>
      </c>
      <c r="AQ4877" s="208">
        <v>21.951000000000001</v>
      </c>
      <c r="AR4877" s="208">
        <v>15.941000000000001</v>
      </c>
      <c r="AS4877" s="208">
        <v>17.632999999999999</v>
      </c>
      <c r="AT4877" s="208">
        <v>8.7870000000000008</v>
      </c>
      <c r="AU4877" s="208">
        <v>1.7170000000000001</v>
      </c>
      <c r="AV4877" s="24"/>
      <c r="AW4877" s="24"/>
      <c r="AX4877" s="24"/>
      <c r="AY4877" s="24"/>
      <c r="AZ4877" s="208">
        <v>18.724</v>
      </c>
      <c r="BA4877" s="208">
        <v>13.01</v>
      </c>
      <c r="BB4877" s="21">
        <f t="shared" si="510"/>
        <v>26.036999999999999</v>
      </c>
      <c r="BC4877" s="21"/>
      <c r="BD4877" s="22">
        <f t="shared" si="511"/>
        <v>34.99596774193548</v>
      </c>
      <c r="BE4877" s="21"/>
      <c r="BG4877" s="10"/>
      <c r="BH4877" s="21">
        <f t="shared" si="512"/>
        <v>0</v>
      </c>
      <c r="BI4877" s="22">
        <f t="shared" si="512"/>
        <v>2.6036999999999998E-2</v>
      </c>
      <c r="BJ4877" s="21"/>
      <c r="BK4877" s="21">
        <v>0</v>
      </c>
      <c r="BL4877" s="22">
        <v>7.8110999999999986E-2</v>
      </c>
      <c r="BM4877" s="21"/>
      <c r="BN4877" s="21">
        <f t="shared" si="509"/>
        <v>0</v>
      </c>
      <c r="BO4877" s="22">
        <f t="shared" si="509"/>
        <v>0.31244399999999994</v>
      </c>
      <c r="BP4877" s="21">
        <f t="shared" si="509"/>
        <v>0</v>
      </c>
    </row>
    <row r="4878" spans="1:68" ht="11.1" hidden="1" customHeight="1" outlineLevel="1" collapsed="1" x14ac:dyDescent="0.2">
      <c r="A4878" s="10"/>
      <c r="B4878" s="18"/>
      <c r="C4878" s="18"/>
      <c r="D4878" s="18"/>
      <c r="E4878" s="19" t="s">
        <v>4278</v>
      </c>
      <c r="F4878" s="20"/>
      <c r="G4878" s="20"/>
      <c r="H4878" s="20"/>
      <c r="I4878" s="20"/>
      <c r="J4878" s="20"/>
      <c r="K4878" s="20"/>
      <c r="L4878" s="20"/>
      <c r="M4878" s="20"/>
      <c r="N4878" s="20"/>
      <c r="O4878" s="20"/>
      <c r="P4878" s="20"/>
      <c r="Q4878" s="20"/>
      <c r="R4878" s="20"/>
      <c r="S4878" s="20"/>
      <c r="T4878" s="20"/>
      <c r="U4878" s="20"/>
      <c r="V4878" s="20"/>
      <c r="W4878" s="20"/>
      <c r="X4878" s="20"/>
      <c r="Y4878" s="20"/>
      <c r="Z4878" s="20"/>
      <c r="AA4878" s="20"/>
      <c r="AB4878" s="20"/>
      <c r="AC4878" s="20"/>
      <c r="AD4878" s="20"/>
      <c r="AE4878" s="20"/>
      <c r="AF4878" s="20"/>
      <c r="AG4878" s="20"/>
      <c r="AH4878" s="20"/>
      <c r="AI4878" s="20"/>
      <c r="AJ4878" s="20"/>
      <c r="AK4878" s="20"/>
      <c r="AL4878" s="20"/>
      <c r="AM4878" s="20"/>
      <c r="AN4878" s="20"/>
      <c r="AO4878" s="20"/>
      <c r="AP4878" s="20"/>
      <c r="AQ4878" s="20"/>
      <c r="AR4878" s="20"/>
      <c r="AS4878" s="20"/>
      <c r="AT4878" s="20"/>
      <c r="AU4878" s="209">
        <v>10.41</v>
      </c>
      <c r="AV4878" s="209">
        <v>0.183</v>
      </c>
      <c r="AW4878" s="20"/>
      <c r="AX4878" s="209">
        <v>0.46700000000000003</v>
      </c>
      <c r="AY4878" s="209">
        <v>3.327</v>
      </c>
      <c r="AZ4878" s="209">
        <v>1.9750000000000001</v>
      </c>
      <c r="BA4878" s="209">
        <v>4.3049999999999997</v>
      </c>
      <c r="BB4878" s="21">
        <f t="shared" si="510"/>
        <v>10.41</v>
      </c>
      <c r="BC4878" s="21">
        <f>BF4878</f>
        <v>16.03</v>
      </c>
      <c r="BD4878" s="22">
        <f t="shared" si="511"/>
        <v>13.991935483870968</v>
      </c>
      <c r="BE4878" s="21">
        <f>BC4878-BD4878</f>
        <v>2.0380645161290332</v>
      </c>
      <c r="BF4878" s="2">
        <v>16.03</v>
      </c>
      <c r="BG4878" s="10">
        <v>6</v>
      </c>
      <c r="BH4878" s="21">
        <f t="shared" si="512"/>
        <v>1.1926320000000001E-2</v>
      </c>
      <c r="BI4878" s="22">
        <f t="shared" si="512"/>
        <v>1.0410000000000001E-2</v>
      </c>
      <c r="BJ4878" s="21">
        <f>BH4878-BI4878</f>
        <v>1.5163199999999998E-3</v>
      </c>
      <c r="BK4878" s="21">
        <v>3.5778959999999999E-2</v>
      </c>
      <c r="BL4878" s="22">
        <v>3.1230000000000001E-2</v>
      </c>
      <c r="BM4878" s="21">
        <v>4.5489599999999977E-3</v>
      </c>
      <c r="BN4878" s="21">
        <f t="shared" si="509"/>
        <v>0.14311583999999999</v>
      </c>
      <c r="BO4878" s="22">
        <f t="shared" si="509"/>
        <v>0.12492</v>
      </c>
      <c r="BP4878" s="21">
        <f t="shared" si="509"/>
        <v>1.8195839999999991E-2</v>
      </c>
    </row>
    <row r="4879" spans="1:68" ht="11.1" hidden="1" customHeight="1" outlineLevel="2" x14ac:dyDescent="0.2">
      <c r="A4879" s="10"/>
      <c r="B4879" s="18"/>
      <c r="C4879" s="18"/>
      <c r="D4879" s="18"/>
      <c r="E4879" s="23" t="s">
        <v>4279</v>
      </c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4"/>
      <c r="AD4879" s="24"/>
      <c r="AE4879" s="24"/>
      <c r="AF4879" s="24"/>
      <c r="AG4879" s="24"/>
      <c r="AH4879" s="24"/>
      <c r="AI4879" s="24"/>
      <c r="AJ4879" s="24"/>
      <c r="AK4879" s="24"/>
      <c r="AL4879" s="24"/>
      <c r="AM4879" s="24"/>
      <c r="AN4879" s="24"/>
      <c r="AO4879" s="24"/>
      <c r="AP4879" s="24"/>
      <c r="AQ4879" s="24"/>
      <c r="AR4879" s="24"/>
      <c r="AS4879" s="24"/>
      <c r="AT4879" s="24"/>
      <c r="AU4879" s="208">
        <v>10.41</v>
      </c>
      <c r="AV4879" s="208">
        <v>0.183</v>
      </c>
      <c r="AW4879" s="24"/>
      <c r="AX4879" s="208">
        <v>0.46700000000000003</v>
      </c>
      <c r="AY4879" s="208">
        <v>3.327</v>
      </c>
      <c r="AZ4879" s="208">
        <v>1.9750000000000001</v>
      </c>
      <c r="BA4879" s="208">
        <v>4.3049999999999997</v>
      </c>
      <c r="BB4879" s="21">
        <f t="shared" si="510"/>
        <v>10.41</v>
      </c>
      <c r="BC4879" s="21"/>
      <c r="BD4879" s="22">
        <f t="shared" si="511"/>
        <v>13.991935483870968</v>
      </c>
      <c r="BE4879" s="21"/>
      <c r="BG4879" s="10"/>
      <c r="BH4879" s="21">
        <f t="shared" si="512"/>
        <v>0</v>
      </c>
      <c r="BI4879" s="22">
        <f t="shared" si="512"/>
        <v>1.0410000000000001E-2</v>
      </c>
      <c r="BJ4879" s="21"/>
      <c r="BK4879" s="21">
        <v>0</v>
      </c>
      <c r="BL4879" s="22">
        <v>3.1230000000000001E-2</v>
      </c>
      <c r="BM4879" s="21"/>
      <c r="BN4879" s="21">
        <f t="shared" si="509"/>
        <v>0</v>
      </c>
      <c r="BO4879" s="22">
        <f t="shared" si="509"/>
        <v>0.12492</v>
      </c>
      <c r="BP4879" s="21">
        <f t="shared" si="509"/>
        <v>0</v>
      </c>
    </row>
    <row r="4880" spans="1:68" ht="11.1" hidden="1" customHeight="1" outlineLevel="1" collapsed="1" x14ac:dyDescent="0.2">
      <c r="A4880" s="10"/>
      <c r="B4880" s="18"/>
      <c r="C4880" s="18"/>
      <c r="D4880" s="18"/>
      <c r="E4880" s="19" t="s">
        <v>4280</v>
      </c>
      <c r="F4880" s="20"/>
      <c r="G4880" s="20"/>
      <c r="H4880" s="20"/>
      <c r="I4880" s="20"/>
      <c r="J4880" s="20"/>
      <c r="K4880" s="20"/>
      <c r="L4880" s="20"/>
      <c r="M4880" s="20"/>
      <c r="N4880" s="20"/>
      <c r="O4880" s="209">
        <v>0.40600000000000003</v>
      </c>
      <c r="P4880" s="209">
        <v>1.7330000000000001</v>
      </c>
      <c r="Q4880" s="20"/>
      <c r="R4880" s="209">
        <v>5.2880000000000003</v>
      </c>
      <c r="S4880" s="209">
        <v>1.8959999999999999</v>
      </c>
      <c r="T4880" s="209">
        <v>3.5</v>
      </c>
      <c r="U4880" s="209">
        <v>5.625</v>
      </c>
      <c r="V4880" s="209">
        <v>1.375</v>
      </c>
      <c r="W4880" s="20"/>
      <c r="X4880" s="20"/>
      <c r="Y4880" s="20"/>
      <c r="Z4880" s="20"/>
      <c r="AA4880" s="209">
        <v>3.7999999999999999E-2</v>
      </c>
      <c r="AB4880" s="209">
        <v>1.9790000000000001</v>
      </c>
      <c r="AC4880" s="209">
        <v>2.0470000000000002</v>
      </c>
      <c r="AD4880" s="209">
        <v>3.508</v>
      </c>
      <c r="AE4880" s="20"/>
      <c r="AF4880" s="20"/>
      <c r="AG4880" s="20"/>
      <c r="AH4880" s="20"/>
      <c r="AI4880" s="20"/>
      <c r="AJ4880" s="20"/>
      <c r="AK4880" s="20"/>
      <c r="AL4880" s="20"/>
      <c r="AM4880" s="20"/>
      <c r="AN4880" s="20"/>
      <c r="AO4880" s="20"/>
      <c r="AP4880" s="20"/>
      <c r="AQ4880" s="20"/>
      <c r="AR4880" s="20"/>
      <c r="AS4880" s="20"/>
      <c r="AT4880" s="20"/>
      <c r="AU4880" s="20"/>
      <c r="AV4880" s="20"/>
      <c r="AW4880" s="20"/>
      <c r="AX4880" s="20"/>
      <c r="AY4880" s="20"/>
      <c r="AZ4880" s="20"/>
      <c r="BA4880" s="20"/>
      <c r="BB4880" s="21">
        <f t="shared" si="510"/>
        <v>5.625</v>
      </c>
      <c r="BC4880" s="21">
        <f>BD4880</f>
        <v>7.560483870967742</v>
      </c>
      <c r="BD4880" s="22">
        <f t="shared" si="511"/>
        <v>7.560483870967742</v>
      </c>
      <c r="BE4880" s="21">
        <f>BC4880-BD4880</f>
        <v>0</v>
      </c>
      <c r="BF4880" s="2">
        <v>5.5</v>
      </c>
      <c r="BG4880" s="10">
        <v>6</v>
      </c>
      <c r="BH4880" s="21">
        <f t="shared" si="512"/>
        <v>5.6249999999999998E-3</v>
      </c>
      <c r="BI4880" s="22">
        <f t="shared" si="512"/>
        <v>5.6249999999999998E-3</v>
      </c>
      <c r="BJ4880" s="21">
        <f>BH4880-BI4880</f>
        <v>0</v>
      </c>
      <c r="BK4880" s="21">
        <v>1.6875000000000001E-2</v>
      </c>
      <c r="BL4880" s="22">
        <v>1.6875000000000001E-2</v>
      </c>
      <c r="BM4880" s="21">
        <v>0</v>
      </c>
      <c r="BN4880" s="21">
        <f t="shared" si="509"/>
        <v>6.7500000000000004E-2</v>
      </c>
      <c r="BO4880" s="22">
        <f t="shared" si="509"/>
        <v>6.7500000000000004E-2</v>
      </c>
      <c r="BP4880" s="21">
        <f t="shared" si="509"/>
        <v>0</v>
      </c>
    </row>
    <row r="4881" spans="1:68" ht="11.1" hidden="1" customHeight="1" outlineLevel="2" x14ac:dyDescent="0.2">
      <c r="A4881" s="10"/>
      <c r="B4881" s="18"/>
      <c r="C4881" s="18"/>
      <c r="D4881" s="18"/>
      <c r="E4881" s="23" t="s">
        <v>3052</v>
      </c>
      <c r="F4881" s="24"/>
      <c r="G4881" s="24"/>
      <c r="H4881" s="24"/>
      <c r="I4881" s="24"/>
      <c r="J4881" s="24"/>
      <c r="K4881" s="24"/>
      <c r="L4881" s="24"/>
      <c r="M4881" s="24"/>
      <c r="N4881" s="24"/>
      <c r="O4881" s="208">
        <v>0.40600000000000003</v>
      </c>
      <c r="P4881" s="208">
        <v>1.7330000000000001</v>
      </c>
      <c r="Q4881" s="24"/>
      <c r="R4881" s="208">
        <v>5.2880000000000003</v>
      </c>
      <c r="S4881" s="208">
        <v>1.8959999999999999</v>
      </c>
      <c r="T4881" s="208">
        <v>3.5</v>
      </c>
      <c r="U4881" s="208">
        <v>5.625</v>
      </c>
      <c r="V4881" s="208">
        <v>1.375</v>
      </c>
      <c r="W4881" s="24"/>
      <c r="X4881" s="24"/>
      <c r="Y4881" s="24"/>
      <c r="Z4881" s="24"/>
      <c r="AA4881" s="208">
        <v>3.7999999999999999E-2</v>
      </c>
      <c r="AB4881" s="208">
        <v>1.9790000000000001</v>
      </c>
      <c r="AC4881" s="208">
        <v>2.0470000000000002</v>
      </c>
      <c r="AD4881" s="208">
        <v>3.508</v>
      </c>
      <c r="AE4881" s="24"/>
      <c r="AF4881" s="24"/>
      <c r="AG4881" s="24"/>
      <c r="AH4881" s="24"/>
      <c r="AI4881" s="24"/>
      <c r="AJ4881" s="24"/>
      <c r="AK4881" s="24"/>
      <c r="AL4881" s="24"/>
      <c r="AM4881" s="24"/>
      <c r="AN4881" s="24"/>
      <c r="AO4881" s="24"/>
      <c r="AP4881" s="24"/>
      <c r="AQ4881" s="24"/>
      <c r="AR4881" s="24"/>
      <c r="AS4881" s="24"/>
      <c r="AT4881" s="24"/>
      <c r="AU4881" s="24"/>
      <c r="AV4881" s="24"/>
      <c r="AW4881" s="24"/>
      <c r="AX4881" s="24"/>
      <c r="AY4881" s="24"/>
      <c r="AZ4881" s="24"/>
      <c r="BA4881" s="24"/>
      <c r="BB4881" s="21">
        <f t="shared" si="510"/>
        <v>5.625</v>
      </c>
      <c r="BC4881" s="21"/>
      <c r="BD4881" s="22">
        <f t="shared" si="511"/>
        <v>7.560483870967742</v>
      </c>
      <c r="BE4881" s="21"/>
      <c r="BG4881" s="10"/>
      <c r="BH4881" s="21">
        <f t="shared" si="512"/>
        <v>0</v>
      </c>
      <c r="BI4881" s="22">
        <f t="shared" si="512"/>
        <v>5.6249999999999998E-3</v>
      </c>
      <c r="BJ4881" s="21"/>
      <c r="BK4881" s="21">
        <v>0</v>
      </c>
      <c r="BL4881" s="22">
        <v>1.6875000000000001E-2</v>
      </c>
      <c r="BM4881" s="21"/>
      <c r="BN4881" s="21">
        <f t="shared" si="509"/>
        <v>0</v>
      </c>
      <c r="BO4881" s="22">
        <f t="shared" si="509"/>
        <v>6.7500000000000004E-2</v>
      </c>
      <c r="BP4881" s="21">
        <f t="shared" si="509"/>
        <v>0</v>
      </c>
    </row>
    <row r="4882" spans="1:68" ht="11.1" hidden="1" customHeight="1" outlineLevel="1" collapsed="1" x14ac:dyDescent="0.2">
      <c r="A4882" s="10"/>
      <c r="B4882" s="18"/>
      <c r="C4882" s="18"/>
      <c r="D4882" s="18"/>
      <c r="E4882" s="19" t="s">
        <v>4281</v>
      </c>
      <c r="F4882" s="209">
        <v>2.3969999999999998</v>
      </c>
      <c r="G4882" s="209">
        <v>3.6989999999999998</v>
      </c>
      <c r="H4882" s="209">
        <v>2.5670000000000002</v>
      </c>
      <c r="I4882" s="240">
        <v>1.8320000000000001</v>
      </c>
      <c r="J4882" s="240"/>
      <c r="K4882" s="209">
        <v>1.38</v>
      </c>
      <c r="L4882" s="209">
        <v>0.61</v>
      </c>
      <c r="M4882" s="209">
        <v>0.24299999999999999</v>
      </c>
      <c r="N4882" s="209">
        <v>0.14699999999999999</v>
      </c>
      <c r="O4882" s="209">
        <v>0.16200000000000001</v>
      </c>
      <c r="P4882" s="209">
        <v>0.35199999999999998</v>
      </c>
      <c r="Q4882" s="209">
        <v>1.639</v>
      </c>
      <c r="R4882" s="209">
        <v>4.4720000000000004</v>
      </c>
      <c r="S4882" s="209">
        <v>4.1449999999999996</v>
      </c>
      <c r="T4882" s="209">
        <v>2.851</v>
      </c>
      <c r="U4882" s="209">
        <v>1.2430000000000001</v>
      </c>
      <c r="V4882" s="209">
        <v>0.89900000000000002</v>
      </c>
      <c r="W4882" s="209">
        <v>0.49299999999999999</v>
      </c>
      <c r="X4882" s="209">
        <v>0.61899999999999999</v>
      </c>
      <c r="Y4882" s="209">
        <v>6.5000000000000002E-2</v>
      </c>
      <c r="Z4882" s="209">
        <v>9.0999999999999998E-2</v>
      </c>
      <c r="AA4882" s="209">
        <v>0.255</v>
      </c>
      <c r="AB4882" s="209">
        <v>1.177</v>
      </c>
      <c r="AC4882" s="209">
        <v>1.357</v>
      </c>
      <c r="AD4882" s="209">
        <v>2.82</v>
      </c>
      <c r="AE4882" s="209">
        <v>3.649</v>
      </c>
      <c r="AF4882" s="209">
        <v>1.603</v>
      </c>
      <c r="AG4882" s="209">
        <v>1.55</v>
      </c>
      <c r="AH4882" s="209">
        <v>0.94299999999999995</v>
      </c>
      <c r="AI4882" s="209">
        <v>0.66700000000000004</v>
      </c>
      <c r="AJ4882" s="209">
        <v>0.32</v>
      </c>
      <c r="AK4882" s="209">
        <v>0.11</v>
      </c>
      <c r="AL4882" s="209">
        <v>0.18099999999999999</v>
      </c>
      <c r="AM4882" s="209">
        <v>0.3</v>
      </c>
      <c r="AN4882" s="209">
        <v>1.4219999999999999</v>
      </c>
      <c r="AO4882" s="209">
        <v>3.4529999999999998</v>
      </c>
      <c r="AP4882" s="209">
        <v>3.61</v>
      </c>
      <c r="AQ4882" s="209">
        <v>4.42</v>
      </c>
      <c r="AR4882" s="209">
        <v>4.7949999999999999</v>
      </c>
      <c r="AS4882" s="209">
        <v>3.5419999999999998</v>
      </c>
      <c r="AT4882" s="209">
        <v>2.7829999999999999</v>
      </c>
      <c r="AU4882" s="209">
        <v>1.6579999999999999</v>
      </c>
      <c r="AV4882" s="209">
        <v>0.22</v>
      </c>
      <c r="AW4882" s="209">
        <v>7.0000000000000007E-2</v>
      </c>
      <c r="AX4882" s="209">
        <v>0.16300000000000001</v>
      </c>
      <c r="AY4882" s="209">
        <v>0.254</v>
      </c>
      <c r="AZ4882" s="209">
        <v>0.35499999999999998</v>
      </c>
      <c r="BA4882" s="209">
        <v>1.2689999999999999</v>
      </c>
      <c r="BB4882" s="21">
        <f t="shared" si="510"/>
        <v>4.7949999999999999</v>
      </c>
      <c r="BC4882" s="21">
        <f>BF4882</f>
        <v>21</v>
      </c>
      <c r="BD4882" s="22">
        <f t="shared" si="511"/>
        <v>6.4448924731182791</v>
      </c>
      <c r="BE4882" s="21">
        <f>BC4882-BD4882</f>
        <v>14.55510752688172</v>
      </c>
      <c r="BF4882" s="2">
        <v>21</v>
      </c>
      <c r="BG4882" s="10"/>
      <c r="BH4882" s="21">
        <f t="shared" si="512"/>
        <v>1.5624000000000001E-2</v>
      </c>
      <c r="BI4882" s="22">
        <f t="shared" si="512"/>
        <v>4.7949999999999989E-3</v>
      </c>
      <c r="BJ4882" s="21">
        <f>BH4882-BI4882</f>
        <v>1.0829000000000002E-2</v>
      </c>
      <c r="BK4882" s="21">
        <v>4.6872000000000004E-2</v>
      </c>
      <c r="BL4882" s="22">
        <v>1.4384999999999997E-2</v>
      </c>
      <c r="BM4882" s="21">
        <v>3.2487000000000009E-2</v>
      </c>
      <c r="BN4882" s="21">
        <f t="shared" si="509"/>
        <v>0.18748800000000002</v>
      </c>
      <c r="BO4882" s="22">
        <f t="shared" si="509"/>
        <v>5.7539999999999987E-2</v>
      </c>
      <c r="BP4882" s="21">
        <f t="shared" si="509"/>
        <v>0.12994800000000004</v>
      </c>
    </row>
    <row r="4883" spans="1:68" ht="11.1" hidden="1" customHeight="1" outlineLevel="2" x14ac:dyDescent="0.2">
      <c r="A4883" s="10"/>
      <c r="B4883" s="18"/>
      <c r="C4883" s="18"/>
      <c r="D4883" s="18"/>
      <c r="E4883" s="23"/>
      <c r="F4883" s="208">
        <v>2.3969999999999998</v>
      </c>
      <c r="G4883" s="208">
        <v>3.6989999999999998</v>
      </c>
      <c r="H4883" s="208">
        <v>2.5670000000000002</v>
      </c>
      <c r="I4883" s="239">
        <v>1.8320000000000001</v>
      </c>
      <c r="J4883" s="239"/>
      <c r="K4883" s="208">
        <v>1.38</v>
      </c>
      <c r="L4883" s="208">
        <v>0.61</v>
      </c>
      <c r="M4883" s="208">
        <v>0.24299999999999999</v>
      </c>
      <c r="N4883" s="208">
        <v>0.14699999999999999</v>
      </c>
      <c r="O4883" s="208">
        <v>0.16200000000000001</v>
      </c>
      <c r="P4883" s="208">
        <v>0.35199999999999998</v>
      </c>
      <c r="Q4883" s="208">
        <v>1.639</v>
      </c>
      <c r="R4883" s="208">
        <v>4.4720000000000004</v>
      </c>
      <c r="S4883" s="208">
        <v>4.1449999999999996</v>
      </c>
      <c r="T4883" s="208">
        <v>2.851</v>
      </c>
      <c r="U4883" s="208">
        <v>1.2430000000000001</v>
      </c>
      <c r="V4883" s="208">
        <v>0.89900000000000002</v>
      </c>
      <c r="W4883" s="208">
        <v>0.49299999999999999</v>
      </c>
      <c r="X4883" s="208">
        <v>0.61899999999999999</v>
      </c>
      <c r="Y4883" s="208">
        <v>6.5000000000000002E-2</v>
      </c>
      <c r="Z4883" s="208">
        <v>9.0999999999999998E-2</v>
      </c>
      <c r="AA4883" s="208">
        <v>0.255</v>
      </c>
      <c r="AB4883" s="208">
        <v>1.177</v>
      </c>
      <c r="AC4883" s="208">
        <v>1.357</v>
      </c>
      <c r="AD4883" s="208">
        <v>2.82</v>
      </c>
      <c r="AE4883" s="208">
        <v>3.649</v>
      </c>
      <c r="AF4883" s="208">
        <v>1.603</v>
      </c>
      <c r="AG4883" s="208">
        <v>1.55</v>
      </c>
      <c r="AH4883" s="208">
        <v>0.94299999999999995</v>
      </c>
      <c r="AI4883" s="208">
        <v>0.66700000000000004</v>
      </c>
      <c r="AJ4883" s="208">
        <v>0.32</v>
      </c>
      <c r="AK4883" s="208">
        <v>0.11</v>
      </c>
      <c r="AL4883" s="208">
        <v>0.18099999999999999</v>
      </c>
      <c r="AM4883" s="208">
        <v>0.3</v>
      </c>
      <c r="AN4883" s="208">
        <v>1.4219999999999999</v>
      </c>
      <c r="AO4883" s="208">
        <v>3.4529999999999998</v>
      </c>
      <c r="AP4883" s="208">
        <v>3.61</v>
      </c>
      <c r="AQ4883" s="208">
        <v>4.42</v>
      </c>
      <c r="AR4883" s="208">
        <v>4.7949999999999999</v>
      </c>
      <c r="AS4883" s="208">
        <v>3.5419999999999998</v>
      </c>
      <c r="AT4883" s="208">
        <v>2.7829999999999999</v>
      </c>
      <c r="AU4883" s="208">
        <v>1.6579999999999999</v>
      </c>
      <c r="AV4883" s="208">
        <v>0.22</v>
      </c>
      <c r="AW4883" s="208">
        <v>7.0000000000000007E-2</v>
      </c>
      <c r="AX4883" s="208">
        <v>0.16300000000000001</v>
      </c>
      <c r="AY4883" s="208">
        <v>0.254</v>
      </c>
      <c r="AZ4883" s="208">
        <v>0.35499999999999998</v>
      </c>
      <c r="BA4883" s="208">
        <v>1.2689999999999999</v>
      </c>
      <c r="BB4883" s="21">
        <f t="shared" si="510"/>
        <v>4.7949999999999999</v>
      </c>
      <c r="BC4883" s="21"/>
      <c r="BD4883" s="22">
        <f t="shared" si="511"/>
        <v>6.4448924731182791</v>
      </c>
      <c r="BE4883" s="21"/>
      <c r="BG4883" s="10"/>
      <c r="BH4883" s="21">
        <f t="shared" si="512"/>
        <v>0</v>
      </c>
      <c r="BI4883" s="22">
        <f t="shared" si="512"/>
        <v>4.7949999999999989E-3</v>
      </c>
      <c r="BJ4883" s="21"/>
      <c r="BK4883" s="21">
        <v>0</v>
      </c>
      <c r="BL4883" s="22">
        <v>1.4384999999999997E-2</v>
      </c>
      <c r="BM4883" s="21"/>
      <c r="BN4883" s="21">
        <f t="shared" ref="BN4883:BP4946" si="513">BK4883*4</f>
        <v>0</v>
      </c>
      <c r="BO4883" s="22">
        <f t="shared" si="513"/>
        <v>5.7539999999999987E-2</v>
      </c>
      <c r="BP4883" s="21">
        <f t="shared" si="513"/>
        <v>0</v>
      </c>
    </row>
    <row r="4884" spans="1:68" ht="11.1" hidden="1" customHeight="1" outlineLevel="1" collapsed="1" x14ac:dyDescent="0.2">
      <c r="A4884" s="10"/>
      <c r="B4884" s="18"/>
      <c r="C4884" s="18"/>
      <c r="D4884" s="18"/>
      <c r="E4884" s="19" t="s">
        <v>4282</v>
      </c>
      <c r="F4884" s="20"/>
      <c r="G4884" s="20"/>
      <c r="H4884" s="20"/>
      <c r="I4884" s="20"/>
      <c r="J4884" s="20"/>
      <c r="K4884" s="20"/>
      <c r="L4884" s="20"/>
      <c r="M4884" s="20"/>
      <c r="N4884" s="20"/>
      <c r="O4884" s="20"/>
      <c r="P4884" s="20"/>
      <c r="Q4884" s="20"/>
      <c r="R4884" s="20"/>
      <c r="S4884" s="20"/>
      <c r="T4884" s="20"/>
      <c r="U4884" s="20"/>
      <c r="V4884" s="20"/>
      <c r="W4884" s="20"/>
      <c r="X4884" s="20"/>
      <c r="Y4884" s="20"/>
      <c r="Z4884" s="20"/>
      <c r="AA4884" s="20"/>
      <c r="AB4884" s="20"/>
      <c r="AC4884" s="20"/>
      <c r="AD4884" s="20"/>
      <c r="AE4884" s="20"/>
      <c r="AF4884" s="20"/>
      <c r="AG4884" s="20"/>
      <c r="AH4884" s="20"/>
      <c r="AI4884" s="20"/>
      <c r="AJ4884" s="20"/>
      <c r="AK4884" s="20"/>
      <c r="AL4884" s="20"/>
      <c r="AM4884" s="209">
        <v>17.402000000000001</v>
      </c>
      <c r="AN4884" s="209">
        <v>0.69799999999999995</v>
      </c>
      <c r="AO4884" s="209">
        <v>0.628</v>
      </c>
      <c r="AP4884" s="209">
        <v>1.6719999999999999</v>
      </c>
      <c r="AQ4884" s="209">
        <v>1.79</v>
      </c>
      <c r="AR4884" s="209">
        <v>1.782</v>
      </c>
      <c r="AS4884" s="209">
        <v>2.2599999999999998</v>
      </c>
      <c r="AT4884" s="209">
        <v>0.39800000000000002</v>
      </c>
      <c r="AU4884" s="209">
        <v>1.165</v>
      </c>
      <c r="AV4884" s="20"/>
      <c r="AW4884" s="20"/>
      <c r="AX4884" s="20"/>
      <c r="AY4884" s="20"/>
      <c r="AZ4884" s="209">
        <v>0.42499999999999999</v>
      </c>
      <c r="BA4884" s="209">
        <v>0.747</v>
      </c>
      <c r="BB4884" s="21">
        <f t="shared" si="510"/>
        <v>17.402000000000001</v>
      </c>
      <c r="BC4884" s="21">
        <f>BD4884</f>
        <v>23.38978494623656</v>
      </c>
      <c r="BD4884" s="22">
        <f t="shared" si="511"/>
        <v>23.38978494623656</v>
      </c>
      <c r="BE4884" s="21">
        <f>BC4884-BD4884</f>
        <v>0</v>
      </c>
      <c r="BF4884" s="2">
        <v>6.15</v>
      </c>
      <c r="BG4884" s="10">
        <v>6</v>
      </c>
      <c r="BH4884" s="21">
        <f t="shared" si="512"/>
        <v>1.7402000000000001E-2</v>
      </c>
      <c r="BI4884" s="22">
        <f t="shared" si="512"/>
        <v>1.7402000000000001E-2</v>
      </c>
      <c r="BJ4884" s="21">
        <f>BH4884-BI4884</f>
        <v>0</v>
      </c>
      <c r="BK4884" s="21">
        <v>5.2206000000000002E-2</v>
      </c>
      <c r="BL4884" s="22">
        <v>5.2206000000000002E-2</v>
      </c>
      <c r="BM4884" s="21">
        <v>0</v>
      </c>
      <c r="BN4884" s="21">
        <f t="shared" si="513"/>
        <v>0.20882400000000001</v>
      </c>
      <c r="BO4884" s="22">
        <f t="shared" si="513"/>
        <v>0.20882400000000001</v>
      </c>
      <c r="BP4884" s="21">
        <f t="shared" si="513"/>
        <v>0</v>
      </c>
    </row>
    <row r="4885" spans="1:68" ht="11.1" hidden="1" customHeight="1" outlineLevel="2" x14ac:dyDescent="0.2">
      <c r="A4885" s="10"/>
      <c r="B4885" s="18"/>
      <c r="C4885" s="18"/>
      <c r="D4885" s="18"/>
      <c r="E4885" s="23" t="s">
        <v>4283</v>
      </c>
      <c r="F4885" s="24"/>
      <c r="G4885" s="24"/>
      <c r="H4885" s="24"/>
      <c r="I4885" s="24"/>
      <c r="J4885" s="24"/>
      <c r="K4885" s="24"/>
      <c r="L4885" s="24"/>
      <c r="M4885" s="24"/>
      <c r="N4885" s="24"/>
      <c r="O4885" s="24"/>
      <c r="P4885" s="24"/>
      <c r="Q4885" s="24"/>
      <c r="R4885" s="24"/>
      <c r="S4885" s="24"/>
      <c r="T4885" s="24"/>
      <c r="U4885" s="24"/>
      <c r="V4885" s="24"/>
      <c r="W4885" s="24"/>
      <c r="X4885" s="24"/>
      <c r="Y4885" s="24"/>
      <c r="Z4885" s="24"/>
      <c r="AA4885" s="24"/>
      <c r="AB4885" s="24"/>
      <c r="AC4885" s="24"/>
      <c r="AD4885" s="24"/>
      <c r="AE4885" s="24"/>
      <c r="AF4885" s="24"/>
      <c r="AG4885" s="24"/>
      <c r="AH4885" s="24"/>
      <c r="AI4885" s="24"/>
      <c r="AJ4885" s="24"/>
      <c r="AK4885" s="24"/>
      <c r="AL4885" s="24"/>
      <c r="AM4885" s="208">
        <v>17.402000000000001</v>
      </c>
      <c r="AN4885" s="208">
        <v>0.69799999999999995</v>
      </c>
      <c r="AO4885" s="208">
        <v>0.628</v>
      </c>
      <c r="AP4885" s="208">
        <v>1.6719999999999999</v>
      </c>
      <c r="AQ4885" s="208">
        <v>1.79</v>
      </c>
      <c r="AR4885" s="208">
        <v>1.782</v>
      </c>
      <c r="AS4885" s="208">
        <v>2.2599999999999998</v>
      </c>
      <c r="AT4885" s="208">
        <v>0.39800000000000002</v>
      </c>
      <c r="AU4885" s="208">
        <v>1.165</v>
      </c>
      <c r="AV4885" s="24"/>
      <c r="AW4885" s="24"/>
      <c r="AX4885" s="24"/>
      <c r="AY4885" s="24"/>
      <c r="AZ4885" s="208">
        <v>0.42499999999999999</v>
      </c>
      <c r="BA4885" s="208">
        <v>0.747</v>
      </c>
      <c r="BB4885" s="21">
        <f t="shared" si="510"/>
        <v>17.402000000000001</v>
      </c>
      <c r="BC4885" s="21"/>
      <c r="BD4885" s="22">
        <f t="shared" si="511"/>
        <v>23.38978494623656</v>
      </c>
      <c r="BE4885" s="21"/>
      <c r="BG4885" s="10"/>
      <c r="BH4885" s="21">
        <f t="shared" si="512"/>
        <v>0</v>
      </c>
      <c r="BI4885" s="22">
        <f t="shared" si="512"/>
        <v>1.7402000000000001E-2</v>
      </c>
      <c r="BJ4885" s="21"/>
      <c r="BK4885" s="21">
        <v>0</v>
      </c>
      <c r="BL4885" s="22">
        <v>5.2206000000000002E-2</v>
      </c>
      <c r="BM4885" s="21"/>
      <c r="BN4885" s="21">
        <f t="shared" si="513"/>
        <v>0</v>
      </c>
      <c r="BO4885" s="22">
        <f t="shared" si="513"/>
        <v>0.20882400000000001</v>
      </c>
      <c r="BP4885" s="21">
        <f t="shared" si="513"/>
        <v>0</v>
      </c>
    </row>
    <row r="4886" spans="1:68" ht="11.1" hidden="1" customHeight="1" outlineLevel="1" collapsed="1" x14ac:dyDescent="0.2">
      <c r="A4886" s="10"/>
      <c r="B4886" s="18"/>
      <c r="C4886" s="18"/>
      <c r="D4886" s="18"/>
      <c r="E4886" s="19" t="s">
        <v>4284</v>
      </c>
      <c r="F4886" s="20"/>
      <c r="G4886" s="209">
        <v>13.612</v>
      </c>
      <c r="H4886" s="209">
        <v>3.9079999999999999</v>
      </c>
      <c r="I4886" s="20"/>
      <c r="J4886" s="20"/>
      <c r="K4886" s="209">
        <v>4.2830000000000004</v>
      </c>
      <c r="L4886" s="20"/>
      <c r="M4886" s="20"/>
      <c r="N4886" s="20"/>
      <c r="O4886" s="20"/>
      <c r="P4886" s="209">
        <v>3.7040000000000002</v>
      </c>
      <c r="Q4886" s="209">
        <v>7.4870000000000001</v>
      </c>
      <c r="R4886" s="209">
        <v>4.1749999999999998</v>
      </c>
      <c r="S4886" s="209">
        <v>6.06</v>
      </c>
      <c r="T4886" s="209">
        <v>6.8159999999999998</v>
      </c>
      <c r="U4886" s="209">
        <v>3.9279999999999999</v>
      </c>
      <c r="V4886" s="209">
        <v>2.3370000000000002</v>
      </c>
      <c r="W4886" s="20"/>
      <c r="X4886" s="20"/>
      <c r="Y4886" s="209">
        <v>1.929</v>
      </c>
      <c r="Z4886" s="20"/>
      <c r="AA4886" s="20"/>
      <c r="AB4886" s="209">
        <v>4.9779999999999998</v>
      </c>
      <c r="AC4886" s="209">
        <v>6.3920000000000003</v>
      </c>
      <c r="AD4886" s="209">
        <v>6.3730000000000002</v>
      </c>
      <c r="AE4886" s="209">
        <v>6.4169999999999998</v>
      </c>
      <c r="AF4886" s="209">
        <v>5.4050000000000002</v>
      </c>
      <c r="AG4886" s="209">
        <v>3.5990000000000002</v>
      </c>
      <c r="AH4886" s="209">
        <v>2.9140000000000001</v>
      </c>
      <c r="AI4886" s="209">
        <v>1.869</v>
      </c>
      <c r="AJ4886" s="20"/>
      <c r="AK4886" s="20"/>
      <c r="AL4886" s="20"/>
      <c r="AM4886" s="20"/>
      <c r="AN4886" s="209">
        <v>4.9020000000000001</v>
      </c>
      <c r="AO4886" s="209">
        <v>5.6159999999999997</v>
      </c>
      <c r="AP4886" s="209">
        <v>5.8680000000000003</v>
      </c>
      <c r="AQ4886" s="209">
        <v>7.8719999999999999</v>
      </c>
      <c r="AR4886" s="209">
        <v>5.7750000000000004</v>
      </c>
      <c r="AS4886" s="209">
        <v>5.4080000000000004</v>
      </c>
      <c r="AT4886" s="209">
        <v>2.2570000000000001</v>
      </c>
      <c r="AU4886" s="209">
        <v>1.869</v>
      </c>
      <c r="AV4886" s="20"/>
      <c r="AW4886" s="20"/>
      <c r="AX4886" s="20"/>
      <c r="AY4886" s="209">
        <v>1.403</v>
      </c>
      <c r="AZ4886" s="209">
        <v>2.9980000000000002</v>
      </c>
      <c r="BA4886" s="209">
        <v>4.4850000000000003</v>
      </c>
      <c r="BB4886" s="56">
        <f t="shared" ref="BB4886:BB4930" si="514">MAX(F4886:BA4886)</f>
        <v>13.612</v>
      </c>
      <c r="BC4886" s="21">
        <f>BD4886</f>
        <v>18.295698924731184</v>
      </c>
      <c r="BD4886" s="22">
        <f t="shared" si="511"/>
        <v>18.295698924731184</v>
      </c>
      <c r="BE4886" s="21">
        <f>BC4886-BD4886</f>
        <v>0</v>
      </c>
      <c r="BF4886" s="2">
        <v>17.559999999999999</v>
      </c>
      <c r="BG4886" s="10">
        <v>6</v>
      </c>
      <c r="BH4886" s="21">
        <f t="shared" si="512"/>
        <v>1.3612000000000001E-2</v>
      </c>
      <c r="BI4886" s="22">
        <f t="shared" si="512"/>
        <v>1.3612000000000001E-2</v>
      </c>
      <c r="BJ4886" s="21">
        <f>BH4886-BI4886</f>
        <v>0</v>
      </c>
      <c r="BK4886" s="21">
        <v>4.0836000000000004E-2</v>
      </c>
      <c r="BL4886" s="22">
        <v>4.0836000000000004E-2</v>
      </c>
      <c r="BM4886" s="21">
        <v>0</v>
      </c>
      <c r="BN4886" s="21">
        <f t="shared" si="513"/>
        <v>0.16334400000000002</v>
      </c>
      <c r="BO4886" s="22">
        <f t="shared" si="513"/>
        <v>0.16334400000000002</v>
      </c>
      <c r="BP4886" s="21">
        <f t="shared" si="513"/>
        <v>0</v>
      </c>
    </row>
    <row r="4887" spans="1:68" ht="11.1" hidden="1" customHeight="1" outlineLevel="2" x14ac:dyDescent="0.2">
      <c r="A4887" s="10"/>
      <c r="B4887" s="18"/>
      <c r="C4887" s="18"/>
      <c r="D4887" s="18"/>
      <c r="E4887" s="23" t="s">
        <v>4285</v>
      </c>
      <c r="F4887" s="24"/>
      <c r="G4887" s="208">
        <v>4.9969999999999999</v>
      </c>
      <c r="H4887" s="208">
        <v>1.5229999999999999</v>
      </c>
      <c r="I4887" s="24"/>
      <c r="J4887" s="24"/>
      <c r="K4887" s="208">
        <v>1.8240000000000001</v>
      </c>
      <c r="L4887" s="24"/>
      <c r="M4887" s="24"/>
      <c r="N4887" s="24"/>
      <c r="O4887" s="24"/>
      <c r="P4887" s="208">
        <v>1.516</v>
      </c>
      <c r="Q4887" s="208">
        <v>2.7869999999999999</v>
      </c>
      <c r="R4887" s="208">
        <v>1.5669999999999999</v>
      </c>
      <c r="S4887" s="208">
        <v>2.36</v>
      </c>
      <c r="T4887" s="208">
        <v>2.6909999999999998</v>
      </c>
      <c r="U4887" s="208">
        <v>1.5009999999999999</v>
      </c>
      <c r="V4887" s="208">
        <v>0.92300000000000004</v>
      </c>
      <c r="W4887" s="24"/>
      <c r="X4887" s="24"/>
      <c r="Y4887" s="208">
        <v>0.77400000000000002</v>
      </c>
      <c r="Z4887" s="24"/>
      <c r="AA4887" s="24"/>
      <c r="AB4887" s="208">
        <v>1.6779999999999999</v>
      </c>
      <c r="AC4887" s="208">
        <v>2.3149999999999999</v>
      </c>
      <c r="AD4887" s="208">
        <v>2.5379999999999998</v>
      </c>
      <c r="AE4887" s="208">
        <v>2.625</v>
      </c>
      <c r="AF4887" s="208">
        <v>2.11</v>
      </c>
      <c r="AG4887" s="208">
        <v>1.4490000000000001</v>
      </c>
      <c r="AH4887" s="208">
        <v>1.502</v>
      </c>
      <c r="AI4887" s="208">
        <v>0.50900000000000001</v>
      </c>
      <c r="AJ4887" s="24"/>
      <c r="AK4887" s="24"/>
      <c r="AL4887" s="24"/>
      <c r="AM4887" s="24"/>
      <c r="AN4887" s="208">
        <v>2.09</v>
      </c>
      <c r="AO4887" s="208">
        <v>2.25</v>
      </c>
      <c r="AP4887" s="208">
        <v>2.3679999999999999</v>
      </c>
      <c r="AQ4887" s="208">
        <v>3.202</v>
      </c>
      <c r="AR4887" s="208">
        <v>2.2850000000000001</v>
      </c>
      <c r="AS4887" s="208">
        <v>2.085</v>
      </c>
      <c r="AT4887" s="208">
        <v>0.98</v>
      </c>
      <c r="AU4887" s="208">
        <v>0.85899999999999999</v>
      </c>
      <c r="AV4887" s="24"/>
      <c r="AW4887" s="24"/>
      <c r="AX4887" s="24"/>
      <c r="AY4887" s="208">
        <v>0.498</v>
      </c>
      <c r="AZ4887" s="208">
        <v>1.2110000000000001</v>
      </c>
      <c r="BA4887" s="208">
        <v>1.8140000000000001</v>
      </c>
      <c r="BB4887" s="21">
        <f t="shared" si="514"/>
        <v>4.9969999999999999</v>
      </c>
      <c r="BC4887" s="21"/>
      <c r="BD4887" s="22">
        <f t="shared" si="511"/>
        <v>6.7163978494623651</v>
      </c>
      <c r="BE4887" s="21"/>
      <c r="BG4887" s="10"/>
      <c r="BH4887" s="21">
        <f t="shared" si="512"/>
        <v>0</v>
      </c>
      <c r="BI4887" s="22">
        <f t="shared" si="512"/>
        <v>4.9969999999999997E-3</v>
      </c>
      <c r="BJ4887" s="21"/>
      <c r="BK4887" s="21">
        <v>0</v>
      </c>
      <c r="BL4887" s="22">
        <v>1.4990999999999999E-2</v>
      </c>
      <c r="BM4887" s="21"/>
      <c r="BN4887" s="21">
        <f t="shared" si="513"/>
        <v>0</v>
      </c>
      <c r="BO4887" s="22">
        <f t="shared" si="513"/>
        <v>5.9963999999999996E-2</v>
      </c>
      <c r="BP4887" s="21">
        <f t="shared" si="513"/>
        <v>0</v>
      </c>
    </row>
    <row r="4888" spans="1:68" ht="11.1" hidden="1" customHeight="1" outlineLevel="2" x14ac:dyDescent="0.2">
      <c r="A4888" s="10"/>
      <c r="B4888" s="18"/>
      <c r="C4888" s="18"/>
      <c r="D4888" s="18"/>
      <c r="E4888" s="23" t="s">
        <v>4286</v>
      </c>
      <c r="F4888" s="24"/>
      <c r="G4888" s="208">
        <v>8.6150000000000002</v>
      </c>
      <c r="H4888" s="208">
        <v>2.3849999999999998</v>
      </c>
      <c r="I4888" s="24"/>
      <c r="J4888" s="24"/>
      <c r="K4888" s="208">
        <v>2.4590000000000001</v>
      </c>
      <c r="L4888" s="24"/>
      <c r="M4888" s="24"/>
      <c r="N4888" s="24"/>
      <c r="O4888" s="24"/>
      <c r="P4888" s="208">
        <v>2.1880000000000002</v>
      </c>
      <c r="Q4888" s="208">
        <v>4.7</v>
      </c>
      <c r="R4888" s="208">
        <v>2.6080000000000001</v>
      </c>
      <c r="S4888" s="208">
        <v>3.7</v>
      </c>
      <c r="T4888" s="208">
        <v>4.125</v>
      </c>
      <c r="U4888" s="208">
        <v>2.427</v>
      </c>
      <c r="V4888" s="208">
        <v>1.4139999999999999</v>
      </c>
      <c r="W4888" s="24"/>
      <c r="X4888" s="24"/>
      <c r="Y4888" s="208">
        <v>1.155</v>
      </c>
      <c r="Z4888" s="24"/>
      <c r="AA4888" s="24"/>
      <c r="AB4888" s="208">
        <v>3.3</v>
      </c>
      <c r="AC4888" s="208">
        <v>4.077</v>
      </c>
      <c r="AD4888" s="208">
        <v>3.835</v>
      </c>
      <c r="AE4888" s="208">
        <v>3.7919999999999998</v>
      </c>
      <c r="AF4888" s="208">
        <v>3.2949999999999999</v>
      </c>
      <c r="AG4888" s="208">
        <v>2.15</v>
      </c>
      <c r="AH4888" s="208">
        <v>1.4119999999999999</v>
      </c>
      <c r="AI4888" s="208">
        <v>1.36</v>
      </c>
      <c r="AJ4888" s="24"/>
      <c r="AK4888" s="24"/>
      <c r="AL4888" s="24"/>
      <c r="AM4888" s="24"/>
      <c r="AN4888" s="208">
        <v>2.8119999999999998</v>
      </c>
      <c r="AO4888" s="208">
        <v>3.3660000000000001</v>
      </c>
      <c r="AP4888" s="208">
        <v>3.5</v>
      </c>
      <c r="AQ4888" s="208">
        <v>4.67</v>
      </c>
      <c r="AR4888" s="208">
        <v>3.49</v>
      </c>
      <c r="AS4888" s="208">
        <v>3.323</v>
      </c>
      <c r="AT4888" s="208">
        <v>1.2769999999999999</v>
      </c>
      <c r="AU4888" s="208">
        <v>1.01</v>
      </c>
      <c r="AV4888" s="24"/>
      <c r="AW4888" s="24"/>
      <c r="AX4888" s="24"/>
      <c r="AY4888" s="208">
        <v>0.90500000000000003</v>
      </c>
      <c r="AZ4888" s="208">
        <v>1.7869999999999999</v>
      </c>
      <c r="BA4888" s="208">
        <v>2.6709999999999998</v>
      </c>
      <c r="BB4888" s="21">
        <f t="shared" si="514"/>
        <v>8.6150000000000002</v>
      </c>
      <c r="BC4888" s="21"/>
      <c r="BD4888" s="22">
        <f t="shared" si="511"/>
        <v>11.579301075268818</v>
      </c>
      <c r="BE4888" s="21"/>
      <c r="BG4888" s="10"/>
      <c r="BH4888" s="21">
        <f t="shared" si="512"/>
        <v>0</v>
      </c>
      <c r="BI4888" s="22">
        <f t="shared" si="512"/>
        <v>8.6150000000000011E-3</v>
      </c>
      <c r="BJ4888" s="21"/>
      <c r="BK4888" s="21">
        <v>0</v>
      </c>
      <c r="BL4888" s="22">
        <v>2.5845000000000003E-2</v>
      </c>
      <c r="BM4888" s="21"/>
      <c r="BN4888" s="21">
        <f t="shared" si="513"/>
        <v>0</v>
      </c>
      <c r="BO4888" s="22">
        <f t="shared" si="513"/>
        <v>0.10338000000000001</v>
      </c>
      <c r="BP4888" s="21">
        <f t="shared" si="513"/>
        <v>0</v>
      </c>
    </row>
    <row r="4889" spans="1:68" ht="11.1" hidden="1" customHeight="1" outlineLevel="1" collapsed="1" x14ac:dyDescent="0.2">
      <c r="A4889" s="10"/>
      <c r="B4889" s="18"/>
      <c r="C4889" s="18"/>
      <c r="D4889" s="18"/>
      <c r="E4889" s="19" t="s">
        <v>4287</v>
      </c>
      <c r="F4889" s="209">
        <v>45.996000000000002</v>
      </c>
      <c r="G4889" s="209">
        <v>38.485999999999997</v>
      </c>
      <c r="H4889" s="209">
        <v>31.414000000000001</v>
      </c>
      <c r="I4889" s="240">
        <v>22.547999999999998</v>
      </c>
      <c r="J4889" s="240"/>
      <c r="K4889" s="209">
        <v>17.106999999999999</v>
      </c>
      <c r="L4889" s="20"/>
      <c r="M4889" s="20"/>
      <c r="N4889" s="20"/>
      <c r="O4889" s="20"/>
      <c r="P4889" s="209">
        <v>43.765000000000001</v>
      </c>
      <c r="Q4889" s="209">
        <v>57.850999999999999</v>
      </c>
      <c r="R4889" s="209">
        <v>53.741</v>
      </c>
      <c r="S4889" s="209">
        <v>61.762999999999998</v>
      </c>
      <c r="T4889" s="209">
        <v>52.731000000000002</v>
      </c>
      <c r="U4889" s="209">
        <v>38.113999999999997</v>
      </c>
      <c r="V4889" s="209">
        <v>23.696999999999999</v>
      </c>
      <c r="W4889" s="209">
        <v>22.870999999999999</v>
      </c>
      <c r="X4889" s="20"/>
      <c r="Y4889" s="20"/>
      <c r="Z4889" s="20"/>
      <c r="AA4889" s="209">
        <v>19.734999999999999</v>
      </c>
      <c r="AB4889" s="209">
        <v>27.414999999999999</v>
      </c>
      <c r="AC4889" s="209">
        <v>73.677999999999997</v>
      </c>
      <c r="AD4889" s="209">
        <v>37.365000000000002</v>
      </c>
      <c r="AE4889" s="209">
        <v>64.337999999999994</v>
      </c>
      <c r="AF4889" s="209">
        <v>169.16200000000001</v>
      </c>
      <c r="AG4889" s="209">
        <v>79.465000000000003</v>
      </c>
      <c r="AH4889" s="209">
        <v>59.781999999999996</v>
      </c>
      <c r="AI4889" s="209">
        <v>31.38</v>
      </c>
      <c r="AJ4889" s="20"/>
      <c r="AK4889" s="20"/>
      <c r="AL4889" s="20"/>
      <c r="AM4889" s="20"/>
      <c r="AN4889" s="209">
        <v>25.709</v>
      </c>
      <c r="AO4889" s="209">
        <v>51.923999999999999</v>
      </c>
      <c r="AP4889" s="209">
        <v>46.103999999999999</v>
      </c>
      <c r="AQ4889" s="209">
        <v>62.052999999999997</v>
      </c>
      <c r="AR4889" s="209">
        <v>50.12</v>
      </c>
      <c r="AS4889" s="209">
        <v>36.286000000000001</v>
      </c>
      <c r="AT4889" s="209">
        <v>25.724</v>
      </c>
      <c r="AU4889" s="209">
        <v>11.475</v>
      </c>
      <c r="AV4889" s="20"/>
      <c r="AW4889" s="20"/>
      <c r="AX4889" s="20"/>
      <c r="AY4889" s="209">
        <v>18.599</v>
      </c>
      <c r="AZ4889" s="209">
        <v>18.718</v>
      </c>
      <c r="BA4889" s="209">
        <v>38.667999999999999</v>
      </c>
      <c r="BB4889" s="56">
        <f t="shared" si="514"/>
        <v>169.16200000000001</v>
      </c>
      <c r="BC4889" s="21">
        <f>BD4889</f>
        <v>227.36827956989248</v>
      </c>
      <c r="BD4889" s="22">
        <f t="shared" si="511"/>
        <v>227.36827956989248</v>
      </c>
      <c r="BE4889" s="21">
        <f>BC4889-BD4889</f>
        <v>0</v>
      </c>
      <c r="BF4889" s="2">
        <v>138.81</v>
      </c>
      <c r="BG4889" s="10">
        <v>5</v>
      </c>
      <c r="BH4889" s="21">
        <f t="shared" si="512"/>
        <v>0.16916200000000001</v>
      </c>
      <c r="BI4889" s="22">
        <f t="shared" si="512"/>
        <v>0.16916200000000001</v>
      </c>
      <c r="BJ4889" s="21">
        <f>BH4889-BI4889</f>
        <v>0</v>
      </c>
      <c r="BK4889" s="21">
        <v>0.50748599999999999</v>
      </c>
      <c r="BL4889" s="22">
        <v>0.50748599999999999</v>
      </c>
      <c r="BM4889" s="21">
        <v>0</v>
      </c>
      <c r="BN4889" s="21">
        <f t="shared" si="513"/>
        <v>2.029944</v>
      </c>
      <c r="BO4889" s="22">
        <f t="shared" si="513"/>
        <v>2.029944</v>
      </c>
      <c r="BP4889" s="21">
        <f t="shared" si="513"/>
        <v>0</v>
      </c>
    </row>
    <row r="4890" spans="1:68" ht="11.1" hidden="1" customHeight="1" outlineLevel="2" x14ac:dyDescent="0.2">
      <c r="A4890" s="10"/>
      <c r="B4890" s="18"/>
      <c r="C4890" s="18"/>
      <c r="D4890" s="18"/>
      <c r="E4890" s="23" t="s">
        <v>4288</v>
      </c>
      <c r="F4890" s="208">
        <v>45.996000000000002</v>
      </c>
      <c r="G4890" s="208">
        <v>38.485999999999997</v>
      </c>
      <c r="H4890" s="208">
        <v>31.414000000000001</v>
      </c>
      <c r="I4890" s="239">
        <v>22.547999999999998</v>
      </c>
      <c r="J4890" s="239"/>
      <c r="K4890" s="208">
        <v>17.106999999999999</v>
      </c>
      <c r="L4890" s="24"/>
      <c r="M4890" s="24"/>
      <c r="N4890" s="24"/>
      <c r="O4890" s="24"/>
      <c r="P4890" s="208">
        <v>43.765000000000001</v>
      </c>
      <c r="Q4890" s="208">
        <v>57.850999999999999</v>
      </c>
      <c r="R4890" s="208">
        <v>53.741</v>
      </c>
      <c r="S4890" s="208">
        <v>61.762999999999998</v>
      </c>
      <c r="T4890" s="208">
        <v>52.731000000000002</v>
      </c>
      <c r="U4890" s="208">
        <v>38.113999999999997</v>
      </c>
      <c r="V4890" s="208">
        <v>23.696999999999999</v>
      </c>
      <c r="W4890" s="208">
        <v>22.870999999999999</v>
      </c>
      <c r="X4890" s="24"/>
      <c r="Y4890" s="24"/>
      <c r="Z4890" s="24"/>
      <c r="AA4890" s="208">
        <v>19.734999999999999</v>
      </c>
      <c r="AB4890" s="208">
        <v>27.414999999999999</v>
      </c>
      <c r="AC4890" s="208">
        <v>73.677999999999997</v>
      </c>
      <c r="AD4890" s="208">
        <v>37.365000000000002</v>
      </c>
      <c r="AE4890" s="208">
        <v>64.337999999999994</v>
      </c>
      <c r="AF4890" s="208">
        <v>136.126</v>
      </c>
      <c r="AG4890" s="208">
        <v>78.599999999999994</v>
      </c>
      <c r="AH4890" s="208">
        <v>59.781999999999996</v>
      </c>
      <c r="AI4890" s="208">
        <v>31.38</v>
      </c>
      <c r="AJ4890" s="24"/>
      <c r="AK4890" s="24"/>
      <c r="AL4890" s="24"/>
      <c r="AM4890" s="24"/>
      <c r="AN4890" s="208">
        <v>25.279</v>
      </c>
      <c r="AO4890" s="208">
        <v>51.234000000000002</v>
      </c>
      <c r="AP4890" s="208">
        <v>45.981000000000002</v>
      </c>
      <c r="AQ4890" s="208">
        <v>61.936</v>
      </c>
      <c r="AR4890" s="208">
        <v>50.036999999999999</v>
      </c>
      <c r="AS4890" s="208">
        <v>36.085999999999999</v>
      </c>
      <c r="AT4890" s="208">
        <v>25.504000000000001</v>
      </c>
      <c r="AU4890" s="208">
        <v>11.375999999999999</v>
      </c>
      <c r="AV4890" s="24"/>
      <c r="AW4890" s="24"/>
      <c r="AX4890" s="24"/>
      <c r="AY4890" s="208">
        <v>18.527999999999999</v>
      </c>
      <c r="AZ4890" s="208">
        <v>18.689</v>
      </c>
      <c r="BA4890" s="208">
        <v>38.479999999999997</v>
      </c>
      <c r="BB4890" s="21">
        <f t="shared" si="514"/>
        <v>136.126</v>
      </c>
      <c r="BC4890" s="21"/>
      <c r="BD4890" s="22">
        <f t="shared" si="511"/>
        <v>182.96505376344086</v>
      </c>
      <c r="BE4890" s="21"/>
      <c r="BG4890" s="10"/>
      <c r="BH4890" s="21">
        <f t="shared" si="512"/>
        <v>0</v>
      </c>
      <c r="BI4890" s="22">
        <f t="shared" si="512"/>
        <v>0.136126</v>
      </c>
      <c r="BJ4890" s="21"/>
      <c r="BK4890" s="21">
        <v>0</v>
      </c>
      <c r="BL4890" s="22">
        <v>0.40837800000000002</v>
      </c>
      <c r="BM4890" s="21"/>
      <c r="BN4890" s="21">
        <f t="shared" si="513"/>
        <v>0</v>
      </c>
      <c r="BO4890" s="22">
        <f t="shared" si="513"/>
        <v>1.6335120000000001</v>
      </c>
      <c r="BP4890" s="21">
        <f t="shared" si="513"/>
        <v>0</v>
      </c>
    </row>
    <row r="4891" spans="1:68" ht="11.1" hidden="1" customHeight="1" outlineLevel="2" x14ac:dyDescent="0.2">
      <c r="A4891" s="10"/>
      <c r="B4891" s="18"/>
      <c r="C4891" s="18"/>
      <c r="D4891" s="18"/>
      <c r="E4891" s="23" t="s">
        <v>4289</v>
      </c>
      <c r="F4891" s="24"/>
      <c r="G4891" s="24"/>
      <c r="H4891" s="24"/>
      <c r="I4891" s="24"/>
      <c r="J4891" s="24"/>
      <c r="K4891" s="24"/>
      <c r="L4891" s="24"/>
      <c r="M4891" s="24"/>
      <c r="N4891" s="24"/>
      <c r="O4891" s="24"/>
      <c r="P4891" s="24"/>
      <c r="Q4891" s="24"/>
      <c r="R4891" s="24"/>
      <c r="S4891" s="24"/>
      <c r="T4891" s="24"/>
      <c r="U4891" s="24"/>
      <c r="V4891" s="24"/>
      <c r="W4891" s="24"/>
      <c r="X4891" s="24"/>
      <c r="Y4891" s="24"/>
      <c r="Z4891" s="24"/>
      <c r="AA4891" s="24"/>
      <c r="AB4891" s="24"/>
      <c r="AC4891" s="24"/>
      <c r="AD4891" s="24"/>
      <c r="AE4891" s="24"/>
      <c r="AF4891" s="208">
        <v>33.036000000000001</v>
      </c>
      <c r="AG4891" s="208">
        <v>0.86499999999999999</v>
      </c>
      <c r="AH4891" s="24"/>
      <c r="AI4891" s="24"/>
      <c r="AJ4891" s="24"/>
      <c r="AK4891" s="24"/>
      <c r="AL4891" s="24"/>
      <c r="AM4891" s="24"/>
      <c r="AN4891" s="208">
        <v>0.43</v>
      </c>
      <c r="AO4891" s="208">
        <v>0.69</v>
      </c>
      <c r="AP4891" s="208">
        <v>0.123</v>
      </c>
      <c r="AQ4891" s="208">
        <v>0.11700000000000001</v>
      </c>
      <c r="AR4891" s="208">
        <v>8.3000000000000004E-2</v>
      </c>
      <c r="AS4891" s="208">
        <v>0.2</v>
      </c>
      <c r="AT4891" s="208">
        <v>0.22</v>
      </c>
      <c r="AU4891" s="208">
        <v>9.9000000000000005E-2</v>
      </c>
      <c r="AV4891" s="24"/>
      <c r="AW4891" s="24"/>
      <c r="AX4891" s="24"/>
      <c r="AY4891" s="208">
        <v>7.0999999999999994E-2</v>
      </c>
      <c r="AZ4891" s="208">
        <v>2.9000000000000001E-2</v>
      </c>
      <c r="BA4891" s="208">
        <v>0.188</v>
      </c>
      <c r="BB4891" s="21">
        <f t="shared" si="514"/>
        <v>33.036000000000001</v>
      </c>
      <c r="BC4891" s="21"/>
      <c r="BD4891" s="22">
        <f t="shared" si="511"/>
        <v>44.403225806451616</v>
      </c>
      <c r="BE4891" s="21"/>
      <c r="BG4891" s="10"/>
      <c r="BH4891" s="21">
        <f t="shared" si="512"/>
        <v>0</v>
      </c>
      <c r="BI4891" s="22">
        <f t="shared" si="512"/>
        <v>3.3036000000000003E-2</v>
      </c>
      <c r="BJ4891" s="21"/>
      <c r="BK4891" s="21">
        <v>0</v>
      </c>
      <c r="BL4891" s="22">
        <v>9.9108000000000002E-2</v>
      </c>
      <c r="BM4891" s="21"/>
      <c r="BN4891" s="21">
        <f t="shared" si="513"/>
        <v>0</v>
      </c>
      <c r="BO4891" s="22">
        <f t="shared" si="513"/>
        <v>0.39643200000000001</v>
      </c>
      <c r="BP4891" s="21">
        <f t="shared" si="513"/>
        <v>0</v>
      </c>
    </row>
    <row r="4892" spans="1:68" ht="11.1" hidden="1" customHeight="1" outlineLevel="1" collapsed="1" x14ac:dyDescent="0.2">
      <c r="A4892" s="10"/>
      <c r="B4892" s="18"/>
      <c r="C4892" s="18"/>
      <c r="D4892" s="18"/>
      <c r="E4892" s="19" t="s">
        <v>4290</v>
      </c>
      <c r="F4892" s="209">
        <v>27.210999999999999</v>
      </c>
      <c r="G4892" s="209">
        <v>23.797000000000001</v>
      </c>
      <c r="H4892" s="209">
        <v>21.151</v>
      </c>
      <c r="I4892" s="240">
        <v>16.713000000000001</v>
      </c>
      <c r="J4892" s="240"/>
      <c r="K4892" s="209">
        <v>10.459</v>
      </c>
      <c r="L4892" s="209">
        <v>1.546</v>
      </c>
      <c r="M4892" s="209">
        <v>1.175</v>
      </c>
      <c r="N4892" s="209">
        <v>1.3080000000000001</v>
      </c>
      <c r="O4892" s="209">
        <v>7.718</v>
      </c>
      <c r="P4892" s="209">
        <v>15.709</v>
      </c>
      <c r="Q4892" s="209">
        <v>21.972000000000001</v>
      </c>
      <c r="R4892" s="209">
        <v>25.013000000000002</v>
      </c>
      <c r="S4892" s="209">
        <v>26.722999999999999</v>
      </c>
      <c r="T4892" s="209">
        <v>25.164999999999999</v>
      </c>
      <c r="U4892" s="209">
        <v>21.667000000000002</v>
      </c>
      <c r="V4892" s="209">
        <v>20.532</v>
      </c>
      <c r="W4892" s="20"/>
      <c r="X4892" s="209">
        <v>0.52200000000000002</v>
      </c>
      <c r="Y4892" s="209">
        <v>0.69799999999999995</v>
      </c>
      <c r="Z4892" s="209">
        <v>0.69199999999999995</v>
      </c>
      <c r="AA4892" s="209">
        <v>6.0510000000000002</v>
      </c>
      <c r="AB4892" s="209">
        <v>13.468999999999999</v>
      </c>
      <c r="AC4892" s="209">
        <v>18.995000000000001</v>
      </c>
      <c r="AD4892" s="209">
        <v>26.42</v>
      </c>
      <c r="AE4892" s="209">
        <v>28.094000000000001</v>
      </c>
      <c r="AF4892" s="209">
        <v>23.885999999999999</v>
      </c>
      <c r="AG4892" s="209">
        <v>21.510999999999999</v>
      </c>
      <c r="AH4892" s="209">
        <v>13.048</v>
      </c>
      <c r="AI4892" s="209">
        <v>7.2140000000000004</v>
      </c>
      <c r="AJ4892" s="20"/>
      <c r="AK4892" s="209">
        <v>0.52500000000000002</v>
      </c>
      <c r="AL4892" s="209">
        <v>0.95099999999999996</v>
      </c>
      <c r="AM4892" s="209">
        <v>5.1219999999999999</v>
      </c>
      <c r="AN4892" s="209">
        <v>10.042999999999999</v>
      </c>
      <c r="AO4892" s="209">
        <v>21.806999999999999</v>
      </c>
      <c r="AP4892" s="209">
        <v>22.305</v>
      </c>
      <c r="AQ4892" s="209">
        <v>28.992999999999999</v>
      </c>
      <c r="AR4892" s="209">
        <v>30.349</v>
      </c>
      <c r="AS4892" s="209">
        <v>23.66</v>
      </c>
      <c r="AT4892" s="209">
        <v>17.792000000000002</v>
      </c>
      <c r="AU4892" s="209">
        <v>9.266</v>
      </c>
      <c r="AV4892" s="209">
        <v>0.621</v>
      </c>
      <c r="AW4892" s="209">
        <v>0.54400000000000004</v>
      </c>
      <c r="AX4892" s="20"/>
      <c r="AY4892" s="209">
        <v>9.8810000000000002</v>
      </c>
      <c r="AZ4892" s="209">
        <v>11.929</v>
      </c>
      <c r="BA4892" s="209">
        <v>12.031000000000001</v>
      </c>
      <c r="BB4892" s="21">
        <f t="shared" si="514"/>
        <v>30.349</v>
      </c>
      <c r="BC4892" s="21">
        <f>BF4892</f>
        <v>128.69999999999999</v>
      </c>
      <c r="BD4892" s="22">
        <f t="shared" si="511"/>
        <v>40.791666666666664</v>
      </c>
      <c r="BE4892" s="21">
        <f>BC4892-BD4892</f>
        <v>87.908333333333331</v>
      </c>
      <c r="BF4892" s="2">
        <v>128.69999999999999</v>
      </c>
      <c r="BG4892" s="10">
        <v>5</v>
      </c>
      <c r="BH4892" s="21">
        <f t="shared" si="512"/>
        <v>9.5752799999999985E-2</v>
      </c>
      <c r="BI4892" s="22">
        <f t="shared" si="512"/>
        <v>3.0349000000000001E-2</v>
      </c>
      <c r="BJ4892" s="21">
        <f>BH4892-BI4892</f>
        <v>6.5403799999999984E-2</v>
      </c>
      <c r="BK4892" s="21">
        <v>0.28725839999999997</v>
      </c>
      <c r="BL4892" s="22">
        <v>9.1047000000000003E-2</v>
      </c>
      <c r="BM4892" s="21">
        <v>0.19621139999999998</v>
      </c>
      <c r="BN4892" s="21">
        <f t="shared" si="513"/>
        <v>1.1490335999999999</v>
      </c>
      <c r="BO4892" s="22">
        <f t="shared" si="513"/>
        <v>0.36418800000000001</v>
      </c>
      <c r="BP4892" s="21">
        <f t="shared" si="513"/>
        <v>0.78484559999999992</v>
      </c>
    </row>
    <row r="4893" spans="1:68" ht="11.1" hidden="1" customHeight="1" outlineLevel="2" x14ac:dyDescent="0.2">
      <c r="A4893" s="10"/>
      <c r="B4893" s="18"/>
      <c r="C4893" s="18"/>
      <c r="D4893" s="18"/>
      <c r="E4893" s="23" t="s">
        <v>4291</v>
      </c>
      <c r="F4893" s="208">
        <v>27.210999999999999</v>
      </c>
      <c r="G4893" s="208">
        <v>23.797000000000001</v>
      </c>
      <c r="H4893" s="208">
        <v>21.151</v>
      </c>
      <c r="I4893" s="239">
        <v>16.713000000000001</v>
      </c>
      <c r="J4893" s="239"/>
      <c r="K4893" s="208">
        <v>10.459</v>
      </c>
      <c r="L4893" s="208">
        <v>1.546</v>
      </c>
      <c r="M4893" s="208">
        <v>1.175</v>
      </c>
      <c r="N4893" s="208">
        <v>1.3080000000000001</v>
      </c>
      <c r="O4893" s="208">
        <v>7.718</v>
      </c>
      <c r="P4893" s="208">
        <v>15.709</v>
      </c>
      <c r="Q4893" s="208">
        <v>21.972000000000001</v>
      </c>
      <c r="R4893" s="208">
        <v>25.013000000000002</v>
      </c>
      <c r="S4893" s="208">
        <v>26.722999999999999</v>
      </c>
      <c r="T4893" s="208">
        <v>25.164999999999999</v>
      </c>
      <c r="U4893" s="208">
        <v>21.667000000000002</v>
      </c>
      <c r="V4893" s="208">
        <v>20.532</v>
      </c>
      <c r="W4893" s="24"/>
      <c r="X4893" s="208">
        <v>0.52200000000000002</v>
      </c>
      <c r="Y4893" s="208">
        <v>0.69799999999999995</v>
      </c>
      <c r="Z4893" s="208">
        <v>0.69199999999999995</v>
      </c>
      <c r="AA4893" s="208">
        <v>6.0510000000000002</v>
      </c>
      <c r="AB4893" s="208">
        <v>13.468999999999999</v>
      </c>
      <c r="AC4893" s="208">
        <v>18.995000000000001</v>
      </c>
      <c r="AD4893" s="208">
        <v>26.42</v>
      </c>
      <c r="AE4893" s="208">
        <v>28.094000000000001</v>
      </c>
      <c r="AF4893" s="208">
        <v>23.885999999999999</v>
      </c>
      <c r="AG4893" s="208">
        <v>21.510999999999999</v>
      </c>
      <c r="AH4893" s="208">
        <v>13.048</v>
      </c>
      <c r="AI4893" s="208">
        <v>7.2140000000000004</v>
      </c>
      <c r="AJ4893" s="24"/>
      <c r="AK4893" s="208">
        <v>0.52500000000000002</v>
      </c>
      <c r="AL4893" s="208">
        <v>0.95099999999999996</v>
      </c>
      <c r="AM4893" s="208">
        <v>5.1219999999999999</v>
      </c>
      <c r="AN4893" s="208">
        <v>10.042999999999999</v>
      </c>
      <c r="AO4893" s="208">
        <v>21.806999999999999</v>
      </c>
      <c r="AP4893" s="208">
        <v>22.305</v>
      </c>
      <c r="AQ4893" s="208">
        <v>28.992999999999999</v>
      </c>
      <c r="AR4893" s="208">
        <v>30.349</v>
      </c>
      <c r="AS4893" s="208">
        <v>23.66</v>
      </c>
      <c r="AT4893" s="208">
        <v>17.792000000000002</v>
      </c>
      <c r="AU4893" s="208">
        <v>9.266</v>
      </c>
      <c r="AV4893" s="208">
        <v>0.621</v>
      </c>
      <c r="AW4893" s="208">
        <v>0.54400000000000004</v>
      </c>
      <c r="AX4893" s="24"/>
      <c r="AY4893" s="208">
        <v>9.8810000000000002</v>
      </c>
      <c r="AZ4893" s="208">
        <v>11.929</v>
      </c>
      <c r="BA4893" s="208">
        <v>12.031000000000001</v>
      </c>
      <c r="BB4893" s="21">
        <f t="shared" si="514"/>
        <v>30.349</v>
      </c>
      <c r="BC4893" s="21"/>
      <c r="BD4893" s="22">
        <f t="shared" si="511"/>
        <v>40.791666666666664</v>
      </c>
      <c r="BE4893" s="21"/>
      <c r="BG4893" s="10"/>
      <c r="BH4893" s="21">
        <f t="shared" si="512"/>
        <v>0</v>
      </c>
      <c r="BI4893" s="22">
        <f t="shared" si="512"/>
        <v>3.0349000000000001E-2</v>
      </c>
      <c r="BJ4893" s="21"/>
      <c r="BK4893" s="21">
        <v>0</v>
      </c>
      <c r="BL4893" s="22">
        <v>9.1047000000000003E-2</v>
      </c>
      <c r="BM4893" s="21"/>
      <c r="BN4893" s="21">
        <f t="shared" si="513"/>
        <v>0</v>
      </c>
      <c r="BO4893" s="22">
        <f t="shared" si="513"/>
        <v>0.36418800000000001</v>
      </c>
      <c r="BP4893" s="21">
        <f t="shared" si="513"/>
        <v>0</v>
      </c>
    </row>
    <row r="4894" spans="1:68" ht="11.1" hidden="1" customHeight="1" outlineLevel="1" collapsed="1" x14ac:dyDescent="0.2">
      <c r="A4894" s="10"/>
      <c r="B4894" s="18"/>
      <c r="C4894" s="18"/>
      <c r="D4894" s="18"/>
      <c r="E4894" s="19" t="s">
        <v>4292</v>
      </c>
      <c r="F4894" s="209">
        <v>2.5</v>
      </c>
      <c r="G4894" s="209">
        <v>6.4450000000000003</v>
      </c>
      <c r="H4894" s="20"/>
      <c r="I4894" s="20"/>
      <c r="J4894" s="20"/>
      <c r="K4894" s="20"/>
      <c r="L4894" s="20"/>
      <c r="M4894" s="20"/>
      <c r="N4894" s="20"/>
      <c r="O4894" s="20"/>
      <c r="P4894" s="209">
        <v>3.742</v>
      </c>
      <c r="Q4894" s="209">
        <v>2.661</v>
      </c>
      <c r="R4894" s="20"/>
      <c r="S4894" s="209">
        <v>3.6419999999999999</v>
      </c>
      <c r="T4894" s="209">
        <v>3.4009999999999998</v>
      </c>
      <c r="U4894" s="209">
        <v>1.26</v>
      </c>
      <c r="V4894" s="209">
        <v>6</v>
      </c>
      <c r="W4894" s="20"/>
      <c r="X4894" s="20"/>
      <c r="Y4894" s="20"/>
      <c r="Z4894" s="20"/>
      <c r="AA4894" s="20"/>
      <c r="AB4894" s="20"/>
      <c r="AC4894" s="20"/>
      <c r="AD4894" s="209">
        <v>0.78600000000000003</v>
      </c>
      <c r="AE4894" s="209">
        <v>2.6960000000000002</v>
      </c>
      <c r="AF4894" s="209">
        <v>2.1419999999999999</v>
      </c>
      <c r="AG4894" s="209">
        <v>1.0469999999999999</v>
      </c>
      <c r="AH4894" s="209">
        <v>1.044</v>
      </c>
      <c r="AI4894" s="209">
        <v>0.51400000000000001</v>
      </c>
      <c r="AJ4894" s="20"/>
      <c r="AK4894" s="20"/>
      <c r="AL4894" s="20"/>
      <c r="AM4894" s="209">
        <v>5.3550000000000004</v>
      </c>
      <c r="AN4894" s="20"/>
      <c r="AO4894" s="20"/>
      <c r="AP4894" s="20"/>
      <c r="AQ4894" s="20"/>
      <c r="AR4894" s="209">
        <v>5.6980000000000004</v>
      </c>
      <c r="AS4894" s="209">
        <v>1.7569999999999999</v>
      </c>
      <c r="AT4894" s="209">
        <v>0.79500000000000004</v>
      </c>
      <c r="AU4894" s="209">
        <v>0.36799999999999999</v>
      </c>
      <c r="AV4894" s="20"/>
      <c r="AW4894" s="20"/>
      <c r="AX4894" s="20"/>
      <c r="AY4894" s="209">
        <v>0.439</v>
      </c>
      <c r="AZ4894" s="209">
        <v>0.46500000000000002</v>
      </c>
      <c r="BA4894" s="209">
        <v>1.7170000000000001</v>
      </c>
      <c r="BB4894" s="21">
        <f t="shared" si="514"/>
        <v>6.4450000000000003</v>
      </c>
      <c r="BC4894" s="21">
        <f>BD4894</f>
        <v>8.6626344086021518</v>
      </c>
      <c r="BD4894" s="22">
        <f t="shared" si="511"/>
        <v>8.6626344086021518</v>
      </c>
      <c r="BE4894" s="21">
        <f>BC4894-BD4894</f>
        <v>0</v>
      </c>
      <c r="BF4894" s="2">
        <v>3.2</v>
      </c>
      <c r="BG4894" s="10">
        <v>6</v>
      </c>
      <c r="BH4894" s="21">
        <f t="shared" si="512"/>
        <v>6.4450000000000011E-3</v>
      </c>
      <c r="BI4894" s="22">
        <f t="shared" si="512"/>
        <v>6.4450000000000011E-3</v>
      </c>
      <c r="BJ4894" s="21">
        <f>BH4894-BI4894</f>
        <v>0</v>
      </c>
      <c r="BK4894" s="21">
        <v>1.9335000000000005E-2</v>
      </c>
      <c r="BL4894" s="22">
        <v>1.9335000000000005E-2</v>
      </c>
      <c r="BM4894" s="21">
        <v>0</v>
      </c>
      <c r="BN4894" s="21">
        <f t="shared" si="513"/>
        <v>7.734000000000002E-2</v>
      </c>
      <c r="BO4894" s="22">
        <f t="shared" si="513"/>
        <v>7.734000000000002E-2</v>
      </c>
      <c r="BP4894" s="21">
        <f t="shared" si="513"/>
        <v>0</v>
      </c>
    </row>
    <row r="4895" spans="1:68" ht="11.1" hidden="1" customHeight="1" outlineLevel="2" x14ac:dyDescent="0.2">
      <c r="A4895" s="10"/>
      <c r="B4895" s="18"/>
      <c r="C4895" s="18"/>
      <c r="D4895" s="18"/>
      <c r="E4895" s="23" t="s">
        <v>4293</v>
      </c>
      <c r="F4895" s="208">
        <v>2.5</v>
      </c>
      <c r="G4895" s="208">
        <v>6.4450000000000003</v>
      </c>
      <c r="H4895" s="24"/>
      <c r="I4895" s="24"/>
      <c r="J4895" s="24"/>
      <c r="K4895" s="24"/>
      <c r="L4895" s="24"/>
      <c r="M4895" s="24"/>
      <c r="N4895" s="24"/>
      <c r="O4895" s="24"/>
      <c r="P4895" s="208">
        <v>3.742</v>
      </c>
      <c r="Q4895" s="208">
        <v>2.661</v>
      </c>
      <c r="R4895" s="24"/>
      <c r="S4895" s="208">
        <v>3.6419999999999999</v>
      </c>
      <c r="T4895" s="208">
        <v>3.4009999999999998</v>
      </c>
      <c r="U4895" s="208">
        <v>1.26</v>
      </c>
      <c r="V4895" s="208">
        <v>6</v>
      </c>
      <c r="W4895" s="24"/>
      <c r="X4895" s="24"/>
      <c r="Y4895" s="24"/>
      <c r="Z4895" s="24"/>
      <c r="AA4895" s="24"/>
      <c r="AB4895" s="24"/>
      <c r="AC4895" s="24"/>
      <c r="AD4895" s="208">
        <v>0.78600000000000003</v>
      </c>
      <c r="AE4895" s="208">
        <v>2.6960000000000002</v>
      </c>
      <c r="AF4895" s="208">
        <v>2.1419999999999999</v>
      </c>
      <c r="AG4895" s="208">
        <v>1.0469999999999999</v>
      </c>
      <c r="AH4895" s="208">
        <v>1.044</v>
      </c>
      <c r="AI4895" s="208">
        <v>0.51400000000000001</v>
      </c>
      <c r="AJ4895" s="24"/>
      <c r="AK4895" s="24"/>
      <c r="AL4895" s="24"/>
      <c r="AM4895" s="208">
        <v>5.3550000000000004</v>
      </c>
      <c r="AN4895" s="24"/>
      <c r="AO4895" s="24"/>
      <c r="AP4895" s="24"/>
      <c r="AQ4895" s="24"/>
      <c r="AR4895" s="208">
        <v>5.6980000000000004</v>
      </c>
      <c r="AS4895" s="208">
        <v>1.7569999999999999</v>
      </c>
      <c r="AT4895" s="208">
        <v>0.79500000000000004</v>
      </c>
      <c r="AU4895" s="208">
        <v>0.36799999999999999</v>
      </c>
      <c r="AV4895" s="24"/>
      <c r="AW4895" s="24"/>
      <c r="AX4895" s="24"/>
      <c r="AY4895" s="208">
        <v>0.439</v>
      </c>
      <c r="AZ4895" s="208">
        <v>0.46500000000000002</v>
      </c>
      <c r="BA4895" s="208">
        <v>1.7170000000000001</v>
      </c>
      <c r="BB4895" s="21">
        <f t="shared" si="514"/>
        <v>6.4450000000000003</v>
      </c>
      <c r="BC4895" s="21"/>
      <c r="BD4895" s="22">
        <f t="shared" si="511"/>
        <v>8.6626344086021518</v>
      </c>
      <c r="BE4895" s="21"/>
      <c r="BG4895" s="10"/>
      <c r="BH4895" s="21">
        <f t="shared" si="512"/>
        <v>0</v>
      </c>
      <c r="BI4895" s="22">
        <f t="shared" si="512"/>
        <v>6.4450000000000011E-3</v>
      </c>
      <c r="BJ4895" s="21"/>
      <c r="BK4895" s="21">
        <v>0</v>
      </c>
      <c r="BL4895" s="22">
        <v>1.9335000000000005E-2</v>
      </c>
      <c r="BM4895" s="21"/>
      <c r="BN4895" s="21">
        <f t="shared" si="513"/>
        <v>0</v>
      </c>
      <c r="BO4895" s="22">
        <f t="shared" si="513"/>
        <v>7.734000000000002E-2</v>
      </c>
      <c r="BP4895" s="21">
        <f t="shared" si="513"/>
        <v>0</v>
      </c>
    </row>
    <row r="4896" spans="1:68" ht="11.1" hidden="1" customHeight="1" outlineLevel="1" collapsed="1" x14ac:dyDescent="0.2">
      <c r="A4896" s="10"/>
      <c r="B4896" s="18"/>
      <c r="C4896" s="18"/>
      <c r="D4896" s="18"/>
      <c r="E4896" s="19" t="s">
        <v>4294</v>
      </c>
      <c r="F4896" s="209">
        <v>3.93</v>
      </c>
      <c r="G4896" s="209">
        <v>2.2349999999999999</v>
      </c>
      <c r="H4896" s="209">
        <v>1.395</v>
      </c>
      <c r="I4896" s="240">
        <v>1.8080000000000001</v>
      </c>
      <c r="J4896" s="240"/>
      <c r="K4896" s="209">
        <v>0.60199999999999998</v>
      </c>
      <c r="L4896" s="20"/>
      <c r="M4896" s="20"/>
      <c r="N4896" s="20"/>
      <c r="O4896" s="209">
        <v>0.35</v>
      </c>
      <c r="P4896" s="209">
        <v>0.85699999999999998</v>
      </c>
      <c r="Q4896" s="209">
        <v>2.137</v>
      </c>
      <c r="R4896" s="209">
        <v>2.6920000000000002</v>
      </c>
      <c r="S4896" s="209">
        <v>3.0670000000000002</v>
      </c>
      <c r="T4896" s="209">
        <v>3.1709999999999998</v>
      </c>
      <c r="U4896" s="209">
        <v>1.913</v>
      </c>
      <c r="V4896" s="209">
        <v>1.361</v>
      </c>
      <c r="W4896" s="209">
        <v>0.73099999999999998</v>
      </c>
      <c r="X4896" s="20"/>
      <c r="Y4896" s="20"/>
      <c r="Z4896" s="209">
        <v>0.17100000000000001</v>
      </c>
      <c r="AA4896" s="209">
        <v>0.371</v>
      </c>
      <c r="AB4896" s="209">
        <v>1.0489999999999999</v>
      </c>
      <c r="AC4896" s="209">
        <v>2.169</v>
      </c>
      <c r="AD4896" s="209">
        <v>3.6080000000000001</v>
      </c>
      <c r="AE4896" s="209">
        <v>2.6219999999999999</v>
      </c>
      <c r="AF4896" s="209">
        <v>2.9649999999999999</v>
      </c>
      <c r="AG4896" s="209">
        <v>1.5740000000000001</v>
      </c>
      <c r="AH4896" s="209">
        <v>1.0680000000000001</v>
      </c>
      <c r="AI4896" s="209">
        <v>0.745</v>
      </c>
      <c r="AJ4896" s="209">
        <v>0.111</v>
      </c>
      <c r="AK4896" s="20"/>
      <c r="AL4896" s="20"/>
      <c r="AM4896" s="209">
        <v>0.34799999999999998</v>
      </c>
      <c r="AN4896" s="209">
        <v>0.93899999999999995</v>
      </c>
      <c r="AO4896" s="209">
        <v>1.9219999999999999</v>
      </c>
      <c r="AP4896" s="209">
        <v>3.03</v>
      </c>
      <c r="AQ4896" s="209">
        <v>2.77</v>
      </c>
      <c r="AR4896" s="209">
        <v>3.0030000000000001</v>
      </c>
      <c r="AS4896" s="209">
        <v>1.3180000000000001</v>
      </c>
      <c r="AT4896" s="209">
        <v>1.774</v>
      </c>
      <c r="AU4896" s="209">
        <v>0.67800000000000005</v>
      </c>
      <c r="AV4896" s="209">
        <v>7.0000000000000001E-3</v>
      </c>
      <c r="AW4896" s="20"/>
      <c r="AX4896" s="209">
        <v>1.4E-2</v>
      </c>
      <c r="AY4896" s="209">
        <v>0.60199999999999998</v>
      </c>
      <c r="AZ4896" s="209">
        <v>0.82299999999999995</v>
      </c>
      <c r="BA4896" s="209">
        <v>1.621</v>
      </c>
      <c r="BB4896" s="21">
        <f t="shared" si="514"/>
        <v>3.93</v>
      </c>
      <c r="BC4896" s="21">
        <f>BD4896</f>
        <v>5.282258064516129</v>
      </c>
      <c r="BD4896" s="22">
        <f t="shared" si="511"/>
        <v>5.282258064516129</v>
      </c>
      <c r="BE4896" s="21">
        <f>BC4896-BD4896</f>
        <v>0</v>
      </c>
      <c r="BF4896" s="2">
        <v>2.83</v>
      </c>
      <c r="BG4896" s="10">
        <v>6</v>
      </c>
      <c r="BH4896" s="21">
        <f t="shared" si="512"/>
        <v>3.9300000000000003E-3</v>
      </c>
      <c r="BI4896" s="22">
        <f t="shared" si="512"/>
        <v>3.9300000000000003E-3</v>
      </c>
      <c r="BJ4896" s="21">
        <f>BH4896-BI4896</f>
        <v>0</v>
      </c>
      <c r="BK4896" s="21">
        <v>1.1790000000000002E-2</v>
      </c>
      <c r="BL4896" s="22">
        <v>1.1790000000000002E-2</v>
      </c>
      <c r="BM4896" s="21">
        <v>0</v>
      </c>
      <c r="BN4896" s="21">
        <f t="shared" si="513"/>
        <v>4.7160000000000007E-2</v>
      </c>
      <c r="BO4896" s="22">
        <f t="shared" si="513"/>
        <v>4.7160000000000007E-2</v>
      </c>
      <c r="BP4896" s="21">
        <f t="shared" si="513"/>
        <v>0</v>
      </c>
    </row>
    <row r="4897" spans="1:68" ht="11.1" hidden="1" customHeight="1" outlineLevel="2" x14ac:dyDescent="0.2">
      <c r="A4897" s="10"/>
      <c r="B4897" s="18"/>
      <c r="C4897" s="18"/>
      <c r="D4897" s="18"/>
      <c r="E4897" s="23" t="s">
        <v>4295</v>
      </c>
      <c r="F4897" s="208">
        <v>3.93</v>
      </c>
      <c r="G4897" s="208">
        <v>2.2349999999999999</v>
      </c>
      <c r="H4897" s="208">
        <v>1.395</v>
      </c>
      <c r="I4897" s="239">
        <v>1.8080000000000001</v>
      </c>
      <c r="J4897" s="239"/>
      <c r="K4897" s="208">
        <v>0.60199999999999998</v>
      </c>
      <c r="L4897" s="24"/>
      <c r="M4897" s="24"/>
      <c r="N4897" s="24"/>
      <c r="O4897" s="208">
        <v>0.35</v>
      </c>
      <c r="P4897" s="208">
        <v>0.85699999999999998</v>
      </c>
      <c r="Q4897" s="208">
        <v>2.137</v>
      </c>
      <c r="R4897" s="208">
        <v>2.6920000000000002</v>
      </c>
      <c r="S4897" s="208">
        <v>3.0670000000000002</v>
      </c>
      <c r="T4897" s="208">
        <v>3.1709999999999998</v>
      </c>
      <c r="U4897" s="208">
        <v>1.913</v>
      </c>
      <c r="V4897" s="208">
        <v>1.361</v>
      </c>
      <c r="W4897" s="208">
        <v>0.73099999999999998</v>
      </c>
      <c r="X4897" s="24"/>
      <c r="Y4897" s="24"/>
      <c r="Z4897" s="208">
        <v>0.17100000000000001</v>
      </c>
      <c r="AA4897" s="208">
        <v>0.371</v>
      </c>
      <c r="AB4897" s="208">
        <v>1.0489999999999999</v>
      </c>
      <c r="AC4897" s="208">
        <v>2.169</v>
      </c>
      <c r="AD4897" s="208">
        <v>3.6080000000000001</v>
      </c>
      <c r="AE4897" s="208">
        <v>2.6219999999999999</v>
      </c>
      <c r="AF4897" s="208">
        <v>2.9649999999999999</v>
      </c>
      <c r="AG4897" s="208">
        <v>1.5740000000000001</v>
      </c>
      <c r="AH4897" s="208">
        <v>1.0680000000000001</v>
      </c>
      <c r="AI4897" s="208">
        <v>0.745</v>
      </c>
      <c r="AJ4897" s="208">
        <v>0.111</v>
      </c>
      <c r="AK4897" s="24"/>
      <c r="AL4897" s="24"/>
      <c r="AM4897" s="208">
        <v>0.34799999999999998</v>
      </c>
      <c r="AN4897" s="208">
        <v>0.93899999999999995</v>
      </c>
      <c r="AO4897" s="208">
        <v>1.9219999999999999</v>
      </c>
      <c r="AP4897" s="208">
        <v>3.03</v>
      </c>
      <c r="AQ4897" s="208">
        <v>2.77</v>
      </c>
      <c r="AR4897" s="208">
        <v>3.0030000000000001</v>
      </c>
      <c r="AS4897" s="208">
        <v>1.3180000000000001</v>
      </c>
      <c r="AT4897" s="208">
        <v>1.774</v>
      </c>
      <c r="AU4897" s="208">
        <v>0.67800000000000005</v>
      </c>
      <c r="AV4897" s="208">
        <v>7.0000000000000001E-3</v>
      </c>
      <c r="AW4897" s="24"/>
      <c r="AX4897" s="208">
        <v>1.4E-2</v>
      </c>
      <c r="AY4897" s="208">
        <v>0.60199999999999998</v>
      </c>
      <c r="AZ4897" s="208">
        <v>0.82299999999999995</v>
      </c>
      <c r="BA4897" s="208">
        <v>1.621</v>
      </c>
      <c r="BB4897" s="21">
        <f t="shared" si="514"/>
        <v>3.93</v>
      </c>
      <c r="BC4897" s="21"/>
      <c r="BD4897" s="22">
        <f t="shared" si="511"/>
        <v>5.282258064516129</v>
      </c>
      <c r="BE4897" s="21"/>
      <c r="BG4897" s="10"/>
      <c r="BH4897" s="21">
        <f t="shared" si="512"/>
        <v>0</v>
      </c>
      <c r="BI4897" s="22">
        <f t="shared" si="512"/>
        <v>3.9300000000000003E-3</v>
      </c>
      <c r="BJ4897" s="21"/>
      <c r="BK4897" s="21">
        <v>0</v>
      </c>
      <c r="BL4897" s="22">
        <v>1.1790000000000002E-2</v>
      </c>
      <c r="BM4897" s="21"/>
      <c r="BN4897" s="21">
        <f t="shared" si="513"/>
        <v>0</v>
      </c>
      <c r="BO4897" s="22">
        <f t="shared" si="513"/>
        <v>4.7160000000000007E-2</v>
      </c>
      <c r="BP4897" s="21">
        <f t="shared" si="513"/>
        <v>0</v>
      </c>
    </row>
    <row r="4898" spans="1:68" ht="11.1" hidden="1" customHeight="1" outlineLevel="1" collapsed="1" x14ac:dyDescent="0.2">
      <c r="A4898" s="10"/>
      <c r="B4898" s="18"/>
      <c r="C4898" s="18"/>
      <c r="D4898" s="18"/>
      <c r="E4898" s="19" t="s">
        <v>4296</v>
      </c>
      <c r="F4898" s="209">
        <v>5</v>
      </c>
      <c r="G4898" s="209">
        <v>3</v>
      </c>
      <c r="H4898" s="209">
        <v>9.5220000000000002</v>
      </c>
      <c r="I4898" s="240">
        <v>2.0449999999999999</v>
      </c>
      <c r="J4898" s="240"/>
      <c r="K4898" s="209">
        <v>0.49</v>
      </c>
      <c r="L4898" s="20"/>
      <c r="M4898" s="20"/>
      <c r="N4898" s="20"/>
      <c r="O4898" s="209">
        <v>0.29699999999999999</v>
      </c>
      <c r="P4898" s="209">
        <v>3.028</v>
      </c>
      <c r="Q4898" s="209">
        <v>2.7</v>
      </c>
      <c r="R4898" s="209">
        <v>4.6420000000000003</v>
      </c>
      <c r="S4898" s="209">
        <v>5.2110000000000003</v>
      </c>
      <c r="T4898" s="209">
        <v>5.2430000000000003</v>
      </c>
      <c r="U4898" s="209">
        <v>3.1219999999999999</v>
      </c>
      <c r="V4898" s="209">
        <v>1.8009999999999999</v>
      </c>
      <c r="W4898" s="209">
        <v>0.51200000000000001</v>
      </c>
      <c r="X4898" s="20"/>
      <c r="Y4898" s="20"/>
      <c r="Z4898" s="20"/>
      <c r="AA4898" s="209">
        <v>0.68700000000000006</v>
      </c>
      <c r="AB4898" s="209">
        <v>1.86</v>
      </c>
      <c r="AC4898" s="209">
        <v>4.2030000000000003</v>
      </c>
      <c r="AD4898" s="209">
        <v>5.0549999999999997</v>
      </c>
      <c r="AE4898" s="209">
        <v>5.0149999999999997</v>
      </c>
      <c r="AF4898" s="209">
        <v>5.3689999999999998</v>
      </c>
      <c r="AG4898" s="209">
        <v>2.6779999999999999</v>
      </c>
      <c r="AH4898" s="209">
        <v>1.64</v>
      </c>
      <c r="AI4898" s="209">
        <v>0.76800000000000002</v>
      </c>
      <c r="AJ4898" s="20"/>
      <c r="AK4898" s="20"/>
      <c r="AL4898" s="20"/>
      <c r="AM4898" s="209">
        <v>0.67100000000000004</v>
      </c>
      <c r="AN4898" s="209">
        <v>1.86</v>
      </c>
      <c r="AO4898" s="209">
        <v>5.8230000000000004</v>
      </c>
      <c r="AP4898" s="209">
        <v>3.8889999999999998</v>
      </c>
      <c r="AQ4898" s="209">
        <v>6</v>
      </c>
      <c r="AR4898" s="209">
        <v>5.41</v>
      </c>
      <c r="AS4898" s="209">
        <v>4.1219999999999999</v>
      </c>
      <c r="AT4898" s="209">
        <v>1.992</v>
      </c>
      <c r="AU4898" s="209">
        <v>0.42799999999999999</v>
      </c>
      <c r="AV4898" s="20"/>
      <c r="AW4898" s="20"/>
      <c r="AX4898" s="20"/>
      <c r="AY4898" s="209">
        <v>0.999</v>
      </c>
      <c r="AZ4898" s="209">
        <v>1.9990000000000001</v>
      </c>
      <c r="BA4898" s="209">
        <v>3.282</v>
      </c>
      <c r="BB4898" s="21">
        <f t="shared" si="514"/>
        <v>9.5220000000000002</v>
      </c>
      <c r="BC4898" s="21">
        <f>BD4898</f>
        <v>12.798387096774194</v>
      </c>
      <c r="BD4898" s="22">
        <f t="shared" si="511"/>
        <v>12.798387096774194</v>
      </c>
      <c r="BE4898" s="21">
        <f>BC4898-BD4898</f>
        <v>0</v>
      </c>
      <c r="BF4898" s="2">
        <v>11.2</v>
      </c>
      <c r="BG4898" s="10">
        <v>6</v>
      </c>
      <c r="BH4898" s="21">
        <f t="shared" si="512"/>
        <v>9.5219999999999992E-3</v>
      </c>
      <c r="BI4898" s="22">
        <f t="shared" si="512"/>
        <v>9.5219999999999992E-3</v>
      </c>
      <c r="BJ4898" s="21">
        <f>BH4898-BI4898</f>
        <v>0</v>
      </c>
      <c r="BK4898" s="21">
        <v>2.8565999999999998E-2</v>
      </c>
      <c r="BL4898" s="22">
        <v>2.8565999999999998E-2</v>
      </c>
      <c r="BM4898" s="21">
        <v>0</v>
      </c>
      <c r="BN4898" s="21">
        <f t="shared" si="513"/>
        <v>0.11426399999999999</v>
      </c>
      <c r="BO4898" s="22">
        <f t="shared" si="513"/>
        <v>0.11426399999999999</v>
      </c>
      <c r="BP4898" s="21">
        <f t="shared" si="513"/>
        <v>0</v>
      </c>
    </row>
    <row r="4899" spans="1:68" ht="11.1" hidden="1" customHeight="1" outlineLevel="2" x14ac:dyDescent="0.2">
      <c r="A4899" s="10"/>
      <c r="B4899" s="18"/>
      <c r="C4899" s="18"/>
      <c r="D4899" s="18"/>
      <c r="E4899" s="23" t="s">
        <v>4297</v>
      </c>
      <c r="F4899" s="208">
        <v>5</v>
      </c>
      <c r="G4899" s="208">
        <v>3</v>
      </c>
      <c r="H4899" s="208">
        <v>9.5220000000000002</v>
      </c>
      <c r="I4899" s="239">
        <v>2.0449999999999999</v>
      </c>
      <c r="J4899" s="239"/>
      <c r="K4899" s="208">
        <v>0.49</v>
      </c>
      <c r="L4899" s="24"/>
      <c r="M4899" s="24"/>
      <c r="N4899" s="24"/>
      <c r="O4899" s="208">
        <v>0.29699999999999999</v>
      </c>
      <c r="P4899" s="208">
        <v>3.028</v>
      </c>
      <c r="Q4899" s="208">
        <v>2.7</v>
      </c>
      <c r="R4899" s="208">
        <v>4.6420000000000003</v>
      </c>
      <c r="S4899" s="208">
        <v>5.2110000000000003</v>
      </c>
      <c r="T4899" s="208">
        <v>5.2430000000000003</v>
      </c>
      <c r="U4899" s="208">
        <v>3.1219999999999999</v>
      </c>
      <c r="V4899" s="208">
        <v>1.8009999999999999</v>
      </c>
      <c r="W4899" s="208">
        <v>0.51200000000000001</v>
      </c>
      <c r="X4899" s="24"/>
      <c r="Y4899" s="24"/>
      <c r="Z4899" s="24"/>
      <c r="AA4899" s="208">
        <v>0.68700000000000006</v>
      </c>
      <c r="AB4899" s="208">
        <v>1.86</v>
      </c>
      <c r="AC4899" s="208">
        <v>4.2030000000000003</v>
      </c>
      <c r="AD4899" s="208">
        <v>5.0549999999999997</v>
      </c>
      <c r="AE4899" s="208">
        <v>5.0149999999999997</v>
      </c>
      <c r="AF4899" s="208">
        <v>5.3689999999999998</v>
      </c>
      <c r="AG4899" s="208">
        <v>2.6779999999999999</v>
      </c>
      <c r="AH4899" s="208">
        <v>1.64</v>
      </c>
      <c r="AI4899" s="208">
        <v>0.76800000000000002</v>
      </c>
      <c r="AJ4899" s="24"/>
      <c r="AK4899" s="24"/>
      <c r="AL4899" s="24"/>
      <c r="AM4899" s="208">
        <v>0.67100000000000004</v>
      </c>
      <c r="AN4899" s="208">
        <v>1.86</v>
      </c>
      <c r="AO4899" s="208">
        <v>5.8230000000000004</v>
      </c>
      <c r="AP4899" s="208">
        <v>3.8889999999999998</v>
      </c>
      <c r="AQ4899" s="208">
        <v>6</v>
      </c>
      <c r="AR4899" s="208">
        <v>5.41</v>
      </c>
      <c r="AS4899" s="208">
        <v>4.1219999999999999</v>
      </c>
      <c r="AT4899" s="208">
        <v>1.992</v>
      </c>
      <c r="AU4899" s="208">
        <v>0.42799999999999999</v>
      </c>
      <c r="AV4899" s="24"/>
      <c r="AW4899" s="24"/>
      <c r="AX4899" s="24"/>
      <c r="AY4899" s="208">
        <v>0.999</v>
      </c>
      <c r="AZ4899" s="208">
        <v>1.9990000000000001</v>
      </c>
      <c r="BA4899" s="208">
        <v>3.282</v>
      </c>
      <c r="BB4899" s="21">
        <f t="shared" si="514"/>
        <v>9.5220000000000002</v>
      </c>
      <c r="BC4899" s="21"/>
      <c r="BD4899" s="22">
        <f t="shared" ref="BD4899:BD4962" si="515">(BB4899/31/24)*1000</f>
        <v>12.798387096774194</v>
      </c>
      <c r="BE4899" s="21"/>
      <c r="BG4899" s="10"/>
      <c r="BH4899" s="21">
        <f t="shared" si="512"/>
        <v>0</v>
      </c>
      <c r="BI4899" s="22">
        <f t="shared" si="512"/>
        <v>9.5219999999999992E-3</v>
      </c>
      <c r="BJ4899" s="21"/>
      <c r="BK4899" s="21">
        <v>0</v>
      </c>
      <c r="BL4899" s="22">
        <v>2.8565999999999998E-2</v>
      </c>
      <c r="BM4899" s="21"/>
      <c r="BN4899" s="21">
        <f t="shared" si="513"/>
        <v>0</v>
      </c>
      <c r="BO4899" s="22">
        <f t="shared" si="513"/>
        <v>0.11426399999999999</v>
      </c>
      <c r="BP4899" s="21">
        <f t="shared" si="513"/>
        <v>0</v>
      </c>
    </row>
    <row r="4900" spans="1:68" ht="11.1" hidden="1" customHeight="1" outlineLevel="1" collapsed="1" x14ac:dyDescent="0.2">
      <c r="A4900" s="10"/>
      <c r="B4900" s="18"/>
      <c r="C4900" s="18"/>
      <c r="D4900" s="18"/>
      <c r="E4900" s="19" t="s">
        <v>4298</v>
      </c>
      <c r="F4900" s="20"/>
      <c r="G4900" s="20"/>
      <c r="H4900" s="20"/>
      <c r="I4900" s="20"/>
      <c r="J4900" s="20"/>
      <c r="K4900" s="20"/>
      <c r="L4900" s="20"/>
      <c r="M4900" s="20"/>
      <c r="N4900" s="20"/>
      <c r="O4900" s="20"/>
      <c r="P4900" s="209">
        <v>5.4550000000000001</v>
      </c>
      <c r="Q4900" s="20"/>
      <c r="R4900" s="209">
        <v>1.5</v>
      </c>
      <c r="S4900" s="209">
        <v>2</v>
      </c>
      <c r="T4900" s="209">
        <v>0.8</v>
      </c>
      <c r="U4900" s="209">
        <v>1.5</v>
      </c>
      <c r="V4900" s="209">
        <v>2.2000000000000002</v>
      </c>
      <c r="W4900" s="209">
        <v>1.8</v>
      </c>
      <c r="X4900" s="20"/>
      <c r="Y4900" s="20"/>
      <c r="Z4900" s="20"/>
      <c r="AA4900" s="20"/>
      <c r="AB4900" s="209">
        <v>1.7</v>
      </c>
      <c r="AC4900" s="209">
        <v>2.2999999999999998</v>
      </c>
      <c r="AD4900" s="209">
        <v>8.2439999999999998</v>
      </c>
      <c r="AE4900" s="209">
        <v>3.6640000000000001</v>
      </c>
      <c r="AF4900" s="209">
        <v>1.492</v>
      </c>
      <c r="AG4900" s="209">
        <v>0.85399999999999998</v>
      </c>
      <c r="AH4900" s="209">
        <v>0.746</v>
      </c>
      <c r="AI4900" s="209">
        <v>0.41799999999999998</v>
      </c>
      <c r="AJ4900" s="20"/>
      <c r="AK4900" s="20"/>
      <c r="AL4900" s="20"/>
      <c r="AM4900" s="209">
        <v>0.51400000000000001</v>
      </c>
      <c r="AN4900" s="209">
        <v>0.85</v>
      </c>
      <c r="AO4900" s="209">
        <v>2.1389999999999998</v>
      </c>
      <c r="AP4900" s="209">
        <v>1.639</v>
      </c>
      <c r="AQ4900" s="209">
        <v>2.8</v>
      </c>
      <c r="AR4900" s="209">
        <v>1.609</v>
      </c>
      <c r="AS4900" s="209">
        <v>1.23</v>
      </c>
      <c r="AT4900" s="209">
        <v>0.57799999999999996</v>
      </c>
      <c r="AU4900" s="209">
        <v>0.37</v>
      </c>
      <c r="AV4900" s="20"/>
      <c r="AW4900" s="20"/>
      <c r="AX4900" s="20"/>
      <c r="AY4900" s="209">
        <v>0.46700000000000003</v>
      </c>
      <c r="AZ4900" s="209">
        <v>0.56299999999999994</v>
      </c>
      <c r="BA4900" s="209">
        <v>1.339</v>
      </c>
      <c r="BB4900" s="21">
        <f t="shared" si="514"/>
        <v>8.2439999999999998</v>
      </c>
      <c r="BC4900" s="21">
        <f>BD4900</f>
        <v>11.080645161290322</v>
      </c>
      <c r="BD4900" s="22">
        <f t="shared" si="515"/>
        <v>11.080645161290322</v>
      </c>
      <c r="BE4900" s="21">
        <f>BC4900-BD4900</f>
        <v>0</v>
      </c>
      <c r="BF4900" s="2">
        <v>3.8</v>
      </c>
      <c r="BG4900" s="10">
        <v>6</v>
      </c>
      <c r="BH4900" s="21">
        <f t="shared" si="512"/>
        <v>8.2439999999999996E-3</v>
      </c>
      <c r="BI4900" s="22">
        <f t="shared" si="512"/>
        <v>8.2439999999999996E-3</v>
      </c>
      <c r="BJ4900" s="21">
        <f>BH4900-BI4900</f>
        <v>0</v>
      </c>
      <c r="BK4900" s="21">
        <v>2.4731999999999997E-2</v>
      </c>
      <c r="BL4900" s="22">
        <v>2.4731999999999997E-2</v>
      </c>
      <c r="BM4900" s="21">
        <v>0</v>
      </c>
      <c r="BN4900" s="21">
        <f t="shared" si="513"/>
        <v>9.8927999999999988E-2</v>
      </c>
      <c r="BO4900" s="22">
        <f t="shared" si="513"/>
        <v>9.8927999999999988E-2</v>
      </c>
      <c r="BP4900" s="21">
        <f t="shared" si="513"/>
        <v>0</v>
      </c>
    </row>
    <row r="4901" spans="1:68" ht="11.1" hidden="1" customHeight="1" outlineLevel="2" x14ac:dyDescent="0.2">
      <c r="A4901" s="10"/>
      <c r="B4901" s="18"/>
      <c r="C4901" s="18"/>
      <c r="D4901" s="18"/>
      <c r="E4901" s="23" t="s">
        <v>4299</v>
      </c>
      <c r="F4901" s="24"/>
      <c r="G4901" s="24"/>
      <c r="H4901" s="24"/>
      <c r="I4901" s="24"/>
      <c r="J4901" s="24"/>
      <c r="K4901" s="24"/>
      <c r="L4901" s="24"/>
      <c r="M4901" s="24"/>
      <c r="N4901" s="24"/>
      <c r="O4901" s="24"/>
      <c r="P4901" s="208">
        <v>5.4550000000000001</v>
      </c>
      <c r="Q4901" s="24"/>
      <c r="R4901" s="208">
        <v>1.5</v>
      </c>
      <c r="S4901" s="208">
        <v>2</v>
      </c>
      <c r="T4901" s="208">
        <v>0.8</v>
      </c>
      <c r="U4901" s="208">
        <v>1.5</v>
      </c>
      <c r="V4901" s="208">
        <v>2.2000000000000002</v>
      </c>
      <c r="W4901" s="208">
        <v>1.8</v>
      </c>
      <c r="X4901" s="24"/>
      <c r="Y4901" s="24"/>
      <c r="Z4901" s="24"/>
      <c r="AA4901" s="24"/>
      <c r="AB4901" s="208">
        <v>1.7</v>
      </c>
      <c r="AC4901" s="208">
        <v>2.2999999999999998</v>
      </c>
      <c r="AD4901" s="208">
        <v>8.2439999999999998</v>
      </c>
      <c r="AE4901" s="208">
        <v>3.6640000000000001</v>
      </c>
      <c r="AF4901" s="208">
        <v>1.492</v>
      </c>
      <c r="AG4901" s="208">
        <v>0.85399999999999998</v>
      </c>
      <c r="AH4901" s="208">
        <v>0.746</v>
      </c>
      <c r="AI4901" s="208">
        <v>0.41799999999999998</v>
      </c>
      <c r="AJ4901" s="24"/>
      <c r="AK4901" s="24"/>
      <c r="AL4901" s="24"/>
      <c r="AM4901" s="208">
        <v>0.51400000000000001</v>
      </c>
      <c r="AN4901" s="208">
        <v>0.85</v>
      </c>
      <c r="AO4901" s="208">
        <v>2.1389999999999998</v>
      </c>
      <c r="AP4901" s="208">
        <v>1.639</v>
      </c>
      <c r="AQ4901" s="208">
        <v>2.8</v>
      </c>
      <c r="AR4901" s="208">
        <v>1.609</v>
      </c>
      <c r="AS4901" s="208">
        <v>1.23</v>
      </c>
      <c r="AT4901" s="208">
        <v>0.57799999999999996</v>
      </c>
      <c r="AU4901" s="208">
        <v>0.37</v>
      </c>
      <c r="AV4901" s="24"/>
      <c r="AW4901" s="24"/>
      <c r="AX4901" s="24"/>
      <c r="AY4901" s="208">
        <v>0.46700000000000003</v>
      </c>
      <c r="AZ4901" s="208">
        <v>0.56299999999999994</v>
      </c>
      <c r="BA4901" s="208">
        <v>1.339</v>
      </c>
      <c r="BB4901" s="21">
        <f t="shared" si="514"/>
        <v>8.2439999999999998</v>
      </c>
      <c r="BC4901" s="21"/>
      <c r="BD4901" s="22">
        <f t="shared" si="515"/>
        <v>11.080645161290322</v>
      </c>
      <c r="BE4901" s="21"/>
      <c r="BG4901" s="10"/>
      <c r="BH4901" s="21">
        <f t="shared" si="512"/>
        <v>0</v>
      </c>
      <c r="BI4901" s="22">
        <f t="shared" si="512"/>
        <v>8.2439999999999996E-3</v>
      </c>
      <c r="BJ4901" s="21"/>
      <c r="BK4901" s="21">
        <v>0</v>
      </c>
      <c r="BL4901" s="22">
        <v>2.4731999999999997E-2</v>
      </c>
      <c r="BM4901" s="21"/>
      <c r="BN4901" s="21">
        <f t="shared" si="513"/>
        <v>0</v>
      </c>
      <c r="BO4901" s="22">
        <f t="shared" si="513"/>
        <v>9.8927999999999988E-2</v>
      </c>
      <c r="BP4901" s="21">
        <f t="shared" si="513"/>
        <v>0</v>
      </c>
    </row>
    <row r="4902" spans="1:68" ht="11.1" hidden="1" customHeight="1" outlineLevel="1" collapsed="1" x14ac:dyDescent="0.2">
      <c r="A4902" s="10"/>
      <c r="B4902" s="18"/>
      <c r="C4902" s="18"/>
      <c r="D4902" s="18"/>
      <c r="E4902" s="19" t="s">
        <v>4300</v>
      </c>
      <c r="F4902" s="209">
        <v>13.327</v>
      </c>
      <c r="G4902" s="209">
        <v>10.722</v>
      </c>
      <c r="H4902" s="209">
        <v>8.6549999999999994</v>
      </c>
      <c r="I4902" s="240">
        <v>5.6429999999999998</v>
      </c>
      <c r="J4902" s="240"/>
      <c r="K4902" s="20"/>
      <c r="L4902" s="20"/>
      <c r="M4902" s="20"/>
      <c r="N4902" s="20"/>
      <c r="O4902" s="209">
        <v>0.33200000000000002</v>
      </c>
      <c r="P4902" s="209">
        <v>10.433</v>
      </c>
      <c r="Q4902" s="209">
        <v>12.66</v>
      </c>
      <c r="R4902" s="209">
        <v>15.756</v>
      </c>
      <c r="S4902" s="209">
        <v>15.516999999999999</v>
      </c>
      <c r="T4902" s="209">
        <v>14.141</v>
      </c>
      <c r="U4902" s="209">
        <v>9.75</v>
      </c>
      <c r="V4902" s="209">
        <v>3.9649999999999999</v>
      </c>
      <c r="W4902" s="20"/>
      <c r="X4902" s="20"/>
      <c r="Y4902" s="20"/>
      <c r="Z4902" s="20"/>
      <c r="AA4902" s="20"/>
      <c r="AB4902" s="209">
        <v>5.3529999999999998</v>
      </c>
      <c r="AC4902" s="209">
        <v>12.185</v>
      </c>
      <c r="AD4902" s="209">
        <v>15.273</v>
      </c>
      <c r="AE4902" s="209">
        <v>14.596</v>
      </c>
      <c r="AF4902" s="209">
        <v>12.154999999999999</v>
      </c>
      <c r="AG4902" s="209">
        <v>9.17</v>
      </c>
      <c r="AH4902" s="209">
        <v>4.7300000000000004</v>
      </c>
      <c r="AI4902" s="20"/>
      <c r="AJ4902" s="20"/>
      <c r="AK4902" s="20"/>
      <c r="AL4902" s="20"/>
      <c r="AM4902" s="20"/>
      <c r="AN4902" s="209">
        <v>3.7320000000000002</v>
      </c>
      <c r="AO4902" s="209">
        <v>8.3629999999999995</v>
      </c>
      <c r="AP4902" s="209">
        <v>11.457000000000001</v>
      </c>
      <c r="AQ4902" s="209">
        <v>15.242000000000001</v>
      </c>
      <c r="AR4902" s="209">
        <v>12.237</v>
      </c>
      <c r="AS4902" s="209">
        <v>11.930999999999999</v>
      </c>
      <c r="AT4902" s="209">
        <v>7.548</v>
      </c>
      <c r="AU4902" s="209">
        <v>1.71</v>
      </c>
      <c r="AV4902" s="209">
        <v>1.1100000000000001</v>
      </c>
      <c r="AW4902" s="209">
        <v>0.47699999999999998</v>
      </c>
      <c r="AX4902" s="209">
        <v>0.38500000000000001</v>
      </c>
      <c r="AY4902" s="209">
        <v>2.5840000000000001</v>
      </c>
      <c r="AZ4902" s="209">
        <v>6.4580000000000002</v>
      </c>
      <c r="BA4902" s="209">
        <v>11.448</v>
      </c>
      <c r="BB4902" s="21">
        <f t="shared" si="514"/>
        <v>15.756</v>
      </c>
      <c r="BC4902" s="21">
        <f>BF4902</f>
        <v>33.6</v>
      </c>
      <c r="BD4902" s="22">
        <f t="shared" si="515"/>
        <v>21.177419354838712</v>
      </c>
      <c r="BE4902" s="21">
        <f>BC4902-BD4902</f>
        <v>12.42258064516129</v>
      </c>
      <c r="BF4902" s="2">
        <v>33.6</v>
      </c>
      <c r="BG4902" s="10">
        <v>6</v>
      </c>
      <c r="BH4902" s="21">
        <f t="shared" si="512"/>
        <v>2.49984E-2</v>
      </c>
      <c r="BI4902" s="22">
        <f t="shared" si="512"/>
        <v>1.5756000000000003E-2</v>
      </c>
      <c r="BJ4902" s="21">
        <f>BH4902-BI4902</f>
        <v>9.2423999999999978E-3</v>
      </c>
      <c r="BK4902" s="21">
        <v>7.4995199999999998E-2</v>
      </c>
      <c r="BL4902" s="22">
        <v>4.7268000000000004E-2</v>
      </c>
      <c r="BM4902" s="21">
        <v>2.7727199999999994E-2</v>
      </c>
      <c r="BN4902" s="21">
        <f t="shared" si="513"/>
        <v>0.29998079999999999</v>
      </c>
      <c r="BO4902" s="22">
        <f t="shared" si="513"/>
        <v>0.18907200000000002</v>
      </c>
      <c r="BP4902" s="21">
        <f t="shared" si="513"/>
        <v>0.11090879999999997</v>
      </c>
    </row>
    <row r="4903" spans="1:68" ht="11.1" hidden="1" customHeight="1" outlineLevel="2" x14ac:dyDescent="0.2">
      <c r="A4903" s="10"/>
      <c r="B4903" s="18"/>
      <c r="C4903" s="18"/>
      <c r="D4903" s="18"/>
      <c r="E4903" s="23" t="s">
        <v>4301</v>
      </c>
      <c r="F4903" s="208">
        <v>13.327</v>
      </c>
      <c r="G4903" s="208">
        <v>10.722</v>
      </c>
      <c r="H4903" s="208">
        <v>8.6549999999999994</v>
      </c>
      <c r="I4903" s="239">
        <v>5.6429999999999998</v>
      </c>
      <c r="J4903" s="239"/>
      <c r="K4903" s="24"/>
      <c r="L4903" s="24"/>
      <c r="M4903" s="24"/>
      <c r="N4903" s="24"/>
      <c r="O4903" s="208">
        <v>0.33200000000000002</v>
      </c>
      <c r="P4903" s="208">
        <v>10.433</v>
      </c>
      <c r="Q4903" s="208">
        <v>12.66</v>
      </c>
      <c r="R4903" s="208">
        <v>15.756</v>
      </c>
      <c r="S4903" s="208">
        <v>15.516999999999999</v>
      </c>
      <c r="T4903" s="208">
        <v>14.141</v>
      </c>
      <c r="U4903" s="208">
        <v>9.75</v>
      </c>
      <c r="V4903" s="208">
        <v>3.9649999999999999</v>
      </c>
      <c r="W4903" s="24"/>
      <c r="X4903" s="24"/>
      <c r="Y4903" s="24"/>
      <c r="Z4903" s="24"/>
      <c r="AA4903" s="24"/>
      <c r="AB4903" s="208">
        <v>5.3529999999999998</v>
      </c>
      <c r="AC4903" s="208">
        <v>12.185</v>
      </c>
      <c r="AD4903" s="208">
        <v>15.273</v>
      </c>
      <c r="AE4903" s="208">
        <v>14.596</v>
      </c>
      <c r="AF4903" s="208">
        <v>12.154999999999999</v>
      </c>
      <c r="AG4903" s="208">
        <v>9.17</v>
      </c>
      <c r="AH4903" s="208">
        <v>4.7300000000000004</v>
      </c>
      <c r="AI4903" s="24"/>
      <c r="AJ4903" s="24"/>
      <c r="AK4903" s="24"/>
      <c r="AL4903" s="24"/>
      <c r="AM4903" s="24"/>
      <c r="AN4903" s="208">
        <v>3.7320000000000002</v>
      </c>
      <c r="AO4903" s="208">
        <v>8.3629999999999995</v>
      </c>
      <c r="AP4903" s="208">
        <v>11.457000000000001</v>
      </c>
      <c r="AQ4903" s="208">
        <v>15.242000000000001</v>
      </c>
      <c r="AR4903" s="208">
        <v>12.237</v>
      </c>
      <c r="AS4903" s="208">
        <v>11.930999999999999</v>
      </c>
      <c r="AT4903" s="208">
        <v>7.548</v>
      </c>
      <c r="AU4903" s="208">
        <v>1.71</v>
      </c>
      <c r="AV4903" s="208">
        <v>1.1100000000000001</v>
      </c>
      <c r="AW4903" s="208">
        <v>0.47699999999999998</v>
      </c>
      <c r="AX4903" s="208">
        <v>0.38500000000000001</v>
      </c>
      <c r="AY4903" s="208">
        <v>2.5840000000000001</v>
      </c>
      <c r="AZ4903" s="208">
        <v>6.4580000000000002</v>
      </c>
      <c r="BA4903" s="208">
        <v>11.448</v>
      </c>
      <c r="BB4903" s="21">
        <f t="shared" si="514"/>
        <v>15.756</v>
      </c>
      <c r="BC4903" s="21"/>
      <c r="BD4903" s="22">
        <f t="shared" si="515"/>
        <v>21.177419354838712</v>
      </c>
      <c r="BE4903" s="21"/>
      <c r="BG4903" s="10"/>
      <c r="BH4903" s="21">
        <f t="shared" si="512"/>
        <v>0</v>
      </c>
      <c r="BI4903" s="22">
        <f t="shared" si="512"/>
        <v>1.5756000000000003E-2</v>
      </c>
      <c r="BJ4903" s="21"/>
      <c r="BK4903" s="21">
        <v>0</v>
      </c>
      <c r="BL4903" s="22">
        <v>4.7268000000000004E-2</v>
      </c>
      <c r="BM4903" s="21"/>
      <c r="BN4903" s="21">
        <f t="shared" si="513"/>
        <v>0</v>
      </c>
      <c r="BO4903" s="22">
        <f t="shared" si="513"/>
        <v>0.18907200000000002</v>
      </c>
      <c r="BP4903" s="21">
        <f t="shared" si="513"/>
        <v>0</v>
      </c>
    </row>
    <row r="4904" spans="1:68" ht="11.1" hidden="1" customHeight="1" outlineLevel="1" collapsed="1" x14ac:dyDescent="0.2">
      <c r="A4904" s="10"/>
      <c r="B4904" s="18"/>
      <c r="C4904" s="18"/>
      <c r="D4904" s="18"/>
      <c r="E4904" s="19" t="s">
        <v>4302</v>
      </c>
      <c r="F4904" s="20"/>
      <c r="G4904" s="20"/>
      <c r="H4904" s="20"/>
      <c r="I4904" s="20"/>
      <c r="J4904" s="20"/>
      <c r="K4904" s="20"/>
      <c r="L4904" s="20"/>
      <c r="M4904" s="20"/>
      <c r="N4904" s="20"/>
      <c r="O4904" s="20"/>
      <c r="P4904" s="20"/>
      <c r="Q4904" s="20"/>
      <c r="R4904" s="20"/>
      <c r="S4904" s="20"/>
      <c r="T4904" s="20"/>
      <c r="U4904" s="20"/>
      <c r="V4904" s="20"/>
      <c r="W4904" s="20"/>
      <c r="X4904" s="20"/>
      <c r="Y4904" s="20"/>
      <c r="Z4904" s="20"/>
      <c r="AA4904" s="20"/>
      <c r="AB4904" s="20"/>
      <c r="AC4904" s="209">
        <v>14.887</v>
      </c>
      <c r="AD4904" s="209">
        <v>7.2910000000000004</v>
      </c>
      <c r="AE4904" s="209">
        <v>8.6440000000000001</v>
      </c>
      <c r="AF4904" s="209">
        <v>6.49</v>
      </c>
      <c r="AG4904" s="209">
        <v>5.44</v>
      </c>
      <c r="AH4904" s="209">
        <v>3.53</v>
      </c>
      <c r="AI4904" s="209">
        <v>2.0099999999999998</v>
      </c>
      <c r="AJ4904" s="209">
        <v>0.44</v>
      </c>
      <c r="AK4904" s="209">
        <v>0.24</v>
      </c>
      <c r="AL4904" s="209">
        <v>0.39</v>
      </c>
      <c r="AM4904" s="209">
        <v>2.5</v>
      </c>
      <c r="AN4904" s="209">
        <v>4.6399999999999997</v>
      </c>
      <c r="AO4904" s="209">
        <v>7.79</v>
      </c>
      <c r="AP4904" s="209">
        <v>8.98</v>
      </c>
      <c r="AQ4904" s="209">
        <v>11.765000000000001</v>
      </c>
      <c r="AR4904" s="209">
        <v>11.4</v>
      </c>
      <c r="AS4904" s="209">
        <v>5.9349999999999996</v>
      </c>
      <c r="AT4904" s="209">
        <v>1.95</v>
      </c>
      <c r="AU4904" s="209">
        <v>0.65</v>
      </c>
      <c r="AV4904" s="209">
        <v>0.55000000000000004</v>
      </c>
      <c r="AW4904" s="20"/>
      <c r="AX4904" s="209">
        <v>0.96</v>
      </c>
      <c r="AY4904" s="209">
        <v>3.75</v>
      </c>
      <c r="AZ4904" s="209">
        <v>3.585</v>
      </c>
      <c r="BA4904" s="209">
        <v>5.15</v>
      </c>
      <c r="BB4904" s="21">
        <f t="shared" si="514"/>
        <v>14.887</v>
      </c>
      <c r="BC4904" s="21">
        <f>BF4904</f>
        <v>54</v>
      </c>
      <c r="BD4904" s="22">
        <f t="shared" si="515"/>
        <v>20.009408602150536</v>
      </c>
      <c r="BE4904" s="21">
        <f>BC4904-BD4904</f>
        <v>33.990591397849464</v>
      </c>
      <c r="BF4904" s="2">
        <v>54</v>
      </c>
      <c r="BG4904" s="10">
        <v>6</v>
      </c>
      <c r="BH4904" s="21">
        <f t="shared" si="512"/>
        <v>4.0176000000000003E-2</v>
      </c>
      <c r="BI4904" s="22">
        <f t="shared" si="512"/>
        <v>1.4886999999999997E-2</v>
      </c>
      <c r="BJ4904" s="21">
        <f>BH4904-BI4904</f>
        <v>2.5289000000000006E-2</v>
      </c>
      <c r="BK4904" s="21">
        <v>0.12052800000000001</v>
      </c>
      <c r="BL4904" s="22">
        <v>4.4660999999999992E-2</v>
      </c>
      <c r="BM4904" s="21">
        <v>7.5867000000000018E-2</v>
      </c>
      <c r="BN4904" s="21">
        <f t="shared" si="513"/>
        <v>0.48211200000000004</v>
      </c>
      <c r="BO4904" s="22">
        <f t="shared" si="513"/>
        <v>0.17864399999999997</v>
      </c>
      <c r="BP4904" s="21">
        <f t="shared" si="513"/>
        <v>0.30346800000000007</v>
      </c>
    </row>
    <row r="4905" spans="1:68" ht="11.1" hidden="1" customHeight="1" outlineLevel="2" x14ac:dyDescent="0.2">
      <c r="A4905" s="10"/>
      <c r="B4905" s="18"/>
      <c r="C4905" s="18"/>
      <c r="D4905" s="18"/>
      <c r="E4905" s="23" t="s">
        <v>4303</v>
      </c>
      <c r="F4905" s="24"/>
      <c r="G4905" s="24"/>
      <c r="H4905" s="24"/>
      <c r="I4905" s="24"/>
      <c r="J4905" s="24"/>
      <c r="K4905" s="24"/>
      <c r="L4905" s="24"/>
      <c r="M4905" s="24"/>
      <c r="N4905" s="24"/>
      <c r="O4905" s="24"/>
      <c r="P4905" s="24"/>
      <c r="Q4905" s="24"/>
      <c r="R4905" s="24"/>
      <c r="S4905" s="24"/>
      <c r="T4905" s="24"/>
      <c r="U4905" s="24"/>
      <c r="V4905" s="24"/>
      <c r="W4905" s="24"/>
      <c r="X4905" s="24"/>
      <c r="Y4905" s="24"/>
      <c r="Z4905" s="24"/>
      <c r="AA4905" s="24"/>
      <c r="AB4905" s="24"/>
      <c r="AC4905" s="208">
        <v>14.887</v>
      </c>
      <c r="AD4905" s="208">
        <v>7.2910000000000004</v>
      </c>
      <c r="AE4905" s="208">
        <v>8.6440000000000001</v>
      </c>
      <c r="AF4905" s="208">
        <v>6.49</v>
      </c>
      <c r="AG4905" s="208">
        <v>5.44</v>
      </c>
      <c r="AH4905" s="208">
        <v>3.53</v>
      </c>
      <c r="AI4905" s="208">
        <v>2.0099999999999998</v>
      </c>
      <c r="AJ4905" s="208">
        <v>0.44</v>
      </c>
      <c r="AK4905" s="208">
        <v>0.24</v>
      </c>
      <c r="AL4905" s="208">
        <v>0.39</v>
      </c>
      <c r="AM4905" s="208">
        <v>2.5</v>
      </c>
      <c r="AN4905" s="208">
        <v>4.6399999999999997</v>
      </c>
      <c r="AO4905" s="208">
        <v>7.79</v>
      </c>
      <c r="AP4905" s="208">
        <v>8.98</v>
      </c>
      <c r="AQ4905" s="208">
        <v>11.765000000000001</v>
      </c>
      <c r="AR4905" s="208">
        <v>11.4</v>
      </c>
      <c r="AS4905" s="208">
        <v>5.9349999999999996</v>
      </c>
      <c r="AT4905" s="208">
        <v>1.95</v>
      </c>
      <c r="AU4905" s="208">
        <v>0.65</v>
      </c>
      <c r="AV4905" s="208">
        <v>0.55000000000000004</v>
      </c>
      <c r="AW4905" s="24"/>
      <c r="AX4905" s="208">
        <v>0.96</v>
      </c>
      <c r="AY4905" s="208">
        <v>3.75</v>
      </c>
      <c r="AZ4905" s="208">
        <v>3.585</v>
      </c>
      <c r="BA4905" s="208">
        <v>5.15</v>
      </c>
      <c r="BB4905" s="21">
        <f t="shared" si="514"/>
        <v>14.887</v>
      </c>
      <c r="BC4905" s="21"/>
      <c r="BD4905" s="22">
        <f t="shared" si="515"/>
        <v>20.009408602150536</v>
      </c>
      <c r="BE4905" s="21"/>
      <c r="BG4905" s="10"/>
      <c r="BH4905" s="21">
        <f t="shared" si="512"/>
        <v>0</v>
      </c>
      <c r="BI4905" s="22">
        <f t="shared" si="512"/>
        <v>1.4886999999999997E-2</v>
      </c>
      <c r="BJ4905" s="21"/>
      <c r="BK4905" s="21">
        <v>0</v>
      </c>
      <c r="BL4905" s="22">
        <v>4.4660999999999992E-2</v>
      </c>
      <c r="BM4905" s="21"/>
      <c r="BN4905" s="21">
        <f t="shared" si="513"/>
        <v>0</v>
      </c>
      <c r="BO4905" s="22">
        <f t="shared" si="513"/>
        <v>0.17864399999999997</v>
      </c>
      <c r="BP4905" s="21">
        <f t="shared" si="513"/>
        <v>0</v>
      </c>
    </row>
    <row r="4906" spans="1:68" ht="11.1" hidden="1" customHeight="1" outlineLevel="1" collapsed="1" x14ac:dyDescent="0.2">
      <c r="A4906" s="10"/>
      <c r="B4906" s="18"/>
      <c r="C4906" s="18"/>
      <c r="D4906" s="18"/>
      <c r="E4906" s="19" t="s">
        <v>4304</v>
      </c>
      <c r="F4906" s="20"/>
      <c r="G4906" s="209"/>
      <c r="H4906" s="209">
        <v>23.27</v>
      </c>
      <c r="I4906" s="240">
        <v>18.885999999999999</v>
      </c>
      <c r="J4906" s="240"/>
      <c r="K4906" s="209">
        <v>5.6639999999999997</v>
      </c>
      <c r="L4906" s="20"/>
      <c r="M4906" s="20"/>
      <c r="N4906" s="20"/>
      <c r="O4906" s="20"/>
      <c r="P4906" s="209">
        <v>14.84</v>
      </c>
      <c r="Q4906" s="209">
        <v>31.771999999999998</v>
      </c>
      <c r="R4906" s="209">
        <v>35.311999999999998</v>
      </c>
      <c r="S4906" s="209">
        <v>30.605</v>
      </c>
      <c r="T4906" s="209">
        <v>35.76</v>
      </c>
      <c r="U4906" s="209">
        <v>23.731999999999999</v>
      </c>
      <c r="V4906" s="209">
        <v>14.358000000000001</v>
      </c>
      <c r="W4906" s="209">
        <v>1.3879999999999999</v>
      </c>
      <c r="X4906" s="20"/>
      <c r="Y4906" s="20"/>
      <c r="Z4906" s="20"/>
      <c r="AA4906" s="20"/>
      <c r="AB4906" s="209">
        <v>17.495999999999999</v>
      </c>
      <c r="AC4906" s="209">
        <v>26.029</v>
      </c>
      <c r="AD4906" s="209">
        <v>37.046999999999997</v>
      </c>
      <c r="AE4906" s="209">
        <v>35.51</v>
      </c>
      <c r="AF4906" s="209">
        <v>32.585999999999999</v>
      </c>
      <c r="AG4906" s="209">
        <v>24.053999999999998</v>
      </c>
      <c r="AH4906" s="209">
        <v>14.305</v>
      </c>
      <c r="AI4906" s="209">
        <v>2.085</v>
      </c>
      <c r="AJ4906" s="20"/>
      <c r="AK4906" s="20"/>
      <c r="AL4906" s="20"/>
      <c r="AM4906" s="209">
        <v>2.577</v>
      </c>
      <c r="AN4906" s="209">
        <v>14.064</v>
      </c>
      <c r="AO4906" s="209">
        <v>24.885000000000002</v>
      </c>
      <c r="AP4906" s="209">
        <v>35.015000000000001</v>
      </c>
      <c r="AQ4906" s="209">
        <v>35.825000000000003</v>
      </c>
      <c r="AR4906" s="209">
        <v>30.713999999999999</v>
      </c>
      <c r="AS4906" s="209">
        <v>26.004000000000001</v>
      </c>
      <c r="AT4906" s="209">
        <v>19.186</v>
      </c>
      <c r="AU4906" s="209">
        <v>7.3079999999999998</v>
      </c>
      <c r="AV4906" s="20"/>
      <c r="AW4906" s="20"/>
      <c r="AX4906" s="20"/>
      <c r="AY4906" s="209">
        <v>2.86</v>
      </c>
      <c r="AZ4906" s="209">
        <v>13.404999999999999</v>
      </c>
      <c r="BA4906" s="209">
        <v>23.611000000000001</v>
      </c>
      <c r="BB4906" s="56">
        <v>37.588000000000001</v>
      </c>
      <c r="BC4906" s="21">
        <f>BF4906</f>
        <v>66.98</v>
      </c>
      <c r="BD4906" s="22">
        <f t="shared" si="515"/>
        <v>50.521505376344088</v>
      </c>
      <c r="BE4906" s="21">
        <f>BC4906-BD4906</f>
        <v>16.458494623655916</v>
      </c>
      <c r="BF4906" s="2">
        <v>66.98</v>
      </c>
      <c r="BG4906" s="10">
        <v>5</v>
      </c>
      <c r="BH4906" s="21">
        <f t="shared" si="512"/>
        <v>4.9833120000000002E-2</v>
      </c>
      <c r="BI4906" s="22">
        <f t="shared" si="512"/>
        <v>3.7588000000000003E-2</v>
      </c>
      <c r="BJ4906" s="21">
        <f>BH4906-BI4906</f>
        <v>1.2245119999999998E-2</v>
      </c>
      <c r="BK4906" s="21">
        <v>0.14949936</v>
      </c>
      <c r="BL4906" s="22">
        <v>0.112764</v>
      </c>
      <c r="BM4906" s="21">
        <v>3.6735359999999995E-2</v>
      </c>
      <c r="BN4906" s="21">
        <f t="shared" si="513"/>
        <v>0.59799743999999999</v>
      </c>
      <c r="BO4906" s="22">
        <f t="shared" si="513"/>
        <v>0.45105600000000001</v>
      </c>
      <c r="BP4906" s="21">
        <f t="shared" si="513"/>
        <v>0.14694143999999998</v>
      </c>
    </row>
    <row r="4907" spans="1:68" ht="11.1" hidden="1" customHeight="1" outlineLevel="2" x14ac:dyDescent="0.2">
      <c r="A4907" s="10"/>
      <c r="B4907" s="18"/>
      <c r="C4907" s="18"/>
      <c r="D4907" s="18"/>
      <c r="E4907" s="23" t="s">
        <v>4305</v>
      </c>
      <c r="F4907" s="24"/>
      <c r="G4907" s="208"/>
      <c r="H4907" s="208">
        <v>8.5429999999999993</v>
      </c>
      <c r="I4907" s="239">
        <v>6.9009999999999998</v>
      </c>
      <c r="J4907" s="239"/>
      <c r="K4907" s="208">
        <v>2.0870000000000002</v>
      </c>
      <c r="L4907" s="24"/>
      <c r="M4907" s="24"/>
      <c r="N4907" s="24"/>
      <c r="O4907" s="24"/>
      <c r="P4907" s="208">
        <v>5.77</v>
      </c>
      <c r="Q4907" s="208">
        <v>11.895</v>
      </c>
      <c r="R4907" s="208">
        <v>13.619</v>
      </c>
      <c r="S4907" s="208">
        <v>10.035</v>
      </c>
      <c r="T4907" s="208">
        <v>14.63</v>
      </c>
      <c r="U4907" s="208">
        <v>9.1519999999999992</v>
      </c>
      <c r="V4907" s="208">
        <v>4.8979999999999997</v>
      </c>
      <c r="W4907" s="208">
        <v>0.47399999999999998</v>
      </c>
      <c r="X4907" s="24"/>
      <c r="Y4907" s="24"/>
      <c r="Z4907" s="24"/>
      <c r="AA4907" s="24"/>
      <c r="AB4907" s="208">
        <v>7.15</v>
      </c>
      <c r="AC4907" s="208">
        <v>10.228999999999999</v>
      </c>
      <c r="AD4907" s="208">
        <v>14.297000000000001</v>
      </c>
      <c r="AE4907" s="208">
        <v>13.8</v>
      </c>
      <c r="AF4907" s="208">
        <v>13.1</v>
      </c>
      <c r="AG4907" s="208">
        <v>9.1</v>
      </c>
      <c r="AH4907" s="208">
        <v>5.4349999999999996</v>
      </c>
      <c r="AI4907" s="208">
        <v>0.70499999999999996</v>
      </c>
      <c r="AJ4907" s="24"/>
      <c r="AK4907" s="24"/>
      <c r="AL4907" s="24"/>
      <c r="AM4907" s="208">
        <v>1.04</v>
      </c>
      <c r="AN4907" s="208">
        <v>4.8490000000000002</v>
      </c>
      <c r="AO4907" s="208">
        <v>9.1110000000000007</v>
      </c>
      <c r="AP4907" s="208">
        <v>14.029</v>
      </c>
      <c r="AQ4907" s="208">
        <v>13.839</v>
      </c>
      <c r="AR4907" s="208">
        <v>12.492000000000001</v>
      </c>
      <c r="AS4907" s="208">
        <v>9.4</v>
      </c>
      <c r="AT4907" s="208">
        <v>6.95</v>
      </c>
      <c r="AU4907" s="208">
        <v>2.9449999999999998</v>
      </c>
      <c r="AV4907" s="24"/>
      <c r="AW4907" s="24"/>
      <c r="AX4907" s="24"/>
      <c r="AY4907" s="208">
        <v>1.0049999999999999</v>
      </c>
      <c r="AZ4907" s="208">
        <v>4.5389999999999997</v>
      </c>
      <c r="BA4907" s="208">
        <v>9.0310000000000006</v>
      </c>
      <c r="BB4907" s="21">
        <f t="shared" si="514"/>
        <v>14.63</v>
      </c>
      <c r="BC4907" s="21"/>
      <c r="BD4907" s="22">
        <f t="shared" si="515"/>
        <v>19.663978494623656</v>
      </c>
      <c r="BE4907" s="21"/>
      <c r="BG4907" s="10"/>
      <c r="BH4907" s="21">
        <f t="shared" si="512"/>
        <v>0</v>
      </c>
      <c r="BI4907" s="22">
        <f t="shared" si="512"/>
        <v>1.4630000000000001E-2</v>
      </c>
      <c r="BJ4907" s="21"/>
      <c r="BK4907" s="21">
        <v>0</v>
      </c>
      <c r="BL4907" s="22">
        <v>4.3889999999999998E-2</v>
      </c>
      <c r="BM4907" s="21"/>
      <c r="BN4907" s="21">
        <f t="shared" si="513"/>
        <v>0</v>
      </c>
      <c r="BO4907" s="22">
        <f t="shared" si="513"/>
        <v>0.17555999999999999</v>
      </c>
      <c r="BP4907" s="21">
        <f t="shared" si="513"/>
        <v>0</v>
      </c>
    </row>
    <row r="4908" spans="1:68" ht="11.1" hidden="1" customHeight="1" outlineLevel="2" x14ac:dyDescent="0.2">
      <c r="A4908" s="10"/>
      <c r="B4908" s="18"/>
      <c r="C4908" s="18"/>
      <c r="D4908" s="18"/>
      <c r="E4908" s="23" t="s">
        <v>4306</v>
      </c>
      <c r="F4908" s="24"/>
      <c r="G4908" s="208"/>
      <c r="H4908" s="208">
        <v>5.5330000000000004</v>
      </c>
      <c r="I4908" s="239">
        <v>4.4029999999999996</v>
      </c>
      <c r="J4908" s="239"/>
      <c r="K4908" s="208">
        <v>1.25</v>
      </c>
      <c r="L4908" s="24"/>
      <c r="M4908" s="24"/>
      <c r="N4908" s="24"/>
      <c r="O4908" s="24"/>
      <c r="P4908" s="208">
        <v>3.0459999999999998</v>
      </c>
      <c r="Q4908" s="208">
        <v>7.0549999999999997</v>
      </c>
      <c r="R4908" s="208">
        <v>8.173</v>
      </c>
      <c r="S4908" s="208">
        <v>8.0329999999999995</v>
      </c>
      <c r="T4908" s="208">
        <v>8.6669999999999998</v>
      </c>
      <c r="U4908" s="208">
        <v>5.79</v>
      </c>
      <c r="V4908" s="208">
        <v>3.65</v>
      </c>
      <c r="W4908" s="208">
        <v>0.32900000000000001</v>
      </c>
      <c r="X4908" s="24"/>
      <c r="Y4908" s="24"/>
      <c r="Z4908" s="24"/>
      <c r="AA4908" s="24"/>
      <c r="AB4908" s="208">
        <v>4.2309999999999999</v>
      </c>
      <c r="AC4908" s="208">
        <v>6.6</v>
      </c>
      <c r="AD4908" s="208">
        <v>9.1999999999999993</v>
      </c>
      <c r="AE4908" s="208">
        <v>8.9</v>
      </c>
      <c r="AF4908" s="208">
        <v>7.7</v>
      </c>
      <c r="AG4908" s="208">
        <v>5.7</v>
      </c>
      <c r="AH4908" s="208">
        <v>3.37</v>
      </c>
      <c r="AI4908" s="208">
        <v>0.49399999999999999</v>
      </c>
      <c r="AJ4908" s="24"/>
      <c r="AK4908" s="24"/>
      <c r="AL4908" s="24"/>
      <c r="AM4908" s="208">
        <v>0.54200000000000004</v>
      </c>
      <c r="AN4908" s="208">
        <v>3.93</v>
      </c>
      <c r="AO4908" s="208">
        <v>6.29</v>
      </c>
      <c r="AP4908" s="208">
        <v>8.4740000000000002</v>
      </c>
      <c r="AQ4908" s="208">
        <v>8.73</v>
      </c>
      <c r="AR4908" s="208">
        <v>7.47</v>
      </c>
      <c r="AS4908" s="208">
        <v>6.07</v>
      </c>
      <c r="AT4908" s="208">
        <v>4.71</v>
      </c>
      <c r="AU4908" s="208">
        <v>1.718</v>
      </c>
      <c r="AV4908" s="24"/>
      <c r="AW4908" s="24"/>
      <c r="AX4908" s="24"/>
      <c r="AY4908" s="208">
        <v>0.83399999999999996</v>
      </c>
      <c r="AZ4908" s="208">
        <v>4.2069999999999999</v>
      </c>
      <c r="BA4908" s="208">
        <v>5.6459999999999999</v>
      </c>
      <c r="BB4908" s="21">
        <f t="shared" si="514"/>
        <v>9.1999999999999993</v>
      </c>
      <c r="BC4908" s="21"/>
      <c r="BD4908" s="22">
        <f t="shared" si="515"/>
        <v>12.365591397849462</v>
      </c>
      <c r="BE4908" s="21"/>
      <c r="BG4908" s="10"/>
      <c r="BH4908" s="21">
        <f t="shared" si="512"/>
        <v>0</v>
      </c>
      <c r="BI4908" s="22">
        <f t="shared" si="512"/>
        <v>9.1999999999999998E-3</v>
      </c>
      <c r="BJ4908" s="21"/>
      <c r="BK4908" s="21">
        <v>0</v>
      </c>
      <c r="BL4908" s="22">
        <v>2.76E-2</v>
      </c>
      <c r="BM4908" s="21"/>
      <c r="BN4908" s="21">
        <f t="shared" si="513"/>
        <v>0</v>
      </c>
      <c r="BO4908" s="22">
        <f t="shared" si="513"/>
        <v>0.1104</v>
      </c>
      <c r="BP4908" s="21">
        <f t="shared" si="513"/>
        <v>0</v>
      </c>
    </row>
    <row r="4909" spans="1:68" ht="11.1" hidden="1" customHeight="1" outlineLevel="2" x14ac:dyDescent="0.2">
      <c r="A4909" s="10"/>
      <c r="B4909" s="18"/>
      <c r="C4909" s="18"/>
      <c r="D4909" s="18"/>
      <c r="E4909" s="23" t="s">
        <v>4307</v>
      </c>
      <c r="F4909" s="24"/>
      <c r="G4909" s="208"/>
      <c r="H4909" s="208">
        <v>4.8920000000000003</v>
      </c>
      <c r="I4909" s="239">
        <v>3.976</v>
      </c>
      <c r="J4909" s="239"/>
      <c r="K4909" s="208">
        <v>1.177</v>
      </c>
      <c r="L4909" s="24"/>
      <c r="M4909" s="24"/>
      <c r="N4909" s="24"/>
      <c r="O4909" s="24"/>
      <c r="P4909" s="208">
        <v>3.2669999999999999</v>
      </c>
      <c r="Q4909" s="208">
        <v>7.3979999999999997</v>
      </c>
      <c r="R4909" s="208">
        <v>8.0079999999999991</v>
      </c>
      <c r="S4909" s="208">
        <v>7.0640000000000001</v>
      </c>
      <c r="T4909" s="208">
        <v>7.0960000000000001</v>
      </c>
      <c r="U4909" s="208">
        <v>4.93</v>
      </c>
      <c r="V4909" s="208">
        <v>3.19</v>
      </c>
      <c r="W4909" s="208">
        <v>0.27200000000000002</v>
      </c>
      <c r="X4909" s="24"/>
      <c r="Y4909" s="24"/>
      <c r="Z4909" s="24"/>
      <c r="AA4909" s="24"/>
      <c r="AB4909" s="208">
        <v>3.6480000000000001</v>
      </c>
      <c r="AC4909" s="208">
        <v>5.4</v>
      </c>
      <c r="AD4909" s="208">
        <v>7.8</v>
      </c>
      <c r="AE4909" s="208">
        <v>7.3</v>
      </c>
      <c r="AF4909" s="208">
        <v>6.52</v>
      </c>
      <c r="AG4909" s="208">
        <v>5.08</v>
      </c>
      <c r="AH4909" s="208">
        <v>3</v>
      </c>
      <c r="AI4909" s="208">
        <v>0.34799999999999998</v>
      </c>
      <c r="AJ4909" s="24"/>
      <c r="AK4909" s="24"/>
      <c r="AL4909" s="24"/>
      <c r="AM4909" s="208">
        <v>0.55200000000000005</v>
      </c>
      <c r="AN4909" s="208">
        <v>2.9620000000000002</v>
      </c>
      <c r="AO4909" s="208">
        <v>5.5439999999999996</v>
      </c>
      <c r="AP4909" s="208">
        <v>6.8940000000000001</v>
      </c>
      <c r="AQ4909" s="208">
        <v>7.6740000000000004</v>
      </c>
      <c r="AR4909" s="208">
        <v>6.226</v>
      </c>
      <c r="AS4909" s="208">
        <v>5.54</v>
      </c>
      <c r="AT4909" s="208">
        <v>4</v>
      </c>
      <c r="AU4909" s="208">
        <v>1.373</v>
      </c>
      <c r="AV4909" s="24"/>
      <c r="AW4909" s="24"/>
      <c r="AX4909" s="24"/>
      <c r="AY4909" s="208">
        <v>0.48799999999999999</v>
      </c>
      <c r="AZ4909" s="208">
        <v>2.4929999999999999</v>
      </c>
      <c r="BA4909" s="208">
        <v>5.165</v>
      </c>
      <c r="BB4909" s="21">
        <f t="shared" si="514"/>
        <v>8.0079999999999991</v>
      </c>
      <c r="BC4909" s="21"/>
      <c r="BD4909" s="22">
        <f t="shared" si="515"/>
        <v>10.763440860215052</v>
      </c>
      <c r="BE4909" s="21"/>
      <c r="BG4909" s="10"/>
      <c r="BH4909" s="21">
        <f t="shared" ref="BH4909:BI4972" si="516">(BC4909*24*31/1000000)</f>
        <v>0</v>
      </c>
      <c r="BI4909" s="22">
        <f t="shared" si="516"/>
        <v>8.0079999999999978E-3</v>
      </c>
      <c r="BJ4909" s="21"/>
      <c r="BK4909" s="21">
        <v>0</v>
      </c>
      <c r="BL4909" s="22">
        <v>2.4023999999999993E-2</v>
      </c>
      <c r="BM4909" s="21"/>
      <c r="BN4909" s="21">
        <f t="shared" si="513"/>
        <v>0</v>
      </c>
      <c r="BO4909" s="22">
        <f t="shared" si="513"/>
        <v>9.6095999999999973E-2</v>
      </c>
      <c r="BP4909" s="21">
        <f t="shared" si="513"/>
        <v>0</v>
      </c>
    </row>
    <row r="4910" spans="1:68" ht="11.1" hidden="1" customHeight="1" outlineLevel="2" x14ac:dyDescent="0.2">
      <c r="A4910" s="10"/>
      <c r="B4910" s="18"/>
      <c r="C4910" s="18"/>
      <c r="D4910" s="18"/>
      <c r="E4910" s="23" t="s">
        <v>4308</v>
      </c>
      <c r="F4910" s="24"/>
      <c r="G4910" s="208"/>
      <c r="H4910" s="208">
        <v>4.3019999999999996</v>
      </c>
      <c r="I4910" s="239">
        <v>3.6059999999999999</v>
      </c>
      <c r="J4910" s="239"/>
      <c r="K4910" s="208">
        <v>1.1499999999999999</v>
      </c>
      <c r="L4910" s="24"/>
      <c r="M4910" s="24"/>
      <c r="N4910" s="24"/>
      <c r="O4910" s="24"/>
      <c r="P4910" s="208">
        <v>2.7570000000000001</v>
      </c>
      <c r="Q4910" s="208">
        <v>5.4240000000000004</v>
      </c>
      <c r="R4910" s="208">
        <v>5.5119999999999996</v>
      </c>
      <c r="S4910" s="208">
        <v>5.4729999999999999</v>
      </c>
      <c r="T4910" s="208">
        <v>5.367</v>
      </c>
      <c r="U4910" s="208">
        <v>3.86</v>
      </c>
      <c r="V4910" s="208">
        <v>2.62</v>
      </c>
      <c r="W4910" s="208">
        <v>0.313</v>
      </c>
      <c r="X4910" s="24"/>
      <c r="Y4910" s="24"/>
      <c r="Z4910" s="24"/>
      <c r="AA4910" s="24"/>
      <c r="AB4910" s="208">
        <v>2.4670000000000001</v>
      </c>
      <c r="AC4910" s="208">
        <v>3.8</v>
      </c>
      <c r="AD4910" s="208">
        <v>5.75</v>
      </c>
      <c r="AE4910" s="208">
        <v>5.51</v>
      </c>
      <c r="AF4910" s="208">
        <v>5.266</v>
      </c>
      <c r="AG4910" s="208">
        <v>4.1740000000000004</v>
      </c>
      <c r="AH4910" s="208">
        <v>2.5</v>
      </c>
      <c r="AI4910" s="208">
        <v>0.53800000000000003</v>
      </c>
      <c r="AJ4910" s="24"/>
      <c r="AK4910" s="24"/>
      <c r="AL4910" s="24"/>
      <c r="AM4910" s="208">
        <v>0.443</v>
      </c>
      <c r="AN4910" s="208">
        <v>2.323</v>
      </c>
      <c r="AO4910" s="208">
        <v>3.94</v>
      </c>
      <c r="AP4910" s="208">
        <v>5.6180000000000003</v>
      </c>
      <c r="AQ4910" s="208">
        <v>5.5819999999999999</v>
      </c>
      <c r="AR4910" s="208">
        <v>4.5259999999999998</v>
      </c>
      <c r="AS4910" s="208">
        <v>4.9939999999999998</v>
      </c>
      <c r="AT4910" s="208">
        <v>3.5259999999999998</v>
      </c>
      <c r="AU4910" s="208">
        <v>1.272</v>
      </c>
      <c r="AV4910" s="24"/>
      <c r="AW4910" s="24"/>
      <c r="AX4910" s="24"/>
      <c r="AY4910" s="208">
        <v>0.53300000000000003</v>
      </c>
      <c r="AZ4910" s="208">
        <v>2.1659999999999999</v>
      </c>
      <c r="BA4910" s="208">
        <v>3.7690000000000001</v>
      </c>
      <c r="BB4910" s="21">
        <f t="shared" si="514"/>
        <v>5.75</v>
      </c>
      <c r="BC4910" s="21"/>
      <c r="BD4910" s="22">
        <f t="shared" si="515"/>
        <v>7.728494623655914</v>
      </c>
      <c r="BE4910" s="21"/>
      <c r="BG4910" s="10"/>
      <c r="BH4910" s="21">
        <f t="shared" si="516"/>
        <v>0</v>
      </c>
      <c r="BI4910" s="22">
        <f t="shared" si="516"/>
        <v>5.7499999999999999E-3</v>
      </c>
      <c r="BJ4910" s="21"/>
      <c r="BK4910" s="21">
        <v>0</v>
      </c>
      <c r="BL4910" s="22">
        <v>1.7250000000000001E-2</v>
      </c>
      <c r="BM4910" s="21"/>
      <c r="BN4910" s="21">
        <f t="shared" si="513"/>
        <v>0</v>
      </c>
      <c r="BO4910" s="22">
        <f t="shared" si="513"/>
        <v>6.9000000000000006E-2</v>
      </c>
      <c r="BP4910" s="21">
        <f t="shared" si="513"/>
        <v>0</v>
      </c>
    </row>
    <row r="4911" spans="1:68" ht="11.1" hidden="1" customHeight="1" outlineLevel="1" collapsed="1" x14ac:dyDescent="0.2">
      <c r="A4911" s="10"/>
      <c r="B4911" s="18"/>
      <c r="C4911" s="18"/>
      <c r="D4911" s="18"/>
      <c r="E4911" s="19" t="s">
        <v>4309</v>
      </c>
      <c r="F4911" s="209">
        <v>23.667000000000002</v>
      </c>
      <c r="G4911" s="209">
        <v>18.021000000000001</v>
      </c>
      <c r="H4911" s="209">
        <v>14.074</v>
      </c>
      <c r="I4911" s="240">
        <v>10.387</v>
      </c>
      <c r="J4911" s="240"/>
      <c r="K4911" s="209">
        <v>2.2719999999999998</v>
      </c>
      <c r="L4911" s="20"/>
      <c r="M4911" s="20"/>
      <c r="N4911" s="20"/>
      <c r="O4911" s="209">
        <v>-34.438000000000002</v>
      </c>
      <c r="P4911" s="209">
        <v>13.256</v>
      </c>
      <c r="Q4911" s="209">
        <v>13.637</v>
      </c>
      <c r="R4911" s="209">
        <v>4.3390000000000004</v>
      </c>
      <c r="S4911" s="209">
        <v>5.0179999999999998</v>
      </c>
      <c r="T4911" s="209">
        <v>4.9180000000000001</v>
      </c>
      <c r="U4911" s="209">
        <v>6</v>
      </c>
      <c r="V4911" s="20"/>
      <c r="W4911" s="209">
        <v>1.18</v>
      </c>
      <c r="X4911" s="20"/>
      <c r="Y4911" s="20"/>
      <c r="Z4911" s="20"/>
      <c r="AA4911" s="209">
        <v>1.3260000000000001</v>
      </c>
      <c r="AB4911" s="209">
        <v>2.052</v>
      </c>
      <c r="AC4911" s="209">
        <v>3.8929999999999998</v>
      </c>
      <c r="AD4911" s="209">
        <v>5.3179999999999996</v>
      </c>
      <c r="AE4911" s="209">
        <v>4.8239999999999998</v>
      </c>
      <c r="AF4911" s="209">
        <v>5.218</v>
      </c>
      <c r="AG4911" s="209">
        <v>2.8959999999999999</v>
      </c>
      <c r="AH4911" s="209">
        <v>2.101</v>
      </c>
      <c r="AI4911" s="209">
        <v>1.4830000000000001</v>
      </c>
      <c r="AJ4911" s="20"/>
      <c r="AK4911" s="20"/>
      <c r="AL4911" s="20"/>
      <c r="AM4911" s="209">
        <v>1.355</v>
      </c>
      <c r="AN4911" s="209">
        <v>1.873</v>
      </c>
      <c r="AO4911" s="209">
        <v>3.883</v>
      </c>
      <c r="AP4911" s="209">
        <v>5.0670000000000002</v>
      </c>
      <c r="AQ4911" s="209">
        <v>4.6289999999999996</v>
      </c>
      <c r="AR4911" s="209">
        <v>4.2460000000000004</v>
      </c>
      <c r="AS4911" s="209">
        <v>3.6659999999999999</v>
      </c>
      <c r="AT4911" s="209">
        <v>2.1960000000000002</v>
      </c>
      <c r="AU4911" s="209">
        <v>1.21</v>
      </c>
      <c r="AV4911" s="20"/>
      <c r="AW4911" s="20"/>
      <c r="AX4911" s="20"/>
      <c r="AY4911" s="209">
        <v>1.444</v>
      </c>
      <c r="AZ4911" s="209">
        <v>1.47</v>
      </c>
      <c r="BA4911" s="209">
        <v>3.1549999999999998</v>
      </c>
      <c r="BB4911" s="21">
        <v>6</v>
      </c>
      <c r="BC4911" s="21">
        <f>BF4911</f>
        <v>10.27</v>
      </c>
      <c r="BD4911" s="22">
        <f t="shared" si="515"/>
        <v>8.064516129032258</v>
      </c>
      <c r="BE4911" s="21">
        <f>BC4911-BD4911</f>
        <v>2.2054838709677416</v>
      </c>
      <c r="BF4911" s="2">
        <v>10.27</v>
      </c>
      <c r="BG4911" s="10">
        <v>6</v>
      </c>
      <c r="BH4911" s="21">
        <f t="shared" si="516"/>
        <v>7.6408800000000001E-3</v>
      </c>
      <c r="BI4911" s="22">
        <f t="shared" si="516"/>
        <v>6.0000000000000001E-3</v>
      </c>
      <c r="BJ4911" s="21">
        <f>BH4911-BI4911</f>
        <v>1.6408799999999999E-3</v>
      </c>
      <c r="BK4911" s="21">
        <v>2.2922640000000001E-2</v>
      </c>
      <c r="BL4911" s="22">
        <v>1.8000000000000002E-2</v>
      </c>
      <c r="BM4911" s="21">
        <v>4.922639999999999E-3</v>
      </c>
      <c r="BN4911" s="21">
        <f t="shared" si="513"/>
        <v>9.1690560000000004E-2</v>
      </c>
      <c r="BO4911" s="22">
        <f t="shared" si="513"/>
        <v>7.2000000000000008E-2</v>
      </c>
      <c r="BP4911" s="21">
        <f t="shared" si="513"/>
        <v>1.9690559999999996E-2</v>
      </c>
    </row>
    <row r="4912" spans="1:68" ht="11.1" hidden="1" customHeight="1" outlineLevel="2" x14ac:dyDescent="0.2">
      <c r="A4912" s="10"/>
      <c r="B4912" s="18"/>
      <c r="C4912" s="18"/>
      <c r="D4912" s="18"/>
      <c r="E4912" s="23" t="s">
        <v>4310</v>
      </c>
      <c r="F4912" s="208">
        <v>5.1680000000000001</v>
      </c>
      <c r="G4912" s="208">
        <v>3.9420000000000002</v>
      </c>
      <c r="H4912" s="208">
        <v>3.25</v>
      </c>
      <c r="I4912" s="239">
        <v>2.4860000000000002</v>
      </c>
      <c r="J4912" s="239"/>
      <c r="K4912" s="208">
        <v>1.012</v>
      </c>
      <c r="L4912" s="24"/>
      <c r="M4912" s="24"/>
      <c r="N4912" s="24"/>
      <c r="O4912" s="208">
        <v>1.585</v>
      </c>
      <c r="P4912" s="208">
        <v>2.1280000000000001</v>
      </c>
      <c r="Q4912" s="208">
        <v>3.569</v>
      </c>
      <c r="R4912" s="208">
        <v>4.3390000000000004</v>
      </c>
      <c r="S4912" s="208">
        <v>5.0179999999999998</v>
      </c>
      <c r="T4912" s="208">
        <v>4.9180000000000001</v>
      </c>
      <c r="U4912" s="208">
        <v>6</v>
      </c>
      <c r="V4912" s="24"/>
      <c r="W4912" s="208">
        <v>1</v>
      </c>
      <c r="X4912" s="24"/>
      <c r="Y4912" s="24"/>
      <c r="Z4912" s="24"/>
      <c r="AA4912" s="208">
        <v>1.3260000000000001</v>
      </c>
      <c r="AB4912" s="208">
        <v>2.052</v>
      </c>
      <c r="AC4912" s="208">
        <v>3.8929999999999998</v>
      </c>
      <c r="AD4912" s="208">
        <v>5.3179999999999996</v>
      </c>
      <c r="AE4912" s="208">
        <v>4.8239999999999998</v>
      </c>
      <c r="AF4912" s="208">
        <v>5.218</v>
      </c>
      <c r="AG4912" s="208">
        <v>2.8959999999999999</v>
      </c>
      <c r="AH4912" s="208">
        <v>2.101</v>
      </c>
      <c r="AI4912" s="208">
        <v>1.4830000000000001</v>
      </c>
      <c r="AJ4912" s="24"/>
      <c r="AK4912" s="24"/>
      <c r="AL4912" s="24"/>
      <c r="AM4912" s="208">
        <v>1.355</v>
      </c>
      <c r="AN4912" s="208">
        <v>1.873</v>
      </c>
      <c r="AO4912" s="208">
        <v>3.883</v>
      </c>
      <c r="AP4912" s="208">
        <v>5.0670000000000002</v>
      </c>
      <c r="AQ4912" s="208">
        <v>4.6289999999999996</v>
      </c>
      <c r="AR4912" s="208">
        <v>4.2460000000000004</v>
      </c>
      <c r="AS4912" s="208">
        <v>3.6659999999999999</v>
      </c>
      <c r="AT4912" s="208">
        <v>2.1960000000000002</v>
      </c>
      <c r="AU4912" s="208">
        <v>1.21</v>
      </c>
      <c r="AV4912" s="24"/>
      <c r="AW4912" s="24"/>
      <c r="AX4912" s="24"/>
      <c r="AY4912" s="208">
        <v>1.444</v>
      </c>
      <c r="AZ4912" s="208">
        <v>1.47</v>
      </c>
      <c r="BA4912" s="208">
        <v>3.1549999999999998</v>
      </c>
      <c r="BB4912" s="21">
        <f t="shared" si="514"/>
        <v>6</v>
      </c>
      <c r="BC4912" s="21"/>
      <c r="BD4912" s="22">
        <f t="shared" si="515"/>
        <v>8.064516129032258</v>
      </c>
      <c r="BE4912" s="21"/>
      <c r="BG4912" s="10"/>
      <c r="BH4912" s="21">
        <f t="shared" si="516"/>
        <v>0</v>
      </c>
      <c r="BI4912" s="22">
        <f t="shared" si="516"/>
        <v>6.0000000000000001E-3</v>
      </c>
      <c r="BJ4912" s="21"/>
      <c r="BK4912" s="21">
        <v>0</v>
      </c>
      <c r="BL4912" s="22">
        <v>1.8000000000000002E-2</v>
      </c>
      <c r="BM4912" s="21"/>
      <c r="BN4912" s="21">
        <f t="shared" si="513"/>
        <v>0</v>
      </c>
      <c r="BO4912" s="22">
        <f t="shared" si="513"/>
        <v>7.2000000000000008E-2</v>
      </c>
      <c r="BP4912" s="21">
        <f t="shared" si="513"/>
        <v>0</v>
      </c>
    </row>
    <row r="4913" spans="1:68" ht="11.1" hidden="1" customHeight="1" outlineLevel="1" collapsed="1" x14ac:dyDescent="0.2">
      <c r="A4913" s="10"/>
      <c r="B4913" s="18"/>
      <c r="C4913" s="18"/>
      <c r="D4913" s="18"/>
      <c r="E4913" s="19" t="s">
        <v>2151</v>
      </c>
      <c r="F4913" s="209">
        <v>8.1999999999999993</v>
      </c>
      <c r="G4913" s="20"/>
      <c r="H4913" s="209">
        <v>44.999000000000002</v>
      </c>
      <c r="I4913" s="20"/>
      <c r="J4913" s="20"/>
      <c r="K4913" s="209">
        <v>18.658999999999999</v>
      </c>
      <c r="L4913" s="20"/>
      <c r="M4913" s="20"/>
      <c r="N4913" s="20"/>
      <c r="O4913" s="20"/>
      <c r="P4913" s="209">
        <v>11.891999999999999</v>
      </c>
      <c r="Q4913" s="209">
        <v>19.350999999999999</v>
      </c>
      <c r="R4913" s="209">
        <v>22.457000000000001</v>
      </c>
      <c r="S4913" s="209">
        <v>9.41</v>
      </c>
      <c r="T4913" s="209">
        <v>4</v>
      </c>
      <c r="U4913" s="209">
        <v>25.157</v>
      </c>
      <c r="V4913" s="209">
        <v>6.3849999999999998</v>
      </c>
      <c r="W4913" s="209">
        <v>4.0350000000000001</v>
      </c>
      <c r="X4913" s="20"/>
      <c r="Y4913" s="20"/>
      <c r="Z4913" s="20"/>
      <c r="AA4913" s="20"/>
      <c r="AB4913" s="209">
        <v>12.177</v>
      </c>
      <c r="AC4913" s="209">
        <v>14.558999999999999</v>
      </c>
      <c r="AD4913" s="209">
        <v>11.566000000000001</v>
      </c>
      <c r="AE4913" s="209">
        <v>19.852</v>
      </c>
      <c r="AF4913" s="209">
        <v>7</v>
      </c>
      <c r="AG4913" s="209">
        <v>16.742000000000001</v>
      </c>
      <c r="AH4913" s="209">
        <v>4</v>
      </c>
      <c r="AI4913" s="209">
        <v>6.907</v>
      </c>
      <c r="AJ4913" s="20"/>
      <c r="AK4913" s="20"/>
      <c r="AL4913" s="20"/>
      <c r="AM4913" s="209">
        <v>4.4320000000000004</v>
      </c>
      <c r="AN4913" s="209">
        <v>7.6020000000000003</v>
      </c>
      <c r="AO4913" s="209">
        <v>14.685</v>
      </c>
      <c r="AP4913" s="209">
        <v>13.407</v>
      </c>
      <c r="AQ4913" s="209">
        <v>24.512</v>
      </c>
      <c r="AR4913" s="209">
        <v>12.923999999999999</v>
      </c>
      <c r="AS4913" s="209">
        <v>6</v>
      </c>
      <c r="AT4913" s="209">
        <v>11.856999999999999</v>
      </c>
      <c r="AU4913" s="209">
        <v>5.694</v>
      </c>
      <c r="AV4913" s="20"/>
      <c r="AW4913" s="20"/>
      <c r="AX4913" s="20"/>
      <c r="AY4913" s="20"/>
      <c r="AZ4913" s="209">
        <v>13.214</v>
      </c>
      <c r="BA4913" s="209">
        <v>8</v>
      </c>
      <c r="BB4913" s="21">
        <v>24.512</v>
      </c>
      <c r="BC4913" s="21">
        <f>BD4913</f>
        <v>32.946236559139784</v>
      </c>
      <c r="BD4913" s="22">
        <f t="shared" si="515"/>
        <v>32.946236559139784</v>
      </c>
      <c r="BE4913" s="21">
        <f>BC4913-BD4913</f>
        <v>0</v>
      </c>
      <c r="BG4913" s="10">
        <v>6</v>
      </c>
      <c r="BH4913" s="21">
        <f t="shared" si="516"/>
        <v>2.4511999999999999E-2</v>
      </c>
      <c r="BI4913" s="22">
        <f t="shared" si="516"/>
        <v>2.4511999999999999E-2</v>
      </c>
      <c r="BJ4913" s="21">
        <f>BH4913-BI4913</f>
        <v>0</v>
      </c>
      <c r="BK4913" s="21">
        <v>7.353599999999999E-2</v>
      </c>
      <c r="BL4913" s="22">
        <v>7.353599999999999E-2</v>
      </c>
      <c r="BM4913" s="21">
        <v>0</v>
      </c>
      <c r="BN4913" s="21">
        <f t="shared" si="513"/>
        <v>0.29414399999999996</v>
      </c>
      <c r="BO4913" s="22">
        <f t="shared" si="513"/>
        <v>0.29414399999999996</v>
      </c>
      <c r="BP4913" s="21">
        <f t="shared" si="513"/>
        <v>0</v>
      </c>
    </row>
    <row r="4914" spans="1:68" ht="11.1" hidden="1" customHeight="1" outlineLevel="2" x14ac:dyDescent="0.2">
      <c r="A4914" s="10"/>
      <c r="B4914" s="18"/>
      <c r="C4914" s="18"/>
      <c r="D4914" s="18"/>
      <c r="E4914" s="23" t="s">
        <v>4311</v>
      </c>
      <c r="F4914" s="208">
        <v>8.1999999999999993</v>
      </c>
      <c r="G4914" s="24"/>
      <c r="H4914" s="208">
        <v>44.999000000000002</v>
      </c>
      <c r="I4914" s="24"/>
      <c r="J4914" s="24"/>
      <c r="K4914" s="208">
        <v>18.658999999999999</v>
      </c>
      <c r="L4914" s="24"/>
      <c r="M4914" s="24"/>
      <c r="N4914" s="24"/>
      <c r="O4914" s="24"/>
      <c r="P4914" s="208">
        <v>11.891999999999999</v>
      </c>
      <c r="Q4914" s="208">
        <v>19.350999999999999</v>
      </c>
      <c r="R4914" s="208">
        <v>22.457000000000001</v>
      </c>
      <c r="S4914" s="208">
        <v>9.41</v>
      </c>
      <c r="T4914" s="208">
        <v>4</v>
      </c>
      <c r="U4914" s="208">
        <v>25.157</v>
      </c>
      <c r="V4914" s="208">
        <v>6.3849999999999998</v>
      </c>
      <c r="W4914" s="208">
        <v>4.0350000000000001</v>
      </c>
      <c r="X4914" s="24"/>
      <c r="Y4914" s="24"/>
      <c r="Z4914" s="24"/>
      <c r="AA4914" s="24"/>
      <c r="AB4914" s="208">
        <v>12.177</v>
      </c>
      <c r="AC4914" s="208">
        <v>14.558999999999999</v>
      </c>
      <c r="AD4914" s="208">
        <v>11.566000000000001</v>
      </c>
      <c r="AE4914" s="208">
        <v>19.852</v>
      </c>
      <c r="AF4914" s="208">
        <v>7</v>
      </c>
      <c r="AG4914" s="208">
        <v>16.742000000000001</v>
      </c>
      <c r="AH4914" s="208">
        <v>4</v>
      </c>
      <c r="AI4914" s="208">
        <v>6.907</v>
      </c>
      <c r="AJ4914" s="24"/>
      <c r="AK4914" s="24"/>
      <c r="AL4914" s="24"/>
      <c r="AM4914" s="208">
        <v>4.4320000000000004</v>
      </c>
      <c r="AN4914" s="208">
        <v>7.6020000000000003</v>
      </c>
      <c r="AO4914" s="208">
        <v>14.685</v>
      </c>
      <c r="AP4914" s="208">
        <v>13.407</v>
      </c>
      <c r="AQ4914" s="208">
        <v>24.512</v>
      </c>
      <c r="AR4914" s="208">
        <v>12.923999999999999</v>
      </c>
      <c r="AS4914" s="208">
        <v>6</v>
      </c>
      <c r="AT4914" s="208">
        <v>11.856999999999999</v>
      </c>
      <c r="AU4914" s="208">
        <v>5.694</v>
      </c>
      <c r="AV4914" s="24"/>
      <c r="AW4914" s="24"/>
      <c r="AX4914" s="24"/>
      <c r="AY4914" s="24"/>
      <c r="AZ4914" s="208">
        <v>13.214</v>
      </c>
      <c r="BA4914" s="208">
        <v>8</v>
      </c>
      <c r="BB4914" s="21">
        <f>MAX(AC4914:BA4914)</f>
        <v>24.512</v>
      </c>
      <c r="BC4914" s="21"/>
      <c r="BD4914" s="22">
        <f t="shared" si="515"/>
        <v>32.946236559139784</v>
      </c>
      <c r="BE4914" s="21"/>
      <c r="BG4914" s="10"/>
      <c r="BH4914" s="21">
        <f t="shared" si="516"/>
        <v>0</v>
      </c>
      <c r="BI4914" s="22">
        <f t="shared" si="516"/>
        <v>2.4511999999999999E-2</v>
      </c>
      <c r="BJ4914" s="21"/>
      <c r="BK4914" s="21">
        <v>0</v>
      </c>
      <c r="BL4914" s="22">
        <v>7.353599999999999E-2</v>
      </c>
      <c r="BM4914" s="21"/>
      <c r="BN4914" s="21">
        <f t="shared" si="513"/>
        <v>0</v>
      </c>
      <c r="BO4914" s="22">
        <f t="shared" si="513"/>
        <v>0.29414399999999996</v>
      </c>
      <c r="BP4914" s="21">
        <f t="shared" si="513"/>
        <v>0</v>
      </c>
    </row>
    <row r="4915" spans="1:68" ht="11.1" hidden="1" customHeight="1" outlineLevel="1" collapsed="1" x14ac:dyDescent="0.2">
      <c r="A4915" s="10"/>
      <c r="B4915" s="18"/>
      <c r="C4915" s="18"/>
      <c r="D4915" s="18"/>
      <c r="E4915" s="19" t="s">
        <v>4312</v>
      </c>
      <c r="F4915" s="20"/>
      <c r="G4915" s="209">
        <v>11.98</v>
      </c>
      <c r="H4915" s="209">
        <v>15</v>
      </c>
      <c r="I4915" s="240">
        <v>5.1319999999999997</v>
      </c>
      <c r="J4915" s="240"/>
      <c r="K4915" s="209">
        <v>6.32</v>
      </c>
      <c r="L4915" s="20"/>
      <c r="M4915" s="20"/>
      <c r="N4915" s="20"/>
      <c r="O4915" s="20"/>
      <c r="P4915" s="209">
        <v>14.42</v>
      </c>
      <c r="Q4915" s="209">
        <v>3.89</v>
      </c>
      <c r="R4915" s="209">
        <v>11.252000000000001</v>
      </c>
      <c r="S4915" s="209">
        <v>11.301</v>
      </c>
      <c r="T4915" s="209">
        <v>128.083</v>
      </c>
      <c r="U4915" s="20"/>
      <c r="V4915" s="209">
        <v>10.24</v>
      </c>
      <c r="W4915" s="209">
        <v>1.2</v>
      </c>
      <c r="X4915" s="209">
        <v>1.1000000000000001</v>
      </c>
      <c r="Y4915" s="209">
        <v>1.05</v>
      </c>
      <c r="Z4915" s="209">
        <v>1.1499999999999999</v>
      </c>
      <c r="AA4915" s="209">
        <v>1.6</v>
      </c>
      <c r="AB4915" s="209">
        <v>2.1</v>
      </c>
      <c r="AC4915" s="209">
        <v>4.9000000000000004</v>
      </c>
      <c r="AD4915" s="209">
        <v>6.7</v>
      </c>
      <c r="AE4915" s="209">
        <v>7.2</v>
      </c>
      <c r="AF4915" s="209">
        <v>6.8250000000000002</v>
      </c>
      <c r="AG4915" s="209">
        <v>4.2640000000000002</v>
      </c>
      <c r="AH4915" s="209">
        <v>3.2</v>
      </c>
      <c r="AI4915" s="209">
        <v>2.1</v>
      </c>
      <c r="AJ4915" s="209">
        <v>0.82</v>
      </c>
      <c r="AK4915" s="209">
        <v>0.52</v>
      </c>
      <c r="AL4915" s="209">
        <v>0.5</v>
      </c>
      <c r="AM4915" s="209">
        <v>0.60299999999999998</v>
      </c>
      <c r="AN4915" s="209">
        <v>0.8</v>
      </c>
      <c r="AO4915" s="209">
        <v>2.12</v>
      </c>
      <c r="AP4915" s="209">
        <v>6.4329999999999998</v>
      </c>
      <c r="AQ4915" s="209">
        <v>0.28699999999999998</v>
      </c>
      <c r="AR4915" s="209">
        <v>8.32</v>
      </c>
      <c r="AS4915" s="209">
        <v>6.53</v>
      </c>
      <c r="AT4915" s="209">
        <v>4.22</v>
      </c>
      <c r="AU4915" s="209">
        <v>1.01</v>
      </c>
      <c r="AV4915" s="209">
        <v>1</v>
      </c>
      <c r="AW4915" s="20"/>
      <c r="AX4915" s="20"/>
      <c r="AY4915" s="209">
        <v>2.62</v>
      </c>
      <c r="AZ4915" s="209">
        <v>2.5550000000000002</v>
      </c>
      <c r="BA4915" s="209">
        <v>2.6509999999999998</v>
      </c>
      <c r="BB4915" s="21">
        <f>MAX(AC4915:BA4915)</f>
        <v>8.32</v>
      </c>
      <c r="BC4915" s="21">
        <f>BF4915</f>
        <v>23.8</v>
      </c>
      <c r="BD4915" s="22">
        <f t="shared" si="515"/>
        <v>11.182795698924732</v>
      </c>
      <c r="BE4915" s="21">
        <f>BC4915-BD4915</f>
        <v>12.617204301075269</v>
      </c>
      <c r="BF4915" s="2">
        <v>23.8</v>
      </c>
      <c r="BG4915" s="10">
        <v>5</v>
      </c>
      <c r="BH4915" s="21">
        <f t="shared" si="516"/>
        <v>1.7707199999999999E-2</v>
      </c>
      <c r="BI4915" s="22">
        <f t="shared" si="516"/>
        <v>8.3199999999999993E-3</v>
      </c>
      <c r="BJ4915" s="21">
        <f>BH4915-BI4915</f>
        <v>9.3872000000000001E-3</v>
      </c>
      <c r="BK4915" s="21">
        <v>5.3121599999999998E-2</v>
      </c>
      <c r="BL4915" s="22">
        <v>2.4959999999999996E-2</v>
      </c>
      <c r="BM4915" s="21">
        <v>2.8161600000000002E-2</v>
      </c>
      <c r="BN4915" s="21">
        <f t="shared" si="513"/>
        <v>0.21248639999999999</v>
      </c>
      <c r="BO4915" s="22">
        <f t="shared" si="513"/>
        <v>9.9839999999999984E-2</v>
      </c>
      <c r="BP4915" s="21">
        <f t="shared" si="513"/>
        <v>0.11264640000000001</v>
      </c>
    </row>
    <row r="4916" spans="1:68" ht="11.1" hidden="1" customHeight="1" outlineLevel="2" x14ac:dyDescent="0.2">
      <c r="A4916" s="10"/>
      <c r="B4916" s="18"/>
      <c r="C4916" s="18"/>
      <c r="D4916" s="18"/>
      <c r="E4916" s="23" t="s">
        <v>4313</v>
      </c>
      <c r="F4916" s="24"/>
      <c r="G4916" s="208">
        <v>11.98</v>
      </c>
      <c r="H4916" s="208">
        <v>15</v>
      </c>
      <c r="I4916" s="239">
        <v>5.1319999999999997</v>
      </c>
      <c r="J4916" s="239"/>
      <c r="K4916" s="208">
        <v>6.32</v>
      </c>
      <c r="L4916" s="24"/>
      <c r="M4916" s="24"/>
      <c r="N4916" s="24"/>
      <c r="O4916" s="24"/>
      <c r="P4916" s="208">
        <v>14.42</v>
      </c>
      <c r="Q4916" s="208">
        <v>3.89</v>
      </c>
      <c r="R4916" s="208">
        <v>11.252000000000001</v>
      </c>
      <c r="S4916" s="208">
        <v>11.301</v>
      </c>
      <c r="T4916" s="208">
        <v>128.083</v>
      </c>
      <c r="U4916" s="24"/>
      <c r="V4916" s="24"/>
      <c r="W4916" s="208">
        <v>1.2</v>
      </c>
      <c r="X4916" s="208">
        <v>1.1000000000000001</v>
      </c>
      <c r="Y4916" s="208">
        <v>1.05</v>
      </c>
      <c r="Z4916" s="208">
        <v>1.1499999999999999</v>
      </c>
      <c r="AA4916" s="208">
        <v>1.6</v>
      </c>
      <c r="AB4916" s="208">
        <v>2.1</v>
      </c>
      <c r="AC4916" s="208">
        <v>4.9000000000000004</v>
      </c>
      <c r="AD4916" s="208">
        <v>6.7</v>
      </c>
      <c r="AE4916" s="208">
        <v>7.2</v>
      </c>
      <c r="AF4916" s="208">
        <v>6.8250000000000002</v>
      </c>
      <c r="AG4916" s="208">
        <v>4.2640000000000002</v>
      </c>
      <c r="AH4916" s="208">
        <v>3.2</v>
      </c>
      <c r="AI4916" s="208">
        <v>2.1</v>
      </c>
      <c r="AJ4916" s="208">
        <v>0.82</v>
      </c>
      <c r="AK4916" s="208">
        <v>0.52</v>
      </c>
      <c r="AL4916" s="208">
        <v>0.5</v>
      </c>
      <c r="AM4916" s="208">
        <v>0.60299999999999998</v>
      </c>
      <c r="AN4916" s="208">
        <v>0.8</v>
      </c>
      <c r="AO4916" s="208">
        <v>2.12</v>
      </c>
      <c r="AP4916" s="208">
        <v>6.4329999999999998</v>
      </c>
      <c r="AQ4916" s="208">
        <v>0.28699999999999998</v>
      </c>
      <c r="AR4916" s="208">
        <v>8.32</v>
      </c>
      <c r="AS4916" s="208">
        <v>6.53</v>
      </c>
      <c r="AT4916" s="208">
        <v>4.22</v>
      </c>
      <c r="AU4916" s="208">
        <v>1.01</v>
      </c>
      <c r="AV4916" s="208">
        <v>1</v>
      </c>
      <c r="AW4916" s="24"/>
      <c r="AX4916" s="24"/>
      <c r="AY4916" s="208">
        <v>2.62</v>
      </c>
      <c r="AZ4916" s="208">
        <v>2.5550000000000002</v>
      </c>
      <c r="BA4916" s="208">
        <v>2.6509999999999998</v>
      </c>
      <c r="BB4916" s="21">
        <f>MAX(AC4916:BA4916)</f>
        <v>8.32</v>
      </c>
      <c r="BC4916" s="21"/>
      <c r="BD4916" s="22">
        <f t="shared" si="515"/>
        <v>11.182795698924732</v>
      </c>
      <c r="BE4916" s="21"/>
      <c r="BG4916" s="10"/>
      <c r="BH4916" s="21">
        <f t="shared" si="516"/>
        <v>0</v>
      </c>
      <c r="BI4916" s="22">
        <f t="shared" si="516"/>
        <v>8.3199999999999993E-3</v>
      </c>
      <c r="BJ4916" s="21"/>
      <c r="BK4916" s="21">
        <v>0</v>
      </c>
      <c r="BL4916" s="22">
        <v>2.4959999999999996E-2</v>
      </c>
      <c r="BM4916" s="21"/>
      <c r="BN4916" s="21">
        <f t="shared" si="513"/>
        <v>0</v>
      </c>
      <c r="BO4916" s="22">
        <f t="shared" si="513"/>
        <v>9.9839999999999984E-2</v>
      </c>
      <c r="BP4916" s="21">
        <f t="shared" si="513"/>
        <v>0</v>
      </c>
    </row>
    <row r="4917" spans="1:68" ht="11.1" hidden="1" customHeight="1" outlineLevel="1" collapsed="1" x14ac:dyDescent="0.2">
      <c r="A4917" s="10"/>
      <c r="B4917" s="18"/>
      <c r="C4917" s="18"/>
      <c r="D4917" s="18"/>
      <c r="E4917" s="19" t="s">
        <v>4314</v>
      </c>
      <c r="F4917" s="20"/>
      <c r="G4917" s="20"/>
      <c r="H4917" s="20"/>
      <c r="I4917" s="20"/>
      <c r="J4917" s="20"/>
      <c r="K4917" s="20"/>
      <c r="L4917" s="20"/>
      <c r="M4917" s="20"/>
      <c r="N4917" s="20"/>
      <c r="O4917" s="20"/>
      <c r="P4917" s="20"/>
      <c r="Q4917" s="20"/>
      <c r="R4917" s="20"/>
      <c r="S4917" s="20"/>
      <c r="T4917" s="20"/>
      <c r="U4917" s="20"/>
      <c r="V4917" s="20"/>
      <c r="W4917" s="20"/>
      <c r="X4917" s="20"/>
      <c r="Y4917" s="20"/>
      <c r="Z4917" s="20"/>
      <c r="AA4917" s="20"/>
      <c r="AB4917" s="20"/>
      <c r="AC4917" s="209">
        <v>3.51</v>
      </c>
      <c r="AD4917" s="209">
        <v>5.4279999999999999</v>
      </c>
      <c r="AE4917" s="209">
        <v>5.8120000000000003</v>
      </c>
      <c r="AF4917" s="209">
        <v>4.2880000000000003</v>
      </c>
      <c r="AG4917" s="209">
        <v>2.9689999999999999</v>
      </c>
      <c r="AH4917" s="209">
        <v>2.0779999999999998</v>
      </c>
      <c r="AI4917" s="209">
        <v>1.226</v>
      </c>
      <c r="AJ4917" s="209">
        <v>0.26200000000000001</v>
      </c>
      <c r="AK4917" s="209">
        <v>4.9000000000000002E-2</v>
      </c>
      <c r="AL4917" s="209">
        <v>9.8000000000000004E-2</v>
      </c>
      <c r="AM4917" s="209">
        <v>0.72899999999999998</v>
      </c>
      <c r="AN4917" s="209">
        <v>2.6030000000000002</v>
      </c>
      <c r="AO4917" s="209">
        <v>3.7469999999999999</v>
      </c>
      <c r="AP4917" s="209">
        <v>5.766</v>
      </c>
      <c r="AQ4917" s="209">
        <v>5.6840000000000002</v>
      </c>
      <c r="AR4917" s="209">
        <v>6.0679999999999996</v>
      </c>
      <c r="AS4917" s="209">
        <v>3.5019999999999998</v>
      </c>
      <c r="AT4917" s="209">
        <v>2.347</v>
      </c>
      <c r="AU4917" s="209">
        <v>1.0669999999999999</v>
      </c>
      <c r="AV4917" s="209">
        <v>4.5999999999999999E-2</v>
      </c>
      <c r="AW4917" s="209">
        <v>3.4000000000000002E-2</v>
      </c>
      <c r="AX4917" s="209">
        <v>0.107</v>
      </c>
      <c r="AY4917" s="209">
        <v>0.54400000000000004</v>
      </c>
      <c r="AZ4917" s="209">
        <v>1.839</v>
      </c>
      <c r="BA4917" s="209">
        <v>3.274</v>
      </c>
      <c r="BB4917" s="21">
        <f t="shared" si="514"/>
        <v>6.0679999999999996</v>
      </c>
      <c r="BC4917" s="21">
        <f>BF4917</f>
        <v>8.5</v>
      </c>
      <c r="BD4917" s="22">
        <f t="shared" si="515"/>
        <v>8.1559139784946222</v>
      </c>
      <c r="BE4917" s="21">
        <f>BC4917-BD4917</f>
        <v>0.34408602150537781</v>
      </c>
      <c r="BF4917" s="2">
        <v>8.5</v>
      </c>
      <c r="BG4917" s="10">
        <v>6</v>
      </c>
      <c r="BH4917" s="21">
        <f t="shared" si="516"/>
        <v>6.3239999999999998E-3</v>
      </c>
      <c r="BI4917" s="22">
        <f t="shared" si="516"/>
        <v>6.0679999999999979E-3</v>
      </c>
      <c r="BJ4917" s="21">
        <f>BH4917-BI4917</f>
        <v>2.5600000000000189E-4</v>
      </c>
      <c r="BK4917" s="21">
        <v>1.8971999999999999E-2</v>
      </c>
      <c r="BL4917" s="22">
        <v>1.8203999999999994E-2</v>
      </c>
      <c r="BM4917" s="21">
        <v>7.6800000000000479E-4</v>
      </c>
      <c r="BN4917" s="21">
        <f t="shared" si="513"/>
        <v>7.5887999999999997E-2</v>
      </c>
      <c r="BO4917" s="22">
        <f t="shared" si="513"/>
        <v>7.2815999999999978E-2</v>
      </c>
      <c r="BP4917" s="21">
        <f t="shared" si="513"/>
        <v>3.0720000000000192E-3</v>
      </c>
    </row>
    <row r="4918" spans="1:68" ht="11.1" hidden="1" customHeight="1" outlineLevel="2" x14ac:dyDescent="0.2">
      <c r="A4918" s="10"/>
      <c r="B4918" s="18"/>
      <c r="C4918" s="18"/>
      <c r="D4918" s="18"/>
      <c r="E4918" s="23" t="s">
        <v>4315</v>
      </c>
      <c r="F4918" s="24"/>
      <c r="G4918" s="24"/>
      <c r="H4918" s="24"/>
      <c r="I4918" s="24"/>
      <c r="J4918" s="24"/>
      <c r="K4918" s="24"/>
      <c r="L4918" s="24"/>
      <c r="M4918" s="24"/>
      <c r="N4918" s="24"/>
      <c r="O4918" s="24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08">
        <v>3.51</v>
      </c>
      <c r="AD4918" s="208">
        <v>5.4279999999999999</v>
      </c>
      <c r="AE4918" s="208">
        <v>5.8120000000000003</v>
      </c>
      <c r="AF4918" s="208">
        <v>4.2880000000000003</v>
      </c>
      <c r="AG4918" s="208">
        <v>2.9689999999999999</v>
      </c>
      <c r="AH4918" s="208">
        <v>2.0779999999999998</v>
      </c>
      <c r="AI4918" s="208">
        <v>1.226</v>
      </c>
      <c r="AJ4918" s="208">
        <v>0.26200000000000001</v>
      </c>
      <c r="AK4918" s="208">
        <v>4.9000000000000002E-2</v>
      </c>
      <c r="AL4918" s="208">
        <v>9.8000000000000004E-2</v>
      </c>
      <c r="AM4918" s="208">
        <v>0.72899999999999998</v>
      </c>
      <c r="AN4918" s="208">
        <v>2.6030000000000002</v>
      </c>
      <c r="AO4918" s="208">
        <v>3.7469999999999999</v>
      </c>
      <c r="AP4918" s="208">
        <v>5.766</v>
      </c>
      <c r="AQ4918" s="208">
        <v>5.6840000000000002</v>
      </c>
      <c r="AR4918" s="208">
        <v>6.0679999999999996</v>
      </c>
      <c r="AS4918" s="208">
        <v>3.5019999999999998</v>
      </c>
      <c r="AT4918" s="208">
        <v>2.347</v>
      </c>
      <c r="AU4918" s="208">
        <v>1.0669999999999999</v>
      </c>
      <c r="AV4918" s="208">
        <v>4.5999999999999999E-2</v>
      </c>
      <c r="AW4918" s="208">
        <v>3.4000000000000002E-2</v>
      </c>
      <c r="AX4918" s="208">
        <v>0.107</v>
      </c>
      <c r="AY4918" s="208">
        <v>0.54400000000000004</v>
      </c>
      <c r="AZ4918" s="208">
        <v>1.839</v>
      </c>
      <c r="BA4918" s="208">
        <v>3.274</v>
      </c>
      <c r="BB4918" s="21">
        <f t="shared" si="514"/>
        <v>6.0679999999999996</v>
      </c>
      <c r="BC4918" s="21"/>
      <c r="BD4918" s="22">
        <f t="shared" si="515"/>
        <v>8.1559139784946222</v>
      </c>
      <c r="BE4918" s="21"/>
      <c r="BG4918" s="10"/>
      <c r="BH4918" s="21">
        <f t="shared" si="516"/>
        <v>0</v>
      </c>
      <c r="BI4918" s="22">
        <f t="shared" si="516"/>
        <v>6.0679999999999979E-3</v>
      </c>
      <c r="BJ4918" s="21"/>
      <c r="BK4918" s="21">
        <v>0</v>
      </c>
      <c r="BL4918" s="22">
        <v>1.8203999999999994E-2</v>
      </c>
      <c r="BM4918" s="21"/>
      <c r="BN4918" s="21">
        <f t="shared" si="513"/>
        <v>0</v>
      </c>
      <c r="BO4918" s="22">
        <f t="shared" si="513"/>
        <v>7.2815999999999978E-2</v>
      </c>
      <c r="BP4918" s="21">
        <f t="shared" si="513"/>
        <v>0</v>
      </c>
    </row>
    <row r="4919" spans="1:68" ht="11.1" hidden="1" customHeight="1" outlineLevel="1" collapsed="1" x14ac:dyDescent="0.2">
      <c r="A4919" s="10"/>
      <c r="B4919" s="18"/>
      <c r="C4919" s="18"/>
      <c r="D4919" s="18"/>
      <c r="E4919" s="19" t="s">
        <v>4316</v>
      </c>
      <c r="F4919" s="20"/>
      <c r="G4919" s="20"/>
      <c r="H4919" s="20"/>
      <c r="I4919" s="20"/>
      <c r="J4919" s="20"/>
      <c r="K4919" s="20"/>
      <c r="L4919" s="20"/>
      <c r="M4919" s="20"/>
      <c r="N4919" s="20"/>
      <c r="O4919" s="20"/>
      <c r="P4919" s="20"/>
      <c r="Q4919" s="20"/>
      <c r="R4919" s="20"/>
      <c r="S4919" s="20"/>
      <c r="T4919" s="20"/>
      <c r="U4919" s="20"/>
      <c r="V4919" s="20"/>
      <c r="W4919" s="20"/>
      <c r="X4919" s="20"/>
      <c r="Y4919" s="20"/>
      <c r="Z4919" s="20"/>
      <c r="AA4919" s="20"/>
      <c r="AB4919" s="20"/>
      <c r="AC4919" s="20"/>
      <c r="AD4919" s="20"/>
      <c r="AE4919" s="20"/>
      <c r="AF4919" s="20"/>
      <c r="AG4919" s="20"/>
      <c r="AH4919" s="20"/>
      <c r="AI4919" s="20"/>
      <c r="AJ4919" s="20"/>
      <c r="AK4919" s="20"/>
      <c r="AL4919" s="20"/>
      <c r="AM4919" s="20"/>
      <c r="AN4919" s="20"/>
      <c r="AO4919" s="20"/>
      <c r="AP4919" s="20"/>
      <c r="AQ4919" s="20"/>
      <c r="AR4919" s="20"/>
      <c r="AS4919" s="20"/>
      <c r="AT4919" s="20"/>
      <c r="AU4919" s="20"/>
      <c r="AV4919" s="20"/>
      <c r="AW4919" s="20"/>
      <c r="AX4919" s="20"/>
      <c r="AY4919" s="20"/>
      <c r="AZ4919" s="209">
        <v>1.0129999999999999</v>
      </c>
      <c r="BA4919" s="209">
        <v>3</v>
      </c>
      <c r="BB4919" s="21">
        <f t="shared" si="514"/>
        <v>3</v>
      </c>
      <c r="BC4919" s="21">
        <f>BF4919</f>
        <v>6.5</v>
      </c>
      <c r="BD4919" s="22">
        <f t="shared" si="515"/>
        <v>4.032258064516129</v>
      </c>
      <c r="BE4919" s="21">
        <f>BC4919-BD4919</f>
        <v>2.467741935483871</v>
      </c>
      <c r="BF4919" s="2">
        <v>6.5</v>
      </c>
      <c r="BG4919" s="10">
        <v>6</v>
      </c>
      <c r="BH4919" s="21">
        <f t="shared" si="516"/>
        <v>4.836E-3</v>
      </c>
      <c r="BI4919" s="22">
        <f t="shared" si="516"/>
        <v>3.0000000000000001E-3</v>
      </c>
      <c r="BJ4919" s="21">
        <f>BH4919-BI4919</f>
        <v>1.836E-3</v>
      </c>
      <c r="BK4919" s="21">
        <v>1.4508E-2</v>
      </c>
      <c r="BL4919" s="22">
        <v>9.0000000000000011E-3</v>
      </c>
      <c r="BM4919" s="21">
        <v>5.507999999999999E-3</v>
      </c>
      <c r="BN4919" s="21">
        <f t="shared" si="513"/>
        <v>5.8032E-2</v>
      </c>
      <c r="BO4919" s="22">
        <f t="shared" si="513"/>
        <v>3.6000000000000004E-2</v>
      </c>
      <c r="BP4919" s="21">
        <f t="shared" si="513"/>
        <v>2.2031999999999996E-2</v>
      </c>
    </row>
    <row r="4920" spans="1:68" ht="11.1" hidden="1" customHeight="1" outlineLevel="2" x14ac:dyDescent="0.2">
      <c r="A4920" s="10"/>
      <c r="B4920" s="18"/>
      <c r="C4920" s="18"/>
      <c r="D4920" s="18"/>
      <c r="E4920" s="23" t="s">
        <v>3144</v>
      </c>
      <c r="F4920" s="24"/>
      <c r="G4920" s="24"/>
      <c r="H4920" s="24"/>
      <c r="I4920" s="24"/>
      <c r="J4920" s="24"/>
      <c r="K4920" s="24"/>
      <c r="L4920" s="24"/>
      <c r="M4920" s="24"/>
      <c r="N4920" s="24"/>
      <c r="O4920" s="24"/>
      <c r="P4920" s="24"/>
      <c r="Q4920" s="24"/>
      <c r="R4920" s="24"/>
      <c r="S4920" s="24"/>
      <c r="T4920" s="24"/>
      <c r="U4920" s="24"/>
      <c r="V4920" s="24"/>
      <c r="W4920" s="24"/>
      <c r="X4920" s="24"/>
      <c r="Y4920" s="24"/>
      <c r="Z4920" s="24"/>
      <c r="AA4920" s="24"/>
      <c r="AB4920" s="24"/>
      <c r="AC4920" s="24"/>
      <c r="AD4920" s="24"/>
      <c r="AE4920" s="24"/>
      <c r="AF4920" s="24"/>
      <c r="AG4920" s="24"/>
      <c r="AH4920" s="24"/>
      <c r="AI4920" s="24"/>
      <c r="AJ4920" s="24"/>
      <c r="AK4920" s="24"/>
      <c r="AL4920" s="24"/>
      <c r="AM4920" s="24"/>
      <c r="AN4920" s="24"/>
      <c r="AO4920" s="24"/>
      <c r="AP4920" s="24"/>
      <c r="AQ4920" s="24"/>
      <c r="AR4920" s="24"/>
      <c r="AS4920" s="24"/>
      <c r="AT4920" s="24"/>
      <c r="AU4920" s="24"/>
      <c r="AV4920" s="24"/>
      <c r="AW4920" s="24"/>
      <c r="AX4920" s="24"/>
      <c r="AY4920" s="24"/>
      <c r="AZ4920" s="208">
        <v>1.0129999999999999</v>
      </c>
      <c r="BA4920" s="208">
        <v>3</v>
      </c>
      <c r="BB4920" s="21">
        <f t="shared" si="514"/>
        <v>3</v>
      </c>
      <c r="BC4920" s="21"/>
      <c r="BD4920" s="22">
        <f t="shared" si="515"/>
        <v>4.032258064516129</v>
      </c>
      <c r="BE4920" s="21"/>
      <c r="BG4920" s="10"/>
      <c r="BH4920" s="21">
        <f t="shared" si="516"/>
        <v>0</v>
      </c>
      <c r="BI4920" s="22">
        <f t="shared" si="516"/>
        <v>3.0000000000000001E-3</v>
      </c>
      <c r="BJ4920" s="21"/>
      <c r="BK4920" s="21">
        <v>0</v>
      </c>
      <c r="BL4920" s="22">
        <v>9.0000000000000011E-3</v>
      </c>
      <c r="BM4920" s="21"/>
      <c r="BN4920" s="21">
        <f t="shared" si="513"/>
        <v>0</v>
      </c>
      <c r="BO4920" s="22">
        <f t="shared" si="513"/>
        <v>3.6000000000000004E-2</v>
      </c>
      <c r="BP4920" s="21">
        <f t="shared" si="513"/>
        <v>0</v>
      </c>
    </row>
    <row r="4921" spans="1:68" ht="11.1" hidden="1" customHeight="1" outlineLevel="1" collapsed="1" x14ac:dyDescent="0.2">
      <c r="A4921" s="10"/>
      <c r="B4921" s="18"/>
      <c r="C4921" s="18"/>
      <c r="D4921" s="18"/>
      <c r="E4921" s="19" t="s">
        <v>4317</v>
      </c>
      <c r="F4921" s="209">
        <v>8.3230000000000004</v>
      </c>
      <c r="G4921" s="209">
        <v>8.9649999999999999</v>
      </c>
      <c r="H4921" s="209">
        <v>6.9980000000000002</v>
      </c>
      <c r="I4921" s="240">
        <v>7.7519999999999998</v>
      </c>
      <c r="J4921" s="240"/>
      <c r="K4921" s="209">
        <v>7.8550000000000004</v>
      </c>
      <c r="L4921" s="209">
        <v>7.9210000000000003</v>
      </c>
      <c r="M4921" s="209">
        <v>6.8819999999999997</v>
      </c>
      <c r="N4921" s="209">
        <v>6.86</v>
      </c>
      <c r="O4921" s="209">
        <v>6.5220000000000002</v>
      </c>
      <c r="P4921" s="209">
        <v>8.1920000000000002</v>
      </c>
      <c r="Q4921" s="209">
        <v>8.1920000000000002</v>
      </c>
      <c r="R4921" s="209">
        <v>8.7100000000000009</v>
      </c>
      <c r="S4921" s="209">
        <v>8.7680000000000007</v>
      </c>
      <c r="T4921" s="209">
        <v>3.2040000000000002</v>
      </c>
      <c r="U4921" s="209">
        <v>5.6520000000000001</v>
      </c>
      <c r="V4921" s="209">
        <v>5.9420000000000002</v>
      </c>
      <c r="W4921" s="209">
        <v>5.9260000000000002</v>
      </c>
      <c r="X4921" s="209">
        <v>5.85</v>
      </c>
      <c r="Y4921" s="209">
        <v>5.6189999999999998</v>
      </c>
      <c r="Z4921" s="209">
        <v>5.5380000000000003</v>
      </c>
      <c r="AA4921" s="209">
        <v>6.8070000000000004</v>
      </c>
      <c r="AB4921" s="209">
        <v>5.9660000000000002</v>
      </c>
      <c r="AC4921" s="209">
        <v>6.0170000000000003</v>
      </c>
      <c r="AD4921" s="209">
        <v>5.452</v>
      </c>
      <c r="AE4921" s="209">
        <v>6.5529999999999999</v>
      </c>
      <c r="AF4921" s="209">
        <v>5.9059999999999997</v>
      </c>
      <c r="AG4921" s="209">
        <v>5.923</v>
      </c>
      <c r="AH4921" s="209">
        <v>5.2389999999999999</v>
      </c>
      <c r="AI4921" s="209">
        <v>6.5549999999999997</v>
      </c>
      <c r="AJ4921" s="209">
        <v>5.8789999999999996</v>
      </c>
      <c r="AK4921" s="209">
        <v>5.702</v>
      </c>
      <c r="AL4921" s="209">
        <v>5.7990000000000004</v>
      </c>
      <c r="AM4921" s="209">
        <v>5.8780000000000001</v>
      </c>
      <c r="AN4921" s="209">
        <v>5.9480000000000004</v>
      </c>
      <c r="AO4921" s="209">
        <v>5.8620000000000001</v>
      </c>
      <c r="AP4921" s="209">
        <v>5.9580000000000002</v>
      </c>
      <c r="AQ4921" s="209">
        <v>5.9660000000000002</v>
      </c>
      <c r="AR4921" s="209">
        <v>5.8220000000000001</v>
      </c>
      <c r="AS4921" s="209">
        <v>6.218</v>
      </c>
      <c r="AT4921" s="209">
        <v>6.0359999999999996</v>
      </c>
      <c r="AU4921" s="209">
        <v>5.9240000000000004</v>
      </c>
      <c r="AV4921" s="209">
        <v>5.9279999999999999</v>
      </c>
      <c r="AW4921" s="209">
        <v>5.8159999999999998</v>
      </c>
      <c r="AX4921" s="209">
        <v>5.8170000000000002</v>
      </c>
      <c r="AY4921" s="209">
        <v>6.5049999999999999</v>
      </c>
      <c r="AZ4921" s="209">
        <v>5.6760000000000002</v>
      </c>
      <c r="BA4921" s="209">
        <v>6.48</v>
      </c>
      <c r="BB4921" s="21">
        <f t="shared" si="514"/>
        <v>8.9649999999999999</v>
      </c>
      <c r="BC4921" s="21">
        <f>BF4921</f>
        <v>68.319999999999993</v>
      </c>
      <c r="BD4921" s="22">
        <f t="shared" si="515"/>
        <v>12.049731182795698</v>
      </c>
      <c r="BE4921" s="21">
        <f>BC4921-BD4921</f>
        <v>56.270268817204297</v>
      </c>
      <c r="BF4921" s="2">
        <v>68.319999999999993</v>
      </c>
      <c r="BG4921" s="10"/>
      <c r="BH4921" s="21">
        <f t="shared" si="516"/>
        <v>5.0830079999999993E-2</v>
      </c>
      <c r="BI4921" s="22">
        <f t="shared" si="516"/>
        <v>8.9650000000000007E-3</v>
      </c>
      <c r="BJ4921" s="21">
        <f>BH4921-BI4921</f>
        <v>4.1865079999999992E-2</v>
      </c>
      <c r="BK4921" s="21">
        <v>0.15249023999999997</v>
      </c>
      <c r="BL4921" s="22">
        <v>2.6895000000000002E-2</v>
      </c>
      <c r="BM4921" s="21">
        <v>0.12559523999999997</v>
      </c>
      <c r="BN4921" s="21">
        <f t="shared" si="513"/>
        <v>0.60996095999999989</v>
      </c>
      <c r="BO4921" s="22">
        <f t="shared" si="513"/>
        <v>0.10758000000000001</v>
      </c>
      <c r="BP4921" s="21">
        <f t="shared" si="513"/>
        <v>0.50238095999999988</v>
      </c>
    </row>
    <row r="4922" spans="1:68" ht="11.1" hidden="1" customHeight="1" outlineLevel="2" x14ac:dyDescent="0.2">
      <c r="A4922" s="10"/>
      <c r="B4922" s="18"/>
      <c r="C4922" s="18"/>
      <c r="D4922" s="18"/>
      <c r="E4922" s="23"/>
      <c r="F4922" s="208">
        <v>8.3230000000000004</v>
      </c>
      <c r="G4922" s="208">
        <v>8.9649999999999999</v>
      </c>
      <c r="H4922" s="208">
        <v>6.9980000000000002</v>
      </c>
      <c r="I4922" s="239">
        <v>7.7519999999999998</v>
      </c>
      <c r="J4922" s="239"/>
      <c r="K4922" s="208">
        <v>7.8550000000000004</v>
      </c>
      <c r="L4922" s="208">
        <v>7.9210000000000003</v>
      </c>
      <c r="M4922" s="208">
        <v>6.8819999999999997</v>
      </c>
      <c r="N4922" s="208">
        <v>6.86</v>
      </c>
      <c r="O4922" s="208">
        <v>6.5220000000000002</v>
      </c>
      <c r="P4922" s="208">
        <v>8.1920000000000002</v>
      </c>
      <c r="Q4922" s="208">
        <v>8.1920000000000002</v>
      </c>
      <c r="R4922" s="208">
        <v>8.7100000000000009</v>
      </c>
      <c r="S4922" s="208">
        <v>8.7680000000000007</v>
      </c>
      <c r="T4922" s="208">
        <v>3.2040000000000002</v>
      </c>
      <c r="U4922" s="208">
        <v>5.6520000000000001</v>
      </c>
      <c r="V4922" s="208">
        <v>5.9420000000000002</v>
      </c>
      <c r="W4922" s="208">
        <v>5.9260000000000002</v>
      </c>
      <c r="X4922" s="208">
        <v>5.85</v>
      </c>
      <c r="Y4922" s="208">
        <v>5.6189999999999998</v>
      </c>
      <c r="Z4922" s="208">
        <v>5.5380000000000003</v>
      </c>
      <c r="AA4922" s="208">
        <v>6.8070000000000004</v>
      </c>
      <c r="AB4922" s="208">
        <v>5.9660000000000002</v>
      </c>
      <c r="AC4922" s="208">
        <v>6.0170000000000003</v>
      </c>
      <c r="AD4922" s="208">
        <v>5.452</v>
      </c>
      <c r="AE4922" s="208">
        <v>6.5529999999999999</v>
      </c>
      <c r="AF4922" s="208">
        <v>5.9059999999999997</v>
      </c>
      <c r="AG4922" s="208">
        <v>5.923</v>
      </c>
      <c r="AH4922" s="208">
        <v>5.2389999999999999</v>
      </c>
      <c r="AI4922" s="208">
        <v>6.5549999999999997</v>
      </c>
      <c r="AJ4922" s="208">
        <v>5.8789999999999996</v>
      </c>
      <c r="AK4922" s="208">
        <v>5.702</v>
      </c>
      <c r="AL4922" s="208">
        <v>5.7990000000000004</v>
      </c>
      <c r="AM4922" s="208">
        <v>5.8780000000000001</v>
      </c>
      <c r="AN4922" s="208">
        <v>5.9480000000000004</v>
      </c>
      <c r="AO4922" s="208">
        <v>5.8620000000000001</v>
      </c>
      <c r="AP4922" s="208">
        <v>5.9580000000000002</v>
      </c>
      <c r="AQ4922" s="208">
        <v>5.9660000000000002</v>
      </c>
      <c r="AR4922" s="208">
        <v>5.8220000000000001</v>
      </c>
      <c r="AS4922" s="208">
        <v>6.218</v>
      </c>
      <c r="AT4922" s="208">
        <v>6.0359999999999996</v>
      </c>
      <c r="AU4922" s="208">
        <v>5.9240000000000004</v>
      </c>
      <c r="AV4922" s="208">
        <v>5.9279999999999999</v>
      </c>
      <c r="AW4922" s="208">
        <v>5.8159999999999998</v>
      </c>
      <c r="AX4922" s="208">
        <v>5.8170000000000002</v>
      </c>
      <c r="AY4922" s="208">
        <v>6.5049999999999999</v>
      </c>
      <c r="AZ4922" s="208">
        <v>5.6760000000000002</v>
      </c>
      <c r="BA4922" s="208">
        <v>6.48</v>
      </c>
      <c r="BB4922" s="21">
        <f t="shared" si="514"/>
        <v>8.9649999999999999</v>
      </c>
      <c r="BC4922" s="21"/>
      <c r="BD4922" s="22">
        <f t="shared" si="515"/>
        <v>12.049731182795698</v>
      </c>
      <c r="BE4922" s="21"/>
      <c r="BG4922" s="10"/>
      <c r="BH4922" s="21">
        <f t="shared" si="516"/>
        <v>0</v>
      </c>
      <c r="BI4922" s="22">
        <f t="shared" si="516"/>
        <v>8.9650000000000007E-3</v>
      </c>
      <c r="BJ4922" s="21"/>
      <c r="BK4922" s="21">
        <v>0</v>
      </c>
      <c r="BL4922" s="22">
        <v>2.6895000000000002E-2</v>
      </c>
      <c r="BM4922" s="21"/>
      <c r="BN4922" s="21">
        <f t="shared" si="513"/>
        <v>0</v>
      </c>
      <c r="BO4922" s="22">
        <f t="shared" si="513"/>
        <v>0.10758000000000001</v>
      </c>
      <c r="BP4922" s="21">
        <f t="shared" si="513"/>
        <v>0</v>
      </c>
    </row>
    <row r="4923" spans="1:68" ht="11.1" hidden="1" customHeight="1" outlineLevel="1" collapsed="1" x14ac:dyDescent="0.2">
      <c r="A4923" s="10"/>
      <c r="B4923" s="18"/>
      <c r="C4923" s="18"/>
      <c r="D4923" s="18"/>
      <c r="E4923" s="19" t="s">
        <v>4318</v>
      </c>
      <c r="F4923" s="209">
        <v>8.1189999999999998</v>
      </c>
      <c r="G4923" s="209">
        <v>7.774</v>
      </c>
      <c r="H4923" s="209">
        <v>5.1239999999999997</v>
      </c>
      <c r="I4923" s="240">
        <v>4.9859999999999998</v>
      </c>
      <c r="J4923" s="240"/>
      <c r="K4923" s="20"/>
      <c r="L4923" s="209">
        <v>1.9390000000000001</v>
      </c>
      <c r="M4923" s="20"/>
      <c r="N4923" s="20"/>
      <c r="O4923" s="20"/>
      <c r="P4923" s="209">
        <v>3.9420000000000002</v>
      </c>
      <c r="Q4923" s="209">
        <v>5.3570000000000002</v>
      </c>
      <c r="R4923" s="209">
        <v>7.2</v>
      </c>
      <c r="S4923" s="209">
        <v>8.2219999999999995</v>
      </c>
      <c r="T4923" s="209">
        <v>6.9470000000000001</v>
      </c>
      <c r="U4923" s="209">
        <v>3.3410000000000002</v>
      </c>
      <c r="V4923" s="209">
        <v>2.9780000000000002</v>
      </c>
      <c r="W4923" s="209">
        <v>2.472</v>
      </c>
      <c r="X4923" s="209">
        <v>0.44</v>
      </c>
      <c r="Y4923" s="20"/>
      <c r="Z4923" s="20"/>
      <c r="AA4923" s="20"/>
      <c r="AB4923" s="209">
        <v>4.0999999999999996</v>
      </c>
      <c r="AC4923" s="209">
        <v>6.7130000000000001</v>
      </c>
      <c r="AD4923" s="209">
        <v>6.6180000000000003</v>
      </c>
      <c r="AE4923" s="209">
        <v>6.069</v>
      </c>
      <c r="AF4923" s="209">
        <v>6.3739999999999997</v>
      </c>
      <c r="AG4923" s="209">
        <v>4.2869999999999999</v>
      </c>
      <c r="AH4923" s="209">
        <v>3.444</v>
      </c>
      <c r="AI4923" s="209">
        <v>2.4249999999999998</v>
      </c>
      <c r="AJ4923" s="20"/>
      <c r="AK4923" s="20"/>
      <c r="AL4923" s="20"/>
      <c r="AM4923" s="209">
        <v>1.429</v>
      </c>
      <c r="AN4923" s="209">
        <v>2.206</v>
      </c>
      <c r="AO4923" s="209">
        <v>6.835</v>
      </c>
      <c r="AP4923" s="209">
        <v>6.6</v>
      </c>
      <c r="AQ4923" s="209">
        <v>8.0009999999999994</v>
      </c>
      <c r="AR4923" s="209">
        <v>6.532</v>
      </c>
      <c r="AS4923" s="209">
        <v>5.3470000000000004</v>
      </c>
      <c r="AT4923" s="209">
        <v>4.5540000000000003</v>
      </c>
      <c r="AU4923" s="209">
        <v>1.821</v>
      </c>
      <c r="AV4923" s="20"/>
      <c r="AW4923" s="20"/>
      <c r="AX4923" s="20"/>
      <c r="AY4923" s="209">
        <v>0.98599999999999999</v>
      </c>
      <c r="AZ4923" s="209">
        <v>2.7290000000000001</v>
      </c>
      <c r="BA4923" s="209">
        <v>5.2809999999999997</v>
      </c>
      <c r="BB4923" s="21">
        <f t="shared" si="514"/>
        <v>8.2219999999999995</v>
      </c>
      <c r="BC4923" s="21">
        <f>BF4923</f>
        <v>22.1</v>
      </c>
      <c r="BD4923" s="22">
        <f t="shared" si="515"/>
        <v>11.051075268817204</v>
      </c>
      <c r="BE4923" s="21">
        <f>BC4923-BD4923</f>
        <v>11.048924731182797</v>
      </c>
      <c r="BF4923" s="2">
        <v>22.1</v>
      </c>
      <c r="BG4923" s="10">
        <v>6</v>
      </c>
      <c r="BH4923" s="21">
        <f t="shared" si="516"/>
        <v>1.6442400000000003E-2</v>
      </c>
      <c r="BI4923" s="22">
        <f t="shared" si="516"/>
        <v>8.2220000000000001E-3</v>
      </c>
      <c r="BJ4923" s="21">
        <f>BH4923-BI4923</f>
        <v>8.2204000000000027E-3</v>
      </c>
      <c r="BK4923" s="21">
        <v>4.9327200000000009E-2</v>
      </c>
      <c r="BL4923" s="22">
        <v>2.4666E-2</v>
      </c>
      <c r="BM4923" s="21">
        <v>2.4661200000000008E-2</v>
      </c>
      <c r="BN4923" s="21">
        <f t="shared" si="513"/>
        <v>0.19730880000000003</v>
      </c>
      <c r="BO4923" s="22">
        <f t="shared" si="513"/>
        <v>9.8664000000000002E-2</v>
      </c>
      <c r="BP4923" s="21">
        <f t="shared" si="513"/>
        <v>9.8644800000000032E-2</v>
      </c>
    </row>
    <row r="4924" spans="1:68" ht="11.1" hidden="1" customHeight="1" outlineLevel="2" x14ac:dyDescent="0.2">
      <c r="A4924" s="10"/>
      <c r="B4924" s="18"/>
      <c r="C4924" s="18"/>
      <c r="D4924" s="18"/>
      <c r="E4924" s="23" t="s">
        <v>4319</v>
      </c>
      <c r="F4924" s="208">
        <v>8.1189999999999998</v>
      </c>
      <c r="G4924" s="208">
        <v>7.774</v>
      </c>
      <c r="H4924" s="208">
        <v>5.1239999999999997</v>
      </c>
      <c r="I4924" s="239">
        <v>4.9859999999999998</v>
      </c>
      <c r="J4924" s="239"/>
      <c r="K4924" s="24"/>
      <c r="L4924" s="208">
        <v>1.9390000000000001</v>
      </c>
      <c r="M4924" s="24"/>
      <c r="N4924" s="24"/>
      <c r="O4924" s="24"/>
      <c r="P4924" s="208">
        <v>3.9420000000000002</v>
      </c>
      <c r="Q4924" s="208">
        <v>5.3570000000000002</v>
      </c>
      <c r="R4924" s="208">
        <v>7.2</v>
      </c>
      <c r="S4924" s="208">
        <v>8.2219999999999995</v>
      </c>
      <c r="T4924" s="208">
        <v>6.9470000000000001</v>
      </c>
      <c r="U4924" s="208">
        <v>3.3410000000000002</v>
      </c>
      <c r="V4924" s="208">
        <v>2.9780000000000002</v>
      </c>
      <c r="W4924" s="208">
        <v>2.472</v>
      </c>
      <c r="X4924" s="208">
        <v>0.44</v>
      </c>
      <c r="Y4924" s="24"/>
      <c r="Z4924" s="24"/>
      <c r="AA4924" s="24"/>
      <c r="AB4924" s="208">
        <v>4.0999999999999996</v>
      </c>
      <c r="AC4924" s="208">
        <v>6.7130000000000001</v>
      </c>
      <c r="AD4924" s="208">
        <v>6.6180000000000003</v>
      </c>
      <c r="AE4924" s="208">
        <v>6.069</v>
      </c>
      <c r="AF4924" s="208">
        <v>6.3739999999999997</v>
      </c>
      <c r="AG4924" s="208">
        <v>4.2869999999999999</v>
      </c>
      <c r="AH4924" s="208">
        <v>3.444</v>
      </c>
      <c r="AI4924" s="208">
        <v>2.4249999999999998</v>
      </c>
      <c r="AJ4924" s="24"/>
      <c r="AK4924" s="24"/>
      <c r="AL4924" s="24"/>
      <c r="AM4924" s="208">
        <v>1.429</v>
      </c>
      <c r="AN4924" s="208">
        <v>2.206</v>
      </c>
      <c r="AO4924" s="208">
        <v>6.835</v>
      </c>
      <c r="AP4924" s="208">
        <v>6.6</v>
      </c>
      <c r="AQ4924" s="208">
        <v>8.0009999999999994</v>
      </c>
      <c r="AR4924" s="208">
        <v>6.532</v>
      </c>
      <c r="AS4924" s="208">
        <v>5.3470000000000004</v>
      </c>
      <c r="AT4924" s="208">
        <v>4.5540000000000003</v>
      </c>
      <c r="AU4924" s="208">
        <v>1.821</v>
      </c>
      <c r="AV4924" s="24"/>
      <c r="AW4924" s="24"/>
      <c r="AX4924" s="24"/>
      <c r="AY4924" s="208">
        <v>0.98599999999999999</v>
      </c>
      <c r="AZ4924" s="208">
        <v>2.7290000000000001</v>
      </c>
      <c r="BA4924" s="208">
        <v>5.2809999999999997</v>
      </c>
      <c r="BB4924" s="21">
        <f t="shared" si="514"/>
        <v>8.2219999999999995</v>
      </c>
      <c r="BC4924" s="21"/>
      <c r="BD4924" s="22">
        <f t="shared" si="515"/>
        <v>11.051075268817204</v>
      </c>
      <c r="BE4924" s="21"/>
      <c r="BG4924" s="10"/>
      <c r="BH4924" s="21">
        <f t="shared" si="516"/>
        <v>0</v>
      </c>
      <c r="BI4924" s="22">
        <f t="shared" si="516"/>
        <v>8.2220000000000001E-3</v>
      </c>
      <c r="BJ4924" s="21"/>
      <c r="BK4924" s="21">
        <v>0</v>
      </c>
      <c r="BL4924" s="22">
        <v>2.4666E-2</v>
      </c>
      <c r="BM4924" s="21"/>
      <c r="BN4924" s="21">
        <f t="shared" si="513"/>
        <v>0</v>
      </c>
      <c r="BO4924" s="22">
        <f t="shared" si="513"/>
        <v>9.8664000000000002E-2</v>
      </c>
      <c r="BP4924" s="21">
        <f t="shared" si="513"/>
        <v>0</v>
      </c>
    </row>
    <row r="4925" spans="1:68" ht="11.1" customHeight="1" outlineLevel="1" collapsed="1" x14ac:dyDescent="0.2">
      <c r="A4925" s="10"/>
      <c r="B4925" s="18"/>
      <c r="C4925" s="18"/>
      <c r="D4925" s="18"/>
      <c r="E4925" s="19" t="s">
        <v>4320</v>
      </c>
      <c r="F4925" s="209">
        <v>0.59199999999999997</v>
      </c>
      <c r="G4925" s="209">
        <v>0.61</v>
      </c>
      <c r="H4925" s="209">
        <v>0.57999999999999996</v>
      </c>
      <c r="I4925" s="240">
        <v>0.38</v>
      </c>
      <c r="J4925" s="240"/>
      <c r="K4925" s="209">
        <v>0.28000000000000003</v>
      </c>
      <c r="L4925" s="20"/>
      <c r="M4925" s="20"/>
      <c r="N4925" s="20"/>
      <c r="O4925" s="20"/>
      <c r="P4925" s="20"/>
      <c r="Q4925" s="20"/>
      <c r="R4925" s="209">
        <v>0.77</v>
      </c>
      <c r="S4925" s="209">
        <v>0.7</v>
      </c>
      <c r="T4925" s="209">
        <v>0.68</v>
      </c>
      <c r="U4925" s="209">
        <v>0.41</v>
      </c>
      <c r="V4925" s="209">
        <v>0.46</v>
      </c>
      <c r="W4925" s="20"/>
      <c r="X4925" s="20"/>
      <c r="Y4925" s="20"/>
      <c r="Z4925" s="20"/>
      <c r="AA4925" s="20"/>
      <c r="AB4925" s="209">
        <v>1.03</v>
      </c>
      <c r="AC4925" s="209">
        <v>0.82</v>
      </c>
      <c r="AD4925" s="209">
        <v>0.68</v>
      </c>
      <c r="AE4925" s="209">
        <v>0.73</v>
      </c>
      <c r="AF4925" s="209">
        <v>0.67</v>
      </c>
      <c r="AG4925" s="209">
        <v>0.52</v>
      </c>
      <c r="AH4925" s="209">
        <v>0.5</v>
      </c>
      <c r="AI4925" s="209">
        <v>0.33500000000000002</v>
      </c>
      <c r="AJ4925" s="20"/>
      <c r="AK4925" s="20"/>
      <c r="AL4925" s="20"/>
      <c r="AM4925" s="209">
        <v>0.41199999999999998</v>
      </c>
      <c r="AN4925" s="209">
        <v>0.61499999999999999</v>
      </c>
      <c r="AO4925" s="209">
        <v>1.0920000000000001</v>
      </c>
      <c r="AP4925" s="209">
        <v>1.585</v>
      </c>
      <c r="AQ4925" s="209">
        <v>1.661</v>
      </c>
      <c r="AR4925" s="209">
        <v>1.5</v>
      </c>
      <c r="AS4925" s="209">
        <v>1.4</v>
      </c>
      <c r="AT4925" s="209">
        <v>0.7</v>
      </c>
      <c r="AU4925" s="209">
        <v>0.3</v>
      </c>
      <c r="AV4925" s="20"/>
      <c r="AW4925" s="20"/>
      <c r="AX4925" s="20"/>
      <c r="AY4925" s="209">
        <v>0.746</v>
      </c>
      <c r="AZ4925" s="209">
        <v>0.65400000000000003</v>
      </c>
      <c r="BA4925" s="209">
        <v>0.8</v>
      </c>
      <c r="BB4925" s="21">
        <f t="shared" si="514"/>
        <v>1.661</v>
      </c>
      <c r="BC4925" s="21">
        <f>BF4925</f>
        <v>4.24</v>
      </c>
      <c r="BD4925" s="22">
        <f t="shared" si="515"/>
        <v>2.23252688172043</v>
      </c>
      <c r="BE4925" s="21">
        <f>BC4925-BD4925</f>
        <v>2.0074731182795702</v>
      </c>
      <c r="BF4925" s="2">
        <v>4.24</v>
      </c>
      <c r="BG4925" s="10">
        <v>7</v>
      </c>
      <c r="BH4925" s="21">
        <f t="shared" si="516"/>
        <v>3.1545599999999998E-3</v>
      </c>
      <c r="BI4925" s="22">
        <f t="shared" si="516"/>
        <v>1.6609999999999999E-3</v>
      </c>
      <c r="BJ4925" s="21">
        <f>BH4925-BI4925</f>
        <v>1.4935599999999999E-3</v>
      </c>
      <c r="BK4925" s="21">
        <v>9.4636799999999986E-3</v>
      </c>
      <c r="BL4925" s="22">
        <v>4.9829999999999996E-3</v>
      </c>
      <c r="BM4925" s="21">
        <v>4.480679999999999E-3</v>
      </c>
      <c r="BN4925" s="21">
        <f t="shared" si="513"/>
        <v>3.7854719999999994E-2</v>
      </c>
      <c r="BO4925" s="22">
        <f t="shared" si="513"/>
        <v>1.9931999999999998E-2</v>
      </c>
      <c r="BP4925" s="21">
        <f t="shared" si="513"/>
        <v>1.7922719999999996E-2</v>
      </c>
    </row>
    <row r="4926" spans="1:68" ht="11.1" hidden="1" customHeight="1" outlineLevel="2" x14ac:dyDescent="0.2">
      <c r="A4926" s="10"/>
      <c r="B4926" s="18"/>
      <c r="C4926" s="18"/>
      <c r="D4926" s="18"/>
      <c r="E4926" s="23" t="s">
        <v>4321</v>
      </c>
      <c r="F4926" s="208">
        <v>0.59199999999999997</v>
      </c>
      <c r="G4926" s="208">
        <v>0.61</v>
      </c>
      <c r="H4926" s="208">
        <v>0.57999999999999996</v>
      </c>
      <c r="I4926" s="239">
        <v>0.38</v>
      </c>
      <c r="J4926" s="239"/>
      <c r="K4926" s="208">
        <v>0.28000000000000003</v>
      </c>
      <c r="L4926" s="24"/>
      <c r="M4926" s="24"/>
      <c r="N4926" s="24"/>
      <c r="O4926" s="24"/>
      <c r="P4926" s="24"/>
      <c r="Q4926" s="24"/>
      <c r="R4926" s="208">
        <v>0.77</v>
      </c>
      <c r="S4926" s="208">
        <v>0.7</v>
      </c>
      <c r="T4926" s="208">
        <v>0.68</v>
      </c>
      <c r="U4926" s="208">
        <v>0.41</v>
      </c>
      <c r="V4926" s="208">
        <v>0.46</v>
      </c>
      <c r="W4926" s="24"/>
      <c r="X4926" s="24"/>
      <c r="Y4926" s="24"/>
      <c r="Z4926" s="24"/>
      <c r="AA4926" s="24"/>
      <c r="AB4926" s="208">
        <v>1.03</v>
      </c>
      <c r="AC4926" s="208">
        <v>0.82</v>
      </c>
      <c r="AD4926" s="208">
        <v>0.68</v>
      </c>
      <c r="AE4926" s="208">
        <v>0.73</v>
      </c>
      <c r="AF4926" s="208">
        <v>0.67</v>
      </c>
      <c r="AG4926" s="208">
        <v>0.52</v>
      </c>
      <c r="AH4926" s="208">
        <v>0.5</v>
      </c>
      <c r="AI4926" s="208">
        <v>0.33500000000000002</v>
      </c>
      <c r="AJ4926" s="24"/>
      <c r="AK4926" s="24"/>
      <c r="AL4926" s="24"/>
      <c r="AM4926" s="208">
        <v>0.41199999999999998</v>
      </c>
      <c r="AN4926" s="208">
        <v>0.61499999999999999</v>
      </c>
      <c r="AO4926" s="208">
        <v>1.0920000000000001</v>
      </c>
      <c r="AP4926" s="208">
        <v>1.585</v>
      </c>
      <c r="AQ4926" s="208">
        <v>1.661</v>
      </c>
      <c r="AR4926" s="208">
        <v>1.5</v>
      </c>
      <c r="AS4926" s="208">
        <v>1.4</v>
      </c>
      <c r="AT4926" s="208">
        <v>0.7</v>
      </c>
      <c r="AU4926" s="208">
        <v>0.3</v>
      </c>
      <c r="AV4926" s="24"/>
      <c r="AW4926" s="24"/>
      <c r="AX4926" s="24"/>
      <c r="AY4926" s="208">
        <v>0.746</v>
      </c>
      <c r="AZ4926" s="208">
        <v>0.65400000000000003</v>
      </c>
      <c r="BA4926" s="208">
        <v>0.8</v>
      </c>
      <c r="BB4926" s="21">
        <f t="shared" si="514"/>
        <v>1.661</v>
      </c>
      <c r="BC4926" s="21"/>
      <c r="BD4926" s="22">
        <f t="shared" si="515"/>
        <v>2.23252688172043</v>
      </c>
      <c r="BE4926" s="21"/>
      <c r="BG4926" s="10"/>
      <c r="BH4926" s="21">
        <f t="shared" si="516"/>
        <v>0</v>
      </c>
      <c r="BI4926" s="22">
        <f t="shared" si="516"/>
        <v>1.6609999999999999E-3</v>
      </c>
      <c r="BJ4926" s="21"/>
      <c r="BK4926" s="21">
        <v>0</v>
      </c>
      <c r="BL4926" s="22">
        <v>4.9829999999999996E-3</v>
      </c>
      <c r="BM4926" s="21"/>
      <c r="BN4926" s="21">
        <f t="shared" si="513"/>
        <v>0</v>
      </c>
      <c r="BO4926" s="22">
        <f t="shared" si="513"/>
        <v>1.9931999999999998E-2</v>
      </c>
      <c r="BP4926" s="21">
        <f t="shared" si="513"/>
        <v>0</v>
      </c>
    </row>
    <row r="4927" spans="1:68" ht="11.1" hidden="1" customHeight="1" outlineLevel="1" collapsed="1" x14ac:dyDescent="0.2">
      <c r="A4927" s="10"/>
      <c r="B4927" s="18"/>
      <c r="C4927" s="18"/>
      <c r="D4927" s="18"/>
      <c r="E4927" s="19" t="s">
        <v>4322</v>
      </c>
      <c r="F4927" s="209">
        <v>37.658999999999999</v>
      </c>
      <c r="G4927" s="209">
        <v>31.545000000000002</v>
      </c>
      <c r="H4927" s="209">
        <v>30.632000000000001</v>
      </c>
      <c r="I4927" s="240">
        <v>22.596</v>
      </c>
      <c r="J4927" s="240"/>
      <c r="K4927" s="20"/>
      <c r="L4927" s="20"/>
      <c r="M4927" s="20"/>
      <c r="N4927" s="20"/>
      <c r="O4927" s="20"/>
      <c r="P4927" s="209">
        <v>28.616</v>
      </c>
      <c r="Q4927" s="209">
        <v>39.762999999999998</v>
      </c>
      <c r="R4927" s="209">
        <v>45.628</v>
      </c>
      <c r="S4927" s="209">
        <v>46.832999999999998</v>
      </c>
      <c r="T4927" s="209">
        <v>43.933</v>
      </c>
      <c r="U4927" s="209">
        <v>38.427999999999997</v>
      </c>
      <c r="V4927" s="209">
        <v>29.463000000000001</v>
      </c>
      <c r="W4927" s="20"/>
      <c r="X4927" s="20"/>
      <c r="Y4927" s="20"/>
      <c r="Z4927" s="20"/>
      <c r="AA4927" s="20"/>
      <c r="AB4927" s="209">
        <v>20.658999999999999</v>
      </c>
      <c r="AC4927" s="209">
        <v>34.411000000000001</v>
      </c>
      <c r="AD4927" s="209">
        <v>34.658999999999999</v>
      </c>
      <c r="AE4927" s="209">
        <v>36.210999999999999</v>
      </c>
      <c r="AF4927" s="209">
        <v>30.462</v>
      </c>
      <c r="AG4927" s="209">
        <v>27.398</v>
      </c>
      <c r="AH4927" s="209">
        <v>15.872</v>
      </c>
      <c r="AI4927" s="20"/>
      <c r="AJ4927" s="20"/>
      <c r="AK4927" s="20"/>
      <c r="AL4927" s="20"/>
      <c r="AM4927" s="20"/>
      <c r="AN4927" s="209">
        <v>22.198</v>
      </c>
      <c r="AO4927" s="209">
        <v>31.530999999999999</v>
      </c>
      <c r="AP4927" s="209">
        <v>33.396999999999998</v>
      </c>
      <c r="AQ4927" s="209">
        <v>47.536999999999999</v>
      </c>
      <c r="AR4927" s="209">
        <v>34.164999999999999</v>
      </c>
      <c r="AS4927" s="209">
        <v>31.515000000000001</v>
      </c>
      <c r="AT4927" s="209">
        <v>21.248000000000001</v>
      </c>
      <c r="AU4927" s="20"/>
      <c r="AV4927" s="20"/>
      <c r="AW4927" s="20"/>
      <c r="AX4927" s="20"/>
      <c r="AY4927" s="20"/>
      <c r="AZ4927" s="209">
        <v>19.838999999999999</v>
      </c>
      <c r="BA4927" s="209">
        <v>29.007999999999999</v>
      </c>
      <c r="BB4927" s="21">
        <f t="shared" si="514"/>
        <v>47.536999999999999</v>
      </c>
      <c r="BC4927" s="21">
        <f>BF4927</f>
        <v>226.4</v>
      </c>
      <c r="BD4927" s="22">
        <f t="shared" si="515"/>
        <v>63.893817204301079</v>
      </c>
      <c r="BE4927" s="21">
        <f>BC4927-BD4927</f>
        <v>162.50618279569892</v>
      </c>
      <c r="BF4927" s="2">
        <v>226.4</v>
      </c>
      <c r="BG4927" s="10">
        <v>5</v>
      </c>
      <c r="BH4927" s="21">
        <f t="shared" si="516"/>
        <v>0.1684416</v>
      </c>
      <c r="BI4927" s="22">
        <f t="shared" si="516"/>
        <v>4.7537000000000003E-2</v>
      </c>
      <c r="BJ4927" s="21">
        <f>BH4927-BI4927</f>
        <v>0.1209046</v>
      </c>
      <c r="BK4927" s="21">
        <v>0.50532480000000002</v>
      </c>
      <c r="BL4927" s="22">
        <v>0.14261100000000002</v>
      </c>
      <c r="BM4927" s="21">
        <v>0.36271379999999998</v>
      </c>
      <c r="BN4927" s="21">
        <f t="shared" si="513"/>
        <v>2.0212992000000001</v>
      </c>
      <c r="BO4927" s="22">
        <f t="shared" si="513"/>
        <v>0.57044400000000006</v>
      </c>
      <c r="BP4927" s="21">
        <f t="shared" si="513"/>
        <v>1.4508551999999999</v>
      </c>
    </row>
    <row r="4928" spans="1:68" ht="11.1" hidden="1" customHeight="1" outlineLevel="2" x14ac:dyDescent="0.2">
      <c r="A4928" s="10"/>
      <c r="B4928" s="18"/>
      <c r="C4928" s="18"/>
      <c r="D4928" s="18"/>
      <c r="E4928" s="23" t="s">
        <v>4323</v>
      </c>
      <c r="F4928" s="208">
        <v>37.658999999999999</v>
      </c>
      <c r="G4928" s="208">
        <v>31.545000000000002</v>
      </c>
      <c r="H4928" s="208">
        <v>30.632000000000001</v>
      </c>
      <c r="I4928" s="239">
        <v>22.596</v>
      </c>
      <c r="J4928" s="239"/>
      <c r="K4928" s="24"/>
      <c r="L4928" s="24"/>
      <c r="M4928" s="24"/>
      <c r="N4928" s="24"/>
      <c r="O4928" s="24"/>
      <c r="P4928" s="208">
        <v>28.616</v>
      </c>
      <c r="Q4928" s="208">
        <v>39.762999999999998</v>
      </c>
      <c r="R4928" s="208">
        <v>45.628</v>
      </c>
      <c r="S4928" s="208">
        <v>46.832999999999998</v>
      </c>
      <c r="T4928" s="208">
        <v>43.933</v>
      </c>
      <c r="U4928" s="208">
        <v>38.427999999999997</v>
      </c>
      <c r="V4928" s="208">
        <v>29.463000000000001</v>
      </c>
      <c r="W4928" s="24"/>
      <c r="X4928" s="24"/>
      <c r="Y4928" s="24"/>
      <c r="Z4928" s="24"/>
      <c r="AA4928" s="24"/>
      <c r="AB4928" s="208">
        <v>20.658999999999999</v>
      </c>
      <c r="AC4928" s="208">
        <v>34.411000000000001</v>
      </c>
      <c r="AD4928" s="208">
        <v>34.658999999999999</v>
      </c>
      <c r="AE4928" s="208">
        <v>36.210999999999999</v>
      </c>
      <c r="AF4928" s="208">
        <v>30.462</v>
      </c>
      <c r="AG4928" s="208">
        <v>27.398</v>
      </c>
      <c r="AH4928" s="208">
        <v>15.872</v>
      </c>
      <c r="AI4928" s="24"/>
      <c r="AJ4928" s="24"/>
      <c r="AK4928" s="24"/>
      <c r="AL4928" s="24"/>
      <c r="AM4928" s="24"/>
      <c r="AN4928" s="208">
        <v>22.198</v>
      </c>
      <c r="AO4928" s="208">
        <v>31.530999999999999</v>
      </c>
      <c r="AP4928" s="208">
        <v>33.396999999999998</v>
      </c>
      <c r="AQ4928" s="208">
        <v>47.536999999999999</v>
      </c>
      <c r="AR4928" s="208">
        <v>34.164999999999999</v>
      </c>
      <c r="AS4928" s="208">
        <v>31.515000000000001</v>
      </c>
      <c r="AT4928" s="208">
        <v>21.248000000000001</v>
      </c>
      <c r="AU4928" s="24"/>
      <c r="AV4928" s="24"/>
      <c r="AW4928" s="24"/>
      <c r="AX4928" s="24"/>
      <c r="AY4928" s="24"/>
      <c r="AZ4928" s="208">
        <v>19.838999999999999</v>
      </c>
      <c r="BA4928" s="208">
        <v>29.007999999999999</v>
      </c>
      <c r="BB4928" s="21">
        <f t="shared" si="514"/>
        <v>47.536999999999999</v>
      </c>
      <c r="BC4928" s="21"/>
      <c r="BD4928" s="22">
        <f t="shared" si="515"/>
        <v>63.893817204301079</v>
      </c>
      <c r="BE4928" s="21"/>
      <c r="BG4928" s="10"/>
      <c r="BH4928" s="21">
        <f t="shared" si="516"/>
        <v>0</v>
      </c>
      <c r="BI4928" s="22">
        <f t="shared" si="516"/>
        <v>4.7537000000000003E-2</v>
      </c>
      <c r="BJ4928" s="21"/>
      <c r="BK4928" s="21">
        <v>0</v>
      </c>
      <c r="BL4928" s="22">
        <v>0.14261100000000002</v>
      </c>
      <c r="BM4928" s="21"/>
      <c r="BN4928" s="21">
        <f t="shared" si="513"/>
        <v>0</v>
      </c>
      <c r="BO4928" s="22">
        <f t="shared" si="513"/>
        <v>0.57044400000000006</v>
      </c>
      <c r="BP4928" s="21">
        <f t="shared" si="513"/>
        <v>0</v>
      </c>
    </row>
    <row r="4929" spans="1:68" ht="11.1" hidden="1" customHeight="1" outlineLevel="1" collapsed="1" x14ac:dyDescent="0.2">
      <c r="A4929" s="10"/>
      <c r="B4929" s="18"/>
      <c r="C4929" s="18"/>
      <c r="D4929" s="18"/>
      <c r="E4929" s="19" t="s">
        <v>4324</v>
      </c>
      <c r="F4929" s="20"/>
      <c r="G4929" s="20"/>
      <c r="H4929" s="20"/>
      <c r="I4929" s="20"/>
      <c r="J4929" s="20"/>
      <c r="K4929" s="20"/>
      <c r="L4929" s="20"/>
      <c r="M4929" s="20"/>
      <c r="N4929" s="20"/>
      <c r="O4929" s="20"/>
      <c r="P4929" s="20"/>
      <c r="Q4929" s="20"/>
      <c r="R4929" s="20"/>
      <c r="S4929" s="20"/>
      <c r="T4929" s="20"/>
      <c r="U4929" s="20"/>
      <c r="V4929" s="20"/>
      <c r="W4929" s="20"/>
      <c r="X4929" s="20"/>
      <c r="Y4929" s="20"/>
      <c r="Z4929" s="20"/>
      <c r="AA4929" s="20"/>
      <c r="AB4929" s="20"/>
      <c r="AC4929" s="20"/>
      <c r="AD4929" s="20"/>
      <c r="AE4929" s="20"/>
      <c r="AF4929" s="20"/>
      <c r="AG4929" s="20"/>
      <c r="AH4929" s="20"/>
      <c r="AI4929" s="20"/>
      <c r="AJ4929" s="20"/>
      <c r="AK4929" s="20"/>
      <c r="AL4929" s="20"/>
      <c r="AM4929" s="20"/>
      <c r="AN4929" s="20"/>
      <c r="AO4929" s="20"/>
      <c r="AP4929" s="209">
        <v>13.193</v>
      </c>
      <c r="AQ4929" s="209">
        <v>28.032</v>
      </c>
      <c r="AR4929" s="209">
        <v>20.361999999999998</v>
      </c>
      <c r="AS4929" s="209">
        <v>22.562999999999999</v>
      </c>
      <c r="AT4929" s="209">
        <v>9.1509999999999998</v>
      </c>
      <c r="AU4929" s="209">
        <v>3.782</v>
      </c>
      <c r="AV4929" s="20"/>
      <c r="AW4929" s="20"/>
      <c r="AX4929" s="20"/>
      <c r="AY4929" s="209">
        <v>3.1269999999999998</v>
      </c>
      <c r="AZ4929" s="209">
        <v>10.034000000000001</v>
      </c>
      <c r="BA4929" s="209">
        <v>20.606000000000002</v>
      </c>
      <c r="BB4929" s="21">
        <f t="shared" si="514"/>
        <v>28.032</v>
      </c>
      <c r="BC4929" s="21">
        <f>BF4929</f>
        <v>168</v>
      </c>
      <c r="BD4929" s="22">
        <f t="shared" si="515"/>
        <v>37.677419354838712</v>
      </c>
      <c r="BE4929" s="21">
        <f>BC4929-BD4929</f>
        <v>130.32258064516128</v>
      </c>
      <c r="BF4929" s="2">
        <v>168</v>
      </c>
      <c r="BG4929" s="10">
        <v>5</v>
      </c>
      <c r="BH4929" s="21">
        <f t="shared" si="516"/>
        <v>0.12499200000000001</v>
      </c>
      <c r="BI4929" s="22">
        <f t="shared" si="516"/>
        <v>2.8032000000000001E-2</v>
      </c>
      <c r="BJ4929" s="21">
        <f>BH4929-BI4929</f>
        <v>9.6960000000000005E-2</v>
      </c>
      <c r="BK4929" s="21">
        <v>0.37497600000000003</v>
      </c>
      <c r="BL4929" s="22">
        <v>8.4096000000000004E-2</v>
      </c>
      <c r="BM4929" s="21">
        <v>0.29088000000000003</v>
      </c>
      <c r="BN4929" s="21">
        <f t="shared" si="513"/>
        <v>1.4999040000000001</v>
      </c>
      <c r="BO4929" s="22">
        <f t="shared" si="513"/>
        <v>0.33638400000000002</v>
      </c>
      <c r="BP4929" s="21">
        <f t="shared" si="513"/>
        <v>1.1635200000000001</v>
      </c>
    </row>
    <row r="4930" spans="1:68" ht="11.1" hidden="1" customHeight="1" outlineLevel="2" x14ac:dyDescent="0.2">
      <c r="A4930" s="10"/>
      <c r="B4930" s="18"/>
      <c r="C4930" s="18"/>
      <c r="D4930" s="18"/>
      <c r="E4930" s="23" t="s">
        <v>4325</v>
      </c>
      <c r="F4930" s="24"/>
      <c r="G4930" s="24"/>
      <c r="H4930" s="24"/>
      <c r="I4930" s="24"/>
      <c r="J4930" s="24"/>
      <c r="K4930" s="24"/>
      <c r="L4930" s="24"/>
      <c r="M4930" s="24"/>
      <c r="N4930" s="24"/>
      <c r="O4930" s="24"/>
      <c r="P4930" s="24"/>
      <c r="Q4930" s="24"/>
      <c r="R4930" s="24"/>
      <c r="S4930" s="24"/>
      <c r="T4930" s="24"/>
      <c r="U4930" s="24"/>
      <c r="V4930" s="24"/>
      <c r="W4930" s="24"/>
      <c r="X4930" s="24"/>
      <c r="Y4930" s="24"/>
      <c r="Z4930" s="24"/>
      <c r="AA4930" s="24"/>
      <c r="AB4930" s="24"/>
      <c r="AC4930" s="24"/>
      <c r="AD4930" s="24"/>
      <c r="AE4930" s="24"/>
      <c r="AF4930" s="24"/>
      <c r="AG4930" s="24"/>
      <c r="AH4930" s="24"/>
      <c r="AI4930" s="24"/>
      <c r="AJ4930" s="24"/>
      <c r="AK4930" s="24"/>
      <c r="AL4930" s="24"/>
      <c r="AM4930" s="24"/>
      <c r="AN4930" s="24"/>
      <c r="AO4930" s="24"/>
      <c r="AP4930" s="208">
        <v>13.193</v>
      </c>
      <c r="AQ4930" s="208">
        <v>28.032</v>
      </c>
      <c r="AR4930" s="208">
        <v>20.361999999999998</v>
      </c>
      <c r="AS4930" s="208">
        <v>22.562999999999999</v>
      </c>
      <c r="AT4930" s="208">
        <v>9.1509999999999998</v>
      </c>
      <c r="AU4930" s="208">
        <v>3.782</v>
      </c>
      <c r="AV4930" s="24"/>
      <c r="AW4930" s="24"/>
      <c r="AX4930" s="24"/>
      <c r="AY4930" s="208">
        <v>3.1269999999999998</v>
      </c>
      <c r="AZ4930" s="208">
        <v>10.034000000000001</v>
      </c>
      <c r="BA4930" s="208">
        <v>20.606000000000002</v>
      </c>
      <c r="BB4930" s="21">
        <f t="shared" si="514"/>
        <v>28.032</v>
      </c>
      <c r="BC4930" s="21"/>
      <c r="BD4930" s="22">
        <f t="shared" si="515"/>
        <v>37.677419354838712</v>
      </c>
      <c r="BE4930" s="21"/>
      <c r="BG4930" s="10"/>
      <c r="BH4930" s="21">
        <f t="shared" si="516"/>
        <v>0</v>
      </c>
      <c r="BI4930" s="22">
        <f t="shared" si="516"/>
        <v>2.8032000000000001E-2</v>
      </c>
      <c r="BJ4930" s="21"/>
      <c r="BK4930" s="21">
        <v>0</v>
      </c>
      <c r="BL4930" s="22">
        <v>8.4096000000000004E-2</v>
      </c>
      <c r="BM4930" s="21"/>
      <c r="BN4930" s="21">
        <f t="shared" si="513"/>
        <v>0</v>
      </c>
      <c r="BO4930" s="22">
        <f t="shared" si="513"/>
        <v>0.33638400000000002</v>
      </c>
      <c r="BP4930" s="21">
        <f t="shared" si="513"/>
        <v>0</v>
      </c>
    </row>
    <row r="4931" spans="1:68" ht="11.1" hidden="1" customHeight="1" outlineLevel="1" collapsed="1" x14ac:dyDescent="0.2">
      <c r="A4931" s="10"/>
      <c r="B4931" s="18"/>
      <c r="C4931" s="18"/>
      <c r="D4931" s="18"/>
      <c r="E4931" s="19" t="s">
        <v>4326</v>
      </c>
      <c r="F4931" s="20"/>
      <c r="G4931" s="20"/>
      <c r="H4931" s="20"/>
      <c r="I4931" s="20"/>
      <c r="J4931" s="20"/>
      <c r="K4931" s="20"/>
      <c r="L4931" s="20"/>
      <c r="M4931" s="20"/>
      <c r="N4931" s="20"/>
      <c r="O4931" s="20"/>
      <c r="P4931" s="20"/>
      <c r="Q4931" s="20"/>
      <c r="R4931" s="20"/>
      <c r="S4931" s="20"/>
      <c r="T4931" s="20"/>
      <c r="U4931" s="20"/>
      <c r="V4931" s="20"/>
      <c r="W4931" s="20"/>
      <c r="X4931" s="20"/>
      <c r="Y4931" s="20"/>
      <c r="Z4931" s="20"/>
      <c r="AA4931" s="20"/>
      <c r="AB4931" s="20"/>
      <c r="AC4931" s="209">
        <v>97.537000000000006</v>
      </c>
      <c r="AD4931" s="209">
        <v>10.956</v>
      </c>
      <c r="AE4931" s="209">
        <v>21.346</v>
      </c>
      <c r="AF4931" s="209">
        <v>23.946999999999999</v>
      </c>
      <c r="AG4931" s="209">
        <v>13.901999999999999</v>
      </c>
      <c r="AH4931" s="209">
        <v>7.532</v>
      </c>
      <c r="AI4931" s="209">
        <v>4.1879999999999997</v>
      </c>
      <c r="AJ4931" s="209">
        <v>2.1589999999999998</v>
      </c>
      <c r="AK4931" s="20"/>
      <c r="AL4931" s="20"/>
      <c r="AM4931" s="20"/>
      <c r="AN4931" s="209">
        <v>16.440000000000001</v>
      </c>
      <c r="AO4931" s="209">
        <v>13.635999999999999</v>
      </c>
      <c r="AP4931" s="209">
        <v>18.068999999999999</v>
      </c>
      <c r="AQ4931" s="209">
        <v>21.327999999999999</v>
      </c>
      <c r="AR4931" s="209">
        <v>19.524000000000001</v>
      </c>
      <c r="AS4931" s="209">
        <v>9.6950000000000003</v>
      </c>
      <c r="AT4931" s="209">
        <v>14.961</v>
      </c>
      <c r="AU4931" s="209">
        <v>4.4480000000000004</v>
      </c>
      <c r="AV4931" s="209">
        <v>1.4990000000000001</v>
      </c>
      <c r="AW4931" s="20"/>
      <c r="AX4931" s="20"/>
      <c r="AY4931" s="209">
        <v>6.2160000000000002</v>
      </c>
      <c r="AZ4931" s="209">
        <v>9.1969999999999992</v>
      </c>
      <c r="BA4931" s="209">
        <v>11.87</v>
      </c>
      <c r="BB4931" s="21">
        <f>MAX(AH4931:BA4931)</f>
        <v>21.327999999999999</v>
      </c>
      <c r="BC4931" s="21">
        <f>BF4931</f>
        <v>69.599999999999994</v>
      </c>
      <c r="BD4931" s="22">
        <f t="shared" si="515"/>
        <v>28.666666666666664</v>
      </c>
      <c r="BE4931" s="21">
        <f>BC4931-BD4931</f>
        <v>40.93333333333333</v>
      </c>
      <c r="BF4931" s="2">
        <v>69.599999999999994</v>
      </c>
      <c r="BG4931" s="10">
        <v>5</v>
      </c>
      <c r="BH4931" s="21">
        <f t="shared" si="516"/>
        <v>5.1782399999999992E-2</v>
      </c>
      <c r="BI4931" s="22">
        <f t="shared" si="516"/>
        <v>2.1328E-2</v>
      </c>
      <c r="BJ4931" s="21">
        <f>BH4931-BI4931</f>
        <v>3.0454399999999993E-2</v>
      </c>
      <c r="BK4931" s="21">
        <v>0.15534719999999996</v>
      </c>
      <c r="BL4931" s="22">
        <v>6.3983999999999999E-2</v>
      </c>
      <c r="BM4931" s="21">
        <v>9.1363199999999964E-2</v>
      </c>
      <c r="BN4931" s="21">
        <f t="shared" si="513"/>
        <v>0.62138879999999985</v>
      </c>
      <c r="BO4931" s="22">
        <f t="shared" si="513"/>
        <v>0.255936</v>
      </c>
      <c r="BP4931" s="21">
        <f t="shared" si="513"/>
        <v>0.36545279999999986</v>
      </c>
    </row>
    <row r="4932" spans="1:68" ht="11.1" hidden="1" customHeight="1" outlineLevel="2" x14ac:dyDescent="0.2">
      <c r="A4932" s="10"/>
      <c r="B4932" s="18"/>
      <c r="C4932" s="18"/>
      <c r="D4932" s="18"/>
      <c r="E4932" s="23" t="s">
        <v>4327</v>
      </c>
      <c r="F4932" s="24"/>
      <c r="G4932" s="24"/>
      <c r="H4932" s="24"/>
      <c r="I4932" s="24"/>
      <c r="J4932" s="24"/>
      <c r="K4932" s="24"/>
      <c r="L4932" s="24"/>
      <c r="M4932" s="24"/>
      <c r="N4932" s="24"/>
      <c r="O4932" s="24"/>
      <c r="P4932" s="24"/>
      <c r="Q4932" s="24"/>
      <c r="R4932" s="24"/>
      <c r="S4932" s="24"/>
      <c r="T4932" s="24"/>
      <c r="U4932" s="24"/>
      <c r="V4932" s="24"/>
      <c r="W4932" s="24"/>
      <c r="X4932" s="24"/>
      <c r="Y4932" s="24"/>
      <c r="Z4932" s="24"/>
      <c r="AA4932" s="24"/>
      <c r="AB4932" s="24"/>
      <c r="AC4932" s="208">
        <v>97.537000000000006</v>
      </c>
      <c r="AD4932" s="208">
        <v>10.956</v>
      </c>
      <c r="AE4932" s="208">
        <v>21.346</v>
      </c>
      <c r="AF4932" s="208">
        <v>23.946999999999999</v>
      </c>
      <c r="AG4932" s="208">
        <v>13.901999999999999</v>
      </c>
      <c r="AH4932" s="208">
        <v>7.532</v>
      </c>
      <c r="AI4932" s="208">
        <v>4.1879999999999997</v>
      </c>
      <c r="AJ4932" s="208">
        <v>2.1589999999999998</v>
      </c>
      <c r="AK4932" s="24"/>
      <c r="AL4932" s="24"/>
      <c r="AM4932" s="24"/>
      <c r="AN4932" s="208">
        <v>16.440000000000001</v>
      </c>
      <c r="AO4932" s="208">
        <v>13.635999999999999</v>
      </c>
      <c r="AP4932" s="208">
        <v>18.068999999999999</v>
      </c>
      <c r="AQ4932" s="208">
        <v>21.327999999999999</v>
      </c>
      <c r="AR4932" s="208">
        <v>19.524000000000001</v>
      </c>
      <c r="AS4932" s="208">
        <v>9.6950000000000003</v>
      </c>
      <c r="AT4932" s="208">
        <v>14.961</v>
      </c>
      <c r="AU4932" s="208">
        <v>4.4480000000000004</v>
      </c>
      <c r="AV4932" s="208">
        <v>1.4990000000000001</v>
      </c>
      <c r="AW4932" s="24"/>
      <c r="AX4932" s="24"/>
      <c r="AY4932" s="208">
        <v>6.2160000000000002</v>
      </c>
      <c r="AZ4932" s="208">
        <v>9.1969999999999992</v>
      </c>
      <c r="BA4932" s="208">
        <v>11.87</v>
      </c>
      <c r="BB4932" s="21">
        <f>MAX(AH4932:BA4932)</f>
        <v>21.327999999999999</v>
      </c>
      <c r="BC4932" s="21"/>
      <c r="BD4932" s="22">
        <f t="shared" si="515"/>
        <v>28.666666666666664</v>
      </c>
      <c r="BE4932" s="21"/>
      <c r="BG4932" s="10"/>
      <c r="BH4932" s="21">
        <f t="shared" si="516"/>
        <v>0</v>
      </c>
      <c r="BI4932" s="22">
        <f t="shared" si="516"/>
        <v>2.1328E-2</v>
      </c>
      <c r="BJ4932" s="21"/>
      <c r="BK4932" s="21">
        <v>0</v>
      </c>
      <c r="BL4932" s="22">
        <v>6.3983999999999999E-2</v>
      </c>
      <c r="BM4932" s="21"/>
      <c r="BN4932" s="21">
        <f t="shared" si="513"/>
        <v>0</v>
      </c>
      <c r="BO4932" s="22">
        <f t="shared" si="513"/>
        <v>0.255936</v>
      </c>
      <c r="BP4932" s="21">
        <f t="shared" si="513"/>
        <v>0</v>
      </c>
    </row>
    <row r="4933" spans="1:68" ht="11.1" hidden="1" customHeight="1" outlineLevel="1" collapsed="1" x14ac:dyDescent="0.2">
      <c r="A4933" s="10"/>
      <c r="B4933" s="18"/>
      <c r="C4933" s="18"/>
      <c r="D4933" s="18"/>
      <c r="E4933" s="19" t="s">
        <v>4328</v>
      </c>
      <c r="F4933" s="209">
        <v>5.7560000000000002</v>
      </c>
      <c r="G4933" s="209">
        <v>4.1529999999999996</v>
      </c>
      <c r="H4933" s="209">
        <v>3.3679999999999999</v>
      </c>
      <c r="I4933" s="240">
        <v>2.2999999999999998</v>
      </c>
      <c r="J4933" s="240"/>
      <c r="K4933" s="20"/>
      <c r="L4933" s="20"/>
      <c r="M4933" s="20"/>
      <c r="N4933" s="20"/>
      <c r="O4933" s="209">
        <v>0.55500000000000005</v>
      </c>
      <c r="P4933" s="209">
        <v>2.1629999999999998</v>
      </c>
      <c r="Q4933" s="209">
        <v>4.5679999999999996</v>
      </c>
      <c r="R4933" s="209">
        <v>5.9969999999999999</v>
      </c>
      <c r="S4933" s="209">
        <v>6.8209999999999997</v>
      </c>
      <c r="T4933" s="209">
        <v>6.5289999999999999</v>
      </c>
      <c r="U4933" s="209">
        <v>3.609</v>
      </c>
      <c r="V4933" s="209">
        <v>2.1469999999999998</v>
      </c>
      <c r="W4933" s="209">
        <v>1.1100000000000001</v>
      </c>
      <c r="X4933" s="20"/>
      <c r="Y4933" s="20"/>
      <c r="Z4933" s="20"/>
      <c r="AA4933" s="20"/>
      <c r="AB4933" s="209">
        <v>2.4350000000000001</v>
      </c>
      <c r="AC4933" s="209">
        <v>3.8519999999999999</v>
      </c>
      <c r="AD4933" s="209">
        <v>7.593</v>
      </c>
      <c r="AE4933" s="209">
        <v>5.5279999999999996</v>
      </c>
      <c r="AF4933" s="209">
        <v>6.0430000000000001</v>
      </c>
      <c r="AG4933" s="209">
        <v>0.51600000000000001</v>
      </c>
      <c r="AH4933" s="209">
        <v>4.1100000000000003</v>
      </c>
      <c r="AI4933" s="209">
        <v>1.048</v>
      </c>
      <c r="AJ4933" s="20"/>
      <c r="AK4933" s="20"/>
      <c r="AL4933" s="20"/>
      <c r="AM4933" s="209">
        <v>0.88500000000000001</v>
      </c>
      <c r="AN4933" s="209">
        <v>2.1179999999999999</v>
      </c>
      <c r="AO4933" s="209">
        <v>5.1440000000000001</v>
      </c>
      <c r="AP4933" s="209">
        <v>5.9820000000000002</v>
      </c>
      <c r="AQ4933" s="209">
        <v>5.9269999999999996</v>
      </c>
      <c r="AR4933" s="209">
        <v>6.4580000000000002</v>
      </c>
      <c r="AS4933" s="209">
        <v>4.391</v>
      </c>
      <c r="AT4933" s="209">
        <v>1.617</v>
      </c>
      <c r="AU4933" s="209">
        <v>1.2410000000000001</v>
      </c>
      <c r="AV4933" s="20"/>
      <c r="AW4933" s="20"/>
      <c r="AX4933" s="20"/>
      <c r="AY4933" s="209">
        <v>1.395</v>
      </c>
      <c r="AZ4933" s="209">
        <v>1.3009999999999999</v>
      </c>
      <c r="BA4933" s="209">
        <v>4.1390000000000002</v>
      </c>
      <c r="BB4933" s="21">
        <f t="shared" ref="BB4933:BB4995" si="517">MAX(F4933:BA4933)</f>
        <v>7.593</v>
      </c>
      <c r="BC4933" s="21">
        <f>BF4933</f>
        <v>14.65</v>
      </c>
      <c r="BD4933" s="22">
        <f t="shared" si="515"/>
        <v>10.205645161290322</v>
      </c>
      <c r="BE4933" s="21">
        <f>BC4933-BD4933</f>
        <v>4.4443548387096783</v>
      </c>
      <c r="BF4933" s="2">
        <v>14.65</v>
      </c>
      <c r="BG4933" s="10">
        <v>6</v>
      </c>
      <c r="BH4933" s="21">
        <f t="shared" si="516"/>
        <v>1.0899600000000001E-2</v>
      </c>
      <c r="BI4933" s="22">
        <f t="shared" si="516"/>
        <v>7.5929999999999999E-3</v>
      </c>
      <c r="BJ4933" s="21">
        <f>BH4933-BI4933</f>
        <v>3.3066000000000007E-3</v>
      </c>
      <c r="BK4933" s="21">
        <v>3.26988E-2</v>
      </c>
      <c r="BL4933" s="22">
        <v>2.2779000000000001E-2</v>
      </c>
      <c r="BM4933" s="21">
        <v>9.9197999999999995E-3</v>
      </c>
      <c r="BN4933" s="21">
        <f t="shared" si="513"/>
        <v>0.1307952</v>
      </c>
      <c r="BO4933" s="22">
        <f t="shared" si="513"/>
        <v>9.1116000000000003E-2</v>
      </c>
      <c r="BP4933" s="21">
        <f t="shared" si="513"/>
        <v>3.9679199999999998E-2</v>
      </c>
    </row>
    <row r="4934" spans="1:68" ht="11.1" hidden="1" customHeight="1" outlineLevel="2" x14ac:dyDescent="0.2">
      <c r="A4934" s="10"/>
      <c r="B4934" s="18"/>
      <c r="C4934" s="18"/>
      <c r="D4934" s="18"/>
      <c r="E4934" s="23" t="s">
        <v>4329</v>
      </c>
      <c r="F4934" s="208">
        <v>5.7560000000000002</v>
      </c>
      <c r="G4934" s="208">
        <v>4.1529999999999996</v>
      </c>
      <c r="H4934" s="208">
        <v>3.3679999999999999</v>
      </c>
      <c r="I4934" s="239">
        <v>2.2999999999999998</v>
      </c>
      <c r="J4934" s="239"/>
      <c r="K4934" s="24"/>
      <c r="L4934" s="24"/>
      <c r="M4934" s="24"/>
      <c r="N4934" s="24"/>
      <c r="O4934" s="208">
        <v>0.55500000000000005</v>
      </c>
      <c r="P4934" s="208">
        <v>2.1629999999999998</v>
      </c>
      <c r="Q4934" s="208">
        <v>4.5679999999999996</v>
      </c>
      <c r="R4934" s="208">
        <v>5.9969999999999999</v>
      </c>
      <c r="S4934" s="208">
        <v>6.8209999999999997</v>
      </c>
      <c r="T4934" s="208">
        <v>6.5289999999999999</v>
      </c>
      <c r="U4934" s="208">
        <v>3.609</v>
      </c>
      <c r="V4934" s="208">
        <v>2.1469999999999998</v>
      </c>
      <c r="W4934" s="208">
        <v>1.1100000000000001</v>
      </c>
      <c r="X4934" s="24"/>
      <c r="Y4934" s="24"/>
      <c r="Z4934" s="24"/>
      <c r="AA4934" s="24"/>
      <c r="AB4934" s="208">
        <v>2.4350000000000001</v>
      </c>
      <c r="AC4934" s="208">
        <v>3.8519999999999999</v>
      </c>
      <c r="AD4934" s="208">
        <v>7.593</v>
      </c>
      <c r="AE4934" s="208">
        <v>5.5279999999999996</v>
      </c>
      <c r="AF4934" s="208">
        <v>6.0430000000000001</v>
      </c>
      <c r="AG4934" s="208">
        <v>0.51600000000000001</v>
      </c>
      <c r="AH4934" s="208">
        <v>4.1100000000000003</v>
      </c>
      <c r="AI4934" s="208">
        <v>1.048</v>
      </c>
      <c r="AJ4934" s="24"/>
      <c r="AK4934" s="24"/>
      <c r="AL4934" s="24"/>
      <c r="AM4934" s="208">
        <v>0.88500000000000001</v>
      </c>
      <c r="AN4934" s="208">
        <v>2.1179999999999999</v>
      </c>
      <c r="AO4934" s="208">
        <v>5.1440000000000001</v>
      </c>
      <c r="AP4934" s="208">
        <v>5.9820000000000002</v>
      </c>
      <c r="AQ4934" s="208">
        <v>5.9269999999999996</v>
      </c>
      <c r="AR4934" s="208">
        <v>6.4580000000000002</v>
      </c>
      <c r="AS4934" s="208">
        <v>4.391</v>
      </c>
      <c r="AT4934" s="208">
        <v>1.617</v>
      </c>
      <c r="AU4934" s="208">
        <v>1.2410000000000001</v>
      </c>
      <c r="AV4934" s="24"/>
      <c r="AW4934" s="24"/>
      <c r="AX4934" s="24"/>
      <c r="AY4934" s="208">
        <v>1.395</v>
      </c>
      <c r="AZ4934" s="208">
        <v>1.3009999999999999</v>
      </c>
      <c r="BA4934" s="208">
        <v>4.1390000000000002</v>
      </c>
      <c r="BB4934" s="21">
        <f t="shared" si="517"/>
        <v>7.593</v>
      </c>
      <c r="BC4934" s="21"/>
      <c r="BD4934" s="22">
        <f t="shared" si="515"/>
        <v>10.205645161290322</v>
      </c>
      <c r="BE4934" s="21"/>
      <c r="BG4934" s="10"/>
      <c r="BH4934" s="21">
        <f t="shared" si="516"/>
        <v>0</v>
      </c>
      <c r="BI4934" s="22">
        <f t="shared" si="516"/>
        <v>7.5929999999999999E-3</v>
      </c>
      <c r="BJ4934" s="21"/>
      <c r="BK4934" s="21">
        <v>0</v>
      </c>
      <c r="BL4934" s="22">
        <v>2.2779000000000001E-2</v>
      </c>
      <c r="BM4934" s="21"/>
      <c r="BN4934" s="21">
        <f t="shared" si="513"/>
        <v>0</v>
      </c>
      <c r="BO4934" s="22">
        <f t="shared" si="513"/>
        <v>9.1116000000000003E-2</v>
      </c>
      <c r="BP4934" s="21">
        <f t="shared" si="513"/>
        <v>0</v>
      </c>
    </row>
    <row r="4935" spans="1:68" ht="11.1" hidden="1" customHeight="1" outlineLevel="1" collapsed="1" x14ac:dyDescent="0.2">
      <c r="A4935" s="10"/>
      <c r="B4935" s="18"/>
      <c r="C4935" s="18"/>
      <c r="D4935" s="18"/>
      <c r="E4935" s="19" t="s">
        <v>4330</v>
      </c>
      <c r="F4935" s="20"/>
      <c r="G4935" s="20"/>
      <c r="H4935" s="20"/>
      <c r="I4935" s="20"/>
      <c r="J4935" s="20"/>
      <c r="K4935" s="20"/>
      <c r="L4935" s="20"/>
      <c r="M4935" s="20"/>
      <c r="N4935" s="20"/>
      <c r="O4935" s="20"/>
      <c r="P4935" s="20"/>
      <c r="Q4935" s="209">
        <v>21.867999999999999</v>
      </c>
      <c r="R4935" s="209">
        <v>3.5230000000000001</v>
      </c>
      <c r="S4935" s="209">
        <v>2.7629999999999999</v>
      </c>
      <c r="T4935" s="209">
        <v>3.069</v>
      </c>
      <c r="U4935" s="209">
        <v>3.2759999999999998</v>
      </c>
      <c r="V4935" s="209">
        <v>3.0659999999999998</v>
      </c>
      <c r="W4935" s="209">
        <v>5.4390000000000001</v>
      </c>
      <c r="X4935" s="209">
        <v>3.3039999999999998</v>
      </c>
      <c r="Y4935" s="209">
        <v>3.2469999999999999</v>
      </c>
      <c r="Z4935" s="209">
        <v>26.216000000000001</v>
      </c>
      <c r="AA4935" s="209">
        <v>33.204999999999998</v>
      </c>
      <c r="AB4935" s="209">
        <v>7.8</v>
      </c>
      <c r="AC4935" s="209">
        <v>11.061999999999999</v>
      </c>
      <c r="AD4935" s="209">
        <v>36.158000000000001</v>
      </c>
      <c r="AE4935" s="209">
        <v>17.001999999999999</v>
      </c>
      <c r="AF4935" s="209">
        <v>14.106</v>
      </c>
      <c r="AG4935" s="209">
        <v>20.215</v>
      </c>
      <c r="AH4935" s="209">
        <v>19.542999999999999</v>
      </c>
      <c r="AI4935" s="209">
        <v>10.241</v>
      </c>
      <c r="AJ4935" s="209">
        <v>12.525</v>
      </c>
      <c r="AK4935" s="209">
        <v>6.5</v>
      </c>
      <c r="AL4935" s="209">
        <v>9.9049999999999994</v>
      </c>
      <c r="AM4935" s="209">
        <v>25.925000000000001</v>
      </c>
      <c r="AN4935" s="209">
        <v>8.7449999999999992</v>
      </c>
      <c r="AO4935" s="209">
        <v>8.0549999999999997</v>
      </c>
      <c r="AP4935" s="209">
        <v>20.846</v>
      </c>
      <c r="AQ4935" s="209">
        <v>14.01</v>
      </c>
      <c r="AR4935" s="209">
        <v>59.462000000000003</v>
      </c>
      <c r="AS4935" s="209"/>
      <c r="AT4935" s="209">
        <v>29.358000000000001</v>
      </c>
      <c r="AU4935" s="209">
        <v>10.489000000000001</v>
      </c>
      <c r="AV4935" s="209">
        <v>7.6989999999999998</v>
      </c>
      <c r="AW4935" s="209">
        <v>14.209</v>
      </c>
      <c r="AX4935" s="209">
        <v>11.932</v>
      </c>
      <c r="AY4935" s="209">
        <v>9.3930000000000007</v>
      </c>
      <c r="AZ4935" s="209">
        <v>6.093</v>
      </c>
      <c r="BA4935" s="209">
        <v>27.289000000000001</v>
      </c>
      <c r="BB4935" s="21">
        <f t="shared" si="517"/>
        <v>59.462000000000003</v>
      </c>
      <c r="BC4935" s="21">
        <f>BD4935</f>
        <v>79.922043010752688</v>
      </c>
      <c r="BD4935" s="22">
        <f t="shared" si="515"/>
        <v>79.922043010752688</v>
      </c>
      <c r="BE4935" s="21">
        <f>BC4935-BD4935</f>
        <v>0</v>
      </c>
      <c r="BF4935" s="2">
        <v>47.2</v>
      </c>
      <c r="BG4935" s="10"/>
      <c r="BH4935" s="21">
        <f t="shared" si="516"/>
        <v>5.9462000000000001E-2</v>
      </c>
      <c r="BI4935" s="22">
        <f t="shared" si="516"/>
        <v>5.9462000000000001E-2</v>
      </c>
      <c r="BJ4935" s="21">
        <f>BH4935-BI4935</f>
        <v>0</v>
      </c>
      <c r="BK4935" s="21">
        <v>0.17838599999999999</v>
      </c>
      <c r="BL4935" s="22">
        <v>0.17838599999999999</v>
      </c>
      <c r="BM4935" s="21">
        <v>0</v>
      </c>
      <c r="BN4935" s="21">
        <f t="shared" si="513"/>
        <v>0.71354399999999996</v>
      </c>
      <c r="BO4935" s="22">
        <f t="shared" si="513"/>
        <v>0.71354399999999996</v>
      </c>
      <c r="BP4935" s="21">
        <f t="shared" si="513"/>
        <v>0</v>
      </c>
    </row>
    <row r="4936" spans="1:68" ht="11.1" hidden="1" customHeight="1" outlineLevel="2" x14ac:dyDescent="0.2">
      <c r="A4936" s="10"/>
      <c r="B4936" s="18"/>
      <c r="C4936" s="18"/>
      <c r="D4936" s="18"/>
      <c r="E4936" s="23"/>
      <c r="F4936" s="24"/>
      <c r="G4936" s="24"/>
      <c r="H4936" s="24"/>
      <c r="I4936" s="24"/>
      <c r="J4936" s="24"/>
      <c r="K4936" s="24"/>
      <c r="L4936" s="24"/>
      <c r="M4936" s="24"/>
      <c r="N4936" s="24"/>
      <c r="O4936" s="24"/>
      <c r="P4936" s="24"/>
      <c r="Q4936" s="208">
        <v>21.867999999999999</v>
      </c>
      <c r="R4936" s="208">
        <v>3.5230000000000001</v>
      </c>
      <c r="S4936" s="208">
        <v>2.7629999999999999</v>
      </c>
      <c r="T4936" s="208">
        <v>3.069</v>
      </c>
      <c r="U4936" s="208">
        <v>3.2759999999999998</v>
      </c>
      <c r="V4936" s="208">
        <v>3.0659999999999998</v>
      </c>
      <c r="W4936" s="208">
        <v>5.4390000000000001</v>
      </c>
      <c r="X4936" s="208">
        <v>3.3039999999999998</v>
      </c>
      <c r="Y4936" s="208">
        <v>3.2469999999999999</v>
      </c>
      <c r="Z4936" s="208">
        <v>26.216000000000001</v>
      </c>
      <c r="AA4936" s="208">
        <v>33.204999999999998</v>
      </c>
      <c r="AB4936" s="208">
        <v>7.8</v>
      </c>
      <c r="AC4936" s="208">
        <v>11.061999999999999</v>
      </c>
      <c r="AD4936" s="208">
        <v>36.158000000000001</v>
      </c>
      <c r="AE4936" s="208">
        <v>17.001999999999999</v>
      </c>
      <c r="AF4936" s="208">
        <v>14.106</v>
      </c>
      <c r="AG4936" s="208">
        <v>20.215</v>
      </c>
      <c r="AH4936" s="208">
        <v>19.542999999999999</v>
      </c>
      <c r="AI4936" s="208">
        <v>10.241</v>
      </c>
      <c r="AJ4936" s="208">
        <v>12.525</v>
      </c>
      <c r="AK4936" s="208">
        <v>6.5</v>
      </c>
      <c r="AL4936" s="208">
        <v>9.9049999999999994</v>
      </c>
      <c r="AM4936" s="208">
        <v>25.925000000000001</v>
      </c>
      <c r="AN4936" s="208">
        <v>8.7449999999999992</v>
      </c>
      <c r="AO4936" s="208">
        <v>8.0549999999999997</v>
      </c>
      <c r="AP4936" s="208">
        <v>20.846</v>
      </c>
      <c r="AQ4936" s="208">
        <v>14.01</v>
      </c>
      <c r="AR4936" s="208">
        <v>59.462000000000003</v>
      </c>
      <c r="AS4936" s="208"/>
      <c r="AT4936" s="208">
        <v>29.358000000000001</v>
      </c>
      <c r="AU4936" s="208">
        <v>10.489000000000001</v>
      </c>
      <c r="AV4936" s="208">
        <v>7.6989999999999998</v>
      </c>
      <c r="AW4936" s="208">
        <v>14.209</v>
      </c>
      <c r="AX4936" s="208">
        <v>11.932</v>
      </c>
      <c r="AY4936" s="208">
        <v>9.3930000000000007</v>
      </c>
      <c r="AZ4936" s="208">
        <v>6.093</v>
      </c>
      <c r="BA4936" s="208">
        <v>27.289000000000001</v>
      </c>
      <c r="BB4936" s="21">
        <f t="shared" si="517"/>
        <v>59.462000000000003</v>
      </c>
      <c r="BC4936" s="21"/>
      <c r="BD4936" s="22">
        <f t="shared" si="515"/>
        <v>79.922043010752688</v>
      </c>
      <c r="BE4936" s="21"/>
      <c r="BG4936" s="10"/>
      <c r="BH4936" s="21">
        <f t="shared" si="516"/>
        <v>0</v>
      </c>
      <c r="BI4936" s="22">
        <f t="shared" si="516"/>
        <v>5.9462000000000001E-2</v>
      </c>
      <c r="BJ4936" s="21"/>
      <c r="BK4936" s="21">
        <v>0</v>
      </c>
      <c r="BL4936" s="22">
        <v>0.17838599999999999</v>
      </c>
      <c r="BM4936" s="21"/>
      <c r="BN4936" s="21">
        <f t="shared" si="513"/>
        <v>0</v>
      </c>
      <c r="BO4936" s="22">
        <f t="shared" si="513"/>
        <v>0.71354399999999996</v>
      </c>
      <c r="BP4936" s="21">
        <f t="shared" si="513"/>
        <v>0</v>
      </c>
    </row>
    <row r="4937" spans="1:68" ht="11.1" hidden="1" customHeight="1" outlineLevel="1" collapsed="1" x14ac:dyDescent="0.2">
      <c r="A4937" s="10"/>
      <c r="B4937" s="18"/>
      <c r="C4937" s="18"/>
      <c r="D4937" s="18"/>
      <c r="E4937" s="19" t="s">
        <v>4331</v>
      </c>
      <c r="F4937" s="209">
        <v>3.4</v>
      </c>
      <c r="G4937" s="209">
        <v>5.133</v>
      </c>
      <c r="H4937" s="209">
        <v>1.8</v>
      </c>
      <c r="I4937" s="240">
        <v>1</v>
      </c>
      <c r="J4937" s="240"/>
      <c r="K4937" s="20"/>
      <c r="L4937" s="209">
        <v>0.36099999999999999</v>
      </c>
      <c r="M4937" s="20"/>
      <c r="N4937" s="20"/>
      <c r="O4937" s="20"/>
      <c r="P4937" s="209">
        <v>1.768</v>
      </c>
      <c r="Q4937" s="20"/>
      <c r="R4937" s="209">
        <v>4.1360000000000001</v>
      </c>
      <c r="S4937" s="209">
        <v>2.6429999999999998</v>
      </c>
      <c r="T4937" s="209">
        <v>3.2</v>
      </c>
      <c r="U4937" s="209">
        <v>0.999</v>
      </c>
      <c r="V4937" s="209">
        <v>1</v>
      </c>
      <c r="W4937" s="20"/>
      <c r="X4937" s="20"/>
      <c r="Y4937" s="20"/>
      <c r="Z4937" s="20"/>
      <c r="AA4937" s="20"/>
      <c r="AB4937" s="209">
        <v>2.3919999999999999</v>
      </c>
      <c r="AC4937" s="209">
        <v>2.4380000000000002</v>
      </c>
      <c r="AD4937" s="209">
        <v>2.7</v>
      </c>
      <c r="AE4937" s="209">
        <v>3.4</v>
      </c>
      <c r="AF4937" s="209">
        <v>0.91800000000000004</v>
      </c>
      <c r="AG4937" s="209">
        <v>1.2350000000000001</v>
      </c>
      <c r="AH4937" s="209">
        <v>1</v>
      </c>
      <c r="AI4937" s="209">
        <v>0.29799999999999999</v>
      </c>
      <c r="AJ4937" s="20"/>
      <c r="AK4937" s="20"/>
      <c r="AL4937" s="20"/>
      <c r="AM4937" s="209">
        <v>0.56100000000000005</v>
      </c>
      <c r="AN4937" s="209">
        <v>1.0269999999999999</v>
      </c>
      <c r="AO4937" s="209">
        <v>2.6269999999999998</v>
      </c>
      <c r="AP4937" s="209">
        <v>1.5940000000000001</v>
      </c>
      <c r="AQ4937" s="209">
        <v>3.4</v>
      </c>
      <c r="AR4937" s="209">
        <v>2.238</v>
      </c>
      <c r="AS4937" s="209">
        <v>1.7090000000000001</v>
      </c>
      <c r="AT4937" s="209">
        <v>0.14099999999999999</v>
      </c>
      <c r="AU4937" s="209">
        <v>1.028</v>
      </c>
      <c r="AV4937" s="20"/>
      <c r="AW4937" s="20"/>
      <c r="AX4937" s="20"/>
      <c r="AY4937" s="209">
        <v>0.97299999999999998</v>
      </c>
      <c r="AZ4937" s="209">
        <v>0.93899999999999995</v>
      </c>
      <c r="BA4937" s="209">
        <v>1.73</v>
      </c>
      <c r="BB4937" s="21">
        <f t="shared" si="517"/>
        <v>5.133</v>
      </c>
      <c r="BC4937" s="21">
        <f>BD4937</f>
        <v>6.899193548387097</v>
      </c>
      <c r="BD4937" s="22">
        <f t="shared" si="515"/>
        <v>6.899193548387097</v>
      </c>
      <c r="BE4937" s="21">
        <f>BC4937-BD4937</f>
        <v>0</v>
      </c>
      <c r="BF4937" s="2">
        <v>6.36</v>
      </c>
      <c r="BG4937" s="10">
        <v>6</v>
      </c>
      <c r="BH4937" s="21">
        <f t="shared" si="516"/>
        <v>5.1330000000000004E-3</v>
      </c>
      <c r="BI4937" s="22">
        <f t="shared" si="516"/>
        <v>5.1330000000000004E-3</v>
      </c>
      <c r="BJ4937" s="21">
        <f>BH4937-BI4937</f>
        <v>0</v>
      </c>
      <c r="BK4937" s="21">
        <v>1.5399000000000001E-2</v>
      </c>
      <c r="BL4937" s="22">
        <v>1.5399000000000001E-2</v>
      </c>
      <c r="BM4937" s="21">
        <v>0</v>
      </c>
      <c r="BN4937" s="21">
        <f t="shared" si="513"/>
        <v>6.1596000000000005E-2</v>
      </c>
      <c r="BO4937" s="22">
        <f t="shared" si="513"/>
        <v>6.1596000000000005E-2</v>
      </c>
      <c r="BP4937" s="21">
        <f t="shared" si="513"/>
        <v>0</v>
      </c>
    </row>
    <row r="4938" spans="1:68" ht="11.1" hidden="1" customHeight="1" outlineLevel="2" x14ac:dyDescent="0.2">
      <c r="A4938" s="10"/>
      <c r="B4938" s="18"/>
      <c r="C4938" s="18"/>
      <c r="D4938" s="18"/>
      <c r="E4938" s="23" t="s">
        <v>4332</v>
      </c>
      <c r="F4938" s="208">
        <v>3.4</v>
      </c>
      <c r="G4938" s="208">
        <v>5.133</v>
      </c>
      <c r="H4938" s="208">
        <v>1.8</v>
      </c>
      <c r="I4938" s="239">
        <v>1</v>
      </c>
      <c r="J4938" s="239"/>
      <c r="K4938" s="24"/>
      <c r="L4938" s="208">
        <v>0.36099999999999999</v>
      </c>
      <c r="M4938" s="24"/>
      <c r="N4938" s="24"/>
      <c r="O4938" s="24"/>
      <c r="P4938" s="208">
        <v>1.768</v>
      </c>
      <c r="Q4938" s="24"/>
      <c r="R4938" s="208">
        <v>4.1360000000000001</v>
      </c>
      <c r="S4938" s="208">
        <v>2.6429999999999998</v>
      </c>
      <c r="T4938" s="208">
        <v>3.2</v>
      </c>
      <c r="U4938" s="208">
        <v>0.999</v>
      </c>
      <c r="V4938" s="208">
        <v>1</v>
      </c>
      <c r="W4938" s="24"/>
      <c r="X4938" s="24"/>
      <c r="Y4938" s="24"/>
      <c r="Z4938" s="24"/>
      <c r="AA4938" s="24"/>
      <c r="AB4938" s="208">
        <v>2.3919999999999999</v>
      </c>
      <c r="AC4938" s="208">
        <v>2.4380000000000002</v>
      </c>
      <c r="AD4938" s="208">
        <v>2.7</v>
      </c>
      <c r="AE4938" s="208">
        <v>3.4</v>
      </c>
      <c r="AF4938" s="208">
        <v>0.91800000000000004</v>
      </c>
      <c r="AG4938" s="208">
        <v>1.2350000000000001</v>
      </c>
      <c r="AH4938" s="208">
        <v>1</v>
      </c>
      <c r="AI4938" s="208">
        <v>0.29799999999999999</v>
      </c>
      <c r="AJ4938" s="24"/>
      <c r="AK4938" s="24"/>
      <c r="AL4938" s="24"/>
      <c r="AM4938" s="208">
        <v>0.56100000000000005</v>
      </c>
      <c r="AN4938" s="208">
        <v>1.0269999999999999</v>
      </c>
      <c r="AO4938" s="208">
        <v>2.6269999999999998</v>
      </c>
      <c r="AP4938" s="208">
        <v>1.5940000000000001</v>
      </c>
      <c r="AQ4938" s="208">
        <v>3.4</v>
      </c>
      <c r="AR4938" s="208">
        <v>2.238</v>
      </c>
      <c r="AS4938" s="208">
        <v>1.7090000000000001</v>
      </c>
      <c r="AT4938" s="208">
        <v>0.14099999999999999</v>
      </c>
      <c r="AU4938" s="208">
        <v>1.028</v>
      </c>
      <c r="AV4938" s="24"/>
      <c r="AW4938" s="24"/>
      <c r="AX4938" s="24"/>
      <c r="AY4938" s="208">
        <v>0.97299999999999998</v>
      </c>
      <c r="AZ4938" s="208">
        <v>0.93899999999999995</v>
      </c>
      <c r="BA4938" s="208">
        <v>1.73</v>
      </c>
      <c r="BB4938" s="21">
        <f t="shared" si="517"/>
        <v>5.133</v>
      </c>
      <c r="BC4938" s="21"/>
      <c r="BD4938" s="22">
        <f t="shared" si="515"/>
        <v>6.899193548387097</v>
      </c>
      <c r="BE4938" s="21"/>
      <c r="BG4938" s="10"/>
      <c r="BH4938" s="21">
        <f t="shared" si="516"/>
        <v>0</v>
      </c>
      <c r="BI4938" s="22">
        <f t="shared" si="516"/>
        <v>5.1330000000000004E-3</v>
      </c>
      <c r="BJ4938" s="21"/>
      <c r="BK4938" s="21">
        <v>0</v>
      </c>
      <c r="BL4938" s="22">
        <v>1.5399000000000001E-2</v>
      </c>
      <c r="BM4938" s="21"/>
      <c r="BN4938" s="21">
        <f t="shared" si="513"/>
        <v>0</v>
      </c>
      <c r="BO4938" s="22">
        <f t="shared" si="513"/>
        <v>6.1596000000000005E-2</v>
      </c>
      <c r="BP4938" s="21">
        <f t="shared" si="513"/>
        <v>0</v>
      </c>
    </row>
    <row r="4939" spans="1:68" ht="11.1" hidden="1" customHeight="1" outlineLevel="1" collapsed="1" x14ac:dyDescent="0.2">
      <c r="A4939" s="10"/>
      <c r="B4939" s="18"/>
      <c r="C4939" s="18"/>
      <c r="D4939" s="18"/>
      <c r="E4939" s="19" t="s">
        <v>4333</v>
      </c>
      <c r="F4939" s="209">
        <v>17.829999999999998</v>
      </c>
      <c r="G4939" s="209">
        <v>9.83</v>
      </c>
      <c r="H4939" s="209">
        <v>6.5010000000000003</v>
      </c>
      <c r="I4939" s="240">
        <v>3</v>
      </c>
      <c r="J4939" s="240"/>
      <c r="K4939" s="20"/>
      <c r="L4939" s="20"/>
      <c r="M4939" s="20"/>
      <c r="N4939" s="20"/>
      <c r="O4939" s="209">
        <v>4.8609999999999998</v>
      </c>
      <c r="P4939" s="209">
        <v>6.702</v>
      </c>
      <c r="Q4939" s="209">
        <v>7.4020000000000001</v>
      </c>
      <c r="R4939" s="209">
        <v>8.0950000000000006</v>
      </c>
      <c r="S4939" s="209">
        <v>16.559999999999999</v>
      </c>
      <c r="T4939" s="209">
        <v>9.266</v>
      </c>
      <c r="U4939" s="209">
        <v>7.625</v>
      </c>
      <c r="V4939" s="209">
        <v>3.5</v>
      </c>
      <c r="W4939" s="209">
        <v>2.0009999999999999</v>
      </c>
      <c r="X4939" s="20"/>
      <c r="Y4939" s="20"/>
      <c r="Z4939" s="20"/>
      <c r="AA4939" s="20"/>
      <c r="AB4939" s="209">
        <v>6.78</v>
      </c>
      <c r="AC4939" s="209">
        <v>9.6959999999999997</v>
      </c>
      <c r="AD4939" s="209">
        <v>9.1549999999999994</v>
      </c>
      <c r="AE4939" s="209">
        <v>12.146000000000001</v>
      </c>
      <c r="AF4939" s="209">
        <v>9.7799999999999994</v>
      </c>
      <c r="AG4939" s="209">
        <v>6.21</v>
      </c>
      <c r="AH4939" s="209">
        <v>2.5659999999999998</v>
      </c>
      <c r="AI4939" s="209">
        <v>2.3090000000000002</v>
      </c>
      <c r="AJ4939" s="20"/>
      <c r="AK4939" s="20"/>
      <c r="AL4939" s="20"/>
      <c r="AM4939" s="20"/>
      <c r="AN4939" s="209">
        <v>4.7069999999999999</v>
      </c>
      <c r="AO4939" s="209">
        <v>9.327</v>
      </c>
      <c r="AP4939" s="209">
        <v>11.176</v>
      </c>
      <c r="AQ4939" s="209">
        <v>13.161</v>
      </c>
      <c r="AR4939" s="209">
        <v>9.5009999999999994</v>
      </c>
      <c r="AS4939" s="209">
        <v>8.7010000000000005</v>
      </c>
      <c r="AT4939" s="209">
        <v>5.2329999999999997</v>
      </c>
      <c r="AU4939" s="209">
        <v>0.33600000000000002</v>
      </c>
      <c r="AV4939" s="20"/>
      <c r="AW4939" s="20"/>
      <c r="AX4939" s="20"/>
      <c r="AY4939" s="20"/>
      <c r="AZ4939" s="209">
        <v>3.8140000000000001</v>
      </c>
      <c r="BA4939" s="209">
        <v>6.4</v>
      </c>
      <c r="BB4939" s="21">
        <f t="shared" si="517"/>
        <v>17.829999999999998</v>
      </c>
      <c r="BC4939" s="21">
        <f>BD4939</f>
        <v>23.965053763440856</v>
      </c>
      <c r="BD4939" s="22">
        <f t="shared" si="515"/>
        <v>23.965053763440856</v>
      </c>
      <c r="BE4939" s="21">
        <f>BC4939-BD4939</f>
        <v>0</v>
      </c>
      <c r="BF4939" s="2">
        <v>20.399999999999999</v>
      </c>
      <c r="BG4939" s="10">
        <v>6</v>
      </c>
      <c r="BH4939" s="21">
        <f t="shared" si="516"/>
        <v>1.7829999999999995E-2</v>
      </c>
      <c r="BI4939" s="22">
        <f t="shared" si="516"/>
        <v>1.7829999999999995E-2</v>
      </c>
      <c r="BJ4939" s="21">
        <f>BH4939-BI4939</f>
        <v>0</v>
      </c>
      <c r="BK4939" s="21">
        <v>5.3489999999999982E-2</v>
      </c>
      <c r="BL4939" s="22">
        <v>5.3489999999999982E-2</v>
      </c>
      <c r="BM4939" s="21">
        <v>0</v>
      </c>
      <c r="BN4939" s="21">
        <f t="shared" si="513"/>
        <v>0.21395999999999993</v>
      </c>
      <c r="BO4939" s="22">
        <f t="shared" si="513"/>
        <v>0.21395999999999993</v>
      </c>
      <c r="BP4939" s="21">
        <f t="shared" si="513"/>
        <v>0</v>
      </c>
    </row>
    <row r="4940" spans="1:68" ht="11.1" hidden="1" customHeight="1" outlineLevel="2" x14ac:dyDescent="0.2">
      <c r="A4940" s="10"/>
      <c r="B4940" s="18"/>
      <c r="C4940" s="18"/>
      <c r="D4940" s="18"/>
      <c r="E4940" s="23" t="s">
        <v>4334</v>
      </c>
      <c r="F4940" s="208">
        <v>17.829999999999998</v>
      </c>
      <c r="G4940" s="208">
        <v>9.83</v>
      </c>
      <c r="H4940" s="208">
        <v>6.5010000000000003</v>
      </c>
      <c r="I4940" s="239">
        <v>3</v>
      </c>
      <c r="J4940" s="239"/>
      <c r="K4940" s="24"/>
      <c r="L4940" s="24"/>
      <c r="M4940" s="24"/>
      <c r="N4940" s="24"/>
      <c r="O4940" s="208">
        <v>4.8609999999999998</v>
      </c>
      <c r="P4940" s="208">
        <v>6.702</v>
      </c>
      <c r="Q4940" s="208">
        <v>7.4020000000000001</v>
      </c>
      <c r="R4940" s="208">
        <v>8.0950000000000006</v>
      </c>
      <c r="S4940" s="208">
        <v>16.559999999999999</v>
      </c>
      <c r="T4940" s="208">
        <v>9.266</v>
      </c>
      <c r="U4940" s="208">
        <v>7.625</v>
      </c>
      <c r="V4940" s="208">
        <v>3.5</v>
      </c>
      <c r="W4940" s="208">
        <v>2.0009999999999999</v>
      </c>
      <c r="X4940" s="24"/>
      <c r="Y4940" s="24"/>
      <c r="Z4940" s="24"/>
      <c r="AA4940" s="24"/>
      <c r="AB4940" s="208">
        <v>6.78</v>
      </c>
      <c r="AC4940" s="208">
        <v>9.6959999999999997</v>
      </c>
      <c r="AD4940" s="208">
        <v>9.1549999999999994</v>
      </c>
      <c r="AE4940" s="208">
        <v>12.146000000000001</v>
      </c>
      <c r="AF4940" s="208">
        <v>9.7799999999999994</v>
      </c>
      <c r="AG4940" s="208">
        <v>6.21</v>
      </c>
      <c r="AH4940" s="208">
        <v>2.5659999999999998</v>
      </c>
      <c r="AI4940" s="208">
        <v>2.3090000000000002</v>
      </c>
      <c r="AJ4940" s="24"/>
      <c r="AK4940" s="24"/>
      <c r="AL4940" s="24"/>
      <c r="AM4940" s="24"/>
      <c r="AN4940" s="208">
        <v>4.7069999999999999</v>
      </c>
      <c r="AO4940" s="208">
        <v>9.327</v>
      </c>
      <c r="AP4940" s="208">
        <v>11.176</v>
      </c>
      <c r="AQ4940" s="208">
        <v>13.161</v>
      </c>
      <c r="AR4940" s="208">
        <v>9.5009999999999994</v>
      </c>
      <c r="AS4940" s="208">
        <v>8.7010000000000005</v>
      </c>
      <c r="AT4940" s="208">
        <v>5.2329999999999997</v>
      </c>
      <c r="AU4940" s="208">
        <v>0.33600000000000002</v>
      </c>
      <c r="AV4940" s="24"/>
      <c r="AW4940" s="24"/>
      <c r="AX4940" s="24"/>
      <c r="AY4940" s="24"/>
      <c r="AZ4940" s="208">
        <v>3.8140000000000001</v>
      </c>
      <c r="BA4940" s="208">
        <v>6.4</v>
      </c>
      <c r="BB4940" s="21">
        <f t="shared" si="517"/>
        <v>17.829999999999998</v>
      </c>
      <c r="BC4940" s="21"/>
      <c r="BD4940" s="22">
        <f t="shared" si="515"/>
        <v>23.965053763440856</v>
      </c>
      <c r="BE4940" s="21"/>
      <c r="BG4940" s="10"/>
      <c r="BH4940" s="21">
        <f t="shared" si="516"/>
        <v>0</v>
      </c>
      <c r="BI4940" s="22">
        <f t="shared" si="516"/>
        <v>1.7829999999999995E-2</v>
      </c>
      <c r="BJ4940" s="21"/>
      <c r="BK4940" s="21">
        <v>0</v>
      </c>
      <c r="BL4940" s="22">
        <v>5.3489999999999982E-2</v>
      </c>
      <c r="BM4940" s="21"/>
      <c r="BN4940" s="21">
        <f t="shared" si="513"/>
        <v>0</v>
      </c>
      <c r="BO4940" s="22">
        <f t="shared" si="513"/>
        <v>0.21395999999999993</v>
      </c>
      <c r="BP4940" s="21">
        <f t="shared" si="513"/>
        <v>0</v>
      </c>
    </row>
    <row r="4941" spans="1:68" ht="11.1" hidden="1" customHeight="1" outlineLevel="1" collapsed="1" x14ac:dyDescent="0.2">
      <c r="A4941" s="10"/>
      <c r="B4941" s="18"/>
      <c r="C4941" s="18"/>
      <c r="D4941" s="18"/>
      <c r="E4941" s="19" t="s">
        <v>4335</v>
      </c>
      <c r="F4941" s="20"/>
      <c r="G4941" s="20"/>
      <c r="H4941" s="20"/>
      <c r="I4941" s="20"/>
      <c r="J4941" s="20"/>
      <c r="K4941" s="20"/>
      <c r="L4941" s="20"/>
      <c r="M4941" s="20"/>
      <c r="N4941" s="20"/>
      <c r="O4941" s="20"/>
      <c r="P4941" s="20"/>
      <c r="Q4941" s="20"/>
      <c r="R4941" s="20"/>
      <c r="S4941" s="20"/>
      <c r="T4941" s="20"/>
      <c r="U4941" s="20"/>
      <c r="V4941" s="20"/>
      <c r="W4941" s="209">
        <v>17.585000000000001</v>
      </c>
      <c r="X4941" s="20"/>
      <c r="Y4941" s="20"/>
      <c r="Z4941" s="20"/>
      <c r="AA4941" s="20"/>
      <c r="AB4941" s="209">
        <v>11.46</v>
      </c>
      <c r="AC4941" s="209">
        <v>14.401999999999999</v>
      </c>
      <c r="AD4941" s="209">
        <v>22.439</v>
      </c>
      <c r="AE4941" s="209">
        <v>16.108000000000001</v>
      </c>
      <c r="AF4941" s="209">
        <v>16.515999999999998</v>
      </c>
      <c r="AG4941" s="209">
        <v>14.010999999999999</v>
      </c>
      <c r="AH4941" s="209">
        <v>10.757</v>
      </c>
      <c r="AI4941" s="209">
        <v>4.2080000000000002</v>
      </c>
      <c r="AJ4941" s="20"/>
      <c r="AK4941" s="20"/>
      <c r="AL4941" s="20"/>
      <c r="AM4941" s="209">
        <v>4.4219999999999997</v>
      </c>
      <c r="AN4941" s="209">
        <v>10.565</v>
      </c>
      <c r="AO4941" s="209">
        <v>70.483999999999995</v>
      </c>
      <c r="AP4941" s="209">
        <v>65.984999999999999</v>
      </c>
      <c r="AQ4941" s="209">
        <v>55.860999999999997</v>
      </c>
      <c r="AR4941" s="209">
        <v>48.143000000000001</v>
      </c>
      <c r="AS4941" s="209">
        <v>38.466999999999999</v>
      </c>
      <c r="AT4941" s="209">
        <v>26.673999999999999</v>
      </c>
      <c r="AU4941" s="209">
        <v>1.141</v>
      </c>
      <c r="AV4941" s="20"/>
      <c r="AW4941" s="20"/>
      <c r="AX4941" s="20"/>
      <c r="AY4941" s="209">
        <v>1.091</v>
      </c>
      <c r="AZ4941" s="209">
        <v>24.952999999999999</v>
      </c>
      <c r="BA4941" s="209">
        <v>26.72</v>
      </c>
      <c r="BB4941" s="56">
        <f>BB4942+BB4943+BB4944+BB4945+BB4946+BB4947</f>
        <v>79.340999999999994</v>
      </c>
      <c r="BC4941" s="21">
        <f>BD4941</f>
        <v>106.64112903225805</v>
      </c>
      <c r="BD4941" s="22">
        <f t="shared" si="515"/>
        <v>106.64112903225805</v>
      </c>
      <c r="BE4941" s="21">
        <f>BC4941-BD4941</f>
        <v>0</v>
      </c>
      <c r="BF4941" s="2">
        <v>36.520000000000003</v>
      </c>
      <c r="BG4941" s="10">
        <v>5</v>
      </c>
      <c r="BH4941" s="21">
        <f t="shared" si="516"/>
        <v>7.9340999999999981E-2</v>
      </c>
      <c r="BI4941" s="22">
        <f t="shared" si="516"/>
        <v>7.9340999999999981E-2</v>
      </c>
      <c r="BJ4941" s="21">
        <f>BH4941-BI4941</f>
        <v>0</v>
      </c>
      <c r="BK4941" s="21">
        <v>0.23802299999999993</v>
      </c>
      <c r="BL4941" s="22">
        <v>0.23802299999999993</v>
      </c>
      <c r="BM4941" s="21">
        <v>0</v>
      </c>
      <c r="BN4941" s="21">
        <f t="shared" si="513"/>
        <v>0.95209199999999972</v>
      </c>
      <c r="BO4941" s="22">
        <f t="shared" si="513"/>
        <v>0.95209199999999972</v>
      </c>
      <c r="BP4941" s="21">
        <f t="shared" si="513"/>
        <v>0</v>
      </c>
    </row>
    <row r="4942" spans="1:68" ht="11.1" hidden="1" customHeight="1" outlineLevel="2" x14ac:dyDescent="0.2">
      <c r="A4942" s="10"/>
      <c r="B4942" s="18"/>
      <c r="C4942" s="18"/>
      <c r="D4942" s="18"/>
      <c r="E4942" s="23" t="s">
        <v>4336</v>
      </c>
      <c r="F4942" s="24"/>
      <c r="G4942" s="24"/>
      <c r="H4942" s="24"/>
      <c r="I4942" s="24"/>
      <c r="J4942" s="24"/>
      <c r="K4942" s="24"/>
      <c r="L4942" s="24"/>
      <c r="M4942" s="24"/>
      <c r="N4942" s="24"/>
      <c r="O4942" s="24"/>
      <c r="P4942" s="24"/>
      <c r="Q4942" s="24"/>
      <c r="R4942" s="24"/>
      <c r="S4942" s="24"/>
      <c r="T4942" s="24"/>
      <c r="U4942" s="24"/>
      <c r="V4942" s="24"/>
      <c r="W4942" s="208">
        <v>17.585000000000001</v>
      </c>
      <c r="X4942" s="24"/>
      <c r="Y4942" s="24"/>
      <c r="Z4942" s="24"/>
      <c r="AA4942" s="24"/>
      <c r="AB4942" s="208">
        <v>11.46</v>
      </c>
      <c r="AC4942" s="208">
        <v>14.401999999999999</v>
      </c>
      <c r="AD4942" s="208">
        <v>22.439</v>
      </c>
      <c r="AE4942" s="208">
        <v>16.108000000000001</v>
      </c>
      <c r="AF4942" s="208">
        <v>16.515999999999998</v>
      </c>
      <c r="AG4942" s="208">
        <v>14.010999999999999</v>
      </c>
      <c r="AH4942" s="208">
        <v>10.757</v>
      </c>
      <c r="AI4942" s="208">
        <v>4.2080000000000002</v>
      </c>
      <c r="AJ4942" s="24"/>
      <c r="AK4942" s="24"/>
      <c r="AL4942" s="24"/>
      <c r="AM4942" s="208">
        <v>4.4219999999999997</v>
      </c>
      <c r="AN4942" s="208">
        <v>10.565</v>
      </c>
      <c r="AO4942" s="208">
        <v>14.798</v>
      </c>
      <c r="AP4942" s="208">
        <v>21.175000000000001</v>
      </c>
      <c r="AQ4942" s="208">
        <v>17.460999999999999</v>
      </c>
      <c r="AR4942" s="208">
        <v>15.582000000000001</v>
      </c>
      <c r="AS4942" s="208">
        <v>13.316000000000001</v>
      </c>
      <c r="AT4942" s="208">
        <v>9.9789999999999992</v>
      </c>
      <c r="AU4942" s="24"/>
      <c r="AV4942" s="24"/>
      <c r="AW4942" s="24"/>
      <c r="AX4942" s="24"/>
      <c r="AY4942" s="24"/>
      <c r="AZ4942" s="208">
        <v>15.281000000000001</v>
      </c>
      <c r="BA4942" s="208">
        <v>14.125999999999999</v>
      </c>
      <c r="BB4942" s="21">
        <f t="shared" si="517"/>
        <v>22.439</v>
      </c>
      <c r="BC4942" s="21"/>
      <c r="BD4942" s="22">
        <f t="shared" si="515"/>
        <v>30.15994623655914</v>
      </c>
      <c r="BE4942" s="21"/>
      <c r="BG4942" s="10"/>
      <c r="BH4942" s="21">
        <f t="shared" si="516"/>
        <v>0</v>
      </c>
      <c r="BI4942" s="22">
        <f t="shared" si="516"/>
        <v>2.2439000000000001E-2</v>
      </c>
      <c r="BJ4942" s="21"/>
      <c r="BK4942" s="21">
        <v>0</v>
      </c>
      <c r="BL4942" s="22">
        <v>6.7317000000000002E-2</v>
      </c>
      <c r="BM4942" s="21"/>
      <c r="BN4942" s="21">
        <f t="shared" si="513"/>
        <v>0</v>
      </c>
      <c r="BO4942" s="22">
        <f t="shared" si="513"/>
        <v>0.26926800000000001</v>
      </c>
      <c r="BP4942" s="21">
        <f t="shared" si="513"/>
        <v>0</v>
      </c>
    </row>
    <row r="4943" spans="1:68" ht="11.1" hidden="1" customHeight="1" outlineLevel="2" x14ac:dyDescent="0.2">
      <c r="A4943" s="10"/>
      <c r="B4943" s="18"/>
      <c r="C4943" s="18"/>
      <c r="D4943" s="18"/>
      <c r="E4943" s="23" t="s">
        <v>4337</v>
      </c>
      <c r="F4943" s="24"/>
      <c r="G4943" s="24"/>
      <c r="H4943" s="24"/>
      <c r="I4943" s="24"/>
      <c r="J4943" s="24"/>
      <c r="K4943" s="24"/>
      <c r="L4943" s="24"/>
      <c r="M4943" s="24"/>
      <c r="N4943" s="24"/>
      <c r="O4943" s="24"/>
      <c r="P4943" s="24"/>
      <c r="Q4943" s="24"/>
      <c r="R4943" s="24"/>
      <c r="S4943" s="24"/>
      <c r="T4943" s="24"/>
      <c r="U4943" s="24"/>
      <c r="V4943" s="24"/>
      <c r="W4943" s="24"/>
      <c r="X4943" s="24"/>
      <c r="Y4943" s="24"/>
      <c r="Z4943" s="24"/>
      <c r="AA4943" s="24"/>
      <c r="AB4943" s="24"/>
      <c r="AC4943" s="24"/>
      <c r="AD4943" s="24"/>
      <c r="AE4943" s="24"/>
      <c r="AF4943" s="24"/>
      <c r="AG4943" s="24"/>
      <c r="AH4943" s="24"/>
      <c r="AI4943" s="24"/>
      <c r="AJ4943" s="24"/>
      <c r="AK4943" s="24"/>
      <c r="AL4943" s="24"/>
      <c r="AM4943" s="24"/>
      <c r="AN4943" s="24"/>
      <c r="AO4943" s="208">
        <v>14.798</v>
      </c>
      <c r="AP4943" s="208">
        <v>9.91</v>
      </c>
      <c r="AQ4943" s="208">
        <v>9.1300000000000008</v>
      </c>
      <c r="AR4943" s="208">
        <v>9.0210000000000008</v>
      </c>
      <c r="AS4943" s="208">
        <v>5.9459999999999997</v>
      </c>
      <c r="AT4943" s="208">
        <v>4.2149999999999999</v>
      </c>
      <c r="AU4943" s="24"/>
      <c r="AV4943" s="24"/>
      <c r="AW4943" s="24"/>
      <c r="AX4943" s="24"/>
      <c r="AY4943" s="24"/>
      <c r="AZ4943" s="208">
        <v>3.9</v>
      </c>
      <c r="BA4943" s="208">
        <v>6.319</v>
      </c>
      <c r="BB4943" s="21">
        <f t="shared" si="517"/>
        <v>14.798</v>
      </c>
      <c r="BC4943" s="21"/>
      <c r="BD4943" s="22">
        <f t="shared" si="515"/>
        <v>19.88978494623656</v>
      </c>
      <c r="BE4943" s="21"/>
      <c r="BG4943" s="10"/>
      <c r="BH4943" s="21">
        <f t="shared" si="516"/>
        <v>0</v>
      </c>
      <c r="BI4943" s="22">
        <f t="shared" si="516"/>
        <v>1.4798E-2</v>
      </c>
      <c r="BJ4943" s="21"/>
      <c r="BK4943" s="21">
        <v>0</v>
      </c>
      <c r="BL4943" s="22">
        <v>4.4394000000000003E-2</v>
      </c>
      <c r="BM4943" s="21"/>
      <c r="BN4943" s="21">
        <f t="shared" si="513"/>
        <v>0</v>
      </c>
      <c r="BO4943" s="22">
        <f t="shared" si="513"/>
        <v>0.17757600000000001</v>
      </c>
      <c r="BP4943" s="21">
        <f t="shared" si="513"/>
        <v>0</v>
      </c>
    </row>
    <row r="4944" spans="1:68" ht="11.1" hidden="1" customHeight="1" outlineLevel="2" x14ac:dyDescent="0.2">
      <c r="A4944" s="10"/>
      <c r="B4944" s="18"/>
      <c r="C4944" s="18"/>
      <c r="D4944" s="18"/>
      <c r="E4944" s="23" t="s">
        <v>4338</v>
      </c>
      <c r="F4944" s="24"/>
      <c r="G4944" s="24"/>
      <c r="H4944" s="24"/>
      <c r="I4944" s="24"/>
      <c r="J4944" s="24"/>
      <c r="K4944" s="24"/>
      <c r="L4944" s="24"/>
      <c r="M4944" s="24"/>
      <c r="N4944" s="24"/>
      <c r="O4944" s="24"/>
      <c r="P4944" s="24"/>
      <c r="Q4944" s="24"/>
      <c r="R4944" s="24"/>
      <c r="S4944" s="24"/>
      <c r="T4944" s="24"/>
      <c r="U4944" s="24"/>
      <c r="V4944" s="24"/>
      <c r="W4944" s="24"/>
      <c r="X4944" s="24"/>
      <c r="Y4944" s="24"/>
      <c r="Z4944" s="24"/>
      <c r="AA4944" s="24"/>
      <c r="AB4944" s="24"/>
      <c r="AC4944" s="24"/>
      <c r="AD4944" s="24"/>
      <c r="AE4944" s="24"/>
      <c r="AF4944" s="24"/>
      <c r="AG4944" s="24"/>
      <c r="AH4944" s="24"/>
      <c r="AI4944" s="24"/>
      <c r="AJ4944" s="24"/>
      <c r="AK4944" s="24"/>
      <c r="AL4944" s="24"/>
      <c r="AM4944" s="24"/>
      <c r="AN4944" s="24"/>
      <c r="AO4944" s="208">
        <v>12.608000000000001</v>
      </c>
      <c r="AP4944" s="208">
        <v>6.8209999999999997</v>
      </c>
      <c r="AQ4944" s="208">
        <v>7.8529999999999998</v>
      </c>
      <c r="AR4944" s="208">
        <v>7.5890000000000004</v>
      </c>
      <c r="AS4944" s="208">
        <v>5.16</v>
      </c>
      <c r="AT4944" s="208">
        <v>2.98</v>
      </c>
      <c r="AU4944" s="24"/>
      <c r="AV4944" s="24"/>
      <c r="AW4944" s="24"/>
      <c r="AX4944" s="24"/>
      <c r="AY4944" s="24"/>
      <c r="AZ4944" s="208">
        <v>1.589</v>
      </c>
      <c r="BA4944" s="208">
        <v>4.7270000000000003</v>
      </c>
      <c r="BB4944" s="21">
        <f t="shared" si="517"/>
        <v>12.608000000000001</v>
      </c>
      <c r="BC4944" s="21"/>
      <c r="BD4944" s="22">
        <f t="shared" si="515"/>
        <v>16.946236559139788</v>
      </c>
      <c r="BE4944" s="21"/>
      <c r="BG4944" s="10"/>
      <c r="BH4944" s="21">
        <f t="shared" si="516"/>
        <v>0</v>
      </c>
      <c r="BI4944" s="22">
        <f t="shared" si="516"/>
        <v>1.2608000000000001E-2</v>
      </c>
      <c r="BJ4944" s="21"/>
      <c r="BK4944" s="21">
        <v>0</v>
      </c>
      <c r="BL4944" s="22">
        <v>3.7824000000000003E-2</v>
      </c>
      <c r="BM4944" s="21"/>
      <c r="BN4944" s="21">
        <f t="shared" si="513"/>
        <v>0</v>
      </c>
      <c r="BO4944" s="22">
        <f t="shared" si="513"/>
        <v>0.15129600000000001</v>
      </c>
      <c r="BP4944" s="21">
        <f t="shared" si="513"/>
        <v>0</v>
      </c>
    </row>
    <row r="4945" spans="1:68" ht="11.1" hidden="1" customHeight="1" outlineLevel="2" x14ac:dyDescent="0.2">
      <c r="A4945" s="10"/>
      <c r="B4945" s="18"/>
      <c r="C4945" s="18"/>
      <c r="D4945" s="18"/>
      <c r="E4945" s="23" t="s">
        <v>4339</v>
      </c>
      <c r="F4945" s="24"/>
      <c r="G4945" s="24"/>
      <c r="H4945" s="24"/>
      <c r="I4945" s="24"/>
      <c r="J4945" s="24"/>
      <c r="K4945" s="24"/>
      <c r="L4945" s="24"/>
      <c r="M4945" s="24"/>
      <c r="N4945" s="24"/>
      <c r="O4945" s="24"/>
      <c r="P4945" s="24"/>
      <c r="Q4945" s="24"/>
      <c r="R4945" s="24"/>
      <c r="S4945" s="24"/>
      <c r="T4945" s="24"/>
      <c r="U4945" s="24"/>
      <c r="V4945" s="24"/>
      <c r="W4945" s="24"/>
      <c r="X4945" s="24"/>
      <c r="Y4945" s="24"/>
      <c r="Z4945" s="24"/>
      <c r="AA4945" s="24"/>
      <c r="AB4945" s="24"/>
      <c r="AC4945" s="24"/>
      <c r="AD4945" s="24"/>
      <c r="AE4945" s="24"/>
      <c r="AF4945" s="24"/>
      <c r="AG4945" s="24"/>
      <c r="AH4945" s="24"/>
      <c r="AI4945" s="24"/>
      <c r="AJ4945" s="24"/>
      <c r="AK4945" s="24"/>
      <c r="AL4945" s="24"/>
      <c r="AM4945" s="24"/>
      <c r="AN4945" s="24"/>
      <c r="AO4945" s="208">
        <v>3.4940000000000002</v>
      </c>
      <c r="AP4945" s="208">
        <v>2.3370000000000002</v>
      </c>
      <c r="AQ4945" s="208">
        <v>2.2200000000000002</v>
      </c>
      <c r="AR4945" s="208">
        <v>1.7450000000000001</v>
      </c>
      <c r="AS4945" s="208">
        <v>1.411</v>
      </c>
      <c r="AT4945" s="208">
        <v>0.90300000000000002</v>
      </c>
      <c r="AU4945" s="208">
        <v>0.51100000000000001</v>
      </c>
      <c r="AV4945" s="24"/>
      <c r="AW4945" s="24"/>
      <c r="AX4945" s="24"/>
      <c r="AY4945" s="208">
        <v>0.55700000000000005</v>
      </c>
      <c r="AZ4945" s="208">
        <v>0.72</v>
      </c>
      <c r="BA4945" s="208">
        <v>1.548</v>
      </c>
      <c r="BB4945" s="21">
        <f t="shared" si="517"/>
        <v>3.4940000000000002</v>
      </c>
      <c r="BC4945" s="21"/>
      <c r="BD4945" s="22">
        <f t="shared" si="515"/>
        <v>4.696236559139785</v>
      </c>
      <c r="BE4945" s="21"/>
      <c r="BG4945" s="10"/>
      <c r="BH4945" s="21">
        <f t="shared" si="516"/>
        <v>0</v>
      </c>
      <c r="BI4945" s="22">
        <f t="shared" si="516"/>
        <v>3.4940000000000006E-3</v>
      </c>
      <c r="BJ4945" s="21"/>
      <c r="BK4945" s="21">
        <v>0</v>
      </c>
      <c r="BL4945" s="22">
        <v>1.0482000000000002E-2</v>
      </c>
      <c r="BM4945" s="21"/>
      <c r="BN4945" s="21">
        <f t="shared" si="513"/>
        <v>0</v>
      </c>
      <c r="BO4945" s="22">
        <f t="shared" si="513"/>
        <v>4.1928000000000007E-2</v>
      </c>
      <c r="BP4945" s="21">
        <f t="shared" si="513"/>
        <v>0</v>
      </c>
    </row>
    <row r="4946" spans="1:68" ht="11.1" hidden="1" customHeight="1" outlineLevel="2" x14ac:dyDescent="0.2">
      <c r="A4946" s="10"/>
      <c r="B4946" s="18"/>
      <c r="C4946" s="18"/>
      <c r="D4946" s="18"/>
      <c r="E4946" s="23" t="s">
        <v>4340</v>
      </c>
      <c r="F4946" s="24"/>
      <c r="G4946" s="24"/>
      <c r="H4946" s="24"/>
      <c r="I4946" s="24"/>
      <c r="J4946" s="24"/>
      <c r="K4946" s="24"/>
      <c r="L4946" s="24"/>
      <c r="M4946" s="24"/>
      <c r="N4946" s="24"/>
      <c r="O4946" s="24"/>
      <c r="P4946" s="24"/>
      <c r="Q4946" s="24"/>
      <c r="R4946" s="24"/>
      <c r="S4946" s="24"/>
      <c r="T4946" s="24"/>
      <c r="U4946" s="24"/>
      <c r="V4946" s="24"/>
      <c r="W4946" s="24"/>
      <c r="X4946" s="24"/>
      <c r="Y4946" s="24"/>
      <c r="Z4946" s="24"/>
      <c r="AA4946" s="24"/>
      <c r="AB4946" s="24"/>
      <c r="AC4946" s="24"/>
      <c r="AD4946" s="24"/>
      <c r="AE4946" s="24"/>
      <c r="AF4946" s="24"/>
      <c r="AG4946" s="24"/>
      <c r="AH4946" s="24"/>
      <c r="AI4946" s="24"/>
      <c r="AJ4946" s="24"/>
      <c r="AK4946" s="24"/>
      <c r="AL4946" s="24"/>
      <c r="AM4946" s="24"/>
      <c r="AN4946" s="24"/>
      <c r="AO4946" s="208">
        <v>7.1539999999999999</v>
      </c>
      <c r="AP4946" s="208">
        <v>6.8940000000000001</v>
      </c>
      <c r="AQ4946" s="208">
        <v>6.3159999999999998</v>
      </c>
      <c r="AR4946" s="208">
        <v>5.1870000000000003</v>
      </c>
      <c r="AS4946" s="208">
        <v>4.8410000000000002</v>
      </c>
      <c r="AT4946" s="208">
        <v>3.2490000000000001</v>
      </c>
      <c r="AU4946" s="24"/>
      <c r="AV4946" s="24"/>
      <c r="AW4946" s="24"/>
      <c r="AX4946" s="24"/>
      <c r="AY4946" s="24"/>
      <c r="AZ4946" s="24"/>
      <c r="BA4946" s="24"/>
      <c r="BB4946" s="21">
        <f t="shared" si="517"/>
        <v>7.1539999999999999</v>
      </c>
      <c r="BC4946" s="21"/>
      <c r="BD4946" s="22">
        <f t="shared" si="515"/>
        <v>9.6155913978494638</v>
      </c>
      <c r="BE4946" s="21"/>
      <c r="BG4946" s="10"/>
      <c r="BH4946" s="21">
        <f t="shared" si="516"/>
        <v>0</v>
      </c>
      <c r="BI4946" s="22">
        <f t="shared" si="516"/>
        <v>7.1540000000000006E-3</v>
      </c>
      <c r="BJ4946" s="21"/>
      <c r="BK4946" s="21">
        <v>0</v>
      </c>
      <c r="BL4946" s="22">
        <v>2.1462000000000002E-2</v>
      </c>
      <c r="BM4946" s="21"/>
      <c r="BN4946" s="21">
        <f t="shared" si="513"/>
        <v>0</v>
      </c>
      <c r="BO4946" s="22">
        <f t="shared" si="513"/>
        <v>8.5848000000000008E-2</v>
      </c>
      <c r="BP4946" s="21">
        <f t="shared" si="513"/>
        <v>0</v>
      </c>
    </row>
    <row r="4947" spans="1:68" ht="11.1" hidden="1" customHeight="1" outlineLevel="2" x14ac:dyDescent="0.2">
      <c r="A4947" s="10"/>
      <c r="B4947" s="18"/>
      <c r="C4947" s="18"/>
      <c r="D4947" s="18"/>
      <c r="E4947" s="23" t="s">
        <v>4341</v>
      </c>
      <c r="F4947" s="24"/>
      <c r="G4947" s="24"/>
      <c r="H4947" s="24"/>
      <c r="I4947" s="24"/>
      <c r="J4947" s="24"/>
      <c r="K4947" s="24"/>
      <c r="L4947" s="24"/>
      <c r="M4947" s="24"/>
      <c r="N4947" s="24"/>
      <c r="O4947" s="24"/>
      <c r="P4947" s="24"/>
      <c r="Q4947" s="24"/>
      <c r="R4947" s="24"/>
      <c r="S4947" s="24"/>
      <c r="T4947" s="24"/>
      <c r="U4947" s="24"/>
      <c r="V4947" s="24"/>
      <c r="W4947" s="24"/>
      <c r="X4947" s="24"/>
      <c r="Y4947" s="24"/>
      <c r="Z4947" s="24"/>
      <c r="AA4947" s="24"/>
      <c r="AB4947" s="24"/>
      <c r="AC4947" s="24"/>
      <c r="AD4947" s="24"/>
      <c r="AE4947" s="24"/>
      <c r="AF4947" s="24"/>
      <c r="AG4947" s="24"/>
      <c r="AH4947" s="24"/>
      <c r="AI4947" s="24"/>
      <c r="AJ4947" s="24"/>
      <c r="AK4947" s="24"/>
      <c r="AL4947" s="24"/>
      <c r="AM4947" s="24"/>
      <c r="AN4947" s="24"/>
      <c r="AO4947" s="208">
        <v>17.632000000000001</v>
      </c>
      <c r="AP4947" s="208">
        <v>18.847999999999999</v>
      </c>
      <c r="AQ4947" s="208">
        <v>12.881</v>
      </c>
      <c r="AR4947" s="208">
        <v>9.0190000000000001</v>
      </c>
      <c r="AS4947" s="208">
        <v>7.7930000000000001</v>
      </c>
      <c r="AT4947" s="208">
        <v>5.3479999999999999</v>
      </c>
      <c r="AU4947" s="208">
        <v>0.63</v>
      </c>
      <c r="AV4947" s="24"/>
      <c r="AW4947" s="24"/>
      <c r="AX4947" s="24"/>
      <c r="AY4947" s="208">
        <v>0.53400000000000003</v>
      </c>
      <c r="AZ4947" s="208">
        <v>3.4630000000000001</v>
      </c>
      <c r="BA4947" s="24"/>
      <c r="BB4947" s="21">
        <f t="shared" si="517"/>
        <v>18.847999999999999</v>
      </c>
      <c r="BC4947" s="21"/>
      <c r="BD4947" s="22">
        <f t="shared" si="515"/>
        <v>25.333333333333332</v>
      </c>
      <c r="BE4947" s="21"/>
      <c r="BG4947" s="10"/>
      <c r="BH4947" s="21">
        <f t="shared" si="516"/>
        <v>0</v>
      </c>
      <c r="BI4947" s="22">
        <f t="shared" si="516"/>
        <v>1.8848E-2</v>
      </c>
      <c r="BJ4947" s="21"/>
      <c r="BK4947" s="21">
        <v>0</v>
      </c>
      <c r="BL4947" s="22">
        <v>5.6543999999999997E-2</v>
      </c>
      <c r="BM4947" s="21"/>
      <c r="BN4947" s="21">
        <f t="shared" ref="BN4947:BP5010" si="518">BK4947*4</f>
        <v>0</v>
      </c>
      <c r="BO4947" s="22">
        <f t="shared" si="518"/>
        <v>0.22617599999999999</v>
      </c>
      <c r="BP4947" s="21">
        <f t="shared" si="518"/>
        <v>0</v>
      </c>
    </row>
    <row r="4948" spans="1:68" ht="11.1" hidden="1" customHeight="1" outlineLevel="1" collapsed="1" x14ac:dyDescent="0.2">
      <c r="A4948" s="10"/>
      <c r="B4948" s="18"/>
      <c r="C4948" s="18"/>
      <c r="D4948" s="18"/>
      <c r="E4948" s="19" t="s">
        <v>4342</v>
      </c>
      <c r="F4948" s="209">
        <v>10.64</v>
      </c>
      <c r="G4948" s="209">
        <v>8.94</v>
      </c>
      <c r="H4948" s="209">
        <v>6.819</v>
      </c>
      <c r="I4948" s="240">
        <v>6.35</v>
      </c>
      <c r="J4948" s="240"/>
      <c r="K4948" s="209">
        <v>1.875</v>
      </c>
      <c r="L4948" s="20"/>
      <c r="M4948" s="20"/>
      <c r="N4948" s="20"/>
      <c r="O4948" s="209">
        <v>0.84699999999999998</v>
      </c>
      <c r="P4948" s="209">
        <v>10.683999999999999</v>
      </c>
      <c r="Q4948" s="209">
        <v>12.047000000000001</v>
      </c>
      <c r="R4948" s="209">
        <v>15.701000000000001</v>
      </c>
      <c r="S4948" s="209">
        <v>6.6020000000000003</v>
      </c>
      <c r="T4948" s="209">
        <v>8.7870000000000008</v>
      </c>
      <c r="U4948" s="209">
        <v>5.4539999999999997</v>
      </c>
      <c r="V4948" s="209">
        <v>3.8559999999999999</v>
      </c>
      <c r="W4948" s="20"/>
      <c r="X4948" s="209">
        <v>2.879</v>
      </c>
      <c r="Y4948" s="20"/>
      <c r="Z4948" s="20"/>
      <c r="AA4948" s="20"/>
      <c r="AB4948" s="209">
        <v>6.4219999999999997</v>
      </c>
      <c r="AC4948" s="209">
        <v>6.7640000000000002</v>
      </c>
      <c r="AD4948" s="209">
        <v>9.2579999999999991</v>
      </c>
      <c r="AE4948" s="209">
        <v>9.1809999999999992</v>
      </c>
      <c r="AF4948" s="209">
        <v>8.0210000000000008</v>
      </c>
      <c r="AG4948" s="209">
        <v>4.9340000000000002</v>
      </c>
      <c r="AH4948" s="209">
        <v>3.0379999999999998</v>
      </c>
      <c r="AI4948" s="209">
        <v>2.2040000000000002</v>
      </c>
      <c r="AJ4948" s="20"/>
      <c r="AK4948" s="20"/>
      <c r="AL4948" s="20"/>
      <c r="AM4948" s="209">
        <v>2.34</v>
      </c>
      <c r="AN4948" s="209">
        <v>3.7429999999999999</v>
      </c>
      <c r="AO4948" s="209">
        <v>7.5039999999999996</v>
      </c>
      <c r="AP4948" s="209">
        <v>8.8659999999999997</v>
      </c>
      <c r="AQ4948" s="209">
        <v>10.651999999999999</v>
      </c>
      <c r="AR4948" s="209">
        <v>10.486000000000001</v>
      </c>
      <c r="AS4948" s="209">
        <v>7.7859999999999996</v>
      </c>
      <c r="AT4948" s="209">
        <v>5.2380000000000004</v>
      </c>
      <c r="AU4948" s="209">
        <v>3.286</v>
      </c>
      <c r="AV4948" s="20"/>
      <c r="AW4948" s="20"/>
      <c r="AX4948" s="20"/>
      <c r="AY4948" s="209">
        <v>2.5259999999999998</v>
      </c>
      <c r="AZ4948" s="209">
        <v>3.52</v>
      </c>
      <c r="BA4948" s="209">
        <v>7.2050000000000001</v>
      </c>
      <c r="BB4948" s="21">
        <f t="shared" si="517"/>
        <v>15.701000000000001</v>
      </c>
      <c r="BC4948" s="21">
        <f>BF4948</f>
        <v>22</v>
      </c>
      <c r="BD4948" s="22">
        <f t="shared" si="515"/>
        <v>21.103494623655916</v>
      </c>
      <c r="BE4948" s="21">
        <f>BC4948-BD4948</f>
        <v>0.89650537634408423</v>
      </c>
      <c r="BF4948" s="2">
        <v>22</v>
      </c>
      <c r="BG4948" s="10">
        <v>6</v>
      </c>
      <c r="BH4948" s="21">
        <f t="shared" si="516"/>
        <v>1.6368000000000001E-2</v>
      </c>
      <c r="BI4948" s="22">
        <f t="shared" si="516"/>
        <v>1.5701E-2</v>
      </c>
      <c r="BJ4948" s="21">
        <f>BH4948-BI4948</f>
        <v>6.6700000000000093E-4</v>
      </c>
      <c r="BK4948" s="21">
        <v>4.9104000000000002E-2</v>
      </c>
      <c r="BL4948" s="22">
        <v>4.7102999999999999E-2</v>
      </c>
      <c r="BM4948" s="21">
        <v>2.0010000000000028E-3</v>
      </c>
      <c r="BN4948" s="21">
        <f t="shared" si="518"/>
        <v>0.19641600000000001</v>
      </c>
      <c r="BO4948" s="22">
        <f t="shared" si="518"/>
        <v>0.188412</v>
      </c>
      <c r="BP4948" s="21">
        <f t="shared" si="518"/>
        <v>8.0040000000000111E-3</v>
      </c>
    </row>
    <row r="4949" spans="1:68" ht="11.1" hidden="1" customHeight="1" outlineLevel="2" x14ac:dyDescent="0.2">
      <c r="A4949" s="10"/>
      <c r="B4949" s="18"/>
      <c r="C4949" s="18"/>
      <c r="D4949" s="18"/>
      <c r="E4949" s="23" t="s">
        <v>4343</v>
      </c>
      <c r="F4949" s="208">
        <v>10.64</v>
      </c>
      <c r="G4949" s="208">
        <v>8.94</v>
      </c>
      <c r="H4949" s="208">
        <v>6.819</v>
      </c>
      <c r="I4949" s="239">
        <v>6.35</v>
      </c>
      <c r="J4949" s="239"/>
      <c r="K4949" s="208">
        <v>1.875</v>
      </c>
      <c r="L4949" s="24"/>
      <c r="M4949" s="24"/>
      <c r="N4949" s="24"/>
      <c r="O4949" s="208">
        <v>0.84699999999999998</v>
      </c>
      <c r="P4949" s="208">
        <v>10.683999999999999</v>
      </c>
      <c r="Q4949" s="208">
        <v>12.047000000000001</v>
      </c>
      <c r="R4949" s="208">
        <v>15.701000000000001</v>
      </c>
      <c r="S4949" s="208">
        <v>6.6020000000000003</v>
      </c>
      <c r="T4949" s="208">
        <v>8.7870000000000008</v>
      </c>
      <c r="U4949" s="208">
        <v>5.4539999999999997</v>
      </c>
      <c r="V4949" s="208">
        <v>3.8559999999999999</v>
      </c>
      <c r="W4949" s="24"/>
      <c r="X4949" s="208">
        <v>2.879</v>
      </c>
      <c r="Y4949" s="24"/>
      <c r="Z4949" s="24"/>
      <c r="AA4949" s="24"/>
      <c r="AB4949" s="208">
        <v>6.4219999999999997</v>
      </c>
      <c r="AC4949" s="208">
        <v>6.7640000000000002</v>
      </c>
      <c r="AD4949" s="208">
        <v>9.2579999999999991</v>
      </c>
      <c r="AE4949" s="208">
        <v>9.1809999999999992</v>
      </c>
      <c r="AF4949" s="208">
        <v>8.0210000000000008</v>
      </c>
      <c r="AG4949" s="208">
        <v>4.9340000000000002</v>
      </c>
      <c r="AH4949" s="208">
        <v>3.0379999999999998</v>
      </c>
      <c r="AI4949" s="208">
        <v>2.2040000000000002</v>
      </c>
      <c r="AJ4949" s="24"/>
      <c r="AK4949" s="24"/>
      <c r="AL4949" s="24"/>
      <c r="AM4949" s="208">
        <v>2.34</v>
      </c>
      <c r="AN4949" s="208">
        <v>3.7429999999999999</v>
      </c>
      <c r="AO4949" s="208">
        <v>7.5039999999999996</v>
      </c>
      <c r="AP4949" s="208">
        <v>8.8659999999999997</v>
      </c>
      <c r="AQ4949" s="208">
        <v>10.651999999999999</v>
      </c>
      <c r="AR4949" s="208">
        <v>10.486000000000001</v>
      </c>
      <c r="AS4949" s="208">
        <v>7.7859999999999996</v>
      </c>
      <c r="AT4949" s="208">
        <v>5.2380000000000004</v>
      </c>
      <c r="AU4949" s="208">
        <v>3.286</v>
      </c>
      <c r="AV4949" s="24"/>
      <c r="AW4949" s="24"/>
      <c r="AX4949" s="24"/>
      <c r="AY4949" s="208">
        <v>2.5259999999999998</v>
      </c>
      <c r="AZ4949" s="208">
        <v>3.52</v>
      </c>
      <c r="BA4949" s="208">
        <v>7.2050000000000001</v>
      </c>
      <c r="BB4949" s="21">
        <f t="shared" si="517"/>
        <v>15.701000000000001</v>
      </c>
      <c r="BC4949" s="21"/>
      <c r="BD4949" s="22">
        <f t="shared" si="515"/>
        <v>21.103494623655916</v>
      </c>
      <c r="BE4949" s="21"/>
      <c r="BG4949" s="10"/>
      <c r="BH4949" s="21">
        <f t="shared" si="516"/>
        <v>0</v>
      </c>
      <c r="BI4949" s="22">
        <f t="shared" si="516"/>
        <v>1.5701E-2</v>
      </c>
      <c r="BJ4949" s="21"/>
      <c r="BK4949" s="21">
        <v>0</v>
      </c>
      <c r="BL4949" s="22">
        <v>4.7102999999999999E-2</v>
      </c>
      <c r="BM4949" s="21"/>
      <c r="BN4949" s="21">
        <f t="shared" si="518"/>
        <v>0</v>
      </c>
      <c r="BO4949" s="22">
        <f t="shared" si="518"/>
        <v>0.188412</v>
      </c>
      <c r="BP4949" s="21">
        <f t="shared" si="518"/>
        <v>0</v>
      </c>
    </row>
    <row r="4950" spans="1:68" ht="11.1" hidden="1" customHeight="1" outlineLevel="1" collapsed="1" x14ac:dyDescent="0.2">
      <c r="A4950" s="10"/>
      <c r="B4950" s="18"/>
      <c r="C4950" s="18"/>
      <c r="D4950" s="18"/>
      <c r="E4950" s="19" t="s">
        <v>2502</v>
      </c>
      <c r="F4950" s="209">
        <v>2</v>
      </c>
      <c r="G4950" s="20"/>
      <c r="H4950" s="20"/>
      <c r="I4950" s="20"/>
      <c r="J4950" s="20"/>
      <c r="K4950" s="209">
        <v>4.5750000000000002</v>
      </c>
      <c r="L4950" s="20"/>
      <c r="M4950" s="20"/>
      <c r="N4950" s="20"/>
      <c r="O4950" s="20"/>
      <c r="P4950" s="209">
        <v>1.0249999999999999</v>
      </c>
      <c r="Q4950" s="209">
        <v>1.4630000000000001</v>
      </c>
      <c r="R4950" s="20"/>
      <c r="S4950" s="20"/>
      <c r="T4950" s="20"/>
      <c r="U4950" s="20"/>
      <c r="V4950" s="20"/>
      <c r="W4950" s="20"/>
      <c r="X4950" s="20"/>
      <c r="Y4950" s="20"/>
      <c r="Z4950" s="20"/>
      <c r="AA4950" s="20"/>
      <c r="AB4950" s="20"/>
      <c r="AC4950" s="209">
        <v>0.52</v>
      </c>
      <c r="AD4950" s="209">
        <v>0.76600000000000001</v>
      </c>
      <c r="AE4950" s="209">
        <v>1.248</v>
      </c>
      <c r="AF4950" s="209">
        <v>0.54800000000000004</v>
      </c>
      <c r="AG4950" s="209">
        <v>0.78400000000000003</v>
      </c>
      <c r="AH4950" s="209">
        <v>1.2150000000000001</v>
      </c>
      <c r="AI4950" s="20"/>
      <c r="AJ4950" s="20"/>
      <c r="AK4950" s="20"/>
      <c r="AL4950" s="20"/>
      <c r="AM4950" s="20"/>
      <c r="AN4950" s="209">
        <v>29.239000000000001</v>
      </c>
      <c r="AO4950" s="209">
        <v>0.93600000000000005</v>
      </c>
      <c r="AP4950" s="209">
        <v>22.437999999999999</v>
      </c>
      <c r="AQ4950" s="209">
        <v>20.561</v>
      </c>
      <c r="AR4950" s="209">
        <v>1.87</v>
      </c>
      <c r="AS4950" s="209">
        <v>22.297999999999998</v>
      </c>
      <c r="AT4950" s="209">
        <v>9.1869999999999994</v>
      </c>
      <c r="AU4950" s="209">
        <v>3.7810000000000001</v>
      </c>
      <c r="AV4950" s="209">
        <v>3.1E-2</v>
      </c>
      <c r="AW4950" s="20"/>
      <c r="AX4950" s="20"/>
      <c r="AY4950" s="209">
        <v>0.13900000000000001</v>
      </c>
      <c r="AZ4950" s="209">
        <v>9.8089999999999993</v>
      </c>
      <c r="BA4950" s="209">
        <v>1.0629999999999999</v>
      </c>
      <c r="BB4950" s="56">
        <f>BB4951+BB4952</f>
        <v>33.814</v>
      </c>
      <c r="BC4950" s="21">
        <f>BD4950</f>
        <v>45.448924731182792</v>
      </c>
      <c r="BD4950" s="22">
        <f t="shared" si="515"/>
        <v>45.448924731182792</v>
      </c>
      <c r="BE4950" s="21">
        <f>BC4950-BD4950</f>
        <v>0</v>
      </c>
      <c r="BF4950" s="2">
        <v>39.64</v>
      </c>
      <c r="BG4950" s="10">
        <v>6</v>
      </c>
      <c r="BH4950" s="21">
        <f t="shared" si="516"/>
        <v>3.3813999999999997E-2</v>
      </c>
      <c r="BI4950" s="22">
        <f t="shared" si="516"/>
        <v>3.3813999999999997E-2</v>
      </c>
      <c r="BJ4950" s="21">
        <f>BH4950-BI4950</f>
        <v>0</v>
      </c>
      <c r="BK4950" s="21">
        <v>0.10144199999999999</v>
      </c>
      <c r="BL4950" s="22">
        <v>0.10144199999999999</v>
      </c>
      <c r="BM4950" s="21">
        <v>0</v>
      </c>
      <c r="BN4950" s="21">
        <f t="shared" si="518"/>
        <v>0.40576799999999996</v>
      </c>
      <c r="BO4950" s="22">
        <f t="shared" si="518"/>
        <v>0.40576799999999996</v>
      </c>
      <c r="BP4950" s="21">
        <f t="shared" si="518"/>
        <v>0</v>
      </c>
    </row>
    <row r="4951" spans="1:68" ht="11.1" hidden="1" customHeight="1" outlineLevel="2" x14ac:dyDescent="0.2">
      <c r="A4951" s="10"/>
      <c r="B4951" s="18"/>
      <c r="C4951" s="18"/>
      <c r="D4951" s="18"/>
      <c r="E4951" s="23" t="s">
        <v>4344</v>
      </c>
      <c r="F4951" s="208">
        <v>2</v>
      </c>
      <c r="G4951" s="24"/>
      <c r="H4951" s="24"/>
      <c r="I4951" s="24"/>
      <c r="J4951" s="24"/>
      <c r="K4951" s="208">
        <v>4.5750000000000002</v>
      </c>
      <c r="L4951" s="24"/>
      <c r="M4951" s="24"/>
      <c r="N4951" s="24"/>
      <c r="O4951" s="24"/>
      <c r="P4951" s="208">
        <v>1.0249999999999999</v>
      </c>
      <c r="Q4951" s="208">
        <v>1.4630000000000001</v>
      </c>
      <c r="R4951" s="24"/>
      <c r="S4951" s="24"/>
      <c r="T4951" s="24"/>
      <c r="U4951" s="24"/>
      <c r="V4951" s="24"/>
      <c r="W4951" s="24"/>
      <c r="X4951" s="24"/>
      <c r="Y4951" s="24"/>
      <c r="Z4951" s="24"/>
      <c r="AA4951" s="24"/>
      <c r="AB4951" s="24"/>
      <c r="AC4951" s="208">
        <v>0.52</v>
      </c>
      <c r="AD4951" s="208">
        <v>0.76600000000000001</v>
      </c>
      <c r="AE4951" s="208">
        <v>1.248</v>
      </c>
      <c r="AF4951" s="208">
        <v>0.54800000000000004</v>
      </c>
      <c r="AG4951" s="208">
        <v>0.78400000000000003</v>
      </c>
      <c r="AH4951" s="208">
        <v>1.2150000000000001</v>
      </c>
      <c r="AI4951" s="24"/>
      <c r="AJ4951" s="24"/>
      <c r="AK4951" s="24"/>
      <c r="AL4951" s="24"/>
      <c r="AM4951" s="24"/>
      <c r="AN4951" s="24"/>
      <c r="AO4951" s="208">
        <v>0.496</v>
      </c>
      <c r="AP4951" s="208">
        <v>1.0820000000000001</v>
      </c>
      <c r="AQ4951" s="208">
        <v>1.097</v>
      </c>
      <c r="AR4951" s="208">
        <v>0.97799999999999998</v>
      </c>
      <c r="AS4951" s="208">
        <v>0.878</v>
      </c>
      <c r="AT4951" s="208">
        <v>0.371</v>
      </c>
      <c r="AU4951" s="208">
        <v>7.6999999999999999E-2</v>
      </c>
      <c r="AV4951" s="24"/>
      <c r="AW4951" s="24"/>
      <c r="AX4951" s="24"/>
      <c r="AY4951" s="208">
        <v>0.13900000000000001</v>
      </c>
      <c r="AZ4951" s="208">
        <v>0.27100000000000002</v>
      </c>
      <c r="BA4951" s="208">
        <v>0.63</v>
      </c>
      <c r="BB4951" s="21">
        <f t="shared" si="517"/>
        <v>4.5750000000000002</v>
      </c>
      <c r="BC4951" s="21"/>
      <c r="BD4951" s="22">
        <f t="shared" si="515"/>
        <v>6.149193548387097</v>
      </c>
      <c r="BE4951" s="21"/>
      <c r="BG4951" s="10"/>
      <c r="BH4951" s="21">
        <f t="shared" si="516"/>
        <v>0</v>
      </c>
      <c r="BI4951" s="22">
        <f t="shared" si="516"/>
        <v>4.5750000000000001E-3</v>
      </c>
      <c r="BJ4951" s="21"/>
      <c r="BK4951" s="21">
        <v>0</v>
      </c>
      <c r="BL4951" s="22">
        <v>1.3725000000000001E-2</v>
      </c>
      <c r="BM4951" s="21"/>
      <c r="BN4951" s="21">
        <f t="shared" si="518"/>
        <v>0</v>
      </c>
      <c r="BO4951" s="22">
        <f t="shared" si="518"/>
        <v>5.4900000000000004E-2</v>
      </c>
      <c r="BP4951" s="21">
        <f t="shared" si="518"/>
        <v>0</v>
      </c>
    </row>
    <row r="4952" spans="1:68" ht="11.1" hidden="1" customHeight="1" outlineLevel="2" x14ac:dyDescent="0.2">
      <c r="A4952" s="10"/>
      <c r="B4952" s="18"/>
      <c r="C4952" s="18"/>
      <c r="D4952" s="18"/>
      <c r="E4952" s="23" t="s">
        <v>4345</v>
      </c>
      <c r="F4952" s="24"/>
      <c r="G4952" s="24"/>
      <c r="H4952" s="24"/>
      <c r="I4952" s="24"/>
      <c r="J4952" s="24"/>
      <c r="K4952" s="24"/>
      <c r="L4952" s="24"/>
      <c r="M4952" s="24"/>
      <c r="N4952" s="24"/>
      <c r="O4952" s="24"/>
      <c r="P4952" s="24"/>
      <c r="Q4952" s="24"/>
      <c r="R4952" s="24"/>
      <c r="S4952" s="24"/>
      <c r="T4952" s="24"/>
      <c r="U4952" s="24"/>
      <c r="V4952" s="24"/>
      <c r="W4952" s="24"/>
      <c r="X4952" s="24"/>
      <c r="Y4952" s="24"/>
      <c r="Z4952" s="24"/>
      <c r="AA4952" s="24"/>
      <c r="AB4952" s="24"/>
      <c r="AC4952" s="24"/>
      <c r="AD4952" s="24"/>
      <c r="AE4952" s="24"/>
      <c r="AF4952" s="24"/>
      <c r="AG4952" s="24"/>
      <c r="AH4952" s="24"/>
      <c r="AI4952" s="24"/>
      <c r="AJ4952" s="24"/>
      <c r="AK4952" s="24"/>
      <c r="AL4952" s="24"/>
      <c r="AM4952" s="24"/>
      <c r="AN4952" s="208">
        <v>29.239000000000001</v>
      </c>
      <c r="AO4952" s="208">
        <v>0.44</v>
      </c>
      <c r="AP4952" s="208">
        <v>21.356000000000002</v>
      </c>
      <c r="AQ4952" s="208">
        <v>19.463999999999999</v>
      </c>
      <c r="AR4952" s="208">
        <v>0.89200000000000002</v>
      </c>
      <c r="AS4952" s="208">
        <v>21.42</v>
      </c>
      <c r="AT4952" s="208">
        <v>8.8160000000000007</v>
      </c>
      <c r="AU4952" s="208">
        <v>3.7040000000000002</v>
      </c>
      <c r="AV4952" s="208">
        <v>3.1E-2</v>
      </c>
      <c r="AW4952" s="24"/>
      <c r="AX4952" s="24"/>
      <c r="AY4952" s="24"/>
      <c r="AZ4952" s="208">
        <v>9.5380000000000003</v>
      </c>
      <c r="BA4952" s="208">
        <v>0.433</v>
      </c>
      <c r="BB4952" s="21">
        <f t="shared" si="517"/>
        <v>29.239000000000001</v>
      </c>
      <c r="BC4952" s="21"/>
      <c r="BD4952" s="22">
        <f t="shared" si="515"/>
        <v>39.299731182795696</v>
      </c>
      <c r="BE4952" s="21"/>
      <c r="BG4952" s="10"/>
      <c r="BH4952" s="21">
        <f t="shared" si="516"/>
        <v>0</v>
      </c>
      <c r="BI4952" s="22">
        <f t="shared" si="516"/>
        <v>2.9238999999999998E-2</v>
      </c>
      <c r="BJ4952" s="21"/>
      <c r="BK4952" s="21">
        <v>0</v>
      </c>
      <c r="BL4952" s="22">
        <v>8.7716999999999989E-2</v>
      </c>
      <c r="BM4952" s="21"/>
      <c r="BN4952" s="21">
        <f t="shared" si="518"/>
        <v>0</v>
      </c>
      <c r="BO4952" s="22">
        <f t="shared" si="518"/>
        <v>0.35086799999999996</v>
      </c>
      <c r="BP4952" s="21">
        <f t="shared" si="518"/>
        <v>0</v>
      </c>
    </row>
    <row r="4953" spans="1:68" ht="11.1" hidden="1" customHeight="1" outlineLevel="1" collapsed="1" x14ac:dyDescent="0.2">
      <c r="A4953" s="10"/>
      <c r="B4953" s="18"/>
      <c r="C4953" s="18"/>
      <c r="D4953" s="18"/>
      <c r="E4953" s="19" t="s">
        <v>4346</v>
      </c>
      <c r="F4953" s="20"/>
      <c r="G4953" s="209">
        <v>8.1080000000000005</v>
      </c>
      <c r="H4953" s="209">
        <v>1.909</v>
      </c>
      <c r="I4953" s="240">
        <v>1.5660000000000001</v>
      </c>
      <c r="J4953" s="240"/>
      <c r="K4953" s="209">
        <v>0.10199999999999999</v>
      </c>
      <c r="L4953" s="20"/>
      <c r="M4953" s="20"/>
      <c r="N4953" s="20"/>
      <c r="O4953" s="20"/>
      <c r="P4953" s="20"/>
      <c r="Q4953" s="20"/>
      <c r="R4953" s="209">
        <v>1.1080000000000001</v>
      </c>
      <c r="S4953" s="209">
        <v>3.5859999999999999</v>
      </c>
      <c r="T4953" s="209">
        <v>3.2240000000000002</v>
      </c>
      <c r="U4953" s="209">
        <v>3.0680000000000001</v>
      </c>
      <c r="V4953" s="209">
        <v>0.92400000000000004</v>
      </c>
      <c r="W4953" s="20"/>
      <c r="X4953" s="20"/>
      <c r="Y4953" s="20"/>
      <c r="Z4953" s="20"/>
      <c r="AA4953" s="20"/>
      <c r="AB4953" s="209">
        <v>1.901</v>
      </c>
      <c r="AC4953" s="209">
        <v>2.6890000000000001</v>
      </c>
      <c r="AD4953" s="209">
        <v>3.9239999999999999</v>
      </c>
      <c r="AE4953" s="209">
        <v>4.9690000000000003</v>
      </c>
      <c r="AF4953" s="209">
        <v>4.0330000000000004</v>
      </c>
      <c r="AG4953" s="209">
        <v>2.992</v>
      </c>
      <c r="AH4953" s="209">
        <v>2.073</v>
      </c>
      <c r="AI4953" s="209">
        <v>0.26800000000000002</v>
      </c>
      <c r="AJ4953" s="20"/>
      <c r="AK4953" s="20"/>
      <c r="AL4953" s="20"/>
      <c r="AM4953" s="209">
        <v>6.3E-2</v>
      </c>
      <c r="AN4953" s="209">
        <v>1.044</v>
      </c>
      <c r="AO4953" s="209">
        <v>3.9430000000000001</v>
      </c>
      <c r="AP4953" s="209">
        <v>4.9669999999999996</v>
      </c>
      <c r="AQ4953" s="209">
        <v>5.4960000000000004</v>
      </c>
      <c r="AR4953" s="209">
        <v>4.7930000000000001</v>
      </c>
      <c r="AS4953" s="209">
        <v>3.044</v>
      </c>
      <c r="AT4953" s="209">
        <v>1.421</v>
      </c>
      <c r="AU4953" s="209">
        <v>2E-3</v>
      </c>
      <c r="AV4953" s="20"/>
      <c r="AW4953" s="20"/>
      <c r="AX4953" s="20"/>
      <c r="AY4953" s="209">
        <v>1E-3</v>
      </c>
      <c r="AZ4953" s="209">
        <v>0.90900000000000003</v>
      </c>
      <c r="BA4953" s="209">
        <v>2.786</v>
      </c>
      <c r="BB4953" s="21">
        <f t="shared" si="517"/>
        <v>8.1080000000000005</v>
      </c>
      <c r="BC4953" s="21">
        <f>BD4953</f>
        <v>10.897849462365592</v>
      </c>
      <c r="BD4953" s="22">
        <f t="shared" si="515"/>
        <v>10.897849462365592</v>
      </c>
      <c r="BE4953" s="21">
        <f>BC4953-BD4953</f>
        <v>0</v>
      </c>
      <c r="BF4953" s="2">
        <v>8.1999999999999993</v>
      </c>
      <c r="BG4953" s="10">
        <v>6</v>
      </c>
      <c r="BH4953" s="21">
        <f t="shared" si="516"/>
        <v>8.1080000000000006E-3</v>
      </c>
      <c r="BI4953" s="22">
        <f t="shared" si="516"/>
        <v>8.1080000000000006E-3</v>
      </c>
      <c r="BJ4953" s="21">
        <f>BH4953-BI4953</f>
        <v>0</v>
      </c>
      <c r="BK4953" s="21">
        <v>2.4324000000000002E-2</v>
      </c>
      <c r="BL4953" s="22">
        <v>2.4324000000000002E-2</v>
      </c>
      <c r="BM4953" s="21">
        <v>0</v>
      </c>
      <c r="BN4953" s="21">
        <f t="shared" si="518"/>
        <v>9.7296000000000007E-2</v>
      </c>
      <c r="BO4953" s="22">
        <f t="shared" si="518"/>
        <v>9.7296000000000007E-2</v>
      </c>
      <c r="BP4953" s="21">
        <f t="shared" si="518"/>
        <v>0</v>
      </c>
    </row>
    <row r="4954" spans="1:68" ht="11.1" hidden="1" customHeight="1" outlineLevel="2" x14ac:dyDescent="0.2">
      <c r="A4954" s="10"/>
      <c r="B4954" s="18"/>
      <c r="C4954" s="18"/>
      <c r="D4954" s="18"/>
      <c r="E4954" s="23" t="s">
        <v>4347</v>
      </c>
      <c r="F4954" s="24"/>
      <c r="G4954" s="208">
        <v>8.1080000000000005</v>
      </c>
      <c r="H4954" s="208">
        <v>1.909</v>
      </c>
      <c r="I4954" s="239">
        <v>1.5660000000000001</v>
      </c>
      <c r="J4954" s="239"/>
      <c r="K4954" s="208">
        <v>0.10199999999999999</v>
      </c>
      <c r="L4954" s="24"/>
      <c r="M4954" s="24"/>
      <c r="N4954" s="24"/>
      <c r="O4954" s="24"/>
      <c r="P4954" s="24"/>
      <c r="Q4954" s="24"/>
      <c r="R4954" s="208">
        <v>1.1080000000000001</v>
      </c>
      <c r="S4954" s="208">
        <v>3.5859999999999999</v>
      </c>
      <c r="T4954" s="208">
        <v>3.2240000000000002</v>
      </c>
      <c r="U4954" s="208">
        <v>3.0680000000000001</v>
      </c>
      <c r="V4954" s="208">
        <v>0.92400000000000004</v>
      </c>
      <c r="W4954" s="24"/>
      <c r="X4954" s="24"/>
      <c r="Y4954" s="24"/>
      <c r="Z4954" s="24"/>
      <c r="AA4954" s="24"/>
      <c r="AB4954" s="208">
        <v>1.901</v>
      </c>
      <c r="AC4954" s="208">
        <v>2.6890000000000001</v>
      </c>
      <c r="AD4954" s="208">
        <v>3.9239999999999999</v>
      </c>
      <c r="AE4954" s="208">
        <v>4.9690000000000003</v>
      </c>
      <c r="AF4954" s="208">
        <v>4.0330000000000004</v>
      </c>
      <c r="AG4954" s="208">
        <v>2.992</v>
      </c>
      <c r="AH4954" s="208">
        <v>2.073</v>
      </c>
      <c r="AI4954" s="208">
        <v>0.26800000000000002</v>
      </c>
      <c r="AJ4954" s="24"/>
      <c r="AK4954" s="24"/>
      <c r="AL4954" s="24"/>
      <c r="AM4954" s="208">
        <v>6.3E-2</v>
      </c>
      <c r="AN4954" s="208">
        <v>1.044</v>
      </c>
      <c r="AO4954" s="208">
        <v>3.9430000000000001</v>
      </c>
      <c r="AP4954" s="208">
        <v>4.9669999999999996</v>
      </c>
      <c r="AQ4954" s="208">
        <v>5.4960000000000004</v>
      </c>
      <c r="AR4954" s="208">
        <v>4.7930000000000001</v>
      </c>
      <c r="AS4954" s="208">
        <v>3.044</v>
      </c>
      <c r="AT4954" s="208">
        <v>1.421</v>
      </c>
      <c r="AU4954" s="208">
        <v>2E-3</v>
      </c>
      <c r="AV4954" s="24"/>
      <c r="AW4954" s="24"/>
      <c r="AX4954" s="24"/>
      <c r="AY4954" s="208">
        <v>1E-3</v>
      </c>
      <c r="AZ4954" s="208">
        <v>0.90900000000000003</v>
      </c>
      <c r="BA4954" s="208">
        <v>2.786</v>
      </c>
      <c r="BB4954" s="21">
        <f t="shared" si="517"/>
        <v>8.1080000000000005</v>
      </c>
      <c r="BC4954" s="21"/>
      <c r="BD4954" s="22">
        <f t="shared" si="515"/>
        <v>10.897849462365592</v>
      </c>
      <c r="BE4954" s="21"/>
      <c r="BG4954" s="10"/>
      <c r="BH4954" s="21">
        <f t="shared" si="516"/>
        <v>0</v>
      </c>
      <c r="BI4954" s="22">
        <f t="shared" si="516"/>
        <v>8.1080000000000006E-3</v>
      </c>
      <c r="BJ4954" s="21"/>
      <c r="BK4954" s="21">
        <v>0</v>
      </c>
      <c r="BL4954" s="22">
        <v>2.4324000000000002E-2</v>
      </c>
      <c r="BM4954" s="21"/>
      <c r="BN4954" s="21">
        <f t="shared" si="518"/>
        <v>0</v>
      </c>
      <c r="BO4954" s="22">
        <f t="shared" si="518"/>
        <v>9.7296000000000007E-2</v>
      </c>
      <c r="BP4954" s="21">
        <f t="shared" si="518"/>
        <v>0</v>
      </c>
    </row>
    <row r="4955" spans="1:68" ht="11.1" hidden="1" customHeight="1" outlineLevel="1" collapsed="1" x14ac:dyDescent="0.2">
      <c r="A4955" s="10"/>
      <c r="B4955" s="18"/>
      <c r="C4955" s="18"/>
      <c r="D4955" s="18"/>
      <c r="E4955" s="19" t="s">
        <v>4348</v>
      </c>
      <c r="F4955" s="209">
        <v>0.2</v>
      </c>
      <c r="G4955" s="209">
        <v>0.2</v>
      </c>
      <c r="H4955" s="20"/>
      <c r="I4955" s="240">
        <v>0.32</v>
      </c>
      <c r="J4955" s="240"/>
      <c r="K4955" s="209">
        <v>3.1949999999999998</v>
      </c>
      <c r="L4955" s="209">
        <v>0.11600000000000001</v>
      </c>
      <c r="M4955" s="209">
        <v>0.28100000000000003</v>
      </c>
      <c r="N4955" s="209">
        <v>0.66300000000000003</v>
      </c>
      <c r="O4955" s="209">
        <v>0.04</v>
      </c>
      <c r="P4955" s="209">
        <v>0.91200000000000003</v>
      </c>
      <c r="Q4955" s="209">
        <v>1.6E-2</v>
      </c>
      <c r="R4955" s="209">
        <v>6.0999999999999999E-2</v>
      </c>
      <c r="S4955" s="209">
        <v>4.1000000000000002E-2</v>
      </c>
      <c r="T4955" s="209">
        <v>0.14499999999999999</v>
      </c>
      <c r="U4955" s="209">
        <v>8.4000000000000005E-2</v>
      </c>
      <c r="V4955" s="209">
        <v>6.5000000000000002E-2</v>
      </c>
      <c r="W4955" s="209">
        <v>0.184</v>
      </c>
      <c r="X4955" s="209">
        <v>0.44400000000000001</v>
      </c>
      <c r="Y4955" s="209">
        <v>0.15</v>
      </c>
      <c r="Z4955" s="209">
        <v>9.7000000000000003E-2</v>
      </c>
      <c r="AA4955" s="209">
        <v>9.4E-2</v>
      </c>
      <c r="AB4955" s="209">
        <v>9.0999999999999998E-2</v>
      </c>
      <c r="AC4955" s="209">
        <v>8.7999999999999995E-2</v>
      </c>
      <c r="AD4955" s="209">
        <v>8.2000000000000003E-2</v>
      </c>
      <c r="AE4955" s="209">
        <v>0.19500000000000001</v>
      </c>
      <c r="AF4955" s="209">
        <v>5.1999999999999998E-2</v>
      </c>
      <c r="AG4955" s="209">
        <v>5.8000000000000003E-2</v>
      </c>
      <c r="AH4955" s="209">
        <v>0.223</v>
      </c>
      <c r="AI4955" s="209">
        <v>0.111</v>
      </c>
      <c r="AJ4955" s="209">
        <v>0.17100000000000001</v>
      </c>
      <c r="AK4955" s="209">
        <v>6.4000000000000001E-2</v>
      </c>
      <c r="AL4955" s="209">
        <v>6.9000000000000006E-2</v>
      </c>
      <c r="AM4955" s="209">
        <v>6.5000000000000002E-2</v>
      </c>
      <c r="AN4955" s="209">
        <v>9.2999999999999999E-2</v>
      </c>
      <c r="AO4955" s="209">
        <v>0.223</v>
      </c>
      <c r="AP4955" s="209">
        <v>0.112</v>
      </c>
      <c r="AQ4955" s="209">
        <v>0.109</v>
      </c>
      <c r="AR4955" s="209">
        <v>0.105</v>
      </c>
      <c r="AS4955" s="209">
        <v>7.6999999999999999E-2</v>
      </c>
      <c r="AT4955" s="209">
        <v>0.182</v>
      </c>
      <c r="AU4955" s="209">
        <v>0.316</v>
      </c>
      <c r="AV4955" s="209">
        <v>5.1999999999999998E-2</v>
      </c>
      <c r="AW4955" s="209">
        <v>5.0999999999999997E-2</v>
      </c>
      <c r="AX4955" s="209">
        <v>0.06</v>
      </c>
      <c r="AY4955" s="209">
        <v>8.1000000000000003E-2</v>
      </c>
      <c r="AZ4955" s="209">
        <v>0.106</v>
      </c>
      <c r="BA4955" s="209">
        <v>0.13900000000000001</v>
      </c>
      <c r="BB4955" s="21">
        <f t="shared" si="517"/>
        <v>3.1949999999999998</v>
      </c>
      <c r="BC4955" s="21">
        <f>BF4955</f>
        <v>9.75</v>
      </c>
      <c r="BD4955" s="22">
        <f t="shared" si="515"/>
        <v>4.294354838709677</v>
      </c>
      <c r="BE4955" s="21">
        <f>BC4955-BD4955</f>
        <v>5.455645161290323</v>
      </c>
      <c r="BF4955" s="2">
        <v>9.75</v>
      </c>
      <c r="BG4955" s="10"/>
      <c r="BH4955" s="21">
        <f t="shared" si="516"/>
        <v>7.254E-3</v>
      </c>
      <c r="BI4955" s="22">
        <f t="shared" si="516"/>
        <v>3.1949999999999999E-3</v>
      </c>
      <c r="BJ4955" s="21">
        <f>BH4955-BI4955</f>
        <v>4.0590000000000001E-3</v>
      </c>
      <c r="BK4955" s="21">
        <v>2.1762E-2</v>
      </c>
      <c r="BL4955" s="22">
        <v>9.5849999999999998E-3</v>
      </c>
      <c r="BM4955" s="21">
        <v>1.2177E-2</v>
      </c>
      <c r="BN4955" s="21">
        <f t="shared" si="518"/>
        <v>8.7048E-2</v>
      </c>
      <c r="BO4955" s="22">
        <f t="shared" si="518"/>
        <v>3.8339999999999999E-2</v>
      </c>
      <c r="BP4955" s="21">
        <f t="shared" si="518"/>
        <v>4.8708000000000001E-2</v>
      </c>
    </row>
    <row r="4956" spans="1:68" ht="11.1" hidden="1" customHeight="1" outlineLevel="2" x14ac:dyDescent="0.2">
      <c r="A4956" s="10"/>
      <c r="B4956" s="18"/>
      <c r="C4956" s="18"/>
      <c r="D4956" s="18"/>
      <c r="E4956" s="23"/>
      <c r="F4956" s="208">
        <v>0.2</v>
      </c>
      <c r="G4956" s="208">
        <v>0.2</v>
      </c>
      <c r="H4956" s="24"/>
      <c r="I4956" s="239">
        <v>0.32</v>
      </c>
      <c r="J4956" s="239"/>
      <c r="K4956" s="208">
        <v>3.1949999999999998</v>
      </c>
      <c r="L4956" s="208">
        <v>0.11600000000000001</v>
      </c>
      <c r="M4956" s="208">
        <v>0.28100000000000003</v>
      </c>
      <c r="N4956" s="208">
        <v>0.66300000000000003</v>
      </c>
      <c r="O4956" s="208">
        <v>0.04</v>
      </c>
      <c r="P4956" s="208">
        <v>0.91200000000000003</v>
      </c>
      <c r="Q4956" s="208">
        <v>1.6E-2</v>
      </c>
      <c r="R4956" s="208">
        <v>6.0999999999999999E-2</v>
      </c>
      <c r="S4956" s="208">
        <v>4.1000000000000002E-2</v>
      </c>
      <c r="T4956" s="208">
        <v>0.14499999999999999</v>
      </c>
      <c r="U4956" s="208">
        <v>8.4000000000000005E-2</v>
      </c>
      <c r="V4956" s="208">
        <v>6.5000000000000002E-2</v>
      </c>
      <c r="W4956" s="208">
        <v>0.184</v>
      </c>
      <c r="X4956" s="208">
        <v>0.44400000000000001</v>
      </c>
      <c r="Y4956" s="208">
        <v>0.15</v>
      </c>
      <c r="Z4956" s="208">
        <v>9.7000000000000003E-2</v>
      </c>
      <c r="AA4956" s="208">
        <v>9.4E-2</v>
      </c>
      <c r="AB4956" s="208">
        <v>9.0999999999999998E-2</v>
      </c>
      <c r="AC4956" s="208">
        <v>8.7999999999999995E-2</v>
      </c>
      <c r="AD4956" s="208">
        <v>8.2000000000000003E-2</v>
      </c>
      <c r="AE4956" s="208">
        <v>0.19500000000000001</v>
      </c>
      <c r="AF4956" s="208">
        <v>5.1999999999999998E-2</v>
      </c>
      <c r="AG4956" s="208">
        <v>5.8000000000000003E-2</v>
      </c>
      <c r="AH4956" s="208">
        <v>0.223</v>
      </c>
      <c r="AI4956" s="208">
        <v>0.111</v>
      </c>
      <c r="AJ4956" s="208">
        <v>0.17100000000000001</v>
      </c>
      <c r="AK4956" s="208">
        <v>6.4000000000000001E-2</v>
      </c>
      <c r="AL4956" s="208">
        <v>6.9000000000000006E-2</v>
      </c>
      <c r="AM4956" s="208">
        <v>6.5000000000000002E-2</v>
      </c>
      <c r="AN4956" s="208">
        <v>9.2999999999999999E-2</v>
      </c>
      <c r="AO4956" s="208">
        <v>0.223</v>
      </c>
      <c r="AP4956" s="208">
        <v>0.112</v>
      </c>
      <c r="AQ4956" s="208">
        <v>0.109</v>
      </c>
      <c r="AR4956" s="208">
        <v>0.105</v>
      </c>
      <c r="AS4956" s="208">
        <v>7.6999999999999999E-2</v>
      </c>
      <c r="AT4956" s="208">
        <v>0.182</v>
      </c>
      <c r="AU4956" s="208">
        <v>0.316</v>
      </c>
      <c r="AV4956" s="208">
        <v>5.1999999999999998E-2</v>
      </c>
      <c r="AW4956" s="208">
        <v>5.0999999999999997E-2</v>
      </c>
      <c r="AX4956" s="208">
        <v>0.06</v>
      </c>
      <c r="AY4956" s="208">
        <v>8.1000000000000003E-2</v>
      </c>
      <c r="AZ4956" s="208">
        <v>0.106</v>
      </c>
      <c r="BA4956" s="208">
        <v>0.13900000000000001</v>
      </c>
      <c r="BB4956" s="21">
        <f t="shared" si="517"/>
        <v>3.1949999999999998</v>
      </c>
      <c r="BC4956" s="21"/>
      <c r="BD4956" s="22">
        <f t="shared" si="515"/>
        <v>4.294354838709677</v>
      </c>
      <c r="BE4956" s="21"/>
      <c r="BG4956" s="10"/>
      <c r="BH4956" s="21">
        <f t="shared" si="516"/>
        <v>0</v>
      </c>
      <c r="BI4956" s="22">
        <f t="shared" si="516"/>
        <v>3.1949999999999999E-3</v>
      </c>
      <c r="BJ4956" s="21"/>
      <c r="BK4956" s="21">
        <v>0</v>
      </c>
      <c r="BL4956" s="22">
        <v>9.5849999999999998E-3</v>
      </c>
      <c r="BM4956" s="21"/>
      <c r="BN4956" s="21">
        <f t="shared" si="518"/>
        <v>0</v>
      </c>
      <c r="BO4956" s="22">
        <f t="shared" si="518"/>
        <v>3.8339999999999999E-2</v>
      </c>
      <c r="BP4956" s="21">
        <f t="shared" si="518"/>
        <v>0</v>
      </c>
    </row>
    <row r="4957" spans="1:68" ht="11.1" hidden="1" customHeight="1" outlineLevel="1" collapsed="1" x14ac:dyDescent="0.2">
      <c r="A4957" s="10"/>
      <c r="B4957" s="18"/>
      <c r="C4957" s="18"/>
      <c r="D4957" s="18"/>
      <c r="E4957" s="19" t="s">
        <v>4349</v>
      </c>
      <c r="F4957" s="209">
        <v>7.6999999999999999E-2</v>
      </c>
      <c r="G4957" s="209">
        <v>7.9000000000000001E-2</v>
      </c>
      <c r="H4957" s="20"/>
      <c r="I4957" s="240">
        <v>0.158</v>
      </c>
      <c r="J4957" s="240"/>
      <c r="K4957" s="209">
        <v>6.5000000000000002E-2</v>
      </c>
      <c r="L4957" s="209">
        <v>6.3E-2</v>
      </c>
      <c r="M4957" s="209">
        <v>5.8000000000000003E-2</v>
      </c>
      <c r="N4957" s="209">
        <v>6.6000000000000003E-2</v>
      </c>
      <c r="O4957" s="209">
        <v>0.08</v>
      </c>
      <c r="P4957" s="209">
        <v>7.3999999999999996E-2</v>
      </c>
      <c r="Q4957" s="20"/>
      <c r="R4957" s="20"/>
      <c r="S4957" s="20"/>
      <c r="T4957" s="20"/>
      <c r="U4957" s="20"/>
      <c r="V4957" s="20"/>
      <c r="W4957" s="20"/>
      <c r="X4957" s="20"/>
      <c r="Y4957" s="20"/>
      <c r="Z4957" s="20"/>
      <c r="AA4957" s="20"/>
      <c r="AB4957" s="20"/>
      <c r="AC4957" s="20"/>
      <c r="AD4957" s="20"/>
      <c r="AE4957" s="20"/>
      <c r="AF4957" s="20"/>
      <c r="AG4957" s="20"/>
      <c r="AH4957" s="20"/>
      <c r="AI4957" s="20"/>
      <c r="AJ4957" s="20"/>
      <c r="AK4957" s="20"/>
      <c r="AL4957" s="20"/>
      <c r="AM4957" s="20"/>
      <c r="AN4957" s="20"/>
      <c r="AO4957" s="20"/>
      <c r="AP4957" s="20"/>
      <c r="AQ4957" s="20"/>
      <c r="AR4957" s="20"/>
      <c r="AS4957" s="20"/>
      <c r="AT4957" s="20"/>
      <c r="AU4957" s="20"/>
      <c r="AV4957" s="20"/>
      <c r="AW4957" s="20"/>
      <c r="AX4957" s="20"/>
      <c r="AY4957" s="20"/>
      <c r="AZ4957" s="20"/>
      <c r="BA4957" s="20"/>
      <c r="BB4957" s="21">
        <f t="shared" si="517"/>
        <v>0.158</v>
      </c>
      <c r="BC4957" s="21">
        <f>BD4957</f>
        <v>0.21236559139784947</v>
      </c>
      <c r="BD4957" s="22">
        <f t="shared" si="515"/>
        <v>0.21236559139784947</v>
      </c>
      <c r="BE4957" s="21">
        <f>BC4957-BD4957</f>
        <v>0</v>
      </c>
      <c r="BG4957" s="10"/>
      <c r="BH4957" s="21">
        <f t="shared" si="516"/>
        <v>1.5799999999999999E-4</v>
      </c>
      <c r="BI4957" s="22">
        <f t="shared" si="516"/>
        <v>1.5799999999999999E-4</v>
      </c>
      <c r="BJ4957" s="21">
        <f>BH4957-BI4957</f>
        <v>0</v>
      </c>
      <c r="BK4957" s="21">
        <v>4.7399999999999997E-4</v>
      </c>
      <c r="BL4957" s="22">
        <v>4.7399999999999997E-4</v>
      </c>
      <c r="BM4957" s="21">
        <v>0</v>
      </c>
      <c r="BN4957" s="21">
        <f t="shared" si="518"/>
        <v>1.8959999999999999E-3</v>
      </c>
      <c r="BO4957" s="22">
        <f t="shared" si="518"/>
        <v>1.8959999999999999E-3</v>
      </c>
      <c r="BP4957" s="21">
        <f t="shared" si="518"/>
        <v>0</v>
      </c>
    </row>
    <row r="4958" spans="1:68" ht="11.1" hidden="1" customHeight="1" outlineLevel="2" x14ac:dyDescent="0.2">
      <c r="A4958" s="10"/>
      <c r="B4958" s="18"/>
      <c r="C4958" s="18"/>
      <c r="D4958" s="18"/>
      <c r="E4958" s="23"/>
      <c r="F4958" s="208">
        <v>7.6999999999999999E-2</v>
      </c>
      <c r="G4958" s="208">
        <v>7.9000000000000001E-2</v>
      </c>
      <c r="H4958" s="24"/>
      <c r="I4958" s="239">
        <v>0.158</v>
      </c>
      <c r="J4958" s="239"/>
      <c r="K4958" s="208">
        <v>6.5000000000000002E-2</v>
      </c>
      <c r="L4958" s="208">
        <v>6.3E-2</v>
      </c>
      <c r="M4958" s="208">
        <v>5.8000000000000003E-2</v>
      </c>
      <c r="N4958" s="208">
        <v>6.6000000000000003E-2</v>
      </c>
      <c r="O4958" s="208">
        <v>0.08</v>
      </c>
      <c r="P4958" s="208">
        <v>7.3999999999999996E-2</v>
      </c>
      <c r="Q4958" s="24"/>
      <c r="R4958" s="24"/>
      <c r="S4958" s="24"/>
      <c r="T4958" s="24"/>
      <c r="U4958" s="24"/>
      <c r="V4958" s="24"/>
      <c r="W4958" s="24"/>
      <c r="X4958" s="24"/>
      <c r="Y4958" s="24"/>
      <c r="Z4958" s="24"/>
      <c r="AA4958" s="24"/>
      <c r="AB4958" s="24"/>
      <c r="AC4958" s="24"/>
      <c r="AD4958" s="24"/>
      <c r="AE4958" s="24"/>
      <c r="AF4958" s="24"/>
      <c r="AG4958" s="24"/>
      <c r="AH4958" s="24"/>
      <c r="AI4958" s="24"/>
      <c r="AJ4958" s="24"/>
      <c r="AK4958" s="24"/>
      <c r="AL4958" s="24"/>
      <c r="AM4958" s="24"/>
      <c r="AN4958" s="24"/>
      <c r="AO4958" s="24"/>
      <c r="AP4958" s="24"/>
      <c r="AQ4958" s="24"/>
      <c r="AR4958" s="24"/>
      <c r="AS4958" s="24"/>
      <c r="AT4958" s="24"/>
      <c r="AU4958" s="24"/>
      <c r="AV4958" s="24"/>
      <c r="AW4958" s="24"/>
      <c r="AX4958" s="24"/>
      <c r="AY4958" s="24"/>
      <c r="AZ4958" s="24"/>
      <c r="BA4958" s="24"/>
      <c r="BB4958" s="21">
        <f t="shared" si="517"/>
        <v>0.158</v>
      </c>
      <c r="BC4958" s="21"/>
      <c r="BD4958" s="22">
        <f t="shared" si="515"/>
        <v>0.21236559139784947</v>
      </c>
      <c r="BE4958" s="21"/>
      <c r="BG4958" s="10"/>
      <c r="BH4958" s="21">
        <f t="shared" si="516"/>
        <v>0</v>
      </c>
      <c r="BI4958" s="22">
        <f t="shared" si="516"/>
        <v>1.5799999999999999E-4</v>
      </c>
      <c r="BJ4958" s="21"/>
      <c r="BK4958" s="21">
        <v>0</v>
      </c>
      <c r="BL4958" s="22">
        <v>4.7399999999999997E-4</v>
      </c>
      <c r="BM4958" s="21"/>
      <c r="BN4958" s="21">
        <f t="shared" si="518"/>
        <v>0</v>
      </c>
      <c r="BO4958" s="22">
        <f t="shared" si="518"/>
        <v>1.8959999999999999E-3</v>
      </c>
      <c r="BP4958" s="21">
        <f t="shared" si="518"/>
        <v>0</v>
      </c>
    </row>
    <row r="4959" spans="1:68" ht="11.1" hidden="1" customHeight="1" outlineLevel="1" collapsed="1" x14ac:dyDescent="0.2">
      <c r="A4959" s="10"/>
      <c r="B4959" s="18"/>
      <c r="C4959" s="18"/>
      <c r="D4959" s="18"/>
      <c r="E4959" s="19" t="s">
        <v>4350</v>
      </c>
      <c r="F4959" s="20"/>
      <c r="G4959" s="20"/>
      <c r="H4959" s="20"/>
      <c r="I4959" s="20"/>
      <c r="J4959" s="20"/>
      <c r="K4959" s="20"/>
      <c r="L4959" s="20"/>
      <c r="M4959" s="20"/>
      <c r="N4959" s="20"/>
      <c r="O4959" s="20"/>
      <c r="P4959" s="20"/>
      <c r="Q4959" s="20"/>
      <c r="R4959" s="20"/>
      <c r="S4959" s="20"/>
      <c r="T4959" s="20"/>
      <c r="U4959" s="20"/>
      <c r="V4959" s="20"/>
      <c r="W4959" s="20"/>
      <c r="X4959" s="20"/>
      <c r="Y4959" s="20"/>
      <c r="Z4959" s="20"/>
      <c r="AA4959" s="20"/>
      <c r="AB4959" s="20"/>
      <c r="AC4959" s="20"/>
      <c r="AD4959" s="20"/>
      <c r="AE4959" s="20"/>
      <c r="AF4959" s="20"/>
      <c r="AG4959" s="20"/>
      <c r="AH4959" s="20"/>
      <c r="AI4959" s="20"/>
      <c r="AJ4959" s="209">
        <v>0.39</v>
      </c>
      <c r="AK4959" s="209">
        <v>0.123</v>
      </c>
      <c r="AL4959" s="20"/>
      <c r="AM4959" s="209">
        <v>0.90700000000000003</v>
      </c>
      <c r="AN4959" s="209">
        <v>0.65</v>
      </c>
      <c r="AO4959" s="209">
        <v>0.53</v>
      </c>
      <c r="AP4959" s="209">
        <v>0.4</v>
      </c>
      <c r="AQ4959" s="209">
        <v>0.42</v>
      </c>
      <c r="AR4959" s="209">
        <v>0.48</v>
      </c>
      <c r="AS4959" s="209">
        <v>0.3</v>
      </c>
      <c r="AT4959" s="209">
        <v>0.5</v>
      </c>
      <c r="AU4959" s="209">
        <v>0.62</v>
      </c>
      <c r="AV4959" s="209">
        <v>0.47499999999999998</v>
      </c>
      <c r="AW4959" s="209">
        <v>0.40500000000000003</v>
      </c>
      <c r="AX4959" s="20"/>
      <c r="AY4959" s="209">
        <v>1.05</v>
      </c>
      <c r="AZ4959" s="209">
        <v>29.055</v>
      </c>
      <c r="BA4959" s="209">
        <v>5.01</v>
      </c>
      <c r="BB4959" s="56">
        <f>BB4960+BB4961</f>
        <v>29.655000000000001</v>
      </c>
      <c r="BC4959" s="21">
        <f>BD4959</f>
        <v>39.858870967741943</v>
      </c>
      <c r="BD4959" s="22">
        <f t="shared" si="515"/>
        <v>39.858870967741943</v>
      </c>
      <c r="BE4959" s="21">
        <f>BC4959-BD4959</f>
        <v>0</v>
      </c>
      <c r="BF4959" s="2">
        <v>7</v>
      </c>
      <c r="BG4959" s="10">
        <v>6</v>
      </c>
      <c r="BH4959" s="21">
        <f t="shared" si="516"/>
        <v>2.9655000000000004E-2</v>
      </c>
      <c r="BI4959" s="22">
        <f t="shared" si="516"/>
        <v>2.9655000000000004E-2</v>
      </c>
      <c r="BJ4959" s="21">
        <f>BH4959-BI4959</f>
        <v>0</v>
      </c>
      <c r="BK4959" s="21">
        <v>8.8965000000000016E-2</v>
      </c>
      <c r="BL4959" s="22">
        <v>8.8965000000000016E-2</v>
      </c>
      <c r="BM4959" s="21">
        <v>0</v>
      </c>
      <c r="BN4959" s="21">
        <f t="shared" si="518"/>
        <v>0.35586000000000007</v>
      </c>
      <c r="BO4959" s="22">
        <f t="shared" si="518"/>
        <v>0.35586000000000007</v>
      </c>
      <c r="BP4959" s="21">
        <f t="shared" si="518"/>
        <v>0</v>
      </c>
    </row>
    <row r="4960" spans="1:68" ht="11.1" hidden="1" customHeight="1" outlineLevel="2" x14ac:dyDescent="0.2">
      <c r="A4960" s="10"/>
      <c r="B4960" s="18"/>
      <c r="C4960" s="18"/>
      <c r="D4960" s="18"/>
      <c r="E4960" s="23" t="s">
        <v>4351</v>
      </c>
      <c r="F4960" s="24"/>
      <c r="G4960" s="24"/>
      <c r="H4960" s="24"/>
      <c r="I4960" s="24"/>
      <c r="J4960" s="24"/>
      <c r="K4960" s="24"/>
      <c r="L4960" s="24"/>
      <c r="M4960" s="24"/>
      <c r="N4960" s="24"/>
      <c r="O4960" s="24"/>
      <c r="P4960" s="2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C4960" s="24"/>
      <c r="AD4960" s="24"/>
      <c r="AE4960" s="24"/>
      <c r="AF4960" s="24"/>
      <c r="AG4960" s="24"/>
      <c r="AH4960" s="24"/>
      <c r="AI4960" s="24"/>
      <c r="AJ4960" s="208">
        <v>0.39</v>
      </c>
      <c r="AK4960" s="208">
        <v>0.123</v>
      </c>
      <c r="AL4960" s="24"/>
      <c r="AM4960" s="208">
        <v>0.90700000000000003</v>
      </c>
      <c r="AN4960" s="208">
        <v>0.65</v>
      </c>
      <c r="AO4960" s="208">
        <v>0.53</v>
      </c>
      <c r="AP4960" s="208">
        <v>0.4</v>
      </c>
      <c r="AQ4960" s="208">
        <v>0.42</v>
      </c>
      <c r="AR4960" s="208">
        <v>0.48</v>
      </c>
      <c r="AS4960" s="208">
        <v>0.3</v>
      </c>
      <c r="AT4960" s="208">
        <v>0.5</v>
      </c>
      <c r="AU4960" s="208">
        <v>0.62</v>
      </c>
      <c r="AV4960" s="208">
        <v>0.47499999999999998</v>
      </c>
      <c r="AW4960" s="208">
        <v>0.40500000000000003</v>
      </c>
      <c r="AX4960" s="24"/>
      <c r="AY4960" s="208">
        <v>1.05</v>
      </c>
      <c r="AZ4960" s="208">
        <v>0.45</v>
      </c>
      <c r="BA4960" s="208">
        <v>0.7</v>
      </c>
      <c r="BB4960" s="21">
        <f t="shared" si="517"/>
        <v>1.05</v>
      </c>
      <c r="BC4960" s="21"/>
      <c r="BD4960" s="22">
        <f t="shared" si="515"/>
        <v>1.4112903225806452</v>
      </c>
      <c r="BE4960" s="21"/>
      <c r="BG4960" s="10"/>
      <c r="BH4960" s="21">
        <f t="shared" si="516"/>
        <v>0</v>
      </c>
      <c r="BI4960" s="22">
        <f t="shared" si="516"/>
        <v>1.0499999999999999E-3</v>
      </c>
      <c r="BJ4960" s="21"/>
      <c r="BK4960" s="21">
        <v>0</v>
      </c>
      <c r="BL4960" s="22">
        <v>3.15E-3</v>
      </c>
      <c r="BM4960" s="21"/>
      <c r="BN4960" s="21">
        <f t="shared" si="518"/>
        <v>0</v>
      </c>
      <c r="BO4960" s="22">
        <f t="shared" si="518"/>
        <v>1.26E-2</v>
      </c>
      <c r="BP4960" s="21">
        <f t="shared" si="518"/>
        <v>0</v>
      </c>
    </row>
    <row r="4961" spans="1:68" ht="11.1" hidden="1" customHeight="1" outlineLevel="2" x14ac:dyDescent="0.2">
      <c r="A4961" s="10"/>
      <c r="B4961" s="18"/>
      <c r="C4961" s="18"/>
      <c r="D4961" s="18"/>
      <c r="E4961" s="23" t="s">
        <v>4267</v>
      </c>
      <c r="F4961" s="24"/>
      <c r="G4961" s="24"/>
      <c r="H4961" s="24"/>
      <c r="I4961" s="24"/>
      <c r="J4961" s="24"/>
      <c r="K4961" s="24"/>
      <c r="L4961" s="24"/>
      <c r="M4961" s="24"/>
      <c r="N4961" s="24"/>
      <c r="O4961" s="24"/>
      <c r="P4961" s="24"/>
      <c r="Q4961" s="24"/>
      <c r="R4961" s="24"/>
      <c r="S4961" s="24"/>
      <c r="T4961" s="24"/>
      <c r="U4961" s="24"/>
      <c r="V4961" s="24"/>
      <c r="W4961" s="24"/>
      <c r="X4961" s="24"/>
      <c r="Y4961" s="24"/>
      <c r="Z4961" s="24"/>
      <c r="AA4961" s="24"/>
      <c r="AB4961" s="24"/>
      <c r="AC4961" s="24"/>
      <c r="AD4961" s="24"/>
      <c r="AE4961" s="24"/>
      <c r="AF4961" s="24"/>
      <c r="AG4961" s="24"/>
      <c r="AH4961" s="24"/>
      <c r="AI4961" s="24"/>
      <c r="AJ4961" s="24"/>
      <c r="AK4961" s="24"/>
      <c r="AL4961" s="24"/>
      <c r="AM4961" s="24"/>
      <c r="AN4961" s="24"/>
      <c r="AO4961" s="24"/>
      <c r="AP4961" s="24"/>
      <c r="AQ4961" s="24"/>
      <c r="AR4961" s="24"/>
      <c r="AS4961" s="24"/>
      <c r="AT4961" s="24"/>
      <c r="AU4961" s="24"/>
      <c r="AV4961" s="24"/>
      <c r="AW4961" s="24"/>
      <c r="AX4961" s="24"/>
      <c r="AY4961" s="24"/>
      <c r="AZ4961" s="208">
        <v>28.605</v>
      </c>
      <c r="BA4961" s="208">
        <v>4.3099999999999996</v>
      </c>
      <c r="BB4961" s="21">
        <f t="shared" si="517"/>
        <v>28.605</v>
      </c>
      <c r="BC4961" s="21"/>
      <c r="BD4961" s="22">
        <f t="shared" si="515"/>
        <v>38.447580645161288</v>
      </c>
      <c r="BE4961" s="21"/>
      <c r="BG4961" s="10"/>
      <c r="BH4961" s="21">
        <f t="shared" si="516"/>
        <v>0</v>
      </c>
      <c r="BI4961" s="22">
        <f t="shared" si="516"/>
        <v>2.8604999999999998E-2</v>
      </c>
      <c r="BJ4961" s="21"/>
      <c r="BK4961" s="21">
        <v>0</v>
      </c>
      <c r="BL4961" s="22">
        <v>8.5815000000000002E-2</v>
      </c>
      <c r="BM4961" s="21"/>
      <c r="BN4961" s="21">
        <f t="shared" si="518"/>
        <v>0</v>
      </c>
      <c r="BO4961" s="22">
        <f t="shared" si="518"/>
        <v>0.34326000000000001</v>
      </c>
      <c r="BP4961" s="21">
        <f t="shared" si="518"/>
        <v>0</v>
      </c>
    </row>
    <row r="4962" spans="1:68" ht="11.1" hidden="1" customHeight="1" outlineLevel="1" collapsed="1" x14ac:dyDescent="0.2">
      <c r="A4962" s="10"/>
      <c r="B4962" s="18"/>
      <c r="C4962" s="18"/>
      <c r="D4962" s="25"/>
      <c r="E4962" s="19" t="s">
        <v>1303</v>
      </c>
      <c r="F4962" s="209">
        <v>147.00399999999999</v>
      </c>
      <c r="G4962" s="209">
        <v>135.589</v>
      </c>
      <c r="H4962" s="209">
        <v>109.065</v>
      </c>
      <c r="I4962" s="240">
        <v>65.320999999999998</v>
      </c>
      <c r="J4962" s="240"/>
      <c r="K4962" s="209">
        <v>58.71</v>
      </c>
      <c r="L4962" s="209">
        <v>16.818000000000001</v>
      </c>
      <c r="M4962" s="209">
        <v>12.291</v>
      </c>
      <c r="N4962" s="209">
        <v>20.559000000000001</v>
      </c>
      <c r="O4962" s="209">
        <v>44.231999999999999</v>
      </c>
      <c r="P4962" s="209">
        <v>62.76</v>
      </c>
      <c r="Q4962" s="209">
        <v>73.364000000000004</v>
      </c>
      <c r="R4962" s="209">
        <v>128.64099999999999</v>
      </c>
      <c r="S4962" s="209">
        <v>172.46100000000001</v>
      </c>
      <c r="T4962" s="209">
        <v>160.55799999999999</v>
      </c>
      <c r="U4962" s="209">
        <v>166.01400000000001</v>
      </c>
      <c r="V4962" s="209">
        <v>93.242000000000004</v>
      </c>
      <c r="W4962" s="209">
        <v>38.435000000000002</v>
      </c>
      <c r="X4962" s="209">
        <v>39.67</v>
      </c>
      <c r="Y4962" s="209">
        <v>5.7560000000000002</v>
      </c>
      <c r="Z4962" s="209">
        <v>12.929</v>
      </c>
      <c r="AA4962" s="209">
        <v>96.123000000000005</v>
      </c>
      <c r="AB4962" s="209">
        <v>64.206999999999994</v>
      </c>
      <c r="AC4962" s="209">
        <v>125.227</v>
      </c>
      <c r="AD4962" s="209">
        <v>194.36799999999999</v>
      </c>
      <c r="AE4962" s="209">
        <v>177.87299999999999</v>
      </c>
      <c r="AF4962" s="209">
        <v>156.21199999999999</v>
      </c>
      <c r="AG4962" s="209">
        <v>130.79900000000001</v>
      </c>
      <c r="AH4962" s="209">
        <v>106.998</v>
      </c>
      <c r="AI4962" s="209">
        <v>69.391000000000005</v>
      </c>
      <c r="AJ4962" s="209">
        <v>32.506</v>
      </c>
      <c r="AK4962" s="209">
        <v>10.233000000000001</v>
      </c>
      <c r="AL4962" s="209">
        <v>26.474</v>
      </c>
      <c r="AM4962" s="209">
        <v>64.106999999999999</v>
      </c>
      <c r="AN4962" s="209">
        <v>75.301000000000002</v>
      </c>
      <c r="AO4962" s="209">
        <v>112.351</v>
      </c>
      <c r="AP4962" s="209">
        <v>170.31</v>
      </c>
      <c r="AQ4962" s="209">
        <v>173.155</v>
      </c>
      <c r="AR4962" s="209">
        <v>211.18100000000001</v>
      </c>
      <c r="AS4962" s="209">
        <v>168.69499999999999</v>
      </c>
      <c r="AT4962" s="209">
        <v>104.185</v>
      </c>
      <c r="AU4962" s="209">
        <v>65.227999999999994</v>
      </c>
      <c r="AV4962" s="209">
        <v>23.72</v>
      </c>
      <c r="AW4962" s="209">
        <v>16.07</v>
      </c>
      <c r="AX4962" s="209">
        <v>37.265999999999998</v>
      </c>
      <c r="AY4962" s="209">
        <v>64.471000000000004</v>
      </c>
      <c r="AZ4962" s="209">
        <v>79.423000000000002</v>
      </c>
      <c r="BA4962" s="209">
        <v>104.006</v>
      </c>
      <c r="BB4962" s="27">
        <v>94.358999999999995</v>
      </c>
      <c r="BC4962" s="21">
        <f>BD4962</f>
        <v>126.82661290322581</v>
      </c>
      <c r="BD4962" s="22">
        <f t="shared" si="515"/>
        <v>126.82661290322581</v>
      </c>
      <c r="BE4962" s="21">
        <f>BC4962-BD4962</f>
        <v>0</v>
      </c>
      <c r="BF4962" s="2">
        <v>21845</v>
      </c>
      <c r="BG4962" s="10"/>
      <c r="BH4962" s="21">
        <f t="shared" si="516"/>
        <v>9.4358999999999998E-2</v>
      </c>
      <c r="BI4962" s="22">
        <f t="shared" si="516"/>
        <v>9.4358999999999998E-2</v>
      </c>
      <c r="BJ4962" s="21">
        <f>BH4962-BI4962</f>
        <v>0</v>
      </c>
      <c r="BK4962" s="21">
        <v>0.63354300000000008</v>
      </c>
      <c r="BL4962" s="22">
        <v>0.63354300000000008</v>
      </c>
      <c r="BM4962" s="21">
        <v>0</v>
      </c>
      <c r="BN4962" s="21">
        <f t="shared" si="518"/>
        <v>2.5341720000000003</v>
      </c>
      <c r="BO4962" s="22">
        <f t="shared" si="518"/>
        <v>2.5341720000000003</v>
      </c>
      <c r="BP4962" s="21">
        <f t="shared" si="518"/>
        <v>0</v>
      </c>
    </row>
    <row r="4963" spans="1:68" ht="11.1" hidden="1" customHeight="1" outlineLevel="2" x14ac:dyDescent="0.2">
      <c r="A4963" s="10"/>
      <c r="B4963" s="18"/>
      <c r="C4963" s="18"/>
      <c r="D4963" s="25"/>
      <c r="E4963" s="23"/>
      <c r="F4963" s="208">
        <v>147.00399999999999</v>
      </c>
      <c r="G4963" s="208">
        <v>135.589</v>
      </c>
      <c r="H4963" s="208">
        <v>109.065</v>
      </c>
      <c r="I4963" s="239">
        <v>65.320999999999998</v>
      </c>
      <c r="J4963" s="239"/>
      <c r="K4963" s="208">
        <v>58.71</v>
      </c>
      <c r="L4963" s="208">
        <v>16.818000000000001</v>
      </c>
      <c r="M4963" s="208">
        <v>12.291</v>
      </c>
      <c r="N4963" s="208">
        <v>20.559000000000001</v>
      </c>
      <c r="O4963" s="208">
        <v>44.231999999999999</v>
      </c>
      <c r="P4963" s="208">
        <v>62.76</v>
      </c>
      <c r="Q4963" s="208">
        <v>73.364000000000004</v>
      </c>
      <c r="R4963" s="208">
        <v>128.64099999999999</v>
      </c>
      <c r="S4963" s="208">
        <v>172.46100000000001</v>
      </c>
      <c r="T4963" s="208">
        <v>160.55799999999999</v>
      </c>
      <c r="U4963" s="208">
        <v>166.01400000000001</v>
      </c>
      <c r="V4963" s="208">
        <v>93.242000000000004</v>
      </c>
      <c r="W4963" s="208">
        <v>38.435000000000002</v>
      </c>
      <c r="X4963" s="208">
        <v>39.67</v>
      </c>
      <c r="Y4963" s="208">
        <v>5.7560000000000002</v>
      </c>
      <c r="Z4963" s="208">
        <v>12.929</v>
      </c>
      <c r="AA4963" s="208">
        <v>96.123000000000005</v>
      </c>
      <c r="AB4963" s="208">
        <v>64.206999999999994</v>
      </c>
      <c r="AC4963" s="208">
        <v>125.227</v>
      </c>
      <c r="AD4963" s="208">
        <v>194.36799999999999</v>
      </c>
      <c r="AE4963" s="208">
        <v>177.87299999999999</v>
      </c>
      <c r="AF4963" s="208">
        <v>156.21199999999999</v>
      </c>
      <c r="AG4963" s="208">
        <v>130.79900000000001</v>
      </c>
      <c r="AH4963" s="208">
        <v>106.998</v>
      </c>
      <c r="AI4963" s="208">
        <v>69.391000000000005</v>
      </c>
      <c r="AJ4963" s="208">
        <v>32.506</v>
      </c>
      <c r="AK4963" s="208">
        <v>10.233000000000001</v>
      </c>
      <c r="AL4963" s="208">
        <v>26.474</v>
      </c>
      <c r="AM4963" s="208">
        <v>64.106999999999999</v>
      </c>
      <c r="AN4963" s="208">
        <v>75.301000000000002</v>
      </c>
      <c r="AO4963" s="208">
        <v>112.351</v>
      </c>
      <c r="AP4963" s="208">
        <v>170.31</v>
      </c>
      <c r="AQ4963" s="208">
        <v>173.155</v>
      </c>
      <c r="AR4963" s="208">
        <v>211.18100000000001</v>
      </c>
      <c r="AS4963" s="208">
        <v>168.69499999999999</v>
      </c>
      <c r="AT4963" s="208">
        <v>104.185</v>
      </c>
      <c r="AU4963" s="208">
        <v>65.227999999999994</v>
      </c>
      <c r="AV4963" s="208">
        <v>23.72</v>
      </c>
      <c r="AW4963" s="208">
        <v>16.07</v>
      </c>
      <c r="AX4963" s="208">
        <v>37.265999999999998</v>
      </c>
      <c r="AY4963" s="208">
        <v>64.471000000000004</v>
      </c>
      <c r="AZ4963" s="208">
        <v>79.423000000000002</v>
      </c>
      <c r="BA4963" s="208">
        <v>104.006</v>
      </c>
      <c r="BB4963" s="27">
        <v>94.358999999999995</v>
      </c>
      <c r="BC4963" s="21"/>
      <c r="BD4963" s="22">
        <f t="shared" ref="BD4963:BD5026" si="519">(BB4963/31/24)*1000</f>
        <v>126.82661290322581</v>
      </c>
      <c r="BE4963" s="21"/>
      <c r="BG4963" s="10"/>
      <c r="BH4963" s="21">
        <f t="shared" si="516"/>
        <v>0</v>
      </c>
      <c r="BI4963" s="22">
        <f t="shared" si="516"/>
        <v>9.4358999999999998E-2</v>
      </c>
      <c r="BJ4963" s="21"/>
      <c r="BK4963" s="21">
        <v>0</v>
      </c>
      <c r="BL4963" s="22">
        <v>0.63354300000000008</v>
      </c>
      <c r="BM4963" s="21"/>
      <c r="BN4963" s="21">
        <f t="shared" si="518"/>
        <v>0</v>
      </c>
      <c r="BO4963" s="22">
        <f t="shared" si="518"/>
        <v>2.5341720000000003</v>
      </c>
      <c r="BP4963" s="21">
        <f t="shared" si="518"/>
        <v>0</v>
      </c>
    </row>
    <row r="4964" spans="1:68" ht="11.1" hidden="1" customHeight="1" outlineLevel="1" collapsed="1" x14ac:dyDescent="0.2">
      <c r="A4964" s="10"/>
      <c r="B4964" s="18"/>
      <c r="C4964" s="18"/>
      <c r="D4964" s="25"/>
      <c r="E4964" s="19" t="s">
        <v>2504</v>
      </c>
      <c r="F4964" s="20"/>
      <c r="G4964" s="20"/>
      <c r="H4964" s="20"/>
      <c r="I4964" s="20"/>
      <c r="J4964" s="20"/>
      <c r="K4964" s="20"/>
      <c r="L4964" s="20"/>
      <c r="M4964" s="20"/>
      <c r="N4964" s="20"/>
      <c r="O4964" s="20"/>
      <c r="P4964" s="20"/>
      <c r="Q4964" s="20"/>
      <c r="R4964" s="20"/>
      <c r="S4964" s="20"/>
      <c r="T4964" s="20"/>
      <c r="U4964" s="20"/>
      <c r="V4964" s="20"/>
      <c r="W4964" s="20"/>
      <c r="X4964" s="20"/>
      <c r="Y4964" s="20"/>
      <c r="Z4964" s="20"/>
      <c r="AA4964" s="20"/>
      <c r="AB4964" s="209">
        <v>0.34899999999999998</v>
      </c>
      <c r="AC4964" s="209">
        <v>0.59299999999999997</v>
      </c>
      <c r="AD4964" s="209">
        <v>1</v>
      </c>
      <c r="AE4964" s="209">
        <v>0.42699999999999999</v>
      </c>
      <c r="AF4964" s="209">
        <v>1.0129999999999999</v>
      </c>
      <c r="AG4964" s="209">
        <v>0.86199999999999999</v>
      </c>
      <c r="AH4964" s="209">
        <v>0.51600000000000001</v>
      </c>
      <c r="AI4964" s="209">
        <v>0.54700000000000004</v>
      </c>
      <c r="AJ4964" s="209">
        <v>6.3E-2</v>
      </c>
      <c r="AK4964" s="209">
        <v>5.7000000000000002E-2</v>
      </c>
      <c r="AL4964" s="209">
        <v>0.254</v>
      </c>
      <c r="AM4964" s="209">
        <v>0.50700000000000001</v>
      </c>
      <c r="AN4964" s="209">
        <v>0.64200000000000002</v>
      </c>
      <c r="AO4964" s="209">
        <v>1.0249999999999999</v>
      </c>
      <c r="AP4964" s="209">
        <v>1.2869999999999999</v>
      </c>
      <c r="AQ4964" s="209">
        <v>2.3660000000000001</v>
      </c>
      <c r="AR4964" s="209">
        <v>2.1669999999999998</v>
      </c>
      <c r="AS4964" s="209">
        <v>1.1180000000000001</v>
      </c>
      <c r="AT4964" s="209">
        <v>1.7450000000000001</v>
      </c>
      <c r="AU4964" s="209">
        <v>0.45400000000000001</v>
      </c>
      <c r="AV4964" s="209">
        <v>0.218</v>
      </c>
      <c r="AW4964" s="209">
        <v>0.151</v>
      </c>
      <c r="AX4964" s="209">
        <v>0.26100000000000001</v>
      </c>
      <c r="AY4964" s="209">
        <v>1.0629999999999999</v>
      </c>
      <c r="AZ4964" s="209">
        <v>0.98199999999999998</v>
      </c>
      <c r="BA4964" s="209">
        <v>0.69</v>
      </c>
      <c r="BB4964" s="27">
        <v>7.4109999999999996</v>
      </c>
      <c r="BC4964" s="21">
        <f>BD4964</f>
        <v>9.961021505376344</v>
      </c>
      <c r="BD4964" s="22">
        <f t="shared" si="519"/>
        <v>9.961021505376344</v>
      </c>
      <c r="BE4964" s="21">
        <f>BC4964-BD4964</f>
        <v>0</v>
      </c>
      <c r="BG4964" s="10"/>
      <c r="BH4964" s="21">
        <f t="shared" si="516"/>
        <v>7.4110000000000001E-3</v>
      </c>
      <c r="BI4964" s="22">
        <f t="shared" si="516"/>
        <v>7.4110000000000001E-3</v>
      </c>
      <c r="BJ4964" s="21">
        <f>BH4964-BI4964</f>
        <v>0</v>
      </c>
      <c r="BK4964" s="21">
        <v>7.0980000000000001E-3</v>
      </c>
      <c r="BL4964" s="22">
        <v>7.0980000000000001E-3</v>
      </c>
      <c r="BM4964" s="21">
        <v>0</v>
      </c>
      <c r="BN4964" s="21">
        <f t="shared" si="518"/>
        <v>2.8392000000000001E-2</v>
      </c>
      <c r="BO4964" s="22">
        <f t="shared" si="518"/>
        <v>2.8392000000000001E-2</v>
      </c>
      <c r="BP4964" s="21">
        <f t="shared" si="518"/>
        <v>0</v>
      </c>
    </row>
    <row r="4965" spans="1:68" ht="11.1" hidden="1" customHeight="1" outlineLevel="2" x14ac:dyDescent="0.2">
      <c r="A4965" s="10"/>
      <c r="B4965" s="18"/>
      <c r="C4965" s="18"/>
      <c r="D4965" s="25"/>
      <c r="E4965" s="23"/>
      <c r="F4965" s="24"/>
      <c r="G4965" s="24"/>
      <c r="H4965" s="24"/>
      <c r="I4965" s="24"/>
      <c r="J4965" s="24"/>
      <c r="K4965" s="24"/>
      <c r="L4965" s="24"/>
      <c r="M4965" s="24"/>
      <c r="N4965" s="24"/>
      <c r="O4965" s="24"/>
      <c r="P4965" s="24"/>
      <c r="Q4965" s="24"/>
      <c r="R4965" s="24"/>
      <c r="S4965" s="24"/>
      <c r="T4965" s="24"/>
      <c r="U4965" s="24"/>
      <c r="V4965" s="24"/>
      <c r="W4965" s="24"/>
      <c r="X4965" s="24"/>
      <c r="Y4965" s="24"/>
      <c r="Z4965" s="24"/>
      <c r="AA4965" s="24"/>
      <c r="AB4965" s="208">
        <v>0.34899999999999998</v>
      </c>
      <c r="AC4965" s="208">
        <v>0.59299999999999997</v>
      </c>
      <c r="AD4965" s="208">
        <v>1</v>
      </c>
      <c r="AE4965" s="208">
        <v>0.42699999999999999</v>
      </c>
      <c r="AF4965" s="208">
        <v>1.0129999999999999</v>
      </c>
      <c r="AG4965" s="208">
        <v>0.86199999999999999</v>
      </c>
      <c r="AH4965" s="208">
        <v>0.51600000000000001</v>
      </c>
      <c r="AI4965" s="208">
        <v>0.54700000000000004</v>
      </c>
      <c r="AJ4965" s="208">
        <v>6.3E-2</v>
      </c>
      <c r="AK4965" s="208">
        <v>5.7000000000000002E-2</v>
      </c>
      <c r="AL4965" s="208">
        <v>0.254</v>
      </c>
      <c r="AM4965" s="208">
        <v>0.50700000000000001</v>
      </c>
      <c r="AN4965" s="208">
        <v>0.64200000000000002</v>
      </c>
      <c r="AO4965" s="208">
        <v>1.0249999999999999</v>
      </c>
      <c r="AP4965" s="208">
        <v>1.2869999999999999</v>
      </c>
      <c r="AQ4965" s="208">
        <v>2.3660000000000001</v>
      </c>
      <c r="AR4965" s="208">
        <v>2.1669999999999998</v>
      </c>
      <c r="AS4965" s="208">
        <v>1.1180000000000001</v>
      </c>
      <c r="AT4965" s="208">
        <v>1.7450000000000001</v>
      </c>
      <c r="AU4965" s="208">
        <v>0.45400000000000001</v>
      </c>
      <c r="AV4965" s="208">
        <v>0.218</v>
      </c>
      <c r="AW4965" s="208">
        <v>0.151</v>
      </c>
      <c r="AX4965" s="208">
        <v>0.26100000000000001</v>
      </c>
      <c r="AY4965" s="208">
        <v>1.0629999999999999</v>
      </c>
      <c r="AZ4965" s="208">
        <v>0.98199999999999998</v>
      </c>
      <c r="BA4965" s="208">
        <v>0.69</v>
      </c>
      <c r="BB4965" s="27">
        <v>7.4109999999999996</v>
      </c>
      <c r="BC4965" s="21"/>
      <c r="BD4965" s="22">
        <f t="shared" si="519"/>
        <v>9.961021505376344</v>
      </c>
      <c r="BE4965" s="21"/>
      <c r="BG4965" s="10"/>
      <c r="BH4965" s="21">
        <f t="shared" si="516"/>
        <v>0</v>
      </c>
      <c r="BI4965" s="22">
        <f t="shared" si="516"/>
        <v>7.4110000000000001E-3</v>
      </c>
      <c r="BJ4965" s="21"/>
      <c r="BK4965" s="21">
        <v>0</v>
      </c>
      <c r="BL4965" s="22">
        <v>7.0980000000000001E-3</v>
      </c>
      <c r="BM4965" s="21"/>
      <c r="BN4965" s="21">
        <f t="shared" si="518"/>
        <v>0</v>
      </c>
      <c r="BO4965" s="22">
        <f t="shared" si="518"/>
        <v>2.8392000000000001E-2</v>
      </c>
      <c r="BP4965" s="21">
        <f t="shared" si="518"/>
        <v>0</v>
      </c>
    </row>
    <row r="4966" spans="1:68" ht="11.1" hidden="1" customHeight="1" outlineLevel="1" collapsed="1" x14ac:dyDescent="0.2">
      <c r="A4966" s="10"/>
      <c r="B4966" s="18"/>
      <c r="C4966" s="18"/>
      <c r="D4966" s="25"/>
      <c r="E4966" s="19" t="s">
        <v>4352</v>
      </c>
      <c r="F4966" s="207">
        <v>11245.156000000001</v>
      </c>
      <c r="G4966" s="207">
        <v>11549.501</v>
      </c>
      <c r="H4966" s="207">
        <v>9303.5300000000007</v>
      </c>
      <c r="I4966" s="236">
        <v>6248.3249999999998</v>
      </c>
      <c r="J4966" s="236"/>
      <c r="K4966" s="207">
        <v>4170.0209999999997</v>
      </c>
      <c r="L4966" s="207">
        <v>1786.7439999999999</v>
      </c>
      <c r="M4966" s="207">
        <v>1350.8530000000001</v>
      </c>
      <c r="N4966" s="207">
        <v>3013.47</v>
      </c>
      <c r="O4966" s="207">
        <v>5715.4889999999996</v>
      </c>
      <c r="P4966" s="207">
        <v>5115.0870000000004</v>
      </c>
      <c r="Q4966" s="207">
        <v>11745.003000000001</v>
      </c>
      <c r="R4966" s="207">
        <v>6173.3280000000004</v>
      </c>
      <c r="S4966" s="207">
        <v>11998.277</v>
      </c>
      <c r="T4966" s="207">
        <v>11681.718999999999</v>
      </c>
      <c r="U4966" s="207">
        <v>11330.833000000001</v>
      </c>
      <c r="V4966" s="207">
        <v>6846.4979999999996</v>
      </c>
      <c r="W4966" s="207">
        <v>3774.2049999999999</v>
      </c>
      <c r="X4966" s="207">
        <v>1649.4090000000001</v>
      </c>
      <c r="Y4966" s="207">
        <v>1666.3989999999999</v>
      </c>
      <c r="Z4966" s="207">
        <v>3044.895</v>
      </c>
      <c r="AA4966" s="207">
        <v>5403.018</v>
      </c>
      <c r="AB4966" s="207">
        <v>5387.2089999999998</v>
      </c>
      <c r="AC4966" s="207">
        <v>8173.6790000000001</v>
      </c>
      <c r="AD4966" s="207">
        <v>12063.867</v>
      </c>
      <c r="AE4966" s="207">
        <v>12616.681</v>
      </c>
      <c r="AF4966" s="207">
        <v>11114.907999999999</v>
      </c>
      <c r="AG4966" s="207">
        <v>9731.5439999999999</v>
      </c>
      <c r="AH4966" s="207">
        <v>6927.8429999999998</v>
      </c>
      <c r="AI4966" s="207">
        <v>4359.3649999999998</v>
      </c>
      <c r="AJ4966" s="207">
        <v>1949.7260000000001</v>
      </c>
      <c r="AK4966" s="207">
        <v>1174.883</v>
      </c>
      <c r="AL4966" s="207">
        <v>2785.6559999999999</v>
      </c>
      <c r="AM4966" s="207">
        <v>5043.5079999999998</v>
      </c>
      <c r="AN4966" s="207">
        <v>5135.4859999999999</v>
      </c>
      <c r="AO4966" s="207">
        <v>8373.8719999999994</v>
      </c>
      <c r="AP4966" s="207">
        <v>11940.161</v>
      </c>
      <c r="AQ4966" s="207">
        <v>13559.155000000001</v>
      </c>
      <c r="AR4966" s="207">
        <v>12140.647000000001</v>
      </c>
      <c r="AS4966" s="207">
        <v>10850.986999999999</v>
      </c>
      <c r="AT4966" s="207">
        <v>7448.7979999999998</v>
      </c>
      <c r="AU4966" s="207">
        <v>4885.5389999999998</v>
      </c>
      <c r="AV4966" s="207">
        <v>2664.0210000000002</v>
      </c>
      <c r="AW4966" s="207">
        <v>1563.482</v>
      </c>
      <c r="AX4966" s="207">
        <v>3307.4479999999999</v>
      </c>
      <c r="AY4966" s="207">
        <v>5503.5259999999998</v>
      </c>
      <c r="AZ4966" s="207">
        <v>5161.7330000000002</v>
      </c>
      <c r="BA4966" s="207">
        <v>7836.2160000000003</v>
      </c>
      <c r="BB4966" s="27">
        <f>15654.204-BB4964-BB4962</f>
        <v>15552.433999999999</v>
      </c>
      <c r="BC4966" s="21">
        <f>BF4966</f>
        <v>68770</v>
      </c>
      <c r="BD4966" s="22">
        <f t="shared" si="519"/>
        <v>20903.809139784942</v>
      </c>
      <c r="BE4966" s="21">
        <f>BC4966-BD4966</f>
        <v>47866.190860215058</v>
      </c>
      <c r="BF4966" s="2">
        <v>68770</v>
      </c>
      <c r="BG4966" s="10"/>
      <c r="BH4966" s="21">
        <f t="shared" si="516"/>
        <v>51.164879999999997</v>
      </c>
      <c r="BI4966" s="22">
        <f t="shared" si="516"/>
        <v>15.552433999999996</v>
      </c>
      <c r="BJ4966" s="21">
        <f>BH4966-BI4966</f>
        <v>35.612445999999998</v>
      </c>
      <c r="BK4966" s="21">
        <v>135.321696</v>
      </c>
      <c r="BL4966" s="22">
        <v>40.677464999999998</v>
      </c>
      <c r="BM4966" s="21">
        <v>94.644231000000005</v>
      </c>
      <c r="BN4966" s="21">
        <f t="shared" si="518"/>
        <v>541.28678400000001</v>
      </c>
      <c r="BO4966" s="22">
        <f t="shared" si="518"/>
        <v>162.70985999999999</v>
      </c>
      <c r="BP4966" s="21">
        <f t="shared" si="518"/>
        <v>378.57692400000002</v>
      </c>
    </row>
    <row r="4967" spans="1:68" ht="11.1" hidden="1" customHeight="1" outlineLevel="2" x14ac:dyDescent="0.2">
      <c r="A4967" s="10"/>
      <c r="B4967" s="18"/>
      <c r="C4967" s="18"/>
      <c r="D4967" s="25"/>
      <c r="E4967" s="23"/>
      <c r="F4967" s="206">
        <v>11245.156000000001</v>
      </c>
      <c r="G4967" s="206">
        <v>11549.501</v>
      </c>
      <c r="H4967" s="206">
        <v>9303.5300000000007</v>
      </c>
      <c r="I4967" s="238">
        <v>6248.3249999999998</v>
      </c>
      <c r="J4967" s="238"/>
      <c r="K4967" s="206">
        <v>4170.0209999999997</v>
      </c>
      <c r="L4967" s="206">
        <v>1786.7439999999999</v>
      </c>
      <c r="M4967" s="206">
        <v>1350.8530000000001</v>
      </c>
      <c r="N4967" s="206">
        <v>3013.47</v>
      </c>
      <c r="O4967" s="206">
        <v>5715.4889999999996</v>
      </c>
      <c r="P4967" s="206">
        <v>5115.0870000000004</v>
      </c>
      <c r="Q4967" s="206">
        <v>11745.003000000001</v>
      </c>
      <c r="R4967" s="206">
        <v>6173.3280000000004</v>
      </c>
      <c r="S4967" s="206">
        <v>11998.277</v>
      </c>
      <c r="T4967" s="206">
        <v>11681.718999999999</v>
      </c>
      <c r="U4967" s="206">
        <v>11330.833000000001</v>
      </c>
      <c r="V4967" s="206">
        <v>6846.4979999999996</v>
      </c>
      <c r="W4967" s="206">
        <v>3774.2049999999999</v>
      </c>
      <c r="X4967" s="206">
        <v>1649.4090000000001</v>
      </c>
      <c r="Y4967" s="206">
        <v>1666.3989999999999</v>
      </c>
      <c r="Z4967" s="206">
        <v>3044.895</v>
      </c>
      <c r="AA4967" s="206">
        <v>5403.018</v>
      </c>
      <c r="AB4967" s="206">
        <v>5387.2089999999998</v>
      </c>
      <c r="AC4967" s="206">
        <v>8173.6790000000001</v>
      </c>
      <c r="AD4967" s="206">
        <v>12063.867</v>
      </c>
      <c r="AE4967" s="206">
        <v>12616.681</v>
      </c>
      <c r="AF4967" s="206">
        <v>11114.907999999999</v>
      </c>
      <c r="AG4967" s="206">
        <v>9731.5439999999999</v>
      </c>
      <c r="AH4967" s="206">
        <v>6927.8429999999998</v>
      </c>
      <c r="AI4967" s="206">
        <v>4359.3649999999998</v>
      </c>
      <c r="AJ4967" s="206">
        <v>1949.7260000000001</v>
      </c>
      <c r="AK4967" s="206">
        <v>1174.883</v>
      </c>
      <c r="AL4967" s="206">
        <v>2785.6559999999999</v>
      </c>
      <c r="AM4967" s="206">
        <v>5043.5079999999998</v>
      </c>
      <c r="AN4967" s="206">
        <v>5135.4859999999999</v>
      </c>
      <c r="AO4967" s="206">
        <v>8373.8719999999994</v>
      </c>
      <c r="AP4967" s="206">
        <v>11940.161</v>
      </c>
      <c r="AQ4967" s="206">
        <v>13559.155000000001</v>
      </c>
      <c r="AR4967" s="206">
        <v>12140.647000000001</v>
      </c>
      <c r="AS4967" s="206">
        <v>10850.986999999999</v>
      </c>
      <c r="AT4967" s="206">
        <v>7448.7979999999998</v>
      </c>
      <c r="AU4967" s="206">
        <v>4885.5389999999998</v>
      </c>
      <c r="AV4967" s="206">
        <v>2664.0210000000002</v>
      </c>
      <c r="AW4967" s="206">
        <v>1563.482</v>
      </c>
      <c r="AX4967" s="206">
        <v>3307.4479999999999</v>
      </c>
      <c r="AY4967" s="206">
        <v>5503.5259999999998</v>
      </c>
      <c r="AZ4967" s="206">
        <v>5161.7330000000002</v>
      </c>
      <c r="BA4967" s="206">
        <v>7836.2160000000003</v>
      </c>
      <c r="BB4967" s="27">
        <f>15654.204-BB4965-BB4963</f>
        <v>15552.433999999999</v>
      </c>
      <c r="BC4967" s="21"/>
      <c r="BD4967" s="22">
        <f t="shared" si="519"/>
        <v>20903.809139784942</v>
      </c>
      <c r="BE4967" s="21"/>
      <c r="BG4967" s="10"/>
      <c r="BH4967" s="21">
        <f t="shared" si="516"/>
        <v>0</v>
      </c>
      <c r="BI4967" s="22">
        <f t="shared" si="516"/>
        <v>15.552433999999996</v>
      </c>
      <c r="BJ4967" s="21"/>
      <c r="BK4967" s="21">
        <v>0</v>
      </c>
      <c r="BL4967" s="22">
        <v>40.677464999999998</v>
      </c>
      <c r="BM4967" s="21"/>
      <c r="BN4967" s="21">
        <f t="shared" si="518"/>
        <v>0</v>
      </c>
      <c r="BO4967" s="22">
        <f t="shared" si="518"/>
        <v>162.70985999999999</v>
      </c>
      <c r="BP4967" s="21">
        <f t="shared" si="518"/>
        <v>0</v>
      </c>
    </row>
    <row r="4968" spans="1:68" ht="11.1" hidden="1" customHeight="1" outlineLevel="1" collapsed="1" x14ac:dyDescent="0.2">
      <c r="A4968" s="10"/>
      <c r="B4968" s="18"/>
      <c r="C4968" s="18"/>
      <c r="D4968" s="18"/>
      <c r="E4968" s="19" t="s">
        <v>4353</v>
      </c>
      <c r="F4968" s="20"/>
      <c r="G4968" s="20"/>
      <c r="H4968" s="20"/>
      <c r="I4968" s="20"/>
      <c r="J4968" s="20"/>
      <c r="K4968" s="20"/>
      <c r="L4968" s="20"/>
      <c r="M4968" s="20"/>
      <c r="N4968" s="20"/>
      <c r="O4968" s="20"/>
      <c r="P4968" s="20"/>
      <c r="Q4968" s="209">
        <v>5.0990000000000002</v>
      </c>
      <c r="R4968" s="209">
        <v>7.3</v>
      </c>
      <c r="S4968" s="209">
        <v>4.7</v>
      </c>
      <c r="T4968" s="209">
        <v>5.01</v>
      </c>
      <c r="U4968" s="209">
        <v>4.1900000000000004</v>
      </c>
      <c r="V4968" s="209">
        <v>3.7</v>
      </c>
      <c r="W4968" s="209">
        <v>0.18099999999999999</v>
      </c>
      <c r="X4968" s="20"/>
      <c r="Y4968" s="20"/>
      <c r="Z4968" s="20"/>
      <c r="AA4968" s="20"/>
      <c r="AB4968" s="209">
        <v>1.05</v>
      </c>
      <c r="AC4968" s="209">
        <v>0.80900000000000005</v>
      </c>
      <c r="AD4968" s="209">
        <v>2.0699999999999998</v>
      </c>
      <c r="AE4968" s="209">
        <v>1.99</v>
      </c>
      <c r="AF4968" s="209">
        <v>1.85</v>
      </c>
      <c r="AG4968" s="209">
        <v>1.37</v>
      </c>
      <c r="AH4968" s="209">
        <v>0.97</v>
      </c>
      <c r="AI4968" s="209">
        <v>0.99</v>
      </c>
      <c r="AJ4968" s="209">
        <v>0.8</v>
      </c>
      <c r="AK4968" s="20"/>
      <c r="AL4968" s="20"/>
      <c r="AM4968" s="209">
        <v>0.02</v>
      </c>
      <c r="AN4968" s="209">
        <v>2.1</v>
      </c>
      <c r="AO4968" s="209">
        <v>2.2999999999999998</v>
      </c>
      <c r="AP4968" s="209">
        <v>2.5</v>
      </c>
      <c r="AQ4968" s="209">
        <v>2.65</v>
      </c>
      <c r="AR4968" s="209">
        <v>2.2000000000000002</v>
      </c>
      <c r="AS4968" s="209">
        <v>1.85</v>
      </c>
      <c r="AT4968" s="209">
        <v>1.7</v>
      </c>
      <c r="AU4968" s="209">
        <v>0.95</v>
      </c>
      <c r="AV4968" s="20"/>
      <c r="AW4968" s="20"/>
      <c r="AX4968" s="20"/>
      <c r="AY4968" s="20"/>
      <c r="AZ4968" s="209">
        <v>0.63</v>
      </c>
      <c r="BA4968" s="209">
        <v>1.74</v>
      </c>
      <c r="BB4968" s="21">
        <f t="shared" si="517"/>
        <v>7.3</v>
      </c>
      <c r="BC4968" s="21">
        <f>BF4968</f>
        <v>37.32</v>
      </c>
      <c r="BD4968" s="22">
        <f t="shared" si="519"/>
        <v>9.8118279569892461</v>
      </c>
      <c r="BE4968" s="21">
        <f>BC4968-BD4968</f>
        <v>27.508172043010752</v>
      </c>
      <c r="BF4968" s="2">
        <v>37.32</v>
      </c>
      <c r="BG4968" s="10">
        <v>6</v>
      </c>
      <c r="BH4968" s="21">
        <f t="shared" si="516"/>
        <v>2.7766080000000002E-2</v>
      </c>
      <c r="BI4968" s="22">
        <f t="shared" si="516"/>
        <v>7.2999999999999992E-3</v>
      </c>
      <c r="BJ4968" s="21">
        <f>BH4968-BI4968</f>
        <v>2.0466080000000005E-2</v>
      </c>
      <c r="BK4968" s="21">
        <v>8.3298240000000009E-2</v>
      </c>
      <c r="BL4968" s="22">
        <v>2.1899999999999996E-2</v>
      </c>
      <c r="BM4968" s="21">
        <v>6.1398240000000014E-2</v>
      </c>
      <c r="BN4968" s="21">
        <f t="shared" si="518"/>
        <v>0.33319296000000004</v>
      </c>
      <c r="BO4968" s="22">
        <f t="shared" si="518"/>
        <v>8.7599999999999983E-2</v>
      </c>
      <c r="BP4968" s="21">
        <f t="shared" si="518"/>
        <v>0.24559296000000005</v>
      </c>
    </row>
    <row r="4969" spans="1:68" ht="11.1" hidden="1" customHeight="1" outlineLevel="2" x14ac:dyDescent="0.2">
      <c r="A4969" s="10"/>
      <c r="B4969" s="18"/>
      <c r="C4969" s="18"/>
      <c r="D4969" s="18"/>
      <c r="E4969" s="23" t="s">
        <v>4354</v>
      </c>
      <c r="F4969" s="24"/>
      <c r="G4969" s="24"/>
      <c r="H4969" s="24"/>
      <c r="I4969" s="24"/>
      <c r="J4969" s="24"/>
      <c r="K4969" s="24"/>
      <c r="L4969" s="24"/>
      <c r="M4969" s="24"/>
      <c r="N4969" s="24"/>
      <c r="O4969" s="24"/>
      <c r="P4969" s="24"/>
      <c r="Q4969" s="208">
        <v>5.0990000000000002</v>
      </c>
      <c r="R4969" s="208">
        <v>7.3</v>
      </c>
      <c r="S4969" s="208">
        <v>4.7</v>
      </c>
      <c r="T4969" s="208">
        <v>5.01</v>
      </c>
      <c r="U4969" s="208">
        <v>4.1900000000000004</v>
      </c>
      <c r="V4969" s="208">
        <v>3.7</v>
      </c>
      <c r="W4969" s="208">
        <v>0.18099999999999999</v>
      </c>
      <c r="X4969" s="24"/>
      <c r="Y4969" s="24"/>
      <c r="Z4969" s="24"/>
      <c r="AA4969" s="24"/>
      <c r="AB4969" s="208">
        <v>1.05</v>
      </c>
      <c r="AC4969" s="208">
        <v>0.80900000000000005</v>
      </c>
      <c r="AD4969" s="208">
        <v>2.0699999999999998</v>
      </c>
      <c r="AE4969" s="208">
        <v>1.99</v>
      </c>
      <c r="AF4969" s="208">
        <v>1.85</v>
      </c>
      <c r="AG4969" s="208">
        <v>1.37</v>
      </c>
      <c r="AH4969" s="208">
        <v>0.97</v>
      </c>
      <c r="AI4969" s="208">
        <v>0.99</v>
      </c>
      <c r="AJ4969" s="208">
        <v>0.8</v>
      </c>
      <c r="AK4969" s="24"/>
      <c r="AL4969" s="24"/>
      <c r="AM4969" s="208">
        <v>0.02</v>
      </c>
      <c r="AN4969" s="208">
        <v>2.1</v>
      </c>
      <c r="AO4969" s="208">
        <v>2.2999999999999998</v>
      </c>
      <c r="AP4969" s="208">
        <v>2.5</v>
      </c>
      <c r="AQ4969" s="208">
        <v>2.65</v>
      </c>
      <c r="AR4969" s="208">
        <v>2.2000000000000002</v>
      </c>
      <c r="AS4969" s="208">
        <v>1.85</v>
      </c>
      <c r="AT4969" s="208">
        <v>1.7</v>
      </c>
      <c r="AU4969" s="208">
        <v>0.95</v>
      </c>
      <c r="AV4969" s="24"/>
      <c r="AW4969" s="24"/>
      <c r="AX4969" s="24"/>
      <c r="AY4969" s="24"/>
      <c r="AZ4969" s="208">
        <v>0.63</v>
      </c>
      <c r="BA4969" s="208">
        <v>1.74</v>
      </c>
      <c r="BB4969" s="21">
        <f t="shared" si="517"/>
        <v>7.3</v>
      </c>
      <c r="BC4969" s="21"/>
      <c r="BD4969" s="22">
        <f t="shared" si="519"/>
        <v>9.8118279569892461</v>
      </c>
      <c r="BE4969" s="21"/>
      <c r="BG4969" s="10"/>
      <c r="BH4969" s="21">
        <f t="shared" si="516"/>
        <v>0</v>
      </c>
      <c r="BI4969" s="22">
        <f t="shared" si="516"/>
        <v>7.2999999999999992E-3</v>
      </c>
      <c r="BJ4969" s="21"/>
      <c r="BK4969" s="21">
        <v>0</v>
      </c>
      <c r="BL4969" s="22">
        <v>2.1899999999999996E-2</v>
      </c>
      <c r="BM4969" s="21"/>
      <c r="BN4969" s="21">
        <f t="shared" si="518"/>
        <v>0</v>
      </c>
      <c r="BO4969" s="22">
        <f t="shared" si="518"/>
        <v>8.7599999999999983E-2</v>
      </c>
      <c r="BP4969" s="21">
        <f t="shared" si="518"/>
        <v>0</v>
      </c>
    </row>
    <row r="4970" spans="1:68" ht="11.1" customHeight="1" outlineLevel="1" collapsed="1" x14ac:dyDescent="0.2">
      <c r="A4970" s="10"/>
      <c r="B4970" s="18"/>
      <c r="C4970" s="18"/>
      <c r="D4970" s="18"/>
      <c r="E4970" s="19" t="s">
        <v>4355</v>
      </c>
      <c r="F4970" s="209">
        <v>1.069</v>
      </c>
      <c r="G4970" s="209">
        <v>1.1659999999999999</v>
      </c>
      <c r="H4970" s="209">
        <v>0.3</v>
      </c>
      <c r="I4970" s="240">
        <v>1.3049999999999999</v>
      </c>
      <c r="J4970" s="240"/>
      <c r="K4970" s="209">
        <v>0.29399999999999998</v>
      </c>
      <c r="L4970" s="20"/>
      <c r="M4970" s="20"/>
      <c r="N4970" s="20"/>
      <c r="O4970" s="20"/>
      <c r="P4970" s="209">
        <v>0.51400000000000001</v>
      </c>
      <c r="Q4970" s="209">
        <v>0.95399999999999996</v>
      </c>
      <c r="R4970" s="209">
        <v>1.0640000000000001</v>
      </c>
      <c r="S4970" s="209">
        <v>0.13900000000000001</v>
      </c>
      <c r="T4970" s="209">
        <v>0.66100000000000003</v>
      </c>
      <c r="U4970" s="209">
        <v>0.80600000000000005</v>
      </c>
      <c r="V4970" s="209">
        <v>0.74299999999999999</v>
      </c>
      <c r="W4970" s="20"/>
      <c r="X4970" s="20"/>
      <c r="Y4970" s="20"/>
      <c r="Z4970" s="20"/>
      <c r="AA4970" s="20"/>
      <c r="AB4970" s="20"/>
      <c r="AC4970" s="209">
        <v>1.59</v>
      </c>
      <c r="AD4970" s="209">
        <v>0.69</v>
      </c>
      <c r="AE4970" s="209">
        <v>0.65500000000000003</v>
      </c>
      <c r="AF4970" s="209">
        <v>1.095</v>
      </c>
      <c r="AG4970" s="209">
        <v>0.69</v>
      </c>
      <c r="AH4970" s="209">
        <v>0.68</v>
      </c>
      <c r="AI4970" s="20"/>
      <c r="AJ4970" s="20"/>
      <c r="AK4970" s="20"/>
      <c r="AL4970" s="20"/>
      <c r="AM4970" s="20"/>
      <c r="AN4970" s="20"/>
      <c r="AO4970" s="209">
        <v>1.68</v>
      </c>
      <c r="AP4970" s="209">
        <v>0.70299999999999996</v>
      </c>
      <c r="AQ4970" s="209">
        <v>0.74399999999999999</v>
      </c>
      <c r="AR4970" s="209">
        <v>0.7</v>
      </c>
      <c r="AS4970" s="209">
        <v>1</v>
      </c>
      <c r="AT4970" s="209">
        <v>0.255</v>
      </c>
      <c r="AU4970" s="20"/>
      <c r="AV4970" s="20"/>
      <c r="AW4970" s="20"/>
      <c r="AX4970" s="20"/>
      <c r="AY4970" s="20"/>
      <c r="AZ4970" s="209">
        <v>0.35899999999999999</v>
      </c>
      <c r="BA4970" s="209">
        <v>0.58799999999999997</v>
      </c>
      <c r="BB4970" s="21">
        <f t="shared" si="517"/>
        <v>1.68</v>
      </c>
      <c r="BC4970" s="21">
        <f>BD4970</f>
        <v>2.258064516129032</v>
      </c>
      <c r="BD4970" s="22">
        <f t="shared" si="519"/>
        <v>2.258064516129032</v>
      </c>
      <c r="BE4970" s="21">
        <f>BC4970-BD4970</f>
        <v>0</v>
      </c>
      <c r="BF4970" s="2">
        <v>0.98</v>
      </c>
      <c r="BG4970" s="10">
        <v>7</v>
      </c>
      <c r="BH4970" s="21">
        <f t="shared" si="516"/>
        <v>1.6799999999999999E-3</v>
      </c>
      <c r="BI4970" s="22">
        <f t="shared" si="516"/>
        <v>1.6799999999999999E-3</v>
      </c>
      <c r="BJ4970" s="21">
        <f>BH4970-BI4970</f>
        <v>0</v>
      </c>
      <c r="BK4970" s="21">
        <v>5.0399999999999993E-3</v>
      </c>
      <c r="BL4970" s="22">
        <v>5.0399999999999993E-3</v>
      </c>
      <c r="BM4970" s="21">
        <v>0</v>
      </c>
      <c r="BN4970" s="21">
        <f t="shared" si="518"/>
        <v>2.0159999999999997E-2</v>
      </c>
      <c r="BO4970" s="22">
        <f t="shared" si="518"/>
        <v>2.0159999999999997E-2</v>
      </c>
      <c r="BP4970" s="21">
        <f t="shared" si="518"/>
        <v>0</v>
      </c>
    </row>
    <row r="4971" spans="1:68" ht="11.1" hidden="1" customHeight="1" outlineLevel="2" x14ac:dyDescent="0.2">
      <c r="A4971" s="10"/>
      <c r="B4971" s="18"/>
      <c r="C4971" s="18"/>
      <c r="D4971" s="18"/>
      <c r="E4971" s="23" t="s">
        <v>4356</v>
      </c>
      <c r="F4971" s="208">
        <v>1.069</v>
      </c>
      <c r="G4971" s="208">
        <v>1.1659999999999999</v>
      </c>
      <c r="H4971" s="208">
        <v>0.3</v>
      </c>
      <c r="I4971" s="239">
        <v>1.3049999999999999</v>
      </c>
      <c r="J4971" s="239"/>
      <c r="K4971" s="208">
        <v>0.29399999999999998</v>
      </c>
      <c r="L4971" s="24"/>
      <c r="M4971" s="24"/>
      <c r="N4971" s="24"/>
      <c r="O4971" s="24"/>
      <c r="P4971" s="208">
        <v>0.51400000000000001</v>
      </c>
      <c r="Q4971" s="208">
        <v>0.95399999999999996</v>
      </c>
      <c r="R4971" s="208">
        <v>1.0640000000000001</v>
      </c>
      <c r="S4971" s="208">
        <v>0.13900000000000001</v>
      </c>
      <c r="T4971" s="208">
        <v>0.66100000000000003</v>
      </c>
      <c r="U4971" s="208">
        <v>0.80600000000000005</v>
      </c>
      <c r="V4971" s="208">
        <v>0.74299999999999999</v>
      </c>
      <c r="W4971" s="24"/>
      <c r="X4971" s="24"/>
      <c r="Y4971" s="24"/>
      <c r="Z4971" s="24"/>
      <c r="AA4971" s="24"/>
      <c r="AB4971" s="24"/>
      <c r="AC4971" s="208">
        <v>1.59</v>
      </c>
      <c r="AD4971" s="208">
        <v>0.69</v>
      </c>
      <c r="AE4971" s="208">
        <v>0.65500000000000003</v>
      </c>
      <c r="AF4971" s="208">
        <v>1.095</v>
      </c>
      <c r="AG4971" s="208">
        <v>0.69</v>
      </c>
      <c r="AH4971" s="208">
        <v>0.68</v>
      </c>
      <c r="AI4971" s="24"/>
      <c r="AJ4971" s="24"/>
      <c r="AK4971" s="24"/>
      <c r="AL4971" s="24"/>
      <c r="AM4971" s="24"/>
      <c r="AN4971" s="24"/>
      <c r="AO4971" s="208">
        <v>1.68</v>
      </c>
      <c r="AP4971" s="208">
        <v>0.70299999999999996</v>
      </c>
      <c r="AQ4971" s="208">
        <v>0.74399999999999999</v>
      </c>
      <c r="AR4971" s="208">
        <v>0.7</v>
      </c>
      <c r="AS4971" s="208">
        <v>1</v>
      </c>
      <c r="AT4971" s="208">
        <v>0.255</v>
      </c>
      <c r="AU4971" s="24"/>
      <c r="AV4971" s="24"/>
      <c r="AW4971" s="24"/>
      <c r="AX4971" s="24"/>
      <c r="AY4971" s="24"/>
      <c r="AZ4971" s="208">
        <v>0.35899999999999999</v>
      </c>
      <c r="BA4971" s="208">
        <v>0.58799999999999997</v>
      </c>
      <c r="BB4971" s="21">
        <f t="shared" si="517"/>
        <v>1.68</v>
      </c>
      <c r="BC4971" s="21"/>
      <c r="BD4971" s="22">
        <f t="shared" si="519"/>
        <v>2.258064516129032</v>
      </c>
      <c r="BE4971" s="21"/>
      <c r="BG4971" s="10"/>
      <c r="BH4971" s="21">
        <f t="shared" si="516"/>
        <v>0</v>
      </c>
      <c r="BI4971" s="22">
        <f t="shared" si="516"/>
        <v>1.6799999999999999E-3</v>
      </c>
      <c r="BJ4971" s="21"/>
      <c r="BK4971" s="21">
        <v>0</v>
      </c>
      <c r="BL4971" s="22">
        <v>5.0399999999999993E-3</v>
      </c>
      <c r="BM4971" s="21"/>
      <c r="BN4971" s="21">
        <f t="shared" si="518"/>
        <v>0</v>
      </c>
      <c r="BO4971" s="22">
        <f t="shared" si="518"/>
        <v>2.0159999999999997E-2</v>
      </c>
      <c r="BP4971" s="21">
        <f t="shared" si="518"/>
        <v>0</v>
      </c>
    </row>
    <row r="4972" spans="1:68" ht="11.1" hidden="1" customHeight="1" outlineLevel="1" collapsed="1" x14ac:dyDescent="0.2">
      <c r="A4972" s="10"/>
      <c r="B4972" s="18"/>
      <c r="C4972" s="18"/>
      <c r="D4972" s="18"/>
      <c r="E4972" s="19" t="s">
        <v>4357</v>
      </c>
      <c r="F4972" s="209">
        <v>903.15200000000004</v>
      </c>
      <c r="G4972" s="209">
        <v>729.25199999999995</v>
      </c>
      <c r="H4972" s="209">
        <v>626.66899999999998</v>
      </c>
      <c r="I4972" s="240">
        <v>421.40499999999997</v>
      </c>
      <c r="J4972" s="240"/>
      <c r="K4972" s="209">
        <v>232.18299999999999</v>
      </c>
      <c r="L4972" s="209">
        <v>86.483999999999995</v>
      </c>
      <c r="M4972" s="209">
        <v>65.751000000000005</v>
      </c>
      <c r="N4972" s="209">
        <v>71.510000000000005</v>
      </c>
      <c r="O4972" s="209">
        <v>224.31200000000001</v>
      </c>
      <c r="P4972" s="209">
        <v>489.904</v>
      </c>
      <c r="Q4972" s="209">
        <v>755.71500000000003</v>
      </c>
      <c r="R4972" s="209">
        <v>941.52099999999996</v>
      </c>
      <c r="S4972" s="209">
        <v>952.50199999999995</v>
      </c>
      <c r="T4972" s="209">
        <v>879.10199999999998</v>
      </c>
      <c r="U4972" s="209">
        <v>583.57000000000005</v>
      </c>
      <c r="V4972" s="209">
        <v>354.57499999999999</v>
      </c>
      <c r="W4972" s="209">
        <v>211.155</v>
      </c>
      <c r="X4972" s="209">
        <v>82.412000000000006</v>
      </c>
      <c r="Y4972" s="209">
        <v>80.588999999999999</v>
      </c>
      <c r="Z4972" s="209">
        <v>102.55200000000001</v>
      </c>
      <c r="AA4972" s="209">
        <v>159.185</v>
      </c>
      <c r="AB4972" s="209">
        <v>563.39400000000001</v>
      </c>
      <c r="AC4972" s="209">
        <v>745.39700000000005</v>
      </c>
      <c r="AD4972" s="209">
        <v>977.62300000000005</v>
      </c>
      <c r="AE4972" s="209">
        <v>907.99</v>
      </c>
      <c r="AF4972" s="209">
        <v>779.56700000000001</v>
      </c>
      <c r="AG4972" s="209">
        <v>526.60199999999998</v>
      </c>
      <c r="AH4972" s="209">
        <v>338.68299999999999</v>
      </c>
      <c r="AI4972" s="209">
        <v>223.226</v>
      </c>
      <c r="AJ4972" s="209">
        <v>77.346000000000004</v>
      </c>
      <c r="AK4972" s="209">
        <v>62.344000000000001</v>
      </c>
      <c r="AL4972" s="209">
        <v>67.741</v>
      </c>
      <c r="AM4972" s="209">
        <v>195.79599999999999</v>
      </c>
      <c r="AN4972" s="209">
        <v>455.10700000000003</v>
      </c>
      <c r="AO4972" s="209">
        <v>810.36699999999996</v>
      </c>
      <c r="AP4972" s="209">
        <v>998.48</v>
      </c>
      <c r="AQ4972" s="209">
        <v>962.16099999999994</v>
      </c>
      <c r="AR4972" s="209">
        <v>807.49400000000003</v>
      </c>
      <c r="AS4972" s="209">
        <v>680.15</v>
      </c>
      <c r="AT4972" s="209">
        <v>380.12799999999999</v>
      </c>
      <c r="AU4972" s="209">
        <v>193.85</v>
      </c>
      <c r="AV4972" s="209">
        <v>70.905000000000001</v>
      </c>
      <c r="AW4972" s="209">
        <v>62</v>
      </c>
      <c r="AX4972" s="209">
        <v>66.314999999999998</v>
      </c>
      <c r="AY4972" s="209">
        <v>217.98500000000001</v>
      </c>
      <c r="AZ4972" s="209">
        <v>402.51100000000002</v>
      </c>
      <c r="BA4972" s="209">
        <v>707.11300000000006</v>
      </c>
      <c r="BB4972" s="56">
        <f>BB4973+BB4974</f>
        <v>1001.774</v>
      </c>
      <c r="BC4972" s="21">
        <f>BF4972</f>
        <v>2899</v>
      </c>
      <c r="BD4972" s="22">
        <f t="shared" si="519"/>
        <v>1346.4704301075267</v>
      </c>
      <c r="BE4972" s="21">
        <f>BC4972-BD4972</f>
        <v>1552.5295698924733</v>
      </c>
      <c r="BF4972" s="2">
        <v>2899</v>
      </c>
      <c r="BG4972" s="10">
        <v>4</v>
      </c>
      <c r="BH4972" s="21">
        <f t="shared" si="516"/>
        <v>2.1568559999999999</v>
      </c>
      <c r="BI4972" s="22">
        <f t="shared" si="516"/>
        <v>1.0017739999999999</v>
      </c>
      <c r="BJ4972" s="21">
        <f>BH4972-BI4972</f>
        <v>1.1550819999999999</v>
      </c>
      <c r="BK4972" s="21">
        <v>6.4705680000000001</v>
      </c>
      <c r="BL4972" s="22">
        <v>3.0053219999999996</v>
      </c>
      <c r="BM4972" s="21">
        <v>3.4652460000000005</v>
      </c>
      <c r="BN4972" s="21">
        <f t="shared" si="518"/>
        <v>25.882272</v>
      </c>
      <c r="BO4972" s="22">
        <f t="shared" si="518"/>
        <v>12.021287999999998</v>
      </c>
      <c r="BP4972" s="21">
        <f t="shared" si="518"/>
        <v>13.860984000000002</v>
      </c>
    </row>
    <row r="4973" spans="1:68" ht="11.1" hidden="1" customHeight="1" outlineLevel="2" x14ac:dyDescent="0.2">
      <c r="A4973" s="10"/>
      <c r="B4973" s="18"/>
      <c r="C4973" s="18"/>
      <c r="D4973" s="18"/>
      <c r="E4973" s="23" t="s">
        <v>4358</v>
      </c>
      <c r="F4973" s="208">
        <v>669.28599999999994</v>
      </c>
      <c r="G4973" s="208">
        <v>557.71</v>
      </c>
      <c r="H4973" s="208">
        <v>492.53800000000001</v>
      </c>
      <c r="I4973" s="239">
        <v>317.34500000000003</v>
      </c>
      <c r="J4973" s="239"/>
      <c r="K4973" s="208">
        <v>155.423</v>
      </c>
      <c r="L4973" s="208">
        <v>60.48</v>
      </c>
      <c r="M4973" s="208">
        <v>46.762</v>
      </c>
      <c r="N4973" s="208">
        <v>52.07</v>
      </c>
      <c r="O4973" s="208">
        <v>165.59200000000001</v>
      </c>
      <c r="P4973" s="208">
        <v>380.339</v>
      </c>
      <c r="Q4973" s="208">
        <v>588.02599999999995</v>
      </c>
      <c r="R4973" s="208">
        <v>711.22299999999996</v>
      </c>
      <c r="S4973" s="208">
        <v>728.00699999999995</v>
      </c>
      <c r="T4973" s="208">
        <v>674.71600000000001</v>
      </c>
      <c r="U4973" s="208">
        <v>451.57400000000001</v>
      </c>
      <c r="V4973" s="208">
        <v>272.40100000000001</v>
      </c>
      <c r="W4973" s="208">
        <v>166.36600000000001</v>
      </c>
      <c r="X4973" s="208">
        <v>61.786000000000001</v>
      </c>
      <c r="Y4973" s="208">
        <v>62.268999999999998</v>
      </c>
      <c r="Z4973" s="208">
        <v>80.494</v>
      </c>
      <c r="AA4973" s="208">
        <v>124.871</v>
      </c>
      <c r="AB4973" s="208">
        <v>443.38200000000001</v>
      </c>
      <c r="AC4973" s="208">
        <v>582.26599999999996</v>
      </c>
      <c r="AD4973" s="208">
        <v>747.2</v>
      </c>
      <c r="AE4973" s="208">
        <v>691.1</v>
      </c>
      <c r="AF4973" s="208">
        <v>604.62</v>
      </c>
      <c r="AG4973" s="208">
        <v>408.75299999999999</v>
      </c>
      <c r="AH4973" s="208">
        <v>264.03399999999999</v>
      </c>
      <c r="AI4973" s="208">
        <v>173.04400000000001</v>
      </c>
      <c r="AJ4973" s="208">
        <v>55.896999999999998</v>
      </c>
      <c r="AK4973" s="208">
        <v>43.369</v>
      </c>
      <c r="AL4973" s="208">
        <v>47.453000000000003</v>
      </c>
      <c r="AM4973" s="208">
        <v>148.91999999999999</v>
      </c>
      <c r="AN4973" s="208">
        <v>358.37099999999998</v>
      </c>
      <c r="AO4973" s="208">
        <v>630.1</v>
      </c>
      <c r="AP4973" s="208">
        <v>767.90800000000002</v>
      </c>
      <c r="AQ4973" s="208">
        <v>746.79200000000003</v>
      </c>
      <c r="AR4973" s="208">
        <v>636.05600000000004</v>
      </c>
      <c r="AS4973" s="208">
        <v>532.42700000000002</v>
      </c>
      <c r="AT4973" s="208">
        <v>293.60399999999998</v>
      </c>
      <c r="AU4973" s="208">
        <v>151.25200000000001</v>
      </c>
      <c r="AV4973" s="208">
        <v>55.783000000000001</v>
      </c>
      <c r="AW4973" s="208">
        <v>48.917000000000002</v>
      </c>
      <c r="AX4973" s="208">
        <v>53.154000000000003</v>
      </c>
      <c r="AY4973" s="208">
        <v>181.84100000000001</v>
      </c>
      <c r="AZ4973" s="208">
        <v>320.32600000000002</v>
      </c>
      <c r="BA4973" s="208">
        <v>546.92200000000003</v>
      </c>
      <c r="BB4973" s="21">
        <f t="shared" si="517"/>
        <v>767.90800000000002</v>
      </c>
      <c r="BC4973" s="21"/>
      <c r="BD4973" s="22">
        <f t="shared" si="519"/>
        <v>1032.1344086021506</v>
      </c>
      <c r="BE4973" s="21"/>
      <c r="BG4973" s="10"/>
      <c r="BH4973" s="21">
        <f t="shared" ref="BH4973:BI5036" si="520">(BC4973*24*31/1000000)</f>
        <v>0</v>
      </c>
      <c r="BI4973" s="22">
        <f t="shared" si="520"/>
        <v>0.76790800000000004</v>
      </c>
      <c r="BJ4973" s="21"/>
      <c r="BK4973" s="21">
        <v>0</v>
      </c>
      <c r="BL4973" s="22">
        <v>2.3037239999999999</v>
      </c>
      <c r="BM4973" s="21"/>
      <c r="BN4973" s="21">
        <f t="shared" si="518"/>
        <v>0</v>
      </c>
      <c r="BO4973" s="22">
        <f t="shared" si="518"/>
        <v>9.2148959999999995</v>
      </c>
      <c r="BP4973" s="21">
        <f t="shared" si="518"/>
        <v>0</v>
      </c>
    </row>
    <row r="4974" spans="1:68" ht="11.1" hidden="1" customHeight="1" outlineLevel="2" x14ac:dyDescent="0.2">
      <c r="A4974" s="10"/>
      <c r="B4974" s="18"/>
      <c r="C4974" s="18"/>
      <c r="D4974" s="18"/>
      <c r="E4974" s="23" t="s">
        <v>4359</v>
      </c>
      <c r="F4974" s="208">
        <v>233.86600000000001</v>
      </c>
      <c r="G4974" s="208">
        <v>171.542</v>
      </c>
      <c r="H4974" s="208">
        <v>134.131</v>
      </c>
      <c r="I4974" s="239">
        <v>104.06</v>
      </c>
      <c r="J4974" s="239"/>
      <c r="K4974" s="208">
        <v>76.760000000000005</v>
      </c>
      <c r="L4974" s="208">
        <v>26.004000000000001</v>
      </c>
      <c r="M4974" s="208">
        <v>18.989000000000001</v>
      </c>
      <c r="N4974" s="208">
        <v>19.440000000000001</v>
      </c>
      <c r="O4974" s="208">
        <v>58.72</v>
      </c>
      <c r="P4974" s="208">
        <v>109.565</v>
      </c>
      <c r="Q4974" s="208">
        <v>167.68899999999999</v>
      </c>
      <c r="R4974" s="208">
        <v>230.298</v>
      </c>
      <c r="S4974" s="208">
        <v>224.495</v>
      </c>
      <c r="T4974" s="208">
        <v>204.386</v>
      </c>
      <c r="U4974" s="208">
        <v>131.99600000000001</v>
      </c>
      <c r="V4974" s="208">
        <v>82.174000000000007</v>
      </c>
      <c r="W4974" s="208">
        <v>44.789000000000001</v>
      </c>
      <c r="X4974" s="208">
        <v>20.626000000000001</v>
      </c>
      <c r="Y4974" s="208">
        <v>18.32</v>
      </c>
      <c r="Z4974" s="208">
        <v>22.058</v>
      </c>
      <c r="AA4974" s="208">
        <v>34.314</v>
      </c>
      <c r="AB4974" s="208">
        <v>120.012</v>
      </c>
      <c r="AC4974" s="208">
        <v>163.131</v>
      </c>
      <c r="AD4974" s="208">
        <v>230.423</v>
      </c>
      <c r="AE4974" s="208">
        <v>216.89</v>
      </c>
      <c r="AF4974" s="208">
        <v>174.947</v>
      </c>
      <c r="AG4974" s="208">
        <v>117.849</v>
      </c>
      <c r="AH4974" s="208">
        <v>74.649000000000001</v>
      </c>
      <c r="AI4974" s="208">
        <v>50.182000000000002</v>
      </c>
      <c r="AJ4974" s="208">
        <v>21.449000000000002</v>
      </c>
      <c r="AK4974" s="208">
        <v>18.975000000000001</v>
      </c>
      <c r="AL4974" s="208">
        <v>20.288</v>
      </c>
      <c r="AM4974" s="208">
        <v>46.875999999999998</v>
      </c>
      <c r="AN4974" s="208">
        <v>96.736000000000004</v>
      </c>
      <c r="AO4974" s="208">
        <v>180.267</v>
      </c>
      <c r="AP4974" s="208">
        <v>230.572</v>
      </c>
      <c r="AQ4974" s="208">
        <v>215.369</v>
      </c>
      <c r="AR4974" s="208">
        <v>171.43799999999999</v>
      </c>
      <c r="AS4974" s="208">
        <v>147.72300000000001</v>
      </c>
      <c r="AT4974" s="208">
        <v>86.524000000000001</v>
      </c>
      <c r="AU4974" s="208">
        <v>42.597999999999999</v>
      </c>
      <c r="AV4974" s="208">
        <v>15.122</v>
      </c>
      <c r="AW4974" s="208">
        <v>13.083</v>
      </c>
      <c r="AX4974" s="208">
        <v>13.161</v>
      </c>
      <c r="AY4974" s="208">
        <v>36.143999999999998</v>
      </c>
      <c r="AZ4974" s="208">
        <v>82.185000000000002</v>
      </c>
      <c r="BA4974" s="208">
        <v>160.191</v>
      </c>
      <c r="BB4974" s="21">
        <f t="shared" si="517"/>
        <v>233.86600000000001</v>
      </c>
      <c r="BC4974" s="21"/>
      <c r="BD4974" s="22">
        <f t="shared" si="519"/>
        <v>314.33602150537638</v>
      </c>
      <c r="BE4974" s="21"/>
      <c r="BG4974" s="10"/>
      <c r="BH4974" s="21">
        <f t="shared" si="520"/>
        <v>0</v>
      </c>
      <c r="BI4974" s="22">
        <f t="shared" si="520"/>
        <v>0.23386600000000002</v>
      </c>
      <c r="BJ4974" s="21"/>
      <c r="BK4974" s="21">
        <v>0</v>
      </c>
      <c r="BL4974" s="22">
        <v>0.70159800000000005</v>
      </c>
      <c r="BM4974" s="21"/>
      <c r="BN4974" s="21">
        <f t="shared" si="518"/>
        <v>0</v>
      </c>
      <c r="BO4974" s="22">
        <f t="shared" si="518"/>
        <v>2.8063920000000002</v>
      </c>
      <c r="BP4974" s="21">
        <f t="shared" si="518"/>
        <v>0</v>
      </c>
    </row>
    <row r="4975" spans="1:68" ht="11.1" hidden="1" customHeight="1" outlineLevel="1" collapsed="1" x14ac:dyDescent="0.2">
      <c r="A4975" s="10"/>
      <c r="B4975" s="18"/>
      <c r="C4975" s="18"/>
      <c r="D4975" s="18"/>
      <c r="E4975" s="19" t="s">
        <v>4360</v>
      </c>
      <c r="F4975" s="209">
        <v>3.0939999999999999</v>
      </c>
      <c r="G4975" s="209">
        <v>2.9209999999999998</v>
      </c>
      <c r="H4975" s="209">
        <v>3.0830000000000002</v>
      </c>
      <c r="I4975" s="240">
        <v>3.105</v>
      </c>
      <c r="J4975" s="240"/>
      <c r="K4975" s="209">
        <v>3.1259999999999999</v>
      </c>
      <c r="L4975" s="209">
        <v>3.1150000000000002</v>
      </c>
      <c r="M4975" s="209">
        <v>3.1589999999999998</v>
      </c>
      <c r="N4975" s="209">
        <v>3.32</v>
      </c>
      <c r="O4975" s="209">
        <v>3.4710000000000001</v>
      </c>
      <c r="P4975" s="209">
        <v>3.3690000000000002</v>
      </c>
      <c r="Q4975" s="209">
        <v>3.504</v>
      </c>
      <c r="R4975" s="209">
        <v>3.4929999999999999</v>
      </c>
      <c r="S4975" s="209">
        <v>3.3319999999999999</v>
      </c>
      <c r="T4975" s="209">
        <v>3.1779999999999999</v>
      </c>
      <c r="U4975" s="209">
        <v>3.3530000000000002</v>
      </c>
      <c r="V4975" s="209">
        <v>3.3740000000000001</v>
      </c>
      <c r="W4975" s="209">
        <v>3.3079999999999998</v>
      </c>
      <c r="X4975" s="209">
        <v>3.2120000000000002</v>
      </c>
      <c r="Y4975" s="209">
        <v>3.2130000000000001</v>
      </c>
      <c r="Z4975" s="209">
        <v>3.2109999999999999</v>
      </c>
      <c r="AA4975" s="209">
        <v>3.2040000000000002</v>
      </c>
      <c r="AB4975" s="209">
        <v>3.3250000000000002</v>
      </c>
      <c r="AC4975" s="209">
        <v>3.2170000000000001</v>
      </c>
      <c r="AD4975" s="209">
        <v>3.2490000000000001</v>
      </c>
      <c r="AE4975" s="209">
        <v>3.202</v>
      </c>
      <c r="AF4975" s="209">
        <v>3.4060000000000001</v>
      </c>
      <c r="AG4975" s="209">
        <v>3.2280000000000002</v>
      </c>
      <c r="AH4975" s="209">
        <v>3.2890000000000001</v>
      </c>
      <c r="AI4975" s="209">
        <v>3.2389999999999999</v>
      </c>
      <c r="AJ4975" s="209">
        <v>3.3759999999999999</v>
      </c>
      <c r="AK4975" s="209">
        <v>3.2109999999999999</v>
      </c>
      <c r="AL4975" s="209">
        <v>3.26</v>
      </c>
      <c r="AM4975" s="209">
        <v>3.2090000000000001</v>
      </c>
      <c r="AN4975" s="209">
        <v>3.2050000000000001</v>
      </c>
      <c r="AO4975" s="209">
        <v>3.1659999999999999</v>
      </c>
      <c r="AP4975" s="209">
        <v>3.17</v>
      </c>
      <c r="AQ4975" s="209">
        <v>3.1920000000000002</v>
      </c>
      <c r="AR4975" s="209">
        <v>3.1309999999999998</v>
      </c>
      <c r="AS4975" s="209">
        <v>3.149</v>
      </c>
      <c r="AT4975" s="209">
        <v>3.1840000000000002</v>
      </c>
      <c r="AU4975" s="209">
        <v>3.16</v>
      </c>
      <c r="AV4975" s="209">
        <v>3.0680000000000001</v>
      </c>
      <c r="AW4975" s="209">
        <v>3.044</v>
      </c>
      <c r="AX4975" s="20"/>
      <c r="AY4975" s="20"/>
      <c r="AZ4975" s="20"/>
      <c r="BA4975" s="20"/>
      <c r="BB4975" s="21">
        <f t="shared" si="517"/>
        <v>3.504</v>
      </c>
      <c r="BC4975" s="21">
        <f>BF4975</f>
        <v>16.600000000000001</v>
      </c>
      <c r="BD4975" s="22">
        <f t="shared" si="519"/>
        <v>4.709677419354839</v>
      </c>
      <c r="BE4975" s="21">
        <f>BC4975-BD4975</f>
        <v>11.890322580645162</v>
      </c>
      <c r="BF4975" s="2">
        <v>16.600000000000001</v>
      </c>
      <c r="BG4975" s="10"/>
      <c r="BH4975" s="21">
        <f t="shared" si="520"/>
        <v>1.2350400000000001E-2</v>
      </c>
      <c r="BI4975" s="22">
        <f t="shared" si="520"/>
        <v>3.5040000000000002E-3</v>
      </c>
      <c r="BJ4975" s="21">
        <f>BH4975-BI4975</f>
        <v>8.8464000000000008E-3</v>
      </c>
      <c r="BK4975" s="21">
        <v>3.7051200000000006E-2</v>
      </c>
      <c r="BL4975" s="22">
        <v>1.0512000000000001E-2</v>
      </c>
      <c r="BM4975" s="21">
        <v>2.6539200000000006E-2</v>
      </c>
      <c r="BN4975" s="21">
        <f t="shared" si="518"/>
        <v>0.14820480000000003</v>
      </c>
      <c r="BO4975" s="22">
        <f t="shared" si="518"/>
        <v>4.2048000000000002E-2</v>
      </c>
      <c r="BP4975" s="21">
        <f t="shared" si="518"/>
        <v>0.10615680000000002</v>
      </c>
    </row>
    <row r="4976" spans="1:68" ht="11.1" hidden="1" customHeight="1" outlineLevel="2" x14ac:dyDescent="0.2">
      <c r="A4976" s="10"/>
      <c r="B4976" s="18"/>
      <c r="C4976" s="18"/>
      <c r="D4976" s="18"/>
      <c r="E4976" s="23"/>
      <c r="F4976" s="208">
        <v>3.0939999999999999</v>
      </c>
      <c r="G4976" s="208">
        <v>2.9209999999999998</v>
      </c>
      <c r="H4976" s="208">
        <v>3.0830000000000002</v>
      </c>
      <c r="I4976" s="239">
        <v>3.105</v>
      </c>
      <c r="J4976" s="239"/>
      <c r="K4976" s="208">
        <v>3.1259999999999999</v>
      </c>
      <c r="L4976" s="208">
        <v>3.1150000000000002</v>
      </c>
      <c r="M4976" s="208">
        <v>3.1589999999999998</v>
      </c>
      <c r="N4976" s="208">
        <v>3.32</v>
      </c>
      <c r="O4976" s="208">
        <v>3.4710000000000001</v>
      </c>
      <c r="P4976" s="208">
        <v>3.3690000000000002</v>
      </c>
      <c r="Q4976" s="208">
        <v>3.504</v>
      </c>
      <c r="R4976" s="208">
        <v>3.4929999999999999</v>
      </c>
      <c r="S4976" s="208">
        <v>3.3319999999999999</v>
      </c>
      <c r="T4976" s="208">
        <v>3.1779999999999999</v>
      </c>
      <c r="U4976" s="208">
        <v>3.3530000000000002</v>
      </c>
      <c r="V4976" s="208">
        <v>3.3740000000000001</v>
      </c>
      <c r="W4976" s="208">
        <v>3.3079999999999998</v>
      </c>
      <c r="X4976" s="208">
        <v>3.2120000000000002</v>
      </c>
      <c r="Y4976" s="208">
        <v>3.2130000000000001</v>
      </c>
      <c r="Z4976" s="208">
        <v>3.2109999999999999</v>
      </c>
      <c r="AA4976" s="208">
        <v>3.2040000000000002</v>
      </c>
      <c r="AB4976" s="208">
        <v>3.3250000000000002</v>
      </c>
      <c r="AC4976" s="208">
        <v>3.2170000000000001</v>
      </c>
      <c r="AD4976" s="208">
        <v>3.2490000000000001</v>
      </c>
      <c r="AE4976" s="208">
        <v>3.202</v>
      </c>
      <c r="AF4976" s="208">
        <v>3.4060000000000001</v>
      </c>
      <c r="AG4976" s="208">
        <v>3.2280000000000002</v>
      </c>
      <c r="AH4976" s="208">
        <v>3.2890000000000001</v>
      </c>
      <c r="AI4976" s="208">
        <v>3.2389999999999999</v>
      </c>
      <c r="AJ4976" s="208">
        <v>3.3759999999999999</v>
      </c>
      <c r="AK4976" s="208">
        <v>3.2109999999999999</v>
      </c>
      <c r="AL4976" s="208">
        <v>3.26</v>
      </c>
      <c r="AM4976" s="208">
        <v>3.2090000000000001</v>
      </c>
      <c r="AN4976" s="208">
        <v>3.2050000000000001</v>
      </c>
      <c r="AO4976" s="208">
        <v>3.1659999999999999</v>
      </c>
      <c r="AP4976" s="208">
        <v>3.17</v>
      </c>
      <c r="AQ4976" s="208">
        <v>3.1920000000000002</v>
      </c>
      <c r="AR4976" s="208">
        <v>3.1309999999999998</v>
      </c>
      <c r="AS4976" s="208">
        <v>3.149</v>
      </c>
      <c r="AT4976" s="208">
        <v>3.1840000000000002</v>
      </c>
      <c r="AU4976" s="208">
        <v>3.16</v>
      </c>
      <c r="AV4976" s="208">
        <v>3.0680000000000001</v>
      </c>
      <c r="AW4976" s="208">
        <v>3.044</v>
      </c>
      <c r="AX4976" s="24"/>
      <c r="AY4976" s="24"/>
      <c r="AZ4976" s="24"/>
      <c r="BA4976" s="24"/>
      <c r="BB4976" s="21">
        <f t="shared" si="517"/>
        <v>3.504</v>
      </c>
      <c r="BC4976" s="21"/>
      <c r="BD4976" s="22">
        <f t="shared" si="519"/>
        <v>4.709677419354839</v>
      </c>
      <c r="BE4976" s="21"/>
      <c r="BG4976" s="10"/>
      <c r="BH4976" s="21">
        <f t="shared" si="520"/>
        <v>0</v>
      </c>
      <c r="BI4976" s="22">
        <f t="shared" si="520"/>
        <v>3.5040000000000002E-3</v>
      </c>
      <c r="BJ4976" s="21"/>
      <c r="BK4976" s="21">
        <v>0</v>
      </c>
      <c r="BL4976" s="22">
        <v>1.0512000000000001E-2</v>
      </c>
      <c r="BM4976" s="21"/>
      <c r="BN4976" s="21">
        <f t="shared" si="518"/>
        <v>0</v>
      </c>
      <c r="BO4976" s="22">
        <f t="shared" si="518"/>
        <v>4.2048000000000002E-2</v>
      </c>
      <c r="BP4976" s="21">
        <f t="shared" si="518"/>
        <v>0</v>
      </c>
    </row>
    <row r="4977" spans="1:68" ht="11.1" hidden="1" customHeight="1" outlineLevel="1" collapsed="1" x14ac:dyDescent="0.2">
      <c r="A4977" s="10"/>
      <c r="B4977" s="18"/>
      <c r="C4977" s="18"/>
      <c r="D4977" s="18"/>
      <c r="E4977" s="19" t="s">
        <v>4361</v>
      </c>
      <c r="F4977" s="209">
        <v>2.1339999999999999</v>
      </c>
      <c r="G4977" s="209">
        <v>2.0590000000000002</v>
      </c>
      <c r="H4977" s="209">
        <v>2.0590000000000002</v>
      </c>
      <c r="I4977" s="240">
        <v>2.3180000000000001</v>
      </c>
      <c r="J4977" s="240"/>
      <c r="K4977" s="209">
        <v>2.3180000000000001</v>
      </c>
      <c r="L4977" s="209">
        <v>2.3069999999999999</v>
      </c>
      <c r="M4977" s="209">
        <v>2.3069999999999999</v>
      </c>
      <c r="N4977" s="209">
        <v>2.3069999999999999</v>
      </c>
      <c r="O4977" s="209">
        <v>2.2959999999999998</v>
      </c>
      <c r="P4977" s="209">
        <v>2.2959999999999998</v>
      </c>
      <c r="Q4977" s="209">
        <v>2.2959999999999998</v>
      </c>
      <c r="R4977" s="209">
        <v>2.4470000000000001</v>
      </c>
      <c r="S4977" s="209">
        <v>2.512</v>
      </c>
      <c r="T4977" s="209">
        <v>2.4790000000000001</v>
      </c>
      <c r="U4977" s="209">
        <v>2.4790000000000001</v>
      </c>
      <c r="V4977" s="209">
        <v>2.415</v>
      </c>
      <c r="W4977" s="209">
        <v>2.3610000000000002</v>
      </c>
      <c r="X4977" s="209">
        <v>2.3610000000000002</v>
      </c>
      <c r="Y4977" s="209">
        <v>2.3610000000000002</v>
      </c>
      <c r="Z4977" s="209">
        <v>2.0369999999999999</v>
      </c>
      <c r="AA4977" s="209">
        <v>2.0369999999999999</v>
      </c>
      <c r="AB4977" s="209">
        <v>2.3180000000000001</v>
      </c>
      <c r="AC4977" s="209">
        <v>2.3180000000000001</v>
      </c>
      <c r="AD4977" s="209">
        <v>2.3180000000000001</v>
      </c>
      <c r="AE4977" s="209">
        <v>2.3180000000000001</v>
      </c>
      <c r="AF4977" s="209">
        <v>2.3180000000000001</v>
      </c>
      <c r="AG4977" s="209">
        <v>2.3069999999999999</v>
      </c>
      <c r="AH4977" s="209">
        <v>2.3069999999999999</v>
      </c>
      <c r="AI4977" s="209">
        <v>2.3069999999999999</v>
      </c>
      <c r="AJ4977" s="209">
        <v>2.3069999999999999</v>
      </c>
      <c r="AK4977" s="209">
        <v>2.298</v>
      </c>
      <c r="AL4977" s="209">
        <v>2.3199999999999998</v>
      </c>
      <c r="AM4977" s="209">
        <v>2.2530000000000001</v>
      </c>
      <c r="AN4977" s="209">
        <v>2.2530000000000001</v>
      </c>
      <c r="AO4977" s="209">
        <v>2.2530000000000001</v>
      </c>
      <c r="AP4977" s="209">
        <v>2.339</v>
      </c>
      <c r="AQ4977" s="209">
        <v>2.3279999999999998</v>
      </c>
      <c r="AR4977" s="209">
        <v>2.35</v>
      </c>
      <c r="AS4977" s="209">
        <v>2.339</v>
      </c>
      <c r="AT4977" s="209">
        <v>2.35</v>
      </c>
      <c r="AU4977" s="209">
        <v>2.35</v>
      </c>
      <c r="AV4977" s="209">
        <v>2.3610000000000002</v>
      </c>
      <c r="AW4977" s="209">
        <v>2.3610000000000002</v>
      </c>
      <c r="AX4977" s="20"/>
      <c r="AY4977" s="20"/>
      <c r="AZ4977" s="20"/>
      <c r="BA4977" s="20"/>
      <c r="BB4977" s="21">
        <f t="shared" si="517"/>
        <v>2.512</v>
      </c>
      <c r="BC4977" s="21">
        <f>BF4977</f>
        <v>134.4</v>
      </c>
      <c r="BD4977" s="22">
        <f t="shared" si="519"/>
        <v>3.3763440860215055</v>
      </c>
      <c r="BE4977" s="21">
        <f>BC4977-BD4977</f>
        <v>131.0236559139785</v>
      </c>
      <c r="BF4977" s="2">
        <v>134.4</v>
      </c>
      <c r="BG4977" s="10"/>
      <c r="BH4977" s="21">
        <f t="shared" si="520"/>
        <v>9.9993600000000002E-2</v>
      </c>
      <c r="BI4977" s="22">
        <f t="shared" si="520"/>
        <v>2.5119999999999999E-3</v>
      </c>
      <c r="BJ4977" s="21">
        <f>BH4977-BI4977</f>
        <v>9.7481600000000002E-2</v>
      </c>
      <c r="BK4977" s="21">
        <v>0.29998079999999999</v>
      </c>
      <c r="BL4977" s="22">
        <v>7.5359999999999993E-3</v>
      </c>
      <c r="BM4977" s="21">
        <v>0.2924448</v>
      </c>
      <c r="BN4977" s="21">
        <f t="shared" si="518"/>
        <v>1.1999232</v>
      </c>
      <c r="BO4977" s="22">
        <f t="shared" si="518"/>
        <v>3.0143999999999997E-2</v>
      </c>
      <c r="BP4977" s="21">
        <f t="shared" si="518"/>
        <v>1.1697792</v>
      </c>
    </row>
    <row r="4978" spans="1:68" ht="11.1" hidden="1" customHeight="1" outlineLevel="2" x14ac:dyDescent="0.2">
      <c r="A4978" s="10"/>
      <c r="B4978" s="18"/>
      <c r="C4978" s="18"/>
      <c r="D4978" s="18"/>
      <c r="E4978" s="23"/>
      <c r="F4978" s="208">
        <v>2.1339999999999999</v>
      </c>
      <c r="G4978" s="208">
        <v>2.0590000000000002</v>
      </c>
      <c r="H4978" s="208">
        <v>2.0590000000000002</v>
      </c>
      <c r="I4978" s="239">
        <v>2.3180000000000001</v>
      </c>
      <c r="J4978" s="239"/>
      <c r="K4978" s="208">
        <v>2.3180000000000001</v>
      </c>
      <c r="L4978" s="208">
        <v>2.3069999999999999</v>
      </c>
      <c r="M4978" s="208">
        <v>2.3069999999999999</v>
      </c>
      <c r="N4978" s="208">
        <v>2.3069999999999999</v>
      </c>
      <c r="O4978" s="208">
        <v>2.2959999999999998</v>
      </c>
      <c r="P4978" s="208">
        <v>2.2959999999999998</v>
      </c>
      <c r="Q4978" s="208">
        <v>2.2959999999999998</v>
      </c>
      <c r="R4978" s="208">
        <v>2.4470000000000001</v>
      </c>
      <c r="S4978" s="208">
        <v>2.512</v>
      </c>
      <c r="T4978" s="208">
        <v>2.4790000000000001</v>
      </c>
      <c r="U4978" s="208">
        <v>2.4790000000000001</v>
      </c>
      <c r="V4978" s="208">
        <v>2.415</v>
      </c>
      <c r="W4978" s="208">
        <v>2.3610000000000002</v>
      </c>
      <c r="X4978" s="208">
        <v>2.3610000000000002</v>
      </c>
      <c r="Y4978" s="208">
        <v>2.3610000000000002</v>
      </c>
      <c r="Z4978" s="208">
        <v>2.0369999999999999</v>
      </c>
      <c r="AA4978" s="208">
        <v>2.0369999999999999</v>
      </c>
      <c r="AB4978" s="208">
        <v>2.3180000000000001</v>
      </c>
      <c r="AC4978" s="208">
        <v>2.3180000000000001</v>
      </c>
      <c r="AD4978" s="208">
        <v>2.3180000000000001</v>
      </c>
      <c r="AE4978" s="208">
        <v>2.3180000000000001</v>
      </c>
      <c r="AF4978" s="208">
        <v>2.3180000000000001</v>
      </c>
      <c r="AG4978" s="208">
        <v>2.3069999999999999</v>
      </c>
      <c r="AH4978" s="208">
        <v>2.3069999999999999</v>
      </c>
      <c r="AI4978" s="208">
        <v>2.3069999999999999</v>
      </c>
      <c r="AJ4978" s="208">
        <v>2.3069999999999999</v>
      </c>
      <c r="AK4978" s="208">
        <v>2.298</v>
      </c>
      <c r="AL4978" s="208">
        <v>2.3199999999999998</v>
      </c>
      <c r="AM4978" s="208">
        <v>2.2530000000000001</v>
      </c>
      <c r="AN4978" s="208">
        <v>2.2530000000000001</v>
      </c>
      <c r="AO4978" s="208">
        <v>2.2530000000000001</v>
      </c>
      <c r="AP4978" s="208">
        <v>2.339</v>
      </c>
      <c r="AQ4978" s="208">
        <v>2.3279999999999998</v>
      </c>
      <c r="AR4978" s="208">
        <v>2.35</v>
      </c>
      <c r="AS4978" s="208">
        <v>2.339</v>
      </c>
      <c r="AT4978" s="208">
        <v>2.35</v>
      </c>
      <c r="AU4978" s="208">
        <v>2.35</v>
      </c>
      <c r="AV4978" s="208">
        <v>2.3610000000000002</v>
      </c>
      <c r="AW4978" s="208">
        <v>2.3610000000000002</v>
      </c>
      <c r="AX4978" s="24"/>
      <c r="AY4978" s="24"/>
      <c r="AZ4978" s="24"/>
      <c r="BA4978" s="24"/>
      <c r="BB4978" s="21">
        <f t="shared" si="517"/>
        <v>2.512</v>
      </c>
      <c r="BC4978" s="21"/>
      <c r="BD4978" s="22">
        <f t="shared" si="519"/>
        <v>3.3763440860215055</v>
      </c>
      <c r="BE4978" s="21"/>
      <c r="BG4978" s="10"/>
      <c r="BH4978" s="21">
        <f t="shared" si="520"/>
        <v>0</v>
      </c>
      <c r="BI4978" s="22">
        <f t="shared" si="520"/>
        <v>2.5119999999999999E-3</v>
      </c>
      <c r="BJ4978" s="21"/>
      <c r="BK4978" s="21">
        <v>0</v>
      </c>
      <c r="BL4978" s="22">
        <v>7.5359999999999993E-3</v>
      </c>
      <c r="BM4978" s="21"/>
      <c r="BN4978" s="21">
        <f t="shared" si="518"/>
        <v>0</v>
      </c>
      <c r="BO4978" s="22">
        <f t="shared" si="518"/>
        <v>3.0143999999999997E-2</v>
      </c>
      <c r="BP4978" s="21">
        <f t="shared" si="518"/>
        <v>0</v>
      </c>
    </row>
    <row r="4979" spans="1:68" ht="11.1" hidden="1" customHeight="1" outlineLevel="1" collapsed="1" x14ac:dyDescent="0.2">
      <c r="A4979" s="10"/>
      <c r="B4979" s="18"/>
      <c r="C4979" s="18"/>
      <c r="D4979" s="18"/>
      <c r="E4979" s="19" t="s">
        <v>4362</v>
      </c>
      <c r="F4979" s="209">
        <v>4.0030000000000001</v>
      </c>
      <c r="G4979" s="209">
        <v>3.2010000000000001</v>
      </c>
      <c r="H4979" s="209">
        <v>2.1629999999999998</v>
      </c>
      <c r="I4979" s="240">
        <v>1.8140000000000001</v>
      </c>
      <c r="J4979" s="240"/>
      <c r="K4979" s="209">
        <v>0.79400000000000004</v>
      </c>
      <c r="L4979" s="20"/>
      <c r="M4979" s="20"/>
      <c r="N4979" s="20"/>
      <c r="O4979" s="20"/>
      <c r="P4979" s="209">
        <v>1.849</v>
      </c>
      <c r="Q4979" s="209">
        <v>2.8679999999999999</v>
      </c>
      <c r="R4979" s="209">
        <v>3.794</v>
      </c>
      <c r="S4979" s="209">
        <v>4.4400000000000004</v>
      </c>
      <c r="T4979" s="209">
        <v>4.2300000000000004</v>
      </c>
      <c r="U4979" s="209">
        <v>2.5539999999999998</v>
      </c>
      <c r="V4979" s="209">
        <v>1.4239999999999999</v>
      </c>
      <c r="W4979" s="209">
        <v>0.59599999999999997</v>
      </c>
      <c r="X4979" s="20"/>
      <c r="Y4979" s="20"/>
      <c r="Z4979" s="20"/>
      <c r="AA4979" s="20"/>
      <c r="AB4979" s="209">
        <v>1.5</v>
      </c>
      <c r="AC4979" s="209">
        <v>3.07</v>
      </c>
      <c r="AD4979" s="209">
        <v>3.6739999999999999</v>
      </c>
      <c r="AE4979" s="209">
        <v>3.2</v>
      </c>
      <c r="AF4979" s="209">
        <v>5.4569999999999999</v>
      </c>
      <c r="AG4979" s="209">
        <v>0.34300000000000003</v>
      </c>
      <c r="AH4979" s="20"/>
      <c r="AI4979" s="20"/>
      <c r="AJ4979" s="20"/>
      <c r="AK4979" s="20"/>
      <c r="AL4979" s="20"/>
      <c r="AM4979" s="209">
        <v>0.65</v>
      </c>
      <c r="AN4979" s="209">
        <v>1.2549999999999999</v>
      </c>
      <c r="AO4979" s="209">
        <v>2.5249999999999999</v>
      </c>
      <c r="AP4979" s="209">
        <v>3.87</v>
      </c>
      <c r="AQ4979" s="209">
        <v>3.7450000000000001</v>
      </c>
      <c r="AR4979" s="209">
        <v>3.4550000000000001</v>
      </c>
      <c r="AS4979" s="209">
        <v>2</v>
      </c>
      <c r="AT4979" s="209">
        <v>1.4</v>
      </c>
      <c r="AU4979" s="209">
        <v>0.6</v>
      </c>
      <c r="AV4979" s="20"/>
      <c r="AW4979" s="20"/>
      <c r="AX4979" s="20"/>
      <c r="AY4979" s="209">
        <v>0.5</v>
      </c>
      <c r="AZ4979" s="209">
        <v>1.2</v>
      </c>
      <c r="BA4979" s="209">
        <v>3.3</v>
      </c>
      <c r="BB4979" s="21">
        <f t="shared" si="517"/>
        <v>5.4569999999999999</v>
      </c>
      <c r="BC4979" s="21">
        <f>BF4979</f>
        <v>10.6</v>
      </c>
      <c r="BD4979" s="22">
        <f t="shared" si="519"/>
        <v>7.3346774193548381</v>
      </c>
      <c r="BE4979" s="21">
        <f>BC4979-BD4979</f>
        <v>3.2653225806451616</v>
      </c>
      <c r="BF4979" s="2">
        <v>10.6</v>
      </c>
      <c r="BG4979" s="10">
        <v>6</v>
      </c>
      <c r="BH4979" s="21">
        <f t="shared" si="520"/>
        <v>7.8864E-3</v>
      </c>
      <c r="BI4979" s="22">
        <f t="shared" si="520"/>
        <v>5.4569999999999992E-3</v>
      </c>
      <c r="BJ4979" s="21">
        <f>BH4979-BI4979</f>
        <v>2.4294000000000008E-3</v>
      </c>
      <c r="BK4979" s="21">
        <v>2.3659199999999998E-2</v>
      </c>
      <c r="BL4979" s="22">
        <v>1.6370999999999997E-2</v>
      </c>
      <c r="BM4979" s="21">
        <v>7.2882000000000016E-3</v>
      </c>
      <c r="BN4979" s="21">
        <f t="shared" si="518"/>
        <v>9.4636799999999993E-2</v>
      </c>
      <c r="BO4979" s="22">
        <f t="shared" si="518"/>
        <v>6.5483999999999987E-2</v>
      </c>
      <c r="BP4979" s="21">
        <f t="shared" si="518"/>
        <v>2.9152800000000006E-2</v>
      </c>
    </row>
    <row r="4980" spans="1:68" ht="11.1" hidden="1" customHeight="1" outlineLevel="2" x14ac:dyDescent="0.2">
      <c r="A4980" s="10"/>
      <c r="B4980" s="18"/>
      <c r="C4980" s="18"/>
      <c r="D4980" s="18"/>
      <c r="E4980" s="23" t="s">
        <v>4363</v>
      </c>
      <c r="F4980" s="208">
        <v>4.0030000000000001</v>
      </c>
      <c r="G4980" s="208">
        <v>3.2010000000000001</v>
      </c>
      <c r="H4980" s="208">
        <v>2.1629999999999998</v>
      </c>
      <c r="I4980" s="239">
        <v>1.8140000000000001</v>
      </c>
      <c r="J4980" s="239"/>
      <c r="K4980" s="208">
        <v>0.79400000000000004</v>
      </c>
      <c r="L4980" s="24"/>
      <c r="M4980" s="24"/>
      <c r="N4980" s="24"/>
      <c r="O4980" s="24"/>
      <c r="P4980" s="208">
        <v>1.849</v>
      </c>
      <c r="Q4980" s="208">
        <v>2.8679999999999999</v>
      </c>
      <c r="R4980" s="208">
        <v>3.794</v>
      </c>
      <c r="S4980" s="208">
        <v>4.4400000000000004</v>
      </c>
      <c r="T4980" s="208">
        <v>4.2300000000000004</v>
      </c>
      <c r="U4980" s="208">
        <v>2.5539999999999998</v>
      </c>
      <c r="V4980" s="208">
        <v>1.4239999999999999</v>
      </c>
      <c r="W4980" s="208">
        <v>0.59599999999999997</v>
      </c>
      <c r="X4980" s="24"/>
      <c r="Y4980" s="24"/>
      <c r="Z4980" s="24"/>
      <c r="AA4980" s="24"/>
      <c r="AB4980" s="208">
        <v>1.5</v>
      </c>
      <c r="AC4980" s="208">
        <v>3.07</v>
      </c>
      <c r="AD4980" s="208">
        <v>3.6739999999999999</v>
      </c>
      <c r="AE4980" s="208">
        <v>3.2</v>
      </c>
      <c r="AF4980" s="208">
        <v>5.4569999999999999</v>
      </c>
      <c r="AG4980" s="208">
        <v>0.34300000000000003</v>
      </c>
      <c r="AH4980" s="24"/>
      <c r="AI4980" s="24"/>
      <c r="AJ4980" s="24"/>
      <c r="AK4980" s="24"/>
      <c r="AL4980" s="24"/>
      <c r="AM4980" s="208">
        <v>0.65</v>
      </c>
      <c r="AN4980" s="208">
        <v>1.2549999999999999</v>
      </c>
      <c r="AO4980" s="208">
        <v>2.5249999999999999</v>
      </c>
      <c r="AP4980" s="208">
        <v>3.87</v>
      </c>
      <c r="AQ4980" s="208">
        <v>3.7450000000000001</v>
      </c>
      <c r="AR4980" s="208">
        <v>3.4550000000000001</v>
      </c>
      <c r="AS4980" s="208">
        <v>2</v>
      </c>
      <c r="AT4980" s="208">
        <v>1.4</v>
      </c>
      <c r="AU4980" s="208">
        <v>0.6</v>
      </c>
      <c r="AV4980" s="24"/>
      <c r="AW4980" s="24"/>
      <c r="AX4980" s="24"/>
      <c r="AY4980" s="208">
        <v>0.5</v>
      </c>
      <c r="AZ4980" s="208">
        <v>1.2</v>
      </c>
      <c r="BA4980" s="208">
        <v>3.3</v>
      </c>
      <c r="BB4980" s="21">
        <f t="shared" si="517"/>
        <v>5.4569999999999999</v>
      </c>
      <c r="BC4980" s="21"/>
      <c r="BD4980" s="22">
        <f t="shared" si="519"/>
        <v>7.3346774193548381</v>
      </c>
      <c r="BE4980" s="21"/>
      <c r="BG4980" s="10"/>
      <c r="BH4980" s="21">
        <f t="shared" si="520"/>
        <v>0</v>
      </c>
      <c r="BI4980" s="22">
        <f t="shared" si="520"/>
        <v>5.4569999999999992E-3</v>
      </c>
      <c r="BJ4980" s="21"/>
      <c r="BK4980" s="21">
        <v>0</v>
      </c>
      <c r="BL4980" s="22">
        <v>1.6370999999999997E-2</v>
      </c>
      <c r="BM4980" s="21"/>
      <c r="BN4980" s="21">
        <f t="shared" si="518"/>
        <v>0</v>
      </c>
      <c r="BO4980" s="22">
        <f t="shared" si="518"/>
        <v>6.5483999999999987E-2</v>
      </c>
      <c r="BP4980" s="21">
        <f t="shared" si="518"/>
        <v>0</v>
      </c>
    </row>
    <row r="4981" spans="1:68" ht="11.1" hidden="1" customHeight="1" outlineLevel="1" collapsed="1" x14ac:dyDescent="0.2">
      <c r="A4981" s="10"/>
      <c r="B4981" s="18"/>
      <c r="C4981" s="18"/>
      <c r="D4981" s="18"/>
      <c r="E4981" s="19" t="s">
        <v>4364</v>
      </c>
      <c r="F4981" s="209">
        <v>6.0030000000000001</v>
      </c>
      <c r="G4981" s="209">
        <v>5.7</v>
      </c>
      <c r="H4981" s="209">
        <v>6.58</v>
      </c>
      <c r="I4981" s="240">
        <v>1.8819999999999999</v>
      </c>
      <c r="J4981" s="240"/>
      <c r="K4981" s="209">
        <v>1.093</v>
      </c>
      <c r="L4981" s="209">
        <v>0.39100000000000001</v>
      </c>
      <c r="M4981" s="209">
        <v>0.505</v>
      </c>
      <c r="N4981" s="209">
        <v>0.502</v>
      </c>
      <c r="O4981" s="209">
        <v>0.66500000000000004</v>
      </c>
      <c r="P4981" s="209">
        <v>0.72899999999999998</v>
      </c>
      <c r="Q4981" s="209">
        <v>2.081</v>
      </c>
      <c r="R4981" s="209">
        <v>4.5380000000000003</v>
      </c>
      <c r="S4981" s="209">
        <v>7.9379999999999997</v>
      </c>
      <c r="T4981" s="209">
        <v>7.3460000000000001</v>
      </c>
      <c r="U4981" s="209">
        <v>5.4619999999999997</v>
      </c>
      <c r="V4981" s="209">
        <v>1.9419999999999999</v>
      </c>
      <c r="W4981" s="209">
        <v>1.6279999999999999</v>
      </c>
      <c r="X4981" s="209">
        <v>0.65</v>
      </c>
      <c r="Y4981" s="209">
        <v>0.51</v>
      </c>
      <c r="Z4981" s="209">
        <v>0.68200000000000005</v>
      </c>
      <c r="AA4981" s="209">
        <v>0.29799999999999999</v>
      </c>
      <c r="AB4981" s="209">
        <v>2.2280000000000002</v>
      </c>
      <c r="AC4981" s="209">
        <v>7.2859999999999996</v>
      </c>
      <c r="AD4981" s="209">
        <v>7.2539999999999996</v>
      </c>
      <c r="AE4981" s="209">
        <v>7.5970000000000004</v>
      </c>
      <c r="AF4981" s="209">
        <v>6.0449999999999999</v>
      </c>
      <c r="AG4981" s="209">
        <v>5.5419999999999998</v>
      </c>
      <c r="AH4981" s="209">
        <v>3.7050000000000001</v>
      </c>
      <c r="AI4981" s="209">
        <v>1.746</v>
      </c>
      <c r="AJ4981" s="209">
        <v>1.343</v>
      </c>
      <c r="AK4981" s="209">
        <v>1.2130000000000001</v>
      </c>
      <c r="AL4981" s="209">
        <v>1.542</v>
      </c>
      <c r="AM4981" s="209">
        <v>0.88600000000000001</v>
      </c>
      <c r="AN4981" s="209">
        <v>4.468</v>
      </c>
      <c r="AO4981" s="209">
        <v>5.5970000000000004</v>
      </c>
      <c r="AP4981" s="209">
        <v>9.1280000000000001</v>
      </c>
      <c r="AQ4981" s="209">
        <v>143.779</v>
      </c>
      <c r="AR4981" s="209">
        <v>18.494</v>
      </c>
      <c r="AS4981" s="209">
        <v>18.452000000000002</v>
      </c>
      <c r="AT4981" s="209">
        <v>10.178000000000001</v>
      </c>
      <c r="AU4981" s="209">
        <v>5.758</v>
      </c>
      <c r="AV4981" s="209">
        <v>2.339</v>
      </c>
      <c r="AW4981" s="209">
        <v>0.73299999999999998</v>
      </c>
      <c r="AX4981" s="209">
        <v>0.67100000000000004</v>
      </c>
      <c r="AY4981" s="209">
        <v>0.66200000000000003</v>
      </c>
      <c r="AZ4981" s="209">
        <v>4.78</v>
      </c>
      <c r="BA4981" s="209">
        <v>8.1039999999999992</v>
      </c>
      <c r="BB4981" s="56">
        <f>BB4982+BB4983</f>
        <v>140.37899999999999</v>
      </c>
      <c r="BC4981" s="21">
        <f>BF4981</f>
        <v>462.71</v>
      </c>
      <c r="BD4981" s="22">
        <f t="shared" si="519"/>
        <v>188.6814516129032</v>
      </c>
      <c r="BE4981" s="21">
        <f>BC4981-BD4981</f>
        <v>274.02854838709675</v>
      </c>
      <c r="BF4981" s="2">
        <v>462.71</v>
      </c>
      <c r="BG4981" s="10">
        <v>5</v>
      </c>
      <c r="BH4981" s="21">
        <f t="shared" si="520"/>
        <v>0.34425623999999999</v>
      </c>
      <c r="BI4981" s="22">
        <f t="shared" si="520"/>
        <v>0.140379</v>
      </c>
      <c r="BJ4981" s="21">
        <f>BH4981-BI4981</f>
        <v>0.20387723999999999</v>
      </c>
      <c r="BK4981" s="21">
        <v>1.03276872</v>
      </c>
      <c r="BL4981" s="22">
        <v>0.42113699999999998</v>
      </c>
      <c r="BM4981" s="21">
        <v>0.61163171999999999</v>
      </c>
      <c r="BN4981" s="21">
        <f t="shared" si="518"/>
        <v>4.1310748799999999</v>
      </c>
      <c r="BO4981" s="22">
        <f t="shared" si="518"/>
        <v>1.6845479999999999</v>
      </c>
      <c r="BP4981" s="21">
        <f t="shared" si="518"/>
        <v>2.44652688</v>
      </c>
    </row>
    <row r="4982" spans="1:68" ht="11.1" hidden="1" customHeight="1" outlineLevel="2" x14ac:dyDescent="0.2">
      <c r="A4982" s="10"/>
      <c r="B4982" s="18"/>
      <c r="C4982" s="18"/>
      <c r="D4982" s="18"/>
      <c r="E4982" s="23"/>
      <c r="F4982" s="24"/>
      <c r="G4982" s="24"/>
      <c r="H4982" s="208">
        <v>0.60199999999999998</v>
      </c>
      <c r="I4982" s="24"/>
      <c r="J4982" s="24"/>
      <c r="K4982" s="208">
        <v>0.27700000000000002</v>
      </c>
      <c r="L4982" s="208">
        <v>0.39100000000000001</v>
      </c>
      <c r="M4982" s="208">
        <v>0.505</v>
      </c>
      <c r="N4982" s="208">
        <v>0.502</v>
      </c>
      <c r="O4982" s="208">
        <v>0.66500000000000004</v>
      </c>
      <c r="P4982" s="208">
        <v>0.72899999999999998</v>
      </c>
      <c r="Q4982" s="208">
        <v>0.76</v>
      </c>
      <c r="R4982" s="208">
        <v>0.97199999999999998</v>
      </c>
      <c r="S4982" s="208">
        <v>1.2909999999999999</v>
      </c>
      <c r="T4982" s="208">
        <v>0.22800000000000001</v>
      </c>
      <c r="U4982" s="208">
        <v>0.80600000000000005</v>
      </c>
      <c r="V4982" s="208">
        <v>0.86599999999999999</v>
      </c>
      <c r="W4982" s="208">
        <v>0.82199999999999995</v>
      </c>
      <c r="X4982" s="208">
        <v>0.65</v>
      </c>
      <c r="Y4982" s="208">
        <v>0.51</v>
      </c>
      <c r="Z4982" s="208">
        <v>0.68200000000000005</v>
      </c>
      <c r="AA4982" s="208">
        <v>0.29799999999999999</v>
      </c>
      <c r="AB4982" s="208">
        <v>0.998</v>
      </c>
      <c r="AC4982" s="208">
        <v>0.96099999999999997</v>
      </c>
      <c r="AD4982" s="208">
        <v>1.3160000000000001</v>
      </c>
      <c r="AE4982" s="208">
        <v>0.879</v>
      </c>
      <c r="AF4982" s="208">
        <v>0.58699999999999997</v>
      </c>
      <c r="AG4982" s="208">
        <v>0.95099999999999996</v>
      </c>
      <c r="AH4982" s="208">
        <v>1.401</v>
      </c>
      <c r="AI4982" s="208">
        <v>0.879</v>
      </c>
      <c r="AJ4982" s="208">
        <v>1.343</v>
      </c>
      <c r="AK4982" s="208">
        <v>1.2130000000000001</v>
      </c>
      <c r="AL4982" s="208">
        <v>1.542</v>
      </c>
      <c r="AM4982" s="208">
        <v>0.88600000000000001</v>
      </c>
      <c r="AN4982" s="208">
        <v>1.0980000000000001</v>
      </c>
      <c r="AO4982" s="208">
        <v>0.90800000000000003</v>
      </c>
      <c r="AP4982" s="208">
        <v>1.3380000000000001</v>
      </c>
      <c r="AQ4982" s="208">
        <v>0.92500000000000004</v>
      </c>
      <c r="AR4982" s="208">
        <v>0.9</v>
      </c>
      <c r="AS4982" s="208">
        <v>0.81299999999999994</v>
      </c>
      <c r="AT4982" s="208">
        <v>1.706</v>
      </c>
      <c r="AU4982" s="208">
        <v>1.8260000000000001</v>
      </c>
      <c r="AV4982" s="208">
        <v>2.339</v>
      </c>
      <c r="AW4982" s="208">
        <v>0.73299999999999998</v>
      </c>
      <c r="AX4982" s="208">
        <v>0.67100000000000004</v>
      </c>
      <c r="AY4982" s="208">
        <v>0.66200000000000003</v>
      </c>
      <c r="AZ4982" s="208">
        <v>0.83099999999999996</v>
      </c>
      <c r="BA4982" s="208">
        <v>0.90900000000000003</v>
      </c>
      <c r="BB4982" s="21">
        <f t="shared" si="517"/>
        <v>2.339</v>
      </c>
      <c r="BC4982" s="21"/>
      <c r="BD4982" s="22">
        <f t="shared" si="519"/>
        <v>3.143817204301075</v>
      </c>
      <c r="BE4982" s="21"/>
      <c r="BG4982" s="10"/>
      <c r="BH4982" s="21">
        <f t="shared" si="520"/>
        <v>0</v>
      </c>
      <c r="BI4982" s="22">
        <f t="shared" si="520"/>
        <v>2.3389999999999995E-3</v>
      </c>
      <c r="BJ4982" s="21"/>
      <c r="BK4982" s="21">
        <v>0</v>
      </c>
      <c r="BL4982" s="22">
        <v>7.0169999999999989E-3</v>
      </c>
      <c r="BM4982" s="21"/>
      <c r="BN4982" s="21">
        <f t="shared" si="518"/>
        <v>0</v>
      </c>
      <c r="BO4982" s="22">
        <f t="shared" si="518"/>
        <v>2.8067999999999996E-2</v>
      </c>
      <c r="BP4982" s="21">
        <f t="shared" si="518"/>
        <v>0</v>
      </c>
    </row>
    <row r="4983" spans="1:68" ht="11.1" hidden="1" customHeight="1" outlineLevel="2" x14ac:dyDescent="0.2">
      <c r="A4983" s="10"/>
      <c r="B4983" s="18"/>
      <c r="C4983" s="18"/>
      <c r="D4983" s="18"/>
      <c r="E4983" s="23" t="s">
        <v>4365</v>
      </c>
      <c r="F4983" s="24"/>
      <c r="G4983" s="24"/>
      <c r="H4983" s="24"/>
      <c r="I4983" s="24"/>
      <c r="J4983" s="24"/>
      <c r="K4983" s="24"/>
      <c r="L4983" s="24"/>
      <c r="M4983" s="24"/>
      <c r="N4983" s="24"/>
      <c r="O4983" s="24"/>
      <c r="P4983" s="24"/>
      <c r="Q4983" s="24"/>
      <c r="R4983" s="24"/>
      <c r="S4983" s="24"/>
      <c r="T4983" s="24"/>
      <c r="U4983" s="24"/>
      <c r="V4983" s="24"/>
      <c r="W4983" s="24"/>
      <c r="X4983" s="24"/>
      <c r="Y4983" s="24"/>
      <c r="Z4983" s="24"/>
      <c r="AA4983" s="24"/>
      <c r="AB4983" s="24"/>
      <c r="AC4983" s="24"/>
      <c r="AD4983" s="24"/>
      <c r="AE4983" s="24"/>
      <c r="AF4983" s="24"/>
      <c r="AG4983" s="24"/>
      <c r="AH4983" s="24"/>
      <c r="AI4983" s="24"/>
      <c r="AJ4983" s="24"/>
      <c r="AK4983" s="24"/>
      <c r="AL4983" s="24"/>
      <c r="AM4983" s="24"/>
      <c r="AN4983" s="24"/>
      <c r="AO4983" s="24"/>
      <c r="AP4983" s="24"/>
      <c r="AQ4983" s="208">
        <v>138.04</v>
      </c>
      <c r="AR4983" s="208">
        <v>11.948</v>
      </c>
      <c r="AS4983" s="208">
        <v>11.513</v>
      </c>
      <c r="AT4983" s="208">
        <v>6.3070000000000004</v>
      </c>
      <c r="AU4983" s="208">
        <v>3.0419999999999998</v>
      </c>
      <c r="AV4983" s="24"/>
      <c r="AW4983" s="24"/>
      <c r="AX4983" s="24"/>
      <c r="AY4983" s="24"/>
      <c r="AZ4983" s="208">
        <v>3.9489999999999998</v>
      </c>
      <c r="BA4983" s="208">
        <v>7.1950000000000003</v>
      </c>
      <c r="BB4983" s="21">
        <f t="shared" si="517"/>
        <v>138.04</v>
      </c>
      <c r="BC4983" s="21"/>
      <c r="BD4983" s="22">
        <f t="shared" si="519"/>
        <v>185.53763440860214</v>
      </c>
      <c r="BE4983" s="21"/>
      <c r="BG4983" s="10"/>
      <c r="BH4983" s="21">
        <f t="shared" si="520"/>
        <v>0</v>
      </c>
      <c r="BI4983" s="22">
        <f t="shared" si="520"/>
        <v>0.13804</v>
      </c>
      <c r="BJ4983" s="21"/>
      <c r="BK4983" s="21">
        <v>0</v>
      </c>
      <c r="BL4983" s="22">
        <v>0.41411999999999999</v>
      </c>
      <c r="BM4983" s="21"/>
      <c r="BN4983" s="21">
        <f t="shared" si="518"/>
        <v>0</v>
      </c>
      <c r="BO4983" s="22">
        <f t="shared" si="518"/>
        <v>1.65648</v>
      </c>
      <c r="BP4983" s="21">
        <f t="shared" si="518"/>
        <v>0</v>
      </c>
    </row>
    <row r="4984" spans="1:68" ht="11.1" hidden="1" customHeight="1" outlineLevel="1" collapsed="1" x14ac:dyDescent="0.2">
      <c r="A4984" s="10"/>
      <c r="B4984" s="18"/>
      <c r="C4984" s="18"/>
      <c r="D4984" s="18"/>
      <c r="E4984" s="19" t="s">
        <v>4366</v>
      </c>
      <c r="F4984" s="209">
        <v>1.498</v>
      </c>
      <c r="G4984" s="209">
        <v>1.498</v>
      </c>
      <c r="H4984" s="209">
        <v>1.5089999999999999</v>
      </c>
      <c r="I4984" s="240">
        <v>1.488</v>
      </c>
      <c r="J4984" s="240"/>
      <c r="K4984" s="209">
        <v>1.52</v>
      </c>
      <c r="L4984" s="209">
        <v>1.552</v>
      </c>
      <c r="M4984" s="209">
        <v>1.542</v>
      </c>
      <c r="N4984" s="209">
        <v>1.52</v>
      </c>
      <c r="O4984" s="209">
        <v>1.5309999999999999</v>
      </c>
      <c r="P4984" s="209">
        <v>1.7789999999999999</v>
      </c>
      <c r="Q4984" s="209">
        <v>1.552</v>
      </c>
      <c r="R4984" s="209">
        <v>1.552</v>
      </c>
      <c r="S4984" s="209">
        <v>1.552</v>
      </c>
      <c r="T4984" s="209">
        <v>1.569</v>
      </c>
      <c r="U4984" s="209">
        <v>1.5089999999999999</v>
      </c>
      <c r="V4984" s="209">
        <v>1.52</v>
      </c>
      <c r="W4984" s="209">
        <v>3.9169999999999998</v>
      </c>
      <c r="X4984" s="209">
        <v>1.542</v>
      </c>
      <c r="Y4984" s="209">
        <v>1.542</v>
      </c>
      <c r="Z4984" s="209">
        <v>1.542</v>
      </c>
      <c r="AA4984" s="209">
        <v>1.542</v>
      </c>
      <c r="AB4984" s="209">
        <v>1.6279999999999999</v>
      </c>
      <c r="AC4984" s="209">
        <v>1.6279999999999999</v>
      </c>
      <c r="AD4984" s="209">
        <v>1.6279999999999999</v>
      </c>
      <c r="AE4984" s="209">
        <v>1.6759999999999999</v>
      </c>
      <c r="AF4984" s="209">
        <v>1.6279999999999999</v>
      </c>
      <c r="AG4984" s="209">
        <v>1.6279999999999999</v>
      </c>
      <c r="AH4984" s="209">
        <v>1.8979999999999999</v>
      </c>
      <c r="AI4984" s="209">
        <v>1.9419999999999999</v>
      </c>
      <c r="AJ4984" s="209">
        <v>1.6279999999999999</v>
      </c>
      <c r="AK4984" s="209">
        <v>1.9690000000000001</v>
      </c>
      <c r="AL4984" s="209">
        <v>1.9179999999999999</v>
      </c>
      <c r="AM4984" s="209">
        <v>2.016</v>
      </c>
      <c r="AN4984" s="209">
        <v>1.9430000000000001</v>
      </c>
      <c r="AO4984" s="209">
        <v>1.9319999999999999</v>
      </c>
      <c r="AP4984" s="209">
        <v>2.0209999999999999</v>
      </c>
      <c r="AQ4984" s="209">
        <v>1.911</v>
      </c>
      <c r="AR4984" s="209">
        <v>1.4339999999999999</v>
      </c>
      <c r="AS4984" s="209">
        <v>1.925</v>
      </c>
      <c r="AT4984" s="209">
        <v>2.5840000000000001</v>
      </c>
      <c r="AU4984" s="209">
        <v>1.966</v>
      </c>
      <c r="AV4984" s="209">
        <v>1.9359999999999999</v>
      </c>
      <c r="AW4984" s="209">
        <v>1.861</v>
      </c>
      <c r="AX4984" s="209">
        <v>1.8069999999999999</v>
      </c>
      <c r="AY4984" s="209">
        <v>1.861</v>
      </c>
      <c r="AZ4984" s="209">
        <v>1.768</v>
      </c>
      <c r="BA4984" s="209">
        <v>2.093</v>
      </c>
      <c r="BB4984" s="21">
        <f t="shared" si="517"/>
        <v>3.9169999999999998</v>
      </c>
      <c r="BC4984" s="21">
        <f>BF4984</f>
        <v>25</v>
      </c>
      <c r="BD4984" s="22">
        <f t="shared" si="519"/>
        <v>5.264784946236559</v>
      </c>
      <c r="BE4984" s="21">
        <f>BC4984-BD4984</f>
        <v>19.73521505376344</v>
      </c>
      <c r="BF4984" s="2">
        <v>25</v>
      </c>
      <c r="BG4984" s="10"/>
      <c r="BH4984" s="21">
        <f t="shared" si="520"/>
        <v>1.8599999999999998E-2</v>
      </c>
      <c r="BI4984" s="22">
        <f t="shared" si="520"/>
        <v>3.9169999999999995E-3</v>
      </c>
      <c r="BJ4984" s="21">
        <f>BH4984-BI4984</f>
        <v>1.4682999999999998E-2</v>
      </c>
      <c r="BK4984" s="21">
        <v>5.5799999999999995E-2</v>
      </c>
      <c r="BL4984" s="22">
        <v>1.1750999999999998E-2</v>
      </c>
      <c r="BM4984" s="21">
        <v>4.4048999999999998E-2</v>
      </c>
      <c r="BN4984" s="21">
        <f t="shared" si="518"/>
        <v>0.22319999999999998</v>
      </c>
      <c r="BO4984" s="22">
        <f t="shared" si="518"/>
        <v>4.700399999999999E-2</v>
      </c>
      <c r="BP4984" s="21">
        <f t="shared" si="518"/>
        <v>0.17619599999999999</v>
      </c>
    </row>
    <row r="4985" spans="1:68" ht="11.1" hidden="1" customHeight="1" outlineLevel="2" x14ac:dyDescent="0.2">
      <c r="A4985" s="10"/>
      <c r="B4985" s="18"/>
      <c r="C4985" s="18"/>
      <c r="D4985" s="18"/>
      <c r="E4985" s="23"/>
      <c r="F4985" s="208">
        <v>1.498</v>
      </c>
      <c r="G4985" s="208">
        <v>1.498</v>
      </c>
      <c r="H4985" s="208">
        <v>1.5089999999999999</v>
      </c>
      <c r="I4985" s="239">
        <v>1.488</v>
      </c>
      <c r="J4985" s="239"/>
      <c r="K4985" s="208">
        <v>1.52</v>
      </c>
      <c r="L4985" s="208">
        <v>1.552</v>
      </c>
      <c r="M4985" s="208">
        <v>1.542</v>
      </c>
      <c r="N4985" s="208">
        <v>1.52</v>
      </c>
      <c r="O4985" s="208">
        <v>1.5309999999999999</v>
      </c>
      <c r="P4985" s="208">
        <v>1.7789999999999999</v>
      </c>
      <c r="Q4985" s="208">
        <v>1.552</v>
      </c>
      <c r="R4985" s="208">
        <v>1.552</v>
      </c>
      <c r="S4985" s="208">
        <v>1.552</v>
      </c>
      <c r="T4985" s="208">
        <v>1.569</v>
      </c>
      <c r="U4985" s="208">
        <v>1.5089999999999999</v>
      </c>
      <c r="V4985" s="208">
        <v>1.52</v>
      </c>
      <c r="W4985" s="208">
        <v>3.9169999999999998</v>
      </c>
      <c r="X4985" s="208">
        <v>1.542</v>
      </c>
      <c r="Y4985" s="208">
        <v>1.542</v>
      </c>
      <c r="Z4985" s="208">
        <v>1.542</v>
      </c>
      <c r="AA4985" s="208">
        <v>1.542</v>
      </c>
      <c r="AB4985" s="208">
        <v>1.6279999999999999</v>
      </c>
      <c r="AC4985" s="208">
        <v>1.6279999999999999</v>
      </c>
      <c r="AD4985" s="208">
        <v>1.6279999999999999</v>
      </c>
      <c r="AE4985" s="208">
        <v>1.6759999999999999</v>
      </c>
      <c r="AF4985" s="208">
        <v>1.6279999999999999</v>
      </c>
      <c r="AG4985" s="208">
        <v>1.6279999999999999</v>
      </c>
      <c r="AH4985" s="208">
        <v>1.8979999999999999</v>
      </c>
      <c r="AI4985" s="208">
        <v>1.9419999999999999</v>
      </c>
      <c r="AJ4985" s="208">
        <v>1.6279999999999999</v>
      </c>
      <c r="AK4985" s="208">
        <v>1.9690000000000001</v>
      </c>
      <c r="AL4985" s="208">
        <v>1.9179999999999999</v>
      </c>
      <c r="AM4985" s="208">
        <v>2.016</v>
      </c>
      <c r="AN4985" s="208">
        <v>1.9430000000000001</v>
      </c>
      <c r="AO4985" s="208">
        <v>1.9319999999999999</v>
      </c>
      <c r="AP4985" s="208">
        <v>2.0209999999999999</v>
      </c>
      <c r="AQ4985" s="208">
        <v>1.911</v>
      </c>
      <c r="AR4985" s="208">
        <v>1.4339999999999999</v>
      </c>
      <c r="AS4985" s="208">
        <v>1.925</v>
      </c>
      <c r="AT4985" s="208">
        <v>2.5840000000000001</v>
      </c>
      <c r="AU4985" s="208">
        <v>1.966</v>
      </c>
      <c r="AV4985" s="208">
        <v>1.9359999999999999</v>
      </c>
      <c r="AW4985" s="208">
        <v>1.861</v>
      </c>
      <c r="AX4985" s="208">
        <v>1.8069999999999999</v>
      </c>
      <c r="AY4985" s="208">
        <v>1.861</v>
      </c>
      <c r="AZ4985" s="208">
        <v>1.768</v>
      </c>
      <c r="BA4985" s="208">
        <v>2.093</v>
      </c>
      <c r="BB4985" s="21">
        <f t="shared" si="517"/>
        <v>3.9169999999999998</v>
      </c>
      <c r="BC4985" s="21"/>
      <c r="BD4985" s="22">
        <f t="shared" si="519"/>
        <v>5.264784946236559</v>
      </c>
      <c r="BE4985" s="21"/>
      <c r="BG4985" s="10"/>
      <c r="BH4985" s="21">
        <f t="shared" si="520"/>
        <v>0</v>
      </c>
      <c r="BI4985" s="22">
        <f t="shared" si="520"/>
        <v>3.9169999999999995E-3</v>
      </c>
      <c r="BJ4985" s="21"/>
      <c r="BK4985" s="21">
        <v>0</v>
      </c>
      <c r="BL4985" s="22">
        <v>1.1750999999999998E-2</v>
      </c>
      <c r="BM4985" s="21"/>
      <c r="BN4985" s="21">
        <f t="shared" si="518"/>
        <v>0</v>
      </c>
      <c r="BO4985" s="22">
        <f t="shared" si="518"/>
        <v>4.700399999999999E-2</v>
      </c>
      <c r="BP4985" s="21">
        <f t="shared" si="518"/>
        <v>0</v>
      </c>
    </row>
    <row r="4986" spans="1:68" ht="11.1" hidden="1" customHeight="1" outlineLevel="1" collapsed="1" x14ac:dyDescent="0.2">
      <c r="A4986" s="10"/>
      <c r="B4986" s="18"/>
      <c r="C4986" s="18"/>
      <c r="D4986" s="18"/>
      <c r="E4986" s="19" t="s">
        <v>4367</v>
      </c>
      <c r="F4986" s="20"/>
      <c r="G4986" s="20"/>
      <c r="H4986" s="20"/>
      <c r="I4986" s="20"/>
      <c r="J4986" s="20"/>
      <c r="K4986" s="20"/>
      <c r="L4986" s="20"/>
      <c r="M4986" s="20"/>
      <c r="N4986" s="20"/>
      <c r="O4986" s="20"/>
      <c r="P4986" s="209">
        <v>20.815000000000001</v>
      </c>
      <c r="Q4986" s="209">
        <v>2.0230000000000001</v>
      </c>
      <c r="R4986" s="209">
        <v>2.04</v>
      </c>
      <c r="S4986" s="209">
        <v>7.2249999999999996</v>
      </c>
      <c r="T4986" s="209">
        <v>2.8</v>
      </c>
      <c r="U4986" s="209">
        <v>1.5</v>
      </c>
      <c r="V4986" s="209">
        <v>1</v>
      </c>
      <c r="W4986" s="20"/>
      <c r="X4986" s="209">
        <v>2.8969999999999998</v>
      </c>
      <c r="Y4986" s="20"/>
      <c r="Z4986" s="209">
        <v>0.193</v>
      </c>
      <c r="AA4986" s="209">
        <v>1.0549999999999999</v>
      </c>
      <c r="AB4986" s="209">
        <v>1.7989999999999999</v>
      </c>
      <c r="AC4986" s="209">
        <v>2.5</v>
      </c>
      <c r="AD4986" s="209">
        <v>0.77300000000000002</v>
      </c>
      <c r="AE4986" s="209">
        <v>5.9790000000000001</v>
      </c>
      <c r="AF4986" s="209">
        <v>2.952</v>
      </c>
      <c r="AG4986" s="209">
        <v>2.3759999999999999</v>
      </c>
      <c r="AH4986" s="209">
        <v>0.95299999999999996</v>
      </c>
      <c r="AI4986" s="209">
        <v>0.84</v>
      </c>
      <c r="AJ4986" s="20"/>
      <c r="AK4986" s="20"/>
      <c r="AL4986" s="20"/>
      <c r="AM4986" s="209">
        <v>1.155</v>
      </c>
      <c r="AN4986" s="209">
        <v>1.369</v>
      </c>
      <c r="AO4986" s="209">
        <v>4.8129999999999997</v>
      </c>
      <c r="AP4986" s="209">
        <v>3.5790000000000002</v>
      </c>
      <c r="AQ4986" s="209">
        <v>3</v>
      </c>
      <c r="AR4986" s="209">
        <v>6.8570000000000002</v>
      </c>
      <c r="AS4986" s="209">
        <v>3.5219999999999998</v>
      </c>
      <c r="AT4986" s="209">
        <v>3.379</v>
      </c>
      <c r="AU4986" s="209">
        <v>0.68500000000000005</v>
      </c>
      <c r="AV4986" s="20"/>
      <c r="AW4986" s="20"/>
      <c r="AX4986" s="20"/>
      <c r="AY4986" s="20"/>
      <c r="AZ4986" s="209">
        <v>3.907</v>
      </c>
      <c r="BA4986" s="209">
        <v>4.28</v>
      </c>
      <c r="BB4986" s="21">
        <f t="shared" si="517"/>
        <v>20.815000000000001</v>
      </c>
      <c r="BC4986" s="21">
        <f>BD4986</f>
        <v>27.977150537634412</v>
      </c>
      <c r="BD4986" s="22">
        <f t="shared" si="519"/>
        <v>27.977150537634412</v>
      </c>
      <c r="BE4986" s="21">
        <f>BC4986-BD4986</f>
        <v>0</v>
      </c>
      <c r="BF4986" s="2">
        <v>5.6</v>
      </c>
      <c r="BG4986" s="10">
        <v>6</v>
      </c>
      <c r="BH4986" s="21">
        <f t="shared" si="520"/>
        <v>2.0815E-2</v>
      </c>
      <c r="BI4986" s="22">
        <f t="shared" si="520"/>
        <v>2.0815E-2</v>
      </c>
      <c r="BJ4986" s="21">
        <f>BH4986-BI4986</f>
        <v>0</v>
      </c>
      <c r="BK4986" s="21">
        <v>6.2445000000000001E-2</v>
      </c>
      <c r="BL4986" s="22">
        <v>6.2445000000000001E-2</v>
      </c>
      <c r="BM4986" s="21">
        <v>0</v>
      </c>
      <c r="BN4986" s="21">
        <f t="shared" si="518"/>
        <v>0.24978</v>
      </c>
      <c r="BO4986" s="22">
        <f t="shared" si="518"/>
        <v>0.24978</v>
      </c>
      <c r="BP4986" s="21">
        <f t="shared" si="518"/>
        <v>0</v>
      </c>
    </row>
    <row r="4987" spans="1:68" ht="11.1" hidden="1" customHeight="1" outlineLevel="2" x14ac:dyDescent="0.2">
      <c r="A4987" s="10"/>
      <c r="B4987" s="18"/>
      <c r="C4987" s="18"/>
      <c r="D4987" s="18"/>
      <c r="E4987" s="23" t="s">
        <v>4368</v>
      </c>
      <c r="F4987" s="24"/>
      <c r="G4987" s="24"/>
      <c r="H4987" s="24"/>
      <c r="I4987" s="24"/>
      <c r="J4987" s="24"/>
      <c r="K4987" s="24"/>
      <c r="L4987" s="24"/>
      <c r="M4987" s="24"/>
      <c r="N4987" s="24"/>
      <c r="O4987" s="24"/>
      <c r="P4987" s="208">
        <v>20.815000000000001</v>
      </c>
      <c r="Q4987" s="208">
        <v>2.0230000000000001</v>
      </c>
      <c r="R4987" s="208">
        <v>2.04</v>
      </c>
      <c r="S4987" s="208">
        <v>7.2249999999999996</v>
      </c>
      <c r="T4987" s="208">
        <v>2.8</v>
      </c>
      <c r="U4987" s="208">
        <v>1.5</v>
      </c>
      <c r="V4987" s="208">
        <v>1</v>
      </c>
      <c r="W4987" s="24"/>
      <c r="X4987" s="208">
        <v>2.8969999999999998</v>
      </c>
      <c r="Y4987" s="24"/>
      <c r="Z4987" s="208">
        <v>0.193</v>
      </c>
      <c r="AA4987" s="208">
        <v>1.0549999999999999</v>
      </c>
      <c r="AB4987" s="208">
        <v>1.7989999999999999</v>
      </c>
      <c r="AC4987" s="208">
        <v>2.5</v>
      </c>
      <c r="AD4987" s="208">
        <v>0.77300000000000002</v>
      </c>
      <c r="AE4987" s="208">
        <v>5.9790000000000001</v>
      </c>
      <c r="AF4987" s="208">
        <v>2.952</v>
      </c>
      <c r="AG4987" s="208">
        <v>2.3759999999999999</v>
      </c>
      <c r="AH4987" s="208">
        <v>0.95299999999999996</v>
      </c>
      <c r="AI4987" s="208">
        <v>0.84</v>
      </c>
      <c r="AJ4987" s="24"/>
      <c r="AK4987" s="24"/>
      <c r="AL4987" s="24"/>
      <c r="AM4987" s="208">
        <v>1.155</v>
      </c>
      <c r="AN4987" s="208">
        <v>1.369</v>
      </c>
      <c r="AO4987" s="208">
        <v>4.8129999999999997</v>
      </c>
      <c r="AP4987" s="208">
        <v>3.5790000000000002</v>
      </c>
      <c r="AQ4987" s="208">
        <v>3</v>
      </c>
      <c r="AR4987" s="208">
        <v>6.8570000000000002</v>
      </c>
      <c r="AS4987" s="208">
        <v>3.5219999999999998</v>
      </c>
      <c r="AT4987" s="208">
        <v>3.379</v>
      </c>
      <c r="AU4987" s="208">
        <v>0.68500000000000005</v>
      </c>
      <c r="AV4987" s="24"/>
      <c r="AW4987" s="24"/>
      <c r="AX4987" s="24"/>
      <c r="AY4987" s="24"/>
      <c r="AZ4987" s="208">
        <v>3.907</v>
      </c>
      <c r="BA4987" s="208">
        <v>4.28</v>
      </c>
      <c r="BB4987" s="21">
        <f t="shared" si="517"/>
        <v>20.815000000000001</v>
      </c>
      <c r="BC4987" s="21"/>
      <c r="BD4987" s="22">
        <f t="shared" si="519"/>
        <v>27.977150537634412</v>
      </c>
      <c r="BE4987" s="21"/>
      <c r="BG4987" s="10"/>
      <c r="BH4987" s="21">
        <f t="shared" si="520"/>
        <v>0</v>
      </c>
      <c r="BI4987" s="22">
        <f t="shared" si="520"/>
        <v>2.0815E-2</v>
      </c>
      <c r="BJ4987" s="21"/>
      <c r="BK4987" s="21">
        <v>0</v>
      </c>
      <c r="BL4987" s="22">
        <v>6.2445000000000001E-2</v>
      </c>
      <c r="BM4987" s="21"/>
      <c r="BN4987" s="21">
        <f t="shared" si="518"/>
        <v>0</v>
      </c>
      <c r="BO4987" s="22">
        <f t="shared" si="518"/>
        <v>0.24978</v>
      </c>
      <c r="BP4987" s="21">
        <f t="shared" si="518"/>
        <v>0</v>
      </c>
    </row>
    <row r="4988" spans="1:68" ht="11.1" customHeight="1" outlineLevel="1" collapsed="1" x14ac:dyDescent="0.2">
      <c r="A4988" s="10"/>
      <c r="B4988" s="18"/>
      <c r="C4988" s="18"/>
      <c r="D4988" s="18"/>
      <c r="E4988" s="19" t="s">
        <v>4369</v>
      </c>
      <c r="F4988" s="209">
        <v>0.19</v>
      </c>
      <c r="G4988" s="20"/>
      <c r="H4988" s="20"/>
      <c r="I4988" s="20"/>
      <c r="J4988" s="20"/>
      <c r="K4988" s="209">
        <v>6.2</v>
      </c>
      <c r="L4988" s="20"/>
      <c r="M4988" s="20"/>
      <c r="N4988" s="20"/>
      <c r="O4988" s="20"/>
      <c r="P4988" s="209">
        <v>1.4</v>
      </c>
      <c r="Q4988" s="209">
        <v>1.075</v>
      </c>
      <c r="R4988" s="209">
        <v>1.125</v>
      </c>
      <c r="S4988" s="209">
        <v>1.3</v>
      </c>
      <c r="T4988" s="209">
        <v>1.5</v>
      </c>
      <c r="U4988" s="209">
        <v>0.7</v>
      </c>
      <c r="V4988" s="20"/>
      <c r="W4988" s="20"/>
      <c r="X4988" s="20"/>
      <c r="Y4988" s="20"/>
      <c r="Z4988" s="20"/>
      <c r="AA4988" s="20"/>
      <c r="AB4988" s="20"/>
      <c r="AC4988" s="209">
        <v>1.62</v>
      </c>
      <c r="AD4988" s="209">
        <v>3.13</v>
      </c>
      <c r="AE4988" s="209">
        <v>0.85</v>
      </c>
      <c r="AF4988" s="209">
        <v>0.7</v>
      </c>
      <c r="AG4988" s="209">
        <v>0.42</v>
      </c>
      <c r="AH4988" s="209">
        <v>0.08</v>
      </c>
      <c r="AI4988" s="20"/>
      <c r="AJ4988" s="20"/>
      <c r="AK4988" s="20"/>
      <c r="AL4988" s="20"/>
      <c r="AM4988" s="20"/>
      <c r="AN4988" s="209">
        <v>0.504</v>
      </c>
      <c r="AO4988" s="209">
        <v>0.219</v>
      </c>
      <c r="AP4988" s="209">
        <v>0.54700000000000004</v>
      </c>
      <c r="AQ4988" s="209">
        <v>0.61</v>
      </c>
      <c r="AR4988" s="209">
        <v>0.45</v>
      </c>
      <c r="AS4988" s="209">
        <v>0.26</v>
      </c>
      <c r="AT4988" s="20"/>
      <c r="AU4988" s="20"/>
      <c r="AV4988" s="20"/>
      <c r="AW4988" s="20"/>
      <c r="AX4988" s="20"/>
      <c r="AY4988" s="20"/>
      <c r="AZ4988" s="20"/>
      <c r="BA4988" s="209">
        <v>1.1100000000000001</v>
      </c>
      <c r="BB4988" s="21">
        <f t="shared" si="517"/>
        <v>6.2</v>
      </c>
      <c r="BC4988" s="21">
        <f>BD4988</f>
        <v>8.3333333333333339</v>
      </c>
      <c r="BD4988" s="22">
        <f t="shared" si="519"/>
        <v>8.3333333333333339</v>
      </c>
      <c r="BE4988" s="21">
        <f>BC4988-BD4988</f>
        <v>0</v>
      </c>
      <c r="BF4988" s="2">
        <v>5.46</v>
      </c>
      <c r="BG4988" s="10">
        <v>7</v>
      </c>
      <c r="BH4988" s="21">
        <f t="shared" si="520"/>
        <v>6.1999999999999998E-3</v>
      </c>
      <c r="BI4988" s="22">
        <f t="shared" si="520"/>
        <v>6.1999999999999998E-3</v>
      </c>
      <c r="BJ4988" s="21">
        <f>BH4988-BI4988</f>
        <v>0</v>
      </c>
      <c r="BK4988" s="21">
        <v>1.8599999999999998E-2</v>
      </c>
      <c r="BL4988" s="22">
        <v>1.8599999999999998E-2</v>
      </c>
      <c r="BM4988" s="21">
        <v>0</v>
      </c>
      <c r="BN4988" s="21">
        <f t="shared" si="518"/>
        <v>7.4399999999999994E-2</v>
      </c>
      <c r="BO4988" s="22">
        <f t="shared" si="518"/>
        <v>7.4399999999999994E-2</v>
      </c>
      <c r="BP4988" s="21">
        <f t="shared" si="518"/>
        <v>0</v>
      </c>
    </row>
    <row r="4989" spans="1:68" ht="11.1" hidden="1" customHeight="1" outlineLevel="2" x14ac:dyDescent="0.2">
      <c r="A4989" s="10"/>
      <c r="B4989" s="18"/>
      <c r="C4989" s="18"/>
      <c r="D4989" s="18"/>
      <c r="E4989" s="23" t="s">
        <v>4370</v>
      </c>
      <c r="F4989" s="208">
        <v>0.19</v>
      </c>
      <c r="G4989" s="24"/>
      <c r="H4989" s="24"/>
      <c r="I4989" s="24"/>
      <c r="J4989" s="24"/>
      <c r="K4989" s="208">
        <v>6.2</v>
      </c>
      <c r="L4989" s="24"/>
      <c r="M4989" s="24"/>
      <c r="N4989" s="24"/>
      <c r="O4989" s="24"/>
      <c r="P4989" s="208">
        <v>1.4</v>
      </c>
      <c r="Q4989" s="208">
        <v>1.075</v>
      </c>
      <c r="R4989" s="208">
        <v>1.125</v>
      </c>
      <c r="S4989" s="208">
        <v>1.3</v>
      </c>
      <c r="T4989" s="208">
        <v>1.5</v>
      </c>
      <c r="U4989" s="208">
        <v>0.7</v>
      </c>
      <c r="V4989" s="24"/>
      <c r="W4989" s="24"/>
      <c r="X4989" s="24"/>
      <c r="Y4989" s="24"/>
      <c r="Z4989" s="24"/>
      <c r="AA4989" s="24"/>
      <c r="AB4989" s="24"/>
      <c r="AC4989" s="208">
        <v>1.62</v>
      </c>
      <c r="AD4989" s="208">
        <v>3.13</v>
      </c>
      <c r="AE4989" s="208">
        <v>0.85</v>
      </c>
      <c r="AF4989" s="208">
        <v>0.7</v>
      </c>
      <c r="AG4989" s="208">
        <v>0.42</v>
      </c>
      <c r="AH4989" s="208">
        <v>0.08</v>
      </c>
      <c r="AI4989" s="24"/>
      <c r="AJ4989" s="24"/>
      <c r="AK4989" s="24"/>
      <c r="AL4989" s="24"/>
      <c r="AM4989" s="24"/>
      <c r="AN4989" s="208">
        <v>0.504</v>
      </c>
      <c r="AO4989" s="208">
        <v>0.219</v>
      </c>
      <c r="AP4989" s="208">
        <v>0.54700000000000004</v>
      </c>
      <c r="AQ4989" s="208">
        <v>0.61</v>
      </c>
      <c r="AR4989" s="208">
        <v>0.45</v>
      </c>
      <c r="AS4989" s="208">
        <v>0.26</v>
      </c>
      <c r="AT4989" s="24"/>
      <c r="AU4989" s="24"/>
      <c r="AV4989" s="24"/>
      <c r="AW4989" s="24"/>
      <c r="AX4989" s="24"/>
      <c r="AY4989" s="24"/>
      <c r="AZ4989" s="24"/>
      <c r="BA4989" s="208">
        <v>1.1100000000000001</v>
      </c>
      <c r="BB4989" s="21">
        <f t="shared" si="517"/>
        <v>6.2</v>
      </c>
      <c r="BC4989" s="21"/>
      <c r="BD4989" s="22">
        <f t="shared" si="519"/>
        <v>8.3333333333333339</v>
      </c>
      <c r="BE4989" s="21"/>
      <c r="BG4989" s="10"/>
      <c r="BH4989" s="21">
        <f t="shared" si="520"/>
        <v>0</v>
      </c>
      <c r="BI4989" s="22">
        <f t="shared" si="520"/>
        <v>6.1999999999999998E-3</v>
      </c>
      <c r="BJ4989" s="21"/>
      <c r="BK4989" s="21">
        <v>0</v>
      </c>
      <c r="BL4989" s="22">
        <v>1.8599999999999998E-2</v>
      </c>
      <c r="BM4989" s="21"/>
      <c r="BN4989" s="21">
        <f t="shared" si="518"/>
        <v>0</v>
      </c>
      <c r="BO4989" s="22">
        <f t="shared" si="518"/>
        <v>7.4399999999999994E-2</v>
      </c>
      <c r="BP4989" s="21">
        <f t="shared" si="518"/>
        <v>0</v>
      </c>
    </row>
    <row r="4990" spans="1:68" ht="11.1" hidden="1" customHeight="1" outlineLevel="1" collapsed="1" x14ac:dyDescent="0.2">
      <c r="A4990" s="10"/>
      <c r="B4990" s="18"/>
      <c r="C4990" s="18"/>
      <c r="D4990" s="18"/>
      <c r="E4990" s="19" t="s">
        <v>4371</v>
      </c>
      <c r="F4990" s="209">
        <v>2.04</v>
      </c>
      <c r="G4990" s="209">
        <v>1.6819999999999999</v>
      </c>
      <c r="H4990" s="209">
        <v>0.83399999999999996</v>
      </c>
      <c r="I4990" s="240">
        <v>0.4</v>
      </c>
      <c r="J4990" s="240"/>
      <c r="K4990" s="209">
        <v>0.56399999999999995</v>
      </c>
      <c r="L4990" s="20"/>
      <c r="M4990" s="20"/>
      <c r="N4990" s="20"/>
      <c r="O4990" s="20"/>
      <c r="P4990" s="209">
        <v>0.40300000000000002</v>
      </c>
      <c r="Q4990" s="209">
        <v>1.0629999999999999</v>
      </c>
      <c r="R4990" s="209">
        <v>1.405</v>
      </c>
      <c r="S4990" s="209">
        <v>1.99</v>
      </c>
      <c r="T4990" s="209">
        <v>1.3180000000000001</v>
      </c>
      <c r="U4990" s="209">
        <v>0.97299999999999998</v>
      </c>
      <c r="V4990" s="209">
        <v>0.34599999999999997</v>
      </c>
      <c r="W4990" s="209">
        <v>2E-3</v>
      </c>
      <c r="X4990" s="20"/>
      <c r="Y4990" s="20"/>
      <c r="Z4990" s="20"/>
      <c r="AA4990" s="209">
        <v>0.23400000000000001</v>
      </c>
      <c r="AB4990" s="209">
        <v>0.86799999999999999</v>
      </c>
      <c r="AC4990" s="209">
        <v>1.367</v>
      </c>
      <c r="AD4990" s="209">
        <v>1.7110000000000001</v>
      </c>
      <c r="AE4990" s="209">
        <v>1.865</v>
      </c>
      <c r="AF4990" s="209">
        <v>1.2250000000000001</v>
      </c>
      <c r="AG4990" s="209">
        <v>1.095</v>
      </c>
      <c r="AH4990" s="209">
        <v>0.72</v>
      </c>
      <c r="AI4990" s="20"/>
      <c r="AJ4990" s="20"/>
      <c r="AK4990" s="20"/>
      <c r="AL4990" s="20"/>
      <c r="AM4990" s="20"/>
      <c r="AN4990" s="209">
        <v>0.47399999999999998</v>
      </c>
      <c r="AO4990" s="209">
        <v>0.84599999999999997</v>
      </c>
      <c r="AP4990" s="209">
        <v>1.758</v>
      </c>
      <c r="AQ4990" s="209">
        <v>2.294</v>
      </c>
      <c r="AR4990" s="209">
        <v>1.8839999999999999</v>
      </c>
      <c r="AS4990" s="209">
        <v>0.89800000000000002</v>
      </c>
      <c r="AT4990" s="209">
        <v>0.39100000000000001</v>
      </c>
      <c r="AU4990" s="20"/>
      <c r="AV4990" s="20"/>
      <c r="AW4990" s="20"/>
      <c r="AX4990" s="20"/>
      <c r="AY4990" s="209">
        <v>0.20100000000000001</v>
      </c>
      <c r="AZ4990" s="209">
        <v>0.29299999999999998</v>
      </c>
      <c r="BA4990" s="209">
        <v>0.84299999999999997</v>
      </c>
      <c r="BB4990" s="21">
        <f t="shared" si="517"/>
        <v>2.294</v>
      </c>
      <c r="BC4990" s="21">
        <f>BF4990</f>
        <v>10.41</v>
      </c>
      <c r="BD4990" s="22">
        <f t="shared" si="519"/>
        <v>3.0833333333333335</v>
      </c>
      <c r="BE4990" s="21">
        <f>BC4990-BD4990</f>
        <v>7.3266666666666662</v>
      </c>
      <c r="BF4990" s="2">
        <v>10.41</v>
      </c>
      <c r="BG4990" s="10">
        <v>6</v>
      </c>
      <c r="BH4990" s="21">
        <f t="shared" si="520"/>
        <v>7.7450399999999999E-3</v>
      </c>
      <c r="BI4990" s="22">
        <f t="shared" si="520"/>
        <v>2.294E-3</v>
      </c>
      <c r="BJ4990" s="21">
        <f>BH4990-BI4990</f>
        <v>5.4510399999999999E-3</v>
      </c>
      <c r="BK4990" s="21">
        <v>2.3235119999999998E-2</v>
      </c>
      <c r="BL4990" s="22">
        <v>6.8820000000000001E-3</v>
      </c>
      <c r="BM4990" s="21">
        <v>1.6353119999999999E-2</v>
      </c>
      <c r="BN4990" s="21">
        <f t="shared" si="518"/>
        <v>9.2940479999999992E-2</v>
      </c>
      <c r="BO4990" s="22">
        <f t="shared" si="518"/>
        <v>2.7528E-2</v>
      </c>
      <c r="BP4990" s="21">
        <f t="shared" si="518"/>
        <v>6.5412479999999995E-2</v>
      </c>
    </row>
    <row r="4991" spans="1:68" ht="11.1" hidden="1" customHeight="1" outlineLevel="2" x14ac:dyDescent="0.2">
      <c r="A4991" s="10"/>
      <c r="B4991" s="18"/>
      <c r="C4991" s="18"/>
      <c r="D4991" s="18"/>
      <c r="E4991" s="23" t="s">
        <v>4372</v>
      </c>
      <c r="F4991" s="208">
        <v>2.04</v>
      </c>
      <c r="G4991" s="208">
        <v>1.6819999999999999</v>
      </c>
      <c r="H4991" s="208">
        <v>0.83399999999999996</v>
      </c>
      <c r="I4991" s="239">
        <v>0.4</v>
      </c>
      <c r="J4991" s="239"/>
      <c r="K4991" s="208">
        <v>0.56399999999999995</v>
      </c>
      <c r="L4991" s="24"/>
      <c r="M4991" s="24"/>
      <c r="N4991" s="24"/>
      <c r="O4991" s="24"/>
      <c r="P4991" s="208">
        <v>0.40300000000000002</v>
      </c>
      <c r="Q4991" s="208">
        <v>1.0629999999999999</v>
      </c>
      <c r="R4991" s="208">
        <v>1.405</v>
      </c>
      <c r="S4991" s="208">
        <v>1.99</v>
      </c>
      <c r="T4991" s="208">
        <v>1.3180000000000001</v>
      </c>
      <c r="U4991" s="208">
        <v>0.97299999999999998</v>
      </c>
      <c r="V4991" s="208">
        <v>0.34599999999999997</v>
      </c>
      <c r="W4991" s="208">
        <v>2E-3</v>
      </c>
      <c r="X4991" s="24"/>
      <c r="Y4991" s="24"/>
      <c r="Z4991" s="24"/>
      <c r="AA4991" s="208">
        <v>0.23400000000000001</v>
      </c>
      <c r="AB4991" s="208">
        <v>0.86799999999999999</v>
      </c>
      <c r="AC4991" s="208">
        <v>1.367</v>
      </c>
      <c r="AD4991" s="208">
        <v>1.7110000000000001</v>
      </c>
      <c r="AE4991" s="208">
        <v>1.865</v>
      </c>
      <c r="AF4991" s="208">
        <v>1.2250000000000001</v>
      </c>
      <c r="AG4991" s="208">
        <v>1.095</v>
      </c>
      <c r="AH4991" s="208">
        <v>0.72</v>
      </c>
      <c r="AI4991" s="24"/>
      <c r="AJ4991" s="24"/>
      <c r="AK4991" s="24"/>
      <c r="AL4991" s="24"/>
      <c r="AM4991" s="24"/>
      <c r="AN4991" s="208">
        <v>0.47399999999999998</v>
      </c>
      <c r="AO4991" s="208">
        <v>0.84599999999999997</v>
      </c>
      <c r="AP4991" s="208">
        <v>1.758</v>
      </c>
      <c r="AQ4991" s="208">
        <v>2.294</v>
      </c>
      <c r="AR4991" s="208">
        <v>1.8839999999999999</v>
      </c>
      <c r="AS4991" s="208">
        <v>0.89800000000000002</v>
      </c>
      <c r="AT4991" s="208">
        <v>0.39100000000000001</v>
      </c>
      <c r="AU4991" s="24"/>
      <c r="AV4991" s="24"/>
      <c r="AW4991" s="24"/>
      <c r="AX4991" s="24"/>
      <c r="AY4991" s="208">
        <v>0.20100000000000001</v>
      </c>
      <c r="AZ4991" s="208">
        <v>0.29299999999999998</v>
      </c>
      <c r="BA4991" s="208">
        <v>0.84299999999999997</v>
      </c>
      <c r="BB4991" s="21">
        <f t="shared" si="517"/>
        <v>2.294</v>
      </c>
      <c r="BC4991" s="21"/>
      <c r="BD4991" s="22">
        <f t="shared" si="519"/>
        <v>3.0833333333333335</v>
      </c>
      <c r="BE4991" s="21"/>
      <c r="BG4991" s="10"/>
      <c r="BH4991" s="21">
        <f t="shared" si="520"/>
        <v>0</v>
      </c>
      <c r="BI4991" s="22">
        <f t="shared" si="520"/>
        <v>2.294E-3</v>
      </c>
      <c r="BJ4991" s="21"/>
      <c r="BK4991" s="21">
        <v>0</v>
      </c>
      <c r="BL4991" s="22">
        <v>6.8820000000000001E-3</v>
      </c>
      <c r="BM4991" s="21"/>
      <c r="BN4991" s="21">
        <f t="shared" si="518"/>
        <v>0</v>
      </c>
      <c r="BO4991" s="22">
        <f t="shared" si="518"/>
        <v>2.7528E-2</v>
      </c>
      <c r="BP4991" s="21">
        <f t="shared" si="518"/>
        <v>0</v>
      </c>
    </row>
    <row r="4992" spans="1:68" ht="11.1" hidden="1" customHeight="1" outlineLevel="1" collapsed="1" x14ac:dyDescent="0.2">
      <c r="A4992" s="10"/>
      <c r="B4992" s="18"/>
      <c r="C4992" s="18"/>
      <c r="D4992" s="18"/>
      <c r="E4992" s="19" t="s">
        <v>4373</v>
      </c>
      <c r="F4992" s="209">
        <v>2.4809999999999999</v>
      </c>
      <c r="G4992" s="209">
        <v>0.13100000000000001</v>
      </c>
      <c r="H4992" s="209">
        <v>1.304</v>
      </c>
      <c r="I4992" s="240">
        <v>1.3009999999999999</v>
      </c>
      <c r="J4992" s="240"/>
      <c r="K4992" s="209">
        <v>1.4279999999999999</v>
      </c>
      <c r="L4992" s="209">
        <v>1.173</v>
      </c>
      <c r="M4992" s="209">
        <v>1.466</v>
      </c>
      <c r="N4992" s="209">
        <v>0.81899999999999995</v>
      </c>
      <c r="O4992" s="209">
        <v>1.1180000000000001</v>
      </c>
      <c r="P4992" s="209">
        <v>0.95299999999999996</v>
      </c>
      <c r="Q4992" s="209">
        <v>1.468</v>
      </c>
      <c r="R4992" s="209">
        <v>1.659</v>
      </c>
      <c r="S4992" s="209">
        <v>1.5820000000000001</v>
      </c>
      <c r="T4992" s="209">
        <v>1.0169999999999999</v>
      </c>
      <c r="U4992" s="209">
        <v>1.353</v>
      </c>
      <c r="V4992" s="209">
        <v>1.042</v>
      </c>
      <c r="W4992" s="209">
        <v>1.546</v>
      </c>
      <c r="X4992" s="209">
        <v>1.1659999999999999</v>
      </c>
      <c r="Y4992" s="209">
        <v>1.3129999999999999</v>
      </c>
      <c r="Z4992" s="209">
        <v>1.052</v>
      </c>
      <c r="AA4992" s="209">
        <v>1.2090000000000001</v>
      </c>
      <c r="AB4992" s="209">
        <v>1.373</v>
      </c>
      <c r="AC4992" s="209">
        <v>1.272</v>
      </c>
      <c r="AD4992" s="209">
        <v>1.2729999999999999</v>
      </c>
      <c r="AE4992" s="209">
        <v>1.9370000000000001</v>
      </c>
      <c r="AF4992" s="209">
        <v>1.585</v>
      </c>
      <c r="AG4992" s="209">
        <v>0.29399999999999998</v>
      </c>
      <c r="AH4992" s="209">
        <v>1.4179999999999999</v>
      </c>
      <c r="AI4992" s="209">
        <v>1.583</v>
      </c>
      <c r="AJ4992" s="209">
        <v>1.0529999999999999</v>
      </c>
      <c r="AK4992" s="209">
        <v>1.6719999999999999</v>
      </c>
      <c r="AL4992" s="209">
        <v>1.2170000000000001</v>
      </c>
      <c r="AM4992" s="209">
        <v>0.78500000000000003</v>
      </c>
      <c r="AN4992" s="209">
        <v>1.4239999999999999</v>
      </c>
      <c r="AO4992" s="209">
        <v>1.4590000000000001</v>
      </c>
      <c r="AP4992" s="209">
        <v>1.3149999999999999</v>
      </c>
      <c r="AQ4992" s="209">
        <v>2.0720000000000001</v>
      </c>
      <c r="AR4992" s="209">
        <v>0.93200000000000005</v>
      </c>
      <c r="AS4992" s="209">
        <v>1.413</v>
      </c>
      <c r="AT4992" s="209">
        <v>1.8149999999999999</v>
      </c>
      <c r="AU4992" s="209">
        <v>1.51</v>
      </c>
      <c r="AV4992" s="209">
        <v>0.995</v>
      </c>
      <c r="AW4992" s="209">
        <v>1.375</v>
      </c>
      <c r="AX4992" s="209">
        <v>0.93799999999999994</v>
      </c>
      <c r="AY4992" s="209">
        <v>1.0449999999999999</v>
      </c>
      <c r="AZ4992" s="209">
        <v>1.113</v>
      </c>
      <c r="BA4992" s="209">
        <v>1.42</v>
      </c>
      <c r="BB4992" s="21">
        <f t="shared" si="517"/>
        <v>2.4809999999999999</v>
      </c>
      <c r="BC4992" s="21">
        <f>BF4992</f>
        <v>75</v>
      </c>
      <c r="BD4992" s="22">
        <f t="shared" si="519"/>
        <v>3.3346774193548385</v>
      </c>
      <c r="BE4992" s="21">
        <f>BC4992-BD4992</f>
        <v>71.665322580645167</v>
      </c>
      <c r="BF4992" s="2">
        <v>75</v>
      </c>
      <c r="BG4992" s="10"/>
      <c r="BH4992" s="21">
        <f t="shared" si="520"/>
        <v>5.5800000000000002E-2</v>
      </c>
      <c r="BI4992" s="22">
        <f t="shared" si="520"/>
        <v>2.4810000000000001E-3</v>
      </c>
      <c r="BJ4992" s="21">
        <f>BH4992-BI4992</f>
        <v>5.3319000000000005E-2</v>
      </c>
      <c r="BK4992" s="21">
        <v>0.16739999999999999</v>
      </c>
      <c r="BL4992" s="22">
        <v>7.443E-3</v>
      </c>
      <c r="BM4992" s="21">
        <v>0.15995699999999999</v>
      </c>
      <c r="BN4992" s="21">
        <f t="shared" si="518"/>
        <v>0.66959999999999997</v>
      </c>
      <c r="BO4992" s="22">
        <f t="shared" si="518"/>
        <v>2.9772E-2</v>
      </c>
      <c r="BP4992" s="21">
        <f t="shared" si="518"/>
        <v>0.63982799999999995</v>
      </c>
    </row>
    <row r="4993" spans="1:68" ht="11.1" hidden="1" customHeight="1" outlineLevel="2" x14ac:dyDescent="0.2">
      <c r="A4993" s="10"/>
      <c r="B4993" s="18"/>
      <c r="C4993" s="18"/>
      <c r="D4993" s="18"/>
      <c r="E4993" s="23"/>
      <c r="F4993" s="208">
        <v>2.4809999999999999</v>
      </c>
      <c r="G4993" s="208">
        <v>0.13100000000000001</v>
      </c>
      <c r="H4993" s="208">
        <v>1.304</v>
      </c>
      <c r="I4993" s="239">
        <v>1.3009999999999999</v>
      </c>
      <c r="J4993" s="239"/>
      <c r="K4993" s="208">
        <v>1.4279999999999999</v>
      </c>
      <c r="L4993" s="208">
        <v>1.173</v>
      </c>
      <c r="M4993" s="208">
        <v>1.466</v>
      </c>
      <c r="N4993" s="208">
        <v>0.81899999999999995</v>
      </c>
      <c r="O4993" s="208">
        <v>1.1180000000000001</v>
      </c>
      <c r="P4993" s="208">
        <v>0.95299999999999996</v>
      </c>
      <c r="Q4993" s="208">
        <v>1.468</v>
      </c>
      <c r="R4993" s="208">
        <v>1.659</v>
      </c>
      <c r="S4993" s="208">
        <v>1.5820000000000001</v>
      </c>
      <c r="T4993" s="208">
        <v>1.0169999999999999</v>
      </c>
      <c r="U4993" s="208">
        <v>1.353</v>
      </c>
      <c r="V4993" s="208">
        <v>1.042</v>
      </c>
      <c r="W4993" s="208">
        <v>1.546</v>
      </c>
      <c r="X4993" s="208">
        <v>1.1659999999999999</v>
      </c>
      <c r="Y4993" s="208">
        <v>1.3129999999999999</v>
      </c>
      <c r="Z4993" s="208">
        <v>1.052</v>
      </c>
      <c r="AA4993" s="208">
        <v>1.2090000000000001</v>
      </c>
      <c r="AB4993" s="208">
        <v>1.373</v>
      </c>
      <c r="AC4993" s="208">
        <v>1.272</v>
      </c>
      <c r="AD4993" s="208">
        <v>1.2729999999999999</v>
      </c>
      <c r="AE4993" s="208">
        <v>1.9370000000000001</v>
      </c>
      <c r="AF4993" s="208">
        <v>1.585</v>
      </c>
      <c r="AG4993" s="208">
        <v>0.29399999999999998</v>
      </c>
      <c r="AH4993" s="208">
        <v>1.4179999999999999</v>
      </c>
      <c r="AI4993" s="208">
        <v>1.583</v>
      </c>
      <c r="AJ4993" s="208">
        <v>1.0529999999999999</v>
      </c>
      <c r="AK4993" s="208">
        <v>1.6719999999999999</v>
      </c>
      <c r="AL4993" s="208">
        <v>1.2170000000000001</v>
      </c>
      <c r="AM4993" s="208">
        <v>0.78500000000000003</v>
      </c>
      <c r="AN4993" s="208">
        <v>1.4239999999999999</v>
      </c>
      <c r="AO4993" s="208">
        <v>1.4590000000000001</v>
      </c>
      <c r="AP4993" s="208">
        <v>1.3149999999999999</v>
      </c>
      <c r="AQ4993" s="208">
        <v>2.0720000000000001</v>
      </c>
      <c r="AR4993" s="208">
        <v>0.93200000000000005</v>
      </c>
      <c r="AS4993" s="208">
        <v>1.413</v>
      </c>
      <c r="AT4993" s="208">
        <v>1.8149999999999999</v>
      </c>
      <c r="AU4993" s="208">
        <v>1.51</v>
      </c>
      <c r="AV4993" s="208">
        <v>0.995</v>
      </c>
      <c r="AW4993" s="208">
        <v>1.375</v>
      </c>
      <c r="AX4993" s="208">
        <v>0.93799999999999994</v>
      </c>
      <c r="AY4993" s="208">
        <v>1.0449999999999999</v>
      </c>
      <c r="AZ4993" s="208">
        <v>1.113</v>
      </c>
      <c r="BA4993" s="208">
        <v>1.42</v>
      </c>
      <c r="BB4993" s="21">
        <f t="shared" si="517"/>
        <v>2.4809999999999999</v>
      </c>
      <c r="BC4993" s="21"/>
      <c r="BD4993" s="22">
        <f t="shared" si="519"/>
        <v>3.3346774193548385</v>
      </c>
      <c r="BE4993" s="21"/>
      <c r="BG4993" s="10"/>
      <c r="BH4993" s="21">
        <f t="shared" si="520"/>
        <v>0</v>
      </c>
      <c r="BI4993" s="22">
        <f t="shared" si="520"/>
        <v>2.4810000000000001E-3</v>
      </c>
      <c r="BJ4993" s="21"/>
      <c r="BK4993" s="21">
        <v>0</v>
      </c>
      <c r="BL4993" s="22">
        <v>7.443E-3</v>
      </c>
      <c r="BM4993" s="21"/>
      <c r="BN4993" s="21">
        <f t="shared" si="518"/>
        <v>0</v>
      </c>
      <c r="BO4993" s="22">
        <f t="shared" si="518"/>
        <v>2.9772E-2</v>
      </c>
      <c r="BP4993" s="21">
        <f t="shared" si="518"/>
        <v>0</v>
      </c>
    </row>
    <row r="4994" spans="1:68" ht="11.1" hidden="1" customHeight="1" outlineLevel="1" collapsed="1" x14ac:dyDescent="0.2">
      <c r="A4994" s="10"/>
      <c r="B4994" s="18"/>
      <c r="C4994" s="18"/>
      <c r="D4994" s="18"/>
      <c r="E4994" s="19" t="s">
        <v>4374</v>
      </c>
      <c r="F4994" s="20"/>
      <c r="G4994" s="20"/>
      <c r="H4994" s="20"/>
      <c r="I4994" s="20"/>
      <c r="J4994" s="20"/>
      <c r="K4994" s="20"/>
      <c r="L4994" s="20"/>
      <c r="M4994" s="209">
        <v>4.0289999999999999</v>
      </c>
      <c r="N4994" s="209">
        <v>6.22</v>
      </c>
      <c r="O4994" s="209">
        <v>5.82</v>
      </c>
      <c r="P4994" s="209">
        <v>5.8650000000000002</v>
      </c>
      <c r="Q4994" s="209">
        <v>6.399</v>
      </c>
      <c r="R4994" s="209">
        <v>6.1449999999999996</v>
      </c>
      <c r="S4994" s="209">
        <v>7.7640000000000002</v>
      </c>
      <c r="T4994" s="209">
        <v>6.2670000000000003</v>
      </c>
      <c r="U4994" s="209">
        <v>6.4509999999999996</v>
      </c>
      <c r="V4994" s="209">
        <v>6.3550000000000004</v>
      </c>
      <c r="W4994" s="209">
        <v>6.71</v>
      </c>
      <c r="X4994" s="209">
        <v>6.3259999999999996</v>
      </c>
      <c r="Y4994" s="209">
        <v>6.2649999999999997</v>
      </c>
      <c r="Z4994" s="209">
        <v>6.35</v>
      </c>
      <c r="AA4994" s="209">
        <v>6.1559999999999997</v>
      </c>
      <c r="AB4994" s="209">
        <v>6.819</v>
      </c>
      <c r="AC4994" s="209">
        <v>5.5039999999999996</v>
      </c>
      <c r="AD4994" s="209">
        <v>10.433</v>
      </c>
      <c r="AE4994" s="209">
        <v>8.7129999999999992</v>
      </c>
      <c r="AF4994" s="209">
        <v>13.180999999999999</v>
      </c>
      <c r="AG4994" s="209">
        <v>9.0380000000000003</v>
      </c>
      <c r="AH4994" s="209">
        <v>6.8760000000000003</v>
      </c>
      <c r="AI4994" s="209">
        <v>6.2919999999999998</v>
      </c>
      <c r="AJ4994" s="209">
        <v>6.3550000000000004</v>
      </c>
      <c r="AK4994" s="209">
        <v>7.3</v>
      </c>
      <c r="AL4994" s="209">
        <v>6.54</v>
      </c>
      <c r="AM4994" s="209">
        <v>5.97</v>
      </c>
      <c r="AN4994" s="209">
        <v>6.1189999999999998</v>
      </c>
      <c r="AO4994" s="209">
        <v>6.7389999999999999</v>
      </c>
      <c r="AP4994" s="209">
        <v>7.1189999999999998</v>
      </c>
      <c r="AQ4994" s="209">
        <v>6.9219999999999997</v>
      </c>
      <c r="AR4994" s="209">
        <v>6.9950000000000001</v>
      </c>
      <c r="AS4994" s="209">
        <v>6.9160000000000004</v>
      </c>
      <c r="AT4994" s="209">
        <v>7.3070000000000004</v>
      </c>
      <c r="AU4994" s="209">
        <v>7.2809999999999997</v>
      </c>
      <c r="AV4994" s="20"/>
      <c r="AW4994" s="20"/>
      <c r="AX4994" s="20"/>
      <c r="AY4994" s="20"/>
      <c r="AZ4994" s="20"/>
      <c r="BA4994" s="20"/>
      <c r="BB4994" s="21">
        <f t="shared" si="517"/>
        <v>13.180999999999999</v>
      </c>
      <c r="BC4994" s="21">
        <f>BF4994</f>
        <v>105</v>
      </c>
      <c r="BD4994" s="22">
        <f t="shared" si="519"/>
        <v>17.716397849462364</v>
      </c>
      <c r="BE4994" s="21">
        <f>BC4994-BD4994</f>
        <v>87.283602150537632</v>
      </c>
      <c r="BF4994" s="2">
        <v>105</v>
      </c>
      <c r="BG4994" s="10"/>
      <c r="BH4994" s="21">
        <f t="shared" si="520"/>
        <v>7.8119999999999995E-2</v>
      </c>
      <c r="BI4994" s="22">
        <f t="shared" si="520"/>
        <v>1.3180999999999998E-2</v>
      </c>
      <c r="BJ4994" s="21">
        <f>BH4994-BI4994</f>
        <v>6.4938999999999997E-2</v>
      </c>
      <c r="BK4994" s="21">
        <v>0.23435999999999998</v>
      </c>
      <c r="BL4994" s="22">
        <v>3.9542999999999995E-2</v>
      </c>
      <c r="BM4994" s="21">
        <v>0.19481699999999999</v>
      </c>
      <c r="BN4994" s="21">
        <f t="shared" si="518"/>
        <v>0.93743999999999994</v>
      </c>
      <c r="BO4994" s="22">
        <f t="shared" si="518"/>
        <v>0.15817199999999998</v>
      </c>
      <c r="BP4994" s="21">
        <f t="shared" si="518"/>
        <v>0.77926799999999996</v>
      </c>
    </row>
    <row r="4995" spans="1:68" ht="11.1" hidden="1" customHeight="1" outlineLevel="2" x14ac:dyDescent="0.2">
      <c r="A4995" s="10"/>
      <c r="B4995" s="18"/>
      <c r="C4995" s="18"/>
      <c r="D4995" s="18"/>
      <c r="E4995" s="23"/>
      <c r="F4995" s="24"/>
      <c r="G4995" s="24"/>
      <c r="H4995" s="24"/>
      <c r="I4995" s="24"/>
      <c r="J4995" s="24"/>
      <c r="K4995" s="24"/>
      <c r="L4995" s="24"/>
      <c r="M4995" s="208">
        <v>4.0289999999999999</v>
      </c>
      <c r="N4995" s="208">
        <v>6.22</v>
      </c>
      <c r="O4995" s="208">
        <v>5.82</v>
      </c>
      <c r="P4995" s="208">
        <v>5.8650000000000002</v>
      </c>
      <c r="Q4995" s="208">
        <v>6.399</v>
      </c>
      <c r="R4995" s="208">
        <v>6.1449999999999996</v>
      </c>
      <c r="S4995" s="208">
        <v>7.7640000000000002</v>
      </c>
      <c r="T4995" s="208">
        <v>6.2670000000000003</v>
      </c>
      <c r="U4995" s="208">
        <v>6.4509999999999996</v>
      </c>
      <c r="V4995" s="208">
        <v>6.3550000000000004</v>
      </c>
      <c r="W4995" s="208">
        <v>6.71</v>
      </c>
      <c r="X4995" s="208">
        <v>6.3259999999999996</v>
      </c>
      <c r="Y4995" s="208">
        <v>6.2649999999999997</v>
      </c>
      <c r="Z4995" s="208">
        <v>6.35</v>
      </c>
      <c r="AA4995" s="208">
        <v>6.1559999999999997</v>
      </c>
      <c r="AB4995" s="208">
        <v>6.819</v>
      </c>
      <c r="AC4995" s="208">
        <v>5.5039999999999996</v>
      </c>
      <c r="AD4995" s="208">
        <v>10.433</v>
      </c>
      <c r="AE4995" s="208">
        <v>8.7129999999999992</v>
      </c>
      <c r="AF4995" s="208">
        <v>13.180999999999999</v>
      </c>
      <c r="AG4995" s="208">
        <v>9.0380000000000003</v>
      </c>
      <c r="AH4995" s="208">
        <v>6.8760000000000003</v>
      </c>
      <c r="AI4995" s="208">
        <v>6.2919999999999998</v>
      </c>
      <c r="AJ4995" s="208">
        <v>6.3550000000000004</v>
      </c>
      <c r="AK4995" s="208">
        <v>7.3</v>
      </c>
      <c r="AL4995" s="208">
        <v>6.54</v>
      </c>
      <c r="AM4995" s="208">
        <v>5.97</v>
      </c>
      <c r="AN4995" s="208">
        <v>6.1189999999999998</v>
      </c>
      <c r="AO4995" s="208">
        <v>6.7389999999999999</v>
      </c>
      <c r="AP4995" s="208">
        <v>7.1189999999999998</v>
      </c>
      <c r="AQ4995" s="208">
        <v>6.9219999999999997</v>
      </c>
      <c r="AR4995" s="208">
        <v>6.9950000000000001</v>
      </c>
      <c r="AS4995" s="208">
        <v>6.9160000000000004</v>
      </c>
      <c r="AT4995" s="208">
        <v>7.3070000000000004</v>
      </c>
      <c r="AU4995" s="208">
        <v>7.2809999999999997</v>
      </c>
      <c r="AV4995" s="24"/>
      <c r="AW4995" s="24"/>
      <c r="AX4995" s="24"/>
      <c r="AY4995" s="24"/>
      <c r="AZ4995" s="24"/>
      <c r="BA4995" s="24"/>
      <c r="BB4995" s="21">
        <f t="shared" si="517"/>
        <v>13.180999999999999</v>
      </c>
      <c r="BC4995" s="21"/>
      <c r="BD4995" s="22">
        <f t="shared" si="519"/>
        <v>17.716397849462364</v>
      </c>
      <c r="BE4995" s="21"/>
      <c r="BG4995" s="10"/>
      <c r="BH4995" s="21">
        <f t="shared" si="520"/>
        <v>0</v>
      </c>
      <c r="BI4995" s="22">
        <f t="shared" si="520"/>
        <v>1.3180999999999998E-2</v>
      </c>
      <c r="BJ4995" s="21"/>
      <c r="BK4995" s="21">
        <v>0</v>
      </c>
      <c r="BL4995" s="22">
        <v>3.9542999999999995E-2</v>
      </c>
      <c r="BM4995" s="21"/>
      <c r="BN4995" s="21">
        <f t="shared" si="518"/>
        <v>0</v>
      </c>
      <c r="BO4995" s="22">
        <f t="shared" si="518"/>
        <v>0.15817199999999998</v>
      </c>
      <c r="BP4995" s="21">
        <f t="shared" si="518"/>
        <v>0</v>
      </c>
    </row>
    <row r="4996" spans="1:68" ht="11.1" hidden="1" customHeight="1" outlineLevel="1" collapsed="1" x14ac:dyDescent="0.2">
      <c r="A4996" s="10"/>
      <c r="B4996" s="18"/>
      <c r="C4996" s="18"/>
      <c r="D4996" s="18"/>
      <c r="E4996" s="19" t="s">
        <v>4375</v>
      </c>
      <c r="F4996" s="209">
        <v>18.504000000000001</v>
      </c>
      <c r="G4996" s="209">
        <v>14.378</v>
      </c>
      <c r="H4996" s="209">
        <v>12.987</v>
      </c>
      <c r="I4996" s="240">
        <v>8.4489999999999998</v>
      </c>
      <c r="J4996" s="240"/>
      <c r="K4996" s="20"/>
      <c r="L4996" s="209">
        <v>0.16400000000000001</v>
      </c>
      <c r="M4996" s="209">
        <v>0.06</v>
      </c>
      <c r="N4996" s="20"/>
      <c r="O4996" s="209">
        <v>0.59699999999999998</v>
      </c>
      <c r="P4996" s="209">
        <v>12.917999999999999</v>
      </c>
      <c r="Q4996" s="209">
        <v>16.087</v>
      </c>
      <c r="R4996" s="209">
        <v>17.561</v>
      </c>
      <c r="S4996" s="209">
        <v>24.315999999999999</v>
      </c>
      <c r="T4996" s="209">
        <v>18.882000000000001</v>
      </c>
      <c r="U4996" s="209">
        <v>12.128</v>
      </c>
      <c r="V4996" s="209">
        <v>2.5</v>
      </c>
      <c r="W4996" s="209">
        <v>1.829</v>
      </c>
      <c r="X4996" s="209">
        <v>0.17899999999999999</v>
      </c>
      <c r="Y4996" s="209">
        <v>0.20499999999999999</v>
      </c>
      <c r="Z4996" s="209">
        <v>0.25</v>
      </c>
      <c r="AA4996" s="209">
        <v>0.69599999999999995</v>
      </c>
      <c r="AB4996" s="209">
        <v>2.734</v>
      </c>
      <c r="AC4996" s="209">
        <v>4.9130000000000003</v>
      </c>
      <c r="AD4996" s="209">
        <v>7.5579999999999998</v>
      </c>
      <c r="AE4996" s="209">
        <v>7.2480000000000002</v>
      </c>
      <c r="AF4996" s="209">
        <v>5.6559999999999997</v>
      </c>
      <c r="AG4996" s="209">
        <v>3.5939999999999999</v>
      </c>
      <c r="AH4996" s="209">
        <v>2.0779999999999998</v>
      </c>
      <c r="AI4996" s="209">
        <v>0.81399999999999995</v>
      </c>
      <c r="AJ4996" s="209">
        <v>0.2</v>
      </c>
      <c r="AK4996" s="209">
        <v>0.189</v>
      </c>
      <c r="AL4996" s="209">
        <v>0.20300000000000001</v>
      </c>
      <c r="AM4996" s="209">
        <v>0.46500000000000002</v>
      </c>
      <c r="AN4996" s="209">
        <v>2.613</v>
      </c>
      <c r="AO4996" s="209">
        <v>7.3719999999999999</v>
      </c>
      <c r="AP4996" s="209">
        <v>7.74</v>
      </c>
      <c r="AQ4996" s="209">
        <v>7.4779999999999998</v>
      </c>
      <c r="AR4996" s="209">
        <v>4.9329999999999998</v>
      </c>
      <c r="AS4996" s="209">
        <v>3.9820000000000002</v>
      </c>
      <c r="AT4996" s="209">
        <v>1.6990000000000001</v>
      </c>
      <c r="AU4996" s="209">
        <v>0.24</v>
      </c>
      <c r="AV4996" s="209">
        <v>0.35299999999999998</v>
      </c>
      <c r="AW4996" s="209">
        <v>0.16600000000000001</v>
      </c>
      <c r="AX4996" s="209">
        <v>0.218</v>
      </c>
      <c r="AY4996" s="209">
        <v>0.22800000000000001</v>
      </c>
      <c r="AZ4996" s="209">
        <v>1.4410000000000001</v>
      </c>
      <c r="BA4996" s="209">
        <v>3.82</v>
      </c>
      <c r="BB4996" s="56">
        <f>BB4997+BB4998</f>
        <v>25.210999999999999</v>
      </c>
      <c r="BC4996" s="21">
        <f>BD4996</f>
        <v>33.885752688172047</v>
      </c>
      <c r="BD4996" s="22">
        <f t="shared" si="519"/>
        <v>33.885752688172047</v>
      </c>
      <c r="BE4996" s="21">
        <f>BC4996-BD4996</f>
        <v>0</v>
      </c>
      <c r="BF4996" s="2">
        <v>29.52</v>
      </c>
      <c r="BG4996" s="10">
        <v>6</v>
      </c>
      <c r="BH4996" s="21">
        <f t="shared" si="520"/>
        <v>2.5211000000000004E-2</v>
      </c>
      <c r="BI4996" s="22">
        <f t="shared" si="520"/>
        <v>2.5211000000000004E-2</v>
      </c>
      <c r="BJ4996" s="21">
        <f>BH4996-BI4996</f>
        <v>0</v>
      </c>
      <c r="BK4996" s="21">
        <v>7.2947999999999985E-2</v>
      </c>
      <c r="BL4996" s="22">
        <v>7.2947999999999985E-2</v>
      </c>
      <c r="BM4996" s="21">
        <v>0</v>
      </c>
      <c r="BN4996" s="21">
        <f t="shared" si="518"/>
        <v>0.29179199999999994</v>
      </c>
      <c r="BO4996" s="22">
        <f t="shared" si="518"/>
        <v>0.29179199999999994</v>
      </c>
      <c r="BP4996" s="21">
        <f t="shared" si="518"/>
        <v>0</v>
      </c>
    </row>
    <row r="4997" spans="1:68" ht="11.1" hidden="1" customHeight="1" outlineLevel="2" x14ac:dyDescent="0.2">
      <c r="A4997" s="10"/>
      <c r="B4997" s="18"/>
      <c r="C4997" s="18"/>
      <c r="D4997" s="18"/>
      <c r="E4997" s="23" t="s">
        <v>4376</v>
      </c>
      <c r="F4997" s="208">
        <v>6.6719999999999997</v>
      </c>
      <c r="G4997" s="208">
        <v>4.0890000000000004</v>
      </c>
      <c r="H4997" s="208">
        <v>3.0329999999999999</v>
      </c>
      <c r="I4997" s="239">
        <v>1.7450000000000001</v>
      </c>
      <c r="J4997" s="239"/>
      <c r="K4997" s="24"/>
      <c r="L4997" s="208">
        <v>0.16400000000000001</v>
      </c>
      <c r="M4997" s="208">
        <v>0.06</v>
      </c>
      <c r="N4997" s="24"/>
      <c r="O4997" s="208">
        <v>0.59699999999999998</v>
      </c>
      <c r="P4997" s="208">
        <v>2.6549999999999998</v>
      </c>
      <c r="Q4997" s="208">
        <v>4.5460000000000003</v>
      </c>
      <c r="R4997" s="208">
        <v>6.3280000000000003</v>
      </c>
      <c r="S4997" s="208">
        <v>6.8449999999999998</v>
      </c>
      <c r="T4997" s="208">
        <v>5.8940000000000001</v>
      </c>
      <c r="U4997" s="208">
        <v>3.149</v>
      </c>
      <c r="V4997" s="208">
        <v>2.5</v>
      </c>
      <c r="W4997" s="208">
        <v>1.829</v>
      </c>
      <c r="X4997" s="208">
        <v>0.17899999999999999</v>
      </c>
      <c r="Y4997" s="208">
        <v>0.20499999999999999</v>
      </c>
      <c r="Z4997" s="208">
        <v>0.25</v>
      </c>
      <c r="AA4997" s="208">
        <v>0.69599999999999995</v>
      </c>
      <c r="AB4997" s="208">
        <v>2.734</v>
      </c>
      <c r="AC4997" s="208">
        <v>4.9130000000000003</v>
      </c>
      <c r="AD4997" s="208">
        <v>7.5579999999999998</v>
      </c>
      <c r="AE4997" s="208">
        <v>7.2480000000000002</v>
      </c>
      <c r="AF4997" s="208">
        <v>5.6559999999999997</v>
      </c>
      <c r="AG4997" s="208">
        <v>3.5939999999999999</v>
      </c>
      <c r="AH4997" s="208">
        <v>2.0779999999999998</v>
      </c>
      <c r="AI4997" s="208">
        <v>0.81399999999999995</v>
      </c>
      <c r="AJ4997" s="208">
        <v>0.2</v>
      </c>
      <c r="AK4997" s="208">
        <v>0.189</v>
      </c>
      <c r="AL4997" s="208">
        <v>0.20300000000000001</v>
      </c>
      <c r="AM4997" s="208">
        <v>0.46500000000000002</v>
      </c>
      <c r="AN4997" s="208">
        <v>2.613</v>
      </c>
      <c r="AO4997" s="208">
        <v>7.3719999999999999</v>
      </c>
      <c r="AP4997" s="208">
        <v>7.74</v>
      </c>
      <c r="AQ4997" s="208">
        <v>7.4779999999999998</v>
      </c>
      <c r="AR4997" s="208">
        <v>4.9329999999999998</v>
      </c>
      <c r="AS4997" s="208">
        <v>3.9820000000000002</v>
      </c>
      <c r="AT4997" s="208">
        <v>1.6990000000000001</v>
      </c>
      <c r="AU4997" s="208">
        <v>0.24</v>
      </c>
      <c r="AV4997" s="208">
        <v>0.35299999999999998</v>
      </c>
      <c r="AW4997" s="208">
        <v>0.16600000000000001</v>
      </c>
      <c r="AX4997" s="208">
        <v>0.218</v>
      </c>
      <c r="AY4997" s="208">
        <v>0.22800000000000001</v>
      </c>
      <c r="AZ4997" s="208">
        <v>1.4410000000000001</v>
      </c>
      <c r="BA4997" s="208">
        <v>3.82</v>
      </c>
      <c r="BB4997" s="21">
        <f t="shared" ref="BB4997:BB5060" si="521">MAX(F4997:BA4997)</f>
        <v>7.74</v>
      </c>
      <c r="BC4997" s="21"/>
      <c r="BD4997" s="22">
        <f t="shared" si="519"/>
        <v>10.403225806451614</v>
      </c>
      <c r="BE4997" s="21"/>
      <c r="BG4997" s="10"/>
      <c r="BH4997" s="21">
        <f t="shared" si="520"/>
        <v>0</v>
      </c>
      <c r="BI4997" s="22">
        <f t="shared" si="520"/>
        <v>7.7400000000000004E-3</v>
      </c>
      <c r="BJ4997" s="21"/>
      <c r="BK4997" s="21">
        <v>0</v>
      </c>
      <c r="BL4997" s="22">
        <v>2.3220000000000001E-2</v>
      </c>
      <c r="BM4997" s="21"/>
      <c r="BN4997" s="21">
        <f t="shared" si="518"/>
        <v>0</v>
      </c>
      <c r="BO4997" s="22">
        <f t="shared" si="518"/>
        <v>9.2880000000000004E-2</v>
      </c>
      <c r="BP4997" s="21">
        <f t="shared" si="518"/>
        <v>0</v>
      </c>
    </row>
    <row r="4998" spans="1:68" ht="11.1" hidden="1" customHeight="1" outlineLevel="2" x14ac:dyDescent="0.2">
      <c r="A4998" s="10"/>
      <c r="B4998" s="18"/>
      <c r="C4998" s="18"/>
      <c r="D4998" s="18"/>
      <c r="E4998" s="23" t="s">
        <v>4377</v>
      </c>
      <c r="F4998" s="208">
        <v>11.832000000000001</v>
      </c>
      <c r="G4998" s="208">
        <v>10.289</v>
      </c>
      <c r="H4998" s="208">
        <v>9.9540000000000006</v>
      </c>
      <c r="I4998" s="239">
        <v>6.7039999999999997</v>
      </c>
      <c r="J4998" s="239"/>
      <c r="K4998" s="24"/>
      <c r="L4998" s="24"/>
      <c r="M4998" s="24"/>
      <c r="N4998" s="24"/>
      <c r="O4998" s="24"/>
      <c r="P4998" s="208">
        <v>10.263</v>
      </c>
      <c r="Q4998" s="208">
        <v>11.541</v>
      </c>
      <c r="R4998" s="208">
        <v>11.233000000000001</v>
      </c>
      <c r="S4998" s="208">
        <v>17.471</v>
      </c>
      <c r="T4998" s="208">
        <v>12.988</v>
      </c>
      <c r="U4998" s="208">
        <v>8.9789999999999992</v>
      </c>
      <c r="V4998" s="24"/>
      <c r="W4998" s="24"/>
      <c r="X4998" s="24"/>
      <c r="Y4998" s="24"/>
      <c r="Z4998" s="24"/>
      <c r="AA4998" s="24"/>
      <c r="AB4998" s="24"/>
      <c r="AC4998" s="24"/>
      <c r="AD4998" s="24"/>
      <c r="AE4998" s="24"/>
      <c r="AF4998" s="24"/>
      <c r="AG4998" s="24"/>
      <c r="AH4998" s="24"/>
      <c r="AI4998" s="24"/>
      <c r="AJ4998" s="24"/>
      <c r="AK4998" s="24"/>
      <c r="AL4998" s="24"/>
      <c r="AM4998" s="24"/>
      <c r="AN4998" s="24"/>
      <c r="AO4998" s="24"/>
      <c r="AP4998" s="24"/>
      <c r="AQ4998" s="24"/>
      <c r="AR4998" s="24"/>
      <c r="AS4998" s="24"/>
      <c r="AT4998" s="24"/>
      <c r="AU4998" s="24"/>
      <c r="AV4998" s="24"/>
      <c r="AW4998" s="24"/>
      <c r="AX4998" s="24"/>
      <c r="AY4998" s="24"/>
      <c r="AZ4998" s="24"/>
      <c r="BA4998" s="24"/>
      <c r="BB4998" s="21">
        <f t="shared" si="521"/>
        <v>17.471</v>
      </c>
      <c r="BC4998" s="21"/>
      <c r="BD4998" s="22">
        <f t="shared" si="519"/>
        <v>23.482526881720432</v>
      </c>
      <c r="BE4998" s="21"/>
      <c r="BG4998" s="10"/>
      <c r="BH4998" s="21">
        <f t="shared" si="520"/>
        <v>0</v>
      </c>
      <c r="BI4998" s="22">
        <f t="shared" si="520"/>
        <v>1.7471E-2</v>
      </c>
      <c r="BJ4998" s="21"/>
      <c r="BK4998" s="21">
        <v>0</v>
      </c>
      <c r="BL4998" s="22">
        <v>5.2413000000000001E-2</v>
      </c>
      <c r="BM4998" s="21"/>
      <c r="BN4998" s="21">
        <f t="shared" si="518"/>
        <v>0</v>
      </c>
      <c r="BO4998" s="22">
        <f t="shared" si="518"/>
        <v>0.20965200000000001</v>
      </c>
      <c r="BP4998" s="21">
        <f t="shared" si="518"/>
        <v>0</v>
      </c>
    </row>
    <row r="4999" spans="1:68" ht="11.1" hidden="1" customHeight="1" outlineLevel="1" collapsed="1" x14ac:dyDescent="0.2">
      <c r="A4999" s="10"/>
      <c r="B4999" s="18"/>
      <c r="C4999" s="18"/>
      <c r="D4999" s="18"/>
      <c r="E4999" s="19" t="s">
        <v>4378</v>
      </c>
      <c r="F4999" s="20"/>
      <c r="G4999" s="20"/>
      <c r="H4999" s="20"/>
      <c r="I4999" s="20"/>
      <c r="J4999" s="20"/>
      <c r="K4999" s="20"/>
      <c r="L4999" s="20"/>
      <c r="M4999" s="20"/>
      <c r="N4999" s="20"/>
      <c r="O4999" s="20"/>
      <c r="P4999" s="20"/>
      <c r="Q4999" s="20"/>
      <c r="R4999" s="20"/>
      <c r="S4999" s="20"/>
      <c r="T4999" s="20"/>
      <c r="U4999" s="20"/>
      <c r="V4999" s="20"/>
      <c r="W4999" s="209">
        <v>27.373000000000001</v>
      </c>
      <c r="X4999" s="209">
        <v>2.7589999999999999</v>
      </c>
      <c r="Y4999" s="209">
        <v>1.236</v>
      </c>
      <c r="Z4999" s="209">
        <v>1.32</v>
      </c>
      <c r="AA4999" s="209">
        <v>2.2490000000000001</v>
      </c>
      <c r="AB4999" s="209">
        <v>2.8889999999999998</v>
      </c>
      <c r="AC4999" s="209">
        <v>2.8889999999999998</v>
      </c>
      <c r="AD4999" s="20"/>
      <c r="AE4999" s="209">
        <v>8.7949999999999999</v>
      </c>
      <c r="AF4999" s="209">
        <v>5.9390000000000001</v>
      </c>
      <c r="AG4999" s="209">
        <v>2.8239999999999998</v>
      </c>
      <c r="AH4999" s="209">
        <v>2.661</v>
      </c>
      <c r="AI4999" s="209">
        <v>1.6479999999999999</v>
      </c>
      <c r="AJ4999" s="209">
        <v>0.80500000000000005</v>
      </c>
      <c r="AK4999" s="209">
        <v>0.78500000000000003</v>
      </c>
      <c r="AL4999" s="209">
        <v>0.751</v>
      </c>
      <c r="AM4999" s="209">
        <v>0.877</v>
      </c>
      <c r="AN4999" s="209">
        <v>1.2509999999999999</v>
      </c>
      <c r="AO4999" s="209">
        <v>1.861</v>
      </c>
      <c r="AP4999" s="209">
        <v>1.5129999999999999</v>
      </c>
      <c r="AQ4999" s="209">
        <v>1.7490000000000001</v>
      </c>
      <c r="AR4999" s="209">
        <v>1.7250000000000001</v>
      </c>
      <c r="AS4999" s="209">
        <v>1.7070000000000001</v>
      </c>
      <c r="AT4999" s="209">
        <v>1.637</v>
      </c>
      <c r="AU4999" s="209">
        <v>1.61</v>
      </c>
      <c r="AV4999" s="209">
        <v>1.0980000000000001</v>
      </c>
      <c r="AW4999" s="209">
        <v>0.96699999999999997</v>
      </c>
      <c r="AX4999" s="209">
        <v>1.0760000000000001</v>
      </c>
      <c r="AY4999" s="209">
        <v>0.88300000000000001</v>
      </c>
      <c r="AZ4999" s="209">
        <v>0.89300000000000002</v>
      </c>
      <c r="BA4999" s="209">
        <v>1.44</v>
      </c>
      <c r="BB4999" s="21">
        <f t="shared" si="521"/>
        <v>27.373000000000001</v>
      </c>
      <c r="BC4999" s="21">
        <f>BF4999</f>
        <v>53.24</v>
      </c>
      <c r="BD4999" s="22">
        <f t="shared" si="519"/>
        <v>36.791666666666664</v>
      </c>
      <c r="BE4999" s="21">
        <f>BC4999-BD4999</f>
        <v>16.448333333333338</v>
      </c>
      <c r="BF4999" s="2">
        <v>53.24</v>
      </c>
      <c r="BG4999" s="10"/>
      <c r="BH4999" s="21">
        <f t="shared" si="520"/>
        <v>3.9610559999999996E-2</v>
      </c>
      <c r="BI4999" s="22">
        <f t="shared" si="520"/>
        <v>2.7373000000000001E-2</v>
      </c>
      <c r="BJ4999" s="21">
        <f>BH4999-BI4999</f>
        <v>1.2237559999999995E-2</v>
      </c>
      <c r="BK4999" s="21">
        <v>0.11883168</v>
      </c>
      <c r="BL4999" s="22">
        <v>8.2118999999999998E-2</v>
      </c>
      <c r="BM4999" s="21">
        <v>3.6712679999999998E-2</v>
      </c>
      <c r="BN4999" s="21">
        <f t="shared" si="518"/>
        <v>0.47532671999999998</v>
      </c>
      <c r="BO4999" s="22">
        <f t="shared" si="518"/>
        <v>0.32847599999999999</v>
      </c>
      <c r="BP4999" s="21">
        <f t="shared" si="518"/>
        <v>0.14685071999999999</v>
      </c>
    </row>
    <row r="5000" spans="1:68" ht="11.1" hidden="1" customHeight="1" outlineLevel="2" x14ac:dyDescent="0.2">
      <c r="A5000" s="10"/>
      <c r="B5000" s="18"/>
      <c r="C5000" s="18"/>
      <c r="D5000" s="18"/>
      <c r="E5000" s="23"/>
      <c r="F5000" s="24"/>
      <c r="G5000" s="24"/>
      <c r="H5000" s="24"/>
      <c r="I5000" s="24"/>
      <c r="J5000" s="24"/>
      <c r="K5000" s="24"/>
      <c r="L5000" s="24"/>
      <c r="M5000" s="24"/>
      <c r="N5000" s="24"/>
      <c r="O5000" s="24"/>
      <c r="P5000" s="24"/>
      <c r="Q5000" s="24"/>
      <c r="R5000" s="24"/>
      <c r="S5000" s="24"/>
      <c r="T5000" s="24"/>
      <c r="U5000" s="24"/>
      <c r="V5000" s="24"/>
      <c r="W5000" s="208">
        <v>27.373000000000001</v>
      </c>
      <c r="X5000" s="208">
        <v>2.7589999999999999</v>
      </c>
      <c r="Y5000" s="208">
        <v>1.236</v>
      </c>
      <c r="Z5000" s="208">
        <v>1.32</v>
      </c>
      <c r="AA5000" s="208">
        <v>2.2490000000000001</v>
      </c>
      <c r="AB5000" s="208">
        <v>2.8889999999999998</v>
      </c>
      <c r="AC5000" s="208">
        <v>2.8889999999999998</v>
      </c>
      <c r="AD5000" s="24"/>
      <c r="AE5000" s="208">
        <v>8.7949999999999999</v>
      </c>
      <c r="AF5000" s="208">
        <v>5.9390000000000001</v>
      </c>
      <c r="AG5000" s="208">
        <v>2.8239999999999998</v>
      </c>
      <c r="AH5000" s="208">
        <v>2.661</v>
      </c>
      <c r="AI5000" s="208">
        <v>1.6479999999999999</v>
      </c>
      <c r="AJ5000" s="208">
        <v>0.80500000000000005</v>
      </c>
      <c r="AK5000" s="208">
        <v>0.78500000000000003</v>
      </c>
      <c r="AL5000" s="208">
        <v>0.751</v>
      </c>
      <c r="AM5000" s="208">
        <v>0.877</v>
      </c>
      <c r="AN5000" s="208">
        <v>1.2509999999999999</v>
      </c>
      <c r="AO5000" s="208">
        <v>1.861</v>
      </c>
      <c r="AP5000" s="208">
        <v>1.5129999999999999</v>
      </c>
      <c r="AQ5000" s="208">
        <v>1.7490000000000001</v>
      </c>
      <c r="AR5000" s="208">
        <v>1.7250000000000001</v>
      </c>
      <c r="AS5000" s="208">
        <v>1.7070000000000001</v>
      </c>
      <c r="AT5000" s="208">
        <v>1.637</v>
      </c>
      <c r="AU5000" s="208">
        <v>1.61</v>
      </c>
      <c r="AV5000" s="208">
        <v>1.0980000000000001</v>
      </c>
      <c r="AW5000" s="208">
        <v>0.96699999999999997</v>
      </c>
      <c r="AX5000" s="208">
        <v>1.0760000000000001</v>
      </c>
      <c r="AY5000" s="208">
        <v>0.88300000000000001</v>
      </c>
      <c r="AZ5000" s="208">
        <v>0.89300000000000002</v>
      </c>
      <c r="BA5000" s="208">
        <v>1.44</v>
      </c>
      <c r="BB5000" s="21">
        <f t="shared" si="521"/>
        <v>27.373000000000001</v>
      </c>
      <c r="BC5000" s="21"/>
      <c r="BD5000" s="22">
        <f t="shared" si="519"/>
        <v>36.791666666666664</v>
      </c>
      <c r="BE5000" s="21"/>
      <c r="BG5000" s="10"/>
      <c r="BH5000" s="21">
        <f t="shared" si="520"/>
        <v>0</v>
      </c>
      <c r="BI5000" s="22">
        <f t="shared" si="520"/>
        <v>2.7373000000000001E-2</v>
      </c>
      <c r="BJ5000" s="21"/>
      <c r="BK5000" s="21">
        <v>0</v>
      </c>
      <c r="BL5000" s="22">
        <v>8.2118999999999998E-2</v>
      </c>
      <c r="BM5000" s="21"/>
      <c r="BN5000" s="21">
        <f t="shared" si="518"/>
        <v>0</v>
      </c>
      <c r="BO5000" s="22">
        <f t="shared" si="518"/>
        <v>0.32847599999999999</v>
      </c>
      <c r="BP5000" s="21">
        <f t="shared" si="518"/>
        <v>0</v>
      </c>
    </row>
    <row r="5001" spans="1:68" ht="11.1" customHeight="1" outlineLevel="1" collapsed="1" x14ac:dyDescent="0.2">
      <c r="A5001" s="10"/>
      <c r="B5001" s="18"/>
      <c r="C5001" s="18"/>
      <c r="D5001" s="18"/>
      <c r="E5001" s="19" t="s">
        <v>4379</v>
      </c>
      <c r="F5001" s="209">
        <v>0.4</v>
      </c>
      <c r="G5001" s="209">
        <v>1</v>
      </c>
      <c r="H5001" s="209">
        <v>0.4</v>
      </c>
      <c r="I5001" s="240">
        <v>0.3</v>
      </c>
      <c r="J5001" s="240"/>
      <c r="K5001" s="20"/>
      <c r="L5001" s="20"/>
      <c r="M5001" s="20"/>
      <c r="N5001" s="20"/>
      <c r="O5001" s="20"/>
      <c r="P5001" s="209">
        <v>0.2</v>
      </c>
      <c r="Q5001" s="209">
        <v>0.45</v>
      </c>
      <c r="R5001" s="209">
        <v>0.75</v>
      </c>
      <c r="S5001" s="209">
        <v>0.9</v>
      </c>
      <c r="T5001" s="209">
        <v>0.5</v>
      </c>
      <c r="U5001" s="209">
        <v>0.78</v>
      </c>
      <c r="V5001" s="209">
        <v>0.17</v>
      </c>
      <c r="W5001" s="20"/>
      <c r="X5001" s="20"/>
      <c r="Y5001" s="20"/>
      <c r="Z5001" s="20"/>
      <c r="AA5001" s="20"/>
      <c r="AB5001" s="209">
        <v>8.1000000000000003E-2</v>
      </c>
      <c r="AC5001" s="209">
        <v>0.44400000000000001</v>
      </c>
      <c r="AD5001" s="209">
        <v>0.70899999999999996</v>
      </c>
      <c r="AE5001" s="209">
        <v>0.69099999999999995</v>
      </c>
      <c r="AF5001" s="209">
        <v>0.625</v>
      </c>
      <c r="AG5001" s="209">
        <v>0.308</v>
      </c>
      <c r="AH5001" s="209">
        <v>0.192</v>
      </c>
      <c r="AI5001" s="20"/>
      <c r="AJ5001" s="20"/>
      <c r="AK5001" s="20"/>
      <c r="AL5001" s="20"/>
      <c r="AM5001" s="20"/>
      <c r="AN5001" s="209">
        <v>0.5</v>
      </c>
      <c r="AO5001" s="209">
        <v>0.61</v>
      </c>
      <c r="AP5001" s="209">
        <v>0.68200000000000005</v>
      </c>
      <c r="AQ5001" s="209">
        <v>0.63600000000000001</v>
      </c>
      <c r="AR5001" s="209">
        <v>0.73899999999999999</v>
      </c>
      <c r="AS5001" s="209">
        <v>0.432</v>
      </c>
      <c r="AT5001" s="209">
        <v>0.27700000000000002</v>
      </c>
      <c r="AU5001" s="209">
        <v>0.25700000000000001</v>
      </c>
      <c r="AV5001" s="20"/>
      <c r="AW5001" s="20"/>
      <c r="AX5001" s="20"/>
      <c r="AY5001" s="209">
        <v>2.9000000000000001E-2</v>
      </c>
      <c r="AZ5001" s="209">
        <v>0.32900000000000001</v>
      </c>
      <c r="BA5001" s="209">
        <v>0.53400000000000003</v>
      </c>
      <c r="BB5001" s="21">
        <f t="shared" si="521"/>
        <v>1</v>
      </c>
      <c r="BC5001" s="21">
        <f>BF5001</f>
        <v>3.7</v>
      </c>
      <c r="BD5001" s="22">
        <f t="shared" si="519"/>
        <v>1.3440860215053763</v>
      </c>
      <c r="BE5001" s="21">
        <f>BC5001-BD5001</f>
        <v>2.3559139784946241</v>
      </c>
      <c r="BF5001" s="2">
        <v>3.7</v>
      </c>
      <c r="BG5001" s="10">
        <v>7</v>
      </c>
      <c r="BH5001" s="21">
        <f t="shared" si="520"/>
        <v>2.7528000000000001E-3</v>
      </c>
      <c r="BI5001" s="22">
        <f t="shared" si="520"/>
        <v>1E-3</v>
      </c>
      <c r="BJ5001" s="21">
        <f>BH5001-BI5001</f>
        <v>1.7528000000000001E-3</v>
      </c>
      <c r="BK5001" s="21">
        <v>8.2584000000000008E-3</v>
      </c>
      <c r="BL5001" s="22">
        <v>3.0000000000000001E-3</v>
      </c>
      <c r="BM5001" s="21">
        <v>5.2584000000000007E-3</v>
      </c>
      <c r="BN5001" s="21">
        <f t="shared" si="518"/>
        <v>3.3033600000000003E-2</v>
      </c>
      <c r="BO5001" s="22">
        <f t="shared" si="518"/>
        <v>1.2E-2</v>
      </c>
      <c r="BP5001" s="21">
        <f t="shared" si="518"/>
        <v>2.1033600000000003E-2</v>
      </c>
    </row>
    <row r="5002" spans="1:68" ht="11.1" hidden="1" customHeight="1" outlineLevel="2" x14ac:dyDescent="0.2">
      <c r="A5002" s="10"/>
      <c r="B5002" s="18"/>
      <c r="C5002" s="18"/>
      <c r="D5002" s="18"/>
      <c r="E5002" s="23" t="s">
        <v>4380</v>
      </c>
      <c r="F5002" s="208">
        <v>0.4</v>
      </c>
      <c r="G5002" s="208">
        <v>1</v>
      </c>
      <c r="H5002" s="208">
        <v>0.4</v>
      </c>
      <c r="I5002" s="239">
        <v>0.3</v>
      </c>
      <c r="J5002" s="239"/>
      <c r="K5002" s="24"/>
      <c r="L5002" s="24"/>
      <c r="M5002" s="24"/>
      <c r="N5002" s="24"/>
      <c r="O5002" s="24"/>
      <c r="P5002" s="208">
        <v>0.2</v>
      </c>
      <c r="Q5002" s="208">
        <v>0.45</v>
      </c>
      <c r="R5002" s="208">
        <v>0.75</v>
      </c>
      <c r="S5002" s="208">
        <v>0.9</v>
      </c>
      <c r="T5002" s="208">
        <v>0.5</v>
      </c>
      <c r="U5002" s="208">
        <v>0.78</v>
      </c>
      <c r="V5002" s="208">
        <v>0.17</v>
      </c>
      <c r="W5002" s="24"/>
      <c r="X5002" s="24"/>
      <c r="Y5002" s="24"/>
      <c r="Z5002" s="24"/>
      <c r="AA5002" s="24"/>
      <c r="AB5002" s="208">
        <v>8.1000000000000003E-2</v>
      </c>
      <c r="AC5002" s="208">
        <v>0.44400000000000001</v>
      </c>
      <c r="AD5002" s="208">
        <v>0.70899999999999996</v>
      </c>
      <c r="AE5002" s="208">
        <v>0.69099999999999995</v>
      </c>
      <c r="AF5002" s="208">
        <v>0.625</v>
      </c>
      <c r="AG5002" s="208">
        <v>0.308</v>
      </c>
      <c r="AH5002" s="208">
        <v>0.192</v>
      </c>
      <c r="AI5002" s="24"/>
      <c r="AJ5002" s="24"/>
      <c r="AK5002" s="24"/>
      <c r="AL5002" s="24"/>
      <c r="AM5002" s="24"/>
      <c r="AN5002" s="208">
        <v>0.5</v>
      </c>
      <c r="AO5002" s="208">
        <v>0.61</v>
      </c>
      <c r="AP5002" s="208">
        <v>0.68200000000000005</v>
      </c>
      <c r="AQ5002" s="208">
        <v>0.63600000000000001</v>
      </c>
      <c r="AR5002" s="208">
        <v>0.73899999999999999</v>
      </c>
      <c r="AS5002" s="208">
        <v>0.432</v>
      </c>
      <c r="AT5002" s="208">
        <v>0.27700000000000002</v>
      </c>
      <c r="AU5002" s="208">
        <v>0.25700000000000001</v>
      </c>
      <c r="AV5002" s="24"/>
      <c r="AW5002" s="24"/>
      <c r="AX5002" s="24"/>
      <c r="AY5002" s="208">
        <v>2.9000000000000001E-2</v>
      </c>
      <c r="AZ5002" s="208">
        <v>0.32900000000000001</v>
      </c>
      <c r="BA5002" s="208">
        <v>0.53400000000000003</v>
      </c>
      <c r="BB5002" s="21">
        <f t="shared" si="521"/>
        <v>1</v>
      </c>
      <c r="BC5002" s="21"/>
      <c r="BD5002" s="22">
        <f t="shared" si="519"/>
        <v>1.3440860215053763</v>
      </c>
      <c r="BE5002" s="21"/>
      <c r="BG5002" s="10"/>
      <c r="BH5002" s="21">
        <f t="shared" si="520"/>
        <v>0</v>
      </c>
      <c r="BI5002" s="22">
        <f t="shared" si="520"/>
        <v>1E-3</v>
      </c>
      <c r="BJ5002" s="21"/>
      <c r="BK5002" s="21">
        <v>0</v>
      </c>
      <c r="BL5002" s="22">
        <v>3.0000000000000001E-3</v>
      </c>
      <c r="BM5002" s="21"/>
      <c r="BN5002" s="21">
        <f t="shared" si="518"/>
        <v>0</v>
      </c>
      <c r="BO5002" s="22">
        <f t="shared" si="518"/>
        <v>1.2E-2</v>
      </c>
      <c r="BP5002" s="21">
        <f t="shared" si="518"/>
        <v>0</v>
      </c>
    </row>
    <row r="5003" spans="1:68" ht="11.1" hidden="1" customHeight="1" outlineLevel="1" collapsed="1" x14ac:dyDescent="0.2">
      <c r="A5003" s="10"/>
      <c r="B5003" s="18"/>
      <c r="C5003" s="18"/>
      <c r="D5003" s="18"/>
      <c r="E5003" s="19" t="s">
        <v>4381</v>
      </c>
      <c r="F5003" s="209">
        <v>7.2859999999999996</v>
      </c>
      <c r="G5003" s="209">
        <v>7.7240000000000002</v>
      </c>
      <c r="H5003" s="209">
        <v>7.4039999999999999</v>
      </c>
      <c r="I5003" s="240">
        <v>7.76</v>
      </c>
      <c r="J5003" s="240"/>
      <c r="K5003" s="209">
        <v>7.4850000000000003</v>
      </c>
      <c r="L5003" s="209">
        <v>7.2930000000000001</v>
      </c>
      <c r="M5003" s="209">
        <v>7.33</v>
      </c>
      <c r="N5003" s="209">
        <v>7.7279999999999998</v>
      </c>
      <c r="O5003" s="209">
        <v>7.3259999999999996</v>
      </c>
      <c r="P5003" s="209">
        <v>7.23</v>
      </c>
      <c r="Q5003" s="209">
        <v>7.6360000000000001</v>
      </c>
      <c r="R5003" s="209">
        <v>4.8449999999999998</v>
      </c>
      <c r="S5003" s="209">
        <v>5.8849999999999998</v>
      </c>
      <c r="T5003" s="209">
        <v>7.5670000000000002</v>
      </c>
      <c r="U5003" s="209">
        <v>7.1790000000000003</v>
      </c>
      <c r="V5003" s="209">
        <v>7.234</v>
      </c>
      <c r="W5003" s="209">
        <v>7.2140000000000004</v>
      </c>
      <c r="X5003" s="209">
        <v>6.9580000000000002</v>
      </c>
      <c r="Y5003" s="209">
        <v>7.14</v>
      </c>
      <c r="Z5003" s="209">
        <v>6.9480000000000004</v>
      </c>
      <c r="AA5003" s="209">
        <v>7.5149999999999997</v>
      </c>
      <c r="AB5003" s="209">
        <v>7.0910000000000002</v>
      </c>
      <c r="AC5003" s="209">
        <v>7.0540000000000003</v>
      </c>
      <c r="AD5003" s="209">
        <v>7.2869999999999999</v>
      </c>
      <c r="AE5003" s="209">
        <v>7.19</v>
      </c>
      <c r="AF5003" s="209">
        <v>7.1760000000000002</v>
      </c>
      <c r="AG5003" s="209">
        <v>7.2069999999999999</v>
      </c>
      <c r="AH5003" s="209">
        <v>7.2939999999999996</v>
      </c>
      <c r="AI5003" s="209">
        <v>7.3890000000000002</v>
      </c>
      <c r="AJ5003" s="209">
        <v>7.0170000000000003</v>
      </c>
      <c r="AK5003" s="209">
        <v>6.7960000000000003</v>
      </c>
      <c r="AL5003" s="209">
        <v>6.984</v>
      </c>
      <c r="AM5003" s="209">
        <v>7.0819999999999999</v>
      </c>
      <c r="AN5003" s="209">
        <v>7.4909999999999997</v>
      </c>
      <c r="AO5003" s="209">
        <v>7.141</v>
      </c>
      <c r="AP5003" s="209">
        <v>7.0339999999999998</v>
      </c>
      <c r="AQ5003" s="209">
        <v>7.0919999999999996</v>
      </c>
      <c r="AR5003" s="209">
        <v>6.9880000000000004</v>
      </c>
      <c r="AS5003" s="209">
        <v>7.0810000000000004</v>
      </c>
      <c r="AT5003" s="209">
        <v>7.1289999999999996</v>
      </c>
      <c r="AU5003" s="209">
        <v>6.93</v>
      </c>
      <c r="AV5003" s="209">
        <v>7.4240000000000004</v>
      </c>
      <c r="AW5003" s="209">
        <v>6.734</v>
      </c>
      <c r="AX5003" s="209">
        <v>6.3869999999999996</v>
      </c>
      <c r="AY5003" s="209">
        <v>6.2850000000000001</v>
      </c>
      <c r="AZ5003" s="209">
        <v>6.6319999999999997</v>
      </c>
      <c r="BA5003" s="209">
        <v>6.95</v>
      </c>
      <c r="BB5003" s="21">
        <f t="shared" si="521"/>
        <v>7.76</v>
      </c>
      <c r="BC5003" s="21">
        <f>BF5003</f>
        <v>83.82</v>
      </c>
      <c r="BD5003" s="22">
        <f t="shared" si="519"/>
        <v>10.43010752688172</v>
      </c>
      <c r="BE5003" s="21">
        <f>BC5003-BD5003</f>
        <v>73.389892473118266</v>
      </c>
      <c r="BF5003" s="2">
        <v>83.82</v>
      </c>
      <c r="BG5003" s="10"/>
      <c r="BH5003" s="21">
        <f t="shared" si="520"/>
        <v>6.2362079999999993E-2</v>
      </c>
      <c r="BI5003" s="22">
        <f t="shared" si="520"/>
        <v>7.7600000000000004E-3</v>
      </c>
      <c r="BJ5003" s="21">
        <f>BH5003-BI5003</f>
        <v>5.460207999999999E-2</v>
      </c>
      <c r="BK5003" s="21">
        <v>0.18708623999999999</v>
      </c>
      <c r="BL5003" s="22">
        <v>2.3280000000000002E-2</v>
      </c>
      <c r="BM5003" s="21">
        <v>0.16380623999999999</v>
      </c>
      <c r="BN5003" s="21">
        <f t="shared" si="518"/>
        <v>0.74834495999999995</v>
      </c>
      <c r="BO5003" s="22">
        <f t="shared" si="518"/>
        <v>9.3120000000000008E-2</v>
      </c>
      <c r="BP5003" s="21">
        <f t="shared" si="518"/>
        <v>0.65522495999999997</v>
      </c>
    </row>
    <row r="5004" spans="1:68" ht="11.1" hidden="1" customHeight="1" outlineLevel="2" x14ac:dyDescent="0.2">
      <c r="A5004" s="10"/>
      <c r="B5004" s="18"/>
      <c r="C5004" s="18"/>
      <c r="D5004" s="18"/>
      <c r="E5004" s="23"/>
      <c r="F5004" s="208">
        <v>7.2859999999999996</v>
      </c>
      <c r="G5004" s="208">
        <v>7.7240000000000002</v>
      </c>
      <c r="H5004" s="208">
        <v>7.4039999999999999</v>
      </c>
      <c r="I5004" s="239">
        <v>7.76</v>
      </c>
      <c r="J5004" s="239"/>
      <c r="K5004" s="208">
        <v>7.4850000000000003</v>
      </c>
      <c r="L5004" s="208">
        <v>7.2930000000000001</v>
      </c>
      <c r="M5004" s="208">
        <v>7.33</v>
      </c>
      <c r="N5004" s="208">
        <v>7.7279999999999998</v>
      </c>
      <c r="O5004" s="208">
        <v>7.3259999999999996</v>
      </c>
      <c r="P5004" s="208">
        <v>7.23</v>
      </c>
      <c r="Q5004" s="208">
        <v>7.6360000000000001</v>
      </c>
      <c r="R5004" s="208">
        <v>4.8449999999999998</v>
      </c>
      <c r="S5004" s="208">
        <v>5.8849999999999998</v>
      </c>
      <c r="T5004" s="208">
        <v>7.5670000000000002</v>
      </c>
      <c r="U5004" s="208">
        <v>7.1790000000000003</v>
      </c>
      <c r="V5004" s="208">
        <v>7.234</v>
      </c>
      <c r="W5004" s="208">
        <v>7.2140000000000004</v>
      </c>
      <c r="X5004" s="208">
        <v>6.9580000000000002</v>
      </c>
      <c r="Y5004" s="208">
        <v>7.14</v>
      </c>
      <c r="Z5004" s="208">
        <v>6.9480000000000004</v>
      </c>
      <c r="AA5004" s="208">
        <v>7.5149999999999997</v>
      </c>
      <c r="AB5004" s="208">
        <v>7.0910000000000002</v>
      </c>
      <c r="AC5004" s="208">
        <v>7.0540000000000003</v>
      </c>
      <c r="AD5004" s="208">
        <v>7.2869999999999999</v>
      </c>
      <c r="AE5004" s="208">
        <v>7.19</v>
      </c>
      <c r="AF5004" s="208">
        <v>7.1760000000000002</v>
      </c>
      <c r="AG5004" s="208">
        <v>7.2069999999999999</v>
      </c>
      <c r="AH5004" s="208">
        <v>7.2939999999999996</v>
      </c>
      <c r="AI5004" s="208">
        <v>7.3890000000000002</v>
      </c>
      <c r="AJ5004" s="208">
        <v>7.0170000000000003</v>
      </c>
      <c r="AK5004" s="208">
        <v>6.7960000000000003</v>
      </c>
      <c r="AL5004" s="208">
        <v>6.984</v>
      </c>
      <c r="AM5004" s="208">
        <v>7.0819999999999999</v>
      </c>
      <c r="AN5004" s="208">
        <v>7.4909999999999997</v>
      </c>
      <c r="AO5004" s="208">
        <v>7.141</v>
      </c>
      <c r="AP5004" s="208">
        <v>7.0339999999999998</v>
      </c>
      <c r="AQ5004" s="208">
        <v>7.0919999999999996</v>
      </c>
      <c r="AR5004" s="208">
        <v>6.9880000000000004</v>
      </c>
      <c r="AS5004" s="208">
        <v>7.0810000000000004</v>
      </c>
      <c r="AT5004" s="208">
        <v>7.1289999999999996</v>
      </c>
      <c r="AU5004" s="208">
        <v>6.93</v>
      </c>
      <c r="AV5004" s="208">
        <v>7.4240000000000004</v>
      </c>
      <c r="AW5004" s="208">
        <v>6.734</v>
      </c>
      <c r="AX5004" s="208">
        <v>6.3869999999999996</v>
      </c>
      <c r="AY5004" s="208">
        <v>6.2850000000000001</v>
      </c>
      <c r="AZ5004" s="208">
        <v>6.6319999999999997</v>
      </c>
      <c r="BA5004" s="208">
        <v>6.95</v>
      </c>
      <c r="BB5004" s="21">
        <f t="shared" si="521"/>
        <v>7.76</v>
      </c>
      <c r="BC5004" s="21"/>
      <c r="BD5004" s="22">
        <f t="shared" si="519"/>
        <v>10.43010752688172</v>
      </c>
      <c r="BE5004" s="21"/>
      <c r="BG5004" s="10"/>
      <c r="BH5004" s="21">
        <f t="shared" si="520"/>
        <v>0</v>
      </c>
      <c r="BI5004" s="22">
        <f t="shared" si="520"/>
        <v>7.7600000000000004E-3</v>
      </c>
      <c r="BJ5004" s="21"/>
      <c r="BK5004" s="21">
        <v>0</v>
      </c>
      <c r="BL5004" s="22">
        <v>2.3280000000000002E-2</v>
      </c>
      <c r="BM5004" s="21"/>
      <c r="BN5004" s="21">
        <f t="shared" si="518"/>
        <v>0</v>
      </c>
      <c r="BO5004" s="22">
        <f t="shared" si="518"/>
        <v>9.3120000000000008E-2</v>
      </c>
      <c r="BP5004" s="21">
        <f t="shared" si="518"/>
        <v>0</v>
      </c>
    </row>
    <row r="5005" spans="1:68" ht="11.1" hidden="1" customHeight="1" outlineLevel="1" collapsed="1" x14ac:dyDescent="0.2">
      <c r="A5005" s="10"/>
      <c r="B5005" s="18"/>
      <c r="C5005" s="18"/>
      <c r="D5005" s="18"/>
      <c r="E5005" s="19" t="s">
        <v>4382</v>
      </c>
      <c r="F5005" s="209">
        <v>3.3580000000000001</v>
      </c>
      <c r="G5005" s="209">
        <v>2.879</v>
      </c>
      <c r="H5005" s="209">
        <v>1.843</v>
      </c>
      <c r="I5005" s="240">
        <v>1.4119999999999999</v>
      </c>
      <c r="J5005" s="240"/>
      <c r="K5005" s="209">
        <v>0.24199999999999999</v>
      </c>
      <c r="L5005" s="20"/>
      <c r="M5005" s="20"/>
      <c r="N5005" s="20"/>
      <c r="O5005" s="20"/>
      <c r="P5005" s="209">
        <v>1.488</v>
      </c>
      <c r="Q5005" s="209">
        <v>2.2040000000000002</v>
      </c>
      <c r="R5005" s="209">
        <v>2.62</v>
      </c>
      <c r="S5005" s="209">
        <v>3.5009999999999999</v>
      </c>
      <c r="T5005" s="209">
        <v>3.3540000000000001</v>
      </c>
      <c r="U5005" s="209">
        <v>2.2290000000000001</v>
      </c>
      <c r="V5005" s="209">
        <v>1.2130000000000001</v>
      </c>
      <c r="W5005" s="20"/>
      <c r="X5005" s="20"/>
      <c r="Y5005" s="20"/>
      <c r="Z5005" s="20"/>
      <c r="AA5005" s="209">
        <v>0.52100000000000002</v>
      </c>
      <c r="AB5005" s="209">
        <v>0.80400000000000005</v>
      </c>
      <c r="AC5005" s="209">
        <v>2.3159999999999998</v>
      </c>
      <c r="AD5005" s="209">
        <v>2.8140000000000001</v>
      </c>
      <c r="AE5005" s="209">
        <v>3.3759999999999999</v>
      </c>
      <c r="AF5005" s="209">
        <v>3.21</v>
      </c>
      <c r="AG5005" s="209">
        <v>1.7649999999999999</v>
      </c>
      <c r="AH5005" s="209">
        <v>1.3879999999999999</v>
      </c>
      <c r="AI5005" s="209">
        <v>0.85499999999999998</v>
      </c>
      <c r="AJ5005" s="20"/>
      <c r="AK5005" s="20"/>
      <c r="AL5005" s="20"/>
      <c r="AM5005" s="209">
        <v>0.76900000000000002</v>
      </c>
      <c r="AN5005" s="209">
        <v>1.819</v>
      </c>
      <c r="AO5005" s="209">
        <v>2.0339999999999998</v>
      </c>
      <c r="AP5005" s="209">
        <v>3.0169999999999999</v>
      </c>
      <c r="AQ5005" s="209">
        <v>3.645</v>
      </c>
      <c r="AR5005" s="209">
        <v>2.5819999999999999</v>
      </c>
      <c r="AS5005" s="209">
        <v>2.1230000000000002</v>
      </c>
      <c r="AT5005" s="209">
        <v>1.4019999999999999</v>
      </c>
      <c r="AU5005" s="209">
        <v>0.56699999999999995</v>
      </c>
      <c r="AV5005" s="209">
        <v>6.0999999999999999E-2</v>
      </c>
      <c r="AW5005" s="20"/>
      <c r="AX5005" s="20"/>
      <c r="AY5005" s="20"/>
      <c r="AZ5005" s="209">
        <v>0.99299999999999999</v>
      </c>
      <c r="BA5005" s="209">
        <v>1.7350000000000001</v>
      </c>
      <c r="BB5005" s="21">
        <f t="shared" si="521"/>
        <v>3.645</v>
      </c>
      <c r="BC5005" s="21">
        <f>BD5005</f>
        <v>4.899193548387097</v>
      </c>
      <c r="BD5005" s="22">
        <f t="shared" si="519"/>
        <v>4.899193548387097</v>
      </c>
      <c r="BE5005" s="21">
        <f>BC5005-BD5005</f>
        <v>0</v>
      </c>
      <c r="BF5005" s="2">
        <v>4.5</v>
      </c>
      <c r="BG5005" s="10">
        <v>6</v>
      </c>
      <c r="BH5005" s="21">
        <f t="shared" si="520"/>
        <v>3.6450000000000007E-3</v>
      </c>
      <c r="BI5005" s="22">
        <f t="shared" si="520"/>
        <v>3.6450000000000007E-3</v>
      </c>
      <c r="BJ5005" s="21">
        <f>BH5005-BI5005</f>
        <v>0</v>
      </c>
      <c r="BK5005" s="21">
        <v>1.0935000000000002E-2</v>
      </c>
      <c r="BL5005" s="22">
        <v>1.0935000000000002E-2</v>
      </c>
      <c r="BM5005" s="21">
        <v>0</v>
      </c>
      <c r="BN5005" s="21">
        <f t="shared" si="518"/>
        <v>4.3740000000000008E-2</v>
      </c>
      <c r="BO5005" s="22">
        <f t="shared" si="518"/>
        <v>4.3740000000000008E-2</v>
      </c>
      <c r="BP5005" s="21">
        <f t="shared" si="518"/>
        <v>0</v>
      </c>
    </row>
    <row r="5006" spans="1:68" ht="11.1" hidden="1" customHeight="1" outlineLevel="2" x14ac:dyDescent="0.2">
      <c r="A5006" s="10"/>
      <c r="B5006" s="18"/>
      <c r="C5006" s="18"/>
      <c r="D5006" s="18"/>
      <c r="E5006" s="23" t="s">
        <v>4383</v>
      </c>
      <c r="F5006" s="208">
        <v>3.3580000000000001</v>
      </c>
      <c r="G5006" s="208">
        <v>2.879</v>
      </c>
      <c r="H5006" s="208">
        <v>1.843</v>
      </c>
      <c r="I5006" s="239">
        <v>1.4119999999999999</v>
      </c>
      <c r="J5006" s="239"/>
      <c r="K5006" s="208">
        <v>0.24199999999999999</v>
      </c>
      <c r="L5006" s="24"/>
      <c r="M5006" s="24"/>
      <c r="N5006" s="24"/>
      <c r="O5006" s="24"/>
      <c r="P5006" s="208">
        <v>1.488</v>
      </c>
      <c r="Q5006" s="208">
        <v>2.2040000000000002</v>
      </c>
      <c r="R5006" s="208">
        <v>2.62</v>
      </c>
      <c r="S5006" s="208">
        <v>3.5009999999999999</v>
      </c>
      <c r="T5006" s="208">
        <v>3.3540000000000001</v>
      </c>
      <c r="U5006" s="208">
        <v>2.2290000000000001</v>
      </c>
      <c r="V5006" s="208">
        <v>1.2130000000000001</v>
      </c>
      <c r="W5006" s="24"/>
      <c r="X5006" s="24"/>
      <c r="Y5006" s="24"/>
      <c r="Z5006" s="24"/>
      <c r="AA5006" s="208">
        <v>0.52100000000000002</v>
      </c>
      <c r="AB5006" s="208">
        <v>0.80400000000000005</v>
      </c>
      <c r="AC5006" s="208">
        <v>2.3159999999999998</v>
      </c>
      <c r="AD5006" s="208">
        <v>2.8140000000000001</v>
      </c>
      <c r="AE5006" s="208">
        <v>3.3759999999999999</v>
      </c>
      <c r="AF5006" s="208">
        <v>3.21</v>
      </c>
      <c r="AG5006" s="208">
        <v>1.7649999999999999</v>
      </c>
      <c r="AH5006" s="208">
        <v>1.3879999999999999</v>
      </c>
      <c r="AI5006" s="208">
        <v>0.85499999999999998</v>
      </c>
      <c r="AJ5006" s="24"/>
      <c r="AK5006" s="24"/>
      <c r="AL5006" s="24"/>
      <c r="AM5006" s="208">
        <v>0.76900000000000002</v>
      </c>
      <c r="AN5006" s="208">
        <v>1.819</v>
      </c>
      <c r="AO5006" s="208">
        <v>2.0339999999999998</v>
      </c>
      <c r="AP5006" s="208">
        <v>3.0169999999999999</v>
      </c>
      <c r="AQ5006" s="208">
        <v>3.645</v>
      </c>
      <c r="AR5006" s="208">
        <v>2.5819999999999999</v>
      </c>
      <c r="AS5006" s="208">
        <v>2.1230000000000002</v>
      </c>
      <c r="AT5006" s="208">
        <v>1.4019999999999999</v>
      </c>
      <c r="AU5006" s="208">
        <v>0.56699999999999995</v>
      </c>
      <c r="AV5006" s="208">
        <v>6.0999999999999999E-2</v>
      </c>
      <c r="AW5006" s="24"/>
      <c r="AX5006" s="24"/>
      <c r="AY5006" s="24"/>
      <c r="AZ5006" s="208">
        <v>0.99299999999999999</v>
      </c>
      <c r="BA5006" s="208">
        <v>1.7350000000000001</v>
      </c>
      <c r="BB5006" s="21">
        <f t="shared" si="521"/>
        <v>3.645</v>
      </c>
      <c r="BC5006" s="21"/>
      <c r="BD5006" s="22">
        <f t="shared" si="519"/>
        <v>4.899193548387097</v>
      </c>
      <c r="BE5006" s="21"/>
      <c r="BG5006" s="10"/>
      <c r="BH5006" s="21">
        <f t="shared" si="520"/>
        <v>0</v>
      </c>
      <c r="BI5006" s="22">
        <f t="shared" si="520"/>
        <v>3.6450000000000007E-3</v>
      </c>
      <c r="BJ5006" s="21"/>
      <c r="BK5006" s="21">
        <v>0</v>
      </c>
      <c r="BL5006" s="22">
        <v>1.0935000000000002E-2</v>
      </c>
      <c r="BM5006" s="21"/>
      <c r="BN5006" s="21">
        <f t="shared" si="518"/>
        <v>0</v>
      </c>
      <c r="BO5006" s="22">
        <f t="shared" si="518"/>
        <v>4.3740000000000008E-2</v>
      </c>
      <c r="BP5006" s="21">
        <f t="shared" si="518"/>
        <v>0</v>
      </c>
    </row>
    <row r="5007" spans="1:68" ht="11.1" customHeight="1" outlineLevel="1" collapsed="1" x14ac:dyDescent="0.2">
      <c r="A5007" s="10"/>
      <c r="B5007" s="18"/>
      <c r="C5007" s="18"/>
      <c r="D5007" s="18"/>
      <c r="E5007" s="19" t="s">
        <v>4384</v>
      </c>
      <c r="F5007" s="209">
        <v>0.71399999999999997</v>
      </c>
      <c r="G5007" s="209">
        <v>0.59</v>
      </c>
      <c r="H5007" s="209">
        <v>0.28499999999999998</v>
      </c>
      <c r="I5007" s="240">
        <v>0.22600000000000001</v>
      </c>
      <c r="J5007" s="240"/>
      <c r="K5007" s="20"/>
      <c r="L5007" s="20"/>
      <c r="M5007" s="20"/>
      <c r="N5007" s="209">
        <v>0.48199999999999998</v>
      </c>
      <c r="O5007" s="20"/>
      <c r="P5007" s="209">
        <v>0.65</v>
      </c>
      <c r="Q5007" s="209">
        <v>0.4</v>
      </c>
      <c r="R5007" s="209">
        <v>0.7</v>
      </c>
      <c r="S5007" s="209">
        <v>0.7</v>
      </c>
      <c r="T5007" s="209">
        <v>0.7</v>
      </c>
      <c r="U5007" s="209">
        <v>0.5</v>
      </c>
      <c r="V5007" s="209">
        <v>0.20100000000000001</v>
      </c>
      <c r="W5007" s="20"/>
      <c r="X5007" s="20"/>
      <c r="Y5007" s="20"/>
      <c r="Z5007" s="20"/>
      <c r="AA5007" s="20"/>
      <c r="AB5007" s="209">
        <v>0.249</v>
      </c>
      <c r="AC5007" s="209">
        <v>0.4</v>
      </c>
      <c r="AD5007" s="209">
        <v>0.97499999999999998</v>
      </c>
      <c r="AE5007" s="209">
        <v>0.22500000000000001</v>
      </c>
      <c r="AF5007" s="209">
        <v>0.55000000000000004</v>
      </c>
      <c r="AG5007" s="209">
        <v>0.2</v>
      </c>
      <c r="AH5007" s="20"/>
      <c r="AI5007" s="20"/>
      <c r="AJ5007" s="20"/>
      <c r="AK5007" s="20"/>
      <c r="AL5007" s="20"/>
      <c r="AM5007" s="20"/>
      <c r="AN5007" s="209">
        <v>0.2</v>
      </c>
      <c r="AO5007" s="209">
        <v>0.45</v>
      </c>
      <c r="AP5007" s="209">
        <v>0.5</v>
      </c>
      <c r="AQ5007" s="209">
        <v>0.45</v>
      </c>
      <c r="AR5007" s="209">
        <v>0.4</v>
      </c>
      <c r="AS5007" s="209">
        <v>0.2</v>
      </c>
      <c r="AT5007" s="209">
        <v>0.1</v>
      </c>
      <c r="AU5007" s="20"/>
      <c r="AV5007" s="20"/>
      <c r="AW5007" s="20"/>
      <c r="AX5007" s="20"/>
      <c r="AY5007" s="20"/>
      <c r="AZ5007" s="209">
        <v>0.2</v>
      </c>
      <c r="BA5007" s="209">
        <v>0.5</v>
      </c>
      <c r="BB5007" s="21">
        <f t="shared" si="521"/>
        <v>0.97499999999999998</v>
      </c>
      <c r="BC5007" s="21">
        <f>BF5007</f>
        <v>5.68</v>
      </c>
      <c r="BD5007" s="22">
        <f t="shared" si="519"/>
        <v>1.3104838709677418</v>
      </c>
      <c r="BE5007" s="21">
        <f>BC5007-BD5007</f>
        <v>4.3695161290322577</v>
      </c>
      <c r="BF5007" s="2">
        <v>5.68</v>
      </c>
      <c r="BG5007" s="10">
        <v>7</v>
      </c>
      <c r="BH5007" s="21">
        <f t="shared" si="520"/>
        <v>4.2259200000000002E-3</v>
      </c>
      <c r="BI5007" s="22">
        <f t="shared" si="520"/>
        <v>9.7499999999999974E-4</v>
      </c>
      <c r="BJ5007" s="21">
        <f>BH5007-BI5007</f>
        <v>3.2509200000000005E-3</v>
      </c>
      <c r="BK5007" s="21">
        <v>1.267776E-2</v>
      </c>
      <c r="BL5007" s="22">
        <v>2.9249999999999992E-3</v>
      </c>
      <c r="BM5007" s="21">
        <v>9.7527600000000009E-3</v>
      </c>
      <c r="BN5007" s="21">
        <f t="shared" si="518"/>
        <v>5.0711039999999999E-2</v>
      </c>
      <c r="BO5007" s="22">
        <f t="shared" si="518"/>
        <v>1.1699999999999997E-2</v>
      </c>
      <c r="BP5007" s="21">
        <f t="shared" si="518"/>
        <v>3.9011040000000004E-2</v>
      </c>
    </row>
    <row r="5008" spans="1:68" ht="11.1" hidden="1" customHeight="1" outlineLevel="2" x14ac:dyDescent="0.2">
      <c r="A5008" s="10"/>
      <c r="B5008" s="18"/>
      <c r="C5008" s="18"/>
      <c r="D5008" s="18"/>
      <c r="E5008" s="23" t="s">
        <v>4385</v>
      </c>
      <c r="F5008" s="208">
        <v>0.71399999999999997</v>
      </c>
      <c r="G5008" s="208">
        <v>0.59</v>
      </c>
      <c r="H5008" s="208">
        <v>0.28499999999999998</v>
      </c>
      <c r="I5008" s="239">
        <v>0.22600000000000001</v>
      </c>
      <c r="J5008" s="239"/>
      <c r="K5008" s="24"/>
      <c r="L5008" s="24"/>
      <c r="M5008" s="24"/>
      <c r="N5008" s="208">
        <v>0.48199999999999998</v>
      </c>
      <c r="O5008" s="24"/>
      <c r="P5008" s="208">
        <v>0.65</v>
      </c>
      <c r="Q5008" s="208">
        <v>0.4</v>
      </c>
      <c r="R5008" s="208">
        <v>0.7</v>
      </c>
      <c r="S5008" s="208">
        <v>0.7</v>
      </c>
      <c r="T5008" s="208">
        <v>0.7</v>
      </c>
      <c r="U5008" s="208">
        <v>0.5</v>
      </c>
      <c r="V5008" s="208">
        <v>0.20100000000000001</v>
      </c>
      <c r="W5008" s="24"/>
      <c r="X5008" s="24"/>
      <c r="Y5008" s="24"/>
      <c r="Z5008" s="24"/>
      <c r="AA5008" s="24"/>
      <c r="AB5008" s="208">
        <v>0.249</v>
      </c>
      <c r="AC5008" s="208">
        <v>0.4</v>
      </c>
      <c r="AD5008" s="208">
        <v>0.97499999999999998</v>
      </c>
      <c r="AE5008" s="208">
        <v>0.22500000000000001</v>
      </c>
      <c r="AF5008" s="208">
        <v>0.55000000000000004</v>
      </c>
      <c r="AG5008" s="208">
        <v>0.2</v>
      </c>
      <c r="AH5008" s="24"/>
      <c r="AI5008" s="24"/>
      <c r="AJ5008" s="24"/>
      <c r="AK5008" s="24"/>
      <c r="AL5008" s="24"/>
      <c r="AM5008" s="24"/>
      <c r="AN5008" s="208">
        <v>0.2</v>
      </c>
      <c r="AO5008" s="208">
        <v>0.45</v>
      </c>
      <c r="AP5008" s="208">
        <v>0.5</v>
      </c>
      <c r="AQ5008" s="208">
        <v>0.45</v>
      </c>
      <c r="AR5008" s="208">
        <v>0.4</v>
      </c>
      <c r="AS5008" s="208">
        <v>0.2</v>
      </c>
      <c r="AT5008" s="208">
        <v>0.1</v>
      </c>
      <c r="AU5008" s="24"/>
      <c r="AV5008" s="24"/>
      <c r="AW5008" s="24"/>
      <c r="AX5008" s="24"/>
      <c r="AY5008" s="24"/>
      <c r="AZ5008" s="208">
        <v>0.2</v>
      </c>
      <c r="BA5008" s="208">
        <v>0.5</v>
      </c>
      <c r="BB5008" s="21">
        <f t="shared" si="521"/>
        <v>0.97499999999999998</v>
      </c>
      <c r="BC5008" s="21"/>
      <c r="BD5008" s="22">
        <f t="shared" si="519"/>
        <v>1.3104838709677418</v>
      </c>
      <c r="BE5008" s="21"/>
      <c r="BG5008" s="10"/>
      <c r="BH5008" s="21">
        <f t="shared" si="520"/>
        <v>0</v>
      </c>
      <c r="BI5008" s="22">
        <f t="shared" si="520"/>
        <v>9.7499999999999974E-4</v>
      </c>
      <c r="BJ5008" s="21"/>
      <c r="BK5008" s="21">
        <v>0</v>
      </c>
      <c r="BL5008" s="22">
        <v>2.9249999999999992E-3</v>
      </c>
      <c r="BM5008" s="21"/>
      <c r="BN5008" s="21">
        <f t="shared" si="518"/>
        <v>0</v>
      </c>
      <c r="BO5008" s="22">
        <f t="shared" si="518"/>
        <v>1.1699999999999997E-2</v>
      </c>
      <c r="BP5008" s="21">
        <f t="shared" si="518"/>
        <v>0</v>
      </c>
    </row>
    <row r="5009" spans="1:68" ht="11.1" hidden="1" customHeight="1" outlineLevel="1" collapsed="1" x14ac:dyDescent="0.2">
      <c r="A5009" s="10"/>
      <c r="B5009" s="18"/>
      <c r="C5009" s="18"/>
      <c r="D5009" s="18"/>
      <c r="E5009" s="19" t="s">
        <v>4386</v>
      </c>
      <c r="F5009" s="209">
        <v>2.6480000000000001</v>
      </c>
      <c r="G5009" s="209">
        <v>2.94</v>
      </c>
      <c r="H5009" s="209">
        <v>1.786</v>
      </c>
      <c r="I5009" s="240">
        <v>1.871</v>
      </c>
      <c r="J5009" s="240"/>
      <c r="K5009" s="209">
        <v>0.93100000000000005</v>
      </c>
      <c r="L5009" s="209">
        <v>0.26100000000000001</v>
      </c>
      <c r="M5009" s="209">
        <v>0.107</v>
      </c>
      <c r="N5009" s="209">
        <v>0.27200000000000002</v>
      </c>
      <c r="O5009" s="209">
        <v>2.16</v>
      </c>
      <c r="P5009" s="209">
        <v>1.6659999999999999</v>
      </c>
      <c r="Q5009" s="209">
        <v>2.415</v>
      </c>
      <c r="R5009" s="209">
        <v>2.86</v>
      </c>
      <c r="S5009" s="209">
        <v>4.5309999999999997</v>
      </c>
      <c r="T5009" s="209">
        <v>3.6080000000000001</v>
      </c>
      <c r="U5009" s="209">
        <v>2.3650000000000002</v>
      </c>
      <c r="V5009" s="209">
        <v>1.476</v>
      </c>
      <c r="W5009" s="209">
        <v>0.82699999999999996</v>
      </c>
      <c r="X5009" s="209">
        <v>0.26600000000000001</v>
      </c>
      <c r="Y5009" s="209">
        <v>0.20200000000000001</v>
      </c>
      <c r="Z5009" s="209">
        <v>0.24199999999999999</v>
      </c>
      <c r="AA5009" s="209">
        <v>0.60799999999999998</v>
      </c>
      <c r="AB5009" s="209">
        <v>1.819</v>
      </c>
      <c r="AC5009" s="209">
        <v>1.8959999999999999</v>
      </c>
      <c r="AD5009" s="20"/>
      <c r="AE5009" s="209">
        <v>0.251</v>
      </c>
      <c r="AF5009" s="209">
        <v>0.42399999999999999</v>
      </c>
      <c r="AG5009" s="209">
        <v>0.3</v>
      </c>
      <c r="AH5009" s="209">
        <v>0.221</v>
      </c>
      <c r="AI5009" s="209">
        <v>0.21</v>
      </c>
      <c r="AJ5009" s="209">
        <v>5.1999999999999998E-2</v>
      </c>
      <c r="AK5009" s="209">
        <v>1.2E-2</v>
      </c>
      <c r="AL5009" s="209">
        <v>1.2E-2</v>
      </c>
      <c r="AM5009" s="209">
        <v>7.2999999999999995E-2</v>
      </c>
      <c r="AN5009" s="209">
        <v>0.32500000000000001</v>
      </c>
      <c r="AO5009" s="209">
        <v>2E-3</v>
      </c>
      <c r="AP5009" s="209">
        <v>2E-3</v>
      </c>
      <c r="AQ5009" s="209">
        <v>5.0000000000000001E-3</v>
      </c>
      <c r="AR5009" s="209">
        <v>2E-3</v>
      </c>
      <c r="AS5009" s="209">
        <v>2E-3</v>
      </c>
      <c r="AT5009" s="209">
        <v>2E-3</v>
      </c>
      <c r="AU5009" s="20"/>
      <c r="AV5009" s="20"/>
      <c r="AW5009" s="20"/>
      <c r="AX5009" s="20"/>
      <c r="AY5009" s="20"/>
      <c r="AZ5009" s="209">
        <v>3.0000000000000001E-3</v>
      </c>
      <c r="BA5009" s="209">
        <v>3.0000000000000001E-3</v>
      </c>
      <c r="BB5009" s="21">
        <f t="shared" si="521"/>
        <v>4.5309999999999997</v>
      </c>
      <c r="BC5009" s="21">
        <f>BD5009</f>
        <v>6.09005376344086</v>
      </c>
      <c r="BD5009" s="22">
        <f t="shared" si="519"/>
        <v>6.09005376344086</v>
      </c>
      <c r="BE5009" s="21">
        <f>BC5009-BD5009</f>
        <v>0</v>
      </c>
      <c r="BG5009" s="10"/>
      <c r="BH5009" s="21">
        <f t="shared" si="520"/>
        <v>4.5310000000000003E-3</v>
      </c>
      <c r="BI5009" s="22">
        <f t="shared" si="520"/>
        <v>4.5310000000000003E-3</v>
      </c>
      <c r="BJ5009" s="21">
        <f>BH5009-BI5009</f>
        <v>0</v>
      </c>
      <c r="BK5009" s="21">
        <v>1.3593000000000001E-2</v>
      </c>
      <c r="BL5009" s="22">
        <v>1.3593000000000001E-2</v>
      </c>
      <c r="BM5009" s="21">
        <v>0</v>
      </c>
      <c r="BN5009" s="21">
        <f t="shared" si="518"/>
        <v>5.4372000000000004E-2</v>
      </c>
      <c r="BO5009" s="22">
        <f t="shared" si="518"/>
        <v>5.4372000000000004E-2</v>
      </c>
      <c r="BP5009" s="21">
        <f t="shared" si="518"/>
        <v>0</v>
      </c>
    </row>
    <row r="5010" spans="1:68" ht="11.1" hidden="1" customHeight="1" outlineLevel="2" x14ac:dyDescent="0.2">
      <c r="A5010" s="10"/>
      <c r="B5010" s="18"/>
      <c r="C5010" s="18"/>
      <c r="D5010" s="18"/>
      <c r="E5010" s="23"/>
      <c r="F5010" s="208">
        <v>2.6480000000000001</v>
      </c>
      <c r="G5010" s="208">
        <v>2.94</v>
      </c>
      <c r="H5010" s="208">
        <v>1.786</v>
      </c>
      <c r="I5010" s="239">
        <v>1.871</v>
      </c>
      <c r="J5010" s="239"/>
      <c r="K5010" s="208">
        <v>0.93100000000000005</v>
      </c>
      <c r="L5010" s="208">
        <v>0.26100000000000001</v>
      </c>
      <c r="M5010" s="208">
        <v>0.107</v>
      </c>
      <c r="N5010" s="208">
        <v>0.27200000000000002</v>
      </c>
      <c r="O5010" s="208">
        <v>2.16</v>
      </c>
      <c r="P5010" s="208">
        <v>1.6659999999999999</v>
      </c>
      <c r="Q5010" s="208">
        <v>2.415</v>
      </c>
      <c r="R5010" s="208">
        <v>2.86</v>
      </c>
      <c r="S5010" s="208">
        <v>4.5309999999999997</v>
      </c>
      <c r="T5010" s="208">
        <v>3.6080000000000001</v>
      </c>
      <c r="U5010" s="208">
        <v>2.3650000000000002</v>
      </c>
      <c r="V5010" s="208">
        <v>1.476</v>
      </c>
      <c r="W5010" s="208">
        <v>0.82699999999999996</v>
      </c>
      <c r="X5010" s="208">
        <v>0.26600000000000001</v>
      </c>
      <c r="Y5010" s="208">
        <v>0.20200000000000001</v>
      </c>
      <c r="Z5010" s="208">
        <v>0.24199999999999999</v>
      </c>
      <c r="AA5010" s="208">
        <v>0.60799999999999998</v>
      </c>
      <c r="AB5010" s="208">
        <v>1.819</v>
      </c>
      <c r="AC5010" s="208">
        <v>1.8959999999999999</v>
      </c>
      <c r="AD5010" s="24"/>
      <c r="AE5010" s="208">
        <v>0.251</v>
      </c>
      <c r="AF5010" s="208">
        <v>0.42399999999999999</v>
      </c>
      <c r="AG5010" s="208">
        <v>0.3</v>
      </c>
      <c r="AH5010" s="208">
        <v>0.221</v>
      </c>
      <c r="AI5010" s="208">
        <v>0.21</v>
      </c>
      <c r="AJ5010" s="208">
        <v>5.1999999999999998E-2</v>
      </c>
      <c r="AK5010" s="208">
        <v>1.2E-2</v>
      </c>
      <c r="AL5010" s="208">
        <v>1.2E-2</v>
      </c>
      <c r="AM5010" s="208">
        <v>7.2999999999999995E-2</v>
      </c>
      <c r="AN5010" s="208">
        <v>0.32500000000000001</v>
      </c>
      <c r="AO5010" s="208">
        <v>2E-3</v>
      </c>
      <c r="AP5010" s="208">
        <v>2E-3</v>
      </c>
      <c r="AQ5010" s="208">
        <v>5.0000000000000001E-3</v>
      </c>
      <c r="AR5010" s="208">
        <v>2E-3</v>
      </c>
      <c r="AS5010" s="208">
        <v>2E-3</v>
      </c>
      <c r="AT5010" s="208">
        <v>2E-3</v>
      </c>
      <c r="AU5010" s="24"/>
      <c r="AV5010" s="24"/>
      <c r="AW5010" s="24"/>
      <c r="AX5010" s="24"/>
      <c r="AY5010" s="24"/>
      <c r="AZ5010" s="208">
        <v>3.0000000000000001E-3</v>
      </c>
      <c r="BA5010" s="208">
        <v>3.0000000000000001E-3</v>
      </c>
      <c r="BB5010" s="21">
        <f t="shared" si="521"/>
        <v>4.5309999999999997</v>
      </c>
      <c r="BC5010" s="21"/>
      <c r="BD5010" s="22">
        <f t="shared" si="519"/>
        <v>6.09005376344086</v>
      </c>
      <c r="BE5010" s="21"/>
      <c r="BG5010" s="10"/>
      <c r="BH5010" s="21">
        <f t="shared" si="520"/>
        <v>0</v>
      </c>
      <c r="BI5010" s="22">
        <f t="shared" si="520"/>
        <v>4.5310000000000003E-3</v>
      </c>
      <c r="BJ5010" s="21"/>
      <c r="BK5010" s="21">
        <v>0</v>
      </c>
      <c r="BL5010" s="22">
        <v>1.3593000000000001E-2</v>
      </c>
      <c r="BM5010" s="21"/>
      <c r="BN5010" s="21">
        <f t="shared" si="518"/>
        <v>0</v>
      </c>
      <c r="BO5010" s="22">
        <f t="shared" si="518"/>
        <v>5.4372000000000004E-2</v>
      </c>
      <c r="BP5010" s="21">
        <f t="shared" si="518"/>
        <v>0</v>
      </c>
    </row>
    <row r="5011" spans="1:68" ht="11.1" hidden="1" customHeight="1" outlineLevel="1" collapsed="1" x14ac:dyDescent="0.2">
      <c r="A5011" s="10"/>
      <c r="B5011" s="18"/>
      <c r="C5011" s="18"/>
      <c r="D5011" s="18"/>
      <c r="E5011" s="19" t="s">
        <v>4387</v>
      </c>
      <c r="F5011" s="20"/>
      <c r="G5011" s="20"/>
      <c r="H5011" s="20"/>
      <c r="I5011" s="20"/>
      <c r="J5011" s="20"/>
      <c r="K5011" s="20"/>
      <c r="L5011" s="20"/>
      <c r="M5011" s="20"/>
      <c r="N5011" s="20"/>
      <c r="O5011" s="20"/>
      <c r="P5011" s="20"/>
      <c r="Q5011" s="20"/>
      <c r="R5011" s="20"/>
      <c r="S5011" s="20"/>
      <c r="T5011" s="20"/>
      <c r="U5011" s="20"/>
      <c r="V5011" s="20"/>
      <c r="W5011" s="20"/>
      <c r="X5011" s="20"/>
      <c r="Y5011" s="20"/>
      <c r="Z5011" s="20"/>
      <c r="AA5011" s="20"/>
      <c r="AB5011" s="20"/>
      <c r="AC5011" s="20"/>
      <c r="AD5011" s="20"/>
      <c r="AE5011" s="20"/>
      <c r="AF5011" s="20"/>
      <c r="AG5011" s="20"/>
      <c r="AH5011" s="20"/>
      <c r="AI5011" s="20"/>
      <c r="AJ5011" s="20"/>
      <c r="AK5011" s="20"/>
      <c r="AL5011" s="20"/>
      <c r="AM5011" s="20"/>
      <c r="AN5011" s="20"/>
      <c r="AO5011" s="20"/>
      <c r="AP5011" s="20"/>
      <c r="AQ5011" s="20"/>
      <c r="AR5011" s="20"/>
      <c r="AS5011" s="20"/>
      <c r="AT5011" s="209">
        <v>11.693</v>
      </c>
      <c r="AU5011" s="209">
        <v>2.4119999999999999</v>
      </c>
      <c r="AV5011" s="20"/>
      <c r="AW5011" s="20"/>
      <c r="AX5011" s="20"/>
      <c r="AY5011" s="20"/>
      <c r="AZ5011" s="209">
        <v>7.6479999999999997</v>
      </c>
      <c r="BA5011" s="209">
        <v>22.683</v>
      </c>
      <c r="BB5011" s="21">
        <f t="shared" si="521"/>
        <v>22.683</v>
      </c>
      <c r="BC5011" s="21">
        <f>BF5011</f>
        <v>34.5</v>
      </c>
      <c r="BD5011" s="22">
        <f t="shared" si="519"/>
        <v>30.487903225806452</v>
      </c>
      <c r="BE5011" s="21">
        <f>BC5011-BD5011</f>
        <v>4.012096774193548</v>
      </c>
      <c r="BF5011" s="2">
        <v>34.5</v>
      </c>
      <c r="BG5011" s="10">
        <v>5</v>
      </c>
      <c r="BH5011" s="21">
        <f t="shared" si="520"/>
        <v>2.5668E-2</v>
      </c>
      <c r="BI5011" s="22">
        <f t="shared" si="520"/>
        <v>2.2682999999999998E-2</v>
      </c>
      <c r="BJ5011" s="21">
        <f>BH5011-BI5011</f>
        <v>2.9850000000000015E-3</v>
      </c>
      <c r="BK5011" s="21">
        <v>7.7004000000000003E-2</v>
      </c>
      <c r="BL5011" s="22">
        <v>6.8048999999999998E-2</v>
      </c>
      <c r="BM5011" s="21">
        <v>8.9550000000000046E-3</v>
      </c>
      <c r="BN5011" s="21">
        <f t="shared" ref="BN5011:BP5074" si="522">BK5011*4</f>
        <v>0.30801600000000001</v>
      </c>
      <c r="BO5011" s="22">
        <f t="shared" si="522"/>
        <v>0.27219599999999999</v>
      </c>
      <c r="BP5011" s="21">
        <f t="shared" si="522"/>
        <v>3.5820000000000018E-2</v>
      </c>
    </row>
    <row r="5012" spans="1:68" ht="11.1" hidden="1" customHeight="1" outlineLevel="2" x14ac:dyDescent="0.2">
      <c r="A5012" s="10"/>
      <c r="B5012" s="18"/>
      <c r="C5012" s="18"/>
      <c r="D5012" s="18"/>
      <c r="E5012" s="23" t="s">
        <v>4388</v>
      </c>
      <c r="F5012" s="24"/>
      <c r="G5012" s="24"/>
      <c r="H5012" s="24"/>
      <c r="I5012" s="24"/>
      <c r="J5012" s="24"/>
      <c r="K5012" s="24"/>
      <c r="L5012" s="24"/>
      <c r="M5012" s="24"/>
      <c r="N5012" s="24"/>
      <c r="O5012" s="24"/>
      <c r="P5012" s="24"/>
      <c r="Q5012" s="24"/>
      <c r="R5012" s="24"/>
      <c r="S5012" s="24"/>
      <c r="T5012" s="24"/>
      <c r="U5012" s="24"/>
      <c r="V5012" s="24"/>
      <c r="W5012" s="24"/>
      <c r="X5012" s="24"/>
      <c r="Y5012" s="24"/>
      <c r="Z5012" s="24"/>
      <c r="AA5012" s="24"/>
      <c r="AB5012" s="24"/>
      <c r="AC5012" s="24"/>
      <c r="AD5012" s="24"/>
      <c r="AE5012" s="24"/>
      <c r="AF5012" s="24"/>
      <c r="AG5012" s="24"/>
      <c r="AH5012" s="24"/>
      <c r="AI5012" s="24"/>
      <c r="AJ5012" s="24"/>
      <c r="AK5012" s="24"/>
      <c r="AL5012" s="24"/>
      <c r="AM5012" s="24"/>
      <c r="AN5012" s="24"/>
      <c r="AO5012" s="24"/>
      <c r="AP5012" s="24"/>
      <c r="AQ5012" s="24"/>
      <c r="AR5012" s="24"/>
      <c r="AS5012" s="24"/>
      <c r="AT5012" s="208">
        <v>11.693</v>
      </c>
      <c r="AU5012" s="208">
        <v>2.4119999999999999</v>
      </c>
      <c r="AV5012" s="24"/>
      <c r="AW5012" s="24"/>
      <c r="AX5012" s="24"/>
      <c r="AY5012" s="24"/>
      <c r="AZ5012" s="208">
        <v>7.6479999999999997</v>
      </c>
      <c r="BA5012" s="208">
        <v>22.683</v>
      </c>
      <c r="BB5012" s="21">
        <f t="shared" si="521"/>
        <v>22.683</v>
      </c>
      <c r="BC5012" s="21"/>
      <c r="BD5012" s="22">
        <f t="shared" si="519"/>
        <v>30.487903225806452</v>
      </c>
      <c r="BE5012" s="21"/>
      <c r="BG5012" s="10"/>
      <c r="BH5012" s="21">
        <f t="shared" si="520"/>
        <v>0</v>
      </c>
      <c r="BI5012" s="22">
        <f t="shared" si="520"/>
        <v>2.2682999999999998E-2</v>
      </c>
      <c r="BJ5012" s="21"/>
      <c r="BK5012" s="21">
        <v>0</v>
      </c>
      <c r="BL5012" s="22">
        <v>6.8048999999999998E-2</v>
      </c>
      <c r="BM5012" s="21"/>
      <c r="BN5012" s="21">
        <f t="shared" si="522"/>
        <v>0</v>
      </c>
      <c r="BO5012" s="22">
        <f t="shared" si="522"/>
        <v>0.27219599999999999</v>
      </c>
      <c r="BP5012" s="21">
        <f t="shared" si="522"/>
        <v>0</v>
      </c>
    </row>
    <row r="5013" spans="1:68" ht="11.1" hidden="1" customHeight="1" outlineLevel="1" collapsed="1" x14ac:dyDescent="0.2">
      <c r="A5013" s="10"/>
      <c r="B5013" s="18"/>
      <c r="C5013" s="18"/>
      <c r="D5013" s="18"/>
      <c r="E5013" s="19" t="s">
        <v>4389</v>
      </c>
      <c r="F5013" s="209">
        <v>4.7939999999999996</v>
      </c>
      <c r="G5013" s="209">
        <v>5.782</v>
      </c>
      <c r="H5013" s="209">
        <v>2.9929999999999999</v>
      </c>
      <c r="I5013" s="240">
        <v>2.718</v>
      </c>
      <c r="J5013" s="240"/>
      <c r="K5013" s="209">
        <v>1.2230000000000001</v>
      </c>
      <c r="L5013" s="20"/>
      <c r="M5013" s="20"/>
      <c r="N5013" s="20"/>
      <c r="O5013" s="209">
        <v>1.1879999999999999</v>
      </c>
      <c r="P5013" s="209">
        <v>2.3140000000000001</v>
      </c>
      <c r="Q5013" s="209">
        <v>3.4910000000000001</v>
      </c>
      <c r="R5013" s="209">
        <v>5.4580000000000002</v>
      </c>
      <c r="S5013" s="209">
        <v>5.0220000000000002</v>
      </c>
      <c r="T5013" s="209">
        <v>6.1879999999999997</v>
      </c>
      <c r="U5013" s="209">
        <v>2.83</v>
      </c>
      <c r="V5013" s="209">
        <v>2.1920000000000002</v>
      </c>
      <c r="W5013" s="209">
        <v>1.1339999999999999</v>
      </c>
      <c r="X5013" s="20"/>
      <c r="Y5013" s="20"/>
      <c r="Z5013" s="20"/>
      <c r="AA5013" s="209">
        <v>1.645</v>
      </c>
      <c r="AB5013" s="209">
        <v>1.8939999999999999</v>
      </c>
      <c r="AC5013" s="209">
        <v>4.6109999999999998</v>
      </c>
      <c r="AD5013" s="209">
        <v>4.4880000000000004</v>
      </c>
      <c r="AE5013" s="209">
        <v>4.6429999999999998</v>
      </c>
      <c r="AF5013" s="209">
        <v>4.8010000000000002</v>
      </c>
      <c r="AG5013" s="209">
        <v>2.4329999999999998</v>
      </c>
      <c r="AH5013" s="209">
        <v>1.696</v>
      </c>
      <c r="AI5013" s="209">
        <v>1.395</v>
      </c>
      <c r="AJ5013" s="20"/>
      <c r="AK5013" s="20"/>
      <c r="AL5013" s="20"/>
      <c r="AM5013" s="209">
        <v>0.754</v>
      </c>
      <c r="AN5013" s="209">
        <v>2.19</v>
      </c>
      <c r="AO5013" s="209">
        <v>4.4409999999999998</v>
      </c>
      <c r="AP5013" s="209">
        <v>4.0540000000000003</v>
      </c>
      <c r="AQ5013" s="209">
        <v>6.48</v>
      </c>
      <c r="AR5013" s="209">
        <v>3.9249999999999998</v>
      </c>
      <c r="AS5013" s="209">
        <v>3.2229999999999999</v>
      </c>
      <c r="AT5013" s="209">
        <v>4.1180000000000003</v>
      </c>
      <c r="AU5013" s="20"/>
      <c r="AV5013" s="20"/>
      <c r="AW5013" s="20"/>
      <c r="AX5013" s="20"/>
      <c r="AY5013" s="20"/>
      <c r="AZ5013" s="209">
        <v>1.893</v>
      </c>
      <c r="BA5013" s="209">
        <v>3.6040000000000001</v>
      </c>
      <c r="BB5013" s="21">
        <f t="shared" si="521"/>
        <v>6.48</v>
      </c>
      <c r="BC5013" s="21">
        <f>BF5013</f>
        <v>15</v>
      </c>
      <c r="BD5013" s="22">
        <f t="shared" si="519"/>
        <v>8.7096774193548399</v>
      </c>
      <c r="BE5013" s="21">
        <f>BC5013-BD5013</f>
        <v>6.2903225806451601</v>
      </c>
      <c r="BF5013" s="2">
        <v>15</v>
      </c>
      <c r="BG5013" s="10">
        <v>6</v>
      </c>
      <c r="BH5013" s="21">
        <f t="shared" si="520"/>
        <v>1.116E-2</v>
      </c>
      <c r="BI5013" s="22">
        <f t="shared" si="520"/>
        <v>6.4800000000000005E-3</v>
      </c>
      <c r="BJ5013" s="21">
        <f>BH5013-BI5013</f>
        <v>4.6799999999999993E-3</v>
      </c>
      <c r="BK5013" s="21">
        <v>3.3479999999999996E-2</v>
      </c>
      <c r="BL5013" s="22">
        <v>1.9440000000000002E-2</v>
      </c>
      <c r="BM5013" s="21">
        <v>1.4039999999999993E-2</v>
      </c>
      <c r="BN5013" s="21">
        <f t="shared" si="522"/>
        <v>0.13391999999999998</v>
      </c>
      <c r="BO5013" s="22">
        <f t="shared" si="522"/>
        <v>7.776000000000001E-2</v>
      </c>
      <c r="BP5013" s="21">
        <f t="shared" si="522"/>
        <v>5.6159999999999974E-2</v>
      </c>
    </row>
    <row r="5014" spans="1:68" ht="11.1" hidden="1" customHeight="1" outlineLevel="2" x14ac:dyDescent="0.2">
      <c r="A5014" s="10"/>
      <c r="B5014" s="18"/>
      <c r="C5014" s="18"/>
      <c r="D5014" s="18"/>
      <c r="E5014" s="23" t="s">
        <v>4390</v>
      </c>
      <c r="F5014" s="208">
        <v>4.7939999999999996</v>
      </c>
      <c r="G5014" s="208">
        <v>5.782</v>
      </c>
      <c r="H5014" s="208">
        <v>2.9929999999999999</v>
      </c>
      <c r="I5014" s="239">
        <v>2.718</v>
      </c>
      <c r="J5014" s="239"/>
      <c r="K5014" s="208">
        <v>1.2230000000000001</v>
      </c>
      <c r="L5014" s="24"/>
      <c r="M5014" s="24"/>
      <c r="N5014" s="24"/>
      <c r="O5014" s="208">
        <v>1.1879999999999999</v>
      </c>
      <c r="P5014" s="208">
        <v>2.3140000000000001</v>
      </c>
      <c r="Q5014" s="208">
        <v>3.4910000000000001</v>
      </c>
      <c r="R5014" s="208">
        <v>5.4580000000000002</v>
      </c>
      <c r="S5014" s="208">
        <v>5.0220000000000002</v>
      </c>
      <c r="T5014" s="208">
        <v>6.1879999999999997</v>
      </c>
      <c r="U5014" s="208">
        <v>2.83</v>
      </c>
      <c r="V5014" s="208">
        <v>2.1920000000000002</v>
      </c>
      <c r="W5014" s="208">
        <v>1.1339999999999999</v>
      </c>
      <c r="X5014" s="24"/>
      <c r="Y5014" s="24"/>
      <c r="Z5014" s="24"/>
      <c r="AA5014" s="208">
        <v>1.645</v>
      </c>
      <c r="AB5014" s="208">
        <v>1.8939999999999999</v>
      </c>
      <c r="AC5014" s="208">
        <v>4.6109999999999998</v>
      </c>
      <c r="AD5014" s="208">
        <v>4.4880000000000004</v>
      </c>
      <c r="AE5014" s="208">
        <v>4.6429999999999998</v>
      </c>
      <c r="AF5014" s="208">
        <v>4.8010000000000002</v>
      </c>
      <c r="AG5014" s="208">
        <v>2.4329999999999998</v>
      </c>
      <c r="AH5014" s="208">
        <v>1.696</v>
      </c>
      <c r="AI5014" s="208">
        <v>1.395</v>
      </c>
      <c r="AJ5014" s="24"/>
      <c r="AK5014" s="24"/>
      <c r="AL5014" s="24"/>
      <c r="AM5014" s="208">
        <v>0.754</v>
      </c>
      <c r="AN5014" s="208">
        <v>2.19</v>
      </c>
      <c r="AO5014" s="208">
        <v>4.4409999999999998</v>
      </c>
      <c r="AP5014" s="208">
        <v>4.0540000000000003</v>
      </c>
      <c r="AQ5014" s="208">
        <v>6.48</v>
      </c>
      <c r="AR5014" s="208">
        <v>3.9249999999999998</v>
      </c>
      <c r="AS5014" s="208">
        <v>3.2229999999999999</v>
      </c>
      <c r="AT5014" s="208">
        <v>4.1180000000000003</v>
      </c>
      <c r="AU5014" s="24"/>
      <c r="AV5014" s="24"/>
      <c r="AW5014" s="24"/>
      <c r="AX5014" s="24"/>
      <c r="AY5014" s="24"/>
      <c r="AZ5014" s="208">
        <v>1.893</v>
      </c>
      <c r="BA5014" s="208">
        <v>3.6040000000000001</v>
      </c>
      <c r="BB5014" s="21">
        <f t="shared" si="521"/>
        <v>6.48</v>
      </c>
      <c r="BC5014" s="21"/>
      <c r="BD5014" s="22">
        <f t="shared" si="519"/>
        <v>8.7096774193548399</v>
      </c>
      <c r="BE5014" s="21"/>
      <c r="BG5014" s="10"/>
      <c r="BH5014" s="21">
        <f t="shared" si="520"/>
        <v>0</v>
      </c>
      <c r="BI5014" s="22">
        <f t="shared" si="520"/>
        <v>6.4800000000000005E-3</v>
      </c>
      <c r="BJ5014" s="21"/>
      <c r="BK5014" s="21">
        <v>0</v>
      </c>
      <c r="BL5014" s="22">
        <v>1.9440000000000002E-2</v>
      </c>
      <c r="BM5014" s="21"/>
      <c r="BN5014" s="21">
        <f t="shared" si="522"/>
        <v>0</v>
      </c>
      <c r="BO5014" s="22">
        <f t="shared" si="522"/>
        <v>7.776000000000001E-2</v>
      </c>
      <c r="BP5014" s="21">
        <f t="shared" si="522"/>
        <v>0</v>
      </c>
    </row>
    <row r="5015" spans="1:68" ht="11.1" hidden="1" customHeight="1" outlineLevel="1" collapsed="1" x14ac:dyDescent="0.2">
      <c r="A5015" s="10"/>
      <c r="B5015" s="18"/>
      <c r="C5015" s="18"/>
      <c r="D5015" s="18"/>
      <c r="E5015" s="19" t="s">
        <v>4391</v>
      </c>
      <c r="F5015" s="209">
        <v>16.43</v>
      </c>
      <c r="G5015" s="209">
        <v>11.968</v>
      </c>
      <c r="H5015" s="209">
        <v>11.996</v>
      </c>
      <c r="I5015" s="240">
        <v>8.8819999999999997</v>
      </c>
      <c r="J5015" s="240"/>
      <c r="K5015" s="209">
        <v>4.8280000000000003</v>
      </c>
      <c r="L5015" s="20"/>
      <c r="M5015" s="20"/>
      <c r="N5015" s="20"/>
      <c r="O5015" s="20"/>
      <c r="P5015" s="209">
        <v>7.06</v>
      </c>
      <c r="Q5015" s="209">
        <v>14.808</v>
      </c>
      <c r="R5015" s="209">
        <v>19.414999999999999</v>
      </c>
      <c r="S5015" s="209">
        <v>19.946999999999999</v>
      </c>
      <c r="T5015" s="209">
        <v>17.077000000000002</v>
      </c>
      <c r="U5015" s="209">
        <v>10.933</v>
      </c>
      <c r="V5015" s="209">
        <v>6.593</v>
      </c>
      <c r="W5015" s="209">
        <v>1.6859999999999999</v>
      </c>
      <c r="X5015" s="20"/>
      <c r="Y5015" s="20"/>
      <c r="Z5015" s="20"/>
      <c r="AA5015" s="20"/>
      <c r="AB5015" s="209">
        <v>5.2389999999999999</v>
      </c>
      <c r="AC5015" s="209">
        <v>12.257999999999999</v>
      </c>
      <c r="AD5015" s="209">
        <v>18.364000000000001</v>
      </c>
      <c r="AE5015" s="209">
        <v>22.646000000000001</v>
      </c>
      <c r="AF5015" s="209">
        <v>14.483000000000001</v>
      </c>
      <c r="AG5015" s="209">
        <v>10.506</v>
      </c>
      <c r="AH5015" s="209">
        <v>5.5730000000000004</v>
      </c>
      <c r="AI5015" s="209">
        <v>3.9</v>
      </c>
      <c r="AJ5015" s="20"/>
      <c r="AK5015" s="20"/>
      <c r="AL5015" s="20"/>
      <c r="AM5015" s="209">
        <v>1.2829999999999999</v>
      </c>
      <c r="AN5015" s="209">
        <v>5.6890000000000001</v>
      </c>
      <c r="AO5015" s="209">
        <v>5.952</v>
      </c>
      <c r="AP5015" s="209">
        <v>52.866</v>
      </c>
      <c r="AQ5015" s="209">
        <v>27.137</v>
      </c>
      <c r="AR5015" s="209">
        <v>22.091999999999999</v>
      </c>
      <c r="AS5015" s="209">
        <v>19.135000000000002</v>
      </c>
      <c r="AT5015" s="209">
        <v>12.510999999999999</v>
      </c>
      <c r="AU5015" s="209">
        <v>4.3040000000000003</v>
      </c>
      <c r="AV5015" s="20"/>
      <c r="AW5015" s="20"/>
      <c r="AX5015" s="20"/>
      <c r="AY5015" s="20"/>
      <c r="AZ5015" s="209">
        <v>10.333</v>
      </c>
      <c r="BA5015" s="209">
        <v>19.302</v>
      </c>
      <c r="BB5015" s="56">
        <f>BB5016+BB5017</f>
        <v>54.418999999999997</v>
      </c>
      <c r="BC5015" s="21">
        <f>BF5015</f>
        <v>91.35</v>
      </c>
      <c r="BD5015" s="22">
        <f t="shared" si="519"/>
        <v>73.143817204301058</v>
      </c>
      <c r="BE5015" s="21">
        <f>BC5015-BD5015</f>
        <v>18.206182795698936</v>
      </c>
      <c r="BF5015" s="2">
        <v>91.35</v>
      </c>
      <c r="BG5015" s="10">
        <v>5</v>
      </c>
      <c r="BH5015" s="21">
        <f t="shared" si="520"/>
        <v>6.7964399999999994E-2</v>
      </c>
      <c r="BI5015" s="22">
        <f t="shared" si="520"/>
        <v>5.4418999999999988E-2</v>
      </c>
      <c r="BJ5015" s="21">
        <f>BH5015-BI5015</f>
        <v>1.3545400000000006E-2</v>
      </c>
      <c r="BK5015" s="21">
        <v>0.2038932</v>
      </c>
      <c r="BL5015" s="22">
        <v>0.15859799999999996</v>
      </c>
      <c r="BM5015" s="21">
        <v>4.5295200000000035E-2</v>
      </c>
      <c r="BN5015" s="21">
        <f t="shared" si="522"/>
        <v>0.81557279999999999</v>
      </c>
      <c r="BO5015" s="22">
        <f t="shared" si="522"/>
        <v>0.63439199999999984</v>
      </c>
      <c r="BP5015" s="21">
        <f t="shared" si="522"/>
        <v>0.18118080000000014</v>
      </c>
    </row>
    <row r="5016" spans="1:68" ht="11.1" hidden="1" customHeight="1" outlineLevel="2" x14ac:dyDescent="0.2">
      <c r="A5016" s="10"/>
      <c r="B5016" s="18"/>
      <c r="C5016" s="18"/>
      <c r="D5016" s="18"/>
      <c r="E5016" s="23" t="s">
        <v>4392</v>
      </c>
      <c r="F5016" s="208">
        <v>9.1549999999999994</v>
      </c>
      <c r="G5016" s="208">
        <v>6.165</v>
      </c>
      <c r="H5016" s="208">
        <v>5.4850000000000003</v>
      </c>
      <c r="I5016" s="239">
        <v>4.6399999999999997</v>
      </c>
      <c r="J5016" s="239"/>
      <c r="K5016" s="208">
        <v>3.0550000000000002</v>
      </c>
      <c r="L5016" s="24"/>
      <c r="M5016" s="24"/>
      <c r="N5016" s="24"/>
      <c r="O5016" s="24"/>
      <c r="P5016" s="208">
        <v>3.2549999999999999</v>
      </c>
      <c r="Q5016" s="208">
        <v>9.7520000000000007</v>
      </c>
      <c r="R5016" s="208">
        <v>12.582000000000001</v>
      </c>
      <c r="S5016" s="208">
        <v>12.603999999999999</v>
      </c>
      <c r="T5016" s="208">
        <v>11.132</v>
      </c>
      <c r="U5016" s="208">
        <v>7.407</v>
      </c>
      <c r="V5016" s="208">
        <v>4.0279999999999996</v>
      </c>
      <c r="W5016" s="208">
        <v>0.46300000000000002</v>
      </c>
      <c r="X5016" s="24"/>
      <c r="Y5016" s="24"/>
      <c r="Z5016" s="24"/>
      <c r="AA5016" s="24"/>
      <c r="AB5016" s="208">
        <v>3.1</v>
      </c>
      <c r="AC5016" s="208">
        <v>11.234999999999999</v>
      </c>
      <c r="AD5016" s="208">
        <v>11.486000000000001</v>
      </c>
      <c r="AE5016" s="208">
        <v>15.101000000000001</v>
      </c>
      <c r="AF5016" s="208">
        <v>8.8019999999999996</v>
      </c>
      <c r="AG5016" s="208">
        <v>5.81</v>
      </c>
      <c r="AH5016" s="208">
        <v>2.3460000000000001</v>
      </c>
      <c r="AI5016" s="208">
        <v>1.29</v>
      </c>
      <c r="AJ5016" s="24"/>
      <c r="AK5016" s="24"/>
      <c r="AL5016" s="24"/>
      <c r="AM5016" s="208">
        <v>1.2829999999999999</v>
      </c>
      <c r="AN5016" s="208">
        <v>5.1379999999999999</v>
      </c>
      <c r="AO5016" s="208">
        <v>5.952</v>
      </c>
      <c r="AP5016" s="208">
        <v>13.548</v>
      </c>
      <c r="AQ5016" s="208">
        <v>10.321</v>
      </c>
      <c r="AR5016" s="208">
        <v>8.2449999999999992</v>
      </c>
      <c r="AS5016" s="208">
        <v>7.0030000000000001</v>
      </c>
      <c r="AT5016" s="208">
        <v>4.8520000000000003</v>
      </c>
      <c r="AU5016" s="208">
        <v>2.3370000000000002</v>
      </c>
      <c r="AV5016" s="24"/>
      <c r="AW5016" s="24"/>
      <c r="AX5016" s="24"/>
      <c r="AY5016" s="24"/>
      <c r="AZ5016" s="208">
        <v>3.97</v>
      </c>
      <c r="BA5016" s="208">
        <v>7.1849999999999996</v>
      </c>
      <c r="BB5016" s="21">
        <f t="shared" si="521"/>
        <v>15.101000000000001</v>
      </c>
      <c r="BC5016" s="21"/>
      <c r="BD5016" s="22">
        <f t="shared" si="519"/>
        <v>20.297043010752688</v>
      </c>
      <c r="BE5016" s="21"/>
      <c r="BG5016" s="10"/>
      <c r="BH5016" s="21">
        <f t="shared" si="520"/>
        <v>0</v>
      </c>
      <c r="BI5016" s="22">
        <f t="shared" si="520"/>
        <v>1.5101E-2</v>
      </c>
      <c r="BJ5016" s="21"/>
      <c r="BK5016" s="21">
        <v>0</v>
      </c>
      <c r="BL5016" s="22">
        <v>4.5302999999999996E-2</v>
      </c>
      <c r="BM5016" s="21"/>
      <c r="BN5016" s="21">
        <f t="shared" si="522"/>
        <v>0</v>
      </c>
      <c r="BO5016" s="22">
        <f t="shared" si="522"/>
        <v>0.18121199999999998</v>
      </c>
      <c r="BP5016" s="21">
        <f t="shared" si="522"/>
        <v>0</v>
      </c>
    </row>
    <row r="5017" spans="1:68" ht="11.1" hidden="1" customHeight="1" outlineLevel="2" x14ac:dyDescent="0.2">
      <c r="A5017" s="10"/>
      <c r="B5017" s="18"/>
      <c r="C5017" s="18"/>
      <c r="D5017" s="18"/>
      <c r="E5017" s="23" t="s">
        <v>4393</v>
      </c>
      <c r="F5017" s="208">
        <v>7.2750000000000004</v>
      </c>
      <c r="G5017" s="208">
        <v>5.8029999999999999</v>
      </c>
      <c r="H5017" s="208">
        <v>6.5110000000000001</v>
      </c>
      <c r="I5017" s="239">
        <v>4.242</v>
      </c>
      <c r="J5017" s="239"/>
      <c r="K5017" s="208">
        <v>1.7729999999999999</v>
      </c>
      <c r="L5017" s="24"/>
      <c r="M5017" s="24"/>
      <c r="N5017" s="24"/>
      <c r="O5017" s="24"/>
      <c r="P5017" s="208">
        <v>3.8050000000000002</v>
      </c>
      <c r="Q5017" s="208">
        <v>5.056</v>
      </c>
      <c r="R5017" s="208">
        <v>6.8330000000000002</v>
      </c>
      <c r="S5017" s="208">
        <v>7.343</v>
      </c>
      <c r="T5017" s="208">
        <v>5.9450000000000003</v>
      </c>
      <c r="U5017" s="208">
        <v>3.5259999999999998</v>
      </c>
      <c r="V5017" s="208">
        <v>2.5649999999999999</v>
      </c>
      <c r="W5017" s="208">
        <v>1.2230000000000001</v>
      </c>
      <c r="X5017" s="24"/>
      <c r="Y5017" s="24"/>
      <c r="Z5017" s="24"/>
      <c r="AA5017" s="24"/>
      <c r="AB5017" s="208">
        <v>2.1389999999999998</v>
      </c>
      <c r="AC5017" s="208">
        <v>1.0229999999999999</v>
      </c>
      <c r="AD5017" s="208">
        <v>6.8780000000000001</v>
      </c>
      <c r="AE5017" s="208">
        <v>7.5449999999999999</v>
      </c>
      <c r="AF5017" s="208">
        <v>5.681</v>
      </c>
      <c r="AG5017" s="208">
        <v>4.6959999999999997</v>
      </c>
      <c r="AH5017" s="208">
        <v>3.2269999999999999</v>
      </c>
      <c r="AI5017" s="208">
        <v>2.61</v>
      </c>
      <c r="AJ5017" s="24"/>
      <c r="AK5017" s="24"/>
      <c r="AL5017" s="24"/>
      <c r="AM5017" s="24"/>
      <c r="AN5017" s="208">
        <v>0.55100000000000005</v>
      </c>
      <c r="AO5017" s="24"/>
      <c r="AP5017" s="208">
        <v>39.317999999999998</v>
      </c>
      <c r="AQ5017" s="208">
        <v>16.815999999999999</v>
      </c>
      <c r="AR5017" s="208">
        <v>13.847</v>
      </c>
      <c r="AS5017" s="208">
        <v>12.132</v>
      </c>
      <c r="AT5017" s="208">
        <v>7.6589999999999998</v>
      </c>
      <c r="AU5017" s="208">
        <v>1.9670000000000001</v>
      </c>
      <c r="AV5017" s="24"/>
      <c r="AW5017" s="24"/>
      <c r="AX5017" s="24"/>
      <c r="AY5017" s="24"/>
      <c r="AZ5017" s="208">
        <v>6.3630000000000004</v>
      </c>
      <c r="BA5017" s="208">
        <v>12.117000000000001</v>
      </c>
      <c r="BB5017" s="21">
        <f t="shared" si="521"/>
        <v>39.317999999999998</v>
      </c>
      <c r="BC5017" s="21"/>
      <c r="BD5017" s="22">
        <f t="shared" si="519"/>
        <v>52.846774193548384</v>
      </c>
      <c r="BE5017" s="21"/>
      <c r="BG5017" s="10"/>
      <c r="BH5017" s="21">
        <f t="shared" si="520"/>
        <v>0</v>
      </c>
      <c r="BI5017" s="22">
        <f t="shared" si="520"/>
        <v>3.9317999999999999E-2</v>
      </c>
      <c r="BJ5017" s="21"/>
      <c r="BK5017" s="21">
        <v>0</v>
      </c>
      <c r="BL5017" s="22">
        <v>0.117954</v>
      </c>
      <c r="BM5017" s="21"/>
      <c r="BN5017" s="21">
        <f t="shared" si="522"/>
        <v>0</v>
      </c>
      <c r="BO5017" s="22">
        <f t="shared" si="522"/>
        <v>0.47181600000000001</v>
      </c>
      <c r="BP5017" s="21">
        <f t="shared" si="522"/>
        <v>0</v>
      </c>
    </row>
    <row r="5018" spans="1:68" ht="11.1" hidden="1" customHeight="1" outlineLevel="1" collapsed="1" x14ac:dyDescent="0.2">
      <c r="A5018" s="10"/>
      <c r="B5018" s="18"/>
      <c r="C5018" s="18"/>
      <c r="D5018" s="18"/>
      <c r="E5018" s="19" t="s">
        <v>4394</v>
      </c>
      <c r="F5018" s="209">
        <v>6.7309999999999999</v>
      </c>
      <c r="G5018" s="209">
        <v>7.2990000000000004</v>
      </c>
      <c r="H5018" s="209">
        <v>6.2210000000000001</v>
      </c>
      <c r="I5018" s="240">
        <v>5.423</v>
      </c>
      <c r="J5018" s="240"/>
      <c r="K5018" s="20"/>
      <c r="L5018" s="20"/>
      <c r="M5018" s="20"/>
      <c r="N5018" s="20"/>
      <c r="O5018" s="20"/>
      <c r="P5018" s="209">
        <v>7.3940000000000001</v>
      </c>
      <c r="Q5018" s="209">
        <v>8.4689999999999994</v>
      </c>
      <c r="R5018" s="209">
        <v>8.0129999999999999</v>
      </c>
      <c r="S5018" s="209">
        <v>7.9630000000000001</v>
      </c>
      <c r="T5018" s="209">
        <v>9.1</v>
      </c>
      <c r="U5018" s="209">
        <v>7.226</v>
      </c>
      <c r="V5018" s="209">
        <v>4.4329999999999998</v>
      </c>
      <c r="W5018" s="20"/>
      <c r="X5018" s="20"/>
      <c r="Y5018" s="20"/>
      <c r="Z5018" s="20"/>
      <c r="AA5018" s="20"/>
      <c r="AB5018" s="209">
        <v>5.9969999999999999</v>
      </c>
      <c r="AC5018" s="20"/>
      <c r="AD5018" s="209">
        <v>10.298999999999999</v>
      </c>
      <c r="AE5018" s="209">
        <v>6.5</v>
      </c>
      <c r="AF5018" s="209">
        <v>6.4</v>
      </c>
      <c r="AG5018" s="209">
        <v>5.3</v>
      </c>
      <c r="AH5018" s="209">
        <v>3.6</v>
      </c>
      <c r="AI5018" s="20"/>
      <c r="AJ5018" s="20"/>
      <c r="AK5018" s="20"/>
      <c r="AL5018" s="20"/>
      <c r="AM5018" s="20"/>
      <c r="AN5018" s="209">
        <v>2.4500000000000002</v>
      </c>
      <c r="AO5018" s="209">
        <v>4.2</v>
      </c>
      <c r="AP5018" s="209">
        <v>4.8</v>
      </c>
      <c r="AQ5018" s="209">
        <v>4.95</v>
      </c>
      <c r="AR5018" s="209">
        <v>7.1</v>
      </c>
      <c r="AS5018" s="209">
        <v>3.8</v>
      </c>
      <c r="AT5018" s="209">
        <v>3.1</v>
      </c>
      <c r="AU5018" s="20"/>
      <c r="AV5018" s="20"/>
      <c r="AW5018" s="20"/>
      <c r="AX5018" s="20"/>
      <c r="AY5018" s="20"/>
      <c r="AZ5018" s="209">
        <v>0.1</v>
      </c>
      <c r="BA5018" s="209">
        <v>4.1139999999999999</v>
      </c>
      <c r="BB5018" s="21">
        <f t="shared" si="521"/>
        <v>10.298999999999999</v>
      </c>
      <c r="BC5018" s="21">
        <f>BD5018</f>
        <v>13.84274193548387</v>
      </c>
      <c r="BD5018" s="22">
        <f t="shared" si="519"/>
        <v>13.84274193548387</v>
      </c>
      <c r="BE5018" s="21">
        <f>BC5018-BD5018</f>
        <v>0</v>
      </c>
      <c r="BF5018" s="2">
        <v>10.3</v>
      </c>
      <c r="BG5018" s="10">
        <v>6</v>
      </c>
      <c r="BH5018" s="21">
        <f t="shared" si="520"/>
        <v>1.0298999999999997E-2</v>
      </c>
      <c r="BI5018" s="22">
        <f t="shared" si="520"/>
        <v>1.0298999999999997E-2</v>
      </c>
      <c r="BJ5018" s="21">
        <f>BH5018-BI5018</f>
        <v>0</v>
      </c>
      <c r="BK5018" s="21">
        <v>3.0896999999999994E-2</v>
      </c>
      <c r="BL5018" s="22">
        <v>3.0896999999999994E-2</v>
      </c>
      <c r="BM5018" s="21">
        <v>0</v>
      </c>
      <c r="BN5018" s="21">
        <f t="shared" si="522"/>
        <v>0.12358799999999998</v>
      </c>
      <c r="BO5018" s="22">
        <f t="shared" si="522"/>
        <v>0.12358799999999998</v>
      </c>
      <c r="BP5018" s="21">
        <f t="shared" si="522"/>
        <v>0</v>
      </c>
    </row>
    <row r="5019" spans="1:68" ht="11.1" hidden="1" customHeight="1" outlineLevel="2" x14ac:dyDescent="0.2">
      <c r="A5019" s="10"/>
      <c r="B5019" s="18"/>
      <c r="C5019" s="18"/>
      <c r="D5019" s="18"/>
      <c r="E5019" s="23" t="s">
        <v>4395</v>
      </c>
      <c r="F5019" s="208">
        <v>6.7309999999999999</v>
      </c>
      <c r="G5019" s="208">
        <v>7.2990000000000004</v>
      </c>
      <c r="H5019" s="208">
        <v>6.2210000000000001</v>
      </c>
      <c r="I5019" s="239">
        <v>5.423</v>
      </c>
      <c r="J5019" s="239"/>
      <c r="K5019" s="24"/>
      <c r="L5019" s="24"/>
      <c r="M5019" s="24"/>
      <c r="N5019" s="24"/>
      <c r="O5019" s="24"/>
      <c r="P5019" s="208">
        <v>7.3940000000000001</v>
      </c>
      <c r="Q5019" s="208">
        <v>8.4689999999999994</v>
      </c>
      <c r="R5019" s="208">
        <v>8.0129999999999999</v>
      </c>
      <c r="S5019" s="208">
        <v>7.9630000000000001</v>
      </c>
      <c r="T5019" s="208">
        <v>9.1</v>
      </c>
      <c r="U5019" s="208">
        <v>7.226</v>
      </c>
      <c r="V5019" s="208">
        <v>4.4329999999999998</v>
      </c>
      <c r="W5019" s="24"/>
      <c r="X5019" s="24"/>
      <c r="Y5019" s="24"/>
      <c r="Z5019" s="24"/>
      <c r="AA5019" s="24"/>
      <c r="AB5019" s="208">
        <v>5.9969999999999999</v>
      </c>
      <c r="AC5019" s="24"/>
      <c r="AD5019" s="208">
        <v>10.298999999999999</v>
      </c>
      <c r="AE5019" s="208">
        <v>6.5</v>
      </c>
      <c r="AF5019" s="208">
        <v>6.4</v>
      </c>
      <c r="AG5019" s="208">
        <v>5.3</v>
      </c>
      <c r="AH5019" s="208">
        <v>3.6</v>
      </c>
      <c r="AI5019" s="24"/>
      <c r="AJ5019" s="24"/>
      <c r="AK5019" s="24"/>
      <c r="AL5019" s="24"/>
      <c r="AM5019" s="24"/>
      <c r="AN5019" s="208">
        <v>2.4500000000000002</v>
      </c>
      <c r="AO5019" s="208">
        <v>4.2</v>
      </c>
      <c r="AP5019" s="208">
        <v>4.8</v>
      </c>
      <c r="AQ5019" s="208">
        <v>4.95</v>
      </c>
      <c r="AR5019" s="208">
        <v>7.1</v>
      </c>
      <c r="AS5019" s="208">
        <v>3.8</v>
      </c>
      <c r="AT5019" s="208">
        <v>3.1</v>
      </c>
      <c r="AU5019" s="24"/>
      <c r="AV5019" s="24"/>
      <c r="AW5019" s="24"/>
      <c r="AX5019" s="24"/>
      <c r="AY5019" s="24"/>
      <c r="AZ5019" s="208">
        <v>0.1</v>
      </c>
      <c r="BA5019" s="208">
        <v>4.1139999999999999</v>
      </c>
      <c r="BB5019" s="21">
        <f t="shared" si="521"/>
        <v>10.298999999999999</v>
      </c>
      <c r="BC5019" s="21"/>
      <c r="BD5019" s="22">
        <f t="shared" si="519"/>
        <v>13.84274193548387</v>
      </c>
      <c r="BE5019" s="21"/>
      <c r="BG5019" s="10"/>
      <c r="BH5019" s="21">
        <f t="shared" si="520"/>
        <v>0</v>
      </c>
      <c r="BI5019" s="22">
        <f t="shared" si="520"/>
        <v>1.0298999999999997E-2</v>
      </c>
      <c r="BJ5019" s="21"/>
      <c r="BK5019" s="21">
        <v>0</v>
      </c>
      <c r="BL5019" s="22">
        <v>3.0896999999999994E-2</v>
      </c>
      <c r="BM5019" s="21"/>
      <c r="BN5019" s="21">
        <f t="shared" si="522"/>
        <v>0</v>
      </c>
      <c r="BO5019" s="22">
        <f t="shared" si="522"/>
        <v>0.12358799999999998</v>
      </c>
      <c r="BP5019" s="21">
        <f t="shared" si="522"/>
        <v>0</v>
      </c>
    </row>
    <row r="5020" spans="1:68" ht="11.1" hidden="1" customHeight="1" outlineLevel="1" collapsed="1" x14ac:dyDescent="0.2">
      <c r="A5020" s="10"/>
      <c r="B5020" s="18"/>
      <c r="C5020" s="18"/>
      <c r="D5020" s="18"/>
      <c r="E5020" s="19" t="s">
        <v>4396</v>
      </c>
      <c r="F5020" s="209">
        <v>38.542999999999999</v>
      </c>
      <c r="G5020" s="209">
        <v>32.822000000000003</v>
      </c>
      <c r="H5020" s="209">
        <v>27.777000000000001</v>
      </c>
      <c r="I5020" s="240">
        <v>18.698</v>
      </c>
      <c r="J5020" s="240"/>
      <c r="K5020" s="209">
        <v>10.66</v>
      </c>
      <c r="L5020" s="20"/>
      <c r="M5020" s="20"/>
      <c r="N5020" s="20"/>
      <c r="O5020" s="20"/>
      <c r="P5020" s="209">
        <v>3.3769999999999998</v>
      </c>
      <c r="Q5020" s="209">
        <v>93.864999999999995</v>
      </c>
      <c r="R5020" s="209">
        <v>41.387999999999998</v>
      </c>
      <c r="S5020" s="209">
        <v>51.731999999999999</v>
      </c>
      <c r="T5020" s="209">
        <v>42.975999999999999</v>
      </c>
      <c r="U5020" s="209">
        <v>28.228999999999999</v>
      </c>
      <c r="V5020" s="209">
        <v>8.0510000000000002</v>
      </c>
      <c r="W5020" s="209">
        <v>1.986</v>
      </c>
      <c r="X5020" s="20"/>
      <c r="Y5020" s="20"/>
      <c r="Z5020" s="20"/>
      <c r="AA5020" s="209">
        <v>8.1859999999999999</v>
      </c>
      <c r="AB5020" s="209">
        <v>16.838999999999999</v>
      </c>
      <c r="AC5020" s="209">
        <v>24.954999999999998</v>
      </c>
      <c r="AD5020" s="209">
        <v>50.838000000000001</v>
      </c>
      <c r="AE5020" s="209">
        <v>47.85</v>
      </c>
      <c r="AF5020" s="209">
        <v>32.741</v>
      </c>
      <c r="AG5020" s="209">
        <v>19.765999999999998</v>
      </c>
      <c r="AH5020" s="209">
        <v>13.795999999999999</v>
      </c>
      <c r="AI5020" s="209">
        <v>5.3780000000000001</v>
      </c>
      <c r="AJ5020" s="20"/>
      <c r="AK5020" s="20"/>
      <c r="AL5020" s="20"/>
      <c r="AM5020" s="20"/>
      <c r="AN5020" s="209">
        <v>25.696999999999999</v>
      </c>
      <c r="AO5020" s="209">
        <v>31.224</v>
      </c>
      <c r="AP5020" s="209">
        <v>48.405999999999999</v>
      </c>
      <c r="AQ5020" s="209">
        <v>53.576000000000001</v>
      </c>
      <c r="AR5020" s="209">
        <v>33.996000000000002</v>
      </c>
      <c r="AS5020" s="209">
        <v>27.725999999999999</v>
      </c>
      <c r="AT5020" s="209">
        <v>15.688000000000001</v>
      </c>
      <c r="AU5020" s="209">
        <v>7.5540000000000003</v>
      </c>
      <c r="AV5020" s="20"/>
      <c r="AW5020" s="20"/>
      <c r="AX5020" s="20"/>
      <c r="AY5020" s="209">
        <v>11.234</v>
      </c>
      <c r="AZ5020" s="209">
        <v>15.589</v>
      </c>
      <c r="BA5020" s="209">
        <v>26.298999999999999</v>
      </c>
      <c r="BB5020" s="56">
        <f>BB5021+BB5022</f>
        <v>97.137</v>
      </c>
      <c r="BC5020" s="21">
        <f>BF5020</f>
        <v>267</v>
      </c>
      <c r="BD5020" s="22">
        <f t="shared" si="519"/>
        <v>130.56048387096774</v>
      </c>
      <c r="BE5020" s="21">
        <f>BC5020-BD5020</f>
        <v>136.43951612903226</v>
      </c>
      <c r="BF5020" s="2">
        <v>267</v>
      </c>
      <c r="BG5020" s="10">
        <v>5</v>
      </c>
      <c r="BH5020" s="21">
        <f t="shared" si="520"/>
        <v>0.19864799999999999</v>
      </c>
      <c r="BI5020" s="22">
        <f t="shared" si="520"/>
        <v>9.7137000000000001E-2</v>
      </c>
      <c r="BJ5020" s="21">
        <f>BH5020-BI5020</f>
        <v>0.10151099999999999</v>
      </c>
      <c r="BK5020" s="21">
        <v>0.59594400000000003</v>
      </c>
      <c r="BL5020" s="22">
        <v>0.29141099999999998</v>
      </c>
      <c r="BM5020" s="21">
        <v>0.30453300000000005</v>
      </c>
      <c r="BN5020" s="21">
        <f t="shared" si="522"/>
        <v>2.3837760000000001</v>
      </c>
      <c r="BO5020" s="22">
        <f t="shared" si="522"/>
        <v>1.1656439999999999</v>
      </c>
      <c r="BP5020" s="21">
        <f t="shared" si="522"/>
        <v>1.2181320000000002</v>
      </c>
    </row>
    <row r="5021" spans="1:68" ht="11.1" hidden="1" customHeight="1" outlineLevel="2" x14ac:dyDescent="0.2">
      <c r="A5021" s="10"/>
      <c r="B5021" s="18"/>
      <c r="C5021" s="18"/>
      <c r="D5021" s="18"/>
      <c r="E5021" s="23" t="s">
        <v>4397</v>
      </c>
      <c r="F5021" s="208">
        <v>34.761000000000003</v>
      </c>
      <c r="G5021" s="208">
        <v>29.088000000000001</v>
      </c>
      <c r="H5021" s="208">
        <v>24.518000000000001</v>
      </c>
      <c r="I5021" s="239">
        <v>16.585000000000001</v>
      </c>
      <c r="J5021" s="239"/>
      <c r="K5021" s="208">
        <v>10.311999999999999</v>
      </c>
      <c r="L5021" s="24"/>
      <c r="M5021" s="24"/>
      <c r="N5021" s="24"/>
      <c r="O5021" s="24"/>
      <c r="P5021" s="24"/>
      <c r="Q5021" s="208">
        <v>90.7</v>
      </c>
      <c r="R5021" s="208">
        <v>36.201999999999998</v>
      </c>
      <c r="S5021" s="208">
        <v>48.982999999999997</v>
      </c>
      <c r="T5021" s="208">
        <v>39.402999999999999</v>
      </c>
      <c r="U5021" s="208">
        <v>25.678000000000001</v>
      </c>
      <c r="V5021" s="208">
        <v>6.9260000000000002</v>
      </c>
      <c r="W5021" s="208">
        <v>1.5229999999999999</v>
      </c>
      <c r="X5021" s="24"/>
      <c r="Y5021" s="24"/>
      <c r="Z5021" s="24"/>
      <c r="AA5021" s="208">
        <v>7.1109999999999998</v>
      </c>
      <c r="AB5021" s="208">
        <v>15.611000000000001</v>
      </c>
      <c r="AC5021" s="208">
        <v>22.425000000000001</v>
      </c>
      <c r="AD5021" s="208">
        <v>47.298000000000002</v>
      </c>
      <c r="AE5021" s="208">
        <v>44.429000000000002</v>
      </c>
      <c r="AF5021" s="208">
        <v>29.716000000000001</v>
      </c>
      <c r="AG5021" s="208">
        <v>17.724</v>
      </c>
      <c r="AH5021" s="208">
        <v>12.503</v>
      </c>
      <c r="AI5021" s="208">
        <v>5.0540000000000003</v>
      </c>
      <c r="AJ5021" s="24"/>
      <c r="AK5021" s="24"/>
      <c r="AL5021" s="24"/>
      <c r="AM5021" s="24"/>
      <c r="AN5021" s="208">
        <v>23.753</v>
      </c>
      <c r="AO5021" s="208">
        <v>31.224</v>
      </c>
      <c r="AP5021" s="208">
        <v>41.969000000000001</v>
      </c>
      <c r="AQ5021" s="208">
        <v>50.09</v>
      </c>
      <c r="AR5021" s="208">
        <v>30.76</v>
      </c>
      <c r="AS5021" s="208">
        <v>24.835999999999999</v>
      </c>
      <c r="AT5021" s="208">
        <v>14.243</v>
      </c>
      <c r="AU5021" s="208">
        <v>6.9720000000000004</v>
      </c>
      <c r="AV5021" s="24"/>
      <c r="AW5021" s="24"/>
      <c r="AX5021" s="24"/>
      <c r="AY5021" s="208">
        <v>10.331</v>
      </c>
      <c r="AZ5021" s="208">
        <v>14.252000000000001</v>
      </c>
      <c r="BA5021" s="208">
        <v>23.510999999999999</v>
      </c>
      <c r="BB5021" s="21">
        <f t="shared" si="521"/>
        <v>90.7</v>
      </c>
      <c r="BC5021" s="21"/>
      <c r="BD5021" s="22">
        <f t="shared" si="519"/>
        <v>121.90860215053763</v>
      </c>
      <c r="BE5021" s="21"/>
      <c r="BG5021" s="10"/>
      <c r="BH5021" s="21">
        <f t="shared" si="520"/>
        <v>0</v>
      </c>
      <c r="BI5021" s="22">
        <f t="shared" si="520"/>
        <v>9.0700000000000003E-2</v>
      </c>
      <c r="BJ5021" s="21"/>
      <c r="BK5021" s="21">
        <v>0</v>
      </c>
      <c r="BL5021" s="22">
        <v>0.27210000000000001</v>
      </c>
      <c r="BM5021" s="21"/>
      <c r="BN5021" s="21">
        <f t="shared" si="522"/>
        <v>0</v>
      </c>
      <c r="BO5021" s="22">
        <f t="shared" si="522"/>
        <v>1.0884</v>
      </c>
      <c r="BP5021" s="21">
        <f t="shared" si="522"/>
        <v>0</v>
      </c>
    </row>
    <row r="5022" spans="1:68" ht="11.1" hidden="1" customHeight="1" outlineLevel="2" x14ac:dyDescent="0.2">
      <c r="A5022" s="10"/>
      <c r="B5022" s="18"/>
      <c r="C5022" s="18"/>
      <c r="D5022" s="18"/>
      <c r="E5022" s="23" t="s">
        <v>4398</v>
      </c>
      <c r="F5022" s="208">
        <v>3.782</v>
      </c>
      <c r="G5022" s="208">
        <v>3.734</v>
      </c>
      <c r="H5022" s="208">
        <v>3.2589999999999999</v>
      </c>
      <c r="I5022" s="239">
        <v>2.113</v>
      </c>
      <c r="J5022" s="239"/>
      <c r="K5022" s="208">
        <v>0.34799999999999998</v>
      </c>
      <c r="L5022" s="24"/>
      <c r="M5022" s="24"/>
      <c r="N5022" s="24"/>
      <c r="O5022" s="24"/>
      <c r="P5022" s="208">
        <v>3.3769999999999998</v>
      </c>
      <c r="Q5022" s="208">
        <v>3.165</v>
      </c>
      <c r="R5022" s="208">
        <v>5.1859999999999999</v>
      </c>
      <c r="S5022" s="208">
        <v>2.7490000000000001</v>
      </c>
      <c r="T5022" s="208">
        <v>3.573</v>
      </c>
      <c r="U5022" s="208">
        <v>2.5510000000000002</v>
      </c>
      <c r="V5022" s="208">
        <v>1.125</v>
      </c>
      <c r="W5022" s="208">
        <v>0.46300000000000002</v>
      </c>
      <c r="X5022" s="24"/>
      <c r="Y5022" s="24"/>
      <c r="Z5022" s="24"/>
      <c r="AA5022" s="208">
        <v>1.075</v>
      </c>
      <c r="AB5022" s="208">
        <v>1.228</v>
      </c>
      <c r="AC5022" s="208">
        <v>2.5299999999999998</v>
      </c>
      <c r="AD5022" s="208">
        <v>3.54</v>
      </c>
      <c r="AE5022" s="208">
        <v>3.4209999999999998</v>
      </c>
      <c r="AF5022" s="208">
        <v>3.0249999999999999</v>
      </c>
      <c r="AG5022" s="208">
        <v>2.0419999999999998</v>
      </c>
      <c r="AH5022" s="208">
        <v>1.2929999999999999</v>
      </c>
      <c r="AI5022" s="208">
        <v>0.32400000000000001</v>
      </c>
      <c r="AJ5022" s="24"/>
      <c r="AK5022" s="24"/>
      <c r="AL5022" s="24"/>
      <c r="AM5022" s="24"/>
      <c r="AN5022" s="208">
        <v>1.944</v>
      </c>
      <c r="AO5022" s="24"/>
      <c r="AP5022" s="208">
        <v>6.4370000000000003</v>
      </c>
      <c r="AQ5022" s="208">
        <v>3.4860000000000002</v>
      </c>
      <c r="AR5022" s="208">
        <v>3.2360000000000002</v>
      </c>
      <c r="AS5022" s="208">
        <v>2.89</v>
      </c>
      <c r="AT5022" s="208">
        <v>1.4450000000000001</v>
      </c>
      <c r="AU5022" s="208">
        <v>0.58199999999999996</v>
      </c>
      <c r="AV5022" s="24"/>
      <c r="AW5022" s="24"/>
      <c r="AX5022" s="24"/>
      <c r="AY5022" s="208">
        <v>0.90300000000000002</v>
      </c>
      <c r="AZ5022" s="208">
        <v>1.337</v>
      </c>
      <c r="BA5022" s="208">
        <v>2.7879999999999998</v>
      </c>
      <c r="BB5022" s="21">
        <f t="shared" si="521"/>
        <v>6.4370000000000003</v>
      </c>
      <c r="BC5022" s="21"/>
      <c r="BD5022" s="22">
        <f t="shared" si="519"/>
        <v>8.6518817204301079</v>
      </c>
      <c r="BE5022" s="21"/>
      <c r="BG5022" s="10"/>
      <c r="BH5022" s="21">
        <f t="shared" si="520"/>
        <v>0</v>
      </c>
      <c r="BI5022" s="22">
        <f t="shared" si="520"/>
        <v>6.437E-3</v>
      </c>
      <c r="BJ5022" s="21"/>
      <c r="BK5022" s="21">
        <v>0</v>
      </c>
      <c r="BL5022" s="22">
        <v>1.9311000000000002E-2</v>
      </c>
      <c r="BM5022" s="21"/>
      <c r="BN5022" s="21">
        <f t="shared" si="522"/>
        <v>0</v>
      </c>
      <c r="BO5022" s="22">
        <f t="shared" si="522"/>
        <v>7.7244000000000007E-2</v>
      </c>
      <c r="BP5022" s="21">
        <f t="shared" si="522"/>
        <v>0</v>
      </c>
    </row>
    <row r="5023" spans="1:68" ht="11.1" hidden="1" customHeight="1" outlineLevel="1" collapsed="1" x14ac:dyDescent="0.2">
      <c r="A5023" s="10"/>
      <c r="B5023" s="18"/>
      <c r="C5023" s="18"/>
      <c r="D5023" s="18"/>
      <c r="E5023" s="19" t="s">
        <v>4399</v>
      </c>
      <c r="F5023" s="20"/>
      <c r="G5023" s="20"/>
      <c r="H5023" s="20"/>
      <c r="I5023" s="20"/>
      <c r="J5023" s="20"/>
      <c r="K5023" s="20"/>
      <c r="L5023" s="20"/>
      <c r="M5023" s="20"/>
      <c r="N5023" s="20"/>
      <c r="O5023" s="20"/>
      <c r="P5023" s="20"/>
      <c r="Q5023" s="20"/>
      <c r="R5023" s="20"/>
      <c r="S5023" s="20"/>
      <c r="T5023" s="20"/>
      <c r="U5023" s="20"/>
      <c r="V5023" s="20"/>
      <c r="W5023" s="20"/>
      <c r="X5023" s="20"/>
      <c r="Y5023" s="20"/>
      <c r="Z5023" s="20"/>
      <c r="AA5023" s="20"/>
      <c r="AB5023" s="20"/>
      <c r="AC5023" s="209">
        <v>1.639</v>
      </c>
      <c r="AD5023" s="209">
        <v>1.639</v>
      </c>
      <c r="AE5023" s="209">
        <v>1.639</v>
      </c>
      <c r="AF5023" s="209">
        <v>2.044</v>
      </c>
      <c r="AG5023" s="209">
        <v>1.756</v>
      </c>
      <c r="AH5023" s="209">
        <v>1.7490000000000001</v>
      </c>
      <c r="AI5023" s="209">
        <v>1.647</v>
      </c>
      <c r="AJ5023" s="209">
        <v>2.0750000000000002</v>
      </c>
      <c r="AK5023" s="209">
        <v>1.726</v>
      </c>
      <c r="AL5023" s="209">
        <v>1.6719999999999999</v>
      </c>
      <c r="AM5023" s="209">
        <v>1.5840000000000001</v>
      </c>
      <c r="AN5023" s="209">
        <v>1.61</v>
      </c>
      <c r="AO5023" s="209">
        <v>1.7529999999999999</v>
      </c>
      <c r="AP5023" s="209">
        <v>1.7470000000000001</v>
      </c>
      <c r="AQ5023" s="209">
        <v>1.609</v>
      </c>
      <c r="AR5023" s="209">
        <v>1.61</v>
      </c>
      <c r="AS5023" s="209">
        <v>1.5629999999999999</v>
      </c>
      <c r="AT5023" s="209">
        <v>1.752</v>
      </c>
      <c r="AU5023" s="209">
        <v>1.5629999999999999</v>
      </c>
      <c r="AV5023" s="209">
        <v>1.272</v>
      </c>
      <c r="AW5023" s="209">
        <v>1.83</v>
      </c>
      <c r="AX5023" s="209">
        <v>1.591</v>
      </c>
      <c r="AY5023" s="209">
        <v>1.6859999999999999</v>
      </c>
      <c r="AZ5023" s="209">
        <v>1.7390000000000001</v>
      </c>
      <c r="BA5023" s="209">
        <v>1.577</v>
      </c>
      <c r="BB5023" s="21">
        <f t="shared" si="521"/>
        <v>2.0750000000000002</v>
      </c>
      <c r="BC5023" s="21">
        <f>BF5023</f>
        <v>25.2</v>
      </c>
      <c r="BD5023" s="22">
        <f t="shared" si="519"/>
        <v>2.788978494623656</v>
      </c>
      <c r="BE5023" s="21">
        <f>BC5023-BD5023</f>
        <v>22.411021505376343</v>
      </c>
      <c r="BF5023" s="2">
        <v>25.2</v>
      </c>
      <c r="BG5023" s="10"/>
      <c r="BH5023" s="21">
        <f t="shared" si="520"/>
        <v>1.8748799999999999E-2</v>
      </c>
      <c r="BI5023" s="22">
        <f t="shared" si="520"/>
        <v>2.075E-3</v>
      </c>
      <c r="BJ5023" s="21">
        <f>BH5023-BI5023</f>
        <v>1.6673799999999999E-2</v>
      </c>
      <c r="BK5023" s="21">
        <v>5.6246400000000002E-2</v>
      </c>
      <c r="BL5023" s="22">
        <v>6.2249999999999996E-3</v>
      </c>
      <c r="BM5023" s="21">
        <v>5.0021400000000001E-2</v>
      </c>
      <c r="BN5023" s="21">
        <f t="shared" si="522"/>
        <v>0.22498560000000001</v>
      </c>
      <c r="BO5023" s="22">
        <f t="shared" si="522"/>
        <v>2.4899999999999999E-2</v>
      </c>
      <c r="BP5023" s="21">
        <f t="shared" si="522"/>
        <v>0.2000856</v>
      </c>
    </row>
    <row r="5024" spans="1:68" ht="11.1" hidden="1" customHeight="1" outlineLevel="2" x14ac:dyDescent="0.2">
      <c r="A5024" s="10"/>
      <c r="B5024" s="18"/>
      <c r="C5024" s="18"/>
      <c r="D5024" s="18"/>
      <c r="E5024" s="23"/>
      <c r="F5024" s="24"/>
      <c r="G5024" s="24"/>
      <c r="H5024" s="24"/>
      <c r="I5024" s="24"/>
      <c r="J5024" s="24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  <c r="V5024" s="24"/>
      <c r="W5024" s="24"/>
      <c r="X5024" s="24"/>
      <c r="Y5024" s="24"/>
      <c r="Z5024" s="24"/>
      <c r="AA5024" s="24"/>
      <c r="AB5024" s="24"/>
      <c r="AC5024" s="208">
        <v>1.639</v>
      </c>
      <c r="AD5024" s="208">
        <v>1.639</v>
      </c>
      <c r="AE5024" s="208">
        <v>1.639</v>
      </c>
      <c r="AF5024" s="208">
        <v>2.044</v>
      </c>
      <c r="AG5024" s="208">
        <v>1.756</v>
      </c>
      <c r="AH5024" s="208">
        <v>1.7490000000000001</v>
      </c>
      <c r="AI5024" s="208">
        <v>1.647</v>
      </c>
      <c r="AJ5024" s="208">
        <v>2.0750000000000002</v>
      </c>
      <c r="AK5024" s="208">
        <v>1.726</v>
      </c>
      <c r="AL5024" s="208">
        <v>1.6719999999999999</v>
      </c>
      <c r="AM5024" s="208">
        <v>1.5840000000000001</v>
      </c>
      <c r="AN5024" s="208">
        <v>1.61</v>
      </c>
      <c r="AO5024" s="208">
        <v>1.7529999999999999</v>
      </c>
      <c r="AP5024" s="208">
        <v>1.7470000000000001</v>
      </c>
      <c r="AQ5024" s="208">
        <v>1.609</v>
      </c>
      <c r="AR5024" s="208">
        <v>1.61</v>
      </c>
      <c r="AS5024" s="208">
        <v>1.5629999999999999</v>
      </c>
      <c r="AT5024" s="208">
        <v>1.752</v>
      </c>
      <c r="AU5024" s="208">
        <v>1.5629999999999999</v>
      </c>
      <c r="AV5024" s="208">
        <v>1.272</v>
      </c>
      <c r="AW5024" s="208">
        <v>1.83</v>
      </c>
      <c r="AX5024" s="208">
        <v>1.591</v>
      </c>
      <c r="AY5024" s="208">
        <v>1.6859999999999999</v>
      </c>
      <c r="AZ5024" s="208">
        <v>1.7390000000000001</v>
      </c>
      <c r="BA5024" s="208">
        <v>1.577</v>
      </c>
      <c r="BB5024" s="21">
        <f t="shared" si="521"/>
        <v>2.0750000000000002</v>
      </c>
      <c r="BC5024" s="21"/>
      <c r="BD5024" s="22">
        <f t="shared" si="519"/>
        <v>2.788978494623656</v>
      </c>
      <c r="BE5024" s="21"/>
      <c r="BG5024" s="10"/>
      <c r="BH5024" s="21">
        <f t="shared" si="520"/>
        <v>0</v>
      </c>
      <c r="BI5024" s="22">
        <f t="shared" si="520"/>
        <v>2.075E-3</v>
      </c>
      <c r="BJ5024" s="21"/>
      <c r="BK5024" s="21">
        <v>0</v>
      </c>
      <c r="BL5024" s="22">
        <v>6.2249999999999996E-3</v>
      </c>
      <c r="BM5024" s="21"/>
      <c r="BN5024" s="21">
        <f t="shared" si="522"/>
        <v>0</v>
      </c>
      <c r="BO5024" s="22">
        <f t="shared" si="522"/>
        <v>2.4899999999999999E-2</v>
      </c>
      <c r="BP5024" s="21">
        <f t="shared" si="522"/>
        <v>0</v>
      </c>
    </row>
    <row r="5025" spans="1:68" ht="11.1" hidden="1" customHeight="1" outlineLevel="1" collapsed="1" x14ac:dyDescent="0.2">
      <c r="A5025" s="10"/>
      <c r="B5025" s="18"/>
      <c r="C5025" s="18"/>
      <c r="D5025" s="18"/>
      <c r="E5025" s="19" t="s">
        <v>4400</v>
      </c>
      <c r="F5025" s="20"/>
      <c r="G5025" s="20"/>
      <c r="H5025" s="20"/>
      <c r="I5025" s="240">
        <v>4.29</v>
      </c>
      <c r="J5025" s="240"/>
      <c r="K5025" s="20"/>
      <c r="L5025" s="20"/>
      <c r="M5025" s="20"/>
      <c r="N5025" s="20"/>
      <c r="O5025" s="20"/>
      <c r="P5025" s="20"/>
      <c r="Q5025" s="20"/>
      <c r="R5025" s="20"/>
      <c r="S5025" s="20"/>
      <c r="T5025" s="20"/>
      <c r="U5025" s="20"/>
      <c r="V5025" s="20"/>
      <c r="W5025" s="20"/>
      <c r="X5025" s="20"/>
      <c r="Y5025" s="20"/>
      <c r="Z5025" s="20"/>
      <c r="AA5025" s="20"/>
      <c r="AB5025" s="20"/>
      <c r="AC5025" s="20"/>
      <c r="AD5025" s="20"/>
      <c r="AE5025" s="20"/>
      <c r="AF5025" s="20"/>
      <c r="AG5025" s="20"/>
      <c r="AH5025" s="20"/>
      <c r="AI5025" s="20"/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20"/>
      <c r="BA5025" s="20"/>
      <c r="BB5025" s="21">
        <f t="shared" si="521"/>
        <v>4.29</v>
      </c>
      <c r="BC5025" s="21">
        <f>BD5025</f>
        <v>5.7661290322580649</v>
      </c>
      <c r="BD5025" s="22">
        <f t="shared" si="519"/>
        <v>5.7661290322580649</v>
      </c>
      <c r="BE5025" s="21">
        <f>BC5025-BD5025</f>
        <v>0</v>
      </c>
      <c r="BG5025" s="10"/>
      <c r="BH5025" s="21">
        <f t="shared" si="520"/>
        <v>4.2900000000000013E-3</v>
      </c>
      <c r="BI5025" s="22">
        <f t="shared" si="520"/>
        <v>4.2900000000000013E-3</v>
      </c>
      <c r="BJ5025" s="21">
        <f>BH5025-BI5025</f>
        <v>0</v>
      </c>
      <c r="BK5025" s="21">
        <v>1.2870000000000003E-2</v>
      </c>
      <c r="BL5025" s="22">
        <v>1.2870000000000003E-2</v>
      </c>
      <c r="BM5025" s="21">
        <v>0</v>
      </c>
      <c r="BN5025" s="21">
        <f t="shared" si="522"/>
        <v>5.1480000000000012E-2</v>
      </c>
      <c r="BO5025" s="22">
        <f t="shared" si="522"/>
        <v>5.1480000000000012E-2</v>
      </c>
      <c r="BP5025" s="21">
        <f t="shared" si="522"/>
        <v>0</v>
      </c>
    </row>
    <row r="5026" spans="1:68" ht="11.1" hidden="1" customHeight="1" outlineLevel="2" x14ac:dyDescent="0.2">
      <c r="A5026" s="10"/>
      <c r="B5026" s="18"/>
      <c r="C5026" s="18"/>
      <c r="D5026" s="18"/>
      <c r="E5026" s="23"/>
      <c r="F5026" s="24"/>
      <c r="G5026" s="24"/>
      <c r="H5026" s="24"/>
      <c r="I5026" s="239">
        <v>4.29</v>
      </c>
      <c r="J5026" s="239"/>
      <c r="K5026" s="24"/>
      <c r="L5026" s="24"/>
      <c r="M5026" s="24"/>
      <c r="N5026" s="24"/>
      <c r="O5026" s="24"/>
      <c r="P5026" s="24"/>
      <c r="Q5026" s="24"/>
      <c r="R5026" s="24"/>
      <c r="S5026" s="24"/>
      <c r="T5026" s="24"/>
      <c r="U5026" s="24"/>
      <c r="V5026" s="24"/>
      <c r="W5026" s="24"/>
      <c r="X5026" s="24"/>
      <c r="Y5026" s="24"/>
      <c r="Z5026" s="24"/>
      <c r="AA5026" s="24"/>
      <c r="AB5026" s="24"/>
      <c r="AC5026" s="24"/>
      <c r="AD5026" s="24"/>
      <c r="AE5026" s="24"/>
      <c r="AF5026" s="24"/>
      <c r="AG5026" s="24"/>
      <c r="AH5026" s="24"/>
      <c r="AI5026" s="24"/>
      <c r="AJ5026" s="24"/>
      <c r="AK5026" s="24"/>
      <c r="AL5026" s="24"/>
      <c r="AM5026" s="24"/>
      <c r="AN5026" s="24"/>
      <c r="AO5026" s="24"/>
      <c r="AP5026" s="24"/>
      <c r="AQ5026" s="24"/>
      <c r="AR5026" s="24"/>
      <c r="AS5026" s="24"/>
      <c r="AT5026" s="24"/>
      <c r="AU5026" s="24"/>
      <c r="AV5026" s="24"/>
      <c r="AW5026" s="24"/>
      <c r="AX5026" s="24"/>
      <c r="AY5026" s="24"/>
      <c r="AZ5026" s="24"/>
      <c r="BA5026" s="24"/>
      <c r="BB5026" s="21">
        <f t="shared" si="521"/>
        <v>4.29</v>
      </c>
      <c r="BC5026" s="21"/>
      <c r="BD5026" s="22">
        <f t="shared" si="519"/>
        <v>5.7661290322580649</v>
      </c>
      <c r="BE5026" s="21"/>
      <c r="BG5026" s="10"/>
      <c r="BH5026" s="21">
        <f t="shared" si="520"/>
        <v>0</v>
      </c>
      <c r="BI5026" s="22">
        <f t="shared" si="520"/>
        <v>4.2900000000000013E-3</v>
      </c>
      <c r="BJ5026" s="21"/>
      <c r="BK5026" s="21">
        <v>0</v>
      </c>
      <c r="BL5026" s="22">
        <v>1.2870000000000003E-2</v>
      </c>
      <c r="BM5026" s="21"/>
      <c r="BN5026" s="21">
        <f t="shared" si="522"/>
        <v>0</v>
      </c>
      <c r="BO5026" s="22">
        <f t="shared" si="522"/>
        <v>5.1480000000000012E-2</v>
      </c>
      <c r="BP5026" s="21">
        <f t="shared" si="522"/>
        <v>0</v>
      </c>
    </row>
    <row r="5027" spans="1:68" ht="11.1" hidden="1" customHeight="1" outlineLevel="1" collapsed="1" x14ac:dyDescent="0.2">
      <c r="A5027" s="10"/>
      <c r="B5027" s="18"/>
      <c r="C5027" s="18"/>
      <c r="D5027" s="18"/>
      <c r="E5027" s="19" t="s">
        <v>4401</v>
      </c>
      <c r="F5027" s="209">
        <v>6.3769999999999998</v>
      </c>
      <c r="G5027" s="209">
        <v>4.9749999999999996</v>
      </c>
      <c r="H5027" s="209">
        <v>3.1539999999999999</v>
      </c>
      <c r="I5027" s="240">
        <v>2.339</v>
      </c>
      <c r="J5027" s="240"/>
      <c r="K5027" s="209">
        <v>0.73</v>
      </c>
      <c r="L5027" s="20"/>
      <c r="M5027" s="20"/>
      <c r="N5027" s="20"/>
      <c r="O5027" s="209">
        <v>0.66400000000000003</v>
      </c>
      <c r="P5027" s="209">
        <v>1.8859999999999999</v>
      </c>
      <c r="Q5027" s="209">
        <v>3.8740000000000001</v>
      </c>
      <c r="R5027" s="209">
        <v>5.4950000000000001</v>
      </c>
      <c r="S5027" s="209">
        <v>11.37</v>
      </c>
      <c r="T5027" s="209">
        <v>8.66</v>
      </c>
      <c r="U5027" s="209">
        <v>4.9550000000000001</v>
      </c>
      <c r="V5027" s="209">
        <v>1.3080000000000001</v>
      </c>
      <c r="W5027" s="209">
        <v>0.66</v>
      </c>
      <c r="X5027" s="20"/>
      <c r="Y5027" s="20"/>
      <c r="Z5027" s="20"/>
      <c r="AA5027" s="209">
        <v>0.73599999999999999</v>
      </c>
      <c r="AB5027" s="209">
        <v>2.0209999999999999</v>
      </c>
      <c r="AC5027" s="209">
        <v>4.5419999999999998</v>
      </c>
      <c r="AD5027" s="209">
        <v>5.1189999999999998</v>
      </c>
      <c r="AE5027" s="209">
        <v>5.7880000000000003</v>
      </c>
      <c r="AF5027" s="209">
        <v>4.2370000000000001</v>
      </c>
      <c r="AG5027" s="209">
        <v>2.6269999999999998</v>
      </c>
      <c r="AH5027" s="209">
        <v>1.208</v>
      </c>
      <c r="AI5027" s="209">
        <v>0.749</v>
      </c>
      <c r="AJ5027" s="20"/>
      <c r="AK5027" s="20"/>
      <c r="AL5027" s="20"/>
      <c r="AM5027" s="209">
        <v>0.54400000000000004</v>
      </c>
      <c r="AN5027" s="209">
        <v>2.3130000000000002</v>
      </c>
      <c r="AO5027" s="209">
        <v>3.173</v>
      </c>
      <c r="AP5027" s="209">
        <v>5.0609999999999999</v>
      </c>
      <c r="AQ5027" s="209">
        <v>6.0890000000000004</v>
      </c>
      <c r="AR5027" s="209">
        <v>5.117</v>
      </c>
      <c r="AS5027" s="209">
        <v>2.8119999999999998</v>
      </c>
      <c r="AT5027" s="209">
        <v>1.839</v>
      </c>
      <c r="AU5027" s="209">
        <v>0.80100000000000005</v>
      </c>
      <c r="AV5027" s="20"/>
      <c r="AW5027" s="20"/>
      <c r="AX5027" s="20"/>
      <c r="AY5027" s="209">
        <v>0.92</v>
      </c>
      <c r="AZ5027" s="209">
        <v>1.234</v>
      </c>
      <c r="BA5027" s="209">
        <v>3.3460000000000001</v>
      </c>
      <c r="BB5027" s="21">
        <f t="shared" si="521"/>
        <v>11.37</v>
      </c>
      <c r="BC5027" s="21">
        <f>BF5027</f>
        <v>22.2</v>
      </c>
      <c r="BD5027" s="22">
        <f t="shared" ref="BD5027:BD5090" si="523">(BB5027/31/24)*1000</f>
        <v>15.282258064516128</v>
      </c>
      <c r="BE5027" s="21">
        <f>BC5027-BD5027</f>
        <v>6.9177419354838712</v>
      </c>
      <c r="BF5027" s="2">
        <v>22.2</v>
      </c>
      <c r="BG5027" s="10">
        <v>6</v>
      </c>
      <c r="BH5027" s="21">
        <f t="shared" si="520"/>
        <v>1.6516799999999998E-2</v>
      </c>
      <c r="BI5027" s="22">
        <f t="shared" si="520"/>
        <v>1.137E-2</v>
      </c>
      <c r="BJ5027" s="21">
        <f>BH5027-BI5027</f>
        <v>5.1467999999999983E-3</v>
      </c>
      <c r="BK5027" s="21">
        <v>4.9550399999999994E-2</v>
      </c>
      <c r="BL5027" s="22">
        <v>3.4110000000000001E-2</v>
      </c>
      <c r="BM5027" s="21">
        <v>1.5440399999999993E-2</v>
      </c>
      <c r="BN5027" s="21">
        <f t="shared" si="522"/>
        <v>0.19820159999999998</v>
      </c>
      <c r="BO5027" s="22">
        <f t="shared" si="522"/>
        <v>0.13644000000000001</v>
      </c>
      <c r="BP5027" s="21">
        <f t="shared" si="522"/>
        <v>6.1761599999999972E-2</v>
      </c>
    </row>
    <row r="5028" spans="1:68" ht="11.1" hidden="1" customHeight="1" outlineLevel="2" x14ac:dyDescent="0.2">
      <c r="A5028" s="10"/>
      <c r="B5028" s="18"/>
      <c r="C5028" s="18"/>
      <c r="D5028" s="18"/>
      <c r="E5028" s="23" t="s">
        <v>4402</v>
      </c>
      <c r="F5028" s="208">
        <v>6.3769999999999998</v>
      </c>
      <c r="G5028" s="208">
        <v>4.9749999999999996</v>
      </c>
      <c r="H5028" s="208">
        <v>3.1539999999999999</v>
      </c>
      <c r="I5028" s="239">
        <v>2.339</v>
      </c>
      <c r="J5028" s="239"/>
      <c r="K5028" s="208">
        <v>0.73</v>
      </c>
      <c r="L5028" s="24"/>
      <c r="M5028" s="24"/>
      <c r="N5028" s="24"/>
      <c r="O5028" s="208">
        <v>0.66400000000000003</v>
      </c>
      <c r="P5028" s="208">
        <v>1.8859999999999999</v>
      </c>
      <c r="Q5028" s="208">
        <v>3.8740000000000001</v>
      </c>
      <c r="R5028" s="208">
        <v>5.4950000000000001</v>
      </c>
      <c r="S5028" s="208">
        <v>11.37</v>
      </c>
      <c r="T5028" s="208">
        <v>8.66</v>
      </c>
      <c r="U5028" s="208">
        <v>4.9550000000000001</v>
      </c>
      <c r="V5028" s="208">
        <v>1.3080000000000001</v>
      </c>
      <c r="W5028" s="208">
        <v>0.66</v>
      </c>
      <c r="X5028" s="24"/>
      <c r="Y5028" s="24"/>
      <c r="Z5028" s="24"/>
      <c r="AA5028" s="208">
        <v>0.73599999999999999</v>
      </c>
      <c r="AB5028" s="208">
        <v>2.0209999999999999</v>
      </c>
      <c r="AC5028" s="208">
        <v>4.5419999999999998</v>
      </c>
      <c r="AD5028" s="208">
        <v>5.1189999999999998</v>
      </c>
      <c r="AE5028" s="208">
        <v>5.7880000000000003</v>
      </c>
      <c r="AF5028" s="208">
        <v>4.2370000000000001</v>
      </c>
      <c r="AG5028" s="208">
        <v>2.6269999999999998</v>
      </c>
      <c r="AH5028" s="208">
        <v>1.208</v>
      </c>
      <c r="AI5028" s="208">
        <v>0.749</v>
      </c>
      <c r="AJ5028" s="24"/>
      <c r="AK5028" s="24"/>
      <c r="AL5028" s="24"/>
      <c r="AM5028" s="208">
        <v>0.54400000000000004</v>
      </c>
      <c r="AN5028" s="208">
        <v>2.3130000000000002</v>
      </c>
      <c r="AO5028" s="208">
        <v>3.173</v>
      </c>
      <c r="AP5028" s="208">
        <v>5.0609999999999999</v>
      </c>
      <c r="AQ5028" s="208">
        <v>6.0890000000000004</v>
      </c>
      <c r="AR5028" s="208">
        <v>5.117</v>
      </c>
      <c r="AS5028" s="208">
        <v>2.8119999999999998</v>
      </c>
      <c r="AT5028" s="208">
        <v>1.839</v>
      </c>
      <c r="AU5028" s="208">
        <v>0.80100000000000005</v>
      </c>
      <c r="AV5028" s="24"/>
      <c r="AW5028" s="24"/>
      <c r="AX5028" s="24"/>
      <c r="AY5028" s="208">
        <v>0.92</v>
      </c>
      <c r="AZ5028" s="208">
        <v>1.234</v>
      </c>
      <c r="BA5028" s="208">
        <v>3.3460000000000001</v>
      </c>
      <c r="BB5028" s="21">
        <f t="shared" si="521"/>
        <v>11.37</v>
      </c>
      <c r="BC5028" s="21"/>
      <c r="BD5028" s="22">
        <f t="shared" si="523"/>
        <v>15.282258064516128</v>
      </c>
      <c r="BE5028" s="21"/>
      <c r="BG5028" s="10"/>
      <c r="BH5028" s="21">
        <f t="shared" si="520"/>
        <v>0</v>
      </c>
      <c r="BI5028" s="22">
        <f t="shared" si="520"/>
        <v>1.137E-2</v>
      </c>
      <c r="BJ5028" s="21"/>
      <c r="BK5028" s="21">
        <v>0</v>
      </c>
      <c r="BL5028" s="22">
        <v>3.4110000000000001E-2</v>
      </c>
      <c r="BM5028" s="21"/>
      <c r="BN5028" s="21">
        <f t="shared" si="522"/>
        <v>0</v>
      </c>
      <c r="BO5028" s="22">
        <f t="shared" si="522"/>
        <v>0.13644000000000001</v>
      </c>
      <c r="BP5028" s="21">
        <f t="shared" si="522"/>
        <v>0</v>
      </c>
    </row>
    <row r="5029" spans="1:68" ht="11.1" hidden="1" customHeight="1" outlineLevel="1" collapsed="1" x14ac:dyDescent="0.2">
      <c r="A5029" s="10"/>
      <c r="B5029" s="18"/>
      <c r="C5029" s="18"/>
      <c r="D5029" s="18"/>
      <c r="E5029" s="19" t="s">
        <v>4403</v>
      </c>
      <c r="F5029" s="209">
        <v>30.364000000000001</v>
      </c>
      <c r="G5029" s="209">
        <v>26.245000000000001</v>
      </c>
      <c r="H5029" s="209">
        <v>21.260999999999999</v>
      </c>
      <c r="I5029" s="240">
        <v>17.052</v>
      </c>
      <c r="J5029" s="240"/>
      <c r="K5029" s="209">
        <v>3.1280000000000001</v>
      </c>
      <c r="L5029" s="20"/>
      <c r="M5029" s="20"/>
      <c r="N5029" s="20"/>
      <c r="O5029" s="209">
        <v>0.93100000000000005</v>
      </c>
      <c r="P5029" s="209">
        <v>12.180999999999999</v>
      </c>
      <c r="Q5029" s="209">
        <v>23.484000000000002</v>
      </c>
      <c r="R5029" s="209">
        <v>26.923999999999999</v>
      </c>
      <c r="S5029" s="209">
        <v>29.97</v>
      </c>
      <c r="T5029" s="209">
        <v>28.63</v>
      </c>
      <c r="U5029" s="209">
        <v>20.178000000000001</v>
      </c>
      <c r="V5029" s="209">
        <v>11.186</v>
      </c>
      <c r="W5029" s="209">
        <v>5.859</v>
      </c>
      <c r="X5029" s="20"/>
      <c r="Y5029" s="20"/>
      <c r="Z5029" s="20"/>
      <c r="AA5029" s="20"/>
      <c r="AB5029" s="20"/>
      <c r="AC5029" s="209">
        <v>29.169</v>
      </c>
      <c r="AD5029" s="209">
        <v>25.826000000000001</v>
      </c>
      <c r="AE5029" s="209">
        <v>26.882000000000001</v>
      </c>
      <c r="AF5029" s="209">
        <v>20.187999999999999</v>
      </c>
      <c r="AG5029" s="209">
        <v>16.113</v>
      </c>
      <c r="AH5029" s="209">
        <v>9.5779999999999994</v>
      </c>
      <c r="AI5029" s="209">
        <v>2.7250000000000001</v>
      </c>
      <c r="AJ5029" s="20"/>
      <c r="AK5029" s="20"/>
      <c r="AL5029" s="20"/>
      <c r="AM5029" s="209">
        <v>2.008</v>
      </c>
      <c r="AN5029" s="209">
        <v>9.0069999999999997</v>
      </c>
      <c r="AO5029" s="209">
        <v>21.369</v>
      </c>
      <c r="AP5029" s="209">
        <v>27.126000000000001</v>
      </c>
      <c r="AQ5029" s="209">
        <v>26.901</v>
      </c>
      <c r="AR5029" s="209">
        <v>23.132000000000001</v>
      </c>
      <c r="AS5029" s="209">
        <v>18.300999999999998</v>
      </c>
      <c r="AT5029" s="209">
        <v>9.4809999999999999</v>
      </c>
      <c r="AU5029" s="209">
        <v>2.581</v>
      </c>
      <c r="AV5029" s="20"/>
      <c r="AW5029" s="20"/>
      <c r="AX5029" s="20"/>
      <c r="AY5029" s="209">
        <v>3.6869999999999998</v>
      </c>
      <c r="AZ5029" s="209">
        <v>9.0570000000000004</v>
      </c>
      <c r="BA5029" s="209">
        <v>17.414000000000001</v>
      </c>
      <c r="BB5029" s="21">
        <f t="shared" si="521"/>
        <v>30.364000000000001</v>
      </c>
      <c r="BC5029" s="21">
        <f>BF5029</f>
        <v>56</v>
      </c>
      <c r="BD5029" s="22">
        <f t="shared" si="523"/>
        <v>40.811827956989248</v>
      </c>
      <c r="BE5029" s="21">
        <f>BC5029-BD5029</f>
        <v>15.188172043010752</v>
      </c>
      <c r="BF5029" s="2">
        <v>56</v>
      </c>
      <c r="BG5029" s="10">
        <v>5</v>
      </c>
      <c r="BH5029" s="21">
        <f t="shared" si="520"/>
        <v>4.1664E-2</v>
      </c>
      <c r="BI5029" s="22">
        <f t="shared" si="520"/>
        <v>3.0363999999999999E-2</v>
      </c>
      <c r="BJ5029" s="21">
        <f>BH5029-BI5029</f>
        <v>1.1300000000000001E-2</v>
      </c>
      <c r="BK5029" s="21">
        <v>0.12499199999999999</v>
      </c>
      <c r="BL5029" s="22">
        <v>9.1091999999999992E-2</v>
      </c>
      <c r="BM5029" s="21">
        <v>3.39E-2</v>
      </c>
      <c r="BN5029" s="21">
        <f t="shared" si="522"/>
        <v>0.49996799999999997</v>
      </c>
      <c r="BO5029" s="22">
        <f t="shared" si="522"/>
        <v>0.36436799999999997</v>
      </c>
      <c r="BP5029" s="21">
        <f t="shared" si="522"/>
        <v>0.1356</v>
      </c>
    </row>
    <row r="5030" spans="1:68" ht="11.1" hidden="1" customHeight="1" outlineLevel="2" x14ac:dyDescent="0.2">
      <c r="A5030" s="10"/>
      <c r="B5030" s="18"/>
      <c r="C5030" s="18"/>
      <c r="D5030" s="18"/>
      <c r="E5030" s="23" t="s">
        <v>4404</v>
      </c>
      <c r="F5030" s="208">
        <v>30.364000000000001</v>
      </c>
      <c r="G5030" s="208">
        <v>26.245000000000001</v>
      </c>
      <c r="H5030" s="208">
        <v>21.260999999999999</v>
      </c>
      <c r="I5030" s="239">
        <v>17.052</v>
      </c>
      <c r="J5030" s="239"/>
      <c r="K5030" s="208">
        <v>3.1280000000000001</v>
      </c>
      <c r="L5030" s="24"/>
      <c r="M5030" s="24"/>
      <c r="N5030" s="24"/>
      <c r="O5030" s="208">
        <v>0.93100000000000005</v>
      </c>
      <c r="P5030" s="208">
        <v>12.180999999999999</v>
      </c>
      <c r="Q5030" s="208">
        <v>23.484000000000002</v>
      </c>
      <c r="R5030" s="208">
        <v>26.923999999999999</v>
      </c>
      <c r="S5030" s="208">
        <v>29.97</v>
      </c>
      <c r="T5030" s="208">
        <v>28.63</v>
      </c>
      <c r="U5030" s="208">
        <v>20.178000000000001</v>
      </c>
      <c r="V5030" s="208">
        <v>11.186</v>
      </c>
      <c r="W5030" s="208">
        <v>5.859</v>
      </c>
      <c r="X5030" s="24"/>
      <c r="Y5030" s="24"/>
      <c r="Z5030" s="24"/>
      <c r="AA5030" s="24"/>
      <c r="AB5030" s="24"/>
      <c r="AC5030" s="208">
        <v>29.169</v>
      </c>
      <c r="AD5030" s="208">
        <v>25.826000000000001</v>
      </c>
      <c r="AE5030" s="208">
        <v>26.882000000000001</v>
      </c>
      <c r="AF5030" s="208">
        <v>20.187999999999999</v>
      </c>
      <c r="AG5030" s="208">
        <v>16.113</v>
      </c>
      <c r="AH5030" s="208">
        <v>9.5779999999999994</v>
      </c>
      <c r="AI5030" s="208">
        <v>2.7250000000000001</v>
      </c>
      <c r="AJ5030" s="24"/>
      <c r="AK5030" s="24"/>
      <c r="AL5030" s="24"/>
      <c r="AM5030" s="208">
        <v>2.008</v>
      </c>
      <c r="AN5030" s="208">
        <v>9.0069999999999997</v>
      </c>
      <c r="AO5030" s="208">
        <v>21.369</v>
      </c>
      <c r="AP5030" s="208">
        <v>27.126000000000001</v>
      </c>
      <c r="AQ5030" s="208">
        <v>26.901</v>
      </c>
      <c r="AR5030" s="208">
        <v>23.132000000000001</v>
      </c>
      <c r="AS5030" s="208">
        <v>18.300999999999998</v>
      </c>
      <c r="AT5030" s="208">
        <v>9.4809999999999999</v>
      </c>
      <c r="AU5030" s="208">
        <v>2.581</v>
      </c>
      <c r="AV5030" s="24"/>
      <c r="AW5030" s="24"/>
      <c r="AX5030" s="24"/>
      <c r="AY5030" s="208">
        <v>3.6869999999999998</v>
      </c>
      <c r="AZ5030" s="208">
        <v>9.0570000000000004</v>
      </c>
      <c r="BA5030" s="208">
        <v>17.414000000000001</v>
      </c>
      <c r="BB5030" s="21">
        <f t="shared" si="521"/>
        <v>30.364000000000001</v>
      </c>
      <c r="BC5030" s="21"/>
      <c r="BD5030" s="22">
        <f t="shared" si="523"/>
        <v>40.811827956989248</v>
      </c>
      <c r="BE5030" s="21"/>
      <c r="BG5030" s="10"/>
      <c r="BH5030" s="21">
        <f t="shared" si="520"/>
        <v>0</v>
      </c>
      <c r="BI5030" s="22">
        <f t="shared" si="520"/>
        <v>3.0363999999999999E-2</v>
      </c>
      <c r="BJ5030" s="21"/>
      <c r="BK5030" s="21">
        <v>0</v>
      </c>
      <c r="BL5030" s="22">
        <v>9.1091999999999992E-2</v>
      </c>
      <c r="BM5030" s="21"/>
      <c r="BN5030" s="21">
        <f t="shared" si="522"/>
        <v>0</v>
      </c>
      <c r="BO5030" s="22">
        <f t="shared" si="522"/>
        <v>0.36436799999999997</v>
      </c>
      <c r="BP5030" s="21">
        <f t="shared" si="522"/>
        <v>0</v>
      </c>
    </row>
    <row r="5031" spans="1:68" ht="11.1" customHeight="1" outlineLevel="1" collapsed="1" x14ac:dyDescent="0.2">
      <c r="A5031" s="10"/>
      <c r="B5031" s="18"/>
      <c r="C5031" s="18"/>
      <c r="D5031" s="18"/>
      <c r="E5031" s="19" t="s">
        <v>4405</v>
      </c>
      <c r="F5031" s="209">
        <v>2.7650000000000001</v>
      </c>
      <c r="G5031" s="20"/>
      <c r="H5031" s="20"/>
      <c r="I5031" s="20"/>
      <c r="J5031" s="20"/>
      <c r="K5031" s="20"/>
      <c r="L5031" s="20"/>
      <c r="M5031" s="20"/>
      <c r="N5031" s="20"/>
      <c r="O5031" s="209">
        <v>1.675</v>
      </c>
      <c r="P5031" s="209">
        <v>0.66200000000000003</v>
      </c>
      <c r="Q5031" s="209">
        <v>0.86899999999999999</v>
      </c>
      <c r="R5031" s="209">
        <v>0.99</v>
      </c>
      <c r="S5031" s="209">
        <v>3.512</v>
      </c>
      <c r="T5031" s="209">
        <v>1.5</v>
      </c>
      <c r="U5031" s="209">
        <v>1.1000000000000001</v>
      </c>
      <c r="V5031" s="209">
        <v>0.23200000000000001</v>
      </c>
      <c r="W5031" s="20"/>
      <c r="X5031" s="20"/>
      <c r="Y5031" s="20"/>
      <c r="Z5031" s="20"/>
      <c r="AA5031" s="209">
        <v>9.6000000000000002E-2</v>
      </c>
      <c r="AB5031" s="209">
        <v>0.56499999999999995</v>
      </c>
      <c r="AC5031" s="209">
        <v>1.3779999999999999</v>
      </c>
      <c r="AD5031" s="209">
        <v>1.768</v>
      </c>
      <c r="AE5031" s="209">
        <v>1.905</v>
      </c>
      <c r="AF5031" s="209">
        <v>1.55</v>
      </c>
      <c r="AG5031" s="209">
        <v>0.83199999999999996</v>
      </c>
      <c r="AH5031" s="209">
        <v>0.25900000000000001</v>
      </c>
      <c r="AI5031" s="209">
        <v>6.8000000000000005E-2</v>
      </c>
      <c r="AJ5031" s="20"/>
      <c r="AK5031" s="20"/>
      <c r="AL5031" s="20"/>
      <c r="AM5031" s="20"/>
      <c r="AN5031" s="209">
        <v>0.57599999999999996</v>
      </c>
      <c r="AO5031" s="209">
        <v>1.4419999999999999</v>
      </c>
      <c r="AP5031" s="209">
        <v>1.639</v>
      </c>
      <c r="AQ5031" s="209">
        <v>2.21</v>
      </c>
      <c r="AR5031" s="209">
        <v>1.41</v>
      </c>
      <c r="AS5031" s="209">
        <v>1.3460000000000001</v>
      </c>
      <c r="AT5031" s="209">
        <v>0.40699999999999997</v>
      </c>
      <c r="AU5031" s="20"/>
      <c r="AV5031" s="20"/>
      <c r="AW5031" s="20"/>
      <c r="AX5031" s="20"/>
      <c r="AY5031" s="209">
        <v>0.35499999999999998</v>
      </c>
      <c r="AZ5031" s="209">
        <v>0.64200000000000002</v>
      </c>
      <c r="BA5031" s="209">
        <v>1.6020000000000001</v>
      </c>
      <c r="BB5031" s="21">
        <f t="shared" si="521"/>
        <v>3.512</v>
      </c>
      <c r="BC5031" s="21">
        <f>BD5031</f>
        <v>4.720430107526882</v>
      </c>
      <c r="BD5031" s="22">
        <f t="shared" si="523"/>
        <v>4.720430107526882</v>
      </c>
      <c r="BE5031" s="21">
        <f>BC5031-BD5031</f>
        <v>0</v>
      </c>
      <c r="BF5031" s="2">
        <v>3.2</v>
      </c>
      <c r="BG5031" s="10">
        <v>7</v>
      </c>
      <c r="BH5031" s="21">
        <f t="shared" si="520"/>
        <v>3.5119999999999999E-3</v>
      </c>
      <c r="BI5031" s="22">
        <f t="shared" si="520"/>
        <v>3.5119999999999999E-3</v>
      </c>
      <c r="BJ5031" s="21">
        <f>BH5031-BI5031</f>
        <v>0</v>
      </c>
      <c r="BK5031" s="21">
        <v>1.0536E-2</v>
      </c>
      <c r="BL5031" s="22">
        <v>1.0536E-2</v>
      </c>
      <c r="BM5031" s="21">
        <v>0</v>
      </c>
      <c r="BN5031" s="21">
        <f t="shared" si="522"/>
        <v>4.2144000000000001E-2</v>
      </c>
      <c r="BO5031" s="22">
        <f t="shared" si="522"/>
        <v>4.2144000000000001E-2</v>
      </c>
      <c r="BP5031" s="21">
        <f t="shared" si="522"/>
        <v>0</v>
      </c>
    </row>
    <row r="5032" spans="1:68" ht="11.1" hidden="1" customHeight="1" outlineLevel="2" x14ac:dyDescent="0.2">
      <c r="A5032" s="10"/>
      <c r="B5032" s="18"/>
      <c r="C5032" s="18"/>
      <c r="D5032" s="18"/>
      <c r="E5032" s="23" t="s">
        <v>4406</v>
      </c>
      <c r="F5032" s="208">
        <v>2.7650000000000001</v>
      </c>
      <c r="G5032" s="24"/>
      <c r="H5032" s="24"/>
      <c r="I5032" s="24"/>
      <c r="J5032" s="24"/>
      <c r="K5032" s="24"/>
      <c r="L5032" s="24"/>
      <c r="M5032" s="24"/>
      <c r="N5032" s="24"/>
      <c r="O5032" s="208">
        <v>1.675</v>
      </c>
      <c r="P5032" s="208">
        <v>0.66200000000000003</v>
      </c>
      <c r="Q5032" s="208">
        <v>0.86899999999999999</v>
      </c>
      <c r="R5032" s="208">
        <v>0.99</v>
      </c>
      <c r="S5032" s="208">
        <v>3.512</v>
      </c>
      <c r="T5032" s="208">
        <v>1.5</v>
      </c>
      <c r="U5032" s="208">
        <v>1.1000000000000001</v>
      </c>
      <c r="V5032" s="208">
        <v>0.23200000000000001</v>
      </c>
      <c r="W5032" s="24"/>
      <c r="X5032" s="24"/>
      <c r="Y5032" s="24"/>
      <c r="Z5032" s="24"/>
      <c r="AA5032" s="208">
        <v>9.6000000000000002E-2</v>
      </c>
      <c r="AB5032" s="208">
        <v>0.56499999999999995</v>
      </c>
      <c r="AC5032" s="208">
        <v>1.3779999999999999</v>
      </c>
      <c r="AD5032" s="208">
        <v>1.768</v>
      </c>
      <c r="AE5032" s="208">
        <v>1.905</v>
      </c>
      <c r="AF5032" s="208">
        <v>1.55</v>
      </c>
      <c r="AG5032" s="208">
        <v>0.83199999999999996</v>
      </c>
      <c r="AH5032" s="208">
        <v>0.25900000000000001</v>
      </c>
      <c r="AI5032" s="208">
        <v>6.8000000000000005E-2</v>
      </c>
      <c r="AJ5032" s="24"/>
      <c r="AK5032" s="24"/>
      <c r="AL5032" s="24"/>
      <c r="AM5032" s="24"/>
      <c r="AN5032" s="208">
        <v>0.57599999999999996</v>
      </c>
      <c r="AO5032" s="208">
        <v>1.4419999999999999</v>
      </c>
      <c r="AP5032" s="208">
        <v>1.639</v>
      </c>
      <c r="AQ5032" s="208">
        <v>2.21</v>
      </c>
      <c r="AR5032" s="208">
        <v>1.41</v>
      </c>
      <c r="AS5032" s="208">
        <v>1.3460000000000001</v>
      </c>
      <c r="AT5032" s="208">
        <v>0.40699999999999997</v>
      </c>
      <c r="AU5032" s="24"/>
      <c r="AV5032" s="24"/>
      <c r="AW5032" s="24"/>
      <c r="AX5032" s="24"/>
      <c r="AY5032" s="208">
        <v>0.35499999999999998</v>
      </c>
      <c r="AZ5032" s="208">
        <v>0.64200000000000002</v>
      </c>
      <c r="BA5032" s="208">
        <v>1.6020000000000001</v>
      </c>
      <c r="BB5032" s="21">
        <f t="shared" si="521"/>
        <v>3.512</v>
      </c>
      <c r="BC5032" s="21"/>
      <c r="BD5032" s="22">
        <f t="shared" si="523"/>
        <v>4.720430107526882</v>
      </c>
      <c r="BE5032" s="21"/>
      <c r="BG5032" s="10"/>
      <c r="BH5032" s="21">
        <f t="shared" si="520"/>
        <v>0</v>
      </c>
      <c r="BI5032" s="22">
        <f t="shared" si="520"/>
        <v>3.5119999999999999E-3</v>
      </c>
      <c r="BJ5032" s="21"/>
      <c r="BK5032" s="21">
        <v>0</v>
      </c>
      <c r="BL5032" s="22">
        <v>1.0536E-2</v>
      </c>
      <c r="BM5032" s="21"/>
      <c r="BN5032" s="21">
        <f t="shared" si="522"/>
        <v>0</v>
      </c>
      <c r="BO5032" s="22">
        <f t="shared" si="522"/>
        <v>4.2144000000000001E-2</v>
      </c>
      <c r="BP5032" s="21">
        <f t="shared" si="522"/>
        <v>0</v>
      </c>
    </row>
    <row r="5033" spans="1:68" ht="11.1" hidden="1" customHeight="1" outlineLevel="1" collapsed="1" x14ac:dyDescent="0.2">
      <c r="A5033" s="10"/>
      <c r="B5033" s="18"/>
      <c r="C5033" s="18"/>
      <c r="D5033" s="18"/>
      <c r="E5033" s="19" t="s">
        <v>4407</v>
      </c>
      <c r="F5033" s="209">
        <v>2.1549999999999998</v>
      </c>
      <c r="G5033" s="20"/>
      <c r="H5033" s="209">
        <v>2.8479999999999999</v>
      </c>
      <c r="I5033" s="20"/>
      <c r="J5033" s="20"/>
      <c r="K5033" s="20"/>
      <c r="L5033" s="20"/>
      <c r="M5033" s="20"/>
      <c r="N5033" s="20"/>
      <c r="O5033" s="20"/>
      <c r="P5033" s="209">
        <v>2.4129999999999998</v>
      </c>
      <c r="Q5033" s="20"/>
      <c r="R5033" s="209">
        <v>3.16</v>
      </c>
      <c r="S5033" s="209">
        <v>3</v>
      </c>
      <c r="T5033" s="209">
        <v>3</v>
      </c>
      <c r="U5033" s="209">
        <v>2.5</v>
      </c>
      <c r="V5033" s="20"/>
      <c r="W5033" s="20"/>
      <c r="X5033" s="20"/>
      <c r="Y5033" s="20"/>
      <c r="Z5033" s="20"/>
      <c r="AA5033" s="20"/>
      <c r="AB5033" s="209">
        <v>0.26100000000000001</v>
      </c>
      <c r="AC5033" s="209">
        <v>1.7270000000000001</v>
      </c>
      <c r="AD5033" s="209">
        <v>2.16</v>
      </c>
      <c r="AE5033" s="209">
        <v>2.4079999999999999</v>
      </c>
      <c r="AF5033" s="209">
        <v>1.6819999999999999</v>
      </c>
      <c r="AG5033" s="209">
        <v>0.95499999999999996</v>
      </c>
      <c r="AH5033" s="209">
        <v>0.48</v>
      </c>
      <c r="AI5033" s="20"/>
      <c r="AJ5033" s="20"/>
      <c r="AK5033" s="20"/>
      <c r="AL5033" s="20"/>
      <c r="AM5033" s="20"/>
      <c r="AN5033" s="209">
        <v>1</v>
      </c>
      <c r="AO5033" s="209">
        <v>2.2410000000000001</v>
      </c>
      <c r="AP5033" s="209">
        <v>1.7470000000000001</v>
      </c>
      <c r="AQ5033" s="209">
        <v>3.5</v>
      </c>
      <c r="AR5033" s="209">
        <v>1.3560000000000001</v>
      </c>
      <c r="AS5033" s="209">
        <v>1.478</v>
      </c>
      <c r="AT5033" s="209">
        <v>0.52500000000000002</v>
      </c>
      <c r="AU5033" s="209">
        <v>1.7999999999999999E-2</v>
      </c>
      <c r="AV5033" s="20"/>
      <c r="AW5033" s="20"/>
      <c r="AX5033" s="20"/>
      <c r="AY5033" s="20"/>
      <c r="AZ5033" s="20"/>
      <c r="BA5033" s="209">
        <v>2.4769999999999999</v>
      </c>
      <c r="BB5033" s="21">
        <f t="shared" si="521"/>
        <v>3.5</v>
      </c>
      <c r="BC5033" s="21">
        <f>BD5033</f>
        <v>4.704301075268817</v>
      </c>
      <c r="BD5033" s="22">
        <f t="shared" si="523"/>
        <v>4.704301075268817</v>
      </c>
      <c r="BE5033" s="21">
        <f>BC5033-BD5033</f>
        <v>0</v>
      </c>
      <c r="BF5033" s="2">
        <v>4.7</v>
      </c>
      <c r="BG5033" s="10">
        <v>6</v>
      </c>
      <c r="BH5033" s="21">
        <f t="shared" si="520"/>
        <v>3.5000000000000001E-3</v>
      </c>
      <c r="BI5033" s="22">
        <f t="shared" si="520"/>
        <v>3.5000000000000001E-3</v>
      </c>
      <c r="BJ5033" s="21">
        <f>BH5033-BI5033</f>
        <v>0</v>
      </c>
      <c r="BK5033" s="21">
        <v>1.0500000000000001E-2</v>
      </c>
      <c r="BL5033" s="22">
        <v>1.0500000000000001E-2</v>
      </c>
      <c r="BM5033" s="21">
        <v>0</v>
      </c>
      <c r="BN5033" s="21">
        <f t="shared" si="522"/>
        <v>4.2000000000000003E-2</v>
      </c>
      <c r="BO5033" s="22">
        <f t="shared" si="522"/>
        <v>4.2000000000000003E-2</v>
      </c>
      <c r="BP5033" s="21">
        <f t="shared" si="522"/>
        <v>0</v>
      </c>
    </row>
    <row r="5034" spans="1:68" ht="11.1" hidden="1" customHeight="1" outlineLevel="2" x14ac:dyDescent="0.2">
      <c r="A5034" s="10"/>
      <c r="B5034" s="18"/>
      <c r="C5034" s="18"/>
      <c r="D5034" s="18"/>
      <c r="E5034" s="23" t="s">
        <v>3075</v>
      </c>
      <c r="F5034" s="208">
        <v>2.1549999999999998</v>
      </c>
      <c r="G5034" s="24"/>
      <c r="H5034" s="208">
        <v>2.8479999999999999</v>
      </c>
      <c r="I5034" s="24"/>
      <c r="J5034" s="24"/>
      <c r="K5034" s="24"/>
      <c r="L5034" s="24"/>
      <c r="M5034" s="24"/>
      <c r="N5034" s="24"/>
      <c r="O5034" s="24"/>
      <c r="P5034" s="208">
        <v>2.4129999999999998</v>
      </c>
      <c r="Q5034" s="24"/>
      <c r="R5034" s="208">
        <v>3.16</v>
      </c>
      <c r="S5034" s="208">
        <v>3</v>
      </c>
      <c r="T5034" s="208">
        <v>3</v>
      </c>
      <c r="U5034" s="208">
        <v>2.5</v>
      </c>
      <c r="V5034" s="24"/>
      <c r="W5034" s="24"/>
      <c r="X5034" s="24"/>
      <c r="Y5034" s="24"/>
      <c r="Z5034" s="24"/>
      <c r="AA5034" s="24"/>
      <c r="AB5034" s="208">
        <v>0.26100000000000001</v>
      </c>
      <c r="AC5034" s="208">
        <v>1.7270000000000001</v>
      </c>
      <c r="AD5034" s="208">
        <v>2.16</v>
      </c>
      <c r="AE5034" s="208">
        <v>2.4079999999999999</v>
      </c>
      <c r="AF5034" s="208">
        <v>1.6819999999999999</v>
      </c>
      <c r="AG5034" s="208">
        <v>0.95499999999999996</v>
      </c>
      <c r="AH5034" s="208">
        <v>0.48</v>
      </c>
      <c r="AI5034" s="24"/>
      <c r="AJ5034" s="24"/>
      <c r="AK5034" s="24"/>
      <c r="AL5034" s="24"/>
      <c r="AM5034" s="24"/>
      <c r="AN5034" s="208">
        <v>1</v>
      </c>
      <c r="AO5034" s="208">
        <v>2.2410000000000001</v>
      </c>
      <c r="AP5034" s="208">
        <v>1.7470000000000001</v>
      </c>
      <c r="AQ5034" s="208">
        <v>3.5</v>
      </c>
      <c r="AR5034" s="208">
        <v>1.3560000000000001</v>
      </c>
      <c r="AS5034" s="208">
        <v>1.478</v>
      </c>
      <c r="AT5034" s="208">
        <v>0.52500000000000002</v>
      </c>
      <c r="AU5034" s="208">
        <v>1.7999999999999999E-2</v>
      </c>
      <c r="AV5034" s="24"/>
      <c r="AW5034" s="24"/>
      <c r="AX5034" s="24"/>
      <c r="AY5034" s="24"/>
      <c r="AZ5034" s="24"/>
      <c r="BA5034" s="208">
        <v>2.4769999999999999</v>
      </c>
      <c r="BB5034" s="21">
        <f t="shared" si="521"/>
        <v>3.5</v>
      </c>
      <c r="BC5034" s="21"/>
      <c r="BD5034" s="22">
        <f t="shared" si="523"/>
        <v>4.704301075268817</v>
      </c>
      <c r="BE5034" s="21"/>
      <c r="BG5034" s="10"/>
      <c r="BH5034" s="21">
        <f t="shared" si="520"/>
        <v>0</v>
      </c>
      <c r="BI5034" s="22">
        <f t="shared" si="520"/>
        <v>3.5000000000000001E-3</v>
      </c>
      <c r="BJ5034" s="21"/>
      <c r="BK5034" s="21">
        <v>0</v>
      </c>
      <c r="BL5034" s="22">
        <v>1.0500000000000001E-2</v>
      </c>
      <c r="BM5034" s="21"/>
      <c r="BN5034" s="21">
        <f t="shared" si="522"/>
        <v>0</v>
      </c>
      <c r="BO5034" s="22">
        <f t="shared" si="522"/>
        <v>4.2000000000000003E-2</v>
      </c>
      <c r="BP5034" s="21">
        <f t="shared" si="522"/>
        <v>0</v>
      </c>
    </row>
    <row r="5035" spans="1:68" ht="11.1" hidden="1" customHeight="1" outlineLevel="1" collapsed="1" x14ac:dyDescent="0.2">
      <c r="A5035" s="10"/>
      <c r="B5035" s="18"/>
      <c r="C5035" s="18"/>
      <c r="D5035" s="18"/>
      <c r="E5035" s="19" t="s">
        <v>4408</v>
      </c>
      <c r="F5035" s="209">
        <v>17.158999999999999</v>
      </c>
      <c r="G5035" s="20"/>
      <c r="H5035" s="20"/>
      <c r="I5035" s="240">
        <v>1</v>
      </c>
      <c r="J5035" s="240"/>
      <c r="K5035" s="20"/>
      <c r="L5035" s="20"/>
      <c r="M5035" s="20"/>
      <c r="N5035" s="20"/>
      <c r="O5035" s="20"/>
      <c r="P5035" s="209">
        <v>11.46</v>
      </c>
      <c r="Q5035" s="20"/>
      <c r="R5035" s="209">
        <v>3.125</v>
      </c>
      <c r="S5035" s="209">
        <v>4.375</v>
      </c>
      <c r="T5035" s="209">
        <v>3</v>
      </c>
      <c r="U5035" s="209">
        <v>9.09</v>
      </c>
      <c r="V5035" s="209">
        <v>1.125</v>
      </c>
      <c r="W5035" s="20"/>
      <c r="X5035" s="20"/>
      <c r="Y5035" s="20"/>
      <c r="Z5035" s="20"/>
      <c r="AA5035" s="209">
        <v>6.8559999999999999</v>
      </c>
      <c r="AB5035" s="209">
        <v>2.17</v>
      </c>
      <c r="AC5035" s="209">
        <v>3.746</v>
      </c>
      <c r="AD5035" s="209">
        <v>2.915</v>
      </c>
      <c r="AE5035" s="209">
        <v>3.4129999999999998</v>
      </c>
      <c r="AF5035" s="209">
        <v>2.5979999999999999</v>
      </c>
      <c r="AG5035" s="209">
        <v>1.661</v>
      </c>
      <c r="AH5035" s="209">
        <v>0.60399999999999998</v>
      </c>
      <c r="AI5035" s="20"/>
      <c r="AJ5035" s="20"/>
      <c r="AK5035" s="20"/>
      <c r="AL5035" s="20"/>
      <c r="AM5035" s="209">
        <v>0.90100000000000002</v>
      </c>
      <c r="AN5035" s="209">
        <v>0.66700000000000004</v>
      </c>
      <c r="AO5035" s="20"/>
      <c r="AP5035" s="209">
        <v>3.9710000000000001</v>
      </c>
      <c r="AQ5035" s="20"/>
      <c r="AR5035" s="209">
        <v>4.9640000000000004</v>
      </c>
      <c r="AS5035" s="209">
        <v>1.4059999999999999</v>
      </c>
      <c r="AT5035" s="209">
        <v>0.61599999999999999</v>
      </c>
      <c r="AU5035" s="20"/>
      <c r="AV5035" s="20"/>
      <c r="AW5035" s="20"/>
      <c r="AX5035" s="20"/>
      <c r="AY5035" s="20"/>
      <c r="AZ5035" s="209">
        <v>1.929</v>
      </c>
      <c r="BA5035" s="20"/>
      <c r="BB5035" s="56">
        <f>BB5036+BB5037</f>
        <v>20.677</v>
      </c>
      <c r="BC5035" s="21">
        <f>BD5035</f>
        <v>27.791666666666668</v>
      </c>
      <c r="BD5035" s="22">
        <f t="shared" si="523"/>
        <v>27.791666666666668</v>
      </c>
      <c r="BE5035" s="21">
        <f>BC5035-BD5035</f>
        <v>0</v>
      </c>
      <c r="BF5035" s="2">
        <v>12</v>
      </c>
      <c r="BG5035" s="10">
        <v>6</v>
      </c>
      <c r="BH5035" s="21">
        <f t="shared" si="520"/>
        <v>2.0677000000000001E-2</v>
      </c>
      <c r="BI5035" s="22">
        <f t="shared" si="520"/>
        <v>2.0677000000000001E-2</v>
      </c>
      <c r="BJ5035" s="21">
        <f>BH5035-BI5035</f>
        <v>0</v>
      </c>
      <c r="BK5035" s="21">
        <v>5.1477000000000002E-2</v>
      </c>
      <c r="BL5035" s="22">
        <v>5.1477000000000002E-2</v>
      </c>
      <c r="BM5035" s="21">
        <v>0</v>
      </c>
      <c r="BN5035" s="21">
        <f t="shared" si="522"/>
        <v>0.20590800000000001</v>
      </c>
      <c r="BO5035" s="22">
        <f t="shared" si="522"/>
        <v>0.20590800000000001</v>
      </c>
      <c r="BP5035" s="21">
        <f t="shared" si="522"/>
        <v>0</v>
      </c>
    </row>
    <row r="5036" spans="1:68" ht="11.1" hidden="1" customHeight="1" outlineLevel="2" x14ac:dyDescent="0.2">
      <c r="A5036" s="10"/>
      <c r="B5036" s="18"/>
      <c r="C5036" s="18"/>
      <c r="D5036" s="18"/>
      <c r="E5036" s="23" t="s">
        <v>4409</v>
      </c>
      <c r="F5036" s="208">
        <v>3.3380000000000001</v>
      </c>
      <c r="G5036" s="24"/>
      <c r="H5036" s="24"/>
      <c r="I5036" s="239">
        <v>0.5</v>
      </c>
      <c r="J5036" s="239"/>
      <c r="K5036" s="24"/>
      <c r="L5036" s="24"/>
      <c r="M5036" s="24"/>
      <c r="N5036" s="24"/>
      <c r="O5036" s="24"/>
      <c r="P5036" s="208">
        <v>2.9359999999999999</v>
      </c>
      <c r="Q5036" s="24"/>
      <c r="R5036" s="208">
        <v>1.25</v>
      </c>
      <c r="S5036" s="208">
        <v>2.5</v>
      </c>
      <c r="T5036" s="208">
        <v>1.5</v>
      </c>
      <c r="U5036" s="208">
        <v>1.589</v>
      </c>
      <c r="V5036" s="208">
        <v>0.5</v>
      </c>
      <c r="W5036" s="24"/>
      <c r="X5036" s="24"/>
      <c r="Y5036" s="24"/>
      <c r="Z5036" s="24"/>
      <c r="AA5036" s="208">
        <v>6.8559999999999999</v>
      </c>
      <c r="AB5036" s="24"/>
      <c r="AC5036" s="24"/>
      <c r="AD5036" s="24"/>
      <c r="AE5036" s="24"/>
      <c r="AF5036" s="24"/>
      <c r="AG5036" s="24"/>
      <c r="AH5036" s="24"/>
      <c r="AI5036" s="24"/>
      <c r="AJ5036" s="24"/>
      <c r="AK5036" s="24"/>
      <c r="AL5036" s="24"/>
      <c r="AM5036" s="24"/>
      <c r="AN5036" s="24"/>
      <c r="AO5036" s="24"/>
      <c r="AP5036" s="208">
        <v>1.4370000000000001</v>
      </c>
      <c r="AQ5036" s="24"/>
      <c r="AR5036" s="208">
        <v>4.5110000000000001</v>
      </c>
      <c r="AS5036" s="208">
        <v>1.1879999999999999</v>
      </c>
      <c r="AT5036" s="208">
        <v>0.26200000000000001</v>
      </c>
      <c r="AU5036" s="24"/>
      <c r="AV5036" s="24"/>
      <c r="AW5036" s="24"/>
      <c r="AX5036" s="24"/>
      <c r="AY5036" s="24"/>
      <c r="AZ5036" s="208">
        <v>0.13800000000000001</v>
      </c>
      <c r="BA5036" s="24"/>
      <c r="BB5036" s="21">
        <f t="shared" si="521"/>
        <v>6.8559999999999999</v>
      </c>
      <c r="BC5036" s="21"/>
      <c r="BD5036" s="22">
        <f t="shared" si="523"/>
        <v>9.21505376344086</v>
      </c>
      <c r="BE5036" s="21"/>
      <c r="BG5036" s="10"/>
      <c r="BH5036" s="21">
        <f t="shared" si="520"/>
        <v>0</v>
      </c>
      <c r="BI5036" s="22">
        <f t="shared" si="520"/>
        <v>6.8560000000000001E-3</v>
      </c>
      <c r="BJ5036" s="21"/>
      <c r="BK5036" s="21">
        <v>0</v>
      </c>
      <c r="BL5036" s="22">
        <v>2.0567999999999999E-2</v>
      </c>
      <c r="BM5036" s="21"/>
      <c r="BN5036" s="21">
        <f t="shared" si="522"/>
        <v>0</v>
      </c>
      <c r="BO5036" s="22">
        <f t="shared" si="522"/>
        <v>8.2271999999999998E-2</v>
      </c>
      <c r="BP5036" s="21">
        <f t="shared" si="522"/>
        <v>0</v>
      </c>
    </row>
    <row r="5037" spans="1:68" ht="11.1" hidden="1" customHeight="1" outlineLevel="2" x14ac:dyDescent="0.2">
      <c r="A5037" s="10"/>
      <c r="B5037" s="18"/>
      <c r="C5037" s="18"/>
      <c r="D5037" s="18"/>
      <c r="E5037" s="23" t="s">
        <v>4410</v>
      </c>
      <c r="F5037" s="208">
        <v>13.821</v>
      </c>
      <c r="G5037" s="24"/>
      <c r="H5037" s="24"/>
      <c r="I5037" s="239">
        <v>0.5</v>
      </c>
      <c r="J5037" s="239"/>
      <c r="K5037" s="24"/>
      <c r="L5037" s="24"/>
      <c r="M5037" s="24"/>
      <c r="N5037" s="24"/>
      <c r="O5037" s="24"/>
      <c r="P5037" s="208">
        <v>8.5239999999999991</v>
      </c>
      <c r="Q5037" s="24"/>
      <c r="R5037" s="208">
        <v>1.875</v>
      </c>
      <c r="S5037" s="208">
        <v>1.875</v>
      </c>
      <c r="T5037" s="208">
        <v>1.5</v>
      </c>
      <c r="U5037" s="208">
        <v>7.5010000000000003</v>
      </c>
      <c r="V5037" s="208">
        <v>0.625</v>
      </c>
      <c r="W5037" s="24"/>
      <c r="X5037" s="24"/>
      <c r="Y5037" s="24"/>
      <c r="Z5037" s="24"/>
      <c r="AA5037" s="24"/>
      <c r="AB5037" s="208">
        <v>2.17</v>
      </c>
      <c r="AC5037" s="208">
        <v>3.746</v>
      </c>
      <c r="AD5037" s="208">
        <v>2.915</v>
      </c>
      <c r="AE5037" s="208">
        <v>3.4129999999999998</v>
      </c>
      <c r="AF5037" s="208">
        <v>2.5979999999999999</v>
      </c>
      <c r="AG5037" s="208">
        <v>1.661</v>
      </c>
      <c r="AH5037" s="208">
        <v>0.60399999999999998</v>
      </c>
      <c r="AI5037" s="24"/>
      <c r="AJ5037" s="24"/>
      <c r="AK5037" s="24"/>
      <c r="AL5037" s="24"/>
      <c r="AM5037" s="208">
        <v>0.90100000000000002</v>
      </c>
      <c r="AN5037" s="208">
        <v>0.66700000000000004</v>
      </c>
      <c r="AO5037" s="24"/>
      <c r="AP5037" s="208">
        <v>2.5339999999999998</v>
      </c>
      <c r="AQ5037" s="24"/>
      <c r="AR5037" s="208">
        <v>0.45300000000000001</v>
      </c>
      <c r="AS5037" s="208">
        <v>0.218</v>
      </c>
      <c r="AT5037" s="208">
        <v>0.35399999999999998</v>
      </c>
      <c r="AU5037" s="24"/>
      <c r="AV5037" s="24"/>
      <c r="AW5037" s="24"/>
      <c r="AX5037" s="24"/>
      <c r="AY5037" s="24"/>
      <c r="AZ5037" s="208">
        <v>1.7909999999999999</v>
      </c>
      <c r="BA5037" s="24"/>
      <c r="BB5037" s="21">
        <f t="shared" si="521"/>
        <v>13.821</v>
      </c>
      <c r="BC5037" s="21"/>
      <c r="BD5037" s="22">
        <f t="shared" si="523"/>
        <v>18.576612903225804</v>
      </c>
      <c r="BE5037" s="21"/>
      <c r="BG5037" s="10"/>
      <c r="BH5037" s="21">
        <f t="shared" ref="BH5037:BI5100" si="524">(BC5037*24*31/1000000)</f>
        <v>0</v>
      </c>
      <c r="BI5037" s="22">
        <f t="shared" si="524"/>
        <v>1.3820999999999998E-2</v>
      </c>
      <c r="BJ5037" s="21"/>
      <c r="BK5037" s="21">
        <v>0</v>
      </c>
      <c r="BL5037" s="22">
        <v>4.1462999999999993E-2</v>
      </c>
      <c r="BM5037" s="21"/>
      <c r="BN5037" s="21">
        <f t="shared" si="522"/>
        <v>0</v>
      </c>
      <c r="BO5037" s="22">
        <f t="shared" si="522"/>
        <v>0.16585199999999997</v>
      </c>
      <c r="BP5037" s="21">
        <f t="shared" si="522"/>
        <v>0</v>
      </c>
    </row>
    <row r="5038" spans="1:68" ht="11.1" hidden="1" customHeight="1" outlineLevel="1" collapsed="1" x14ac:dyDescent="0.2">
      <c r="A5038" s="10"/>
      <c r="B5038" s="18"/>
      <c r="C5038" s="18"/>
      <c r="D5038" s="18"/>
      <c r="E5038" s="19" t="s">
        <v>4411</v>
      </c>
      <c r="F5038" s="20"/>
      <c r="G5038" s="20"/>
      <c r="H5038" s="20"/>
      <c r="I5038" s="20"/>
      <c r="J5038" s="20"/>
      <c r="K5038" s="20"/>
      <c r="L5038" s="20"/>
      <c r="M5038" s="20"/>
      <c r="N5038" s="20"/>
      <c r="O5038" s="20"/>
      <c r="P5038" s="20"/>
      <c r="Q5038" s="20"/>
      <c r="R5038" s="209">
        <v>19.465</v>
      </c>
      <c r="S5038" s="209">
        <v>12.036</v>
      </c>
      <c r="T5038" s="209">
        <v>11.364000000000001</v>
      </c>
      <c r="U5038" s="209">
        <v>6.9569999999999999</v>
      </c>
      <c r="V5038" s="209">
        <v>3.32</v>
      </c>
      <c r="W5038" s="209">
        <v>1.339</v>
      </c>
      <c r="X5038" s="20"/>
      <c r="Y5038" s="20"/>
      <c r="Z5038" s="20"/>
      <c r="AA5038" s="20"/>
      <c r="AB5038" s="209">
        <v>2.4249999999999998</v>
      </c>
      <c r="AC5038" s="209">
        <v>7.7569999999999997</v>
      </c>
      <c r="AD5038" s="209">
        <v>11.281000000000001</v>
      </c>
      <c r="AE5038" s="209">
        <v>11.801</v>
      </c>
      <c r="AF5038" s="209">
        <v>10.455</v>
      </c>
      <c r="AG5038" s="209">
        <v>5.14</v>
      </c>
      <c r="AH5038" s="209">
        <v>3.2810000000000001</v>
      </c>
      <c r="AI5038" s="209">
        <v>1.798</v>
      </c>
      <c r="AJ5038" s="20"/>
      <c r="AK5038" s="20"/>
      <c r="AL5038" s="20"/>
      <c r="AM5038" s="20"/>
      <c r="AN5038" s="209">
        <v>3.0739999999999998</v>
      </c>
      <c r="AO5038" s="209">
        <v>7.9610000000000003</v>
      </c>
      <c r="AP5038" s="209">
        <v>9.9949999999999992</v>
      </c>
      <c r="AQ5038" s="209">
        <v>11.048999999999999</v>
      </c>
      <c r="AR5038" s="209">
        <v>11.141</v>
      </c>
      <c r="AS5038" s="209">
        <v>7.1589999999999998</v>
      </c>
      <c r="AT5038" s="209">
        <v>3.4950000000000001</v>
      </c>
      <c r="AU5038" s="209">
        <v>1.7110000000000001</v>
      </c>
      <c r="AV5038" s="20"/>
      <c r="AW5038" s="20"/>
      <c r="AX5038" s="20"/>
      <c r="AY5038" s="209">
        <v>0.46899999999999997</v>
      </c>
      <c r="AZ5038" s="209">
        <v>2.2349999999999999</v>
      </c>
      <c r="BA5038" s="209">
        <v>6.0890000000000004</v>
      </c>
      <c r="BB5038" s="21">
        <f t="shared" si="521"/>
        <v>19.465</v>
      </c>
      <c r="BC5038" s="21">
        <f>BF5038</f>
        <v>32.200000000000003</v>
      </c>
      <c r="BD5038" s="22">
        <f t="shared" si="523"/>
        <v>26.162634408602152</v>
      </c>
      <c r="BE5038" s="21">
        <f>BC5038-BD5038</f>
        <v>6.037365591397851</v>
      </c>
      <c r="BF5038" s="2">
        <v>32.200000000000003</v>
      </c>
      <c r="BG5038" s="10">
        <v>6</v>
      </c>
      <c r="BH5038" s="21">
        <f t="shared" si="524"/>
        <v>2.3956800000000004E-2</v>
      </c>
      <c r="BI5038" s="22">
        <f t="shared" si="524"/>
        <v>1.9465000000000003E-2</v>
      </c>
      <c r="BJ5038" s="21">
        <f>BH5038-BI5038</f>
        <v>4.4918000000000007E-3</v>
      </c>
      <c r="BK5038" s="21">
        <v>7.1870400000000015E-2</v>
      </c>
      <c r="BL5038" s="22">
        <v>5.8395000000000009E-2</v>
      </c>
      <c r="BM5038" s="21">
        <v>1.3475400000000005E-2</v>
      </c>
      <c r="BN5038" s="21">
        <f t="shared" si="522"/>
        <v>0.28748160000000006</v>
      </c>
      <c r="BO5038" s="22">
        <f t="shared" si="522"/>
        <v>0.23358000000000004</v>
      </c>
      <c r="BP5038" s="21">
        <f t="shared" si="522"/>
        <v>5.3901600000000022E-2</v>
      </c>
    </row>
    <row r="5039" spans="1:68" ht="11.1" hidden="1" customHeight="1" outlineLevel="2" x14ac:dyDescent="0.2">
      <c r="A5039" s="10"/>
      <c r="B5039" s="18"/>
      <c r="C5039" s="18"/>
      <c r="D5039" s="18"/>
      <c r="E5039" s="23" t="s">
        <v>4412</v>
      </c>
      <c r="F5039" s="24"/>
      <c r="G5039" s="24"/>
      <c r="H5039" s="24"/>
      <c r="I5039" s="24"/>
      <c r="J5039" s="24"/>
      <c r="K5039" s="24"/>
      <c r="L5039" s="24"/>
      <c r="M5039" s="24"/>
      <c r="N5039" s="24"/>
      <c r="O5039" s="24"/>
      <c r="P5039" s="24"/>
      <c r="Q5039" s="24"/>
      <c r="R5039" s="208">
        <v>19.465</v>
      </c>
      <c r="S5039" s="208">
        <v>12.036</v>
      </c>
      <c r="T5039" s="208">
        <v>11.364000000000001</v>
      </c>
      <c r="U5039" s="208">
        <v>6.9569999999999999</v>
      </c>
      <c r="V5039" s="208">
        <v>3.32</v>
      </c>
      <c r="W5039" s="208">
        <v>1.339</v>
      </c>
      <c r="X5039" s="24"/>
      <c r="Y5039" s="24"/>
      <c r="Z5039" s="24"/>
      <c r="AA5039" s="24"/>
      <c r="AB5039" s="208">
        <v>2.4249999999999998</v>
      </c>
      <c r="AC5039" s="208">
        <v>7.7569999999999997</v>
      </c>
      <c r="AD5039" s="208">
        <v>11.281000000000001</v>
      </c>
      <c r="AE5039" s="208">
        <v>11.801</v>
      </c>
      <c r="AF5039" s="208">
        <v>10.455</v>
      </c>
      <c r="AG5039" s="208">
        <v>5.14</v>
      </c>
      <c r="AH5039" s="208">
        <v>3.2810000000000001</v>
      </c>
      <c r="AI5039" s="208">
        <v>1.798</v>
      </c>
      <c r="AJ5039" s="24"/>
      <c r="AK5039" s="24"/>
      <c r="AL5039" s="24"/>
      <c r="AM5039" s="24"/>
      <c r="AN5039" s="208">
        <v>3.0739999999999998</v>
      </c>
      <c r="AO5039" s="208">
        <v>7.9610000000000003</v>
      </c>
      <c r="AP5039" s="208">
        <v>9.9949999999999992</v>
      </c>
      <c r="AQ5039" s="208">
        <v>11.048999999999999</v>
      </c>
      <c r="AR5039" s="208">
        <v>11.141</v>
      </c>
      <c r="AS5039" s="208">
        <v>7.1589999999999998</v>
      </c>
      <c r="AT5039" s="208">
        <v>3.4950000000000001</v>
      </c>
      <c r="AU5039" s="208">
        <v>1.7110000000000001</v>
      </c>
      <c r="AV5039" s="24"/>
      <c r="AW5039" s="24"/>
      <c r="AX5039" s="24"/>
      <c r="AY5039" s="208">
        <v>0.46899999999999997</v>
      </c>
      <c r="AZ5039" s="208">
        <v>2.2349999999999999</v>
      </c>
      <c r="BA5039" s="208">
        <v>6.0890000000000004</v>
      </c>
      <c r="BB5039" s="21">
        <f t="shared" si="521"/>
        <v>19.465</v>
      </c>
      <c r="BC5039" s="21"/>
      <c r="BD5039" s="22">
        <f t="shared" si="523"/>
        <v>26.162634408602152</v>
      </c>
      <c r="BE5039" s="21"/>
      <c r="BG5039" s="10"/>
      <c r="BH5039" s="21">
        <f t="shared" si="524"/>
        <v>0</v>
      </c>
      <c r="BI5039" s="22">
        <f t="shared" si="524"/>
        <v>1.9465000000000003E-2</v>
      </c>
      <c r="BJ5039" s="21"/>
      <c r="BK5039" s="21">
        <v>0</v>
      </c>
      <c r="BL5039" s="22">
        <v>5.8395000000000009E-2</v>
      </c>
      <c r="BM5039" s="21"/>
      <c r="BN5039" s="21">
        <f t="shared" si="522"/>
        <v>0</v>
      </c>
      <c r="BO5039" s="22">
        <f t="shared" si="522"/>
        <v>0.23358000000000004</v>
      </c>
      <c r="BP5039" s="21">
        <f t="shared" si="522"/>
        <v>0</v>
      </c>
    </row>
    <row r="5040" spans="1:68" ht="11.1" hidden="1" customHeight="1" outlineLevel="1" collapsed="1" x14ac:dyDescent="0.2">
      <c r="A5040" s="10"/>
      <c r="B5040" s="18"/>
      <c r="C5040" s="18"/>
      <c r="D5040" s="18"/>
      <c r="E5040" s="19" t="s">
        <v>4413</v>
      </c>
      <c r="F5040" s="20"/>
      <c r="G5040" s="20"/>
      <c r="H5040" s="20"/>
      <c r="I5040" s="20"/>
      <c r="J5040" s="20"/>
      <c r="K5040" s="20"/>
      <c r="L5040" s="20"/>
      <c r="M5040" s="20"/>
      <c r="N5040" s="20"/>
      <c r="O5040" s="20"/>
      <c r="P5040" s="20"/>
      <c r="Q5040" s="20"/>
      <c r="R5040" s="20"/>
      <c r="S5040" s="20"/>
      <c r="T5040" s="20"/>
      <c r="U5040" s="20"/>
      <c r="V5040" s="20"/>
      <c r="W5040" s="209">
        <v>62.944000000000003</v>
      </c>
      <c r="X5040" s="20"/>
      <c r="Y5040" s="20"/>
      <c r="Z5040" s="20"/>
      <c r="AA5040" s="209">
        <v>5.2469999999999999</v>
      </c>
      <c r="AB5040" s="209">
        <v>10.855</v>
      </c>
      <c r="AC5040" s="209">
        <v>13.426</v>
      </c>
      <c r="AD5040" s="209">
        <v>13.173</v>
      </c>
      <c r="AE5040" s="209">
        <v>17.170000000000002</v>
      </c>
      <c r="AF5040" s="209">
        <v>8.8659999999999997</v>
      </c>
      <c r="AG5040" s="209">
        <v>13.528</v>
      </c>
      <c r="AH5040" s="209">
        <v>10.202999999999999</v>
      </c>
      <c r="AI5040" s="209">
        <v>6.319</v>
      </c>
      <c r="AJ5040" s="209">
        <v>5.2190000000000003</v>
      </c>
      <c r="AK5040" s="209">
        <v>8.0429999999999993</v>
      </c>
      <c r="AL5040" s="209">
        <v>5</v>
      </c>
      <c r="AM5040" s="20"/>
      <c r="AN5040" s="20"/>
      <c r="AO5040" s="209">
        <v>6.2709999999999999</v>
      </c>
      <c r="AP5040" s="209">
        <v>9.1080000000000005</v>
      </c>
      <c r="AQ5040" s="209">
        <v>11.737</v>
      </c>
      <c r="AR5040" s="209">
        <v>9.8059999999999992</v>
      </c>
      <c r="AS5040" s="209">
        <v>10.632999999999999</v>
      </c>
      <c r="AT5040" s="209">
        <v>2.452</v>
      </c>
      <c r="AU5040" s="209">
        <v>1.9730000000000001</v>
      </c>
      <c r="AV5040" s="209">
        <v>1.0580000000000001</v>
      </c>
      <c r="AW5040" s="20"/>
      <c r="AX5040" s="209">
        <v>2.0270000000000001</v>
      </c>
      <c r="AY5040" s="209">
        <v>3.843</v>
      </c>
      <c r="AZ5040" s="209">
        <v>7.9710000000000001</v>
      </c>
      <c r="BA5040" s="209">
        <v>13.143000000000001</v>
      </c>
      <c r="BB5040" s="56">
        <f t="shared" si="521"/>
        <v>62.944000000000003</v>
      </c>
      <c r="BC5040" s="21">
        <f>BD5040</f>
        <v>84.602150537634415</v>
      </c>
      <c r="BD5040" s="22">
        <f t="shared" si="523"/>
        <v>84.602150537634415</v>
      </c>
      <c r="BE5040" s="21">
        <f>BC5040-BD5040</f>
        <v>0</v>
      </c>
      <c r="BF5040" s="2">
        <v>42.2</v>
      </c>
      <c r="BG5040" s="10">
        <v>6</v>
      </c>
      <c r="BH5040" s="21">
        <f t="shared" si="524"/>
        <v>6.2944E-2</v>
      </c>
      <c r="BI5040" s="22">
        <f t="shared" si="524"/>
        <v>6.2944E-2</v>
      </c>
      <c r="BJ5040" s="21">
        <f>BH5040-BI5040</f>
        <v>0</v>
      </c>
      <c r="BK5040" s="21">
        <v>0.188832</v>
      </c>
      <c r="BL5040" s="22">
        <v>0.188832</v>
      </c>
      <c r="BM5040" s="21">
        <v>0</v>
      </c>
      <c r="BN5040" s="21">
        <f t="shared" si="522"/>
        <v>0.755328</v>
      </c>
      <c r="BO5040" s="22">
        <f t="shared" si="522"/>
        <v>0.755328</v>
      </c>
      <c r="BP5040" s="21">
        <f t="shared" si="522"/>
        <v>0</v>
      </c>
    </row>
    <row r="5041" spans="1:68" ht="11.1" hidden="1" customHeight="1" outlineLevel="2" x14ac:dyDescent="0.2">
      <c r="A5041" s="10"/>
      <c r="B5041" s="18"/>
      <c r="C5041" s="18"/>
      <c r="D5041" s="18"/>
      <c r="E5041" s="23" t="s">
        <v>4414</v>
      </c>
      <c r="F5041" s="24"/>
      <c r="G5041" s="24"/>
      <c r="H5041" s="24"/>
      <c r="I5041" s="24"/>
      <c r="J5041" s="24"/>
      <c r="K5041" s="24"/>
      <c r="L5041" s="24"/>
      <c r="M5041" s="24"/>
      <c r="N5041" s="24"/>
      <c r="O5041" s="24"/>
      <c r="P5041" s="24"/>
      <c r="Q5041" s="24"/>
      <c r="R5041" s="24"/>
      <c r="S5041" s="24"/>
      <c r="T5041" s="24"/>
      <c r="U5041" s="24"/>
      <c r="V5041" s="24"/>
      <c r="W5041" s="208">
        <v>7.3579999999999997</v>
      </c>
      <c r="X5041" s="24"/>
      <c r="Y5041" s="24"/>
      <c r="Z5041" s="24"/>
      <c r="AA5041" s="208">
        <v>5.2469999999999999</v>
      </c>
      <c r="AB5041" s="208">
        <v>2.9409999999999998</v>
      </c>
      <c r="AC5041" s="208">
        <v>2.7410000000000001</v>
      </c>
      <c r="AD5041" s="208">
        <v>2.65</v>
      </c>
      <c r="AE5041" s="208">
        <v>3.6120000000000001</v>
      </c>
      <c r="AF5041" s="208">
        <v>2.774</v>
      </c>
      <c r="AG5041" s="208">
        <v>3.22</v>
      </c>
      <c r="AH5041" s="208">
        <v>1.9450000000000001</v>
      </c>
      <c r="AI5041" s="208">
        <v>2.206</v>
      </c>
      <c r="AJ5041" s="208">
        <v>3.1659999999999999</v>
      </c>
      <c r="AK5041" s="208">
        <v>4.9740000000000002</v>
      </c>
      <c r="AL5041" s="208">
        <v>2.5</v>
      </c>
      <c r="AM5041" s="24"/>
      <c r="AN5041" s="24"/>
      <c r="AO5041" s="24"/>
      <c r="AP5041" s="24"/>
      <c r="AQ5041" s="24"/>
      <c r="AR5041" s="208">
        <v>1.014</v>
      </c>
      <c r="AS5041" s="208">
        <v>2.2719999999999998</v>
      </c>
      <c r="AT5041" s="208">
        <v>0.98199999999999998</v>
      </c>
      <c r="AU5041" s="208">
        <v>1.073</v>
      </c>
      <c r="AV5041" s="208">
        <v>0.81799999999999995</v>
      </c>
      <c r="AW5041" s="24"/>
      <c r="AX5041" s="208">
        <v>1.7270000000000001</v>
      </c>
      <c r="AY5041" s="208">
        <v>1.109</v>
      </c>
      <c r="AZ5041" s="208">
        <v>1.736</v>
      </c>
      <c r="BA5041" s="208">
        <v>1.9059999999999999</v>
      </c>
      <c r="BB5041" s="21">
        <f t="shared" si="521"/>
        <v>7.3579999999999997</v>
      </c>
      <c r="BC5041" s="21"/>
      <c r="BD5041" s="22">
        <f t="shared" si="523"/>
        <v>9.8897849462365581</v>
      </c>
      <c r="BE5041" s="21"/>
      <c r="BG5041" s="10"/>
      <c r="BH5041" s="21">
        <f t="shared" si="524"/>
        <v>0</v>
      </c>
      <c r="BI5041" s="22">
        <f t="shared" si="524"/>
        <v>7.3579999999999991E-3</v>
      </c>
      <c r="BJ5041" s="21"/>
      <c r="BK5041" s="21">
        <v>0</v>
      </c>
      <c r="BL5041" s="22">
        <v>2.2073999999999996E-2</v>
      </c>
      <c r="BM5041" s="21"/>
      <c r="BN5041" s="21">
        <f t="shared" si="522"/>
        <v>0</v>
      </c>
      <c r="BO5041" s="22">
        <f t="shared" si="522"/>
        <v>8.8295999999999986E-2</v>
      </c>
      <c r="BP5041" s="21">
        <f t="shared" si="522"/>
        <v>0</v>
      </c>
    </row>
    <row r="5042" spans="1:68" ht="11.1" hidden="1" customHeight="1" outlineLevel="2" x14ac:dyDescent="0.2">
      <c r="A5042" s="10"/>
      <c r="B5042" s="18"/>
      <c r="C5042" s="18"/>
      <c r="D5042" s="18"/>
      <c r="E5042" s="23" t="s">
        <v>4415</v>
      </c>
      <c r="F5042" s="24"/>
      <c r="G5042" s="24"/>
      <c r="H5042" s="24"/>
      <c r="I5042" s="24"/>
      <c r="J5042" s="24"/>
      <c r="K5042" s="24"/>
      <c r="L5042" s="24"/>
      <c r="M5042" s="24"/>
      <c r="N5042" s="24"/>
      <c r="O5042" s="24"/>
      <c r="P5042" s="24"/>
      <c r="Q5042" s="24"/>
      <c r="R5042" s="24"/>
      <c r="S5042" s="24"/>
      <c r="T5042" s="24"/>
      <c r="U5042" s="24"/>
      <c r="V5042" s="24"/>
      <c r="W5042" s="208">
        <v>55.585999999999999</v>
      </c>
      <c r="X5042" s="24"/>
      <c r="Y5042" s="24"/>
      <c r="Z5042" s="24"/>
      <c r="AA5042" s="24"/>
      <c r="AB5042" s="208">
        <v>7.9139999999999997</v>
      </c>
      <c r="AC5042" s="208">
        <v>10.685</v>
      </c>
      <c r="AD5042" s="208">
        <v>10.523</v>
      </c>
      <c r="AE5042" s="208">
        <v>13.558</v>
      </c>
      <c r="AF5042" s="208">
        <v>6.0919999999999996</v>
      </c>
      <c r="AG5042" s="208">
        <v>10.308</v>
      </c>
      <c r="AH5042" s="208">
        <v>8.2579999999999991</v>
      </c>
      <c r="AI5042" s="208">
        <v>4.1130000000000004</v>
      </c>
      <c r="AJ5042" s="208">
        <v>2.0529999999999999</v>
      </c>
      <c r="AK5042" s="208">
        <v>3.069</v>
      </c>
      <c r="AL5042" s="208">
        <v>2.5</v>
      </c>
      <c r="AM5042" s="24"/>
      <c r="AN5042" s="24"/>
      <c r="AO5042" s="208">
        <v>6.2709999999999999</v>
      </c>
      <c r="AP5042" s="208">
        <v>9.1080000000000005</v>
      </c>
      <c r="AQ5042" s="208">
        <v>11.737</v>
      </c>
      <c r="AR5042" s="208">
        <v>8.7919999999999998</v>
      </c>
      <c r="AS5042" s="208">
        <v>8.3610000000000007</v>
      </c>
      <c r="AT5042" s="208">
        <v>1.47</v>
      </c>
      <c r="AU5042" s="208">
        <v>0.9</v>
      </c>
      <c r="AV5042" s="208">
        <v>0.24</v>
      </c>
      <c r="AW5042" s="24"/>
      <c r="AX5042" s="208">
        <v>0.3</v>
      </c>
      <c r="AY5042" s="208">
        <v>2.734</v>
      </c>
      <c r="AZ5042" s="208">
        <v>6.2350000000000003</v>
      </c>
      <c r="BA5042" s="208">
        <v>11.237</v>
      </c>
      <c r="BB5042" s="21">
        <f t="shared" si="521"/>
        <v>55.585999999999999</v>
      </c>
      <c r="BC5042" s="21"/>
      <c r="BD5042" s="22">
        <f t="shared" si="523"/>
        <v>74.712365591397855</v>
      </c>
      <c r="BE5042" s="21"/>
      <c r="BG5042" s="10"/>
      <c r="BH5042" s="21">
        <f t="shared" si="524"/>
        <v>0</v>
      </c>
      <c r="BI5042" s="22">
        <f t="shared" si="524"/>
        <v>5.558600000000001E-2</v>
      </c>
      <c r="BJ5042" s="21"/>
      <c r="BK5042" s="21">
        <v>0</v>
      </c>
      <c r="BL5042" s="22">
        <v>0.16675800000000002</v>
      </c>
      <c r="BM5042" s="21"/>
      <c r="BN5042" s="21">
        <f t="shared" si="522"/>
        <v>0</v>
      </c>
      <c r="BO5042" s="22">
        <f t="shared" si="522"/>
        <v>0.66703200000000007</v>
      </c>
      <c r="BP5042" s="21">
        <f t="shared" si="522"/>
        <v>0</v>
      </c>
    </row>
    <row r="5043" spans="1:68" ht="11.1" hidden="1" customHeight="1" outlineLevel="1" collapsed="1" x14ac:dyDescent="0.2">
      <c r="A5043" s="10"/>
      <c r="B5043" s="18"/>
      <c r="C5043" s="18"/>
      <c r="D5043" s="18"/>
      <c r="E5043" s="19" t="s">
        <v>4416</v>
      </c>
      <c r="F5043" s="20"/>
      <c r="G5043" s="20"/>
      <c r="H5043" s="20"/>
      <c r="I5043" s="20"/>
      <c r="J5043" s="20"/>
      <c r="K5043" s="20"/>
      <c r="L5043" s="20"/>
      <c r="M5043" s="20"/>
      <c r="N5043" s="20"/>
      <c r="O5043" s="20"/>
      <c r="P5043" s="20"/>
      <c r="Q5043" s="20"/>
      <c r="R5043" s="20"/>
      <c r="S5043" s="20"/>
      <c r="T5043" s="20"/>
      <c r="U5043" s="20"/>
      <c r="V5043" s="20"/>
      <c r="W5043" s="20"/>
      <c r="X5043" s="20"/>
      <c r="Y5043" s="20"/>
      <c r="Z5043" s="20"/>
      <c r="AA5043" s="20"/>
      <c r="AB5043" s="20"/>
      <c r="AC5043" s="20"/>
      <c r="AD5043" s="20"/>
      <c r="AE5043" s="20"/>
      <c r="AF5043" s="20"/>
      <c r="AG5043" s="20"/>
      <c r="AH5043" s="20"/>
      <c r="AI5043" s="20"/>
      <c r="AJ5043" s="20"/>
      <c r="AK5043" s="20"/>
      <c r="AL5043" s="20"/>
      <c r="AM5043" s="20"/>
      <c r="AN5043" s="20"/>
      <c r="AO5043" s="20"/>
      <c r="AP5043" s="20"/>
      <c r="AQ5043" s="20"/>
      <c r="AR5043" s="20"/>
      <c r="AS5043" s="20"/>
      <c r="AT5043" s="20"/>
      <c r="AU5043" s="209">
        <v>0.88400000000000001</v>
      </c>
      <c r="AV5043" s="20"/>
      <c r="AW5043" s="20"/>
      <c r="AX5043" s="20"/>
      <c r="AY5043" s="209">
        <v>0.154</v>
      </c>
      <c r="AZ5043" s="209">
        <v>3.5579999999999998</v>
      </c>
      <c r="BA5043" s="209">
        <v>5.3239999999999998</v>
      </c>
      <c r="BB5043" s="21">
        <f t="shared" si="521"/>
        <v>5.3239999999999998</v>
      </c>
      <c r="BC5043" s="21">
        <f>BF5043</f>
        <v>33</v>
      </c>
      <c r="BD5043" s="22">
        <f t="shared" si="523"/>
        <v>7.1559139784946231</v>
      </c>
      <c r="BE5043" s="21">
        <f>BC5043-BD5043</f>
        <v>25.844086021505376</v>
      </c>
      <c r="BF5043" s="2">
        <v>33</v>
      </c>
      <c r="BG5043" s="10">
        <v>6</v>
      </c>
      <c r="BH5043" s="21">
        <f t="shared" si="524"/>
        <v>2.4552000000000001E-2</v>
      </c>
      <c r="BI5043" s="22">
        <f t="shared" si="524"/>
        <v>5.3239999999999989E-3</v>
      </c>
      <c r="BJ5043" s="21">
        <f>BH5043-BI5043</f>
        <v>1.9228000000000002E-2</v>
      </c>
      <c r="BK5043" s="21">
        <v>7.3655999999999999E-2</v>
      </c>
      <c r="BL5043" s="22">
        <v>1.5971999999999997E-2</v>
      </c>
      <c r="BM5043" s="21">
        <v>5.7683999999999999E-2</v>
      </c>
      <c r="BN5043" s="21">
        <f t="shared" si="522"/>
        <v>0.294624</v>
      </c>
      <c r="BO5043" s="22">
        <f t="shared" si="522"/>
        <v>6.3887999999999986E-2</v>
      </c>
      <c r="BP5043" s="21">
        <f t="shared" si="522"/>
        <v>0.230736</v>
      </c>
    </row>
    <row r="5044" spans="1:68" ht="11.1" hidden="1" customHeight="1" outlineLevel="2" x14ac:dyDescent="0.2">
      <c r="A5044" s="10"/>
      <c r="B5044" s="18"/>
      <c r="C5044" s="18"/>
      <c r="D5044" s="18"/>
      <c r="E5044" s="23" t="s">
        <v>4417</v>
      </c>
      <c r="F5044" s="24"/>
      <c r="G5044" s="24"/>
      <c r="H5044" s="24"/>
      <c r="I5044" s="24"/>
      <c r="J5044" s="24"/>
      <c r="K5044" s="24"/>
      <c r="L5044" s="24"/>
      <c r="M5044" s="24"/>
      <c r="N5044" s="24"/>
      <c r="O5044" s="24"/>
      <c r="P5044" s="24"/>
      <c r="Q5044" s="24"/>
      <c r="R5044" s="24"/>
      <c r="S5044" s="24"/>
      <c r="T5044" s="24"/>
      <c r="U5044" s="24"/>
      <c r="V5044" s="24"/>
      <c r="W5044" s="24"/>
      <c r="X5044" s="24"/>
      <c r="Y5044" s="24"/>
      <c r="Z5044" s="24"/>
      <c r="AA5044" s="24"/>
      <c r="AB5044" s="24"/>
      <c r="AC5044" s="24"/>
      <c r="AD5044" s="24"/>
      <c r="AE5044" s="24"/>
      <c r="AF5044" s="24"/>
      <c r="AG5044" s="24"/>
      <c r="AH5044" s="24"/>
      <c r="AI5044" s="24"/>
      <c r="AJ5044" s="24"/>
      <c r="AK5044" s="24"/>
      <c r="AL5044" s="24"/>
      <c r="AM5044" s="24"/>
      <c r="AN5044" s="24"/>
      <c r="AO5044" s="24"/>
      <c r="AP5044" s="24"/>
      <c r="AQ5044" s="24"/>
      <c r="AR5044" s="24"/>
      <c r="AS5044" s="24"/>
      <c r="AT5044" s="24"/>
      <c r="AU5044" s="208">
        <v>0.88400000000000001</v>
      </c>
      <c r="AV5044" s="24"/>
      <c r="AW5044" s="24"/>
      <c r="AX5044" s="24"/>
      <c r="AY5044" s="208">
        <v>0.154</v>
      </c>
      <c r="AZ5044" s="208">
        <v>3.5579999999999998</v>
      </c>
      <c r="BA5044" s="208">
        <v>5.3239999999999998</v>
      </c>
      <c r="BB5044" s="21">
        <f t="shared" si="521"/>
        <v>5.3239999999999998</v>
      </c>
      <c r="BC5044" s="21"/>
      <c r="BD5044" s="22">
        <f t="shared" si="523"/>
        <v>7.1559139784946231</v>
      </c>
      <c r="BE5044" s="21"/>
      <c r="BG5044" s="10"/>
      <c r="BH5044" s="21">
        <f t="shared" si="524"/>
        <v>0</v>
      </c>
      <c r="BI5044" s="22">
        <f t="shared" si="524"/>
        <v>5.3239999999999989E-3</v>
      </c>
      <c r="BJ5044" s="21"/>
      <c r="BK5044" s="21">
        <v>0</v>
      </c>
      <c r="BL5044" s="22">
        <v>1.5971999999999997E-2</v>
      </c>
      <c r="BM5044" s="21"/>
      <c r="BN5044" s="21">
        <f t="shared" si="522"/>
        <v>0</v>
      </c>
      <c r="BO5044" s="22">
        <f t="shared" si="522"/>
        <v>6.3887999999999986E-2</v>
      </c>
      <c r="BP5044" s="21">
        <f t="shared" si="522"/>
        <v>0</v>
      </c>
    </row>
    <row r="5045" spans="1:68" ht="11.1" hidden="1" customHeight="1" outlineLevel="1" collapsed="1" x14ac:dyDescent="0.2">
      <c r="A5045" s="10"/>
      <c r="B5045" s="18"/>
      <c r="C5045" s="18"/>
      <c r="D5045" s="18"/>
      <c r="E5045" s="19" t="s">
        <v>4418</v>
      </c>
      <c r="F5045" s="20"/>
      <c r="G5045" s="20"/>
      <c r="H5045" s="20"/>
      <c r="I5045" s="20"/>
      <c r="J5045" s="20"/>
      <c r="K5045" s="20"/>
      <c r="L5045" s="20"/>
      <c r="M5045" s="20"/>
      <c r="N5045" s="20"/>
      <c r="O5045" s="20"/>
      <c r="P5045" s="20"/>
      <c r="Q5045" s="20"/>
      <c r="R5045" s="20"/>
      <c r="S5045" s="20"/>
      <c r="T5045" s="20"/>
      <c r="U5045" s="20"/>
      <c r="V5045" s="20"/>
      <c r="W5045" s="20"/>
      <c r="X5045" s="20"/>
      <c r="Y5045" s="20"/>
      <c r="Z5045" s="20"/>
      <c r="AA5045" s="20"/>
      <c r="AB5045" s="20"/>
      <c r="AC5045" s="20"/>
      <c r="AD5045" s="20"/>
      <c r="AE5045" s="20"/>
      <c r="AF5045" s="20"/>
      <c r="AG5045" s="20"/>
      <c r="AH5045" s="20"/>
      <c r="AI5045" s="20"/>
      <c r="AJ5045" s="20"/>
      <c r="AK5045" s="20"/>
      <c r="AL5045" s="20"/>
      <c r="AM5045" s="20"/>
      <c r="AN5045" s="20"/>
      <c r="AO5045" s="20"/>
      <c r="AP5045" s="209">
        <v>98.65</v>
      </c>
      <c r="AQ5045" s="209">
        <v>6.0220000000000002</v>
      </c>
      <c r="AR5045" s="20"/>
      <c r="AS5045" s="20"/>
      <c r="AT5045" s="20"/>
      <c r="AU5045" s="20"/>
      <c r="AV5045" s="20"/>
      <c r="AW5045" s="20"/>
      <c r="AX5045" s="20"/>
      <c r="AY5045" s="20"/>
      <c r="AZ5045" s="20"/>
      <c r="BA5045" s="20"/>
      <c r="BB5045" s="21">
        <v>6.3310000000000004</v>
      </c>
      <c r="BC5045" s="21">
        <f>BD5045</f>
        <v>8.5094086021505397</v>
      </c>
      <c r="BD5045" s="22">
        <f t="shared" si="523"/>
        <v>8.5094086021505397</v>
      </c>
      <c r="BE5045" s="21">
        <f>BC5045-BD5045</f>
        <v>0</v>
      </c>
      <c r="BF5045" s="2">
        <v>5.2</v>
      </c>
      <c r="BG5045" s="10"/>
      <c r="BH5045" s="21">
        <f t="shared" si="524"/>
        <v>6.3310000000000016E-3</v>
      </c>
      <c r="BI5045" s="22">
        <f t="shared" si="524"/>
        <v>6.3310000000000016E-3</v>
      </c>
      <c r="BJ5045" s="21">
        <f>BH5045-BI5045</f>
        <v>0</v>
      </c>
      <c r="BK5045" s="21">
        <v>1.8993000000000003E-2</v>
      </c>
      <c r="BL5045" s="22">
        <v>1.8993000000000003E-2</v>
      </c>
      <c r="BM5045" s="21">
        <v>0</v>
      </c>
      <c r="BN5045" s="21">
        <f t="shared" si="522"/>
        <v>7.5972000000000012E-2</v>
      </c>
      <c r="BO5045" s="22">
        <f t="shared" si="522"/>
        <v>7.5972000000000012E-2</v>
      </c>
      <c r="BP5045" s="21">
        <f t="shared" si="522"/>
        <v>0</v>
      </c>
    </row>
    <row r="5046" spans="1:68" ht="11.1" hidden="1" customHeight="1" outlineLevel="2" x14ac:dyDescent="0.2">
      <c r="A5046" s="10"/>
      <c r="B5046" s="18"/>
      <c r="C5046" s="18"/>
      <c r="D5046" s="18"/>
      <c r="E5046" s="23" t="s">
        <v>4419</v>
      </c>
      <c r="F5046" s="24"/>
      <c r="G5046" s="24"/>
      <c r="H5046" s="24"/>
      <c r="I5046" s="24"/>
      <c r="J5046" s="24"/>
      <c r="K5046" s="24"/>
      <c r="L5046" s="24"/>
      <c r="M5046" s="24"/>
      <c r="N5046" s="24"/>
      <c r="O5046" s="24"/>
      <c r="P5046" s="24"/>
      <c r="Q5046" s="24"/>
      <c r="R5046" s="24"/>
      <c r="S5046" s="24"/>
      <c r="T5046" s="24"/>
      <c r="U5046" s="24"/>
      <c r="V5046" s="24"/>
      <c r="W5046" s="24"/>
      <c r="X5046" s="24"/>
      <c r="Y5046" s="24"/>
      <c r="Z5046" s="24"/>
      <c r="AA5046" s="24"/>
      <c r="AB5046" s="24"/>
      <c r="AC5046" s="24"/>
      <c r="AD5046" s="24"/>
      <c r="AE5046" s="24"/>
      <c r="AF5046" s="24"/>
      <c r="AG5046" s="24"/>
      <c r="AH5046" s="24"/>
      <c r="AI5046" s="24"/>
      <c r="AJ5046" s="24"/>
      <c r="AK5046" s="24"/>
      <c r="AL5046" s="24"/>
      <c r="AM5046" s="24"/>
      <c r="AN5046" s="24"/>
      <c r="AO5046" s="24"/>
      <c r="AP5046" s="208">
        <v>6.3310000000000004</v>
      </c>
      <c r="AQ5046" s="24"/>
      <c r="AR5046" s="24"/>
      <c r="AS5046" s="24"/>
      <c r="AT5046" s="24"/>
      <c r="AU5046" s="24"/>
      <c r="AV5046" s="24"/>
      <c r="AW5046" s="24"/>
      <c r="AX5046" s="24"/>
      <c r="AY5046" s="24"/>
      <c r="AZ5046" s="24"/>
      <c r="BA5046" s="24"/>
      <c r="BB5046" s="21">
        <f t="shared" si="521"/>
        <v>6.3310000000000004</v>
      </c>
      <c r="BC5046" s="21"/>
      <c r="BD5046" s="22">
        <f t="shared" si="523"/>
        <v>8.5094086021505397</v>
      </c>
      <c r="BE5046" s="21"/>
      <c r="BG5046" s="10"/>
      <c r="BH5046" s="21">
        <f t="shared" si="524"/>
        <v>0</v>
      </c>
      <c r="BI5046" s="22">
        <f t="shared" si="524"/>
        <v>6.3310000000000016E-3</v>
      </c>
      <c r="BJ5046" s="21"/>
      <c r="BK5046" s="21">
        <v>0</v>
      </c>
      <c r="BL5046" s="22">
        <v>1.8993000000000003E-2</v>
      </c>
      <c r="BM5046" s="21"/>
      <c r="BN5046" s="21">
        <f t="shared" si="522"/>
        <v>0</v>
      </c>
      <c r="BO5046" s="22">
        <f t="shared" si="522"/>
        <v>7.5972000000000012E-2</v>
      </c>
      <c r="BP5046" s="21">
        <f t="shared" si="522"/>
        <v>0</v>
      </c>
    </row>
    <row r="5047" spans="1:68" ht="11.1" hidden="1" customHeight="1" outlineLevel="1" collapsed="1" x14ac:dyDescent="0.2">
      <c r="A5047" s="10"/>
      <c r="B5047" s="18"/>
      <c r="C5047" s="18"/>
      <c r="D5047" s="18"/>
      <c r="E5047" s="19" t="s">
        <v>4420</v>
      </c>
      <c r="F5047" s="20"/>
      <c r="G5047" s="20"/>
      <c r="H5047" s="20"/>
      <c r="I5047" s="20"/>
      <c r="J5047" s="20"/>
      <c r="K5047" s="20"/>
      <c r="L5047" s="20"/>
      <c r="M5047" s="20"/>
      <c r="N5047" s="20"/>
      <c r="O5047" s="20"/>
      <c r="P5047" s="20"/>
      <c r="Q5047" s="20"/>
      <c r="R5047" s="20"/>
      <c r="S5047" s="20"/>
      <c r="T5047" s="20"/>
      <c r="U5047" s="20"/>
      <c r="V5047" s="209">
        <v>0.60599999999999998</v>
      </c>
      <c r="W5047" s="20"/>
      <c r="X5047" s="209">
        <v>0.159</v>
      </c>
      <c r="Y5047" s="20"/>
      <c r="Z5047" s="20"/>
      <c r="AA5047" s="209">
        <v>0.27</v>
      </c>
      <c r="AB5047" s="20"/>
      <c r="AC5047" s="20"/>
      <c r="AD5047" s="209">
        <v>0.33700000000000002</v>
      </c>
      <c r="AE5047" s="20"/>
      <c r="AF5047" s="20"/>
      <c r="AG5047" s="209">
        <v>0.29699999999999999</v>
      </c>
      <c r="AH5047" s="20"/>
      <c r="AI5047" s="20"/>
      <c r="AJ5047" s="209">
        <v>0.23400000000000001</v>
      </c>
      <c r="AK5047" s="20"/>
      <c r="AL5047" s="20"/>
      <c r="AM5047" s="209">
        <v>0.21199999999999999</v>
      </c>
      <c r="AN5047" s="20"/>
      <c r="AO5047" s="20"/>
      <c r="AP5047" s="209">
        <v>0.2</v>
      </c>
      <c r="AQ5047" s="209">
        <v>6.6000000000000003E-2</v>
      </c>
      <c r="AR5047" s="209">
        <v>6.0999999999999999E-2</v>
      </c>
      <c r="AS5047" s="209">
        <v>5.0999999999999997E-2</v>
      </c>
      <c r="AT5047" s="20"/>
      <c r="AU5047" s="209">
        <v>5.5E-2</v>
      </c>
      <c r="AV5047" s="209">
        <v>5.1999999999999998E-2</v>
      </c>
      <c r="AW5047" s="209">
        <v>5.5E-2</v>
      </c>
      <c r="AX5047" s="209">
        <v>5.6000000000000001E-2</v>
      </c>
      <c r="AY5047" s="209">
        <v>5.5E-2</v>
      </c>
      <c r="AZ5047" s="209">
        <v>5.2999999999999999E-2</v>
      </c>
      <c r="BA5047" s="209">
        <v>5.6000000000000001E-2</v>
      </c>
      <c r="BB5047" s="21">
        <f t="shared" si="521"/>
        <v>0.60599999999999998</v>
      </c>
      <c r="BC5047" s="21">
        <f>BF5047</f>
        <v>8.8000000000000007</v>
      </c>
      <c r="BD5047" s="22">
        <f t="shared" si="523"/>
        <v>0.81451612903225801</v>
      </c>
      <c r="BE5047" s="21">
        <f>BC5047-BD5047</f>
        <v>7.9854838709677427</v>
      </c>
      <c r="BF5047" s="2">
        <v>8.8000000000000007</v>
      </c>
      <c r="BG5047" s="10"/>
      <c r="BH5047" s="21">
        <f t="shared" si="524"/>
        <v>6.5472000000000004E-3</v>
      </c>
      <c r="BI5047" s="22">
        <f t="shared" si="524"/>
        <v>6.0599999999999998E-4</v>
      </c>
      <c r="BJ5047" s="21">
        <f>BH5047-BI5047</f>
        <v>5.9412000000000006E-3</v>
      </c>
      <c r="BK5047" s="21">
        <v>1.9641600000000002E-2</v>
      </c>
      <c r="BL5047" s="22">
        <v>1.818E-3</v>
      </c>
      <c r="BM5047" s="21">
        <v>1.7823600000000002E-2</v>
      </c>
      <c r="BN5047" s="21">
        <f t="shared" si="522"/>
        <v>7.8566400000000008E-2</v>
      </c>
      <c r="BO5047" s="22">
        <f t="shared" si="522"/>
        <v>7.2719999999999998E-3</v>
      </c>
      <c r="BP5047" s="21">
        <f t="shared" si="522"/>
        <v>7.1294400000000008E-2</v>
      </c>
    </row>
    <row r="5048" spans="1:68" ht="11.1" hidden="1" customHeight="1" outlineLevel="2" x14ac:dyDescent="0.2">
      <c r="A5048" s="10"/>
      <c r="B5048" s="18"/>
      <c r="C5048" s="18"/>
      <c r="D5048" s="18"/>
      <c r="E5048" s="23"/>
      <c r="F5048" s="24"/>
      <c r="G5048" s="24"/>
      <c r="H5048" s="24"/>
      <c r="I5048" s="24"/>
      <c r="J5048" s="24"/>
      <c r="K5048" s="24"/>
      <c r="L5048" s="24"/>
      <c r="M5048" s="24"/>
      <c r="N5048" s="24"/>
      <c r="O5048" s="24"/>
      <c r="P5048" s="24"/>
      <c r="Q5048" s="24"/>
      <c r="R5048" s="24"/>
      <c r="S5048" s="24"/>
      <c r="T5048" s="24"/>
      <c r="U5048" s="24"/>
      <c r="V5048" s="208">
        <v>0.60599999999999998</v>
      </c>
      <c r="W5048" s="24"/>
      <c r="X5048" s="208">
        <v>0.159</v>
      </c>
      <c r="Y5048" s="24"/>
      <c r="Z5048" s="24"/>
      <c r="AA5048" s="208">
        <v>0.27</v>
      </c>
      <c r="AB5048" s="24"/>
      <c r="AC5048" s="24"/>
      <c r="AD5048" s="208">
        <v>0.33700000000000002</v>
      </c>
      <c r="AE5048" s="24"/>
      <c r="AF5048" s="24"/>
      <c r="AG5048" s="208">
        <v>0.29699999999999999</v>
      </c>
      <c r="AH5048" s="24"/>
      <c r="AI5048" s="24"/>
      <c r="AJ5048" s="208">
        <v>0.23400000000000001</v>
      </c>
      <c r="AK5048" s="24"/>
      <c r="AL5048" s="24"/>
      <c r="AM5048" s="208">
        <v>0.21199999999999999</v>
      </c>
      <c r="AN5048" s="24"/>
      <c r="AO5048" s="24"/>
      <c r="AP5048" s="208">
        <v>0.2</v>
      </c>
      <c r="AQ5048" s="208">
        <v>6.6000000000000003E-2</v>
      </c>
      <c r="AR5048" s="208">
        <v>6.0999999999999999E-2</v>
      </c>
      <c r="AS5048" s="208">
        <v>5.0999999999999997E-2</v>
      </c>
      <c r="AT5048" s="24"/>
      <c r="AU5048" s="208">
        <v>5.5E-2</v>
      </c>
      <c r="AV5048" s="208">
        <v>5.1999999999999998E-2</v>
      </c>
      <c r="AW5048" s="208">
        <v>5.5E-2</v>
      </c>
      <c r="AX5048" s="208">
        <v>5.6000000000000001E-2</v>
      </c>
      <c r="AY5048" s="208">
        <v>5.5E-2</v>
      </c>
      <c r="AZ5048" s="208">
        <v>5.2999999999999999E-2</v>
      </c>
      <c r="BA5048" s="208">
        <v>5.6000000000000001E-2</v>
      </c>
      <c r="BB5048" s="21">
        <f t="shared" si="521"/>
        <v>0.60599999999999998</v>
      </c>
      <c r="BC5048" s="21"/>
      <c r="BD5048" s="22">
        <f t="shared" si="523"/>
        <v>0.81451612903225801</v>
      </c>
      <c r="BE5048" s="21"/>
      <c r="BG5048" s="10"/>
      <c r="BH5048" s="21">
        <f t="shared" si="524"/>
        <v>0</v>
      </c>
      <c r="BI5048" s="22">
        <f t="shared" si="524"/>
        <v>6.0599999999999998E-4</v>
      </c>
      <c r="BJ5048" s="21"/>
      <c r="BK5048" s="21">
        <v>0</v>
      </c>
      <c r="BL5048" s="22">
        <v>1.818E-3</v>
      </c>
      <c r="BM5048" s="21"/>
      <c r="BN5048" s="21">
        <f t="shared" si="522"/>
        <v>0</v>
      </c>
      <c r="BO5048" s="22">
        <f t="shared" si="522"/>
        <v>7.2719999999999998E-3</v>
      </c>
      <c r="BP5048" s="21">
        <f t="shared" si="522"/>
        <v>0</v>
      </c>
    </row>
    <row r="5049" spans="1:68" ht="11.1" hidden="1" customHeight="1" outlineLevel="1" collapsed="1" x14ac:dyDescent="0.2">
      <c r="A5049" s="10"/>
      <c r="B5049" s="18"/>
      <c r="C5049" s="18"/>
      <c r="D5049" s="18"/>
      <c r="E5049" s="19" t="s">
        <v>4421</v>
      </c>
      <c r="F5049" s="20"/>
      <c r="G5049" s="20"/>
      <c r="H5049" s="20"/>
      <c r="I5049" s="20"/>
      <c r="J5049" s="20"/>
      <c r="K5049" s="20"/>
      <c r="L5049" s="20"/>
      <c r="M5049" s="20"/>
      <c r="N5049" s="20"/>
      <c r="O5049" s="20"/>
      <c r="P5049" s="20"/>
      <c r="Q5049" s="20"/>
      <c r="R5049" s="20"/>
      <c r="S5049" s="20"/>
      <c r="T5049" s="20"/>
      <c r="U5049" s="20"/>
      <c r="V5049" s="20"/>
      <c r="W5049" s="20"/>
      <c r="X5049" s="20"/>
      <c r="Y5049" s="20"/>
      <c r="Z5049" s="20"/>
      <c r="AA5049" s="20"/>
      <c r="AB5049" s="20"/>
      <c r="AC5049" s="20"/>
      <c r="AD5049" s="20"/>
      <c r="AE5049" s="20"/>
      <c r="AF5049" s="20"/>
      <c r="AG5049" s="20"/>
      <c r="AH5049" s="20"/>
      <c r="AI5049" s="20"/>
      <c r="AJ5049" s="20"/>
      <c r="AK5049" s="20"/>
      <c r="AL5049" s="20"/>
      <c r="AM5049" s="20"/>
      <c r="AN5049" s="20"/>
      <c r="AO5049" s="20"/>
      <c r="AP5049" s="20"/>
      <c r="AQ5049" s="209">
        <v>36.243000000000002</v>
      </c>
      <c r="AR5049" s="209">
        <v>46.877000000000002</v>
      </c>
      <c r="AS5049" s="209">
        <v>21.763000000000002</v>
      </c>
      <c r="AT5049" s="209">
        <v>10.218999999999999</v>
      </c>
      <c r="AU5049" s="209">
        <v>0.77800000000000002</v>
      </c>
      <c r="AV5049" s="209">
        <v>1.2410000000000001</v>
      </c>
      <c r="AW5049" s="20"/>
      <c r="AX5049" s="20"/>
      <c r="AY5049" s="20"/>
      <c r="AZ5049" s="20"/>
      <c r="BA5049" s="20"/>
      <c r="BB5049" s="21">
        <f t="shared" si="521"/>
        <v>46.877000000000002</v>
      </c>
      <c r="BC5049" s="21">
        <f>BD5049</f>
        <v>63.006720430107535</v>
      </c>
      <c r="BD5049" s="22">
        <f t="shared" si="523"/>
        <v>63.006720430107535</v>
      </c>
      <c r="BE5049" s="21">
        <f>BC5049-BD5049</f>
        <v>0</v>
      </c>
      <c r="BF5049" s="2">
        <v>10.4</v>
      </c>
      <c r="BG5049" s="10">
        <v>6</v>
      </c>
      <c r="BH5049" s="21">
        <f t="shared" si="524"/>
        <v>4.6877000000000009E-2</v>
      </c>
      <c r="BI5049" s="22">
        <f t="shared" si="524"/>
        <v>4.6877000000000009E-2</v>
      </c>
      <c r="BJ5049" s="21">
        <f>BH5049-BI5049</f>
        <v>0</v>
      </c>
      <c r="BK5049" s="21">
        <v>0.14063100000000003</v>
      </c>
      <c r="BL5049" s="22">
        <v>0.14063100000000003</v>
      </c>
      <c r="BM5049" s="21">
        <v>0</v>
      </c>
      <c r="BN5049" s="21">
        <f t="shared" si="522"/>
        <v>0.56252400000000014</v>
      </c>
      <c r="BO5049" s="22">
        <f t="shared" si="522"/>
        <v>0.56252400000000014</v>
      </c>
      <c r="BP5049" s="21">
        <f t="shared" si="522"/>
        <v>0</v>
      </c>
    </row>
    <row r="5050" spans="1:68" ht="11.1" hidden="1" customHeight="1" outlineLevel="2" x14ac:dyDescent="0.2">
      <c r="A5050" s="10"/>
      <c r="B5050" s="18"/>
      <c r="C5050" s="18"/>
      <c r="D5050" s="18"/>
      <c r="E5050" s="23"/>
      <c r="F5050" s="24"/>
      <c r="G5050" s="24"/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4"/>
      <c r="AC5050" s="24"/>
      <c r="AD5050" s="24"/>
      <c r="AE5050" s="24"/>
      <c r="AF5050" s="24"/>
      <c r="AG5050" s="24"/>
      <c r="AH5050" s="24"/>
      <c r="AI5050" s="24"/>
      <c r="AJ5050" s="24"/>
      <c r="AK5050" s="24"/>
      <c r="AL5050" s="24"/>
      <c r="AM5050" s="24"/>
      <c r="AN5050" s="24"/>
      <c r="AO5050" s="24"/>
      <c r="AP5050" s="24"/>
      <c r="AQ5050" s="208">
        <v>36.243000000000002</v>
      </c>
      <c r="AR5050" s="208">
        <v>46.877000000000002</v>
      </c>
      <c r="AS5050" s="208">
        <v>21.763000000000002</v>
      </c>
      <c r="AT5050" s="208">
        <v>10.218999999999999</v>
      </c>
      <c r="AU5050" s="208">
        <v>0.77800000000000002</v>
      </c>
      <c r="AV5050" s="208">
        <v>1.2410000000000001</v>
      </c>
      <c r="AW5050" s="24"/>
      <c r="AX5050" s="24"/>
      <c r="AY5050" s="24"/>
      <c r="AZ5050" s="24"/>
      <c r="BA5050" s="24"/>
      <c r="BB5050" s="21">
        <f t="shared" si="521"/>
        <v>46.877000000000002</v>
      </c>
      <c r="BC5050" s="21"/>
      <c r="BD5050" s="22">
        <f t="shared" si="523"/>
        <v>63.006720430107535</v>
      </c>
      <c r="BE5050" s="21"/>
      <c r="BG5050" s="10"/>
      <c r="BH5050" s="21">
        <f t="shared" si="524"/>
        <v>0</v>
      </c>
      <c r="BI5050" s="22">
        <f t="shared" si="524"/>
        <v>4.6877000000000009E-2</v>
      </c>
      <c r="BJ5050" s="21"/>
      <c r="BK5050" s="21">
        <v>0</v>
      </c>
      <c r="BL5050" s="22">
        <v>0.14063100000000003</v>
      </c>
      <c r="BM5050" s="21"/>
      <c r="BN5050" s="21">
        <f t="shared" si="522"/>
        <v>0</v>
      </c>
      <c r="BO5050" s="22">
        <f t="shared" si="522"/>
        <v>0.56252400000000014</v>
      </c>
      <c r="BP5050" s="21">
        <f t="shared" si="522"/>
        <v>0</v>
      </c>
    </row>
    <row r="5051" spans="1:68" ht="11.1" hidden="1" customHeight="1" outlineLevel="1" collapsed="1" x14ac:dyDescent="0.2">
      <c r="A5051" s="10"/>
      <c r="B5051" s="18"/>
      <c r="C5051" s="18"/>
      <c r="D5051" s="18"/>
      <c r="E5051" s="19" t="s">
        <v>4422</v>
      </c>
      <c r="F5051" s="20"/>
      <c r="G5051" s="20"/>
      <c r="H5051" s="20"/>
      <c r="I5051" s="20"/>
      <c r="J5051" s="20"/>
      <c r="K5051" s="20"/>
      <c r="L5051" s="20"/>
      <c r="M5051" s="20"/>
      <c r="N5051" s="20"/>
      <c r="O5051" s="20"/>
      <c r="P5051" s="20"/>
      <c r="Q5051" s="20"/>
      <c r="R5051" s="20"/>
      <c r="S5051" s="20"/>
      <c r="T5051" s="20"/>
      <c r="U5051" s="20"/>
      <c r="V5051" s="20"/>
      <c r="W5051" s="20"/>
      <c r="X5051" s="20"/>
      <c r="Y5051" s="20"/>
      <c r="Z5051" s="20"/>
      <c r="AA5051" s="20"/>
      <c r="AB5051" s="20"/>
      <c r="AC5051" s="20"/>
      <c r="AD5051" s="20"/>
      <c r="AE5051" s="20"/>
      <c r="AF5051" s="20"/>
      <c r="AG5051" s="20"/>
      <c r="AH5051" s="20"/>
      <c r="AI5051" s="20"/>
      <c r="AJ5051" s="20"/>
      <c r="AK5051" s="20"/>
      <c r="AL5051" s="20"/>
      <c r="AM5051" s="20"/>
      <c r="AN5051" s="20"/>
      <c r="AO5051" s="20"/>
      <c r="AP5051" s="20"/>
      <c r="AQ5051" s="20"/>
      <c r="AR5051" s="20"/>
      <c r="AS5051" s="20"/>
      <c r="AT5051" s="20"/>
      <c r="AU5051" s="20"/>
      <c r="AV5051" s="20"/>
      <c r="AW5051" s="20"/>
      <c r="AX5051" s="20"/>
      <c r="AY5051" s="20"/>
      <c r="AZ5051" s="209">
        <v>17.38</v>
      </c>
      <c r="BA5051" s="209">
        <v>17.501000000000001</v>
      </c>
      <c r="BB5051" s="21">
        <f t="shared" si="521"/>
        <v>17.501000000000001</v>
      </c>
      <c r="BC5051" s="21">
        <f>BF5051</f>
        <v>141.6</v>
      </c>
      <c r="BD5051" s="22">
        <f t="shared" si="523"/>
        <v>23.522849462365592</v>
      </c>
      <c r="BE5051" s="21">
        <f>BC5051-BD5051</f>
        <v>118.0771505376344</v>
      </c>
      <c r="BF5051" s="2">
        <v>141.6</v>
      </c>
      <c r="BG5051" s="10">
        <v>5</v>
      </c>
      <c r="BH5051" s="21">
        <f t="shared" si="524"/>
        <v>0.1053504</v>
      </c>
      <c r="BI5051" s="22">
        <f t="shared" si="524"/>
        <v>1.7500999999999999E-2</v>
      </c>
      <c r="BJ5051" s="21">
        <f>BH5051-BI5051</f>
        <v>8.7849399999999994E-2</v>
      </c>
      <c r="BK5051" s="21">
        <v>0.31605119999999998</v>
      </c>
      <c r="BL5051" s="22">
        <v>5.2502999999999994E-2</v>
      </c>
      <c r="BM5051" s="21">
        <v>0.26354820000000001</v>
      </c>
      <c r="BN5051" s="21">
        <f t="shared" si="522"/>
        <v>1.2642047999999999</v>
      </c>
      <c r="BO5051" s="22">
        <f t="shared" si="522"/>
        <v>0.21001199999999998</v>
      </c>
      <c r="BP5051" s="21">
        <f t="shared" si="522"/>
        <v>1.0541928</v>
      </c>
    </row>
    <row r="5052" spans="1:68" ht="11.1" hidden="1" customHeight="1" outlineLevel="2" x14ac:dyDescent="0.2">
      <c r="A5052" s="10"/>
      <c r="B5052" s="18"/>
      <c r="C5052" s="18"/>
      <c r="D5052" s="18"/>
      <c r="E5052" s="23" t="s">
        <v>4423</v>
      </c>
      <c r="F5052" s="24"/>
      <c r="G5052" s="24"/>
      <c r="H5052" s="24"/>
      <c r="I5052" s="24"/>
      <c r="J5052" s="24"/>
      <c r="K5052" s="24"/>
      <c r="L5052" s="24"/>
      <c r="M5052" s="24"/>
      <c r="N5052" s="24"/>
      <c r="O5052" s="24"/>
      <c r="P5052" s="24"/>
      <c r="Q5052" s="24"/>
      <c r="R5052" s="24"/>
      <c r="S5052" s="24"/>
      <c r="T5052" s="24"/>
      <c r="U5052" s="24"/>
      <c r="V5052" s="24"/>
      <c r="W5052" s="24"/>
      <c r="X5052" s="24"/>
      <c r="Y5052" s="24"/>
      <c r="Z5052" s="24"/>
      <c r="AA5052" s="24"/>
      <c r="AB5052" s="24"/>
      <c r="AC5052" s="24"/>
      <c r="AD5052" s="24"/>
      <c r="AE5052" s="24"/>
      <c r="AF5052" s="24"/>
      <c r="AG5052" s="24"/>
      <c r="AH5052" s="24"/>
      <c r="AI5052" s="24"/>
      <c r="AJ5052" s="24"/>
      <c r="AK5052" s="24"/>
      <c r="AL5052" s="24"/>
      <c r="AM5052" s="24"/>
      <c r="AN5052" s="24"/>
      <c r="AO5052" s="24"/>
      <c r="AP5052" s="24"/>
      <c r="AQ5052" s="24"/>
      <c r="AR5052" s="24"/>
      <c r="AS5052" s="24"/>
      <c r="AT5052" s="24"/>
      <c r="AU5052" s="24"/>
      <c r="AV5052" s="24"/>
      <c r="AW5052" s="24"/>
      <c r="AX5052" s="24"/>
      <c r="AY5052" s="24"/>
      <c r="AZ5052" s="208">
        <v>17.38</v>
      </c>
      <c r="BA5052" s="208">
        <v>17.501000000000001</v>
      </c>
      <c r="BB5052" s="21">
        <f t="shared" si="521"/>
        <v>17.501000000000001</v>
      </c>
      <c r="BC5052" s="21"/>
      <c r="BD5052" s="22">
        <f t="shared" si="523"/>
        <v>23.522849462365592</v>
      </c>
      <c r="BE5052" s="21"/>
      <c r="BG5052" s="10"/>
      <c r="BH5052" s="21">
        <f t="shared" si="524"/>
        <v>0</v>
      </c>
      <c r="BI5052" s="22">
        <f t="shared" si="524"/>
        <v>1.7500999999999999E-2</v>
      </c>
      <c r="BJ5052" s="21"/>
      <c r="BK5052" s="21">
        <v>0</v>
      </c>
      <c r="BL5052" s="22">
        <v>5.2502999999999994E-2</v>
      </c>
      <c r="BM5052" s="21"/>
      <c r="BN5052" s="21">
        <f t="shared" si="522"/>
        <v>0</v>
      </c>
      <c r="BO5052" s="22">
        <f t="shared" si="522"/>
        <v>0.21001199999999998</v>
      </c>
      <c r="BP5052" s="21">
        <f t="shared" si="522"/>
        <v>0</v>
      </c>
    </row>
    <row r="5053" spans="1:68" ht="11.1" hidden="1" customHeight="1" outlineLevel="1" collapsed="1" x14ac:dyDescent="0.2">
      <c r="A5053" s="10"/>
      <c r="B5053" s="18"/>
      <c r="C5053" s="18"/>
      <c r="D5053" s="18"/>
      <c r="E5053" s="19" t="s">
        <v>4424</v>
      </c>
      <c r="F5053" s="20"/>
      <c r="G5053" s="20"/>
      <c r="H5053" s="20"/>
      <c r="I5053" s="20"/>
      <c r="J5053" s="20"/>
      <c r="K5053" s="20"/>
      <c r="L5053" s="20"/>
      <c r="M5053" s="20"/>
      <c r="N5053" s="20"/>
      <c r="O5053" s="20"/>
      <c r="P5053" s="20"/>
      <c r="Q5053" s="20"/>
      <c r="R5053" s="20"/>
      <c r="S5053" s="20"/>
      <c r="T5053" s="20"/>
      <c r="U5053" s="20"/>
      <c r="V5053" s="20"/>
      <c r="W5053" s="20"/>
      <c r="X5053" s="20"/>
      <c r="Y5053" s="20"/>
      <c r="Z5053" s="20"/>
      <c r="AA5053" s="20"/>
      <c r="AB5053" s="20"/>
      <c r="AC5053" s="20"/>
      <c r="AD5053" s="20"/>
      <c r="AE5053" s="20"/>
      <c r="AF5053" s="20"/>
      <c r="AG5053" s="20"/>
      <c r="AH5053" s="20"/>
      <c r="AI5053" s="20"/>
      <c r="AJ5053" s="20"/>
      <c r="AK5053" s="20"/>
      <c r="AL5053" s="20"/>
      <c r="AM5053" s="20"/>
      <c r="AN5053" s="20"/>
      <c r="AO5053" s="20"/>
      <c r="AP5053" s="20"/>
      <c r="AQ5053" s="20"/>
      <c r="AR5053" s="20"/>
      <c r="AS5053" s="20"/>
      <c r="AT5053" s="209">
        <v>0.38300000000000001</v>
      </c>
      <c r="AU5053" s="20"/>
      <c r="AV5053" s="209">
        <v>0.47</v>
      </c>
      <c r="AW5053" s="20"/>
      <c r="AX5053" s="20"/>
      <c r="AY5053" s="20"/>
      <c r="AZ5053" s="20"/>
      <c r="BA5053" s="20"/>
      <c r="BB5053" s="21">
        <f t="shared" si="521"/>
        <v>0.47</v>
      </c>
      <c r="BC5053" s="21">
        <f>BD5053</f>
        <v>0.63172043010752688</v>
      </c>
      <c r="BD5053" s="22">
        <f t="shared" si="523"/>
        <v>0.63172043010752688</v>
      </c>
      <c r="BE5053" s="21">
        <f>BC5053-BD5053</f>
        <v>0</v>
      </c>
      <c r="BG5053" s="10"/>
      <c r="BH5053" s="21">
        <f t="shared" si="524"/>
        <v>4.6999999999999993E-4</v>
      </c>
      <c r="BI5053" s="22">
        <f t="shared" si="524"/>
        <v>4.6999999999999993E-4</v>
      </c>
      <c r="BJ5053" s="21">
        <f>BH5053-BI5053</f>
        <v>0</v>
      </c>
      <c r="BK5053" s="21">
        <v>1.4099999999999998E-3</v>
      </c>
      <c r="BL5053" s="22">
        <v>1.4099999999999998E-3</v>
      </c>
      <c r="BM5053" s="21">
        <v>0</v>
      </c>
      <c r="BN5053" s="21">
        <f t="shared" si="522"/>
        <v>5.6399999999999992E-3</v>
      </c>
      <c r="BO5053" s="22">
        <f t="shared" si="522"/>
        <v>5.6399999999999992E-3</v>
      </c>
      <c r="BP5053" s="21">
        <f t="shared" si="522"/>
        <v>0</v>
      </c>
    </row>
    <row r="5054" spans="1:68" ht="11.1" hidden="1" customHeight="1" outlineLevel="2" x14ac:dyDescent="0.2">
      <c r="A5054" s="10"/>
      <c r="B5054" s="18"/>
      <c r="C5054" s="18"/>
      <c r="D5054" s="18"/>
      <c r="E5054" s="23"/>
      <c r="F5054" s="24"/>
      <c r="G5054" s="24"/>
      <c r="H5054" s="24"/>
      <c r="I5054" s="24"/>
      <c r="J5054" s="24"/>
      <c r="K5054" s="24"/>
      <c r="L5054" s="24"/>
      <c r="M5054" s="24"/>
      <c r="N5054" s="24"/>
      <c r="O5054" s="24"/>
      <c r="P5054" s="24"/>
      <c r="Q5054" s="24"/>
      <c r="R5054" s="24"/>
      <c r="S5054" s="24"/>
      <c r="T5054" s="24"/>
      <c r="U5054" s="24"/>
      <c r="V5054" s="24"/>
      <c r="W5054" s="24"/>
      <c r="X5054" s="24"/>
      <c r="Y5054" s="24"/>
      <c r="Z5054" s="24"/>
      <c r="AA5054" s="24"/>
      <c r="AB5054" s="24"/>
      <c r="AC5054" s="24"/>
      <c r="AD5054" s="24"/>
      <c r="AE5054" s="24"/>
      <c r="AF5054" s="24"/>
      <c r="AG5054" s="24"/>
      <c r="AH5054" s="24"/>
      <c r="AI5054" s="24"/>
      <c r="AJ5054" s="24"/>
      <c r="AK5054" s="24"/>
      <c r="AL5054" s="24"/>
      <c r="AM5054" s="24"/>
      <c r="AN5054" s="24"/>
      <c r="AO5054" s="24"/>
      <c r="AP5054" s="24"/>
      <c r="AQ5054" s="24"/>
      <c r="AR5054" s="24"/>
      <c r="AS5054" s="24"/>
      <c r="AT5054" s="208">
        <v>0.38300000000000001</v>
      </c>
      <c r="AU5054" s="24"/>
      <c r="AV5054" s="208">
        <v>0.47</v>
      </c>
      <c r="AW5054" s="24"/>
      <c r="AX5054" s="24"/>
      <c r="AY5054" s="24"/>
      <c r="AZ5054" s="24"/>
      <c r="BA5054" s="24"/>
      <c r="BB5054" s="21">
        <f t="shared" si="521"/>
        <v>0.47</v>
      </c>
      <c r="BC5054" s="21"/>
      <c r="BD5054" s="22">
        <f t="shared" si="523"/>
        <v>0.63172043010752688</v>
      </c>
      <c r="BE5054" s="21"/>
      <c r="BG5054" s="10"/>
      <c r="BH5054" s="21">
        <f t="shared" si="524"/>
        <v>0</v>
      </c>
      <c r="BI5054" s="22">
        <f t="shared" si="524"/>
        <v>4.6999999999999993E-4</v>
      </c>
      <c r="BJ5054" s="21"/>
      <c r="BK5054" s="21">
        <v>0</v>
      </c>
      <c r="BL5054" s="22">
        <v>1.4099999999999998E-3</v>
      </c>
      <c r="BM5054" s="21"/>
      <c r="BN5054" s="21">
        <f t="shared" si="522"/>
        <v>0</v>
      </c>
      <c r="BO5054" s="22">
        <f t="shared" si="522"/>
        <v>5.6399999999999992E-3</v>
      </c>
      <c r="BP5054" s="21">
        <f t="shared" si="522"/>
        <v>0</v>
      </c>
    </row>
    <row r="5055" spans="1:68" ht="11.1" hidden="1" customHeight="1" outlineLevel="1" collapsed="1" x14ac:dyDescent="0.2">
      <c r="A5055" s="10"/>
      <c r="B5055" s="18"/>
      <c r="C5055" s="18"/>
      <c r="D5055" s="18"/>
      <c r="E5055" s="19" t="s">
        <v>4425</v>
      </c>
      <c r="F5055" s="20"/>
      <c r="G5055" s="20"/>
      <c r="H5055" s="20"/>
      <c r="I5055" s="20"/>
      <c r="J5055" s="20"/>
      <c r="K5055" s="20"/>
      <c r="L5055" s="20"/>
      <c r="M5055" s="20"/>
      <c r="N5055" s="20"/>
      <c r="O5055" s="20"/>
      <c r="P5055" s="20"/>
      <c r="Q5055" s="20"/>
      <c r="R5055" s="20"/>
      <c r="S5055" s="20"/>
      <c r="T5055" s="20"/>
      <c r="U5055" s="20"/>
      <c r="V5055" s="20"/>
      <c r="W5055" s="20"/>
      <c r="X5055" s="20"/>
      <c r="Y5055" s="20"/>
      <c r="Z5055" s="20"/>
      <c r="AA5055" s="20"/>
      <c r="AB5055" s="20"/>
      <c r="AC5055" s="20"/>
      <c r="AD5055" s="20"/>
      <c r="AE5055" s="20"/>
      <c r="AF5055" s="20"/>
      <c r="AG5055" s="20"/>
      <c r="AH5055" s="20"/>
      <c r="AI5055" s="20"/>
      <c r="AJ5055" s="20"/>
      <c r="AK5055" s="209">
        <v>5.0839999999999996</v>
      </c>
      <c r="AL5055" s="20"/>
      <c r="AM5055" s="209">
        <v>1.6779999999999999</v>
      </c>
      <c r="AN5055" s="209">
        <v>6.86</v>
      </c>
      <c r="AO5055" s="209">
        <v>11.667</v>
      </c>
      <c r="AP5055" s="209">
        <v>8.4939999999999998</v>
      </c>
      <c r="AQ5055" s="209">
        <v>17.571000000000002</v>
      </c>
      <c r="AR5055" s="209">
        <v>25.317</v>
      </c>
      <c r="AS5055" s="209">
        <v>7.0650000000000004</v>
      </c>
      <c r="AT5055" s="209">
        <v>4.359</v>
      </c>
      <c r="AU5055" s="209">
        <v>1.8180000000000001</v>
      </c>
      <c r="AV5055" s="209">
        <v>8.0660000000000007</v>
      </c>
      <c r="AW5055" s="209">
        <v>5.7140000000000004</v>
      </c>
      <c r="AX5055" s="209">
        <v>7.9640000000000004</v>
      </c>
      <c r="AY5055" s="209">
        <v>6.6289999999999996</v>
      </c>
      <c r="AZ5055" s="209">
        <v>5.22</v>
      </c>
      <c r="BA5055" s="209">
        <v>10.164</v>
      </c>
      <c r="BB5055" s="21">
        <f t="shared" si="521"/>
        <v>25.317</v>
      </c>
      <c r="BC5055" s="21">
        <f>BF5055</f>
        <v>225.34</v>
      </c>
      <c r="BD5055" s="22">
        <f t="shared" si="523"/>
        <v>34.028225806451616</v>
      </c>
      <c r="BE5055" s="21">
        <f>BC5055-BD5055</f>
        <v>191.31177419354839</v>
      </c>
      <c r="BF5055" s="2">
        <v>225.34</v>
      </c>
      <c r="BG5055" s="10"/>
      <c r="BH5055" s="21">
        <f t="shared" si="524"/>
        <v>0.16765295999999999</v>
      </c>
      <c r="BI5055" s="22">
        <f t="shared" si="524"/>
        <v>2.5317000000000003E-2</v>
      </c>
      <c r="BJ5055" s="21">
        <f>BH5055-BI5055</f>
        <v>0.14233595999999998</v>
      </c>
      <c r="BK5055" s="21">
        <v>0.50295888</v>
      </c>
      <c r="BL5055" s="22">
        <v>7.5951000000000005E-2</v>
      </c>
      <c r="BM5055" s="21">
        <v>0.42700788000000001</v>
      </c>
      <c r="BN5055" s="21">
        <f t="shared" si="522"/>
        <v>2.01183552</v>
      </c>
      <c r="BO5055" s="22">
        <f t="shared" si="522"/>
        <v>0.30380400000000002</v>
      </c>
      <c r="BP5055" s="21">
        <f t="shared" si="522"/>
        <v>1.70803152</v>
      </c>
    </row>
    <row r="5056" spans="1:68" ht="11.1" hidden="1" customHeight="1" outlineLevel="2" x14ac:dyDescent="0.2">
      <c r="A5056" s="10"/>
      <c r="B5056" s="18"/>
      <c r="C5056" s="18"/>
      <c r="D5056" s="18"/>
      <c r="E5056" s="23"/>
      <c r="F5056" s="24"/>
      <c r="G5056" s="24"/>
      <c r="H5056" s="24"/>
      <c r="I5056" s="24"/>
      <c r="J5056" s="24"/>
      <c r="K5056" s="24"/>
      <c r="L5056" s="24"/>
      <c r="M5056" s="24"/>
      <c r="N5056" s="24"/>
      <c r="O5056" s="24"/>
      <c r="P5056" s="24"/>
      <c r="Q5056" s="24"/>
      <c r="R5056" s="24"/>
      <c r="S5056" s="24"/>
      <c r="T5056" s="24"/>
      <c r="U5056" s="24"/>
      <c r="V5056" s="24"/>
      <c r="W5056" s="24"/>
      <c r="X5056" s="24"/>
      <c r="Y5056" s="24"/>
      <c r="Z5056" s="24"/>
      <c r="AA5056" s="24"/>
      <c r="AB5056" s="24"/>
      <c r="AC5056" s="24"/>
      <c r="AD5056" s="24"/>
      <c r="AE5056" s="24"/>
      <c r="AF5056" s="24"/>
      <c r="AG5056" s="24"/>
      <c r="AH5056" s="24"/>
      <c r="AI5056" s="24"/>
      <c r="AJ5056" s="24"/>
      <c r="AK5056" s="208">
        <v>5.0839999999999996</v>
      </c>
      <c r="AL5056" s="24"/>
      <c r="AM5056" s="208">
        <v>1.6779999999999999</v>
      </c>
      <c r="AN5056" s="208">
        <v>6.86</v>
      </c>
      <c r="AO5056" s="208">
        <v>11.667</v>
      </c>
      <c r="AP5056" s="208">
        <v>8.4939999999999998</v>
      </c>
      <c r="AQ5056" s="208">
        <v>17.571000000000002</v>
      </c>
      <c r="AR5056" s="208">
        <v>25.317</v>
      </c>
      <c r="AS5056" s="208">
        <v>7.0650000000000004</v>
      </c>
      <c r="AT5056" s="208">
        <v>4.359</v>
      </c>
      <c r="AU5056" s="208">
        <v>1.8180000000000001</v>
      </c>
      <c r="AV5056" s="208">
        <v>8.0660000000000007</v>
      </c>
      <c r="AW5056" s="208">
        <v>5.7140000000000004</v>
      </c>
      <c r="AX5056" s="208">
        <v>7.9640000000000004</v>
      </c>
      <c r="AY5056" s="208">
        <v>6.6289999999999996</v>
      </c>
      <c r="AZ5056" s="208">
        <v>5.22</v>
      </c>
      <c r="BA5056" s="208">
        <v>10.164</v>
      </c>
      <c r="BB5056" s="21">
        <f t="shared" si="521"/>
        <v>25.317</v>
      </c>
      <c r="BC5056" s="21"/>
      <c r="BD5056" s="22">
        <f t="shared" si="523"/>
        <v>34.028225806451616</v>
      </c>
      <c r="BE5056" s="21"/>
      <c r="BG5056" s="10"/>
      <c r="BH5056" s="21">
        <f t="shared" si="524"/>
        <v>0</v>
      </c>
      <c r="BI5056" s="22">
        <f t="shared" si="524"/>
        <v>2.5317000000000003E-2</v>
      </c>
      <c r="BJ5056" s="21"/>
      <c r="BK5056" s="21">
        <v>0</v>
      </c>
      <c r="BL5056" s="22">
        <v>7.5951000000000005E-2</v>
      </c>
      <c r="BM5056" s="21"/>
      <c r="BN5056" s="21">
        <f t="shared" si="522"/>
        <v>0</v>
      </c>
      <c r="BO5056" s="22">
        <f t="shared" si="522"/>
        <v>0.30380400000000002</v>
      </c>
      <c r="BP5056" s="21">
        <f t="shared" si="522"/>
        <v>0</v>
      </c>
    </row>
    <row r="5057" spans="1:68" ht="11.1" hidden="1" customHeight="1" outlineLevel="1" collapsed="1" x14ac:dyDescent="0.2">
      <c r="A5057" s="10"/>
      <c r="B5057" s="18"/>
      <c r="C5057" s="18"/>
      <c r="D5057" s="18"/>
      <c r="E5057" s="19" t="s">
        <v>4426</v>
      </c>
      <c r="F5057" s="20"/>
      <c r="G5057" s="20"/>
      <c r="H5057" s="20"/>
      <c r="I5057" s="20"/>
      <c r="J5057" s="20"/>
      <c r="K5057" s="20"/>
      <c r="L5057" s="20"/>
      <c r="M5057" s="20"/>
      <c r="N5057" s="20"/>
      <c r="O5057" s="20"/>
      <c r="P5057" s="20"/>
      <c r="Q5057" s="20"/>
      <c r="R5057" s="20"/>
      <c r="S5057" s="20"/>
      <c r="T5057" s="20"/>
      <c r="U5057" s="20"/>
      <c r="V5057" s="20"/>
      <c r="W5057" s="20"/>
      <c r="X5057" s="20"/>
      <c r="Y5057" s="20"/>
      <c r="Z5057" s="20"/>
      <c r="AA5057" s="20"/>
      <c r="AB5057" s="20"/>
      <c r="AC5057" s="20"/>
      <c r="AD5057" s="20"/>
      <c r="AE5057" s="20"/>
      <c r="AF5057" s="20"/>
      <c r="AG5057" s="20"/>
      <c r="AH5057" s="209">
        <v>7.4279999999999999</v>
      </c>
      <c r="AI5057" s="209">
        <v>3.758</v>
      </c>
      <c r="AJ5057" s="209">
        <v>1.2330000000000001</v>
      </c>
      <c r="AK5057" s="209">
        <v>0.16900000000000001</v>
      </c>
      <c r="AL5057" s="209">
        <v>0.308</v>
      </c>
      <c r="AM5057" s="209">
        <v>1.6919999999999999</v>
      </c>
      <c r="AN5057" s="209">
        <v>7.5990000000000002</v>
      </c>
      <c r="AO5057" s="209">
        <v>15.894</v>
      </c>
      <c r="AP5057" s="209">
        <v>18.045999999999999</v>
      </c>
      <c r="AQ5057" s="209">
        <v>19.885000000000002</v>
      </c>
      <c r="AR5057" s="209">
        <v>18.873999999999999</v>
      </c>
      <c r="AS5057" s="209">
        <v>13.904</v>
      </c>
      <c r="AT5057" s="209">
        <v>7.5259999999999998</v>
      </c>
      <c r="AU5057" s="209">
        <v>3.4420000000000002</v>
      </c>
      <c r="AV5057" s="209">
        <v>0.84599999999999997</v>
      </c>
      <c r="AW5057" s="209">
        <v>0.54700000000000004</v>
      </c>
      <c r="AX5057" s="209">
        <v>0.85699999999999998</v>
      </c>
      <c r="AY5057" s="209">
        <v>2.2869999999999999</v>
      </c>
      <c r="AZ5057" s="209">
        <v>6.7080000000000002</v>
      </c>
      <c r="BA5057" s="20"/>
      <c r="BB5057" s="21">
        <f t="shared" si="521"/>
        <v>19.885000000000002</v>
      </c>
      <c r="BC5057" s="21">
        <f>BF5057</f>
        <v>35.1</v>
      </c>
      <c r="BD5057" s="22">
        <f t="shared" si="523"/>
        <v>26.727150537634412</v>
      </c>
      <c r="BE5057" s="21">
        <f>BC5057-BD5057</f>
        <v>8.3728494623655898</v>
      </c>
      <c r="BF5057" s="2">
        <v>35.1</v>
      </c>
      <c r="BG5057" s="10">
        <v>5</v>
      </c>
      <c r="BH5057" s="21">
        <f t="shared" si="524"/>
        <v>2.6114400000000003E-2</v>
      </c>
      <c r="BI5057" s="22">
        <f t="shared" si="524"/>
        <v>1.9885E-2</v>
      </c>
      <c r="BJ5057" s="21">
        <f>BH5057-BI5057</f>
        <v>6.229400000000003E-3</v>
      </c>
      <c r="BK5057" s="21">
        <v>7.8343200000000002E-2</v>
      </c>
      <c r="BL5057" s="22">
        <v>5.9655E-2</v>
      </c>
      <c r="BM5057" s="21">
        <v>1.8688200000000002E-2</v>
      </c>
      <c r="BN5057" s="21">
        <f t="shared" si="522"/>
        <v>0.31337280000000001</v>
      </c>
      <c r="BO5057" s="22">
        <f t="shared" si="522"/>
        <v>0.23862</v>
      </c>
      <c r="BP5057" s="21">
        <f t="shared" si="522"/>
        <v>7.4752800000000008E-2</v>
      </c>
    </row>
    <row r="5058" spans="1:68" ht="11.1" hidden="1" customHeight="1" outlineLevel="2" x14ac:dyDescent="0.2">
      <c r="A5058" s="10"/>
      <c r="B5058" s="18"/>
      <c r="C5058" s="18"/>
      <c r="D5058" s="18"/>
      <c r="E5058" s="23" t="s">
        <v>4427</v>
      </c>
      <c r="F5058" s="24"/>
      <c r="G5058" s="24"/>
      <c r="H5058" s="24"/>
      <c r="I5058" s="24"/>
      <c r="J5058" s="24"/>
      <c r="K5058" s="24"/>
      <c r="L5058" s="24"/>
      <c r="M5058" s="24"/>
      <c r="N5058" s="24"/>
      <c r="O5058" s="24"/>
      <c r="P5058" s="24"/>
      <c r="Q5058" s="24"/>
      <c r="R5058" s="24"/>
      <c r="S5058" s="24"/>
      <c r="T5058" s="24"/>
      <c r="U5058" s="24"/>
      <c r="V5058" s="24"/>
      <c r="W5058" s="24"/>
      <c r="X5058" s="24"/>
      <c r="Y5058" s="24"/>
      <c r="Z5058" s="24"/>
      <c r="AA5058" s="24"/>
      <c r="AB5058" s="24"/>
      <c r="AC5058" s="24"/>
      <c r="AD5058" s="24"/>
      <c r="AE5058" s="24"/>
      <c r="AF5058" s="24"/>
      <c r="AG5058" s="24"/>
      <c r="AH5058" s="208">
        <v>7.4279999999999999</v>
      </c>
      <c r="AI5058" s="208">
        <v>3.758</v>
      </c>
      <c r="AJ5058" s="208">
        <v>1.2330000000000001</v>
      </c>
      <c r="AK5058" s="208">
        <v>0.16900000000000001</v>
      </c>
      <c r="AL5058" s="208">
        <v>0.308</v>
      </c>
      <c r="AM5058" s="208">
        <v>1.6919999999999999</v>
      </c>
      <c r="AN5058" s="208">
        <v>7.5990000000000002</v>
      </c>
      <c r="AO5058" s="208">
        <v>15.894</v>
      </c>
      <c r="AP5058" s="208">
        <v>18.045999999999999</v>
      </c>
      <c r="AQ5058" s="208">
        <v>19.885000000000002</v>
      </c>
      <c r="AR5058" s="208">
        <v>18.873999999999999</v>
      </c>
      <c r="AS5058" s="208">
        <v>13.904</v>
      </c>
      <c r="AT5058" s="208">
        <v>7.5259999999999998</v>
      </c>
      <c r="AU5058" s="208">
        <v>3.4420000000000002</v>
      </c>
      <c r="AV5058" s="208">
        <v>0.84599999999999997</v>
      </c>
      <c r="AW5058" s="208">
        <v>0.54700000000000004</v>
      </c>
      <c r="AX5058" s="208">
        <v>0.85699999999999998</v>
      </c>
      <c r="AY5058" s="208">
        <v>2.2869999999999999</v>
      </c>
      <c r="AZ5058" s="208">
        <v>6.7080000000000002</v>
      </c>
      <c r="BA5058" s="24"/>
      <c r="BB5058" s="21">
        <f t="shared" si="521"/>
        <v>19.885000000000002</v>
      </c>
      <c r="BC5058" s="21"/>
      <c r="BD5058" s="22">
        <f t="shared" si="523"/>
        <v>26.727150537634412</v>
      </c>
      <c r="BE5058" s="21"/>
      <c r="BG5058" s="10"/>
      <c r="BH5058" s="21">
        <f t="shared" si="524"/>
        <v>0</v>
      </c>
      <c r="BI5058" s="22">
        <f t="shared" si="524"/>
        <v>1.9885E-2</v>
      </c>
      <c r="BJ5058" s="21"/>
      <c r="BK5058" s="21">
        <v>0</v>
      </c>
      <c r="BL5058" s="22">
        <v>5.9655E-2</v>
      </c>
      <c r="BM5058" s="21"/>
      <c r="BN5058" s="21">
        <f t="shared" si="522"/>
        <v>0</v>
      </c>
      <c r="BO5058" s="22">
        <f t="shared" si="522"/>
        <v>0.23862</v>
      </c>
      <c r="BP5058" s="21">
        <f t="shared" si="522"/>
        <v>0</v>
      </c>
    </row>
    <row r="5059" spans="1:68" ht="11.1" hidden="1" customHeight="1" outlineLevel="1" collapsed="1" x14ac:dyDescent="0.2">
      <c r="A5059" s="10"/>
      <c r="B5059" s="18"/>
      <c r="C5059" s="18"/>
      <c r="D5059" s="18"/>
      <c r="E5059" s="19" t="s">
        <v>4428</v>
      </c>
      <c r="F5059" s="209">
        <v>2.544</v>
      </c>
      <c r="G5059" s="209">
        <v>2.9430000000000001</v>
      </c>
      <c r="H5059" s="209">
        <v>2.5760000000000001</v>
      </c>
      <c r="I5059" s="240">
        <v>2.3820000000000001</v>
      </c>
      <c r="J5059" s="240"/>
      <c r="K5059" s="209">
        <v>2.36</v>
      </c>
      <c r="L5059" s="209">
        <v>2.36</v>
      </c>
      <c r="M5059" s="209">
        <v>2.3279999999999998</v>
      </c>
      <c r="N5059" s="209">
        <v>1.93</v>
      </c>
      <c r="O5059" s="209">
        <v>2.4900000000000002</v>
      </c>
      <c r="P5059" s="209">
        <v>2.4790000000000001</v>
      </c>
      <c r="Q5059" s="209">
        <v>2.4689999999999999</v>
      </c>
      <c r="R5059" s="209">
        <v>2.4689999999999999</v>
      </c>
      <c r="S5059" s="209">
        <v>2.5009999999999999</v>
      </c>
      <c r="T5059" s="209">
        <v>2.544</v>
      </c>
      <c r="U5059" s="209">
        <v>2.5870000000000002</v>
      </c>
      <c r="V5059" s="209">
        <v>2.5329999999999999</v>
      </c>
      <c r="W5059" s="209">
        <v>2.5870000000000002</v>
      </c>
      <c r="X5059" s="209">
        <v>2.609</v>
      </c>
      <c r="Y5059" s="209">
        <v>2.5979999999999999</v>
      </c>
      <c r="Z5059" s="209">
        <v>2.5979999999999999</v>
      </c>
      <c r="AA5059" s="209">
        <v>2.609</v>
      </c>
      <c r="AB5059" s="209">
        <v>2.843</v>
      </c>
      <c r="AC5059" s="209">
        <v>2.4289999999999998</v>
      </c>
      <c r="AD5059" s="209">
        <v>2.6629999999999998</v>
      </c>
      <c r="AE5059" s="209">
        <v>2.6629999999999998</v>
      </c>
      <c r="AF5059" s="209">
        <v>2.6629999999999998</v>
      </c>
      <c r="AG5059" s="209">
        <v>2.6629999999999998</v>
      </c>
      <c r="AH5059" s="209">
        <v>2.6629999999999998</v>
      </c>
      <c r="AI5059" s="209">
        <v>2.6629999999999998</v>
      </c>
      <c r="AJ5059" s="209">
        <v>1.776</v>
      </c>
      <c r="AK5059" s="209">
        <v>2.4430000000000001</v>
      </c>
      <c r="AL5059" s="209">
        <v>2.4319999999999999</v>
      </c>
      <c r="AM5059" s="209">
        <v>2.3940000000000001</v>
      </c>
      <c r="AN5059" s="209">
        <v>2.5019999999999998</v>
      </c>
      <c r="AO5059" s="209">
        <v>2.3580000000000001</v>
      </c>
      <c r="AP5059" s="209">
        <v>2.4119999999999999</v>
      </c>
      <c r="AQ5059" s="209">
        <v>2.4700000000000002</v>
      </c>
      <c r="AR5059" s="209">
        <v>2.444</v>
      </c>
      <c r="AS5059" s="209">
        <v>2.4569999999999999</v>
      </c>
      <c r="AT5059" s="209">
        <v>2.4089999999999998</v>
      </c>
      <c r="AU5059" s="209">
        <v>2.2719999999999998</v>
      </c>
      <c r="AV5059" s="209">
        <v>2.2669999999999999</v>
      </c>
      <c r="AW5059" s="209">
        <v>2.2290000000000001</v>
      </c>
      <c r="AX5059" s="209">
        <v>2.2349999999999999</v>
      </c>
      <c r="AY5059" s="209">
        <v>2.2250000000000001</v>
      </c>
      <c r="AZ5059" s="209">
        <v>2.2160000000000002</v>
      </c>
      <c r="BA5059" s="209">
        <v>2.2149999999999999</v>
      </c>
      <c r="BB5059" s="21">
        <f t="shared" si="521"/>
        <v>2.9430000000000001</v>
      </c>
      <c r="BC5059" s="21">
        <f>BF5059</f>
        <v>14.8</v>
      </c>
      <c r="BD5059" s="22">
        <f t="shared" si="523"/>
        <v>3.955645161290323</v>
      </c>
      <c r="BE5059" s="21">
        <f>BC5059-BD5059</f>
        <v>10.844354838709677</v>
      </c>
      <c r="BF5059" s="2">
        <v>14.8</v>
      </c>
      <c r="BG5059" s="10"/>
      <c r="BH5059" s="21">
        <f t="shared" si="524"/>
        <v>1.1011200000000001E-2</v>
      </c>
      <c r="BI5059" s="22">
        <f t="shared" si="524"/>
        <v>2.9429999999999999E-3</v>
      </c>
      <c r="BJ5059" s="21">
        <f>BH5059-BI5059</f>
        <v>8.0682000000000011E-3</v>
      </c>
      <c r="BK5059" s="21">
        <v>3.3033600000000003E-2</v>
      </c>
      <c r="BL5059" s="22">
        <v>8.829E-3</v>
      </c>
      <c r="BM5059" s="21">
        <v>2.4204600000000003E-2</v>
      </c>
      <c r="BN5059" s="21">
        <f t="shared" si="522"/>
        <v>0.13213440000000001</v>
      </c>
      <c r="BO5059" s="22">
        <f t="shared" si="522"/>
        <v>3.5316E-2</v>
      </c>
      <c r="BP5059" s="21">
        <f t="shared" si="522"/>
        <v>9.6818400000000013E-2</v>
      </c>
    </row>
    <row r="5060" spans="1:68" ht="11.1" hidden="1" customHeight="1" outlineLevel="2" x14ac:dyDescent="0.2">
      <c r="A5060" s="10"/>
      <c r="B5060" s="18"/>
      <c r="C5060" s="18"/>
      <c r="D5060" s="18"/>
      <c r="E5060" s="23"/>
      <c r="F5060" s="208">
        <v>2.544</v>
      </c>
      <c r="G5060" s="208">
        <v>2.9430000000000001</v>
      </c>
      <c r="H5060" s="208">
        <v>2.5760000000000001</v>
      </c>
      <c r="I5060" s="239">
        <v>2.3820000000000001</v>
      </c>
      <c r="J5060" s="239"/>
      <c r="K5060" s="208">
        <v>2.36</v>
      </c>
      <c r="L5060" s="208">
        <v>2.36</v>
      </c>
      <c r="M5060" s="208">
        <v>2.3279999999999998</v>
      </c>
      <c r="N5060" s="208">
        <v>1.93</v>
      </c>
      <c r="O5060" s="208">
        <v>2.4900000000000002</v>
      </c>
      <c r="P5060" s="208">
        <v>2.4790000000000001</v>
      </c>
      <c r="Q5060" s="208">
        <v>2.4689999999999999</v>
      </c>
      <c r="R5060" s="208">
        <v>2.4689999999999999</v>
      </c>
      <c r="S5060" s="208">
        <v>2.5009999999999999</v>
      </c>
      <c r="T5060" s="208">
        <v>2.544</v>
      </c>
      <c r="U5060" s="208">
        <v>2.5870000000000002</v>
      </c>
      <c r="V5060" s="208">
        <v>2.5329999999999999</v>
      </c>
      <c r="W5060" s="208">
        <v>2.5870000000000002</v>
      </c>
      <c r="X5060" s="208">
        <v>2.609</v>
      </c>
      <c r="Y5060" s="208">
        <v>2.5979999999999999</v>
      </c>
      <c r="Z5060" s="208">
        <v>2.5979999999999999</v>
      </c>
      <c r="AA5060" s="208">
        <v>2.609</v>
      </c>
      <c r="AB5060" s="208">
        <v>2.843</v>
      </c>
      <c r="AC5060" s="208">
        <v>2.4289999999999998</v>
      </c>
      <c r="AD5060" s="208">
        <v>2.6629999999999998</v>
      </c>
      <c r="AE5060" s="208">
        <v>2.6629999999999998</v>
      </c>
      <c r="AF5060" s="208">
        <v>2.6629999999999998</v>
      </c>
      <c r="AG5060" s="208">
        <v>2.6629999999999998</v>
      </c>
      <c r="AH5060" s="208">
        <v>2.6629999999999998</v>
      </c>
      <c r="AI5060" s="208">
        <v>2.6629999999999998</v>
      </c>
      <c r="AJ5060" s="208">
        <v>1.776</v>
      </c>
      <c r="AK5060" s="208">
        <v>2.4430000000000001</v>
      </c>
      <c r="AL5060" s="208">
        <v>2.4319999999999999</v>
      </c>
      <c r="AM5060" s="208">
        <v>2.3940000000000001</v>
      </c>
      <c r="AN5060" s="208">
        <v>2.5019999999999998</v>
      </c>
      <c r="AO5060" s="208">
        <v>2.3580000000000001</v>
      </c>
      <c r="AP5060" s="208">
        <v>2.4119999999999999</v>
      </c>
      <c r="AQ5060" s="208">
        <v>2.4700000000000002</v>
      </c>
      <c r="AR5060" s="208">
        <v>2.444</v>
      </c>
      <c r="AS5060" s="208">
        <v>2.4569999999999999</v>
      </c>
      <c r="AT5060" s="208">
        <v>2.4089999999999998</v>
      </c>
      <c r="AU5060" s="208">
        <v>2.2719999999999998</v>
      </c>
      <c r="AV5060" s="208">
        <v>2.2669999999999999</v>
      </c>
      <c r="AW5060" s="208">
        <v>2.2290000000000001</v>
      </c>
      <c r="AX5060" s="208">
        <v>2.2349999999999999</v>
      </c>
      <c r="AY5060" s="208">
        <v>2.2250000000000001</v>
      </c>
      <c r="AZ5060" s="208">
        <v>2.2160000000000002</v>
      </c>
      <c r="BA5060" s="208">
        <v>2.2149999999999999</v>
      </c>
      <c r="BB5060" s="21">
        <f t="shared" si="521"/>
        <v>2.9430000000000001</v>
      </c>
      <c r="BC5060" s="21"/>
      <c r="BD5060" s="22">
        <f t="shared" si="523"/>
        <v>3.955645161290323</v>
      </c>
      <c r="BE5060" s="21"/>
      <c r="BG5060" s="10"/>
      <c r="BH5060" s="21">
        <f t="shared" si="524"/>
        <v>0</v>
      </c>
      <c r="BI5060" s="22">
        <f t="shared" si="524"/>
        <v>2.9429999999999999E-3</v>
      </c>
      <c r="BJ5060" s="21"/>
      <c r="BK5060" s="21">
        <v>0</v>
      </c>
      <c r="BL5060" s="22">
        <v>8.829E-3</v>
      </c>
      <c r="BM5060" s="21"/>
      <c r="BN5060" s="21">
        <f t="shared" si="522"/>
        <v>0</v>
      </c>
      <c r="BO5060" s="22">
        <f t="shared" si="522"/>
        <v>3.5316E-2</v>
      </c>
      <c r="BP5060" s="21">
        <f t="shared" si="522"/>
        <v>0</v>
      </c>
    </row>
    <row r="5061" spans="1:68" ht="11.1" hidden="1" customHeight="1" outlineLevel="1" collapsed="1" x14ac:dyDescent="0.2">
      <c r="A5061" s="10"/>
      <c r="B5061" s="18"/>
      <c r="C5061" s="18"/>
      <c r="D5061" s="18"/>
      <c r="E5061" s="19" t="s">
        <v>4429</v>
      </c>
      <c r="F5061" s="209">
        <v>0.58599999999999997</v>
      </c>
      <c r="G5061" s="209">
        <v>0.28100000000000003</v>
      </c>
      <c r="H5061" s="209">
        <v>0.32600000000000001</v>
      </c>
      <c r="I5061" s="240">
        <v>0.34</v>
      </c>
      <c r="J5061" s="240"/>
      <c r="K5061" s="209">
        <v>0.35599999999999998</v>
      </c>
      <c r="L5061" s="209">
        <v>0.44700000000000001</v>
      </c>
      <c r="M5061" s="209">
        <v>0.33300000000000002</v>
      </c>
      <c r="N5061" s="209">
        <v>0.41699999999999998</v>
      </c>
      <c r="O5061" s="209">
        <v>0.33100000000000002</v>
      </c>
      <c r="P5061" s="209">
        <v>0.36399999999999999</v>
      </c>
      <c r="Q5061" s="209">
        <v>0.308</v>
      </c>
      <c r="R5061" s="209">
        <v>0.33</v>
      </c>
      <c r="S5061" s="209">
        <v>0.254</v>
      </c>
      <c r="T5061" s="209">
        <v>0.311</v>
      </c>
      <c r="U5061" s="209">
        <v>0.34399999999999997</v>
      </c>
      <c r="V5061" s="209">
        <v>1</v>
      </c>
      <c r="W5061" s="20"/>
      <c r="X5061" s="209">
        <v>4.2999999999999997E-2</v>
      </c>
      <c r="Y5061" s="209">
        <v>0.316</v>
      </c>
      <c r="Z5061" s="20"/>
      <c r="AA5061" s="209">
        <v>0.78</v>
      </c>
      <c r="AB5061" s="209">
        <v>0.28499999999999998</v>
      </c>
      <c r="AC5061" s="209">
        <v>0.33300000000000002</v>
      </c>
      <c r="AD5061" s="209">
        <v>0.215</v>
      </c>
      <c r="AE5061" s="209">
        <v>0.313</v>
      </c>
      <c r="AF5061" s="209">
        <v>0.251</v>
      </c>
      <c r="AG5061" s="209">
        <v>0.25600000000000001</v>
      </c>
      <c r="AH5061" s="209">
        <v>0.378</v>
      </c>
      <c r="AI5061" s="209">
        <v>0.33200000000000002</v>
      </c>
      <c r="AJ5061" s="209">
        <v>0.51700000000000002</v>
      </c>
      <c r="AK5061" s="209">
        <v>0.193</v>
      </c>
      <c r="AL5061" s="209">
        <v>0.49099999999999999</v>
      </c>
      <c r="AM5061" s="209">
        <v>0.20200000000000001</v>
      </c>
      <c r="AN5061" s="209">
        <v>0.39900000000000002</v>
      </c>
      <c r="AO5061" s="209">
        <v>0.30299999999999999</v>
      </c>
      <c r="AP5061" s="209">
        <v>0.29899999999999999</v>
      </c>
      <c r="AQ5061" s="209">
        <v>0.29499999999999998</v>
      </c>
      <c r="AR5061" s="209">
        <v>0.36299999999999999</v>
      </c>
      <c r="AS5061" s="209">
        <v>0.28499999999999998</v>
      </c>
      <c r="AT5061" s="209">
        <v>0.35799999999999998</v>
      </c>
      <c r="AU5061" s="209">
        <v>0.41</v>
      </c>
      <c r="AV5061" s="209">
        <v>0.39900000000000002</v>
      </c>
      <c r="AW5061" s="209">
        <v>0.35599999999999998</v>
      </c>
      <c r="AX5061" s="209">
        <v>0.28499999999999998</v>
      </c>
      <c r="AY5061" s="209">
        <v>0.39400000000000002</v>
      </c>
      <c r="AZ5061" s="20"/>
      <c r="BA5061" s="20"/>
      <c r="BB5061" s="21">
        <f t="shared" ref="BB5061:BB5124" si="525">MAX(F5061:BA5061)</f>
        <v>1</v>
      </c>
      <c r="BC5061" s="21">
        <f>BF5061</f>
        <v>3.6</v>
      </c>
      <c r="BD5061" s="22">
        <f t="shared" si="523"/>
        <v>1.3440860215053763</v>
      </c>
      <c r="BE5061" s="21">
        <f>BC5061-BD5061</f>
        <v>2.2559139784946236</v>
      </c>
      <c r="BF5061" s="2">
        <v>3.6</v>
      </c>
      <c r="BG5061" s="10">
        <v>6</v>
      </c>
      <c r="BH5061" s="21">
        <f t="shared" si="524"/>
        <v>2.6784000000000001E-3</v>
      </c>
      <c r="BI5061" s="22">
        <f t="shared" si="524"/>
        <v>1E-3</v>
      </c>
      <c r="BJ5061" s="21">
        <f>BH5061-BI5061</f>
        <v>1.6784E-3</v>
      </c>
      <c r="BK5061" s="21">
        <v>8.0351999999999993E-3</v>
      </c>
      <c r="BL5061" s="22">
        <v>3.0000000000000001E-3</v>
      </c>
      <c r="BM5061" s="21">
        <v>5.0351999999999992E-3</v>
      </c>
      <c r="BN5061" s="21">
        <f t="shared" si="522"/>
        <v>3.2140799999999997E-2</v>
      </c>
      <c r="BO5061" s="22">
        <f t="shared" si="522"/>
        <v>1.2E-2</v>
      </c>
      <c r="BP5061" s="21">
        <f t="shared" si="522"/>
        <v>2.0140799999999997E-2</v>
      </c>
    </row>
    <row r="5062" spans="1:68" ht="11.1" hidden="1" customHeight="1" outlineLevel="2" x14ac:dyDescent="0.2">
      <c r="A5062" s="10"/>
      <c r="B5062" s="18"/>
      <c r="C5062" s="18"/>
      <c r="D5062" s="18"/>
      <c r="E5062" s="23" t="s">
        <v>4430</v>
      </c>
      <c r="F5062" s="208">
        <v>0.58599999999999997</v>
      </c>
      <c r="G5062" s="208">
        <v>0.28100000000000003</v>
      </c>
      <c r="H5062" s="208">
        <v>0.32600000000000001</v>
      </c>
      <c r="I5062" s="239">
        <v>0.34</v>
      </c>
      <c r="J5062" s="239"/>
      <c r="K5062" s="208">
        <v>0.35599999999999998</v>
      </c>
      <c r="L5062" s="208">
        <v>0.44700000000000001</v>
      </c>
      <c r="M5062" s="208">
        <v>0.33300000000000002</v>
      </c>
      <c r="N5062" s="208">
        <v>0.41699999999999998</v>
      </c>
      <c r="O5062" s="208">
        <v>0.33100000000000002</v>
      </c>
      <c r="P5062" s="208">
        <v>0.36399999999999999</v>
      </c>
      <c r="Q5062" s="208">
        <v>0.308</v>
      </c>
      <c r="R5062" s="208">
        <v>0.33</v>
      </c>
      <c r="S5062" s="208">
        <v>0.254</v>
      </c>
      <c r="T5062" s="208">
        <v>0.311</v>
      </c>
      <c r="U5062" s="208">
        <v>0.34399999999999997</v>
      </c>
      <c r="V5062" s="208">
        <v>1</v>
      </c>
      <c r="W5062" s="24"/>
      <c r="X5062" s="208">
        <v>4.2999999999999997E-2</v>
      </c>
      <c r="Y5062" s="208">
        <v>0.316</v>
      </c>
      <c r="Z5062" s="24"/>
      <c r="AA5062" s="208">
        <v>0.78</v>
      </c>
      <c r="AB5062" s="208">
        <v>0.28499999999999998</v>
      </c>
      <c r="AC5062" s="208">
        <v>0.33300000000000002</v>
      </c>
      <c r="AD5062" s="208">
        <v>0.215</v>
      </c>
      <c r="AE5062" s="208">
        <v>0.313</v>
      </c>
      <c r="AF5062" s="208">
        <v>0.251</v>
      </c>
      <c r="AG5062" s="208">
        <v>0.25600000000000001</v>
      </c>
      <c r="AH5062" s="208">
        <v>0.378</v>
      </c>
      <c r="AI5062" s="208">
        <v>0.33200000000000002</v>
      </c>
      <c r="AJ5062" s="208">
        <v>0.51700000000000002</v>
      </c>
      <c r="AK5062" s="208">
        <v>0.193</v>
      </c>
      <c r="AL5062" s="208">
        <v>0.49099999999999999</v>
      </c>
      <c r="AM5062" s="208">
        <v>0.20200000000000001</v>
      </c>
      <c r="AN5062" s="208">
        <v>0.39900000000000002</v>
      </c>
      <c r="AO5062" s="208">
        <v>0.30299999999999999</v>
      </c>
      <c r="AP5062" s="208">
        <v>0.29899999999999999</v>
      </c>
      <c r="AQ5062" s="208">
        <v>0.29499999999999998</v>
      </c>
      <c r="AR5062" s="208">
        <v>0.36299999999999999</v>
      </c>
      <c r="AS5062" s="208">
        <v>0.28499999999999998</v>
      </c>
      <c r="AT5062" s="208">
        <v>0.35799999999999998</v>
      </c>
      <c r="AU5062" s="208">
        <v>0.41</v>
      </c>
      <c r="AV5062" s="208">
        <v>0.39900000000000002</v>
      </c>
      <c r="AW5062" s="208">
        <v>0.35599999999999998</v>
      </c>
      <c r="AX5062" s="208">
        <v>0.28499999999999998</v>
      </c>
      <c r="AY5062" s="208">
        <v>0.39400000000000002</v>
      </c>
      <c r="AZ5062" s="24"/>
      <c r="BA5062" s="24"/>
      <c r="BB5062" s="21">
        <f t="shared" si="525"/>
        <v>1</v>
      </c>
      <c r="BC5062" s="21"/>
      <c r="BD5062" s="22">
        <f t="shared" si="523"/>
        <v>1.3440860215053763</v>
      </c>
      <c r="BE5062" s="21"/>
      <c r="BG5062" s="10"/>
      <c r="BH5062" s="21">
        <f t="shared" si="524"/>
        <v>0</v>
      </c>
      <c r="BI5062" s="22">
        <f t="shared" si="524"/>
        <v>1E-3</v>
      </c>
      <c r="BJ5062" s="21"/>
      <c r="BK5062" s="21">
        <v>0</v>
      </c>
      <c r="BL5062" s="22">
        <v>3.0000000000000001E-3</v>
      </c>
      <c r="BM5062" s="21"/>
      <c r="BN5062" s="21">
        <f t="shared" si="522"/>
        <v>0</v>
      </c>
      <c r="BO5062" s="22">
        <f t="shared" si="522"/>
        <v>1.2E-2</v>
      </c>
      <c r="BP5062" s="21">
        <f t="shared" si="522"/>
        <v>0</v>
      </c>
    </row>
    <row r="5063" spans="1:68" ht="11.1" hidden="1" customHeight="1" outlineLevel="1" collapsed="1" x14ac:dyDescent="0.2">
      <c r="A5063" s="10"/>
      <c r="B5063" s="18"/>
      <c r="C5063" s="18"/>
      <c r="D5063" s="18"/>
      <c r="E5063" s="19" t="s">
        <v>4431</v>
      </c>
      <c r="F5063" s="20"/>
      <c r="G5063" s="20"/>
      <c r="H5063" s="209">
        <v>13.334</v>
      </c>
      <c r="I5063" s="240">
        <v>1.294</v>
      </c>
      <c r="J5063" s="240"/>
      <c r="K5063" s="20"/>
      <c r="L5063" s="20"/>
      <c r="M5063" s="20"/>
      <c r="N5063" s="20"/>
      <c r="O5063" s="20"/>
      <c r="P5063" s="209">
        <v>0.372</v>
      </c>
      <c r="Q5063" s="20"/>
      <c r="R5063" s="209">
        <v>2</v>
      </c>
      <c r="S5063" s="209">
        <v>1</v>
      </c>
      <c r="T5063" s="209">
        <v>5</v>
      </c>
      <c r="U5063" s="209">
        <v>6.4450000000000003</v>
      </c>
      <c r="V5063" s="209">
        <v>1</v>
      </c>
      <c r="W5063" s="20"/>
      <c r="X5063" s="20"/>
      <c r="Y5063" s="20"/>
      <c r="Z5063" s="20"/>
      <c r="AA5063" s="20"/>
      <c r="AB5063" s="209">
        <v>1.794</v>
      </c>
      <c r="AC5063" s="20"/>
      <c r="AD5063" s="209">
        <v>4.1139999999999999</v>
      </c>
      <c r="AE5063" s="209">
        <v>3.5760000000000001</v>
      </c>
      <c r="AF5063" s="209">
        <v>2.3370000000000002</v>
      </c>
      <c r="AG5063" s="209">
        <v>1.8069999999999999</v>
      </c>
      <c r="AH5063" s="209">
        <v>1.0580000000000001</v>
      </c>
      <c r="AI5063" s="209">
        <v>0.753</v>
      </c>
      <c r="AJ5063" s="20"/>
      <c r="AK5063" s="20"/>
      <c r="AL5063" s="20"/>
      <c r="AM5063" s="209">
        <v>0.58399999999999996</v>
      </c>
      <c r="AN5063" s="20"/>
      <c r="AO5063" s="209">
        <v>3.7719999999999998</v>
      </c>
      <c r="AP5063" s="209">
        <v>2.048</v>
      </c>
      <c r="AQ5063" s="209">
        <v>3.3580000000000001</v>
      </c>
      <c r="AR5063" s="209">
        <v>2.2829999999999999</v>
      </c>
      <c r="AS5063" s="209">
        <v>1.7310000000000001</v>
      </c>
      <c r="AT5063" s="209">
        <v>1.044</v>
      </c>
      <c r="AU5063" s="209">
        <v>0.41599999999999998</v>
      </c>
      <c r="AV5063" s="20"/>
      <c r="AW5063" s="20"/>
      <c r="AX5063" s="20"/>
      <c r="AY5063" s="20"/>
      <c r="AZ5063" s="20"/>
      <c r="BA5063" s="20"/>
      <c r="BB5063" s="21">
        <f t="shared" si="525"/>
        <v>13.334</v>
      </c>
      <c r="BC5063" s="21">
        <f>BD5063</f>
        <v>17.922043010752684</v>
      </c>
      <c r="BD5063" s="22">
        <f t="shared" si="523"/>
        <v>17.922043010752684</v>
      </c>
      <c r="BE5063" s="21">
        <f>BC5063-BD5063</f>
        <v>0</v>
      </c>
      <c r="BF5063" s="2">
        <v>5.72</v>
      </c>
      <c r="BG5063" s="10">
        <v>6</v>
      </c>
      <c r="BH5063" s="21">
        <f t="shared" si="524"/>
        <v>1.3333999999999997E-2</v>
      </c>
      <c r="BI5063" s="22">
        <f t="shared" si="524"/>
        <v>1.3333999999999997E-2</v>
      </c>
      <c r="BJ5063" s="21">
        <f>BH5063-BI5063</f>
        <v>0</v>
      </c>
      <c r="BK5063" s="21">
        <v>4.0001999999999989E-2</v>
      </c>
      <c r="BL5063" s="22">
        <v>4.0001999999999989E-2</v>
      </c>
      <c r="BM5063" s="21">
        <v>0</v>
      </c>
      <c r="BN5063" s="21">
        <f t="shared" si="522"/>
        <v>0.16000799999999996</v>
      </c>
      <c r="BO5063" s="22">
        <f t="shared" si="522"/>
        <v>0.16000799999999996</v>
      </c>
      <c r="BP5063" s="21">
        <f t="shared" si="522"/>
        <v>0</v>
      </c>
    </row>
    <row r="5064" spans="1:68" ht="11.1" hidden="1" customHeight="1" outlineLevel="2" x14ac:dyDescent="0.2">
      <c r="A5064" s="10"/>
      <c r="B5064" s="18"/>
      <c r="C5064" s="18"/>
      <c r="D5064" s="18"/>
      <c r="E5064" s="23" t="s">
        <v>4432</v>
      </c>
      <c r="F5064" s="24"/>
      <c r="G5064" s="24"/>
      <c r="H5064" s="208">
        <v>13.334</v>
      </c>
      <c r="I5064" s="239">
        <v>1.294</v>
      </c>
      <c r="J5064" s="239"/>
      <c r="K5064" s="24"/>
      <c r="L5064" s="24"/>
      <c r="M5064" s="24"/>
      <c r="N5064" s="24"/>
      <c r="O5064" s="24"/>
      <c r="P5064" s="208">
        <v>0.372</v>
      </c>
      <c r="Q5064" s="24"/>
      <c r="R5064" s="208">
        <v>2</v>
      </c>
      <c r="S5064" s="208">
        <v>1</v>
      </c>
      <c r="T5064" s="208">
        <v>5</v>
      </c>
      <c r="U5064" s="208">
        <v>6.4450000000000003</v>
      </c>
      <c r="V5064" s="208">
        <v>1</v>
      </c>
      <c r="W5064" s="24"/>
      <c r="X5064" s="24"/>
      <c r="Y5064" s="24"/>
      <c r="Z5064" s="24"/>
      <c r="AA5064" s="24"/>
      <c r="AB5064" s="208">
        <v>1.794</v>
      </c>
      <c r="AC5064" s="24"/>
      <c r="AD5064" s="208">
        <v>4.1139999999999999</v>
      </c>
      <c r="AE5064" s="208">
        <v>3.5760000000000001</v>
      </c>
      <c r="AF5064" s="208">
        <v>2.3370000000000002</v>
      </c>
      <c r="AG5064" s="208">
        <v>1.8069999999999999</v>
      </c>
      <c r="AH5064" s="208">
        <v>1.0580000000000001</v>
      </c>
      <c r="AI5064" s="208">
        <v>0.753</v>
      </c>
      <c r="AJ5064" s="24"/>
      <c r="AK5064" s="24"/>
      <c r="AL5064" s="24"/>
      <c r="AM5064" s="208">
        <v>0.58399999999999996</v>
      </c>
      <c r="AN5064" s="24"/>
      <c r="AO5064" s="208">
        <v>3.7719999999999998</v>
      </c>
      <c r="AP5064" s="208">
        <v>2.048</v>
      </c>
      <c r="AQ5064" s="208">
        <v>3.3580000000000001</v>
      </c>
      <c r="AR5064" s="208">
        <v>2.2829999999999999</v>
      </c>
      <c r="AS5064" s="208">
        <v>1.7310000000000001</v>
      </c>
      <c r="AT5064" s="208">
        <v>1.044</v>
      </c>
      <c r="AU5064" s="208">
        <v>0.41599999999999998</v>
      </c>
      <c r="AV5064" s="24"/>
      <c r="AW5064" s="24"/>
      <c r="AX5064" s="24"/>
      <c r="AY5064" s="24"/>
      <c r="AZ5064" s="24"/>
      <c r="BA5064" s="24"/>
      <c r="BB5064" s="21">
        <f t="shared" si="525"/>
        <v>13.334</v>
      </c>
      <c r="BC5064" s="21"/>
      <c r="BD5064" s="22">
        <f t="shared" si="523"/>
        <v>17.922043010752684</v>
      </c>
      <c r="BE5064" s="21"/>
      <c r="BG5064" s="10"/>
      <c r="BH5064" s="21">
        <f t="shared" si="524"/>
        <v>0</v>
      </c>
      <c r="BI5064" s="22">
        <f t="shared" si="524"/>
        <v>1.3333999999999997E-2</v>
      </c>
      <c r="BJ5064" s="21"/>
      <c r="BK5064" s="21">
        <v>0</v>
      </c>
      <c r="BL5064" s="22">
        <v>4.0001999999999989E-2</v>
      </c>
      <c r="BM5064" s="21"/>
      <c r="BN5064" s="21">
        <f t="shared" si="522"/>
        <v>0</v>
      </c>
      <c r="BO5064" s="22">
        <f t="shared" si="522"/>
        <v>0.16000799999999996</v>
      </c>
      <c r="BP5064" s="21">
        <f t="shared" si="522"/>
        <v>0</v>
      </c>
    </row>
    <row r="5065" spans="1:68" ht="11.1" hidden="1" customHeight="1" outlineLevel="1" collapsed="1" x14ac:dyDescent="0.2">
      <c r="A5065" s="10"/>
      <c r="B5065" s="18"/>
      <c r="C5065" s="18"/>
      <c r="D5065" s="18"/>
      <c r="E5065" s="19" t="s">
        <v>4433</v>
      </c>
      <c r="F5065" s="209">
        <v>14.266999999999999</v>
      </c>
      <c r="G5065" s="209">
        <v>12.303000000000001</v>
      </c>
      <c r="H5065" s="209">
        <v>8.7490000000000006</v>
      </c>
      <c r="I5065" s="240">
        <v>5.0919999999999996</v>
      </c>
      <c r="J5065" s="240"/>
      <c r="K5065" s="209">
        <v>2.8380000000000001</v>
      </c>
      <c r="L5065" s="20"/>
      <c r="M5065" s="20"/>
      <c r="N5065" s="20"/>
      <c r="O5065" s="209">
        <v>0.80200000000000005</v>
      </c>
      <c r="P5065" s="209">
        <v>4.4109999999999996</v>
      </c>
      <c r="Q5065" s="209">
        <v>12.445</v>
      </c>
      <c r="R5065" s="209">
        <v>14.407</v>
      </c>
      <c r="S5065" s="209">
        <v>15.73</v>
      </c>
      <c r="T5065" s="209">
        <v>14.797000000000001</v>
      </c>
      <c r="U5065" s="209">
        <v>9.4390000000000001</v>
      </c>
      <c r="V5065" s="209">
        <v>6.375</v>
      </c>
      <c r="W5065" s="209">
        <v>2.573</v>
      </c>
      <c r="X5065" s="20"/>
      <c r="Y5065" s="20"/>
      <c r="Z5065" s="20"/>
      <c r="AA5065" s="209">
        <v>1.377</v>
      </c>
      <c r="AB5065" s="209">
        <v>6.827</v>
      </c>
      <c r="AC5065" s="209">
        <v>11.634</v>
      </c>
      <c r="AD5065" s="209">
        <v>16.652999999999999</v>
      </c>
      <c r="AE5065" s="209">
        <v>16.337</v>
      </c>
      <c r="AF5065" s="209">
        <v>14.743</v>
      </c>
      <c r="AG5065" s="209">
        <v>6.8570000000000002</v>
      </c>
      <c r="AH5065" s="209">
        <v>5.9329999999999998</v>
      </c>
      <c r="AI5065" s="209">
        <v>4.4550000000000001</v>
      </c>
      <c r="AJ5065" s="20"/>
      <c r="AK5065" s="20"/>
      <c r="AL5065" s="20"/>
      <c r="AM5065" s="209">
        <v>1.8959999999999999</v>
      </c>
      <c r="AN5065" s="209">
        <v>6.9459999999999997</v>
      </c>
      <c r="AO5065" s="209">
        <v>11.582000000000001</v>
      </c>
      <c r="AP5065" s="209">
        <v>17.215</v>
      </c>
      <c r="AQ5065" s="209">
        <v>15.835000000000001</v>
      </c>
      <c r="AR5065" s="209">
        <v>15.881</v>
      </c>
      <c r="AS5065" s="209">
        <v>11.909000000000001</v>
      </c>
      <c r="AT5065" s="209">
        <v>8.1869999999999994</v>
      </c>
      <c r="AU5065" s="209">
        <v>3.8959999999999999</v>
      </c>
      <c r="AV5065" s="20"/>
      <c r="AW5065" s="20"/>
      <c r="AX5065" s="20"/>
      <c r="AY5065" s="209">
        <v>2.899</v>
      </c>
      <c r="AZ5065" s="209">
        <v>6.2249999999999996</v>
      </c>
      <c r="BA5065" s="209">
        <v>10.707000000000001</v>
      </c>
      <c r="BB5065" s="21">
        <f t="shared" si="525"/>
        <v>17.215</v>
      </c>
      <c r="BC5065" s="21">
        <f>BF5065</f>
        <v>29.8</v>
      </c>
      <c r="BD5065" s="22">
        <f t="shared" si="523"/>
        <v>23.138440860215052</v>
      </c>
      <c r="BE5065" s="21">
        <f>BC5065-BD5065</f>
        <v>6.6615591397849485</v>
      </c>
      <c r="BF5065" s="2">
        <v>29.8</v>
      </c>
      <c r="BG5065" s="10">
        <v>6</v>
      </c>
      <c r="BH5065" s="21">
        <f t="shared" si="524"/>
        <v>2.2171200000000002E-2</v>
      </c>
      <c r="BI5065" s="22">
        <f t="shared" si="524"/>
        <v>1.7214999999999998E-2</v>
      </c>
      <c r="BJ5065" s="21">
        <f>BH5065-BI5065</f>
        <v>4.9562000000000044E-3</v>
      </c>
      <c r="BK5065" s="21">
        <v>6.6513600000000006E-2</v>
      </c>
      <c r="BL5065" s="22">
        <v>5.1644999999999996E-2</v>
      </c>
      <c r="BM5065" s="21">
        <v>1.486860000000001E-2</v>
      </c>
      <c r="BN5065" s="21">
        <f t="shared" si="522"/>
        <v>0.26605440000000002</v>
      </c>
      <c r="BO5065" s="22">
        <f t="shared" si="522"/>
        <v>0.20657999999999999</v>
      </c>
      <c r="BP5065" s="21">
        <f t="shared" si="522"/>
        <v>5.9474400000000038E-2</v>
      </c>
    </row>
    <row r="5066" spans="1:68" ht="11.1" hidden="1" customHeight="1" outlineLevel="2" x14ac:dyDescent="0.2">
      <c r="A5066" s="10"/>
      <c r="B5066" s="18"/>
      <c r="C5066" s="18"/>
      <c r="D5066" s="18"/>
      <c r="E5066" s="23" t="s">
        <v>4434</v>
      </c>
      <c r="F5066" s="208">
        <v>14.266999999999999</v>
      </c>
      <c r="G5066" s="208">
        <v>12.303000000000001</v>
      </c>
      <c r="H5066" s="208">
        <v>8.7490000000000006</v>
      </c>
      <c r="I5066" s="239">
        <v>5.0919999999999996</v>
      </c>
      <c r="J5066" s="239"/>
      <c r="K5066" s="208">
        <v>2.8380000000000001</v>
      </c>
      <c r="L5066" s="24"/>
      <c r="M5066" s="24"/>
      <c r="N5066" s="24"/>
      <c r="O5066" s="208">
        <v>0.80200000000000005</v>
      </c>
      <c r="P5066" s="208">
        <v>4.4109999999999996</v>
      </c>
      <c r="Q5066" s="208">
        <v>12.445</v>
      </c>
      <c r="R5066" s="208">
        <v>14.407</v>
      </c>
      <c r="S5066" s="208">
        <v>15.73</v>
      </c>
      <c r="T5066" s="208">
        <v>14.797000000000001</v>
      </c>
      <c r="U5066" s="208">
        <v>9.4390000000000001</v>
      </c>
      <c r="V5066" s="208">
        <v>6.375</v>
      </c>
      <c r="W5066" s="208">
        <v>2.573</v>
      </c>
      <c r="X5066" s="24"/>
      <c r="Y5066" s="24"/>
      <c r="Z5066" s="24"/>
      <c r="AA5066" s="208">
        <v>1.377</v>
      </c>
      <c r="AB5066" s="208">
        <v>6.827</v>
      </c>
      <c r="AC5066" s="208">
        <v>11.634</v>
      </c>
      <c r="AD5066" s="208">
        <v>16.652999999999999</v>
      </c>
      <c r="AE5066" s="208">
        <v>16.337</v>
      </c>
      <c r="AF5066" s="208">
        <v>14.743</v>
      </c>
      <c r="AG5066" s="208">
        <v>6.8570000000000002</v>
      </c>
      <c r="AH5066" s="208">
        <v>5.9329999999999998</v>
      </c>
      <c r="AI5066" s="208">
        <v>4.4550000000000001</v>
      </c>
      <c r="AJ5066" s="24"/>
      <c r="AK5066" s="24"/>
      <c r="AL5066" s="24"/>
      <c r="AM5066" s="208">
        <v>1.8959999999999999</v>
      </c>
      <c r="AN5066" s="208">
        <v>6.9459999999999997</v>
      </c>
      <c r="AO5066" s="208">
        <v>11.582000000000001</v>
      </c>
      <c r="AP5066" s="208">
        <v>17.215</v>
      </c>
      <c r="AQ5066" s="208">
        <v>15.835000000000001</v>
      </c>
      <c r="AR5066" s="208">
        <v>15.881</v>
      </c>
      <c r="AS5066" s="208">
        <v>11.909000000000001</v>
      </c>
      <c r="AT5066" s="208">
        <v>8.1869999999999994</v>
      </c>
      <c r="AU5066" s="208">
        <v>3.8959999999999999</v>
      </c>
      <c r="AV5066" s="24"/>
      <c r="AW5066" s="24"/>
      <c r="AX5066" s="24"/>
      <c r="AY5066" s="208">
        <v>2.899</v>
      </c>
      <c r="AZ5066" s="208">
        <v>6.2249999999999996</v>
      </c>
      <c r="BA5066" s="208">
        <v>10.707000000000001</v>
      </c>
      <c r="BB5066" s="21">
        <f t="shared" si="525"/>
        <v>17.215</v>
      </c>
      <c r="BC5066" s="21"/>
      <c r="BD5066" s="22">
        <f t="shared" si="523"/>
        <v>23.138440860215052</v>
      </c>
      <c r="BE5066" s="21"/>
      <c r="BG5066" s="10"/>
      <c r="BH5066" s="21">
        <f t="shared" si="524"/>
        <v>0</v>
      </c>
      <c r="BI5066" s="22">
        <f t="shared" si="524"/>
        <v>1.7214999999999998E-2</v>
      </c>
      <c r="BJ5066" s="21"/>
      <c r="BK5066" s="21">
        <v>0</v>
      </c>
      <c r="BL5066" s="22">
        <v>5.1644999999999996E-2</v>
      </c>
      <c r="BM5066" s="21"/>
      <c r="BN5066" s="21">
        <f t="shared" si="522"/>
        <v>0</v>
      </c>
      <c r="BO5066" s="22">
        <f t="shared" si="522"/>
        <v>0.20657999999999999</v>
      </c>
      <c r="BP5066" s="21">
        <f t="shared" si="522"/>
        <v>0</v>
      </c>
    </row>
    <row r="5067" spans="1:68" ht="11.1" hidden="1" customHeight="1" outlineLevel="1" collapsed="1" x14ac:dyDescent="0.2">
      <c r="A5067" s="10"/>
      <c r="B5067" s="18"/>
      <c r="C5067" s="18"/>
      <c r="D5067" s="18"/>
      <c r="E5067" s="19" t="s">
        <v>4435</v>
      </c>
      <c r="F5067" s="209">
        <v>25.259</v>
      </c>
      <c r="G5067" s="209">
        <v>30.782</v>
      </c>
      <c r="H5067" s="209">
        <v>34.881</v>
      </c>
      <c r="I5067" s="240">
        <v>28.268999999999998</v>
      </c>
      <c r="J5067" s="240"/>
      <c r="K5067" s="209">
        <v>17.962</v>
      </c>
      <c r="L5067" s="20"/>
      <c r="M5067" s="20"/>
      <c r="N5067" s="20"/>
      <c r="O5067" s="209">
        <v>2.419</v>
      </c>
      <c r="P5067" s="209">
        <v>12.596</v>
      </c>
      <c r="Q5067" s="209">
        <v>21.565000000000001</v>
      </c>
      <c r="R5067" s="209">
        <v>31.376000000000001</v>
      </c>
      <c r="S5067" s="209">
        <v>32.027000000000001</v>
      </c>
      <c r="T5067" s="209">
        <v>29.161000000000001</v>
      </c>
      <c r="U5067" s="209">
        <v>20.152000000000001</v>
      </c>
      <c r="V5067" s="209">
        <v>5.41</v>
      </c>
      <c r="W5067" s="20"/>
      <c r="X5067" s="20"/>
      <c r="Y5067" s="20"/>
      <c r="Z5067" s="20"/>
      <c r="AA5067" s="209">
        <v>1.964</v>
      </c>
      <c r="AB5067" s="209">
        <v>9.3369999999999997</v>
      </c>
      <c r="AC5067" s="209">
        <v>29.042000000000002</v>
      </c>
      <c r="AD5067" s="209">
        <v>21.216999999999999</v>
      </c>
      <c r="AE5067" s="209">
        <v>23.829000000000001</v>
      </c>
      <c r="AF5067" s="209">
        <v>20.545000000000002</v>
      </c>
      <c r="AG5067" s="209">
        <v>4.4039999999999999</v>
      </c>
      <c r="AH5067" s="209">
        <v>6.4960000000000004</v>
      </c>
      <c r="AI5067" s="209">
        <v>1.0189999999999999</v>
      </c>
      <c r="AJ5067" s="20"/>
      <c r="AK5067" s="20"/>
      <c r="AL5067" s="20"/>
      <c r="AM5067" s="20"/>
      <c r="AN5067" s="209">
        <v>11.534000000000001</v>
      </c>
      <c r="AO5067" s="209">
        <v>17.204000000000001</v>
      </c>
      <c r="AP5067" s="209">
        <v>29.045000000000002</v>
      </c>
      <c r="AQ5067" s="209">
        <v>22.568000000000001</v>
      </c>
      <c r="AR5067" s="209">
        <v>22.468</v>
      </c>
      <c r="AS5067" s="209">
        <v>19.768000000000001</v>
      </c>
      <c r="AT5067" s="209">
        <v>9.9749999999999996</v>
      </c>
      <c r="AU5067" s="209">
        <v>19.907</v>
      </c>
      <c r="AV5067" s="20"/>
      <c r="AW5067" s="20"/>
      <c r="AX5067" s="20"/>
      <c r="AY5067" s="20"/>
      <c r="AZ5067" s="209">
        <v>5.468</v>
      </c>
      <c r="BA5067" s="209">
        <v>14.661</v>
      </c>
      <c r="BB5067" s="21">
        <v>32.027000000000001</v>
      </c>
      <c r="BC5067" s="21">
        <f>BF5067</f>
        <v>126</v>
      </c>
      <c r="BD5067" s="22">
        <f t="shared" si="523"/>
        <v>43.047043010752688</v>
      </c>
      <c r="BE5067" s="21">
        <f>BC5067-BD5067</f>
        <v>82.952956989247312</v>
      </c>
      <c r="BF5067" s="2">
        <v>126</v>
      </c>
      <c r="BG5067" s="10">
        <v>5</v>
      </c>
      <c r="BH5067" s="21">
        <f t="shared" si="524"/>
        <v>9.3743999999999994E-2</v>
      </c>
      <c r="BI5067" s="22">
        <f t="shared" si="524"/>
        <v>3.2026999999999993E-2</v>
      </c>
      <c r="BJ5067" s="21">
        <f>BH5067-BI5067</f>
        <v>6.1717000000000001E-2</v>
      </c>
      <c r="BK5067" s="21">
        <v>0.28123199999999998</v>
      </c>
      <c r="BL5067" s="22">
        <v>9.6080999999999972E-2</v>
      </c>
      <c r="BM5067" s="21">
        <v>0.18515100000000001</v>
      </c>
      <c r="BN5067" s="21">
        <f t="shared" si="522"/>
        <v>1.1249279999999999</v>
      </c>
      <c r="BO5067" s="22">
        <f t="shared" si="522"/>
        <v>0.38432399999999989</v>
      </c>
      <c r="BP5067" s="21">
        <f t="shared" si="522"/>
        <v>0.74060400000000004</v>
      </c>
    </row>
    <row r="5068" spans="1:68" ht="11.1" hidden="1" customHeight="1" outlineLevel="2" x14ac:dyDescent="0.2">
      <c r="A5068" s="10"/>
      <c r="B5068" s="18"/>
      <c r="C5068" s="18"/>
      <c r="D5068" s="18"/>
      <c r="E5068" s="23" t="s">
        <v>4436</v>
      </c>
      <c r="F5068" s="208">
        <v>25.259</v>
      </c>
      <c r="G5068" s="208">
        <v>20.181999999999999</v>
      </c>
      <c r="H5068" s="208">
        <v>15.881</v>
      </c>
      <c r="I5068" s="239">
        <v>9.5690000000000008</v>
      </c>
      <c r="J5068" s="239"/>
      <c r="K5068" s="208">
        <v>2.3620000000000001</v>
      </c>
      <c r="L5068" s="24"/>
      <c r="M5068" s="24"/>
      <c r="N5068" s="24"/>
      <c r="O5068" s="208">
        <v>2.419</v>
      </c>
      <c r="P5068" s="208">
        <v>12.596</v>
      </c>
      <c r="Q5068" s="208">
        <v>21.565000000000001</v>
      </c>
      <c r="R5068" s="208">
        <v>31.376000000000001</v>
      </c>
      <c r="S5068" s="208">
        <v>32.027000000000001</v>
      </c>
      <c r="T5068" s="208">
        <v>29.161000000000001</v>
      </c>
      <c r="U5068" s="208">
        <v>20.152000000000001</v>
      </c>
      <c r="V5068" s="208">
        <v>5.41</v>
      </c>
      <c r="W5068" s="24"/>
      <c r="X5068" s="24"/>
      <c r="Y5068" s="24"/>
      <c r="Z5068" s="24"/>
      <c r="AA5068" s="208">
        <v>1.964</v>
      </c>
      <c r="AB5068" s="208">
        <v>9.3369999999999997</v>
      </c>
      <c r="AC5068" s="208">
        <v>29.042000000000002</v>
      </c>
      <c r="AD5068" s="208">
        <v>21.216999999999999</v>
      </c>
      <c r="AE5068" s="208">
        <v>23.829000000000001</v>
      </c>
      <c r="AF5068" s="208">
        <v>20.545000000000002</v>
      </c>
      <c r="AG5068" s="208">
        <v>4.4039999999999999</v>
      </c>
      <c r="AH5068" s="208">
        <v>6.4960000000000004</v>
      </c>
      <c r="AI5068" s="208">
        <v>1.0189999999999999</v>
      </c>
      <c r="AJ5068" s="24"/>
      <c r="AK5068" s="24"/>
      <c r="AL5068" s="24"/>
      <c r="AM5068" s="24"/>
      <c r="AN5068" s="208">
        <v>11.534000000000001</v>
      </c>
      <c r="AO5068" s="208">
        <v>17.204000000000001</v>
      </c>
      <c r="AP5068" s="208">
        <v>29.045000000000002</v>
      </c>
      <c r="AQ5068" s="208">
        <v>22.568000000000001</v>
      </c>
      <c r="AR5068" s="208">
        <v>22.468</v>
      </c>
      <c r="AS5068" s="208">
        <v>19.768000000000001</v>
      </c>
      <c r="AT5068" s="208">
        <v>9.9749999999999996</v>
      </c>
      <c r="AU5068" s="24"/>
      <c r="AV5068" s="24"/>
      <c r="AW5068" s="24"/>
      <c r="AX5068" s="24"/>
      <c r="AY5068" s="24"/>
      <c r="AZ5068" s="208">
        <v>5.468</v>
      </c>
      <c r="BA5068" s="208">
        <v>14.661</v>
      </c>
      <c r="BB5068" s="21">
        <f t="shared" si="525"/>
        <v>32.027000000000001</v>
      </c>
      <c r="BC5068" s="21"/>
      <c r="BD5068" s="22">
        <f t="shared" si="523"/>
        <v>43.047043010752688</v>
      </c>
      <c r="BE5068" s="21"/>
      <c r="BG5068" s="10"/>
      <c r="BH5068" s="21">
        <f t="shared" si="524"/>
        <v>0</v>
      </c>
      <c r="BI5068" s="22">
        <f t="shared" si="524"/>
        <v>3.2026999999999993E-2</v>
      </c>
      <c r="BJ5068" s="21"/>
      <c r="BK5068" s="21">
        <v>0</v>
      </c>
      <c r="BL5068" s="22">
        <v>9.6080999999999972E-2</v>
      </c>
      <c r="BM5068" s="21"/>
      <c r="BN5068" s="21">
        <f t="shared" si="522"/>
        <v>0</v>
      </c>
      <c r="BO5068" s="22">
        <f t="shared" si="522"/>
        <v>0.38432399999999989</v>
      </c>
      <c r="BP5068" s="21">
        <f t="shared" si="522"/>
        <v>0</v>
      </c>
    </row>
    <row r="5069" spans="1:68" ht="11.1" hidden="1" customHeight="1" outlineLevel="1" collapsed="1" x14ac:dyDescent="0.2">
      <c r="A5069" s="10"/>
      <c r="B5069" s="18"/>
      <c r="C5069" s="18"/>
      <c r="D5069" s="18"/>
      <c r="E5069" s="19" t="s">
        <v>4437</v>
      </c>
      <c r="F5069" s="209">
        <v>0.76700000000000002</v>
      </c>
      <c r="G5069" s="209">
        <v>0.66500000000000004</v>
      </c>
      <c r="H5069" s="209">
        <v>0.67800000000000005</v>
      </c>
      <c r="I5069" s="240">
        <v>0.67700000000000005</v>
      </c>
      <c r="J5069" s="240"/>
      <c r="K5069" s="209">
        <v>0.66100000000000003</v>
      </c>
      <c r="L5069" s="209">
        <v>0.69799999999999995</v>
      </c>
      <c r="M5069" s="209">
        <v>0.47799999999999998</v>
      </c>
      <c r="N5069" s="209">
        <v>0.47599999999999998</v>
      </c>
      <c r="O5069" s="209">
        <v>0.57999999999999996</v>
      </c>
      <c r="P5069" s="209">
        <v>0.63500000000000001</v>
      </c>
      <c r="Q5069" s="209">
        <v>0.65800000000000003</v>
      </c>
      <c r="R5069" s="209">
        <v>0.64200000000000002</v>
      </c>
      <c r="S5069" s="209">
        <v>0.72799999999999998</v>
      </c>
      <c r="T5069" s="209">
        <v>0.78300000000000003</v>
      </c>
      <c r="U5069" s="209">
        <v>0.70599999999999996</v>
      </c>
      <c r="V5069" s="209">
        <v>0.71299999999999997</v>
      </c>
      <c r="W5069" s="209">
        <v>0.64</v>
      </c>
      <c r="X5069" s="209">
        <v>0.56699999999999995</v>
      </c>
      <c r="Y5069" s="209">
        <v>0.53800000000000003</v>
      </c>
      <c r="Z5069" s="209">
        <v>0.495</v>
      </c>
      <c r="AA5069" s="209">
        <v>0.55400000000000005</v>
      </c>
      <c r="AB5069" s="209">
        <v>0.70099999999999996</v>
      </c>
      <c r="AC5069" s="209">
        <v>0.75700000000000001</v>
      </c>
      <c r="AD5069" s="209">
        <v>0.68600000000000005</v>
      </c>
      <c r="AE5069" s="209">
        <v>0.81200000000000006</v>
      </c>
      <c r="AF5069" s="209">
        <v>0.77200000000000002</v>
      </c>
      <c r="AG5069" s="209">
        <v>0.65700000000000003</v>
      </c>
      <c r="AH5069" s="209">
        <v>0.72699999999999998</v>
      </c>
      <c r="AI5069" s="209">
        <v>0.7</v>
      </c>
      <c r="AJ5069" s="209">
        <v>0.63300000000000001</v>
      </c>
      <c r="AK5069" s="209">
        <v>0.45</v>
      </c>
      <c r="AL5069" s="209">
        <v>0.57099999999999995</v>
      </c>
      <c r="AM5069" s="209">
        <v>0.63700000000000001</v>
      </c>
      <c r="AN5069" s="209">
        <v>0.66600000000000004</v>
      </c>
      <c r="AO5069" s="209">
        <v>0.63500000000000001</v>
      </c>
      <c r="AP5069" s="209">
        <v>0.73499999999999999</v>
      </c>
      <c r="AQ5069" s="209">
        <v>0.78</v>
      </c>
      <c r="AR5069" s="209">
        <v>0.73299999999999998</v>
      </c>
      <c r="AS5069" s="209">
        <v>0.61899999999999999</v>
      </c>
      <c r="AT5069" s="209">
        <v>0.76500000000000001</v>
      </c>
      <c r="AU5069" s="209">
        <v>0.74</v>
      </c>
      <c r="AV5069" s="209">
        <v>0.42899999999999999</v>
      </c>
      <c r="AW5069" s="209">
        <v>0.51</v>
      </c>
      <c r="AX5069" s="209">
        <v>0.51500000000000001</v>
      </c>
      <c r="AY5069" s="209">
        <v>0.77700000000000002</v>
      </c>
      <c r="AZ5069" s="209">
        <v>0.60399999999999998</v>
      </c>
      <c r="BA5069" s="209">
        <v>0.65600000000000003</v>
      </c>
      <c r="BB5069" s="21">
        <f t="shared" si="525"/>
        <v>0.81200000000000006</v>
      </c>
      <c r="BC5069" s="21">
        <f>BF5069</f>
        <v>19</v>
      </c>
      <c r="BD5069" s="22">
        <f t="shared" si="523"/>
        <v>1.0913978494623657</v>
      </c>
      <c r="BE5069" s="21">
        <f>BC5069-BD5069</f>
        <v>17.908602150537636</v>
      </c>
      <c r="BF5069" s="2">
        <v>19</v>
      </c>
      <c r="BG5069" s="10"/>
      <c r="BH5069" s="21">
        <f t="shared" si="524"/>
        <v>1.4135999999999999E-2</v>
      </c>
      <c r="BI5069" s="22">
        <f t="shared" si="524"/>
        <v>8.12E-4</v>
      </c>
      <c r="BJ5069" s="21">
        <f>BH5069-BI5069</f>
        <v>1.3323999999999999E-2</v>
      </c>
      <c r="BK5069" s="21">
        <v>4.2408000000000001E-2</v>
      </c>
      <c r="BL5069" s="22">
        <v>2.4359999999999998E-3</v>
      </c>
      <c r="BM5069" s="21">
        <v>3.9972000000000001E-2</v>
      </c>
      <c r="BN5069" s="21">
        <f t="shared" si="522"/>
        <v>0.16963200000000001</v>
      </c>
      <c r="BO5069" s="22">
        <f t="shared" si="522"/>
        <v>9.7439999999999992E-3</v>
      </c>
      <c r="BP5069" s="21">
        <f t="shared" si="522"/>
        <v>0.159888</v>
      </c>
    </row>
    <row r="5070" spans="1:68" ht="11.1" hidden="1" customHeight="1" outlineLevel="2" x14ac:dyDescent="0.2">
      <c r="A5070" s="10"/>
      <c r="B5070" s="18"/>
      <c r="C5070" s="18"/>
      <c r="D5070" s="18"/>
      <c r="E5070" s="23"/>
      <c r="F5070" s="208">
        <v>0.76700000000000002</v>
      </c>
      <c r="G5070" s="208">
        <v>0.66500000000000004</v>
      </c>
      <c r="H5070" s="208">
        <v>0.67800000000000005</v>
      </c>
      <c r="I5070" s="239">
        <v>0.67700000000000005</v>
      </c>
      <c r="J5070" s="239"/>
      <c r="K5070" s="208">
        <v>0.66100000000000003</v>
      </c>
      <c r="L5070" s="208">
        <v>0.69799999999999995</v>
      </c>
      <c r="M5070" s="208">
        <v>0.47799999999999998</v>
      </c>
      <c r="N5070" s="208">
        <v>0.47599999999999998</v>
      </c>
      <c r="O5070" s="208">
        <v>0.57999999999999996</v>
      </c>
      <c r="P5070" s="208">
        <v>0.63500000000000001</v>
      </c>
      <c r="Q5070" s="208">
        <v>0.65800000000000003</v>
      </c>
      <c r="R5070" s="208">
        <v>0.64200000000000002</v>
      </c>
      <c r="S5070" s="208">
        <v>0.72799999999999998</v>
      </c>
      <c r="T5070" s="208">
        <v>0.78300000000000003</v>
      </c>
      <c r="U5070" s="208">
        <v>0.70599999999999996</v>
      </c>
      <c r="V5070" s="208">
        <v>0.71299999999999997</v>
      </c>
      <c r="W5070" s="208">
        <v>0.64</v>
      </c>
      <c r="X5070" s="208">
        <v>0.56699999999999995</v>
      </c>
      <c r="Y5070" s="208">
        <v>0.53800000000000003</v>
      </c>
      <c r="Z5070" s="208">
        <v>0.495</v>
      </c>
      <c r="AA5070" s="208">
        <v>0.55400000000000005</v>
      </c>
      <c r="AB5070" s="208">
        <v>0.70099999999999996</v>
      </c>
      <c r="AC5070" s="208">
        <v>0.75700000000000001</v>
      </c>
      <c r="AD5070" s="208">
        <v>0.68600000000000005</v>
      </c>
      <c r="AE5070" s="208">
        <v>0.81200000000000006</v>
      </c>
      <c r="AF5070" s="208">
        <v>0.77200000000000002</v>
      </c>
      <c r="AG5070" s="208">
        <v>0.65700000000000003</v>
      </c>
      <c r="AH5070" s="208">
        <v>0.72699999999999998</v>
      </c>
      <c r="AI5070" s="208">
        <v>0.7</v>
      </c>
      <c r="AJ5070" s="208">
        <v>0.63300000000000001</v>
      </c>
      <c r="AK5070" s="208">
        <v>0.45</v>
      </c>
      <c r="AL5070" s="208">
        <v>0.57099999999999995</v>
      </c>
      <c r="AM5070" s="208">
        <v>0.63700000000000001</v>
      </c>
      <c r="AN5070" s="208">
        <v>0.66600000000000004</v>
      </c>
      <c r="AO5070" s="208">
        <v>0.63500000000000001</v>
      </c>
      <c r="AP5070" s="208">
        <v>0.73499999999999999</v>
      </c>
      <c r="AQ5070" s="208">
        <v>0.78</v>
      </c>
      <c r="AR5070" s="208">
        <v>0.73299999999999998</v>
      </c>
      <c r="AS5070" s="208">
        <v>0.61899999999999999</v>
      </c>
      <c r="AT5070" s="208">
        <v>0.76500000000000001</v>
      </c>
      <c r="AU5070" s="208">
        <v>0.74</v>
      </c>
      <c r="AV5070" s="208">
        <v>0.42899999999999999</v>
      </c>
      <c r="AW5070" s="208">
        <v>0.51</v>
      </c>
      <c r="AX5070" s="208">
        <v>0.51500000000000001</v>
      </c>
      <c r="AY5070" s="208">
        <v>0.77700000000000002</v>
      </c>
      <c r="AZ5070" s="208">
        <v>0.60399999999999998</v>
      </c>
      <c r="BA5070" s="208">
        <v>0.65600000000000003</v>
      </c>
      <c r="BB5070" s="21">
        <f t="shared" si="525"/>
        <v>0.81200000000000006</v>
      </c>
      <c r="BC5070" s="21"/>
      <c r="BD5070" s="22">
        <f t="shared" si="523"/>
        <v>1.0913978494623657</v>
      </c>
      <c r="BE5070" s="21"/>
      <c r="BG5070" s="10"/>
      <c r="BH5070" s="21">
        <f t="shared" si="524"/>
        <v>0</v>
      </c>
      <c r="BI5070" s="22">
        <f t="shared" si="524"/>
        <v>8.12E-4</v>
      </c>
      <c r="BJ5070" s="21"/>
      <c r="BK5070" s="21">
        <v>0</v>
      </c>
      <c r="BL5070" s="22">
        <v>2.4359999999999998E-3</v>
      </c>
      <c r="BM5070" s="21"/>
      <c r="BN5070" s="21">
        <f t="shared" si="522"/>
        <v>0</v>
      </c>
      <c r="BO5070" s="22">
        <f t="shared" si="522"/>
        <v>9.7439999999999992E-3</v>
      </c>
      <c r="BP5070" s="21">
        <f t="shared" si="522"/>
        <v>0</v>
      </c>
    </row>
    <row r="5071" spans="1:68" ht="11.1" hidden="1" customHeight="1" outlineLevel="1" collapsed="1" x14ac:dyDescent="0.2">
      <c r="A5071" s="10"/>
      <c r="B5071" s="18"/>
      <c r="C5071" s="18"/>
      <c r="D5071" s="18"/>
      <c r="E5071" s="19" t="s">
        <v>4438</v>
      </c>
      <c r="F5071" s="209">
        <v>20.503</v>
      </c>
      <c r="G5071" s="209">
        <v>17.047999999999998</v>
      </c>
      <c r="H5071" s="209">
        <v>11.204000000000001</v>
      </c>
      <c r="I5071" s="240">
        <v>8.1170000000000009</v>
      </c>
      <c r="J5071" s="240"/>
      <c r="K5071" s="209">
        <v>1.5620000000000001</v>
      </c>
      <c r="L5071" s="20"/>
      <c r="M5071" s="20"/>
      <c r="N5071" s="20"/>
      <c r="O5071" s="209">
        <v>0.58399999999999996</v>
      </c>
      <c r="P5071" s="209">
        <v>4.9580000000000002</v>
      </c>
      <c r="Q5071" s="209">
        <v>12.994</v>
      </c>
      <c r="R5071" s="209">
        <v>18.675000000000001</v>
      </c>
      <c r="S5071" s="209">
        <v>19.748000000000001</v>
      </c>
      <c r="T5071" s="209">
        <v>18.542000000000002</v>
      </c>
      <c r="U5071" s="209">
        <v>11.362</v>
      </c>
      <c r="V5071" s="20"/>
      <c r="W5071" s="209">
        <v>8.6880000000000006</v>
      </c>
      <c r="X5071" s="209">
        <v>7.1999999999999995E-2</v>
      </c>
      <c r="Y5071" s="209">
        <v>1.4999999999999999E-2</v>
      </c>
      <c r="Z5071" s="20"/>
      <c r="AA5071" s="209">
        <v>2.7450000000000001</v>
      </c>
      <c r="AB5071" s="20"/>
      <c r="AC5071" s="209">
        <v>19.905999999999999</v>
      </c>
      <c r="AD5071" s="209">
        <v>19.873999999999999</v>
      </c>
      <c r="AE5071" s="209">
        <v>19.713999999999999</v>
      </c>
      <c r="AF5071" s="209">
        <v>19.341999999999999</v>
      </c>
      <c r="AG5071" s="209">
        <v>8.0269999999999992</v>
      </c>
      <c r="AH5071" s="209">
        <v>5.226</v>
      </c>
      <c r="AI5071" s="209">
        <v>2.3940000000000001</v>
      </c>
      <c r="AJ5071" s="209">
        <v>0.32100000000000001</v>
      </c>
      <c r="AK5071" s="20"/>
      <c r="AL5071" s="20"/>
      <c r="AM5071" s="209">
        <v>2.0470000000000002</v>
      </c>
      <c r="AN5071" s="209">
        <v>6.7880000000000003</v>
      </c>
      <c r="AO5071" s="209">
        <v>13.951000000000001</v>
      </c>
      <c r="AP5071" s="209">
        <v>20.452999999999999</v>
      </c>
      <c r="AQ5071" s="209">
        <v>45.345999999999997</v>
      </c>
      <c r="AR5071" s="209">
        <v>19.850000000000001</v>
      </c>
      <c r="AS5071" s="209">
        <v>12.321999999999999</v>
      </c>
      <c r="AT5071" s="209">
        <v>8.6460000000000008</v>
      </c>
      <c r="AU5071" s="209">
        <v>3.0939999999999999</v>
      </c>
      <c r="AV5071" s="20"/>
      <c r="AW5071" s="20"/>
      <c r="AX5071" s="20"/>
      <c r="AY5071" s="209">
        <v>2.52</v>
      </c>
      <c r="AZ5071" s="209">
        <v>3.8330000000000002</v>
      </c>
      <c r="BA5071" s="209">
        <v>10.343</v>
      </c>
      <c r="BB5071" s="21">
        <f t="shared" si="525"/>
        <v>45.345999999999997</v>
      </c>
      <c r="BC5071" s="21">
        <f>BD5071</f>
        <v>60.948924731182792</v>
      </c>
      <c r="BD5071" s="22">
        <f t="shared" si="523"/>
        <v>60.948924731182792</v>
      </c>
      <c r="BE5071" s="21">
        <f>BC5071-BD5071</f>
        <v>0</v>
      </c>
      <c r="BF5071" s="2">
        <v>41.8</v>
      </c>
      <c r="BG5071" s="10">
        <v>5</v>
      </c>
      <c r="BH5071" s="21">
        <f t="shared" si="524"/>
        <v>4.5345999999999997E-2</v>
      </c>
      <c r="BI5071" s="22">
        <f t="shared" si="524"/>
        <v>4.5345999999999997E-2</v>
      </c>
      <c r="BJ5071" s="21">
        <f>BH5071-BI5071</f>
        <v>0</v>
      </c>
      <c r="BK5071" s="21">
        <v>0.13603799999999999</v>
      </c>
      <c r="BL5071" s="22">
        <v>0.13603799999999999</v>
      </c>
      <c r="BM5071" s="21">
        <v>0</v>
      </c>
      <c r="BN5071" s="21">
        <f t="shared" si="522"/>
        <v>0.54415199999999997</v>
      </c>
      <c r="BO5071" s="22">
        <f t="shared" si="522"/>
        <v>0.54415199999999997</v>
      </c>
      <c r="BP5071" s="21">
        <f t="shared" si="522"/>
        <v>0</v>
      </c>
    </row>
    <row r="5072" spans="1:68" ht="11.1" hidden="1" customHeight="1" outlineLevel="2" x14ac:dyDescent="0.2">
      <c r="A5072" s="10"/>
      <c r="B5072" s="18"/>
      <c r="C5072" s="18"/>
      <c r="D5072" s="18"/>
      <c r="E5072" s="23" t="s">
        <v>4439</v>
      </c>
      <c r="F5072" s="208">
        <v>20.503</v>
      </c>
      <c r="G5072" s="208">
        <v>17.047999999999998</v>
      </c>
      <c r="H5072" s="208">
        <v>11.204000000000001</v>
      </c>
      <c r="I5072" s="239">
        <v>8.1170000000000009</v>
      </c>
      <c r="J5072" s="239"/>
      <c r="K5072" s="208">
        <v>1.5620000000000001</v>
      </c>
      <c r="L5072" s="24"/>
      <c r="M5072" s="24"/>
      <c r="N5072" s="24"/>
      <c r="O5072" s="208">
        <v>0.58399999999999996</v>
      </c>
      <c r="P5072" s="208">
        <v>4.9580000000000002</v>
      </c>
      <c r="Q5072" s="208">
        <v>12.994</v>
      </c>
      <c r="R5072" s="208">
        <v>18.675000000000001</v>
      </c>
      <c r="S5072" s="208">
        <v>19.748000000000001</v>
      </c>
      <c r="T5072" s="208">
        <v>18.542000000000002</v>
      </c>
      <c r="U5072" s="208">
        <v>11.362</v>
      </c>
      <c r="V5072" s="24"/>
      <c r="W5072" s="208">
        <v>8.6880000000000006</v>
      </c>
      <c r="X5072" s="208">
        <v>7.1999999999999995E-2</v>
      </c>
      <c r="Y5072" s="208">
        <v>1.4999999999999999E-2</v>
      </c>
      <c r="Z5072" s="24"/>
      <c r="AA5072" s="208">
        <v>2.7450000000000001</v>
      </c>
      <c r="AB5072" s="24"/>
      <c r="AC5072" s="208">
        <v>19.905999999999999</v>
      </c>
      <c r="AD5072" s="208">
        <v>19.873999999999999</v>
      </c>
      <c r="AE5072" s="208">
        <v>19.713999999999999</v>
      </c>
      <c r="AF5072" s="208">
        <v>19.341999999999999</v>
      </c>
      <c r="AG5072" s="208">
        <v>8.0269999999999992</v>
      </c>
      <c r="AH5072" s="208">
        <v>5.226</v>
      </c>
      <c r="AI5072" s="208">
        <v>2.3940000000000001</v>
      </c>
      <c r="AJ5072" s="208">
        <v>0.32100000000000001</v>
      </c>
      <c r="AK5072" s="24"/>
      <c r="AL5072" s="24"/>
      <c r="AM5072" s="208">
        <v>2.0470000000000002</v>
      </c>
      <c r="AN5072" s="208">
        <v>6.7880000000000003</v>
      </c>
      <c r="AO5072" s="208">
        <v>13.951000000000001</v>
      </c>
      <c r="AP5072" s="208">
        <v>20.452999999999999</v>
      </c>
      <c r="AQ5072" s="208">
        <v>45.345999999999997</v>
      </c>
      <c r="AR5072" s="208">
        <v>19.850000000000001</v>
      </c>
      <c r="AS5072" s="208">
        <v>12.321999999999999</v>
      </c>
      <c r="AT5072" s="208">
        <v>8.6460000000000008</v>
      </c>
      <c r="AU5072" s="208">
        <v>3.0939999999999999</v>
      </c>
      <c r="AV5072" s="24"/>
      <c r="AW5072" s="24"/>
      <c r="AX5072" s="24"/>
      <c r="AY5072" s="208">
        <v>2.52</v>
      </c>
      <c r="AZ5072" s="208">
        <v>3.8330000000000002</v>
      </c>
      <c r="BA5072" s="208">
        <v>10.343</v>
      </c>
      <c r="BB5072" s="21">
        <f t="shared" si="525"/>
        <v>45.345999999999997</v>
      </c>
      <c r="BC5072" s="21"/>
      <c r="BD5072" s="22">
        <f t="shared" si="523"/>
        <v>60.948924731182792</v>
      </c>
      <c r="BE5072" s="21"/>
      <c r="BG5072" s="10"/>
      <c r="BH5072" s="21">
        <f t="shared" si="524"/>
        <v>0</v>
      </c>
      <c r="BI5072" s="22">
        <f t="shared" si="524"/>
        <v>4.5345999999999997E-2</v>
      </c>
      <c r="BJ5072" s="21"/>
      <c r="BK5072" s="21">
        <v>0</v>
      </c>
      <c r="BL5072" s="22">
        <v>0.13603799999999999</v>
      </c>
      <c r="BM5072" s="21"/>
      <c r="BN5072" s="21">
        <f t="shared" si="522"/>
        <v>0</v>
      </c>
      <c r="BO5072" s="22">
        <f t="shared" si="522"/>
        <v>0.54415199999999997</v>
      </c>
      <c r="BP5072" s="21">
        <f t="shared" si="522"/>
        <v>0</v>
      </c>
    </row>
    <row r="5073" spans="1:68" ht="11.1" hidden="1" customHeight="1" outlineLevel="1" collapsed="1" x14ac:dyDescent="0.2">
      <c r="A5073" s="10"/>
      <c r="B5073" s="18"/>
      <c r="C5073" s="18"/>
      <c r="D5073" s="18"/>
      <c r="E5073" s="19" t="s">
        <v>4440</v>
      </c>
      <c r="F5073" s="209">
        <v>2.5</v>
      </c>
      <c r="G5073" s="20"/>
      <c r="H5073" s="209">
        <v>18.931000000000001</v>
      </c>
      <c r="I5073" s="20"/>
      <c r="J5073" s="20"/>
      <c r="K5073" s="20"/>
      <c r="L5073" s="20"/>
      <c r="M5073" s="20"/>
      <c r="N5073" s="20"/>
      <c r="O5073" s="20"/>
      <c r="P5073" s="209">
        <v>1.4910000000000001</v>
      </c>
      <c r="Q5073" s="20"/>
      <c r="R5073" s="209">
        <v>1.5</v>
      </c>
      <c r="S5073" s="209">
        <v>22.033999999999999</v>
      </c>
      <c r="T5073" s="209">
        <v>4.3</v>
      </c>
      <c r="U5073" s="209">
        <v>12.241</v>
      </c>
      <c r="V5073" s="209">
        <v>1.052</v>
      </c>
      <c r="W5073" s="20"/>
      <c r="X5073" s="20"/>
      <c r="Y5073" s="20"/>
      <c r="Z5073" s="20"/>
      <c r="AA5073" s="20"/>
      <c r="AB5073" s="209">
        <v>2.2829999999999999</v>
      </c>
      <c r="AC5073" s="209">
        <v>5.6109999999999998</v>
      </c>
      <c r="AD5073" s="209">
        <v>5.5010000000000003</v>
      </c>
      <c r="AE5073" s="209">
        <v>5.9729999999999999</v>
      </c>
      <c r="AF5073" s="209">
        <v>4.2930000000000001</v>
      </c>
      <c r="AG5073" s="209">
        <v>2.7719999999999998</v>
      </c>
      <c r="AH5073" s="209">
        <v>1.276</v>
      </c>
      <c r="AI5073" s="209">
        <v>0.81399999999999995</v>
      </c>
      <c r="AJ5073" s="20"/>
      <c r="AK5073" s="20"/>
      <c r="AL5073" s="20"/>
      <c r="AM5073" s="20"/>
      <c r="AN5073" s="209">
        <v>2.7229999999999999</v>
      </c>
      <c r="AO5073" s="209">
        <v>5.1020000000000003</v>
      </c>
      <c r="AP5073" s="209">
        <v>3.0550000000000002</v>
      </c>
      <c r="AQ5073" s="209">
        <v>7.452</v>
      </c>
      <c r="AR5073" s="209">
        <v>1.444</v>
      </c>
      <c r="AS5073" s="209">
        <v>3.4649999999999999</v>
      </c>
      <c r="AT5073" s="209">
        <v>4.944</v>
      </c>
      <c r="AU5073" s="209">
        <v>0.997</v>
      </c>
      <c r="AV5073" s="20"/>
      <c r="AW5073" s="20"/>
      <c r="AX5073" s="20"/>
      <c r="AY5073" s="209">
        <v>1.1140000000000001</v>
      </c>
      <c r="AZ5073" s="209">
        <v>1.786</v>
      </c>
      <c r="BA5073" s="209">
        <v>3.84</v>
      </c>
      <c r="BB5073" s="21">
        <f t="shared" si="525"/>
        <v>22.033999999999999</v>
      </c>
      <c r="BC5073" s="21">
        <f>BD5073</f>
        <v>29.61559139784946</v>
      </c>
      <c r="BD5073" s="22">
        <f t="shared" si="523"/>
        <v>29.61559139784946</v>
      </c>
      <c r="BE5073" s="21">
        <f>BC5073-BD5073</f>
        <v>0</v>
      </c>
      <c r="BF5073" s="2">
        <v>8.5500000000000007</v>
      </c>
      <c r="BG5073" s="10">
        <v>6</v>
      </c>
      <c r="BH5073" s="21">
        <f t="shared" si="524"/>
        <v>2.2034000000000002E-2</v>
      </c>
      <c r="BI5073" s="22">
        <f t="shared" si="524"/>
        <v>2.2034000000000002E-2</v>
      </c>
      <c r="BJ5073" s="21">
        <f>BH5073-BI5073</f>
        <v>0</v>
      </c>
      <c r="BK5073" s="21">
        <v>6.6102000000000008E-2</v>
      </c>
      <c r="BL5073" s="22">
        <v>6.6102000000000008E-2</v>
      </c>
      <c r="BM5073" s="21">
        <v>0</v>
      </c>
      <c r="BN5073" s="21">
        <f t="shared" si="522"/>
        <v>0.26440800000000003</v>
      </c>
      <c r="BO5073" s="22">
        <f t="shared" si="522"/>
        <v>0.26440800000000003</v>
      </c>
      <c r="BP5073" s="21">
        <f t="shared" si="522"/>
        <v>0</v>
      </c>
    </row>
    <row r="5074" spans="1:68" ht="11.1" hidden="1" customHeight="1" outlineLevel="2" x14ac:dyDescent="0.2">
      <c r="A5074" s="10"/>
      <c r="B5074" s="18"/>
      <c r="C5074" s="18"/>
      <c r="D5074" s="18"/>
      <c r="E5074" s="23" t="s">
        <v>4441</v>
      </c>
      <c r="F5074" s="208">
        <v>2.5</v>
      </c>
      <c r="G5074" s="24"/>
      <c r="H5074" s="208">
        <v>18.931000000000001</v>
      </c>
      <c r="I5074" s="24"/>
      <c r="J5074" s="24"/>
      <c r="K5074" s="24"/>
      <c r="L5074" s="24"/>
      <c r="M5074" s="24"/>
      <c r="N5074" s="24"/>
      <c r="O5074" s="24"/>
      <c r="P5074" s="208">
        <v>1.4910000000000001</v>
      </c>
      <c r="Q5074" s="24"/>
      <c r="R5074" s="208">
        <v>1.5</v>
      </c>
      <c r="S5074" s="208">
        <v>22.033999999999999</v>
      </c>
      <c r="T5074" s="208">
        <v>4.3</v>
      </c>
      <c r="U5074" s="208">
        <v>12.241</v>
      </c>
      <c r="V5074" s="208">
        <v>1.052</v>
      </c>
      <c r="W5074" s="24"/>
      <c r="X5074" s="24"/>
      <c r="Y5074" s="24"/>
      <c r="Z5074" s="24"/>
      <c r="AA5074" s="24"/>
      <c r="AB5074" s="208">
        <v>2.2829999999999999</v>
      </c>
      <c r="AC5074" s="208">
        <v>5.6109999999999998</v>
      </c>
      <c r="AD5074" s="208">
        <v>5.5010000000000003</v>
      </c>
      <c r="AE5074" s="208">
        <v>5.9729999999999999</v>
      </c>
      <c r="AF5074" s="208">
        <v>4.2930000000000001</v>
      </c>
      <c r="AG5074" s="208">
        <v>2.7719999999999998</v>
      </c>
      <c r="AH5074" s="208">
        <v>1.276</v>
      </c>
      <c r="AI5074" s="208">
        <v>0.81399999999999995</v>
      </c>
      <c r="AJ5074" s="24"/>
      <c r="AK5074" s="24"/>
      <c r="AL5074" s="24"/>
      <c r="AM5074" s="24"/>
      <c r="AN5074" s="208">
        <v>2.7229999999999999</v>
      </c>
      <c r="AO5074" s="208">
        <v>5.1020000000000003</v>
      </c>
      <c r="AP5074" s="208">
        <v>3.0550000000000002</v>
      </c>
      <c r="AQ5074" s="208">
        <v>7.452</v>
      </c>
      <c r="AR5074" s="208">
        <v>1.444</v>
      </c>
      <c r="AS5074" s="208">
        <v>3.4649999999999999</v>
      </c>
      <c r="AT5074" s="208">
        <v>4.944</v>
      </c>
      <c r="AU5074" s="208">
        <v>0.997</v>
      </c>
      <c r="AV5074" s="24"/>
      <c r="AW5074" s="24"/>
      <c r="AX5074" s="24"/>
      <c r="AY5074" s="208">
        <v>1.1140000000000001</v>
      </c>
      <c r="AZ5074" s="208">
        <v>1.786</v>
      </c>
      <c r="BA5074" s="208">
        <v>3.84</v>
      </c>
      <c r="BB5074" s="21">
        <f t="shared" si="525"/>
        <v>22.033999999999999</v>
      </c>
      <c r="BC5074" s="21"/>
      <c r="BD5074" s="22">
        <f t="shared" si="523"/>
        <v>29.61559139784946</v>
      </c>
      <c r="BE5074" s="21"/>
      <c r="BG5074" s="10"/>
      <c r="BH5074" s="21">
        <f t="shared" si="524"/>
        <v>0</v>
      </c>
      <c r="BI5074" s="22">
        <f t="shared" si="524"/>
        <v>2.2034000000000002E-2</v>
      </c>
      <c r="BJ5074" s="21"/>
      <c r="BK5074" s="21">
        <v>0</v>
      </c>
      <c r="BL5074" s="22">
        <v>6.6102000000000008E-2</v>
      </c>
      <c r="BM5074" s="21"/>
      <c r="BN5074" s="21">
        <f t="shared" si="522"/>
        <v>0</v>
      </c>
      <c r="BO5074" s="22">
        <f t="shared" si="522"/>
        <v>0.26440800000000003</v>
      </c>
      <c r="BP5074" s="21">
        <f t="shared" si="522"/>
        <v>0</v>
      </c>
    </row>
    <row r="5075" spans="1:68" ht="11.1" hidden="1" customHeight="1" outlineLevel="1" collapsed="1" x14ac:dyDescent="0.2">
      <c r="A5075" s="10"/>
      <c r="B5075" s="18"/>
      <c r="C5075" s="18"/>
      <c r="D5075" s="18"/>
      <c r="E5075" s="19" t="s">
        <v>4442</v>
      </c>
      <c r="F5075" s="20"/>
      <c r="G5075" s="20"/>
      <c r="H5075" s="20"/>
      <c r="I5075" s="20"/>
      <c r="J5075" s="20"/>
      <c r="K5075" s="20"/>
      <c r="L5075" s="20"/>
      <c r="M5075" s="20"/>
      <c r="N5075" s="20"/>
      <c r="O5075" s="20"/>
      <c r="P5075" s="20"/>
      <c r="Q5075" s="20"/>
      <c r="R5075" s="20"/>
      <c r="S5075" s="20"/>
      <c r="T5075" s="20"/>
      <c r="U5075" s="20"/>
      <c r="V5075" s="20"/>
      <c r="W5075" s="20"/>
      <c r="X5075" s="20"/>
      <c r="Y5075" s="20"/>
      <c r="Z5075" s="20"/>
      <c r="AA5075" s="20"/>
      <c r="AB5075" s="20"/>
      <c r="AC5075" s="20"/>
      <c r="AD5075" s="20"/>
      <c r="AE5075" s="20"/>
      <c r="AF5075" s="20"/>
      <c r="AG5075" s="20"/>
      <c r="AH5075" s="20"/>
      <c r="AI5075" s="20"/>
      <c r="AJ5075" s="20"/>
      <c r="AK5075" s="20"/>
      <c r="AL5075" s="20"/>
      <c r="AM5075" s="209">
        <v>2.1920000000000002</v>
      </c>
      <c r="AN5075" s="209">
        <v>3.407</v>
      </c>
      <c r="AO5075" s="209">
        <v>6.3070000000000004</v>
      </c>
      <c r="AP5075" s="209">
        <v>6.577</v>
      </c>
      <c r="AQ5075" s="209">
        <v>9.6359999999999992</v>
      </c>
      <c r="AR5075" s="209">
        <v>8.5649999999999995</v>
      </c>
      <c r="AS5075" s="209">
        <v>3.7349999999999999</v>
      </c>
      <c r="AT5075" s="209">
        <v>2.8029999999999999</v>
      </c>
      <c r="AU5075" s="209">
        <v>0.17699999999999999</v>
      </c>
      <c r="AV5075" s="20"/>
      <c r="AW5075" s="20"/>
      <c r="AX5075" s="20"/>
      <c r="AY5075" s="20"/>
      <c r="AZ5075" s="209">
        <v>3.3620000000000001</v>
      </c>
      <c r="BA5075" s="209">
        <v>3.22</v>
      </c>
      <c r="BB5075" s="21">
        <f t="shared" si="525"/>
        <v>9.6359999999999992</v>
      </c>
      <c r="BC5075" s="21">
        <f>BF5075</f>
        <v>25</v>
      </c>
      <c r="BD5075" s="22">
        <f t="shared" si="523"/>
        <v>12.951612903225806</v>
      </c>
      <c r="BE5075" s="21">
        <f>BC5075-BD5075</f>
        <v>12.048387096774194</v>
      </c>
      <c r="BF5075" s="2">
        <v>25</v>
      </c>
      <c r="BG5075" s="10">
        <v>6</v>
      </c>
      <c r="BH5075" s="21">
        <f t="shared" si="524"/>
        <v>1.8599999999999998E-2</v>
      </c>
      <c r="BI5075" s="22">
        <f t="shared" si="524"/>
        <v>9.6360000000000005E-3</v>
      </c>
      <c r="BJ5075" s="21">
        <f>BH5075-BI5075</f>
        <v>8.963999999999998E-3</v>
      </c>
      <c r="BK5075" s="21">
        <v>5.5799999999999995E-2</v>
      </c>
      <c r="BL5075" s="22">
        <v>2.8908000000000003E-2</v>
      </c>
      <c r="BM5075" s="21">
        <v>2.6891999999999992E-2</v>
      </c>
      <c r="BN5075" s="21">
        <f t="shared" ref="BN5075:BP5138" si="526">BK5075*4</f>
        <v>0.22319999999999998</v>
      </c>
      <c r="BO5075" s="22">
        <f t="shared" si="526"/>
        <v>0.11563200000000001</v>
      </c>
      <c r="BP5075" s="21">
        <f t="shared" si="526"/>
        <v>0.10756799999999997</v>
      </c>
    </row>
    <row r="5076" spans="1:68" ht="11.1" hidden="1" customHeight="1" outlineLevel="2" x14ac:dyDescent="0.2">
      <c r="A5076" s="10"/>
      <c r="B5076" s="18"/>
      <c r="C5076" s="18"/>
      <c r="D5076" s="18"/>
      <c r="E5076" s="23" t="s">
        <v>4443</v>
      </c>
      <c r="F5076" s="24"/>
      <c r="G5076" s="24"/>
      <c r="H5076" s="24"/>
      <c r="I5076" s="24"/>
      <c r="J5076" s="24"/>
      <c r="K5076" s="24"/>
      <c r="L5076" s="24"/>
      <c r="M5076" s="24"/>
      <c r="N5076" s="24"/>
      <c r="O5076" s="24"/>
      <c r="P5076" s="24"/>
      <c r="Q5076" s="24"/>
      <c r="R5076" s="24"/>
      <c r="S5076" s="24"/>
      <c r="T5076" s="24"/>
      <c r="U5076" s="24"/>
      <c r="V5076" s="24"/>
      <c r="W5076" s="24"/>
      <c r="X5076" s="24"/>
      <c r="Y5076" s="24"/>
      <c r="Z5076" s="24"/>
      <c r="AA5076" s="24"/>
      <c r="AB5076" s="24"/>
      <c r="AC5076" s="24"/>
      <c r="AD5076" s="24"/>
      <c r="AE5076" s="24"/>
      <c r="AF5076" s="24"/>
      <c r="AG5076" s="24"/>
      <c r="AH5076" s="24"/>
      <c r="AI5076" s="24"/>
      <c r="AJ5076" s="24"/>
      <c r="AK5076" s="24"/>
      <c r="AL5076" s="24"/>
      <c r="AM5076" s="208">
        <v>2.1920000000000002</v>
      </c>
      <c r="AN5076" s="208">
        <v>3.407</v>
      </c>
      <c r="AO5076" s="208">
        <v>6.3070000000000004</v>
      </c>
      <c r="AP5076" s="208">
        <v>6.577</v>
      </c>
      <c r="AQ5076" s="208">
        <v>9.6359999999999992</v>
      </c>
      <c r="AR5076" s="208">
        <v>8.5649999999999995</v>
      </c>
      <c r="AS5076" s="208">
        <v>3.7349999999999999</v>
      </c>
      <c r="AT5076" s="208">
        <v>2.8029999999999999</v>
      </c>
      <c r="AU5076" s="208">
        <v>0.17699999999999999</v>
      </c>
      <c r="AV5076" s="24"/>
      <c r="AW5076" s="24"/>
      <c r="AX5076" s="24"/>
      <c r="AY5076" s="24"/>
      <c r="AZ5076" s="208">
        <v>3.3620000000000001</v>
      </c>
      <c r="BA5076" s="208">
        <v>3.22</v>
      </c>
      <c r="BB5076" s="21">
        <f t="shared" si="525"/>
        <v>9.6359999999999992</v>
      </c>
      <c r="BC5076" s="21"/>
      <c r="BD5076" s="22">
        <f t="shared" si="523"/>
        <v>12.951612903225806</v>
      </c>
      <c r="BE5076" s="21"/>
      <c r="BG5076" s="10"/>
      <c r="BH5076" s="21">
        <f t="shared" si="524"/>
        <v>0</v>
      </c>
      <c r="BI5076" s="22">
        <f t="shared" si="524"/>
        <v>9.6360000000000005E-3</v>
      </c>
      <c r="BJ5076" s="21"/>
      <c r="BK5076" s="21">
        <v>0</v>
      </c>
      <c r="BL5076" s="22">
        <v>2.8908000000000003E-2</v>
      </c>
      <c r="BM5076" s="21"/>
      <c r="BN5076" s="21">
        <f t="shared" si="526"/>
        <v>0</v>
      </c>
      <c r="BO5076" s="22">
        <f t="shared" si="526"/>
        <v>0.11563200000000001</v>
      </c>
      <c r="BP5076" s="21">
        <f t="shared" si="526"/>
        <v>0</v>
      </c>
    </row>
    <row r="5077" spans="1:68" ht="11.1" hidden="1" customHeight="1" outlineLevel="1" collapsed="1" x14ac:dyDescent="0.2">
      <c r="A5077" s="10"/>
      <c r="B5077" s="18"/>
      <c r="C5077" s="18"/>
      <c r="D5077" s="18"/>
      <c r="E5077" s="19" t="s">
        <v>4444</v>
      </c>
      <c r="F5077" s="20"/>
      <c r="G5077" s="20"/>
      <c r="H5077" s="20"/>
      <c r="I5077" s="20"/>
      <c r="J5077" s="20"/>
      <c r="K5077" s="20"/>
      <c r="L5077" s="20"/>
      <c r="M5077" s="20"/>
      <c r="N5077" s="20"/>
      <c r="O5077" s="20"/>
      <c r="P5077" s="20"/>
      <c r="Q5077" s="20"/>
      <c r="R5077" s="20"/>
      <c r="S5077" s="20"/>
      <c r="T5077" s="20"/>
      <c r="U5077" s="20"/>
      <c r="V5077" s="20"/>
      <c r="W5077" s="20"/>
      <c r="X5077" s="20"/>
      <c r="Y5077" s="20"/>
      <c r="Z5077" s="20"/>
      <c r="AA5077" s="20"/>
      <c r="AB5077" s="209">
        <v>2.2050000000000001</v>
      </c>
      <c r="AC5077" s="209">
        <v>1.6759999999999999</v>
      </c>
      <c r="AD5077" s="209">
        <v>1.7410000000000001</v>
      </c>
      <c r="AE5077" s="209">
        <v>3.198</v>
      </c>
      <c r="AF5077" s="209">
        <v>2.0550000000000002</v>
      </c>
      <c r="AG5077" s="209">
        <v>1.6319999999999999</v>
      </c>
      <c r="AH5077" s="209">
        <v>1.1200000000000001</v>
      </c>
      <c r="AI5077" s="209">
        <v>0.252</v>
      </c>
      <c r="AJ5077" s="20"/>
      <c r="AK5077" s="20"/>
      <c r="AL5077" s="20"/>
      <c r="AM5077" s="209">
        <v>0.20799999999999999</v>
      </c>
      <c r="AN5077" s="209">
        <v>0.81599999999999995</v>
      </c>
      <c r="AO5077" s="209">
        <v>1.7130000000000001</v>
      </c>
      <c r="AP5077" s="209">
        <v>2.0139999999999998</v>
      </c>
      <c r="AQ5077" s="209">
        <v>2.2629999999999999</v>
      </c>
      <c r="AR5077" s="209">
        <v>2.6749999999999998</v>
      </c>
      <c r="AS5077" s="209">
        <v>1.736</v>
      </c>
      <c r="AT5077" s="209">
        <v>0.80100000000000005</v>
      </c>
      <c r="AU5077" s="20"/>
      <c r="AV5077" s="20"/>
      <c r="AW5077" s="20"/>
      <c r="AX5077" s="20"/>
      <c r="AY5077" s="20"/>
      <c r="AZ5077" s="209">
        <v>1.548</v>
      </c>
      <c r="BA5077" s="209">
        <v>1.3979999999999999</v>
      </c>
      <c r="BB5077" s="21">
        <f t="shared" si="525"/>
        <v>3.198</v>
      </c>
      <c r="BC5077" s="21">
        <f>BF5077</f>
        <v>8.48</v>
      </c>
      <c r="BD5077" s="22">
        <f t="shared" si="523"/>
        <v>4.2983870967741939</v>
      </c>
      <c r="BE5077" s="21">
        <f>BC5077-BD5077</f>
        <v>4.1816129032258065</v>
      </c>
      <c r="BF5077" s="2">
        <v>8.48</v>
      </c>
      <c r="BG5077" s="10">
        <v>6</v>
      </c>
      <c r="BH5077" s="21">
        <f t="shared" si="524"/>
        <v>6.3091199999999997E-3</v>
      </c>
      <c r="BI5077" s="22">
        <f t="shared" si="524"/>
        <v>3.1980000000000003E-3</v>
      </c>
      <c r="BJ5077" s="21">
        <f>BH5077-BI5077</f>
        <v>3.1111199999999993E-3</v>
      </c>
      <c r="BK5077" s="21">
        <v>1.8927359999999997E-2</v>
      </c>
      <c r="BL5077" s="22">
        <v>9.5940000000000018E-3</v>
      </c>
      <c r="BM5077" s="21">
        <v>9.3333599999999954E-3</v>
      </c>
      <c r="BN5077" s="21">
        <f t="shared" si="526"/>
        <v>7.5709439999999989E-2</v>
      </c>
      <c r="BO5077" s="22">
        <f t="shared" si="526"/>
        <v>3.8376000000000007E-2</v>
      </c>
      <c r="BP5077" s="21">
        <f t="shared" si="526"/>
        <v>3.7333439999999982E-2</v>
      </c>
    </row>
    <row r="5078" spans="1:68" ht="11.1" hidden="1" customHeight="1" outlineLevel="2" x14ac:dyDescent="0.2">
      <c r="A5078" s="10"/>
      <c r="B5078" s="18"/>
      <c r="C5078" s="18"/>
      <c r="D5078" s="18"/>
      <c r="E5078" s="23" t="s">
        <v>4445</v>
      </c>
      <c r="F5078" s="24"/>
      <c r="G5078" s="24"/>
      <c r="H5078" s="24"/>
      <c r="I5078" s="24"/>
      <c r="J5078" s="24"/>
      <c r="K5078" s="24"/>
      <c r="L5078" s="24"/>
      <c r="M5078" s="24"/>
      <c r="N5078" s="24"/>
      <c r="O5078" s="24"/>
      <c r="P5078" s="24"/>
      <c r="Q5078" s="24"/>
      <c r="R5078" s="24"/>
      <c r="S5078" s="24"/>
      <c r="T5078" s="24"/>
      <c r="U5078" s="24"/>
      <c r="V5078" s="24"/>
      <c r="W5078" s="24"/>
      <c r="X5078" s="24"/>
      <c r="Y5078" s="24"/>
      <c r="Z5078" s="24"/>
      <c r="AA5078" s="24"/>
      <c r="AB5078" s="208">
        <v>2.2050000000000001</v>
      </c>
      <c r="AC5078" s="208">
        <v>1.6759999999999999</v>
      </c>
      <c r="AD5078" s="208">
        <v>1.7410000000000001</v>
      </c>
      <c r="AE5078" s="208">
        <v>3.198</v>
      </c>
      <c r="AF5078" s="208">
        <v>2.0550000000000002</v>
      </c>
      <c r="AG5078" s="208">
        <v>1.6319999999999999</v>
      </c>
      <c r="AH5078" s="208">
        <v>1.1200000000000001</v>
      </c>
      <c r="AI5078" s="208">
        <v>0.252</v>
      </c>
      <c r="AJ5078" s="24"/>
      <c r="AK5078" s="24"/>
      <c r="AL5078" s="24"/>
      <c r="AM5078" s="208">
        <v>0.20799999999999999</v>
      </c>
      <c r="AN5078" s="208">
        <v>0.81599999999999995</v>
      </c>
      <c r="AO5078" s="208">
        <v>1.7130000000000001</v>
      </c>
      <c r="AP5078" s="208">
        <v>2.0139999999999998</v>
      </c>
      <c r="AQ5078" s="208">
        <v>2.2629999999999999</v>
      </c>
      <c r="AR5078" s="208">
        <v>2.6749999999999998</v>
      </c>
      <c r="AS5078" s="208">
        <v>1.736</v>
      </c>
      <c r="AT5078" s="208">
        <v>0.80100000000000005</v>
      </c>
      <c r="AU5078" s="24"/>
      <c r="AV5078" s="24"/>
      <c r="AW5078" s="24"/>
      <c r="AX5078" s="24"/>
      <c r="AY5078" s="24"/>
      <c r="AZ5078" s="208">
        <v>1.548</v>
      </c>
      <c r="BA5078" s="208">
        <v>1.3979999999999999</v>
      </c>
      <c r="BB5078" s="21">
        <f t="shared" si="525"/>
        <v>3.198</v>
      </c>
      <c r="BC5078" s="21"/>
      <c r="BD5078" s="22">
        <f t="shared" si="523"/>
        <v>4.2983870967741939</v>
      </c>
      <c r="BE5078" s="21"/>
      <c r="BG5078" s="10"/>
      <c r="BH5078" s="21">
        <f t="shared" si="524"/>
        <v>0</v>
      </c>
      <c r="BI5078" s="22">
        <f t="shared" si="524"/>
        <v>3.1980000000000003E-3</v>
      </c>
      <c r="BJ5078" s="21"/>
      <c r="BK5078" s="21">
        <v>0</v>
      </c>
      <c r="BL5078" s="22">
        <v>9.5940000000000018E-3</v>
      </c>
      <c r="BM5078" s="21"/>
      <c r="BN5078" s="21">
        <f t="shared" si="526"/>
        <v>0</v>
      </c>
      <c r="BO5078" s="22">
        <f t="shared" si="526"/>
        <v>3.8376000000000007E-2</v>
      </c>
      <c r="BP5078" s="21">
        <f t="shared" si="526"/>
        <v>0</v>
      </c>
    </row>
    <row r="5079" spans="1:68" ht="11.1" customHeight="1" outlineLevel="1" collapsed="1" x14ac:dyDescent="0.2">
      <c r="A5079" s="10"/>
      <c r="B5079" s="18"/>
      <c r="C5079" s="18"/>
      <c r="D5079" s="18"/>
      <c r="E5079" s="19" t="s">
        <v>4446</v>
      </c>
      <c r="F5079" s="209">
        <v>0.91100000000000003</v>
      </c>
      <c r="G5079" s="209">
        <v>0.57599999999999996</v>
      </c>
      <c r="H5079" s="209">
        <v>0.46300000000000002</v>
      </c>
      <c r="I5079" s="240">
        <v>0.29499999999999998</v>
      </c>
      <c r="J5079" s="240"/>
      <c r="K5079" s="20"/>
      <c r="L5079" s="20"/>
      <c r="M5079" s="20"/>
      <c r="N5079" s="20"/>
      <c r="O5079" s="20"/>
      <c r="P5079" s="209">
        <v>0.52400000000000002</v>
      </c>
      <c r="Q5079" s="20"/>
      <c r="R5079" s="209">
        <v>0.75</v>
      </c>
      <c r="S5079" s="209">
        <v>0.88500000000000001</v>
      </c>
      <c r="T5079" s="209">
        <v>0.85499999999999998</v>
      </c>
      <c r="U5079" s="209">
        <v>0.375</v>
      </c>
      <c r="V5079" s="209">
        <v>0.158</v>
      </c>
      <c r="W5079" s="20"/>
      <c r="X5079" s="20"/>
      <c r="Y5079" s="20"/>
      <c r="Z5079" s="20"/>
      <c r="AA5079" s="20"/>
      <c r="AB5079" s="209">
        <v>0.46100000000000002</v>
      </c>
      <c r="AC5079" s="209">
        <v>0.70799999999999996</v>
      </c>
      <c r="AD5079" s="209">
        <v>0.96299999999999997</v>
      </c>
      <c r="AE5079" s="209">
        <v>1.04</v>
      </c>
      <c r="AF5079" s="209">
        <v>0.65900000000000003</v>
      </c>
      <c r="AG5079" s="209">
        <v>0.55400000000000005</v>
      </c>
      <c r="AH5079" s="20"/>
      <c r="AI5079" s="209">
        <v>0.21</v>
      </c>
      <c r="AJ5079" s="20"/>
      <c r="AK5079" s="20"/>
      <c r="AL5079" s="20"/>
      <c r="AM5079" s="20"/>
      <c r="AN5079" s="209">
        <v>0.19900000000000001</v>
      </c>
      <c r="AO5079" s="209">
        <v>0.96699999999999997</v>
      </c>
      <c r="AP5079" s="209">
        <v>0.85099999999999998</v>
      </c>
      <c r="AQ5079" s="209">
        <v>0.996</v>
      </c>
      <c r="AR5079" s="209">
        <v>0.90600000000000003</v>
      </c>
      <c r="AS5079" s="209">
        <v>0.58599999999999997</v>
      </c>
      <c r="AT5079" s="209">
        <v>0.311</v>
      </c>
      <c r="AU5079" s="20"/>
      <c r="AV5079" s="20"/>
      <c r="AW5079" s="20"/>
      <c r="AX5079" s="20"/>
      <c r="AY5079" s="209">
        <v>6.9000000000000006E-2</v>
      </c>
      <c r="AZ5079" s="209">
        <v>0.17799999999999999</v>
      </c>
      <c r="BA5079" s="209">
        <v>0.81</v>
      </c>
      <c r="BB5079" s="21">
        <f t="shared" si="525"/>
        <v>1.04</v>
      </c>
      <c r="BC5079" s="21">
        <f>BF5079</f>
        <v>2.7</v>
      </c>
      <c r="BD5079" s="22">
        <f t="shared" si="523"/>
        <v>1.3978494623655915</v>
      </c>
      <c r="BE5079" s="21">
        <f>BC5079-BD5079</f>
        <v>1.3021505376344087</v>
      </c>
      <c r="BF5079" s="2">
        <v>2.7</v>
      </c>
      <c r="BG5079" s="10">
        <v>7</v>
      </c>
      <c r="BH5079" s="21">
        <f t="shared" si="524"/>
        <v>2.0088000000000003E-3</v>
      </c>
      <c r="BI5079" s="22">
        <f t="shared" si="524"/>
        <v>1.0399999999999999E-3</v>
      </c>
      <c r="BJ5079" s="21">
        <f>BH5079-BI5079</f>
        <v>9.6880000000000035E-4</v>
      </c>
      <c r="BK5079" s="21">
        <v>6.0264000000000012E-3</v>
      </c>
      <c r="BL5079" s="22">
        <v>3.1199999999999995E-3</v>
      </c>
      <c r="BM5079" s="21">
        <v>2.9064000000000017E-3</v>
      </c>
      <c r="BN5079" s="21">
        <f t="shared" si="526"/>
        <v>2.4105600000000005E-2</v>
      </c>
      <c r="BO5079" s="22">
        <f t="shared" si="526"/>
        <v>1.2479999999999998E-2</v>
      </c>
      <c r="BP5079" s="21">
        <f t="shared" si="526"/>
        <v>1.1625600000000007E-2</v>
      </c>
    </row>
    <row r="5080" spans="1:68" ht="11.1" hidden="1" customHeight="1" outlineLevel="2" x14ac:dyDescent="0.2">
      <c r="A5080" s="10"/>
      <c r="B5080" s="18"/>
      <c r="C5080" s="18"/>
      <c r="D5080" s="18"/>
      <c r="E5080" s="23" t="s">
        <v>4447</v>
      </c>
      <c r="F5080" s="208">
        <v>0.91100000000000003</v>
      </c>
      <c r="G5080" s="208">
        <v>0.57599999999999996</v>
      </c>
      <c r="H5080" s="208">
        <v>0.46300000000000002</v>
      </c>
      <c r="I5080" s="239">
        <v>0.29499999999999998</v>
      </c>
      <c r="J5080" s="239"/>
      <c r="K5080" s="24"/>
      <c r="L5080" s="24"/>
      <c r="M5080" s="24"/>
      <c r="N5080" s="24"/>
      <c r="O5080" s="24"/>
      <c r="P5080" s="208">
        <v>0.52400000000000002</v>
      </c>
      <c r="Q5080" s="24"/>
      <c r="R5080" s="208">
        <v>0.75</v>
      </c>
      <c r="S5080" s="208">
        <v>0.88500000000000001</v>
      </c>
      <c r="T5080" s="208">
        <v>0.85499999999999998</v>
      </c>
      <c r="U5080" s="208">
        <v>0.375</v>
      </c>
      <c r="V5080" s="208">
        <v>0.158</v>
      </c>
      <c r="W5080" s="24"/>
      <c r="X5080" s="24"/>
      <c r="Y5080" s="24"/>
      <c r="Z5080" s="24"/>
      <c r="AA5080" s="24"/>
      <c r="AB5080" s="208">
        <v>0.46100000000000002</v>
      </c>
      <c r="AC5080" s="208">
        <v>0.70799999999999996</v>
      </c>
      <c r="AD5080" s="208">
        <v>0.96299999999999997</v>
      </c>
      <c r="AE5080" s="208">
        <v>1.04</v>
      </c>
      <c r="AF5080" s="208">
        <v>0.65900000000000003</v>
      </c>
      <c r="AG5080" s="208">
        <v>0.55400000000000005</v>
      </c>
      <c r="AH5080" s="24"/>
      <c r="AI5080" s="208">
        <v>0.21</v>
      </c>
      <c r="AJ5080" s="24"/>
      <c r="AK5080" s="24"/>
      <c r="AL5080" s="24"/>
      <c r="AM5080" s="24"/>
      <c r="AN5080" s="208">
        <v>0.19900000000000001</v>
      </c>
      <c r="AO5080" s="208">
        <v>0.96699999999999997</v>
      </c>
      <c r="AP5080" s="208">
        <v>0.85099999999999998</v>
      </c>
      <c r="AQ5080" s="208">
        <v>0.996</v>
      </c>
      <c r="AR5080" s="208">
        <v>0.90600000000000003</v>
      </c>
      <c r="AS5080" s="208">
        <v>0.58599999999999997</v>
      </c>
      <c r="AT5080" s="208">
        <v>0.311</v>
      </c>
      <c r="AU5080" s="24"/>
      <c r="AV5080" s="24"/>
      <c r="AW5080" s="24"/>
      <c r="AX5080" s="24"/>
      <c r="AY5080" s="208">
        <v>6.9000000000000006E-2</v>
      </c>
      <c r="AZ5080" s="208">
        <v>0.17799999999999999</v>
      </c>
      <c r="BA5080" s="208">
        <v>0.81</v>
      </c>
      <c r="BB5080" s="21">
        <f t="shared" si="525"/>
        <v>1.04</v>
      </c>
      <c r="BC5080" s="21"/>
      <c r="BD5080" s="22">
        <f t="shared" si="523"/>
        <v>1.3978494623655915</v>
      </c>
      <c r="BE5080" s="21"/>
      <c r="BG5080" s="10"/>
      <c r="BH5080" s="21">
        <f t="shared" si="524"/>
        <v>0</v>
      </c>
      <c r="BI5080" s="22">
        <f t="shared" si="524"/>
        <v>1.0399999999999999E-3</v>
      </c>
      <c r="BJ5080" s="21"/>
      <c r="BK5080" s="21">
        <v>0</v>
      </c>
      <c r="BL5080" s="22">
        <v>3.1199999999999995E-3</v>
      </c>
      <c r="BM5080" s="21"/>
      <c r="BN5080" s="21">
        <f t="shared" si="526"/>
        <v>0</v>
      </c>
      <c r="BO5080" s="22">
        <f t="shared" si="526"/>
        <v>1.2479999999999998E-2</v>
      </c>
      <c r="BP5080" s="21">
        <f t="shared" si="526"/>
        <v>0</v>
      </c>
    </row>
    <row r="5081" spans="1:68" ht="11.1" hidden="1" customHeight="1" outlineLevel="1" collapsed="1" x14ac:dyDescent="0.2">
      <c r="A5081" s="10"/>
      <c r="B5081" s="18"/>
      <c r="C5081" s="18"/>
      <c r="D5081" s="18"/>
      <c r="E5081" s="19" t="s">
        <v>4448</v>
      </c>
      <c r="F5081" s="209">
        <v>8.9879999999999995</v>
      </c>
      <c r="G5081" s="20"/>
      <c r="H5081" s="209">
        <v>11.835000000000001</v>
      </c>
      <c r="I5081" s="240">
        <v>3.319</v>
      </c>
      <c r="J5081" s="240"/>
      <c r="K5081" s="20"/>
      <c r="L5081" s="20"/>
      <c r="M5081" s="20"/>
      <c r="N5081" s="20"/>
      <c r="O5081" s="20"/>
      <c r="P5081" s="209">
        <v>3.1429999999999998</v>
      </c>
      <c r="Q5081" s="20"/>
      <c r="R5081" s="209">
        <v>6</v>
      </c>
      <c r="S5081" s="209">
        <v>9</v>
      </c>
      <c r="T5081" s="209">
        <v>9</v>
      </c>
      <c r="U5081" s="209">
        <v>6</v>
      </c>
      <c r="V5081" s="209">
        <v>1.8</v>
      </c>
      <c r="W5081" s="20"/>
      <c r="X5081" s="20"/>
      <c r="Y5081" s="20"/>
      <c r="Z5081" s="20"/>
      <c r="AA5081" s="20"/>
      <c r="AB5081" s="209">
        <v>10.161</v>
      </c>
      <c r="AC5081" s="209">
        <v>2.7490000000000001</v>
      </c>
      <c r="AD5081" s="209">
        <v>5.6890000000000001</v>
      </c>
      <c r="AE5081" s="209">
        <v>5.4219999999999997</v>
      </c>
      <c r="AF5081" s="209">
        <v>11.894</v>
      </c>
      <c r="AG5081" s="20"/>
      <c r="AH5081" s="209">
        <v>0.39700000000000002</v>
      </c>
      <c r="AI5081" s="209">
        <v>1.454</v>
      </c>
      <c r="AJ5081" s="20"/>
      <c r="AK5081" s="20"/>
      <c r="AL5081" s="20"/>
      <c r="AM5081" s="20"/>
      <c r="AN5081" s="209">
        <v>4.5490000000000004</v>
      </c>
      <c r="AO5081" s="209">
        <v>6.74</v>
      </c>
      <c r="AP5081" s="209">
        <v>5.4610000000000003</v>
      </c>
      <c r="AQ5081" s="209">
        <v>7.2160000000000002</v>
      </c>
      <c r="AR5081" s="209">
        <v>8.4280000000000008</v>
      </c>
      <c r="AS5081" s="209">
        <v>5.3860000000000001</v>
      </c>
      <c r="AT5081" s="209">
        <v>3.508</v>
      </c>
      <c r="AU5081" s="209">
        <v>3.431</v>
      </c>
      <c r="AV5081" s="20"/>
      <c r="AW5081" s="20"/>
      <c r="AX5081" s="20"/>
      <c r="AY5081" s="209">
        <v>1.4990000000000001</v>
      </c>
      <c r="AZ5081" s="209">
        <v>1.5920000000000001</v>
      </c>
      <c r="BA5081" s="209">
        <v>4.2329999999999997</v>
      </c>
      <c r="BB5081" s="56">
        <f>BB5082+BB5083</f>
        <v>14.068</v>
      </c>
      <c r="BC5081" s="21">
        <f>BD5081</f>
        <v>18.908602150537636</v>
      </c>
      <c r="BD5081" s="22">
        <f t="shared" si="523"/>
        <v>18.908602150537636</v>
      </c>
      <c r="BE5081" s="21">
        <f>BC5081-BD5081</f>
        <v>0</v>
      </c>
      <c r="BF5081" s="2">
        <v>15.4</v>
      </c>
      <c r="BG5081" s="10">
        <v>6</v>
      </c>
      <c r="BH5081" s="21">
        <f t="shared" si="524"/>
        <v>1.4068000000000002E-2</v>
      </c>
      <c r="BI5081" s="22">
        <f t="shared" si="524"/>
        <v>1.4068000000000002E-2</v>
      </c>
      <c r="BJ5081" s="21">
        <f>BH5081-BI5081</f>
        <v>0</v>
      </c>
      <c r="BK5081" s="21">
        <v>4.2204000000000005E-2</v>
      </c>
      <c r="BL5081" s="22">
        <v>4.2204000000000005E-2</v>
      </c>
      <c r="BM5081" s="21">
        <v>0</v>
      </c>
      <c r="BN5081" s="21">
        <f t="shared" si="526"/>
        <v>0.16881600000000002</v>
      </c>
      <c r="BO5081" s="22">
        <f t="shared" si="526"/>
        <v>0.16881600000000002</v>
      </c>
      <c r="BP5081" s="21">
        <f t="shared" si="526"/>
        <v>0</v>
      </c>
    </row>
    <row r="5082" spans="1:68" ht="11.1" hidden="1" customHeight="1" outlineLevel="2" x14ac:dyDescent="0.2">
      <c r="A5082" s="10"/>
      <c r="B5082" s="18"/>
      <c r="C5082" s="18"/>
      <c r="D5082" s="18"/>
      <c r="E5082" s="23" t="s">
        <v>4449</v>
      </c>
      <c r="F5082" s="208">
        <v>1.774</v>
      </c>
      <c r="G5082" s="24"/>
      <c r="H5082" s="208">
        <v>2.1739999999999999</v>
      </c>
      <c r="I5082" s="239">
        <v>0.69699999999999995</v>
      </c>
      <c r="J5082" s="239"/>
      <c r="K5082" s="24"/>
      <c r="L5082" s="24"/>
      <c r="M5082" s="24"/>
      <c r="N5082" s="24"/>
      <c r="O5082" s="24"/>
      <c r="P5082" s="208">
        <v>1.093</v>
      </c>
      <c r="Q5082" s="24"/>
      <c r="R5082" s="208">
        <v>2</v>
      </c>
      <c r="S5082" s="208">
        <v>2</v>
      </c>
      <c r="T5082" s="208">
        <v>2</v>
      </c>
      <c r="U5082" s="208">
        <v>1</v>
      </c>
      <c r="V5082" s="208">
        <v>0.4</v>
      </c>
      <c r="W5082" s="24"/>
      <c r="X5082" s="24"/>
      <c r="Y5082" s="24"/>
      <c r="Z5082" s="24"/>
      <c r="AA5082" s="24"/>
      <c r="AB5082" s="24"/>
      <c r="AC5082" s="24"/>
      <c r="AD5082" s="24"/>
      <c r="AE5082" s="24"/>
      <c r="AF5082" s="24"/>
      <c r="AG5082" s="24"/>
      <c r="AH5082" s="24"/>
      <c r="AI5082" s="24"/>
      <c r="AJ5082" s="24"/>
      <c r="AK5082" s="24"/>
      <c r="AL5082" s="24"/>
      <c r="AM5082" s="24"/>
      <c r="AN5082" s="24"/>
      <c r="AO5082" s="208">
        <v>1.3859999999999999</v>
      </c>
      <c r="AP5082" s="208">
        <v>1.323</v>
      </c>
      <c r="AQ5082" s="208">
        <v>1.5249999999999999</v>
      </c>
      <c r="AR5082" s="208">
        <v>1.8540000000000001</v>
      </c>
      <c r="AS5082" s="208">
        <v>1.19</v>
      </c>
      <c r="AT5082" s="208">
        <v>0.67300000000000004</v>
      </c>
      <c r="AU5082" s="208">
        <v>0.69399999999999995</v>
      </c>
      <c r="AV5082" s="24"/>
      <c r="AW5082" s="24"/>
      <c r="AX5082" s="24"/>
      <c r="AY5082" s="24"/>
      <c r="AZ5082" s="24"/>
      <c r="BA5082" s="24"/>
      <c r="BB5082" s="21">
        <f t="shared" si="525"/>
        <v>2.1739999999999999</v>
      </c>
      <c r="BC5082" s="21"/>
      <c r="BD5082" s="22">
        <f t="shared" si="523"/>
        <v>2.922043010752688</v>
      </c>
      <c r="BE5082" s="21"/>
      <c r="BG5082" s="10"/>
      <c r="BH5082" s="21">
        <f t="shared" si="524"/>
        <v>0</v>
      </c>
      <c r="BI5082" s="22">
        <f t="shared" si="524"/>
        <v>2.1740000000000002E-3</v>
      </c>
      <c r="BJ5082" s="21"/>
      <c r="BK5082" s="21">
        <v>0</v>
      </c>
      <c r="BL5082" s="22">
        <v>6.522E-3</v>
      </c>
      <c r="BM5082" s="21"/>
      <c r="BN5082" s="21">
        <f t="shared" si="526"/>
        <v>0</v>
      </c>
      <c r="BO5082" s="22">
        <f t="shared" si="526"/>
        <v>2.6088E-2</v>
      </c>
      <c r="BP5082" s="21">
        <f t="shared" si="526"/>
        <v>0</v>
      </c>
    </row>
    <row r="5083" spans="1:68" ht="11.1" hidden="1" customHeight="1" outlineLevel="2" x14ac:dyDescent="0.2">
      <c r="A5083" s="10"/>
      <c r="B5083" s="18"/>
      <c r="C5083" s="18"/>
      <c r="D5083" s="18"/>
      <c r="E5083" s="23" t="s">
        <v>4450</v>
      </c>
      <c r="F5083" s="208">
        <v>7.2140000000000004</v>
      </c>
      <c r="G5083" s="24"/>
      <c r="H5083" s="208">
        <v>9.6609999999999996</v>
      </c>
      <c r="I5083" s="239">
        <v>2.6219999999999999</v>
      </c>
      <c r="J5083" s="239"/>
      <c r="K5083" s="24"/>
      <c r="L5083" s="24"/>
      <c r="M5083" s="24"/>
      <c r="N5083" s="24"/>
      <c r="O5083" s="24"/>
      <c r="P5083" s="208">
        <v>2.0499999999999998</v>
      </c>
      <c r="Q5083" s="24"/>
      <c r="R5083" s="208">
        <v>4</v>
      </c>
      <c r="S5083" s="208">
        <v>7</v>
      </c>
      <c r="T5083" s="208">
        <v>7</v>
      </c>
      <c r="U5083" s="208">
        <v>5</v>
      </c>
      <c r="V5083" s="208">
        <v>1.4</v>
      </c>
      <c r="W5083" s="24"/>
      <c r="X5083" s="24"/>
      <c r="Y5083" s="24"/>
      <c r="Z5083" s="24"/>
      <c r="AA5083" s="24"/>
      <c r="AB5083" s="208">
        <v>10.161</v>
      </c>
      <c r="AC5083" s="208">
        <v>2.7490000000000001</v>
      </c>
      <c r="AD5083" s="208">
        <v>5.6890000000000001</v>
      </c>
      <c r="AE5083" s="208">
        <v>5.4219999999999997</v>
      </c>
      <c r="AF5083" s="208">
        <v>11.894</v>
      </c>
      <c r="AG5083" s="24"/>
      <c r="AH5083" s="208">
        <v>0.39700000000000002</v>
      </c>
      <c r="AI5083" s="208">
        <v>1.454</v>
      </c>
      <c r="AJ5083" s="24"/>
      <c r="AK5083" s="24"/>
      <c r="AL5083" s="24"/>
      <c r="AM5083" s="24"/>
      <c r="AN5083" s="208">
        <v>4.5490000000000004</v>
      </c>
      <c r="AO5083" s="208">
        <v>5.3540000000000001</v>
      </c>
      <c r="AP5083" s="208">
        <v>4.1379999999999999</v>
      </c>
      <c r="AQ5083" s="208">
        <v>5.6909999999999998</v>
      </c>
      <c r="AR5083" s="208">
        <v>6.5739999999999998</v>
      </c>
      <c r="AS5083" s="208">
        <v>4.1959999999999997</v>
      </c>
      <c r="AT5083" s="208">
        <v>2.835</v>
      </c>
      <c r="AU5083" s="208">
        <v>2.7370000000000001</v>
      </c>
      <c r="AV5083" s="24"/>
      <c r="AW5083" s="24"/>
      <c r="AX5083" s="24"/>
      <c r="AY5083" s="208">
        <v>1.4990000000000001</v>
      </c>
      <c r="AZ5083" s="208">
        <v>1.5920000000000001</v>
      </c>
      <c r="BA5083" s="208">
        <v>4.2329999999999997</v>
      </c>
      <c r="BB5083" s="21">
        <f t="shared" si="525"/>
        <v>11.894</v>
      </c>
      <c r="BC5083" s="21"/>
      <c r="BD5083" s="22">
        <f t="shared" si="523"/>
        <v>15.986559139784948</v>
      </c>
      <c r="BE5083" s="21"/>
      <c r="BG5083" s="10"/>
      <c r="BH5083" s="21">
        <f t="shared" si="524"/>
        <v>0</v>
      </c>
      <c r="BI5083" s="22">
        <f t="shared" si="524"/>
        <v>1.1894000000000002E-2</v>
      </c>
      <c r="BJ5083" s="21"/>
      <c r="BK5083" s="21">
        <v>0</v>
      </c>
      <c r="BL5083" s="22">
        <v>3.5682000000000005E-2</v>
      </c>
      <c r="BM5083" s="21"/>
      <c r="BN5083" s="21">
        <f t="shared" si="526"/>
        <v>0</v>
      </c>
      <c r="BO5083" s="22">
        <f t="shared" si="526"/>
        <v>0.14272800000000002</v>
      </c>
      <c r="BP5083" s="21">
        <f t="shared" si="526"/>
        <v>0</v>
      </c>
    </row>
    <row r="5084" spans="1:68" ht="11.1" hidden="1" customHeight="1" outlineLevel="1" collapsed="1" x14ac:dyDescent="0.2">
      <c r="A5084" s="10"/>
      <c r="B5084" s="18"/>
      <c r="C5084" s="18"/>
      <c r="D5084" s="18"/>
      <c r="E5084" s="19" t="s">
        <v>4451</v>
      </c>
      <c r="F5084" s="20"/>
      <c r="G5084" s="20"/>
      <c r="H5084" s="20"/>
      <c r="I5084" s="20"/>
      <c r="J5084" s="20"/>
      <c r="K5084" s="20"/>
      <c r="L5084" s="20"/>
      <c r="M5084" s="20"/>
      <c r="N5084" s="20"/>
      <c r="O5084" s="20"/>
      <c r="P5084" s="20"/>
      <c r="Q5084" s="20"/>
      <c r="R5084" s="20"/>
      <c r="S5084" s="20"/>
      <c r="T5084" s="20"/>
      <c r="U5084" s="20"/>
      <c r="V5084" s="20"/>
      <c r="W5084" s="20"/>
      <c r="X5084" s="20"/>
      <c r="Y5084" s="20"/>
      <c r="Z5084" s="20"/>
      <c r="AA5084" s="20"/>
      <c r="AB5084" s="20"/>
      <c r="AC5084" s="20"/>
      <c r="AD5084" s="20"/>
      <c r="AE5084" s="20"/>
      <c r="AF5084" s="20"/>
      <c r="AG5084" s="20"/>
      <c r="AH5084" s="20"/>
      <c r="AI5084" s="20"/>
      <c r="AJ5084" s="20"/>
      <c r="AK5084" s="20"/>
      <c r="AL5084" s="20"/>
      <c r="AM5084" s="20"/>
      <c r="AN5084" s="20"/>
      <c r="AO5084" s="20"/>
      <c r="AP5084" s="20"/>
      <c r="AQ5084" s="20"/>
      <c r="AR5084" s="20"/>
      <c r="AS5084" s="20"/>
      <c r="AT5084" s="209">
        <v>36.039000000000001</v>
      </c>
      <c r="AU5084" s="209">
        <v>0.16700000000000001</v>
      </c>
      <c r="AV5084" s="20"/>
      <c r="AW5084" s="20"/>
      <c r="AX5084" s="20"/>
      <c r="AY5084" s="20"/>
      <c r="AZ5084" s="20"/>
      <c r="BA5084" s="209">
        <v>4.742</v>
      </c>
      <c r="BB5084" s="21">
        <f t="shared" si="525"/>
        <v>36.039000000000001</v>
      </c>
      <c r="BC5084" s="21">
        <f>BD5084</f>
        <v>48.439516129032263</v>
      </c>
      <c r="BD5084" s="22">
        <f t="shared" si="523"/>
        <v>48.439516129032263</v>
      </c>
      <c r="BE5084" s="21">
        <f>BC5084-BD5084</f>
        <v>0</v>
      </c>
      <c r="BF5084" s="2">
        <v>10</v>
      </c>
      <c r="BG5084" s="10">
        <v>6</v>
      </c>
      <c r="BH5084" s="21">
        <f t="shared" si="524"/>
        <v>3.6039000000000009E-2</v>
      </c>
      <c r="BI5084" s="22">
        <f t="shared" si="524"/>
        <v>3.6039000000000009E-2</v>
      </c>
      <c r="BJ5084" s="21">
        <f>BH5084-BI5084</f>
        <v>0</v>
      </c>
      <c r="BK5084" s="21">
        <v>0.10811700000000002</v>
      </c>
      <c r="BL5084" s="22">
        <v>0.10811700000000002</v>
      </c>
      <c r="BM5084" s="21">
        <v>0</v>
      </c>
      <c r="BN5084" s="21">
        <f t="shared" si="526"/>
        <v>0.43246800000000007</v>
      </c>
      <c r="BO5084" s="22">
        <f t="shared" si="526"/>
        <v>0.43246800000000007</v>
      </c>
      <c r="BP5084" s="21">
        <f t="shared" si="526"/>
        <v>0</v>
      </c>
    </row>
    <row r="5085" spans="1:68" ht="11.1" hidden="1" customHeight="1" outlineLevel="2" x14ac:dyDescent="0.2">
      <c r="A5085" s="10"/>
      <c r="B5085" s="18"/>
      <c r="C5085" s="18"/>
      <c r="D5085" s="18"/>
      <c r="E5085" s="23" t="s">
        <v>4452</v>
      </c>
      <c r="F5085" s="24"/>
      <c r="G5085" s="24"/>
      <c r="H5085" s="24"/>
      <c r="I5085" s="24"/>
      <c r="J5085" s="24"/>
      <c r="K5085" s="24"/>
      <c r="L5085" s="24"/>
      <c r="M5085" s="24"/>
      <c r="N5085" s="24"/>
      <c r="O5085" s="24"/>
      <c r="P5085" s="24"/>
      <c r="Q5085" s="24"/>
      <c r="R5085" s="24"/>
      <c r="S5085" s="24"/>
      <c r="T5085" s="24"/>
      <c r="U5085" s="24"/>
      <c r="V5085" s="24"/>
      <c r="W5085" s="24"/>
      <c r="X5085" s="24"/>
      <c r="Y5085" s="24"/>
      <c r="Z5085" s="24"/>
      <c r="AA5085" s="24"/>
      <c r="AB5085" s="24"/>
      <c r="AC5085" s="24"/>
      <c r="AD5085" s="24"/>
      <c r="AE5085" s="24"/>
      <c r="AF5085" s="24"/>
      <c r="AG5085" s="24"/>
      <c r="AH5085" s="24"/>
      <c r="AI5085" s="24"/>
      <c r="AJ5085" s="24"/>
      <c r="AK5085" s="24"/>
      <c r="AL5085" s="24"/>
      <c r="AM5085" s="24"/>
      <c r="AN5085" s="24"/>
      <c r="AO5085" s="24"/>
      <c r="AP5085" s="24"/>
      <c r="AQ5085" s="24"/>
      <c r="AR5085" s="24"/>
      <c r="AS5085" s="24"/>
      <c r="AT5085" s="208">
        <v>36.039000000000001</v>
      </c>
      <c r="AU5085" s="208">
        <v>0.16700000000000001</v>
      </c>
      <c r="AV5085" s="24"/>
      <c r="AW5085" s="24"/>
      <c r="AX5085" s="24"/>
      <c r="AY5085" s="24"/>
      <c r="AZ5085" s="24"/>
      <c r="BA5085" s="208">
        <v>4.742</v>
      </c>
      <c r="BB5085" s="21">
        <f t="shared" si="525"/>
        <v>36.039000000000001</v>
      </c>
      <c r="BC5085" s="21"/>
      <c r="BD5085" s="22">
        <f t="shared" si="523"/>
        <v>48.439516129032263</v>
      </c>
      <c r="BE5085" s="21"/>
      <c r="BG5085" s="10"/>
      <c r="BH5085" s="21">
        <f t="shared" si="524"/>
        <v>0</v>
      </c>
      <c r="BI5085" s="22">
        <f t="shared" si="524"/>
        <v>3.6039000000000009E-2</v>
      </c>
      <c r="BJ5085" s="21"/>
      <c r="BK5085" s="21">
        <v>0</v>
      </c>
      <c r="BL5085" s="22">
        <v>0.10811700000000002</v>
      </c>
      <c r="BM5085" s="21"/>
      <c r="BN5085" s="21">
        <f t="shared" si="526"/>
        <v>0</v>
      </c>
      <c r="BO5085" s="22">
        <f t="shared" si="526"/>
        <v>0.43246800000000007</v>
      </c>
      <c r="BP5085" s="21">
        <f t="shared" si="526"/>
        <v>0</v>
      </c>
    </row>
    <row r="5086" spans="1:68" ht="11.1" hidden="1" customHeight="1" outlineLevel="1" collapsed="1" x14ac:dyDescent="0.2">
      <c r="A5086" s="10"/>
      <c r="B5086" s="18"/>
      <c r="C5086" s="18"/>
      <c r="D5086" s="18"/>
      <c r="E5086" s="19" t="s">
        <v>4453</v>
      </c>
      <c r="F5086" s="209">
        <v>85.417000000000002</v>
      </c>
      <c r="G5086" s="209">
        <v>69.603999999999999</v>
      </c>
      <c r="H5086" s="209">
        <v>62.06</v>
      </c>
      <c r="I5086" s="240">
        <v>61.290999999999997</v>
      </c>
      <c r="J5086" s="240"/>
      <c r="K5086" s="209">
        <v>71.5</v>
      </c>
      <c r="L5086" s="209">
        <v>71.146000000000001</v>
      </c>
      <c r="M5086" s="209">
        <v>59.325000000000003</v>
      </c>
      <c r="N5086" s="209">
        <v>58.482999999999997</v>
      </c>
      <c r="O5086" s="209">
        <v>51.182000000000002</v>
      </c>
      <c r="P5086" s="209">
        <v>53.843000000000004</v>
      </c>
      <c r="Q5086" s="209">
        <v>68.945999999999998</v>
      </c>
      <c r="R5086" s="209">
        <v>84.584999999999994</v>
      </c>
      <c r="S5086" s="209">
        <v>98.122</v>
      </c>
      <c r="T5086" s="209">
        <v>84.484999999999999</v>
      </c>
      <c r="U5086" s="209">
        <v>58.14</v>
      </c>
      <c r="V5086" s="209">
        <v>56.078000000000003</v>
      </c>
      <c r="W5086" s="209">
        <v>52.993000000000002</v>
      </c>
      <c r="X5086" s="209">
        <v>57.587000000000003</v>
      </c>
      <c r="Y5086" s="209">
        <v>66.947000000000003</v>
      </c>
      <c r="Z5086" s="209">
        <v>58.348999999999997</v>
      </c>
      <c r="AA5086" s="209">
        <v>54.197000000000003</v>
      </c>
      <c r="AB5086" s="209">
        <v>49.637999999999998</v>
      </c>
      <c r="AC5086" s="209">
        <v>61.343000000000004</v>
      </c>
      <c r="AD5086" s="209">
        <v>89.197999999999993</v>
      </c>
      <c r="AE5086" s="209">
        <v>83.683000000000007</v>
      </c>
      <c r="AF5086" s="209">
        <v>76.897000000000006</v>
      </c>
      <c r="AG5086" s="209">
        <v>64.936000000000007</v>
      </c>
      <c r="AH5086" s="209">
        <v>45.847000000000001</v>
      </c>
      <c r="AI5086" s="209">
        <v>66.619</v>
      </c>
      <c r="AJ5086" s="209">
        <v>47.837000000000003</v>
      </c>
      <c r="AK5086" s="209">
        <v>65.168999999999997</v>
      </c>
      <c r="AL5086" s="209">
        <v>63.372</v>
      </c>
      <c r="AM5086" s="209">
        <v>50.048000000000002</v>
      </c>
      <c r="AN5086" s="209">
        <v>43.262</v>
      </c>
      <c r="AO5086" s="209">
        <v>66.641999999999996</v>
      </c>
      <c r="AP5086" s="209">
        <v>86.674999999999997</v>
      </c>
      <c r="AQ5086" s="209">
        <v>80.504999999999995</v>
      </c>
      <c r="AR5086" s="209">
        <v>70.066999999999993</v>
      </c>
      <c r="AS5086" s="209">
        <v>72.272999999999996</v>
      </c>
      <c r="AT5086" s="209">
        <v>62.19</v>
      </c>
      <c r="AU5086" s="209">
        <v>1.7090000000000001</v>
      </c>
      <c r="AV5086" s="209">
        <v>105.212</v>
      </c>
      <c r="AW5086" s="209">
        <v>36.548000000000002</v>
      </c>
      <c r="AX5086" s="209">
        <v>11.79</v>
      </c>
      <c r="AY5086" s="209">
        <v>12.84</v>
      </c>
      <c r="AZ5086" s="209">
        <v>20.919</v>
      </c>
      <c r="BA5086" s="209">
        <v>48.424999999999997</v>
      </c>
      <c r="BB5086" s="21">
        <f t="shared" si="525"/>
        <v>105.212</v>
      </c>
      <c r="BC5086" s="21">
        <f>BF5086</f>
        <v>375.4</v>
      </c>
      <c r="BD5086" s="22">
        <f t="shared" si="523"/>
        <v>141.41397849462365</v>
      </c>
      <c r="BE5086" s="21">
        <f>BC5086-BD5086</f>
        <v>233.98602150537633</v>
      </c>
      <c r="BF5086" s="2">
        <v>375.4</v>
      </c>
      <c r="BG5086" s="10">
        <v>5</v>
      </c>
      <c r="BH5086" s="21">
        <f t="shared" si="524"/>
        <v>0.27929759999999998</v>
      </c>
      <c r="BI5086" s="22">
        <f t="shared" si="524"/>
        <v>0.105212</v>
      </c>
      <c r="BJ5086" s="21">
        <f>BH5086-BI5086</f>
        <v>0.17408559999999998</v>
      </c>
      <c r="BK5086" s="21">
        <v>0.83789279999999988</v>
      </c>
      <c r="BL5086" s="22">
        <v>0.31563600000000003</v>
      </c>
      <c r="BM5086" s="21">
        <v>0.52225679999999985</v>
      </c>
      <c r="BN5086" s="21">
        <f t="shared" si="526"/>
        <v>3.3515711999999995</v>
      </c>
      <c r="BO5086" s="22">
        <f t="shared" si="526"/>
        <v>1.2625440000000001</v>
      </c>
      <c r="BP5086" s="21">
        <f t="shared" si="526"/>
        <v>2.0890271999999994</v>
      </c>
    </row>
    <row r="5087" spans="1:68" ht="11.1" hidden="1" customHeight="1" outlineLevel="2" x14ac:dyDescent="0.2">
      <c r="A5087" s="10"/>
      <c r="B5087" s="18"/>
      <c r="C5087" s="18"/>
      <c r="D5087" s="18"/>
      <c r="E5087" s="23" t="s">
        <v>4454</v>
      </c>
      <c r="F5087" s="208">
        <v>85.417000000000002</v>
      </c>
      <c r="G5087" s="208">
        <v>69.603999999999999</v>
      </c>
      <c r="H5087" s="208">
        <v>62.06</v>
      </c>
      <c r="I5087" s="239">
        <v>61.290999999999997</v>
      </c>
      <c r="J5087" s="239"/>
      <c r="K5087" s="208">
        <v>71.5</v>
      </c>
      <c r="L5087" s="208">
        <v>71.146000000000001</v>
      </c>
      <c r="M5087" s="208">
        <v>59.325000000000003</v>
      </c>
      <c r="N5087" s="208">
        <v>58.482999999999997</v>
      </c>
      <c r="O5087" s="208">
        <v>51.182000000000002</v>
      </c>
      <c r="P5087" s="208">
        <v>53.843000000000004</v>
      </c>
      <c r="Q5087" s="208">
        <v>68.945999999999998</v>
      </c>
      <c r="R5087" s="208">
        <v>84.584999999999994</v>
      </c>
      <c r="S5087" s="208">
        <v>98.122</v>
      </c>
      <c r="T5087" s="208">
        <v>84.484999999999999</v>
      </c>
      <c r="U5087" s="208">
        <v>58.14</v>
      </c>
      <c r="V5087" s="208">
        <v>56.078000000000003</v>
      </c>
      <c r="W5087" s="208">
        <v>52.993000000000002</v>
      </c>
      <c r="X5087" s="208">
        <v>57.587000000000003</v>
      </c>
      <c r="Y5087" s="208">
        <v>66.947000000000003</v>
      </c>
      <c r="Z5087" s="208">
        <v>58.348999999999997</v>
      </c>
      <c r="AA5087" s="208">
        <v>54.197000000000003</v>
      </c>
      <c r="AB5087" s="208">
        <v>49.637999999999998</v>
      </c>
      <c r="AC5087" s="208">
        <v>61.343000000000004</v>
      </c>
      <c r="AD5087" s="208">
        <v>89.197999999999993</v>
      </c>
      <c r="AE5087" s="208">
        <v>83.683000000000007</v>
      </c>
      <c r="AF5087" s="208">
        <v>76.897000000000006</v>
      </c>
      <c r="AG5087" s="208">
        <v>64.936000000000007</v>
      </c>
      <c r="AH5087" s="208">
        <v>45.847000000000001</v>
      </c>
      <c r="AI5087" s="208">
        <v>66.619</v>
      </c>
      <c r="AJ5087" s="208">
        <v>47.837000000000003</v>
      </c>
      <c r="AK5087" s="208">
        <v>65.168999999999997</v>
      </c>
      <c r="AL5087" s="208">
        <v>63.372</v>
      </c>
      <c r="AM5087" s="208">
        <v>50.048000000000002</v>
      </c>
      <c r="AN5087" s="208">
        <v>43.262</v>
      </c>
      <c r="AO5087" s="208">
        <v>66.641999999999996</v>
      </c>
      <c r="AP5087" s="208">
        <v>86.674999999999997</v>
      </c>
      <c r="AQ5087" s="208">
        <v>80.504999999999995</v>
      </c>
      <c r="AR5087" s="208">
        <v>70.066999999999993</v>
      </c>
      <c r="AS5087" s="208">
        <v>72.272999999999996</v>
      </c>
      <c r="AT5087" s="208">
        <v>62.19</v>
      </c>
      <c r="AU5087" s="208">
        <v>1.7090000000000001</v>
      </c>
      <c r="AV5087" s="208">
        <v>105.212</v>
      </c>
      <c r="AW5087" s="208">
        <v>36.548000000000002</v>
      </c>
      <c r="AX5087" s="208">
        <v>11.79</v>
      </c>
      <c r="AY5087" s="208">
        <v>12.84</v>
      </c>
      <c r="AZ5087" s="208">
        <v>20.919</v>
      </c>
      <c r="BA5087" s="208">
        <v>48.424999999999997</v>
      </c>
      <c r="BB5087" s="21">
        <f t="shared" si="525"/>
        <v>105.212</v>
      </c>
      <c r="BC5087" s="21"/>
      <c r="BD5087" s="22">
        <f t="shared" si="523"/>
        <v>141.41397849462365</v>
      </c>
      <c r="BE5087" s="21"/>
      <c r="BG5087" s="10"/>
      <c r="BH5087" s="21">
        <f t="shared" si="524"/>
        <v>0</v>
      </c>
      <c r="BI5087" s="22">
        <f t="shared" si="524"/>
        <v>0.105212</v>
      </c>
      <c r="BJ5087" s="21"/>
      <c r="BK5087" s="21">
        <v>0</v>
      </c>
      <c r="BL5087" s="22">
        <v>0.31563600000000003</v>
      </c>
      <c r="BM5087" s="21"/>
      <c r="BN5087" s="21">
        <f t="shared" si="526"/>
        <v>0</v>
      </c>
      <c r="BO5087" s="22">
        <f t="shared" si="526"/>
        <v>1.2625440000000001</v>
      </c>
      <c r="BP5087" s="21">
        <f t="shared" si="526"/>
        <v>0</v>
      </c>
    </row>
    <row r="5088" spans="1:68" ht="11.1" hidden="1" customHeight="1" outlineLevel="1" collapsed="1" x14ac:dyDescent="0.2">
      <c r="A5088" s="10"/>
      <c r="B5088" s="18"/>
      <c r="C5088" s="18"/>
      <c r="D5088" s="18"/>
      <c r="E5088" s="19" t="s">
        <v>4455</v>
      </c>
      <c r="F5088" s="209">
        <v>4</v>
      </c>
      <c r="G5088" s="20"/>
      <c r="H5088" s="20"/>
      <c r="I5088" s="240">
        <v>3.5419999999999998</v>
      </c>
      <c r="J5088" s="240"/>
      <c r="K5088" s="209">
        <v>0.25700000000000001</v>
      </c>
      <c r="L5088" s="20"/>
      <c r="M5088" s="20"/>
      <c r="N5088" s="20"/>
      <c r="O5088" s="20"/>
      <c r="P5088" s="209">
        <v>0.7</v>
      </c>
      <c r="Q5088" s="209">
        <v>1.704</v>
      </c>
      <c r="R5088" s="209">
        <v>1.6080000000000001</v>
      </c>
      <c r="S5088" s="209">
        <v>2.5880000000000001</v>
      </c>
      <c r="T5088" s="209">
        <v>2.4590000000000001</v>
      </c>
      <c r="U5088" s="209">
        <v>1.216</v>
      </c>
      <c r="V5088" s="209">
        <v>0.52500000000000002</v>
      </c>
      <c r="W5088" s="209">
        <v>3.6999999999999998E-2</v>
      </c>
      <c r="X5088" s="20"/>
      <c r="Y5088" s="20"/>
      <c r="Z5088" s="20"/>
      <c r="AA5088" s="209">
        <v>1</v>
      </c>
      <c r="AB5088" s="209">
        <v>0.11700000000000001</v>
      </c>
      <c r="AC5088" s="209">
        <v>1.452</v>
      </c>
      <c r="AD5088" s="209">
        <v>1.4419999999999999</v>
      </c>
      <c r="AE5088" s="209">
        <v>1.8420000000000001</v>
      </c>
      <c r="AF5088" s="209">
        <v>2.5449999999999999</v>
      </c>
      <c r="AG5088" s="209">
        <v>0.91500000000000004</v>
      </c>
      <c r="AH5088" s="209">
        <v>0.69</v>
      </c>
      <c r="AI5088" s="20"/>
      <c r="AJ5088" s="20"/>
      <c r="AK5088" s="20"/>
      <c r="AL5088" s="20"/>
      <c r="AM5088" s="20"/>
      <c r="AN5088" s="209">
        <v>0.95699999999999996</v>
      </c>
      <c r="AO5088" s="209">
        <v>1.4330000000000001</v>
      </c>
      <c r="AP5088" s="209">
        <v>1.8</v>
      </c>
      <c r="AQ5088" s="209">
        <v>1.8580000000000001</v>
      </c>
      <c r="AR5088" s="209">
        <v>1.863</v>
      </c>
      <c r="AS5088" s="209">
        <v>1.202</v>
      </c>
      <c r="AT5088" s="209">
        <v>0.747</v>
      </c>
      <c r="AU5088" s="20"/>
      <c r="AV5088" s="20"/>
      <c r="AW5088" s="20"/>
      <c r="AX5088" s="20"/>
      <c r="AY5088" s="20"/>
      <c r="AZ5088" s="209">
        <v>0.76200000000000001</v>
      </c>
      <c r="BA5088" s="209">
        <v>1.087</v>
      </c>
      <c r="BB5088" s="21">
        <f t="shared" si="525"/>
        <v>4</v>
      </c>
      <c r="BC5088" s="21">
        <f>BF5088</f>
        <v>6.4</v>
      </c>
      <c r="BD5088" s="22">
        <f t="shared" si="523"/>
        <v>5.376344086021505</v>
      </c>
      <c r="BE5088" s="21">
        <f>BC5088-BD5088</f>
        <v>1.0236559139784953</v>
      </c>
      <c r="BF5088" s="2">
        <v>6.4</v>
      </c>
      <c r="BG5088" s="10">
        <v>6</v>
      </c>
      <c r="BH5088" s="21">
        <f t="shared" si="524"/>
        <v>4.7616000000000004E-3</v>
      </c>
      <c r="BI5088" s="22">
        <f t="shared" si="524"/>
        <v>4.0000000000000001E-3</v>
      </c>
      <c r="BJ5088" s="21">
        <f>BH5088-BI5088</f>
        <v>7.616000000000003E-4</v>
      </c>
      <c r="BK5088" s="21">
        <v>1.42848E-2</v>
      </c>
      <c r="BL5088" s="22">
        <v>1.2E-2</v>
      </c>
      <c r="BM5088" s="21">
        <v>2.2848E-3</v>
      </c>
      <c r="BN5088" s="21">
        <f t="shared" si="526"/>
        <v>5.7139200000000001E-2</v>
      </c>
      <c r="BO5088" s="22">
        <f t="shared" si="526"/>
        <v>4.8000000000000001E-2</v>
      </c>
      <c r="BP5088" s="21">
        <f t="shared" si="526"/>
        <v>9.1392000000000001E-3</v>
      </c>
    </row>
    <row r="5089" spans="1:68" ht="11.1" hidden="1" customHeight="1" outlineLevel="2" x14ac:dyDescent="0.2">
      <c r="A5089" s="10"/>
      <c r="B5089" s="18"/>
      <c r="C5089" s="18"/>
      <c r="D5089" s="18"/>
      <c r="E5089" s="23" t="s">
        <v>4456</v>
      </c>
      <c r="F5089" s="208">
        <v>4</v>
      </c>
      <c r="G5089" s="24"/>
      <c r="H5089" s="24"/>
      <c r="I5089" s="239">
        <v>3.5419999999999998</v>
      </c>
      <c r="J5089" s="239"/>
      <c r="K5089" s="208">
        <v>0.25700000000000001</v>
      </c>
      <c r="L5089" s="24"/>
      <c r="M5089" s="24"/>
      <c r="N5089" s="24"/>
      <c r="O5089" s="24"/>
      <c r="P5089" s="208">
        <v>0.7</v>
      </c>
      <c r="Q5089" s="208">
        <v>1.704</v>
      </c>
      <c r="R5089" s="208">
        <v>1.6080000000000001</v>
      </c>
      <c r="S5089" s="208">
        <v>2.5880000000000001</v>
      </c>
      <c r="T5089" s="208">
        <v>2.4590000000000001</v>
      </c>
      <c r="U5089" s="208">
        <v>1.216</v>
      </c>
      <c r="V5089" s="208">
        <v>0.52500000000000002</v>
      </c>
      <c r="W5089" s="208">
        <v>3.6999999999999998E-2</v>
      </c>
      <c r="X5089" s="24"/>
      <c r="Y5089" s="24"/>
      <c r="Z5089" s="24"/>
      <c r="AA5089" s="208">
        <v>1</v>
      </c>
      <c r="AB5089" s="208">
        <v>0.11700000000000001</v>
      </c>
      <c r="AC5089" s="208">
        <v>1.452</v>
      </c>
      <c r="AD5089" s="208">
        <v>1.4419999999999999</v>
      </c>
      <c r="AE5089" s="208">
        <v>1.8420000000000001</v>
      </c>
      <c r="AF5089" s="208">
        <v>2.5449999999999999</v>
      </c>
      <c r="AG5089" s="208">
        <v>0.91500000000000004</v>
      </c>
      <c r="AH5089" s="208">
        <v>0.69</v>
      </c>
      <c r="AI5089" s="24"/>
      <c r="AJ5089" s="24"/>
      <c r="AK5089" s="24"/>
      <c r="AL5089" s="24"/>
      <c r="AM5089" s="24"/>
      <c r="AN5089" s="208">
        <v>0.95699999999999996</v>
      </c>
      <c r="AO5089" s="208">
        <v>1.4330000000000001</v>
      </c>
      <c r="AP5089" s="208">
        <v>1.8</v>
      </c>
      <c r="AQ5089" s="208">
        <v>1.8580000000000001</v>
      </c>
      <c r="AR5089" s="208">
        <v>1.863</v>
      </c>
      <c r="AS5089" s="208">
        <v>1.202</v>
      </c>
      <c r="AT5089" s="208">
        <v>0.747</v>
      </c>
      <c r="AU5089" s="24"/>
      <c r="AV5089" s="24"/>
      <c r="AW5089" s="24"/>
      <c r="AX5089" s="24"/>
      <c r="AY5089" s="24"/>
      <c r="AZ5089" s="208">
        <v>0.76200000000000001</v>
      </c>
      <c r="BA5089" s="208">
        <v>1.087</v>
      </c>
      <c r="BB5089" s="21">
        <f t="shared" si="525"/>
        <v>4</v>
      </c>
      <c r="BC5089" s="21"/>
      <c r="BD5089" s="22">
        <f t="shared" si="523"/>
        <v>5.376344086021505</v>
      </c>
      <c r="BE5089" s="21"/>
      <c r="BG5089" s="10"/>
      <c r="BH5089" s="21">
        <f t="shared" si="524"/>
        <v>0</v>
      </c>
      <c r="BI5089" s="22">
        <f t="shared" si="524"/>
        <v>4.0000000000000001E-3</v>
      </c>
      <c r="BJ5089" s="21"/>
      <c r="BK5089" s="21">
        <v>0</v>
      </c>
      <c r="BL5089" s="22">
        <v>1.2E-2</v>
      </c>
      <c r="BM5089" s="21"/>
      <c r="BN5089" s="21">
        <f t="shared" si="526"/>
        <v>0</v>
      </c>
      <c r="BO5089" s="22">
        <f t="shared" si="526"/>
        <v>4.8000000000000001E-2</v>
      </c>
      <c r="BP5089" s="21">
        <f t="shared" si="526"/>
        <v>0</v>
      </c>
    </row>
    <row r="5090" spans="1:68" ht="11.1" hidden="1" customHeight="1" outlineLevel="1" collapsed="1" x14ac:dyDescent="0.2">
      <c r="A5090" s="10"/>
      <c r="B5090" s="18"/>
      <c r="C5090" s="18"/>
      <c r="D5090" s="18"/>
      <c r="E5090" s="19" t="s">
        <v>4457</v>
      </c>
      <c r="F5090" s="20"/>
      <c r="G5090" s="20"/>
      <c r="H5090" s="20"/>
      <c r="I5090" s="20"/>
      <c r="J5090" s="20"/>
      <c r="K5090" s="20"/>
      <c r="L5090" s="20"/>
      <c r="M5090" s="20"/>
      <c r="N5090" s="20"/>
      <c r="O5090" s="20"/>
      <c r="P5090" s="20"/>
      <c r="Q5090" s="20"/>
      <c r="R5090" s="20"/>
      <c r="S5090" s="20"/>
      <c r="T5090" s="20"/>
      <c r="U5090" s="20"/>
      <c r="V5090" s="20"/>
      <c r="W5090" s="20"/>
      <c r="X5090" s="20"/>
      <c r="Y5090" s="20"/>
      <c r="Z5090" s="20"/>
      <c r="AA5090" s="20"/>
      <c r="AB5090" s="20"/>
      <c r="AC5090" s="20"/>
      <c r="AD5090" s="20"/>
      <c r="AE5090" s="20"/>
      <c r="AF5090" s="20"/>
      <c r="AG5090" s="20"/>
      <c r="AH5090" s="20"/>
      <c r="AI5090" s="20"/>
      <c r="AJ5090" s="20"/>
      <c r="AK5090" s="20"/>
      <c r="AL5090" s="20"/>
      <c r="AM5090" s="209">
        <v>0.82499999999999996</v>
      </c>
      <c r="AN5090" s="209">
        <v>1.954</v>
      </c>
      <c r="AO5090" s="209">
        <v>2.1</v>
      </c>
      <c r="AP5090" s="20"/>
      <c r="AQ5090" s="20"/>
      <c r="AR5090" s="209">
        <v>11.939</v>
      </c>
      <c r="AS5090" s="209">
        <v>2.5680000000000001</v>
      </c>
      <c r="AT5090" s="209">
        <v>1.169</v>
      </c>
      <c r="AU5090" s="209">
        <v>0.73799999999999999</v>
      </c>
      <c r="AV5090" s="20"/>
      <c r="AW5090" s="20"/>
      <c r="AX5090" s="209">
        <v>22.446999999999999</v>
      </c>
      <c r="AY5090" s="209">
        <v>0.83499999999999996</v>
      </c>
      <c r="AZ5090" s="209">
        <v>1.0740000000000001</v>
      </c>
      <c r="BA5090" s="209">
        <v>4.5010000000000003</v>
      </c>
      <c r="BB5090" s="56">
        <f>BB5091+BB5092+BB5093+BB5094</f>
        <v>34.386000000000003</v>
      </c>
      <c r="BC5090" s="21">
        <f>BD5090</f>
        <v>46.217741935483872</v>
      </c>
      <c r="BD5090" s="22">
        <f t="shared" si="523"/>
        <v>46.217741935483872</v>
      </c>
      <c r="BE5090" s="21">
        <f>BC5090-BD5090</f>
        <v>0</v>
      </c>
      <c r="BF5090" s="2">
        <v>11</v>
      </c>
      <c r="BG5090" s="10">
        <v>6</v>
      </c>
      <c r="BH5090" s="21">
        <f t="shared" si="524"/>
        <v>3.4386E-2</v>
      </c>
      <c r="BI5090" s="22">
        <f t="shared" si="524"/>
        <v>3.4386E-2</v>
      </c>
      <c r="BJ5090" s="21">
        <f>BH5090-BI5090</f>
        <v>0</v>
      </c>
      <c r="BK5090" s="21">
        <v>6.7340999999999984E-2</v>
      </c>
      <c r="BL5090" s="22">
        <v>6.7340999999999984E-2</v>
      </c>
      <c r="BM5090" s="21">
        <v>0</v>
      </c>
      <c r="BN5090" s="21">
        <f t="shared" si="526"/>
        <v>0.26936399999999994</v>
      </c>
      <c r="BO5090" s="22">
        <f t="shared" si="526"/>
        <v>0.26936399999999994</v>
      </c>
      <c r="BP5090" s="21">
        <f t="shared" si="526"/>
        <v>0</v>
      </c>
    </row>
    <row r="5091" spans="1:68" ht="11.1" hidden="1" customHeight="1" outlineLevel="2" x14ac:dyDescent="0.2">
      <c r="A5091" s="10"/>
      <c r="B5091" s="18"/>
      <c r="C5091" s="18"/>
      <c r="D5091" s="18"/>
      <c r="E5091" s="23" t="s">
        <v>4458</v>
      </c>
      <c r="F5091" s="24"/>
      <c r="G5091" s="24"/>
      <c r="H5091" s="24"/>
      <c r="I5091" s="24"/>
      <c r="J5091" s="24"/>
      <c r="K5091" s="24"/>
      <c r="L5091" s="24"/>
      <c r="M5091" s="24"/>
      <c r="N5091" s="24"/>
      <c r="O5091" s="24"/>
      <c r="P5091" s="24"/>
      <c r="Q5091" s="24"/>
      <c r="R5091" s="24"/>
      <c r="S5091" s="24"/>
      <c r="T5091" s="24"/>
      <c r="U5091" s="24"/>
      <c r="V5091" s="24"/>
      <c r="W5091" s="24"/>
      <c r="X5091" s="24"/>
      <c r="Y5091" s="24"/>
      <c r="Z5091" s="24"/>
      <c r="AA5091" s="24"/>
      <c r="AB5091" s="24"/>
      <c r="AC5091" s="24"/>
      <c r="AD5091" s="24"/>
      <c r="AE5091" s="24"/>
      <c r="AF5091" s="24"/>
      <c r="AG5091" s="24"/>
      <c r="AH5091" s="24"/>
      <c r="AI5091" s="24"/>
      <c r="AJ5091" s="24"/>
      <c r="AK5091" s="24"/>
      <c r="AL5091" s="24"/>
      <c r="AM5091" s="208">
        <v>0.82499999999999996</v>
      </c>
      <c r="AN5091" s="208">
        <v>1.954</v>
      </c>
      <c r="AO5091" s="208">
        <v>2.1</v>
      </c>
      <c r="AP5091" s="24"/>
      <c r="AQ5091" s="24"/>
      <c r="AR5091" s="208">
        <v>11.939</v>
      </c>
      <c r="AS5091" s="208">
        <v>2.5680000000000001</v>
      </c>
      <c r="AT5091" s="208">
        <v>1.169</v>
      </c>
      <c r="AU5091" s="208">
        <v>0.73799999999999999</v>
      </c>
      <c r="AV5091" s="24"/>
      <c r="AW5091" s="24"/>
      <c r="AX5091" s="24"/>
      <c r="AY5091" s="208">
        <v>0.83499999999999996</v>
      </c>
      <c r="AZ5091" s="208">
        <v>1.0740000000000001</v>
      </c>
      <c r="BA5091" s="208">
        <v>2.3879999999999999</v>
      </c>
      <c r="BB5091" s="21">
        <f t="shared" si="525"/>
        <v>11.939</v>
      </c>
      <c r="BC5091" s="21"/>
      <c r="BD5091" s="22">
        <f t="shared" ref="BD5091:BD5154" si="527">(BB5091/31/24)*1000</f>
        <v>16.047043010752688</v>
      </c>
      <c r="BE5091" s="21"/>
      <c r="BG5091" s="10"/>
      <c r="BH5091" s="21">
        <f t="shared" si="524"/>
        <v>0</v>
      </c>
      <c r="BI5091" s="22">
        <f t="shared" si="524"/>
        <v>1.1939E-2</v>
      </c>
      <c r="BJ5091" s="21"/>
      <c r="BK5091" s="21">
        <v>0</v>
      </c>
      <c r="BL5091" s="22">
        <v>3.5817000000000002E-2</v>
      </c>
      <c r="BM5091" s="21"/>
      <c r="BN5091" s="21">
        <f t="shared" si="526"/>
        <v>0</v>
      </c>
      <c r="BO5091" s="22">
        <f t="shared" si="526"/>
        <v>0.14326800000000001</v>
      </c>
      <c r="BP5091" s="21">
        <f t="shared" si="526"/>
        <v>0</v>
      </c>
    </row>
    <row r="5092" spans="1:68" ht="11.1" hidden="1" customHeight="1" outlineLevel="2" x14ac:dyDescent="0.2">
      <c r="A5092" s="10"/>
      <c r="B5092" s="18"/>
      <c r="C5092" s="18"/>
      <c r="D5092" s="18"/>
      <c r="E5092" s="23" t="s">
        <v>4459</v>
      </c>
      <c r="F5092" s="24"/>
      <c r="G5092" s="24"/>
      <c r="H5092" s="24"/>
      <c r="I5092" s="24"/>
      <c r="J5092" s="24"/>
      <c r="K5092" s="24"/>
      <c r="L5092" s="24"/>
      <c r="M5092" s="24"/>
      <c r="N5092" s="24"/>
      <c r="O5092" s="24"/>
      <c r="P5092" s="24"/>
      <c r="Q5092" s="24"/>
      <c r="R5092" s="24"/>
      <c r="S5092" s="24"/>
      <c r="T5092" s="24"/>
      <c r="U5092" s="24"/>
      <c r="V5092" s="24"/>
      <c r="W5092" s="24"/>
      <c r="X5092" s="24"/>
      <c r="Y5092" s="24"/>
      <c r="Z5092" s="24"/>
      <c r="AA5092" s="24"/>
      <c r="AB5092" s="24"/>
      <c r="AC5092" s="24"/>
      <c r="AD5092" s="24"/>
      <c r="AE5092" s="24"/>
      <c r="AF5092" s="24"/>
      <c r="AG5092" s="24"/>
      <c r="AH5092" s="24"/>
      <c r="AI5092" s="24"/>
      <c r="AJ5092" s="24"/>
      <c r="AK5092" s="24"/>
      <c r="AL5092" s="24"/>
      <c r="AM5092" s="24"/>
      <c r="AN5092" s="24"/>
      <c r="AO5092" s="24"/>
      <c r="AP5092" s="24"/>
      <c r="AQ5092" s="24"/>
      <c r="AR5092" s="24"/>
      <c r="AS5092" s="24"/>
      <c r="AT5092" s="24"/>
      <c r="AU5092" s="24"/>
      <c r="AV5092" s="24"/>
      <c r="AW5092" s="24"/>
      <c r="AX5092" s="208">
        <v>5.6779999999999999</v>
      </c>
      <c r="AY5092" s="24"/>
      <c r="AZ5092" s="24"/>
      <c r="BA5092" s="208">
        <v>0.79300000000000004</v>
      </c>
      <c r="BB5092" s="21">
        <f t="shared" si="525"/>
        <v>5.6779999999999999</v>
      </c>
      <c r="BC5092" s="21"/>
      <c r="BD5092" s="22">
        <f t="shared" si="527"/>
        <v>7.631720430107527</v>
      </c>
      <c r="BE5092" s="21"/>
      <c r="BG5092" s="10"/>
      <c r="BH5092" s="21">
        <f t="shared" si="524"/>
        <v>0</v>
      </c>
      <c r="BI5092" s="22">
        <f t="shared" si="524"/>
        <v>5.6779999999999999E-3</v>
      </c>
      <c r="BJ5092" s="21"/>
      <c r="BK5092" s="21">
        <v>0</v>
      </c>
      <c r="BL5092" s="22">
        <v>1.7034000000000001E-2</v>
      </c>
      <c r="BM5092" s="21"/>
      <c r="BN5092" s="21">
        <f t="shared" si="526"/>
        <v>0</v>
      </c>
      <c r="BO5092" s="22">
        <f t="shared" si="526"/>
        <v>6.8136000000000002E-2</v>
      </c>
      <c r="BP5092" s="21">
        <f t="shared" si="526"/>
        <v>0</v>
      </c>
    </row>
    <row r="5093" spans="1:68" ht="11.1" hidden="1" customHeight="1" outlineLevel="2" x14ac:dyDescent="0.2">
      <c r="A5093" s="10"/>
      <c r="B5093" s="18"/>
      <c r="C5093" s="18"/>
      <c r="D5093" s="18"/>
      <c r="E5093" s="23" t="s">
        <v>4460</v>
      </c>
      <c r="F5093" s="24"/>
      <c r="G5093" s="24"/>
      <c r="H5093" s="24"/>
      <c r="I5093" s="24"/>
      <c r="J5093" s="24"/>
      <c r="K5093" s="24"/>
      <c r="L5093" s="24"/>
      <c r="M5093" s="24"/>
      <c r="N5093" s="24"/>
      <c r="O5093" s="24"/>
      <c r="P5093" s="24"/>
      <c r="Q5093" s="24"/>
      <c r="R5093" s="24"/>
      <c r="S5093" s="24"/>
      <c r="T5093" s="24"/>
      <c r="U5093" s="24"/>
      <c r="V5093" s="24"/>
      <c r="W5093" s="24"/>
      <c r="X5093" s="24"/>
      <c r="Y5093" s="24"/>
      <c r="Z5093" s="24"/>
      <c r="AA5093" s="24"/>
      <c r="AB5093" s="24"/>
      <c r="AC5093" s="24"/>
      <c r="AD5093" s="24"/>
      <c r="AE5093" s="24"/>
      <c r="AF5093" s="24"/>
      <c r="AG5093" s="24"/>
      <c r="AH5093" s="24"/>
      <c r="AI5093" s="24"/>
      <c r="AJ5093" s="24"/>
      <c r="AK5093" s="24"/>
      <c r="AL5093" s="24"/>
      <c r="AM5093" s="24"/>
      <c r="AN5093" s="24"/>
      <c r="AO5093" s="24"/>
      <c r="AP5093" s="24"/>
      <c r="AQ5093" s="24"/>
      <c r="AR5093" s="24"/>
      <c r="AS5093" s="24"/>
      <c r="AT5093" s="24"/>
      <c r="AU5093" s="24"/>
      <c r="AV5093" s="24"/>
      <c r="AW5093" s="24"/>
      <c r="AX5093" s="208">
        <v>5.84</v>
      </c>
      <c r="AY5093" s="24"/>
      <c r="AZ5093" s="24"/>
      <c r="BA5093" s="24"/>
      <c r="BB5093" s="21">
        <f t="shared" si="525"/>
        <v>5.84</v>
      </c>
      <c r="BC5093" s="21"/>
      <c r="BD5093" s="22">
        <f t="shared" si="527"/>
        <v>7.8494623655913971</v>
      </c>
      <c r="BE5093" s="21"/>
      <c r="BG5093" s="10"/>
      <c r="BH5093" s="21">
        <f t="shared" si="524"/>
        <v>0</v>
      </c>
      <c r="BI5093" s="22">
        <f t="shared" si="524"/>
        <v>5.8399999999999997E-3</v>
      </c>
      <c r="BJ5093" s="21"/>
      <c r="BK5093" s="21">
        <v>0</v>
      </c>
      <c r="BL5093" s="22">
        <v>1.7520000000000001E-2</v>
      </c>
      <c r="BM5093" s="21"/>
      <c r="BN5093" s="21">
        <f t="shared" si="526"/>
        <v>0</v>
      </c>
      <c r="BO5093" s="22">
        <f t="shared" si="526"/>
        <v>7.0080000000000003E-2</v>
      </c>
      <c r="BP5093" s="21">
        <f t="shared" si="526"/>
        <v>0</v>
      </c>
    </row>
    <row r="5094" spans="1:68" ht="11.1" hidden="1" customHeight="1" outlineLevel="2" x14ac:dyDescent="0.2">
      <c r="A5094" s="10"/>
      <c r="B5094" s="18"/>
      <c r="C5094" s="18"/>
      <c r="D5094" s="18"/>
      <c r="E5094" s="23" t="s">
        <v>4461</v>
      </c>
      <c r="F5094" s="24"/>
      <c r="G5094" s="24"/>
      <c r="H5094" s="24"/>
      <c r="I5094" s="24"/>
      <c r="J5094" s="24"/>
      <c r="K5094" s="24"/>
      <c r="L5094" s="24"/>
      <c r="M5094" s="24"/>
      <c r="N5094" s="24"/>
      <c r="O5094" s="24"/>
      <c r="P5094" s="24"/>
      <c r="Q5094" s="24"/>
      <c r="R5094" s="24"/>
      <c r="S5094" s="24"/>
      <c r="T5094" s="24"/>
      <c r="U5094" s="24"/>
      <c r="V5094" s="24"/>
      <c r="W5094" s="24"/>
      <c r="X5094" s="24"/>
      <c r="Y5094" s="24"/>
      <c r="Z5094" s="24"/>
      <c r="AA5094" s="24"/>
      <c r="AB5094" s="24"/>
      <c r="AC5094" s="24"/>
      <c r="AD5094" s="24"/>
      <c r="AE5094" s="24"/>
      <c r="AF5094" s="24"/>
      <c r="AG5094" s="24"/>
      <c r="AH5094" s="24"/>
      <c r="AI5094" s="24"/>
      <c r="AJ5094" s="24"/>
      <c r="AK5094" s="24"/>
      <c r="AL5094" s="24"/>
      <c r="AM5094" s="24"/>
      <c r="AN5094" s="24"/>
      <c r="AO5094" s="24"/>
      <c r="AP5094" s="24"/>
      <c r="AQ5094" s="24"/>
      <c r="AR5094" s="24"/>
      <c r="AS5094" s="24"/>
      <c r="AT5094" s="24"/>
      <c r="AU5094" s="24"/>
      <c r="AV5094" s="24"/>
      <c r="AW5094" s="24"/>
      <c r="AX5094" s="208">
        <v>10.929</v>
      </c>
      <c r="AY5094" s="24"/>
      <c r="AZ5094" s="24"/>
      <c r="BA5094" s="208">
        <v>1.32</v>
      </c>
      <c r="BB5094" s="21">
        <f t="shared" si="525"/>
        <v>10.929</v>
      </c>
      <c r="BC5094" s="21"/>
      <c r="BD5094" s="22">
        <f t="shared" si="527"/>
        <v>14.689516129032258</v>
      </c>
      <c r="BE5094" s="21"/>
      <c r="BG5094" s="10"/>
      <c r="BH5094" s="21">
        <f t="shared" si="524"/>
        <v>0</v>
      </c>
      <c r="BI5094" s="22">
        <f t="shared" si="524"/>
        <v>1.0928999999999999E-2</v>
      </c>
      <c r="BJ5094" s="21"/>
      <c r="BK5094" s="21">
        <v>0</v>
      </c>
      <c r="BL5094" s="22">
        <v>3.2786999999999997E-2</v>
      </c>
      <c r="BM5094" s="21"/>
      <c r="BN5094" s="21">
        <f t="shared" si="526"/>
        <v>0</v>
      </c>
      <c r="BO5094" s="22">
        <f t="shared" si="526"/>
        <v>0.13114799999999999</v>
      </c>
      <c r="BP5094" s="21">
        <f t="shared" si="526"/>
        <v>0</v>
      </c>
    </row>
    <row r="5095" spans="1:68" ht="11.1" hidden="1" customHeight="1" outlineLevel="1" collapsed="1" x14ac:dyDescent="0.2">
      <c r="A5095" s="10"/>
      <c r="B5095" s="18"/>
      <c r="C5095" s="18"/>
      <c r="D5095" s="18"/>
      <c r="E5095" s="19" t="s">
        <v>4462</v>
      </c>
      <c r="F5095" s="209">
        <v>2.048</v>
      </c>
      <c r="G5095" s="209">
        <v>2.048</v>
      </c>
      <c r="H5095" s="209">
        <v>2.048</v>
      </c>
      <c r="I5095" s="240">
        <v>2.016</v>
      </c>
      <c r="J5095" s="240"/>
      <c r="K5095" s="209">
        <v>2.0049999999999999</v>
      </c>
      <c r="L5095" s="209">
        <v>2.0049999999999999</v>
      </c>
      <c r="M5095" s="209">
        <v>2.0049999999999999</v>
      </c>
      <c r="N5095" s="209">
        <v>2.016</v>
      </c>
      <c r="O5095" s="209">
        <v>1.994</v>
      </c>
      <c r="P5095" s="209">
        <v>1.714</v>
      </c>
      <c r="Q5095" s="209">
        <v>1.919</v>
      </c>
      <c r="R5095" s="209">
        <v>1.6919999999999999</v>
      </c>
      <c r="S5095" s="209">
        <v>2.016</v>
      </c>
      <c r="T5095" s="209">
        <v>2.1469999999999998</v>
      </c>
      <c r="U5095" s="209">
        <v>1.8859999999999999</v>
      </c>
      <c r="V5095" s="209">
        <v>1.885</v>
      </c>
      <c r="W5095" s="209">
        <v>1.7470000000000001</v>
      </c>
      <c r="X5095" s="209">
        <v>1.7729999999999999</v>
      </c>
      <c r="Y5095" s="209">
        <v>1.736</v>
      </c>
      <c r="Z5095" s="209">
        <v>1.827</v>
      </c>
      <c r="AA5095" s="209">
        <v>1.752</v>
      </c>
      <c r="AB5095" s="209">
        <v>1.756</v>
      </c>
      <c r="AC5095" s="209">
        <v>1.726</v>
      </c>
      <c r="AD5095" s="209">
        <v>1.7989999999999999</v>
      </c>
      <c r="AE5095" s="209">
        <v>1.6879999999999999</v>
      </c>
      <c r="AF5095" s="209">
        <v>1.706</v>
      </c>
      <c r="AG5095" s="209">
        <v>1.748</v>
      </c>
      <c r="AH5095" s="209">
        <v>1.7070000000000001</v>
      </c>
      <c r="AI5095" s="209">
        <v>1.756</v>
      </c>
      <c r="AJ5095" s="209">
        <v>0.34899999999999998</v>
      </c>
      <c r="AK5095" s="209">
        <v>1.3360000000000001</v>
      </c>
      <c r="AL5095" s="209">
        <v>1.5960000000000001</v>
      </c>
      <c r="AM5095" s="209">
        <v>1.5269999999999999</v>
      </c>
      <c r="AN5095" s="209">
        <v>1.5660000000000001</v>
      </c>
      <c r="AO5095" s="209">
        <v>1.577</v>
      </c>
      <c r="AP5095" s="209">
        <v>1.5089999999999999</v>
      </c>
      <c r="AQ5095" s="209">
        <v>1.5740000000000001</v>
      </c>
      <c r="AR5095" s="209">
        <v>1.552</v>
      </c>
      <c r="AS5095" s="209">
        <v>1.6080000000000001</v>
      </c>
      <c r="AT5095" s="209">
        <v>1.544</v>
      </c>
      <c r="AU5095" s="209">
        <v>1.528</v>
      </c>
      <c r="AV5095" s="209">
        <v>1.522</v>
      </c>
      <c r="AW5095" s="209">
        <v>1.4690000000000001</v>
      </c>
      <c r="AX5095" s="209">
        <v>1.524</v>
      </c>
      <c r="AY5095" s="209">
        <v>1.5009999999999999</v>
      </c>
      <c r="AZ5095" s="209">
        <v>1.502</v>
      </c>
      <c r="BA5095" s="209">
        <v>1.522</v>
      </c>
      <c r="BB5095" s="21">
        <f t="shared" si="525"/>
        <v>2.1469999999999998</v>
      </c>
      <c r="BC5095" s="21">
        <f>BF5095</f>
        <v>25.7</v>
      </c>
      <c r="BD5095" s="22">
        <f t="shared" si="527"/>
        <v>2.8857526881720426</v>
      </c>
      <c r="BE5095" s="21">
        <f>BC5095-BD5095</f>
        <v>22.814247311827955</v>
      </c>
      <c r="BF5095" s="2">
        <v>25.7</v>
      </c>
      <c r="BG5095" s="10"/>
      <c r="BH5095" s="21">
        <f t="shared" si="524"/>
        <v>1.91208E-2</v>
      </c>
      <c r="BI5095" s="22">
        <f t="shared" si="524"/>
        <v>2.147E-3</v>
      </c>
      <c r="BJ5095" s="21">
        <f>BH5095-BI5095</f>
        <v>1.6973800000000001E-2</v>
      </c>
      <c r="BK5095" s="21">
        <v>5.7362400000000001E-2</v>
      </c>
      <c r="BL5095" s="22">
        <v>6.4410000000000005E-3</v>
      </c>
      <c r="BM5095" s="21">
        <v>5.0921399999999999E-2</v>
      </c>
      <c r="BN5095" s="21">
        <f t="shared" si="526"/>
        <v>0.2294496</v>
      </c>
      <c r="BO5095" s="22">
        <f t="shared" si="526"/>
        <v>2.5764000000000002E-2</v>
      </c>
      <c r="BP5095" s="21">
        <f t="shared" si="526"/>
        <v>0.20368559999999999</v>
      </c>
    </row>
    <row r="5096" spans="1:68" ht="11.1" hidden="1" customHeight="1" outlineLevel="2" x14ac:dyDescent="0.2">
      <c r="A5096" s="10"/>
      <c r="B5096" s="18"/>
      <c r="C5096" s="18"/>
      <c r="D5096" s="18"/>
      <c r="E5096" s="23"/>
      <c r="F5096" s="208">
        <v>2.048</v>
      </c>
      <c r="G5096" s="208">
        <v>2.048</v>
      </c>
      <c r="H5096" s="208">
        <v>2.048</v>
      </c>
      <c r="I5096" s="239">
        <v>2.016</v>
      </c>
      <c r="J5096" s="239"/>
      <c r="K5096" s="208">
        <v>2.0049999999999999</v>
      </c>
      <c r="L5096" s="208">
        <v>2.0049999999999999</v>
      </c>
      <c r="M5096" s="208">
        <v>2.0049999999999999</v>
      </c>
      <c r="N5096" s="208">
        <v>2.016</v>
      </c>
      <c r="O5096" s="208">
        <v>1.994</v>
      </c>
      <c r="P5096" s="208">
        <v>1.714</v>
      </c>
      <c r="Q5096" s="208">
        <v>1.919</v>
      </c>
      <c r="R5096" s="208">
        <v>1.6919999999999999</v>
      </c>
      <c r="S5096" s="208">
        <v>2.016</v>
      </c>
      <c r="T5096" s="208">
        <v>2.1469999999999998</v>
      </c>
      <c r="U5096" s="208">
        <v>1.8859999999999999</v>
      </c>
      <c r="V5096" s="208">
        <v>1.885</v>
      </c>
      <c r="W5096" s="208">
        <v>1.7470000000000001</v>
      </c>
      <c r="X5096" s="208">
        <v>1.7729999999999999</v>
      </c>
      <c r="Y5096" s="208">
        <v>1.736</v>
      </c>
      <c r="Z5096" s="208">
        <v>1.827</v>
      </c>
      <c r="AA5096" s="208">
        <v>1.752</v>
      </c>
      <c r="AB5096" s="208">
        <v>1.756</v>
      </c>
      <c r="AC5096" s="208">
        <v>1.726</v>
      </c>
      <c r="AD5096" s="208">
        <v>1.7989999999999999</v>
      </c>
      <c r="AE5096" s="208">
        <v>1.6879999999999999</v>
      </c>
      <c r="AF5096" s="208">
        <v>1.706</v>
      </c>
      <c r="AG5096" s="208">
        <v>1.748</v>
      </c>
      <c r="AH5096" s="208">
        <v>1.7070000000000001</v>
      </c>
      <c r="AI5096" s="208">
        <v>1.756</v>
      </c>
      <c r="AJ5096" s="208">
        <v>0.34899999999999998</v>
      </c>
      <c r="AK5096" s="208">
        <v>1.3360000000000001</v>
      </c>
      <c r="AL5096" s="208">
        <v>1.5960000000000001</v>
      </c>
      <c r="AM5096" s="208">
        <v>1.5269999999999999</v>
      </c>
      <c r="AN5096" s="208">
        <v>1.5660000000000001</v>
      </c>
      <c r="AO5096" s="208">
        <v>1.577</v>
      </c>
      <c r="AP5096" s="208">
        <v>1.5089999999999999</v>
      </c>
      <c r="AQ5096" s="208">
        <v>1.5740000000000001</v>
      </c>
      <c r="AR5096" s="208">
        <v>1.552</v>
      </c>
      <c r="AS5096" s="208">
        <v>1.6080000000000001</v>
      </c>
      <c r="AT5096" s="208">
        <v>1.544</v>
      </c>
      <c r="AU5096" s="208">
        <v>1.528</v>
      </c>
      <c r="AV5096" s="208">
        <v>1.522</v>
      </c>
      <c r="AW5096" s="208">
        <v>1.4690000000000001</v>
      </c>
      <c r="AX5096" s="208">
        <v>1.524</v>
      </c>
      <c r="AY5096" s="208">
        <v>1.5009999999999999</v>
      </c>
      <c r="AZ5096" s="208">
        <v>1.502</v>
      </c>
      <c r="BA5096" s="208">
        <v>1.522</v>
      </c>
      <c r="BB5096" s="21">
        <f t="shared" si="525"/>
        <v>2.1469999999999998</v>
      </c>
      <c r="BC5096" s="21"/>
      <c r="BD5096" s="22">
        <f t="shared" si="527"/>
        <v>2.8857526881720426</v>
      </c>
      <c r="BE5096" s="21"/>
      <c r="BG5096" s="10"/>
      <c r="BH5096" s="21">
        <f t="shared" si="524"/>
        <v>0</v>
      </c>
      <c r="BI5096" s="22">
        <f t="shared" si="524"/>
        <v>2.147E-3</v>
      </c>
      <c r="BJ5096" s="21"/>
      <c r="BK5096" s="21">
        <v>0</v>
      </c>
      <c r="BL5096" s="22">
        <v>6.4410000000000005E-3</v>
      </c>
      <c r="BM5096" s="21"/>
      <c r="BN5096" s="21">
        <f t="shared" si="526"/>
        <v>0</v>
      </c>
      <c r="BO5096" s="22">
        <f t="shared" si="526"/>
        <v>2.5764000000000002E-2</v>
      </c>
      <c r="BP5096" s="21">
        <f t="shared" si="526"/>
        <v>0</v>
      </c>
    </row>
    <row r="5097" spans="1:68" ht="11.1" hidden="1" customHeight="1" outlineLevel="1" collapsed="1" x14ac:dyDescent="0.2">
      <c r="A5097" s="10"/>
      <c r="B5097" s="18"/>
      <c r="C5097" s="18"/>
      <c r="D5097" s="18"/>
      <c r="E5097" s="19" t="s">
        <v>4463</v>
      </c>
      <c r="F5097" s="209">
        <v>0.13700000000000001</v>
      </c>
      <c r="G5097" s="20"/>
      <c r="H5097" s="209">
        <v>2.3959999999999999</v>
      </c>
      <c r="I5097" s="20"/>
      <c r="J5097" s="20"/>
      <c r="K5097" s="209">
        <v>3.3029999999999999</v>
      </c>
      <c r="L5097" s="209">
        <v>0.13700000000000001</v>
      </c>
      <c r="M5097" s="209">
        <v>0.98499999999999999</v>
      </c>
      <c r="N5097" s="209">
        <v>0.66900000000000004</v>
      </c>
      <c r="O5097" s="209">
        <v>0.66900000000000004</v>
      </c>
      <c r="P5097" s="209">
        <v>0.66900000000000004</v>
      </c>
      <c r="Q5097" s="209">
        <v>5.5E-2</v>
      </c>
      <c r="R5097" s="209">
        <v>0.24099999999999999</v>
      </c>
      <c r="S5097" s="209">
        <v>1.5289999999999999</v>
      </c>
      <c r="T5097" s="209">
        <v>1.5289999999999999</v>
      </c>
      <c r="U5097" s="209">
        <v>1.5289999999999999</v>
      </c>
      <c r="V5097" s="20"/>
      <c r="W5097" s="209">
        <v>1.121</v>
      </c>
      <c r="X5097" s="209">
        <v>1.4239999999999999</v>
      </c>
      <c r="Y5097" s="209">
        <v>1.2</v>
      </c>
      <c r="Z5097" s="209">
        <v>0.69499999999999995</v>
      </c>
      <c r="AA5097" s="20"/>
      <c r="AB5097" s="20"/>
      <c r="AC5097" s="209">
        <v>2.0459999999999998</v>
      </c>
      <c r="AD5097" s="209">
        <v>1.423</v>
      </c>
      <c r="AE5097" s="209">
        <v>1</v>
      </c>
      <c r="AF5097" s="20"/>
      <c r="AG5097" s="209">
        <v>0.6</v>
      </c>
      <c r="AH5097" s="209">
        <v>0.6</v>
      </c>
      <c r="AI5097" s="209">
        <v>0.6</v>
      </c>
      <c r="AJ5097" s="209">
        <v>0.05</v>
      </c>
      <c r="AK5097" s="209">
        <v>0.38200000000000001</v>
      </c>
      <c r="AL5097" s="209">
        <v>0.16900000000000001</v>
      </c>
      <c r="AM5097" s="209">
        <v>0.33400000000000002</v>
      </c>
      <c r="AN5097" s="209">
        <v>0.28199999999999997</v>
      </c>
      <c r="AO5097" s="209">
        <v>4.5490000000000004</v>
      </c>
      <c r="AP5097" s="209">
        <v>0.3</v>
      </c>
      <c r="AQ5097" s="209">
        <v>0.3</v>
      </c>
      <c r="AR5097" s="209">
        <v>0.71399999999999997</v>
      </c>
      <c r="AS5097" s="209">
        <v>0.57499999999999996</v>
      </c>
      <c r="AT5097" s="20"/>
      <c r="AU5097" s="209">
        <v>0.28299999999999997</v>
      </c>
      <c r="AV5097" s="209">
        <v>1.254</v>
      </c>
      <c r="AW5097" s="209">
        <v>0.38400000000000001</v>
      </c>
      <c r="AX5097" s="209">
        <v>0.19500000000000001</v>
      </c>
      <c r="AY5097" s="209">
        <v>0.34699999999999998</v>
      </c>
      <c r="AZ5097" s="209">
        <v>0.23200000000000001</v>
      </c>
      <c r="BA5097" s="209">
        <v>0.20300000000000001</v>
      </c>
      <c r="BB5097" s="21">
        <f t="shared" si="525"/>
        <v>4.5490000000000004</v>
      </c>
      <c r="BC5097" s="21">
        <f>BF5097</f>
        <v>26.2</v>
      </c>
      <c r="BD5097" s="22">
        <f t="shared" si="527"/>
        <v>6.1142473118279579</v>
      </c>
      <c r="BE5097" s="21">
        <f>BC5097-BD5097</f>
        <v>20.085752688172043</v>
      </c>
      <c r="BF5097" s="2">
        <v>26.2</v>
      </c>
      <c r="BG5097" s="10"/>
      <c r="BH5097" s="21">
        <f t="shared" si="524"/>
        <v>1.9492799999999998E-2</v>
      </c>
      <c r="BI5097" s="22">
        <f t="shared" si="524"/>
        <v>4.5490000000000001E-3</v>
      </c>
      <c r="BJ5097" s="21">
        <f>BH5097-BI5097</f>
        <v>1.4943799999999997E-2</v>
      </c>
      <c r="BK5097" s="21">
        <v>5.8478399999999993E-2</v>
      </c>
      <c r="BL5097" s="22">
        <v>1.3646999999999999E-2</v>
      </c>
      <c r="BM5097" s="21">
        <v>4.4831399999999993E-2</v>
      </c>
      <c r="BN5097" s="21">
        <f t="shared" si="526"/>
        <v>0.23391359999999997</v>
      </c>
      <c r="BO5097" s="22">
        <f t="shared" si="526"/>
        <v>5.4587999999999998E-2</v>
      </c>
      <c r="BP5097" s="21">
        <f t="shared" si="526"/>
        <v>0.17932559999999997</v>
      </c>
    </row>
    <row r="5098" spans="1:68" ht="11.1" hidden="1" customHeight="1" outlineLevel="2" x14ac:dyDescent="0.2">
      <c r="A5098" s="10"/>
      <c r="B5098" s="18"/>
      <c r="C5098" s="18"/>
      <c r="D5098" s="18"/>
      <c r="E5098" s="23"/>
      <c r="F5098" s="208">
        <v>0.13700000000000001</v>
      </c>
      <c r="G5098" s="24"/>
      <c r="H5098" s="208">
        <v>2.3959999999999999</v>
      </c>
      <c r="I5098" s="24"/>
      <c r="J5098" s="24"/>
      <c r="K5098" s="208">
        <v>3.3029999999999999</v>
      </c>
      <c r="L5098" s="208">
        <v>0.13700000000000001</v>
      </c>
      <c r="M5098" s="208">
        <v>0.98499999999999999</v>
      </c>
      <c r="N5098" s="208">
        <v>0.66900000000000004</v>
      </c>
      <c r="O5098" s="208">
        <v>0.66900000000000004</v>
      </c>
      <c r="P5098" s="208">
        <v>0.66900000000000004</v>
      </c>
      <c r="Q5098" s="208">
        <v>5.5E-2</v>
      </c>
      <c r="R5098" s="208">
        <v>0.24099999999999999</v>
      </c>
      <c r="S5098" s="208">
        <v>1.5289999999999999</v>
      </c>
      <c r="T5098" s="208">
        <v>1.5289999999999999</v>
      </c>
      <c r="U5098" s="208">
        <v>1.5289999999999999</v>
      </c>
      <c r="V5098" s="24"/>
      <c r="W5098" s="208">
        <v>1.121</v>
      </c>
      <c r="X5098" s="208">
        <v>1.4239999999999999</v>
      </c>
      <c r="Y5098" s="208">
        <v>1.2</v>
      </c>
      <c r="Z5098" s="208">
        <v>0.69499999999999995</v>
      </c>
      <c r="AA5098" s="24"/>
      <c r="AB5098" s="24"/>
      <c r="AC5098" s="208">
        <v>2.0459999999999998</v>
      </c>
      <c r="AD5098" s="208">
        <v>1.423</v>
      </c>
      <c r="AE5098" s="208">
        <v>1</v>
      </c>
      <c r="AF5098" s="24"/>
      <c r="AG5098" s="208">
        <v>0.6</v>
      </c>
      <c r="AH5098" s="208">
        <v>0.6</v>
      </c>
      <c r="AI5098" s="208">
        <v>0.6</v>
      </c>
      <c r="AJ5098" s="208">
        <v>0.05</v>
      </c>
      <c r="AK5098" s="208">
        <v>0.38200000000000001</v>
      </c>
      <c r="AL5098" s="208">
        <v>0.16900000000000001</v>
      </c>
      <c r="AM5098" s="208">
        <v>0.33400000000000002</v>
      </c>
      <c r="AN5098" s="208">
        <v>0.28199999999999997</v>
      </c>
      <c r="AO5098" s="208">
        <v>4.5490000000000004</v>
      </c>
      <c r="AP5098" s="208">
        <v>0.3</v>
      </c>
      <c r="AQ5098" s="208">
        <v>0.3</v>
      </c>
      <c r="AR5098" s="208">
        <v>0.71399999999999997</v>
      </c>
      <c r="AS5098" s="208">
        <v>0.57499999999999996</v>
      </c>
      <c r="AT5098" s="24"/>
      <c r="AU5098" s="208">
        <v>0.28299999999999997</v>
      </c>
      <c r="AV5098" s="208">
        <v>1.254</v>
      </c>
      <c r="AW5098" s="208">
        <v>0.38400000000000001</v>
      </c>
      <c r="AX5098" s="208">
        <v>0.19500000000000001</v>
      </c>
      <c r="AY5098" s="208">
        <v>0.34699999999999998</v>
      </c>
      <c r="AZ5098" s="208">
        <v>0.23200000000000001</v>
      </c>
      <c r="BA5098" s="208">
        <v>0.20300000000000001</v>
      </c>
      <c r="BB5098" s="21">
        <f t="shared" si="525"/>
        <v>4.5490000000000004</v>
      </c>
      <c r="BC5098" s="21"/>
      <c r="BD5098" s="22">
        <f t="shared" si="527"/>
        <v>6.1142473118279579</v>
      </c>
      <c r="BE5098" s="21"/>
      <c r="BG5098" s="10"/>
      <c r="BH5098" s="21">
        <f t="shared" si="524"/>
        <v>0</v>
      </c>
      <c r="BI5098" s="22">
        <f t="shared" si="524"/>
        <v>4.5490000000000001E-3</v>
      </c>
      <c r="BJ5098" s="21"/>
      <c r="BK5098" s="21">
        <v>0</v>
      </c>
      <c r="BL5098" s="22">
        <v>1.3646999999999999E-2</v>
      </c>
      <c r="BM5098" s="21"/>
      <c r="BN5098" s="21">
        <f t="shared" si="526"/>
        <v>0</v>
      </c>
      <c r="BO5098" s="22">
        <f t="shared" si="526"/>
        <v>5.4587999999999998E-2</v>
      </c>
      <c r="BP5098" s="21">
        <f t="shared" si="526"/>
        <v>0</v>
      </c>
    </row>
    <row r="5099" spans="1:68" ht="11.1" hidden="1" customHeight="1" outlineLevel="1" collapsed="1" x14ac:dyDescent="0.2">
      <c r="A5099" s="10"/>
      <c r="B5099" s="18"/>
      <c r="C5099" s="18"/>
      <c r="D5099" s="18"/>
      <c r="E5099" s="19" t="s">
        <v>4464</v>
      </c>
      <c r="F5099" s="20"/>
      <c r="G5099" s="20"/>
      <c r="H5099" s="20"/>
      <c r="I5099" s="20"/>
      <c r="J5099" s="20"/>
      <c r="K5099" s="20"/>
      <c r="L5099" s="20"/>
      <c r="M5099" s="20"/>
      <c r="N5099" s="20"/>
      <c r="O5099" s="20"/>
      <c r="P5099" s="20"/>
      <c r="Q5099" s="20"/>
      <c r="R5099" s="20"/>
      <c r="S5099" s="20"/>
      <c r="T5099" s="20"/>
      <c r="U5099" s="20"/>
      <c r="V5099" s="20"/>
      <c r="W5099" s="20"/>
      <c r="X5099" s="20"/>
      <c r="Y5099" s="20"/>
      <c r="Z5099" s="20"/>
      <c r="AA5099" s="20"/>
      <c r="AB5099" s="20"/>
      <c r="AC5099" s="20"/>
      <c r="AD5099" s="20"/>
      <c r="AE5099" s="20"/>
      <c r="AF5099" s="20"/>
      <c r="AG5099" s="20"/>
      <c r="AH5099" s="20"/>
      <c r="AI5099" s="20"/>
      <c r="AJ5099" s="20"/>
      <c r="AK5099" s="20"/>
      <c r="AL5099" s="20"/>
      <c r="AM5099" s="20"/>
      <c r="AN5099" s="20"/>
      <c r="AO5099" s="20"/>
      <c r="AP5099" s="20"/>
      <c r="AQ5099" s="209"/>
      <c r="AR5099" s="209">
        <v>4.3109999999999999</v>
      </c>
      <c r="AS5099" s="209">
        <v>3.47</v>
      </c>
      <c r="AT5099" s="209">
        <v>2.2120000000000002</v>
      </c>
      <c r="AU5099" s="209">
        <v>0.94699999999999995</v>
      </c>
      <c r="AV5099" s="20"/>
      <c r="AW5099" s="20"/>
      <c r="AX5099" s="20"/>
      <c r="AY5099" s="209">
        <v>0.93600000000000005</v>
      </c>
      <c r="AZ5099" s="209">
        <v>1.9670000000000001</v>
      </c>
      <c r="BA5099" s="209">
        <v>2.5419999999999998</v>
      </c>
      <c r="BB5099" s="21">
        <f t="shared" si="525"/>
        <v>4.3109999999999999</v>
      </c>
      <c r="BC5099" s="21">
        <f>BF5099</f>
        <v>12.76</v>
      </c>
      <c r="BD5099" s="22">
        <f t="shared" si="527"/>
        <v>5.794354838709677</v>
      </c>
      <c r="BE5099" s="21">
        <f>BC5099-BD5099</f>
        <v>6.9656451612903227</v>
      </c>
      <c r="BF5099" s="2">
        <v>12.76</v>
      </c>
      <c r="BG5099" s="10">
        <v>6</v>
      </c>
      <c r="BH5099" s="21">
        <f t="shared" si="524"/>
        <v>9.4934400000000006E-3</v>
      </c>
      <c r="BI5099" s="22">
        <f t="shared" si="524"/>
        <v>4.3109999999999997E-3</v>
      </c>
      <c r="BJ5099" s="21">
        <f>BH5099-BI5099</f>
        <v>5.1824400000000008E-3</v>
      </c>
      <c r="BK5099" s="21">
        <v>2.8480320000000003E-2</v>
      </c>
      <c r="BL5099" s="22">
        <v>1.2933E-2</v>
      </c>
      <c r="BM5099" s="21">
        <v>1.5547320000000003E-2</v>
      </c>
      <c r="BN5099" s="21">
        <f t="shared" si="526"/>
        <v>0.11392128000000001</v>
      </c>
      <c r="BO5099" s="22">
        <f t="shared" si="526"/>
        <v>5.1732E-2</v>
      </c>
      <c r="BP5099" s="21">
        <f t="shared" si="526"/>
        <v>6.2189280000000013E-2</v>
      </c>
    </row>
    <row r="5100" spans="1:68" ht="11.1" hidden="1" customHeight="1" outlineLevel="2" x14ac:dyDescent="0.2">
      <c r="A5100" s="10"/>
      <c r="B5100" s="18"/>
      <c r="C5100" s="18"/>
      <c r="D5100" s="18"/>
      <c r="E5100" s="23" t="s">
        <v>4465</v>
      </c>
      <c r="F5100" s="24"/>
      <c r="G5100" s="24"/>
      <c r="H5100" s="24"/>
      <c r="I5100" s="24"/>
      <c r="J5100" s="24"/>
      <c r="K5100" s="24"/>
      <c r="L5100" s="24"/>
      <c r="M5100" s="24"/>
      <c r="N5100" s="24"/>
      <c r="O5100" s="24"/>
      <c r="P5100" s="24"/>
      <c r="Q5100" s="24"/>
      <c r="R5100" s="24"/>
      <c r="S5100" s="24"/>
      <c r="T5100" s="24"/>
      <c r="U5100" s="24"/>
      <c r="V5100" s="24"/>
      <c r="W5100" s="24"/>
      <c r="X5100" s="24"/>
      <c r="Y5100" s="24"/>
      <c r="Z5100" s="24"/>
      <c r="AA5100" s="24"/>
      <c r="AB5100" s="24"/>
      <c r="AC5100" s="24"/>
      <c r="AD5100" s="24"/>
      <c r="AE5100" s="24"/>
      <c r="AF5100" s="24"/>
      <c r="AG5100" s="24"/>
      <c r="AH5100" s="24"/>
      <c r="AI5100" s="24"/>
      <c r="AJ5100" s="24"/>
      <c r="AK5100" s="24"/>
      <c r="AL5100" s="24"/>
      <c r="AM5100" s="24"/>
      <c r="AN5100" s="24"/>
      <c r="AO5100" s="24"/>
      <c r="AP5100" s="24"/>
      <c r="AQ5100" s="208"/>
      <c r="AR5100" s="208">
        <v>4.3109999999999999</v>
      </c>
      <c r="AS5100" s="208">
        <v>3.47</v>
      </c>
      <c r="AT5100" s="208">
        <v>2.2120000000000002</v>
      </c>
      <c r="AU5100" s="208">
        <v>0.94699999999999995</v>
      </c>
      <c r="AV5100" s="24"/>
      <c r="AW5100" s="24"/>
      <c r="AX5100" s="24"/>
      <c r="AY5100" s="208">
        <v>0.93600000000000005</v>
      </c>
      <c r="AZ5100" s="208">
        <v>1.9670000000000001</v>
      </c>
      <c r="BA5100" s="208">
        <v>2.5419999999999998</v>
      </c>
      <c r="BB5100" s="21">
        <f t="shared" si="525"/>
        <v>4.3109999999999999</v>
      </c>
      <c r="BC5100" s="21"/>
      <c r="BD5100" s="22">
        <f t="shared" si="527"/>
        <v>5.794354838709677</v>
      </c>
      <c r="BE5100" s="21"/>
      <c r="BG5100" s="10"/>
      <c r="BH5100" s="21">
        <f t="shared" si="524"/>
        <v>0</v>
      </c>
      <c r="BI5100" s="22">
        <f t="shared" si="524"/>
        <v>4.3109999999999997E-3</v>
      </c>
      <c r="BJ5100" s="21"/>
      <c r="BK5100" s="21">
        <v>0</v>
      </c>
      <c r="BL5100" s="22">
        <v>1.2933E-2</v>
      </c>
      <c r="BM5100" s="21"/>
      <c r="BN5100" s="21">
        <f t="shared" si="526"/>
        <v>0</v>
      </c>
      <c r="BO5100" s="22">
        <f t="shared" si="526"/>
        <v>5.1732E-2</v>
      </c>
      <c r="BP5100" s="21">
        <f t="shared" si="526"/>
        <v>0</v>
      </c>
    </row>
    <row r="5101" spans="1:68" ht="11.1" hidden="1" customHeight="1" outlineLevel="1" collapsed="1" x14ac:dyDescent="0.2">
      <c r="A5101" s="10"/>
      <c r="B5101" s="18"/>
      <c r="C5101" s="18"/>
      <c r="D5101" s="18"/>
      <c r="E5101" s="19" t="s">
        <v>4466</v>
      </c>
      <c r="F5101" s="20"/>
      <c r="G5101" s="20"/>
      <c r="H5101" s="20"/>
      <c r="I5101" s="20"/>
      <c r="J5101" s="20"/>
      <c r="K5101" s="20"/>
      <c r="L5101" s="20"/>
      <c r="M5101" s="20"/>
      <c r="N5101" s="20"/>
      <c r="O5101" s="20"/>
      <c r="P5101" s="20"/>
      <c r="Q5101" s="20"/>
      <c r="R5101" s="20"/>
      <c r="S5101" s="20"/>
      <c r="T5101" s="20"/>
      <c r="U5101" s="20"/>
      <c r="V5101" s="20"/>
      <c r="W5101" s="20"/>
      <c r="X5101" s="20"/>
      <c r="Y5101" s="20"/>
      <c r="Z5101" s="20"/>
      <c r="AA5101" s="20"/>
      <c r="AB5101" s="20"/>
      <c r="AC5101" s="20"/>
      <c r="AD5101" s="20"/>
      <c r="AE5101" s="20"/>
      <c r="AF5101" s="20"/>
      <c r="AG5101" s="20"/>
      <c r="AH5101" s="20"/>
      <c r="AI5101" s="20"/>
      <c r="AJ5101" s="20"/>
      <c r="AK5101" s="20"/>
      <c r="AL5101" s="20"/>
      <c r="AM5101" s="20"/>
      <c r="AN5101" s="20"/>
      <c r="AO5101" s="209">
        <v>20.472999999999999</v>
      </c>
      <c r="AP5101" s="209">
        <v>3.2480000000000002</v>
      </c>
      <c r="AQ5101" s="209">
        <v>3.9609999999999999</v>
      </c>
      <c r="AR5101" s="209">
        <v>3.2</v>
      </c>
      <c r="AS5101" s="209">
        <v>2.2000000000000002</v>
      </c>
      <c r="AT5101" s="209">
        <v>2.1</v>
      </c>
      <c r="AU5101" s="209">
        <v>0.6</v>
      </c>
      <c r="AV5101" s="20"/>
      <c r="AW5101" s="20"/>
      <c r="AX5101" s="20"/>
      <c r="AY5101" s="209">
        <v>0.7</v>
      </c>
      <c r="AZ5101" s="209">
        <v>1.024</v>
      </c>
      <c r="BA5101" s="209">
        <v>1.641</v>
      </c>
      <c r="BB5101" s="21">
        <f t="shared" si="525"/>
        <v>20.472999999999999</v>
      </c>
      <c r="BC5101" s="21">
        <f>BD5101</f>
        <v>27.517473118279568</v>
      </c>
      <c r="BD5101" s="22">
        <f t="shared" si="527"/>
        <v>27.517473118279568</v>
      </c>
      <c r="BE5101" s="21">
        <f>BC5101-BD5101</f>
        <v>0</v>
      </c>
      <c r="BF5101" s="2">
        <v>9.1</v>
      </c>
      <c r="BG5101" s="10">
        <v>6</v>
      </c>
      <c r="BH5101" s="21">
        <f t="shared" ref="BH5101:BI5164" si="528">(BC5101*24*31/1000000)</f>
        <v>2.0473000000000002E-2</v>
      </c>
      <c r="BI5101" s="22">
        <f t="shared" si="528"/>
        <v>2.0473000000000002E-2</v>
      </c>
      <c r="BJ5101" s="21">
        <f>BH5101-BI5101</f>
        <v>0</v>
      </c>
      <c r="BK5101" s="21">
        <v>6.1419000000000001E-2</v>
      </c>
      <c r="BL5101" s="22">
        <v>6.1419000000000001E-2</v>
      </c>
      <c r="BM5101" s="21">
        <v>0</v>
      </c>
      <c r="BN5101" s="21">
        <f t="shared" si="526"/>
        <v>0.24567600000000001</v>
      </c>
      <c r="BO5101" s="22">
        <f t="shared" si="526"/>
        <v>0.24567600000000001</v>
      </c>
      <c r="BP5101" s="21">
        <f t="shared" si="526"/>
        <v>0</v>
      </c>
    </row>
    <row r="5102" spans="1:68" ht="11.1" hidden="1" customHeight="1" outlineLevel="2" x14ac:dyDescent="0.2">
      <c r="A5102" s="10"/>
      <c r="B5102" s="18"/>
      <c r="C5102" s="18"/>
      <c r="D5102" s="18"/>
      <c r="E5102" s="23" t="s">
        <v>4467</v>
      </c>
      <c r="F5102" s="24"/>
      <c r="G5102" s="24"/>
      <c r="H5102" s="24"/>
      <c r="I5102" s="24"/>
      <c r="J5102" s="24"/>
      <c r="K5102" s="24"/>
      <c r="L5102" s="24"/>
      <c r="M5102" s="24"/>
      <c r="N5102" s="24"/>
      <c r="O5102" s="24"/>
      <c r="P5102" s="24"/>
      <c r="Q5102" s="24"/>
      <c r="R5102" s="24"/>
      <c r="S5102" s="24"/>
      <c r="T5102" s="24"/>
      <c r="U5102" s="24"/>
      <c r="V5102" s="24"/>
      <c r="W5102" s="24"/>
      <c r="X5102" s="24"/>
      <c r="Y5102" s="24"/>
      <c r="Z5102" s="24"/>
      <c r="AA5102" s="24"/>
      <c r="AB5102" s="24"/>
      <c r="AC5102" s="24"/>
      <c r="AD5102" s="24"/>
      <c r="AE5102" s="24"/>
      <c r="AF5102" s="24"/>
      <c r="AG5102" s="24"/>
      <c r="AH5102" s="24"/>
      <c r="AI5102" s="24"/>
      <c r="AJ5102" s="24"/>
      <c r="AK5102" s="24"/>
      <c r="AL5102" s="24"/>
      <c r="AM5102" s="24"/>
      <c r="AN5102" s="24"/>
      <c r="AO5102" s="208">
        <v>20.472999999999999</v>
      </c>
      <c r="AP5102" s="208">
        <v>3.2480000000000002</v>
      </c>
      <c r="AQ5102" s="208">
        <v>3.9609999999999999</v>
      </c>
      <c r="AR5102" s="208">
        <v>3.2</v>
      </c>
      <c r="AS5102" s="208">
        <v>2.2000000000000002</v>
      </c>
      <c r="AT5102" s="208">
        <v>2.1</v>
      </c>
      <c r="AU5102" s="208">
        <v>0.6</v>
      </c>
      <c r="AV5102" s="24"/>
      <c r="AW5102" s="24"/>
      <c r="AX5102" s="24"/>
      <c r="AY5102" s="208">
        <v>0.7</v>
      </c>
      <c r="AZ5102" s="208">
        <v>1.024</v>
      </c>
      <c r="BA5102" s="208">
        <v>1.641</v>
      </c>
      <c r="BB5102" s="21">
        <f t="shared" si="525"/>
        <v>20.472999999999999</v>
      </c>
      <c r="BC5102" s="21"/>
      <c r="BD5102" s="22">
        <f t="shared" si="527"/>
        <v>27.517473118279568</v>
      </c>
      <c r="BE5102" s="21"/>
      <c r="BG5102" s="10"/>
      <c r="BH5102" s="21">
        <f t="shared" si="528"/>
        <v>0</v>
      </c>
      <c r="BI5102" s="22">
        <f t="shared" si="528"/>
        <v>2.0473000000000002E-2</v>
      </c>
      <c r="BJ5102" s="21"/>
      <c r="BK5102" s="21">
        <v>0</v>
      </c>
      <c r="BL5102" s="22">
        <v>6.1419000000000001E-2</v>
      </c>
      <c r="BM5102" s="21"/>
      <c r="BN5102" s="21">
        <f t="shared" si="526"/>
        <v>0</v>
      </c>
      <c r="BO5102" s="22">
        <f t="shared" si="526"/>
        <v>0.24567600000000001</v>
      </c>
      <c r="BP5102" s="21">
        <f t="shared" si="526"/>
        <v>0</v>
      </c>
    </row>
    <row r="5103" spans="1:68" ht="11.1" hidden="1" customHeight="1" outlineLevel="1" collapsed="1" x14ac:dyDescent="0.2">
      <c r="A5103" s="10"/>
      <c r="B5103" s="18"/>
      <c r="C5103" s="18"/>
      <c r="D5103" s="18"/>
      <c r="E5103" s="19" t="s">
        <v>4468</v>
      </c>
      <c r="F5103" s="209">
        <v>1.139</v>
      </c>
      <c r="G5103" s="209">
        <v>0.93400000000000005</v>
      </c>
      <c r="H5103" s="209">
        <v>1.1279999999999999</v>
      </c>
      <c r="I5103" s="240">
        <v>0.92800000000000005</v>
      </c>
      <c r="J5103" s="240"/>
      <c r="K5103" s="209">
        <v>1.129</v>
      </c>
      <c r="L5103" s="209">
        <v>1.1990000000000001</v>
      </c>
      <c r="M5103" s="209">
        <v>1.149</v>
      </c>
      <c r="N5103" s="209">
        <v>1.0900000000000001</v>
      </c>
      <c r="O5103" s="209">
        <v>1.091</v>
      </c>
      <c r="P5103" s="209">
        <v>1.0429999999999999</v>
      </c>
      <c r="Q5103" s="209">
        <v>1.042</v>
      </c>
      <c r="R5103" s="209">
        <v>1.0740000000000001</v>
      </c>
      <c r="S5103" s="209">
        <v>1.069</v>
      </c>
      <c r="T5103" s="209">
        <v>1.08</v>
      </c>
      <c r="U5103" s="209">
        <v>1.0629999999999999</v>
      </c>
      <c r="V5103" s="209">
        <v>1.093</v>
      </c>
      <c r="W5103" s="209">
        <v>1.091</v>
      </c>
      <c r="X5103" s="209">
        <v>1.075</v>
      </c>
      <c r="Y5103" s="209">
        <v>1.0620000000000001</v>
      </c>
      <c r="Z5103" s="209">
        <v>1.056</v>
      </c>
      <c r="AA5103" s="209">
        <v>1.099</v>
      </c>
      <c r="AB5103" s="209">
        <v>1.099</v>
      </c>
      <c r="AC5103" s="209">
        <v>1.099</v>
      </c>
      <c r="AD5103" s="209">
        <v>1.087</v>
      </c>
      <c r="AE5103" s="209">
        <v>1.1060000000000001</v>
      </c>
      <c r="AF5103" s="209">
        <v>1.1020000000000001</v>
      </c>
      <c r="AG5103" s="209">
        <v>1.0860000000000001</v>
      </c>
      <c r="AH5103" s="209">
        <v>1.0660000000000001</v>
      </c>
      <c r="AI5103" s="209">
        <v>1.0640000000000001</v>
      </c>
      <c r="AJ5103" s="209">
        <v>1.0489999999999999</v>
      </c>
      <c r="AK5103" s="209">
        <v>1.0649999999999999</v>
      </c>
      <c r="AL5103" s="209">
        <v>1.056</v>
      </c>
      <c r="AM5103" s="209">
        <v>0.95899999999999996</v>
      </c>
      <c r="AN5103" s="209">
        <v>1.079</v>
      </c>
      <c r="AO5103" s="209">
        <v>0.998</v>
      </c>
      <c r="AP5103" s="209">
        <v>1.0189999999999999</v>
      </c>
      <c r="AQ5103" s="209">
        <v>1.038</v>
      </c>
      <c r="AR5103" s="209">
        <v>0.91600000000000004</v>
      </c>
      <c r="AS5103" s="209">
        <v>1.0109999999999999</v>
      </c>
      <c r="AT5103" s="209">
        <v>0.85199999999999998</v>
      </c>
      <c r="AU5103" s="209">
        <v>1.1539999999999999</v>
      </c>
      <c r="AV5103" s="209">
        <v>1.03</v>
      </c>
      <c r="AW5103" s="209">
        <v>0.84099999999999997</v>
      </c>
      <c r="AX5103" s="209">
        <v>0.89400000000000002</v>
      </c>
      <c r="AY5103" s="209">
        <v>0.86099999999999999</v>
      </c>
      <c r="AZ5103" s="209">
        <v>0.82</v>
      </c>
      <c r="BA5103" s="209">
        <v>0.81799999999999995</v>
      </c>
      <c r="BB5103" s="21">
        <f t="shared" si="525"/>
        <v>1.1990000000000001</v>
      </c>
      <c r="BC5103" s="21">
        <f>BF5103</f>
        <v>13</v>
      </c>
      <c r="BD5103" s="22">
        <f t="shared" si="527"/>
        <v>1.6115591397849462</v>
      </c>
      <c r="BE5103" s="21">
        <f>BC5103-BD5103</f>
        <v>11.388440860215054</v>
      </c>
      <c r="BF5103" s="2">
        <v>13</v>
      </c>
      <c r="BG5103" s="10"/>
      <c r="BH5103" s="21">
        <f t="shared" si="528"/>
        <v>9.672E-3</v>
      </c>
      <c r="BI5103" s="22">
        <f t="shared" si="528"/>
        <v>1.199E-3</v>
      </c>
      <c r="BJ5103" s="21">
        <f>BH5103-BI5103</f>
        <v>8.4729999999999996E-3</v>
      </c>
      <c r="BK5103" s="21">
        <v>2.9016E-2</v>
      </c>
      <c r="BL5103" s="22">
        <v>3.5969999999999999E-3</v>
      </c>
      <c r="BM5103" s="21">
        <v>2.5419000000000001E-2</v>
      </c>
      <c r="BN5103" s="21">
        <f t="shared" si="526"/>
        <v>0.116064</v>
      </c>
      <c r="BO5103" s="22">
        <f t="shared" si="526"/>
        <v>1.4388E-2</v>
      </c>
      <c r="BP5103" s="21">
        <f t="shared" si="526"/>
        <v>0.101676</v>
      </c>
    </row>
    <row r="5104" spans="1:68" ht="11.1" hidden="1" customHeight="1" outlineLevel="2" x14ac:dyDescent="0.2">
      <c r="A5104" s="10"/>
      <c r="B5104" s="18"/>
      <c r="C5104" s="18"/>
      <c r="D5104" s="18"/>
      <c r="E5104" s="23"/>
      <c r="F5104" s="208">
        <v>1.139</v>
      </c>
      <c r="G5104" s="208">
        <v>0.93400000000000005</v>
      </c>
      <c r="H5104" s="208">
        <v>1.1279999999999999</v>
      </c>
      <c r="I5104" s="239">
        <v>0.92800000000000005</v>
      </c>
      <c r="J5104" s="239"/>
      <c r="K5104" s="208">
        <v>1.129</v>
      </c>
      <c r="L5104" s="208">
        <v>1.1990000000000001</v>
      </c>
      <c r="M5104" s="208">
        <v>1.149</v>
      </c>
      <c r="N5104" s="208">
        <v>1.0900000000000001</v>
      </c>
      <c r="O5104" s="208">
        <v>1.091</v>
      </c>
      <c r="P5104" s="208">
        <v>1.0429999999999999</v>
      </c>
      <c r="Q5104" s="208">
        <v>1.042</v>
      </c>
      <c r="R5104" s="208">
        <v>1.0740000000000001</v>
      </c>
      <c r="S5104" s="208">
        <v>1.069</v>
      </c>
      <c r="T5104" s="208">
        <v>1.08</v>
      </c>
      <c r="U5104" s="208">
        <v>1.0629999999999999</v>
      </c>
      <c r="V5104" s="208">
        <v>1.093</v>
      </c>
      <c r="W5104" s="208">
        <v>1.091</v>
      </c>
      <c r="X5104" s="208">
        <v>1.075</v>
      </c>
      <c r="Y5104" s="208">
        <v>1.0620000000000001</v>
      </c>
      <c r="Z5104" s="208">
        <v>1.056</v>
      </c>
      <c r="AA5104" s="208">
        <v>1.099</v>
      </c>
      <c r="AB5104" s="208">
        <v>1.099</v>
      </c>
      <c r="AC5104" s="208">
        <v>1.099</v>
      </c>
      <c r="AD5104" s="208">
        <v>1.087</v>
      </c>
      <c r="AE5104" s="208">
        <v>1.1060000000000001</v>
      </c>
      <c r="AF5104" s="208">
        <v>1.1020000000000001</v>
      </c>
      <c r="AG5104" s="208">
        <v>1.0860000000000001</v>
      </c>
      <c r="AH5104" s="208">
        <v>1.0660000000000001</v>
      </c>
      <c r="AI5104" s="208">
        <v>1.0640000000000001</v>
      </c>
      <c r="AJ5104" s="208">
        <v>1.0489999999999999</v>
      </c>
      <c r="AK5104" s="208">
        <v>1.0649999999999999</v>
      </c>
      <c r="AL5104" s="208">
        <v>1.056</v>
      </c>
      <c r="AM5104" s="208">
        <v>0.95899999999999996</v>
      </c>
      <c r="AN5104" s="208">
        <v>1.079</v>
      </c>
      <c r="AO5104" s="208">
        <v>0.998</v>
      </c>
      <c r="AP5104" s="208">
        <v>1.0189999999999999</v>
      </c>
      <c r="AQ5104" s="208">
        <v>1.038</v>
      </c>
      <c r="AR5104" s="208">
        <v>0.91600000000000004</v>
      </c>
      <c r="AS5104" s="208">
        <v>1.0109999999999999</v>
      </c>
      <c r="AT5104" s="208">
        <v>0.85199999999999998</v>
      </c>
      <c r="AU5104" s="208">
        <v>1.1539999999999999</v>
      </c>
      <c r="AV5104" s="208">
        <v>1.03</v>
      </c>
      <c r="AW5104" s="208">
        <v>0.84099999999999997</v>
      </c>
      <c r="AX5104" s="208">
        <v>0.89400000000000002</v>
      </c>
      <c r="AY5104" s="208">
        <v>0.86099999999999999</v>
      </c>
      <c r="AZ5104" s="208">
        <v>0.82</v>
      </c>
      <c r="BA5104" s="208">
        <v>0.81799999999999995</v>
      </c>
      <c r="BB5104" s="21">
        <f t="shared" si="525"/>
        <v>1.1990000000000001</v>
      </c>
      <c r="BC5104" s="21"/>
      <c r="BD5104" s="22">
        <f t="shared" si="527"/>
        <v>1.6115591397849462</v>
      </c>
      <c r="BE5104" s="21"/>
      <c r="BG5104" s="10"/>
      <c r="BH5104" s="21">
        <f t="shared" si="528"/>
        <v>0</v>
      </c>
      <c r="BI5104" s="22">
        <f t="shared" si="528"/>
        <v>1.199E-3</v>
      </c>
      <c r="BJ5104" s="21"/>
      <c r="BK5104" s="21">
        <v>0</v>
      </c>
      <c r="BL5104" s="22">
        <v>3.5969999999999999E-3</v>
      </c>
      <c r="BM5104" s="21"/>
      <c r="BN5104" s="21">
        <f t="shared" si="526"/>
        <v>0</v>
      </c>
      <c r="BO5104" s="22">
        <f t="shared" si="526"/>
        <v>1.4388E-2</v>
      </c>
      <c r="BP5104" s="21">
        <f t="shared" si="526"/>
        <v>0</v>
      </c>
    </row>
    <row r="5105" spans="1:68" ht="11.1" hidden="1" customHeight="1" outlineLevel="1" collapsed="1" x14ac:dyDescent="0.2">
      <c r="A5105" s="10"/>
      <c r="B5105" s="18"/>
      <c r="C5105" s="18"/>
      <c r="D5105" s="18"/>
      <c r="E5105" s="19" t="s">
        <v>4469</v>
      </c>
      <c r="F5105" s="209">
        <v>1.4139999999999999</v>
      </c>
      <c r="G5105" s="209">
        <v>1.661</v>
      </c>
      <c r="H5105" s="209">
        <v>1.272</v>
      </c>
      <c r="I5105" s="240">
        <v>1.089</v>
      </c>
      <c r="J5105" s="240"/>
      <c r="K5105" s="20"/>
      <c r="L5105" s="209">
        <v>0.65600000000000003</v>
      </c>
      <c r="M5105" s="20"/>
      <c r="N5105" s="20"/>
      <c r="O5105" s="20"/>
      <c r="P5105" s="209">
        <v>1.127</v>
      </c>
      <c r="Q5105" s="209">
        <v>1.542</v>
      </c>
      <c r="R5105" s="209">
        <v>2.2389999999999999</v>
      </c>
      <c r="S5105" s="209">
        <v>2</v>
      </c>
      <c r="T5105" s="209">
        <v>2.758</v>
      </c>
      <c r="U5105" s="209">
        <v>1.387</v>
      </c>
      <c r="V5105" s="209">
        <v>0.65300000000000002</v>
      </c>
      <c r="W5105" s="209">
        <v>9.7000000000000003E-2</v>
      </c>
      <c r="X5105" s="20"/>
      <c r="Y5105" s="20"/>
      <c r="Z5105" s="20"/>
      <c r="AA5105" s="209">
        <v>0.33800000000000002</v>
      </c>
      <c r="AB5105" s="209">
        <v>1.42</v>
      </c>
      <c r="AC5105" s="209">
        <v>1.2569999999999999</v>
      </c>
      <c r="AD5105" s="209">
        <v>2.5259999999999998</v>
      </c>
      <c r="AE5105" s="209">
        <v>2.2709999999999999</v>
      </c>
      <c r="AF5105" s="209">
        <v>2.379</v>
      </c>
      <c r="AG5105" s="209">
        <v>1.1619999999999999</v>
      </c>
      <c r="AH5105" s="209">
        <v>0.87</v>
      </c>
      <c r="AI5105" s="209">
        <v>0.28399999999999997</v>
      </c>
      <c r="AJ5105" s="20"/>
      <c r="AK5105" s="20"/>
      <c r="AL5105" s="20"/>
      <c r="AM5105" s="209">
        <v>0.16500000000000001</v>
      </c>
      <c r="AN5105" s="209">
        <v>1.05</v>
      </c>
      <c r="AO5105" s="209">
        <v>1.6830000000000001</v>
      </c>
      <c r="AP5105" s="209">
        <v>2.9249999999999998</v>
      </c>
      <c r="AQ5105" s="209">
        <v>2.6030000000000002</v>
      </c>
      <c r="AR5105" s="209">
        <v>2.35</v>
      </c>
      <c r="AS5105" s="209">
        <v>1.538</v>
      </c>
      <c r="AT5105" s="209">
        <v>1.008</v>
      </c>
      <c r="AU5105" s="209">
        <v>0.28499999999999998</v>
      </c>
      <c r="AV5105" s="20"/>
      <c r="AW5105" s="20"/>
      <c r="AX5105" s="20"/>
      <c r="AY5105" s="209">
        <v>0.29599999999999999</v>
      </c>
      <c r="AZ5105" s="209">
        <v>0.90400000000000003</v>
      </c>
      <c r="BA5105" s="209">
        <v>1.2350000000000001</v>
      </c>
      <c r="BB5105" s="21">
        <f t="shared" si="525"/>
        <v>2.9249999999999998</v>
      </c>
      <c r="BC5105" s="21">
        <f>BD5105</f>
        <v>3.9314516129032255</v>
      </c>
      <c r="BD5105" s="22">
        <f t="shared" si="527"/>
        <v>3.9314516129032255</v>
      </c>
      <c r="BE5105" s="21">
        <f>BC5105-BD5105</f>
        <v>0</v>
      </c>
      <c r="BF5105" s="2">
        <v>3.6</v>
      </c>
      <c r="BG5105" s="10">
        <v>6</v>
      </c>
      <c r="BH5105" s="21">
        <f t="shared" si="528"/>
        <v>2.9249999999999996E-3</v>
      </c>
      <c r="BI5105" s="22">
        <f t="shared" si="528"/>
        <v>2.9249999999999996E-3</v>
      </c>
      <c r="BJ5105" s="21">
        <f>BH5105-BI5105</f>
        <v>0</v>
      </c>
      <c r="BK5105" s="21">
        <v>8.7749999999999981E-3</v>
      </c>
      <c r="BL5105" s="22">
        <v>8.7749999999999981E-3</v>
      </c>
      <c r="BM5105" s="21">
        <v>0</v>
      </c>
      <c r="BN5105" s="21">
        <f t="shared" si="526"/>
        <v>3.5099999999999992E-2</v>
      </c>
      <c r="BO5105" s="22">
        <f t="shared" si="526"/>
        <v>3.5099999999999992E-2</v>
      </c>
      <c r="BP5105" s="21">
        <f t="shared" si="526"/>
        <v>0</v>
      </c>
    </row>
    <row r="5106" spans="1:68" ht="11.1" hidden="1" customHeight="1" outlineLevel="2" x14ac:dyDescent="0.2">
      <c r="A5106" s="10"/>
      <c r="B5106" s="18"/>
      <c r="C5106" s="18"/>
      <c r="D5106" s="18"/>
      <c r="E5106" s="23" t="s">
        <v>4470</v>
      </c>
      <c r="F5106" s="208">
        <v>1.4139999999999999</v>
      </c>
      <c r="G5106" s="208">
        <v>1.661</v>
      </c>
      <c r="H5106" s="208">
        <v>1.272</v>
      </c>
      <c r="I5106" s="239">
        <v>1.089</v>
      </c>
      <c r="J5106" s="239"/>
      <c r="K5106" s="24"/>
      <c r="L5106" s="208">
        <v>0.65600000000000003</v>
      </c>
      <c r="M5106" s="24"/>
      <c r="N5106" s="24"/>
      <c r="O5106" s="24"/>
      <c r="P5106" s="208">
        <v>1.127</v>
      </c>
      <c r="Q5106" s="208">
        <v>1.542</v>
      </c>
      <c r="R5106" s="208">
        <v>2.2389999999999999</v>
      </c>
      <c r="S5106" s="208">
        <v>2</v>
      </c>
      <c r="T5106" s="208">
        <v>2.758</v>
      </c>
      <c r="U5106" s="208">
        <v>1.387</v>
      </c>
      <c r="V5106" s="208">
        <v>0.65300000000000002</v>
      </c>
      <c r="W5106" s="208">
        <v>9.7000000000000003E-2</v>
      </c>
      <c r="X5106" s="24"/>
      <c r="Y5106" s="24"/>
      <c r="Z5106" s="24"/>
      <c r="AA5106" s="208">
        <v>0.33800000000000002</v>
      </c>
      <c r="AB5106" s="208">
        <v>1.42</v>
      </c>
      <c r="AC5106" s="208">
        <v>1.2569999999999999</v>
      </c>
      <c r="AD5106" s="208">
        <v>2.5259999999999998</v>
      </c>
      <c r="AE5106" s="208">
        <v>2.2709999999999999</v>
      </c>
      <c r="AF5106" s="208">
        <v>2.379</v>
      </c>
      <c r="AG5106" s="208">
        <v>1.1619999999999999</v>
      </c>
      <c r="AH5106" s="208">
        <v>0.87</v>
      </c>
      <c r="AI5106" s="208">
        <v>0.28399999999999997</v>
      </c>
      <c r="AJ5106" s="24"/>
      <c r="AK5106" s="24"/>
      <c r="AL5106" s="24"/>
      <c r="AM5106" s="208">
        <v>0.16500000000000001</v>
      </c>
      <c r="AN5106" s="208">
        <v>1.05</v>
      </c>
      <c r="AO5106" s="208">
        <v>1.6830000000000001</v>
      </c>
      <c r="AP5106" s="208">
        <v>2.9249999999999998</v>
      </c>
      <c r="AQ5106" s="208">
        <v>2.6030000000000002</v>
      </c>
      <c r="AR5106" s="208">
        <v>2.35</v>
      </c>
      <c r="AS5106" s="208">
        <v>1.538</v>
      </c>
      <c r="AT5106" s="208">
        <v>1.008</v>
      </c>
      <c r="AU5106" s="208">
        <v>0.28499999999999998</v>
      </c>
      <c r="AV5106" s="24"/>
      <c r="AW5106" s="24"/>
      <c r="AX5106" s="24"/>
      <c r="AY5106" s="208">
        <v>0.29599999999999999</v>
      </c>
      <c r="AZ5106" s="208">
        <v>0.90400000000000003</v>
      </c>
      <c r="BA5106" s="208">
        <v>1.2350000000000001</v>
      </c>
      <c r="BB5106" s="21">
        <f t="shared" si="525"/>
        <v>2.9249999999999998</v>
      </c>
      <c r="BC5106" s="21"/>
      <c r="BD5106" s="22">
        <f t="shared" si="527"/>
        <v>3.9314516129032255</v>
      </c>
      <c r="BE5106" s="21"/>
      <c r="BG5106" s="10"/>
      <c r="BH5106" s="21">
        <f t="shared" si="528"/>
        <v>0</v>
      </c>
      <c r="BI5106" s="22">
        <f t="shared" si="528"/>
        <v>2.9249999999999996E-3</v>
      </c>
      <c r="BJ5106" s="21"/>
      <c r="BK5106" s="21">
        <v>0</v>
      </c>
      <c r="BL5106" s="22">
        <v>8.7749999999999981E-3</v>
      </c>
      <c r="BM5106" s="21"/>
      <c r="BN5106" s="21">
        <f t="shared" si="526"/>
        <v>0</v>
      </c>
      <c r="BO5106" s="22">
        <f t="shared" si="526"/>
        <v>3.5099999999999992E-2</v>
      </c>
      <c r="BP5106" s="21">
        <f t="shared" si="526"/>
        <v>0</v>
      </c>
    </row>
    <row r="5107" spans="1:68" ht="11.1" hidden="1" customHeight="1" outlineLevel="1" collapsed="1" x14ac:dyDescent="0.2">
      <c r="A5107" s="10"/>
      <c r="B5107" s="18"/>
      <c r="C5107" s="18"/>
      <c r="D5107" s="18"/>
      <c r="E5107" s="19" t="s">
        <v>4471</v>
      </c>
      <c r="F5107" s="20"/>
      <c r="G5107" s="20"/>
      <c r="H5107" s="20"/>
      <c r="I5107" s="20"/>
      <c r="J5107" s="20"/>
      <c r="K5107" s="20"/>
      <c r="L5107" s="20"/>
      <c r="M5107" s="20"/>
      <c r="N5107" s="20"/>
      <c r="O5107" s="20"/>
      <c r="P5107" s="20"/>
      <c r="Q5107" s="20"/>
      <c r="R5107" s="20"/>
      <c r="S5107" s="20"/>
      <c r="T5107" s="20"/>
      <c r="U5107" s="20"/>
      <c r="V5107" s="20"/>
      <c r="W5107" s="20"/>
      <c r="X5107" s="20"/>
      <c r="Y5107" s="20"/>
      <c r="Z5107" s="20"/>
      <c r="AA5107" s="20"/>
      <c r="AB5107" s="209">
        <v>9.0820000000000007</v>
      </c>
      <c r="AC5107" s="20"/>
      <c r="AD5107" s="209">
        <v>38.799999999999997</v>
      </c>
      <c r="AE5107" s="209">
        <v>29.207999999999998</v>
      </c>
      <c r="AF5107" s="209">
        <v>23.757000000000001</v>
      </c>
      <c r="AG5107" s="209">
        <v>10.96</v>
      </c>
      <c r="AH5107" s="209">
        <v>10.766999999999999</v>
      </c>
      <c r="AI5107" s="209">
        <v>3.1829999999999998</v>
      </c>
      <c r="AJ5107" s="20"/>
      <c r="AK5107" s="20"/>
      <c r="AL5107" s="20"/>
      <c r="AM5107" s="20"/>
      <c r="AN5107" s="209">
        <v>6.7039999999999997</v>
      </c>
      <c r="AO5107" s="209">
        <v>19.600000000000001</v>
      </c>
      <c r="AP5107" s="209">
        <v>21.917000000000002</v>
      </c>
      <c r="AQ5107" s="209">
        <v>25.466000000000001</v>
      </c>
      <c r="AR5107" s="209">
        <v>22.268999999999998</v>
      </c>
      <c r="AS5107" s="209">
        <v>18.753</v>
      </c>
      <c r="AT5107" s="209">
        <v>10.175000000000001</v>
      </c>
      <c r="AU5107" s="209">
        <v>3.5569999999999999</v>
      </c>
      <c r="AV5107" s="20"/>
      <c r="AW5107" s="20"/>
      <c r="AX5107" s="20"/>
      <c r="AY5107" s="20"/>
      <c r="AZ5107" s="209">
        <v>6.5140000000000002</v>
      </c>
      <c r="BA5107" s="209">
        <v>14.151999999999999</v>
      </c>
      <c r="BB5107" s="56">
        <f t="shared" si="525"/>
        <v>38.799999999999997</v>
      </c>
      <c r="BC5107" s="21">
        <f>BF5107</f>
        <v>65.5</v>
      </c>
      <c r="BD5107" s="22">
        <f t="shared" si="527"/>
        <v>52.1505376344086</v>
      </c>
      <c r="BE5107" s="21">
        <f>BC5107-BD5107</f>
        <v>13.3494623655914</v>
      </c>
      <c r="BF5107" s="2">
        <v>65.5</v>
      </c>
      <c r="BG5107" s="10">
        <v>5</v>
      </c>
      <c r="BH5107" s="21">
        <f t="shared" si="528"/>
        <v>4.8731999999999998E-2</v>
      </c>
      <c r="BI5107" s="22">
        <f t="shared" si="528"/>
        <v>3.8800000000000001E-2</v>
      </c>
      <c r="BJ5107" s="21">
        <f>BH5107-BI5107</f>
        <v>9.9319999999999964E-3</v>
      </c>
      <c r="BK5107" s="21">
        <v>0.14619599999999999</v>
      </c>
      <c r="BL5107" s="22">
        <v>0.1164</v>
      </c>
      <c r="BM5107" s="21">
        <v>2.9795999999999989E-2</v>
      </c>
      <c r="BN5107" s="21">
        <f t="shared" si="526"/>
        <v>0.58478399999999997</v>
      </c>
      <c r="BO5107" s="22">
        <f t="shared" si="526"/>
        <v>0.46560000000000001</v>
      </c>
      <c r="BP5107" s="21">
        <f t="shared" si="526"/>
        <v>0.11918399999999996</v>
      </c>
    </row>
    <row r="5108" spans="1:68" ht="11.1" hidden="1" customHeight="1" outlineLevel="2" x14ac:dyDescent="0.2">
      <c r="A5108" s="10"/>
      <c r="B5108" s="18"/>
      <c r="C5108" s="18"/>
      <c r="D5108" s="18"/>
      <c r="E5108" s="23" t="s">
        <v>4472</v>
      </c>
      <c r="F5108" s="24"/>
      <c r="G5108" s="24"/>
      <c r="H5108" s="24"/>
      <c r="I5108" s="24"/>
      <c r="J5108" s="24"/>
      <c r="K5108" s="24"/>
      <c r="L5108" s="24"/>
      <c r="M5108" s="24"/>
      <c r="N5108" s="24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08">
        <v>5.9550000000000001</v>
      </c>
      <c r="AC5108" s="24"/>
      <c r="AD5108" s="208">
        <v>24.867999999999999</v>
      </c>
      <c r="AE5108" s="208">
        <v>18.841000000000001</v>
      </c>
      <c r="AF5108" s="208">
        <v>15.183999999999999</v>
      </c>
      <c r="AG5108" s="208">
        <v>7.9909999999999997</v>
      </c>
      <c r="AH5108" s="208">
        <v>6.7460000000000004</v>
      </c>
      <c r="AI5108" s="208">
        <v>2.2879999999999998</v>
      </c>
      <c r="AJ5108" s="24"/>
      <c r="AK5108" s="24"/>
      <c r="AL5108" s="24"/>
      <c r="AM5108" s="24"/>
      <c r="AN5108" s="208">
        <v>4.0010000000000003</v>
      </c>
      <c r="AO5108" s="208">
        <v>12</v>
      </c>
      <c r="AP5108" s="208">
        <v>13.423999999999999</v>
      </c>
      <c r="AQ5108" s="208">
        <v>16.893000000000001</v>
      </c>
      <c r="AR5108" s="208">
        <v>14.462</v>
      </c>
      <c r="AS5108" s="208">
        <v>12.654999999999999</v>
      </c>
      <c r="AT5108" s="208">
        <v>6.9669999999999996</v>
      </c>
      <c r="AU5108" s="208">
        <v>2.4769999999999999</v>
      </c>
      <c r="AV5108" s="24"/>
      <c r="AW5108" s="24"/>
      <c r="AX5108" s="24"/>
      <c r="AY5108" s="24"/>
      <c r="AZ5108" s="208">
        <v>4.4320000000000004</v>
      </c>
      <c r="BA5108" s="208">
        <v>9.0950000000000006</v>
      </c>
      <c r="BB5108" s="21">
        <f t="shared" si="525"/>
        <v>24.867999999999999</v>
      </c>
      <c r="BC5108" s="21"/>
      <c r="BD5108" s="22">
        <f t="shared" si="527"/>
        <v>33.424731182795703</v>
      </c>
      <c r="BE5108" s="21"/>
      <c r="BG5108" s="10"/>
      <c r="BH5108" s="21">
        <f t="shared" si="528"/>
        <v>0</v>
      </c>
      <c r="BI5108" s="22">
        <f t="shared" si="528"/>
        <v>2.4868000000000001E-2</v>
      </c>
      <c r="BJ5108" s="21"/>
      <c r="BK5108" s="21">
        <v>0</v>
      </c>
      <c r="BL5108" s="22">
        <v>7.4604000000000004E-2</v>
      </c>
      <c r="BM5108" s="21"/>
      <c r="BN5108" s="21">
        <f t="shared" si="526"/>
        <v>0</v>
      </c>
      <c r="BO5108" s="22">
        <f t="shared" si="526"/>
        <v>0.29841600000000001</v>
      </c>
      <c r="BP5108" s="21">
        <f t="shared" si="526"/>
        <v>0</v>
      </c>
    </row>
    <row r="5109" spans="1:68" ht="11.1" hidden="1" customHeight="1" outlineLevel="2" x14ac:dyDescent="0.2">
      <c r="A5109" s="10"/>
      <c r="B5109" s="18"/>
      <c r="C5109" s="18"/>
      <c r="D5109" s="18"/>
      <c r="E5109" s="23" t="s">
        <v>4473</v>
      </c>
      <c r="F5109" s="24"/>
      <c r="G5109" s="24"/>
      <c r="H5109" s="24"/>
      <c r="I5109" s="24"/>
      <c r="J5109" s="24"/>
      <c r="K5109" s="24"/>
      <c r="L5109" s="24"/>
      <c r="M5109" s="24"/>
      <c r="N5109" s="24"/>
      <c r="O5109" s="24"/>
      <c r="P5109" s="24"/>
      <c r="Q5109" s="24"/>
      <c r="R5109" s="24"/>
      <c r="S5109" s="24"/>
      <c r="T5109" s="24"/>
      <c r="U5109" s="24"/>
      <c r="V5109" s="24"/>
      <c r="W5109" s="24"/>
      <c r="X5109" s="24"/>
      <c r="Y5109" s="24"/>
      <c r="Z5109" s="24"/>
      <c r="AA5109" s="24"/>
      <c r="AB5109" s="208">
        <v>3.1269999999999998</v>
      </c>
      <c r="AC5109" s="24"/>
      <c r="AD5109" s="208">
        <v>13.932</v>
      </c>
      <c r="AE5109" s="208">
        <v>10.367000000000001</v>
      </c>
      <c r="AF5109" s="208">
        <v>8.5730000000000004</v>
      </c>
      <c r="AG5109" s="208">
        <v>2.9689999999999999</v>
      </c>
      <c r="AH5109" s="208">
        <v>4.0209999999999999</v>
      </c>
      <c r="AI5109" s="208">
        <v>0.89500000000000002</v>
      </c>
      <c r="AJ5109" s="24"/>
      <c r="AK5109" s="24"/>
      <c r="AL5109" s="24"/>
      <c r="AM5109" s="24"/>
      <c r="AN5109" s="208">
        <v>2.7029999999999998</v>
      </c>
      <c r="AO5109" s="208">
        <v>7.6</v>
      </c>
      <c r="AP5109" s="208">
        <v>8.4930000000000003</v>
      </c>
      <c r="AQ5109" s="208">
        <v>8.5730000000000004</v>
      </c>
      <c r="AR5109" s="208">
        <v>7.8070000000000004</v>
      </c>
      <c r="AS5109" s="208">
        <v>6.0979999999999999</v>
      </c>
      <c r="AT5109" s="208">
        <v>3.2080000000000002</v>
      </c>
      <c r="AU5109" s="208">
        <v>1.08</v>
      </c>
      <c r="AV5109" s="24"/>
      <c r="AW5109" s="24"/>
      <c r="AX5109" s="24"/>
      <c r="AY5109" s="24"/>
      <c r="AZ5109" s="208">
        <v>2.0819999999999999</v>
      </c>
      <c r="BA5109" s="208">
        <v>5.0570000000000004</v>
      </c>
      <c r="BB5109" s="21">
        <f t="shared" si="525"/>
        <v>13.932</v>
      </c>
      <c r="BC5109" s="21"/>
      <c r="BD5109" s="22">
        <f t="shared" si="527"/>
        <v>18.725806451612904</v>
      </c>
      <c r="BE5109" s="21"/>
      <c r="BG5109" s="10"/>
      <c r="BH5109" s="21">
        <f t="shared" si="528"/>
        <v>0</v>
      </c>
      <c r="BI5109" s="22">
        <f t="shared" si="528"/>
        <v>1.3932E-2</v>
      </c>
      <c r="BJ5109" s="21"/>
      <c r="BK5109" s="21">
        <v>0</v>
      </c>
      <c r="BL5109" s="22">
        <v>4.1796E-2</v>
      </c>
      <c r="BM5109" s="21"/>
      <c r="BN5109" s="21">
        <f t="shared" si="526"/>
        <v>0</v>
      </c>
      <c r="BO5109" s="22">
        <f t="shared" si="526"/>
        <v>0.167184</v>
      </c>
      <c r="BP5109" s="21">
        <f t="shared" si="526"/>
        <v>0</v>
      </c>
    </row>
    <row r="5110" spans="1:68" ht="11.1" customHeight="1" outlineLevel="1" collapsed="1" x14ac:dyDescent="0.2">
      <c r="A5110" s="10"/>
      <c r="B5110" s="18"/>
      <c r="C5110" s="18"/>
      <c r="D5110" s="18"/>
      <c r="E5110" s="19" t="s">
        <v>4474</v>
      </c>
      <c r="F5110" s="209">
        <v>1.83</v>
      </c>
      <c r="G5110" s="209">
        <v>1.5</v>
      </c>
      <c r="H5110" s="209">
        <v>0.83899999999999997</v>
      </c>
      <c r="I5110" s="240">
        <v>0.41</v>
      </c>
      <c r="J5110" s="240"/>
      <c r="K5110" s="20"/>
      <c r="L5110" s="20"/>
      <c r="M5110" s="20"/>
      <c r="N5110" s="20"/>
      <c r="O5110" s="20"/>
      <c r="P5110" s="209">
        <v>0.53900000000000003</v>
      </c>
      <c r="Q5110" s="209">
        <v>1.1120000000000001</v>
      </c>
      <c r="R5110" s="209">
        <v>1.86</v>
      </c>
      <c r="S5110" s="209">
        <v>1.9119999999999999</v>
      </c>
      <c r="T5110" s="209">
        <v>1.8380000000000001</v>
      </c>
      <c r="U5110" s="209">
        <v>0.86499999999999999</v>
      </c>
      <c r="V5110" s="209">
        <v>0.14499999999999999</v>
      </c>
      <c r="W5110" s="20"/>
      <c r="X5110" s="20"/>
      <c r="Y5110" s="20"/>
      <c r="Z5110" s="20"/>
      <c r="AA5110" s="20"/>
      <c r="AB5110" s="209">
        <v>0.35899999999999999</v>
      </c>
      <c r="AC5110" s="209">
        <v>0.96</v>
      </c>
      <c r="AD5110" s="209">
        <v>1.55</v>
      </c>
      <c r="AE5110" s="209">
        <v>1.6910000000000001</v>
      </c>
      <c r="AF5110" s="209">
        <v>1.569</v>
      </c>
      <c r="AG5110" s="209">
        <v>0.80100000000000005</v>
      </c>
      <c r="AH5110" s="209">
        <v>1.2789999999999999</v>
      </c>
      <c r="AI5110" s="20"/>
      <c r="AJ5110" s="20"/>
      <c r="AK5110" s="20"/>
      <c r="AL5110" s="20"/>
      <c r="AM5110" s="20"/>
      <c r="AN5110" s="20"/>
      <c r="AO5110" s="209">
        <v>0.21099999999999999</v>
      </c>
      <c r="AP5110" s="209">
        <v>1.77</v>
      </c>
      <c r="AQ5110" s="209">
        <v>1.4890000000000001</v>
      </c>
      <c r="AR5110" s="209">
        <v>1.44</v>
      </c>
      <c r="AS5110" s="209">
        <v>0.83</v>
      </c>
      <c r="AT5110" s="209">
        <v>0.20100000000000001</v>
      </c>
      <c r="AU5110" s="20"/>
      <c r="AV5110" s="20"/>
      <c r="AW5110" s="20"/>
      <c r="AX5110" s="20"/>
      <c r="AY5110" s="20"/>
      <c r="AZ5110" s="209">
        <v>0.11899999999999999</v>
      </c>
      <c r="BA5110" s="209">
        <v>0.64</v>
      </c>
      <c r="BB5110" s="21">
        <f t="shared" si="525"/>
        <v>1.9119999999999999</v>
      </c>
      <c r="BC5110" s="21">
        <f>BD5110</f>
        <v>2.5698924731182791</v>
      </c>
      <c r="BD5110" s="22">
        <f t="shared" si="527"/>
        <v>2.5698924731182791</v>
      </c>
      <c r="BE5110" s="21">
        <f>BC5110-BD5110</f>
        <v>0</v>
      </c>
      <c r="BF5110" s="2">
        <v>2.4</v>
      </c>
      <c r="BG5110" s="10">
        <v>7</v>
      </c>
      <c r="BH5110" s="21">
        <f t="shared" si="528"/>
        <v>1.9119999999999996E-3</v>
      </c>
      <c r="BI5110" s="22">
        <f t="shared" si="528"/>
        <v>1.9119999999999996E-3</v>
      </c>
      <c r="BJ5110" s="21">
        <f>BH5110-BI5110</f>
        <v>0</v>
      </c>
      <c r="BK5110" s="21">
        <v>5.7359999999999989E-3</v>
      </c>
      <c r="BL5110" s="22">
        <v>5.7359999999999989E-3</v>
      </c>
      <c r="BM5110" s="21">
        <v>0</v>
      </c>
      <c r="BN5110" s="21">
        <f t="shared" si="526"/>
        <v>2.2943999999999996E-2</v>
      </c>
      <c r="BO5110" s="22">
        <f t="shared" si="526"/>
        <v>2.2943999999999996E-2</v>
      </c>
      <c r="BP5110" s="21">
        <f t="shared" si="526"/>
        <v>0</v>
      </c>
    </row>
    <row r="5111" spans="1:68" ht="11.1" hidden="1" customHeight="1" outlineLevel="2" x14ac:dyDescent="0.2">
      <c r="A5111" s="10"/>
      <c r="B5111" s="18"/>
      <c r="C5111" s="18"/>
      <c r="D5111" s="18"/>
      <c r="E5111" s="23" t="s">
        <v>4475</v>
      </c>
      <c r="F5111" s="208">
        <v>1.83</v>
      </c>
      <c r="G5111" s="208">
        <v>1.5</v>
      </c>
      <c r="H5111" s="208">
        <v>0.83899999999999997</v>
      </c>
      <c r="I5111" s="239">
        <v>0.41</v>
      </c>
      <c r="J5111" s="239"/>
      <c r="K5111" s="24"/>
      <c r="L5111" s="24"/>
      <c r="M5111" s="24"/>
      <c r="N5111" s="24"/>
      <c r="O5111" s="24"/>
      <c r="P5111" s="208">
        <v>0.53900000000000003</v>
      </c>
      <c r="Q5111" s="208">
        <v>1.1120000000000001</v>
      </c>
      <c r="R5111" s="208">
        <v>1.86</v>
      </c>
      <c r="S5111" s="208">
        <v>1.9119999999999999</v>
      </c>
      <c r="T5111" s="208">
        <v>1.8380000000000001</v>
      </c>
      <c r="U5111" s="208">
        <v>0.86499999999999999</v>
      </c>
      <c r="V5111" s="208">
        <v>0.14499999999999999</v>
      </c>
      <c r="W5111" s="24"/>
      <c r="X5111" s="24"/>
      <c r="Y5111" s="24"/>
      <c r="Z5111" s="24"/>
      <c r="AA5111" s="24"/>
      <c r="AB5111" s="208">
        <v>0.35899999999999999</v>
      </c>
      <c r="AC5111" s="208">
        <v>0.96</v>
      </c>
      <c r="AD5111" s="208">
        <v>1.55</v>
      </c>
      <c r="AE5111" s="208">
        <v>1.6910000000000001</v>
      </c>
      <c r="AF5111" s="208">
        <v>1.569</v>
      </c>
      <c r="AG5111" s="208">
        <v>0.80100000000000005</v>
      </c>
      <c r="AH5111" s="208">
        <v>1.2789999999999999</v>
      </c>
      <c r="AI5111" s="24"/>
      <c r="AJ5111" s="24"/>
      <c r="AK5111" s="24"/>
      <c r="AL5111" s="24"/>
      <c r="AM5111" s="24"/>
      <c r="AN5111" s="24"/>
      <c r="AO5111" s="208">
        <v>0.21099999999999999</v>
      </c>
      <c r="AP5111" s="208">
        <v>1.77</v>
      </c>
      <c r="AQ5111" s="208">
        <v>1.4890000000000001</v>
      </c>
      <c r="AR5111" s="208">
        <v>1.44</v>
      </c>
      <c r="AS5111" s="208">
        <v>0.83</v>
      </c>
      <c r="AT5111" s="208">
        <v>0.20100000000000001</v>
      </c>
      <c r="AU5111" s="24"/>
      <c r="AV5111" s="24"/>
      <c r="AW5111" s="24"/>
      <c r="AX5111" s="24"/>
      <c r="AY5111" s="24"/>
      <c r="AZ5111" s="208">
        <v>0.11899999999999999</v>
      </c>
      <c r="BA5111" s="208">
        <v>0.64</v>
      </c>
      <c r="BB5111" s="21">
        <f t="shared" si="525"/>
        <v>1.9119999999999999</v>
      </c>
      <c r="BC5111" s="21"/>
      <c r="BD5111" s="22">
        <f t="shared" si="527"/>
        <v>2.5698924731182791</v>
      </c>
      <c r="BE5111" s="21"/>
      <c r="BG5111" s="10"/>
      <c r="BH5111" s="21">
        <f t="shared" si="528"/>
        <v>0</v>
      </c>
      <c r="BI5111" s="22">
        <f t="shared" si="528"/>
        <v>1.9119999999999996E-3</v>
      </c>
      <c r="BJ5111" s="21"/>
      <c r="BK5111" s="21">
        <v>0</v>
      </c>
      <c r="BL5111" s="22">
        <v>5.7359999999999989E-3</v>
      </c>
      <c r="BM5111" s="21"/>
      <c r="BN5111" s="21">
        <f t="shared" si="526"/>
        <v>0</v>
      </c>
      <c r="BO5111" s="22">
        <f t="shared" si="526"/>
        <v>2.2943999999999996E-2</v>
      </c>
      <c r="BP5111" s="21">
        <f t="shared" si="526"/>
        <v>0</v>
      </c>
    </row>
    <row r="5112" spans="1:68" ht="11.1" hidden="1" customHeight="1" outlineLevel="1" collapsed="1" x14ac:dyDescent="0.2">
      <c r="A5112" s="10"/>
      <c r="B5112" s="18"/>
      <c r="C5112" s="18"/>
      <c r="D5112" s="18"/>
      <c r="E5112" s="19" t="s">
        <v>1858</v>
      </c>
      <c r="F5112" s="20"/>
      <c r="G5112" s="209">
        <v>10.401999999999999</v>
      </c>
      <c r="H5112" s="209">
        <v>2</v>
      </c>
      <c r="I5112" s="240">
        <v>0.5</v>
      </c>
      <c r="J5112" s="240"/>
      <c r="K5112" s="209">
        <v>6.2370000000000001</v>
      </c>
      <c r="L5112" s="20"/>
      <c r="M5112" s="20"/>
      <c r="N5112" s="209">
        <v>0.06</v>
      </c>
      <c r="O5112" s="20"/>
      <c r="P5112" s="209">
        <v>2.4870000000000001</v>
      </c>
      <c r="Q5112" s="20"/>
      <c r="R5112" s="209">
        <v>8.1440000000000001</v>
      </c>
      <c r="S5112" s="209">
        <v>1.806</v>
      </c>
      <c r="T5112" s="209">
        <v>5.907</v>
      </c>
      <c r="U5112" s="209">
        <v>2.3929999999999998</v>
      </c>
      <c r="V5112" s="209">
        <v>1.37</v>
      </c>
      <c r="W5112" s="209">
        <v>0.79</v>
      </c>
      <c r="X5112" s="209">
        <v>0.123</v>
      </c>
      <c r="Y5112" s="20"/>
      <c r="Z5112" s="20"/>
      <c r="AA5112" s="20"/>
      <c r="AB5112" s="209">
        <v>2.448</v>
      </c>
      <c r="AC5112" s="209">
        <v>2.9249999999999998</v>
      </c>
      <c r="AD5112" s="209">
        <v>3.948</v>
      </c>
      <c r="AE5112" s="209">
        <v>5.48</v>
      </c>
      <c r="AF5112" s="209">
        <v>3.923</v>
      </c>
      <c r="AG5112" s="209">
        <v>2.9649999999999999</v>
      </c>
      <c r="AH5112" s="209">
        <v>1.5009999999999999</v>
      </c>
      <c r="AI5112" s="209">
        <v>1.1080000000000001</v>
      </c>
      <c r="AJ5112" s="20"/>
      <c r="AK5112" s="20"/>
      <c r="AL5112" s="20"/>
      <c r="AM5112" s="209">
        <v>4.2290000000000001</v>
      </c>
      <c r="AN5112" s="209">
        <v>2.14</v>
      </c>
      <c r="AO5112" s="209">
        <v>3.4529999999999998</v>
      </c>
      <c r="AP5112" s="209">
        <v>5.4020000000000001</v>
      </c>
      <c r="AQ5112" s="209">
        <v>5.2709999999999999</v>
      </c>
      <c r="AR5112" s="209">
        <v>4.0839999999999996</v>
      </c>
      <c r="AS5112" s="209">
        <v>4.7409999999999997</v>
      </c>
      <c r="AT5112" s="209">
        <v>2.3340000000000001</v>
      </c>
      <c r="AU5112" s="209">
        <v>1.048</v>
      </c>
      <c r="AV5112" s="20"/>
      <c r="AW5112" s="20"/>
      <c r="AX5112" s="209">
        <v>4.2000000000000003E-2</v>
      </c>
      <c r="AY5112" s="20"/>
      <c r="AZ5112" s="209">
        <v>3.0179999999999998</v>
      </c>
      <c r="BA5112" s="209">
        <v>2.9460000000000002</v>
      </c>
      <c r="BB5112" s="56">
        <f>BB5113+BB5114+BB5115</f>
        <v>18.268999999999998</v>
      </c>
      <c r="BC5112" s="21">
        <f>BD5112</f>
        <v>24.555107526881716</v>
      </c>
      <c r="BD5112" s="22">
        <f t="shared" si="527"/>
        <v>24.555107526881716</v>
      </c>
      <c r="BE5112" s="21">
        <f>BC5112-BD5112</f>
        <v>0</v>
      </c>
      <c r="BF5112" s="2">
        <v>12.02</v>
      </c>
      <c r="BG5112" s="10">
        <v>6</v>
      </c>
      <c r="BH5112" s="21">
        <f t="shared" si="528"/>
        <v>1.8268999999999997E-2</v>
      </c>
      <c r="BI5112" s="22">
        <f t="shared" si="528"/>
        <v>1.8268999999999997E-2</v>
      </c>
      <c r="BJ5112" s="21">
        <f>BH5112-BI5112</f>
        <v>0</v>
      </c>
      <c r="BK5112" s="21">
        <v>3.1205999999999994E-2</v>
      </c>
      <c r="BL5112" s="22">
        <v>3.1205999999999994E-2</v>
      </c>
      <c r="BM5112" s="21">
        <v>0</v>
      </c>
      <c r="BN5112" s="21">
        <f t="shared" si="526"/>
        <v>0.12482399999999998</v>
      </c>
      <c r="BO5112" s="22">
        <f t="shared" si="526"/>
        <v>0.12482399999999998</v>
      </c>
      <c r="BP5112" s="21">
        <f t="shared" si="526"/>
        <v>0</v>
      </c>
    </row>
    <row r="5113" spans="1:68" ht="11.1" hidden="1" customHeight="1" outlineLevel="2" x14ac:dyDescent="0.2">
      <c r="A5113" s="10"/>
      <c r="B5113" s="18"/>
      <c r="C5113" s="18"/>
      <c r="D5113" s="18"/>
      <c r="E5113" s="23" t="s">
        <v>4476</v>
      </c>
      <c r="F5113" s="24"/>
      <c r="G5113" s="208">
        <v>10.401999999999999</v>
      </c>
      <c r="H5113" s="208">
        <v>2</v>
      </c>
      <c r="I5113" s="239">
        <v>0.5</v>
      </c>
      <c r="J5113" s="239"/>
      <c r="K5113" s="24"/>
      <c r="L5113" s="24"/>
      <c r="M5113" s="24"/>
      <c r="N5113" s="24"/>
      <c r="O5113" s="24"/>
      <c r="P5113" s="208">
        <v>1.702</v>
      </c>
      <c r="Q5113" s="24"/>
      <c r="R5113" s="208">
        <v>5.8220000000000001</v>
      </c>
      <c r="S5113" s="208">
        <v>1.24</v>
      </c>
      <c r="T5113" s="208">
        <v>3.4409999999999998</v>
      </c>
      <c r="U5113" s="208">
        <v>1.2789999999999999</v>
      </c>
      <c r="V5113" s="208">
        <v>0.72</v>
      </c>
      <c r="W5113" s="208">
        <v>0.64400000000000002</v>
      </c>
      <c r="X5113" s="208">
        <v>0.123</v>
      </c>
      <c r="Y5113" s="24"/>
      <c r="Z5113" s="24"/>
      <c r="AA5113" s="24"/>
      <c r="AB5113" s="208">
        <v>1.476</v>
      </c>
      <c r="AC5113" s="208">
        <v>1.6759999999999999</v>
      </c>
      <c r="AD5113" s="208">
        <v>2.14</v>
      </c>
      <c r="AE5113" s="208">
        <v>3.0550000000000002</v>
      </c>
      <c r="AF5113" s="208">
        <v>2.1320000000000001</v>
      </c>
      <c r="AG5113" s="208">
        <v>1.569</v>
      </c>
      <c r="AH5113" s="208">
        <v>0.69199999999999995</v>
      </c>
      <c r="AI5113" s="208">
        <v>0.64400000000000002</v>
      </c>
      <c r="AJ5113" s="24"/>
      <c r="AK5113" s="24"/>
      <c r="AL5113" s="24"/>
      <c r="AM5113" s="208">
        <v>4.1050000000000004</v>
      </c>
      <c r="AN5113" s="208">
        <v>0.72099999999999997</v>
      </c>
      <c r="AO5113" s="208">
        <v>1.929</v>
      </c>
      <c r="AP5113" s="208">
        <v>2.9359999999999999</v>
      </c>
      <c r="AQ5113" s="208">
        <v>2.847</v>
      </c>
      <c r="AR5113" s="208">
        <v>2.613</v>
      </c>
      <c r="AS5113" s="208">
        <v>1.984</v>
      </c>
      <c r="AT5113" s="208">
        <v>1.2989999999999999</v>
      </c>
      <c r="AU5113" s="208">
        <v>0.55800000000000005</v>
      </c>
      <c r="AV5113" s="24"/>
      <c r="AW5113" s="24"/>
      <c r="AX5113" s="24"/>
      <c r="AY5113" s="24"/>
      <c r="AZ5113" s="208">
        <v>1.5840000000000001</v>
      </c>
      <c r="BA5113" s="208">
        <v>1.3029999999999999</v>
      </c>
      <c r="BB5113" s="21">
        <f t="shared" si="525"/>
        <v>10.401999999999999</v>
      </c>
      <c r="BC5113" s="21"/>
      <c r="BD5113" s="22">
        <f t="shared" si="527"/>
        <v>13.981182795698924</v>
      </c>
      <c r="BE5113" s="21"/>
      <c r="BG5113" s="10"/>
      <c r="BH5113" s="21">
        <f t="shared" si="528"/>
        <v>0</v>
      </c>
      <c r="BI5113" s="22">
        <f t="shared" si="528"/>
        <v>1.0401999999999998E-2</v>
      </c>
      <c r="BJ5113" s="21"/>
      <c r="BK5113" s="21">
        <v>0</v>
      </c>
      <c r="BL5113" s="22">
        <v>3.1205999999999994E-2</v>
      </c>
      <c r="BM5113" s="21"/>
      <c r="BN5113" s="21">
        <f t="shared" si="526"/>
        <v>0</v>
      </c>
      <c r="BO5113" s="22">
        <f t="shared" si="526"/>
        <v>0.12482399999999998</v>
      </c>
      <c r="BP5113" s="21">
        <f t="shared" si="526"/>
        <v>0</v>
      </c>
    </row>
    <row r="5114" spans="1:68" ht="11.1" hidden="1" customHeight="1" outlineLevel="2" x14ac:dyDescent="0.2">
      <c r="A5114" s="10"/>
      <c r="B5114" s="18"/>
      <c r="C5114" s="18"/>
      <c r="D5114" s="18"/>
      <c r="E5114" s="23" t="s">
        <v>4477</v>
      </c>
      <c r="F5114" s="24"/>
      <c r="G5114" s="24"/>
      <c r="H5114" s="24"/>
      <c r="I5114" s="24"/>
      <c r="J5114" s="24"/>
      <c r="K5114" s="24"/>
      <c r="L5114" s="24"/>
      <c r="M5114" s="24"/>
      <c r="N5114" s="24"/>
      <c r="O5114" s="24"/>
      <c r="P5114" s="24"/>
      <c r="Q5114" s="24"/>
      <c r="R5114" s="24"/>
      <c r="S5114" s="24"/>
      <c r="T5114" s="208">
        <v>1.0389999999999999</v>
      </c>
      <c r="U5114" s="208">
        <v>0.47299999999999998</v>
      </c>
      <c r="V5114" s="208">
        <v>0.29099999999999998</v>
      </c>
      <c r="W5114" s="208">
        <v>0.14599999999999999</v>
      </c>
      <c r="X5114" s="24"/>
      <c r="Y5114" s="24"/>
      <c r="Z5114" s="24"/>
      <c r="AA5114" s="24"/>
      <c r="AB5114" s="208">
        <v>0.22700000000000001</v>
      </c>
      <c r="AC5114" s="208">
        <v>0.47799999999999998</v>
      </c>
      <c r="AD5114" s="208">
        <v>0.78200000000000003</v>
      </c>
      <c r="AE5114" s="208">
        <v>1.018</v>
      </c>
      <c r="AF5114" s="208">
        <v>0.78100000000000003</v>
      </c>
      <c r="AG5114" s="208">
        <v>0.63400000000000001</v>
      </c>
      <c r="AH5114" s="208">
        <v>0.36499999999999999</v>
      </c>
      <c r="AI5114" s="208">
        <v>0.27600000000000002</v>
      </c>
      <c r="AJ5114" s="24"/>
      <c r="AK5114" s="24"/>
      <c r="AL5114" s="24"/>
      <c r="AM5114" s="24"/>
      <c r="AN5114" s="208">
        <v>0.55500000000000005</v>
      </c>
      <c r="AO5114" s="208">
        <v>0.60199999999999998</v>
      </c>
      <c r="AP5114" s="208">
        <v>0.90800000000000003</v>
      </c>
      <c r="AQ5114" s="208">
        <v>0.79400000000000004</v>
      </c>
      <c r="AR5114" s="24"/>
      <c r="AS5114" s="208">
        <v>1.63</v>
      </c>
      <c r="AT5114" s="208">
        <v>0.33</v>
      </c>
      <c r="AU5114" s="208">
        <v>0.124</v>
      </c>
      <c r="AV5114" s="24"/>
      <c r="AW5114" s="24"/>
      <c r="AX5114" s="208">
        <v>1.9E-2</v>
      </c>
      <c r="AY5114" s="24"/>
      <c r="AZ5114" s="208">
        <v>0.56100000000000005</v>
      </c>
      <c r="BA5114" s="208">
        <v>0.73099999999999998</v>
      </c>
      <c r="BB5114" s="21">
        <f t="shared" si="525"/>
        <v>1.63</v>
      </c>
      <c r="BC5114" s="21"/>
      <c r="BD5114" s="22">
        <f t="shared" si="527"/>
        <v>2.190860215053763</v>
      </c>
      <c r="BE5114" s="21"/>
      <c r="BG5114" s="10"/>
      <c r="BH5114" s="21">
        <f t="shared" si="528"/>
        <v>0</v>
      </c>
      <c r="BI5114" s="22">
        <f t="shared" si="528"/>
        <v>1.6299999999999997E-3</v>
      </c>
      <c r="BJ5114" s="21"/>
      <c r="BK5114" s="21">
        <v>0</v>
      </c>
      <c r="BL5114" s="22">
        <v>4.8899999999999994E-3</v>
      </c>
      <c r="BM5114" s="21"/>
      <c r="BN5114" s="21">
        <f t="shared" si="526"/>
        <v>0</v>
      </c>
      <c r="BO5114" s="22">
        <f t="shared" si="526"/>
        <v>1.9559999999999998E-2</v>
      </c>
      <c r="BP5114" s="21">
        <f t="shared" si="526"/>
        <v>0</v>
      </c>
    </row>
    <row r="5115" spans="1:68" ht="11.1" hidden="1" customHeight="1" outlineLevel="2" x14ac:dyDescent="0.2">
      <c r="A5115" s="10"/>
      <c r="B5115" s="18"/>
      <c r="C5115" s="18"/>
      <c r="D5115" s="18"/>
      <c r="E5115" s="23" t="s">
        <v>4478</v>
      </c>
      <c r="F5115" s="24"/>
      <c r="G5115" s="24"/>
      <c r="H5115" s="24"/>
      <c r="I5115" s="24"/>
      <c r="J5115" s="24"/>
      <c r="K5115" s="208">
        <v>6.2370000000000001</v>
      </c>
      <c r="L5115" s="24"/>
      <c r="M5115" s="24"/>
      <c r="N5115" s="208">
        <v>0.06</v>
      </c>
      <c r="O5115" s="24"/>
      <c r="P5115" s="208">
        <v>0.78500000000000003</v>
      </c>
      <c r="Q5115" s="24"/>
      <c r="R5115" s="208">
        <v>2.3220000000000001</v>
      </c>
      <c r="S5115" s="208">
        <v>0.56599999999999995</v>
      </c>
      <c r="T5115" s="208">
        <v>1.427</v>
      </c>
      <c r="U5115" s="208">
        <v>0.64100000000000001</v>
      </c>
      <c r="V5115" s="208">
        <v>0.35899999999999999</v>
      </c>
      <c r="W5115" s="24"/>
      <c r="X5115" s="24"/>
      <c r="Y5115" s="24"/>
      <c r="Z5115" s="24"/>
      <c r="AA5115" s="24"/>
      <c r="AB5115" s="208">
        <v>0.745</v>
      </c>
      <c r="AC5115" s="208">
        <v>0.77100000000000002</v>
      </c>
      <c r="AD5115" s="208">
        <v>1.026</v>
      </c>
      <c r="AE5115" s="208">
        <v>1.407</v>
      </c>
      <c r="AF5115" s="208">
        <v>1.01</v>
      </c>
      <c r="AG5115" s="208">
        <v>0.76200000000000001</v>
      </c>
      <c r="AH5115" s="208">
        <v>0.44400000000000001</v>
      </c>
      <c r="AI5115" s="208">
        <v>0.188</v>
      </c>
      <c r="AJ5115" s="24"/>
      <c r="AK5115" s="24"/>
      <c r="AL5115" s="24"/>
      <c r="AM5115" s="208">
        <v>0.124</v>
      </c>
      <c r="AN5115" s="208">
        <v>0.86399999999999999</v>
      </c>
      <c r="AO5115" s="208">
        <v>0.92200000000000004</v>
      </c>
      <c r="AP5115" s="208">
        <v>1.5580000000000001</v>
      </c>
      <c r="AQ5115" s="208">
        <v>1.63</v>
      </c>
      <c r="AR5115" s="208">
        <v>1.4710000000000001</v>
      </c>
      <c r="AS5115" s="208">
        <v>1.127</v>
      </c>
      <c r="AT5115" s="208">
        <v>0.70499999999999996</v>
      </c>
      <c r="AU5115" s="208">
        <v>0.36599999999999999</v>
      </c>
      <c r="AV5115" s="24"/>
      <c r="AW5115" s="24"/>
      <c r="AX5115" s="208">
        <v>2.3E-2</v>
      </c>
      <c r="AY5115" s="24"/>
      <c r="AZ5115" s="208">
        <v>0.873</v>
      </c>
      <c r="BA5115" s="208">
        <v>0.91200000000000003</v>
      </c>
      <c r="BB5115" s="21">
        <f t="shared" si="525"/>
        <v>6.2370000000000001</v>
      </c>
      <c r="BC5115" s="21"/>
      <c r="BD5115" s="22">
        <f t="shared" si="527"/>
        <v>8.383064516129032</v>
      </c>
      <c r="BE5115" s="21"/>
      <c r="BG5115" s="10"/>
      <c r="BH5115" s="21">
        <f t="shared" si="528"/>
        <v>0</v>
      </c>
      <c r="BI5115" s="22">
        <f t="shared" si="528"/>
        <v>6.2370000000000004E-3</v>
      </c>
      <c r="BJ5115" s="21"/>
      <c r="BK5115" s="21">
        <v>0</v>
      </c>
      <c r="BL5115" s="22">
        <v>1.8711000000000002E-2</v>
      </c>
      <c r="BM5115" s="21"/>
      <c r="BN5115" s="21">
        <f t="shared" si="526"/>
        <v>0</v>
      </c>
      <c r="BO5115" s="22">
        <f t="shared" si="526"/>
        <v>7.4844000000000008E-2</v>
      </c>
      <c r="BP5115" s="21">
        <f t="shared" si="526"/>
        <v>0</v>
      </c>
    </row>
    <row r="5116" spans="1:68" ht="11.1" hidden="1" customHeight="1" outlineLevel="1" collapsed="1" x14ac:dyDescent="0.2">
      <c r="A5116" s="10"/>
      <c r="B5116" s="18"/>
      <c r="C5116" s="18"/>
      <c r="D5116" s="18"/>
      <c r="E5116" s="19" t="s">
        <v>4479</v>
      </c>
      <c r="F5116" s="209">
        <v>12.689</v>
      </c>
      <c r="G5116" s="20"/>
      <c r="H5116" s="209">
        <v>8.2569999999999997</v>
      </c>
      <c r="I5116" s="20"/>
      <c r="J5116" s="20"/>
      <c r="K5116" s="20"/>
      <c r="L5116" s="20"/>
      <c r="M5116" s="20"/>
      <c r="N5116" s="20"/>
      <c r="O5116" s="20"/>
      <c r="P5116" s="209">
        <v>5.7839999999999998</v>
      </c>
      <c r="Q5116" s="209">
        <v>4.3650000000000002</v>
      </c>
      <c r="R5116" s="209">
        <v>5.7539999999999996</v>
      </c>
      <c r="S5116" s="209">
        <v>7.8339999999999996</v>
      </c>
      <c r="T5116" s="209">
        <v>3.9660000000000002</v>
      </c>
      <c r="U5116" s="209">
        <v>4.2409999999999997</v>
      </c>
      <c r="V5116" s="209">
        <v>2.2480000000000002</v>
      </c>
      <c r="W5116" s="20"/>
      <c r="X5116" s="20"/>
      <c r="Y5116" s="20"/>
      <c r="Z5116" s="20"/>
      <c r="AA5116" s="20"/>
      <c r="AB5116" s="209">
        <v>2.5030000000000001</v>
      </c>
      <c r="AC5116" s="209">
        <v>0.66200000000000003</v>
      </c>
      <c r="AD5116" s="209">
        <v>7.23</v>
      </c>
      <c r="AE5116" s="209">
        <v>5.4880000000000004</v>
      </c>
      <c r="AF5116" s="209">
        <v>4.7110000000000003</v>
      </c>
      <c r="AG5116" s="209">
        <v>2.6259999999999999</v>
      </c>
      <c r="AH5116" s="209">
        <v>1.833</v>
      </c>
      <c r="AI5116" s="20"/>
      <c r="AJ5116" s="20"/>
      <c r="AK5116" s="20"/>
      <c r="AL5116" s="20"/>
      <c r="AM5116" s="209">
        <v>0.80600000000000005</v>
      </c>
      <c r="AN5116" s="209">
        <v>1.996</v>
      </c>
      <c r="AO5116" s="209">
        <v>5.4560000000000004</v>
      </c>
      <c r="AP5116" s="209">
        <v>3.56</v>
      </c>
      <c r="AQ5116" s="209">
        <v>6.33</v>
      </c>
      <c r="AR5116" s="209">
        <v>4.8739999999999997</v>
      </c>
      <c r="AS5116" s="209">
        <v>3.202</v>
      </c>
      <c r="AT5116" s="209">
        <v>1.3939999999999999</v>
      </c>
      <c r="AU5116" s="209">
        <v>0.13700000000000001</v>
      </c>
      <c r="AV5116" s="20"/>
      <c r="AW5116" s="20"/>
      <c r="AX5116" s="20"/>
      <c r="AY5116" s="209">
        <v>0.63900000000000001</v>
      </c>
      <c r="AZ5116" s="209">
        <v>1.4450000000000001</v>
      </c>
      <c r="BA5116" s="209">
        <v>2.9660000000000002</v>
      </c>
      <c r="BB5116" s="21">
        <f t="shared" si="525"/>
        <v>12.689</v>
      </c>
      <c r="BC5116" s="21">
        <f>BF5116</f>
        <v>22.2</v>
      </c>
      <c r="BD5116" s="22">
        <f t="shared" si="527"/>
        <v>17.055107526881724</v>
      </c>
      <c r="BE5116" s="21">
        <f>BC5116-BD5116</f>
        <v>5.1448924731182757</v>
      </c>
      <c r="BF5116" s="2">
        <v>22.2</v>
      </c>
      <c r="BG5116" s="10">
        <v>6</v>
      </c>
      <c r="BH5116" s="21">
        <f t="shared" si="528"/>
        <v>1.6516799999999998E-2</v>
      </c>
      <c r="BI5116" s="22">
        <f t="shared" si="528"/>
        <v>1.2689000000000002E-2</v>
      </c>
      <c r="BJ5116" s="21">
        <f>BH5116-BI5116</f>
        <v>3.8277999999999958E-3</v>
      </c>
      <c r="BK5116" s="21">
        <v>4.9550399999999994E-2</v>
      </c>
      <c r="BL5116" s="22">
        <v>3.8067000000000004E-2</v>
      </c>
      <c r="BM5116" s="21">
        <v>1.1483399999999991E-2</v>
      </c>
      <c r="BN5116" s="21">
        <f t="shared" si="526"/>
        <v>0.19820159999999998</v>
      </c>
      <c r="BO5116" s="22">
        <f t="shared" si="526"/>
        <v>0.15226800000000001</v>
      </c>
      <c r="BP5116" s="21">
        <f t="shared" si="526"/>
        <v>4.5933599999999963E-2</v>
      </c>
    </row>
    <row r="5117" spans="1:68" ht="11.1" hidden="1" customHeight="1" outlineLevel="2" x14ac:dyDescent="0.2">
      <c r="A5117" s="10"/>
      <c r="B5117" s="18"/>
      <c r="C5117" s="18"/>
      <c r="D5117" s="18"/>
      <c r="E5117" s="23" t="s">
        <v>4480</v>
      </c>
      <c r="F5117" s="208">
        <v>12.689</v>
      </c>
      <c r="G5117" s="24"/>
      <c r="H5117" s="208">
        <v>8.2569999999999997</v>
      </c>
      <c r="I5117" s="24"/>
      <c r="J5117" s="24"/>
      <c r="K5117" s="24"/>
      <c r="L5117" s="24"/>
      <c r="M5117" s="24"/>
      <c r="N5117" s="24"/>
      <c r="O5117" s="24"/>
      <c r="P5117" s="208">
        <v>5.7839999999999998</v>
      </c>
      <c r="Q5117" s="208">
        <v>4.3650000000000002</v>
      </c>
      <c r="R5117" s="208">
        <v>5.7539999999999996</v>
      </c>
      <c r="S5117" s="208">
        <v>7.8339999999999996</v>
      </c>
      <c r="T5117" s="208">
        <v>3.9660000000000002</v>
      </c>
      <c r="U5117" s="208">
        <v>4.2409999999999997</v>
      </c>
      <c r="V5117" s="208">
        <v>2.2480000000000002</v>
      </c>
      <c r="W5117" s="24"/>
      <c r="X5117" s="24"/>
      <c r="Y5117" s="24"/>
      <c r="Z5117" s="24"/>
      <c r="AA5117" s="24"/>
      <c r="AB5117" s="208">
        <v>2.5030000000000001</v>
      </c>
      <c r="AC5117" s="208">
        <v>0.66200000000000003</v>
      </c>
      <c r="AD5117" s="208">
        <v>7.23</v>
      </c>
      <c r="AE5117" s="208">
        <v>5.4880000000000004</v>
      </c>
      <c r="AF5117" s="208">
        <v>4.7110000000000003</v>
      </c>
      <c r="AG5117" s="208">
        <v>2.6259999999999999</v>
      </c>
      <c r="AH5117" s="208">
        <v>1.833</v>
      </c>
      <c r="AI5117" s="24"/>
      <c r="AJ5117" s="24"/>
      <c r="AK5117" s="24"/>
      <c r="AL5117" s="24"/>
      <c r="AM5117" s="208">
        <v>0.80600000000000005</v>
      </c>
      <c r="AN5117" s="208">
        <v>1.996</v>
      </c>
      <c r="AO5117" s="208">
        <v>5.4560000000000004</v>
      </c>
      <c r="AP5117" s="208">
        <v>3.56</v>
      </c>
      <c r="AQ5117" s="208">
        <v>6.33</v>
      </c>
      <c r="AR5117" s="208">
        <v>4.8739999999999997</v>
      </c>
      <c r="AS5117" s="208">
        <v>3.202</v>
      </c>
      <c r="AT5117" s="208">
        <v>1.3939999999999999</v>
      </c>
      <c r="AU5117" s="208">
        <v>0.13700000000000001</v>
      </c>
      <c r="AV5117" s="24"/>
      <c r="AW5117" s="24"/>
      <c r="AX5117" s="24"/>
      <c r="AY5117" s="208">
        <v>0.63900000000000001</v>
      </c>
      <c r="AZ5117" s="208">
        <v>1.4450000000000001</v>
      </c>
      <c r="BA5117" s="208">
        <v>2.9660000000000002</v>
      </c>
      <c r="BB5117" s="21">
        <f t="shared" si="525"/>
        <v>12.689</v>
      </c>
      <c r="BC5117" s="21"/>
      <c r="BD5117" s="22">
        <f t="shared" si="527"/>
        <v>17.055107526881724</v>
      </c>
      <c r="BE5117" s="21"/>
      <c r="BG5117" s="10"/>
      <c r="BH5117" s="21">
        <f t="shared" si="528"/>
        <v>0</v>
      </c>
      <c r="BI5117" s="22">
        <f t="shared" si="528"/>
        <v>1.2689000000000002E-2</v>
      </c>
      <c r="BJ5117" s="21"/>
      <c r="BK5117" s="21">
        <v>0</v>
      </c>
      <c r="BL5117" s="22">
        <v>3.8067000000000004E-2</v>
      </c>
      <c r="BM5117" s="21"/>
      <c r="BN5117" s="21">
        <f t="shared" si="526"/>
        <v>0</v>
      </c>
      <c r="BO5117" s="22">
        <f t="shared" si="526"/>
        <v>0.15226800000000001</v>
      </c>
      <c r="BP5117" s="21">
        <f t="shared" si="526"/>
        <v>0</v>
      </c>
    </row>
    <row r="5118" spans="1:68" ht="11.1" hidden="1" customHeight="1" outlineLevel="1" collapsed="1" x14ac:dyDescent="0.2">
      <c r="A5118" s="10"/>
      <c r="B5118" s="18"/>
      <c r="C5118" s="18"/>
      <c r="D5118" s="18"/>
      <c r="E5118" s="19" t="s">
        <v>4481</v>
      </c>
      <c r="F5118" s="209">
        <v>15.436999999999999</v>
      </c>
      <c r="G5118" s="209">
        <v>13.695</v>
      </c>
      <c r="H5118" s="209">
        <v>8.5009999999999994</v>
      </c>
      <c r="I5118" s="240">
        <v>7.7</v>
      </c>
      <c r="J5118" s="240"/>
      <c r="K5118" s="209">
        <v>2.9350000000000001</v>
      </c>
      <c r="L5118" s="209">
        <v>1.099</v>
      </c>
      <c r="M5118" s="209">
        <v>0.152</v>
      </c>
      <c r="N5118" s="20"/>
      <c r="O5118" s="209">
        <v>1.82</v>
      </c>
      <c r="P5118" s="209">
        <v>5.0030000000000001</v>
      </c>
      <c r="Q5118" s="209">
        <v>9.2070000000000007</v>
      </c>
      <c r="R5118" s="209">
        <v>17.731999999999999</v>
      </c>
      <c r="S5118" s="209">
        <v>13.619</v>
      </c>
      <c r="T5118" s="209">
        <v>15.026</v>
      </c>
      <c r="U5118" s="209">
        <v>10.404</v>
      </c>
      <c r="V5118" s="209">
        <v>5.3209999999999997</v>
      </c>
      <c r="W5118" s="20"/>
      <c r="X5118" s="209">
        <v>3.3959999999999999</v>
      </c>
      <c r="Y5118" s="209">
        <v>0.18</v>
      </c>
      <c r="Z5118" s="209">
        <v>0.23</v>
      </c>
      <c r="AA5118" s="20"/>
      <c r="AB5118" s="209">
        <v>6.7130000000000001</v>
      </c>
      <c r="AC5118" s="209">
        <v>7.4880000000000004</v>
      </c>
      <c r="AD5118" s="209">
        <v>9.5909999999999993</v>
      </c>
      <c r="AE5118" s="209">
        <v>12.973000000000001</v>
      </c>
      <c r="AF5118" s="209">
        <v>9.9130000000000003</v>
      </c>
      <c r="AG5118" s="209">
        <v>7.5659999999999998</v>
      </c>
      <c r="AH5118" s="209">
        <v>4.5449999999999999</v>
      </c>
      <c r="AI5118" s="209">
        <v>2.38</v>
      </c>
      <c r="AJ5118" s="20"/>
      <c r="AK5118" s="20"/>
      <c r="AL5118" s="20"/>
      <c r="AM5118" s="20"/>
      <c r="AN5118" s="20"/>
      <c r="AO5118" s="20"/>
      <c r="AP5118" s="20"/>
      <c r="AQ5118" s="20"/>
      <c r="AR5118" s="20"/>
      <c r="AS5118" s="20"/>
      <c r="AT5118" s="20"/>
      <c r="AU5118" s="209">
        <v>60.209000000000003</v>
      </c>
      <c r="AV5118" s="20"/>
      <c r="AW5118" s="20"/>
      <c r="AX5118" s="20"/>
      <c r="AY5118" s="209">
        <v>4.4980000000000002</v>
      </c>
      <c r="AZ5118" s="209">
        <v>22.335000000000001</v>
      </c>
      <c r="BA5118" s="209">
        <v>2.0979999999999999</v>
      </c>
      <c r="BB5118" s="56">
        <f>BB5119+BB5120+BB5121+BB5122+BB5123</f>
        <v>65.930000000000007</v>
      </c>
      <c r="BC5118" s="21">
        <f>BD5118</f>
        <v>88.615591397849471</v>
      </c>
      <c r="BD5118" s="22">
        <f t="shared" si="527"/>
        <v>88.615591397849471</v>
      </c>
      <c r="BE5118" s="21">
        <f>BC5118-BD5118</f>
        <v>0</v>
      </c>
      <c r="BF5118" s="2">
        <v>39.090000000000003</v>
      </c>
      <c r="BG5118" s="10">
        <v>6</v>
      </c>
      <c r="BH5118" s="21">
        <f t="shared" si="528"/>
        <v>6.5930000000000002E-2</v>
      </c>
      <c r="BI5118" s="22">
        <f t="shared" si="528"/>
        <v>6.5930000000000002E-2</v>
      </c>
      <c r="BJ5118" s="21">
        <f>BH5118-BI5118</f>
        <v>0</v>
      </c>
      <c r="BK5118" s="21">
        <v>0.19779000000000002</v>
      </c>
      <c r="BL5118" s="22">
        <v>0.19779000000000002</v>
      </c>
      <c r="BM5118" s="21">
        <v>0</v>
      </c>
      <c r="BN5118" s="21">
        <f t="shared" si="526"/>
        <v>0.79116000000000009</v>
      </c>
      <c r="BO5118" s="22">
        <f t="shared" si="526"/>
        <v>0.79116000000000009</v>
      </c>
      <c r="BP5118" s="21">
        <f t="shared" si="526"/>
        <v>0</v>
      </c>
    </row>
    <row r="5119" spans="1:68" ht="11.1" hidden="1" customHeight="1" outlineLevel="2" x14ac:dyDescent="0.2">
      <c r="A5119" s="10"/>
      <c r="B5119" s="18"/>
      <c r="C5119" s="18"/>
      <c r="D5119" s="18"/>
      <c r="E5119" s="23" t="s">
        <v>4482</v>
      </c>
      <c r="F5119" s="208">
        <v>6.8010000000000002</v>
      </c>
      <c r="G5119" s="208">
        <v>6.49</v>
      </c>
      <c r="H5119" s="208">
        <v>3.3809999999999998</v>
      </c>
      <c r="I5119" s="239">
        <v>3.5569999999999999</v>
      </c>
      <c r="J5119" s="239"/>
      <c r="K5119" s="208">
        <v>1.5289999999999999</v>
      </c>
      <c r="L5119" s="208">
        <v>0.625</v>
      </c>
      <c r="M5119" s="208">
        <v>4.7E-2</v>
      </c>
      <c r="N5119" s="24"/>
      <c r="O5119" s="208">
        <v>0.73599999999999999</v>
      </c>
      <c r="P5119" s="208">
        <v>2.2879999999999998</v>
      </c>
      <c r="Q5119" s="208">
        <v>4.2869999999999999</v>
      </c>
      <c r="R5119" s="208">
        <v>8.3819999999999997</v>
      </c>
      <c r="S5119" s="208">
        <v>6.8789999999999996</v>
      </c>
      <c r="T5119" s="208">
        <v>7.4269999999999996</v>
      </c>
      <c r="U5119" s="208">
        <v>4.8730000000000002</v>
      </c>
      <c r="V5119" s="208">
        <v>2.331</v>
      </c>
      <c r="W5119" s="24"/>
      <c r="X5119" s="208">
        <v>1.6080000000000001</v>
      </c>
      <c r="Y5119" s="208">
        <v>3.5000000000000003E-2</v>
      </c>
      <c r="Z5119" s="208">
        <v>0.05</v>
      </c>
      <c r="AA5119" s="24"/>
      <c r="AB5119" s="208">
        <v>3.9870000000000001</v>
      </c>
      <c r="AC5119" s="208">
        <v>4.8339999999999996</v>
      </c>
      <c r="AD5119" s="208">
        <v>6.3819999999999997</v>
      </c>
      <c r="AE5119" s="208">
        <v>8.7530000000000001</v>
      </c>
      <c r="AF5119" s="208">
        <v>6.84</v>
      </c>
      <c r="AG5119" s="208">
        <v>5.4039999999999999</v>
      </c>
      <c r="AH5119" s="208">
        <v>3.2629999999999999</v>
      </c>
      <c r="AI5119" s="208">
        <v>1.5940000000000001</v>
      </c>
      <c r="AJ5119" s="24"/>
      <c r="AK5119" s="24"/>
      <c r="AL5119" s="24"/>
      <c r="AM5119" s="24"/>
      <c r="AN5119" s="24"/>
      <c r="AO5119" s="24"/>
      <c r="AP5119" s="24"/>
      <c r="AQ5119" s="24"/>
      <c r="AR5119" s="24"/>
      <c r="AS5119" s="24"/>
      <c r="AT5119" s="24"/>
      <c r="AU5119" s="208">
        <v>38.981999999999999</v>
      </c>
      <c r="AV5119" s="24"/>
      <c r="AW5119" s="24"/>
      <c r="AX5119" s="24"/>
      <c r="AY5119" s="208">
        <v>2.93</v>
      </c>
      <c r="AZ5119" s="208">
        <v>21.565000000000001</v>
      </c>
      <c r="BA5119" s="24"/>
      <c r="BB5119" s="21">
        <f t="shared" si="525"/>
        <v>38.981999999999999</v>
      </c>
      <c r="BC5119" s="21"/>
      <c r="BD5119" s="22">
        <f t="shared" si="527"/>
        <v>52.395161290322577</v>
      </c>
      <c r="BE5119" s="21"/>
      <c r="BG5119" s="10"/>
      <c r="BH5119" s="21">
        <f t="shared" si="528"/>
        <v>0</v>
      </c>
      <c r="BI5119" s="22">
        <f t="shared" si="528"/>
        <v>3.8982000000000003E-2</v>
      </c>
      <c r="BJ5119" s="21"/>
      <c r="BK5119" s="21">
        <v>0</v>
      </c>
      <c r="BL5119" s="22">
        <v>0.11694600000000001</v>
      </c>
      <c r="BM5119" s="21"/>
      <c r="BN5119" s="21">
        <f t="shared" si="526"/>
        <v>0</v>
      </c>
      <c r="BO5119" s="22">
        <f t="shared" si="526"/>
        <v>0.46778400000000003</v>
      </c>
      <c r="BP5119" s="21">
        <f t="shared" si="526"/>
        <v>0</v>
      </c>
    </row>
    <row r="5120" spans="1:68" ht="11.1" hidden="1" customHeight="1" outlineLevel="2" x14ac:dyDescent="0.2">
      <c r="A5120" s="10"/>
      <c r="B5120" s="18"/>
      <c r="C5120" s="18"/>
      <c r="D5120" s="18"/>
      <c r="E5120" s="23" t="s">
        <v>4483</v>
      </c>
      <c r="F5120" s="208">
        <v>3.746</v>
      </c>
      <c r="G5120" s="208">
        <v>3.532</v>
      </c>
      <c r="H5120" s="208">
        <v>2.6970000000000001</v>
      </c>
      <c r="I5120" s="239">
        <v>2.052</v>
      </c>
      <c r="J5120" s="239"/>
      <c r="K5120" s="208">
        <v>0.39500000000000002</v>
      </c>
      <c r="L5120" s="24"/>
      <c r="M5120" s="24"/>
      <c r="N5120" s="24"/>
      <c r="O5120" s="208">
        <v>0.20599999999999999</v>
      </c>
      <c r="P5120" s="208">
        <v>1.171</v>
      </c>
      <c r="Q5120" s="208">
        <v>2.4510000000000001</v>
      </c>
      <c r="R5120" s="208">
        <v>4.5149999999999997</v>
      </c>
      <c r="S5120" s="208">
        <v>2.9990000000000001</v>
      </c>
      <c r="T5120" s="208">
        <v>3.3159999999999998</v>
      </c>
      <c r="U5120" s="208">
        <v>2.758</v>
      </c>
      <c r="V5120" s="208">
        <v>1.4119999999999999</v>
      </c>
      <c r="W5120" s="24"/>
      <c r="X5120" s="208">
        <v>0.48099999999999998</v>
      </c>
      <c r="Y5120" s="208">
        <v>2.3E-2</v>
      </c>
      <c r="Z5120" s="24"/>
      <c r="AA5120" s="24"/>
      <c r="AB5120" s="208">
        <v>0.20200000000000001</v>
      </c>
      <c r="AC5120" s="24"/>
      <c r="AD5120" s="24"/>
      <c r="AE5120" s="24"/>
      <c r="AF5120" s="24"/>
      <c r="AG5120" s="24"/>
      <c r="AH5120" s="24"/>
      <c r="AI5120" s="24"/>
      <c r="AJ5120" s="24"/>
      <c r="AK5120" s="24"/>
      <c r="AL5120" s="24"/>
      <c r="AM5120" s="24"/>
      <c r="AN5120" s="24"/>
      <c r="AO5120" s="24"/>
      <c r="AP5120" s="24"/>
      <c r="AQ5120" s="24"/>
      <c r="AR5120" s="24"/>
      <c r="AS5120" s="24"/>
      <c r="AT5120" s="24"/>
      <c r="AU5120" s="24"/>
      <c r="AV5120" s="24"/>
      <c r="AW5120" s="24"/>
      <c r="AX5120" s="24"/>
      <c r="AY5120" s="24"/>
      <c r="AZ5120" s="24"/>
      <c r="BA5120" s="24"/>
      <c r="BB5120" s="21">
        <f t="shared" si="525"/>
        <v>4.5149999999999997</v>
      </c>
      <c r="BC5120" s="21"/>
      <c r="BD5120" s="22">
        <f t="shared" si="527"/>
        <v>6.068548387096774</v>
      </c>
      <c r="BE5120" s="21"/>
      <c r="BG5120" s="10"/>
      <c r="BH5120" s="21">
        <f t="shared" si="528"/>
        <v>0</v>
      </c>
      <c r="BI5120" s="22">
        <f t="shared" si="528"/>
        <v>4.514999999999999E-3</v>
      </c>
      <c r="BJ5120" s="21"/>
      <c r="BK5120" s="21">
        <v>0</v>
      </c>
      <c r="BL5120" s="22">
        <v>1.3544999999999998E-2</v>
      </c>
      <c r="BM5120" s="21"/>
      <c r="BN5120" s="21">
        <f t="shared" si="526"/>
        <v>0</v>
      </c>
      <c r="BO5120" s="22">
        <f t="shared" si="526"/>
        <v>5.4179999999999992E-2</v>
      </c>
      <c r="BP5120" s="21">
        <f t="shared" si="526"/>
        <v>0</v>
      </c>
    </row>
    <row r="5121" spans="1:68" ht="11.1" hidden="1" customHeight="1" outlineLevel="2" x14ac:dyDescent="0.2">
      <c r="A5121" s="10"/>
      <c r="B5121" s="18"/>
      <c r="C5121" s="18"/>
      <c r="D5121" s="18"/>
      <c r="E5121" s="23" t="s">
        <v>4484</v>
      </c>
      <c r="F5121" s="208">
        <v>3.657</v>
      </c>
      <c r="G5121" s="208">
        <v>3.6459999999999999</v>
      </c>
      <c r="H5121" s="208">
        <v>2.403</v>
      </c>
      <c r="I5121" s="239">
        <v>2.0670000000000002</v>
      </c>
      <c r="J5121" s="239"/>
      <c r="K5121" s="208">
        <v>0.98899999999999999</v>
      </c>
      <c r="L5121" s="208">
        <v>0.45900000000000002</v>
      </c>
      <c r="M5121" s="208">
        <v>9.0999999999999998E-2</v>
      </c>
      <c r="N5121" s="24"/>
      <c r="O5121" s="208">
        <v>0.84299999999999997</v>
      </c>
      <c r="P5121" s="208">
        <v>1.532</v>
      </c>
      <c r="Q5121" s="208">
        <v>2.4550000000000001</v>
      </c>
      <c r="R5121" s="208">
        <v>4.8159999999999998</v>
      </c>
      <c r="S5121" s="208">
        <v>3.7229999999999999</v>
      </c>
      <c r="T5121" s="208">
        <v>4.2480000000000002</v>
      </c>
      <c r="U5121" s="208">
        <v>2.7410000000000001</v>
      </c>
      <c r="V5121" s="208">
        <v>1.554</v>
      </c>
      <c r="W5121" s="24"/>
      <c r="X5121" s="208">
        <v>1.2669999999999999</v>
      </c>
      <c r="Y5121" s="208">
        <v>0.09</v>
      </c>
      <c r="Z5121" s="208">
        <v>0.16900000000000001</v>
      </c>
      <c r="AA5121" s="24"/>
      <c r="AB5121" s="208">
        <v>2.4239999999999999</v>
      </c>
      <c r="AC5121" s="208">
        <v>2.585</v>
      </c>
      <c r="AD5121" s="208">
        <v>3.1930000000000001</v>
      </c>
      <c r="AE5121" s="208">
        <v>4.202</v>
      </c>
      <c r="AF5121" s="208">
        <v>3.06</v>
      </c>
      <c r="AG5121" s="208">
        <v>2.1520000000000001</v>
      </c>
      <c r="AH5121" s="208">
        <v>1.272</v>
      </c>
      <c r="AI5121" s="208">
        <v>0.77900000000000003</v>
      </c>
      <c r="AJ5121" s="24"/>
      <c r="AK5121" s="24"/>
      <c r="AL5121" s="24"/>
      <c r="AM5121" s="24"/>
      <c r="AN5121" s="24"/>
      <c r="AO5121" s="24"/>
      <c r="AP5121" s="24"/>
      <c r="AQ5121" s="24"/>
      <c r="AR5121" s="24"/>
      <c r="AS5121" s="24"/>
      <c r="AT5121" s="24"/>
      <c r="AU5121" s="208">
        <v>21.097999999999999</v>
      </c>
      <c r="AV5121" s="24"/>
      <c r="AW5121" s="24"/>
      <c r="AX5121" s="24"/>
      <c r="AY5121" s="208">
        <v>1.546</v>
      </c>
      <c r="AZ5121" s="208">
        <v>0.72299999999999998</v>
      </c>
      <c r="BA5121" s="208">
        <v>2.0870000000000002</v>
      </c>
      <c r="BB5121" s="21">
        <f t="shared" si="525"/>
        <v>21.097999999999999</v>
      </c>
      <c r="BC5121" s="21"/>
      <c r="BD5121" s="22">
        <f t="shared" si="527"/>
        <v>28.357526881720428</v>
      </c>
      <c r="BE5121" s="21"/>
      <c r="BG5121" s="10"/>
      <c r="BH5121" s="21">
        <f t="shared" si="528"/>
        <v>0</v>
      </c>
      <c r="BI5121" s="22">
        <f t="shared" si="528"/>
        <v>2.1097999999999995E-2</v>
      </c>
      <c r="BJ5121" s="21"/>
      <c r="BK5121" s="21">
        <v>0</v>
      </c>
      <c r="BL5121" s="22">
        <v>6.3293999999999989E-2</v>
      </c>
      <c r="BM5121" s="21"/>
      <c r="BN5121" s="21">
        <f t="shared" si="526"/>
        <v>0</v>
      </c>
      <c r="BO5121" s="22">
        <f t="shared" si="526"/>
        <v>0.25317599999999996</v>
      </c>
      <c r="BP5121" s="21">
        <f t="shared" si="526"/>
        <v>0</v>
      </c>
    </row>
    <row r="5122" spans="1:68" ht="11.1" hidden="1" customHeight="1" outlineLevel="2" x14ac:dyDescent="0.2">
      <c r="A5122" s="10"/>
      <c r="B5122" s="18"/>
      <c r="C5122" s="18"/>
      <c r="D5122" s="18"/>
      <c r="E5122" s="23" t="s">
        <v>4485</v>
      </c>
      <c r="F5122" s="208">
        <v>1.206</v>
      </c>
      <c r="G5122" s="24"/>
      <c r="H5122" s="24"/>
      <c r="I5122" s="24"/>
      <c r="J5122" s="24"/>
      <c r="K5122" s="24"/>
      <c r="L5122" s="24"/>
      <c r="M5122" s="24"/>
      <c r="N5122" s="24"/>
      <c r="O5122" s="24"/>
      <c r="P5122" s="24"/>
      <c r="Q5122" s="24"/>
      <c r="R5122" s="24"/>
      <c r="S5122" s="24"/>
      <c r="T5122" s="24"/>
      <c r="U5122" s="24"/>
      <c r="V5122" s="24"/>
      <c r="W5122" s="24"/>
      <c r="X5122" s="24"/>
      <c r="Y5122" s="24"/>
      <c r="Z5122" s="208">
        <v>1.0999999999999999E-2</v>
      </c>
      <c r="AA5122" s="24"/>
      <c r="AB5122" s="208">
        <v>0.1</v>
      </c>
      <c r="AC5122" s="24"/>
      <c r="AD5122" s="24"/>
      <c r="AE5122" s="24"/>
      <c r="AF5122" s="24"/>
      <c r="AG5122" s="24"/>
      <c r="AH5122" s="24"/>
      <c r="AI5122" s="24"/>
      <c r="AJ5122" s="24"/>
      <c r="AK5122" s="24"/>
      <c r="AL5122" s="24"/>
      <c r="AM5122" s="24"/>
      <c r="AN5122" s="24"/>
      <c r="AO5122" s="24"/>
      <c r="AP5122" s="24"/>
      <c r="AQ5122" s="24"/>
      <c r="AR5122" s="24"/>
      <c r="AS5122" s="24"/>
      <c r="AT5122" s="24"/>
      <c r="AU5122" s="24"/>
      <c r="AV5122" s="24"/>
      <c r="AW5122" s="24"/>
      <c r="AX5122" s="24"/>
      <c r="AY5122" s="24"/>
      <c r="AZ5122" s="24"/>
      <c r="BA5122" s="24"/>
      <c r="BB5122" s="21">
        <f t="shared" si="525"/>
        <v>1.206</v>
      </c>
      <c r="BC5122" s="21"/>
      <c r="BD5122" s="22">
        <f t="shared" si="527"/>
        <v>1.6209677419354838</v>
      </c>
      <c r="BE5122" s="21"/>
      <c r="BG5122" s="10"/>
      <c r="BH5122" s="21">
        <f t="shared" si="528"/>
        <v>0</v>
      </c>
      <c r="BI5122" s="22">
        <f t="shared" si="528"/>
        <v>1.2059999999999998E-3</v>
      </c>
      <c r="BJ5122" s="21"/>
      <c r="BK5122" s="21">
        <v>0</v>
      </c>
      <c r="BL5122" s="22">
        <v>3.6179999999999997E-3</v>
      </c>
      <c r="BM5122" s="21"/>
      <c r="BN5122" s="21">
        <f t="shared" si="526"/>
        <v>0</v>
      </c>
      <c r="BO5122" s="22">
        <f t="shared" si="526"/>
        <v>1.4471999999999999E-2</v>
      </c>
      <c r="BP5122" s="21">
        <f t="shared" si="526"/>
        <v>0</v>
      </c>
    </row>
    <row r="5123" spans="1:68" ht="11.1" hidden="1" customHeight="1" outlineLevel="2" x14ac:dyDescent="0.2">
      <c r="A5123" s="10"/>
      <c r="B5123" s="18"/>
      <c r="C5123" s="18"/>
      <c r="D5123" s="18"/>
      <c r="E5123" s="23" t="s">
        <v>4486</v>
      </c>
      <c r="F5123" s="208">
        <v>2.7E-2</v>
      </c>
      <c r="G5123" s="208">
        <v>2.7E-2</v>
      </c>
      <c r="H5123" s="208">
        <v>0.02</v>
      </c>
      <c r="I5123" s="239">
        <v>2.4E-2</v>
      </c>
      <c r="J5123" s="239"/>
      <c r="K5123" s="208">
        <v>2.1999999999999999E-2</v>
      </c>
      <c r="L5123" s="208">
        <v>1.4999999999999999E-2</v>
      </c>
      <c r="M5123" s="208">
        <v>1.4E-2</v>
      </c>
      <c r="N5123" s="24"/>
      <c r="O5123" s="208">
        <v>3.5000000000000003E-2</v>
      </c>
      <c r="P5123" s="208">
        <v>1.2E-2</v>
      </c>
      <c r="Q5123" s="208">
        <v>1.4E-2</v>
      </c>
      <c r="R5123" s="208">
        <v>1.9E-2</v>
      </c>
      <c r="S5123" s="208">
        <v>1.7999999999999999E-2</v>
      </c>
      <c r="T5123" s="208">
        <v>3.5000000000000003E-2</v>
      </c>
      <c r="U5123" s="208">
        <v>3.2000000000000001E-2</v>
      </c>
      <c r="V5123" s="208">
        <v>2.4E-2</v>
      </c>
      <c r="W5123" s="24"/>
      <c r="X5123" s="208">
        <v>0.04</v>
      </c>
      <c r="Y5123" s="208">
        <v>3.2000000000000001E-2</v>
      </c>
      <c r="Z5123" s="24"/>
      <c r="AA5123" s="24"/>
      <c r="AB5123" s="24"/>
      <c r="AC5123" s="208">
        <v>6.9000000000000006E-2</v>
      </c>
      <c r="AD5123" s="208">
        <v>1.6E-2</v>
      </c>
      <c r="AE5123" s="208">
        <v>1.7999999999999999E-2</v>
      </c>
      <c r="AF5123" s="208">
        <v>1.2999999999999999E-2</v>
      </c>
      <c r="AG5123" s="208">
        <v>0.01</v>
      </c>
      <c r="AH5123" s="208">
        <v>0.01</v>
      </c>
      <c r="AI5123" s="208">
        <v>7.0000000000000001E-3</v>
      </c>
      <c r="AJ5123" s="24"/>
      <c r="AK5123" s="24"/>
      <c r="AL5123" s="24"/>
      <c r="AM5123" s="24"/>
      <c r="AN5123" s="24"/>
      <c r="AO5123" s="24"/>
      <c r="AP5123" s="24"/>
      <c r="AQ5123" s="24"/>
      <c r="AR5123" s="24"/>
      <c r="AS5123" s="24"/>
      <c r="AT5123" s="24"/>
      <c r="AU5123" s="208">
        <v>0.129</v>
      </c>
      <c r="AV5123" s="24"/>
      <c r="AW5123" s="24"/>
      <c r="AX5123" s="24"/>
      <c r="AY5123" s="208">
        <v>2.1999999999999999E-2</v>
      </c>
      <c r="AZ5123" s="208">
        <v>4.7E-2</v>
      </c>
      <c r="BA5123" s="208">
        <v>1.0999999999999999E-2</v>
      </c>
      <c r="BB5123" s="21">
        <f t="shared" si="525"/>
        <v>0.129</v>
      </c>
      <c r="BC5123" s="21"/>
      <c r="BD5123" s="22">
        <f t="shared" si="527"/>
        <v>0.17338709677419356</v>
      </c>
      <c r="BE5123" s="21"/>
      <c r="BG5123" s="10"/>
      <c r="BH5123" s="21">
        <f t="shared" si="528"/>
        <v>0</v>
      </c>
      <c r="BI5123" s="22">
        <f t="shared" si="528"/>
        <v>1.2900000000000002E-4</v>
      </c>
      <c r="BJ5123" s="21"/>
      <c r="BK5123" s="21">
        <v>0</v>
      </c>
      <c r="BL5123" s="22">
        <v>3.8700000000000008E-4</v>
      </c>
      <c r="BM5123" s="21"/>
      <c r="BN5123" s="21">
        <f t="shared" si="526"/>
        <v>0</v>
      </c>
      <c r="BO5123" s="22">
        <f t="shared" si="526"/>
        <v>1.5480000000000003E-3</v>
      </c>
      <c r="BP5123" s="21">
        <f t="shared" si="526"/>
        <v>0</v>
      </c>
    </row>
    <row r="5124" spans="1:68" ht="11.1" hidden="1" customHeight="1" outlineLevel="1" collapsed="1" x14ac:dyDescent="0.2">
      <c r="A5124" s="10"/>
      <c r="B5124" s="18"/>
      <c r="C5124" s="18"/>
      <c r="D5124" s="18"/>
      <c r="E5124" s="19" t="s">
        <v>2512</v>
      </c>
      <c r="F5124" s="209">
        <v>3.2109999999999999</v>
      </c>
      <c r="G5124" s="209">
        <v>3.1</v>
      </c>
      <c r="H5124" s="209">
        <v>1.518</v>
      </c>
      <c r="I5124" s="240">
        <v>1.589</v>
      </c>
      <c r="J5124" s="240"/>
      <c r="K5124" s="20"/>
      <c r="L5124" s="20"/>
      <c r="M5124" s="20"/>
      <c r="N5124" s="20"/>
      <c r="O5124" s="20"/>
      <c r="P5124" s="209">
        <v>1.6080000000000001</v>
      </c>
      <c r="Q5124" s="209">
        <v>2</v>
      </c>
      <c r="R5124" s="209">
        <v>2.5259999999999998</v>
      </c>
      <c r="S5124" s="209">
        <v>2.508</v>
      </c>
      <c r="T5124" s="209">
        <v>2.5</v>
      </c>
      <c r="U5124" s="209">
        <v>3.351</v>
      </c>
      <c r="V5124" s="209">
        <v>0.83199999999999996</v>
      </c>
      <c r="W5124" s="209">
        <v>0.59299999999999997</v>
      </c>
      <c r="X5124" s="20"/>
      <c r="Y5124" s="20"/>
      <c r="Z5124" s="20"/>
      <c r="AA5124" s="20"/>
      <c r="AB5124" s="209">
        <v>1.222</v>
      </c>
      <c r="AC5124" s="209">
        <v>2.0409999999999999</v>
      </c>
      <c r="AD5124" s="209">
        <v>3.2570000000000001</v>
      </c>
      <c r="AE5124" s="209">
        <v>3.1970000000000001</v>
      </c>
      <c r="AF5124" s="209">
        <v>3.1909999999999998</v>
      </c>
      <c r="AG5124" s="209">
        <v>1.6180000000000001</v>
      </c>
      <c r="AH5124" s="209">
        <v>1.383</v>
      </c>
      <c r="AI5124" s="209">
        <v>0.28399999999999997</v>
      </c>
      <c r="AJ5124" s="20"/>
      <c r="AK5124" s="20"/>
      <c r="AL5124" s="20"/>
      <c r="AM5124" s="20"/>
      <c r="AN5124" s="209">
        <v>2.0870000000000002</v>
      </c>
      <c r="AO5124" s="209">
        <v>3.2250000000000001</v>
      </c>
      <c r="AP5124" s="20"/>
      <c r="AQ5124" s="209">
        <v>5.6719999999999997</v>
      </c>
      <c r="AR5124" s="209">
        <v>2</v>
      </c>
      <c r="AS5124" s="209">
        <v>2.2999999999999998</v>
      </c>
      <c r="AT5124" s="209">
        <v>3.91</v>
      </c>
      <c r="AU5124" s="209">
        <v>0.76300000000000001</v>
      </c>
      <c r="AV5124" s="20"/>
      <c r="AW5124" s="20"/>
      <c r="AX5124" s="20"/>
      <c r="AY5124" s="20"/>
      <c r="AZ5124" s="20"/>
      <c r="BA5124" s="20"/>
      <c r="BB5124" s="21">
        <f t="shared" si="525"/>
        <v>5.6719999999999997</v>
      </c>
      <c r="BC5124" s="21">
        <f>BD5124</f>
        <v>7.6236559139784941</v>
      </c>
      <c r="BD5124" s="22">
        <f t="shared" si="527"/>
        <v>7.6236559139784941</v>
      </c>
      <c r="BE5124" s="21">
        <f>BC5124-BD5124</f>
        <v>0</v>
      </c>
      <c r="BF5124" s="96">
        <v>2.86</v>
      </c>
      <c r="BG5124" s="10">
        <v>6</v>
      </c>
      <c r="BH5124" s="21">
        <f t="shared" si="528"/>
        <v>5.6719999999999991E-3</v>
      </c>
      <c r="BI5124" s="22">
        <f t="shared" si="528"/>
        <v>5.6719999999999991E-3</v>
      </c>
      <c r="BJ5124" s="21">
        <f>BH5124-BI5124</f>
        <v>0</v>
      </c>
      <c r="BK5124" s="21">
        <v>1.7015999999999996E-2</v>
      </c>
      <c r="BL5124" s="22">
        <v>1.7015999999999996E-2</v>
      </c>
      <c r="BM5124" s="21">
        <v>0</v>
      </c>
      <c r="BN5124" s="21">
        <f t="shared" si="526"/>
        <v>6.8063999999999986E-2</v>
      </c>
      <c r="BO5124" s="22">
        <f t="shared" si="526"/>
        <v>6.8063999999999986E-2</v>
      </c>
      <c r="BP5124" s="21">
        <f t="shared" si="526"/>
        <v>0</v>
      </c>
    </row>
    <row r="5125" spans="1:68" ht="11.1" hidden="1" customHeight="1" outlineLevel="2" x14ac:dyDescent="0.2">
      <c r="A5125" s="10"/>
      <c r="B5125" s="18"/>
      <c r="C5125" s="18"/>
      <c r="D5125" s="18"/>
      <c r="E5125" s="23" t="s">
        <v>4487</v>
      </c>
      <c r="F5125" s="208">
        <v>3.2109999999999999</v>
      </c>
      <c r="G5125" s="208">
        <v>3.1</v>
      </c>
      <c r="H5125" s="208">
        <v>1.518</v>
      </c>
      <c r="I5125" s="239">
        <v>1.589</v>
      </c>
      <c r="J5125" s="239"/>
      <c r="K5125" s="24"/>
      <c r="L5125" s="24"/>
      <c r="M5125" s="24"/>
      <c r="N5125" s="24"/>
      <c r="O5125" s="24"/>
      <c r="P5125" s="208">
        <v>1.6080000000000001</v>
      </c>
      <c r="Q5125" s="208">
        <v>2</v>
      </c>
      <c r="R5125" s="208">
        <v>2.5259999999999998</v>
      </c>
      <c r="S5125" s="208">
        <v>2.508</v>
      </c>
      <c r="T5125" s="208">
        <v>2.5</v>
      </c>
      <c r="U5125" s="208">
        <v>3.351</v>
      </c>
      <c r="V5125" s="208">
        <v>0.83199999999999996</v>
      </c>
      <c r="W5125" s="208">
        <v>0.59299999999999997</v>
      </c>
      <c r="X5125" s="24"/>
      <c r="Y5125" s="24"/>
      <c r="Z5125" s="24"/>
      <c r="AA5125" s="24"/>
      <c r="AB5125" s="208">
        <v>1.222</v>
      </c>
      <c r="AC5125" s="208">
        <v>2.0409999999999999</v>
      </c>
      <c r="AD5125" s="208">
        <v>3.2570000000000001</v>
      </c>
      <c r="AE5125" s="208">
        <v>3.1970000000000001</v>
      </c>
      <c r="AF5125" s="208">
        <v>3.1909999999999998</v>
      </c>
      <c r="AG5125" s="208">
        <v>1.6180000000000001</v>
      </c>
      <c r="AH5125" s="208">
        <v>1.383</v>
      </c>
      <c r="AI5125" s="208">
        <v>0.28399999999999997</v>
      </c>
      <c r="AJ5125" s="24"/>
      <c r="AK5125" s="24"/>
      <c r="AL5125" s="24"/>
      <c r="AM5125" s="24"/>
      <c r="AN5125" s="208">
        <v>2.0870000000000002</v>
      </c>
      <c r="AO5125" s="208">
        <v>3.2250000000000001</v>
      </c>
      <c r="AP5125" s="24"/>
      <c r="AQ5125" s="208">
        <v>5.6719999999999997</v>
      </c>
      <c r="AR5125" s="208">
        <v>2</v>
      </c>
      <c r="AS5125" s="208">
        <v>2.2999999999999998</v>
      </c>
      <c r="AT5125" s="208">
        <v>3.91</v>
      </c>
      <c r="AU5125" s="208">
        <v>0.76300000000000001</v>
      </c>
      <c r="AV5125" s="24"/>
      <c r="AW5125" s="24"/>
      <c r="AX5125" s="24"/>
      <c r="AY5125" s="24"/>
      <c r="AZ5125" s="24"/>
      <c r="BA5125" s="24"/>
      <c r="BB5125" s="21">
        <f t="shared" ref="BB5125:BB5188" si="529">MAX(F5125:BA5125)</f>
        <v>5.6719999999999997</v>
      </c>
      <c r="BC5125" s="21"/>
      <c r="BD5125" s="22">
        <f t="shared" si="527"/>
        <v>7.6236559139784941</v>
      </c>
      <c r="BE5125" s="21"/>
      <c r="BG5125" s="10"/>
      <c r="BH5125" s="21">
        <f t="shared" si="528"/>
        <v>0</v>
      </c>
      <c r="BI5125" s="22">
        <f t="shared" si="528"/>
        <v>5.6719999999999991E-3</v>
      </c>
      <c r="BJ5125" s="21"/>
      <c r="BK5125" s="21">
        <v>0</v>
      </c>
      <c r="BL5125" s="22">
        <v>1.7015999999999996E-2</v>
      </c>
      <c r="BM5125" s="21"/>
      <c r="BN5125" s="21">
        <f t="shared" si="526"/>
        <v>0</v>
      </c>
      <c r="BO5125" s="22">
        <f t="shared" si="526"/>
        <v>6.8063999999999986E-2</v>
      </c>
      <c r="BP5125" s="21">
        <f t="shared" si="526"/>
        <v>0</v>
      </c>
    </row>
    <row r="5126" spans="1:68" ht="11.1" hidden="1" customHeight="1" outlineLevel="1" collapsed="1" x14ac:dyDescent="0.2">
      <c r="A5126" s="10"/>
      <c r="B5126" s="18"/>
      <c r="C5126" s="18"/>
      <c r="D5126" s="18"/>
      <c r="E5126" s="19" t="s">
        <v>4488</v>
      </c>
      <c r="F5126" s="209">
        <v>7.6040000000000001</v>
      </c>
      <c r="G5126" s="209">
        <v>5.4020000000000001</v>
      </c>
      <c r="H5126" s="209">
        <v>3.875</v>
      </c>
      <c r="I5126" s="240">
        <v>3.105</v>
      </c>
      <c r="J5126" s="240"/>
      <c r="K5126" s="209">
        <v>0.83499999999999996</v>
      </c>
      <c r="L5126" s="20"/>
      <c r="M5126" s="20"/>
      <c r="N5126" s="20"/>
      <c r="O5126" s="209">
        <v>1.119</v>
      </c>
      <c r="P5126" s="209">
        <v>2.6</v>
      </c>
      <c r="Q5126" s="209">
        <v>4.5949999999999998</v>
      </c>
      <c r="R5126" s="209">
        <v>5.5149999999999997</v>
      </c>
      <c r="S5126" s="209">
        <v>7.5030000000000001</v>
      </c>
      <c r="T5126" s="209">
        <v>5.6559999999999997</v>
      </c>
      <c r="U5126" s="209">
        <v>4.3120000000000003</v>
      </c>
      <c r="V5126" s="209">
        <v>2.4249999999999998</v>
      </c>
      <c r="W5126" s="209">
        <v>0.94299999999999995</v>
      </c>
      <c r="X5126" s="20"/>
      <c r="Y5126" s="20"/>
      <c r="Z5126" s="20"/>
      <c r="AA5126" s="209">
        <v>0.70399999999999996</v>
      </c>
      <c r="AB5126" s="209">
        <v>2.7349999999999999</v>
      </c>
      <c r="AC5126" s="209">
        <v>5.7380000000000004</v>
      </c>
      <c r="AD5126" s="209">
        <v>6.7869999999999999</v>
      </c>
      <c r="AE5126" s="209">
        <v>7.98</v>
      </c>
      <c r="AF5126" s="209">
        <v>5.9370000000000003</v>
      </c>
      <c r="AG5126" s="209">
        <v>4.2439999999999998</v>
      </c>
      <c r="AH5126" s="209">
        <v>2.4950000000000001</v>
      </c>
      <c r="AI5126" s="209">
        <v>1.421</v>
      </c>
      <c r="AJ5126" s="20"/>
      <c r="AK5126" s="20"/>
      <c r="AL5126" s="20"/>
      <c r="AM5126" s="209">
        <v>1.3009999999999999</v>
      </c>
      <c r="AN5126" s="209">
        <v>3.3660000000000001</v>
      </c>
      <c r="AO5126" s="209">
        <v>4.0339999999999998</v>
      </c>
      <c r="AP5126" s="209">
        <v>7.1280000000000001</v>
      </c>
      <c r="AQ5126" s="209">
        <v>8.5109999999999992</v>
      </c>
      <c r="AR5126" s="209">
        <v>7.7149999999999999</v>
      </c>
      <c r="AS5126" s="209">
        <v>4.4710000000000001</v>
      </c>
      <c r="AT5126" s="209">
        <v>3.6179999999999999</v>
      </c>
      <c r="AU5126" s="209">
        <v>1.444</v>
      </c>
      <c r="AV5126" s="20"/>
      <c r="AW5126" s="20"/>
      <c r="AX5126" s="20"/>
      <c r="AY5126" s="209">
        <v>1.508</v>
      </c>
      <c r="AZ5126" s="209">
        <v>1.806</v>
      </c>
      <c r="BA5126" s="209">
        <v>4.7290000000000001</v>
      </c>
      <c r="BB5126" s="21">
        <f t="shared" si="529"/>
        <v>8.5109999999999992</v>
      </c>
      <c r="BC5126" s="21">
        <f>BF5126</f>
        <v>27</v>
      </c>
      <c r="BD5126" s="22">
        <f t="shared" si="527"/>
        <v>11.439516129032256</v>
      </c>
      <c r="BE5126" s="21">
        <f>BC5126-BD5126</f>
        <v>15.560483870967744</v>
      </c>
      <c r="BF5126" s="2">
        <v>27</v>
      </c>
      <c r="BG5126" s="10">
        <v>6</v>
      </c>
      <c r="BH5126" s="21">
        <f t="shared" si="528"/>
        <v>2.0088000000000002E-2</v>
      </c>
      <c r="BI5126" s="22">
        <f t="shared" si="528"/>
        <v>8.5109999999999977E-3</v>
      </c>
      <c r="BJ5126" s="21">
        <f>BH5126-BI5126</f>
        <v>1.1577000000000004E-2</v>
      </c>
      <c r="BK5126" s="21">
        <v>6.0264000000000005E-2</v>
      </c>
      <c r="BL5126" s="22">
        <v>2.5532999999999993E-2</v>
      </c>
      <c r="BM5126" s="21">
        <v>3.4731000000000012E-2</v>
      </c>
      <c r="BN5126" s="21">
        <f t="shared" si="526"/>
        <v>0.24105600000000002</v>
      </c>
      <c r="BO5126" s="22">
        <f t="shared" si="526"/>
        <v>0.10213199999999997</v>
      </c>
      <c r="BP5126" s="21">
        <f t="shared" si="526"/>
        <v>0.13892400000000005</v>
      </c>
    </row>
    <row r="5127" spans="1:68" ht="11.1" hidden="1" customHeight="1" outlineLevel="2" x14ac:dyDescent="0.2">
      <c r="A5127" s="10"/>
      <c r="B5127" s="18"/>
      <c r="C5127" s="18"/>
      <c r="D5127" s="18"/>
      <c r="E5127" s="23" t="s">
        <v>4489</v>
      </c>
      <c r="F5127" s="208">
        <v>7.6040000000000001</v>
      </c>
      <c r="G5127" s="208">
        <v>5.4020000000000001</v>
      </c>
      <c r="H5127" s="208">
        <v>3.875</v>
      </c>
      <c r="I5127" s="239">
        <v>3.105</v>
      </c>
      <c r="J5127" s="239"/>
      <c r="K5127" s="208">
        <v>0.83499999999999996</v>
      </c>
      <c r="L5127" s="24"/>
      <c r="M5127" s="24"/>
      <c r="N5127" s="24"/>
      <c r="O5127" s="208">
        <v>1.119</v>
      </c>
      <c r="P5127" s="208">
        <v>2.6</v>
      </c>
      <c r="Q5127" s="208">
        <v>4.5949999999999998</v>
      </c>
      <c r="R5127" s="208">
        <v>5.5149999999999997</v>
      </c>
      <c r="S5127" s="208">
        <v>7.5030000000000001</v>
      </c>
      <c r="T5127" s="208">
        <v>5.6559999999999997</v>
      </c>
      <c r="U5127" s="208">
        <v>4.3120000000000003</v>
      </c>
      <c r="V5127" s="208">
        <v>2.4249999999999998</v>
      </c>
      <c r="W5127" s="208">
        <v>0.94299999999999995</v>
      </c>
      <c r="X5127" s="24"/>
      <c r="Y5127" s="24"/>
      <c r="Z5127" s="24"/>
      <c r="AA5127" s="208">
        <v>0.70399999999999996</v>
      </c>
      <c r="AB5127" s="208">
        <v>2.7349999999999999</v>
      </c>
      <c r="AC5127" s="208">
        <v>5.7380000000000004</v>
      </c>
      <c r="AD5127" s="208">
        <v>6.7869999999999999</v>
      </c>
      <c r="AE5127" s="208">
        <v>7.98</v>
      </c>
      <c r="AF5127" s="208">
        <v>5.9370000000000003</v>
      </c>
      <c r="AG5127" s="208">
        <v>4.2439999999999998</v>
      </c>
      <c r="AH5127" s="208">
        <v>2.4950000000000001</v>
      </c>
      <c r="AI5127" s="208">
        <v>1.421</v>
      </c>
      <c r="AJ5127" s="24"/>
      <c r="AK5127" s="24"/>
      <c r="AL5127" s="24"/>
      <c r="AM5127" s="208">
        <v>1.3009999999999999</v>
      </c>
      <c r="AN5127" s="208">
        <v>3.3660000000000001</v>
      </c>
      <c r="AO5127" s="208">
        <v>4.0339999999999998</v>
      </c>
      <c r="AP5127" s="208">
        <v>7.1280000000000001</v>
      </c>
      <c r="AQ5127" s="208">
        <v>8.5109999999999992</v>
      </c>
      <c r="AR5127" s="208">
        <v>7.7149999999999999</v>
      </c>
      <c r="AS5127" s="208">
        <v>4.4710000000000001</v>
      </c>
      <c r="AT5127" s="208">
        <v>3.6179999999999999</v>
      </c>
      <c r="AU5127" s="208">
        <v>1.444</v>
      </c>
      <c r="AV5127" s="24"/>
      <c r="AW5127" s="24"/>
      <c r="AX5127" s="24"/>
      <c r="AY5127" s="208">
        <v>1.508</v>
      </c>
      <c r="AZ5127" s="208">
        <v>1.806</v>
      </c>
      <c r="BA5127" s="208">
        <v>4.7290000000000001</v>
      </c>
      <c r="BB5127" s="21">
        <f t="shared" si="529"/>
        <v>8.5109999999999992</v>
      </c>
      <c r="BC5127" s="21"/>
      <c r="BD5127" s="22">
        <f t="shared" si="527"/>
        <v>11.439516129032256</v>
      </c>
      <c r="BE5127" s="21"/>
      <c r="BG5127" s="10"/>
      <c r="BH5127" s="21">
        <f t="shared" si="528"/>
        <v>0</v>
      </c>
      <c r="BI5127" s="22">
        <f t="shared" si="528"/>
        <v>8.5109999999999977E-3</v>
      </c>
      <c r="BJ5127" s="21"/>
      <c r="BK5127" s="21">
        <v>0</v>
      </c>
      <c r="BL5127" s="22">
        <v>2.5532999999999993E-2</v>
      </c>
      <c r="BM5127" s="21"/>
      <c r="BN5127" s="21">
        <f t="shared" si="526"/>
        <v>0</v>
      </c>
      <c r="BO5127" s="22">
        <f t="shared" si="526"/>
        <v>0.10213199999999997</v>
      </c>
      <c r="BP5127" s="21">
        <f t="shared" si="526"/>
        <v>0</v>
      </c>
    </row>
    <row r="5128" spans="1:68" ht="11.1" hidden="1" customHeight="1" outlineLevel="1" collapsed="1" x14ac:dyDescent="0.2">
      <c r="A5128" s="10"/>
      <c r="B5128" s="18"/>
      <c r="C5128" s="18"/>
      <c r="D5128" s="18"/>
      <c r="E5128" s="19" t="s">
        <v>4490</v>
      </c>
      <c r="F5128" s="20"/>
      <c r="G5128" s="20"/>
      <c r="H5128" s="20"/>
      <c r="I5128" s="20"/>
      <c r="J5128" s="20"/>
      <c r="K5128" s="20"/>
      <c r="L5128" s="20"/>
      <c r="M5128" s="20"/>
      <c r="N5128" s="20"/>
      <c r="O5128" s="20"/>
      <c r="P5128" s="20"/>
      <c r="Q5128" s="20"/>
      <c r="R5128" s="20"/>
      <c r="S5128" s="20"/>
      <c r="T5128" s="20"/>
      <c r="U5128" s="20"/>
      <c r="V5128" s="20"/>
      <c r="W5128" s="20"/>
      <c r="X5128" s="20"/>
      <c r="Y5128" s="20"/>
      <c r="Z5128" s="20"/>
      <c r="AA5128" s="20"/>
      <c r="AB5128" s="20"/>
      <c r="AC5128" s="20"/>
      <c r="AD5128" s="20"/>
      <c r="AE5128" s="20"/>
      <c r="AF5128" s="20"/>
      <c r="AG5128" s="20"/>
      <c r="AH5128" s="20"/>
      <c r="AI5128" s="20"/>
      <c r="AJ5128" s="20"/>
      <c r="AK5128" s="20"/>
      <c r="AL5128" s="20"/>
      <c r="AM5128" s="20"/>
      <c r="AN5128" s="20"/>
      <c r="AO5128" s="20"/>
      <c r="AP5128" s="20"/>
      <c r="AQ5128" s="20"/>
      <c r="AR5128" s="20"/>
      <c r="AS5128" s="20"/>
      <c r="AT5128" s="20"/>
      <c r="AU5128" s="20"/>
      <c r="AV5128" s="20"/>
      <c r="AW5128" s="20"/>
      <c r="AX5128" s="20"/>
      <c r="AY5128" s="20"/>
      <c r="AZ5128" s="209">
        <v>5.6760000000000002</v>
      </c>
      <c r="BA5128" s="209">
        <v>7.2619999999999996</v>
      </c>
      <c r="BB5128" s="21">
        <f t="shared" si="529"/>
        <v>7.2619999999999996</v>
      </c>
      <c r="BC5128" s="21">
        <f>BD5128</f>
        <v>9.7607526881720421</v>
      </c>
      <c r="BD5128" s="22">
        <f t="shared" si="527"/>
        <v>9.7607526881720421</v>
      </c>
      <c r="BE5128" s="21">
        <f>BC5128-BD5128</f>
        <v>0</v>
      </c>
      <c r="BG5128" s="10">
        <v>5</v>
      </c>
      <c r="BH5128" s="21">
        <f t="shared" si="528"/>
        <v>7.2620000000000002E-3</v>
      </c>
      <c r="BI5128" s="22">
        <f t="shared" si="528"/>
        <v>7.2620000000000002E-3</v>
      </c>
      <c r="BJ5128" s="21">
        <f>BH5128-BI5128</f>
        <v>0</v>
      </c>
      <c r="BK5128" s="21">
        <v>2.1786E-2</v>
      </c>
      <c r="BL5128" s="22">
        <v>2.1786E-2</v>
      </c>
      <c r="BM5128" s="21">
        <v>0</v>
      </c>
      <c r="BN5128" s="21">
        <f t="shared" si="526"/>
        <v>8.7143999999999999E-2</v>
      </c>
      <c r="BO5128" s="22">
        <f t="shared" si="526"/>
        <v>8.7143999999999999E-2</v>
      </c>
      <c r="BP5128" s="21">
        <f t="shared" si="526"/>
        <v>0</v>
      </c>
    </row>
    <row r="5129" spans="1:68" ht="11.1" hidden="1" customHeight="1" outlineLevel="2" x14ac:dyDescent="0.2">
      <c r="A5129" s="10"/>
      <c r="B5129" s="18"/>
      <c r="C5129" s="18"/>
      <c r="D5129" s="18"/>
      <c r="E5129" s="23" t="s">
        <v>4491</v>
      </c>
      <c r="F5129" s="24"/>
      <c r="G5129" s="24"/>
      <c r="H5129" s="24"/>
      <c r="I5129" s="24"/>
      <c r="J5129" s="24"/>
      <c r="K5129" s="24"/>
      <c r="L5129" s="24"/>
      <c r="M5129" s="24"/>
      <c r="N5129" s="24"/>
      <c r="O5129" s="24"/>
      <c r="P5129" s="24"/>
      <c r="Q5129" s="24"/>
      <c r="R5129" s="24"/>
      <c r="S5129" s="24"/>
      <c r="T5129" s="24"/>
      <c r="U5129" s="24"/>
      <c r="V5129" s="24"/>
      <c r="W5129" s="24"/>
      <c r="X5129" s="24"/>
      <c r="Y5129" s="24"/>
      <c r="Z5129" s="24"/>
      <c r="AA5129" s="24"/>
      <c r="AB5129" s="24"/>
      <c r="AC5129" s="24"/>
      <c r="AD5129" s="24"/>
      <c r="AE5129" s="24"/>
      <c r="AF5129" s="24"/>
      <c r="AG5129" s="24"/>
      <c r="AH5129" s="24"/>
      <c r="AI5129" s="24"/>
      <c r="AJ5129" s="24"/>
      <c r="AK5129" s="24"/>
      <c r="AL5129" s="24"/>
      <c r="AM5129" s="24"/>
      <c r="AN5129" s="24"/>
      <c r="AO5129" s="24"/>
      <c r="AP5129" s="24"/>
      <c r="AQ5129" s="24"/>
      <c r="AR5129" s="24"/>
      <c r="AS5129" s="24"/>
      <c r="AT5129" s="24"/>
      <c r="AU5129" s="24"/>
      <c r="AV5129" s="24"/>
      <c r="AW5129" s="24"/>
      <c r="AX5129" s="24"/>
      <c r="AY5129" s="24"/>
      <c r="AZ5129" s="208">
        <v>5.6760000000000002</v>
      </c>
      <c r="BA5129" s="208">
        <v>7.2619999999999996</v>
      </c>
      <c r="BB5129" s="21">
        <f t="shared" si="529"/>
        <v>7.2619999999999996</v>
      </c>
      <c r="BC5129" s="21"/>
      <c r="BD5129" s="22">
        <f t="shared" si="527"/>
        <v>9.7607526881720421</v>
      </c>
      <c r="BE5129" s="21"/>
      <c r="BG5129" s="10"/>
      <c r="BH5129" s="21">
        <f t="shared" si="528"/>
        <v>0</v>
      </c>
      <c r="BI5129" s="22">
        <f t="shared" si="528"/>
        <v>7.2620000000000002E-3</v>
      </c>
      <c r="BJ5129" s="21"/>
      <c r="BK5129" s="21">
        <v>0</v>
      </c>
      <c r="BL5129" s="22">
        <v>2.1786E-2</v>
      </c>
      <c r="BM5129" s="21"/>
      <c r="BN5129" s="21">
        <f t="shared" si="526"/>
        <v>0</v>
      </c>
      <c r="BO5129" s="22">
        <f t="shared" si="526"/>
        <v>8.7143999999999999E-2</v>
      </c>
      <c r="BP5129" s="21">
        <f t="shared" si="526"/>
        <v>0</v>
      </c>
    </row>
    <row r="5130" spans="1:68" ht="11.1" hidden="1" customHeight="1" outlineLevel="1" collapsed="1" x14ac:dyDescent="0.2">
      <c r="A5130" s="10"/>
      <c r="B5130" s="18"/>
      <c r="C5130" s="18"/>
      <c r="D5130" s="18"/>
      <c r="E5130" s="19" t="s">
        <v>4492</v>
      </c>
      <c r="F5130" s="209">
        <v>23.298999999999999</v>
      </c>
      <c r="G5130" s="209">
        <v>18.478999999999999</v>
      </c>
      <c r="H5130" s="209">
        <v>14.111000000000001</v>
      </c>
      <c r="I5130" s="240">
        <v>8.782</v>
      </c>
      <c r="J5130" s="240"/>
      <c r="K5130" s="209">
        <v>0.27</v>
      </c>
      <c r="L5130" s="20"/>
      <c r="M5130" s="20"/>
      <c r="N5130" s="20"/>
      <c r="O5130" s="20"/>
      <c r="P5130" s="209">
        <v>15.58</v>
      </c>
      <c r="Q5130" s="209">
        <v>22.824999999999999</v>
      </c>
      <c r="R5130" s="209">
        <v>23.795000000000002</v>
      </c>
      <c r="S5130" s="209">
        <v>30.923999999999999</v>
      </c>
      <c r="T5130" s="209">
        <v>24.081</v>
      </c>
      <c r="U5130" s="209">
        <v>15.712</v>
      </c>
      <c r="V5130" s="209">
        <v>7.6459999999999999</v>
      </c>
      <c r="W5130" s="209">
        <v>1.0529999999999999</v>
      </c>
      <c r="X5130" s="20"/>
      <c r="Y5130" s="20"/>
      <c r="Z5130" s="20"/>
      <c r="AA5130" s="20"/>
      <c r="AB5130" s="209">
        <v>8.8840000000000003</v>
      </c>
      <c r="AC5130" s="209">
        <v>25.989000000000001</v>
      </c>
      <c r="AD5130" s="209">
        <v>31.113</v>
      </c>
      <c r="AE5130" s="209">
        <v>33.423999999999999</v>
      </c>
      <c r="AF5130" s="209">
        <v>24.972999999999999</v>
      </c>
      <c r="AG5130" s="209">
        <v>18.835000000000001</v>
      </c>
      <c r="AH5130" s="209">
        <v>9.0549999999999997</v>
      </c>
      <c r="AI5130" s="209">
        <v>4.6379999999999999</v>
      </c>
      <c r="AJ5130" s="20"/>
      <c r="AK5130" s="20"/>
      <c r="AL5130" s="20"/>
      <c r="AM5130" s="20"/>
      <c r="AN5130" s="20"/>
      <c r="AO5130" s="209">
        <v>22.34</v>
      </c>
      <c r="AP5130" s="209">
        <v>28.091999999999999</v>
      </c>
      <c r="AQ5130" s="209">
        <v>29.675000000000001</v>
      </c>
      <c r="AR5130" s="209">
        <v>25.212</v>
      </c>
      <c r="AS5130" s="209">
        <v>18.599</v>
      </c>
      <c r="AT5130" s="209">
        <v>11.959</v>
      </c>
      <c r="AU5130" s="209">
        <v>3.4</v>
      </c>
      <c r="AV5130" s="20"/>
      <c r="AW5130" s="20"/>
      <c r="AX5130" s="20"/>
      <c r="AY5130" s="209">
        <v>3.61</v>
      </c>
      <c r="AZ5130" s="209">
        <v>8.1679999999999993</v>
      </c>
      <c r="BA5130" s="209">
        <v>7.8789999999999996</v>
      </c>
      <c r="BB5130" s="56">
        <f>BB5131+BB5132</f>
        <v>33.765999999999998</v>
      </c>
      <c r="BC5130" s="21">
        <f>BF5130</f>
        <v>55</v>
      </c>
      <c r="BD5130" s="22">
        <f t="shared" si="527"/>
        <v>45.384408602150536</v>
      </c>
      <c r="BE5130" s="21">
        <f>BC5130-BD5130</f>
        <v>9.6155913978494638</v>
      </c>
      <c r="BF5130" s="2">
        <v>55</v>
      </c>
      <c r="BG5130" s="10">
        <v>5</v>
      </c>
      <c r="BH5130" s="21">
        <f t="shared" si="528"/>
        <v>4.0919999999999998E-2</v>
      </c>
      <c r="BI5130" s="22">
        <f t="shared" si="528"/>
        <v>3.3765999999999997E-2</v>
      </c>
      <c r="BJ5130" s="21">
        <f>BH5130-BI5130</f>
        <v>7.1540000000000006E-3</v>
      </c>
      <c r="BK5130" s="21">
        <v>0.12275999999999999</v>
      </c>
      <c r="BL5130" s="22">
        <v>0.10027199999999999</v>
      </c>
      <c r="BM5130" s="21">
        <v>2.2488000000000008E-2</v>
      </c>
      <c r="BN5130" s="21">
        <f t="shared" si="526"/>
        <v>0.49103999999999998</v>
      </c>
      <c r="BO5130" s="22">
        <f t="shared" si="526"/>
        <v>0.40108799999999994</v>
      </c>
      <c r="BP5130" s="21">
        <f t="shared" si="526"/>
        <v>8.9952000000000032E-2</v>
      </c>
    </row>
    <row r="5131" spans="1:68" ht="11.1" hidden="1" customHeight="1" outlineLevel="2" x14ac:dyDescent="0.2">
      <c r="A5131" s="10"/>
      <c r="B5131" s="18"/>
      <c r="C5131" s="18"/>
      <c r="D5131" s="18"/>
      <c r="E5131" s="23" t="s">
        <v>4493</v>
      </c>
      <c r="F5131" s="208">
        <v>4.13</v>
      </c>
      <c r="G5131" s="208">
        <v>3.593</v>
      </c>
      <c r="H5131" s="208">
        <v>2.8969999999999998</v>
      </c>
      <c r="I5131" s="239">
        <v>1.8260000000000001</v>
      </c>
      <c r="J5131" s="239"/>
      <c r="K5131" s="208">
        <v>0.10199999999999999</v>
      </c>
      <c r="L5131" s="24"/>
      <c r="M5131" s="24"/>
      <c r="N5131" s="24"/>
      <c r="O5131" s="24"/>
      <c r="P5131" s="208">
        <v>2.9950000000000001</v>
      </c>
      <c r="Q5131" s="208">
        <v>3.5609999999999999</v>
      </c>
      <c r="R5131" s="208">
        <v>4.835</v>
      </c>
      <c r="S5131" s="208">
        <v>5.4260000000000002</v>
      </c>
      <c r="T5131" s="208">
        <v>3.5619999999999998</v>
      </c>
      <c r="U5131" s="208">
        <v>2.4780000000000002</v>
      </c>
      <c r="V5131" s="208">
        <v>0.61799999999999999</v>
      </c>
      <c r="W5131" s="208">
        <v>8.5000000000000006E-2</v>
      </c>
      <c r="X5131" s="24"/>
      <c r="Y5131" s="24"/>
      <c r="Z5131" s="24"/>
      <c r="AA5131" s="24"/>
      <c r="AB5131" s="208">
        <v>1.8759999999999999</v>
      </c>
      <c r="AC5131" s="208">
        <v>3.5190000000000001</v>
      </c>
      <c r="AD5131" s="208">
        <v>5.5549999999999997</v>
      </c>
      <c r="AE5131" s="208">
        <v>6.1050000000000004</v>
      </c>
      <c r="AF5131" s="208">
        <v>4.4729999999999999</v>
      </c>
      <c r="AG5131" s="208">
        <v>3.669</v>
      </c>
      <c r="AH5131" s="208">
        <v>1.014</v>
      </c>
      <c r="AI5131" s="24"/>
      <c r="AJ5131" s="24"/>
      <c r="AK5131" s="24"/>
      <c r="AL5131" s="24"/>
      <c r="AM5131" s="24"/>
      <c r="AN5131" s="24"/>
      <c r="AO5131" s="208">
        <v>5.16</v>
      </c>
      <c r="AP5131" s="208">
        <v>6.3159999999999998</v>
      </c>
      <c r="AQ5131" s="208">
        <v>6.4470000000000001</v>
      </c>
      <c r="AR5131" s="208">
        <v>5.944</v>
      </c>
      <c r="AS5131" s="208">
        <v>3.9529999999999998</v>
      </c>
      <c r="AT5131" s="208">
        <v>3.012</v>
      </c>
      <c r="AU5131" s="208">
        <v>0.745</v>
      </c>
      <c r="AV5131" s="24"/>
      <c r="AW5131" s="24"/>
      <c r="AX5131" s="24"/>
      <c r="AY5131" s="208">
        <v>1.57</v>
      </c>
      <c r="AZ5131" s="208">
        <v>2.9809999999999999</v>
      </c>
      <c r="BA5131" s="208">
        <v>2.8639999999999999</v>
      </c>
      <c r="BB5131" s="21">
        <f t="shared" si="529"/>
        <v>6.4470000000000001</v>
      </c>
      <c r="BC5131" s="21"/>
      <c r="BD5131" s="22">
        <f t="shared" si="527"/>
        <v>8.6653225806451619</v>
      </c>
      <c r="BE5131" s="21"/>
      <c r="BG5131" s="10"/>
      <c r="BH5131" s="21">
        <f t="shared" si="528"/>
        <v>0</v>
      </c>
      <c r="BI5131" s="22">
        <f t="shared" si="528"/>
        <v>6.4470000000000013E-3</v>
      </c>
      <c r="BJ5131" s="21"/>
      <c r="BK5131" s="21">
        <v>0</v>
      </c>
      <c r="BL5131" s="22">
        <v>1.9341000000000004E-2</v>
      </c>
      <c r="BM5131" s="21"/>
      <c r="BN5131" s="21">
        <f t="shared" si="526"/>
        <v>0</v>
      </c>
      <c r="BO5131" s="22">
        <f t="shared" si="526"/>
        <v>7.7364000000000016E-2</v>
      </c>
      <c r="BP5131" s="21">
        <f t="shared" si="526"/>
        <v>0</v>
      </c>
    </row>
    <row r="5132" spans="1:68" ht="11.1" hidden="1" customHeight="1" outlineLevel="2" x14ac:dyDescent="0.2">
      <c r="A5132" s="10"/>
      <c r="B5132" s="18"/>
      <c r="C5132" s="18"/>
      <c r="D5132" s="18"/>
      <c r="E5132" s="23" t="s">
        <v>4494</v>
      </c>
      <c r="F5132" s="208">
        <v>19.169</v>
      </c>
      <c r="G5132" s="208">
        <v>14.885999999999999</v>
      </c>
      <c r="H5132" s="208">
        <v>11.214</v>
      </c>
      <c r="I5132" s="239">
        <v>6.9560000000000004</v>
      </c>
      <c r="J5132" s="239"/>
      <c r="K5132" s="208">
        <v>0.16800000000000001</v>
      </c>
      <c r="L5132" s="24"/>
      <c r="M5132" s="24"/>
      <c r="N5132" s="24"/>
      <c r="O5132" s="24"/>
      <c r="P5132" s="208">
        <v>12.585000000000001</v>
      </c>
      <c r="Q5132" s="208">
        <v>19.263999999999999</v>
      </c>
      <c r="R5132" s="208">
        <v>18.96</v>
      </c>
      <c r="S5132" s="208">
        <v>25.498000000000001</v>
      </c>
      <c r="T5132" s="208">
        <v>20.518999999999998</v>
      </c>
      <c r="U5132" s="208">
        <v>13.234</v>
      </c>
      <c r="V5132" s="208">
        <v>7.0279999999999996</v>
      </c>
      <c r="W5132" s="208">
        <v>0.96799999999999997</v>
      </c>
      <c r="X5132" s="24"/>
      <c r="Y5132" s="24"/>
      <c r="Z5132" s="24"/>
      <c r="AA5132" s="24"/>
      <c r="AB5132" s="208">
        <v>7.008</v>
      </c>
      <c r="AC5132" s="208">
        <v>22.47</v>
      </c>
      <c r="AD5132" s="208">
        <v>25.558</v>
      </c>
      <c r="AE5132" s="208">
        <v>27.318999999999999</v>
      </c>
      <c r="AF5132" s="208">
        <v>20.5</v>
      </c>
      <c r="AG5132" s="208">
        <v>15.166</v>
      </c>
      <c r="AH5132" s="208">
        <v>8.0410000000000004</v>
      </c>
      <c r="AI5132" s="208">
        <v>4.6379999999999999</v>
      </c>
      <c r="AJ5132" s="24"/>
      <c r="AK5132" s="24"/>
      <c r="AL5132" s="24"/>
      <c r="AM5132" s="24"/>
      <c r="AN5132" s="24"/>
      <c r="AO5132" s="208">
        <v>17.18</v>
      </c>
      <c r="AP5132" s="208">
        <v>21.776</v>
      </c>
      <c r="AQ5132" s="208">
        <v>23.228000000000002</v>
      </c>
      <c r="AR5132" s="208">
        <v>19.268000000000001</v>
      </c>
      <c r="AS5132" s="208">
        <v>14.646000000000001</v>
      </c>
      <c r="AT5132" s="208">
        <v>8.9469999999999992</v>
      </c>
      <c r="AU5132" s="208">
        <v>2.6549999999999998</v>
      </c>
      <c r="AV5132" s="24"/>
      <c r="AW5132" s="24"/>
      <c r="AX5132" s="24"/>
      <c r="AY5132" s="208">
        <v>2.04</v>
      </c>
      <c r="AZ5132" s="208">
        <v>5.1870000000000003</v>
      </c>
      <c r="BA5132" s="208">
        <v>5.0149999999999997</v>
      </c>
      <c r="BB5132" s="21">
        <f t="shared" si="529"/>
        <v>27.318999999999999</v>
      </c>
      <c r="BC5132" s="21"/>
      <c r="BD5132" s="22">
        <f t="shared" si="527"/>
        <v>36.719086021505369</v>
      </c>
      <c r="BE5132" s="21"/>
      <c r="BG5132" s="10"/>
      <c r="BH5132" s="21">
        <f t="shared" si="528"/>
        <v>0</v>
      </c>
      <c r="BI5132" s="22">
        <f t="shared" si="528"/>
        <v>2.7318999999999993E-2</v>
      </c>
      <c r="BJ5132" s="21"/>
      <c r="BK5132" s="21">
        <v>0</v>
      </c>
      <c r="BL5132" s="22">
        <v>8.1956999999999974E-2</v>
      </c>
      <c r="BM5132" s="21"/>
      <c r="BN5132" s="21">
        <f t="shared" si="526"/>
        <v>0</v>
      </c>
      <c r="BO5132" s="22">
        <f t="shared" si="526"/>
        <v>0.3278279999999999</v>
      </c>
      <c r="BP5132" s="21">
        <f t="shared" si="526"/>
        <v>0</v>
      </c>
    </row>
    <row r="5133" spans="1:68" ht="11.1" hidden="1" customHeight="1" outlineLevel="1" collapsed="1" x14ac:dyDescent="0.2">
      <c r="A5133" s="10"/>
      <c r="B5133" s="18"/>
      <c r="C5133" s="18"/>
      <c r="D5133" s="18"/>
      <c r="E5133" s="19" t="s">
        <v>4495</v>
      </c>
      <c r="F5133" s="20"/>
      <c r="G5133" s="20"/>
      <c r="H5133" s="20"/>
      <c r="I5133" s="20"/>
      <c r="J5133" s="20"/>
      <c r="K5133" s="20"/>
      <c r="L5133" s="20"/>
      <c r="M5133" s="20"/>
      <c r="N5133" s="20"/>
      <c r="O5133" s="20"/>
      <c r="P5133" s="20"/>
      <c r="Q5133" s="20"/>
      <c r="R5133" s="20"/>
      <c r="S5133" s="20"/>
      <c r="T5133" s="20"/>
      <c r="U5133" s="20"/>
      <c r="V5133" s="20"/>
      <c r="W5133" s="20"/>
      <c r="X5133" s="20"/>
      <c r="Y5133" s="20"/>
      <c r="Z5133" s="20"/>
      <c r="AA5133" s="20"/>
      <c r="AB5133" s="20"/>
      <c r="AC5133" s="209">
        <v>49.737000000000002</v>
      </c>
      <c r="AD5133" s="209">
        <v>71.350999999999999</v>
      </c>
      <c r="AE5133" s="209">
        <v>97.447000000000003</v>
      </c>
      <c r="AF5133" s="209">
        <v>85.941000000000003</v>
      </c>
      <c r="AG5133" s="209">
        <v>48.813000000000002</v>
      </c>
      <c r="AH5133" s="209">
        <v>45.628999999999998</v>
      </c>
      <c r="AI5133" s="209">
        <v>31.026</v>
      </c>
      <c r="AJ5133" s="209">
        <v>28.704000000000001</v>
      </c>
      <c r="AK5133" s="209">
        <v>25.635000000000002</v>
      </c>
      <c r="AL5133" s="209">
        <v>17.965</v>
      </c>
      <c r="AM5133" s="209">
        <v>17.919</v>
      </c>
      <c r="AN5133" s="209">
        <v>58.134</v>
      </c>
      <c r="AO5133" s="209">
        <v>79.616</v>
      </c>
      <c r="AP5133" s="209">
        <v>92.799000000000007</v>
      </c>
      <c r="AQ5133" s="209">
        <v>96.793999999999997</v>
      </c>
      <c r="AR5133" s="209">
        <v>77.475999999999999</v>
      </c>
      <c r="AS5133" s="209">
        <v>70.760000000000005</v>
      </c>
      <c r="AT5133" s="209">
        <v>43.905999999999999</v>
      </c>
      <c r="AU5133" s="209">
        <v>26.021000000000001</v>
      </c>
      <c r="AV5133" s="209">
        <v>17.821000000000002</v>
      </c>
      <c r="AW5133" s="209">
        <v>21.873000000000001</v>
      </c>
      <c r="AX5133" s="209">
        <v>11.96</v>
      </c>
      <c r="AY5133" s="209">
        <v>23.86</v>
      </c>
      <c r="AZ5133" s="209">
        <v>35.981000000000002</v>
      </c>
      <c r="BA5133" s="209">
        <v>62.539000000000001</v>
      </c>
      <c r="BB5133" s="56">
        <f>BB5134+BB5135+BB5136</f>
        <v>104.449</v>
      </c>
      <c r="BC5133" s="21">
        <f>BF5133</f>
        <v>302.39999999999998</v>
      </c>
      <c r="BD5133" s="22">
        <f t="shared" si="527"/>
        <v>140.38844086021504</v>
      </c>
      <c r="BE5133" s="21">
        <f>BC5133-BD5133</f>
        <v>162.01155913978494</v>
      </c>
      <c r="BF5133" s="2">
        <v>302.39999999999998</v>
      </c>
      <c r="BG5133" s="10">
        <v>5</v>
      </c>
      <c r="BH5133" s="21">
        <f t="shared" si="528"/>
        <v>0.22498559999999998</v>
      </c>
      <c r="BI5133" s="22">
        <f t="shared" si="528"/>
        <v>0.10444899999999999</v>
      </c>
      <c r="BJ5133" s="21">
        <f>BH5133-BI5133</f>
        <v>0.12053659999999999</v>
      </c>
      <c r="BK5133" s="21">
        <v>0.67495679999999991</v>
      </c>
      <c r="BL5133" s="22">
        <v>0.29234099999999996</v>
      </c>
      <c r="BM5133" s="21">
        <v>0.38261579999999995</v>
      </c>
      <c r="BN5133" s="21">
        <f t="shared" si="526"/>
        <v>2.6998271999999996</v>
      </c>
      <c r="BO5133" s="22">
        <f t="shared" si="526"/>
        <v>1.1693639999999998</v>
      </c>
      <c r="BP5133" s="21">
        <f t="shared" si="526"/>
        <v>1.5304631999999998</v>
      </c>
    </row>
    <row r="5134" spans="1:68" ht="11.1" hidden="1" customHeight="1" outlineLevel="2" x14ac:dyDescent="0.2">
      <c r="A5134" s="10"/>
      <c r="B5134" s="18"/>
      <c r="C5134" s="18"/>
      <c r="D5134" s="18"/>
      <c r="E5134" s="23" t="s">
        <v>4496</v>
      </c>
      <c r="F5134" s="24"/>
      <c r="G5134" s="24"/>
      <c r="H5134" s="24"/>
      <c r="I5134" s="24"/>
      <c r="J5134" s="24"/>
      <c r="K5134" s="24"/>
      <c r="L5134" s="24"/>
      <c r="M5134" s="24"/>
      <c r="N5134" s="24"/>
      <c r="O5134" s="24"/>
      <c r="P5134" s="24"/>
      <c r="Q5134" s="24"/>
      <c r="R5134" s="24"/>
      <c r="S5134" s="24"/>
      <c r="T5134" s="24"/>
      <c r="U5134" s="24"/>
      <c r="V5134" s="24"/>
      <c r="W5134" s="24"/>
      <c r="X5134" s="24"/>
      <c r="Y5134" s="24"/>
      <c r="Z5134" s="24"/>
      <c r="AA5134" s="24"/>
      <c r="AB5134" s="24"/>
      <c r="AC5134" s="208">
        <v>31.45</v>
      </c>
      <c r="AD5134" s="208">
        <v>26.356999999999999</v>
      </c>
      <c r="AE5134" s="208">
        <v>25.954999999999998</v>
      </c>
      <c r="AF5134" s="208">
        <v>18.425000000000001</v>
      </c>
      <c r="AG5134" s="208">
        <v>9.0440000000000005</v>
      </c>
      <c r="AH5134" s="208">
        <v>3.5</v>
      </c>
      <c r="AI5134" s="208">
        <v>0.53300000000000003</v>
      </c>
      <c r="AJ5134" s="24"/>
      <c r="AK5134" s="24"/>
      <c r="AL5134" s="24"/>
      <c r="AM5134" s="24"/>
      <c r="AN5134" s="208">
        <v>6.6360000000000001</v>
      </c>
      <c r="AO5134" s="208">
        <v>23.812999999999999</v>
      </c>
      <c r="AP5134" s="208">
        <v>26.702999999999999</v>
      </c>
      <c r="AQ5134" s="208">
        <v>32.109000000000002</v>
      </c>
      <c r="AR5134" s="208">
        <v>21</v>
      </c>
      <c r="AS5134" s="208">
        <v>12.625</v>
      </c>
      <c r="AT5134" s="208">
        <v>7.5</v>
      </c>
      <c r="AU5134" s="24"/>
      <c r="AV5134" s="24"/>
      <c r="AW5134" s="24"/>
      <c r="AX5134" s="24"/>
      <c r="AY5134" s="208">
        <v>1.47</v>
      </c>
      <c r="AZ5134" s="208">
        <v>7.8</v>
      </c>
      <c r="BA5134" s="208">
        <v>16.853999999999999</v>
      </c>
      <c r="BB5134" s="21">
        <f t="shared" si="529"/>
        <v>32.109000000000002</v>
      </c>
      <c r="BC5134" s="21"/>
      <c r="BD5134" s="22">
        <f t="shared" si="527"/>
        <v>43.157258064516128</v>
      </c>
      <c r="BE5134" s="21"/>
      <c r="BG5134" s="10"/>
      <c r="BH5134" s="21">
        <f t="shared" si="528"/>
        <v>0</v>
      </c>
      <c r="BI5134" s="22">
        <f t="shared" si="528"/>
        <v>3.2108999999999999E-2</v>
      </c>
      <c r="BJ5134" s="21"/>
      <c r="BK5134" s="21">
        <v>0</v>
      </c>
      <c r="BL5134" s="22">
        <v>9.6326999999999996E-2</v>
      </c>
      <c r="BM5134" s="21"/>
      <c r="BN5134" s="21">
        <f t="shared" si="526"/>
        <v>0</v>
      </c>
      <c r="BO5134" s="22">
        <f t="shared" si="526"/>
        <v>0.38530799999999998</v>
      </c>
      <c r="BP5134" s="21">
        <f t="shared" si="526"/>
        <v>0</v>
      </c>
    </row>
    <row r="5135" spans="1:68" ht="11.1" hidden="1" customHeight="1" outlineLevel="2" x14ac:dyDescent="0.2">
      <c r="A5135" s="10"/>
      <c r="B5135" s="18"/>
      <c r="C5135" s="18"/>
      <c r="D5135" s="18"/>
      <c r="E5135" s="23" t="s">
        <v>4497</v>
      </c>
      <c r="F5135" s="24"/>
      <c r="G5135" s="24"/>
      <c r="H5135" s="24"/>
      <c r="I5135" s="24"/>
      <c r="J5135" s="24"/>
      <c r="K5135" s="24"/>
      <c r="L5135" s="24"/>
      <c r="M5135" s="24"/>
      <c r="N5135" s="24"/>
      <c r="O5135" s="24"/>
      <c r="P5135" s="24"/>
      <c r="Q5135" s="24"/>
      <c r="R5135" s="24"/>
      <c r="S5135" s="24"/>
      <c r="T5135" s="24"/>
      <c r="U5135" s="24"/>
      <c r="V5135" s="24"/>
      <c r="W5135" s="24"/>
      <c r="X5135" s="24"/>
      <c r="Y5135" s="24"/>
      <c r="Z5135" s="24"/>
      <c r="AA5135" s="24"/>
      <c r="AB5135" s="24"/>
      <c r="AC5135" s="208">
        <v>18.286999999999999</v>
      </c>
      <c r="AD5135" s="208">
        <v>44.994</v>
      </c>
      <c r="AE5135" s="208">
        <v>71.492000000000004</v>
      </c>
      <c r="AF5135" s="208">
        <v>67.516000000000005</v>
      </c>
      <c r="AG5135" s="208">
        <v>39.768999999999998</v>
      </c>
      <c r="AH5135" s="208">
        <v>42.128999999999998</v>
      </c>
      <c r="AI5135" s="208">
        <v>30.492999999999999</v>
      </c>
      <c r="AJ5135" s="208">
        <v>28.704000000000001</v>
      </c>
      <c r="AK5135" s="208">
        <v>25.635000000000002</v>
      </c>
      <c r="AL5135" s="208">
        <v>17.965</v>
      </c>
      <c r="AM5135" s="208">
        <v>17.919</v>
      </c>
      <c r="AN5135" s="208">
        <v>51.497999999999998</v>
      </c>
      <c r="AO5135" s="208">
        <v>55.802999999999997</v>
      </c>
      <c r="AP5135" s="208">
        <v>66.096000000000004</v>
      </c>
      <c r="AQ5135" s="208">
        <v>64.685000000000002</v>
      </c>
      <c r="AR5135" s="208">
        <v>56.475999999999999</v>
      </c>
      <c r="AS5135" s="208">
        <v>58.134999999999998</v>
      </c>
      <c r="AT5135" s="208">
        <v>36.405999999999999</v>
      </c>
      <c r="AU5135" s="208">
        <v>26.021000000000001</v>
      </c>
      <c r="AV5135" s="208">
        <v>17.821000000000002</v>
      </c>
      <c r="AW5135" s="208">
        <v>21.873000000000001</v>
      </c>
      <c r="AX5135" s="208">
        <v>11.96</v>
      </c>
      <c r="AY5135" s="208">
        <v>22.39</v>
      </c>
      <c r="AZ5135" s="208">
        <v>27.728999999999999</v>
      </c>
      <c r="BA5135" s="208">
        <v>44.837000000000003</v>
      </c>
      <c r="BB5135" s="21">
        <f t="shared" si="529"/>
        <v>71.492000000000004</v>
      </c>
      <c r="BC5135" s="21"/>
      <c r="BD5135" s="22">
        <f t="shared" si="527"/>
        <v>96.091397849462368</v>
      </c>
      <c r="BE5135" s="21"/>
      <c r="BG5135" s="10"/>
      <c r="BH5135" s="21">
        <f t="shared" si="528"/>
        <v>0</v>
      </c>
      <c r="BI5135" s="22">
        <f t="shared" si="528"/>
        <v>7.1492E-2</v>
      </c>
      <c r="BJ5135" s="21"/>
      <c r="BK5135" s="21">
        <v>0</v>
      </c>
      <c r="BL5135" s="22">
        <v>0.214476</v>
      </c>
      <c r="BM5135" s="21"/>
      <c r="BN5135" s="21">
        <f t="shared" si="526"/>
        <v>0</v>
      </c>
      <c r="BO5135" s="22">
        <f t="shared" si="526"/>
        <v>0.857904</v>
      </c>
      <c r="BP5135" s="21">
        <f t="shared" si="526"/>
        <v>0</v>
      </c>
    </row>
    <row r="5136" spans="1:68" ht="11.1" hidden="1" customHeight="1" outlineLevel="2" x14ac:dyDescent="0.2">
      <c r="A5136" s="10"/>
      <c r="B5136" s="18"/>
      <c r="C5136" s="18"/>
      <c r="D5136" s="18"/>
      <c r="E5136" s="23" t="s">
        <v>4498</v>
      </c>
      <c r="F5136" s="24"/>
      <c r="G5136" s="24"/>
      <c r="H5136" s="24"/>
      <c r="I5136" s="24"/>
      <c r="J5136" s="24"/>
      <c r="K5136" s="24"/>
      <c r="L5136" s="24"/>
      <c r="M5136" s="24"/>
      <c r="N5136" s="24"/>
      <c r="O5136" s="24"/>
      <c r="P5136" s="24"/>
      <c r="Q5136" s="24"/>
      <c r="R5136" s="24"/>
      <c r="S5136" s="24"/>
      <c r="T5136" s="24"/>
      <c r="U5136" s="24"/>
      <c r="V5136" s="24"/>
      <c r="W5136" s="24"/>
      <c r="X5136" s="24"/>
      <c r="Y5136" s="24"/>
      <c r="Z5136" s="24"/>
      <c r="AA5136" s="24"/>
      <c r="AB5136" s="24"/>
      <c r="AC5136" s="24"/>
      <c r="AD5136" s="24"/>
      <c r="AE5136" s="24"/>
      <c r="AF5136" s="24"/>
      <c r="AG5136" s="24"/>
      <c r="AH5136" s="24"/>
      <c r="AI5136" s="24"/>
      <c r="AJ5136" s="24"/>
      <c r="AK5136" s="24"/>
      <c r="AL5136" s="24"/>
      <c r="AM5136" s="24"/>
      <c r="AN5136" s="24"/>
      <c r="AO5136" s="24"/>
      <c r="AP5136" s="24"/>
      <c r="AQ5136" s="24"/>
      <c r="AR5136" s="24"/>
      <c r="AS5136" s="24"/>
      <c r="AT5136" s="24"/>
      <c r="AU5136" s="24"/>
      <c r="AV5136" s="24"/>
      <c r="AW5136" s="24"/>
      <c r="AX5136" s="24"/>
      <c r="AY5136" s="24"/>
      <c r="AZ5136" s="208">
        <v>0.45200000000000001</v>
      </c>
      <c r="BA5136" s="208">
        <v>0.84799999999999998</v>
      </c>
      <c r="BB5136" s="21">
        <f t="shared" si="529"/>
        <v>0.84799999999999998</v>
      </c>
      <c r="BC5136" s="21"/>
      <c r="BD5136" s="22">
        <f t="shared" si="527"/>
        <v>1.139784946236559</v>
      </c>
      <c r="BE5136" s="21"/>
      <c r="BG5136" s="10"/>
      <c r="BH5136" s="21">
        <f t="shared" si="528"/>
        <v>0</v>
      </c>
      <c r="BI5136" s="22">
        <f t="shared" si="528"/>
        <v>8.479999999999999E-4</v>
      </c>
      <c r="BJ5136" s="21"/>
      <c r="BK5136" s="21">
        <v>0</v>
      </c>
      <c r="BL5136" s="22">
        <v>2.5439999999999998E-3</v>
      </c>
      <c r="BM5136" s="21"/>
      <c r="BN5136" s="21">
        <f t="shared" si="526"/>
        <v>0</v>
      </c>
      <c r="BO5136" s="22">
        <f t="shared" si="526"/>
        <v>1.0175999999999999E-2</v>
      </c>
      <c r="BP5136" s="21">
        <f t="shared" si="526"/>
        <v>0</v>
      </c>
    </row>
    <row r="5137" spans="1:68" ht="11.1" customHeight="1" outlineLevel="1" collapsed="1" x14ac:dyDescent="0.2">
      <c r="A5137" s="10"/>
      <c r="B5137" s="18"/>
      <c r="C5137" s="18"/>
      <c r="D5137" s="18"/>
      <c r="E5137" s="19" t="s">
        <v>4499</v>
      </c>
      <c r="F5137" s="209">
        <v>1.298</v>
      </c>
      <c r="G5137" s="209">
        <v>0.98299999999999998</v>
      </c>
      <c r="H5137" s="20"/>
      <c r="I5137" s="20"/>
      <c r="J5137" s="20"/>
      <c r="K5137" s="209">
        <v>1.88</v>
      </c>
      <c r="L5137" s="209">
        <v>0.222</v>
      </c>
      <c r="M5137" s="209">
        <v>0.15</v>
      </c>
      <c r="N5137" s="209">
        <v>0.14299999999999999</v>
      </c>
      <c r="O5137" s="209">
        <v>0.215</v>
      </c>
      <c r="P5137" s="209">
        <v>0.436</v>
      </c>
      <c r="Q5137" s="20"/>
      <c r="R5137" s="209">
        <v>0.78500000000000003</v>
      </c>
      <c r="S5137" s="209">
        <v>1.5089999999999999</v>
      </c>
      <c r="T5137" s="209">
        <v>1.4450000000000001</v>
      </c>
      <c r="U5137" s="209">
        <v>0.77</v>
      </c>
      <c r="V5137" s="209">
        <v>0.39700000000000002</v>
      </c>
      <c r="W5137" s="209">
        <v>0.1</v>
      </c>
      <c r="X5137" s="20"/>
      <c r="Y5137" s="20"/>
      <c r="Z5137" s="209">
        <v>0.61599999999999999</v>
      </c>
      <c r="AA5137" s="209">
        <v>0.25900000000000001</v>
      </c>
      <c r="AB5137" s="209">
        <v>0.53600000000000003</v>
      </c>
      <c r="AC5137" s="209">
        <v>0.95699999999999996</v>
      </c>
      <c r="AD5137" s="209">
        <v>1.0860000000000001</v>
      </c>
      <c r="AE5137" s="209">
        <v>1.4850000000000001</v>
      </c>
      <c r="AF5137" s="209">
        <v>1.296</v>
      </c>
      <c r="AG5137" s="209">
        <v>0.73199999999999998</v>
      </c>
      <c r="AH5137" s="209">
        <v>0.35099999999999998</v>
      </c>
      <c r="AI5137" s="209">
        <v>0.52800000000000002</v>
      </c>
      <c r="AJ5137" s="209">
        <v>0.193</v>
      </c>
      <c r="AK5137" s="209">
        <v>0.11</v>
      </c>
      <c r="AL5137" s="209">
        <v>0.13800000000000001</v>
      </c>
      <c r="AM5137" s="209">
        <v>0.27800000000000002</v>
      </c>
      <c r="AN5137" s="209">
        <v>0.53700000000000003</v>
      </c>
      <c r="AO5137" s="209">
        <v>0.83899999999999997</v>
      </c>
      <c r="AP5137" s="209">
        <v>1.2350000000000001</v>
      </c>
      <c r="AQ5137" s="209">
        <v>1.4179999999999999</v>
      </c>
      <c r="AR5137" s="209">
        <v>1.2430000000000001</v>
      </c>
      <c r="AS5137" s="209">
        <v>0.89600000000000002</v>
      </c>
      <c r="AT5137" s="209">
        <v>0.502</v>
      </c>
      <c r="AU5137" s="209">
        <v>0.45300000000000001</v>
      </c>
      <c r="AV5137" s="209">
        <v>8.7999999999999995E-2</v>
      </c>
      <c r="AW5137" s="209">
        <v>0.121</v>
      </c>
      <c r="AX5137" s="209">
        <v>0.123</v>
      </c>
      <c r="AY5137" s="209">
        <v>0.218</v>
      </c>
      <c r="AZ5137" s="209">
        <v>0.39</v>
      </c>
      <c r="BA5137" s="209">
        <v>0.88600000000000001</v>
      </c>
      <c r="BB5137" s="21">
        <f t="shared" si="529"/>
        <v>1.88</v>
      </c>
      <c r="BC5137" s="21">
        <f>BF5137</f>
        <v>4.12</v>
      </c>
      <c r="BD5137" s="22">
        <f t="shared" si="527"/>
        <v>2.5268817204301075</v>
      </c>
      <c r="BE5137" s="21">
        <f>BC5137-BD5137</f>
        <v>1.5931182795698926</v>
      </c>
      <c r="BF5137" s="2">
        <v>4.12</v>
      </c>
      <c r="BG5137" s="10">
        <v>7</v>
      </c>
      <c r="BH5137" s="21">
        <f t="shared" si="528"/>
        <v>3.0652799999999997E-3</v>
      </c>
      <c r="BI5137" s="22">
        <f t="shared" si="528"/>
        <v>1.8799999999999997E-3</v>
      </c>
      <c r="BJ5137" s="21">
        <f>BH5137-BI5137</f>
        <v>1.1852799999999999E-3</v>
      </c>
      <c r="BK5137" s="21">
        <v>9.1958399999999985E-3</v>
      </c>
      <c r="BL5137" s="22">
        <v>5.6399999999999992E-3</v>
      </c>
      <c r="BM5137" s="21">
        <v>3.5558399999999993E-3</v>
      </c>
      <c r="BN5137" s="21">
        <f t="shared" si="526"/>
        <v>3.6783359999999994E-2</v>
      </c>
      <c r="BO5137" s="22">
        <f t="shared" si="526"/>
        <v>2.2559999999999997E-2</v>
      </c>
      <c r="BP5137" s="21">
        <f t="shared" si="526"/>
        <v>1.4223359999999997E-2</v>
      </c>
    </row>
    <row r="5138" spans="1:68" ht="11.1" hidden="1" customHeight="1" outlineLevel="2" x14ac:dyDescent="0.2">
      <c r="A5138" s="10"/>
      <c r="B5138" s="18"/>
      <c r="C5138" s="18"/>
      <c r="D5138" s="18"/>
      <c r="E5138" s="23" t="s">
        <v>4500</v>
      </c>
      <c r="F5138" s="208">
        <v>1.298</v>
      </c>
      <c r="G5138" s="208">
        <v>0.98299999999999998</v>
      </c>
      <c r="H5138" s="24"/>
      <c r="I5138" s="24"/>
      <c r="J5138" s="24"/>
      <c r="K5138" s="208">
        <v>1.88</v>
      </c>
      <c r="L5138" s="208">
        <v>0.222</v>
      </c>
      <c r="M5138" s="208">
        <v>0.15</v>
      </c>
      <c r="N5138" s="208">
        <v>0.14299999999999999</v>
      </c>
      <c r="O5138" s="208">
        <v>0.215</v>
      </c>
      <c r="P5138" s="208">
        <v>0.436</v>
      </c>
      <c r="Q5138" s="24"/>
      <c r="R5138" s="208">
        <v>0.78500000000000003</v>
      </c>
      <c r="S5138" s="208">
        <v>1.5089999999999999</v>
      </c>
      <c r="T5138" s="208">
        <v>1.4450000000000001</v>
      </c>
      <c r="U5138" s="208">
        <v>0.77</v>
      </c>
      <c r="V5138" s="208">
        <v>0.39700000000000002</v>
      </c>
      <c r="W5138" s="208">
        <v>0.1</v>
      </c>
      <c r="X5138" s="24"/>
      <c r="Y5138" s="24"/>
      <c r="Z5138" s="208">
        <v>0.61599999999999999</v>
      </c>
      <c r="AA5138" s="208">
        <v>0.25900000000000001</v>
      </c>
      <c r="AB5138" s="208">
        <v>0.53600000000000003</v>
      </c>
      <c r="AC5138" s="208">
        <v>0.95699999999999996</v>
      </c>
      <c r="AD5138" s="208">
        <v>1.0860000000000001</v>
      </c>
      <c r="AE5138" s="208">
        <v>1.4850000000000001</v>
      </c>
      <c r="AF5138" s="208">
        <v>1.296</v>
      </c>
      <c r="AG5138" s="208">
        <v>0.73199999999999998</v>
      </c>
      <c r="AH5138" s="208">
        <v>0.35099999999999998</v>
      </c>
      <c r="AI5138" s="208">
        <v>0.52800000000000002</v>
      </c>
      <c r="AJ5138" s="208">
        <v>0.193</v>
      </c>
      <c r="AK5138" s="208">
        <v>0.11</v>
      </c>
      <c r="AL5138" s="208">
        <v>0.13800000000000001</v>
      </c>
      <c r="AM5138" s="208">
        <v>0.27800000000000002</v>
      </c>
      <c r="AN5138" s="208">
        <v>0.53700000000000003</v>
      </c>
      <c r="AO5138" s="208">
        <v>0.83899999999999997</v>
      </c>
      <c r="AP5138" s="208">
        <v>1.2350000000000001</v>
      </c>
      <c r="AQ5138" s="208">
        <v>1.4179999999999999</v>
      </c>
      <c r="AR5138" s="208">
        <v>1.2430000000000001</v>
      </c>
      <c r="AS5138" s="208">
        <v>0.89600000000000002</v>
      </c>
      <c r="AT5138" s="208">
        <v>0.502</v>
      </c>
      <c r="AU5138" s="208">
        <v>0.45300000000000001</v>
      </c>
      <c r="AV5138" s="208">
        <v>8.7999999999999995E-2</v>
      </c>
      <c r="AW5138" s="208">
        <v>0.121</v>
      </c>
      <c r="AX5138" s="208">
        <v>0.123</v>
      </c>
      <c r="AY5138" s="208">
        <v>0.218</v>
      </c>
      <c r="AZ5138" s="208">
        <v>0.39</v>
      </c>
      <c r="BA5138" s="208">
        <v>0.88600000000000001</v>
      </c>
      <c r="BB5138" s="21">
        <f t="shared" si="529"/>
        <v>1.88</v>
      </c>
      <c r="BC5138" s="21"/>
      <c r="BD5138" s="22">
        <f t="shared" si="527"/>
        <v>2.5268817204301075</v>
      </c>
      <c r="BE5138" s="21"/>
      <c r="BG5138" s="10"/>
      <c r="BH5138" s="21">
        <f t="shared" si="528"/>
        <v>0</v>
      </c>
      <c r="BI5138" s="22">
        <f t="shared" si="528"/>
        <v>1.8799999999999997E-3</v>
      </c>
      <c r="BJ5138" s="21"/>
      <c r="BK5138" s="21">
        <v>0</v>
      </c>
      <c r="BL5138" s="22">
        <v>5.6399999999999992E-3</v>
      </c>
      <c r="BM5138" s="21"/>
      <c r="BN5138" s="21">
        <f t="shared" si="526"/>
        <v>0</v>
      </c>
      <c r="BO5138" s="22">
        <f t="shared" si="526"/>
        <v>2.2559999999999997E-2</v>
      </c>
      <c r="BP5138" s="21">
        <f t="shared" si="526"/>
        <v>0</v>
      </c>
    </row>
    <row r="5139" spans="1:68" ht="11.1" hidden="1" customHeight="1" outlineLevel="1" collapsed="1" x14ac:dyDescent="0.2">
      <c r="A5139" s="10"/>
      <c r="B5139" s="18"/>
      <c r="C5139" s="18"/>
      <c r="D5139" s="18"/>
      <c r="E5139" s="19" t="s">
        <v>4501</v>
      </c>
      <c r="F5139" s="209">
        <v>5</v>
      </c>
      <c r="G5139" s="209">
        <v>3</v>
      </c>
      <c r="H5139" s="20"/>
      <c r="I5139" s="240">
        <v>11.647</v>
      </c>
      <c r="J5139" s="240"/>
      <c r="K5139" s="209">
        <v>0.78400000000000003</v>
      </c>
      <c r="L5139" s="20"/>
      <c r="M5139" s="209">
        <v>8.4000000000000005E-2</v>
      </c>
      <c r="N5139" s="209">
        <v>0.16400000000000001</v>
      </c>
      <c r="O5139" s="209">
        <v>0.72399999999999998</v>
      </c>
      <c r="P5139" s="209">
        <v>1.6559999999999999</v>
      </c>
      <c r="Q5139" s="209">
        <v>3.3439999999999999</v>
      </c>
      <c r="R5139" s="209">
        <v>6.0019999999999998</v>
      </c>
      <c r="S5139" s="209">
        <v>4.867</v>
      </c>
      <c r="T5139" s="209">
        <v>4.0460000000000003</v>
      </c>
      <c r="U5139" s="209">
        <v>3.5310000000000001</v>
      </c>
      <c r="V5139" s="209">
        <v>1.175</v>
      </c>
      <c r="W5139" s="209">
        <v>0.91900000000000004</v>
      </c>
      <c r="X5139" s="209">
        <v>0.11600000000000001</v>
      </c>
      <c r="Y5139" s="209">
        <v>0.104</v>
      </c>
      <c r="Z5139" s="209">
        <v>0.16</v>
      </c>
      <c r="AA5139" s="20"/>
      <c r="AB5139" s="209">
        <v>2.1579999999999999</v>
      </c>
      <c r="AC5139" s="209">
        <v>3.472</v>
      </c>
      <c r="AD5139" s="209">
        <v>4.5609999999999999</v>
      </c>
      <c r="AE5139" s="209">
        <v>6.9409999999999998</v>
      </c>
      <c r="AF5139" s="209">
        <v>3.2090000000000001</v>
      </c>
      <c r="AG5139" s="209">
        <v>4.4950000000000001</v>
      </c>
      <c r="AH5139" s="209">
        <v>1.3049999999999999</v>
      </c>
      <c r="AI5139" s="209">
        <v>1.0589999999999999</v>
      </c>
      <c r="AJ5139" s="209">
        <v>0.23100000000000001</v>
      </c>
      <c r="AK5139" s="20"/>
      <c r="AL5139" s="20"/>
      <c r="AM5139" s="209">
        <v>0.30599999999999999</v>
      </c>
      <c r="AN5139" s="209">
        <v>2.778</v>
      </c>
      <c r="AO5139" s="209">
        <v>2.9369999999999998</v>
      </c>
      <c r="AP5139" s="209">
        <v>5.4240000000000004</v>
      </c>
      <c r="AQ5139" s="209">
        <v>5.7590000000000003</v>
      </c>
      <c r="AR5139" s="209">
        <v>6.1050000000000004</v>
      </c>
      <c r="AS5139" s="209">
        <v>3.74</v>
      </c>
      <c r="AT5139" s="209">
        <v>2.242</v>
      </c>
      <c r="AU5139" s="209">
        <v>1.05</v>
      </c>
      <c r="AV5139" s="209">
        <v>0.11899999999999999</v>
      </c>
      <c r="AW5139" s="209">
        <v>3.3000000000000002E-2</v>
      </c>
      <c r="AX5139" s="209">
        <v>0.122</v>
      </c>
      <c r="AY5139" s="209">
        <v>0.56100000000000005</v>
      </c>
      <c r="AZ5139" s="209">
        <v>1.8089999999999999</v>
      </c>
      <c r="BA5139" s="209">
        <v>3.6280000000000001</v>
      </c>
      <c r="BB5139" s="21">
        <f t="shared" si="529"/>
        <v>11.647</v>
      </c>
      <c r="BC5139" s="21">
        <f>BD5139</f>
        <v>15.65456989247312</v>
      </c>
      <c r="BD5139" s="22">
        <f t="shared" si="527"/>
        <v>15.65456989247312</v>
      </c>
      <c r="BE5139" s="21">
        <f>BC5139-BD5139</f>
        <v>0</v>
      </c>
      <c r="BF5139" s="2">
        <v>11.3</v>
      </c>
      <c r="BG5139" s="10">
        <v>6</v>
      </c>
      <c r="BH5139" s="21">
        <f t="shared" si="528"/>
        <v>1.1647000000000001E-2</v>
      </c>
      <c r="BI5139" s="22">
        <f t="shared" si="528"/>
        <v>1.1647000000000001E-2</v>
      </c>
      <c r="BJ5139" s="21">
        <f>BH5139-BI5139</f>
        <v>0</v>
      </c>
      <c r="BK5139" s="21">
        <v>3.4941E-2</v>
      </c>
      <c r="BL5139" s="22">
        <v>3.4941E-2</v>
      </c>
      <c r="BM5139" s="21">
        <v>0</v>
      </c>
      <c r="BN5139" s="21">
        <f t="shared" ref="BN5139:BP5202" si="530">BK5139*4</f>
        <v>0.139764</v>
      </c>
      <c r="BO5139" s="22">
        <f t="shared" si="530"/>
        <v>0.139764</v>
      </c>
      <c r="BP5139" s="21">
        <f t="shared" si="530"/>
        <v>0</v>
      </c>
    </row>
    <row r="5140" spans="1:68" ht="11.1" hidden="1" customHeight="1" outlineLevel="2" x14ac:dyDescent="0.2">
      <c r="A5140" s="10"/>
      <c r="B5140" s="18"/>
      <c r="C5140" s="18"/>
      <c r="D5140" s="18"/>
      <c r="E5140" s="23" t="s">
        <v>4502</v>
      </c>
      <c r="F5140" s="208">
        <v>5</v>
      </c>
      <c r="G5140" s="208">
        <v>3</v>
      </c>
      <c r="H5140" s="24"/>
      <c r="I5140" s="239">
        <v>11.647</v>
      </c>
      <c r="J5140" s="239"/>
      <c r="K5140" s="208">
        <v>0.78400000000000003</v>
      </c>
      <c r="L5140" s="24"/>
      <c r="M5140" s="208">
        <v>8.4000000000000005E-2</v>
      </c>
      <c r="N5140" s="208">
        <v>0.16400000000000001</v>
      </c>
      <c r="O5140" s="208">
        <v>0.72399999999999998</v>
      </c>
      <c r="P5140" s="208">
        <v>1.6559999999999999</v>
      </c>
      <c r="Q5140" s="208">
        <v>3.3439999999999999</v>
      </c>
      <c r="R5140" s="208">
        <v>6.0019999999999998</v>
      </c>
      <c r="S5140" s="208">
        <v>4.867</v>
      </c>
      <c r="T5140" s="208">
        <v>4.0460000000000003</v>
      </c>
      <c r="U5140" s="208">
        <v>3.5310000000000001</v>
      </c>
      <c r="V5140" s="208">
        <v>1.175</v>
      </c>
      <c r="W5140" s="208">
        <v>0.91900000000000004</v>
      </c>
      <c r="X5140" s="208">
        <v>0.11600000000000001</v>
      </c>
      <c r="Y5140" s="208">
        <v>0.104</v>
      </c>
      <c r="Z5140" s="208">
        <v>0.16</v>
      </c>
      <c r="AA5140" s="24"/>
      <c r="AB5140" s="208">
        <v>2.1579999999999999</v>
      </c>
      <c r="AC5140" s="208">
        <v>3.472</v>
      </c>
      <c r="AD5140" s="208">
        <v>4.5609999999999999</v>
      </c>
      <c r="AE5140" s="208">
        <v>6.9409999999999998</v>
      </c>
      <c r="AF5140" s="208">
        <v>3.2090000000000001</v>
      </c>
      <c r="AG5140" s="208">
        <v>4.4950000000000001</v>
      </c>
      <c r="AH5140" s="208">
        <v>1.3049999999999999</v>
      </c>
      <c r="AI5140" s="208">
        <v>1.0589999999999999</v>
      </c>
      <c r="AJ5140" s="208">
        <v>0.23100000000000001</v>
      </c>
      <c r="AK5140" s="24"/>
      <c r="AL5140" s="24"/>
      <c r="AM5140" s="208">
        <v>0.30599999999999999</v>
      </c>
      <c r="AN5140" s="208">
        <v>2.778</v>
      </c>
      <c r="AO5140" s="208">
        <v>2.9369999999999998</v>
      </c>
      <c r="AP5140" s="208">
        <v>5.4240000000000004</v>
      </c>
      <c r="AQ5140" s="208">
        <v>5.7590000000000003</v>
      </c>
      <c r="AR5140" s="208">
        <v>6.1050000000000004</v>
      </c>
      <c r="AS5140" s="208">
        <v>3.74</v>
      </c>
      <c r="AT5140" s="208">
        <v>2.242</v>
      </c>
      <c r="AU5140" s="208">
        <v>1.05</v>
      </c>
      <c r="AV5140" s="208">
        <v>0.11899999999999999</v>
      </c>
      <c r="AW5140" s="208">
        <v>3.3000000000000002E-2</v>
      </c>
      <c r="AX5140" s="208">
        <v>0.122</v>
      </c>
      <c r="AY5140" s="208">
        <v>0.56100000000000005</v>
      </c>
      <c r="AZ5140" s="208">
        <v>1.8089999999999999</v>
      </c>
      <c r="BA5140" s="208">
        <v>3.6280000000000001</v>
      </c>
      <c r="BB5140" s="21">
        <f t="shared" si="529"/>
        <v>11.647</v>
      </c>
      <c r="BC5140" s="21"/>
      <c r="BD5140" s="22">
        <f t="shared" si="527"/>
        <v>15.65456989247312</v>
      </c>
      <c r="BE5140" s="21"/>
      <c r="BG5140" s="10"/>
      <c r="BH5140" s="21">
        <f t="shared" si="528"/>
        <v>0</v>
      </c>
      <c r="BI5140" s="22">
        <f t="shared" si="528"/>
        <v>1.1647000000000001E-2</v>
      </c>
      <c r="BJ5140" s="21"/>
      <c r="BK5140" s="21">
        <v>0</v>
      </c>
      <c r="BL5140" s="22">
        <v>3.4941E-2</v>
      </c>
      <c r="BM5140" s="21"/>
      <c r="BN5140" s="21">
        <f t="shared" si="530"/>
        <v>0</v>
      </c>
      <c r="BO5140" s="22">
        <f t="shared" si="530"/>
        <v>0.139764</v>
      </c>
      <c r="BP5140" s="21">
        <f t="shared" si="530"/>
        <v>0</v>
      </c>
    </row>
    <row r="5141" spans="1:68" ht="11.1" hidden="1" customHeight="1" outlineLevel="1" collapsed="1" x14ac:dyDescent="0.2">
      <c r="A5141" s="10"/>
      <c r="B5141" s="18"/>
      <c r="C5141" s="18"/>
      <c r="D5141" s="18"/>
      <c r="E5141" s="19" t="s">
        <v>4503</v>
      </c>
      <c r="F5141" s="209">
        <v>255.803</v>
      </c>
      <c r="G5141" s="209">
        <v>250.71600000000001</v>
      </c>
      <c r="H5141" s="209">
        <v>254.786</v>
      </c>
      <c r="I5141" s="240">
        <v>254.64699999999999</v>
      </c>
      <c r="J5141" s="240"/>
      <c r="K5141" s="209">
        <v>253.20599999999999</v>
      </c>
      <c r="L5141" s="209">
        <v>252.98400000000001</v>
      </c>
      <c r="M5141" s="209">
        <v>281.29000000000002</v>
      </c>
      <c r="N5141" s="209">
        <v>254.80799999999999</v>
      </c>
      <c r="O5141" s="209">
        <v>269.13099999999997</v>
      </c>
      <c r="P5141" s="209">
        <v>272.93099999999998</v>
      </c>
      <c r="Q5141" s="209">
        <v>285.29899999999998</v>
      </c>
      <c r="R5141" s="209">
        <v>296.36700000000002</v>
      </c>
      <c r="S5141" s="209">
        <v>302.55599999999998</v>
      </c>
      <c r="T5141" s="209">
        <v>305.15800000000002</v>
      </c>
      <c r="U5141" s="209">
        <v>302.77999999999997</v>
      </c>
      <c r="V5141" s="209">
        <v>300.05399999999997</v>
      </c>
      <c r="W5141" s="209">
        <v>315.79000000000002</v>
      </c>
      <c r="X5141" s="209">
        <v>280.06099999999998</v>
      </c>
      <c r="Y5141" s="209">
        <v>293.92399999999998</v>
      </c>
      <c r="Z5141" s="209">
        <v>281.50400000000002</v>
      </c>
      <c r="AA5141" s="209">
        <v>280.44499999999999</v>
      </c>
      <c r="AB5141" s="209">
        <v>289.63799999999998</v>
      </c>
      <c r="AC5141" s="209">
        <v>319.07400000000001</v>
      </c>
      <c r="AD5141" s="209">
        <v>334.35899999999998</v>
      </c>
      <c r="AE5141" s="209">
        <v>366.57799999999997</v>
      </c>
      <c r="AF5141" s="209">
        <v>358.70699999999999</v>
      </c>
      <c r="AG5141" s="209">
        <v>253.45500000000001</v>
      </c>
      <c r="AH5141" s="209">
        <v>431.22500000000002</v>
      </c>
      <c r="AI5141" s="209">
        <v>317.52199999999999</v>
      </c>
      <c r="AJ5141" s="209">
        <v>290.28500000000003</v>
      </c>
      <c r="AK5141" s="209">
        <v>280.75200000000001</v>
      </c>
      <c r="AL5141" s="209">
        <v>267.19200000000001</v>
      </c>
      <c r="AM5141" s="209">
        <v>280.02300000000002</v>
      </c>
      <c r="AN5141" s="209">
        <v>297.59300000000002</v>
      </c>
      <c r="AO5141" s="209">
        <v>313.5</v>
      </c>
      <c r="AP5141" s="209">
        <v>340.79300000000001</v>
      </c>
      <c r="AQ5141" s="209">
        <v>424.95</v>
      </c>
      <c r="AR5141" s="209">
        <v>421.75200000000001</v>
      </c>
      <c r="AS5141" s="209">
        <v>402.95100000000002</v>
      </c>
      <c r="AT5141" s="209">
        <v>346.404</v>
      </c>
      <c r="AU5141" s="209">
        <v>334.41399999999999</v>
      </c>
      <c r="AV5141" s="209">
        <v>290.678</v>
      </c>
      <c r="AW5141" s="209">
        <v>279.60000000000002</v>
      </c>
      <c r="AX5141" s="209">
        <v>273.928</v>
      </c>
      <c r="AY5141" s="209">
        <v>289.75599999999997</v>
      </c>
      <c r="AZ5141" s="209">
        <v>291.23500000000001</v>
      </c>
      <c r="BA5141" s="209">
        <v>318.488</v>
      </c>
      <c r="BB5141" s="21">
        <f t="shared" si="529"/>
        <v>431.22500000000002</v>
      </c>
      <c r="BC5141" s="21">
        <f>BF5141</f>
        <v>4260.7079999999996</v>
      </c>
      <c r="BD5141" s="22">
        <f t="shared" si="527"/>
        <v>579.60349462365605</v>
      </c>
      <c r="BE5141" s="21">
        <f>BC5141-BD5141</f>
        <v>3681.1045053763437</v>
      </c>
      <c r="BF5141" s="2">
        <v>4260.7079999999996</v>
      </c>
      <c r="BG5141" s="10"/>
      <c r="BH5141" s="21">
        <f t="shared" si="528"/>
        <v>3.1699667519999997</v>
      </c>
      <c r="BI5141" s="22">
        <f t="shared" si="528"/>
        <v>0.43122500000000014</v>
      </c>
      <c r="BJ5141" s="21">
        <f>BH5141-BI5141</f>
        <v>2.7387417519999997</v>
      </c>
      <c r="BK5141" s="21">
        <v>9.5099002559999981</v>
      </c>
      <c r="BL5141" s="22">
        <v>1.2936750000000004</v>
      </c>
      <c r="BM5141" s="21">
        <v>8.2162252559999978</v>
      </c>
      <c r="BN5141" s="21">
        <f t="shared" si="530"/>
        <v>38.039601023999992</v>
      </c>
      <c r="BO5141" s="22">
        <f t="shared" si="530"/>
        <v>5.1747000000000014</v>
      </c>
      <c r="BP5141" s="21">
        <f t="shared" si="530"/>
        <v>32.864901023999991</v>
      </c>
    </row>
    <row r="5142" spans="1:68" ht="11.1" hidden="1" customHeight="1" outlineLevel="2" x14ac:dyDescent="0.2">
      <c r="A5142" s="10"/>
      <c r="B5142" s="18"/>
      <c r="C5142" s="18"/>
      <c r="D5142" s="18"/>
      <c r="E5142" s="23"/>
      <c r="F5142" s="208">
        <v>255.803</v>
      </c>
      <c r="G5142" s="208">
        <v>250.71600000000001</v>
      </c>
      <c r="H5142" s="208">
        <v>254.786</v>
      </c>
      <c r="I5142" s="239">
        <v>254.64699999999999</v>
      </c>
      <c r="J5142" s="239"/>
      <c r="K5142" s="208">
        <v>253.20599999999999</v>
      </c>
      <c r="L5142" s="208">
        <v>252.98400000000001</v>
      </c>
      <c r="M5142" s="208">
        <v>281.29000000000002</v>
      </c>
      <c r="N5142" s="208">
        <v>254.80799999999999</v>
      </c>
      <c r="O5142" s="208">
        <v>269.13099999999997</v>
      </c>
      <c r="P5142" s="208">
        <v>272.93099999999998</v>
      </c>
      <c r="Q5142" s="208">
        <v>285.29899999999998</v>
      </c>
      <c r="R5142" s="208">
        <v>296.36700000000002</v>
      </c>
      <c r="S5142" s="208">
        <v>302.55599999999998</v>
      </c>
      <c r="T5142" s="208">
        <v>305.15800000000002</v>
      </c>
      <c r="U5142" s="208">
        <v>302.77999999999997</v>
      </c>
      <c r="V5142" s="208">
        <v>300.05399999999997</v>
      </c>
      <c r="W5142" s="208">
        <v>315.79000000000002</v>
      </c>
      <c r="X5142" s="208">
        <v>280.06099999999998</v>
      </c>
      <c r="Y5142" s="208">
        <v>293.92399999999998</v>
      </c>
      <c r="Z5142" s="208">
        <v>281.50400000000002</v>
      </c>
      <c r="AA5142" s="208">
        <v>280.44499999999999</v>
      </c>
      <c r="AB5142" s="208">
        <v>289.63799999999998</v>
      </c>
      <c r="AC5142" s="208">
        <v>319.07400000000001</v>
      </c>
      <c r="AD5142" s="208">
        <v>334.35899999999998</v>
      </c>
      <c r="AE5142" s="208">
        <v>366.57799999999997</v>
      </c>
      <c r="AF5142" s="208">
        <v>358.70699999999999</v>
      </c>
      <c r="AG5142" s="208">
        <v>253.45500000000001</v>
      </c>
      <c r="AH5142" s="208">
        <v>431.22500000000002</v>
      </c>
      <c r="AI5142" s="208">
        <v>317.52199999999999</v>
      </c>
      <c r="AJ5142" s="208">
        <v>290.28500000000003</v>
      </c>
      <c r="AK5142" s="208">
        <v>280.75200000000001</v>
      </c>
      <c r="AL5142" s="208">
        <v>267.19200000000001</v>
      </c>
      <c r="AM5142" s="208">
        <v>280.02300000000002</v>
      </c>
      <c r="AN5142" s="208">
        <v>297.59300000000002</v>
      </c>
      <c r="AO5142" s="208">
        <v>313.5</v>
      </c>
      <c r="AP5142" s="208">
        <v>340.79300000000001</v>
      </c>
      <c r="AQ5142" s="208">
        <v>424.95</v>
      </c>
      <c r="AR5142" s="208">
        <v>421.75200000000001</v>
      </c>
      <c r="AS5142" s="208">
        <v>402.95100000000002</v>
      </c>
      <c r="AT5142" s="208">
        <v>346.404</v>
      </c>
      <c r="AU5142" s="208">
        <v>334.41399999999999</v>
      </c>
      <c r="AV5142" s="208">
        <v>290.678</v>
      </c>
      <c r="AW5142" s="208">
        <v>279.60000000000002</v>
      </c>
      <c r="AX5142" s="208">
        <v>273.928</v>
      </c>
      <c r="AY5142" s="208">
        <v>289.75599999999997</v>
      </c>
      <c r="AZ5142" s="208">
        <v>291.23500000000001</v>
      </c>
      <c r="BA5142" s="208">
        <v>318.488</v>
      </c>
      <c r="BB5142" s="21">
        <f t="shared" si="529"/>
        <v>431.22500000000002</v>
      </c>
      <c r="BC5142" s="21"/>
      <c r="BD5142" s="22">
        <f t="shared" si="527"/>
        <v>579.60349462365605</v>
      </c>
      <c r="BE5142" s="21"/>
      <c r="BG5142" s="10"/>
      <c r="BH5142" s="21">
        <f t="shared" si="528"/>
        <v>0</v>
      </c>
      <c r="BI5142" s="22">
        <f t="shared" si="528"/>
        <v>0.43122500000000014</v>
      </c>
      <c r="BJ5142" s="21"/>
      <c r="BK5142" s="21">
        <v>0</v>
      </c>
      <c r="BL5142" s="22">
        <v>1.2936750000000004</v>
      </c>
      <c r="BM5142" s="21"/>
      <c r="BN5142" s="21">
        <f t="shared" si="530"/>
        <v>0</v>
      </c>
      <c r="BO5142" s="22">
        <f t="shared" si="530"/>
        <v>5.1747000000000014</v>
      </c>
      <c r="BP5142" s="21">
        <f t="shared" si="530"/>
        <v>0</v>
      </c>
    </row>
    <row r="5143" spans="1:68" ht="11.1" hidden="1" customHeight="1" outlineLevel="1" collapsed="1" x14ac:dyDescent="0.2">
      <c r="A5143" s="10"/>
      <c r="B5143" s="18"/>
      <c r="C5143" s="18"/>
      <c r="D5143" s="18"/>
      <c r="E5143" s="19" t="s">
        <v>4504</v>
      </c>
      <c r="F5143" s="209">
        <v>37.500999999999998</v>
      </c>
      <c r="G5143" s="209">
        <v>42.162999999999997</v>
      </c>
      <c r="H5143" s="209">
        <v>28.606000000000002</v>
      </c>
      <c r="I5143" s="240">
        <v>21.74</v>
      </c>
      <c r="J5143" s="240"/>
      <c r="K5143" s="209">
        <v>5.5590000000000002</v>
      </c>
      <c r="L5143" s="209">
        <v>7.883</v>
      </c>
      <c r="M5143" s="20"/>
      <c r="N5143" s="20"/>
      <c r="O5143" s="20"/>
      <c r="P5143" s="20"/>
      <c r="Q5143" s="20"/>
      <c r="R5143" s="209">
        <v>106.663</v>
      </c>
      <c r="S5143" s="209">
        <v>20.440999999999999</v>
      </c>
      <c r="T5143" s="209">
        <v>8.3000000000000007</v>
      </c>
      <c r="U5143" s="209">
        <v>5.5</v>
      </c>
      <c r="V5143" s="209">
        <v>139.58199999999999</v>
      </c>
      <c r="W5143" s="20"/>
      <c r="X5143" s="20"/>
      <c r="Y5143" s="209">
        <v>13.488</v>
      </c>
      <c r="Z5143" s="209">
        <v>15.497</v>
      </c>
      <c r="AA5143" s="20"/>
      <c r="AB5143" s="20"/>
      <c r="AC5143" s="20"/>
      <c r="AD5143" s="209">
        <v>18.686</v>
      </c>
      <c r="AE5143" s="209">
        <v>76.924000000000007</v>
      </c>
      <c r="AF5143" s="209">
        <v>61.459000000000003</v>
      </c>
      <c r="AG5143" s="209">
        <v>73.311999999999998</v>
      </c>
      <c r="AH5143" s="209">
        <v>16.015000000000001</v>
      </c>
      <c r="AI5143" s="209">
        <v>3.3220000000000001</v>
      </c>
      <c r="AJ5143" s="20"/>
      <c r="AK5143" s="20"/>
      <c r="AL5143" s="20"/>
      <c r="AM5143" s="20"/>
      <c r="AN5143" s="209">
        <v>25.831</v>
      </c>
      <c r="AO5143" s="209">
        <v>37.514000000000003</v>
      </c>
      <c r="AP5143" s="209">
        <v>36.512999999999998</v>
      </c>
      <c r="AQ5143" s="209">
        <v>55.289000000000001</v>
      </c>
      <c r="AR5143" s="209">
        <v>5.6</v>
      </c>
      <c r="AS5143" s="209">
        <v>184.333</v>
      </c>
      <c r="AT5143" s="209">
        <v>37.597999999999999</v>
      </c>
      <c r="AU5143" s="20"/>
      <c r="AV5143" s="20"/>
      <c r="AW5143" s="20"/>
      <c r="AX5143" s="20"/>
      <c r="AY5143" s="20"/>
      <c r="AZ5143" s="209">
        <v>25.196000000000002</v>
      </c>
      <c r="BA5143" s="209">
        <v>128.41200000000001</v>
      </c>
      <c r="BB5143" s="21">
        <f t="shared" si="529"/>
        <v>184.333</v>
      </c>
      <c r="BC5143" s="21">
        <f>BD5143</f>
        <v>247.75940860215053</v>
      </c>
      <c r="BD5143" s="22">
        <f t="shared" si="527"/>
        <v>247.75940860215053</v>
      </c>
      <c r="BE5143" s="21">
        <f>BC5143-BD5143</f>
        <v>0</v>
      </c>
      <c r="BF5143" s="2">
        <v>34.055</v>
      </c>
      <c r="BG5143" s="10">
        <v>6</v>
      </c>
      <c r="BH5143" s="21">
        <f t="shared" si="528"/>
        <v>0.184333</v>
      </c>
      <c r="BI5143" s="22">
        <f t="shared" si="528"/>
        <v>0.184333</v>
      </c>
      <c r="BJ5143" s="21">
        <f>BH5143-BI5143</f>
        <v>0</v>
      </c>
      <c r="BK5143" s="21">
        <v>0.55299900000000002</v>
      </c>
      <c r="BL5143" s="22">
        <v>0.55299900000000002</v>
      </c>
      <c r="BM5143" s="21">
        <v>0</v>
      </c>
      <c r="BN5143" s="21">
        <f t="shared" si="530"/>
        <v>2.2119960000000001</v>
      </c>
      <c r="BO5143" s="22">
        <f t="shared" si="530"/>
        <v>2.2119960000000001</v>
      </c>
      <c r="BP5143" s="21">
        <f t="shared" si="530"/>
        <v>0</v>
      </c>
    </row>
    <row r="5144" spans="1:68" ht="11.1" hidden="1" customHeight="1" outlineLevel="2" x14ac:dyDescent="0.2">
      <c r="A5144" s="10"/>
      <c r="B5144" s="18"/>
      <c r="C5144" s="18"/>
      <c r="D5144" s="18"/>
      <c r="E5144" s="23"/>
      <c r="F5144" s="208">
        <v>37.500999999999998</v>
      </c>
      <c r="G5144" s="208">
        <v>42.162999999999997</v>
      </c>
      <c r="H5144" s="208">
        <v>28.606000000000002</v>
      </c>
      <c r="I5144" s="239">
        <v>21.74</v>
      </c>
      <c r="J5144" s="239"/>
      <c r="K5144" s="208">
        <v>5.5590000000000002</v>
      </c>
      <c r="L5144" s="208">
        <v>7.883</v>
      </c>
      <c r="M5144" s="24"/>
      <c r="N5144" s="24"/>
      <c r="O5144" s="24"/>
      <c r="P5144" s="24"/>
      <c r="Q5144" s="24"/>
      <c r="R5144" s="208">
        <v>106.663</v>
      </c>
      <c r="S5144" s="24"/>
      <c r="T5144" s="24"/>
      <c r="U5144" s="24"/>
      <c r="V5144" s="208">
        <v>137.96199999999999</v>
      </c>
      <c r="W5144" s="24"/>
      <c r="X5144" s="24"/>
      <c r="Y5144" s="24"/>
      <c r="Z5144" s="24"/>
      <c r="AA5144" s="24"/>
      <c r="AB5144" s="24"/>
      <c r="AC5144" s="24"/>
      <c r="AD5144" s="208">
        <v>18.686</v>
      </c>
      <c r="AE5144" s="208">
        <v>76.924000000000007</v>
      </c>
      <c r="AF5144" s="208">
        <v>61.459000000000003</v>
      </c>
      <c r="AG5144" s="208">
        <v>56.789000000000001</v>
      </c>
      <c r="AH5144" s="208">
        <v>15.817</v>
      </c>
      <c r="AI5144" s="208">
        <v>2.6019999999999999</v>
      </c>
      <c r="AJ5144" s="24"/>
      <c r="AK5144" s="24"/>
      <c r="AL5144" s="24"/>
      <c r="AM5144" s="24"/>
      <c r="AN5144" s="208">
        <v>23.277000000000001</v>
      </c>
      <c r="AO5144" s="208">
        <v>34.225000000000001</v>
      </c>
      <c r="AP5144" s="208">
        <v>36.47</v>
      </c>
      <c r="AQ5144" s="208">
        <v>49.189</v>
      </c>
      <c r="AR5144" s="97"/>
      <c r="AS5144" s="208">
        <v>184.333</v>
      </c>
      <c r="AT5144" s="208">
        <v>37.597999999999999</v>
      </c>
      <c r="AU5144" s="24"/>
      <c r="AV5144" s="24"/>
      <c r="AW5144" s="24"/>
      <c r="AX5144" s="24"/>
      <c r="AY5144" s="24"/>
      <c r="AZ5144" s="208">
        <v>25.196000000000002</v>
      </c>
      <c r="BA5144" s="208">
        <v>128.41200000000001</v>
      </c>
      <c r="BB5144" s="21">
        <f t="shared" si="529"/>
        <v>184.333</v>
      </c>
      <c r="BC5144" s="21"/>
      <c r="BD5144" s="22">
        <f t="shared" si="527"/>
        <v>247.75940860215053</v>
      </c>
      <c r="BE5144" s="21"/>
      <c r="BG5144" s="10"/>
      <c r="BH5144" s="21">
        <f t="shared" si="528"/>
        <v>0</v>
      </c>
      <c r="BI5144" s="22">
        <f t="shared" si="528"/>
        <v>0.184333</v>
      </c>
      <c r="BJ5144" s="21"/>
      <c r="BK5144" s="21">
        <v>0</v>
      </c>
      <c r="BL5144" s="22">
        <v>0.55299900000000002</v>
      </c>
      <c r="BM5144" s="21"/>
      <c r="BN5144" s="21">
        <f t="shared" si="530"/>
        <v>0</v>
      </c>
      <c r="BO5144" s="22">
        <f t="shared" si="530"/>
        <v>2.2119960000000001</v>
      </c>
      <c r="BP5144" s="21">
        <f t="shared" si="530"/>
        <v>0</v>
      </c>
    </row>
    <row r="5145" spans="1:68" ht="11.1" hidden="1" customHeight="1" outlineLevel="1" collapsed="1" x14ac:dyDescent="0.2">
      <c r="A5145" s="10"/>
      <c r="B5145" s="18"/>
      <c r="C5145" s="18"/>
      <c r="D5145" s="18"/>
      <c r="E5145" s="19" t="s">
        <v>4505</v>
      </c>
      <c r="F5145" s="20"/>
      <c r="G5145" s="20"/>
      <c r="H5145" s="20"/>
      <c r="I5145" s="20"/>
      <c r="J5145" s="20"/>
      <c r="K5145" s="20"/>
      <c r="L5145" s="20"/>
      <c r="M5145" s="20"/>
      <c r="N5145" s="20"/>
      <c r="O5145" s="20"/>
      <c r="P5145" s="20"/>
      <c r="Q5145" s="20"/>
      <c r="R5145" s="20"/>
      <c r="S5145" s="20"/>
      <c r="T5145" s="20"/>
      <c r="U5145" s="20"/>
      <c r="V5145" s="20"/>
      <c r="W5145" s="20"/>
      <c r="X5145" s="20"/>
      <c r="Y5145" s="20"/>
      <c r="Z5145" s="20"/>
      <c r="AA5145" s="20"/>
      <c r="AB5145" s="20"/>
      <c r="AC5145" s="20"/>
      <c r="AD5145" s="20"/>
      <c r="AE5145" s="20"/>
      <c r="AF5145" s="20"/>
      <c r="AG5145" s="20"/>
      <c r="AH5145" s="20"/>
      <c r="AI5145" s="20"/>
      <c r="AJ5145" s="20"/>
      <c r="AK5145" s="20"/>
      <c r="AL5145" s="20"/>
      <c r="AM5145" s="20"/>
      <c r="AN5145" s="209">
        <v>17.856000000000002</v>
      </c>
      <c r="AO5145" s="209">
        <v>2.9009999999999998</v>
      </c>
      <c r="AP5145" s="209">
        <v>3.63</v>
      </c>
      <c r="AQ5145" s="209">
        <v>4.2569999999999997</v>
      </c>
      <c r="AR5145" s="209">
        <v>3.7650000000000001</v>
      </c>
      <c r="AS5145" s="209">
        <v>3.5990000000000002</v>
      </c>
      <c r="AT5145" s="209">
        <v>1.115</v>
      </c>
      <c r="AU5145" s="20"/>
      <c r="AV5145" s="20"/>
      <c r="AW5145" s="20"/>
      <c r="AX5145" s="20"/>
      <c r="AY5145" s="20"/>
      <c r="AZ5145" s="209">
        <v>0.76200000000000001</v>
      </c>
      <c r="BA5145" s="209">
        <v>1.7989999999999999</v>
      </c>
      <c r="BB5145" s="21">
        <f t="shared" si="529"/>
        <v>17.856000000000002</v>
      </c>
      <c r="BC5145" s="21">
        <f>BD5145</f>
        <v>24.000000000000004</v>
      </c>
      <c r="BD5145" s="22">
        <f t="shared" si="527"/>
        <v>24.000000000000004</v>
      </c>
      <c r="BE5145" s="21">
        <f>BC5145-BD5145</f>
        <v>0</v>
      </c>
      <c r="BF5145" s="2">
        <v>18.2</v>
      </c>
      <c r="BG5145" s="10">
        <v>6</v>
      </c>
      <c r="BH5145" s="21">
        <f t="shared" si="528"/>
        <v>1.7856000000000004E-2</v>
      </c>
      <c r="BI5145" s="22">
        <f t="shared" si="528"/>
        <v>1.7856000000000004E-2</v>
      </c>
      <c r="BJ5145" s="21">
        <f>BH5145-BI5145</f>
        <v>0</v>
      </c>
      <c r="BK5145" s="21">
        <v>5.3568000000000011E-2</v>
      </c>
      <c r="BL5145" s="22">
        <v>5.3568000000000011E-2</v>
      </c>
      <c r="BM5145" s="21">
        <v>0</v>
      </c>
      <c r="BN5145" s="21">
        <f t="shared" si="530"/>
        <v>0.21427200000000005</v>
      </c>
      <c r="BO5145" s="22">
        <f t="shared" si="530"/>
        <v>0.21427200000000005</v>
      </c>
      <c r="BP5145" s="21">
        <f t="shared" si="530"/>
        <v>0</v>
      </c>
    </row>
    <row r="5146" spans="1:68" ht="11.1" hidden="1" customHeight="1" outlineLevel="2" x14ac:dyDescent="0.2">
      <c r="A5146" s="10"/>
      <c r="B5146" s="18"/>
      <c r="C5146" s="18"/>
      <c r="D5146" s="18"/>
      <c r="E5146" s="23" t="s">
        <v>4506</v>
      </c>
      <c r="F5146" s="24"/>
      <c r="G5146" s="24"/>
      <c r="H5146" s="24"/>
      <c r="I5146" s="24"/>
      <c r="J5146" s="24"/>
      <c r="K5146" s="24"/>
      <c r="L5146" s="24"/>
      <c r="M5146" s="24"/>
      <c r="N5146" s="24"/>
      <c r="O5146" s="24"/>
      <c r="P5146" s="24"/>
      <c r="Q5146" s="24"/>
      <c r="R5146" s="24"/>
      <c r="S5146" s="24"/>
      <c r="T5146" s="24"/>
      <c r="U5146" s="24"/>
      <c r="V5146" s="24"/>
      <c r="W5146" s="24"/>
      <c r="X5146" s="24"/>
      <c r="Y5146" s="24"/>
      <c r="Z5146" s="24"/>
      <c r="AA5146" s="24"/>
      <c r="AB5146" s="24"/>
      <c r="AC5146" s="24"/>
      <c r="AD5146" s="24"/>
      <c r="AE5146" s="24"/>
      <c r="AF5146" s="24"/>
      <c r="AG5146" s="24"/>
      <c r="AH5146" s="24"/>
      <c r="AI5146" s="24"/>
      <c r="AJ5146" s="24"/>
      <c r="AK5146" s="24"/>
      <c r="AL5146" s="24"/>
      <c r="AM5146" s="24"/>
      <c r="AN5146" s="208">
        <v>17.856000000000002</v>
      </c>
      <c r="AO5146" s="208">
        <v>2.9009999999999998</v>
      </c>
      <c r="AP5146" s="208">
        <v>3.63</v>
      </c>
      <c r="AQ5146" s="208">
        <v>4.2569999999999997</v>
      </c>
      <c r="AR5146" s="208">
        <v>3.7650000000000001</v>
      </c>
      <c r="AS5146" s="208">
        <v>3.5990000000000002</v>
      </c>
      <c r="AT5146" s="208">
        <v>1.115</v>
      </c>
      <c r="AU5146" s="24"/>
      <c r="AV5146" s="24"/>
      <c r="AW5146" s="24"/>
      <c r="AX5146" s="24"/>
      <c r="AY5146" s="24"/>
      <c r="AZ5146" s="208">
        <v>0.76200000000000001</v>
      </c>
      <c r="BA5146" s="208">
        <v>1.7989999999999999</v>
      </c>
      <c r="BB5146" s="21">
        <f t="shared" si="529"/>
        <v>17.856000000000002</v>
      </c>
      <c r="BC5146" s="21"/>
      <c r="BD5146" s="22">
        <f t="shared" si="527"/>
        <v>24.000000000000004</v>
      </c>
      <c r="BE5146" s="21"/>
      <c r="BG5146" s="10"/>
      <c r="BH5146" s="21">
        <f t="shared" si="528"/>
        <v>0</v>
      </c>
      <c r="BI5146" s="22">
        <f t="shared" si="528"/>
        <v>1.7856000000000004E-2</v>
      </c>
      <c r="BJ5146" s="21"/>
      <c r="BK5146" s="21">
        <v>0</v>
      </c>
      <c r="BL5146" s="22">
        <v>5.3568000000000011E-2</v>
      </c>
      <c r="BM5146" s="21"/>
      <c r="BN5146" s="21">
        <f t="shared" si="530"/>
        <v>0</v>
      </c>
      <c r="BO5146" s="22">
        <f t="shared" si="530"/>
        <v>0.21427200000000005</v>
      </c>
      <c r="BP5146" s="21">
        <f t="shared" si="530"/>
        <v>0</v>
      </c>
    </row>
    <row r="5147" spans="1:68" ht="11.1" hidden="1" customHeight="1" outlineLevel="1" collapsed="1" x14ac:dyDescent="0.2">
      <c r="A5147" s="10"/>
      <c r="B5147" s="18"/>
      <c r="C5147" s="18"/>
      <c r="D5147" s="18"/>
      <c r="E5147" s="19" t="s">
        <v>4507</v>
      </c>
      <c r="F5147" s="20"/>
      <c r="G5147" s="20"/>
      <c r="H5147" s="20"/>
      <c r="I5147" s="240">
        <v>1.4870000000000001</v>
      </c>
      <c r="J5147" s="240"/>
      <c r="K5147" s="20"/>
      <c r="L5147" s="20"/>
      <c r="M5147" s="20"/>
      <c r="N5147" s="20"/>
      <c r="O5147" s="20"/>
      <c r="P5147" s="209">
        <v>1.512</v>
      </c>
      <c r="Q5147" s="20"/>
      <c r="R5147" s="20"/>
      <c r="S5147" s="209">
        <v>2.06</v>
      </c>
      <c r="T5147" s="209">
        <v>3.5</v>
      </c>
      <c r="U5147" s="20"/>
      <c r="V5147" s="209">
        <v>1.5</v>
      </c>
      <c r="W5147" s="20"/>
      <c r="X5147" s="20"/>
      <c r="Y5147" s="20"/>
      <c r="Z5147" s="20"/>
      <c r="AA5147" s="20"/>
      <c r="AB5147" s="20"/>
      <c r="AC5147" s="209">
        <v>0.13100000000000001</v>
      </c>
      <c r="AD5147" s="209">
        <v>0.98299999999999998</v>
      </c>
      <c r="AE5147" s="209">
        <v>1.298</v>
      </c>
      <c r="AF5147" s="209">
        <v>1.081</v>
      </c>
      <c r="AG5147" s="209">
        <v>0.63700000000000001</v>
      </c>
      <c r="AH5147" s="209">
        <v>1.5</v>
      </c>
      <c r="AI5147" s="20"/>
      <c r="AJ5147" s="20"/>
      <c r="AK5147" s="20"/>
      <c r="AL5147" s="20"/>
      <c r="AM5147" s="20"/>
      <c r="AN5147" s="209">
        <v>2</v>
      </c>
      <c r="AO5147" s="20"/>
      <c r="AP5147" s="20"/>
      <c r="AQ5147" s="209">
        <v>1.3220000000000001</v>
      </c>
      <c r="AR5147" s="209">
        <v>1.5960000000000001</v>
      </c>
      <c r="AS5147" s="209">
        <v>0.97599999999999998</v>
      </c>
      <c r="AT5147" s="20"/>
      <c r="AU5147" s="20"/>
      <c r="AV5147" s="20"/>
      <c r="AW5147" s="20"/>
      <c r="AX5147" s="20"/>
      <c r="AY5147" s="20"/>
      <c r="AZ5147" s="209">
        <v>0.77800000000000002</v>
      </c>
      <c r="BA5147" s="209">
        <v>0.32900000000000001</v>
      </c>
      <c r="BB5147" s="21">
        <f t="shared" si="529"/>
        <v>3.5</v>
      </c>
      <c r="BC5147" s="21">
        <f>BF5147</f>
        <v>7.04</v>
      </c>
      <c r="BD5147" s="22">
        <f t="shared" si="527"/>
        <v>4.704301075268817</v>
      </c>
      <c r="BE5147" s="21">
        <f>BC5147-BD5147</f>
        <v>2.335698924731183</v>
      </c>
      <c r="BF5147" s="2">
        <v>7.04</v>
      </c>
      <c r="BG5147" s="10">
        <v>6</v>
      </c>
      <c r="BH5147" s="21">
        <f t="shared" si="528"/>
        <v>5.2377600000000002E-3</v>
      </c>
      <c r="BI5147" s="22">
        <f t="shared" si="528"/>
        <v>3.5000000000000001E-3</v>
      </c>
      <c r="BJ5147" s="21">
        <f>BH5147-BI5147</f>
        <v>1.7377600000000001E-3</v>
      </c>
      <c r="BK5147" s="21">
        <v>1.571328E-2</v>
      </c>
      <c r="BL5147" s="22">
        <v>1.0500000000000001E-2</v>
      </c>
      <c r="BM5147" s="21">
        <v>5.213279999999999E-3</v>
      </c>
      <c r="BN5147" s="21">
        <f t="shared" si="530"/>
        <v>6.2853119999999998E-2</v>
      </c>
      <c r="BO5147" s="22">
        <f t="shared" si="530"/>
        <v>4.2000000000000003E-2</v>
      </c>
      <c r="BP5147" s="21">
        <f t="shared" si="530"/>
        <v>2.0853119999999996E-2</v>
      </c>
    </row>
    <row r="5148" spans="1:68" ht="11.1" hidden="1" customHeight="1" outlineLevel="2" x14ac:dyDescent="0.2">
      <c r="A5148" s="10"/>
      <c r="B5148" s="18"/>
      <c r="C5148" s="18"/>
      <c r="D5148" s="18"/>
      <c r="E5148" s="23" t="s">
        <v>4508</v>
      </c>
      <c r="F5148" s="24"/>
      <c r="G5148" s="24"/>
      <c r="H5148" s="24"/>
      <c r="I5148" s="239">
        <v>1.4870000000000001</v>
      </c>
      <c r="J5148" s="239"/>
      <c r="K5148" s="24"/>
      <c r="L5148" s="24"/>
      <c r="M5148" s="24"/>
      <c r="N5148" s="24"/>
      <c r="O5148" s="24"/>
      <c r="P5148" s="208">
        <v>1.512</v>
      </c>
      <c r="Q5148" s="24"/>
      <c r="R5148" s="24"/>
      <c r="S5148" s="208">
        <v>2.06</v>
      </c>
      <c r="T5148" s="208">
        <v>3.5</v>
      </c>
      <c r="U5148" s="24"/>
      <c r="V5148" s="208">
        <v>1.5</v>
      </c>
      <c r="W5148" s="24"/>
      <c r="X5148" s="24"/>
      <c r="Y5148" s="24"/>
      <c r="Z5148" s="24"/>
      <c r="AA5148" s="24"/>
      <c r="AB5148" s="24"/>
      <c r="AC5148" s="208">
        <v>0.13100000000000001</v>
      </c>
      <c r="AD5148" s="208">
        <v>0.98299999999999998</v>
      </c>
      <c r="AE5148" s="208">
        <v>1.298</v>
      </c>
      <c r="AF5148" s="208">
        <v>1.081</v>
      </c>
      <c r="AG5148" s="208">
        <v>0.63700000000000001</v>
      </c>
      <c r="AH5148" s="208">
        <v>1.5</v>
      </c>
      <c r="AI5148" s="24"/>
      <c r="AJ5148" s="24"/>
      <c r="AK5148" s="24"/>
      <c r="AL5148" s="24"/>
      <c r="AM5148" s="24"/>
      <c r="AN5148" s="208">
        <v>2</v>
      </c>
      <c r="AO5148" s="24"/>
      <c r="AP5148" s="24"/>
      <c r="AQ5148" s="208">
        <v>1.3220000000000001</v>
      </c>
      <c r="AR5148" s="208">
        <v>1.5960000000000001</v>
      </c>
      <c r="AS5148" s="208">
        <v>0.97599999999999998</v>
      </c>
      <c r="AT5148" s="24"/>
      <c r="AU5148" s="24"/>
      <c r="AV5148" s="24"/>
      <c r="AW5148" s="24"/>
      <c r="AX5148" s="24"/>
      <c r="AY5148" s="24"/>
      <c r="AZ5148" s="208">
        <v>0.77800000000000002</v>
      </c>
      <c r="BA5148" s="208">
        <v>0.32900000000000001</v>
      </c>
      <c r="BB5148" s="21">
        <f t="shared" si="529"/>
        <v>3.5</v>
      </c>
      <c r="BC5148" s="21"/>
      <c r="BD5148" s="22">
        <f t="shared" si="527"/>
        <v>4.704301075268817</v>
      </c>
      <c r="BE5148" s="21"/>
      <c r="BG5148" s="10"/>
      <c r="BH5148" s="21">
        <f t="shared" si="528"/>
        <v>0</v>
      </c>
      <c r="BI5148" s="22">
        <f t="shared" si="528"/>
        <v>3.5000000000000001E-3</v>
      </c>
      <c r="BJ5148" s="21"/>
      <c r="BK5148" s="21">
        <v>0</v>
      </c>
      <c r="BL5148" s="22">
        <v>1.0500000000000001E-2</v>
      </c>
      <c r="BM5148" s="21"/>
      <c r="BN5148" s="21">
        <f t="shared" si="530"/>
        <v>0</v>
      </c>
      <c r="BO5148" s="22">
        <f t="shared" si="530"/>
        <v>4.2000000000000003E-2</v>
      </c>
      <c r="BP5148" s="21">
        <f t="shared" si="530"/>
        <v>0</v>
      </c>
    </row>
    <row r="5149" spans="1:68" ht="11.1" hidden="1" customHeight="1" outlineLevel="1" collapsed="1" x14ac:dyDescent="0.2">
      <c r="A5149" s="10"/>
      <c r="B5149" s="18"/>
      <c r="C5149" s="18"/>
      <c r="D5149" s="18"/>
      <c r="E5149" s="19" t="s">
        <v>4509</v>
      </c>
      <c r="F5149" s="209">
        <v>12.904999999999999</v>
      </c>
      <c r="G5149" s="209">
        <v>12.217000000000001</v>
      </c>
      <c r="H5149" s="209">
        <v>7.5430000000000001</v>
      </c>
      <c r="I5149" s="240">
        <v>5.343</v>
      </c>
      <c r="J5149" s="240"/>
      <c r="K5149" s="209">
        <v>0.96</v>
      </c>
      <c r="L5149" s="20"/>
      <c r="M5149" s="20"/>
      <c r="N5149" s="20"/>
      <c r="O5149" s="209">
        <v>1.996</v>
      </c>
      <c r="P5149" s="209">
        <v>4.0880000000000001</v>
      </c>
      <c r="Q5149" s="209">
        <v>8.0519999999999996</v>
      </c>
      <c r="R5149" s="209">
        <v>9.1630000000000003</v>
      </c>
      <c r="S5149" s="209">
        <v>11.167</v>
      </c>
      <c r="T5149" s="209">
        <v>11.585000000000001</v>
      </c>
      <c r="U5149" s="209">
        <v>9.5190000000000001</v>
      </c>
      <c r="V5149" s="209">
        <v>4.306</v>
      </c>
      <c r="W5149" s="209">
        <v>1.498</v>
      </c>
      <c r="X5149" s="20"/>
      <c r="Y5149" s="20"/>
      <c r="Z5149" s="20"/>
      <c r="AA5149" s="209">
        <v>1.0449999999999999</v>
      </c>
      <c r="AB5149" s="209">
        <v>4.09</v>
      </c>
      <c r="AC5149" s="209">
        <v>7.2350000000000003</v>
      </c>
      <c r="AD5149" s="209">
        <v>10.76</v>
      </c>
      <c r="AE5149" s="209">
        <v>11.576000000000001</v>
      </c>
      <c r="AF5149" s="209">
        <v>10.949</v>
      </c>
      <c r="AG5149" s="209">
        <v>5.9489999999999998</v>
      </c>
      <c r="AH5149" s="209">
        <v>3.1989999999999998</v>
      </c>
      <c r="AI5149" s="209">
        <v>0.108</v>
      </c>
      <c r="AJ5149" s="20"/>
      <c r="AK5149" s="20"/>
      <c r="AL5149" s="20"/>
      <c r="AM5149" s="209">
        <v>3.5590000000000002</v>
      </c>
      <c r="AN5149" s="209">
        <v>4.6619999999999999</v>
      </c>
      <c r="AO5149" s="209">
        <v>7.23</v>
      </c>
      <c r="AP5149" s="209">
        <v>11.523</v>
      </c>
      <c r="AQ5149" s="209">
        <v>11.721</v>
      </c>
      <c r="AR5149" s="209">
        <v>9.5760000000000005</v>
      </c>
      <c r="AS5149" s="209">
        <v>7.51</v>
      </c>
      <c r="AT5149" s="209">
        <v>4.8739999999999997</v>
      </c>
      <c r="AU5149" s="209">
        <v>1.71</v>
      </c>
      <c r="AV5149" s="20"/>
      <c r="AW5149" s="20"/>
      <c r="AX5149" s="20"/>
      <c r="AY5149" s="209">
        <v>0.754</v>
      </c>
      <c r="AZ5149" s="209">
        <v>3.0659999999999998</v>
      </c>
      <c r="BA5149" s="209">
        <v>6.524</v>
      </c>
      <c r="BB5149" s="56">
        <f>BB5150+BB5151</f>
        <v>15.103000000000002</v>
      </c>
      <c r="BC5149" s="21">
        <f>BD5149</f>
        <v>20.2997311827957</v>
      </c>
      <c r="BD5149" s="22">
        <f t="shared" si="527"/>
        <v>20.2997311827957</v>
      </c>
      <c r="BE5149" s="21">
        <f>BC5149-BD5149</f>
        <v>0</v>
      </c>
      <c r="BF5149" s="2">
        <v>13.14</v>
      </c>
      <c r="BG5149" s="10">
        <v>6</v>
      </c>
      <c r="BH5149" s="21">
        <f t="shared" si="528"/>
        <v>1.5103000000000002E-2</v>
      </c>
      <c r="BI5149" s="22">
        <f t="shared" si="528"/>
        <v>1.5103000000000002E-2</v>
      </c>
      <c r="BJ5149" s="21">
        <f>BH5149-BI5149</f>
        <v>0</v>
      </c>
      <c r="BK5149" s="21">
        <v>3.8714999999999992E-2</v>
      </c>
      <c r="BL5149" s="22">
        <v>3.8714999999999992E-2</v>
      </c>
      <c r="BM5149" s="21">
        <v>0</v>
      </c>
      <c r="BN5149" s="21">
        <f t="shared" si="530"/>
        <v>0.15485999999999997</v>
      </c>
      <c r="BO5149" s="22">
        <f t="shared" si="530"/>
        <v>0.15485999999999997</v>
      </c>
      <c r="BP5149" s="21">
        <f t="shared" si="530"/>
        <v>0</v>
      </c>
    </row>
    <row r="5150" spans="1:68" ht="11.1" hidden="1" customHeight="1" outlineLevel="2" x14ac:dyDescent="0.2">
      <c r="A5150" s="10"/>
      <c r="B5150" s="18"/>
      <c r="C5150" s="18"/>
      <c r="D5150" s="18"/>
      <c r="E5150" s="23" t="s">
        <v>4510</v>
      </c>
      <c r="F5150" s="208">
        <v>5.6710000000000003</v>
      </c>
      <c r="G5150" s="208">
        <v>4.8010000000000002</v>
      </c>
      <c r="H5150" s="208">
        <v>3.9009999999999998</v>
      </c>
      <c r="I5150" s="239">
        <v>3.073</v>
      </c>
      <c r="J5150" s="239"/>
      <c r="K5150" s="208">
        <v>9.6000000000000002E-2</v>
      </c>
      <c r="L5150" s="24"/>
      <c r="M5150" s="24"/>
      <c r="N5150" s="24"/>
      <c r="O5150" s="208">
        <v>1.304</v>
      </c>
      <c r="P5150" s="208">
        <v>2.097</v>
      </c>
      <c r="Q5150" s="208">
        <v>4.1399999999999997</v>
      </c>
      <c r="R5150" s="208">
        <v>4.6349999999999998</v>
      </c>
      <c r="S5150" s="208">
        <v>5.71</v>
      </c>
      <c r="T5150" s="208">
        <v>6.3150000000000004</v>
      </c>
      <c r="U5150" s="208">
        <v>5.0010000000000003</v>
      </c>
      <c r="V5150" s="208">
        <v>2.1560000000000001</v>
      </c>
      <c r="W5150" s="208">
        <v>0.82299999999999995</v>
      </c>
      <c r="X5150" s="24"/>
      <c r="Y5150" s="24"/>
      <c r="Z5150" s="24"/>
      <c r="AA5150" s="208">
        <v>1.0449999999999999</v>
      </c>
      <c r="AB5150" s="208">
        <v>4.09</v>
      </c>
      <c r="AC5150" s="208">
        <v>5.5490000000000004</v>
      </c>
      <c r="AD5150" s="208">
        <v>6.8330000000000002</v>
      </c>
      <c r="AE5150" s="208">
        <v>7.6619999999999999</v>
      </c>
      <c r="AF5150" s="208">
        <v>7.149</v>
      </c>
      <c r="AG5150" s="208">
        <v>4.0979999999999999</v>
      </c>
      <c r="AH5150" s="208">
        <v>3.1989999999999998</v>
      </c>
      <c r="AI5150" s="208">
        <v>0.108</v>
      </c>
      <c r="AJ5150" s="24"/>
      <c r="AK5150" s="24"/>
      <c r="AL5150" s="24"/>
      <c r="AM5150" s="208">
        <v>2.2280000000000002</v>
      </c>
      <c r="AN5150" s="208">
        <v>1.6439999999999999</v>
      </c>
      <c r="AO5150" s="208">
        <v>5.7210000000000001</v>
      </c>
      <c r="AP5150" s="208">
        <v>7.6870000000000003</v>
      </c>
      <c r="AQ5150" s="208">
        <v>7.0759999999999996</v>
      </c>
      <c r="AR5150" s="208">
        <v>6.2160000000000002</v>
      </c>
      <c r="AS5150" s="208">
        <v>5.7249999999999996</v>
      </c>
      <c r="AT5150" s="208">
        <v>4.8739999999999997</v>
      </c>
      <c r="AU5150" s="208">
        <v>1.71</v>
      </c>
      <c r="AV5150" s="24"/>
      <c r="AW5150" s="24"/>
      <c r="AX5150" s="24"/>
      <c r="AY5150" s="208">
        <v>0.754</v>
      </c>
      <c r="AZ5150" s="208">
        <v>3.0659999999999998</v>
      </c>
      <c r="BA5150" s="208">
        <v>6.524</v>
      </c>
      <c r="BB5150" s="21">
        <f t="shared" si="529"/>
        <v>7.6870000000000003</v>
      </c>
      <c r="BC5150" s="21"/>
      <c r="BD5150" s="22">
        <f t="shared" si="527"/>
        <v>10.331989247311828</v>
      </c>
      <c r="BE5150" s="21"/>
      <c r="BG5150" s="10"/>
      <c r="BH5150" s="21">
        <f t="shared" si="528"/>
        <v>0</v>
      </c>
      <c r="BI5150" s="22">
        <f t="shared" si="528"/>
        <v>7.6870000000000003E-3</v>
      </c>
      <c r="BJ5150" s="21"/>
      <c r="BK5150" s="21">
        <v>0</v>
      </c>
      <c r="BL5150" s="22">
        <v>2.3061000000000002E-2</v>
      </c>
      <c r="BM5150" s="21"/>
      <c r="BN5150" s="21">
        <f t="shared" si="530"/>
        <v>0</v>
      </c>
      <c r="BO5150" s="22">
        <f t="shared" si="530"/>
        <v>9.2244000000000007E-2</v>
      </c>
      <c r="BP5150" s="21">
        <f t="shared" si="530"/>
        <v>0</v>
      </c>
    </row>
    <row r="5151" spans="1:68" ht="11.1" hidden="1" customHeight="1" outlineLevel="2" x14ac:dyDescent="0.2">
      <c r="A5151" s="10"/>
      <c r="B5151" s="18"/>
      <c r="C5151" s="18"/>
      <c r="D5151" s="18"/>
      <c r="E5151" s="23" t="s">
        <v>4511</v>
      </c>
      <c r="F5151" s="208">
        <v>7.234</v>
      </c>
      <c r="G5151" s="208">
        <v>7.4160000000000004</v>
      </c>
      <c r="H5151" s="208">
        <v>3.6419999999999999</v>
      </c>
      <c r="I5151" s="239">
        <v>2.27</v>
      </c>
      <c r="J5151" s="239"/>
      <c r="K5151" s="208">
        <v>0.86399999999999999</v>
      </c>
      <c r="L5151" s="24"/>
      <c r="M5151" s="24"/>
      <c r="N5151" s="24"/>
      <c r="O5151" s="208">
        <v>0.69199999999999995</v>
      </c>
      <c r="P5151" s="208">
        <v>1.9910000000000001</v>
      </c>
      <c r="Q5151" s="208">
        <v>3.9119999999999999</v>
      </c>
      <c r="R5151" s="208">
        <v>4.5279999999999996</v>
      </c>
      <c r="S5151" s="208">
        <v>5.4569999999999999</v>
      </c>
      <c r="T5151" s="208">
        <v>5.27</v>
      </c>
      <c r="U5151" s="208">
        <v>4.5179999999999998</v>
      </c>
      <c r="V5151" s="208">
        <v>2.15</v>
      </c>
      <c r="W5151" s="208">
        <v>0.67500000000000004</v>
      </c>
      <c r="X5151" s="24"/>
      <c r="Y5151" s="24"/>
      <c r="Z5151" s="24"/>
      <c r="AA5151" s="24"/>
      <c r="AB5151" s="24"/>
      <c r="AC5151" s="208">
        <v>1.6859999999999999</v>
      </c>
      <c r="AD5151" s="208">
        <v>3.927</v>
      </c>
      <c r="AE5151" s="208">
        <v>3.9140000000000001</v>
      </c>
      <c r="AF5151" s="208">
        <v>3.8</v>
      </c>
      <c r="AG5151" s="208">
        <v>1.851</v>
      </c>
      <c r="AH5151" s="24"/>
      <c r="AI5151" s="24"/>
      <c r="AJ5151" s="24"/>
      <c r="AK5151" s="24"/>
      <c r="AL5151" s="24"/>
      <c r="AM5151" s="208">
        <v>1.331</v>
      </c>
      <c r="AN5151" s="208">
        <v>3.0179999999999998</v>
      </c>
      <c r="AO5151" s="208">
        <v>1.5089999999999999</v>
      </c>
      <c r="AP5151" s="208">
        <v>3.8359999999999999</v>
      </c>
      <c r="AQ5151" s="208">
        <v>4.6449999999999996</v>
      </c>
      <c r="AR5151" s="208">
        <v>3.36</v>
      </c>
      <c r="AS5151" s="208">
        <v>1.7849999999999999</v>
      </c>
      <c r="AT5151" s="24"/>
      <c r="AU5151" s="24"/>
      <c r="AV5151" s="24"/>
      <c r="AW5151" s="24"/>
      <c r="AX5151" s="24"/>
      <c r="AY5151" s="24"/>
      <c r="AZ5151" s="24"/>
      <c r="BA5151" s="24"/>
      <c r="BB5151" s="21">
        <f t="shared" si="529"/>
        <v>7.4160000000000004</v>
      </c>
      <c r="BC5151" s="21"/>
      <c r="BD5151" s="22">
        <f t="shared" si="527"/>
        <v>9.9677419354838719</v>
      </c>
      <c r="BE5151" s="21"/>
      <c r="BG5151" s="10"/>
      <c r="BH5151" s="21">
        <f t="shared" si="528"/>
        <v>0</v>
      </c>
      <c r="BI5151" s="22">
        <f t="shared" si="528"/>
        <v>7.4160000000000007E-3</v>
      </c>
      <c r="BJ5151" s="21"/>
      <c r="BK5151" s="21">
        <v>0</v>
      </c>
      <c r="BL5151" s="22">
        <v>2.2248000000000004E-2</v>
      </c>
      <c r="BM5151" s="21"/>
      <c r="BN5151" s="21">
        <f t="shared" si="530"/>
        <v>0</v>
      </c>
      <c r="BO5151" s="22">
        <f t="shared" si="530"/>
        <v>8.8992000000000016E-2</v>
      </c>
      <c r="BP5151" s="21">
        <f t="shared" si="530"/>
        <v>0</v>
      </c>
    </row>
    <row r="5152" spans="1:68" ht="11.1" hidden="1" customHeight="1" outlineLevel="1" collapsed="1" x14ac:dyDescent="0.2">
      <c r="A5152" s="10"/>
      <c r="B5152" s="18"/>
      <c r="C5152" s="18"/>
      <c r="D5152" s="18"/>
      <c r="E5152" s="19" t="s">
        <v>4512</v>
      </c>
      <c r="F5152" s="20"/>
      <c r="G5152" s="20"/>
      <c r="H5152" s="20"/>
      <c r="I5152" s="20"/>
      <c r="J5152" s="20"/>
      <c r="K5152" s="20"/>
      <c r="L5152" s="20"/>
      <c r="M5152" s="20"/>
      <c r="N5152" s="20"/>
      <c r="O5152" s="20"/>
      <c r="P5152" s="20"/>
      <c r="Q5152" s="20"/>
      <c r="R5152" s="20"/>
      <c r="S5152" s="20"/>
      <c r="T5152" s="20"/>
      <c r="U5152" s="20"/>
      <c r="V5152" s="20"/>
      <c r="W5152" s="20"/>
      <c r="X5152" s="20"/>
      <c r="Y5152" s="20"/>
      <c r="Z5152" s="20"/>
      <c r="AA5152" s="20"/>
      <c r="AB5152" s="20"/>
      <c r="AC5152" s="20"/>
      <c r="AD5152" s="209">
        <v>2.4990000000000001</v>
      </c>
      <c r="AE5152" s="209">
        <v>1.4</v>
      </c>
      <c r="AF5152" s="209">
        <v>1.167</v>
      </c>
      <c r="AG5152" s="209">
        <v>0.63300000000000001</v>
      </c>
      <c r="AH5152" s="20"/>
      <c r="AI5152" s="20"/>
      <c r="AJ5152" s="20"/>
      <c r="AK5152" s="20"/>
      <c r="AL5152" s="20"/>
      <c r="AM5152" s="209">
        <v>0.49099999999999999</v>
      </c>
      <c r="AN5152" s="209">
        <v>0.35899999999999999</v>
      </c>
      <c r="AO5152" s="209">
        <v>0.94399999999999995</v>
      </c>
      <c r="AP5152" s="209">
        <v>1.3049999999999999</v>
      </c>
      <c r="AQ5152" s="209">
        <v>1.4710000000000001</v>
      </c>
      <c r="AR5152" s="209">
        <v>1.1379999999999999</v>
      </c>
      <c r="AS5152" s="209">
        <v>0.89700000000000002</v>
      </c>
      <c r="AT5152" s="209">
        <v>0.434</v>
      </c>
      <c r="AU5152" s="20"/>
      <c r="AV5152" s="20"/>
      <c r="AW5152" s="20"/>
      <c r="AX5152" s="20"/>
      <c r="AY5152" s="20"/>
      <c r="AZ5152" s="209">
        <v>0.46100000000000002</v>
      </c>
      <c r="BA5152" s="209">
        <v>1.1000000000000001</v>
      </c>
      <c r="BB5152" s="21">
        <f t="shared" si="529"/>
        <v>2.4990000000000001</v>
      </c>
      <c r="BC5152" s="21">
        <f>BF5152</f>
        <v>4.76</v>
      </c>
      <c r="BD5152" s="22">
        <f t="shared" si="527"/>
        <v>3.3588709677419355</v>
      </c>
      <c r="BE5152" s="21">
        <f>BC5152-BD5152</f>
        <v>1.4011290322580643</v>
      </c>
      <c r="BF5152" s="2">
        <v>4.76</v>
      </c>
      <c r="BG5152" s="10">
        <v>6</v>
      </c>
      <c r="BH5152" s="21">
        <f t="shared" si="528"/>
        <v>3.5414399999999999E-3</v>
      </c>
      <c r="BI5152" s="22">
        <f t="shared" si="528"/>
        <v>2.4989999999999999E-3</v>
      </c>
      <c r="BJ5152" s="21">
        <f>BH5152-BI5152</f>
        <v>1.0424399999999999E-3</v>
      </c>
      <c r="BK5152" s="21">
        <v>1.062432E-2</v>
      </c>
      <c r="BL5152" s="22">
        <v>7.4970000000000002E-3</v>
      </c>
      <c r="BM5152" s="21">
        <v>3.1273199999999994E-3</v>
      </c>
      <c r="BN5152" s="21">
        <f t="shared" si="530"/>
        <v>4.2497279999999998E-2</v>
      </c>
      <c r="BO5152" s="22">
        <f t="shared" si="530"/>
        <v>2.9988000000000001E-2</v>
      </c>
      <c r="BP5152" s="21">
        <f t="shared" si="530"/>
        <v>1.2509279999999998E-2</v>
      </c>
    </row>
    <row r="5153" spans="1:68" ht="11.1" hidden="1" customHeight="1" outlineLevel="2" x14ac:dyDescent="0.2">
      <c r="A5153" s="10"/>
      <c r="B5153" s="18"/>
      <c r="C5153" s="18"/>
      <c r="D5153" s="18"/>
      <c r="E5153" s="23" t="s">
        <v>4513</v>
      </c>
      <c r="F5153" s="24"/>
      <c r="G5153" s="24"/>
      <c r="H5153" s="24"/>
      <c r="I5153" s="24"/>
      <c r="J5153" s="24"/>
      <c r="K5153" s="24"/>
      <c r="L5153" s="24"/>
      <c r="M5153" s="24"/>
      <c r="N5153" s="24"/>
      <c r="O5153" s="24"/>
      <c r="P5153" s="24"/>
      <c r="Q5153" s="24"/>
      <c r="R5153" s="24"/>
      <c r="S5153" s="24"/>
      <c r="T5153" s="24"/>
      <c r="U5153" s="24"/>
      <c r="V5153" s="24"/>
      <c r="W5153" s="24"/>
      <c r="X5153" s="24"/>
      <c r="Y5153" s="24"/>
      <c r="Z5153" s="24"/>
      <c r="AA5153" s="24"/>
      <c r="AB5153" s="24"/>
      <c r="AC5153" s="24"/>
      <c r="AD5153" s="208">
        <v>2.4990000000000001</v>
      </c>
      <c r="AE5153" s="208">
        <v>1.4</v>
      </c>
      <c r="AF5153" s="208">
        <v>1.167</v>
      </c>
      <c r="AG5153" s="208">
        <v>0.63300000000000001</v>
      </c>
      <c r="AH5153" s="24"/>
      <c r="AI5153" s="24"/>
      <c r="AJ5153" s="24"/>
      <c r="AK5153" s="24"/>
      <c r="AL5153" s="24"/>
      <c r="AM5153" s="208">
        <v>0.49099999999999999</v>
      </c>
      <c r="AN5153" s="208">
        <v>0.35899999999999999</v>
      </c>
      <c r="AO5153" s="208">
        <v>0.94399999999999995</v>
      </c>
      <c r="AP5153" s="208">
        <v>1.3049999999999999</v>
      </c>
      <c r="AQ5153" s="208">
        <v>1.4710000000000001</v>
      </c>
      <c r="AR5153" s="208">
        <v>1.1379999999999999</v>
      </c>
      <c r="AS5153" s="208">
        <v>0.89700000000000002</v>
      </c>
      <c r="AT5153" s="208">
        <v>0.434</v>
      </c>
      <c r="AU5153" s="24"/>
      <c r="AV5153" s="24"/>
      <c r="AW5153" s="24"/>
      <c r="AX5153" s="24"/>
      <c r="AY5153" s="24"/>
      <c r="AZ5153" s="208">
        <v>0.46100000000000002</v>
      </c>
      <c r="BA5153" s="208">
        <v>1.1000000000000001</v>
      </c>
      <c r="BB5153" s="21">
        <f t="shared" si="529"/>
        <v>2.4990000000000001</v>
      </c>
      <c r="BC5153" s="21"/>
      <c r="BD5153" s="22">
        <f t="shared" si="527"/>
        <v>3.3588709677419355</v>
      </c>
      <c r="BE5153" s="21"/>
      <c r="BG5153" s="10"/>
      <c r="BH5153" s="21">
        <f t="shared" si="528"/>
        <v>0</v>
      </c>
      <c r="BI5153" s="22">
        <f t="shared" si="528"/>
        <v>2.4989999999999999E-3</v>
      </c>
      <c r="BJ5153" s="21"/>
      <c r="BK5153" s="21">
        <v>0</v>
      </c>
      <c r="BL5153" s="22">
        <v>7.4970000000000002E-3</v>
      </c>
      <c r="BM5153" s="21"/>
      <c r="BN5153" s="21">
        <f t="shared" si="530"/>
        <v>0</v>
      </c>
      <c r="BO5153" s="22">
        <f t="shared" si="530"/>
        <v>2.9988000000000001E-2</v>
      </c>
      <c r="BP5153" s="21">
        <f t="shared" si="530"/>
        <v>0</v>
      </c>
    </row>
    <row r="5154" spans="1:68" ht="11.1" customHeight="1" outlineLevel="1" collapsed="1" x14ac:dyDescent="0.2">
      <c r="A5154" s="10"/>
      <c r="B5154" s="18"/>
      <c r="C5154" s="18"/>
      <c r="D5154" s="18"/>
      <c r="E5154" s="19" t="s">
        <v>4514</v>
      </c>
      <c r="F5154" s="20"/>
      <c r="G5154" s="20"/>
      <c r="H5154" s="20"/>
      <c r="I5154" s="20"/>
      <c r="J5154" s="20"/>
      <c r="K5154" s="20"/>
      <c r="L5154" s="20"/>
      <c r="M5154" s="20"/>
      <c r="N5154" s="20"/>
      <c r="O5154" s="20"/>
      <c r="P5154" s="20"/>
      <c r="Q5154" s="20"/>
      <c r="R5154" s="20"/>
      <c r="S5154" s="20"/>
      <c r="T5154" s="20"/>
      <c r="U5154" s="20"/>
      <c r="V5154" s="20"/>
      <c r="W5154" s="20"/>
      <c r="X5154" s="20"/>
      <c r="Y5154" s="20"/>
      <c r="Z5154" s="20"/>
      <c r="AA5154" s="20"/>
      <c r="AB5154" s="20"/>
      <c r="AC5154" s="20"/>
      <c r="AD5154" s="20"/>
      <c r="AE5154" s="20"/>
      <c r="AF5154" s="20"/>
      <c r="AG5154" s="20"/>
      <c r="AH5154" s="20"/>
      <c r="AI5154" s="20"/>
      <c r="AJ5154" s="20"/>
      <c r="AK5154" s="20"/>
      <c r="AL5154" s="20"/>
      <c r="AM5154" s="209">
        <v>3.7999999999999999E-2</v>
      </c>
      <c r="AN5154" s="209">
        <v>8.5999999999999993E-2</v>
      </c>
      <c r="AO5154" s="209">
        <v>0.27500000000000002</v>
      </c>
      <c r="AP5154" s="20"/>
      <c r="AQ5154" s="20"/>
      <c r="AR5154" s="209">
        <v>7.0999999999999994E-2</v>
      </c>
      <c r="AS5154" s="209">
        <v>8.8999999999999996E-2</v>
      </c>
      <c r="AT5154" s="209">
        <v>6.9000000000000006E-2</v>
      </c>
      <c r="AU5154" s="209">
        <v>3.7999999999999999E-2</v>
      </c>
      <c r="AV5154" s="209">
        <v>3.1E-2</v>
      </c>
      <c r="AW5154" s="20"/>
      <c r="AX5154" s="20"/>
      <c r="AY5154" s="20"/>
      <c r="AZ5154" s="209">
        <v>7.8E-2</v>
      </c>
      <c r="BA5154" s="20"/>
      <c r="BB5154" s="21">
        <f t="shared" si="529"/>
        <v>0.27500000000000002</v>
      </c>
      <c r="BC5154" s="21">
        <f>BF5154</f>
        <v>1.2</v>
      </c>
      <c r="BD5154" s="22">
        <f t="shared" si="527"/>
        <v>0.3696236559139785</v>
      </c>
      <c r="BE5154" s="21">
        <f>BC5154-BD5154</f>
        <v>0.83037634408602146</v>
      </c>
      <c r="BF5154" s="2">
        <v>1.2</v>
      </c>
      <c r="BG5154" s="10">
        <v>7</v>
      </c>
      <c r="BH5154" s="21">
        <f t="shared" si="528"/>
        <v>8.9279999999999991E-4</v>
      </c>
      <c r="BI5154" s="22">
        <f t="shared" si="528"/>
        <v>2.7500000000000002E-4</v>
      </c>
      <c r="BJ5154" s="21">
        <f>BH5154-BI5154</f>
        <v>6.1779999999999995E-4</v>
      </c>
      <c r="BK5154" s="21">
        <v>2.6783999999999996E-3</v>
      </c>
      <c r="BL5154" s="22">
        <v>8.25E-4</v>
      </c>
      <c r="BM5154" s="21">
        <v>1.8533999999999996E-3</v>
      </c>
      <c r="BN5154" s="21">
        <f t="shared" si="530"/>
        <v>1.0713599999999998E-2</v>
      </c>
      <c r="BO5154" s="22">
        <f t="shared" si="530"/>
        <v>3.3E-3</v>
      </c>
      <c r="BP5154" s="21">
        <f t="shared" si="530"/>
        <v>7.4135999999999985E-3</v>
      </c>
    </row>
    <row r="5155" spans="1:68" ht="11.1" hidden="1" customHeight="1" outlineLevel="2" x14ac:dyDescent="0.2">
      <c r="A5155" s="10"/>
      <c r="B5155" s="18"/>
      <c r="C5155" s="18"/>
      <c r="D5155" s="18"/>
      <c r="E5155" s="23" t="s">
        <v>4515</v>
      </c>
      <c r="F5155" s="24"/>
      <c r="G5155" s="24"/>
      <c r="H5155" s="24"/>
      <c r="I5155" s="24"/>
      <c r="J5155" s="24"/>
      <c r="K5155" s="24"/>
      <c r="L5155" s="24"/>
      <c r="M5155" s="24"/>
      <c r="N5155" s="24"/>
      <c r="O5155" s="24"/>
      <c r="P5155" s="24"/>
      <c r="Q5155" s="24"/>
      <c r="R5155" s="24"/>
      <c r="S5155" s="24"/>
      <c r="T5155" s="24"/>
      <c r="U5155" s="24"/>
      <c r="V5155" s="24"/>
      <c r="W5155" s="24"/>
      <c r="X5155" s="24"/>
      <c r="Y5155" s="24"/>
      <c r="Z5155" s="24"/>
      <c r="AA5155" s="24"/>
      <c r="AB5155" s="24"/>
      <c r="AC5155" s="24"/>
      <c r="AD5155" s="24"/>
      <c r="AE5155" s="24"/>
      <c r="AF5155" s="24"/>
      <c r="AG5155" s="24"/>
      <c r="AH5155" s="24"/>
      <c r="AI5155" s="24"/>
      <c r="AJ5155" s="24"/>
      <c r="AK5155" s="24"/>
      <c r="AL5155" s="24"/>
      <c r="AM5155" s="208">
        <v>3.7999999999999999E-2</v>
      </c>
      <c r="AN5155" s="208">
        <v>8.5999999999999993E-2</v>
      </c>
      <c r="AO5155" s="208">
        <v>0.27500000000000002</v>
      </c>
      <c r="AP5155" s="24"/>
      <c r="AQ5155" s="24"/>
      <c r="AR5155" s="208">
        <v>7.0999999999999994E-2</v>
      </c>
      <c r="AS5155" s="208">
        <v>8.8999999999999996E-2</v>
      </c>
      <c r="AT5155" s="208">
        <v>6.9000000000000006E-2</v>
      </c>
      <c r="AU5155" s="208">
        <v>3.7999999999999999E-2</v>
      </c>
      <c r="AV5155" s="208">
        <v>3.1E-2</v>
      </c>
      <c r="AW5155" s="24"/>
      <c r="AX5155" s="24"/>
      <c r="AY5155" s="24"/>
      <c r="AZ5155" s="208">
        <v>7.8E-2</v>
      </c>
      <c r="BA5155" s="24"/>
      <c r="BB5155" s="21">
        <f t="shared" si="529"/>
        <v>0.27500000000000002</v>
      </c>
      <c r="BC5155" s="21"/>
      <c r="BD5155" s="22">
        <f t="shared" ref="BD5155:BD5218" si="531">(BB5155/31/24)*1000</f>
        <v>0.3696236559139785</v>
      </c>
      <c r="BE5155" s="21"/>
      <c r="BG5155" s="10"/>
      <c r="BH5155" s="21">
        <f t="shared" si="528"/>
        <v>0</v>
      </c>
      <c r="BI5155" s="22">
        <f t="shared" si="528"/>
        <v>2.7500000000000002E-4</v>
      </c>
      <c r="BJ5155" s="21"/>
      <c r="BK5155" s="21">
        <v>0</v>
      </c>
      <c r="BL5155" s="22">
        <v>8.25E-4</v>
      </c>
      <c r="BM5155" s="21"/>
      <c r="BN5155" s="21">
        <f t="shared" si="530"/>
        <v>0</v>
      </c>
      <c r="BO5155" s="22">
        <f t="shared" si="530"/>
        <v>3.3E-3</v>
      </c>
      <c r="BP5155" s="21">
        <f t="shared" si="530"/>
        <v>0</v>
      </c>
    </row>
    <row r="5156" spans="1:68" ht="11.1" hidden="1" customHeight="1" outlineLevel="1" collapsed="1" x14ac:dyDescent="0.2">
      <c r="A5156" s="10"/>
      <c r="B5156" s="18"/>
      <c r="C5156" s="18"/>
      <c r="D5156" s="18"/>
      <c r="E5156" s="19" t="s">
        <v>4516</v>
      </c>
      <c r="F5156" s="209">
        <v>5.2649999999999997</v>
      </c>
      <c r="G5156" s="209">
        <v>4.9530000000000003</v>
      </c>
      <c r="H5156" s="20"/>
      <c r="I5156" s="240">
        <v>5.9939999999999998</v>
      </c>
      <c r="J5156" s="240"/>
      <c r="K5156" s="20"/>
      <c r="L5156" s="20"/>
      <c r="M5156" s="20"/>
      <c r="N5156" s="20"/>
      <c r="O5156" s="20"/>
      <c r="P5156" s="209">
        <v>2.46</v>
      </c>
      <c r="Q5156" s="209">
        <v>4.0090000000000003</v>
      </c>
      <c r="R5156" s="209">
        <v>4.9909999999999997</v>
      </c>
      <c r="S5156" s="209">
        <v>4.7590000000000003</v>
      </c>
      <c r="T5156" s="209">
        <v>5.5620000000000003</v>
      </c>
      <c r="U5156" s="209">
        <v>3.41</v>
      </c>
      <c r="V5156" s="209">
        <v>397.726</v>
      </c>
      <c r="W5156" s="20"/>
      <c r="X5156" s="20"/>
      <c r="Y5156" s="20"/>
      <c r="Z5156" s="20"/>
      <c r="AA5156" s="209">
        <v>0.51800000000000002</v>
      </c>
      <c r="AB5156" s="209">
        <v>1.2829999999999999</v>
      </c>
      <c r="AC5156" s="209">
        <v>6.2149999999999999</v>
      </c>
      <c r="AD5156" s="209">
        <v>4.6639999999999997</v>
      </c>
      <c r="AE5156" s="209">
        <v>6.8840000000000003</v>
      </c>
      <c r="AF5156" s="209">
        <v>8.9640000000000004</v>
      </c>
      <c r="AG5156" s="209">
        <v>4.1269999999999998</v>
      </c>
      <c r="AH5156" s="209">
        <v>2.714</v>
      </c>
      <c r="AI5156" s="209">
        <v>0.95899999999999996</v>
      </c>
      <c r="AJ5156" s="20"/>
      <c r="AK5156" s="20"/>
      <c r="AL5156" s="20"/>
      <c r="AM5156" s="209">
        <v>1.0549999999999999</v>
      </c>
      <c r="AN5156" s="209">
        <v>1.03</v>
      </c>
      <c r="AO5156" s="209">
        <v>40.429000000000002</v>
      </c>
      <c r="AP5156" s="209">
        <v>40.770000000000003</v>
      </c>
      <c r="AQ5156" s="209">
        <v>14.489000000000001</v>
      </c>
      <c r="AR5156" s="209">
        <v>8.8719999999999999</v>
      </c>
      <c r="AS5156" s="209">
        <v>6.4039999999999999</v>
      </c>
      <c r="AT5156" s="209">
        <v>14.382</v>
      </c>
      <c r="AU5156" s="209">
        <v>0.47499999999999998</v>
      </c>
      <c r="AV5156" s="20"/>
      <c r="AW5156" s="20"/>
      <c r="AX5156" s="20"/>
      <c r="AY5156" s="209">
        <v>0.36199999999999999</v>
      </c>
      <c r="AZ5156" s="209">
        <v>1.466</v>
      </c>
      <c r="BA5156" s="209">
        <v>2.8959999999999999</v>
      </c>
      <c r="BB5156" s="56">
        <f>BB5157+BB5158</f>
        <v>16.608000000000001</v>
      </c>
      <c r="BC5156" s="21">
        <f>BD5156</f>
        <v>22.322580645161292</v>
      </c>
      <c r="BD5156" s="22">
        <f t="shared" si="531"/>
        <v>22.322580645161292</v>
      </c>
      <c r="BE5156" s="21">
        <f>BC5156-BD5156</f>
        <v>0</v>
      </c>
      <c r="BF5156" s="2">
        <v>20.74</v>
      </c>
      <c r="BG5156" s="10">
        <v>5</v>
      </c>
      <c r="BH5156" s="21">
        <f t="shared" si="528"/>
        <v>1.6608000000000001E-2</v>
      </c>
      <c r="BI5156" s="22">
        <f t="shared" si="528"/>
        <v>1.6608000000000001E-2</v>
      </c>
      <c r="BJ5156" s="21">
        <f>BH5156-BI5156</f>
        <v>0</v>
      </c>
      <c r="BK5156" s="21">
        <v>4.9824000000000007E-2</v>
      </c>
      <c r="BL5156" s="22">
        <v>4.9824000000000007E-2</v>
      </c>
      <c r="BM5156" s="21">
        <v>0</v>
      </c>
      <c r="BN5156" s="21">
        <f t="shared" si="530"/>
        <v>0.19929600000000003</v>
      </c>
      <c r="BO5156" s="22">
        <f t="shared" si="530"/>
        <v>0.19929600000000003</v>
      </c>
      <c r="BP5156" s="21">
        <f t="shared" si="530"/>
        <v>0</v>
      </c>
    </row>
    <row r="5157" spans="1:68" ht="11.1" hidden="1" customHeight="1" outlineLevel="2" x14ac:dyDescent="0.2">
      <c r="A5157" s="10"/>
      <c r="B5157" s="18"/>
      <c r="C5157" s="18"/>
      <c r="D5157" s="18"/>
      <c r="E5157" s="23" t="s">
        <v>4517</v>
      </c>
      <c r="F5157" s="208">
        <v>5.2649999999999997</v>
      </c>
      <c r="G5157" s="208">
        <v>4.9530000000000003</v>
      </c>
      <c r="H5157" s="24"/>
      <c r="I5157" s="239">
        <v>5.9939999999999998</v>
      </c>
      <c r="J5157" s="239"/>
      <c r="K5157" s="24"/>
      <c r="L5157" s="24"/>
      <c r="M5157" s="24"/>
      <c r="N5157" s="24"/>
      <c r="O5157" s="24"/>
      <c r="P5157" s="208">
        <v>2.46</v>
      </c>
      <c r="Q5157" s="208">
        <v>4.0090000000000003</v>
      </c>
      <c r="R5157" s="208">
        <v>4.9909999999999997</v>
      </c>
      <c r="S5157" s="208">
        <v>4.7590000000000003</v>
      </c>
      <c r="T5157" s="208">
        <v>5.5620000000000003</v>
      </c>
      <c r="U5157" s="208">
        <v>3.41</v>
      </c>
      <c r="V5157" s="208">
        <v>1.6220000000000001</v>
      </c>
      <c r="W5157" s="24"/>
      <c r="X5157" s="24"/>
      <c r="Y5157" s="24"/>
      <c r="Z5157" s="24"/>
      <c r="AA5157" s="208">
        <v>0.51800000000000002</v>
      </c>
      <c r="AB5157" s="208">
        <v>1.2829999999999999</v>
      </c>
      <c r="AC5157" s="208">
        <v>6.2149999999999999</v>
      </c>
      <c r="AD5157" s="208">
        <v>4.6639999999999997</v>
      </c>
      <c r="AE5157" s="208">
        <v>6.8840000000000003</v>
      </c>
      <c r="AF5157" s="208">
        <v>8.9640000000000004</v>
      </c>
      <c r="AG5157" s="208">
        <v>4.1269999999999998</v>
      </c>
      <c r="AH5157" s="208">
        <v>2.714</v>
      </c>
      <c r="AI5157" s="208">
        <v>0.95899999999999996</v>
      </c>
      <c r="AJ5157" s="24"/>
      <c r="AK5157" s="24"/>
      <c r="AL5157" s="24"/>
      <c r="AM5157" s="208">
        <v>1.0549999999999999</v>
      </c>
      <c r="AN5157" s="208">
        <v>1.03</v>
      </c>
      <c r="AO5157" s="208">
        <v>3.597</v>
      </c>
      <c r="AP5157" s="208">
        <v>4.5910000000000002</v>
      </c>
      <c r="AQ5157" s="208">
        <v>5.6079999999999997</v>
      </c>
      <c r="AR5157" s="208">
        <v>4.7359999999999998</v>
      </c>
      <c r="AS5157" s="208">
        <v>3.1629999999999998</v>
      </c>
      <c r="AT5157" s="208">
        <v>2.4420000000000002</v>
      </c>
      <c r="AU5157" s="208">
        <v>0.20300000000000001</v>
      </c>
      <c r="AV5157" s="24"/>
      <c r="AW5157" s="24"/>
      <c r="AX5157" s="24"/>
      <c r="AY5157" s="208">
        <v>3.5000000000000003E-2</v>
      </c>
      <c r="AZ5157" s="208">
        <v>1.2170000000000001</v>
      </c>
      <c r="BA5157" s="208">
        <v>2.76</v>
      </c>
      <c r="BB5157" s="21">
        <f t="shared" si="529"/>
        <v>8.9640000000000004</v>
      </c>
      <c r="BC5157" s="21"/>
      <c r="BD5157" s="22">
        <f t="shared" si="531"/>
        <v>12.048387096774194</v>
      </c>
      <c r="BE5157" s="21"/>
      <c r="BG5157" s="10"/>
      <c r="BH5157" s="21">
        <f t="shared" si="528"/>
        <v>0</v>
      </c>
      <c r="BI5157" s="22">
        <f t="shared" si="528"/>
        <v>8.9639999999999997E-3</v>
      </c>
      <c r="BJ5157" s="21"/>
      <c r="BK5157" s="21">
        <v>0</v>
      </c>
      <c r="BL5157" s="22">
        <v>2.6891999999999999E-2</v>
      </c>
      <c r="BM5157" s="21"/>
      <c r="BN5157" s="21">
        <f t="shared" si="530"/>
        <v>0</v>
      </c>
      <c r="BO5157" s="22">
        <f t="shared" si="530"/>
        <v>0.107568</v>
      </c>
      <c r="BP5157" s="21">
        <f t="shared" si="530"/>
        <v>0</v>
      </c>
    </row>
    <row r="5158" spans="1:68" ht="11.1" hidden="1" customHeight="1" outlineLevel="2" x14ac:dyDescent="0.2">
      <c r="A5158" s="10"/>
      <c r="B5158" s="18"/>
      <c r="C5158" s="18"/>
      <c r="D5158" s="18"/>
      <c r="E5158" s="23" t="s">
        <v>4518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24"/>
      <c r="AA5158" s="24"/>
      <c r="AB5158" s="24"/>
      <c r="AC5158" s="24"/>
      <c r="AD5158" s="24"/>
      <c r="AE5158" s="24"/>
      <c r="AF5158" s="24"/>
      <c r="AG5158" s="24"/>
      <c r="AH5158" s="24"/>
      <c r="AI5158" s="24"/>
      <c r="AJ5158" s="24"/>
      <c r="AK5158" s="24"/>
      <c r="AL5158" s="24"/>
      <c r="AM5158" s="24"/>
      <c r="AN5158" s="24"/>
      <c r="AO5158" s="24"/>
      <c r="AP5158" s="208">
        <v>7.6440000000000001</v>
      </c>
      <c r="AQ5158" s="208">
        <v>4.1500000000000004</v>
      </c>
      <c r="AR5158" s="208">
        <v>4.1360000000000001</v>
      </c>
      <c r="AS5158" s="208">
        <v>3.2410000000000001</v>
      </c>
      <c r="AT5158" s="208">
        <v>2.3769999999999998</v>
      </c>
      <c r="AU5158" s="208">
        <v>0.27200000000000002</v>
      </c>
      <c r="AV5158" s="24"/>
      <c r="AW5158" s="24"/>
      <c r="AX5158" s="24"/>
      <c r="AY5158" s="208">
        <v>0.32700000000000001</v>
      </c>
      <c r="AZ5158" s="208">
        <v>0.249</v>
      </c>
      <c r="BA5158" s="208">
        <v>0.13600000000000001</v>
      </c>
      <c r="BB5158" s="21">
        <f t="shared" si="529"/>
        <v>7.6440000000000001</v>
      </c>
      <c r="BC5158" s="21"/>
      <c r="BD5158" s="22">
        <f t="shared" si="531"/>
        <v>10.274193548387098</v>
      </c>
      <c r="BE5158" s="21"/>
      <c r="BG5158" s="10"/>
      <c r="BH5158" s="21">
        <f t="shared" si="528"/>
        <v>0</v>
      </c>
      <c r="BI5158" s="22">
        <f t="shared" si="528"/>
        <v>7.6440000000000006E-3</v>
      </c>
      <c r="BJ5158" s="21"/>
      <c r="BK5158" s="21">
        <v>0</v>
      </c>
      <c r="BL5158" s="22">
        <v>2.2932000000000001E-2</v>
      </c>
      <c r="BM5158" s="21"/>
      <c r="BN5158" s="21">
        <f t="shared" si="530"/>
        <v>0</v>
      </c>
      <c r="BO5158" s="22">
        <f t="shared" si="530"/>
        <v>9.1728000000000004E-2</v>
      </c>
      <c r="BP5158" s="21">
        <f t="shared" si="530"/>
        <v>0</v>
      </c>
    </row>
    <row r="5159" spans="1:68" ht="11.1" hidden="1" customHeight="1" outlineLevel="1" collapsed="1" x14ac:dyDescent="0.2">
      <c r="A5159" s="10"/>
      <c r="B5159" s="18"/>
      <c r="C5159" s="18"/>
      <c r="D5159" s="18"/>
      <c r="E5159" s="19" t="s">
        <v>4519</v>
      </c>
      <c r="F5159" s="209">
        <v>7.0469999999999997</v>
      </c>
      <c r="G5159" s="209">
        <v>3.7919999999999998</v>
      </c>
      <c r="H5159" s="209">
        <v>2.5870000000000002</v>
      </c>
      <c r="I5159" s="240">
        <v>1.677</v>
      </c>
      <c r="J5159" s="240"/>
      <c r="K5159" s="20"/>
      <c r="L5159" s="209">
        <v>1.22</v>
      </c>
      <c r="M5159" s="209">
        <v>0.60299999999999998</v>
      </c>
      <c r="N5159" s="20"/>
      <c r="O5159" s="20"/>
      <c r="P5159" s="209">
        <v>2.4980000000000002</v>
      </c>
      <c r="Q5159" s="20"/>
      <c r="R5159" s="209">
        <v>6.125</v>
      </c>
      <c r="S5159" s="209">
        <v>3.0209999999999999</v>
      </c>
      <c r="T5159" s="209">
        <v>6.0410000000000004</v>
      </c>
      <c r="U5159" s="209">
        <v>2.3519999999999999</v>
      </c>
      <c r="V5159" s="209">
        <v>2</v>
      </c>
      <c r="W5159" s="20"/>
      <c r="X5159" s="20"/>
      <c r="Y5159" s="20"/>
      <c r="Z5159" s="20"/>
      <c r="AA5159" s="209">
        <v>2.5790000000000002</v>
      </c>
      <c r="AB5159" s="209">
        <v>0.6</v>
      </c>
      <c r="AC5159" s="209">
        <v>4.0060000000000002</v>
      </c>
      <c r="AD5159" s="209">
        <v>4.0049999999999999</v>
      </c>
      <c r="AE5159" s="209">
        <v>4.266</v>
      </c>
      <c r="AF5159" s="209">
        <v>4.1529999999999996</v>
      </c>
      <c r="AG5159" s="209">
        <v>1.9870000000000001</v>
      </c>
      <c r="AH5159" s="209">
        <v>1.4039999999999999</v>
      </c>
      <c r="AI5159" s="209">
        <v>0.997</v>
      </c>
      <c r="AJ5159" s="209">
        <v>0.20499999999999999</v>
      </c>
      <c r="AK5159" s="209">
        <v>0.113</v>
      </c>
      <c r="AL5159" s="209">
        <v>0.153</v>
      </c>
      <c r="AM5159" s="209">
        <v>0.64</v>
      </c>
      <c r="AN5159" s="209">
        <v>1.5569999999999999</v>
      </c>
      <c r="AO5159" s="209">
        <v>2.766</v>
      </c>
      <c r="AP5159" s="209">
        <v>3.6150000000000002</v>
      </c>
      <c r="AQ5159" s="209">
        <v>4.9820000000000002</v>
      </c>
      <c r="AR5159" s="209">
        <v>4.5519999999999996</v>
      </c>
      <c r="AS5159" s="209">
        <v>2.6190000000000002</v>
      </c>
      <c r="AT5159" s="209">
        <v>1.5760000000000001</v>
      </c>
      <c r="AU5159" s="209">
        <v>0.93200000000000005</v>
      </c>
      <c r="AV5159" s="209">
        <v>0.20399999999999999</v>
      </c>
      <c r="AW5159" s="20"/>
      <c r="AX5159" s="20"/>
      <c r="AY5159" s="209">
        <v>0.26600000000000001</v>
      </c>
      <c r="AZ5159" s="20"/>
      <c r="BA5159" s="20"/>
      <c r="BB5159" s="21">
        <f t="shared" si="529"/>
        <v>7.0469999999999997</v>
      </c>
      <c r="BC5159" s="21">
        <f>BF5159</f>
        <v>11.3</v>
      </c>
      <c r="BD5159" s="22">
        <f t="shared" si="531"/>
        <v>9.4717741935483861</v>
      </c>
      <c r="BE5159" s="21">
        <f>BC5159-BD5159</f>
        <v>1.8282258064516146</v>
      </c>
      <c r="BF5159" s="2">
        <v>11.3</v>
      </c>
      <c r="BG5159" s="10">
        <v>6</v>
      </c>
      <c r="BH5159" s="21">
        <f t="shared" si="528"/>
        <v>8.4072000000000001E-3</v>
      </c>
      <c r="BI5159" s="22">
        <f t="shared" si="528"/>
        <v>7.0470000000000003E-3</v>
      </c>
      <c r="BJ5159" s="21">
        <f>BH5159-BI5159</f>
        <v>1.3601999999999998E-3</v>
      </c>
      <c r="BK5159" s="21">
        <v>2.52216E-2</v>
      </c>
      <c r="BL5159" s="22">
        <v>2.1141E-2</v>
      </c>
      <c r="BM5159" s="21">
        <v>4.0806000000000002E-3</v>
      </c>
      <c r="BN5159" s="21">
        <f t="shared" si="530"/>
        <v>0.1008864</v>
      </c>
      <c r="BO5159" s="22">
        <f t="shared" si="530"/>
        <v>8.4564E-2</v>
      </c>
      <c r="BP5159" s="21">
        <f t="shared" si="530"/>
        <v>1.6322400000000001E-2</v>
      </c>
    </row>
    <row r="5160" spans="1:68" ht="11.1" hidden="1" customHeight="1" outlineLevel="2" x14ac:dyDescent="0.2">
      <c r="A5160" s="10"/>
      <c r="B5160" s="18"/>
      <c r="C5160" s="18"/>
      <c r="D5160" s="18"/>
      <c r="E5160" s="23" t="s">
        <v>3130</v>
      </c>
      <c r="F5160" s="208">
        <v>7.0469999999999997</v>
      </c>
      <c r="G5160" s="208">
        <v>3.7919999999999998</v>
      </c>
      <c r="H5160" s="208">
        <v>2.5870000000000002</v>
      </c>
      <c r="I5160" s="239">
        <v>1.677</v>
      </c>
      <c r="J5160" s="239"/>
      <c r="K5160" s="24"/>
      <c r="L5160" s="208">
        <v>1.22</v>
      </c>
      <c r="M5160" s="208">
        <v>0.60299999999999998</v>
      </c>
      <c r="N5160" s="24"/>
      <c r="O5160" s="24"/>
      <c r="P5160" s="208">
        <v>2.4980000000000002</v>
      </c>
      <c r="Q5160" s="24"/>
      <c r="R5160" s="208">
        <v>6.125</v>
      </c>
      <c r="S5160" s="208">
        <v>3.0209999999999999</v>
      </c>
      <c r="T5160" s="208">
        <v>6.0410000000000004</v>
      </c>
      <c r="U5160" s="208">
        <v>2.3519999999999999</v>
      </c>
      <c r="V5160" s="208">
        <v>2</v>
      </c>
      <c r="W5160" s="24"/>
      <c r="X5160" s="24"/>
      <c r="Y5160" s="24"/>
      <c r="Z5160" s="24"/>
      <c r="AA5160" s="208">
        <v>2.5790000000000002</v>
      </c>
      <c r="AB5160" s="208">
        <v>0.6</v>
      </c>
      <c r="AC5160" s="208">
        <v>4.0060000000000002</v>
      </c>
      <c r="AD5160" s="208">
        <v>4.0049999999999999</v>
      </c>
      <c r="AE5160" s="208">
        <v>4.266</v>
      </c>
      <c r="AF5160" s="208">
        <v>4.1529999999999996</v>
      </c>
      <c r="AG5160" s="208">
        <v>1.9870000000000001</v>
      </c>
      <c r="AH5160" s="208">
        <v>1.4039999999999999</v>
      </c>
      <c r="AI5160" s="208">
        <v>0.997</v>
      </c>
      <c r="AJ5160" s="208">
        <v>0.20499999999999999</v>
      </c>
      <c r="AK5160" s="208">
        <v>0.113</v>
      </c>
      <c r="AL5160" s="208">
        <v>0.153</v>
      </c>
      <c r="AM5160" s="208">
        <v>0.64</v>
      </c>
      <c r="AN5160" s="208">
        <v>1.5569999999999999</v>
      </c>
      <c r="AO5160" s="208">
        <v>2.766</v>
      </c>
      <c r="AP5160" s="208">
        <v>3.6150000000000002</v>
      </c>
      <c r="AQ5160" s="208">
        <v>4.9820000000000002</v>
      </c>
      <c r="AR5160" s="208">
        <v>4.5519999999999996</v>
      </c>
      <c r="AS5160" s="208">
        <v>2.6190000000000002</v>
      </c>
      <c r="AT5160" s="208">
        <v>1.5760000000000001</v>
      </c>
      <c r="AU5160" s="208">
        <v>0.93200000000000005</v>
      </c>
      <c r="AV5160" s="208">
        <v>0.20399999999999999</v>
      </c>
      <c r="AW5160" s="24"/>
      <c r="AX5160" s="24"/>
      <c r="AY5160" s="208">
        <v>0.26600000000000001</v>
      </c>
      <c r="AZ5160" s="24"/>
      <c r="BA5160" s="24"/>
      <c r="BB5160" s="21">
        <f t="shared" si="529"/>
        <v>7.0469999999999997</v>
      </c>
      <c r="BC5160" s="21"/>
      <c r="BD5160" s="22">
        <f t="shared" si="531"/>
        <v>9.4717741935483861</v>
      </c>
      <c r="BE5160" s="21"/>
      <c r="BG5160" s="10"/>
      <c r="BH5160" s="21">
        <f t="shared" si="528"/>
        <v>0</v>
      </c>
      <c r="BI5160" s="22">
        <f t="shared" si="528"/>
        <v>7.0470000000000003E-3</v>
      </c>
      <c r="BJ5160" s="21"/>
      <c r="BK5160" s="21">
        <v>0</v>
      </c>
      <c r="BL5160" s="22">
        <v>2.1141E-2</v>
      </c>
      <c r="BM5160" s="21"/>
      <c r="BN5160" s="21">
        <f t="shared" si="530"/>
        <v>0</v>
      </c>
      <c r="BO5160" s="22">
        <f t="shared" si="530"/>
        <v>8.4564E-2</v>
      </c>
      <c r="BP5160" s="21">
        <f t="shared" si="530"/>
        <v>0</v>
      </c>
    </row>
    <row r="5161" spans="1:68" ht="11.1" hidden="1" customHeight="1" outlineLevel="1" collapsed="1" x14ac:dyDescent="0.2">
      <c r="A5161" s="10"/>
      <c r="B5161" s="18"/>
      <c r="C5161" s="18"/>
      <c r="D5161" s="18"/>
      <c r="E5161" s="19" t="s">
        <v>4520</v>
      </c>
      <c r="F5161" s="209">
        <v>2.5</v>
      </c>
      <c r="G5161" s="209">
        <v>54.927</v>
      </c>
      <c r="H5161" s="20"/>
      <c r="I5161" s="20"/>
      <c r="J5161" s="20"/>
      <c r="K5161" s="20"/>
      <c r="L5161" s="20"/>
      <c r="M5161" s="20"/>
      <c r="N5161" s="20"/>
      <c r="O5161" s="20"/>
      <c r="P5161" s="209">
        <v>4.8719999999999999</v>
      </c>
      <c r="Q5161" s="20"/>
      <c r="R5161" s="209">
        <v>6</v>
      </c>
      <c r="S5161" s="209">
        <v>18</v>
      </c>
      <c r="T5161" s="209">
        <v>8</v>
      </c>
      <c r="U5161" s="209">
        <v>5.3</v>
      </c>
      <c r="V5161" s="209">
        <v>1</v>
      </c>
      <c r="W5161" s="20"/>
      <c r="X5161" s="20"/>
      <c r="Y5161" s="20"/>
      <c r="Z5161" s="209">
        <v>48.246000000000002</v>
      </c>
      <c r="AA5161" s="20"/>
      <c r="AB5161" s="209">
        <v>7.18</v>
      </c>
      <c r="AC5161" s="20"/>
      <c r="AD5161" s="209">
        <v>6.1859999999999999</v>
      </c>
      <c r="AE5161" s="209">
        <v>19.61</v>
      </c>
      <c r="AF5161" s="209">
        <v>8.2949999999999999</v>
      </c>
      <c r="AG5161" s="209">
        <v>7.9240000000000004</v>
      </c>
      <c r="AH5161" s="209">
        <v>1.4350000000000001</v>
      </c>
      <c r="AI5161" s="20"/>
      <c r="AJ5161" s="20"/>
      <c r="AK5161" s="20"/>
      <c r="AL5161" s="20"/>
      <c r="AM5161" s="20"/>
      <c r="AN5161" s="209">
        <v>4.2309999999999999</v>
      </c>
      <c r="AO5161" s="209">
        <v>9.673</v>
      </c>
      <c r="AP5161" s="209">
        <v>6.2430000000000003</v>
      </c>
      <c r="AQ5161" s="209">
        <v>11.25</v>
      </c>
      <c r="AR5161" s="209">
        <v>7.4909999999999997</v>
      </c>
      <c r="AS5161" s="209">
        <v>5.8890000000000002</v>
      </c>
      <c r="AT5161" s="209">
        <v>2.4849999999999999</v>
      </c>
      <c r="AU5161" s="20"/>
      <c r="AV5161" s="20"/>
      <c r="AW5161" s="20"/>
      <c r="AX5161" s="20"/>
      <c r="AY5161" s="20"/>
      <c r="AZ5161" s="209">
        <v>4.2</v>
      </c>
      <c r="BA5161" s="209">
        <v>14.941000000000001</v>
      </c>
      <c r="BB5161" s="56">
        <f>BB5162+BB5163</f>
        <v>58.898000000000003</v>
      </c>
      <c r="BC5161" s="21">
        <f>BD5161</f>
        <v>79.163978494623663</v>
      </c>
      <c r="BD5161" s="22">
        <f t="shared" si="531"/>
        <v>79.163978494623663</v>
      </c>
      <c r="BE5161" s="21">
        <f>BC5161-BD5161</f>
        <v>0</v>
      </c>
      <c r="BF5161" s="2">
        <v>16.8</v>
      </c>
      <c r="BG5161" s="10">
        <v>6</v>
      </c>
      <c r="BH5161" s="21">
        <f t="shared" si="528"/>
        <v>5.8897999999999999E-2</v>
      </c>
      <c r="BI5161" s="22">
        <f t="shared" si="528"/>
        <v>5.8897999999999999E-2</v>
      </c>
      <c r="BJ5161" s="21">
        <f>BH5161-BI5161</f>
        <v>0</v>
      </c>
      <c r="BK5161" s="21">
        <v>0.17669399999999999</v>
      </c>
      <c r="BL5161" s="22">
        <v>0.17669399999999999</v>
      </c>
      <c r="BM5161" s="21">
        <v>0</v>
      </c>
      <c r="BN5161" s="21">
        <f t="shared" si="530"/>
        <v>0.70677599999999996</v>
      </c>
      <c r="BO5161" s="22">
        <f t="shared" si="530"/>
        <v>0.70677599999999996</v>
      </c>
      <c r="BP5161" s="21">
        <f t="shared" si="530"/>
        <v>0</v>
      </c>
    </row>
    <row r="5162" spans="1:68" ht="11.1" hidden="1" customHeight="1" outlineLevel="2" x14ac:dyDescent="0.2">
      <c r="A5162" s="10"/>
      <c r="B5162" s="18"/>
      <c r="C5162" s="18"/>
      <c r="D5162" s="18"/>
      <c r="E5162" s="23" t="s">
        <v>4521</v>
      </c>
      <c r="F5162" s="208">
        <v>2.5</v>
      </c>
      <c r="G5162" s="208">
        <v>36.802</v>
      </c>
      <c r="H5162" s="24"/>
      <c r="I5162" s="24"/>
      <c r="J5162" s="24"/>
      <c r="K5162" s="24"/>
      <c r="L5162" s="24"/>
      <c r="M5162" s="24"/>
      <c r="N5162" s="24"/>
      <c r="O5162" s="24"/>
      <c r="P5162" s="208">
        <v>3.2850000000000001</v>
      </c>
      <c r="Q5162" s="24"/>
      <c r="R5162" s="208">
        <v>4</v>
      </c>
      <c r="S5162" s="208">
        <v>15</v>
      </c>
      <c r="T5162" s="208">
        <v>6</v>
      </c>
      <c r="U5162" s="208">
        <v>4</v>
      </c>
      <c r="V5162" s="24"/>
      <c r="W5162" s="24"/>
      <c r="X5162" s="24"/>
      <c r="Y5162" s="24"/>
      <c r="Z5162" s="208">
        <v>40.773000000000003</v>
      </c>
      <c r="AA5162" s="24"/>
      <c r="AB5162" s="208">
        <v>5.859</v>
      </c>
      <c r="AC5162" s="24"/>
      <c r="AD5162" s="24"/>
      <c r="AE5162" s="208">
        <v>15.935</v>
      </c>
      <c r="AF5162" s="208">
        <v>5.4</v>
      </c>
      <c r="AG5162" s="208">
        <v>5.3289999999999997</v>
      </c>
      <c r="AH5162" s="24"/>
      <c r="AI5162" s="24"/>
      <c r="AJ5162" s="24"/>
      <c r="AK5162" s="24"/>
      <c r="AL5162" s="24"/>
      <c r="AM5162" s="24"/>
      <c r="AN5162" s="208">
        <v>1.399</v>
      </c>
      <c r="AO5162" s="208">
        <v>5.7720000000000002</v>
      </c>
      <c r="AP5162" s="208">
        <v>3.7919999999999998</v>
      </c>
      <c r="AQ5162" s="208">
        <v>6.8849999999999998</v>
      </c>
      <c r="AR5162" s="208">
        <v>4.6390000000000002</v>
      </c>
      <c r="AS5162" s="208">
        <v>3.2450000000000001</v>
      </c>
      <c r="AT5162" s="208">
        <v>0.746</v>
      </c>
      <c r="AU5162" s="24"/>
      <c r="AV5162" s="24"/>
      <c r="AW5162" s="24"/>
      <c r="AX5162" s="24"/>
      <c r="AY5162" s="24"/>
      <c r="AZ5162" s="208">
        <v>3</v>
      </c>
      <c r="BA5162" s="208">
        <v>10.928000000000001</v>
      </c>
      <c r="BB5162" s="21">
        <f t="shared" si="529"/>
        <v>40.773000000000003</v>
      </c>
      <c r="BC5162" s="21"/>
      <c r="BD5162" s="22">
        <f t="shared" si="531"/>
        <v>54.802419354838712</v>
      </c>
      <c r="BE5162" s="21"/>
      <c r="BG5162" s="10"/>
      <c r="BH5162" s="21">
        <f t="shared" si="528"/>
        <v>0</v>
      </c>
      <c r="BI5162" s="22">
        <f t="shared" si="528"/>
        <v>4.0772999999999997E-2</v>
      </c>
      <c r="BJ5162" s="21"/>
      <c r="BK5162" s="21">
        <v>0</v>
      </c>
      <c r="BL5162" s="22">
        <v>0.12231899999999998</v>
      </c>
      <c r="BM5162" s="21"/>
      <c r="BN5162" s="21">
        <f t="shared" si="530"/>
        <v>0</v>
      </c>
      <c r="BO5162" s="22">
        <f t="shared" si="530"/>
        <v>0.48927599999999993</v>
      </c>
      <c r="BP5162" s="21">
        <f t="shared" si="530"/>
        <v>0</v>
      </c>
    </row>
    <row r="5163" spans="1:68" ht="11.1" hidden="1" customHeight="1" outlineLevel="2" x14ac:dyDescent="0.2">
      <c r="A5163" s="10"/>
      <c r="B5163" s="18"/>
      <c r="C5163" s="18"/>
      <c r="D5163" s="18"/>
      <c r="E5163" s="23" t="s">
        <v>4522</v>
      </c>
      <c r="F5163" s="24"/>
      <c r="G5163" s="208">
        <v>18.125</v>
      </c>
      <c r="H5163" s="24"/>
      <c r="I5163" s="24"/>
      <c r="J5163" s="24"/>
      <c r="K5163" s="24"/>
      <c r="L5163" s="24"/>
      <c r="M5163" s="24"/>
      <c r="N5163" s="24"/>
      <c r="O5163" s="24"/>
      <c r="P5163" s="208">
        <v>1.587</v>
      </c>
      <c r="Q5163" s="24"/>
      <c r="R5163" s="208">
        <v>2</v>
      </c>
      <c r="S5163" s="208">
        <v>3</v>
      </c>
      <c r="T5163" s="208">
        <v>2</v>
      </c>
      <c r="U5163" s="208">
        <v>1.3</v>
      </c>
      <c r="V5163" s="208">
        <v>1</v>
      </c>
      <c r="W5163" s="24"/>
      <c r="X5163" s="24"/>
      <c r="Y5163" s="24"/>
      <c r="Z5163" s="208">
        <v>7.4729999999999999</v>
      </c>
      <c r="AA5163" s="24"/>
      <c r="AB5163" s="208">
        <v>1.321</v>
      </c>
      <c r="AC5163" s="24"/>
      <c r="AD5163" s="208">
        <v>6.1859999999999999</v>
      </c>
      <c r="AE5163" s="208">
        <v>3.6749999999999998</v>
      </c>
      <c r="AF5163" s="208">
        <v>2.895</v>
      </c>
      <c r="AG5163" s="208">
        <v>2.5950000000000002</v>
      </c>
      <c r="AH5163" s="208">
        <v>1.4350000000000001</v>
      </c>
      <c r="AI5163" s="24"/>
      <c r="AJ5163" s="24"/>
      <c r="AK5163" s="24"/>
      <c r="AL5163" s="24"/>
      <c r="AM5163" s="24"/>
      <c r="AN5163" s="208">
        <v>2.8319999999999999</v>
      </c>
      <c r="AO5163" s="208">
        <v>3.9009999999999998</v>
      </c>
      <c r="AP5163" s="208">
        <v>2.4510000000000001</v>
      </c>
      <c r="AQ5163" s="208">
        <v>4.3650000000000002</v>
      </c>
      <c r="AR5163" s="208">
        <v>2.8519999999999999</v>
      </c>
      <c r="AS5163" s="208">
        <v>2.6440000000000001</v>
      </c>
      <c r="AT5163" s="208">
        <v>1.7390000000000001</v>
      </c>
      <c r="AU5163" s="24"/>
      <c r="AV5163" s="24"/>
      <c r="AW5163" s="24"/>
      <c r="AX5163" s="24"/>
      <c r="AY5163" s="24"/>
      <c r="AZ5163" s="208">
        <v>1.2</v>
      </c>
      <c r="BA5163" s="208">
        <v>4.0129999999999999</v>
      </c>
      <c r="BB5163" s="21">
        <f t="shared" si="529"/>
        <v>18.125</v>
      </c>
      <c r="BC5163" s="21"/>
      <c r="BD5163" s="22">
        <f t="shared" si="531"/>
        <v>24.361559139784948</v>
      </c>
      <c r="BE5163" s="21"/>
      <c r="BG5163" s="10"/>
      <c r="BH5163" s="21">
        <f t="shared" si="528"/>
        <v>0</v>
      </c>
      <c r="BI5163" s="22">
        <f t="shared" si="528"/>
        <v>1.8125000000000002E-2</v>
      </c>
      <c r="BJ5163" s="21"/>
      <c r="BK5163" s="21">
        <v>0</v>
      </c>
      <c r="BL5163" s="22">
        <v>5.4375000000000007E-2</v>
      </c>
      <c r="BM5163" s="21"/>
      <c r="BN5163" s="21">
        <f t="shared" si="530"/>
        <v>0</v>
      </c>
      <c r="BO5163" s="22">
        <f t="shared" si="530"/>
        <v>0.21750000000000003</v>
      </c>
      <c r="BP5163" s="21">
        <f t="shared" si="530"/>
        <v>0</v>
      </c>
    </row>
    <row r="5164" spans="1:68" ht="11.1" hidden="1" customHeight="1" outlineLevel="1" collapsed="1" x14ac:dyDescent="0.2">
      <c r="A5164" s="10"/>
      <c r="B5164" s="18"/>
      <c r="C5164" s="18"/>
      <c r="D5164" s="18"/>
      <c r="E5164" s="19" t="s">
        <v>4523</v>
      </c>
      <c r="F5164" s="20"/>
      <c r="G5164" s="20"/>
      <c r="H5164" s="20"/>
      <c r="I5164" s="20"/>
      <c r="J5164" s="20"/>
      <c r="K5164" s="20"/>
      <c r="L5164" s="20"/>
      <c r="M5164" s="20"/>
      <c r="N5164" s="20"/>
      <c r="O5164" s="20"/>
      <c r="P5164" s="20"/>
      <c r="Q5164" s="20"/>
      <c r="R5164" s="20"/>
      <c r="S5164" s="20"/>
      <c r="T5164" s="20"/>
      <c r="U5164" s="20"/>
      <c r="V5164" s="20"/>
      <c r="W5164" s="20"/>
      <c r="X5164" s="20"/>
      <c r="Y5164" s="20"/>
      <c r="Z5164" s="20"/>
      <c r="AA5164" s="20"/>
      <c r="AB5164" s="20"/>
      <c r="AC5164" s="20"/>
      <c r="AD5164" s="209">
        <v>2.5990000000000002</v>
      </c>
      <c r="AE5164" s="209">
        <v>3.1</v>
      </c>
      <c r="AF5164" s="209">
        <v>1.6</v>
      </c>
      <c r="AG5164" s="20"/>
      <c r="AH5164" s="20"/>
      <c r="AI5164" s="20"/>
      <c r="AJ5164" s="20"/>
      <c r="AK5164" s="20"/>
      <c r="AL5164" s="20"/>
      <c r="AM5164" s="209">
        <v>0.54400000000000004</v>
      </c>
      <c r="AN5164" s="209">
        <v>0.31900000000000001</v>
      </c>
      <c r="AO5164" s="209">
        <v>1.194</v>
      </c>
      <c r="AP5164" s="209">
        <v>1.4430000000000001</v>
      </c>
      <c r="AQ5164" s="209">
        <v>1.663</v>
      </c>
      <c r="AR5164" s="209">
        <v>1.302</v>
      </c>
      <c r="AS5164" s="209">
        <v>0.58199999999999996</v>
      </c>
      <c r="AT5164" s="209">
        <v>0.32500000000000001</v>
      </c>
      <c r="AU5164" s="209">
        <v>0.23499999999999999</v>
      </c>
      <c r="AV5164" s="209">
        <v>0.36299999999999999</v>
      </c>
      <c r="AW5164" s="209">
        <v>0.10199999999999999</v>
      </c>
      <c r="AX5164" s="20"/>
      <c r="AY5164" s="20"/>
      <c r="AZ5164" s="209">
        <v>1.29</v>
      </c>
      <c r="BA5164" s="209">
        <v>1.4419999999999999</v>
      </c>
      <c r="BB5164" s="21">
        <f>BB5165+BB5166</f>
        <v>3.6219999999999999</v>
      </c>
      <c r="BC5164" s="21">
        <f>BF5164</f>
        <v>5.6</v>
      </c>
      <c r="BD5164" s="22">
        <f t="shared" si="531"/>
        <v>4.868279569892473</v>
      </c>
      <c r="BE5164" s="21">
        <f>BC5164-BD5164</f>
        <v>0.73172043010752663</v>
      </c>
      <c r="BF5164" s="2">
        <v>5.6</v>
      </c>
      <c r="BG5164" s="10">
        <v>6</v>
      </c>
      <c r="BH5164" s="21">
        <f t="shared" si="528"/>
        <v>4.1663999999999998E-3</v>
      </c>
      <c r="BI5164" s="22">
        <f t="shared" si="528"/>
        <v>3.6219999999999998E-3</v>
      </c>
      <c r="BJ5164" s="21">
        <f>BH5164-BI5164</f>
        <v>5.4440000000000001E-4</v>
      </c>
      <c r="BK5164" s="21">
        <v>1.2499199999999999E-2</v>
      </c>
      <c r="BL5164" s="22">
        <v>9.2999999999999992E-3</v>
      </c>
      <c r="BM5164" s="21">
        <v>3.1991999999999993E-3</v>
      </c>
      <c r="BN5164" s="21">
        <f t="shared" si="530"/>
        <v>4.9996799999999994E-2</v>
      </c>
      <c r="BO5164" s="22">
        <f t="shared" si="530"/>
        <v>3.7199999999999997E-2</v>
      </c>
      <c r="BP5164" s="21">
        <f t="shared" si="530"/>
        <v>1.2796799999999997E-2</v>
      </c>
    </row>
    <row r="5165" spans="1:68" ht="11.1" hidden="1" customHeight="1" outlineLevel="2" x14ac:dyDescent="0.2">
      <c r="A5165" s="10"/>
      <c r="B5165" s="18"/>
      <c r="C5165" s="18"/>
      <c r="D5165" s="18"/>
      <c r="E5165" s="23" t="s">
        <v>4524</v>
      </c>
      <c r="F5165" s="24"/>
      <c r="G5165" s="24"/>
      <c r="H5165" s="24"/>
      <c r="I5165" s="24"/>
      <c r="J5165" s="24"/>
      <c r="K5165" s="24"/>
      <c r="L5165" s="24"/>
      <c r="M5165" s="24"/>
      <c r="N5165" s="24"/>
      <c r="O5165" s="24"/>
      <c r="P5165" s="24"/>
      <c r="Q5165" s="24"/>
      <c r="R5165" s="24"/>
      <c r="S5165" s="24"/>
      <c r="T5165" s="24"/>
      <c r="U5165" s="24"/>
      <c r="V5165" s="24"/>
      <c r="W5165" s="24"/>
      <c r="X5165" s="24"/>
      <c r="Y5165" s="24"/>
      <c r="Z5165" s="24"/>
      <c r="AA5165" s="24"/>
      <c r="AB5165" s="24"/>
      <c r="AC5165" s="24"/>
      <c r="AD5165" s="208">
        <v>2.5990000000000002</v>
      </c>
      <c r="AE5165" s="208">
        <v>3.1</v>
      </c>
      <c r="AF5165" s="208">
        <v>1.6</v>
      </c>
      <c r="AG5165" s="24"/>
      <c r="AH5165" s="24"/>
      <c r="AI5165" s="24"/>
      <c r="AJ5165" s="24"/>
      <c r="AK5165" s="24"/>
      <c r="AL5165" s="24"/>
      <c r="AM5165" s="208">
        <v>0.54400000000000004</v>
      </c>
      <c r="AN5165" s="208">
        <v>0.31900000000000001</v>
      </c>
      <c r="AO5165" s="208">
        <v>1.194</v>
      </c>
      <c r="AP5165" s="208">
        <v>1.4430000000000001</v>
      </c>
      <c r="AQ5165" s="208">
        <v>1.663</v>
      </c>
      <c r="AR5165" s="208">
        <v>1.302</v>
      </c>
      <c r="AS5165" s="208">
        <v>0.58199999999999996</v>
      </c>
      <c r="AT5165" s="208">
        <v>0.32500000000000001</v>
      </c>
      <c r="AU5165" s="208">
        <v>9.0999999999999998E-2</v>
      </c>
      <c r="AV5165" s="208">
        <v>9.1999999999999998E-2</v>
      </c>
      <c r="AW5165" s="208">
        <v>6.9000000000000006E-2</v>
      </c>
      <c r="AX5165" s="24"/>
      <c r="AY5165" s="24"/>
      <c r="AZ5165" s="208">
        <v>0.76800000000000002</v>
      </c>
      <c r="BA5165" s="208">
        <v>1.2410000000000001</v>
      </c>
      <c r="BB5165" s="21">
        <f t="shared" si="529"/>
        <v>3.1</v>
      </c>
      <c r="BC5165" s="21"/>
      <c r="BD5165" s="22">
        <f t="shared" si="531"/>
        <v>4.166666666666667</v>
      </c>
      <c r="BE5165" s="21"/>
      <c r="BG5165" s="10"/>
      <c r="BH5165" s="21">
        <f t="shared" ref="BH5165:BI5228" si="532">(BC5165*24*31/1000000)</f>
        <v>0</v>
      </c>
      <c r="BI5165" s="22">
        <f t="shared" si="532"/>
        <v>3.0999999999999999E-3</v>
      </c>
      <c r="BJ5165" s="21"/>
      <c r="BK5165" s="21">
        <v>0</v>
      </c>
      <c r="BL5165" s="22">
        <v>9.2999999999999992E-3</v>
      </c>
      <c r="BM5165" s="21"/>
      <c r="BN5165" s="21">
        <f t="shared" si="530"/>
        <v>0</v>
      </c>
      <c r="BO5165" s="22">
        <f t="shared" si="530"/>
        <v>3.7199999999999997E-2</v>
      </c>
      <c r="BP5165" s="21">
        <f t="shared" si="530"/>
        <v>0</v>
      </c>
    </row>
    <row r="5166" spans="1:68" ht="11.1" hidden="1" customHeight="1" outlineLevel="2" x14ac:dyDescent="0.2">
      <c r="A5166" s="10"/>
      <c r="B5166" s="18"/>
      <c r="C5166" s="18"/>
      <c r="D5166" s="18"/>
      <c r="E5166" s="23" t="s">
        <v>4525</v>
      </c>
      <c r="F5166" s="24"/>
      <c r="G5166" s="24"/>
      <c r="H5166" s="24"/>
      <c r="I5166" s="24"/>
      <c r="J5166" s="24"/>
      <c r="K5166" s="24"/>
      <c r="L5166" s="24"/>
      <c r="M5166" s="24"/>
      <c r="N5166" s="24"/>
      <c r="O5166" s="24"/>
      <c r="P5166" s="24"/>
      <c r="Q5166" s="24"/>
      <c r="R5166" s="24"/>
      <c r="S5166" s="24"/>
      <c r="T5166" s="24"/>
      <c r="U5166" s="24"/>
      <c r="V5166" s="24"/>
      <c r="W5166" s="24"/>
      <c r="X5166" s="24"/>
      <c r="Y5166" s="24"/>
      <c r="Z5166" s="24"/>
      <c r="AA5166" s="24"/>
      <c r="AB5166" s="24"/>
      <c r="AC5166" s="24"/>
      <c r="AD5166" s="24"/>
      <c r="AE5166" s="24"/>
      <c r="AF5166" s="24"/>
      <c r="AG5166" s="24"/>
      <c r="AH5166" s="24"/>
      <c r="AI5166" s="24"/>
      <c r="AJ5166" s="24"/>
      <c r="AK5166" s="24"/>
      <c r="AL5166" s="24"/>
      <c r="AM5166" s="24"/>
      <c r="AN5166" s="24"/>
      <c r="AO5166" s="24"/>
      <c r="AP5166" s="24"/>
      <c r="AQ5166" s="24"/>
      <c r="AR5166" s="24"/>
      <c r="AS5166" s="24"/>
      <c r="AT5166" s="24"/>
      <c r="AU5166" s="208">
        <v>0.14399999999999999</v>
      </c>
      <c r="AV5166" s="208">
        <v>0.27100000000000002</v>
      </c>
      <c r="AW5166" s="208">
        <v>3.3000000000000002E-2</v>
      </c>
      <c r="AX5166" s="24"/>
      <c r="AY5166" s="24"/>
      <c r="AZ5166" s="208">
        <v>0.52200000000000002</v>
      </c>
      <c r="BA5166" s="208">
        <v>0.20100000000000001</v>
      </c>
      <c r="BB5166" s="21">
        <f t="shared" si="529"/>
        <v>0.52200000000000002</v>
      </c>
      <c r="BC5166" s="21"/>
      <c r="BD5166" s="22">
        <f t="shared" si="531"/>
        <v>0.70161290322580649</v>
      </c>
      <c r="BE5166" s="21"/>
      <c r="BG5166" s="10"/>
      <c r="BH5166" s="21">
        <f t="shared" si="532"/>
        <v>0</v>
      </c>
      <c r="BI5166" s="22">
        <f t="shared" si="532"/>
        <v>5.22E-4</v>
      </c>
      <c r="BJ5166" s="21"/>
      <c r="BK5166" s="21">
        <v>0</v>
      </c>
      <c r="BL5166" s="22">
        <v>1.5660000000000001E-3</v>
      </c>
      <c r="BM5166" s="21"/>
      <c r="BN5166" s="21">
        <f t="shared" si="530"/>
        <v>0</v>
      </c>
      <c r="BO5166" s="22">
        <f t="shared" si="530"/>
        <v>6.2640000000000005E-3</v>
      </c>
      <c r="BP5166" s="21">
        <f t="shared" si="530"/>
        <v>0</v>
      </c>
    </row>
    <row r="5167" spans="1:68" ht="11.1" hidden="1" customHeight="1" outlineLevel="1" collapsed="1" x14ac:dyDescent="0.2">
      <c r="A5167" s="10"/>
      <c r="B5167" s="18"/>
      <c r="C5167" s="18"/>
      <c r="D5167" s="18"/>
      <c r="E5167" s="19" t="s">
        <v>4526</v>
      </c>
      <c r="F5167" s="20"/>
      <c r="G5167" s="209">
        <v>3.9529999999999998</v>
      </c>
      <c r="H5167" s="209">
        <v>0.90300000000000002</v>
      </c>
      <c r="I5167" s="240">
        <v>0.443</v>
      </c>
      <c r="J5167" s="240"/>
      <c r="K5167" s="209">
        <v>0.254</v>
      </c>
      <c r="L5167" s="20"/>
      <c r="M5167" s="20"/>
      <c r="N5167" s="20"/>
      <c r="O5167" s="20"/>
      <c r="P5167" s="209">
        <v>0.90300000000000002</v>
      </c>
      <c r="Q5167" s="209">
        <v>2.548</v>
      </c>
      <c r="R5167" s="209">
        <v>1.9079999999999999</v>
      </c>
      <c r="S5167" s="209">
        <v>1.746</v>
      </c>
      <c r="T5167" s="209">
        <v>1.5009999999999999</v>
      </c>
      <c r="U5167" s="209">
        <v>0.873</v>
      </c>
      <c r="V5167" s="209">
        <v>0.39600000000000002</v>
      </c>
      <c r="W5167" s="209">
        <v>0.126</v>
      </c>
      <c r="X5167" s="20"/>
      <c r="Y5167" s="20"/>
      <c r="Z5167" s="20"/>
      <c r="AA5167" s="20"/>
      <c r="AB5167" s="209">
        <v>1.589</v>
      </c>
      <c r="AC5167" s="209">
        <v>1.64</v>
      </c>
      <c r="AD5167" s="209">
        <v>1.776</v>
      </c>
      <c r="AE5167" s="209">
        <v>1.865</v>
      </c>
      <c r="AF5167" s="209">
        <v>1.506</v>
      </c>
      <c r="AG5167" s="209">
        <v>0.79</v>
      </c>
      <c r="AH5167" s="209">
        <v>0.34499999999999997</v>
      </c>
      <c r="AI5167" s="20"/>
      <c r="AJ5167" s="209">
        <v>0.14799999999999999</v>
      </c>
      <c r="AK5167" s="20"/>
      <c r="AL5167" s="20"/>
      <c r="AM5167" s="20"/>
      <c r="AN5167" s="209">
        <v>1.6359999999999999</v>
      </c>
      <c r="AO5167" s="209">
        <v>1.7529999999999999</v>
      </c>
      <c r="AP5167" s="209">
        <v>1.7909999999999999</v>
      </c>
      <c r="AQ5167" s="209">
        <v>1.734</v>
      </c>
      <c r="AR5167" s="209">
        <v>1.381</v>
      </c>
      <c r="AS5167" s="209">
        <v>0.78100000000000003</v>
      </c>
      <c r="AT5167" s="209">
        <v>0.33500000000000002</v>
      </c>
      <c r="AU5167" s="209">
        <v>0.128</v>
      </c>
      <c r="AV5167" s="20"/>
      <c r="AW5167" s="20"/>
      <c r="AX5167" s="20"/>
      <c r="AY5167" s="209">
        <v>8.5000000000000006E-2</v>
      </c>
      <c r="AZ5167" s="209">
        <v>1.2350000000000001</v>
      </c>
      <c r="BA5167" s="209">
        <v>1.6060000000000001</v>
      </c>
      <c r="BB5167" s="21">
        <f t="shared" si="529"/>
        <v>3.9529999999999998</v>
      </c>
      <c r="BC5167" s="21">
        <f>BF5167</f>
        <v>14.6</v>
      </c>
      <c r="BD5167" s="22">
        <f t="shared" si="531"/>
        <v>5.313172043010753</v>
      </c>
      <c r="BE5167" s="21">
        <f>BC5167-BD5167</f>
        <v>9.2868279569892458</v>
      </c>
      <c r="BF5167" s="2">
        <v>14.6</v>
      </c>
      <c r="BG5167" s="10">
        <v>6</v>
      </c>
      <c r="BH5167" s="21">
        <f t="shared" si="532"/>
        <v>1.0862399999999999E-2</v>
      </c>
      <c r="BI5167" s="22">
        <f t="shared" si="532"/>
        <v>3.9530000000000008E-3</v>
      </c>
      <c r="BJ5167" s="21">
        <f>BH5167-BI5167</f>
        <v>6.9093999999999987E-3</v>
      </c>
      <c r="BK5167" s="21">
        <v>3.2587199999999997E-2</v>
      </c>
      <c r="BL5167" s="22">
        <v>1.1859000000000001E-2</v>
      </c>
      <c r="BM5167" s="21">
        <v>2.0728199999999995E-2</v>
      </c>
      <c r="BN5167" s="21">
        <f t="shared" si="530"/>
        <v>0.13034879999999999</v>
      </c>
      <c r="BO5167" s="22">
        <f t="shared" si="530"/>
        <v>4.7436000000000006E-2</v>
      </c>
      <c r="BP5167" s="21">
        <f t="shared" si="530"/>
        <v>8.2912799999999981E-2</v>
      </c>
    </row>
    <row r="5168" spans="1:68" ht="11.1" hidden="1" customHeight="1" outlineLevel="2" x14ac:dyDescent="0.2">
      <c r="A5168" s="10"/>
      <c r="B5168" s="18"/>
      <c r="C5168" s="18"/>
      <c r="D5168" s="18"/>
      <c r="E5168" s="23" t="s">
        <v>4527</v>
      </c>
      <c r="F5168" s="24"/>
      <c r="G5168" s="208">
        <v>3.9529999999999998</v>
      </c>
      <c r="H5168" s="208">
        <v>0.90300000000000002</v>
      </c>
      <c r="I5168" s="239">
        <v>0.443</v>
      </c>
      <c r="J5168" s="239"/>
      <c r="K5168" s="208">
        <v>0.254</v>
      </c>
      <c r="L5168" s="24"/>
      <c r="M5168" s="24"/>
      <c r="N5168" s="24"/>
      <c r="O5168" s="24"/>
      <c r="P5168" s="208">
        <v>0.90300000000000002</v>
      </c>
      <c r="Q5168" s="208">
        <v>2.548</v>
      </c>
      <c r="R5168" s="208">
        <v>1.9079999999999999</v>
      </c>
      <c r="S5168" s="208">
        <v>1.746</v>
      </c>
      <c r="T5168" s="208">
        <v>1.5009999999999999</v>
      </c>
      <c r="U5168" s="208">
        <v>0.873</v>
      </c>
      <c r="V5168" s="208">
        <v>0.39600000000000002</v>
      </c>
      <c r="W5168" s="208">
        <v>0.126</v>
      </c>
      <c r="X5168" s="24"/>
      <c r="Y5168" s="24"/>
      <c r="Z5168" s="24"/>
      <c r="AA5168" s="24"/>
      <c r="AB5168" s="208">
        <v>1.589</v>
      </c>
      <c r="AC5168" s="208">
        <v>1.64</v>
      </c>
      <c r="AD5168" s="208">
        <v>1.776</v>
      </c>
      <c r="AE5168" s="208">
        <v>1.865</v>
      </c>
      <c r="AF5168" s="208">
        <v>1.506</v>
      </c>
      <c r="AG5168" s="208">
        <v>0.79</v>
      </c>
      <c r="AH5168" s="208">
        <v>0.34499999999999997</v>
      </c>
      <c r="AI5168" s="24"/>
      <c r="AJ5168" s="208">
        <v>0.14799999999999999</v>
      </c>
      <c r="AK5168" s="24"/>
      <c r="AL5168" s="24"/>
      <c r="AM5168" s="24"/>
      <c r="AN5168" s="208">
        <v>1.6359999999999999</v>
      </c>
      <c r="AO5168" s="208">
        <v>1.7529999999999999</v>
      </c>
      <c r="AP5168" s="208">
        <v>1.7909999999999999</v>
      </c>
      <c r="AQ5168" s="208">
        <v>1.734</v>
      </c>
      <c r="AR5168" s="208">
        <v>1.381</v>
      </c>
      <c r="AS5168" s="208">
        <v>0.78100000000000003</v>
      </c>
      <c r="AT5168" s="208">
        <v>0.33500000000000002</v>
      </c>
      <c r="AU5168" s="208">
        <v>0.128</v>
      </c>
      <c r="AV5168" s="24"/>
      <c r="AW5168" s="24"/>
      <c r="AX5168" s="24"/>
      <c r="AY5168" s="208">
        <v>8.5000000000000006E-2</v>
      </c>
      <c r="AZ5168" s="208">
        <v>1.2350000000000001</v>
      </c>
      <c r="BA5168" s="208">
        <v>1.6060000000000001</v>
      </c>
      <c r="BB5168" s="21">
        <f t="shared" si="529"/>
        <v>3.9529999999999998</v>
      </c>
      <c r="BC5168" s="21"/>
      <c r="BD5168" s="22">
        <f t="shared" si="531"/>
        <v>5.313172043010753</v>
      </c>
      <c r="BE5168" s="21"/>
      <c r="BG5168" s="10"/>
      <c r="BH5168" s="21">
        <f t="shared" si="532"/>
        <v>0</v>
      </c>
      <c r="BI5168" s="22">
        <f t="shared" si="532"/>
        <v>3.9530000000000008E-3</v>
      </c>
      <c r="BJ5168" s="21"/>
      <c r="BK5168" s="21">
        <v>0</v>
      </c>
      <c r="BL5168" s="22">
        <v>1.1859000000000001E-2</v>
      </c>
      <c r="BM5168" s="21"/>
      <c r="BN5168" s="21">
        <f t="shared" si="530"/>
        <v>0</v>
      </c>
      <c r="BO5168" s="22">
        <f t="shared" si="530"/>
        <v>4.7436000000000006E-2</v>
      </c>
      <c r="BP5168" s="21">
        <f t="shared" si="530"/>
        <v>0</v>
      </c>
    </row>
    <row r="5169" spans="1:68" ht="11.1" hidden="1" customHeight="1" outlineLevel="1" collapsed="1" x14ac:dyDescent="0.2">
      <c r="A5169" s="10"/>
      <c r="B5169" s="18"/>
      <c r="C5169" s="18"/>
      <c r="D5169" s="18"/>
      <c r="E5169" s="19" t="s">
        <v>4528</v>
      </c>
      <c r="F5169" s="209">
        <v>5.5780000000000003</v>
      </c>
      <c r="G5169" s="209">
        <v>4.758</v>
      </c>
      <c r="H5169" s="209">
        <v>3.23</v>
      </c>
      <c r="I5169" s="240">
        <v>2.5649999999999999</v>
      </c>
      <c r="J5169" s="240"/>
      <c r="K5169" s="209">
        <v>0.69199999999999995</v>
      </c>
      <c r="L5169" s="209">
        <v>0.75900000000000001</v>
      </c>
      <c r="M5169" s="209">
        <v>0.38200000000000001</v>
      </c>
      <c r="N5169" s="20"/>
      <c r="O5169" s="209">
        <v>0.81299999999999994</v>
      </c>
      <c r="P5169" s="209">
        <v>1.607</v>
      </c>
      <c r="Q5169" s="209">
        <v>2.8250000000000002</v>
      </c>
      <c r="R5169" s="209">
        <v>3.8029999999999999</v>
      </c>
      <c r="S5169" s="209">
        <v>3.34</v>
      </c>
      <c r="T5169" s="209">
        <v>6.3529999999999998</v>
      </c>
      <c r="U5169" s="209">
        <v>2.7250000000000001</v>
      </c>
      <c r="V5169" s="209">
        <v>1.51</v>
      </c>
      <c r="W5169" s="209">
        <v>0.91600000000000004</v>
      </c>
      <c r="X5169" s="20"/>
      <c r="Y5169" s="20"/>
      <c r="Z5169" s="20"/>
      <c r="AA5169" s="20"/>
      <c r="AB5169" s="209">
        <v>3.8969999999999998</v>
      </c>
      <c r="AC5169" s="209">
        <v>2.7130000000000001</v>
      </c>
      <c r="AD5169" s="209">
        <v>4.2279999999999998</v>
      </c>
      <c r="AE5169" s="209">
        <v>4.6900000000000004</v>
      </c>
      <c r="AF5169" s="209">
        <v>4.3639999999999999</v>
      </c>
      <c r="AG5169" s="209">
        <v>2.2120000000000002</v>
      </c>
      <c r="AH5169" s="209">
        <v>1.831</v>
      </c>
      <c r="AI5169" s="209">
        <v>1.2230000000000001</v>
      </c>
      <c r="AJ5169" s="209">
        <v>0.35299999999999998</v>
      </c>
      <c r="AK5169" s="20"/>
      <c r="AL5169" s="20"/>
      <c r="AM5169" s="209">
        <v>0.69899999999999995</v>
      </c>
      <c r="AN5169" s="209">
        <v>1.649</v>
      </c>
      <c r="AO5169" s="209">
        <v>2.355</v>
      </c>
      <c r="AP5169" s="209">
        <v>4.3929999999999998</v>
      </c>
      <c r="AQ5169" s="209">
        <v>5.4690000000000003</v>
      </c>
      <c r="AR5169" s="209">
        <v>4.4349999999999996</v>
      </c>
      <c r="AS5169" s="209">
        <v>2.8780000000000001</v>
      </c>
      <c r="AT5169" s="209">
        <v>1.9219999999999999</v>
      </c>
      <c r="AU5169" s="209">
        <v>1.0029999999999999</v>
      </c>
      <c r="AV5169" s="209">
        <v>0.20399999999999999</v>
      </c>
      <c r="AW5169" s="209">
        <v>0.13300000000000001</v>
      </c>
      <c r="AX5169" s="209">
        <v>0.185</v>
      </c>
      <c r="AY5169" s="209">
        <v>0.68</v>
      </c>
      <c r="AZ5169" s="209">
        <v>1.96</v>
      </c>
      <c r="BA5169" s="209">
        <v>1.454</v>
      </c>
      <c r="BB5169" s="21">
        <f t="shared" si="529"/>
        <v>6.3529999999999998</v>
      </c>
      <c r="BC5169" s="21">
        <f>BF5169</f>
        <v>16.399999999999999</v>
      </c>
      <c r="BD5169" s="22">
        <f t="shared" si="531"/>
        <v>8.538978494623656</v>
      </c>
      <c r="BE5169" s="21">
        <f>BC5169-BD5169</f>
        <v>7.8610215053763426</v>
      </c>
      <c r="BF5169" s="2">
        <v>16.399999999999999</v>
      </c>
      <c r="BG5169" s="10">
        <v>6</v>
      </c>
      <c r="BH5169" s="21">
        <f t="shared" si="532"/>
        <v>1.2201599999999998E-2</v>
      </c>
      <c r="BI5169" s="22">
        <f t="shared" si="532"/>
        <v>6.3530000000000001E-3</v>
      </c>
      <c r="BJ5169" s="21">
        <f>BH5169-BI5169</f>
        <v>5.8485999999999981E-3</v>
      </c>
      <c r="BK5169" s="21">
        <v>3.6604799999999993E-2</v>
      </c>
      <c r="BL5169" s="22">
        <v>1.9059E-2</v>
      </c>
      <c r="BM5169" s="21">
        <v>1.7545799999999993E-2</v>
      </c>
      <c r="BN5169" s="21">
        <f t="shared" si="530"/>
        <v>0.14641919999999997</v>
      </c>
      <c r="BO5169" s="22">
        <f t="shared" si="530"/>
        <v>7.6235999999999998E-2</v>
      </c>
      <c r="BP5169" s="21">
        <f t="shared" si="530"/>
        <v>7.0183199999999973E-2</v>
      </c>
    </row>
    <row r="5170" spans="1:68" ht="11.1" hidden="1" customHeight="1" outlineLevel="2" x14ac:dyDescent="0.2">
      <c r="A5170" s="10"/>
      <c r="B5170" s="18"/>
      <c r="C5170" s="18"/>
      <c r="D5170" s="18"/>
      <c r="E5170" s="23" t="s">
        <v>4529</v>
      </c>
      <c r="F5170" s="208">
        <v>5.5780000000000003</v>
      </c>
      <c r="G5170" s="208">
        <v>4.758</v>
      </c>
      <c r="H5170" s="208">
        <v>3.23</v>
      </c>
      <c r="I5170" s="239">
        <v>2.5649999999999999</v>
      </c>
      <c r="J5170" s="239"/>
      <c r="K5170" s="208">
        <v>0.69199999999999995</v>
      </c>
      <c r="L5170" s="208">
        <v>0.75900000000000001</v>
      </c>
      <c r="M5170" s="208">
        <v>0.38200000000000001</v>
      </c>
      <c r="N5170" s="24"/>
      <c r="O5170" s="208">
        <v>0.81299999999999994</v>
      </c>
      <c r="P5170" s="208">
        <v>1.607</v>
      </c>
      <c r="Q5170" s="208">
        <v>2.8250000000000002</v>
      </c>
      <c r="R5170" s="208">
        <v>3.8029999999999999</v>
      </c>
      <c r="S5170" s="208">
        <v>3.34</v>
      </c>
      <c r="T5170" s="208">
        <v>6.3529999999999998</v>
      </c>
      <c r="U5170" s="208">
        <v>2.7250000000000001</v>
      </c>
      <c r="V5170" s="208">
        <v>1.51</v>
      </c>
      <c r="W5170" s="208">
        <v>0.91600000000000004</v>
      </c>
      <c r="X5170" s="24"/>
      <c r="Y5170" s="24"/>
      <c r="Z5170" s="24"/>
      <c r="AA5170" s="24"/>
      <c r="AB5170" s="208">
        <v>3.8969999999999998</v>
      </c>
      <c r="AC5170" s="208">
        <v>2.7130000000000001</v>
      </c>
      <c r="AD5170" s="208">
        <v>4.2279999999999998</v>
      </c>
      <c r="AE5170" s="208">
        <v>4.6900000000000004</v>
      </c>
      <c r="AF5170" s="208">
        <v>4.3639999999999999</v>
      </c>
      <c r="AG5170" s="208">
        <v>2.2120000000000002</v>
      </c>
      <c r="AH5170" s="208">
        <v>1.831</v>
      </c>
      <c r="AI5170" s="208">
        <v>1.2230000000000001</v>
      </c>
      <c r="AJ5170" s="208">
        <v>0.35299999999999998</v>
      </c>
      <c r="AK5170" s="24"/>
      <c r="AL5170" s="24"/>
      <c r="AM5170" s="208">
        <v>0.69899999999999995</v>
      </c>
      <c r="AN5170" s="208">
        <v>1.649</v>
      </c>
      <c r="AO5170" s="208">
        <v>2.355</v>
      </c>
      <c r="AP5170" s="208">
        <v>4.3929999999999998</v>
      </c>
      <c r="AQ5170" s="208">
        <v>5.4690000000000003</v>
      </c>
      <c r="AR5170" s="208">
        <v>4.4349999999999996</v>
      </c>
      <c r="AS5170" s="208">
        <v>2.8780000000000001</v>
      </c>
      <c r="AT5170" s="208">
        <v>1.9219999999999999</v>
      </c>
      <c r="AU5170" s="208">
        <v>1.0029999999999999</v>
      </c>
      <c r="AV5170" s="208">
        <v>0.20399999999999999</v>
      </c>
      <c r="AW5170" s="208">
        <v>0.13300000000000001</v>
      </c>
      <c r="AX5170" s="208">
        <v>0.185</v>
      </c>
      <c r="AY5170" s="208">
        <v>0.68</v>
      </c>
      <c r="AZ5170" s="208">
        <v>1.96</v>
      </c>
      <c r="BA5170" s="208">
        <v>1.454</v>
      </c>
      <c r="BB5170" s="21">
        <f t="shared" si="529"/>
        <v>6.3529999999999998</v>
      </c>
      <c r="BC5170" s="21"/>
      <c r="BD5170" s="22">
        <f t="shared" si="531"/>
        <v>8.538978494623656</v>
      </c>
      <c r="BE5170" s="21"/>
      <c r="BG5170" s="10"/>
      <c r="BH5170" s="21">
        <f t="shared" si="532"/>
        <v>0</v>
      </c>
      <c r="BI5170" s="22">
        <f t="shared" si="532"/>
        <v>6.3530000000000001E-3</v>
      </c>
      <c r="BJ5170" s="21"/>
      <c r="BK5170" s="21">
        <v>0</v>
      </c>
      <c r="BL5170" s="22">
        <v>1.9059E-2</v>
      </c>
      <c r="BM5170" s="21"/>
      <c r="BN5170" s="21">
        <f t="shared" si="530"/>
        <v>0</v>
      </c>
      <c r="BO5170" s="22">
        <f t="shared" si="530"/>
        <v>7.6235999999999998E-2</v>
      </c>
      <c r="BP5170" s="21">
        <f t="shared" si="530"/>
        <v>0</v>
      </c>
    </row>
    <row r="5171" spans="1:68" ht="11.1" hidden="1" customHeight="1" outlineLevel="1" collapsed="1" x14ac:dyDescent="0.2">
      <c r="A5171" s="10"/>
      <c r="B5171" s="18"/>
      <c r="C5171" s="18"/>
      <c r="D5171" s="18"/>
      <c r="E5171" s="19" t="s">
        <v>4530</v>
      </c>
      <c r="F5171" s="209">
        <v>21.463000000000001</v>
      </c>
      <c r="G5171" s="209">
        <v>13.132999999999999</v>
      </c>
      <c r="H5171" s="209">
        <v>15.843999999999999</v>
      </c>
      <c r="I5171" s="240">
        <v>8.5310000000000006</v>
      </c>
      <c r="J5171" s="240"/>
      <c r="K5171" s="209">
        <v>10.531000000000001</v>
      </c>
      <c r="L5171" s="20"/>
      <c r="M5171" s="20"/>
      <c r="N5171" s="20"/>
      <c r="O5171" s="20"/>
      <c r="P5171" s="209">
        <v>10.026999999999999</v>
      </c>
      <c r="Q5171" s="209">
        <v>18.268999999999998</v>
      </c>
      <c r="R5171" s="209">
        <v>20.382000000000001</v>
      </c>
      <c r="S5171" s="209">
        <v>22.913</v>
      </c>
      <c r="T5171" s="209">
        <v>20.440999999999999</v>
      </c>
      <c r="U5171" s="209">
        <v>14.542999999999999</v>
      </c>
      <c r="V5171" s="209">
        <v>9.9090000000000007</v>
      </c>
      <c r="W5171" s="209">
        <v>7.1130000000000004</v>
      </c>
      <c r="X5171" s="20"/>
      <c r="Y5171" s="20"/>
      <c r="Z5171" s="20"/>
      <c r="AA5171" s="20"/>
      <c r="AB5171" s="209">
        <v>13.694000000000001</v>
      </c>
      <c r="AC5171" s="209">
        <v>18.462</v>
      </c>
      <c r="AD5171" s="209">
        <v>17.420999999999999</v>
      </c>
      <c r="AE5171" s="209">
        <v>26.792000000000002</v>
      </c>
      <c r="AF5171" s="209">
        <v>18.783000000000001</v>
      </c>
      <c r="AG5171" s="209">
        <v>16.311</v>
      </c>
      <c r="AH5171" s="209">
        <v>9.8539999999999992</v>
      </c>
      <c r="AI5171" s="209">
        <v>6.5270000000000001</v>
      </c>
      <c r="AJ5171" s="20"/>
      <c r="AK5171" s="20"/>
      <c r="AL5171" s="20"/>
      <c r="AM5171" s="20"/>
      <c r="AN5171" s="20"/>
      <c r="AO5171" s="209">
        <v>3.8090000000000002</v>
      </c>
      <c r="AP5171" s="209">
        <v>16.984000000000002</v>
      </c>
      <c r="AQ5171" s="209">
        <v>17.463999999999999</v>
      </c>
      <c r="AR5171" s="209">
        <v>11.977</v>
      </c>
      <c r="AS5171" s="209">
        <v>14.541</v>
      </c>
      <c r="AT5171" s="209">
        <v>7.6479999999999997</v>
      </c>
      <c r="AU5171" s="209">
        <v>4.2060000000000004</v>
      </c>
      <c r="AV5171" s="20"/>
      <c r="AW5171" s="20"/>
      <c r="AX5171" s="20"/>
      <c r="AY5171" s="209">
        <v>0.34200000000000003</v>
      </c>
      <c r="AZ5171" s="209">
        <v>6.2</v>
      </c>
      <c r="BA5171" s="209">
        <v>11.332000000000001</v>
      </c>
      <c r="BB5171" s="21">
        <f t="shared" si="529"/>
        <v>26.792000000000002</v>
      </c>
      <c r="BC5171" s="21">
        <f>BF5171</f>
        <v>45</v>
      </c>
      <c r="BD5171" s="22">
        <f t="shared" si="531"/>
        <v>36.010752688172047</v>
      </c>
      <c r="BE5171" s="21">
        <f>BC5171-BD5171</f>
        <v>8.9892473118279526</v>
      </c>
      <c r="BF5171" s="2">
        <v>45</v>
      </c>
      <c r="BG5171" s="10">
        <v>6</v>
      </c>
      <c r="BH5171" s="21">
        <f t="shared" si="532"/>
        <v>3.3480000000000003E-2</v>
      </c>
      <c r="BI5171" s="22">
        <f t="shared" si="532"/>
        <v>2.6792000000000003E-2</v>
      </c>
      <c r="BJ5171" s="21">
        <f>BH5171-BI5171</f>
        <v>6.6879999999999995E-3</v>
      </c>
      <c r="BK5171" s="21">
        <v>0.10044</v>
      </c>
      <c r="BL5171" s="22">
        <v>8.0376000000000003E-2</v>
      </c>
      <c r="BM5171" s="21">
        <v>2.0063999999999999E-2</v>
      </c>
      <c r="BN5171" s="21">
        <f t="shared" si="530"/>
        <v>0.40176000000000001</v>
      </c>
      <c r="BO5171" s="22">
        <f t="shared" si="530"/>
        <v>0.32150400000000001</v>
      </c>
      <c r="BP5171" s="21">
        <f t="shared" si="530"/>
        <v>8.0255999999999994E-2</v>
      </c>
    </row>
    <row r="5172" spans="1:68" ht="11.1" hidden="1" customHeight="1" outlineLevel="2" x14ac:dyDescent="0.2">
      <c r="A5172" s="10"/>
      <c r="B5172" s="18"/>
      <c r="C5172" s="18"/>
      <c r="D5172" s="18"/>
      <c r="E5172" s="23" t="s">
        <v>4531</v>
      </c>
      <c r="F5172" s="208">
        <v>21.463000000000001</v>
      </c>
      <c r="G5172" s="208">
        <v>13.132999999999999</v>
      </c>
      <c r="H5172" s="208">
        <v>15.843999999999999</v>
      </c>
      <c r="I5172" s="239">
        <v>8.5310000000000006</v>
      </c>
      <c r="J5172" s="239"/>
      <c r="K5172" s="208">
        <v>10.531000000000001</v>
      </c>
      <c r="L5172" s="24"/>
      <c r="M5172" s="24"/>
      <c r="N5172" s="24"/>
      <c r="O5172" s="24"/>
      <c r="P5172" s="208">
        <v>10.026999999999999</v>
      </c>
      <c r="Q5172" s="208">
        <v>18.268999999999998</v>
      </c>
      <c r="R5172" s="208">
        <v>20.382000000000001</v>
      </c>
      <c r="S5172" s="208">
        <v>22.913</v>
      </c>
      <c r="T5172" s="208">
        <v>20.440999999999999</v>
      </c>
      <c r="U5172" s="208">
        <v>14.542999999999999</v>
      </c>
      <c r="V5172" s="208">
        <v>9.9090000000000007</v>
      </c>
      <c r="W5172" s="208">
        <v>7.1130000000000004</v>
      </c>
      <c r="X5172" s="24"/>
      <c r="Y5172" s="24"/>
      <c r="Z5172" s="24"/>
      <c r="AA5172" s="24"/>
      <c r="AB5172" s="208">
        <v>13.694000000000001</v>
      </c>
      <c r="AC5172" s="208">
        <v>18.462</v>
      </c>
      <c r="AD5172" s="208">
        <v>17.420999999999999</v>
      </c>
      <c r="AE5172" s="208">
        <v>26.792000000000002</v>
      </c>
      <c r="AF5172" s="208">
        <v>18.783000000000001</v>
      </c>
      <c r="AG5172" s="208">
        <v>16.311</v>
      </c>
      <c r="AH5172" s="208">
        <v>9.8539999999999992</v>
      </c>
      <c r="AI5172" s="208">
        <v>6.5270000000000001</v>
      </c>
      <c r="AJ5172" s="24"/>
      <c r="AK5172" s="24"/>
      <c r="AL5172" s="24"/>
      <c r="AM5172" s="24"/>
      <c r="AN5172" s="24"/>
      <c r="AO5172" s="208">
        <v>3.8090000000000002</v>
      </c>
      <c r="AP5172" s="208">
        <v>16.984000000000002</v>
      </c>
      <c r="AQ5172" s="208">
        <v>17.463999999999999</v>
      </c>
      <c r="AR5172" s="208">
        <v>11.977</v>
      </c>
      <c r="AS5172" s="208">
        <v>14.541</v>
      </c>
      <c r="AT5172" s="208">
        <v>7.6479999999999997</v>
      </c>
      <c r="AU5172" s="208">
        <v>4.2060000000000004</v>
      </c>
      <c r="AV5172" s="24"/>
      <c r="AW5172" s="24"/>
      <c r="AX5172" s="24"/>
      <c r="AY5172" s="208">
        <v>0.34200000000000003</v>
      </c>
      <c r="AZ5172" s="208">
        <v>6.2</v>
      </c>
      <c r="BA5172" s="208">
        <v>11.332000000000001</v>
      </c>
      <c r="BB5172" s="21">
        <f t="shared" si="529"/>
        <v>26.792000000000002</v>
      </c>
      <c r="BC5172" s="21"/>
      <c r="BD5172" s="22">
        <f t="shared" si="531"/>
        <v>36.010752688172047</v>
      </c>
      <c r="BE5172" s="21"/>
      <c r="BG5172" s="10"/>
      <c r="BH5172" s="21">
        <f t="shared" si="532"/>
        <v>0</v>
      </c>
      <c r="BI5172" s="22">
        <f t="shared" si="532"/>
        <v>2.6792000000000003E-2</v>
      </c>
      <c r="BJ5172" s="21"/>
      <c r="BK5172" s="21">
        <v>0</v>
      </c>
      <c r="BL5172" s="22">
        <v>8.0376000000000003E-2</v>
      </c>
      <c r="BM5172" s="21"/>
      <c r="BN5172" s="21">
        <f t="shared" si="530"/>
        <v>0</v>
      </c>
      <c r="BO5172" s="22">
        <f t="shared" si="530"/>
        <v>0.32150400000000001</v>
      </c>
      <c r="BP5172" s="21">
        <f t="shared" si="530"/>
        <v>0</v>
      </c>
    </row>
    <row r="5173" spans="1:68" ht="21.95" hidden="1" customHeight="1" outlineLevel="1" collapsed="1" x14ac:dyDescent="0.2">
      <c r="A5173" s="10"/>
      <c r="B5173" s="18"/>
      <c r="C5173" s="18"/>
      <c r="D5173" s="18"/>
      <c r="E5173" s="19" t="s">
        <v>4532</v>
      </c>
      <c r="F5173" s="209">
        <v>3</v>
      </c>
      <c r="G5173" s="20"/>
      <c r="H5173" s="20"/>
      <c r="I5173" s="20"/>
      <c r="J5173" s="20"/>
      <c r="K5173" s="20"/>
      <c r="L5173" s="209">
        <v>5.5990000000000002</v>
      </c>
      <c r="M5173" s="20"/>
      <c r="N5173" s="20"/>
      <c r="O5173" s="20"/>
      <c r="P5173" s="209">
        <v>1.9</v>
      </c>
      <c r="Q5173" s="209">
        <v>1</v>
      </c>
      <c r="R5173" s="209">
        <v>2</v>
      </c>
      <c r="S5173" s="209">
        <v>2.5</v>
      </c>
      <c r="T5173" s="209">
        <v>2.5</v>
      </c>
      <c r="U5173" s="209">
        <v>1.5</v>
      </c>
      <c r="V5173" s="209">
        <v>1</v>
      </c>
      <c r="W5173" s="20"/>
      <c r="X5173" s="20"/>
      <c r="Y5173" s="20"/>
      <c r="Z5173" s="20"/>
      <c r="AA5173" s="209">
        <v>1</v>
      </c>
      <c r="AB5173" s="209">
        <v>1</v>
      </c>
      <c r="AC5173" s="209">
        <v>1.026</v>
      </c>
      <c r="AD5173" s="209">
        <v>1.974</v>
      </c>
      <c r="AE5173" s="209">
        <v>2</v>
      </c>
      <c r="AF5173" s="209">
        <v>2</v>
      </c>
      <c r="AG5173" s="209">
        <v>1.5</v>
      </c>
      <c r="AH5173" s="209">
        <v>0.5</v>
      </c>
      <c r="AI5173" s="209">
        <v>0.2</v>
      </c>
      <c r="AJ5173" s="20"/>
      <c r="AK5173" s="20"/>
      <c r="AL5173" s="20"/>
      <c r="AM5173" s="209">
        <v>0.1</v>
      </c>
      <c r="AN5173" s="209">
        <v>1.05</v>
      </c>
      <c r="AO5173" s="209">
        <v>2.3279999999999998</v>
      </c>
      <c r="AP5173" s="209">
        <v>1.3220000000000001</v>
      </c>
      <c r="AQ5173" s="209">
        <v>2.657</v>
      </c>
      <c r="AR5173" s="209">
        <v>1.9430000000000001</v>
      </c>
      <c r="AS5173" s="209">
        <v>2.2000000000000002</v>
      </c>
      <c r="AT5173" s="209">
        <v>1.2</v>
      </c>
      <c r="AU5173" s="20"/>
      <c r="AV5173" s="20"/>
      <c r="AW5173" s="20"/>
      <c r="AX5173" s="20"/>
      <c r="AY5173" s="209">
        <v>1</v>
      </c>
      <c r="AZ5173" s="209">
        <v>1</v>
      </c>
      <c r="BA5173" s="209">
        <v>1</v>
      </c>
      <c r="BB5173" s="21">
        <f t="shared" si="529"/>
        <v>5.5990000000000002</v>
      </c>
      <c r="BC5173" s="21">
        <f>BD5173</f>
        <v>7.525537634408602</v>
      </c>
      <c r="BD5173" s="22">
        <f t="shared" si="531"/>
        <v>7.525537634408602</v>
      </c>
      <c r="BE5173" s="21">
        <f>BC5173-BD5173</f>
        <v>0</v>
      </c>
      <c r="BF5173" s="2">
        <v>4.24</v>
      </c>
      <c r="BG5173" s="10">
        <v>6</v>
      </c>
      <c r="BH5173" s="21">
        <f t="shared" si="532"/>
        <v>5.5989999999999998E-3</v>
      </c>
      <c r="BI5173" s="22">
        <f t="shared" si="532"/>
        <v>5.5989999999999998E-3</v>
      </c>
      <c r="BJ5173" s="21">
        <f>BH5173-BI5173</f>
        <v>0</v>
      </c>
      <c r="BK5173" s="21">
        <v>1.6796999999999999E-2</v>
      </c>
      <c r="BL5173" s="22">
        <v>1.6796999999999999E-2</v>
      </c>
      <c r="BM5173" s="21">
        <v>0</v>
      </c>
      <c r="BN5173" s="21">
        <f t="shared" si="530"/>
        <v>6.7187999999999998E-2</v>
      </c>
      <c r="BO5173" s="22">
        <f t="shared" si="530"/>
        <v>6.7187999999999998E-2</v>
      </c>
      <c r="BP5173" s="21">
        <f t="shared" si="530"/>
        <v>0</v>
      </c>
    </row>
    <row r="5174" spans="1:68" ht="11.1" hidden="1" customHeight="1" outlineLevel="2" x14ac:dyDescent="0.2">
      <c r="A5174" s="10"/>
      <c r="B5174" s="18"/>
      <c r="C5174" s="18"/>
      <c r="D5174" s="18"/>
      <c r="E5174" s="23" t="s">
        <v>4533</v>
      </c>
      <c r="F5174" s="208">
        <v>3</v>
      </c>
      <c r="G5174" s="24"/>
      <c r="H5174" s="24"/>
      <c r="I5174" s="24"/>
      <c r="J5174" s="24"/>
      <c r="K5174" s="24"/>
      <c r="L5174" s="208">
        <v>5.5990000000000002</v>
      </c>
      <c r="M5174" s="24"/>
      <c r="N5174" s="24"/>
      <c r="O5174" s="24"/>
      <c r="P5174" s="208">
        <v>1.9</v>
      </c>
      <c r="Q5174" s="208">
        <v>1</v>
      </c>
      <c r="R5174" s="208">
        <v>2</v>
      </c>
      <c r="S5174" s="208">
        <v>2.5</v>
      </c>
      <c r="T5174" s="208">
        <v>2.5</v>
      </c>
      <c r="U5174" s="208">
        <v>1.5</v>
      </c>
      <c r="V5174" s="208">
        <v>1</v>
      </c>
      <c r="W5174" s="24"/>
      <c r="X5174" s="24"/>
      <c r="Y5174" s="24"/>
      <c r="Z5174" s="24"/>
      <c r="AA5174" s="208">
        <v>1</v>
      </c>
      <c r="AB5174" s="208">
        <v>1</v>
      </c>
      <c r="AC5174" s="208">
        <v>1.026</v>
      </c>
      <c r="AD5174" s="208">
        <v>1.974</v>
      </c>
      <c r="AE5174" s="208">
        <v>2</v>
      </c>
      <c r="AF5174" s="208">
        <v>2</v>
      </c>
      <c r="AG5174" s="208">
        <v>1.5</v>
      </c>
      <c r="AH5174" s="208">
        <v>0.5</v>
      </c>
      <c r="AI5174" s="208">
        <v>0.2</v>
      </c>
      <c r="AJ5174" s="24"/>
      <c r="AK5174" s="24"/>
      <c r="AL5174" s="24"/>
      <c r="AM5174" s="208">
        <v>0.1</v>
      </c>
      <c r="AN5174" s="208">
        <v>1.05</v>
      </c>
      <c r="AO5174" s="208">
        <v>2.3279999999999998</v>
      </c>
      <c r="AP5174" s="208">
        <v>1.3220000000000001</v>
      </c>
      <c r="AQ5174" s="208">
        <v>2.657</v>
      </c>
      <c r="AR5174" s="208">
        <v>1.9430000000000001</v>
      </c>
      <c r="AS5174" s="208">
        <v>2.2000000000000002</v>
      </c>
      <c r="AT5174" s="208">
        <v>1.2</v>
      </c>
      <c r="AU5174" s="24"/>
      <c r="AV5174" s="24"/>
      <c r="AW5174" s="24"/>
      <c r="AX5174" s="24"/>
      <c r="AY5174" s="208">
        <v>1</v>
      </c>
      <c r="AZ5174" s="208">
        <v>1</v>
      </c>
      <c r="BA5174" s="208">
        <v>1</v>
      </c>
      <c r="BB5174" s="21">
        <f t="shared" si="529"/>
        <v>5.5990000000000002</v>
      </c>
      <c r="BC5174" s="21"/>
      <c r="BD5174" s="22">
        <f t="shared" si="531"/>
        <v>7.525537634408602</v>
      </c>
      <c r="BE5174" s="21"/>
      <c r="BG5174" s="10"/>
      <c r="BH5174" s="21">
        <f t="shared" si="532"/>
        <v>0</v>
      </c>
      <c r="BI5174" s="22">
        <f t="shared" si="532"/>
        <v>5.5989999999999998E-3</v>
      </c>
      <c r="BJ5174" s="21"/>
      <c r="BK5174" s="21">
        <v>0</v>
      </c>
      <c r="BL5174" s="22">
        <v>1.6796999999999999E-2</v>
      </c>
      <c r="BM5174" s="21"/>
      <c r="BN5174" s="21">
        <f t="shared" si="530"/>
        <v>0</v>
      </c>
      <c r="BO5174" s="22">
        <f t="shared" si="530"/>
        <v>6.7187999999999998E-2</v>
      </c>
      <c r="BP5174" s="21">
        <f t="shared" si="530"/>
        <v>0</v>
      </c>
    </row>
    <row r="5175" spans="1:68" ht="11.1" hidden="1" customHeight="1" outlineLevel="1" collapsed="1" x14ac:dyDescent="0.2">
      <c r="A5175" s="10"/>
      <c r="B5175" s="18"/>
      <c r="C5175" s="18"/>
      <c r="D5175" s="18"/>
      <c r="E5175" s="19" t="s">
        <v>4534</v>
      </c>
      <c r="F5175" s="20"/>
      <c r="G5175" s="20"/>
      <c r="H5175" s="20"/>
      <c r="I5175" s="240">
        <v>27.568000000000001</v>
      </c>
      <c r="J5175" s="240"/>
      <c r="K5175" s="209">
        <v>1.2290000000000001</v>
      </c>
      <c r="L5175" s="20"/>
      <c r="M5175" s="20"/>
      <c r="N5175" s="20"/>
      <c r="O5175" s="20"/>
      <c r="P5175" s="209">
        <v>9.1509999999999998</v>
      </c>
      <c r="Q5175" s="20"/>
      <c r="R5175" s="209">
        <v>5.7169999999999996</v>
      </c>
      <c r="S5175" s="209">
        <v>12</v>
      </c>
      <c r="T5175" s="209">
        <v>11.239000000000001</v>
      </c>
      <c r="U5175" s="209">
        <v>5.5</v>
      </c>
      <c r="V5175" s="209">
        <v>3</v>
      </c>
      <c r="W5175" s="209">
        <v>0.20599999999999999</v>
      </c>
      <c r="X5175" s="20"/>
      <c r="Y5175" s="20"/>
      <c r="Z5175" s="20"/>
      <c r="AA5175" s="20"/>
      <c r="AB5175" s="20"/>
      <c r="AC5175" s="209">
        <v>14.776999999999999</v>
      </c>
      <c r="AD5175" s="209">
        <v>6.9850000000000003</v>
      </c>
      <c r="AE5175" s="209">
        <v>9.3309999999999995</v>
      </c>
      <c r="AF5175" s="209">
        <v>7.0430000000000001</v>
      </c>
      <c r="AG5175" s="209">
        <v>5.5</v>
      </c>
      <c r="AH5175" s="209">
        <v>3</v>
      </c>
      <c r="AI5175" s="20"/>
      <c r="AJ5175" s="20"/>
      <c r="AK5175" s="20"/>
      <c r="AL5175" s="20"/>
      <c r="AM5175" s="209">
        <v>6.7649999999999997</v>
      </c>
      <c r="AN5175" s="209">
        <v>3.6989999999999998</v>
      </c>
      <c r="AO5175" s="209">
        <v>6.9480000000000004</v>
      </c>
      <c r="AP5175" s="209">
        <v>5.3360000000000003</v>
      </c>
      <c r="AQ5175" s="209">
        <v>9</v>
      </c>
      <c r="AR5175" s="209">
        <v>4.1840000000000002</v>
      </c>
      <c r="AS5175" s="209">
        <v>2</v>
      </c>
      <c r="AT5175" s="209">
        <v>2</v>
      </c>
      <c r="AU5175" s="20"/>
      <c r="AV5175" s="20"/>
      <c r="AW5175" s="20"/>
      <c r="AX5175" s="20"/>
      <c r="AY5175" s="20"/>
      <c r="AZ5175" s="209">
        <v>13.266999999999999</v>
      </c>
      <c r="BA5175" s="209">
        <v>2.9039999999999999</v>
      </c>
      <c r="BB5175" s="21">
        <f t="shared" si="529"/>
        <v>27.568000000000001</v>
      </c>
      <c r="BC5175" s="21">
        <f>BD5175</f>
        <v>37.053763440860223</v>
      </c>
      <c r="BD5175" s="22">
        <f t="shared" si="531"/>
        <v>37.053763440860223</v>
      </c>
      <c r="BE5175" s="21">
        <f>BC5175-BD5175</f>
        <v>0</v>
      </c>
      <c r="BF5175" s="2">
        <v>24.91</v>
      </c>
      <c r="BG5175" s="10">
        <v>6</v>
      </c>
      <c r="BH5175" s="21">
        <f t="shared" si="532"/>
        <v>2.7568000000000006E-2</v>
      </c>
      <c r="BI5175" s="22">
        <f t="shared" si="532"/>
        <v>2.7568000000000006E-2</v>
      </c>
      <c r="BJ5175" s="21">
        <f>BH5175-BI5175</f>
        <v>0</v>
      </c>
      <c r="BK5175" s="21">
        <v>8.2704000000000014E-2</v>
      </c>
      <c r="BL5175" s="22">
        <v>8.2704000000000014E-2</v>
      </c>
      <c r="BM5175" s="21">
        <v>0</v>
      </c>
      <c r="BN5175" s="21">
        <f t="shared" si="530"/>
        <v>0.33081600000000005</v>
      </c>
      <c r="BO5175" s="22">
        <f t="shared" si="530"/>
        <v>0.33081600000000005</v>
      </c>
      <c r="BP5175" s="21">
        <f t="shared" si="530"/>
        <v>0</v>
      </c>
    </row>
    <row r="5176" spans="1:68" ht="11.1" hidden="1" customHeight="1" outlineLevel="2" x14ac:dyDescent="0.2">
      <c r="A5176" s="10"/>
      <c r="B5176" s="18"/>
      <c r="C5176" s="18"/>
      <c r="D5176" s="18"/>
      <c r="E5176" s="23" t="s">
        <v>4535</v>
      </c>
      <c r="F5176" s="24"/>
      <c r="G5176" s="24"/>
      <c r="H5176" s="24"/>
      <c r="I5176" s="239">
        <v>27.568000000000001</v>
      </c>
      <c r="J5176" s="239"/>
      <c r="K5176" s="208">
        <v>1.2290000000000001</v>
      </c>
      <c r="L5176" s="24"/>
      <c r="M5176" s="24"/>
      <c r="N5176" s="24"/>
      <c r="O5176" s="24"/>
      <c r="P5176" s="208">
        <v>9.1509999999999998</v>
      </c>
      <c r="Q5176" s="24"/>
      <c r="R5176" s="208">
        <v>5.7169999999999996</v>
      </c>
      <c r="S5176" s="208">
        <v>12</v>
      </c>
      <c r="T5176" s="208">
        <v>11.239000000000001</v>
      </c>
      <c r="U5176" s="208">
        <v>5.5</v>
      </c>
      <c r="V5176" s="208">
        <v>3</v>
      </c>
      <c r="W5176" s="208">
        <v>0.20599999999999999</v>
      </c>
      <c r="X5176" s="24"/>
      <c r="Y5176" s="24"/>
      <c r="Z5176" s="24"/>
      <c r="AA5176" s="24"/>
      <c r="AB5176" s="24"/>
      <c r="AC5176" s="208">
        <v>14.776999999999999</v>
      </c>
      <c r="AD5176" s="208">
        <v>6.9850000000000003</v>
      </c>
      <c r="AE5176" s="208">
        <v>9.3309999999999995</v>
      </c>
      <c r="AF5176" s="208">
        <v>7.0430000000000001</v>
      </c>
      <c r="AG5176" s="208">
        <v>5.5</v>
      </c>
      <c r="AH5176" s="208">
        <v>3</v>
      </c>
      <c r="AI5176" s="24"/>
      <c r="AJ5176" s="24"/>
      <c r="AK5176" s="24"/>
      <c r="AL5176" s="24"/>
      <c r="AM5176" s="208">
        <v>6.7649999999999997</v>
      </c>
      <c r="AN5176" s="208">
        <v>3.6989999999999998</v>
      </c>
      <c r="AO5176" s="208">
        <v>6.9480000000000004</v>
      </c>
      <c r="AP5176" s="208">
        <v>5.3360000000000003</v>
      </c>
      <c r="AQ5176" s="208">
        <v>9</v>
      </c>
      <c r="AR5176" s="208">
        <v>4.1840000000000002</v>
      </c>
      <c r="AS5176" s="208">
        <v>2</v>
      </c>
      <c r="AT5176" s="208">
        <v>2</v>
      </c>
      <c r="AU5176" s="24"/>
      <c r="AV5176" s="24"/>
      <c r="AW5176" s="24"/>
      <c r="AX5176" s="24"/>
      <c r="AY5176" s="24"/>
      <c r="AZ5176" s="208">
        <v>13.266999999999999</v>
      </c>
      <c r="BA5176" s="208">
        <v>2.9039999999999999</v>
      </c>
      <c r="BB5176" s="21">
        <f t="shared" si="529"/>
        <v>27.568000000000001</v>
      </c>
      <c r="BC5176" s="21"/>
      <c r="BD5176" s="22">
        <f t="shared" si="531"/>
        <v>37.053763440860223</v>
      </c>
      <c r="BE5176" s="21"/>
      <c r="BG5176" s="10"/>
      <c r="BH5176" s="21">
        <f t="shared" si="532"/>
        <v>0</v>
      </c>
      <c r="BI5176" s="22">
        <f t="shared" si="532"/>
        <v>2.7568000000000006E-2</v>
      </c>
      <c r="BJ5176" s="21"/>
      <c r="BK5176" s="21">
        <v>0</v>
      </c>
      <c r="BL5176" s="22">
        <v>8.2704000000000014E-2</v>
      </c>
      <c r="BM5176" s="21"/>
      <c r="BN5176" s="21">
        <f t="shared" si="530"/>
        <v>0</v>
      </c>
      <c r="BO5176" s="22">
        <f t="shared" si="530"/>
        <v>0.33081600000000005</v>
      </c>
      <c r="BP5176" s="21">
        <f t="shared" si="530"/>
        <v>0</v>
      </c>
    </row>
    <row r="5177" spans="1:68" ht="11.1" hidden="1" customHeight="1" outlineLevel="1" collapsed="1" x14ac:dyDescent="0.2">
      <c r="A5177" s="10"/>
      <c r="B5177" s="18"/>
      <c r="C5177" s="18"/>
      <c r="D5177" s="18"/>
      <c r="E5177" s="19" t="s">
        <v>4536</v>
      </c>
      <c r="F5177" s="209">
        <v>2.9670000000000001</v>
      </c>
      <c r="G5177" s="209">
        <v>2.8839999999999999</v>
      </c>
      <c r="H5177" s="209">
        <v>2.9649999999999999</v>
      </c>
      <c r="I5177" s="240">
        <v>2.6720000000000002</v>
      </c>
      <c r="J5177" s="240"/>
      <c r="K5177" s="209">
        <v>1.4419999999999999</v>
      </c>
      <c r="L5177" s="20"/>
      <c r="M5177" s="20"/>
      <c r="N5177" s="20"/>
      <c r="O5177" s="209">
        <v>0.57999999999999996</v>
      </c>
      <c r="P5177" s="209">
        <v>1.264</v>
      </c>
      <c r="Q5177" s="209">
        <v>3.847</v>
      </c>
      <c r="R5177" s="209">
        <v>3.1949999999999998</v>
      </c>
      <c r="S5177" s="209">
        <v>7.9690000000000003</v>
      </c>
      <c r="T5177" s="209">
        <v>3</v>
      </c>
      <c r="U5177" s="209">
        <v>2.8</v>
      </c>
      <c r="V5177" s="209">
        <v>1.2</v>
      </c>
      <c r="W5177" s="20"/>
      <c r="X5177" s="209">
        <v>4.6820000000000004</v>
      </c>
      <c r="Y5177" s="20"/>
      <c r="Z5177" s="20"/>
      <c r="AA5177" s="209">
        <v>1.5820000000000001</v>
      </c>
      <c r="AB5177" s="209">
        <v>0.04</v>
      </c>
      <c r="AC5177" s="209">
        <v>5.1070000000000002</v>
      </c>
      <c r="AD5177" s="209">
        <v>7.5750000000000002</v>
      </c>
      <c r="AE5177" s="209">
        <v>6.7910000000000004</v>
      </c>
      <c r="AF5177" s="209">
        <v>4.1059999999999999</v>
      </c>
      <c r="AG5177" s="209">
        <v>3.2759999999999998</v>
      </c>
      <c r="AH5177" s="209">
        <v>1.8720000000000001</v>
      </c>
      <c r="AI5177" s="209">
        <v>1.657</v>
      </c>
      <c r="AJ5177" s="20"/>
      <c r="AK5177" s="20"/>
      <c r="AL5177" s="20"/>
      <c r="AM5177" s="209">
        <v>1.286</v>
      </c>
      <c r="AN5177" s="209">
        <v>1.5569999999999999</v>
      </c>
      <c r="AO5177" s="209">
        <v>3.7010000000000001</v>
      </c>
      <c r="AP5177" s="209">
        <v>6.3150000000000004</v>
      </c>
      <c r="AQ5177" s="209">
        <v>3</v>
      </c>
      <c r="AR5177" s="209">
        <v>6.4249999999999998</v>
      </c>
      <c r="AS5177" s="209">
        <v>5.3940000000000001</v>
      </c>
      <c r="AT5177" s="209">
        <v>1.89</v>
      </c>
      <c r="AU5177" s="209">
        <v>0.73399999999999999</v>
      </c>
      <c r="AV5177" s="20"/>
      <c r="AW5177" s="20"/>
      <c r="AX5177" s="20"/>
      <c r="AY5177" s="209">
        <v>0.36899999999999999</v>
      </c>
      <c r="AZ5177" s="209">
        <v>1.121</v>
      </c>
      <c r="BA5177" s="209">
        <v>2.1110000000000002</v>
      </c>
      <c r="BB5177" s="21">
        <f t="shared" si="529"/>
        <v>7.9690000000000003</v>
      </c>
      <c r="BC5177" s="21">
        <f>BF5177</f>
        <v>11.3</v>
      </c>
      <c r="BD5177" s="22">
        <f t="shared" si="531"/>
        <v>10.711021505376344</v>
      </c>
      <c r="BE5177" s="21">
        <f>BC5177-BD5177</f>
        <v>0.5889784946236567</v>
      </c>
      <c r="BF5177" s="2">
        <v>11.3</v>
      </c>
      <c r="BG5177" s="10">
        <v>6</v>
      </c>
      <c r="BH5177" s="21">
        <f t="shared" si="532"/>
        <v>8.4072000000000001E-3</v>
      </c>
      <c r="BI5177" s="22">
        <f t="shared" si="532"/>
        <v>7.9690000000000004E-3</v>
      </c>
      <c r="BJ5177" s="21">
        <f>BH5177-BI5177</f>
        <v>4.381999999999997E-4</v>
      </c>
      <c r="BK5177" s="21">
        <v>2.52216E-2</v>
      </c>
      <c r="BL5177" s="22">
        <v>2.3907000000000001E-2</v>
      </c>
      <c r="BM5177" s="21">
        <v>1.3145999999999991E-3</v>
      </c>
      <c r="BN5177" s="21">
        <f t="shared" si="530"/>
        <v>0.1008864</v>
      </c>
      <c r="BO5177" s="22">
        <f t="shared" si="530"/>
        <v>9.5628000000000005E-2</v>
      </c>
      <c r="BP5177" s="21">
        <f t="shared" si="530"/>
        <v>5.2583999999999964E-3</v>
      </c>
    </row>
    <row r="5178" spans="1:68" ht="11.1" hidden="1" customHeight="1" outlineLevel="2" x14ac:dyDescent="0.2">
      <c r="A5178" s="10"/>
      <c r="B5178" s="18"/>
      <c r="C5178" s="18"/>
      <c r="D5178" s="18"/>
      <c r="E5178" s="23" t="s">
        <v>4537</v>
      </c>
      <c r="F5178" s="208">
        <v>2.9670000000000001</v>
      </c>
      <c r="G5178" s="208">
        <v>2.8839999999999999</v>
      </c>
      <c r="H5178" s="208">
        <v>2.9649999999999999</v>
      </c>
      <c r="I5178" s="239">
        <v>2.6720000000000002</v>
      </c>
      <c r="J5178" s="239"/>
      <c r="K5178" s="208">
        <v>1.4419999999999999</v>
      </c>
      <c r="L5178" s="24"/>
      <c r="M5178" s="24"/>
      <c r="N5178" s="24"/>
      <c r="O5178" s="208">
        <v>0.57999999999999996</v>
      </c>
      <c r="P5178" s="208">
        <v>1.264</v>
      </c>
      <c r="Q5178" s="208">
        <v>3.847</v>
      </c>
      <c r="R5178" s="208">
        <v>3.1949999999999998</v>
      </c>
      <c r="S5178" s="208">
        <v>7.9690000000000003</v>
      </c>
      <c r="T5178" s="208">
        <v>3</v>
      </c>
      <c r="U5178" s="208">
        <v>2.8</v>
      </c>
      <c r="V5178" s="208">
        <v>1.2</v>
      </c>
      <c r="W5178" s="24"/>
      <c r="X5178" s="208">
        <v>4.6820000000000004</v>
      </c>
      <c r="Y5178" s="24"/>
      <c r="Z5178" s="24"/>
      <c r="AA5178" s="208">
        <v>1.5820000000000001</v>
      </c>
      <c r="AB5178" s="208">
        <v>0.04</v>
      </c>
      <c r="AC5178" s="208">
        <v>5.1070000000000002</v>
      </c>
      <c r="AD5178" s="208">
        <v>7.5750000000000002</v>
      </c>
      <c r="AE5178" s="208">
        <v>6.7910000000000004</v>
      </c>
      <c r="AF5178" s="208">
        <v>4.1059999999999999</v>
      </c>
      <c r="AG5178" s="208">
        <v>3.2759999999999998</v>
      </c>
      <c r="AH5178" s="208">
        <v>1.8720000000000001</v>
      </c>
      <c r="AI5178" s="208">
        <v>1.657</v>
      </c>
      <c r="AJ5178" s="24"/>
      <c r="AK5178" s="24"/>
      <c r="AL5178" s="24"/>
      <c r="AM5178" s="208">
        <v>1.286</v>
      </c>
      <c r="AN5178" s="208">
        <v>1.5569999999999999</v>
      </c>
      <c r="AO5178" s="208">
        <v>3.7010000000000001</v>
      </c>
      <c r="AP5178" s="208">
        <v>6.3150000000000004</v>
      </c>
      <c r="AQ5178" s="208">
        <v>3</v>
      </c>
      <c r="AR5178" s="208">
        <v>6.4249999999999998</v>
      </c>
      <c r="AS5178" s="208">
        <v>5.3940000000000001</v>
      </c>
      <c r="AT5178" s="208">
        <v>1.89</v>
      </c>
      <c r="AU5178" s="208">
        <v>0.73399999999999999</v>
      </c>
      <c r="AV5178" s="24"/>
      <c r="AW5178" s="24"/>
      <c r="AX5178" s="24"/>
      <c r="AY5178" s="208">
        <v>0.36899999999999999</v>
      </c>
      <c r="AZ5178" s="208">
        <v>1.121</v>
      </c>
      <c r="BA5178" s="208">
        <v>2.1110000000000002</v>
      </c>
      <c r="BB5178" s="21">
        <f t="shared" si="529"/>
        <v>7.9690000000000003</v>
      </c>
      <c r="BC5178" s="21"/>
      <c r="BD5178" s="22">
        <f t="shared" si="531"/>
        <v>10.711021505376344</v>
      </c>
      <c r="BE5178" s="21"/>
      <c r="BG5178" s="10"/>
      <c r="BH5178" s="21">
        <f t="shared" si="532"/>
        <v>0</v>
      </c>
      <c r="BI5178" s="22">
        <f t="shared" si="532"/>
        <v>7.9690000000000004E-3</v>
      </c>
      <c r="BJ5178" s="21"/>
      <c r="BK5178" s="21">
        <v>0</v>
      </c>
      <c r="BL5178" s="22">
        <v>2.3907000000000001E-2</v>
      </c>
      <c r="BM5178" s="21"/>
      <c r="BN5178" s="21">
        <f t="shared" si="530"/>
        <v>0</v>
      </c>
      <c r="BO5178" s="22">
        <f t="shared" si="530"/>
        <v>9.5628000000000005E-2</v>
      </c>
      <c r="BP5178" s="21">
        <f t="shared" si="530"/>
        <v>0</v>
      </c>
    </row>
    <row r="5179" spans="1:68" ht="11.1" hidden="1" customHeight="1" outlineLevel="1" collapsed="1" x14ac:dyDescent="0.2">
      <c r="A5179" s="10"/>
      <c r="B5179" s="18"/>
      <c r="C5179" s="18"/>
      <c r="D5179" s="18"/>
      <c r="E5179" s="19" t="s">
        <v>4538</v>
      </c>
      <c r="F5179" s="209">
        <v>0.153</v>
      </c>
      <c r="G5179" s="209">
        <v>1.988</v>
      </c>
      <c r="H5179" s="209">
        <v>1.65</v>
      </c>
      <c r="I5179" s="240">
        <v>1.65</v>
      </c>
      <c r="J5179" s="240"/>
      <c r="K5179" s="209">
        <v>1.65</v>
      </c>
      <c r="L5179" s="209">
        <v>0.17399999999999999</v>
      </c>
      <c r="M5179" s="209">
        <v>1.65</v>
      </c>
      <c r="N5179" s="209">
        <v>1.4370000000000001</v>
      </c>
      <c r="O5179" s="209">
        <v>1.1719999999999999</v>
      </c>
      <c r="P5179" s="209">
        <v>1.1519999999999999</v>
      </c>
      <c r="Q5179" s="209">
        <v>0.83</v>
      </c>
      <c r="R5179" s="209">
        <v>1.3620000000000001</v>
      </c>
      <c r="S5179" s="209">
        <v>1.3620000000000001</v>
      </c>
      <c r="T5179" s="209">
        <v>1.3620000000000001</v>
      </c>
      <c r="U5179" s="209">
        <v>1.74</v>
      </c>
      <c r="V5179" s="209">
        <v>0.93899999999999995</v>
      </c>
      <c r="W5179" s="209">
        <v>0.93899999999999995</v>
      </c>
      <c r="X5179" s="209">
        <v>0.121</v>
      </c>
      <c r="Y5179" s="209">
        <v>1.2070000000000001</v>
      </c>
      <c r="Z5179" s="20"/>
      <c r="AA5179" s="209">
        <v>1.0009999999999999</v>
      </c>
      <c r="AB5179" s="209">
        <v>1.6</v>
      </c>
      <c r="AC5179" s="209">
        <v>1.6</v>
      </c>
      <c r="AD5179" s="209">
        <v>1.4510000000000001</v>
      </c>
      <c r="AE5179" s="209">
        <v>0.48899999999999999</v>
      </c>
      <c r="AF5179" s="20"/>
      <c r="AG5179" s="209">
        <v>1.304</v>
      </c>
      <c r="AH5179" s="209">
        <v>1.304</v>
      </c>
      <c r="AI5179" s="209">
        <v>1.304</v>
      </c>
      <c r="AJ5179" s="209">
        <v>1.875</v>
      </c>
      <c r="AK5179" s="209">
        <v>0.75800000000000001</v>
      </c>
      <c r="AL5179" s="209">
        <v>0.5</v>
      </c>
      <c r="AM5179" s="209">
        <v>0.26500000000000001</v>
      </c>
      <c r="AN5179" s="209">
        <v>0.90100000000000002</v>
      </c>
      <c r="AO5179" s="209">
        <v>1.28</v>
      </c>
      <c r="AP5179" s="209">
        <v>0.44</v>
      </c>
      <c r="AQ5179" s="209">
        <v>0.97499999999999998</v>
      </c>
      <c r="AR5179" s="209">
        <v>0.38600000000000001</v>
      </c>
      <c r="AS5179" s="209">
        <v>1.103</v>
      </c>
      <c r="AT5179" s="209">
        <v>0.311</v>
      </c>
      <c r="AU5179" s="209">
        <v>0.311</v>
      </c>
      <c r="AV5179" s="209">
        <v>0.311</v>
      </c>
      <c r="AW5179" s="209">
        <v>1.4830000000000001</v>
      </c>
      <c r="AX5179" s="209">
        <v>0.44</v>
      </c>
      <c r="AY5179" s="209">
        <v>1.1779999999999999</v>
      </c>
      <c r="AZ5179" s="209">
        <v>0.44</v>
      </c>
      <c r="BA5179" s="209">
        <v>0.44</v>
      </c>
      <c r="BB5179" s="21">
        <f t="shared" si="529"/>
        <v>1.988</v>
      </c>
      <c r="BC5179" s="21">
        <f>BF5179</f>
        <v>37.24</v>
      </c>
      <c r="BD5179" s="22">
        <f t="shared" si="531"/>
        <v>2.672043010752688</v>
      </c>
      <c r="BE5179" s="21">
        <f>BC5179-BD5179</f>
        <v>34.567956989247314</v>
      </c>
      <c r="BF5179" s="2">
        <v>37.24</v>
      </c>
      <c r="BG5179" s="10"/>
      <c r="BH5179" s="21">
        <f t="shared" si="532"/>
        <v>2.7706560000000002E-2</v>
      </c>
      <c r="BI5179" s="22">
        <f t="shared" si="532"/>
        <v>1.9880000000000002E-3</v>
      </c>
      <c r="BJ5179" s="21">
        <f>BH5179-BI5179</f>
        <v>2.5718560000000001E-2</v>
      </c>
      <c r="BK5179" s="21">
        <v>8.3119680000000001E-2</v>
      </c>
      <c r="BL5179" s="22">
        <v>5.9640000000000006E-3</v>
      </c>
      <c r="BM5179" s="21">
        <v>7.7155680000000004E-2</v>
      </c>
      <c r="BN5179" s="21">
        <f t="shared" si="530"/>
        <v>0.33247872000000001</v>
      </c>
      <c r="BO5179" s="22">
        <f t="shared" si="530"/>
        <v>2.3856000000000002E-2</v>
      </c>
      <c r="BP5179" s="21">
        <f t="shared" si="530"/>
        <v>0.30862272000000002</v>
      </c>
    </row>
    <row r="5180" spans="1:68" ht="11.1" hidden="1" customHeight="1" outlineLevel="2" x14ac:dyDescent="0.2">
      <c r="A5180" s="10"/>
      <c r="B5180" s="18"/>
      <c r="C5180" s="18"/>
      <c r="D5180" s="18"/>
      <c r="E5180" s="23"/>
      <c r="F5180" s="208">
        <v>0.153</v>
      </c>
      <c r="G5180" s="208">
        <v>1.988</v>
      </c>
      <c r="H5180" s="208">
        <v>1.65</v>
      </c>
      <c r="I5180" s="239">
        <v>1.65</v>
      </c>
      <c r="J5180" s="239"/>
      <c r="K5180" s="208">
        <v>1.65</v>
      </c>
      <c r="L5180" s="208">
        <v>0.17399999999999999</v>
      </c>
      <c r="M5180" s="208">
        <v>1.65</v>
      </c>
      <c r="N5180" s="208">
        <v>1.4370000000000001</v>
      </c>
      <c r="O5180" s="208">
        <v>1.1719999999999999</v>
      </c>
      <c r="P5180" s="208">
        <v>1.1519999999999999</v>
      </c>
      <c r="Q5180" s="208">
        <v>0.83</v>
      </c>
      <c r="R5180" s="208">
        <v>1.3620000000000001</v>
      </c>
      <c r="S5180" s="208">
        <v>1.3620000000000001</v>
      </c>
      <c r="T5180" s="208">
        <v>1.3620000000000001</v>
      </c>
      <c r="U5180" s="208">
        <v>1.74</v>
      </c>
      <c r="V5180" s="208">
        <v>0.93899999999999995</v>
      </c>
      <c r="W5180" s="208">
        <v>0.93899999999999995</v>
      </c>
      <c r="X5180" s="208">
        <v>0.121</v>
      </c>
      <c r="Y5180" s="208">
        <v>1.2070000000000001</v>
      </c>
      <c r="Z5180" s="24"/>
      <c r="AA5180" s="208">
        <v>1.0009999999999999</v>
      </c>
      <c r="AB5180" s="208">
        <v>1.6</v>
      </c>
      <c r="AC5180" s="208">
        <v>1.6</v>
      </c>
      <c r="AD5180" s="208">
        <v>1.4510000000000001</v>
      </c>
      <c r="AE5180" s="208">
        <v>0.48899999999999999</v>
      </c>
      <c r="AF5180" s="24"/>
      <c r="AG5180" s="208">
        <v>1.304</v>
      </c>
      <c r="AH5180" s="208">
        <v>1.304</v>
      </c>
      <c r="AI5180" s="208">
        <v>1.304</v>
      </c>
      <c r="AJ5180" s="208">
        <v>1.875</v>
      </c>
      <c r="AK5180" s="208">
        <v>0.75800000000000001</v>
      </c>
      <c r="AL5180" s="208">
        <v>0.5</v>
      </c>
      <c r="AM5180" s="208">
        <v>0.26500000000000001</v>
      </c>
      <c r="AN5180" s="208">
        <v>0.90100000000000002</v>
      </c>
      <c r="AO5180" s="208">
        <v>1.28</v>
      </c>
      <c r="AP5180" s="208">
        <v>0.44</v>
      </c>
      <c r="AQ5180" s="208">
        <v>0.97499999999999998</v>
      </c>
      <c r="AR5180" s="208">
        <v>0.38600000000000001</v>
      </c>
      <c r="AS5180" s="208">
        <v>1.103</v>
      </c>
      <c r="AT5180" s="208">
        <v>0.311</v>
      </c>
      <c r="AU5180" s="208">
        <v>0.311</v>
      </c>
      <c r="AV5180" s="208">
        <v>0.311</v>
      </c>
      <c r="AW5180" s="208">
        <v>1.4830000000000001</v>
      </c>
      <c r="AX5180" s="208">
        <v>0.44</v>
      </c>
      <c r="AY5180" s="208">
        <v>1.1779999999999999</v>
      </c>
      <c r="AZ5180" s="208">
        <v>0.44</v>
      </c>
      <c r="BA5180" s="208">
        <v>0.44</v>
      </c>
      <c r="BB5180" s="21">
        <f t="shared" si="529"/>
        <v>1.988</v>
      </c>
      <c r="BC5180" s="56"/>
      <c r="BD5180" s="22">
        <f t="shared" si="531"/>
        <v>2.672043010752688</v>
      </c>
      <c r="BE5180" s="21"/>
      <c r="BF5180" s="2">
        <v>37.24</v>
      </c>
      <c r="BG5180" s="10"/>
      <c r="BH5180" s="21">
        <f t="shared" si="532"/>
        <v>0</v>
      </c>
      <c r="BI5180" s="22">
        <f t="shared" si="532"/>
        <v>1.9880000000000002E-3</v>
      </c>
      <c r="BJ5180" s="21"/>
      <c r="BK5180" s="21">
        <v>8.3119680000000001E-2</v>
      </c>
      <c r="BL5180" s="22">
        <v>5.9640000000000006E-3</v>
      </c>
      <c r="BM5180" s="21">
        <v>7.7155680000000004E-2</v>
      </c>
      <c r="BN5180" s="21">
        <f t="shared" si="530"/>
        <v>0.33247872000000001</v>
      </c>
      <c r="BO5180" s="22">
        <f t="shared" si="530"/>
        <v>2.3856000000000002E-2</v>
      </c>
      <c r="BP5180" s="21">
        <f t="shared" si="530"/>
        <v>0.30862272000000002</v>
      </c>
    </row>
    <row r="5181" spans="1:68" ht="11.1" hidden="1" customHeight="1" outlineLevel="1" collapsed="1" x14ac:dyDescent="0.2">
      <c r="A5181" s="10"/>
      <c r="B5181" s="18"/>
      <c r="C5181" s="18"/>
      <c r="D5181" s="18"/>
      <c r="E5181" s="19" t="s">
        <v>4539</v>
      </c>
      <c r="F5181" s="209">
        <v>3.0680000000000001</v>
      </c>
      <c r="G5181" s="209">
        <v>2.532</v>
      </c>
      <c r="H5181" s="209">
        <v>2.181</v>
      </c>
      <c r="I5181" s="20"/>
      <c r="J5181" s="20"/>
      <c r="K5181" s="20"/>
      <c r="L5181" s="209">
        <v>0.98399999999999999</v>
      </c>
      <c r="M5181" s="20"/>
      <c r="N5181" s="20"/>
      <c r="O5181" s="20"/>
      <c r="P5181" s="20"/>
      <c r="Q5181" s="209">
        <v>1.145</v>
      </c>
      <c r="R5181" s="209">
        <v>0.88800000000000001</v>
      </c>
      <c r="S5181" s="209">
        <v>4.6349999999999998</v>
      </c>
      <c r="T5181" s="209">
        <v>2.5830000000000002</v>
      </c>
      <c r="U5181" s="209">
        <v>1.9970000000000001</v>
      </c>
      <c r="V5181" s="209">
        <v>1.5</v>
      </c>
      <c r="W5181" s="20"/>
      <c r="X5181" s="20"/>
      <c r="Y5181" s="209">
        <v>64.947000000000003</v>
      </c>
      <c r="Z5181" s="209">
        <v>8.0719999999999992</v>
      </c>
      <c r="AA5181" s="20"/>
      <c r="AB5181" s="209">
        <v>3.968</v>
      </c>
      <c r="AC5181" s="209">
        <v>7.0670000000000002</v>
      </c>
      <c r="AD5181" s="209">
        <v>9.5050000000000008</v>
      </c>
      <c r="AE5181" s="209">
        <v>15.331</v>
      </c>
      <c r="AF5181" s="209">
        <v>13.217000000000001</v>
      </c>
      <c r="AG5181" s="209">
        <v>7.6550000000000002</v>
      </c>
      <c r="AH5181" s="209">
        <v>6.1440000000000001</v>
      </c>
      <c r="AI5181" s="209">
        <v>4.3140000000000001</v>
      </c>
      <c r="AJ5181" s="20"/>
      <c r="AK5181" s="20"/>
      <c r="AL5181" s="20"/>
      <c r="AM5181" s="20"/>
      <c r="AN5181" s="209">
        <v>4.2910000000000004</v>
      </c>
      <c r="AO5181" s="209">
        <v>21.584</v>
      </c>
      <c r="AP5181" s="209">
        <v>11.38</v>
      </c>
      <c r="AQ5181" s="209">
        <v>14.686999999999999</v>
      </c>
      <c r="AR5181" s="209">
        <v>14.532999999999999</v>
      </c>
      <c r="AS5181" s="209">
        <v>10.093999999999999</v>
      </c>
      <c r="AT5181" s="209">
        <v>5.5549999999999997</v>
      </c>
      <c r="AU5181" s="209">
        <v>2.133</v>
      </c>
      <c r="AV5181" s="20"/>
      <c r="AW5181" s="20"/>
      <c r="AX5181" s="20"/>
      <c r="AY5181" s="209">
        <v>1.351</v>
      </c>
      <c r="AZ5181" s="209">
        <v>3.86</v>
      </c>
      <c r="BA5181" s="209">
        <v>8.3079999999999998</v>
      </c>
      <c r="BB5181" s="56">
        <f>BB5182+BB5183+BB5184</f>
        <v>77.654000000000011</v>
      </c>
      <c r="BC5181" s="21">
        <f>BD5181</f>
        <v>104.37365591397851</v>
      </c>
      <c r="BD5181" s="22">
        <f t="shared" si="531"/>
        <v>104.37365591397851</v>
      </c>
      <c r="BE5181" s="21">
        <f>BC5181-BD5181</f>
        <v>0</v>
      </c>
      <c r="BF5181" s="2">
        <v>29.98</v>
      </c>
      <c r="BG5181" s="10">
        <v>6</v>
      </c>
      <c r="BH5181" s="21">
        <f t="shared" si="532"/>
        <v>7.7654000000000015E-2</v>
      </c>
      <c r="BI5181" s="22">
        <f t="shared" si="532"/>
        <v>7.7654000000000015E-2</v>
      </c>
      <c r="BJ5181" s="21">
        <f>BH5181-BI5181</f>
        <v>0</v>
      </c>
      <c r="BK5181" s="21">
        <v>0.23296200000000006</v>
      </c>
      <c r="BL5181" s="22">
        <v>0.23296200000000006</v>
      </c>
      <c r="BM5181" s="21">
        <v>0</v>
      </c>
      <c r="BN5181" s="21">
        <f t="shared" si="530"/>
        <v>0.93184800000000023</v>
      </c>
      <c r="BO5181" s="22">
        <f t="shared" si="530"/>
        <v>0.93184800000000023</v>
      </c>
      <c r="BP5181" s="21">
        <f t="shared" si="530"/>
        <v>0</v>
      </c>
    </row>
    <row r="5182" spans="1:68" ht="11.1" hidden="1" customHeight="1" outlineLevel="2" x14ac:dyDescent="0.2">
      <c r="A5182" s="10"/>
      <c r="B5182" s="18"/>
      <c r="C5182" s="18"/>
      <c r="D5182" s="18"/>
      <c r="E5182" s="23" t="s">
        <v>4540</v>
      </c>
      <c r="F5182" s="208">
        <v>3.0680000000000001</v>
      </c>
      <c r="G5182" s="208">
        <v>2.532</v>
      </c>
      <c r="H5182" s="208">
        <v>2.181</v>
      </c>
      <c r="I5182" s="24"/>
      <c r="J5182" s="24"/>
      <c r="K5182" s="24"/>
      <c r="L5182" s="208">
        <v>0.98399999999999999</v>
      </c>
      <c r="M5182" s="24"/>
      <c r="N5182" s="24"/>
      <c r="O5182" s="24"/>
      <c r="P5182" s="24"/>
      <c r="Q5182" s="208">
        <v>1.145</v>
      </c>
      <c r="R5182" s="208">
        <v>0.88800000000000001</v>
      </c>
      <c r="S5182" s="208">
        <v>4.6349999999999998</v>
      </c>
      <c r="T5182" s="208">
        <v>2.5830000000000002</v>
      </c>
      <c r="U5182" s="208">
        <v>1.9970000000000001</v>
      </c>
      <c r="V5182" s="208">
        <v>1.5</v>
      </c>
      <c r="W5182" s="24"/>
      <c r="X5182" s="24"/>
      <c r="Y5182" s="24"/>
      <c r="Z5182" s="24"/>
      <c r="AA5182" s="24"/>
      <c r="AB5182" s="208">
        <v>0.70599999999999996</v>
      </c>
      <c r="AC5182" s="208">
        <v>2.3079999999999998</v>
      </c>
      <c r="AD5182" s="208">
        <v>2.9239999999999999</v>
      </c>
      <c r="AE5182" s="208">
        <v>3.9350000000000001</v>
      </c>
      <c r="AF5182" s="208">
        <v>4.1559999999999997</v>
      </c>
      <c r="AG5182" s="208">
        <v>1.925</v>
      </c>
      <c r="AH5182" s="208">
        <v>1.552</v>
      </c>
      <c r="AI5182" s="208">
        <v>0.70099999999999996</v>
      </c>
      <c r="AJ5182" s="24"/>
      <c r="AK5182" s="24"/>
      <c r="AL5182" s="24"/>
      <c r="AM5182" s="24"/>
      <c r="AN5182" s="208">
        <v>1.917</v>
      </c>
      <c r="AO5182" s="208">
        <v>2.4740000000000002</v>
      </c>
      <c r="AP5182" s="208">
        <v>3.6469999999999998</v>
      </c>
      <c r="AQ5182" s="208">
        <v>4.2699999999999996</v>
      </c>
      <c r="AR5182" s="208">
        <v>4.0389999999999997</v>
      </c>
      <c r="AS5182" s="208">
        <v>2.589</v>
      </c>
      <c r="AT5182" s="208">
        <v>1.5</v>
      </c>
      <c r="AU5182" s="208">
        <v>0.59499999999999997</v>
      </c>
      <c r="AV5182" s="24"/>
      <c r="AW5182" s="24"/>
      <c r="AX5182" s="24"/>
      <c r="AY5182" s="208">
        <v>0.34899999999999998</v>
      </c>
      <c r="AZ5182" s="208">
        <v>1.355</v>
      </c>
      <c r="BA5182" s="208">
        <v>2.2930000000000001</v>
      </c>
      <c r="BB5182" s="21">
        <f t="shared" si="529"/>
        <v>4.6349999999999998</v>
      </c>
      <c r="BC5182" s="21"/>
      <c r="BD5182" s="22">
        <f t="shared" si="531"/>
        <v>6.229838709677419</v>
      </c>
      <c r="BE5182" s="21"/>
      <c r="BG5182" s="10"/>
      <c r="BH5182" s="21">
        <f t="shared" si="532"/>
        <v>0</v>
      </c>
      <c r="BI5182" s="22">
        <f t="shared" si="532"/>
        <v>4.6350000000000002E-3</v>
      </c>
      <c r="BJ5182" s="21"/>
      <c r="BK5182" s="21">
        <v>0</v>
      </c>
      <c r="BL5182" s="22">
        <v>1.3905000000000001E-2</v>
      </c>
      <c r="BM5182" s="21"/>
      <c r="BN5182" s="21">
        <f t="shared" si="530"/>
        <v>0</v>
      </c>
      <c r="BO5182" s="22">
        <f t="shared" si="530"/>
        <v>5.5620000000000003E-2</v>
      </c>
      <c r="BP5182" s="21">
        <f t="shared" si="530"/>
        <v>0</v>
      </c>
    </row>
    <row r="5183" spans="1:68" ht="11.1" hidden="1" customHeight="1" outlineLevel="2" x14ac:dyDescent="0.2">
      <c r="A5183" s="10"/>
      <c r="B5183" s="18"/>
      <c r="C5183" s="18"/>
      <c r="D5183" s="18"/>
      <c r="E5183" s="23" t="s">
        <v>4541</v>
      </c>
      <c r="F5183" s="24"/>
      <c r="G5183" s="24"/>
      <c r="H5183" s="24"/>
      <c r="I5183" s="24"/>
      <c r="J5183" s="24"/>
      <c r="K5183" s="24"/>
      <c r="L5183" s="24"/>
      <c r="M5183" s="24"/>
      <c r="N5183" s="24"/>
      <c r="O5183" s="24"/>
      <c r="P5183" s="24"/>
      <c r="Q5183" s="24"/>
      <c r="R5183" s="24"/>
      <c r="S5183" s="24"/>
      <c r="T5183" s="24"/>
      <c r="U5183" s="24"/>
      <c r="V5183" s="24"/>
      <c r="W5183" s="24"/>
      <c r="X5183" s="24"/>
      <c r="Y5183" s="208">
        <v>64.947000000000003</v>
      </c>
      <c r="Z5183" s="24"/>
      <c r="AA5183" s="24"/>
      <c r="AB5183" s="208">
        <v>2.706</v>
      </c>
      <c r="AC5183" s="208">
        <v>3.6469999999999998</v>
      </c>
      <c r="AD5183" s="208">
        <v>6.125</v>
      </c>
      <c r="AE5183" s="208">
        <v>8.423</v>
      </c>
      <c r="AF5183" s="208">
        <v>8.1739999999999995</v>
      </c>
      <c r="AG5183" s="208">
        <v>4.7279999999999998</v>
      </c>
      <c r="AH5183" s="208">
        <v>3.86</v>
      </c>
      <c r="AI5183" s="208">
        <v>3.1429999999999998</v>
      </c>
      <c r="AJ5183" s="24"/>
      <c r="AK5183" s="24"/>
      <c r="AL5183" s="24"/>
      <c r="AM5183" s="24"/>
      <c r="AN5183" s="208">
        <v>1.9850000000000001</v>
      </c>
      <c r="AO5183" s="208">
        <v>18.221</v>
      </c>
      <c r="AP5183" s="208">
        <v>6.31</v>
      </c>
      <c r="AQ5183" s="208">
        <v>8.2100000000000009</v>
      </c>
      <c r="AR5183" s="208">
        <v>8.24</v>
      </c>
      <c r="AS5183" s="208">
        <v>6.2</v>
      </c>
      <c r="AT5183" s="208">
        <v>3.4089999999999998</v>
      </c>
      <c r="AU5183" s="208">
        <v>1.538</v>
      </c>
      <c r="AV5183" s="24"/>
      <c r="AW5183" s="24"/>
      <c r="AX5183" s="24"/>
      <c r="AY5183" s="208">
        <v>1.002</v>
      </c>
      <c r="AZ5183" s="208">
        <v>2.4039999999999999</v>
      </c>
      <c r="BA5183" s="208">
        <v>4.9480000000000004</v>
      </c>
      <c r="BB5183" s="21">
        <f t="shared" si="529"/>
        <v>64.947000000000003</v>
      </c>
      <c r="BC5183" s="21"/>
      <c r="BD5183" s="22">
        <f t="shared" si="531"/>
        <v>87.29435483870968</v>
      </c>
      <c r="BE5183" s="21"/>
      <c r="BG5183" s="10"/>
      <c r="BH5183" s="21">
        <f t="shared" si="532"/>
        <v>0</v>
      </c>
      <c r="BI5183" s="22">
        <f t="shared" si="532"/>
        <v>6.4947000000000005E-2</v>
      </c>
      <c r="BJ5183" s="21"/>
      <c r="BK5183" s="21">
        <v>0</v>
      </c>
      <c r="BL5183" s="22">
        <v>0.19484100000000001</v>
      </c>
      <c r="BM5183" s="21"/>
      <c r="BN5183" s="21">
        <f t="shared" si="530"/>
        <v>0</v>
      </c>
      <c r="BO5183" s="22">
        <f t="shared" si="530"/>
        <v>0.77936400000000006</v>
      </c>
      <c r="BP5183" s="21">
        <f t="shared" si="530"/>
        <v>0</v>
      </c>
    </row>
    <row r="5184" spans="1:68" ht="11.1" hidden="1" customHeight="1" outlineLevel="2" x14ac:dyDescent="0.2">
      <c r="A5184" s="10"/>
      <c r="B5184" s="18"/>
      <c r="C5184" s="18"/>
      <c r="D5184" s="18"/>
      <c r="E5184" s="23" t="s">
        <v>4542</v>
      </c>
      <c r="F5184" s="24"/>
      <c r="G5184" s="24"/>
      <c r="H5184" s="24"/>
      <c r="I5184" s="24"/>
      <c r="J5184" s="24"/>
      <c r="K5184" s="24"/>
      <c r="L5184" s="24"/>
      <c r="M5184" s="24"/>
      <c r="N5184" s="24"/>
      <c r="O5184" s="24"/>
      <c r="P5184" s="24"/>
      <c r="Q5184" s="24"/>
      <c r="R5184" s="24"/>
      <c r="S5184" s="24"/>
      <c r="T5184" s="24"/>
      <c r="U5184" s="24"/>
      <c r="V5184" s="24"/>
      <c r="W5184" s="24"/>
      <c r="X5184" s="24"/>
      <c r="Y5184" s="24"/>
      <c r="Z5184" s="208">
        <v>8.0719999999999992</v>
      </c>
      <c r="AA5184" s="24"/>
      <c r="AB5184" s="208">
        <v>0.55600000000000005</v>
      </c>
      <c r="AC5184" s="208">
        <v>1.1120000000000001</v>
      </c>
      <c r="AD5184" s="208">
        <v>0.45600000000000002</v>
      </c>
      <c r="AE5184" s="208">
        <v>2.9729999999999999</v>
      </c>
      <c r="AF5184" s="208">
        <v>0.88700000000000001</v>
      </c>
      <c r="AG5184" s="208">
        <v>1.002</v>
      </c>
      <c r="AH5184" s="208">
        <v>0.73199999999999998</v>
      </c>
      <c r="AI5184" s="208">
        <v>0.47</v>
      </c>
      <c r="AJ5184" s="24"/>
      <c r="AK5184" s="24"/>
      <c r="AL5184" s="24"/>
      <c r="AM5184" s="24"/>
      <c r="AN5184" s="208">
        <v>0.38900000000000001</v>
      </c>
      <c r="AO5184" s="208">
        <v>0.88900000000000001</v>
      </c>
      <c r="AP5184" s="208">
        <v>1.423</v>
      </c>
      <c r="AQ5184" s="208">
        <v>2.2069999999999999</v>
      </c>
      <c r="AR5184" s="208">
        <v>2.254</v>
      </c>
      <c r="AS5184" s="208">
        <v>1.3049999999999999</v>
      </c>
      <c r="AT5184" s="208">
        <v>0.64600000000000002</v>
      </c>
      <c r="AU5184" s="24"/>
      <c r="AV5184" s="24"/>
      <c r="AW5184" s="24"/>
      <c r="AX5184" s="24"/>
      <c r="AY5184" s="24"/>
      <c r="AZ5184" s="208">
        <v>0.10100000000000001</v>
      </c>
      <c r="BA5184" s="208">
        <v>1.0669999999999999</v>
      </c>
      <c r="BB5184" s="21">
        <f t="shared" si="529"/>
        <v>8.0719999999999992</v>
      </c>
      <c r="BC5184" s="21"/>
      <c r="BD5184" s="22">
        <f t="shared" si="531"/>
        <v>10.849462365591396</v>
      </c>
      <c r="BE5184" s="21"/>
      <c r="BG5184" s="10"/>
      <c r="BH5184" s="21">
        <f t="shared" si="532"/>
        <v>0</v>
      </c>
      <c r="BI5184" s="22">
        <f t="shared" si="532"/>
        <v>8.0719999999999993E-3</v>
      </c>
      <c r="BJ5184" s="21"/>
      <c r="BK5184" s="21">
        <v>0</v>
      </c>
      <c r="BL5184" s="22">
        <v>2.4215999999999998E-2</v>
      </c>
      <c r="BM5184" s="21"/>
      <c r="BN5184" s="21">
        <f t="shared" si="530"/>
        <v>0</v>
      </c>
      <c r="BO5184" s="22">
        <f t="shared" si="530"/>
        <v>9.6863999999999992E-2</v>
      </c>
      <c r="BP5184" s="21">
        <f t="shared" si="530"/>
        <v>0</v>
      </c>
    </row>
    <row r="5185" spans="1:68" ht="11.1" hidden="1" customHeight="1" outlineLevel="1" collapsed="1" x14ac:dyDescent="0.2">
      <c r="A5185" s="10"/>
      <c r="B5185" s="18"/>
      <c r="C5185" s="18"/>
      <c r="D5185" s="18"/>
      <c r="E5185" s="19" t="s">
        <v>4543</v>
      </c>
      <c r="F5185" s="20"/>
      <c r="G5185" s="20"/>
      <c r="H5185" s="20"/>
      <c r="I5185" s="20"/>
      <c r="J5185" s="20"/>
      <c r="K5185" s="20"/>
      <c r="L5185" s="20"/>
      <c r="M5185" s="20"/>
      <c r="N5185" s="20"/>
      <c r="O5185" s="20"/>
      <c r="P5185" s="20"/>
      <c r="Q5185" s="20"/>
      <c r="R5185" s="20"/>
      <c r="S5185" s="20"/>
      <c r="T5185" s="20"/>
      <c r="U5185" s="20"/>
      <c r="V5185" s="20"/>
      <c r="W5185" s="20"/>
      <c r="X5185" s="20"/>
      <c r="Y5185" s="20"/>
      <c r="Z5185" s="20"/>
      <c r="AA5185" s="20"/>
      <c r="AB5185" s="20"/>
      <c r="AC5185" s="20"/>
      <c r="AD5185" s="20"/>
      <c r="AE5185" s="20"/>
      <c r="AF5185" s="20"/>
      <c r="AG5185" s="20"/>
      <c r="AH5185" s="20"/>
      <c r="AI5185" s="20"/>
      <c r="AJ5185" s="20"/>
      <c r="AK5185" s="20"/>
      <c r="AL5185" s="20"/>
      <c r="AM5185" s="209">
        <v>34.250999999999998</v>
      </c>
      <c r="AN5185" s="20"/>
      <c r="AO5185" s="20"/>
      <c r="AP5185" s="209">
        <v>18.715</v>
      </c>
      <c r="AQ5185" s="209">
        <v>5.7089999999999996</v>
      </c>
      <c r="AR5185" s="209">
        <v>5.9219999999999997</v>
      </c>
      <c r="AS5185" s="209">
        <v>8.8659999999999997</v>
      </c>
      <c r="AT5185" s="209">
        <v>6.2830000000000004</v>
      </c>
      <c r="AU5185" s="209">
        <v>6.2060000000000004</v>
      </c>
      <c r="AV5185" s="209">
        <v>0.10299999999999999</v>
      </c>
      <c r="AW5185" s="209">
        <v>6.0549999999999997</v>
      </c>
      <c r="AX5185" s="209">
        <v>5.843</v>
      </c>
      <c r="AY5185" s="209">
        <v>5.8159999999999998</v>
      </c>
      <c r="AZ5185" s="209">
        <v>5.1609999999999996</v>
      </c>
      <c r="BA5185" s="209">
        <v>5.7380000000000004</v>
      </c>
      <c r="BB5185" s="21">
        <f t="shared" si="529"/>
        <v>34.250999999999998</v>
      </c>
      <c r="BC5185" s="21">
        <f>BF5185</f>
        <v>71.150000000000006</v>
      </c>
      <c r="BD5185" s="22">
        <f t="shared" si="531"/>
        <v>46.036290322580641</v>
      </c>
      <c r="BE5185" s="21">
        <f t="shared" ref="BE5185:BE5197" si="533">BC5185-BD5185</f>
        <v>25.113709677419365</v>
      </c>
      <c r="BF5185" s="2">
        <v>71.150000000000006</v>
      </c>
      <c r="BG5185" s="10"/>
      <c r="BH5185" s="21">
        <f t="shared" si="532"/>
        <v>5.2935600000000006E-2</v>
      </c>
      <c r="BI5185" s="22">
        <f t="shared" si="532"/>
        <v>3.4250999999999997E-2</v>
      </c>
      <c r="BJ5185" s="21">
        <f t="shared" ref="BJ5185:BJ5197" si="534">BH5185-BI5185</f>
        <v>1.868460000000001E-2</v>
      </c>
      <c r="BK5185" s="21">
        <v>0.15880680000000003</v>
      </c>
      <c r="BL5185" s="22">
        <v>0.10275299999999998</v>
      </c>
      <c r="BM5185" s="21">
        <v>5.6053800000000042E-2</v>
      </c>
      <c r="BN5185" s="21">
        <f t="shared" si="530"/>
        <v>0.6352272000000001</v>
      </c>
      <c r="BO5185" s="22">
        <f t="shared" si="530"/>
        <v>0.41101199999999993</v>
      </c>
      <c r="BP5185" s="21">
        <f t="shared" si="530"/>
        <v>0.22421520000000017</v>
      </c>
    </row>
    <row r="5186" spans="1:68" ht="11.1" hidden="1" customHeight="1" outlineLevel="2" x14ac:dyDescent="0.2">
      <c r="A5186" s="10"/>
      <c r="B5186" s="18"/>
      <c r="C5186" s="18"/>
      <c r="D5186" s="18"/>
      <c r="E5186" s="23"/>
      <c r="F5186" s="24"/>
      <c r="G5186" s="24"/>
      <c r="H5186" s="24"/>
      <c r="I5186" s="24"/>
      <c r="J5186" s="24"/>
      <c r="K5186" s="24"/>
      <c r="L5186" s="24"/>
      <c r="M5186" s="24"/>
      <c r="N5186" s="24"/>
      <c r="O5186" s="24"/>
      <c r="P5186" s="24"/>
      <c r="Q5186" s="24"/>
      <c r="R5186" s="24"/>
      <c r="S5186" s="24"/>
      <c r="T5186" s="24"/>
      <c r="U5186" s="24"/>
      <c r="V5186" s="24"/>
      <c r="W5186" s="24"/>
      <c r="X5186" s="24"/>
      <c r="Y5186" s="24"/>
      <c r="Z5186" s="24"/>
      <c r="AA5186" s="24"/>
      <c r="AB5186" s="24"/>
      <c r="AC5186" s="24"/>
      <c r="AD5186" s="24"/>
      <c r="AE5186" s="24"/>
      <c r="AF5186" s="24"/>
      <c r="AG5186" s="24"/>
      <c r="AH5186" s="24"/>
      <c r="AI5186" s="24"/>
      <c r="AJ5186" s="24"/>
      <c r="AK5186" s="24"/>
      <c r="AL5186" s="24"/>
      <c r="AM5186" s="208">
        <v>34.250999999999998</v>
      </c>
      <c r="AN5186" s="24"/>
      <c r="AO5186" s="24"/>
      <c r="AP5186" s="208">
        <v>18.715</v>
      </c>
      <c r="AQ5186" s="208">
        <v>5.7089999999999996</v>
      </c>
      <c r="AR5186" s="208">
        <v>5.9219999999999997</v>
      </c>
      <c r="AS5186" s="208">
        <v>8.8659999999999997</v>
      </c>
      <c r="AT5186" s="208">
        <v>6.2830000000000004</v>
      </c>
      <c r="AU5186" s="208">
        <v>6.2060000000000004</v>
      </c>
      <c r="AV5186" s="208">
        <v>0.10299999999999999</v>
      </c>
      <c r="AW5186" s="208">
        <v>6.0549999999999997</v>
      </c>
      <c r="AX5186" s="208">
        <v>5.843</v>
      </c>
      <c r="AY5186" s="208">
        <v>5.8159999999999998</v>
      </c>
      <c r="AZ5186" s="208">
        <v>5.1609999999999996</v>
      </c>
      <c r="BA5186" s="208">
        <v>5.7380000000000004</v>
      </c>
      <c r="BB5186" s="21">
        <f t="shared" si="529"/>
        <v>34.250999999999998</v>
      </c>
      <c r="BC5186" s="56"/>
      <c r="BD5186" s="22">
        <f t="shared" si="531"/>
        <v>46.036290322580641</v>
      </c>
      <c r="BE5186" s="21"/>
      <c r="BF5186" s="2">
        <v>71.150000000000006</v>
      </c>
      <c r="BG5186" s="10"/>
      <c r="BH5186" s="21">
        <f t="shared" si="532"/>
        <v>0</v>
      </c>
      <c r="BI5186" s="22">
        <f t="shared" si="532"/>
        <v>3.4250999999999997E-2</v>
      </c>
      <c r="BJ5186" s="21"/>
      <c r="BK5186" s="21">
        <v>0.15880680000000003</v>
      </c>
      <c r="BL5186" s="22">
        <v>0.10275299999999998</v>
      </c>
      <c r="BM5186" s="21">
        <v>5.6053800000000042E-2</v>
      </c>
      <c r="BN5186" s="21">
        <f t="shared" si="530"/>
        <v>0.6352272000000001</v>
      </c>
      <c r="BO5186" s="22">
        <f t="shared" si="530"/>
        <v>0.41101199999999993</v>
      </c>
      <c r="BP5186" s="21">
        <f t="shared" si="530"/>
        <v>0.22421520000000017</v>
      </c>
    </row>
    <row r="5187" spans="1:68" ht="11.1" hidden="1" customHeight="1" outlineLevel="1" collapsed="1" x14ac:dyDescent="0.2">
      <c r="A5187" s="10"/>
      <c r="B5187" s="18"/>
      <c r="C5187" s="18"/>
      <c r="D5187" s="18"/>
      <c r="E5187" s="19" t="s">
        <v>4544</v>
      </c>
      <c r="F5187" s="209">
        <v>4.9260000000000002</v>
      </c>
      <c r="G5187" s="209">
        <v>2.7549999999999999</v>
      </c>
      <c r="H5187" s="209">
        <v>1.72</v>
      </c>
      <c r="I5187" s="240">
        <v>1.5840000000000001</v>
      </c>
      <c r="J5187" s="240"/>
      <c r="K5187" s="209">
        <v>1.0940000000000001</v>
      </c>
      <c r="L5187" s="20"/>
      <c r="M5187" s="20"/>
      <c r="N5187" s="20"/>
      <c r="O5187" s="20"/>
      <c r="P5187" s="209">
        <v>2.2850000000000001</v>
      </c>
      <c r="Q5187" s="20"/>
      <c r="R5187" s="209">
        <v>7.1859999999999999</v>
      </c>
      <c r="S5187" s="209">
        <v>3.4350000000000001</v>
      </c>
      <c r="T5187" s="209">
        <v>2.177</v>
      </c>
      <c r="U5187" s="209">
        <v>2.1779999999999999</v>
      </c>
      <c r="V5187" s="209">
        <v>0.6</v>
      </c>
      <c r="W5187" s="20"/>
      <c r="X5187" s="20"/>
      <c r="Y5187" s="20"/>
      <c r="Z5187" s="209">
        <v>1.208</v>
      </c>
      <c r="AA5187" s="209">
        <v>0.83199999999999996</v>
      </c>
      <c r="AB5187" s="209">
        <v>1.617</v>
      </c>
      <c r="AC5187" s="209">
        <v>2.355</v>
      </c>
      <c r="AD5187" s="209">
        <v>2.9790000000000001</v>
      </c>
      <c r="AE5187" s="209">
        <v>4.2910000000000004</v>
      </c>
      <c r="AF5187" s="209">
        <v>3.93</v>
      </c>
      <c r="AG5187" s="209">
        <v>2.4289999999999998</v>
      </c>
      <c r="AH5187" s="209">
        <v>1.2909999999999999</v>
      </c>
      <c r="AI5187" s="209">
        <v>0.99099999999999999</v>
      </c>
      <c r="AJ5187" s="20"/>
      <c r="AK5187" s="20"/>
      <c r="AL5187" s="20"/>
      <c r="AM5187" s="20"/>
      <c r="AN5187" s="209">
        <v>2.35</v>
      </c>
      <c r="AO5187" s="209">
        <v>3.1869999999999998</v>
      </c>
      <c r="AP5187" s="209">
        <v>3.49</v>
      </c>
      <c r="AQ5187" s="209">
        <v>4.0549999999999997</v>
      </c>
      <c r="AR5187" s="209">
        <v>3.5659999999999998</v>
      </c>
      <c r="AS5187" s="209">
        <v>3.597</v>
      </c>
      <c r="AT5187" s="209">
        <v>1.6439999999999999</v>
      </c>
      <c r="AU5187" s="209">
        <v>0.77700000000000002</v>
      </c>
      <c r="AV5187" s="209">
        <v>9.0999999999999998E-2</v>
      </c>
      <c r="AW5187" s="20"/>
      <c r="AX5187" s="20"/>
      <c r="AY5187" s="20"/>
      <c r="AZ5187" s="209">
        <v>1.466</v>
      </c>
      <c r="BA5187" s="209">
        <v>1.4419999999999999</v>
      </c>
      <c r="BB5187" s="21">
        <f t="shared" si="529"/>
        <v>7.1859999999999999</v>
      </c>
      <c r="BC5187" s="21">
        <f>BF5187</f>
        <v>10.56</v>
      </c>
      <c r="BD5187" s="22">
        <f t="shared" si="531"/>
        <v>9.6586021505376358</v>
      </c>
      <c r="BE5187" s="21">
        <f t="shared" si="533"/>
        <v>0.90139784946236468</v>
      </c>
      <c r="BF5187" s="2">
        <v>10.56</v>
      </c>
      <c r="BG5187" s="10">
        <v>6</v>
      </c>
      <c r="BH5187" s="21">
        <f t="shared" si="532"/>
        <v>7.8566399999999998E-3</v>
      </c>
      <c r="BI5187" s="22">
        <f t="shared" si="532"/>
        <v>7.1860000000000005E-3</v>
      </c>
      <c r="BJ5187" s="21">
        <f t="shared" si="534"/>
        <v>6.7063999999999926E-4</v>
      </c>
      <c r="BK5187" s="21">
        <v>2.3569920000000001E-2</v>
      </c>
      <c r="BL5187" s="22">
        <v>2.1558000000000001E-2</v>
      </c>
      <c r="BM5187" s="21">
        <v>2.0119200000000004E-3</v>
      </c>
      <c r="BN5187" s="21">
        <f t="shared" si="530"/>
        <v>9.4279680000000005E-2</v>
      </c>
      <c r="BO5187" s="22">
        <f t="shared" si="530"/>
        <v>8.6232000000000003E-2</v>
      </c>
      <c r="BP5187" s="21">
        <f t="shared" si="530"/>
        <v>8.0476800000000015E-3</v>
      </c>
    </row>
    <row r="5188" spans="1:68" ht="11.1" hidden="1" customHeight="1" outlineLevel="2" x14ac:dyDescent="0.2">
      <c r="A5188" s="10"/>
      <c r="B5188" s="18"/>
      <c r="C5188" s="18"/>
      <c r="D5188" s="18"/>
      <c r="E5188" s="23" t="s">
        <v>4545</v>
      </c>
      <c r="F5188" s="208">
        <v>4.9260000000000002</v>
      </c>
      <c r="G5188" s="208">
        <v>2.7549999999999999</v>
      </c>
      <c r="H5188" s="208">
        <v>1.72</v>
      </c>
      <c r="I5188" s="239">
        <v>1.5840000000000001</v>
      </c>
      <c r="J5188" s="239"/>
      <c r="K5188" s="208">
        <v>1.0940000000000001</v>
      </c>
      <c r="L5188" s="24"/>
      <c r="M5188" s="24"/>
      <c r="N5188" s="24"/>
      <c r="O5188" s="24"/>
      <c r="P5188" s="208">
        <v>2.2850000000000001</v>
      </c>
      <c r="Q5188" s="24"/>
      <c r="R5188" s="208">
        <v>7.1859999999999999</v>
      </c>
      <c r="S5188" s="208">
        <v>3.4350000000000001</v>
      </c>
      <c r="T5188" s="208">
        <v>2.177</v>
      </c>
      <c r="U5188" s="208">
        <v>2.1779999999999999</v>
      </c>
      <c r="V5188" s="208">
        <v>0.6</v>
      </c>
      <c r="W5188" s="24"/>
      <c r="X5188" s="24"/>
      <c r="Y5188" s="24"/>
      <c r="Z5188" s="208">
        <v>1.208</v>
      </c>
      <c r="AA5188" s="208">
        <v>0.83199999999999996</v>
      </c>
      <c r="AB5188" s="208">
        <v>1.617</v>
      </c>
      <c r="AC5188" s="208">
        <v>2.355</v>
      </c>
      <c r="AD5188" s="208">
        <v>2.9790000000000001</v>
      </c>
      <c r="AE5188" s="208">
        <v>4.2910000000000004</v>
      </c>
      <c r="AF5188" s="208">
        <v>3.93</v>
      </c>
      <c r="AG5188" s="208">
        <v>2.4289999999999998</v>
      </c>
      <c r="AH5188" s="208">
        <v>1.2909999999999999</v>
      </c>
      <c r="AI5188" s="208">
        <v>0.99099999999999999</v>
      </c>
      <c r="AJ5188" s="24"/>
      <c r="AK5188" s="24"/>
      <c r="AL5188" s="24"/>
      <c r="AM5188" s="24"/>
      <c r="AN5188" s="208">
        <v>2.35</v>
      </c>
      <c r="AO5188" s="208">
        <v>3.1869999999999998</v>
      </c>
      <c r="AP5188" s="208">
        <v>3.49</v>
      </c>
      <c r="AQ5188" s="208">
        <v>4.0549999999999997</v>
      </c>
      <c r="AR5188" s="208">
        <v>3.5659999999999998</v>
      </c>
      <c r="AS5188" s="208">
        <v>3.597</v>
      </c>
      <c r="AT5188" s="208">
        <v>1.6439999999999999</v>
      </c>
      <c r="AU5188" s="208">
        <v>0.77700000000000002</v>
      </c>
      <c r="AV5188" s="208">
        <v>9.0999999999999998E-2</v>
      </c>
      <c r="AW5188" s="24"/>
      <c r="AX5188" s="24"/>
      <c r="AY5188" s="24"/>
      <c r="AZ5188" s="208">
        <v>1.466</v>
      </c>
      <c r="BA5188" s="208">
        <v>1.4419999999999999</v>
      </c>
      <c r="BB5188" s="21">
        <f t="shared" si="529"/>
        <v>7.1859999999999999</v>
      </c>
      <c r="BC5188" s="56"/>
      <c r="BD5188" s="22">
        <f t="shared" si="531"/>
        <v>9.6586021505376358</v>
      </c>
      <c r="BE5188" s="21"/>
      <c r="BF5188" s="2">
        <v>10.56</v>
      </c>
      <c r="BG5188" s="10"/>
      <c r="BH5188" s="21">
        <f t="shared" si="532"/>
        <v>0</v>
      </c>
      <c r="BI5188" s="22">
        <f t="shared" si="532"/>
        <v>7.1860000000000005E-3</v>
      </c>
      <c r="BJ5188" s="21"/>
      <c r="BK5188" s="21">
        <v>2.3569920000000001E-2</v>
      </c>
      <c r="BL5188" s="22">
        <v>2.1558000000000001E-2</v>
      </c>
      <c r="BM5188" s="21">
        <v>2.0119200000000004E-3</v>
      </c>
      <c r="BN5188" s="21">
        <f t="shared" si="530"/>
        <v>9.4279680000000005E-2</v>
      </c>
      <c r="BO5188" s="22">
        <f t="shared" si="530"/>
        <v>8.6232000000000003E-2</v>
      </c>
      <c r="BP5188" s="21">
        <f t="shared" si="530"/>
        <v>8.0476800000000015E-3</v>
      </c>
    </row>
    <row r="5189" spans="1:68" ht="11.1" hidden="1" customHeight="1" outlineLevel="1" collapsed="1" x14ac:dyDescent="0.2">
      <c r="A5189" s="10"/>
      <c r="B5189" s="18"/>
      <c r="C5189" s="18"/>
      <c r="D5189" s="18"/>
      <c r="E5189" s="19" t="s">
        <v>4546</v>
      </c>
      <c r="F5189" s="209">
        <v>2.988</v>
      </c>
      <c r="G5189" s="209">
        <v>2.6869999999999998</v>
      </c>
      <c r="H5189" s="209">
        <v>2.3340000000000001</v>
      </c>
      <c r="I5189" s="240">
        <v>0.67900000000000005</v>
      </c>
      <c r="J5189" s="240"/>
      <c r="K5189" s="209">
        <v>3.2040000000000002</v>
      </c>
      <c r="L5189" s="20"/>
      <c r="M5189" s="20"/>
      <c r="N5189" s="20"/>
      <c r="O5189" s="20"/>
      <c r="P5189" s="209">
        <v>3.911</v>
      </c>
      <c r="Q5189" s="209">
        <v>2.7629999999999999</v>
      </c>
      <c r="R5189" s="209">
        <v>2.8370000000000002</v>
      </c>
      <c r="S5189" s="209">
        <v>3.5840000000000001</v>
      </c>
      <c r="T5189" s="209">
        <v>2.899</v>
      </c>
      <c r="U5189" s="209">
        <v>2.0350000000000001</v>
      </c>
      <c r="V5189" s="209">
        <v>1.286</v>
      </c>
      <c r="W5189" s="20"/>
      <c r="X5189" s="20"/>
      <c r="Y5189" s="20"/>
      <c r="Z5189" s="20"/>
      <c r="AA5189" s="209">
        <v>2.1280000000000001</v>
      </c>
      <c r="AB5189" s="209">
        <v>1.649</v>
      </c>
      <c r="AC5189" s="209">
        <v>2.343</v>
      </c>
      <c r="AD5189" s="209">
        <v>2.9990000000000001</v>
      </c>
      <c r="AE5189" s="209">
        <v>3.2789999999999999</v>
      </c>
      <c r="AF5189" s="209">
        <v>2.5070000000000001</v>
      </c>
      <c r="AG5189" s="209">
        <v>1.639</v>
      </c>
      <c r="AH5189" s="209">
        <v>0.96099999999999997</v>
      </c>
      <c r="AI5189" s="209">
        <v>0.91500000000000004</v>
      </c>
      <c r="AJ5189" s="20"/>
      <c r="AK5189" s="20"/>
      <c r="AL5189" s="20"/>
      <c r="AM5189" s="20"/>
      <c r="AN5189" s="209">
        <v>1.7999999999999999E-2</v>
      </c>
      <c r="AO5189" s="209">
        <v>3.0310000000000001</v>
      </c>
      <c r="AP5189" s="209">
        <v>2.0790000000000002</v>
      </c>
      <c r="AQ5189" s="209">
        <v>2.2509999999999999</v>
      </c>
      <c r="AR5189" s="209">
        <v>2.266</v>
      </c>
      <c r="AS5189" s="209">
        <v>1.821</v>
      </c>
      <c r="AT5189" s="209">
        <v>0.67100000000000004</v>
      </c>
      <c r="AU5189" s="20"/>
      <c r="AV5189" s="20"/>
      <c r="AW5189" s="20"/>
      <c r="AX5189" s="20"/>
      <c r="AY5189" s="20"/>
      <c r="AZ5189" s="209">
        <v>0.68400000000000005</v>
      </c>
      <c r="BA5189" s="209">
        <v>1.042</v>
      </c>
      <c r="BB5189" s="21">
        <f t="shared" ref="BB5189:BB5253" si="535">MAX(F5189:BA5189)</f>
        <v>3.911</v>
      </c>
      <c r="BC5189" s="21">
        <f>BF5189</f>
        <v>7.8</v>
      </c>
      <c r="BD5189" s="22">
        <f t="shared" si="531"/>
        <v>5.2567204301075261</v>
      </c>
      <c r="BE5189" s="21">
        <f t="shared" si="533"/>
        <v>2.5432795698924737</v>
      </c>
      <c r="BF5189" s="2">
        <v>7.8</v>
      </c>
      <c r="BG5189" s="10">
        <v>6</v>
      </c>
      <c r="BH5189" s="21">
        <f t="shared" si="532"/>
        <v>5.8031999999999997E-3</v>
      </c>
      <c r="BI5189" s="22">
        <f t="shared" si="532"/>
        <v>3.9109999999999995E-3</v>
      </c>
      <c r="BJ5189" s="21">
        <f t="shared" si="534"/>
        <v>1.8922000000000001E-3</v>
      </c>
      <c r="BK5189" s="21">
        <v>1.7409599999999997E-2</v>
      </c>
      <c r="BL5189" s="22">
        <v>1.1732999999999999E-2</v>
      </c>
      <c r="BM5189" s="21">
        <v>5.6765999999999987E-3</v>
      </c>
      <c r="BN5189" s="21">
        <f t="shared" si="530"/>
        <v>6.9638399999999989E-2</v>
      </c>
      <c r="BO5189" s="22">
        <f t="shared" si="530"/>
        <v>4.6931999999999995E-2</v>
      </c>
      <c r="BP5189" s="21">
        <f t="shared" si="530"/>
        <v>2.2706399999999995E-2</v>
      </c>
    </row>
    <row r="5190" spans="1:68" ht="11.1" hidden="1" customHeight="1" outlineLevel="2" x14ac:dyDescent="0.2">
      <c r="A5190" s="10"/>
      <c r="B5190" s="18"/>
      <c r="C5190" s="18"/>
      <c r="D5190" s="18"/>
      <c r="E5190" s="23" t="s">
        <v>4547</v>
      </c>
      <c r="F5190" s="208">
        <v>2.988</v>
      </c>
      <c r="G5190" s="208">
        <v>2.6869999999999998</v>
      </c>
      <c r="H5190" s="208">
        <v>2.3340000000000001</v>
      </c>
      <c r="I5190" s="239">
        <v>0.67900000000000005</v>
      </c>
      <c r="J5190" s="239"/>
      <c r="K5190" s="208">
        <v>3.2040000000000002</v>
      </c>
      <c r="L5190" s="24"/>
      <c r="M5190" s="24"/>
      <c r="N5190" s="24"/>
      <c r="O5190" s="24"/>
      <c r="P5190" s="208">
        <v>3.911</v>
      </c>
      <c r="Q5190" s="208">
        <v>2.7629999999999999</v>
      </c>
      <c r="R5190" s="208">
        <v>2.8370000000000002</v>
      </c>
      <c r="S5190" s="208">
        <v>3.5840000000000001</v>
      </c>
      <c r="T5190" s="208">
        <v>2.899</v>
      </c>
      <c r="U5190" s="208">
        <v>2.0350000000000001</v>
      </c>
      <c r="V5190" s="208">
        <v>1.286</v>
      </c>
      <c r="W5190" s="24"/>
      <c r="X5190" s="24"/>
      <c r="Y5190" s="24"/>
      <c r="Z5190" s="24"/>
      <c r="AA5190" s="208">
        <v>2.1280000000000001</v>
      </c>
      <c r="AB5190" s="208">
        <v>1.649</v>
      </c>
      <c r="AC5190" s="208">
        <v>2.343</v>
      </c>
      <c r="AD5190" s="208">
        <v>2.9990000000000001</v>
      </c>
      <c r="AE5190" s="208">
        <v>3.2789999999999999</v>
      </c>
      <c r="AF5190" s="208">
        <v>2.5070000000000001</v>
      </c>
      <c r="AG5190" s="208">
        <v>1.639</v>
      </c>
      <c r="AH5190" s="208">
        <v>0.96099999999999997</v>
      </c>
      <c r="AI5190" s="208">
        <v>0.91500000000000004</v>
      </c>
      <c r="AJ5190" s="24"/>
      <c r="AK5190" s="24"/>
      <c r="AL5190" s="24"/>
      <c r="AM5190" s="24"/>
      <c r="AN5190" s="208">
        <v>1.7999999999999999E-2</v>
      </c>
      <c r="AO5190" s="208">
        <v>3.0310000000000001</v>
      </c>
      <c r="AP5190" s="208">
        <v>2.0790000000000002</v>
      </c>
      <c r="AQ5190" s="208">
        <v>2.2509999999999999</v>
      </c>
      <c r="AR5190" s="208">
        <v>2.266</v>
      </c>
      <c r="AS5190" s="208">
        <v>1.821</v>
      </c>
      <c r="AT5190" s="208">
        <v>0.67100000000000004</v>
      </c>
      <c r="AU5190" s="24"/>
      <c r="AV5190" s="24"/>
      <c r="AW5190" s="24"/>
      <c r="AX5190" s="24"/>
      <c r="AY5190" s="24"/>
      <c r="AZ5190" s="208">
        <v>0.68400000000000005</v>
      </c>
      <c r="BA5190" s="208">
        <v>1.042</v>
      </c>
      <c r="BB5190" s="21">
        <f t="shared" si="535"/>
        <v>3.911</v>
      </c>
      <c r="BC5190" s="56"/>
      <c r="BD5190" s="22">
        <f t="shared" si="531"/>
        <v>5.2567204301075261</v>
      </c>
      <c r="BE5190" s="21"/>
      <c r="BF5190" s="2">
        <v>7.8</v>
      </c>
      <c r="BG5190" s="10"/>
      <c r="BH5190" s="21">
        <f t="shared" si="532"/>
        <v>0</v>
      </c>
      <c r="BI5190" s="22">
        <f t="shared" si="532"/>
        <v>3.9109999999999995E-3</v>
      </c>
      <c r="BJ5190" s="21"/>
      <c r="BK5190" s="21">
        <v>1.7409599999999997E-2</v>
      </c>
      <c r="BL5190" s="22">
        <v>1.1732999999999999E-2</v>
      </c>
      <c r="BM5190" s="21">
        <v>5.6765999999999987E-3</v>
      </c>
      <c r="BN5190" s="21">
        <f t="shared" si="530"/>
        <v>6.9638399999999989E-2</v>
      </c>
      <c r="BO5190" s="22">
        <f t="shared" si="530"/>
        <v>4.6931999999999995E-2</v>
      </c>
      <c r="BP5190" s="21">
        <f t="shared" si="530"/>
        <v>2.2706399999999995E-2</v>
      </c>
    </row>
    <row r="5191" spans="1:68" ht="11.1" customHeight="1" outlineLevel="1" collapsed="1" x14ac:dyDescent="0.2">
      <c r="A5191" s="10"/>
      <c r="B5191" s="18"/>
      <c r="C5191" s="18"/>
      <c r="D5191" s="18"/>
      <c r="E5191" s="19" t="s">
        <v>4548</v>
      </c>
      <c r="F5191" s="20"/>
      <c r="G5191" s="20"/>
      <c r="H5191" s="209">
        <v>2</v>
      </c>
      <c r="I5191" s="20"/>
      <c r="J5191" s="20"/>
      <c r="K5191" s="20"/>
      <c r="L5191" s="20"/>
      <c r="M5191" s="20"/>
      <c r="N5191" s="20"/>
      <c r="O5191" s="20"/>
      <c r="P5191" s="209">
        <v>2.4500000000000002</v>
      </c>
      <c r="Q5191" s="20"/>
      <c r="R5191" s="209">
        <v>3.1829999999999998</v>
      </c>
      <c r="S5191" s="20"/>
      <c r="T5191" s="209">
        <v>0.6</v>
      </c>
      <c r="U5191" s="209">
        <v>0.4</v>
      </c>
      <c r="V5191" s="209">
        <v>0.189</v>
      </c>
      <c r="W5191" s="20"/>
      <c r="X5191" s="20"/>
      <c r="Y5191" s="20"/>
      <c r="Z5191" s="20"/>
      <c r="AA5191" s="20"/>
      <c r="AB5191" s="20"/>
      <c r="AC5191" s="209">
        <v>0.48499999999999999</v>
      </c>
      <c r="AD5191" s="209">
        <v>0.45</v>
      </c>
      <c r="AE5191" s="20"/>
      <c r="AF5191" s="209">
        <v>0.36</v>
      </c>
      <c r="AG5191" s="209">
        <v>2.234</v>
      </c>
      <c r="AH5191" s="209">
        <v>0.126</v>
      </c>
      <c r="AI5191" s="20"/>
      <c r="AJ5191" s="20"/>
      <c r="AK5191" s="20"/>
      <c r="AL5191" s="20"/>
      <c r="AM5191" s="20"/>
      <c r="AN5191" s="209">
        <v>9.9000000000000005E-2</v>
      </c>
      <c r="AO5191" s="209">
        <v>0.42099999999999999</v>
      </c>
      <c r="AP5191" s="209">
        <v>0.69199999999999995</v>
      </c>
      <c r="AQ5191" s="209">
        <v>0.76300000000000001</v>
      </c>
      <c r="AR5191" s="209">
        <v>0.68799999999999994</v>
      </c>
      <c r="AS5191" s="209">
        <v>0.40100000000000002</v>
      </c>
      <c r="AT5191" s="209">
        <v>0.16400000000000001</v>
      </c>
      <c r="AU5191" s="20"/>
      <c r="AV5191" s="20"/>
      <c r="AW5191" s="20"/>
      <c r="AX5191" s="20"/>
      <c r="AY5191" s="20"/>
      <c r="AZ5191" s="20"/>
      <c r="BA5191" s="20"/>
      <c r="BB5191" s="21">
        <f t="shared" si="535"/>
        <v>3.1829999999999998</v>
      </c>
      <c r="BC5191" s="21">
        <f>BD5191</f>
        <v>4.278225806451613</v>
      </c>
      <c r="BD5191" s="22">
        <f t="shared" si="531"/>
        <v>4.278225806451613</v>
      </c>
      <c r="BE5191" s="21">
        <f t="shared" si="533"/>
        <v>0</v>
      </c>
      <c r="BF5191" s="2">
        <v>2.78</v>
      </c>
      <c r="BG5191" s="10">
        <v>7</v>
      </c>
      <c r="BH5191" s="21">
        <f t="shared" si="532"/>
        <v>3.1830000000000005E-3</v>
      </c>
      <c r="BI5191" s="22">
        <f t="shared" si="532"/>
        <v>3.1830000000000005E-3</v>
      </c>
      <c r="BJ5191" s="21">
        <f t="shared" si="534"/>
        <v>0</v>
      </c>
      <c r="BK5191" s="21">
        <v>9.5490000000000019E-3</v>
      </c>
      <c r="BL5191" s="22">
        <v>9.5490000000000019E-3</v>
      </c>
      <c r="BM5191" s="21">
        <v>0</v>
      </c>
      <c r="BN5191" s="21">
        <f t="shared" si="530"/>
        <v>3.8196000000000008E-2</v>
      </c>
      <c r="BO5191" s="22">
        <f t="shared" si="530"/>
        <v>3.8196000000000008E-2</v>
      </c>
      <c r="BP5191" s="21">
        <f t="shared" si="530"/>
        <v>0</v>
      </c>
    </row>
    <row r="5192" spans="1:68" ht="11.1" hidden="1" customHeight="1" outlineLevel="2" x14ac:dyDescent="0.2">
      <c r="A5192" s="10"/>
      <c r="B5192" s="18"/>
      <c r="C5192" s="18"/>
      <c r="D5192" s="18"/>
      <c r="E5192" s="23" t="s">
        <v>4549</v>
      </c>
      <c r="F5192" s="24"/>
      <c r="G5192" s="24"/>
      <c r="H5192" s="208">
        <v>2</v>
      </c>
      <c r="I5192" s="24"/>
      <c r="J5192" s="24"/>
      <c r="K5192" s="24"/>
      <c r="L5192" s="24"/>
      <c r="M5192" s="24"/>
      <c r="N5192" s="24"/>
      <c r="O5192" s="24"/>
      <c r="P5192" s="208">
        <v>2.4500000000000002</v>
      </c>
      <c r="Q5192" s="24"/>
      <c r="R5192" s="208">
        <v>3.1829999999999998</v>
      </c>
      <c r="S5192" s="24"/>
      <c r="T5192" s="208">
        <v>0.6</v>
      </c>
      <c r="U5192" s="208">
        <v>0.4</v>
      </c>
      <c r="V5192" s="208">
        <v>0.189</v>
      </c>
      <c r="W5192" s="24"/>
      <c r="X5192" s="24"/>
      <c r="Y5192" s="24"/>
      <c r="Z5192" s="24"/>
      <c r="AA5192" s="24"/>
      <c r="AB5192" s="24"/>
      <c r="AC5192" s="208">
        <v>0.48499999999999999</v>
      </c>
      <c r="AD5192" s="208">
        <v>0.45</v>
      </c>
      <c r="AE5192" s="24"/>
      <c r="AF5192" s="208">
        <v>0.36</v>
      </c>
      <c r="AG5192" s="208">
        <v>2.234</v>
      </c>
      <c r="AH5192" s="208">
        <v>0.126</v>
      </c>
      <c r="AI5192" s="24"/>
      <c r="AJ5192" s="24"/>
      <c r="AK5192" s="24"/>
      <c r="AL5192" s="24"/>
      <c r="AM5192" s="24"/>
      <c r="AN5192" s="208">
        <v>9.9000000000000005E-2</v>
      </c>
      <c r="AO5192" s="208">
        <v>0.42099999999999999</v>
      </c>
      <c r="AP5192" s="208">
        <v>0.69199999999999995</v>
      </c>
      <c r="AQ5192" s="208">
        <v>0.76300000000000001</v>
      </c>
      <c r="AR5192" s="208">
        <v>0.68799999999999994</v>
      </c>
      <c r="AS5192" s="208">
        <v>0.40100000000000002</v>
      </c>
      <c r="AT5192" s="208">
        <v>0.16400000000000001</v>
      </c>
      <c r="AU5192" s="24"/>
      <c r="AV5192" s="24"/>
      <c r="AW5192" s="24"/>
      <c r="AX5192" s="24"/>
      <c r="AY5192" s="24"/>
      <c r="AZ5192" s="24"/>
      <c r="BA5192" s="24"/>
      <c r="BB5192" s="21">
        <f t="shared" si="535"/>
        <v>3.1829999999999998</v>
      </c>
      <c r="BC5192" s="56"/>
      <c r="BD5192" s="22">
        <f t="shared" si="531"/>
        <v>4.278225806451613</v>
      </c>
      <c r="BE5192" s="21"/>
      <c r="BF5192" s="2">
        <v>2.78</v>
      </c>
      <c r="BG5192" s="10"/>
      <c r="BH5192" s="21">
        <f t="shared" si="532"/>
        <v>0</v>
      </c>
      <c r="BI5192" s="22">
        <f t="shared" si="532"/>
        <v>3.1830000000000005E-3</v>
      </c>
      <c r="BJ5192" s="21"/>
      <c r="BK5192" s="21">
        <v>9.5490000000000019E-3</v>
      </c>
      <c r="BL5192" s="22">
        <v>9.5490000000000019E-3</v>
      </c>
      <c r="BM5192" s="21">
        <v>0</v>
      </c>
      <c r="BN5192" s="21">
        <f t="shared" si="530"/>
        <v>3.8196000000000008E-2</v>
      </c>
      <c r="BO5192" s="22">
        <f t="shared" si="530"/>
        <v>3.8196000000000008E-2</v>
      </c>
      <c r="BP5192" s="21">
        <f t="shared" si="530"/>
        <v>0</v>
      </c>
    </row>
    <row r="5193" spans="1:68" ht="11.1" hidden="1" customHeight="1" outlineLevel="1" collapsed="1" x14ac:dyDescent="0.2">
      <c r="A5193" s="10"/>
      <c r="B5193" s="18"/>
      <c r="C5193" s="18"/>
      <c r="D5193" s="18"/>
      <c r="E5193" s="19" t="s">
        <v>4550</v>
      </c>
      <c r="F5193" s="209">
        <v>2.0859999999999999</v>
      </c>
      <c r="G5193" s="209">
        <v>1.7150000000000001</v>
      </c>
      <c r="H5193" s="209">
        <v>1.4279999999999999</v>
      </c>
      <c r="I5193" s="240">
        <v>0.96399999999999997</v>
      </c>
      <c r="J5193" s="240"/>
      <c r="K5193" s="20"/>
      <c r="L5193" s="20"/>
      <c r="M5193" s="20"/>
      <c r="N5193" s="20"/>
      <c r="O5193" s="20"/>
      <c r="P5193" s="209">
        <v>12.589</v>
      </c>
      <c r="Q5193" s="209">
        <v>1.61</v>
      </c>
      <c r="R5193" s="209">
        <v>1.633</v>
      </c>
      <c r="S5193" s="209">
        <v>1.67</v>
      </c>
      <c r="T5193" s="209">
        <v>1.419</v>
      </c>
      <c r="U5193" s="209">
        <v>1.286</v>
      </c>
      <c r="V5193" s="209">
        <v>1.75</v>
      </c>
      <c r="W5193" s="20"/>
      <c r="X5193" s="20"/>
      <c r="Y5193" s="20"/>
      <c r="Z5193" s="209">
        <v>0.71399999999999997</v>
      </c>
      <c r="AA5193" s="209">
        <v>10</v>
      </c>
      <c r="AB5193" s="209">
        <v>1.778</v>
      </c>
      <c r="AC5193" s="209">
        <v>1.8009999999999999</v>
      </c>
      <c r="AD5193" s="209">
        <v>1.8180000000000001</v>
      </c>
      <c r="AE5193" s="209">
        <v>1.8580000000000001</v>
      </c>
      <c r="AF5193" s="209">
        <v>1.802</v>
      </c>
      <c r="AG5193" s="209">
        <v>1.4410000000000001</v>
      </c>
      <c r="AH5193" s="209">
        <v>0.44900000000000001</v>
      </c>
      <c r="AI5193" s="20"/>
      <c r="AJ5193" s="20"/>
      <c r="AK5193" s="20"/>
      <c r="AL5193" s="20"/>
      <c r="AM5193" s="20"/>
      <c r="AN5193" s="209">
        <v>0.25</v>
      </c>
      <c r="AO5193" s="209">
        <v>0.156</v>
      </c>
      <c r="AP5193" s="209">
        <v>0.16200000000000001</v>
      </c>
      <c r="AQ5193" s="209">
        <v>0.59099999999999997</v>
      </c>
      <c r="AR5193" s="209">
        <v>0.43099999999999999</v>
      </c>
      <c r="AS5193" s="209">
        <v>0.29299999999999998</v>
      </c>
      <c r="AT5193" s="209">
        <v>0.154</v>
      </c>
      <c r="AU5193" s="20"/>
      <c r="AV5193" s="20"/>
      <c r="AW5193" s="20"/>
      <c r="AX5193" s="20"/>
      <c r="AY5193" s="20"/>
      <c r="AZ5193" s="209">
        <v>0.14399999999999999</v>
      </c>
      <c r="BA5193" s="209">
        <v>2.7269999999999999</v>
      </c>
      <c r="BB5193" s="21">
        <f t="shared" si="535"/>
        <v>12.589</v>
      </c>
      <c r="BC5193" s="21">
        <f>BD5193</f>
        <v>16.92069892473118</v>
      </c>
      <c r="BD5193" s="22">
        <f t="shared" si="531"/>
        <v>16.92069892473118</v>
      </c>
      <c r="BE5193" s="21">
        <f t="shared" si="533"/>
        <v>0</v>
      </c>
      <c r="BF5193" s="2">
        <v>3.3</v>
      </c>
      <c r="BG5193" s="10">
        <v>6</v>
      </c>
      <c r="BH5193" s="21">
        <f t="shared" si="532"/>
        <v>1.2588999999999996E-2</v>
      </c>
      <c r="BI5193" s="22">
        <f t="shared" si="532"/>
        <v>1.2588999999999996E-2</v>
      </c>
      <c r="BJ5193" s="21">
        <f t="shared" si="534"/>
        <v>0</v>
      </c>
      <c r="BK5193" s="21">
        <v>3.7766999999999988E-2</v>
      </c>
      <c r="BL5193" s="22">
        <v>3.7766999999999988E-2</v>
      </c>
      <c r="BM5193" s="21">
        <v>0</v>
      </c>
      <c r="BN5193" s="21">
        <f t="shared" si="530"/>
        <v>0.15106799999999995</v>
      </c>
      <c r="BO5193" s="22">
        <f t="shared" si="530"/>
        <v>0.15106799999999995</v>
      </c>
      <c r="BP5193" s="21">
        <f t="shared" si="530"/>
        <v>0</v>
      </c>
    </row>
    <row r="5194" spans="1:68" ht="11.1" hidden="1" customHeight="1" outlineLevel="2" x14ac:dyDescent="0.2">
      <c r="A5194" s="10"/>
      <c r="B5194" s="18"/>
      <c r="C5194" s="18"/>
      <c r="D5194" s="18"/>
      <c r="E5194" s="23" t="s">
        <v>4551</v>
      </c>
      <c r="F5194" s="208">
        <v>2.0859999999999999</v>
      </c>
      <c r="G5194" s="208">
        <v>1.7150000000000001</v>
      </c>
      <c r="H5194" s="208">
        <v>1.4279999999999999</v>
      </c>
      <c r="I5194" s="239">
        <v>0.96399999999999997</v>
      </c>
      <c r="J5194" s="239"/>
      <c r="K5194" s="24"/>
      <c r="L5194" s="24"/>
      <c r="M5194" s="24"/>
      <c r="N5194" s="24"/>
      <c r="O5194" s="24"/>
      <c r="P5194" s="208">
        <v>12.589</v>
      </c>
      <c r="Q5194" s="208">
        <v>1.61</v>
      </c>
      <c r="R5194" s="208">
        <v>1.633</v>
      </c>
      <c r="S5194" s="208">
        <v>1.67</v>
      </c>
      <c r="T5194" s="208">
        <v>1.419</v>
      </c>
      <c r="U5194" s="208">
        <v>1.286</v>
      </c>
      <c r="V5194" s="208">
        <v>1.75</v>
      </c>
      <c r="W5194" s="24"/>
      <c r="X5194" s="24"/>
      <c r="Y5194" s="24"/>
      <c r="Z5194" s="208">
        <v>0.71399999999999997</v>
      </c>
      <c r="AA5194" s="208">
        <v>10</v>
      </c>
      <c r="AB5194" s="208">
        <v>1.778</v>
      </c>
      <c r="AC5194" s="208">
        <v>1.8009999999999999</v>
      </c>
      <c r="AD5194" s="208">
        <v>1.8180000000000001</v>
      </c>
      <c r="AE5194" s="208">
        <v>1.8580000000000001</v>
      </c>
      <c r="AF5194" s="208">
        <v>1.802</v>
      </c>
      <c r="AG5194" s="208">
        <v>1.4410000000000001</v>
      </c>
      <c r="AH5194" s="208">
        <v>0.44900000000000001</v>
      </c>
      <c r="AI5194" s="24"/>
      <c r="AJ5194" s="24"/>
      <c r="AK5194" s="24"/>
      <c r="AL5194" s="24"/>
      <c r="AM5194" s="24"/>
      <c r="AN5194" s="208">
        <v>0.25</v>
      </c>
      <c r="AO5194" s="208">
        <v>0.156</v>
      </c>
      <c r="AP5194" s="208">
        <v>0.16200000000000001</v>
      </c>
      <c r="AQ5194" s="208">
        <v>0.59099999999999997</v>
      </c>
      <c r="AR5194" s="208">
        <v>0.43099999999999999</v>
      </c>
      <c r="AS5194" s="208">
        <v>0.29299999999999998</v>
      </c>
      <c r="AT5194" s="208">
        <v>0.154</v>
      </c>
      <c r="AU5194" s="24"/>
      <c r="AV5194" s="24"/>
      <c r="AW5194" s="24"/>
      <c r="AX5194" s="24"/>
      <c r="AY5194" s="24"/>
      <c r="AZ5194" s="208">
        <v>0.14399999999999999</v>
      </c>
      <c r="BA5194" s="208">
        <v>2.7269999999999999</v>
      </c>
      <c r="BB5194" s="21">
        <f t="shared" si="535"/>
        <v>12.589</v>
      </c>
      <c r="BC5194" s="56"/>
      <c r="BD5194" s="22">
        <f t="shared" si="531"/>
        <v>16.92069892473118</v>
      </c>
      <c r="BE5194" s="21"/>
      <c r="BF5194" s="2">
        <v>3.3</v>
      </c>
      <c r="BG5194" s="10"/>
      <c r="BH5194" s="21">
        <f t="shared" si="532"/>
        <v>0</v>
      </c>
      <c r="BI5194" s="22">
        <f t="shared" si="532"/>
        <v>1.2588999999999996E-2</v>
      </c>
      <c r="BJ5194" s="21"/>
      <c r="BK5194" s="21">
        <v>3.7766999999999988E-2</v>
      </c>
      <c r="BL5194" s="22">
        <v>3.7766999999999988E-2</v>
      </c>
      <c r="BM5194" s="21">
        <v>0</v>
      </c>
      <c r="BN5194" s="21">
        <f t="shared" si="530"/>
        <v>0.15106799999999995</v>
      </c>
      <c r="BO5194" s="22">
        <f t="shared" si="530"/>
        <v>0.15106799999999995</v>
      </c>
      <c r="BP5194" s="21">
        <f t="shared" si="530"/>
        <v>0</v>
      </c>
    </row>
    <row r="5195" spans="1:68" ht="11.1" hidden="1" customHeight="1" outlineLevel="1" collapsed="1" x14ac:dyDescent="0.2">
      <c r="A5195" s="10"/>
      <c r="B5195" s="18"/>
      <c r="C5195" s="18"/>
      <c r="D5195" s="18"/>
      <c r="E5195" s="19" t="s">
        <v>1868</v>
      </c>
      <c r="F5195" s="20"/>
      <c r="G5195" s="20"/>
      <c r="H5195" s="209">
        <v>1.526</v>
      </c>
      <c r="I5195" s="240">
        <v>2</v>
      </c>
      <c r="J5195" s="240"/>
      <c r="K5195" s="20"/>
      <c r="L5195" s="20"/>
      <c r="M5195" s="20"/>
      <c r="N5195" s="20"/>
      <c r="O5195" s="20"/>
      <c r="P5195" s="209">
        <v>0.23400000000000001</v>
      </c>
      <c r="Q5195" s="209">
        <v>7.125</v>
      </c>
      <c r="R5195" s="209">
        <v>12.64</v>
      </c>
      <c r="S5195" s="209">
        <v>7</v>
      </c>
      <c r="T5195" s="209">
        <v>7</v>
      </c>
      <c r="U5195" s="209">
        <v>4.532</v>
      </c>
      <c r="V5195" s="209">
        <v>4</v>
      </c>
      <c r="W5195" s="20"/>
      <c r="X5195" s="20"/>
      <c r="Y5195" s="20"/>
      <c r="Z5195" s="20"/>
      <c r="AA5195" s="20"/>
      <c r="AB5195" s="209">
        <v>3.5529999999999999</v>
      </c>
      <c r="AC5195" s="209">
        <v>5.5839999999999996</v>
      </c>
      <c r="AD5195" s="209">
        <v>5.0309999999999997</v>
      </c>
      <c r="AE5195" s="209">
        <v>11.3</v>
      </c>
      <c r="AF5195" s="209">
        <v>7.0049999999999999</v>
      </c>
      <c r="AG5195" s="209">
        <v>3.298</v>
      </c>
      <c r="AH5195" s="209">
        <v>3.2679999999999998</v>
      </c>
      <c r="AI5195" s="209">
        <v>2.0640000000000001</v>
      </c>
      <c r="AJ5195" s="20"/>
      <c r="AK5195" s="20"/>
      <c r="AL5195" s="20"/>
      <c r="AM5195" s="209">
        <v>1.724</v>
      </c>
      <c r="AN5195" s="209">
        <v>4.1929999999999996</v>
      </c>
      <c r="AO5195" s="209">
        <v>4.2720000000000002</v>
      </c>
      <c r="AP5195" s="209">
        <v>10.129</v>
      </c>
      <c r="AQ5195" s="209">
        <v>7.843</v>
      </c>
      <c r="AR5195" s="209">
        <v>7.1669999999999998</v>
      </c>
      <c r="AS5195" s="209">
        <v>7.77</v>
      </c>
      <c r="AT5195" s="209">
        <v>4.6879999999999997</v>
      </c>
      <c r="AU5195" s="209">
        <v>0.33500000000000002</v>
      </c>
      <c r="AV5195" s="20"/>
      <c r="AW5195" s="20"/>
      <c r="AX5195" s="20"/>
      <c r="AY5195" s="209">
        <v>1.214</v>
      </c>
      <c r="AZ5195" s="209">
        <v>4.1980000000000004</v>
      </c>
      <c r="BA5195" s="209">
        <v>3.6709999999999998</v>
      </c>
      <c r="BB5195" s="21">
        <f t="shared" si="535"/>
        <v>12.64</v>
      </c>
      <c r="BC5195" s="21">
        <f>BD5195</f>
        <v>16.98924731182796</v>
      </c>
      <c r="BD5195" s="22">
        <f t="shared" si="531"/>
        <v>16.98924731182796</v>
      </c>
      <c r="BE5195" s="21">
        <f t="shared" si="533"/>
        <v>0</v>
      </c>
      <c r="BF5195" s="2">
        <v>14.4</v>
      </c>
      <c r="BG5195" s="10">
        <v>6</v>
      </c>
      <c r="BH5195" s="21">
        <f t="shared" si="532"/>
        <v>1.2640000000000002E-2</v>
      </c>
      <c r="BI5195" s="22">
        <f t="shared" si="532"/>
        <v>1.2640000000000002E-2</v>
      </c>
      <c r="BJ5195" s="21">
        <f t="shared" si="534"/>
        <v>0</v>
      </c>
      <c r="BK5195" s="21">
        <v>3.7920000000000009E-2</v>
      </c>
      <c r="BL5195" s="22">
        <v>3.7920000000000009E-2</v>
      </c>
      <c r="BM5195" s="21">
        <v>0</v>
      </c>
      <c r="BN5195" s="21">
        <f t="shared" si="530"/>
        <v>0.15168000000000004</v>
      </c>
      <c r="BO5195" s="22">
        <f t="shared" si="530"/>
        <v>0.15168000000000004</v>
      </c>
      <c r="BP5195" s="21">
        <f t="shared" si="530"/>
        <v>0</v>
      </c>
    </row>
    <row r="5196" spans="1:68" ht="11.1" hidden="1" customHeight="1" outlineLevel="2" x14ac:dyDescent="0.2">
      <c r="A5196" s="10"/>
      <c r="B5196" s="18"/>
      <c r="C5196" s="18"/>
      <c r="D5196" s="18"/>
      <c r="E5196" s="23" t="s">
        <v>4552</v>
      </c>
      <c r="F5196" s="24"/>
      <c r="G5196" s="24"/>
      <c r="H5196" s="208">
        <v>1.526</v>
      </c>
      <c r="I5196" s="239">
        <v>2</v>
      </c>
      <c r="J5196" s="239"/>
      <c r="K5196" s="24"/>
      <c r="L5196" s="24"/>
      <c r="M5196" s="24"/>
      <c r="N5196" s="24"/>
      <c r="O5196" s="24"/>
      <c r="P5196" s="208">
        <v>0.23400000000000001</v>
      </c>
      <c r="Q5196" s="208">
        <v>7.125</v>
      </c>
      <c r="R5196" s="208">
        <v>12.64</v>
      </c>
      <c r="S5196" s="208">
        <v>7</v>
      </c>
      <c r="T5196" s="208">
        <v>7</v>
      </c>
      <c r="U5196" s="208">
        <v>4.532</v>
      </c>
      <c r="V5196" s="208">
        <v>4</v>
      </c>
      <c r="W5196" s="24"/>
      <c r="X5196" s="24"/>
      <c r="Y5196" s="24"/>
      <c r="Z5196" s="24"/>
      <c r="AA5196" s="24"/>
      <c r="AB5196" s="208">
        <v>3.5529999999999999</v>
      </c>
      <c r="AC5196" s="208">
        <v>5.5839999999999996</v>
      </c>
      <c r="AD5196" s="208">
        <v>5.0309999999999997</v>
      </c>
      <c r="AE5196" s="208">
        <v>11.3</v>
      </c>
      <c r="AF5196" s="208">
        <v>7.0049999999999999</v>
      </c>
      <c r="AG5196" s="208">
        <v>3.298</v>
      </c>
      <c r="AH5196" s="208">
        <v>3.2679999999999998</v>
      </c>
      <c r="AI5196" s="208">
        <v>2.0640000000000001</v>
      </c>
      <c r="AJ5196" s="24"/>
      <c r="AK5196" s="24"/>
      <c r="AL5196" s="24"/>
      <c r="AM5196" s="208">
        <v>1.724</v>
      </c>
      <c r="AN5196" s="208">
        <v>4.1929999999999996</v>
      </c>
      <c r="AO5196" s="208">
        <v>4.2720000000000002</v>
      </c>
      <c r="AP5196" s="208">
        <v>10.129</v>
      </c>
      <c r="AQ5196" s="208">
        <v>7.843</v>
      </c>
      <c r="AR5196" s="208">
        <v>7.1669999999999998</v>
      </c>
      <c r="AS5196" s="208">
        <v>7.77</v>
      </c>
      <c r="AT5196" s="208">
        <v>4.6879999999999997</v>
      </c>
      <c r="AU5196" s="208">
        <v>0.33500000000000002</v>
      </c>
      <c r="AV5196" s="24"/>
      <c r="AW5196" s="24"/>
      <c r="AX5196" s="24"/>
      <c r="AY5196" s="208">
        <v>1.214</v>
      </c>
      <c r="AZ5196" s="208">
        <v>4.1980000000000004</v>
      </c>
      <c r="BA5196" s="208">
        <v>3.6709999999999998</v>
      </c>
      <c r="BB5196" s="21">
        <f t="shared" si="535"/>
        <v>12.64</v>
      </c>
      <c r="BC5196" s="56"/>
      <c r="BD5196" s="22">
        <f t="shared" si="531"/>
        <v>16.98924731182796</v>
      </c>
      <c r="BE5196" s="21"/>
      <c r="BF5196" s="2">
        <v>14.4</v>
      </c>
      <c r="BG5196" s="10"/>
      <c r="BH5196" s="21">
        <f t="shared" si="532"/>
        <v>0</v>
      </c>
      <c r="BI5196" s="22">
        <f t="shared" si="532"/>
        <v>1.2640000000000002E-2</v>
      </c>
      <c r="BJ5196" s="21"/>
      <c r="BK5196" s="21">
        <v>3.7920000000000009E-2</v>
      </c>
      <c r="BL5196" s="22">
        <v>3.7920000000000009E-2</v>
      </c>
      <c r="BM5196" s="21">
        <v>0</v>
      </c>
      <c r="BN5196" s="21">
        <f t="shared" si="530"/>
        <v>0.15168000000000004</v>
      </c>
      <c r="BO5196" s="22">
        <f t="shared" si="530"/>
        <v>0.15168000000000004</v>
      </c>
      <c r="BP5196" s="21">
        <f t="shared" si="530"/>
        <v>0</v>
      </c>
    </row>
    <row r="5197" spans="1:68" ht="11.1" hidden="1" customHeight="1" outlineLevel="1" collapsed="1" x14ac:dyDescent="0.2">
      <c r="A5197" s="10"/>
      <c r="B5197" s="18"/>
      <c r="C5197" s="18"/>
      <c r="D5197" s="18"/>
      <c r="E5197" s="19" t="s">
        <v>4553</v>
      </c>
      <c r="F5197" s="20"/>
      <c r="G5197" s="20"/>
      <c r="H5197" s="20"/>
      <c r="I5197" s="20"/>
      <c r="J5197" s="20"/>
      <c r="K5197" s="20"/>
      <c r="L5197" s="20"/>
      <c r="M5197" s="20"/>
      <c r="N5197" s="20"/>
      <c r="O5197" s="20"/>
      <c r="P5197" s="20"/>
      <c r="Q5197" s="20"/>
      <c r="R5197" s="20"/>
      <c r="S5197" s="20"/>
      <c r="T5197" s="20"/>
      <c r="U5197" s="20"/>
      <c r="V5197" s="20"/>
      <c r="W5197" s="20"/>
      <c r="X5197" s="20"/>
      <c r="Y5197" s="20"/>
      <c r="Z5197" s="20"/>
      <c r="AA5197" s="20"/>
      <c r="AB5197" s="20"/>
      <c r="AC5197" s="20"/>
      <c r="AD5197" s="20"/>
      <c r="AE5197" s="20"/>
      <c r="AF5197" s="20"/>
      <c r="AG5197" s="20"/>
      <c r="AH5197" s="20"/>
      <c r="AI5197" s="20"/>
      <c r="AJ5197" s="20"/>
      <c r="AK5197" s="20"/>
      <c r="AL5197" s="20"/>
      <c r="AM5197" s="20"/>
      <c r="AN5197" s="20"/>
      <c r="AO5197" s="20"/>
      <c r="AP5197" s="20"/>
      <c r="AQ5197" s="209">
        <v>1.915</v>
      </c>
      <c r="AR5197" s="209">
        <v>1.087</v>
      </c>
      <c r="AS5197" s="20"/>
      <c r="AT5197" s="209">
        <v>0.88300000000000001</v>
      </c>
      <c r="AU5197" s="20"/>
      <c r="AV5197" s="209">
        <v>0.47499999999999998</v>
      </c>
      <c r="AW5197" s="209">
        <v>0.73899999999999999</v>
      </c>
      <c r="AX5197" s="209">
        <v>0.44400000000000001</v>
      </c>
      <c r="AY5197" s="209">
        <v>0.26200000000000001</v>
      </c>
      <c r="AZ5197" s="209">
        <v>0.81299999999999994</v>
      </c>
      <c r="BA5197" s="209">
        <v>0.46700000000000003</v>
      </c>
      <c r="BB5197" s="21">
        <f t="shared" si="535"/>
        <v>1.915</v>
      </c>
      <c r="BC5197" s="21">
        <f>BF5197</f>
        <v>50.64</v>
      </c>
      <c r="BD5197" s="22">
        <f t="shared" si="531"/>
        <v>2.5739247311827955</v>
      </c>
      <c r="BE5197" s="21">
        <f t="shared" si="533"/>
        <v>48.066075268817208</v>
      </c>
      <c r="BF5197" s="2">
        <v>50.64</v>
      </c>
      <c r="BG5197" s="10"/>
      <c r="BH5197" s="21">
        <f t="shared" si="532"/>
        <v>3.767616E-2</v>
      </c>
      <c r="BI5197" s="22">
        <f t="shared" si="532"/>
        <v>1.9149999999999998E-3</v>
      </c>
      <c r="BJ5197" s="21">
        <f t="shared" si="534"/>
        <v>3.576116E-2</v>
      </c>
      <c r="BK5197" s="21">
        <v>0.11302848</v>
      </c>
      <c r="BL5197" s="22">
        <v>5.7449999999999992E-3</v>
      </c>
      <c r="BM5197" s="21">
        <v>0.10728348</v>
      </c>
      <c r="BN5197" s="21">
        <f t="shared" si="530"/>
        <v>0.45211392</v>
      </c>
      <c r="BO5197" s="22">
        <f t="shared" si="530"/>
        <v>2.2979999999999997E-2</v>
      </c>
      <c r="BP5197" s="21">
        <f t="shared" si="530"/>
        <v>0.42913392</v>
      </c>
    </row>
    <row r="5198" spans="1:68" ht="11.1" hidden="1" customHeight="1" outlineLevel="2" x14ac:dyDescent="0.2">
      <c r="A5198" s="10"/>
      <c r="B5198" s="18"/>
      <c r="C5198" s="18"/>
      <c r="D5198" s="18"/>
      <c r="E5198" s="23"/>
      <c r="F5198" s="24"/>
      <c r="G5198" s="24"/>
      <c r="H5198" s="24"/>
      <c r="I5198" s="24"/>
      <c r="J5198" s="24"/>
      <c r="K5198" s="24"/>
      <c r="L5198" s="24"/>
      <c r="M5198" s="24"/>
      <c r="N5198" s="24"/>
      <c r="O5198" s="24"/>
      <c r="P5198" s="24"/>
      <c r="Q5198" s="24"/>
      <c r="R5198" s="24"/>
      <c r="S5198" s="24"/>
      <c r="T5198" s="24"/>
      <c r="U5198" s="24"/>
      <c r="V5198" s="24"/>
      <c r="W5198" s="24"/>
      <c r="X5198" s="24"/>
      <c r="Y5198" s="24"/>
      <c r="Z5198" s="24"/>
      <c r="AA5198" s="24"/>
      <c r="AB5198" s="24"/>
      <c r="AC5198" s="24"/>
      <c r="AD5198" s="24"/>
      <c r="AE5198" s="24"/>
      <c r="AF5198" s="24"/>
      <c r="AG5198" s="24"/>
      <c r="AH5198" s="24"/>
      <c r="AI5198" s="24"/>
      <c r="AJ5198" s="24"/>
      <c r="AK5198" s="24"/>
      <c r="AL5198" s="24"/>
      <c r="AM5198" s="24"/>
      <c r="AN5198" s="24"/>
      <c r="AO5198" s="24"/>
      <c r="AP5198" s="24"/>
      <c r="AQ5198" s="208">
        <v>1.915</v>
      </c>
      <c r="AR5198" s="208">
        <v>1.087</v>
      </c>
      <c r="AS5198" s="24"/>
      <c r="AT5198" s="208">
        <v>0.88300000000000001</v>
      </c>
      <c r="AU5198" s="24"/>
      <c r="AV5198" s="208">
        <v>0.47499999999999998</v>
      </c>
      <c r="AW5198" s="208">
        <v>0.73899999999999999</v>
      </c>
      <c r="AX5198" s="208">
        <v>0.44400000000000001</v>
      </c>
      <c r="AY5198" s="208">
        <v>0.26200000000000001</v>
      </c>
      <c r="AZ5198" s="208">
        <v>0.81299999999999994</v>
      </c>
      <c r="BA5198" s="208">
        <v>0.46700000000000003</v>
      </c>
      <c r="BB5198" s="21">
        <f t="shared" si="535"/>
        <v>1.915</v>
      </c>
      <c r="BC5198" s="21"/>
      <c r="BD5198" s="22">
        <f t="shared" si="531"/>
        <v>2.5739247311827955</v>
      </c>
      <c r="BE5198" s="21"/>
      <c r="BG5198" s="10"/>
      <c r="BH5198" s="21">
        <f t="shared" si="532"/>
        <v>0</v>
      </c>
      <c r="BI5198" s="22">
        <f t="shared" si="532"/>
        <v>1.9149999999999998E-3</v>
      </c>
      <c r="BJ5198" s="21"/>
      <c r="BK5198" s="21">
        <v>0</v>
      </c>
      <c r="BL5198" s="22">
        <v>5.7449999999999992E-3</v>
      </c>
      <c r="BM5198" s="21"/>
      <c r="BN5198" s="21">
        <f t="shared" si="530"/>
        <v>0</v>
      </c>
      <c r="BO5198" s="22">
        <f t="shared" si="530"/>
        <v>2.2979999999999997E-2</v>
      </c>
      <c r="BP5198" s="21">
        <f t="shared" si="530"/>
        <v>0</v>
      </c>
    </row>
    <row r="5199" spans="1:68" ht="11.1" hidden="1" customHeight="1" outlineLevel="1" collapsed="1" x14ac:dyDescent="0.2">
      <c r="A5199" s="10"/>
      <c r="B5199" s="18"/>
      <c r="C5199" s="18"/>
      <c r="D5199" s="18"/>
      <c r="E5199" s="19" t="s">
        <v>4554</v>
      </c>
      <c r="F5199" s="209">
        <v>1.6160000000000001</v>
      </c>
      <c r="G5199" s="20"/>
      <c r="H5199" s="20"/>
      <c r="I5199" s="20"/>
      <c r="J5199" s="20"/>
      <c r="K5199" s="20"/>
      <c r="L5199" s="20"/>
      <c r="M5199" s="20"/>
      <c r="N5199" s="20"/>
      <c r="O5199" s="20"/>
      <c r="P5199" s="20"/>
      <c r="Q5199" s="20"/>
      <c r="R5199" s="20"/>
      <c r="S5199" s="209">
        <v>4.9059999999999997</v>
      </c>
      <c r="T5199" s="209">
        <v>3</v>
      </c>
      <c r="U5199" s="20"/>
      <c r="V5199" s="209">
        <v>0.51600000000000001</v>
      </c>
      <c r="W5199" s="209">
        <v>0.14499999999999999</v>
      </c>
      <c r="X5199" s="209">
        <v>8.0000000000000002E-3</v>
      </c>
      <c r="Y5199" s="20"/>
      <c r="Z5199" s="20"/>
      <c r="AA5199" s="209">
        <v>6.9000000000000006E-2</v>
      </c>
      <c r="AB5199" s="209">
        <v>0.89900000000000002</v>
      </c>
      <c r="AC5199" s="209">
        <v>1.97</v>
      </c>
      <c r="AD5199" s="209">
        <v>2.669</v>
      </c>
      <c r="AE5199" s="209">
        <v>3.1360000000000001</v>
      </c>
      <c r="AF5199" s="209">
        <v>2.0059999999999998</v>
      </c>
      <c r="AG5199" s="209">
        <v>4.4790000000000001</v>
      </c>
      <c r="AH5199" s="209">
        <v>0.46</v>
      </c>
      <c r="AI5199" s="209">
        <v>0.34499999999999997</v>
      </c>
      <c r="AJ5199" s="20"/>
      <c r="AK5199" s="20"/>
      <c r="AL5199" s="20"/>
      <c r="AM5199" s="209">
        <v>9.4E-2</v>
      </c>
      <c r="AN5199" s="209">
        <v>0.69199999999999995</v>
      </c>
      <c r="AO5199" s="209">
        <v>1.516</v>
      </c>
      <c r="AP5199" s="209">
        <v>1.9630000000000001</v>
      </c>
      <c r="AQ5199" s="209">
        <v>1.8460000000000001</v>
      </c>
      <c r="AR5199" s="209">
        <v>2.0339999999999998</v>
      </c>
      <c r="AS5199" s="209">
        <v>1.169</v>
      </c>
      <c r="AT5199" s="209">
        <v>0.81799999999999995</v>
      </c>
      <c r="AU5199" s="209">
        <v>0.18099999999999999</v>
      </c>
      <c r="AV5199" s="209">
        <v>8.9999999999999993E-3</v>
      </c>
      <c r="AW5199" s="20"/>
      <c r="AX5199" s="20"/>
      <c r="AY5199" s="209">
        <v>0.19800000000000001</v>
      </c>
      <c r="AZ5199" s="209">
        <v>0.50800000000000001</v>
      </c>
      <c r="BA5199" s="209">
        <v>1.2070000000000001</v>
      </c>
      <c r="BB5199" s="21">
        <f t="shared" si="535"/>
        <v>4.9059999999999997</v>
      </c>
      <c r="BC5199" s="21">
        <f>BF5199</f>
        <v>9.5</v>
      </c>
      <c r="BD5199" s="22">
        <f t="shared" si="531"/>
        <v>6.594086021505376</v>
      </c>
      <c r="BE5199" s="21">
        <f>BC5199-BD5199</f>
        <v>2.905913978494624</v>
      </c>
      <c r="BF5199" s="2">
        <v>9.5</v>
      </c>
      <c r="BG5199" s="10">
        <v>6</v>
      </c>
      <c r="BH5199" s="21">
        <f t="shared" si="532"/>
        <v>7.0679999999999996E-3</v>
      </c>
      <c r="BI5199" s="22">
        <f t="shared" si="532"/>
        <v>4.9059999999999998E-3</v>
      </c>
      <c r="BJ5199" s="21">
        <f>BH5199-BI5199</f>
        <v>2.1619999999999999E-3</v>
      </c>
      <c r="BK5199" s="21">
        <v>2.1204000000000001E-2</v>
      </c>
      <c r="BL5199" s="22">
        <v>1.4717999999999998E-2</v>
      </c>
      <c r="BM5199" s="21">
        <v>6.4860000000000022E-3</v>
      </c>
      <c r="BN5199" s="21">
        <f t="shared" si="530"/>
        <v>8.4816000000000003E-2</v>
      </c>
      <c r="BO5199" s="22">
        <f t="shared" si="530"/>
        <v>5.8871999999999994E-2</v>
      </c>
      <c r="BP5199" s="21">
        <f t="shared" si="530"/>
        <v>2.5944000000000009E-2</v>
      </c>
    </row>
    <row r="5200" spans="1:68" ht="11.1" hidden="1" customHeight="1" outlineLevel="2" x14ac:dyDescent="0.2">
      <c r="A5200" s="10"/>
      <c r="B5200" s="18"/>
      <c r="C5200" s="18"/>
      <c r="D5200" s="18"/>
      <c r="E5200" s="23" t="s">
        <v>4555</v>
      </c>
      <c r="F5200" s="208">
        <v>1.6160000000000001</v>
      </c>
      <c r="G5200" s="24"/>
      <c r="H5200" s="24"/>
      <c r="I5200" s="24"/>
      <c r="J5200" s="24"/>
      <c r="K5200" s="24"/>
      <c r="L5200" s="24"/>
      <c r="M5200" s="24"/>
      <c r="N5200" s="24"/>
      <c r="O5200" s="24"/>
      <c r="P5200" s="24"/>
      <c r="Q5200" s="24"/>
      <c r="R5200" s="24"/>
      <c r="S5200" s="208">
        <v>4.9059999999999997</v>
      </c>
      <c r="T5200" s="208">
        <v>3</v>
      </c>
      <c r="U5200" s="24"/>
      <c r="V5200" s="208">
        <v>0.51600000000000001</v>
      </c>
      <c r="W5200" s="208">
        <v>0.14499999999999999</v>
      </c>
      <c r="X5200" s="208">
        <v>8.0000000000000002E-3</v>
      </c>
      <c r="Y5200" s="24"/>
      <c r="Z5200" s="24"/>
      <c r="AA5200" s="208">
        <v>6.9000000000000006E-2</v>
      </c>
      <c r="AB5200" s="208">
        <v>0.89900000000000002</v>
      </c>
      <c r="AC5200" s="208">
        <v>1.97</v>
      </c>
      <c r="AD5200" s="208">
        <v>2.669</v>
      </c>
      <c r="AE5200" s="208">
        <v>3.1360000000000001</v>
      </c>
      <c r="AF5200" s="208">
        <v>2.0059999999999998</v>
      </c>
      <c r="AG5200" s="208">
        <v>4.4790000000000001</v>
      </c>
      <c r="AH5200" s="208">
        <v>0.46</v>
      </c>
      <c r="AI5200" s="208">
        <v>0.34499999999999997</v>
      </c>
      <c r="AJ5200" s="24"/>
      <c r="AK5200" s="24"/>
      <c r="AL5200" s="24"/>
      <c r="AM5200" s="208">
        <v>9.4E-2</v>
      </c>
      <c r="AN5200" s="208">
        <v>0.69199999999999995</v>
      </c>
      <c r="AO5200" s="208">
        <v>1.516</v>
      </c>
      <c r="AP5200" s="208">
        <v>1.9630000000000001</v>
      </c>
      <c r="AQ5200" s="208">
        <v>1.8460000000000001</v>
      </c>
      <c r="AR5200" s="208">
        <v>2.0339999999999998</v>
      </c>
      <c r="AS5200" s="208">
        <v>1.169</v>
      </c>
      <c r="AT5200" s="208">
        <v>0.81799999999999995</v>
      </c>
      <c r="AU5200" s="208">
        <v>0.18099999999999999</v>
      </c>
      <c r="AV5200" s="208">
        <v>8.9999999999999993E-3</v>
      </c>
      <c r="AW5200" s="24"/>
      <c r="AX5200" s="24"/>
      <c r="AY5200" s="208">
        <v>0.19800000000000001</v>
      </c>
      <c r="AZ5200" s="208">
        <v>0.50800000000000001</v>
      </c>
      <c r="BA5200" s="208">
        <v>1.2070000000000001</v>
      </c>
      <c r="BB5200" s="21">
        <f t="shared" si="535"/>
        <v>4.9059999999999997</v>
      </c>
      <c r="BC5200" s="21"/>
      <c r="BD5200" s="22">
        <f t="shared" si="531"/>
        <v>6.594086021505376</v>
      </c>
      <c r="BE5200" s="21"/>
      <c r="BG5200" s="10"/>
      <c r="BH5200" s="21">
        <f t="shared" si="532"/>
        <v>0</v>
      </c>
      <c r="BI5200" s="22">
        <f t="shared" si="532"/>
        <v>4.9059999999999998E-3</v>
      </c>
      <c r="BJ5200" s="21"/>
      <c r="BK5200" s="21">
        <v>0</v>
      </c>
      <c r="BL5200" s="22">
        <v>1.4717999999999998E-2</v>
      </c>
      <c r="BM5200" s="21"/>
      <c r="BN5200" s="21">
        <f t="shared" si="530"/>
        <v>0</v>
      </c>
      <c r="BO5200" s="22">
        <f t="shared" si="530"/>
        <v>5.8871999999999994E-2</v>
      </c>
      <c r="BP5200" s="21">
        <f t="shared" si="530"/>
        <v>0</v>
      </c>
    </row>
    <row r="5201" spans="1:68" ht="11.1" hidden="1" customHeight="1" outlineLevel="1" collapsed="1" x14ac:dyDescent="0.2">
      <c r="A5201" s="10"/>
      <c r="B5201" s="18"/>
      <c r="C5201" s="18"/>
      <c r="D5201" s="18"/>
      <c r="E5201" s="19" t="s">
        <v>4556</v>
      </c>
      <c r="F5201" s="20"/>
      <c r="G5201" s="209">
        <v>16.332000000000001</v>
      </c>
      <c r="H5201" s="20"/>
      <c r="I5201" s="20"/>
      <c r="J5201" s="20"/>
      <c r="K5201" s="209">
        <v>14.461</v>
      </c>
      <c r="L5201" s="20"/>
      <c r="M5201" s="20"/>
      <c r="N5201" s="20"/>
      <c r="O5201" s="209">
        <v>0.41299999999999998</v>
      </c>
      <c r="P5201" s="209">
        <v>2.472</v>
      </c>
      <c r="Q5201" s="209">
        <v>4.3719999999999999</v>
      </c>
      <c r="R5201" s="209">
        <v>6.76</v>
      </c>
      <c r="S5201" s="209">
        <v>6.8639999999999999</v>
      </c>
      <c r="T5201" s="209">
        <v>7.431</v>
      </c>
      <c r="U5201" s="209">
        <v>4.7050000000000001</v>
      </c>
      <c r="V5201" s="209">
        <v>2.9590000000000001</v>
      </c>
      <c r="W5201" s="20"/>
      <c r="X5201" s="209">
        <v>2.093</v>
      </c>
      <c r="Y5201" s="20"/>
      <c r="Z5201" s="20"/>
      <c r="AA5201" s="209">
        <v>0.17100000000000001</v>
      </c>
      <c r="AB5201" s="209">
        <v>2.3959999999999999</v>
      </c>
      <c r="AC5201" s="209">
        <v>4.5869999999999997</v>
      </c>
      <c r="AD5201" s="209">
        <v>8.0399999999999991</v>
      </c>
      <c r="AE5201" s="209">
        <v>6.4870000000000001</v>
      </c>
      <c r="AF5201" s="209">
        <v>7.4219999999999997</v>
      </c>
      <c r="AG5201" s="209">
        <v>4.0739999999999998</v>
      </c>
      <c r="AH5201" s="209">
        <v>2.258</v>
      </c>
      <c r="AI5201" s="209">
        <v>1.377</v>
      </c>
      <c r="AJ5201" s="20"/>
      <c r="AK5201" s="20"/>
      <c r="AL5201" s="20"/>
      <c r="AM5201" s="209">
        <v>1.042</v>
      </c>
      <c r="AN5201" s="209">
        <v>2.907</v>
      </c>
      <c r="AO5201" s="209">
        <v>6.4219999999999997</v>
      </c>
      <c r="AP5201" s="209">
        <v>6.6769999999999996</v>
      </c>
      <c r="AQ5201" s="209">
        <v>7.734</v>
      </c>
      <c r="AR5201" s="209">
        <v>7.5679999999999996</v>
      </c>
      <c r="AS5201" s="209">
        <v>5.4619999999999997</v>
      </c>
      <c r="AT5201" s="209">
        <v>2.7</v>
      </c>
      <c r="AU5201" s="209">
        <v>1.3440000000000001</v>
      </c>
      <c r="AV5201" s="20"/>
      <c r="AW5201" s="20"/>
      <c r="AX5201" s="20"/>
      <c r="AY5201" s="209">
        <v>0.54700000000000004</v>
      </c>
      <c r="AZ5201" s="209">
        <v>2.617</v>
      </c>
      <c r="BA5201" s="209">
        <v>5.0439999999999996</v>
      </c>
      <c r="BB5201" s="21">
        <f t="shared" si="535"/>
        <v>16.332000000000001</v>
      </c>
      <c r="BC5201" s="21">
        <f>BD5201</f>
        <v>21.951612903225808</v>
      </c>
      <c r="BD5201" s="22">
        <f t="shared" si="531"/>
        <v>21.951612903225808</v>
      </c>
      <c r="BE5201" s="21">
        <f>BC5201-BD5201</f>
        <v>0</v>
      </c>
      <c r="BF5201" s="2">
        <v>18.2</v>
      </c>
      <c r="BG5201" s="10">
        <v>6</v>
      </c>
      <c r="BH5201" s="21">
        <f t="shared" si="532"/>
        <v>1.6332000000000003E-2</v>
      </c>
      <c r="BI5201" s="22">
        <f t="shared" si="532"/>
        <v>1.6332000000000003E-2</v>
      </c>
      <c r="BJ5201" s="21">
        <f>BH5201-BI5201</f>
        <v>0</v>
      </c>
      <c r="BK5201" s="21">
        <v>4.8996000000000012E-2</v>
      </c>
      <c r="BL5201" s="22">
        <v>4.8996000000000012E-2</v>
      </c>
      <c r="BM5201" s="21">
        <v>0</v>
      </c>
      <c r="BN5201" s="21">
        <f t="shared" si="530"/>
        <v>0.19598400000000005</v>
      </c>
      <c r="BO5201" s="22">
        <f t="shared" si="530"/>
        <v>0.19598400000000005</v>
      </c>
      <c r="BP5201" s="21">
        <f t="shared" si="530"/>
        <v>0</v>
      </c>
    </row>
    <row r="5202" spans="1:68" ht="11.1" hidden="1" customHeight="1" outlineLevel="2" x14ac:dyDescent="0.2">
      <c r="A5202" s="10"/>
      <c r="B5202" s="18"/>
      <c r="C5202" s="18"/>
      <c r="D5202" s="18"/>
      <c r="E5202" s="23" t="s">
        <v>4557</v>
      </c>
      <c r="F5202" s="24"/>
      <c r="G5202" s="208">
        <v>16.332000000000001</v>
      </c>
      <c r="H5202" s="24"/>
      <c r="I5202" s="24"/>
      <c r="J5202" s="24"/>
      <c r="K5202" s="208">
        <v>14.461</v>
      </c>
      <c r="L5202" s="24"/>
      <c r="M5202" s="24"/>
      <c r="N5202" s="24"/>
      <c r="O5202" s="208">
        <v>0.41299999999999998</v>
      </c>
      <c r="P5202" s="208">
        <v>2.472</v>
      </c>
      <c r="Q5202" s="208">
        <v>4.3719999999999999</v>
      </c>
      <c r="R5202" s="208">
        <v>6.76</v>
      </c>
      <c r="S5202" s="208">
        <v>6.8639999999999999</v>
      </c>
      <c r="T5202" s="208">
        <v>7.431</v>
      </c>
      <c r="U5202" s="208">
        <v>4.7050000000000001</v>
      </c>
      <c r="V5202" s="208">
        <v>2.9590000000000001</v>
      </c>
      <c r="W5202" s="24"/>
      <c r="X5202" s="208">
        <v>2.093</v>
      </c>
      <c r="Y5202" s="24"/>
      <c r="Z5202" s="24"/>
      <c r="AA5202" s="208">
        <v>0.17100000000000001</v>
      </c>
      <c r="AB5202" s="208">
        <v>2.3959999999999999</v>
      </c>
      <c r="AC5202" s="208">
        <v>4.5869999999999997</v>
      </c>
      <c r="AD5202" s="208">
        <v>8.0399999999999991</v>
      </c>
      <c r="AE5202" s="208">
        <v>6.4870000000000001</v>
      </c>
      <c r="AF5202" s="208">
        <v>7.4219999999999997</v>
      </c>
      <c r="AG5202" s="208">
        <v>4.0739999999999998</v>
      </c>
      <c r="AH5202" s="208">
        <v>2.258</v>
      </c>
      <c r="AI5202" s="208">
        <v>1.377</v>
      </c>
      <c r="AJ5202" s="24"/>
      <c r="AK5202" s="24"/>
      <c r="AL5202" s="24"/>
      <c r="AM5202" s="208">
        <v>1.042</v>
      </c>
      <c r="AN5202" s="208">
        <v>2.907</v>
      </c>
      <c r="AO5202" s="208">
        <v>6.4219999999999997</v>
      </c>
      <c r="AP5202" s="208">
        <v>6.6769999999999996</v>
      </c>
      <c r="AQ5202" s="208">
        <v>7.734</v>
      </c>
      <c r="AR5202" s="208">
        <v>7.5679999999999996</v>
      </c>
      <c r="AS5202" s="208">
        <v>5.4619999999999997</v>
      </c>
      <c r="AT5202" s="208">
        <v>2.7</v>
      </c>
      <c r="AU5202" s="208">
        <v>1.3440000000000001</v>
      </c>
      <c r="AV5202" s="24"/>
      <c r="AW5202" s="24"/>
      <c r="AX5202" s="24"/>
      <c r="AY5202" s="208">
        <v>0.54700000000000004</v>
      </c>
      <c r="AZ5202" s="208">
        <v>2.617</v>
      </c>
      <c r="BA5202" s="208">
        <v>5.0439999999999996</v>
      </c>
      <c r="BB5202" s="21">
        <f t="shared" si="535"/>
        <v>16.332000000000001</v>
      </c>
      <c r="BC5202" s="56"/>
      <c r="BD5202" s="22">
        <f t="shared" si="531"/>
        <v>21.951612903225808</v>
      </c>
      <c r="BE5202" s="21"/>
      <c r="BF5202" s="2">
        <v>18.2</v>
      </c>
      <c r="BG5202" s="10"/>
      <c r="BH5202" s="21">
        <f t="shared" si="532"/>
        <v>0</v>
      </c>
      <c r="BI5202" s="22">
        <f t="shared" si="532"/>
        <v>1.6332000000000003E-2</v>
      </c>
      <c r="BJ5202" s="21"/>
      <c r="BK5202" s="21">
        <v>4.8996000000000012E-2</v>
      </c>
      <c r="BL5202" s="22">
        <v>4.8996000000000012E-2</v>
      </c>
      <c r="BM5202" s="21">
        <v>0</v>
      </c>
      <c r="BN5202" s="21">
        <f t="shared" si="530"/>
        <v>0.19598400000000005</v>
      </c>
      <c r="BO5202" s="22">
        <f t="shared" si="530"/>
        <v>0.19598400000000005</v>
      </c>
      <c r="BP5202" s="21">
        <f t="shared" si="530"/>
        <v>0</v>
      </c>
    </row>
    <row r="5203" spans="1:68" ht="11.1" hidden="1" customHeight="1" outlineLevel="1" collapsed="1" x14ac:dyDescent="0.2">
      <c r="A5203" s="10"/>
      <c r="B5203" s="18"/>
      <c r="C5203" s="18"/>
      <c r="D5203" s="18"/>
      <c r="E5203" s="19" t="s">
        <v>4558</v>
      </c>
      <c r="F5203" s="20"/>
      <c r="G5203" s="20"/>
      <c r="H5203" s="20"/>
      <c r="I5203" s="20"/>
      <c r="J5203" s="20"/>
      <c r="K5203" s="20"/>
      <c r="L5203" s="20"/>
      <c r="M5203" s="20"/>
      <c r="N5203" s="20"/>
      <c r="O5203" s="20"/>
      <c r="P5203" s="20"/>
      <c r="Q5203" s="20"/>
      <c r="R5203" s="20"/>
      <c r="S5203" s="20"/>
      <c r="T5203" s="20"/>
      <c r="U5203" s="20"/>
      <c r="V5203" s="20"/>
      <c r="W5203" s="20"/>
      <c r="X5203" s="20"/>
      <c r="Y5203" s="20"/>
      <c r="Z5203" s="20"/>
      <c r="AA5203" s="20"/>
      <c r="AB5203" s="20"/>
      <c r="AC5203" s="20"/>
      <c r="AD5203" s="20"/>
      <c r="AE5203" s="20"/>
      <c r="AF5203" s="20"/>
      <c r="AG5203" s="20"/>
      <c r="AH5203" s="20"/>
      <c r="AI5203" s="20"/>
      <c r="AJ5203" s="20"/>
      <c r="AK5203" s="20"/>
      <c r="AL5203" s="20"/>
      <c r="AM5203" s="20"/>
      <c r="AN5203" s="20"/>
      <c r="AO5203" s="20"/>
      <c r="AP5203" s="209">
        <v>2.7949999999999999</v>
      </c>
      <c r="AQ5203" s="209">
        <v>4.5999999999999996</v>
      </c>
      <c r="AR5203" s="209">
        <v>14.932</v>
      </c>
      <c r="AS5203" s="209">
        <v>6.0439999999999996</v>
      </c>
      <c r="AT5203" s="209">
        <v>2.786</v>
      </c>
      <c r="AU5203" s="209">
        <v>0.21299999999999999</v>
      </c>
      <c r="AV5203" s="20"/>
      <c r="AW5203" s="20"/>
      <c r="AX5203" s="20"/>
      <c r="AY5203" s="209">
        <v>0.81399999999999995</v>
      </c>
      <c r="AZ5203" s="209">
        <v>2.8159999999999998</v>
      </c>
      <c r="BA5203" s="209">
        <v>3.9670000000000001</v>
      </c>
      <c r="BB5203" s="21">
        <f t="shared" si="535"/>
        <v>14.932</v>
      </c>
      <c r="BC5203" s="21">
        <f>BF5203</f>
        <v>21.8</v>
      </c>
      <c r="BD5203" s="22">
        <f t="shared" si="531"/>
        <v>20.06989247311828</v>
      </c>
      <c r="BE5203" s="21">
        <f>BC5203-BD5203</f>
        <v>1.7301075268817208</v>
      </c>
      <c r="BF5203" s="2">
        <v>21.8</v>
      </c>
      <c r="BG5203" s="10">
        <v>6</v>
      </c>
      <c r="BH5203" s="21">
        <f t="shared" si="532"/>
        <v>1.62192E-2</v>
      </c>
      <c r="BI5203" s="22">
        <f t="shared" si="532"/>
        <v>1.4932000000000001E-2</v>
      </c>
      <c r="BJ5203" s="21">
        <f>BH5203-BI5203</f>
        <v>1.2871999999999988E-3</v>
      </c>
      <c r="BK5203" s="21">
        <v>4.8657599999999995E-2</v>
      </c>
      <c r="BL5203" s="22">
        <v>4.4796000000000002E-2</v>
      </c>
      <c r="BM5203" s="21">
        <v>3.8615999999999928E-3</v>
      </c>
      <c r="BN5203" s="21">
        <f t="shared" ref="BN5203:BP5267" si="536">BK5203*4</f>
        <v>0.19463039999999998</v>
      </c>
      <c r="BO5203" s="22">
        <f t="shared" si="536"/>
        <v>0.17918400000000001</v>
      </c>
      <c r="BP5203" s="21">
        <f t="shared" si="536"/>
        <v>1.5446399999999971E-2</v>
      </c>
    </row>
    <row r="5204" spans="1:68" ht="11.1" hidden="1" customHeight="1" outlineLevel="2" x14ac:dyDescent="0.2">
      <c r="A5204" s="10"/>
      <c r="B5204" s="18"/>
      <c r="C5204" s="18"/>
      <c r="D5204" s="18"/>
      <c r="E5204" s="23" t="s">
        <v>4559</v>
      </c>
      <c r="F5204" s="24"/>
      <c r="G5204" s="24"/>
      <c r="H5204" s="24"/>
      <c r="I5204" s="24"/>
      <c r="J5204" s="24"/>
      <c r="K5204" s="24"/>
      <c r="L5204" s="24"/>
      <c r="M5204" s="24"/>
      <c r="N5204" s="24"/>
      <c r="O5204" s="24"/>
      <c r="P5204" s="24"/>
      <c r="Q5204" s="24"/>
      <c r="R5204" s="24"/>
      <c r="S5204" s="24"/>
      <c r="T5204" s="24"/>
      <c r="U5204" s="24"/>
      <c r="V5204" s="24"/>
      <c r="W5204" s="24"/>
      <c r="X5204" s="24"/>
      <c r="Y5204" s="24"/>
      <c r="Z5204" s="24"/>
      <c r="AA5204" s="24"/>
      <c r="AB5204" s="24"/>
      <c r="AC5204" s="24"/>
      <c r="AD5204" s="24"/>
      <c r="AE5204" s="24"/>
      <c r="AF5204" s="24"/>
      <c r="AG5204" s="24"/>
      <c r="AH5204" s="24"/>
      <c r="AI5204" s="24"/>
      <c r="AJ5204" s="24"/>
      <c r="AK5204" s="24"/>
      <c r="AL5204" s="24"/>
      <c r="AM5204" s="24"/>
      <c r="AN5204" s="24"/>
      <c r="AO5204" s="24"/>
      <c r="AP5204" s="208">
        <v>2.7949999999999999</v>
      </c>
      <c r="AQ5204" s="208">
        <v>4.5999999999999996</v>
      </c>
      <c r="AR5204" s="208">
        <v>14.932</v>
      </c>
      <c r="AS5204" s="208">
        <v>6.0439999999999996</v>
      </c>
      <c r="AT5204" s="208">
        <v>2.786</v>
      </c>
      <c r="AU5204" s="208">
        <v>0.21299999999999999</v>
      </c>
      <c r="AV5204" s="24"/>
      <c r="AW5204" s="24"/>
      <c r="AX5204" s="24"/>
      <c r="AY5204" s="208">
        <v>0.81399999999999995</v>
      </c>
      <c r="AZ5204" s="208">
        <v>2.8159999999999998</v>
      </c>
      <c r="BA5204" s="208">
        <v>3.9670000000000001</v>
      </c>
      <c r="BB5204" s="21">
        <f t="shared" si="535"/>
        <v>14.932</v>
      </c>
      <c r="BC5204" s="21"/>
      <c r="BD5204" s="22">
        <f t="shared" si="531"/>
        <v>20.06989247311828</v>
      </c>
      <c r="BE5204" s="21"/>
      <c r="BG5204" s="10"/>
      <c r="BH5204" s="21">
        <f t="shared" si="532"/>
        <v>0</v>
      </c>
      <c r="BI5204" s="22">
        <f t="shared" si="532"/>
        <v>1.4932000000000001E-2</v>
      </c>
      <c r="BJ5204" s="21"/>
      <c r="BK5204" s="21">
        <v>0</v>
      </c>
      <c r="BL5204" s="22">
        <v>4.4796000000000002E-2</v>
      </c>
      <c r="BM5204" s="21"/>
      <c r="BN5204" s="21">
        <f t="shared" si="536"/>
        <v>0</v>
      </c>
      <c r="BO5204" s="22">
        <f t="shared" si="536"/>
        <v>0.17918400000000001</v>
      </c>
      <c r="BP5204" s="21">
        <f t="shared" si="536"/>
        <v>0</v>
      </c>
    </row>
    <row r="5205" spans="1:68" ht="11.1" hidden="1" customHeight="1" outlineLevel="1" collapsed="1" x14ac:dyDescent="0.2">
      <c r="A5205" s="10"/>
      <c r="B5205" s="18"/>
      <c r="C5205" s="18"/>
      <c r="D5205" s="18"/>
      <c r="E5205" s="19" t="s">
        <v>4560</v>
      </c>
      <c r="F5205" s="209">
        <v>136.559</v>
      </c>
      <c r="G5205" s="209">
        <v>95.793000000000006</v>
      </c>
      <c r="H5205" s="209">
        <v>72.608000000000004</v>
      </c>
      <c r="I5205" s="240">
        <v>81.180000000000007</v>
      </c>
      <c r="J5205" s="240"/>
      <c r="K5205" s="209">
        <v>21.646000000000001</v>
      </c>
      <c r="L5205" s="20"/>
      <c r="M5205" s="20"/>
      <c r="N5205" s="20"/>
      <c r="O5205" s="209">
        <v>15.486000000000001</v>
      </c>
      <c r="P5205" s="209">
        <v>75.106999999999999</v>
      </c>
      <c r="Q5205" s="209">
        <v>101.759</v>
      </c>
      <c r="R5205" s="209">
        <v>120.396</v>
      </c>
      <c r="S5205" s="209">
        <v>116.625</v>
      </c>
      <c r="T5205" s="209">
        <v>109.09</v>
      </c>
      <c r="U5205" s="209">
        <v>82.703999999999994</v>
      </c>
      <c r="V5205" s="209">
        <v>55.034999999999997</v>
      </c>
      <c r="W5205" s="209">
        <v>6.2889999999999997</v>
      </c>
      <c r="X5205" s="20"/>
      <c r="Y5205" s="20"/>
      <c r="Z5205" s="20"/>
      <c r="AA5205" s="20"/>
      <c r="AB5205" s="209">
        <v>74.555000000000007</v>
      </c>
      <c r="AC5205" s="209">
        <v>104.09</v>
      </c>
      <c r="AD5205" s="209">
        <v>120.146</v>
      </c>
      <c r="AE5205" s="209">
        <v>118.157</v>
      </c>
      <c r="AF5205" s="209">
        <v>100.191</v>
      </c>
      <c r="AG5205" s="209">
        <v>71.355000000000004</v>
      </c>
      <c r="AH5205" s="209">
        <v>53.469000000000001</v>
      </c>
      <c r="AI5205" s="209">
        <v>11.045</v>
      </c>
      <c r="AJ5205" s="20"/>
      <c r="AK5205" s="20"/>
      <c r="AL5205" s="20"/>
      <c r="AM5205" s="209">
        <v>13.997999999999999</v>
      </c>
      <c r="AN5205" s="209">
        <v>59</v>
      </c>
      <c r="AO5205" s="209">
        <v>127.07299999999999</v>
      </c>
      <c r="AP5205" s="209">
        <v>95.445999999999998</v>
      </c>
      <c r="AQ5205" s="209">
        <v>124.456</v>
      </c>
      <c r="AR5205" s="209">
        <v>108.166</v>
      </c>
      <c r="AS5205" s="209">
        <v>71</v>
      </c>
      <c r="AT5205" s="209">
        <v>82.373999999999995</v>
      </c>
      <c r="AU5205" s="209">
        <v>21.356999999999999</v>
      </c>
      <c r="AV5205" s="20"/>
      <c r="AW5205" s="20"/>
      <c r="AX5205" s="20"/>
      <c r="AY5205" s="20"/>
      <c r="AZ5205" s="209">
        <v>57.390999999999998</v>
      </c>
      <c r="BA5205" s="209">
        <v>81.046000000000006</v>
      </c>
      <c r="BB5205" s="21">
        <v>106.056</v>
      </c>
      <c r="BC5205" s="21">
        <f>BF5205</f>
        <v>232</v>
      </c>
      <c r="BD5205" s="22">
        <f t="shared" si="531"/>
        <v>142.54838709677421</v>
      </c>
      <c r="BE5205" s="21">
        <f>BC5205-BD5205</f>
        <v>89.451612903225794</v>
      </c>
      <c r="BF5205" s="66">
        <v>232</v>
      </c>
      <c r="BG5205" s="10">
        <v>5</v>
      </c>
      <c r="BH5205" s="21">
        <f t="shared" si="532"/>
        <v>0.17260800000000001</v>
      </c>
      <c r="BI5205" s="22">
        <f t="shared" si="532"/>
        <v>0.10605600000000001</v>
      </c>
      <c r="BJ5205" s="21">
        <f>BH5205-BI5205</f>
        <v>6.6552E-2</v>
      </c>
      <c r="BK5205" s="21">
        <v>0.51782400000000006</v>
      </c>
      <c r="BL5205" s="22">
        <v>0.31816800000000001</v>
      </c>
      <c r="BM5205" s="21">
        <v>0.19965600000000006</v>
      </c>
      <c r="BN5205" s="21">
        <f t="shared" si="536"/>
        <v>2.0712960000000002</v>
      </c>
      <c r="BO5205" s="22">
        <f t="shared" si="536"/>
        <v>1.272672</v>
      </c>
      <c r="BP5205" s="21">
        <f t="shared" si="536"/>
        <v>0.79862400000000022</v>
      </c>
    </row>
    <row r="5206" spans="1:68" ht="11.1" hidden="1" customHeight="1" outlineLevel="2" x14ac:dyDescent="0.2">
      <c r="A5206" s="10"/>
      <c r="B5206" s="18"/>
      <c r="C5206" s="18"/>
      <c r="D5206" s="18"/>
      <c r="E5206" s="23" t="s">
        <v>4561</v>
      </c>
      <c r="F5206" s="208">
        <v>98.042000000000002</v>
      </c>
      <c r="G5206" s="208">
        <v>71.67</v>
      </c>
      <c r="H5206" s="208">
        <v>48.350999999999999</v>
      </c>
      <c r="I5206" s="239">
        <v>62.811999999999998</v>
      </c>
      <c r="J5206" s="239"/>
      <c r="K5206" s="208">
        <v>21.646000000000001</v>
      </c>
      <c r="L5206" s="24"/>
      <c r="M5206" s="24"/>
      <c r="N5206" s="24"/>
      <c r="O5206" s="208">
        <v>14.584</v>
      </c>
      <c r="P5206" s="208">
        <v>50.814999999999998</v>
      </c>
      <c r="Q5206" s="208">
        <v>74.408000000000001</v>
      </c>
      <c r="R5206" s="208">
        <v>96.539000000000001</v>
      </c>
      <c r="S5206" s="208">
        <v>94.861999999999995</v>
      </c>
      <c r="T5206" s="208">
        <v>88.512</v>
      </c>
      <c r="U5206" s="208">
        <v>68.084999999999994</v>
      </c>
      <c r="V5206" s="208">
        <v>44.326000000000001</v>
      </c>
      <c r="W5206" s="208">
        <v>6.2889999999999997</v>
      </c>
      <c r="X5206" s="24"/>
      <c r="Y5206" s="24"/>
      <c r="Z5206" s="24"/>
      <c r="AA5206" s="24"/>
      <c r="AB5206" s="208">
        <v>65.314999999999998</v>
      </c>
      <c r="AC5206" s="208">
        <v>78.424999999999997</v>
      </c>
      <c r="AD5206" s="208">
        <v>100.548</v>
      </c>
      <c r="AE5206" s="208">
        <v>98.912000000000006</v>
      </c>
      <c r="AF5206" s="208">
        <v>86.123000000000005</v>
      </c>
      <c r="AG5206" s="208">
        <v>60.302</v>
      </c>
      <c r="AH5206" s="208">
        <v>43.457000000000001</v>
      </c>
      <c r="AI5206" s="208">
        <v>11.045</v>
      </c>
      <c r="AJ5206" s="24"/>
      <c r="AK5206" s="24"/>
      <c r="AL5206" s="24"/>
      <c r="AM5206" s="208">
        <v>11.78</v>
      </c>
      <c r="AN5206" s="208">
        <v>50</v>
      </c>
      <c r="AO5206" s="208">
        <v>106.056</v>
      </c>
      <c r="AP5206" s="208">
        <v>78.832999999999998</v>
      </c>
      <c r="AQ5206" s="208">
        <v>101.31699999999999</v>
      </c>
      <c r="AR5206" s="208">
        <v>89.204999999999998</v>
      </c>
      <c r="AS5206" s="208">
        <v>60</v>
      </c>
      <c r="AT5206" s="208">
        <v>66.900999999999996</v>
      </c>
      <c r="AU5206" s="208">
        <v>21.356999999999999</v>
      </c>
      <c r="AV5206" s="24"/>
      <c r="AW5206" s="24"/>
      <c r="AX5206" s="24"/>
      <c r="AY5206" s="24"/>
      <c r="AZ5206" s="208">
        <v>57.390999999999998</v>
      </c>
      <c r="BA5206" s="208">
        <v>81.046000000000006</v>
      </c>
      <c r="BB5206" s="21">
        <f t="shared" si="535"/>
        <v>106.056</v>
      </c>
      <c r="BC5206" s="21"/>
      <c r="BD5206" s="22">
        <f t="shared" si="531"/>
        <v>142.54838709677421</v>
      </c>
      <c r="BE5206" s="21"/>
      <c r="BG5206" s="10"/>
      <c r="BH5206" s="21">
        <f t="shared" si="532"/>
        <v>0</v>
      </c>
      <c r="BI5206" s="22">
        <f t="shared" si="532"/>
        <v>0.10605600000000001</v>
      </c>
      <c r="BJ5206" s="21"/>
      <c r="BK5206" s="21">
        <v>0</v>
      </c>
      <c r="BL5206" s="22">
        <v>0.31816800000000001</v>
      </c>
      <c r="BM5206" s="21"/>
      <c r="BN5206" s="21">
        <f t="shared" si="536"/>
        <v>0</v>
      </c>
      <c r="BO5206" s="22">
        <f t="shared" si="536"/>
        <v>1.272672</v>
      </c>
      <c r="BP5206" s="21">
        <f t="shared" si="536"/>
        <v>0</v>
      </c>
    </row>
    <row r="5207" spans="1:68" ht="11.1" hidden="1" customHeight="1" outlineLevel="1" collapsed="1" x14ac:dyDescent="0.2">
      <c r="A5207" s="10"/>
      <c r="B5207" s="18"/>
      <c r="C5207" s="18"/>
      <c r="D5207" s="18"/>
      <c r="E5207" s="19" t="s">
        <v>4562</v>
      </c>
      <c r="F5207" s="20"/>
      <c r="G5207" s="20"/>
      <c r="H5207" s="20"/>
      <c r="I5207" s="20"/>
      <c r="J5207" s="20"/>
      <c r="K5207" s="20"/>
      <c r="L5207" s="20"/>
      <c r="M5207" s="20"/>
      <c r="N5207" s="20"/>
      <c r="O5207" s="20"/>
      <c r="P5207" s="20"/>
      <c r="Q5207" s="20"/>
      <c r="R5207" s="20"/>
      <c r="S5207" s="20"/>
      <c r="T5207" s="20"/>
      <c r="U5207" s="20"/>
      <c r="V5207" s="20"/>
      <c r="W5207" s="20"/>
      <c r="X5207" s="20"/>
      <c r="Y5207" s="20"/>
      <c r="Z5207" s="20"/>
      <c r="AA5207" s="20"/>
      <c r="AB5207" s="20"/>
      <c r="AC5207" s="20"/>
      <c r="AD5207" s="20"/>
      <c r="AE5207" s="20"/>
      <c r="AF5207" s="20"/>
      <c r="AG5207" s="20"/>
      <c r="AH5207" s="20"/>
      <c r="AI5207" s="20"/>
      <c r="AJ5207" s="20"/>
      <c r="AK5207" s="20"/>
      <c r="AL5207" s="20"/>
      <c r="AM5207" s="209">
        <v>42.639000000000003</v>
      </c>
      <c r="AN5207" s="209">
        <v>38.911999999999999</v>
      </c>
      <c r="AO5207" s="209">
        <v>63.651000000000003</v>
      </c>
      <c r="AP5207" s="209">
        <v>57.125</v>
      </c>
      <c r="AQ5207" s="209">
        <v>87.421999999999997</v>
      </c>
      <c r="AR5207" s="209">
        <v>59.517000000000003</v>
      </c>
      <c r="AS5207" s="209">
        <v>56.027000000000001</v>
      </c>
      <c r="AT5207" s="209">
        <v>38.58</v>
      </c>
      <c r="AU5207" s="209">
        <v>19.077999999999999</v>
      </c>
      <c r="AV5207" s="209">
        <v>2.7949999999999999</v>
      </c>
      <c r="AW5207" s="20"/>
      <c r="AX5207" s="20"/>
      <c r="AY5207" s="209">
        <v>37.630000000000003</v>
      </c>
      <c r="AZ5207" s="209">
        <v>34.116999999999997</v>
      </c>
      <c r="BA5207" s="209">
        <v>52.95</v>
      </c>
      <c r="BB5207" s="56">
        <f t="shared" si="535"/>
        <v>87.421999999999997</v>
      </c>
      <c r="BC5207" s="21">
        <f>BF5207</f>
        <v>277.45</v>
      </c>
      <c r="BD5207" s="22">
        <f t="shared" si="531"/>
        <v>117.50268817204301</v>
      </c>
      <c r="BE5207" s="21">
        <f>BC5207-BD5207</f>
        <v>159.94731182795698</v>
      </c>
      <c r="BF5207" s="2">
        <v>277.45</v>
      </c>
      <c r="BG5207" s="10">
        <v>5</v>
      </c>
      <c r="BH5207" s="21">
        <f t="shared" si="532"/>
        <v>0.20642279999999999</v>
      </c>
      <c r="BI5207" s="22">
        <f t="shared" si="532"/>
        <v>8.7422E-2</v>
      </c>
      <c r="BJ5207" s="21">
        <f>BH5207-BI5207</f>
        <v>0.11900079999999999</v>
      </c>
      <c r="BK5207" s="21">
        <v>0.61926839999999994</v>
      </c>
      <c r="BL5207" s="22">
        <v>0.262266</v>
      </c>
      <c r="BM5207" s="21">
        <v>0.35700239999999994</v>
      </c>
      <c r="BN5207" s="21">
        <f t="shared" si="536"/>
        <v>2.4770735999999998</v>
      </c>
      <c r="BO5207" s="22">
        <f t="shared" si="536"/>
        <v>1.049064</v>
      </c>
      <c r="BP5207" s="21">
        <f t="shared" si="536"/>
        <v>1.4280095999999998</v>
      </c>
    </row>
    <row r="5208" spans="1:68" ht="11.1" hidden="1" customHeight="1" outlineLevel="2" x14ac:dyDescent="0.2">
      <c r="A5208" s="10"/>
      <c r="B5208" s="18"/>
      <c r="C5208" s="18"/>
      <c r="D5208" s="18"/>
      <c r="E5208" s="23" t="s">
        <v>4563</v>
      </c>
      <c r="F5208" s="24"/>
      <c r="G5208" s="24"/>
      <c r="H5208" s="24"/>
      <c r="I5208" s="24"/>
      <c r="J5208" s="24"/>
      <c r="K5208" s="24"/>
      <c r="L5208" s="24"/>
      <c r="M5208" s="24"/>
      <c r="N5208" s="24"/>
      <c r="O5208" s="24"/>
      <c r="P5208" s="24"/>
      <c r="Q5208" s="24"/>
      <c r="R5208" s="24"/>
      <c r="S5208" s="24"/>
      <c r="T5208" s="24"/>
      <c r="U5208" s="24"/>
      <c r="V5208" s="24"/>
      <c r="W5208" s="24"/>
      <c r="X5208" s="24"/>
      <c r="Y5208" s="24"/>
      <c r="Z5208" s="24"/>
      <c r="AA5208" s="24"/>
      <c r="AB5208" s="24"/>
      <c r="AC5208" s="24"/>
      <c r="AD5208" s="24"/>
      <c r="AE5208" s="24"/>
      <c r="AF5208" s="24"/>
      <c r="AG5208" s="24"/>
      <c r="AH5208" s="24"/>
      <c r="AI5208" s="24"/>
      <c r="AJ5208" s="24"/>
      <c r="AK5208" s="24"/>
      <c r="AL5208" s="24"/>
      <c r="AM5208" s="24"/>
      <c r="AN5208" s="208">
        <v>1.0620000000000001</v>
      </c>
      <c r="AO5208" s="208">
        <v>2.72</v>
      </c>
      <c r="AP5208" s="208">
        <v>2.5409999999999999</v>
      </c>
      <c r="AQ5208" s="208">
        <v>3.6240000000000001</v>
      </c>
      <c r="AR5208" s="208">
        <v>2.6970000000000001</v>
      </c>
      <c r="AS5208" s="208">
        <v>2.2530000000000001</v>
      </c>
      <c r="AT5208" s="208">
        <v>0.56699999999999995</v>
      </c>
      <c r="AU5208" s="24"/>
      <c r="AV5208" s="24"/>
      <c r="AW5208" s="24"/>
      <c r="AX5208" s="24"/>
      <c r="AY5208" s="208">
        <v>0.16300000000000001</v>
      </c>
      <c r="AZ5208" s="208">
        <v>0.81499999999999995</v>
      </c>
      <c r="BA5208" s="208">
        <v>1.825</v>
      </c>
      <c r="BB5208" s="21">
        <f t="shared" si="535"/>
        <v>3.6240000000000001</v>
      </c>
      <c r="BC5208" s="21"/>
      <c r="BD5208" s="22">
        <f t="shared" si="531"/>
        <v>4.870967741935484</v>
      </c>
      <c r="BE5208" s="21"/>
      <c r="BG5208" s="10"/>
      <c r="BH5208" s="21">
        <f t="shared" si="532"/>
        <v>0</v>
      </c>
      <c r="BI5208" s="22">
        <f t="shared" si="532"/>
        <v>3.6240000000000001E-3</v>
      </c>
      <c r="BJ5208" s="21"/>
      <c r="BK5208" s="21">
        <v>0</v>
      </c>
      <c r="BL5208" s="22">
        <v>1.0872E-2</v>
      </c>
      <c r="BM5208" s="21"/>
      <c r="BN5208" s="21">
        <f t="shared" si="536"/>
        <v>0</v>
      </c>
      <c r="BO5208" s="22">
        <f t="shared" si="536"/>
        <v>4.3487999999999999E-2</v>
      </c>
      <c r="BP5208" s="21">
        <f t="shared" si="536"/>
        <v>0</v>
      </c>
    </row>
    <row r="5209" spans="1:68" ht="11.1" hidden="1" customHeight="1" outlineLevel="2" x14ac:dyDescent="0.2">
      <c r="A5209" s="10"/>
      <c r="B5209" s="18"/>
      <c r="C5209" s="18"/>
      <c r="D5209" s="18"/>
      <c r="E5209" s="23" t="s">
        <v>4564</v>
      </c>
      <c r="F5209" s="24"/>
      <c r="G5209" s="24"/>
      <c r="H5209" s="24"/>
      <c r="I5209" s="24"/>
      <c r="J5209" s="24"/>
      <c r="K5209" s="24"/>
      <c r="L5209" s="24"/>
      <c r="M5209" s="24"/>
      <c r="N5209" s="24"/>
      <c r="O5209" s="24"/>
      <c r="P5209" s="24"/>
      <c r="Q5209" s="24"/>
      <c r="R5209" s="24"/>
      <c r="S5209" s="24"/>
      <c r="T5209" s="24"/>
      <c r="U5209" s="24"/>
      <c r="V5209" s="24"/>
      <c r="W5209" s="24"/>
      <c r="X5209" s="24"/>
      <c r="Y5209" s="24"/>
      <c r="Z5209" s="24"/>
      <c r="AA5209" s="24"/>
      <c r="AB5209" s="24"/>
      <c r="AC5209" s="24"/>
      <c r="AD5209" s="24"/>
      <c r="AE5209" s="24"/>
      <c r="AF5209" s="24"/>
      <c r="AG5209" s="24"/>
      <c r="AH5209" s="24"/>
      <c r="AI5209" s="24"/>
      <c r="AJ5209" s="24"/>
      <c r="AK5209" s="24"/>
      <c r="AL5209" s="24"/>
      <c r="AM5209" s="208">
        <v>13.266</v>
      </c>
      <c r="AN5209" s="208">
        <v>13.634</v>
      </c>
      <c r="AO5209" s="208">
        <v>25.196999999999999</v>
      </c>
      <c r="AP5209" s="208">
        <v>20.151</v>
      </c>
      <c r="AQ5209" s="208">
        <v>33.078000000000003</v>
      </c>
      <c r="AR5209" s="208">
        <v>17.715</v>
      </c>
      <c r="AS5209" s="208">
        <v>20.875</v>
      </c>
      <c r="AT5209" s="208">
        <v>12.959</v>
      </c>
      <c r="AU5209" s="208">
        <v>8.2140000000000004</v>
      </c>
      <c r="AV5209" s="24"/>
      <c r="AW5209" s="24"/>
      <c r="AX5209" s="24"/>
      <c r="AY5209" s="208">
        <v>15.606999999999999</v>
      </c>
      <c r="AZ5209" s="208">
        <v>13.159000000000001</v>
      </c>
      <c r="BA5209" s="208">
        <v>19.23</v>
      </c>
      <c r="BB5209" s="21">
        <f t="shared" si="535"/>
        <v>33.078000000000003</v>
      </c>
      <c r="BC5209" s="21"/>
      <c r="BD5209" s="22">
        <f t="shared" si="531"/>
        <v>44.45967741935484</v>
      </c>
      <c r="BE5209" s="21"/>
      <c r="BG5209" s="10"/>
      <c r="BH5209" s="21">
        <f t="shared" si="532"/>
        <v>0</v>
      </c>
      <c r="BI5209" s="22">
        <f t="shared" si="532"/>
        <v>3.3078000000000003E-2</v>
      </c>
      <c r="BJ5209" s="21"/>
      <c r="BK5209" s="21">
        <v>0</v>
      </c>
      <c r="BL5209" s="22">
        <v>9.9234000000000017E-2</v>
      </c>
      <c r="BM5209" s="21"/>
      <c r="BN5209" s="21">
        <f t="shared" si="536"/>
        <v>0</v>
      </c>
      <c r="BO5209" s="22">
        <f t="shared" si="536"/>
        <v>0.39693600000000007</v>
      </c>
      <c r="BP5209" s="21">
        <f t="shared" si="536"/>
        <v>0</v>
      </c>
    </row>
    <row r="5210" spans="1:68" ht="11.1" hidden="1" customHeight="1" outlineLevel="2" x14ac:dyDescent="0.2">
      <c r="A5210" s="10"/>
      <c r="B5210" s="18"/>
      <c r="C5210" s="18"/>
      <c r="D5210" s="18"/>
      <c r="E5210" s="23" t="s">
        <v>4565</v>
      </c>
      <c r="F5210" s="24"/>
      <c r="G5210" s="24"/>
      <c r="H5210" s="24"/>
      <c r="I5210" s="24"/>
      <c r="J5210" s="24"/>
      <c r="K5210" s="24"/>
      <c r="L5210" s="24"/>
      <c r="M5210" s="24"/>
      <c r="N5210" s="24"/>
      <c r="O5210" s="24"/>
      <c r="P5210" s="24"/>
      <c r="Q5210" s="24"/>
      <c r="R5210" s="24"/>
      <c r="S5210" s="24"/>
      <c r="T5210" s="24"/>
      <c r="U5210" s="24"/>
      <c r="V5210" s="24"/>
      <c r="W5210" s="24"/>
      <c r="X5210" s="24"/>
      <c r="Y5210" s="24"/>
      <c r="Z5210" s="24"/>
      <c r="AA5210" s="24"/>
      <c r="AB5210" s="24"/>
      <c r="AC5210" s="24"/>
      <c r="AD5210" s="24"/>
      <c r="AE5210" s="24"/>
      <c r="AF5210" s="24"/>
      <c r="AG5210" s="24"/>
      <c r="AH5210" s="24"/>
      <c r="AI5210" s="24"/>
      <c r="AJ5210" s="24"/>
      <c r="AK5210" s="24"/>
      <c r="AL5210" s="24"/>
      <c r="AM5210" s="208">
        <v>29.373000000000001</v>
      </c>
      <c r="AN5210" s="208">
        <v>24.216000000000001</v>
      </c>
      <c r="AO5210" s="208">
        <v>35.734000000000002</v>
      </c>
      <c r="AP5210" s="208">
        <v>34.433</v>
      </c>
      <c r="AQ5210" s="208">
        <v>50.72</v>
      </c>
      <c r="AR5210" s="208">
        <v>39.104999999999997</v>
      </c>
      <c r="AS5210" s="208">
        <v>32.899000000000001</v>
      </c>
      <c r="AT5210" s="208">
        <v>25.053999999999998</v>
      </c>
      <c r="AU5210" s="208">
        <v>10.864000000000001</v>
      </c>
      <c r="AV5210" s="208">
        <v>2.7949999999999999</v>
      </c>
      <c r="AW5210" s="24"/>
      <c r="AX5210" s="24"/>
      <c r="AY5210" s="208">
        <v>21.86</v>
      </c>
      <c r="AZ5210" s="208">
        <v>20.143000000000001</v>
      </c>
      <c r="BA5210" s="208">
        <v>31.895</v>
      </c>
      <c r="BB5210" s="21">
        <f t="shared" si="535"/>
        <v>50.72</v>
      </c>
      <c r="BC5210" s="21"/>
      <c r="BD5210" s="22">
        <f t="shared" si="531"/>
        <v>68.172043010752674</v>
      </c>
      <c r="BE5210" s="21"/>
      <c r="BG5210" s="10"/>
      <c r="BH5210" s="21">
        <f t="shared" si="532"/>
        <v>0</v>
      </c>
      <c r="BI5210" s="22">
        <f t="shared" si="532"/>
        <v>5.0719999999999994E-2</v>
      </c>
      <c r="BJ5210" s="21"/>
      <c r="BK5210" s="21">
        <v>0</v>
      </c>
      <c r="BL5210" s="22">
        <v>0.15215999999999999</v>
      </c>
      <c r="BM5210" s="21"/>
      <c r="BN5210" s="21">
        <f t="shared" si="536"/>
        <v>0</v>
      </c>
      <c r="BO5210" s="22">
        <f t="shared" si="536"/>
        <v>0.60863999999999996</v>
      </c>
      <c r="BP5210" s="21">
        <f t="shared" si="536"/>
        <v>0</v>
      </c>
    </row>
    <row r="5211" spans="1:68" ht="11.1" customHeight="1" outlineLevel="1" collapsed="1" x14ac:dyDescent="0.2">
      <c r="A5211" s="10"/>
      <c r="B5211" s="18"/>
      <c r="C5211" s="18"/>
      <c r="D5211" s="18"/>
      <c r="E5211" s="19" t="s">
        <v>4566</v>
      </c>
      <c r="F5211" s="209">
        <v>11.694000000000001</v>
      </c>
      <c r="G5211" s="209">
        <v>3</v>
      </c>
      <c r="H5211" s="209">
        <v>-10.487</v>
      </c>
      <c r="I5211" s="240">
        <v>0.75800000000000001</v>
      </c>
      <c r="J5211" s="240"/>
      <c r="K5211" s="20"/>
      <c r="L5211" s="20"/>
      <c r="M5211" s="209">
        <v>0.33500000000000002</v>
      </c>
      <c r="N5211" s="20"/>
      <c r="O5211" s="209">
        <v>0.191</v>
      </c>
      <c r="P5211" s="209">
        <v>0.50900000000000001</v>
      </c>
      <c r="Q5211" s="209">
        <v>1.2629999999999999</v>
      </c>
      <c r="R5211" s="209">
        <v>2.1760000000000002</v>
      </c>
      <c r="S5211" s="209">
        <v>0.8</v>
      </c>
      <c r="T5211" s="209">
        <v>1.601</v>
      </c>
      <c r="U5211" s="209">
        <v>1.4</v>
      </c>
      <c r="V5211" s="20"/>
      <c r="W5211" s="20"/>
      <c r="X5211" s="20"/>
      <c r="Y5211" s="20"/>
      <c r="Z5211" s="20"/>
      <c r="AA5211" s="209">
        <v>9.0999999999999998E-2</v>
      </c>
      <c r="AB5211" s="20"/>
      <c r="AC5211" s="209">
        <v>1.35</v>
      </c>
      <c r="AD5211" s="209">
        <v>1.923</v>
      </c>
      <c r="AE5211" s="209">
        <v>0.95199999999999996</v>
      </c>
      <c r="AF5211" s="209">
        <v>1.08</v>
      </c>
      <c r="AG5211" s="209">
        <v>1.4</v>
      </c>
      <c r="AH5211" s="20"/>
      <c r="AI5211" s="20"/>
      <c r="AJ5211" s="209">
        <v>0.33500000000000002</v>
      </c>
      <c r="AK5211" s="20"/>
      <c r="AL5211" s="20"/>
      <c r="AM5211" s="20"/>
      <c r="AN5211" s="20"/>
      <c r="AO5211" s="209">
        <v>0.89</v>
      </c>
      <c r="AP5211" s="209">
        <v>1.6619999999999999</v>
      </c>
      <c r="AQ5211" s="209">
        <v>2.032</v>
      </c>
      <c r="AR5211" s="209">
        <v>1.5429999999999999</v>
      </c>
      <c r="AS5211" s="209">
        <v>0.85499999999999998</v>
      </c>
      <c r="AT5211" s="209">
        <v>0.23699999999999999</v>
      </c>
      <c r="AU5211" s="209">
        <v>0.29599999999999999</v>
      </c>
      <c r="AV5211" s="20"/>
      <c r="AW5211" s="20"/>
      <c r="AX5211" s="20"/>
      <c r="AY5211" s="209">
        <v>0.38</v>
      </c>
      <c r="AZ5211" s="209">
        <v>0.72599999999999998</v>
      </c>
      <c r="BA5211" s="209">
        <v>4.5389999999999997</v>
      </c>
      <c r="BB5211" s="56">
        <f>BB5212+BB5213</f>
        <v>15.198</v>
      </c>
      <c r="BC5211" s="21">
        <f>BD5211</f>
        <v>20.427419354838708</v>
      </c>
      <c r="BD5211" s="22">
        <f t="shared" si="531"/>
        <v>20.427419354838708</v>
      </c>
      <c r="BE5211" s="21">
        <f>BC5211-BD5211</f>
        <v>0</v>
      </c>
      <c r="BF5211" s="2">
        <v>3.52</v>
      </c>
      <c r="BG5211" s="10">
        <v>7</v>
      </c>
      <c r="BH5211" s="21">
        <f t="shared" si="532"/>
        <v>1.5198E-2</v>
      </c>
      <c r="BI5211" s="22">
        <f t="shared" si="532"/>
        <v>1.5198E-2</v>
      </c>
      <c r="BJ5211" s="21">
        <f>BH5211-BI5211</f>
        <v>0</v>
      </c>
      <c r="BK5211" s="21">
        <v>3.5082000000000002E-2</v>
      </c>
      <c r="BL5211" s="22">
        <v>3.5082000000000002E-2</v>
      </c>
      <c r="BM5211" s="21">
        <v>0</v>
      </c>
      <c r="BN5211" s="21">
        <f t="shared" si="536"/>
        <v>0.14032800000000001</v>
      </c>
      <c r="BO5211" s="22">
        <f t="shared" si="536"/>
        <v>0.14032800000000001</v>
      </c>
      <c r="BP5211" s="21">
        <f t="shared" si="536"/>
        <v>0</v>
      </c>
    </row>
    <row r="5212" spans="1:68" ht="11.1" hidden="1" customHeight="1" outlineLevel="2" x14ac:dyDescent="0.2">
      <c r="A5212" s="10"/>
      <c r="B5212" s="18"/>
      <c r="C5212" s="18"/>
      <c r="D5212" s="18"/>
      <c r="E5212" s="23" t="s">
        <v>4567</v>
      </c>
      <c r="F5212" s="208">
        <v>11.694000000000001</v>
      </c>
      <c r="G5212" s="208">
        <v>3</v>
      </c>
      <c r="H5212" s="208">
        <v>-10.487</v>
      </c>
      <c r="I5212" s="239">
        <v>0.75800000000000001</v>
      </c>
      <c r="J5212" s="239"/>
      <c r="K5212" s="24"/>
      <c r="L5212" s="24"/>
      <c r="M5212" s="208">
        <v>0.33500000000000002</v>
      </c>
      <c r="N5212" s="24"/>
      <c r="O5212" s="208">
        <v>0.191</v>
      </c>
      <c r="P5212" s="208">
        <v>0.50900000000000001</v>
      </c>
      <c r="Q5212" s="208">
        <v>1.2629999999999999</v>
      </c>
      <c r="R5212" s="208">
        <v>2.1760000000000002</v>
      </c>
      <c r="S5212" s="208">
        <v>0.8</v>
      </c>
      <c r="T5212" s="208">
        <v>1.601</v>
      </c>
      <c r="U5212" s="208">
        <v>1.4</v>
      </c>
      <c r="V5212" s="24"/>
      <c r="W5212" s="24"/>
      <c r="X5212" s="24"/>
      <c r="Y5212" s="24"/>
      <c r="Z5212" s="24"/>
      <c r="AA5212" s="208">
        <v>9.0999999999999998E-2</v>
      </c>
      <c r="AB5212" s="24"/>
      <c r="AC5212" s="208">
        <v>1.35</v>
      </c>
      <c r="AD5212" s="208">
        <v>1.923</v>
      </c>
      <c r="AE5212" s="208">
        <v>0.95199999999999996</v>
      </c>
      <c r="AF5212" s="208">
        <v>1.08</v>
      </c>
      <c r="AG5212" s="208">
        <v>1.4</v>
      </c>
      <c r="AH5212" s="24"/>
      <c r="AI5212" s="24"/>
      <c r="AJ5212" s="208">
        <v>0.33500000000000002</v>
      </c>
      <c r="AK5212" s="24"/>
      <c r="AL5212" s="24"/>
      <c r="AM5212" s="24"/>
      <c r="AN5212" s="24"/>
      <c r="AO5212" s="208">
        <v>0.89</v>
      </c>
      <c r="AP5212" s="208">
        <v>1.6619999999999999</v>
      </c>
      <c r="AQ5212" s="208">
        <v>2.032</v>
      </c>
      <c r="AR5212" s="208">
        <v>1.5429999999999999</v>
      </c>
      <c r="AS5212" s="208">
        <v>0.85499999999999998</v>
      </c>
      <c r="AT5212" s="208">
        <v>0.23699999999999999</v>
      </c>
      <c r="AU5212" s="208">
        <v>0.29599999999999999</v>
      </c>
      <c r="AV5212" s="24"/>
      <c r="AW5212" s="24"/>
      <c r="AX5212" s="24"/>
      <c r="AY5212" s="208">
        <v>0.38</v>
      </c>
      <c r="AZ5212" s="208">
        <v>0.72599999999999998</v>
      </c>
      <c r="BA5212" s="208">
        <v>1.0349999999999999</v>
      </c>
      <c r="BB5212" s="21">
        <f t="shared" si="535"/>
        <v>11.694000000000001</v>
      </c>
      <c r="BC5212" s="21"/>
      <c r="BD5212" s="22">
        <f t="shared" si="531"/>
        <v>15.717741935483872</v>
      </c>
      <c r="BE5212" s="21"/>
      <c r="BG5212" s="10"/>
      <c r="BH5212" s="21">
        <f t="shared" si="532"/>
        <v>0</v>
      </c>
      <c r="BI5212" s="22">
        <f t="shared" si="532"/>
        <v>1.1694E-2</v>
      </c>
      <c r="BJ5212" s="21"/>
      <c r="BK5212" s="21">
        <v>0</v>
      </c>
      <c r="BL5212" s="22">
        <v>3.5082000000000002E-2</v>
      </c>
      <c r="BM5212" s="21"/>
      <c r="BN5212" s="21">
        <f t="shared" si="536"/>
        <v>0</v>
      </c>
      <c r="BO5212" s="22">
        <f t="shared" si="536"/>
        <v>0.14032800000000001</v>
      </c>
      <c r="BP5212" s="21">
        <f t="shared" si="536"/>
        <v>0</v>
      </c>
    </row>
    <row r="5213" spans="1:68" ht="11.1" hidden="1" customHeight="1" outlineLevel="2" x14ac:dyDescent="0.2">
      <c r="A5213" s="10"/>
      <c r="B5213" s="18"/>
      <c r="C5213" s="18"/>
      <c r="D5213" s="18"/>
      <c r="E5213" s="23" t="s">
        <v>4568</v>
      </c>
      <c r="F5213" s="24"/>
      <c r="G5213" s="24"/>
      <c r="H5213" s="24"/>
      <c r="I5213" s="24"/>
      <c r="J5213" s="24"/>
      <c r="K5213" s="24"/>
      <c r="L5213" s="24"/>
      <c r="M5213" s="24"/>
      <c r="N5213" s="24"/>
      <c r="O5213" s="24"/>
      <c r="P5213" s="24"/>
      <c r="Q5213" s="24"/>
      <c r="R5213" s="24"/>
      <c r="S5213" s="24"/>
      <c r="T5213" s="24"/>
      <c r="U5213" s="24"/>
      <c r="V5213" s="24"/>
      <c r="W5213" s="24"/>
      <c r="X5213" s="24"/>
      <c r="Y5213" s="24"/>
      <c r="Z5213" s="24"/>
      <c r="AA5213" s="24"/>
      <c r="AB5213" s="24"/>
      <c r="AC5213" s="24"/>
      <c r="AD5213" s="24"/>
      <c r="AE5213" s="24"/>
      <c r="AF5213" s="24"/>
      <c r="AG5213" s="24"/>
      <c r="AH5213" s="24"/>
      <c r="AI5213" s="24"/>
      <c r="AJ5213" s="24"/>
      <c r="AK5213" s="24"/>
      <c r="AL5213" s="24"/>
      <c r="AM5213" s="24"/>
      <c r="AN5213" s="24"/>
      <c r="AO5213" s="24"/>
      <c r="AP5213" s="24"/>
      <c r="AQ5213" s="24"/>
      <c r="AR5213" s="24"/>
      <c r="AS5213" s="24"/>
      <c r="AT5213" s="24"/>
      <c r="AU5213" s="24"/>
      <c r="AV5213" s="24"/>
      <c r="AW5213" s="24"/>
      <c r="AX5213" s="24"/>
      <c r="AY5213" s="24"/>
      <c r="AZ5213" s="24"/>
      <c r="BA5213" s="208">
        <v>3.504</v>
      </c>
      <c r="BB5213" s="21">
        <f t="shared" si="535"/>
        <v>3.504</v>
      </c>
      <c r="BC5213" s="21"/>
      <c r="BD5213" s="22">
        <f t="shared" si="531"/>
        <v>4.709677419354839</v>
      </c>
      <c r="BE5213" s="21"/>
      <c r="BG5213" s="10"/>
      <c r="BH5213" s="21">
        <f t="shared" si="532"/>
        <v>0</v>
      </c>
      <c r="BI5213" s="22">
        <f t="shared" si="532"/>
        <v>3.5040000000000002E-3</v>
      </c>
      <c r="BJ5213" s="21"/>
      <c r="BK5213" s="21">
        <v>0</v>
      </c>
      <c r="BL5213" s="22">
        <v>1.0512000000000001E-2</v>
      </c>
      <c r="BM5213" s="21"/>
      <c r="BN5213" s="21">
        <f t="shared" si="536"/>
        <v>0</v>
      </c>
      <c r="BO5213" s="22">
        <f t="shared" si="536"/>
        <v>4.2048000000000002E-2</v>
      </c>
      <c r="BP5213" s="21">
        <f t="shared" si="536"/>
        <v>0</v>
      </c>
    </row>
    <row r="5214" spans="1:68" ht="11.1" hidden="1" customHeight="1" outlineLevel="1" collapsed="1" x14ac:dyDescent="0.2">
      <c r="A5214" s="10"/>
      <c r="B5214" s="18"/>
      <c r="C5214" s="18"/>
      <c r="D5214" s="18"/>
      <c r="E5214" s="19" t="s">
        <v>1875</v>
      </c>
      <c r="F5214" s="209">
        <v>17.71</v>
      </c>
      <c r="G5214" s="209">
        <v>14.19</v>
      </c>
      <c r="H5214" s="209">
        <v>11.391999999999999</v>
      </c>
      <c r="I5214" s="240">
        <v>7.2480000000000002</v>
      </c>
      <c r="J5214" s="240"/>
      <c r="K5214" s="209">
        <v>3.0529999999999999</v>
      </c>
      <c r="L5214" s="20"/>
      <c r="M5214" s="20"/>
      <c r="N5214" s="20"/>
      <c r="O5214" s="209">
        <v>3.3410000000000002</v>
      </c>
      <c r="P5214" s="209">
        <v>8.6210000000000004</v>
      </c>
      <c r="Q5214" s="209">
        <v>39.6</v>
      </c>
      <c r="R5214" s="209">
        <v>34.218000000000004</v>
      </c>
      <c r="S5214" s="209">
        <v>20.706</v>
      </c>
      <c r="T5214" s="209">
        <v>19.655999999999999</v>
      </c>
      <c r="U5214" s="209">
        <v>12.55</v>
      </c>
      <c r="V5214" s="209">
        <v>6.8209999999999997</v>
      </c>
      <c r="W5214" s="209">
        <v>2.831</v>
      </c>
      <c r="X5214" s="20"/>
      <c r="Y5214" s="20"/>
      <c r="Z5214" s="20"/>
      <c r="AA5214" s="209">
        <v>1.466</v>
      </c>
      <c r="AB5214" s="209">
        <v>9.5419999999999998</v>
      </c>
      <c r="AC5214" s="209">
        <v>14.683</v>
      </c>
      <c r="AD5214" s="209">
        <v>16.681999999999999</v>
      </c>
      <c r="AE5214" s="209">
        <v>18.832999999999998</v>
      </c>
      <c r="AF5214" s="209">
        <v>12.311</v>
      </c>
      <c r="AG5214" s="209">
        <v>8.9700000000000006</v>
      </c>
      <c r="AH5214" s="209">
        <v>5.7779999999999996</v>
      </c>
      <c r="AI5214" s="209">
        <v>3.58</v>
      </c>
      <c r="AJ5214" s="20"/>
      <c r="AK5214" s="20"/>
      <c r="AL5214" s="20"/>
      <c r="AM5214" s="209">
        <v>3.4249999999999998</v>
      </c>
      <c r="AN5214" s="209">
        <v>6.835</v>
      </c>
      <c r="AO5214" s="209">
        <v>13.73</v>
      </c>
      <c r="AP5214" s="209">
        <v>15.347</v>
      </c>
      <c r="AQ5214" s="209">
        <v>19.353999999999999</v>
      </c>
      <c r="AR5214" s="209">
        <v>12.215</v>
      </c>
      <c r="AS5214" s="209">
        <v>11.438000000000001</v>
      </c>
      <c r="AT5214" s="209">
        <v>5.8570000000000002</v>
      </c>
      <c r="AU5214" s="209">
        <v>1.845</v>
      </c>
      <c r="AV5214" s="20"/>
      <c r="AW5214" s="20"/>
      <c r="AX5214" s="20"/>
      <c r="AY5214" s="209">
        <v>2.3130000000000002</v>
      </c>
      <c r="AZ5214" s="209">
        <v>5.2969999999999997</v>
      </c>
      <c r="BA5214" s="209">
        <v>10.853</v>
      </c>
      <c r="BB5214" s="21">
        <f t="shared" si="535"/>
        <v>39.6</v>
      </c>
      <c r="BC5214" s="21">
        <f>BF5214</f>
        <v>110</v>
      </c>
      <c r="BD5214" s="22">
        <f t="shared" si="531"/>
        <v>53.225806451612904</v>
      </c>
      <c r="BE5214" s="21">
        <f>BC5214-BD5214</f>
        <v>56.774193548387096</v>
      </c>
      <c r="BF5214" s="2">
        <v>110</v>
      </c>
      <c r="BG5214" s="10">
        <v>6</v>
      </c>
      <c r="BH5214" s="21">
        <f t="shared" si="532"/>
        <v>8.1839999999999996E-2</v>
      </c>
      <c r="BI5214" s="22">
        <f t="shared" si="532"/>
        <v>3.9600000000000003E-2</v>
      </c>
      <c r="BJ5214" s="21">
        <f>BH5214-BI5214</f>
        <v>4.2239999999999993E-2</v>
      </c>
      <c r="BK5214" s="21">
        <v>0.24551999999999999</v>
      </c>
      <c r="BL5214" s="22">
        <v>0.11880000000000002</v>
      </c>
      <c r="BM5214" s="21">
        <v>0.12671999999999997</v>
      </c>
      <c r="BN5214" s="21">
        <f t="shared" si="536"/>
        <v>0.98207999999999995</v>
      </c>
      <c r="BO5214" s="22">
        <f t="shared" si="536"/>
        <v>0.47520000000000007</v>
      </c>
      <c r="BP5214" s="21">
        <f t="shared" si="536"/>
        <v>0.50687999999999989</v>
      </c>
    </row>
    <row r="5215" spans="1:68" ht="11.1" hidden="1" customHeight="1" outlineLevel="2" x14ac:dyDescent="0.2">
      <c r="A5215" s="10"/>
      <c r="B5215" s="18"/>
      <c r="C5215" s="18"/>
      <c r="D5215" s="18"/>
      <c r="E5215" s="23" t="s">
        <v>4569</v>
      </c>
      <c r="F5215" s="208">
        <v>17.71</v>
      </c>
      <c r="G5215" s="208">
        <v>14.19</v>
      </c>
      <c r="H5215" s="208">
        <v>11.391999999999999</v>
      </c>
      <c r="I5215" s="239">
        <v>7.2480000000000002</v>
      </c>
      <c r="J5215" s="239"/>
      <c r="K5215" s="208">
        <v>3.0529999999999999</v>
      </c>
      <c r="L5215" s="24"/>
      <c r="M5215" s="24"/>
      <c r="N5215" s="24"/>
      <c r="O5215" s="208">
        <v>3.3410000000000002</v>
      </c>
      <c r="P5215" s="208">
        <v>8.6210000000000004</v>
      </c>
      <c r="Q5215" s="208">
        <v>39.6</v>
      </c>
      <c r="R5215" s="208">
        <v>34.218000000000004</v>
      </c>
      <c r="S5215" s="208">
        <v>20.706</v>
      </c>
      <c r="T5215" s="208">
        <v>19.655999999999999</v>
      </c>
      <c r="U5215" s="208">
        <v>12.55</v>
      </c>
      <c r="V5215" s="208">
        <v>6.8209999999999997</v>
      </c>
      <c r="W5215" s="208">
        <v>2.831</v>
      </c>
      <c r="X5215" s="24"/>
      <c r="Y5215" s="24"/>
      <c r="Z5215" s="24"/>
      <c r="AA5215" s="208">
        <v>1.466</v>
      </c>
      <c r="AB5215" s="208">
        <v>9.5419999999999998</v>
      </c>
      <c r="AC5215" s="208">
        <v>14.683</v>
      </c>
      <c r="AD5215" s="208">
        <v>16.681999999999999</v>
      </c>
      <c r="AE5215" s="208">
        <v>18.832999999999998</v>
      </c>
      <c r="AF5215" s="208">
        <v>12.311</v>
      </c>
      <c r="AG5215" s="208">
        <v>8.9700000000000006</v>
      </c>
      <c r="AH5215" s="208">
        <v>5.7779999999999996</v>
      </c>
      <c r="AI5215" s="208">
        <v>3.58</v>
      </c>
      <c r="AJ5215" s="24"/>
      <c r="AK5215" s="24"/>
      <c r="AL5215" s="24"/>
      <c r="AM5215" s="208">
        <v>3.4249999999999998</v>
      </c>
      <c r="AN5215" s="208">
        <v>6.835</v>
      </c>
      <c r="AO5215" s="208">
        <v>13.73</v>
      </c>
      <c r="AP5215" s="208">
        <v>15.347</v>
      </c>
      <c r="AQ5215" s="208">
        <v>19.353999999999999</v>
      </c>
      <c r="AR5215" s="208">
        <v>12.215</v>
      </c>
      <c r="AS5215" s="208">
        <v>11.438000000000001</v>
      </c>
      <c r="AT5215" s="208">
        <v>5.8570000000000002</v>
      </c>
      <c r="AU5215" s="208">
        <v>1.845</v>
      </c>
      <c r="AV5215" s="24"/>
      <c r="AW5215" s="24"/>
      <c r="AX5215" s="24"/>
      <c r="AY5215" s="208">
        <v>2.3130000000000002</v>
      </c>
      <c r="AZ5215" s="208">
        <v>5.2969999999999997</v>
      </c>
      <c r="BA5215" s="208">
        <v>10.853</v>
      </c>
      <c r="BB5215" s="21">
        <f t="shared" si="535"/>
        <v>39.6</v>
      </c>
      <c r="BC5215" s="21"/>
      <c r="BD5215" s="22">
        <f t="shared" si="531"/>
        <v>53.225806451612904</v>
      </c>
      <c r="BE5215" s="21"/>
      <c r="BG5215" s="10"/>
      <c r="BH5215" s="21">
        <f t="shared" si="532"/>
        <v>0</v>
      </c>
      <c r="BI5215" s="22">
        <f t="shared" si="532"/>
        <v>3.9600000000000003E-2</v>
      </c>
      <c r="BJ5215" s="21"/>
      <c r="BK5215" s="21">
        <v>0</v>
      </c>
      <c r="BL5215" s="22">
        <v>0.11880000000000002</v>
      </c>
      <c r="BM5215" s="21"/>
      <c r="BN5215" s="21">
        <f t="shared" si="536"/>
        <v>0</v>
      </c>
      <c r="BO5215" s="22">
        <f t="shared" si="536"/>
        <v>0.47520000000000007</v>
      </c>
      <c r="BP5215" s="21">
        <f t="shared" si="536"/>
        <v>0</v>
      </c>
    </row>
    <row r="5216" spans="1:68" ht="11.1" hidden="1" customHeight="1" outlineLevel="1" collapsed="1" x14ac:dyDescent="0.2">
      <c r="A5216" s="10"/>
      <c r="B5216" s="18"/>
      <c r="C5216" s="18"/>
      <c r="D5216" s="18"/>
      <c r="E5216" s="19" t="s">
        <v>4570</v>
      </c>
      <c r="F5216" s="20"/>
      <c r="G5216" s="20"/>
      <c r="H5216" s="20"/>
      <c r="I5216" s="20"/>
      <c r="J5216" s="20"/>
      <c r="K5216" s="20"/>
      <c r="L5216" s="20"/>
      <c r="M5216" s="20"/>
      <c r="N5216" s="20"/>
      <c r="O5216" s="20"/>
      <c r="P5216" s="20"/>
      <c r="Q5216" s="20"/>
      <c r="R5216" s="20"/>
      <c r="S5216" s="20"/>
      <c r="T5216" s="20"/>
      <c r="U5216" s="20"/>
      <c r="V5216" s="20"/>
      <c r="W5216" s="209">
        <v>8.8190000000000008</v>
      </c>
      <c r="X5216" s="20"/>
      <c r="Y5216" s="20"/>
      <c r="Z5216" s="20"/>
      <c r="AA5216" s="20"/>
      <c r="AB5216" s="20"/>
      <c r="AC5216" s="20"/>
      <c r="AD5216" s="20"/>
      <c r="AE5216" s="20"/>
      <c r="AF5216" s="20"/>
      <c r="AG5216" s="209">
        <v>0.27100000000000002</v>
      </c>
      <c r="AH5216" s="209">
        <v>0.47699999999999998</v>
      </c>
      <c r="AI5216" s="209">
        <v>0.3</v>
      </c>
      <c r="AJ5216" s="20"/>
      <c r="AK5216" s="209">
        <v>4.0000000000000001E-3</v>
      </c>
      <c r="AL5216" s="209">
        <v>6.0999999999999999E-2</v>
      </c>
      <c r="AM5216" s="209">
        <v>0.214</v>
      </c>
      <c r="AN5216" s="209">
        <v>0.38200000000000001</v>
      </c>
      <c r="AO5216" s="209">
        <v>0.73699999999999999</v>
      </c>
      <c r="AP5216" s="209">
        <v>0.91600000000000004</v>
      </c>
      <c r="AQ5216" s="209">
        <v>0.69699999999999995</v>
      </c>
      <c r="AR5216" s="209">
        <v>1.252</v>
      </c>
      <c r="AS5216" s="209">
        <v>0.246</v>
      </c>
      <c r="AT5216" s="209">
        <v>0.35699999999999998</v>
      </c>
      <c r="AU5216" s="209">
        <v>0.218</v>
      </c>
      <c r="AV5216" s="209">
        <v>6.9000000000000006E-2</v>
      </c>
      <c r="AW5216" s="20"/>
      <c r="AX5216" s="20"/>
      <c r="AY5216" s="209">
        <v>0.33700000000000002</v>
      </c>
      <c r="AZ5216" s="209">
        <v>0.39200000000000002</v>
      </c>
      <c r="BA5216" s="209">
        <v>0.58799999999999997</v>
      </c>
      <c r="BB5216" s="21">
        <f t="shared" si="535"/>
        <v>8.8190000000000008</v>
      </c>
      <c r="BC5216" s="21">
        <f>BD5216</f>
        <v>11.853494623655916</v>
      </c>
      <c r="BD5216" s="22">
        <f t="shared" si="531"/>
        <v>11.853494623655916</v>
      </c>
      <c r="BE5216" s="21">
        <f>BC5216-BD5216</f>
        <v>0</v>
      </c>
      <c r="BF5216" s="2">
        <v>4.7</v>
      </c>
      <c r="BG5216" s="10"/>
      <c r="BH5216" s="21">
        <f t="shared" si="532"/>
        <v>8.8190000000000004E-3</v>
      </c>
      <c r="BI5216" s="22">
        <f t="shared" si="532"/>
        <v>8.8190000000000004E-3</v>
      </c>
      <c r="BJ5216" s="21">
        <f>BH5216-BI5216</f>
        <v>0</v>
      </c>
      <c r="BK5216" s="21">
        <v>2.6457000000000001E-2</v>
      </c>
      <c r="BL5216" s="22">
        <v>2.6457000000000001E-2</v>
      </c>
      <c r="BM5216" s="21">
        <v>0</v>
      </c>
      <c r="BN5216" s="21">
        <f t="shared" si="536"/>
        <v>0.10582800000000001</v>
      </c>
      <c r="BO5216" s="22">
        <f t="shared" si="536"/>
        <v>0.10582800000000001</v>
      </c>
      <c r="BP5216" s="21">
        <f t="shared" si="536"/>
        <v>0</v>
      </c>
    </row>
    <row r="5217" spans="1:68" ht="11.1" hidden="1" customHeight="1" outlineLevel="2" x14ac:dyDescent="0.2">
      <c r="A5217" s="10"/>
      <c r="B5217" s="18"/>
      <c r="C5217" s="18"/>
      <c r="D5217" s="18"/>
      <c r="E5217" s="23"/>
      <c r="F5217" s="24"/>
      <c r="G5217" s="24"/>
      <c r="H5217" s="24"/>
      <c r="I5217" s="24"/>
      <c r="J5217" s="24"/>
      <c r="K5217" s="24"/>
      <c r="L5217" s="24"/>
      <c r="M5217" s="24"/>
      <c r="N5217" s="24"/>
      <c r="O5217" s="24"/>
      <c r="P5217" s="24"/>
      <c r="Q5217" s="24"/>
      <c r="R5217" s="24"/>
      <c r="S5217" s="24"/>
      <c r="T5217" s="24"/>
      <c r="U5217" s="24"/>
      <c r="V5217" s="24"/>
      <c r="W5217" s="208">
        <v>8.8190000000000008</v>
      </c>
      <c r="X5217" s="24"/>
      <c r="Y5217" s="24"/>
      <c r="Z5217" s="24"/>
      <c r="AA5217" s="24"/>
      <c r="AB5217" s="24"/>
      <c r="AC5217" s="24"/>
      <c r="AD5217" s="24"/>
      <c r="AE5217" s="24"/>
      <c r="AF5217" s="24"/>
      <c r="AG5217" s="208">
        <v>0.27100000000000002</v>
      </c>
      <c r="AH5217" s="208">
        <v>0.47699999999999998</v>
      </c>
      <c r="AI5217" s="208">
        <v>0.3</v>
      </c>
      <c r="AJ5217" s="24"/>
      <c r="AK5217" s="208">
        <v>4.0000000000000001E-3</v>
      </c>
      <c r="AL5217" s="208">
        <v>6.0999999999999999E-2</v>
      </c>
      <c r="AM5217" s="208">
        <v>0.214</v>
      </c>
      <c r="AN5217" s="208">
        <v>0.38200000000000001</v>
      </c>
      <c r="AO5217" s="208">
        <v>0.73699999999999999</v>
      </c>
      <c r="AP5217" s="208">
        <v>0.91600000000000004</v>
      </c>
      <c r="AQ5217" s="208">
        <v>0.69699999999999995</v>
      </c>
      <c r="AR5217" s="208">
        <v>1.252</v>
      </c>
      <c r="AS5217" s="208">
        <v>0.246</v>
      </c>
      <c r="AT5217" s="208">
        <v>0.35699999999999998</v>
      </c>
      <c r="AU5217" s="208">
        <v>0.218</v>
      </c>
      <c r="AV5217" s="208">
        <v>6.9000000000000006E-2</v>
      </c>
      <c r="AW5217" s="24"/>
      <c r="AX5217" s="24"/>
      <c r="AY5217" s="208">
        <v>0.33700000000000002</v>
      </c>
      <c r="AZ5217" s="208">
        <v>0.39200000000000002</v>
      </c>
      <c r="BA5217" s="208">
        <v>0.58799999999999997</v>
      </c>
      <c r="BB5217" s="21">
        <f t="shared" si="535"/>
        <v>8.8190000000000008</v>
      </c>
      <c r="BC5217" s="21"/>
      <c r="BD5217" s="22">
        <f t="shared" si="531"/>
        <v>11.853494623655916</v>
      </c>
      <c r="BE5217" s="21"/>
      <c r="BG5217" s="10"/>
      <c r="BH5217" s="21">
        <f t="shared" si="532"/>
        <v>0</v>
      </c>
      <c r="BI5217" s="22">
        <f t="shared" si="532"/>
        <v>8.8190000000000004E-3</v>
      </c>
      <c r="BJ5217" s="21"/>
      <c r="BK5217" s="21">
        <v>0</v>
      </c>
      <c r="BL5217" s="22">
        <v>2.6457000000000001E-2</v>
      </c>
      <c r="BM5217" s="21"/>
      <c r="BN5217" s="21">
        <f t="shared" si="536"/>
        <v>0</v>
      </c>
      <c r="BO5217" s="22">
        <f t="shared" si="536"/>
        <v>0.10582800000000001</v>
      </c>
      <c r="BP5217" s="21">
        <f t="shared" si="536"/>
        <v>0</v>
      </c>
    </row>
    <row r="5218" spans="1:68" ht="11.1" hidden="1" customHeight="1" outlineLevel="1" collapsed="1" x14ac:dyDescent="0.2">
      <c r="A5218" s="10"/>
      <c r="B5218" s="18"/>
      <c r="C5218" s="18"/>
      <c r="D5218" s="18"/>
      <c r="E5218" s="19" t="s">
        <v>4571</v>
      </c>
      <c r="F5218" s="209">
        <v>2.512</v>
      </c>
      <c r="G5218" s="209">
        <v>1.91</v>
      </c>
      <c r="H5218" s="209">
        <v>1.256</v>
      </c>
      <c r="I5218" s="240">
        <v>1.1060000000000001</v>
      </c>
      <c r="J5218" s="240"/>
      <c r="K5218" s="20"/>
      <c r="L5218" s="20"/>
      <c r="M5218" s="20"/>
      <c r="N5218" s="20"/>
      <c r="O5218" s="20"/>
      <c r="P5218" s="209">
        <v>1.0640000000000001</v>
      </c>
      <c r="Q5218" s="209">
        <v>1.7070000000000001</v>
      </c>
      <c r="R5218" s="209">
        <v>2.028</v>
      </c>
      <c r="S5218" s="209">
        <v>2.306</v>
      </c>
      <c r="T5218" s="209">
        <v>2.5609999999999999</v>
      </c>
      <c r="U5218" s="209">
        <v>1.599</v>
      </c>
      <c r="V5218" s="209">
        <v>1</v>
      </c>
      <c r="W5218" s="209">
        <v>0.14799999999999999</v>
      </c>
      <c r="X5218" s="20"/>
      <c r="Y5218" s="20"/>
      <c r="Z5218" s="20"/>
      <c r="AA5218" s="209">
        <v>0.81</v>
      </c>
      <c r="AB5218" s="209">
        <v>0.56999999999999995</v>
      </c>
      <c r="AC5218" s="209">
        <v>2.4820000000000002</v>
      </c>
      <c r="AD5218" s="209">
        <v>2.4119999999999999</v>
      </c>
      <c r="AE5218" s="209">
        <v>3.109</v>
      </c>
      <c r="AF5218" s="209">
        <v>2.2269999999999999</v>
      </c>
      <c r="AG5218" s="209">
        <v>1.645</v>
      </c>
      <c r="AH5218" s="209">
        <v>0.98699999999999999</v>
      </c>
      <c r="AI5218" s="209">
        <v>0.55900000000000005</v>
      </c>
      <c r="AJ5218" s="20"/>
      <c r="AK5218" s="20"/>
      <c r="AL5218" s="20"/>
      <c r="AM5218" s="209">
        <v>2.4079999999999999</v>
      </c>
      <c r="AN5218" s="209">
        <v>1.2150000000000001</v>
      </c>
      <c r="AO5218" s="209">
        <v>2.984</v>
      </c>
      <c r="AP5218" s="209">
        <v>2.077</v>
      </c>
      <c r="AQ5218" s="209">
        <v>2.7</v>
      </c>
      <c r="AR5218" s="209">
        <v>3.0190000000000001</v>
      </c>
      <c r="AS5218" s="209">
        <v>2.0750000000000002</v>
      </c>
      <c r="AT5218" s="209">
        <v>1.05</v>
      </c>
      <c r="AU5218" s="209">
        <v>0.58299999999999996</v>
      </c>
      <c r="AV5218" s="20"/>
      <c r="AW5218" s="20"/>
      <c r="AX5218" s="20"/>
      <c r="AY5218" s="209">
        <v>0.75700000000000001</v>
      </c>
      <c r="AZ5218" s="209">
        <v>0.86699999999999999</v>
      </c>
      <c r="BA5218" s="209">
        <v>1.903</v>
      </c>
      <c r="BB5218" s="21">
        <f t="shared" si="535"/>
        <v>3.109</v>
      </c>
      <c r="BC5218" s="21">
        <f>BF5218</f>
        <v>5</v>
      </c>
      <c r="BD5218" s="22">
        <f t="shared" si="531"/>
        <v>4.178763440860215</v>
      </c>
      <c r="BE5218" s="21">
        <f>BC5218-BD5218</f>
        <v>0.82123655913978499</v>
      </c>
      <c r="BF5218" s="2">
        <v>5</v>
      </c>
      <c r="BG5218" s="10">
        <v>6</v>
      </c>
      <c r="BH5218" s="21">
        <f t="shared" si="532"/>
        <v>3.7200000000000002E-3</v>
      </c>
      <c r="BI5218" s="22">
        <f t="shared" si="532"/>
        <v>3.1089999999999994E-3</v>
      </c>
      <c r="BJ5218" s="21">
        <f>BH5218-BI5218</f>
        <v>6.1100000000000087E-4</v>
      </c>
      <c r="BK5218" s="21">
        <v>1.116E-2</v>
      </c>
      <c r="BL5218" s="22">
        <v>9.3269999999999985E-3</v>
      </c>
      <c r="BM5218" s="21">
        <v>1.8330000000000013E-3</v>
      </c>
      <c r="BN5218" s="21">
        <f t="shared" si="536"/>
        <v>4.4639999999999999E-2</v>
      </c>
      <c r="BO5218" s="22">
        <f t="shared" si="536"/>
        <v>3.7307999999999994E-2</v>
      </c>
      <c r="BP5218" s="21">
        <f t="shared" si="536"/>
        <v>7.3320000000000052E-3</v>
      </c>
    </row>
    <row r="5219" spans="1:68" ht="11.1" hidden="1" customHeight="1" outlineLevel="2" x14ac:dyDescent="0.2">
      <c r="A5219" s="10"/>
      <c r="B5219" s="18"/>
      <c r="C5219" s="18"/>
      <c r="D5219" s="18"/>
      <c r="E5219" s="23" t="s">
        <v>4572</v>
      </c>
      <c r="F5219" s="208">
        <v>2.512</v>
      </c>
      <c r="G5219" s="208">
        <v>1.91</v>
      </c>
      <c r="H5219" s="208">
        <v>1.256</v>
      </c>
      <c r="I5219" s="239">
        <v>1.1060000000000001</v>
      </c>
      <c r="J5219" s="239"/>
      <c r="K5219" s="24"/>
      <c r="L5219" s="24"/>
      <c r="M5219" s="24"/>
      <c r="N5219" s="24"/>
      <c r="O5219" s="24"/>
      <c r="P5219" s="208">
        <v>1.0640000000000001</v>
      </c>
      <c r="Q5219" s="208">
        <v>1.7070000000000001</v>
      </c>
      <c r="R5219" s="208">
        <v>2.028</v>
      </c>
      <c r="S5219" s="208">
        <v>2.306</v>
      </c>
      <c r="T5219" s="208">
        <v>2.5609999999999999</v>
      </c>
      <c r="U5219" s="208">
        <v>1.599</v>
      </c>
      <c r="V5219" s="208">
        <v>1</v>
      </c>
      <c r="W5219" s="208">
        <v>0.14799999999999999</v>
      </c>
      <c r="X5219" s="24"/>
      <c r="Y5219" s="24"/>
      <c r="Z5219" s="24"/>
      <c r="AA5219" s="208">
        <v>0.81</v>
      </c>
      <c r="AB5219" s="208">
        <v>0.56999999999999995</v>
      </c>
      <c r="AC5219" s="208">
        <v>2.4820000000000002</v>
      </c>
      <c r="AD5219" s="208">
        <v>2.4119999999999999</v>
      </c>
      <c r="AE5219" s="208">
        <v>3.109</v>
      </c>
      <c r="AF5219" s="208">
        <v>2.2269999999999999</v>
      </c>
      <c r="AG5219" s="208">
        <v>1.645</v>
      </c>
      <c r="AH5219" s="208">
        <v>0.98699999999999999</v>
      </c>
      <c r="AI5219" s="208">
        <v>0.55900000000000005</v>
      </c>
      <c r="AJ5219" s="24"/>
      <c r="AK5219" s="24"/>
      <c r="AL5219" s="24"/>
      <c r="AM5219" s="208">
        <v>2.4079999999999999</v>
      </c>
      <c r="AN5219" s="208">
        <v>1.2150000000000001</v>
      </c>
      <c r="AO5219" s="208">
        <v>2.984</v>
      </c>
      <c r="AP5219" s="208">
        <v>2.077</v>
      </c>
      <c r="AQ5219" s="208">
        <v>2.7</v>
      </c>
      <c r="AR5219" s="208">
        <v>3.0190000000000001</v>
      </c>
      <c r="AS5219" s="208">
        <v>2.0750000000000002</v>
      </c>
      <c r="AT5219" s="208">
        <v>1.05</v>
      </c>
      <c r="AU5219" s="208">
        <v>0.58299999999999996</v>
      </c>
      <c r="AV5219" s="24"/>
      <c r="AW5219" s="24"/>
      <c r="AX5219" s="24"/>
      <c r="AY5219" s="208">
        <v>0.75700000000000001</v>
      </c>
      <c r="AZ5219" s="208">
        <v>0.86699999999999999</v>
      </c>
      <c r="BA5219" s="208">
        <v>1.903</v>
      </c>
      <c r="BB5219" s="21">
        <f t="shared" si="535"/>
        <v>3.109</v>
      </c>
      <c r="BC5219" s="21"/>
      <c r="BD5219" s="22">
        <f t="shared" ref="BD5219:BD5282" si="537">(BB5219/31/24)*1000</f>
        <v>4.178763440860215</v>
      </c>
      <c r="BE5219" s="21"/>
      <c r="BG5219" s="10"/>
      <c r="BH5219" s="21">
        <f t="shared" si="532"/>
        <v>0</v>
      </c>
      <c r="BI5219" s="22">
        <f t="shared" si="532"/>
        <v>3.1089999999999994E-3</v>
      </c>
      <c r="BJ5219" s="21"/>
      <c r="BK5219" s="21">
        <v>0</v>
      </c>
      <c r="BL5219" s="22">
        <v>9.3269999999999985E-3</v>
      </c>
      <c r="BM5219" s="21"/>
      <c r="BN5219" s="21">
        <f t="shared" si="536"/>
        <v>0</v>
      </c>
      <c r="BO5219" s="22">
        <f t="shared" si="536"/>
        <v>3.7307999999999994E-2</v>
      </c>
      <c r="BP5219" s="21">
        <f t="shared" si="536"/>
        <v>0</v>
      </c>
    </row>
    <row r="5220" spans="1:68" ht="11.1" hidden="1" customHeight="1" outlineLevel="1" collapsed="1" x14ac:dyDescent="0.2">
      <c r="A5220" s="10"/>
      <c r="B5220" s="18"/>
      <c r="C5220" s="18"/>
      <c r="D5220" s="18"/>
      <c r="E5220" s="19" t="s">
        <v>4573</v>
      </c>
      <c r="F5220" s="209">
        <v>0.65800000000000003</v>
      </c>
      <c r="G5220" s="209">
        <v>1.266</v>
      </c>
      <c r="H5220" s="209">
        <v>0.56499999999999995</v>
      </c>
      <c r="I5220" s="240">
        <v>0.59499999999999997</v>
      </c>
      <c r="J5220" s="240"/>
      <c r="K5220" s="209">
        <v>0.41</v>
      </c>
      <c r="L5220" s="209">
        <v>0.33700000000000002</v>
      </c>
      <c r="M5220" s="209">
        <v>0.23499999999999999</v>
      </c>
      <c r="N5220" s="209">
        <v>0.28599999999999998</v>
      </c>
      <c r="O5220" s="209">
        <v>0.39800000000000002</v>
      </c>
      <c r="P5220" s="209">
        <v>0.57899999999999996</v>
      </c>
      <c r="Q5220" s="209">
        <v>0.23100000000000001</v>
      </c>
      <c r="R5220" s="209">
        <v>1.1439999999999999</v>
      </c>
      <c r="S5220" s="209">
        <v>0.71</v>
      </c>
      <c r="T5220" s="209">
        <v>0.79500000000000004</v>
      </c>
      <c r="U5220" s="209">
        <v>0.79500000000000004</v>
      </c>
      <c r="V5220" s="20"/>
      <c r="W5220" s="209">
        <v>0.68</v>
      </c>
      <c r="X5220" s="209">
        <v>0.35299999999999998</v>
      </c>
      <c r="Y5220" s="209">
        <v>0.34699999999999998</v>
      </c>
      <c r="Z5220" s="209">
        <v>0.25</v>
      </c>
      <c r="AA5220" s="209">
        <v>0.41</v>
      </c>
      <c r="AB5220" s="209">
        <v>0.76700000000000002</v>
      </c>
      <c r="AC5220" s="209">
        <v>0.628</v>
      </c>
      <c r="AD5220" s="209">
        <v>1.0449999999999999</v>
      </c>
      <c r="AE5220" s="209">
        <v>1.0449999999999999</v>
      </c>
      <c r="AF5220" s="209">
        <v>0.60499999999999998</v>
      </c>
      <c r="AG5220" s="209">
        <v>0.60899999999999999</v>
      </c>
      <c r="AH5220" s="209">
        <v>0.60599999999999998</v>
      </c>
      <c r="AI5220" s="209">
        <v>0.60599999999999998</v>
      </c>
      <c r="AJ5220" s="209">
        <v>0.58499999999999996</v>
      </c>
      <c r="AK5220" s="209">
        <v>0.222</v>
      </c>
      <c r="AL5220" s="209">
        <v>-1.4390000000000001</v>
      </c>
      <c r="AM5220" s="209">
        <v>0.41</v>
      </c>
      <c r="AN5220" s="209">
        <v>0.4</v>
      </c>
      <c r="AO5220" s="209">
        <v>0.42099999999999999</v>
      </c>
      <c r="AP5220" s="209">
        <v>0.54300000000000004</v>
      </c>
      <c r="AQ5220" s="209">
        <v>0.35799999999999998</v>
      </c>
      <c r="AR5220" s="209">
        <v>0.63200000000000001</v>
      </c>
      <c r="AS5220" s="209">
        <v>0.18</v>
      </c>
      <c r="AT5220" s="209">
        <v>0.21199999999999999</v>
      </c>
      <c r="AU5220" s="209">
        <v>0.40400000000000003</v>
      </c>
      <c r="AV5220" s="209">
        <v>0.27100000000000002</v>
      </c>
      <c r="AW5220" s="209">
        <v>0.23400000000000001</v>
      </c>
      <c r="AX5220" s="209">
        <v>0.33400000000000002</v>
      </c>
      <c r="AY5220" s="209">
        <v>0.37</v>
      </c>
      <c r="AZ5220" s="209">
        <v>0.36799999999999999</v>
      </c>
      <c r="BA5220" s="209">
        <v>0.40600000000000003</v>
      </c>
      <c r="BB5220" s="21">
        <f t="shared" si="535"/>
        <v>1.266</v>
      </c>
      <c r="BC5220" s="21">
        <f>BF5220</f>
        <v>16</v>
      </c>
      <c r="BD5220" s="22">
        <f t="shared" si="537"/>
        <v>1.7016129032258065</v>
      </c>
      <c r="BE5220" s="21">
        <f>BC5220-BD5220</f>
        <v>14.298387096774194</v>
      </c>
      <c r="BF5220" s="2">
        <v>16</v>
      </c>
      <c r="BG5220" s="10"/>
      <c r="BH5220" s="21">
        <f t="shared" si="532"/>
        <v>1.1904E-2</v>
      </c>
      <c r="BI5220" s="22">
        <f t="shared" si="532"/>
        <v>1.2660000000000002E-3</v>
      </c>
      <c r="BJ5220" s="21">
        <f>BH5220-BI5220</f>
        <v>1.0638E-2</v>
      </c>
      <c r="BK5220" s="21">
        <v>3.5712000000000001E-2</v>
      </c>
      <c r="BL5220" s="22">
        <v>3.7980000000000006E-3</v>
      </c>
      <c r="BM5220" s="21">
        <v>3.1913999999999998E-2</v>
      </c>
      <c r="BN5220" s="21">
        <f t="shared" si="536"/>
        <v>0.142848</v>
      </c>
      <c r="BO5220" s="22">
        <f t="shared" si="536"/>
        <v>1.5192000000000002E-2</v>
      </c>
      <c r="BP5220" s="21">
        <f t="shared" si="536"/>
        <v>0.12765599999999999</v>
      </c>
    </row>
    <row r="5221" spans="1:68" ht="11.1" hidden="1" customHeight="1" outlineLevel="2" x14ac:dyDescent="0.2">
      <c r="A5221" s="10"/>
      <c r="B5221" s="18"/>
      <c r="C5221" s="18"/>
      <c r="D5221" s="18"/>
      <c r="E5221" s="23"/>
      <c r="F5221" s="208">
        <v>0.65800000000000003</v>
      </c>
      <c r="G5221" s="208">
        <v>1.266</v>
      </c>
      <c r="H5221" s="208">
        <v>0.56499999999999995</v>
      </c>
      <c r="I5221" s="239">
        <v>0.59499999999999997</v>
      </c>
      <c r="J5221" s="239"/>
      <c r="K5221" s="208">
        <v>0.41</v>
      </c>
      <c r="L5221" s="208">
        <v>0.33700000000000002</v>
      </c>
      <c r="M5221" s="208">
        <v>0.23499999999999999</v>
      </c>
      <c r="N5221" s="208">
        <v>0.28599999999999998</v>
      </c>
      <c r="O5221" s="208">
        <v>0.39800000000000002</v>
      </c>
      <c r="P5221" s="208">
        <v>0.57899999999999996</v>
      </c>
      <c r="Q5221" s="208">
        <v>0.23100000000000001</v>
      </c>
      <c r="R5221" s="208">
        <v>1.1439999999999999</v>
      </c>
      <c r="S5221" s="208">
        <v>0.71</v>
      </c>
      <c r="T5221" s="208">
        <v>0.79500000000000004</v>
      </c>
      <c r="U5221" s="208">
        <v>0.79500000000000004</v>
      </c>
      <c r="V5221" s="24"/>
      <c r="W5221" s="208">
        <v>0.68</v>
      </c>
      <c r="X5221" s="208">
        <v>0.35299999999999998</v>
      </c>
      <c r="Y5221" s="208">
        <v>0.34699999999999998</v>
      </c>
      <c r="Z5221" s="208">
        <v>0.25</v>
      </c>
      <c r="AA5221" s="208">
        <v>0.41</v>
      </c>
      <c r="AB5221" s="208">
        <v>0.76700000000000002</v>
      </c>
      <c r="AC5221" s="208">
        <v>0.628</v>
      </c>
      <c r="AD5221" s="208">
        <v>1.0449999999999999</v>
      </c>
      <c r="AE5221" s="208">
        <v>1.0449999999999999</v>
      </c>
      <c r="AF5221" s="208">
        <v>0.60499999999999998</v>
      </c>
      <c r="AG5221" s="208">
        <v>0.60899999999999999</v>
      </c>
      <c r="AH5221" s="208">
        <v>0.60599999999999998</v>
      </c>
      <c r="AI5221" s="208">
        <v>0.60599999999999998</v>
      </c>
      <c r="AJ5221" s="208">
        <v>0.58499999999999996</v>
      </c>
      <c r="AK5221" s="208">
        <v>0.222</v>
      </c>
      <c r="AL5221" s="208">
        <v>-1.4390000000000001</v>
      </c>
      <c r="AM5221" s="208">
        <v>0.41</v>
      </c>
      <c r="AN5221" s="208">
        <v>0.4</v>
      </c>
      <c r="AO5221" s="208">
        <v>0.42099999999999999</v>
      </c>
      <c r="AP5221" s="208">
        <v>0.54300000000000004</v>
      </c>
      <c r="AQ5221" s="208">
        <v>0.35799999999999998</v>
      </c>
      <c r="AR5221" s="208">
        <v>0.63200000000000001</v>
      </c>
      <c r="AS5221" s="208">
        <v>0.18</v>
      </c>
      <c r="AT5221" s="208">
        <v>0.21199999999999999</v>
      </c>
      <c r="AU5221" s="208">
        <v>0.40400000000000003</v>
      </c>
      <c r="AV5221" s="208">
        <v>0.27100000000000002</v>
      </c>
      <c r="AW5221" s="208">
        <v>0.23400000000000001</v>
      </c>
      <c r="AX5221" s="208">
        <v>0.33400000000000002</v>
      </c>
      <c r="AY5221" s="208">
        <v>0.37</v>
      </c>
      <c r="AZ5221" s="208">
        <v>0.36799999999999999</v>
      </c>
      <c r="BA5221" s="208">
        <v>0.40600000000000003</v>
      </c>
      <c r="BB5221" s="21">
        <f t="shared" si="535"/>
        <v>1.266</v>
      </c>
      <c r="BC5221" s="21"/>
      <c r="BD5221" s="22">
        <f t="shared" si="537"/>
        <v>1.7016129032258065</v>
      </c>
      <c r="BE5221" s="21"/>
      <c r="BG5221" s="10"/>
      <c r="BH5221" s="21">
        <f t="shared" si="532"/>
        <v>0</v>
      </c>
      <c r="BI5221" s="22">
        <f t="shared" si="532"/>
        <v>1.2660000000000002E-3</v>
      </c>
      <c r="BJ5221" s="21"/>
      <c r="BK5221" s="21">
        <v>0</v>
      </c>
      <c r="BL5221" s="22">
        <v>3.7980000000000006E-3</v>
      </c>
      <c r="BM5221" s="21"/>
      <c r="BN5221" s="21">
        <f t="shared" si="536"/>
        <v>0</v>
      </c>
      <c r="BO5221" s="22">
        <f t="shared" si="536"/>
        <v>1.5192000000000002E-2</v>
      </c>
      <c r="BP5221" s="21">
        <f t="shared" si="536"/>
        <v>0</v>
      </c>
    </row>
    <row r="5222" spans="1:68" ht="11.1" hidden="1" customHeight="1" outlineLevel="1" collapsed="1" x14ac:dyDescent="0.2">
      <c r="A5222" s="10"/>
      <c r="B5222" s="18"/>
      <c r="C5222" s="18"/>
      <c r="D5222" s="18"/>
      <c r="E5222" s="19" t="s">
        <v>963</v>
      </c>
      <c r="F5222" s="209">
        <v>76.718999999999994</v>
      </c>
      <c r="G5222" s="209">
        <v>62.457000000000001</v>
      </c>
      <c r="H5222" s="209">
        <v>58.064999999999998</v>
      </c>
      <c r="I5222" s="240">
        <v>54.508000000000003</v>
      </c>
      <c r="J5222" s="240"/>
      <c r="K5222" s="209">
        <v>27.091999999999999</v>
      </c>
      <c r="L5222" s="209">
        <v>10.724</v>
      </c>
      <c r="M5222" s="209">
        <v>17.140999999999998</v>
      </c>
      <c r="N5222" s="209">
        <v>16.625</v>
      </c>
      <c r="O5222" s="209">
        <v>38.122</v>
      </c>
      <c r="P5222" s="209">
        <v>157.5</v>
      </c>
      <c r="Q5222" s="209">
        <v>78.504999999999995</v>
      </c>
      <c r="R5222" s="209">
        <v>124.306</v>
      </c>
      <c r="S5222" s="209">
        <v>131.023</v>
      </c>
      <c r="T5222" s="209">
        <v>117.223</v>
      </c>
      <c r="U5222" s="209">
        <v>60.957000000000001</v>
      </c>
      <c r="V5222" s="209">
        <v>42.506999999999998</v>
      </c>
      <c r="W5222" s="209">
        <v>22.164999999999999</v>
      </c>
      <c r="X5222" s="209">
        <v>14.48</v>
      </c>
      <c r="Y5222" s="209">
        <v>14.875</v>
      </c>
      <c r="Z5222" s="209">
        <v>13.782</v>
      </c>
      <c r="AA5222" s="209">
        <v>21.54</v>
      </c>
      <c r="AB5222" s="209">
        <v>56.887</v>
      </c>
      <c r="AC5222" s="209">
        <v>65.387</v>
      </c>
      <c r="AD5222" s="209">
        <v>88.97</v>
      </c>
      <c r="AE5222" s="209">
        <v>85.728999999999999</v>
      </c>
      <c r="AF5222" s="209">
        <v>0.14000000000000001</v>
      </c>
      <c r="AG5222" s="209">
        <v>-26.04</v>
      </c>
      <c r="AH5222" s="209">
        <v>44.78</v>
      </c>
      <c r="AI5222" s="209">
        <v>36.24</v>
      </c>
      <c r="AJ5222" s="209">
        <v>17.213000000000001</v>
      </c>
      <c r="AK5222" s="209">
        <v>15.61</v>
      </c>
      <c r="AL5222" s="209">
        <v>18.178000000000001</v>
      </c>
      <c r="AM5222" s="209">
        <v>31.292999999999999</v>
      </c>
      <c r="AN5222" s="209">
        <v>51.795999999999999</v>
      </c>
      <c r="AO5222" s="209">
        <v>74.888999999999996</v>
      </c>
      <c r="AP5222" s="209">
        <v>80.605999999999995</v>
      </c>
      <c r="AQ5222" s="209">
        <v>115.434</v>
      </c>
      <c r="AR5222" s="209">
        <v>93.382000000000005</v>
      </c>
      <c r="AS5222" s="209">
        <v>74.171999999999997</v>
      </c>
      <c r="AT5222" s="209">
        <v>48.978000000000002</v>
      </c>
      <c r="AU5222" s="209">
        <v>30.661999999999999</v>
      </c>
      <c r="AV5222" s="209">
        <v>21.956</v>
      </c>
      <c r="AW5222" s="209">
        <v>30.93</v>
      </c>
      <c r="AX5222" s="209">
        <v>22.87</v>
      </c>
      <c r="AY5222" s="209">
        <v>31.757000000000001</v>
      </c>
      <c r="AZ5222" s="209">
        <v>38.834000000000003</v>
      </c>
      <c r="BA5222" s="209">
        <v>88.956000000000003</v>
      </c>
      <c r="BB5222" s="56">
        <f>BB5223+BB5224+BB5225+BB5226</f>
        <v>161.94199999999998</v>
      </c>
      <c r="BC5222" s="21">
        <f>BF5222</f>
        <v>257.39999999999998</v>
      </c>
      <c r="BD5222" s="22">
        <f t="shared" si="537"/>
        <v>217.66397849462362</v>
      </c>
      <c r="BE5222" s="21">
        <f>BC5222-BD5222</f>
        <v>39.736021505376357</v>
      </c>
      <c r="BF5222" s="2">
        <v>257.39999999999998</v>
      </c>
      <c r="BG5222" s="10">
        <v>5</v>
      </c>
      <c r="BH5222" s="21">
        <f t="shared" si="532"/>
        <v>0.19150559999999997</v>
      </c>
      <c r="BI5222" s="22">
        <f t="shared" si="532"/>
        <v>0.16194199999999997</v>
      </c>
      <c r="BJ5222" s="21">
        <f>BH5222-BI5222</f>
        <v>2.9563599999999995E-2</v>
      </c>
      <c r="BK5222" s="21">
        <v>0.57451679999999994</v>
      </c>
      <c r="BL5222" s="22">
        <v>0.48582599999999992</v>
      </c>
      <c r="BM5222" s="21">
        <v>8.8690800000000014E-2</v>
      </c>
      <c r="BN5222" s="21">
        <f t="shared" si="536"/>
        <v>2.2980671999999998</v>
      </c>
      <c r="BO5222" s="22">
        <f t="shared" si="536"/>
        <v>1.9433039999999997</v>
      </c>
      <c r="BP5222" s="21">
        <f t="shared" si="536"/>
        <v>0.35476320000000006</v>
      </c>
    </row>
    <row r="5223" spans="1:68" ht="11.1" hidden="1" customHeight="1" outlineLevel="2" x14ac:dyDescent="0.2">
      <c r="A5223" s="10"/>
      <c r="B5223" s="18"/>
      <c r="C5223" s="18"/>
      <c r="D5223" s="18"/>
      <c r="E5223" s="23" t="s">
        <v>4574</v>
      </c>
      <c r="F5223" s="24"/>
      <c r="G5223" s="24"/>
      <c r="H5223" s="24"/>
      <c r="I5223" s="24"/>
      <c r="J5223" s="24"/>
      <c r="K5223" s="24"/>
      <c r="L5223" s="24"/>
      <c r="M5223" s="24"/>
      <c r="N5223" s="24"/>
      <c r="O5223" s="24"/>
      <c r="P5223" s="24"/>
      <c r="Q5223" s="24"/>
      <c r="R5223" s="24"/>
      <c r="S5223" s="24"/>
      <c r="T5223" s="24"/>
      <c r="U5223" s="24"/>
      <c r="V5223" s="24"/>
      <c r="W5223" s="24"/>
      <c r="X5223" s="24"/>
      <c r="Y5223" s="24"/>
      <c r="Z5223" s="24"/>
      <c r="AA5223" s="24"/>
      <c r="AB5223" s="24"/>
      <c r="AC5223" s="24"/>
      <c r="AD5223" s="24"/>
      <c r="AE5223" s="24"/>
      <c r="AF5223" s="24"/>
      <c r="AG5223" s="24"/>
      <c r="AH5223" s="24"/>
      <c r="AI5223" s="24"/>
      <c r="AJ5223" s="24"/>
      <c r="AK5223" s="24"/>
      <c r="AL5223" s="24"/>
      <c r="AM5223" s="24"/>
      <c r="AN5223" s="24"/>
      <c r="AO5223" s="24"/>
      <c r="AP5223" s="24"/>
      <c r="AQ5223" s="24"/>
      <c r="AR5223" s="24"/>
      <c r="AS5223" s="24"/>
      <c r="AT5223" s="24"/>
      <c r="AU5223" s="24"/>
      <c r="AV5223" s="24"/>
      <c r="AW5223" s="24"/>
      <c r="AX5223" s="24"/>
      <c r="AY5223" s="24"/>
      <c r="AZ5223" s="208">
        <v>0.65900000000000003</v>
      </c>
      <c r="BA5223" s="208">
        <v>2.6760000000000002</v>
      </c>
      <c r="BB5223" s="21">
        <f t="shared" si="535"/>
        <v>2.6760000000000002</v>
      </c>
      <c r="BC5223" s="21"/>
      <c r="BD5223" s="22">
        <f t="shared" si="537"/>
        <v>3.5967741935483875</v>
      </c>
      <c r="BE5223" s="21"/>
      <c r="BG5223" s="10"/>
      <c r="BH5223" s="21">
        <f t="shared" si="532"/>
        <v>0</v>
      </c>
      <c r="BI5223" s="22">
        <f t="shared" si="532"/>
        <v>2.676E-3</v>
      </c>
      <c r="BJ5223" s="21"/>
      <c r="BK5223" s="21">
        <v>0</v>
      </c>
      <c r="BL5223" s="22">
        <v>8.0280000000000004E-3</v>
      </c>
      <c r="BM5223" s="21"/>
      <c r="BN5223" s="21">
        <f t="shared" si="536"/>
        <v>0</v>
      </c>
      <c r="BO5223" s="22">
        <f t="shared" si="536"/>
        <v>3.2112000000000002E-2</v>
      </c>
      <c r="BP5223" s="21">
        <f t="shared" si="536"/>
        <v>0</v>
      </c>
    </row>
    <row r="5224" spans="1:68" ht="11.1" hidden="1" customHeight="1" outlineLevel="2" x14ac:dyDescent="0.2">
      <c r="A5224" s="10"/>
      <c r="B5224" s="18"/>
      <c r="C5224" s="18"/>
      <c r="D5224" s="18"/>
      <c r="E5224" s="23" t="s">
        <v>4575</v>
      </c>
      <c r="F5224" s="208">
        <v>76.718999999999994</v>
      </c>
      <c r="G5224" s="208">
        <v>62.457000000000001</v>
      </c>
      <c r="H5224" s="208">
        <v>58.064999999999998</v>
      </c>
      <c r="I5224" s="239">
        <v>54.508000000000003</v>
      </c>
      <c r="J5224" s="239"/>
      <c r="K5224" s="208">
        <v>27.091999999999999</v>
      </c>
      <c r="L5224" s="208">
        <v>10.724</v>
      </c>
      <c r="M5224" s="208">
        <v>17.140999999999998</v>
      </c>
      <c r="N5224" s="208">
        <v>16.625</v>
      </c>
      <c r="O5224" s="208">
        <v>38.122</v>
      </c>
      <c r="P5224" s="208">
        <v>157.5</v>
      </c>
      <c r="Q5224" s="208">
        <v>78.504999999999995</v>
      </c>
      <c r="R5224" s="208">
        <v>124.306</v>
      </c>
      <c r="S5224" s="208">
        <v>130.96199999999999</v>
      </c>
      <c r="T5224" s="208">
        <v>117.125</v>
      </c>
      <c r="U5224" s="208">
        <v>60.765999999999998</v>
      </c>
      <c r="V5224" s="208">
        <v>42.377000000000002</v>
      </c>
      <c r="W5224" s="208">
        <v>22.036999999999999</v>
      </c>
      <c r="X5224" s="208">
        <v>14.321999999999999</v>
      </c>
      <c r="Y5224" s="208">
        <v>14.717000000000001</v>
      </c>
      <c r="Z5224" s="208">
        <v>13.605</v>
      </c>
      <c r="AA5224" s="208">
        <v>21.384</v>
      </c>
      <c r="AB5224" s="208">
        <v>56.734999999999999</v>
      </c>
      <c r="AC5224" s="208">
        <v>65.230999999999995</v>
      </c>
      <c r="AD5224" s="208">
        <v>88.790999999999997</v>
      </c>
      <c r="AE5224" s="208">
        <v>85.602000000000004</v>
      </c>
      <c r="AF5224" s="24"/>
      <c r="AG5224" s="208">
        <v>-26.236000000000001</v>
      </c>
      <c r="AH5224" s="208">
        <v>44.63</v>
      </c>
      <c r="AI5224" s="208">
        <v>36.06</v>
      </c>
      <c r="AJ5224" s="208">
        <v>17.015000000000001</v>
      </c>
      <c r="AK5224" s="208">
        <v>15.61</v>
      </c>
      <c r="AL5224" s="208">
        <v>17.774999999999999</v>
      </c>
      <c r="AM5224" s="208">
        <v>31.138999999999999</v>
      </c>
      <c r="AN5224" s="208">
        <v>51.636000000000003</v>
      </c>
      <c r="AO5224" s="208">
        <v>74.701999999999998</v>
      </c>
      <c r="AP5224" s="208">
        <v>80.45</v>
      </c>
      <c r="AQ5224" s="208">
        <v>115.274</v>
      </c>
      <c r="AR5224" s="208">
        <v>93.218999999999994</v>
      </c>
      <c r="AS5224" s="208">
        <v>74.034999999999997</v>
      </c>
      <c r="AT5224" s="208">
        <v>48.779000000000003</v>
      </c>
      <c r="AU5224" s="208">
        <v>30.661999999999999</v>
      </c>
      <c r="AV5224" s="208">
        <v>21.956</v>
      </c>
      <c r="AW5224" s="208">
        <v>30.442</v>
      </c>
      <c r="AX5224" s="208">
        <v>22.693000000000001</v>
      </c>
      <c r="AY5224" s="208">
        <v>31.617000000000001</v>
      </c>
      <c r="AZ5224" s="208">
        <v>37.716999999999999</v>
      </c>
      <c r="BA5224" s="208">
        <v>84.739000000000004</v>
      </c>
      <c r="BB5224" s="21">
        <f t="shared" si="535"/>
        <v>157.5</v>
      </c>
      <c r="BC5224" s="21"/>
      <c r="BD5224" s="22">
        <f t="shared" si="537"/>
        <v>211.69354838709677</v>
      </c>
      <c r="BE5224" s="21"/>
      <c r="BG5224" s="10"/>
      <c r="BH5224" s="21">
        <f t="shared" si="532"/>
        <v>0</v>
      </c>
      <c r="BI5224" s="22">
        <f t="shared" si="532"/>
        <v>0.15749999999999997</v>
      </c>
      <c r="BJ5224" s="21"/>
      <c r="BK5224" s="21">
        <v>0</v>
      </c>
      <c r="BL5224" s="22">
        <v>0.47249999999999992</v>
      </c>
      <c r="BM5224" s="21"/>
      <c r="BN5224" s="21">
        <f t="shared" si="536"/>
        <v>0</v>
      </c>
      <c r="BO5224" s="22">
        <f t="shared" si="536"/>
        <v>1.8899999999999997</v>
      </c>
      <c r="BP5224" s="21">
        <f t="shared" si="536"/>
        <v>0</v>
      </c>
    </row>
    <row r="5225" spans="1:68" ht="11.1" hidden="1" customHeight="1" outlineLevel="2" x14ac:dyDescent="0.2">
      <c r="A5225" s="10"/>
      <c r="B5225" s="18"/>
      <c r="C5225" s="18"/>
      <c r="D5225" s="18"/>
      <c r="E5225" s="23" t="s">
        <v>4576</v>
      </c>
      <c r="F5225" s="24"/>
      <c r="G5225" s="24"/>
      <c r="H5225" s="24"/>
      <c r="I5225" s="24"/>
      <c r="J5225" s="24"/>
      <c r="K5225" s="24"/>
      <c r="L5225" s="24"/>
      <c r="M5225" s="24"/>
      <c r="N5225" s="24"/>
      <c r="O5225" s="24"/>
      <c r="P5225" s="24"/>
      <c r="Q5225" s="24"/>
      <c r="R5225" s="24"/>
      <c r="S5225" s="208">
        <v>6.0999999999999999E-2</v>
      </c>
      <c r="T5225" s="208">
        <v>9.8000000000000004E-2</v>
      </c>
      <c r="U5225" s="208">
        <v>0.191</v>
      </c>
      <c r="V5225" s="208">
        <v>0.13</v>
      </c>
      <c r="W5225" s="208">
        <v>0.128</v>
      </c>
      <c r="X5225" s="208">
        <v>0.158</v>
      </c>
      <c r="Y5225" s="208">
        <v>0.158</v>
      </c>
      <c r="Z5225" s="208">
        <v>0.17699999999999999</v>
      </c>
      <c r="AA5225" s="208">
        <v>0.156</v>
      </c>
      <c r="AB5225" s="208">
        <v>0.152</v>
      </c>
      <c r="AC5225" s="208">
        <v>0.156</v>
      </c>
      <c r="AD5225" s="208">
        <v>0.17899999999999999</v>
      </c>
      <c r="AE5225" s="208">
        <v>0.127</v>
      </c>
      <c r="AF5225" s="208">
        <v>0.14000000000000001</v>
      </c>
      <c r="AG5225" s="208">
        <v>0.19600000000000001</v>
      </c>
      <c r="AH5225" s="208">
        <v>0.15</v>
      </c>
      <c r="AI5225" s="208">
        <v>0.18</v>
      </c>
      <c r="AJ5225" s="208">
        <v>0.19800000000000001</v>
      </c>
      <c r="AK5225" s="24"/>
      <c r="AL5225" s="208">
        <v>0.40300000000000002</v>
      </c>
      <c r="AM5225" s="208">
        <v>0.154</v>
      </c>
      <c r="AN5225" s="208">
        <v>0.16</v>
      </c>
      <c r="AO5225" s="208">
        <v>0.187</v>
      </c>
      <c r="AP5225" s="208">
        <v>0.156</v>
      </c>
      <c r="AQ5225" s="208">
        <v>0.16</v>
      </c>
      <c r="AR5225" s="208">
        <v>0.16300000000000001</v>
      </c>
      <c r="AS5225" s="208">
        <v>0.13700000000000001</v>
      </c>
      <c r="AT5225" s="208">
        <v>0.19900000000000001</v>
      </c>
      <c r="AU5225" s="24"/>
      <c r="AV5225" s="24"/>
      <c r="AW5225" s="208">
        <v>0.48799999999999999</v>
      </c>
      <c r="AX5225" s="208">
        <v>0.17699999999999999</v>
      </c>
      <c r="AY5225" s="208">
        <v>0.14000000000000001</v>
      </c>
      <c r="AZ5225" s="208">
        <v>0.20100000000000001</v>
      </c>
      <c r="BA5225" s="208">
        <v>0.26300000000000001</v>
      </c>
      <c r="BB5225" s="21">
        <f t="shared" si="535"/>
        <v>0.48799999999999999</v>
      </c>
      <c r="BC5225" s="21"/>
      <c r="BD5225" s="22">
        <f t="shared" si="537"/>
        <v>0.65591397849462363</v>
      </c>
      <c r="BE5225" s="21"/>
      <c r="BG5225" s="10"/>
      <c r="BH5225" s="21">
        <f t="shared" si="532"/>
        <v>0</v>
      </c>
      <c r="BI5225" s="22">
        <f t="shared" si="532"/>
        <v>4.8799999999999999E-4</v>
      </c>
      <c r="BJ5225" s="21"/>
      <c r="BK5225" s="21">
        <v>0</v>
      </c>
      <c r="BL5225" s="22">
        <v>1.464E-3</v>
      </c>
      <c r="BM5225" s="21"/>
      <c r="BN5225" s="21">
        <f t="shared" si="536"/>
        <v>0</v>
      </c>
      <c r="BO5225" s="22">
        <f t="shared" si="536"/>
        <v>5.8560000000000001E-3</v>
      </c>
      <c r="BP5225" s="21">
        <f t="shared" si="536"/>
        <v>0</v>
      </c>
    </row>
    <row r="5226" spans="1:68" ht="11.1" hidden="1" customHeight="1" outlineLevel="2" x14ac:dyDescent="0.2">
      <c r="A5226" s="10"/>
      <c r="B5226" s="18"/>
      <c r="C5226" s="18"/>
      <c r="D5226" s="18"/>
      <c r="E5226" s="23" t="s">
        <v>4577</v>
      </c>
      <c r="F5226" s="24"/>
      <c r="G5226" s="24"/>
      <c r="H5226" s="24"/>
      <c r="I5226" s="24"/>
      <c r="J5226" s="24"/>
      <c r="K5226" s="24"/>
      <c r="L5226" s="24"/>
      <c r="M5226" s="24"/>
      <c r="N5226" s="24"/>
      <c r="O5226" s="24"/>
      <c r="P5226" s="24"/>
      <c r="Q5226" s="24"/>
      <c r="R5226" s="24"/>
      <c r="S5226" s="24"/>
      <c r="T5226" s="24"/>
      <c r="U5226" s="24"/>
      <c r="V5226" s="24"/>
      <c r="W5226" s="24"/>
      <c r="X5226" s="24"/>
      <c r="Y5226" s="24"/>
      <c r="Z5226" s="24"/>
      <c r="AA5226" s="24"/>
      <c r="AB5226" s="24"/>
      <c r="AC5226" s="24"/>
      <c r="AD5226" s="24"/>
      <c r="AE5226" s="24"/>
      <c r="AF5226" s="24"/>
      <c r="AG5226" s="24"/>
      <c r="AH5226" s="24"/>
      <c r="AI5226" s="24"/>
      <c r="AJ5226" s="24"/>
      <c r="AK5226" s="24"/>
      <c r="AL5226" s="24"/>
      <c r="AM5226" s="24"/>
      <c r="AN5226" s="24"/>
      <c r="AO5226" s="24"/>
      <c r="AP5226" s="24"/>
      <c r="AQ5226" s="24"/>
      <c r="AR5226" s="24"/>
      <c r="AS5226" s="24"/>
      <c r="AT5226" s="24"/>
      <c r="AU5226" s="24"/>
      <c r="AV5226" s="24"/>
      <c r="AW5226" s="24"/>
      <c r="AX5226" s="24"/>
      <c r="AY5226" s="24"/>
      <c r="AZ5226" s="208">
        <v>0.25700000000000001</v>
      </c>
      <c r="BA5226" s="208">
        <v>1.278</v>
      </c>
      <c r="BB5226" s="21">
        <f t="shared" si="535"/>
        <v>1.278</v>
      </c>
      <c r="BC5226" s="21"/>
      <c r="BD5226" s="22">
        <f t="shared" si="537"/>
        <v>1.717741935483871</v>
      </c>
      <c r="BE5226" s="21"/>
      <c r="BG5226" s="10"/>
      <c r="BH5226" s="21">
        <f t="shared" si="532"/>
        <v>0</v>
      </c>
      <c r="BI5226" s="22">
        <f t="shared" si="532"/>
        <v>1.2780000000000001E-3</v>
      </c>
      <c r="BJ5226" s="21"/>
      <c r="BK5226" s="21">
        <v>0</v>
      </c>
      <c r="BL5226" s="22">
        <v>3.8340000000000002E-3</v>
      </c>
      <c r="BM5226" s="21"/>
      <c r="BN5226" s="21">
        <f t="shared" si="536"/>
        <v>0</v>
      </c>
      <c r="BO5226" s="22">
        <f t="shared" si="536"/>
        <v>1.5336000000000001E-2</v>
      </c>
      <c r="BP5226" s="21">
        <f t="shared" si="536"/>
        <v>0</v>
      </c>
    </row>
    <row r="5227" spans="1:68" ht="11.1" hidden="1" customHeight="1" outlineLevel="1" collapsed="1" x14ac:dyDescent="0.2">
      <c r="A5227" s="10"/>
      <c r="B5227" s="18"/>
      <c r="C5227" s="18"/>
      <c r="D5227" s="18"/>
      <c r="E5227" s="19" t="s">
        <v>4578</v>
      </c>
      <c r="F5227" s="209">
        <v>10</v>
      </c>
      <c r="G5227" s="20"/>
      <c r="H5227" s="209">
        <v>21.077999999999999</v>
      </c>
      <c r="I5227" s="240">
        <v>6.0350000000000001</v>
      </c>
      <c r="J5227" s="240"/>
      <c r="K5227" s="209">
        <v>2.2799999999999998</v>
      </c>
      <c r="L5227" s="209">
        <v>0.20499999999999999</v>
      </c>
      <c r="M5227" s="20"/>
      <c r="N5227" s="20"/>
      <c r="O5227" s="209">
        <v>1.052</v>
      </c>
      <c r="P5227" s="209">
        <v>3.706</v>
      </c>
      <c r="Q5227" s="209">
        <v>8.1329999999999991</v>
      </c>
      <c r="R5227" s="209">
        <v>2.794</v>
      </c>
      <c r="S5227" s="209">
        <v>1.6639999999999999</v>
      </c>
      <c r="T5227" s="209">
        <v>1.974</v>
      </c>
      <c r="U5227" s="209">
        <v>1.101</v>
      </c>
      <c r="V5227" s="209">
        <v>0.56399999999999995</v>
      </c>
      <c r="W5227" s="20"/>
      <c r="X5227" s="20"/>
      <c r="Y5227" s="20"/>
      <c r="Z5227" s="20"/>
      <c r="AA5227" s="209">
        <v>0.33900000000000002</v>
      </c>
      <c r="AB5227" s="209">
        <v>0.115</v>
      </c>
      <c r="AC5227" s="209">
        <v>0.73199999999999998</v>
      </c>
      <c r="AD5227" s="209">
        <v>1.395</v>
      </c>
      <c r="AE5227" s="209">
        <v>2.0409999999999999</v>
      </c>
      <c r="AF5227" s="209">
        <v>0.71299999999999997</v>
      </c>
      <c r="AG5227" s="209">
        <v>1.0740000000000001</v>
      </c>
      <c r="AH5227" s="209">
        <v>0.192</v>
      </c>
      <c r="AI5227" s="209">
        <v>0.04</v>
      </c>
      <c r="AJ5227" s="20"/>
      <c r="AK5227" s="20"/>
      <c r="AL5227" s="20"/>
      <c r="AM5227" s="209">
        <v>4.4999999999999998E-2</v>
      </c>
      <c r="AN5227" s="209">
        <v>0.23799999999999999</v>
      </c>
      <c r="AO5227" s="209">
        <v>1.9730000000000001</v>
      </c>
      <c r="AP5227" s="209">
        <v>1.772</v>
      </c>
      <c r="AQ5227" s="209">
        <v>2.8319999999999999</v>
      </c>
      <c r="AR5227" s="209">
        <v>2.8149999999999999</v>
      </c>
      <c r="AS5227" s="209">
        <v>3.1339999999999999</v>
      </c>
      <c r="AT5227" s="209">
        <v>1.9730000000000001</v>
      </c>
      <c r="AU5227" s="209">
        <v>0.92400000000000004</v>
      </c>
      <c r="AV5227" s="20"/>
      <c r="AW5227" s="20"/>
      <c r="AX5227" s="20"/>
      <c r="AY5227" s="209">
        <v>1.1950000000000001</v>
      </c>
      <c r="AZ5227" s="209">
        <v>1.7969999999999999</v>
      </c>
      <c r="BA5227" s="209">
        <v>2.6850000000000001</v>
      </c>
      <c r="BB5227" s="56">
        <f>BB5228+BB5229</f>
        <v>28.248999999999999</v>
      </c>
      <c r="BC5227" s="21">
        <f>BD5227</f>
        <v>37.969086021505376</v>
      </c>
      <c r="BD5227" s="22">
        <f t="shared" si="537"/>
        <v>37.969086021505376</v>
      </c>
      <c r="BE5227" s="21">
        <f>BC5227-BD5227</f>
        <v>0</v>
      </c>
      <c r="BF5227" s="2">
        <f>BF5228+BF5229</f>
        <v>22.13</v>
      </c>
      <c r="BG5227" s="10">
        <v>6</v>
      </c>
      <c r="BH5227" s="21">
        <f t="shared" si="532"/>
        <v>2.8249E-2</v>
      </c>
      <c r="BI5227" s="22">
        <f t="shared" si="532"/>
        <v>2.8249E-2</v>
      </c>
      <c r="BJ5227" s="21">
        <f>BH5227-BI5227</f>
        <v>0</v>
      </c>
      <c r="BK5227" s="21">
        <v>6.3233999999999999E-2</v>
      </c>
      <c r="BL5227" s="22">
        <v>6.3233999999999999E-2</v>
      </c>
      <c r="BM5227" s="21">
        <v>0</v>
      </c>
      <c r="BN5227" s="21">
        <f t="shared" si="536"/>
        <v>0.25293599999999999</v>
      </c>
      <c r="BO5227" s="22">
        <f t="shared" si="536"/>
        <v>0.25293599999999999</v>
      </c>
      <c r="BP5227" s="21">
        <f t="shared" si="536"/>
        <v>0</v>
      </c>
    </row>
    <row r="5228" spans="1:68" ht="11.1" hidden="1" customHeight="1" outlineLevel="2" x14ac:dyDescent="0.2">
      <c r="A5228" s="10"/>
      <c r="B5228" s="18"/>
      <c r="C5228" s="18"/>
      <c r="D5228" s="18"/>
      <c r="E5228" s="23" t="s">
        <v>4579</v>
      </c>
      <c r="F5228" s="208">
        <v>10</v>
      </c>
      <c r="G5228" s="24"/>
      <c r="H5228" s="208">
        <v>21.077999999999999</v>
      </c>
      <c r="I5228" s="239">
        <v>6.0350000000000001</v>
      </c>
      <c r="J5228" s="239"/>
      <c r="K5228" s="208">
        <v>2.2799999999999998</v>
      </c>
      <c r="L5228" s="208">
        <v>0.20499999999999999</v>
      </c>
      <c r="M5228" s="24"/>
      <c r="N5228" s="24"/>
      <c r="O5228" s="208">
        <v>1.052</v>
      </c>
      <c r="P5228" s="208">
        <v>3.706</v>
      </c>
      <c r="Q5228" s="208">
        <v>8.1329999999999991</v>
      </c>
      <c r="R5228" s="208">
        <v>2.794</v>
      </c>
      <c r="S5228" s="208">
        <v>1.6639999999999999</v>
      </c>
      <c r="T5228" s="208">
        <v>1.974</v>
      </c>
      <c r="U5228" s="208">
        <v>1.101</v>
      </c>
      <c r="V5228" s="208">
        <v>0.56399999999999995</v>
      </c>
      <c r="W5228" s="24"/>
      <c r="X5228" s="24"/>
      <c r="Y5228" s="24"/>
      <c r="Z5228" s="24"/>
      <c r="AA5228" s="208">
        <v>0.33900000000000002</v>
      </c>
      <c r="AB5228" s="208">
        <v>0.115</v>
      </c>
      <c r="AC5228" s="208">
        <v>0.73199999999999998</v>
      </c>
      <c r="AD5228" s="208">
        <v>1.395</v>
      </c>
      <c r="AE5228" s="208">
        <v>2.0409999999999999</v>
      </c>
      <c r="AF5228" s="208">
        <v>0.71299999999999997</v>
      </c>
      <c r="AG5228" s="208">
        <v>1.0740000000000001</v>
      </c>
      <c r="AH5228" s="208">
        <v>0.192</v>
      </c>
      <c r="AI5228" s="208">
        <v>0.04</v>
      </c>
      <c r="AJ5228" s="24"/>
      <c r="AK5228" s="24"/>
      <c r="AL5228" s="24"/>
      <c r="AM5228" s="208">
        <v>4.4999999999999998E-2</v>
      </c>
      <c r="AN5228" s="208">
        <v>0.23799999999999999</v>
      </c>
      <c r="AO5228" s="208">
        <v>1.9730000000000001</v>
      </c>
      <c r="AP5228" s="208">
        <v>1.772</v>
      </c>
      <c r="AQ5228" s="208">
        <v>2.8319999999999999</v>
      </c>
      <c r="AR5228" s="208">
        <v>2.8149999999999999</v>
      </c>
      <c r="AS5228" s="208">
        <v>3.1339999999999999</v>
      </c>
      <c r="AT5228" s="208">
        <v>1.9730000000000001</v>
      </c>
      <c r="AU5228" s="208">
        <v>0.92400000000000004</v>
      </c>
      <c r="AV5228" s="24"/>
      <c r="AW5228" s="24"/>
      <c r="AX5228" s="24"/>
      <c r="AY5228" s="208">
        <v>1.1950000000000001</v>
      </c>
      <c r="AZ5228" s="208">
        <v>1.7969999999999999</v>
      </c>
      <c r="BA5228" s="208">
        <v>2.6850000000000001</v>
      </c>
      <c r="BB5228" s="21">
        <f t="shared" si="535"/>
        <v>21.077999999999999</v>
      </c>
      <c r="BC5228" s="21"/>
      <c r="BD5228" s="22">
        <f t="shared" si="537"/>
        <v>28.33064516129032</v>
      </c>
      <c r="BE5228" s="21"/>
      <c r="BF5228" s="2">
        <v>16</v>
      </c>
      <c r="BG5228" s="10"/>
      <c r="BH5228" s="21">
        <f t="shared" si="532"/>
        <v>0</v>
      </c>
      <c r="BI5228" s="22">
        <f t="shared" si="532"/>
        <v>2.1078E-2</v>
      </c>
      <c r="BJ5228" s="21"/>
      <c r="BK5228" s="21">
        <v>0</v>
      </c>
      <c r="BL5228" s="22">
        <v>6.3233999999999999E-2</v>
      </c>
      <c r="BM5228" s="21"/>
      <c r="BN5228" s="21">
        <f t="shared" si="536"/>
        <v>0</v>
      </c>
      <c r="BO5228" s="22">
        <f t="shared" si="536"/>
        <v>0.25293599999999999</v>
      </c>
      <c r="BP5228" s="21">
        <f t="shared" si="536"/>
        <v>0</v>
      </c>
    </row>
    <row r="5229" spans="1:68" ht="11.1" hidden="1" customHeight="1" outlineLevel="2" x14ac:dyDescent="0.2">
      <c r="A5229" s="10"/>
      <c r="B5229" s="18"/>
      <c r="C5229" s="18"/>
      <c r="D5229" s="18"/>
      <c r="E5229" s="23" t="s">
        <v>4580</v>
      </c>
      <c r="F5229" s="208"/>
      <c r="G5229" s="24"/>
      <c r="H5229" s="208"/>
      <c r="I5229" s="208"/>
      <c r="J5229" s="208"/>
      <c r="K5229" s="208"/>
      <c r="L5229" s="208"/>
      <c r="M5229" s="24"/>
      <c r="N5229" s="24"/>
      <c r="O5229" s="208"/>
      <c r="P5229" s="208"/>
      <c r="Q5229" s="208"/>
      <c r="R5229" s="208"/>
      <c r="S5229" s="208"/>
      <c r="T5229" s="208"/>
      <c r="U5229" s="208"/>
      <c r="V5229" s="208"/>
      <c r="W5229" s="24"/>
      <c r="X5229" s="24"/>
      <c r="Y5229" s="24"/>
      <c r="Z5229" s="24"/>
      <c r="AA5229" s="208"/>
      <c r="AB5229" s="208"/>
      <c r="AC5229" s="208"/>
      <c r="AD5229" s="208"/>
      <c r="AE5229" s="208"/>
      <c r="AF5229" s="208"/>
      <c r="AG5229" s="208"/>
      <c r="AH5229" s="208"/>
      <c r="AI5229" s="208"/>
      <c r="AJ5229" s="24"/>
      <c r="AK5229" s="24"/>
      <c r="AL5229" s="24"/>
      <c r="AM5229" s="208"/>
      <c r="AN5229" s="208"/>
      <c r="AO5229" s="208"/>
      <c r="AP5229" s="208"/>
      <c r="AQ5229" s="208"/>
      <c r="AR5229" s="208"/>
      <c r="AS5229" s="208"/>
      <c r="AT5229" s="208"/>
      <c r="AU5229" s="208"/>
      <c r="AV5229" s="24"/>
      <c r="AW5229" s="24"/>
      <c r="AX5229" s="24"/>
      <c r="AY5229" s="208"/>
      <c r="AZ5229" s="208"/>
      <c r="BA5229" s="208"/>
      <c r="BB5229" s="21">
        <v>7.1710000000000003</v>
      </c>
      <c r="BC5229" s="21"/>
      <c r="BD5229" s="22">
        <f t="shared" si="537"/>
        <v>9.638440860215054</v>
      </c>
      <c r="BE5229" s="21"/>
      <c r="BF5229" s="2">
        <v>6.13</v>
      </c>
      <c r="BG5229" s="10"/>
      <c r="BH5229" s="21">
        <f t="shared" ref="BH5229:BI5292" si="538">(BC5229*24*31/1000000)</f>
        <v>0</v>
      </c>
      <c r="BI5229" s="22">
        <f t="shared" si="538"/>
        <v>7.1710000000000003E-3</v>
      </c>
      <c r="BJ5229" s="21"/>
      <c r="BK5229" s="21"/>
      <c r="BL5229" s="22"/>
      <c r="BM5229" s="21"/>
      <c r="BN5229" s="21"/>
      <c r="BO5229" s="22"/>
      <c r="BP5229" s="21"/>
    </row>
    <row r="5230" spans="1:68" ht="11.1" hidden="1" customHeight="1" outlineLevel="1" collapsed="1" x14ac:dyDescent="0.2">
      <c r="A5230" s="10"/>
      <c r="B5230" s="18"/>
      <c r="C5230" s="18"/>
      <c r="D5230" s="18"/>
      <c r="E5230" s="19" t="s">
        <v>4581</v>
      </c>
      <c r="F5230" s="20"/>
      <c r="G5230" s="20"/>
      <c r="H5230" s="20"/>
      <c r="I5230" s="20"/>
      <c r="J5230" s="20"/>
      <c r="K5230" s="20"/>
      <c r="L5230" s="20"/>
      <c r="M5230" s="20"/>
      <c r="N5230" s="20"/>
      <c r="O5230" s="20"/>
      <c r="P5230" s="20"/>
      <c r="Q5230" s="20"/>
      <c r="R5230" s="20"/>
      <c r="S5230" s="20"/>
      <c r="T5230" s="20"/>
      <c r="U5230" s="20"/>
      <c r="V5230" s="20"/>
      <c r="W5230" s="20"/>
      <c r="X5230" s="20"/>
      <c r="Y5230" s="20"/>
      <c r="Z5230" s="20"/>
      <c r="AA5230" s="20"/>
      <c r="AB5230" s="20"/>
      <c r="AC5230" s="20"/>
      <c r="AD5230" s="20"/>
      <c r="AE5230" s="20"/>
      <c r="AF5230" s="20"/>
      <c r="AG5230" s="20"/>
      <c r="AH5230" s="20"/>
      <c r="AI5230" s="20"/>
      <c r="AJ5230" s="20"/>
      <c r="AK5230" s="20"/>
      <c r="AL5230" s="20"/>
      <c r="AM5230" s="209">
        <v>0.27100000000000002</v>
      </c>
      <c r="AN5230" s="209">
        <v>0.66200000000000003</v>
      </c>
      <c r="AO5230" s="209">
        <v>0.68100000000000005</v>
      </c>
      <c r="AP5230" s="209">
        <v>1.645</v>
      </c>
      <c r="AQ5230" s="209">
        <v>1.8520000000000001</v>
      </c>
      <c r="AR5230" s="209">
        <v>0.88700000000000001</v>
      </c>
      <c r="AS5230" s="209">
        <v>1.079</v>
      </c>
      <c r="AT5230" s="209">
        <v>0.39600000000000002</v>
      </c>
      <c r="AU5230" s="209">
        <v>0.23499999999999999</v>
      </c>
      <c r="AV5230" s="20"/>
      <c r="AW5230" s="20"/>
      <c r="AX5230" s="20"/>
      <c r="AY5230" s="20"/>
      <c r="AZ5230" s="209">
        <v>0.77100000000000002</v>
      </c>
      <c r="BA5230" s="20"/>
      <c r="BB5230" s="21">
        <f t="shared" si="535"/>
        <v>1.8520000000000001</v>
      </c>
      <c r="BC5230" s="21">
        <f>BF5230</f>
        <v>4.72</v>
      </c>
      <c r="BD5230" s="22">
        <f t="shared" si="537"/>
        <v>2.489247311827957</v>
      </c>
      <c r="BE5230" s="21">
        <f>BC5230-BD5230</f>
        <v>2.2307526881720428</v>
      </c>
      <c r="BF5230" s="2">
        <v>4.72</v>
      </c>
      <c r="BG5230" s="10">
        <v>6</v>
      </c>
      <c r="BH5230" s="21">
        <f t="shared" si="538"/>
        <v>3.5116799999999997E-3</v>
      </c>
      <c r="BI5230" s="22">
        <f t="shared" si="538"/>
        <v>1.8519999999999999E-3</v>
      </c>
      <c r="BJ5230" s="21">
        <f>BH5230-BI5230</f>
        <v>1.6596799999999997E-3</v>
      </c>
      <c r="BK5230" s="21">
        <v>1.0535039999999999E-2</v>
      </c>
      <c r="BL5230" s="22">
        <v>5.5560000000000002E-3</v>
      </c>
      <c r="BM5230" s="21">
        <v>4.9790399999999988E-3</v>
      </c>
      <c r="BN5230" s="21">
        <f t="shared" si="536"/>
        <v>4.2140159999999996E-2</v>
      </c>
      <c r="BO5230" s="22">
        <f t="shared" si="536"/>
        <v>2.2224000000000001E-2</v>
      </c>
      <c r="BP5230" s="21">
        <f t="shared" si="536"/>
        <v>1.9916159999999995E-2</v>
      </c>
    </row>
    <row r="5231" spans="1:68" ht="11.1" hidden="1" customHeight="1" outlineLevel="2" x14ac:dyDescent="0.2">
      <c r="A5231" s="10"/>
      <c r="B5231" s="18"/>
      <c r="C5231" s="18"/>
      <c r="D5231" s="18"/>
      <c r="E5231" s="23" t="s">
        <v>4582</v>
      </c>
      <c r="F5231" s="24"/>
      <c r="G5231" s="24"/>
      <c r="H5231" s="24"/>
      <c r="I5231" s="24"/>
      <c r="J5231" s="24"/>
      <c r="K5231" s="24"/>
      <c r="L5231" s="24"/>
      <c r="M5231" s="24"/>
      <c r="N5231" s="24"/>
      <c r="O5231" s="24"/>
      <c r="P5231" s="24"/>
      <c r="Q5231" s="24"/>
      <c r="R5231" s="24"/>
      <c r="S5231" s="24"/>
      <c r="T5231" s="24"/>
      <c r="U5231" s="24"/>
      <c r="V5231" s="24"/>
      <c r="W5231" s="24"/>
      <c r="X5231" s="24"/>
      <c r="Y5231" s="24"/>
      <c r="Z5231" s="24"/>
      <c r="AA5231" s="24"/>
      <c r="AB5231" s="24"/>
      <c r="AC5231" s="24"/>
      <c r="AD5231" s="24"/>
      <c r="AE5231" s="24"/>
      <c r="AF5231" s="24"/>
      <c r="AG5231" s="24"/>
      <c r="AH5231" s="24"/>
      <c r="AI5231" s="24"/>
      <c r="AJ5231" s="24"/>
      <c r="AK5231" s="24"/>
      <c r="AL5231" s="24"/>
      <c r="AM5231" s="208">
        <v>0.27100000000000002</v>
      </c>
      <c r="AN5231" s="208">
        <v>0.66200000000000003</v>
      </c>
      <c r="AO5231" s="208">
        <v>0.68100000000000005</v>
      </c>
      <c r="AP5231" s="208">
        <v>1.645</v>
      </c>
      <c r="AQ5231" s="208">
        <v>1.8520000000000001</v>
      </c>
      <c r="AR5231" s="208">
        <v>0.88700000000000001</v>
      </c>
      <c r="AS5231" s="208">
        <v>1.079</v>
      </c>
      <c r="AT5231" s="208">
        <v>0.39600000000000002</v>
      </c>
      <c r="AU5231" s="208">
        <v>0.23499999999999999</v>
      </c>
      <c r="AV5231" s="24"/>
      <c r="AW5231" s="24"/>
      <c r="AX5231" s="24"/>
      <c r="AY5231" s="24"/>
      <c r="AZ5231" s="208">
        <v>0.77100000000000002</v>
      </c>
      <c r="BA5231" s="24"/>
      <c r="BB5231" s="21">
        <f t="shared" si="535"/>
        <v>1.8520000000000001</v>
      </c>
      <c r="BC5231" s="21"/>
      <c r="BD5231" s="22">
        <f t="shared" si="537"/>
        <v>2.489247311827957</v>
      </c>
      <c r="BE5231" s="21"/>
      <c r="BG5231" s="10"/>
      <c r="BH5231" s="21">
        <f t="shared" si="538"/>
        <v>0</v>
      </c>
      <c r="BI5231" s="22">
        <f t="shared" si="538"/>
        <v>1.8519999999999999E-3</v>
      </c>
      <c r="BJ5231" s="21"/>
      <c r="BK5231" s="21">
        <v>0</v>
      </c>
      <c r="BL5231" s="22">
        <v>5.5560000000000002E-3</v>
      </c>
      <c r="BM5231" s="21"/>
      <c r="BN5231" s="21">
        <f t="shared" si="536"/>
        <v>0</v>
      </c>
      <c r="BO5231" s="22">
        <f t="shared" si="536"/>
        <v>2.2224000000000001E-2</v>
      </c>
      <c r="BP5231" s="21">
        <f t="shared" si="536"/>
        <v>0</v>
      </c>
    </row>
    <row r="5232" spans="1:68" ht="11.1" hidden="1" customHeight="1" outlineLevel="1" collapsed="1" x14ac:dyDescent="0.2">
      <c r="A5232" s="10"/>
      <c r="B5232" s="18"/>
      <c r="C5232" s="18"/>
      <c r="D5232" s="18"/>
      <c r="E5232" s="19" t="s">
        <v>4583</v>
      </c>
      <c r="F5232" s="209">
        <v>60.951999999999998</v>
      </c>
      <c r="G5232" s="209">
        <v>43.131</v>
      </c>
      <c r="H5232" s="209">
        <v>35.997</v>
      </c>
      <c r="I5232" s="240">
        <v>24.966000000000001</v>
      </c>
      <c r="J5232" s="240"/>
      <c r="K5232" s="209">
        <v>8.2829999999999995</v>
      </c>
      <c r="L5232" s="20"/>
      <c r="M5232" s="20"/>
      <c r="N5232" s="20"/>
      <c r="O5232" s="209">
        <v>8.4019999999999992</v>
      </c>
      <c r="P5232" s="209">
        <v>31.135000000000002</v>
      </c>
      <c r="Q5232" s="209">
        <v>47.784999999999997</v>
      </c>
      <c r="R5232" s="209">
        <v>59.308999999999997</v>
      </c>
      <c r="S5232" s="209">
        <v>59.667999999999999</v>
      </c>
      <c r="T5232" s="209">
        <v>56.817</v>
      </c>
      <c r="U5232" s="209">
        <v>41.582000000000001</v>
      </c>
      <c r="V5232" s="209">
        <v>21.372</v>
      </c>
      <c r="W5232" s="209">
        <v>13.314</v>
      </c>
      <c r="X5232" s="20"/>
      <c r="Y5232" s="20"/>
      <c r="Z5232" s="20"/>
      <c r="AA5232" s="209">
        <v>11.436</v>
      </c>
      <c r="AB5232" s="209">
        <v>30.045999999999999</v>
      </c>
      <c r="AC5232" s="209">
        <v>42.99</v>
      </c>
      <c r="AD5232" s="209">
        <v>47.765000000000001</v>
      </c>
      <c r="AE5232" s="209">
        <v>52.561</v>
      </c>
      <c r="AF5232" s="209">
        <v>40.689</v>
      </c>
      <c r="AG5232" s="209">
        <v>32.777000000000001</v>
      </c>
      <c r="AH5232" s="209">
        <v>21.120999999999999</v>
      </c>
      <c r="AI5232" s="209">
        <v>11.894</v>
      </c>
      <c r="AJ5232" s="20"/>
      <c r="AK5232" s="20"/>
      <c r="AL5232" s="20"/>
      <c r="AM5232" s="209">
        <v>10.856999999999999</v>
      </c>
      <c r="AN5232" s="209">
        <v>24.664999999999999</v>
      </c>
      <c r="AO5232" s="209">
        <v>44.39</v>
      </c>
      <c r="AP5232" s="209">
        <v>56.186999999999998</v>
      </c>
      <c r="AQ5232" s="209">
        <v>54.036999999999999</v>
      </c>
      <c r="AR5232" s="209">
        <v>45.185000000000002</v>
      </c>
      <c r="AS5232" s="209">
        <v>39.195999999999998</v>
      </c>
      <c r="AT5232" s="209">
        <v>20.609000000000002</v>
      </c>
      <c r="AU5232" s="209">
        <v>14.159000000000001</v>
      </c>
      <c r="AV5232" s="20"/>
      <c r="AW5232" s="20"/>
      <c r="AX5232" s="20"/>
      <c r="AY5232" s="209">
        <v>12.086</v>
      </c>
      <c r="AZ5232" s="209">
        <v>25.882000000000001</v>
      </c>
      <c r="BA5232" s="209">
        <v>36.783000000000001</v>
      </c>
      <c r="BB5232" s="21">
        <f t="shared" si="535"/>
        <v>60.951999999999998</v>
      </c>
      <c r="BC5232" s="21">
        <f>BF5232</f>
        <v>114</v>
      </c>
      <c r="BD5232" s="22">
        <f t="shared" si="537"/>
        <v>81.924731182795696</v>
      </c>
      <c r="BE5232" s="21">
        <f>BC5232-BD5232</f>
        <v>32.075268817204304</v>
      </c>
      <c r="BF5232" s="2">
        <v>114</v>
      </c>
      <c r="BG5232" s="10">
        <v>5</v>
      </c>
      <c r="BH5232" s="21">
        <f t="shared" si="538"/>
        <v>8.4816000000000003E-2</v>
      </c>
      <c r="BI5232" s="22">
        <f t="shared" si="538"/>
        <v>6.0951999999999992E-2</v>
      </c>
      <c r="BJ5232" s="21">
        <f>BH5232-BI5232</f>
        <v>2.386400000000001E-2</v>
      </c>
      <c r="BK5232" s="21">
        <v>0.25444800000000001</v>
      </c>
      <c r="BL5232" s="22">
        <v>0.18285599999999996</v>
      </c>
      <c r="BM5232" s="21">
        <v>7.1592000000000044E-2</v>
      </c>
      <c r="BN5232" s="21">
        <f t="shared" si="536"/>
        <v>1.017792</v>
      </c>
      <c r="BO5232" s="22">
        <f t="shared" si="536"/>
        <v>0.73142399999999985</v>
      </c>
      <c r="BP5232" s="21">
        <f t="shared" si="536"/>
        <v>0.28636800000000018</v>
      </c>
    </row>
    <row r="5233" spans="1:68" ht="11.1" hidden="1" customHeight="1" outlineLevel="2" x14ac:dyDescent="0.2">
      <c r="A5233" s="10"/>
      <c r="B5233" s="18"/>
      <c r="C5233" s="18"/>
      <c r="D5233" s="18"/>
      <c r="E5233" s="23" t="s">
        <v>4584</v>
      </c>
      <c r="F5233" s="208">
        <v>60.951999999999998</v>
      </c>
      <c r="G5233" s="208">
        <v>43.131</v>
      </c>
      <c r="H5233" s="208">
        <v>35.997</v>
      </c>
      <c r="I5233" s="239">
        <v>24.966000000000001</v>
      </c>
      <c r="J5233" s="239"/>
      <c r="K5233" s="208">
        <v>8.2829999999999995</v>
      </c>
      <c r="L5233" s="24"/>
      <c r="M5233" s="24"/>
      <c r="N5233" s="24"/>
      <c r="O5233" s="208">
        <v>8.4019999999999992</v>
      </c>
      <c r="P5233" s="208">
        <v>31.135000000000002</v>
      </c>
      <c r="Q5233" s="208">
        <v>47.784999999999997</v>
      </c>
      <c r="R5233" s="208">
        <v>59.308999999999997</v>
      </c>
      <c r="S5233" s="208">
        <v>59.667999999999999</v>
      </c>
      <c r="T5233" s="208">
        <v>56.817</v>
      </c>
      <c r="U5233" s="208">
        <v>41.582000000000001</v>
      </c>
      <c r="V5233" s="208">
        <v>21.372</v>
      </c>
      <c r="W5233" s="208">
        <v>13.314</v>
      </c>
      <c r="X5233" s="24"/>
      <c r="Y5233" s="24"/>
      <c r="Z5233" s="24"/>
      <c r="AA5233" s="208">
        <v>11.436</v>
      </c>
      <c r="AB5233" s="208">
        <v>30.045999999999999</v>
      </c>
      <c r="AC5233" s="208">
        <v>42.99</v>
      </c>
      <c r="AD5233" s="208">
        <v>47.765000000000001</v>
      </c>
      <c r="AE5233" s="208">
        <v>52.561</v>
      </c>
      <c r="AF5233" s="208">
        <v>40.689</v>
      </c>
      <c r="AG5233" s="208">
        <v>32.777000000000001</v>
      </c>
      <c r="AH5233" s="208">
        <v>21.120999999999999</v>
      </c>
      <c r="AI5233" s="208">
        <v>11.894</v>
      </c>
      <c r="AJ5233" s="24"/>
      <c r="AK5233" s="24"/>
      <c r="AL5233" s="24"/>
      <c r="AM5233" s="208">
        <v>10.856999999999999</v>
      </c>
      <c r="AN5233" s="208">
        <v>24.664999999999999</v>
      </c>
      <c r="AO5233" s="208">
        <v>44.39</v>
      </c>
      <c r="AP5233" s="208">
        <v>56.186999999999998</v>
      </c>
      <c r="AQ5233" s="208">
        <v>54.036999999999999</v>
      </c>
      <c r="AR5233" s="208">
        <v>45.185000000000002</v>
      </c>
      <c r="AS5233" s="208">
        <v>39.195999999999998</v>
      </c>
      <c r="AT5233" s="208">
        <v>20.609000000000002</v>
      </c>
      <c r="AU5233" s="208">
        <v>14.159000000000001</v>
      </c>
      <c r="AV5233" s="24"/>
      <c r="AW5233" s="24"/>
      <c r="AX5233" s="24"/>
      <c r="AY5233" s="208">
        <v>12.086</v>
      </c>
      <c r="AZ5233" s="208">
        <v>25.882000000000001</v>
      </c>
      <c r="BA5233" s="208">
        <v>36.783000000000001</v>
      </c>
      <c r="BB5233" s="21">
        <f t="shared" si="535"/>
        <v>60.951999999999998</v>
      </c>
      <c r="BC5233" s="21"/>
      <c r="BD5233" s="22">
        <f t="shared" si="537"/>
        <v>81.924731182795696</v>
      </c>
      <c r="BE5233" s="21"/>
      <c r="BG5233" s="10"/>
      <c r="BH5233" s="21">
        <f t="shared" si="538"/>
        <v>0</v>
      </c>
      <c r="BI5233" s="22">
        <f t="shared" si="538"/>
        <v>6.0951999999999992E-2</v>
      </c>
      <c r="BJ5233" s="21"/>
      <c r="BK5233" s="21">
        <v>0</v>
      </c>
      <c r="BL5233" s="22">
        <v>0.18285599999999996</v>
      </c>
      <c r="BM5233" s="21"/>
      <c r="BN5233" s="21">
        <f t="shared" si="536"/>
        <v>0</v>
      </c>
      <c r="BO5233" s="22">
        <f t="shared" si="536"/>
        <v>0.73142399999999985</v>
      </c>
      <c r="BP5233" s="21">
        <f t="shared" si="536"/>
        <v>0</v>
      </c>
    </row>
    <row r="5234" spans="1:68" ht="11.1" hidden="1" customHeight="1" outlineLevel="1" collapsed="1" x14ac:dyDescent="0.2">
      <c r="A5234" s="10"/>
      <c r="B5234" s="18"/>
      <c r="C5234" s="18"/>
      <c r="D5234" s="18"/>
      <c r="E5234" s="19" t="s">
        <v>4585</v>
      </c>
      <c r="F5234" s="20"/>
      <c r="G5234" s="20"/>
      <c r="H5234" s="20"/>
      <c r="I5234" s="20"/>
      <c r="J5234" s="20"/>
      <c r="K5234" s="20"/>
      <c r="L5234" s="20"/>
      <c r="M5234" s="20"/>
      <c r="N5234" s="20"/>
      <c r="O5234" s="20"/>
      <c r="P5234" s="20"/>
      <c r="Q5234" s="20"/>
      <c r="R5234" s="20"/>
      <c r="S5234" s="20"/>
      <c r="T5234" s="20"/>
      <c r="U5234" s="20"/>
      <c r="V5234" s="20"/>
      <c r="W5234" s="20"/>
      <c r="X5234" s="20"/>
      <c r="Y5234" s="20"/>
      <c r="Z5234" s="20"/>
      <c r="AA5234" s="20"/>
      <c r="AB5234" s="20"/>
      <c r="AC5234" s="20"/>
      <c r="AD5234" s="20"/>
      <c r="AE5234" s="20"/>
      <c r="AF5234" s="20"/>
      <c r="AG5234" s="20"/>
      <c r="AH5234" s="20"/>
      <c r="AI5234" s="20"/>
      <c r="AJ5234" s="20"/>
      <c r="AK5234" s="20"/>
      <c r="AL5234" s="20"/>
      <c r="AM5234" s="20"/>
      <c r="AN5234" s="20"/>
      <c r="AO5234" s="20"/>
      <c r="AP5234" s="20"/>
      <c r="AQ5234" s="20"/>
      <c r="AR5234" s="20"/>
      <c r="AS5234" s="20"/>
      <c r="AT5234" s="20"/>
      <c r="AU5234" s="20"/>
      <c r="AV5234" s="20"/>
      <c r="AW5234" s="20"/>
      <c r="AX5234" s="20"/>
      <c r="AY5234" s="209">
        <v>106.702</v>
      </c>
      <c r="AZ5234" s="209">
        <v>47.674999999999997</v>
      </c>
      <c r="BA5234" s="209">
        <v>32.9</v>
      </c>
      <c r="BB5234" s="21">
        <f t="shared" si="535"/>
        <v>106.702</v>
      </c>
      <c r="BC5234" s="21">
        <f>BD5234</f>
        <v>143.41666666666666</v>
      </c>
      <c r="BD5234" s="22">
        <f t="shared" si="537"/>
        <v>143.41666666666666</v>
      </c>
      <c r="BE5234" s="21">
        <f>BC5234-BD5234</f>
        <v>0</v>
      </c>
      <c r="BF5234" s="66">
        <v>21.9</v>
      </c>
      <c r="BG5234" s="10">
        <v>6</v>
      </c>
      <c r="BH5234" s="21">
        <f t="shared" si="538"/>
        <v>0.10670200000000001</v>
      </c>
      <c r="BI5234" s="22">
        <f t="shared" si="538"/>
        <v>0.10670200000000001</v>
      </c>
      <c r="BJ5234" s="21">
        <f>BH5234-BI5234</f>
        <v>0</v>
      </c>
      <c r="BK5234" s="21">
        <v>0.320106</v>
      </c>
      <c r="BL5234" s="22">
        <v>0.320106</v>
      </c>
      <c r="BM5234" s="21">
        <v>0</v>
      </c>
      <c r="BN5234" s="21">
        <f t="shared" si="536"/>
        <v>1.280424</v>
      </c>
      <c r="BO5234" s="22">
        <f t="shared" si="536"/>
        <v>1.280424</v>
      </c>
      <c r="BP5234" s="21">
        <f t="shared" si="536"/>
        <v>0</v>
      </c>
    </row>
    <row r="5235" spans="1:68" ht="11.1" hidden="1" customHeight="1" outlineLevel="2" x14ac:dyDescent="0.2">
      <c r="A5235" s="10"/>
      <c r="B5235" s="18"/>
      <c r="C5235" s="18"/>
      <c r="D5235" s="18"/>
      <c r="E5235" s="23" t="s">
        <v>4586</v>
      </c>
      <c r="F5235" s="24"/>
      <c r="G5235" s="24"/>
      <c r="H5235" s="24"/>
      <c r="I5235" s="24"/>
      <c r="J5235" s="24"/>
      <c r="K5235" s="24"/>
      <c r="L5235" s="24"/>
      <c r="M5235" s="24"/>
      <c r="N5235" s="24"/>
      <c r="O5235" s="24"/>
      <c r="P5235" s="24"/>
      <c r="Q5235" s="24"/>
      <c r="R5235" s="24"/>
      <c r="S5235" s="24"/>
      <c r="T5235" s="24"/>
      <c r="U5235" s="24"/>
      <c r="V5235" s="24"/>
      <c r="W5235" s="24"/>
      <c r="X5235" s="24"/>
      <c r="Y5235" s="24"/>
      <c r="Z5235" s="24"/>
      <c r="AA5235" s="24"/>
      <c r="AB5235" s="24"/>
      <c r="AC5235" s="24"/>
      <c r="AD5235" s="24"/>
      <c r="AE5235" s="24"/>
      <c r="AF5235" s="24"/>
      <c r="AG5235" s="24"/>
      <c r="AH5235" s="24"/>
      <c r="AI5235" s="24"/>
      <c r="AJ5235" s="24"/>
      <c r="AK5235" s="24"/>
      <c r="AL5235" s="24"/>
      <c r="AM5235" s="24"/>
      <c r="AN5235" s="24"/>
      <c r="AO5235" s="24"/>
      <c r="AP5235" s="24"/>
      <c r="AQ5235" s="24"/>
      <c r="AR5235" s="24"/>
      <c r="AS5235" s="24"/>
      <c r="AT5235" s="24"/>
      <c r="AU5235" s="24"/>
      <c r="AV5235" s="24"/>
      <c r="AW5235" s="24"/>
      <c r="AX5235" s="24"/>
      <c r="AY5235" s="208">
        <v>106.702</v>
      </c>
      <c r="AZ5235" s="208">
        <v>47.674999999999997</v>
      </c>
      <c r="BA5235" s="208">
        <v>32.9</v>
      </c>
      <c r="BB5235" s="21">
        <f t="shared" si="535"/>
        <v>106.702</v>
      </c>
      <c r="BC5235" s="21"/>
      <c r="BD5235" s="22">
        <f t="shared" si="537"/>
        <v>143.41666666666666</v>
      </c>
      <c r="BE5235" s="21"/>
      <c r="BG5235" s="10"/>
      <c r="BH5235" s="21">
        <f t="shared" si="538"/>
        <v>0</v>
      </c>
      <c r="BI5235" s="22">
        <f t="shared" si="538"/>
        <v>0.10670200000000001</v>
      </c>
      <c r="BJ5235" s="21"/>
      <c r="BK5235" s="21">
        <v>0</v>
      </c>
      <c r="BL5235" s="22">
        <v>0.320106</v>
      </c>
      <c r="BM5235" s="21"/>
      <c r="BN5235" s="21">
        <f t="shared" si="536"/>
        <v>0</v>
      </c>
      <c r="BO5235" s="22">
        <f t="shared" si="536"/>
        <v>1.280424</v>
      </c>
      <c r="BP5235" s="21">
        <f t="shared" si="536"/>
        <v>0</v>
      </c>
    </row>
    <row r="5236" spans="1:68" ht="11.1" hidden="1" customHeight="1" outlineLevel="1" collapsed="1" x14ac:dyDescent="0.2">
      <c r="A5236" s="10"/>
      <c r="B5236" s="18"/>
      <c r="C5236" s="18"/>
      <c r="D5236" s="18"/>
      <c r="E5236" s="19" t="s">
        <v>4587</v>
      </c>
      <c r="F5236" s="209">
        <v>43.677999999999997</v>
      </c>
      <c r="G5236" s="209">
        <v>33.523000000000003</v>
      </c>
      <c r="H5236" s="209">
        <v>26.957999999999998</v>
      </c>
      <c r="I5236" s="240">
        <v>20.32</v>
      </c>
      <c r="J5236" s="240"/>
      <c r="K5236" s="209">
        <v>12.2</v>
      </c>
      <c r="L5236" s="209">
        <v>1.462</v>
      </c>
      <c r="M5236" s="209">
        <v>1.41</v>
      </c>
      <c r="N5236" s="209">
        <v>0.22</v>
      </c>
      <c r="O5236" s="209">
        <v>15.65</v>
      </c>
      <c r="P5236" s="209">
        <v>33.624000000000002</v>
      </c>
      <c r="Q5236" s="209">
        <v>37.055</v>
      </c>
      <c r="R5236" s="209">
        <v>49.481000000000002</v>
      </c>
      <c r="S5236" s="209">
        <v>50.552999999999997</v>
      </c>
      <c r="T5236" s="209">
        <v>48.313000000000002</v>
      </c>
      <c r="U5236" s="209">
        <v>30.809000000000001</v>
      </c>
      <c r="V5236" s="209">
        <v>17.893999999999998</v>
      </c>
      <c r="W5236" s="209">
        <v>7.931</v>
      </c>
      <c r="X5236" s="209">
        <v>3.8439999999999999</v>
      </c>
      <c r="Y5236" s="209">
        <v>1.109</v>
      </c>
      <c r="Z5236" s="209">
        <v>8.548</v>
      </c>
      <c r="AA5236" s="209">
        <v>16.495000000000001</v>
      </c>
      <c r="AB5236" s="209">
        <v>25.824000000000002</v>
      </c>
      <c r="AC5236" s="209">
        <v>37.840000000000003</v>
      </c>
      <c r="AD5236" s="209">
        <v>43.673000000000002</v>
      </c>
      <c r="AE5236" s="209">
        <v>33.777999999999999</v>
      </c>
      <c r="AF5236" s="209">
        <v>37.466000000000001</v>
      </c>
      <c r="AG5236" s="209">
        <v>19.106000000000002</v>
      </c>
      <c r="AH5236" s="209">
        <v>13.733000000000001</v>
      </c>
      <c r="AI5236" s="209">
        <v>10.686</v>
      </c>
      <c r="AJ5236" s="209">
        <v>0.78700000000000003</v>
      </c>
      <c r="AK5236" s="20"/>
      <c r="AL5236" s="20"/>
      <c r="AM5236" s="209">
        <v>30.936</v>
      </c>
      <c r="AN5236" s="209">
        <v>11.677</v>
      </c>
      <c r="AO5236" s="209">
        <v>38.210999999999999</v>
      </c>
      <c r="AP5236" s="209">
        <v>34.058999999999997</v>
      </c>
      <c r="AQ5236" s="209">
        <v>38.511000000000003</v>
      </c>
      <c r="AR5236" s="209">
        <v>41.793999999999997</v>
      </c>
      <c r="AS5236" s="209">
        <v>30.533999999999999</v>
      </c>
      <c r="AT5236" s="209">
        <v>17.701000000000001</v>
      </c>
      <c r="AU5236" s="209">
        <v>7.7370000000000001</v>
      </c>
      <c r="AV5236" s="209">
        <v>1.754</v>
      </c>
      <c r="AW5236" s="209">
        <v>0.376</v>
      </c>
      <c r="AX5236" s="209">
        <v>0.52900000000000003</v>
      </c>
      <c r="AY5236" s="209">
        <v>9.7620000000000005</v>
      </c>
      <c r="AZ5236" s="209">
        <v>17.428000000000001</v>
      </c>
      <c r="BA5236" s="209">
        <v>75.149000000000001</v>
      </c>
      <c r="BB5236" s="21">
        <f t="shared" si="535"/>
        <v>75.149000000000001</v>
      </c>
      <c r="BC5236" s="21">
        <f>BF5236</f>
        <v>333</v>
      </c>
      <c r="BD5236" s="22">
        <f t="shared" si="537"/>
        <v>101.00672043010753</v>
      </c>
      <c r="BE5236" s="21">
        <f>BC5236-BD5236</f>
        <v>231.99327956989248</v>
      </c>
      <c r="BF5236" s="2">
        <v>333</v>
      </c>
      <c r="BG5236" s="10">
        <v>5</v>
      </c>
      <c r="BH5236" s="21">
        <f t="shared" si="538"/>
        <v>0.247752</v>
      </c>
      <c r="BI5236" s="22">
        <f t="shared" si="538"/>
        <v>7.5149000000000021E-2</v>
      </c>
      <c r="BJ5236" s="21">
        <f>BH5236-BI5236</f>
        <v>0.17260299999999998</v>
      </c>
      <c r="BK5236" s="21">
        <v>0.74325600000000003</v>
      </c>
      <c r="BL5236" s="22">
        <v>0.22544700000000006</v>
      </c>
      <c r="BM5236" s="21">
        <v>0.51780899999999996</v>
      </c>
      <c r="BN5236" s="21">
        <f t="shared" si="536"/>
        <v>2.9730240000000001</v>
      </c>
      <c r="BO5236" s="22">
        <f t="shared" si="536"/>
        <v>0.90178800000000026</v>
      </c>
      <c r="BP5236" s="21">
        <f t="shared" si="536"/>
        <v>2.0712359999999999</v>
      </c>
    </row>
    <row r="5237" spans="1:68" ht="11.1" hidden="1" customHeight="1" outlineLevel="2" x14ac:dyDescent="0.2">
      <c r="A5237" s="10"/>
      <c r="B5237" s="18"/>
      <c r="C5237" s="18"/>
      <c r="D5237" s="18"/>
      <c r="E5237" s="23" t="s">
        <v>4588</v>
      </c>
      <c r="F5237" s="208">
        <v>43.677999999999997</v>
      </c>
      <c r="G5237" s="208">
        <v>33.523000000000003</v>
      </c>
      <c r="H5237" s="208">
        <v>26.957999999999998</v>
      </c>
      <c r="I5237" s="239">
        <v>20.32</v>
      </c>
      <c r="J5237" s="239"/>
      <c r="K5237" s="208">
        <v>12.2</v>
      </c>
      <c r="L5237" s="208">
        <v>1.462</v>
      </c>
      <c r="M5237" s="208">
        <v>1.41</v>
      </c>
      <c r="N5237" s="208">
        <v>0.22</v>
      </c>
      <c r="O5237" s="208">
        <v>15.65</v>
      </c>
      <c r="P5237" s="208">
        <v>33.624000000000002</v>
      </c>
      <c r="Q5237" s="208">
        <v>37.055</v>
      </c>
      <c r="R5237" s="208">
        <v>49.481000000000002</v>
      </c>
      <c r="S5237" s="208">
        <v>50.552999999999997</v>
      </c>
      <c r="T5237" s="208">
        <v>48.313000000000002</v>
      </c>
      <c r="U5237" s="208">
        <v>30.809000000000001</v>
      </c>
      <c r="V5237" s="208">
        <v>17.893999999999998</v>
      </c>
      <c r="W5237" s="208">
        <v>7.931</v>
      </c>
      <c r="X5237" s="208">
        <v>3.8439999999999999</v>
      </c>
      <c r="Y5237" s="208">
        <v>1.109</v>
      </c>
      <c r="Z5237" s="208">
        <v>8.548</v>
      </c>
      <c r="AA5237" s="208">
        <v>16.495000000000001</v>
      </c>
      <c r="AB5237" s="208">
        <v>25.824000000000002</v>
      </c>
      <c r="AC5237" s="208">
        <v>37.840000000000003</v>
      </c>
      <c r="AD5237" s="208">
        <v>43.673000000000002</v>
      </c>
      <c r="AE5237" s="208">
        <v>33.777999999999999</v>
      </c>
      <c r="AF5237" s="208">
        <v>37.466000000000001</v>
      </c>
      <c r="AG5237" s="208">
        <v>19.106000000000002</v>
      </c>
      <c r="AH5237" s="208">
        <v>13.733000000000001</v>
      </c>
      <c r="AI5237" s="208">
        <v>10.686</v>
      </c>
      <c r="AJ5237" s="208">
        <v>0.78700000000000003</v>
      </c>
      <c r="AK5237" s="24"/>
      <c r="AL5237" s="24"/>
      <c r="AM5237" s="208">
        <v>30.936</v>
      </c>
      <c r="AN5237" s="208">
        <v>11.677</v>
      </c>
      <c r="AO5237" s="208">
        <v>38.210999999999999</v>
      </c>
      <c r="AP5237" s="208">
        <v>34.058999999999997</v>
      </c>
      <c r="AQ5237" s="208">
        <v>38.511000000000003</v>
      </c>
      <c r="AR5237" s="208">
        <v>41.793999999999997</v>
      </c>
      <c r="AS5237" s="208">
        <v>30.533999999999999</v>
      </c>
      <c r="AT5237" s="208">
        <v>17.701000000000001</v>
      </c>
      <c r="AU5237" s="208">
        <v>7.7370000000000001</v>
      </c>
      <c r="AV5237" s="208">
        <v>1.754</v>
      </c>
      <c r="AW5237" s="208">
        <v>0.376</v>
      </c>
      <c r="AX5237" s="208">
        <v>0.52900000000000003</v>
      </c>
      <c r="AY5237" s="208">
        <v>9.7620000000000005</v>
      </c>
      <c r="AZ5237" s="208">
        <v>17.428000000000001</v>
      </c>
      <c r="BA5237" s="208">
        <v>75.149000000000001</v>
      </c>
      <c r="BB5237" s="21">
        <f t="shared" si="535"/>
        <v>75.149000000000001</v>
      </c>
      <c r="BC5237" s="21"/>
      <c r="BD5237" s="22">
        <f t="shared" si="537"/>
        <v>101.00672043010753</v>
      </c>
      <c r="BE5237" s="21"/>
      <c r="BG5237" s="10"/>
      <c r="BH5237" s="21">
        <f t="shared" si="538"/>
        <v>0</v>
      </c>
      <c r="BI5237" s="22">
        <f t="shared" si="538"/>
        <v>7.5149000000000021E-2</v>
      </c>
      <c r="BJ5237" s="21"/>
      <c r="BK5237" s="21">
        <v>0</v>
      </c>
      <c r="BL5237" s="22">
        <v>0.22544700000000006</v>
      </c>
      <c r="BM5237" s="21"/>
      <c r="BN5237" s="21">
        <f t="shared" si="536"/>
        <v>0</v>
      </c>
      <c r="BO5237" s="22">
        <f t="shared" si="536"/>
        <v>0.90178800000000026</v>
      </c>
      <c r="BP5237" s="21">
        <f t="shared" si="536"/>
        <v>0</v>
      </c>
    </row>
    <row r="5238" spans="1:68" ht="11.1" hidden="1" customHeight="1" outlineLevel="1" collapsed="1" x14ac:dyDescent="0.2">
      <c r="A5238" s="10"/>
      <c r="B5238" s="18"/>
      <c r="C5238" s="18"/>
      <c r="D5238" s="18"/>
      <c r="E5238" s="19" t="s">
        <v>4589</v>
      </c>
      <c r="F5238" s="20"/>
      <c r="G5238" s="20"/>
      <c r="H5238" s="20"/>
      <c r="I5238" s="20"/>
      <c r="J5238" s="20"/>
      <c r="K5238" s="20"/>
      <c r="L5238" s="20"/>
      <c r="M5238" s="20"/>
      <c r="N5238" s="20"/>
      <c r="O5238" s="20"/>
      <c r="P5238" s="20"/>
      <c r="Q5238" s="20"/>
      <c r="R5238" s="20"/>
      <c r="S5238" s="20"/>
      <c r="T5238" s="20"/>
      <c r="U5238" s="20"/>
      <c r="V5238" s="20"/>
      <c r="W5238" s="20"/>
      <c r="X5238" s="20"/>
      <c r="Y5238" s="20"/>
      <c r="Z5238" s="20"/>
      <c r="AA5238" s="20"/>
      <c r="AB5238" s="20"/>
      <c r="AC5238" s="20"/>
      <c r="AD5238" s="20"/>
      <c r="AE5238" s="20"/>
      <c r="AF5238" s="20"/>
      <c r="AG5238" s="20"/>
      <c r="AH5238" s="20"/>
      <c r="AI5238" s="20"/>
      <c r="AJ5238" s="20"/>
      <c r="AK5238" s="20"/>
      <c r="AL5238" s="20"/>
      <c r="AM5238" s="20"/>
      <c r="AN5238" s="20"/>
      <c r="AO5238" s="20"/>
      <c r="AP5238" s="209">
        <v>2.5670000000000002</v>
      </c>
      <c r="AQ5238" s="20"/>
      <c r="AR5238" s="209">
        <v>4.4000000000000004</v>
      </c>
      <c r="AS5238" s="209">
        <v>3</v>
      </c>
      <c r="AT5238" s="209">
        <v>1.6140000000000001</v>
      </c>
      <c r="AU5238" s="209">
        <v>0.33700000000000002</v>
      </c>
      <c r="AV5238" s="20"/>
      <c r="AW5238" s="20"/>
      <c r="AX5238" s="20"/>
      <c r="AY5238" s="20"/>
      <c r="AZ5238" s="209">
        <v>1.885</v>
      </c>
      <c r="BA5238" s="209">
        <v>2.2970000000000002</v>
      </c>
      <c r="BB5238" s="21">
        <f t="shared" si="535"/>
        <v>4.4000000000000004</v>
      </c>
      <c r="BC5238" s="21">
        <f>BD5238</f>
        <v>5.913978494623656</v>
      </c>
      <c r="BD5238" s="22">
        <f t="shared" si="537"/>
        <v>5.913978494623656</v>
      </c>
      <c r="BE5238" s="21">
        <f>BC5238-BD5238</f>
        <v>0</v>
      </c>
      <c r="BF5238" s="2">
        <v>5.75</v>
      </c>
      <c r="BG5238" s="10">
        <v>6</v>
      </c>
      <c r="BH5238" s="21">
        <f t="shared" si="538"/>
        <v>4.4000000000000003E-3</v>
      </c>
      <c r="BI5238" s="22">
        <f t="shared" si="538"/>
        <v>4.4000000000000003E-3</v>
      </c>
      <c r="BJ5238" s="21">
        <f>BH5238-BI5238</f>
        <v>0</v>
      </c>
      <c r="BK5238" s="21">
        <v>1.32E-2</v>
      </c>
      <c r="BL5238" s="22">
        <v>1.32E-2</v>
      </c>
      <c r="BM5238" s="21">
        <v>0</v>
      </c>
      <c r="BN5238" s="21">
        <f t="shared" si="536"/>
        <v>5.28E-2</v>
      </c>
      <c r="BO5238" s="22">
        <f t="shared" si="536"/>
        <v>5.28E-2</v>
      </c>
      <c r="BP5238" s="21">
        <f t="shared" si="536"/>
        <v>0</v>
      </c>
    </row>
    <row r="5239" spans="1:68" ht="11.1" hidden="1" customHeight="1" outlineLevel="2" x14ac:dyDescent="0.2">
      <c r="A5239" s="10"/>
      <c r="B5239" s="18"/>
      <c r="C5239" s="18"/>
      <c r="D5239" s="18"/>
      <c r="E5239" s="23" t="s">
        <v>4590</v>
      </c>
      <c r="F5239" s="24"/>
      <c r="G5239" s="24"/>
      <c r="H5239" s="24"/>
      <c r="I5239" s="24"/>
      <c r="J5239" s="24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24"/>
      <c r="AC5239" s="24"/>
      <c r="AD5239" s="24"/>
      <c r="AE5239" s="24"/>
      <c r="AF5239" s="24"/>
      <c r="AG5239" s="24"/>
      <c r="AH5239" s="24"/>
      <c r="AI5239" s="24"/>
      <c r="AJ5239" s="24"/>
      <c r="AK5239" s="24"/>
      <c r="AL5239" s="24"/>
      <c r="AM5239" s="24"/>
      <c r="AN5239" s="24"/>
      <c r="AO5239" s="24"/>
      <c r="AP5239" s="208">
        <v>2.5670000000000002</v>
      </c>
      <c r="AQ5239" s="24"/>
      <c r="AR5239" s="208">
        <v>4.4000000000000004</v>
      </c>
      <c r="AS5239" s="208">
        <v>3</v>
      </c>
      <c r="AT5239" s="208">
        <v>1.6140000000000001</v>
      </c>
      <c r="AU5239" s="208">
        <v>0.33700000000000002</v>
      </c>
      <c r="AV5239" s="24"/>
      <c r="AW5239" s="24"/>
      <c r="AX5239" s="24"/>
      <c r="AY5239" s="24"/>
      <c r="AZ5239" s="208">
        <v>1.885</v>
      </c>
      <c r="BA5239" s="208">
        <v>2.2970000000000002</v>
      </c>
      <c r="BB5239" s="21">
        <f t="shared" si="535"/>
        <v>4.4000000000000004</v>
      </c>
      <c r="BC5239" s="21"/>
      <c r="BD5239" s="22">
        <f t="shared" si="537"/>
        <v>5.913978494623656</v>
      </c>
      <c r="BE5239" s="21"/>
      <c r="BG5239" s="10"/>
      <c r="BH5239" s="21">
        <f t="shared" si="538"/>
        <v>0</v>
      </c>
      <c r="BI5239" s="22">
        <f t="shared" si="538"/>
        <v>4.4000000000000003E-3</v>
      </c>
      <c r="BJ5239" s="21"/>
      <c r="BK5239" s="21">
        <v>0</v>
      </c>
      <c r="BL5239" s="22">
        <v>1.32E-2</v>
      </c>
      <c r="BM5239" s="21"/>
      <c r="BN5239" s="21">
        <f t="shared" si="536"/>
        <v>0</v>
      </c>
      <c r="BO5239" s="22">
        <f t="shared" si="536"/>
        <v>5.28E-2</v>
      </c>
      <c r="BP5239" s="21">
        <f t="shared" si="536"/>
        <v>0</v>
      </c>
    </row>
    <row r="5240" spans="1:68" ht="11.1" hidden="1" customHeight="1" outlineLevel="1" collapsed="1" x14ac:dyDescent="0.2">
      <c r="A5240" s="10"/>
      <c r="B5240" s="18"/>
      <c r="C5240" s="18"/>
      <c r="D5240" s="18"/>
      <c r="E5240" s="19" t="s">
        <v>4591</v>
      </c>
      <c r="F5240" s="209">
        <v>8.6229999999999993</v>
      </c>
      <c r="G5240" s="209">
        <v>9.0020000000000007</v>
      </c>
      <c r="H5240" s="209">
        <v>4.2080000000000002</v>
      </c>
      <c r="I5240" s="240">
        <v>3.0939999999999999</v>
      </c>
      <c r="J5240" s="240"/>
      <c r="K5240" s="20"/>
      <c r="L5240" s="209">
        <v>1.863</v>
      </c>
      <c r="M5240" s="20"/>
      <c r="N5240" s="20"/>
      <c r="O5240" s="20"/>
      <c r="P5240" s="209">
        <v>3.2309999999999999</v>
      </c>
      <c r="Q5240" s="209">
        <v>5.8460000000000001</v>
      </c>
      <c r="R5240" s="209">
        <v>9.6999999999999993</v>
      </c>
      <c r="S5240" s="209">
        <v>8.875</v>
      </c>
      <c r="T5240" s="209">
        <v>8.8130000000000006</v>
      </c>
      <c r="U5240" s="209">
        <v>8</v>
      </c>
      <c r="V5240" s="209">
        <v>21.504000000000001</v>
      </c>
      <c r="W5240" s="20"/>
      <c r="X5240" s="20"/>
      <c r="Y5240" s="20"/>
      <c r="Z5240" s="209">
        <v>3.0350000000000001</v>
      </c>
      <c r="AA5240" s="20"/>
      <c r="AB5240" s="209">
        <v>1.7969999999999999</v>
      </c>
      <c r="AC5240" s="209">
        <v>3.4660000000000002</v>
      </c>
      <c r="AD5240" s="209">
        <v>7.05</v>
      </c>
      <c r="AE5240" s="209">
        <v>6.0860000000000003</v>
      </c>
      <c r="AF5240" s="209">
        <v>5.1310000000000002</v>
      </c>
      <c r="AG5240" s="209">
        <v>3.669</v>
      </c>
      <c r="AH5240" s="209">
        <v>2.7970000000000002</v>
      </c>
      <c r="AI5240" s="209">
        <v>0.7</v>
      </c>
      <c r="AJ5240" s="20"/>
      <c r="AK5240" s="20"/>
      <c r="AL5240" s="20"/>
      <c r="AM5240" s="209">
        <v>0.44700000000000001</v>
      </c>
      <c r="AN5240" s="209">
        <v>0.63800000000000001</v>
      </c>
      <c r="AO5240" s="209">
        <v>3.351</v>
      </c>
      <c r="AP5240" s="209">
        <v>6.9</v>
      </c>
      <c r="AQ5240" s="209">
        <v>7</v>
      </c>
      <c r="AR5240" s="209">
        <v>3.0350000000000001</v>
      </c>
      <c r="AS5240" s="209">
        <v>5.8339999999999996</v>
      </c>
      <c r="AT5240" s="209">
        <v>1.702</v>
      </c>
      <c r="AU5240" s="20"/>
      <c r="AV5240" s="20"/>
      <c r="AW5240" s="20"/>
      <c r="AX5240" s="20"/>
      <c r="AY5240" s="20"/>
      <c r="AZ5240" s="209">
        <v>3.3050000000000002</v>
      </c>
      <c r="BA5240" s="209">
        <v>4.1189999999999998</v>
      </c>
      <c r="BB5240" s="21">
        <f t="shared" si="535"/>
        <v>21.504000000000001</v>
      </c>
      <c r="BC5240" s="21">
        <f>BD5240</f>
        <v>28.903225806451616</v>
      </c>
      <c r="BD5240" s="22">
        <f t="shared" si="537"/>
        <v>28.903225806451616</v>
      </c>
      <c r="BE5240" s="21">
        <f>BC5240-BD5240</f>
        <v>0</v>
      </c>
      <c r="BF5240" s="2">
        <v>22.2</v>
      </c>
      <c r="BG5240" s="10">
        <v>6</v>
      </c>
      <c r="BH5240" s="21">
        <f t="shared" si="538"/>
        <v>2.1504000000000002E-2</v>
      </c>
      <c r="BI5240" s="22">
        <f t="shared" si="538"/>
        <v>2.1504000000000002E-2</v>
      </c>
      <c r="BJ5240" s="21">
        <f>BH5240-BI5240</f>
        <v>0</v>
      </c>
      <c r="BK5240" s="21">
        <v>6.4512000000000014E-2</v>
      </c>
      <c r="BL5240" s="22">
        <v>6.4512000000000014E-2</v>
      </c>
      <c r="BM5240" s="21">
        <v>0</v>
      </c>
      <c r="BN5240" s="21">
        <f t="shared" si="536"/>
        <v>0.25804800000000006</v>
      </c>
      <c r="BO5240" s="22">
        <f t="shared" si="536"/>
        <v>0.25804800000000006</v>
      </c>
      <c r="BP5240" s="21">
        <f t="shared" si="536"/>
        <v>0</v>
      </c>
    </row>
    <row r="5241" spans="1:68" ht="11.1" hidden="1" customHeight="1" outlineLevel="2" x14ac:dyDescent="0.2">
      <c r="A5241" s="10"/>
      <c r="B5241" s="18"/>
      <c r="C5241" s="18"/>
      <c r="D5241" s="18"/>
      <c r="E5241" s="23" t="s">
        <v>4592</v>
      </c>
      <c r="F5241" s="208">
        <v>8.6229999999999993</v>
      </c>
      <c r="G5241" s="208">
        <v>9.0020000000000007</v>
      </c>
      <c r="H5241" s="208">
        <v>4.2080000000000002</v>
      </c>
      <c r="I5241" s="239">
        <v>3.0939999999999999</v>
      </c>
      <c r="J5241" s="239"/>
      <c r="K5241" s="24"/>
      <c r="L5241" s="208">
        <v>1.863</v>
      </c>
      <c r="M5241" s="24"/>
      <c r="N5241" s="24"/>
      <c r="O5241" s="24"/>
      <c r="P5241" s="208">
        <v>3.2309999999999999</v>
      </c>
      <c r="Q5241" s="208">
        <v>5.8460000000000001</v>
      </c>
      <c r="R5241" s="24"/>
      <c r="S5241" s="24"/>
      <c r="T5241" s="24"/>
      <c r="U5241" s="208">
        <v>8</v>
      </c>
      <c r="V5241" s="208">
        <v>21.504000000000001</v>
      </c>
      <c r="W5241" s="24"/>
      <c r="X5241" s="24"/>
      <c r="Y5241" s="24"/>
      <c r="Z5241" s="208">
        <v>3.0350000000000001</v>
      </c>
      <c r="AA5241" s="24"/>
      <c r="AB5241" s="208">
        <v>1.7969999999999999</v>
      </c>
      <c r="AC5241" s="208">
        <v>3.4660000000000002</v>
      </c>
      <c r="AD5241" s="208">
        <v>7.05</v>
      </c>
      <c r="AE5241" s="208">
        <v>6.0860000000000003</v>
      </c>
      <c r="AF5241" s="208">
        <v>5.1310000000000002</v>
      </c>
      <c r="AG5241" s="208">
        <v>3.669</v>
      </c>
      <c r="AH5241" s="208">
        <v>2.7970000000000002</v>
      </c>
      <c r="AI5241" s="208">
        <v>0.7</v>
      </c>
      <c r="AJ5241" s="24"/>
      <c r="AK5241" s="24"/>
      <c r="AL5241" s="24"/>
      <c r="AM5241" s="208">
        <v>0.44700000000000001</v>
      </c>
      <c r="AN5241" s="208">
        <v>0.63800000000000001</v>
      </c>
      <c r="AO5241" s="208">
        <v>3.351</v>
      </c>
      <c r="AP5241" s="208">
        <v>6.9</v>
      </c>
      <c r="AQ5241" s="208">
        <v>7</v>
      </c>
      <c r="AR5241" s="208">
        <v>3.0350000000000001</v>
      </c>
      <c r="AS5241" s="208">
        <v>5.8339999999999996</v>
      </c>
      <c r="AT5241" s="208">
        <v>1.702</v>
      </c>
      <c r="AU5241" s="24"/>
      <c r="AV5241" s="24"/>
      <c r="AW5241" s="24"/>
      <c r="AX5241" s="24"/>
      <c r="AY5241" s="24"/>
      <c r="AZ5241" s="208">
        <v>3.3050000000000002</v>
      </c>
      <c r="BA5241" s="208">
        <v>4.1189999999999998</v>
      </c>
      <c r="BB5241" s="21">
        <f t="shared" si="535"/>
        <v>21.504000000000001</v>
      </c>
      <c r="BC5241" s="21"/>
      <c r="BD5241" s="22">
        <f t="shared" si="537"/>
        <v>28.903225806451616</v>
      </c>
      <c r="BE5241" s="21"/>
      <c r="BG5241" s="10"/>
      <c r="BH5241" s="21">
        <f t="shared" si="538"/>
        <v>0</v>
      </c>
      <c r="BI5241" s="22">
        <f t="shared" si="538"/>
        <v>2.1504000000000002E-2</v>
      </c>
      <c r="BJ5241" s="21"/>
      <c r="BK5241" s="21">
        <v>0</v>
      </c>
      <c r="BL5241" s="22">
        <v>6.4512000000000014E-2</v>
      </c>
      <c r="BM5241" s="21"/>
      <c r="BN5241" s="21">
        <f t="shared" si="536"/>
        <v>0</v>
      </c>
      <c r="BO5241" s="22">
        <f t="shared" si="536"/>
        <v>0.25804800000000006</v>
      </c>
      <c r="BP5241" s="21">
        <f t="shared" si="536"/>
        <v>0</v>
      </c>
    </row>
    <row r="5242" spans="1:68" ht="11.1" hidden="1" customHeight="1" outlineLevel="1" collapsed="1" x14ac:dyDescent="0.2">
      <c r="A5242" s="10"/>
      <c r="B5242" s="18"/>
      <c r="C5242" s="18"/>
      <c r="D5242" s="18"/>
      <c r="E5242" s="19" t="s">
        <v>4593</v>
      </c>
      <c r="F5242" s="20"/>
      <c r="G5242" s="20"/>
      <c r="H5242" s="20"/>
      <c r="I5242" s="20"/>
      <c r="J5242" s="20"/>
      <c r="K5242" s="20"/>
      <c r="L5242" s="20"/>
      <c r="M5242" s="20"/>
      <c r="N5242" s="20"/>
      <c r="O5242" s="20"/>
      <c r="P5242" s="20"/>
      <c r="Q5242" s="20"/>
      <c r="R5242" s="20"/>
      <c r="S5242" s="20"/>
      <c r="T5242" s="20"/>
      <c r="U5242" s="20"/>
      <c r="V5242" s="20"/>
      <c r="W5242" s="20"/>
      <c r="X5242" s="20"/>
      <c r="Y5242" s="20"/>
      <c r="Z5242" s="20"/>
      <c r="AA5242" s="20"/>
      <c r="AB5242" s="20"/>
      <c r="AC5242" s="20"/>
      <c r="AD5242" s="20"/>
      <c r="AE5242" s="20"/>
      <c r="AF5242" s="20"/>
      <c r="AG5242" s="20"/>
      <c r="AH5242" s="20"/>
      <c r="AI5242" s="20"/>
      <c r="AJ5242" s="20"/>
      <c r="AK5242" s="20"/>
      <c r="AL5242" s="20"/>
      <c r="AM5242" s="20"/>
      <c r="AN5242" s="20"/>
      <c r="AO5242" s="20"/>
      <c r="AP5242" s="20"/>
      <c r="AQ5242" s="20"/>
      <c r="AR5242" s="20"/>
      <c r="AS5242" s="20"/>
      <c r="AT5242" s="20"/>
      <c r="AU5242" s="209">
        <v>163.43100000000001</v>
      </c>
      <c r="AV5242" s="209">
        <v>103.367</v>
      </c>
      <c r="AW5242" s="209">
        <v>119.74</v>
      </c>
      <c r="AX5242" s="20"/>
      <c r="AY5242" s="209">
        <v>212.303</v>
      </c>
      <c r="AZ5242" s="209">
        <v>122.962</v>
      </c>
      <c r="BA5242" s="209">
        <v>151.99299999999999</v>
      </c>
      <c r="BB5242" s="56">
        <f>BB5243+BB5244</f>
        <v>227.21600000000001</v>
      </c>
      <c r="BC5242" s="21">
        <f>BD5242</f>
        <v>305.39784946236557</v>
      </c>
      <c r="BD5242" s="22">
        <f t="shared" si="537"/>
        <v>305.39784946236557</v>
      </c>
      <c r="BE5242" s="21">
        <f>BC5242-BD5242</f>
        <v>0</v>
      </c>
      <c r="BF5242" s="98"/>
      <c r="BG5242" s="10">
        <v>4</v>
      </c>
      <c r="BH5242" s="21">
        <f t="shared" si="538"/>
        <v>0.22721599999999997</v>
      </c>
      <c r="BI5242" s="22">
        <f t="shared" si="538"/>
        <v>0.22721599999999997</v>
      </c>
      <c r="BJ5242" s="21">
        <f>BH5242-BI5242</f>
        <v>0</v>
      </c>
      <c r="BK5242" s="21">
        <v>0.68164799999999992</v>
      </c>
      <c r="BL5242" s="22">
        <v>0.68164799999999992</v>
      </c>
      <c r="BM5242" s="21">
        <v>0</v>
      </c>
      <c r="BN5242" s="21">
        <f t="shared" si="536"/>
        <v>2.7265919999999997</v>
      </c>
      <c r="BO5242" s="22">
        <f t="shared" si="536"/>
        <v>2.7265919999999997</v>
      </c>
      <c r="BP5242" s="21">
        <f t="shared" si="536"/>
        <v>0</v>
      </c>
    </row>
    <row r="5243" spans="1:68" ht="11.1" hidden="1" customHeight="1" outlineLevel="2" x14ac:dyDescent="0.2">
      <c r="A5243" s="10"/>
      <c r="B5243" s="18"/>
      <c r="C5243" s="18"/>
      <c r="D5243" s="18"/>
      <c r="E5243" s="23" t="s">
        <v>4594</v>
      </c>
      <c r="F5243" s="24"/>
      <c r="G5243" s="24"/>
      <c r="H5243" s="24"/>
      <c r="I5243" s="24"/>
      <c r="J5243" s="24"/>
      <c r="K5243" s="24"/>
      <c r="L5243" s="24"/>
      <c r="M5243" s="24"/>
      <c r="N5243" s="24"/>
      <c r="O5243" s="24"/>
      <c r="P5243" s="24"/>
      <c r="Q5243" s="24"/>
      <c r="R5243" s="24"/>
      <c r="S5243" s="24"/>
      <c r="T5243" s="24"/>
      <c r="U5243" s="24"/>
      <c r="V5243" s="24"/>
      <c r="W5243" s="24"/>
      <c r="X5243" s="24"/>
      <c r="Y5243" s="24"/>
      <c r="Z5243" s="24"/>
      <c r="AA5243" s="24"/>
      <c r="AB5243" s="24"/>
      <c r="AC5243" s="24"/>
      <c r="AD5243" s="24"/>
      <c r="AE5243" s="24"/>
      <c r="AF5243" s="24"/>
      <c r="AG5243" s="24"/>
      <c r="AH5243" s="24"/>
      <c r="AI5243" s="24"/>
      <c r="AJ5243" s="24"/>
      <c r="AK5243" s="24"/>
      <c r="AL5243" s="24"/>
      <c r="AM5243" s="24"/>
      <c r="AN5243" s="24"/>
      <c r="AO5243" s="24"/>
      <c r="AP5243" s="24"/>
      <c r="AQ5243" s="24"/>
      <c r="AR5243" s="24"/>
      <c r="AS5243" s="24"/>
      <c r="AT5243" s="24"/>
      <c r="AU5243" s="208">
        <v>88.049000000000007</v>
      </c>
      <c r="AV5243" s="208">
        <v>85.861000000000004</v>
      </c>
      <c r="AW5243" s="208">
        <v>42.975000000000001</v>
      </c>
      <c r="AX5243" s="24"/>
      <c r="AY5243" s="208">
        <v>73.135999999999996</v>
      </c>
      <c r="AZ5243" s="208">
        <v>52.720999999999997</v>
      </c>
      <c r="BA5243" s="208">
        <v>59.975999999999999</v>
      </c>
      <c r="BB5243" s="21">
        <f t="shared" si="535"/>
        <v>88.049000000000007</v>
      </c>
      <c r="BC5243" s="21"/>
      <c r="BD5243" s="22">
        <f t="shared" si="537"/>
        <v>118.34543010752689</v>
      </c>
      <c r="BE5243" s="21"/>
      <c r="BG5243" s="10"/>
      <c r="BH5243" s="21">
        <f t="shared" si="538"/>
        <v>0</v>
      </c>
      <c r="BI5243" s="22">
        <f t="shared" si="538"/>
        <v>8.8049000000000002E-2</v>
      </c>
      <c r="BJ5243" s="21"/>
      <c r="BK5243" s="21">
        <v>0</v>
      </c>
      <c r="BL5243" s="22">
        <v>0.26414700000000002</v>
      </c>
      <c r="BM5243" s="21"/>
      <c r="BN5243" s="21">
        <f t="shared" si="536"/>
        <v>0</v>
      </c>
      <c r="BO5243" s="22">
        <f t="shared" si="536"/>
        <v>1.0565880000000001</v>
      </c>
      <c r="BP5243" s="21">
        <f t="shared" si="536"/>
        <v>0</v>
      </c>
    </row>
    <row r="5244" spans="1:68" ht="11.1" hidden="1" customHeight="1" outlineLevel="2" x14ac:dyDescent="0.2">
      <c r="A5244" s="10"/>
      <c r="B5244" s="18"/>
      <c r="C5244" s="18"/>
      <c r="D5244" s="18"/>
      <c r="E5244" s="23" t="s">
        <v>4595</v>
      </c>
      <c r="F5244" s="24"/>
      <c r="G5244" s="24"/>
      <c r="H5244" s="24"/>
      <c r="I5244" s="24"/>
      <c r="J5244" s="24"/>
      <c r="K5244" s="24"/>
      <c r="L5244" s="24"/>
      <c r="M5244" s="24"/>
      <c r="N5244" s="24"/>
      <c r="O5244" s="24"/>
      <c r="P5244" s="24"/>
      <c r="Q5244" s="24"/>
      <c r="R5244" s="24"/>
      <c r="S5244" s="24"/>
      <c r="T5244" s="24"/>
      <c r="U5244" s="24"/>
      <c r="V5244" s="24"/>
      <c r="W5244" s="24"/>
      <c r="X5244" s="24"/>
      <c r="Y5244" s="24"/>
      <c r="Z5244" s="24"/>
      <c r="AA5244" s="24"/>
      <c r="AB5244" s="24"/>
      <c r="AC5244" s="24"/>
      <c r="AD5244" s="24"/>
      <c r="AE5244" s="24"/>
      <c r="AF5244" s="24"/>
      <c r="AG5244" s="24"/>
      <c r="AH5244" s="24"/>
      <c r="AI5244" s="24"/>
      <c r="AJ5244" s="24"/>
      <c r="AK5244" s="24"/>
      <c r="AL5244" s="24"/>
      <c r="AM5244" s="24"/>
      <c r="AN5244" s="24"/>
      <c r="AO5244" s="24"/>
      <c r="AP5244" s="24"/>
      <c r="AQ5244" s="24"/>
      <c r="AR5244" s="24"/>
      <c r="AS5244" s="24"/>
      <c r="AT5244" s="24"/>
      <c r="AU5244" s="208">
        <v>75.382000000000005</v>
      </c>
      <c r="AV5244" s="208">
        <v>17.506</v>
      </c>
      <c r="AW5244" s="208">
        <v>76.765000000000001</v>
      </c>
      <c r="AX5244" s="24"/>
      <c r="AY5244" s="208">
        <v>139.167</v>
      </c>
      <c r="AZ5244" s="208">
        <v>70.241</v>
      </c>
      <c r="BA5244" s="208">
        <v>92.016999999999996</v>
      </c>
      <c r="BB5244" s="21">
        <f t="shared" si="535"/>
        <v>139.167</v>
      </c>
      <c r="BC5244" s="21"/>
      <c r="BD5244" s="22">
        <f t="shared" si="537"/>
        <v>187.05241935483872</v>
      </c>
      <c r="BE5244" s="21"/>
      <c r="BG5244" s="10"/>
      <c r="BH5244" s="21">
        <f t="shared" si="538"/>
        <v>0</v>
      </c>
      <c r="BI5244" s="22">
        <f t="shared" si="538"/>
        <v>0.13916700000000001</v>
      </c>
      <c r="BJ5244" s="21"/>
      <c r="BK5244" s="21">
        <v>0</v>
      </c>
      <c r="BL5244" s="22">
        <v>0.41750100000000001</v>
      </c>
      <c r="BM5244" s="21"/>
      <c r="BN5244" s="21">
        <f t="shared" si="536"/>
        <v>0</v>
      </c>
      <c r="BO5244" s="22">
        <f t="shared" si="536"/>
        <v>1.670004</v>
      </c>
      <c r="BP5244" s="21">
        <f t="shared" si="536"/>
        <v>0</v>
      </c>
    </row>
    <row r="5245" spans="1:68" ht="11.1" hidden="1" customHeight="1" outlineLevel="1" collapsed="1" x14ac:dyDescent="0.2">
      <c r="A5245" s="10"/>
      <c r="B5245" s="18"/>
      <c r="C5245" s="18"/>
      <c r="D5245" s="18"/>
      <c r="E5245" s="19" t="s">
        <v>4596</v>
      </c>
      <c r="F5245" s="209">
        <v>23.503</v>
      </c>
      <c r="G5245" s="209">
        <v>20.850999999999999</v>
      </c>
      <c r="H5245" s="209">
        <v>15.539</v>
      </c>
      <c r="I5245" s="240">
        <v>9.4469999999999992</v>
      </c>
      <c r="J5245" s="240"/>
      <c r="K5245" s="209">
        <v>3.9769999999999999</v>
      </c>
      <c r="L5245" s="20"/>
      <c r="M5245" s="209">
        <v>2.1030000000000002</v>
      </c>
      <c r="N5245" s="20"/>
      <c r="O5245" s="209">
        <v>5.7880000000000003</v>
      </c>
      <c r="P5245" s="209">
        <v>10.977</v>
      </c>
      <c r="Q5245" s="209">
        <v>17.358000000000001</v>
      </c>
      <c r="R5245" s="209">
        <v>22.835999999999999</v>
      </c>
      <c r="S5245" s="209">
        <v>25.14</v>
      </c>
      <c r="T5245" s="209">
        <v>21.95</v>
      </c>
      <c r="U5245" s="209">
        <v>18.077999999999999</v>
      </c>
      <c r="V5245" s="209">
        <v>9.7509999999999994</v>
      </c>
      <c r="W5245" s="209">
        <v>6.149</v>
      </c>
      <c r="X5245" s="20"/>
      <c r="Y5245" s="209">
        <v>0.59199999999999997</v>
      </c>
      <c r="Z5245" s="20"/>
      <c r="AA5245" s="209">
        <v>6.1769999999999996</v>
      </c>
      <c r="AB5245" s="209">
        <v>10.746</v>
      </c>
      <c r="AC5245" s="209">
        <v>21.128</v>
      </c>
      <c r="AD5245" s="209">
        <v>21.837</v>
      </c>
      <c r="AE5245" s="209">
        <v>22.957000000000001</v>
      </c>
      <c r="AF5245" s="209">
        <v>15.374000000000001</v>
      </c>
      <c r="AG5245" s="209">
        <v>12.816000000000001</v>
      </c>
      <c r="AH5245" s="209">
        <v>7.3970000000000002</v>
      </c>
      <c r="AI5245" s="209">
        <v>6.2089999999999996</v>
      </c>
      <c r="AJ5245" s="209">
        <v>0.376</v>
      </c>
      <c r="AK5245" s="209">
        <v>0.318</v>
      </c>
      <c r="AL5245" s="209">
        <v>6.6000000000000003E-2</v>
      </c>
      <c r="AM5245" s="209">
        <v>6.74</v>
      </c>
      <c r="AN5245" s="209">
        <v>10.551</v>
      </c>
      <c r="AO5245" s="209">
        <v>20.556000000000001</v>
      </c>
      <c r="AP5245" s="209">
        <v>20.646000000000001</v>
      </c>
      <c r="AQ5245" s="209">
        <v>41.179000000000002</v>
      </c>
      <c r="AR5245" s="209">
        <v>16.774000000000001</v>
      </c>
      <c r="AS5245" s="209">
        <v>15.294</v>
      </c>
      <c r="AT5245" s="209">
        <v>12.634</v>
      </c>
      <c r="AU5245" s="209">
        <v>2.6379999999999999</v>
      </c>
      <c r="AV5245" s="209">
        <v>0.47899999999999998</v>
      </c>
      <c r="AW5245" s="209">
        <v>0.224</v>
      </c>
      <c r="AX5245" s="209">
        <v>0.16400000000000001</v>
      </c>
      <c r="AY5245" s="209">
        <v>6.3710000000000004</v>
      </c>
      <c r="AZ5245" s="209">
        <v>13.398999999999999</v>
      </c>
      <c r="BA5245" s="209">
        <v>22.882999999999999</v>
      </c>
      <c r="BB5245" s="56">
        <f>BB5246+BB5247</f>
        <v>47.443000000000005</v>
      </c>
      <c r="BC5245" s="21">
        <f>BF5245</f>
        <v>56.7</v>
      </c>
      <c r="BD5245" s="22">
        <f t="shared" si="537"/>
        <v>63.767473118279582</v>
      </c>
      <c r="BE5245" s="21">
        <f>BC5245-BD5245</f>
        <v>-7.0674731182795796</v>
      </c>
      <c r="BF5245" s="2">
        <v>56.7</v>
      </c>
      <c r="BG5245" s="10">
        <v>5</v>
      </c>
      <c r="BH5245" s="21">
        <f t="shared" si="538"/>
        <v>4.2184800000000001E-2</v>
      </c>
      <c r="BI5245" s="22">
        <v>4.1000000000000002E-2</v>
      </c>
      <c r="BJ5245" s="21">
        <f>BH5245-BI5245</f>
        <v>1.1847999999999997E-3</v>
      </c>
      <c r="BK5245" s="21">
        <v>0.12655440000000001</v>
      </c>
      <c r="BL5245" s="22">
        <v>0.12353700000000002</v>
      </c>
      <c r="BM5245" s="21">
        <v>3.0173999999999895E-3</v>
      </c>
      <c r="BN5245" s="21">
        <f t="shared" si="536"/>
        <v>0.50621760000000005</v>
      </c>
      <c r="BO5245" s="22">
        <f t="shared" si="536"/>
        <v>0.49414800000000009</v>
      </c>
      <c r="BP5245" s="21">
        <f t="shared" si="536"/>
        <v>1.2069599999999958E-2</v>
      </c>
    </row>
    <row r="5246" spans="1:68" ht="11.1" hidden="1" customHeight="1" outlineLevel="2" x14ac:dyDescent="0.2">
      <c r="A5246" s="10"/>
      <c r="B5246" s="18"/>
      <c r="C5246" s="18"/>
      <c r="D5246" s="18"/>
      <c r="E5246" s="23" t="s">
        <v>4597</v>
      </c>
      <c r="F5246" s="24"/>
      <c r="G5246" s="24"/>
      <c r="H5246" s="24"/>
      <c r="I5246" s="24"/>
      <c r="J5246" s="24"/>
      <c r="K5246" s="24"/>
      <c r="L5246" s="24"/>
      <c r="M5246" s="24"/>
      <c r="N5246" s="24"/>
      <c r="O5246" s="24"/>
      <c r="P5246" s="24"/>
      <c r="Q5246" s="24"/>
      <c r="R5246" s="24"/>
      <c r="S5246" s="24"/>
      <c r="T5246" s="24"/>
      <c r="U5246" s="24"/>
      <c r="V5246" s="24"/>
      <c r="W5246" s="24"/>
      <c r="X5246" s="24"/>
      <c r="Y5246" s="24"/>
      <c r="Z5246" s="24"/>
      <c r="AA5246" s="24"/>
      <c r="AB5246" s="24"/>
      <c r="AC5246" s="24"/>
      <c r="AD5246" s="24"/>
      <c r="AE5246" s="24"/>
      <c r="AF5246" s="24"/>
      <c r="AG5246" s="24"/>
      <c r="AH5246" s="24"/>
      <c r="AI5246" s="24"/>
      <c r="AJ5246" s="24"/>
      <c r="AK5246" s="24"/>
      <c r="AL5246" s="24"/>
      <c r="AM5246" s="24"/>
      <c r="AN5246" s="24"/>
      <c r="AO5246" s="24"/>
      <c r="AP5246" s="24"/>
      <c r="AQ5246" s="24"/>
      <c r="AR5246" s="24"/>
      <c r="AS5246" s="24"/>
      <c r="AT5246" s="24"/>
      <c r="AU5246" s="24"/>
      <c r="AV5246" s="24"/>
      <c r="AW5246" s="24"/>
      <c r="AX5246" s="24"/>
      <c r="AY5246" s="208">
        <v>3.024</v>
      </c>
      <c r="AZ5246" s="208">
        <v>6.2640000000000002</v>
      </c>
      <c r="BA5246" s="208">
        <v>6.1989999999999998</v>
      </c>
      <c r="BB5246" s="21">
        <f t="shared" si="535"/>
        <v>6.2640000000000002</v>
      </c>
      <c r="BC5246" s="21"/>
      <c r="BD5246" s="22">
        <f t="shared" si="537"/>
        <v>8.4193548387096762</v>
      </c>
      <c r="BE5246" s="21"/>
      <c r="BG5246" s="10"/>
      <c r="BH5246" s="21">
        <f t="shared" si="538"/>
        <v>0</v>
      </c>
      <c r="BI5246" s="22">
        <f t="shared" si="538"/>
        <v>6.2639999999999987E-3</v>
      </c>
      <c r="BJ5246" s="21"/>
      <c r="BK5246" s="21">
        <v>0</v>
      </c>
      <c r="BL5246" s="22">
        <v>1.8791999999999996E-2</v>
      </c>
      <c r="BM5246" s="21"/>
      <c r="BN5246" s="21">
        <f t="shared" si="536"/>
        <v>0</v>
      </c>
      <c r="BO5246" s="22">
        <f t="shared" si="536"/>
        <v>7.5167999999999985E-2</v>
      </c>
      <c r="BP5246" s="21">
        <f t="shared" si="536"/>
        <v>0</v>
      </c>
    </row>
    <row r="5247" spans="1:68" ht="11.1" hidden="1" customHeight="1" outlineLevel="2" x14ac:dyDescent="0.2">
      <c r="A5247" s="10"/>
      <c r="B5247" s="18"/>
      <c r="C5247" s="18"/>
      <c r="D5247" s="18"/>
      <c r="E5247" s="23" t="s">
        <v>4598</v>
      </c>
      <c r="F5247" s="208">
        <v>23.503</v>
      </c>
      <c r="G5247" s="208">
        <v>20.850999999999999</v>
      </c>
      <c r="H5247" s="208">
        <v>15.539</v>
      </c>
      <c r="I5247" s="239">
        <v>9.4469999999999992</v>
      </c>
      <c r="J5247" s="239"/>
      <c r="K5247" s="208">
        <v>3.9769999999999999</v>
      </c>
      <c r="L5247" s="24"/>
      <c r="M5247" s="208">
        <v>2.1030000000000002</v>
      </c>
      <c r="N5247" s="24"/>
      <c r="O5247" s="208">
        <v>5.7880000000000003</v>
      </c>
      <c r="P5247" s="208">
        <v>10.977</v>
      </c>
      <c r="Q5247" s="208">
        <v>17.358000000000001</v>
      </c>
      <c r="R5247" s="208">
        <v>22.835999999999999</v>
      </c>
      <c r="S5247" s="208">
        <v>25.14</v>
      </c>
      <c r="T5247" s="208">
        <v>21.95</v>
      </c>
      <c r="U5247" s="208">
        <v>18.077999999999999</v>
      </c>
      <c r="V5247" s="208">
        <v>9.7509999999999994</v>
      </c>
      <c r="W5247" s="208">
        <v>6.149</v>
      </c>
      <c r="X5247" s="24"/>
      <c r="Y5247" s="208">
        <v>0.59199999999999997</v>
      </c>
      <c r="Z5247" s="24"/>
      <c r="AA5247" s="208">
        <v>6.1769999999999996</v>
      </c>
      <c r="AB5247" s="208">
        <v>10.746</v>
      </c>
      <c r="AC5247" s="208">
        <v>21.128</v>
      </c>
      <c r="AD5247" s="208">
        <v>21.837</v>
      </c>
      <c r="AE5247" s="208">
        <v>22.957000000000001</v>
      </c>
      <c r="AF5247" s="208">
        <v>15.374000000000001</v>
      </c>
      <c r="AG5247" s="208">
        <v>12.816000000000001</v>
      </c>
      <c r="AH5247" s="208">
        <v>7.3970000000000002</v>
      </c>
      <c r="AI5247" s="208">
        <v>6.2089999999999996</v>
      </c>
      <c r="AJ5247" s="208">
        <v>0.376</v>
      </c>
      <c r="AK5247" s="208">
        <v>0.318</v>
      </c>
      <c r="AL5247" s="208">
        <v>6.6000000000000003E-2</v>
      </c>
      <c r="AM5247" s="208">
        <v>6.74</v>
      </c>
      <c r="AN5247" s="208">
        <v>10.551</v>
      </c>
      <c r="AO5247" s="208">
        <v>20.556000000000001</v>
      </c>
      <c r="AP5247" s="208">
        <v>20.646000000000001</v>
      </c>
      <c r="AQ5247" s="208">
        <v>41.179000000000002</v>
      </c>
      <c r="AR5247" s="208">
        <v>16.774000000000001</v>
      </c>
      <c r="AS5247" s="208">
        <v>15.294</v>
      </c>
      <c r="AT5247" s="208">
        <v>12.634</v>
      </c>
      <c r="AU5247" s="208">
        <v>2.6379999999999999</v>
      </c>
      <c r="AV5247" s="208">
        <v>0.47899999999999998</v>
      </c>
      <c r="AW5247" s="208">
        <v>0.224</v>
      </c>
      <c r="AX5247" s="208">
        <v>0.16400000000000001</v>
      </c>
      <c r="AY5247" s="208">
        <v>3.347</v>
      </c>
      <c r="AZ5247" s="208">
        <v>7.1349999999999998</v>
      </c>
      <c r="BA5247" s="208">
        <v>16.684000000000001</v>
      </c>
      <c r="BB5247" s="21">
        <f t="shared" si="535"/>
        <v>41.179000000000002</v>
      </c>
      <c r="BC5247" s="21"/>
      <c r="BD5247" s="22">
        <f t="shared" si="537"/>
        <v>55.348118279569896</v>
      </c>
      <c r="BE5247" s="21"/>
      <c r="BG5247" s="10"/>
      <c r="BH5247" s="21">
        <f t="shared" si="538"/>
        <v>0</v>
      </c>
      <c r="BI5247" s="22">
        <f t="shared" si="538"/>
        <v>4.1179000000000007E-2</v>
      </c>
      <c r="BJ5247" s="21"/>
      <c r="BK5247" s="21">
        <v>0</v>
      </c>
      <c r="BL5247" s="22">
        <v>0.12353700000000002</v>
      </c>
      <c r="BM5247" s="21"/>
      <c r="BN5247" s="21">
        <f t="shared" si="536"/>
        <v>0</v>
      </c>
      <c r="BO5247" s="22">
        <f t="shared" si="536"/>
        <v>0.49414800000000009</v>
      </c>
      <c r="BP5247" s="21">
        <f t="shared" si="536"/>
        <v>0</v>
      </c>
    </row>
    <row r="5248" spans="1:68" ht="11.1" hidden="1" customHeight="1" outlineLevel="1" collapsed="1" x14ac:dyDescent="0.2">
      <c r="A5248" s="10"/>
      <c r="B5248" s="18"/>
      <c r="C5248" s="18"/>
      <c r="D5248" s="18"/>
      <c r="E5248" s="19" t="s">
        <v>4599</v>
      </c>
      <c r="F5248" s="209">
        <v>61.267000000000003</v>
      </c>
      <c r="G5248" s="209">
        <v>48.454999999999998</v>
      </c>
      <c r="H5248" s="209">
        <v>41.49</v>
      </c>
      <c r="I5248" s="240">
        <v>24.518000000000001</v>
      </c>
      <c r="J5248" s="240"/>
      <c r="K5248" s="209">
        <v>8.5679999999999996</v>
      </c>
      <c r="L5248" s="20"/>
      <c r="M5248" s="20"/>
      <c r="N5248" s="20"/>
      <c r="O5248" s="20"/>
      <c r="P5248" s="209">
        <v>27.635999999999999</v>
      </c>
      <c r="Q5248" s="209">
        <v>55.616</v>
      </c>
      <c r="R5248" s="209">
        <v>75.251000000000005</v>
      </c>
      <c r="S5248" s="209">
        <v>81.700999999999993</v>
      </c>
      <c r="T5248" s="209">
        <v>78.212999999999994</v>
      </c>
      <c r="U5248" s="209">
        <v>49.610999999999997</v>
      </c>
      <c r="V5248" s="209">
        <v>27.138999999999999</v>
      </c>
      <c r="W5248" s="209">
        <v>15.406000000000001</v>
      </c>
      <c r="X5248" s="20"/>
      <c r="Y5248" s="20"/>
      <c r="Z5248" s="20"/>
      <c r="AA5248" s="209">
        <v>10.368</v>
      </c>
      <c r="AB5248" s="209">
        <v>34.637</v>
      </c>
      <c r="AC5248" s="209">
        <v>49.165999999999997</v>
      </c>
      <c r="AD5248" s="209">
        <v>74.253</v>
      </c>
      <c r="AE5248" s="209">
        <v>72.076999999999998</v>
      </c>
      <c r="AF5248" s="209">
        <v>57.619</v>
      </c>
      <c r="AG5248" s="209">
        <v>39.834000000000003</v>
      </c>
      <c r="AH5248" s="209">
        <v>32.023000000000003</v>
      </c>
      <c r="AI5248" s="209">
        <v>13.262</v>
      </c>
      <c r="AJ5248" s="20"/>
      <c r="AK5248" s="20"/>
      <c r="AL5248" s="20"/>
      <c r="AM5248" s="209">
        <v>14.773</v>
      </c>
      <c r="AN5248" s="209">
        <v>28.882999999999999</v>
      </c>
      <c r="AO5248" s="209">
        <v>54.606000000000002</v>
      </c>
      <c r="AP5248" s="209">
        <v>81.888000000000005</v>
      </c>
      <c r="AQ5248" s="209">
        <v>77.433000000000007</v>
      </c>
      <c r="AR5248" s="209">
        <v>63.271000000000001</v>
      </c>
      <c r="AS5248" s="209">
        <v>54.389000000000003</v>
      </c>
      <c r="AT5248" s="209">
        <v>18.84</v>
      </c>
      <c r="AU5248" s="209">
        <v>8.8420000000000005</v>
      </c>
      <c r="AV5248" s="20"/>
      <c r="AW5248" s="20"/>
      <c r="AX5248" s="20"/>
      <c r="AY5248" s="209">
        <v>4.5830000000000002</v>
      </c>
      <c r="AZ5248" s="209">
        <v>27.815999999999999</v>
      </c>
      <c r="BA5248" s="209">
        <v>51.472999999999999</v>
      </c>
      <c r="BB5248" s="21">
        <f t="shared" si="535"/>
        <v>81.888000000000005</v>
      </c>
      <c r="BC5248" s="21">
        <f>BF5248</f>
        <v>144</v>
      </c>
      <c r="BD5248" s="22">
        <f t="shared" si="537"/>
        <v>110.06451612903227</v>
      </c>
      <c r="BE5248" s="21">
        <f>BC5248-BD5248</f>
        <v>33.93548387096773</v>
      </c>
      <c r="BF5248" s="2">
        <v>144</v>
      </c>
      <c r="BG5248" s="10">
        <v>5</v>
      </c>
      <c r="BH5248" s="21">
        <f t="shared" si="538"/>
        <v>0.107136</v>
      </c>
      <c r="BI5248" s="22">
        <f t="shared" si="538"/>
        <v>8.1888000000000016E-2</v>
      </c>
      <c r="BJ5248" s="21">
        <f>BH5248-BI5248</f>
        <v>2.5247999999999979E-2</v>
      </c>
      <c r="BK5248" s="21">
        <v>0.32140799999999997</v>
      </c>
      <c r="BL5248" s="22">
        <v>0.24566400000000005</v>
      </c>
      <c r="BM5248" s="21">
        <v>7.5743999999999923E-2</v>
      </c>
      <c r="BN5248" s="21">
        <f t="shared" si="536"/>
        <v>1.2856319999999999</v>
      </c>
      <c r="BO5248" s="22">
        <f t="shared" si="536"/>
        <v>0.9826560000000002</v>
      </c>
      <c r="BP5248" s="21">
        <f t="shared" si="536"/>
        <v>0.30297599999999969</v>
      </c>
    </row>
    <row r="5249" spans="1:68" ht="11.1" hidden="1" customHeight="1" outlineLevel="2" x14ac:dyDescent="0.2">
      <c r="A5249" s="10"/>
      <c r="B5249" s="18"/>
      <c r="C5249" s="18"/>
      <c r="D5249" s="18"/>
      <c r="E5249" s="23" t="s">
        <v>4600</v>
      </c>
      <c r="F5249" s="208">
        <v>61.267000000000003</v>
      </c>
      <c r="G5249" s="208">
        <v>48.454999999999998</v>
      </c>
      <c r="H5249" s="208">
        <v>41.49</v>
      </c>
      <c r="I5249" s="239">
        <v>24.518000000000001</v>
      </c>
      <c r="J5249" s="239"/>
      <c r="K5249" s="208">
        <v>8.5679999999999996</v>
      </c>
      <c r="L5249" s="24"/>
      <c r="M5249" s="24"/>
      <c r="N5249" s="24"/>
      <c r="O5249" s="24"/>
      <c r="P5249" s="208">
        <v>27.635999999999999</v>
      </c>
      <c r="Q5249" s="208">
        <v>55.616</v>
      </c>
      <c r="R5249" s="208">
        <v>75.251000000000005</v>
      </c>
      <c r="S5249" s="208">
        <v>81.700999999999993</v>
      </c>
      <c r="T5249" s="208">
        <v>78.212999999999994</v>
      </c>
      <c r="U5249" s="208">
        <v>49.610999999999997</v>
      </c>
      <c r="V5249" s="208">
        <v>27.138999999999999</v>
      </c>
      <c r="W5249" s="208">
        <v>15.406000000000001</v>
      </c>
      <c r="X5249" s="24"/>
      <c r="Y5249" s="24"/>
      <c r="Z5249" s="24"/>
      <c r="AA5249" s="208">
        <v>10.368</v>
      </c>
      <c r="AB5249" s="208">
        <v>34.637</v>
      </c>
      <c r="AC5249" s="208">
        <v>49.165999999999997</v>
      </c>
      <c r="AD5249" s="208">
        <v>74.253</v>
      </c>
      <c r="AE5249" s="208">
        <v>72.076999999999998</v>
      </c>
      <c r="AF5249" s="208">
        <v>57.619</v>
      </c>
      <c r="AG5249" s="208">
        <v>39.834000000000003</v>
      </c>
      <c r="AH5249" s="208">
        <v>32.023000000000003</v>
      </c>
      <c r="AI5249" s="208">
        <v>13.262</v>
      </c>
      <c r="AJ5249" s="24"/>
      <c r="AK5249" s="24"/>
      <c r="AL5249" s="24"/>
      <c r="AM5249" s="208">
        <v>14.773</v>
      </c>
      <c r="AN5249" s="208">
        <v>28.882999999999999</v>
      </c>
      <c r="AO5249" s="208">
        <v>54.606000000000002</v>
      </c>
      <c r="AP5249" s="208">
        <v>81.888000000000005</v>
      </c>
      <c r="AQ5249" s="208">
        <v>77.433000000000007</v>
      </c>
      <c r="AR5249" s="208">
        <v>63.271000000000001</v>
      </c>
      <c r="AS5249" s="208">
        <v>54.389000000000003</v>
      </c>
      <c r="AT5249" s="208">
        <v>18.84</v>
      </c>
      <c r="AU5249" s="208">
        <v>8.8420000000000005</v>
      </c>
      <c r="AV5249" s="24"/>
      <c r="AW5249" s="24"/>
      <c r="AX5249" s="24"/>
      <c r="AY5249" s="208">
        <v>4.5830000000000002</v>
      </c>
      <c r="AZ5249" s="208">
        <v>27.815999999999999</v>
      </c>
      <c r="BA5249" s="208">
        <v>51.472999999999999</v>
      </c>
      <c r="BB5249" s="21">
        <f t="shared" si="535"/>
        <v>81.888000000000005</v>
      </c>
      <c r="BC5249" s="21"/>
      <c r="BD5249" s="22">
        <f t="shared" si="537"/>
        <v>110.06451612903227</v>
      </c>
      <c r="BE5249" s="21"/>
      <c r="BG5249" s="10"/>
      <c r="BH5249" s="21">
        <f t="shared" si="538"/>
        <v>0</v>
      </c>
      <c r="BI5249" s="22">
        <f t="shared" si="538"/>
        <v>8.1888000000000016E-2</v>
      </c>
      <c r="BJ5249" s="21"/>
      <c r="BK5249" s="21">
        <v>0</v>
      </c>
      <c r="BL5249" s="22">
        <v>0.24566400000000005</v>
      </c>
      <c r="BM5249" s="21"/>
      <c r="BN5249" s="21">
        <f t="shared" si="536"/>
        <v>0</v>
      </c>
      <c r="BO5249" s="22">
        <f t="shared" si="536"/>
        <v>0.9826560000000002</v>
      </c>
      <c r="BP5249" s="21">
        <f t="shared" si="536"/>
        <v>0</v>
      </c>
    </row>
    <row r="5250" spans="1:68" ht="11.1" hidden="1" customHeight="1" outlineLevel="1" collapsed="1" x14ac:dyDescent="0.2">
      <c r="A5250" s="10"/>
      <c r="B5250" s="18"/>
      <c r="C5250" s="18"/>
      <c r="D5250" s="18"/>
      <c r="E5250" s="19" t="s">
        <v>4601</v>
      </c>
      <c r="F5250" s="209">
        <v>168.11199999999999</v>
      </c>
      <c r="G5250" s="209">
        <v>137.98500000000001</v>
      </c>
      <c r="H5250" s="209">
        <v>126.511</v>
      </c>
      <c r="I5250" s="240">
        <v>72.646000000000001</v>
      </c>
      <c r="J5250" s="240"/>
      <c r="K5250" s="209">
        <v>27.468</v>
      </c>
      <c r="L5250" s="209">
        <v>14.84</v>
      </c>
      <c r="M5250" s="20"/>
      <c r="N5250" s="209">
        <v>34.058999999999997</v>
      </c>
      <c r="O5250" s="20"/>
      <c r="P5250" s="209">
        <v>115.16500000000001</v>
      </c>
      <c r="Q5250" s="209">
        <v>174.77500000000001</v>
      </c>
      <c r="R5250" s="209">
        <v>150.1</v>
      </c>
      <c r="S5250" s="209">
        <v>195.273</v>
      </c>
      <c r="T5250" s="209">
        <v>184.67599999999999</v>
      </c>
      <c r="U5250" s="209">
        <v>122.443</v>
      </c>
      <c r="V5250" s="209">
        <v>90.286000000000001</v>
      </c>
      <c r="W5250" s="209">
        <v>21.748000000000001</v>
      </c>
      <c r="X5250" s="209">
        <v>14.035</v>
      </c>
      <c r="Y5250" s="209">
        <v>11.444000000000001</v>
      </c>
      <c r="Z5250" s="20"/>
      <c r="AA5250" s="20"/>
      <c r="AB5250" s="209">
        <v>78.911000000000001</v>
      </c>
      <c r="AC5250" s="209">
        <v>141.375</v>
      </c>
      <c r="AD5250" s="209">
        <v>209.30799999999999</v>
      </c>
      <c r="AE5250" s="209">
        <v>202.137</v>
      </c>
      <c r="AF5250" s="209">
        <v>172.869</v>
      </c>
      <c r="AG5250" s="209">
        <v>93.290999999999997</v>
      </c>
      <c r="AH5250" s="209">
        <v>76.991</v>
      </c>
      <c r="AI5250" s="209">
        <v>54.317</v>
      </c>
      <c r="AJ5250" s="209">
        <v>9.1370000000000005</v>
      </c>
      <c r="AK5250" s="20"/>
      <c r="AL5250" s="20"/>
      <c r="AM5250" s="20"/>
      <c r="AN5250" s="209">
        <v>127.669</v>
      </c>
      <c r="AO5250" s="209">
        <v>181.71199999999999</v>
      </c>
      <c r="AP5250" s="209">
        <v>169.82400000000001</v>
      </c>
      <c r="AQ5250" s="209">
        <v>206.18799999999999</v>
      </c>
      <c r="AR5250" s="209">
        <v>40.134</v>
      </c>
      <c r="AS5250" s="209">
        <v>257.64699999999999</v>
      </c>
      <c r="AT5250" s="209">
        <v>63.43</v>
      </c>
      <c r="AU5250" s="209">
        <v>30.687999999999999</v>
      </c>
      <c r="AV5250" s="20"/>
      <c r="AW5250" s="209">
        <v>9.9619999999999997</v>
      </c>
      <c r="AX5250" s="209">
        <v>1.732</v>
      </c>
      <c r="AY5250" s="209">
        <v>20.558</v>
      </c>
      <c r="AZ5250" s="209">
        <v>64.424000000000007</v>
      </c>
      <c r="BA5250" s="209">
        <v>151.209</v>
      </c>
      <c r="BB5250" s="21">
        <f t="shared" si="535"/>
        <v>257.64699999999999</v>
      </c>
      <c r="BC5250" s="21">
        <f>BF5250</f>
        <v>702</v>
      </c>
      <c r="BD5250" s="22">
        <f t="shared" si="537"/>
        <v>346.29973118279571</v>
      </c>
      <c r="BE5250" s="21">
        <f>BC5250-BD5250</f>
        <v>355.70026881720429</v>
      </c>
      <c r="BF5250" s="2">
        <v>702</v>
      </c>
      <c r="BG5250" s="10">
        <v>5</v>
      </c>
      <c r="BH5250" s="21">
        <f t="shared" si="538"/>
        <v>0.52228799999999997</v>
      </c>
      <c r="BI5250" s="22">
        <f t="shared" si="538"/>
        <v>0.25764700000000001</v>
      </c>
      <c r="BJ5250" s="21">
        <f>BH5250-BI5250</f>
        <v>0.26464099999999996</v>
      </c>
      <c r="BK5250" s="21">
        <v>1.5668639999999998</v>
      </c>
      <c r="BL5250" s="22">
        <v>0.7729410000000001</v>
      </c>
      <c r="BM5250" s="21">
        <v>0.79392299999999971</v>
      </c>
      <c r="BN5250" s="21">
        <f t="shared" si="536"/>
        <v>6.2674559999999992</v>
      </c>
      <c r="BO5250" s="22">
        <f t="shared" si="536"/>
        <v>3.0917640000000004</v>
      </c>
      <c r="BP5250" s="21">
        <f t="shared" si="536"/>
        <v>3.1756919999999988</v>
      </c>
    </row>
    <row r="5251" spans="1:68" ht="11.1" hidden="1" customHeight="1" outlineLevel="2" x14ac:dyDescent="0.2">
      <c r="A5251" s="10"/>
      <c r="B5251" s="18"/>
      <c r="C5251" s="18"/>
      <c r="D5251" s="18"/>
      <c r="E5251" s="23" t="s">
        <v>4602</v>
      </c>
      <c r="F5251" s="208">
        <v>168.11199999999999</v>
      </c>
      <c r="G5251" s="208">
        <v>137.98500000000001</v>
      </c>
      <c r="H5251" s="208">
        <v>126.511</v>
      </c>
      <c r="I5251" s="239">
        <v>72.646000000000001</v>
      </c>
      <c r="J5251" s="239"/>
      <c r="K5251" s="208">
        <v>27.468</v>
      </c>
      <c r="L5251" s="208">
        <v>14.84</v>
      </c>
      <c r="M5251" s="24"/>
      <c r="N5251" s="208">
        <v>34.058999999999997</v>
      </c>
      <c r="O5251" s="24"/>
      <c r="P5251" s="208">
        <v>115.16500000000001</v>
      </c>
      <c r="Q5251" s="208">
        <v>174.77500000000001</v>
      </c>
      <c r="R5251" s="208">
        <v>150.1</v>
      </c>
      <c r="S5251" s="208">
        <v>195.273</v>
      </c>
      <c r="T5251" s="208">
        <v>184.67599999999999</v>
      </c>
      <c r="U5251" s="208">
        <v>122.443</v>
      </c>
      <c r="V5251" s="208">
        <v>90.286000000000001</v>
      </c>
      <c r="W5251" s="208">
        <v>21.748000000000001</v>
      </c>
      <c r="X5251" s="208">
        <v>14.035</v>
      </c>
      <c r="Y5251" s="208">
        <v>11.444000000000001</v>
      </c>
      <c r="Z5251" s="24"/>
      <c r="AA5251" s="24"/>
      <c r="AB5251" s="208">
        <v>78.911000000000001</v>
      </c>
      <c r="AC5251" s="208">
        <v>141.375</v>
      </c>
      <c r="AD5251" s="208">
        <v>209.30799999999999</v>
      </c>
      <c r="AE5251" s="208">
        <v>202.137</v>
      </c>
      <c r="AF5251" s="208">
        <v>172.869</v>
      </c>
      <c r="AG5251" s="208">
        <v>93.290999999999997</v>
      </c>
      <c r="AH5251" s="208">
        <v>76.991</v>
      </c>
      <c r="AI5251" s="208">
        <v>54.317</v>
      </c>
      <c r="AJ5251" s="208">
        <v>9.1370000000000005</v>
      </c>
      <c r="AK5251" s="24"/>
      <c r="AL5251" s="24"/>
      <c r="AM5251" s="24"/>
      <c r="AN5251" s="208">
        <v>127.669</v>
      </c>
      <c r="AO5251" s="208">
        <v>181.71199999999999</v>
      </c>
      <c r="AP5251" s="208">
        <v>169.82400000000001</v>
      </c>
      <c r="AQ5251" s="208">
        <v>206.18799999999999</v>
      </c>
      <c r="AR5251" s="208">
        <v>40.134</v>
      </c>
      <c r="AS5251" s="208">
        <v>257.64699999999999</v>
      </c>
      <c r="AT5251" s="208">
        <v>63.43</v>
      </c>
      <c r="AU5251" s="208">
        <v>30.687999999999999</v>
      </c>
      <c r="AV5251" s="24"/>
      <c r="AW5251" s="208">
        <v>9.9619999999999997</v>
      </c>
      <c r="AX5251" s="208">
        <v>1.732</v>
      </c>
      <c r="AY5251" s="208">
        <v>20.558</v>
      </c>
      <c r="AZ5251" s="208">
        <v>64.424000000000007</v>
      </c>
      <c r="BA5251" s="208">
        <v>151.209</v>
      </c>
      <c r="BB5251" s="21">
        <f t="shared" si="535"/>
        <v>257.64699999999999</v>
      </c>
      <c r="BC5251" s="21"/>
      <c r="BD5251" s="22">
        <f t="shared" si="537"/>
        <v>346.29973118279571</v>
      </c>
      <c r="BE5251" s="21"/>
      <c r="BG5251" s="10"/>
      <c r="BH5251" s="21">
        <f t="shared" si="538"/>
        <v>0</v>
      </c>
      <c r="BI5251" s="22">
        <f t="shared" si="538"/>
        <v>0.25764700000000001</v>
      </c>
      <c r="BJ5251" s="21"/>
      <c r="BK5251" s="21">
        <v>0</v>
      </c>
      <c r="BL5251" s="22">
        <v>0.7729410000000001</v>
      </c>
      <c r="BM5251" s="21"/>
      <c r="BN5251" s="21">
        <f t="shared" si="536"/>
        <v>0</v>
      </c>
      <c r="BO5251" s="22">
        <f t="shared" si="536"/>
        <v>3.0917640000000004</v>
      </c>
      <c r="BP5251" s="21">
        <f t="shared" si="536"/>
        <v>0</v>
      </c>
    </row>
    <row r="5252" spans="1:68" ht="11.1" hidden="1" customHeight="1" outlineLevel="1" collapsed="1" x14ac:dyDescent="0.2">
      <c r="A5252" s="10"/>
      <c r="B5252" s="18"/>
      <c r="C5252" s="18"/>
      <c r="D5252" s="18"/>
      <c r="E5252" s="19" t="s">
        <v>4603</v>
      </c>
      <c r="F5252" s="209">
        <v>16.521999999999998</v>
      </c>
      <c r="G5252" s="209">
        <v>12.003</v>
      </c>
      <c r="H5252" s="209">
        <v>9.8059999999999992</v>
      </c>
      <c r="I5252" s="240">
        <v>6.6260000000000003</v>
      </c>
      <c r="J5252" s="240"/>
      <c r="K5252" s="209">
        <v>2.331</v>
      </c>
      <c r="L5252" s="20"/>
      <c r="M5252" s="20"/>
      <c r="N5252" s="20"/>
      <c r="O5252" s="20"/>
      <c r="P5252" s="209">
        <v>10.393000000000001</v>
      </c>
      <c r="Q5252" s="209">
        <v>16.344000000000001</v>
      </c>
      <c r="R5252" s="209">
        <v>15.162000000000001</v>
      </c>
      <c r="S5252" s="209">
        <v>4.3529999999999998</v>
      </c>
      <c r="T5252" s="209">
        <v>3.8149999999999999</v>
      </c>
      <c r="U5252" s="209">
        <v>2.3650000000000002</v>
      </c>
      <c r="V5252" s="209">
        <v>1.302</v>
      </c>
      <c r="W5252" s="20"/>
      <c r="X5252" s="20"/>
      <c r="Y5252" s="20"/>
      <c r="Z5252" s="20"/>
      <c r="AA5252" s="20"/>
      <c r="AB5252" s="209">
        <v>1.7290000000000001</v>
      </c>
      <c r="AC5252" s="209">
        <v>3.879</v>
      </c>
      <c r="AD5252" s="209">
        <v>4.6989999999999998</v>
      </c>
      <c r="AE5252" s="209">
        <v>4.0019999999999998</v>
      </c>
      <c r="AF5252" s="209">
        <v>3.7480000000000002</v>
      </c>
      <c r="AG5252" s="209">
        <v>2.31</v>
      </c>
      <c r="AH5252" s="209">
        <v>0.85499999999999998</v>
      </c>
      <c r="AI5252" s="209">
        <v>0.49399999999999999</v>
      </c>
      <c r="AJ5252" s="20"/>
      <c r="AK5252" s="20"/>
      <c r="AL5252" s="20"/>
      <c r="AM5252" s="209">
        <v>0.248</v>
      </c>
      <c r="AN5252" s="209">
        <v>1.6579999999999999</v>
      </c>
      <c r="AO5252" s="209">
        <v>3.2959999999999998</v>
      </c>
      <c r="AP5252" s="209">
        <v>4.3719999999999999</v>
      </c>
      <c r="AQ5252" s="209">
        <v>4.367</v>
      </c>
      <c r="AR5252" s="209">
        <v>4.2619999999999996</v>
      </c>
      <c r="AS5252" s="209">
        <v>2.7320000000000002</v>
      </c>
      <c r="AT5252" s="209">
        <v>1.8129999999999999</v>
      </c>
      <c r="AU5252" s="209">
        <v>8.8999999999999996E-2</v>
      </c>
      <c r="AV5252" s="20"/>
      <c r="AW5252" s="20"/>
      <c r="AX5252" s="20"/>
      <c r="AY5252" s="209">
        <v>0.55100000000000005</v>
      </c>
      <c r="AZ5252" s="209">
        <v>1.395</v>
      </c>
      <c r="BA5252" s="209">
        <v>2.8620000000000001</v>
      </c>
      <c r="BB5252" s="21">
        <v>4.6989999999999998</v>
      </c>
      <c r="BC5252" s="21">
        <f>BF5252</f>
        <v>10.220000000000001</v>
      </c>
      <c r="BD5252" s="22">
        <f t="shared" si="537"/>
        <v>6.315860215053763</v>
      </c>
      <c r="BE5252" s="21">
        <f>BC5252-BD5252</f>
        <v>3.9041397849462376</v>
      </c>
      <c r="BF5252" s="2">
        <v>10.220000000000001</v>
      </c>
      <c r="BG5252" s="10">
        <v>6</v>
      </c>
      <c r="BH5252" s="21">
        <f t="shared" si="538"/>
        <v>7.6036800000000015E-3</v>
      </c>
      <c r="BI5252" s="22">
        <f t="shared" si="538"/>
        <v>4.6989999999999992E-3</v>
      </c>
      <c r="BJ5252" s="21">
        <f>BH5252-BI5252</f>
        <v>2.9046800000000024E-3</v>
      </c>
      <c r="BK5252" s="21">
        <v>2.2811040000000005E-2</v>
      </c>
      <c r="BL5252" s="22">
        <v>1.4096999999999998E-2</v>
      </c>
      <c r="BM5252" s="21">
        <v>8.7140400000000062E-3</v>
      </c>
      <c r="BN5252" s="21">
        <f t="shared" si="536"/>
        <v>9.1244160000000019E-2</v>
      </c>
      <c r="BO5252" s="22">
        <f t="shared" si="536"/>
        <v>5.6387999999999994E-2</v>
      </c>
      <c r="BP5252" s="21">
        <f t="shared" si="536"/>
        <v>3.4856160000000025E-2</v>
      </c>
    </row>
    <row r="5253" spans="1:68" ht="11.1" hidden="1" customHeight="1" outlineLevel="2" x14ac:dyDescent="0.2">
      <c r="A5253" s="10"/>
      <c r="B5253" s="18"/>
      <c r="C5253" s="18"/>
      <c r="D5253" s="18"/>
      <c r="E5253" s="23" t="s">
        <v>4604</v>
      </c>
      <c r="F5253" s="24"/>
      <c r="G5253" s="24"/>
      <c r="H5253" s="24"/>
      <c r="I5253" s="24"/>
      <c r="J5253" s="24"/>
      <c r="K5253" s="24"/>
      <c r="L5253" s="24"/>
      <c r="M5253" s="24"/>
      <c r="N5253" s="24"/>
      <c r="O5253" s="24"/>
      <c r="P5253" s="208">
        <v>2.161</v>
      </c>
      <c r="Q5253" s="208">
        <v>2.952</v>
      </c>
      <c r="R5253" s="208">
        <v>3.4420000000000002</v>
      </c>
      <c r="S5253" s="208">
        <v>4.3529999999999998</v>
      </c>
      <c r="T5253" s="208">
        <v>3.8149999999999999</v>
      </c>
      <c r="U5253" s="208">
        <v>2.3650000000000002</v>
      </c>
      <c r="V5253" s="208">
        <v>1.302</v>
      </c>
      <c r="W5253" s="24"/>
      <c r="X5253" s="24"/>
      <c r="Y5253" s="24"/>
      <c r="Z5253" s="24"/>
      <c r="AA5253" s="24"/>
      <c r="AB5253" s="208">
        <v>1.7290000000000001</v>
      </c>
      <c r="AC5253" s="208">
        <v>3.879</v>
      </c>
      <c r="AD5253" s="208">
        <v>4.6989999999999998</v>
      </c>
      <c r="AE5253" s="208">
        <v>4.0019999999999998</v>
      </c>
      <c r="AF5253" s="208">
        <v>3.7480000000000002</v>
      </c>
      <c r="AG5253" s="208">
        <v>2.31</v>
      </c>
      <c r="AH5253" s="208">
        <v>0.85499999999999998</v>
      </c>
      <c r="AI5253" s="208">
        <v>0.49399999999999999</v>
      </c>
      <c r="AJ5253" s="24"/>
      <c r="AK5253" s="24"/>
      <c r="AL5253" s="24"/>
      <c r="AM5253" s="208">
        <v>0.248</v>
      </c>
      <c r="AN5253" s="208">
        <v>1.6579999999999999</v>
      </c>
      <c r="AO5253" s="208">
        <v>3.2959999999999998</v>
      </c>
      <c r="AP5253" s="208">
        <v>4.3719999999999999</v>
      </c>
      <c r="AQ5253" s="208">
        <v>4.367</v>
      </c>
      <c r="AR5253" s="208">
        <v>4.2619999999999996</v>
      </c>
      <c r="AS5253" s="208">
        <v>2.7320000000000002</v>
      </c>
      <c r="AT5253" s="208">
        <v>1.8129999999999999</v>
      </c>
      <c r="AU5253" s="208">
        <v>8.8999999999999996E-2</v>
      </c>
      <c r="AV5253" s="24"/>
      <c r="AW5253" s="24"/>
      <c r="AX5253" s="24"/>
      <c r="AY5253" s="208">
        <v>0.55100000000000005</v>
      </c>
      <c r="AZ5253" s="208">
        <v>1.395</v>
      </c>
      <c r="BA5253" s="208">
        <v>2.8620000000000001</v>
      </c>
      <c r="BB5253" s="21">
        <f t="shared" si="535"/>
        <v>4.6989999999999998</v>
      </c>
      <c r="BC5253" s="21"/>
      <c r="BD5253" s="22">
        <f t="shared" si="537"/>
        <v>6.315860215053763</v>
      </c>
      <c r="BE5253" s="21"/>
      <c r="BG5253" s="10"/>
      <c r="BH5253" s="21">
        <f t="shared" si="538"/>
        <v>0</v>
      </c>
      <c r="BI5253" s="22">
        <f t="shared" si="538"/>
        <v>4.6989999999999992E-3</v>
      </c>
      <c r="BJ5253" s="21"/>
      <c r="BK5253" s="21">
        <v>0</v>
      </c>
      <c r="BL5253" s="22">
        <v>1.4096999999999998E-2</v>
      </c>
      <c r="BM5253" s="21"/>
      <c r="BN5253" s="21">
        <f t="shared" si="536"/>
        <v>0</v>
      </c>
      <c r="BO5253" s="22">
        <f t="shared" si="536"/>
        <v>5.6387999999999994E-2</v>
      </c>
      <c r="BP5253" s="21">
        <f t="shared" si="536"/>
        <v>0</v>
      </c>
    </row>
    <row r="5254" spans="1:68" ht="11.1" hidden="1" customHeight="1" outlineLevel="1" collapsed="1" x14ac:dyDescent="0.2">
      <c r="A5254" s="10"/>
      <c r="B5254" s="18"/>
      <c r="C5254" s="18"/>
      <c r="D5254" s="18"/>
      <c r="E5254" s="19" t="s">
        <v>4605</v>
      </c>
      <c r="F5254" s="209">
        <v>5.5819999999999999</v>
      </c>
      <c r="G5254" s="209">
        <v>7.8460000000000001</v>
      </c>
      <c r="H5254" s="209">
        <v>10.29</v>
      </c>
      <c r="I5254" s="240">
        <v>10.446999999999999</v>
      </c>
      <c r="J5254" s="240"/>
      <c r="K5254" s="209">
        <v>8.4329999999999998</v>
      </c>
      <c r="L5254" s="209">
        <v>2.048</v>
      </c>
      <c r="M5254" s="209">
        <v>4.008</v>
      </c>
      <c r="N5254" s="209">
        <v>11.798999999999999</v>
      </c>
      <c r="O5254" s="209">
        <v>12.4</v>
      </c>
      <c r="P5254" s="209">
        <v>13.808</v>
      </c>
      <c r="Q5254" s="209">
        <v>12.75</v>
      </c>
      <c r="R5254" s="209">
        <v>14.131</v>
      </c>
      <c r="S5254" s="209">
        <v>10.304</v>
      </c>
      <c r="T5254" s="209">
        <v>8.3529999999999998</v>
      </c>
      <c r="U5254" s="209">
        <v>15.561</v>
      </c>
      <c r="V5254" s="209">
        <v>16.059999999999999</v>
      </c>
      <c r="W5254" s="209">
        <v>9.4130000000000003</v>
      </c>
      <c r="X5254" s="209">
        <v>17.315000000000001</v>
      </c>
      <c r="Y5254" s="209">
        <v>7.0289999999999999</v>
      </c>
      <c r="Z5254" s="209">
        <v>14.417999999999999</v>
      </c>
      <c r="AA5254" s="209">
        <v>11.379</v>
      </c>
      <c r="AB5254" s="209">
        <v>13.807</v>
      </c>
      <c r="AC5254" s="209">
        <v>12.75</v>
      </c>
      <c r="AD5254" s="209">
        <v>7.4279999999999999</v>
      </c>
      <c r="AE5254" s="209">
        <v>7.5110000000000001</v>
      </c>
      <c r="AF5254" s="20"/>
      <c r="AG5254" s="20"/>
      <c r="AH5254" s="20"/>
      <c r="AI5254" s="20"/>
      <c r="AJ5254" s="20"/>
      <c r="AK5254" s="20"/>
      <c r="AL5254" s="20"/>
      <c r="AM5254" s="20"/>
      <c r="AN5254" s="20"/>
      <c r="AO5254" s="20"/>
      <c r="AP5254" s="20"/>
      <c r="AQ5254" s="20"/>
      <c r="AR5254" s="20"/>
      <c r="AS5254" s="20"/>
      <c r="AT5254" s="20"/>
      <c r="AU5254" s="20"/>
      <c r="AV5254" s="20"/>
      <c r="AW5254" s="20"/>
      <c r="AX5254" s="20"/>
      <c r="AY5254" s="20"/>
      <c r="AZ5254" s="20"/>
      <c r="BA5254" s="20"/>
      <c r="BB5254" s="21">
        <f t="shared" ref="BB5254:BB5318" si="539">MAX(F5254:BA5254)</f>
        <v>17.315000000000001</v>
      </c>
      <c r="BC5254" s="21">
        <f>BF5254</f>
        <v>76.400000000000006</v>
      </c>
      <c r="BD5254" s="22">
        <f t="shared" si="537"/>
        <v>23.272849462365592</v>
      </c>
      <c r="BE5254" s="21">
        <f>BC5254-BD5254</f>
        <v>53.127150537634414</v>
      </c>
      <c r="BF5254" s="66">
        <v>76.400000000000006</v>
      </c>
      <c r="BG5254" s="10">
        <v>6</v>
      </c>
      <c r="BH5254" s="21">
        <f t="shared" si="538"/>
        <v>5.6841600000000006E-2</v>
      </c>
      <c r="BI5254" s="22">
        <f t="shared" si="538"/>
        <v>1.7315000000000001E-2</v>
      </c>
      <c r="BJ5254" s="21">
        <f>BH5254-BI5254</f>
        <v>3.9526600000000009E-2</v>
      </c>
      <c r="BK5254" s="21">
        <v>0.17052480000000003</v>
      </c>
      <c r="BL5254" s="22">
        <v>5.1945000000000005E-2</v>
      </c>
      <c r="BM5254" s="21">
        <v>0.11857980000000003</v>
      </c>
      <c r="BN5254" s="21">
        <f t="shared" si="536"/>
        <v>0.68209920000000013</v>
      </c>
      <c r="BO5254" s="22">
        <f t="shared" si="536"/>
        <v>0.20778000000000002</v>
      </c>
      <c r="BP5254" s="21">
        <f t="shared" si="536"/>
        <v>0.47431920000000011</v>
      </c>
    </row>
    <row r="5255" spans="1:68" ht="11.1" hidden="1" customHeight="1" outlineLevel="2" x14ac:dyDescent="0.2">
      <c r="A5255" s="10"/>
      <c r="B5255" s="18"/>
      <c r="C5255" s="18"/>
      <c r="D5255" s="18"/>
      <c r="E5255" s="23" t="s">
        <v>4606</v>
      </c>
      <c r="F5255" s="208">
        <v>5.5819999999999999</v>
      </c>
      <c r="G5255" s="208">
        <v>7.8460000000000001</v>
      </c>
      <c r="H5255" s="208">
        <v>10.29</v>
      </c>
      <c r="I5255" s="239">
        <v>10.446999999999999</v>
      </c>
      <c r="J5255" s="239"/>
      <c r="K5255" s="208">
        <v>8.4329999999999998</v>
      </c>
      <c r="L5255" s="208">
        <v>2.048</v>
      </c>
      <c r="M5255" s="208">
        <v>4.008</v>
      </c>
      <c r="N5255" s="208">
        <v>11.798999999999999</v>
      </c>
      <c r="O5255" s="208">
        <v>12.4</v>
      </c>
      <c r="P5255" s="208">
        <v>13.808</v>
      </c>
      <c r="Q5255" s="208">
        <v>12.75</v>
      </c>
      <c r="R5255" s="208">
        <v>14.131</v>
      </c>
      <c r="S5255" s="208">
        <v>10.304</v>
      </c>
      <c r="T5255" s="208">
        <v>8.3529999999999998</v>
      </c>
      <c r="U5255" s="208">
        <v>15.561</v>
      </c>
      <c r="V5255" s="208">
        <v>16.059999999999999</v>
      </c>
      <c r="W5255" s="208">
        <v>9.4130000000000003</v>
      </c>
      <c r="X5255" s="208">
        <v>17.315000000000001</v>
      </c>
      <c r="Y5255" s="208">
        <v>7.0289999999999999</v>
      </c>
      <c r="Z5255" s="208">
        <v>14.417999999999999</v>
      </c>
      <c r="AA5255" s="208">
        <v>11.379</v>
      </c>
      <c r="AB5255" s="208">
        <v>13.807</v>
      </c>
      <c r="AC5255" s="208">
        <v>12.75</v>
      </c>
      <c r="AD5255" s="208">
        <v>7.4279999999999999</v>
      </c>
      <c r="AE5255" s="208">
        <v>7.5110000000000001</v>
      </c>
      <c r="AF5255" s="24"/>
      <c r="AG5255" s="24"/>
      <c r="AH5255" s="24"/>
      <c r="AI5255" s="24"/>
      <c r="AJ5255" s="24"/>
      <c r="AK5255" s="24"/>
      <c r="AL5255" s="24"/>
      <c r="AM5255" s="24"/>
      <c r="AN5255" s="24"/>
      <c r="AO5255" s="24"/>
      <c r="AP5255" s="24"/>
      <c r="AQ5255" s="24"/>
      <c r="AR5255" s="24"/>
      <c r="AS5255" s="24"/>
      <c r="AT5255" s="24"/>
      <c r="AU5255" s="24"/>
      <c r="AV5255" s="24"/>
      <c r="AW5255" s="24"/>
      <c r="AX5255" s="24"/>
      <c r="AY5255" s="24"/>
      <c r="AZ5255" s="24"/>
      <c r="BA5255" s="24"/>
      <c r="BB5255" s="21">
        <f t="shared" si="539"/>
        <v>17.315000000000001</v>
      </c>
      <c r="BC5255" s="21"/>
      <c r="BD5255" s="22">
        <f t="shared" si="537"/>
        <v>23.272849462365592</v>
      </c>
      <c r="BE5255" s="21"/>
      <c r="BG5255" s="10"/>
      <c r="BH5255" s="21">
        <f t="shared" si="538"/>
        <v>0</v>
      </c>
      <c r="BI5255" s="22">
        <f t="shared" si="538"/>
        <v>1.7315000000000001E-2</v>
      </c>
      <c r="BJ5255" s="21"/>
      <c r="BK5255" s="21">
        <v>0</v>
      </c>
      <c r="BL5255" s="22">
        <v>5.1945000000000005E-2</v>
      </c>
      <c r="BM5255" s="21"/>
      <c r="BN5255" s="21">
        <f t="shared" si="536"/>
        <v>0</v>
      </c>
      <c r="BO5255" s="22">
        <f t="shared" si="536"/>
        <v>0.20778000000000002</v>
      </c>
      <c r="BP5255" s="21">
        <f t="shared" si="536"/>
        <v>0</v>
      </c>
    </row>
    <row r="5256" spans="1:68" ht="11.1" customHeight="1" outlineLevel="1" collapsed="1" x14ac:dyDescent="0.2">
      <c r="A5256" s="10"/>
      <c r="B5256" s="18"/>
      <c r="C5256" s="18"/>
      <c r="D5256" s="18"/>
      <c r="E5256" s="19" t="s">
        <v>4607</v>
      </c>
      <c r="F5256" s="209">
        <v>17.669</v>
      </c>
      <c r="G5256" s="209">
        <v>12.983000000000001</v>
      </c>
      <c r="H5256" s="209">
        <v>12.239000000000001</v>
      </c>
      <c r="I5256" s="240">
        <v>5</v>
      </c>
      <c r="J5256" s="240"/>
      <c r="K5256" s="20"/>
      <c r="L5256" s="20"/>
      <c r="M5256" s="20"/>
      <c r="N5256" s="20"/>
      <c r="O5256" s="209">
        <v>8.8789999999999996</v>
      </c>
      <c r="P5256" s="209">
        <v>6.8090000000000002</v>
      </c>
      <c r="Q5256" s="209">
        <v>8.7829999999999995</v>
      </c>
      <c r="R5256" s="209">
        <v>15.474</v>
      </c>
      <c r="S5256" s="209">
        <v>15.147</v>
      </c>
      <c r="T5256" s="209">
        <v>15.571</v>
      </c>
      <c r="U5256" s="209">
        <v>13.776</v>
      </c>
      <c r="V5256" s="209">
        <v>7.9569999999999999</v>
      </c>
      <c r="W5256" s="209">
        <v>2.14</v>
      </c>
      <c r="X5256" s="20"/>
      <c r="Y5256" s="20"/>
      <c r="Z5256" s="20"/>
      <c r="AA5256" s="209">
        <v>3.7040000000000002</v>
      </c>
      <c r="AB5256" s="209">
        <v>6.6879999999999997</v>
      </c>
      <c r="AC5256" s="209">
        <v>11.377000000000001</v>
      </c>
      <c r="AD5256" s="209">
        <v>13.593999999999999</v>
      </c>
      <c r="AE5256" s="209">
        <v>16.475999999999999</v>
      </c>
      <c r="AF5256" s="209">
        <v>12.407</v>
      </c>
      <c r="AG5256" s="209">
        <v>10.475</v>
      </c>
      <c r="AH5256" s="209">
        <v>6.9039999999999999</v>
      </c>
      <c r="AI5256" s="209">
        <v>3.3340000000000001</v>
      </c>
      <c r="AJ5256" s="209">
        <v>0.58299999999999996</v>
      </c>
      <c r="AK5256" s="20"/>
      <c r="AL5256" s="20"/>
      <c r="AM5256" s="209">
        <v>6.9409999999999998</v>
      </c>
      <c r="AN5256" s="209">
        <v>15.074999999999999</v>
      </c>
      <c r="AO5256" s="209">
        <v>12.73</v>
      </c>
      <c r="AP5256" s="209">
        <v>11.773</v>
      </c>
      <c r="AQ5256" s="209">
        <v>11.757999999999999</v>
      </c>
      <c r="AR5256" s="209">
        <v>11.737</v>
      </c>
      <c r="AS5256" s="209">
        <v>7.0039999999999996</v>
      </c>
      <c r="AT5256" s="209">
        <v>8.3239999999999998</v>
      </c>
      <c r="AU5256" s="209">
        <v>2.637</v>
      </c>
      <c r="AV5256" s="20"/>
      <c r="AW5256" s="20"/>
      <c r="AX5256" s="20"/>
      <c r="AY5256" s="209">
        <v>2.8879999999999999</v>
      </c>
      <c r="AZ5256" s="209">
        <v>6.23</v>
      </c>
      <c r="BA5256" s="209">
        <v>6.7039999999999997</v>
      </c>
      <c r="BB5256" s="56">
        <f>BB5257+BB5258+BB5259</f>
        <v>26.277000000000001</v>
      </c>
      <c r="BC5256" s="21">
        <f>BD5256</f>
        <v>35.318548387096776</v>
      </c>
      <c r="BD5256" s="22">
        <f t="shared" si="537"/>
        <v>35.318548387096776</v>
      </c>
      <c r="BE5256" s="21">
        <f>BC5256-BD5256</f>
        <v>0</v>
      </c>
      <c r="BF5256" s="2">
        <v>30.44</v>
      </c>
      <c r="BG5256" s="10">
        <v>7</v>
      </c>
      <c r="BH5256" s="21">
        <f t="shared" si="538"/>
        <v>2.6277000000000005E-2</v>
      </c>
      <c r="BI5256" s="22">
        <f t="shared" si="538"/>
        <v>2.6277000000000005E-2</v>
      </c>
      <c r="BJ5256" s="21">
        <f>BH5256-BI5256</f>
        <v>0</v>
      </c>
      <c r="BK5256" s="21">
        <v>7.8831000000000012E-2</v>
      </c>
      <c r="BL5256" s="22">
        <v>7.8831000000000012E-2</v>
      </c>
      <c r="BM5256" s="21">
        <v>0</v>
      </c>
      <c r="BN5256" s="21">
        <f t="shared" si="536"/>
        <v>0.31532400000000005</v>
      </c>
      <c r="BO5256" s="22">
        <f t="shared" si="536"/>
        <v>0.31532400000000005</v>
      </c>
      <c r="BP5256" s="21">
        <f t="shared" si="536"/>
        <v>0</v>
      </c>
    </row>
    <row r="5257" spans="1:68" ht="11.1" hidden="1" customHeight="1" outlineLevel="2" x14ac:dyDescent="0.2">
      <c r="A5257" s="10"/>
      <c r="B5257" s="18"/>
      <c r="C5257" s="18"/>
      <c r="D5257" s="18"/>
      <c r="E5257" s="23" t="s">
        <v>4608</v>
      </c>
      <c r="F5257" s="208">
        <v>6.016</v>
      </c>
      <c r="G5257" s="208">
        <v>2.5670000000000002</v>
      </c>
      <c r="H5257" s="208">
        <v>2.3380000000000001</v>
      </c>
      <c r="I5257" s="239">
        <v>1</v>
      </c>
      <c r="J5257" s="239"/>
      <c r="K5257" s="24"/>
      <c r="L5257" s="24"/>
      <c r="M5257" s="24"/>
      <c r="N5257" s="24"/>
      <c r="O5257" s="208">
        <v>1.4219999999999999</v>
      </c>
      <c r="P5257" s="208">
        <v>1.1240000000000001</v>
      </c>
      <c r="Q5257" s="208">
        <v>2.0790000000000002</v>
      </c>
      <c r="R5257" s="208">
        <v>2.5219999999999998</v>
      </c>
      <c r="S5257" s="208">
        <v>3.214</v>
      </c>
      <c r="T5257" s="208">
        <v>3.1680000000000001</v>
      </c>
      <c r="U5257" s="208">
        <v>2.3570000000000002</v>
      </c>
      <c r="V5257" s="208">
        <v>1.266</v>
      </c>
      <c r="W5257" s="208">
        <v>0.65800000000000003</v>
      </c>
      <c r="X5257" s="24"/>
      <c r="Y5257" s="24"/>
      <c r="Z5257" s="24"/>
      <c r="AA5257" s="208">
        <v>0.98599999999999999</v>
      </c>
      <c r="AB5257" s="208">
        <v>1.3240000000000001</v>
      </c>
      <c r="AC5257" s="208">
        <v>2.3359999999999999</v>
      </c>
      <c r="AD5257" s="208">
        <v>2.5550000000000002</v>
      </c>
      <c r="AE5257" s="208">
        <v>3.2450000000000001</v>
      </c>
      <c r="AF5257" s="208">
        <v>3.448</v>
      </c>
      <c r="AG5257" s="208">
        <v>2.1349999999999998</v>
      </c>
      <c r="AH5257" s="208">
        <v>1.633</v>
      </c>
      <c r="AI5257" s="208">
        <v>1.256</v>
      </c>
      <c r="AJ5257" s="208">
        <v>0.46</v>
      </c>
      <c r="AK5257" s="24"/>
      <c r="AL5257" s="24"/>
      <c r="AM5257" s="208">
        <v>6.5090000000000003</v>
      </c>
      <c r="AN5257" s="208">
        <v>10.781000000000001</v>
      </c>
      <c r="AO5257" s="208">
        <v>4.5640000000000001</v>
      </c>
      <c r="AP5257" s="24"/>
      <c r="AQ5257" s="24"/>
      <c r="AR5257" s="24"/>
      <c r="AS5257" s="24"/>
      <c r="AT5257" s="208">
        <v>2.1240000000000001</v>
      </c>
      <c r="AU5257" s="208">
        <v>1.2909999999999999</v>
      </c>
      <c r="AV5257" s="24"/>
      <c r="AW5257" s="24"/>
      <c r="AX5257" s="24"/>
      <c r="AY5257" s="208">
        <v>0.72</v>
      </c>
      <c r="AZ5257" s="208">
        <v>1.089</v>
      </c>
      <c r="BA5257" s="24"/>
      <c r="BB5257" s="21">
        <f t="shared" si="539"/>
        <v>10.781000000000001</v>
      </c>
      <c r="BC5257" s="21"/>
      <c r="BD5257" s="22">
        <f t="shared" si="537"/>
        <v>14.490591397849464</v>
      </c>
      <c r="BE5257" s="21"/>
      <c r="BG5257" s="10"/>
      <c r="BH5257" s="21">
        <f t="shared" si="538"/>
        <v>0</v>
      </c>
      <c r="BI5257" s="22">
        <f t="shared" si="538"/>
        <v>1.0781000000000002E-2</v>
      </c>
      <c r="BJ5257" s="21"/>
      <c r="BK5257" s="21">
        <v>0</v>
      </c>
      <c r="BL5257" s="22">
        <v>3.2343000000000011E-2</v>
      </c>
      <c r="BM5257" s="21"/>
      <c r="BN5257" s="21">
        <f t="shared" si="536"/>
        <v>0</v>
      </c>
      <c r="BO5257" s="22">
        <f t="shared" si="536"/>
        <v>0.12937200000000004</v>
      </c>
      <c r="BP5257" s="21">
        <f t="shared" si="536"/>
        <v>0</v>
      </c>
    </row>
    <row r="5258" spans="1:68" ht="11.1" hidden="1" customHeight="1" outlineLevel="2" x14ac:dyDescent="0.2">
      <c r="A5258" s="10"/>
      <c r="B5258" s="18"/>
      <c r="C5258" s="18"/>
      <c r="D5258" s="18"/>
      <c r="E5258" s="23" t="s">
        <v>4609</v>
      </c>
      <c r="F5258" s="208">
        <v>2.2170000000000001</v>
      </c>
      <c r="G5258" s="208">
        <v>2.681</v>
      </c>
      <c r="H5258" s="208">
        <v>2.8860000000000001</v>
      </c>
      <c r="I5258" s="239">
        <v>1</v>
      </c>
      <c r="J5258" s="239"/>
      <c r="K5258" s="24"/>
      <c r="L5258" s="24"/>
      <c r="M5258" s="24"/>
      <c r="N5258" s="24"/>
      <c r="O5258" s="208">
        <v>3.5779999999999998</v>
      </c>
      <c r="P5258" s="208">
        <v>2.105</v>
      </c>
      <c r="Q5258" s="24"/>
      <c r="R5258" s="208">
        <v>4.7119999999999997</v>
      </c>
      <c r="S5258" s="208">
        <v>2.6930000000000001</v>
      </c>
      <c r="T5258" s="208">
        <v>2.831</v>
      </c>
      <c r="U5258" s="208">
        <v>2.4540000000000002</v>
      </c>
      <c r="V5258" s="208">
        <v>2.0590000000000002</v>
      </c>
      <c r="W5258" s="208">
        <v>1.409</v>
      </c>
      <c r="X5258" s="24"/>
      <c r="Y5258" s="24"/>
      <c r="Z5258" s="24"/>
      <c r="AA5258" s="208">
        <v>1.873</v>
      </c>
      <c r="AB5258" s="208">
        <v>1.53</v>
      </c>
      <c r="AC5258" s="208">
        <v>2.2890000000000001</v>
      </c>
      <c r="AD5258" s="208">
        <v>2.7109999999999999</v>
      </c>
      <c r="AE5258" s="208">
        <v>2.4470000000000001</v>
      </c>
      <c r="AF5258" s="208">
        <v>1.224</v>
      </c>
      <c r="AG5258" s="208">
        <v>2.0760000000000001</v>
      </c>
      <c r="AH5258" s="208">
        <v>1.244</v>
      </c>
      <c r="AI5258" s="208">
        <v>0.872</v>
      </c>
      <c r="AJ5258" s="208">
        <v>0.123</v>
      </c>
      <c r="AK5258" s="24"/>
      <c r="AL5258" s="24"/>
      <c r="AM5258" s="208">
        <v>0.43</v>
      </c>
      <c r="AN5258" s="208">
        <v>1.109</v>
      </c>
      <c r="AO5258" s="208">
        <v>1.8819999999999999</v>
      </c>
      <c r="AP5258" s="208">
        <v>2.746</v>
      </c>
      <c r="AQ5258" s="208">
        <v>2.7890000000000001</v>
      </c>
      <c r="AR5258" s="208">
        <v>2.8730000000000002</v>
      </c>
      <c r="AS5258" s="208">
        <v>2.1320000000000001</v>
      </c>
      <c r="AT5258" s="208">
        <v>1.3220000000000001</v>
      </c>
      <c r="AU5258" s="208">
        <v>0.64</v>
      </c>
      <c r="AV5258" s="24"/>
      <c r="AW5258" s="24"/>
      <c r="AX5258" s="24"/>
      <c r="AY5258" s="208">
        <v>0.57199999999999995</v>
      </c>
      <c r="AZ5258" s="208">
        <v>1.2030000000000001</v>
      </c>
      <c r="BA5258" s="208">
        <v>1.623</v>
      </c>
      <c r="BB5258" s="21">
        <f t="shared" si="539"/>
        <v>4.7119999999999997</v>
      </c>
      <c r="BC5258" s="21"/>
      <c r="BD5258" s="22">
        <f t="shared" si="537"/>
        <v>6.333333333333333</v>
      </c>
      <c r="BE5258" s="21"/>
      <c r="BG5258" s="10"/>
      <c r="BH5258" s="21">
        <f t="shared" si="538"/>
        <v>0</v>
      </c>
      <c r="BI5258" s="22">
        <f t="shared" si="538"/>
        <v>4.712E-3</v>
      </c>
      <c r="BJ5258" s="21"/>
      <c r="BK5258" s="21">
        <v>0</v>
      </c>
      <c r="BL5258" s="22">
        <v>1.4135999999999999E-2</v>
      </c>
      <c r="BM5258" s="21"/>
      <c r="BN5258" s="21">
        <f t="shared" si="536"/>
        <v>0</v>
      </c>
      <c r="BO5258" s="22">
        <f t="shared" si="536"/>
        <v>5.6543999999999997E-2</v>
      </c>
      <c r="BP5258" s="21">
        <f t="shared" si="536"/>
        <v>0</v>
      </c>
    </row>
    <row r="5259" spans="1:68" ht="11.1" hidden="1" customHeight="1" outlineLevel="2" x14ac:dyDescent="0.2">
      <c r="A5259" s="10"/>
      <c r="B5259" s="18"/>
      <c r="C5259" s="18"/>
      <c r="D5259" s="18"/>
      <c r="E5259" s="23" t="s">
        <v>4610</v>
      </c>
      <c r="F5259" s="208">
        <v>9.4359999999999999</v>
      </c>
      <c r="G5259" s="208">
        <v>7.7350000000000003</v>
      </c>
      <c r="H5259" s="208">
        <v>7.0149999999999997</v>
      </c>
      <c r="I5259" s="239">
        <v>3</v>
      </c>
      <c r="J5259" s="239"/>
      <c r="K5259" s="24"/>
      <c r="L5259" s="24"/>
      <c r="M5259" s="24"/>
      <c r="N5259" s="24"/>
      <c r="O5259" s="208">
        <v>3.879</v>
      </c>
      <c r="P5259" s="208">
        <v>3.58</v>
      </c>
      <c r="Q5259" s="208">
        <v>6.7039999999999997</v>
      </c>
      <c r="R5259" s="208">
        <v>8.24</v>
      </c>
      <c r="S5259" s="208">
        <v>9.24</v>
      </c>
      <c r="T5259" s="208">
        <v>9.5719999999999992</v>
      </c>
      <c r="U5259" s="208">
        <v>8.9649999999999999</v>
      </c>
      <c r="V5259" s="208">
        <v>4.6319999999999997</v>
      </c>
      <c r="W5259" s="208">
        <v>7.2999999999999995E-2</v>
      </c>
      <c r="X5259" s="24"/>
      <c r="Y5259" s="24"/>
      <c r="Z5259" s="24"/>
      <c r="AA5259" s="208">
        <v>0.84499999999999997</v>
      </c>
      <c r="AB5259" s="208">
        <v>3.8340000000000001</v>
      </c>
      <c r="AC5259" s="208">
        <v>6.7519999999999998</v>
      </c>
      <c r="AD5259" s="208">
        <v>8.3279999999999994</v>
      </c>
      <c r="AE5259" s="208">
        <v>10.784000000000001</v>
      </c>
      <c r="AF5259" s="208">
        <v>7.7350000000000003</v>
      </c>
      <c r="AG5259" s="208">
        <v>6.2640000000000002</v>
      </c>
      <c r="AH5259" s="208">
        <v>4.0270000000000001</v>
      </c>
      <c r="AI5259" s="208">
        <v>1.206</v>
      </c>
      <c r="AJ5259" s="24"/>
      <c r="AK5259" s="24"/>
      <c r="AL5259" s="24"/>
      <c r="AM5259" s="208">
        <v>2E-3</v>
      </c>
      <c r="AN5259" s="208">
        <v>3.1850000000000001</v>
      </c>
      <c r="AO5259" s="208">
        <v>6.2839999999999998</v>
      </c>
      <c r="AP5259" s="208">
        <v>9.0269999999999992</v>
      </c>
      <c r="AQ5259" s="208">
        <v>8.9689999999999994</v>
      </c>
      <c r="AR5259" s="208">
        <v>8.8640000000000008</v>
      </c>
      <c r="AS5259" s="208">
        <v>4.8719999999999999</v>
      </c>
      <c r="AT5259" s="208">
        <v>4.8780000000000001</v>
      </c>
      <c r="AU5259" s="208">
        <v>0.70599999999999996</v>
      </c>
      <c r="AV5259" s="24"/>
      <c r="AW5259" s="24"/>
      <c r="AX5259" s="24"/>
      <c r="AY5259" s="208">
        <v>1.5960000000000001</v>
      </c>
      <c r="AZ5259" s="208">
        <v>3.9380000000000002</v>
      </c>
      <c r="BA5259" s="208">
        <v>5.0810000000000004</v>
      </c>
      <c r="BB5259" s="21">
        <f t="shared" si="539"/>
        <v>10.784000000000001</v>
      </c>
      <c r="BC5259" s="21"/>
      <c r="BD5259" s="22">
        <f t="shared" si="537"/>
        <v>14.49462365591398</v>
      </c>
      <c r="BE5259" s="21"/>
      <c r="BG5259" s="10"/>
      <c r="BH5259" s="21">
        <f t="shared" si="538"/>
        <v>0</v>
      </c>
      <c r="BI5259" s="22">
        <f t="shared" si="538"/>
        <v>1.0784E-2</v>
      </c>
      <c r="BJ5259" s="21"/>
      <c r="BK5259" s="21">
        <v>0</v>
      </c>
      <c r="BL5259" s="22">
        <v>3.2351999999999999E-2</v>
      </c>
      <c r="BM5259" s="21"/>
      <c r="BN5259" s="21">
        <f t="shared" si="536"/>
        <v>0</v>
      </c>
      <c r="BO5259" s="22">
        <f t="shared" si="536"/>
        <v>0.129408</v>
      </c>
      <c r="BP5259" s="21">
        <f t="shared" si="536"/>
        <v>0</v>
      </c>
    </row>
    <row r="5260" spans="1:68" ht="11.1" hidden="1" customHeight="1" outlineLevel="1" collapsed="1" x14ac:dyDescent="0.2">
      <c r="A5260" s="10"/>
      <c r="B5260" s="18"/>
      <c r="C5260" s="18"/>
      <c r="D5260" s="18"/>
      <c r="E5260" s="19" t="s">
        <v>4611</v>
      </c>
      <c r="F5260" s="209">
        <v>6.6120000000000001</v>
      </c>
      <c r="G5260" s="209">
        <v>5.25</v>
      </c>
      <c r="H5260" s="209">
        <v>4.75</v>
      </c>
      <c r="I5260" s="240">
        <v>4.3</v>
      </c>
      <c r="J5260" s="240"/>
      <c r="K5260" s="209">
        <v>2.9430000000000001</v>
      </c>
      <c r="L5260" s="20"/>
      <c r="M5260" s="20"/>
      <c r="N5260" s="20"/>
      <c r="O5260" s="20"/>
      <c r="P5260" s="209">
        <v>2.9239999999999999</v>
      </c>
      <c r="Q5260" s="20"/>
      <c r="R5260" s="209">
        <v>11.956</v>
      </c>
      <c r="S5260" s="209">
        <v>7.8</v>
      </c>
      <c r="T5260" s="209">
        <v>8.9</v>
      </c>
      <c r="U5260" s="209">
        <v>7</v>
      </c>
      <c r="V5260" s="209">
        <v>1.863</v>
      </c>
      <c r="W5260" s="209">
        <v>1.7130000000000001</v>
      </c>
      <c r="X5260" s="20"/>
      <c r="Y5260" s="20"/>
      <c r="Z5260" s="20"/>
      <c r="AA5260" s="209">
        <v>1.0209999999999999</v>
      </c>
      <c r="AB5260" s="209">
        <v>2.677</v>
      </c>
      <c r="AC5260" s="209">
        <v>3.4209999999999998</v>
      </c>
      <c r="AD5260" s="209">
        <v>6.4050000000000002</v>
      </c>
      <c r="AE5260" s="209">
        <v>6.1</v>
      </c>
      <c r="AF5260" s="209">
        <v>7.8440000000000003</v>
      </c>
      <c r="AG5260" s="209">
        <v>2.8479999999999999</v>
      </c>
      <c r="AH5260" s="209">
        <v>2.6190000000000002</v>
      </c>
      <c r="AI5260" s="209">
        <v>2.3119999999999998</v>
      </c>
      <c r="AJ5260" s="20"/>
      <c r="AK5260" s="20"/>
      <c r="AL5260" s="20"/>
      <c r="AM5260" s="209">
        <v>0.78900000000000003</v>
      </c>
      <c r="AN5260" s="209">
        <v>2.5990000000000002</v>
      </c>
      <c r="AO5260" s="209">
        <v>4.5</v>
      </c>
      <c r="AP5260" s="209">
        <v>6.6740000000000004</v>
      </c>
      <c r="AQ5260" s="209">
        <v>5.3949999999999996</v>
      </c>
      <c r="AR5260" s="209">
        <v>8.6519999999999992</v>
      </c>
      <c r="AS5260" s="209">
        <v>3.98</v>
      </c>
      <c r="AT5260" s="209">
        <v>3.8149999999999999</v>
      </c>
      <c r="AU5260" s="209">
        <v>0.44</v>
      </c>
      <c r="AV5260" s="20"/>
      <c r="AW5260" s="20"/>
      <c r="AX5260" s="20"/>
      <c r="AY5260" s="20"/>
      <c r="AZ5260" s="209">
        <v>3.0369999999999999</v>
      </c>
      <c r="BA5260" s="209">
        <v>3.5760000000000001</v>
      </c>
      <c r="BB5260" s="21">
        <f t="shared" si="539"/>
        <v>11.956</v>
      </c>
      <c r="BC5260" s="21">
        <f>BF5260</f>
        <v>30.3</v>
      </c>
      <c r="BD5260" s="22">
        <f t="shared" si="537"/>
        <v>16.06989247311828</v>
      </c>
      <c r="BE5260" s="21">
        <f>BC5260-BD5260</f>
        <v>14.230107526881721</v>
      </c>
      <c r="BF5260" s="2">
        <v>30.3</v>
      </c>
      <c r="BG5260" s="10">
        <v>6</v>
      </c>
      <c r="BH5260" s="21">
        <f t="shared" si="538"/>
        <v>2.2543199999999999E-2</v>
      </c>
      <c r="BI5260" s="22">
        <f t="shared" si="538"/>
        <v>1.1956E-2</v>
      </c>
      <c r="BJ5260" s="21">
        <f>BH5260-BI5260</f>
        <v>1.05872E-2</v>
      </c>
      <c r="BK5260" s="21">
        <v>6.7629599999999998E-2</v>
      </c>
      <c r="BL5260" s="22">
        <v>3.5867999999999997E-2</v>
      </c>
      <c r="BM5260" s="21">
        <v>3.1761600000000001E-2</v>
      </c>
      <c r="BN5260" s="21">
        <f t="shared" si="536"/>
        <v>0.27051839999999999</v>
      </c>
      <c r="BO5260" s="22">
        <f t="shared" si="536"/>
        <v>0.14347199999999999</v>
      </c>
      <c r="BP5260" s="21">
        <f t="shared" si="536"/>
        <v>0.1270464</v>
      </c>
    </row>
    <row r="5261" spans="1:68" ht="11.1" hidden="1" customHeight="1" outlineLevel="2" x14ac:dyDescent="0.2">
      <c r="A5261" s="10"/>
      <c r="B5261" s="18"/>
      <c r="C5261" s="18"/>
      <c r="D5261" s="18"/>
      <c r="E5261" s="23" t="s">
        <v>4612</v>
      </c>
      <c r="F5261" s="208">
        <v>6.6120000000000001</v>
      </c>
      <c r="G5261" s="208">
        <v>5.25</v>
      </c>
      <c r="H5261" s="208">
        <v>4.75</v>
      </c>
      <c r="I5261" s="239">
        <v>4.3</v>
      </c>
      <c r="J5261" s="239"/>
      <c r="K5261" s="208">
        <v>2.9430000000000001</v>
      </c>
      <c r="L5261" s="24"/>
      <c r="M5261" s="24"/>
      <c r="N5261" s="24"/>
      <c r="O5261" s="24"/>
      <c r="P5261" s="208">
        <v>2.9239999999999999</v>
      </c>
      <c r="Q5261" s="24"/>
      <c r="R5261" s="208">
        <v>11.956</v>
      </c>
      <c r="S5261" s="208">
        <v>7.8</v>
      </c>
      <c r="T5261" s="208">
        <v>8.9</v>
      </c>
      <c r="U5261" s="208">
        <v>7</v>
      </c>
      <c r="V5261" s="208">
        <v>1.863</v>
      </c>
      <c r="W5261" s="208">
        <v>1.7130000000000001</v>
      </c>
      <c r="X5261" s="24"/>
      <c r="Y5261" s="24"/>
      <c r="Z5261" s="24"/>
      <c r="AA5261" s="208">
        <v>1.0209999999999999</v>
      </c>
      <c r="AB5261" s="208">
        <v>2.677</v>
      </c>
      <c r="AC5261" s="208">
        <v>3.4209999999999998</v>
      </c>
      <c r="AD5261" s="208">
        <v>6.4050000000000002</v>
      </c>
      <c r="AE5261" s="208">
        <v>6.1</v>
      </c>
      <c r="AF5261" s="208">
        <v>7.8440000000000003</v>
      </c>
      <c r="AG5261" s="208">
        <v>2.8479999999999999</v>
      </c>
      <c r="AH5261" s="208">
        <v>2.6190000000000002</v>
      </c>
      <c r="AI5261" s="208">
        <v>2.3119999999999998</v>
      </c>
      <c r="AJ5261" s="24"/>
      <c r="AK5261" s="24"/>
      <c r="AL5261" s="24"/>
      <c r="AM5261" s="208">
        <v>0.78900000000000003</v>
      </c>
      <c r="AN5261" s="208">
        <v>2.5990000000000002</v>
      </c>
      <c r="AO5261" s="208">
        <v>4.5</v>
      </c>
      <c r="AP5261" s="208">
        <v>6.6740000000000004</v>
      </c>
      <c r="AQ5261" s="208">
        <v>5.3949999999999996</v>
      </c>
      <c r="AR5261" s="208">
        <v>8.6519999999999992</v>
      </c>
      <c r="AS5261" s="208">
        <v>3.98</v>
      </c>
      <c r="AT5261" s="208">
        <v>3.8149999999999999</v>
      </c>
      <c r="AU5261" s="208">
        <v>0.44</v>
      </c>
      <c r="AV5261" s="24"/>
      <c r="AW5261" s="24"/>
      <c r="AX5261" s="24"/>
      <c r="AY5261" s="24"/>
      <c r="AZ5261" s="208">
        <v>3.0369999999999999</v>
      </c>
      <c r="BA5261" s="208">
        <v>3.5760000000000001</v>
      </c>
      <c r="BB5261" s="21">
        <f t="shared" si="539"/>
        <v>11.956</v>
      </c>
      <c r="BC5261" s="21"/>
      <c r="BD5261" s="22">
        <f t="shared" si="537"/>
        <v>16.06989247311828</v>
      </c>
      <c r="BE5261" s="21"/>
      <c r="BG5261" s="10"/>
      <c r="BH5261" s="21">
        <f t="shared" si="538"/>
        <v>0</v>
      </c>
      <c r="BI5261" s="22">
        <f t="shared" si="538"/>
        <v>1.1956E-2</v>
      </c>
      <c r="BJ5261" s="21"/>
      <c r="BK5261" s="21">
        <v>0</v>
      </c>
      <c r="BL5261" s="22">
        <v>3.5867999999999997E-2</v>
      </c>
      <c r="BM5261" s="21"/>
      <c r="BN5261" s="21">
        <f t="shared" si="536"/>
        <v>0</v>
      </c>
      <c r="BO5261" s="22">
        <f t="shared" si="536"/>
        <v>0.14347199999999999</v>
      </c>
      <c r="BP5261" s="21">
        <f t="shared" si="536"/>
        <v>0</v>
      </c>
    </row>
    <row r="5262" spans="1:68" ht="11.1" customHeight="1" outlineLevel="1" collapsed="1" x14ac:dyDescent="0.2">
      <c r="A5262" s="10"/>
      <c r="B5262" s="18"/>
      <c r="C5262" s="18"/>
      <c r="D5262" s="18"/>
      <c r="E5262" s="19" t="s">
        <v>4613</v>
      </c>
      <c r="F5262" s="209">
        <v>0.58799999999999997</v>
      </c>
      <c r="G5262" s="209">
        <v>0.73399999999999999</v>
      </c>
      <c r="H5262" s="209">
        <v>0.55000000000000004</v>
      </c>
      <c r="I5262" s="240">
        <v>0.2</v>
      </c>
      <c r="J5262" s="240"/>
      <c r="K5262" s="20"/>
      <c r="L5262" s="20"/>
      <c r="M5262" s="20"/>
      <c r="N5262" s="20"/>
      <c r="O5262" s="20"/>
      <c r="P5262" s="209">
        <v>0.879</v>
      </c>
      <c r="Q5262" s="209">
        <v>0.249</v>
      </c>
      <c r="R5262" s="209">
        <v>0.55600000000000005</v>
      </c>
      <c r="S5262" s="209">
        <v>0.751</v>
      </c>
      <c r="T5262" s="209">
        <v>0.7</v>
      </c>
      <c r="U5262" s="209">
        <v>0.82799999999999996</v>
      </c>
      <c r="V5262" s="209">
        <v>0.44900000000000001</v>
      </c>
      <c r="W5262" s="20"/>
      <c r="X5262" s="20"/>
      <c r="Y5262" s="20"/>
      <c r="Z5262" s="20"/>
      <c r="AA5262" s="20"/>
      <c r="AB5262" s="209">
        <v>0.67800000000000005</v>
      </c>
      <c r="AC5262" s="209">
        <v>0.68300000000000005</v>
      </c>
      <c r="AD5262" s="209">
        <v>0.61</v>
      </c>
      <c r="AE5262" s="209">
        <v>0.80800000000000005</v>
      </c>
      <c r="AF5262" s="209">
        <v>0.67600000000000005</v>
      </c>
      <c r="AG5262" s="209">
        <v>0.33600000000000002</v>
      </c>
      <c r="AH5262" s="20"/>
      <c r="AI5262" s="20"/>
      <c r="AJ5262" s="20"/>
      <c r="AK5262" s="20"/>
      <c r="AL5262" s="20"/>
      <c r="AM5262" s="20"/>
      <c r="AN5262" s="20"/>
      <c r="AO5262" s="209">
        <v>0.63</v>
      </c>
      <c r="AP5262" s="209">
        <v>0.63600000000000001</v>
      </c>
      <c r="AQ5262" s="209">
        <v>0.60699999999999998</v>
      </c>
      <c r="AR5262" s="209">
        <v>0.64700000000000002</v>
      </c>
      <c r="AS5262" s="209">
        <v>0.56100000000000005</v>
      </c>
      <c r="AT5262" s="209">
        <v>0.34899999999999998</v>
      </c>
      <c r="AU5262" s="20"/>
      <c r="AV5262" s="20"/>
      <c r="AW5262" s="20"/>
      <c r="AX5262" s="20"/>
      <c r="AY5262" s="20"/>
      <c r="AZ5262" s="209">
        <v>0.28699999999999998</v>
      </c>
      <c r="BA5262" s="209">
        <v>0.628</v>
      </c>
      <c r="BB5262" s="21">
        <f t="shared" si="539"/>
        <v>0.879</v>
      </c>
      <c r="BC5262" s="21">
        <f>BD5262</f>
        <v>1.1814516129032258</v>
      </c>
      <c r="BD5262" s="22">
        <f t="shared" si="537"/>
        <v>1.1814516129032258</v>
      </c>
      <c r="BE5262" s="21">
        <f>BC5262-BD5262</f>
        <v>0</v>
      </c>
      <c r="BF5262" s="2">
        <v>1.05</v>
      </c>
      <c r="BG5262" s="10">
        <v>7</v>
      </c>
      <c r="BH5262" s="21">
        <f t="shared" si="538"/>
        <v>8.789999999999999E-4</v>
      </c>
      <c r="BI5262" s="22">
        <f t="shared" si="538"/>
        <v>8.789999999999999E-4</v>
      </c>
      <c r="BJ5262" s="21">
        <f>BH5262-BI5262</f>
        <v>0</v>
      </c>
      <c r="BK5262" s="21">
        <v>2.6369999999999996E-3</v>
      </c>
      <c r="BL5262" s="22">
        <v>2.6369999999999996E-3</v>
      </c>
      <c r="BM5262" s="21">
        <v>0</v>
      </c>
      <c r="BN5262" s="21">
        <f t="shared" si="536"/>
        <v>1.0547999999999998E-2</v>
      </c>
      <c r="BO5262" s="22">
        <f t="shared" si="536"/>
        <v>1.0547999999999998E-2</v>
      </c>
      <c r="BP5262" s="21">
        <f t="shared" si="536"/>
        <v>0</v>
      </c>
    </row>
    <row r="5263" spans="1:68" ht="11.1" hidden="1" customHeight="1" outlineLevel="2" x14ac:dyDescent="0.2">
      <c r="A5263" s="10"/>
      <c r="B5263" s="18"/>
      <c r="C5263" s="18"/>
      <c r="D5263" s="18"/>
      <c r="E5263" s="23" t="s">
        <v>4614</v>
      </c>
      <c r="F5263" s="208">
        <v>0.58799999999999997</v>
      </c>
      <c r="G5263" s="208">
        <v>0.73399999999999999</v>
      </c>
      <c r="H5263" s="208">
        <v>0.55000000000000004</v>
      </c>
      <c r="I5263" s="239">
        <v>0.2</v>
      </c>
      <c r="J5263" s="239"/>
      <c r="K5263" s="24"/>
      <c r="L5263" s="24"/>
      <c r="M5263" s="24"/>
      <c r="N5263" s="24"/>
      <c r="O5263" s="24"/>
      <c r="P5263" s="208">
        <v>0.879</v>
      </c>
      <c r="Q5263" s="208">
        <v>0.249</v>
      </c>
      <c r="R5263" s="208">
        <v>0.55600000000000005</v>
      </c>
      <c r="S5263" s="208">
        <v>0.751</v>
      </c>
      <c r="T5263" s="208">
        <v>0.7</v>
      </c>
      <c r="U5263" s="208">
        <v>0.82799999999999996</v>
      </c>
      <c r="V5263" s="208">
        <v>0.44900000000000001</v>
      </c>
      <c r="W5263" s="24"/>
      <c r="X5263" s="24"/>
      <c r="Y5263" s="24"/>
      <c r="Z5263" s="24"/>
      <c r="AA5263" s="24"/>
      <c r="AB5263" s="208">
        <v>0.67800000000000005</v>
      </c>
      <c r="AC5263" s="208">
        <v>0.68300000000000005</v>
      </c>
      <c r="AD5263" s="208">
        <v>0.61</v>
      </c>
      <c r="AE5263" s="208">
        <v>0.80800000000000005</v>
      </c>
      <c r="AF5263" s="208">
        <v>0.67600000000000005</v>
      </c>
      <c r="AG5263" s="208">
        <v>0.33600000000000002</v>
      </c>
      <c r="AH5263" s="24"/>
      <c r="AI5263" s="24"/>
      <c r="AJ5263" s="24"/>
      <c r="AK5263" s="24"/>
      <c r="AL5263" s="24"/>
      <c r="AM5263" s="24"/>
      <c r="AN5263" s="24"/>
      <c r="AO5263" s="208">
        <v>0.63</v>
      </c>
      <c r="AP5263" s="208">
        <v>0.63600000000000001</v>
      </c>
      <c r="AQ5263" s="208">
        <v>0.60699999999999998</v>
      </c>
      <c r="AR5263" s="208">
        <v>0.64700000000000002</v>
      </c>
      <c r="AS5263" s="208">
        <v>0.56100000000000005</v>
      </c>
      <c r="AT5263" s="208">
        <v>0.34899999999999998</v>
      </c>
      <c r="AU5263" s="24"/>
      <c r="AV5263" s="24"/>
      <c r="AW5263" s="24"/>
      <c r="AX5263" s="24"/>
      <c r="AY5263" s="24"/>
      <c r="AZ5263" s="208">
        <v>0.28699999999999998</v>
      </c>
      <c r="BA5263" s="208">
        <v>0.628</v>
      </c>
      <c r="BB5263" s="21">
        <f t="shared" si="539"/>
        <v>0.879</v>
      </c>
      <c r="BC5263" s="21"/>
      <c r="BD5263" s="22">
        <f t="shared" si="537"/>
        <v>1.1814516129032258</v>
      </c>
      <c r="BE5263" s="21"/>
      <c r="BG5263" s="10"/>
      <c r="BH5263" s="21">
        <f t="shared" si="538"/>
        <v>0</v>
      </c>
      <c r="BI5263" s="22">
        <f t="shared" si="538"/>
        <v>8.789999999999999E-4</v>
      </c>
      <c r="BJ5263" s="21"/>
      <c r="BK5263" s="21">
        <v>0</v>
      </c>
      <c r="BL5263" s="22">
        <v>2.6369999999999996E-3</v>
      </c>
      <c r="BM5263" s="21"/>
      <c r="BN5263" s="21">
        <f t="shared" si="536"/>
        <v>0</v>
      </c>
      <c r="BO5263" s="22">
        <f t="shared" si="536"/>
        <v>1.0547999999999998E-2</v>
      </c>
      <c r="BP5263" s="21">
        <f t="shared" si="536"/>
        <v>0</v>
      </c>
    </row>
    <row r="5264" spans="1:68" ht="11.1" hidden="1" customHeight="1" outlineLevel="1" collapsed="1" x14ac:dyDescent="0.2">
      <c r="A5264" s="10"/>
      <c r="B5264" s="18"/>
      <c r="C5264" s="18"/>
      <c r="D5264" s="18"/>
      <c r="E5264" s="19" t="s">
        <v>4615</v>
      </c>
      <c r="F5264" s="20"/>
      <c r="G5264" s="20"/>
      <c r="H5264" s="20"/>
      <c r="I5264" s="20"/>
      <c r="J5264" s="20"/>
      <c r="K5264" s="20"/>
      <c r="L5264" s="20"/>
      <c r="M5264" s="20"/>
      <c r="N5264" s="20"/>
      <c r="O5264" s="20"/>
      <c r="P5264" s="20"/>
      <c r="Q5264" s="20"/>
      <c r="R5264" s="20"/>
      <c r="S5264" s="20"/>
      <c r="T5264" s="20"/>
      <c r="U5264" s="20"/>
      <c r="V5264" s="20"/>
      <c r="W5264" s="20"/>
      <c r="X5264" s="20"/>
      <c r="Y5264" s="20"/>
      <c r="Z5264" s="20"/>
      <c r="AA5264" s="20"/>
      <c r="AB5264" s="209">
        <v>3.3639999999999999</v>
      </c>
      <c r="AC5264" s="209">
        <v>6.5439999999999996</v>
      </c>
      <c r="AD5264" s="209">
        <v>9.234</v>
      </c>
      <c r="AE5264" s="209">
        <v>11.656000000000001</v>
      </c>
      <c r="AF5264" s="209">
        <v>8.6920000000000002</v>
      </c>
      <c r="AG5264" s="209">
        <v>4.1890000000000001</v>
      </c>
      <c r="AH5264" s="209">
        <v>1.373</v>
      </c>
      <c r="AI5264" s="209">
        <v>0.61099999999999999</v>
      </c>
      <c r="AJ5264" s="20"/>
      <c r="AK5264" s="20"/>
      <c r="AL5264" s="20"/>
      <c r="AM5264" s="20"/>
      <c r="AN5264" s="209">
        <v>3.6829999999999998</v>
      </c>
      <c r="AO5264" s="209">
        <v>2.899</v>
      </c>
      <c r="AP5264" s="209">
        <v>10.162000000000001</v>
      </c>
      <c r="AQ5264" s="209">
        <v>14.2</v>
      </c>
      <c r="AR5264" s="209">
        <v>11.8</v>
      </c>
      <c r="AS5264" s="209">
        <v>10</v>
      </c>
      <c r="AT5264" s="20"/>
      <c r="AU5264" s="20"/>
      <c r="AV5264" s="20"/>
      <c r="AW5264" s="20"/>
      <c r="AX5264" s="20"/>
      <c r="AY5264" s="20"/>
      <c r="AZ5264" s="20"/>
      <c r="BA5264" s="20"/>
      <c r="BB5264" s="21">
        <f t="shared" si="539"/>
        <v>14.2</v>
      </c>
      <c r="BC5264" s="21">
        <f>BF5264</f>
        <v>30.2</v>
      </c>
      <c r="BD5264" s="22">
        <f t="shared" si="537"/>
        <v>19.086021505376344</v>
      </c>
      <c r="BE5264" s="21">
        <f>BC5264-BD5264</f>
        <v>11.113978494623655</v>
      </c>
      <c r="BF5264" s="2">
        <v>30.2</v>
      </c>
      <c r="BG5264" s="10">
        <v>6</v>
      </c>
      <c r="BH5264" s="21">
        <f t="shared" si="538"/>
        <v>2.2468800000000001E-2</v>
      </c>
      <c r="BI5264" s="22">
        <f t="shared" si="538"/>
        <v>1.4200000000000001E-2</v>
      </c>
      <c r="BJ5264" s="21">
        <f>BH5264-BI5264</f>
        <v>8.2687999999999998E-3</v>
      </c>
      <c r="BK5264" s="21">
        <v>6.7406400000000005E-2</v>
      </c>
      <c r="BL5264" s="22">
        <v>4.2599999999999999E-2</v>
      </c>
      <c r="BM5264" s="21">
        <v>2.4806400000000006E-2</v>
      </c>
      <c r="BN5264" s="21">
        <f t="shared" si="536"/>
        <v>0.26962560000000002</v>
      </c>
      <c r="BO5264" s="22">
        <f t="shared" si="536"/>
        <v>0.1704</v>
      </c>
      <c r="BP5264" s="21">
        <f t="shared" si="536"/>
        <v>9.9225600000000025E-2</v>
      </c>
    </row>
    <row r="5265" spans="1:68" ht="11.1" hidden="1" customHeight="1" outlineLevel="2" x14ac:dyDescent="0.2">
      <c r="A5265" s="10"/>
      <c r="B5265" s="18"/>
      <c r="C5265" s="18"/>
      <c r="D5265" s="18"/>
      <c r="E5265" s="23" t="s">
        <v>4616</v>
      </c>
      <c r="F5265" s="24"/>
      <c r="G5265" s="24"/>
      <c r="H5265" s="24"/>
      <c r="I5265" s="24"/>
      <c r="J5265" s="24"/>
      <c r="K5265" s="24"/>
      <c r="L5265" s="24"/>
      <c r="M5265" s="24"/>
      <c r="N5265" s="24"/>
      <c r="O5265" s="24"/>
      <c r="P5265" s="24"/>
      <c r="Q5265" s="24"/>
      <c r="R5265" s="24"/>
      <c r="S5265" s="24"/>
      <c r="T5265" s="24"/>
      <c r="U5265" s="24"/>
      <c r="V5265" s="24"/>
      <c r="W5265" s="24"/>
      <c r="X5265" s="24"/>
      <c r="Y5265" s="24"/>
      <c r="Z5265" s="24"/>
      <c r="AA5265" s="24"/>
      <c r="AB5265" s="208">
        <v>3.3639999999999999</v>
      </c>
      <c r="AC5265" s="208">
        <v>6.5439999999999996</v>
      </c>
      <c r="AD5265" s="208">
        <v>9.234</v>
      </c>
      <c r="AE5265" s="208">
        <v>11.656000000000001</v>
      </c>
      <c r="AF5265" s="208">
        <v>8.6920000000000002</v>
      </c>
      <c r="AG5265" s="208">
        <v>4.1890000000000001</v>
      </c>
      <c r="AH5265" s="208">
        <v>1.373</v>
      </c>
      <c r="AI5265" s="208">
        <v>0.61099999999999999</v>
      </c>
      <c r="AJ5265" s="24"/>
      <c r="AK5265" s="24"/>
      <c r="AL5265" s="24"/>
      <c r="AM5265" s="24"/>
      <c r="AN5265" s="208">
        <v>3.6829999999999998</v>
      </c>
      <c r="AO5265" s="208">
        <v>2.899</v>
      </c>
      <c r="AP5265" s="208">
        <v>10.162000000000001</v>
      </c>
      <c r="AQ5265" s="208">
        <v>14.2</v>
      </c>
      <c r="AR5265" s="208">
        <v>11.8</v>
      </c>
      <c r="AS5265" s="208">
        <v>10</v>
      </c>
      <c r="AT5265" s="24"/>
      <c r="AU5265" s="24"/>
      <c r="AV5265" s="24"/>
      <c r="AW5265" s="24"/>
      <c r="AX5265" s="24"/>
      <c r="AY5265" s="24"/>
      <c r="AZ5265" s="24"/>
      <c r="BA5265" s="24"/>
      <c r="BB5265" s="21">
        <f t="shared" si="539"/>
        <v>14.2</v>
      </c>
      <c r="BC5265" s="21"/>
      <c r="BD5265" s="22">
        <f t="shared" si="537"/>
        <v>19.086021505376344</v>
      </c>
      <c r="BE5265" s="21"/>
      <c r="BG5265" s="10"/>
      <c r="BH5265" s="21">
        <f t="shared" si="538"/>
        <v>0</v>
      </c>
      <c r="BI5265" s="22">
        <f t="shared" si="538"/>
        <v>1.4200000000000001E-2</v>
      </c>
      <c r="BJ5265" s="21"/>
      <c r="BK5265" s="21">
        <v>0</v>
      </c>
      <c r="BL5265" s="22">
        <v>4.2599999999999999E-2</v>
      </c>
      <c r="BM5265" s="21"/>
      <c r="BN5265" s="21">
        <f t="shared" si="536"/>
        <v>0</v>
      </c>
      <c r="BO5265" s="22">
        <f t="shared" si="536"/>
        <v>0.1704</v>
      </c>
      <c r="BP5265" s="21">
        <f t="shared" si="536"/>
        <v>0</v>
      </c>
    </row>
    <row r="5266" spans="1:68" ht="11.1" hidden="1" customHeight="1" outlineLevel="1" collapsed="1" x14ac:dyDescent="0.2">
      <c r="A5266" s="10"/>
      <c r="B5266" s="18"/>
      <c r="C5266" s="18"/>
      <c r="D5266" s="18"/>
      <c r="E5266" s="19" t="s">
        <v>4617</v>
      </c>
      <c r="F5266" s="209">
        <v>16.347000000000001</v>
      </c>
      <c r="G5266" s="209">
        <v>9.7520000000000007</v>
      </c>
      <c r="H5266" s="209">
        <v>7.9189999999999996</v>
      </c>
      <c r="I5266" s="240">
        <v>5</v>
      </c>
      <c r="J5266" s="240"/>
      <c r="K5266" s="209">
        <v>3.8690000000000002</v>
      </c>
      <c r="L5266" s="20"/>
      <c r="M5266" s="20"/>
      <c r="N5266" s="20"/>
      <c r="O5266" s="20"/>
      <c r="P5266" s="209">
        <v>2.9710000000000001</v>
      </c>
      <c r="Q5266" s="209">
        <v>25.341000000000001</v>
      </c>
      <c r="R5266" s="209">
        <v>8.4090000000000007</v>
      </c>
      <c r="S5266" s="209">
        <v>21.806000000000001</v>
      </c>
      <c r="T5266" s="209">
        <v>14.364000000000001</v>
      </c>
      <c r="U5266" s="209">
        <v>10.004</v>
      </c>
      <c r="V5266" s="209">
        <v>4.9269999999999996</v>
      </c>
      <c r="W5266" s="20"/>
      <c r="X5266" s="209">
        <v>5.0979999999999999</v>
      </c>
      <c r="Y5266" s="209">
        <v>1.85</v>
      </c>
      <c r="Z5266" s="209">
        <v>1.744</v>
      </c>
      <c r="AA5266" s="209">
        <v>2.36</v>
      </c>
      <c r="AB5266" s="209">
        <v>9.3239999999999998</v>
      </c>
      <c r="AC5266" s="209">
        <v>12.664999999999999</v>
      </c>
      <c r="AD5266" s="209">
        <v>12.91</v>
      </c>
      <c r="AE5266" s="209">
        <v>7.1680000000000001</v>
      </c>
      <c r="AF5266" s="209">
        <v>6.4850000000000003</v>
      </c>
      <c r="AG5266" s="209">
        <v>8.3650000000000002</v>
      </c>
      <c r="AH5266" s="209">
        <v>5.5190000000000001</v>
      </c>
      <c r="AI5266" s="209">
        <v>2.5</v>
      </c>
      <c r="AJ5266" s="20"/>
      <c r="AK5266" s="20"/>
      <c r="AL5266" s="209">
        <v>5.3440000000000003</v>
      </c>
      <c r="AM5266" s="209">
        <v>2.9510000000000001</v>
      </c>
      <c r="AN5266" s="209">
        <v>8.2080000000000002</v>
      </c>
      <c r="AO5266" s="209">
        <v>11.875</v>
      </c>
      <c r="AP5266" s="209">
        <v>9.3889999999999993</v>
      </c>
      <c r="AQ5266" s="209">
        <v>9.8130000000000006</v>
      </c>
      <c r="AR5266" s="209">
        <v>13.028</v>
      </c>
      <c r="AS5266" s="209">
        <v>4.1529999999999996</v>
      </c>
      <c r="AT5266" s="209">
        <v>1.2629999999999999</v>
      </c>
      <c r="AU5266" s="209">
        <v>1.8939999999999999</v>
      </c>
      <c r="AV5266" s="209">
        <v>1.798</v>
      </c>
      <c r="AW5266" s="209">
        <v>0.92700000000000005</v>
      </c>
      <c r="AX5266" s="209">
        <v>1.2110000000000001</v>
      </c>
      <c r="AY5266" s="209">
        <v>4.4569999999999999</v>
      </c>
      <c r="AZ5266" s="209">
        <v>3.7610000000000001</v>
      </c>
      <c r="BA5266" s="209">
        <v>9.8239999999999998</v>
      </c>
      <c r="BB5266" s="21">
        <f t="shared" si="539"/>
        <v>25.341000000000001</v>
      </c>
      <c r="BC5266" s="21">
        <f>BD5266</f>
        <v>34.060483870967744</v>
      </c>
      <c r="BD5266" s="22">
        <f t="shared" si="537"/>
        <v>34.060483870967744</v>
      </c>
      <c r="BE5266" s="21">
        <f>BC5266-BD5266</f>
        <v>0</v>
      </c>
      <c r="BF5266" s="2">
        <v>22.2</v>
      </c>
      <c r="BG5266" s="10">
        <v>6</v>
      </c>
      <c r="BH5266" s="21">
        <f t="shared" si="538"/>
        <v>2.5340999999999999E-2</v>
      </c>
      <c r="BI5266" s="22">
        <f t="shared" si="538"/>
        <v>2.5340999999999999E-2</v>
      </c>
      <c r="BJ5266" s="21">
        <f>BH5266-BI5266</f>
        <v>0</v>
      </c>
      <c r="BK5266" s="21">
        <v>7.6022999999999993E-2</v>
      </c>
      <c r="BL5266" s="22">
        <v>7.6022999999999993E-2</v>
      </c>
      <c r="BM5266" s="21">
        <v>0</v>
      </c>
      <c r="BN5266" s="21">
        <f t="shared" si="536"/>
        <v>0.30409199999999997</v>
      </c>
      <c r="BO5266" s="22">
        <f t="shared" si="536"/>
        <v>0.30409199999999997</v>
      </c>
      <c r="BP5266" s="21">
        <f t="shared" si="536"/>
        <v>0</v>
      </c>
    </row>
    <row r="5267" spans="1:68" ht="11.1" hidden="1" customHeight="1" outlineLevel="2" x14ac:dyDescent="0.2">
      <c r="A5267" s="10"/>
      <c r="B5267" s="18"/>
      <c r="C5267" s="18"/>
      <c r="D5267" s="18"/>
      <c r="E5267" s="23" t="s">
        <v>4618</v>
      </c>
      <c r="F5267" s="208">
        <v>16.347000000000001</v>
      </c>
      <c r="G5267" s="208">
        <v>9.7520000000000007</v>
      </c>
      <c r="H5267" s="208">
        <v>7.9189999999999996</v>
      </c>
      <c r="I5267" s="239">
        <v>5</v>
      </c>
      <c r="J5267" s="239"/>
      <c r="K5267" s="208">
        <v>3.8690000000000002</v>
      </c>
      <c r="L5267" s="24"/>
      <c r="M5267" s="24"/>
      <c r="N5267" s="24"/>
      <c r="O5267" s="24"/>
      <c r="P5267" s="208">
        <v>2.9710000000000001</v>
      </c>
      <c r="Q5267" s="208">
        <v>25.341000000000001</v>
      </c>
      <c r="R5267" s="208">
        <v>8.4090000000000007</v>
      </c>
      <c r="S5267" s="208">
        <v>21.806000000000001</v>
      </c>
      <c r="T5267" s="208">
        <v>14.364000000000001</v>
      </c>
      <c r="U5267" s="208">
        <v>10.004</v>
      </c>
      <c r="V5267" s="208">
        <v>4.9269999999999996</v>
      </c>
      <c r="W5267" s="24"/>
      <c r="X5267" s="208">
        <v>5.0979999999999999</v>
      </c>
      <c r="Y5267" s="208">
        <v>1.85</v>
      </c>
      <c r="Z5267" s="208">
        <v>1.744</v>
      </c>
      <c r="AA5267" s="208">
        <v>2.36</v>
      </c>
      <c r="AB5267" s="208">
        <v>9.3239999999999998</v>
      </c>
      <c r="AC5267" s="208">
        <v>12.664999999999999</v>
      </c>
      <c r="AD5267" s="208">
        <v>12.91</v>
      </c>
      <c r="AE5267" s="208">
        <v>7.1680000000000001</v>
      </c>
      <c r="AF5267" s="208">
        <v>6.4850000000000003</v>
      </c>
      <c r="AG5267" s="208">
        <v>8.3650000000000002</v>
      </c>
      <c r="AH5267" s="208">
        <v>5.5190000000000001</v>
      </c>
      <c r="AI5267" s="208">
        <v>2.5</v>
      </c>
      <c r="AJ5267" s="24"/>
      <c r="AK5267" s="24"/>
      <c r="AL5267" s="208">
        <v>5.3440000000000003</v>
      </c>
      <c r="AM5267" s="208">
        <v>2.9510000000000001</v>
      </c>
      <c r="AN5267" s="208">
        <v>8.2080000000000002</v>
      </c>
      <c r="AO5267" s="208">
        <v>11.875</v>
      </c>
      <c r="AP5267" s="208">
        <v>9.3889999999999993</v>
      </c>
      <c r="AQ5267" s="208">
        <v>9.8130000000000006</v>
      </c>
      <c r="AR5267" s="208">
        <v>13.028</v>
      </c>
      <c r="AS5267" s="208">
        <v>4.1529999999999996</v>
      </c>
      <c r="AT5267" s="208">
        <v>1.2629999999999999</v>
      </c>
      <c r="AU5267" s="208">
        <v>1.8939999999999999</v>
      </c>
      <c r="AV5267" s="208">
        <v>1.798</v>
      </c>
      <c r="AW5267" s="208">
        <v>0.92700000000000005</v>
      </c>
      <c r="AX5267" s="208">
        <v>1.2110000000000001</v>
      </c>
      <c r="AY5267" s="208">
        <v>4.4569999999999999</v>
      </c>
      <c r="AZ5267" s="208">
        <v>3.7610000000000001</v>
      </c>
      <c r="BA5267" s="208">
        <v>9.8239999999999998</v>
      </c>
      <c r="BB5267" s="21">
        <f t="shared" si="539"/>
        <v>25.341000000000001</v>
      </c>
      <c r="BC5267" s="21"/>
      <c r="BD5267" s="22">
        <f t="shared" si="537"/>
        <v>34.060483870967744</v>
      </c>
      <c r="BE5267" s="21"/>
      <c r="BG5267" s="10"/>
      <c r="BH5267" s="21">
        <f t="shared" si="538"/>
        <v>0</v>
      </c>
      <c r="BI5267" s="22">
        <f t="shared" si="538"/>
        <v>2.5340999999999999E-2</v>
      </c>
      <c r="BJ5267" s="21"/>
      <c r="BK5267" s="21">
        <v>0</v>
      </c>
      <c r="BL5267" s="22">
        <v>7.6022999999999993E-2</v>
      </c>
      <c r="BM5267" s="21"/>
      <c r="BN5267" s="21">
        <f t="shared" si="536"/>
        <v>0</v>
      </c>
      <c r="BO5267" s="22">
        <f t="shared" si="536"/>
        <v>0.30409199999999997</v>
      </c>
      <c r="BP5267" s="21">
        <f t="shared" si="536"/>
        <v>0</v>
      </c>
    </row>
    <row r="5268" spans="1:68" ht="11.1" customHeight="1" outlineLevel="1" collapsed="1" x14ac:dyDescent="0.2">
      <c r="A5268" s="10"/>
      <c r="B5268" s="18"/>
      <c r="C5268" s="18"/>
      <c r="D5268" s="18"/>
      <c r="E5268" s="19" t="s">
        <v>4619</v>
      </c>
      <c r="F5268" s="209">
        <v>0.64600000000000002</v>
      </c>
      <c r="G5268" s="209">
        <v>1.323</v>
      </c>
      <c r="H5268" s="209">
        <v>0.80700000000000005</v>
      </c>
      <c r="I5268" s="240">
        <v>0.83899999999999997</v>
      </c>
      <c r="J5268" s="240"/>
      <c r="K5268" s="209">
        <v>0.246</v>
      </c>
      <c r="L5268" s="20"/>
      <c r="M5268" s="20"/>
      <c r="N5268" s="20"/>
      <c r="O5268" s="20"/>
      <c r="P5268" s="209">
        <v>1.4490000000000001</v>
      </c>
      <c r="Q5268" s="209">
        <v>1.095</v>
      </c>
      <c r="R5268" s="209">
        <v>1.234</v>
      </c>
      <c r="S5268" s="209">
        <v>1.74</v>
      </c>
      <c r="T5268" s="209">
        <v>1.712</v>
      </c>
      <c r="U5268" s="209">
        <v>1.4</v>
      </c>
      <c r="V5268" s="209">
        <v>0.29199999999999998</v>
      </c>
      <c r="W5268" s="20"/>
      <c r="X5268" s="20"/>
      <c r="Y5268" s="20"/>
      <c r="Z5268" s="20"/>
      <c r="AA5268" s="20"/>
      <c r="AB5268" s="209">
        <v>1.722</v>
      </c>
      <c r="AC5268" s="209">
        <v>1.516</v>
      </c>
      <c r="AD5268" s="209">
        <v>1.421</v>
      </c>
      <c r="AE5268" s="209">
        <v>1.6140000000000001</v>
      </c>
      <c r="AF5268" s="209">
        <v>1.7110000000000001</v>
      </c>
      <c r="AG5268" s="209">
        <v>1.008</v>
      </c>
      <c r="AH5268" s="209">
        <v>0.50800000000000001</v>
      </c>
      <c r="AI5268" s="20"/>
      <c r="AJ5268" s="20"/>
      <c r="AK5268" s="20"/>
      <c r="AL5268" s="20"/>
      <c r="AM5268" s="20"/>
      <c r="AN5268" s="209">
        <v>1.266</v>
      </c>
      <c r="AO5268" s="209">
        <v>1.147</v>
      </c>
      <c r="AP5268" s="209">
        <v>2.2690000000000001</v>
      </c>
      <c r="AQ5268" s="209">
        <v>1.659</v>
      </c>
      <c r="AR5268" s="209">
        <v>1.796</v>
      </c>
      <c r="AS5268" s="209">
        <v>1.992</v>
      </c>
      <c r="AT5268" s="209">
        <v>1</v>
      </c>
      <c r="AU5268" s="209">
        <v>2.9000000000000001E-2</v>
      </c>
      <c r="AV5268" s="20"/>
      <c r="AW5268" s="20"/>
      <c r="AX5268" s="20"/>
      <c r="AY5268" s="20"/>
      <c r="AZ5268" s="209">
        <v>0.93500000000000005</v>
      </c>
      <c r="BA5268" s="209">
        <v>1.5049999999999999</v>
      </c>
      <c r="BB5268" s="56">
        <f>BB5269+BB5270</f>
        <v>2.3369999999999997</v>
      </c>
      <c r="BC5268" s="21">
        <f>BF5268</f>
        <v>4.76</v>
      </c>
      <c r="BD5268" s="22">
        <f t="shared" si="537"/>
        <v>3.1411290322580641</v>
      </c>
      <c r="BE5268" s="21">
        <f>BC5268-BD5268</f>
        <v>1.6188709677419357</v>
      </c>
      <c r="BF5268" s="2">
        <v>4.76</v>
      </c>
      <c r="BG5268" s="10">
        <v>7</v>
      </c>
      <c r="BH5268" s="21">
        <f t="shared" si="538"/>
        <v>3.5414399999999999E-3</v>
      </c>
      <c r="BI5268" s="22">
        <f t="shared" si="538"/>
        <v>2.3369999999999997E-3</v>
      </c>
      <c r="BJ5268" s="21">
        <f>BH5268-BI5268</f>
        <v>1.2044400000000002E-3</v>
      </c>
      <c r="BK5268" s="21">
        <v>1.062432E-2</v>
      </c>
      <c r="BL5268" s="22">
        <v>7.010999999999999E-3</v>
      </c>
      <c r="BM5268" s="21">
        <v>3.6133200000000006E-3</v>
      </c>
      <c r="BN5268" s="21">
        <f t="shared" ref="BN5268:BP5332" si="540">BK5268*4</f>
        <v>4.2497279999999998E-2</v>
      </c>
      <c r="BO5268" s="22">
        <f t="shared" si="540"/>
        <v>2.8043999999999996E-2</v>
      </c>
      <c r="BP5268" s="21">
        <f t="shared" si="540"/>
        <v>1.4453280000000002E-2</v>
      </c>
    </row>
    <row r="5269" spans="1:68" ht="11.1" hidden="1" customHeight="1" outlineLevel="2" x14ac:dyDescent="0.2">
      <c r="A5269" s="10"/>
      <c r="B5269" s="18"/>
      <c r="C5269" s="18"/>
      <c r="D5269" s="18"/>
      <c r="E5269" s="23" t="s">
        <v>4620</v>
      </c>
      <c r="F5269" s="24"/>
      <c r="G5269" s="208">
        <v>0.39</v>
      </c>
      <c r="H5269" s="208">
        <v>0.41399999999999998</v>
      </c>
      <c r="I5269" s="239">
        <v>0.47099999999999997</v>
      </c>
      <c r="J5269" s="239"/>
      <c r="K5269" s="208">
        <v>0.123</v>
      </c>
      <c r="L5269" s="24"/>
      <c r="M5269" s="24"/>
      <c r="N5269" s="24"/>
      <c r="O5269" s="24"/>
      <c r="P5269" s="208">
        <v>0.74</v>
      </c>
      <c r="Q5269" s="208">
        <v>0.47799999999999998</v>
      </c>
      <c r="R5269" s="208">
        <v>0.58299999999999996</v>
      </c>
      <c r="S5269" s="208">
        <v>0.89900000000000002</v>
      </c>
      <c r="T5269" s="208">
        <v>0.878</v>
      </c>
      <c r="U5269" s="208">
        <v>0.6</v>
      </c>
      <c r="V5269" s="208">
        <v>0.26100000000000001</v>
      </c>
      <c r="W5269" s="24"/>
      <c r="X5269" s="24"/>
      <c r="Y5269" s="24"/>
      <c r="Z5269" s="24"/>
      <c r="AA5269" s="24"/>
      <c r="AB5269" s="208">
        <v>0.96</v>
      </c>
      <c r="AC5269" s="208">
        <v>0.72299999999999998</v>
      </c>
      <c r="AD5269" s="208">
        <v>0.71099999999999997</v>
      </c>
      <c r="AE5269" s="208">
        <v>0.72399999999999998</v>
      </c>
      <c r="AF5269" s="208">
        <v>0.85099999999999998</v>
      </c>
      <c r="AG5269" s="208">
        <v>0.50700000000000001</v>
      </c>
      <c r="AH5269" s="208">
        <v>0.25900000000000001</v>
      </c>
      <c r="AI5269" s="24"/>
      <c r="AJ5269" s="24"/>
      <c r="AK5269" s="24"/>
      <c r="AL5269" s="24"/>
      <c r="AM5269" s="24"/>
      <c r="AN5269" s="208">
        <v>0.80900000000000005</v>
      </c>
      <c r="AO5269" s="208">
        <v>0.56899999999999995</v>
      </c>
      <c r="AP5269" s="208">
        <v>0.89200000000000002</v>
      </c>
      <c r="AQ5269" s="208">
        <v>0.84799999999999998</v>
      </c>
      <c r="AR5269" s="208">
        <v>0.67700000000000005</v>
      </c>
      <c r="AS5269" s="208">
        <v>0.65900000000000003</v>
      </c>
      <c r="AT5269" s="208">
        <v>0.5</v>
      </c>
      <c r="AU5269" s="24"/>
      <c r="AV5269" s="24"/>
      <c r="AW5269" s="24"/>
      <c r="AX5269" s="24"/>
      <c r="AY5269" s="24"/>
      <c r="AZ5269" s="208">
        <v>0.434</v>
      </c>
      <c r="BA5269" s="208">
        <v>0.64900000000000002</v>
      </c>
      <c r="BB5269" s="21">
        <f t="shared" si="539"/>
        <v>0.96</v>
      </c>
      <c r="BC5269" s="21"/>
      <c r="BD5269" s="22">
        <f t="shared" si="537"/>
        <v>1.2903225806451613</v>
      </c>
      <c r="BE5269" s="21"/>
      <c r="BG5269" s="10"/>
      <c r="BH5269" s="21">
        <f t="shared" si="538"/>
        <v>0</v>
      </c>
      <c r="BI5269" s="22">
        <f t="shared" si="538"/>
        <v>9.6000000000000002E-4</v>
      </c>
      <c r="BJ5269" s="21"/>
      <c r="BK5269" s="21">
        <v>0</v>
      </c>
      <c r="BL5269" s="22">
        <v>2.8800000000000002E-3</v>
      </c>
      <c r="BM5269" s="21"/>
      <c r="BN5269" s="21">
        <f t="shared" si="540"/>
        <v>0</v>
      </c>
      <c r="BO5269" s="22">
        <f t="shared" si="540"/>
        <v>1.1520000000000001E-2</v>
      </c>
      <c r="BP5269" s="21">
        <f t="shared" si="540"/>
        <v>0</v>
      </c>
    </row>
    <row r="5270" spans="1:68" ht="11.1" hidden="1" customHeight="1" outlineLevel="2" x14ac:dyDescent="0.2">
      <c r="A5270" s="10"/>
      <c r="B5270" s="18"/>
      <c r="C5270" s="18"/>
      <c r="D5270" s="18"/>
      <c r="E5270" s="23" t="s">
        <v>4621</v>
      </c>
      <c r="F5270" s="208">
        <v>0.64600000000000002</v>
      </c>
      <c r="G5270" s="208">
        <v>0.93300000000000005</v>
      </c>
      <c r="H5270" s="208">
        <v>0.39300000000000002</v>
      </c>
      <c r="I5270" s="239">
        <v>0.36799999999999999</v>
      </c>
      <c r="J5270" s="239"/>
      <c r="K5270" s="208">
        <v>0.123</v>
      </c>
      <c r="L5270" s="24"/>
      <c r="M5270" s="24"/>
      <c r="N5270" s="24"/>
      <c r="O5270" s="24"/>
      <c r="P5270" s="208">
        <v>0.70899999999999996</v>
      </c>
      <c r="Q5270" s="208">
        <v>0.61699999999999999</v>
      </c>
      <c r="R5270" s="208">
        <v>0.65100000000000002</v>
      </c>
      <c r="S5270" s="208">
        <v>0.84099999999999997</v>
      </c>
      <c r="T5270" s="208">
        <v>0.83399999999999996</v>
      </c>
      <c r="U5270" s="208">
        <v>0.8</v>
      </c>
      <c r="V5270" s="208">
        <v>3.1E-2</v>
      </c>
      <c r="W5270" s="24"/>
      <c r="X5270" s="24"/>
      <c r="Y5270" s="24"/>
      <c r="Z5270" s="24"/>
      <c r="AA5270" s="24"/>
      <c r="AB5270" s="208">
        <v>0.76200000000000001</v>
      </c>
      <c r="AC5270" s="208">
        <v>0.79300000000000004</v>
      </c>
      <c r="AD5270" s="208">
        <v>0.71</v>
      </c>
      <c r="AE5270" s="208">
        <v>0.89</v>
      </c>
      <c r="AF5270" s="208">
        <v>0.86</v>
      </c>
      <c r="AG5270" s="208">
        <v>0.501</v>
      </c>
      <c r="AH5270" s="208">
        <v>0.249</v>
      </c>
      <c r="AI5270" s="24"/>
      <c r="AJ5270" s="24"/>
      <c r="AK5270" s="24"/>
      <c r="AL5270" s="24"/>
      <c r="AM5270" s="24"/>
      <c r="AN5270" s="208">
        <v>0.45700000000000002</v>
      </c>
      <c r="AO5270" s="208">
        <v>0.57799999999999996</v>
      </c>
      <c r="AP5270" s="208">
        <v>1.377</v>
      </c>
      <c r="AQ5270" s="208">
        <v>0.81100000000000005</v>
      </c>
      <c r="AR5270" s="208">
        <v>1.119</v>
      </c>
      <c r="AS5270" s="208">
        <v>1.333</v>
      </c>
      <c r="AT5270" s="208">
        <v>0.5</v>
      </c>
      <c r="AU5270" s="208">
        <v>2.9000000000000001E-2</v>
      </c>
      <c r="AV5270" s="24"/>
      <c r="AW5270" s="24"/>
      <c r="AX5270" s="24"/>
      <c r="AY5270" s="24"/>
      <c r="AZ5270" s="208">
        <v>0.501</v>
      </c>
      <c r="BA5270" s="208">
        <v>0.85599999999999998</v>
      </c>
      <c r="BB5270" s="21">
        <f t="shared" si="539"/>
        <v>1.377</v>
      </c>
      <c r="BC5270" s="21"/>
      <c r="BD5270" s="22">
        <f t="shared" si="537"/>
        <v>1.8508064516129032</v>
      </c>
      <c r="BE5270" s="21"/>
      <c r="BG5270" s="10"/>
      <c r="BH5270" s="21">
        <f t="shared" si="538"/>
        <v>0</v>
      </c>
      <c r="BI5270" s="22">
        <f t="shared" si="538"/>
        <v>1.377E-3</v>
      </c>
      <c r="BJ5270" s="21"/>
      <c r="BK5270" s="21">
        <v>0</v>
      </c>
      <c r="BL5270" s="22">
        <v>4.1310000000000001E-3</v>
      </c>
      <c r="BM5270" s="21"/>
      <c r="BN5270" s="21">
        <f t="shared" si="540"/>
        <v>0</v>
      </c>
      <c r="BO5270" s="22">
        <f t="shared" si="540"/>
        <v>1.6524E-2</v>
      </c>
      <c r="BP5270" s="21">
        <f t="shared" si="540"/>
        <v>0</v>
      </c>
    </row>
    <row r="5271" spans="1:68" ht="11.1" hidden="1" customHeight="1" outlineLevel="1" collapsed="1" x14ac:dyDescent="0.2">
      <c r="A5271" s="10"/>
      <c r="B5271" s="18"/>
      <c r="C5271" s="18"/>
      <c r="D5271" s="18"/>
      <c r="E5271" s="19" t="s">
        <v>4622</v>
      </c>
      <c r="F5271" s="209">
        <v>39.700000000000003</v>
      </c>
      <c r="G5271" s="209">
        <v>21.646000000000001</v>
      </c>
      <c r="H5271" s="209">
        <v>22.719000000000001</v>
      </c>
      <c r="I5271" s="240">
        <v>14.257</v>
      </c>
      <c r="J5271" s="240"/>
      <c r="K5271" s="209">
        <v>7.5839999999999996</v>
      </c>
      <c r="L5271" s="209">
        <v>26.902000000000001</v>
      </c>
      <c r="M5271" s="209">
        <v>20.972000000000001</v>
      </c>
      <c r="N5271" s="209">
        <v>38.340000000000003</v>
      </c>
      <c r="O5271" s="209">
        <v>5.133</v>
      </c>
      <c r="P5271" s="209">
        <v>112.068</v>
      </c>
      <c r="Q5271" s="209">
        <v>21.738</v>
      </c>
      <c r="R5271" s="209">
        <v>24.157</v>
      </c>
      <c r="S5271" s="209">
        <v>45.59</v>
      </c>
      <c r="T5271" s="209">
        <v>18.573</v>
      </c>
      <c r="U5271" s="209">
        <v>18.190999999999999</v>
      </c>
      <c r="V5271" s="209">
        <v>45.384999999999998</v>
      </c>
      <c r="W5271" s="209">
        <v>61.595999999999997</v>
      </c>
      <c r="X5271" s="209">
        <v>84.528000000000006</v>
      </c>
      <c r="Y5271" s="209">
        <v>70.234999999999999</v>
      </c>
      <c r="Z5271" s="209">
        <v>31.716999999999999</v>
      </c>
      <c r="AA5271" s="209">
        <v>57.363</v>
      </c>
      <c r="AB5271" s="209">
        <v>38.152000000000001</v>
      </c>
      <c r="AC5271" s="209">
        <v>21.594999999999999</v>
      </c>
      <c r="AD5271" s="209">
        <v>27.265999999999998</v>
      </c>
      <c r="AE5271" s="209">
        <v>28.916</v>
      </c>
      <c r="AF5271" s="209">
        <v>23.184999999999999</v>
      </c>
      <c r="AG5271" s="209">
        <v>17.619</v>
      </c>
      <c r="AH5271" s="209">
        <v>14.352</v>
      </c>
      <c r="AI5271" s="209">
        <v>8.2590000000000003</v>
      </c>
      <c r="AJ5271" s="209">
        <v>41.21</v>
      </c>
      <c r="AK5271" s="209">
        <v>31.238</v>
      </c>
      <c r="AL5271" s="209">
        <v>38.109000000000002</v>
      </c>
      <c r="AM5271" s="209">
        <v>129.15199999999999</v>
      </c>
      <c r="AN5271" s="209">
        <v>93.114000000000004</v>
      </c>
      <c r="AO5271" s="209">
        <v>25.71</v>
      </c>
      <c r="AP5271" s="209">
        <v>28.442</v>
      </c>
      <c r="AQ5271" s="209">
        <v>17.460999999999999</v>
      </c>
      <c r="AR5271" s="209">
        <v>15.481</v>
      </c>
      <c r="AS5271" s="209">
        <v>12.901</v>
      </c>
      <c r="AT5271" s="209">
        <v>5.96</v>
      </c>
      <c r="AU5271" s="209">
        <v>2.1949999999999998</v>
      </c>
      <c r="AV5271" s="209">
        <v>8.5000000000000006E-2</v>
      </c>
      <c r="AW5271" s="209">
        <v>0.1</v>
      </c>
      <c r="AX5271" s="209">
        <v>0.14299999999999999</v>
      </c>
      <c r="AY5271" s="209">
        <v>3.371</v>
      </c>
      <c r="AZ5271" s="209">
        <v>7.38</v>
      </c>
      <c r="BA5271" s="209">
        <v>12.808</v>
      </c>
      <c r="BB5271" s="56">
        <f>BB5272+BB5273+BB5274+BB5275+BB5277+BB5276</f>
        <v>233.74200000000002</v>
      </c>
      <c r="BC5271" s="21">
        <f>BD5271</f>
        <v>314.16935483870975</v>
      </c>
      <c r="BD5271" s="22">
        <f t="shared" si="537"/>
        <v>314.16935483870975</v>
      </c>
      <c r="BE5271" s="21">
        <f>BC5271-BD5271</f>
        <v>0</v>
      </c>
      <c r="BF5271" s="2">
        <v>63.21</v>
      </c>
      <c r="BG5271" s="10">
        <v>5</v>
      </c>
      <c r="BH5271" s="21">
        <f t="shared" si="538"/>
        <v>0.23374200000000006</v>
      </c>
      <c r="BI5271" s="22">
        <f t="shared" si="538"/>
        <v>0.23374200000000006</v>
      </c>
      <c r="BJ5271" s="21">
        <f>BH5271-BI5271</f>
        <v>0</v>
      </c>
      <c r="BK5271" s="21">
        <v>0.38745599999999997</v>
      </c>
      <c r="BL5271" s="22">
        <v>0.38745599999999997</v>
      </c>
      <c r="BM5271" s="21">
        <v>0</v>
      </c>
      <c r="BN5271" s="21">
        <f t="shared" si="540"/>
        <v>1.5498239999999999</v>
      </c>
      <c r="BO5271" s="22">
        <f t="shared" si="540"/>
        <v>1.5498239999999999</v>
      </c>
      <c r="BP5271" s="21">
        <f t="shared" si="540"/>
        <v>0</v>
      </c>
    </row>
    <row r="5272" spans="1:68" ht="11.1" hidden="1" customHeight="1" outlineLevel="2" x14ac:dyDescent="0.2">
      <c r="A5272" s="10"/>
      <c r="B5272" s="18"/>
      <c r="C5272" s="18"/>
      <c r="D5272" s="18"/>
      <c r="E5272" s="23" t="s">
        <v>4623</v>
      </c>
      <c r="F5272" s="208">
        <v>16</v>
      </c>
      <c r="G5272" s="208">
        <v>6.1689999999999996</v>
      </c>
      <c r="H5272" s="208">
        <v>6.5629999999999997</v>
      </c>
      <c r="I5272" s="239">
        <v>3.8439999999999999</v>
      </c>
      <c r="J5272" s="239"/>
      <c r="K5272" s="208">
        <v>1.4870000000000001</v>
      </c>
      <c r="L5272" s="24"/>
      <c r="M5272" s="24"/>
      <c r="N5272" s="24"/>
      <c r="O5272" s="208">
        <v>0.93300000000000005</v>
      </c>
      <c r="P5272" s="208">
        <v>5.1449999999999996</v>
      </c>
      <c r="Q5272" s="208">
        <v>4.9249999999999998</v>
      </c>
      <c r="R5272" s="208">
        <v>5.4770000000000003</v>
      </c>
      <c r="S5272" s="208">
        <v>12.164999999999999</v>
      </c>
      <c r="T5272" s="208">
        <v>7.843</v>
      </c>
      <c r="U5272" s="208">
        <v>5.6559999999999997</v>
      </c>
      <c r="V5272" s="208">
        <v>5.0869999999999997</v>
      </c>
      <c r="W5272" s="208">
        <v>0.86499999999999999</v>
      </c>
      <c r="X5272" s="24"/>
      <c r="Y5272" s="24"/>
      <c r="Z5272" s="24"/>
      <c r="AA5272" s="208">
        <v>0.78400000000000003</v>
      </c>
      <c r="AB5272" s="208">
        <v>4.0039999999999996</v>
      </c>
      <c r="AC5272" s="208">
        <v>5.9610000000000003</v>
      </c>
      <c r="AD5272" s="208">
        <v>8.1150000000000002</v>
      </c>
      <c r="AE5272" s="208">
        <v>8.3719999999999999</v>
      </c>
      <c r="AF5272" s="208">
        <v>6.7649999999999997</v>
      </c>
      <c r="AG5272" s="208">
        <v>5.01</v>
      </c>
      <c r="AH5272" s="208">
        <v>3.327</v>
      </c>
      <c r="AI5272" s="208">
        <v>1.97</v>
      </c>
      <c r="AJ5272" s="24"/>
      <c r="AK5272" s="24"/>
      <c r="AL5272" s="24"/>
      <c r="AM5272" s="208">
        <v>2.0129999999999999</v>
      </c>
      <c r="AN5272" s="208">
        <v>3.7170000000000001</v>
      </c>
      <c r="AO5272" s="208">
        <v>8.15</v>
      </c>
      <c r="AP5272" s="208">
        <v>9.9849999999999994</v>
      </c>
      <c r="AQ5272" s="208">
        <v>9.1229999999999993</v>
      </c>
      <c r="AR5272" s="208">
        <v>7.8739999999999997</v>
      </c>
      <c r="AS5272" s="208">
        <v>6.56</v>
      </c>
      <c r="AT5272" s="208">
        <v>2.7709999999999999</v>
      </c>
      <c r="AU5272" s="208">
        <v>0.85499999999999998</v>
      </c>
      <c r="AV5272" s="24"/>
      <c r="AW5272" s="24"/>
      <c r="AX5272" s="24"/>
      <c r="AY5272" s="208">
        <v>1.2929999999999999</v>
      </c>
      <c r="AZ5272" s="208">
        <v>3.234</v>
      </c>
      <c r="BA5272" s="208">
        <v>6.82</v>
      </c>
      <c r="BB5272" s="21">
        <f t="shared" si="539"/>
        <v>16</v>
      </c>
      <c r="BC5272" s="21"/>
      <c r="BD5272" s="22">
        <f t="shared" si="537"/>
        <v>21.50537634408602</v>
      </c>
      <c r="BE5272" s="21"/>
      <c r="BG5272" s="10"/>
      <c r="BH5272" s="21">
        <f t="shared" si="538"/>
        <v>0</v>
      </c>
      <c r="BI5272" s="22">
        <f t="shared" si="538"/>
        <v>1.6E-2</v>
      </c>
      <c r="BJ5272" s="21"/>
      <c r="BK5272" s="21">
        <v>0</v>
      </c>
      <c r="BL5272" s="22">
        <v>4.8000000000000001E-2</v>
      </c>
      <c r="BM5272" s="21"/>
      <c r="BN5272" s="21">
        <f t="shared" si="540"/>
        <v>0</v>
      </c>
      <c r="BO5272" s="22">
        <f t="shared" si="540"/>
        <v>0.192</v>
      </c>
      <c r="BP5272" s="21">
        <f t="shared" si="540"/>
        <v>0</v>
      </c>
    </row>
    <row r="5273" spans="1:68" ht="11.1" hidden="1" customHeight="1" outlineLevel="2" x14ac:dyDescent="0.2">
      <c r="A5273" s="10"/>
      <c r="B5273" s="18"/>
      <c r="C5273" s="18"/>
      <c r="D5273" s="18"/>
      <c r="E5273" s="23" t="s">
        <v>3171</v>
      </c>
      <c r="F5273" s="208">
        <v>18.5</v>
      </c>
      <c r="G5273" s="24"/>
      <c r="H5273" s="24"/>
      <c r="I5273" s="24"/>
      <c r="J5273" s="24"/>
      <c r="K5273" s="24"/>
      <c r="L5273" s="24"/>
      <c r="M5273" s="24"/>
      <c r="N5273" s="24"/>
      <c r="O5273" s="24"/>
      <c r="P5273" s="24"/>
      <c r="Q5273" s="24"/>
      <c r="R5273" s="24"/>
      <c r="S5273" s="24"/>
      <c r="T5273" s="24"/>
      <c r="U5273" s="24"/>
      <c r="V5273" s="208">
        <v>27.361000000000001</v>
      </c>
      <c r="W5273" s="24"/>
      <c r="X5273" s="24"/>
      <c r="Y5273" s="24"/>
      <c r="Z5273" s="24"/>
      <c r="AA5273" s="24"/>
      <c r="AB5273" s="24"/>
      <c r="AC5273" s="24"/>
      <c r="AD5273" s="24"/>
      <c r="AE5273" s="24"/>
      <c r="AF5273" s="24"/>
      <c r="AG5273" s="24"/>
      <c r="AH5273" s="24"/>
      <c r="AI5273" s="24"/>
      <c r="AJ5273" s="24"/>
      <c r="AK5273" s="24"/>
      <c r="AL5273" s="24"/>
      <c r="AM5273" s="24"/>
      <c r="AN5273" s="24"/>
      <c r="AO5273" s="24"/>
      <c r="AP5273" s="24"/>
      <c r="AQ5273" s="24"/>
      <c r="AR5273" s="24"/>
      <c r="AS5273" s="24"/>
      <c r="AT5273" s="24"/>
      <c r="AU5273" s="24"/>
      <c r="AV5273" s="24"/>
      <c r="AW5273" s="24"/>
      <c r="AX5273" s="24"/>
      <c r="AY5273" s="24"/>
      <c r="AZ5273" s="24"/>
      <c r="BA5273" s="24"/>
      <c r="BB5273" s="21">
        <f t="shared" si="539"/>
        <v>27.361000000000001</v>
      </c>
      <c r="BC5273" s="21"/>
      <c r="BD5273" s="22">
        <f t="shared" si="537"/>
        <v>36.7755376344086</v>
      </c>
      <c r="BE5273" s="21"/>
      <c r="BG5273" s="10"/>
      <c r="BH5273" s="21">
        <f t="shared" si="538"/>
        <v>0</v>
      </c>
      <c r="BI5273" s="22">
        <f t="shared" si="538"/>
        <v>2.7360999999999996E-2</v>
      </c>
      <c r="BJ5273" s="21"/>
      <c r="BK5273" s="21">
        <v>0</v>
      </c>
      <c r="BL5273" s="22">
        <v>8.2082999999999989E-2</v>
      </c>
      <c r="BM5273" s="21"/>
      <c r="BN5273" s="21">
        <f t="shared" si="540"/>
        <v>0</v>
      </c>
      <c r="BO5273" s="22">
        <f t="shared" si="540"/>
        <v>0.32833199999999996</v>
      </c>
      <c r="BP5273" s="21">
        <f t="shared" si="540"/>
        <v>0</v>
      </c>
    </row>
    <row r="5274" spans="1:68" ht="11.1" hidden="1" customHeight="1" outlineLevel="2" x14ac:dyDescent="0.2">
      <c r="A5274" s="10"/>
      <c r="B5274" s="18"/>
      <c r="C5274" s="18"/>
      <c r="D5274" s="18"/>
      <c r="E5274" s="23" t="s">
        <v>3172</v>
      </c>
      <c r="F5274" s="24"/>
      <c r="G5274" s="24"/>
      <c r="H5274" s="24"/>
      <c r="I5274" s="24"/>
      <c r="J5274" s="24"/>
      <c r="K5274" s="24"/>
      <c r="L5274" s="24"/>
      <c r="M5274" s="24"/>
      <c r="N5274" s="208">
        <v>38.145000000000003</v>
      </c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24"/>
      <c r="AP5274" s="24"/>
      <c r="AQ5274" s="24"/>
      <c r="AR5274" s="24"/>
      <c r="AS5274" s="24"/>
      <c r="AT5274" s="24"/>
      <c r="AU5274" s="24"/>
      <c r="AV5274" s="24"/>
      <c r="AW5274" s="24"/>
      <c r="AX5274" s="24"/>
      <c r="AY5274" s="24"/>
      <c r="AZ5274" s="24"/>
      <c r="BA5274" s="24"/>
      <c r="BB5274" s="21">
        <f t="shared" si="539"/>
        <v>38.145000000000003</v>
      </c>
      <c r="BC5274" s="21"/>
      <c r="BD5274" s="22">
        <f t="shared" si="537"/>
        <v>51.270161290322584</v>
      </c>
      <c r="BE5274" s="21"/>
      <c r="BG5274" s="10"/>
      <c r="BH5274" s="21">
        <f t="shared" si="538"/>
        <v>0</v>
      </c>
      <c r="BI5274" s="22">
        <f t="shared" si="538"/>
        <v>3.8144999999999998E-2</v>
      </c>
      <c r="BJ5274" s="21"/>
      <c r="BK5274" s="21">
        <v>0</v>
      </c>
      <c r="BL5274" s="22">
        <v>0.114435</v>
      </c>
      <c r="BM5274" s="21"/>
      <c r="BN5274" s="21">
        <f t="shared" si="540"/>
        <v>0</v>
      </c>
      <c r="BO5274" s="22">
        <f t="shared" si="540"/>
        <v>0.45773999999999998</v>
      </c>
      <c r="BP5274" s="21">
        <f t="shared" si="540"/>
        <v>0</v>
      </c>
    </row>
    <row r="5275" spans="1:68" ht="11.1" hidden="1" customHeight="1" outlineLevel="2" x14ac:dyDescent="0.2">
      <c r="A5275" s="10"/>
      <c r="B5275" s="18"/>
      <c r="C5275" s="18"/>
      <c r="D5275" s="18"/>
      <c r="E5275" s="23" t="s">
        <v>4624</v>
      </c>
      <c r="F5275" s="24"/>
      <c r="G5275" s="208">
        <v>10.933</v>
      </c>
      <c r="H5275" s="208">
        <v>12.901</v>
      </c>
      <c r="I5275" s="239">
        <v>8.73</v>
      </c>
      <c r="J5275" s="239"/>
      <c r="K5275" s="208">
        <v>5.4859999999999998</v>
      </c>
      <c r="L5275" s="208">
        <v>0.97499999999999998</v>
      </c>
      <c r="M5275" s="208">
        <v>0.29499999999999998</v>
      </c>
      <c r="N5275" s="208">
        <v>0.19500000000000001</v>
      </c>
      <c r="O5275" s="208">
        <v>3.6150000000000002</v>
      </c>
      <c r="P5275" s="208">
        <v>13.163</v>
      </c>
      <c r="Q5275" s="208">
        <v>12.52</v>
      </c>
      <c r="R5275" s="208">
        <v>9.9670000000000005</v>
      </c>
      <c r="S5275" s="208">
        <v>26.795000000000002</v>
      </c>
      <c r="T5275" s="208">
        <v>13.428000000000001</v>
      </c>
      <c r="U5275" s="208">
        <v>10.009</v>
      </c>
      <c r="V5275" s="208">
        <v>11.308</v>
      </c>
      <c r="W5275" s="208">
        <v>5.4619999999999997</v>
      </c>
      <c r="X5275" s="208">
        <v>0.91100000000000003</v>
      </c>
      <c r="Y5275" s="208">
        <v>0.65900000000000003</v>
      </c>
      <c r="Z5275" s="208">
        <v>2.0579999999999998</v>
      </c>
      <c r="AA5275" s="208">
        <v>7.0629999999999997</v>
      </c>
      <c r="AB5275" s="208">
        <v>19.513000000000002</v>
      </c>
      <c r="AC5275" s="208">
        <v>12.303000000000001</v>
      </c>
      <c r="AD5275" s="208">
        <v>14.715</v>
      </c>
      <c r="AE5275" s="208">
        <v>15.888</v>
      </c>
      <c r="AF5275" s="208">
        <v>13.1</v>
      </c>
      <c r="AG5275" s="208">
        <v>10.053000000000001</v>
      </c>
      <c r="AH5275" s="208">
        <v>9.5709999999999997</v>
      </c>
      <c r="AI5275" s="208">
        <v>5.7549999999999999</v>
      </c>
      <c r="AJ5275" s="208">
        <v>1.4750000000000001</v>
      </c>
      <c r="AK5275" s="208">
        <v>0.61399999999999999</v>
      </c>
      <c r="AL5275" s="208">
        <v>0.41399999999999998</v>
      </c>
      <c r="AM5275" s="208">
        <v>7.4180000000000001</v>
      </c>
      <c r="AN5275" s="208">
        <v>11.598000000000001</v>
      </c>
      <c r="AO5275" s="208">
        <v>13.516999999999999</v>
      </c>
      <c r="AP5275" s="208">
        <v>13.073</v>
      </c>
      <c r="AQ5275" s="208">
        <v>3.335</v>
      </c>
      <c r="AR5275" s="208">
        <v>3.7320000000000002</v>
      </c>
      <c r="AS5275" s="208">
        <v>2.9580000000000002</v>
      </c>
      <c r="AT5275" s="208">
        <v>1.655</v>
      </c>
      <c r="AU5275" s="208">
        <v>0.81599999999999995</v>
      </c>
      <c r="AV5275" s="208">
        <v>8.5000000000000006E-2</v>
      </c>
      <c r="AW5275" s="208">
        <v>0.1</v>
      </c>
      <c r="AX5275" s="208">
        <v>0.14299999999999999</v>
      </c>
      <c r="AY5275" s="208">
        <v>1.345</v>
      </c>
      <c r="AZ5275" s="208">
        <v>2.3010000000000002</v>
      </c>
      <c r="BA5275" s="208">
        <v>2.7429999999999999</v>
      </c>
      <c r="BB5275" s="21">
        <f t="shared" si="539"/>
        <v>26.795000000000002</v>
      </c>
      <c r="BC5275" s="21"/>
      <c r="BD5275" s="22">
        <f t="shared" si="537"/>
        <v>36.01478494623656</v>
      </c>
      <c r="BE5275" s="21"/>
      <c r="BG5275" s="10"/>
      <c r="BH5275" s="21">
        <f t="shared" si="538"/>
        <v>0</v>
      </c>
      <c r="BI5275" s="22">
        <f t="shared" si="538"/>
        <v>2.6794999999999999E-2</v>
      </c>
      <c r="BJ5275" s="21"/>
      <c r="BK5275" s="21">
        <v>0</v>
      </c>
      <c r="BL5275" s="22">
        <v>8.0384999999999998E-2</v>
      </c>
      <c r="BM5275" s="21"/>
      <c r="BN5275" s="21">
        <f t="shared" si="540"/>
        <v>0</v>
      </c>
      <c r="BO5275" s="22">
        <f t="shared" si="540"/>
        <v>0.32153999999999999</v>
      </c>
      <c r="BP5275" s="21">
        <f t="shared" si="540"/>
        <v>0</v>
      </c>
    </row>
    <row r="5276" spans="1:68" ht="11.1" hidden="1" customHeight="1" outlineLevel="2" x14ac:dyDescent="0.2">
      <c r="A5276" s="10"/>
      <c r="B5276" s="18"/>
      <c r="C5276" s="18"/>
      <c r="D5276" s="18"/>
      <c r="E5276" s="23" t="s">
        <v>3173</v>
      </c>
      <c r="F5276" s="208">
        <v>5.2</v>
      </c>
      <c r="G5276" s="208">
        <v>4.5439999999999996</v>
      </c>
      <c r="H5276" s="208">
        <v>3.2549999999999999</v>
      </c>
      <c r="I5276" s="239">
        <v>1.6830000000000001</v>
      </c>
      <c r="J5276" s="239"/>
      <c r="K5276" s="24"/>
      <c r="L5276" s="24"/>
      <c r="M5276" s="24"/>
      <c r="N5276" s="24"/>
      <c r="O5276" s="208">
        <v>0.58499999999999996</v>
      </c>
      <c r="P5276" s="208">
        <v>2.573</v>
      </c>
      <c r="Q5276" s="208">
        <v>3.5390000000000001</v>
      </c>
      <c r="R5276" s="208">
        <v>2.964</v>
      </c>
      <c r="S5276" s="208">
        <v>6.63</v>
      </c>
      <c r="T5276" s="208">
        <v>3.9319999999999999</v>
      </c>
      <c r="U5276" s="208">
        <v>2.5259999999999998</v>
      </c>
      <c r="V5276" s="208">
        <v>1.629</v>
      </c>
      <c r="W5276" s="24"/>
      <c r="X5276" s="24"/>
      <c r="Y5276" s="24"/>
      <c r="Z5276" s="24"/>
      <c r="AA5276" s="208">
        <v>0.82299999999999995</v>
      </c>
      <c r="AB5276" s="24"/>
      <c r="AC5276" s="208">
        <v>3.331</v>
      </c>
      <c r="AD5276" s="208">
        <v>4.4359999999999999</v>
      </c>
      <c r="AE5276" s="208">
        <v>4.6559999999999997</v>
      </c>
      <c r="AF5276" s="208">
        <v>3.32</v>
      </c>
      <c r="AG5276" s="208">
        <v>2.556</v>
      </c>
      <c r="AH5276" s="208">
        <v>1.454</v>
      </c>
      <c r="AI5276" s="208">
        <v>0.53400000000000003</v>
      </c>
      <c r="AJ5276" s="24"/>
      <c r="AK5276" s="24"/>
      <c r="AL5276" s="24"/>
      <c r="AM5276" s="208">
        <v>0.91</v>
      </c>
      <c r="AN5276" s="208">
        <v>2.3330000000000002</v>
      </c>
      <c r="AO5276" s="208">
        <v>4.0430000000000001</v>
      </c>
      <c r="AP5276" s="208">
        <v>5.3840000000000003</v>
      </c>
      <c r="AQ5276" s="208">
        <v>5.0030000000000001</v>
      </c>
      <c r="AR5276" s="208">
        <v>3.875</v>
      </c>
      <c r="AS5276" s="208">
        <v>3.383</v>
      </c>
      <c r="AT5276" s="208">
        <v>1.534</v>
      </c>
      <c r="AU5276" s="208">
        <v>0.52400000000000002</v>
      </c>
      <c r="AV5276" s="24"/>
      <c r="AW5276" s="24"/>
      <c r="AX5276" s="24"/>
      <c r="AY5276" s="208">
        <v>0.73299999999999998</v>
      </c>
      <c r="AZ5276" s="208">
        <v>1.845</v>
      </c>
      <c r="BA5276" s="208">
        <v>3.2450000000000001</v>
      </c>
      <c r="BB5276" s="21">
        <f t="shared" si="539"/>
        <v>6.63</v>
      </c>
      <c r="BC5276" s="21"/>
      <c r="BD5276" s="22">
        <f t="shared" si="537"/>
        <v>8.9112903225806441</v>
      </c>
      <c r="BE5276" s="21"/>
      <c r="BG5276" s="10"/>
      <c r="BH5276" s="21">
        <f t="shared" si="538"/>
        <v>0</v>
      </c>
      <c r="BI5276" s="22">
        <f t="shared" si="538"/>
        <v>6.6299999999999987E-3</v>
      </c>
      <c r="BJ5276" s="21"/>
      <c r="BK5276" s="21">
        <v>0</v>
      </c>
      <c r="BL5276" s="22">
        <v>1.9889999999999998E-2</v>
      </c>
      <c r="BM5276" s="21"/>
      <c r="BN5276" s="21">
        <f t="shared" si="540"/>
        <v>0</v>
      </c>
      <c r="BO5276" s="22">
        <f t="shared" si="540"/>
        <v>7.9559999999999992E-2</v>
      </c>
      <c r="BP5276" s="21">
        <f t="shared" si="540"/>
        <v>0</v>
      </c>
    </row>
    <row r="5277" spans="1:68" ht="11.1" hidden="1" customHeight="1" outlineLevel="2" x14ac:dyDescent="0.2">
      <c r="A5277" s="10"/>
      <c r="B5277" s="18"/>
      <c r="C5277" s="18"/>
      <c r="D5277" s="18"/>
      <c r="E5277" s="23" t="s">
        <v>4625</v>
      </c>
      <c r="F5277" s="24"/>
      <c r="G5277" s="24"/>
      <c r="H5277" s="24"/>
      <c r="I5277" s="24"/>
      <c r="J5277" s="24"/>
      <c r="K5277" s="24"/>
      <c r="L5277" s="24"/>
      <c r="M5277" s="208">
        <v>20.677</v>
      </c>
      <c r="N5277" s="24"/>
      <c r="O5277" s="24"/>
      <c r="P5277" s="24"/>
      <c r="Q5277" s="24"/>
      <c r="R5277" s="24"/>
      <c r="S5277" s="24"/>
      <c r="T5277" s="24"/>
      <c r="U5277" s="24"/>
      <c r="V5277" s="24"/>
      <c r="W5277" s="208">
        <v>55.268999999999998</v>
      </c>
      <c r="X5277" s="208">
        <v>83.617000000000004</v>
      </c>
      <c r="Y5277" s="208">
        <v>69.575999999999993</v>
      </c>
      <c r="Z5277" s="208">
        <v>29.658999999999999</v>
      </c>
      <c r="AA5277" s="208">
        <v>48.692999999999998</v>
      </c>
      <c r="AB5277" s="208">
        <v>14.635</v>
      </c>
      <c r="AC5277" s="24"/>
      <c r="AD5277" s="24"/>
      <c r="AE5277" s="24"/>
      <c r="AF5277" s="24"/>
      <c r="AG5277" s="24"/>
      <c r="AH5277" s="24"/>
      <c r="AI5277" s="24"/>
      <c r="AJ5277" s="208">
        <v>39.734999999999999</v>
      </c>
      <c r="AK5277" s="208">
        <v>30.623999999999999</v>
      </c>
      <c r="AL5277" s="208">
        <v>37.695</v>
      </c>
      <c r="AM5277" s="208">
        <v>118.81100000000001</v>
      </c>
      <c r="AN5277" s="208">
        <v>75.465999999999994</v>
      </c>
      <c r="AO5277" s="24"/>
      <c r="AP5277" s="24"/>
      <c r="AQ5277" s="24"/>
      <c r="AR5277" s="24"/>
      <c r="AS5277" s="24"/>
      <c r="AT5277" s="24"/>
      <c r="AU5277" s="24"/>
      <c r="AV5277" s="24"/>
      <c r="AW5277" s="24"/>
      <c r="AX5277" s="24"/>
      <c r="AY5277" s="24"/>
      <c r="AZ5277" s="24"/>
      <c r="BA5277" s="24"/>
      <c r="BB5277" s="21">
        <f t="shared" si="539"/>
        <v>118.81100000000001</v>
      </c>
      <c r="BC5277" s="21"/>
      <c r="BD5277" s="22">
        <f t="shared" si="537"/>
        <v>159.69220430107529</v>
      </c>
      <c r="BE5277" s="21"/>
      <c r="BG5277" s="10"/>
      <c r="BH5277" s="21">
        <f t="shared" si="538"/>
        <v>0</v>
      </c>
      <c r="BI5277" s="22">
        <f t="shared" si="538"/>
        <v>0.11881100000000001</v>
      </c>
      <c r="BJ5277" s="21"/>
      <c r="BK5277" s="21">
        <v>0</v>
      </c>
      <c r="BL5277" s="22">
        <v>0.35643300000000006</v>
      </c>
      <c r="BM5277" s="21"/>
      <c r="BN5277" s="21">
        <f t="shared" si="540"/>
        <v>0</v>
      </c>
      <c r="BO5277" s="22">
        <f t="shared" si="540"/>
        <v>1.4257320000000002</v>
      </c>
      <c r="BP5277" s="21">
        <f t="shared" si="540"/>
        <v>0</v>
      </c>
    </row>
    <row r="5278" spans="1:68" ht="11.1" hidden="1" customHeight="1" outlineLevel="1" collapsed="1" x14ac:dyDescent="0.2">
      <c r="A5278" s="10"/>
      <c r="B5278" s="18"/>
      <c r="C5278" s="18"/>
      <c r="D5278" s="18"/>
      <c r="E5278" s="19" t="s">
        <v>4626</v>
      </c>
      <c r="F5278" s="20"/>
      <c r="G5278" s="20"/>
      <c r="H5278" s="20"/>
      <c r="I5278" s="20"/>
      <c r="J5278" s="20"/>
      <c r="K5278" s="20"/>
      <c r="L5278" s="20"/>
      <c r="M5278" s="20"/>
      <c r="N5278" s="20"/>
      <c r="O5278" s="20"/>
      <c r="P5278" s="20"/>
      <c r="Q5278" s="209">
        <v>13.523</v>
      </c>
      <c r="R5278" s="209">
        <v>7.335</v>
      </c>
      <c r="S5278" s="209">
        <v>76.518000000000001</v>
      </c>
      <c r="T5278" s="209">
        <v>-55.878999999999998</v>
      </c>
      <c r="U5278" s="209">
        <v>23.385000000000002</v>
      </c>
      <c r="V5278" s="209">
        <v>5.7389999999999999</v>
      </c>
      <c r="W5278" s="209">
        <v>0.20799999999999999</v>
      </c>
      <c r="X5278" s="20"/>
      <c r="Y5278" s="20"/>
      <c r="Z5278" s="20"/>
      <c r="AA5278" s="20"/>
      <c r="AB5278" s="209">
        <v>9.5619999999999994</v>
      </c>
      <c r="AC5278" s="209">
        <v>10.771000000000001</v>
      </c>
      <c r="AD5278" s="209">
        <v>8.3610000000000007</v>
      </c>
      <c r="AE5278" s="209">
        <v>16.568999999999999</v>
      </c>
      <c r="AF5278" s="209">
        <v>16.77</v>
      </c>
      <c r="AG5278" s="209">
        <v>12.071999999999999</v>
      </c>
      <c r="AH5278" s="209">
        <v>5.0179999999999998</v>
      </c>
      <c r="AI5278" s="20"/>
      <c r="AJ5278" s="20"/>
      <c r="AK5278" s="20"/>
      <c r="AL5278" s="20"/>
      <c r="AM5278" s="20"/>
      <c r="AN5278" s="209">
        <v>8.1739999999999995</v>
      </c>
      <c r="AO5278" s="209">
        <v>15.388</v>
      </c>
      <c r="AP5278" s="209">
        <v>18.98</v>
      </c>
      <c r="AQ5278" s="209">
        <v>21.853999999999999</v>
      </c>
      <c r="AR5278" s="209">
        <v>19.879000000000001</v>
      </c>
      <c r="AS5278" s="209">
        <v>15.305</v>
      </c>
      <c r="AT5278" s="209">
        <v>9.1460000000000008</v>
      </c>
      <c r="AU5278" s="209">
        <v>2.456</v>
      </c>
      <c r="AV5278" s="20"/>
      <c r="AW5278" s="20"/>
      <c r="AX5278" s="209">
        <v>3.66</v>
      </c>
      <c r="AY5278" s="209">
        <v>5.0190000000000001</v>
      </c>
      <c r="AZ5278" s="209">
        <v>10.821</v>
      </c>
      <c r="BA5278" s="209">
        <v>11.486000000000001</v>
      </c>
      <c r="BB5278" s="56">
        <f>BB5279+BB5280+BB5281</f>
        <v>80.177999999999997</v>
      </c>
      <c r="BC5278" s="21">
        <f>BF5278</f>
        <v>122.8</v>
      </c>
      <c r="BD5278" s="22">
        <f t="shared" si="537"/>
        <v>107.76612903225806</v>
      </c>
      <c r="BE5278" s="21">
        <f>BC5278-BD5278</f>
        <v>15.033870967741933</v>
      </c>
      <c r="BF5278" s="2">
        <v>122.8</v>
      </c>
      <c r="BG5278" s="10">
        <v>5</v>
      </c>
      <c r="BH5278" s="21">
        <f t="shared" si="538"/>
        <v>9.1363199999999992E-2</v>
      </c>
      <c r="BI5278" s="22">
        <f t="shared" si="538"/>
        <v>8.0177999999999999E-2</v>
      </c>
      <c r="BJ5278" s="21">
        <f>BH5278-BI5278</f>
        <v>1.1185199999999992E-2</v>
      </c>
      <c r="BK5278" s="21">
        <v>0.27408959999999999</v>
      </c>
      <c r="BL5278" s="22">
        <v>0.22955399999999998</v>
      </c>
      <c r="BM5278" s="21">
        <v>4.4535600000000009E-2</v>
      </c>
      <c r="BN5278" s="21">
        <f t="shared" si="540"/>
        <v>1.0963584</v>
      </c>
      <c r="BO5278" s="22">
        <f t="shared" si="540"/>
        <v>0.91821599999999992</v>
      </c>
      <c r="BP5278" s="21">
        <f t="shared" si="540"/>
        <v>0.17814240000000003</v>
      </c>
    </row>
    <row r="5279" spans="1:68" ht="11.1" hidden="1" customHeight="1" outlineLevel="2" x14ac:dyDescent="0.2">
      <c r="A5279" s="10"/>
      <c r="B5279" s="18"/>
      <c r="C5279" s="18"/>
      <c r="D5279" s="18"/>
      <c r="E5279" s="23" t="s">
        <v>4627</v>
      </c>
      <c r="F5279" s="24"/>
      <c r="G5279" s="24"/>
      <c r="H5279" s="24"/>
      <c r="I5279" s="24"/>
      <c r="J5279" s="24"/>
      <c r="K5279" s="24"/>
      <c r="L5279" s="24"/>
      <c r="M5279" s="24"/>
      <c r="N5279" s="24"/>
      <c r="O5279" s="24"/>
      <c r="P5279" s="24"/>
      <c r="Q5279" s="208">
        <v>13.294</v>
      </c>
      <c r="R5279" s="208">
        <v>7.1559999999999997</v>
      </c>
      <c r="S5279" s="208">
        <v>44.526000000000003</v>
      </c>
      <c r="T5279" s="208">
        <v>-24.414999999999999</v>
      </c>
      <c r="U5279" s="208">
        <v>23.143999999999998</v>
      </c>
      <c r="V5279" s="208">
        <v>5.2720000000000002</v>
      </c>
      <c r="W5279" s="208">
        <v>0.187</v>
      </c>
      <c r="X5279" s="24"/>
      <c r="Y5279" s="24"/>
      <c r="Z5279" s="24"/>
      <c r="AA5279" s="24"/>
      <c r="AB5279" s="208">
        <v>9.3260000000000005</v>
      </c>
      <c r="AC5279" s="208">
        <v>10.504</v>
      </c>
      <c r="AD5279" s="208">
        <v>8.1769999999999996</v>
      </c>
      <c r="AE5279" s="208">
        <v>16.241</v>
      </c>
      <c r="AF5279" s="208">
        <v>16.428999999999998</v>
      </c>
      <c r="AG5279" s="208">
        <v>11.811999999999999</v>
      </c>
      <c r="AH5279" s="208">
        <v>5.0179999999999998</v>
      </c>
      <c r="AI5279" s="24"/>
      <c r="AJ5279" s="24"/>
      <c r="AK5279" s="24"/>
      <c r="AL5279" s="24"/>
      <c r="AM5279" s="24"/>
      <c r="AN5279" s="208">
        <v>8.0169999999999995</v>
      </c>
      <c r="AO5279" s="208">
        <v>15.178000000000001</v>
      </c>
      <c r="AP5279" s="208">
        <v>18.745000000000001</v>
      </c>
      <c r="AQ5279" s="208">
        <v>21.58</v>
      </c>
      <c r="AR5279" s="208">
        <v>19.673999999999999</v>
      </c>
      <c r="AS5279" s="208">
        <v>15.128</v>
      </c>
      <c r="AT5279" s="208">
        <v>9.0269999999999992</v>
      </c>
      <c r="AU5279" s="208">
        <v>2.4279999999999999</v>
      </c>
      <c r="AV5279" s="24"/>
      <c r="AW5279" s="24"/>
      <c r="AX5279" s="24"/>
      <c r="AY5279" s="208">
        <v>4.4640000000000004</v>
      </c>
      <c r="AZ5279" s="208">
        <v>10.169</v>
      </c>
      <c r="BA5279" s="208">
        <v>10.964</v>
      </c>
      <c r="BB5279" s="21">
        <f t="shared" si="539"/>
        <v>44.526000000000003</v>
      </c>
      <c r="BC5279" s="21"/>
      <c r="BD5279" s="22">
        <f t="shared" si="537"/>
        <v>59.846774193548391</v>
      </c>
      <c r="BE5279" s="21"/>
      <c r="BG5279" s="10"/>
      <c r="BH5279" s="21">
        <f t="shared" si="538"/>
        <v>0</v>
      </c>
      <c r="BI5279" s="22">
        <f t="shared" si="538"/>
        <v>4.452600000000001E-2</v>
      </c>
      <c r="BJ5279" s="21"/>
      <c r="BK5279" s="21">
        <v>0</v>
      </c>
      <c r="BL5279" s="22">
        <v>0.13357800000000003</v>
      </c>
      <c r="BM5279" s="21"/>
      <c r="BN5279" s="21">
        <f t="shared" si="540"/>
        <v>0</v>
      </c>
      <c r="BO5279" s="22">
        <f t="shared" si="540"/>
        <v>0.53431200000000012</v>
      </c>
      <c r="BP5279" s="21">
        <f t="shared" si="540"/>
        <v>0</v>
      </c>
    </row>
    <row r="5280" spans="1:68" ht="11.1" hidden="1" customHeight="1" outlineLevel="2" x14ac:dyDescent="0.2">
      <c r="A5280" s="10"/>
      <c r="B5280" s="18"/>
      <c r="C5280" s="18"/>
      <c r="D5280" s="18"/>
      <c r="E5280" s="23" t="s">
        <v>4628</v>
      </c>
      <c r="F5280" s="24"/>
      <c r="G5280" s="24"/>
      <c r="H5280" s="24"/>
      <c r="I5280" s="24"/>
      <c r="J5280" s="24"/>
      <c r="K5280" s="24"/>
      <c r="L5280" s="24"/>
      <c r="M5280" s="24"/>
      <c r="N5280" s="24"/>
      <c r="O5280" s="24"/>
      <c r="P5280" s="24"/>
      <c r="Q5280" s="208">
        <v>0.22900000000000001</v>
      </c>
      <c r="R5280" s="208">
        <v>0.17899999999999999</v>
      </c>
      <c r="S5280" s="208">
        <v>31.992000000000001</v>
      </c>
      <c r="T5280" s="208">
        <v>-31.463999999999999</v>
      </c>
      <c r="U5280" s="208">
        <v>0.24099999999999999</v>
      </c>
      <c r="V5280" s="208">
        <v>0.46700000000000003</v>
      </c>
      <c r="W5280" s="208">
        <v>2.1000000000000001E-2</v>
      </c>
      <c r="X5280" s="24"/>
      <c r="Y5280" s="24"/>
      <c r="Z5280" s="24"/>
      <c r="AA5280" s="24"/>
      <c r="AB5280" s="208">
        <v>0.23599999999999999</v>
      </c>
      <c r="AC5280" s="208">
        <v>0.26700000000000002</v>
      </c>
      <c r="AD5280" s="208">
        <v>0.184</v>
      </c>
      <c r="AE5280" s="208">
        <v>0.32800000000000001</v>
      </c>
      <c r="AF5280" s="208">
        <v>0.34100000000000003</v>
      </c>
      <c r="AG5280" s="208">
        <v>0.26</v>
      </c>
      <c r="AH5280" s="24"/>
      <c r="AI5280" s="24"/>
      <c r="AJ5280" s="24"/>
      <c r="AK5280" s="24"/>
      <c r="AL5280" s="24"/>
      <c r="AM5280" s="24"/>
      <c r="AN5280" s="208">
        <v>0.157</v>
      </c>
      <c r="AO5280" s="208">
        <v>0.21</v>
      </c>
      <c r="AP5280" s="208">
        <v>0.23499999999999999</v>
      </c>
      <c r="AQ5280" s="208">
        <v>0.27400000000000002</v>
      </c>
      <c r="AR5280" s="208">
        <v>0.20499999999999999</v>
      </c>
      <c r="AS5280" s="208">
        <v>0.17699999999999999</v>
      </c>
      <c r="AT5280" s="208">
        <v>0.11899999999999999</v>
      </c>
      <c r="AU5280" s="208">
        <v>2.8000000000000001E-2</v>
      </c>
      <c r="AV5280" s="24"/>
      <c r="AW5280" s="24"/>
      <c r="AX5280" s="24"/>
      <c r="AY5280" s="208">
        <v>5.5E-2</v>
      </c>
      <c r="AZ5280" s="208">
        <v>0.13800000000000001</v>
      </c>
      <c r="BA5280" s="208">
        <v>0.185</v>
      </c>
      <c r="BB5280" s="21">
        <f t="shared" si="539"/>
        <v>31.992000000000001</v>
      </c>
      <c r="BC5280" s="21"/>
      <c r="BD5280" s="22">
        <f t="shared" si="537"/>
        <v>43</v>
      </c>
      <c r="BE5280" s="21"/>
      <c r="BG5280" s="10"/>
      <c r="BH5280" s="21">
        <f t="shared" si="538"/>
        <v>0</v>
      </c>
      <c r="BI5280" s="22">
        <f t="shared" si="538"/>
        <v>3.1992E-2</v>
      </c>
      <c r="BJ5280" s="21"/>
      <c r="BK5280" s="21">
        <v>0</v>
      </c>
      <c r="BL5280" s="22">
        <v>9.5976000000000006E-2</v>
      </c>
      <c r="BM5280" s="21"/>
      <c r="BN5280" s="21">
        <f t="shared" si="540"/>
        <v>0</v>
      </c>
      <c r="BO5280" s="22">
        <f t="shared" si="540"/>
        <v>0.38390400000000002</v>
      </c>
      <c r="BP5280" s="21">
        <f t="shared" si="540"/>
        <v>0</v>
      </c>
    </row>
    <row r="5281" spans="1:68" ht="11.1" hidden="1" customHeight="1" outlineLevel="2" x14ac:dyDescent="0.2">
      <c r="A5281" s="10"/>
      <c r="B5281" s="18"/>
      <c r="C5281" s="18"/>
      <c r="D5281" s="18"/>
      <c r="E5281" s="23" t="s">
        <v>4629</v>
      </c>
      <c r="F5281" s="24"/>
      <c r="G5281" s="24"/>
      <c r="H5281" s="24"/>
      <c r="I5281" s="24"/>
      <c r="J5281" s="24"/>
      <c r="K5281" s="24"/>
      <c r="L5281" s="24"/>
      <c r="M5281" s="24"/>
      <c r="N5281" s="24"/>
      <c r="O5281" s="24"/>
      <c r="P5281" s="24"/>
      <c r="Q5281" s="24"/>
      <c r="R5281" s="24"/>
      <c r="S5281" s="24"/>
      <c r="T5281" s="24"/>
      <c r="U5281" s="24"/>
      <c r="V5281" s="24"/>
      <c r="W5281" s="24"/>
      <c r="X5281" s="24"/>
      <c r="Y5281" s="24"/>
      <c r="Z5281" s="24"/>
      <c r="AA5281" s="24"/>
      <c r="AB5281" s="24"/>
      <c r="AC5281" s="24"/>
      <c r="AD5281" s="24"/>
      <c r="AE5281" s="24"/>
      <c r="AF5281" s="24"/>
      <c r="AG5281" s="24"/>
      <c r="AH5281" s="24"/>
      <c r="AI5281" s="24"/>
      <c r="AJ5281" s="24"/>
      <c r="AK5281" s="24"/>
      <c r="AL5281" s="24"/>
      <c r="AM5281" s="24"/>
      <c r="AN5281" s="24"/>
      <c r="AO5281" s="24"/>
      <c r="AP5281" s="24"/>
      <c r="AQ5281" s="24"/>
      <c r="AR5281" s="24"/>
      <c r="AS5281" s="24"/>
      <c r="AT5281" s="24"/>
      <c r="AU5281" s="24"/>
      <c r="AV5281" s="24"/>
      <c r="AW5281" s="24"/>
      <c r="AX5281" s="208">
        <v>3.66</v>
      </c>
      <c r="AY5281" s="208">
        <v>0.5</v>
      </c>
      <c r="AZ5281" s="208">
        <v>0.51400000000000001</v>
      </c>
      <c r="BA5281" s="208">
        <v>0.33700000000000002</v>
      </c>
      <c r="BB5281" s="21">
        <f t="shared" si="539"/>
        <v>3.66</v>
      </c>
      <c r="BC5281" s="21"/>
      <c r="BD5281" s="22">
        <f t="shared" si="537"/>
        <v>4.9193548387096779</v>
      </c>
      <c r="BE5281" s="21"/>
      <c r="BG5281" s="10"/>
      <c r="BH5281" s="21">
        <f t="shared" si="538"/>
        <v>0</v>
      </c>
      <c r="BI5281" s="22">
        <f t="shared" si="538"/>
        <v>3.6600000000000005E-3</v>
      </c>
      <c r="BJ5281" s="21"/>
      <c r="BK5281" s="21">
        <v>0</v>
      </c>
      <c r="BL5281" s="22">
        <v>1.0980000000000002E-2</v>
      </c>
      <c r="BM5281" s="21"/>
      <c r="BN5281" s="21">
        <f t="shared" si="540"/>
        <v>0</v>
      </c>
      <c r="BO5281" s="22">
        <f t="shared" si="540"/>
        <v>4.3920000000000008E-2</v>
      </c>
      <c r="BP5281" s="21">
        <f t="shared" si="540"/>
        <v>0</v>
      </c>
    </row>
    <row r="5282" spans="1:68" ht="11.1" hidden="1" customHeight="1" outlineLevel="1" collapsed="1" x14ac:dyDescent="0.2">
      <c r="A5282" s="10"/>
      <c r="B5282" s="18"/>
      <c r="C5282" s="18"/>
      <c r="D5282" s="18"/>
      <c r="E5282" s="19" t="s">
        <v>4630</v>
      </c>
      <c r="F5282" s="209">
        <v>122.598</v>
      </c>
      <c r="G5282" s="209">
        <v>100.29</v>
      </c>
      <c r="H5282" s="209">
        <v>80.692999999999998</v>
      </c>
      <c r="I5282" s="240">
        <v>54.816000000000003</v>
      </c>
      <c r="J5282" s="240"/>
      <c r="K5282" s="209">
        <v>27.914999999999999</v>
      </c>
      <c r="L5282" s="20"/>
      <c r="M5282" s="20"/>
      <c r="N5282" s="20"/>
      <c r="O5282" s="20"/>
      <c r="P5282" s="209">
        <v>66.762</v>
      </c>
      <c r="Q5282" s="209">
        <v>109.646</v>
      </c>
      <c r="R5282" s="209">
        <v>134.11600000000001</v>
      </c>
      <c r="S5282" s="209">
        <v>92.007000000000005</v>
      </c>
      <c r="T5282" s="209">
        <v>136.53700000000001</v>
      </c>
      <c r="U5282" s="209">
        <v>82.805000000000007</v>
      </c>
      <c r="V5282" s="209">
        <v>50.33</v>
      </c>
      <c r="W5282" s="209">
        <v>22.27</v>
      </c>
      <c r="X5282" s="20"/>
      <c r="Y5282" s="20"/>
      <c r="Z5282" s="20"/>
      <c r="AA5282" s="209">
        <v>17.314</v>
      </c>
      <c r="AB5282" s="209">
        <v>74.676000000000002</v>
      </c>
      <c r="AC5282" s="209">
        <v>271.00799999999998</v>
      </c>
      <c r="AD5282" s="209">
        <v>252.922</v>
      </c>
      <c r="AE5282" s="209">
        <v>195.97</v>
      </c>
      <c r="AF5282" s="209">
        <v>177.005</v>
      </c>
      <c r="AG5282" s="209">
        <v>195.97</v>
      </c>
      <c r="AH5282" s="209">
        <v>189.648</v>
      </c>
      <c r="AI5282" s="209">
        <v>195.96899999999999</v>
      </c>
      <c r="AJ5282" s="20"/>
      <c r="AK5282" s="20"/>
      <c r="AL5282" s="20"/>
      <c r="AM5282" s="20"/>
      <c r="AN5282" s="209">
        <v>17.64</v>
      </c>
      <c r="AO5282" s="209">
        <v>143.459</v>
      </c>
      <c r="AP5282" s="209">
        <v>127.452</v>
      </c>
      <c r="AQ5282" s="209">
        <v>117.295</v>
      </c>
      <c r="AR5282" s="209">
        <v>90.658000000000001</v>
      </c>
      <c r="AS5282" s="209">
        <v>89.730999999999995</v>
      </c>
      <c r="AT5282" s="209">
        <v>69.933999999999997</v>
      </c>
      <c r="AU5282" s="209">
        <v>8.907</v>
      </c>
      <c r="AV5282" s="20"/>
      <c r="AW5282" s="20"/>
      <c r="AX5282" s="20"/>
      <c r="AY5282" s="209">
        <v>22.986000000000001</v>
      </c>
      <c r="AZ5282" s="209">
        <v>79.054000000000002</v>
      </c>
      <c r="BA5282" s="209">
        <v>74.7</v>
      </c>
      <c r="BB5282" s="21">
        <f t="shared" si="539"/>
        <v>271.00799999999998</v>
      </c>
      <c r="BC5282" s="21">
        <f>BF5282</f>
        <v>376.4</v>
      </c>
      <c r="BD5282" s="22">
        <f t="shared" si="537"/>
        <v>364.25806451612902</v>
      </c>
      <c r="BE5282" s="21">
        <f>BC5282-BD5282</f>
        <v>12.141935483870952</v>
      </c>
      <c r="BF5282" s="2">
        <v>376.4</v>
      </c>
      <c r="BG5282" s="10">
        <v>4</v>
      </c>
      <c r="BH5282" s="21">
        <f t="shared" si="538"/>
        <v>0.2800416</v>
      </c>
      <c r="BI5282" s="22">
        <f t="shared" si="538"/>
        <v>0.27100800000000003</v>
      </c>
      <c r="BJ5282" s="21">
        <f>BH5282-BI5282</f>
        <v>9.033599999999975E-3</v>
      </c>
      <c r="BK5282" s="21">
        <v>0.8401248</v>
      </c>
      <c r="BL5282" s="22">
        <v>0.81302400000000008</v>
      </c>
      <c r="BM5282" s="21">
        <v>2.7100799999999925E-2</v>
      </c>
      <c r="BN5282" s="21">
        <f t="shared" si="540"/>
        <v>3.3604992</v>
      </c>
      <c r="BO5282" s="22">
        <f t="shared" si="540"/>
        <v>3.2520960000000003</v>
      </c>
      <c r="BP5282" s="21">
        <f t="shared" si="540"/>
        <v>0.1084031999999997</v>
      </c>
    </row>
    <row r="5283" spans="1:68" ht="11.1" hidden="1" customHeight="1" outlineLevel="2" x14ac:dyDescent="0.2">
      <c r="A5283" s="10"/>
      <c r="B5283" s="18"/>
      <c r="C5283" s="18"/>
      <c r="D5283" s="18"/>
      <c r="E5283" s="23" t="s">
        <v>4631</v>
      </c>
      <c r="F5283" s="208">
        <v>122.598</v>
      </c>
      <c r="G5283" s="208">
        <v>100.29</v>
      </c>
      <c r="H5283" s="208">
        <v>80.692999999999998</v>
      </c>
      <c r="I5283" s="239">
        <v>54.816000000000003</v>
      </c>
      <c r="J5283" s="239"/>
      <c r="K5283" s="208">
        <v>27.914999999999999</v>
      </c>
      <c r="L5283" s="24"/>
      <c r="M5283" s="24"/>
      <c r="N5283" s="24"/>
      <c r="O5283" s="24"/>
      <c r="P5283" s="208">
        <v>66.762</v>
      </c>
      <c r="Q5283" s="208">
        <v>109.646</v>
      </c>
      <c r="R5283" s="208">
        <v>134.11600000000001</v>
      </c>
      <c r="S5283" s="208">
        <v>92.007000000000005</v>
      </c>
      <c r="T5283" s="208">
        <v>136.53700000000001</v>
      </c>
      <c r="U5283" s="208">
        <v>82.805000000000007</v>
      </c>
      <c r="V5283" s="208">
        <v>50.33</v>
      </c>
      <c r="W5283" s="208">
        <v>22.27</v>
      </c>
      <c r="X5283" s="24"/>
      <c r="Y5283" s="24"/>
      <c r="Z5283" s="24"/>
      <c r="AA5283" s="208">
        <v>17.314</v>
      </c>
      <c r="AB5283" s="208">
        <v>74.676000000000002</v>
      </c>
      <c r="AC5283" s="208">
        <v>271.00799999999998</v>
      </c>
      <c r="AD5283" s="208">
        <v>252.922</v>
      </c>
      <c r="AE5283" s="208">
        <v>195.97</v>
      </c>
      <c r="AF5283" s="208">
        <v>177.005</v>
      </c>
      <c r="AG5283" s="208">
        <v>195.97</v>
      </c>
      <c r="AH5283" s="208">
        <v>189.648</v>
      </c>
      <c r="AI5283" s="208">
        <v>195.96899999999999</v>
      </c>
      <c r="AJ5283" s="24"/>
      <c r="AK5283" s="24"/>
      <c r="AL5283" s="24"/>
      <c r="AM5283" s="24"/>
      <c r="AN5283" s="208">
        <v>17.64</v>
      </c>
      <c r="AO5283" s="208">
        <v>143.459</v>
      </c>
      <c r="AP5283" s="208">
        <v>127.452</v>
      </c>
      <c r="AQ5283" s="208">
        <v>117.295</v>
      </c>
      <c r="AR5283" s="208">
        <v>90.658000000000001</v>
      </c>
      <c r="AS5283" s="208">
        <v>89.730999999999995</v>
      </c>
      <c r="AT5283" s="208">
        <v>69.933999999999997</v>
      </c>
      <c r="AU5283" s="208">
        <v>8.907</v>
      </c>
      <c r="AV5283" s="24"/>
      <c r="AW5283" s="24"/>
      <c r="AX5283" s="24"/>
      <c r="AY5283" s="208">
        <v>22.986000000000001</v>
      </c>
      <c r="AZ5283" s="208">
        <v>79.054000000000002</v>
      </c>
      <c r="BA5283" s="208">
        <v>74.7</v>
      </c>
      <c r="BB5283" s="21">
        <f t="shared" si="539"/>
        <v>271.00799999999998</v>
      </c>
      <c r="BC5283" s="21"/>
      <c r="BD5283" s="22">
        <f t="shared" ref="BD5283:BD5347" si="541">(BB5283/31/24)*1000</f>
        <v>364.25806451612902</v>
      </c>
      <c r="BE5283" s="21"/>
      <c r="BG5283" s="10"/>
      <c r="BH5283" s="21">
        <f t="shared" si="538"/>
        <v>0</v>
      </c>
      <c r="BI5283" s="22">
        <f t="shared" si="538"/>
        <v>0.27100800000000003</v>
      </c>
      <c r="BJ5283" s="21"/>
      <c r="BK5283" s="21">
        <v>0</v>
      </c>
      <c r="BL5283" s="22">
        <v>0.81302400000000008</v>
      </c>
      <c r="BM5283" s="21"/>
      <c r="BN5283" s="21">
        <f t="shared" si="540"/>
        <v>0</v>
      </c>
      <c r="BO5283" s="22">
        <f t="shared" si="540"/>
        <v>3.2520960000000003</v>
      </c>
      <c r="BP5283" s="21">
        <f t="shared" si="540"/>
        <v>0</v>
      </c>
    </row>
    <row r="5284" spans="1:68" ht="11.1" hidden="1" customHeight="1" outlineLevel="1" collapsed="1" x14ac:dyDescent="0.2">
      <c r="A5284" s="10"/>
      <c r="B5284" s="18"/>
      <c r="C5284" s="18"/>
      <c r="D5284" s="18"/>
      <c r="E5284" s="19" t="s">
        <v>4632</v>
      </c>
      <c r="F5284" s="20"/>
      <c r="G5284" s="20"/>
      <c r="H5284" s="20"/>
      <c r="I5284" s="20"/>
      <c r="J5284" s="20"/>
      <c r="K5284" s="20"/>
      <c r="L5284" s="209">
        <v>8.7430000000000003</v>
      </c>
      <c r="M5284" s="20"/>
      <c r="N5284" s="20"/>
      <c r="O5284" s="20"/>
      <c r="P5284" s="20"/>
      <c r="Q5284" s="20"/>
      <c r="R5284" s="20"/>
      <c r="S5284" s="20"/>
      <c r="T5284" s="209">
        <v>4.3220000000000001</v>
      </c>
      <c r="U5284" s="209">
        <v>0.32300000000000001</v>
      </c>
      <c r="V5284" s="209">
        <v>0.17699999999999999</v>
      </c>
      <c r="W5284" s="209">
        <v>0.108</v>
      </c>
      <c r="X5284" s="209">
        <v>3.5999999999999997E-2</v>
      </c>
      <c r="Y5284" s="209">
        <v>2.1999999999999999E-2</v>
      </c>
      <c r="Z5284" s="209">
        <v>6.0000000000000001E-3</v>
      </c>
      <c r="AA5284" s="209">
        <v>3.0000000000000001E-3</v>
      </c>
      <c r="AB5284" s="209">
        <v>3.0000000000000001E-3</v>
      </c>
      <c r="AC5284" s="209">
        <v>0.33800000000000002</v>
      </c>
      <c r="AD5284" s="209">
        <v>2E-3</v>
      </c>
      <c r="AE5284" s="209">
        <v>0.57199999999999995</v>
      </c>
      <c r="AF5284" s="209">
        <v>3.0000000000000001E-3</v>
      </c>
      <c r="AG5284" s="209">
        <v>0.501</v>
      </c>
      <c r="AH5284" s="209">
        <v>0.18</v>
      </c>
      <c r="AI5284" s="209">
        <v>0.18</v>
      </c>
      <c r="AJ5284" s="209">
        <v>4.4999999999999998E-2</v>
      </c>
      <c r="AK5284" s="209">
        <v>4.4999999999999998E-2</v>
      </c>
      <c r="AL5284" s="209">
        <v>-1.7999999999999999E-2</v>
      </c>
      <c r="AM5284" s="209">
        <v>3.0000000000000001E-3</v>
      </c>
      <c r="AN5284" s="209">
        <v>7.4999999999999997E-2</v>
      </c>
      <c r="AO5284" s="209">
        <v>0.17599999999999999</v>
      </c>
      <c r="AP5284" s="209">
        <v>0.29099999999999998</v>
      </c>
      <c r="AQ5284" s="209">
        <v>0.17699999999999999</v>
      </c>
      <c r="AR5284" s="209">
        <v>0.70899999999999996</v>
      </c>
      <c r="AS5284" s="209">
        <v>0.01</v>
      </c>
      <c r="AT5284" s="209">
        <v>0.23799999999999999</v>
      </c>
      <c r="AU5284" s="209">
        <v>0.10199999999999999</v>
      </c>
      <c r="AV5284" s="209">
        <v>4.4999999999999998E-2</v>
      </c>
      <c r="AW5284" s="209">
        <v>2.4E-2</v>
      </c>
      <c r="AX5284" s="20"/>
      <c r="AY5284" s="20"/>
      <c r="AZ5284" s="20"/>
      <c r="BA5284" s="20"/>
      <c r="BB5284" s="21">
        <f t="shared" si="539"/>
        <v>8.7430000000000003</v>
      </c>
      <c r="BC5284" s="21">
        <f>BF5284</f>
        <v>128.27000000000001</v>
      </c>
      <c r="BD5284" s="22">
        <f t="shared" si="541"/>
        <v>11.751344086021506</v>
      </c>
      <c r="BE5284" s="21">
        <f>BC5284-BD5284</f>
        <v>116.51865591397851</v>
      </c>
      <c r="BF5284" s="2">
        <v>128.27000000000001</v>
      </c>
      <c r="BG5284" s="10"/>
      <c r="BH5284" s="21">
        <f t="shared" si="538"/>
        <v>9.5432880000000025E-2</v>
      </c>
      <c r="BI5284" s="22">
        <f t="shared" si="538"/>
        <v>8.7430000000000008E-3</v>
      </c>
      <c r="BJ5284" s="21">
        <f>BH5284-BI5284</f>
        <v>8.6689880000000025E-2</v>
      </c>
      <c r="BK5284" s="21">
        <v>0.28629864000000005</v>
      </c>
      <c r="BL5284" s="22">
        <v>2.6229000000000002E-2</v>
      </c>
      <c r="BM5284" s="21">
        <v>0.26006964000000005</v>
      </c>
      <c r="BN5284" s="21">
        <f t="shared" si="540"/>
        <v>1.1451945600000002</v>
      </c>
      <c r="BO5284" s="22">
        <f t="shared" si="540"/>
        <v>0.10491600000000001</v>
      </c>
      <c r="BP5284" s="21">
        <f t="shared" si="540"/>
        <v>1.0402785600000002</v>
      </c>
    </row>
    <row r="5285" spans="1:68" ht="11.1" hidden="1" customHeight="1" outlineLevel="2" x14ac:dyDescent="0.2">
      <c r="A5285" s="10"/>
      <c r="B5285" s="18"/>
      <c r="C5285" s="18"/>
      <c r="D5285" s="18"/>
      <c r="E5285" s="23"/>
      <c r="F5285" s="24"/>
      <c r="G5285" s="24"/>
      <c r="H5285" s="24"/>
      <c r="I5285" s="24"/>
      <c r="J5285" s="24"/>
      <c r="K5285" s="24"/>
      <c r="L5285" s="208">
        <v>8.7430000000000003</v>
      </c>
      <c r="M5285" s="24"/>
      <c r="N5285" s="24"/>
      <c r="O5285" s="24"/>
      <c r="P5285" s="24"/>
      <c r="Q5285" s="24"/>
      <c r="R5285" s="24"/>
      <c r="S5285" s="24"/>
      <c r="T5285" s="208">
        <v>4.3220000000000001</v>
      </c>
      <c r="U5285" s="208">
        <v>0.32300000000000001</v>
      </c>
      <c r="V5285" s="208">
        <v>0.17699999999999999</v>
      </c>
      <c r="W5285" s="208">
        <v>0.108</v>
      </c>
      <c r="X5285" s="208">
        <v>3.5999999999999997E-2</v>
      </c>
      <c r="Y5285" s="208">
        <v>2.1999999999999999E-2</v>
      </c>
      <c r="Z5285" s="208">
        <v>6.0000000000000001E-3</v>
      </c>
      <c r="AA5285" s="208">
        <v>3.0000000000000001E-3</v>
      </c>
      <c r="AB5285" s="208">
        <v>3.0000000000000001E-3</v>
      </c>
      <c r="AC5285" s="208">
        <v>0.33800000000000002</v>
      </c>
      <c r="AD5285" s="208">
        <v>2E-3</v>
      </c>
      <c r="AE5285" s="208">
        <v>0.57199999999999995</v>
      </c>
      <c r="AF5285" s="208">
        <v>3.0000000000000001E-3</v>
      </c>
      <c r="AG5285" s="208">
        <v>0.501</v>
      </c>
      <c r="AH5285" s="208">
        <v>0.18</v>
      </c>
      <c r="AI5285" s="208">
        <v>0.18</v>
      </c>
      <c r="AJ5285" s="208">
        <v>4.4999999999999998E-2</v>
      </c>
      <c r="AK5285" s="208">
        <v>4.4999999999999998E-2</v>
      </c>
      <c r="AL5285" s="208">
        <v>-1.7999999999999999E-2</v>
      </c>
      <c r="AM5285" s="208">
        <v>3.0000000000000001E-3</v>
      </c>
      <c r="AN5285" s="208">
        <v>7.4999999999999997E-2</v>
      </c>
      <c r="AO5285" s="208">
        <v>0.17599999999999999</v>
      </c>
      <c r="AP5285" s="208">
        <v>0.29099999999999998</v>
      </c>
      <c r="AQ5285" s="208">
        <v>0.17699999999999999</v>
      </c>
      <c r="AR5285" s="208">
        <v>0.70899999999999996</v>
      </c>
      <c r="AS5285" s="208">
        <v>0.01</v>
      </c>
      <c r="AT5285" s="208">
        <v>0.23799999999999999</v>
      </c>
      <c r="AU5285" s="208">
        <v>0.10199999999999999</v>
      </c>
      <c r="AV5285" s="208">
        <v>4.4999999999999998E-2</v>
      </c>
      <c r="AW5285" s="208">
        <v>2.4E-2</v>
      </c>
      <c r="AX5285" s="24"/>
      <c r="AY5285" s="24"/>
      <c r="AZ5285" s="24"/>
      <c r="BA5285" s="24"/>
      <c r="BB5285" s="21">
        <f t="shared" si="539"/>
        <v>8.7430000000000003</v>
      </c>
      <c r="BC5285" s="21"/>
      <c r="BD5285" s="22">
        <f t="shared" si="541"/>
        <v>11.751344086021506</v>
      </c>
      <c r="BE5285" s="21"/>
      <c r="BG5285" s="10"/>
      <c r="BH5285" s="21">
        <f t="shared" si="538"/>
        <v>0</v>
      </c>
      <c r="BI5285" s="22">
        <f t="shared" si="538"/>
        <v>8.7430000000000008E-3</v>
      </c>
      <c r="BJ5285" s="21"/>
      <c r="BK5285" s="21">
        <v>0</v>
      </c>
      <c r="BL5285" s="22">
        <v>2.6229000000000002E-2</v>
      </c>
      <c r="BM5285" s="21"/>
      <c r="BN5285" s="21">
        <f t="shared" si="540"/>
        <v>0</v>
      </c>
      <c r="BO5285" s="22">
        <f t="shared" si="540"/>
        <v>0.10491600000000001</v>
      </c>
      <c r="BP5285" s="21">
        <f t="shared" si="540"/>
        <v>0</v>
      </c>
    </row>
    <row r="5286" spans="1:68" ht="11.1" hidden="1" customHeight="1" outlineLevel="1" collapsed="1" x14ac:dyDescent="0.2">
      <c r="A5286" s="10"/>
      <c r="B5286" s="18"/>
      <c r="C5286" s="18"/>
      <c r="D5286" s="18"/>
      <c r="E5286" s="19" t="s">
        <v>4633</v>
      </c>
      <c r="F5286" s="209">
        <v>0.45300000000000001</v>
      </c>
      <c r="G5286" s="209">
        <v>0.45300000000000001</v>
      </c>
      <c r="H5286" s="209">
        <v>0.45300000000000001</v>
      </c>
      <c r="I5286" s="240">
        <v>0.45300000000000001</v>
      </c>
      <c r="J5286" s="240"/>
      <c r="K5286" s="209">
        <v>0.45300000000000001</v>
      </c>
      <c r="L5286" s="209">
        <v>0.45300000000000001</v>
      </c>
      <c r="M5286" s="209">
        <v>0.45300000000000001</v>
      </c>
      <c r="N5286" s="209">
        <v>0.45300000000000001</v>
      </c>
      <c r="O5286" s="209">
        <v>0.45300000000000001</v>
      </c>
      <c r="P5286" s="209">
        <v>0.45300000000000001</v>
      </c>
      <c r="Q5286" s="209">
        <v>0.45300000000000001</v>
      </c>
      <c r="R5286" s="209">
        <v>0.45300000000000001</v>
      </c>
      <c r="S5286" s="209">
        <v>0.45300000000000001</v>
      </c>
      <c r="T5286" s="209">
        <v>0.44600000000000001</v>
      </c>
      <c r="U5286" s="209">
        <v>0.45300000000000001</v>
      </c>
      <c r="V5286" s="209">
        <v>0.43099999999999999</v>
      </c>
      <c r="W5286" s="209">
        <v>0.442</v>
      </c>
      <c r="X5286" s="209">
        <v>0.442</v>
      </c>
      <c r="Y5286" s="209">
        <v>0.442</v>
      </c>
      <c r="Z5286" s="209">
        <v>0.442</v>
      </c>
      <c r="AA5286" s="209">
        <v>0.442</v>
      </c>
      <c r="AB5286" s="209">
        <v>0.442</v>
      </c>
      <c r="AC5286" s="209">
        <v>0.52800000000000002</v>
      </c>
      <c r="AD5286" s="209">
        <v>0.52800000000000002</v>
      </c>
      <c r="AE5286" s="209">
        <v>0.52800000000000002</v>
      </c>
      <c r="AF5286" s="209">
        <v>0.52800000000000002</v>
      </c>
      <c r="AG5286" s="209">
        <v>0.52800000000000002</v>
      </c>
      <c r="AH5286" s="209">
        <v>0.52800000000000002</v>
      </c>
      <c r="AI5286" s="209">
        <v>0.52800000000000002</v>
      </c>
      <c r="AJ5286" s="209">
        <v>0.52800000000000002</v>
      </c>
      <c r="AK5286" s="209">
        <v>0.52600000000000002</v>
      </c>
      <c r="AL5286" s="209">
        <v>0.69199999999999995</v>
      </c>
      <c r="AM5286" s="209">
        <v>0.69</v>
      </c>
      <c r="AN5286" s="209">
        <v>0.69</v>
      </c>
      <c r="AO5286" s="209">
        <v>0.69</v>
      </c>
      <c r="AP5286" s="209">
        <v>0.69</v>
      </c>
      <c r="AQ5286" s="209">
        <v>0.61399999999999999</v>
      </c>
      <c r="AR5286" s="209">
        <v>0.61399999999999999</v>
      </c>
      <c r="AS5286" s="209">
        <v>0.61399999999999999</v>
      </c>
      <c r="AT5286" s="209">
        <v>0.61399999999999999</v>
      </c>
      <c r="AU5286" s="209">
        <v>0.61399999999999999</v>
      </c>
      <c r="AV5286" s="209">
        <v>0.61399999999999999</v>
      </c>
      <c r="AW5286" s="209">
        <v>0.61399999999999999</v>
      </c>
      <c r="AX5286" s="209">
        <v>0.61399999999999999</v>
      </c>
      <c r="AY5286" s="209">
        <v>0.61399999999999999</v>
      </c>
      <c r="AZ5286" s="209">
        <v>0.61399999999999999</v>
      </c>
      <c r="BA5286" s="209">
        <v>0.61399999999999999</v>
      </c>
      <c r="BB5286" s="21">
        <f t="shared" si="539"/>
        <v>0.69199999999999995</v>
      </c>
      <c r="BC5286" s="21">
        <f>BF5286</f>
        <v>12.1</v>
      </c>
      <c r="BD5286" s="22">
        <f t="shared" si="541"/>
        <v>0.93010752688172038</v>
      </c>
      <c r="BE5286" s="21">
        <f>BC5286-BD5286</f>
        <v>11.16989247311828</v>
      </c>
      <c r="BF5286" s="2">
        <v>12.1</v>
      </c>
      <c r="BG5286" s="10"/>
      <c r="BH5286" s="21">
        <f t="shared" si="538"/>
        <v>9.0023999999999989E-3</v>
      </c>
      <c r="BI5286" s="22">
        <f t="shared" si="538"/>
        <v>6.9199999999999991E-4</v>
      </c>
      <c r="BJ5286" s="21">
        <f>BH5286-BI5286</f>
        <v>8.310399999999999E-3</v>
      </c>
      <c r="BK5286" s="21">
        <v>2.7007199999999995E-2</v>
      </c>
      <c r="BL5286" s="22">
        <v>2.0759999999999997E-3</v>
      </c>
      <c r="BM5286" s="21">
        <v>2.4931199999999994E-2</v>
      </c>
      <c r="BN5286" s="21">
        <f t="shared" si="540"/>
        <v>0.10802879999999998</v>
      </c>
      <c r="BO5286" s="22">
        <f t="shared" si="540"/>
        <v>8.3039999999999989E-3</v>
      </c>
      <c r="BP5286" s="21">
        <f t="shared" si="540"/>
        <v>9.9724799999999975E-2</v>
      </c>
    </row>
    <row r="5287" spans="1:68" ht="11.1" hidden="1" customHeight="1" outlineLevel="2" x14ac:dyDescent="0.2">
      <c r="A5287" s="10"/>
      <c r="B5287" s="18"/>
      <c r="C5287" s="18"/>
      <c r="D5287" s="18"/>
      <c r="E5287" s="23"/>
      <c r="F5287" s="208">
        <v>0.45300000000000001</v>
      </c>
      <c r="G5287" s="208">
        <v>0.45300000000000001</v>
      </c>
      <c r="H5287" s="208">
        <v>0.45300000000000001</v>
      </c>
      <c r="I5287" s="239">
        <v>0.45300000000000001</v>
      </c>
      <c r="J5287" s="239"/>
      <c r="K5287" s="208">
        <v>0.45300000000000001</v>
      </c>
      <c r="L5287" s="208">
        <v>0.45300000000000001</v>
      </c>
      <c r="M5287" s="208">
        <v>0.45300000000000001</v>
      </c>
      <c r="N5287" s="208">
        <v>0.45300000000000001</v>
      </c>
      <c r="O5287" s="208">
        <v>0.45300000000000001</v>
      </c>
      <c r="P5287" s="208">
        <v>0.45300000000000001</v>
      </c>
      <c r="Q5287" s="208">
        <v>0.45300000000000001</v>
      </c>
      <c r="R5287" s="208">
        <v>0.45300000000000001</v>
      </c>
      <c r="S5287" s="208">
        <v>0.45300000000000001</v>
      </c>
      <c r="T5287" s="208">
        <v>0.44600000000000001</v>
      </c>
      <c r="U5287" s="208">
        <v>0.45300000000000001</v>
      </c>
      <c r="V5287" s="208">
        <v>0.43099999999999999</v>
      </c>
      <c r="W5287" s="208">
        <v>0.442</v>
      </c>
      <c r="X5287" s="208">
        <v>0.442</v>
      </c>
      <c r="Y5287" s="208">
        <v>0.442</v>
      </c>
      <c r="Z5287" s="208">
        <v>0.442</v>
      </c>
      <c r="AA5287" s="208">
        <v>0.442</v>
      </c>
      <c r="AB5287" s="208">
        <v>0.442</v>
      </c>
      <c r="AC5287" s="208">
        <v>0.52800000000000002</v>
      </c>
      <c r="AD5287" s="208">
        <v>0.52800000000000002</v>
      </c>
      <c r="AE5287" s="208">
        <v>0.52800000000000002</v>
      </c>
      <c r="AF5287" s="208">
        <v>0.52800000000000002</v>
      </c>
      <c r="AG5287" s="208">
        <v>0.52800000000000002</v>
      </c>
      <c r="AH5287" s="208">
        <v>0.52800000000000002</v>
      </c>
      <c r="AI5287" s="208">
        <v>0.52800000000000002</v>
      </c>
      <c r="AJ5287" s="208">
        <v>0.52800000000000002</v>
      </c>
      <c r="AK5287" s="208">
        <v>0.52600000000000002</v>
      </c>
      <c r="AL5287" s="208">
        <v>0.69199999999999995</v>
      </c>
      <c r="AM5287" s="208">
        <v>0.69</v>
      </c>
      <c r="AN5287" s="208">
        <v>0.69</v>
      </c>
      <c r="AO5287" s="208">
        <v>0.69</v>
      </c>
      <c r="AP5287" s="208">
        <v>0.69</v>
      </c>
      <c r="AQ5287" s="208">
        <v>0.61399999999999999</v>
      </c>
      <c r="AR5287" s="208">
        <v>0.61399999999999999</v>
      </c>
      <c r="AS5287" s="208">
        <v>0.61399999999999999</v>
      </c>
      <c r="AT5287" s="208">
        <v>0.61399999999999999</v>
      </c>
      <c r="AU5287" s="208">
        <v>0.61399999999999999</v>
      </c>
      <c r="AV5287" s="208">
        <v>0.61399999999999999</v>
      </c>
      <c r="AW5287" s="208">
        <v>0.61399999999999999</v>
      </c>
      <c r="AX5287" s="208">
        <v>0.61399999999999999</v>
      </c>
      <c r="AY5287" s="208">
        <v>0.61399999999999999</v>
      </c>
      <c r="AZ5287" s="208">
        <v>0.61399999999999999</v>
      </c>
      <c r="BA5287" s="208">
        <v>0.61399999999999999</v>
      </c>
      <c r="BB5287" s="21">
        <f t="shared" si="539"/>
        <v>0.69199999999999995</v>
      </c>
      <c r="BC5287" s="21"/>
      <c r="BD5287" s="22">
        <f t="shared" si="541"/>
        <v>0.93010752688172038</v>
      </c>
      <c r="BE5287" s="21"/>
      <c r="BG5287" s="10"/>
      <c r="BH5287" s="21">
        <f t="shared" si="538"/>
        <v>0</v>
      </c>
      <c r="BI5287" s="22">
        <f t="shared" si="538"/>
        <v>6.9199999999999991E-4</v>
      </c>
      <c r="BJ5287" s="21"/>
      <c r="BK5287" s="21">
        <v>0</v>
      </c>
      <c r="BL5287" s="22">
        <v>2.0759999999999997E-3</v>
      </c>
      <c r="BM5287" s="21"/>
      <c r="BN5287" s="21">
        <f t="shared" si="540"/>
        <v>0</v>
      </c>
      <c r="BO5287" s="22">
        <f t="shared" si="540"/>
        <v>8.3039999999999989E-3</v>
      </c>
      <c r="BP5287" s="21">
        <f t="shared" si="540"/>
        <v>0</v>
      </c>
    </row>
    <row r="5288" spans="1:68" ht="11.1" hidden="1" customHeight="1" outlineLevel="1" collapsed="1" x14ac:dyDescent="0.2">
      <c r="A5288" s="10"/>
      <c r="B5288" s="18"/>
      <c r="C5288" s="18"/>
      <c r="D5288" s="18"/>
      <c r="E5288" s="19" t="s">
        <v>4634</v>
      </c>
      <c r="F5288" s="20"/>
      <c r="G5288" s="20"/>
      <c r="H5288" s="20"/>
      <c r="I5288" s="20"/>
      <c r="J5288" s="20"/>
      <c r="K5288" s="20"/>
      <c r="L5288" s="20"/>
      <c r="M5288" s="20"/>
      <c r="N5288" s="20"/>
      <c r="O5288" s="20"/>
      <c r="P5288" s="20"/>
      <c r="Q5288" s="20"/>
      <c r="R5288" s="20"/>
      <c r="S5288" s="20"/>
      <c r="T5288" s="20"/>
      <c r="U5288" s="20"/>
      <c r="V5288" s="20"/>
      <c r="W5288" s="20"/>
      <c r="X5288" s="20"/>
      <c r="Y5288" s="20"/>
      <c r="Z5288" s="20"/>
      <c r="AA5288" s="20"/>
      <c r="AB5288" s="20"/>
      <c r="AC5288" s="20"/>
      <c r="AD5288" s="20"/>
      <c r="AE5288" s="20"/>
      <c r="AF5288" s="20"/>
      <c r="AG5288" s="20"/>
      <c r="AH5288" s="20"/>
      <c r="AI5288" s="20"/>
      <c r="AJ5288" s="20"/>
      <c r="AK5288" s="20"/>
      <c r="AL5288" s="20"/>
      <c r="AM5288" s="20"/>
      <c r="AN5288" s="20"/>
      <c r="AO5288" s="20"/>
      <c r="AP5288" s="20"/>
      <c r="AQ5288" s="20"/>
      <c r="AR5288" s="20"/>
      <c r="AS5288" s="20"/>
      <c r="AT5288" s="20"/>
      <c r="AU5288" s="20"/>
      <c r="AV5288" s="20"/>
      <c r="AW5288" s="20"/>
      <c r="AX5288" s="20"/>
      <c r="AY5288" s="209">
        <v>0.70899999999999996</v>
      </c>
      <c r="AZ5288" s="209">
        <v>8.1140000000000008</v>
      </c>
      <c r="BA5288" s="209">
        <v>13.05</v>
      </c>
      <c r="BB5288" s="21">
        <f t="shared" si="539"/>
        <v>13.05</v>
      </c>
      <c r="BC5288" s="21">
        <f>BD5288</f>
        <v>17.540322580645164</v>
      </c>
      <c r="BD5288" s="22">
        <f t="shared" si="541"/>
        <v>17.540322580645164</v>
      </c>
      <c r="BE5288" s="21">
        <f>BC5288-BD5288</f>
        <v>0</v>
      </c>
      <c r="BF5288" s="98"/>
      <c r="BG5288" s="10"/>
      <c r="BH5288" s="21">
        <f t="shared" si="538"/>
        <v>1.3050000000000001E-2</v>
      </c>
      <c r="BI5288" s="22">
        <f t="shared" si="538"/>
        <v>1.3050000000000001E-2</v>
      </c>
      <c r="BJ5288" s="21">
        <f>BH5288-BI5288</f>
        <v>0</v>
      </c>
      <c r="BK5288" s="21">
        <v>3.9150000000000004E-2</v>
      </c>
      <c r="BL5288" s="22">
        <v>3.9150000000000004E-2</v>
      </c>
      <c r="BM5288" s="21">
        <v>0</v>
      </c>
      <c r="BN5288" s="21">
        <f t="shared" si="540"/>
        <v>0.15660000000000002</v>
      </c>
      <c r="BO5288" s="22">
        <f t="shared" si="540"/>
        <v>0.15660000000000002</v>
      </c>
      <c r="BP5288" s="21">
        <f t="shared" si="540"/>
        <v>0</v>
      </c>
    </row>
    <row r="5289" spans="1:68" ht="11.1" hidden="1" customHeight="1" outlineLevel="2" x14ac:dyDescent="0.2">
      <c r="A5289" s="10"/>
      <c r="B5289" s="18"/>
      <c r="C5289" s="18"/>
      <c r="D5289" s="18"/>
      <c r="E5289" s="23"/>
      <c r="F5289" s="24"/>
      <c r="G5289" s="24"/>
      <c r="H5289" s="24"/>
      <c r="I5289" s="24"/>
      <c r="J5289" s="24"/>
      <c r="K5289" s="24"/>
      <c r="L5289" s="24"/>
      <c r="M5289" s="24"/>
      <c r="N5289" s="24"/>
      <c r="O5289" s="24"/>
      <c r="P5289" s="24"/>
      <c r="Q5289" s="24"/>
      <c r="R5289" s="24"/>
      <c r="S5289" s="24"/>
      <c r="T5289" s="24"/>
      <c r="U5289" s="24"/>
      <c r="V5289" s="24"/>
      <c r="W5289" s="24"/>
      <c r="X5289" s="24"/>
      <c r="Y5289" s="24"/>
      <c r="Z5289" s="24"/>
      <c r="AA5289" s="24"/>
      <c r="AB5289" s="24"/>
      <c r="AC5289" s="24"/>
      <c r="AD5289" s="24"/>
      <c r="AE5289" s="24"/>
      <c r="AF5289" s="24"/>
      <c r="AG5289" s="24"/>
      <c r="AH5289" s="24"/>
      <c r="AI5289" s="24"/>
      <c r="AJ5289" s="24"/>
      <c r="AK5289" s="24"/>
      <c r="AL5289" s="24"/>
      <c r="AM5289" s="24"/>
      <c r="AN5289" s="24"/>
      <c r="AO5289" s="24"/>
      <c r="AP5289" s="24"/>
      <c r="AQ5289" s="24"/>
      <c r="AR5289" s="24"/>
      <c r="AS5289" s="24"/>
      <c r="AT5289" s="24"/>
      <c r="AU5289" s="24"/>
      <c r="AV5289" s="24"/>
      <c r="AW5289" s="24"/>
      <c r="AX5289" s="24"/>
      <c r="AY5289" s="208">
        <v>0.70899999999999996</v>
      </c>
      <c r="AZ5289" s="208">
        <v>8.1140000000000008</v>
      </c>
      <c r="BA5289" s="208">
        <v>13.05</v>
      </c>
      <c r="BB5289" s="21">
        <f t="shared" si="539"/>
        <v>13.05</v>
      </c>
      <c r="BC5289" s="21"/>
      <c r="BD5289" s="22">
        <f t="shared" si="541"/>
        <v>17.540322580645164</v>
      </c>
      <c r="BE5289" s="21"/>
      <c r="BG5289" s="10"/>
      <c r="BH5289" s="21">
        <f t="shared" si="538"/>
        <v>0</v>
      </c>
      <c r="BI5289" s="22">
        <f t="shared" si="538"/>
        <v>1.3050000000000001E-2</v>
      </c>
      <c r="BJ5289" s="21"/>
      <c r="BK5289" s="21">
        <v>0</v>
      </c>
      <c r="BL5289" s="22">
        <v>3.9150000000000004E-2</v>
      </c>
      <c r="BM5289" s="21"/>
      <c r="BN5289" s="21">
        <f t="shared" si="540"/>
        <v>0</v>
      </c>
      <c r="BO5289" s="22">
        <f t="shared" si="540"/>
        <v>0.15660000000000002</v>
      </c>
      <c r="BP5289" s="21">
        <f t="shared" si="540"/>
        <v>0</v>
      </c>
    </row>
    <row r="5290" spans="1:68" ht="11.1" hidden="1" customHeight="1" outlineLevel="1" collapsed="1" x14ac:dyDescent="0.2">
      <c r="A5290" s="10"/>
      <c r="B5290" s="18"/>
      <c r="C5290" s="18"/>
      <c r="D5290" s="18"/>
      <c r="E5290" s="19" t="s">
        <v>4635</v>
      </c>
      <c r="F5290" s="209">
        <v>3.3359999999999999</v>
      </c>
      <c r="G5290" s="209">
        <v>3.6480000000000001</v>
      </c>
      <c r="H5290" s="209">
        <v>2.5630000000000002</v>
      </c>
      <c r="I5290" s="240">
        <v>2.165</v>
      </c>
      <c r="J5290" s="240"/>
      <c r="K5290" s="209">
        <v>0.19700000000000001</v>
      </c>
      <c r="L5290" s="20"/>
      <c r="M5290" s="20"/>
      <c r="N5290" s="20"/>
      <c r="O5290" s="209">
        <v>0.311</v>
      </c>
      <c r="P5290" s="209">
        <v>2.02</v>
      </c>
      <c r="Q5290" s="209">
        <v>2.3109999999999999</v>
      </c>
      <c r="R5290" s="209">
        <v>2.8290000000000002</v>
      </c>
      <c r="S5290" s="209">
        <v>5.0259999999999998</v>
      </c>
      <c r="T5290" s="209">
        <v>4.05</v>
      </c>
      <c r="U5290" s="209">
        <v>2.625</v>
      </c>
      <c r="V5290" s="209">
        <v>1.175</v>
      </c>
      <c r="W5290" s="209">
        <v>0.36199999999999999</v>
      </c>
      <c r="X5290" s="20"/>
      <c r="Y5290" s="20"/>
      <c r="Z5290" s="20"/>
      <c r="AA5290" s="20"/>
      <c r="AB5290" s="209">
        <v>1.9690000000000001</v>
      </c>
      <c r="AC5290" s="209">
        <v>2.165</v>
      </c>
      <c r="AD5290" s="209">
        <v>3.911</v>
      </c>
      <c r="AE5290" s="209">
        <v>3.8370000000000002</v>
      </c>
      <c r="AF5290" s="209">
        <v>4.5</v>
      </c>
      <c r="AG5290" s="209">
        <v>1</v>
      </c>
      <c r="AH5290" s="209">
        <v>1.012</v>
      </c>
      <c r="AI5290" s="209">
        <v>0.29799999999999999</v>
      </c>
      <c r="AJ5290" s="20"/>
      <c r="AK5290" s="20"/>
      <c r="AL5290" s="20"/>
      <c r="AM5290" s="20"/>
      <c r="AN5290" s="209">
        <v>1.696</v>
      </c>
      <c r="AO5290" s="209">
        <v>2.944</v>
      </c>
      <c r="AP5290" s="209">
        <v>3.488</v>
      </c>
      <c r="AQ5290" s="209">
        <v>4.306</v>
      </c>
      <c r="AR5290" s="209">
        <v>3.907</v>
      </c>
      <c r="AS5290" s="209">
        <v>2.6120000000000001</v>
      </c>
      <c r="AT5290" s="209">
        <v>0.745</v>
      </c>
      <c r="AU5290" s="20"/>
      <c r="AV5290" s="20"/>
      <c r="AW5290" s="20"/>
      <c r="AX5290" s="20"/>
      <c r="AY5290" s="209">
        <v>1.6859999999999999</v>
      </c>
      <c r="AZ5290" s="209">
        <v>1.7989999999999999</v>
      </c>
      <c r="BA5290" s="209">
        <v>2.3460000000000001</v>
      </c>
      <c r="BB5290" s="56">
        <f t="shared" si="539"/>
        <v>5.0259999999999998</v>
      </c>
      <c r="BC5290" s="21">
        <f>BD5290</f>
        <v>6.7553763440860211</v>
      </c>
      <c r="BD5290" s="22">
        <f t="shared" si="541"/>
        <v>6.7553763440860211</v>
      </c>
      <c r="BE5290" s="21">
        <f>BC5290-BD5290</f>
        <v>0</v>
      </c>
      <c r="BF5290" s="2">
        <v>5.7</v>
      </c>
      <c r="BG5290" s="10">
        <v>6</v>
      </c>
      <c r="BH5290" s="21">
        <f t="shared" si="538"/>
        <v>5.0260000000000001E-3</v>
      </c>
      <c r="BI5290" s="22">
        <f t="shared" si="538"/>
        <v>5.0260000000000001E-3</v>
      </c>
      <c r="BJ5290" s="21">
        <f>BH5290-BI5290</f>
        <v>0</v>
      </c>
      <c r="BK5290" s="21">
        <v>1.5078000000000001E-2</v>
      </c>
      <c r="BL5290" s="22">
        <v>1.5078000000000001E-2</v>
      </c>
      <c r="BM5290" s="21">
        <v>0</v>
      </c>
      <c r="BN5290" s="21">
        <f t="shared" si="540"/>
        <v>6.0312000000000004E-2</v>
      </c>
      <c r="BO5290" s="22">
        <f t="shared" si="540"/>
        <v>6.0312000000000004E-2</v>
      </c>
      <c r="BP5290" s="21">
        <f t="shared" si="540"/>
        <v>0</v>
      </c>
    </row>
    <row r="5291" spans="1:68" ht="11.1" hidden="1" customHeight="1" outlineLevel="2" x14ac:dyDescent="0.2">
      <c r="A5291" s="10"/>
      <c r="B5291" s="18"/>
      <c r="C5291" s="18"/>
      <c r="D5291" s="18"/>
      <c r="E5291" s="23" t="s">
        <v>4636</v>
      </c>
      <c r="F5291" s="208">
        <v>1.6850000000000001</v>
      </c>
      <c r="G5291" s="208">
        <v>1.976</v>
      </c>
      <c r="H5291" s="208">
        <v>0.97199999999999998</v>
      </c>
      <c r="I5291" s="239">
        <v>0.85499999999999998</v>
      </c>
      <c r="J5291" s="239"/>
      <c r="K5291" s="208">
        <v>0.1</v>
      </c>
      <c r="L5291" s="24"/>
      <c r="M5291" s="24"/>
      <c r="N5291" s="24"/>
      <c r="O5291" s="24"/>
      <c r="P5291" s="208">
        <v>0.84</v>
      </c>
      <c r="Q5291" s="208">
        <v>1.0109999999999999</v>
      </c>
      <c r="R5291" s="208">
        <v>1.17</v>
      </c>
      <c r="S5291" s="208">
        <v>2.448</v>
      </c>
      <c r="T5291" s="208">
        <v>1.9319999999999999</v>
      </c>
      <c r="U5291" s="208">
        <v>1.242</v>
      </c>
      <c r="V5291" s="208">
        <v>0.47399999999999998</v>
      </c>
      <c r="W5291" s="24"/>
      <c r="X5291" s="24"/>
      <c r="Y5291" s="24"/>
      <c r="Z5291" s="24"/>
      <c r="AA5291" s="24"/>
      <c r="AB5291" s="208">
        <v>0.67100000000000004</v>
      </c>
      <c r="AC5291" s="208">
        <v>0.94899999999999995</v>
      </c>
      <c r="AD5291" s="208">
        <v>1.706</v>
      </c>
      <c r="AE5291" s="208">
        <v>1.6619999999999999</v>
      </c>
      <c r="AF5291" s="208">
        <v>2</v>
      </c>
      <c r="AG5291" s="208">
        <v>0.27100000000000002</v>
      </c>
      <c r="AH5291" s="208">
        <v>0.371</v>
      </c>
      <c r="AI5291" s="208">
        <v>1E-3</v>
      </c>
      <c r="AJ5291" s="24"/>
      <c r="AK5291" s="24"/>
      <c r="AL5291" s="24"/>
      <c r="AM5291" s="24"/>
      <c r="AN5291" s="208">
        <v>0.44900000000000001</v>
      </c>
      <c r="AO5291" s="208">
        <v>1.2110000000000001</v>
      </c>
      <c r="AP5291" s="208">
        <v>1.514</v>
      </c>
      <c r="AQ5291" s="208">
        <v>2.0590000000000002</v>
      </c>
      <c r="AR5291" s="208">
        <v>1.952</v>
      </c>
      <c r="AS5291" s="208">
        <v>1.3160000000000001</v>
      </c>
      <c r="AT5291" s="208">
        <v>0.3</v>
      </c>
      <c r="AU5291" s="24"/>
      <c r="AV5291" s="24"/>
      <c r="AW5291" s="24"/>
      <c r="AX5291" s="24"/>
      <c r="AY5291" s="208">
        <v>0.69099999999999995</v>
      </c>
      <c r="AZ5291" s="208">
        <v>0.73199999999999998</v>
      </c>
      <c r="BA5291" s="208">
        <v>1.0780000000000001</v>
      </c>
      <c r="BB5291" s="21">
        <f t="shared" si="539"/>
        <v>2.448</v>
      </c>
      <c r="BC5291" s="21"/>
      <c r="BD5291" s="22">
        <f t="shared" si="541"/>
        <v>3.290322580645161</v>
      </c>
      <c r="BE5291" s="21"/>
      <c r="BG5291" s="10"/>
      <c r="BH5291" s="21">
        <f t="shared" si="538"/>
        <v>0</v>
      </c>
      <c r="BI5291" s="22">
        <f t="shared" si="538"/>
        <v>2.4480000000000001E-3</v>
      </c>
      <c r="BJ5291" s="21"/>
      <c r="BK5291" s="21">
        <v>0</v>
      </c>
      <c r="BL5291" s="22">
        <v>7.3439999999999998E-3</v>
      </c>
      <c r="BM5291" s="21"/>
      <c r="BN5291" s="21">
        <f t="shared" si="540"/>
        <v>0</v>
      </c>
      <c r="BO5291" s="22">
        <f t="shared" si="540"/>
        <v>2.9375999999999999E-2</v>
      </c>
      <c r="BP5291" s="21">
        <f t="shared" si="540"/>
        <v>0</v>
      </c>
    </row>
    <row r="5292" spans="1:68" ht="11.1" hidden="1" customHeight="1" outlineLevel="2" x14ac:dyDescent="0.2">
      <c r="A5292" s="10"/>
      <c r="B5292" s="18"/>
      <c r="C5292" s="18"/>
      <c r="D5292" s="18"/>
      <c r="E5292" s="23" t="s">
        <v>4637</v>
      </c>
      <c r="F5292" s="208">
        <v>1.651</v>
      </c>
      <c r="G5292" s="208">
        <v>1.6719999999999999</v>
      </c>
      <c r="H5292" s="208">
        <v>1.591</v>
      </c>
      <c r="I5292" s="239">
        <v>1.31</v>
      </c>
      <c r="J5292" s="239"/>
      <c r="K5292" s="208">
        <v>9.7000000000000003E-2</v>
      </c>
      <c r="L5292" s="24"/>
      <c r="M5292" s="24"/>
      <c r="N5292" s="24"/>
      <c r="O5292" s="208">
        <v>0.311</v>
      </c>
      <c r="P5292" s="208">
        <v>1.18</v>
      </c>
      <c r="Q5292" s="208">
        <v>1.3</v>
      </c>
      <c r="R5292" s="208">
        <v>1.659</v>
      </c>
      <c r="S5292" s="208">
        <v>2.5779999999999998</v>
      </c>
      <c r="T5292" s="208">
        <v>2.1179999999999999</v>
      </c>
      <c r="U5292" s="208">
        <v>1.383</v>
      </c>
      <c r="V5292" s="208">
        <v>0.70099999999999996</v>
      </c>
      <c r="W5292" s="208">
        <v>0.36199999999999999</v>
      </c>
      <c r="X5292" s="24"/>
      <c r="Y5292" s="24"/>
      <c r="Z5292" s="24"/>
      <c r="AA5292" s="24"/>
      <c r="AB5292" s="208">
        <v>1.298</v>
      </c>
      <c r="AC5292" s="208">
        <v>1.216</v>
      </c>
      <c r="AD5292" s="208">
        <v>2.2050000000000001</v>
      </c>
      <c r="AE5292" s="208">
        <v>2.1749999999999998</v>
      </c>
      <c r="AF5292" s="208">
        <v>2.5</v>
      </c>
      <c r="AG5292" s="208">
        <v>0.72899999999999998</v>
      </c>
      <c r="AH5292" s="208">
        <v>0.64100000000000001</v>
      </c>
      <c r="AI5292" s="208">
        <v>0.29699999999999999</v>
      </c>
      <c r="AJ5292" s="24"/>
      <c r="AK5292" s="24"/>
      <c r="AL5292" s="24"/>
      <c r="AM5292" s="24"/>
      <c r="AN5292" s="208">
        <v>1.2470000000000001</v>
      </c>
      <c r="AO5292" s="208">
        <v>1.7330000000000001</v>
      </c>
      <c r="AP5292" s="208">
        <v>1.974</v>
      </c>
      <c r="AQ5292" s="208">
        <v>2.2469999999999999</v>
      </c>
      <c r="AR5292" s="208">
        <v>1.9550000000000001</v>
      </c>
      <c r="AS5292" s="208">
        <v>1.296</v>
      </c>
      <c r="AT5292" s="208">
        <v>0.44500000000000001</v>
      </c>
      <c r="AU5292" s="24"/>
      <c r="AV5292" s="24"/>
      <c r="AW5292" s="24"/>
      <c r="AX5292" s="24"/>
      <c r="AY5292" s="208">
        <v>0.995</v>
      </c>
      <c r="AZ5292" s="208">
        <v>1.0669999999999999</v>
      </c>
      <c r="BA5292" s="208">
        <v>1.268</v>
      </c>
      <c r="BB5292" s="21">
        <f t="shared" si="539"/>
        <v>2.5779999999999998</v>
      </c>
      <c r="BC5292" s="21"/>
      <c r="BD5292" s="22">
        <f t="shared" si="541"/>
        <v>3.46505376344086</v>
      </c>
      <c r="BE5292" s="21"/>
      <c r="BG5292" s="10"/>
      <c r="BH5292" s="21">
        <f t="shared" si="538"/>
        <v>0</v>
      </c>
      <c r="BI5292" s="22">
        <f t="shared" si="538"/>
        <v>2.578E-3</v>
      </c>
      <c r="BJ5292" s="21"/>
      <c r="BK5292" s="21">
        <v>0</v>
      </c>
      <c r="BL5292" s="22">
        <v>7.7339999999999996E-3</v>
      </c>
      <c r="BM5292" s="21"/>
      <c r="BN5292" s="21">
        <f t="shared" si="540"/>
        <v>0</v>
      </c>
      <c r="BO5292" s="22">
        <f t="shared" si="540"/>
        <v>3.0935999999999998E-2</v>
      </c>
      <c r="BP5292" s="21">
        <f t="shared" si="540"/>
        <v>0</v>
      </c>
    </row>
    <row r="5293" spans="1:68" ht="11.1" hidden="1" customHeight="1" outlineLevel="1" collapsed="1" x14ac:dyDescent="0.2">
      <c r="A5293" s="10"/>
      <c r="B5293" s="18"/>
      <c r="C5293" s="18"/>
      <c r="D5293" s="18"/>
      <c r="E5293" s="19" t="s">
        <v>4638</v>
      </c>
      <c r="F5293" s="20"/>
      <c r="G5293" s="20"/>
      <c r="H5293" s="20"/>
      <c r="I5293" s="20"/>
      <c r="J5293" s="20"/>
      <c r="K5293" s="20"/>
      <c r="L5293" s="20"/>
      <c r="M5293" s="20"/>
      <c r="N5293" s="20"/>
      <c r="O5293" s="20"/>
      <c r="P5293" s="20"/>
      <c r="Q5293" s="20"/>
      <c r="R5293" s="20"/>
      <c r="S5293" s="20"/>
      <c r="T5293" s="20"/>
      <c r="U5293" s="20"/>
      <c r="V5293" s="209">
        <v>0.76800000000000002</v>
      </c>
      <c r="W5293" s="209">
        <v>0.33700000000000002</v>
      </c>
      <c r="X5293" s="20"/>
      <c r="Y5293" s="20"/>
      <c r="Z5293" s="20"/>
      <c r="AA5293" s="209">
        <v>0.38</v>
      </c>
      <c r="AB5293" s="209">
        <v>1.069</v>
      </c>
      <c r="AC5293" s="209">
        <v>2.383</v>
      </c>
      <c r="AD5293" s="209">
        <v>2.6970000000000001</v>
      </c>
      <c r="AE5293" s="209">
        <v>2.9380000000000002</v>
      </c>
      <c r="AF5293" s="209">
        <v>2.9380000000000002</v>
      </c>
      <c r="AG5293" s="209">
        <v>1.5029999999999999</v>
      </c>
      <c r="AH5293" s="209">
        <v>0.48799999999999999</v>
      </c>
      <c r="AI5293" s="209">
        <v>0.29199999999999998</v>
      </c>
      <c r="AJ5293" s="20"/>
      <c r="AK5293" s="20"/>
      <c r="AL5293" s="20"/>
      <c r="AM5293" s="209">
        <v>0.34200000000000003</v>
      </c>
      <c r="AN5293" s="209">
        <v>1.0089999999999999</v>
      </c>
      <c r="AO5293" s="209">
        <v>3.3</v>
      </c>
      <c r="AP5293" s="209">
        <v>2.069</v>
      </c>
      <c r="AQ5293" s="209">
        <v>3.9409999999999998</v>
      </c>
      <c r="AR5293" s="209">
        <v>2.6190000000000002</v>
      </c>
      <c r="AS5293" s="209">
        <v>1.504</v>
      </c>
      <c r="AT5293" s="209">
        <v>1.117</v>
      </c>
      <c r="AU5293" s="209">
        <v>0.20499999999999999</v>
      </c>
      <c r="AV5293" s="20"/>
      <c r="AW5293" s="20"/>
      <c r="AX5293" s="20"/>
      <c r="AY5293" s="20"/>
      <c r="AZ5293" s="209">
        <v>1.135</v>
      </c>
      <c r="BA5293" s="209">
        <v>3.0350000000000001</v>
      </c>
      <c r="BB5293" s="56">
        <f>BB5294+BB5295</f>
        <v>5.5609999999999999</v>
      </c>
      <c r="BC5293" s="21">
        <f>BF5293</f>
        <v>25.22</v>
      </c>
      <c r="BD5293" s="22">
        <f t="shared" si="541"/>
        <v>7.474462365591398</v>
      </c>
      <c r="BE5293" s="21">
        <f>BC5293-BD5293</f>
        <v>17.745537634408599</v>
      </c>
      <c r="BF5293" s="21">
        <f>BF5294+BF5295</f>
        <v>25.22</v>
      </c>
      <c r="BG5293" s="10">
        <v>6</v>
      </c>
      <c r="BH5293" s="21">
        <f t="shared" ref="BH5293:BI5356" si="542">(BC5293*24*31/1000000)</f>
        <v>1.8763680000000001E-2</v>
      </c>
      <c r="BI5293" s="22">
        <f t="shared" si="542"/>
        <v>5.561E-3</v>
      </c>
      <c r="BJ5293" s="21">
        <f>BH5293-BI5293</f>
        <v>1.3202680000000001E-2</v>
      </c>
      <c r="BK5293" s="21">
        <v>2.2811040000000005E-2</v>
      </c>
      <c r="BL5293" s="22">
        <v>1.1823E-2</v>
      </c>
      <c r="BM5293" s="21">
        <v>1.0988040000000004E-2</v>
      </c>
      <c r="BN5293" s="21">
        <f t="shared" si="540"/>
        <v>9.1244160000000019E-2</v>
      </c>
      <c r="BO5293" s="22">
        <f t="shared" si="540"/>
        <v>4.7292000000000001E-2</v>
      </c>
      <c r="BP5293" s="21">
        <f t="shared" si="540"/>
        <v>4.3952160000000018E-2</v>
      </c>
    </row>
    <row r="5294" spans="1:68" ht="11.1" hidden="1" customHeight="1" outlineLevel="2" x14ac:dyDescent="0.2">
      <c r="A5294" s="10"/>
      <c r="B5294" s="18"/>
      <c r="C5294" s="18"/>
      <c r="D5294" s="18"/>
      <c r="E5294" s="23" t="s">
        <v>4639</v>
      </c>
      <c r="F5294" s="24"/>
      <c r="G5294" s="24"/>
      <c r="H5294" s="24"/>
      <c r="I5294" s="24"/>
      <c r="J5294" s="24"/>
      <c r="K5294" s="24"/>
      <c r="L5294" s="24"/>
      <c r="M5294" s="24"/>
      <c r="N5294" s="24"/>
      <c r="O5294" s="24"/>
      <c r="P5294" s="24"/>
      <c r="Q5294" s="24"/>
      <c r="R5294" s="24"/>
      <c r="S5294" s="24"/>
      <c r="T5294" s="24"/>
      <c r="U5294" s="24"/>
      <c r="V5294" s="208">
        <v>0.76800000000000002</v>
      </c>
      <c r="W5294" s="208">
        <v>0.33700000000000002</v>
      </c>
      <c r="X5294" s="24"/>
      <c r="Y5294" s="24"/>
      <c r="Z5294" s="24"/>
      <c r="AA5294" s="208">
        <v>0.38</v>
      </c>
      <c r="AB5294" s="208">
        <v>1.069</v>
      </c>
      <c r="AC5294" s="208">
        <v>2.383</v>
      </c>
      <c r="AD5294" s="208">
        <v>2.6970000000000001</v>
      </c>
      <c r="AE5294" s="208">
        <v>2.9380000000000002</v>
      </c>
      <c r="AF5294" s="208">
        <v>2.9380000000000002</v>
      </c>
      <c r="AG5294" s="208">
        <v>1.5029999999999999</v>
      </c>
      <c r="AH5294" s="208">
        <v>0.48799999999999999</v>
      </c>
      <c r="AI5294" s="208">
        <v>0.29199999999999998</v>
      </c>
      <c r="AJ5294" s="24"/>
      <c r="AK5294" s="24"/>
      <c r="AL5294" s="24"/>
      <c r="AM5294" s="208">
        <v>0.34200000000000003</v>
      </c>
      <c r="AN5294" s="208">
        <v>1.0089999999999999</v>
      </c>
      <c r="AO5294" s="208">
        <v>3.3</v>
      </c>
      <c r="AP5294" s="208">
        <v>2.069</v>
      </c>
      <c r="AQ5294" s="208">
        <v>3.9409999999999998</v>
      </c>
      <c r="AR5294" s="208">
        <v>2.6190000000000002</v>
      </c>
      <c r="AS5294" s="208">
        <v>1.504</v>
      </c>
      <c r="AT5294" s="208">
        <v>1.117</v>
      </c>
      <c r="AU5294" s="208">
        <v>0.20499999999999999</v>
      </c>
      <c r="AV5294" s="24"/>
      <c r="AW5294" s="24"/>
      <c r="AX5294" s="24"/>
      <c r="AY5294" s="24"/>
      <c r="AZ5294" s="208">
        <v>1.135</v>
      </c>
      <c r="BA5294" s="208">
        <v>3.0350000000000001</v>
      </c>
      <c r="BB5294" s="21">
        <f t="shared" si="539"/>
        <v>3.9409999999999998</v>
      </c>
      <c r="BC5294" s="21"/>
      <c r="BD5294" s="22">
        <f t="shared" si="541"/>
        <v>5.297043010752688</v>
      </c>
      <c r="BE5294" s="21"/>
      <c r="BF5294" s="21">
        <v>10.220000000000001</v>
      </c>
      <c r="BG5294" s="10"/>
      <c r="BH5294" s="21">
        <f t="shared" si="542"/>
        <v>0</v>
      </c>
      <c r="BI5294" s="22">
        <f t="shared" si="542"/>
        <v>3.9410000000000001E-3</v>
      </c>
      <c r="BJ5294" s="21"/>
      <c r="BK5294" s="21">
        <v>0</v>
      </c>
      <c r="BL5294" s="22">
        <v>1.1823E-2</v>
      </c>
      <c r="BM5294" s="21"/>
      <c r="BN5294" s="21">
        <f t="shared" si="540"/>
        <v>0</v>
      </c>
      <c r="BO5294" s="22">
        <f t="shared" si="540"/>
        <v>4.7292000000000001E-2</v>
      </c>
      <c r="BP5294" s="21">
        <f t="shared" si="540"/>
        <v>0</v>
      </c>
    </row>
    <row r="5295" spans="1:68" ht="11.1" hidden="1" customHeight="1" outlineLevel="2" x14ac:dyDescent="0.25">
      <c r="A5295" s="10"/>
      <c r="B5295" s="18"/>
      <c r="C5295" s="18"/>
      <c r="D5295" s="18"/>
      <c r="E5295" s="23" t="s">
        <v>4640</v>
      </c>
      <c r="F5295" s="24"/>
      <c r="G5295" s="24"/>
      <c r="H5295" s="24"/>
      <c r="I5295" s="24"/>
      <c r="J5295" s="24"/>
      <c r="K5295" s="24"/>
      <c r="L5295" s="24"/>
      <c r="M5295" s="24"/>
      <c r="N5295" s="24"/>
      <c r="O5295" s="24"/>
      <c r="P5295" s="24"/>
      <c r="Q5295" s="24"/>
      <c r="R5295" s="24"/>
      <c r="S5295" s="24"/>
      <c r="T5295" s="24"/>
      <c r="U5295" s="24"/>
      <c r="V5295" s="208"/>
      <c r="W5295" s="208"/>
      <c r="X5295" s="24"/>
      <c r="Y5295" s="24"/>
      <c r="Z5295" s="24"/>
      <c r="AA5295" s="208"/>
      <c r="AB5295" s="208"/>
      <c r="AC5295" s="208"/>
      <c r="AD5295" s="208"/>
      <c r="AE5295" s="208"/>
      <c r="AF5295" s="208"/>
      <c r="AG5295" s="208"/>
      <c r="AH5295" s="208"/>
      <c r="AI5295" s="208"/>
      <c r="AJ5295" s="24"/>
      <c r="AK5295" s="24"/>
      <c r="AL5295" s="24"/>
      <c r="AM5295" s="208"/>
      <c r="AN5295" s="208"/>
      <c r="AO5295" s="208"/>
      <c r="AP5295" s="208"/>
      <c r="AQ5295" s="208"/>
      <c r="AR5295" s="208"/>
      <c r="AS5295" s="208"/>
      <c r="AT5295" s="208"/>
      <c r="AU5295" s="208"/>
      <c r="AV5295" s="24"/>
      <c r="AW5295" s="24"/>
      <c r="AX5295" s="24"/>
      <c r="AY5295" s="24"/>
      <c r="AZ5295" s="208"/>
      <c r="BA5295" s="59">
        <v>1.62</v>
      </c>
      <c r="BB5295" s="21">
        <f>BA5295</f>
        <v>1.62</v>
      </c>
      <c r="BC5295" s="21"/>
      <c r="BD5295" s="22">
        <f t="shared" si="541"/>
        <v>2.17741935483871</v>
      </c>
      <c r="BE5295" s="21"/>
      <c r="BF5295" s="21">
        <v>15</v>
      </c>
      <c r="BG5295" s="10"/>
      <c r="BH5295" s="21">
        <f t="shared" si="542"/>
        <v>0</v>
      </c>
      <c r="BI5295" s="22">
        <f t="shared" si="542"/>
        <v>1.6200000000000001E-3</v>
      </c>
      <c r="BJ5295" s="21"/>
      <c r="BK5295" s="21"/>
      <c r="BL5295" s="22"/>
      <c r="BM5295" s="21"/>
      <c r="BN5295" s="21"/>
      <c r="BO5295" s="22"/>
      <c r="BP5295" s="21"/>
    </row>
    <row r="5296" spans="1:68" ht="11.1" hidden="1" customHeight="1" outlineLevel="1" collapsed="1" x14ac:dyDescent="0.2">
      <c r="A5296" s="10"/>
      <c r="B5296" s="18"/>
      <c r="C5296" s="18"/>
      <c r="D5296" s="18"/>
      <c r="E5296" s="19" t="s">
        <v>4641</v>
      </c>
      <c r="F5296" s="209">
        <v>4.415</v>
      </c>
      <c r="G5296" s="209">
        <v>6.1050000000000004</v>
      </c>
      <c r="H5296" s="209">
        <v>3.3140000000000001</v>
      </c>
      <c r="I5296" s="240">
        <v>2.5760000000000001</v>
      </c>
      <c r="J5296" s="240"/>
      <c r="K5296" s="20"/>
      <c r="L5296" s="209">
        <v>0.61499999999999999</v>
      </c>
      <c r="M5296" s="20"/>
      <c r="N5296" s="20"/>
      <c r="O5296" s="209">
        <v>0.38800000000000001</v>
      </c>
      <c r="P5296" s="209">
        <v>1.5209999999999999</v>
      </c>
      <c r="Q5296" s="209">
        <v>4.5670000000000002</v>
      </c>
      <c r="R5296" s="209">
        <v>5.024</v>
      </c>
      <c r="S5296" s="209">
        <v>6.4939999999999998</v>
      </c>
      <c r="T5296" s="209">
        <v>6.6859999999999999</v>
      </c>
      <c r="U5296" s="209">
        <v>3.1469999999999998</v>
      </c>
      <c r="V5296" s="209">
        <v>1.8420000000000001</v>
      </c>
      <c r="W5296" s="209">
        <v>0.92800000000000005</v>
      </c>
      <c r="X5296" s="20"/>
      <c r="Y5296" s="20"/>
      <c r="Z5296" s="20"/>
      <c r="AA5296" s="209">
        <v>0.30299999999999999</v>
      </c>
      <c r="AB5296" s="209">
        <v>2.5009999999999999</v>
      </c>
      <c r="AC5296" s="209">
        <v>4.8319999999999999</v>
      </c>
      <c r="AD5296" s="209">
        <v>6.827</v>
      </c>
      <c r="AE5296" s="209">
        <v>5.5449999999999999</v>
      </c>
      <c r="AF5296" s="209">
        <v>6.3719999999999999</v>
      </c>
      <c r="AG5296" s="209">
        <v>3.86</v>
      </c>
      <c r="AH5296" s="209">
        <v>1.9910000000000001</v>
      </c>
      <c r="AI5296" s="209">
        <v>0.92300000000000004</v>
      </c>
      <c r="AJ5296" s="20"/>
      <c r="AK5296" s="20"/>
      <c r="AL5296" s="20"/>
      <c r="AM5296" s="20"/>
      <c r="AN5296" s="209">
        <v>2.8969999999999998</v>
      </c>
      <c r="AO5296" s="209">
        <v>4.7649999999999997</v>
      </c>
      <c r="AP5296" s="209">
        <v>6.75</v>
      </c>
      <c r="AQ5296" s="209">
        <v>6.7560000000000002</v>
      </c>
      <c r="AR5296" s="209">
        <v>6.7839999999999998</v>
      </c>
      <c r="AS5296" s="209">
        <v>4.4249999999999998</v>
      </c>
      <c r="AT5296" s="209">
        <v>2.8250000000000002</v>
      </c>
      <c r="AU5296" s="20"/>
      <c r="AV5296" s="20"/>
      <c r="AW5296" s="20"/>
      <c r="AX5296" s="20"/>
      <c r="AY5296" s="20"/>
      <c r="AZ5296" s="209">
        <v>5.5609999999999999</v>
      </c>
      <c r="BA5296" s="209">
        <v>4.851</v>
      </c>
      <c r="BB5296" s="21">
        <f t="shared" si="539"/>
        <v>6.827</v>
      </c>
      <c r="BC5296" s="21">
        <f>BF5296</f>
        <v>10.4</v>
      </c>
      <c r="BD5296" s="22">
        <f t="shared" si="541"/>
        <v>9.1760752688172058</v>
      </c>
      <c r="BE5296" s="21">
        <f>BC5296-BD5296</f>
        <v>1.2239247311827945</v>
      </c>
      <c r="BF5296" s="2">
        <v>10.4</v>
      </c>
      <c r="BG5296" s="10">
        <v>6</v>
      </c>
      <c r="BH5296" s="21">
        <f t="shared" si="542"/>
        <v>7.7376000000000007E-3</v>
      </c>
      <c r="BI5296" s="22">
        <f t="shared" si="542"/>
        <v>6.8270000000000006E-3</v>
      </c>
      <c r="BJ5296" s="21">
        <f>BH5296-BI5296</f>
        <v>9.1060000000000012E-4</v>
      </c>
      <c r="BK5296" s="21">
        <v>2.3212800000000002E-2</v>
      </c>
      <c r="BL5296" s="22">
        <v>2.0481000000000003E-2</v>
      </c>
      <c r="BM5296" s="21">
        <v>2.7317999999999995E-3</v>
      </c>
      <c r="BN5296" s="21">
        <f t="shared" si="540"/>
        <v>9.2851200000000009E-2</v>
      </c>
      <c r="BO5296" s="22">
        <f t="shared" si="540"/>
        <v>8.1924000000000011E-2</v>
      </c>
      <c r="BP5296" s="21">
        <f t="shared" si="540"/>
        <v>1.0927199999999998E-2</v>
      </c>
    </row>
    <row r="5297" spans="1:68" ht="11.1" hidden="1" customHeight="1" outlineLevel="2" x14ac:dyDescent="0.2">
      <c r="A5297" s="10"/>
      <c r="B5297" s="18"/>
      <c r="C5297" s="18"/>
      <c r="D5297" s="18"/>
      <c r="E5297" s="23" t="s">
        <v>4642</v>
      </c>
      <c r="F5297" s="208">
        <v>4.415</v>
      </c>
      <c r="G5297" s="208">
        <v>6.1050000000000004</v>
      </c>
      <c r="H5297" s="208">
        <v>3.3140000000000001</v>
      </c>
      <c r="I5297" s="239">
        <v>2.5760000000000001</v>
      </c>
      <c r="J5297" s="239"/>
      <c r="K5297" s="24"/>
      <c r="L5297" s="208">
        <v>0.61499999999999999</v>
      </c>
      <c r="M5297" s="24"/>
      <c r="N5297" s="24"/>
      <c r="O5297" s="208">
        <v>0.38800000000000001</v>
      </c>
      <c r="P5297" s="208">
        <v>1.5209999999999999</v>
      </c>
      <c r="Q5297" s="208">
        <v>4.5670000000000002</v>
      </c>
      <c r="R5297" s="208">
        <v>5.024</v>
      </c>
      <c r="S5297" s="208">
        <v>6.4939999999999998</v>
      </c>
      <c r="T5297" s="208">
        <v>6.6859999999999999</v>
      </c>
      <c r="U5297" s="208">
        <v>3.1469999999999998</v>
      </c>
      <c r="V5297" s="208">
        <v>1.8420000000000001</v>
      </c>
      <c r="W5297" s="208">
        <v>0.92800000000000005</v>
      </c>
      <c r="X5297" s="24"/>
      <c r="Y5297" s="24"/>
      <c r="Z5297" s="24"/>
      <c r="AA5297" s="208">
        <v>0.30299999999999999</v>
      </c>
      <c r="AB5297" s="208">
        <v>2.5009999999999999</v>
      </c>
      <c r="AC5297" s="208">
        <v>4.8319999999999999</v>
      </c>
      <c r="AD5297" s="208">
        <v>6.827</v>
      </c>
      <c r="AE5297" s="208">
        <v>5.5449999999999999</v>
      </c>
      <c r="AF5297" s="208">
        <v>6.3719999999999999</v>
      </c>
      <c r="AG5297" s="208">
        <v>3.86</v>
      </c>
      <c r="AH5297" s="208">
        <v>1.9910000000000001</v>
      </c>
      <c r="AI5297" s="208">
        <v>0.92300000000000004</v>
      </c>
      <c r="AJ5297" s="24"/>
      <c r="AK5297" s="24"/>
      <c r="AL5297" s="24"/>
      <c r="AM5297" s="24"/>
      <c r="AN5297" s="208">
        <v>2.8969999999999998</v>
      </c>
      <c r="AO5297" s="208">
        <v>4.7649999999999997</v>
      </c>
      <c r="AP5297" s="208">
        <v>6.75</v>
      </c>
      <c r="AQ5297" s="208">
        <v>6.7560000000000002</v>
      </c>
      <c r="AR5297" s="208">
        <v>6.7839999999999998</v>
      </c>
      <c r="AS5297" s="208">
        <v>4.4249999999999998</v>
      </c>
      <c r="AT5297" s="208">
        <v>2.8250000000000002</v>
      </c>
      <c r="AU5297" s="24"/>
      <c r="AV5297" s="24"/>
      <c r="AW5297" s="24"/>
      <c r="AX5297" s="24"/>
      <c r="AY5297" s="24"/>
      <c r="AZ5297" s="208">
        <v>5.5609999999999999</v>
      </c>
      <c r="BA5297" s="208">
        <v>4.851</v>
      </c>
      <c r="BB5297" s="21">
        <f t="shared" si="539"/>
        <v>6.827</v>
      </c>
      <c r="BC5297" s="21"/>
      <c r="BD5297" s="22">
        <f t="shared" si="541"/>
        <v>9.1760752688172058</v>
      </c>
      <c r="BE5297" s="21"/>
      <c r="BG5297" s="10"/>
      <c r="BH5297" s="21">
        <f t="shared" si="542"/>
        <v>0</v>
      </c>
      <c r="BI5297" s="22">
        <f t="shared" si="542"/>
        <v>6.8270000000000006E-3</v>
      </c>
      <c r="BJ5297" s="21"/>
      <c r="BK5297" s="21">
        <v>0</v>
      </c>
      <c r="BL5297" s="22">
        <v>2.0481000000000003E-2</v>
      </c>
      <c r="BM5297" s="21"/>
      <c r="BN5297" s="21">
        <f t="shared" si="540"/>
        <v>0</v>
      </c>
      <c r="BO5297" s="22">
        <f t="shared" si="540"/>
        <v>8.1924000000000011E-2</v>
      </c>
      <c r="BP5297" s="21">
        <f t="shared" si="540"/>
        <v>0</v>
      </c>
    </row>
    <row r="5298" spans="1:68" ht="11.1" hidden="1" customHeight="1" outlineLevel="1" collapsed="1" x14ac:dyDescent="0.2">
      <c r="A5298" s="10"/>
      <c r="B5298" s="18"/>
      <c r="C5298" s="18"/>
      <c r="D5298" s="18"/>
      <c r="E5298" s="19" t="s">
        <v>4643</v>
      </c>
      <c r="F5298" s="20"/>
      <c r="G5298" s="20"/>
      <c r="H5298" s="20"/>
      <c r="I5298" s="20"/>
      <c r="J5298" s="20"/>
      <c r="K5298" s="20"/>
      <c r="L5298" s="20"/>
      <c r="M5298" s="20"/>
      <c r="N5298" s="20"/>
      <c r="O5298" s="20"/>
      <c r="P5298" s="20"/>
      <c r="Q5298" s="20"/>
      <c r="R5298" s="20"/>
      <c r="S5298" s="20"/>
      <c r="T5298" s="20"/>
      <c r="U5298" s="20"/>
      <c r="V5298" s="20"/>
      <c r="W5298" s="20"/>
      <c r="X5298" s="20"/>
      <c r="Y5298" s="20"/>
      <c r="Z5298" s="20"/>
      <c r="AA5298" s="20"/>
      <c r="AB5298" s="20"/>
      <c r="AC5298" s="20"/>
      <c r="AD5298" s="20"/>
      <c r="AE5298" s="20"/>
      <c r="AF5298" s="20"/>
      <c r="AG5298" s="20"/>
      <c r="AH5298" s="20"/>
      <c r="AI5298" s="20"/>
      <c r="AJ5298" s="20"/>
      <c r="AK5298" s="20"/>
      <c r="AL5298" s="20"/>
      <c r="AM5298" s="20"/>
      <c r="AN5298" s="20"/>
      <c r="AO5298" s="209">
        <v>5.3120000000000003</v>
      </c>
      <c r="AP5298" s="209">
        <v>4.1909999999999998</v>
      </c>
      <c r="AQ5298" s="209">
        <v>2.7480000000000002</v>
      </c>
      <c r="AR5298" s="209">
        <v>2.5990000000000002</v>
      </c>
      <c r="AS5298" s="209">
        <v>2.3570000000000002</v>
      </c>
      <c r="AT5298" s="209">
        <v>1.677</v>
      </c>
      <c r="AU5298" s="209">
        <v>2.9180000000000001</v>
      </c>
      <c r="AV5298" s="209">
        <v>29.994</v>
      </c>
      <c r="AW5298" s="209">
        <v>13.945</v>
      </c>
      <c r="AX5298" s="20"/>
      <c r="AY5298" s="209">
        <v>107.04900000000001</v>
      </c>
      <c r="AZ5298" s="209">
        <v>78.209999999999994</v>
      </c>
      <c r="BA5298" s="209">
        <v>2.4039999999999999</v>
      </c>
      <c r="BB5298" s="56">
        <f>BB5299+BB5300</f>
        <v>109.902</v>
      </c>
      <c r="BC5298" s="21">
        <f>BD5298</f>
        <v>147.71774193548387</v>
      </c>
      <c r="BD5298" s="22">
        <f t="shared" si="541"/>
        <v>147.71774193548387</v>
      </c>
      <c r="BE5298" s="21">
        <f>BC5298-BD5298</f>
        <v>0</v>
      </c>
      <c r="BF5298" s="2">
        <v>9</v>
      </c>
      <c r="BG5298" s="10">
        <v>5</v>
      </c>
      <c r="BH5298" s="21">
        <f t="shared" si="542"/>
        <v>0.109902</v>
      </c>
      <c r="BI5298" s="22">
        <f t="shared" si="542"/>
        <v>0.109902</v>
      </c>
      <c r="BJ5298" s="21">
        <f>BH5298-BI5298</f>
        <v>0</v>
      </c>
      <c r="BK5298" s="21">
        <v>0.32114700000000002</v>
      </c>
      <c r="BL5298" s="22">
        <v>0.32114700000000002</v>
      </c>
      <c r="BM5298" s="21">
        <v>0</v>
      </c>
      <c r="BN5298" s="21">
        <f t="shared" si="540"/>
        <v>1.2845880000000001</v>
      </c>
      <c r="BO5298" s="22">
        <f t="shared" si="540"/>
        <v>1.2845880000000001</v>
      </c>
      <c r="BP5298" s="21">
        <f t="shared" si="540"/>
        <v>0</v>
      </c>
    </row>
    <row r="5299" spans="1:68" ht="11.1" hidden="1" customHeight="1" outlineLevel="2" x14ac:dyDescent="0.2">
      <c r="A5299" s="10"/>
      <c r="B5299" s="18"/>
      <c r="C5299" s="18"/>
      <c r="D5299" s="18"/>
      <c r="E5299" s="23" t="s">
        <v>4644</v>
      </c>
      <c r="F5299" s="24"/>
      <c r="G5299" s="24"/>
      <c r="H5299" s="24"/>
      <c r="I5299" s="24"/>
      <c r="J5299" s="24"/>
      <c r="K5299" s="24"/>
      <c r="L5299" s="24"/>
      <c r="M5299" s="24"/>
      <c r="N5299" s="24"/>
      <c r="O5299" s="24"/>
      <c r="P5299" s="24"/>
      <c r="Q5299" s="24"/>
      <c r="R5299" s="24"/>
      <c r="S5299" s="24"/>
      <c r="T5299" s="24"/>
      <c r="U5299" s="24"/>
      <c r="V5299" s="24"/>
      <c r="W5299" s="24"/>
      <c r="X5299" s="24"/>
      <c r="Y5299" s="24"/>
      <c r="Z5299" s="24"/>
      <c r="AA5299" s="24"/>
      <c r="AB5299" s="24"/>
      <c r="AC5299" s="24"/>
      <c r="AD5299" s="24"/>
      <c r="AE5299" s="24"/>
      <c r="AF5299" s="24"/>
      <c r="AG5299" s="24"/>
      <c r="AH5299" s="24"/>
      <c r="AI5299" s="24"/>
      <c r="AJ5299" s="24"/>
      <c r="AK5299" s="24"/>
      <c r="AL5299" s="24"/>
      <c r="AM5299" s="24"/>
      <c r="AN5299" s="24"/>
      <c r="AO5299" s="24"/>
      <c r="AP5299" s="24"/>
      <c r="AQ5299" s="24"/>
      <c r="AR5299" s="24"/>
      <c r="AS5299" s="24"/>
      <c r="AT5299" s="24"/>
      <c r="AU5299" s="208">
        <v>1.825</v>
      </c>
      <c r="AV5299" s="208">
        <v>29.994</v>
      </c>
      <c r="AW5299" s="208">
        <v>13.945</v>
      </c>
      <c r="AX5299" s="24"/>
      <c r="AY5299" s="208">
        <v>104.59</v>
      </c>
      <c r="AZ5299" s="208">
        <v>76.19</v>
      </c>
      <c r="BA5299" s="24"/>
      <c r="BB5299" s="21">
        <f t="shared" si="539"/>
        <v>104.59</v>
      </c>
      <c r="BC5299" s="21"/>
      <c r="BD5299" s="22">
        <f t="shared" si="541"/>
        <v>140.57795698924733</v>
      </c>
      <c r="BE5299" s="21"/>
      <c r="BG5299" s="10"/>
      <c r="BH5299" s="21">
        <f t="shared" si="542"/>
        <v>0</v>
      </c>
      <c r="BI5299" s="22">
        <f t="shared" si="542"/>
        <v>0.10459</v>
      </c>
      <c r="BJ5299" s="21"/>
      <c r="BK5299" s="21">
        <v>0</v>
      </c>
      <c r="BL5299" s="22">
        <v>0.31376999999999999</v>
      </c>
      <c r="BM5299" s="21"/>
      <c r="BN5299" s="21">
        <f t="shared" si="540"/>
        <v>0</v>
      </c>
      <c r="BO5299" s="22">
        <f t="shared" si="540"/>
        <v>1.25508</v>
      </c>
      <c r="BP5299" s="21">
        <f t="shared" si="540"/>
        <v>0</v>
      </c>
    </row>
    <row r="5300" spans="1:68" ht="11.1" hidden="1" customHeight="1" outlineLevel="2" x14ac:dyDescent="0.2">
      <c r="A5300" s="10"/>
      <c r="B5300" s="18"/>
      <c r="C5300" s="18"/>
      <c r="D5300" s="18"/>
      <c r="E5300" s="23" t="s">
        <v>4645</v>
      </c>
      <c r="F5300" s="24"/>
      <c r="G5300" s="24"/>
      <c r="H5300" s="24"/>
      <c r="I5300" s="24"/>
      <c r="J5300" s="24"/>
      <c r="K5300" s="24"/>
      <c r="L5300" s="24"/>
      <c r="M5300" s="24"/>
      <c r="N5300" s="24"/>
      <c r="O5300" s="24"/>
      <c r="P5300" s="24"/>
      <c r="Q5300" s="24"/>
      <c r="R5300" s="24"/>
      <c r="S5300" s="24"/>
      <c r="T5300" s="24"/>
      <c r="U5300" s="24"/>
      <c r="V5300" s="24"/>
      <c r="W5300" s="24"/>
      <c r="X5300" s="24"/>
      <c r="Y5300" s="24"/>
      <c r="Z5300" s="24"/>
      <c r="AA5300" s="24"/>
      <c r="AB5300" s="24"/>
      <c r="AC5300" s="24"/>
      <c r="AD5300" s="24"/>
      <c r="AE5300" s="24"/>
      <c r="AF5300" s="24"/>
      <c r="AG5300" s="24"/>
      <c r="AH5300" s="24"/>
      <c r="AI5300" s="24"/>
      <c r="AJ5300" s="24"/>
      <c r="AK5300" s="24"/>
      <c r="AL5300" s="24"/>
      <c r="AM5300" s="24"/>
      <c r="AN5300" s="24"/>
      <c r="AO5300" s="208">
        <v>5.3120000000000003</v>
      </c>
      <c r="AP5300" s="208">
        <v>4.1909999999999998</v>
      </c>
      <c r="AQ5300" s="208">
        <v>2.7480000000000002</v>
      </c>
      <c r="AR5300" s="208">
        <v>2.5990000000000002</v>
      </c>
      <c r="AS5300" s="208">
        <v>2.3570000000000002</v>
      </c>
      <c r="AT5300" s="208">
        <v>1.677</v>
      </c>
      <c r="AU5300" s="208">
        <v>1.093</v>
      </c>
      <c r="AV5300" s="24"/>
      <c r="AW5300" s="24"/>
      <c r="AX5300" s="24"/>
      <c r="AY5300" s="208">
        <v>2.4590000000000001</v>
      </c>
      <c r="AZ5300" s="208">
        <v>2.02</v>
      </c>
      <c r="BA5300" s="208">
        <v>2.4039999999999999</v>
      </c>
      <c r="BB5300" s="21">
        <f t="shared" si="539"/>
        <v>5.3120000000000003</v>
      </c>
      <c r="BC5300" s="21"/>
      <c r="BD5300" s="22">
        <f t="shared" si="541"/>
        <v>7.1397849462365599</v>
      </c>
      <c r="BE5300" s="21"/>
      <c r="BG5300" s="10"/>
      <c r="BH5300" s="21">
        <f t="shared" si="542"/>
        <v>0</v>
      </c>
      <c r="BI5300" s="22">
        <f t="shared" si="542"/>
        <v>5.3120000000000007E-3</v>
      </c>
      <c r="BJ5300" s="21"/>
      <c r="BK5300" s="21">
        <v>0</v>
      </c>
      <c r="BL5300" s="22">
        <v>1.5936000000000002E-2</v>
      </c>
      <c r="BM5300" s="21"/>
      <c r="BN5300" s="21">
        <f t="shared" si="540"/>
        <v>0</v>
      </c>
      <c r="BO5300" s="22">
        <f t="shared" si="540"/>
        <v>6.3744000000000009E-2</v>
      </c>
      <c r="BP5300" s="21">
        <f t="shared" si="540"/>
        <v>0</v>
      </c>
    </row>
    <row r="5301" spans="1:68" ht="11.1" hidden="1" customHeight="1" outlineLevel="1" collapsed="1" x14ac:dyDescent="0.2">
      <c r="A5301" s="10"/>
      <c r="B5301" s="18"/>
      <c r="C5301" s="18"/>
      <c r="D5301" s="18"/>
      <c r="E5301" s="19" t="s">
        <v>4646</v>
      </c>
      <c r="F5301" s="209">
        <v>6.5810000000000004</v>
      </c>
      <c r="G5301" s="209">
        <v>6.5359999999999996</v>
      </c>
      <c r="H5301" s="209">
        <v>6.7290000000000001</v>
      </c>
      <c r="I5301" s="240">
        <v>14.478</v>
      </c>
      <c r="J5301" s="240"/>
      <c r="K5301" s="209">
        <v>2.516</v>
      </c>
      <c r="L5301" s="209">
        <v>8.9570000000000007</v>
      </c>
      <c r="M5301" s="209">
        <v>7.8769999999999998</v>
      </c>
      <c r="N5301" s="209">
        <v>8.4280000000000008</v>
      </c>
      <c r="O5301" s="209">
        <v>9.9649999999999999</v>
      </c>
      <c r="P5301" s="209">
        <v>8.8879999999999999</v>
      </c>
      <c r="Q5301" s="209">
        <v>9.984</v>
      </c>
      <c r="R5301" s="209">
        <v>10.385</v>
      </c>
      <c r="S5301" s="209">
        <v>10.079000000000001</v>
      </c>
      <c r="T5301" s="209">
        <v>9.6940000000000008</v>
      </c>
      <c r="U5301" s="209">
        <v>10.428000000000001</v>
      </c>
      <c r="V5301" s="209">
        <v>10.693</v>
      </c>
      <c r="W5301" s="209">
        <v>10.523999999999999</v>
      </c>
      <c r="X5301" s="209">
        <v>10.204000000000001</v>
      </c>
      <c r="Y5301" s="209">
        <v>10.974</v>
      </c>
      <c r="Z5301" s="209">
        <v>10.224</v>
      </c>
      <c r="AA5301" s="209">
        <v>10.356</v>
      </c>
      <c r="AB5301" s="209">
        <v>19.170999999999999</v>
      </c>
      <c r="AC5301" s="209">
        <v>26.234999999999999</v>
      </c>
      <c r="AD5301" s="209">
        <v>14.42</v>
      </c>
      <c r="AE5301" s="209">
        <v>1.4370000000000001</v>
      </c>
      <c r="AF5301" s="209">
        <v>13.882</v>
      </c>
      <c r="AG5301" s="209">
        <v>18.504000000000001</v>
      </c>
      <c r="AH5301" s="209">
        <v>17.706</v>
      </c>
      <c r="AI5301" s="209">
        <v>15.619</v>
      </c>
      <c r="AJ5301" s="209">
        <v>20.73</v>
      </c>
      <c r="AK5301" s="209">
        <v>17.05</v>
      </c>
      <c r="AL5301" s="209">
        <v>16.757000000000001</v>
      </c>
      <c r="AM5301" s="209">
        <v>17.350999999999999</v>
      </c>
      <c r="AN5301" s="209">
        <v>16.594999999999999</v>
      </c>
      <c r="AO5301" s="209">
        <v>15.44</v>
      </c>
      <c r="AP5301" s="209">
        <v>18.943999999999999</v>
      </c>
      <c r="AQ5301" s="209">
        <v>21.558</v>
      </c>
      <c r="AR5301" s="209">
        <v>18.437999999999999</v>
      </c>
      <c r="AS5301" s="209">
        <v>19.321000000000002</v>
      </c>
      <c r="AT5301" s="209">
        <v>18.489999999999998</v>
      </c>
      <c r="AU5301" s="209">
        <v>17.846</v>
      </c>
      <c r="AV5301" s="209">
        <v>17.974</v>
      </c>
      <c r="AW5301" s="209">
        <v>17.350000000000001</v>
      </c>
      <c r="AX5301" s="209">
        <v>17.416</v>
      </c>
      <c r="AY5301" s="209">
        <v>17.678000000000001</v>
      </c>
      <c r="AZ5301" s="209">
        <v>16.736000000000001</v>
      </c>
      <c r="BA5301" s="209">
        <v>15.885999999999999</v>
      </c>
      <c r="BB5301" s="21">
        <f t="shared" si="539"/>
        <v>26.234999999999999</v>
      </c>
      <c r="BC5301" s="21">
        <f>BF5301</f>
        <v>318.27999999999997</v>
      </c>
      <c r="BD5301" s="22">
        <f t="shared" si="541"/>
        <v>35.262096774193552</v>
      </c>
      <c r="BE5301" s="21">
        <f>BC5301-BD5301</f>
        <v>283.01790322580644</v>
      </c>
      <c r="BF5301" s="2">
        <v>318.27999999999997</v>
      </c>
      <c r="BG5301" s="10"/>
      <c r="BH5301" s="21">
        <f t="shared" si="542"/>
        <v>0.23680031999999998</v>
      </c>
      <c r="BI5301" s="22">
        <f t="shared" si="542"/>
        <v>2.6235000000000005E-2</v>
      </c>
      <c r="BJ5301" s="21">
        <f>BH5301-BI5301</f>
        <v>0.21056531999999997</v>
      </c>
      <c r="BK5301" s="21">
        <v>0.71040095999999997</v>
      </c>
      <c r="BL5301" s="22">
        <v>7.8705000000000011E-2</v>
      </c>
      <c r="BM5301" s="21">
        <v>0.63169595999999995</v>
      </c>
      <c r="BN5301" s="21">
        <f t="shared" si="540"/>
        <v>2.8416038399999999</v>
      </c>
      <c r="BO5301" s="22">
        <f t="shared" si="540"/>
        <v>0.31482000000000004</v>
      </c>
      <c r="BP5301" s="21">
        <f t="shared" si="540"/>
        <v>2.5267838399999998</v>
      </c>
    </row>
    <row r="5302" spans="1:68" ht="11.1" hidden="1" customHeight="1" outlineLevel="2" x14ac:dyDescent="0.2">
      <c r="A5302" s="10"/>
      <c r="B5302" s="18"/>
      <c r="C5302" s="18"/>
      <c r="D5302" s="18"/>
      <c r="E5302" s="23"/>
      <c r="F5302" s="208">
        <v>6.5810000000000004</v>
      </c>
      <c r="G5302" s="208">
        <v>6.5359999999999996</v>
      </c>
      <c r="H5302" s="208">
        <v>6.7290000000000001</v>
      </c>
      <c r="I5302" s="239">
        <v>14.478</v>
      </c>
      <c r="J5302" s="239"/>
      <c r="K5302" s="208">
        <v>2.516</v>
      </c>
      <c r="L5302" s="208">
        <v>8.9570000000000007</v>
      </c>
      <c r="M5302" s="208">
        <v>7.8769999999999998</v>
      </c>
      <c r="N5302" s="208">
        <v>8.4280000000000008</v>
      </c>
      <c r="O5302" s="208">
        <v>9.9649999999999999</v>
      </c>
      <c r="P5302" s="208">
        <v>8.8879999999999999</v>
      </c>
      <c r="Q5302" s="208">
        <v>9.984</v>
      </c>
      <c r="R5302" s="208">
        <v>10.385</v>
      </c>
      <c r="S5302" s="208">
        <v>10.079000000000001</v>
      </c>
      <c r="T5302" s="208">
        <v>9.6940000000000008</v>
      </c>
      <c r="U5302" s="208">
        <v>10.428000000000001</v>
      </c>
      <c r="V5302" s="208">
        <v>10.693</v>
      </c>
      <c r="W5302" s="208">
        <v>10.523999999999999</v>
      </c>
      <c r="X5302" s="208">
        <v>10.204000000000001</v>
      </c>
      <c r="Y5302" s="208">
        <v>10.974</v>
      </c>
      <c r="Z5302" s="208">
        <v>10.224</v>
      </c>
      <c r="AA5302" s="208">
        <v>10.356</v>
      </c>
      <c r="AB5302" s="208">
        <v>19.170999999999999</v>
      </c>
      <c r="AC5302" s="208">
        <v>26.234999999999999</v>
      </c>
      <c r="AD5302" s="208">
        <v>14.42</v>
      </c>
      <c r="AE5302" s="208">
        <v>1.4370000000000001</v>
      </c>
      <c r="AF5302" s="208">
        <v>13.882</v>
      </c>
      <c r="AG5302" s="208">
        <v>18.504000000000001</v>
      </c>
      <c r="AH5302" s="208">
        <v>17.706</v>
      </c>
      <c r="AI5302" s="208">
        <v>15.619</v>
      </c>
      <c r="AJ5302" s="208">
        <v>20.73</v>
      </c>
      <c r="AK5302" s="208">
        <v>17.05</v>
      </c>
      <c r="AL5302" s="208">
        <v>16.757000000000001</v>
      </c>
      <c r="AM5302" s="208">
        <v>17.350999999999999</v>
      </c>
      <c r="AN5302" s="208">
        <v>16.594999999999999</v>
      </c>
      <c r="AO5302" s="208">
        <v>15.44</v>
      </c>
      <c r="AP5302" s="208">
        <v>18.943999999999999</v>
      </c>
      <c r="AQ5302" s="208">
        <v>21.558</v>
      </c>
      <c r="AR5302" s="208">
        <v>18.437999999999999</v>
      </c>
      <c r="AS5302" s="208">
        <v>19.321000000000002</v>
      </c>
      <c r="AT5302" s="208">
        <v>18.489999999999998</v>
      </c>
      <c r="AU5302" s="208">
        <v>17.846</v>
      </c>
      <c r="AV5302" s="208">
        <v>17.974</v>
      </c>
      <c r="AW5302" s="208">
        <v>17.350000000000001</v>
      </c>
      <c r="AX5302" s="208">
        <v>17.416</v>
      </c>
      <c r="AY5302" s="208">
        <v>17.678000000000001</v>
      </c>
      <c r="AZ5302" s="208">
        <v>16.736000000000001</v>
      </c>
      <c r="BA5302" s="208">
        <v>15.885999999999999</v>
      </c>
      <c r="BB5302" s="21">
        <f t="shared" si="539"/>
        <v>26.234999999999999</v>
      </c>
      <c r="BC5302" s="21"/>
      <c r="BD5302" s="22">
        <f t="shared" si="541"/>
        <v>35.262096774193552</v>
      </c>
      <c r="BE5302" s="21"/>
      <c r="BG5302" s="10"/>
      <c r="BH5302" s="21">
        <f t="shared" si="542"/>
        <v>0</v>
      </c>
      <c r="BI5302" s="22">
        <f t="shared" si="542"/>
        <v>2.6235000000000005E-2</v>
      </c>
      <c r="BJ5302" s="21"/>
      <c r="BK5302" s="21">
        <v>0</v>
      </c>
      <c r="BL5302" s="22">
        <v>7.8705000000000011E-2</v>
      </c>
      <c r="BM5302" s="21"/>
      <c r="BN5302" s="21">
        <f t="shared" si="540"/>
        <v>0</v>
      </c>
      <c r="BO5302" s="22">
        <f t="shared" si="540"/>
        <v>0.31482000000000004</v>
      </c>
      <c r="BP5302" s="21">
        <f t="shared" si="540"/>
        <v>0</v>
      </c>
    </row>
    <row r="5303" spans="1:68" ht="11.1" hidden="1" customHeight="1" outlineLevel="1" collapsed="1" x14ac:dyDescent="0.2">
      <c r="A5303" s="10"/>
      <c r="B5303" s="18"/>
      <c r="C5303" s="18"/>
      <c r="D5303" s="18"/>
      <c r="E5303" s="19" t="s">
        <v>4647</v>
      </c>
      <c r="F5303" s="209">
        <v>2.0539999999999998</v>
      </c>
      <c r="G5303" s="209">
        <v>2.0369999999999999</v>
      </c>
      <c r="H5303" s="209">
        <v>2.016</v>
      </c>
      <c r="I5303" s="240">
        <v>2.1280000000000001</v>
      </c>
      <c r="J5303" s="240"/>
      <c r="K5303" s="209">
        <v>2.0390000000000001</v>
      </c>
      <c r="L5303" s="209">
        <v>2.08</v>
      </c>
      <c r="M5303" s="209">
        <v>2.101</v>
      </c>
      <c r="N5303" s="209">
        <v>2.1520000000000001</v>
      </c>
      <c r="O5303" s="209">
        <v>2.2189999999999999</v>
      </c>
      <c r="P5303" s="209">
        <v>2.1579999999999999</v>
      </c>
      <c r="Q5303" s="209">
        <v>2.145</v>
      </c>
      <c r="R5303" s="209">
        <v>2.21</v>
      </c>
      <c r="S5303" s="209">
        <v>2.2149999999999999</v>
      </c>
      <c r="T5303" s="209">
        <v>2.2210000000000001</v>
      </c>
      <c r="U5303" s="209">
        <v>2.234</v>
      </c>
      <c r="V5303" s="209">
        <v>2.2349999999999999</v>
      </c>
      <c r="W5303" s="209">
        <v>2.2589999999999999</v>
      </c>
      <c r="X5303" s="209">
        <v>2.1800000000000002</v>
      </c>
      <c r="Y5303" s="209">
        <v>2.1629999999999998</v>
      </c>
      <c r="Z5303" s="209">
        <v>2.1509999999999998</v>
      </c>
      <c r="AA5303" s="209">
        <v>2.1579999999999999</v>
      </c>
      <c r="AB5303" s="209">
        <v>2.1659999999999999</v>
      </c>
      <c r="AC5303" s="209">
        <v>2.198</v>
      </c>
      <c r="AD5303" s="209">
        <v>2.2229999999999999</v>
      </c>
      <c r="AE5303" s="209">
        <v>2.1779999999999999</v>
      </c>
      <c r="AF5303" s="209">
        <v>2.254</v>
      </c>
      <c r="AG5303" s="209">
        <v>2.15</v>
      </c>
      <c r="AH5303" s="209">
        <v>2.0910000000000002</v>
      </c>
      <c r="AI5303" s="209">
        <v>2.0880000000000001</v>
      </c>
      <c r="AJ5303" s="209">
        <v>2.1040000000000001</v>
      </c>
      <c r="AK5303" s="209">
        <v>2.0819999999999999</v>
      </c>
      <c r="AL5303" s="209">
        <v>2.101</v>
      </c>
      <c r="AM5303" s="209">
        <v>2.077</v>
      </c>
      <c r="AN5303" s="209">
        <v>2.0790000000000002</v>
      </c>
      <c r="AO5303" s="209">
        <v>2.069</v>
      </c>
      <c r="AP5303" s="209">
        <v>2.1139999999999999</v>
      </c>
      <c r="AQ5303" s="209">
        <v>2.077</v>
      </c>
      <c r="AR5303" s="209">
        <v>2.0430000000000001</v>
      </c>
      <c r="AS5303" s="209">
        <v>2.2050000000000001</v>
      </c>
      <c r="AT5303" s="209">
        <v>2.0350000000000001</v>
      </c>
      <c r="AU5303" s="209">
        <v>2.0539999999999998</v>
      </c>
      <c r="AV5303" s="209">
        <v>2.0529999999999999</v>
      </c>
      <c r="AW5303" s="209">
        <v>2.04</v>
      </c>
      <c r="AX5303" s="209">
        <v>2.0310000000000001</v>
      </c>
      <c r="AY5303" s="209">
        <v>2.0779999999999998</v>
      </c>
      <c r="AZ5303" s="209">
        <v>2.0670000000000002</v>
      </c>
      <c r="BA5303" s="209">
        <v>2.0670000000000002</v>
      </c>
      <c r="BB5303" s="21">
        <f t="shared" si="539"/>
        <v>2.2589999999999999</v>
      </c>
      <c r="BC5303" s="21">
        <f>BF5303</f>
        <v>26.1</v>
      </c>
      <c r="BD5303" s="22">
        <f t="shared" si="541"/>
        <v>3.036290322580645</v>
      </c>
      <c r="BE5303" s="21">
        <f>BC5303-BD5303</f>
        <v>23.063709677419357</v>
      </c>
      <c r="BF5303" s="2">
        <v>26.1</v>
      </c>
      <c r="BG5303" s="10"/>
      <c r="BH5303" s="21">
        <f t="shared" si="542"/>
        <v>1.9418400000000002E-2</v>
      </c>
      <c r="BI5303" s="22">
        <f t="shared" si="542"/>
        <v>2.2590000000000002E-3</v>
      </c>
      <c r="BJ5303" s="21">
        <f>BH5303-BI5303</f>
        <v>1.7159400000000002E-2</v>
      </c>
      <c r="BK5303" s="21">
        <v>5.8255200000000007E-2</v>
      </c>
      <c r="BL5303" s="22">
        <v>6.777E-3</v>
      </c>
      <c r="BM5303" s="21">
        <v>5.1478200000000009E-2</v>
      </c>
      <c r="BN5303" s="21">
        <f t="shared" si="540"/>
        <v>0.23302080000000003</v>
      </c>
      <c r="BO5303" s="22">
        <f t="shared" si="540"/>
        <v>2.7108E-2</v>
      </c>
      <c r="BP5303" s="21">
        <f t="shared" si="540"/>
        <v>0.20591280000000003</v>
      </c>
    </row>
    <row r="5304" spans="1:68" ht="11.1" hidden="1" customHeight="1" outlineLevel="2" x14ac:dyDescent="0.2">
      <c r="A5304" s="10"/>
      <c r="B5304" s="18"/>
      <c r="C5304" s="18"/>
      <c r="D5304" s="18"/>
      <c r="E5304" s="23"/>
      <c r="F5304" s="208">
        <v>2.0539999999999998</v>
      </c>
      <c r="G5304" s="208">
        <v>2.0369999999999999</v>
      </c>
      <c r="H5304" s="208">
        <v>2.016</v>
      </c>
      <c r="I5304" s="239">
        <v>2.1280000000000001</v>
      </c>
      <c r="J5304" s="239"/>
      <c r="K5304" s="208">
        <v>2.0390000000000001</v>
      </c>
      <c r="L5304" s="208">
        <v>2.08</v>
      </c>
      <c r="M5304" s="208">
        <v>2.101</v>
      </c>
      <c r="N5304" s="208">
        <v>2.1520000000000001</v>
      </c>
      <c r="O5304" s="208">
        <v>2.2189999999999999</v>
      </c>
      <c r="P5304" s="208">
        <v>2.1579999999999999</v>
      </c>
      <c r="Q5304" s="208">
        <v>2.145</v>
      </c>
      <c r="R5304" s="208">
        <v>2.21</v>
      </c>
      <c r="S5304" s="208">
        <v>2.2149999999999999</v>
      </c>
      <c r="T5304" s="208">
        <v>2.2210000000000001</v>
      </c>
      <c r="U5304" s="208">
        <v>2.234</v>
      </c>
      <c r="V5304" s="208">
        <v>2.2349999999999999</v>
      </c>
      <c r="W5304" s="208">
        <v>2.2589999999999999</v>
      </c>
      <c r="X5304" s="208">
        <v>2.1800000000000002</v>
      </c>
      <c r="Y5304" s="208">
        <v>2.1629999999999998</v>
      </c>
      <c r="Z5304" s="208">
        <v>2.1509999999999998</v>
      </c>
      <c r="AA5304" s="208">
        <v>2.1579999999999999</v>
      </c>
      <c r="AB5304" s="208">
        <v>2.1659999999999999</v>
      </c>
      <c r="AC5304" s="208">
        <v>2.198</v>
      </c>
      <c r="AD5304" s="208">
        <v>2.2229999999999999</v>
      </c>
      <c r="AE5304" s="208">
        <v>2.1779999999999999</v>
      </c>
      <c r="AF5304" s="208">
        <v>2.254</v>
      </c>
      <c r="AG5304" s="208">
        <v>2.15</v>
      </c>
      <c r="AH5304" s="208">
        <v>2.0910000000000002</v>
      </c>
      <c r="AI5304" s="208">
        <v>2.0880000000000001</v>
      </c>
      <c r="AJ5304" s="208">
        <v>2.1040000000000001</v>
      </c>
      <c r="AK5304" s="208">
        <v>2.0819999999999999</v>
      </c>
      <c r="AL5304" s="208">
        <v>2.101</v>
      </c>
      <c r="AM5304" s="208">
        <v>2.077</v>
      </c>
      <c r="AN5304" s="208">
        <v>2.0790000000000002</v>
      </c>
      <c r="AO5304" s="208">
        <v>2.069</v>
      </c>
      <c r="AP5304" s="208">
        <v>2.1139999999999999</v>
      </c>
      <c r="AQ5304" s="208">
        <v>2.077</v>
      </c>
      <c r="AR5304" s="208">
        <v>2.0430000000000001</v>
      </c>
      <c r="AS5304" s="208">
        <v>2.2050000000000001</v>
      </c>
      <c r="AT5304" s="208">
        <v>2.0350000000000001</v>
      </c>
      <c r="AU5304" s="208">
        <v>2.0539999999999998</v>
      </c>
      <c r="AV5304" s="208">
        <v>2.0529999999999999</v>
      </c>
      <c r="AW5304" s="208">
        <v>2.04</v>
      </c>
      <c r="AX5304" s="208">
        <v>2.0310000000000001</v>
      </c>
      <c r="AY5304" s="208">
        <v>2.0779999999999998</v>
      </c>
      <c r="AZ5304" s="208">
        <v>2.0670000000000002</v>
      </c>
      <c r="BA5304" s="208">
        <v>2.0670000000000002</v>
      </c>
      <c r="BB5304" s="21">
        <f t="shared" si="539"/>
        <v>2.2589999999999999</v>
      </c>
      <c r="BC5304" s="21"/>
      <c r="BD5304" s="22">
        <f t="shared" si="541"/>
        <v>3.036290322580645</v>
      </c>
      <c r="BE5304" s="21"/>
      <c r="BG5304" s="10"/>
      <c r="BH5304" s="21">
        <f t="shared" si="542"/>
        <v>0</v>
      </c>
      <c r="BI5304" s="22">
        <f t="shared" si="542"/>
        <v>2.2590000000000002E-3</v>
      </c>
      <c r="BJ5304" s="21"/>
      <c r="BK5304" s="21">
        <v>0</v>
      </c>
      <c r="BL5304" s="22">
        <v>6.777E-3</v>
      </c>
      <c r="BM5304" s="21"/>
      <c r="BN5304" s="21">
        <f t="shared" si="540"/>
        <v>0</v>
      </c>
      <c r="BO5304" s="22">
        <f t="shared" si="540"/>
        <v>2.7108E-2</v>
      </c>
      <c r="BP5304" s="21">
        <f t="shared" si="540"/>
        <v>0</v>
      </c>
    </row>
    <row r="5305" spans="1:68" ht="11.1" hidden="1" customHeight="1" outlineLevel="1" collapsed="1" x14ac:dyDescent="0.2">
      <c r="A5305" s="10"/>
      <c r="B5305" s="18"/>
      <c r="C5305" s="18"/>
      <c r="D5305" s="18"/>
      <c r="E5305" s="19" t="s">
        <v>4648</v>
      </c>
      <c r="F5305" s="209">
        <v>5.4119999999999999</v>
      </c>
      <c r="G5305" s="209">
        <v>5.4119999999999999</v>
      </c>
      <c r="H5305" s="209">
        <v>5.4119999999999999</v>
      </c>
      <c r="I5305" s="240">
        <v>5.4119999999999999</v>
      </c>
      <c r="J5305" s="240"/>
      <c r="K5305" s="209">
        <v>5.4119999999999999</v>
      </c>
      <c r="L5305" s="209">
        <v>5.4119999999999999</v>
      </c>
      <c r="M5305" s="209">
        <v>5.1689999999999996</v>
      </c>
      <c r="N5305" s="209">
        <v>5.4119999999999999</v>
      </c>
      <c r="O5305" s="209">
        <v>7.6429999999999998</v>
      </c>
      <c r="P5305" s="209">
        <v>10.433999999999999</v>
      </c>
      <c r="Q5305" s="209">
        <v>13.186</v>
      </c>
      <c r="R5305" s="209">
        <v>13.186</v>
      </c>
      <c r="S5305" s="209">
        <v>13.561999999999999</v>
      </c>
      <c r="T5305" s="209">
        <v>13.456</v>
      </c>
      <c r="U5305" s="209">
        <v>12.757</v>
      </c>
      <c r="V5305" s="209">
        <v>12.362</v>
      </c>
      <c r="W5305" s="209">
        <v>12.266999999999999</v>
      </c>
      <c r="X5305" s="209">
        <v>12.404999999999999</v>
      </c>
      <c r="Y5305" s="209">
        <v>12.497999999999999</v>
      </c>
      <c r="Z5305" s="209">
        <v>11.968999999999999</v>
      </c>
      <c r="AA5305" s="209">
        <v>12.342000000000001</v>
      </c>
      <c r="AB5305" s="209">
        <v>12.144</v>
      </c>
      <c r="AC5305" s="209">
        <v>13.909000000000001</v>
      </c>
      <c r="AD5305" s="209">
        <v>13.784000000000001</v>
      </c>
      <c r="AE5305" s="209">
        <v>13.461</v>
      </c>
      <c r="AF5305" s="209">
        <v>10.366</v>
      </c>
      <c r="AG5305" s="209">
        <v>12.063000000000001</v>
      </c>
      <c r="AH5305" s="209">
        <v>12.07</v>
      </c>
      <c r="AI5305" s="209">
        <v>11.954000000000001</v>
      </c>
      <c r="AJ5305" s="209">
        <v>12.122</v>
      </c>
      <c r="AK5305" s="209">
        <v>12.073</v>
      </c>
      <c r="AL5305" s="209">
        <v>11.476000000000001</v>
      </c>
      <c r="AM5305" s="209">
        <v>11.763999999999999</v>
      </c>
      <c r="AN5305" s="209">
        <v>8.0310000000000006</v>
      </c>
      <c r="AO5305" s="209">
        <v>11.558999999999999</v>
      </c>
      <c r="AP5305" s="209">
        <v>11.657999999999999</v>
      </c>
      <c r="AQ5305" s="209">
        <v>11.63</v>
      </c>
      <c r="AR5305" s="209">
        <v>11.435</v>
      </c>
      <c r="AS5305" s="209">
        <v>11.406000000000001</v>
      </c>
      <c r="AT5305" s="209">
        <v>11.308</v>
      </c>
      <c r="AU5305" s="209">
        <v>11.311999999999999</v>
      </c>
      <c r="AV5305" s="209">
        <v>11.375999999999999</v>
      </c>
      <c r="AW5305" s="209">
        <v>11.285</v>
      </c>
      <c r="AX5305" s="209">
        <v>11.092000000000001</v>
      </c>
      <c r="AY5305" s="20"/>
      <c r="AZ5305" s="20"/>
      <c r="BA5305" s="20"/>
      <c r="BB5305" s="21">
        <f t="shared" si="539"/>
        <v>13.909000000000001</v>
      </c>
      <c r="BC5305" s="21">
        <f>BF5305</f>
        <v>117.52</v>
      </c>
      <c r="BD5305" s="22">
        <f t="shared" si="541"/>
        <v>18.694892473118284</v>
      </c>
      <c r="BE5305" s="21">
        <f>BC5305-BD5305</f>
        <v>98.825107526881709</v>
      </c>
      <c r="BF5305" s="2">
        <v>117.52</v>
      </c>
      <c r="BG5305" s="10"/>
      <c r="BH5305" s="21">
        <f t="shared" si="542"/>
        <v>8.7434880000000006E-2</v>
      </c>
      <c r="BI5305" s="22">
        <f t="shared" si="542"/>
        <v>1.3909000000000001E-2</v>
      </c>
      <c r="BJ5305" s="21">
        <f>BH5305-BI5305</f>
        <v>7.3525880000000002E-2</v>
      </c>
      <c r="BK5305" s="21">
        <v>0.26230464000000003</v>
      </c>
      <c r="BL5305" s="22">
        <v>4.1727E-2</v>
      </c>
      <c r="BM5305" s="21">
        <v>0.22057764000000002</v>
      </c>
      <c r="BN5305" s="21">
        <f t="shared" si="540"/>
        <v>1.0492185600000001</v>
      </c>
      <c r="BO5305" s="22">
        <f t="shared" si="540"/>
        <v>0.166908</v>
      </c>
      <c r="BP5305" s="21">
        <f t="shared" si="540"/>
        <v>0.88231056000000008</v>
      </c>
    </row>
    <row r="5306" spans="1:68" ht="11.1" hidden="1" customHeight="1" outlineLevel="2" x14ac:dyDescent="0.2">
      <c r="A5306" s="10"/>
      <c r="B5306" s="18"/>
      <c r="C5306" s="18"/>
      <c r="D5306" s="18"/>
      <c r="E5306" s="23"/>
      <c r="F5306" s="208">
        <v>5.4119999999999999</v>
      </c>
      <c r="G5306" s="208">
        <v>5.4119999999999999</v>
      </c>
      <c r="H5306" s="208">
        <v>5.4119999999999999</v>
      </c>
      <c r="I5306" s="239">
        <v>5.4119999999999999</v>
      </c>
      <c r="J5306" s="239"/>
      <c r="K5306" s="208">
        <v>5.4119999999999999</v>
      </c>
      <c r="L5306" s="208">
        <v>5.4119999999999999</v>
      </c>
      <c r="M5306" s="208">
        <v>5.1689999999999996</v>
      </c>
      <c r="N5306" s="208">
        <v>5.4119999999999999</v>
      </c>
      <c r="O5306" s="208">
        <v>7.6429999999999998</v>
      </c>
      <c r="P5306" s="208">
        <v>10.433999999999999</v>
      </c>
      <c r="Q5306" s="208">
        <v>13.186</v>
      </c>
      <c r="R5306" s="208">
        <v>13.186</v>
      </c>
      <c r="S5306" s="208">
        <v>13.561999999999999</v>
      </c>
      <c r="T5306" s="208">
        <v>13.456</v>
      </c>
      <c r="U5306" s="208">
        <v>12.757</v>
      </c>
      <c r="V5306" s="208">
        <v>12.362</v>
      </c>
      <c r="W5306" s="208">
        <v>12.266999999999999</v>
      </c>
      <c r="X5306" s="208">
        <v>12.404999999999999</v>
      </c>
      <c r="Y5306" s="208">
        <v>12.497999999999999</v>
      </c>
      <c r="Z5306" s="208">
        <v>11.968999999999999</v>
      </c>
      <c r="AA5306" s="208">
        <v>12.342000000000001</v>
      </c>
      <c r="AB5306" s="208">
        <v>12.144</v>
      </c>
      <c r="AC5306" s="208">
        <v>13.909000000000001</v>
      </c>
      <c r="AD5306" s="208">
        <v>13.784000000000001</v>
      </c>
      <c r="AE5306" s="208">
        <v>13.461</v>
      </c>
      <c r="AF5306" s="208">
        <v>10.366</v>
      </c>
      <c r="AG5306" s="208">
        <v>12.063000000000001</v>
      </c>
      <c r="AH5306" s="208">
        <v>12.07</v>
      </c>
      <c r="AI5306" s="208">
        <v>11.954000000000001</v>
      </c>
      <c r="AJ5306" s="208">
        <v>12.122</v>
      </c>
      <c r="AK5306" s="208">
        <v>12.073</v>
      </c>
      <c r="AL5306" s="208">
        <v>11.476000000000001</v>
      </c>
      <c r="AM5306" s="208">
        <v>11.763999999999999</v>
      </c>
      <c r="AN5306" s="208">
        <v>8.0310000000000006</v>
      </c>
      <c r="AO5306" s="208">
        <v>11.558999999999999</v>
      </c>
      <c r="AP5306" s="208">
        <v>11.657999999999999</v>
      </c>
      <c r="AQ5306" s="208">
        <v>11.63</v>
      </c>
      <c r="AR5306" s="208">
        <v>11.435</v>
      </c>
      <c r="AS5306" s="208">
        <v>11.406000000000001</v>
      </c>
      <c r="AT5306" s="208">
        <v>11.308</v>
      </c>
      <c r="AU5306" s="208">
        <v>11.311999999999999</v>
      </c>
      <c r="AV5306" s="208">
        <v>11.375999999999999</v>
      </c>
      <c r="AW5306" s="208">
        <v>11.285</v>
      </c>
      <c r="AX5306" s="208">
        <v>11.092000000000001</v>
      </c>
      <c r="AY5306" s="24"/>
      <c r="AZ5306" s="24"/>
      <c r="BA5306" s="24"/>
      <c r="BB5306" s="21">
        <f t="shared" si="539"/>
        <v>13.909000000000001</v>
      </c>
      <c r="BC5306" s="21"/>
      <c r="BD5306" s="22">
        <f t="shared" si="541"/>
        <v>18.694892473118284</v>
      </c>
      <c r="BE5306" s="21"/>
      <c r="BG5306" s="10"/>
      <c r="BH5306" s="21">
        <f t="shared" si="542"/>
        <v>0</v>
      </c>
      <c r="BI5306" s="22">
        <f t="shared" si="542"/>
        <v>1.3909000000000001E-2</v>
      </c>
      <c r="BJ5306" s="21"/>
      <c r="BK5306" s="21">
        <v>0</v>
      </c>
      <c r="BL5306" s="22">
        <v>4.1727E-2</v>
      </c>
      <c r="BM5306" s="21"/>
      <c r="BN5306" s="21">
        <f t="shared" si="540"/>
        <v>0</v>
      </c>
      <c r="BO5306" s="22">
        <f t="shared" si="540"/>
        <v>0.166908</v>
      </c>
      <c r="BP5306" s="21">
        <f t="shared" si="540"/>
        <v>0</v>
      </c>
    </row>
    <row r="5307" spans="1:68" ht="11.1" hidden="1" customHeight="1" outlineLevel="1" collapsed="1" x14ac:dyDescent="0.2">
      <c r="A5307" s="10"/>
      <c r="B5307" s="18"/>
      <c r="C5307" s="18"/>
      <c r="D5307" s="18"/>
      <c r="E5307" s="19" t="s">
        <v>4649</v>
      </c>
      <c r="F5307" s="20"/>
      <c r="G5307" s="20"/>
      <c r="H5307" s="20"/>
      <c r="I5307" s="20"/>
      <c r="J5307" s="20"/>
      <c r="K5307" s="20"/>
      <c r="L5307" s="20"/>
      <c r="M5307" s="20"/>
      <c r="N5307" s="20"/>
      <c r="O5307" s="20"/>
      <c r="P5307" s="209">
        <v>189.773</v>
      </c>
      <c r="Q5307" s="209">
        <v>241.56700000000001</v>
      </c>
      <c r="R5307" s="209">
        <v>435.96300000000002</v>
      </c>
      <c r="S5307" s="209">
        <v>206.46199999999999</v>
      </c>
      <c r="T5307" s="209">
        <v>287.41399999999999</v>
      </c>
      <c r="U5307" s="209">
        <v>202.916</v>
      </c>
      <c r="V5307" s="209">
        <v>132.541</v>
      </c>
      <c r="W5307" s="209">
        <v>70.489999999999995</v>
      </c>
      <c r="X5307" s="209">
        <v>91.355999999999995</v>
      </c>
      <c r="Y5307" s="209">
        <v>21.463000000000001</v>
      </c>
      <c r="Z5307" s="209">
        <v>13.695</v>
      </c>
      <c r="AA5307" s="209">
        <v>105.431</v>
      </c>
      <c r="AB5307" s="209">
        <v>182.63800000000001</v>
      </c>
      <c r="AC5307" s="209">
        <v>215.60400000000001</v>
      </c>
      <c r="AD5307" s="209">
        <v>377.97500000000002</v>
      </c>
      <c r="AE5307" s="209">
        <v>326.38900000000001</v>
      </c>
      <c r="AF5307" s="209">
        <v>255.316</v>
      </c>
      <c r="AG5307" s="209">
        <v>179.13300000000001</v>
      </c>
      <c r="AH5307" s="209">
        <v>108.224</v>
      </c>
      <c r="AI5307" s="209">
        <v>96.477000000000004</v>
      </c>
      <c r="AJ5307" s="209">
        <v>-4.2140000000000004</v>
      </c>
      <c r="AK5307" s="209">
        <v>11.111000000000001</v>
      </c>
      <c r="AL5307" s="209">
        <v>16.649999999999999</v>
      </c>
      <c r="AM5307" s="209">
        <v>71.227999999999994</v>
      </c>
      <c r="AN5307" s="209">
        <v>147.72200000000001</v>
      </c>
      <c r="AO5307" s="209">
        <v>269.16699999999997</v>
      </c>
      <c r="AP5307" s="209">
        <v>333.78800000000001</v>
      </c>
      <c r="AQ5307" s="209">
        <v>335.37799999999999</v>
      </c>
      <c r="AR5307" s="209">
        <v>263.93799999999999</v>
      </c>
      <c r="AS5307" s="209">
        <v>234.68899999999999</v>
      </c>
      <c r="AT5307" s="209">
        <v>139.589</v>
      </c>
      <c r="AU5307" s="209">
        <v>63.884</v>
      </c>
      <c r="AV5307" s="209">
        <v>20.739000000000001</v>
      </c>
      <c r="AW5307" s="209">
        <v>13.484999999999999</v>
      </c>
      <c r="AX5307" s="209">
        <v>18.395</v>
      </c>
      <c r="AY5307" s="209">
        <v>77.927000000000007</v>
      </c>
      <c r="AZ5307" s="209">
        <v>140.52799999999999</v>
      </c>
      <c r="BA5307" s="209">
        <v>236.434</v>
      </c>
      <c r="BB5307" s="56">
        <f>BB5308+BB5309</f>
        <v>517.322</v>
      </c>
      <c r="BC5307" s="21">
        <f>BF5307</f>
        <v>628</v>
      </c>
      <c r="BD5307" s="22">
        <f t="shared" si="541"/>
        <v>695.32526881720435</v>
      </c>
      <c r="BE5307" s="21">
        <f>BC5307-BD5307</f>
        <v>-67.325268817204346</v>
      </c>
      <c r="BF5307" s="2">
        <v>628</v>
      </c>
      <c r="BG5307" s="10">
        <v>4</v>
      </c>
      <c r="BH5307" s="21">
        <f t="shared" si="542"/>
        <v>0.46723199999999998</v>
      </c>
      <c r="BI5307" s="22">
        <v>0.4</v>
      </c>
      <c r="BJ5307" s="21">
        <f>BH5307-BI5307</f>
        <v>6.7231999999999958E-2</v>
      </c>
      <c r="BK5307" s="21">
        <v>1.4016959999999998</v>
      </c>
      <c r="BL5307" s="22">
        <v>1.3078890000000001</v>
      </c>
      <c r="BM5307" s="21">
        <v>9.3806999999999752E-2</v>
      </c>
      <c r="BN5307" s="21">
        <f t="shared" si="540"/>
        <v>5.6067839999999993</v>
      </c>
      <c r="BO5307" s="22">
        <f t="shared" si="540"/>
        <v>5.2315560000000003</v>
      </c>
      <c r="BP5307" s="21">
        <f t="shared" si="540"/>
        <v>0.37522799999999901</v>
      </c>
    </row>
    <row r="5308" spans="1:68" ht="11.1" hidden="1" customHeight="1" outlineLevel="2" x14ac:dyDescent="0.2">
      <c r="A5308" s="10"/>
      <c r="B5308" s="18"/>
      <c r="C5308" s="18"/>
      <c r="D5308" s="18"/>
      <c r="E5308" s="23" t="s">
        <v>4650</v>
      </c>
      <c r="F5308" s="24"/>
      <c r="G5308" s="24"/>
      <c r="H5308" s="24"/>
      <c r="I5308" s="24"/>
      <c r="J5308" s="24"/>
      <c r="K5308" s="24"/>
      <c r="L5308" s="24"/>
      <c r="M5308" s="24"/>
      <c r="N5308" s="24"/>
      <c r="O5308" s="24"/>
      <c r="P5308" s="24"/>
      <c r="Q5308" s="24"/>
      <c r="R5308" s="24"/>
      <c r="S5308" s="24"/>
      <c r="T5308" s="24"/>
      <c r="U5308" s="24"/>
      <c r="V5308" s="24"/>
      <c r="W5308" s="24"/>
      <c r="X5308" s="24"/>
      <c r="Y5308" s="24"/>
      <c r="Z5308" s="24"/>
      <c r="AA5308" s="208">
        <v>55.006999999999998</v>
      </c>
      <c r="AB5308" s="208">
        <v>30.332999999999998</v>
      </c>
      <c r="AC5308" s="208">
        <v>38.698</v>
      </c>
      <c r="AD5308" s="208">
        <v>56.215000000000003</v>
      </c>
      <c r="AE5308" s="208">
        <v>53.204999999999998</v>
      </c>
      <c r="AF5308" s="208">
        <v>45.183</v>
      </c>
      <c r="AG5308" s="208">
        <v>32.378</v>
      </c>
      <c r="AH5308" s="208">
        <v>25.597000000000001</v>
      </c>
      <c r="AI5308" s="208">
        <v>42.868000000000002</v>
      </c>
      <c r="AJ5308" s="208">
        <v>-18.844999999999999</v>
      </c>
      <c r="AK5308" s="208">
        <v>4.2229999999999999</v>
      </c>
      <c r="AL5308" s="208">
        <v>5.5419999999999998</v>
      </c>
      <c r="AM5308" s="208">
        <v>24.542999999999999</v>
      </c>
      <c r="AN5308" s="208">
        <v>32.168999999999997</v>
      </c>
      <c r="AO5308" s="208">
        <v>41.183</v>
      </c>
      <c r="AP5308" s="208">
        <v>56.145000000000003</v>
      </c>
      <c r="AQ5308" s="208">
        <v>81.358999999999995</v>
      </c>
      <c r="AR5308" s="208">
        <v>40.908000000000001</v>
      </c>
      <c r="AS5308" s="208">
        <v>44.801000000000002</v>
      </c>
      <c r="AT5308" s="208">
        <v>26.821000000000002</v>
      </c>
      <c r="AU5308" s="208">
        <v>20.771999999999998</v>
      </c>
      <c r="AV5308" s="208">
        <v>3.5979999999999999</v>
      </c>
      <c r="AW5308" s="208">
        <v>4.7910000000000004</v>
      </c>
      <c r="AX5308" s="208">
        <v>5.0789999999999997</v>
      </c>
      <c r="AY5308" s="208">
        <v>24.36</v>
      </c>
      <c r="AZ5308" s="208">
        <v>33.777999999999999</v>
      </c>
      <c r="BA5308" s="208">
        <v>43.167000000000002</v>
      </c>
      <c r="BB5308" s="21">
        <f t="shared" si="539"/>
        <v>81.358999999999995</v>
      </c>
      <c r="BC5308" s="21"/>
      <c r="BD5308" s="22">
        <f t="shared" si="541"/>
        <v>109.35349462365591</v>
      </c>
      <c r="BE5308" s="21"/>
      <c r="BG5308" s="10"/>
      <c r="BH5308" s="21">
        <f t="shared" si="542"/>
        <v>0</v>
      </c>
      <c r="BI5308" s="22">
        <f t="shared" si="542"/>
        <v>8.1358999999999987E-2</v>
      </c>
      <c r="BJ5308" s="21"/>
      <c r="BK5308" s="21">
        <v>0</v>
      </c>
      <c r="BL5308" s="22">
        <v>0.24407699999999996</v>
      </c>
      <c r="BM5308" s="21"/>
      <c r="BN5308" s="21">
        <f t="shared" si="540"/>
        <v>0</v>
      </c>
      <c r="BO5308" s="22">
        <f t="shared" si="540"/>
        <v>0.97630799999999984</v>
      </c>
      <c r="BP5308" s="21">
        <f t="shared" si="540"/>
        <v>0</v>
      </c>
    </row>
    <row r="5309" spans="1:68" ht="11.1" hidden="1" customHeight="1" outlineLevel="2" x14ac:dyDescent="0.2">
      <c r="A5309" s="10"/>
      <c r="B5309" s="18"/>
      <c r="C5309" s="18"/>
      <c r="D5309" s="18"/>
      <c r="E5309" s="23" t="s">
        <v>4651</v>
      </c>
      <c r="F5309" s="24"/>
      <c r="G5309" s="24"/>
      <c r="H5309" s="24"/>
      <c r="I5309" s="24"/>
      <c r="J5309" s="24"/>
      <c r="K5309" s="24"/>
      <c r="L5309" s="24"/>
      <c r="M5309" s="24"/>
      <c r="N5309" s="24"/>
      <c r="O5309" s="24"/>
      <c r="P5309" s="208">
        <v>189.773</v>
      </c>
      <c r="Q5309" s="208">
        <v>241.56700000000001</v>
      </c>
      <c r="R5309" s="208">
        <v>435.96300000000002</v>
      </c>
      <c r="S5309" s="208">
        <v>206.46199999999999</v>
      </c>
      <c r="T5309" s="208">
        <v>287.41399999999999</v>
      </c>
      <c r="U5309" s="208">
        <v>202.916</v>
      </c>
      <c r="V5309" s="208">
        <v>132.541</v>
      </c>
      <c r="W5309" s="208">
        <v>70.489999999999995</v>
      </c>
      <c r="X5309" s="208">
        <v>91.355999999999995</v>
      </c>
      <c r="Y5309" s="208">
        <v>21.463000000000001</v>
      </c>
      <c r="Z5309" s="208">
        <v>13.695</v>
      </c>
      <c r="AA5309" s="208">
        <v>50.423999999999999</v>
      </c>
      <c r="AB5309" s="208">
        <v>152.30500000000001</v>
      </c>
      <c r="AC5309" s="208">
        <v>176.90600000000001</v>
      </c>
      <c r="AD5309" s="208">
        <v>321.76</v>
      </c>
      <c r="AE5309" s="208">
        <v>273.18400000000003</v>
      </c>
      <c r="AF5309" s="208">
        <v>210.13300000000001</v>
      </c>
      <c r="AG5309" s="208">
        <v>146.755</v>
      </c>
      <c r="AH5309" s="208">
        <v>82.626999999999995</v>
      </c>
      <c r="AI5309" s="208">
        <v>53.609000000000002</v>
      </c>
      <c r="AJ5309" s="208">
        <v>14.631</v>
      </c>
      <c r="AK5309" s="208">
        <v>6.8879999999999999</v>
      </c>
      <c r="AL5309" s="208">
        <v>11.108000000000001</v>
      </c>
      <c r="AM5309" s="208">
        <v>46.685000000000002</v>
      </c>
      <c r="AN5309" s="208">
        <v>115.553</v>
      </c>
      <c r="AO5309" s="208">
        <v>227.98400000000001</v>
      </c>
      <c r="AP5309" s="208">
        <v>277.64299999999997</v>
      </c>
      <c r="AQ5309" s="208">
        <v>254.01900000000001</v>
      </c>
      <c r="AR5309" s="208">
        <v>223.03</v>
      </c>
      <c r="AS5309" s="208">
        <v>189.88800000000001</v>
      </c>
      <c r="AT5309" s="208">
        <v>112.768</v>
      </c>
      <c r="AU5309" s="208">
        <v>43.112000000000002</v>
      </c>
      <c r="AV5309" s="208">
        <v>17.140999999999998</v>
      </c>
      <c r="AW5309" s="208">
        <v>8.6940000000000008</v>
      </c>
      <c r="AX5309" s="208">
        <v>13.316000000000001</v>
      </c>
      <c r="AY5309" s="208">
        <v>53.567</v>
      </c>
      <c r="AZ5309" s="208">
        <v>106.75</v>
      </c>
      <c r="BA5309" s="208">
        <v>193.267</v>
      </c>
      <c r="BB5309" s="21">
        <f t="shared" si="539"/>
        <v>435.96300000000002</v>
      </c>
      <c r="BC5309" s="21"/>
      <c r="BD5309" s="22">
        <f t="shared" si="541"/>
        <v>585.97177419354841</v>
      </c>
      <c r="BE5309" s="21"/>
      <c r="BG5309" s="10"/>
      <c r="BH5309" s="21">
        <f t="shared" si="542"/>
        <v>0</v>
      </c>
      <c r="BI5309" s="22">
        <f t="shared" si="542"/>
        <v>0.43596300000000004</v>
      </c>
      <c r="BJ5309" s="21"/>
      <c r="BK5309" s="21">
        <v>0</v>
      </c>
      <c r="BL5309" s="22">
        <v>1.3078890000000001</v>
      </c>
      <c r="BM5309" s="21"/>
      <c r="BN5309" s="21">
        <f t="shared" si="540"/>
        <v>0</v>
      </c>
      <c r="BO5309" s="22">
        <f t="shared" si="540"/>
        <v>5.2315560000000003</v>
      </c>
      <c r="BP5309" s="21">
        <f t="shared" si="540"/>
        <v>0</v>
      </c>
    </row>
    <row r="5310" spans="1:68" ht="11.1" hidden="1" customHeight="1" outlineLevel="1" collapsed="1" x14ac:dyDescent="0.2">
      <c r="A5310" s="10"/>
      <c r="B5310" s="18"/>
      <c r="C5310" s="18"/>
      <c r="D5310" s="18"/>
      <c r="E5310" s="19" t="s">
        <v>4652</v>
      </c>
      <c r="F5310" s="209">
        <v>148.90100000000001</v>
      </c>
      <c r="G5310" s="209">
        <v>123.569</v>
      </c>
      <c r="H5310" s="209">
        <v>102.53100000000001</v>
      </c>
      <c r="I5310" s="240">
        <v>78.981999999999999</v>
      </c>
      <c r="J5310" s="240"/>
      <c r="K5310" s="209">
        <v>53.991999999999997</v>
      </c>
      <c r="L5310" s="209">
        <v>20.2</v>
      </c>
      <c r="M5310" s="209">
        <v>16.106999999999999</v>
      </c>
      <c r="N5310" s="209">
        <v>17.556999999999999</v>
      </c>
      <c r="O5310" s="209">
        <v>59.204999999999998</v>
      </c>
      <c r="P5310" s="209">
        <v>84.114999999999995</v>
      </c>
      <c r="Q5310" s="209">
        <v>119.703</v>
      </c>
      <c r="R5310" s="209">
        <v>169.279</v>
      </c>
      <c r="S5310" s="209">
        <v>170.44900000000001</v>
      </c>
      <c r="T5310" s="209">
        <v>158.55199999999999</v>
      </c>
      <c r="U5310" s="209">
        <v>118.61</v>
      </c>
      <c r="V5310" s="209">
        <v>98.59</v>
      </c>
      <c r="W5310" s="209">
        <v>84.89</v>
      </c>
      <c r="X5310" s="209">
        <v>26.248000000000001</v>
      </c>
      <c r="Y5310" s="209">
        <v>30.864000000000001</v>
      </c>
      <c r="Z5310" s="209">
        <v>21.99</v>
      </c>
      <c r="AA5310" s="209">
        <v>55.796999999999997</v>
      </c>
      <c r="AB5310" s="209">
        <v>99.076999999999998</v>
      </c>
      <c r="AC5310" s="209">
        <v>132.137</v>
      </c>
      <c r="AD5310" s="209">
        <v>160.303</v>
      </c>
      <c r="AE5310" s="209">
        <v>151.86799999999999</v>
      </c>
      <c r="AF5310" s="209">
        <v>123.434</v>
      </c>
      <c r="AG5310" s="209">
        <v>78.322999999999993</v>
      </c>
      <c r="AH5310" s="209">
        <v>52.262999999999998</v>
      </c>
      <c r="AI5310" s="209">
        <v>53.082999999999998</v>
      </c>
      <c r="AJ5310" s="209">
        <v>18.545999999999999</v>
      </c>
      <c r="AK5310" s="209">
        <v>16.809000000000001</v>
      </c>
      <c r="AL5310" s="209">
        <v>16.693999999999999</v>
      </c>
      <c r="AM5310" s="209">
        <v>2.9510000000000001</v>
      </c>
      <c r="AN5310" s="209">
        <v>2.9359999999999999</v>
      </c>
      <c r="AO5310" s="209">
        <v>2.782</v>
      </c>
      <c r="AP5310" s="209">
        <v>3.1040000000000001</v>
      </c>
      <c r="AQ5310" s="209">
        <v>3.3530000000000002</v>
      </c>
      <c r="AR5310" s="209">
        <v>3.4740000000000002</v>
      </c>
      <c r="AS5310" s="209">
        <v>3.3029999999999999</v>
      </c>
      <c r="AT5310" s="209">
        <v>3.351</v>
      </c>
      <c r="AU5310" s="209">
        <v>3.254</v>
      </c>
      <c r="AV5310" s="209">
        <v>3.2879999999999998</v>
      </c>
      <c r="AW5310" s="209">
        <v>3.2149999999999999</v>
      </c>
      <c r="AX5310" s="209">
        <v>3.4380000000000002</v>
      </c>
      <c r="AY5310" s="209">
        <v>3.3919999999999999</v>
      </c>
      <c r="AZ5310" s="209">
        <v>3.6219999999999999</v>
      </c>
      <c r="BA5310" s="209">
        <v>3.395</v>
      </c>
      <c r="BB5310" s="21">
        <v>17.733000000000001</v>
      </c>
      <c r="BC5310" s="21">
        <f>BF5310</f>
        <v>210.37</v>
      </c>
      <c r="BD5310" s="22">
        <f t="shared" si="541"/>
        <v>23.83467741935484</v>
      </c>
      <c r="BE5310" s="21">
        <f>BC5310-BD5310</f>
        <v>186.53532258064516</v>
      </c>
      <c r="BF5310" s="2">
        <v>210.37</v>
      </c>
      <c r="BG5310" s="10"/>
      <c r="BH5310" s="21">
        <f t="shared" si="542"/>
        <v>0.15651528000000001</v>
      </c>
      <c r="BI5310" s="22">
        <f t="shared" si="542"/>
        <v>1.7732999999999999E-2</v>
      </c>
      <c r="BJ5310" s="21">
        <f>BH5310-BI5310</f>
        <v>0.13878228000000001</v>
      </c>
      <c r="BK5310" s="21">
        <v>0.46954583999999999</v>
      </c>
      <c r="BL5310" s="22">
        <v>5.3198999999999996E-2</v>
      </c>
      <c r="BM5310" s="21">
        <v>0.41634684</v>
      </c>
      <c r="BN5310" s="21">
        <f t="shared" si="540"/>
        <v>1.87818336</v>
      </c>
      <c r="BO5310" s="22">
        <f t="shared" si="540"/>
        <v>0.21279599999999999</v>
      </c>
      <c r="BP5310" s="21">
        <f t="shared" si="540"/>
        <v>1.66538736</v>
      </c>
    </row>
    <row r="5311" spans="1:68" ht="11.1" hidden="1" customHeight="1" outlineLevel="2" x14ac:dyDescent="0.2">
      <c r="A5311" s="10"/>
      <c r="B5311" s="18"/>
      <c r="C5311" s="18"/>
      <c r="D5311" s="18"/>
      <c r="E5311" s="23"/>
      <c r="F5311" s="208">
        <v>6.5110000000000001</v>
      </c>
      <c r="G5311" s="208">
        <v>6.3380000000000001</v>
      </c>
      <c r="H5311" s="208">
        <v>6.532</v>
      </c>
      <c r="I5311" s="239">
        <v>6.5220000000000002</v>
      </c>
      <c r="J5311" s="239"/>
      <c r="K5311" s="208">
        <v>7.0309999999999997</v>
      </c>
      <c r="L5311" s="208">
        <v>5.4950000000000001</v>
      </c>
      <c r="M5311" s="208">
        <v>4.8769999999999998</v>
      </c>
      <c r="N5311" s="208">
        <v>5.7549999999999999</v>
      </c>
      <c r="O5311" s="208">
        <v>7.9630000000000001</v>
      </c>
      <c r="P5311" s="208">
        <v>3.7589999999999999</v>
      </c>
      <c r="Q5311" s="208">
        <v>12.317</v>
      </c>
      <c r="R5311" s="208">
        <v>14.897</v>
      </c>
      <c r="S5311" s="208">
        <v>10.032999999999999</v>
      </c>
      <c r="T5311" s="208">
        <v>13.992000000000001</v>
      </c>
      <c r="U5311" s="208">
        <v>17.733000000000001</v>
      </c>
      <c r="V5311" s="208">
        <v>16.327999999999999</v>
      </c>
      <c r="W5311" s="208">
        <v>14.443</v>
      </c>
      <c r="X5311" s="208">
        <v>8.5830000000000002</v>
      </c>
      <c r="Y5311" s="208">
        <v>9.016</v>
      </c>
      <c r="Z5311" s="208">
        <v>12.382</v>
      </c>
      <c r="AA5311" s="208">
        <v>4.0910000000000002</v>
      </c>
      <c r="AB5311" s="208">
        <v>10.805999999999999</v>
      </c>
      <c r="AC5311" s="208">
        <v>4.2119999999999997</v>
      </c>
      <c r="AD5311" s="208">
        <v>4.2119999999999997</v>
      </c>
      <c r="AE5311" s="208">
        <v>3.5510000000000002</v>
      </c>
      <c r="AF5311" s="208">
        <v>3.3220000000000001</v>
      </c>
      <c r="AG5311" s="208">
        <v>2.83</v>
      </c>
      <c r="AH5311" s="208">
        <v>2.8740000000000001</v>
      </c>
      <c r="AI5311" s="208">
        <v>2.9039999999999999</v>
      </c>
      <c r="AJ5311" s="208">
        <v>2.839</v>
      </c>
      <c r="AK5311" s="208">
        <v>2.8079999999999998</v>
      </c>
      <c r="AL5311" s="208">
        <v>2.7810000000000001</v>
      </c>
      <c r="AM5311" s="208">
        <v>2.9510000000000001</v>
      </c>
      <c r="AN5311" s="208">
        <v>2.9359999999999999</v>
      </c>
      <c r="AO5311" s="208">
        <v>2.782</v>
      </c>
      <c r="AP5311" s="208">
        <v>3.1040000000000001</v>
      </c>
      <c r="AQ5311" s="208">
        <v>3.3530000000000002</v>
      </c>
      <c r="AR5311" s="208">
        <v>3.4740000000000002</v>
      </c>
      <c r="AS5311" s="208">
        <v>3.3029999999999999</v>
      </c>
      <c r="AT5311" s="208">
        <v>3.351</v>
      </c>
      <c r="AU5311" s="208">
        <v>3.254</v>
      </c>
      <c r="AV5311" s="208">
        <v>3.2879999999999998</v>
      </c>
      <c r="AW5311" s="208">
        <v>3.2149999999999999</v>
      </c>
      <c r="AX5311" s="208">
        <v>3.4380000000000002</v>
      </c>
      <c r="AY5311" s="208">
        <v>3.3919999999999999</v>
      </c>
      <c r="AZ5311" s="208">
        <v>3.6219999999999999</v>
      </c>
      <c r="BA5311" s="208">
        <v>3.395</v>
      </c>
      <c r="BB5311" s="21">
        <f t="shared" si="539"/>
        <v>17.733000000000001</v>
      </c>
      <c r="BC5311" s="21"/>
      <c r="BD5311" s="22">
        <f t="shared" si="541"/>
        <v>23.83467741935484</v>
      </c>
      <c r="BE5311" s="21"/>
      <c r="BG5311" s="10"/>
      <c r="BH5311" s="21">
        <f t="shared" si="542"/>
        <v>0</v>
      </c>
      <c r="BI5311" s="22">
        <f t="shared" si="542"/>
        <v>1.7732999999999999E-2</v>
      </c>
      <c r="BJ5311" s="21"/>
      <c r="BK5311" s="21">
        <v>0</v>
      </c>
      <c r="BL5311" s="22">
        <v>5.3198999999999996E-2</v>
      </c>
      <c r="BM5311" s="21"/>
      <c r="BN5311" s="21">
        <f t="shared" si="540"/>
        <v>0</v>
      </c>
      <c r="BO5311" s="22">
        <f t="shared" si="540"/>
        <v>0.21279599999999999</v>
      </c>
      <c r="BP5311" s="21">
        <f t="shared" si="540"/>
        <v>0</v>
      </c>
    </row>
    <row r="5312" spans="1:68" ht="11.1" hidden="1" customHeight="1" outlineLevel="1" collapsed="1" x14ac:dyDescent="0.2">
      <c r="A5312" s="10"/>
      <c r="B5312" s="18"/>
      <c r="C5312" s="18"/>
      <c r="D5312" s="18"/>
      <c r="E5312" s="19" t="s">
        <v>4653</v>
      </c>
      <c r="F5312" s="209">
        <v>18.422000000000001</v>
      </c>
      <c r="G5312" s="209">
        <v>14.388999999999999</v>
      </c>
      <c r="H5312" s="209">
        <v>14.510999999999999</v>
      </c>
      <c r="I5312" s="240">
        <v>9.8239999999999998</v>
      </c>
      <c r="J5312" s="240"/>
      <c r="K5312" s="20"/>
      <c r="L5312" s="20"/>
      <c r="M5312" s="20"/>
      <c r="N5312" s="20"/>
      <c r="O5312" s="20"/>
      <c r="P5312" s="209">
        <v>15.566000000000001</v>
      </c>
      <c r="Q5312" s="209">
        <v>12.711</v>
      </c>
      <c r="R5312" s="209">
        <v>19.363</v>
      </c>
      <c r="S5312" s="209">
        <v>20.11</v>
      </c>
      <c r="T5312" s="209">
        <v>18.114000000000001</v>
      </c>
      <c r="U5312" s="209">
        <v>13.69</v>
      </c>
      <c r="V5312" s="209">
        <v>7.5289999999999999</v>
      </c>
      <c r="W5312" s="209">
        <v>2.9710000000000001</v>
      </c>
      <c r="X5312" s="20"/>
      <c r="Y5312" s="20"/>
      <c r="Z5312" s="20"/>
      <c r="AA5312" s="20"/>
      <c r="AB5312" s="209">
        <v>11.792999999999999</v>
      </c>
      <c r="AC5312" s="209">
        <v>16.254000000000001</v>
      </c>
      <c r="AD5312" s="209">
        <v>13.416</v>
      </c>
      <c r="AE5312" s="209">
        <v>24.649000000000001</v>
      </c>
      <c r="AF5312" s="209">
        <v>14.478</v>
      </c>
      <c r="AG5312" s="209">
        <v>23.838999999999999</v>
      </c>
      <c r="AH5312" s="209">
        <v>17.803999999999998</v>
      </c>
      <c r="AI5312" s="209">
        <v>0.20100000000000001</v>
      </c>
      <c r="AJ5312" s="20"/>
      <c r="AK5312" s="20"/>
      <c r="AL5312" s="20"/>
      <c r="AM5312" s="20"/>
      <c r="AN5312" s="209">
        <v>10.406000000000001</v>
      </c>
      <c r="AO5312" s="209">
        <v>14.324999999999999</v>
      </c>
      <c r="AP5312" s="209">
        <v>19.143000000000001</v>
      </c>
      <c r="AQ5312" s="209">
        <v>14.489000000000001</v>
      </c>
      <c r="AR5312" s="209">
        <v>16.905999999999999</v>
      </c>
      <c r="AS5312" s="209">
        <v>12.766999999999999</v>
      </c>
      <c r="AT5312" s="209">
        <v>7.5759999999999996</v>
      </c>
      <c r="AU5312" s="20"/>
      <c r="AV5312" s="20"/>
      <c r="AW5312" s="20"/>
      <c r="AX5312" s="20"/>
      <c r="AY5312" s="209">
        <v>1.532</v>
      </c>
      <c r="AZ5312" s="20"/>
      <c r="BA5312" s="20"/>
      <c r="BB5312" s="21">
        <f t="shared" si="539"/>
        <v>24.649000000000001</v>
      </c>
      <c r="BC5312" s="21">
        <f>BF5312</f>
        <v>36.6</v>
      </c>
      <c r="BD5312" s="22">
        <f t="shared" si="541"/>
        <v>33.130376344086017</v>
      </c>
      <c r="BE5312" s="21">
        <f>BC5312-BD5312</f>
        <v>3.4696236559139848</v>
      </c>
      <c r="BF5312" s="2">
        <v>36.6</v>
      </c>
      <c r="BG5312" s="10">
        <v>5</v>
      </c>
      <c r="BH5312" s="21">
        <f t="shared" si="542"/>
        <v>2.7230400000000002E-2</v>
      </c>
      <c r="BI5312" s="22">
        <f t="shared" si="542"/>
        <v>2.4648999999999997E-2</v>
      </c>
      <c r="BJ5312" s="21">
        <f>BH5312-BI5312</f>
        <v>2.5814000000000045E-3</v>
      </c>
      <c r="BK5312" s="21">
        <v>8.1691200000000005E-2</v>
      </c>
      <c r="BL5312" s="22">
        <v>7.3946999999999985E-2</v>
      </c>
      <c r="BM5312" s="21">
        <v>7.7442000000000205E-3</v>
      </c>
      <c r="BN5312" s="21">
        <f t="shared" si="540"/>
        <v>0.32676480000000002</v>
      </c>
      <c r="BO5312" s="22">
        <f t="shared" si="540"/>
        <v>0.29578799999999994</v>
      </c>
      <c r="BP5312" s="21">
        <f t="shared" si="540"/>
        <v>3.0976800000000082E-2</v>
      </c>
    </row>
    <row r="5313" spans="1:68" ht="11.1" hidden="1" customHeight="1" outlineLevel="2" x14ac:dyDescent="0.2">
      <c r="A5313" s="10"/>
      <c r="B5313" s="18"/>
      <c r="C5313" s="18"/>
      <c r="D5313" s="18"/>
      <c r="E5313" s="23" t="s">
        <v>4654</v>
      </c>
      <c r="F5313" s="208">
        <v>18.422000000000001</v>
      </c>
      <c r="G5313" s="208">
        <v>14.388999999999999</v>
      </c>
      <c r="H5313" s="208">
        <v>14.510999999999999</v>
      </c>
      <c r="I5313" s="239">
        <v>9.8239999999999998</v>
      </c>
      <c r="J5313" s="239"/>
      <c r="K5313" s="24"/>
      <c r="L5313" s="24"/>
      <c r="M5313" s="24"/>
      <c r="N5313" s="24"/>
      <c r="O5313" s="24"/>
      <c r="P5313" s="208">
        <v>15.566000000000001</v>
      </c>
      <c r="Q5313" s="208">
        <v>12.711</v>
      </c>
      <c r="R5313" s="208">
        <v>19.363</v>
      </c>
      <c r="S5313" s="208">
        <v>20.11</v>
      </c>
      <c r="T5313" s="208">
        <v>18.114000000000001</v>
      </c>
      <c r="U5313" s="208">
        <v>13.69</v>
      </c>
      <c r="V5313" s="208">
        <v>7.5289999999999999</v>
      </c>
      <c r="W5313" s="208">
        <v>2.9710000000000001</v>
      </c>
      <c r="X5313" s="24"/>
      <c r="Y5313" s="24"/>
      <c r="Z5313" s="24"/>
      <c r="AA5313" s="24"/>
      <c r="AB5313" s="208">
        <v>11.792999999999999</v>
      </c>
      <c r="AC5313" s="208">
        <v>16.254000000000001</v>
      </c>
      <c r="AD5313" s="208">
        <v>13.416</v>
      </c>
      <c r="AE5313" s="208">
        <v>24.649000000000001</v>
      </c>
      <c r="AF5313" s="208">
        <v>14.478</v>
      </c>
      <c r="AG5313" s="208">
        <v>23.838999999999999</v>
      </c>
      <c r="AH5313" s="208">
        <v>17.803999999999998</v>
      </c>
      <c r="AI5313" s="208">
        <v>0.20100000000000001</v>
      </c>
      <c r="AJ5313" s="24"/>
      <c r="AK5313" s="24"/>
      <c r="AL5313" s="24"/>
      <c r="AM5313" s="24"/>
      <c r="AN5313" s="208">
        <v>10.406000000000001</v>
      </c>
      <c r="AO5313" s="208">
        <v>14.324999999999999</v>
      </c>
      <c r="AP5313" s="208">
        <v>19.143000000000001</v>
      </c>
      <c r="AQ5313" s="208">
        <v>14.489000000000001</v>
      </c>
      <c r="AR5313" s="208">
        <v>16.905999999999999</v>
      </c>
      <c r="AS5313" s="208">
        <v>12.766999999999999</v>
      </c>
      <c r="AT5313" s="208">
        <v>7.5759999999999996</v>
      </c>
      <c r="AU5313" s="24"/>
      <c r="AV5313" s="24"/>
      <c r="AW5313" s="24"/>
      <c r="AX5313" s="24"/>
      <c r="AY5313" s="208">
        <v>1.532</v>
      </c>
      <c r="AZ5313" s="24"/>
      <c r="BA5313" s="24"/>
      <c r="BB5313" s="21">
        <f t="shared" si="539"/>
        <v>24.649000000000001</v>
      </c>
      <c r="BC5313" s="21"/>
      <c r="BD5313" s="22">
        <f t="shared" si="541"/>
        <v>33.130376344086017</v>
      </c>
      <c r="BE5313" s="21"/>
      <c r="BG5313" s="10"/>
      <c r="BH5313" s="21">
        <f t="shared" si="542"/>
        <v>0</v>
      </c>
      <c r="BI5313" s="22">
        <f t="shared" si="542"/>
        <v>2.4648999999999997E-2</v>
      </c>
      <c r="BJ5313" s="21"/>
      <c r="BK5313" s="21">
        <v>0</v>
      </c>
      <c r="BL5313" s="22">
        <v>7.3946999999999985E-2</v>
      </c>
      <c r="BM5313" s="21"/>
      <c r="BN5313" s="21">
        <f t="shared" si="540"/>
        <v>0</v>
      </c>
      <c r="BO5313" s="22">
        <f t="shared" si="540"/>
        <v>0.29578799999999994</v>
      </c>
      <c r="BP5313" s="21">
        <f t="shared" si="540"/>
        <v>0</v>
      </c>
    </row>
    <row r="5314" spans="1:68" ht="11.1" hidden="1" customHeight="1" outlineLevel="1" collapsed="1" x14ac:dyDescent="0.2">
      <c r="A5314" s="10"/>
      <c r="B5314" s="18"/>
      <c r="C5314" s="18"/>
      <c r="D5314" s="18"/>
      <c r="E5314" s="19" t="s">
        <v>4655</v>
      </c>
      <c r="F5314" s="209">
        <v>8.3979999999999997</v>
      </c>
      <c r="G5314" s="209">
        <v>9.0679999999999996</v>
      </c>
      <c r="H5314" s="209">
        <v>2.5139999999999998</v>
      </c>
      <c r="I5314" s="240">
        <v>1.1000000000000001</v>
      </c>
      <c r="J5314" s="240"/>
      <c r="K5314" s="20"/>
      <c r="L5314" s="20"/>
      <c r="M5314" s="20"/>
      <c r="N5314" s="209">
        <v>4.069</v>
      </c>
      <c r="O5314" s="20"/>
      <c r="P5314" s="209">
        <v>5</v>
      </c>
      <c r="Q5314" s="209">
        <v>6.3289999999999997</v>
      </c>
      <c r="R5314" s="209">
        <v>6.7080000000000002</v>
      </c>
      <c r="S5314" s="209">
        <v>10.217000000000001</v>
      </c>
      <c r="T5314" s="209">
        <v>9.9049999999999994</v>
      </c>
      <c r="U5314" s="209">
        <v>5.5410000000000004</v>
      </c>
      <c r="V5314" s="209">
        <v>2.2999999999999998</v>
      </c>
      <c r="W5314" s="20"/>
      <c r="X5314" s="20"/>
      <c r="Y5314" s="20"/>
      <c r="Z5314" s="20"/>
      <c r="AA5314" s="20"/>
      <c r="AB5314" s="209">
        <v>4.9820000000000002</v>
      </c>
      <c r="AC5314" s="209">
        <v>19.309000000000001</v>
      </c>
      <c r="AD5314" s="209">
        <v>5.8120000000000003</v>
      </c>
      <c r="AE5314" s="209">
        <v>11.154999999999999</v>
      </c>
      <c r="AF5314" s="209">
        <v>6.9880000000000004</v>
      </c>
      <c r="AG5314" s="209">
        <v>3.93</v>
      </c>
      <c r="AH5314" s="209">
        <v>1.4690000000000001</v>
      </c>
      <c r="AI5314" s="209">
        <v>1.024</v>
      </c>
      <c r="AJ5314" s="20"/>
      <c r="AK5314" s="20"/>
      <c r="AL5314" s="20"/>
      <c r="AM5314" s="20"/>
      <c r="AN5314" s="209">
        <v>4.5979999999999999</v>
      </c>
      <c r="AO5314" s="209">
        <v>10.273</v>
      </c>
      <c r="AP5314" s="209">
        <v>8.8190000000000008</v>
      </c>
      <c r="AQ5314" s="209">
        <v>11.852</v>
      </c>
      <c r="AR5314" s="209">
        <v>8.5980000000000008</v>
      </c>
      <c r="AS5314" s="209">
        <v>8.7789999999999999</v>
      </c>
      <c r="AT5314" s="209">
        <v>4.0629999999999997</v>
      </c>
      <c r="AU5314" s="20"/>
      <c r="AV5314" s="209">
        <v>0.48</v>
      </c>
      <c r="AW5314" s="20"/>
      <c r="AX5314" s="20"/>
      <c r="AY5314" s="20"/>
      <c r="AZ5314" s="209">
        <v>3.8759999999999999</v>
      </c>
      <c r="BA5314" s="209">
        <v>8.3000000000000007</v>
      </c>
      <c r="BB5314" s="56">
        <f>BB5315+BB5316</f>
        <v>21.558</v>
      </c>
      <c r="BC5314" s="21">
        <f>BF5314</f>
        <v>30.83</v>
      </c>
      <c r="BD5314" s="22">
        <f t="shared" si="541"/>
        <v>28.975806451612904</v>
      </c>
      <c r="BE5314" s="21">
        <f>BC5314-BD5314</f>
        <v>1.8541935483870944</v>
      </c>
      <c r="BF5314" s="2">
        <v>30.83</v>
      </c>
      <c r="BG5314" s="10">
        <v>6</v>
      </c>
      <c r="BH5314" s="21">
        <f t="shared" si="542"/>
        <v>2.2937519999999999E-2</v>
      </c>
      <c r="BI5314" s="22">
        <f t="shared" si="542"/>
        <v>2.1558000000000004E-2</v>
      </c>
      <c r="BJ5314" s="21">
        <f>BH5314-BI5314</f>
        <v>1.3795199999999952E-3</v>
      </c>
      <c r="BK5314" s="21">
        <v>6.8812559999999995E-2</v>
      </c>
      <c r="BL5314" s="22">
        <v>6.4674000000000009E-2</v>
      </c>
      <c r="BM5314" s="21">
        <v>4.1385599999999856E-3</v>
      </c>
      <c r="BN5314" s="21">
        <f t="shared" si="540"/>
        <v>0.27525023999999998</v>
      </c>
      <c r="BO5314" s="22">
        <f t="shared" si="540"/>
        <v>0.25869600000000004</v>
      </c>
      <c r="BP5314" s="21">
        <f t="shared" si="540"/>
        <v>1.6554239999999942E-2</v>
      </c>
    </row>
    <row r="5315" spans="1:68" ht="11.1" hidden="1" customHeight="1" outlineLevel="2" x14ac:dyDescent="0.2">
      <c r="A5315" s="10"/>
      <c r="B5315" s="18"/>
      <c r="C5315" s="18"/>
      <c r="D5315" s="18"/>
      <c r="E5315" s="23" t="s">
        <v>4656</v>
      </c>
      <c r="F5315" s="208">
        <v>2.3839999999999999</v>
      </c>
      <c r="G5315" s="208">
        <v>2.782</v>
      </c>
      <c r="H5315" s="208">
        <v>0.193</v>
      </c>
      <c r="I5315" s="239">
        <v>0.1</v>
      </c>
      <c r="J5315" s="239"/>
      <c r="K5315" s="24"/>
      <c r="L5315" s="24"/>
      <c r="M5315" s="24"/>
      <c r="N5315" s="208">
        <v>2.6779999999999999</v>
      </c>
      <c r="O5315" s="24"/>
      <c r="P5315" s="208">
        <v>3</v>
      </c>
      <c r="Q5315" s="208">
        <v>2.585</v>
      </c>
      <c r="R5315" s="208">
        <v>1.923</v>
      </c>
      <c r="S5315" s="208">
        <v>3.0339999999999998</v>
      </c>
      <c r="T5315" s="208">
        <v>3.9089999999999998</v>
      </c>
      <c r="U5315" s="208">
        <v>2.0409999999999999</v>
      </c>
      <c r="V5315" s="208">
        <v>1.2</v>
      </c>
      <c r="W5315" s="24"/>
      <c r="X5315" s="24"/>
      <c r="Y5315" s="24"/>
      <c r="Z5315" s="24"/>
      <c r="AA5315" s="24"/>
      <c r="AB5315" s="208">
        <v>3.395</v>
      </c>
      <c r="AC5315" s="208">
        <v>2.5619999999999998</v>
      </c>
      <c r="AD5315" s="208">
        <v>3.0459999999999998</v>
      </c>
      <c r="AE5315" s="208">
        <v>4.8109999999999999</v>
      </c>
      <c r="AF5315" s="208">
        <v>2.9889999999999999</v>
      </c>
      <c r="AG5315" s="208">
        <v>1.22</v>
      </c>
      <c r="AH5315" s="208">
        <v>1.4690000000000001</v>
      </c>
      <c r="AI5315" s="208">
        <v>1.024</v>
      </c>
      <c r="AJ5315" s="24"/>
      <c r="AK5315" s="24"/>
      <c r="AL5315" s="24"/>
      <c r="AM5315" s="24"/>
      <c r="AN5315" s="208">
        <v>1.452</v>
      </c>
      <c r="AO5315" s="208">
        <v>3.6240000000000001</v>
      </c>
      <c r="AP5315" s="208">
        <v>3.024</v>
      </c>
      <c r="AQ5315" s="208">
        <v>2.7919999999999998</v>
      </c>
      <c r="AR5315" s="208">
        <v>2.83</v>
      </c>
      <c r="AS5315" s="208">
        <v>3.2789999999999999</v>
      </c>
      <c r="AT5315" s="208">
        <v>1.5189999999999999</v>
      </c>
      <c r="AU5315" s="24"/>
      <c r="AV5315" s="208">
        <v>0.48</v>
      </c>
      <c r="AW5315" s="24"/>
      <c r="AX5315" s="24"/>
      <c r="AY5315" s="24"/>
      <c r="AZ5315" s="208">
        <v>2.6709999999999998</v>
      </c>
      <c r="BA5315" s="208">
        <v>2.3290000000000002</v>
      </c>
      <c r="BB5315" s="21">
        <f t="shared" si="539"/>
        <v>4.8109999999999999</v>
      </c>
      <c r="BC5315" s="21"/>
      <c r="BD5315" s="22">
        <f t="shared" si="541"/>
        <v>6.466397849462366</v>
      </c>
      <c r="BE5315" s="21"/>
      <c r="BG5315" s="10"/>
      <c r="BH5315" s="21">
        <f t="shared" si="542"/>
        <v>0</v>
      </c>
      <c r="BI5315" s="22">
        <f t="shared" si="542"/>
        <v>4.8110000000000002E-3</v>
      </c>
      <c r="BJ5315" s="21"/>
      <c r="BK5315" s="21">
        <v>0</v>
      </c>
      <c r="BL5315" s="22">
        <v>1.4433000000000001E-2</v>
      </c>
      <c r="BM5315" s="21"/>
      <c r="BN5315" s="21">
        <f t="shared" si="540"/>
        <v>0</v>
      </c>
      <c r="BO5315" s="22">
        <f t="shared" si="540"/>
        <v>5.7732000000000006E-2</v>
      </c>
      <c r="BP5315" s="21">
        <f t="shared" si="540"/>
        <v>0</v>
      </c>
    </row>
    <row r="5316" spans="1:68" ht="11.1" hidden="1" customHeight="1" outlineLevel="2" x14ac:dyDescent="0.2">
      <c r="A5316" s="10"/>
      <c r="B5316" s="18"/>
      <c r="C5316" s="18"/>
      <c r="D5316" s="18"/>
      <c r="E5316" s="23" t="s">
        <v>4657</v>
      </c>
      <c r="F5316" s="208">
        <v>6.0140000000000002</v>
      </c>
      <c r="G5316" s="208">
        <v>6.2859999999999996</v>
      </c>
      <c r="H5316" s="208">
        <v>2.3210000000000002</v>
      </c>
      <c r="I5316" s="239">
        <v>1</v>
      </c>
      <c r="J5316" s="239"/>
      <c r="K5316" s="24"/>
      <c r="L5316" s="24"/>
      <c r="M5316" s="24"/>
      <c r="N5316" s="208">
        <v>1.391</v>
      </c>
      <c r="O5316" s="24"/>
      <c r="P5316" s="208">
        <v>2</v>
      </c>
      <c r="Q5316" s="208">
        <v>3.7440000000000002</v>
      </c>
      <c r="R5316" s="208">
        <v>4.7850000000000001</v>
      </c>
      <c r="S5316" s="208">
        <v>7.1829999999999998</v>
      </c>
      <c r="T5316" s="208">
        <v>5.9960000000000004</v>
      </c>
      <c r="U5316" s="208">
        <v>3.5</v>
      </c>
      <c r="V5316" s="208">
        <v>1.1000000000000001</v>
      </c>
      <c r="W5316" s="24"/>
      <c r="X5316" s="24"/>
      <c r="Y5316" s="24"/>
      <c r="Z5316" s="24"/>
      <c r="AA5316" s="24"/>
      <c r="AB5316" s="208">
        <v>1.587</v>
      </c>
      <c r="AC5316" s="208">
        <v>16.747</v>
      </c>
      <c r="AD5316" s="208">
        <v>2.766</v>
      </c>
      <c r="AE5316" s="208">
        <v>6.3440000000000003</v>
      </c>
      <c r="AF5316" s="208">
        <v>3.9990000000000001</v>
      </c>
      <c r="AG5316" s="208">
        <v>2.71</v>
      </c>
      <c r="AH5316" s="24"/>
      <c r="AI5316" s="24"/>
      <c r="AJ5316" s="24"/>
      <c r="AK5316" s="24"/>
      <c r="AL5316" s="24"/>
      <c r="AM5316" s="24"/>
      <c r="AN5316" s="208">
        <v>3.1459999999999999</v>
      </c>
      <c r="AO5316" s="208">
        <v>6.649</v>
      </c>
      <c r="AP5316" s="208">
        <v>5.7949999999999999</v>
      </c>
      <c r="AQ5316" s="208">
        <v>9.06</v>
      </c>
      <c r="AR5316" s="208">
        <v>5.7679999999999998</v>
      </c>
      <c r="AS5316" s="208">
        <v>5.5</v>
      </c>
      <c r="AT5316" s="208">
        <v>2.544</v>
      </c>
      <c r="AU5316" s="24"/>
      <c r="AV5316" s="24"/>
      <c r="AW5316" s="24"/>
      <c r="AX5316" s="24"/>
      <c r="AY5316" s="24"/>
      <c r="AZ5316" s="208">
        <v>1.2050000000000001</v>
      </c>
      <c r="BA5316" s="208">
        <v>5.9710000000000001</v>
      </c>
      <c r="BB5316" s="21">
        <f t="shared" si="539"/>
        <v>16.747</v>
      </c>
      <c r="BC5316" s="21"/>
      <c r="BD5316" s="22">
        <f t="shared" si="541"/>
        <v>22.509408602150536</v>
      </c>
      <c r="BE5316" s="21"/>
      <c r="BG5316" s="10"/>
      <c r="BH5316" s="21">
        <f t="shared" si="542"/>
        <v>0</v>
      </c>
      <c r="BI5316" s="22">
        <f t="shared" si="542"/>
        <v>1.6747000000000001E-2</v>
      </c>
      <c r="BJ5316" s="21"/>
      <c r="BK5316" s="21">
        <v>0</v>
      </c>
      <c r="BL5316" s="22">
        <v>5.0241000000000008E-2</v>
      </c>
      <c r="BM5316" s="21"/>
      <c r="BN5316" s="21">
        <f t="shared" si="540"/>
        <v>0</v>
      </c>
      <c r="BO5316" s="22">
        <f t="shared" si="540"/>
        <v>0.20096400000000003</v>
      </c>
      <c r="BP5316" s="21">
        <f t="shared" si="540"/>
        <v>0</v>
      </c>
    </row>
    <row r="5317" spans="1:68" ht="21.95" hidden="1" customHeight="1" outlineLevel="1" collapsed="1" x14ac:dyDescent="0.2">
      <c r="A5317" s="10"/>
      <c r="B5317" s="18"/>
      <c r="C5317" s="18"/>
      <c r="D5317" s="18"/>
      <c r="E5317" s="19" t="s">
        <v>4658</v>
      </c>
      <c r="F5317" s="209">
        <v>100.333</v>
      </c>
      <c r="G5317" s="209">
        <v>85.850999999999999</v>
      </c>
      <c r="H5317" s="209">
        <v>82.057000000000002</v>
      </c>
      <c r="I5317" s="240">
        <v>60.15</v>
      </c>
      <c r="J5317" s="240"/>
      <c r="K5317" s="209">
        <v>23.734999999999999</v>
      </c>
      <c r="L5317" s="209">
        <v>5.0140000000000002</v>
      </c>
      <c r="M5317" s="209">
        <v>23.664999999999999</v>
      </c>
      <c r="N5317" s="209">
        <v>2.2450000000000001</v>
      </c>
      <c r="O5317" s="209">
        <v>22.553000000000001</v>
      </c>
      <c r="P5317" s="209">
        <v>105.48699999999999</v>
      </c>
      <c r="Q5317" s="209">
        <v>86.076999999999998</v>
      </c>
      <c r="R5317" s="209">
        <v>111.30800000000001</v>
      </c>
      <c r="S5317" s="209">
        <v>129.58500000000001</v>
      </c>
      <c r="T5317" s="209">
        <v>94.311999999999998</v>
      </c>
      <c r="U5317" s="209">
        <v>81.186000000000007</v>
      </c>
      <c r="V5317" s="209">
        <v>33.088999999999999</v>
      </c>
      <c r="W5317" s="209">
        <v>41.786999999999999</v>
      </c>
      <c r="X5317" s="209">
        <v>5.93</v>
      </c>
      <c r="Y5317" s="209">
        <v>8.8539999999999992</v>
      </c>
      <c r="Z5317" s="209">
        <v>3.907</v>
      </c>
      <c r="AA5317" s="209">
        <v>13.661</v>
      </c>
      <c r="AB5317" s="209">
        <v>73.972999999999999</v>
      </c>
      <c r="AC5317" s="209">
        <v>105.599</v>
      </c>
      <c r="AD5317" s="209">
        <v>135.113</v>
      </c>
      <c r="AE5317" s="209">
        <v>141.155</v>
      </c>
      <c r="AF5317" s="209">
        <v>110.824</v>
      </c>
      <c r="AG5317" s="209">
        <v>88.963999999999999</v>
      </c>
      <c r="AH5317" s="209">
        <v>70.138999999999996</v>
      </c>
      <c r="AI5317" s="209">
        <v>29.242000000000001</v>
      </c>
      <c r="AJ5317" s="209">
        <v>19.834</v>
      </c>
      <c r="AK5317" s="209">
        <v>6.0739999999999998</v>
      </c>
      <c r="AL5317" s="20"/>
      <c r="AM5317" s="209">
        <v>11.321999999999999</v>
      </c>
      <c r="AN5317" s="209">
        <v>39.832999999999998</v>
      </c>
      <c r="AO5317" s="209">
        <v>63.665999999999997</v>
      </c>
      <c r="AP5317" s="209">
        <v>77.87</v>
      </c>
      <c r="AQ5317" s="209">
        <v>81.022999999999996</v>
      </c>
      <c r="AR5317" s="209">
        <v>64.760999999999996</v>
      </c>
      <c r="AS5317" s="209">
        <v>44.314999999999998</v>
      </c>
      <c r="AT5317" s="209">
        <v>51.997999999999998</v>
      </c>
      <c r="AU5317" s="209">
        <v>11.516</v>
      </c>
      <c r="AV5317" s="209">
        <v>3.9260000000000002</v>
      </c>
      <c r="AW5317" s="209">
        <v>1.754</v>
      </c>
      <c r="AX5317" s="209">
        <v>5.3680000000000003</v>
      </c>
      <c r="AY5317" s="209">
        <v>32.229999999999997</v>
      </c>
      <c r="AZ5317" s="209">
        <v>53.226999999999997</v>
      </c>
      <c r="BA5317" s="209">
        <v>75.727000000000004</v>
      </c>
      <c r="BB5317" s="56">
        <f>SUM(BB5318:BB5327)</f>
        <v>160.05600000000001</v>
      </c>
      <c r="BC5317" s="21">
        <f>BF5317</f>
        <v>272</v>
      </c>
      <c r="BD5317" s="22">
        <f t="shared" si="541"/>
        <v>215.12903225806454</v>
      </c>
      <c r="BE5317" s="21">
        <f>BC5317-BD5317</f>
        <v>56.870967741935459</v>
      </c>
      <c r="BF5317" s="2">
        <v>272</v>
      </c>
      <c r="BG5317" s="10">
        <v>5</v>
      </c>
      <c r="BH5317" s="21">
        <f t="shared" si="542"/>
        <v>0.20236799999999999</v>
      </c>
      <c r="BI5317" s="22">
        <f t="shared" si="542"/>
        <v>0.16005600000000003</v>
      </c>
      <c r="BJ5317" s="21">
        <f>BH5317-BI5317</f>
        <v>4.2311999999999961E-2</v>
      </c>
      <c r="BK5317" s="21">
        <v>0.60710399999999998</v>
      </c>
      <c r="BL5317" s="22">
        <v>0.48016800000000009</v>
      </c>
      <c r="BM5317" s="21">
        <v>0.12693599999999988</v>
      </c>
      <c r="BN5317" s="21">
        <f t="shared" si="540"/>
        <v>2.4284159999999999</v>
      </c>
      <c r="BO5317" s="22">
        <f t="shared" si="540"/>
        <v>1.9206720000000004</v>
      </c>
      <c r="BP5317" s="21">
        <f t="shared" si="540"/>
        <v>0.50774399999999953</v>
      </c>
    </row>
    <row r="5318" spans="1:68" ht="11.1" hidden="1" customHeight="1" outlineLevel="2" x14ac:dyDescent="0.2">
      <c r="A5318" s="10"/>
      <c r="B5318" s="18"/>
      <c r="C5318" s="18"/>
      <c r="D5318" s="18"/>
      <c r="E5318" s="23" t="s">
        <v>4659</v>
      </c>
      <c r="F5318" s="208">
        <v>6.3410000000000002</v>
      </c>
      <c r="G5318" s="208">
        <v>5.4640000000000004</v>
      </c>
      <c r="H5318" s="208">
        <v>5.4039999999999999</v>
      </c>
      <c r="I5318" s="239">
        <v>4.0599999999999996</v>
      </c>
      <c r="J5318" s="239"/>
      <c r="K5318" s="208">
        <v>1.819</v>
      </c>
      <c r="L5318" s="24"/>
      <c r="M5318" s="24"/>
      <c r="N5318" s="24"/>
      <c r="O5318" s="208">
        <v>1.0660000000000001</v>
      </c>
      <c r="P5318" s="208">
        <v>3.49</v>
      </c>
      <c r="Q5318" s="208">
        <v>6.4320000000000004</v>
      </c>
      <c r="R5318" s="208">
        <v>7.0739999999999998</v>
      </c>
      <c r="S5318" s="208">
        <v>7.7889999999999997</v>
      </c>
      <c r="T5318" s="208">
        <v>7.0810000000000004</v>
      </c>
      <c r="U5318" s="208">
        <v>5.4219999999999997</v>
      </c>
      <c r="V5318" s="208">
        <v>3.3260000000000001</v>
      </c>
      <c r="W5318" s="208">
        <v>3.1269999999999998</v>
      </c>
      <c r="X5318" s="24"/>
      <c r="Y5318" s="24"/>
      <c r="Z5318" s="24"/>
      <c r="AA5318" s="208">
        <v>0.77500000000000002</v>
      </c>
      <c r="AB5318" s="208">
        <v>3.5579999999999998</v>
      </c>
      <c r="AC5318" s="208">
        <v>5.258</v>
      </c>
      <c r="AD5318" s="208">
        <v>6.7569999999999997</v>
      </c>
      <c r="AE5318" s="208">
        <v>6.0339999999999998</v>
      </c>
      <c r="AF5318" s="208">
        <v>5.4130000000000003</v>
      </c>
      <c r="AG5318" s="208">
        <v>4.109</v>
      </c>
      <c r="AH5318" s="208">
        <v>3.0030000000000001</v>
      </c>
      <c r="AI5318" s="24"/>
      <c r="AJ5318" s="24"/>
      <c r="AK5318" s="24"/>
      <c r="AL5318" s="24"/>
      <c r="AM5318" s="208">
        <v>0.52800000000000002</v>
      </c>
      <c r="AN5318" s="208">
        <v>3.4420000000000002</v>
      </c>
      <c r="AO5318" s="208">
        <v>5.6539999999999999</v>
      </c>
      <c r="AP5318" s="208">
        <v>6.7709999999999999</v>
      </c>
      <c r="AQ5318" s="208">
        <v>6.2869999999999999</v>
      </c>
      <c r="AR5318" s="208">
        <v>5.0110000000000001</v>
      </c>
      <c r="AS5318" s="208">
        <v>5.1459999999999999</v>
      </c>
      <c r="AT5318" s="208">
        <v>3.9420000000000002</v>
      </c>
      <c r="AU5318" s="208">
        <v>0.49099999999999999</v>
      </c>
      <c r="AV5318" s="24"/>
      <c r="AW5318" s="24"/>
      <c r="AX5318" s="24"/>
      <c r="AY5318" s="208">
        <v>1.0429999999999999</v>
      </c>
      <c r="AZ5318" s="208">
        <v>3.0590000000000002</v>
      </c>
      <c r="BA5318" s="208">
        <v>5.452</v>
      </c>
      <c r="BB5318" s="21">
        <f t="shared" si="539"/>
        <v>7.7889999999999997</v>
      </c>
      <c r="BC5318" s="21"/>
      <c r="BD5318" s="22">
        <f t="shared" si="541"/>
        <v>10.469086021505376</v>
      </c>
      <c r="BE5318" s="21"/>
      <c r="BG5318" s="10"/>
      <c r="BH5318" s="21">
        <f t="shared" si="542"/>
        <v>0</v>
      </c>
      <c r="BI5318" s="22">
        <f t="shared" si="542"/>
        <v>7.7889999999999999E-3</v>
      </c>
      <c r="BJ5318" s="21"/>
      <c r="BK5318" s="21">
        <v>0</v>
      </c>
      <c r="BL5318" s="22">
        <v>2.3366999999999999E-2</v>
      </c>
      <c r="BM5318" s="21"/>
      <c r="BN5318" s="21">
        <f t="shared" si="540"/>
        <v>0</v>
      </c>
      <c r="BO5318" s="22">
        <f t="shared" si="540"/>
        <v>9.3467999999999996E-2</v>
      </c>
      <c r="BP5318" s="21">
        <f t="shared" si="540"/>
        <v>0</v>
      </c>
    </row>
    <row r="5319" spans="1:68" ht="11.1" hidden="1" customHeight="1" outlineLevel="2" x14ac:dyDescent="0.2">
      <c r="A5319" s="10"/>
      <c r="B5319" s="18"/>
      <c r="C5319" s="18"/>
      <c r="D5319" s="18"/>
      <c r="E5319" s="23" t="s">
        <v>4660</v>
      </c>
      <c r="F5319" s="208">
        <v>24.381</v>
      </c>
      <c r="G5319" s="208">
        <v>20.218</v>
      </c>
      <c r="H5319" s="208">
        <v>16.417000000000002</v>
      </c>
      <c r="I5319" s="239">
        <v>10.752000000000001</v>
      </c>
      <c r="J5319" s="239"/>
      <c r="K5319" s="208">
        <v>4.4569999999999999</v>
      </c>
      <c r="L5319" s="208">
        <v>1.042</v>
      </c>
      <c r="M5319" s="208">
        <v>0.373</v>
      </c>
      <c r="N5319" s="24"/>
      <c r="O5319" s="208">
        <v>5.1349999999999998</v>
      </c>
      <c r="P5319" s="208">
        <v>14.585000000000001</v>
      </c>
      <c r="Q5319" s="208">
        <v>22.574999999999999</v>
      </c>
      <c r="R5319" s="208">
        <v>27.408000000000001</v>
      </c>
      <c r="S5319" s="208">
        <v>28.847999999999999</v>
      </c>
      <c r="T5319" s="208">
        <v>27.145</v>
      </c>
      <c r="U5319" s="208">
        <v>21.893000000000001</v>
      </c>
      <c r="V5319" s="208">
        <v>8.9090000000000007</v>
      </c>
      <c r="W5319" s="208">
        <v>7.4939999999999998</v>
      </c>
      <c r="X5319" s="208">
        <v>0.77600000000000002</v>
      </c>
      <c r="Y5319" s="208">
        <v>0.28899999999999998</v>
      </c>
      <c r="Z5319" s="208">
        <v>1.831</v>
      </c>
      <c r="AA5319" s="208">
        <v>4.5990000000000002</v>
      </c>
      <c r="AB5319" s="208">
        <v>15.919</v>
      </c>
      <c r="AC5319" s="208">
        <v>24.669</v>
      </c>
      <c r="AD5319" s="208">
        <v>29.934999999999999</v>
      </c>
      <c r="AE5319" s="208">
        <v>32.011000000000003</v>
      </c>
      <c r="AF5319" s="208">
        <v>27.632999999999999</v>
      </c>
      <c r="AG5319" s="208">
        <v>28.757000000000001</v>
      </c>
      <c r="AH5319" s="208">
        <v>22.065000000000001</v>
      </c>
      <c r="AI5319" s="208">
        <v>18.093</v>
      </c>
      <c r="AJ5319" s="208">
        <v>16.731000000000002</v>
      </c>
      <c r="AK5319" s="208">
        <v>3.76</v>
      </c>
      <c r="AL5319" s="24"/>
      <c r="AM5319" s="208">
        <v>4.7270000000000003</v>
      </c>
      <c r="AN5319" s="208">
        <v>11.396000000000001</v>
      </c>
      <c r="AO5319" s="208">
        <v>21.396999999999998</v>
      </c>
      <c r="AP5319" s="208">
        <v>24.518999999999998</v>
      </c>
      <c r="AQ5319" s="208">
        <v>28.815999999999999</v>
      </c>
      <c r="AR5319" s="208">
        <v>21.402000000000001</v>
      </c>
      <c r="AS5319" s="208">
        <v>5.58</v>
      </c>
      <c r="AT5319" s="208">
        <v>20.943999999999999</v>
      </c>
      <c r="AU5319" s="208">
        <v>2.2709999999999999</v>
      </c>
      <c r="AV5319" s="208">
        <v>7.1999999999999995E-2</v>
      </c>
      <c r="AW5319" s="24"/>
      <c r="AX5319" s="208">
        <v>2.3580000000000001</v>
      </c>
      <c r="AY5319" s="208">
        <v>20.29</v>
      </c>
      <c r="AZ5319" s="208">
        <v>29.077000000000002</v>
      </c>
      <c r="BA5319" s="208">
        <v>33.399000000000001</v>
      </c>
      <c r="BB5319" s="21">
        <f t="shared" ref="BB5319:BB5382" si="543">MAX(F5319:BA5319)</f>
        <v>33.399000000000001</v>
      </c>
      <c r="BC5319" s="21"/>
      <c r="BD5319" s="22">
        <f t="shared" si="541"/>
        <v>44.891129032258064</v>
      </c>
      <c r="BE5319" s="21"/>
      <c r="BG5319" s="10"/>
      <c r="BH5319" s="21">
        <f t="shared" si="542"/>
        <v>0</v>
      </c>
      <c r="BI5319" s="22">
        <f t="shared" si="542"/>
        <v>3.3398999999999998E-2</v>
      </c>
      <c r="BJ5319" s="21"/>
      <c r="BK5319" s="21">
        <v>0</v>
      </c>
      <c r="BL5319" s="22">
        <v>0.10019699999999999</v>
      </c>
      <c r="BM5319" s="21"/>
      <c r="BN5319" s="21">
        <f t="shared" si="540"/>
        <v>0</v>
      </c>
      <c r="BO5319" s="22">
        <f t="shared" si="540"/>
        <v>0.40078799999999998</v>
      </c>
      <c r="BP5319" s="21">
        <f t="shared" si="540"/>
        <v>0</v>
      </c>
    </row>
    <row r="5320" spans="1:68" ht="11.1" hidden="1" customHeight="1" outlineLevel="2" x14ac:dyDescent="0.2">
      <c r="A5320" s="10"/>
      <c r="B5320" s="18"/>
      <c r="C5320" s="18"/>
      <c r="D5320" s="18"/>
      <c r="E5320" s="23" t="s">
        <v>4661</v>
      </c>
      <c r="F5320" s="208">
        <v>14.545999999999999</v>
      </c>
      <c r="G5320" s="208">
        <v>10.191000000000001</v>
      </c>
      <c r="H5320" s="208">
        <v>8.1630000000000003</v>
      </c>
      <c r="I5320" s="239">
        <v>6.2549999999999999</v>
      </c>
      <c r="J5320" s="239"/>
      <c r="K5320" s="208">
        <v>4.9720000000000004</v>
      </c>
      <c r="L5320" s="208">
        <v>3.972</v>
      </c>
      <c r="M5320" s="208">
        <v>2.2879999999999998</v>
      </c>
      <c r="N5320" s="208">
        <v>2.2450000000000001</v>
      </c>
      <c r="O5320" s="208">
        <v>4.5350000000000001</v>
      </c>
      <c r="P5320" s="208">
        <v>7.1849999999999996</v>
      </c>
      <c r="Q5320" s="208">
        <v>11.365</v>
      </c>
      <c r="R5320" s="208">
        <v>14.897</v>
      </c>
      <c r="S5320" s="208">
        <v>14.458</v>
      </c>
      <c r="T5320" s="208">
        <v>11.404999999999999</v>
      </c>
      <c r="U5320" s="208">
        <v>9.19</v>
      </c>
      <c r="V5320" s="208">
        <v>7.5620000000000003</v>
      </c>
      <c r="W5320" s="208">
        <v>5.5289999999999999</v>
      </c>
      <c r="X5320" s="208">
        <v>3.8029999999999999</v>
      </c>
      <c r="Y5320" s="208">
        <v>3.0529999999999999</v>
      </c>
      <c r="Z5320" s="208">
        <v>2.0760000000000001</v>
      </c>
      <c r="AA5320" s="208">
        <v>2.65</v>
      </c>
      <c r="AB5320" s="208">
        <v>8.2609999999999992</v>
      </c>
      <c r="AC5320" s="208">
        <v>11.055999999999999</v>
      </c>
      <c r="AD5320" s="208">
        <v>11.12</v>
      </c>
      <c r="AE5320" s="208">
        <v>12.196</v>
      </c>
      <c r="AF5320" s="208">
        <v>9.5980000000000008</v>
      </c>
      <c r="AG5320" s="208">
        <v>7.0359999999999996</v>
      </c>
      <c r="AH5320" s="208">
        <v>7.633</v>
      </c>
      <c r="AI5320" s="208">
        <v>2.5110000000000001</v>
      </c>
      <c r="AJ5320" s="208">
        <v>2.8439999999999999</v>
      </c>
      <c r="AK5320" s="208">
        <v>2.2799999999999998</v>
      </c>
      <c r="AL5320" s="24"/>
      <c r="AM5320" s="208">
        <v>2.73</v>
      </c>
      <c r="AN5320" s="208">
        <v>4.984</v>
      </c>
      <c r="AO5320" s="208">
        <v>7.9770000000000003</v>
      </c>
      <c r="AP5320" s="208">
        <v>8.3810000000000002</v>
      </c>
      <c r="AQ5320" s="208">
        <v>8.1010000000000009</v>
      </c>
      <c r="AR5320" s="208">
        <v>6.6749999999999998</v>
      </c>
      <c r="AS5320" s="208">
        <v>5.0339999999999998</v>
      </c>
      <c r="AT5320" s="208">
        <v>7.6840000000000002</v>
      </c>
      <c r="AU5320" s="208">
        <v>4.5060000000000002</v>
      </c>
      <c r="AV5320" s="208">
        <v>3.5569999999999999</v>
      </c>
      <c r="AW5320" s="208">
        <v>1.6040000000000001</v>
      </c>
      <c r="AX5320" s="208">
        <v>2.8109999999999999</v>
      </c>
      <c r="AY5320" s="208">
        <v>3.278</v>
      </c>
      <c r="AZ5320" s="208">
        <v>4.0810000000000004</v>
      </c>
      <c r="BA5320" s="208">
        <v>5.3170000000000002</v>
      </c>
      <c r="BB5320" s="21">
        <f t="shared" si="543"/>
        <v>14.897</v>
      </c>
      <c r="BC5320" s="21"/>
      <c r="BD5320" s="22">
        <f t="shared" si="541"/>
        <v>20.022849462365592</v>
      </c>
      <c r="BE5320" s="21"/>
      <c r="BG5320" s="10"/>
      <c r="BH5320" s="21">
        <f t="shared" si="542"/>
        <v>0</v>
      </c>
      <c r="BI5320" s="22">
        <f t="shared" si="542"/>
        <v>1.4897000000000001E-2</v>
      </c>
      <c r="BJ5320" s="21"/>
      <c r="BK5320" s="21">
        <v>0</v>
      </c>
      <c r="BL5320" s="22">
        <v>4.4691000000000002E-2</v>
      </c>
      <c r="BM5320" s="21"/>
      <c r="BN5320" s="21">
        <f t="shared" si="540"/>
        <v>0</v>
      </c>
      <c r="BO5320" s="22">
        <f t="shared" si="540"/>
        <v>0.17876400000000001</v>
      </c>
      <c r="BP5320" s="21">
        <f t="shared" si="540"/>
        <v>0</v>
      </c>
    </row>
    <row r="5321" spans="1:68" ht="11.1" hidden="1" customHeight="1" outlineLevel="2" x14ac:dyDescent="0.2">
      <c r="A5321" s="10"/>
      <c r="B5321" s="18"/>
      <c r="C5321" s="18"/>
      <c r="D5321" s="18"/>
      <c r="E5321" s="23" t="s">
        <v>4662</v>
      </c>
      <c r="F5321" s="208">
        <v>4.4720000000000004</v>
      </c>
      <c r="G5321" s="208">
        <v>6.7050000000000001</v>
      </c>
      <c r="H5321" s="208">
        <v>6.6859999999999999</v>
      </c>
      <c r="I5321" s="239">
        <v>5.0220000000000002</v>
      </c>
      <c r="J5321" s="239"/>
      <c r="K5321" s="208">
        <v>3.7999999999999999E-2</v>
      </c>
      <c r="L5321" s="24"/>
      <c r="M5321" s="208">
        <v>2.4550000000000001</v>
      </c>
      <c r="N5321" s="24"/>
      <c r="O5321" s="24"/>
      <c r="P5321" s="208">
        <v>7.4569999999999999</v>
      </c>
      <c r="Q5321" s="208">
        <v>8.6460000000000008</v>
      </c>
      <c r="R5321" s="208">
        <v>10.262</v>
      </c>
      <c r="S5321" s="208">
        <v>11.244999999999999</v>
      </c>
      <c r="T5321" s="208">
        <v>10.295999999999999</v>
      </c>
      <c r="U5321" s="208">
        <v>8.0950000000000006</v>
      </c>
      <c r="V5321" s="24"/>
      <c r="W5321" s="208">
        <v>5.298</v>
      </c>
      <c r="X5321" s="24"/>
      <c r="Y5321" s="24"/>
      <c r="Z5321" s="24"/>
      <c r="AA5321" s="24"/>
      <c r="AB5321" s="24"/>
      <c r="AC5321" s="24"/>
      <c r="AD5321" s="24"/>
      <c r="AE5321" s="24"/>
      <c r="AF5321" s="24"/>
      <c r="AG5321" s="24"/>
      <c r="AH5321" s="24"/>
      <c r="AI5321" s="24"/>
      <c r="AJ5321" s="24"/>
      <c r="AK5321" s="24"/>
      <c r="AL5321" s="24"/>
      <c r="AM5321" s="24"/>
      <c r="AN5321" s="24"/>
      <c r="AO5321" s="24"/>
      <c r="AP5321" s="24"/>
      <c r="AQ5321" s="24"/>
      <c r="AR5321" s="24"/>
      <c r="AS5321" s="24"/>
      <c r="AT5321" s="24"/>
      <c r="AU5321" s="24"/>
      <c r="AV5321" s="24"/>
      <c r="AW5321" s="24"/>
      <c r="AX5321" s="24"/>
      <c r="AY5321" s="24"/>
      <c r="AZ5321" s="24"/>
      <c r="BA5321" s="24"/>
      <c r="BB5321" s="21">
        <f t="shared" si="543"/>
        <v>11.244999999999999</v>
      </c>
      <c r="BC5321" s="21"/>
      <c r="BD5321" s="22">
        <f t="shared" si="541"/>
        <v>15.114247311827956</v>
      </c>
      <c r="BE5321" s="21"/>
      <c r="BG5321" s="10"/>
      <c r="BH5321" s="21">
        <f t="shared" si="542"/>
        <v>0</v>
      </c>
      <c r="BI5321" s="22">
        <f t="shared" si="542"/>
        <v>1.1245E-2</v>
      </c>
      <c r="BJ5321" s="21"/>
      <c r="BK5321" s="21">
        <v>0</v>
      </c>
      <c r="BL5321" s="22">
        <v>3.3735000000000001E-2</v>
      </c>
      <c r="BM5321" s="21"/>
      <c r="BN5321" s="21">
        <f t="shared" si="540"/>
        <v>0</v>
      </c>
      <c r="BO5321" s="22">
        <f t="shared" si="540"/>
        <v>0.13494</v>
      </c>
      <c r="BP5321" s="21">
        <f t="shared" si="540"/>
        <v>0</v>
      </c>
    </row>
    <row r="5322" spans="1:68" ht="11.1" hidden="1" customHeight="1" outlineLevel="2" x14ac:dyDescent="0.2">
      <c r="A5322" s="10"/>
      <c r="B5322" s="18"/>
      <c r="C5322" s="18"/>
      <c r="D5322" s="18"/>
      <c r="E5322" s="23" t="s">
        <v>4663</v>
      </c>
      <c r="F5322" s="208">
        <v>17.199000000000002</v>
      </c>
      <c r="G5322" s="208">
        <v>14.534000000000001</v>
      </c>
      <c r="H5322" s="208">
        <v>19.309999999999999</v>
      </c>
      <c r="I5322" s="239">
        <v>14.436999999999999</v>
      </c>
      <c r="J5322" s="239"/>
      <c r="K5322" s="208">
        <v>3.08</v>
      </c>
      <c r="L5322" s="24"/>
      <c r="M5322" s="208">
        <v>18.548999999999999</v>
      </c>
      <c r="N5322" s="24"/>
      <c r="O5322" s="24"/>
      <c r="P5322" s="208">
        <v>36.094000000000001</v>
      </c>
      <c r="Q5322" s="208">
        <v>10.066000000000001</v>
      </c>
      <c r="R5322" s="208">
        <v>12.864000000000001</v>
      </c>
      <c r="S5322" s="208">
        <v>31.048999999999999</v>
      </c>
      <c r="T5322" s="24"/>
      <c r="U5322" s="208">
        <v>4.2409999999999997</v>
      </c>
      <c r="V5322" s="24"/>
      <c r="W5322" s="208">
        <v>13.215999999999999</v>
      </c>
      <c r="X5322" s="208">
        <v>1.351</v>
      </c>
      <c r="Y5322" s="208">
        <v>5.5119999999999996</v>
      </c>
      <c r="Z5322" s="24"/>
      <c r="AA5322" s="24"/>
      <c r="AB5322" s="24"/>
      <c r="AC5322" s="24"/>
      <c r="AD5322" s="24"/>
      <c r="AE5322" s="24"/>
      <c r="AF5322" s="24"/>
      <c r="AG5322" s="24"/>
      <c r="AH5322" s="24"/>
      <c r="AI5322" s="24"/>
      <c r="AJ5322" s="24"/>
      <c r="AK5322" s="24"/>
      <c r="AL5322" s="24"/>
      <c r="AM5322" s="24"/>
      <c r="AN5322" s="24"/>
      <c r="AO5322" s="24"/>
      <c r="AP5322" s="24"/>
      <c r="AQ5322" s="24"/>
      <c r="AR5322" s="24"/>
      <c r="AS5322" s="24"/>
      <c r="AT5322" s="24"/>
      <c r="AU5322" s="24"/>
      <c r="AV5322" s="24"/>
      <c r="AW5322" s="24"/>
      <c r="AX5322" s="24"/>
      <c r="AY5322" s="24"/>
      <c r="AZ5322" s="24"/>
      <c r="BA5322" s="24"/>
      <c r="BB5322" s="21">
        <f t="shared" si="543"/>
        <v>36.094000000000001</v>
      </c>
      <c r="BC5322" s="21"/>
      <c r="BD5322" s="22">
        <f t="shared" si="541"/>
        <v>48.513440860215056</v>
      </c>
      <c r="BE5322" s="21"/>
      <c r="BG5322" s="10"/>
      <c r="BH5322" s="21">
        <f t="shared" si="542"/>
        <v>0</v>
      </c>
      <c r="BI5322" s="22">
        <f t="shared" si="542"/>
        <v>3.6094000000000008E-2</v>
      </c>
      <c r="BJ5322" s="21"/>
      <c r="BK5322" s="21">
        <v>0</v>
      </c>
      <c r="BL5322" s="22">
        <v>0.10828200000000002</v>
      </c>
      <c r="BM5322" s="21"/>
      <c r="BN5322" s="21">
        <f t="shared" si="540"/>
        <v>0</v>
      </c>
      <c r="BO5322" s="22">
        <f t="shared" si="540"/>
        <v>0.43312800000000007</v>
      </c>
      <c r="BP5322" s="21">
        <f t="shared" si="540"/>
        <v>0</v>
      </c>
    </row>
    <row r="5323" spans="1:68" ht="11.1" hidden="1" customHeight="1" outlineLevel="2" x14ac:dyDescent="0.2">
      <c r="A5323" s="10"/>
      <c r="B5323" s="18"/>
      <c r="C5323" s="18"/>
      <c r="D5323" s="18"/>
      <c r="E5323" s="23" t="s">
        <v>4664</v>
      </c>
      <c r="F5323" s="208">
        <v>14.077999999999999</v>
      </c>
      <c r="G5323" s="208">
        <v>12.877000000000001</v>
      </c>
      <c r="H5323" s="208">
        <v>12.096</v>
      </c>
      <c r="I5323" s="239">
        <v>9.673</v>
      </c>
      <c r="J5323" s="239"/>
      <c r="K5323" s="208">
        <v>4.4539999999999997</v>
      </c>
      <c r="L5323" s="24"/>
      <c r="M5323" s="24"/>
      <c r="N5323" s="24"/>
      <c r="O5323" s="208">
        <v>3.7480000000000002</v>
      </c>
      <c r="P5323" s="208">
        <v>10.202</v>
      </c>
      <c r="Q5323" s="208">
        <v>12.754</v>
      </c>
      <c r="R5323" s="208">
        <v>15.319000000000001</v>
      </c>
      <c r="S5323" s="208">
        <v>17.923999999999999</v>
      </c>
      <c r="T5323" s="208">
        <v>16.422999999999998</v>
      </c>
      <c r="U5323" s="208">
        <v>14.893000000000001</v>
      </c>
      <c r="V5323" s="208">
        <v>6.2560000000000002</v>
      </c>
      <c r="W5323" s="208">
        <v>3.6320000000000001</v>
      </c>
      <c r="X5323" s="24"/>
      <c r="Y5323" s="24"/>
      <c r="Z5323" s="24"/>
      <c r="AA5323" s="208">
        <v>3.68</v>
      </c>
      <c r="AB5323" s="208">
        <v>9.3810000000000002</v>
      </c>
      <c r="AC5323" s="208">
        <v>13.058999999999999</v>
      </c>
      <c r="AD5323" s="208">
        <v>16.757999999999999</v>
      </c>
      <c r="AE5323" s="208">
        <v>15.12</v>
      </c>
      <c r="AF5323" s="208">
        <v>13.000999999999999</v>
      </c>
      <c r="AG5323" s="208">
        <v>9.8829999999999991</v>
      </c>
      <c r="AH5323" s="208">
        <v>7.1829999999999998</v>
      </c>
      <c r="AI5323" s="208">
        <v>2.8969999999999998</v>
      </c>
      <c r="AJ5323" s="24"/>
      <c r="AK5323" s="24"/>
      <c r="AL5323" s="24"/>
      <c r="AM5323" s="208">
        <v>1.913</v>
      </c>
      <c r="AN5323" s="208">
        <v>8.2970000000000006</v>
      </c>
      <c r="AO5323" s="208">
        <v>12.042999999999999</v>
      </c>
      <c r="AP5323" s="208">
        <v>14.954000000000001</v>
      </c>
      <c r="AQ5323" s="208">
        <v>15.945</v>
      </c>
      <c r="AR5323" s="208">
        <v>13.034000000000001</v>
      </c>
      <c r="AS5323" s="208">
        <v>11.56</v>
      </c>
      <c r="AT5323" s="208">
        <v>7.6989999999999998</v>
      </c>
      <c r="AU5323" s="208">
        <v>0.68300000000000005</v>
      </c>
      <c r="AV5323" s="24"/>
      <c r="AW5323" s="24"/>
      <c r="AX5323" s="24"/>
      <c r="AY5323" s="208">
        <v>4.2370000000000001</v>
      </c>
      <c r="AZ5323" s="208">
        <v>9.0609999999999999</v>
      </c>
      <c r="BA5323" s="208">
        <v>11.144</v>
      </c>
      <c r="BB5323" s="21">
        <f t="shared" si="543"/>
        <v>17.923999999999999</v>
      </c>
      <c r="BC5323" s="21"/>
      <c r="BD5323" s="22">
        <f t="shared" si="541"/>
        <v>24.091397849462364</v>
      </c>
      <c r="BE5323" s="21"/>
      <c r="BG5323" s="10"/>
      <c r="BH5323" s="21">
        <f t="shared" si="542"/>
        <v>0</v>
      </c>
      <c r="BI5323" s="22">
        <f t="shared" si="542"/>
        <v>1.7923999999999995E-2</v>
      </c>
      <c r="BJ5323" s="21"/>
      <c r="BK5323" s="21">
        <v>0</v>
      </c>
      <c r="BL5323" s="22">
        <v>5.3771999999999986E-2</v>
      </c>
      <c r="BM5323" s="21"/>
      <c r="BN5323" s="21">
        <f t="shared" si="540"/>
        <v>0</v>
      </c>
      <c r="BO5323" s="22">
        <f t="shared" si="540"/>
        <v>0.21508799999999995</v>
      </c>
      <c r="BP5323" s="21">
        <f t="shared" si="540"/>
        <v>0</v>
      </c>
    </row>
    <row r="5324" spans="1:68" ht="11.1" hidden="1" customHeight="1" outlineLevel="2" x14ac:dyDescent="0.2">
      <c r="A5324" s="10"/>
      <c r="B5324" s="18"/>
      <c r="C5324" s="18"/>
      <c r="D5324" s="18"/>
      <c r="E5324" s="23" t="s">
        <v>4665</v>
      </c>
      <c r="F5324" s="208">
        <v>7.056</v>
      </c>
      <c r="G5324" s="208">
        <v>5.7389999999999999</v>
      </c>
      <c r="H5324" s="208">
        <v>5.282</v>
      </c>
      <c r="I5324" s="239">
        <v>3.1760000000000002</v>
      </c>
      <c r="J5324" s="239"/>
      <c r="K5324" s="208">
        <v>1.8480000000000001</v>
      </c>
      <c r="L5324" s="24"/>
      <c r="M5324" s="24"/>
      <c r="N5324" s="24"/>
      <c r="O5324" s="208">
        <v>6.0679999999999996</v>
      </c>
      <c r="P5324" s="208">
        <v>19.268000000000001</v>
      </c>
      <c r="Q5324" s="208">
        <v>3.1539999999999999</v>
      </c>
      <c r="R5324" s="208">
        <v>8.25</v>
      </c>
      <c r="S5324" s="208">
        <v>8.3369999999999997</v>
      </c>
      <c r="T5324" s="208">
        <v>8.6370000000000005</v>
      </c>
      <c r="U5324" s="208">
        <v>5.7519999999999998</v>
      </c>
      <c r="V5324" s="208">
        <v>2.6890000000000001</v>
      </c>
      <c r="W5324" s="208">
        <v>1.206</v>
      </c>
      <c r="X5324" s="24"/>
      <c r="Y5324" s="24"/>
      <c r="Z5324" s="24"/>
      <c r="AA5324" s="208">
        <v>0.80500000000000005</v>
      </c>
      <c r="AB5324" s="208">
        <v>3.5870000000000002</v>
      </c>
      <c r="AC5324" s="208">
        <v>5.226</v>
      </c>
      <c r="AD5324" s="208">
        <v>6.9039999999999999</v>
      </c>
      <c r="AE5324" s="208">
        <v>8.6080000000000005</v>
      </c>
      <c r="AF5324" s="208">
        <v>6.8689999999999998</v>
      </c>
      <c r="AG5324" s="208">
        <v>5.1660000000000004</v>
      </c>
      <c r="AH5324" s="208">
        <v>3.8620000000000001</v>
      </c>
      <c r="AI5324" s="24"/>
      <c r="AJ5324" s="24"/>
      <c r="AK5324" s="24"/>
      <c r="AL5324" s="24"/>
      <c r="AM5324" s="208">
        <v>0.20799999999999999</v>
      </c>
      <c r="AN5324" s="208">
        <v>3.5539999999999998</v>
      </c>
      <c r="AO5324" s="208">
        <v>5.5490000000000004</v>
      </c>
      <c r="AP5324" s="208">
        <v>8.26</v>
      </c>
      <c r="AQ5324" s="208">
        <v>6.7370000000000001</v>
      </c>
      <c r="AR5324" s="208">
        <v>6.4420000000000002</v>
      </c>
      <c r="AS5324" s="208">
        <v>6.0149999999999997</v>
      </c>
      <c r="AT5324" s="208">
        <v>4.1680000000000001</v>
      </c>
      <c r="AU5324" s="208">
        <v>0.34699999999999998</v>
      </c>
      <c r="AV5324" s="24"/>
      <c r="AW5324" s="24"/>
      <c r="AX5324" s="24"/>
      <c r="AY5324" s="208">
        <v>1.268</v>
      </c>
      <c r="AZ5324" s="208">
        <v>2.6589999999999998</v>
      </c>
      <c r="BA5324" s="208">
        <v>5.2</v>
      </c>
      <c r="BB5324" s="21">
        <f t="shared" si="543"/>
        <v>19.268000000000001</v>
      </c>
      <c r="BC5324" s="21"/>
      <c r="BD5324" s="22">
        <f t="shared" si="541"/>
        <v>25.897849462365592</v>
      </c>
      <c r="BE5324" s="21"/>
      <c r="BG5324" s="10"/>
      <c r="BH5324" s="21">
        <f t="shared" si="542"/>
        <v>0</v>
      </c>
      <c r="BI5324" s="22">
        <f t="shared" si="542"/>
        <v>1.9268E-2</v>
      </c>
      <c r="BJ5324" s="21"/>
      <c r="BK5324" s="21">
        <v>0</v>
      </c>
      <c r="BL5324" s="22">
        <v>5.7804000000000001E-2</v>
      </c>
      <c r="BM5324" s="21"/>
      <c r="BN5324" s="21">
        <f t="shared" si="540"/>
        <v>0</v>
      </c>
      <c r="BO5324" s="22">
        <f t="shared" si="540"/>
        <v>0.231216</v>
      </c>
      <c r="BP5324" s="21">
        <f t="shared" si="540"/>
        <v>0</v>
      </c>
    </row>
    <row r="5325" spans="1:68" ht="11.1" hidden="1" customHeight="1" outlineLevel="2" x14ac:dyDescent="0.2">
      <c r="A5325" s="10"/>
      <c r="B5325" s="18"/>
      <c r="C5325" s="18"/>
      <c r="D5325" s="18"/>
      <c r="E5325" s="23" t="s">
        <v>4666</v>
      </c>
      <c r="F5325" s="24"/>
      <c r="G5325" s="24"/>
      <c r="H5325" s="24"/>
      <c r="I5325" s="24"/>
      <c r="J5325" s="24"/>
      <c r="K5325" s="24"/>
      <c r="L5325" s="24"/>
      <c r="M5325" s="24"/>
      <c r="N5325" s="24"/>
      <c r="O5325" s="24"/>
      <c r="P5325" s="24"/>
      <c r="Q5325" s="24"/>
      <c r="R5325" s="24"/>
      <c r="S5325" s="24"/>
      <c r="T5325" s="24"/>
      <c r="U5325" s="24"/>
      <c r="V5325" s="24"/>
      <c r="W5325" s="24"/>
      <c r="X5325" s="24"/>
      <c r="Y5325" s="24"/>
      <c r="Z5325" s="24"/>
      <c r="AA5325" s="24"/>
      <c r="AB5325" s="208">
        <v>0.77700000000000002</v>
      </c>
      <c r="AC5325" s="208">
        <v>0.93</v>
      </c>
      <c r="AD5325" s="208">
        <v>1.1439999999999999</v>
      </c>
      <c r="AE5325" s="208">
        <v>1.117</v>
      </c>
      <c r="AF5325" s="208">
        <v>0.90200000000000002</v>
      </c>
      <c r="AG5325" s="208">
        <v>0.60499999999999998</v>
      </c>
      <c r="AH5325" s="208">
        <v>0.32500000000000001</v>
      </c>
      <c r="AI5325" s="208">
        <v>2.1000000000000001E-2</v>
      </c>
      <c r="AJ5325" s="24"/>
      <c r="AK5325" s="24"/>
      <c r="AL5325" s="24"/>
      <c r="AM5325" s="208">
        <v>1.4999999999999999E-2</v>
      </c>
      <c r="AN5325" s="208">
        <v>0.46800000000000003</v>
      </c>
      <c r="AO5325" s="208">
        <v>0.94199999999999995</v>
      </c>
      <c r="AP5325" s="208">
        <v>1.294</v>
      </c>
      <c r="AQ5325" s="208">
        <v>1.99</v>
      </c>
      <c r="AR5325" s="208">
        <v>1.0629999999999999</v>
      </c>
      <c r="AS5325" s="208">
        <v>0.83</v>
      </c>
      <c r="AT5325" s="208">
        <v>0.47399999999999998</v>
      </c>
      <c r="AU5325" s="208">
        <v>2.7E-2</v>
      </c>
      <c r="AV5325" s="24"/>
      <c r="AW5325" s="24"/>
      <c r="AX5325" s="24"/>
      <c r="AY5325" s="24"/>
      <c r="AZ5325" s="208">
        <v>0.314</v>
      </c>
      <c r="BA5325" s="208">
        <v>0.81899999999999995</v>
      </c>
      <c r="BB5325" s="21">
        <f t="shared" si="543"/>
        <v>1.99</v>
      </c>
      <c r="BC5325" s="21"/>
      <c r="BD5325" s="22">
        <f t="shared" si="541"/>
        <v>2.674731182795699</v>
      </c>
      <c r="BE5325" s="21"/>
      <c r="BG5325" s="10"/>
      <c r="BH5325" s="21">
        <f t="shared" si="542"/>
        <v>0</v>
      </c>
      <c r="BI5325" s="22">
        <f t="shared" si="542"/>
        <v>1.9899999999999996E-3</v>
      </c>
      <c r="BJ5325" s="21"/>
      <c r="BK5325" s="21">
        <v>0</v>
      </c>
      <c r="BL5325" s="22">
        <v>5.9699999999999987E-3</v>
      </c>
      <c r="BM5325" s="21"/>
      <c r="BN5325" s="21">
        <f t="shared" si="540"/>
        <v>0</v>
      </c>
      <c r="BO5325" s="22">
        <f t="shared" si="540"/>
        <v>2.3879999999999995E-2</v>
      </c>
      <c r="BP5325" s="21">
        <f t="shared" si="540"/>
        <v>0</v>
      </c>
    </row>
    <row r="5326" spans="1:68" ht="11.1" hidden="1" customHeight="1" outlineLevel="2" x14ac:dyDescent="0.2">
      <c r="A5326" s="10"/>
      <c r="B5326" s="18"/>
      <c r="C5326" s="18"/>
      <c r="D5326" s="18"/>
      <c r="E5326" s="23" t="s">
        <v>4667</v>
      </c>
      <c r="F5326" s="208">
        <v>12.26</v>
      </c>
      <c r="G5326" s="208">
        <v>10.122999999999999</v>
      </c>
      <c r="H5326" s="208">
        <v>8.6989999999999998</v>
      </c>
      <c r="I5326" s="239">
        <v>6.7750000000000004</v>
      </c>
      <c r="J5326" s="239"/>
      <c r="K5326" s="208">
        <v>3.0670000000000002</v>
      </c>
      <c r="L5326" s="24"/>
      <c r="M5326" s="24"/>
      <c r="N5326" s="24"/>
      <c r="O5326" s="208">
        <v>2.0009999999999999</v>
      </c>
      <c r="P5326" s="208">
        <v>7.2060000000000004</v>
      </c>
      <c r="Q5326" s="208">
        <v>11.085000000000001</v>
      </c>
      <c r="R5326" s="208">
        <v>15.234</v>
      </c>
      <c r="S5326" s="208">
        <v>9.9350000000000005</v>
      </c>
      <c r="T5326" s="208">
        <v>13.324999999999999</v>
      </c>
      <c r="U5326" s="208">
        <v>11.7</v>
      </c>
      <c r="V5326" s="208">
        <v>4.3470000000000004</v>
      </c>
      <c r="W5326" s="208">
        <v>2.2850000000000001</v>
      </c>
      <c r="X5326" s="24"/>
      <c r="Y5326" s="24"/>
      <c r="Z5326" s="24"/>
      <c r="AA5326" s="208">
        <v>1.1519999999999999</v>
      </c>
      <c r="AB5326" s="208">
        <v>6.4130000000000003</v>
      </c>
      <c r="AC5326" s="208">
        <v>6.2830000000000004</v>
      </c>
      <c r="AD5326" s="208">
        <v>12.250999999999999</v>
      </c>
      <c r="AE5326" s="208">
        <v>16.655000000000001</v>
      </c>
      <c r="AF5326" s="208">
        <v>6.6619999999999999</v>
      </c>
      <c r="AG5326" s="208">
        <v>6.8780000000000001</v>
      </c>
      <c r="AH5326" s="208">
        <v>5.492</v>
      </c>
      <c r="AI5326" s="208">
        <v>2.8769999999999998</v>
      </c>
      <c r="AJ5326" s="24"/>
      <c r="AK5326" s="24"/>
      <c r="AL5326" s="24"/>
      <c r="AM5326" s="208">
        <v>0.97399999999999998</v>
      </c>
      <c r="AN5326" s="208">
        <v>7.1619999999999999</v>
      </c>
      <c r="AO5326" s="208">
        <v>9.4600000000000009</v>
      </c>
      <c r="AP5326" s="208">
        <v>13.05</v>
      </c>
      <c r="AQ5326" s="208">
        <v>12.462</v>
      </c>
      <c r="AR5326" s="208">
        <v>10.339</v>
      </c>
      <c r="AS5326" s="208">
        <v>9.5350000000000001</v>
      </c>
      <c r="AT5326" s="208">
        <v>6.4329999999999998</v>
      </c>
      <c r="AU5326" s="208">
        <v>2.4689999999999999</v>
      </c>
      <c r="AV5326" s="24"/>
      <c r="AW5326" s="24"/>
      <c r="AX5326" s="24"/>
      <c r="AY5326" s="208">
        <v>1.9570000000000001</v>
      </c>
      <c r="AZ5326" s="208">
        <v>4.5869999999999997</v>
      </c>
      <c r="BA5326" s="208">
        <v>13.988</v>
      </c>
      <c r="BB5326" s="21">
        <f t="shared" si="543"/>
        <v>16.655000000000001</v>
      </c>
      <c r="BC5326" s="21"/>
      <c r="BD5326" s="22">
        <f t="shared" si="541"/>
        <v>22.385752688172044</v>
      </c>
      <c r="BE5326" s="21"/>
      <c r="BG5326" s="10"/>
      <c r="BH5326" s="21">
        <f t="shared" si="542"/>
        <v>0</v>
      </c>
      <c r="BI5326" s="22">
        <f t="shared" si="542"/>
        <v>1.6655E-2</v>
      </c>
      <c r="BJ5326" s="21"/>
      <c r="BK5326" s="21">
        <v>0</v>
      </c>
      <c r="BL5326" s="22">
        <v>4.9964999999999996E-2</v>
      </c>
      <c r="BM5326" s="21"/>
      <c r="BN5326" s="21">
        <f t="shared" si="540"/>
        <v>0</v>
      </c>
      <c r="BO5326" s="22">
        <f t="shared" si="540"/>
        <v>0.19985999999999998</v>
      </c>
      <c r="BP5326" s="21">
        <f t="shared" si="540"/>
        <v>0</v>
      </c>
    </row>
    <row r="5327" spans="1:68" ht="11.1" hidden="1" customHeight="1" outlineLevel="2" x14ac:dyDescent="0.2">
      <c r="A5327" s="10"/>
      <c r="B5327" s="18"/>
      <c r="C5327" s="18"/>
      <c r="D5327" s="18"/>
      <c r="E5327" s="23" t="s">
        <v>4668</v>
      </c>
      <c r="F5327" s="24"/>
      <c r="G5327" s="24"/>
      <c r="H5327" s="24"/>
      <c r="I5327" s="24"/>
      <c r="J5327" s="24"/>
      <c r="K5327" s="24"/>
      <c r="L5327" s="24"/>
      <c r="M5327" s="24"/>
      <c r="N5327" s="24"/>
      <c r="O5327" s="24"/>
      <c r="P5327" s="24"/>
      <c r="Q5327" s="24"/>
      <c r="R5327" s="24"/>
      <c r="S5327" s="24"/>
      <c r="T5327" s="24"/>
      <c r="U5327" s="24"/>
      <c r="V5327" s="24"/>
      <c r="W5327" s="24"/>
      <c r="X5327" s="24"/>
      <c r="Y5327" s="24"/>
      <c r="Z5327" s="24"/>
      <c r="AA5327" s="24"/>
      <c r="AB5327" s="24"/>
      <c r="AC5327" s="24"/>
      <c r="AD5327" s="24"/>
      <c r="AE5327" s="24"/>
      <c r="AF5327" s="208">
        <v>0.57399999999999995</v>
      </c>
      <c r="AG5327" s="208">
        <v>0.39200000000000002</v>
      </c>
      <c r="AH5327" s="208">
        <v>0.35099999999999998</v>
      </c>
      <c r="AI5327" s="208">
        <v>0.57699999999999996</v>
      </c>
      <c r="AJ5327" s="208">
        <v>0.25900000000000001</v>
      </c>
      <c r="AK5327" s="208">
        <v>3.4000000000000002E-2</v>
      </c>
      <c r="AL5327" s="24"/>
      <c r="AM5327" s="208">
        <v>0.22700000000000001</v>
      </c>
      <c r="AN5327" s="208">
        <v>0.53</v>
      </c>
      <c r="AO5327" s="208">
        <v>0.64400000000000002</v>
      </c>
      <c r="AP5327" s="208">
        <v>0.64100000000000001</v>
      </c>
      <c r="AQ5327" s="208">
        <v>0.68500000000000005</v>
      </c>
      <c r="AR5327" s="208">
        <v>0.79500000000000004</v>
      </c>
      <c r="AS5327" s="208">
        <v>0.61499999999999999</v>
      </c>
      <c r="AT5327" s="208">
        <v>0.65400000000000003</v>
      </c>
      <c r="AU5327" s="208">
        <v>0.72199999999999998</v>
      </c>
      <c r="AV5327" s="208">
        <v>0.29699999999999999</v>
      </c>
      <c r="AW5327" s="208">
        <v>0.15</v>
      </c>
      <c r="AX5327" s="208">
        <v>0.19900000000000001</v>
      </c>
      <c r="AY5327" s="208">
        <v>0.157</v>
      </c>
      <c r="AZ5327" s="208">
        <v>0.38900000000000001</v>
      </c>
      <c r="BA5327" s="208">
        <v>0.40799999999999997</v>
      </c>
      <c r="BB5327" s="21">
        <f t="shared" si="543"/>
        <v>0.79500000000000004</v>
      </c>
      <c r="BC5327" s="21"/>
      <c r="BD5327" s="22">
        <f t="shared" si="541"/>
        <v>1.0685483870967742</v>
      </c>
      <c r="BE5327" s="21"/>
      <c r="BG5327" s="10"/>
      <c r="BH5327" s="21">
        <f t="shared" si="542"/>
        <v>0</v>
      </c>
      <c r="BI5327" s="22">
        <f t="shared" si="542"/>
        <v>7.9500000000000013E-4</v>
      </c>
      <c r="BJ5327" s="21"/>
      <c r="BK5327" s="21">
        <v>0</v>
      </c>
      <c r="BL5327" s="22">
        <v>2.3850000000000004E-3</v>
      </c>
      <c r="BM5327" s="21"/>
      <c r="BN5327" s="21">
        <f t="shared" si="540"/>
        <v>0</v>
      </c>
      <c r="BO5327" s="22">
        <f t="shared" si="540"/>
        <v>9.5400000000000016E-3</v>
      </c>
      <c r="BP5327" s="21">
        <f t="shared" si="540"/>
        <v>0</v>
      </c>
    </row>
    <row r="5328" spans="1:68" ht="11.1" hidden="1" customHeight="1" outlineLevel="1" collapsed="1" x14ac:dyDescent="0.2">
      <c r="A5328" s="10"/>
      <c r="B5328" s="18"/>
      <c r="C5328" s="18"/>
      <c r="D5328" s="18"/>
      <c r="E5328" s="19" t="s">
        <v>4669</v>
      </c>
      <c r="F5328" s="209">
        <v>4.984</v>
      </c>
      <c r="G5328" s="209">
        <v>3.9710000000000001</v>
      </c>
      <c r="H5328" s="209">
        <v>2.6429999999999998</v>
      </c>
      <c r="I5328" s="240">
        <v>3.0750000000000002</v>
      </c>
      <c r="J5328" s="240"/>
      <c r="K5328" s="209">
        <v>1.1950000000000001</v>
      </c>
      <c r="L5328" s="209">
        <v>0.52800000000000002</v>
      </c>
      <c r="M5328" s="20"/>
      <c r="N5328" s="20"/>
      <c r="O5328" s="209">
        <v>1.151</v>
      </c>
      <c r="P5328" s="209">
        <v>1.8080000000000001</v>
      </c>
      <c r="Q5328" s="209">
        <v>3.0619999999999998</v>
      </c>
      <c r="R5328" s="209">
        <v>3.984</v>
      </c>
      <c r="S5328" s="209">
        <v>4.4980000000000002</v>
      </c>
      <c r="T5328" s="209">
        <v>4.5890000000000004</v>
      </c>
      <c r="U5328" s="209">
        <v>2.8210000000000002</v>
      </c>
      <c r="V5328" s="209">
        <v>1.7190000000000001</v>
      </c>
      <c r="W5328" s="209">
        <v>1.139</v>
      </c>
      <c r="X5328" s="20"/>
      <c r="Y5328" s="209">
        <v>5.2839999999999998</v>
      </c>
      <c r="Z5328" s="20"/>
      <c r="AA5328" s="209">
        <v>2.1459999999999999</v>
      </c>
      <c r="AB5328" s="209">
        <v>2.004</v>
      </c>
      <c r="AC5328" s="209">
        <v>3.3889999999999998</v>
      </c>
      <c r="AD5328" s="209">
        <v>4.3710000000000004</v>
      </c>
      <c r="AE5328" s="209">
        <v>4.28</v>
      </c>
      <c r="AF5328" s="209">
        <v>4.0670000000000002</v>
      </c>
      <c r="AG5328" s="209">
        <v>2.4769999999999999</v>
      </c>
      <c r="AH5328" s="209">
        <v>1.857</v>
      </c>
      <c r="AI5328" s="209">
        <v>1.165</v>
      </c>
      <c r="AJ5328" s="20"/>
      <c r="AK5328" s="20"/>
      <c r="AL5328" s="20"/>
      <c r="AM5328" s="209">
        <v>1.8640000000000001</v>
      </c>
      <c r="AN5328" s="209">
        <v>1.62</v>
      </c>
      <c r="AO5328" s="209">
        <v>3.0169999999999999</v>
      </c>
      <c r="AP5328" s="209">
        <v>3.9319999999999999</v>
      </c>
      <c r="AQ5328" s="209">
        <v>4.2750000000000004</v>
      </c>
      <c r="AR5328" s="209">
        <v>4.0110000000000001</v>
      </c>
      <c r="AS5328" s="209">
        <v>3.1219999999999999</v>
      </c>
      <c r="AT5328" s="209">
        <v>2.1030000000000002</v>
      </c>
      <c r="AU5328" s="209">
        <v>1.4790000000000001</v>
      </c>
      <c r="AV5328" s="20"/>
      <c r="AW5328" s="20"/>
      <c r="AX5328" s="20"/>
      <c r="AY5328" s="209">
        <v>1.508</v>
      </c>
      <c r="AZ5328" s="209">
        <v>1.5980000000000001</v>
      </c>
      <c r="BA5328" s="209">
        <v>2.8639999999999999</v>
      </c>
      <c r="BB5328" s="21">
        <f t="shared" si="543"/>
        <v>5.2839999999999998</v>
      </c>
      <c r="BC5328" s="21">
        <f>BD5328</f>
        <v>7.1021505376344081</v>
      </c>
      <c r="BD5328" s="22">
        <f t="shared" si="541"/>
        <v>7.1021505376344081</v>
      </c>
      <c r="BE5328" s="21">
        <f>BC5328-BD5328</f>
        <v>0</v>
      </c>
      <c r="BF5328" s="2">
        <v>6.98</v>
      </c>
      <c r="BG5328" s="10">
        <v>6</v>
      </c>
      <c r="BH5328" s="21">
        <f t="shared" si="542"/>
        <v>5.2839999999999996E-3</v>
      </c>
      <c r="BI5328" s="22">
        <f t="shared" si="542"/>
        <v>5.2839999999999996E-3</v>
      </c>
      <c r="BJ5328" s="21">
        <f>BH5328-BI5328</f>
        <v>0</v>
      </c>
      <c r="BK5328" s="21">
        <v>1.5851999999999998E-2</v>
      </c>
      <c r="BL5328" s="22">
        <v>1.5851999999999998E-2</v>
      </c>
      <c r="BM5328" s="21">
        <v>0</v>
      </c>
      <c r="BN5328" s="21">
        <f t="shared" si="540"/>
        <v>6.3407999999999992E-2</v>
      </c>
      <c r="BO5328" s="22">
        <f t="shared" si="540"/>
        <v>6.3407999999999992E-2</v>
      </c>
      <c r="BP5328" s="21">
        <f t="shared" si="540"/>
        <v>0</v>
      </c>
    </row>
    <row r="5329" spans="1:68" ht="11.1" hidden="1" customHeight="1" outlineLevel="2" x14ac:dyDescent="0.2">
      <c r="A5329" s="10"/>
      <c r="B5329" s="18"/>
      <c r="C5329" s="18"/>
      <c r="D5329" s="18"/>
      <c r="E5329" s="23" t="s">
        <v>4670</v>
      </c>
      <c r="F5329" s="208">
        <v>4.984</v>
      </c>
      <c r="G5329" s="208">
        <v>3.9710000000000001</v>
      </c>
      <c r="H5329" s="208">
        <v>2.6429999999999998</v>
      </c>
      <c r="I5329" s="239">
        <v>3.0750000000000002</v>
      </c>
      <c r="J5329" s="239"/>
      <c r="K5329" s="208">
        <v>1.1950000000000001</v>
      </c>
      <c r="L5329" s="208">
        <v>0.52800000000000002</v>
      </c>
      <c r="M5329" s="24"/>
      <c r="N5329" s="24"/>
      <c r="O5329" s="208">
        <v>1.151</v>
      </c>
      <c r="P5329" s="208">
        <v>1.8080000000000001</v>
      </c>
      <c r="Q5329" s="208">
        <v>3.0619999999999998</v>
      </c>
      <c r="R5329" s="208">
        <v>3.984</v>
      </c>
      <c r="S5329" s="208">
        <v>4.4980000000000002</v>
      </c>
      <c r="T5329" s="208">
        <v>4.5890000000000004</v>
      </c>
      <c r="U5329" s="208">
        <v>2.8210000000000002</v>
      </c>
      <c r="V5329" s="208">
        <v>1.7190000000000001</v>
      </c>
      <c r="W5329" s="208">
        <v>1.139</v>
      </c>
      <c r="X5329" s="24"/>
      <c r="Y5329" s="208">
        <v>5.2839999999999998</v>
      </c>
      <c r="Z5329" s="24"/>
      <c r="AA5329" s="208">
        <v>2.1459999999999999</v>
      </c>
      <c r="AB5329" s="208">
        <v>2.004</v>
      </c>
      <c r="AC5329" s="208">
        <v>3.3889999999999998</v>
      </c>
      <c r="AD5329" s="208">
        <v>4.3710000000000004</v>
      </c>
      <c r="AE5329" s="208">
        <v>4.28</v>
      </c>
      <c r="AF5329" s="208">
        <v>4.0670000000000002</v>
      </c>
      <c r="AG5329" s="208">
        <v>2.4769999999999999</v>
      </c>
      <c r="AH5329" s="208">
        <v>1.857</v>
      </c>
      <c r="AI5329" s="208">
        <v>1.165</v>
      </c>
      <c r="AJ5329" s="24"/>
      <c r="AK5329" s="24"/>
      <c r="AL5329" s="24"/>
      <c r="AM5329" s="208">
        <v>1.8640000000000001</v>
      </c>
      <c r="AN5329" s="208">
        <v>1.62</v>
      </c>
      <c r="AO5329" s="208">
        <v>3.0169999999999999</v>
      </c>
      <c r="AP5329" s="208">
        <v>3.9319999999999999</v>
      </c>
      <c r="AQ5329" s="208">
        <v>4.2750000000000004</v>
      </c>
      <c r="AR5329" s="208">
        <v>4.0110000000000001</v>
      </c>
      <c r="AS5329" s="208">
        <v>3.1219999999999999</v>
      </c>
      <c r="AT5329" s="208">
        <v>2.1030000000000002</v>
      </c>
      <c r="AU5329" s="208">
        <v>1.4790000000000001</v>
      </c>
      <c r="AV5329" s="24"/>
      <c r="AW5329" s="24"/>
      <c r="AX5329" s="24"/>
      <c r="AY5329" s="208">
        <v>1.508</v>
      </c>
      <c r="AZ5329" s="208">
        <v>1.5980000000000001</v>
      </c>
      <c r="BA5329" s="208">
        <v>2.8639999999999999</v>
      </c>
      <c r="BB5329" s="21">
        <f t="shared" si="543"/>
        <v>5.2839999999999998</v>
      </c>
      <c r="BC5329" s="21"/>
      <c r="BD5329" s="22">
        <f t="shared" si="541"/>
        <v>7.1021505376344081</v>
      </c>
      <c r="BE5329" s="21"/>
      <c r="BG5329" s="10"/>
      <c r="BH5329" s="21">
        <f t="shared" si="542"/>
        <v>0</v>
      </c>
      <c r="BI5329" s="22">
        <f t="shared" si="542"/>
        <v>5.2839999999999996E-3</v>
      </c>
      <c r="BJ5329" s="21"/>
      <c r="BK5329" s="21">
        <v>0</v>
      </c>
      <c r="BL5329" s="22">
        <v>1.5851999999999998E-2</v>
      </c>
      <c r="BM5329" s="21"/>
      <c r="BN5329" s="21">
        <f t="shared" si="540"/>
        <v>0</v>
      </c>
      <c r="BO5329" s="22">
        <f t="shared" si="540"/>
        <v>6.3407999999999992E-2</v>
      </c>
      <c r="BP5329" s="21">
        <f t="shared" si="540"/>
        <v>0</v>
      </c>
    </row>
    <row r="5330" spans="1:68" ht="11.1" hidden="1" customHeight="1" outlineLevel="1" collapsed="1" x14ac:dyDescent="0.2">
      <c r="A5330" s="10"/>
      <c r="B5330" s="18"/>
      <c r="C5330" s="18"/>
      <c r="D5330" s="18"/>
      <c r="E5330" s="19" t="s">
        <v>4671</v>
      </c>
      <c r="F5330" s="209">
        <v>6.55</v>
      </c>
      <c r="G5330" s="209">
        <v>5.0380000000000003</v>
      </c>
      <c r="H5330" s="209">
        <v>2.6520000000000001</v>
      </c>
      <c r="I5330" s="240">
        <v>2.85</v>
      </c>
      <c r="J5330" s="240"/>
      <c r="K5330" s="209">
        <v>0.66600000000000004</v>
      </c>
      <c r="L5330" s="20"/>
      <c r="M5330" s="20"/>
      <c r="N5330" s="20"/>
      <c r="O5330" s="20"/>
      <c r="P5330" s="209">
        <v>2.633</v>
      </c>
      <c r="Q5330" s="209">
        <v>3.85</v>
      </c>
      <c r="R5330" s="209">
        <v>4.915</v>
      </c>
      <c r="S5330" s="209">
        <v>4.7729999999999997</v>
      </c>
      <c r="T5330" s="209">
        <v>6.6</v>
      </c>
      <c r="U5330" s="209">
        <v>1.7370000000000001</v>
      </c>
      <c r="V5330" s="209">
        <v>2.2669999999999999</v>
      </c>
      <c r="W5330" s="209">
        <v>1.0409999999999999</v>
      </c>
      <c r="X5330" s="20"/>
      <c r="Y5330" s="20"/>
      <c r="Z5330" s="20"/>
      <c r="AA5330" s="20"/>
      <c r="AB5330" s="209">
        <v>1.8560000000000001</v>
      </c>
      <c r="AC5330" s="209">
        <v>3.3149999999999999</v>
      </c>
      <c r="AD5330" s="209">
        <v>7.2679999999999998</v>
      </c>
      <c r="AE5330" s="209">
        <v>3.3279999999999998</v>
      </c>
      <c r="AF5330" s="209">
        <v>4.673</v>
      </c>
      <c r="AG5330" s="209">
        <v>3.5859999999999999</v>
      </c>
      <c r="AH5330" s="209">
        <v>2.407</v>
      </c>
      <c r="AI5330" s="209">
        <v>1.024</v>
      </c>
      <c r="AJ5330" s="209">
        <v>0.1</v>
      </c>
      <c r="AK5330" s="20"/>
      <c r="AL5330" s="20"/>
      <c r="AM5330" s="20"/>
      <c r="AN5330" s="20"/>
      <c r="AO5330" s="209">
        <v>5.9619999999999997</v>
      </c>
      <c r="AP5330" s="209">
        <v>5.13</v>
      </c>
      <c r="AQ5330" s="209">
        <v>5.1749999999999998</v>
      </c>
      <c r="AR5330" s="209">
        <v>5.35</v>
      </c>
      <c r="AS5330" s="209">
        <v>3.1840000000000002</v>
      </c>
      <c r="AT5330" s="209">
        <v>2.6230000000000002</v>
      </c>
      <c r="AU5330" s="209">
        <v>0.626</v>
      </c>
      <c r="AV5330" s="20"/>
      <c r="AW5330" s="20"/>
      <c r="AX5330" s="20"/>
      <c r="AY5330" s="20"/>
      <c r="AZ5330" s="209">
        <v>2.0129999999999999</v>
      </c>
      <c r="BA5330" s="209">
        <v>3.375</v>
      </c>
      <c r="BB5330" s="21">
        <f t="shared" si="543"/>
        <v>7.2679999999999998</v>
      </c>
      <c r="BC5330" s="21">
        <f>BF5330</f>
        <v>10.4</v>
      </c>
      <c r="BD5330" s="22">
        <f t="shared" si="541"/>
        <v>9.7688172043010759</v>
      </c>
      <c r="BE5330" s="21">
        <f>BC5330-BD5330</f>
        <v>0.63118279569892444</v>
      </c>
      <c r="BF5330" s="2">
        <v>10.4</v>
      </c>
      <c r="BG5330" s="10">
        <v>6</v>
      </c>
      <c r="BH5330" s="21">
        <f t="shared" si="542"/>
        <v>7.7376000000000007E-3</v>
      </c>
      <c r="BI5330" s="22">
        <f t="shared" si="542"/>
        <v>7.268000000000001E-3</v>
      </c>
      <c r="BJ5330" s="21">
        <f>BH5330-BI5330</f>
        <v>4.6959999999999971E-4</v>
      </c>
      <c r="BK5330" s="21">
        <v>2.3212800000000002E-2</v>
      </c>
      <c r="BL5330" s="22">
        <v>2.1804000000000004E-2</v>
      </c>
      <c r="BM5330" s="21">
        <v>1.4087999999999982E-3</v>
      </c>
      <c r="BN5330" s="21">
        <f t="shared" si="540"/>
        <v>9.2851200000000009E-2</v>
      </c>
      <c r="BO5330" s="22">
        <f t="shared" si="540"/>
        <v>8.7216000000000016E-2</v>
      </c>
      <c r="BP5330" s="21">
        <f t="shared" si="540"/>
        <v>5.635199999999993E-3</v>
      </c>
    </row>
    <row r="5331" spans="1:68" ht="11.1" hidden="1" customHeight="1" outlineLevel="2" x14ac:dyDescent="0.2">
      <c r="A5331" s="10"/>
      <c r="B5331" s="18"/>
      <c r="C5331" s="18"/>
      <c r="D5331" s="18"/>
      <c r="E5331" s="23" t="s">
        <v>4672</v>
      </c>
      <c r="F5331" s="208">
        <v>6.55</v>
      </c>
      <c r="G5331" s="208">
        <v>5.0380000000000003</v>
      </c>
      <c r="H5331" s="208">
        <v>2.6520000000000001</v>
      </c>
      <c r="I5331" s="239">
        <v>2.85</v>
      </c>
      <c r="J5331" s="239"/>
      <c r="K5331" s="208">
        <v>0.66600000000000004</v>
      </c>
      <c r="L5331" s="24"/>
      <c r="M5331" s="24"/>
      <c r="N5331" s="24"/>
      <c r="O5331" s="24"/>
      <c r="P5331" s="208">
        <v>2.633</v>
      </c>
      <c r="Q5331" s="208">
        <v>3.85</v>
      </c>
      <c r="R5331" s="208">
        <v>4.915</v>
      </c>
      <c r="S5331" s="208">
        <v>4.7729999999999997</v>
      </c>
      <c r="T5331" s="208">
        <v>6.6</v>
      </c>
      <c r="U5331" s="208">
        <v>1.7370000000000001</v>
      </c>
      <c r="V5331" s="208">
        <v>2.2669999999999999</v>
      </c>
      <c r="W5331" s="208">
        <v>1.0409999999999999</v>
      </c>
      <c r="X5331" s="24"/>
      <c r="Y5331" s="24"/>
      <c r="Z5331" s="24"/>
      <c r="AA5331" s="24"/>
      <c r="AB5331" s="208">
        <v>1.8560000000000001</v>
      </c>
      <c r="AC5331" s="208">
        <v>3.3149999999999999</v>
      </c>
      <c r="AD5331" s="208">
        <v>7.2679999999999998</v>
      </c>
      <c r="AE5331" s="208">
        <v>3.3279999999999998</v>
      </c>
      <c r="AF5331" s="208">
        <v>4.673</v>
      </c>
      <c r="AG5331" s="208">
        <v>3.5859999999999999</v>
      </c>
      <c r="AH5331" s="208">
        <v>2.407</v>
      </c>
      <c r="AI5331" s="208">
        <v>1.024</v>
      </c>
      <c r="AJ5331" s="208">
        <v>0.1</v>
      </c>
      <c r="AK5331" s="24"/>
      <c r="AL5331" s="24"/>
      <c r="AM5331" s="24"/>
      <c r="AN5331" s="24"/>
      <c r="AO5331" s="208">
        <v>5.9619999999999997</v>
      </c>
      <c r="AP5331" s="208">
        <v>5.13</v>
      </c>
      <c r="AQ5331" s="208">
        <v>5.1749999999999998</v>
      </c>
      <c r="AR5331" s="208">
        <v>5.35</v>
      </c>
      <c r="AS5331" s="208">
        <v>3.1840000000000002</v>
      </c>
      <c r="AT5331" s="208">
        <v>2.6230000000000002</v>
      </c>
      <c r="AU5331" s="208">
        <v>0.626</v>
      </c>
      <c r="AV5331" s="24"/>
      <c r="AW5331" s="24"/>
      <c r="AX5331" s="24"/>
      <c r="AY5331" s="24"/>
      <c r="AZ5331" s="208">
        <v>2.0129999999999999</v>
      </c>
      <c r="BA5331" s="208">
        <v>3.375</v>
      </c>
      <c r="BB5331" s="21">
        <f t="shared" si="543"/>
        <v>7.2679999999999998</v>
      </c>
      <c r="BC5331" s="21"/>
      <c r="BD5331" s="22">
        <f t="shared" si="541"/>
        <v>9.7688172043010759</v>
      </c>
      <c r="BE5331" s="21"/>
      <c r="BG5331" s="10"/>
      <c r="BH5331" s="21">
        <f t="shared" si="542"/>
        <v>0</v>
      </c>
      <c r="BI5331" s="22">
        <f t="shared" si="542"/>
        <v>7.268000000000001E-3</v>
      </c>
      <c r="BJ5331" s="21"/>
      <c r="BK5331" s="21">
        <v>0</v>
      </c>
      <c r="BL5331" s="22">
        <v>2.1804000000000004E-2</v>
      </c>
      <c r="BM5331" s="21"/>
      <c r="BN5331" s="21">
        <f t="shared" si="540"/>
        <v>0</v>
      </c>
      <c r="BO5331" s="22">
        <f t="shared" si="540"/>
        <v>8.7216000000000016E-2</v>
      </c>
      <c r="BP5331" s="21">
        <f t="shared" si="540"/>
        <v>0</v>
      </c>
    </row>
    <row r="5332" spans="1:68" ht="11.1" customHeight="1" outlineLevel="1" collapsed="1" x14ac:dyDescent="0.2">
      <c r="A5332" s="10"/>
      <c r="B5332" s="18"/>
      <c r="C5332" s="18"/>
      <c r="D5332" s="18"/>
      <c r="E5332" s="19" t="s">
        <v>4673</v>
      </c>
      <c r="F5332" s="209">
        <v>12.997</v>
      </c>
      <c r="G5332" s="20"/>
      <c r="H5332" s="209">
        <v>10.507</v>
      </c>
      <c r="I5332" s="240">
        <v>1.391</v>
      </c>
      <c r="J5332" s="240"/>
      <c r="K5332" s="20"/>
      <c r="L5332" s="20"/>
      <c r="M5332" s="20"/>
      <c r="N5332" s="20"/>
      <c r="O5332" s="20"/>
      <c r="P5332" s="209">
        <v>3.2490000000000001</v>
      </c>
      <c r="Q5332" s="20"/>
      <c r="R5332" s="209">
        <v>9.2629999999999999</v>
      </c>
      <c r="S5332" s="209">
        <v>1.3129999999999999</v>
      </c>
      <c r="T5332" s="209">
        <v>1</v>
      </c>
      <c r="U5332" s="209">
        <v>6.4859999999999998</v>
      </c>
      <c r="V5332" s="209">
        <v>2.302</v>
      </c>
      <c r="W5332" s="20"/>
      <c r="X5332" s="209">
        <v>1.2370000000000001</v>
      </c>
      <c r="Y5332" s="20"/>
      <c r="Z5332" s="209">
        <v>1.323</v>
      </c>
      <c r="AA5332" s="209">
        <v>2.766</v>
      </c>
      <c r="AB5332" s="209">
        <v>4.1829999999999998</v>
      </c>
      <c r="AC5332" s="209">
        <v>4.3490000000000002</v>
      </c>
      <c r="AD5332" s="209">
        <v>6.1440000000000001</v>
      </c>
      <c r="AE5332" s="209">
        <v>6.3650000000000002</v>
      </c>
      <c r="AF5332" s="209">
        <v>6.8609999999999998</v>
      </c>
      <c r="AG5332" s="209">
        <v>5.8360000000000003</v>
      </c>
      <c r="AH5332" s="209">
        <v>2.99</v>
      </c>
      <c r="AI5332" s="209">
        <v>4.1340000000000003</v>
      </c>
      <c r="AJ5332" s="20"/>
      <c r="AK5332" s="20"/>
      <c r="AL5332" s="209">
        <v>0.36799999999999999</v>
      </c>
      <c r="AM5332" s="209">
        <v>0.872</v>
      </c>
      <c r="AN5332" s="209">
        <v>2.0659999999999998</v>
      </c>
      <c r="AO5332" s="209">
        <v>5.0890000000000004</v>
      </c>
      <c r="AP5332" s="209">
        <v>6.1950000000000003</v>
      </c>
      <c r="AQ5332" s="209">
        <v>6.8239999999999998</v>
      </c>
      <c r="AR5332" s="209">
        <v>6.4880000000000004</v>
      </c>
      <c r="AS5332" s="209">
        <v>4.5679999999999996</v>
      </c>
      <c r="AT5332" s="209">
        <v>3.02</v>
      </c>
      <c r="AU5332" s="209">
        <v>0.49399999999999999</v>
      </c>
      <c r="AV5332" s="20"/>
      <c r="AW5332" s="20"/>
      <c r="AX5332" s="20"/>
      <c r="AY5332" s="20"/>
      <c r="AZ5332" s="209">
        <v>3.47</v>
      </c>
      <c r="BA5332" s="209">
        <v>2.899</v>
      </c>
      <c r="BB5332" s="21">
        <f t="shared" si="543"/>
        <v>12.997</v>
      </c>
      <c r="BC5332" s="21">
        <f>BD5332</f>
        <v>17.469086021505376</v>
      </c>
      <c r="BD5332" s="22">
        <f t="shared" si="541"/>
        <v>17.469086021505376</v>
      </c>
      <c r="BE5332" s="21">
        <f>BC5332-BD5332</f>
        <v>0</v>
      </c>
      <c r="BF5332" s="2">
        <v>11.18</v>
      </c>
      <c r="BG5332" s="10">
        <v>7</v>
      </c>
      <c r="BH5332" s="21">
        <f t="shared" si="542"/>
        <v>1.2997E-2</v>
      </c>
      <c r="BI5332" s="22">
        <f t="shared" si="542"/>
        <v>1.2997E-2</v>
      </c>
      <c r="BJ5332" s="21">
        <f>BH5332-BI5332</f>
        <v>0</v>
      </c>
      <c r="BK5332" s="21">
        <v>3.8990999999999998E-2</v>
      </c>
      <c r="BL5332" s="22">
        <v>3.8990999999999998E-2</v>
      </c>
      <c r="BM5332" s="21">
        <v>0</v>
      </c>
      <c r="BN5332" s="21">
        <f t="shared" si="540"/>
        <v>0.15596399999999999</v>
      </c>
      <c r="BO5332" s="22">
        <f t="shared" si="540"/>
        <v>0.15596399999999999</v>
      </c>
      <c r="BP5332" s="21">
        <f t="shared" si="540"/>
        <v>0</v>
      </c>
    </row>
    <row r="5333" spans="1:68" ht="11.1" hidden="1" customHeight="1" outlineLevel="2" x14ac:dyDescent="0.2">
      <c r="A5333" s="10"/>
      <c r="B5333" s="18"/>
      <c r="C5333" s="18"/>
      <c r="D5333" s="18"/>
      <c r="E5333" s="23" t="s">
        <v>4674</v>
      </c>
      <c r="F5333" s="208">
        <v>12.997</v>
      </c>
      <c r="G5333" s="24"/>
      <c r="H5333" s="208">
        <v>10.507</v>
      </c>
      <c r="I5333" s="239">
        <v>1.391</v>
      </c>
      <c r="J5333" s="239"/>
      <c r="K5333" s="24"/>
      <c r="L5333" s="24"/>
      <c r="M5333" s="24"/>
      <c r="N5333" s="24"/>
      <c r="O5333" s="24"/>
      <c r="P5333" s="208">
        <v>3.2490000000000001</v>
      </c>
      <c r="Q5333" s="24"/>
      <c r="R5333" s="208">
        <v>9.2629999999999999</v>
      </c>
      <c r="S5333" s="208">
        <v>1.3129999999999999</v>
      </c>
      <c r="T5333" s="208">
        <v>1</v>
      </c>
      <c r="U5333" s="208">
        <v>6.4859999999999998</v>
      </c>
      <c r="V5333" s="208">
        <v>2.302</v>
      </c>
      <c r="W5333" s="24"/>
      <c r="X5333" s="208">
        <v>1.2370000000000001</v>
      </c>
      <c r="Y5333" s="24"/>
      <c r="Z5333" s="208">
        <v>1.323</v>
      </c>
      <c r="AA5333" s="208">
        <v>2.766</v>
      </c>
      <c r="AB5333" s="208">
        <v>4.1829999999999998</v>
      </c>
      <c r="AC5333" s="208">
        <v>4.3490000000000002</v>
      </c>
      <c r="AD5333" s="208">
        <v>6.1440000000000001</v>
      </c>
      <c r="AE5333" s="208">
        <v>6.3650000000000002</v>
      </c>
      <c r="AF5333" s="208">
        <v>6.8609999999999998</v>
      </c>
      <c r="AG5333" s="208">
        <v>5.8360000000000003</v>
      </c>
      <c r="AH5333" s="208">
        <v>2.99</v>
      </c>
      <c r="AI5333" s="208">
        <v>4.1340000000000003</v>
      </c>
      <c r="AJ5333" s="24"/>
      <c r="AK5333" s="24"/>
      <c r="AL5333" s="208">
        <v>0.36799999999999999</v>
      </c>
      <c r="AM5333" s="208">
        <v>0.872</v>
      </c>
      <c r="AN5333" s="208">
        <v>2.0659999999999998</v>
      </c>
      <c r="AO5333" s="208">
        <v>5.0890000000000004</v>
      </c>
      <c r="AP5333" s="208">
        <v>6.1950000000000003</v>
      </c>
      <c r="AQ5333" s="208">
        <v>6.8239999999999998</v>
      </c>
      <c r="AR5333" s="208">
        <v>6.4880000000000004</v>
      </c>
      <c r="AS5333" s="208">
        <v>4.5679999999999996</v>
      </c>
      <c r="AT5333" s="208">
        <v>3.02</v>
      </c>
      <c r="AU5333" s="208">
        <v>0.49399999999999999</v>
      </c>
      <c r="AV5333" s="24"/>
      <c r="AW5333" s="24"/>
      <c r="AX5333" s="24"/>
      <c r="AY5333" s="24"/>
      <c r="AZ5333" s="208">
        <v>3.47</v>
      </c>
      <c r="BA5333" s="208">
        <v>2.899</v>
      </c>
      <c r="BB5333" s="21">
        <f t="shared" si="543"/>
        <v>12.997</v>
      </c>
      <c r="BC5333" s="21"/>
      <c r="BD5333" s="22">
        <f t="shared" si="541"/>
        <v>17.469086021505376</v>
      </c>
      <c r="BE5333" s="21"/>
      <c r="BG5333" s="10"/>
      <c r="BH5333" s="21">
        <f t="shared" si="542"/>
        <v>0</v>
      </c>
      <c r="BI5333" s="22">
        <f t="shared" si="542"/>
        <v>1.2997E-2</v>
      </c>
      <c r="BJ5333" s="21"/>
      <c r="BK5333" s="21">
        <v>0</v>
      </c>
      <c r="BL5333" s="22">
        <v>3.8990999999999998E-2</v>
      </c>
      <c r="BM5333" s="21"/>
      <c r="BN5333" s="21">
        <f t="shared" ref="BN5333:BP5396" si="544">BK5333*4</f>
        <v>0</v>
      </c>
      <c r="BO5333" s="22">
        <f t="shared" si="544"/>
        <v>0.15596399999999999</v>
      </c>
      <c r="BP5333" s="21">
        <f t="shared" si="544"/>
        <v>0</v>
      </c>
    </row>
    <row r="5334" spans="1:68" ht="11.1" hidden="1" customHeight="1" outlineLevel="1" collapsed="1" x14ac:dyDescent="0.2">
      <c r="A5334" s="10"/>
      <c r="B5334" s="18"/>
      <c r="C5334" s="18"/>
      <c r="D5334" s="18"/>
      <c r="E5334" s="19" t="s">
        <v>4675</v>
      </c>
      <c r="F5334" s="20"/>
      <c r="G5334" s="20"/>
      <c r="H5334" s="20"/>
      <c r="I5334" s="20"/>
      <c r="J5334" s="20"/>
      <c r="K5334" s="20"/>
      <c r="L5334" s="20"/>
      <c r="M5334" s="20"/>
      <c r="N5334" s="20"/>
      <c r="O5334" s="20"/>
      <c r="P5334" s="20"/>
      <c r="Q5334" s="20"/>
      <c r="R5334" s="20"/>
      <c r="S5334" s="20"/>
      <c r="T5334" s="20"/>
      <c r="U5334" s="20"/>
      <c r="V5334" s="20"/>
      <c r="W5334" s="20"/>
      <c r="X5334" s="20"/>
      <c r="Y5334" s="20"/>
      <c r="Z5334" s="20"/>
      <c r="AA5334" s="20"/>
      <c r="AB5334" s="20"/>
      <c r="AC5334" s="20"/>
      <c r="AD5334" s="20"/>
      <c r="AE5334" s="20"/>
      <c r="AF5334" s="20"/>
      <c r="AG5334" s="20"/>
      <c r="AH5334" s="20"/>
      <c r="AI5334" s="20"/>
      <c r="AJ5334" s="20"/>
      <c r="AK5334" s="20"/>
      <c r="AL5334" s="20"/>
      <c r="AM5334" s="20"/>
      <c r="AN5334" s="20"/>
      <c r="AO5334" s="20"/>
      <c r="AP5334" s="20"/>
      <c r="AQ5334" s="20"/>
      <c r="AR5334" s="20"/>
      <c r="AS5334" s="20"/>
      <c r="AT5334" s="20"/>
      <c r="AU5334" s="20"/>
      <c r="AV5334" s="20"/>
      <c r="AW5334" s="209">
        <v>13.106999999999999</v>
      </c>
      <c r="AX5334" s="209">
        <v>0.14899999999999999</v>
      </c>
      <c r="AY5334" s="209">
        <v>0.86</v>
      </c>
      <c r="AZ5334" s="209">
        <v>1.3859999999999999</v>
      </c>
      <c r="BA5334" s="209">
        <v>3.1520000000000001</v>
      </c>
      <c r="BB5334" s="56">
        <f t="shared" si="543"/>
        <v>13.106999999999999</v>
      </c>
      <c r="BC5334" s="21">
        <f>BD5334</f>
        <v>17.616935483870968</v>
      </c>
      <c r="BD5334" s="22">
        <f t="shared" si="541"/>
        <v>17.616935483870968</v>
      </c>
      <c r="BE5334" s="21">
        <f>BC5334-BD5334</f>
        <v>0</v>
      </c>
      <c r="BF5334" s="66">
        <v>9.43</v>
      </c>
      <c r="BG5334" s="10">
        <v>6</v>
      </c>
      <c r="BH5334" s="21">
        <f t="shared" si="542"/>
        <v>1.3107000000000001E-2</v>
      </c>
      <c r="BI5334" s="22">
        <f t="shared" si="542"/>
        <v>1.3107000000000001E-2</v>
      </c>
      <c r="BJ5334" s="21">
        <f>BH5334-BI5334</f>
        <v>0</v>
      </c>
      <c r="BK5334" s="21">
        <v>3.9321000000000002E-2</v>
      </c>
      <c r="BL5334" s="22">
        <v>3.9321000000000002E-2</v>
      </c>
      <c r="BM5334" s="21">
        <v>0</v>
      </c>
      <c r="BN5334" s="21">
        <f t="shared" si="544"/>
        <v>0.15728400000000001</v>
      </c>
      <c r="BO5334" s="22">
        <f t="shared" si="544"/>
        <v>0.15728400000000001</v>
      </c>
      <c r="BP5334" s="21">
        <f t="shared" si="544"/>
        <v>0</v>
      </c>
    </row>
    <row r="5335" spans="1:68" ht="11.1" hidden="1" customHeight="1" outlineLevel="2" x14ac:dyDescent="0.2">
      <c r="A5335" s="10"/>
      <c r="B5335" s="18"/>
      <c r="C5335" s="18"/>
      <c r="D5335" s="18"/>
      <c r="E5335" s="23" t="s">
        <v>4676</v>
      </c>
      <c r="F5335" s="24"/>
      <c r="G5335" s="24"/>
      <c r="H5335" s="24"/>
      <c r="I5335" s="24"/>
      <c r="J5335" s="24"/>
      <c r="K5335" s="24"/>
      <c r="L5335" s="24"/>
      <c r="M5335" s="24"/>
      <c r="N5335" s="24"/>
      <c r="O5335" s="24"/>
      <c r="P5335" s="24"/>
      <c r="Q5335" s="24"/>
      <c r="R5335" s="24"/>
      <c r="S5335" s="24"/>
      <c r="T5335" s="24"/>
      <c r="U5335" s="24"/>
      <c r="V5335" s="24"/>
      <c r="W5335" s="24"/>
      <c r="X5335" s="24"/>
      <c r="Y5335" s="24"/>
      <c r="Z5335" s="24"/>
      <c r="AA5335" s="24"/>
      <c r="AB5335" s="24"/>
      <c r="AC5335" s="24"/>
      <c r="AD5335" s="24"/>
      <c r="AE5335" s="24"/>
      <c r="AF5335" s="24"/>
      <c r="AG5335" s="24"/>
      <c r="AH5335" s="24"/>
      <c r="AI5335" s="24"/>
      <c r="AJ5335" s="24"/>
      <c r="AK5335" s="24"/>
      <c r="AL5335" s="24"/>
      <c r="AM5335" s="24"/>
      <c r="AN5335" s="24"/>
      <c r="AO5335" s="24"/>
      <c r="AP5335" s="24"/>
      <c r="AQ5335" s="24"/>
      <c r="AR5335" s="24"/>
      <c r="AS5335" s="24"/>
      <c r="AT5335" s="24"/>
      <c r="AU5335" s="24"/>
      <c r="AV5335" s="24"/>
      <c r="AW5335" s="208">
        <v>5.7</v>
      </c>
      <c r="AX5335" s="208">
        <v>5.6000000000000001E-2</v>
      </c>
      <c r="AY5335" s="208">
        <v>0.36699999999999999</v>
      </c>
      <c r="AZ5335" s="208">
        <v>0.54900000000000004</v>
      </c>
      <c r="BA5335" s="208">
        <v>1.2729999999999999</v>
      </c>
      <c r="BB5335" s="21">
        <f t="shared" si="543"/>
        <v>5.7</v>
      </c>
      <c r="BC5335" s="21"/>
      <c r="BD5335" s="22">
        <f t="shared" si="541"/>
        <v>7.661290322580645</v>
      </c>
      <c r="BE5335" s="21"/>
      <c r="BG5335" s="10"/>
      <c r="BH5335" s="21">
        <f t="shared" si="542"/>
        <v>0</v>
      </c>
      <c r="BI5335" s="22">
        <f t="shared" si="542"/>
        <v>5.7000000000000002E-3</v>
      </c>
      <c r="BJ5335" s="21"/>
      <c r="BK5335" s="21">
        <v>0</v>
      </c>
      <c r="BL5335" s="22">
        <v>1.7100000000000001E-2</v>
      </c>
      <c r="BM5335" s="21"/>
      <c r="BN5335" s="21">
        <f t="shared" si="544"/>
        <v>0</v>
      </c>
      <c r="BO5335" s="22">
        <f t="shared" si="544"/>
        <v>6.8400000000000002E-2</v>
      </c>
      <c r="BP5335" s="21">
        <f t="shared" si="544"/>
        <v>0</v>
      </c>
    </row>
    <row r="5336" spans="1:68" ht="11.1" hidden="1" customHeight="1" outlineLevel="2" x14ac:dyDescent="0.2">
      <c r="A5336" s="10"/>
      <c r="B5336" s="18"/>
      <c r="C5336" s="18"/>
      <c r="D5336" s="18"/>
      <c r="E5336" s="23" t="s">
        <v>4677</v>
      </c>
      <c r="F5336" s="24"/>
      <c r="G5336" s="24"/>
      <c r="H5336" s="24"/>
      <c r="I5336" s="24"/>
      <c r="J5336" s="24"/>
      <c r="K5336" s="24"/>
      <c r="L5336" s="24"/>
      <c r="M5336" s="24"/>
      <c r="N5336" s="24"/>
      <c r="O5336" s="24"/>
      <c r="P5336" s="24"/>
      <c r="Q5336" s="24"/>
      <c r="R5336" s="24"/>
      <c r="S5336" s="24"/>
      <c r="T5336" s="24"/>
      <c r="U5336" s="24"/>
      <c r="V5336" s="24"/>
      <c r="W5336" s="24"/>
      <c r="X5336" s="24"/>
      <c r="Y5336" s="24"/>
      <c r="Z5336" s="24"/>
      <c r="AA5336" s="24"/>
      <c r="AB5336" s="24"/>
      <c r="AC5336" s="24"/>
      <c r="AD5336" s="24"/>
      <c r="AE5336" s="24"/>
      <c r="AF5336" s="24"/>
      <c r="AG5336" s="24"/>
      <c r="AH5336" s="24"/>
      <c r="AI5336" s="24"/>
      <c r="AJ5336" s="24"/>
      <c r="AK5336" s="24"/>
      <c r="AL5336" s="24"/>
      <c r="AM5336" s="24"/>
      <c r="AN5336" s="24"/>
      <c r="AO5336" s="24"/>
      <c r="AP5336" s="24"/>
      <c r="AQ5336" s="24"/>
      <c r="AR5336" s="24"/>
      <c r="AS5336" s="24"/>
      <c r="AT5336" s="24"/>
      <c r="AU5336" s="24"/>
      <c r="AV5336" s="24"/>
      <c r="AW5336" s="208">
        <v>7.407</v>
      </c>
      <c r="AX5336" s="208">
        <v>9.2999999999999999E-2</v>
      </c>
      <c r="AY5336" s="208">
        <v>0.49299999999999999</v>
      </c>
      <c r="AZ5336" s="208">
        <v>0.83699999999999997</v>
      </c>
      <c r="BA5336" s="208">
        <v>1.879</v>
      </c>
      <c r="BB5336" s="21">
        <f t="shared" si="543"/>
        <v>7.407</v>
      </c>
      <c r="BC5336" s="21"/>
      <c r="BD5336" s="22">
        <f t="shared" si="541"/>
        <v>9.9556451612903221</v>
      </c>
      <c r="BE5336" s="21"/>
      <c r="BG5336" s="10"/>
      <c r="BH5336" s="21">
        <f t="shared" si="542"/>
        <v>0</v>
      </c>
      <c r="BI5336" s="22">
        <f t="shared" si="542"/>
        <v>7.4070000000000004E-3</v>
      </c>
      <c r="BJ5336" s="21"/>
      <c r="BK5336" s="21">
        <v>0</v>
      </c>
      <c r="BL5336" s="22">
        <v>2.2221000000000001E-2</v>
      </c>
      <c r="BM5336" s="21"/>
      <c r="BN5336" s="21">
        <f t="shared" si="544"/>
        <v>0</v>
      </c>
      <c r="BO5336" s="22">
        <f t="shared" si="544"/>
        <v>8.8884000000000005E-2</v>
      </c>
      <c r="BP5336" s="21">
        <f t="shared" si="544"/>
        <v>0</v>
      </c>
    </row>
    <row r="5337" spans="1:68" ht="11.1" customHeight="1" outlineLevel="1" collapsed="1" x14ac:dyDescent="0.2">
      <c r="A5337" s="10"/>
      <c r="B5337" s="18"/>
      <c r="C5337" s="18"/>
      <c r="D5337" s="18"/>
      <c r="E5337" s="19" t="s">
        <v>4678</v>
      </c>
      <c r="F5337" s="20"/>
      <c r="G5337" s="20"/>
      <c r="H5337" s="20"/>
      <c r="I5337" s="20"/>
      <c r="J5337" s="20"/>
      <c r="K5337" s="20"/>
      <c r="L5337" s="20"/>
      <c r="M5337" s="20"/>
      <c r="N5337" s="209">
        <v>9.7050000000000001</v>
      </c>
      <c r="O5337" s="209">
        <v>4.343</v>
      </c>
      <c r="P5337" s="209">
        <v>1.254</v>
      </c>
      <c r="Q5337" s="209">
        <v>2.464</v>
      </c>
      <c r="R5337" s="209">
        <v>2.1019999999999999</v>
      </c>
      <c r="S5337" s="209">
        <v>2.6520000000000001</v>
      </c>
      <c r="T5337" s="209">
        <v>2</v>
      </c>
      <c r="U5337" s="209">
        <v>1.5</v>
      </c>
      <c r="V5337" s="209">
        <v>1</v>
      </c>
      <c r="W5337" s="209">
        <v>0.1</v>
      </c>
      <c r="X5337" s="20"/>
      <c r="Y5337" s="20"/>
      <c r="Z5337" s="20"/>
      <c r="AA5337" s="209">
        <v>0.36299999999999999</v>
      </c>
      <c r="AB5337" s="20"/>
      <c r="AC5337" s="209">
        <v>1.6</v>
      </c>
      <c r="AD5337" s="209">
        <v>3.077</v>
      </c>
      <c r="AE5337" s="209">
        <v>2.669</v>
      </c>
      <c r="AF5337" s="209">
        <v>1.2629999999999999</v>
      </c>
      <c r="AG5337" s="209">
        <v>1.857</v>
      </c>
      <c r="AH5337" s="209">
        <v>1.6</v>
      </c>
      <c r="AI5337" s="209">
        <v>0.13500000000000001</v>
      </c>
      <c r="AJ5337" s="20"/>
      <c r="AK5337" s="20"/>
      <c r="AL5337" s="20"/>
      <c r="AM5337" s="20"/>
      <c r="AN5337" s="209">
        <v>1.518</v>
      </c>
      <c r="AO5337" s="209">
        <v>1.833</v>
      </c>
      <c r="AP5337" s="209">
        <v>2.0710000000000002</v>
      </c>
      <c r="AQ5337" s="209">
        <v>2.4369999999999998</v>
      </c>
      <c r="AR5337" s="209">
        <v>2.4079999999999999</v>
      </c>
      <c r="AS5337" s="209">
        <v>2.1619999999999999</v>
      </c>
      <c r="AT5337" s="209">
        <v>0.39500000000000002</v>
      </c>
      <c r="AU5337" s="209">
        <v>0.255</v>
      </c>
      <c r="AV5337" s="20"/>
      <c r="AW5337" s="20"/>
      <c r="AX5337" s="20"/>
      <c r="AY5337" s="209">
        <v>0.2</v>
      </c>
      <c r="AZ5337" s="209">
        <v>1.4350000000000001</v>
      </c>
      <c r="BA5337" s="209">
        <v>2.536</v>
      </c>
      <c r="BB5337" s="21">
        <f t="shared" si="543"/>
        <v>9.7050000000000001</v>
      </c>
      <c r="BC5337" s="21">
        <f>BD5337</f>
        <v>13.044354838709678</v>
      </c>
      <c r="BD5337" s="22">
        <f t="shared" si="541"/>
        <v>13.044354838709678</v>
      </c>
      <c r="BE5337" s="21">
        <f>BC5337-BD5337</f>
        <v>0</v>
      </c>
      <c r="BF5337" s="2">
        <v>5.9</v>
      </c>
      <c r="BG5337" s="10">
        <v>7</v>
      </c>
      <c r="BH5337" s="21">
        <f t="shared" si="542"/>
        <v>9.7050000000000001E-3</v>
      </c>
      <c r="BI5337" s="22">
        <f t="shared" si="542"/>
        <v>9.7050000000000001E-3</v>
      </c>
      <c r="BJ5337" s="21">
        <f>BH5337-BI5337</f>
        <v>0</v>
      </c>
      <c r="BK5337" s="21">
        <v>2.9115000000000002E-2</v>
      </c>
      <c r="BL5337" s="22">
        <v>2.9115000000000002E-2</v>
      </c>
      <c r="BM5337" s="21">
        <v>0</v>
      </c>
      <c r="BN5337" s="21">
        <f t="shared" si="544"/>
        <v>0.11646000000000001</v>
      </c>
      <c r="BO5337" s="22">
        <f t="shared" si="544"/>
        <v>0.11646000000000001</v>
      </c>
      <c r="BP5337" s="21">
        <f t="shared" si="544"/>
        <v>0</v>
      </c>
    </row>
    <row r="5338" spans="1:68" ht="11.1" hidden="1" customHeight="1" outlineLevel="2" x14ac:dyDescent="0.2">
      <c r="A5338" s="10"/>
      <c r="B5338" s="18"/>
      <c r="C5338" s="18"/>
      <c r="D5338" s="18"/>
      <c r="E5338" s="23" t="s">
        <v>4679</v>
      </c>
      <c r="F5338" s="24"/>
      <c r="G5338" s="24"/>
      <c r="H5338" s="24"/>
      <c r="I5338" s="24"/>
      <c r="J5338" s="24"/>
      <c r="K5338" s="24"/>
      <c r="L5338" s="24"/>
      <c r="M5338" s="24"/>
      <c r="N5338" s="208">
        <v>9.7050000000000001</v>
      </c>
      <c r="O5338" s="208">
        <v>4.343</v>
      </c>
      <c r="P5338" s="208">
        <v>1.254</v>
      </c>
      <c r="Q5338" s="208">
        <v>2.464</v>
      </c>
      <c r="R5338" s="208">
        <v>2.1019999999999999</v>
      </c>
      <c r="S5338" s="208">
        <v>2.6520000000000001</v>
      </c>
      <c r="T5338" s="208">
        <v>2</v>
      </c>
      <c r="U5338" s="208">
        <v>1.5</v>
      </c>
      <c r="V5338" s="208">
        <v>1</v>
      </c>
      <c r="W5338" s="208">
        <v>0.1</v>
      </c>
      <c r="X5338" s="24"/>
      <c r="Y5338" s="24"/>
      <c r="Z5338" s="24"/>
      <c r="AA5338" s="208">
        <v>0.36299999999999999</v>
      </c>
      <c r="AB5338" s="24"/>
      <c r="AC5338" s="208">
        <v>1.6</v>
      </c>
      <c r="AD5338" s="208">
        <v>3.077</v>
      </c>
      <c r="AE5338" s="208">
        <v>2.669</v>
      </c>
      <c r="AF5338" s="208">
        <v>1.2629999999999999</v>
      </c>
      <c r="AG5338" s="208">
        <v>1.857</v>
      </c>
      <c r="AH5338" s="208">
        <v>1.6</v>
      </c>
      <c r="AI5338" s="208">
        <v>0.13500000000000001</v>
      </c>
      <c r="AJ5338" s="24"/>
      <c r="AK5338" s="24"/>
      <c r="AL5338" s="24"/>
      <c r="AM5338" s="24"/>
      <c r="AN5338" s="208">
        <v>1.518</v>
      </c>
      <c r="AO5338" s="208">
        <v>1.833</v>
      </c>
      <c r="AP5338" s="208">
        <v>2.0710000000000002</v>
      </c>
      <c r="AQ5338" s="208">
        <v>2.4369999999999998</v>
      </c>
      <c r="AR5338" s="208">
        <v>2.4079999999999999</v>
      </c>
      <c r="AS5338" s="208">
        <v>2.1619999999999999</v>
      </c>
      <c r="AT5338" s="208">
        <v>0.39500000000000002</v>
      </c>
      <c r="AU5338" s="208">
        <v>0.255</v>
      </c>
      <c r="AV5338" s="24"/>
      <c r="AW5338" s="24"/>
      <c r="AX5338" s="24"/>
      <c r="AY5338" s="208">
        <v>0.2</v>
      </c>
      <c r="AZ5338" s="208">
        <v>1.4350000000000001</v>
      </c>
      <c r="BA5338" s="208">
        <v>2.536</v>
      </c>
      <c r="BB5338" s="21">
        <f t="shared" si="543"/>
        <v>9.7050000000000001</v>
      </c>
      <c r="BC5338" s="21"/>
      <c r="BD5338" s="22">
        <f t="shared" si="541"/>
        <v>13.044354838709678</v>
      </c>
      <c r="BE5338" s="21"/>
      <c r="BG5338" s="10"/>
      <c r="BH5338" s="21">
        <f t="shared" si="542"/>
        <v>0</v>
      </c>
      <c r="BI5338" s="22">
        <f t="shared" si="542"/>
        <v>9.7050000000000001E-3</v>
      </c>
      <c r="BJ5338" s="21"/>
      <c r="BK5338" s="21">
        <v>0</v>
      </c>
      <c r="BL5338" s="22">
        <v>2.9115000000000002E-2</v>
      </c>
      <c r="BM5338" s="21"/>
      <c r="BN5338" s="21">
        <f t="shared" si="544"/>
        <v>0</v>
      </c>
      <c r="BO5338" s="22">
        <f t="shared" si="544"/>
        <v>0.11646000000000001</v>
      </c>
      <c r="BP5338" s="21">
        <f t="shared" si="544"/>
        <v>0</v>
      </c>
    </row>
    <row r="5339" spans="1:68" ht="11.1" hidden="1" customHeight="1" outlineLevel="1" collapsed="1" x14ac:dyDescent="0.2">
      <c r="A5339" s="10"/>
      <c r="B5339" s="18"/>
      <c r="C5339" s="18"/>
      <c r="D5339" s="18"/>
      <c r="E5339" s="19" t="s">
        <v>4680</v>
      </c>
      <c r="F5339" s="20"/>
      <c r="G5339" s="20"/>
      <c r="H5339" s="20"/>
      <c r="I5339" s="240">
        <v>96.2</v>
      </c>
      <c r="J5339" s="240"/>
      <c r="K5339" s="209">
        <v>2.8</v>
      </c>
      <c r="L5339" s="20"/>
      <c r="M5339" s="20"/>
      <c r="N5339" s="20"/>
      <c r="O5339" s="20"/>
      <c r="P5339" s="209">
        <v>10.7</v>
      </c>
      <c r="Q5339" s="209">
        <v>23.3</v>
      </c>
      <c r="R5339" s="209">
        <v>32</v>
      </c>
      <c r="S5339" s="209">
        <v>31.2</v>
      </c>
      <c r="T5339" s="209">
        <v>31.6</v>
      </c>
      <c r="U5339" s="209">
        <v>22.6</v>
      </c>
      <c r="V5339" s="209">
        <v>17.2</v>
      </c>
      <c r="W5339" s="209">
        <v>3</v>
      </c>
      <c r="X5339" s="20"/>
      <c r="Y5339" s="20"/>
      <c r="Z5339" s="20"/>
      <c r="AA5339" s="209">
        <v>14.6</v>
      </c>
      <c r="AB5339" s="209">
        <v>15.4</v>
      </c>
      <c r="AC5339" s="209">
        <v>24.164000000000001</v>
      </c>
      <c r="AD5339" s="209">
        <v>31.561</v>
      </c>
      <c r="AE5339" s="209">
        <v>32.220999999999997</v>
      </c>
      <c r="AF5339" s="209">
        <v>25.71</v>
      </c>
      <c r="AG5339" s="209">
        <v>15</v>
      </c>
      <c r="AH5339" s="209">
        <v>18.155999999999999</v>
      </c>
      <c r="AI5339" s="209">
        <v>8.1649999999999991</v>
      </c>
      <c r="AJ5339" s="209">
        <v>1.32</v>
      </c>
      <c r="AK5339" s="20"/>
      <c r="AL5339" s="20"/>
      <c r="AM5339" s="209">
        <v>7.2389999999999999</v>
      </c>
      <c r="AN5339" s="209">
        <v>17.039000000000001</v>
      </c>
      <c r="AO5339" s="209">
        <v>24.709</v>
      </c>
      <c r="AP5339" s="209">
        <v>35.009</v>
      </c>
      <c r="AQ5339" s="209">
        <v>29.125</v>
      </c>
      <c r="AR5339" s="209">
        <v>29.125</v>
      </c>
      <c r="AS5339" s="209">
        <v>18.614999999999998</v>
      </c>
      <c r="AT5339" s="209">
        <v>11.545999999999999</v>
      </c>
      <c r="AU5339" s="209">
        <v>7.6550000000000002</v>
      </c>
      <c r="AV5339" s="20"/>
      <c r="AW5339" s="20"/>
      <c r="AX5339" s="20"/>
      <c r="AY5339" s="209">
        <v>9.1289999999999996</v>
      </c>
      <c r="AZ5339" s="209">
        <v>12.164999999999999</v>
      </c>
      <c r="BA5339" s="209">
        <v>21.901</v>
      </c>
      <c r="BB5339" s="21">
        <f t="shared" si="543"/>
        <v>96.2</v>
      </c>
      <c r="BC5339" s="21">
        <f>BD5339</f>
        <v>129.30107526881721</v>
      </c>
      <c r="BD5339" s="22">
        <f t="shared" si="541"/>
        <v>129.30107526881721</v>
      </c>
      <c r="BE5339" s="21">
        <f>BC5339-BD5339</f>
        <v>0</v>
      </c>
      <c r="BF5339" s="2">
        <v>120</v>
      </c>
      <c r="BG5339" s="10">
        <v>5</v>
      </c>
      <c r="BH5339" s="21">
        <f t="shared" si="542"/>
        <v>9.6200000000000008E-2</v>
      </c>
      <c r="BI5339" s="22">
        <f t="shared" si="542"/>
        <v>9.6200000000000008E-2</v>
      </c>
      <c r="BJ5339" s="21">
        <f>BH5339-BI5339</f>
        <v>0</v>
      </c>
      <c r="BK5339" s="21">
        <v>0.28860000000000002</v>
      </c>
      <c r="BL5339" s="22">
        <v>0.28860000000000002</v>
      </c>
      <c r="BM5339" s="21">
        <v>0</v>
      </c>
      <c r="BN5339" s="21">
        <f t="shared" si="544"/>
        <v>1.1544000000000001</v>
      </c>
      <c r="BO5339" s="22">
        <f t="shared" si="544"/>
        <v>1.1544000000000001</v>
      </c>
      <c r="BP5339" s="21">
        <f t="shared" si="544"/>
        <v>0</v>
      </c>
    </row>
    <row r="5340" spans="1:68" ht="11.1" hidden="1" customHeight="1" outlineLevel="2" x14ac:dyDescent="0.2">
      <c r="A5340" s="10"/>
      <c r="B5340" s="18"/>
      <c r="C5340" s="18"/>
      <c r="D5340" s="18"/>
      <c r="E5340" s="23" t="s">
        <v>4681</v>
      </c>
      <c r="F5340" s="24"/>
      <c r="G5340" s="24"/>
      <c r="H5340" s="24"/>
      <c r="I5340" s="239">
        <v>96.2</v>
      </c>
      <c r="J5340" s="239"/>
      <c r="K5340" s="208">
        <v>2.8</v>
      </c>
      <c r="L5340" s="24"/>
      <c r="M5340" s="24"/>
      <c r="N5340" s="24"/>
      <c r="O5340" s="24"/>
      <c r="P5340" s="208">
        <v>10.7</v>
      </c>
      <c r="Q5340" s="208">
        <v>23.3</v>
      </c>
      <c r="R5340" s="208">
        <v>32</v>
      </c>
      <c r="S5340" s="208">
        <v>31.2</v>
      </c>
      <c r="T5340" s="208">
        <v>31.6</v>
      </c>
      <c r="U5340" s="208">
        <v>22.6</v>
      </c>
      <c r="V5340" s="208">
        <v>17.2</v>
      </c>
      <c r="W5340" s="208">
        <v>3</v>
      </c>
      <c r="X5340" s="24"/>
      <c r="Y5340" s="24"/>
      <c r="Z5340" s="24"/>
      <c r="AA5340" s="208">
        <v>14.6</v>
      </c>
      <c r="AB5340" s="208">
        <v>15.4</v>
      </c>
      <c r="AC5340" s="208">
        <v>24.164000000000001</v>
      </c>
      <c r="AD5340" s="208">
        <v>31.561</v>
      </c>
      <c r="AE5340" s="208">
        <v>32.220999999999997</v>
      </c>
      <c r="AF5340" s="208">
        <v>25.71</v>
      </c>
      <c r="AG5340" s="208">
        <v>15</v>
      </c>
      <c r="AH5340" s="208">
        <v>18.155999999999999</v>
      </c>
      <c r="AI5340" s="208">
        <v>8.1649999999999991</v>
      </c>
      <c r="AJ5340" s="208">
        <v>1.32</v>
      </c>
      <c r="AK5340" s="24"/>
      <c r="AL5340" s="24"/>
      <c r="AM5340" s="208">
        <v>7.2389999999999999</v>
      </c>
      <c r="AN5340" s="208">
        <v>17.039000000000001</v>
      </c>
      <c r="AO5340" s="208">
        <v>24.709</v>
      </c>
      <c r="AP5340" s="208">
        <v>35.009</v>
      </c>
      <c r="AQ5340" s="208">
        <v>29.125</v>
      </c>
      <c r="AR5340" s="208">
        <v>29.125</v>
      </c>
      <c r="AS5340" s="208">
        <v>18.614999999999998</v>
      </c>
      <c r="AT5340" s="208">
        <v>11.545999999999999</v>
      </c>
      <c r="AU5340" s="208">
        <v>7.6550000000000002</v>
      </c>
      <c r="AV5340" s="24"/>
      <c r="AW5340" s="24"/>
      <c r="AX5340" s="24"/>
      <c r="AY5340" s="208">
        <v>9.1289999999999996</v>
      </c>
      <c r="AZ5340" s="208">
        <v>12.164999999999999</v>
      </c>
      <c r="BA5340" s="208">
        <v>21.901</v>
      </c>
      <c r="BB5340" s="21">
        <f t="shared" si="543"/>
        <v>96.2</v>
      </c>
      <c r="BC5340" s="21"/>
      <c r="BD5340" s="22">
        <f t="shared" si="541"/>
        <v>129.30107526881721</v>
      </c>
      <c r="BE5340" s="21"/>
      <c r="BG5340" s="10"/>
      <c r="BH5340" s="21">
        <f t="shared" si="542"/>
        <v>0</v>
      </c>
      <c r="BI5340" s="22">
        <f t="shared" si="542"/>
        <v>9.6200000000000008E-2</v>
      </c>
      <c r="BJ5340" s="21"/>
      <c r="BK5340" s="21">
        <v>0</v>
      </c>
      <c r="BL5340" s="22">
        <v>0.28860000000000002</v>
      </c>
      <c r="BM5340" s="21"/>
      <c r="BN5340" s="21">
        <f t="shared" si="544"/>
        <v>0</v>
      </c>
      <c r="BO5340" s="22">
        <f t="shared" si="544"/>
        <v>1.1544000000000001</v>
      </c>
      <c r="BP5340" s="21">
        <f t="shared" si="544"/>
        <v>0</v>
      </c>
    </row>
    <row r="5341" spans="1:68" ht="11.1" hidden="1" customHeight="1" outlineLevel="1" collapsed="1" x14ac:dyDescent="0.2">
      <c r="A5341" s="10"/>
      <c r="B5341" s="18"/>
      <c r="C5341" s="18"/>
      <c r="D5341" s="18"/>
      <c r="E5341" s="19" t="s">
        <v>4682</v>
      </c>
      <c r="F5341" s="209">
        <v>3.1389999999999998</v>
      </c>
      <c r="G5341" s="209">
        <v>4.226</v>
      </c>
      <c r="H5341" s="209">
        <v>3.9710000000000001</v>
      </c>
      <c r="I5341" s="240">
        <v>4.1319999999999997</v>
      </c>
      <c r="J5341" s="240"/>
      <c r="K5341" s="209">
        <v>3.4660000000000002</v>
      </c>
      <c r="L5341" s="209">
        <v>3.508</v>
      </c>
      <c r="M5341" s="209">
        <v>7.9850000000000003</v>
      </c>
      <c r="N5341" s="209">
        <v>2.5609999999999999</v>
      </c>
      <c r="O5341" s="209">
        <v>3.1749999999999998</v>
      </c>
      <c r="P5341" s="209">
        <v>3.4140000000000001</v>
      </c>
      <c r="Q5341" s="209">
        <v>3.923</v>
      </c>
      <c r="R5341" s="209">
        <v>3.875</v>
      </c>
      <c r="S5341" s="209">
        <v>3.68</v>
      </c>
      <c r="T5341" s="209">
        <v>3.54</v>
      </c>
      <c r="U5341" s="209">
        <v>4.53</v>
      </c>
      <c r="V5341" s="209">
        <v>4.6669999999999998</v>
      </c>
      <c r="W5341" s="209">
        <v>7.7450000000000001</v>
      </c>
      <c r="X5341" s="209">
        <v>3.403</v>
      </c>
      <c r="Y5341" s="209">
        <v>3.3</v>
      </c>
      <c r="Z5341" s="209">
        <v>3.0070000000000001</v>
      </c>
      <c r="AA5341" s="209">
        <v>4.4809999999999999</v>
      </c>
      <c r="AB5341" s="209">
        <v>3.1829999999999998</v>
      </c>
      <c r="AC5341" s="209">
        <v>3.2629999999999999</v>
      </c>
      <c r="AD5341" s="209">
        <v>3.121</v>
      </c>
      <c r="AE5341" s="209">
        <v>5.3209999999999997</v>
      </c>
      <c r="AF5341" s="209">
        <v>3.8149999999999999</v>
      </c>
      <c r="AG5341" s="209">
        <v>3.633</v>
      </c>
      <c r="AH5341" s="209">
        <v>4.4560000000000004</v>
      </c>
      <c r="AI5341" s="209">
        <v>3.577</v>
      </c>
      <c r="AJ5341" s="209">
        <v>4.6669999999999998</v>
      </c>
      <c r="AK5341" s="209">
        <v>3.4060000000000001</v>
      </c>
      <c r="AL5341" s="209">
        <v>3.2280000000000002</v>
      </c>
      <c r="AM5341" s="209">
        <v>3.452</v>
      </c>
      <c r="AN5341" s="209">
        <v>4</v>
      </c>
      <c r="AO5341" s="209">
        <v>3.6829999999999998</v>
      </c>
      <c r="AP5341" s="209">
        <v>3.4409999999999998</v>
      </c>
      <c r="AQ5341" s="209">
        <v>4.2690000000000001</v>
      </c>
      <c r="AR5341" s="209">
        <v>4.609</v>
      </c>
      <c r="AS5341" s="209">
        <v>3.8410000000000002</v>
      </c>
      <c r="AT5341" s="209">
        <v>4.0010000000000003</v>
      </c>
      <c r="AU5341" s="209">
        <v>4.1859999999999999</v>
      </c>
      <c r="AV5341" s="209">
        <v>2.94</v>
      </c>
      <c r="AW5341" s="209">
        <v>3.7069999999999999</v>
      </c>
      <c r="AX5341" s="209">
        <v>3.1539999999999999</v>
      </c>
      <c r="AY5341" s="209">
        <v>3.2069999999999999</v>
      </c>
      <c r="AZ5341" s="209">
        <v>3.7610000000000001</v>
      </c>
      <c r="BA5341" s="209">
        <v>3.859</v>
      </c>
      <c r="BB5341" s="21">
        <f t="shared" si="543"/>
        <v>7.9850000000000003</v>
      </c>
      <c r="BC5341" s="21">
        <f>BD5341</f>
        <v>10.73252688172043</v>
      </c>
      <c r="BD5341" s="22">
        <f t="shared" si="541"/>
        <v>10.73252688172043</v>
      </c>
      <c r="BE5341" s="21">
        <f>BC5341-BD5341</f>
        <v>0</v>
      </c>
      <c r="BF5341" s="98"/>
      <c r="BG5341" s="10"/>
      <c r="BH5341" s="21">
        <f t="shared" si="542"/>
        <v>7.984999999999999E-3</v>
      </c>
      <c r="BI5341" s="22">
        <f t="shared" si="542"/>
        <v>7.984999999999999E-3</v>
      </c>
      <c r="BJ5341" s="21">
        <f>BH5341-BI5341</f>
        <v>0</v>
      </c>
      <c r="BK5341" s="21">
        <v>2.3954999999999997E-2</v>
      </c>
      <c r="BL5341" s="22">
        <v>2.3954999999999997E-2</v>
      </c>
      <c r="BM5341" s="21">
        <v>0</v>
      </c>
      <c r="BN5341" s="21">
        <f t="shared" si="544"/>
        <v>9.5819999999999989E-2</v>
      </c>
      <c r="BO5341" s="22">
        <f t="shared" si="544"/>
        <v>9.5819999999999989E-2</v>
      </c>
      <c r="BP5341" s="21">
        <f t="shared" si="544"/>
        <v>0</v>
      </c>
    </row>
    <row r="5342" spans="1:68" ht="11.1" hidden="1" customHeight="1" outlineLevel="2" x14ac:dyDescent="0.2">
      <c r="A5342" s="10"/>
      <c r="B5342" s="18"/>
      <c r="C5342" s="18"/>
      <c r="D5342" s="18"/>
      <c r="E5342" s="23"/>
      <c r="F5342" s="208">
        <v>3.1389999999999998</v>
      </c>
      <c r="G5342" s="208">
        <v>4.226</v>
      </c>
      <c r="H5342" s="208">
        <v>3.9710000000000001</v>
      </c>
      <c r="I5342" s="239">
        <v>4.1319999999999997</v>
      </c>
      <c r="J5342" s="239"/>
      <c r="K5342" s="208">
        <v>3.4660000000000002</v>
      </c>
      <c r="L5342" s="208">
        <v>3.508</v>
      </c>
      <c r="M5342" s="208">
        <v>7.9850000000000003</v>
      </c>
      <c r="N5342" s="208">
        <v>2.5609999999999999</v>
      </c>
      <c r="O5342" s="208">
        <v>3.1749999999999998</v>
      </c>
      <c r="P5342" s="208">
        <v>3.4140000000000001</v>
      </c>
      <c r="Q5342" s="208">
        <v>3.923</v>
      </c>
      <c r="R5342" s="208">
        <v>3.875</v>
      </c>
      <c r="S5342" s="208">
        <v>3.68</v>
      </c>
      <c r="T5342" s="208">
        <v>3.54</v>
      </c>
      <c r="U5342" s="208">
        <v>4.53</v>
      </c>
      <c r="V5342" s="208">
        <v>4.6669999999999998</v>
      </c>
      <c r="W5342" s="208">
        <v>7.7450000000000001</v>
      </c>
      <c r="X5342" s="208">
        <v>3.403</v>
      </c>
      <c r="Y5342" s="208">
        <v>3.3</v>
      </c>
      <c r="Z5342" s="208">
        <v>3.0070000000000001</v>
      </c>
      <c r="AA5342" s="208">
        <v>4.4809999999999999</v>
      </c>
      <c r="AB5342" s="208">
        <v>3.1829999999999998</v>
      </c>
      <c r="AC5342" s="208">
        <v>3.2629999999999999</v>
      </c>
      <c r="AD5342" s="208">
        <v>3.121</v>
      </c>
      <c r="AE5342" s="208">
        <v>5.3209999999999997</v>
      </c>
      <c r="AF5342" s="208">
        <v>3.8149999999999999</v>
      </c>
      <c r="AG5342" s="208">
        <v>3.633</v>
      </c>
      <c r="AH5342" s="208">
        <v>4.4560000000000004</v>
      </c>
      <c r="AI5342" s="208">
        <v>3.577</v>
      </c>
      <c r="AJ5342" s="208">
        <v>4.6669999999999998</v>
      </c>
      <c r="AK5342" s="208">
        <v>3.4060000000000001</v>
      </c>
      <c r="AL5342" s="208">
        <v>3.2280000000000002</v>
      </c>
      <c r="AM5342" s="208">
        <v>3.452</v>
      </c>
      <c r="AN5342" s="208">
        <v>4</v>
      </c>
      <c r="AO5342" s="208">
        <v>3.6829999999999998</v>
      </c>
      <c r="AP5342" s="208">
        <v>3.4409999999999998</v>
      </c>
      <c r="AQ5342" s="208">
        <v>4.2690000000000001</v>
      </c>
      <c r="AR5342" s="208">
        <v>4.609</v>
      </c>
      <c r="AS5342" s="208">
        <v>3.8410000000000002</v>
      </c>
      <c r="AT5342" s="208">
        <v>4.0010000000000003</v>
      </c>
      <c r="AU5342" s="208">
        <v>4.1859999999999999</v>
      </c>
      <c r="AV5342" s="208">
        <v>2.94</v>
      </c>
      <c r="AW5342" s="208">
        <v>3.7069999999999999</v>
      </c>
      <c r="AX5342" s="208">
        <v>3.1539999999999999</v>
      </c>
      <c r="AY5342" s="208">
        <v>3.2069999999999999</v>
      </c>
      <c r="AZ5342" s="208">
        <v>3.7610000000000001</v>
      </c>
      <c r="BA5342" s="208">
        <v>3.859</v>
      </c>
      <c r="BB5342" s="21">
        <f t="shared" si="543"/>
        <v>7.9850000000000003</v>
      </c>
      <c r="BC5342" s="21"/>
      <c r="BD5342" s="22">
        <f t="shared" si="541"/>
        <v>10.73252688172043</v>
      </c>
      <c r="BE5342" s="21"/>
      <c r="BG5342" s="10"/>
      <c r="BH5342" s="21">
        <f t="shared" si="542"/>
        <v>0</v>
      </c>
      <c r="BI5342" s="22">
        <f t="shared" si="542"/>
        <v>7.984999999999999E-3</v>
      </c>
      <c r="BJ5342" s="21"/>
      <c r="BK5342" s="21">
        <v>0</v>
      </c>
      <c r="BL5342" s="22">
        <v>2.3954999999999997E-2</v>
      </c>
      <c r="BM5342" s="21"/>
      <c r="BN5342" s="21">
        <f t="shared" si="544"/>
        <v>0</v>
      </c>
      <c r="BO5342" s="22">
        <f t="shared" si="544"/>
        <v>9.5819999999999989E-2</v>
      </c>
      <c r="BP5342" s="21">
        <f t="shared" si="544"/>
        <v>0</v>
      </c>
    </row>
    <row r="5343" spans="1:68" ht="11.1" hidden="1" customHeight="1" outlineLevel="1" collapsed="1" x14ac:dyDescent="0.2">
      <c r="A5343" s="10"/>
      <c r="B5343" s="18"/>
      <c r="C5343" s="18"/>
      <c r="D5343" s="18"/>
      <c r="E5343" s="19" t="s">
        <v>4683</v>
      </c>
      <c r="F5343" s="209">
        <v>30.021000000000001</v>
      </c>
      <c r="G5343" s="209">
        <v>37.933</v>
      </c>
      <c r="H5343" s="209">
        <v>27.329000000000001</v>
      </c>
      <c r="I5343" s="240">
        <v>29.282</v>
      </c>
      <c r="J5343" s="240"/>
      <c r="K5343" s="209">
        <v>26.047999999999998</v>
      </c>
      <c r="L5343" s="209">
        <v>46.322000000000003</v>
      </c>
      <c r="M5343" s="209">
        <v>82.9</v>
      </c>
      <c r="N5343" s="209">
        <v>6.125</v>
      </c>
      <c r="O5343" s="209">
        <v>12.68</v>
      </c>
      <c r="P5343" s="209">
        <v>23.893999999999998</v>
      </c>
      <c r="Q5343" s="209">
        <v>32.273000000000003</v>
      </c>
      <c r="R5343" s="209">
        <v>43.491999999999997</v>
      </c>
      <c r="S5343" s="209">
        <v>54.237000000000002</v>
      </c>
      <c r="T5343" s="209">
        <v>109.75700000000001</v>
      </c>
      <c r="U5343" s="209">
        <v>123.60299999999999</v>
      </c>
      <c r="V5343" s="209">
        <v>114.084</v>
      </c>
      <c r="W5343" s="209">
        <v>92.739000000000004</v>
      </c>
      <c r="X5343" s="209">
        <v>22.152000000000001</v>
      </c>
      <c r="Y5343" s="209">
        <v>27.945</v>
      </c>
      <c r="Z5343" s="209">
        <v>15.358000000000001</v>
      </c>
      <c r="AA5343" s="209">
        <v>38.289000000000001</v>
      </c>
      <c r="AB5343" s="209">
        <v>19.050999999999998</v>
      </c>
      <c r="AC5343" s="209">
        <v>51.808</v>
      </c>
      <c r="AD5343" s="209">
        <v>38.991999999999997</v>
      </c>
      <c r="AE5343" s="209">
        <v>144.27199999999999</v>
      </c>
      <c r="AF5343" s="209">
        <v>86.688999999999993</v>
      </c>
      <c r="AG5343" s="209">
        <v>63.915999999999997</v>
      </c>
      <c r="AH5343" s="209">
        <v>62.695999999999998</v>
      </c>
      <c r="AI5343" s="209">
        <v>44.087000000000003</v>
      </c>
      <c r="AJ5343" s="209">
        <v>46.204000000000001</v>
      </c>
      <c r="AK5343" s="209">
        <v>25.216000000000001</v>
      </c>
      <c r="AL5343" s="209">
        <v>20.125</v>
      </c>
      <c r="AM5343" s="209">
        <v>15.872999999999999</v>
      </c>
      <c r="AN5343" s="209">
        <v>33.506</v>
      </c>
      <c r="AO5343" s="209">
        <v>46.965000000000003</v>
      </c>
      <c r="AP5343" s="209">
        <v>55.052999999999997</v>
      </c>
      <c r="AQ5343" s="209">
        <v>102.806</v>
      </c>
      <c r="AR5343" s="209">
        <v>92.649000000000001</v>
      </c>
      <c r="AS5343" s="209">
        <v>65.093000000000004</v>
      </c>
      <c r="AT5343" s="209">
        <v>55.53</v>
      </c>
      <c r="AU5343" s="209">
        <v>42.661000000000001</v>
      </c>
      <c r="AV5343" s="209">
        <v>42.606000000000002</v>
      </c>
      <c r="AW5343" s="209">
        <v>35.58</v>
      </c>
      <c r="AX5343" s="209">
        <v>15.821</v>
      </c>
      <c r="AY5343" s="209">
        <v>12.407</v>
      </c>
      <c r="AZ5343" s="209">
        <v>28.933</v>
      </c>
      <c r="BA5343" s="209">
        <v>45.77</v>
      </c>
      <c r="BB5343" s="56">
        <f>BB5344+BB5345+BB5346+BB5347+BB5348</f>
        <v>154.98199999999997</v>
      </c>
      <c r="BC5343" s="21">
        <f>BF5343</f>
        <v>618.9</v>
      </c>
      <c r="BD5343" s="22">
        <f t="shared" si="541"/>
        <v>208.30913978494621</v>
      </c>
      <c r="BE5343" s="21">
        <f>BC5343-BD5343</f>
        <v>410.59086021505379</v>
      </c>
      <c r="BF5343" s="2">
        <v>618.9</v>
      </c>
      <c r="BG5343" s="10">
        <v>6</v>
      </c>
      <c r="BH5343" s="21">
        <f t="shared" si="542"/>
        <v>0.46046159999999997</v>
      </c>
      <c r="BI5343" s="22">
        <f t="shared" si="542"/>
        <v>0.15498200000000001</v>
      </c>
      <c r="BJ5343" s="21">
        <f>BH5343-BI5343</f>
        <v>0.30547959999999996</v>
      </c>
      <c r="BK5343" s="21">
        <v>1.3813848</v>
      </c>
      <c r="BL5343" s="22">
        <v>0.43281600000000003</v>
      </c>
      <c r="BM5343" s="21">
        <v>0.94856879999999988</v>
      </c>
      <c r="BN5343" s="21">
        <f t="shared" si="544"/>
        <v>5.5255391999999999</v>
      </c>
      <c r="BO5343" s="22">
        <f t="shared" si="544"/>
        <v>1.7312640000000001</v>
      </c>
      <c r="BP5343" s="21">
        <f t="shared" si="544"/>
        <v>3.7942751999999995</v>
      </c>
    </row>
    <row r="5344" spans="1:68" ht="11.1" hidden="1" customHeight="1" outlineLevel="2" x14ac:dyDescent="0.2">
      <c r="A5344" s="10"/>
      <c r="B5344" s="18"/>
      <c r="C5344" s="18"/>
      <c r="D5344" s="18"/>
      <c r="E5344" s="23"/>
      <c r="F5344" s="208">
        <v>14.926</v>
      </c>
      <c r="G5344" s="208">
        <v>26.649000000000001</v>
      </c>
      <c r="H5344" s="208">
        <v>18.960999999999999</v>
      </c>
      <c r="I5344" s="239">
        <v>22.477</v>
      </c>
      <c r="J5344" s="239"/>
      <c r="K5344" s="208">
        <v>24.134</v>
      </c>
      <c r="L5344" s="208">
        <v>45.588999999999999</v>
      </c>
      <c r="M5344" s="208">
        <v>82.9</v>
      </c>
      <c r="N5344" s="208">
        <v>5.8879999999999999</v>
      </c>
      <c r="O5344" s="208">
        <v>11.932</v>
      </c>
      <c r="P5344" s="208">
        <v>20.815000000000001</v>
      </c>
      <c r="Q5344" s="208">
        <v>23.774000000000001</v>
      </c>
      <c r="R5344" s="208">
        <v>32.372999999999998</v>
      </c>
      <c r="S5344" s="208">
        <v>39.128999999999998</v>
      </c>
      <c r="T5344" s="208">
        <v>95.182000000000002</v>
      </c>
      <c r="U5344" s="208">
        <v>107.327</v>
      </c>
      <c r="V5344" s="208">
        <v>110.19799999999999</v>
      </c>
      <c r="W5344" s="208">
        <v>90.438000000000002</v>
      </c>
      <c r="X5344" s="208">
        <v>21.459</v>
      </c>
      <c r="Y5344" s="208">
        <v>27.899000000000001</v>
      </c>
      <c r="Z5344" s="208">
        <v>15.358000000000001</v>
      </c>
      <c r="AA5344" s="208">
        <v>37.807000000000002</v>
      </c>
      <c r="AB5344" s="208">
        <v>15.207000000000001</v>
      </c>
      <c r="AC5344" s="208">
        <v>41.832999999999998</v>
      </c>
      <c r="AD5344" s="208">
        <v>29.579000000000001</v>
      </c>
      <c r="AE5344" s="208">
        <v>134.422</v>
      </c>
      <c r="AF5344" s="208">
        <v>71.19</v>
      </c>
      <c r="AG5344" s="208">
        <v>57.511000000000003</v>
      </c>
      <c r="AH5344" s="208">
        <v>57.648000000000003</v>
      </c>
      <c r="AI5344" s="208">
        <v>41.558</v>
      </c>
      <c r="AJ5344" s="208">
        <v>45.322000000000003</v>
      </c>
      <c r="AK5344" s="208">
        <v>25.181999999999999</v>
      </c>
      <c r="AL5344" s="208">
        <v>20.125</v>
      </c>
      <c r="AM5344" s="208">
        <v>15.414999999999999</v>
      </c>
      <c r="AN5344" s="208">
        <v>30.308</v>
      </c>
      <c r="AO5344" s="208">
        <v>37.558</v>
      </c>
      <c r="AP5344" s="208">
        <v>43.417999999999999</v>
      </c>
      <c r="AQ5344" s="208">
        <v>87.674999999999997</v>
      </c>
      <c r="AR5344" s="208">
        <v>81.885999999999996</v>
      </c>
      <c r="AS5344" s="208">
        <v>55.94</v>
      </c>
      <c r="AT5344" s="208">
        <v>50.552</v>
      </c>
      <c r="AU5344" s="208">
        <v>40.366999999999997</v>
      </c>
      <c r="AV5344" s="208">
        <v>42.015999999999998</v>
      </c>
      <c r="AW5344" s="208">
        <v>35.505000000000003</v>
      </c>
      <c r="AX5344" s="208">
        <v>15.744999999999999</v>
      </c>
      <c r="AY5344" s="208">
        <v>10.962</v>
      </c>
      <c r="AZ5344" s="208">
        <v>26.547999999999998</v>
      </c>
      <c r="BA5344" s="208">
        <v>38.890999999999998</v>
      </c>
      <c r="BB5344" s="21">
        <f t="shared" si="543"/>
        <v>134.422</v>
      </c>
      <c r="BC5344" s="21"/>
      <c r="BD5344" s="22">
        <f t="shared" si="541"/>
        <v>180.67473118279568</v>
      </c>
      <c r="BE5344" s="21"/>
      <c r="BG5344" s="10"/>
      <c r="BH5344" s="21">
        <f t="shared" si="542"/>
        <v>0</v>
      </c>
      <c r="BI5344" s="22">
        <f t="shared" si="542"/>
        <v>0.13442200000000001</v>
      </c>
      <c r="BJ5344" s="21"/>
      <c r="BK5344" s="21">
        <v>0</v>
      </c>
      <c r="BL5344" s="22">
        <v>0.40326600000000001</v>
      </c>
      <c r="BM5344" s="21"/>
      <c r="BN5344" s="21">
        <f t="shared" si="544"/>
        <v>0</v>
      </c>
      <c r="BO5344" s="22">
        <f t="shared" si="544"/>
        <v>1.6130640000000001</v>
      </c>
      <c r="BP5344" s="21">
        <f t="shared" si="544"/>
        <v>0</v>
      </c>
    </row>
    <row r="5345" spans="1:68" ht="11.1" hidden="1" customHeight="1" outlineLevel="2" x14ac:dyDescent="0.2">
      <c r="A5345" s="10"/>
      <c r="B5345" s="18"/>
      <c r="C5345" s="18"/>
      <c r="D5345" s="18"/>
      <c r="E5345" s="23" t="s">
        <v>4684</v>
      </c>
      <c r="F5345" s="208">
        <v>2.3170000000000002</v>
      </c>
      <c r="G5345" s="208">
        <v>2.3119999999999998</v>
      </c>
      <c r="H5345" s="208">
        <v>1.5089999999999999</v>
      </c>
      <c r="I5345" s="239">
        <v>1.204</v>
      </c>
      <c r="J5345" s="239"/>
      <c r="K5345" s="208">
        <v>0.442</v>
      </c>
      <c r="L5345" s="24"/>
      <c r="M5345" s="24"/>
      <c r="N5345" s="208">
        <v>2.3E-2</v>
      </c>
      <c r="O5345" s="208">
        <v>6.8000000000000005E-2</v>
      </c>
      <c r="P5345" s="208">
        <v>0.81399999999999995</v>
      </c>
      <c r="Q5345" s="208">
        <v>1.4830000000000001</v>
      </c>
      <c r="R5345" s="208">
        <v>3.1669999999999998</v>
      </c>
      <c r="S5345" s="208">
        <v>2.0979999999999999</v>
      </c>
      <c r="T5345" s="208">
        <v>2.2719999999999998</v>
      </c>
      <c r="U5345" s="208">
        <v>3.9820000000000002</v>
      </c>
      <c r="V5345" s="208">
        <v>0.83799999999999997</v>
      </c>
      <c r="W5345" s="208">
        <v>0.51800000000000002</v>
      </c>
      <c r="X5345" s="208">
        <v>2.1000000000000001E-2</v>
      </c>
      <c r="Y5345" s="208">
        <v>5.0000000000000001E-3</v>
      </c>
      <c r="Z5345" s="24"/>
      <c r="AA5345" s="208">
        <v>0.08</v>
      </c>
      <c r="AB5345" s="208">
        <v>0.88700000000000001</v>
      </c>
      <c r="AC5345" s="208">
        <v>2.4980000000000002</v>
      </c>
      <c r="AD5345" s="208">
        <v>2.6</v>
      </c>
      <c r="AE5345" s="208">
        <v>1.758</v>
      </c>
      <c r="AF5345" s="208">
        <v>1.498</v>
      </c>
      <c r="AG5345" s="208">
        <v>0.85899999999999999</v>
      </c>
      <c r="AH5345" s="208">
        <v>1.6919999999999999</v>
      </c>
      <c r="AI5345" s="208">
        <v>0.439</v>
      </c>
      <c r="AJ5345" s="208">
        <v>9.1999999999999998E-2</v>
      </c>
      <c r="AK5345" s="208">
        <v>1.4E-2</v>
      </c>
      <c r="AL5345" s="24"/>
      <c r="AM5345" s="208">
        <v>1.6E-2</v>
      </c>
      <c r="AN5345" s="24"/>
      <c r="AO5345" s="208">
        <v>3.0150000000000001</v>
      </c>
      <c r="AP5345" s="208">
        <v>2.0459999999999998</v>
      </c>
      <c r="AQ5345" s="208">
        <v>3.673</v>
      </c>
      <c r="AR5345" s="208">
        <v>2.1339999999999999</v>
      </c>
      <c r="AS5345" s="208">
        <v>1.6359999999999999</v>
      </c>
      <c r="AT5345" s="208">
        <v>1.048</v>
      </c>
      <c r="AU5345" s="208">
        <v>0.308</v>
      </c>
      <c r="AV5345" s="208">
        <v>2.5000000000000001E-2</v>
      </c>
      <c r="AW5345" s="24"/>
      <c r="AX5345" s="24"/>
      <c r="AY5345" s="208">
        <v>0.2</v>
      </c>
      <c r="AZ5345" s="208">
        <v>0.2</v>
      </c>
      <c r="BA5345" s="208">
        <v>1.1040000000000001</v>
      </c>
      <c r="BB5345" s="21">
        <f t="shared" si="543"/>
        <v>3.9820000000000002</v>
      </c>
      <c r="BC5345" s="21"/>
      <c r="BD5345" s="22">
        <f t="shared" si="541"/>
        <v>5.352150537634409</v>
      </c>
      <c r="BE5345" s="21"/>
      <c r="BG5345" s="10"/>
      <c r="BH5345" s="21">
        <f t="shared" si="542"/>
        <v>0</v>
      </c>
      <c r="BI5345" s="22">
        <f t="shared" si="542"/>
        <v>3.9820000000000003E-3</v>
      </c>
      <c r="BJ5345" s="21"/>
      <c r="BK5345" s="21">
        <v>0</v>
      </c>
      <c r="BL5345" s="22">
        <v>1.1946000000000002E-2</v>
      </c>
      <c r="BM5345" s="21"/>
      <c r="BN5345" s="21">
        <f t="shared" si="544"/>
        <v>0</v>
      </c>
      <c r="BO5345" s="22">
        <f t="shared" si="544"/>
        <v>4.7784000000000007E-2</v>
      </c>
      <c r="BP5345" s="21">
        <f t="shared" si="544"/>
        <v>0</v>
      </c>
    </row>
    <row r="5346" spans="1:68" ht="11.1" hidden="1" customHeight="1" outlineLevel="2" x14ac:dyDescent="0.2">
      <c r="A5346" s="10"/>
      <c r="B5346" s="18"/>
      <c r="C5346" s="18"/>
      <c r="D5346" s="18"/>
      <c r="E5346" s="23" t="s">
        <v>4685</v>
      </c>
      <c r="F5346" s="208">
        <v>3.9449999999999998</v>
      </c>
      <c r="G5346" s="208">
        <v>2.419</v>
      </c>
      <c r="H5346" s="208">
        <v>2.2469999999999999</v>
      </c>
      <c r="I5346" s="239">
        <v>1.8049999999999999</v>
      </c>
      <c r="J5346" s="239"/>
      <c r="K5346" s="208">
        <v>0.31</v>
      </c>
      <c r="L5346" s="208">
        <v>3.3000000000000002E-2</v>
      </c>
      <c r="M5346" s="24"/>
      <c r="N5346" s="208">
        <v>0.14799999999999999</v>
      </c>
      <c r="O5346" s="208">
        <v>0.20799999999999999</v>
      </c>
      <c r="P5346" s="208">
        <v>1.206</v>
      </c>
      <c r="Q5346" s="208">
        <v>1.8560000000000001</v>
      </c>
      <c r="R5346" s="208">
        <v>2.8860000000000001</v>
      </c>
      <c r="S5346" s="208">
        <v>3.879</v>
      </c>
      <c r="T5346" s="208">
        <v>3.2029999999999998</v>
      </c>
      <c r="U5346" s="208">
        <v>3.7759999999999998</v>
      </c>
      <c r="V5346" s="208">
        <v>0.89300000000000002</v>
      </c>
      <c r="W5346" s="208">
        <v>0.56599999999999995</v>
      </c>
      <c r="X5346" s="208">
        <v>7.0999999999999994E-2</v>
      </c>
      <c r="Y5346" s="208">
        <v>3.3000000000000002E-2</v>
      </c>
      <c r="Z5346" s="24"/>
      <c r="AA5346" s="208">
        <v>3.6999999999999998E-2</v>
      </c>
      <c r="AB5346" s="208">
        <v>0.93400000000000005</v>
      </c>
      <c r="AC5346" s="208">
        <v>2.1789999999999998</v>
      </c>
      <c r="AD5346" s="208">
        <v>2.2000000000000002</v>
      </c>
      <c r="AE5346" s="208">
        <v>3.3119999999999998</v>
      </c>
      <c r="AF5346" s="208">
        <v>2.6789999999999998</v>
      </c>
      <c r="AG5346" s="208">
        <v>1.7989999999999999</v>
      </c>
      <c r="AH5346" s="208">
        <v>0.95199999999999996</v>
      </c>
      <c r="AI5346" s="208">
        <v>0.64700000000000002</v>
      </c>
      <c r="AJ5346" s="208">
        <v>0.19900000000000001</v>
      </c>
      <c r="AK5346" s="208">
        <v>1.4E-2</v>
      </c>
      <c r="AL5346" s="24"/>
      <c r="AM5346" s="208">
        <v>0.02</v>
      </c>
      <c r="AN5346" s="208">
        <v>0.872</v>
      </c>
      <c r="AO5346" s="208">
        <v>2.0489999999999999</v>
      </c>
      <c r="AP5346" s="208">
        <v>2.79</v>
      </c>
      <c r="AQ5346" s="208">
        <v>3.0030000000000001</v>
      </c>
      <c r="AR5346" s="208">
        <v>2.3929999999999998</v>
      </c>
      <c r="AS5346" s="208">
        <v>2.2639999999999998</v>
      </c>
      <c r="AT5346" s="208">
        <v>1.19</v>
      </c>
      <c r="AU5346" s="208">
        <v>0.42399999999999999</v>
      </c>
      <c r="AV5346" s="208">
        <v>0.13</v>
      </c>
      <c r="AW5346" s="208">
        <v>2.1000000000000001E-2</v>
      </c>
      <c r="AX5346" s="208">
        <v>3.5000000000000003E-2</v>
      </c>
      <c r="AY5346" s="208">
        <v>0.32400000000000001</v>
      </c>
      <c r="AZ5346" s="208">
        <v>0.69199999999999995</v>
      </c>
      <c r="BA5346" s="208">
        <v>1.58</v>
      </c>
      <c r="BB5346" s="21">
        <f t="shared" si="543"/>
        <v>3.9449999999999998</v>
      </c>
      <c r="BC5346" s="21"/>
      <c r="BD5346" s="22">
        <f t="shared" si="541"/>
        <v>5.30241935483871</v>
      </c>
      <c r="BE5346" s="21"/>
      <c r="BG5346" s="10"/>
      <c r="BH5346" s="21">
        <f t="shared" si="542"/>
        <v>0</v>
      </c>
      <c r="BI5346" s="22">
        <f t="shared" si="542"/>
        <v>3.9449999999999997E-3</v>
      </c>
      <c r="BJ5346" s="21"/>
      <c r="BK5346" s="21">
        <v>0</v>
      </c>
      <c r="BL5346" s="22">
        <v>1.1834999999999998E-2</v>
      </c>
      <c r="BM5346" s="21"/>
      <c r="BN5346" s="21">
        <f t="shared" si="544"/>
        <v>0</v>
      </c>
      <c r="BO5346" s="22">
        <f t="shared" si="544"/>
        <v>4.7339999999999993E-2</v>
      </c>
      <c r="BP5346" s="21">
        <f t="shared" si="544"/>
        <v>0</v>
      </c>
    </row>
    <row r="5347" spans="1:68" ht="11.1" hidden="1" customHeight="1" outlineLevel="2" x14ac:dyDescent="0.2">
      <c r="A5347" s="10"/>
      <c r="B5347" s="18"/>
      <c r="C5347" s="18"/>
      <c r="D5347" s="18"/>
      <c r="E5347" s="23" t="s">
        <v>4686</v>
      </c>
      <c r="F5347" s="208">
        <v>6.58</v>
      </c>
      <c r="G5347" s="208">
        <v>4.806</v>
      </c>
      <c r="H5347" s="208">
        <v>3.3010000000000002</v>
      </c>
      <c r="I5347" s="239">
        <v>2.7360000000000002</v>
      </c>
      <c r="J5347" s="239"/>
      <c r="K5347" s="208">
        <v>0.80500000000000005</v>
      </c>
      <c r="L5347" s="208">
        <v>0.56000000000000005</v>
      </c>
      <c r="M5347" s="24"/>
      <c r="N5347" s="208">
        <v>6.6000000000000003E-2</v>
      </c>
      <c r="O5347" s="208">
        <v>0.28299999999999997</v>
      </c>
      <c r="P5347" s="24"/>
      <c r="Q5347" s="208">
        <v>4.3029999999999999</v>
      </c>
      <c r="R5347" s="208">
        <v>4.2089999999999996</v>
      </c>
      <c r="S5347" s="208">
        <v>5.8109999999999999</v>
      </c>
      <c r="T5347" s="208">
        <v>6.9569999999999999</v>
      </c>
      <c r="U5347" s="208">
        <v>5.8339999999999996</v>
      </c>
      <c r="V5347" s="208">
        <v>1.32</v>
      </c>
      <c r="W5347" s="208">
        <v>0.82599999999999996</v>
      </c>
      <c r="X5347" s="208">
        <v>0.48</v>
      </c>
      <c r="Y5347" s="24"/>
      <c r="Z5347" s="24"/>
      <c r="AA5347" s="208">
        <v>0.26700000000000002</v>
      </c>
      <c r="AB5347" s="208">
        <v>1.399</v>
      </c>
      <c r="AC5347" s="208">
        <v>3.677</v>
      </c>
      <c r="AD5347" s="208">
        <v>3.4950000000000001</v>
      </c>
      <c r="AE5347" s="208">
        <v>2.1659999999999999</v>
      </c>
      <c r="AF5347" s="208">
        <v>9.3130000000000006</v>
      </c>
      <c r="AG5347" s="208">
        <v>2.863</v>
      </c>
      <c r="AH5347" s="208">
        <v>1.6080000000000001</v>
      </c>
      <c r="AI5347" s="208">
        <v>1.0589999999999999</v>
      </c>
      <c r="AJ5347" s="208">
        <v>0.255</v>
      </c>
      <c r="AK5347" s="208">
        <v>6.0000000000000001E-3</v>
      </c>
      <c r="AL5347" s="24"/>
      <c r="AM5347" s="208">
        <v>0.42199999999999999</v>
      </c>
      <c r="AN5347" s="208">
        <v>1.7490000000000001</v>
      </c>
      <c r="AO5347" s="208">
        <v>3.0720000000000001</v>
      </c>
      <c r="AP5347" s="208">
        <v>4.8559999999999999</v>
      </c>
      <c r="AQ5347" s="208">
        <v>6.0949999999999998</v>
      </c>
      <c r="AR5347" s="208">
        <v>4.5869999999999997</v>
      </c>
      <c r="AS5347" s="208">
        <v>3.8359999999999999</v>
      </c>
      <c r="AT5347" s="208">
        <v>1.88</v>
      </c>
      <c r="AU5347" s="208">
        <v>1.121</v>
      </c>
      <c r="AV5347" s="208">
        <v>0.42099999999999999</v>
      </c>
      <c r="AW5347" s="208">
        <v>5.3999999999999999E-2</v>
      </c>
      <c r="AX5347" s="208">
        <v>3.7999999999999999E-2</v>
      </c>
      <c r="AY5347" s="208">
        <v>0.56100000000000005</v>
      </c>
      <c r="AZ5347" s="208">
        <v>1.05</v>
      </c>
      <c r="BA5347" s="208">
        <v>2.984</v>
      </c>
      <c r="BB5347" s="21">
        <f t="shared" si="543"/>
        <v>9.3130000000000006</v>
      </c>
      <c r="BC5347" s="21"/>
      <c r="BD5347" s="22">
        <f t="shared" si="541"/>
        <v>12.51747311827957</v>
      </c>
      <c r="BE5347" s="21"/>
      <c r="BG5347" s="10"/>
      <c r="BH5347" s="21">
        <f t="shared" si="542"/>
        <v>0</v>
      </c>
      <c r="BI5347" s="22">
        <f t="shared" si="542"/>
        <v>9.3130000000000001E-3</v>
      </c>
      <c r="BJ5347" s="21"/>
      <c r="BK5347" s="21">
        <v>0</v>
      </c>
      <c r="BL5347" s="22">
        <v>2.7938999999999999E-2</v>
      </c>
      <c r="BM5347" s="21"/>
      <c r="BN5347" s="21">
        <f t="shared" si="544"/>
        <v>0</v>
      </c>
      <c r="BO5347" s="22">
        <f t="shared" si="544"/>
        <v>0.11175599999999999</v>
      </c>
      <c r="BP5347" s="21">
        <f t="shared" si="544"/>
        <v>0</v>
      </c>
    </row>
    <row r="5348" spans="1:68" ht="11.1" hidden="1" customHeight="1" outlineLevel="2" x14ac:dyDescent="0.2">
      <c r="A5348" s="10"/>
      <c r="B5348" s="18"/>
      <c r="C5348" s="18"/>
      <c r="D5348" s="18"/>
      <c r="E5348" s="23" t="s">
        <v>4687</v>
      </c>
      <c r="F5348" s="208">
        <v>2.2530000000000001</v>
      </c>
      <c r="G5348" s="208">
        <v>1.7470000000000001</v>
      </c>
      <c r="H5348" s="208">
        <v>1.3109999999999999</v>
      </c>
      <c r="I5348" s="239">
        <v>1.06</v>
      </c>
      <c r="J5348" s="239"/>
      <c r="K5348" s="208">
        <v>0.35699999999999998</v>
      </c>
      <c r="L5348" s="208">
        <v>0.14000000000000001</v>
      </c>
      <c r="M5348" s="24"/>
      <c r="N5348" s="24"/>
      <c r="O5348" s="208">
        <v>0.189</v>
      </c>
      <c r="P5348" s="208">
        <v>1.0589999999999999</v>
      </c>
      <c r="Q5348" s="208">
        <v>0.85699999999999998</v>
      </c>
      <c r="R5348" s="208">
        <v>0.85699999999999998</v>
      </c>
      <c r="S5348" s="208">
        <v>3.32</v>
      </c>
      <c r="T5348" s="208">
        <v>2.1429999999999998</v>
      </c>
      <c r="U5348" s="208">
        <v>2.6840000000000002</v>
      </c>
      <c r="V5348" s="208">
        <v>0.83499999999999996</v>
      </c>
      <c r="W5348" s="208">
        <v>0.39100000000000001</v>
      </c>
      <c r="X5348" s="208">
        <v>0.121</v>
      </c>
      <c r="Y5348" s="208">
        <v>8.0000000000000002E-3</v>
      </c>
      <c r="Z5348" s="24"/>
      <c r="AA5348" s="208">
        <v>9.8000000000000004E-2</v>
      </c>
      <c r="AB5348" s="208">
        <v>0.624</v>
      </c>
      <c r="AC5348" s="208">
        <v>1.621</v>
      </c>
      <c r="AD5348" s="208">
        <v>1.1180000000000001</v>
      </c>
      <c r="AE5348" s="208">
        <v>2.6139999999999999</v>
      </c>
      <c r="AF5348" s="208">
        <v>2.0089999999999999</v>
      </c>
      <c r="AG5348" s="208">
        <v>0.88400000000000001</v>
      </c>
      <c r="AH5348" s="208">
        <v>0.79600000000000004</v>
      </c>
      <c r="AI5348" s="208">
        <v>0.38400000000000001</v>
      </c>
      <c r="AJ5348" s="208">
        <v>0.33600000000000002</v>
      </c>
      <c r="AK5348" s="24"/>
      <c r="AL5348" s="24"/>
      <c r="AM5348" s="24"/>
      <c r="AN5348" s="208">
        <v>0.57699999999999996</v>
      </c>
      <c r="AO5348" s="208">
        <v>1.2709999999999999</v>
      </c>
      <c r="AP5348" s="208">
        <v>1.9430000000000001</v>
      </c>
      <c r="AQ5348" s="208">
        <v>2.36</v>
      </c>
      <c r="AR5348" s="208">
        <v>1.649</v>
      </c>
      <c r="AS5348" s="208">
        <v>1.417</v>
      </c>
      <c r="AT5348" s="208">
        <v>0.86</v>
      </c>
      <c r="AU5348" s="208">
        <v>0.441</v>
      </c>
      <c r="AV5348" s="208">
        <v>1.4E-2</v>
      </c>
      <c r="AW5348" s="24"/>
      <c r="AX5348" s="208">
        <v>3.0000000000000001E-3</v>
      </c>
      <c r="AY5348" s="208">
        <v>0.36</v>
      </c>
      <c r="AZ5348" s="208">
        <v>0.443</v>
      </c>
      <c r="BA5348" s="208">
        <v>1.2110000000000001</v>
      </c>
      <c r="BB5348" s="21">
        <f t="shared" si="543"/>
        <v>3.32</v>
      </c>
      <c r="BC5348" s="21"/>
      <c r="BD5348" s="22">
        <f t="shared" ref="BD5348:BD5412" si="545">(BB5348/31/24)*1000</f>
        <v>4.4623655913978491</v>
      </c>
      <c r="BE5348" s="21"/>
      <c r="BG5348" s="10"/>
      <c r="BH5348" s="21">
        <f t="shared" si="542"/>
        <v>0</v>
      </c>
      <c r="BI5348" s="22">
        <f t="shared" si="542"/>
        <v>3.32E-3</v>
      </c>
      <c r="BJ5348" s="21"/>
      <c r="BK5348" s="21">
        <v>0</v>
      </c>
      <c r="BL5348" s="22">
        <v>9.9600000000000001E-3</v>
      </c>
      <c r="BM5348" s="21"/>
      <c r="BN5348" s="21">
        <f t="shared" si="544"/>
        <v>0</v>
      </c>
      <c r="BO5348" s="22">
        <f t="shared" si="544"/>
        <v>3.984E-2</v>
      </c>
      <c r="BP5348" s="21">
        <f t="shared" si="544"/>
        <v>0</v>
      </c>
    </row>
    <row r="5349" spans="1:68" ht="11.1" hidden="1" customHeight="1" outlineLevel="1" collapsed="1" x14ac:dyDescent="0.2">
      <c r="A5349" s="10"/>
      <c r="B5349" s="18"/>
      <c r="C5349" s="18"/>
      <c r="D5349" s="18"/>
      <c r="E5349" s="19" t="s">
        <v>4688</v>
      </c>
      <c r="F5349" s="209">
        <v>3.6869999999999998</v>
      </c>
      <c r="G5349" s="209">
        <v>3.7730000000000001</v>
      </c>
      <c r="H5349" s="209">
        <v>3.7949999999999999</v>
      </c>
      <c r="I5349" s="240">
        <v>3.7949999999999999</v>
      </c>
      <c r="J5349" s="240"/>
      <c r="K5349" s="209">
        <v>3.8159999999999998</v>
      </c>
      <c r="L5349" s="209">
        <v>3.9449999999999998</v>
      </c>
      <c r="M5349" s="209">
        <v>3.9449999999999998</v>
      </c>
      <c r="N5349" s="209">
        <v>3.9780000000000002</v>
      </c>
      <c r="O5349" s="209">
        <v>4.1070000000000002</v>
      </c>
      <c r="P5349" s="209">
        <v>4.484</v>
      </c>
      <c r="Q5349" s="209">
        <v>4.4740000000000002</v>
      </c>
      <c r="R5349" s="209">
        <v>4.484</v>
      </c>
      <c r="S5349" s="209">
        <v>4.3140000000000001</v>
      </c>
      <c r="T5349" s="209">
        <v>4.42</v>
      </c>
      <c r="U5349" s="209">
        <v>4.484</v>
      </c>
      <c r="V5349" s="209">
        <v>4.28</v>
      </c>
      <c r="W5349" s="209">
        <v>4.3339999999999996</v>
      </c>
      <c r="X5349" s="209">
        <v>4.431</v>
      </c>
      <c r="Y5349" s="209">
        <v>4.5060000000000002</v>
      </c>
      <c r="Z5349" s="209">
        <v>4.484</v>
      </c>
      <c r="AA5349" s="209">
        <v>4.5170000000000003</v>
      </c>
      <c r="AB5349" s="209">
        <v>4.3010000000000002</v>
      </c>
      <c r="AC5349" s="209">
        <v>4.226</v>
      </c>
      <c r="AD5349" s="209">
        <v>4.226</v>
      </c>
      <c r="AE5349" s="209">
        <v>4.226</v>
      </c>
      <c r="AF5349" s="209">
        <v>4.226</v>
      </c>
      <c r="AG5349" s="209">
        <v>4.1929999999999996</v>
      </c>
      <c r="AH5349" s="209">
        <v>4.1929999999999996</v>
      </c>
      <c r="AI5349" s="209">
        <v>4.1929999999999996</v>
      </c>
      <c r="AJ5349" s="209">
        <v>4.1929999999999996</v>
      </c>
      <c r="AK5349" s="209">
        <v>4.1779999999999999</v>
      </c>
      <c r="AL5349" s="209">
        <v>4.2190000000000003</v>
      </c>
      <c r="AM5349" s="209">
        <v>4.2149999999999999</v>
      </c>
      <c r="AN5349" s="209">
        <v>4.226</v>
      </c>
      <c r="AO5349" s="209">
        <v>4.226</v>
      </c>
      <c r="AP5349" s="209">
        <v>4.2039999999999997</v>
      </c>
      <c r="AQ5349" s="209">
        <v>4.3339999999999996</v>
      </c>
      <c r="AR5349" s="209">
        <v>4.3659999999999997</v>
      </c>
      <c r="AS5349" s="209">
        <v>4.3659999999999997</v>
      </c>
      <c r="AT5349" s="209">
        <v>4.3440000000000003</v>
      </c>
      <c r="AU5349" s="209">
        <v>4.431</v>
      </c>
      <c r="AV5349" s="209">
        <v>4.431</v>
      </c>
      <c r="AW5349" s="209">
        <v>4.4409999999999998</v>
      </c>
      <c r="AX5349" s="209">
        <v>4.4409999999999998</v>
      </c>
      <c r="AY5349" s="209">
        <v>4.431</v>
      </c>
      <c r="AZ5349" s="209">
        <v>4.4409999999999998</v>
      </c>
      <c r="BA5349" s="209">
        <v>4.431</v>
      </c>
      <c r="BB5349" s="21">
        <f t="shared" si="543"/>
        <v>4.5170000000000003</v>
      </c>
      <c r="BC5349" s="21">
        <f>BF5349</f>
        <v>34.5</v>
      </c>
      <c r="BD5349" s="22">
        <f t="shared" si="545"/>
        <v>6.071236559139785</v>
      </c>
      <c r="BE5349" s="21">
        <f>BC5349-BD5349</f>
        <v>28.428763440860216</v>
      </c>
      <c r="BF5349" s="2">
        <v>34.5</v>
      </c>
      <c r="BG5349" s="10"/>
      <c r="BH5349" s="21">
        <f t="shared" si="542"/>
        <v>2.5668E-2</v>
      </c>
      <c r="BI5349" s="22">
        <f t="shared" si="542"/>
        <v>4.5170000000000002E-3</v>
      </c>
      <c r="BJ5349" s="21">
        <f>BH5349-BI5349</f>
        <v>2.1151E-2</v>
      </c>
      <c r="BK5349" s="21">
        <v>7.7004000000000003E-2</v>
      </c>
      <c r="BL5349" s="22">
        <v>1.3551000000000001E-2</v>
      </c>
      <c r="BM5349" s="21">
        <v>6.3453000000000009E-2</v>
      </c>
      <c r="BN5349" s="21">
        <f t="shared" si="544"/>
        <v>0.30801600000000001</v>
      </c>
      <c r="BO5349" s="22">
        <f t="shared" si="544"/>
        <v>5.4204000000000002E-2</v>
      </c>
      <c r="BP5349" s="21">
        <f t="shared" si="544"/>
        <v>0.25381200000000004</v>
      </c>
    </row>
    <row r="5350" spans="1:68" ht="11.1" hidden="1" customHeight="1" outlineLevel="2" x14ac:dyDescent="0.2">
      <c r="A5350" s="10"/>
      <c r="B5350" s="18"/>
      <c r="C5350" s="18"/>
      <c r="D5350" s="18"/>
      <c r="E5350" s="23"/>
      <c r="F5350" s="208">
        <v>3.6869999999999998</v>
      </c>
      <c r="G5350" s="208">
        <v>3.7730000000000001</v>
      </c>
      <c r="H5350" s="208">
        <v>3.7949999999999999</v>
      </c>
      <c r="I5350" s="239">
        <v>3.7949999999999999</v>
      </c>
      <c r="J5350" s="239"/>
      <c r="K5350" s="208">
        <v>3.8159999999999998</v>
      </c>
      <c r="L5350" s="208">
        <v>3.9449999999999998</v>
      </c>
      <c r="M5350" s="208">
        <v>3.9449999999999998</v>
      </c>
      <c r="N5350" s="208">
        <v>3.9780000000000002</v>
      </c>
      <c r="O5350" s="208">
        <v>4.1070000000000002</v>
      </c>
      <c r="P5350" s="208">
        <v>4.484</v>
      </c>
      <c r="Q5350" s="208">
        <v>4.4740000000000002</v>
      </c>
      <c r="R5350" s="208">
        <v>4.484</v>
      </c>
      <c r="S5350" s="208">
        <v>4.3140000000000001</v>
      </c>
      <c r="T5350" s="208">
        <v>4.42</v>
      </c>
      <c r="U5350" s="208">
        <v>4.484</v>
      </c>
      <c r="V5350" s="208">
        <v>4.28</v>
      </c>
      <c r="W5350" s="208">
        <v>4.3339999999999996</v>
      </c>
      <c r="X5350" s="208">
        <v>4.431</v>
      </c>
      <c r="Y5350" s="208">
        <v>4.5060000000000002</v>
      </c>
      <c r="Z5350" s="208">
        <v>4.484</v>
      </c>
      <c r="AA5350" s="208">
        <v>4.5170000000000003</v>
      </c>
      <c r="AB5350" s="208">
        <v>4.3010000000000002</v>
      </c>
      <c r="AC5350" s="208">
        <v>4.226</v>
      </c>
      <c r="AD5350" s="208">
        <v>4.226</v>
      </c>
      <c r="AE5350" s="208">
        <v>4.226</v>
      </c>
      <c r="AF5350" s="208">
        <v>4.226</v>
      </c>
      <c r="AG5350" s="208">
        <v>4.1929999999999996</v>
      </c>
      <c r="AH5350" s="208">
        <v>4.1929999999999996</v>
      </c>
      <c r="AI5350" s="208">
        <v>4.1929999999999996</v>
      </c>
      <c r="AJ5350" s="208">
        <v>4.1929999999999996</v>
      </c>
      <c r="AK5350" s="208">
        <v>4.1779999999999999</v>
      </c>
      <c r="AL5350" s="208">
        <v>4.2190000000000003</v>
      </c>
      <c r="AM5350" s="208">
        <v>4.2149999999999999</v>
      </c>
      <c r="AN5350" s="208">
        <v>4.226</v>
      </c>
      <c r="AO5350" s="208">
        <v>4.226</v>
      </c>
      <c r="AP5350" s="208">
        <v>4.2039999999999997</v>
      </c>
      <c r="AQ5350" s="208">
        <v>4.3339999999999996</v>
      </c>
      <c r="AR5350" s="208">
        <v>4.3659999999999997</v>
      </c>
      <c r="AS5350" s="208">
        <v>4.3659999999999997</v>
      </c>
      <c r="AT5350" s="208">
        <v>4.3440000000000003</v>
      </c>
      <c r="AU5350" s="208">
        <v>4.431</v>
      </c>
      <c r="AV5350" s="208">
        <v>4.431</v>
      </c>
      <c r="AW5350" s="208">
        <v>4.4409999999999998</v>
      </c>
      <c r="AX5350" s="208">
        <v>4.4409999999999998</v>
      </c>
      <c r="AY5350" s="208">
        <v>4.431</v>
      </c>
      <c r="AZ5350" s="208">
        <v>4.4409999999999998</v>
      </c>
      <c r="BA5350" s="208">
        <v>4.431</v>
      </c>
      <c r="BB5350" s="21">
        <f t="shared" si="543"/>
        <v>4.5170000000000003</v>
      </c>
      <c r="BC5350" s="21"/>
      <c r="BD5350" s="22">
        <f t="shared" si="545"/>
        <v>6.071236559139785</v>
      </c>
      <c r="BE5350" s="21"/>
      <c r="BG5350" s="10"/>
      <c r="BH5350" s="21">
        <f t="shared" si="542"/>
        <v>0</v>
      </c>
      <c r="BI5350" s="22">
        <f t="shared" si="542"/>
        <v>4.5170000000000002E-3</v>
      </c>
      <c r="BJ5350" s="21"/>
      <c r="BK5350" s="21">
        <v>0</v>
      </c>
      <c r="BL5350" s="22">
        <v>1.3551000000000001E-2</v>
      </c>
      <c r="BM5350" s="21"/>
      <c r="BN5350" s="21">
        <f t="shared" si="544"/>
        <v>0</v>
      </c>
      <c r="BO5350" s="22">
        <f t="shared" si="544"/>
        <v>5.4204000000000002E-2</v>
      </c>
      <c r="BP5350" s="21">
        <f t="shared" si="544"/>
        <v>0</v>
      </c>
    </row>
    <row r="5351" spans="1:68" ht="11.1" hidden="1" customHeight="1" outlineLevel="1" collapsed="1" x14ac:dyDescent="0.2">
      <c r="A5351" s="10"/>
      <c r="B5351" s="18"/>
      <c r="C5351" s="18"/>
      <c r="D5351" s="18"/>
      <c r="E5351" s="19" t="s">
        <v>4689</v>
      </c>
      <c r="F5351" s="20"/>
      <c r="G5351" s="20"/>
      <c r="H5351" s="20"/>
      <c r="I5351" s="20"/>
      <c r="J5351" s="20"/>
      <c r="K5351" s="20"/>
      <c r="L5351" s="20"/>
      <c r="M5351" s="20"/>
      <c r="N5351" s="20"/>
      <c r="O5351" s="20"/>
      <c r="P5351" s="20"/>
      <c r="Q5351" s="20"/>
      <c r="R5351" s="20"/>
      <c r="S5351" s="20"/>
      <c r="T5351" s="20"/>
      <c r="U5351" s="20"/>
      <c r="V5351" s="20"/>
      <c r="W5351" s="20"/>
      <c r="X5351" s="20"/>
      <c r="Y5351" s="20"/>
      <c r="Z5351" s="20"/>
      <c r="AA5351" s="20"/>
      <c r="AB5351" s="20"/>
      <c r="AC5351" s="209">
        <v>9.0579999999999998</v>
      </c>
      <c r="AD5351" s="209">
        <v>1.2529999999999999</v>
      </c>
      <c r="AE5351" s="209">
        <v>3</v>
      </c>
      <c r="AF5351" s="209">
        <v>2.5</v>
      </c>
      <c r="AG5351" s="209">
        <v>2.06</v>
      </c>
      <c r="AH5351" s="209">
        <v>2.1030000000000002</v>
      </c>
      <c r="AI5351" s="20"/>
      <c r="AJ5351" s="20"/>
      <c r="AK5351" s="20"/>
      <c r="AL5351" s="20"/>
      <c r="AM5351" s="209">
        <v>0.88500000000000001</v>
      </c>
      <c r="AN5351" s="209">
        <v>1.2509999999999999</v>
      </c>
      <c r="AO5351" s="209">
        <v>2.4470000000000001</v>
      </c>
      <c r="AP5351" s="209">
        <v>2.8730000000000002</v>
      </c>
      <c r="AQ5351" s="209">
        <v>1.974</v>
      </c>
      <c r="AR5351" s="209">
        <v>2.923</v>
      </c>
      <c r="AS5351" s="209">
        <v>2</v>
      </c>
      <c r="AT5351" s="209">
        <v>0.22500000000000001</v>
      </c>
      <c r="AU5351" s="20"/>
      <c r="AV5351" s="20"/>
      <c r="AW5351" s="20"/>
      <c r="AX5351" s="20"/>
      <c r="AY5351" s="20"/>
      <c r="AZ5351" s="209">
        <v>1.2390000000000001</v>
      </c>
      <c r="BA5351" s="209">
        <v>2.0710000000000002</v>
      </c>
      <c r="BB5351" s="21">
        <f t="shared" si="543"/>
        <v>9.0579999999999998</v>
      </c>
      <c r="BC5351" s="21">
        <f>BD5351</f>
        <v>12.174731182795698</v>
      </c>
      <c r="BD5351" s="22">
        <f t="shared" si="545"/>
        <v>12.174731182795698</v>
      </c>
      <c r="BE5351" s="21">
        <f>BC5351-BD5351</f>
        <v>0</v>
      </c>
      <c r="BF5351" s="2">
        <v>8.24</v>
      </c>
      <c r="BG5351" s="10">
        <v>6</v>
      </c>
      <c r="BH5351" s="21">
        <f t="shared" si="542"/>
        <v>9.0580000000000001E-3</v>
      </c>
      <c r="BI5351" s="22">
        <f t="shared" si="542"/>
        <v>9.0580000000000001E-3</v>
      </c>
      <c r="BJ5351" s="21">
        <f>BH5351-BI5351</f>
        <v>0</v>
      </c>
      <c r="BK5351" s="21">
        <v>2.7174E-2</v>
      </c>
      <c r="BL5351" s="22">
        <v>2.7174E-2</v>
      </c>
      <c r="BM5351" s="21">
        <v>0</v>
      </c>
      <c r="BN5351" s="21">
        <f t="shared" si="544"/>
        <v>0.108696</v>
      </c>
      <c r="BO5351" s="22">
        <f t="shared" si="544"/>
        <v>0.108696</v>
      </c>
      <c r="BP5351" s="21">
        <f t="shared" si="544"/>
        <v>0</v>
      </c>
    </row>
    <row r="5352" spans="1:68" ht="11.1" hidden="1" customHeight="1" outlineLevel="2" x14ac:dyDescent="0.2">
      <c r="A5352" s="10"/>
      <c r="B5352" s="18"/>
      <c r="C5352" s="18"/>
      <c r="D5352" s="18"/>
      <c r="E5352" s="23" t="s">
        <v>4690</v>
      </c>
      <c r="F5352" s="24"/>
      <c r="G5352" s="24"/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  <c r="R5352" s="24"/>
      <c r="S5352" s="24"/>
      <c r="T5352" s="24"/>
      <c r="U5352" s="24"/>
      <c r="V5352" s="24"/>
      <c r="W5352" s="24"/>
      <c r="X5352" s="24"/>
      <c r="Y5352" s="24"/>
      <c r="Z5352" s="24"/>
      <c r="AA5352" s="24"/>
      <c r="AB5352" s="24"/>
      <c r="AC5352" s="208">
        <v>9.0579999999999998</v>
      </c>
      <c r="AD5352" s="208">
        <v>1.2529999999999999</v>
      </c>
      <c r="AE5352" s="208">
        <v>3</v>
      </c>
      <c r="AF5352" s="208">
        <v>2.5</v>
      </c>
      <c r="AG5352" s="208">
        <v>2.06</v>
      </c>
      <c r="AH5352" s="208">
        <v>2.1030000000000002</v>
      </c>
      <c r="AI5352" s="24"/>
      <c r="AJ5352" s="24"/>
      <c r="AK5352" s="24"/>
      <c r="AL5352" s="24"/>
      <c r="AM5352" s="208">
        <v>0.88500000000000001</v>
      </c>
      <c r="AN5352" s="208">
        <v>1.2509999999999999</v>
      </c>
      <c r="AO5352" s="208">
        <v>2.4470000000000001</v>
      </c>
      <c r="AP5352" s="208">
        <v>2.8730000000000002</v>
      </c>
      <c r="AQ5352" s="208">
        <v>1.974</v>
      </c>
      <c r="AR5352" s="208">
        <v>2.923</v>
      </c>
      <c r="AS5352" s="208">
        <v>2</v>
      </c>
      <c r="AT5352" s="208">
        <v>0.22500000000000001</v>
      </c>
      <c r="AU5352" s="24"/>
      <c r="AV5352" s="24"/>
      <c r="AW5352" s="24"/>
      <c r="AX5352" s="24"/>
      <c r="AY5352" s="24"/>
      <c r="AZ5352" s="208">
        <v>1.2390000000000001</v>
      </c>
      <c r="BA5352" s="208">
        <v>2.0710000000000002</v>
      </c>
      <c r="BB5352" s="21">
        <f t="shared" si="543"/>
        <v>9.0579999999999998</v>
      </c>
      <c r="BC5352" s="21"/>
      <c r="BD5352" s="22">
        <f t="shared" si="545"/>
        <v>12.174731182795698</v>
      </c>
      <c r="BE5352" s="21"/>
      <c r="BG5352" s="10"/>
      <c r="BH5352" s="21">
        <f t="shared" si="542"/>
        <v>0</v>
      </c>
      <c r="BI5352" s="22">
        <f t="shared" si="542"/>
        <v>9.0580000000000001E-3</v>
      </c>
      <c r="BJ5352" s="21"/>
      <c r="BK5352" s="21">
        <v>0</v>
      </c>
      <c r="BL5352" s="22">
        <v>2.7174E-2</v>
      </c>
      <c r="BM5352" s="21"/>
      <c r="BN5352" s="21">
        <f t="shared" si="544"/>
        <v>0</v>
      </c>
      <c r="BO5352" s="22">
        <f t="shared" si="544"/>
        <v>0.108696</v>
      </c>
      <c r="BP5352" s="21">
        <f t="shared" si="544"/>
        <v>0</v>
      </c>
    </row>
    <row r="5353" spans="1:68" ht="11.1" hidden="1" customHeight="1" outlineLevel="1" collapsed="1" x14ac:dyDescent="0.2">
      <c r="A5353" s="10"/>
      <c r="B5353" s="18"/>
      <c r="C5353" s="18"/>
      <c r="D5353" s="18"/>
      <c r="E5353" s="19" t="s">
        <v>4691</v>
      </c>
      <c r="F5353" s="20"/>
      <c r="G5353" s="20"/>
      <c r="H5353" s="20"/>
      <c r="I5353" s="20"/>
      <c r="J5353" s="20"/>
      <c r="K5353" s="20"/>
      <c r="L5353" s="20"/>
      <c r="M5353" s="20"/>
      <c r="N5353" s="20"/>
      <c r="O5353" s="20"/>
      <c r="P5353" s="20"/>
      <c r="Q5353" s="20"/>
      <c r="R5353" s="20"/>
      <c r="S5353" s="20"/>
      <c r="T5353" s="20"/>
      <c r="U5353" s="20"/>
      <c r="V5353" s="20"/>
      <c r="W5353" s="20"/>
      <c r="X5353" s="20"/>
      <c r="Y5353" s="20"/>
      <c r="Z5353" s="20"/>
      <c r="AA5353" s="209">
        <v>1.3129999999999999</v>
      </c>
      <c r="AB5353" s="209">
        <v>2.8959999999999999</v>
      </c>
      <c r="AC5353" s="20"/>
      <c r="AD5353" s="20"/>
      <c r="AE5353" s="209">
        <v>7.9649999999999999</v>
      </c>
      <c r="AF5353" s="209">
        <v>8.6679999999999993</v>
      </c>
      <c r="AG5353" s="209">
        <v>3.4670000000000001</v>
      </c>
      <c r="AH5353" s="209">
        <v>2.335</v>
      </c>
      <c r="AI5353" s="20"/>
      <c r="AJ5353" s="20"/>
      <c r="AK5353" s="20"/>
      <c r="AL5353" s="20"/>
      <c r="AM5353" s="209">
        <v>3.0379999999999998</v>
      </c>
      <c r="AN5353" s="209">
        <v>3.17</v>
      </c>
      <c r="AO5353" s="209">
        <v>4.7439999999999998</v>
      </c>
      <c r="AP5353" s="209">
        <v>9.2110000000000003</v>
      </c>
      <c r="AQ5353" s="209">
        <v>8.9290000000000003</v>
      </c>
      <c r="AR5353" s="209">
        <v>9.0310000000000006</v>
      </c>
      <c r="AS5353" s="209">
        <v>5.4539999999999997</v>
      </c>
      <c r="AT5353" s="209">
        <v>4.0330000000000004</v>
      </c>
      <c r="AU5353" s="209">
        <v>0.82399999999999995</v>
      </c>
      <c r="AV5353" s="20"/>
      <c r="AW5353" s="20"/>
      <c r="AX5353" s="20"/>
      <c r="AY5353" s="20"/>
      <c r="AZ5353" s="209">
        <v>3.53</v>
      </c>
      <c r="BA5353" s="209">
        <v>7.1539999999999999</v>
      </c>
      <c r="BB5353" s="21">
        <f t="shared" si="543"/>
        <v>9.2110000000000003</v>
      </c>
      <c r="BC5353" s="21">
        <f>BF5353</f>
        <v>17</v>
      </c>
      <c r="BD5353" s="22">
        <f t="shared" si="545"/>
        <v>12.380376344086022</v>
      </c>
      <c r="BE5353" s="21">
        <f>BC5353-BD5353</f>
        <v>4.6196236559139781</v>
      </c>
      <c r="BF5353" s="2">
        <v>17</v>
      </c>
      <c r="BG5353" s="10">
        <v>6</v>
      </c>
      <c r="BH5353" s="21">
        <f t="shared" si="542"/>
        <v>1.2648E-2</v>
      </c>
      <c r="BI5353" s="22">
        <f t="shared" si="542"/>
        <v>9.2110000000000004E-3</v>
      </c>
      <c r="BJ5353" s="21">
        <f>BH5353-BI5353</f>
        <v>3.4369999999999991E-3</v>
      </c>
      <c r="BK5353" s="21">
        <v>3.7943999999999999E-2</v>
      </c>
      <c r="BL5353" s="22">
        <v>2.7633000000000001E-2</v>
      </c>
      <c r="BM5353" s="21">
        <v>1.0310999999999997E-2</v>
      </c>
      <c r="BN5353" s="21">
        <f t="shared" si="544"/>
        <v>0.15177599999999999</v>
      </c>
      <c r="BO5353" s="22">
        <f t="shared" si="544"/>
        <v>0.11053200000000001</v>
      </c>
      <c r="BP5353" s="21">
        <f t="shared" si="544"/>
        <v>4.1243999999999989E-2</v>
      </c>
    </row>
    <row r="5354" spans="1:68" ht="11.1" hidden="1" customHeight="1" outlineLevel="2" x14ac:dyDescent="0.2">
      <c r="A5354" s="10"/>
      <c r="B5354" s="18"/>
      <c r="C5354" s="18"/>
      <c r="D5354" s="18"/>
      <c r="E5354" s="23" t="s">
        <v>4692</v>
      </c>
      <c r="F5354" s="24"/>
      <c r="G5354" s="24"/>
      <c r="H5354" s="24"/>
      <c r="I5354" s="24"/>
      <c r="J5354" s="24"/>
      <c r="K5354" s="24"/>
      <c r="L5354" s="24"/>
      <c r="M5354" s="24"/>
      <c r="N5354" s="24"/>
      <c r="O5354" s="24"/>
      <c r="P5354" s="24"/>
      <c r="Q5354" s="24"/>
      <c r="R5354" s="24"/>
      <c r="S5354" s="24"/>
      <c r="T5354" s="24"/>
      <c r="U5354" s="24"/>
      <c r="V5354" s="24"/>
      <c r="W5354" s="24"/>
      <c r="X5354" s="24"/>
      <c r="Y5354" s="24"/>
      <c r="Z5354" s="24"/>
      <c r="AA5354" s="208">
        <v>1.3129999999999999</v>
      </c>
      <c r="AB5354" s="208">
        <v>2.8959999999999999</v>
      </c>
      <c r="AC5354" s="24"/>
      <c r="AD5354" s="24"/>
      <c r="AE5354" s="208">
        <v>7.9649999999999999</v>
      </c>
      <c r="AF5354" s="208">
        <v>8.6679999999999993</v>
      </c>
      <c r="AG5354" s="208">
        <v>3.4670000000000001</v>
      </c>
      <c r="AH5354" s="208">
        <v>2.335</v>
      </c>
      <c r="AI5354" s="24"/>
      <c r="AJ5354" s="24"/>
      <c r="AK5354" s="24"/>
      <c r="AL5354" s="24"/>
      <c r="AM5354" s="208">
        <v>3.0379999999999998</v>
      </c>
      <c r="AN5354" s="208">
        <v>3.17</v>
      </c>
      <c r="AO5354" s="208">
        <v>4.7439999999999998</v>
      </c>
      <c r="AP5354" s="208">
        <v>9.2110000000000003</v>
      </c>
      <c r="AQ5354" s="208">
        <v>8.9290000000000003</v>
      </c>
      <c r="AR5354" s="208">
        <v>9.0310000000000006</v>
      </c>
      <c r="AS5354" s="208">
        <v>5.4539999999999997</v>
      </c>
      <c r="AT5354" s="208">
        <v>4.0330000000000004</v>
      </c>
      <c r="AU5354" s="208">
        <v>0.82399999999999995</v>
      </c>
      <c r="AV5354" s="24"/>
      <c r="AW5354" s="24"/>
      <c r="AX5354" s="24"/>
      <c r="AY5354" s="24"/>
      <c r="AZ5354" s="208">
        <v>3.53</v>
      </c>
      <c r="BA5354" s="208">
        <v>7.1539999999999999</v>
      </c>
      <c r="BB5354" s="21">
        <f t="shared" si="543"/>
        <v>9.2110000000000003</v>
      </c>
      <c r="BC5354" s="21"/>
      <c r="BD5354" s="22">
        <f t="shared" si="545"/>
        <v>12.380376344086022</v>
      </c>
      <c r="BE5354" s="21"/>
      <c r="BG5354" s="10"/>
      <c r="BH5354" s="21">
        <f t="shared" si="542"/>
        <v>0</v>
      </c>
      <c r="BI5354" s="22">
        <f t="shared" si="542"/>
        <v>9.2110000000000004E-3</v>
      </c>
      <c r="BJ5354" s="21"/>
      <c r="BK5354" s="21">
        <v>0</v>
      </c>
      <c r="BL5354" s="22">
        <v>2.7633000000000001E-2</v>
      </c>
      <c r="BM5354" s="21"/>
      <c r="BN5354" s="21">
        <f t="shared" si="544"/>
        <v>0</v>
      </c>
      <c r="BO5354" s="22">
        <f t="shared" si="544"/>
        <v>0.11053200000000001</v>
      </c>
      <c r="BP5354" s="21">
        <f t="shared" si="544"/>
        <v>0</v>
      </c>
    </row>
    <row r="5355" spans="1:68" ht="11.1" hidden="1" customHeight="1" outlineLevel="1" collapsed="1" x14ac:dyDescent="0.2">
      <c r="A5355" s="10"/>
      <c r="B5355" s="18"/>
      <c r="C5355" s="18"/>
      <c r="D5355" s="18"/>
      <c r="E5355" s="19" t="s">
        <v>4693</v>
      </c>
      <c r="F5355" s="209">
        <v>12.678000000000001</v>
      </c>
      <c r="G5355" s="20"/>
      <c r="H5355" s="20"/>
      <c r="I5355" s="240">
        <v>7.9429999999999996</v>
      </c>
      <c r="J5355" s="240"/>
      <c r="K5355" s="20"/>
      <c r="L5355" s="20"/>
      <c r="M5355" s="20"/>
      <c r="N5355" s="20"/>
      <c r="O5355" s="20"/>
      <c r="P5355" s="209">
        <v>1.0840000000000001</v>
      </c>
      <c r="Q5355" s="20"/>
      <c r="R5355" s="209">
        <v>2.5</v>
      </c>
      <c r="S5355" s="209">
        <v>5.5</v>
      </c>
      <c r="T5355" s="209">
        <v>5.5</v>
      </c>
      <c r="U5355" s="209">
        <v>9.3420000000000005</v>
      </c>
      <c r="V5355" s="209">
        <v>3</v>
      </c>
      <c r="W5355" s="20"/>
      <c r="X5355" s="20"/>
      <c r="Y5355" s="20"/>
      <c r="Z5355" s="20"/>
      <c r="AA5355" s="20"/>
      <c r="AB5355" s="20"/>
      <c r="AC5355" s="209">
        <v>4.0220000000000002</v>
      </c>
      <c r="AD5355" s="209">
        <v>3.9940000000000002</v>
      </c>
      <c r="AE5355" s="209">
        <v>3.964</v>
      </c>
      <c r="AF5355" s="209">
        <v>4.7160000000000002</v>
      </c>
      <c r="AG5355" s="209">
        <v>2.1070000000000002</v>
      </c>
      <c r="AH5355" s="209">
        <v>0.82899999999999996</v>
      </c>
      <c r="AI5355" s="20"/>
      <c r="AJ5355" s="20"/>
      <c r="AK5355" s="209">
        <v>0.57999999999999996</v>
      </c>
      <c r="AL5355" s="209">
        <v>0.04</v>
      </c>
      <c r="AM5355" s="20"/>
      <c r="AN5355" s="209">
        <v>4.3970000000000002</v>
      </c>
      <c r="AO5355" s="209">
        <v>6.9509999999999996</v>
      </c>
      <c r="AP5355" s="209">
        <v>6.7519999999999998</v>
      </c>
      <c r="AQ5355" s="209">
        <v>4.7320000000000002</v>
      </c>
      <c r="AR5355" s="209">
        <v>5.5</v>
      </c>
      <c r="AS5355" s="209">
        <v>2</v>
      </c>
      <c r="AT5355" s="209">
        <v>7.4169999999999998</v>
      </c>
      <c r="AU5355" s="209">
        <v>0.27400000000000002</v>
      </c>
      <c r="AV5355" s="20"/>
      <c r="AW5355" s="20"/>
      <c r="AX5355" s="20"/>
      <c r="AY5355" s="20"/>
      <c r="AZ5355" s="209">
        <v>1.2829999999999999</v>
      </c>
      <c r="BA5355" s="209">
        <v>3.625</v>
      </c>
      <c r="BB5355" s="21">
        <f t="shared" si="543"/>
        <v>12.678000000000001</v>
      </c>
      <c r="BC5355" s="21">
        <f>BD5355</f>
        <v>17.040322580645164</v>
      </c>
      <c r="BD5355" s="22">
        <f t="shared" si="545"/>
        <v>17.040322580645164</v>
      </c>
      <c r="BE5355" s="21">
        <f>BC5355-BD5355</f>
        <v>0</v>
      </c>
      <c r="BF5355" s="2">
        <v>5.8</v>
      </c>
      <c r="BG5355" s="10">
        <v>6</v>
      </c>
      <c r="BH5355" s="21">
        <f t="shared" si="542"/>
        <v>1.2678E-2</v>
      </c>
      <c r="BI5355" s="22">
        <f t="shared" si="542"/>
        <v>1.2678E-2</v>
      </c>
      <c r="BJ5355" s="21">
        <f>BH5355-BI5355</f>
        <v>0</v>
      </c>
      <c r="BK5355" s="21">
        <v>3.8033999999999998E-2</v>
      </c>
      <c r="BL5355" s="22">
        <v>3.8033999999999998E-2</v>
      </c>
      <c r="BM5355" s="21">
        <v>0</v>
      </c>
      <c r="BN5355" s="21">
        <f t="shared" si="544"/>
        <v>0.15213599999999999</v>
      </c>
      <c r="BO5355" s="22">
        <f t="shared" si="544"/>
        <v>0.15213599999999999</v>
      </c>
      <c r="BP5355" s="21">
        <f t="shared" si="544"/>
        <v>0</v>
      </c>
    </row>
    <row r="5356" spans="1:68" ht="11.1" hidden="1" customHeight="1" outlineLevel="2" x14ac:dyDescent="0.2">
      <c r="A5356" s="10"/>
      <c r="B5356" s="18"/>
      <c r="C5356" s="18"/>
      <c r="D5356" s="18"/>
      <c r="E5356" s="23" t="s">
        <v>4694</v>
      </c>
      <c r="F5356" s="208">
        <v>12.678000000000001</v>
      </c>
      <c r="G5356" s="24"/>
      <c r="H5356" s="24"/>
      <c r="I5356" s="239">
        <v>7.9429999999999996</v>
      </c>
      <c r="J5356" s="239"/>
      <c r="K5356" s="24"/>
      <c r="L5356" s="24"/>
      <c r="M5356" s="24"/>
      <c r="N5356" s="24"/>
      <c r="O5356" s="24"/>
      <c r="P5356" s="208">
        <v>1.0840000000000001</v>
      </c>
      <c r="Q5356" s="24"/>
      <c r="R5356" s="208">
        <v>2.5</v>
      </c>
      <c r="S5356" s="208">
        <v>5.5</v>
      </c>
      <c r="T5356" s="208">
        <v>5.5</v>
      </c>
      <c r="U5356" s="208">
        <v>9.3420000000000005</v>
      </c>
      <c r="V5356" s="208">
        <v>3</v>
      </c>
      <c r="W5356" s="24"/>
      <c r="X5356" s="24"/>
      <c r="Y5356" s="24"/>
      <c r="Z5356" s="24"/>
      <c r="AA5356" s="24"/>
      <c r="AB5356" s="24"/>
      <c r="AC5356" s="208">
        <v>4.0220000000000002</v>
      </c>
      <c r="AD5356" s="208">
        <v>3.9940000000000002</v>
      </c>
      <c r="AE5356" s="208">
        <v>3.964</v>
      </c>
      <c r="AF5356" s="208">
        <v>4.7160000000000002</v>
      </c>
      <c r="AG5356" s="208">
        <v>2.1070000000000002</v>
      </c>
      <c r="AH5356" s="208">
        <v>0.82899999999999996</v>
      </c>
      <c r="AI5356" s="24"/>
      <c r="AJ5356" s="24"/>
      <c r="AK5356" s="208">
        <v>0.57999999999999996</v>
      </c>
      <c r="AL5356" s="208">
        <v>0.04</v>
      </c>
      <c r="AM5356" s="24"/>
      <c r="AN5356" s="208">
        <v>4.3970000000000002</v>
      </c>
      <c r="AO5356" s="208">
        <v>6.9509999999999996</v>
      </c>
      <c r="AP5356" s="208">
        <v>6.7519999999999998</v>
      </c>
      <c r="AQ5356" s="208">
        <v>4.7320000000000002</v>
      </c>
      <c r="AR5356" s="208">
        <v>5.5</v>
      </c>
      <c r="AS5356" s="208">
        <v>2</v>
      </c>
      <c r="AT5356" s="208">
        <v>7.4169999999999998</v>
      </c>
      <c r="AU5356" s="208">
        <v>0.27400000000000002</v>
      </c>
      <c r="AV5356" s="24"/>
      <c r="AW5356" s="24"/>
      <c r="AX5356" s="24"/>
      <c r="AY5356" s="24"/>
      <c r="AZ5356" s="208">
        <v>1.2829999999999999</v>
      </c>
      <c r="BA5356" s="208">
        <v>3.625</v>
      </c>
      <c r="BB5356" s="21">
        <f t="shared" si="543"/>
        <v>12.678000000000001</v>
      </c>
      <c r="BC5356" s="21"/>
      <c r="BD5356" s="22">
        <f t="shared" si="545"/>
        <v>17.040322580645164</v>
      </c>
      <c r="BE5356" s="21"/>
      <c r="BG5356" s="10"/>
      <c r="BH5356" s="21">
        <f t="shared" si="542"/>
        <v>0</v>
      </c>
      <c r="BI5356" s="22">
        <f t="shared" si="542"/>
        <v>1.2678E-2</v>
      </c>
      <c r="BJ5356" s="21"/>
      <c r="BK5356" s="21">
        <v>0</v>
      </c>
      <c r="BL5356" s="22">
        <v>3.8033999999999998E-2</v>
      </c>
      <c r="BM5356" s="21"/>
      <c r="BN5356" s="21">
        <f t="shared" si="544"/>
        <v>0</v>
      </c>
      <c r="BO5356" s="22">
        <f t="shared" si="544"/>
        <v>0.15213599999999999</v>
      </c>
      <c r="BP5356" s="21">
        <f t="shared" si="544"/>
        <v>0</v>
      </c>
    </row>
    <row r="5357" spans="1:68" ht="11.1" hidden="1" customHeight="1" outlineLevel="1" collapsed="1" x14ac:dyDescent="0.2">
      <c r="A5357" s="10"/>
      <c r="B5357" s="18"/>
      <c r="C5357" s="18"/>
      <c r="D5357" s="18"/>
      <c r="E5357" s="19" t="s">
        <v>4695</v>
      </c>
      <c r="F5357" s="20"/>
      <c r="G5357" s="20"/>
      <c r="H5357" s="20"/>
      <c r="I5357" s="20"/>
      <c r="J5357" s="20"/>
      <c r="K5357" s="20"/>
      <c r="L5357" s="20"/>
      <c r="M5357" s="20"/>
      <c r="N5357" s="209">
        <v>1.2989999999999999</v>
      </c>
      <c r="O5357" s="20"/>
      <c r="P5357" s="20"/>
      <c r="Q5357" s="209">
        <v>1.2050000000000001</v>
      </c>
      <c r="R5357" s="209">
        <v>5.8999999999999997E-2</v>
      </c>
      <c r="S5357" s="20"/>
      <c r="T5357" s="209">
        <v>0.99</v>
      </c>
      <c r="U5357" s="209">
        <v>9.1999999999999998E-2</v>
      </c>
      <c r="V5357" s="20"/>
      <c r="W5357" s="20"/>
      <c r="X5357" s="20"/>
      <c r="Y5357" s="20"/>
      <c r="Z5357" s="209">
        <v>0.433</v>
      </c>
      <c r="AA5357" s="20"/>
      <c r="AB5357" s="209">
        <v>0.1</v>
      </c>
      <c r="AC5357" s="209">
        <v>0.40699999999999997</v>
      </c>
      <c r="AD5357" s="209">
        <v>5.1999999999999998E-2</v>
      </c>
      <c r="AE5357" s="209">
        <v>0.152</v>
      </c>
      <c r="AF5357" s="209">
        <v>2.5999999999999999E-2</v>
      </c>
      <c r="AG5357" s="209">
        <v>6.3E-2</v>
      </c>
      <c r="AH5357" s="209">
        <v>5.1999999999999998E-2</v>
      </c>
      <c r="AI5357" s="209">
        <v>0.58599999999999997</v>
      </c>
      <c r="AJ5357" s="209">
        <v>0.16500000000000001</v>
      </c>
      <c r="AK5357" s="209">
        <v>3.6999999999999998E-2</v>
      </c>
      <c r="AL5357" s="209">
        <v>0.13</v>
      </c>
      <c r="AM5357" s="209">
        <v>2.7E-2</v>
      </c>
      <c r="AN5357" s="209">
        <v>7.1999999999999995E-2</v>
      </c>
      <c r="AO5357" s="209">
        <v>7.1999999999999995E-2</v>
      </c>
      <c r="AP5357" s="209">
        <v>0.441</v>
      </c>
      <c r="AQ5357" s="209">
        <v>0.17199999999999999</v>
      </c>
      <c r="AR5357" s="209">
        <v>0.24399999999999999</v>
      </c>
      <c r="AS5357" s="20"/>
      <c r="AT5357" s="209">
        <v>3.7999999999999999E-2</v>
      </c>
      <c r="AU5357" s="209">
        <v>0.33700000000000002</v>
      </c>
      <c r="AV5357" s="209">
        <v>4.3999999999999997E-2</v>
      </c>
      <c r="AW5357" s="209">
        <v>0.14399999999999999</v>
      </c>
      <c r="AX5357" s="209">
        <v>0.151</v>
      </c>
      <c r="AY5357" s="209">
        <v>0.10199999999999999</v>
      </c>
      <c r="AZ5357" s="209">
        <v>0.25</v>
      </c>
      <c r="BA5357" s="209">
        <v>7.0999999999999994E-2</v>
      </c>
      <c r="BB5357" s="21">
        <f t="shared" si="543"/>
        <v>1.2989999999999999</v>
      </c>
      <c r="BC5357" s="21">
        <f>BF5357</f>
        <v>8.3000000000000007</v>
      </c>
      <c r="BD5357" s="22">
        <f t="shared" si="545"/>
        <v>1.7459677419354838</v>
      </c>
      <c r="BE5357" s="21">
        <f>BC5357-BD5357</f>
        <v>6.5540322580645167</v>
      </c>
      <c r="BF5357" s="2">
        <v>8.3000000000000007</v>
      </c>
      <c r="BG5357" s="10"/>
      <c r="BH5357" s="21">
        <f t="shared" ref="BH5357:BI5420" si="546">(BC5357*24*31/1000000)</f>
        <v>6.1752000000000005E-3</v>
      </c>
      <c r="BI5357" s="22">
        <f t="shared" si="546"/>
        <v>1.2989999999999998E-3</v>
      </c>
      <c r="BJ5357" s="21">
        <f>BH5357-BI5357</f>
        <v>4.8762000000000007E-3</v>
      </c>
      <c r="BK5357" s="21">
        <v>1.8525600000000003E-2</v>
      </c>
      <c r="BL5357" s="22">
        <v>3.8969999999999994E-3</v>
      </c>
      <c r="BM5357" s="21">
        <v>1.4628600000000004E-2</v>
      </c>
      <c r="BN5357" s="21">
        <f t="shared" si="544"/>
        <v>7.4102400000000013E-2</v>
      </c>
      <c r="BO5357" s="22">
        <f t="shared" si="544"/>
        <v>1.5587999999999998E-2</v>
      </c>
      <c r="BP5357" s="21">
        <f t="shared" si="544"/>
        <v>5.8514400000000015E-2</v>
      </c>
    </row>
    <row r="5358" spans="1:68" ht="11.1" hidden="1" customHeight="1" outlineLevel="2" x14ac:dyDescent="0.2">
      <c r="A5358" s="10"/>
      <c r="B5358" s="18"/>
      <c r="C5358" s="18"/>
      <c r="D5358" s="18"/>
      <c r="E5358" s="23"/>
      <c r="F5358" s="24"/>
      <c r="G5358" s="24"/>
      <c r="H5358" s="24"/>
      <c r="I5358" s="24"/>
      <c r="J5358" s="24"/>
      <c r="K5358" s="24"/>
      <c r="L5358" s="24"/>
      <c r="M5358" s="24"/>
      <c r="N5358" s="208">
        <v>1.2989999999999999</v>
      </c>
      <c r="O5358" s="24"/>
      <c r="P5358" s="24"/>
      <c r="Q5358" s="208">
        <v>1.2050000000000001</v>
      </c>
      <c r="R5358" s="208">
        <v>5.8999999999999997E-2</v>
      </c>
      <c r="S5358" s="24"/>
      <c r="T5358" s="208">
        <v>0.99</v>
      </c>
      <c r="U5358" s="208">
        <v>9.1999999999999998E-2</v>
      </c>
      <c r="V5358" s="24"/>
      <c r="W5358" s="24"/>
      <c r="X5358" s="24"/>
      <c r="Y5358" s="24"/>
      <c r="Z5358" s="208">
        <v>0.433</v>
      </c>
      <c r="AA5358" s="24"/>
      <c r="AB5358" s="208">
        <v>0.1</v>
      </c>
      <c r="AC5358" s="208">
        <v>0.40699999999999997</v>
      </c>
      <c r="AD5358" s="208">
        <v>5.1999999999999998E-2</v>
      </c>
      <c r="AE5358" s="208">
        <v>0.152</v>
      </c>
      <c r="AF5358" s="208">
        <v>2.5999999999999999E-2</v>
      </c>
      <c r="AG5358" s="208">
        <v>6.3E-2</v>
      </c>
      <c r="AH5358" s="208">
        <v>5.1999999999999998E-2</v>
      </c>
      <c r="AI5358" s="208">
        <v>0.58599999999999997</v>
      </c>
      <c r="AJ5358" s="208">
        <v>0.16500000000000001</v>
      </c>
      <c r="AK5358" s="208">
        <v>3.6999999999999998E-2</v>
      </c>
      <c r="AL5358" s="208">
        <v>0.13</v>
      </c>
      <c r="AM5358" s="208">
        <v>2.7E-2</v>
      </c>
      <c r="AN5358" s="208">
        <v>7.1999999999999995E-2</v>
      </c>
      <c r="AO5358" s="208">
        <v>7.1999999999999995E-2</v>
      </c>
      <c r="AP5358" s="208">
        <v>0.441</v>
      </c>
      <c r="AQ5358" s="208">
        <v>0.17199999999999999</v>
      </c>
      <c r="AR5358" s="208">
        <v>0.24399999999999999</v>
      </c>
      <c r="AS5358" s="24"/>
      <c r="AT5358" s="208">
        <v>3.7999999999999999E-2</v>
      </c>
      <c r="AU5358" s="208">
        <v>0.33700000000000002</v>
      </c>
      <c r="AV5358" s="208">
        <v>4.3999999999999997E-2</v>
      </c>
      <c r="AW5358" s="208">
        <v>0.14399999999999999</v>
      </c>
      <c r="AX5358" s="208">
        <v>0.151</v>
      </c>
      <c r="AY5358" s="208">
        <v>0.10199999999999999</v>
      </c>
      <c r="AZ5358" s="208">
        <v>0.25</v>
      </c>
      <c r="BA5358" s="208">
        <v>7.0999999999999994E-2</v>
      </c>
      <c r="BB5358" s="21">
        <f t="shared" si="543"/>
        <v>1.2989999999999999</v>
      </c>
      <c r="BC5358" s="21"/>
      <c r="BD5358" s="22">
        <f t="shared" si="545"/>
        <v>1.7459677419354838</v>
      </c>
      <c r="BE5358" s="21"/>
      <c r="BG5358" s="10"/>
      <c r="BH5358" s="21">
        <f t="shared" si="546"/>
        <v>0</v>
      </c>
      <c r="BI5358" s="22">
        <f t="shared" si="546"/>
        <v>1.2989999999999998E-3</v>
      </c>
      <c r="BJ5358" s="21"/>
      <c r="BK5358" s="21">
        <v>0</v>
      </c>
      <c r="BL5358" s="22">
        <v>3.8969999999999994E-3</v>
      </c>
      <c r="BM5358" s="21"/>
      <c r="BN5358" s="21">
        <f t="shared" si="544"/>
        <v>0</v>
      </c>
      <c r="BO5358" s="22">
        <f t="shared" si="544"/>
        <v>1.5587999999999998E-2</v>
      </c>
      <c r="BP5358" s="21">
        <f t="shared" si="544"/>
        <v>0</v>
      </c>
    </row>
    <row r="5359" spans="1:68" ht="11.1" hidden="1" customHeight="1" outlineLevel="1" collapsed="1" x14ac:dyDescent="0.2">
      <c r="A5359" s="10"/>
      <c r="B5359" s="18"/>
      <c r="C5359" s="18"/>
      <c r="D5359" s="18"/>
      <c r="E5359" s="19" t="s">
        <v>4696</v>
      </c>
      <c r="F5359" s="209">
        <v>19.228000000000002</v>
      </c>
      <c r="G5359" s="209">
        <v>15.926</v>
      </c>
      <c r="H5359" s="209">
        <v>10.535</v>
      </c>
      <c r="I5359" s="240">
        <v>7.5149999999999997</v>
      </c>
      <c r="J5359" s="240"/>
      <c r="K5359" s="209">
        <v>2.7189999999999999</v>
      </c>
      <c r="L5359" s="20"/>
      <c r="M5359" s="20"/>
      <c r="N5359" s="209">
        <v>0.185</v>
      </c>
      <c r="O5359" s="209">
        <v>1.496</v>
      </c>
      <c r="P5359" s="209">
        <v>5.5780000000000003</v>
      </c>
      <c r="Q5359" s="209">
        <v>11.464</v>
      </c>
      <c r="R5359" s="209">
        <v>18.053999999999998</v>
      </c>
      <c r="S5359" s="209">
        <v>19.082999999999998</v>
      </c>
      <c r="T5359" s="209">
        <v>20.039000000000001</v>
      </c>
      <c r="U5359" s="209">
        <v>10.538</v>
      </c>
      <c r="V5359" s="209">
        <v>5.97</v>
      </c>
      <c r="W5359" s="209">
        <v>2.6040000000000001</v>
      </c>
      <c r="X5359" s="209">
        <v>0.19900000000000001</v>
      </c>
      <c r="Y5359" s="20"/>
      <c r="Z5359" s="20"/>
      <c r="AA5359" s="209">
        <v>0.98099999999999998</v>
      </c>
      <c r="AB5359" s="209">
        <v>7.0910000000000002</v>
      </c>
      <c r="AC5359" s="209">
        <v>13.388</v>
      </c>
      <c r="AD5359" s="209">
        <v>20.082999999999998</v>
      </c>
      <c r="AE5359" s="209">
        <v>19.196999999999999</v>
      </c>
      <c r="AF5359" s="209">
        <v>18.675999999999998</v>
      </c>
      <c r="AG5359" s="209">
        <v>10.47</v>
      </c>
      <c r="AH5359" s="209">
        <v>6.4820000000000002</v>
      </c>
      <c r="AI5359" s="209">
        <v>3.214</v>
      </c>
      <c r="AJ5359" s="209">
        <v>7.6999999999999999E-2</v>
      </c>
      <c r="AK5359" s="209">
        <v>1.4E-2</v>
      </c>
      <c r="AL5359" s="209">
        <v>6.3E-2</v>
      </c>
      <c r="AM5359" s="209">
        <v>1.032</v>
      </c>
      <c r="AN5359" s="209">
        <v>5.1310000000000002</v>
      </c>
      <c r="AO5359" s="209">
        <v>13.648999999999999</v>
      </c>
      <c r="AP5359" s="209">
        <v>16.076000000000001</v>
      </c>
      <c r="AQ5359" s="209">
        <v>17.303999999999998</v>
      </c>
      <c r="AR5359" s="209">
        <v>17.367000000000001</v>
      </c>
      <c r="AS5359" s="209">
        <v>11.353999999999999</v>
      </c>
      <c r="AT5359" s="209">
        <v>6.5540000000000003</v>
      </c>
      <c r="AU5359" s="209">
        <v>5.0309999999999997</v>
      </c>
      <c r="AV5359" s="209">
        <v>4.5999999999999999E-2</v>
      </c>
      <c r="AW5359" s="20"/>
      <c r="AX5359" s="20"/>
      <c r="AY5359" s="209">
        <v>2.9289999999999998</v>
      </c>
      <c r="AZ5359" s="209">
        <v>6.5519999999999996</v>
      </c>
      <c r="BA5359" s="209">
        <v>13.526</v>
      </c>
      <c r="BB5359" s="56">
        <f>BB5360+BB5361+BB5362+BB5363</f>
        <v>22.021999999999998</v>
      </c>
      <c r="BC5359" s="21">
        <f>BD5359</f>
        <v>29.599462365591396</v>
      </c>
      <c r="BD5359" s="22">
        <f t="shared" si="545"/>
        <v>29.599462365591396</v>
      </c>
      <c r="BE5359" s="21">
        <f>BC5359-BD5359</f>
        <v>0</v>
      </c>
      <c r="BF5359" s="2">
        <v>17.600000000000001</v>
      </c>
      <c r="BG5359" s="10">
        <v>5</v>
      </c>
      <c r="BH5359" s="21">
        <f t="shared" si="546"/>
        <v>2.2022E-2</v>
      </c>
      <c r="BI5359" s="22">
        <f t="shared" si="546"/>
        <v>2.2022E-2</v>
      </c>
      <c r="BJ5359" s="21">
        <f>BH5359-BI5359</f>
        <v>0</v>
      </c>
      <c r="BK5359" s="21">
        <v>6.024899999999999E-2</v>
      </c>
      <c r="BL5359" s="22">
        <v>6.024899999999999E-2</v>
      </c>
      <c r="BM5359" s="21">
        <v>0</v>
      </c>
      <c r="BN5359" s="21">
        <f t="shared" si="544"/>
        <v>0.24099599999999996</v>
      </c>
      <c r="BO5359" s="22">
        <f t="shared" si="544"/>
        <v>0.24099599999999996</v>
      </c>
      <c r="BP5359" s="21">
        <f t="shared" si="544"/>
        <v>0</v>
      </c>
    </row>
    <row r="5360" spans="1:68" ht="11.1" hidden="1" customHeight="1" outlineLevel="2" x14ac:dyDescent="0.2">
      <c r="A5360" s="10"/>
      <c r="B5360" s="18"/>
      <c r="C5360" s="18"/>
      <c r="D5360" s="18"/>
      <c r="E5360" s="23" t="s">
        <v>4697</v>
      </c>
      <c r="F5360" s="208">
        <v>3.2250000000000001</v>
      </c>
      <c r="G5360" s="208">
        <v>2.8370000000000002</v>
      </c>
      <c r="H5360" s="208">
        <v>2.0030000000000001</v>
      </c>
      <c r="I5360" s="239">
        <v>0.88900000000000001</v>
      </c>
      <c r="J5360" s="239"/>
      <c r="K5360" s="208">
        <v>6.0000000000000001E-3</v>
      </c>
      <c r="L5360" s="24"/>
      <c r="M5360" s="24"/>
      <c r="N5360" s="24"/>
      <c r="O5360" s="208">
        <v>2.8000000000000001E-2</v>
      </c>
      <c r="P5360" s="208">
        <v>0.27900000000000003</v>
      </c>
      <c r="Q5360" s="208">
        <v>0.111</v>
      </c>
      <c r="R5360" s="208">
        <v>2.431</v>
      </c>
      <c r="S5360" s="208">
        <v>2.093</v>
      </c>
      <c r="T5360" s="208">
        <v>2.3130000000000002</v>
      </c>
      <c r="U5360" s="208">
        <v>1.127</v>
      </c>
      <c r="V5360" s="208">
        <v>0.75700000000000001</v>
      </c>
      <c r="W5360" s="24"/>
      <c r="X5360" s="208">
        <v>2.8000000000000001E-2</v>
      </c>
      <c r="Y5360" s="24"/>
      <c r="Z5360" s="24"/>
      <c r="AA5360" s="208">
        <v>7.2999999999999995E-2</v>
      </c>
      <c r="AB5360" s="208">
        <v>0.49</v>
      </c>
      <c r="AC5360" s="208">
        <v>1.4470000000000001</v>
      </c>
      <c r="AD5360" s="208">
        <v>2.395</v>
      </c>
      <c r="AE5360" s="208">
        <v>2.081</v>
      </c>
      <c r="AF5360" s="208">
        <v>2.3130000000000002</v>
      </c>
      <c r="AG5360" s="208">
        <v>1.4650000000000001</v>
      </c>
      <c r="AH5360" s="208">
        <v>0.998</v>
      </c>
      <c r="AI5360" s="208">
        <v>1E-3</v>
      </c>
      <c r="AJ5360" s="24"/>
      <c r="AK5360" s="24"/>
      <c r="AL5360" s="208">
        <v>4.9000000000000002E-2</v>
      </c>
      <c r="AM5360" s="208">
        <v>1.7999999999999999E-2</v>
      </c>
      <c r="AN5360" s="208">
        <v>3.5000000000000003E-2</v>
      </c>
      <c r="AO5360" s="208">
        <v>1.9379999999999999</v>
      </c>
      <c r="AP5360" s="208">
        <v>1.8680000000000001</v>
      </c>
      <c r="AQ5360" s="208">
        <v>2.028</v>
      </c>
      <c r="AR5360" s="208">
        <v>2.5169999999999999</v>
      </c>
      <c r="AS5360" s="208">
        <v>1.8280000000000001</v>
      </c>
      <c r="AT5360" s="208">
        <v>1.1519999999999999</v>
      </c>
      <c r="AU5360" s="24"/>
      <c r="AV5360" s="208">
        <v>3.2000000000000001E-2</v>
      </c>
      <c r="AW5360" s="24"/>
      <c r="AX5360" s="24"/>
      <c r="AY5360" s="208">
        <v>2.9000000000000001E-2</v>
      </c>
      <c r="AZ5360" s="208">
        <v>0.39900000000000002</v>
      </c>
      <c r="BA5360" s="208">
        <v>1.992</v>
      </c>
      <c r="BB5360" s="21">
        <f t="shared" si="543"/>
        <v>3.2250000000000001</v>
      </c>
      <c r="BC5360" s="21"/>
      <c r="BD5360" s="22">
        <f t="shared" si="545"/>
        <v>4.3346774193548381</v>
      </c>
      <c r="BE5360" s="21"/>
      <c r="BG5360" s="10"/>
      <c r="BH5360" s="21">
        <f t="shared" si="546"/>
        <v>0</v>
      </c>
      <c r="BI5360" s="22">
        <f t="shared" si="546"/>
        <v>3.2249999999999996E-3</v>
      </c>
      <c r="BJ5360" s="21"/>
      <c r="BK5360" s="21">
        <v>0</v>
      </c>
      <c r="BL5360" s="22">
        <v>9.6749999999999996E-3</v>
      </c>
      <c r="BM5360" s="21"/>
      <c r="BN5360" s="21">
        <f t="shared" si="544"/>
        <v>0</v>
      </c>
      <c r="BO5360" s="22">
        <f t="shared" si="544"/>
        <v>3.8699999999999998E-2</v>
      </c>
      <c r="BP5360" s="21">
        <f t="shared" si="544"/>
        <v>0</v>
      </c>
    </row>
    <row r="5361" spans="1:68" ht="11.1" hidden="1" customHeight="1" outlineLevel="2" x14ac:dyDescent="0.2">
      <c r="A5361" s="10"/>
      <c r="B5361" s="18"/>
      <c r="C5361" s="18"/>
      <c r="D5361" s="18"/>
      <c r="E5361" s="23" t="s">
        <v>4698</v>
      </c>
      <c r="F5361" s="208">
        <v>10.134</v>
      </c>
      <c r="G5361" s="208">
        <v>8.4049999999999994</v>
      </c>
      <c r="H5361" s="208">
        <v>5.7830000000000004</v>
      </c>
      <c r="I5361" s="239">
        <v>4.5659999999999998</v>
      </c>
      <c r="J5361" s="239"/>
      <c r="K5361" s="208">
        <v>1.9350000000000001</v>
      </c>
      <c r="L5361" s="24"/>
      <c r="M5361" s="24"/>
      <c r="N5361" s="208">
        <v>0.17499999999999999</v>
      </c>
      <c r="O5361" s="208">
        <v>1.079</v>
      </c>
      <c r="P5361" s="208">
        <v>3.97</v>
      </c>
      <c r="Q5361" s="208">
        <v>7.8659999999999997</v>
      </c>
      <c r="R5361" s="208">
        <v>10.492000000000001</v>
      </c>
      <c r="S5361" s="208">
        <v>11.432</v>
      </c>
      <c r="T5361" s="208">
        <v>12.31</v>
      </c>
      <c r="U5361" s="208">
        <v>6.7220000000000004</v>
      </c>
      <c r="V5361" s="208">
        <v>4.1180000000000003</v>
      </c>
      <c r="W5361" s="208">
        <v>2.2130000000000001</v>
      </c>
      <c r="X5361" s="208">
        <v>7.4999999999999997E-2</v>
      </c>
      <c r="Y5361" s="24"/>
      <c r="Z5361" s="24"/>
      <c r="AA5361" s="208">
        <v>0.63500000000000001</v>
      </c>
      <c r="AB5361" s="208">
        <v>4.8490000000000002</v>
      </c>
      <c r="AC5361" s="208">
        <v>8.5960000000000001</v>
      </c>
      <c r="AD5361" s="208">
        <v>12.228999999999999</v>
      </c>
      <c r="AE5361" s="208">
        <v>11.478</v>
      </c>
      <c r="AF5361" s="208">
        <v>11.487</v>
      </c>
      <c r="AG5361" s="208">
        <v>6.5839999999999996</v>
      </c>
      <c r="AH5361" s="208">
        <v>4.4619999999999997</v>
      </c>
      <c r="AI5361" s="208">
        <v>2.774</v>
      </c>
      <c r="AJ5361" s="24"/>
      <c r="AK5361" s="24"/>
      <c r="AL5361" s="24"/>
      <c r="AM5361" s="208">
        <v>0.68899999999999995</v>
      </c>
      <c r="AN5361" s="208">
        <v>3.8149999999999999</v>
      </c>
      <c r="AO5361" s="208">
        <v>7.641</v>
      </c>
      <c r="AP5361" s="208">
        <v>8.6620000000000008</v>
      </c>
      <c r="AQ5361" s="208">
        <v>9.5229999999999997</v>
      </c>
      <c r="AR5361" s="208">
        <v>9.3369999999999997</v>
      </c>
      <c r="AS5361" s="208">
        <v>6.242</v>
      </c>
      <c r="AT5361" s="208">
        <v>4.0659999999999998</v>
      </c>
      <c r="AU5361" s="208">
        <v>4.2530000000000001</v>
      </c>
      <c r="AV5361" s="24"/>
      <c r="AW5361" s="24"/>
      <c r="AX5361" s="24"/>
      <c r="AY5361" s="208">
        <v>2.484</v>
      </c>
      <c r="AZ5361" s="208">
        <v>4.7030000000000003</v>
      </c>
      <c r="BA5361" s="208">
        <v>8.3239999999999998</v>
      </c>
      <c r="BB5361" s="21">
        <f t="shared" si="543"/>
        <v>12.31</v>
      </c>
      <c r="BC5361" s="21"/>
      <c r="BD5361" s="22">
        <f t="shared" si="545"/>
        <v>16.54569892473118</v>
      </c>
      <c r="BE5361" s="21"/>
      <c r="BG5361" s="10"/>
      <c r="BH5361" s="21">
        <f t="shared" si="546"/>
        <v>0</v>
      </c>
      <c r="BI5361" s="22">
        <f t="shared" si="546"/>
        <v>1.2309999999999996E-2</v>
      </c>
      <c r="BJ5361" s="21"/>
      <c r="BK5361" s="21">
        <v>0</v>
      </c>
      <c r="BL5361" s="22">
        <v>3.6929999999999991E-2</v>
      </c>
      <c r="BM5361" s="21"/>
      <c r="BN5361" s="21">
        <f t="shared" si="544"/>
        <v>0</v>
      </c>
      <c r="BO5361" s="22">
        <f t="shared" si="544"/>
        <v>0.14771999999999996</v>
      </c>
      <c r="BP5361" s="21">
        <f t="shared" si="544"/>
        <v>0</v>
      </c>
    </row>
    <row r="5362" spans="1:68" ht="11.1" hidden="1" customHeight="1" outlineLevel="2" x14ac:dyDescent="0.2">
      <c r="A5362" s="10"/>
      <c r="B5362" s="18"/>
      <c r="C5362" s="18"/>
      <c r="D5362" s="18"/>
      <c r="E5362" s="23" t="s">
        <v>4699</v>
      </c>
      <c r="F5362" s="208">
        <v>2.8119999999999998</v>
      </c>
      <c r="G5362" s="208">
        <v>2.177</v>
      </c>
      <c r="H5362" s="208">
        <v>1.179</v>
      </c>
      <c r="I5362" s="239">
        <v>0.81799999999999995</v>
      </c>
      <c r="J5362" s="239"/>
      <c r="K5362" s="208">
        <v>0.17699999999999999</v>
      </c>
      <c r="L5362" s="24"/>
      <c r="M5362" s="24"/>
      <c r="N5362" s="208">
        <v>0.01</v>
      </c>
      <c r="O5362" s="208">
        <v>0.34300000000000003</v>
      </c>
      <c r="P5362" s="208">
        <v>1.0209999999999999</v>
      </c>
      <c r="Q5362" s="208">
        <v>1.8109999999999999</v>
      </c>
      <c r="R5362" s="208">
        <v>2.681</v>
      </c>
      <c r="S5362" s="208">
        <v>3.0049999999999999</v>
      </c>
      <c r="T5362" s="208">
        <v>3.1579999999999999</v>
      </c>
      <c r="U5362" s="208">
        <v>1.64</v>
      </c>
      <c r="V5362" s="208">
        <v>1.048</v>
      </c>
      <c r="W5362" s="208">
        <v>0.39100000000000001</v>
      </c>
      <c r="X5362" s="208">
        <v>9.1999999999999998E-2</v>
      </c>
      <c r="Y5362" s="24"/>
      <c r="Z5362" s="24"/>
      <c r="AA5362" s="208">
        <v>0.13400000000000001</v>
      </c>
      <c r="AB5362" s="208">
        <v>0.92300000000000004</v>
      </c>
      <c r="AC5362" s="208">
        <v>1.9910000000000001</v>
      </c>
      <c r="AD5362" s="208">
        <v>3.1779999999999999</v>
      </c>
      <c r="AE5362" s="208">
        <v>3.2240000000000002</v>
      </c>
      <c r="AF5362" s="208">
        <v>3.133</v>
      </c>
      <c r="AG5362" s="208">
        <v>1.42</v>
      </c>
      <c r="AH5362" s="208">
        <v>0.95799999999999996</v>
      </c>
      <c r="AI5362" s="208">
        <v>0.42399999999999999</v>
      </c>
      <c r="AJ5362" s="208">
        <v>0.06</v>
      </c>
      <c r="AK5362" s="24"/>
      <c r="AL5362" s="24"/>
      <c r="AM5362" s="208">
        <v>0.31</v>
      </c>
      <c r="AN5362" s="208">
        <v>1.036</v>
      </c>
      <c r="AO5362" s="208">
        <v>2.4809999999999999</v>
      </c>
      <c r="AP5362" s="208">
        <v>3.1869999999999998</v>
      </c>
      <c r="AQ5362" s="208">
        <v>3.43</v>
      </c>
      <c r="AR5362" s="208">
        <v>3.407</v>
      </c>
      <c r="AS5362" s="208">
        <v>1.857</v>
      </c>
      <c r="AT5362" s="208">
        <v>0.75900000000000001</v>
      </c>
      <c r="AU5362" s="208">
        <v>0.57899999999999996</v>
      </c>
      <c r="AV5362" s="24"/>
      <c r="AW5362" s="24"/>
      <c r="AX5362" s="24"/>
      <c r="AY5362" s="208">
        <v>0.40400000000000003</v>
      </c>
      <c r="AZ5362" s="208">
        <v>0.96899999999999997</v>
      </c>
      <c r="BA5362" s="208">
        <v>1.875</v>
      </c>
      <c r="BB5362" s="21">
        <f t="shared" si="543"/>
        <v>3.43</v>
      </c>
      <c r="BC5362" s="21"/>
      <c r="BD5362" s="22">
        <f t="shared" si="545"/>
        <v>4.6102150537634419</v>
      </c>
      <c r="BE5362" s="21"/>
      <c r="BG5362" s="10"/>
      <c r="BH5362" s="21">
        <f t="shared" si="546"/>
        <v>0</v>
      </c>
      <c r="BI5362" s="22">
        <f t="shared" si="546"/>
        <v>3.4300000000000008E-3</v>
      </c>
      <c r="BJ5362" s="21"/>
      <c r="BK5362" s="21">
        <v>0</v>
      </c>
      <c r="BL5362" s="22">
        <v>1.0290000000000002E-2</v>
      </c>
      <c r="BM5362" s="21"/>
      <c r="BN5362" s="21">
        <f t="shared" si="544"/>
        <v>0</v>
      </c>
      <c r="BO5362" s="22">
        <f t="shared" si="544"/>
        <v>4.1160000000000009E-2</v>
      </c>
      <c r="BP5362" s="21">
        <f t="shared" si="544"/>
        <v>0</v>
      </c>
    </row>
    <row r="5363" spans="1:68" ht="11.1" hidden="1" customHeight="1" outlineLevel="2" x14ac:dyDescent="0.2">
      <c r="A5363" s="10"/>
      <c r="B5363" s="18"/>
      <c r="C5363" s="18"/>
      <c r="D5363" s="18"/>
      <c r="E5363" s="23" t="s">
        <v>4700</v>
      </c>
      <c r="F5363" s="208">
        <v>3.0569999999999999</v>
      </c>
      <c r="G5363" s="208">
        <v>2.5070000000000001</v>
      </c>
      <c r="H5363" s="208">
        <v>1.57</v>
      </c>
      <c r="I5363" s="239">
        <v>1.242</v>
      </c>
      <c r="J5363" s="239"/>
      <c r="K5363" s="208">
        <v>0.60099999999999998</v>
      </c>
      <c r="L5363" s="24"/>
      <c r="M5363" s="24"/>
      <c r="N5363" s="24"/>
      <c r="O5363" s="208">
        <v>4.5999999999999999E-2</v>
      </c>
      <c r="P5363" s="208">
        <v>0.308</v>
      </c>
      <c r="Q5363" s="208">
        <v>1.6759999999999999</v>
      </c>
      <c r="R5363" s="208">
        <v>2.4500000000000002</v>
      </c>
      <c r="S5363" s="208">
        <v>2.5529999999999999</v>
      </c>
      <c r="T5363" s="208">
        <v>2.258</v>
      </c>
      <c r="U5363" s="208">
        <v>1.0489999999999999</v>
      </c>
      <c r="V5363" s="208">
        <v>4.7E-2</v>
      </c>
      <c r="W5363" s="24"/>
      <c r="X5363" s="208">
        <v>4.0000000000000001E-3</v>
      </c>
      <c r="Y5363" s="24"/>
      <c r="Z5363" s="24"/>
      <c r="AA5363" s="208">
        <v>0.13900000000000001</v>
      </c>
      <c r="AB5363" s="208">
        <v>0.82899999999999996</v>
      </c>
      <c r="AC5363" s="208">
        <v>1.3540000000000001</v>
      </c>
      <c r="AD5363" s="208">
        <v>2.2810000000000001</v>
      </c>
      <c r="AE5363" s="208">
        <v>2.4140000000000001</v>
      </c>
      <c r="AF5363" s="208">
        <v>1.7430000000000001</v>
      </c>
      <c r="AG5363" s="208">
        <v>1.0009999999999999</v>
      </c>
      <c r="AH5363" s="208">
        <v>6.4000000000000001E-2</v>
      </c>
      <c r="AI5363" s="208">
        <v>1.4999999999999999E-2</v>
      </c>
      <c r="AJ5363" s="208">
        <v>1.7000000000000001E-2</v>
      </c>
      <c r="AK5363" s="208">
        <v>1.4E-2</v>
      </c>
      <c r="AL5363" s="208">
        <v>1.4E-2</v>
      </c>
      <c r="AM5363" s="208">
        <v>1.4999999999999999E-2</v>
      </c>
      <c r="AN5363" s="208">
        <v>0.245</v>
      </c>
      <c r="AO5363" s="208">
        <v>1.589</v>
      </c>
      <c r="AP5363" s="208">
        <v>2.359</v>
      </c>
      <c r="AQ5363" s="208">
        <v>2.323</v>
      </c>
      <c r="AR5363" s="208">
        <v>2.1059999999999999</v>
      </c>
      <c r="AS5363" s="208">
        <v>1.427</v>
      </c>
      <c r="AT5363" s="208">
        <v>0.57699999999999996</v>
      </c>
      <c r="AU5363" s="208">
        <v>0.19900000000000001</v>
      </c>
      <c r="AV5363" s="208">
        <v>1.4E-2</v>
      </c>
      <c r="AW5363" s="24"/>
      <c r="AX5363" s="24"/>
      <c r="AY5363" s="208">
        <v>1.2E-2</v>
      </c>
      <c r="AZ5363" s="208">
        <v>0.48099999999999998</v>
      </c>
      <c r="BA5363" s="208">
        <v>1.335</v>
      </c>
      <c r="BB5363" s="21">
        <f t="shared" si="543"/>
        <v>3.0569999999999999</v>
      </c>
      <c r="BC5363" s="21"/>
      <c r="BD5363" s="22">
        <f t="shared" si="545"/>
        <v>4.1088709677419351</v>
      </c>
      <c r="BE5363" s="21"/>
      <c r="BG5363" s="10"/>
      <c r="BH5363" s="21">
        <f t="shared" si="546"/>
        <v>0</v>
      </c>
      <c r="BI5363" s="22">
        <f t="shared" si="546"/>
        <v>3.0569999999999994E-3</v>
      </c>
      <c r="BJ5363" s="21"/>
      <c r="BK5363" s="21">
        <v>0</v>
      </c>
      <c r="BL5363" s="22">
        <v>9.1709999999999986E-3</v>
      </c>
      <c r="BM5363" s="21"/>
      <c r="BN5363" s="21">
        <f t="shared" si="544"/>
        <v>0</v>
      </c>
      <c r="BO5363" s="22">
        <f t="shared" si="544"/>
        <v>3.6683999999999994E-2</v>
      </c>
      <c r="BP5363" s="21">
        <f t="shared" si="544"/>
        <v>0</v>
      </c>
    </row>
    <row r="5364" spans="1:68" ht="11.1" hidden="1" customHeight="1" outlineLevel="1" collapsed="1" x14ac:dyDescent="0.2">
      <c r="A5364" s="10"/>
      <c r="B5364" s="18"/>
      <c r="C5364" s="18"/>
      <c r="D5364" s="18"/>
      <c r="E5364" s="19" t="s">
        <v>4701</v>
      </c>
      <c r="F5364" s="209">
        <v>5.7</v>
      </c>
      <c r="G5364" s="20"/>
      <c r="H5364" s="209">
        <v>6.8</v>
      </c>
      <c r="I5364" s="240">
        <v>1.7</v>
      </c>
      <c r="J5364" s="240"/>
      <c r="K5364" s="20"/>
      <c r="L5364" s="20"/>
      <c r="M5364" s="20"/>
      <c r="N5364" s="20"/>
      <c r="O5364" s="20"/>
      <c r="P5364" s="209">
        <v>4.6059999999999999</v>
      </c>
      <c r="Q5364" s="20"/>
      <c r="R5364" s="209">
        <v>4.4489999999999998</v>
      </c>
      <c r="S5364" s="209">
        <v>5.2450000000000001</v>
      </c>
      <c r="T5364" s="209">
        <v>4</v>
      </c>
      <c r="U5364" s="209">
        <v>3</v>
      </c>
      <c r="V5364" s="20"/>
      <c r="W5364" s="20"/>
      <c r="X5364" s="20"/>
      <c r="Y5364" s="20"/>
      <c r="Z5364" s="20"/>
      <c r="AA5364" s="209">
        <v>9</v>
      </c>
      <c r="AB5364" s="209">
        <v>0.23799999999999999</v>
      </c>
      <c r="AC5364" s="209">
        <v>5.681</v>
      </c>
      <c r="AD5364" s="209">
        <v>10.025</v>
      </c>
      <c r="AE5364" s="209">
        <v>6.125</v>
      </c>
      <c r="AF5364" s="209">
        <v>5.2460000000000004</v>
      </c>
      <c r="AG5364" s="209">
        <v>2.5999999999999999E-2</v>
      </c>
      <c r="AH5364" s="209">
        <v>4.28</v>
      </c>
      <c r="AI5364" s="20"/>
      <c r="AJ5364" s="20"/>
      <c r="AK5364" s="20"/>
      <c r="AL5364" s="20"/>
      <c r="AM5364" s="20"/>
      <c r="AN5364" s="209">
        <v>2.0699999999999998</v>
      </c>
      <c r="AO5364" s="209">
        <v>11.565</v>
      </c>
      <c r="AP5364" s="209">
        <v>6.9119999999999999</v>
      </c>
      <c r="AQ5364" s="209">
        <v>5</v>
      </c>
      <c r="AR5364" s="209">
        <v>4</v>
      </c>
      <c r="AS5364" s="209">
        <v>3</v>
      </c>
      <c r="AT5364" s="209">
        <v>4.0229999999999997</v>
      </c>
      <c r="AU5364" s="20"/>
      <c r="AV5364" s="20"/>
      <c r="AW5364" s="20"/>
      <c r="AX5364" s="20"/>
      <c r="AY5364" s="20"/>
      <c r="AZ5364" s="20"/>
      <c r="BA5364" s="20"/>
      <c r="BB5364" s="21">
        <f t="shared" si="543"/>
        <v>11.565</v>
      </c>
      <c r="BC5364" s="21">
        <f>BD5364</f>
        <v>15.544354838709676</v>
      </c>
      <c r="BD5364" s="22">
        <f t="shared" si="545"/>
        <v>15.544354838709676</v>
      </c>
      <c r="BE5364" s="21">
        <f>BC5364-BD5364</f>
        <v>0</v>
      </c>
      <c r="BF5364" s="2">
        <v>11.2</v>
      </c>
      <c r="BG5364" s="10">
        <v>6</v>
      </c>
      <c r="BH5364" s="21">
        <f t="shared" si="546"/>
        <v>1.1564999999999999E-2</v>
      </c>
      <c r="BI5364" s="22">
        <f t="shared" si="546"/>
        <v>1.1564999999999999E-2</v>
      </c>
      <c r="BJ5364" s="21">
        <f>BH5364-BI5364</f>
        <v>0</v>
      </c>
      <c r="BK5364" s="21">
        <v>3.4694999999999997E-2</v>
      </c>
      <c r="BL5364" s="22">
        <v>3.4694999999999997E-2</v>
      </c>
      <c r="BM5364" s="21">
        <v>0</v>
      </c>
      <c r="BN5364" s="21">
        <f t="shared" si="544"/>
        <v>0.13877999999999999</v>
      </c>
      <c r="BO5364" s="22">
        <f t="shared" si="544"/>
        <v>0.13877999999999999</v>
      </c>
      <c r="BP5364" s="21">
        <f t="shared" si="544"/>
        <v>0</v>
      </c>
    </row>
    <row r="5365" spans="1:68" ht="11.1" hidden="1" customHeight="1" outlineLevel="2" x14ac:dyDescent="0.2">
      <c r="A5365" s="10"/>
      <c r="B5365" s="18"/>
      <c r="C5365" s="18"/>
      <c r="D5365" s="18"/>
      <c r="E5365" s="23" t="s">
        <v>4702</v>
      </c>
      <c r="F5365" s="208">
        <v>5.7</v>
      </c>
      <c r="G5365" s="24"/>
      <c r="H5365" s="208">
        <v>6.8</v>
      </c>
      <c r="I5365" s="239">
        <v>1.7</v>
      </c>
      <c r="J5365" s="239"/>
      <c r="K5365" s="24"/>
      <c r="L5365" s="24"/>
      <c r="M5365" s="24"/>
      <c r="N5365" s="24"/>
      <c r="O5365" s="24"/>
      <c r="P5365" s="208">
        <v>4.6059999999999999</v>
      </c>
      <c r="Q5365" s="24"/>
      <c r="R5365" s="208">
        <v>4.4489999999999998</v>
      </c>
      <c r="S5365" s="208">
        <v>5.2450000000000001</v>
      </c>
      <c r="T5365" s="208">
        <v>4</v>
      </c>
      <c r="U5365" s="208">
        <v>3</v>
      </c>
      <c r="V5365" s="24"/>
      <c r="W5365" s="24"/>
      <c r="X5365" s="24"/>
      <c r="Y5365" s="24"/>
      <c r="Z5365" s="24"/>
      <c r="AA5365" s="208">
        <v>9</v>
      </c>
      <c r="AB5365" s="208">
        <v>0.23799999999999999</v>
      </c>
      <c r="AC5365" s="208">
        <v>5.681</v>
      </c>
      <c r="AD5365" s="208">
        <v>10.025</v>
      </c>
      <c r="AE5365" s="208">
        <v>6.125</v>
      </c>
      <c r="AF5365" s="208">
        <v>5.2460000000000004</v>
      </c>
      <c r="AG5365" s="208">
        <v>2.5999999999999999E-2</v>
      </c>
      <c r="AH5365" s="208">
        <v>4.28</v>
      </c>
      <c r="AI5365" s="24"/>
      <c r="AJ5365" s="24"/>
      <c r="AK5365" s="24"/>
      <c r="AL5365" s="24"/>
      <c r="AM5365" s="24"/>
      <c r="AN5365" s="208">
        <v>2.0699999999999998</v>
      </c>
      <c r="AO5365" s="208">
        <v>11.565</v>
      </c>
      <c r="AP5365" s="208">
        <v>6.9119999999999999</v>
      </c>
      <c r="AQ5365" s="208">
        <v>5</v>
      </c>
      <c r="AR5365" s="208">
        <v>4</v>
      </c>
      <c r="AS5365" s="208">
        <v>3</v>
      </c>
      <c r="AT5365" s="208">
        <v>4.0229999999999997</v>
      </c>
      <c r="AU5365" s="24"/>
      <c r="AV5365" s="24"/>
      <c r="AW5365" s="24"/>
      <c r="AX5365" s="24"/>
      <c r="AY5365" s="24"/>
      <c r="AZ5365" s="24"/>
      <c r="BA5365" s="24"/>
      <c r="BB5365" s="21">
        <f t="shared" si="543"/>
        <v>11.565</v>
      </c>
      <c r="BC5365" s="21"/>
      <c r="BD5365" s="22">
        <f t="shared" si="545"/>
        <v>15.544354838709676</v>
      </c>
      <c r="BE5365" s="21"/>
      <c r="BG5365" s="10"/>
      <c r="BH5365" s="21">
        <f t="shared" si="546"/>
        <v>0</v>
      </c>
      <c r="BI5365" s="22">
        <f t="shared" si="546"/>
        <v>1.1564999999999999E-2</v>
      </c>
      <c r="BJ5365" s="21"/>
      <c r="BK5365" s="21">
        <v>0</v>
      </c>
      <c r="BL5365" s="22">
        <v>3.4694999999999997E-2</v>
      </c>
      <c r="BM5365" s="21"/>
      <c r="BN5365" s="21">
        <f t="shared" si="544"/>
        <v>0</v>
      </c>
      <c r="BO5365" s="22">
        <f t="shared" si="544"/>
        <v>0.13877999999999999</v>
      </c>
      <c r="BP5365" s="21">
        <f t="shared" si="544"/>
        <v>0</v>
      </c>
    </row>
    <row r="5366" spans="1:68" ht="11.1" hidden="1" customHeight="1" outlineLevel="1" collapsed="1" x14ac:dyDescent="0.2">
      <c r="A5366" s="10"/>
      <c r="B5366" s="18"/>
      <c r="C5366" s="18"/>
      <c r="D5366" s="18"/>
      <c r="E5366" s="19" t="s">
        <v>4703</v>
      </c>
      <c r="F5366" s="209">
        <v>3.3</v>
      </c>
      <c r="G5366" s="20"/>
      <c r="H5366" s="209">
        <v>5</v>
      </c>
      <c r="I5366" s="240">
        <v>1.86</v>
      </c>
      <c r="J5366" s="240"/>
      <c r="K5366" s="20"/>
      <c r="L5366" s="20"/>
      <c r="M5366" s="20"/>
      <c r="N5366" s="20"/>
      <c r="O5366" s="20"/>
      <c r="P5366" s="209">
        <v>3.9060000000000001</v>
      </c>
      <c r="Q5366" s="20"/>
      <c r="R5366" s="209">
        <v>8.1859999999999999</v>
      </c>
      <c r="S5366" s="209">
        <v>4.125</v>
      </c>
      <c r="T5366" s="209">
        <v>3.6</v>
      </c>
      <c r="U5366" s="209">
        <v>3.5</v>
      </c>
      <c r="V5366" s="209">
        <v>1.45</v>
      </c>
      <c r="W5366" s="20"/>
      <c r="X5366" s="20"/>
      <c r="Y5366" s="20"/>
      <c r="Z5366" s="20"/>
      <c r="AA5366" s="20"/>
      <c r="AB5366" s="209">
        <v>-0.71899999999999997</v>
      </c>
      <c r="AC5366" s="209">
        <v>2.8980000000000001</v>
      </c>
      <c r="AD5366" s="209">
        <v>4.0259999999999998</v>
      </c>
      <c r="AE5366" s="209">
        <v>2.82</v>
      </c>
      <c r="AF5366" s="209">
        <v>2.4249999999999998</v>
      </c>
      <c r="AG5366" s="209">
        <v>2.04</v>
      </c>
      <c r="AH5366" s="209">
        <v>0.63500000000000001</v>
      </c>
      <c r="AI5366" s="209">
        <v>0.112</v>
      </c>
      <c r="AJ5366" s="20"/>
      <c r="AK5366" s="20"/>
      <c r="AL5366" s="20"/>
      <c r="AM5366" s="209">
        <v>0.188</v>
      </c>
      <c r="AN5366" s="209">
        <v>1.4950000000000001</v>
      </c>
      <c r="AO5366" s="209">
        <v>3.0059999999999998</v>
      </c>
      <c r="AP5366" s="209">
        <v>3.383</v>
      </c>
      <c r="AQ5366" s="209">
        <v>3.8</v>
      </c>
      <c r="AR5366" s="209">
        <v>3.5920000000000001</v>
      </c>
      <c r="AS5366" s="209">
        <v>2.5720000000000001</v>
      </c>
      <c r="AT5366" s="209">
        <v>1.4350000000000001</v>
      </c>
      <c r="AU5366" s="20"/>
      <c r="AV5366" s="20"/>
      <c r="AW5366" s="20"/>
      <c r="AX5366" s="20"/>
      <c r="AY5366" s="209">
        <v>0.29899999999999999</v>
      </c>
      <c r="AZ5366" s="209">
        <v>1.337</v>
      </c>
      <c r="BA5366" s="209">
        <v>2.3969999999999998</v>
      </c>
      <c r="BB5366" s="56">
        <f t="shared" si="543"/>
        <v>8.1859999999999999</v>
      </c>
      <c r="BC5366" s="21">
        <f>BD5366</f>
        <v>11.00268817204301</v>
      </c>
      <c r="BD5366" s="22">
        <f t="shared" si="545"/>
        <v>11.00268817204301</v>
      </c>
      <c r="BE5366" s="21">
        <f>BC5366-BD5366</f>
        <v>0</v>
      </c>
      <c r="BF5366" s="2">
        <v>10.48</v>
      </c>
      <c r="BG5366" s="10">
        <v>6</v>
      </c>
      <c r="BH5366" s="21">
        <f t="shared" si="546"/>
        <v>8.1860000000000006E-3</v>
      </c>
      <c r="BI5366" s="22">
        <f t="shared" si="546"/>
        <v>8.1860000000000006E-3</v>
      </c>
      <c r="BJ5366" s="21">
        <f>BH5366-BI5366</f>
        <v>0</v>
      </c>
      <c r="BK5366" s="21">
        <v>2.4558000000000003E-2</v>
      </c>
      <c r="BL5366" s="22">
        <v>2.4558000000000003E-2</v>
      </c>
      <c r="BM5366" s="21">
        <v>0</v>
      </c>
      <c r="BN5366" s="21">
        <f t="shared" si="544"/>
        <v>9.8232000000000014E-2</v>
      </c>
      <c r="BO5366" s="22">
        <f t="shared" si="544"/>
        <v>9.8232000000000014E-2</v>
      </c>
      <c r="BP5366" s="21">
        <f t="shared" si="544"/>
        <v>0</v>
      </c>
    </row>
    <row r="5367" spans="1:68" ht="11.1" hidden="1" customHeight="1" outlineLevel="2" x14ac:dyDescent="0.2">
      <c r="A5367" s="10"/>
      <c r="B5367" s="18"/>
      <c r="C5367" s="18"/>
      <c r="D5367" s="18"/>
      <c r="E5367" s="23" t="s">
        <v>4704</v>
      </c>
      <c r="F5367" s="208">
        <v>2.8</v>
      </c>
      <c r="G5367" s="24"/>
      <c r="H5367" s="208">
        <v>2</v>
      </c>
      <c r="I5367" s="239">
        <v>0.86</v>
      </c>
      <c r="J5367" s="239"/>
      <c r="K5367" s="24"/>
      <c r="L5367" s="24"/>
      <c r="M5367" s="24"/>
      <c r="N5367" s="24"/>
      <c r="O5367" s="24"/>
      <c r="P5367" s="208">
        <v>1.871</v>
      </c>
      <c r="Q5367" s="24"/>
      <c r="R5367" s="208">
        <v>3.9830000000000001</v>
      </c>
      <c r="S5367" s="208">
        <v>2.125</v>
      </c>
      <c r="T5367" s="208">
        <v>2.2000000000000002</v>
      </c>
      <c r="U5367" s="208">
        <v>2.5</v>
      </c>
      <c r="V5367" s="208">
        <v>1.25</v>
      </c>
      <c r="W5367" s="24"/>
      <c r="X5367" s="24"/>
      <c r="Y5367" s="24"/>
      <c r="Z5367" s="24"/>
      <c r="AA5367" s="24"/>
      <c r="AB5367" s="208">
        <v>-0.71899999999999997</v>
      </c>
      <c r="AC5367" s="208">
        <v>2.6</v>
      </c>
      <c r="AD5367" s="208">
        <v>2.367</v>
      </c>
      <c r="AE5367" s="208">
        <v>1.554</v>
      </c>
      <c r="AF5367" s="208">
        <v>1.361</v>
      </c>
      <c r="AG5367" s="208">
        <v>0.99399999999999999</v>
      </c>
      <c r="AH5367" s="208">
        <v>0.26200000000000001</v>
      </c>
      <c r="AI5367" s="208">
        <v>0.112</v>
      </c>
      <c r="AJ5367" s="24"/>
      <c r="AK5367" s="24"/>
      <c r="AL5367" s="24"/>
      <c r="AM5367" s="208">
        <v>0.188</v>
      </c>
      <c r="AN5367" s="208">
        <v>0.72599999999999998</v>
      </c>
      <c r="AO5367" s="208">
        <v>1.768</v>
      </c>
      <c r="AP5367" s="208">
        <v>2.044</v>
      </c>
      <c r="AQ5367" s="208">
        <v>2.2999999999999998</v>
      </c>
      <c r="AR5367" s="208">
        <v>2.1419999999999999</v>
      </c>
      <c r="AS5367" s="208">
        <v>1.413</v>
      </c>
      <c r="AT5367" s="208">
        <v>0.65900000000000003</v>
      </c>
      <c r="AU5367" s="24"/>
      <c r="AV5367" s="24"/>
      <c r="AW5367" s="24"/>
      <c r="AX5367" s="24"/>
      <c r="AY5367" s="208">
        <v>7.5999999999999998E-2</v>
      </c>
      <c r="AZ5367" s="208">
        <v>0.63900000000000001</v>
      </c>
      <c r="BA5367" s="208">
        <v>1.365</v>
      </c>
      <c r="BB5367" s="21">
        <f t="shared" si="543"/>
        <v>3.9830000000000001</v>
      </c>
      <c r="BC5367" s="21"/>
      <c r="BD5367" s="22">
        <f t="shared" si="545"/>
        <v>5.3534946236559149</v>
      </c>
      <c r="BE5367" s="21"/>
      <c r="BG5367" s="10"/>
      <c r="BH5367" s="21">
        <f t="shared" si="546"/>
        <v>0</v>
      </c>
      <c r="BI5367" s="22">
        <f t="shared" si="546"/>
        <v>3.9830000000000004E-3</v>
      </c>
      <c r="BJ5367" s="21"/>
      <c r="BK5367" s="21">
        <v>0</v>
      </c>
      <c r="BL5367" s="22">
        <v>1.1949000000000001E-2</v>
      </c>
      <c r="BM5367" s="21"/>
      <c r="BN5367" s="21">
        <f t="shared" si="544"/>
        <v>0</v>
      </c>
      <c r="BO5367" s="22">
        <f t="shared" si="544"/>
        <v>4.7796000000000005E-2</v>
      </c>
      <c r="BP5367" s="21">
        <f t="shared" si="544"/>
        <v>0</v>
      </c>
    </row>
    <row r="5368" spans="1:68" ht="11.1" hidden="1" customHeight="1" outlineLevel="2" x14ac:dyDescent="0.2">
      <c r="A5368" s="10"/>
      <c r="B5368" s="18"/>
      <c r="C5368" s="18"/>
      <c r="D5368" s="18"/>
      <c r="E5368" s="23" t="s">
        <v>4705</v>
      </c>
      <c r="F5368" s="208">
        <v>0.5</v>
      </c>
      <c r="G5368" s="24"/>
      <c r="H5368" s="208">
        <v>3</v>
      </c>
      <c r="I5368" s="239">
        <v>1</v>
      </c>
      <c r="J5368" s="239"/>
      <c r="K5368" s="24"/>
      <c r="L5368" s="24"/>
      <c r="M5368" s="24"/>
      <c r="N5368" s="24"/>
      <c r="O5368" s="24"/>
      <c r="P5368" s="208">
        <v>2.0350000000000001</v>
      </c>
      <c r="Q5368" s="24"/>
      <c r="R5368" s="208">
        <v>4.2030000000000003</v>
      </c>
      <c r="S5368" s="208">
        <v>2</v>
      </c>
      <c r="T5368" s="208">
        <v>1.4</v>
      </c>
      <c r="U5368" s="208">
        <v>1</v>
      </c>
      <c r="V5368" s="208">
        <v>0.2</v>
      </c>
      <c r="W5368" s="24"/>
      <c r="X5368" s="24"/>
      <c r="Y5368" s="24"/>
      <c r="Z5368" s="24"/>
      <c r="AA5368" s="24"/>
      <c r="AB5368" s="24"/>
      <c r="AC5368" s="208">
        <v>0.29799999999999999</v>
      </c>
      <c r="AD5368" s="208">
        <v>1.659</v>
      </c>
      <c r="AE5368" s="208">
        <v>1.266</v>
      </c>
      <c r="AF5368" s="208">
        <v>1.0640000000000001</v>
      </c>
      <c r="AG5368" s="208">
        <v>1.046</v>
      </c>
      <c r="AH5368" s="208">
        <v>0.373</v>
      </c>
      <c r="AI5368" s="24"/>
      <c r="AJ5368" s="24"/>
      <c r="AK5368" s="24"/>
      <c r="AL5368" s="24"/>
      <c r="AM5368" s="24"/>
      <c r="AN5368" s="208">
        <v>0.76900000000000002</v>
      </c>
      <c r="AO5368" s="208">
        <v>1.238</v>
      </c>
      <c r="AP5368" s="208">
        <v>1.339</v>
      </c>
      <c r="AQ5368" s="208">
        <v>1.5</v>
      </c>
      <c r="AR5368" s="208">
        <v>1.45</v>
      </c>
      <c r="AS5368" s="208">
        <v>1.159</v>
      </c>
      <c r="AT5368" s="208">
        <v>0.77600000000000002</v>
      </c>
      <c r="AU5368" s="24"/>
      <c r="AV5368" s="24"/>
      <c r="AW5368" s="24"/>
      <c r="AX5368" s="24"/>
      <c r="AY5368" s="208">
        <v>0.223</v>
      </c>
      <c r="AZ5368" s="208">
        <v>0.69799999999999995</v>
      </c>
      <c r="BA5368" s="208">
        <v>1.032</v>
      </c>
      <c r="BB5368" s="21">
        <f t="shared" si="543"/>
        <v>4.2030000000000003</v>
      </c>
      <c r="BC5368" s="21"/>
      <c r="BD5368" s="22">
        <f t="shared" si="545"/>
        <v>5.649193548387097</v>
      </c>
      <c r="BE5368" s="21"/>
      <c r="BG5368" s="10"/>
      <c r="BH5368" s="21">
        <f t="shared" si="546"/>
        <v>0</v>
      </c>
      <c r="BI5368" s="22">
        <f t="shared" si="546"/>
        <v>4.2030000000000001E-3</v>
      </c>
      <c r="BJ5368" s="21"/>
      <c r="BK5368" s="21">
        <v>0</v>
      </c>
      <c r="BL5368" s="22">
        <v>1.2609E-2</v>
      </c>
      <c r="BM5368" s="21"/>
      <c r="BN5368" s="21">
        <f t="shared" si="544"/>
        <v>0</v>
      </c>
      <c r="BO5368" s="22">
        <f t="shared" si="544"/>
        <v>5.0436000000000002E-2</v>
      </c>
      <c r="BP5368" s="21">
        <f t="shared" si="544"/>
        <v>0</v>
      </c>
    </row>
    <row r="5369" spans="1:68" ht="11.1" hidden="1" customHeight="1" outlineLevel="1" collapsed="1" x14ac:dyDescent="0.2">
      <c r="A5369" s="10"/>
      <c r="B5369" s="18"/>
      <c r="C5369" s="18"/>
      <c r="D5369" s="18"/>
      <c r="E5369" s="19" t="s">
        <v>4706</v>
      </c>
      <c r="F5369" s="20"/>
      <c r="G5369" s="20"/>
      <c r="H5369" s="20"/>
      <c r="I5369" s="20"/>
      <c r="J5369" s="20"/>
      <c r="K5369" s="20"/>
      <c r="L5369" s="20"/>
      <c r="M5369" s="20"/>
      <c r="N5369" s="20"/>
      <c r="O5369" s="20"/>
      <c r="P5369" s="20"/>
      <c r="Q5369" s="20"/>
      <c r="R5369" s="20"/>
      <c r="S5369" s="20"/>
      <c r="T5369" s="20"/>
      <c r="U5369" s="20"/>
      <c r="V5369" s="20"/>
      <c r="W5369" s="20"/>
      <c r="X5369" s="20"/>
      <c r="Y5369" s="20"/>
      <c r="Z5369" s="20"/>
      <c r="AA5369" s="20"/>
      <c r="AB5369" s="20"/>
      <c r="AC5369" s="20"/>
      <c r="AD5369" s="20"/>
      <c r="AE5369" s="20"/>
      <c r="AF5369" s="20"/>
      <c r="AG5369" s="20"/>
      <c r="AH5369" s="20"/>
      <c r="AI5369" s="20"/>
      <c r="AJ5369" s="20"/>
      <c r="AK5369" s="20"/>
      <c r="AL5369" s="20"/>
      <c r="AM5369" s="20"/>
      <c r="AN5369" s="20"/>
      <c r="AO5369" s="20"/>
      <c r="AP5369" s="20"/>
      <c r="AQ5369" s="20"/>
      <c r="AR5369" s="209">
        <v>8.2799999999999994</v>
      </c>
      <c r="AS5369" s="209">
        <v>5.0570000000000004</v>
      </c>
      <c r="AT5369" s="209">
        <v>3.2869999999999999</v>
      </c>
      <c r="AU5369" s="20"/>
      <c r="AV5369" s="20"/>
      <c r="AW5369" s="20"/>
      <c r="AX5369" s="20"/>
      <c r="AY5369" s="20"/>
      <c r="AZ5369" s="209">
        <v>1.7</v>
      </c>
      <c r="BA5369" s="20"/>
      <c r="BB5369" s="21">
        <f t="shared" si="543"/>
        <v>8.2799999999999994</v>
      </c>
      <c r="BC5369" s="21">
        <f>BD5369</f>
        <v>11.129032258064516</v>
      </c>
      <c r="BD5369" s="22">
        <f t="shared" si="545"/>
        <v>11.129032258064516</v>
      </c>
      <c r="BE5369" s="21">
        <f>BC5369-BD5369</f>
        <v>0</v>
      </c>
      <c r="BF5369" s="2">
        <v>9</v>
      </c>
      <c r="BG5369" s="10">
        <v>6</v>
      </c>
      <c r="BH5369" s="21">
        <f t="shared" si="546"/>
        <v>8.2799999999999992E-3</v>
      </c>
      <c r="BI5369" s="22">
        <f t="shared" si="546"/>
        <v>8.2799999999999992E-3</v>
      </c>
      <c r="BJ5369" s="21">
        <f>BH5369-BI5369</f>
        <v>0</v>
      </c>
      <c r="BK5369" s="21">
        <v>2.4839999999999997E-2</v>
      </c>
      <c r="BL5369" s="22">
        <v>2.4839999999999997E-2</v>
      </c>
      <c r="BM5369" s="21">
        <v>0</v>
      </c>
      <c r="BN5369" s="21">
        <f t="shared" si="544"/>
        <v>9.935999999999999E-2</v>
      </c>
      <c r="BO5369" s="22">
        <f t="shared" si="544"/>
        <v>9.935999999999999E-2</v>
      </c>
      <c r="BP5369" s="21">
        <f t="shared" si="544"/>
        <v>0</v>
      </c>
    </row>
    <row r="5370" spans="1:68" ht="11.1" hidden="1" customHeight="1" outlineLevel="2" x14ac:dyDescent="0.2">
      <c r="A5370" s="10"/>
      <c r="B5370" s="18"/>
      <c r="C5370" s="18"/>
      <c r="D5370" s="18"/>
      <c r="E5370" s="23" t="s">
        <v>4707</v>
      </c>
      <c r="F5370" s="24"/>
      <c r="G5370" s="24"/>
      <c r="H5370" s="24"/>
      <c r="I5370" s="24"/>
      <c r="J5370" s="24"/>
      <c r="K5370" s="24"/>
      <c r="L5370" s="24"/>
      <c r="M5370" s="24"/>
      <c r="N5370" s="24"/>
      <c r="O5370" s="24"/>
      <c r="P5370" s="24"/>
      <c r="Q5370" s="24"/>
      <c r="R5370" s="24"/>
      <c r="S5370" s="24"/>
      <c r="T5370" s="24"/>
      <c r="U5370" s="24"/>
      <c r="V5370" s="24"/>
      <c r="W5370" s="24"/>
      <c r="X5370" s="24"/>
      <c r="Y5370" s="24"/>
      <c r="Z5370" s="24"/>
      <c r="AA5370" s="24"/>
      <c r="AB5370" s="24"/>
      <c r="AC5370" s="24"/>
      <c r="AD5370" s="24"/>
      <c r="AE5370" s="24"/>
      <c r="AF5370" s="24"/>
      <c r="AG5370" s="24"/>
      <c r="AH5370" s="24"/>
      <c r="AI5370" s="24"/>
      <c r="AJ5370" s="24"/>
      <c r="AK5370" s="24"/>
      <c r="AL5370" s="24"/>
      <c r="AM5370" s="24"/>
      <c r="AN5370" s="24"/>
      <c r="AO5370" s="24"/>
      <c r="AP5370" s="24"/>
      <c r="AQ5370" s="24"/>
      <c r="AR5370" s="208">
        <v>8.2799999999999994</v>
      </c>
      <c r="AS5370" s="208">
        <v>5.0570000000000004</v>
      </c>
      <c r="AT5370" s="208">
        <v>3.2869999999999999</v>
      </c>
      <c r="AU5370" s="24"/>
      <c r="AV5370" s="24"/>
      <c r="AW5370" s="24"/>
      <c r="AX5370" s="24"/>
      <c r="AY5370" s="24"/>
      <c r="AZ5370" s="208">
        <v>1.7</v>
      </c>
      <c r="BA5370" s="24"/>
      <c r="BB5370" s="21">
        <f t="shared" si="543"/>
        <v>8.2799999999999994</v>
      </c>
      <c r="BC5370" s="21"/>
      <c r="BD5370" s="22">
        <f t="shared" si="545"/>
        <v>11.129032258064516</v>
      </c>
      <c r="BE5370" s="21"/>
      <c r="BG5370" s="10"/>
      <c r="BH5370" s="21">
        <f t="shared" si="546"/>
        <v>0</v>
      </c>
      <c r="BI5370" s="22">
        <f t="shared" si="546"/>
        <v>8.2799999999999992E-3</v>
      </c>
      <c r="BJ5370" s="21"/>
      <c r="BK5370" s="21">
        <v>0</v>
      </c>
      <c r="BL5370" s="22">
        <v>2.4839999999999997E-2</v>
      </c>
      <c r="BM5370" s="21"/>
      <c r="BN5370" s="21">
        <f t="shared" si="544"/>
        <v>0</v>
      </c>
      <c r="BO5370" s="22">
        <f t="shared" si="544"/>
        <v>9.935999999999999E-2</v>
      </c>
      <c r="BP5370" s="21">
        <f t="shared" si="544"/>
        <v>0</v>
      </c>
    </row>
    <row r="5371" spans="1:68" ht="11.1" hidden="1" customHeight="1" outlineLevel="1" collapsed="1" x14ac:dyDescent="0.2">
      <c r="A5371" s="10"/>
      <c r="B5371" s="18"/>
      <c r="C5371" s="18"/>
      <c r="D5371" s="18"/>
      <c r="E5371" s="19" t="s">
        <v>4708</v>
      </c>
      <c r="F5371" s="20"/>
      <c r="G5371" s="20"/>
      <c r="H5371" s="209">
        <v>4</v>
      </c>
      <c r="I5371" s="240">
        <v>1</v>
      </c>
      <c r="J5371" s="240"/>
      <c r="K5371" s="20"/>
      <c r="L5371" s="20"/>
      <c r="M5371" s="209">
        <v>6.8689999999999998</v>
      </c>
      <c r="N5371" s="20"/>
      <c r="O5371" s="20"/>
      <c r="P5371" s="209">
        <v>5.86</v>
      </c>
      <c r="Q5371" s="20"/>
      <c r="R5371" s="209">
        <v>5</v>
      </c>
      <c r="S5371" s="209">
        <v>2.5</v>
      </c>
      <c r="T5371" s="209">
        <v>1.5</v>
      </c>
      <c r="U5371" s="209">
        <v>1.4</v>
      </c>
      <c r="V5371" s="209">
        <v>1</v>
      </c>
      <c r="W5371" s="20"/>
      <c r="X5371" s="20"/>
      <c r="Y5371" s="20"/>
      <c r="Z5371" s="20"/>
      <c r="AA5371" s="20"/>
      <c r="AB5371" s="20"/>
      <c r="AC5371" s="209">
        <v>14.077</v>
      </c>
      <c r="AD5371" s="209">
        <v>4.3230000000000004</v>
      </c>
      <c r="AE5371" s="209">
        <v>2.6779999999999999</v>
      </c>
      <c r="AF5371" s="209">
        <v>2.762</v>
      </c>
      <c r="AG5371" s="209">
        <v>2.4500000000000002</v>
      </c>
      <c r="AH5371" s="209">
        <v>1.51</v>
      </c>
      <c r="AI5371" s="209">
        <v>1.52</v>
      </c>
      <c r="AJ5371" s="20"/>
      <c r="AK5371" s="20"/>
      <c r="AL5371" s="20"/>
      <c r="AM5371" s="20"/>
      <c r="AN5371" s="209">
        <v>2.78</v>
      </c>
      <c r="AO5371" s="209">
        <v>2.94</v>
      </c>
      <c r="AP5371" s="209">
        <v>4.63</v>
      </c>
      <c r="AQ5371" s="209">
        <v>4.43</v>
      </c>
      <c r="AR5371" s="209">
        <v>4.2</v>
      </c>
      <c r="AS5371" s="209">
        <v>2</v>
      </c>
      <c r="AT5371" s="209">
        <v>4.4000000000000004</v>
      </c>
      <c r="AU5371" s="209">
        <v>0.3</v>
      </c>
      <c r="AV5371" s="20"/>
      <c r="AW5371" s="20"/>
      <c r="AX5371" s="20"/>
      <c r="AY5371" s="20"/>
      <c r="AZ5371" s="209">
        <v>3</v>
      </c>
      <c r="BA5371" s="209">
        <v>2.65</v>
      </c>
      <c r="BB5371" s="21">
        <f t="shared" si="543"/>
        <v>14.077</v>
      </c>
      <c r="BC5371" s="21">
        <f>BD5371</f>
        <v>18.920698924731184</v>
      </c>
      <c r="BD5371" s="22">
        <f t="shared" si="545"/>
        <v>18.920698924731184</v>
      </c>
      <c r="BE5371" s="21">
        <f>BC5371-BD5371</f>
        <v>0</v>
      </c>
      <c r="BF5371" s="2">
        <v>12.2</v>
      </c>
      <c r="BG5371" s="10">
        <v>6</v>
      </c>
      <c r="BH5371" s="21">
        <f t="shared" si="546"/>
        <v>1.4076999999999999E-2</v>
      </c>
      <c r="BI5371" s="22">
        <f t="shared" si="546"/>
        <v>1.4076999999999999E-2</v>
      </c>
      <c r="BJ5371" s="21">
        <f>BH5371-BI5371</f>
        <v>0</v>
      </c>
      <c r="BK5371" s="21">
        <v>4.2230999999999998E-2</v>
      </c>
      <c r="BL5371" s="22">
        <v>4.2230999999999998E-2</v>
      </c>
      <c r="BM5371" s="21">
        <v>0</v>
      </c>
      <c r="BN5371" s="21">
        <f t="shared" si="544"/>
        <v>0.16892399999999999</v>
      </c>
      <c r="BO5371" s="22">
        <f t="shared" si="544"/>
        <v>0.16892399999999999</v>
      </c>
      <c r="BP5371" s="21">
        <f t="shared" si="544"/>
        <v>0</v>
      </c>
    </row>
    <row r="5372" spans="1:68" ht="11.1" hidden="1" customHeight="1" outlineLevel="2" x14ac:dyDescent="0.2">
      <c r="A5372" s="10"/>
      <c r="B5372" s="18"/>
      <c r="C5372" s="18"/>
      <c r="D5372" s="18"/>
      <c r="E5372" s="23" t="s">
        <v>4709</v>
      </c>
      <c r="F5372" s="24"/>
      <c r="G5372" s="24"/>
      <c r="H5372" s="208">
        <v>4</v>
      </c>
      <c r="I5372" s="239">
        <v>1</v>
      </c>
      <c r="J5372" s="239"/>
      <c r="K5372" s="24"/>
      <c r="L5372" s="24"/>
      <c r="M5372" s="208">
        <v>6.8689999999999998</v>
      </c>
      <c r="N5372" s="24"/>
      <c r="O5372" s="24"/>
      <c r="P5372" s="208">
        <v>5.86</v>
      </c>
      <c r="Q5372" s="24"/>
      <c r="R5372" s="208">
        <v>5</v>
      </c>
      <c r="S5372" s="208">
        <v>2.5</v>
      </c>
      <c r="T5372" s="208">
        <v>1.5</v>
      </c>
      <c r="U5372" s="208">
        <v>1.4</v>
      </c>
      <c r="V5372" s="208">
        <v>1</v>
      </c>
      <c r="W5372" s="24"/>
      <c r="X5372" s="24"/>
      <c r="Y5372" s="24"/>
      <c r="Z5372" s="24"/>
      <c r="AA5372" s="24"/>
      <c r="AB5372" s="24"/>
      <c r="AC5372" s="208">
        <v>14.077</v>
      </c>
      <c r="AD5372" s="208">
        <v>4.3230000000000004</v>
      </c>
      <c r="AE5372" s="208">
        <v>2.6779999999999999</v>
      </c>
      <c r="AF5372" s="208">
        <v>2.762</v>
      </c>
      <c r="AG5372" s="208">
        <v>2.4500000000000002</v>
      </c>
      <c r="AH5372" s="208">
        <v>1.51</v>
      </c>
      <c r="AI5372" s="208">
        <v>1.52</v>
      </c>
      <c r="AJ5372" s="24"/>
      <c r="AK5372" s="24"/>
      <c r="AL5372" s="24"/>
      <c r="AM5372" s="24"/>
      <c r="AN5372" s="208">
        <v>2.78</v>
      </c>
      <c r="AO5372" s="208">
        <v>2.94</v>
      </c>
      <c r="AP5372" s="208">
        <v>4.63</v>
      </c>
      <c r="AQ5372" s="208">
        <v>4.43</v>
      </c>
      <c r="AR5372" s="208">
        <v>4.2</v>
      </c>
      <c r="AS5372" s="208">
        <v>2</v>
      </c>
      <c r="AT5372" s="208">
        <v>4.4000000000000004</v>
      </c>
      <c r="AU5372" s="208">
        <v>0.3</v>
      </c>
      <c r="AV5372" s="24"/>
      <c r="AW5372" s="24"/>
      <c r="AX5372" s="24"/>
      <c r="AY5372" s="24"/>
      <c r="AZ5372" s="208">
        <v>3</v>
      </c>
      <c r="BA5372" s="208">
        <v>2.65</v>
      </c>
      <c r="BB5372" s="21">
        <f t="shared" si="543"/>
        <v>14.077</v>
      </c>
      <c r="BC5372" s="21"/>
      <c r="BD5372" s="22">
        <f t="shared" si="545"/>
        <v>18.920698924731184</v>
      </c>
      <c r="BE5372" s="21"/>
      <c r="BG5372" s="10"/>
      <c r="BH5372" s="21">
        <f t="shared" si="546"/>
        <v>0</v>
      </c>
      <c r="BI5372" s="22">
        <f t="shared" si="546"/>
        <v>1.4076999999999999E-2</v>
      </c>
      <c r="BJ5372" s="21"/>
      <c r="BK5372" s="21">
        <v>0</v>
      </c>
      <c r="BL5372" s="22">
        <v>4.2230999999999998E-2</v>
      </c>
      <c r="BM5372" s="21"/>
      <c r="BN5372" s="21">
        <f t="shared" si="544"/>
        <v>0</v>
      </c>
      <c r="BO5372" s="22">
        <f t="shared" si="544"/>
        <v>0.16892399999999999</v>
      </c>
      <c r="BP5372" s="21">
        <f t="shared" si="544"/>
        <v>0</v>
      </c>
    </row>
    <row r="5373" spans="1:68" ht="11.1" hidden="1" customHeight="1" outlineLevel="1" collapsed="1" x14ac:dyDescent="0.2">
      <c r="A5373" s="10"/>
      <c r="B5373" s="18"/>
      <c r="C5373" s="18"/>
      <c r="D5373" s="18"/>
      <c r="E5373" s="19" t="s">
        <v>4710</v>
      </c>
      <c r="F5373" s="20"/>
      <c r="G5373" s="20"/>
      <c r="H5373" s="20"/>
      <c r="I5373" s="20"/>
      <c r="J5373" s="20"/>
      <c r="K5373" s="20"/>
      <c r="L5373" s="20"/>
      <c r="M5373" s="20"/>
      <c r="N5373" s="20"/>
      <c r="O5373" s="20"/>
      <c r="P5373" s="20"/>
      <c r="Q5373" s="20"/>
      <c r="R5373" s="20"/>
      <c r="S5373" s="20"/>
      <c r="T5373" s="20"/>
      <c r="U5373" s="20"/>
      <c r="V5373" s="20"/>
      <c r="W5373" s="20"/>
      <c r="X5373" s="20"/>
      <c r="Y5373" s="20"/>
      <c r="Z5373" s="20"/>
      <c r="AA5373" s="20"/>
      <c r="AB5373" s="20"/>
      <c r="AC5373" s="20"/>
      <c r="AD5373" s="20"/>
      <c r="AE5373" s="20"/>
      <c r="AF5373" s="20"/>
      <c r="AG5373" s="20"/>
      <c r="AH5373" s="20"/>
      <c r="AI5373" s="20"/>
      <c r="AJ5373" s="20"/>
      <c r="AK5373" s="20"/>
      <c r="AL5373" s="20"/>
      <c r="AM5373" s="20"/>
      <c r="AN5373" s="20"/>
      <c r="AO5373" s="20"/>
      <c r="AP5373" s="209">
        <v>0.40200000000000002</v>
      </c>
      <c r="AQ5373" s="209">
        <v>1.18</v>
      </c>
      <c r="AR5373" s="209">
        <v>0.63600000000000001</v>
      </c>
      <c r="AS5373" s="209">
        <v>0.37</v>
      </c>
      <c r="AT5373" s="20"/>
      <c r="AU5373" s="209">
        <v>0.30299999999999999</v>
      </c>
      <c r="AV5373" s="20"/>
      <c r="AW5373" s="20"/>
      <c r="AX5373" s="20"/>
      <c r="AY5373" s="209">
        <v>9.9000000000000005E-2</v>
      </c>
      <c r="AZ5373" s="209">
        <v>0.24099999999999999</v>
      </c>
      <c r="BA5373" s="209">
        <v>0.40799999999999997</v>
      </c>
      <c r="BB5373" s="21">
        <f t="shared" si="543"/>
        <v>1.18</v>
      </c>
      <c r="BC5373" s="21">
        <f>BF5373</f>
        <v>4.24</v>
      </c>
      <c r="BD5373" s="22">
        <f t="shared" si="545"/>
        <v>1.586021505376344</v>
      </c>
      <c r="BE5373" s="21">
        <f>BC5373-BD5373</f>
        <v>2.6539784946236562</v>
      </c>
      <c r="BF5373" s="2">
        <v>4.24</v>
      </c>
      <c r="BG5373" s="10">
        <v>6</v>
      </c>
      <c r="BH5373" s="21">
        <f t="shared" si="546"/>
        <v>3.1545599999999998E-3</v>
      </c>
      <c r="BI5373" s="22">
        <f t="shared" si="546"/>
        <v>1.1800000000000001E-3</v>
      </c>
      <c r="BJ5373" s="21">
        <f>BH5373-BI5373</f>
        <v>1.9745599999999998E-3</v>
      </c>
      <c r="BK5373" s="21">
        <v>9.4636799999999986E-3</v>
      </c>
      <c r="BL5373" s="22">
        <v>3.5400000000000002E-3</v>
      </c>
      <c r="BM5373" s="21">
        <v>5.9236799999999989E-3</v>
      </c>
      <c r="BN5373" s="21">
        <f t="shared" si="544"/>
        <v>3.7854719999999994E-2</v>
      </c>
      <c r="BO5373" s="22">
        <f t="shared" si="544"/>
        <v>1.4160000000000001E-2</v>
      </c>
      <c r="BP5373" s="21">
        <f t="shared" si="544"/>
        <v>2.3694719999999996E-2</v>
      </c>
    </row>
    <row r="5374" spans="1:68" ht="11.1" hidden="1" customHeight="1" outlineLevel="2" x14ac:dyDescent="0.2">
      <c r="A5374" s="10"/>
      <c r="B5374" s="18"/>
      <c r="C5374" s="18"/>
      <c r="D5374" s="18"/>
      <c r="E5374" s="23" t="s">
        <v>4711</v>
      </c>
      <c r="F5374" s="24"/>
      <c r="G5374" s="24"/>
      <c r="H5374" s="24"/>
      <c r="I5374" s="24"/>
      <c r="J5374" s="24"/>
      <c r="K5374" s="24"/>
      <c r="L5374" s="24"/>
      <c r="M5374" s="24"/>
      <c r="N5374" s="24"/>
      <c r="O5374" s="24"/>
      <c r="P5374" s="24"/>
      <c r="Q5374" s="24"/>
      <c r="R5374" s="24"/>
      <c r="S5374" s="24"/>
      <c r="T5374" s="24"/>
      <c r="U5374" s="24"/>
      <c r="V5374" s="24"/>
      <c r="W5374" s="24"/>
      <c r="X5374" s="24"/>
      <c r="Y5374" s="24"/>
      <c r="Z5374" s="24"/>
      <c r="AA5374" s="24"/>
      <c r="AB5374" s="24"/>
      <c r="AC5374" s="24"/>
      <c r="AD5374" s="24"/>
      <c r="AE5374" s="24"/>
      <c r="AF5374" s="24"/>
      <c r="AG5374" s="24"/>
      <c r="AH5374" s="24"/>
      <c r="AI5374" s="24"/>
      <c r="AJ5374" s="24"/>
      <c r="AK5374" s="24"/>
      <c r="AL5374" s="24"/>
      <c r="AM5374" s="24"/>
      <c r="AN5374" s="24"/>
      <c r="AO5374" s="24"/>
      <c r="AP5374" s="208">
        <v>0.40200000000000002</v>
      </c>
      <c r="AQ5374" s="208">
        <v>1.18</v>
      </c>
      <c r="AR5374" s="208">
        <v>0.63600000000000001</v>
      </c>
      <c r="AS5374" s="208">
        <v>0.37</v>
      </c>
      <c r="AT5374" s="24"/>
      <c r="AU5374" s="208">
        <v>0.30299999999999999</v>
      </c>
      <c r="AV5374" s="24"/>
      <c r="AW5374" s="24"/>
      <c r="AX5374" s="24"/>
      <c r="AY5374" s="208">
        <v>9.9000000000000005E-2</v>
      </c>
      <c r="AZ5374" s="208">
        <v>0.24099999999999999</v>
      </c>
      <c r="BA5374" s="208">
        <v>0.40799999999999997</v>
      </c>
      <c r="BB5374" s="21">
        <f t="shared" si="543"/>
        <v>1.18</v>
      </c>
      <c r="BC5374" s="21"/>
      <c r="BD5374" s="22">
        <f t="shared" si="545"/>
        <v>1.586021505376344</v>
      </c>
      <c r="BE5374" s="21"/>
      <c r="BG5374" s="10"/>
      <c r="BH5374" s="21">
        <f t="shared" si="546"/>
        <v>0</v>
      </c>
      <c r="BI5374" s="22">
        <f t="shared" si="546"/>
        <v>1.1800000000000001E-3</v>
      </c>
      <c r="BJ5374" s="21"/>
      <c r="BK5374" s="21">
        <v>0</v>
      </c>
      <c r="BL5374" s="22">
        <v>3.5400000000000002E-3</v>
      </c>
      <c r="BM5374" s="21"/>
      <c r="BN5374" s="21">
        <f t="shared" si="544"/>
        <v>0</v>
      </c>
      <c r="BO5374" s="22">
        <f t="shared" si="544"/>
        <v>1.4160000000000001E-2</v>
      </c>
      <c r="BP5374" s="21">
        <f t="shared" si="544"/>
        <v>0</v>
      </c>
    </row>
    <row r="5375" spans="1:68" ht="11.1" hidden="1" customHeight="1" outlineLevel="1" collapsed="1" x14ac:dyDescent="0.2">
      <c r="A5375" s="10"/>
      <c r="B5375" s="18"/>
      <c r="C5375" s="18"/>
      <c r="D5375" s="18"/>
      <c r="E5375" s="19" t="s">
        <v>4712</v>
      </c>
      <c r="F5375" s="209">
        <v>7.1970000000000001</v>
      </c>
      <c r="G5375" s="209">
        <v>6.766</v>
      </c>
      <c r="H5375" s="209">
        <v>5.5979999999999999</v>
      </c>
      <c r="I5375" s="240">
        <v>3.7930000000000001</v>
      </c>
      <c r="J5375" s="240"/>
      <c r="K5375" s="209">
        <v>1.8819999999999999</v>
      </c>
      <c r="L5375" s="20"/>
      <c r="M5375" s="20"/>
      <c r="N5375" s="20"/>
      <c r="O5375" s="209">
        <v>6.3E-2</v>
      </c>
      <c r="P5375" s="209">
        <v>4.8579999999999997</v>
      </c>
      <c r="Q5375" s="209">
        <v>3.8149999999999999</v>
      </c>
      <c r="R5375" s="209">
        <v>5.6550000000000002</v>
      </c>
      <c r="S5375" s="209">
        <v>5.6379999999999999</v>
      </c>
      <c r="T5375" s="209">
        <v>6.2210000000000001</v>
      </c>
      <c r="U5375" s="209">
        <v>4.2039999999999997</v>
      </c>
      <c r="V5375" s="209">
        <v>2.0289999999999999</v>
      </c>
      <c r="W5375" s="209">
        <v>1.5349999999999999</v>
      </c>
      <c r="X5375" s="20"/>
      <c r="Y5375" s="20"/>
      <c r="Z5375" s="20"/>
      <c r="AA5375" s="209">
        <v>1.3140000000000001</v>
      </c>
      <c r="AB5375" s="20"/>
      <c r="AC5375" s="209">
        <v>7.8390000000000004</v>
      </c>
      <c r="AD5375" s="209">
        <v>8.5809999999999995</v>
      </c>
      <c r="AE5375" s="209">
        <v>8.6229999999999993</v>
      </c>
      <c r="AF5375" s="209">
        <v>7.2130000000000001</v>
      </c>
      <c r="AG5375" s="209">
        <v>4.423</v>
      </c>
      <c r="AH5375" s="209">
        <v>3.0880000000000001</v>
      </c>
      <c r="AI5375" s="209">
        <v>1.6950000000000001</v>
      </c>
      <c r="AJ5375" s="20"/>
      <c r="AK5375" s="20"/>
      <c r="AL5375" s="20"/>
      <c r="AM5375" s="209">
        <v>0.66</v>
      </c>
      <c r="AN5375" s="209">
        <v>3.77</v>
      </c>
      <c r="AO5375" s="209">
        <v>5.5910000000000002</v>
      </c>
      <c r="AP5375" s="209">
        <v>17.847000000000001</v>
      </c>
      <c r="AQ5375" s="209">
        <v>16.917000000000002</v>
      </c>
      <c r="AR5375" s="209">
        <v>12.1</v>
      </c>
      <c r="AS5375" s="209">
        <v>11.728</v>
      </c>
      <c r="AT5375" s="209">
        <v>6.3840000000000003</v>
      </c>
      <c r="AU5375" s="209">
        <v>2.3039999999999998</v>
      </c>
      <c r="AV5375" s="20"/>
      <c r="AW5375" s="20"/>
      <c r="AX5375" s="20"/>
      <c r="AY5375" s="20"/>
      <c r="AZ5375" s="209">
        <v>9.7159999999999993</v>
      </c>
      <c r="BA5375" s="209">
        <v>7.069</v>
      </c>
      <c r="BB5375" s="56">
        <f>BB5376+BB5377+BB5378</f>
        <v>19.113999999999997</v>
      </c>
      <c r="BC5375" s="21">
        <f>BF5375</f>
        <v>34.119999999999997</v>
      </c>
      <c r="BD5375" s="22">
        <f t="shared" si="545"/>
        <v>25.69086021505376</v>
      </c>
      <c r="BE5375" s="21">
        <f>BC5375-BD5375</f>
        <v>8.4291397849462371</v>
      </c>
      <c r="BF5375" s="2">
        <v>34.119999999999997</v>
      </c>
      <c r="BG5375" s="10">
        <v>6</v>
      </c>
      <c r="BH5375" s="21">
        <f t="shared" si="546"/>
        <v>2.5385279999999996E-2</v>
      </c>
      <c r="BI5375" s="22">
        <f t="shared" si="546"/>
        <v>1.9113999999999996E-2</v>
      </c>
      <c r="BJ5375" s="21">
        <f>BH5375-BI5375</f>
        <v>6.2712800000000006E-3</v>
      </c>
      <c r="BK5375" s="21">
        <v>7.6155839999999989E-2</v>
      </c>
      <c r="BL5375" s="22">
        <v>5.734199999999999E-2</v>
      </c>
      <c r="BM5375" s="21">
        <v>1.8813839999999998E-2</v>
      </c>
      <c r="BN5375" s="21">
        <f t="shared" si="544"/>
        <v>0.30462335999999995</v>
      </c>
      <c r="BO5375" s="22">
        <f t="shared" si="544"/>
        <v>0.22936799999999996</v>
      </c>
      <c r="BP5375" s="21">
        <f t="shared" si="544"/>
        <v>7.5255359999999993E-2</v>
      </c>
    </row>
    <row r="5376" spans="1:68" ht="11.1" hidden="1" customHeight="1" outlineLevel="2" x14ac:dyDescent="0.2">
      <c r="A5376" s="10"/>
      <c r="B5376" s="18"/>
      <c r="C5376" s="18"/>
      <c r="D5376" s="18"/>
      <c r="E5376" s="23" t="s">
        <v>4713</v>
      </c>
      <c r="F5376" s="24"/>
      <c r="G5376" s="24"/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  <c r="R5376" s="24"/>
      <c r="S5376" s="24"/>
      <c r="T5376" s="24"/>
      <c r="U5376" s="24"/>
      <c r="V5376" s="24"/>
      <c r="W5376" s="24"/>
      <c r="X5376" s="24"/>
      <c r="Y5376" s="24"/>
      <c r="Z5376" s="24"/>
      <c r="AA5376" s="24"/>
      <c r="AB5376" s="24"/>
      <c r="AC5376" s="24"/>
      <c r="AD5376" s="24"/>
      <c r="AE5376" s="24"/>
      <c r="AF5376" s="24"/>
      <c r="AG5376" s="24"/>
      <c r="AH5376" s="24"/>
      <c r="AI5376" s="24"/>
      <c r="AJ5376" s="24"/>
      <c r="AK5376" s="24"/>
      <c r="AL5376" s="24"/>
      <c r="AM5376" s="24"/>
      <c r="AN5376" s="24"/>
      <c r="AO5376" s="24"/>
      <c r="AP5376" s="208">
        <v>9.4960000000000004</v>
      </c>
      <c r="AQ5376" s="208">
        <v>7.609</v>
      </c>
      <c r="AR5376" s="208">
        <v>4.4000000000000004</v>
      </c>
      <c r="AS5376" s="208">
        <v>5.8769999999999998</v>
      </c>
      <c r="AT5376" s="208">
        <v>2.9340000000000002</v>
      </c>
      <c r="AU5376" s="208">
        <v>1.5509999999999999</v>
      </c>
      <c r="AV5376" s="24"/>
      <c r="AW5376" s="24"/>
      <c r="AX5376" s="24"/>
      <c r="AY5376" s="24"/>
      <c r="AZ5376" s="208">
        <v>4.3090000000000002</v>
      </c>
      <c r="BA5376" s="208">
        <v>2.7360000000000002</v>
      </c>
      <c r="BB5376" s="21">
        <f t="shared" si="543"/>
        <v>9.4960000000000004</v>
      </c>
      <c r="BC5376" s="21"/>
      <c r="BD5376" s="22">
        <f t="shared" si="545"/>
        <v>12.763440860215054</v>
      </c>
      <c r="BE5376" s="21"/>
      <c r="BG5376" s="10"/>
      <c r="BH5376" s="21">
        <f t="shared" si="546"/>
        <v>0</v>
      </c>
      <c r="BI5376" s="22">
        <f t="shared" si="546"/>
        <v>9.4959999999999992E-3</v>
      </c>
      <c r="BJ5376" s="21"/>
      <c r="BK5376" s="21">
        <v>0</v>
      </c>
      <c r="BL5376" s="22">
        <v>2.8487999999999999E-2</v>
      </c>
      <c r="BM5376" s="21"/>
      <c r="BN5376" s="21">
        <f t="shared" si="544"/>
        <v>0</v>
      </c>
      <c r="BO5376" s="22">
        <f t="shared" si="544"/>
        <v>0.113952</v>
      </c>
      <c r="BP5376" s="21">
        <f t="shared" si="544"/>
        <v>0</v>
      </c>
    </row>
    <row r="5377" spans="1:68" ht="11.1" hidden="1" customHeight="1" outlineLevel="2" x14ac:dyDescent="0.2">
      <c r="A5377" s="10"/>
      <c r="B5377" s="18"/>
      <c r="C5377" s="18"/>
      <c r="D5377" s="18"/>
      <c r="E5377" s="23" t="s">
        <v>4714</v>
      </c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  <c r="R5377" s="24"/>
      <c r="S5377" s="24"/>
      <c r="T5377" s="24"/>
      <c r="U5377" s="24"/>
      <c r="V5377" s="24"/>
      <c r="W5377" s="24"/>
      <c r="X5377" s="24"/>
      <c r="Y5377" s="24"/>
      <c r="Z5377" s="24"/>
      <c r="AA5377" s="24"/>
      <c r="AB5377" s="24"/>
      <c r="AC5377" s="24"/>
      <c r="AD5377" s="24"/>
      <c r="AE5377" s="24"/>
      <c r="AF5377" s="24"/>
      <c r="AG5377" s="24"/>
      <c r="AH5377" s="24"/>
      <c r="AI5377" s="24"/>
      <c r="AJ5377" s="24"/>
      <c r="AK5377" s="24"/>
      <c r="AL5377" s="24"/>
      <c r="AM5377" s="24"/>
      <c r="AN5377" s="24"/>
      <c r="AO5377" s="24"/>
      <c r="AP5377" s="24"/>
      <c r="AQ5377" s="208">
        <v>9.5000000000000001E-2</v>
      </c>
      <c r="AR5377" s="208">
        <v>0.1</v>
      </c>
      <c r="AS5377" s="208">
        <v>0.40500000000000003</v>
      </c>
      <c r="AT5377" s="208">
        <v>0.14599999999999999</v>
      </c>
      <c r="AU5377" s="24"/>
      <c r="AV5377" s="24"/>
      <c r="AW5377" s="24"/>
      <c r="AX5377" s="24"/>
      <c r="AY5377" s="24"/>
      <c r="AZ5377" s="208">
        <v>0.26300000000000001</v>
      </c>
      <c r="BA5377" s="208">
        <v>0.19600000000000001</v>
      </c>
      <c r="BB5377" s="21">
        <f t="shared" si="543"/>
        <v>0.40500000000000003</v>
      </c>
      <c r="BC5377" s="21"/>
      <c r="BD5377" s="22">
        <f t="shared" si="545"/>
        <v>0.54435483870967749</v>
      </c>
      <c r="BE5377" s="21"/>
      <c r="BG5377" s="10"/>
      <c r="BH5377" s="21">
        <f t="shared" si="546"/>
        <v>0</v>
      </c>
      <c r="BI5377" s="22">
        <f t="shared" si="546"/>
        <v>4.0500000000000003E-4</v>
      </c>
      <c r="BJ5377" s="21"/>
      <c r="BK5377" s="21">
        <v>0</v>
      </c>
      <c r="BL5377" s="22">
        <v>1.2150000000000002E-3</v>
      </c>
      <c r="BM5377" s="21"/>
      <c r="BN5377" s="21">
        <f t="shared" si="544"/>
        <v>0</v>
      </c>
      <c r="BO5377" s="22">
        <f t="shared" si="544"/>
        <v>4.8600000000000006E-3</v>
      </c>
      <c r="BP5377" s="21">
        <f t="shared" si="544"/>
        <v>0</v>
      </c>
    </row>
    <row r="5378" spans="1:68" ht="11.1" hidden="1" customHeight="1" outlineLevel="2" x14ac:dyDescent="0.2">
      <c r="A5378" s="10"/>
      <c r="B5378" s="18"/>
      <c r="C5378" s="18"/>
      <c r="D5378" s="18"/>
      <c r="E5378" s="23" t="s">
        <v>4715</v>
      </c>
      <c r="F5378" s="208">
        <v>7.1970000000000001</v>
      </c>
      <c r="G5378" s="208">
        <v>6.766</v>
      </c>
      <c r="H5378" s="208">
        <v>5.5979999999999999</v>
      </c>
      <c r="I5378" s="239">
        <v>3.7930000000000001</v>
      </c>
      <c r="J5378" s="239"/>
      <c r="K5378" s="208">
        <v>1.8819999999999999</v>
      </c>
      <c r="L5378" s="24"/>
      <c r="M5378" s="24"/>
      <c r="N5378" s="24"/>
      <c r="O5378" s="208">
        <v>6.3E-2</v>
      </c>
      <c r="P5378" s="208">
        <v>4.8579999999999997</v>
      </c>
      <c r="Q5378" s="208">
        <v>3.8149999999999999</v>
      </c>
      <c r="R5378" s="208">
        <v>5.6550000000000002</v>
      </c>
      <c r="S5378" s="208">
        <v>5.6379999999999999</v>
      </c>
      <c r="T5378" s="208">
        <v>6.2210000000000001</v>
      </c>
      <c r="U5378" s="208">
        <v>4.2039999999999997</v>
      </c>
      <c r="V5378" s="208">
        <v>2.0289999999999999</v>
      </c>
      <c r="W5378" s="208">
        <v>1.5349999999999999</v>
      </c>
      <c r="X5378" s="24"/>
      <c r="Y5378" s="24"/>
      <c r="Z5378" s="24"/>
      <c r="AA5378" s="208">
        <v>1.3140000000000001</v>
      </c>
      <c r="AB5378" s="24"/>
      <c r="AC5378" s="208">
        <v>7.8390000000000004</v>
      </c>
      <c r="AD5378" s="208">
        <v>8.5809999999999995</v>
      </c>
      <c r="AE5378" s="208">
        <v>8.6229999999999993</v>
      </c>
      <c r="AF5378" s="208">
        <v>7.2130000000000001</v>
      </c>
      <c r="AG5378" s="208">
        <v>4.423</v>
      </c>
      <c r="AH5378" s="208">
        <v>3.0880000000000001</v>
      </c>
      <c r="AI5378" s="208">
        <v>1.6950000000000001</v>
      </c>
      <c r="AJ5378" s="24"/>
      <c r="AK5378" s="24"/>
      <c r="AL5378" s="24"/>
      <c r="AM5378" s="208">
        <v>0.66</v>
      </c>
      <c r="AN5378" s="208">
        <v>3.77</v>
      </c>
      <c r="AO5378" s="208">
        <v>5.5910000000000002</v>
      </c>
      <c r="AP5378" s="208">
        <v>8.3510000000000009</v>
      </c>
      <c r="AQ5378" s="208">
        <v>9.2129999999999992</v>
      </c>
      <c r="AR5378" s="208">
        <v>7.6</v>
      </c>
      <c r="AS5378" s="208">
        <v>5.4459999999999997</v>
      </c>
      <c r="AT5378" s="208">
        <v>3.3039999999999998</v>
      </c>
      <c r="AU5378" s="208">
        <v>0.753</v>
      </c>
      <c r="AV5378" s="24"/>
      <c r="AW5378" s="24"/>
      <c r="AX5378" s="24"/>
      <c r="AY5378" s="24"/>
      <c r="AZ5378" s="208">
        <v>5.1440000000000001</v>
      </c>
      <c r="BA5378" s="208">
        <v>4.1369999999999996</v>
      </c>
      <c r="BB5378" s="21">
        <f t="shared" si="543"/>
        <v>9.2129999999999992</v>
      </c>
      <c r="BC5378" s="21"/>
      <c r="BD5378" s="22">
        <f t="shared" si="545"/>
        <v>12.383064516129032</v>
      </c>
      <c r="BE5378" s="21"/>
      <c r="BG5378" s="10"/>
      <c r="BH5378" s="21">
        <f t="shared" si="546"/>
        <v>0</v>
      </c>
      <c r="BI5378" s="22">
        <f t="shared" si="546"/>
        <v>9.2130000000000007E-3</v>
      </c>
      <c r="BJ5378" s="21"/>
      <c r="BK5378" s="21">
        <v>0</v>
      </c>
      <c r="BL5378" s="22">
        <v>2.7639000000000004E-2</v>
      </c>
      <c r="BM5378" s="21"/>
      <c r="BN5378" s="21">
        <f t="shared" si="544"/>
        <v>0</v>
      </c>
      <c r="BO5378" s="22">
        <f t="shared" si="544"/>
        <v>0.11055600000000002</v>
      </c>
      <c r="BP5378" s="21">
        <f t="shared" si="544"/>
        <v>0</v>
      </c>
    </row>
    <row r="5379" spans="1:68" ht="11.1" hidden="1" customHeight="1" outlineLevel="1" collapsed="1" x14ac:dyDescent="0.2">
      <c r="A5379" s="10"/>
      <c r="B5379" s="18"/>
      <c r="C5379" s="18"/>
      <c r="D5379" s="18"/>
      <c r="E5379" s="19" t="s">
        <v>4716</v>
      </c>
      <c r="F5379" s="209">
        <v>14.022</v>
      </c>
      <c r="G5379" s="209">
        <v>11.7</v>
      </c>
      <c r="H5379" s="209">
        <v>8.6280000000000001</v>
      </c>
      <c r="I5379" s="240">
        <v>3.32</v>
      </c>
      <c r="J5379" s="240"/>
      <c r="K5379" s="209">
        <v>8.7999999999999995E-2</v>
      </c>
      <c r="L5379" s="20"/>
      <c r="M5379" s="20"/>
      <c r="N5379" s="20"/>
      <c r="O5379" s="20"/>
      <c r="P5379" s="209">
        <v>2.44</v>
      </c>
      <c r="Q5379" s="209">
        <v>11.435</v>
      </c>
      <c r="R5379" s="209">
        <v>12.061999999999999</v>
      </c>
      <c r="S5379" s="209">
        <v>13.029</v>
      </c>
      <c r="T5379" s="209">
        <v>13.657999999999999</v>
      </c>
      <c r="U5379" s="209">
        <v>11.446</v>
      </c>
      <c r="V5379" s="209">
        <v>3</v>
      </c>
      <c r="W5379" s="209">
        <v>2.0310000000000001</v>
      </c>
      <c r="X5379" s="20"/>
      <c r="Y5379" s="20"/>
      <c r="Z5379" s="20"/>
      <c r="AA5379" s="20"/>
      <c r="AB5379" s="209">
        <v>6.968</v>
      </c>
      <c r="AC5379" s="209">
        <v>16.359000000000002</v>
      </c>
      <c r="AD5379" s="209">
        <v>18.411000000000001</v>
      </c>
      <c r="AE5379" s="209">
        <v>15.786</v>
      </c>
      <c r="AF5379" s="209">
        <v>16.774999999999999</v>
      </c>
      <c r="AG5379" s="209">
        <v>7.4029999999999996</v>
      </c>
      <c r="AH5379" s="209">
        <v>2.02</v>
      </c>
      <c r="AI5379" s="20"/>
      <c r="AJ5379" s="20"/>
      <c r="AK5379" s="20"/>
      <c r="AL5379" s="20"/>
      <c r="AM5379" s="20"/>
      <c r="AN5379" s="209">
        <v>3.0190000000000001</v>
      </c>
      <c r="AO5379" s="209">
        <v>13.087999999999999</v>
      </c>
      <c r="AP5379" s="209">
        <v>25.210999999999999</v>
      </c>
      <c r="AQ5379" s="209">
        <v>22.725999999999999</v>
      </c>
      <c r="AR5379" s="209">
        <v>13.461</v>
      </c>
      <c r="AS5379" s="209">
        <v>13.721</v>
      </c>
      <c r="AT5379" s="209">
        <v>2.734</v>
      </c>
      <c r="AU5379" s="20"/>
      <c r="AV5379" s="20"/>
      <c r="AW5379" s="20"/>
      <c r="AX5379" s="20"/>
      <c r="AY5379" s="20"/>
      <c r="AZ5379" s="209">
        <v>5.4980000000000002</v>
      </c>
      <c r="BA5379" s="209">
        <v>12.124000000000001</v>
      </c>
      <c r="BB5379" s="56">
        <f>BB5380+BB5381+BB5382</f>
        <v>29.242000000000001</v>
      </c>
      <c r="BC5379" s="21">
        <f>BF5379</f>
        <v>44.8</v>
      </c>
      <c r="BD5379" s="22">
        <f t="shared" si="545"/>
        <v>39.303763440860216</v>
      </c>
      <c r="BE5379" s="21">
        <f>BC5379-BD5379</f>
        <v>5.4962365591397813</v>
      </c>
      <c r="BF5379" s="2">
        <v>44.8</v>
      </c>
      <c r="BG5379" s="10">
        <v>6</v>
      </c>
      <c r="BH5379" s="21">
        <f t="shared" si="546"/>
        <v>3.3331199999999998E-2</v>
      </c>
      <c r="BI5379" s="22">
        <f t="shared" si="546"/>
        <v>2.9242000000000001E-2</v>
      </c>
      <c r="BJ5379" s="21">
        <f>BH5379-BI5379</f>
        <v>4.0891999999999977E-3</v>
      </c>
      <c r="BK5379" s="21">
        <v>9.9993599999999988E-2</v>
      </c>
      <c r="BL5379" s="22">
        <v>8.7725999999999998E-2</v>
      </c>
      <c r="BM5379" s="21">
        <v>1.226759999999999E-2</v>
      </c>
      <c r="BN5379" s="21">
        <f t="shared" si="544"/>
        <v>0.39997439999999995</v>
      </c>
      <c r="BO5379" s="22">
        <f t="shared" si="544"/>
        <v>0.35090399999999999</v>
      </c>
      <c r="BP5379" s="21">
        <f t="shared" si="544"/>
        <v>4.9070399999999958E-2</v>
      </c>
    </row>
    <row r="5380" spans="1:68" ht="11.1" hidden="1" customHeight="1" outlineLevel="2" x14ac:dyDescent="0.2">
      <c r="A5380" s="10"/>
      <c r="B5380" s="18"/>
      <c r="C5380" s="18"/>
      <c r="D5380" s="18"/>
      <c r="E5380" s="23" t="s">
        <v>4717</v>
      </c>
      <c r="F5380" s="208">
        <v>4.5579999999999998</v>
      </c>
      <c r="G5380" s="208">
        <v>3.2</v>
      </c>
      <c r="H5380" s="208">
        <v>1.79</v>
      </c>
      <c r="I5380" s="24"/>
      <c r="J5380" s="24"/>
      <c r="K5380" s="24"/>
      <c r="L5380" s="24"/>
      <c r="M5380" s="24"/>
      <c r="N5380" s="24"/>
      <c r="O5380" s="24"/>
      <c r="P5380" s="24"/>
      <c r="Q5380" s="208">
        <v>1.1180000000000001</v>
      </c>
      <c r="R5380" s="24"/>
      <c r="S5380" s="24"/>
      <c r="T5380" s="24"/>
      <c r="U5380" s="24"/>
      <c r="V5380" s="24"/>
      <c r="W5380" s="24"/>
      <c r="X5380" s="24"/>
      <c r="Y5380" s="24"/>
      <c r="Z5380" s="24"/>
      <c r="AA5380" s="24"/>
      <c r="AB5380" s="208">
        <v>1.8879999999999999</v>
      </c>
      <c r="AC5380" s="208">
        <v>3.375</v>
      </c>
      <c r="AD5380" s="208">
        <v>4.22</v>
      </c>
      <c r="AE5380" s="208">
        <v>3.7029999999999998</v>
      </c>
      <c r="AF5380" s="208">
        <v>4.28</v>
      </c>
      <c r="AG5380" s="208">
        <v>2.3319999999999999</v>
      </c>
      <c r="AH5380" s="208">
        <v>1.9450000000000001</v>
      </c>
      <c r="AI5380" s="24"/>
      <c r="AJ5380" s="24"/>
      <c r="AK5380" s="24"/>
      <c r="AL5380" s="24"/>
      <c r="AM5380" s="24"/>
      <c r="AN5380" s="24"/>
      <c r="AO5380" s="208">
        <v>4.5140000000000002</v>
      </c>
      <c r="AP5380" s="208">
        <v>4.6139999999999999</v>
      </c>
      <c r="AQ5380" s="208">
        <v>4.7480000000000002</v>
      </c>
      <c r="AR5380" s="208">
        <v>3.8740000000000001</v>
      </c>
      <c r="AS5380" s="208">
        <v>3.1669999999999998</v>
      </c>
      <c r="AT5380" s="208">
        <v>1.9059999999999999</v>
      </c>
      <c r="AU5380" s="24"/>
      <c r="AV5380" s="24"/>
      <c r="AW5380" s="24"/>
      <c r="AX5380" s="24"/>
      <c r="AY5380" s="24"/>
      <c r="AZ5380" s="208">
        <v>2.6819999999999999</v>
      </c>
      <c r="BA5380" s="208">
        <v>0.68300000000000005</v>
      </c>
      <c r="BB5380" s="21">
        <f t="shared" si="543"/>
        <v>4.7480000000000002</v>
      </c>
      <c r="BC5380" s="21"/>
      <c r="BD5380" s="22">
        <f t="shared" si="545"/>
        <v>6.381720430107527</v>
      </c>
      <c r="BE5380" s="21"/>
      <c r="BG5380" s="10"/>
      <c r="BH5380" s="21">
        <f t="shared" si="546"/>
        <v>0</v>
      </c>
      <c r="BI5380" s="22">
        <f t="shared" si="546"/>
        <v>4.7479999999999996E-3</v>
      </c>
      <c r="BJ5380" s="21"/>
      <c r="BK5380" s="21">
        <v>0</v>
      </c>
      <c r="BL5380" s="22">
        <v>1.4244E-2</v>
      </c>
      <c r="BM5380" s="21"/>
      <c r="BN5380" s="21">
        <f t="shared" si="544"/>
        <v>0</v>
      </c>
      <c r="BO5380" s="22">
        <f t="shared" si="544"/>
        <v>5.6975999999999999E-2</v>
      </c>
      <c r="BP5380" s="21">
        <f t="shared" si="544"/>
        <v>0</v>
      </c>
    </row>
    <row r="5381" spans="1:68" ht="11.1" hidden="1" customHeight="1" outlineLevel="2" x14ac:dyDescent="0.2">
      <c r="A5381" s="10"/>
      <c r="B5381" s="18"/>
      <c r="C5381" s="18"/>
      <c r="D5381" s="18"/>
      <c r="E5381" s="23" t="s">
        <v>4718</v>
      </c>
      <c r="F5381" s="208">
        <v>9.4640000000000004</v>
      </c>
      <c r="G5381" s="208">
        <v>8.5</v>
      </c>
      <c r="H5381" s="208">
        <v>6.8380000000000001</v>
      </c>
      <c r="I5381" s="239">
        <v>3.32</v>
      </c>
      <c r="J5381" s="239"/>
      <c r="K5381" s="208">
        <v>8.7999999999999995E-2</v>
      </c>
      <c r="L5381" s="24"/>
      <c r="M5381" s="24"/>
      <c r="N5381" s="24"/>
      <c r="O5381" s="24"/>
      <c r="P5381" s="208">
        <v>2.44</v>
      </c>
      <c r="Q5381" s="208">
        <v>10.317</v>
      </c>
      <c r="R5381" s="208">
        <v>12.061999999999999</v>
      </c>
      <c r="S5381" s="208">
        <v>13.029</v>
      </c>
      <c r="T5381" s="208">
        <v>13.657999999999999</v>
      </c>
      <c r="U5381" s="208">
        <v>11.446</v>
      </c>
      <c r="V5381" s="208">
        <v>3</v>
      </c>
      <c r="W5381" s="208">
        <v>2.0310000000000001</v>
      </c>
      <c r="X5381" s="24"/>
      <c r="Y5381" s="24"/>
      <c r="Z5381" s="24"/>
      <c r="AA5381" s="24"/>
      <c r="AB5381" s="208">
        <v>5.08</v>
      </c>
      <c r="AC5381" s="208">
        <v>12.984</v>
      </c>
      <c r="AD5381" s="208">
        <v>14.191000000000001</v>
      </c>
      <c r="AE5381" s="208">
        <v>12.083</v>
      </c>
      <c r="AF5381" s="208">
        <v>12.494999999999999</v>
      </c>
      <c r="AG5381" s="208">
        <v>5.0709999999999997</v>
      </c>
      <c r="AH5381" s="208">
        <v>7.4999999999999997E-2</v>
      </c>
      <c r="AI5381" s="24"/>
      <c r="AJ5381" s="24"/>
      <c r="AK5381" s="24"/>
      <c r="AL5381" s="24"/>
      <c r="AM5381" s="24"/>
      <c r="AN5381" s="208">
        <v>3.0190000000000001</v>
      </c>
      <c r="AO5381" s="208">
        <v>8.5739999999999998</v>
      </c>
      <c r="AP5381" s="208">
        <v>20.597000000000001</v>
      </c>
      <c r="AQ5381" s="208">
        <v>17.978000000000002</v>
      </c>
      <c r="AR5381" s="208">
        <v>9.5869999999999997</v>
      </c>
      <c r="AS5381" s="208">
        <v>10.554</v>
      </c>
      <c r="AT5381" s="208">
        <v>0.82799999999999996</v>
      </c>
      <c r="AU5381" s="24"/>
      <c r="AV5381" s="24"/>
      <c r="AW5381" s="24"/>
      <c r="AX5381" s="24"/>
      <c r="AY5381" s="24"/>
      <c r="AZ5381" s="208">
        <v>0.55000000000000004</v>
      </c>
      <c r="BA5381" s="208">
        <v>7.5439999999999996</v>
      </c>
      <c r="BB5381" s="21">
        <f t="shared" si="543"/>
        <v>20.597000000000001</v>
      </c>
      <c r="BC5381" s="21"/>
      <c r="BD5381" s="22">
        <f t="shared" si="545"/>
        <v>27.68413978494624</v>
      </c>
      <c r="BE5381" s="21"/>
      <c r="BG5381" s="10"/>
      <c r="BH5381" s="21">
        <f t="shared" si="546"/>
        <v>0</v>
      </c>
      <c r="BI5381" s="22">
        <f t="shared" si="546"/>
        <v>2.0597000000000004E-2</v>
      </c>
      <c r="BJ5381" s="21"/>
      <c r="BK5381" s="21">
        <v>0</v>
      </c>
      <c r="BL5381" s="22">
        <v>6.1791000000000013E-2</v>
      </c>
      <c r="BM5381" s="21"/>
      <c r="BN5381" s="21">
        <f t="shared" si="544"/>
        <v>0</v>
      </c>
      <c r="BO5381" s="22">
        <f t="shared" si="544"/>
        <v>0.24716400000000005</v>
      </c>
      <c r="BP5381" s="21">
        <f t="shared" si="544"/>
        <v>0</v>
      </c>
    </row>
    <row r="5382" spans="1:68" ht="11.1" hidden="1" customHeight="1" outlineLevel="2" x14ac:dyDescent="0.2">
      <c r="A5382" s="10"/>
      <c r="B5382" s="18"/>
      <c r="C5382" s="18"/>
      <c r="D5382" s="18"/>
      <c r="E5382" s="23" t="s">
        <v>4719</v>
      </c>
      <c r="F5382" s="24"/>
      <c r="G5382" s="24"/>
      <c r="H5382" s="24"/>
      <c r="I5382" s="24"/>
      <c r="J5382" s="24"/>
      <c r="K5382" s="24"/>
      <c r="L5382" s="24"/>
      <c r="M5382" s="24"/>
      <c r="N5382" s="24"/>
      <c r="O5382" s="24"/>
      <c r="P5382" s="24"/>
      <c r="Q5382" s="24"/>
      <c r="R5382" s="24"/>
      <c r="S5382" s="24"/>
      <c r="T5382" s="24"/>
      <c r="U5382" s="24"/>
      <c r="V5382" s="24"/>
      <c r="W5382" s="24"/>
      <c r="X5382" s="24"/>
      <c r="Y5382" s="24"/>
      <c r="Z5382" s="24"/>
      <c r="AA5382" s="24"/>
      <c r="AB5382" s="24"/>
      <c r="AC5382" s="24"/>
      <c r="AD5382" s="24"/>
      <c r="AE5382" s="24"/>
      <c r="AF5382" s="24"/>
      <c r="AG5382" s="24"/>
      <c r="AH5382" s="24"/>
      <c r="AI5382" s="24"/>
      <c r="AJ5382" s="24"/>
      <c r="AK5382" s="24"/>
      <c r="AL5382" s="24"/>
      <c r="AM5382" s="24"/>
      <c r="AN5382" s="24"/>
      <c r="AO5382" s="24"/>
      <c r="AP5382" s="24"/>
      <c r="AQ5382" s="24"/>
      <c r="AR5382" s="24"/>
      <c r="AS5382" s="24"/>
      <c r="AT5382" s="24"/>
      <c r="AU5382" s="24"/>
      <c r="AV5382" s="24"/>
      <c r="AW5382" s="24"/>
      <c r="AX5382" s="24"/>
      <c r="AY5382" s="24"/>
      <c r="AZ5382" s="208">
        <v>2.266</v>
      </c>
      <c r="BA5382" s="208">
        <v>3.8969999999999998</v>
      </c>
      <c r="BB5382" s="21">
        <f t="shared" si="543"/>
        <v>3.8969999999999998</v>
      </c>
      <c r="BC5382" s="21"/>
      <c r="BD5382" s="22">
        <f t="shared" si="545"/>
        <v>5.2379032258064511</v>
      </c>
      <c r="BE5382" s="21"/>
      <c r="BG5382" s="10"/>
      <c r="BH5382" s="21">
        <f t="shared" si="546"/>
        <v>0</v>
      </c>
      <c r="BI5382" s="22">
        <f t="shared" si="546"/>
        <v>3.8969999999999994E-3</v>
      </c>
      <c r="BJ5382" s="21"/>
      <c r="BK5382" s="21">
        <v>0</v>
      </c>
      <c r="BL5382" s="22">
        <v>1.1690999999999998E-2</v>
      </c>
      <c r="BM5382" s="21"/>
      <c r="BN5382" s="21">
        <f t="shared" si="544"/>
        <v>0</v>
      </c>
      <c r="BO5382" s="22">
        <f t="shared" si="544"/>
        <v>4.6763999999999993E-2</v>
      </c>
      <c r="BP5382" s="21">
        <f t="shared" si="544"/>
        <v>0</v>
      </c>
    </row>
    <row r="5383" spans="1:68" ht="11.1" hidden="1" customHeight="1" outlineLevel="1" collapsed="1" x14ac:dyDescent="0.2">
      <c r="A5383" s="10"/>
      <c r="B5383" s="18"/>
      <c r="C5383" s="18"/>
      <c r="D5383" s="18"/>
      <c r="E5383" s="19" t="s">
        <v>4720</v>
      </c>
      <c r="F5383" s="209">
        <v>149.23599999999999</v>
      </c>
      <c r="G5383" s="209">
        <v>121.753</v>
      </c>
      <c r="H5383" s="209">
        <v>113.676</v>
      </c>
      <c r="I5383" s="240">
        <v>92.997</v>
      </c>
      <c r="J5383" s="240"/>
      <c r="K5383" s="209">
        <v>57.459000000000003</v>
      </c>
      <c r="L5383" s="209">
        <v>43.567999999999998</v>
      </c>
      <c r="M5383" s="209">
        <v>47.003</v>
      </c>
      <c r="N5383" s="209">
        <v>50.524999999999999</v>
      </c>
      <c r="O5383" s="209">
        <v>48.509</v>
      </c>
      <c r="P5383" s="209">
        <v>99.396000000000001</v>
      </c>
      <c r="Q5383" s="209">
        <v>129.00200000000001</v>
      </c>
      <c r="R5383" s="209">
        <v>189.499</v>
      </c>
      <c r="S5383" s="209">
        <v>183.03399999999999</v>
      </c>
      <c r="T5383" s="209">
        <v>164.761</v>
      </c>
      <c r="U5383" s="209">
        <v>123.381</v>
      </c>
      <c r="V5383" s="209">
        <v>74.900000000000006</v>
      </c>
      <c r="W5383" s="209">
        <v>61.898000000000003</v>
      </c>
      <c r="X5383" s="209">
        <v>41.920999999999999</v>
      </c>
      <c r="Y5383" s="209">
        <v>31.466999999999999</v>
      </c>
      <c r="Z5383" s="209">
        <v>39.359000000000002</v>
      </c>
      <c r="AA5383" s="209">
        <v>40.948999999999998</v>
      </c>
      <c r="AB5383" s="209">
        <v>67.691000000000003</v>
      </c>
      <c r="AC5383" s="209">
        <v>118.61199999999999</v>
      </c>
      <c r="AD5383" s="209">
        <v>149.947</v>
      </c>
      <c r="AE5383" s="209">
        <v>153.07900000000001</v>
      </c>
      <c r="AF5383" s="209">
        <v>148.298</v>
      </c>
      <c r="AG5383" s="209">
        <v>101.642</v>
      </c>
      <c r="AH5383" s="209">
        <v>73.555000000000007</v>
      </c>
      <c r="AI5383" s="209">
        <v>57.616</v>
      </c>
      <c r="AJ5383" s="209">
        <v>35.237000000000002</v>
      </c>
      <c r="AK5383" s="209">
        <v>39.353000000000002</v>
      </c>
      <c r="AL5383" s="209">
        <v>33.639000000000003</v>
      </c>
      <c r="AM5383" s="209">
        <v>38.064</v>
      </c>
      <c r="AN5383" s="209">
        <v>73.066000000000003</v>
      </c>
      <c r="AO5383" s="209">
        <v>132.04</v>
      </c>
      <c r="AP5383" s="209">
        <v>164.73099999999999</v>
      </c>
      <c r="AQ5383" s="209">
        <v>164.78299999999999</v>
      </c>
      <c r="AR5383" s="209">
        <v>129.94399999999999</v>
      </c>
      <c r="AS5383" s="209">
        <v>126.387</v>
      </c>
      <c r="AT5383" s="209">
        <v>60.421999999999997</v>
      </c>
      <c r="AU5383" s="209">
        <v>39.442</v>
      </c>
      <c r="AV5383" s="209">
        <v>35.314</v>
      </c>
      <c r="AW5383" s="209">
        <v>31.79</v>
      </c>
      <c r="AX5383" s="209">
        <v>29.224</v>
      </c>
      <c r="AY5383" s="209">
        <v>18.867999999999999</v>
      </c>
      <c r="AZ5383" s="209">
        <v>46.895000000000003</v>
      </c>
      <c r="BA5383" s="209">
        <v>114.44</v>
      </c>
      <c r="BB5383" s="56">
        <f>BB5384+BB5385</f>
        <v>190.76400000000001</v>
      </c>
      <c r="BC5383" s="21">
        <f>BF5383</f>
        <v>387</v>
      </c>
      <c r="BD5383" s="22">
        <f t="shared" si="545"/>
        <v>256.40322580645164</v>
      </c>
      <c r="BE5383" s="21">
        <f>BC5383-BD5383</f>
        <v>130.59677419354836</v>
      </c>
      <c r="BF5383" s="2">
        <v>387</v>
      </c>
      <c r="BG5383" s="10">
        <v>4</v>
      </c>
      <c r="BH5383" s="21">
        <f t="shared" si="546"/>
        <v>0.28792800000000002</v>
      </c>
      <c r="BI5383" s="22">
        <f t="shared" si="546"/>
        <v>0.19076399999999999</v>
      </c>
      <c r="BJ5383" s="21">
        <f>BH5383-BI5383</f>
        <v>9.7164000000000028E-2</v>
      </c>
      <c r="BK5383" s="21">
        <v>0.86378400000000011</v>
      </c>
      <c r="BL5383" s="22">
        <v>0.57229200000000002</v>
      </c>
      <c r="BM5383" s="21">
        <v>0.29149200000000008</v>
      </c>
      <c r="BN5383" s="21">
        <f t="shared" si="544"/>
        <v>3.4551360000000004</v>
      </c>
      <c r="BO5383" s="22">
        <f t="shared" si="544"/>
        <v>2.2891680000000001</v>
      </c>
      <c r="BP5383" s="21">
        <f t="shared" si="544"/>
        <v>1.1659680000000003</v>
      </c>
    </row>
    <row r="5384" spans="1:68" ht="11.1" hidden="1" customHeight="1" outlineLevel="2" x14ac:dyDescent="0.2">
      <c r="A5384" s="10"/>
      <c r="B5384" s="18"/>
      <c r="C5384" s="18"/>
      <c r="D5384" s="18"/>
      <c r="E5384" s="23" t="s">
        <v>4721</v>
      </c>
      <c r="F5384" s="208">
        <v>92.346999999999994</v>
      </c>
      <c r="G5384" s="208">
        <v>65.951999999999998</v>
      </c>
      <c r="H5384" s="208">
        <v>47.875</v>
      </c>
      <c r="I5384" s="239">
        <v>34.210999999999999</v>
      </c>
      <c r="J5384" s="239"/>
      <c r="K5384" s="208">
        <v>3.1360000000000001</v>
      </c>
      <c r="L5384" s="24"/>
      <c r="M5384" s="24"/>
      <c r="N5384" s="24"/>
      <c r="O5384" s="24"/>
      <c r="P5384" s="208">
        <v>34.356999999999999</v>
      </c>
      <c r="Q5384" s="208">
        <v>70.468999999999994</v>
      </c>
      <c r="R5384" s="208">
        <v>122.392</v>
      </c>
      <c r="S5384" s="208">
        <v>123.25</v>
      </c>
      <c r="T5384" s="208">
        <v>117.348</v>
      </c>
      <c r="U5384" s="208">
        <v>66.765000000000001</v>
      </c>
      <c r="V5384" s="208">
        <v>22.843</v>
      </c>
      <c r="W5384" s="208">
        <v>9.5760000000000005</v>
      </c>
      <c r="X5384" s="24"/>
      <c r="Y5384" s="24"/>
      <c r="Z5384" s="24"/>
      <c r="AA5384" s="24"/>
      <c r="AB5384" s="208">
        <v>23.837</v>
      </c>
      <c r="AC5384" s="208">
        <v>72.918999999999997</v>
      </c>
      <c r="AD5384" s="208">
        <v>103.575</v>
      </c>
      <c r="AE5384" s="208">
        <v>106.85899999999999</v>
      </c>
      <c r="AF5384" s="208">
        <v>100.12</v>
      </c>
      <c r="AG5384" s="208">
        <v>53.43</v>
      </c>
      <c r="AH5384" s="208">
        <v>23.765999999999998</v>
      </c>
      <c r="AI5384" s="24"/>
      <c r="AJ5384" s="24"/>
      <c r="AK5384" s="24"/>
      <c r="AL5384" s="24"/>
      <c r="AM5384" s="208">
        <v>6.8170000000000002</v>
      </c>
      <c r="AN5384" s="208">
        <v>33.247</v>
      </c>
      <c r="AO5384" s="208">
        <v>91.974999999999994</v>
      </c>
      <c r="AP5384" s="208">
        <v>123.657</v>
      </c>
      <c r="AQ5384" s="208">
        <v>122.229</v>
      </c>
      <c r="AR5384" s="208">
        <v>95.680999999999997</v>
      </c>
      <c r="AS5384" s="208">
        <v>82.685000000000002</v>
      </c>
      <c r="AT5384" s="208">
        <v>27.902000000000001</v>
      </c>
      <c r="AU5384" s="208">
        <v>7.3579999999999997</v>
      </c>
      <c r="AV5384" s="24"/>
      <c r="AW5384" s="24"/>
      <c r="AX5384" s="24"/>
      <c r="AY5384" s="208">
        <v>14.388999999999999</v>
      </c>
      <c r="AZ5384" s="208">
        <v>40.799999999999997</v>
      </c>
      <c r="BA5384" s="208">
        <v>68.554000000000002</v>
      </c>
      <c r="BB5384" s="21">
        <f t="shared" ref="BB5384:BB5449" si="547">MAX(F5384:BA5384)</f>
        <v>123.657</v>
      </c>
      <c r="BC5384" s="21"/>
      <c r="BD5384" s="22">
        <f t="shared" si="545"/>
        <v>166.20564516129031</v>
      </c>
      <c r="BE5384" s="21"/>
      <c r="BG5384" s="10"/>
      <c r="BH5384" s="21">
        <f t="shared" si="546"/>
        <v>0</v>
      </c>
      <c r="BI5384" s="22">
        <f t="shared" si="546"/>
        <v>0.12365699999999999</v>
      </c>
      <c r="BJ5384" s="21"/>
      <c r="BK5384" s="21">
        <v>0</v>
      </c>
      <c r="BL5384" s="22">
        <v>0.37097099999999994</v>
      </c>
      <c r="BM5384" s="21"/>
      <c r="BN5384" s="21">
        <f t="shared" si="544"/>
        <v>0</v>
      </c>
      <c r="BO5384" s="22">
        <f t="shared" si="544"/>
        <v>1.4838839999999998</v>
      </c>
      <c r="BP5384" s="21">
        <f t="shared" si="544"/>
        <v>0</v>
      </c>
    </row>
    <row r="5385" spans="1:68" ht="11.1" hidden="1" customHeight="1" outlineLevel="2" x14ac:dyDescent="0.2">
      <c r="A5385" s="10"/>
      <c r="B5385" s="18"/>
      <c r="C5385" s="18"/>
      <c r="D5385" s="18"/>
      <c r="E5385" s="23" t="s">
        <v>4722</v>
      </c>
      <c r="F5385" s="208">
        <v>56.889000000000003</v>
      </c>
      <c r="G5385" s="208">
        <v>55.801000000000002</v>
      </c>
      <c r="H5385" s="208">
        <v>65.801000000000002</v>
      </c>
      <c r="I5385" s="239">
        <v>58.786000000000001</v>
      </c>
      <c r="J5385" s="239"/>
      <c r="K5385" s="208">
        <v>54.323</v>
      </c>
      <c r="L5385" s="208">
        <v>43.567999999999998</v>
      </c>
      <c r="M5385" s="208">
        <v>47.003</v>
      </c>
      <c r="N5385" s="208">
        <v>50.524999999999999</v>
      </c>
      <c r="O5385" s="208">
        <v>48.509</v>
      </c>
      <c r="P5385" s="208">
        <v>65.039000000000001</v>
      </c>
      <c r="Q5385" s="208">
        <v>58.533000000000001</v>
      </c>
      <c r="R5385" s="208">
        <v>67.106999999999999</v>
      </c>
      <c r="S5385" s="208">
        <v>59.783999999999999</v>
      </c>
      <c r="T5385" s="208">
        <v>47.412999999999997</v>
      </c>
      <c r="U5385" s="208">
        <v>56.616</v>
      </c>
      <c r="V5385" s="208">
        <v>52.057000000000002</v>
      </c>
      <c r="W5385" s="208">
        <v>52.322000000000003</v>
      </c>
      <c r="X5385" s="208">
        <v>41.920999999999999</v>
      </c>
      <c r="Y5385" s="208">
        <v>31.466999999999999</v>
      </c>
      <c r="Z5385" s="208">
        <v>39.359000000000002</v>
      </c>
      <c r="AA5385" s="208">
        <v>40.948999999999998</v>
      </c>
      <c r="AB5385" s="208">
        <v>43.853999999999999</v>
      </c>
      <c r="AC5385" s="208">
        <v>45.692999999999998</v>
      </c>
      <c r="AD5385" s="208">
        <v>46.372</v>
      </c>
      <c r="AE5385" s="208">
        <v>46.22</v>
      </c>
      <c r="AF5385" s="208">
        <v>48.177999999999997</v>
      </c>
      <c r="AG5385" s="208">
        <v>48.212000000000003</v>
      </c>
      <c r="AH5385" s="208">
        <v>49.789000000000001</v>
      </c>
      <c r="AI5385" s="208">
        <v>57.616</v>
      </c>
      <c r="AJ5385" s="208">
        <v>35.237000000000002</v>
      </c>
      <c r="AK5385" s="208">
        <v>39.353000000000002</v>
      </c>
      <c r="AL5385" s="208">
        <v>33.639000000000003</v>
      </c>
      <c r="AM5385" s="208">
        <v>31.247</v>
      </c>
      <c r="AN5385" s="208">
        <v>39.819000000000003</v>
      </c>
      <c r="AO5385" s="208">
        <v>40.064999999999998</v>
      </c>
      <c r="AP5385" s="208">
        <v>41.073999999999998</v>
      </c>
      <c r="AQ5385" s="208">
        <v>42.554000000000002</v>
      </c>
      <c r="AR5385" s="208">
        <v>34.262999999999998</v>
      </c>
      <c r="AS5385" s="208">
        <v>43.701999999999998</v>
      </c>
      <c r="AT5385" s="208">
        <v>32.520000000000003</v>
      </c>
      <c r="AU5385" s="208">
        <v>32.084000000000003</v>
      </c>
      <c r="AV5385" s="208">
        <v>35.314</v>
      </c>
      <c r="AW5385" s="208">
        <v>31.79</v>
      </c>
      <c r="AX5385" s="208">
        <v>29.224</v>
      </c>
      <c r="AY5385" s="208">
        <v>4.4790000000000001</v>
      </c>
      <c r="AZ5385" s="208">
        <v>6.0949999999999998</v>
      </c>
      <c r="BA5385" s="208">
        <v>45.886000000000003</v>
      </c>
      <c r="BB5385" s="21">
        <f t="shared" si="547"/>
        <v>67.106999999999999</v>
      </c>
      <c r="BC5385" s="21"/>
      <c r="BD5385" s="22">
        <f t="shared" si="545"/>
        <v>90.197580645161295</v>
      </c>
      <c r="BE5385" s="21"/>
      <c r="BG5385" s="10"/>
      <c r="BH5385" s="21">
        <f t="shared" si="546"/>
        <v>0</v>
      </c>
      <c r="BI5385" s="22">
        <f t="shared" si="546"/>
        <v>6.7107E-2</v>
      </c>
      <c r="BJ5385" s="21"/>
      <c r="BK5385" s="21">
        <v>0</v>
      </c>
      <c r="BL5385" s="22">
        <v>0.201321</v>
      </c>
      <c r="BM5385" s="21"/>
      <c r="BN5385" s="21">
        <f t="shared" si="544"/>
        <v>0</v>
      </c>
      <c r="BO5385" s="22">
        <f t="shared" si="544"/>
        <v>0.805284</v>
      </c>
      <c r="BP5385" s="21">
        <f t="shared" si="544"/>
        <v>0</v>
      </c>
    </row>
    <row r="5386" spans="1:68" ht="11.1" hidden="1" customHeight="1" outlineLevel="1" collapsed="1" x14ac:dyDescent="0.2">
      <c r="A5386" s="10"/>
      <c r="B5386" s="18"/>
      <c r="C5386" s="18"/>
      <c r="D5386" s="18"/>
      <c r="E5386" s="19" t="s">
        <v>4723</v>
      </c>
      <c r="F5386" s="209">
        <v>13.291</v>
      </c>
      <c r="G5386" s="209">
        <v>15.004</v>
      </c>
      <c r="H5386" s="209">
        <v>14.510999999999999</v>
      </c>
      <c r="I5386" s="240">
        <v>14.555</v>
      </c>
      <c r="J5386" s="240"/>
      <c r="K5386" s="209">
        <v>14.183</v>
      </c>
      <c r="L5386" s="209">
        <v>12.58</v>
      </c>
      <c r="M5386" s="209">
        <v>16.097000000000001</v>
      </c>
      <c r="N5386" s="209">
        <v>13.848000000000001</v>
      </c>
      <c r="O5386" s="209">
        <v>13.185</v>
      </c>
      <c r="P5386" s="209">
        <v>13.864000000000001</v>
      </c>
      <c r="Q5386" s="209">
        <v>13.863</v>
      </c>
      <c r="R5386" s="209">
        <v>15.007999999999999</v>
      </c>
      <c r="S5386" s="209">
        <v>14.127000000000001</v>
      </c>
      <c r="T5386" s="209">
        <v>14.881</v>
      </c>
      <c r="U5386" s="209">
        <v>14.222</v>
      </c>
      <c r="V5386" s="209">
        <v>15.827</v>
      </c>
      <c r="W5386" s="209">
        <v>17.994</v>
      </c>
      <c r="X5386" s="209">
        <v>16.555</v>
      </c>
      <c r="Y5386" s="209">
        <v>15.801</v>
      </c>
      <c r="Z5386" s="209">
        <v>10.574999999999999</v>
      </c>
      <c r="AA5386" s="209">
        <v>14.471</v>
      </c>
      <c r="AB5386" s="209">
        <v>15.089</v>
      </c>
      <c r="AC5386" s="209">
        <v>15.010999999999999</v>
      </c>
      <c r="AD5386" s="209">
        <v>14.835000000000001</v>
      </c>
      <c r="AE5386" s="209">
        <v>14.974</v>
      </c>
      <c r="AF5386" s="209">
        <v>16.210999999999999</v>
      </c>
      <c r="AG5386" s="209">
        <v>14.99</v>
      </c>
      <c r="AH5386" s="209">
        <v>14.959</v>
      </c>
      <c r="AI5386" s="209">
        <v>13.241</v>
      </c>
      <c r="AJ5386" s="209">
        <v>16.641999999999999</v>
      </c>
      <c r="AK5386" s="209">
        <v>15.37</v>
      </c>
      <c r="AL5386" s="209">
        <v>14.36</v>
      </c>
      <c r="AM5386" s="209">
        <v>13.394</v>
      </c>
      <c r="AN5386" s="209">
        <v>15.887</v>
      </c>
      <c r="AO5386" s="209">
        <v>15.417999999999999</v>
      </c>
      <c r="AP5386" s="209">
        <v>14.856999999999999</v>
      </c>
      <c r="AQ5386" s="209">
        <v>14.648999999999999</v>
      </c>
      <c r="AR5386" s="209">
        <v>13.952</v>
      </c>
      <c r="AS5386" s="209">
        <v>14.281000000000001</v>
      </c>
      <c r="AT5386" s="209">
        <v>14.413</v>
      </c>
      <c r="AU5386" s="209">
        <v>14.472</v>
      </c>
      <c r="AV5386" s="209">
        <v>13.766999999999999</v>
      </c>
      <c r="AW5386" s="209">
        <v>13.531000000000001</v>
      </c>
      <c r="AX5386" s="209">
        <v>13.994999999999999</v>
      </c>
      <c r="AY5386" s="209">
        <v>14.369</v>
      </c>
      <c r="AZ5386" s="209">
        <v>15.151</v>
      </c>
      <c r="BA5386" s="209">
        <v>14.613</v>
      </c>
      <c r="BB5386" s="21">
        <f t="shared" si="547"/>
        <v>17.994</v>
      </c>
      <c r="BC5386" s="21">
        <f>BF5386</f>
        <v>257.25</v>
      </c>
      <c r="BD5386" s="22">
        <f t="shared" si="545"/>
        <v>24.18548387096774</v>
      </c>
      <c r="BE5386" s="21">
        <f>BC5386-BD5386</f>
        <v>233.06451612903226</v>
      </c>
      <c r="BF5386" s="2">
        <v>257.25</v>
      </c>
      <c r="BG5386" s="10"/>
      <c r="BH5386" s="21">
        <f t="shared" si="546"/>
        <v>0.19139400000000001</v>
      </c>
      <c r="BI5386" s="22">
        <f t="shared" si="546"/>
        <v>1.7993999999999996E-2</v>
      </c>
      <c r="BJ5386" s="21">
        <f>BH5386-BI5386</f>
        <v>0.1734</v>
      </c>
      <c r="BK5386" s="21">
        <v>0.57418199999999997</v>
      </c>
      <c r="BL5386" s="22">
        <v>5.3981999999999988E-2</v>
      </c>
      <c r="BM5386" s="21">
        <v>0.5202</v>
      </c>
      <c r="BN5386" s="21">
        <f t="shared" si="544"/>
        <v>2.2967279999999999</v>
      </c>
      <c r="BO5386" s="22">
        <f t="shared" si="544"/>
        <v>0.21592799999999995</v>
      </c>
      <c r="BP5386" s="21">
        <f t="shared" si="544"/>
        <v>2.0808</v>
      </c>
    </row>
    <row r="5387" spans="1:68" ht="11.1" hidden="1" customHeight="1" outlineLevel="2" x14ac:dyDescent="0.2">
      <c r="A5387" s="10"/>
      <c r="B5387" s="18"/>
      <c r="C5387" s="18"/>
      <c r="D5387" s="18"/>
      <c r="E5387" s="23"/>
      <c r="F5387" s="208">
        <v>13.291</v>
      </c>
      <c r="G5387" s="208">
        <v>15.004</v>
      </c>
      <c r="H5387" s="208">
        <v>14.510999999999999</v>
      </c>
      <c r="I5387" s="239">
        <v>14.555</v>
      </c>
      <c r="J5387" s="239"/>
      <c r="K5387" s="208">
        <v>14.183</v>
      </c>
      <c r="L5387" s="208">
        <v>12.58</v>
      </c>
      <c r="M5387" s="208">
        <v>16.097000000000001</v>
      </c>
      <c r="N5387" s="208">
        <v>13.848000000000001</v>
      </c>
      <c r="O5387" s="208">
        <v>13.185</v>
      </c>
      <c r="P5387" s="208">
        <v>13.864000000000001</v>
      </c>
      <c r="Q5387" s="208">
        <v>13.863</v>
      </c>
      <c r="R5387" s="208">
        <v>15.007999999999999</v>
      </c>
      <c r="S5387" s="208">
        <v>14.127000000000001</v>
      </c>
      <c r="T5387" s="208">
        <v>14.881</v>
      </c>
      <c r="U5387" s="208">
        <v>14.222</v>
      </c>
      <c r="V5387" s="208">
        <v>15.827</v>
      </c>
      <c r="W5387" s="208">
        <v>17.994</v>
      </c>
      <c r="X5387" s="208">
        <v>16.555</v>
      </c>
      <c r="Y5387" s="208">
        <v>15.801</v>
      </c>
      <c r="Z5387" s="208">
        <v>10.574999999999999</v>
      </c>
      <c r="AA5387" s="208">
        <v>14.471</v>
      </c>
      <c r="AB5387" s="208">
        <v>15.089</v>
      </c>
      <c r="AC5387" s="208">
        <v>15.010999999999999</v>
      </c>
      <c r="AD5387" s="208">
        <v>14.835000000000001</v>
      </c>
      <c r="AE5387" s="208">
        <v>14.974</v>
      </c>
      <c r="AF5387" s="208">
        <v>16.210999999999999</v>
      </c>
      <c r="AG5387" s="208">
        <v>14.99</v>
      </c>
      <c r="AH5387" s="208">
        <v>14.959</v>
      </c>
      <c r="AI5387" s="208">
        <v>13.241</v>
      </c>
      <c r="AJ5387" s="208">
        <v>16.641999999999999</v>
      </c>
      <c r="AK5387" s="208">
        <v>15.37</v>
      </c>
      <c r="AL5387" s="208">
        <v>14.36</v>
      </c>
      <c r="AM5387" s="208">
        <v>13.394</v>
      </c>
      <c r="AN5387" s="208">
        <v>15.887</v>
      </c>
      <c r="AO5387" s="208">
        <v>15.417999999999999</v>
      </c>
      <c r="AP5387" s="208">
        <v>14.856999999999999</v>
      </c>
      <c r="AQ5387" s="208">
        <v>14.648999999999999</v>
      </c>
      <c r="AR5387" s="208">
        <v>13.952</v>
      </c>
      <c r="AS5387" s="208">
        <v>14.281000000000001</v>
      </c>
      <c r="AT5387" s="208">
        <v>14.413</v>
      </c>
      <c r="AU5387" s="208">
        <v>14.472</v>
      </c>
      <c r="AV5387" s="208">
        <v>13.766999999999999</v>
      </c>
      <c r="AW5387" s="208">
        <v>13.531000000000001</v>
      </c>
      <c r="AX5387" s="208">
        <v>13.994999999999999</v>
      </c>
      <c r="AY5387" s="208">
        <v>14.369</v>
      </c>
      <c r="AZ5387" s="208">
        <v>15.151</v>
      </c>
      <c r="BA5387" s="208">
        <v>14.613</v>
      </c>
      <c r="BB5387" s="21">
        <f t="shared" si="547"/>
        <v>17.994</v>
      </c>
      <c r="BC5387" s="21"/>
      <c r="BD5387" s="22">
        <f t="shared" si="545"/>
        <v>24.18548387096774</v>
      </c>
      <c r="BE5387" s="21"/>
      <c r="BG5387" s="10"/>
      <c r="BH5387" s="21">
        <f t="shared" si="546"/>
        <v>0</v>
      </c>
      <c r="BI5387" s="22">
        <f t="shared" si="546"/>
        <v>1.7993999999999996E-2</v>
      </c>
      <c r="BJ5387" s="21"/>
      <c r="BK5387" s="21">
        <v>0</v>
      </c>
      <c r="BL5387" s="22">
        <v>5.3981999999999988E-2</v>
      </c>
      <c r="BM5387" s="21"/>
      <c r="BN5387" s="21">
        <f t="shared" si="544"/>
        <v>0</v>
      </c>
      <c r="BO5387" s="22">
        <f t="shared" si="544"/>
        <v>0.21592799999999995</v>
      </c>
      <c r="BP5387" s="21">
        <f t="shared" si="544"/>
        <v>0</v>
      </c>
    </row>
    <row r="5388" spans="1:68" ht="11.1" hidden="1" customHeight="1" outlineLevel="1" collapsed="1" x14ac:dyDescent="0.2">
      <c r="A5388" s="10"/>
      <c r="B5388" s="18"/>
      <c r="C5388" s="18"/>
      <c r="D5388" s="18"/>
      <c r="E5388" s="19" t="s">
        <v>4724</v>
      </c>
      <c r="F5388" s="20"/>
      <c r="G5388" s="20"/>
      <c r="H5388" s="20"/>
      <c r="I5388" s="20"/>
      <c r="J5388" s="20"/>
      <c r="K5388" s="20"/>
      <c r="L5388" s="20"/>
      <c r="M5388" s="20"/>
      <c r="N5388" s="20"/>
      <c r="O5388" s="20"/>
      <c r="P5388" s="20"/>
      <c r="Q5388" s="20"/>
      <c r="R5388" s="20"/>
      <c r="S5388" s="20"/>
      <c r="T5388" s="20"/>
      <c r="U5388" s="20"/>
      <c r="V5388" s="209">
        <v>5.71</v>
      </c>
      <c r="W5388" s="209">
        <v>1.9379999999999999</v>
      </c>
      <c r="X5388" s="20"/>
      <c r="Y5388" s="20"/>
      <c r="Z5388" s="20"/>
      <c r="AA5388" s="209">
        <v>2.8530000000000002</v>
      </c>
      <c r="AB5388" s="209">
        <v>4.9939999999999998</v>
      </c>
      <c r="AC5388" s="209">
        <v>16.158000000000001</v>
      </c>
      <c r="AD5388" s="209">
        <v>13.427</v>
      </c>
      <c r="AE5388" s="209">
        <v>14.28</v>
      </c>
      <c r="AF5388" s="209">
        <v>13.923999999999999</v>
      </c>
      <c r="AG5388" s="209">
        <v>7.3959999999999999</v>
      </c>
      <c r="AH5388" s="209">
        <v>4.6769999999999996</v>
      </c>
      <c r="AI5388" s="209">
        <v>2.8340000000000001</v>
      </c>
      <c r="AJ5388" s="20"/>
      <c r="AK5388" s="20"/>
      <c r="AL5388" s="20"/>
      <c r="AM5388" s="20"/>
      <c r="AN5388" s="209">
        <v>6.5979999999999999</v>
      </c>
      <c r="AO5388" s="209">
        <v>11.076000000000001</v>
      </c>
      <c r="AP5388" s="209">
        <v>15.153</v>
      </c>
      <c r="AQ5388" s="209">
        <v>17.62</v>
      </c>
      <c r="AR5388" s="209">
        <v>11.749000000000001</v>
      </c>
      <c r="AS5388" s="209">
        <v>11.398999999999999</v>
      </c>
      <c r="AT5388" s="209">
        <v>4.5819999999999999</v>
      </c>
      <c r="AU5388" s="209">
        <v>3.0419999999999998</v>
      </c>
      <c r="AV5388" s="20"/>
      <c r="AW5388" s="20"/>
      <c r="AX5388" s="20"/>
      <c r="AY5388" s="20"/>
      <c r="AZ5388" s="209">
        <v>7.843</v>
      </c>
      <c r="BA5388" s="209">
        <v>8.2100000000000009</v>
      </c>
      <c r="BB5388" s="21">
        <f t="shared" si="547"/>
        <v>17.62</v>
      </c>
      <c r="BC5388" s="21">
        <f>BD5388</f>
        <v>23.682795698924732</v>
      </c>
      <c r="BD5388" s="22">
        <f t="shared" si="545"/>
        <v>23.682795698924732</v>
      </c>
      <c r="BE5388" s="21">
        <f>BC5388-BD5388</f>
        <v>0</v>
      </c>
      <c r="BF5388" s="2">
        <v>11.44</v>
      </c>
      <c r="BG5388" s="10">
        <v>6</v>
      </c>
      <c r="BH5388" s="21">
        <f t="shared" si="546"/>
        <v>1.762E-2</v>
      </c>
      <c r="BI5388" s="22">
        <f t="shared" si="546"/>
        <v>1.762E-2</v>
      </c>
      <c r="BJ5388" s="21">
        <f>BH5388-BI5388</f>
        <v>0</v>
      </c>
      <c r="BK5388" s="21">
        <v>5.2860000000000004E-2</v>
      </c>
      <c r="BL5388" s="22">
        <v>5.2860000000000004E-2</v>
      </c>
      <c r="BM5388" s="21">
        <v>0</v>
      </c>
      <c r="BN5388" s="21">
        <f t="shared" si="544"/>
        <v>0.21144000000000002</v>
      </c>
      <c r="BO5388" s="22">
        <f t="shared" si="544"/>
        <v>0.21144000000000002</v>
      </c>
      <c r="BP5388" s="21">
        <f t="shared" si="544"/>
        <v>0</v>
      </c>
    </row>
    <row r="5389" spans="1:68" ht="11.1" hidden="1" customHeight="1" outlineLevel="2" x14ac:dyDescent="0.2">
      <c r="A5389" s="10"/>
      <c r="B5389" s="18"/>
      <c r="C5389" s="18"/>
      <c r="D5389" s="18"/>
      <c r="E5389" s="23" t="s">
        <v>4725</v>
      </c>
      <c r="F5389" s="24"/>
      <c r="G5389" s="24"/>
      <c r="H5389" s="24"/>
      <c r="I5389" s="24"/>
      <c r="J5389" s="24"/>
      <c r="K5389" s="24"/>
      <c r="L5389" s="24"/>
      <c r="M5389" s="24"/>
      <c r="N5389" s="24"/>
      <c r="O5389" s="24"/>
      <c r="P5389" s="24"/>
      <c r="Q5389" s="24"/>
      <c r="R5389" s="24"/>
      <c r="S5389" s="24"/>
      <c r="T5389" s="24"/>
      <c r="U5389" s="24"/>
      <c r="V5389" s="208">
        <v>5.71</v>
      </c>
      <c r="W5389" s="208">
        <v>1.9379999999999999</v>
      </c>
      <c r="X5389" s="24"/>
      <c r="Y5389" s="24"/>
      <c r="Z5389" s="24"/>
      <c r="AA5389" s="208">
        <v>2.8530000000000002</v>
      </c>
      <c r="AB5389" s="208">
        <v>4.9939999999999998</v>
      </c>
      <c r="AC5389" s="208">
        <v>16.158000000000001</v>
      </c>
      <c r="AD5389" s="208">
        <v>13.427</v>
      </c>
      <c r="AE5389" s="208">
        <v>14.28</v>
      </c>
      <c r="AF5389" s="208">
        <v>13.923999999999999</v>
      </c>
      <c r="AG5389" s="208">
        <v>7.3959999999999999</v>
      </c>
      <c r="AH5389" s="208">
        <v>4.6769999999999996</v>
      </c>
      <c r="AI5389" s="208">
        <v>2.8340000000000001</v>
      </c>
      <c r="AJ5389" s="24"/>
      <c r="AK5389" s="24"/>
      <c r="AL5389" s="24"/>
      <c r="AM5389" s="24"/>
      <c r="AN5389" s="208">
        <v>6.5979999999999999</v>
      </c>
      <c r="AO5389" s="208">
        <v>11.076000000000001</v>
      </c>
      <c r="AP5389" s="208">
        <v>15.153</v>
      </c>
      <c r="AQ5389" s="208">
        <v>17.62</v>
      </c>
      <c r="AR5389" s="208">
        <v>11.749000000000001</v>
      </c>
      <c r="AS5389" s="208">
        <v>11.398999999999999</v>
      </c>
      <c r="AT5389" s="208">
        <v>4.5819999999999999</v>
      </c>
      <c r="AU5389" s="208">
        <v>3.0419999999999998</v>
      </c>
      <c r="AV5389" s="24"/>
      <c r="AW5389" s="24"/>
      <c r="AX5389" s="24"/>
      <c r="AY5389" s="24"/>
      <c r="AZ5389" s="208">
        <v>7.843</v>
      </c>
      <c r="BA5389" s="208">
        <v>8.2100000000000009</v>
      </c>
      <c r="BB5389" s="21">
        <f t="shared" si="547"/>
        <v>17.62</v>
      </c>
      <c r="BC5389" s="21"/>
      <c r="BD5389" s="22">
        <f t="shared" si="545"/>
        <v>23.682795698924732</v>
      </c>
      <c r="BE5389" s="21"/>
      <c r="BG5389" s="10"/>
      <c r="BH5389" s="21">
        <f t="shared" si="546"/>
        <v>0</v>
      </c>
      <c r="BI5389" s="22">
        <f t="shared" si="546"/>
        <v>1.762E-2</v>
      </c>
      <c r="BJ5389" s="21"/>
      <c r="BK5389" s="21">
        <v>0</v>
      </c>
      <c r="BL5389" s="22">
        <v>5.2860000000000004E-2</v>
      </c>
      <c r="BM5389" s="21"/>
      <c r="BN5389" s="21">
        <f t="shared" si="544"/>
        <v>0</v>
      </c>
      <c r="BO5389" s="22">
        <f t="shared" si="544"/>
        <v>0.21144000000000002</v>
      </c>
      <c r="BP5389" s="21">
        <f t="shared" si="544"/>
        <v>0</v>
      </c>
    </row>
    <row r="5390" spans="1:68" ht="11.1" hidden="1" customHeight="1" outlineLevel="1" collapsed="1" x14ac:dyDescent="0.2">
      <c r="A5390" s="10"/>
      <c r="B5390" s="18"/>
      <c r="C5390" s="18"/>
      <c r="D5390" s="18"/>
      <c r="E5390" s="19" t="s">
        <v>4726</v>
      </c>
      <c r="F5390" s="209">
        <v>22.312999999999999</v>
      </c>
      <c r="G5390" s="209">
        <v>19.599</v>
      </c>
      <c r="H5390" s="209">
        <v>13.64</v>
      </c>
      <c r="I5390" s="240">
        <v>13.891</v>
      </c>
      <c r="J5390" s="240"/>
      <c r="K5390" s="209">
        <v>3.87</v>
      </c>
      <c r="L5390" s="20"/>
      <c r="M5390" s="20"/>
      <c r="N5390" s="20"/>
      <c r="O5390" s="20"/>
      <c r="P5390" s="209">
        <v>11.516</v>
      </c>
      <c r="Q5390" s="209">
        <v>25.829000000000001</v>
      </c>
      <c r="R5390" s="209">
        <v>10.170999999999999</v>
      </c>
      <c r="S5390" s="209">
        <v>22.202000000000002</v>
      </c>
      <c r="T5390" s="209">
        <v>22.268000000000001</v>
      </c>
      <c r="U5390" s="209">
        <v>15.874000000000001</v>
      </c>
      <c r="V5390" s="209">
        <v>10.815</v>
      </c>
      <c r="W5390" s="209">
        <v>0.872</v>
      </c>
      <c r="X5390" s="20"/>
      <c r="Y5390" s="20"/>
      <c r="Z5390" s="20"/>
      <c r="AA5390" s="20"/>
      <c r="AB5390" s="209">
        <v>13.702999999999999</v>
      </c>
      <c r="AC5390" s="209">
        <v>5.2279999999999998</v>
      </c>
      <c r="AD5390" s="209">
        <v>34.009</v>
      </c>
      <c r="AE5390" s="209">
        <v>24.538</v>
      </c>
      <c r="AF5390" s="209">
        <v>22.082000000000001</v>
      </c>
      <c r="AG5390" s="209">
        <v>15.654</v>
      </c>
      <c r="AH5390" s="209">
        <v>12.131</v>
      </c>
      <c r="AI5390" s="209">
        <v>1.2709999999999999</v>
      </c>
      <c r="AJ5390" s="20"/>
      <c r="AK5390" s="20"/>
      <c r="AL5390" s="20"/>
      <c r="AM5390" s="20"/>
      <c r="AN5390" s="209">
        <v>12.215</v>
      </c>
      <c r="AO5390" s="209">
        <v>20.942</v>
      </c>
      <c r="AP5390" s="209">
        <v>24.649000000000001</v>
      </c>
      <c r="AQ5390" s="209">
        <v>22.31</v>
      </c>
      <c r="AR5390" s="209">
        <v>25.805</v>
      </c>
      <c r="AS5390" s="209">
        <v>16.768000000000001</v>
      </c>
      <c r="AT5390" s="209">
        <v>12.279</v>
      </c>
      <c r="AU5390" s="209">
        <v>0.61599999999999999</v>
      </c>
      <c r="AV5390" s="20"/>
      <c r="AW5390" s="20"/>
      <c r="AX5390" s="20"/>
      <c r="AY5390" s="209">
        <v>1.07</v>
      </c>
      <c r="AZ5390" s="209">
        <v>6.2869999999999999</v>
      </c>
      <c r="BA5390" s="209">
        <v>8.298</v>
      </c>
      <c r="BB5390" s="56">
        <f>BB5391+BB5392+BB5393</f>
        <v>38.014000000000003</v>
      </c>
      <c r="BC5390" s="21">
        <f>BF5390</f>
        <v>53.62</v>
      </c>
      <c r="BD5390" s="22">
        <f t="shared" si="545"/>
        <v>51.094086021505383</v>
      </c>
      <c r="BE5390" s="21">
        <f>BC5390-BD5390</f>
        <v>2.5259139784946143</v>
      </c>
      <c r="BF5390" s="2">
        <f>45.8+BF5392</f>
        <v>53.62</v>
      </c>
      <c r="BG5390" s="10">
        <v>5</v>
      </c>
      <c r="BH5390" s="21">
        <f t="shared" si="546"/>
        <v>3.9893279999999996E-2</v>
      </c>
      <c r="BI5390" s="22">
        <f t="shared" si="546"/>
        <v>3.8014000000000006E-2</v>
      </c>
      <c r="BJ5390" s="21">
        <f>BH5390-BI5390</f>
        <v>1.8792799999999901E-3</v>
      </c>
      <c r="BK5390" s="21">
        <v>0.11325299999999998</v>
      </c>
      <c r="BL5390" s="22">
        <v>0.11325299999999998</v>
      </c>
      <c r="BM5390" s="21">
        <v>0</v>
      </c>
      <c r="BN5390" s="21">
        <f t="shared" si="544"/>
        <v>0.45301199999999991</v>
      </c>
      <c r="BO5390" s="22">
        <f t="shared" si="544"/>
        <v>0.45301199999999991</v>
      </c>
      <c r="BP5390" s="21">
        <f t="shared" si="544"/>
        <v>0</v>
      </c>
    </row>
    <row r="5391" spans="1:68" ht="11.1" hidden="1" customHeight="1" outlineLevel="2" x14ac:dyDescent="0.2">
      <c r="A5391" s="10"/>
      <c r="B5391" s="18"/>
      <c r="C5391" s="18"/>
      <c r="D5391" s="18"/>
      <c r="E5391" s="23" t="s">
        <v>4727</v>
      </c>
      <c r="F5391" s="24"/>
      <c r="G5391" s="24"/>
      <c r="H5391" s="24"/>
      <c r="I5391" s="24"/>
      <c r="J5391" s="24"/>
      <c r="K5391" s="24"/>
      <c r="L5391" s="24"/>
      <c r="M5391" s="24"/>
      <c r="N5391" s="24"/>
      <c r="O5391" s="24"/>
      <c r="P5391" s="24"/>
      <c r="Q5391" s="24"/>
      <c r="R5391" s="24"/>
      <c r="S5391" s="24"/>
      <c r="T5391" s="24"/>
      <c r="U5391" s="24"/>
      <c r="V5391" s="24"/>
      <c r="W5391" s="24"/>
      <c r="X5391" s="24"/>
      <c r="Y5391" s="24"/>
      <c r="Z5391" s="24"/>
      <c r="AA5391" s="24"/>
      <c r="AB5391" s="24"/>
      <c r="AC5391" s="24"/>
      <c r="AD5391" s="24"/>
      <c r="AE5391" s="24"/>
      <c r="AF5391" s="24"/>
      <c r="AG5391" s="24"/>
      <c r="AH5391" s="24"/>
      <c r="AI5391" s="24"/>
      <c r="AJ5391" s="24"/>
      <c r="AK5391" s="24"/>
      <c r="AL5391" s="24"/>
      <c r="AM5391" s="24"/>
      <c r="AN5391" s="24"/>
      <c r="AO5391" s="24"/>
      <c r="AP5391" s="24"/>
      <c r="AQ5391" s="24"/>
      <c r="AR5391" s="24"/>
      <c r="AS5391" s="24"/>
      <c r="AT5391" s="24"/>
      <c r="AU5391" s="24"/>
      <c r="AV5391" s="24"/>
      <c r="AW5391" s="24"/>
      <c r="AX5391" s="24"/>
      <c r="AY5391" s="24"/>
      <c r="AZ5391" s="24"/>
      <c r="BA5391" s="208">
        <v>3.742</v>
      </c>
      <c r="BB5391" s="21">
        <f t="shared" si="547"/>
        <v>3.742</v>
      </c>
      <c r="BC5391" s="21"/>
      <c r="BD5391" s="22">
        <f t="shared" si="545"/>
        <v>5.029569892473118</v>
      </c>
      <c r="BE5391" s="21"/>
      <c r="BG5391" s="10"/>
      <c r="BH5391" s="21">
        <f t="shared" si="546"/>
        <v>0</v>
      </c>
      <c r="BI5391" s="22">
        <f t="shared" si="546"/>
        <v>3.7420000000000001E-3</v>
      </c>
      <c r="BJ5391" s="21"/>
      <c r="BK5391" s="21">
        <v>0</v>
      </c>
      <c r="BL5391" s="22">
        <v>1.1226E-2</v>
      </c>
      <c r="BM5391" s="21"/>
      <c r="BN5391" s="21">
        <f t="shared" si="544"/>
        <v>0</v>
      </c>
      <c r="BO5391" s="22">
        <f t="shared" si="544"/>
        <v>4.4903999999999999E-2</v>
      </c>
      <c r="BP5391" s="21">
        <f t="shared" si="544"/>
        <v>0</v>
      </c>
    </row>
    <row r="5392" spans="1:68" ht="11.1" hidden="1" customHeight="1" outlineLevel="2" x14ac:dyDescent="0.2">
      <c r="A5392" s="10"/>
      <c r="B5392" s="18"/>
      <c r="C5392" s="18"/>
      <c r="D5392" s="18"/>
      <c r="E5392" s="23" t="s">
        <v>4728</v>
      </c>
      <c r="F5392" s="24"/>
      <c r="G5392" s="24"/>
      <c r="H5392" s="24"/>
      <c r="I5392" s="24"/>
      <c r="J5392" s="24"/>
      <c r="K5392" s="24"/>
      <c r="L5392" s="24"/>
      <c r="M5392" s="24"/>
      <c r="N5392" s="24"/>
      <c r="O5392" s="24"/>
      <c r="P5392" s="24"/>
      <c r="Q5392" s="24"/>
      <c r="R5392" s="24"/>
      <c r="S5392" s="24"/>
      <c r="T5392" s="24"/>
      <c r="U5392" s="24"/>
      <c r="V5392" s="24"/>
      <c r="W5392" s="24"/>
      <c r="X5392" s="24"/>
      <c r="Y5392" s="24"/>
      <c r="Z5392" s="24"/>
      <c r="AA5392" s="24"/>
      <c r="AB5392" s="24"/>
      <c r="AC5392" s="24"/>
      <c r="AD5392" s="24"/>
      <c r="AE5392" s="24"/>
      <c r="AF5392" s="24"/>
      <c r="AG5392" s="24"/>
      <c r="AH5392" s="24"/>
      <c r="AI5392" s="24"/>
      <c r="AJ5392" s="24"/>
      <c r="AK5392" s="24"/>
      <c r="AL5392" s="24"/>
      <c r="AM5392" s="24"/>
      <c r="AN5392" s="24"/>
      <c r="AO5392" s="24"/>
      <c r="AP5392" s="24"/>
      <c r="AQ5392" s="24"/>
      <c r="AR5392" s="24"/>
      <c r="AS5392" s="24"/>
      <c r="AT5392" s="24"/>
      <c r="AU5392" s="24"/>
      <c r="AV5392" s="24"/>
      <c r="AW5392" s="24"/>
      <c r="AX5392" s="24"/>
      <c r="AY5392" s="24"/>
      <c r="AZ5392" s="24"/>
      <c r="BA5392" s="208"/>
      <c r="BB5392" s="21">
        <v>0.26300000000000001</v>
      </c>
      <c r="BC5392" s="21"/>
      <c r="BD5392" s="22">
        <f t="shared" si="545"/>
        <v>0.353494623655914</v>
      </c>
      <c r="BE5392" s="21"/>
      <c r="BF5392" s="2">
        <v>7.82</v>
      </c>
      <c r="BG5392" s="10"/>
      <c r="BH5392" s="21">
        <f t="shared" si="546"/>
        <v>0</v>
      </c>
      <c r="BI5392" s="22">
        <f t="shared" si="546"/>
        <v>2.63E-4</v>
      </c>
      <c r="BJ5392" s="21"/>
      <c r="BK5392" s="21"/>
      <c r="BL5392" s="22"/>
      <c r="BM5392" s="21"/>
      <c r="BN5392" s="21"/>
      <c r="BO5392" s="22"/>
      <c r="BP5392" s="21"/>
    </row>
    <row r="5393" spans="1:68" ht="11.1" hidden="1" customHeight="1" outlineLevel="2" x14ac:dyDescent="0.2">
      <c r="A5393" s="10"/>
      <c r="B5393" s="18"/>
      <c r="C5393" s="18"/>
      <c r="D5393" s="18"/>
      <c r="E5393" s="23" t="s">
        <v>4729</v>
      </c>
      <c r="F5393" s="208">
        <v>22.312999999999999</v>
      </c>
      <c r="G5393" s="208">
        <v>19.599</v>
      </c>
      <c r="H5393" s="208">
        <v>13.64</v>
      </c>
      <c r="I5393" s="239">
        <v>13.891</v>
      </c>
      <c r="J5393" s="239"/>
      <c r="K5393" s="208">
        <v>3.87</v>
      </c>
      <c r="L5393" s="24"/>
      <c r="M5393" s="24"/>
      <c r="N5393" s="24"/>
      <c r="O5393" s="24"/>
      <c r="P5393" s="208">
        <v>11.516</v>
      </c>
      <c r="Q5393" s="208">
        <v>25.829000000000001</v>
      </c>
      <c r="R5393" s="208">
        <v>10.170999999999999</v>
      </c>
      <c r="S5393" s="208">
        <v>22.202000000000002</v>
      </c>
      <c r="T5393" s="208">
        <v>22.268000000000001</v>
      </c>
      <c r="U5393" s="208">
        <v>15.874000000000001</v>
      </c>
      <c r="V5393" s="208">
        <v>10.815</v>
      </c>
      <c r="W5393" s="208">
        <v>0.872</v>
      </c>
      <c r="X5393" s="24"/>
      <c r="Y5393" s="24"/>
      <c r="Z5393" s="24"/>
      <c r="AA5393" s="24"/>
      <c r="AB5393" s="208">
        <v>13.702999999999999</v>
      </c>
      <c r="AC5393" s="208">
        <v>5.2279999999999998</v>
      </c>
      <c r="AD5393" s="208">
        <v>34.009</v>
      </c>
      <c r="AE5393" s="208">
        <v>24.538</v>
      </c>
      <c r="AF5393" s="208">
        <v>22.082000000000001</v>
      </c>
      <c r="AG5393" s="208">
        <v>15.654</v>
      </c>
      <c r="AH5393" s="208">
        <v>12.131</v>
      </c>
      <c r="AI5393" s="208">
        <v>1.2709999999999999</v>
      </c>
      <c r="AJ5393" s="24"/>
      <c r="AK5393" s="24"/>
      <c r="AL5393" s="24"/>
      <c r="AM5393" s="24"/>
      <c r="AN5393" s="208">
        <v>12.215</v>
      </c>
      <c r="AO5393" s="208">
        <v>20.942</v>
      </c>
      <c r="AP5393" s="208">
        <v>24.649000000000001</v>
      </c>
      <c r="AQ5393" s="208">
        <v>22.31</v>
      </c>
      <c r="AR5393" s="208">
        <v>25.805</v>
      </c>
      <c r="AS5393" s="208">
        <v>16.768000000000001</v>
      </c>
      <c r="AT5393" s="208">
        <v>12.279</v>
      </c>
      <c r="AU5393" s="208">
        <v>0.61599999999999999</v>
      </c>
      <c r="AV5393" s="24"/>
      <c r="AW5393" s="24"/>
      <c r="AX5393" s="24"/>
      <c r="AY5393" s="208">
        <v>1.07</v>
      </c>
      <c r="AZ5393" s="208">
        <v>6.2869999999999999</v>
      </c>
      <c r="BA5393" s="208">
        <v>4.556</v>
      </c>
      <c r="BB5393" s="21">
        <f t="shared" si="547"/>
        <v>34.009</v>
      </c>
      <c r="BC5393" s="21"/>
      <c r="BD5393" s="22">
        <f t="shared" si="545"/>
        <v>45.711021505376344</v>
      </c>
      <c r="BE5393" s="21"/>
      <c r="BG5393" s="10"/>
      <c r="BH5393" s="21">
        <f t="shared" si="546"/>
        <v>0</v>
      </c>
      <c r="BI5393" s="22">
        <f t="shared" si="546"/>
        <v>3.4008999999999998E-2</v>
      </c>
      <c r="BJ5393" s="21"/>
      <c r="BK5393" s="21">
        <v>0</v>
      </c>
      <c r="BL5393" s="22">
        <v>0.10202699999999999</v>
      </c>
      <c r="BM5393" s="21"/>
      <c r="BN5393" s="21">
        <f t="shared" si="544"/>
        <v>0</v>
      </c>
      <c r="BO5393" s="22">
        <f t="shared" si="544"/>
        <v>0.40810799999999997</v>
      </c>
      <c r="BP5393" s="21">
        <f t="shared" si="544"/>
        <v>0</v>
      </c>
    </row>
    <row r="5394" spans="1:68" ht="11.1" hidden="1" customHeight="1" outlineLevel="1" collapsed="1" x14ac:dyDescent="0.2">
      <c r="A5394" s="10"/>
      <c r="B5394" s="18"/>
      <c r="C5394" s="18"/>
      <c r="D5394" s="18"/>
      <c r="E5394" s="19" t="s">
        <v>4730</v>
      </c>
      <c r="F5394" s="20"/>
      <c r="G5394" s="20"/>
      <c r="H5394" s="20"/>
      <c r="I5394" s="20"/>
      <c r="J5394" s="20"/>
      <c r="K5394" s="20"/>
      <c r="L5394" s="20"/>
      <c r="M5394" s="20"/>
      <c r="N5394" s="20"/>
      <c r="O5394" s="20"/>
      <c r="P5394" s="20"/>
      <c r="Q5394" s="20"/>
      <c r="R5394" s="20"/>
      <c r="S5394" s="20"/>
      <c r="T5394" s="20"/>
      <c r="U5394" s="20"/>
      <c r="V5394" s="20"/>
      <c r="W5394" s="20"/>
      <c r="X5394" s="20"/>
      <c r="Y5394" s="20"/>
      <c r="Z5394" s="20"/>
      <c r="AA5394" s="20"/>
      <c r="AB5394" s="20"/>
      <c r="AC5394" s="20"/>
      <c r="AD5394" s="20"/>
      <c r="AE5394" s="20"/>
      <c r="AF5394" s="20"/>
      <c r="AG5394" s="20"/>
      <c r="AH5394" s="20"/>
      <c r="AI5394" s="20"/>
      <c r="AJ5394" s="20"/>
      <c r="AK5394" s="20"/>
      <c r="AL5394" s="20"/>
      <c r="AM5394" s="20"/>
      <c r="AN5394" s="20"/>
      <c r="AO5394" s="20"/>
      <c r="AP5394" s="20"/>
      <c r="AQ5394" s="20"/>
      <c r="AR5394" s="20"/>
      <c r="AS5394" s="20"/>
      <c r="AT5394" s="20"/>
      <c r="AU5394" s="20"/>
      <c r="AV5394" s="20"/>
      <c r="AW5394" s="20"/>
      <c r="AX5394" s="20"/>
      <c r="AY5394" s="20"/>
      <c r="AZ5394" s="209">
        <v>1.6890000000000001</v>
      </c>
      <c r="BA5394" s="209">
        <v>4.6669999999999998</v>
      </c>
      <c r="BB5394" s="21">
        <f t="shared" si="547"/>
        <v>4.6669999999999998</v>
      </c>
      <c r="BC5394" s="21">
        <f>BD5394</f>
        <v>6.272849462365591</v>
      </c>
      <c r="BD5394" s="22">
        <f t="shared" si="545"/>
        <v>6.272849462365591</v>
      </c>
      <c r="BE5394" s="21">
        <f>BC5394-BD5394</f>
        <v>0</v>
      </c>
      <c r="BF5394" s="66">
        <v>3.52</v>
      </c>
      <c r="BG5394" s="10">
        <v>6</v>
      </c>
      <c r="BH5394" s="21">
        <f t="shared" si="546"/>
        <v>4.6669999999999993E-3</v>
      </c>
      <c r="BI5394" s="22">
        <f t="shared" si="546"/>
        <v>4.6669999999999993E-3</v>
      </c>
      <c r="BJ5394" s="21">
        <f>BH5394-BI5394</f>
        <v>0</v>
      </c>
      <c r="BK5394" s="21">
        <v>1.4000999999999998E-2</v>
      </c>
      <c r="BL5394" s="22">
        <v>1.4000999999999998E-2</v>
      </c>
      <c r="BM5394" s="21">
        <v>0</v>
      </c>
      <c r="BN5394" s="21">
        <f t="shared" si="544"/>
        <v>5.6003999999999991E-2</v>
      </c>
      <c r="BO5394" s="22">
        <f t="shared" si="544"/>
        <v>5.6003999999999991E-2</v>
      </c>
      <c r="BP5394" s="21">
        <f t="shared" si="544"/>
        <v>0</v>
      </c>
    </row>
    <row r="5395" spans="1:68" ht="11.1" hidden="1" customHeight="1" outlineLevel="2" x14ac:dyDescent="0.2">
      <c r="A5395" s="10"/>
      <c r="B5395" s="18"/>
      <c r="C5395" s="18"/>
      <c r="D5395" s="18"/>
      <c r="E5395" s="23" t="s">
        <v>4731</v>
      </c>
      <c r="F5395" s="24"/>
      <c r="G5395" s="24"/>
      <c r="H5395" s="24"/>
      <c r="I5395" s="24"/>
      <c r="J5395" s="24"/>
      <c r="K5395" s="24"/>
      <c r="L5395" s="24"/>
      <c r="M5395" s="24"/>
      <c r="N5395" s="24"/>
      <c r="O5395" s="24"/>
      <c r="P5395" s="24"/>
      <c r="Q5395" s="24"/>
      <c r="R5395" s="24"/>
      <c r="S5395" s="24"/>
      <c r="T5395" s="24"/>
      <c r="U5395" s="24"/>
      <c r="V5395" s="24"/>
      <c r="W5395" s="24"/>
      <c r="X5395" s="24"/>
      <c r="Y5395" s="24"/>
      <c r="Z5395" s="24"/>
      <c r="AA5395" s="24"/>
      <c r="AB5395" s="24"/>
      <c r="AC5395" s="24"/>
      <c r="AD5395" s="24"/>
      <c r="AE5395" s="24"/>
      <c r="AF5395" s="24"/>
      <c r="AG5395" s="24"/>
      <c r="AH5395" s="24"/>
      <c r="AI5395" s="24"/>
      <c r="AJ5395" s="24"/>
      <c r="AK5395" s="24"/>
      <c r="AL5395" s="24"/>
      <c r="AM5395" s="24"/>
      <c r="AN5395" s="24"/>
      <c r="AO5395" s="24"/>
      <c r="AP5395" s="24"/>
      <c r="AQ5395" s="24"/>
      <c r="AR5395" s="24"/>
      <c r="AS5395" s="24"/>
      <c r="AT5395" s="24"/>
      <c r="AU5395" s="24"/>
      <c r="AV5395" s="24"/>
      <c r="AW5395" s="24"/>
      <c r="AX5395" s="24"/>
      <c r="AY5395" s="24"/>
      <c r="AZ5395" s="208">
        <v>1.6890000000000001</v>
      </c>
      <c r="BA5395" s="208">
        <v>4.6669999999999998</v>
      </c>
      <c r="BB5395" s="21">
        <f t="shared" si="547"/>
        <v>4.6669999999999998</v>
      </c>
      <c r="BC5395" s="21"/>
      <c r="BD5395" s="22">
        <f t="shared" si="545"/>
        <v>6.272849462365591</v>
      </c>
      <c r="BE5395" s="21"/>
      <c r="BG5395" s="10"/>
      <c r="BH5395" s="21">
        <f t="shared" si="546"/>
        <v>0</v>
      </c>
      <c r="BI5395" s="22">
        <f t="shared" si="546"/>
        <v>4.6669999999999993E-3</v>
      </c>
      <c r="BJ5395" s="21"/>
      <c r="BK5395" s="21">
        <v>0</v>
      </c>
      <c r="BL5395" s="22">
        <v>1.4000999999999998E-2</v>
      </c>
      <c r="BM5395" s="21"/>
      <c r="BN5395" s="21">
        <f t="shared" si="544"/>
        <v>0</v>
      </c>
      <c r="BO5395" s="22">
        <f t="shared" si="544"/>
        <v>5.6003999999999991E-2</v>
      </c>
      <c r="BP5395" s="21">
        <f t="shared" si="544"/>
        <v>0</v>
      </c>
    </row>
    <row r="5396" spans="1:68" ht="11.1" hidden="1" customHeight="1" outlineLevel="1" collapsed="1" x14ac:dyDescent="0.2">
      <c r="A5396" s="10"/>
      <c r="B5396" s="18"/>
      <c r="C5396" s="18"/>
      <c r="D5396" s="18"/>
      <c r="E5396" s="19" t="s">
        <v>4732</v>
      </c>
      <c r="F5396" s="20"/>
      <c r="G5396" s="20"/>
      <c r="H5396" s="20"/>
      <c r="I5396" s="20"/>
      <c r="J5396" s="20"/>
      <c r="K5396" s="20"/>
      <c r="L5396" s="20"/>
      <c r="M5396" s="20"/>
      <c r="N5396" s="20"/>
      <c r="O5396" s="20"/>
      <c r="P5396" s="20"/>
      <c r="Q5396" s="20"/>
      <c r="R5396" s="20"/>
      <c r="S5396" s="20"/>
      <c r="T5396" s="20"/>
      <c r="U5396" s="209">
        <v>2.0670000000000002</v>
      </c>
      <c r="V5396" s="209">
        <v>1.153</v>
      </c>
      <c r="W5396" s="209">
        <v>0.36699999999999999</v>
      </c>
      <c r="X5396" s="209">
        <v>0.19</v>
      </c>
      <c r="Y5396" s="209">
        <v>0.193</v>
      </c>
      <c r="Z5396" s="209">
        <v>0.23300000000000001</v>
      </c>
      <c r="AA5396" s="209">
        <v>0.113</v>
      </c>
      <c r="AB5396" s="209">
        <v>2.1949999999999998</v>
      </c>
      <c r="AC5396" s="209">
        <v>2.294</v>
      </c>
      <c r="AD5396" s="209">
        <v>4.1050000000000004</v>
      </c>
      <c r="AE5396" s="209">
        <v>3.25</v>
      </c>
      <c r="AF5396" s="209">
        <v>3.9359999999999999</v>
      </c>
      <c r="AG5396" s="209">
        <v>2.5</v>
      </c>
      <c r="AH5396" s="209">
        <v>0.63700000000000001</v>
      </c>
      <c r="AI5396" s="209">
        <v>0.61499999999999999</v>
      </c>
      <c r="AJ5396" s="209">
        <v>0.125</v>
      </c>
      <c r="AK5396" s="20"/>
      <c r="AL5396" s="209">
        <v>6.8000000000000005E-2</v>
      </c>
      <c r="AM5396" s="20"/>
      <c r="AN5396" s="209">
        <v>2.0790000000000002</v>
      </c>
      <c r="AO5396" s="209">
        <v>4.1550000000000002</v>
      </c>
      <c r="AP5396" s="209">
        <v>3.5</v>
      </c>
      <c r="AQ5396" s="209">
        <v>3.97</v>
      </c>
      <c r="AR5396" s="209">
        <v>3</v>
      </c>
      <c r="AS5396" s="209">
        <v>3.4089999999999998</v>
      </c>
      <c r="AT5396" s="209">
        <v>1.1000000000000001</v>
      </c>
      <c r="AU5396" s="209">
        <v>1.397</v>
      </c>
      <c r="AV5396" s="20"/>
      <c r="AW5396" s="209">
        <v>1.9E-2</v>
      </c>
      <c r="AX5396" s="20"/>
      <c r="AY5396" s="20"/>
      <c r="AZ5396" s="209">
        <v>1.605</v>
      </c>
      <c r="BA5396" s="209">
        <v>4.0369999999999999</v>
      </c>
      <c r="BB5396" s="21">
        <f t="shared" si="547"/>
        <v>4.1550000000000002</v>
      </c>
      <c r="BC5396" s="21">
        <f>BF5396</f>
        <v>9.68</v>
      </c>
      <c r="BD5396" s="22">
        <f t="shared" si="545"/>
        <v>5.584677419354839</v>
      </c>
      <c r="BE5396" s="21">
        <f>BC5396-BD5396</f>
        <v>4.0953225806451607</v>
      </c>
      <c r="BF5396" s="2">
        <v>9.68</v>
      </c>
      <c r="BG5396" s="10">
        <v>6</v>
      </c>
      <c r="BH5396" s="21">
        <f t="shared" si="546"/>
        <v>7.2019199999999997E-3</v>
      </c>
      <c r="BI5396" s="22">
        <f t="shared" si="546"/>
        <v>4.1549999999999998E-3</v>
      </c>
      <c r="BJ5396" s="21">
        <f>BH5396-BI5396</f>
        <v>3.0469199999999998E-3</v>
      </c>
      <c r="BK5396" s="21">
        <v>2.1605759999999998E-2</v>
      </c>
      <c r="BL5396" s="22">
        <v>1.2465E-2</v>
      </c>
      <c r="BM5396" s="21">
        <v>9.1407599999999978E-3</v>
      </c>
      <c r="BN5396" s="21">
        <f t="shared" si="544"/>
        <v>8.6423039999999993E-2</v>
      </c>
      <c r="BO5396" s="22">
        <f t="shared" si="544"/>
        <v>4.9860000000000002E-2</v>
      </c>
      <c r="BP5396" s="21">
        <f t="shared" si="544"/>
        <v>3.6563039999999991E-2</v>
      </c>
    </row>
    <row r="5397" spans="1:68" ht="11.1" hidden="1" customHeight="1" outlineLevel="2" x14ac:dyDescent="0.2">
      <c r="A5397" s="10"/>
      <c r="B5397" s="18"/>
      <c r="C5397" s="18"/>
      <c r="D5397" s="18"/>
      <c r="E5397" s="23" t="s">
        <v>4733</v>
      </c>
      <c r="F5397" s="24"/>
      <c r="G5397" s="24"/>
      <c r="H5397" s="24"/>
      <c r="I5397" s="24"/>
      <c r="J5397" s="24"/>
      <c r="K5397" s="24"/>
      <c r="L5397" s="24"/>
      <c r="M5397" s="24"/>
      <c r="N5397" s="24"/>
      <c r="O5397" s="24"/>
      <c r="P5397" s="24"/>
      <c r="Q5397" s="24"/>
      <c r="R5397" s="24"/>
      <c r="S5397" s="24"/>
      <c r="T5397" s="24"/>
      <c r="U5397" s="208">
        <v>2.0670000000000002</v>
      </c>
      <c r="V5397" s="208">
        <v>1.153</v>
      </c>
      <c r="W5397" s="208">
        <v>0.36699999999999999</v>
      </c>
      <c r="X5397" s="208">
        <v>0.19</v>
      </c>
      <c r="Y5397" s="208">
        <v>0.193</v>
      </c>
      <c r="Z5397" s="208">
        <v>0.23300000000000001</v>
      </c>
      <c r="AA5397" s="208">
        <v>0.113</v>
      </c>
      <c r="AB5397" s="208">
        <v>2.1949999999999998</v>
      </c>
      <c r="AC5397" s="208">
        <v>2.294</v>
      </c>
      <c r="AD5397" s="208">
        <v>4.1050000000000004</v>
      </c>
      <c r="AE5397" s="208">
        <v>3.25</v>
      </c>
      <c r="AF5397" s="208">
        <v>3.9359999999999999</v>
      </c>
      <c r="AG5397" s="208">
        <v>2.5</v>
      </c>
      <c r="AH5397" s="208">
        <v>0.63700000000000001</v>
      </c>
      <c r="AI5397" s="208">
        <v>0.61499999999999999</v>
      </c>
      <c r="AJ5397" s="208">
        <v>0.125</v>
      </c>
      <c r="AK5397" s="24"/>
      <c r="AL5397" s="208">
        <v>6.8000000000000005E-2</v>
      </c>
      <c r="AM5397" s="24"/>
      <c r="AN5397" s="208">
        <v>2.0790000000000002</v>
      </c>
      <c r="AO5397" s="208">
        <v>4.1550000000000002</v>
      </c>
      <c r="AP5397" s="208">
        <v>3.5</v>
      </c>
      <c r="AQ5397" s="208">
        <v>3.97</v>
      </c>
      <c r="AR5397" s="208">
        <v>3</v>
      </c>
      <c r="AS5397" s="208">
        <v>3.4089999999999998</v>
      </c>
      <c r="AT5397" s="208">
        <v>1.1000000000000001</v>
      </c>
      <c r="AU5397" s="208">
        <v>1.397</v>
      </c>
      <c r="AV5397" s="24"/>
      <c r="AW5397" s="208">
        <v>1.9E-2</v>
      </c>
      <c r="AX5397" s="24"/>
      <c r="AY5397" s="24"/>
      <c r="AZ5397" s="208">
        <v>1.605</v>
      </c>
      <c r="BA5397" s="208">
        <v>4.0369999999999999</v>
      </c>
      <c r="BB5397" s="21">
        <f t="shared" si="547"/>
        <v>4.1550000000000002</v>
      </c>
      <c r="BC5397" s="21"/>
      <c r="BD5397" s="22">
        <f t="shared" si="545"/>
        <v>5.584677419354839</v>
      </c>
      <c r="BE5397" s="21"/>
      <c r="BG5397" s="10"/>
      <c r="BH5397" s="21">
        <f t="shared" si="546"/>
        <v>0</v>
      </c>
      <c r="BI5397" s="22">
        <f t="shared" si="546"/>
        <v>4.1549999999999998E-3</v>
      </c>
      <c r="BJ5397" s="21"/>
      <c r="BK5397" s="21">
        <v>0</v>
      </c>
      <c r="BL5397" s="22">
        <v>1.2465E-2</v>
      </c>
      <c r="BM5397" s="21"/>
      <c r="BN5397" s="21">
        <f t="shared" ref="BN5397:BP5462" si="548">BK5397*4</f>
        <v>0</v>
      </c>
      <c r="BO5397" s="22">
        <f t="shared" si="548"/>
        <v>4.9860000000000002E-2</v>
      </c>
      <c r="BP5397" s="21">
        <f t="shared" si="548"/>
        <v>0</v>
      </c>
    </row>
    <row r="5398" spans="1:68" ht="11.1" hidden="1" customHeight="1" outlineLevel="1" collapsed="1" x14ac:dyDescent="0.2">
      <c r="A5398" s="10"/>
      <c r="B5398" s="18"/>
      <c r="C5398" s="18"/>
      <c r="D5398" s="18"/>
      <c r="E5398" s="19" t="s">
        <v>4734</v>
      </c>
      <c r="F5398" s="209">
        <v>6.9379999999999997</v>
      </c>
      <c r="G5398" s="20"/>
      <c r="H5398" s="209">
        <v>6.3129999999999997</v>
      </c>
      <c r="I5398" s="240">
        <v>1.6339999999999999</v>
      </c>
      <c r="J5398" s="240"/>
      <c r="K5398" s="20"/>
      <c r="L5398" s="20"/>
      <c r="M5398" s="20"/>
      <c r="N5398" s="20"/>
      <c r="O5398" s="20"/>
      <c r="P5398" s="209">
        <v>3.1280000000000001</v>
      </c>
      <c r="Q5398" s="209">
        <v>1.9730000000000001</v>
      </c>
      <c r="R5398" s="209">
        <v>3.3940000000000001</v>
      </c>
      <c r="S5398" s="209">
        <v>4.0030000000000001</v>
      </c>
      <c r="T5398" s="209">
        <v>3.2290000000000001</v>
      </c>
      <c r="U5398" s="209">
        <v>1.4610000000000001</v>
      </c>
      <c r="V5398" s="209">
        <v>0.85499999999999998</v>
      </c>
      <c r="W5398" s="20"/>
      <c r="X5398" s="20"/>
      <c r="Y5398" s="20"/>
      <c r="Z5398" s="20"/>
      <c r="AA5398" s="209">
        <v>1.016</v>
      </c>
      <c r="AB5398" s="20"/>
      <c r="AC5398" s="209">
        <v>3.5329999999999999</v>
      </c>
      <c r="AD5398" s="209">
        <v>2.895</v>
      </c>
      <c r="AE5398" s="209">
        <v>2.6509999999999998</v>
      </c>
      <c r="AF5398" s="209">
        <v>2.9009999999999998</v>
      </c>
      <c r="AG5398" s="209">
        <v>1.222</v>
      </c>
      <c r="AH5398" s="209">
        <v>0.91400000000000003</v>
      </c>
      <c r="AI5398" s="209">
        <v>0.373</v>
      </c>
      <c r="AJ5398" s="209">
        <v>7.6999999999999999E-2</v>
      </c>
      <c r="AK5398" s="20"/>
      <c r="AL5398" s="20"/>
      <c r="AM5398" s="209">
        <v>0.53200000000000003</v>
      </c>
      <c r="AN5398" s="209">
        <v>1.014</v>
      </c>
      <c r="AO5398" s="209">
        <v>2.5680000000000001</v>
      </c>
      <c r="AP5398" s="209">
        <v>2.5870000000000002</v>
      </c>
      <c r="AQ5398" s="209">
        <v>3.1989999999999998</v>
      </c>
      <c r="AR5398" s="209">
        <v>2.8079999999999998</v>
      </c>
      <c r="AS5398" s="209">
        <v>1.544</v>
      </c>
      <c r="AT5398" s="209">
        <v>0.84</v>
      </c>
      <c r="AU5398" s="209">
        <v>0.47399999999999998</v>
      </c>
      <c r="AV5398" s="20"/>
      <c r="AW5398" s="20"/>
      <c r="AX5398" s="20"/>
      <c r="AY5398" s="209">
        <v>0.34300000000000003</v>
      </c>
      <c r="AZ5398" s="209">
        <v>0.79400000000000004</v>
      </c>
      <c r="BA5398" s="209">
        <v>1.929</v>
      </c>
      <c r="BB5398" s="21">
        <v>4.5819999999999999</v>
      </c>
      <c r="BC5398" s="21">
        <f>BD5398</f>
        <v>6.158602150537634</v>
      </c>
      <c r="BD5398" s="22">
        <f t="shared" si="545"/>
        <v>6.158602150537634</v>
      </c>
      <c r="BE5398" s="21">
        <f>BC5398-BD5398</f>
        <v>0</v>
      </c>
      <c r="BF5398" s="2">
        <v>2.46</v>
      </c>
      <c r="BG5398" s="10">
        <v>6</v>
      </c>
      <c r="BH5398" s="21">
        <f t="shared" si="546"/>
        <v>4.5820000000000001E-3</v>
      </c>
      <c r="BI5398" s="22">
        <f t="shared" si="546"/>
        <v>4.5820000000000001E-3</v>
      </c>
      <c r="BJ5398" s="21">
        <f>BH5398-BI5398</f>
        <v>0</v>
      </c>
      <c r="BK5398" s="21">
        <v>1.3746000000000001E-2</v>
      </c>
      <c r="BL5398" s="22">
        <v>1.3746000000000001E-2</v>
      </c>
      <c r="BM5398" s="21">
        <v>0</v>
      </c>
      <c r="BN5398" s="21">
        <f t="shared" si="548"/>
        <v>5.4984000000000005E-2</v>
      </c>
      <c r="BO5398" s="22">
        <f t="shared" si="548"/>
        <v>5.4984000000000005E-2</v>
      </c>
      <c r="BP5398" s="21">
        <f t="shared" si="548"/>
        <v>0</v>
      </c>
    </row>
    <row r="5399" spans="1:68" ht="11.1" hidden="1" customHeight="1" outlineLevel="2" x14ac:dyDescent="0.2">
      <c r="A5399" s="10"/>
      <c r="B5399" s="18"/>
      <c r="C5399" s="18"/>
      <c r="D5399" s="18"/>
      <c r="E5399" s="23" t="s">
        <v>4735</v>
      </c>
      <c r="F5399" s="208">
        <v>4.5229999999999997</v>
      </c>
      <c r="G5399" s="24"/>
      <c r="H5399" s="208">
        <v>4.5819999999999999</v>
      </c>
      <c r="I5399" s="239">
        <v>1.0529999999999999</v>
      </c>
      <c r="J5399" s="239"/>
      <c r="K5399" s="24"/>
      <c r="L5399" s="24"/>
      <c r="M5399" s="24"/>
      <c r="N5399" s="24"/>
      <c r="O5399" s="24"/>
      <c r="P5399" s="208">
        <v>1.9019999999999999</v>
      </c>
      <c r="Q5399" s="208">
        <v>1.4079999999999999</v>
      </c>
      <c r="R5399" s="208">
        <v>2.476</v>
      </c>
      <c r="S5399" s="208">
        <v>2.9590000000000001</v>
      </c>
      <c r="T5399" s="208">
        <v>3.2290000000000001</v>
      </c>
      <c r="U5399" s="208">
        <v>1.4610000000000001</v>
      </c>
      <c r="V5399" s="208">
        <v>0.85499999999999998</v>
      </c>
      <c r="W5399" s="24"/>
      <c r="X5399" s="24"/>
      <c r="Y5399" s="24"/>
      <c r="Z5399" s="24"/>
      <c r="AA5399" s="208">
        <v>1.016</v>
      </c>
      <c r="AB5399" s="24"/>
      <c r="AC5399" s="208">
        <v>3.5329999999999999</v>
      </c>
      <c r="AD5399" s="208">
        <v>2.895</v>
      </c>
      <c r="AE5399" s="208">
        <v>2.6509999999999998</v>
      </c>
      <c r="AF5399" s="208">
        <v>2.9009999999999998</v>
      </c>
      <c r="AG5399" s="208">
        <v>1.222</v>
      </c>
      <c r="AH5399" s="208">
        <v>0.91400000000000003</v>
      </c>
      <c r="AI5399" s="208">
        <v>0.373</v>
      </c>
      <c r="AJ5399" s="208">
        <v>7.6999999999999999E-2</v>
      </c>
      <c r="AK5399" s="24"/>
      <c r="AL5399" s="24"/>
      <c r="AM5399" s="208">
        <v>0.53200000000000003</v>
      </c>
      <c r="AN5399" s="208">
        <v>1.014</v>
      </c>
      <c r="AO5399" s="208">
        <v>2.5680000000000001</v>
      </c>
      <c r="AP5399" s="208">
        <v>2.5870000000000002</v>
      </c>
      <c r="AQ5399" s="208">
        <v>3.1989999999999998</v>
      </c>
      <c r="AR5399" s="208">
        <v>2.8079999999999998</v>
      </c>
      <c r="AS5399" s="208">
        <v>1.544</v>
      </c>
      <c r="AT5399" s="208">
        <v>0.84</v>
      </c>
      <c r="AU5399" s="208">
        <v>0.47399999999999998</v>
      </c>
      <c r="AV5399" s="24"/>
      <c r="AW5399" s="24"/>
      <c r="AX5399" s="24"/>
      <c r="AY5399" s="208">
        <v>0.34300000000000003</v>
      </c>
      <c r="AZ5399" s="208">
        <v>0.79400000000000004</v>
      </c>
      <c r="BA5399" s="208">
        <v>1.929</v>
      </c>
      <c r="BB5399" s="21">
        <f t="shared" si="547"/>
        <v>4.5819999999999999</v>
      </c>
      <c r="BC5399" s="21"/>
      <c r="BD5399" s="22">
        <f t="shared" si="545"/>
        <v>6.158602150537634</v>
      </c>
      <c r="BE5399" s="21"/>
      <c r="BG5399" s="10"/>
      <c r="BH5399" s="21">
        <f t="shared" si="546"/>
        <v>0</v>
      </c>
      <c r="BI5399" s="22">
        <f t="shared" si="546"/>
        <v>4.5820000000000001E-3</v>
      </c>
      <c r="BJ5399" s="21"/>
      <c r="BK5399" s="21">
        <v>0</v>
      </c>
      <c r="BL5399" s="22">
        <v>1.3746000000000001E-2</v>
      </c>
      <c r="BM5399" s="21"/>
      <c r="BN5399" s="21">
        <f t="shared" si="548"/>
        <v>0</v>
      </c>
      <c r="BO5399" s="22">
        <f t="shared" si="548"/>
        <v>5.4984000000000005E-2</v>
      </c>
      <c r="BP5399" s="21">
        <f t="shared" si="548"/>
        <v>0</v>
      </c>
    </row>
    <row r="5400" spans="1:68" ht="11.1" hidden="1" customHeight="1" outlineLevel="1" collapsed="1" x14ac:dyDescent="0.2">
      <c r="A5400" s="10"/>
      <c r="B5400" s="18"/>
      <c r="C5400" s="18"/>
      <c r="D5400" s="18"/>
      <c r="E5400" s="19" t="s">
        <v>4736</v>
      </c>
      <c r="F5400" s="209">
        <v>8.3970000000000002</v>
      </c>
      <c r="G5400" s="209">
        <v>7.3079999999999998</v>
      </c>
      <c r="H5400" s="209">
        <v>6.008</v>
      </c>
      <c r="I5400" s="240">
        <v>4.0179999999999998</v>
      </c>
      <c r="J5400" s="240"/>
      <c r="K5400" s="209">
        <v>1.4610000000000001</v>
      </c>
      <c r="L5400" s="20"/>
      <c r="M5400" s="20"/>
      <c r="N5400" s="20"/>
      <c r="O5400" s="209">
        <v>1.5329999999999999</v>
      </c>
      <c r="P5400" s="209">
        <v>6.7939999999999996</v>
      </c>
      <c r="Q5400" s="209">
        <v>9.2240000000000002</v>
      </c>
      <c r="R5400" s="209">
        <v>10.776999999999999</v>
      </c>
      <c r="S5400" s="209">
        <v>12.067</v>
      </c>
      <c r="T5400" s="209">
        <v>10.571999999999999</v>
      </c>
      <c r="U5400" s="209">
        <v>7.7320000000000002</v>
      </c>
      <c r="V5400" s="209">
        <v>4.8769999999999998</v>
      </c>
      <c r="W5400" s="209">
        <v>1.292</v>
      </c>
      <c r="X5400" s="20"/>
      <c r="Y5400" s="20"/>
      <c r="Z5400" s="20"/>
      <c r="AA5400" s="209">
        <v>0.497</v>
      </c>
      <c r="AB5400" s="209">
        <v>6.1349999999999998</v>
      </c>
      <c r="AC5400" s="209">
        <v>7.6230000000000002</v>
      </c>
      <c r="AD5400" s="209">
        <v>10.076000000000001</v>
      </c>
      <c r="AE5400" s="209">
        <v>8.3859999999999992</v>
      </c>
      <c r="AF5400" s="209">
        <v>7.351</v>
      </c>
      <c r="AG5400" s="209">
        <v>5.4409999999999998</v>
      </c>
      <c r="AH5400" s="209">
        <v>3.9929999999999999</v>
      </c>
      <c r="AI5400" s="209">
        <v>2.9510000000000001</v>
      </c>
      <c r="AJ5400" s="20"/>
      <c r="AK5400" s="20"/>
      <c r="AL5400" s="20"/>
      <c r="AM5400" s="209">
        <v>1.9670000000000001</v>
      </c>
      <c r="AN5400" s="209">
        <v>5.3230000000000004</v>
      </c>
      <c r="AO5400" s="209">
        <v>7.7220000000000004</v>
      </c>
      <c r="AP5400" s="209">
        <v>11.471</v>
      </c>
      <c r="AQ5400" s="209">
        <v>16.675999999999998</v>
      </c>
      <c r="AR5400" s="209">
        <v>2.2669999999999999</v>
      </c>
      <c r="AS5400" s="209">
        <v>8.2059999999999995</v>
      </c>
      <c r="AT5400" s="209">
        <v>3.8759999999999999</v>
      </c>
      <c r="AU5400" s="209">
        <v>1.006</v>
      </c>
      <c r="AV5400" s="20"/>
      <c r="AW5400" s="20"/>
      <c r="AX5400" s="20"/>
      <c r="AY5400" s="209">
        <v>1.4870000000000001</v>
      </c>
      <c r="AZ5400" s="209">
        <v>4.3479999999999999</v>
      </c>
      <c r="BA5400" s="209">
        <v>6.4539999999999997</v>
      </c>
      <c r="BB5400" s="21">
        <f t="shared" si="547"/>
        <v>16.675999999999998</v>
      </c>
      <c r="BC5400" s="21">
        <f>BF5400</f>
        <v>45.73</v>
      </c>
      <c r="BD5400" s="22">
        <f t="shared" si="545"/>
        <v>22.413978494623652</v>
      </c>
      <c r="BE5400" s="21">
        <f>BC5400-BD5400</f>
        <v>23.316021505376344</v>
      </c>
      <c r="BF5400" s="2">
        <v>45.73</v>
      </c>
      <c r="BG5400" s="10">
        <v>6</v>
      </c>
      <c r="BH5400" s="21">
        <f t="shared" si="546"/>
        <v>3.4023120000000004E-2</v>
      </c>
      <c r="BI5400" s="22">
        <f t="shared" si="546"/>
        <v>1.6676E-2</v>
      </c>
      <c r="BJ5400" s="21">
        <f>BH5400-BI5400</f>
        <v>1.7347120000000004E-2</v>
      </c>
      <c r="BK5400" s="21">
        <v>0.10206936000000001</v>
      </c>
      <c r="BL5400" s="22">
        <v>5.0028000000000003E-2</v>
      </c>
      <c r="BM5400" s="21">
        <v>5.2041360000000009E-2</v>
      </c>
      <c r="BN5400" s="21">
        <f t="shared" si="548"/>
        <v>0.40827744000000005</v>
      </c>
      <c r="BO5400" s="22">
        <f t="shared" si="548"/>
        <v>0.20011200000000001</v>
      </c>
      <c r="BP5400" s="21">
        <f t="shared" si="548"/>
        <v>0.20816544000000003</v>
      </c>
    </row>
    <row r="5401" spans="1:68" ht="11.1" hidden="1" customHeight="1" outlineLevel="2" x14ac:dyDescent="0.2">
      <c r="A5401" s="10"/>
      <c r="B5401" s="18"/>
      <c r="C5401" s="18"/>
      <c r="D5401" s="18"/>
      <c r="E5401" s="23" t="s">
        <v>4737</v>
      </c>
      <c r="F5401" s="208">
        <v>8.3970000000000002</v>
      </c>
      <c r="G5401" s="208">
        <v>7.3079999999999998</v>
      </c>
      <c r="H5401" s="208">
        <v>6.008</v>
      </c>
      <c r="I5401" s="239">
        <v>4.0179999999999998</v>
      </c>
      <c r="J5401" s="239"/>
      <c r="K5401" s="208">
        <v>1.4610000000000001</v>
      </c>
      <c r="L5401" s="24"/>
      <c r="M5401" s="24"/>
      <c r="N5401" s="24"/>
      <c r="O5401" s="208">
        <v>1.5329999999999999</v>
      </c>
      <c r="P5401" s="208">
        <v>6.7939999999999996</v>
      </c>
      <c r="Q5401" s="208">
        <v>9.2240000000000002</v>
      </c>
      <c r="R5401" s="208">
        <v>10.776999999999999</v>
      </c>
      <c r="S5401" s="208">
        <v>12.067</v>
      </c>
      <c r="T5401" s="208">
        <v>10.571999999999999</v>
      </c>
      <c r="U5401" s="208">
        <v>7.7320000000000002</v>
      </c>
      <c r="V5401" s="208">
        <v>4.8769999999999998</v>
      </c>
      <c r="W5401" s="208">
        <v>1.292</v>
      </c>
      <c r="X5401" s="24"/>
      <c r="Y5401" s="24"/>
      <c r="Z5401" s="24"/>
      <c r="AA5401" s="208">
        <v>0.497</v>
      </c>
      <c r="AB5401" s="208">
        <v>6.1349999999999998</v>
      </c>
      <c r="AC5401" s="208">
        <v>7.6230000000000002</v>
      </c>
      <c r="AD5401" s="208">
        <v>10.076000000000001</v>
      </c>
      <c r="AE5401" s="208">
        <v>8.3859999999999992</v>
      </c>
      <c r="AF5401" s="208">
        <v>7.351</v>
      </c>
      <c r="AG5401" s="208">
        <v>5.4409999999999998</v>
      </c>
      <c r="AH5401" s="208">
        <v>3.9929999999999999</v>
      </c>
      <c r="AI5401" s="208">
        <v>2.9510000000000001</v>
      </c>
      <c r="AJ5401" s="24"/>
      <c r="AK5401" s="24"/>
      <c r="AL5401" s="24"/>
      <c r="AM5401" s="208">
        <v>1.9670000000000001</v>
      </c>
      <c r="AN5401" s="208">
        <v>5.3230000000000004</v>
      </c>
      <c r="AO5401" s="208">
        <v>7.7220000000000004</v>
      </c>
      <c r="AP5401" s="208">
        <v>11.471</v>
      </c>
      <c r="AQ5401" s="208">
        <v>16.675999999999998</v>
      </c>
      <c r="AR5401" s="208">
        <v>2.2669999999999999</v>
      </c>
      <c r="AS5401" s="208">
        <v>8.2059999999999995</v>
      </c>
      <c r="AT5401" s="208">
        <v>3.8759999999999999</v>
      </c>
      <c r="AU5401" s="208">
        <v>1.006</v>
      </c>
      <c r="AV5401" s="24"/>
      <c r="AW5401" s="24"/>
      <c r="AX5401" s="24"/>
      <c r="AY5401" s="208">
        <v>1.4870000000000001</v>
      </c>
      <c r="AZ5401" s="208">
        <v>4.3479999999999999</v>
      </c>
      <c r="BA5401" s="208">
        <v>6.4539999999999997</v>
      </c>
      <c r="BB5401" s="21">
        <f t="shared" si="547"/>
        <v>16.675999999999998</v>
      </c>
      <c r="BC5401" s="21"/>
      <c r="BD5401" s="22">
        <f t="shared" si="545"/>
        <v>22.413978494623652</v>
      </c>
      <c r="BE5401" s="21"/>
      <c r="BG5401" s="10"/>
      <c r="BH5401" s="21">
        <f t="shared" si="546"/>
        <v>0</v>
      </c>
      <c r="BI5401" s="22">
        <f t="shared" si="546"/>
        <v>1.6676E-2</v>
      </c>
      <c r="BJ5401" s="21"/>
      <c r="BK5401" s="21">
        <v>0</v>
      </c>
      <c r="BL5401" s="22">
        <v>5.0028000000000003E-2</v>
      </c>
      <c r="BM5401" s="21"/>
      <c r="BN5401" s="21">
        <f t="shared" si="548"/>
        <v>0</v>
      </c>
      <c r="BO5401" s="22">
        <f t="shared" si="548"/>
        <v>0.20011200000000001</v>
      </c>
      <c r="BP5401" s="21">
        <f t="shared" si="548"/>
        <v>0</v>
      </c>
    </row>
    <row r="5402" spans="1:68" ht="11.25" hidden="1" customHeight="1" outlineLevel="1" collapsed="1" x14ac:dyDescent="0.2">
      <c r="A5402" s="10"/>
      <c r="B5402" s="18"/>
      <c r="C5402" s="18"/>
      <c r="D5402" s="18"/>
      <c r="E5402" s="19" t="s">
        <v>4738</v>
      </c>
      <c r="F5402" s="209">
        <v>15.289</v>
      </c>
      <c r="G5402" s="20"/>
      <c r="H5402" s="209">
        <v>37.286999999999999</v>
      </c>
      <c r="I5402" s="20"/>
      <c r="J5402" s="20"/>
      <c r="K5402" s="20"/>
      <c r="L5402" s="20"/>
      <c r="M5402" s="20"/>
      <c r="N5402" s="20"/>
      <c r="O5402" s="20"/>
      <c r="P5402" s="20"/>
      <c r="Q5402" s="20"/>
      <c r="R5402" s="209">
        <v>57.021000000000001</v>
      </c>
      <c r="S5402" s="209">
        <v>14.531000000000001</v>
      </c>
      <c r="T5402" s="209">
        <v>20.271999999999998</v>
      </c>
      <c r="U5402" s="209">
        <v>15.401999999999999</v>
      </c>
      <c r="V5402" s="209">
        <v>7</v>
      </c>
      <c r="W5402" s="209">
        <v>4.3949999999999996</v>
      </c>
      <c r="X5402" s="20"/>
      <c r="Y5402" s="20"/>
      <c r="Z5402" s="20"/>
      <c r="AA5402" s="209">
        <v>9.1999999999999998E-2</v>
      </c>
      <c r="AB5402" s="209">
        <v>14.792999999999999</v>
      </c>
      <c r="AC5402" s="209">
        <v>13.823</v>
      </c>
      <c r="AD5402" s="209">
        <v>40.991</v>
      </c>
      <c r="AE5402" s="209">
        <v>0.21299999999999999</v>
      </c>
      <c r="AF5402" s="209">
        <v>18.951000000000001</v>
      </c>
      <c r="AG5402" s="209">
        <v>14.074</v>
      </c>
      <c r="AH5402" s="209">
        <v>5.6150000000000002</v>
      </c>
      <c r="AI5402" s="209">
        <v>1.9239999999999999</v>
      </c>
      <c r="AJ5402" s="20"/>
      <c r="AK5402" s="20"/>
      <c r="AL5402" s="20"/>
      <c r="AM5402" s="20"/>
      <c r="AN5402" s="209">
        <v>10.911</v>
      </c>
      <c r="AO5402" s="209">
        <v>20.765999999999998</v>
      </c>
      <c r="AP5402" s="209">
        <v>14.84</v>
      </c>
      <c r="AQ5402" s="209">
        <v>27.143999999999998</v>
      </c>
      <c r="AR5402" s="209">
        <v>18.606999999999999</v>
      </c>
      <c r="AS5402" s="209">
        <v>18.504999999999999</v>
      </c>
      <c r="AT5402" s="209">
        <v>7.915</v>
      </c>
      <c r="AU5402" s="20"/>
      <c r="AV5402" s="20"/>
      <c r="AW5402" s="20"/>
      <c r="AX5402" s="20"/>
      <c r="AY5402" s="209">
        <v>0.61299999999999999</v>
      </c>
      <c r="AZ5402" s="209">
        <v>7.7450000000000001</v>
      </c>
      <c r="BA5402" s="209">
        <v>13.273999999999999</v>
      </c>
      <c r="BB5402" s="21">
        <f t="shared" si="547"/>
        <v>57.021000000000001</v>
      </c>
      <c r="BC5402" s="21">
        <f>BF5402</f>
        <v>86</v>
      </c>
      <c r="BD5402" s="22">
        <f t="shared" si="545"/>
        <v>76.641129032258078</v>
      </c>
      <c r="BE5402" s="21">
        <f>BC5402-BD5402</f>
        <v>9.3588709677419217</v>
      </c>
      <c r="BF5402" s="2">
        <v>86</v>
      </c>
      <c r="BG5402" s="10">
        <v>6</v>
      </c>
      <c r="BH5402" s="21">
        <f t="shared" si="546"/>
        <v>6.3983999999999999E-2</v>
      </c>
      <c r="BI5402" s="22">
        <f t="shared" si="546"/>
        <v>5.7021000000000009E-2</v>
      </c>
      <c r="BJ5402" s="21">
        <f>BH5402-BI5402</f>
        <v>6.96299999999999E-3</v>
      </c>
      <c r="BK5402" s="21">
        <v>0.19195200000000001</v>
      </c>
      <c r="BL5402" s="22">
        <v>0.17106300000000002</v>
      </c>
      <c r="BM5402" s="21">
        <v>2.0888999999999991E-2</v>
      </c>
      <c r="BN5402" s="21">
        <f t="shared" si="548"/>
        <v>0.76780800000000005</v>
      </c>
      <c r="BO5402" s="22">
        <f t="shared" si="548"/>
        <v>0.68425200000000008</v>
      </c>
      <c r="BP5402" s="21">
        <f t="shared" si="548"/>
        <v>8.3555999999999964E-2</v>
      </c>
    </row>
    <row r="5403" spans="1:68" ht="11.1" hidden="1" customHeight="1" outlineLevel="2" x14ac:dyDescent="0.2">
      <c r="A5403" s="10"/>
      <c r="B5403" s="18"/>
      <c r="C5403" s="18"/>
      <c r="D5403" s="18"/>
      <c r="E5403" s="23" t="s">
        <v>4739</v>
      </c>
      <c r="F5403" s="24"/>
      <c r="G5403" s="24"/>
      <c r="H5403" s="24"/>
      <c r="I5403" s="24"/>
      <c r="J5403" s="24"/>
      <c r="K5403" s="24"/>
      <c r="L5403" s="24"/>
      <c r="M5403" s="24"/>
      <c r="N5403" s="24"/>
      <c r="O5403" s="24"/>
      <c r="P5403" s="24"/>
      <c r="Q5403" s="24"/>
      <c r="R5403" s="208">
        <v>57.021000000000001</v>
      </c>
      <c r="S5403" s="208">
        <v>14.531000000000001</v>
      </c>
      <c r="T5403" s="208">
        <v>20.271999999999998</v>
      </c>
      <c r="U5403" s="208">
        <v>15.401999999999999</v>
      </c>
      <c r="V5403" s="208">
        <v>7</v>
      </c>
      <c r="W5403" s="208">
        <v>4.3949999999999996</v>
      </c>
      <c r="X5403" s="24"/>
      <c r="Y5403" s="24"/>
      <c r="Z5403" s="24"/>
      <c r="AA5403" s="208">
        <v>9.1999999999999998E-2</v>
      </c>
      <c r="AB5403" s="208">
        <v>14.792999999999999</v>
      </c>
      <c r="AC5403" s="208">
        <v>13.823</v>
      </c>
      <c r="AD5403" s="208">
        <v>40.991</v>
      </c>
      <c r="AE5403" s="208">
        <v>0.21299999999999999</v>
      </c>
      <c r="AF5403" s="208">
        <v>18.951000000000001</v>
      </c>
      <c r="AG5403" s="208">
        <v>14.074</v>
      </c>
      <c r="AH5403" s="208">
        <v>5.6150000000000002</v>
      </c>
      <c r="AI5403" s="208">
        <v>1.9239999999999999</v>
      </c>
      <c r="AJ5403" s="24"/>
      <c r="AK5403" s="24"/>
      <c r="AL5403" s="24"/>
      <c r="AM5403" s="24"/>
      <c r="AN5403" s="208">
        <v>10.911</v>
      </c>
      <c r="AO5403" s="208">
        <v>20.765999999999998</v>
      </c>
      <c r="AP5403" s="208">
        <v>14.84</v>
      </c>
      <c r="AQ5403" s="208">
        <v>27.143999999999998</v>
      </c>
      <c r="AR5403" s="208">
        <v>18.606999999999999</v>
      </c>
      <c r="AS5403" s="208">
        <v>18.504999999999999</v>
      </c>
      <c r="AT5403" s="208">
        <v>7.915</v>
      </c>
      <c r="AU5403" s="24"/>
      <c r="AV5403" s="24"/>
      <c r="AW5403" s="24"/>
      <c r="AX5403" s="24"/>
      <c r="AY5403" s="208">
        <v>0.61299999999999999</v>
      </c>
      <c r="AZ5403" s="208">
        <v>7.7450000000000001</v>
      </c>
      <c r="BA5403" s="208">
        <v>13.273999999999999</v>
      </c>
      <c r="BB5403" s="21">
        <f t="shared" si="547"/>
        <v>57.021000000000001</v>
      </c>
      <c r="BC5403" s="21"/>
      <c r="BD5403" s="22">
        <f t="shared" si="545"/>
        <v>76.641129032258078</v>
      </c>
      <c r="BE5403" s="21"/>
      <c r="BG5403" s="10"/>
      <c r="BH5403" s="21">
        <f t="shared" si="546"/>
        <v>0</v>
      </c>
      <c r="BI5403" s="22">
        <f t="shared" si="546"/>
        <v>5.7021000000000009E-2</v>
      </c>
      <c r="BJ5403" s="21"/>
      <c r="BK5403" s="21">
        <v>0</v>
      </c>
      <c r="BL5403" s="22">
        <v>0.17106300000000002</v>
      </c>
      <c r="BM5403" s="21"/>
      <c r="BN5403" s="21">
        <f t="shared" si="548"/>
        <v>0</v>
      </c>
      <c r="BO5403" s="22">
        <f t="shared" si="548"/>
        <v>0.68425200000000008</v>
      </c>
      <c r="BP5403" s="21">
        <f t="shared" si="548"/>
        <v>0</v>
      </c>
    </row>
    <row r="5404" spans="1:68" ht="11.1" hidden="1" customHeight="1" outlineLevel="1" collapsed="1" x14ac:dyDescent="0.2">
      <c r="A5404" s="10"/>
      <c r="B5404" s="18"/>
      <c r="C5404" s="18"/>
      <c r="D5404" s="18"/>
      <c r="E5404" s="19" t="s">
        <v>4740</v>
      </c>
      <c r="F5404" s="209">
        <v>45.984000000000002</v>
      </c>
      <c r="G5404" s="209">
        <v>37.61</v>
      </c>
      <c r="H5404" s="209">
        <v>27.257000000000001</v>
      </c>
      <c r="I5404" s="240">
        <v>15.336</v>
      </c>
      <c r="J5404" s="240"/>
      <c r="K5404" s="209">
        <v>4.4189999999999996</v>
      </c>
      <c r="L5404" s="20"/>
      <c r="M5404" s="20"/>
      <c r="N5404" s="20"/>
      <c r="O5404" s="209">
        <v>5.75</v>
      </c>
      <c r="P5404" s="209">
        <v>20.745999999999999</v>
      </c>
      <c r="Q5404" s="209">
        <v>39.143000000000001</v>
      </c>
      <c r="R5404" s="209">
        <v>52.927</v>
      </c>
      <c r="S5404" s="209">
        <v>58.924999999999997</v>
      </c>
      <c r="T5404" s="209">
        <v>53.765999999999998</v>
      </c>
      <c r="U5404" s="209">
        <v>35.225999999999999</v>
      </c>
      <c r="V5404" s="209">
        <v>13.17</v>
      </c>
      <c r="W5404" s="209">
        <v>5.2629999999999999</v>
      </c>
      <c r="X5404" s="20"/>
      <c r="Y5404" s="20"/>
      <c r="Z5404" s="20"/>
      <c r="AA5404" s="209">
        <v>4.7649999999999997</v>
      </c>
      <c r="AB5404" s="209">
        <v>21.321000000000002</v>
      </c>
      <c r="AC5404" s="209">
        <v>31.582000000000001</v>
      </c>
      <c r="AD5404" s="209">
        <v>59.66</v>
      </c>
      <c r="AE5404" s="209">
        <v>58.850999999999999</v>
      </c>
      <c r="AF5404" s="209">
        <v>45.783999999999999</v>
      </c>
      <c r="AG5404" s="209">
        <v>30.114999999999998</v>
      </c>
      <c r="AH5404" s="209">
        <v>11.214</v>
      </c>
      <c r="AI5404" s="209">
        <v>8.4719999999999995</v>
      </c>
      <c r="AJ5404" s="20"/>
      <c r="AK5404" s="20"/>
      <c r="AL5404" s="20"/>
      <c r="AM5404" s="209">
        <v>5.3230000000000004</v>
      </c>
      <c r="AN5404" s="209">
        <v>20.850999999999999</v>
      </c>
      <c r="AO5404" s="209">
        <v>33.213999999999999</v>
      </c>
      <c r="AP5404" s="209">
        <v>47.994</v>
      </c>
      <c r="AQ5404" s="209">
        <v>54.073</v>
      </c>
      <c r="AR5404" s="209">
        <v>40.008000000000003</v>
      </c>
      <c r="AS5404" s="209">
        <v>29.782</v>
      </c>
      <c r="AT5404" s="209">
        <v>15.194000000000001</v>
      </c>
      <c r="AU5404" s="209">
        <v>3.867</v>
      </c>
      <c r="AV5404" s="20"/>
      <c r="AW5404" s="20"/>
      <c r="AX5404" s="20"/>
      <c r="AY5404" s="209">
        <v>5.1669999999999998</v>
      </c>
      <c r="AZ5404" s="209">
        <v>13.02</v>
      </c>
      <c r="BA5404" s="209">
        <v>24.675000000000001</v>
      </c>
      <c r="BB5404" s="21">
        <f t="shared" si="547"/>
        <v>59.66</v>
      </c>
      <c r="BC5404" s="21">
        <f>BF5404</f>
        <v>225</v>
      </c>
      <c r="BD5404" s="22">
        <f t="shared" si="545"/>
        <v>80.188172043010752</v>
      </c>
      <c r="BE5404" s="21">
        <f>BC5404-BD5404</f>
        <v>144.81182795698925</v>
      </c>
      <c r="BF5404" s="2">
        <v>225</v>
      </c>
      <c r="BG5404" s="10">
        <v>5</v>
      </c>
      <c r="BH5404" s="21">
        <f t="shared" si="546"/>
        <v>0.16739999999999999</v>
      </c>
      <c r="BI5404" s="22">
        <f t="shared" si="546"/>
        <v>5.9659999999999998E-2</v>
      </c>
      <c r="BJ5404" s="21">
        <f>BH5404-BI5404</f>
        <v>0.10774</v>
      </c>
      <c r="BK5404" s="21">
        <v>0.50219999999999998</v>
      </c>
      <c r="BL5404" s="22">
        <v>0.17898</v>
      </c>
      <c r="BM5404" s="21">
        <v>0.32321999999999995</v>
      </c>
      <c r="BN5404" s="21">
        <f t="shared" si="548"/>
        <v>2.0087999999999999</v>
      </c>
      <c r="BO5404" s="22">
        <f t="shared" si="548"/>
        <v>0.71592</v>
      </c>
      <c r="BP5404" s="21">
        <f t="shared" si="548"/>
        <v>1.2928799999999998</v>
      </c>
    </row>
    <row r="5405" spans="1:68" ht="11.1" hidden="1" customHeight="1" outlineLevel="2" x14ac:dyDescent="0.2">
      <c r="A5405" s="10"/>
      <c r="B5405" s="18"/>
      <c r="C5405" s="18"/>
      <c r="D5405" s="18"/>
      <c r="E5405" s="23" t="s">
        <v>4741</v>
      </c>
      <c r="F5405" s="208">
        <v>45.984000000000002</v>
      </c>
      <c r="G5405" s="208">
        <v>37.61</v>
      </c>
      <c r="H5405" s="208">
        <v>27.257000000000001</v>
      </c>
      <c r="I5405" s="239">
        <v>15.336</v>
      </c>
      <c r="J5405" s="239"/>
      <c r="K5405" s="208">
        <v>4.4189999999999996</v>
      </c>
      <c r="L5405" s="24"/>
      <c r="M5405" s="24"/>
      <c r="N5405" s="24"/>
      <c r="O5405" s="208">
        <v>5.75</v>
      </c>
      <c r="P5405" s="208">
        <v>20.745999999999999</v>
      </c>
      <c r="Q5405" s="208">
        <v>39.143000000000001</v>
      </c>
      <c r="R5405" s="208">
        <v>52.927</v>
      </c>
      <c r="S5405" s="208">
        <v>58.924999999999997</v>
      </c>
      <c r="T5405" s="208">
        <v>53.765999999999998</v>
      </c>
      <c r="U5405" s="208">
        <v>35.225999999999999</v>
      </c>
      <c r="V5405" s="208">
        <v>13.17</v>
      </c>
      <c r="W5405" s="208">
        <v>5.2629999999999999</v>
      </c>
      <c r="X5405" s="24"/>
      <c r="Y5405" s="24"/>
      <c r="Z5405" s="24"/>
      <c r="AA5405" s="208">
        <v>4.7649999999999997</v>
      </c>
      <c r="AB5405" s="208">
        <v>21.321000000000002</v>
      </c>
      <c r="AC5405" s="208">
        <v>31.582000000000001</v>
      </c>
      <c r="AD5405" s="208">
        <v>59.66</v>
      </c>
      <c r="AE5405" s="208">
        <v>58.850999999999999</v>
      </c>
      <c r="AF5405" s="208">
        <v>45.783999999999999</v>
      </c>
      <c r="AG5405" s="208">
        <v>30.114999999999998</v>
      </c>
      <c r="AH5405" s="208">
        <v>11.214</v>
      </c>
      <c r="AI5405" s="208">
        <v>8.4719999999999995</v>
      </c>
      <c r="AJ5405" s="24"/>
      <c r="AK5405" s="24"/>
      <c r="AL5405" s="24"/>
      <c r="AM5405" s="208">
        <v>5.3230000000000004</v>
      </c>
      <c r="AN5405" s="208">
        <v>20.850999999999999</v>
      </c>
      <c r="AO5405" s="208">
        <v>33.213999999999999</v>
      </c>
      <c r="AP5405" s="208">
        <v>47.994</v>
      </c>
      <c r="AQ5405" s="208">
        <v>54.073</v>
      </c>
      <c r="AR5405" s="208">
        <v>40.008000000000003</v>
      </c>
      <c r="AS5405" s="208">
        <v>29.782</v>
      </c>
      <c r="AT5405" s="208">
        <v>15.194000000000001</v>
      </c>
      <c r="AU5405" s="208">
        <v>3.867</v>
      </c>
      <c r="AV5405" s="24"/>
      <c r="AW5405" s="24"/>
      <c r="AX5405" s="24"/>
      <c r="AY5405" s="208">
        <v>5.1669999999999998</v>
      </c>
      <c r="AZ5405" s="208">
        <v>13.02</v>
      </c>
      <c r="BA5405" s="208">
        <v>24.675000000000001</v>
      </c>
      <c r="BB5405" s="21">
        <f t="shared" si="547"/>
        <v>59.66</v>
      </c>
      <c r="BC5405" s="21"/>
      <c r="BD5405" s="22">
        <f t="shared" si="545"/>
        <v>80.188172043010752</v>
      </c>
      <c r="BE5405" s="21"/>
      <c r="BG5405" s="10"/>
      <c r="BH5405" s="21">
        <f t="shared" si="546"/>
        <v>0</v>
      </c>
      <c r="BI5405" s="22">
        <f t="shared" si="546"/>
        <v>5.9659999999999998E-2</v>
      </c>
      <c r="BJ5405" s="21"/>
      <c r="BK5405" s="21">
        <v>0</v>
      </c>
      <c r="BL5405" s="22">
        <v>0.17898</v>
      </c>
      <c r="BM5405" s="21"/>
      <c r="BN5405" s="21">
        <f t="shared" si="548"/>
        <v>0</v>
      </c>
      <c r="BO5405" s="22">
        <f t="shared" si="548"/>
        <v>0.71592</v>
      </c>
      <c r="BP5405" s="21">
        <f t="shared" si="548"/>
        <v>0</v>
      </c>
    </row>
    <row r="5406" spans="1:68" ht="11.1" hidden="1" customHeight="1" outlineLevel="1" collapsed="1" x14ac:dyDescent="0.2">
      <c r="A5406" s="10"/>
      <c r="B5406" s="18"/>
      <c r="C5406" s="18"/>
      <c r="D5406" s="18"/>
      <c r="E5406" s="19" t="s">
        <v>4742</v>
      </c>
      <c r="F5406" s="209">
        <v>3.6</v>
      </c>
      <c r="G5406" s="209">
        <v>3.17</v>
      </c>
      <c r="H5406" s="209">
        <v>1.109</v>
      </c>
      <c r="I5406" s="240">
        <v>2.04</v>
      </c>
      <c r="J5406" s="240"/>
      <c r="K5406" s="20"/>
      <c r="L5406" s="20"/>
      <c r="M5406" s="20"/>
      <c r="N5406" s="20"/>
      <c r="O5406" s="209">
        <v>0.70299999999999996</v>
      </c>
      <c r="P5406" s="209">
        <v>1.583</v>
      </c>
      <c r="Q5406" s="209">
        <v>2.7810000000000001</v>
      </c>
      <c r="R5406" s="209">
        <v>3.5449999999999999</v>
      </c>
      <c r="S5406" s="209">
        <v>4.5030000000000001</v>
      </c>
      <c r="T5406" s="209">
        <v>4</v>
      </c>
      <c r="U5406" s="209">
        <v>2.1619999999999999</v>
      </c>
      <c r="V5406" s="209">
        <v>1.9530000000000001</v>
      </c>
      <c r="W5406" s="209">
        <v>0.46200000000000002</v>
      </c>
      <c r="X5406" s="20"/>
      <c r="Y5406" s="20"/>
      <c r="Z5406" s="20"/>
      <c r="AA5406" s="209">
        <v>0.40600000000000003</v>
      </c>
      <c r="AB5406" s="209">
        <v>2.2050000000000001</v>
      </c>
      <c r="AC5406" s="209">
        <v>3.3540000000000001</v>
      </c>
      <c r="AD5406" s="209">
        <v>5.4539999999999997</v>
      </c>
      <c r="AE5406" s="209">
        <v>4.3869999999999996</v>
      </c>
      <c r="AF5406" s="209">
        <v>4.5140000000000002</v>
      </c>
      <c r="AG5406" s="209">
        <v>2.1539999999999999</v>
      </c>
      <c r="AH5406" s="209">
        <v>1.3979999999999999</v>
      </c>
      <c r="AI5406" s="209">
        <v>1.5609999999999999</v>
      </c>
      <c r="AJ5406" s="209">
        <v>0.107</v>
      </c>
      <c r="AK5406" s="20"/>
      <c r="AL5406" s="20"/>
      <c r="AM5406" s="209">
        <v>0.52400000000000002</v>
      </c>
      <c r="AN5406" s="209">
        <v>3.0019999999999998</v>
      </c>
      <c r="AO5406" s="209">
        <v>6.2080000000000002</v>
      </c>
      <c r="AP5406" s="209">
        <v>3.6459999999999999</v>
      </c>
      <c r="AQ5406" s="209">
        <v>4.9649999999999999</v>
      </c>
      <c r="AR5406" s="209">
        <v>4.9630000000000001</v>
      </c>
      <c r="AS5406" s="209">
        <v>3.3029999999999999</v>
      </c>
      <c r="AT5406" s="209">
        <v>2.6869999999999998</v>
      </c>
      <c r="AU5406" s="209">
        <v>0.47599999999999998</v>
      </c>
      <c r="AV5406" s="20"/>
      <c r="AW5406" s="20"/>
      <c r="AX5406" s="20"/>
      <c r="AY5406" s="209">
        <v>1.1479999999999999</v>
      </c>
      <c r="AZ5406" s="209">
        <v>2.351</v>
      </c>
      <c r="BA5406" s="209">
        <v>3.9089999999999998</v>
      </c>
      <c r="BB5406" s="21">
        <f t="shared" si="547"/>
        <v>6.2080000000000002</v>
      </c>
      <c r="BC5406" s="21">
        <f>BD5406</f>
        <v>8.344086021505376</v>
      </c>
      <c r="BD5406" s="22">
        <f t="shared" si="545"/>
        <v>8.344086021505376</v>
      </c>
      <c r="BE5406" s="21">
        <f>BC5406-BD5406</f>
        <v>0</v>
      </c>
      <c r="BF5406" s="2">
        <v>7.75</v>
      </c>
      <c r="BG5406" s="10">
        <v>6</v>
      </c>
      <c r="BH5406" s="21">
        <f t="shared" si="546"/>
        <v>6.208E-3</v>
      </c>
      <c r="BI5406" s="22">
        <f t="shared" si="546"/>
        <v>6.208E-3</v>
      </c>
      <c r="BJ5406" s="21">
        <f>BH5406-BI5406</f>
        <v>0</v>
      </c>
      <c r="BK5406" s="21">
        <v>1.8624000000000002E-2</v>
      </c>
      <c r="BL5406" s="22">
        <v>1.8624000000000002E-2</v>
      </c>
      <c r="BM5406" s="21">
        <v>0</v>
      </c>
      <c r="BN5406" s="21">
        <f t="shared" si="548"/>
        <v>7.4496000000000007E-2</v>
      </c>
      <c r="BO5406" s="22">
        <f t="shared" si="548"/>
        <v>7.4496000000000007E-2</v>
      </c>
      <c r="BP5406" s="21">
        <f t="shared" si="548"/>
        <v>0</v>
      </c>
    </row>
    <row r="5407" spans="1:68" ht="11.1" hidden="1" customHeight="1" outlineLevel="2" x14ac:dyDescent="0.2">
      <c r="A5407" s="10"/>
      <c r="B5407" s="18"/>
      <c r="C5407" s="18"/>
      <c r="D5407" s="18"/>
      <c r="E5407" s="23" t="s">
        <v>4743</v>
      </c>
      <c r="F5407" s="208">
        <v>3.6</v>
      </c>
      <c r="G5407" s="208">
        <v>3.17</v>
      </c>
      <c r="H5407" s="208">
        <v>1.109</v>
      </c>
      <c r="I5407" s="239">
        <v>2.04</v>
      </c>
      <c r="J5407" s="239"/>
      <c r="K5407" s="24"/>
      <c r="L5407" s="24"/>
      <c r="M5407" s="24"/>
      <c r="N5407" s="24"/>
      <c r="O5407" s="208">
        <v>0.70299999999999996</v>
      </c>
      <c r="P5407" s="208">
        <v>1.583</v>
      </c>
      <c r="Q5407" s="208">
        <v>2.7810000000000001</v>
      </c>
      <c r="R5407" s="208">
        <v>3.5449999999999999</v>
      </c>
      <c r="S5407" s="208">
        <v>4.5030000000000001</v>
      </c>
      <c r="T5407" s="208">
        <v>4</v>
      </c>
      <c r="U5407" s="208">
        <v>2.1619999999999999</v>
      </c>
      <c r="V5407" s="208">
        <v>1.9530000000000001</v>
      </c>
      <c r="W5407" s="208">
        <v>0.46200000000000002</v>
      </c>
      <c r="X5407" s="24"/>
      <c r="Y5407" s="24"/>
      <c r="Z5407" s="24"/>
      <c r="AA5407" s="208">
        <v>0.40600000000000003</v>
      </c>
      <c r="AB5407" s="208">
        <v>2.2050000000000001</v>
      </c>
      <c r="AC5407" s="208">
        <v>3.3540000000000001</v>
      </c>
      <c r="AD5407" s="208">
        <v>5.4539999999999997</v>
      </c>
      <c r="AE5407" s="208">
        <v>4.3869999999999996</v>
      </c>
      <c r="AF5407" s="208">
        <v>4.5140000000000002</v>
      </c>
      <c r="AG5407" s="208">
        <v>2.1539999999999999</v>
      </c>
      <c r="AH5407" s="208">
        <v>1.3979999999999999</v>
      </c>
      <c r="AI5407" s="208">
        <v>1.5609999999999999</v>
      </c>
      <c r="AJ5407" s="208">
        <v>0.107</v>
      </c>
      <c r="AK5407" s="24"/>
      <c r="AL5407" s="24"/>
      <c r="AM5407" s="208">
        <v>0.52400000000000002</v>
      </c>
      <c r="AN5407" s="208">
        <v>3.0019999999999998</v>
      </c>
      <c r="AO5407" s="208">
        <v>6.2080000000000002</v>
      </c>
      <c r="AP5407" s="208">
        <v>3.6459999999999999</v>
      </c>
      <c r="AQ5407" s="208">
        <v>4.9649999999999999</v>
      </c>
      <c r="AR5407" s="208">
        <v>4.9630000000000001</v>
      </c>
      <c r="AS5407" s="208">
        <v>3.3029999999999999</v>
      </c>
      <c r="AT5407" s="208">
        <v>2.6869999999999998</v>
      </c>
      <c r="AU5407" s="208">
        <v>0.47599999999999998</v>
      </c>
      <c r="AV5407" s="24"/>
      <c r="AW5407" s="24"/>
      <c r="AX5407" s="24"/>
      <c r="AY5407" s="208">
        <v>1.1479999999999999</v>
      </c>
      <c r="AZ5407" s="208">
        <v>2.351</v>
      </c>
      <c r="BA5407" s="208">
        <v>3.9089999999999998</v>
      </c>
      <c r="BB5407" s="21">
        <f t="shared" si="547"/>
        <v>6.2080000000000002</v>
      </c>
      <c r="BC5407" s="21"/>
      <c r="BD5407" s="22">
        <f t="shared" si="545"/>
        <v>8.344086021505376</v>
      </c>
      <c r="BE5407" s="21"/>
      <c r="BG5407" s="10"/>
      <c r="BH5407" s="21">
        <f t="shared" si="546"/>
        <v>0</v>
      </c>
      <c r="BI5407" s="22">
        <f t="shared" si="546"/>
        <v>6.208E-3</v>
      </c>
      <c r="BJ5407" s="21"/>
      <c r="BK5407" s="21">
        <v>0</v>
      </c>
      <c r="BL5407" s="22">
        <v>1.8624000000000002E-2</v>
      </c>
      <c r="BM5407" s="21"/>
      <c r="BN5407" s="21">
        <f t="shared" si="548"/>
        <v>0</v>
      </c>
      <c r="BO5407" s="22">
        <f t="shared" si="548"/>
        <v>7.4496000000000007E-2</v>
      </c>
      <c r="BP5407" s="21">
        <f t="shared" si="548"/>
        <v>0</v>
      </c>
    </row>
    <row r="5408" spans="1:68" ht="11.1" hidden="1" customHeight="1" outlineLevel="1" collapsed="1" x14ac:dyDescent="0.2">
      <c r="A5408" s="10"/>
      <c r="B5408" s="18"/>
      <c r="C5408" s="18"/>
      <c r="D5408" s="18"/>
      <c r="E5408" s="19" t="s">
        <v>4744</v>
      </c>
      <c r="F5408" s="209">
        <v>8.1999999999999993</v>
      </c>
      <c r="G5408" s="209">
        <v>19.3</v>
      </c>
      <c r="H5408" s="209">
        <v>8.0030000000000001</v>
      </c>
      <c r="I5408" s="240">
        <v>6.6310000000000002</v>
      </c>
      <c r="J5408" s="240"/>
      <c r="K5408" s="20"/>
      <c r="L5408" s="20"/>
      <c r="M5408" s="20"/>
      <c r="N5408" s="20"/>
      <c r="O5408" s="20"/>
      <c r="P5408" s="209">
        <v>17.634</v>
      </c>
      <c r="Q5408" s="209">
        <v>15.337999999999999</v>
      </c>
      <c r="R5408" s="209">
        <v>9.1460000000000008</v>
      </c>
      <c r="S5408" s="209">
        <v>13.455</v>
      </c>
      <c r="T5408" s="209">
        <v>7.0810000000000004</v>
      </c>
      <c r="U5408" s="209">
        <v>7.8940000000000001</v>
      </c>
      <c r="V5408" s="209">
        <v>5</v>
      </c>
      <c r="W5408" s="209">
        <v>13.972</v>
      </c>
      <c r="X5408" s="20"/>
      <c r="Y5408" s="20"/>
      <c r="Z5408" s="20"/>
      <c r="AA5408" s="209">
        <v>11.721</v>
      </c>
      <c r="AB5408" s="209">
        <v>6.4710000000000001</v>
      </c>
      <c r="AC5408" s="209">
        <v>9.375</v>
      </c>
      <c r="AD5408" s="209">
        <v>11.305999999999999</v>
      </c>
      <c r="AE5408" s="209">
        <v>9.3640000000000008</v>
      </c>
      <c r="AF5408" s="209">
        <v>11.173999999999999</v>
      </c>
      <c r="AG5408" s="209">
        <v>7.4290000000000003</v>
      </c>
      <c r="AH5408" s="209">
        <v>5.3849999999999998</v>
      </c>
      <c r="AI5408" s="209">
        <v>6.6189999999999998</v>
      </c>
      <c r="AJ5408" s="20"/>
      <c r="AK5408" s="20"/>
      <c r="AL5408" s="20"/>
      <c r="AM5408" s="20"/>
      <c r="AN5408" s="209">
        <v>17.058</v>
      </c>
      <c r="AO5408" s="209">
        <v>9.2050000000000001</v>
      </c>
      <c r="AP5408" s="209">
        <v>18.068999999999999</v>
      </c>
      <c r="AQ5408" s="209">
        <v>14.077999999999999</v>
      </c>
      <c r="AR5408" s="209">
        <v>10.704000000000001</v>
      </c>
      <c r="AS5408" s="209">
        <v>7.1959999999999997</v>
      </c>
      <c r="AT5408" s="209">
        <v>2.5</v>
      </c>
      <c r="AU5408" s="20"/>
      <c r="AV5408" s="209">
        <v>8.9339999999999993</v>
      </c>
      <c r="AW5408" s="20"/>
      <c r="AX5408" s="20"/>
      <c r="AY5408" s="209">
        <v>5.1989999999999998</v>
      </c>
      <c r="AZ5408" s="209">
        <v>5.3339999999999996</v>
      </c>
      <c r="BA5408" s="209">
        <v>10.244</v>
      </c>
      <c r="BB5408" s="21">
        <f t="shared" si="547"/>
        <v>19.3</v>
      </c>
      <c r="BC5408" s="21">
        <f>BF5408</f>
        <v>95.68</v>
      </c>
      <c r="BD5408" s="22">
        <f t="shared" si="545"/>
        <v>25.940860215053764</v>
      </c>
      <c r="BE5408" s="21">
        <f>BC5408-BD5408</f>
        <v>69.739139784946246</v>
      </c>
      <c r="BF5408" s="2">
        <v>95.68</v>
      </c>
      <c r="BG5408" s="10">
        <v>6</v>
      </c>
      <c r="BH5408" s="21">
        <f t="shared" si="546"/>
        <v>7.118592E-2</v>
      </c>
      <c r="BI5408" s="22">
        <f t="shared" si="546"/>
        <v>1.9300000000000001E-2</v>
      </c>
      <c r="BJ5408" s="21">
        <f>BH5408-BI5408</f>
        <v>5.1885920000000002E-2</v>
      </c>
      <c r="BK5408" s="21">
        <v>0.21355775999999999</v>
      </c>
      <c r="BL5408" s="22">
        <v>5.7900000000000007E-2</v>
      </c>
      <c r="BM5408" s="21">
        <v>0.15565775999999998</v>
      </c>
      <c r="BN5408" s="21">
        <f t="shared" si="548"/>
        <v>0.85423103999999994</v>
      </c>
      <c r="BO5408" s="22">
        <f t="shared" si="548"/>
        <v>0.23160000000000003</v>
      </c>
      <c r="BP5408" s="21">
        <f t="shared" si="548"/>
        <v>0.62263103999999991</v>
      </c>
    </row>
    <row r="5409" spans="1:68" ht="11.1" hidden="1" customHeight="1" outlineLevel="2" x14ac:dyDescent="0.2">
      <c r="A5409" s="10"/>
      <c r="B5409" s="18"/>
      <c r="C5409" s="18"/>
      <c r="D5409" s="18"/>
      <c r="E5409" s="23" t="s">
        <v>4745</v>
      </c>
      <c r="F5409" s="208">
        <v>8.1999999999999993</v>
      </c>
      <c r="G5409" s="208">
        <v>19.3</v>
      </c>
      <c r="H5409" s="208">
        <v>8.0030000000000001</v>
      </c>
      <c r="I5409" s="239">
        <v>6.6310000000000002</v>
      </c>
      <c r="J5409" s="239"/>
      <c r="K5409" s="24"/>
      <c r="L5409" s="24"/>
      <c r="M5409" s="24"/>
      <c r="N5409" s="24"/>
      <c r="O5409" s="24"/>
      <c r="P5409" s="208">
        <v>17.634</v>
      </c>
      <c r="Q5409" s="208">
        <v>15.337999999999999</v>
      </c>
      <c r="R5409" s="208">
        <v>9.1460000000000008</v>
      </c>
      <c r="S5409" s="208">
        <v>13.455</v>
      </c>
      <c r="T5409" s="208">
        <v>7.0810000000000004</v>
      </c>
      <c r="U5409" s="208">
        <v>7.8940000000000001</v>
      </c>
      <c r="V5409" s="208">
        <v>5</v>
      </c>
      <c r="W5409" s="208">
        <v>13.972</v>
      </c>
      <c r="X5409" s="24"/>
      <c r="Y5409" s="24"/>
      <c r="Z5409" s="24"/>
      <c r="AA5409" s="208">
        <v>11.721</v>
      </c>
      <c r="AB5409" s="208">
        <v>6.4710000000000001</v>
      </c>
      <c r="AC5409" s="208">
        <v>9.375</v>
      </c>
      <c r="AD5409" s="208">
        <v>11.305999999999999</v>
      </c>
      <c r="AE5409" s="208">
        <v>9.3640000000000008</v>
      </c>
      <c r="AF5409" s="208">
        <v>11.173999999999999</v>
      </c>
      <c r="AG5409" s="208">
        <v>7.4290000000000003</v>
      </c>
      <c r="AH5409" s="208">
        <v>5.3849999999999998</v>
      </c>
      <c r="AI5409" s="208">
        <v>6.6189999999999998</v>
      </c>
      <c r="AJ5409" s="24"/>
      <c r="AK5409" s="24"/>
      <c r="AL5409" s="24"/>
      <c r="AM5409" s="24"/>
      <c r="AN5409" s="208">
        <v>17.058</v>
      </c>
      <c r="AO5409" s="208">
        <v>9.2050000000000001</v>
      </c>
      <c r="AP5409" s="208">
        <v>18.068999999999999</v>
      </c>
      <c r="AQ5409" s="208">
        <v>14.077999999999999</v>
      </c>
      <c r="AR5409" s="208">
        <v>10.704000000000001</v>
      </c>
      <c r="AS5409" s="208">
        <v>7.1959999999999997</v>
      </c>
      <c r="AT5409" s="208">
        <v>2.5</v>
      </c>
      <c r="AU5409" s="24"/>
      <c r="AV5409" s="208">
        <v>8.9339999999999993</v>
      </c>
      <c r="AW5409" s="24"/>
      <c r="AX5409" s="24"/>
      <c r="AY5409" s="208">
        <v>5.1989999999999998</v>
      </c>
      <c r="AZ5409" s="208">
        <v>5.3339999999999996</v>
      </c>
      <c r="BA5409" s="208">
        <v>10.244</v>
      </c>
      <c r="BB5409" s="21">
        <f t="shared" si="547"/>
        <v>19.3</v>
      </c>
      <c r="BC5409" s="21"/>
      <c r="BD5409" s="22">
        <f t="shared" si="545"/>
        <v>25.940860215053764</v>
      </c>
      <c r="BE5409" s="21"/>
      <c r="BG5409" s="10"/>
      <c r="BH5409" s="21">
        <f t="shared" si="546"/>
        <v>0</v>
      </c>
      <c r="BI5409" s="22">
        <f t="shared" si="546"/>
        <v>1.9300000000000001E-2</v>
      </c>
      <c r="BJ5409" s="21"/>
      <c r="BK5409" s="21">
        <v>0</v>
      </c>
      <c r="BL5409" s="22">
        <v>5.7900000000000007E-2</v>
      </c>
      <c r="BM5409" s="21"/>
      <c r="BN5409" s="21">
        <f t="shared" si="548"/>
        <v>0</v>
      </c>
      <c r="BO5409" s="22">
        <f t="shared" si="548"/>
        <v>0.23160000000000003</v>
      </c>
      <c r="BP5409" s="21">
        <f t="shared" si="548"/>
        <v>0</v>
      </c>
    </row>
    <row r="5410" spans="1:68" ht="11.1" hidden="1" customHeight="1" outlineLevel="1" collapsed="1" x14ac:dyDescent="0.2">
      <c r="A5410" s="10"/>
      <c r="B5410" s="18"/>
      <c r="C5410" s="18"/>
      <c r="D5410" s="18"/>
      <c r="E5410" s="19" t="s">
        <v>4746</v>
      </c>
      <c r="F5410" s="209">
        <v>4.5720000000000001</v>
      </c>
      <c r="G5410" s="209">
        <v>4.72</v>
      </c>
      <c r="H5410" s="209">
        <v>2.8740000000000001</v>
      </c>
      <c r="I5410" s="240">
        <v>1</v>
      </c>
      <c r="J5410" s="240"/>
      <c r="K5410" s="20"/>
      <c r="L5410" s="209">
        <v>2.222</v>
      </c>
      <c r="M5410" s="20"/>
      <c r="N5410" s="20"/>
      <c r="O5410" s="209">
        <v>0.48599999999999999</v>
      </c>
      <c r="P5410" s="209">
        <v>2.0539999999999998</v>
      </c>
      <c r="Q5410" s="209">
        <v>1.597</v>
      </c>
      <c r="R5410" s="209">
        <v>1.9019999999999999</v>
      </c>
      <c r="S5410" s="209">
        <v>7.37</v>
      </c>
      <c r="T5410" s="209">
        <v>4.6239999999999997</v>
      </c>
      <c r="U5410" s="209">
        <v>2.56</v>
      </c>
      <c r="V5410" s="209">
        <v>1.546</v>
      </c>
      <c r="W5410" s="20"/>
      <c r="X5410" s="20"/>
      <c r="Y5410" s="20"/>
      <c r="Z5410" s="20"/>
      <c r="AA5410" s="20"/>
      <c r="AB5410" s="209">
        <v>2.2200000000000002</v>
      </c>
      <c r="AC5410" s="209">
        <v>3.18</v>
      </c>
      <c r="AD5410" s="209">
        <v>4.1859999999999999</v>
      </c>
      <c r="AE5410" s="209">
        <v>4.4749999999999996</v>
      </c>
      <c r="AF5410" s="209">
        <v>4.1239999999999997</v>
      </c>
      <c r="AG5410" s="209">
        <v>2.3149999999999999</v>
      </c>
      <c r="AH5410" s="209">
        <v>1.3029999999999999</v>
      </c>
      <c r="AI5410" s="209">
        <v>0.59099999999999997</v>
      </c>
      <c r="AJ5410" s="20"/>
      <c r="AK5410" s="20"/>
      <c r="AL5410" s="20"/>
      <c r="AM5410" s="209">
        <v>3.6999999999999998E-2</v>
      </c>
      <c r="AN5410" s="209">
        <v>1.7809999999999999</v>
      </c>
      <c r="AO5410" s="209">
        <v>2.2410000000000001</v>
      </c>
      <c r="AP5410" s="209">
        <v>4.3620000000000001</v>
      </c>
      <c r="AQ5410" s="209">
        <v>4.6760000000000002</v>
      </c>
      <c r="AR5410" s="209">
        <v>3.2719999999999998</v>
      </c>
      <c r="AS5410" s="209">
        <v>2.9289999999999998</v>
      </c>
      <c r="AT5410" s="209">
        <v>1.7270000000000001</v>
      </c>
      <c r="AU5410" s="20"/>
      <c r="AV5410" s="20"/>
      <c r="AW5410" s="20"/>
      <c r="AX5410" s="20"/>
      <c r="AY5410" s="20"/>
      <c r="AZ5410" s="209">
        <v>2.3780000000000001</v>
      </c>
      <c r="BA5410" s="209">
        <v>2.3460000000000001</v>
      </c>
      <c r="BB5410" s="21">
        <f t="shared" si="547"/>
        <v>7.37</v>
      </c>
      <c r="BC5410" s="21">
        <f>BD5410</f>
        <v>9.9059139784946222</v>
      </c>
      <c r="BD5410" s="22">
        <f t="shared" si="545"/>
        <v>9.9059139784946222</v>
      </c>
      <c r="BE5410" s="21">
        <f>BC5410-BD5410</f>
        <v>0</v>
      </c>
      <c r="BF5410" s="2">
        <v>5</v>
      </c>
      <c r="BG5410" s="10">
        <v>6</v>
      </c>
      <c r="BH5410" s="21">
        <f t="shared" si="546"/>
        <v>7.3699999999999981E-3</v>
      </c>
      <c r="BI5410" s="22">
        <f t="shared" si="546"/>
        <v>7.3699999999999981E-3</v>
      </c>
      <c r="BJ5410" s="21">
        <f>BH5410-BI5410</f>
        <v>0</v>
      </c>
      <c r="BK5410" s="21">
        <v>2.2109999999999994E-2</v>
      </c>
      <c r="BL5410" s="22">
        <v>2.2109999999999994E-2</v>
      </c>
      <c r="BM5410" s="21">
        <v>0</v>
      </c>
      <c r="BN5410" s="21">
        <f t="shared" si="548"/>
        <v>8.8439999999999977E-2</v>
      </c>
      <c r="BO5410" s="22">
        <f t="shared" si="548"/>
        <v>8.8439999999999977E-2</v>
      </c>
      <c r="BP5410" s="21">
        <f t="shared" si="548"/>
        <v>0</v>
      </c>
    </row>
    <row r="5411" spans="1:68" ht="11.1" hidden="1" customHeight="1" outlineLevel="2" x14ac:dyDescent="0.2">
      <c r="A5411" s="10"/>
      <c r="B5411" s="18"/>
      <c r="C5411" s="18"/>
      <c r="D5411" s="18"/>
      <c r="E5411" s="23" t="s">
        <v>4747</v>
      </c>
      <c r="F5411" s="208">
        <v>4.5720000000000001</v>
      </c>
      <c r="G5411" s="208">
        <v>4.72</v>
      </c>
      <c r="H5411" s="208">
        <v>2.8740000000000001</v>
      </c>
      <c r="I5411" s="239">
        <v>1</v>
      </c>
      <c r="J5411" s="239"/>
      <c r="K5411" s="24"/>
      <c r="L5411" s="208">
        <v>2.222</v>
      </c>
      <c r="M5411" s="24"/>
      <c r="N5411" s="24"/>
      <c r="O5411" s="208">
        <v>0.48599999999999999</v>
      </c>
      <c r="P5411" s="208">
        <v>2.0539999999999998</v>
      </c>
      <c r="Q5411" s="208">
        <v>1.597</v>
      </c>
      <c r="R5411" s="208">
        <v>1.9019999999999999</v>
      </c>
      <c r="S5411" s="208">
        <v>7.37</v>
      </c>
      <c r="T5411" s="208">
        <v>4.6239999999999997</v>
      </c>
      <c r="U5411" s="208">
        <v>2.56</v>
      </c>
      <c r="V5411" s="208">
        <v>1.546</v>
      </c>
      <c r="W5411" s="24"/>
      <c r="X5411" s="24"/>
      <c r="Y5411" s="24"/>
      <c r="Z5411" s="24"/>
      <c r="AA5411" s="24"/>
      <c r="AB5411" s="208">
        <v>2.2200000000000002</v>
      </c>
      <c r="AC5411" s="208">
        <v>3.18</v>
      </c>
      <c r="AD5411" s="208">
        <v>4.1859999999999999</v>
      </c>
      <c r="AE5411" s="208">
        <v>4.4749999999999996</v>
      </c>
      <c r="AF5411" s="208">
        <v>4.1239999999999997</v>
      </c>
      <c r="AG5411" s="208">
        <v>2.3149999999999999</v>
      </c>
      <c r="AH5411" s="208">
        <v>1.3029999999999999</v>
      </c>
      <c r="AI5411" s="208">
        <v>0.59099999999999997</v>
      </c>
      <c r="AJ5411" s="24"/>
      <c r="AK5411" s="24"/>
      <c r="AL5411" s="24"/>
      <c r="AM5411" s="208">
        <v>3.6999999999999998E-2</v>
      </c>
      <c r="AN5411" s="208">
        <v>1.7809999999999999</v>
      </c>
      <c r="AO5411" s="208">
        <v>2.2410000000000001</v>
      </c>
      <c r="AP5411" s="208">
        <v>4.3620000000000001</v>
      </c>
      <c r="AQ5411" s="208">
        <v>4.6760000000000002</v>
      </c>
      <c r="AR5411" s="208">
        <v>3.2719999999999998</v>
      </c>
      <c r="AS5411" s="208">
        <v>2.9289999999999998</v>
      </c>
      <c r="AT5411" s="208">
        <v>1.7270000000000001</v>
      </c>
      <c r="AU5411" s="24"/>
      <c r="AV5411" s="24"/>
      <c r="AW5411" s="24"/>
      <c r="AX5411" s="24"/>
      <c r="AY5411" s="24"/>
      <c r="AZ5411" s="208">
        <v>2.3780000000000001</v>
      </c>
      <c r="BA5411" s="208">
        <v>2.3460000000000001</v>
      </c>
      <c r="BB5411" s="21">
        <f t="shared" si="547"/>
        <v>7.37</v>
      </c>
      <c r="BC5411" s="21"/>
      <c r="BD5411" s="22">
        <f t="shared" si="545"/>
        <v>9.9059139784946222</v>
      </c>
      <c r="BE5411" s="21"/>
      <c r="BG5411" s="10"/>
      <c r="BH5411" s="21">
        <f t="shared" si="546"/>
        <v>0</v>
      </c>
      <c r="BI5411" s="22">
        <f t="shared" si="546"/>
        <v>7.3699999999999981E-3</v>
      </c>
      <c r="BJ5411" s="21"/>
      <c r="BK5411" s="21">
        <v>0</v>
      </c>
      <c r="BL5411" s="22">
        <v>2.2109999999999994E-2</v>
      </c>
      <c r="BM5411" s="21"/>
      <c r="BN5411" s="21">
        <f t="shared" si="548"/>
        <v>0</v>
      </c>
      <c r="BO5411" s="22">
        <f t="shared" si="548"/>
        <v>8.8439999999999977E-2</v>
      </c>
      <c r="BP5411" s="21">
        <f t="shared" si="548"/>
        <v>0</v>
      </c>
    </row>
    <row r="5412" spans="1:68" ht="11.1" hidden="1" customHeight="1" outlineLevel="1" collapsed="1" x14ac:dyDescent="0.2">
      <c r="A5412" s="10"/>
      <c r="B5412" s="18"/>
      <c r="C5412" s="18"/>
      <c r="D5412" s="18"/>
      <c r="E5412" s="19" t="s">
        <v>4748</v>
      </c>
      <c r="F5412" s="20"/>
      <c r="G5412" s="20"/>
      <c r="H5412" s="20"/>
      <c r="I5412" s="20"/>
      <c r="J5412" s="20"/>
      <c r="K5412" s="20"/>
      <c r="L5412" s="20"/>
      <c r="M5412" s="20"/>
      <c r="N5412" s="20"/>
      <c r="O5412" s="20"/>
      <c r="P5412" s="20"/>
      <c r="Q5412" s="20"/>
      <c r="R5412" s="20"/>
      <c r="S5412" s="20"/>
      <c r="T5412" s="20"/>
      <c r="U5412" s="20"/>
      <c r="V5412" s="20"/>
      <c r="W5412" s="20"/>
      <c r="X5412" s="20"/>
      <c r="Y5412" s="20"/>
      <c r="Z5412" s="20"/>
      <c r="AA5412" s="20"/>
      <c r="AB5412" s="20"/>
      <c r="AC5412" s="20"/>
      <c r="AD5412" s="20"/>
      <c r="AE5412" s="20"/>
      <c r="AF5412" s="20"/>
      <c r="AG5412" s="209">
        <v>2.8759999999999999</v>
      </c>
      <c r="AH5412" s="209">
        <v>0.499</v>
      </c>
      <c r="AI5412" s="209">
        <v>0.2</v>
      </c>
      <c r="AJ5412" s="209">
        <v>0.35299999999999998</v>
      </c>
      <c r="AK5412" s="209">
        <v>0.02</v>
      </c>
      <c r="AL5412" s="209">
        <v>7.0000000000000001E-3</v>
      </c>
      <c r="AM5412" s="20"/>
      <c r="AN5412" s="209">
        <v>0.70599999999999996</v>
      </c>
      <c r="AO5412" s="209">
        <v>0.59699999999999998</v>
      </c>
      <c r="AP5412" s="209">
        <v>0.67900000000000005</v>
      </c>
      <c r="AQ5412" s="209">
        <v>0.91200000000000003</v>
      </c>
      <c r="AR5412" s="209">
        <v>0.67100000000000004</v>
      </c>
      <c r="AS5412" s="209">
        <v>0.6</v>
      </c>
      <c r="AT5412" s="209">
        <v>8.9999999999999993E-3</v>
      </c>
      <c r="AU5412" s="209">
        <v>8.9999999999999993E-3</v>
      </c>
      <c r="AV5412" s="209">
        <v>7.0000000000000001E-3</v>
      </c>
      <c r="AW5412" s="209">
        <v>1.0999999999999999E-2</v>
      </c>
      <c r="AX5412" s="209">
        <v>1.0999999999999999E-2</v>
      </c>
      <c r="AY5412" s="209">
        <v>1.22</v>
      </c>
      <c r="AZ5412" s="20"/>
      <c r="BA5412" s="20"/>
      <c r="BB5412" s="21">
        <f t="shared" si="547"/>
        <v>2.8759999999999999</v>
      </c>
      <c r="BC5412" s="21">
        <f>BD5412</f>
        <v>3.865591397849462</v>
      </c>
      <c r="BD5412" s="22">
        <f t="shared" si="545"/>
        <v>3.865591397849462</v>
      </c>
      <c r="BE5412" s="21">
        <f>BC5412-BD5412</f>
        <v>0</v>
      </c>
      <c r="BF5412" s="2">
        <v>3.52</v>
      </c>
      <c r="BG5412" s="10"/>
      <c r="BH5412" s="21">
        <f t="shared" si="546"/>
        <v>2.8759999999999997E-3</v>
      </c>
      <c r="BI5412" s="22">
        <f t="shared" si="546"/>
        <v>2.8759999999999997E-3</v>
      </c>
      <c r="BJ5412" s="21">
        <f>BH5412-BI5412</f>
        <v>0</v>
      </c>
      <c r="BK5412" s="21">
        <v>8.6279999999999985E-3</v>
      </c>
      <c r="BL5412" s="22">
        <v>8.6279999999999985E-3</v>
      </c>
      <c r="BM5412" s="21">
        <v>0</v>
      </c>
      <c r="BN5412" s="21">
        <f t="shared" si="548"/>
        <v>3.4511999999999994E-2</v>
      </c>
      <c r="BO5412" s="22">
        <f t="shared" si="548"/>
        <v>3.4511999999999994E-2</v>
      </c>
      <c r="BP5412" s="21">
        <f t="shared" si="548"/>
        <v>0</v>
      </c>
    </row>
    <row r="5413" spans="1:68" ht="11.1" hidden="1" customHeight="1" outlineLevel="2" x14ac:dyDescent="0.2">
      <c r="A5413" s="10"/>
      <c r="B5413" s="18"/>
      <c r="C5413" s="18"/>
      <c r="D5413" s="18"/>
      <c r="E5413" s="23"/>
      <c r="F5413" s="24"/>
      <c r="G5413" s="24"/>
      <c r="H5413" s="24"/>
      <c r="I5413" s="24"/>
      <c r="J5413" s="24"/>
      <c r="K5413" s="24"/>
      <c r="L5413" s="24"/>
      <c r="M5413" s="24"/>
      <c r="N5413" s="24"/>
      <c r="O5413" s="24"/>
      <c r="P5413" s="24"/>
      <c r="Q5413" s="24"/>
      <c r="R5413" s="24"/>
      <c r="S5413" s="24"/>
      <c r="T5413" s="24"/>
      <c r="U5413" s="24"/>
      <c r="V5413" s="24"/>
      <c r="W5413" s="24"/>
      <c r="X5413" s="24"/>
      <c r="Y5413" s="24"/>
      <c r="Z5413" s="24"/>
      <c r="AA5413" s="24"/>
      <c r="AB5413" s="24"/>
      <c r="AC5413" s="24"/>
      <c r="AD5413" s="24"/>
      <c r="AE5413" s="24"/>
      <c r="AF5413" s="24"/>
      <c r="AG5413" s="208">
        <v>2.8759999999999999</v>
      </c>
      <c r="AH5413" s="208">
        <v>0.499</v>
      </c>
      <c r="AI5413" s="208">
        <v>0.2</v>
      </c>
      <c r="AJ5413" s="208">
        <v>0.35299999999999998</v>
      </c>
      <c r="AK5413" s="208">
        <v>0.02</v>
      </c>
      <c r="AL5413" s="208">
        <v>7.0000000000000001E-3</v>
      </c>
      <c r="AM5413" s="24"/>
      <c r="AN5413" s="208">
        <v>0.70599999999999996</v>
      </c>
      <c r="AO5413" s="208">
        <v>0.59699999999999998</v>
      </c>
      <c r="AP5413" s="208">
        <v>0.67900000000000005</v>
      </c>
      <c r="AQ5413" s="208">
        <v>0.91200000000000003</v>
      </c>
      <c r="AR5413" s="208">
        <v>0.67100000000000004</v>
      </c>
      <c r="AS5413" s="208">
        <v>0.6</v>
      </c>
      <c r="AT5413" s="208">
        <v>8.9999999999999993E-3</v>
      </c>
      <c r="AU5413" s="208">
        <v>8.9999999999999993E-3</v>
      </c>
      <c r="AV5413" s="208">
        <v>7.0000000000000001E-3</v>
      </c>
      <c r="AW5413" s="208">
        <v>1.0999999999999999E-2</v>
      </c>
      <c r="AX5413" s="208">
        <v>1.0999999999999999E-2</v>
      </c>
      <c r="AY5413" s="208">
        <v>1.22</v>
      </c>
      <c r="AZ5413" s="24"/>
      <c r="BA5413" s="24"/>
      <c r="BB5413" s="21">
        <f t="shared" si="547"/>
        <v>2.8759999999999999</v>
      </c>
      <c r="BC5413" s="21"/>
      <c r="BD5413" s="22">
        <f t="shared" ref="BD5413:BD5477" si="549">(BB5413/31/24)*1000</f>
        <v>3.865591397849462</v>
      </c>
      <c r="BE5413" s="21"/>
      <c r="BG5413" s="10"/>
      <c r="BH5413" s="21">
        <f t="shared" si="546"/>
        <v>0</v>
      </c>
      <c r="BI5413" s="22">
        <f t="shared" si="546"/>
        <v>2.8759999999999997E-3</v>
      </c>
      <c r="BJ5413" s="21"/>
      <c r="BK5413" s="21">
        <v>0</v>
      </c>
      <c r="BL5413" s="22">
        <v>8.6279999999999985E-3</v>
      </c>
      <c r="BM5413" s="21"/>
      <c r="BN5413" s="21">
        <f t="shared" si="548"/>
        <v>0</v>
      </c>
      <c r="BO5413" s="22">
        <f t="shared" si="548"/>
        <v>3.4511999999999994E-2</v>
      </c>
      <c r="BP5413" s="21">
        <f t="shared" si="548"/>
        <v>0</v>
      </c>
    </row>
    <row r="5414" spans="1:68" ht="11.1" hidden="1" customHeight="1" outlineLevel="1" collapsed="1" x14ac:dyDescent="0.2">
      <c r="A5414" s="10"/>
      <c r="B5414" s="18"/>
      <c r="C5414" s="18"/>
      <c r="D5414" s="18"/>
      <c r="E5414" s="19" t="s">
        <v>4749</v>
      </c>
      <c r="F5414" s="209">
        <v>14.113</v>
      </c>
      <c r="G5414" s="209">
        <v>14.888</v>
      </c>
      <c r="H5414" s="209">
        <v>9.7780000000000005</v>
      </c>
      <c r="I5414" s="240">
        <v>7.2480000000000002</v>
      </c>
      <c r="J5414" s="240"/>
      <c r="K5414" s="20"/>
      <c r="L5414" s="20"/>
      <c r="M5414" s="20"/>
      <c r="N5414" s="20"/>
      <c r="O5414" s="209">
        <v>4.4550000000000001</v>
      </c>
      <c r="P5414" s="209">
        <v>7.3550000000000004</v>
      </c>
      <c r="Q5414" s="209">
        <v>10.307</v>
      </c>
      <c r="R5414" s="209">
        <v>16.068999999999999</v>
      </c>
      <c r="S5414" s="209">
        <v>15.343999999999999</v>
      </c>
      <c r="T5414" s="209">
        <v>15.17</v>
      </c>
      <c r="U5414" s="209">
        <v>7.8460000000000001</v>
      </c>
      <c r="V5414" s="209">
        <v>5</v>
      </c>
      <c r="W5414" s="209">
        <v>8.1820000000000004</v>
      </c>
      <c r="X5414" s="20"/>
      <c r="Y5414" s="20"/>
      <c r="Z5414" s="209">
        <v>0.11700000000000001</v>
      </c>
      <c r="AA5414" s="209">
        <v>2.7250000000000001</v>
      </c>
      <c r="AB5414" s="209">
        <v>4.7240000000000002</v>
      </c>
      <c r="AC5414" s="209">
        <v>11.561</v>
      </c>
      <c r="AD5414" s="209">
        <v>13.474</v>
      </c>
      <c r="AE5414" s="209">
        <v>12.444000000000001</v>
      </c>
      <c r="AF5414" s="209">
        <v>10.699</v>
      </c>
      <c r="AG5414" s="209">
        <v>7.3140000000000001</v>
      </c>
      <c r="AH5414" s="209">
        <v>3.6920000000000002</v>
      </c>
      <c r="AI5414" s="209">
        <v>3.3140000000000001</v>
      </c>
      <c r="AJ5414" s="20"/>
      <c r="AK5414" s="20"/>
      <c r="AL5414" s="20"/>
      <c r="AM5414" s="209">
        <v>2.6930000000000001</v>
      </c>
      <c r="AN5414" s="209">
        <v>6.0039999999999996</v>
      </c>
      <c r="AO5414" s="209">
        <v>9.9489999999999998</v>
      </c>
      <c r="AP5414" s="209">
        <v>13.481999999999999</v>
      </c>
      <c r="AQ5414" s="209">
        <v>13.659000000000001</v>
      </c>
      <c r="AR5414" s="209">
        <v>10.291</v>
      </c>
      <c r="AS5414" s="209">
        <v>9.4890000000000008</v>
      </c>
      <c r="AT5414" s="209">
        <v>5.9029999999999996</v>
      </c>
      <c r="AU5414" s="209">
        <v>2.16</v>
      </c>
      <c r="AV5414" s="209">
        <v>0.109</v>
      </c>
      <c r="AW5414" s="20"/>
      <c r="AX5414" s="209">
        <v>0.11799999999999999</v>
      </c>
      <c r="AY5414" s="209">
        <v>3.5630000000000002</v>
      </c>
      <c r="AZ5414" s="209">
        <v>4.7489999999999997</v>
      </c>
      <c r="BA5414" s="209">
        <v>8.2690000000000001</v>
      </c>
      <c r="BB5414" s="56">
        <f t="shared" si="547"/>
        <v>16.068999999999999</v>
      </c>
      <c r="BC5414" s="21">
        <f>BF5414</f>
        <v>139.06</v>
      </c>
      <c r="BD5414" s="22">
        <f t="shared" si="549"/>
        <v>21.598118279569892</v>
      </c>
      <c r="BE5414" s="21">
        <f>BC5414-BD5414</f>
        <v>117.46188172043011</v>
      </c>
      <c r="BF5414" s="2">
        <v>139.06</v>
      </c>
      <c r="BG5414" s="10">
        <v>6</v>
      </c>
      <c r="BH5414" s="21">
        <f t="shared" si="546"/>
        <v>0.10346063999999999</v>
      </c>
      <c r="BI5414" s="22">
        <f t="shared" si="546"/>
        <v>1.6069E-2</v>
      </c>
      <c r="BJ5414" s="21">
        <f>BH5414-BI5414</f>
        <v>8.7391639999999993E-2</v>
      </c>
      <c r="BK5414" s="21">
        <v>0.31038191999999998</v>
      </c>
      <c r="BL5414" s="22">
        <v>4.8207E-2</v>
      </c>
      <c r="BM5414" s="21">
        <v>0.26217491999999998</v>
      </c>
      <c r="BN5414" s="21">
        <f t="shared" si="548"/>
        <v>1.2415276799999999</v>
      </c>
      <c r="BO5414" s="22">
        <f t="shared" si="548"/>
        <v>0.192828</v>
      </c>
      <c r="BP5414" s="21">
        <f t="shared" si="548"/>
        <v>1.0486996799999999</v>
      </c>
    </row>
    <row r="5415" spans="1:68" ht="11.1" hidden="1" customHeight="1" outlineLevel="2" x14ac:dyDescent="0.2">
      <c r="A5415" s="10"/>
      <c r="B5415" s="18"/>
      <c r="C5415" s="18"/>
      <c r="D5415" s="18"/>
      <c r="E5415" s="23" t="s">
        <v>4750</v>
      </c>
      <c r="F5415" s="24"/>
      <c r="G5415" s="24"/>
      <c r="H5415" s="24"/>
      <c r="I5415" s="24"/>
      <c r="J5415" s="24"/>
      <c r="K5415" s="24"/>
      <c r="L5415" s="24"/>
      <c r="M5415" s="24"/>
      <c r="N5415" s="24"/>
      <c r="O5415" s="208">
        <v>0.193</v>
      </c>
      <c r="P5415" s="24"/>
      <c r="Q5415" s="24"/>
      <c r="R5415" s="208">
        <v>3.7999999999999999E-2</v>
      </c>
      <c r="S5415" s="208">
        <v>4.0000000000000001E-3</v>
      </c>
      <c r="T5415" s="208">
        <v>4.0000000000000001E-3</v>
      </c>
      <c r="U5415" s="208">
        <v>2.9000000000000001E-2</v>
      </c>
      <c r="V5415" s="24"/>
      <c r="W5415" s="24"/>
      <c r="X5415" s="24"/>
      <c r="Y5415" s="24"/>
      <c r="Z5415" s="208">
        <v>0.11700000000000001</v>
      </c>
      <c r="AA5415" s="208">
        <v>6.0000000000000001E-3</v>
      </c>
      <c r="AB5415" s="208">
        <v>6.0000000000000001E-3</v>
      </c>
      <c r="AC5415" s="208">
        <v>6.0000000000000001E-3</v>
      </c>
      <c r="AD5415" s="208">
        <v>3.0000000000000001E-3</v>
      </c>
      <c r="AE5415" s="208">
        <v>7.0000000000000001E-3</v>
      </c>
      <c r="AF5415" s="24"/>
      <c r="AG5415" s="208">
        <v>6.0000000000000001E-3</v>
      </c>
      <c r="AH5415" s="208">
        <v>2E-3</v>
      </c>
      <c r="AI5415" s="208">
        <v>1.4E-2</v>
      </c>
      <c r="AJ5415" s="24"/>
      <c r="AK5415" s="24"/>
      <c r="AL5415" s="24"/>
      <c r="AM5415" s="208">
        <v>0.18099999999999999</v>
      </c>
      <c r="AN5415" s="208">
        <v>1.4E-2</v>
      </c>
      <c r="AO5415" s="208">
        <v>1.6E-2</v>
      </c>
      <c r="AP5415" s="208">
        <v>2E-3</v>
      </c>
      <c r="AQ5415" s="208">
        <v>2E-3</v>
      </c>
      <c r="AR5415" s="208">
        <v>1.4999999999999999E-2</v>
      </c>
      <c r="AS5415" s="208">
        <v>1.4E-2</v>
      </c>
      <c r="AT5415" s="208">
        <v>4.3999999999999997E-2</v>
      </c>
      <c r="AU5415" s="208">
        <v>4.2000000000000003E-2</v>
      </c>
      <c r="AV5415" s="208">
        <v>0.109</v>
      </c>
      <c r="AW5415" s="24"/>
      <c r="AX5415" s="208">
        <v>0.11799999999999999</v>
      </c>
      <c r="AY5415" s="208">
        <v>2.5000000000000001E-2</v>
      </c>
      <c r="AZ5415" s="208">
        <v>6.0000000000000001E-3</v>
      </c>
      <c r="BA5415" s="208">
        <v>2E-3</v>
      </c>
      <c r="BB5415" s="21">
        <f t="shared" si="547"/>
        <v>0.193</v>
      </c>
      <c r="BC5415" s="21"/>
      <c r="BD5415" s="22">
        <f t="shared" si="549"/>
        <v>0.25940860215053763</v>
      </c>
      <c r="BE5415" s="21"/>
      <c r="BG5415" s="10"/>
      <c r="BH5415" s="21">
        <f t="shared" si="546"/>
        <v>0</v>
      </c>
      <c r="BI5415" s="22">
        <f t="shared" si="546"/>
        <v>1.93E-4</v>
      </c>
      <c r="BJ5415" s="21"/>
      <c r="BK5415" s="21">
        <v>0</v>
      </c>
      <c r="BL5415" s="22">
        <v>5.7899999999999998E-4</v>
      </c>
      <c r="BM5415" s="21"/>
      <c r="BN5415" s="21">
        <f t="shared" si="548"/>
        <v>0</v>
      </c>
      <c r="BO5415" s="22">
        <f t="shared" si="548"/>
        <v>2.3159999999999999E-3</v>
      </c>
      <c r="BP5415" s="21">
        <f t="shared" si="548"/>
        <v>0</v>
      </c>
    </row>
    <row r="5416" spans="1:68" ht="11.1" hidden="1" customHeight="1" outlineLevel="2" x14ac:dyDescent="0.2">
      <c r="A5416" s="10"/>
      <c r="B5416" s="18"/>
      <c r="C5416" s="18"/>
      <c r="D5416" s="18"/>
      <c r="E5416" s="23" t="s">
        <v>4751</v>
      </c>
      <c r="F5416" s="208">
        <v>14.113</v>
      </c>
      <c r="G5416" s="208">
        <v>14.888</v>
      </c>
      <c r="H5416" s="208">
        <v>9.7780000000000005</v>
      </c>
      <c r="I5416" s="239">
        <v>7.2480000000000002</v>
      </c>
      <c r="J5416" s="239"/>
      <c r="K5416" s="24"/>
      <c r="L5416" s="24"/>
      <c r="M5416" s="24"/>
      <c r="N5416" s="24"/>
      <c r="O5416" s="208">
        <v>4.2619999999999996</v>
      </c>
      <c r="P5416" s="208">
        <v>7.3550000000000004</v>
      </c>
      <c r="Q5416" s="208">
        <v>10.307</v>
      </c>
      <c r="R5416" s="208">
        <v>16.030999999999999</v>
      </c>
      <c r="S5416" s="208">
        <v>15.34</v>
      </c>
      <c r="T5416" s="208">
        <v>15.166</v>
      </c>
      <c r="U5416" s="208">
        <v>7.8170000000000002</v>
      </c>
      <c r="V5416" s="208">
        <v>5</v>
      </c>
      <c r="W5416" s="208">
        <v>8.1820000000000004</v>
      </c>
      <c r="X5416" s="24"/>
      <c r="Y5416" s="24"/>
      <c r="Z5416" s="24"/>
      <c r="AA5416" s="208">
        <v>2.7189999999999999</v>
      </c>
      <c r="AB5416" s="208">
        <v>4.718</v>
      </c>
      <c r="AC5416" s="208">
        <v>11.555</v>
      </c>
      <c r="AD5416" s="208">
        <v>13.471</v>
      </c>
      <c r="AE5416" s="208">
        <v>12.436999999999999</v>
      </c>
      <c r="AF5416" s="208">
        <v>10.699</v>
      </c>
      <c r="AG5416" s="208">
        <v>7.3079999999999998</v>
      </c>
      <c r="AH5416" s="208">
        <v>3.69</v>
      </c>
      <c r="AI5416" s="208">
        <v>3.3</v>
      </c>
      <c r="AJ5416" s="24"/>
      <c r="AK5416" s="24"/>
      <c r="AL5416" s="24"/>
      <c r="AM5416" s="208">
        <v>2.512</v>
      </c>
      <c r="AN5416" s="208">
        <v>5.99</v>
      </c>
      <c r="AO5416" s="208">
        <v>9.9329999999999998</v>
      </c>
      <c r="AP5416" s="208">
        <v>13.48</v>
      </c>
      <c r="AQ5416" s="208">
        <v>13.657</v>
      </c>
      <c r="AR5416" s="208">
        <v>10.276</v>
      </c>
      <c r="AS5416" s="208">
        <v>9.4749999999999996</v>
      </c>
      <c r="AT5416" s="208">
        <v>5.859</v>
      </c>
      <c r="AU5416" s="208">
        <v>2.1179999999999999</v>
      </c>
      <c r="AV5416" s="24"/>
      <c r="AW5416" s="24"/>
      <c r="AX5416" s="24"/>
      <c r="AY5416" s="208">
        <v>3.5379999999999998</v>
      </c>
      <c r="AZ5416" s="208">
        <v>4.7430000000000003</v>
      </c>
      <c r="BA5416" s="208">
        <v>8.2669999999999995</v>
      </c>
      <c r="BB5416" s="21">
        <f t="shared" si="547"/>
        <v>16.030999999999999</v>
      </c>
      <c r="BC5416" s="21"/>
      <c r="BD5416" s="22">
        <f t="shared" si="549"/>
        <v>21.547043010752688</v>
      </c>
      <c r="BE5416" s="21"/>
      <c r="BG5416" s="10"/>
      <c r="BH5416" s="21">
        <f t="shared" si="546"/>
        <v>0</v>
      </c>
      <c r="BI5416" s="22">
        <f t="shared" si="546"/>
        <v>1.6031E-2</v>
      </c>
      <c r="BJ5416" s="21"/>
      <c r="BK5416" s="21">
        <v>0</v>
      </c>
      <c r="BL5416" s="22">
        <v>4.8092999999999997E-2</v>
      </c>
      <c r="BM5416" s="21"/>
      <c r="BN5416" s="21">
        <f t="shared" si="548"/>
        <v>0</v>
      </c>
      <c r="BO5416" s="22">
        <f t="shared" si="548"/>
        <v>0.19237199999999999</v>
      </c>
      <c r="BP5416" s="21">
        <f t="shared" si="548"/>
        <v>0</v>
      </c>
    </row>
    <row r="5417" spans="1:68" ht="11.1" hidden="1" customHeight="1" outlineLevel="1" collapsed="1" x14ac:dyDescent="0.2">
      <c r="A5417" s="10"/>
      <c r="B5417" s="18"/>
      <c r="C5417" s="18"/>
      <c r="D5417" s="18"/>
      <c r="E5417" s="19" t="s">
        <v>2169</v>
      </c>
      <c r="F5417" s="209">
        <v>5.4950000000000001</v>
      </c>
      <c r="G5417" s="209">
        <v>4.7350000000000003</v>
      </c>
      <c r="H5417" s="209">
        <v>3.367</v>
      </c>
      <c r="I5417" s="240">
        <v>3.133</v>
      </c>
      <c r="J5417" s="240"/>
      <c r="K5417" s="209">
        <v>0.51500000000000001</v>
      </c>
      <c r="L5417" s="209">
        <v>0.13300000000000001</v>
      </c>
      <c r="M5417" s="20"/>
      <c r="N5417" s="20"/>
      <c r="O5417" s="209">
        <v>0.9</v>
      </c>
      <c r="P5417" s="209">
        <v>3.1720000000000002</v>
      </c>
      <c r="Q5417" s="209">
        <v>6.9770000000000003</v>
      </c>
      <c r="R5417" s="209">
        <v>3.7029999999999998</v>
      </c>
      <c r="S5417" s="209">
        <v>6.43</v>
      </c>
      <c r="T5417" s="209">
        <v>7.2009999999999996</v>
      </c>
      <c r="U5417" s="209">
        <v>4.8609999999999998</v>
      </c>
      <c r="V5417" s="209">
        <v>2.4009999999999998</v>
      </c>
      <c r="W5417" s="209">
        <v>1.012</v>
      </c>
      <c r="X5417" s="20"/>
      <c r="Y5417" s="20"/>
      <c r="Z5417" s="20"/>
      <c r="AA5417" s="20"/>
      <c r="AB5417" s="209">
        <v>3.2130000000000001</v>
      </c>
      <c r="AC5417" s="209">
        <v>5.2489999999999997</v>
      </c>
      <c r="AD5417" s="209">
        <v>6.8920000000000003</v>
      </c>
      <c r="AE5417" s="209">
        <v>7.3760000000000003</v>
      </c>
      <c r="AF5417" s="209">
        <v>4.3179999999999996</v>
      </c>
      <c r="AG5417" s="209">
        <v>3.496</v>
      </c>
      <c r="AH5417" s="209">
        <v>1.952</v>
      </c>
      <c r="AI5417" s="209">
        <v>1.113</v>
      </c>
      <c r="AJ5417" s="20"/>
      <c r="AK5417" s="20"/>
      <c r="AL5417" s="20"/>
      <c r="AM5417" s="209">
        <v>1.0860000000000001</v>
      </c>
      <c r="AN5417" s="209">
        <v>2.1539999999999999</v>
      </c>
      <c r="AO5417" s="209">
        <v>5.9279999999999999</v>
      </c>
      <c r="AP5417" s="209">
        <v>6.4930000000000003</v>
      </c>
      <c r="AQ5417" s="209">
        <v>5.9020000000000001</v>
      </c>
      <c r="AR5417" s="209">
        <v>6.5819999999999999</v>
      </c>
      <c r="AS5417" s="209">
        <v>4.5999999999999996</v>
      </c>
      <c r="AT5417" s="209">
        <v>2.871</v>
      </c>
      <c r="AU5417" s="209">
        <v>1.159</v>
      </c>
      <c r="AV5417" s="20"/>
      <c r="AW5417" s="20"/>
      <c r="AX5417" s="20"/>
      <c r="AY5417" s="209">
        <v>1.1859999999999999</v>
      </c>
      <c r="AZ5417" s="209">
        <v>2.8769999999999998</v>
      </c>
      <c r="BA5417" s="209">
        <v>4.9320000000000004</v>
      </c>
      <c r="BB5417" s="56">
        <f>BB5418+BB5419</f>
        <v>7.5679999999999996</v>
      </c>
      <c r="BC5417" s="21">
        <f>BF5417</f>
        <v>24.34</v>
      </c>
      <c r="BD5417" s="22">
        <f t="shared" si="549"/>
        <v>10.172043010752688</v>
      </c>
      <c r="BE5417" s="21">
        <f>BC5417-BD5417</f>
        <v>14.167956989247312</v>
      </c>
      <c r="BF5417" s="2">
        <v>24.34</v>
      </c>
      <c r="BG5417" s="10">
        <v>6</v>
      </c>
      <c r="BH5417" s="21">
        <f t="shared" si="546"/>
        <v>1.810896E-2</v>
      </c>
      <c r="BI5417" s="22">
        <f t="shared" si="546"/>
        <v>7.5680000000000001E-3</v>
      </c>
      <c r="BJ5417" s="21">
        <f>BH5417-BI5417</f>
        <v>1.054096E-2</v>
      </c>
      <c r="BK5417" s="21">
        <v>5.4326880000000001E-2</v>
      </c>
      <c r="BL5417" s="22">
        <v>2.2704000000000002E-2</v>
      </c>
      <c r="BM5417" s="21">
        <v>3.1622879999999999E-2</v>
      </c>
      <c r="BN5417" s="21">
        <f t="shared" si="548"/>
        <v>0.21730752</v>
      </c>
      <c r="BO5417" s="22">
        <f t="shared" si="548"/>
        <v>9.0816000000000008E-2</v>
      </c>
      <c r="BP5417" s="21">
        <f t="shared" si="548"/>
        <v>0.12649152</v>
      </c>
    </row>
    <row r="5418" spans="1:68" ht="11.1" hidden="1" customHeight="1" outlineLevel="2" x14ac:dyDescent="0.2">
      <c r="A5418" s="10"/>
      <c r="B5418" s="18"/>
      <c r="C5418" s="18"/>
      <c r="D5418" s="18"/>
      <c r="E5418" s="23" t="s">
        <v>4752</v>
      </c>
      <c r="F5418" s="208">
        <v>3.0579999999999998</v>
      </c>
      <c r="G5418" s="208">
        <v>2.7789999999999999</v>
      </c>
      <c r="H5418" s="208">
        <v>1.94</v>
      </c>
      <c r="I5418" s="239">
        <v>1.802</v>
      </c>
      <c r="J5418" s="239"/>
      <c r="K5418" s="24"/>
      <c r="L5418" s="24"/>
      <c r="M5418" s="24"/>
      <c r="N5418" s="24"/>
      <c r="O5418" s="208">
        <v>0.44400000000000001</v>
      </c>
      <c r="P5418" s="208">
        <v>2.0859999999999999</v>
      </c>
      <c r="Q5418" s="208">
        <v>4.1349999999999998</v>
      </c>
      <c r="R5418" s="208">
        <v>2.391</v>
      </c>
      <c r="S5418" s="208">
        <v>3.3519999999999999</v>
      </c>
      <c r="T5418" s="208">
        <v>4.1059999999999999</v>
      </c>
      <c r="U5418" s="208">
        <v>2.8639999999999999</v>
      </c>
      <c r="V5418" s="208">
        <v>1.0409999999999999</v>
      </c>
      <c r="W5418" s="208">
        <v>0.22600000000000001</v>
      </c>
      <c r="X5418" s="24"/>
      <c r="Y5418" s="24"/>
      <c r="Z5418" s="24"/>
      <c r="AA5418" s="24"/>
      <c r="AB5418" s="208">
        <v>1.9570000000000001</v>
      </c>
      <c r="AC5418" s="208">
        <v>3.1469999999999998</v>
      </c>
      <c r="AD5418" s="208">
        <v>4.1319999999999997</v>
      </c>
      <c r="AE5418" s="208">
        <v>4.4729999999999999</v>
      </c>
      <c r="AF5418" s="208">
        <v>1.246</v>
      </c>
      <c r="AG5418" s="208">
        <v>1.883</v>
      </c>
      <c r="AH5418" s="208">
        <v>0.92200000000000004</v>
      </c>
      <c r="AI5418" s="208">
        <v>0.44900000000000001</v>
      </c>
      <c r="AJ5418" s="24"/>
      <c r="AK5418" s="24"/>
      <c r="AL5418" s="24"/>
      <c r="AM5418" s="208">
        <v>0.35499999999999998</v>
      </c>
      <c r="AN5418" s="208">
        <v>1.3049999999999999</v>
      </c>
      <c r="AO5418" s="208">
        <v>3.2549999999999999</v>
      </c>
      <c r="AP5418" s="208">
        <v>3.5379999999999998</v>
      </c>
      <c r="AQ5418" s="208">
        <v>2.9710000000000001</v>
      </c>
      <c r="AR5418" s="208">
        <v>3.726</v>
      </c>
      <c r="AS5418" s="208">
        <v>2.4079999999999999</v>
      </c>
      <c r="AT5418" s="208">
        <v>1.62</v>
      </c>
      <c r="AU5418" s="208">
        <v>0.14899999999999999</v>
      </c>
      <c r="AV5418" s="24"/>
      <c r="AW5418" s="24"/>
      <c r="AX5418" s="24"/>
      <c r="AY5418" s="208">
        <v>0.58799999999999997</v>
      </c>
      <c r="AZ5418" s="208">
        <v>1.5369999999999999</v>
      </c>
      <c r="BA5418" s="208">
        <v>2.8969999999999998</v>
      </c>
      <c r="BB5418" s="21">
        <f t="shared" si="547"/>
        <v>4.4729999999999999</v>
      </c>
      <c r="BC5418" s="21"/>
      <c r="BD5418" s="22">
        <f t="shared" si="549"/>
        <v>6.012096774193548</v>
      </c>
      <c r="BE5418" s="21"/>
      <c r="BG5418" s="10"/>
      <c r="BH5418" s="21">
        <f t="shared" si="546"/>
        <v>0</v>
      </c>
      <c r="BI5418" s="22">
        <f t="shared" si="546"/>
        <v>4.4730000000000004E-3</v>
      </c>
      <c r="BJ5418" s="21"/>
      <c r="BK5418" s="21">
        <v>0</v>
      </c>
      <c r="BL5418" s="22">
        <v>1.3419E-2</v>
      </c>
      <c r="BM5418" s="21"/>
      <c r="BN5418" s="21">
        <f t="shared" si="548"/>
        <v>0</v>
      </c>
      <c r="BO5418" s="22">
        <f t="shared" si="548"/>
        <v>5.3676000000000001E-2</v>
      </c>
      <c r="BP5418" s="21">
        <f t="shared" si="548"/>
        <v>0</v>
      </c>
    </row>
    <row r="5419" spans="1:68" ht="11.1" hidden="1" customHeight="1" outlineLevel="2" x14ac:dyDescent="0.2">
      <c r="A5419" s="10"/>
      <c r="B5419" s="18"/>
      <c r="C5419" s="18"/>
      <c r="D5419" s="18"/>
      <c r="E5419" s="23" t="s">
        <v>4753</v>
      </c>
      <c r="F5419" s="208">
        <v>2.4369999999999998</v>
      </c>
      <c r="G5419" s="208">
        <v>1.956</v>
      </c>
      <c r="H5419" s="208">
        <v>1.427</v>
      </c>
      <c r="I5419" s="239">
        <v>1.331</v>
      </c>
      <c r="J5419" s="239"/>
      <c r="K5419" s="208">
        <v>0.51500000000000001</v>
      </c>
      <c r="L5419" s="208">
        <v>0.13300000000000001</v>
      </c>
      <c r="M5419" s="24"/>
      <c r="N5419" s="24"/>
      <c r="O5419" s="208">
        <v>0.45600000000000002</v>
      </c>
      <c r="P5419" s="208">
        <v>1.0860000000000001</v>
      </c>
      <c r="Q5419" s="208">
        <v>2.8420000000000001</v>
      </c>
      <c r="R5419" s="208">
        <v>1.3120000000000001</v>
      </c>
      <c r="S5419" s="208">
        <v>3.0779999999999998</v>
      </c>
      <c r="T5419" s="208">
        <v>3.0950000000000002</v>
      </c>
      <c r="U5419" s="208">
        <v>1.9970000000000001</v>
      </c>
      <c r="V5419" s="208">
        <v>1.36</v>
      </c>
      <c r="W5419" s="208">
        <v>0.78600000000000003</v>
      </c>
      <c r="X5419" s="24"/>
      <c r="Y5419" s="24"/>
      <c r="Z5419" s="24"/>
      <c r="AA5419" s="24"/>
      <c r="AB5419" s="208">
        <v>1.256</v>
      </c>
      <c r="AC5419" s="208">
        <v>2.1019999999999999</v>
      </c>
      <c r="AD5419" s="208">
        <v>2.76</v>
      </c>
      <c r="AE5419" s="208">
        <v>2.903</v>
      </c>
      <c r="AF5419" s="208">
        <v>3.0720000000000001</v>
      </c>
      <c r="AG5419" s="208">
        <v>1.613</v>
      </c>
      <c r="AH5419" s="208">
        <v>1.03</v>
      </c>
      <c r="AI5419" s="208">
        <v>0.66400000000000003</v>
      </c>
      <c r="AJ5419" s="24"/>
      <c r="AK5419" s="24"/>
      <c r="AL5419" s="24"/>
      <c r="AM5419" s="208">
        <v>0.73099999999999998</v>
      </c>
      <c r="AN5419" s="208">
        <v>0.84899999999999998</v>
      </c>
      <c r="AO5419" s="208">
        <v>2.673</v>
      </c>
      <c r="AP5419" s="208">
        <v>2.9550000000000001</v>
      </c>
      <c r="AQ5419" s="208">
        <v>2.931</v>
      </c>
      <c r="AR5419" s="208">
        <v>2.8559999999999999</v>
      </c>
      <c r="AS5419" s="208">
        <v>2.1920000000000002</v>
      </c>
      <c r="AT5419" s="208">
        <v>1.2509999999999999</v>
      </c>
      <c r="AU5419" s="208">
        <v>1.01</v>
      </c>
      <c r="AV5419" s="24"/>
      <c r="AW5419" s="24"/>
      <c r="AX5419" s="24"/>
      <c r="AY5419" s="208">
        <v>0.59799999999999998</v>
      </c>
      <c r="AZ5419" s="208">
        <v>1.34</v>
      </c>
      <c r="BA5419" s="208">
        <v>2.0350000000000001</v>
      </c>
      <c r="BB5419" s="21">
        <f t="shared" si="547"/>
        <v>3.0950000000000002</v>
      </c>
      <c r="BC5419" s="21"/>
      <c r="BD5419" s="22">
        <f t="shared" si="549"/>
        <v>4.15994623655914</v>
      </c>
      <c r="BE5419" s="21"/>
      <c r="BG5419" s="10"/>
      <c r="BH5419" s="21">
        <f t="shared" si="546"/>
        <v>0</v>
      </c>
      <c r="BI5419" s="22">
        <f t="shared" si="546"/>
        <v>3.0950000000000001E-3</v>
      </c>
      <c r="BJ5419" s="21"/>
      <c r="BK5419" s="21">
        <v>0</v>
      </c>
      <c r="BL5419" s="22">
        <v>9.2849999999999999E-3</v>
      </c>
      <c r="BM5419" s="21"/>
      <c r="BN5419" s="21">
        <f t="shared" si="548"/>
        <v>0</v>
      </c>
      <c r="BO5419" s="22">
        <f t="shared" si="548"/>
        <v>3.7139999999999999E-2</v>
      </c>
      <c r="BP5419" s="21">
        <f t="shared" si="548"/>
        <v>0</v>
      </c>
    </row>
    <row r="5420" spans="1:68" ht="11.1" hidden="1" customHeight="1" outlineLevel="1" collapsed="1" x14ac:dyDescent="0.2">
      <c r="A5420" s="10"/>
      <c r="B5420" s="18"/>
      <c r="C5420" s="18"/>
      <c r="D5420" s="18"/>
      <c r="E5420" s="19" t="s">
        <v>4754</v>
      </c>
      <c r="F5420" s="209">
        <v>1.498</v>
      </c>
      <c r="G5420" s="209">
        <v>1.466</v>
      </c>
      <c r="H5420" s="209">
        <v>1.466</v>
      </c>
      <c r="I5420" s="240">
        <v>1.4450000000000001</v>
      </c>
      <c r="J5420" s="240"/>
      <c r="K5420" s="209">
        <v>0.03</v>
      </c>
      <c r="L5420" s="209">
        <v>0.79300000000000004</v>
      </c>
      <c r="M5420" s="209">
        <v>1.595</v>
      </c>
      <c r="N5420" s="209">
        <v>1.302</v>
      </c>
      <c r="O5420" s="209">
        <v>1.21</v>
      </c>
      <c r="P5420" s="209">
        <v>1.25</v>
      </c>
      <c r="Q5420" s="209">
        <v>1.0449999999999999</v>
      </c>
      <c r="R5420" s="209">
        <v>1.4830000000000001</v>
      </c>
      <c r="S5420" s="209">
        <v>1.343</v>
      </c>
      <c r="T5420" s="209">
        <v>1.1919999999999999</v>
      </c>
      <c r="U5420" s="209">
        <v>1.5920000000000001</v>
      </c>
      <c r="V5420" s="209">
        <v>1.347</v>
      </c>
      <c r="W5420" s="209">
        <v>1.53</v>
      </c>
      <c r="X5420" s="209">
        <v>1.405</v>
      </c>
      <c r="Y5420" s="209">
        <v>1.119</v>
      </c>
      <c r="Z5420" s="209">
        <v>1.663</v>
      </c>
      <c r="AA5420" s="209">
        <v>1.2749999999999999</v>
      </c>
      <c r="AB5420" s="209">
        <v>1.141</v>
      </c>
      <c r="AC5420" s="209">
        <v>1.4410000000000001</v>
      </c>
      <c r="AD5420" s="209">
        <v>1.268</v>
      </c>
      <c r="AE5420" s="209">
        <v>1.4750000000000001</v>
      </c>
      <c r="AF5420" s="209">
        <v>1.411</v>
      </c>
      <c r="AG5420" s="209">
        <v>1.383</v>
      </c>
      <c r="AH5420" s="209">
        <v>1.421</v>
      </c>
      <c r="AI5420" s="209">
        <v>1.1479999999999999</v>
      </c>
      <c r="AJ5420" s="209">
        <v>1.4159999999999999</v>
      </c>
      <c r="AK5420" s="209">
        <v>1.335</v>
      </c>
      <c r="AL5420" s="209">
        <v>1.1659999999999999</v>
      </c>
      <c r="AM5420" s="209">
        <v>1.3149999999999999</v>
      </c>
      <c r="AN5420" s="209">
        <v>1.323</v>
      </c>
      <c r="AO5420" s="209">
        <v>1.5580000000000001</v>
      </c>
      <c r="AP5420" s="209">
        <v>1.351</v>
      </c>
      <c r="AQ5420" s="209">
        <v>1.347</v>
      </c>
      <c r="AR5420" s="209">
        <v>1.2909999999999999</v>
      </c>
      <c r="AS5420" s="209">
        <v>1.56</v>
      </c>
      <c r="AT5420" s="209">
        <v>1.3879999999999999</v>
      </c>
      <c r="AU5420" s="209">
        <v>1.4730000000000001</v>
      </c>
      <c r="AV5420" s="209">
        <v>1.222</v>
      </c>
      <c r="AW5420" s="209">
        <v>1.248</v>
      </c>
      <c r="AX5420" s="209">
        <v>1.2929999999999999</v>
      </c>
      <c r="AY5420" s="209">
        <v>1.3069999999999999</v>
      </c>
      <c r="AZ5420" s="209">
        <v>1.9670000000000001</v>
      </c>
      <c r="BA5420" s="209">
        <v>1.2509999999999999</v>
      </c>
      <c r="BB5420" s="21">
        <f t="shared" si="547"/>
        <v>1.9670000000000001</v>
      </c>
      <c r="BC5420" s="21">
        <f>BF5420</f>
        <v>26.3</v>
      </c>
      <c r="BD5420" s="22">
        <f t="shared" si="549"/>
        <v>2.6438172043010755</v>
      </c>
      <c r="BE5420" s="21">
        <f>BC5420-BD5420</f>
        <v>23.656182795698925</v>
      </c>
      <c r="BF5420" s="2">
        <v>26.3</v>
      </c>
      <c r="BG5420" s="10"/>
      <c r="BH5420" s="21">
        <f t="shared" si="546"/>
        <v>1.95672E-2</v>
      </c>
      <c r="BI5420" s="22">
        <f t="shared" si="546"/>
        <v>1.967E-3</v>
      </c>
      <c r="BJ5420" s="21">
        <f>BH5420-BI5420</f>
        <v>1.76002E-2</v>
      </c>
      <c r="BK5420" s="21">
        <v>5.87016E-2</v>
      </c>
      <c r="BL5420" s="22">
        <v>5.901E-3</v>
      </c>
      <c r="BM5420" s="21">
        <v>5.2800600000000003E-2</v>
      </c>
      <c r="BN5420" s="21">
        <f t="shared" si="548"/>
        <v>0.2348064</v>
      </c>
      <c r="BO5420" s="22">
        <f t="shared" si="548"/>
        <v>2.3604E-2</v>
      </c>
      <c r="BP5420" s="21">
        <f t="shared" si="548"/>
        <v>0.21120240000000001</v>
      </c>
    </row>
    <row r="5421" spans="1:68" ht="11.1" hidden="1" customHeight="1" outlineLevel="2" x14ac:dyDescent="0.2">
      <c r="A5421" s="10"/>
      <c r="B5421" s="18"/>
      <c r="C5421" s="18"/>
      <c r="D5421" s="18"/>
      <c r="E5421" s="23"/>
      <c r="F5421" s="208">
        <v>1.498</v>
      </c>
      <c r="G5421" s="208">
        <v>1.466</v>
      </c>
      <c r="H5421" s="208">
        <v>1.466</v>
      </c>
      <c r="I5421" s="239">
        <v>1.4450000000000001</v>
      </c>
      <c r="J5421" s="239"/>
      <c r="K5421" s="208">
        <v>0.03</v>
      </c>
      <c r="L5421" s="208">
        <v>0.79300000000000004</v>
      </c>
      <c r="M5421" s="208">
        <v>1.595</v>
      </c>
      <c r="N5421" s="208">
        <v>1.302</v>
      </c>
      <c r="O5421" s="208">
        <v>1.21</v>
      </c>
      <c r="P5421" s="208">
        <v>1.25</v>
      </c>
      <c r="Q5421" s="208">
        <v>1.0449999999999999</v>
      </c>
      <c r="R5421" s="208">
        <v>1.4830000000000001</v>
      </c>
      <c r="S5421" s="208">
        <v>1.343</v>
      </c>
      <c r="T5421" s="208">
        <v>1.1919999999999999</v>
      </c>
      <c r="U5421" s="208">
        <v>1.5920000000000001</v>
      </c>
      <c r="V5421" s="208">
        <v>1.347</v>
      </c>
      <c r="W5421" s="208">
        <v>1.53</v>
      </c>
      <c r="X5421" s="208">
        <v>1.405</v>
      </c>
      <c r="Y5421" s="208">
        <v>1.119</v>
      </c>
      <c r="Z5421" s="208">
        <v>1.663</v>
      </c>
      <c r="AA5421" s="208">
        <v>1.2749999999999999</v>
      </c>
      <c r="AB5421" s="208">
        <v>1.141</v>
      </c>
      <c r="AC5421" s="208">
        <v>1.4410000000000001</v>
      </c>
      <c r="AD5421" s="208">
        <v>1.268</v>
      </c>
      <c r="AE5421" s="208">
        <v>1.4750000000000001</v>
      </c>
      <c r="AF5421" s="208">
        <v>1.411</v>
      </c>
      <c r="AG5421" s="208">
        <v>1.383</v>
      </c>
      <c r="AH5421" s="208">
        <v>1.421</v>
      </c>
      <c r="AI5421" s="208">
        <v>1.1479999999999999</v>
      </c>
      <c r="AJ5421" s="208">
        <v>1.4159999999999999</v>
      </c>
      <c r="AK5421" s="208">
        <v>1.335</v>
      </c>
      <c r="AL5421" s="208">
        <v>1.1659999999999999</v>
      </c>
      <c r="AM5421" s="208">
        <v>1.3149999999999999</v>
      </c>
      <c r="AN5421" s="208">
        <v>1.323</v>
      </c>
      <c r="AO5421" s="208">
        <v>1.5580000000000001</v>
      </c>
      <c r="AP5421" s="208">
        <v>1.351</v>
      </c>
      <c r="AQ5421" s="208">
        <v>1.347</v>
      </c>
      <c r="AR5421" s="208">
        <v>1.2909999999999999</v>
      </c>
      <c r="AS5421" s="208">
        <v>1.56</v>
      </c>
      <c r="AT5421" s="208">
        <v>1.3879999999999999</v>
      </c>
      <c r="AU5421" s="208">
        <v>1.4730000000000001</v>
      </c>
      <c r="AV5421" s="208">
        <v>1.222</v>
      </c>
      <c r="AW5421" s="208">
        <v>1.248</v>
      </c>
      <c r="AX5421" s="208">
        <v>1.2929999999999999</v>
      </c>
      <c r="AY5421" s="208">
        <v>1.3069999999999999</v>
      </c>
      <c r="AZ5421" s="208">
        <v>1.9670000000000001</v>
      </c>
      <c r="BA5421" s="208">
        <v>1.2509999999999999</v>
      </c>
      <c r="BB5421" s="21">
        <f t="shared" si="547"/>
        <v>1.9670000000000001</v>
      </c>
      <c r="BC5421" s="21"/>
      <c r="BD5421" s="22">
        <f t="shared" si="549"/>
        <v>2.6438172043010755</v>
      </c>
      <c r="BE5421" s="21"/>
      <c r="BG5421" s="10"/>
      <c r="BH5421" s="21">
        <f t="shared" ref="BH5421:BI5484" si="550">(BC5421*24*31/1000000)</f>
        <v>0</v>
      </c>
      <c r="BI5421" s="22">
        <f t="shared" si="550"/>
        <v>1.967E-3</v>
      </c>
      <c r="BJ5421" s="21"/>
      <c r="BK5421" s="21">
        <v>0</v>
      </c>
      <c r="BL5421" s="22">
        <v>5.901E-3</v>
      </c>
      <c r="BM5421" s="21"/>
      <c r="BN5421" s="21">
        <f t="shared" si="548"/>
        <v>0</v>
      </c>
      <c r="BO5421" s="22">
        <f t="shared" si="548"/>
        <v>2.3604E-2</v>
      </c>
      <c r="BP5421" s="21">
        <f t="shared" si="548"/>
        <v>0</v>
      </c>
    </row>
    <row r="5422" spans="1:68" ht="11.1" hidden="1" customHeight="1" outlineLevel="1" collapsed="1" x14ac:dyDescent="0.2">
      <c r="A5422" s="10"/>
      <c r="B5422" s="18"/>
      <c r="C5422" s="18"/>
      <c r="D5422" s="18"/>
      <c r="E5422" s="19" t="s">
        <v>4755</v>
      </c>
      <c r="F5422" s="209">
        <v>92.147000000000006</v>
      </c>
      <c r="G5422" s="209">
        <v>118</v>
      </c>
      <c r="H5422" s="209">
        <v>87</v>
      </c>
      <c r="I5422" s="240">
        <v>71</v>
      </c>
      <c r="J5422" s="240"/>
      <c r="K5422" s="209">
        <v>26.9</v>
      </c>
      <c r="L5422" s="209">
        <v>38.573</v>
      </c>
      <c r="M5422" s="209">
        <v>23.818999999999999</v>
      </c>
      <c r="N5422" s="209">
        <v>28.036000000000001</v>
      </c>
      <c r="O5422" s="209">
        <v>70.748000000000005</v>
      </c>
      <c r="P5422" s="209">
        <v>38.76</v>
      </c>
      <c r="Q5422" s="209">
        <v>138.08199999999999</v>
      </c>
      <c r="R5422" s="209">
        <v>91.122</v>
      </c>
      <c r="S5422" s="209">
        <v>115.44</v>
      </c>
      <c r="T5422" s="209">
        <v>98.73</v>
      </c>
      <c r="U5422" s="209">
        <v>70.986999999999995</v>
      </c>
      <c r="V5422" s="209">
        <v>48.749000000000002</v>
      </c>
      <c r="W5422" s="209">
        <v>21.893000000000001</v>
      </c>
      <c r="X5422" s="209">
        <v>61.36</v>
      </c>
      <c r="Y5422" s="209">
        <v>45.886000000000003</v>
      </c>
      <c r="Z5422" s="209">
        <v>60.252000000000002</v>
      </c>
      <c r="AA5422" s="209">
        <v>66.171000000000006</v>
      </c>
      <c r="AB5422" s="209">
        <v>127.291</v>
      </c>
      <c r="AC5422" s="209">
        <v>107.833</v>
      </c>
      <c r="AD5422" s="209">
        <v>127.01300000000001</v>
      </c>
      <c r="AE5422" s="209">
        <v>129.29400000000001</v>
      </c>
      <c r="AF5422" s="209">
        <v>101.64</v>
      </c>
      <c r="AG5422" s="209">
        <v>79.463999999999999</v>
      </c>
      <c r="AH5422" s="209">
        <v>128.511</v>
      </c>
      <c r="AI5422" s="20"/>
      <c r="AJ5422" s="20"/>
      <c r="AK5422" s="20"/>
      <c r="AL5422" s="20"/>
      <c r="AM5422" s="209">
        <v>27.734000000000002</v>
      </c>
      <c r="AN5422" s="209">
        <v>18.649999999999999</v>
      </c>
      <c r="AO5422" s="209">
        <v>45.728000000000002</v>
      </c>
      <c r="AP5422" s="209">
        <v>52.442</v>
      </c>
      <c r="AQ5422" s="209">
        <v>65.697999999999993</v>
      </c>
      <c r="AR5422" s="209">
        <v>57.841999999999999</v>
      </c>
      <c r="AS5422" s="209">
        <v>78.695999999999998</v>
      </c>
      <c r="AT5422" s="209">
        <v>32.951000000000001</v>
      </c>
      <c r="AU5422" s="20"/>
      <c r="AV5422" s="20"/>
      <c r="AW5422" s="20"/>
      <c r="AX5422" s="209">
        <v>14.997</v>
      </c>
      <c r="AY5422" s="209">
        <v>59.866</v>
      </c>
      <c r="AZ5422" s="209">
        <v>72.497</v>
      </c>
      <c r="BA5422" s="209">
        <v>52.2</v>
      </c>
      <c r="BB5422" s="56">
        <f>BB5423+BB5424</f>
        <v>204.25299999999999</v>
      </c>
      <c r="BC5422" s="21">
        <f>BD5422</f>
        <v>274.5336021505376</v>
      </c>
      <c r="BD5422" s="22">
        <f t="shared" si="549"/>
        <v>274.5336021505376</v>
      </c>
      <c r="BE5422" s="21">
        <f>BC5422-BD5422</f>
        <v>0</v>
      </c>
      <c r="BF5422" s="2">
        <v>228</v>
      </c>
      <c r="BG5422" s="10">
        <v>5</v>
      </c>
      <c r="BH5422" s="21">
        <f t="shared" si="550"/>
        <v>0.20425299999999996</v>
      </c>
      <c r="BI5422" s="22">
        <f t="shared" si="550"/>
        <v>0.20425299999999996</v>
      </c>
      <c r="BJ5422" s="21">
        <f>BH5422-BI5422</f>
        <v>0</v>
      </c>
      <c r="BK5422" s="21">
        <v>0.61275899999999983</v>
      </c>
      <c r="BL5422" s="22">
        <v>0.61275899999999983</v>
      </c>
      <c r="BM5422" s="21">
        <v>0</v>
      </c>
      <c r="BN5422" s="21">
        <f t="shared" si="548"/>
        <v>2.4510359999999993</v>
      </c>
      <c r="BO5422" s="22">
        <f t="shared" si="548"/>
        <v>2.4510359999999993</v>
      </c>
      <c r="BP5422" s="21">
        <f t="shared" si="548"/>
        <v>0</v>
      </c>
    </row>
    <row r="5423" spans="1:68" ht="11.1" hidden="1" customHeight="1" outlineLevel="2" x14ac:dyDescent="0.2">
      <c r="A5423" s="10"/>
      <c r="B5423" s="18"/>
      <c r="C5423" s="18"/>
      <c r="D5423" s="18"/>
      <c r="E5423" s="23" t="s">
        <v>4756</v>
      </c>
      <c r="F5423" s="208">
        <v>92.147000000000006</v>
      </c>
      <c r="G5423" s="208">
        <v>118</v>
      </c>
      <c r="H5423" s="208">
        <v>87</v>
      </c>
      <c r="I5423" s="239">
        <v>71</v>
      </c>
      <c r="J5423" s="239"/>
      <c r="K5423" s="208">
        <v>26.9</v>
      </c>
      <c r="L5423" s="24"/>
      <c r="M5423" s="24"/>
      <c r="N5423" s="24"/>
      <c r="O5423" s="208">
        <v>17</v>
      </c>
      <c r="P5423" s="208">
        <v>19.8</v>
      </c>
      <c r="Q5423" s="208">
        <v>138.08199999999999</v>
      </c>
      <c r="R5423" s="208">
        <v>91.122</v>
      </c>
      <c r="S5423" s="208">
        <v>115.44</v>
      </c>
      <c r="T5423" s="208">
        <v>98.73</v>
      </c>
      <c r="U5423" s="208">
        <v>70.986999999999995</v>
      </c>
      <c r="V5423" s="208">
        <v>48.749000000000002</v>
      </c>
      <c r="W5423" s="208">
        <v>21.893000000000001</v>
      </c>
      <c r="X5423" s="24"/>
      <c r="Y5423" s="24"/>
      <c r="Z5423" s="24"/>
      <c r="AA5423" s="24"/>
      <c r="AB5423" s="208">
        <v>70.406000000000006</v>
      </c>
      <c r="AC5423" s="208">
        <v>107.833</v>
      </c>
      <c r="AD5423" s="208">
        <v>127.01300000000001</v>
      </c>
      <c r="AE5423" s="208">
        <v>129.29400000000001</v>
      </c>
      <c r="AF5423" s="208">
        <v>101.64</v>
      </c>
      <c r="AG5423" s="208">
        <v>79.463999999999999</v>
      </c>
      <c r="AH5423" s="208">
        <v>128.511</v>
      </c>
      <c r="AI5423" s="24"/>
      <c r="AJ5423" s="24"/>
      <c r="AK5423" s="24"/>
      <c r="AL5423" s="24"/>
      <c r="AM5423" s="24"/>
      <c r="AN5423" s="24"/>
      <c r="AO5423" s="208">
        <v>45.728000000000002</v>
      </c>
      <c r="AP5423" s="208">
        <v>52.442</v>
      </c>
      <c r="AQ5423" s="208">
        <v>65.697999999999993</v>
      </c>
      <c r="AR5423" s="208">
        <v>57.841999999999999</v>
      </c>
      <c r="AS5423" s="208">
        <v>78.695999999999998</v>
      </c>
      <c r="AT5423" s="208">
        <v>32.951000000000001</v>
      </c>
      <c r="AU5423" s="24"/>
      <c r="AV5423" s="24"/>
      <c r="AW5423" s="24"/>
      <c r="AX5423" s="24"/>
      <c r="AY5423" s="24"/>
      <c r="AZ5423" s="208">
        <v>22.977</v>
      </c>
      <c r="BA5423" s="208">
        <v>52.2</v>
      </c>
      <c r="BB5423" s="21">
        <f t="shared" si="547"/>
        <v>138.08199999999999</v>
      </c>
      <c r="BC5423" s="21"/>
      <c r="BD5423" s="22">
        <f t="shared" si="549"/>
        <v>185.59408602150538</v>
      </c>
      <c r="BE5423" s="21"/>
      <c r="BG5423" s="10"/>
      <c r="BH5423" s="21">
        <f t="shared" si="550"/>
        <v>0</v>
      </c>
      <c r="BI5423" s="22">
        <f t="shared" si="550"/>
        <v>0.13808200000000001</v>
      </c>
      <c r="BJ5423" s="21"/>
      <c r="BK5423" s="21">
        <v>0</v>
      </c>
      <c r="BL5423" s="22">
        <v>0.414246</v>
      </c>
      <c r="BM5423" s="21"/>
      <c r="BN5423" s="21">
        <f t="shared" si="548"/>
        <v>0</v>
      </c>
      <c r="BO5423" s="22">
        <f t="shared" si="548"/>
        <v>1.656984</v>
      </c>
      <c r="BP5423" s="21">
        <f t="shared" si="548"/>
        <v>0</v>
      </c>
    </row>
    <row r="5424" spans="1:68" ht="11.1" hidden="1" customHeight="1" outlineLevel="2" x14ac:dyDescent="0.2">
      <c r="A5424" s="10"/>
      <c r="B5424" s="18"/>
      <c r="C5424" s="18"/>
      <c r="D5424" s="18"/>
      <c r="E5424" s="23" t="s">
        <v>4757</v>
      </c>
      <c r="F5424" s="24"/>
      <c r="G5424" s="24"/>
      <c r="H5424" s="24"/>
      <c r="I5424" s="24"/>
      <c r="J5424" s="24"/>
      <c r="K5424" s="24"/>
      <c r="L5424" s="208">
        <v>38.573</v>
      </c>
      <c r="M5424" s="208">
        <v>23.818999999999999</v>
      </c>
      <c r="N5424" s="208">
        <v>28.036000000000001</v>
      </c>
      <c r="O5424" s="208">
        <v>53.747999999999998</v>
      </c>
      <c r="P5424" s="208">
        <v>18.96</v>
      </c>
      <c r="Q5424" s="24"/>
      <c r="R5424" s="24"/>
      <c r="S5424" s="24"/>
      <c r="T5424" s="24"/>
      <c r="U5424" s="24"/>
      <c r="V5424" s="24"/>
      <c r="W5424" s="24"/>
      <c r="X5424" s="208">
        <v>61.36</v>
      </c>
      <c r="Y5424" s="208">
        <v>45.886000000000003</v>
      </c>
      <c r="Z5424" s="208">
        <v>60.252000000000002</v>
      </c>
      <c r="AA5424" s="208">
        <v>66.171000000000006</v>
      </c>
      <c r="AB5424" s="208">
        <v>56.884999999999998</v>
      </c>
      <c r="AC5424" s="24"/>
      <c r="AD5424" s="24"/>
      <c r="AE5424" s="24"/>
      <c r="AF5424" s="24"/>
      <c r="AG5424" s="24"/>
      <c r="AH5424" s="24"/>
      <c r="AI5424" s="24"/>
      <c r="AJ5424" s="24"/>
      <c r="AK5424" s="24"/>
      <c r="AL5424" s="24"/>
      <c r="AM5424" s="208">
        <v>27.734000000000002</v>
      </c>
      <c r="AN5424" s="208">
        <v>18.649999999999999</v>
      </c>
      <c r="AO5424" s="24"/>
      <c r="AP5424" s="24"/>
      <c r="AQ5424" s="24"/>
      <c r="AR5424" s="24"/>
      <c r="AS5424" s="24"/>
      <c r="AT5424" s="24"/>
      <c r="AU5424" s="24"/>
      <c r="AV5424" s="24"/>
      <c r="AW5424" s="24"/>
      <c r="AX5424" s="208">
        <v>14.997</v>
      </c>
      <c r="AY5424" s="208">
        <v>59.866</v>
      </c>
      <c r="AZ5424" s="208">
        <v>49.52</v>
      </c>
      <c r="BA5424" s="24"/>
      <c r="BB5424" s="21">
        <f t="shared" si="547"/>
        <v>66.171000000000006</v>
      </c>
      <c r="BC5424" s="21"/>
      <c r="BD5424" s="22">
        <f t="shared" si="549"/>
        <v>88.93951612903227</v>
      </c>
      <c r="BE5424" s="21"/>
      <c r="BG5424" s="10"/>
      <c r="BH5424" s="21">
        <f t="shared" si="550"/>
        <v>0</v>
      </c>
      <c r="BI5424" s="22">
        <f t="shared" si="550"/>
        <v>6.6171000000000021E-2</v>
      </c>
      <c r="BJ5424" s="21"/>
      <c r="BK5424" s="21">
        <v>0</v>
      </c>
      <c r="BL5424" s="22">
        <v>0.19851300000000005</v>
      </c>
      <c r="BM5424" s="21"/>
      <c r="BN5424" s="21">
        <f t="shared" si="548"/>
        <v>0</v>
      </c>
      <c r="BO5424" s="22">
        <f t="shared" si="548"/>
        <v>0.7940520000000002</v>
      </c>
      <c r="BP5424" s="21">
        <f t="shared" si="548"/>
        <v>0</v>
      </c>
    </row>
    <row r="5425" spans="1:68" ht="11.1" hidden="1" customHeight="1" outlineLevel="1" collapsed="1" x14ac:dyDescent="0.2">
      <c r="A5425" s="10"/>
      <c r="B5425" s="18"/>
      <c r="C5425" s="18"/>
      <c r="D5425" s="18"/>
      <c r="E5425" s="19" t="s">
        <v>4758</v>
      </c>
      <c r="F5425" s="209">
        <v>6.718</v>
      </c>
      <c r="G5425" s="209">
        <v>5.5</v>
      </c>
      <c r="H5425" s="209">
        <v>9.1790000000000003</v>
      </c>
      <c r="I5425" s="240">
        <v>4.0129999999999999</v>
      </c>
      <c r="J5425" s="240"/>
      <c r="K5425" s="209">
        <v>0.76100000000000001</v>
      </c>
      <c r="L5425" s="20"/>
      <c r="M5425" s="20"/>
      <c r="N5425" s="20"/>
      <c r="O5425" s="209">
        <v>0.61599999999999999</v>
      </c>
      <c r="P5425" s="209">
        <v>2.3140000000000001</v>
      </c>
      <c r="Q5425" s="209">
        <v>3.585</v>
      </c>
      <c r="R5425" s="209">
        <v>5.4320000000000004</v>
      </c>
      <c r="S5425" s="209">
        <v>4.867</v>
      </c>
      <c r="T5425" s="209">
        <v>5.6470000000000002</v>
      </c>
      <c r="U5425" s="209">
        <v>2.5830000000000002</v>
      </c>
      <c r="V5425" s="209">
        <v>1.972</v>
      </c>
      <c r="W5425" s="209">
        <v>0.35399999999999998</v>
      </c>
      <c r="X5425" s="20"/>
      <c r="Y5425" s="20"/>
      <c r="Z5425" s="20"/>
      <c r="AA5425" s="209">
        <v>1.964</v>
      </c>
      <c r="AB5425" s="20"/>
      <c r="AC5425" s="209">
        <v>7.1760000000000002</v>
      </c>
      <c r="AD5425" s="209">
        <v>4.4850000000000003</v>
      </c>
      <c r="AE5425" s="209">
        <v>5.7279999999999998</v>
      </c>
      <c r="AF5425" s="209">
        <v>5.6740000000000004</v>
      </c>
      <c r="AG5425" s="209">
        <v>3.0819999999999999</v>
      </c>
      <c r="AH5425" s="209">
        <v>2.8119999999999998</v>
      </c>
      <c r="AI5425" s="209">
        <v>1.194</v>
      </c>
      <c r="AJ5425" s="20"/>
      <c r="AK5425" s="20"/>
      <c r="AL5425" s="209">
        <v>1.181</v>
      </c>
      <c r="AM5425" s="209">
        <v>1.034</v>
      </c>
      <c r="AN5425" s="209">
        <v>2.35</v>
      </c>
      <c r="AO5425" s="209">
        <v>5.2770000000000001</v>
      </c>
      <c r="AP5425" s="209">
        <v>3.306</v>
      </c>
      <c r="AQ5425" s="209">
        <v>4.3490000000000002</v>
      </c>
      <c r="AR5425" s="209">
        <v>4.798</v>
      </c>
      <c r="AS5425" s="209">
        <v>4.0110000000000001</v>
      </c>
      <c r="AT5425" s="209">
        <v>1.581</v>
      </c>
      <c r="AU5425" s="209">
        <v>0.58899999999999997</v>
      </c>
      <c r="AV5425" s="20"/>
      <c r="AW5425" s="20"/>
      <c r="AX5425" s="20"/>
      <c r="AY5425" s="209">
        <v>2.1480000000000001</v>
      </c>
      <c r="AZ5425" s="209">
        <v>1.4970000000000001</v>
      </c>
      <c r="BA5425" s="209">
        <v>3.8639999999999999</v>
      </c>
      <c r="BB5425" s="21">
        <f t="shared" si="547"/>
        <v>9.1790000000000003</v>
      </c>
      <c r="BC5425" s="21">
        <f>BD5425</f>
        <v>12.33736559139785</v>
      </c>
      <c r="BD5425" s="22">
        <f t="shared" si="549"/>
        <v>12.33736559139785</v>
      </c>
      <c r="BE5425" s="21">
        <f>BC5425-BD5425</f>
        <v>0</v>
      </c>
      <c r="BF5425" s="2">
        <v>6</v>
      </c>
      <c r="BG5425" s="10">
        <v>6</v>
      </c>
      <c r="BH5425" s="21">
        <f t="shared" si="550"/>
        <v>9.1789999999999997E-3</v>
      </c>
      <c r="BI5425" s="22">
        <f t="shared" si="550"/>
        <v>9.1789999999999997E-3</v>
      </c>
      <c r="BJ5425" s="21">
        <f>BH5425-BI5425</f>
        <v>0</v>
      </c>
      <c r="BK5425" s="21">
        <v>2.7536999999999999E-2</v>
      </c>
      <c r="BL5425" s="22">
        <v>2.7536999999999999E-2</v>
      </c>
      <c r="BM5425" s="21">
        <v>0</v>
      </c>
      <c r="BN5425" s="21">
        <f t="shared" si="548"/>
        <v>0.110148</v>
      </c>
      <c r="BO5425" s="22">
        <f t="shared" si="548"/>
        <v>0.110148</v>
      </c>
      <c r="BP5425" s="21">
        <f t="shared" si="548"/>
        <v>0</v>
      </c>
    </row>
    <row r="5426" spans="1:68" ht="11.1" hidden="1" customHeight="1" outlineLevel="2" x14ac:dyDescent="0.2">
      <c r="A5426" s="10"/>
      <c r="B5426" s="18"/>
      <c r="C5426" s="18"/>
      <c r="D5426" s="18"/>
      <c r="E5426" s="23" t="s">
        <v>4759</v>
      </c>
      <c r="F5426" s="208">
        <v>6.718</v>
      </c>
      <c r="G5426" s="208">
        <v>5.5</v>
      </c>
      <c r="H5426" s="208">
        <v>9.1790000000000003</v>
      </c>
      <c r="I5426" s="239">
        <v>4.0129999999999999</v>
      </c>
      <c r="J5426" s="239"/>
      <c r="K5426" s="208">
        <v>0.76100000000000001</v>
      </c>
      <c r="L5426" s="24"/>
      <c r="M5426" s="24"/>
      <c r="N5426" s="24"/>
      <c r="O5426" s="208">
        <v>0.61599999999999999</v>
      </c>
      <c r="P5426" s="208">
        <v>2.3140000000000001</v>
      </c>
      <c r="Q5426" s="208">
        <v>3.585</v>
      </c>
      <c r="R5426" s="208">
        <v>5.4320000000000004</v>
      </c>
      <c r="S5426" s="208">
        <v>4.867</v>
      </c>
      <c r="T5426" s="208">
        <v>5.6470000000000002</v>
      </c>
      <c r="U5426" s="208">
        <v>2.5830000000000002</v>
      </c>
      <c r="V5426" s="208">
        <v>1.972</v>
      </c>
      <c r="W5426" s="208">
        <v>0.35399999999999998</v>
      </c>
      <c r="X5426" s="24"/>
      <c r="Y5426" s="24"/>
      <c r="Z5426" s="24"/>
      <c r="AA5426" s="208">
        <v>1.964</v>
      </c>
      <c r="AB5426" s="24"/>
      <c r="AC5426" s="208">
        <v>7.1760000000000002</v>
      </c>
      <c r="AD5426" s="208">
        <v>4.4850000000000003</v>
      </c>
      <c r="AE5426" s="208">
        <v>5.7279999999999998</v>
      </c>
      <c r="AF5426" s="208">
        <v>5.6740000000000004</v>
      </c>
      <c r="AG5426" s="208">
        <v>3.0819999999999999</v>
      </c>
      <c r="AH5426" s="208">
        <v>2.8119999999999998</v>
      </c>
      <c r="AI5426" s="208">
        <v>1.194</v>
      </c>
      <c r="AJ5426" s="24"/>
      <c r="AK5426" s="24"/>
      <c r="AL5426" s="208">
        <v>1.181</v>
      </c>
      <c r="AM5426" s="208">
        <v>1.034</v>
      </c>
      <c r="AN5426" s="208">
        <v>2.35</v>
      </c>
      <c r="AO5426" s="208">
        <v>5.2770000000000001</v>
      </c>
      <c r="AP5426" s="208">
        <v>3.306</v>
      </c>
      <c r="AQ5426" s="208">
        <v>4.3490000000000002</v>
      </c>
      <c r="AR5426" s="208">
        <v>4.798</v>
      </c>
      <c r="AS5426" s="208">
        <v>4.0110000000000001</v>
      </c>
      <c r="AT5426" s="208">
        <v>1.581</v>
      </c>
      <c r="AU5426" s="208">
        <v>0.58899999999999997</v>
      </c>
      <c r="AV5426" s="24"/>
      <c r="AW5426" s="24"/>
      <c r="AX5426" s="24"/>
      <c r="AY5426" s="208">
        <v>2.1480000000000001</v>
      </c>
      <c r="AZ5426" s="208">
        <v>1.4970000000000001</v>
      </c>
      <c r="BA5426" s="208">
        <v>3.8639999999999999</v>
      </c>
      <c r="BB5426" s="21">
        <f t="shared" si="547"/>
        <v>9.1790000000000003</v>
      </c>
      <c r="BC5426" s="21"/>
      <c r="BD5426" s="22">
        <f t="shared" si="549"/>
        <v>12.33736559139785</v>
      </c>
      <c r="BE5426" s="21"/>
      <c r="BG5426" s="10"/>
      <c r="BH5426" s="21">
        <f t="shared" si="550"/>
        <v>0</v>
      </c>
      <c r="BI5426" s="22">
        <f t="shared" si="550"/>
        <v>9.1789999999999997E-3</v>
      </c>
      <c r="BJ5426" s="21"/>
      <c r="BK5426" s="21">
        <v>0</v>
      </c>
      <c r="BL5426" s="22">
        <v>2.7536999999999999E-2</v>
      </c>
      <c r="BM5426" s="21"/>
      <c r="BN5426" s="21">
        <f t="shared" si="548"/>
        <v>0</v>
      </c>
      <c r="BO5426" s="22">
        <f t="shared" si="548"/>
        <v>0.110148</v>
      </c>
      <c r="BP5426" s="21">
        <f t="shared" si="548"/>
        <v>0</v>
      </c>
    </row>
    <row r="5427" spans="1:68" ht="11.1" hidden="1" customHeight="1" outlineLevel="1" collapsed="1" x14ac:dyDescent="0.2">
      <c r="A5427" s="10"/>
      <c r="B5427" s="18"/>
      <c r="C5427" s="18"/>
      <c r="D5427" s="18"/>
      <c r="E5427" s="19" t="s">
        <v>4760</v>
      </c>
      <c r="F5427" s="20"/>
      <c r="G5427" s="20"/>
      <c r="H5427" s="209">
        <v>37.320999999999998</v>
      </c>
      <c r="I5427" s="240">
        <v>5</v>
      </c>
      <c r="J5427" s="240"/>
      <c r="K5427" s="20"/>
      <c r="L5427" s="20"/>
      <c r="M5427" s="20"/>
      <c r="N5427" s="20"/>
      <c r="O5427" s="20"/>
      <c r="P5427" s="209">
        <v>4.6779999999999999</v>
      </c>
      <c r="Q5427" s="20"/>
      <c r="R5427" s="209">
        <v>1</v>
      </c>
      <c r="S5427" s="209">
        <v>23.396000000000001</v>
      </c>
      <c r="T5427" s="209">
        <v>14.5</v>
      </c>
      <c r="U5427" s="20"/>
      <c r="V5427" s="209">
        <v>0.28899999999999998</v>
      </c>
      <c r="W5427" s="20"/>
      <c r="X5427" s="20"/>
      <c r="Y5427" s="20"/>
      <c r="Z5427" s="20"/>
      <c r="AA5427" s="20"/>
      <c r="AB5427" s="20"/>
      <c r="AC5427" s="209">
        <v>11.096</v>
      </c>
      <c r="AD5427" s="209">
        <v>9.3979999999999997</v>
      </c>
      <c r="AE5427" s="209">
        <v>3.4329999999999998</v>
      </c>
      <c r="AF5427" s="209">
        <v>8.5760000000000005</v>
      </c>
      <c r="AG5427" s="209">
        <v>2.8410000000000002</v>
      </c>
      <c r="AH5427" s="209">
        <v>3.3769999999999998</v>
      </c>
      <c r="AI5427" s="209">
        <v>2.173</v>
      </c>
      <c r="AJ5427" s="20"/>
      <c r="AK5427" s="20"/>
      <c r="AL5427" s="20"/>
      <c r="AM5427" s="20"/>
      <c r="AN5427" s="209">
        <v>6.6360000000000001</v>
      </c>
      <c r="AO5427" s="209">
        <v>6.827</v>
      </c>
      <c r="AP5427" s="209">
        <v>4.7969999999999997</v>
      </c>
      <c r="AQ5427" s="209">
        <v>9.9130000000000003</v>
      </c>
      <c r="AR5427" s="209">
        <v>5.7569999999999997</v>
      </c>
      <c r="AS5427" s="209">
        <v>6.4269999999999996</v>
      </c>
      <c r="AT5427" s="209">
        <v>4.7</v>
      </c>
      <c r="AU5427" s="20"/>
      <c r="AV5427" s="20"/>
      <c r="AW5427" s="20"/>
      <c r="AX5427" s="20"/>
      <c r="AY5427" s="20"/>
      <c r="AZ5427" s="20"/>
      <c r="BA5427" s="20"/>
      <c r="BB5427" s="21">
        <f t="shared" si="547"/>
        <v>37.320999999999998</v>
      </c>
      <c r="BC5427" s="21">
        <f>BD5427</f>
        <v>50.162634408602145</v>
      </c>
      <c r="BD5427" s="22">
        <f t="shared" si="549"/>
        <v>50.162634408602145</v>
      </c>
      <c r="BE5427" s="21">
        <f>BC5427-BD5427</f>
        <v>0</v>
      </c>
      <c r="BF5427" s="2">
        <v>25</v>
      </c>
      <c r="BG5427" s="10">
        <v>6</v>
      </c>
      <c r="BH5427" s="21">
        <f t="shared" si="550"/>
        <v>3.7320999999999993E-2</v>
      </c>
      <c r="BI5427" s="22">
        <f t="shared" si="550"/>
        <v>3.7320999999999993E-2</v>
      </c>
      <c r="BJ5427" s="21">
        <f>BH5427-BI5427</f>
        <v>0</v>
      </c>
      <c r="BK5427" s="21">
        <v>0.11196299999999998</v>
      </c>
      <c r="BL5427" s="22">
        <v>0.11196299999999998</v>
      </c>
      <c r="BM5427" s="21">
        <v>0</v>
      </c>
      <c r="BN5427" s="21">
        <f t="shared" si="548"/>
        <v>0.44785199999999992</v>
      </c>
      <c r="BO5427" s="22">
        <f t="shared" si="548"/>
        <v>0.44785199999999992</v>
      </c>
      <c r="BP5427" s="21">
        <f t="shared" si="548"/>
        <v>0</v>
      </c>
    </row>
    <row r="5428" spans="1:68" ht="11.1" hidden="1" customHeight="1" outlineLevel="2" x14ac:dyDescent="0.2">
      <c r="A5428" s="10"/>
      <c r="B5428" s="18"/>
      <c r="C5428" s="18"/>
      <c r="D5428" s="18"/>
      <c r="E5428" s="23" t="s">
        <v>4761</v>
      </c>
      <c r="F5428" s="24"/>
      <c r="G5428" s="24"/>
      <c r="H5428" s="208">
        <v>37.320999999999998</v>
      </c>
      <c r="I5428" s="239">
        <v>5</v>
      </c>
      <c r="J5428" s="239"/>
      <c r="K5428" s="24"/>
      <c r="L5428" s="24"/>
      <c r="M5428" s="24"/>
      <c r="N5428" s="24"/>
      <c r="O5428" s="24"/>
      <c r="P5428" s="208">
        <v>4.6779999999999999</v>
      </c>
      <c r="Q5428" s="24"/>
      <c r="R5428" s="208">
        <v>1</v>
      </c>
      <c r="S5428" s="208">
        <v>23.396000000000001</v>
      </c>
      <c r="T5428" s="208">
        <v>14.5</v>
      </c>
      <c r="U5428" s="24"/>
      <c r="V5428" s="208">
        <v>0.28899999999999998</v>
      </c>
      <c r="W5428" s="24"/>
      <c r="X5428" s="24"/>
      <c r="Y5428" s="24"/>
      <c r="Z5428" s="24"/>
      <c r="AA5428" s="24"/>
      <c r="AB5428" s="24"/>
      <c r="AC5428" s="208">
        <v>11.096</v>
      </c>
      <c r="AD5428" s="208">
        <v>9.3979999999999997</v>
      </c>
      <c r="AE5428" s="208">
        <v>3.4329999999999998</v>
      </c>
      <c r="AF5428" s="208">
        <v>8.5760000000000005</v>
      </c>
      <c r="AG5428" s="208">
        <v>2.8410000000000002</v>
      </c>
      <c r="AH5428" s="208">
        <v>3.3769999999999998</v>
      </c>
      <c r="AI5428" s="208">
        <v>2.173</v>
      </c>
      <c r="AJ5428" s="24"/>
      <c r="AK5428" s="24"/>
      <c r="AL5428" s="24"/>
      <c r="AM5428" s="24"/>
      <c r="AN5428" s="208">
        <v>6.6360000000000001</v>
      </c>
      <c r="AO5428" s="208">
        <v>6.827</v>
      </c>
      <c r="AP5428" s="208">
        <v>4.7969999999999997</v>
      </c>
      <c r="AQ5428" s="208">
        <v>9.9130000000000003</v>
      </c>
      <c r="AR5428" s="208">
        <v>5.7569999999999997</v>
      </c>
      <c r="AS5428" s="208">
        <v>6.4269999999999996</v>
      </c>
      <c r="AT5428" s="208">
        <v>4.7</v>
      </c>
      <c r="AU5428" s="24"/>
      <c r="AV5428" s="24"/>
      <c r="AW5428" s="24"/>
      <c r="AX5428" s="24"/>
      <c r="AY5428" s="24"/>
      <c r="AZ5428" s="24"/>
      <c r="BA5428" s="24"/>
      <c r="BB5428" s="21">
        <f t="shared" si="547"/>
        <v>37.320999999999998</v>
      </c>
      <c r="BC5428" s="21"/>
      <c r="BD5428" s="22">
        <f t="shared" si="549"/>
        <v>50.162634408602145</v>
      </c>
      <c r="BE5428" s="21"/>
      <c r="BG5428" s="10"/>
      <c r="BH5428" s="21">
        <f t="shared" si="550"/>
        <v>0</v>
      </c>
      <c r="BI5428" s="22">
        <f t="shared" si="550"/>
        <v>3.7320999999999993E-2</v>
      </c>
      <c r="BJ5428" s="21"/>
      <c r="BK5428" s="21">
        <v>0</v>
      </c>
      <c r="BL5428" s="22">
        <v>0.11196299999999998</v>
      </c>
      <c r="BM5428" s="21"/>
      <c r="BN5428" s="21">
        <f t="shared" si="548"/>
        <v>0</v>
      </c>
      <c r="BO5428" s="22">
        <f t="shared" si="548"/>
        <v>0.44785199999999992</v>
      </c>
      <c r="BP5428" s="21">
        <f t="shared" si="548"/>
        <v>0</v>
      </c>
    </row>
    <row r="5429" spans="1:68" ht="11.1" hidden="1" customHeight="1" outlineLevel="1" collapsed="1" x14ac:dyDescent="0.2">
      <c r="A5429" s="10"/>
      <c r="B5429" s="18"/>
      <c r="C5429" s="18"/>
      <c r="D5429" s="18"/>
      <c r="E5429" s="19" t="s">
        <v>4762</v>
      </c>
      <c r="F5429" s="20"/>
      <c r="G5429" s="20"/>
      <c r="H5429" s="20"/>
      <c r="I5429" s="20"/>
      <c r="J5429" s="20"/>
      <c r="K5429" s="20"/>
      <c r="L5429" s="20"/>
      <c r="M5429" s="20"/>
      <c r="N5429" s="20"/>
      <c r="O5429" s="20"/>
      <c r="P5429" s="20"/>
      <c r="Q5429" s="20"/>
      <c r="R5429" s="20"/>
      <c r="S5429" s="20"/>
      <c r="T5429" s="20"/>
      <c r="U5429" s="20"/>
      <c r="V5429" s="20"/>
      <c r="W5429" s="20"/>
      <c r="X5429" s="20"/>
      <c r="Y5429" s="20"/>
      <c r="Z5429" s="20"/>
      <c r="AA5429" s="20"/>
      <c r="AB5429" s="20"/>
      <c r="AC5429" s="20"/>
      <c r="AD5429" s="20"/>
      <c r="AE5429" s="209">
        <v>0.41499999999999998</v>
      </c>
      <c r="AF5429" s="209">
        <v>0.16700000000000001</v>
      </c>
      <c r="AG5429" s="209">
        <v>0.16</v>
      </c>
      <c r="AH5429" s="209">
        <v>0.93300000000000005</v>
      </c>
      <c r="AI5429" s="209">
        <v>0.746</v>
      </c>
      <c r="AJ5429" s="209">
        <v>0.45800000000000002</v>
      </c>
      <c r="AK5429" s="209">
        <v>0.73299999999999998</v>
      </c>
      <c r="AL5429" s="209">
        <v>0.48499999999999999</v>
      </c>
      <c r="AM5429" s="209">
        <v>0.76600000000000001</v>
      </c>
      <c r="AN5429" s="209">
        <v>0.85799999999999998</v>
      </c>
      <c r="AO5429" s="209">
        <v>0.98899999999999999</v>
      </c>
      <c r="AP5429" s="209">
        <v>0.69799999999999995</v>
      </c>
      <c r="AQ5429" s="209">
        <v>0.96799999999999997</v>
      </c>
      <c r="AR5429" s="209">
        <v>0.66700000000000004</v>
      </c>
      <c r="AS5429" s="209">
        <v>0.80400000000000005</v>
      </c>
      <c r="AT5429" s="209">
        <v>0.82399999999999995</v>
      </c>
      <c r="AU5429" s="209">
        <v>0.81</v>
      </c>
      <c r="AV5429" s="209">
        <v>0.72499999999999998</v>
      </c>
      <c r="AW5429" s="209">
        <v>0.63800000000000001</v>
      </c>
      <c r="AX5429" s="209">
        <v>0.65800000000000003</v>
      </c>
      <c r="AY5429" s="209">
        <v>1.077</v>
      </c>
      <c r="AZ5429" s="209">
        <v>0.74199999999999999</v>
      </c>
      <c r="BA5429" s="209">
        <v>21.545000000000002</v>
      </c>
      <c r="BB5429" s="21">
        <f t="shared" si="547"/>
        <v>21.545000000000002</v>
      </c>
      <c r="BC5429" s="21">
        <f>BF5429</f>
        <v>61.2</v>
      </c>
      <c r="BD5429" s="22">
        <f t="shared" si="549"/>
        <v>28.958333333333336</v>
      </c>
      <c r="BE5429" s="21">
        <f>BC5429-BD5429</f>
        <v>32.241666666666667</v>
      </c>
      <c r="BF5429" s="2">
        <v>61.2</v>
      </c>
      <c r="BG5429" s="10"/>
      <c r="BH5429" s="21">
        <f t="shared" si="550"/>
        <v>4.5532800000000005E-2</v>
      </c>
      <c r="BI5429" s="22">
        <f t="shared" si="550"/>
        <v>2.1545000000000002E-2</v>
      </c>
      <c r="BJ5429" s="21">
        <f>BH5429-BI5429</f>
        <v>2.3987800000000004E-2</v>
      </c>
      <c r="BK5429" s="21">
        <v>0.13659840000000001</v>
      </c>
      <c r="BL5429" s="22">
        <v>6.4634999999999998E-2</v>
      </c>
      <c r="BM5429" s="21">
        <v>7.1963400000000011E-2</v>
      </c>
      <c r="BN5429" s="21">
        <f t="shared" si="548"/>
        <v>0.54639360000000003</v>
      </c>
      <c r="BO5429" s="22">
        <f t="shared" si="548"/>
        <v>0.25853999999999999</v>
      </c>
      <c r="BP5429" s="21">
        <f t="shared" si="548"/>
        <v>0.28785360000000004</v>
      </c>
    </row>
    <row r="5430" spans="1:68" ht="11.1" hidden="1" customHeight="1" outlineLevel="2" x14ac:dyDescent="0.2">
      <c r="A5430" s="10"/>
      <c r="B5430" s="18"/>
      <c r="C5430" s="18"/>
      <c r="D5430" s="18"/>
      <c r="E5430" s="23"/>
      <c r="F5430" s="24"/>
      <c r="G5430" s="24"/>
      <c r="H5430" s="24"/>
      <c r="I5430" s="24"/>
      <c r="J5430" s="24"/>
      <c r="K5430" s="24"/>
      <c r="L5430" s="24"/>
      <c r="M5430" s="24"/>
      <c r="N5430" s="24"/>
      <c r="O5430" s="24"/>
      <c r="P5430" s="24"/>
      <c r="Q5430" s="24"/>
      <c r="R5430" s="24"/>
      <c r="S5430" s="24"/>
      <c r="T5430" s="24"/>
      <c r="U5430" s="24"/>
      <c r="V5430" s="24"/>
      <c r="W5430" s="24"/>
      <c r="X5430" s="24"/>
      <c r="Y5430" s="24"/>
      <c r="Z5430" s="24"/>
      <c r="AA5430" s="24"/>
      <c r="AB5430" s="24"/>
      <c r="AC5430" s="24"/>
      <c r="AD5430" s="24"/>
      <c r="AE5430" s="208">
        <v>0.41499999999999998</v>
      </c>
      <c r="AF5430" s="208">
        <v>0.16700000000000001</v>
      </c>
      <c r="AG5430" s="208">
        <v>0.16</v>
      </c>
      <c r="AH5430" s="208">
        <v>0.93300000000000005</v>
      </c>
      <c r="AI5430" s="208">
        <v>0.746</v>
      </c>
      <c r="AJ5430" s="208">
        <v>0.45800000000000002</v>
      </c>
      <c r="AK5430" s="208">
        <v>0.73299999999999998</v>
      </c>
      <c r="AL5430" s="208">
        <v>0.48499999999999999</v>
      </c>
      <c r="AM5430" s="208">
        <v>0.76600000000000001</v>
      </c>
      <c r="AN5430" s="208">
        <v>0.85799999999999998</v>
      </c>
      <c r="AO5430" s="208">
        <v>0.98899999999999999</v>
      </c>
      <c r="AP5430" s="208">
        <v>0.69799999999999995</v>
      </c>
      <c r="AQ5430" s="208">
        <v>0.96799999999999997</v>
      </c>
      <c r="AR5430" s="208">
        <v>0.66700000000000004</v>
      </c>
      <c r="AS5430" s="208">
        <v>0.80400000000000005</v>
      </c>
      <c r="AT5430" s="208">
        <v>0.82399999999999995</v>
      </c>
      <c r="AU5430" s="208">
        <v>0.81</v>
      </c>
      <c r="AV5430" s="208">
        <v>0.72499999999999998</v>
      </c>
      <c r="AW5430" s="208">
        <v>0.63800000000000001</v>
      </c>
      <c r="AX5430" s="208">
        <v>0.65800000000000003</v>
      </c>
      <c r="AY5430" s="208">
        <v>1.077</v>
      </c>
      <c r="AZ5430" s="208">
        <v>0.74199999999999999</v>
      </c>
      <c r="BA5430" s="208">
        <v>21.545000000000002</v>
      </c>
      <c r="BB5430" s="21">
        <f t="shared" si="547"/>
        <v>21.545000000000002</v>
      </c>
      <c r="BC5430" s="21"/>
      <c r="BD5430" s="22">
        <f t="shared" si="549"/>
        <v>28.958333333333336</v>
      </c>
      <c r="BE5430" s="21"/>
      <c r="BG5430" s="10"/>
      <c r="BH5430" s="21">
        <f t="shared" si="550"/>
        <v>0</v>
      </c>
      <c r="BI5430" s="22">
        <f t="shared" si="550"/>
        <v>2.1545000000000002E-2</v>
      </c>
      <c r="BJ5430" s="21"/>
      <c r="BK5430" s="21">
        <v>0</v>
      </c>
      <c r="BL5430" s="22">
        <v>6.4634999999999998E-2</v>
      </c>
      <c r="BM5430" s="21"/>
      <c r="BN5430" s="21">
        <f t="shared" si="548"/>
        <v>0</v>
      </c>
      <c r="BO5430" s="22">
        <f t="shared" si="548"/>
        <v>0.25853999999999999</v>
      </c>
      <c r="BP5430" s="21">
        <f t="shared" si="548"/>
        <v>0</v>
      </c>
    </row>
    <row r="5431" spans="1:68" ht="11.1" hidden="1" customHeight="1" outlineLevel="1" collapsed="1" x14ac:dyDescent="0.2">
      <c r="A5431" s="10"/>
      <c r="B5431" s="18"/>
      <c r="C5431" s="18"/>
      <c r="D5431" s="18"/>
      <c r="E5431" s="19" t="s">
        <v>4763</v>
      </c>
      <c r="F5431" s="20"/>
      <c r="G5431" s="20"/>
      <c r="H5431" s="20"/>
      <c r="I5431" s="20"/>
      <c r="J5431" s="20"/>
      <c r="K5431" s="20"/>
      <c r="L5431" s="20"/>
      <c r="M5431" s="20"/>
      <c r="N5431" s="20"/>
      <c r="O5431" s="20"/>
      <c r="P5431" s="20"/>
      <c r="Q5431" s="20"/>
      <c r="R5431" s="20"/>
      <c r="S5431" s="20"/>
      <c r="T5431" s="20"/>
      <c r="U5431" s="20"/>
      <c r="V5431" s="20"/>
      <c r="W5431" s="20"/>
      <c r="X5431" s="20"/>
      <c r="Y5431" s="20"/>
      <c r="Z5431" s="20"/>
      <c r="AA5431" s="20"/>
      <c r="AB5431" s="20"/>
      <c r="AC5431" s="20"/>
      <c r="AD5431" s="20"/>
      <c r="AE5431" s="209">
        <v>2.302</v>
      </c>
      <c r="AF5431" s="209">
        <v>1.2070000000000001</v>
      </c>
      <c r="AG5431" s="209">
        <v>0.45400000000000001</v>
      </c>
      <c r="AH5431" s="20"/>
      <c r="AI5431" s="209">
        <v>1.9E-2</v>
      </c>
      <c r="AJ5431" s="20"/>
      <c r="AK5431" s="20"/>
      <c r="AL5431" s="20"/>
      <c r="AM5431" s="20"/>
      <c r="AN5431" s="209">
        <v>1.619</v>
      </c>
      <c r="AO5431" s="209">
        <v>1.6779999999999999</v>
      </c>
      <c r="AP5431" s="209">
        <v>9.7609999999999992</v>
      </c>
      <c r="AQ5431" s="209">
        <v>6.66</v>
      </c>
      <c r="AR5431" s="209">
        <v>6.47</v>
      </c>
      <c r="AS5431" s="209">
        <v>4.3410000000000002</v>
      </c>
      <c r="AT5431" s="209">
        <v>2.7949999999999999</v>
      </c>
      <c r="AU5431" s="209">
        <v>1.633</v>
      </c>
      <c r="AV5431" s="20"/>
      <c r="AW5431" s="20"/>
      <c r="AX5431" s="20"/>
      <c r="AY5431" s="209">
        <v>1.764</v>
      </c>
      <c r="AZ5431" s="209">
        <v>2.04</v>
      </c>
      <c r="BA5431" s="209">
        <v>4.5199999999999996</v>
      </c>
      <c r="BB5431" s="56">
        <f>BB5432+BB5433+BB5434</f>
        <v>10.033000000000001</v>
      </c>
      <c r="BC5431" s="21">
        <f>BF5431</f>
        <v>15.37</v>
      </c>
      <c r="BD5431" s="22">
        <f t="shared" si="549"/>
        <v>13.485215053763442</v>
      </c>
      <c r="BE5431" s="21">
        <f>BC5431-BD5431</f>
        <v>1.8847849462365573</v>
      </c>
      <c r="BF5431" s="2">
        <v>15.37</v>
      </c>
      <c r="BG5431" s="10">
        <v>6</v>
      </c>
      <c r="BH5431" s="21">
        <f t="shared" si="550"/>
        <v>1.1435280000000001E-2</v>
      </c>
      <c r="BI5431" s="22">
        <f t="shared" si="550"/>
        <v>1.0033000000000002E-2</v>
      </c>
      <c r="BJ5431" s="21">
        <f>BH5431-BI5431</f>
        <v>1.4022799999999988E-3</v>
      </c>
      <c r="BK5431" s="21">
        <v>3.4305840000000004E-2</v>
      </c>
      <c r="BL5431" s="22">
        <v>3.0099000000000008E-2</v>
      </c>
      <c r="BM5431" s="21">
        <v>4.2068399999999964E-3</v>
      </c>
      <c r="BN5431" s="21">
        <f t="shared" si="548"/>
        <v>0.13722336000000002</v>
      </c>
      <c r="BO5431" s="22">
        <f t="shared" si="548"/>
        <v>0.12039600000000003</v>
      </c>
      <c r="BP5431" s="21">
        <f t="shared" si="548"/>
        <v>1.6827359999999986E-2</v>
      </c>
    </row>
    <row r="5432" spans="1:68" ht="11.1" hidden="1" customHeight="1" outlineLevel="2" x14ac:dyDescent="0.2">
      <c r="A5432" s="10"/>
      <c r="B5432" s="18"/>
      <c r="C5432" s="18"/>
      <c r="D5432" s="18"/>
      <c r="E5432" s="23" t="s">
        <v>4764</v>
      </c>
      <c r="F5432" s="24"/>
      <c r="G5432" s="24"/>
      <c r="H5432" s="24"/>
      <c r="I5432" s="24"/>
      <c r="J5432" s="24"/>
      <c r="K5432" s="24"/>
      <c r="L5432" s="24"/>
      <c r="M5432" s="24"/>
      <c r="N5432" s="24"/>
      <c r="O5432" s="24"/>
      <c r="P5432" s="24"/>
      <c r="Q5432" s="24"/>
      <c r="R5432" s="24"/>
      <c r="S5432" s="24"/>
      <c r="T5432" s="24"/>
      <c r="U5432" s="24"/>
      <c r="V5432" s="24"/>
      <c r="W5432" s="24"/>
      <c r="X5432" s="24"/>
      <c r="Y5432" s="24"/>
      <c r="Z5432" s="24"/>
      <c r="AA5432" s="24"/>
      <c r="AB5432" s="24"/>
      <c r="AC5432" s="24"/>
      <c r="AD5432" s="24"/>
      <c r="AE5432" s="24"/>
      <c r="AF5432" s="24"/>
      <c r="AG5432" s="24"/>
      <c r="AH5432" s="24"/>
      <c r="AI5432" s="24"/>
      <c r="AJ5432" s="24"/>
      <c r="AK5432" s="24"/>
      <c r="AL5432" s="24"/>
      <c r="AM5432" s="24"/>
      <c r="AN5432" s="208">
        <v>1.619</v>
      </c>
      <c r="AO5432" s="208">
        <v>1.2609999999999999</v>
      </c>
      <c r="AP5432" s="208">
        <v>2.2829999999999999</v>
      </c>
      <c r="AQ5432" s="208">
        <v>2.516</v>
      </c>
      <c r="AR5432" s="208">
        <v>2.4969999999999999</v>
      </c>
      <c r="AS5432" s="208">
        <v>1.671</v>
      </c>
      <c r="AT5432" s="208">
        <v>0.93500000000000005</v>
      </c>
      <c r="AU5432" s="208">
        <v>0.41799999999999998</v>
      </c>
      <c r="AV5432" s="24"/>
      <c r="AW5432" s="24"/>
      <c r="AX5432" s="24"/>
      <c r="AY5432" s="208">
        <v>0.63600000000000001</v>
      </c>
      <c r="AZ5432" s="208">
        <v>0.56799999999999995</v>
      </c>
      <c r="BA5432" s="208">
        <v>1.357</v>
      </c>
      <c r="BB5432" s="21">
        <f t="shared" si="547"/>
        <v>2.516</v>
      </c>
      <c r="BC5432" s="21"/>
      <c r="BD5432" s="22">
        <f t="shared" si="549"/>
        <v>3.381720430107527</v>
      </c>
      <c r="BE5432" s="21"/>
      <c r="BG5432" s="10"/>
      <c r="BH5432" s="21">
        <f t="shared" si="550"/>
        <v>0</v>
      </c>
      <c r="BI5432" s="22">
        <f t="shared" si="550"/>
        <v>2.516E-3</v>
      </c>
      <c r="BJ5432" s="21"/>
      <c r="BK5432" s="21">
        <v>0</v>
      </c>
      <c r="BL5432" s="22">
        <v>7.548E-3</v>
      </c>
      <c r="BM5432" s="21"/>
      <c r="BN5432" s="21">
        <f t="shared" si="548"/>
        <v>0</v>
      </c>
      <c r="BO5432" s="22">
        <f t="shared" si="548"/>
        <v>3.0192E-2</v>
      </c>
      <c r="BP5432" s="21">
        <f t="shared" si="548"/>
        <v>0</v>
      </c>
    </row>
    <row r="5433" spans="1:68" ht="11.1" hidden="1" customHeight="1" outlineLevel="2" x14ac:dyDescent="0.2">
      <c r="A5433" s="10"/>
      <c r="B5433" s="18"/>
      <c r="C5433" s="18"/>
      <c r="D5433" s="18"/>
      <c r="E5433" s="23" t="s">
        <v>4765</v>
      </c>
      <c r="F5433" s="24"/>
      <c r="G5433" s="24"/>
      <c r="H5433" s="24"/>
      <c r="I5433" s="24"/>
      <c r="J5433" s="24"/>
      <c r="K5433" s="24"/>
      <c r="L5433" s="24"/>
      <c r="M5433" s="24"/>
      <c r="N5433" s="24"/>
      <c r="O5433" s="24"/>
      <c r="P5433" s="24"/>
      <c r="Q5433" s="24"/>
      <c r="R5433" s="24"/>
      <c r="S5433" s="24"/>
      <c r="T5433" s="24"/>
      <c r="U5433" s="24"/>
      <c r="V5433" s="24"/>
      <c r="W5433" s="24"/>
      <c r="X5433" s="24"/>
      <c r="Y5433" s="24"/>
      <c r="Z5433" s="24"/>
      <c r="AA5433" s="24"/>
      <c r="AB5433" s="24"/>
      <c r="AC5433" s="24"/>
      <c r="AD5433" s="24"/>
      <c r="AE5433" s="208">
        <v>2.302</v>
      </c>
      <c r="AF5433" s="208">
        <v>1.2070000000000001</v>
      </c>
      <c r="AG5433" s="208">
        <v>0.45400000000000001</v>
      </c>
      <c r="AH5433" s="24"/>
      <c r="AI5433" s="208">
        <v>1.9E-2</v>
      </c>
      <c r="AJ5433" s="24"/>
      <c r="AK5433" s="24"/>
      <c r="AL5433" s="24"/>
      <c r="AM5433" s="24"/>
      <c r="AN5433" s="24"/>
      <c r="AO5433" s="24"/>
      <c r="AP5433" s="208">
        <v>6.72</v>
      </c>
      <c r="AQ5433" s="208">
        <v>3.347</v>
      </c>
      <c r="AR5433" s="208">
        <v>3.2189999999999999</v>
      </c>
      <c r="AS5433" s="208">
        <v>2.0169999999999999</v>
      </c>
      <c r="AT5433" s="208">
        <v>1.325</v>
      </c>
      <c r="AU5433" s="208">
        <v>0.998</v>
      </c>
      <c r="AV5433" s="24"/>
      <c r="AW5433" s="24"/>
      <c r="AX5433" s="24"/>
      <c r="AY5433" s="208">
        <v>0.91500000000000004</v>
      </c>
      <c r="AZ5433" s="208">
        <v>1.204</v>
      </c>
      <c r="BA5433" s="208">
        <v>2.649</v>
      </c>
      <c r="BB5433" s="21">
        <f t="shared" si="547"/>
        <v>6.72</v>
      </c>
      <c r="BC5433" s="21"/>
      <c r="BD5433" s="22">
        <f t="shared" si="549"/>
        <v>9.0322580645161281</v>
      </c>
      <c r="BE5433" s="21"/>
      <c r="BG5433" s="10"/>
      <c r="BH5433" s="21">
        <f t="shared" si="550"/>
        <v>0</v>
      </c>
      <c r="BI5433" s="22">
        <f t="shared" si="550"/>
        <v>6.7199999999999994E-3</v>
      </c>
      <c r="BJ5433" s="21"/>
      <c r="BK5433" s="21">
        <v>0</v>
      </c>
      <c r="BL5433" s="22">
        <v>2.0159999999999997E-2</v>
      </c>
      <c r="BM5433" s="21"/>
      <c r="BN5433" s="21">
        <f t="shared" si="548"/>
        <v>0</v>
      </c>
      <c r="BO5433" s="22">
        <f t="shared" si="548"/>
        <v>8.0639999999999989E-2</v>
      </c>
      <c r="BP5433" s="21">
        <f t="shared" si="548"/>
        <v>0</v>
      </c>
    </row>
    <row r="5434" spans="1:68" ht="11.1" hidden="1" customHeight="1" outlineLevel="2" x14ac:dyDescent="0.2">
      <c r="A5434" s="10"/>
      <c r="B5434" s="18"/>
      <c r="C5434" s="18"/>
      <c r="D5434" s="18"/>
      <c r="E5434" s="23" t="s">
        <v>4766</v>
      </c>
      <c r="F5434" s="24"/>
      <c r="G5434" s="24"/>
      <c r="H5434" s="24"/>
      <c r="I5434" s="24"/>
      <c r="J5434" s="24"/>
      <c r="K5434" s="24"/>
      <c r="L5434" s="24"/>
      <c r="M5434" s="24"/>
      <c r="N5434" s="24"/>
      <c r="O5434" s="24"/>
      <c r="P5434" s="24"/>
      <c r="Q5434" s="24"/>
      <c r="R5434" s="24"/>
      <c r="S5434" s="24"/>
      <c r="T5434" s="24"/>
      <c r="U5434" s="24"/>
      <c r="V5434" s="24"/>
      <c r="W5434" s="24"/>
      <c r="X5434" s="24"/>
      <c r="Y5434" s="24"/>
      <c r="Z5434" s="24"/>
      <c r="AA5434" s="24"/>
      <c r="AB5434" s="24"/>
      <c r="AC5434" s="24"/>
      <c r="AD5434" s="24"/>
      <c r="AE5434" s="24"/>
      <c r="AF5434" s="24"/>
      <c r="AG5434" s="24"/>
      <c r="AH5434" s="24"/>
      <c r="AI5434" s="24"/>
      <c r="AJ5434" s="24"/>
      <c r="AK5434" s="24"/>
      <c r="AL5434" s="24"/>
      <c r="AM5434" s="24"/>
      <c r="AN5434" s="24"/>
      <c r="AO5434" s="208">
        <v>0.41699999999999998</v>
      </c>
      <c r="AP5434" s="208">
        <v>0.75800000000000001</v>
      </c>
      <c r="AQ5434" s="208">
        <v>0.79700000000000004</v>
      </c>
      <c r="AR5434" s="208">
        <v>0.754</v>
      </c>
      <c r="AS5434" s="208">
        <v>0.65300000000000002</v>
      </c>
      <c r="AT5434" s="208">
        <v>0.53500000000000003</v>
      </c>
      <c r="AU5434" s="208">
        <v>0.217</v>
      </c>
      <c r="AV5434" s="24"/>
      <c r="AW5434" s="24"/>
      <c r="AX5434" s="24"/>
      <c r="AY5434" s="208">
        <v>0.21299999999999999</v>
      </c>
      <c r="AZ5434" s="208">
        <v>0.26800000000000002</v>
      </c>
      <c r="BA5434" s="208">
        <v>0.51400000000000001</v>
      </c>
      <c r="BB5434" s="21">
        <f t="shared" si="547"/>
        <v>0.79700000000000004</v>
      </c>
      <c r="BC5434" s="21"/>
      <c r="BD5434" s="22">
        <f t="shared" si="549"/>
        <v>1.071236559139785</v>
      </c>
      <c r="BE5434" s="21"/>
      <c r="BG5434" s="10"/>
      <c r="BH5434" s="21">
        <f t="shared" si="550"/>
        <v>0</v>
      </c>
      <c r="BI5434" s="22">
        <f t="shared" si="550"/>
        <v>7.9699999999999997E-4</v>
      </c>
      <c r="BJ5434" s="21"/>
      <c r="BK5434" s="21">
        <v>0</v>
      </c>
      <c r="BL5434" s="22">
        <v>2.3909999999999999E-3</v>
      </c>
      <c r="BM5434" s="21"/>
      <c r="BN5434" s="21">
        <f t="shared" si="548"/>
        <v>0</v>
      </c>
      <c r="BO5434" s="22">
        <f t="shared" si="548"/>
        <v>9.5639999999999996E-3</v>
      </c>
      <c r="BP5434" s="21">
        <f t="shared" si="548"/>
        <v>0</v>
      </c>
    </row>
    <row r="5435" spans="1:68" ht="11.1" hidden="1" customHeight="1" outlineLevel="1" collapsed="1" x14ac:dyDescent="0.2">
      <c r="A5435" s="10"/>
      <c r="B5435" s="18"/>
      <c r="C5435" s="18"/>
      <c r="D5435" s="18"/>
      <c r="E5435" s="19" t="s">
        <v>4767</v>
      </c>
      <c r="F5435" s="20"/>
      <c r="G5435" s="209">
        <v>9.6649999999999991</v>
      </c>
      <c r="H5435" s="209">
        <v>2.6339999999999999</v>
      </c>
      <c r="I5435" s="20"/>
      <c r="J5435" s="20"/>
      <c r="K5435" s="209">
        <v>2.234</v>
      </c>
      <c r="L5435" s="20"/>
      <c r="M5435" s="20"/>
      <c r="N5435" s="20"/>
      <c r="O5435" s="209">
        <v>0.247</v>
      </c>
      <c r="P5435" s="209">
        <v>1.7589999999999999</v>
      </c>
      <c r="Q5435" s="209">
        <v>3.7229999999999999</v>
      </c>
      <c r="R5435" s="209">
        <v>5.1680000000000001</v>
      </c>
      <c r="S5435" s="209">
        <v>5.68</v>
      </c>
      <c r="T5435" s="209">
        <v>6.4180000000000001</v>
      </c>
      <c r="U5435" s="209">
        <v>4.0259999999999998</v>
      </c>
      <c r="V5435" s="209">
        <v>0.42199999999999999</v>
      </c>
      <c r="W5435" s="20"/>
      <c r="X5435" s="20"/>
      <c r="Y5435" s="20"/>
      <c r="Z5435" s="20"/>
      <c r="AA5435" s="209">
        <v>0.19900000000000001</v>
      </c>
      <c r="AB5435" s="209">
        <v>1.4370000000000001</v>
      </c>
      <c r="AC5435" s="209">
        <v>4.4210000000000003</v>
      </c>
      <c r="AD5435" s="209">
        <v>7.2510000000000003</v>
      </c>
      <c r="AE5435" s="209">
        <v>3.49</v>
      </c>
      <c r="AF5435" s="209">
        <v>5.4660000000000002</v>
      </c>
      <c r="AG5435" s="209">
        <v>1.875</v>
      </c>
      <c r="AH5435" s="209">
        <v>1.1160000000000001</v>
      </c>
      <c r="AI5435" s="209">
        <v>0.33900000000000002</v>
      </c>
      <c r="AJ5435" s="20"/>
      <c r="AK5435" s="20"/>
      <c r="AL5435" s="20"/>
      <c r="AM5435" s="20"/>
      <c r="AN5435" s="209">
        <v>2.0950000000000002</v>
      </c>
      <c r="AO5435" s="209">
        <v>4.8680000000000003</v>
      </c>
      <c r="AP5435" s="209">
        <v>7.4180000000000001</v>
      </c>
      <c r="AQ5435" s="209">
        <v>7.3940000000000001</v>
      </c>
      <c r="AR5435" s="209">
        <v>6.3079999999999998</v>
      </c>
      <c r="AS5435" s="209">
        <v>4.1950000000000003</v>
      </c>
      <c r="AT5435" s="209">
        <v>1.637</v>
      </c>
      <c r="AU5435" s="209">
        <v>0.39400000000000002</v>
      </c>
      <c r="AV5435" s="20"/>
      <c r="AW5435" s="20"/>
      <c r="AX5435" s="20"/>
      <c r="AY5435" s="209">
        <v>0.43</v>
      </c>
      <c r="AZ5435" s="209">
        <v>1.167</v>
      </c>
      <c r="BA5435" s="209">
        <v>3.8540000000000001</v>
      </c>
      <c r="BB5435" s="21">
        <f t="shared" si="547"/>
        <v>9.6649999999999991</v>
      </c>
      <c r="BC5435" s="21">
        <f>BD5435</f>
        <v>12.990591397849462</v>
      </c>
      <c r="BD5435" s="22">
        <f t="shared" si="549"/>
        <v>12.990591397849462</v>
      </c>
      <c r="BE5435" s="21">
        <f>BC5435-BD5435</f>
        <v>0</v>
      </c>
      <c r="BF5435" s="2">
        <v>7.2</v>
      </c>
      <c r="BG5435" s="10">
        <v>6</v>
      </c>
      <c r="BH5435" s="21">
        <f t="shared" si="550"/>
        <v>9.665E-3</v>
      </c>
      <c r="BI5435" s="22">
        <f t="shared" si="550"/>
        <v>9.665E-3</v>
      </c>
      <c r="BJ5435" s="21">
        <f>BH5435-BI5435</f>
        <v>0</v>
      </c>
      <c r="BK5435" s="21">
        <v>2.8995E-2</v>
      </c>
      <c r="BL5435" s="22">
        <v>2.8995E-2</v>
      </c>
      <c r="BM5435" s="21">
        <v>0</v>
      </c>
      <c r="BN5435" s="21">
        <f t="shared" si="548"/>
        <v>0.11598</v>
      </c>
      <c r="BO5435" s="22">
        <f t="shared" si="548"/>
        <v>0.11598</v>
      </c>
      <c r="BP5435" s="21">
        <f t="shared" si="548"/>
        <v>0</v>
      </c>
    </row>
    <row r="5436" spans="1:68" ht="11.1" hidden="1" customHeight="1" outlineLevel="2" x14ac:dyDescent="0.2">
      <c r="A5436" s="10"/>
      <c r="B5436" s="18"/>
      <c r="C5436" s="18"/>
      <c r="D5436" s="18"/>
      <c r="E5436" s="23" t="s">
        <v>4768</v>
      </c>
      <c r="F5436" s="24"/>
      <c r="G5436" s="208">
        <v>9.6649999999999991</v>
      </c>
      <c r="H5436" s="208">
        <v>2.6339999999999999</v>
      </c>
      <c r="I5436" s="24"/>
      <c r="J5436" s="24"/>
      <c r="K5436" s="208">
        <v>2.234</v>
      </c>
      <c r="L5436" s="24"/>
      <c r="M5436" s="24"/>
      <c r="N5436" s="24"/>
      <c r="O5436" s="208">
        <v>0.247</v>
      </c>
      <c r="P5436" s="208">
        <v>1.7589999999999999</v>
      </c>
      <c r="Q5436" s="208">
        <v>3.7229999999999999</v>
      </c>
      <c r="R5436" s="208">
        <v>5.1680000000000001</v>
      </c>
      <c r="S5436" s="208">
        <v>5.68</v>
      </c>
      <c r="T5436" s="208">
        <v>6.4180000000000001</v>
      </c>
      <c r="U5436" s="208">
        <v>4.0259999999999998</v>
      </c>
      <c r="V5436" s="208">
        <v>0.42199999999999999</v>
      </c>
      <c r="W5436" s="24"/>
      <c r="X5436" s="24"/>
      <c r="Y5436" s="24"/>
      <c r="Z5436" s="24"/>
      <c r="AA5436" s="208">
        <v>0.19900000000000001</v>
      </c>
      <c r="AB5436" s="208">
        <v>1.4370000000000001</v>
      </c>
      <c r="AC5436" s="208">
        <v>4.4210000000000003</v>
      </c>
      <c r="AD5436" s="208">
        <v>7.2510000000000003</v>
      </c>
      <c r="AE5436" s="208">
        <v>3.49</v>
      </c>
      <c r="AF5436" s="208">
        <v>5.4660000000000002</v>
      </c>
      <c r="AG5436" s="208">
        <v>1.875</v>
      </c>
      <c r="AH5436" s="208">
        <v>1.1160000000000001</v>
      </c>
      <c r="AI5436" s="208">
        <v>0.33900000000000002</v>
      </c>
      <c r="AJ5436" s="24"/>
      <c r="AK5436" s="24"/>
      <c r="AL5436" s="24"/>
      <c r="AM5436" s="24"/>
      <c r="AN5436" s="208">
        <v>2.0950000000000002</v>
      </c>
      <c r="AO5436" s="208">
        <v>4.8680000000000003</v>
      </c>
      <c r="AP5436" s="208">
        <v>7.4180000000000001</v>
      </c>
      <c r="AQ5436" s="208">
        <v>7.3940000000000001</v>
      </c>
      <c r="AR5436" s="208">
        <v>6.3079999999999998</v>
      </c>
      <c r="AS5436" s="208">
        <v>4.1950000000000003</v>
      </c>
      <c r="AT5436" s="208">
        <v>1.637</v>
      </c>
      <c r="AU5436" s="208">
        <v>0.39400000000000002</v>
      </c>
      <c r="AV5436" s="24"/>
      <c r="AW5436" s="24"/>
      <c r="AX5436" s="24"/>
      <c r="AY5436" s="208">
        <v>0.43</v>
      </c>
      <c r="AZ5436" s="208">
        <v>1.167</v>
      </c>
      <c r="BA5436" s="208">
        <v>3.8540000000000001</v>
      </c>
      <c r="BB5436" s="21">
        <f t="shared" si="547"/>
        <v>9.6649999999999991</v>
      </c>
      <c r="BC5436" s="21"/>
      <c r="BD5436" s="22">
        <f t="shared" si="549"/>
        <v>12.990591397849462</v>
      </c>
      <c r="BE5436" s="21"/>
      <c r="BG5436" s="10"/>
      <c r="BH5436" s="21">
        <f t="shared" si="550"/>
        <v>0</v>
      </c>
      <c r="BI5436" s="22">
        <f t="shared" si="550"/>
        <v>9.665E-3</v>
      </c>
      <c r="BJ5436" s="21"/>
      <c r="BK5436" s="21">
        <v>0</v>
      </c>
      <c r="BL5436" s="22">
        <v>2.8995E-2</v>
      </c>
      <c r="BM5436" s="21"/>
      <c r="BN5436" s="21">
        <f t="shared" si="548"/>
        <v>0</v>
      </c>
      <c r="BO5436" s="22">
        <f t="shared" si="548"/>
        <v>0.11598</v>
      </c>
      <c r="BP5436" s="21">
        <f t="shared" si="548"/>
        <v>0</v>
      </c>
    </row>
    <row r="5437" spans="1:68" ht="11.1" hidden="1" customHeight="1" outlineLevel="1" collapsed="1" x14ac:dyDescent="0.2">
      <c r="A5437" s="10"/>
      <c r="B5437" s="18"/>
      <c r="C5437" s="18"/>
      <c r="D5437" s="18"/>
      <c r="E5437" s="19" t="s">
        <v>4769</v>
      </c>
      <c r="F5437" s="20"/>
      <c r="G5437" s="20"/>
      <c r="H5437" s="20"/>
      <c r="I5437" s="20"/>
      <c r="J5437" s="20"/>
      <c r="K5437" s="20"/>
      <c r="L5437" s="20"/>
      <c r="M5437" s="20"/>
      <c r="N5437" s="20"/>
      <c r="O5437" s="20"/>
      <c r="P5437" s="20"/>
      <c r="Q5437" s="20"/>
      <c r="R5437" s="209">
        <v>15.074999999999999</v>
      </c>
      <c r="S5437" s="209">
        <v>2</v>
      </c>
      <c r="T5437" s="209">
        <v>1.54</v>
      </c>
      <c r="U5437" s="209">
        <v>2</v>
      </c>
      <c r="V5437" s="209">
        <v>1.6679999999999999</v>
      </c>
      <c r="W5437" s="209">
        <v>3.2210000000000001</v>
      </c>
      <c r="X5437" s="209">
        <v>2.149</v>
      </c>
      <c r="Y5437" s="20"/>
      <c r="Z5437" s="20"/>
      <c r="AA5437" s="20"/>
      <c r="AB5437" s="20"/>
      <c r="AC5437" s="209">
        <v>4.8730000000000002</v>
      </c>
      <c r="AD5437" s="209">
        <v>5.5720000000000001</v>
      </c>
      <c r="AE5437" s="209">
        <v>1.387</v>
      </c>
      <c r="AF5437" s="209">
        <v>1.343</v>
      </c>
      <c r="AG5437" s="209">
        <v>1.821</v>
      </c>
      <c r="AH5437" s="209">
        <v>1.508</v>
      </c>
      <c r="AI5437" s="209">
        <v>1.712</v>
      </c>
      <c r="AJ5437" s="209">
        <v>1.3580000000000001</v>
      </c>
      <c r="AK5437" s="209">
        <v>1.524</v>
      </c>
      <c r="AL5437" s="20"/>
      <c r="AM5437" s="209">
        <v>2.895</v>
      </c>
      <c r="AN5437" s="209">
        <v>1.444</v>
      </c>
      <c r="AO5437" s="209">
        <v>1.08</v>
      </c>
      <c r="AP5437" s="209">
        <v>0.80600000000000005</v>
      </c>
      <c r="AQ5437" s="209">
        <v>0.77600000000000002</v>
      </c>
      <c r="AR5437" s="209">
        <v>0.307</v>
      </c>
      <c r="AS5437" s="209">
        <v>0.307</v>
      </c>
      <c r="AT5437" s="209">
        <v>1.2569999999999999</v>
      </c>
      <c r="AU5437" s="209">
        <v>1.06</v>
      </c>
      <c r="AV5437" s="209">
        <v>1.4279999999999999</v>
      </c>
      <c r="AW5437" s="209">
        <v>1.5469999999999999</v>
      </c>
      <c r="AX5437" s="209">
        <v>1.22</v>
      </c>
      <c r="AY5437" s="209">
        <v>0.86599999999999999</v>
      </c>
      <c r="AZ5437" s="209">
        <v>1.117</v>
      </c>
      <c r="BA5437" s="209">
        <v>0.39300000000000002</v>
      </c>
      <c r="BB5437" s="21">
        <f t="shared" si="547"/>
        <v>15.074999999999999</v>
      </c>
      <c r="BC5437" s="21">
        <f>BD5437</f>
        <v>20.262096774193548</v>
      </c>
      <c r="BD5437" s="22">
        <f t="shared" si="549"/>
        <v>20.262096774193548</v>
      </c>
      <c r="BE5437" s="21">
        <f>BC5437-BD5437</f>
        <v>0</v>
      </c>
      <c r="BF5437" s="2">
        <v>5</v>
      </c>
      <c r="BG5437" s="10">
        <v>6</v>
      </c>
      <c r="BH5437" s="21">
        <f t="shared" si="550"/>
        <v>1.5074999999999998E-2</v>
      </c>
      <c r="BI5437" s="22">
        <f t="shared" si="550"/>
        <v>1.5074999999999998E-2</v>
      </c>
      <c r="BJ5437" s="21">
        <f>BH5437-BI5437</f>
        <v>0</v>
      </c>
      <c r="BK5437" s="21">
        <v>4.5224999999999994E-2</v>
      </c>
      <c r="BL5437" s="22">
        <v>4.5224999999999994E-2</v>
      </c>
      <c r="BM5437" s="21">
        <v>0</v>
      </c>
      <c r="BN5437" s="21">
        <f t="shared" si="548"/>
        <v>0.18089999999999998</v>
      </c>
      <c r="BO5437" s="22">
        <f t="shared" si="548"/>
        <v>0.18089999999999998</v>
      </c>
      <c r="BP5437" s="21">
        <f t="shared" si="548"/>
        <v>0</v>
      </c>
    </row>
    <row r="5438" spans="1:68" ht="11.1" hidden="1" customHeight="1" outlineLevel="2" x14ac:dyDescent="0.2">
      <c r="A5438" s="10"/>
      <c r="B5438" s="18"/>
      <c r="C5438" s="18"/>
      <c r="D5438" s="18"/>
      <c r="E5438" s="23" t="s">
        <v>4770</v>
      </c>
      <c r="F5438" s="24"/>
      <c r="G5438" s="24"/>
      <c r="H5438" s="24"/>
      <c r="I5438" s="24"/>
      <c r="J5438" s="24"/>
      <c r="K5438" s="24"/>
      <c r="L5438" s="24"/>
      <c r="M5438" s="24"/>
      <c r="N5438" s="24"/>
      <c r="O5438" s="24"/>
      <c r="P5438" s="24"/>
      <c r="Q5438" s="24"/>
      <c r="R5438" s="208">
        <v>15.074999999999999</v>
      </c>
      <c r="S5438" s="208">
        <v>2</v>
      </c>
      <c r="T5438" s="208">
        <v>1.54</v>
      </c>
      <c r="U5438" s="208">
        <v>2</v>
      </c>
      <c r="V5438" s="208">
        <v>1.6679999999999999</v>
      </c>
      <c r="W5438" s="208">
        <v>3.2210000000000001</v>
      </c>
      <c r="X5438" s="208">
        <v>2.149</v>
      </c>
      <c r="Y5438" s="24"/>
      <c r="Z5438" s="24"/>
      <c r="AA5438" s="24"/>
      <c r="AB5438" s="24"/>
      <c r="AC5438" s="208">
        <v>4.8730000000000002</v>
      </c>
      <c r="AD5438" s="208">
        <v>5.5720000000000001</v>
      </c>
      <c r="AE5438" s="208">
        <v>1.387</v>
      </c>
      <c r="AF5438" s="208">
        <v>1.343</v>
      </c>
      <c r="AG5438" s="208">
        <v>1.821</v>
      </c>
      <c r="AH5438" s="208">
        <v>1.508</v>
      </c>
      <c r="AI5438" s="208">
        <v>1.712</v>
      </c>
      <c r="AJ5438" s="208">
        <v>1.3580000000000001</v>
      </c>
      <c r="AK5438" s="208">
        <v>1.524</v>
      </c>
      <c r="AL5438" s="24"/>
      <c r="AM5438" s="208">
        <v>2.895</v>
      </c>
      <c r="AN5438" s="208">
        <v>1.444</v>
      </c>
      <c r="AO5438" s="208">
        <v>1.08</v>
      </c>
      <c r="AP5438" s="208">
        <v>0.80600000000000005</v>
      </c>
      <c r="AQ5438" s="208">
        <v>0.77600000000000002</v>
      </c>
      <c r="AR5438" s="208">
        <v>0.307</v>
      </c>
      <c r="AS5438" s="208">
        <v>0.307</v>
      </c>
      <c r="AT5438" s="208">
        <v>1.2569999999999999</v>
      </c>
      <c r="AU5438" s="208">
        <v>1.06</v>
      </c>
      <c r="AV5438" s="208">
        <v>1.4279999999999999</v>
      </c>
      <c r="AW5438" s="208">
        <v>1.5469999999999999</v>
      </c>
      <c r="AX5438" s="208">
        <v>1.22</v>
      </c>
      <c r="AY5438" s="208">
        <v>0.86599999999999999</v>
      </c>
      <c r="AZ5438" s="208">
        <v>1.117</v>
      </c>
      <c r="BA5438" s="208">
        <v>0.39300000000000002</v>
      </c>
      <c r="BB5438" s="21">
        <f t="shared" si="547"/>
        <v>15.074999999999999</v>
      </c>
      <c r="BC5438" s="21"/>
      <c r="BD5438" s="22">
        <f t="shared" si="549"/>
        <v>20.262096774193548</v>
      </c>
      <c r="BE5438" s="21"/>
      <c r="BG5438" s="10"/>
      <c r="BH5438" s="21">
        <f t="shared" si="550"/>
        <v>0</v>
      </c>
      <c r="BI5438" s="22">
        <f t="shared" si="550"/>
        <v>1.5074999999999998E-2</v>
      </c>
      <c r="BJ5438" s="21"/>
      <c r="BK5438" s="21">
        <v>0</v>
      </c>
      <c r="BL5438" s="22">
        <v>4.5224999999999994E-2</v>
      </c>
      <c r="BM5438" s="21"/>
      <c r="BN5438" s="21">
        <f t="shared" si="548"/>
        <v>0</v>
      </c>
      <c r="BO5438" s="22">
        <f t="shared" si="548"/>
        <v>0.18089999999999998</v>
      </c>
      <c r="BP5438" s="21">
        <f t="shared" si="548"/>
        <v>0</v>
      </c>
    </row>
    <row r="5439" spans="1:68" ht="11.1" hidden="1" customHeight="1" outlineLevel="1" collapsed="1" x14ac:dyDescent="0.2">
      <c r="A5439" s="10"/>
      <c r="B5439" s="18"/>
      <c r="C5439" s="18"/>
      <c r="D5439" s="18"/>
      <c r="E5439" s="19" t="s">
        <v>4771</v>
      </c>
      <c r="F5439" s="209">
        <v>15.420999999999999</v>
      </c>
      <c r="G5439" s="209">
        <v>11.831</v>
      </c>
      <c r="H5439" s="209">
        <v>9.6780000000000008</v>
      </c>
      <c r="I5439" s="240">
        <v>6.9589999999999996</v>
      </c>
      <c r="J5439" s="240"/>
      <c r="K5439" s="209">
        <v>2.077</v>
      </c>
      <c r="L5439" s="20"/>
      <c r="M5439" s="20"/>
      <c r="N5439" s="20"/>
      <c r="O5439" s="209">
        <v>4.38</v>
      </c>
      <c r="P5439" s="209">
        <v>10.959</v>
      </c>
      <c r="Q5439" s="209">
        <v>14.834</v>
      </c>
      <c r="R5439" s="209">
        <v>17.861000000000001</v>
      </c>
      <c r="S5439" s="209">
        <v>17.946000000000002</v>
      </c>
      <c r="T5439" s="209">
        <v>16.396999999999998</v>
      </c>
      <c r="U5439" s="209">
        <v>11.723000000000001</v>
      </c>
      <c r="V5439" s="209">
        <v>7.9569999999999999</v>
      </c>
      <c r="W5439" s="209">
        <v>3.0790000000000002</v>
      </c>
      <c r="X5439" s="20"/>
      <c r="Y5439" s="20"/>
      <c r="Z5439" s="20"/>
      <c r="AA5439" s="209">
        <v>4.2409999999999997</v>
      </c>
      <c r="AB5439" s="209">
        <v>11.196999999999999</v>
      </c>
      <c r="AC5439" s="209">
        <v>12.673</v>
      </c>
      <c r="AD5439" s="209">
        <v>17.260000000000002</v>
      </c>
      <c r="AE5439" s="209">
        <v>16.082999999999998</v>
      </c>
      <c r="AF5439" s="209">
        <v>14.646000000000001</v>
      </c>
      <c r="AG5439" s="209">
        <v>10.15</v>
      </c>
      <c r="AH5439" s="209">
        <v>7.2190000000000003</v>
      </c>
      <c r="AI5439" s="209">
        <v>1.248</v>
      </c>
      <c r="AJ5439" s="20"/>
      <c r="AK5439" s="20"/>
      <c r="AL5439" s="20"/>
      <c r="AM5439" s="209">
        <v>3.089</v>
      </c>
      <c r="AN5439" s="209">
        <v>8.4700000000000006</v>
      </c>
      <c r="AO5439" s="209">
        <v>13.513999999999999</v>
      </c>
      <c r="AP5439" s="209">
        <v>16.96</v>
      </c>
      <c r="AQ5439" s="209">
        <v>15.878</v>
      </c>
      <c r="AR5439" s="209">
        <v>12.523999999999999</v>
      </c>
      <c r="AS5439" s="209">
        <v>10.987</v>
      </c>
      <c r="AT5439" s="209">
        <v>8.6370000000000005</v>
      </c>
      <c r="AU5439" s="209">
        <v>1.2789999999999999</v>
      </c>
      <c r="AV5439" s="20"/>
      <c r="AW5439" s="20"/>
      <c r="AX5439" s="20"/>
      <c r="AY5439" s="209">
        <v>3.7559999999999998</v>
      </c>
      <c r="AZ5439" s="209">
        <v>7.4269999999999996</v>
      </c>
      <c r="BA5439" s="209">
        <v>9.6850000000000005</v>
      </c>
      <c r="BB5439" s="21">
        <f t="shared" si="547"/>
        <v>17.946000000000002</v>
      </c>
      <c r="BC5439" s="21">
        <f>BF5439</f>
        <v>128.27000000000001</v>
      </c>
      <c r="BD5439" s="22">
        <f t="shared" si="549"/>
        <v>24.120967741935488</v>
      </c>
      <c r="BE5439" s="21">
        <f>BC5439-BD5439</f>
        <v>104.14903225806452</v>
      </c>
      <c r="BF5439" s="66">
        <v>128.27000000000001</v>
      </c>
      <c r="BG5439" s="10">
        <v>6</v>
      </c>
      <c r="BH5439" s="21">
        <f t="shared" si="550"/>
        <v>9.5432880000000025E-2</v>
      </c>
      <c r="BI5439" s="22">
        <f t="shared" si="550"/>
        <v>1.7946000000000004E-2</v>
      </c>
      <c r="BJ5439" s="21">
        <f>BH5439-BI5439</f>
        <v>7.7486880000000022E-2</v>
      </c>
      <c r="BK5439" s="21">
        <v>0.28629864000000005</v>
      </c>
      <c r="BL5439" s="22">
        <v>5.3838000000000011E-2</v>
      </c>
      <c r="BM5439" s="21">
        <v>0.23246064000000005</v>
      </c>
      <c r="BN5439" s="21">
        <f t="shared" si="548"/>
        <v>1.1451945600000002</v>
      </c>
      <c r="BO5439" s="22">
        <f t="shared" si="548"/>
        <v>0.21535200000000004</v>
      </c>
      <c r="BP5439" s="21">
        <f t="shared" si="548"/>
        <v>0.92984256000000021</v>
      </c>
    </row>
    <row r="5440" spans="1:68" ht="11.1" hidden="1" customHeight="1" outlineLevel="2" x14ac:dyDescent="0.2">
      <c r="A5440" s="10"/>
      <c r="B5440" s="18"/>
      <c r="C5440" s="18"/>
      <c r="D5440" s="18"/>
      <c r="E5440" s="23" t="s">
        <v>4772</v>
      </c>
      <c r="F5440" s="208">
        <v>15.420999999999999</v>
      </c>
      <c r="G5440" s="208">
        <v>11.831</v>
      </c>
      <c r="H5440" s="208">
        <v>9.6780000000000008</v>
      </c>
      <c r="I5440" s="239">
        <v>6.9589999999999996</v>
      </c>
      <c r="J5440" s="239"/>
      <c r="K5440" s="208">
        <v>2.077</v>
      </c>
      <c r="L5440" s="24"/>
      <c r="M5440" s="24"/>
      <c r="N5440" s="24"/>
      <c r="O5440" s="208">
        <v>4.38</v>
      </c>
      <c r="P5440" s="208">
        <v>10.959</v>
      </c>
      <c r="Q5440" s="208">
        <v>14.834</v>
      </c>
      <c r="R5440" s="208">
        <v>17.861000000000001</v>
      </c>
      <c r="S5440" s="208">
        <v>17.946000000000002</v>
      </c>
      <c r="T5440" s="208">
        <v>16.396999999999998</v>
      </c>
      <c r="U5440" s="208">
        <v>11.723000000000001</v>
      </c>
      <c r="V5440" s="208">
        <v>7.9569999999999999</v>
      </c>
      <c r="W5440" s="208">
        <v>3.0790000000000002</v>
      </c>
      <c r="X5440" s="24"/>
      <c r="Y5440" s="24"/>
      <c r="Z5440" s="24"/>
      <c r="AA5440" s="208">
        <v>4.2409999999999997</v>
      </c>
      <c r="AB5440" s="208">
        <v>11.196999999999999</v>
      </c>
      <c r="AC5440" s="208">
        <v>12.673</v>
      </c>
      <c r="AD5440" s="208">
        <v>17.260000000000002</v>
      </c>
      <c r="AE5440" s="208">
        <v>16.082999999999998</v>
      </c>
      <c r="AF5440" s="208">
        <v>14.646000000000001</v>
      </c>
      <c r="AG5440" s="208">
        <v>10.15</v>
      </c>
      <c r="AH5440" s="208">
        <v>7.2190000000000003</v>
      </c>
      <c r="AI5440" s="208">
        <v>1.248</v>
      </c>
      <c r="AJ5440" s="24"/>
      <c r="AK5440" s="24"/>
      <c r="AL5440" s="24"/>
      <c r="AM5440" s="208">
        <v>3.089</v>
      </c>
      <c r="AN5440" s="208">
        <v>8.4700000000000006</v>
      </c>
      <c r="AO5440" s="208">
        <v>13.513999999999999</v>
      </c>
      <c r="AP5440" s="208">
        <v>16.96</v>
      </c>
      <c r="AQ5440" s="208">
        <v>15.878</v>
      </c>
      <c r="AR5440" s="208">
        <v>12.523999999999999</v>
      </c>
      <c r="AS5440" s="208">
        <v>10.987</v>
      </c>
      <c r="AT5440" s="208">
        <v>8.6370000000000005</v>
      </c>
      <c r="AU5440" s="208">
        <v>1.2789999999999999</v>
      </c>
      <c r="AV5440" s="24"/>
      <c r="AW5440" s="24"/>
      <c r="AX5440" s="24"/>
      <c r="AY5440" s="208">
        <v>3.7559999999999998</v>
      </c>
      <c r="AZ5440" s="208">
        <v>7.4269999999999996</v>
      </c>
      <c r="BA5440" s="208">
        <v>9.6850000000000005</v>
      </c>
      <c r="BB5440" s="21">
        <f t="shared" si="547"/>
        <v>17.946000000000002</v>
      </c>
      <c r="BC5440" s="21"/>
      <c r="BD5440" s="22">
        <f t="shared" si="549"/>
        <v>24.120967741935488</v>
      </c>
      <c r="BE5440" s="21"/>
      <c r="BG5440" s="10"/>
      <c r="BH5440" s="21">
        <f t="shared" si="550"/>
        <v>0</v>
      </c>
      <c r="BI5440" s="22">
        <f t="shared" si="550"/>
        <v>1.7946000000000004E-2</v>
      </c>
      <c r="BJ5440" s="21"/>
      <c r="BK5440" s="21">
        <v>0</v>
      </c>
      <c r="BL5440" s="22">
        <v>5.3838000000000011E-2</v>
      </c>
      <c r="BM5440" s="21"/>
      <c r="BN5440" s="21">
        <f t="shared" si="548"/>
        <v>0</v>
      </c>
      <c r="BO5440" s="22">
        <f t="shared" si="548"/>
        <v>0.21535200000000004</v>
      </c>
      <c r="BP5440" s="21">
        <f t="shared" si="548"/>
        <v>0</v>
      </c>
    </row>
    <row r="5441" spans="1:68" ht="11.1" hidden="1" customHeight="1" outlineLevel="1" collapsed="1" x14ac:dyDescent="0.2">
      <c r="A5441" s="10"/>
      <c r="B5441" s="18"/>
      <c r="C5441" s="18"/>
      <c r="D5441" s="18"/>
      <c r="E5441" s="19" t="s">
        <v>4773</v>
      </c>
      <c r="F5441" s="209">
        <v>128.959</v>
      </c>
      <c r="G5441" s="209">
        <v>24.373000000000001</v>
      </c>
      <c r="H5441" s="209">
        <v>22.091000000000001</v>
      </c>
      <c r="I5441" s="240">
        <v>13.968999999999999</v>
      </c>
      <c r="J5441" s="240"/>
      <c r="K5441" s="209">
        <v>6.8650000000000002</v>
      </c>
      <c r="L5441" s="20"/>
      <c r="M5441" s="209">
        <v>124.962</v>
      </c>
      <c r="N5441" s="20"/>
      <c r="O5441" s="209">
        <v>5.5910000000000002</v>
      </c>
      <c r="P5441" s="209">
        <v>23.003</v>
      </c>
      <c r="Q5441" s="209">
        <v>29.9</v>
      </c>
      <c r="R5441" s="209">
        <v>32.170999999999999</v>
      </c>
      <c r="S5441" s="209">
        <v>39.948</v>
      </c>
      <c r="T5441" s="209">
        <v>233.86</v>
      </c>
      <c r="U5441" s="209">
        <v>26.652000000000001</v>
      </c>
      <c r="V5441" s="209">
        <v>13.145</v>
      </c>
      <c r="W5441" s="209">
        <v>11.003</v>
      </c>
      <c r="X5441" s="20"/>
      <c r="Y5441" s="20"/>
      <c r="Z5441" s="209">
        <v>34.484999999999999</v>
      </c>
      <c r="AA5441" s="209">
        <v>0.33200000000000002</v>
      </c>
      <c r="AB5441" s="209">
        <v>21.713000000000001</v>
      </c>
      <c r="AC5441" s="209">
        <v>25.966999999999999</v>
      </c>
      <c r="AD5441" s="209">
        <v>33.250999999999998</v>
      </c>
      <c r="AE5441" s="209">
        <v>36.908999999999999</v>
      </c>
      <c r="AF5441" s="209">
        <v>30.177</v>
      </c>
      <c r="AG5441" s="209">
        <v>22.254000000000001</v>
      </c>
      <c r="AH5441" s="209">
        <v>16.164999999999999</v>
      </c>
      <c r="AI5441" s="209">
        <v>9.0449999999999999</v>
      </c>
      <c r="AJ5441" s="20"/>
      <c r="AK5441" s="20"/>
      <c r="AL5441" s="20"/>
      <c r="AM5441" s="209">
        <v>5.6529999999999996</v>
      </c>
      <c r="AN5441" s="209">
        <v>16.193000000000001</v>
      </c>
      <c r="AO5441" s="209">
        <v>67.146000000000001</v>
      </c>
      <c r="AP5441" s="209">
        <v>47.415999999999997</v>
      </c>
      <c r="AQ5441" s="209">
        <v>36.829000000000001</v>
      </c>
      <c r="AR5441" s="209">
        <v>31.245000000000001</v>
      </c>
      <c r="AS5441" s="209">
        <v>24.087</v>
      </c>
      <c r="AT5441" s="209">
        <v>15.099</v>
      </c>
      <c r="AU5441" s="209">
        <v>6.3209999999999997</v>
      </c>
      <c r="AV5441" s="20"/>
      <c r="AW5441" s="20"/>
      <c r="AX5441" s="20"/>
      <c r="AY5441" s="209">
        <v>14.631</v>
      </c>
      <c r="AZ5441" s="209">
        <v>22.93</v>
      </c>
      <c r="BA5441" s="209">
        <v>19.931000000000001</v>
      </c>
      <c r="BB5441" s="56">
        <f>BB5442+BB5443+BB5444+BB5445</f>
        <v>96.575999999999993</v>
      </c>
      <c r="BC5441" s="21">
        <f>BF5441</f>
        <v>859.39</v>
      </c>
      <c r="BD5441" s="22">
        <f t="shared" si="549"/>
        <v>129.80645161290323</v>
      </c>
      <c r="BE5441" s="21">
        <f>BC5441-BD5441</f>
        <v>729.5835483870967</v>
      </c>
      <c r="BF5441" s="2">
        <f>SUM(BF5442:BF5445)</f>
        <v>859.39</v>
      </c>
      <c r="BG5441" s="10">
        <v>5</v>
      </c>
      <c r="BH5441" s="21">
        <f t="shared" si="550"/>
        <v>0.63938616000000004</v>
      </c>
      <c r="BI5441" s="22">
        <f t="shared" si="550"/>
        <v>9.6575999999999995E-2</v>
      </c>
      <c r="BJ5441" s="21">
        <f>BH5441-BI5441</f>
        <v>0.54281016000000004</v>
      </c>
      <c r="BK5441" s="21">
        <v>0.22751700000000002</v>
      </c>
      <c r="BL5441" s="22">
        <v>0.22751700000000002</v>
      </c>
      <c r="BM5441" s="21">
        <v>0</v>
      </c>
      <c r="BN5441" s="21">
        <f t="shared" si="548"/>
        <v>0.9100680000000001</v>
      </c>
      <c r="BO5441" s="22">
        <f t="shared" si="548"/>
        <v>0.9100680000000001</v>
      </c>
      <c r="BP5441" s="21">
        <f t="shared" si="548"/>
        <v>0</v>
      </c>
    </row>
    <row r="5442" spans="1:68" ht="11.1" hidden="1" customHeight="1" outlineLevel="2" x14ac:dyDescent="0.2">
      <c r="A5442" s="10"/>
      <c r="B5442" s="18"/>
      <c r="C5442" s="18"/>
      <c r="D5442" s="18"/>
      <c r="E5442" s="80" t="s">
        <v>4774</v>
      </c>
      <c r="F5442" s="208">
        <v>101.702</v>
      </c>
      <c r="G5442" s="24"/>
      <c r="H5442" s="24"/>
      <c r="I5442" s="24"/>
      <c r="J5442" s="24"/>
      <c r="K5442" s="24"/>
      <c r="L5442" s="24"/>
      <c r="M5442" s="208">
        <v>124.962</v>
      </c>
      <c r="N5442" s="24"/>
      <c r="O5442" s="24"/>
      <c r="P5442" s="24"/>
      <c r="Q5442" s="24"/>
      <c r="R5442" s="24"/>
      <c r="S5442" s="24"/>
      <c r="T5442" s="208">
        <v>197.553</v>
      </c>
      <c r="U5442" s="24"/>
      <c r="V5442" s="24"/>
      <c r="W5442" s="24"/>
      <c r="X5442" s="24"/>
      <c r="Y5442" s="24"/>
      <c r="Z5442" s="24"/>
      <c r="AA5442" s="24"/>
      <c r="AB5442" s="24"/>
      <c r="AC5442" s="24"/>
      <c r="AD5442" s="24"/>
      <c r="AE5442" s="24"/>
      <c r="AF5442" s="24"/>
      <c r="AG5442" s="24"/>
      <c r="AH5442" s="24"/>
      <c r="AI5442" s="24"/>
      <c r="AJ5442" s="24"/>
      <c r="AK5442" s="24"/>
      <c r="AL5442" s="24"/>
      <c r="AM5442" s="24"/>
      <c r="AN5442" s="24"/>
      <c r="AO5442" s="208">
        <v>39.133000000000003</v>
      </c>
      <c r="AP5442" s="208">
        <v>13.851000000000001</v>
      </c>
      <c r="AQ5442" s="208">
        <v>1.9710000000000001</v>
      </c>
      <c r="AR5442" s="24"/>
      <c r="AS5442" s="24"/>
      <c r="AT5442" s="24"/>
      <c r="AU5442" s="24"/>
      <c r="AV5442" s="24"/>
      <c r="AW5442" s="24"/>
      <c r="AX5442" s="24"/>
      <c r="AY5442" s="208">
        <v>5.35</v>
      </c>
      <c r="AZ5442" s="208">
        <v>9.4789999999999992</v>
      </c>
      <c r="BA5442" s="24"/>
      <c r="BB5442" s="21">
        <v>9.4789999999999992</v>
      </c>
      <c r="BC5442" s="21"/>
      <c r="BD5442" s="22">
        <f t="shared" si="549"/>
        <v>12.740591397849462</v>
      </c>
      <c r="BE5442" s="21"/>
      <c r="BF5442" s="2">
        <v>2.87</v>
      </c>
      <c r="BG5442" s="10"/>
      <c r="BH5442" s="21">
        <f t="shared" si="550"/>
        <v>0</v>
      </c>
      <c r="BI5442" s="22">
        <f t="shared" si="550"/>
        <v>9.4789999999999996E-3</v>
      </c>
      <c r="BJ5442" s="21"/>
      <c r="BK5442" s="21">
        <v>0</v>
      </c>
      <c r="BL5442" s="22">
        <v>2.8436999999999997E-2</v>
      </c>
      <c r="BM5442" s="21"/>
      <c r="BN5442" s="21">
        <f t="shared" si="548"/>
        <v>0</v>
      </c>
      <c r="BO5442" s="22">
        <f t="shared" si="548"/>
        <v>0.11374799999999999</v>
      </c>
      <c r="BP5442" s="21">
        <f t="shared" si="548"/>
        <v>0</v>
      </c>
    </row>
    <row r="5443" spans="1:68" ht="11.1" hidden="1" customHeight="1" outlineLevel="2" x14ac:dyDescent="0.2">
      <c r="A5443" s="10"/>
      <c r="B5443" s="18"/>
      <c r="C5443" s="18"/>
      <c r="D5443" s="18"/>
      <c r="E5443" s="99" t="s">
        <v>4775</v>
      </c>
      <c r="F5443" s="208"/>
      <c r="G5443" s="24"/>
      <c r="H5443" s="24"/>
      <c r="I5443" s="24"/>
      <c r="J5443" s="24"/>
      <c r="K5443" s="24"/>
      <c r="L5443" s="24"/>
      <c r="M5443" s="208"/>
      <c r="N5443" s="24"/>
      <c r="O5443" s="24"/>
      <c r="P5443" s="24"/>
      <c r="Q5443" s="24"/>
      <c r="R5443" s="24"/>
      <c r="S5443" s="24"/>
      <c r="T5443" s="208"/>
      <c r="U5443" s="24"/>
      <c r="V5443" s="24"/>
      <c r="W5443" s="24"/>
      <c r="X5443" s="24"/>
      <c r="Y5443" s="24"/>
      <c r="Z5443" s="24"/>
      <c r="AA5443" s="24"/>
      <c r="AB5443" s="24"/>
      <c r="AC5443" s="24"/>
      <c r="AD5443" s="24"/>
      <c r="AE5443" s="24"/>
      <c r="AF5443" s="24"/>
      <c r="AG5443" s="24"/>
      <c r="AH5443" s="24"/>
      <c r="AI5443" s="24"/>
      <c r="AJ5443" s="24"/>
      <c r="AK5443" s="24"/>
      <c r="AL5443" s="24"/>
      <c r="AM5443" s="24"/>
      <c r="AN5443" s="24"/>
      <c r="AO5443" s="208"/>
      <c r="AP5443" s="208"/>
      <c r="AQ5443" s="208"/>
      <c r="AR5443" s="24"/>
      <c r="AS5443" s="24"/>
      <c r="AT5443" s="24"/>
      <c r="AU5443" s="24"/>
      <c r="AV5443" s="24"/>
      <c r="AW5443" s="24"/>
      <c r="AX5443" s="24"/>
      <c r="AY5443" s="208"/>
      <c r="AZ5443" s="208"/>
      <c r="BA5443" s="24"/>
      <c r="BB5443" s="21">
        <v>20.736999999999998</v>
      </c>
      <c r="BC5443" s="21"/>
      <c r="BD5443" s="22">
        <f t="shared" si="549"/>
        <v>27.872311827956988</v>
      </c>
      <c r="BE5443" s="21"/>
      <c r="BF5443" s="2">
        <v>810</v>
      </c>
      <c r="BG5443" s="10"/>
      <c r="BH5443" s="21">
        <f t="shared" si="550"/>
        <v>0</v>
      </c>
      <c r="BI5443" s="22">
        <f t="shared" si="550"/>
        <v>2.0736999999999998E-2</v>
      </c>
      <c r="BJ5443" s="21"/>
      <c r="BK5443" s="21"/>
      <c r="BL5443" s="22"/>
      <c r="BM5443" s="21"/>
      <c r="BN5443" s="21"/>
      <c r="BO5443" s="22"/>
      <c r="BP5443" s="21"/>
    </row>
    <row r="5444" spans="1:68" ht="11.1" hidden="1" customHeight="1" outlineLevel="2" x14ac:dyDescent="0.2">
      <c r="A5444" s="10"/>
      <c r="B5444" s="18"/>
      <c r="C5444" s="18"/>
      <c r="D5444" s="18"/>
      <c r="E5444" s="23" t="s">
        <v>4776</v>
      </c>
      <c r="F5444" s="208">
        <v>27.257000000000001</v>
      </c>
      <c r="G5444" s="208">
        <v>24.373000000000001</v>
      </c>
      <c r="H5444" s="208">
        <v>22.091000000000001</v>
      </c>
      <c r="I5444" s="239">
        <v>13.968999999999999</v>
      </c>
      <c r="J5444" s="239"/>
      <c r="K5444" s="208">
        <v>6.8650000000000002</v>
      </c>
      <c r="L5444" s="24"/>
      <c r="M5444" s="24"/>
      <c r="N5444" s="24"/>
      <c r="O5444" s="208">
        <v>5.5910000000000002</v>
      </c>
      <c r="P5444" s="208">
        <v>20.803999999999998</v>
      </c>
      <c r="Q5444" s="208">
        <v>24.856000000000002</v>
      </c>
      <c r="R5444" s="208">
        <v>28.085999999999999</v>
      </c>
      <c r="S5444" s="208">
        <v>31.875</v>
      </c>
      <c r="T5444" s="208">
        <v>29.48</v>
      </c>
      <c r="U5444" s="208">
        <v>23.065000000000001</v>
      </c>
      <c r="V5444" s="208">
        <v>12.516999999999999</v>
      </c>
      <c r="W5444" s="208">
        <v>10.926</v>
      </c>
      <c r="X5444" s="24"/>
      <c r="Y5444" s="24"/>
      <c r="Z5444" s="24"/>
      <c r="AA5444" s="24"/>
      <c r="AB5444" s="208">
        <v>19.196999999999999</v>
      </c>
      <c r="AC5444" s="208">
        <v>21.701000000000001</v>
      </c>
      <c r="AD5444" s="208">
        <v>26.948</v>
      </c>
      <c r="AE5444" s="208">
        <v>29.376000000000001</v>
      </c>
      <c r="AF5444" s="208">
        <v>23.504999999999999</v>
      </c>
      <c r="AG5444" s="208">
        <v>19.378</v>
      </c>
      <c r="AH5444" s="208">
        <v>15.577999999999999</v>
      </c>
      <c r="AI5444" s="208">
        <v>8.7349999999999994</v>
      </c>
      <c r="AJ5444" s="24"/>
      <c r="AK5444" s="24"/>
      <c r="AL5444" s="24"/>
      <c r="AM5444" s="208">
        <v>5.3760000000000003</v>
      </c>
      <c r="AN5444" s="208">
        <v>13.273</v>
      </c>
      <c r="AO5444" s="208">
        <v>22.276</v>
      </c>
      <c r="AP5444" s="208">
        <v>26.52</v>
      </c>
      <c r="AQ5444" s="208">
        <v>28.302</v>
      </c>
      <c r="AR5444" s="208">
        <v>24.945</v>
      </c>
      <c r="AS5444" s="208">
        <v>21.01</v>
      </c>
      <c r="AT5444" s="208">
        <v>13.909000000000001</v>
      </c>
      <c r="AU5444" s="208">
        <v>6.3209999999999997</v>
      </c>
      <c r="AV5444" s="24"/>
      <c r="AW5444" s="24"/>
      <c r="AX5444" s="24"/>
      <c r="AY5444" s="208">
        <v>8.9640000000000004</v>
      </c>
      <c r="AZ5444" s="208">
        <v>11.702</v>
      </c>
      <c r="BA5444" s="208">
        <v>15.773</v>
      </c>
      <c r="BB5444" s="21">
        <f t="shared" si="547"/>
        <v>31.875</v>
      </c>
      <c r="BC5444" s="21"/>
      <c r="BD5444" s="22">
        <f t="shared" si="549"/>
        <v>42.842741935483872</v>
      </c>
      <c r="BE5444" s="21"/>
      <c r="BF5444" s="2">
        <v>39</v>
      </c>
      <c r="BG5444" s="10"/>
      <c r="BH5444" s="21">
        <f t="shared" si="550"/>
        <v>0</v>
      </c>
      <c r="BI5444" s="22">
        <f t="shared" si="550"/>
        <v>3.1875000000000001E-2</v>
      </c>
      <c r="BJ5444" s="21"/>
      <c r="BK5444" s="21">
        <v>0</v>
      </c>
      <c r="BL5444" s="22">
        <v>9.5625000000000002E-2</v>
      </c>
      <c r="BM5444" s="21"/>
      <c r="BN5444" s="21">
        <f t="shared" si="548"/>
        <v>0</v>
      </c>
      <c r="BO5444" s="22">
        <f t="shared" si="548"/>
        <v>0.38250000000000001</v>
      </c>
      <c r="BP5444" s="21">
        <f t="shared" si="548"/>
        <v>0</v>
      </c>
    </row>
    <row r="5445" spans="1:68" ht="11.1" hidden="1" customHeight="1" outlineLevel="2" x14ac:dyDescent="0.2">
      <c r="A5445" s="10"/>
      <c r="B5445" s="18"/>
      <c r="C5445" s="18"/>
      <c r="D5445" s="18"/>
      <c r="E5445" s="23" t="s">
        <v>4777</v>
      </c>
      <c r="F5445" s="24"/>
      <c r="G5445" s="24"/>
      <c r="H5445" s="24"/>
      <c r="I5445" s="24"/>
      <c r="J5445" s="24"/>
      <c r="K5445" s="24"/>
      <c r="L5445" s="24"/>
      <c r="M5445" s="24"/>
      <c r="N5445" s="24"/>
      <c r="O5445" s="24"/>
      <c r="P5445" s="208">
        <v>2.1989999999999998</v>
      </c>
      <c r="Q5445" s="208">
        <v>5.0439999999999996</v>
      </c>
      <c r="R5445" s="208">
        <v>4.085</v>
      </c>
      <c r="S5445" s="208">
        <v>8.0730000000000004</v>
      </c>
      <c r="T5445" s="208">
        <v>6.827</v>
      </c>
      <c r="U5445" s="208">
        <v>3.5870000000000002</v>
      </c>
      <c r="V5445" s="208">
        <v>0.628</v>
      </c>
      <c r="W5445" s="208">
        <v>7.6999999999999999E-2</v>
      </c>
      <c r="X5445" s="24"/>
      <c r="Y5445" s="24"/>
      <c r="Z5445" s="208">
        <v>34.484999999999999</v>
      </c>
      <c r="AA5445" s="208">
        <v>0.33200000000000002</v>
      </c>
      <c r="AB5445" s="208">
        <v>2.516</v>
      </c>
      <c r="AC5445" s="208">
        <v>4.266</v>
      </c>
      <c r="AD5445" s="208">
        <v>6.3029999999999999</v>
      </c>
      <c r="AE5445" s="208">
        <v>7.5330000000000004</v>
      </c>
      <c r="AF5445" s="208">
        <v>6.6719999999999997</v>
      </c>
      <c r="AG5445" s="208">
        <v>2.8759999999999999</v>
      </c>
      <c r="AH5445" s="208">
        <v>0.58699999999999997</v>
      </c>
      <c r="AI5445" s="208">
        <v>0.31</v>
      </c>
      <c r="AJ5445" s="24"/>
      <c r="AK5445" s="24"/>
      <c r="AL5445" s="24"/>
      <c r="AM5445" s="208">
        <v>0.27700000000000002</v>
      </c>
      <c r="AN5445" s="208">
        <v>2.92</v>
      </c>
      <c r="AO5445" s="208">
        <v>5.7370000000000001</v>
      </c>
      <c r="AP5445" s="208">
        <v>7.0449999999999999</v>
      </c>
      <c r="AQ5445" s="208">
        <v>6.556</v>
      </c>
      <c r="AR5445" s="208">
        <v>6.3</v>
      </c>
      <c r="AS5445" s="208">
        <v>3.077</v>
      </c>
      <c r="AT5445" s="208">
        <v>1.19</v>
      </c>
      <c r="AU5445" s="24"/>
      <c r="AV5445" s="24"/>
      <c r="AW5445" s="24"/>
      <c r="AX5445" s="24"/>
      <c r="AY5445" s="208">
        <v>0.317</v>
      </c>
      <c r="AZ5445" s="208">
        <v>1.7490000000000001</v>
      </c>
      <c r="BA5445" s="208">
        <v>4.1580000000000004</v>
      </c>
      <c r="BB5445" s="21">
        <f t="shared" si="547"/>
        <v>34.484999999999999</v>
      </c>
      <c r="BC5445" s="21"/>
      <c r="BD5445" s="22">
        <f t="shared" si="549"/>
        <v>46.350806451612904</v>
      </c>
      <c r="BE5445" s="21"/>
      <c r="BF5445" s="2">
        <v>7.52</v>
      </c>
      <c r="BG5445" s="10"/>
      <c r="BH5445" s="21">
        <f t="shared" si="550"/>
        <v>0</v>
      </c>
      <c r="BI5445" s="22">
        <f t="shared" si="550"/>
        <v>3.4485000000000002E-2</v>
      </c>
      <c r="BJ5445" s="21"/>
      <c r="BK5445" s="21">
        <v>0</v>
      </c>
      <c r="BL5445" s="22">
        <v>0.10345500000000001</v>
      </c>
      <c r="BM5445" s="21"/>
      <c r="BN5445" s="21">
        <f t="shared" si="548"/>
        <v>0</v>
      </c>
      <c r="BO5445" s="22">
        <f t="shared" si="548"/>
        <v>0.41382000000000002</v>
      </c>
      <c r="BP5445" s="21">
        <f t="shared" si="548"/>
        <v>0</v>
      </c>
    </row>
    <row r="5446" spans="1:68" ht="11.1" hidden="1" customHeight="1" outlineLevel="1" collapsed="1" x14ac:dyDescent="0.2">
      <c r="A5446" s="10"/>
      <c r="B5446" s="18"/>
      <c r="C5446" s="18"/>
      <c r="D5446" s="18"/>
      <c r="E5446" s="19" t="s">
        <v>4778</v>
      </c>
      <c r="F5446" s="209">
        <v>15.33</v>
      </c>
      <c r="G5446" s="209">
        <v>7.165</v>
      </c>
      <c r="H5446" s="209">
        <v>5.7839999999999998</v>
      </c>
      <c r="I5446" s="240">
        <v>3.4790000000000001</v>
      </c>
      <c r="J5446" s="240"/>
      <c r="K5446" s="20"/>
      <c r="L5446" s="20"/>
      <c r="M5446" s="20"/>
      <c r="N5446" s="20"/>
      <c r="O5446" s="20"/>
      <c r="P5446" s="209">
        <v>5.399</v>
      </c>
      <c r="Q5446" s="209">
        <v>7.9420000000000002</v>
      </c>
      <c r="R5446" s="209">
        <v>12.943</v>
      </c>
      <c r="S5446" s="209">
        <v>13.657999999999999</v>
      </c>
      <c r="T5446" s="209">
        <v>12.09</v>
      </c>
      <c r="U5446" s="209">
        <v>7.49</v>
      </c>
      <c r="V5446" s="209">
        <v>0.105</v>
      </c>
      <c r="W5446" s="20"/>
      <c r="X5446" s="209">
        <v>1.53</v>
      </c>
      <c r="Y5446" s="20"/>
      <c r="Z5446" s="20"/>
      <c r="AA5446" s="20"/>
      <c r="AB5446" s="209">
        <v>7.8170000000000002</v>
      </c>
      <c r="AC5446" s="209">
        <v>12.349</v>
      </c>
      <c r="AD5446" s="209">
        <v>16.077000000000002</v>
      </c>
      <c r="AE5446" s="209">
        <v>15.436999999999999</v>
      </c>
      <c r="AF5446" s="209">
        <v>13.195</v>
      </c>
      <c r="AG5446" s="209">
        <v>6.8650000000000002</v>
      </c>
      <c r="AH5446" s="209">
        <v>2.714</v>
      </c>
      <c r="AI5446" s="209">
        <v>0.99099999999999999</v>
      </c>
      <c r="AJ5446" s="20"/>
      <c r="AK5446" s="20"/>
      <c r="AL5446" s="20"/>
      <c r="AM5446" s="209">
        <v>1.0649999999999999</v>
      </c>
      <c r="AN5446" s="209">
        <v>6.27</v>
      </c>
      <c r="AO5446" s="209">
        <v>3.1760000000000002</v>
      </c>
      <c r="AP5446" s="209">
        <v>20.381</v>
      </c>
      <c r="AQ5446" s="209">
        <v>12.26</v>
      </c>
      <c r="AR5446" s="209">
        <v>16.837</v>
      </c>
      <c r="AS5446" s="209">
        <v>23.411999999999999</v>
      </c>
      <c r="AT5446" s="209">
        <v>11.254</v>
      </c>
      <c r="AU5446" s="20"/>
      <c r="AV5446" s="20"/>
      <c r="AW5446" s="20"/>
      <c r="AX5446" s="20"/>
      <c r="AY5446" s="209">
        <v>1.4450000000000001</v>
      </c>
      <c r="AZ5446" s="209">
        <v>5.7290000000000001</v>
      </c>
      <c r="BA5446" s="209">
        <v>11.494999999999999</v>
      </c>
      <c r="BB5446" s="21">
        <f t="shared" si="547"/>
        <v>23.411999999999999</v>
      </c>
      <c r="BC5446" s="21">
        <f>BF5446</f>
        <v>44</v>
      </c>
      <c r="BD5446" s="22">
        <f t="shared" si="549"/>
        <v>31.467741935483872</v>
      </c>
      <c r="BE5446" s="21">
        <f>BC5446-BD5446</f>
        <v>12.532258064516128</v>
      </c>
      <c r="BF5446" s="2">
        <v>44</v>
      </c>
      <c r="BG5446" s="10">
        <v>6</v>
      </c>
      <c r="BH5446" s="21">
        <f t="shared" si="550"/>
        <v>3.2736000000000001E-2</v>
      </c>
      <c r="BI5446" s="22">
        <f t="shared" si="550"/>
        <v>2.3411999999999999E-2</v>
      </c>
      <c r="BJ5446" s="21">
        <f>BH5446-BI5446</f>
        <v>9.3240000000000024E-3</v>
      </c>
      <c r="BK5446" s="21">
        <v>9.8208000000000004E-2</v>
      </c>
      <c r="BL5446" s="22">
        <v>7.0235999999999993E-2</v>
      </c>
      <c r="BM5446" s="21">
        <v>2.7972000000000011E-2</v>
      </c>
      <c r="BN5446" s="21">
        <f t="shared" si="548"/>
        <v>0.39283200000000001</v>
      </c>
      <c r="BO5446" s="22">
        <f t="shared" si="548"/>
        <v>0.28094399999999997</v>
      </c>
      <c r="BP5446" s="21">
        <f t="shared" si="548"/>
        <v>0.11188800000000004</v>
      </c>
    </row>
    <row r="5447" spans="1:68" ht="11.1" hidden="1" customHeight="1" outlineLevel="2" x14ac:dyDescent="0.2">
      <c r="A5447" s="10"/>
      <c r="B5447" s="18"/>
      <c r="C5447" s="18"/>
      <c r="D5447" s="18"/>
      <c r="E5447" s="23" t="s">
        <v>4779</v>
      </c>
      <c r="F5447" s="208">
        <v>15.33</v>
      </c>
      <c r="G5447" s="208">
        <v>7.165</v>
      </c>
      <c r="H5447" s="208">
        <v>5.7839999999999998</v>
      </c>
      <c r="I5447" s="239">
        <v>3.4790000000000001</v>
      </c>
      <c r="J5447" s="239"/>
      <c r="K5447" s="24"/>
      <c r="L5447" s="24"/>
      <c r="M5447" s="24"/>
      <c r="N5447" s="24"/>
      <c r="O5447" s="24"/>
      <c r="P5447" s="208">
        <v>5.399</v>
      </c>
      <c r="Q5447" s="208">
        <v>7.9420000000000002</v>
      </c>
      <c r="R5447" s="208">
        <v>12.943</v>
      </c>
      <c r="S5447" s="208">
        <v>13.657999999999999</v>
      </c>
      <c r="T5447" s="208">
        <v>12.09</v>
      </c>
      <c r="U5447" s="208">
        <v>7.49</v>
      </c>
      <c r="V5447" s="208">
        <v>0.105</v>
      </c>
      <c r="W5447" s="24"/>
      <c r="X5447" s="208">
        <v>1.53</v>
      </c>
      <c r="Y5447" s="24"/>
      <c r="Z5447" s="24"/>
      <c r="AA5447" s="24"/>
      <c r="AB5447" s="208">
        <v>7.8170000000000002</v>
      </c>
      <c r="AC5447" s="208">
        <v>12.349</v>
      </c>
      <c r="AD5447" s="208">
        <v>16.077000000000002</v>
      </c>
      <c r="AE5447" s="208">
        <v>15.436999999999999</v>
      </c>
      <c r="AF5447" s="208">
        <v>13.195</v>
      </c>
      <c r="AG5447" s="208">
        <v>6.8650000000000002</v>
      </c>
      <c r="AH5447" s="208">
        <v>2.714</v>
      </c>
      <c r="AI5447" s="208">
        <v>0.99099999999999999</v>
      </c>
      <c r="AJ5447" s="24"/>
      <c r="AK5447" s="24"/>
      <c r="AL5447" s="24"/>
      <c r="AM5447" s="208">
        <v>1.0649999999999999</v>
      </c>
      <c r="AN5447" s="208">
        <v>6.27</v>
      </c>
      <c r="AO5447" s="208">
        <v>3.1760000000000002</v>
      </c>
      <c r="AP5447" s="208">
        <v>20.381</v>
      </c>
      <c r="AQ5447" s="208">
        <v>12.26</v>
      </c>
      <c r="AR5447" s="208">
        <v>16.837</v>
      </c>
      <c r="AS5447" s="208">
        <v>23.411999999999999</v>
      </c>
      <c r="AT5447" s="208">
        <v>11.254</v>
      </c>
      <c r="AU5447" s="24"/>
      <c r="AV5447" s="24"/>
      <c r="AW5447" s="24"/>
      <c r="AX5447" s="24"/>
      <c r="AY5447" s="208">
        <v>1.4450000000000001</v>
      </c>
      <c r="AZ5447" s="208">
        <v>5.7290000000000001</v>
      </c>
      <c r="BA5447" s="208">
        <v>11.494999999999999</v>
      </c>
      <c r="BB5447" s="21">
        <f t="shared" si="547"/>
        <v>23.411999999999999</v>
      </c>
      <c r="BC5447" s="21"/>
      <c r="BD5447" s="22">
        <f t="shared" si="549"/>
        <v>31.467741935483872</v>
      </c>
      <c r="BE5447" s="21"/>
      <c r="BG5447" s="10"/>
      <c r="BH5447" s="21">
        <f t="shared" si="550"/>
        <v>0</v>
      </c>
      <c r="BI5447" s="22">
        <f t="shared" si="550"/>
        <v>2.3411999999999999E-2</v>
      </c>
      <c r="BJ5447" s="21"/>
      <c r="BK5447" s="21">
        <v>0</v>
      </c>
      <c r="BL5447" s="22">
        <v>7.0235999999999993E-2</v>
      </c>
      <c r="BM5447" s="21"/>
      <c r="BN5447" s="21">
        <f t="shared" si="548"/>
        <v>0</v>
      </c>
      <c r="BO5447" s="22">
        <f t="shared" si="548"/>
        <v>0.28094399999999997</v>
      </c>
      <c r="BP5447" s="21">
        <f t="shared" si="548"/>
        <v>0</v>
      </c>
    </row>
    <row r="5448" spans="1:68" ht="11.1" hidden="1" customHeight="1" outlineLevel="1" collapsed="1" x14ac:dyDescent="0.2">
      <c r="A5448" s="10"/>
      <c r="B5448" s="18"/>
      <c r="C5448" s="18"/>
      <c r="D5448" s="18"/>
      <c r="E5448" s="19" t="s">
        <v>4780</v>
      </c>
      <c r="F5448" s="209">
        <v>35.484999999999999</v>
      </c>
      <c r="G5448" s="209">
        <v>1</v>
      </c>
      <c r="H5448" s="209">
        <v>22.138999999999999</v>
      </c>
      <c r="I5448" s="240">
        <v>3</v>
      </c>
      <c r="J5448" s="240"/>
      <c r="K5448" s="209">
        <v>8.3460000000000001</v>
      </c>
      <c r="L5448" s="209">
        <v>0.63800000000000001</v>
      </c>
      <c r="M5448" s="20"/>
      <c r="N5448" s="20"/>
      <c r="O5448" s="20"/>
      <c r="P5448" s="209">
        <v>5.1630000000000003</v>
      </c>
      <c r="Q5448" s="209">
        <v>7.7409999999999997</v>
      </c>
      <c r="R5448" s="209">
        <v>11.840999999999999</v>
      </c>
      <c r="S5448" s="209">
        <v>12.14</v>
      </c>
      <c r="T5448" s="209">
        <v>12.920999999999999</v>
      </c>
      <c r="U5448" s="209">
        <v>9.2680000000000007</v>
      </c>
      <c r="V5448" s="209">
        <v>4.5</v>
      </c>
      <c r="W5448" s="209">
        <v>4.3109999999999999</v>
      </c>
      <c r="X5448" s="20"/>
      <c r="Y5448" s="20"/>
      <c r="Z5448" s="20"/>
      <c r="AA5448" s="20"/>
      <c r="AB5448" s="20"/>
      <c r="AC5448" s="209">
        <v>17.963000000000001</v>
      </c>
      <c r="AD5448" s="209">
        <v>15.481999999999999</v>
      </c>
      <c r="AE5448" s="209">
        <v>12.391</v>
      </c>
      <c r="AF5448" s="209">
        <v>13.199</v>
      </c>
      <c r="AG5448" s="209">
        <v>8.9719999999999995</v>
      </c>
      <c r="AH5448" s="209">
        <v>6.5750000000000002</v>
      </c>
      <c r="AI5448" s="20"/>
      <c r="AJ5448" s="20"/>
      <c r="AK5448" s="20"/>
      <c r="AL5448" s="20"/>
      <c r="AM5448" s="20"/>
      <c r="AN5448" s="209">
        <v>4.2869999999999999</v>
      </c>
      <c r="AO5448" s="209">
        <v>8.5869999999999997</v>
      </c>
      <c r="AP5448" s="209">
        <v>13.321999999999999</v>
      </c>
      <c r="AQ5448" s="209">
        <v>13.913</v>
      </c>
      <c r="AR5448" s="209">
        <v>13.307</v>
      </c>
      <c r="AS5448" s="209">
        <v>10.773</v>
      </c>
      <c r="AT5448" s="209">
        <v>9.4619999999999997</v>
      </c>
      <c r="AU5448" s="20"/>
      <c r="AV5448" s="20"/>
      <c r="AW5448" s="20"/>
      <c r="AX5448" s="20"/>
      <c r="AY5448" s="20"/>
      <c r="AZ5448" s="209">
        <v>5.1349999999999998</v>
      </c>
      <c r="BA5448" s="209">
        <v>3.9609999999999999</v>
      </c>
      <c r="BB5448" s="21">
        <f t="shared" si="547"/>
        <v>35.484999999999999</v>
      </c>
      <c r="BC5448" s="21">
        <f>BD5448</f>
        <v>47.69489247311828</v>
      </c>
      <c r="BD5448" s="22">
        <f t="shared" si="549"/>
        <v>47.69489247311828</v>
      </c>
      <c r="BE5448" s="21">
        <f>BC5448-BD5448</f>
        <v>0</v>
      </c>
      <c r="BF5448" s="2">
        <v>11.7</v>
      </c>
      <c r="BG5448" s="10">
        <v>6</v>
      </c>
      <c r="BH5448" s="21">
        <f t="shared" si="550"/>
        <v>3.5485000000000003E-2</v>
      </c>
      <c r="BI5448" s="22">
        <f t="shared" si="550"/>
        <v>3.5485000000000003E-2</v>
      </c>
      <c r="BJ5448" s="21">
        <f>BH5448-BI5448</f>
        <v>0</v>
      </c>
      <c r="BK5448" s="21">
        <v>0.10645500000000001</v>
      </c>
      <c r="BL5448" s="22">
        <v>0.10645500000000001</v>
      </c>
      <c r="BM5448" s="21">
        <v>0</v>
      </c>
      <c r="BN5448" s="21">
        <f t="shared" si="548"/>
        <v>0.42582000000000003</v>
      </c>
      <c r="BO5448" s="22">
        <f t="shared" si="548"/>
        <v>0.42582000000000003</v>
      </c>
      <c r="BP5448" s="21">
        <f t="shared" si="548"/>
        <v>0</v>
      </c>
    </row>
    <row r="5449" spans="1:68" ht="11.1" hidden="1" customHeight="1" outlineLevel="2" x14ac:dyDescent="0.2">
      <c r="A5449" s="10"/>
      <c r="B5449" s="18"/>
      <c r="C5449" s="18"/>
      <c r="D5449" s="18"/>
      <c r="E5449" s="23" t="s">
        <v>4781</v>
      </c>
      <c r="F5449" s="208">
        <v>35.484999999999999</v>
      </c>
      <c r="G5449" s="208">
        <v>1</v>
      </c>
      <c r="H5449" s="208">
        <v>22.138999999999999</v>
      </c>
      <c r="I5449" s="239">
        <v>3</v>
      </c>
      <c r="J5449" s="239"/>
      <c r="K5449" s="208">
        <v>8.3460000000000001</v>
      </c>
      <c r="L5449" s="208">
        <v>0.63800000000000001</v>
      </c>
      <c r="M5449" s="24"/>
      <c r="N5449" s="24"/>
      <c r="O5449" s="24"/>
      <c r="P5449" s="208">
        <v>5.1630000000000003</v>
      </c>
      <c r="Q5449" s="208">
        <v>7.7409999999999997</v>
      </c>
      <c r="R5449" s="208">
        <v>11.840999999999999</v>
      </c>
      <c r="S5449" s="208">
        <v>12.14</v>
      </c>
      <c r="T5449" s="208">
        <v>12.920999999999999</v>
      </c>
      <c r="U5449" s="208">
        <v>9.2680000000000007</v>
      </c>
      <c r="V5449" s="208">
        <v>4.5</v>
      </c>
      <c r="W5449" s="208">
        <v>4.3109999999999999</v>
      </c>
      <c r="X5449" s="24"/>
      <c r="Y5449" s="24"/>
      <c r="Z5449" s="24"/>
      <c r="AA5449" s="24"/>
      <c r="AB5449" s="24"/>
      <c r="AC5449" s="208">
        <v>17.963000000000001</v>
      </c>
      <c r="AD5449" s="208">
        <v>15.481999999999999</v>
      </c>
      <c r="AE5449" s="208">
        <v>12.391</v>
      </c>
      <c r="AF5449" s="208">
        <v>13.199</v>
      </c>
      <c r="AG5449" s="208">
        <v>8.9719999999999995</v>
      </c>
      <c r="AH5449" s="208">
        <v>6.5750000000000002</v>
      </c>
      <c r="AI5449" s="24"/>
      <c r="AJ5449" s="24"/>
      <c r="AK5449" s="24"/>
      <c r="AL5449" s="24"/>
      <c r="AM5449" s="24"/>
      <c r="AN5449" s="208">
        <v>4.2869999999999999</v>
      </c>
      <c r="AO5449" s="208">
        <v>8.5869999999999997</v>
      </c>
      <c r="AP5449" s="208">
        <v>13.321999999999999</v>
      </c>
      <c r="AQ5449" s="208">
        <v>13.913</v>
      </c>
      <c r="AR5449" s="208">
        <v>13.307</v>
      </c>
      <c r="AS5449" s="208">
        <v>10.773</v>
      </c>
      <c r="AT5449" s="208">
        <v>9.4619999999999997</v>
      </c>
      <c r="AU5449" s="24"/>
      <c r="AV5449" s="24"/>
      <c r="AW5449" s="24"/>
      <c r="AX5449" s="24"/>
      <c r="AY5449" s="24"/>
      <c r="AZ5449" s="208">
        <v>5.1349999999999998</v>
      </c>
      <c r="BA5449" s="208">
        <v>3.9609999999999999</v>
      </c>
      <c r="BB5449" s="21">
        <f t="shared" si="547"/>
        <v>35.484999999999999</v>
      </c>
      <c r="BC5449" s="21"/>
      <c r="BD5449" s="22">
        <f t="shared" si="549"/>
        <v>47.69489247311828</v>
      </c>
      <c r="BE5449" s="21"/>
      <c r="BG5449" s="10"/>
      <c r="BH5449" s="21">
        <f t="shared" si="550"/>
        <v>0</v>
      </c>
      <c r="BI5449" s="22">
        <f t="shared" si="550"/>
        <v>3.5485000000000003E-2</v>
      </c>
      <c r="BJ5449" s="21"/>
      <c r="BK5449" s="21">
        <v>0</v>
      </c>
      <c r="BL5449" s="22">
        <v>0.10645500000000001</v>
      </c>
      <c r="BM5449" s="21"/>
      <c r="BN5449" s="21">
        <f t="shared" si="548"/>
        <v>0</v>
      </c>
      <c r="BO5449" s="22">
        <f t="shared" si="548"/>
        <v>0.42582000000000003</v>
      </c>
      <c r="BP5449" s="21">
        <f t="shared" si="548"/>
        <v>0</v>
      </c>
    </row>
    <row r="5450" spans="1:68" ht="11.1" hidden="1" customHeight="1" outlineLevel="1" collapsed="1" x14ac:dyDescent="0.2">
      <c r="A5450" s="10"/>
      <c r="B5450" s="18"/>
      <c r="C5450" s="18"/>
      <c r="D5450" s="18"/>
      <c r="E5450" s="19" t="s">
        <v>4782</v>
      </c>
      <c r="F5450" s="209">
        <v>9.3000000000000007</v>
      </c>
      <c r="G5450" s="209">
        <v>9.1</v>
      </c>
      <c r="H5450" s="209">
        <v>6.9</v>
      </c>
      <c r="I5450" s="240">
        <v>5</v>
      </c>
      <c r="J5450" s="240"/>
      <c r="K5450" s="209">
        <v>3.7</v>
      </c>
      <c r="L5450" s="20"/>
      <c r="M5450" s="20"/>
      <c r="N5450" s="20"/>
      <c r="O5450" s="20"/>
      <c r="P5450" s="209">
        <v>3.9129999999999998</v>
      </c>
      <c r="Q5450" s="209">
        <v>6.9039999999999999</v>
      </c>
      <c r="R5450" s="209">
        <v>8.4320000000000004</v>
      </c>
      <c r="S5450" s="209">
        <v>11.791</v>
      </c>
      <c r="T5450" s="209">
        <v>7.8140000000000001</v>
      </c>
      <c r="U5450" s="209">
        <v>6.8129999999999997</v>
      </c>
      <c r="V5450" s="209">
        <v>3.6749999999999998</v>
      </c>
      <c r="W5450" s="209">
        <v>1.5429999999999999</v>
      </c>
      <c r="X5450" s="209">
        <v>8.5999999999999993E-2</v>
      </c>
      <c r="Y5450" s="20"/>
      <c r="Z5450" s="20"/>
      <c r="AA5450" s="209">
        <v>0.875</v>
      </c>
      <c r="AB5450" s="209">
        <v>3.585</v>
      </c>
      <c r="AC5450" s="209">
        <v>6.7380000000000004</v>
      </c>
      <c r="AD5450" s="209">
        <v>11.205</v>
      </c>
      <c r="AE5450" s="209">
        <v>9.798</v>
      </c>
      <c r="AF5450" s="209">
        <v>9.5960000000000001</v>
      </c>
      <c r="AG5450" s="209">
        <v>6.5590000000000002</v>
      </c>
      <c r="AH5450" s="209">
        <v>3.2080000000000002</v>
      </c>
      <c r="AI5450" s="209">
        <v>1.911</v>
      </c>
      <c r="AJ5450" s="20"/>
      <c r="AK5450" s="20"/>
      <c r="AL5450" s="20"/>
      <c r="AM5450" s="209">
        <v>0.96899999999999997</v>
      </c>
      <c r="AN5450" s="209">
        <v>4.1580000000000004</v>
      </c>
      <c r="AO5450" s="209">
        <v>7.1630000000000003</v>
      </c>
      <c r="AP5450" s="209">
        <v>9.375</v>
      </c>
      <c r="AQ5450" s="209">
        <v>9.92</v>
      </c>
      <c r="AR5450" s="209">
        <v>9.6790000000000003</v>
      </c>
      <c r="AS5450" s="209">
        <v>6.8250000000000002</v>
      </c>
      <c r="AT5450" s="209">
        <v>4.3159999999999998</v>
      </c>
      <c r="AU5450" s="209">
        <v>2.0790000000000002</v>
      </c>
      <c r="AV5450" s="20"/>
      <c r="AW5450" s="20"/>
      <c r="AX5450" s="20"/>
      <c r="AY5450" s="209">
        <v>1.0629999999999999</v>
      </c>
      <c r="AZ5450" s="209">
        <v>2.8450000000000002</v>
      </c>
      <c r="BA5450" s="209">
        <v>6.4989999999999997</v>
      </c>
      <c r="BB5450" s="21">
        <f t="shared" ref="BB5450:BB5469" si="551">MAX(F5450:BA5450)</f>
        <v>11.791</v>
      </c>
      <c r="BC5450" s="21">
        <f>BD5450</f>
        <v>15.848118279569892</v>
      </c>
      <c r="BD5450" s="22">
        <f t="shared" si="549"/>
        <v>15.848118279569892</v>
      </c>
      <c r="BE5450" s="21">
        <f>BC5450-BD5450</f>
        <v>0</v>
      </c>
      <c r="BF5450" s="2">
        <v>10.4</v>
      </c>
      <c r="BG5450" s="10">
        <v>6</v>
      </c>
      <c r="BH5450" s="21">
        <f t="shared" si="550"/>
        <v>1.1790999999999999E-2</v>
      </c>
      <c r="BI5450" s="22">
        <f t="shared" si="550"/>
        <v>1.1790999999999999E-2</v>
      </c>
      <c r="BJ5450" s="21">
        <f>BH5450-BI5450</f>
        <v>0</v>
      </c>
      <c r="BK5450" s="21">
        <v>3.5373000000000002E-2</v>
      </c>
      <c r="BL5450" s="22">
        <v>3.5373000000000002E-2</v>
      </c>
      <c r="BM5450" s="21">
        <v>0</v>
      </c>
      <c r="BN5450" s="21">
        <f t="shared" si="548"/>
        <v>0.14149200000000001</v>
      </c>
      <c r="BO5450" s="22">
        <f t="shared" si="548"/>
        <v>0.14149200000000001</v>
      </c>
      <c r="BP5450" s="21">
        <f t="shared" si="548"/>
        <v>0</v>
      </c>
    </row>
    <row r="5451" spans="1:68" ht="11.1" hidden="1" customHeight="1" outlineLevel="2" x14ac:dyDescent="0.2">
      <c r="A5451" s="10"/>
      <c r="B5451" s="18"/>
      <c r="C5451" s="18"/>
      <c r="D5451" s="18"/>
      <c r="E5451" s="23" t="s">
        <v>4783</v>
      </c>
      <c r="F5451" s="208">
        <v>9.3000000000000007</v>
      </c>
      <c r="G5451" s="208">
        <v>9.1</v>
      </c>
      <c r="H5451" s="208">
        <v>6.9</v>
      </c>
      <c r="I5451" s="239">
        <v>5</v>
      </c>
      <c r="J5451" s="239"/>
      <c r="K5451" s="208">
        <v>3.7</v>
      </c>
      <c r="L5451" s="24"/>
      <c r="M5451" s="24"/>
      <c r="N5451" s="24"/>
      <c r="O5451" s="24"/>
      <c r="P5451" s="208">
        <v>3.9129999999999998</v>
      </c>
      <c r="Q5451" s="208">
        <v>6.9039999999999999</v>
      </c>
      <c r="R5451" s="208">
        <v>8.4320000000000004</v>
      </c>
      <c r="S5451" s="208">
        <v>11.791</v>
      </c>
      <c r="T5451" s="208">
        <v>7.8140000000000001</v>
      </c>
      <c r="U5451" s="208">
        <v>6.8129999999999997</v>
      </c>
      <c r="V5451" s="208">
        <v>3.6749999999999998</v>
      </c>
      <c r="W5451" s="208">
        <v>1.5429999999999999</v>
      </c>
      <c r="X5451" s="208">
        <v>8.5999999999999993E-2</v>
      </c>
      <c r="Y5451" s="24"/>
      <c r="Z5451" s="24"/>
      <c r="AA5451" s="208">
        <v>0.875</v>
      </c>
      <c r="AB5451" s="208">
        <v>3.585</v>
      </c>
      <c r="AC5451" s="208">
        <v>6.7380000000000004</v>
      </c>
      <c r="AD5451" s="208">
        <v>11.205</v>
      </c>
      <c r="AE5451" s="208">
        <v>9.798</v>
      </c>
      <c r="AF5451" s="208">
        <v>9.5960000000000001</v>
      </c>
      <c r="AG5451" s="208">
        <v>6.5590000000000002</v>
      </c>
      <c r="AH5451" s="208">
        <v>3.2080000000000002</v>
      </c>
      <c r="AI5451" s="208">
        <v>1.911</v>
      </c>
      <c r="AJ5451" s="24"/>
      <c r="AK5451" s="24"/>
      <c r="AL5451" s="24"/>
      <c r="AM5451" s="208">
        <v>0.96899999999999997</v>
      </c>
      <c r="AN5451" s="208">
        <v>4.1580000000000004</v>
      </c>
      <c r="AO5451" s="208">
        <v>7.1630000000000003</v>
      </c>
      <c r="AP5451" s="208">
        <v>9.375</v>
      </c>
      <c r="AQ5451" s="208">
        <v>9.92</v>
      </c>
      <c r="AR5451" s="208">
        <v>9.6790000000000003</v>
      </c>
      <c r="AS5451" s="208">
        <v>6.8250000000000002</v>
      </c>
      <c r="AT5451" s="208">
        <v>4.3159999999999998</v>
      </c>
      <c r="AU5451" s="208">
        <v>2.0790000000000002</v>
      </c>
      <c r="AV5451" s="24"/>
      <c r="AW5451" s="24"/>
      <c r="AX5451" s="24"/>
      <c r="AY5451" s="208">
        <v>1.0629999999999999</v>
      </c>
      <c r="AZ5451" s="208">
        <v>2.8450000000000002</v>
      </c>
      <c r="BA5451" s="208">
        <v>6.4989999999999997</v>
      </c>
      <c r="BB5451" s="21">
        <f t="shared" si="551"/>
        <v>11.791</v>
      </c>
      <c r="BC5451" s="21"/>
      <c r="BD5451" s="22">
        <f t="shared" si="549"/>
        <v>15.848118279569892</v>
      </c>
      <c r="BE5451" s="21"/>
      <c r="BG5451" s="10"/>
      <c r="BH5451" s="21">
        <f t="shared" si="550"/>
        <v>0</v>
      </c>
      <c r="BI5451" s="22">
        <f t="shared" si="550"/>
        <v>1.1790999999999999E-2</v>
      </c>
      <c r="BJ5451" s="21"/>
      <c r="BK5451" s="21">
        <v>0</v>
      </c>
      <c r="BL5451" s="22">
        <v>3.5373000000000002E-2</v>
      </c>
      <c r="BM5451" s="21"/>
      <c r="BN5451" s="21">
        <f t="shared" si="548"/>
        <v>0</v>
      </c>
      <c r="BO5451" s="22">
        <f t="shared" si="548"/>
        <v>0.14149200000000001</v>
      </c>
      <c r="BP5451" s="21">
        <f t="shared" si="548"/>
        <v>0</v>
      </c>
    </row>
    <row r="5452" spans="1:68" ht="11.1" hidden="1" customHeight="1" outlineLevel="1" collapsed="1" x14ac:dyDescent="0.2">
      <c r="A5452" s="10"/>
      <c r="B5452" s="18"/>
      <c r="C5452" s="18"/>
      <c r="D5452" s="18"/>
      <c r="E5452" s="19" t="s">
        <v>4784</v>
      </c>
      <c r="F5452" s="20"/>
      <c r="G5452" s="20"/>
      <c r="H5452" s="20"/>
      <c r="I5452" s="20"/>
      <c r="J5452" s="20"/>
      <c r="K5452" s="20"/>
      <c r="L5452" s="20"/>
      <c r="M5452" s="20"/>
      <c r="N5452" s="20"/>
      <c r="O5452" s="20"/>
      <c r="P5452" s="20"/>
      <c r="Q5452" s="20"/>
      <c r="R5452" s="20"/>
      <c r="S5452" s="20"/>
      <c r="T5452" s="20"/>
      <c r="U5452" s="20"/>
      <c r="V5452" s="20"/>
      <c r="W5452" s="20"/>
      <c r="X5452" s="20"/>
      <c r="Y5452" s="20"/>
      <c r="Z5452" s="20"/>
      <c r="AA5452" s="20"/>
      <c r="AB5452" s="20"/>
      <c r="AC5452" s="20"/>
      <c r="AD5452" s="20"/>
      <c r="AE5452" s="20"/>
      <c r="AF5452" s="20"/>
      <c r="AG5452" s="20"/>
      <c r="AH5452" s="20"/>
      <c r="AI5452" s="20"/>
      <c r="AJ5452" s="20"/>
      <c r="AK5452" s="20"/>
      <c r="AL5452" s="20"/>
      <c r="AM5452" s="20"/>
      <c r="AN5452" s="20"/>
      <c r="AO5452" s="20"/>
      <c r="AP5452" s="20"/>
      <c r="AQ5452" s="20"/>
      <c r="AR5452" s="20"/>
      <c r="AS5452" s="20"/>
      <c r="AT5452" s="20"/>
      <c r="AU5452" s="20"/>
      <c r="AV5452" s="20"/>
      <c r="AW5452" s="20"/>
      <c r="AX5452" s="20"/>
      <c r="AY5452" s="20"/>
      <c r="AZ5452" s="20"/>
      <c r="BA5452" s="209">
        <v>1.58</v>
      </c>
      <c r="BB5452" s="21">
        <v>2.5</v>
      </c>
      <c r="BC5452" s="21">
        <f>BF5452</f>
        <v>4.8</v>
      </c>
      <c r="BD5452" s="22">
        <f t="shared" si="549"/>
        <v>3.360215053763441</v>
      </c>
      <c r="BE5452" s="21">
        <f>BC5452-BD5452</f>
        <v>1.4397849462365588</v>
      </c>
      <c r="BF5452" s="66">
        <v>4.8</v>
      </c>
      <c r="BG5452" s="10">
        <v>6</v>
      </c>
      <c r="BH5452" s="21">
        <f t="shared" si="550"/>
        <v>3.5711999999999996E-3</v>
      </c>
      <c r="BI5452" s="22">
        <f t="shared" si="550"/>
        <v>2.5000000000000005E-3</v>
      </c>
      <c r="BJ5452" s="21">
        <f>BH5452-BI5452</f>
        <v>1.0711999999999991E-3</v>
      </c>
      <c r="BK5452" s="21">
        <v>1.0713599999999998E-2</v>
      </c>
      <c r="BL5452" s="22">
        <v>7.5000000000000015E-3</v>
      </c>
      <c r="BM5452" s="21">
        <v>3.213599999999997E-3</v>
      </c>
      <c r="BN5452" s="21">
        <f t="shared" si="548"/>
        <v>4.2854399999999994E-2</v>
      </c>
      <c r="BO5452" s="22">
        <f t="shared" si="548"/>
        <v>3.0000000000000006E-2</v>
      </c>
      <c r="BP5452" s="21">
        <f t="shared" si="548"/>
        <v>1.2854399999999988E-2</v>
      </c>
    </row>
    <row r="5453" spans="1:68" ht="11.1" hidden="1" customHeight="1" outlineLevel="2" x14ac:dyDescent="0.2">
      <c r="A5453" s="10"/>
      <c r="B5453" s="18"/>
      <c r="C5453" s="18"/>
      <c r="D5453" s="18"/>
      <c r="E5453" s="23" t="s">
        <v>4785</v>
      </c>
      <c r="F5453" s="24"/>
      <c r="G5453" s="24"/>
      <c r="H5453" s="24"/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  <c r="AF5453" s="24"/>
      <c r="AG5453" s="24"/>
      <c r="AH5453" s="24"/>
      <c r="AI5453" s="24"/>
      <c r="AJ5453" s="24"/>
      <c r="AK5453" s="24"/>
      <c r="AL5453" s="24"/>
      <c r="AM5453" s="24"/>
      <c r="AN5453" s="24"/>
      <c r="AO5453" s="24"/>
      <c r="AP5453" s="24"/>
      <c r="AQ5453" s="24"/>
      <c r="AR5453" s="24"/>
      <c r="AS5453" s="24"/>
      <c r="AT5453" s="24"/>
      <c r="AU5453" s="24"/>
      <c r="AV5453" s="24"/>
      <c r="AW5453" s="24"/>
      <c r="AX5453" s="24"/>
      <c r="AY5453" s="24"/>
      <c r="AZ5453" s="24"/>
      <c r="BA5453" s="208">
        <v>1.58</v>
      </c>
      <c r="BB5453" s="21">
        <v>2.5</v>
      </c>
      <c r="BC5453" s="21"/>
      <c r="BD5453" s="22">
        <f t="shared" si="549"/>
        <v>3.360215053763441</v>
      </c>
      <c r="BE5453" s="21"/>
      <c r="BG5453" s="10"/>
      <c r="BH5453" s="21">
        <f t="shared" si="550"/>
        <v>0</v>
      </c>
      <c r="BI5453" s="22">
        <f t="shared" si="550"/>
        <v>2.5000000000000005E-3</v>
      </c>
      <c r="BJ5453" s="21"/>
      <c r="BK5453" s="21">
        <v>0</v>
      </c>
      <c r="BL5453" s="22">
        <v>7.5000000000000015E-3</v>
      </c>
      <c r="BM5453" s="21"/>
      <c r="BN5453" s="21">
        <f t="shared" si="548"/>
        <v>0</v>
      </c>
      <c r="BO5453" s="22">
        <f t="shared" si="548"/>
        <v>3.0000000000000006E-2</v>
      </c>
      <c r="BP5453" s="21">
        <f t="shared" si="548"/>
        <v>0</v>
      </c>
    </row>
    <row r="5454" spans="1:68" ht="11.1" hidden="1" customHeight="1" outlineLevel="1" collapsed="1" x14ac:dyDescent="0.2">
      <c r="A5454" s="10"/>
      <c r="B5454" s="18"/>
      <c r="C5454" s="18"/>
      <c r="D5454" s="18"/>
      <c r="E5454" s="19" t="s">
        <v>4786</v>
      </c>
      <c r="F5454" s="209">
        <v>7.2279999999999998</v>
      </c>
      <c r="G5454" s="209">
        <v>4.7050000000000001</v>
      </c>
      <c r="H5454" s="209">
        <v>4.0949999999999998</v>
      </c>
      <c r="I5454" s="240">
        <v>0.747</v>
      </c>
      <c r="J5454" s="240"/>
      <c r="K5454" s="20"/>
      <c r="L5454" s="20"/>
      <c r="M5454" s="20"/>
      <c r="N5454" s="20"/>
      <c r="O5454" s="20"/>
      <c r="P5454" s="209">
        <v>0.215</v>
      </c>
      <c r="Q5454" s="209">
        <v>4.508</v>
      </c>
      <c r="R5454" s="209">
        <v>10.436</v>
      </c>
      <c r="S5454" s="209">
        <v>12.347</v>
      </c>
      <c r="T5454" s="209">
        <v>9.3260000000000005</v>
      </c>
      <c r="U5454" s="209">
        <v>3.706</v>
      </c>
      <c r="V5454" s="209">
        <v>0.92800000000000005</v>
      </c>
      <c r="W5454" s="20"/>
      <c r="X5454" s="20"/>
      <c r="Y5454" s="20"/>
      <c r="Z5454" s="20"/>
      <c r="AA5454" s="20"/>
      <c r="AB5454" s="20"/>
      <c r="AC5454" s="209">
        <v>4.21</v>
      </c>
      <c r="AD5454" s="209">
        <v>11.833</v>
      </c>
      <c r="AE5454" s="209">
        <v>10.476000000000001</v>
      </c>
      <c r="AF5454" s="209">
        <v>6.0449999999999999</v>
      </c>
      <c r="AG5454" s="209">
        <v>4.125</v>
      </c>
      <c r="AH5454" s="209">
        <v>0.98299999999999998</v>
      </c>
      <c r="AI5454" s="209">
        <v>0.108</v>
      </c>
      <c r="AJ5454" s="20"/>
      <c r="AK5454" s="20"/>
      <c r="AL5454" s="20"/>
      <c r="AM5454" s="209">
        <v>0.17499999999999999</v>
      </c>
      <c r="AN5454" s="209">
        <v>0.66900000000000004</v>
      </c>
      <c r="AO5454" s="209">
        <v>2.633</v>
      </c>
      <c r="AP5454" s="209">
        <v>4.5810000000000004</v>
      </c>
      <c r="AQ5454" s="209">
        <v>6.5229999999999997</v>
      </c>
      <c r="AR5454" s="209">
        <v>4.9329999999999998</v>
      </c>
      <c r="AS5454" s="209">
        <v>0.11</v>
      </c>
      <c r="AT5454" s="209">
        <v>6.3819999999999997</v>
      </c>
      <c r="AU5454" s="20"/>
      <c r="AV5454" s="20"/>
      <c r="AW5454" s="20"/>
      <c r="AX5454" s="20"/>
      <c r="AY5454" s="209">
        <v>1.89</v>
      </c>
      <c r="AZ5454" s="209">
        <v>1.7929999999999999</v>
      </c>
      <c r="BA5454" s="209">
        <v>4.2279999999999998</v>
      </c>
      <c r="BB5454" s="21">
        <f t="shared" si="551"/>
        <v>12.347</v>
      </c>
      <c r="BC5454" s="21">
        <f>BF5454</f>
        <v>67.3</v>
      </c>
      <c r="BD5454" s="22">
        <f t="shared" si="549"/>
        <v>16.59543010752688</v>
      </c>
      <c r="BE5454" s="21">
        <f>BC5454-BD5454</f>
        <v>50.704569892473117</v>
      </c>
      <c r="BF5454" s="2">
        <v>67.3</v>
      </c>
      <c r="BG5454" s="10">
        <v>6</v>
      </c>
      <c r="BH5454" s="21">
        <f t="shared" si="550"/>
        <v>5.0071199999999996E-2</v>
      </c>
      <c r="BI5454" s="22">
        <f t="shared" si="550"/>
        <v>1.2346999999999999E-2</v>
      </c>
      <c r="BJ5454" s="21">
        <f>BH5454-BI5454</f>
        <v>3.7724199999999999E-2</v>
      </c>
      <c r="BK5454" s="21">
        <v>0.1502136</v>
      </c>
      <c r="BL5454" s="22">
        <v>3.7040999999999998E-2</v>
      </c>
      <c r="BM5454" s="21">
        <v>0.11317260000000001</v>
      </c>
      <c r="BN5454" s="21">
        <f t="shared" si="548"/>
        <v>0.60085440000000001</v>
      </c>
      <c r="BO5454" s="22">
        <f t="shared" si="548"/>
        <v>0.14816399999999999</v>
      </c>
      <c r="BP5454" s="21">
        <f t="shared" si="548"/>
        <v>0.45269040000000005</v>
      </c>
    </row>
    <row r="5455" spans="1:68" ht="11.1" hidden="1" customHeight="1" outlineLevel="2" x14ac:dyDescent="0.2">
      <c r="A5455" s="10"/>
      <c r="B5455" s="18"/>
      <c r="C5455" s="18"/>
      <c r="D5455" s="18"/>
      <c r="E5455" s="23" t="s">
        <v>4787</v>
      </c>
      <c r="F5455" s="208">
        <v>7.2279999999999998</v>
      </c>
      <c r="G5455" s="208">
        <v>4.7050000000000001</v>
      </c>
      <c r="H5455" s="208">
        <v>4.0949999999999998</v>
      </c>
      <c r="I5455" s="239">
        <v>0.747</v>
      </c>
      <c r="J5455" s="239"/>
      <c r="K5455" s="24"/>
      <c r="L5455" s="24"/>
      <c r="M5455" s="24"/>
      <c r="N5455" s="24"/>
      <c r="O5455" s="24"/>
      <c r="P5455" s="208">
        <v>0.215</v>
      </c>
      <c r="Q5455" s="208">
        <v>4.508</v>
      </c>
      <c r="R5455" s="208">
        <v>10.436</v>
      </c>
      <c r="S5455" s="208">
        <v>12.347</v>
      </c>
      <c r="T5455" s="208">
        <v>9.3260000000000005</v>
      </c>
      <c r="U5455" s="208">
        <v>3.706</v>
      </c>
      <c r="V5455" s="208">
        <v>0.92800000000000005</v>
      </c>
      <c r="W5455" s="24"/>
      <c r="X5455" s="24"/>
      <c r="Y5455" s="24"/>
      <c r="Z5455" s="24"/>
      <c r="AA5455" s="24"/>
      <c r="AB5455" s="24"/>
      <c r="AC5455" s="208">
        <v>4.21</v>
      </c>
      <c r="AD5455" s="208">
        <v>11.833</v>
      </c>
      <c r="AE5455" s="208">
        <v>10.476000000000001</v>
      </c>
      <c r="AF5455" s="208">
        <v>6.0449999999999999</v>
      </c>
      <c r="AG5455" s="208">
        <v>4.125</v>
      </c>
      <c r="AH5455" s="208">
        <v>0.98299999999999998</v>
      </c>
      <c r="AI5455" s="208">
        <v>0.108</v>
      </c>
      <c r="AJ5455" s="24"/>
      <c r="AK5455" s="24"/>
      <c r="AL5455" s="24"/>
      <c r="AM5455" s="208">
        <v>0.17499999999999999</v>
      </c>
      <c r="AN5455" s="208">
        <v>0.66900000000000004</v>
      </c>
      <c r="AO5455" s="208">
        <v>2.633</v>
      </c>
      <c r="AP5455" s="208">
        <v>4.5810000000000004</v>
      </c>
      <c r="AQ5455" s="208">
        <v>6.5229999999999997</v>
      </c>
      <c r="AR5455" s="208">
        <v>4.9329999999999998</v>
      </c>
      <c r="AS5455" s="208">
        <v>0.11</v>
      </c>
      <c r="AT5455" s="208">
        <v>6.3819999999999997</v>
      </c>
      <c r="AU5455" s="24"/>
      <c r="AV5455" s="24"/>
      <c r="AW5455" s="24"/>
      <c r="AX5455" s="24"/>
      <c r="AY5455" s="208">
        <v>1.89</v>
      </c>
      <c r="AZ5455" s="208">
        <v>1.7929999999999999</v>
      </c>
      <c r="BA5455" s="208">
        <v>4.2279999999999998</v>
      </c>
      <c r="BB5455" s="21">
        <f t="shared" si="551"/>
        <v>12.347</v>
      </c>
      <c r="BC5455" s="21"/>
      <c r="BD5455" s="22">
        <f t="shared" si="549"/>
        <v>16.59543010752688</v>
      </c>
      <c r="BE5455" s="21"/>
      <c r="BG5455" s="10"/>
      <c r="BH5455" s="21">
        <f t="shared" si="550"/>
        <v>0</v>
      </c>
      <c r="BI5455" s="22">
        <f t="shared" si="550"/>
        <v>1.2346999999999999E-2</v>
      </c>
      <c r="BJ5455" s="21"/>
      <c r="BK5455" s="21">
        <v>0</v>
      </c>
      <c r="BL5455" s="22">
        <v>3.7040999999999998E-2</v>
      </c>
      <c r="BM5455" s="21"/>
      <c r="BN5455" s="21">
        <f t="shared" si="548"/>
        <v>0</v>
      </c>
      <c r="BO5455" s="22">
        <f t="shared" si="548"/>
        <v>0.14816399999999999</v>
      </c>
      <c r="BP5455" s="21">
        <f t="shared" si="548"/>
        <v>0</v>
      </c>
    </row>
    <row r="5456" spans="1:68" ht="11.1" hidden="1" customHeight="1" outlineLevel="1" collapsed="1" x14ac:dyDescent="0.2">
      <c r="A5456" s="10"/>
      <c r="B5456" s="18"/>
      <c r="C5456" s="18"/>
      <c r="D5456" s="18"/>
      <c r="E5456" s="19" t="s">
        <v>4788</v>
      </c>
      <c r="F5456" s="20"/>
      <c r="G5456" s="20"/>
      <c r="H5456" s="20"/>
      <c r="I5456" s="20"/>
      <c r="J5456" s="20"/>
      <c r="K5456" s="20"/>
      <c r="L5456" s="20"/>
      <c r="M5456" s="20"/>
      <c r="N5456" s="20"/>
      <c r="O5456" s="20"/>
      <c r="P5456" s="20"/>
      <c r="Q5456" s="20"/>
      <c r="R5456" s="20"/>
      <c r="S5456" s="20"/>
      <c r="T5456" s="20"/>
      <c r="U5456" s="20"/>
      <c r="V5456" s="20"/>
      <c r="W5456" s="20"/>
      <c r="X5456" s="20"/>
      <c r="Y5456" s="20"/>
      <c r="Z5456" s="20"/>
      <c r="AA5456" s="20"/>
      <c r="AB5456" s="20"/>
      <c r="AC5456" s="20"/>
      <c r="AD5456" s="20"/>
      <c r="AE5456" s="20"/>
      <c r="AF5456" s="20"/>
      <c r="AG5456" s="20"/>
      <c r="AH5456" s="20"/>
      <c r="AI5456" s="20"/>
      <c r="AJ5456" s="20"/>
      <c r="AK5456" s="20"/>
      <c r="AL5456" s="20"/>
      <c r="AM5456" s="20"/>
      <c r="AN5456" s="20"/>
      <c r="AO5456" s="20"/>
      <c r="AP5456" s="20"/>
      <c r="AQ5456" s="20"/>
      <c r="AR5456" s="20"/>
      <c r="AS5456" s="209">
        <v>1.6359999999999999</v>
      </c>
      <c r="AT5456" s="209">
        <v>0.70399999999999996</v>
      </c>
      <c r="AU5456" s="20"/>
      <c r="AV5456" s="20"/>
      <c r="AW5456" s="20"/>
      <c r="AX5456" s="209">
        <v>1.401</v>
      </c>
      <c r="AY5456" s="20"/>
      <c r="AZ5456" s="209">
        <v>3.4239999999999999</v>
      </c>
      <c r="BA5456" s="209">
        <v>5.4169999999999998</v>
      </c>
      <c r="BB5456" s="21">
        <f t="shared" si="551"/>
        <v>5.4169999999999998</v>
      </c>
      <c r="BC5456" s="21">
        <f>BF5456</f>
        <v>30.9</v>
      </c>
      <c r="BD5456" s="22">
        <f t="shared" si="549"/>
        <v>7.2809139784946231</v>
      </c>
      <c r="BE5456" s="21">
        <f>BC5456-BD5456</f>
        <v>23.619086021505375</v>
      </c>
      <c r="BF5456" s="2">
        <v>30.9</v>
      </c>
      <c r="BG5456" s="10">
        <v>6</v>
      </c>
      <c r="BH5456" s="21">
        <f t="shared" si="550"/>
        <v>2.2989599999999999E-2</v>
      </c>
      <c r="BI5456" s="22">
        <f t="shared" si="550"/>
        <v>5.4169999999999991E-3</v>
      </c>
      <c r="BJ5456" s="21">
        <f>BH5456-BI5456</f>
        <v>1.7572600000000001E-2</v>
      </c>
      <c r="BK5456" s="21">
        <v>6.8968799999999997E-2</v>
      </c>
      <c r="BL5456" s="22">
        <v>1.6250999999999998E-2</v>
      </c>
      <c r="BM5456" s="21">
        <v>5.2717799999999995E-2</v>
      </c>
      <c r="BN5456" s="21">
        <f t="shared" si="548"/>
        <v>0.27587519999999999</v>
      </c>
      <c r="BO5456" s="22">
        <f t="shared" si="548"/>
        <v>6.5003999999999992E-2</v>
      </c>
      <c r="BP5456" s="21">
        <f t="shared" si="548"/>
        <v>0.21087119999999998</v>
      </c>
    </row>
    <row r="5457" spans="1:68" ht="11.1" hidden="1" customHeight="1" outlineLevel="2" x14ac:dyDescent="0.2">
      <c r="A5457" s="10"/>
      <c r="B5457" s="18"/>
      <c r="C5457" s="18"/>
      <c r="D5457" s="18"/>
      <c r="E5457" s="23" t="s">
        <v>4789</v>
      </c>
      <c r="F5457" s="24"/>
      <c r="G5457" s="24"/>
      <c r="H5457" s="24"/>
      <c r="I5457" s="24"/>
      <c r="J5457" s="24"/>
      <c r="K5457" s="24"/>
      <c r="L5457" s="24"/>
      <c r="M5457" s="24"/>
      <c r="N5457" s="24"/>
      <c r="O5457" s="24"/>
      <c r="P5457" s="2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C5457" s="24"/>
      <c r="AD5457" s="24"/>
      <c r="AE5457" s="24"/>
      <c r="AF5457" s="24"/>
      <c r="AG5457" s="24"/>
      <c r="AH5457" s="24"/>
      <c r="AI5457" s="24"/>
      <c r="AJ5457" s="24"/>
      <c r="AK5457" s="24"/>
      <c r="AL5457" s="24"/>
      <c r="AM5457" s="24"/>
      <c r="AN5457" s="24"/>
      <c r="AO5457" s="24"/>
      <c r="AP5457" s="24"/>
      <c r="AQ5457" s="24"/>
      <c r="AR5457" s="24"/>
      <c r="AS5457" s="208">
        <v>1.6359999999999999</v>
      </c>
      <c r="AT5457" s="208">
        <v>0.70399999999999996</v>
      </c>
      <c r="AU5457" s="24"/>
      <c r="AV5457" s="24"/>
      <c r="AW5457" s="24"/>
      <c r="AX5457" s="208">
        <v>1.401</v>
      </c>
      <c r="AY5457" s="24"/>
      <c r="AZ5457" s="208">
        <v>3.4239999999999999</v>
      </c>
      <c r="BA5457" s="208">
        <v>5.4169999999999998</v>
      </c>
      <c r="BB5457" s="21">
        <f t="shared" si="551"/>
        <v>5.4169999999999998</v>
      </c>
      <c r="BC5457" s="21"/>
      <c r="BD5457" s="22">
        <f t="shared" si="549"/>
        <v>7.2809139784946231</v>
      </c>
      <c r="BE5457" s="21"/>
      <c r="BG5457" s="10"/>
      <c r="BH5457" s="21">
        <f t="shared" si="550"/>
        <v>0</v>
      </c>
      <c r="BI5457" s="22">
        <f t="shared" si="550"/>
        <v>5.4169999999999991E-3</v>
      </c>
      <c r="BJ5457" s="21"/>
      <c r="BK5457" s="21">
        <v>0</v>
      </c>
      <c r="BL5457" s="22">
        <v>1.6250999999999998E-2</v>
      </c>
      <c r="BM5457" s="21"/>
      <c r="BN5457" s="21">
        <f t="shared" si="548"/>
        <v>0</v>
      </c>
      <c r="BO5457" s="22">
        <f t="shared" si="548"/>
        <v>6.5003999999999992E-2</v>
      </c>
      <c r="BP5457" s="21">
        <f t="shared" si="548"/>
        <v>0</v>
      </c>
    </row>
    <row r="5458" spans="1:68" ht="11.1" hidden="1" customHeight="1" outlineLevel="1" collapsed="1" x14ac:dyDescent="0.2">
      <c r="A5458" s="10"/>
      <c r="B5458" s="18"/>
      <c r="C5458" s="18"/>
      <c r="D5458" s="18"/>
      <c r="E5458" s="19" t="s">
        <v>4790</v>
      </c>
      <c r="F5458" s="209">
        <v>52.642000000000003</v>
      </c>
      <c r="G5458" s="209">
        <v>62.4</v>
      </c>
      <c r="H5458" s="209">
        <v>39.790999999999997</v>
      </c>
      <c r="I5458" s="240">
        <v>35.978999999999999</v>
      </c>
      <c r="J5458" s="240"/>
      <c r="K5458" s="209">
        <v>29.88</v>
      </c>
      <c r="L5458" s="209">
        <v>18.209</v>
      </c>
      <c r="M5458" s="209">
        <v>6.8970000000000002</v>
      </c>
      <c r="N5458" s="209">
        <v>20.817</v>
      </c>
      <c r="O5458" s="209">
        <v>35.587000000000003</v>
      </c>
      <c r="P5458" s="209">
        <v>42.457000000000001</v>
      </c>
      <c r="Q5458" s="209">
        <v>63.802999999999997</v>
      </c>
      <c r="R5458" s="209">
        <v>78.59</v>
      </c>
      <c r="S5458" s="209">
        <v>62.156999999999996</v>
      </c>
      <c r="T5458" s="209">
        <v>63.043999999999997</v>
      </c>
      <c r="U5458" s="209">
        <v>60.777000000000001</v>
      </c>
      <c r="V5458" s="209">
        <v>41.402000000000001</v>
      </c>
      <c r="W5458" s="209">
        <v>31.606000000000002</v>
      </c>
      <c r="X5458" s="209">
        <v>31.841999999999999</v>
      </c>
      <c r="Y5458" s="20"/>
      <c r="Z5458" s="20"/>
      <c r="AA5458" s="20"/>
      <c r="AB5458" s="209">
        <v>134.76400000000001</v>
      </c>
      <c r="AC5458" s="209">
        <v>55.026000000000003</v>
      </c>
      <c r="AD5458" s="209">
        <v>92.820999999999998</v>
      </c>
      <c r="AE5458" s="209">
        <v>81.858999999999995</v>
      </c>
      <c r="AF5458" s="209">
        <v>66.162000000000006</v>
      </c>
      <c r="AG5458" s="209">
        <v>52.609000000000002</v>
      </c>
      <c r="AH5458" s="209">
        <v>41.286999999999999</v>
      </c>
      <c r="AI5458" s="209">
        <v>39.558</v>
      </c>
      <c r="AJ5458" s="209">
        <v>41.524999999999999</v>
      </c>
      <c r="AK5458" s="209">
        <v>25.404</v>
      </c>
      <c r="AL5458" s="209">
        <v>41.265999999999998</v>
      </c>
      <c r="AM5458" s="209">
        <v>39.671999999999997</v>
      </c>
      <c r="AN5458" s="209">
        <v>43.889000000000003</v>
      </c>
      <c r="AO5458" s="209">
        <v>81.584999999999994</v>
      </c>
      <c r="AP5458" s="209">
        <v>92.42</v>
      </c>
      <c r="AQ5458" s="209">
        <v>76.39</v>
      </c>
      <c r="AR5458" s="209">
        <v>65.188999999999993</v>
      </c>
      <c r="AS5458" s="209">
        <v>52.378999999999998</v>
      </c>
      <c r="AT5458" s="209">
        <v>42.508000000000003</v>
      </c>
      <c r="AU5458" s="209">
        <v>77.602999999999994</v>
      </c>
      <c r="AV5458" s="209">
        <v>20.433</v>
      </c>
      <c r="AW5458" s="209">
        <v>12.250999999999999</v>
      </c>
      <c r="AX5458" s="209">
        <v>59.279000000000003</v>
      </c>
      <c r="AY5458" s="209">
        <v>16.071999999999999</v>
      </c>
      <c r="AZ5458" s="209">
        <v>16.751999999999999</v>
      </c>
      <c r="BA5458" s="209">
        <v>42.697000000000003</v>
      </c>
      <c r="BB5458" s="56">
        <f>BB5459+BB5460</f>
        <v>91.301999999999992</v>
      </c>
      <c r="BC5458" s="21">
        <f>BF5458</f>
        <v>244.8</v>
      </c>
      <c r="BD5458" s="22">
        <f t="shared" si="549"/>
        <v>122.71774193548386</v>
      </c>
      <c r="BE5458" s="21">
        <f>BC5458-BD5458</f>
        <v>122.08225806451615</v>
      </c>
      <c r="BF5458" s="2">
        <v>244.8</v>
      </c>
      <c r="BG5458" s="10">
        <v>5</v>
      </c>
      <c r="BH5458" s="21">
        <f t="shared" si="550"/>
        <v>0.18213120000000002</v>
      </c>
      <c r="BI5458" s="22">
        <f t="shared" si="550"/>
        <v>9.1301999999999994E-2</v>
      </c>
      <c r="BJ5458" s="21">
        <f>BH5458-BI5458</f>
        <v>9.0829200000000027E-2</v>
      </c>
      <c r="BK5458" s="21">
        <v>0.54639360000000003</v>
      </c>
      <c r="BL5458" s="22">
        <v>0.27390599999999998</v>
      </c>
      <c r="BM5458" s="21">
        <v>0.27248760000000005</v>
      </c>
      <c r="BN5458" s="21">
        <f t="shared" si="548"/>
        <v>2.1855744000000001</v>
      </c>
      <c r="BO5458" s="22">
        <f t="shared" si="548"/>
        <v>1.0956239999999999</v>
      </c>
      <c r="BP5458" s="21">
        <f t="shared" si="548"/>
        <v>1.0899504000000002</v>
      </c>
    </row>
    <row r="5459" spans="1:68" ht="11.1" hidden="1" customHeight="1" outlineLevel="2" x14ac:dyDescent="0.2">
      <c r="A5459" s="10"/>
      <c r="B5459" s="18"/>
      <c r="C5459" s="18"/>
      <c r="D5459" s="18"/>
      <c r="E5459" s="23" t="s">
        <v>4791</v>
      </c>
      <c r="F5459" s="208">
        <v>25.8</v>
      </c>
      <c r="G5459" s="208">
        <v>28.3</v>
      </c>
      <c r="H5459" s="208">
        <v>22.728999999999999</v>
      </c>
      <c r="I5459" s="239">
        <v>24.305</v>
      </c>
      <c r="J5459" s="239"/>
      <c r="K5459" s="208">
        <v>26.355</v>
      </c>
      <c r="L5459" s="208">
        <v>18.209</v>
      </c>
      <c r="M5459" s="208">
        <v>6.8970000000000002</v>
      </c>
      <c r="N5459" s="208">
        <v>20.817</v>
      </c>
      <c r="O5459" s="208">
        <v>35.587000000000003</v>
      </c>
      <c r="P5459" s="208">
        <v>23.995999999999999</v>
      </c>
      <c r="Q5459" s="208">
        <v>37.220999999999997</v>
      </c>
      <c r="R5459" s="208">
        <v>46.521000000000001</v>
      </c>
      <c r="S5459" s="208">
        <v>33.683</v>
      </c>
      <c r="T5459" s="208">
        <v>32.283999999999999</v>
      </c>
      <c r="U5459" s="208">
        <v>37.287999999999997</v>
      </c>
      <c r="V5459" s="208">
        <v>26.789000000000001</v>
      </c>
      <c r="W5459" s="208">
        <v>26.896000000000001</v>
      </c>
      <c r="X5459" s="208">
        <v>31.841999999999999</v>
      </c>
      <c r="Y5459" s="24"/>
      <c r="Z5459" s="24"/>
      <c r="AA5459" s="24"/>
      <c r="AB5459" s="208">
        <v>114.75</v>
      </c>
      <c r="AC5459" s="208">
        <v>28.515000000000001</v>
      </c>
      <c r="AD5459" s="208">
        <v>52.225000000000001</v>
      </c>
      <c r="AE5459" s="208">
        <v>45.99</v>
      </c>
      <c r="AF5459" s="208">
        <v>36.325000000000003</v>
      </c>
      <c r="AG5459" s="208">
        <v>30.623999999999999</v>
      </c>
      <c r="AH5459" s="208">
        <v>29.073</v>
      </c>
      <c r="AI5459" s="208">
        <v>33.701999999999998</v>
      </c>
      <c r="AJ5459" s="208">
        <v>41.524999999999999</v>
      </c>
      <c r="AK5459" s="208">
        <v>25.404</v>
      </c>
      <c r="AL5459" s="208">
        <v>41.265999999999998</v>
      </c>
      <c r="AM5459" s="208">
        <v>29.681999999999999</v>
      </c>
      <c r="AN5459" s="208">
        <v>30.565999999999999</v>
      </c>
      <c r="AO5459" s="208">
        <v>42.125</v>
      </c>
      <c r="AP5459" s="208">
        <v>48.23</v>
      </c>
      <c r="AQ5459" s="208">
        <v>45.994999999999997</v>
      </c>
      <c r="AR5459" s="208">
        <v>33.976999999999997</v>
      </c>
      <c r="AS5459" s="208">
        <v>31.533999999999999</v>
      </c>
      <c r="AT5459" s="208">
        <v>29.673999999999999</v>
      </c>
      <c r="AU5459" s="208">
        <v>32.301000000000002</v>
      </c>
      <c r="AV5459" s="208">
        <v>20.433</v>
      </c>
      <c r="AW5459" s="208">
        <v>12.250999999999999</v>
      </c>
      <c r="AX5459" s="208">
        <v>59.279000000000003</v>
      </c>
      <c r="AY5459" s="208">
        <v>12.026999999999999</v>
      </c>
      <c r="AZ5459" s="208">
        <v>12.117000000000001</v>
      </c>
      <c r="BA5459" s="208">
        <v>23.12</v>
      </c>
      <c r="BB5459" s="21">
        <v>46</v>
      </c>
      <c r="BC5459" s="21"/>
      <c r="BD5459" s="22">
        <f t="shared" si="549"/>
        <v>61.827956989247312</v>
      </c>
      <c r="BE5459" s="21"/>
      <c r="BG5459" s="10"/>
      <c r="BH5459" s="21">
        <f t="shared" si="550"/>
        <v>0</v>
      </c>
      <c r="BI5459" s="22">
        <f t="shared" si="550"/>
        <v>4.5999999999999999E-2</v>
      </c>
      <c r="BJ5459" s="21"/>
      <c r="BK5459" s="21">
        <v>0</v>
      </c>
      <c r="BL5459" s="22">
        <v>0.13800000000000001</v>
      </c>
      <c r="BM5459" s="21"/>
      <c r="BN5459" s="21">
        <f t="shared" si="548"/>
        <v>0</v>
      </c>
      <c r="BO5459" s="22">
        <f t="shared" si="548"/>
        <v>0.55200000000000005</v>
      </c>
      <c r="BP5459" s="21">
        <f t="shared" si="548"/>
        <v>0</v>
      </c>
    </row>
    <row r="5460" spans="1:68" ht="11.1" hidden="1" customHeight="1" outlineLevel="2" x14ac:dyDescent="0.2">
      <c r="A5460" s="10"/>
      <c r="B5460" s="18"/>
      <c r="C5460" s="18"/>
      <c r="D5460" s="18"/>
      <c r="E5460" s="23" t="s">
        <v>4792</v>
      </c>
      <c r="F5460" s="208">
        <v>26.841999999999999</v>
      </c>
      <c r="G5460" s="208">
        <v>34.1</v>
      </c>
      <c r="H5460" s="208">
        <v>17.062000000000001</v>
      </c>
      <c r="I5460" s="239">
        <v>11.673999999999999</v>
      </c>
      <c r="J5460" s="239"/>
      <c r="K5460" s="208">
        <v>3.5249999999999999</v>
      </c>
      <c r="L5460" s="24"/>
      <c r="M5460" s="24"/>
      <c r="N5460" s="24"/>
      <c r="O5460" s="24"/>
      <c r="P5460" s="208">
        <v>18.460999999999999</v>
      </c>
      <c r="Q5460" s="208">
        <v>26.582000000000001</v>
      </c>
      <c r="R5460" s="208">
        <v>32.069000000000003</v>
      </c>
      <c r="S5460" s="208">
        <v>28.474</v>
      </c>
      <c r="T5460" s="208">
        <v>30.76</v>
      </c>
      <c r="U5460" s="208">
        <v>23.489000000000001</v>
      </c>
      <c r="V5460" s="208">
        <v>14.613</v>
      </c>
      <c r="W5460" s="208">
        <v>4.71</v>
      </c>
      <c r="X5460" s="24"/>
      <c r="Y5460" s="24"/>
      <c r="Z5460" s="24"/>
      <c r="AA5460" s="24"/>
      <c r="AB5460" s="208">
        <v>20.013999999999999</v>
      </c>
      <c r="AC5460" s="208">
        <v>26.510999999999999</v>
      </c>
      <c r="AD5460" s="208">
        <v>40.595999999999997</v>
      </c>
      <c r="AE5460" s="208">
        <v>35.869</v>
      </c>
      <c r="AF5460" s="208">
        <v>29.837</v>
      </c>
      <c r="AG5460" s="208">
        <v>21.984999999999999</v>
      </c>
      <c r="AH5460" s="208">
        <v>12.214</v>
      </c>
      <c r="AI5460" s="208">
        <v>5.8559999999999999</v>
      </c>
      <c r="AJ5460" s="24"/>
      <c r="AK5460" s="24"/>
      <c r="AL5460" s="24"/>
      <c r="AM5460" s="208">
        <v>9.99</v>
      </c>
      <c r="AN5460" s="208">
        <v>13.323</v>
      </c>
      <c r="AO5460" s="208">
        <v>39.46</v>
      </c>
      <c r="AP5460" s="208">
        <v>44.19</v>
      </c>
      <c r="AQ5460" s="208">
        <v>30.395</v>
      </c>
      <c r="AR5460" s="208">
        <v>31.212</v>
      </c>
      <c r="AS5460" s="208">
        <v>20.844999999999999</v>
      </c>
      <c r="AT5460" s="208">
        <v>12.834</v>
      </c>
      <c r="AU5460" s="208">
        <v>45.302</v>
      </c>
      <c r="AV5460" s="24"/>
      <c r="AW5460" s="24"/>
      <c r="AX5460" s="24"/>
      <c r="AY5460" s="208">
        <v>4.0449999999999999</v>
      </c>
      <c r="AZ5460" s="208">
        <v>4.6349999999999998</v>
      </c>
      <c r="BA5460" s="208">
        <v>19.577000000000002</v>
      </c>
      <c r="BB5460" s="21">
        <f t="shared" si="551"/>
        <v>45.302</v>
      </c>
      <c r="BC5460" s="21"/>
      <c r="BD5460" s="22">
        <f t="shared" si="549"/>
        <v>60.88978494623656</v>
      </c>
      <c r="BE5460" s="21"/>
      <c r="BG5460" s="10"/>
      <c r="BH5460" s="21">
        <f t="shared" si="550"/>
        <v>0</v>
      </c>
      <c r="BI5460" s="22">
        <f t="shared" si="550"/>
        <v>4.5302000000000009E-2</v>
      </c>
      <c r="BJ5460" s="21"/>
      <c r="BK5460" s="21">
        <v>0</v>
      </c>
      <c r="BL5460" s="22">
        <v>0.13590600000000003</v>
      </c>
      <c r="BM5460" s="21"/>
      <c r="BN5460" s="21">
        <f t="shared" si="548"/>
        <v>0</v>
      </c>
      <c r="BO5460" s="22">
        <f t="shared" si="548"/>
        <v>0.54362400000000011</v>
      </c>
      <c r="BP5460" s="21">
        <f t="shared" si="548"/>
        <v>0</v>
      </c>
    </row>
    <row r="5461" spans="1:68" ht="11.1" hidden="1" customHeight="1" outlineLevel="1" collapsed="1" x14ac:dyDescent="0.2">
      <c r="A5461" s="10"/>
      <c r="B5461" s="18"/>
      <c r="C5461" s="18"/>
      <c r="D5461" s="18"/>
      <c r="E5461" s="19" t="s">
        <v>4793</v>
      </c>
      <c r="F5461" s="209">
        <v>15.664999999999999</v>
      </c>
      <c r="G5461" s="209">
        <v>28.911000000000001</v>
      </c>
      <c r="H5461" s="209">
        <v>22.343</v>
      </c>
      <c r="I5461" s="240">
        <v>21.672000000000001</v>
      </c>
      <c r="J5461" s="240"/>
      <c r="K5461" s="209">
        <v>6.9740000000000002</v>
      </c>
      <c r="L5461" s="209">
        <v>0.41</v>
      </c>
      <c r="M5461" s="209">
        <v>9.5000000000000001E-2</v>
      </c>
      <c r="N5461" s="20"/>
      <c r="O5461" s="209">
        <v>3.2759999999999998</v>
      </c>
      <c r="P5461" s="209">
        <v>14.755000000000001</v>
      </c>
      <c r="Q5461" s="209">
        <v>21.765999999999998</v>
      </c>
      <c r="R5461" s="209">
        <v>29.744</v>
      </c>
      <c r="S5461" s="209">
        <v>26.349</v>
      </c>
      <c r="T5461" s="209">
        <v>23.922000000000001</v>
      </c>
      <c r="U5461" s="209">
        <v>24.216000000000001</v>
      </c>
      <c r="V5461" s="209">
        <v>17.088999999999999</v>
      </c>
      <c r="W5461" s="209">
        <v>5.0389999999999997</v>
      </c>
      <c r="X5461" s="209">
        <v>0.72</v>
      </c>
      <c r="Y5461" s="20"/>
      <c r="Z5461" s="20"/>
      <c r="AA5461" s="209">
        <v>3.448</v>
      </c>
      <c r="AB5461" s="209">
        <v>8.4789999999999992</v>
      </c>
      <c r="AC5461" s="209">
        <v>19.131</v>
      </c>
      <c r="AD5461" s="209">
        <v>43.143000000000001</v>
      </c>
      <c r="AE5461" s="209">
        <v>27.847000000000001</v>
      </c>
      <c r="AF5461" s="209">
        <v>30.338999999999999</v>
      </c>
      <c r="AG5461" s="209">
        <v>17.425000000000001</v>
      </c>
      <c r="AH5461" s="209">
        <v>17.3</v>
      </c>
      <c r="AI5461" s="209">
        <v>9.92</v>
      </c>
      <c r="AJ5461" s="20"/>
      <c r="AK5461" s="209">
        <v>0.313</v>
      </c>
      <c r="AL5461" s="209">
        <v>4.8000000000000001E-2</v>
      </c>
      <c r="AM5461" s="209">
        <v>4.3170000000000002</v>
      </c>
      <c r="AN5461" s="209">
        <v>15.362</v>
      </c>
      <c r="AO5461" s="209">
        <v>22.82</v>
      </c>
      <c r="AP5461" s="209">
        <v>35.243000000000002</v>
      </c>
      <c r="AQ5461" s="209">
        <v>29.241</v>
      </c>
      <c r="AR5461" s="209">
        <v>33.012</v>
      </c>
      <c r="AS5461" s="209">
        <v>25.361999999999998</v>
      </c>
      <c r="AT5461" s="209">
        <v>18.937999999999999</v>
      </c>
      <c r="AU5461" s="209">
        <v>7.8680000000000003</v>
      </c>
      <c r="AV5461" s="209">
        <v>4.266</v>
      </c>
      <c r="AW5461" s="209">
        <v>5.3999999999999999E-2</v>
      </c>
      <c r="AX5461" s="209">
        <v>0.21099999999999999</v>
      </c>
      <c r="AY5461" s="209">
        <v>3.8570000000000002</v>
      </c>
      <c r="AZ5461" s="209">
        <v>13.864000000000001</v>
      </c>
      <c r="BA5461" s="209">
        <v>21.324999999999999</v>
      </c>
      <c r="BB5461" s="56">
        <f>BB5462+BB5463+BB5464+BB5465+BB5466</f>
        <v>47.908000000000001</v>
      </c>
      <c r="BC5461" s="21">
        <f>BD5461</f>
        <v>64.392473118279568</v>
      </c>
      <c r="BD5461" s="22">
        <f t="shared" si="549"/>
        <v>64.392473118279568</v>
      </c>
      <c r="BE5461" s="21">
        <f>BC5461-BD5461</f>
        <v>0</v>
      </c>
      <c r="BF5461" s="2">
        <v>60.1</v>
      </c>
      <c r="BG5461" s="10">
        <v>5</v>
      </c>
      <c r="BH5461" s="21">
        <f t="shared" si="550"/>
        <v>4.7907999999999999E-2</v>
      </c>
      <c r="BI5461" s="22">
        <f t="shared" si="550"/>
        <v>4.7907999999999999E-2</v>
      </c>
      <c r="BJ5461" s="21">
        <f>BH5461-BI5461</f>
        <v>0</v>
      </c>
      <c r="BK5461" s="21">
        <v>0.14372399999999999</v>
      </c>
      <c r="BL5461" s="22">
        <v>0.14372399999999999</v>
      </c>
      <c r="BM5461" s="21">
        <v>0</v>
      </c>
      <c r="BN5461" s="21">
        <f t="shared" si="548"/>
        <v>0.57489599999999996</v>
      </c>
      <c r="BO5461" s="22">
        <f t="shared" si="548"/>
        <v>0.57489599999999996</v>
      </c>
      <c r="BP5461" s="21">
        <f t="shared" si="548"/>
        <v>0</v>
      </c>
    </row>
    <row r="5462" spans="1:68" ht="11.1" hidden="1" customHeight="1" outlineLevel="2" x14ac:dyDescent="0.2">
      <c r="A5462" s="10"/>
      <c r="B5462" s="18"/>
      <c r="C5462" s="18"/>
      <c r="D5462" s="18"/>
      <c r="E5462" s="23" t="s">
        <v>4794</v>
      </c>
      <c r="F5462" s="208">
        <v>3.621</v>
      </c>
      <c r="G5462" s="208">
        <v>7.3460000000000001</v>
      </c>
      <c r="H5462" s="208">
        <v>6.0140000000000002</v>
      </c>
      <c r="I5462" s="239">
        <v>5.593</v>
      </c>
      <c r="J5462" s="239"/>
      <c r="K5462" s="208">
        <v>1.7869999999999999</v>
      </c>
      <c r="L5462" s="208">
        <v>6.0999999999999999E-2</v>
      </c>
      <c r="M5462" s="208">
        <v>0.05</v>
      </c>
      <c r="N5462" s="24"/>
      <c r="O5462" s="208">
        <v>0.83099999999999996</v>
      </c>
      <c r="P5462" s="208">
        <v>4.0030000000000001</v>
      </c>
      <c r="Q5462" s="208">
        <v>6.4080000000000004</v>
      </c>
      <c r="R5462" s="208">
        <v>8.5790000000000006</v>
      </c>
      <c r="S5462" s="208">
        <v>7.4480000000000004</v>
      </c>
      <c r="T5462" s="208">
        <v>8.4570000000000007</v>
      </c>
      <c r="U5462" s="208">
        <v>5.1059999999999999</v>
      </c>
      <c r="V5462" s="208">
        <v>3.5459999999999998</v>
      </c>
      <c r="W5462" s="208">
        <v>2.0390000000000001</v>
      </c>
      <c r="X5462" s="208">
        <v>0.217</v>
      </c>
      <c r="Y5462" s="24"/>
      <c r="Z5462" s="24"/>
      <c r="AA5462" s="208">
        <v>1.302</v>
      </c>
      <c r="AB5462" s="208">
        <v>3.9460000000000002</v>
      </c>
      <c r="AC5462" s="208">
        <v>6.4980000000000002</v>
      </c>
      <c r="AD5462" s="208">
        <v>9.1489999999999991</v>
      </c>
      <c r="AE5462" s="208">
        <v>7.992</v>
      </c>
      <c r="AF5462" s="208">
        <v>8.6820000000000004</v>
      </c>
      <c r="AG5462" s="208">
        <v>4.7</v>
      </c>
      <c r="AH5462" s="208">
        <v>10.007</v>
      </c>
      <c r="AI5462" s="208">
        <v>4.2610000000000001</v>
      </c>
      <c r="AJ5462" s="24"/>
      <c r="AK5462" s="24"/>
      <c r="AL5462" s="24"/>
      <c r="AM5462" s="208">
        <v>0.97</v>
      </c>
      <c r="AN5462" s="208">
        <v>0.57499999999999996</v>
      </c>
      <c r="AO5462" s="208">
        <v>3.0009999999999999</v>
      </c>
      <c r="AP5462" s="208">
        <v>9.2539999999999996</v>
      </c>
      <c r="AQ5462" s="208">
        <v>9.0850000000000009</v>
      </c>
      <c r="AR5462" s="208">
        <v>8.5909999999999993</v>
      </c>
      <c r="AS5462" s="208">
        <v>6.1760000000000002</v>
      </c>
      <c r="AT5462" s="208">
        <v>4.4370000000000003</v>
      </c>
      <c r="AU5462" s="208">
        <v>1.958</v>
      </c>
      <c r="AV5462" s="208">
        <v>0.19500000000000001</v>
      </c>
      <c r="AW5462" s="208">
        <v>5.3999999999999999E-2</v>
      </c>
      <c r="AX5462" s="208">
        <v>0.05</v>
      </c>
      <c r="AY5462" s="24"/>
      <c r="AZ5462" s="208">
        <v>5.9470000000000001</v>
      </c>
      <c r="BA5462" s="208">
        <v>6.6950000000000003</v>
      </c>
      <c r="BB5462" s="21">
        <f t="shared" si="551"/>
        <v>10.007</v>
      </c>
      <c r="BC5462" s="21"/>
      <c r="BD5462" s="22">
        <f t="shared" si="549"/>
        <v>13.4502688172043</v>
      </c>
      <c r="BE5462" s="21"/>
      <c r="BG5462" s="10"/>
      <c r="BH5462" s="21">
        <f t="shared" si="550"/>
        <v>0</v>
      </c>
      <c r="BI5462" s="22">
        <f t="shared" si="550"/>
        <v>1.0006999999999999E-2</v>
      </c>
      <c r="BJ5462" s="21"/>
      <c r="BK5462" s="21">
        <v>0</v>
      </c>
      <c r="BL5462" s="22">
        <v>3.0020999999999996E-2</v>
      </c>
      <c r="BM5462" s="21"/>
      <c r="BN5462" s="21">
        <f t="shared" si="548"/>
        <v>0</v>
      </c>
      <c r="BO5462" s="22">
        <f t="shared" si="548"/>
        <v>0.12008399999999998</v>
      </c>
      <c r="BP5462" s="21">
        <f t="shared" si="548"/>
        <v>0</v>
      </c>
    </row>
    <row r="5463" spans="1:68" ht="11.1" hidden="1" customHeight="1" outlineLevel="2" x14ac:dyDescent="0.2">
      <c r="A5463" s="10"/>
      <c r="B5463" s="18"/>
      <c r="C5463" s="18"/>
      <c r="D5463" s="18"/>
      <c r="E5463" s="23" t="s">
        <v>4795</v>
      </c>
      <c r="F5463" s="208">
        <v>5.4930000000000003</v>
      </c>
      <c r="G5463" s="208">
        <v>11.196999999999999</v>
      </c>
      <c r="H5463" s="208">
        <v>8.6110000000000007</v>
      </c>
      <c r="I5463" s="239">
        <v>8.9779999999999998</v>
      </c>
      <c r="J5463" s="239"/>
      <c r="K5463" s="208">
        <v>3.0009999999999999</v>
      </c>
      <c r="L5463" s="24"/>
      <c r="M5463" s="24"/>
      <c r="N5463" s="24"/>
      <c r="O5463" s="208">
        <v>1.26</v>
      </c>
      <c r="P5463" s="208">
        <v>5.9779999999999998</v>
      </c>
      <c r="Q5463" s="208">
        <v>7.9379999999999997</v>
      </c>
      <c r="R5463" s="208">
        <v>10.439</v>
      </c>
      <c r="S5463" s="208">
        <v>9.2989999999999995</v>
      </c>
      <c r="T5463" s="208">
        <v>10.35</v>
      </c>
      <c r="U5463" s="208">
        <v>6.242</v>
      </c>
      <c r="V5463" s="208">
        <v>8.6440000000000001</v>
      </c>
      <c r="W5463" s="208">
        <v>9.5000000000000001E-2</v>
      </c>
      <c r="X5463" s="24"/>
      <c r="Y5463" s="24"/>
      <c r="Z5463" s="24"/>
      <c r="AA5463" s="24"/>
      <c r="AB5463" s="24"/>
      <c r="AC5463" s="208">
        <v>3.98</v>
      </c>
      <c r="AD5463" s="208">
        <v>21.088000000000001</v>
      </c>
      <c r="AE5463" s="208">
        <v>9.3569999999999993</v>
      </c>
      <c r="AF5463" s="208">
        <v>10.835000000000001</v>
      </c>
      <c r="AG5463" s="208">
        <v>6.8730000000000002</v>
      </c>
      <c r="AH5463" s="208">
        <v>2.2839999999999998</v>
      </c>
      <c r="AI5463" s="208">
        <v>2.181</v>
      </c>
      <c r="AJ5463" s="24"/>
      <c r="AK5463" s="208">
        <v>0.09</v>
      </c>
      <c r="AL5463" s="208">
        <v>4.8000000000000001E-2</v>
      </c>
      <c r="AM5463" s="208">
        <v>1.5</v>
      </c>
      <c r="AN5463" s="208">
        <v>3.883</v>
      </c>
      <c r="AO5463" s="208">
        <v>7.524</v>
      </c>
      <c r="AP5463" s="208">
        <v>20.507999999999999</v>
      </c>
      <c r="AQ5463" s="208">
        <v>11.679</v>
      </c>
      <c r="AR5463" s="208">
        <v>12.532999999999999</v>
      </c>
      <c r="AS5463" s="208">
        <v>10.241</v>
      </c>
      <c r="AT5463" s="208">
        <v>8.6010000000000009</v>
      </c>
      <c r="AU5463" s="208">
        <v>2.5209999999999999</v>
      </c>
      <c r="AV5463" s="24"/>
      <c r="AW5463" s="24"/>
      <c r="AX5463" s="208">
        <v>0.1</v>
      </c>
      <c r="AY5463" s="208">
        <v>1.9990000000000001</v>
      </c>
      <c r="AZ5463" s="208">
        <v>4.8890000000000002</v>
      </c>
      <c r="BA5463" s="208">
        <v>8.6150000000000002</v>
      </c>
      <c r="BB5463" s="21">
        <f t="shared" si="551"/>
        <v>21.088000000000001</v>
      </c>
      <c r="BC5463" s="21"/>
      <c r="BD5463" s="22">
        <f t="shared" si="549"/>
        <v>28.344086021505376</v>
      </c>
      <c r="BE5463" s="21"/>
      <c r="BG5463" s="10"/>
      <c r="BH5463" s="21">
        <f t="shared" si="550"/>
        <v>0</v>
      </c>
      <c r="BI5463" s="22">
        <f t="shared" si="550"/>
        <v>2.1087999999999999E-2</v>
      </c>
      <c r="BJ5463" s="21"/>
      <c r="BK5463" s="21">
        <v>0</v>
      </c>
      <c r="BL5463" s="22">
        <v>6.3264000000000001E-2</v>
      </c>
      <c r="BM5463" s="21"/>
      <c r="BN5463" s="21">
        <f t="shared" ref="BN5463:BP5527" si="552">BK5463*4</f>
        <v>0</v>
      </c>
      <c r="BO5463" s="22">
        <f t="shared" si="552"/>
        <v>0.253056</v>
      </c>
      <c r="BP5463" s="21">
        <f t="shared" si="552"/>
        <v>0</v>
      </c>
    </row>
    <row r="5464" spans="1:68" ht="11.1" hidden="1" customHeight="1" outlineLevel="2" x14ac:dyDescent="0.2">
      <c r="A5464" s="10"/>
      <c r="B5464" s="18"/>
      <c r="C5464" s="18"/>
      <c r="D5464" s="18"/>
      <c r="E5464" s="23" t="s">
        <v>4796</v>
      </c>
      <c r="F5464" s="208">
        <v>2.8079999999999998</v>
      </c>
      <c r="G5464" s="208">
        <v>5.8419999999999996</v>
      </c>
      <c r="H5464" s="208">
        <v>4.3719999999999999</v>
      </c>
      <c r="I5464" s="239">
        <v>3.9660000000000002</v>
      </c>
      <c r="J5464" s="239"/>
      <c r="K5464" s="208">
        <v>1.117</v>
      </c>
      <c r="L5464" s="208">
        <v>0.26100000000000001</v>
      </c>
      <c r="M5464" s="24"/>
      <c r="N5464" s="24"/>
      <c r="O5464" s="208">
        <v>0.54800000000000004</v>
      </c>
      <c r="P5464" s="208">
        <v>2.4049999999999998</v>
      </c>
      <c r="Q5464" s="208">
        <v>3.8420000000000001</v>
      </c>
      <c r="R5464" s="208">
        <v>5.4189999999999996</v>
      </c>
      <c r="S5464" s="208">
        <v>5.085</v>
      </c>
      <c r="T5464" s="24"/>
      <c r="U5464" s="208">
        <v>9.7590000000000003</v>
      </c>
      <c r="V5464" s="208">
        <v>2.661</v>
      </c>
      <c r="W5464" s="208">
        <v>1.6970000000000001</v>
      </c>
      <c r="X5464" s="208">
        <v>0.315</v>
      </c>
      <c r="Y5464" s="24"/>
      <c r="Z5464" s="24"/>
      <c r="AA5464" s="208">
        <v>1.151</v>
      </c>
      <c r="AB5464" s="208">
        <v>2.411</v>
      </c>
      <c r="AC5464" s="208">
        <v>4.8319999999999999</v>
      </c>
      <c r="AD5464" s="208">
        <v>7.2640000000000002</v>
      </c>
      <c r="AE5464" s="208">
        <v>5.851</v>
      </c>
      <c r="AF5464" s="208">
        <v>6.0279999999999996</v>
      </c>
      <c r="AG5464" s="208">
        <v>3.371</v>
      </c>
      <c r="AH5464" s="208">
        <v>2.9159999999999999</v>
      </c>
      <c r="AI5464" s="208">
        <v>1.839</v>
      </c>
      <c r="AJ5464" s="24"/>
      <c r="AK5464" s="24"/>
      <c r="AL5464" s="24"/>
      <c r="AM5464" s="208">
        <v>0.79800000000000004</v>
      </c>
      <c r="AN5464" s="208">
        <v>8.4640000000000004</v>
      </c>
      <c r="AO5464" s="208">
        <v>8.3780000000000001</v>
      </c>
      <c r="AP5464" s="24"/>
      <c r="AQ5464" s="208">
        <v>3.0979999999999999</v>
      </c>
      <c r="AR5464" s="208">
        <v>6.7709999999999999</v>
      </c>
      <c r="AS5464" s="208">
        <v>5.2949999999999999</v>
      </c>
      <c r="AT5464" s="208">
        <v>3.5459999999999998</v>
      </c>
      <c r="AU5464" s="208">
        <v>1.8839999999999999</v>
      </c>
      <c r="AV5464" s="24"/>
      <c r="AW5464" s="24"/>
      <c r="AX5464" s="24"/>
      <c r="AY5464" s="208">
        <v>1.2669999999999999</v>
      </c>
      <c r="AZ5464" s="208">
        <v>2.3199999999999998</v>
      </c>
      <c r="BA5464" s="208">
        <v>4.05</v>
      </c>
      <c r="BB5464" s="21">
        <f t="shared" si="551"/>
        <v>9.7590000000000003</v>
      </c>
      <c r="BC5464" s="21"/>
      <c r="BD5464" s="22">
        <f t="shared" si="549"/>
        <v>13.116935483870968</v>
      </c>
      <c r="BE5464" s="21"/>
      <c r="BG5464" s="10"/>
      <c r="BH5464" s="21">
        <f t="shared" si="550"/>
        <v>0</v>
      </c>
      <c r="BI5464" s="22">
        <f t="shared" si="550"/>
        <v>9.7590000000000003E-3</v>
      </c>
      <c r="BJ5464" s="21"/>
      <c r="BK5464" s="21">
        <v>0</v>
      </c>
      <c r="BL5464" s="22">
        <v>2.9277000000000001E-2</v>
      </c>
      <c r="BM5464" s="21"/>
      <c r="BN5464" s="21">
        <f t="shared" si="552"/>
        <v>0</v>
      </c>
      <c r="BO5464" s="22">
        <f t="shared" si="552"/>
        <v>0.117108</v>
      </c>
      <c r="BP5464" s="21">
        <f t="shared" si="552"/>
        <v>0</v>
      </c>
    </row>
    <row r="5465" spans="1:68" ht="11.1" hidden="1" customHeight="1" outlineLevel="2" x14ac:dyDescent="0.2">
      <c r="A5465" s="10"/>
      <c r="B5465" s="18"/>
      <c r="C5465" s="18"/>
      <c r="D5465" s="18"/>
      <c r="E5465" s="23" t="s">
        <v>4797</v>
      </c>
      <c r="F5465" s="208">
        <v>2.6560000000000001</v>
      </c>
      <c r="G5465" s="208">
        <v>2.387</v>
      </c>
      <c r="H5465" s="208">
        <v>1.7070000000000001</v>
      </c>
      <c r="I5465" s="239">
        <v>1.6339999999999999</v>
      </c>
      <c r="J5465" s="239"/>
      <c r="K5465" s="208">
        <v>0.68100000000000005</v>
      </c>
      <c r="L5465" s="208">
        <v>5.8999999999999997E-2</v>
      </c>
      <c r="M5465" s="208">
        <v>4.4999999999999998E-2</v>
      </c>
      <c r="N5465" s="24"/>
      <c r="O5465" s="208">
        <v>0.33400000000000002</v>
      </c>
      <c r="P5465" s="208">
        <v>1.208</v>
      </c>
      <c r="Q5465" s="208">
        <v>1.855</v>
      </c>
      <c r="R5465" s="208">
        <v>2.8170000000000002</v>
      </c>
      <c r="S5465" s="208">
        <v>2.3660000000000001</v>
      </c>
      <c r="T5465" s="208">
        <v>2.6890000000000001</v>
      </c>
      <c r="U5465" s="208">
        <v>1.516</v>
      </c>
      <c r="V5465" s="208">
        <v>1.1000000000000001</v>
      </c>
      <c r="W5465" s="208">
        <v>0.55000000000000004</v>
      </c>
      <c r="X5465" s="208">
        <v>0.11600000000000001</v>
      </c>
      <c r="Y5465" s="24"/>
      <c r="Z5465" s="24"/>
      <c r="AA5465" s="208">
        <v>0.55200000000000005</v>
      </c>
      <c r="AB5465" s="208">
        <v>1.0920000000000001</v>
      </c>
      <c r="AC5465" s="208">
        <v>1.976</v>
      </c>
      <c r="AD5465" s="208">
        <v>3.0539999999999998</v>
      </c>
      <c r="AE5465" s="208">
        <v>2.5209999999999999</v>
      </c>
      <c r="AF5465" s="208">
        <v>2.6</v>
      </c>
      <c r="AG5465" s="208">
        <v>1.276</v>
      </c>
      <c r="AH5465" s="208">
        <v>1.073</v>
      </c>
      <c r="AI5465" s="208">
        <v>0.83699999999999997</v>
      </c>
      <c r="AJ5465" s="24"/>
      <c r="AK5465" s="208">
        <v>0.08</v>
      </c>
      <c r="AL5465" s="24"/>
      <c r="AM5465" s="208">
        <v>0.505</v>
      </c>
      <c r="AN5465" s="208">
        <v>1.125</v>
      </c>
      <c r="AO5465" s="208">
        <v>1.8009999999999999</v>
      </c>
      <c r="AP5465" s="208">
        <v>2.5619999999999998</v>
      </c>
      <c r="AQ5465" s="208">
        <v>2.4820000000000002</v>
      </c>
      <c r="AR5465" s="208">
        <v>2.3050000000000002</v>
      </c>
      <c r="AS5465" s="208">
        <v>1.53</v>
      </c>
      <c r="AT5465" s="208">
        <v>1.042</v>
      </c>
      <c r="AU5465" s="208">
        <v>0.70599999999999996</v>
      </c>
      <c r="AV5465" s="208">
        <v>7.0999999999999994E-2</v>
      </c>
      <c r="AW5465" s="24"/>
      <c r="AX5465" s="208">
        <v>6.0999999999999999E-2</v>
      </c>
      <c r="AY5465" s="208">
        <v>0.59099999999999997</v>
      </c>
      <c r="AZ5465" s="208">
        <v>0.70799999999999996</v>
      </c>
      <c r="BA5465" s="208">
        <v>1.88</v>
      </c>
      <c r="BB5465" s="21">
        <f t="shared" si="551"/>
        <v>3.0539999999999998</v>
      </c>
      <c r="BC5465" s="21"/>
      <c r="BD5465" s="22">
        <f t="shared" si="549"/>
        <v>4.1048387096774199</v>
      </c>
      <c r="BE5465" s="21"/>
      <c r="BG5465" s="10"/>
      <c r="BH5465" s="21">
        <f t="shared" si="550"/>
        <v>0</v>
      </c>
      <c r="BI5465" s="22">
        <f t="shared" si="550"/>
        <v>3.0540000000000003E-3</v>
      </c>
      <c r="BJ5465" s="21"/>
      <c r="BK5465" s="21">
        <v>0</v>
      </c>
      <c r="BL5465" s="22">
        <v>9.162E-3</v>
      </c>
      <c r="BM5465" s="21"/>
      <c r="BN5465" s="21">
        <f t="shared" si="552"/>
        <v>0</v>
      </c>
      <c r="BO5465" s="22">
        <f t="shared" si="552"/>
        <v>3.6648E-2</v>
      </c>
      <c r="BP5465" s="21">
        <f t="shared" si="552"/>
        <v>0</v>
      </c>
    </row>
    <row r="5466" spans="1:68" ht="11.1" hidden="1" customHeight="1" outlineLevel="2" x14ac:dyDescent="0.2">
      <c r="A5466" s="10"/>
      <c r="B5466" s="18"/>
      <c r="C5466" s="18"/>
      <c r="D5466" s="18"/>
      <c r="E5466" s="23" t="s">
        <v>4798</v>
      </c>
      <c r="F5466" s="208">
        <v>1.087</v>
      </c>
      <c r="G5466" s="208">
        <v>2.1389999999999998</v>
      </c>
      <c r="H5466" s="208">
        <v>1.639</v>
      </c>
      <c r="I5466" s="239">
        <v>1.5009999999999999</v>
      </c>
      <c r="J5466" s="239"/>
      <c r="K5466" s="208">
        <v>0.38800000000000001</v>
      </c>
      <c r="L5466" s="208">
        <v>2.9000000000000001E-2</v>
      </c>
      <c r="M5466" s="24"/>
      <c r="N5466" s="24"/>
      <c r="O5466" s="208">
        <v>0.30299999999999999</v>
      </c>
      <c r="P5466" s="208">
        <v>1.161</v>
      </c>
      <c r="Q5466" s="208">
        <v>1.7230000000000001</v>
      </c>
      <c r="R5466" s="208">
        <v>2.4900000000000002</v>
      </c>
      <c r="S5466" s="208">
        <v>2.1509999999999998</v>
      </c>
      <c r="T5466" s="208">
        <v>2.4260000000000002</v>
      </c>
      <c r="U5466" s="208">
        <v>1.593</v>
      </c>
      <c r="V5466" s="208">
        <v>1.1379999999999999</v>
      </c>
      <c r="W5466" s="208">
        <v>0.65800000000000003</v>
      </c>
      <c r="X5466" s="208">
        <v>7.1999999999999995E-2</v>
      </c>
      <c r="Y5466" s="24"/>
      <c r="Z5466" s="24"/>
      <c r="AA5466" s="208">
        <v>0.443</v>
      </c>
      <c r="AB5466" s="208">
        <v>1.03</v>
      </c>
      <c r="AC5466" s="208">
        <v>1.845</v>
      </c>
      <c r="AD5466" s="208">
        <v>2.5880000000000001</v>
      </c>
      <c r="AE5466" s="208">
        <v>2.1259999999999999</v>
      </c>
      <c r="AF5466" s="208">
        <v>2.194</v>
      </c>
      <c r="AG5466" s="208">
        <v>1.2050000000000001</v>
      </c>
      <c r="AH5466" s="208">
        <v>1.02</v>
      </c>
      <c r="AI5466" s="208">
        <v>0.80200000000000005</v>
      </c>
      <c r="AJ5466" s="24"/>
      <c r="AK5466" s="208">
        <v>0.14299999999999999</v>
      </c>
      <c r="AL5466" s="24"/>
      <c r="AM5466" s="208">
        <v>0.54400000000000004</v>
      </c>
      <c r="AN5466" s="208">
        <v>1.3149999999999999</v>
      </c>
      <c r="AO5466" s="208">
        <v>2.1160000000000001</v>
      </c>
      <c r="AP5466" s="208">
        <v>2.919</v>
      </c>
      <c r="AQ5466" s="208">
        <v>2.8969999999999998</v>
      </c>
      <c r="AR5466" s="208">
        <v>2.8119999999999998</v>
      </c>
      <c r="AS5466" s="208">
        <v>2.12</v>
      </c>
      <c r="AT5466" s="208">
        <v>1.3120000000000001</v>
      </c>
      <c r="AU5466" s="208">
        <v>0.79900000000000004</v>
      </c>
      <c r="AV5466" s="208">
        <v>4</v>
      </c>
      <c r="AW5466" s="24"/>
      <c r="AX5466" s="24"/>
      <c r="AY5466" s="24"/>
      <c r="AZ5466" s="24"/>
      <c r="BA5466" s="208">
        <v>8.5000000000000006E-2</v>
      </c>
      <c r="BB5466" s="21">
        <f t="shared" si="551"/>
        <v>4</v>
      </c>
      <c r="BC5466" s="21"/>
      <c r="BD5466" s="22">
        <f t="shared" si="549"/>
        <v>5.376344086021505</v>
      </c>
      <c r="BE5466" s="21"/>
      <c r="BG5466" s="10"/>
      <c r="BH5466" s="21">
        <f t="shared" si="550"/>
        <v>0</v>
      </c>
      <c r="BI5466" s="22">
        <f t="shared" si="550"/>
        <v>4.0000000000000001E-3</v>
      </c>
      <c r="BJ5466" s="21"/>
      <c r="BK5466" s="21">
        <v>0</v>
      </c>
      <c r="BL5466" s="22">
        <v>1.2E-2</v>
      </c>
      <c r="BM5466" s="21"/>
      <c r="BN5466" s="21">
        <f t="shared" si="552"/>
        <v>0</v>
      </c>
      <c r="BO5466" s="22">
        <f t="shared" si="552"/>
        <v>4.8000000000000001E-2</v>
      </c>
      <c r="BP5466" s="21">
        <f t="shared" si="552"/>
        <v>0</v>
      </c>
    </row>
    <row r="5467" spans="1:68" ht="11.1" hidden="1" customHeight="1" outlineLevel="1" collapsed="1" x14ac:dyDescent="0.2">
      <c r="A5467" s="10"/>
      <c r="B5467" s="18"/>
      <c r="C5467" s="18"/>
      <c r="D5467" s="18"/>
      <c r="E5467" s="19" t="s">
        <v>4799</v>
      </c>
      <c r="F5467" s="20"/>
      <c r="G5467" s="20"/>
      <c r="H5467" s="20"/>
      <c r="I5467" s="20"/>
      <c r="J5467" s="20"/>
      <c r="K5467" s="20"/>
      <c r="L5467" s="20"/>
      <c r="M5467" s="20"/>
      <c r="N5467" s="20"/>
      <c r="O5467" s="20"/>
      <c r="P5467" s="20"/>
      <c r="Q5467" s="20"/>
      <c r="R5467" s="20"/>
      <c r="S5467" s="20"/>
      <c r="T5467" s="20"/>
      <c r="U5467" s="20"/>
      <c r="V5467" s="20"/>
      <c r="W5467" s="20"/>
      <c r="X5467" s="20"/>
      <c r="Y5467" s="20"/>
      <c r="Z5467" s="20"/>
      <c r="AA5467" s="20"/>
      <c r="AB5467" s="20"/>
      <c r="AC5467" s="20"/>
      <c r="AD5467" s="20"/>
      <c r="AE5467" s="20"/>
      <c r="AF5467" s="20"/>
      <c r="AG5467" s="20"/>
      <c r="AH5467" s="20"/>
      <c r="AI5467" s="20"/>
      <c r="AJ5467" s="20"/>
      <c r="AK5467" s="20"/>
      <c r="AL5467" s="20"/>
      <c r="AM5467" s="20"/>
      <c r="AN5467" s="20"/>
      <c r="AO5467" s="209">
        <v>3.4390000000000001</v>
      </c>
      <c r="AP5467" s="209">
        <v>5.0279999999999996</v>
      </c>
      <c r="AQ5467" s="209">
        <v>5.7190000000000003</v>
      </c>
      <c r="AR5467" s="209">
        <v>4.9489999999999998</v>
      </c>
      <c r="AS5467" s="209">
        <v>2.996</v>
      </c>
      <c r="AT5467" s="209">
        <v>3.0219999999999998</v>
      </c>
      <c r="AU5467" s="209">
        <v>1.2999999999999999E-2</v>
      </c>
      <c r="AV5467" s="20"/>
      <c r="AW5467" s="20"/>
      <c r="AX5467" s="20"/>
      <c r="AY5467" s="20"/>
      <c r="AZ5467" s="20"/>
      <c r="BA5467" s="20"/>
      <c r="BB5467" s="56">
        <f t="shared" si="551"/>
        <v>5.7190000000000003</v>
      </c>
      <c r="BC5467" s="21">
        <f>BD5467</f>
        <v>7.6868279569892479</v>
      </c>
      <c r="BD5467" s="22">
        <f t="shared" si="549"/>
        <v>7.6868279569892479</v>
      </c>
      <c r="BE5467" s="21">
        <f>BC5467-BD5467</f>
        <v>0</v>
      </c>
      <c r="BF5467" s="2">
        <v>6.35</v>
      </c>
      <c r="BG5467" s="10">
        <v>6</v>
      </c>
      <c r="BH5467" s="21">
        <f t="shared" si="550"/>
        <v>5.7190000000000001E-3</v>
      </c>
      <c r="BI5467" s="22">
        <f t="shared" si="550"/>
        <v>5.7190000000000001E-3</v>
      </c>
      <c r="BJ5467" s="21">
        <f>BH5467-BI5467</f>
        <v>0</v>
      </c>
      <c r="BK5467" s="21">
        <v>1.7156999999999999E-2</v>
      </c>
      <c r="BL5467" s="22">
        <v>1.7156999999999999E-2</v>
      </c>
      <c r="BM5467" s="21">
        <v>0</v>
      </c>
      <c r="BN5467" s="21">
        <f t="shared" si="552"/>
        <v>6.8627999999999995E-2</v>
      </c>
      <c r="BO5467" s="22">
        <f t="shared" si="552"/>
        <v>6.8627999999999995E-2</v>
      </c>
      <c r="BP5467" s="21">
        <f t="shared" si="552"/>
        <v>0</v>
      </c>
    </row>
    <row r="5468" spans="1:68" ht="11.1" hidden="1" customHeight="1" outlineLevel="2" x14ac:dyDescent="0.2">
      <c r="A5468" s="10"/>
      <c r="B5468" s="18"/>
      <c r="C5468" s="18"/>
      <c r="D5468" s="18"/>
      <c r="E5468" s="23" t="s">
        <v>4800</v>
      </c>
      <c r="F5468" s="24"/>
      <c r="G5468" s="24"/>
      <c r="H5468" s="24"/>
      <c r="I5468" s="24"/>
      <c r="J5468" s="24"/>
      <c r="K5468" s="24"/>
      <c r="L5468" s="24"/>
      <c r="M5468" s="24"/>
      <c r="N5468" s="24"/>
      <c r="O5468" s="24"/>
      <c r="P5468" s="24"/>
      <c r="Q5468" s="24"/>
      <c r="R5468" s="24"/>
      <c r="S5468" s="24"/>
      <c r="T5468" s="24"/>
      <c r="U5468" s="24"/>
      <c r="V5468" s="24"/>
      <c r="W5468" s="24"/>
      <c r="X5468" s="24"/>
      <c r="Y5468" s="24"/>
      <c r="Z5468" s="24"/>
      <c r="AA5468" s="24"/>
      <c r="AB5468" s="24"/>
      <c r="AC5468" s="24"/>
      <c r="AD5468" s="24"/>
      <c r="AE5468" s="24"/>
      <c r="AF5468" s="24"/>
      <c r="AG5468" s="24"/>
      <c r="AH5468" s="24"/>
      <c r="AI5468" s="24"/>
      <c r="AJ5468" s="24"/>
      <c r="AK5468" s="24"/>
      <c r="AL5468" s="24"/>
      <c r="AM5468" s="24"/>
      <c r="AN5468" s="24"/>
      <c r="AO5468" s="208">
        <v>2.1080000000000001</v>
      </c>
      <c r="AP5468" s="208">
        <v>3.1349999999999998</v>
      </c>
      <c r="AQ5468" s="208">
        <v>3.5680000000000001</v>
      </c>
      <c r="AR5468" s="208">
        <v>3.1589999999999998</v>
      </c>
      <c r="AS5468" s="208">
        <v>2.375</v>
      </c>
      <c r="AT5468" s="208">
        <v>1.611</v>
      </c>
      <c r="AU5468" s="208">
        <v>1.2999999999999999E-2</v>
      </c>
      <c r="AV5468" s="24"/>
      <c r="AW5468" s="24"/>
      <c r="AX5468" s="24"/>
      <c r="AY5468" s="24"/>
      <c r="AZ5468" s="24"/>
      <c r="BA5468" s="24"/>
      <c r="BB5468" s="21">
        <f t="shared" si="551"/>
        <v>3.5680000000000001</v>
      </c>
      <c r="BC5468" s="21"/>
      <c r="BD5468" s="22">
        <f t="shared" si="549"/>
        <v>4.7956989247311821</v>
      </c>
      <c r="BE5468" s="21"/>
      <c r="BG5468" s="10"/>
      <c r="BH5468" s="21">
        <f t="shared" si="550"/>
        <v>0</v>
      </c>
      <c r="BI5468" s="22">
        <f t="shared" si="550"/>
        <v>3.5679999999999996E-3</v>
      </c>
      <c r="BJ5468" s="21"/>
      <c r="BK5468" s="21">
        <v>0</v>
      </c>
      <c r="BL5468" s="22">
        <v>1.0703999999999998E-2</v>
      </c>
      <c r="BM5468" s="21"/>
      <c r="BN5468" s="21">
        <f t="shared" si="552"/>
        <v>0</v>
      </c>
      <c r="BO5468" s="22">
        <f t="shared" si="552"/>
        <v>4.2815999999999993E-2</v>
      </c>
      <c r="BP5468" s="21">
        <f t="shared" si="552"/>
        <v>0</v>
      </c>
    </row>
    <row r="5469" spans="1:68" ht="11.1" hidden="1" customHeight="1" outlineLevel="2" x14ac:dyDescent="0.2">
      <c r="A5469" s="10"/>
      <c r="B5469" s="18"/>
      <c r="C5469" s="18"/>
      <c r="D5469" s="18"/>
      <c r="E5469" s="23" t="s">
        <v>4801</v>
      </c>
      <c r="F5469" s="24"/>
      <c r="G5469" s="24"/>
      <c r="H5469" s="24"/>
      <c r="I5469" s="24"/>
      <c r="J5469" s="24"/>
      <c r="K5469" s="24"/>
      <c r="L5469" s="24"/>
      <c r="M5469" s="24"/>
      <c r="N5469" s="24"/>
      <c r="O5469" s="24"/>
      <c r="P5469" s="24"/>
      <c r="Q5469" s="24"/>
      <c r="R5469" s="24"/>
      <c r="S5469" s="24"/>
      <c r="T5469" s="24"/>
      <c r="U5469" s="24"/>
      <c r="V5469" s="24"/>
      <c r="W5469" s="24"/>
      <c r="X5469" s="24"/>
      <c r="Y5469" s="24"/>
      <c r="Z5469" s="24"/>
      <c r="AA5469" s="24"/>
      <c r="AB5469" s="24"/>
      <c r="AC5469" s="24"/>
      <c r="AD5469" s="24"/>
      <c r="AE5469" s="24"/>
      <c r="AF5469" s="24"/>
      <c r="AG5469" s="24"/>
      <c r="AH5469" s="24"/>
      <c r="AI5469" s="24"/>
      <c r="AJ5469" s="24"/>
      <c r="AK5469" s="24"/>
      <c r="AL5469" s="24"/>
      <c r="AM5469" s="24"/>
      <c r="AN5469" s="24"/>
      <c r="AO5469" s="208">
        <v>1.331</v>
      </c>
      <c r="AP5469" s="208">
        <v>1.893</v>
      </c>
      <c r="AQ5469" s="208">
        <v>2.1509999999999998</v>
      </c>
      <c r="AR5469" s="208">
        <v>1.79</v>
      </c>
      <c r="AS5469" s="208">
        <v>0.621</v>
      </c>
      <c r="AT5469" s="208">
        <v>1.411</v>
      </c>
      <c r="AU5469" s="24"/>
      <c r="AV5469" s="24"/>
      <c r="AW5469" s="24"/>
      <c r="AX5469" s="24"/>
      <c r="AY5469" s="24"/>
      <c r="AZ5469" s="24"/>
      <c r="BA5469" s="24"/>
      <c r="BB5469" s="21">
        <f t="shared" si="551"/>
        <v>2.1509999999999998</v>
      </c>
      <c r="BC5469" s="21"/>
      <c r="BD5469" s="22">
        <f t="shared" si="549"/>
        <v>2.8911290322580641</v>
      </c>
      <c r="BE5469" s="21"/>
      <c r="BG5469" s="10"/>
      <c r="BH5469" s="21">
        <f t="shared" si="550"/>
        <v>0</v>
      </c>
      <c r="BI5469" s="22">
        <f t="shared" si="550"/>
        <v>2.1509999999999997E-3</v>
      </c>
      <c r="BJ5469" s="21"/>
      <c r="BK5469" s="21">
        <v>0</v>
      </c>
      <c r="BL5469" s="22">
        <v>6.4529999999999987E-3</v>
      </c>
      <c r="BM5469" s="21"/>
      <c r="BN5469" s="21">
        <f t="shared" si="552"/>
        <v>0</v>
      </c>
      <c r="BO5469" s="22">
        <f t="shared" si="552"/>
        <v>2.5811999999999995E-2</v>
      </c>
      <c r="BP5469" s="21">
        <f t="shared" si="552"/>
        <v>0</v>
      </c>
    </row>
    <row r="5470" spans="1:68" ht="11.1" hidden="1" customHeight="1" outlineLevel="1" collapsed="1" x14ac:dyDescent="0.2">
      <c r="A5470" s="10"/>
      <c r="B5470" s="18"/>
      <c r="C5470" s="18"/>
      <c r="D5470" s="18"/>
      <c r="E5470" s="19" t="s">
        <v>2518</v>
      </c>
      <c r="F5470" s="20"/>
      <c r="G5470" s="20"/>
      <c r="H5470" s="20"/>
      <c r="I5470" s="20"/>
      <c r="J5470" s="20"/>
      <c r="K5470" s="20"/>
      <c r="L5470" s="20"/>
      <c r="M5470" s="20"/>
      <c r="N5470" s="20"/>
      <c r="O5470" s="20"/>
      <c r="P5470" s="20"/>
      <c r="Q5470" s="20"/>
      <c r="R5470" s="20"/>
      <c r="S5470" s="20"/>
      <c r="T5470" s="20"/>
      <c r="U5470" s="20"/>
      <c r="V5470" s="20"/>
      <c r="W5470" s="20"/>
      <c r="X5470" s="20"/>
      <c r="Y5470" s="20"/>
      <c r="Z5470" s="20"/>
      <c r="AA5470" s="20"/>
      <c r="AB5470" s="20"/>
      <c r="AC5470" s="20"/>
      <c r="AD5470" s="20"/>
      <c r="AE5470" s="20"/>
      <c r="AF5470" s="20"/>
      <c r="AG5470" s="20"/>
      <c r="AH5470" s="20"/>
      <c r="AI5470" s="20"/>
      <c r="AJ5470" s="20"/>
      <c r="AK5470" s="20"/>
      <c r="AL5470" s="20"/>
      <c r="AM5470" s="20"/>
      <c r="AN5470" s="20"/>
      <c r="AO5470" s="20"/>
      <c r="AP5470" s="20"/>
      <c r="AQ5470" s="20"/>
      <c r="AR5470" s="20"/>
      <c r="AS5470" s="20"/>
      <c r="AT5470" s="207">
        <v>5618.3819999999996</v>
      </c>
      <c r="AU5470" s="207">
        <v>2900.1860000000001</v>
      </c>
      <c r="AV5470" s="209">
        <v>586.91300000000001</v>
      </c>
      <c r="AW5470" s="209">
        <v>520.86500000000001</v>
      </c>
      <c r="AX5470" s="209">
        <v>577.86500000000001</v>
      </c>
      <c r="AY5470" s="207">
        <v>3284.346</v>
      </c>
      <c r="AZ5470" s="207">
        <v>6245.7740000000003</v>
      </c>
      <c r="BA5470" s="207">
        <v>10149.281000000001</v>
      </c>
      <c r="BB5470" s="56">
        <f>SUM(BB5471:BB5506)</f>
        <v>15230.533000000003</v>
      </c>
      <c r="BC5470" s="21">
        <f>BF5470</f>
        <v>55170.06</v>
      </c>
      <c r="BD5470" s="22">
        <f t="shared" si="549"/>
        <v>20471.14650537635</v>
      </c>
      <c r="BE5470" s="21">
        <f>BC5470-BD5470</f>
        <v>34698.913494623645</v>
      </c>
      <c r="BF5470" s="66">
        <f>50880.06+4290</f>
        <v>55170.06</v>
      </c>
      <c r="BG5470" s="10">
        <v>2</v>
      </c>
      <c r="BH5470" s="21">
        <f t="shared" si="550"/>
        <v>41.046524640000001</v>
      </c>
      <c r="BI5470" s="22">
        <f t="shared" si="550"/>
        <v>15.230533000000003</v>
      </c>
      <c r="BJ5470" s="21">
        <f>BH5470-BI5470</f>
        <v>25.81599164</v>
      </c>
      <c r="BK5470" s="21">
        <v>113.56429392</v>
      </c>
      <c r="BL5470" s="22">
        <v>45.563367000000007</v>
      </c>
      <c r="BM5470" s="21">
        <v>68.000926919999984</v>
      </c>
      <c r="BN5470" s="21">
        <f t="shared" si="552"/>
        <v>454.25717567999999</v>
      </c>
      <c r="BO5470" s="22">
        <f t="shared" si="552"/>
        <v>182.25346800000003</v>
      </c>
      <c r="BP5470" s="21">
        <f t="shared" si="552"/>
        <v>272.00370767999993</v>
      </c>
    </row>
    <row r="5471" spans="1:68" ht="11.1" hidden="1" customHeight="1" outlineLevel="2" x14ac:dyDescent="0.2">
      <c r="A5471" s="10"/>
      <c r="B5471" s="18"/>
      <c r="C5471" s="18"/>
      <c r="D5471" s="18"/>
      <c r="E5471" s="23" t="s">
        <v>4802</v>
      </c>
      <c r="F5471" s="24"/>
      <c r="G5471" s="24"/>
      <c r="H5471" s="24"/>
      <c r="I5471" s="24"/>
      <c r="J5471" s="24"/>
      <c r="K5471" s="24"/>
      <c r="L5471" s="24"/>
      <c r="M5471" s="24"/>
      <c r="N5471" s="24"/>
      <c r="O5471" s="24"/>
      <c r="P5471" s="24"/>
      <c r="Q5471" s="24"/>
      <c r="R5471" s="24"/>
      <c r="S5471" s="24"/>
      <c r="T5471" s="24"/>
      <c r="U5471" s="24"/>
      <c r="V5471" s="24"/>
      <c r="W5471" s="24"/>
      <c r="X5471" s="24"/>
      <c r="Y5471" s="24"/>
      <c r="Z5471" s="24"/>
      <c r="AA5471" s="24"/>
      <c r="AB5471" s="24"/>
      <c r="AC5471" s="24"/>
      <c r="AD5471" s="24"/>
      <c r="AE5471" s="24"/>
      <c r="AF5471" s="24"/>
      <c r="AG5471" s="24"/>
      <c r="AH5471" s="24"/>
      <c r="AI5471" s="24"/>
      <c r="AJ5471" s="24"/>
      <c r="AK5471" s="24"/>
      <c r="AL5471" s="24"/>
      <c r="AM5471" s="24"/>
      <c r="AN5471" s="24"/>
      <c r="AO5471" s="24"/>
      <c r="AP5471" s="24"/>
      <c r="AQ5471" s="24"/>
      <c r="AR5471" s="24"/>
      <c r="AS5471" s="24"/>
      <c r="AT5471" s="208">
        <v>57.65</v>
      </c>
      <c r="AU5471" s="208">
        <v>19.033999999999999</v>
      </c>
      <c r="AV5471" s="24"/>
      <c r="AW5471" s="24"/>
      <c r="AX5471" s="24"/>
      <c r="AY5471" s="208">
        <v>25.433</v>
      </c>
      <c r="AZ5471" s="208">
        <v>59.286999999999999</v>
      </c>
      <c r="BA5471" s="208">
        <v>108.669</v>
      </c>
      <c r="BB5471" s="21">
        <v>149.49100000000001</v>
      </c>
      <c r="BC5471" s="21"/>
      <c r="BD5471" s="22">
        <f t="shared" si="549"/>
        <v>200.92876344086022</v>
      </c>
      <c r="BE5471" s="21"/>
      <c r="BG5471" s="10"/>
      <c r="BH5471" s="21">
        <f t="shared" si="550"/>
        <v>0</v>
      </c>
      <c r="BI5471" s="22">
        <f t="shared" si="550"/>
        <v>0.14949100000000004</v>
      </c>
      <c r="BJ5471" s="21"/>
      <c r="BK5471" s="21">
        <v>0</v>
      </c>
      <c r="BL5471" s="22">
        <v>0.44847300000000012</v>
      </c>
      <c r="BM5471" s="21"/>
      <c r="BN5471" s="21">
        <f t="shared" si="552"/>
        <v>0</v>
      </c>
      <c r="BO5471" s="22">
        <f t="shared" si="552"/>
        <v>1.7938920000000005</v>
      </c>
      <c r="BP5471" s="21">
        <f t="shared" si="552"/>
        <v>0</v>
      </c>
    </row>
    <row r="5472" spans="1:68" ht="11.1" hidden="1" customHeight="1" outlineLevel="2" x14ac:dyDescent="0.2">
      <c r="A5472" s="10"/>
      <c r="B5472" s="18"/>
      <c r="C5472" s="18"/>
      <c r="D5472" s="18"/>
      <c r="E5472" s="23" t="s">
        <v>4803</v>
      </c>
      <c r="F5472" s="24"/>
      <c r="G5472" s="24"/>
      <c r="H5472" s="24"/>
      <c r="I5472" s="24"/>
      <c r="J5472" s="24"/>
      <c r="K5472" s="24"/>
      <c r="L5472" s="24"/>
      <c r="M5472" s="24"/>
      <c r="N5472" s="24"/>
      <c r="O5472" s="24"/>
      <c r="P5472" s="24"/>
      <c r="Q5472" s="24"/>
      <c r="R5472" s="24"/>
      <c r="S5472" s="24"/>
      <c r="T5472" s="24"/>
      <c r="U5472" s="24"/>
      <c r="V5472" s="24"/>
      <c r="W5472" s="24"/>
      <c r="X5472" s="24"/>
      <c r="Y5472" s="24"/>
      <c r="Z5472" s="24"/>
      <c r="AA5472" s="24"/>
      <c r="AB5472" s="24"/>
      <c r="AC5472" s="24"/>
      <c r="AD5472" s="24"/>
      <c r="AE5472" s="24"/>
      <c r="AF5472" s="24"/>
      <c r="AG5472" s="24"/>
      <c r="AH5472" s="24"/>
      <c r="AI5472" s="24"/>
      <c r="AJ5472" s="24"/>
      <c r="AK5472" s="24"/>
      <c r="AL5472" s="24"/>
      <c r="AM5472" s="24"/>
      <c r="AN5472" s="24"/>
      <c r="AO5472" s="24"/>
      <c r="AP5472" s="24"/>
      <c r="AQ5472" s="24"/>
      <c r="AR5472" s="24"/>
      <c r="AS5472" s="24"/>
      <c r="AT5472" s="208">
        <v>172.69200000000001</v>
      </c>
      <c r="AU5472" s="208">
        <v>74.587999999999994</v>
      </c>
      <c r="AV5472" s="24"/>
      <c r="AW5472" s="24"/>
      <c r="AX5472" s="24"/>
      <c r="AY5472" s="24"/>
      <c r="AZ5472" s="24"/>
      <c r="BA5472" s="208">
        <v>294.89999999999998</v>
      </c>
      <c r="BB5472" s="21">
        <v>510.76400000000001</v>
      </c>
      <c r="BC5472" s="21"/>
      <c r="BD5472" s="22">
        <f t="shared" si="549"/>
        <v>686.51075268817203</v>
      </c>
      <c r="BE5472" s="21"/>
      <c r="BG5472" s="10"/>
      <c r="BH5472" s="21">
        <f t="shared" si="550"/>
        <v>0</v>
      </c>
      <c r="BI5472" s="22">
        <f t="shared" si="550"/>
        <v>0.510764</v>
      </c>
      <c r="BJ5472" s="21"/>
      <c r="BK5472" s="21">
        <v>0</v>
      </c>
      <c r="BL5472" s="22">
        <v>1.532292</v>
      </c>
      <c r="BM5472" s="21"/>
      <c r="BN5472" s="21">
        <f t="shared" si="552"/>
        <v>0</v>
      </c>
      <c r="BO5472" s="22">
        <f t="shared" si="552"/>
        <v>6.1291679999999999</v>
      </c>
      <c r="BP5472" s="21">
        <f t="shared" si="552"/>
        <v>0</v>
      </c>
    </row>
    <row r="5473" spans="1:68" ht="11.1" hidden="1" customHeight="1" outlineLevel="2" x14ac:dyDescent="0.2">
      <c r="A5473" s="10"/>
      <c r="B5473" s="18"/>
      <c r="C5473" s="18"/>
      <c r="D5473" s="18"/>
      <c r="E5473" s="23" t="s">
        <v>4804</v>
      </c>
      <c r="F5473" s="24"/>
      <c r="G5473" s="24"/>
      <c r="H5473" s="24"/>
      <c r="I5473" s="24"/>
      <c r="J5473" s="24"/>
      <c r="K5473" s="24"/>
      <c r="L5473" s="24"/>
      <c r="M5473" s="24"/>
      <c r="N5473" s="24"/>
      <c r="O5473" s="24"/>
      <c r="P5473" s="24"/>
      <c r="Q5473" s="24"/>
      <c r="R5473" s="24"/>
      <c r="S5473" s="24"/>
      <c r="T5473" s="24"/>
      <c r="U5473" s="24"/>
      <c r="V5473" s="24"/>
      <c r="W5473" s="24"/>
      <c r="X5473" s="24"/>
      <c r="Y5473" s="24"/>
      <c r="Z5473" s="24"/>
      <c r="AA5473" s="24"/>
      <c r="AB5473" s="24"/>
      <c r="AC5473" s="24"/>
      <c r="AD5473" s="24"/>
      <c r="AE5473" s="24"/>
      <c r="AF5473" s="24"/>
      <c r="AG5473" s="24"/>
      <c r="AH5473" s="24"/>
      <c r="AI5473" s="24"/>
      <c r="AJ5473" s="24"/>
      <c r="AK5473" s="24"/>
      <c r="AL5473" s="24"/>
      <c r="AM5473" s="24"/>
      <c r="AN5473" s="24"/>
      <c r="AO5473" s="24"/>
      <c r="AP5473" s="24"/>
      <c r="AQ5473" s="24"/>
      <c r="AR5473" s="24"/>
      <c r="AS5473" s="24"/>
      <c r="AT5473" s="208">
        <v>208.947</v>
      </c>
      <c r="AU5473" s="208">
        <v>97.15</v>
      </c>
      <c r="AV5473" s="208">
        <v>38.383000000000003</v>
      </c>
      <c r="AW5473" s="208">
        <v>32.646999999999998</v>
      </c>
      <c r="AX5473" s="208">
        <v>41.393000000000001</v>
      </c>
      <c r="AY5473" s="208">
        <v>271.42899999999997</v>
      </c>
      <c r="AZ5473" s="208">
        <v>706.34900000000005</v>
      </c>
      <c r="BA5473" s="208">
        <v>421.87599999999998</v>
      </c>
      <c r="BB5473" s="21">
        <v>580.44200000000001</v>
      </c>
      <c r="BC5473" s="21"/>
      <c r="BD5473" s="22">
        <f t="shared" si="549"/>
        <v>780.16397849462362</v>
      </c>
      <c r="BE5473" s="21"/>
      <c r="BG5473" s="10"/>
      <c r="BH5473" s="21">
        <f t="shared" si="550"/>
        <v>0</v>
      </c>
      <c r="BI5473" s="22">
        <f t="shared" si="550"/>
        <v>0.58044200000000001</v>
      </c>
      <c r="BJ5473" s="21"/>
      <c r="BK5473" s="21">
        <v>0</v>
      </c>
      <c r="BL5473" s="22">
        <v>1.7413259999999999</v>
      </c>
      <c r="BM5473" s="21"/>
      <c r="BN5473" s="21">
        <f t="shared" si="552"/>
        <v>0</v>
      </c>
      <c r="BO5473" s="22">
        <f t="shared" si="552"/>
        <v>6.9653039999999997</v>
      </c>
      <c r="BP5473" s="21">
        <f t="shared" si="552"/>
        <v>0</v>
      </c>
    </row>
    <row r="5474" spans="1:68" ht="11.1" hidden="1" customHeight="1" outlineLevel="2" x14ac:dyDescent="0.2">
      <c r="A5474" s="10"/>
      <c r="B5474" s="18"/>
      <c r="C5474" s="18"/>
      <c r="D5474" s="18"/>
      <c r="E5474" s="23" t="s">
        <v>4805</v>
      </c>
      <c r="F5474" s="24"/>
      <c r="G5474" s="24"/>
      <c r="H5474" s="24"/>
      <c r="I5474" s="24"/>
      <c r="J5474" s="24"/>
      <c r="K5474" s="24"/>
      <c r="L5474" s="24"/>
      <c r="M5474" s="24"/>
      <c r="N5474" s="24"/>
      <c r="O5474" s="24"/>
      <c r="P5474" s="24"/>
      <c r="Q5474" s="24"/>
      <c r="R5474" s="24"/>
      <c r="S5474" s="24"/>
      <c r="T5474" s="24"/>
      <c r="U5474" s="24"/>
      <c r="V5474" s="24"/>
      <c r="W5474" s="24"/>
      <c r="X5474" s="24"/>
      <c r="Y5474" s="24"/>
      <c r="Z5474" s="24"/>
      <c r="AA5474" s="24"/>
      <c r="AB5474" s="24"/>
      <c r="AC5474" s="24"/>
      <c r="AD5474" s="24"/>
      <c r="AE5474" s="24"/>
      <c r="AF5474" s="24"/>
      <c r="AG5474" s="24"/>
      <c r="AH5474" s="24"/>
      <c r="AI5474" s="24"/>
      <c r="AJ5474" s="24"/>
      <c r="AK5474" s="24"/>
      <c r="AL5474" s="24"/>
      <c r="AM5474" s="24"/>
      <c r="AN5474" s="24"/>
      <c r="AO5474" s="24"/>
      <c r="AP5474" s="24"/>
      <c r="AQ5474" s="24"/>
      <c r="AR5474" s="24"/>
      <c r="AS5474" s="24"/>
      <c r="AT5474" s="208">
        <v>44.935000000000002</v>
      </c>
      <c r="AU5474" s="208">
        <v>18.72</v>
      </c>
      <c r="AV5474" s="24"/>
      <c r="AW5474" s="24"/>
      <c r="AX5474" s="24"/>
      <c r="AY5474" s="208">
        <v>22.33</v>
      </c>
      <c r="AZ5474" s="208">
        <v>50.947000000000003</v>
      </c>
      <c r="BA5474" s="208">
        <v>87.231999999999999</v>
      </c>
      <c r="BB5474" s="21">
        <v>114.65</v>
      </c>
      <c r="BC5474" s="21"/>
      <c r="BD5474" s="22">
        <f t="shared" si="549"/>
        <v>154.09946236559142</v>
      </c>
      <c r="BE5474" s="21"/>
      <c r="BG5474" s="10"/>
      <c r="BH5474" s="21">
        <f t="shared" si="550"/>
        <v>0</v>
      </c>
      <c r="BI5474" s="22">
        <f t="shared" si="550"/>
        <v>0.11465000000000002</v>
      </c>
      <c r="BJ5474" s="21"/>
      <c r="BK5474" s="21">
        <v>0</v>
      </c>
      <c r="BL5474" s="22">
        <v>0.34395000000000003</v>
      </c>
      <c r="BM5474" s="21"/>
      <c r="BN5474" s="21">
        <f t="shared" si="552"/>
        <v>0</v>
      </c>
      <c r="BO5474" s="22">
        <f t="shared" si="552"/>
        <v>1.3758000000000001</v>
      </c>
      <c r="BP5474" s="21">
        <f t="shared" si="552"/>
        <v>0</v>
      </c>
    </row>
    <row r="5475" spans="1:68" ht="11.1" hidden="1" customHeight="1" outlineLevel="2" x14ac:dyDescent="0.2">
      <c r="A5475" s="10"/>
      <c r="B5475" s="18"/>
      <c r="C5475" s="18"/>
      <c r="D5475" s="18"/>
      <c r="E5475" s="23" t="s">
        <v>4806</v>
      </c>
      <c r="F5475" s="24"/>
      <c r="G5475" s="24"/>
      <c r="H5475" s="24"/>
      <c r="I5475" s="24"/>
      <c r="J5475" s="24"/>
      <c r="K5475" s="24"/>
      <c r="L5475" s="24"/>
      <c r="M5475" s="24"/>
      <c r="N5475" s="24"/>
      <c r="O5475" s="24"/>
      <c r="P5475" s="24"/>
      <c r="Q5475" s="24"/>
      <c r="R5475" s="24"/>
      <c r="S5475" s="24"/>
      <c r="T5475" s="24"/>
      <c r="U5475" s="24"/>
      <c r="V5475" s="24"/>
      <c r="W5475" s="24"/>
      <c r="X5475" s="24"/>
      <c r="Y5475" s="24"/>
      <c r="Z5475" s="24"/>
      <c r="AA5475" s="24"/>
      <c r="AB5475" s="24"/>
      <c r="AC5475" s="24"/>
      <c r="AD5475" s="24"/>
      <c r="AE5475" s="24"/>
      <c r="AF5475" s="24"/>
      <c r="AG5475" s="24"/>
      <c r="AH5475" s="24"/>
      <c r="AI5475" s="24"/>
      <c r="AJ5475" s="24"/>
      <c r="AK5475" s="24"/>
      <c r="AL5475" s="24"/>
      <c r="AM5475" s="24"/>
      <c r="AN5475" s="24"/>
      <c r="AO5475" s="24"/>
      <c r="AP5475" s="24"/>
      <c r="AQ5475" s="24"/>
      <c r="AR5475" s="24"/>
      <c r="AS5475" s="24"/>
      <c r="AT5475" s="208">
        <v>58.408000000000001</v>
      </c>
      <c r="AU5475" s="208">
        <v>23.655000000000001</v>
      </c>
      <c r="AV5475" s="24"/>
      <c r="AW5475" s="24"/>
      <c r="AX5475" s="24"/>
      <c r="AY5475" s="208">
        <v>37.924999999999997</v>
      </c>
      <c r="AZ5475" s="208">
        <v>59.866999999999997</v>
      </c>
      <c r="BA5475" s="208">
        <v>99.474999999999994</v>
      </c>
      <c r="BB5475" s="21">
        <v>134.91200000000001</v>
      </c>
      <c r="BC5475" s="21"/>
      <c r="BD5475" s="22">
        <f t="shared" si="549"/>
        <v>181.33333333333334</v>
      </c>
      <c r="BE5475" s="21"/>
      <c r="BG5475" s="10"/>
      <c r="BH5475" s="21">
        <f t="shared" si="550"/>
        <v>0</v>
      </c>
      <c r="BI5475" s="22">
        <f t="shared" si="550"/>
        <v>0.134912</v>
      </c>
      <c r="BJ5475" s="21"/>
      <c r="BK5475" s="21">
        <v>0</v>
      </c>
      <c r="BL5475" s="22">
        <v>0.40473599999999998</v>
      </c>
      <c r="BM5475" s="21"/>
      <c r="BN5475" s="21">
        <f t="shared" si="552"/>
        <v>0</v>
      </c>
      <c r="BO5475" s="22">
        <f t="shared" si="552"/>
        <v>1.6189439999999999</v>
      </c>
      <c r="BP5475" s="21">
        <f t="shared" si="552"/>
        <v>0</v>
      </c>
    </row>
    <row r="5476" spans="1:68" ht="11.1" hidden="1" customHeight="1" outlineLevel="2" x14ac:dyDescent="0.2">
      <c r="A5476" s="10"/>
      <c r="B5476" s="18"/>
      <c r="C5476" s="18"/>
      <c r="D5476" s="18"/>
      <c r="E5476" s="23" t="s">
        <v>4807</v>
      </c>
      <c r="F5476" s="24"/>
      <c r="G5476" s="24"/>
      <c r="H5476" s="24"/>
      <c r="I5476" s="24"/>
      <c r="J5476" s="24"/>
      <c r="K5476" s="24"/>
      <c r="L5476" s="24"/>
      <c r="M5476" s="24"/>
      <c r="N5476" s="24"/>
      <c r="O5476" s="24"/>
      <c r="P5476" s="24"/>
      <c r="Q5476" s="24"/>
      <c r="R5476" s="24"/>
      <c r="S5476" s="24"/>
      <c r="T5476" s="24"/>
      <c r="U5476" s="24"/>
      <c r="V5476" s="24"/>
      <c r="W5476" s="24"/>
      <c r="X5476" s="24"/>
      <c r="Y5476" s="24"/>
      <c r="Z5476" s="24"/>
      <c r="AA5476" s="24"/>
      <c r="AB5476" s="24"/>
      <c r="AC5476" s="24"/>
      <c r="AD5476" s="24"/>
      <c r="AE5476" s="24"/>
      <c r="AF5476" s="24"/>
      <c r="AG5476" s="24"/>
      <c r="AH5476" s="24"/>
      <c r="AI5476" s="24"/>
      <c r="AJ5476" s="24"/>
      <c r="AK5476" s="24"/>
      <c r="AL5476" s="24"/>
      <c r="AM5476" s="24"/>
      <c r="AN5476" s="24"/>
      <c r="AO5476" s="24"/>
      <c r="AP5476" s="24"/>
      <c r="AQ5476" s="24"/>
      <c r="AR5476" s="24"/>
      <c r="AS5476" s="24"/>
      <c r="AT5476" s="208">
        <v>83.912999999999997</v>
      </c>
      <c r="AU5476" s="208">
        <v>36.960999999999999</v>
      </c>
      <c r="AV5476" s="208">
        <v>6.1980000000000004</v>
      </c>
      <c r="AW5476" s="24"/>
      <c r="AX5476" s="24"/>
      <c r="AY5476" s="208">
        <v>77.78</v>
      </c>
      <c r="AZ5476" s="208">
        <v>47.201999999999998</v>
      </c>
      <c r="BA5476" s="208">
        <v>92.441999999999993</v>
      </c>
      <c r="BB5476" s="21">
        <v>154.70099999999999</v>
      </c>
      <c r="BC5476" s="21"/>
      <c r="BD5476" s="22">
        <f t="shared" si="549"/>
        <v>207.9314516129032</v>
      </c>
      <c r="BE5476" s="21"/>
      <c r="BG5476" s="10"/>
      <c r="BH5476" s="21">
        <f t="shared" si="550"/>
        <v>0</v>
      </c>
      <c r="BI5476" s="22">
        <f t="shared" si="550"/>
        <v>0.15470100000000001</v>
      </c>
      <c r="BJ5476" s="21"/>
      <c r="BK5476" s="21">
        <v>0</v>
      </c>
      <c r="BL5476" s="22">
        <v>0.46410300000000004</v>
      </c>
      <c r="BM5476" s="21"/>
      <c r="BN5476" s="21">
        <f t="shared" si="552"/>
        <v>0</v>
      </c>
      <c r="BO5476" s="22">
        <f t="shared" si="552"/>
        <v>1.8564120000000002</v>
      </c>
      <c r="BP5476" s="21">
        <f t="shared" si="552"/>
        <v>0</v>
      </c>
    </row>
    <row r="5477" spans="1:68" ht="11.1" hidden="1" customHeight="1" outlineLevel="2" x14ac:dyDescent="0.2">
      <c r="A5477" s="10"/>
      <c r="B5477" s="18"/>
      <c r="C5477" s="18"/>
      <c r="D5477" s="18"/>
      <c r="E5477" s="23" t="s">
        <v>4808</v>
      </c>
      <c r="F5477" s="24"/>
      <c r="G5477" s="24"/>
      <c r="H5477" s="24"/>
      <c r="I5477" s="24"/>
      <c r="J5477" s="24"/>
      <c r="K5477" s="24"/>
      <c r="L5477" s="24"/>
      <c r="M5477" s="24"/>
      <c r="N5477" s="24"/>
      <c r="O5477" s="24"/>
      <c r="P5477" s="24"/>
      <c r="Q5477" s="24"/>
      <c r="R5477" s="24"/>
      <c r="S5477" s="24"/>
      <c r="T5477" s="24"/>
      <c r="U5477" s="24"/>
      <c r="V5477" s="24"/>
      <c r="W5477" s="24"/>
      <c r="X5477" s="24"/>
      <c r="Y5477" s="24"/>
      <c r="Z5477" s="24"/>
      <c r="AA5477" s="24"/>
      <c r="AB5477" s="24"/>
      <c r="AC5477" s="24"/>
      <c r="AD5477" s="24"/>
      <c r="AE5477" s="24"/>
      <c r="AF5477" s="24"/>
      <c r="AG5477" s="24"/>
      <c r="AH5477" s="24"/>
      <c r="AI5477" s="24"/>
      <c r="AJ5477" s="24"/>
      <c r="AK5477" s="24"/>
      <c r="AL5477" s="24"/>
      <c r="AM5477" s="24"/>
      <c r="AN5477" s="24"/>
      <c r="AO5477" s="24"/>
      <c r="AP5477" s="24"/>
      <c r="AQ5477" s="24"/>
      <c r="AR5477" s="24"/>
      <c r="AS5477" s="24"/>
      <c r="AT5477" s="208">
        <v>4.8570000000000002</v>
      </c>
      <c r="AU5477" s="208">
        <v>2.68</v>
      </c>
      <c r="AV5477" s="24"/>
      <c r="AW5477" s="24"/>
      <c r="AX5477" s="24"/>
      <c r="AY5477" s="208">
        <v>1.8240000000000001</v>
      </c>
      <c r="AZ5477" s="208">
        <v>4.1769999999999996</v>
      </c>
      <c r="BA5477" s="208">
        <v>7.7889999999999997</v>
      </c>
      <c r="BB5477" s="21">
        <v>12.561</v>
      </c>
      <c r="BC5477" s="21"/>
      <c r="BD5477" s="22">
        <f t="shared" si="549"/>
        <v>16.883064516129032</v>
      </c>
      <c r="BE5477" s="21"/>
      <c r="BG5477" s="10"/>
      <c r="BH5477" s="21">
        <f t="shared" si="550"/>
        <v>0</v>
      </c>
      <c r="BI5477" s="22">
        <f t="shared" si="550"/>
        <v>1.2560999999999999E-2</v>
      </c>
      <c r="BJ5477" s="21"/>
      <c r="BK5477" s="21">
        <v>0</v>
      </c>
      <c r="BL5477" s="22">
        <v>3.7682999999999994E-2</v>
      </c>
      <c r="BM5477" s="21"/>
      <c r="BN5477" s="21">
        <f t="shared" si="552"/>
        <v>0</v>
      </c>
      <c r="BO5477" s="22">
        <f t="shared" si="552"/>
        <v>0.15073199999999998</v>
      </c>
      <c r="BP5477" s="21">
        <f t="shared" si="552"/>
        <v>0</v>
      </c>
    </row>
    <row r="5478" spans="1:68" ht="11.1" hidden="1" customHeight="1" outlineLevel="2" x14ac:dyDescent="0.2">
      <c r="A5478" s="10"/>
      <c r="B5478" s="18"/>
      <c r="C5478" s="18"/>
      <c r="D5478" s="18"/>
      <c r="E5478" s="23" t="s">
        <v>4809</v>
      </c>
      <c r="F5478" s="24"/>
      <c r="G5478" s="24"/>
      <c r="H5478" s="24"/>
      <c r="I5478" s="24"/>
      <c r="J5478" s="24"/>
      <c r="K5478" s="24"/>
      <c r="L5478" s="24"/>
      <c r="M5478" s="24"/>
      <c r="N5478" s="24"/>
      <c r="O5478" s="24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4"/>
      <c r="AE5478" s="24"/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4"/>
      <c r="AS5478" s="24"/>
      <c r="AT5478" s="208">
        <v>2E-3</v>
      </c>
      <c r="AU5478" s="208">
        <v>6.0000000000000001E-3</v>
      </c>
      <c r="AV5478" s="208">
        <v>2.1999999999999999E-2</v>
      </c>
      <c r="AW5478" s="208">
        <v>1.0999999999999999E-2</v>
      </c>
      <c r="AX5478" s="208">
        <v>8.0000000000000002E-3</v>
      </c>
      <c r="AY5478" s="208">
        <v>3.0000000000000001E-3</v>
      </c>
      <c r="AZ5478" s="208">
        <v>5.0000000000000001E-3</v>
      </c>
      <c r="BA5478" s="208">
        <v>5.0000000000000001E-3</v>
      </c>
      <c r="BB5478" s="21">
        <v>1.6E-2</v>
      </c>
      <c r="BC5478" s="21"/>
      <c r="BD5478" s="22">
        <f t="shared" ref="BD5478:BD5542" si="553">(BB5478/31/24)*1000</f>
        <v>2.1505376344086023E-2</v>
      </c>
      <c r="BE5478" s="21"/>
      <c r="BG5478" s="10"/>
      <c r="BH5478" s="21">
        <f t="shared" si="550"/>
        <v>0</v>
      </c>
      <c r="BI5478" s="22">
        <f t="shared" si="550"/>
        <v>1.5999999999999999E-5</v>
      </c>
      <c r="BJ5478" s="21"/>
      <c r="BK5478" s="21">
        <v>0</v>
      </c>
      <c r="BL5478" s="22">
        <v>4.8000000000000001E-5</v>
      </c>
      <c r="BM5478" s="21"/>
      <c r="BN5478" s="21">
        <f t="shared" si="552"/>
        <v>0</v>
      </c>
      <c r="BO5478" s="22">
        <f t="shared" si="552"/>
        <v>1.92E-4</v>
      </c>
      <c r="BP5478" s="21">
        <f t="shared" si="552"/>
        <v>0</v>
      </c>
    </row>
    <row r="5479" spans="1:68" ht="11.1" hidden="1" customHeight="1" outlineLevel="2" x14ac:dyDescent="0.2">
      <c r="A5479" s="10"/>
      <c r="B5479" s="18"/>
      <c r="C5479" s="18"/>
      <c r="D5479" s="18"/>
      <c r="E5479" s="23" t="s">
        <v>4810</v>
      </c>
      <c r="F5479" s="24"/>
      <c r="G5479" s="24"/>
      <c r="H5479" s="24"/>
      <c r="I5479" s="24"/>
      <c r="J5479" s="24"/>
      <c r="K5479" s="24"/>
      <c r="L5479" s="24"/>
      <c r="M5479" s="24"/>
      <c r="N5479" s="24"/>
      <c r="O5479" s="24"/>
      <c r="P5479" s="24"/>
      <c r="Q5479" s="24"/>
      <c r="R5479" s="24"/>
      <c r="S5479" s="24"/>
      <c r="T5479" s="24"/>
      <c r="U5479" s="24"/>
      <c r="V5479" s="24"/>
      <c r="W5479" s="24"/>
      <c r="X5479" s="24"/>
      <c r="Y5479" s="24"/>
      <c r="Z5479" s="24"/>
      <c r="AA5479" s="24"/>
      <c r="AB5479" s="24"/>
      <c r="AC5479" s="24"/>
      <c r="AD5479" s="24"/>
      <c r="AE5479" s="24"/>
      <c r="AF5479" s="24"/>
      <c r="AG5479" s="24"/>
      <c r="AH5479" s="24"/>
      <c r="AI5479" s="24"/>
      <c r="AJ5479" s="24"/>
      <c r="AK5479" s="24"/>
      <c r="AL5479" s="24"/>
      <c r="AM5479" s="24"/>
      <c r="AN5479" s="24"/>
      <c r="AO5479" s="24"/>
      <c r="AP5479" s="24"/>
      <c r="AQ5479" s="24"/>
      <c r="AR5479" s="24"/>
      <c r="AS5479" s="24"/>
      <c r="AT5479" s="208">
        <v>97.075000000000003</v>
      </c>
      <c r="AU5479" s="208">
        <v>39.058</v>
      </c>
      <c r="AV5479" s="24"/>
      <c r="AW5479" s="24"/>
      <c r="AX5479" s="24"/>
      <c r="AY5479" s="208">
        <v>52.298000000000002</v>
      </c>
      <c r="AZ5479" s="208">
        <v>104.04600000000001</v>
      </c>
      <c r="BA5479" s="208">
        <v>162.74</v>
      </c>
      <c r="BB5479" s="21">
        <v>211.773</v>
      </c>
      <c r="BC5479" s="21"/>
      <c r="BD5479" s="22">
        <f t="shared" si="553"/>
        <v>284.64112903225805</v>
      </c>
      <c r="BE5479" s="21"/>
      <c r="BG5479" s="10"/>
      <c r="BH5479" s="21">
        <f t="shared" si="550"/>
        <v>0</v>
      </c>
      <c r="BI5479" s="22">
        <f t="shared" si="550"/>
        <v>0.21177299999999999</v>
      </c>
      <c r="BJ5479" s="21"/>
      <c r="BK5479" s="21">
        <v>0</v>
      </c>
      <c r="BL5479" s="22">
        <v>0.63531899999999997</v>
      </c>
      <c r="BM5479" s="21"/>
      <c r="BN5479" s="21">
        <f t="shared" si="552"/>
        <v>0</v>
      </c>
      <c r="BO5479" s="22">
        <f t="shared" si="552"/>
        <v>2.5412759999999999</v>
      </c>
      <c r="BP5479" s="21">
        <f t="shared" si="552"/>
        <v>0</v>
      </c>
    </row>
    <row r="5480" spans="1:68" ht="11.1" hidden="1" customHeight="1" outlineLevel="2" x14ac:dyDescent="0.2">
      <c r="A5480" s="10"/>
      <c r="B5480" s="18"/>
      <c r="C5480" s="18"/>
      <c r="D5480" s="18"/>
      <c r="E5480" s="23" t="s">
        <v>4811</v>
      </c>
      <c r="F5480" s="24"/>
      <c r="G5480" s="24"/>
      <c r="H5480" s="24"/>
      <c r="I5480" s="24"/>
      <c r="J5480" s="24"/>
      <c r="K5480" s="24"/>
      <c r="L5480" s="24"/>
      <c r="M5480" s="24"/>
      <c r="N5480" s="24"/>
      <c r="O5480" s="24"/>
      <c r="P5480" s="24"/>
      <c r="Q5480" s="24"/>
      <c r="R5480" s="24"/>
      <c r="S5480" s="24"/>
      <c r="T5480" s="24"/>
      <c r="U5480" s="24"/>
      <c r="V5480" s="24"/>
      <c r="W5480" s="24"/>
      <c r="X5480" s="24"/>
      <c r="Y5480" s="24"/>
      <c r="Z5480" s="24"/>
      <c r="AA5480" s="24"/>
      <c r="AB5480" s="24"/>
      <c r="AC5480" s="24"/>
      <c r="AD5480" s="24"/>
      <c r="AE5480" s="24"/>
      <c r="AF5480" s="24"/>
      <c r="AG5480" s="24"/>
      <c r="AH5480" s="24"/>
      <c r="AI5480" s="24"/>
      <c r="AJ5480" s="24"/>
      <c r="AK5480" s="24"/>
      <c r="AL5480" s="24"/>
      <c r="AM5480" s="24"/>
      <c r="AN5480" s="24"/>
      <c r="AO5480" s="24"/>
      <c r="AP5480" s="24"/>
      <c r="AQ5480" s="24"/>
      <c r="AR5480" s="24"/>
      <c r="AS5480" s="24"/>
      <c r="AT5480" s="208">
        <v>121.709</v>
      </c>
      <c r="AU5480" s="208">
        <v>47.194000000000003</v>
      </c>
      <c r="AV5480" s="24"/>
      <c r="AW5480" s="24"/>
      <c r="AX5480" s="24"/>
      <c r="AY5480" s="208">
        <v>57.436999999999998</v>
      </c>
      <c r="AZ5480" s="208">
        <v>140.81800000000001</v>
      </c>
      <c r="BA5480" s="208">
        <v>237.58600000000001</v>
      </c>
      <c r="BB5480" s="21">
        <v>346.95600000000002</v>
      </c>
      <c r="BC5480" s="21"/>
      <c r="BD5480" s="22">
        <f t="shared" si="553"/>
        <v>466.33870967741939</v>
      </c>
      <c r="BE5480" s="21"/>
      <c r="BG5480" s="10"/>
      <c r="BH5480" s="21">
        <f t="shared" si="550"/>
        <v>0</v>
      </c>
      <c r="BI5480" s="22">
        <f t="shared" si="550"/>
        <v>0.34695599999999999</v>
      </c>
      <c r="BJ5480" s="21"/>
      <c r="BK5480" s="21">
        <v>0</v>
      </c>
      <c r="BL5480" s="22">
        <v>1.0408679999999999</v>
      </c>
      <c r="BM5480" s="21"/>
      <c r="BN5480" s="21">
        <f t="shared" si="552"/>
        <v>0</v>
      </c>
      <c r="BO5480" s="22">
        <f t="shared" si="552"/>
        <v>4.1634719999999996</v>
      </c>
      <c r="BP5480" s="21">
        <f t="shared" si="552"/>
        <v>0</v>
      </c>
    </row>
    <row r="5481" spans="1:68" ht="11.1" hidden="1" customHeight="1" outlineLevel="2" x14ac:dyDescent="0.2">
      <c r="A5481" s="10"/>
      <c r="B5481" s="18"/>
      <c r="C5481" s="18"/>
      <c r="D5481" s="18"/>
      <c r="E5481" s="23" t="s">
        <v>4812</v>
      </c>
      <c r="F5481" s="24"/>
      <c r="G5481" s="24"/>
      <c r="H5481" s="24"/>
      <c r="I5481" s="24"/>
      <c r="J5481" s="24"/>
      <c r="K5481" s="24"/>
      <c r="L5481" s="24"/>
      <c r="M5481" s="24"/>
      <c r="N5481" s="24"/>
      <c r="O5481" s="24"/>
      <c r="P5481" s="24"/>
      <c r="Q5481" s="24"/>
      <c r="R5481" s="24"/>
      <c r="S5481" s="24"/>
      <c r="T5481" s="24"/>
      <c r="U5481" s="24"/>
      <c r="V5481" s="24"/>
      <c r="W5481" s="24"/>
      <c r="X5481" s="24"/>
      <c r="Y5481" s="24"/>
      <c r="Z5481" s="24"/>
      <c r="AA5481" s="24"/>
      <c r="AB5481" s="24"/>
      <c r="AC5481" s="24"/>
      <c r="AD5481" s="24"/>
      <c r="AE5481" s="24"/>
      <c r="AF5481" s="24"/>
      <c r="AG5481" s="24"/>
      <c r="AH5481" s="24"/>
      <c r="AI5481" s="24"/>
      <c r="AJ5481" s="24"/>
      <c r="AK5481" s="24"/>
      <c r="AL5481" s="24"/>
      <c r="AM5481" s="24"/>
      <c r="AN5481" s="24"/>
      <c r="AO5481" s="24"/>
      <c r="AP5481" s="24"/>
      <c r="AQ5481" s="24"/>
      <c r="AR5481" s="24"/>
      <c r="AS5481" s="24"/>
      <c r="AT5481" s="208">
        <v>177.43899999999999</v>
      </c>
      <c r="AU5481" s="208">
        <v>67.912999999999997</v>
      </c>
      <c r="AV5481" s="24"/>
      <c r="AW5481" s="24"/>
      <c r="AX5481" s="24"/>
      <c r="AY5481" s="208">
        <v>90.57</v>
      </c>
      <c r="AZ5481" s="208">
        <v>191.80600000000001</v>
      </c>
      <c r="BA5481" s="208">
        <v>332.62799999999999</v>
      </c>
      <c r="BB5481" s="21">
        <v>485.72300000000001</v>
      </c>
      <c r="BC5481" s="21"/>
      <c r="BD5481" s="22">
        <f t="shared" si="553"/>
        <v>652.85349462365593</v>
      </c>
      <c r="BE5481" s="21"/>
      <c r="BG5481" s="10"/>
      <c r="BH5481" s="21">
        <f t="shared" si="550"/>
        <v>0</v>
      </c>
      <c r="BI5481" s="22">
        <f t="shared" si="550"/>
        <v>0.48572300000000002</v>
      </c>
      <c r="BJ5481" s="21"/>
      <c r="BK5481" s="21">
        <v>0</v>
      </c>
      <c r="BL5481" s="22">
        <v>1.4571689999999999</v>
      </c>
      <c r="BM5481" s="21"/>
      <c r="BN5481" s="21">
        <f t="shared" si="552"/>
        <v>0</v>
      </c>
      <c r="BO5481" s="22">
        <f t="shared" si="552"/>
        <v>5.8286759999999997</v>
      </c>
      <c r="BP5481" s="21">
        <f t="shared" si="552"/>
        <v>0</v>
      </c>
    </row>
    <row r="5482" spans="1:68" ht="11.1" hidden="1" customHeight="1" outlineLevel="2" x14ac:dyDescent="0.2">
      <c r="A5482" s="10"/>
      <c r="B5482" s="18"/>
      <c r="C5482" s="18"/>
      <c r="D5482" s="18"/>
      <c r="E5482" s="23" t="s">
        <v>4813</v>
      </c>
      <c r="F5482" s="24"/>
      <c r="G5482" s="24"/>
      <c r="H5482" s="24"/>
      <c r="I5482" s="24"/>
      <c r="J5482" s="24"/>
      <c r="K5482" s="24"/>
      <c r="L5482" s="24"/>
      <c r="M5482" s="24"/>
      <c r="N5482" s="24"/>
      <c r="O5482" s="24"/>
      <c r="P5482" s="24"/>
      <c r="Q5482" s="24"/>
      <c r="R5482" s="24"/>
      <c r="S5482" s="24"/>
      <c r="T5482" s="24"/>
      <c r="U5482" s="24"/>
      <c r="V5482" s="24"/>
      <c r="W5482" s="24"/>
      <c r="X5482" s="24"/>
      <c r="Y5482" s="24"/>
      <c r="Z5482" s="24"/>
      <c r="AA5482" s="24"/>
      <c r="AB5482" s="24"/>
      <c r="AC5482" s="24"/>
      <c r="AD5482" s="24"/>
      <c r="AE5482" s="24"/>
      <c r="AF5482" s="24"/>
      <c r="AG5482" s="24"/>
      <c r="AH5482" s="24"/>
      <c r="AI5482" s="24"/>
      <c r="AJ5482" s="24"/>
      <c r="AK5482" s="24"/>
      <c r="AL5482" s="24"/>
      <c r="AM5482" s="24"/>
      <c r="AN5482" s="24"/>
      <c r="AO5482" s="24"/>
      <c r="AP5482" s="24"/>
      <c r="AQ5482" s="24"/>
      <c r="AR5482" s="24"/>
      <c r="AS5482" s="24"/>
      <c r="AT5482" s="208">
        <v>9.4920000000000009</v>
      </c>
      <c r="AU5482" s="208">
        <v>1.6479999999999999</v>
      </c>
      <c r="AV5482" s="24"/>
      <c r="AW5482" s="24"/>
      <c r="AX5482" s="24"/>
      <c r="AY5482" s="208">
        <v>1.123</v>
      </c>
      <c r="AZ5482" s="208">
        <v>2.5249999999999999</v>
      </c>
      <c r="BA5482" s="208">
        <v>4.7789999999999999</v>
      </c>
      <c r="BB5482" s="21">
        <v>3405.6129999999998</v>
      </c>
      <c r="BC5482" s="21"/>
      <c r="BD5482" s="22">
        <f t="shared" si="553"/>
        <v>4577.436827956989</v>
      </c>
      <c r="BE5482" s="21"/>
      <c r="BG5482" s="10"/>
      <c r="BH5482" s="21">
        <f t="shared" si="550"/>
        <v>0</v>
      </c>
      <c r="BI5482" s="22">
        <f t="shared" si="550"/>
        <v>3.4056129999999993</v>
      </c>
      <c r="BJ5482" s="21"/>
      <c r="BK5482" s="21">
        <v>0</v>
      </c>
      <c r="BL5482" s="22">
        <v>10.216838999999998</v>
      </c>
      <c r="BM5482" s="21"/>
      <c r="BN5482" s="21">
        <f t="shared" si="552"/>
        <v>0</v>
      </c>
      <c r="BO5482" s="22">
        <f t="shared" si="552"/>
        <v>40.867355999999994</v>
      </c>
      <c r="BP5482" s="21">
        <f t="shared" si="552"/>
        <v>0</v>
      </c>
    </row>
    <row r="5483" spans="1:68" ht="11.1" hidden="1" customHeight="1" outlineLevel="2" x14ac:dyDescent="0.2">
      <c r="A5483" s="10"/>
      <c r="B5483" s="18"/>
      <c r="C5483" s="18"/>
      <c r="D5483" s="18"/>
      <c r="E5483" s="23" t="s">
        <v>4814</v>
      </c>
      <c r="F5483" s="24"/>
      <c r="G5483" s="24"/>
      <c r="H5483" s="24"/>
      <c r="I5483" s="24"/>
      <c r="J5483" s="24"/>
      <c r="K5483" s="24"/>
      <c r="L5483" s="24"/>
      <c r="M5483" s="24"/>
      <c r="N5483" s="24"/>
      <c r="O5483" s="24"/>
      <c r="P5483" s="24"/>
      <c r="Q5483" s="24"/>
      <c r="R5483" s="24"/>
      <c r="S5483" s="24"/>
      <c r="T5483" s="24"/>
      <c r="U5483" s="24"/>
      <c r="V5483" s="24"/>
      <c r="W5483" s="24"/>
      <c r="X5483" s="24"/>
      <c r="Y5483" s="24"/>
      <c r="Z5483" s="24"/>
      <c r="AA5483" s="24"/>
      <c r="AB5483" s="24"/>
      <c r="AC5483" s="24"/>
      <c r="AD5483" s="24"/>
      <c r="AE5483" s="24"/>
      <c r="AF5483" s="24"/>
      <c r="AG5483" s="24"/>
      <c r="AH5483" s="24"/>
      <c r="AI5483" s="24"/>
      <c r="AJ5483" s="24"/>
      <c r="AK5483" s="24"/>
      <c r="AL5483" s="24"/>
      <c r="AM5483" s="24"/>
      <c r="AN5483" s="24"/>
      <c r="AO5483" s="24"/>
      <c r="AP5483" s="24"/>
      <c r="AQ5483" s="24"/>
      <c r="AR5483" s="24"/>
      <c r="AS5483" s="24"/>
      <c r="AT5483" s="206">
        <v>1467.0940000000001</v>
      </c>
      <c r="AU5483" s="208">
        <v>885.22500000000002</v>
      </c>
      <c r="AV5483" s="24"/>
      <c r="AW5483" s="24"/>
      <c r="AX5483" s="24"/>
      <c r="AY5483" s="208">
        <v>898.58199999999999</v>
      </c>
      <c r="AZ5483" s="206">
        <v>1456.624</v>
      </c>
      <c r="BA5483" s="206">
        <v>2356.4859999999999</v>
      </c>
      <c r="BB5483" s="21">
        <v>297.26499999999999</v>
      </c>
      <c r="BC5483" s="21"/>
      <c r="BD5483" s="22">
        <f t="shared" si="553"/>
        <v>399.54973118279565</v>
      </c>
      <c r="BE5483" s="21"/>
      <c r="BG5483" s="10"/>
      <c r="BH5483" s="21">
        <f t="shared" si="550"/>
        <v>0</v>
      </c>
      <c r="BI5483" s="22">
        <f t="shared" si="550"/>
        <v>0.29726499999999995</v>
      </c>
      <c r="BJ5483" s="21"/>
      <c r="BK5483" s="21">
        <v>0</v>
      </c>
      <c r="BL5483" s="22">
        <v>0.89179499999999989</v>
      </c>
      <c r="BM5483" s="21"/>
      <c r="BN5483" s="21">
        <f t="shared" si="552"/>
        <v>0</v>
      </c>
      <c r="BO5483" s="22">
        <f t="shared" si="552"/>
        <v>3.5671799999999996</v>
      </c>
      <c r="BP5483" s="21">
        <f t="shared" si="552"/>
        <v>0</v>
      </c>
    </row>
    <row r="5484" spans="1:68" ht="11.1" hidden="1" customHeight="1" outlineLevel="2" x14ac:dyDescent="0.2">
      <c r="A5484" s="10"/>
      <c r="B5484" s="18"/>
      <c r="C5484" s="18"/>
      <c r="D5484" s="18"/>
      <c r="E5484" s="23" t="s">
        <v>4815</v>
      </c>
      <c r="F5484" s="24"/>
      <c r="G5484" s="24"/>
      <c r="H5484" s="24"/>
      <c r="I5484" s="24"/>
      <c r="J5484" s="24"/>
      <c r="K5484" s="24"/>
      <c r="L5484" s="24"/>
      <c r="M5484" s="24"/>
      <c r="N5484" s="24"/>
      <c r="O5484" s="24"/>
      <c r="P5484" s="24"/>
      <c r="Q5484" s="24"/>
      <c r="R5484" s="24"/>
      <c r="S5484" s="24"/>
      <c r="T5484" s="24"/>
      <c r="U5484" s="24"/>
      <c r="V5484" s="24"/>
      <c r="W5484" s="24"/>
      <c r="X5484" s="24"/>
      <c r="Y5484" s="24"/>
      <c r="Z5484" s="24"/>
      <c r="AA5484" s="24"/>
      <c r="AB5484" s="24"/>
      <c r="AC5484" s="24"/>
      <c r="AD5484" s="24"/>
      <c r="AE5484" s="24"/>
      <c r="AF5484" s="24"/>
      <c r="AG5484" s="24"/>
      <c r="AH5484" s="24"/>
      <c r="AI5484" s="24"/>
      <c r="AJ5484" s="24"/>
      <c r="AK5484" s="24"/>
      <c r="AL5484" s="24"/>
      <c r="AM5484" s="24"/>
      <c r="AN5484" s="24"/>
      <c r="AO5484" s="24"/>
      <c r="AP5484" s="24"/>
      <c r="AQ5484" s="24"/>
      <c r="AR5484" s="24"/>
      <c r="AS5484" s="24"/>
      <c r="AT5484" s="208">
        <v>98.6</v>
      </c>
      <c r="AU5484" s="208">
        <v>66.882999999999996</v>
      </c>
      <c r="AV5484" s="208">
        <v>23.646999999999998</v>
      </c>
      <c r="AW5484" s="208">
        <v>21.009</v>
      </c>
      <c r="AX5484" s="208">
        <v>26.434000000000001</v>
      </c>
      <c r="AY5484" s="208">
        <v>56.927999999999997</v>
      </c>
      <c r="AZ5484" s="208">
        <v>93.200999999999993</v>
      </c>
      <c r="BA5484" s="208">
        <v>144.83600000000001</v>
      </c>
      <c r="BB5484" s="21">
        <v>230.62100000000001</v>
      </c>
      <c r="BC5484" s="21"/>
      <c r="BD5484" s="22">
        <f t="shared" si="553"/>
        <v>309.97446236559142</v>
      </c>
      <c r="BE5484" s="21"/>
      <c r="BG5484" s="10"/>
      <c r="BH5484" s="21">
        <f t="shared" si="550"/>
        <v>0</v>
      </c>
      <c r="BI5484" s="22">
        <f t="shared" si="550"/>
        <v>0.23062100000000002</v>
      </c>
      <c r="BJ5484" s="21"/>
      <c r="BK5484" s="21">
        <v>0</v>
      </c>
      <c r="BL5484" s="22">
        <v>0.69186300000000012</v>
      </c>
      <c r="BM5484" s="21"/>
      <c r="BN5484" s="21">
        <f t="shared" si="552"/>
        <v>0</v>
      </c>
      <c r="BO5484" s="22">
        <f t="shared" si="552"/>
        <v>2.7674520000000005</v>
      </c>
      <c r="BP5484" s="21">
        <f t="shared" si="552"/>
        <v>0</v>
      </c>
    </row>
    <row r="5485" spans="1:68" ht="11.1" hidden="1" customHeight="1" outlineLevel="2" x14ac:dyDescent="0.2">
      <c r="A5485" s="10"/>
      <c r="B5485" s="18"/>
      <c r="C5485" s="18"/>
      <c r="D5485" s="18"/>
      <c r="E5485" s="23" t="s">
        <v>4816</v>
      </c>
      <c r="F5485" s="24"/>
      <c r="G5485" s="24"/>
      <c r="H5485" s="24"/>
      <c r="I5485" s="24"/>
      <c r="J5485" s="24"/>
      <c r="K5485" s="24"/>
      <c r="L5485" s="24"/>
      <c r="M5485" s="24"/>
      <c r="N5485" s="24"/>
      <c r="O5485" s="24"/>
      <c r="P5485" s="24"/>
      <c r="Q5485" s="24"/>
      <c r="R5485" s="24"/>
      <c r="S5485" s="24"/>
      <c r="T5485" s="24"/>
      <c r="U5485" s="24"/>
      <c r="V5485" s="24"/>
      <c r="W5485" s="24"/>
      <c r="X5485" s="24"/>
      <c r="Y5485" s="24"/>
      <c r="Z5485" s="24"/>
      <c r="AA5485" s="24"/>
      <c r="AB5485" s="24"/>
      <c r="AC5485" s="24"/>
      <c r="AD5485" s="24"/>
      <c r="AE5485" s="24"/>
      <c r="AF5485" s="24"/>
      <c r="AG5485" s="24"/>
      <c r="AH5485" s="24"/>
      <c r="AI5485" s="24"/>
      <c r="AJ5485" s="24"/>
      <c r="AK5485" s="24"/>
      <c r="AL5485" s="24"/>
      <c r="AM5485" s="24"/>
      <c r="AN5485" s="24"/>
      <c r="AO5485" s="24"/>
      <c r="AP5485" s="24"/>
      <c r="AQ5485" s="24"/>
      <c r="AR5485" s="24"/>
      <c r="AS5485" s="24"/>
      <c r="AT5485" s="208">
        <v>88.802000000000007</v>
      </c>
      <c r="AU5485" s="208">
        <v>37.128</v>
      </c>
      <c r="AV5485" s="24"/>
      <c r="AW5485" s="24"/>
      <c r="AX5485" s="24"/>
      <c r="AY5485" s="208">
        <v>42.046999999999997</v>
      </c>
      <c r="AZ5485" s="208">
        <v>123.22799999999999</v>
      </c>
      <c r="BA5485" s="208">
        <v>195.61699999999999</v>
      </c>
      <c r="BB5485" s="21">
        <v>444.12599999999998</v>
      </c>
      <c r="BC5485" s="21"/>
      <c r="BD5485" s="22">
        <f t="shared" si="553"/>
        <v>596.94354838709671</v>
      </c>
      <c r="BE5485" s="21"/>
      <c r="BG5485" s="10"/>
      <c r="BH5485" s="21">
        <f t="shared" ref="BH5485:BI5548" si="554">(BC5485*24*31/1000000)</f>
        <v>0</v>
      </c>
      <c r="BI5485" s="22">
        <f t="shared" si="554"/>
        <v>0.44412600000000002</v>
      </c>
      <c r="BJ5485" s="21"/>
      <c r="BK5485" s="21">
        <v>0</v>
      </c>
      <c r="BL5485" s="22">
        <v>1.3323780000000001</v>
      </c>
      <c r="BM5485" s="21"/>
      <c r="BN5485" s="21">
        <f t="shared" si="552"/>
        <v>0</v>
      </c>
      <c r="BO5485" s="22">
        <f t="shared" si="552"/>
        <v>5.3295120000000002</v>
      </c>
      <c r="BP5485" s="21">
        <f t="shared" si="552"/>
        <v>0</v>
      </c>
    </row>
    <row r="5486" spans="1:68" ht="11.1" hidden="1" customHeight="1" outlineLevel="2" x14ac:dyDescent="0.2">
      <c r="A5486" s="10"/>
      <c r="B5486" s="18"/>
      <c r="C5486" s="18"/>
      <c r="D5486" s="18"/>
      <c r="E5486" s="23" t="s">
        <v>4817</v>
      </c>
      <c r="F5486" s="24"/>
      <c r="G5486" s="24"/>
      <c r="H5486" s="24"/>
      <c r="I5486" s="24"/>
      <c r="J5486" s="24"/>
      <c r="K5486" s="24"/>
      <c r="L5486" s="24"/>
      <c r="M5486" s="24"/>
      <c r="N5486" s="24"/>
      <c r="O5486" s="24"/>
      <c r="P5486" s="24"/>
      <c r="Q5486" s="24"/>
      <c r="R5486" s="24"/>
      <c r="S5486" s="24"/>
      <c r="T5486" s="24"/>
      <c r="U5486" s="24"/>
      <c r="V5486" s="24"/>
      <c r="W5486" s="24"/>
      <c r="X5486" s="24"/>
      <c r="Y5486" s="24"/>
      <c r="Z5486" s="24"/>
      <c r="AA5486" s="24"/>
      <c r="AB5486" s="24"/>
      <c r="AC5486" s="24"/>
      <c r="AD5486" s="24"/>
      <c r="AE5486" s="24"/>
      <c r="AF5486" s="24"/>
      <c r="AG5486" s="24"/>
      <c r="AH5486" s="24"/>
      <c r="AI5486" s="24"/>
      <c r="AJ5486" s="24"/>
      <c r="AK5486" s="24"/>
      <c r="AL5486" s="24"/>
      <c r="AM5486" s="24"/>
      <c r="AN5486" s="24"/>
      <c r="AO5486" s="24"/>
      <c r="AP5486" s="24"/>
      <c r="AQ5486" s="24"/>
      <c r="AR5486" s="24"/>
      <c r="AS5486" s="24"/>
      <c r="AT5486" s="208">
        <v>283.45499999999998</v>
      </c>
      <c r="AU5486" s="208">
        <v>104.336</v>
      </c>
      <c r="AV5486" s="24"/>
      <c r="AW5486" s="24"/>
      <c r="AX5486" s="24"/>
      <c r="AY5486" s="208">
        <v>148.32900000000001</v>
      </c>
      <c r="AZ5486" s="208">
        <v>371.50099999999998</v>
      </c>
      <c r="BA5486" s="208">
        <v>399.04700000000003</v>
      </c>
      <c r="BB5486" s="21">
        <v>534.39200000000005</v>
      </c>
      <c r="BC5486" s="21"/>
      <c r="BD5486" s="22">
        <f t="shared" si="553"/>
        <v>718.26881720430117</v>
      </c>
      <c r="BE5486" s="21"/>
      <c r="BG5486" s="10"/>
      <c r="BH5486" s="21">
        <f t="shared" si="554"/>
        <v>0</v>
      </c>
      <c r="BI5486" s="22">
        <f t="shared" si="554"/>
        <v>0.53439199999999998</v>
      </c>
      <c r="BJ5486" s="21"/>
      <c r="BK5486" s="21">
        <v>0</v>
      </c>
      <c r="BL5486" s="22">
        <v>1.6031759999999999</v>
      </c>
      <c r="BM5486" s="21"/>
      <c r="BN5486" s="21">
        <f t="shared" si="552"/>
        <v>0</v>
      </c>
      <c r="BO5486" s="22">
        <f t="shared" si="552"/>
        <v>6.4127039999999997</v>
      </c>
      <c r="BP5486" s="21">
        <f t="shared" si="552"/>
        <v>0</v>
      </c>
    </row>
    <row r="5487" spans="1:68" ht="11.1" hidden="1" customHeight="1" outlineLevel="2" x14ac:dyDescent="0.2">
      <c r="A5487" s="10"/>
      <c r="B5487" s="18"/>
      <c r="C5487" s="18"/>
      <c r="D5487" s="18"/>
      <c r="E5487" s="23" t="s">
        <v>4818</v>
      </c>
      <c r="F5487" s="24"/>
      <c r="G5487" s="24"/>
      <c r="H5487" s="24"/>
      <c r="I5487" s="24"/>
      <c r="J5487" s="24"/>
      <c r="K5487" s="24"/>
      <c r="L5487" s="24"/>
      <c r="M5487" s="24"/>
      <c r="N5487" s="24"/>
      <c r="O5487" s="24"/>
      <c r="P5487" s="24"/>
      <c r="Q5487" s="24"/>
      <c r="R5487" s="24"/>
      <c r="S5487" s="24"/>
      <c r="T5487" s="24"/>
      <c r="U5487" s="24"/>
      <c r="V5487" s="24"/>
      <c r="W5487" s="24"/>
      <c r="X5487" s="24"/>
      <c r="Y5487" s="24"/>
      <c r="Z5487" s="24"/>
      <c r="AA5487" s="24"/>
      <c r="AB5487" s="24"/>
      <c r="AC5487" s="24"/>
      <c r="AD5487" s="24"/>
      <c r="AE5487" s="24"/>
      <c r="AF5487" s="24"/>
      <c r="AG5487" s="24"/>
      <c r="AH5487" s="24"/>
      <c r="AI5487" s="24"/>
      <c r="AJ5487" s="24"/>
      <c r="AK5487" s="24"/>
      <c r="AL5487" s="24"/>
      <c r="AM5487" s="24"/>
      <c r="AN5487" s="24"/>
      <c r="AO5487" s="24"/>
      <c r="AP5487" s="24"/>
      <c r="AQ5487" s="24"/>
      <c r="AR5487" s="24"/>
      <c r="AS5487" s="24"/>
      <c r="AT5487" s="208"/>
      <c r="AU5487" s="208"/>
      <c r="AV5487" s="24"/>
      <c r="AW5487" s="24"/>
      <c r="AX5487" s="24"/>
      <c r="AY5487" s="208"/>
      <c r="AZ5487" s="208"/>
      <c r="BA5487" s="208"/>
      <c r="BB5487" s="21">
        <v>42.744</v>
      </c>
      <c r="BC5487" s="21"/>
      <c r="BD5487" s="22">
        <f t="shared" si="553"/>
        <v>57.451612903225808</v>
      </c>
      <c r="BE5487" s="21"/>
      <c r="BF5487" s="2">
        <v>4290</v>
      </c>
      <c r="BG5487" s="10"/>
      <c r="BH5487" s="21">
        <f t="shared" si="554"/>
        <v>0</v>
      </c>
      <c r="BI5487" s="22">
        <f t="shared" si="554"/>
        <v>4.2744000000000004E-2</v>
      </c>
      <c r="BJ5487" s="21"/>
      <c r="BK5487" s="21"/>
      <c r="BL5487" s="22"/>
      <c r="BM5487" s="21"/>
      <c r="BN5487" s="21"/>
      <c r="BO5487" s="22"/>
      <c r="BP5487" s="21"/>
    </row>
    <row r="5488" spans="1:68" ht="11.1" hidden="1" customHeight="1" outlineLevel="2" x14ac:dyDescent="0.2">
      <c r="A5488" s="10"/>
      <c r="B5488" s="18"/>
      <c r="C5488" s="18"/>
      <c r="D5488" s="18"/>
      <c r="E5488" s="23" t="s">
        <v>4819</v>
      </c>
      <c r="F5488" s="24"/>
      <c r="G5488" s="24"/>
      <c r="H5488" s="24"/>
      <c r="I5488" s="24"/>
      <c r="J5488" s="24"/>
      <c r="K5488" s="24"/>
      <c r="L5488" s="24"/>
      <c r="M5488" s="24"/>
      <c r="N5488" s="24"/>
      <c r="O5488" s="24"/>
      <c r="P5488" s="24"/>
      <c r="Q5488" s="24"/>
      <c r="R5488" s="24"/>
      <c r="S5488" s="24"/>
      <c r="T5488" s="24"/>
      <c r="U5488" s="24"/>
      <c r="V5488" s="24"/>
      <c r="W5488" s="24"/>
      <c r="X5488" s="24"/>
      <c r="Y5488" s="24"/>
      <c r="Z5488" s="24"/>
      <c r="AA5488" s="24"/>
      <c r="AB5488" s="24"/>
      <c r="AC5488" s="24"/>
      <c r="AD5488" s="24"/>
      <c r="AE5488" s="24"/>
      <c r="AF5488" s="24"/>
      <c r="AG5488" s="24"/>
      <c r="AH5488" s="24"/>
      <c r="AI5488" s="24"/>
      <c r="AJ5488" s="24"/>
      <c r="AK5488" s="24"/>
      <c r="AL5488" s="24"/>
      <c r="AM5488" s="24"/>
      <c r="AN5488" s="24"/>
      <c r="AO5488" s="24"/>
      <c r="AP5488" s="24"/>
      <c r="AQ5488" s="24"/>
      <c r="AR5488" s="24"/>
      <c r="AS5488" s="24"/>
      <c r="AT5488" s="24"/>
      <c r="AU5488" s="24"/>
      <c r="AV5488" s="24"/>
      <c r="AW5488" s="24"/>
      <c r="AX5488" s="24"/>
      <c r="AY5488" s="24"/>
      <c r="AZ5488" s="24"/>
      <c r="BA5488" s="208">
        <v>252.66</v>
      </c>
      <c r="BB5488" s="21">
        <v>621.21699999999998</v>
      </c>
      <c r="BC5488" s="21"/>
      <c r="BD5488" s="22">
        <f t="shared" si="553"/>
        <v>834.9690860215054</v>
      </c>
      <c r="BE5488" s="21"/>
      <c r="BG5488" s="10"/>
      <c r="BH5488" s="21">
        <f t="shared" si="554"/>
        <v>0</v>
      </c>
      <c r="BI5488" s="22">
        <f t="shared" si="554"/>
        <v>0.62121700000000002</v>
      </c>
      <c r="BJ5488" s="21"/>
      <c r="BK5488" s="21">
        <v>0</v>
      </c>
      <c r="BL5488" s="22">
        <v>1.8636509999999999</v>
      </c>
      <c r="BM5488" s="21"/>
      <c r="BN5488" s="21">
        <f t="shared" si="552"/>
        <v>0</v>
      </c>
      <c r="BO5488" s="22">
        <f t="shared" si="552"/>
        <v>7.4546039999999998</v>
      </c>
      <c r="BP5488" s="21">
        <f t="shared" si="552"/>
        <v>0</v>
      </c>
    </row>
    <row r="5489" spans="1:68" ht="11.1" hidden="1" customHeight="1" outlineLevel="2" x14ac:dyDescent="0.2">
      <c r="A5489" s="10"/>
      <c r="B5489" s="18"/>
      <c r="C5489" s="18"/>
      <c r="D5489" s="18"/>
      <c r="E5489" s="23" t="s">
        <v>4820</v>
      </c>
      <c r="F5489" s="24"/>
      <c r="G5489" s="24"/>
      <c r="H5489" s="24"/>
      <c r="I5489" s="24"/>
      <c r="J5489" s="24"/>
      <c r="K5489" s="24"/>
      <c r="L5489" s="24"/>
      <c r="M5489" s="24"/>
      <c r="N5489" s="24"/>
      <c r="O5489" s="24"/>
      <c r="P5489" s="24"/>
      <c r="Q5489" s="24"/>
      <c r="R5489" s="24"/>
      <c r="S5489" s="24"/>
      <c r="T5489" s="24"/>
      <c r="U5489" s="24"/>
      <c r="V5489" s="24"/>
      <c r="W5489" s="24"/>
      <c r="X5489" s="24"/>
      <c r="Y5489" s="24"/>
      <c r="Z5489" s="24"/>
      <c r="AA5489" s="24"/>
      <c r="AB5489" s="24"/>
      <c r="AC5489" s="24"/>
      <c r="AD5489" s="24"/>
      <c r="AE5489" s="24"/>
      <c r="AF5489" s="24"/>
      <c r="AG5489" s="24"/>
      <c r="AH5489" s="24"/>
      <c r="AI5489" s="24"/>
      <c r="AJ5489" s="24"/>
      <c r="AK5489" s="24"/>
      <c r="AL5489" s="24"/>
      <c r="AM5489" s="24"/>
      <c r="AN5489" s="24"/>
      <c r="AO5489" s="24"/>
      <c r="AP5489" s="24"/>
      <c r="AQ5489" s="24"/>
      <c r="AR5489" s="24"/>
      <c r="AS5489" s="24"/>
      <c r="AT5489" s="208">
        <v>229.756</v>
      </c>
      <c r="AU5489" s="208">
        <v>135.501</v>
      </c>
      <c r="AV5489" s="208">
        <v>48.578000000000003</v>
      </c>
      <c r="AW5489" s="208">
        <v>43.024999999999999</v>
      </c>
      <c r="AX5489" s="208">
        <v>43.511000000000003</v>
      </c>
      <c r="AY5489" s="208">
        <v>132.89699999999999</v>
      </c>
      <c r="AZ5489" s="208">
        <v>231.755</v>
      </c>
      <c r="BA5489" s="208">
        <v>394.62299999999999</v>
      </c>
      <c r="BB5489" s="21">
        <v>202.93100000000001</v>
      </c>
      <c r="BC5489" s="21"/>
      <c r="BD5489" s="22">
        <f t="shared" si="553"/>
        <v>272.75672043010752</v>
      </c>
      <c r="BE5489" s="21"/>
      <c r="BG5489" s="10"/>
      <c r="BH5489" s="21">
        <f t="shared" si="554"/>
        <v>0</v>
      </c>
      <c r="BI5489" s="22">
        <f t="shared" si="554"/>
        <v>0.202931</v>
      </c>
      <c r="BJ5489" s="21"/>
      <c r="BK5489" s="21">
        <v>0</v>
      </c>
      <c r="BL5489" s="22">
        <v>0.60879300000000003</v>
      </c>
      <c r="BM5489" s="21"/>
      <c r="BN5489" s="21">
        <f t="shared" si="552"/>
        <v>0</v>
      </c>
      <c r="BO5489" s="22">
        <f t="shared" si="552"/>
        <v>2.4351720000000001</v>
      </c>
      <c r="BP5489" s="21">
        <f t="shared" si="552"/>
        <v>0</v>
      </c>
    </row>
    <row r="5490" spans="1:68" ht="11.1" hidden="1" customHeight="1" outlineLevel="2" x14ac:dyDescent="0.2">
      <c r="A5490" s="10"/>
      <c r="B5490" s="18"/>
      <c r="C5490" s="18"/>
      <c r="D5490" s="18"/>
      <c r="E5490" s="23" t="s">
        <v>4821</v>
      </c>
      <c r="F5490" s="24"/>
      <c r="G5490" s="24"/>
      <c r="H5490" s="24"/>
      <c r="I5490" s="24"/>
      <c r="J5490" s="24"/>
      <c r="K5490" s="24"/>
      <c r="L5490" s="24"/>
      <c r="M5490" s="24"/>
      <c r="N5490" s="24"/>
      <c r="O5490" s="24"/>
      <c r="P5490" s="24"/>
      <c r="Q5490" s="24"/>
      <c r="R5490" s="24"/>
      <c r="S5490" s="24"/>
      <c r="T5490" s="24"/>
      <c r="U5490" s="24"/>
      <c r="V5490" s="24"/>
      <c r="W5490" s="24"/>
      <c r="X5490" s="24"/>
      <c r="Y5490" s="24"/>
      <c r="Z5490" s="24"/>
      <c r="AA5490" s="24"/>
      <c r="AB5490" s="24"/>
      <c r="AC5490" s="24"/>
      <c r="AD5490" s="24"/>
      <c r="AE5490" s="24"/>
      <c r="AF5490" s="24"/>
      <c r="AG5490" s="24"/>
      <c r="AH5490" s="24"/>
      <c r="AI5490" s="24"/>
      <c r="AJ5490" s="24"/>
      <c r="AK5490" s="24"/>
      <c r="AL5490" s="24"/>
      <c r="AM5490" s="24"/>
      <c r="AN5490" s="24"/>
      <c r="AO5490" s="24"/>
      <c r="AP5490" s="24"/>
      <c r="AQ5490" s="24"/>
      <c r="AR5490" s="24"/>
      <c r="AS5490" s="24"/>
      <c r="AT5490" s="208">
        <v>83.724999999999994</v>
      </c>
      <c r="AU5490" s="208">
        <v>37.709000000000003</v>
      </c>
      <c r="AV5490" s="208">
        <v>12.819000000000001</v>
      </c>
      <c r="AW5490" s="208">
        <v>11.888999999999999</v>
      </c>
      <c r="AX5490" s="208">
        <v>12.407</v>
      </c>
      <c r="AY5490" s="208">
        <v>39.75</v>
      </c>
      <c r="AZ5490" s="208">
        <v>79.325000000000003</v>
      </c>
      <c r="BA5490" s="208">
        <v>134.905</v>
      </c>
      <c r="BB5490" s="21">
        <v>540.39599999999996</v>
      </c>
      <c r="BC5490" s="21"/>
      <c r="BD5490" s="22">
        <f t="shared" si="553"/>
        <v>726.33870967741927</v>
      </c>
      <c r="BE5490" s="21"/>
      <c r="BG5490" s="10"/>
      <c r="BH5490" s="21">
        <f t="shared" si="554"/>
        <v>0</v>
      </c>
      <c r="BI5490" s="22">
        <f t="shared" si="554"/>
        <v>0.54039599999999988</v>
      </c>
      <c r="BJ5490" s="21"/>
      <c r="BK5490" s="21">
        <v>0</v>
      </c>
      <c r="BL5490" s="22">
        <v>1.6211879999999996</v>
      </c>
      <c r="BM5490" s="21"/>
      <c r="BN5490" s="21">
        <f t="shared" si="552"/>
        <v>0</v>
      </c>
      <c r="BO5490" s="22">
        <f t="shared" si="552"/>
        <v>6.4847519999999985</v>
      </c>
      <c r="BP5490" s="21">
        <f t="shared" si="552"/>
        <v>0</v>
      </c>
    </row>
    <row r="5491" spans="1:68" ht="11.1" hidden="1" customHeight="1" outlineLevel="2" x14ac:dyDescent="0.2">
      <c r="A5491" s="10"/>
      <c r="B5491" s="18"/>
      <c r="C5491" s="18"/>
      <c r="D5491" s="18"/>
      <c r="E5491" s="23" t="s">
        <v>4822</v>
      </c>
      <c r="F5491" s="24"/>
      <c r="G5491" s="24"/>
      <c r="H5491" s="24"/>
      <c r="I5491" s="24"/>
      <c r="J5491" s="24"/>
      <c r="K5491" s="24"/>
      <c r="L5491" s="24"/>
      <c r="M5491" s="24"/>
      <c r="N5491" s="24"/>
      <c r="O5491" s="24"/>
      <c r="P5491" s="24"/>
      <c r="Q5491" s="24"/>
      <c r="R5491" s="24"/>
      <c r="S5491" s="24"/>
      <c r="T5491" s="24"/>
      <c r="U5491" s="24"/>
      <c r="V5491" s="24"/>
      <c r="W5491" s="24"/>
      <c r="X5491" s="24"/>
      <c r="Y5491" s="24"/>
      <c r="Z5491" s="24"/>
      <c r="AA5491" s="24"/>
      <c r="AB5491" s="24"/>
      <c r="AC5491" s="24"/>
      <c r="AD5491" s="24"/>
      <c r="AE5491" s="24"/>
      <c r="AF5491" s="24"/>
      <c r="AG5491" s="24"/>
      <c r="AH5491" s="24"/>
      <c r="AI5491" s="24"/>
      <c r="AJ5491" s="24"/>
      <c r="AK5491" s="24"/>
      <c r="AL5491" s="24"/>
      <c r="AM5491" s="24"/>
      <c r="AN5491" s="24"/>
      <c r="AO5491" s="24"/>
      <c r="AP5491" s="24"/>
      <c r="AQ5491" s="24"/>
      <c r="AR5491" s="24"/>
      <c r="AS5491" s="24"/>
      <c r="AT5491" s="208">
        <v>195.934</v>
      </c>
      <c r="AU5491" s="208">
        <v>64.435000000000002</v>
      </c>
      <c r="AV5491" s="24"/>
      <c r="AW5491" s="24"/>
      <c r="AX5491" s="24"/>
      <c r="AY5491" s="208">
        <v>54.143999999999998</v>
      </c>
      <c r="AZ5491" s="208">
        <v>189.428</v>
      </c>
      <c r="BA5491" s="208">
        <v>351.971</v>
      </c>
      <c r="BB5491" s="21">
        <v>741.44600000000003</v>
      </c>
      <c r="BC5491" s="21"/>
      <c r="BD5491" s="22">
        <f t="shared" si="553"/>
        <v>996.56720430107532</v>
      </c>
      <c r="BE5491" s="21"/>
      <c r="BG5491" s="10"/>
      <c r="BH5491" s="21">
        <f t="shared" si="554"/>
        <v>0</v>
      </c>
      <c r="BI5491" s="22">
        <f t="shared" si="554"/>
        <v>0.74144600000000005</v>
      </c>
      <c r="BJ5491" s="21"/>
      <c r="BK5491" s="21">
        <v>0</v>
      </c>
      <c r="BL5491" s="22">
        <v>2.2243380000000004</v>
      </c>
      <c r="BM5491" s="21"/>
      <c r="BN5491" s="21">
        <f t="shared" si="552"/>
        <v>0</v>
      </c>
      <c r="BO5491" s="22">
        <f t="shared" si="552"/>
        <v>8.8973520000000015</v>
      </c>
      <c r="BP5491" s="21">
        <f t="shared" si="552"/>
        <v>0</v>
      </c>
    </row>
    <row r="5492" spans="1:68" ht="11.1" hidden="1" customHeight="1" outlineLevel="2" x14ac:dyDescent="0.2">
      <c r="A5492" s="10"/>
      <c r="B5492" s="18"/>
      <c r="C5492" s="18"/>
      <c r="D5492" s="18"/>
      <c r="E5492" s="23" t="s">
        <v>4823</v>
      </c>
      <c r="F5492" s="24"/>
      <c r="G5492" s="24"/>
      <c r="H5492" s="24"/>
      <c r="I5492" s="24"/>
      <c r="J5492" s="24"/>
      <c r="K5492" s="24"/>
      <c r="L5492" s="24"/>
      <c r="M5492" s="24"/>
      <c r="N5492" s="24"/>
      <c r="O5492" s="24"/>
      <c r="P5492" s="24"/>
      <c r="Q5492" s="24"/>
      <c r="R5492" s="24"/>
      <c r="S5492" s="24"/>
      <c r="T5492" s="24"/>
      <c r="U5492" s="24"/>
      <c r="V5492" s="24"/>
      <c r="W5492" s="24"/>
      <c r="X5492" s="24"/>
      <c r="Y5492" s="24"/>
      <c r="Z5492" s="24"/>
      <c r="AA5492" s="24"/>
      <c r="AB5492" s="24"/>
      <c r="AC5492" s="24"/>
      <c r="AD5492" s="24"/>
      <c r="AE5492" s="24"/>
      <c r="AF5492" s="24"/>
      <c r="AG5492" s="24"/>
      <c r="AH5492" s="24"/>
      <c r="AI5492" s="24"/>
      <c r="AJ5492" s="24"/>
      <c r="AK5492" s="24"/>
      <c r="AL5492" s="24"/>
      <c r="AM5492" s="24"/>
      <c r="AN5492" s="24"/>
      <c r="AO5492" s="24"/>
      <c r="AP5492" s="24"/>
      <c r="AQ5492" s="24"/>
      <c r="AR5492" s="24"/>
      <c r="AS5492" s="24"/>
      <c r="AT5492" s="208">
        <v>276.709</v>
      </c>
      <c r="AU5492" s="208">
        <v>176.25700000000001</v>
      </c>
      <c r="AV5492" s="208">
        <v>58.337000000000003</v>
      </c>
      <c r="AW5492" s="208">
        <v>44.947000000000003</v>
      </c>
      <c r="AX5492" s="208">
        <v>48.639000000000003</v>
      </c>
      <c r="AY5492" s="208">
        <v>192.542</v>
      </c>
      <c r="AZ5492" s="208">
        <v>297.69499999999999</v>
      </c>
      <c r="BA5492" s="208">
        <v>517.61900000000003</v>
      </c>
      <c r="BB5492" s="21">
        <v>523.54600000000005</v>
      </c>
      <c r="BC5492" s="21"/>
      <c r="BD5492" s="22">
        <f t="shared" si="553"/>
        <v>703.69086021505382</v>
      </c>
      <c r="BE5492" s="21"/>
      <c r="BG5492" s="10"/>
      <c r="BH5492" s="21">
        <f t="shared" si="554"/>
        <v>0</v>
      </c>
      <c r="BI5492" s="22">
        <f t="shared" si="554"/>
        <v>0.52354600000000007</v>
      </c>
      <c r="BJ5492" s="21"/>
      <c r="BK5492" s="21">
        <v>0</v>
      </c>
      <c r="BL5492" s="22">
        <v>1.5706380000000002</v>
      </c>
      <c r="BM5492" s="21"/>
      <c r="BN5492" s="21">
        <f t="shared" si="552"/>
        <v>0</v>
      </c>
      <c r="BO5492" s="22">
        <f t="shared" si="552"/>
        <v>6.2825520000000008</v>
      </c>
      <c r="BP5492" s="21">
        <f t="shared" si="552"/>
        <v>0</v>
      </c>
    </row>
    <row r="5493" spans="1:68" ht="11.1" hidden="1" customHeight="1" outlineLevel="2" x14ac:dyDescent="0.2">
      <c r="A5493" s="10"/>
      <c r="B5493" s="18"/>
      <c r="C5493" s="18"/>
      <c r="D5493" s="18"/>
      <c r="E5493" s="23" t="s">
        <v>4824</v>
      </c>
      <c r="F5493" s="24"/>
      <c r="G5493" s="24"/>
      <c r="H5493" s="24"/>
      <c r="I5493" s="24"/>
      <c r="J5493" s="24"/>
      <c r="K5493" s="24"/>
      <c r="L5493" s="24"/>
      <c r="M5493" s="24"/>
      <c r="N5493" s="24"/>
      <c r="O5493" s="24"/>
      <c r="P5493" s="24"/>
      <c r="Q5493" s="24"/>
      <c r="R5493" s="24"/>
      <c r="S5493" s="24"/>
      <c r="T5493" s="24"/>
      <c r="U5493" s="24"/>
      <c r="V5493" s="24"/>
      <c r="W5493" s="24"/>
      <c r="X5493" s="24"/>
      <c r="Y5493" s="24"/>
      <c r="Z5493" s="24"/>
      <c r="AA5493" s="24"/>
      <c r="AB5493" s="24"/>
      <c r="AC5493" s="24"/>
      <c r="AD5493" s="24"/>
      <c r="AE5493" s="24"/>
      <c r="AF5493" s="24"/>
      <c r="AG5493" s="24"/>
      <c r="AH5493" s="24"/>
      <c r="AI5493" s="24"/>
      <c r="AJ5493" s="24"/>
      <c r="AK5493" s="24"/>
      <c r="AL5493" s="24"/>
      <c r="AM5493" s="24"/>
      <c r="AN5493" s="24"/>
      <c r="AO5493" s="24"/>
      <c r="AP5493" s="24"/>
      <c r="AQ5493" s="24"/>
      <c r="AR5493" s="24"/>
      <c r="AS5493" s="24"/>
      <c r="AT5493" s="208">
        <v>173.07499999999999</v>
      </c>
      <c r="AU5493" s="208">
        <v>145.625</v>
      </c>
      <c r="AV5493" s="208">
        <v>281.50099999999998</v>
      </c>
      <c r="AW5493" s="208">
        <v>297.02999999999997</v>
      </c>
      <c r="AX5493" s="208">
        <v>312.60700000000003</v>
      </c>
      <c r="AY5493" s="208">
        <v>180.255</v>
      </c>
      <c r="AZ5493" s="208">
        <v>263.27300000000002</v>
      </c>
      <c r="BA5493" s="208">
        <v>394.22800000000001</v>
      </c>
      <c r="BB5493" s="21">
        <v>429.91899999999998</v>
      </c>
      <c r="BC5493" s="21"/>
      <c r="BD5493" s="22">
        <f t="shared" si="553"/>
        <v>577.8481182795698</v>
      </c>
      <c r="BE5493" s="21"/>
      <c r="BG5493" s="10"/>
      <c r="BH5493" s="21">
        <f t="shared" si="554"/>
        <v>0</v>
      </c>
      <c r="BI5493" s="22">
        <f t="shared" si="554"/>
        <v>0.42991899999999988</v>
      </c>
      <c r="BJ5493" s="21"/>
      <c r="BK5493" s="21">
        <v>0</v>
      </c>
      <c r="BL5493" s="22">
        <v>1.2897569999999996</v>
      </c>
      <c r="BM5493" s="21"/>
      <c r="BN5493" s="21">
        <f t="shared" si="552"/>
        <v>0</v>
      </c>
      <c r="BO5493" s="22">
        <f t="shared" si="552"/>
        <v>5.1590279999999984</v>
      </c>
      <c r="BP5493" s="21">
        <f t="shared" si="552"/>
        <v>0</v>
      </c>
    </row>
    <row r="5494" spans="1:68" ht="11.1" hidden="1" customHeight="1" outlineLevel="2" x14ac:dyDescent="0.2">
      <c r="A5494" s="10"/>
      <c r="B5494" s="18"/>
      <c r="C5494" s="18"/>
      <c r="D5494" s="18"/>
      <c r="E5494" s="23" t="s">
        <v>4825</v>
      </c>
      <c r="F5494" s="24"/>
      <c r="G5494" s="24"/>
      <c r="H5494" s="24"/>
      <c r="I5494" s="24"/>
      <c r="J5494" s="24"/>
      <c r="K5494" s="24"/>
      <c r="L5494" s="24"/>
      <c r="M5494" s="24"/>
      <c r="N5494" s="24"/>
      <c r="O5494" s="24"/>
      <c r="P5494" s="24"/>
      <c r="Q5494" s="24"/>
      <c r="R5494" s="24"/>
      <c r="S5494" s="24"/>
      <c r="T5494" s="24"/>
      <c r="U5494" s="24"/>
      <c r="V5494" s="24"/>
      <c r="W5494" s="24"/>
      <c r="X5494" s="24"/>
      <c r="Y5494" s="24"/>
      <c r="Z5494" s="24"/>
      <c r="AA5494" s="24"/>
      <c r="AB5494" s="24"/>
      <c r="AC5494" s="24"/>
      <c r="AD5494" s="24"/>
      <c r="AE5494" s="24"/>
      <c r="AF5494" s="24"/>
      <c r="AG5494" s="24"/>
      <c r="AH5494" s="24"/>
      <c r="AI5494" s="24"/>
      <c r="AJ5494" s="24"/>
      <c r="AK5494" s="24"/>
      <c r="AL5494" s="24"/>
      <c r="AM5494" s="24"/>
      <c r="AN5494" s="24"/>
      <c r="AO5494" s="24"/>
      <c r="AP5494" s="24"/>
      <c r="AQ5494" s="24"/>
      <c r="AR5494" s="24"/>
      <c r="AS5494" s="24"/>
      <c r="AT5494" s="208">
        <v>168.31700000000001</v>
      </c>
      <c r="AU5494" s="208">
        <v>91.75</v>
      </c>
      <c r="AV5494" s="208">
        <v>23.286000000000001</v>
      </c>
      <c r="AW5494" s="208">
        <v>0.81299999999999994</v>
      </c>
      <c r="AX5494" s="208">
        <v>9.5229999999999997</v>
      </c>
      <c r="AY5494" s="208">
        <v>91.56</v>
      </c>
      <c r="AZ5494" s="208">
        <v>175.71700000000001</v>
      </c>
      <c r="BA5494" s="208">
        <v>310.40100000000001</v>
      </c>
      <c r="BB5494" s="21">
        <v>545.41499999999996</v>
      </c>
      <c r="BC5494" s="21"/>
      <c r="BD5494" s="22">
        <f t="shared" si="553"/>
        <v>733.08467741935476</v>
      </c>
      <c r="BE5494" s="21"/>
      <c r="BG5494" s="10"/>
      <c r="BH5494" s="21">
        <f t="shared" si="554"/>
        <v>0</v>
      </c>
      <c r="BI5494" s="22">
        <f t="shared" si="554"/>
        <v>0.54541499999999998</v>
      </c>
      <c r="BJ5494" s="21"/>
      <c r="BK5494" s="21">
        <v>0</v>
      </c>
      <c r="BL5494" s="22">
        <v>1.6362449999999999</v>
      </c>
      <c r="BM5494" s="21"/>
      <c r="BN5494" s="21">
        <f t="shared" si="552"/>
        <v>0</v>
      </c>
      <c r="BO5494" s="22">
        <f t="shared" si="552"/>
        <v>6.5449799999999998</v>
      </c>
      <c r="BP5494" s="21">
        <f t="shared" si="552"/>
        <v>0</v>
      </c>
    </row>
    <row r="5495" spans="1:68" ht="11.1" hidden="1" customHeight="1" outlineLevel="2" x14ac:dyDescent="0.2">
      <c r="A5495" s="10"/>
      <c r="B5495" s="18"/>
      <c r="C5495" s="18"/>
      <c r="D5495" s="18"/>
      <c r="E5495" s="23" t="s">
        <v>4826</v>
      </c>
      <c r="F5495" s="24"/>
      <c r="G5495" s="24"/>
      <c r="H5495" s="24"/>
      <c r="I5495" s="24"/>
      <c r="J5495" s="24"/>
      <c r="K5495" s="24"/>
      <c r="L5495" s="24"/>
      <c r="M5495" s="24"/>
      <c r="N5495" s="24"/>
      <c r="O5495" s="24"/>
      <c r="P5495" s="24"/>
      <c r="Q5495" s="24"/>
      <c r="R5495" s="24"/>
      <c r="S5495" s="24"/>
      <c r="T5495" s="24"/>
      <c r="U5495" s="24"/>
      <c r="V5495" s="24"/>
      <c r="W5495" s="24"/>
      <c r="X5495" s="24"/>
      <c r="Y5495" s="24"/>
      <c r="Z5495" s="24"/>
      <c r="AA5495" s="24"/>
      <c r="AB5495" s="24"/>
      <c r="AC5495" s="24"/>
      <c r="AD5495" s="24"/>
      <c r="AE5495" s="24"/>
      <c r="AF5495" s="24"/>
      <c r="AG5495" s="24"/>
      <c r="AH5495" s="24"/>
      <c r="AI5495" s="24"/>
      <c r="AJ5495" s="24"/>
      <c r="AK5495" s="24"/>
      <c r="AL5495" s="24"/>
      <c r="AM5495" s="24"/>
      <c r="AN5495" s="24"/>
      <c r="AO5495" s="24"/>
      <c r="AP5495" s="24"/>
      <c r="AQ5495" s="24"/>
      <c r="AR5495" s="24"/>
      <c r="AS5495" s="24"/>
      <c r="AT5495" s="208">
        <v>139.13999999999999</v>
      </c>
      <c r="AU5495" s="208">
        <v>58.896999999999998</v>
      </c>
      <c r="AV5495" s="24"/>
      <c r="AW5495" s="24"/>
      <c r="AX5495" s="24"/>
      <c r="AY5495" s="208">
        <v>62.350999999999999</v>
      </c>
      <c r="AZ5495" s="208">
        <v>139.411</v>
      </c>
      <c r="BA5495" s="208">
        <v>240.1</v>
      </c>
      <c r="BB5495" s="21">
        <v>316.13099999999997</v>
      </c>
      <c r="BC5495" s="21"/>
      <c r="BD5495" s="22">
        <f t="shared" si="553"/>
        <v>424.9072580645161</v>
      </c>
      <c r="BE5495" s="21"/>
      <c r="BG5495" s="10"/>
      <c r="BH5495" s="21">
        <f t="shared" si="554"/>
        <v>0</v>
      </c>
      <c r="BI5495" s="22">
        <f t="shared" si="554"/>
        <v>0.316131</v>
      </c>
      <c r="BJ5495" s="21"/>
      <c r="BK5495" s="21">
        <v>0</v>
      </c>
      <c r="BL5495" s="22">
        <v>0.94839300000000004</v>
      </c>
      <c r="BM5495" s="21"/>
      <c r="BN5495" s="21">
        <f t="shared" si="552"/>
        <v>0</v>
      </c>
      <c r="BO5495" s="22">
        <f t="shared" si="552"/>
        <v>3.7935720000000002</v>
      </c>
      <c r="BP5495" s="21">
        <f t="shared" si="552"/>
        <v>0</v>
      </c>
    </row>
    <row r="5496" spans="1:68" ht="11.1" hidden="1" customHeight="1" outlineLevel="2" x14ac:dyDescent="0.2">
      <c r="A5496" s="10"/>
      <c r="B5496" s="18"/>
      <c r="C5496" s="18"/>
      <c r="D5496" s="18"/>
      <c r="E5496" s="23" t="s">
        <v>4827</v>
      </c>
      <c r="F5496" s="24"/>
      <c r="G5496" s="24"/>
      <c r="H5496" s="24"/>
      <c r="I5496" s="24"/>
      <c r="J5496" s="24"/>
      <c r="K5496" s="24"/>
      <c r="L5496" s="24"/>
      <c r="M5496" s="24"/>
      <c r="N5496" s="24"/>
      <c r="O5496" s="24"/>
      <c r="P5496" s="24"/>
      <c r="Q5496" s="24"/>
      <c r="R5496" s="24"/>
      <c r="S5496" s="24"/>
      <c r="T5496" s="24"/>
      <c r="U5496" s="24"/>
      <c r="V5496" s="24"/>
      <c r="W5496" s="24"/>
      <c r="X5496" s="24"/>
      <c r="Y5496" s="24"/>
      <c r="Z5496" s="24"/>
      <c r="AA5496" s="24"/>
      <c r="AB5496" s="24"/>
      <c r="AC5496" s="24"/>
      <c r="AD5496" s="24"/>
      <c r="AE5496" s="24"/>
      <c r="AF5496" s="24"/>
      <c r="AG5496" s="24"/>
      <c r="AH5496" s="24"/>
      <c r="AI5496" s="24"/>
      <c r="AJ5496" s="24"/>
      <c r="AK5496" s="24"/>
      <c r="AL5496" s="24"/>
      <c r="AM5496" s="24"/>
      <c r="AN5496" s="24"/>
      <c r="AO5496" s="24"/>
      <c r="AP5496" s="24"/>
      <c r="AQ5496" s="24"/>
      <c r="AR5496" s="24"/>
      <c r="AS5496" s="24"/>
      <c r="AT5496" s="208">
        <v>120.467</v>
      </c>
      <c r="AU5496" s="208">
        <v>50.985999999999997</v>
      </c>
      <c r="AV5496" s="24"/>
      <c r="AW5496" s="24"/>
      <c r="AX5496" s="24"/>
      <c r="AY5496" s="208">
        <v>53.393000000000001</v>
      </c>
      <c r="AZ5496" s="208">
        <v>118.806</v>
      </c>
      <c r="BA5496" s="208">
        <v>208.74299999999999</v>
      </c>
      <c r="BB5496" s="21">
        <v>233.709</v>
      </c>
      <c r="BC5496" s="21"/>
      <c r="BD5496" s="22">
        <f t="shared" si="553"/>
        <v>314.125</v>
      </c>
      <c r="BE5496" s="21"/>
      <c r="BG5496" s="10"/>
      <c r="BH5496" s="21">
        <f t="shared" si="554"/>
        <v>0</v>
      </c>
      <c r="BI5496" s="22">
        <f t="shared" si="554"/>
        <v>0.233709</v>
      </c>
      <c r="BJ5496" s="21"/>
      <c r="BK5496" s="21">
        <v>0</v>
      </c>
      <c r="BL5496" s="22">
        <v>0.70112700000000006</v>
      </c>
      <c r="BM5496" s="21"/>
      <c r="BN5496" s="21">
        <f t="shared" si="552"/>
        <v>0</v>
      </c>
      <c r="BO5496" s="22">
        <f t="shared" si="552"/>
        <v>2.8045080000000002</v>
      </c>
      <c r="BP5496" s="21">
        <f t="shared" si="552"/>
        <v>0</v>
      </c>
    </row>
    <row r="5497" spans="1:68" ht="11.1" hidden="1" customHeight="1" outlineLevel="2" x14ac:dyDescent="0.2">
      <c r="A5497" s="10"/>
      <c r="B5497" s="18"/>
      <c r="C5497" s="18"/>
      <c r="D5497" s="18"/>
      <c r="E5497" s="23" t="s">
        <v>4828</v>
      </c>
      <c r="F5497" s="24"/>
      <c r="G5497" s="24"/>
      <c r="H5497" s="24"/>
      <c r="I5497" s="24"/>
      <c r="J5497" s="24"/>
      <c r="K5497" s="24"/>
      <c r="L5497" s="24"/>
      <c r="M5497" s="24"/>
      <c r="N5497" s="24"/>
      <c r="O5497" s="24"/>
      <c r="P5497" s="24"/>
      <c r="Q5497" s="24"/>
      <c r="R5497" s="24"/>
      <c r="S5497" s="24"/>
      <c r="T5497" s="24"/>
      <c r="U5497" s="24"/>
      <c r="V5497" s="24"/>
      <c r="W5497" s="24"/>
      <c r="X5497" s="24"/>
      <c r="Y5497" s="24"/>
      <c r="Z5497" s="24"/>
      <c r="AA5497" s="24"/>
      <c r="AB5497" s="24"/>
      <c r="AC5497" s="24"/>
      <c r="AD5497" s="24"/>
      <c r="AE5497" s="24"/>
      <c r="AF5497" s="24"/>
      <c r="AG5497" s="24"/>
      <c r="AH5497" s="24"/>
      <c r="AI5497" s="24"/>
      <c r="AJ5497" s="24"/>
      <c r="AK5497" s="24"/>
      <c r="AL5497" s="24"/>
      <c r="AM5497" s="24"/>
      <c r="AN5497" s="24"/>
      <c r="AO5497" s="24"/>
      <c r="AP5497" s="24"/>
      <c r="AQ5497" s="24"/>
      <c r="AR5497" s="24"/>
      <c r="AS5497" s="24"/>
      <c r="AT5497" s="208">
        <v>101.334</v>
      </c>
      <c r="AU5497" s="208">
        <v>14.853999999999999</v>
      </c>
      <c r="AV5497" s="24"/>
      <c r="AW5497" s="24"/>
      <c r="AX5497" s="24"/>
      <c r="AY5497" s="208">
        <v>31.234999999999999</v>
      </c>
      <c r="AZ5497" s="208">
        <v>105.38200000000001</v>
      </c>
      <c r="BA5497" s="208">
        <v>180.38200000000001</v>
      </c>
      <c r="BB5497" s="21">
        <v>408.68</v>
      </c>
      <c r="BC5497" s="21"/>
      <c r="BD5497" s="22">
        <f t="shared" si="553"/>
        <v>549.30107526881727</v>
      </c>
      <c r="BE5497" s="21"/>
      <c r="BG5497" s="10"/>
      <c r="BH5497" s="21">
        <f t="shared" si="554"/>
        <v>0</v>
      </c>
      <c r="BI5497" s="22">
        <f t="shared" si="554"/>
        <v>0.40867999999999999</v>
      </c>
      <c r="BJ5497" s="21"/>
      <c r="BK5497" s="21">
        <v>0</v>
      </c>
      <c r="BL5497" s="22">
        <v>1.22604</v>
      </c>
      <c r="BM5497" s="21"/>
      <c r="BN5497" s="21">
        <f t="shared" si="552"/>
        <v>0</v>
      </c>
      <c r="BO5497" s="22">
        <f t="shared" si="552"/>
        <v>4.9041600000000001</v>
      </c>
      <c r="BP5497" s="21">
        <f t="shared" si="552"/>
        <v>0</v>
      </c>
    </row>
    <row r="5498" spans="1:68" ht="11.1" hidden="1" customHeight="1" outlineLevel="2" x14ac:dyDescent="0.2">
      <c r="A5498" s="10"/>
      <c r="B5498" s="18"/>
      <c r="C5498" s="18"/>
      <c r="D5498" s="18"/>
      <c r="E5498" s="23" t="s">
        <v>4829</v>
      </c>
      <c r="F5498" s="24"/>
      <c r="G5498" s="24"/>
      <c r="H5498" s="24"/>
      <c r="I5498" s="24"/>
      <c r="J5498" s="24"/>
      <c r="K5498" s="24"/>
      <c r="L5498" s="24"/>
      <c r="M5498" s="24"/>
      <c r="N5498" s="24"/>
      <c r="O5498" s="24"/>
      <c r="P5498" s="24"/>
      <c r="Q5498" s="24"/>
      <c r="R5498" s="24"/>
      <c r="S5498" s="24"/>
      <c r="T5498" s="24"/>
      <c r="U5498" s="24"/>
      <c r="V5498" s="24"/>
      <c r="W5498" s="24"/>
      <c r="X5498" s="24"/>
      <c r="Y5498" s="24"/>
      <c r="Z5498" s="24"/>
      <c r="AA5498" s="24"/>
      <c r="AB5498" s="24"/>
      <c r="AC5498" s="24"/>
      <c r="AD5498" s="24"/>
      <c r="AE5498" s="24"/>
      <c r="AF5498" s="24"/>
      <c r="AG5498" s="24"/>
      <c r="AH5498" s="24"/>
      <c r="AI5498" s="24"/>
      <c r="AJ5498" s="24"/>
      <c r="AK5498" s="24"/>
      <c r="AL5498" s="24"/>
      <c r="AM5498" s="24"/>
      <c r="AN5498" s="24"/>
      <c r="AO5498" s="24"/>
      <c r="AP5498" s="24"/>
      <c r="AQ5498" s="24"/>
      <c r="AR5498" s="24"/>
      <c r="AS5498" s="24"/>
      <c r="AT5498" s="208">
        <v>164.751</v>
      </c>
      <c r="AU5498" s="208">
        <v>124.61</v>
      </c>
      <c r="AV5498" s="208">
        <v>6.085</v>
      </c>
      <c r="AW5498" s="24"/>
      <c r="AX5498" s="24"/>
      <c r="AY5498" s="208">
        <v>129.578</v>
      </c>
      <c r="AZ5498" s="208">
        <v>177.13399999999999</v>
      </c>
      <c r="BA5498" s="208">
        <v>290.97199999999998</v>
      </c>
      <c r="BB5498" s="21">
        <v>129.40799999999999</v>
      </c>
      <c r="BC5498" s="21"/>
      <c r="BD5498" s="22">
        <f t="shared" si="553"/>
        <v>173.93548387096772</v>
      </c>
      <c r="BE5498" s="21"/>
      <c r="BG5498" s="10"/>
      <c r="BH5498" s="21">
        <f t="shared" si="554"/>
        <v>0</v>
      </c>
      <c r="BI5498" s="22">
        <f t="shared" si="554"/>
        <v>0.129408</v>
      </c>
      <c r="BJ5498" s="21"/>
      <c r="BK5498" s="21">
        <v>0</v>
      </c>
      <c r="BL5498" s="22">
        <v>0.38822400000000001</v>
      </c>
      <c r="BM5498" s="21"/>
      <c r="BN5498" s="21">
        <f t="shared" si="552"/>
        <v>0</v>
      </c>
      <c r="BO5498" s="22">
        <f t="shared" si="552"/>
        <v>1.5528960000000001</v>
      </c>
      <c r="BP5498" s="21">
        <f t="shared" si="552"/>
        <v>0</v>
      </c>
    </row>
    <row r="5499" spans="1:68" ht="11.1" hidden="1" customHeight="1" outlineLevel="2" x14ac:dyDescent="0.2">
      <c r="A5499" s="10"/>
      <c r="B5499" s="18"/>
      <c r="C5499" s="18"/>
      <c r="D5499" s="18"/>
      <c r="E5499" s="23" t="s">
        <v>4830</v>
      </c>
      <c r="F5499" s="24"/>
      <c r="G5499" s="24"/>
      <c r="H5499" s="24"/>
      <c r="I5499" s="24"/>
      <c r="J5499" s="24"/>
      <c r="K5499" s="24"/>
      <c r="L5499" s="24"/>
      <c r="M5499" s="24"/>
      <c r="N5499" s="24"/>
      <c r="O5499" s="24"/>
      <c r="P5499" s="24"/>
      <c r="Q5499" s="24"/>
      <c r="R5499" s="24"/>
      <c r="S5499" s="24"/>
      <c r="T5499" s="24"/>
      <c r="U5499" s="24"/>
      <c r="V5499" s="24"/>
      <c r="W5499" s="24"/>
      <c r="X5499" s="24"/>
      <c r="Y5499" s="24"/>
      <c r="Z5499" s="24"/>
      <c r="AA5499" s="24"/>
      <c r="AB5499" s="24"/>
      <c r="AC5499" s="24"/>
      <c r="AD5499" s="24"/>
      <c r="AE5499" s="24"/>
      <c r="AF5499" s="24"/>
      <c r="AG5499" s="24"/>
      <c r="AH5499" s="24"/>
      <c r="AI5499" s="24"/>
      <c r="AJ5499" s="24"/>
      <c r="AK5499" s="24"/>
      <c r="AL5499" s="24"/>
      <c r="AM5499" s="24"/>
      <c r="AN5499" s="24"/>
      <c r="AO5499" s="24"/>
      <c r="AP5499" s="24"/>
      <c r="AQ5499" s="24"/>
      <c r="AR5499" s="24"/>
      <c r="AS5499" s="24"/>
      <c r="AT5499" s="208">
        <v>50.673999999999999</v>
      </c>
      <c r="AU5499" s="208">
        <v>22.745999999999999</v>
      </c>
      <c r="AV5499" s="24"/>
      <c r="AW5499" s="24"/>
      <c r="AX5499" s="24"/>
      <c r="AY5499" s="208">
        <v>30.603999999999999</v>
      </c>
      <c r="AZ5499" s="208">
        <v>59.45</v>
      </c>
      <c r="BA5499" s="208">
        <v>98.337000000000003</v>
      </c>
      <c r="BB5499" s="21">
        <v>372.98099999999999</v>
      </c>
      <c r="BC5499" s="21"/>
      <c r="BD5499" s="22">
        <f t="shared" si="553"/>
        <v>501.31854838709677</v>
      </c>
      <c r="BE5499" s="21"/>
      <c r="BG5499" s="10"/>
      <c r="BH5499" s="21">
        <f t="shared" si="554"/>
        <v>0</v>
      </c>
      <c r="BI5499" s="22">
        <f t="shared" si="554"/>
        <v>0.37298100000000001</v>
      </c>
      <c r="BJ5499" s="21"/>
      <c r="BK5499" s="21">
        <v>0</v>
      </c>
      <c r="BL5499" s="22">
        <v>1.118943</v>
      </c>
      <c r="BM5499" s="21"/>
      <c r="BN5499" s="21">
        <f t="shared" si="552"/>
        <v>0</v>
      </c>
      <c r="BO5499" s="22">
        <f t="shared" si="552"/>
        <v>4.4757720000000001</v>
      </c>
      <c r="BP5499" s="21">
        <f t="shared" si="552"/>
        <v>0</v>
      </c>
    </row>
    <row r="5500" spans="1:68" ht="11.1" hidden="1" customHeight="1" outlineLevel="2" x14ac:dyDescent="0.2">
      <c r="A5500" s="10"/>
      <c r="B5500" s="18"/>
      <c r="C5500" s="18"/>
      <c r="D5500" s="18"/>
      <c r="E5500" s="23" t="s">
        <v>4831</v>
      </c>
      <c r="F5500" s="24"/>
      <c r="G5500" s="24"/>
      <c r="H5500" s="24"/>
      <c r="I5500" s="24"/>
      <c r="J5500" s="24"/>
      <c r="K5500" s="24"/>
      <c r="L5500" s="24"/>
      <c r="M5500" s="24"/>
      <c r="N5500" s="24"/>
      <c r="O5500" s="24"/>
      <c r="P5500" s="24"/>
      <c r="Q5500" s="24"/>
      <c r="R5500" s="24"/>
      <c r="S5500" s="24"/>
      <c r="T5500" s="24"/>
      <c r="U5500" s="24"/>
      <c r="V5500" s="24"/>
      <c r="W5500" s="24"/>
      <c r="X5500" s="24"/>
      <c r="Y5500" s="24"/>
      <c r="Z5500" s="24"/>
      <c r="AA5500" s="24"/>
      <c r="AB5500" s="24"/>
      <c r="AC5500" s="24"/>
      <c r="AD5500" s="24"/>
      <c r="AE5500" s="24"/>
      <c r="AF5500" s="24"/>
      <c r="AG5500" s="24"/>
      <c r="AH5500" s="24"/>
      <c r="AI5500" s="24"/>
      <c r="AJ5500" s="24"/>
      <c r="AK5500" s="24"/>
      <c r="AL5500" s="24"/>
      <c r="AM5500" s="24"/>
      <c r="AN5500" s="24"/>
      <c r="AO5500" s="24"/>
      <c r="AP5500" s="24"/>
      <c r="AQ5500" s="24"/>
      <c r="AR5500" s="24"/>
      <c r="AS5500" s="24"/>
      <c r="AT5500" s="208">
        <v>140.214</v>
      </c>
      <c r="AU5500" s="208">
        <v>52.978000000000002</v>
      </c>
      <c r="AV5500" s="24"/>
      <c r="AW5500" s="24"/>
      <c r="AX5500" s="24"/>
      <c r="AY5500" s="208">
        <v>68.263999999999996</v>
      </c>
      <c r="AZ5500" s="208">
        <v>142.476</v>
      </c>
      <c r="BA5500" s="208">
        <v>256.185</v>
      </c>
      <c r="BB5500" s="21">
        <v>272.69499999999999</v>
      </c>
      <c r="BC5500" s="21"/>
      <c r="BD5500" s="22">
        <f t="shared" si="553"/>
        <v>366.52553763440858</v>
      </c>
      <c r="BE5500" s="21"/>
      <c r="BG5500" s="10"/>
      <c r="BH5500" s="21">
        <f t="shared" si="554"/>
        <v>0</v>
      </c>
      <c r="BI5500" s="22">
        <f t="shared" si="554"/>
        <v>0.27269500000000002</v>
      </c>
      <c r="BJ5500" s="21"/>
      <c r="BK5500" s="21">
        <v>0</v>
      </c>
      <c r="BL5500" s="22">
        <v>0.81808500000000006</v>
      </c>
      <c r="BM5500" s="21"/>
      <c r="BN5500" s="21">
        <f t="shared" si="552"/>
        <v>0</v>
      </c>
      <c r="BO5500" s="22">
        <f t="shared" si="552"/>
        <v>3.2723400000000002</v>
      </c>
      <c r="BP5500" s="21">
        <f t="shared" si="552"/>
        <v>0</v>
      </c>
    </row>
    <row r="5501" spans="1:68" ht="11.1" hidden="1" customHeight="1" outlineLevel="2" x14ac:dyDescent="0.2">
      <c r="A5501" s="10"/>
      <c r="B5501" s="18"/>
      <c r="C5501" s="18"/>
      <c r="D5501" s="18"/>
      <c r="E5501" s="23" t="s">
        <v>4832</v>
      </c>
      <c r="F5501" s="24"/>
      <c r="G5501" s="24"/>
      <c r="H5501" s="24"/>
      <c r="I5501" s="24"/>
      <c r="J5501" s="24"/>
      <c r="K5501" s="24"/>
      <c r="L5501" s="24"/>
      <c r="M5501" s="24"/>
      <c r="N5501" s="24"/>
      <c r="O5501" s="24"/>
      <c r="P5501" s="24"/>
      <c r="Q5501" s="24"/>
      <c r="R5501" s="24"/>
      <c r="S5501" s="24"/>
      <c r="T5501" s="24"/>
      <c r="U5501" s="24"/>
      <c r="V5501" s="24"/>
      <c r="W5501" s="24"/>
      <c r="X5501" s="24"/>
      <c r="Y5501" s="24"/>
      <c r="Z5501" s="24"/>
      <c r="AA5501" s="24"/>
      <c r="AB5501" s="24"/>
      <c r="AC5501" s="24"/>
      <c r="AD5501" s="24"/>
      <c r="AE5501" s="24"/>
      <c r="AF5501" s="24"/>
      <c r="AG5501" s="24"/>
      <c r="AH5501" s="24"/>
      <c r="AI5501" s="24"/>
      <c r="AJ5501" s="24"/>
      <c r="AK5501" s="24"/>
      <c r="AL5501" s="24"/>
      <c r="AM5501" s="24"/>
      <c r="AN5501" s="24"/>
      <c r="AO5501" s="24"/>
      <c r="AP5501" s="24"/>
      <c r="AQ5501" s="24"/>
      <c r="AR5501" s="24"/>
      <c r="AS5501" s="24"/>
      <c r="AT5501" s="208">
        <v>97.864999999999995</v>
      </c>
      <c r="AU5501" s="208">
        <v>37.463000000000001</v>
      </c>
      <c r="AV5501" s="24"/>
      <c r="AW5501" s="24"/>
      <c r="AX5501" s="24"/>
      <c r="AY5501" s="208">
        <v>45.398000000000003</v>
      </c>
      <c r="AZ5501" s="208">
        <v>104.166</v>
      </c>
      <c r="BA5501" s="208">
        <v>187.06899999999999</v>
      </c>
      <c r="BB5501" s="21">
        <v>319.03899999999999</v>
      </c>
      <c r="BC5501" s="21"/>
      <c r="BD5501" s="22">
        <f t="shared" si="553"/>
        <v>428.81586021505376</v>
      </c>
      <c r="BE5501" s="21"/>
      <c r="BG5501" s="10"/>
      <c r="BH5501" s="21">
        <f t="shared" si="554"/>
        <v>0</v>
      </c>
      <c r="BI5501" s="22">
        <f t="shared" si="554"/>
        <v>0.31903900000000002</v>
      </c>
      <c r="BJ5501" s="21"/>
      <c r="BK5501" s="21">
        <v>0</v>
      </c>
      <c r="BL5501" s="22">
        <v>0.957117</v>
      </c>
      <c r="BM5501" s="21"/>
      <c r="BN5501" s="21">
        <f t="shared" si="552"/>
        <v>0</v>
      </c>
      <c r="BO5501" s="22">
        <f t="shared" si="552"/>
        <v>3.828468</v>
      </c>
      <c r="BP5501" s="21">
        <f t="shared" si="552"/>
        <v>0</v>
      </c>
    </row>
    <row r="5502" spans="1:68" ht="11.1" hidden="1" customHeight="1" outlineLevel="2" x14ac:dyDescent="0.2">
      <c r="A5502" s="10"/>
      <c r="B5502" s="18"/>
      <c r="C5502" s="18"/>
      <c r="D5502" s="18"/>
      <c r="E5502" s="23" t="s">
        <v>4833</v>
      </c>
      <c r="F5502" s="24"/>
      <c r="G5502" s="24"/>
      <c r="H5502" s="24"/>
      <c r="I5502" s="24"/>
      <c r="J5502" s="24"/>
      <c r="K5502" s="24"/>
      <c r="L5502" s="24"/>
      <c r="M5502" s="24"/>
      <c r="N5502" s="24"/>
      <c r="O5502" s="24"/>
      <c r="P5502" s="24"/>
      <c r="Q5502" s="24"/>
      <c r="R5502" s="24"/>
      <c r="S5502" s="24"/>
      <c r="T5502" s="24"/>
      <c r="U5502" s="24"/>
      <c r="V5502" s="24"/>
      <c r="W5502" s="24"/>
      <c r="X5502" s="24"/>
      <c r="Y5502" s="24"/>
      <c r="Z5502" s="24"/>
      <c r="AA5502" s="24"/>
      <c r="AB5502" s="24"/>
      <c r="AC5502" s="24"/>
      <c r="AD5502" s="24"/>
      <c r="AE5502" s="24"/>
      <c r="AF5502" s="24"/>
      <c r="AG5502" s="24"/>
      <c r="AH5502" s="24"/>
      <c r="AI5502" s="24"/>
      <c r="AJ5502" s="24"/>
      <c r="AK5502" s="24"/>
      <c r="AL5502" s="24"/>
      <c r="AM5502" s="24"/>
      <c r="AN5502" s="24"/>
      <c r="AO5502" s="24"/>
      <c r="AP5502" s="24"/>
      <c r="AQ5502" s="24"/>
      <c r="AR5502" s="24"/>
      <c r="AS5502" s="24"/>
      <c r="AT5502" s="208">
        <v>118.111</v>
      </c>
      <c r="AU5502" s="208">
        <v>53.777999999999999</v>
      </c>
      <c r="AV5502" s="208">
        <v>10.797000000000001</v>
      </c>
      <c r="AW5502" s="208">
        <v>0.41699999999999998</v>
      </c>
      <c r="AX5502" s="208">
        <v>5.9660000000000002</v>
      </c>
      <c r="AY5502" s="208">
        <v>60.793999999999997</v>
      </c>
      <c r="AZ5502" s="208">
        <v>131.458</v>
      </c>
      <c r="BA5502" s="208">
        <v>224.85300000000001</v>
      </c>
      <c r="BB5502" s="21">
        <v>1401.171</v>
      </c>
      <c r="BC5502" s="21"/>
      <c r="BD5502" s="22">
        <f t="shared" si="553"/>
        <v>1883.2943548387098</v>
      </c>
      <c r="BE5502" s="21"/>
      <c r="BG5502" s="10"/>
      <c r="BH5502" s="21">
        <f t="shared" si="554"/>
        <v>0</v>
      </c>
      <c r="BI5502" s="22">
        <f t="shared" si="554"/>
        <v>1.4011709999999999</v>
      </c>
      <c r="BJ5502" s="21"/>
      <c r="BK5502" s="21">
        <v>0</v>
      </c>
      <c r="BL5502" s="22">
        <v>4.2035130000000001</v>
      </c>
      <c r="BM5502" s="21"/>
      <c r="BN5502" s="21">
        <f t="shared" si="552"/>
        <v>0</v>
      </c>
      <c r="BO5502" s="22">
        <f t="shared" si="552"/>
        <v>16.814052</v>
      </c>
      <c r="BP5502" s="21">
        <f t="shared" si="552"/>
        <v>0</v>
      </c>
    </row>
    <row r="5503" spans="1:68" ht="11.1" hidden="1" customHeight="1" outlineLevel="2" x14ac:dyDescent="0.2">
      <c r="A5503" s="10"/>
      <c r="B5503" s="18"/>
      <c r="C5503" s="18"/>
      <c r="D5503" s="18"/>
      <c r="E5503" s="23" t="s">
        <v>4834</v>
      </c>
      <c r="F5503" s="24"/>
      <c r="G5503" s="24"/>
      <c r="H5503" s="24"/>
      <c r="I5503" s="24"/>
      <c r="J5503" s="24"/>
      <c r="K5503" s="24"/>
      <c r="L5503" s="24"/>
      <c r="M5503" s="24"/>
      <c r="N5503" s="24"/>
      <c r="O5503" s="24"/>
      <c r="P5503" s="24"/>
      <c r="Q5503" s="24"/>
      <c r="R5503" s="24"/>
      <c r="S5503" s="24"/>
      <c r="T5503" s="24"/>
      <c r="U5503" s="24"/>
      <c r="V5503" s="24"/>
      <c r="W5503" s="24"/>
      <c r="X5503" s="24"/>
      <c r="Y5503" s="24"/>
      <c r="Z5503" s="24"/>
      <c r="AA5503" s="24"/>
      <c r="AB5503" s="24"/>
      <c r="AC5503" s="24"/>
      <c r="AD5503" s="24"/>
      <c r="AE5503" s="24"/>
      <c r="AF5503" s="24"/>
      <c r="AG5503" s="24"/>
      <c r="AH5503" s="24"/>
      <c r="AI5503" s="24"/>
      <c r="AJ5503" s="24"/>
      <c r="AK5503" s="24"/>
      <c r="AL5503" s="24"/>
      <c r="AM5503" s="24"/>
      <c r="AN5503" s="24"/>
      <c r="AO5503" s="24"/>
      <c r="AP5503" s="24"/>
      <c r="AQ5503" s="24"/>
      <c r="AR5503" s="24"/>
      <c r="AS5503" s="24"/>
      <c r="AT5503" s="208">
        <v>439.89299999999997</v>
      </c>
      <c r="AU5503" s="208">
        <v>231.964</v>
      </c>
      <c r="AV5503" s="208">
        <v>60.966000000000001</v>
      </c>
      <c r="AW5503" s="208">
        <v>53.817</v>
      </c>
      <c r="AX5503" s="208">
        <v>54.933999999999997</v>
      </c>
      <c r="AY5503" s="208">
        <v>240.5</v>
      </c>
      <c r="AZ5503" s="208">
        <v>467.06900000000002</v>
      </c>
      <c r="BA5503" s="208">
        <v>899.447</v>
      </c>
      <c r="BB5503" s="21">
        <v>161.708</v>
      </c>
      <c r="BC5503" s="21"/>
      <c r="BD5503" s="22">
        <f t="shared" si="553"/>
        <v>217.34946236559139</v>
      </c>
      <c r="BE5503" s="21"/>
      <c r="BG5503" s="10"/>
      <c r="BH5503" s="21">
        <f t="shared" si="554"/>
        <v>0</v>
      </c>
      <c r="BI5503" s="22">
        <f t="shared" si="554"/>
        <v>0.16170799999999999</v>
      </c>
      <c r="BJ5503" s="21"/>
      <c r="BK5503" s="21">
        <v>0</v>
      </c>
      <c r="BL5503" s="22">
        <v>0.485124</v>
      </c>
      <c r="BM5503" s="21"/>
      <c r="BN5503" s="21">
        <f t="shared" si="552"/>
        <v>0</v>
      </c>
      <c r="BO5503" s="22">
        <f t="shared" si="552"/>
        <v>1.940496</v>
      </c>
      <c r="BP5503" s="21">
        <f t="shared" si="552"/>
        <v>0</v>
      </c>
    </row>
    <row r="5504" spans="1:68" ht="11.1" hidden="1" customHeight="1" outlineLevel="2" x14ac:dyDescent="0.2">
      <c r="A5504" s="10"/>
      <c r="B5504" s="18"/>
      <c r="C5504" s="18"/>
      <c r="D5504" s="18"/>
      <c r="E5504" s="23" t="s">
        <v>4835</v>
      </c>
      <c r="F5504" s="24"/>
      <c r="G5504" s="24"/>
      <c r="H5504" s="24"/>
      <c r="I5504" s="24"/>
      <c r="J5504" s="24"/>
      <c r="K5504" s="24"/>
      <c r="L5504" s="24"/>
      <c r="M5504" s="24"/>
      <c r="N5504" s="24"/>
      <c r="O5504" s="24"/>
      <c r="P5504" s="24"/>
      <c r="Q5504" s="24"/>
      <c r="R5504" s="24"/>
      <c r="S5504" s="24"/>
      <c r="T5504" s="24"/>
      <c r="U5504" s="24"/>
      <c r="V5504" s="24"/>
      <c r="W5504" s="24"/>
      <c r="X5504" s="24"/>
      <c r="Y5504" s="24"/>
      <c r="Z5504" s="24"/>
      <c r="AA5504" s="24"/>
      <c r="AB5504" s="24"/>
      <c r="AC5504" s="24"/>
      <c r="AD5504" s="24"/>
      <c r="AE5504" s="24"/>
      <c r="AF5504" s="24"/>
      <c r="AG5504" s="24"/>
      <c r="AH5504" s="24"/>
      <c r="AI5504" s="24"/>
      <c r="AJ5504" s="24"/>
      <c r="AK5504" s="24"/>
      <c r="AL5504" s="24"/>
      <c r="AM5504" s="24"/>
      <c r="AN5504" s="24"/>
      <c r="AO5504" s="24"/>
      <c r="AP5504" s="24"/>
      <c r="AQ5504" s="24"/>
      <c r="AR5504" s="24"/>
      <c r="AS5504" s="24"/>
      <c r="AT5504" s="208">
        <v>25.298999999999999</v>
      </c>
      <c r="AU5504" s="208">
        <v>13.521000000000001</v>
      </c>
      <c r="AV5504" s="24"/>
      <c r="AW5504" s="24"/>
      <c r="AX5504" s="24"/>
      <c r="AY5504" s="24"/>
      <c r="AZ5504" s="24"/>
      <c r="BA5504" s="208">
        <v>47.142000000000003</v>
      </c>
      <c r="BB5504" s="21">
        <v>277.12599999999998</v>
      </c>
      <c r="BC5504" s="21"/>
      <c r="BD5504" s="22">
        <f t="shared" si="553"/>
        <v>372.48118279569889</v>
      </c>
      <c r="BE5504" s="21"/>
      <c r="BG5504" s="10"/>
      <c r="BH5504" s="21">
        <f t="shared" si="554"/>
        <v>0</v>
      </c>
      <c r="BI5504" s="22">
        <f t="shared" si="554"/>
        <v>0.27712599999999993</v>
      </c>
      <c r="BJ5504" s="21"/>
      <c r="BK5504" s="21">
        <v>0</v>
      </c>
      <c r="BL5504" s="22">
        <v>0.83137799999999973</v>
      </c>
      <c r="BM5504" s="21"/>
      <c r="BN5504" s="21">
        <f t="shared" si="552"/>
        <v>0</v>
      </c>
      <c r="BO5504" s="22">
        <f t="shared" si="552"/>
        <v>3.3255119999999989</v>
      </c>
      <c r="BP5504" s="21">
        <f t="shared" si="552"/>
        <v>0</v>
      </c>
    </row>
    <row r="5505" spans="1:68" ht="11.1" hidden="1" customHeight="1" outlineLevel="2" x14ac:dyDescent="0.2">
      <c r="A5505" s="10"/>
      <c r="B5505" s="18"/>
      <c r="C5505" s="18"/>
      <c r="D5505" s="18"/>
      <c r="E5505" s="23" t="s">
        <v>4836</v>
      </c>
      <c r="F5505" s="24"/>
      <c r="G5505" s="24"/>
      <c r="H5505" s="24"/>
      <c r="I5505" s="24"/>
      <c r="J5505" s="24"/>
      <c r="K5505" s="24"/>
      <c r="L5505" s="24"/>
      <c r="M5505" s="24"/>
      <c r="N5505" s="24"/>
      <c r="O5505" s="24"/>
      <c r="P5505" s="24"/>
      <c r="Q5505" s="24"/>
      <c r="R5505" s="24"/>
      <c r="S5505" s="24"/>
      <c r="T5505" s="24"/>
      <c r="U5505" s="24"/>
      <c r="V5505" s="24"/>
      <c r="W5505" s="24"/>
      <c r="X5505" s="24"/>
      <c r="Y5505" s="24"/>
      <c r="Z5505" s="24"/>
      <c r="AA5505" s="24"/>
      <c r="AB5505" s="24"/>
      <c r="AC5505" s="24"/>
      <c r="AD5505" s="24"/>
      <c r="AE5505" s="24"/>
      <c r="AF5505" s="24"/>
      <c r="AG5505" s="24"/>
      <c r="AH5505" s="24"/>
      <c r="AI5505" s="24"/>
      <c r="AJ5505" s="24"/>
      <c r="AK5505" s="24"/>
      <c r="AL5505" s="24"/>
      <c r="AM5505" s="24"/>
      <c r="AN5505" s="24"/>
      <c r="AO5505" s="24"/>
      <c r="AP5505" s="24"/>
      <c r="AQ5505" s="24"/>
      <c r="AR5505" s="24"/>
      <c r="AS5505" s="24"/>
      <c r="AT5505" s="208">
        <v>85.988</v>
      </c>
      <c r="AU5505" s="208">
        <v>49.05</v>
      </c>
      <c r="AV5505" s="208">
        <v>16.294</v>
      </c>
      <c r="AW5505" s="208">
        <v>15.26</v>
      </c>
      <c r="AX5505" s="208">
        <v>22.443000000000001</v>
      </c>
      <c r="AY5505" s="208">
        <v>74.572000000000003</v>
      </c>
      <c r="AZ5505" s="208">
        <v>127.366</v>
      </c>
      <c r="BA5505" s="208">
        <v>168.60499999999999</v>
      </c>
      <c r="BB5505" s="21">
        <v>19.193999999999999</v>
      </c>
      <c r="BC5505" s="21"/>
      <c r="BD5505" s="22">
        <f t="shared" si="553"/>
        <v>25.798387096774192</v>
      </c>
      <c r="BE5505" s="21"/>
      <c r="BG5505" s="10"/>
      <c r="BH5505" s="21">
        <f t="shared" si="554"/>
        <v>0</v>
      </c>
      <c r="BI5505" s="22">
        <f t="shared" si="554"/>
        <v>1.9193999999999999E-2</v>
      </c>
      <c r="BJ5505" s="21"/>
      <c r="BK5505" s="21">
        <v>0</v>
      </c>
      <c r="BL5505" s="22">
        <v>5.7581999999999994E-2</v>
      </c>
      <c r="BM5505" s="21"/>
      <c r="BN5505" s="21">
        <f t="shared" si="552"/>
        <v>0</v>
      </c>
      <c r="BO5505" s="22">
        <f t="shared" si="552"/>
        <v>0.23032799999999998</v>
      </c>
      <c r="BP5505" s="21">
        <f t="shared" si="552"/>
        <v>0</v>
      </c>
    </row>
    <row r="5506" spans="1:68" ht="11.1" hidden="1" customHeight="1" outlineLevel="2" x14ac:dyDescent="0.2">
      <c r="A5506" s="10"/>
      <c r="B5506" s="18"/>
      <c r="C5506" s="18"/>
      <c r="D5506" s="18"/>
      <c r="E5506" s="23" t="s">
        <v>4837</v>
      </c>
      <c r="F5506" s="24"/>
      <c r="G5506" s="24"/>
      <c r="H5506" s="24"/>
      <c r="I5506" s="24"/>
      <c r="J5506" s="24"/>
      <c r="K5506" s="24"/>
      <c r="L5506" s="24"/>
      <c r="M5506" s="24"/>
      <c r="N5506" s="24"/>
      <c r="O5506" s="24"/>
      <c r="P5506" s="24"/>
      <c r="Q5506" s="24"/>
      <c r="R5506" s="24"/>
      <c r="S5506" s="24"/>
      <c r="T5506" s="24"/>
      <c r="U5506" s="24"/>
      <c r="V5506" s="24"/>
      <c r="W5506" s="24"/>
      <c r="X5506" s="24"/>
      <c r="Y5506" s="24"/>
      <c r="Z5506" s="24"/>
      <c r="AA5506" s="24"/>
      <c r="AB5506" s="24"/>
      <c r="AC5506" s="24"/>
      <c r="AD5506" s="24"/>
      <c r="AE5506" s="24"/>
      <c r="AF5506" s="24"/>
      <c r="AG5506" s="24"/>
      <c r="AH5506" s="24"/>
      <c r="AI5506" s="24"/>
      <c r="AJ5506" s="24"/>
      <c r="AK5506" s="24"/>
      <c r="AL5506" s="24"/>
      <c r="AM5506" s="24"/>
      <c r="AN5506" s="24"/>
      <c r="AO5506" s="24"/>
      <c r="AP5506" s="24"/>
      <c r="AQ5506" s="24"/>
      <c r="AR5506" s="24"/>
      <c r="AS5506" s="24"/>
      <c r="AT5506" s="208">
        <v>21.893999999999998</v>
      </c>
      <c r="AU5506" s="208">
        <v>10.551</v>
      </c>
      <c r="AV5506" s="24"/>
      <c r="AW5506" s="24"/>
      <c r="AX5506" s="24"/>
      <c r="AY5506" s="208">
        <v>7.7629999999999999</v>
      </c>
      <c r="AZ5506" s="208">
        <v>15.794</v>
      </c>
      <c r="BA5506" s="208">
        <v>31.241</v>
      </c>
      <c r="BB5506" s="21">
        <v>57.070999999999998</v>
      </c>
      <c r="BC5506" s="21"/>
      <c r="BD5506" s="22">
        <f t="shared" si="553"/>
        <v>76.708333333333343</v>
      </c>
      <c r="BE5506" s="21"/>
      <c r="BG5506" s="10"/>
      <c r="BH5506" s="21">
        <f t="shared" si="554"/>
        <v>0</v>
      </c>
      <c r="BI5506" s="22">
        <f t="shared" si="554"/>
        <v>5.7071000000000011E-2</v>
      </c>
      <c r="BJ5506" s="21"/>
      <c r="BK5506" s="21">
        <v>0</v>
      </c>
      <c r="BL5506" s="22">
        <v>0.17121300000000003</v>
      </c>
      <c r="BM5506" s="21"/>
      <c r="BN5506" s="21">
        <f t="shared" si="552"/>
        <v>0</v>
      </c>
      <c r="BO5506" s="22">
        <f t="shared" si="552"/>
        <v>0.68485200000000013</v>
      </c>
      <c r="BP5506" s="21">
        <f t="shared" si="552"/>
        <v>0</v>
      </c>
    </row>
    <row r="5507" spans="1:68" ht="11.1" hidden="1" customHeight="1" outlineLevel="1" collapsed="1" x14ac:dyDescent="0.2">
      <c r="A5507" s="10"/>
      <c r="B5507" s="18"/>
      <c r="C5507" s="18"/>
      <c r="D5507" s="18"/>
      <c r="E5507" s="19" t="s">
        <v>4838</v>
      </c>
      <c r="F5507" s="20"/>
      <c r="G5507" s="20"/>
      <c r="H5507" s="20"/>
      <c r="I5507" s="20"/>
      <c r="J5507" s="20"/>
      <c r="K5507" s="20"/>
      <c r="L5507" s="20"/>
      <c r="M5507" s="20"/>
      <c r="N5507" s="20"/>
      <c r="O5507" s="20"/>
      <c r="P5507" s="20"/>
      <c r="Q5507" s="20"/>
      <c r="R5507" s="20"/>
      <c r="S5507" s="20"/>
      <c r="T5507" s="20"/>
      <c r="U5507" s="20"/>
      <c r="V5507" s="20"/>
      <c r="W5507" s="20"/>
      <c r="X5507" s="20"/>
      <c r="Y5507" s="20"/>
      <c r="Z5507" s="20"/>
      <c r="AA5507" s="20"/>
      <c r="AB5507" s="20"/>
      <c r="AC5507" s="20"/>
      <c r="AD5507" s="20"/>
      <c r="AE5507" s="20"/>
      <c r="AF5507" s="20"/>
      <c r="AG5507" s="209">
        <v>6.8760000000000003</v>
      </c>
      <c r="AH5507" s="209">
        <v>7.0369999999999999</v>
      </c>
      <c r="AI5507" s="209">
        <v>6.4329999999999998</v>
      </c>
      <c r="AJ5507" s="209">
        <v>6.4329999999999998</v>
      </c>
      <c r="AK5507" s="209">
        <v>5.9569999999999999</v>
      </c>
      <c r="AL5507" s="209">
        <v>25.329000000000001</v>
      </c>
      <c r="AM5507" s="209">
        <v>6.3010000000000002</v>
      </c>
      <c r="AN5507" s="209">
        <v>6.6230000000000002</v>
      </c>
      <c r="AO5507" s="209">
        <v>6.3860000000000001</v>
      </c>
      <c r="AP5507" s="209">
        <v>6.5979999999999999</v>
      </c>
      <c r="AQ5507" s="209">
        <v>6.2649999999999997</v>
      </c>
      <c r="AR5507" s="209">
        <v>6.431</v>
      </c>
      <c r="AS5507" s="209">
        <v>6.1059999999999999</v>
      </c>
      <c r="AT5507" s="209">
        <v>6.4349999999999996</v>
      </c>
      <c r="AU5507" s="209">
        <v>5.984</v>
      </c>
      <c r="AV5507" s="209">
        <v>6.18</v>
      </c>
      <c r="AW5507" s="209">
        <v>16.411999999999999</v>
      </c>
      <c r="AX5507" s="20"/>
      <c r="AY5507" s="20"/>
      <c r="AZ5507" s="20"/>
      <c r="BA5507" s="20"/>
      <c r="BB5507" s="21">
        <f t="shared" ref="BB5507:BB5570" si="555">MAX(F5507:BA5507)</f>
        <v>25.329000000000001</v>
      </c>
      <c r="BC5507" s="21">
        <f>BF5507</f>
        <v>74.66</v>
      </c>
      <c r="BD5507" s="22">
        <f t="shared" si="553"/>
        <v>34.04435483870968</v>
      </c>
      <c r="BE5507" s="21">
        <f>BC5507-BD5507</f>
        <v>40.615645161290317</v>
      </c>
      <c r="BF5507" s="2">
        <v>74.66</v>
      </c>
      <c r="BG5507" s="10"/>
      <c r="BH5507" s="21">
        <f t="shared" si="554"/>
        <v>5.5547039999999999E-2</v>
      </c>
      <c r="BI5507" s="22">
        <f t="shared" si="554"/>
        <v>2.5329000000000001E-2</v>
      </c>
      <c r="BJ5507" s="21">
        <f>BH5507-BI5507</f>
        <v>3.0218039999999998E-2</v>
      </c>
      <c r="BK5507" s="21">
        <v>0.16664112</v>
      </c>
      <c r="BL5507" s="22">
        <v>7.5986999999999999E-2</v>
      </c>
      <c r="BM5507" s="21">
        <v>9.0654120000000005E-2</v>
      </c>
      <c r="BN5507" s="21">
        <f t="shared" si="552"/>
        <v>0.66656448000000001</v>
      </c>
      <c r="BO5507" s="22">
        <f t="shared" si="552"/>
        <v>0.303948</v>
      </c>
      <c r="BP5507" s="21">
        <f t="shared" si="552"/>
        <v>0.36261648000000002</v>
      </c>
    </row>
    <row r="5508" spans="1:68" ht="11.1" hidden="1" customHeight="1" outlineLevel="2" x14ac:dyDescent="0.2">
      <c r="A5508" s="10"/>
      <c r="B5508" s="18"/>
      <c r="C5508" s="18"/>
      <c r="D5508" s="18"/>
      <c r="E5508" s="23"/>
      <c r="F5508" s="24"/>
      <c r="G5508" s="24"/>
      <c r="H5508" s="24"/>
      <c r="I5508" s="24"/>
      <c r="J5508" s="24"/>
      <c r="K5508" s="24"/>
      <c r="L5508" s="24"/>
      <c r="M5508" s="24"/>
      <c r="N5508" s="24"/>
      <c r="O5508" s="24"/>
      <c r="P5508" s="24"/>
      <c r="Q5508" s="24"/>
      <c r="R5508" s="24"/>
      <c r="S5508" s="24"/>
      <c r="T5508" s="24"/>
      <c r="U5508" s="24"/>
      <c r="V5508" s="24"/>
      <c r="W5508" s="24"/>
      <c r="X5508" s="24"/>
      <c r="Y5508" s="24"/>
      <c r="Z5508" s="24"/>
      <c r="AA5508" s="24"/>
      <c r="AB5508" s="24"/>
      <c r="AC5508" s="24"/>
      <c r="AD5508" s="24"/>
      <c r="AE5508" s="24"/>
      <c r="AF5508" s="24"/>
      <c r="AG5508" s="208">
        <v>6.8760000000000003</v>
      </c>
      <c r="AH5508" s="208">
        <v>7.0369999999999999</v>
      </c>
      <c r="AI5508" s="208">
        <v>6.4329999999999998</v>
      </c>
      <c r="AJ5508" s="208">
        <v>6.4329999999999998</v>
      </c>
      <c r="AK5508" s="208">
        <v>5.9569999999999999</v>
      </c>
      <c r="AL5508" s="208">
        <v>25.329000000000001</v>
      </c>
      <c r="AM5508" s="208">
        <v>6.3010000000000002</v>
      </c>
      <c r="AN5508" s="208">
        <v>6.6230000000000002</v>
      </c>
      <c r="AO5508" s="208">
        <v>6.3860000000000001</v>
      </c>
      <c r="AP5508" s="208">
        <v>6.5979999999999999</v>
      </c>
      <c r="AQ5508" s="208">
        <v>6.2649999999999997</v>
      </c>
      <c r="AR5508" s="208">
        <v>6.431</v>
      </c>
      <c r="AS5508" s="208">
        <v>6.1059999999999999</v>
      </c>
      <c r="AT5508" s="208">
        <v>6.4349999999999996</v>
      </c>
      <c r="AU5508" s="208">
        <v>5.984</v>
      </c>
      <c r="AV5508" s="208">
        <v>6.18</v>
      </c>
      <c r="AW5508" s="208">
        <v>16.411999999999999</v>
      </c>
      <c r="AX5508" s="24"/>
      <c r="AY5508" s="24"/>
      <c r="AZ5508" s="24"/>
      <c r="BA5508" s="24"/>
      <c r="BB5508" s="21">
        <f t="shared" si="555"/>
        <v>25.329000000000001</v>
      </c>
      <c r="BC5508" s="21"/>
      <c r="BD5508" s="22">
        <f t="shared" si="553"/>
        <v>34.04435483870968</v>
      </c>
      <c r="BE5508" s="21"/>
      <c r="BG5508" s="10"/>
      <c r="BH5508" s="21">
        <f t="shared" si="554"/>
        <v>0</v>
      </c>
      <c r="BI5508" s="22">
        <f t="shared" si="554"/>
        <v>2.5329000000000001E-2</v>
      </c>
      <c r="BJ5508" s="21"/>
      <c r="BK5508" s="21">
        <v>0</v>
      </c>
      <c r="BL5508" s="22">
        <v>7.5986999999999999E-2</v>
      </c>
      <c r="BM5508" s="21"/>
      <c r="BN5508" s="21">
        <f t="shared" si="552"/>
        <v>0</v>
      </c>
      <c r="BO5508" s="22">
        <f t="shared" si="552"/>
        <v>0.303948</v>
      </c>
      <c r="BP5508" s="21">
        <f t="shared" si="552"/>
        <v>0</v>
      </c>
    </row>
    <row r="5509" spans="1:68" ht="11.1" hidden="1" customHeight="1" outlineLevel="1" collapsed="1" x14ac:dyDescent="0.2">
      <c r="A5509" s="10"/>
      <c r="B5509" s="18"/>
      <c r="C5509" s="18"/>
      <c r="D5509" s="18"/>
      <c r="E5509" s="19" t="s">
        <v>1470</v>
      </c>
      <c r="F5509" s="209">
        <v>29.783000000000001</v>
      </c>
      <c r="G5509" s="209">
        <v>23.544</v>
      </c>
      <c r="H5509" s="209">
        <v>18.414999999999999</v>
      </c>
      <c r="I5509" s="240">
        <v>11.08</v>
      </c>
      <c r="J5509" s="240"/>
      <c r="K5509" s="209">
        <v>3.149</v>
      </c>
      <c r="L5509" s="20"/>
      <c r="M5509" s="20"/>
      <c r="N5509" s="209">
        <v>1.611</v>
      </c>
      <c r="O5509" s="209">
        <v>5.8390000000000004</v>
      </c>
      <c r="P5509" s="209">
        <v>13.252000000000001</v>
      </c>
      <c r="Q5509" s="209">
        <v>20.416</v>
      </c>
      <c r="R5509" s="209">
        <v>28.099</v>
      </c>
      <c r="S5509" s="209">
        <v>27.413</v>
      </c>
      <c r="T5509" s="209">
        <v>25.94</v>
      </c>
      <c r="U5509" s="209">
        <v>22.001999999999999</v>
      </c>
      <c r="V5509" s="209">
        <v>16.73</v>
      </c>
      <c r="W5509" s="209">
        <v>4.7350000000000003</v>
      </c>
      <c r="X5509" s="209">
        <v>0.121</v>
      </c>
      <c r="Y5509" s="20"/>
      <c r="Z5509" s="20"/>
      <c r="AA5509" s="209">
        <v>4.34</v>
      </c>
      <c r="AB5509" s="209">
        <v>26.809000000000001</v>
      </c>
      <c r="AC5509" s="209">
        <v>18.885000000000002</v>
      </c>
      <c r="AD5509" s="209">
        <v>24.466999999999999</v>
      </c>
      <c r="AE5509" s="209">
        <v>22.687999999999999</v>
      </c>
      <c r="AF5509" s="209">
        <v>19.010000000000002</v>
      </c>
      <c r="AG5509" s="209">
        <v>15.557</v>
      </c>
      <c r="AH5509" s="209">
        <v>10.705</v>
      </c>
      <c r="AI5509" s="209">
        <v>7.1189999999999998</v>
      </c>
      <c r="AJ5509" s="209">
        <v>1.268</v>
      </c>
      <c r="AK5509" s="209">
        <v>1.1299999999999999</v>
      </c>
      <c r="AL5509" s="209">
        <v>1.1819999999999999</v>
      </c>
      <c r="AM5509" s="209">
        <v>7.3369999999999997</v>
      </c>
      <c r="AN5509" s="209">
        <v>12.183999999999999</v>
      </c>
      <c r="AO5509" s="209">
        <v>20.091999999999999</v>
      </c>
      <c r="AP5509" s="209">
        <v>23.29</v>
      </c>
      <c r="AQ5509" s="209">
        <v>26.54</v>
      </c>
      <c r="AR5509" s="209">
        <v>26.303999999999998</v>
      </c>
      <c r="AS5509" s="209">
        <v>20.977</v>
      </c>
      <c r="AT5509" s="209">
        <v>11.709</v>
      </c>
      <c r="AU5509" s="209">
        <v>7.1970000000000001</v>
      </c>
      <c r="AV5509" s="209">
        <v>0.89900000000000002</v>
      </c>
      <c r="AW5509" s="209">
        <v>5.8000000000000003E-2</v>
      </c>
      <c r="AX5509" s="20"/>
      <c r="AY5509" s="209">
        <v>3.105</v>
      </c>
      <c r="AZ5509" s="209">
        <v>12.154</v>
      </c>
      <c r="BA5509" s="209">
        <v>16.015999999999998</v>
      </c>
      <c r="BB5509" s="21">
        <v>28.404</v>
      </c>
      <c r="BC5509" s="21">
        <f>BF5509</f>
        <v>78.900000000000006</v>
      </c>
      <c r="BD5509" s="22">
        <f t="shared" si="553"/>
        <v>38.177419354838712</v>
      </c>
      <c r="BE5509" s="21">
        <f>BC5509-BD5509</f>
        <v>40.722580645161294</v>
      </c>
      <c r="BF5509" s="2">
        <v>78.900000000000006</v>
      </c>
      <c r="BG5509" s="10">
        <v>5</v>
      </c>
      <c r="BH5509" s="21">
        <f t="shared" si="554"/>
        <v>5.8701600000000007E-2</v>
      </c>
      <c r="BI5509" s="22">
        <f t="shared" si="554"/>
        <v>2.8403999999999999E-2</v>
      </c>
      <c r="BJ5509" s="21">
        <f>BH5509-BI5509</f>
        <v>3.0297600000000008E-2</v>
      </c>
      <c r="BK5509" s="21">
        <v>0.17610480000000001</v>
      </c>
      <c r="BL5509" s="22">
        <v>8.5211999999999996E-2</v>
      </c>
      <c r="BM5509" s="21">
        <v>9.089280000000001E-2</v>
      </c>
      <c r="BN5509" s="21">
        <f t="shared" si="552"/>
        <v>0.70441920000000002</v>
      </c>
      <c r="BO5509" s="22">
        <f t="shared" si="552"/>
        <v>0.34084799999999998</v>
      </c>
      <c r="BP5509" s="21">
        <f t="shared" si="552"/>
        <v>0.36357120000000004</v>
      </c>
    </row>
    <row r="5510" spans="1:68" ht="11.1" hidden="1" customHeight="1" outlineLevel="2" x14ac:dyDescent="0.2">
      <c r="A5510" s="10"/>
      <c r="B5510" s="18"/>
      <c r="C5510" s="18"/>
      <c r="D5510" s="18"/>
      <c r="E5510" s="23" t="s">
        <v>4839</v>
      </c>
      <c r="F5510" s="208">
        <v>28.404</v>
      </c>
      <c r="G5510" s="208">
        <v>22.6</v>
      </c>
      <c r="H5510" s="208">
        <v>18.414999999999999</v>
      </c>
      <c r="I5510" s="239">
        <v>11.08</v>
      </c>
      <c r="J5510" s="239"/>
      <c r="K5510" s="208">
        <v>3.149</v>
      </c>
      <c r="L5510" s="24"/>
      <c r="M5510" s="24"/>
      <c r="N5510" s="208">
        <v>1.611</v>
      </c>
      <c r="O5510" s="208">
        <v>5.8390000000000004</v>
      </c>
      <c r="P5510" s="208">
        <v>13.252000000000001</v>
      </c>
      <c r="Q5510" s="208">
        <v>20.416</v>
      </c>
      <c r="R5510" s="208">
        <v>28.099</v>
      </c>
      <c r="S5510" s="208">
        <v>27.413</v>
      </c>
      <c r="T5510" s="208">
        <v>25.94</v>
      </c>
      <c r="U5510" s="208">
        <v>22.001999999999999</v>
      </c>
      <c r="V5510" s="208">
        <v>16.73</v>
      </c>
      <c r="W5510" s="208">
        <v>4.7350000000000003</v>
      </c>
      <c r="X5510" s="208">
        <v>0.121</v>
      </c>
      <c r="Y5510" s="24"/>
      <c r="Z5510" s="24"/>
      <c r="AA5510" s="208">
        <v>4.34</v>
      </c>
      <c r="AB5510" s="208">
        <v>26.809000000000001</v>
      </c>
      <c r="AC5510" s="208">
        <v>18.885000000000002</v>
      </c>
      <c r="AD5510" s="208">
        <v>24.466999999999999</v>
      </c>
      <c r="AE5510" s="208">
        <v>22.687999999999999</v>
      </c>
      <c r="AF5510" s="208">
        <v>19.010000000000002</v>
      </c>
      <c r="AG5510" s="208">
        <v>15.557</v>
      </c>
      <c r="AH5510" s="208">
        <v>10.705</v>
      </c>
      <c r="AI5510" s="208">
        <v>7.1189999999999998</v>
      </c>
      <c r="AJ5510" s="208">
        <v>1.268</v>
      </c>
      <c r="AK5510" s="208">
        <v>1.1299999999999999</v>
      </c>
      <c r="AL5510" s="208">
        <v>1.1819999999999999</v>
      </c>
      <c r="AM5510" s="208">
        <v>7.3369999999999997</v>
      </c>
      <c r="AN5510" s="208">
        <v>12.183999999999999</v>
      </c>
      <c r="AO5510" s="208">
        <v>20.091999999999999</v>
      </c>
      <c r="AP5510" s="208">
        <v>23.29</v>
      </c>
      <c r="AQ5510" s="208">
        <v>26.54</v>
      </c>
      <c r="AR5510" s="208">
        <v>26.303999999999998</v>
      </c>
      <c r="AS5510" s="208">
        <v>20.977</v>
      </c>
      <c r="AT5510" s="208">
        <v>11.709</v>
      </c>
      <c r="AU5510" s="208">
        <v>7.1970000000000001</v>
      </c>
      <c r="AV5510" s="208">
        <v>0.89900000000000002</v>
      </c>
      <c r="AW5510" s="208">
        <v>5.8000000000000003E-2</v>
      </c>
      <c r="AX5510" s="24"/>
      <c r="AY5510" s="208">
        <v>3.105</v>
      </c>
      <c r="AZ5510" s="208">
        <v>12.154</v>
      </c>
      <c r="BA5510" s="208">
        <v>16.015999999999998</v>
      </c>
      <c r="BB5510" s="21">
        <f t="shared" si="555"/>
        <v>28.404</v>
      </c>
      <c r="BC5510" s="21"/>
      <c r="BD5510" s="22">
        <f t="shared" si="553"/>
        <v>38.177419354838712</v>
      </c>
      <c r="BE5510" s="21"/>
      <c r="BG5510" s="10"/>
      <c r="BH5510" s="21">
        <f t="shared" si="554"/>
        <v>0</v>
      </c>
      <c r="BI5510" s="22">
        <f t="shared" si="554"/>
        <v>2.8403999999999999E-2</v>
      </c>
      <c r="BJ5510" s="21"/>
      <c r="BK5510" s="21">
        <v>0</v>
      </c>
      <c r="BL5510" s="22">
        <v>8.5211999999999996E-2</v>
      </c>
      <c r="BM5510" s="21"/>
      <c r="BN5510" s="21">
        <f t="shared" si="552"/>
        <v>0</v>
      </c>
      <c r="BO5510" s="22">
        <f t="shared" si="552"/>
        <v>0.34084799999999998</v>
      </c>
      <c r="BP5510" s="21">
        <f t="shared" si="552"/>
        <v>0</v>
      </c>
    </row>
    <row r="5511" spans="1:68" ht="11.1" hidden="1" customHeight="1" outlineLevel="1" collapsed="1" x14ac:dyDescent="0.2">
      <c r="A5511" s="10"/>
      <c r="B5511" s="18"/>
      <c r="C5511" s="18"/>
      <c r="D5511" s="18"/>
      <c r="E5511" s="19" t="s">
        <v>4840</v>
      </c>
      <c r="F5511" s="209">
        <v>54.616</v>
      </c>
      <c r="G5511" s="209">
        <v>47.21</v>
      </c>
      <c r="H5511" s="209">
        <v>41.332000000000001</v>
      </c>
      <c r="I5511" s="240">
        <v>26.83</v>
      </c>
      <c r="J5511" s="240"/>
      <c r="K5511" s="209">
        <v>4.9660000000000002</v>
      </c>
      <c r="L5511" s="209">
        <v>0.97799999999999998</v>
      </c>
      <c r="M5511" s="209">
        <v>0.57899999999999996</v>
      </c>
      <c r="N5511" s="209">
        <v>1.2629999999999999</v>
      </c>
      <c r="O5511" s="209">
        <v>2.8959999999999999</v>
      </c>
      <c r="P5511" s="209">
        <v>30.27</v>
      </c>
      <c r="Q5511" s="209">
        <v>48.604999999999997</v>
      </c>
      <c r="R5511" s="209">
        <v>69.584000000000003</v>
      </c>
      <c r="S5511" s="209">
        <v>64.162000000000006</v>
      </c>
      <c r="T5511" s="209">
        <v>60.308999999999997</v>
      </c>
      <c r="U5511" s="209">
        <v>42.420999999999999</v>
      </c>
      <c r="V5511" s="209">
        <v>19.332000000000001</v>
      </c>
      <c r="W5511" s="209">
        <v>8.8010000000000002</v>
      </c>
      <c r="X5511" s="209">
        <v>0.35099999999999998</v>
      </c>
      <c r="Y5511" s="209">
        <v>7.8E-2</v>
      </c>
      <c r="Z5511" s="20"/>
      <c r="AA5511" s="209">
        <v>14.597</v>
      </c>
      <c r="AB5511" s="209">
        <v>26.216000000000001</v>
      </c>
      <c r="AC5511" s="209">
        <v>47.45</v>
      </c>
      <c r="AD5511" s="209">
        <v>62.573999999999998</v>
      </c>
      <c r="AE5511" s="209">
        <v>70.447999999999993</v>
      </c>
      <c r="AF5511" s="209">
        <v>58.241999999999997</v>
      </c>
      <c r="AG5511" s="209">
        <v>38.539000000000001</v>
      </c>
      <c r="AH5511" s="209">
        <v>19.84</v>
      </c>
      <c r="AI5511" s="209">
        <v>13.663</v>
      </c>
      <c r="AJ5511" s="209">
        <v>1.708</v>
      </c>
      <c r="AK5511" s="209">
        <v>6.3E-2</v>
      </c>
      <c r="AL5511" s="209">
        <v>7.6999999999999999E-2</v>
      </c>
      <c r="AM5511" s="209">
        <v>10.885999999999999</v>
      </c>
      <c r="AN5511" s="209">
        <v>27.79</v>
      </c>
      <c r="AO5511" s="209">
        <v>94.177999999999997</v>
      </c>
      <c r="AP5511" s="209">
        <v>14.423</v>
      </c>
      <c r="AQ5511" s="209">
        <v>68.296000000000006</v>
      </c>
      <c r="AR5511" s="209">
        <v>57.695</v>
      </c>
      <c r="AS5511" s="209">
        <v>42.536999999999999</v>
      </c>
      <c r="AT5511" s="209">
        <v>24.324000000000002</v>
      </c>
      <c r="AU5511" s="209">
        <v>11.422000000000001</v>
      </c>
      <c r="AV5511" s="209">
        <v>0.08</v>
      </c>
      <c r="AW5511" s="209">
        <v>3.2000000000000001E-2</v>
      </c>
      <c r="AX5511" s="209">
        <v>6.5000000000000002E-2</v>
      </c>
      <c r="AY5511" s="209">
        <v>6.8280000000000003</v>
      </c>
      <c r="AZ5511" s="209">
        <v>23.219000000000001</v>
      </c>
      <c r="BA5511" s="209">
        <v>39.393000000000001</v>
      </c>
      <c r="BB5511" s="56">
        <f>BB5512+BB5513+BB5514+BB5515</f>
        <v>94.328999999999994</v>
      </c>
      <c r="BC5511" s="21">
        <f>BD5511</f>
        <v>126.78629032258063</v>
      </c>
      <c r="BD5511" s="22">
        <f t="shared" si="553"/>
        <v>126.78629032258063</v>
      </c>
      <c r="BE5511" s="21">
        <f>BC5511-BD5511</f>
        <v>0</v>
      </c>
      <c r="BF5511" s="2">
        <v>119.38</v>
      </c>
      <c r="BG5511" s="10">
        <v>5</v>
      </c>
      <c r="BH5511" s="21">
        <f t="shared" si="554"/>
        <v>9.4328999999999982E-2</v>
      </c>
      <c r="BI5511" s="22">
        <f t="shared" si="554"/>
        <v>9.4328999999999982E-2</v>
      </c>
      <c r="BJ5511" s="21">
        <f>BH5511-BI5511</f>
        <v>0</v>
      </c>
      <c r="BK5511" s="21">
        <v>0.28298699999999993</v>
      </c>
      <c r="BL5511" s="22">
        <v>0.28298699999999993</v>
      </c>
      <c r="BM5511" s="21">
        <v>0</v>
      </c>
      <c r="BN5511" s="21">
        <f t="shared" si="552"/>
        <v>1.1319479999999997</v>
      </c>
      <c r="BO5511" s="22">
        <f t="shared" si="552"/>
        <v>1.1319479999999997</v>
      </c>
      <c r="BP5511" s="21">
        <f t="shared" si="552"/>
        <v>0</v>
      </c>
    </row>
    <row r="5512" spans="1:68" ht="11.1" hidden="1" customHeight="1" outlineLevel="2" x14ac:dyDescent="0.2">
      <c r="A5512" s="10"/>
      <c r="B5512" s="18"/>
      <c r="C5512" s="18"/>
      <c r="D5512" s="18"/>
      <c r="E5512" s="23" t="s">
        <v>4841</v>
      </c>
      <c r="F5512" s="208">
        <v>6.9000000000000006E-2</v>
      </c>
      <c r="G5512" s="208">
        <v>5.8000000000000003E-2</v>
      </c>
      <c r="H5512" s="208">
        <v>5.5E-2</v>
      </c>
      <c r="I5512" s="239">
        <v>7.5999999999999998E-2</v>
      </c>
      <c r="J5512" s="239"/>
      <c r="K5512" s="208">
        <v>0.04</v>
      </c>
      <c r="L5512" s="208">
        <v>7.8E-2</v>
      </c>
      <c r="M5512" s="208">
        <v>5.6000000000000001E-2</v>
      </c>
      <c r="N5512" s="208">
        <v>8.5999999999999993E-2</v>
      </c>
      <c r="O5512" s="208">
        <v>7.6999999999999999E-2</v>
      </c>
      <c r="P5512" s="208">
        <v>6.3E-2</v>
      </c>
      <c r="Q5512" s="208">
        <v>5.1999999999999998E-2</v>
      </c>
      <c r="R5512" s="208">
        <v>9.4E-2</v>
      </c>
      <c r="S5512" s="208">
        <v>6.3E-2</v>
      </c>
      <c r="T5512" s="208">
        <v>0.05</v>
      </c>
      <c r="U5512" s="208">
        <v>4.2000000000000003E-2</v>
      </c>
      <c r="V5512" s="208">
        <v>7.1999999999999995E-2</v>
      </c>
      <c r="W5512" s="208">
        <v>5.1999999999999998E-2</v>
      </c>
      <c r="X5512" s="208">
        <v>0.06</v>
      </c>
      <c r="Y5512" s="208">
        <v>7.2999999999999995E-2</v>
      </c>
      <c r="Z5512" s="24"/>
      <c r="AA5512" s="208">
        <v>0.186</v>
      </c>
      <c r="AB5512" s="208">
        <v>3.2000000000000001E-2</v>
      </c>
      <c r="AC5512" s="208">
        <v>9.0999999999999998E-2</v>
      </c>
      <c r="AD5512" s="208">
        <v>8.3000000000000004E-2</v>
      </c>
      <c r="AE5512" s="208">
        <v>7.4999999999999997E-2</v>
      </c>
      <c r="AF5512" s="208">
        <v>8.6999999999999994E-2</v>
      </c>
      <c r="AG5512" s="208">
        <v>0.05</v>
      </c>
      <c r="AH5512" s="208">
        <v>9.4E-2</v>
      </c>
      <c r="AI5512" s="208">
        <v>0.03</v>
      </c>
      <c r="AJ5512" s="208">
        <v>0.05</v>
      </c>
      <c r="AK5512" s="208">
        <v>0.06</v>
      </c>
      <c r="AL5512" s="208">
        <v>7.3999999999999996E-2</v>
      </c>
      <c r="AM5512" s="208">
        <v>8.8999999999999996E-2</v>
      </c>
      <c r="AN5512" s="208">
        <v>3.6999999999999998E-2</v>
      </c>
      <c r="AO5512" s="208">
        <v>5.6000000000000001E-2</v>
      </c>
      <c r="AP5512" s="208">
        <v>5.0999999999999997E-2</v>
      </c>
      <c r="AQ5512" s="208">
        <v>4.3999999999999997E-2</v>
      </c>
      <c r="AR5512" s="208">
        <v>1.9E-2</v>
      </c>
      <c r="AS5512" s="208">
        <v>2.4E-2</v>
      </c>
      <c r="AT5512" s="208">
        <v>3.5999999999999997E-2</v>
      </c>
      <c r="AU5512" s="208">
        <v>6.0000000000000001E-3</v>
      </c>
      <c r="AV5512" s="208">
        <v>3.6999999999999998E-2</v>
      </c>
      <c r="AW5512" s="208">
        <v>3.2000000000000001E-2</v>
      </c>
      <c r="AX5512" s="208">
        <v>6.5000000000000002E-2</v>
      </c>
      <c r="AY5512" s="208">
        <v>3.5999999999999997E-2</v>
      </c>
      <c r="AZ5512" s="208">
        <v>2.1999999999999999E-2</v>
      </c>
      <c r="BA5512" s="208">
        <v>3.4000000000000002E-2</v>
      </c>
      <c r="BB5512" s="21">
        <f t="shared" si="555"/>
        <v>0.186</v>
      </c>
      <c r="BC5512" s="21"/>
      <c r="BD5512" s="22">
        <f t="shared" si="553"/>
        <v>0.25</v>
      </c>
      <c r="BE5512" s="21"/>
      <c r="BG5512" s="10"/>
      <c r="BH5512" s="21">
        <f t="shared" si="554"/>
        <v>0</v>
      </c>
      <c r="BI5512" s="22">
        <f t="shared" si="554"/>
        <v>1.8599999999999999E-4</v>
      </c>
      <c r="BJ5512" s="21"/>
      <c r="BK5512" s="21">
        <v>0</v>
      </c>
      <c r="BL5512" s="22">
        <v>5.5800000000000001E-4</v>
      </c>
      <c r="BM5512" s="21"/>
      <c r="BN5512" s="21">
        <f t="shared" si="552"/>
        <v>0</v>
      </c>
      <c r="BO5512" s="22">
        <f t="shared" si="552"/>
        <v>2.232E-3</v>
      </c>
      <c r="BP5512" s="21">
        <f t="shared" si="552"/>
        <v>0</v>
      </c>
    </row>
    <row r="5513" spans="1:68" ht="11.1" hidden="1" customHeight="1" outlineLevel="2" x14ac:dyDescent="0.2">
      <c r="A5513" s="10"/>
      <c r="B5513" s="18"/>
      <c r="C5513" s="18"/>
      <c r="D5513" s="18"/>
      <c r="E5513" s="23" t="s">
        <v>4842</v>
      </c>
      <c r="F5513" s="208">
        <v>1.2999999999999999E-2</v>
      </c>
      <c r="G5513" s="208">
        <v>0.01</v>
      </c>
      <c r="H5513" s="208">
        <v>0.01</v>
      </c>
      <c r="I5513" s="239">
        <v>2.7E-2</v>
      </c>
      <c r="J5513" s="239"/>
      <c r="K5513" s="24"/>
      <c r="L5513" s="208">
        <v>5.0000000000000001E-3</v>
      </c>
      <c r="M5513" s="208">
        <v>8.9999999999999993E-3</v>
      </c>
      <c r="N5513" s="208">
        <v>1.0999999999999999E-2</v>
      </c>
      <c r="O5513" s="208">
        <v>1.2999999999999999E-2</v>
      </c>
      <c r="P5513" s="208">
        <v>8.9999999999999993E-3</v>
      </c>
      <c r="Q5513" s="208">
        <v>1.0999999999999999E-2</v>
      </c>
      <c r="R5513" s="208">
        <v>1.0999999999999999E-2</v>
      </c>
      <c r="S5513" s="208">
        <v>0.01</v>
      </c>
      <c r="T5513" s="208">
        <v>0.01</v>
      </c>
      <c r="U5513" s="208">
        <v>7.0000000000000001E-3</v>
      </c>
      <c r="V5513" s="208">
        <v>7.0000000000000001E-3</v>
      </c>
      <c r="W5513" s="208">
        <v>5.0000000000000001E-3</v>
      </c>
      <c r="X5513" s="208">
        <v>7.0000000000000001E-3</v>
      </c>
      <c r="Y5513" s="208">
        <v>5.0000000000000001E-3</v>
      </c>
      <c r="Z5513" s="24"/>
      <c r="AA5513" s="208">
        <v>8.9999999999999993E-3</v>
      </c>
      <c r="AB5513" s="24"/>
      <c r="AC5513" s="208">
        <v>8.0000000000000002E-3</v>
      </c>
      <c r="AD5513" s="208">
        <v>0.01</v>
      </c>
      <c r="AE5513" s="208">
        <v>8.0000000000000002E-3</v>
      </c>
      <c r="AF5513" s="208">
        <v>8.0000000000000002E-3</v>
      </c>
      <c r="AG5513" s="208">
        <v>8.0000000000000002E-3</v>
      </c>
      <c r="AH5513" s="208">
        <v>6.0000000000000001E-3</v>
      </c>
      <c r="AI5513" s="208">
        <v>6.0000000000000001E-3</v>
      </c>
      <c r="AJ5513" s="208">
        <v>6.0000000000000001E-3</v>
      </c>
      <c r="AK5513" s="208">
        <v>3.0000000000000001E-3</v>
      </c>
      <c r="AL5513" s="208">
        <v>3.0000000000000001E-3</v>
      </c>
      <c r="AM5513" s="208">
        <v>4.0000000000000001E-3</v>
      </c>
      <c r="AN5513" s="208">
        <v>3.0000000000000001E-3</v>
      </c>
      <c r="AO5513" s="208">
        <v>6.0000000000000001E-3</v>
      </c>
      <c r="AP5513" s="208">
        <v>8.0000000000000002E-3</v>
      </c>
      <c r="AQ5513" s="208">
        <v>6.0000000000000001E-3</v>
      </c>
      <c r="AR5513" s="208">
        <v>4.0000000000000001E-3</v>
      </c>
      <c r="AS5513" s="208">
        <v>3.0000000000000001E-3</v>
      </c>
      <c r="AT5513" s="208">
        <v>3.0000000000000001E-3</v>
      </c>
      <c r="AU5513" s="208">
        <v>2E-3</v>
      </c>
      <c r="AV5513" s="208">
        <v>2E-3</v>
      </c>
      <c r="AW5513" s="24"/>
      <c r="AX5513" s="24"/>
      <c r="AY5513" s="24"/>
      <c r="AZ5513" s="24"/>
      <c r="BA5513" s="24"/>
      <c r="BB5513" s="21">
        <f t="shared" si="555"/>
        <v>2.7E-2</v>
      </c>
      <c r="BC5513" s="21"/>
      <c r="BD5513" s="22">
        <f t="shared" si="553"/>
        <v>3.6290322580645164E-2</v>
      </c>
      <c r="BE5513" s="21"/>
      <c r="BG5513" s="10"/>
      <c r="BH5513" s="21">
        <f t="shared" si="554"/>
        <v>0</v>
      </c>
      <c r="BI5513" s="22">
        <f t="shared" si="554"/>
        <v>2.7000000000000002E-5</v>
      </c>
      <c r="BJ5513" s="21"/>
      <c r="BK5513" s="21">
        <v>0</v>
      </c>
      <c r="BL5513" s="22">
        <v>8.1000000000000004E-5</v>
      </c>
      <c r="BM5513" s="21"/>
      <c r="BN5513" s="21">
        <f t="shared" si="552"/>
        <v>0</v>
      </c>
      <c r="BO5513" s="22">
        <f t="shared" si="552"/>
        <v>3.2400000000000001E-4</v>
      </c>
      <c r="BP5513" s="21">
        <f t="shared" si="552"/>
        <v>0</v>
      </c>
    </row>
    <row r="5514" spans="1:68" ht="11.1" hidden="1" customHeight="1" outlineLevel="2" x14ac:dyDescent="0.2">
      <c r="A5514" s="10"/>
      <c r="B5514" s="18"/>
      <c r="C5514" s="18"/>
      <c r="D5514" s="18"/>
      <c r="E5514" s="23" t="s">
        <v>4843</v>
      </c>
      <c r="F5514" s="208">
        <v>54.533999999999999</v>
      </c>
      <c r="G5514" s="208">
        <v>39.235999999999997</v>
      </c>
      <c r="H5514" s="208">
        <v>35.226999999999997</v>
      </c>
      <c r="I5514" s="239">
        <v>22.145</v>
      </c>
      <c r="J5514" s="239"/>
      <c r="K5514" s="208">
        <v>1.518</v>
      </c>
      <c r="L5514" s="24"/>
      <c r="M5514" s="24"/>
      <c r="N5514" s="24"/>
      <c r="O5514" s="24"/>
      <c r="P5514" s="208">
        <v>24.51</v>
      </c>
      <c r="Q5514" s="208">
        <v>41.566000000000003</v>
      </c>
      <c r="R5514" s="208">
        <v>62.173999999999999</v>
      </c>
      <c r="S5514" s="208">
        <v>56.426000000000002</v>
      </c>
      <c r="T5514" s="208">
        <v>52.685000000000002</v>
      </c>
      <c r="U5514" s="208">
        <v>37.341999999999999</v>
      </c>
      <c r="V5514" s="208">
        <v>15.382999999999999</v>
      </c>
      <c r="W5514" s="208">
        <v>5.867</v>
      </c>
      <c r="X5514" s="24"/>
      <c r="Y5514" s="24"/>
      <c r="Z5514" s="24"/>
      <c r="AA5514" s="208">
        <v>10.545999999999999</v>
      </c>
      <c r="AB5514" s="208">
        <v>23.58</v>
      </c>
      <c r="AC5514" s="208">
        <v>42.142000000000003</v>
      </c>
      <c r="AD5514" s="208">
        <v>55.378</v>
      </c>
      <c r="AE5514" s="208">
        <v>62.365000000000002</v>
      </c>
      <c r="AF5514" s="208">
        <v>52.335000000000001</v>
      </c>
      <c r="AG5514" s="208">
        <v>33.433</v>
      </c>
      <c r="AH5514" s="208">
        <v>15.32</v>
      </c>
      <c r="AI5514" s="208">
        <v>10.29</v>
      </c>
      <c r="AJ5514" s="208">
        <v>1.5089999999999999</v>
      </c>
      <c r="AK5514" s="24"/>
      <c r="AL5514" s="24"/>
      <c r="AM5514" s="208">
        <v>8.64</v>
      </c>
      <c r="AN5514" s="208">
        <v>27.75</v>
      </c>
      <c r="AO5514" s="208">
        <v>83.88</v>
      </c>
      <c r="AP5514" s="208">
        <v>8.3829999999999991</v>
      </c>
      <c r="AQ5514" s="208">
        <v>60.82</v>
      </c>
      <c r="AR5514" s="208">
        <v>51.447000000000003</v>
      </c>
      <c r="AS5514" s="208">
        <v>38.298999999999999</v>
      </c>
      <c r="AT5514" s="208">
        <v>21.667999999999999</v>
      </c>
      <c r="AU5514" s="208">
        <v>9.4250000000000007</v>
      </c>
      <c r="AV5514" s="24"/>
      <c r="AW5514" s="24"/>
      <c r="AX5514" s="24"/>
      <c r="AY5514" s="208">
        <v>6.7919999999999998</v>
      </c>
      <c r="AZ5514" s="208">
        <v>20.206</v>
      </c>
      <c r="BA5514" s="208">
        <v>34.758000000000003</v>
      </c>
      <c r="BB5514" s="21">
        <f t="shared" si="555"/>
        <v>83.88</v>
      </c>
      <c r="BC5514" s="21"/>
      <c r="BD5514" s="22">
        <f t="shared" si="553"/>
        <v>112.74193548387096</v>
      </c>
      <c r="BE5514" s="21"/>
      <c r="BG5514" s="10"/>
      <c r="BH5514" s="21">
        <f t="shared" si="554"/>
        <v>0</v>
      </c>
      <c r="BI5514" s="22">
        <f t="shared" si="554"/>
        <v>8.3879999999999982E-2</v>
      </c>
      <c r="BJ5514" s="21"/>
      <c r="BK5514" s="21">
        <v>0</v>
      </c>
      <c r="BL5514" s="22">
        <v>0.25163999999999997</v>
      </c>
      <c r="BM5514" s="21"/>
      <c r="BN5514" s="21">
        <f t="shared" si="552"/>
        <v>0</v>
      </c>
      <c r="BO5514" s="22">
        <f t="shared" si="552"/>
        <v>1.0065599999999999</v>
      </c>
      <c r="BP5514" s="21">
        <f t="shared" si="552"/>
        <v>0</v>
      </c>
    </row>
    <row r="5515" spans="1:68" ht="11.1" hidden="1" customHeight="1" outlineLevel="2" x14ac:dyDescent="0.2">
      <c r="A5515" s="10"/>
      <c r="B5515" s="18"/>
      <c r="C5515" s="18"/>
      <c r="D5515" s="18"/>
      <c r="E5515" s="23" t="s">
        <v>4844</v>
      </c>
      <c r="F5515" s="24"/>
      <c r="G5515" s="208">
        <v>7.9059999999999997</v>
      </c>
      <c r="H5515" s="208">
        <v>6.04</v>
      </c>
      <c r="I5515" s="239">
        <v>4.5819999999999999</v>
      </c>
      <c r="J5515" s="239"/>
      <c r="K5515" s="208">
        <v>3.4079999999999999</v>
      </c>
      <c r="L5515" s="208">
        <v>0.89500000000000002</v>
      </c>
      <c r="M5515" s="208">
        <v>0.51400000000000001</v>
      </c>
      <c r="N5515" s="208">
        <v>1.1659999999999999</v>
      </c>
      <c r="O5515" s="208">
        <v>2.806</v>
      </c>
      <c r="P5515" s="208">
        <v>5.6879999999999997</v>
      </c>
      <c r="Q5515" s="208">
        <v>6.976</v>
      </c>
      <c r="R5515" s="208">
        <v>7.3049999999999997</v>
      </c>
      <c r="S5515" s="208">
        <v>7.6630000000000003</v>
      </c>
      <c r="T5515" s="208">
        <v>7.5640000000000001</v>
      </c>
      <c r="U5515" s="208">
        <v>5.03</v>
      </c>
      <c r="V5515" s="208">
        <v>3.87</v>
      </c>
      <c r="W5515" s="208">
        <v>2.8769999999999998</v>
      </c>
      <c r="X5515" s="208">
        <v>0.28399999999999997</v>
      </c>
      <c r="Y5515" s="24"/>
      <c r="Z5515" s="24"/>
      <c r="AA5515" s="208">
        <v>3.8559999999999999</v>
      </c>
      <c r="AB5515" s="208">
        <v>2.6040000000000001</v>
      </c>
      <c r="AC5515" s="208">
        <v>5.2089999999999996</v>
      </c>
      <c r="AD5515" s="208">
        <v>7.1029999999999998</v>
      </c>
      <c r="AE5515" s="208">
        <v>8</v>
      </c>
      <c r="AF5515" s="208">
        <v>5.8120000000000003</v>
      </c>
      <c r="AG5515" s="208">
        <v>5.048</v>
      </c>
      <c r="AH5515" s="208">
        <v>4.42</v>
      </c>
      <c r="AI5515" s="208">
        <v>3.3370000000000002</v>
      </c>
      <c r="AJ5515" s="208">
        <v>0.14299999999999999</v>
      </c>
      <c r="AK5515" s="24"/>
      <c r="AL5515" s="24"/>
      <c r="AM5515" s="208">
        <v>2.153</v>
      </c>
      <c r="AN5515" s="24"/>
      <c r="AO5515" s="208">
        <v>10.236000000000001</v>
      </c>
      <c r="AP5515" s="208">
        <v>5.9809999999999999</v>
      </c>
      <c r="AQ5515" s="208">
        <v>7.4260000000000002</v>
      </c>
      <c r="AR5515" s="208">
        <v>6.2249999999999996</v>
      </c>
      <c r="AS5515" s="208">
        <v>4.2110000000000003</v>
      </c>
      <c r="AT5515" s="208">
        <v>2.617</v>
      </c>
      <c r="AU5515" s="208">
        <v>1.9890000000000001</v>
      </c>
      <c r="AV5515" s="208">
        <v>4.1000000000000002E-2</v>
      </c>
      <c r="AW5515" s="24"/>
      <c r="AX5515" s="24"/>
      <c r="AY5515" s="24"/>
      <c r="AZ5515" s="208">
        <v>2.9910000000000001</v>
      </c>
      <c r="BA5515" s="208">
        <v>4.601</v>
      </c>
      <c r="BB5515" s="21">
        <f t="shared" si="555"/>
        <v>10.236000000000001</v>
      </c>
      <c r="BC5515" s="21"/>
      <c r="BD5515" s="22">
        <f t="shared" si="553"/>
        <v>13.758064516129034</v>
      </c>
      <c r="BE5515" s="21"/>
      <c r="BG5515" s="10"/>
      <c r="BH5515" s="21">
        <f t="shared" si="554"/>
        <v>0</v>
      </c>
      <c r="BI5515" s="22">
        <f t="shared" si="554"/>
        <v>1.0236000000000002E-2</v>
      </c>
      <c r="BJ5515" s="21"/>
      <c r="BK5515" s="21">
        <v>0</v>
      </c>
      <c r="BL5515" s="22">
        <v>3.0708000000000006E-2</v>
      </c>
      <c r="BM5515" s="21"/>
      <c r="BN5515" s="21">
        <f t="shared" si="552"/>
        <v>0</v>
      </c>
      <c r="BO5515" s="22">
        <f t="shared" si="552"/>
        <v>0.12283200000000002</v>
      </c>
      <c r="BP5515" s="21">
        <f t="shared" si="552"/>
        <v>0</v>
      </c>
    </row>
    <row r="5516" spans="1:68" ht="11.1" hidden="1" customHeight="1" outlineLevel="1" collapsed="1" x14ac:dyDescent="0.2">
      <c r="A5516" s="10"/>
      <c r="B5516" s="18"/>
      <c r="C5516" s="18"/>
      <c r="D5516" s="18"/>
      <c r="E5516" s="19" t="s">
        <v>4845</v>
      </c>
      <c r="F5516" s="20"/>
      <c r="G5516" s="209">
        <v>18.225999999999999</v>
      </c>
      <c r="H5516" s="209">
        <v>7.2869999999999999</v>
      </c>
      <c r="I5516" s="240">
        <v>10.220000000000001</v>
      </c>
      <c r="J5516" s="240"/>
      <c r="K5516" s="20"/>
      <c r="L5516" s="20"/>
      <c r="M5516" s="20"/>
      <c r="N5516" s="20"/>
      <c r="O5516" s="20"/>
      <c r="P5516" s="209">
        <v>19.12</v>
      </c>
      <c r="Q5516" s="209">
        <v>18.096</v>
      </c>
      <c r="R5516" s="209">
        <v>9.9260000000000002</v>
      </c>
      <c r="S5516" s="209">
        <v>16.300999999999998</v>
      </c>
      <c r="T5516" s="209">
        <v>15.85</v>
      </c>
      <c r="U5516" s="209">
        <v>14.287000000000001</v>
      </c>
      <c r="V5516" s="209">
        <v>7.8419999999999996</v>
      </c>
      <c r="W5516" s="209">
        <v>2.181</v>
      </c>
      <c r="X5516" s="20"/>
      <c r="Y5516" s="20"/>
      <c r="Z5516" s="20"/>
      <c r="AA5516" s="20"/>
      <c r="AB5516" s="209">
        <v>5.2519999999999998</v>
      </c>
      <c r="AC5516" s="209">
        <v>7.2119999999999997</v>
      </c>
      <c r="AD5516" s="209">
        <v>13.784000000000001</v>
      </c>
      <c r="AE5516" s="209">
        <v>17.419</v>
      </c>
      <c r="AF5516" s="209">
        <v>12.574999999999999</v>
      </c>
      <c r="AG5516" s="209">
        <v>9.6110000000000007</v>
      </c>
      <c r="AH5516" s="209">
        <v>7.2869999999999999</v>
      </c>
      <c r="AI5516" s="20"/>
      <c r="AJ5516" s="20"/>
      <c r="AK5516" s="20"/>
      <c r="AL5516" s="20"/>
      <c r="AM5516" s="20"/>
      <c r="AN5516" s="20"/>
      <c r="AO5516" s="209">
        <v>19.327000000000002</v>
      </c>
      <c r="AP5516" s="209">
        <v>15.205</v>
      </c>
      <c r="AQ5516" s="209">
        <v>15.305</v>
      </c>
      <c r="AR5516" s="209">
        <v>16.846</v>
      </c>
      <c r="AS5516" s="209">
        <v>6.63</v>
      </c>
      <c r="AT5516" s="209">
        <v>8.1929999999999996</v>
      </c>
      <c r="AU5516" s="20"/>
      <c r="AV5516" s="20"/>
      <c r="AW5516" s="20"/>
      <c r="AX5516" s="20"/>
      <c r="AY5516" s="20"/>
      <c r="AZ5516" s="20"/>
      <c r="BA5516" s="20"/>
      <c r="BB5516" s="21">
        <f t="shared" si="555"/>
        <v>19.327000000000002</v>
      </c>
      <c r="BC5516" s="21">
        <f>BF5516</f>
        <v>45</v>
      </c>
      <c r="BD5516" s="22">
        <f t="shared" si="553"/>
        <v>25.977150537634412</v>
      </c>
      <c r="BE5516" s="21">
        <f>BC5516-BD5516</f>
        <v>19.022849462365588</v>
      </c>
      <c r="BF5516" s="2">
        <v>45</v>
      </c>
      <c r="BG5516" s="10">
        <v>6</v>
      </c>
      <c r="BH5516" s="21">
        <f t="shared" si="554"/>
        <v>3.3480000000000003E-2</v>
      </c>
      <c r="BI5516" s="22">
        <f t="shared" si="554"/>
        <v>1.9327E-2</v>
      </c>
      <c r="BJ5516" s="21">
        <f>BH5516-BI5516</f>
        <v>1.4153000000000002E-2</v>
      </c>
      <c r="BK5516" s="21">
        <v>0.10044</v>
      </c>
      <c r="BL5516" s="22">
        <v>5.7981000000000005E-2</v>
      </c>
      <c r="BM5516" s="21">
        <v>4.2458999999999997E-2</v>
      </c>
      <c r="BN5516" s="21">
        <f t="shared" si="552"/>
        <v>0.40176000000000001</v>
      </c>
      <c r="BO5516" s="22">
        <f t="shared" si="552"/>
        <v>0.23192400000000002</v>
      </c>
      <c r="BP5516" s="21">
        <f t="shared" si="552"/>
        <v>0.16983599999999999</v>
      </c>
    </row>
    <row r="5517" spans="1:68" ht="11.1" hidden="1" customHeight="1" outlineLevel="2" x14ac:dyDescent="0.2">
      <c r="A5517" s="10"/>
      <c r="B5517" s="18"/>
      <c r="C5517" s="18"/>
      <c r="D5517" s="18"/>
      <c r="E5517" s="23" t="s">
        <v>4846</v>
      </c>
      <c r="F5517" s="24"/>
      <c r="G5517" s="208">
        <v>18.225999999999999</v>
      </c>
      <c r="H5517" s="208">
        <v>7.2869999999999999</v>
      </c>
      <c r="I5517" s="239">
        <v>10.220000000000001</v>
      </c>
      <c r="J5517" s="239"/>
      <c r="K5517" s="24"/>
      <c r="L5517" s="24"/>
      <c r="M5517" s="24"/>
      <c r="N5517" s="24"/>
      <c r="O5517" s="24"/>
      <c r="P5517" s="208">
        <v>19.12</v>
      </c>
      <c r="Q5517" s="208">
        <v>18.096</v>
      </c>
      <c r="R5517" s="208">
        <v>9.9260000000000002</v>
      </c>
      <c r="S5517" s="208">
        <v>16.300999999999998</v>
      </c>
      <c r="T5517" s="208">
        <v>15.85</v>
      </c>
      <c r="U5517" s="208">
        <v>14.287000000000001</v>
      </c>
      <c r="V5517" s="208">
        <v>7.8419999999999996</v>
      </c>
      <c r="W5517" s="208">
        <v>2.181</v>
      </c>
      <c r="X5517" s="24"/>
      <c r="Y5517" s="24"/>
      <c r="Z5517" s="24"/>
      <c r="AA5517" s="24"/>
      <c r="AB5517" s="208">
        <v>5.2519999999999998</v>
      </c>
      <c r="AC5517" s="208">
        <v>7.2119999999999997</v>
      </c>
      <c r="AD5517" s="208">
        <v>13.784000000000001</v>
      </c>
      <c r="AE5517" s="208">
        <v>17.419</v>
      </c>
      <c r="AF5517" s="208">
        <v>12.574999999999999</v>
      </c>
      <c r="AG5517" s="208">
        <v>9.6110000000000007</v>
      </c>
      <c r="AH5517" s="208">
        <v>7.2869999999999999</v>
      </c>
      <c r="AI5517" s="24"/>
      <c r="AJ5517" s="24"/>
      <c r="AK5517" s="24"/>
      <c r="AL5517" s="24"/>
      <c r="AM5517" s="24"/>
      <c r="AN5517" s="24"/>
      <c r="AO5517" s="208">
        <v>19.327000000000002</v>
      </c>
      <c r="AP5517" s="208">
        <v>15.205</v>
      </c>
      <c r="AQ5517" s="208">
        <v>15.305</v>
      </c>
      <c r="AR5517" s="208">
        <v>16.846</v>
      </c>
      <c r="AS5517" s="208">
        <v>6.63</v>
      </c>
      <c r="AT5517" s="208">
        <v>8.1929999999999996</v>
      </c>
      <c r="AU5517" s="24"/>
      <c r="AV5517" s="24"/>
      <c r="AW5517" s="24"/>
      <c r="AX5517" s="24"/>
      <c r="AY5517" s="24"/>
      <c r="AZ5517" s="24"/>
      <c r="BA5517" s="24"/>
      <c r="BB5517" s="21">
        <f t="shared" si="555"/>
        <v>19.327000000000002</v>
      </c>
      <c r="BC5517" s="21"/>
      <c r="BD5517" s="22">
        <f t="shared" si="553"/>
        <v>25.977150537634412</v>
      </c>
      <c r="BE5517" s="21"/>
      <c r="BG5517" s="10"/>
      <c r="BH5517" s="21">
        <f t="shared" si="554"/>
        <v>0</v>
      </c>
      <c r="BI5517" s="22">
        <f t="shared" si="554"/>
        <v>1.9327E-2</v>
      </c>
      <c r="BJ5517" s="21"/>
      <c r="BK5517" s="21">
        <v>0</v>
      </c>
      <c r="BL5517" s="22">
        <v>5.7981000000000005E-2</v>
      </c>
      <c r="BM5517" s="21"/>
      <c r="BN5517" s="21">
        <f t="shared" si="552"/>
        <v>0</v>
      </c>
      <c r="BO5517" s="22">
        <f t="shared" si="552"/>
        <v>0.23192400000000002</v>
      </c>
      <c r="BP5517" s="21">
        <f t="shared" si="552"/>
        <v>0</v>
      </c>
    </row>
    <row r="5518" spans="1:68" ht="11.1" hidden="1" customHeight="1" outlineLevel="1" collapsed="1" x14ac:dyDescent="0.2">
      <c r="A5518" s="10"/>
      <c r="B5518" s="18"/>
      <c r="C5518" s="18"/>
      <c r="D5518" s="18"/>
      <c r="E5518" s="19" t="s">
        <v>4847</v>
      </c>
      <c r="F5518" s="209">
        <v>14.897</v>
      </c>
      <c r="G5518" s="209">
        <v>12.124000000000001</v>
      </c>
      <c r="H5518" s="209">
        <v>9.1519999999999992</v>
      </c>
      <c r="I5518" s="240">
        <v>4.7610000000000001</v>
      </c>
      <c r="J5518" s="240"/>
      <c r="K5518" s="209">
        <v>0.746</v>
      </c>
      <c r="L5518" s="20"/>
      <c r="M5518" s="20"/>
      <c r="N5518" s="20"/>
      <c r="O5518" s="209">
        <v>6.0759999999999996</v>
      </c>
      <c r="P5518" s="209">
        <v>4.6020000000000003</v>
      </c>
      <c r="Q5518" s="209">
        <v>22.568000000000001</v>
      </c>
      <c r="R5518" s="209">
        <v>27.425000000000001</v>
      </c>
      <c r="S5518" s="209">
        <v>19.067</v>
      </c>
      <c r="T5518" s="209">
        <v>18.135000000000002</v>
      </c>
      <c r="U5518" s="209">
        <v>11.749000000000001</v>
      </c>
      <c r="V5518" s="209">
        <v>7.7380000000000004</v>
      </c>
      <c r="W5518" s="209">
        <v>4.734</v>
      </c>
      <c r="X5518" s="20"/>
      <c r="Y5518" s="20"/>
      <c r="Z5518" s="20"/>
      <c r="AA5518" s="209">
        <v>4.218</v>
      </c>
      <c r="AB5518" s="209">
        <v>10.609</v>
      </c>
      <c r="AC5518" s="209">
        <v>25.657</v>
      </c>
      <c r="AD5518" s="209">
        <v>25.687999999999999</v>
      </c>
      <c r="AE5518" s="209">
        <v>27.728999999999999</v>
      </c>
      <c r="AF5518" s="209">
        <v>25.853999999999999</v>
      </c>
      <c r="AG5518" s="209">
        <v>15.698</v>
      </c>
      <c r="AH5518" s="209">
        <v>9.3580000000000005</v>
      </c>
      <c r="AI5518" s="209">
        <v>7.3380000000000001</v>
      </c>
      <c r="AJ5518" s="209">
        <v>0.42499999999999999</v>
      </c>
      <c r="AK5518" s="20"/>
      <c r="AL5518" s="20"/>
      <c r="AM5518" s="209">
        <v>3.6659999999999999</v>
      </c>
      <c r="AN5518" s="209">
        <v>8.9760000000000009</v>
      </c>
      <c r="AO5518" s="209">
        <v>19.369</v>
      </c>
      <c r="AP5518" s="209">
        <v>23.695</v>
      </c>
      <c r="AQ5518" s="209">
        <v>24.719000000000001</v>
      </c>
      <c r="AR5518" s="209">
        <v>35.238999999999997</v>
      </c>
      <c r="AS5518" s="209">
        <v>9.4009999999999998</v>
      </c>
      <c r="AT5518" s="209">
        <v>6.0640000000000001</v>
      </c>
      <c r="AU5518" s="209">
        <v>22.902000000000001</v>
      </c>
      <c r="AV5518" s="20"/>
      <c r="AW5518" s="20"/>
      <c r="AX5518" s="20"/>
      <c r="AY5518" s="209">
        <v>3.379</v>
      </c>
      <c r="AZ5518" s="209">
        <v>10.071</v>
      </c>
      <c r="BA5518" s="209">
        <v>12.305999999999999</v>
      </c>
      <c r="BB5518" s="21">
        <f t="shared" si="555"/>
        <v>35.238999999999997</v>
      </c>
      <c r="BC5518" s="21">
        <f>BF5518</f>
        <v>80</v>
      </c>
      <c r="BD5518" s="22">
        <f t="shared" si="553"/>
        <v>47.364247311827953</v>
      </c>
      <c r="BE5518" s="21">
        <f>BC5518-BD5518</f>
        <v>32.635752688172047</v>
      </c>
      <c r="BF5518" s="2">
        <v>80</v>
      </c>
      <c r="BG5518" s="10">
        <v>5</v>
      </c>
      <c r="BH5518" s="21">
        <f t="shared" si="554"/>
        <v>5.9520000000000003E-2</v>
      </c>
      <c r="BI5518" s="22">
        <f t="shared" si="554"/>
        <v>3.5238999999999993E-2</v>
      </c>
      <c r="BJ5518" s="21">
        <f>BH5518-BI5518</f>
        <v>2.4281000000000011E-2</v>
      </c>
      <c r="BK5518" s="21">
        <v>0.17856</v>
      </c>
      <c r="BL5518" s="22">
        <v>0.10571699999999998</v>
      </c>
      <c r="BM5518" s="21">
        <v>7.2843000000000019E-2</v>
      </c>
      <c r="BN5518" s="21">
        <f t="shared" si="552"/>
        <v>0.71423999999999999</v>
      </c>
      <c r="BO5518" s="22">
        <f t="shared" si="552"/>
        <v>0.42286799999999991</v>
      </c>
      <c r="BP5518" s="21">
        <f t="shared" si="552"/>
        <v>0.29137200000000008</v>
      </c>
    </row>
    <row r="5519" spans="1:68" ht="11.1" hidden="1" customHeight="1" outlineLevel="2" x14ac:dyDescent="0.2">
      <c r="A5519" s="10"/>
      <c r="B5519" s="18"/>
      <c r="C5519" s="18"/>
      <c r="D5519" s="18"/>
      <c r="E5519" s="23" t="s">
        <v>4848</v>
      </c>
      <c r="F5519" s="208">
        <v>14.897</v>
      </c>
      <c r="G5519" s="208">
        <v>12.124000000000001</v>
      </c>
      <c r="H5519" s="208">
        <v>9.1519999999999992</v>
      </c>
      <c r="I5519" s="239">
        <v>4.7610000000000001</v>
      </c>
      <c r="J5519" s="239"/>
      <c r="K5519" s="208">
        <v>0.746</v>
      </c>
      <c r="L5519" s="24"/>
      <c r="M5519" s="24"/>
      <c r="N5519" s="24"/>
      <c r="O5519" s="208">
        <v>6.0759999999999996</v>
      </c>
      <c r="P5519" s="208">
        <v>4.6020000000000003</v>
      </c>
      <c r="Q5519" s="208">
        <v>22.568000000000001</v>
      </c>
      <c r="R5519" s="208">
        <v>27.425000000000001</v>
      </c>
      <c r="S5519" s="208">
        <v>19.067</v>
      </c>
      <c r="T5519" s="208">
        <v>18.135000000000002</v>
      </c>
      <c r="U5519" s="208">
        <v>11.749000000000001</v>
      </c>
      <c r="V5519" s="208">
        <v>7.7380000000000004</v>
      </c>
      <c r="W5519" s="208">
        <v>4.734</v>
      </c>
      <c r="X5519" s="24"/>
      <c r="Y5519" s="24"/>
      <c r="Z5519" s="24"/>
      <c r="AA5519" s="208">
        <v>4.218</v>
      </c>
      <c r="AB5519" s="208">
        <v>10.609</v>
      </c>
      <c r="AC5519" s="208">
        <v>25.657</v>
      </c>
      <c r="AD5519" s="208">
        <v>25.687999999999999</v>
      </c>
      <c r="AE5519" s="208">
        <v>27.728999999999999</v>
      </c>
      <c r="AF5519" s="208">
        <v>25.853999999999999</v>
      </c>
      <c r="AG5519" s="208">
        <v>15.698</v>
      </c>
      <c r="AH5519" s="208">
        <v>9.3580000000000005</v>
      </c>
      <c r="AI5519" s="208">
        <v>7.3380000000000001</v>
      </c>
      <c r="AJ5519" s="208">
        <v>0.42499999999999999</v>
      </c>
      <c r="AK5519" s="24"/>
      <c r="AL5519" s="24"/>
      <c r="AM5519" s="208">
        <v>3.6659999999999999</v>
      </c>
      <c r="AN5519" s="208">
        <v>8.9760000000000009</v>
      </c>
      <c r="AO5519" s="208">
        <v>19.369</v>
      </c>
      <c r="AP5519" s="208">
        <v>23.695</v>
      </c>
      <c r="AQ5519" s="208">
        <v>24.719000000000001</v>
      </c>
      <c r="AR5519" s="208">
        <v>35.238999999999997</v>
      </c>
      <c r="AS5519" s="208">
        <v>9.4009999999999998</v>
      </c>
      <c r="AT5519" s="208">
        <v>6.0640000000000001</v>
      </c>
      <c r="AU5519" s="208">
        <v>22.902000000000001</v>
      </c>
      <c r="AV5519" s="24"/>
      <c r="AW5519" s="24"/>
      <c r="AX5519" s="24"/>
      <c r="AY5519" s="208">
        <v>3.379</v>
      </c>
      <c r="AZ5519" s="208">
        <v>10.071</v>
      </c>
      <c r="BA5519" s="208">
        <v>12.305999999999999</v>
      </c>
      <c r="BB5519" s="21">
        <f t="shared" si="555"/>
        <v>35.238999999999997</v>
      </c>
      <c r="BC5519" s="21"/>
      <c r="BD5519" s="22">
        <f t="shared" si="553"/>
        <v>47.364247311827953</v>
      </c>
      <c r="BE5519" s="21"/>
      <c r="BG5519" s="10"/>
      <c r="BH5519" s="21">
        <f t="shared" si="554"/>
        <v>0</v>
      </c>
      <c r="BI5519" s="22">
        <f t="shared" si="554"/>
        <v>3.5238999999999993E-2</v>
      </c>
      <c r="BJ5519" s="21"/>
      <c r="BK5519" s="21">
        <v>0</v>
      </c>
      <c r="BL5519" s="22">
        <v>0.10571699999999998</v>
      </c>
      <c r="BM5519" s="21"/>
      <c r="BN5519" s="21">
        <f t="shared" si="552"/>
        <v>0</v>
      </c>
      <c r="BO5519" s="22">
        <f t="shared" si="552"/>
        <v>0.42286799999999991</v>
      </c>
      <c r="BP5519" s="21">
        <f t="shared" si="552"/>
        <v>0</v>
      </c>
    </row>
    <row r="5520" spans="1:68" ht="11.1" hidden="1" customHeight="1" outlineLevel="1" collapsed="1" x14ac:dyDescent="0.2">
      <c r="A5520" s="10"/>
      <c r="B5520" s="18"/>
      <c r="C5520" s="18"/>
      <c r="D5520" s="18"/>
      <c r="E5520" s="19" t="s">
        <v>4849</v>
      </c>
      <c r="F5520" s="209">
        <v>18.178999999999998</v>
      </c>
      <c r="G5520" s="209">
        <v>14.115</v>
      </c>
      <c r="H5520" s="209">
        <v>9.6</v>
      </c>
      <c r="I5520" s="240">
        <v>10.255000000000001</v>
      </c>
      <c r="J5520" s="240"/>
      <c r="K5520" s="209">
        <v>2.669</v>
      </c>
      <c r="L5520" s="20"/>
      <c r="M5520" s="20"/>
      <c r="N5520" s="20"/>
      <c r="O5520" s="20"/>
      <c r="P5520" s="209">
        <v>9.8550000000000004</v>
      </c>
      <c r="Q5520" s="209">
        <v>13.653</v>
      </c>
      <c r="R5520" s="209">
        <v>18.324000000000002</v>
      </c>
      <c r="S5520" s="209">
        <v>20.068999999999999</v>
      </c>
      <c r="T5520" s="209">
        <v>19.855</v>
      </c>
      <c r="U5520" s="209">
        <v>14.993</v>
      </c>
      <c r="V5520" s="209">
        <v>4.6929999999999996</v>
      </c>
      <c r="W5520" s="209">
        <v>5.8529999999999998</v>
      </c>
      <c r="X5520" s="20"/>
      <c r="Y5520" s="20"/>
      <c r="Z5520" s="20"/>
      <c r="AA5520" s="20"/>
      <c r="AB5520" s="209">
        <v>9.4879999999999995</v>
      </c>
      <c r="AC5520" s="209">
        <v>15.87</v>
      </c>
      <c r="AD5520" s="209">
        <v>18.265000000000001</v>
      </c>
      <c r="AE5520" s="209">
        <v>17.634</v>
      </c>
      <c r="AF5520" s="209">
        <v>14.657999999999999</v>
      </c>
      <c r="AG5520" s="209">
        <v>8.8930000000000007</v>
      </c>
      <c r="AH5520" s="209">
        <v>4.4130000000000003</v>
      </c>
      <c r="AI5520" s="209">
        <v>2.984</v>
      </c>
      <c r="AJ5520" s="20"/>
      <c r="AK5520" s="20"/>
      <c r="AL5520" s="20"/>
      <c r="AM5520" s="209">
        <v>2.867</v>
      </c>
      <c r="AN5520" s="209">
        <v>6.86</v>
      </c>
      <c r="AO5520" s="209">
        <v>16.038</v>
      </c>
      <c r="AP5520" s="209">
        <v>16.664000000000001</v>
      </c>
      <c r="AQ5520" s="209">
        <v>17.869</v>
      </c>
      <c r="AR5520" s="209">
        <v>18.157</v>
      </c>
      <c r="AS5520" s="209">
        <v>14.294</v>
      </c>
      <c r="AT5520" s="209">
        <v>4.5730000000000004</v>
      </c>
      <c r="AU5520" s="20"/>
      <c r="AV5520" s="20"/>
      <c r="AW5520" s="20"/>
      <c r="AX5520" s="20"/>
      <c r="AY5520" s="20"/>
      <c r="AZ5520" s="209">
        <v>12.882999999999999</v>
      </c>
      <c r="BA5520" s="209">
        <v>10.696</v>
      </c>
      <c r="BB5520" s="21">
        <f t="shared" si="555"/>
        <v>20.068999999999999</v>
      </c>
      <c r="BC5520" s="21">
        <f>BF5520</f>
        <v>47.3</v>
      </c>
      <c r="BD5520" s="22">
        <f t="shared" si="553"/>
        <v>26.974462365591396</v>
      </c>
      <c r="BE5520" s="21">
        <f>BC5520-BD5520</f>
        <v>20.325537634408601</v>
      </c>
      <c r="BF5520" s="2">
        <v>47.3</v>
      </c>
      <c r="BG5520" s="10">
        <v>6</v>
      </c>
      <c r="BH5520" s="21">
        <f t="shared" si="554"/>
        <v>3.5191199999999999E-2</v>
      </c>
      <c r="BI5520" s="22">
        <f t="shared" si="554"/>
        <v>2.0069E-2</v>
      </c>
      <c r="BJ5520" s="21">
        <f>BH5520-BI5520</f>
        <v>1.5122199999999999E-2</v>
      </c>
      <c r="BK5520" s="21">
        <v>0.10557359999999999</v>
      </c>
      <c r="BL5520" s="22">
        <v>6.0206999999999997E-2</v>
      </c>
      <c r="BM5520" s="21">
        <v>4.5366599999999993E-2</v>
      </c>
      <c r="BN5520" s="21">
        <f t="shared" si="552"/>
        <v>0.42229439999999996</v>
      </c>
      <c r="BO5520" s="22">
        <f t="shared" si="552"/>
        <v>0.24082799999999999</v>
      </c>
      <c r="BP5520" s="21">
        <f t="shared" si="552"/>
        <v>0.18146639999999997</v>
      </c>
    </row>
    <row r="5521" spans="1:68" ht="11.1" hidden="1" customHeight="1" outlineLevel="2" x14ac:dyDescent="0.2">
      <c r="A5521" s="10"/>
      <c r="B5521" s="18"/>
      <c r="C5521" s="18"/>
      <c r="D5521" s="18"/>
      <c r="E5521" s="23" t="s">
        <v>4850</v>
      </c>
      <c r="F5521" s="208">
        <v>18.178999999999998</v>
      </c>
      <c r="G5521" s="208">
        <v>14.115</v>
      </c>
      <c r="H5521" s="208">
        <v>9.6</v>
      </c>
      <c r="I5521" s="239">
        <v>10.255000000000001</v>
      </c>
      <c r="J5521" s="239"/>
      <c r="K5521" s="208">
        <v>2.669</v>
      </c>
      <c r="L5521" s="24"/>
      <c r="M5521" s="24"/>
      <c r="N5521" s="24"/>
      <c r="O5521" s="24"/>
      <c r="P5521" s="208">
        <v>9.8550000000000004</v>
      </c>
      <c r="Q5521" s="208">
        <v>13.653</v>
      </c>
      <c r="R5521" s="208">
        <v>18.324000000000002</v>
      </c>
      <c r="S5521" s="208">
        <v>20.068999999999999</v>
      </c>
      <c r="T5521" s="208">
        <v>19.855</v>
      </c>
      <c r="U5521" s="208">
        <v>14.993</v>
      </c>
      <c r="V5521" s="208">
        <v>4.6929999999999996</v>
      </c>
      <c r="W5521" s="208">
        <v>5.8529999999999998</v>
      </c>
      <c r="X5521" s="24"/>
      <c r="Y5521" s="24"/>
      <c r="Z5521" s="24"/>
      <c r="AA5521" s="24"/>
      <c r="AB5521" s="208">
        <v>9.4879999999999995</v>
      </c>
      <c r="AC5521" s="208">
        <v>15.87</v>
      </c>
      <c r="AD5521" s="208">
        <v>18.265000000000001</v>
      </c>
      <c r="AE5521" s="208">
        <v>17.634</v>
      </c>
      <c r="AF5521" s="208">
        <v>14.657999999999999</v>
      </c>
      <c r="AG5521" s="208">
        <v>8.8930000000000007</v>
      </c>
      <c r="AH5521" s="208">
        <v>4.4130000000000003</v>
      </c>
      <c r="AI5521" s="208">
        <v>2.984</v>
      </c>
      <c r="AJ5521" s="24"/>
      <c r="AK5521" s="24"/>
      <c r="AL5521" s="24"/>
      <c r="AM5521" s="208">
        <v>2.867</v>
      </c>
      <c r="AN5521" s="208">
        <v>6.86</v>
      </c>
      <c r="AO5521" s="208">
        <v>16.038</v>
      </c>
      <c r="AP5521" s="208">
        <v>16.664000000000001</v>
      </c>
      <c r="AQ5521" s="208">
        <v>17.869</v>
      </c>
      <c r="AR5521" s="208">
        <v>18.157</v>
      </c>
      <c r="AS5521" s="208">
        <v>14.294</v>
      </c>
      <c r="AT5521" s="208">
        <v>4.5730000000000004</v>
      </c>
      <c r="AU5521" s="24"/>
      <c r="AV5521" s="24"/>
      <c r="AW5521" s="24"/>
      <c r="AX5521" s="24"/>
      <c r="AY5521" s="24"/>
      <c r="AZ5521" s="208">
        <v>12.882999999999999</v>
      </c>
      <c r="BA5521" s="208">
        <v>10.696</v>
      </c>
      <c r="BB5521" s="21">
        <f t="shared" si="555"/>
        <v>20.068999999999999</v>
      </c>
      <c r="BC5521" s="21"/>
      <c r="BD5521" s="22">
        <f t="shared" si="553"/>
        <v>26.974462365591396</v>
      </c>
      <c r="BE5521" s="21"/>
      <c r="BG5521" s="10"/>
      <c r="BH5521" s="21">
        <f t="shared" si="554"/>
        <v>0</v>
      </c>
      <c r="BI5521" s="22">
        <f t="shared" si="554"/>
        <v>2.0069E-2</v>
      </c>
      <c r="BJ5521" s="21"/>
      <c r="BK5521" s="21">
        <v>0</v>
      </c>
      <c r="BL5521" s="22">
        <v>6.0206999999999997E-2</v>
      </c>
      <c r="BM5521" s="21"/>
      <c r="BN5521" s="21">
        <f t="shared" si="552"/>
        <v>0</v>
      </c>
      <c r="BO5521" s="22">
        <f t="shared" si="552"/>
        <v>0.24082799999999999</v>
      </c>
      <c r="BP5521" s="21">
        <f t="shared" si="552"/>
        <v>0</v>
      </c>
    </row>
    <row r="5522" spans="1:68" ht="11.1" hidden="1" customHeight="1" outlineLevel="1" collapsed="1" x14ac:dyDescent="0.2">
      <c r="A5522" s="10"/>
      <c r="B5522" s="18"/>
      <c r="C5522" s="18"/>
      <c r="D5522" s="18"/>
      <c r="E5522" s="19" t="s">
        <v>4851</v>
      </c>
      <c r="F5522" s="20"/>
      <c r="G5522" s="20"/>
      <c r="H5522" s="20"/>
      <c r="I5522" s="20"/>
      <c r="J5522" s="20"/>
      <c r="K5522" s="20"/>
      <c r="L5522" s="20"/>
      <c r="M5522" s="20"/>
      <c r="N5522" s="20"/>
      <c r="O5522" s="20"/>
      <c r="P5522" s="209">
        <v>7.375</v>
      </c>
      <c r="Q5522" s="209">
        <v>8.0549999999999997</v>
      </c>
      <c r="R5522" s="209">
        <v>7.0750000000000002</v>
      </c>
      <c r="S5522" s="209">
        <v>3.1589999999999998</v>
      </c>
      <c r="T5522" s="209">
        <v>7.7489999999999997</v>
      </c>
      <c r="U5522" s="209">
        <v>3.7610000000000001</v>
      </c>
      <c r="V5522" s="209">
        <v>2.9159999999999999</v>
      </c>
      <c r="W5522" s="209">
        <v>0.56100000000000005</v>
      </c>
      <c r="X5522" s="20"/>
      <c r="Y5522" s="20"/>
      <c r="Z5522" s="20"/>
      <c r="AA5522" s="20"/>
      <c r="AB5522" s="20"/>
      <c r="AC5522" s="209">
        <v>9.6280000000000001</v>
      </c>
      <c r="AD5522" s="209">
        <v>6.37</v>
      </c>
      <c r="AE5522" s="209">
        <v>5.9530000000000003</v>
      </c>
      <c r="AF5522" s="209">
        <v>7.3630000000000004</v>
      </c>
      <c r="AG5522" s="209">
        <v>3.1520000000000001</v>
      </c>
      <c r="AH5522" s="209">
        <v>3.2109999999999999</v>
      </c>
      <c r="AI5522" s="209">
        <v>1.373</v>
      </c>
      <c r="AJ5522" s="20"/>
      <c r="AK5522" s="20"/>
      <c r="AL5522" s="20"/>
      <c r="AM5522" s="209">
        <v>1.0940000000000001</v>
      </c>
      <c r="AN5522" s="209">
        <v>3.9249999999999998</v>
      </c>
      <c r="AO5522" s="209">
        <v>5.95</v>
      </c>
      <c r="AP5522" s="209">
        <v>5.1779999999999999</v>
      </c>
      <c r="AQ5522" s="209">
        <v>10.026999999999999</v>
      </c>
      <c r="AR5522" s="209">
        <v>4.5590000000000002</v>
      </c>
      <c r="AS5522" s="209">
        <v>5.9710000000000001</v>
      </c>
      <c r="AT5522" s="209">
        <v>2.5139999999999998</v>
      </c>
      <c r="AU5522" s="209">
        <v>1.2150000000000001</v>
      </c>
      <c r="AV5522" s="20"/>
      <c r="AW5522" s="20"/>
      <c r="AX5522" s="20"/>
      <c r="AY5522" s="20"/>
      <c r="AZ5522" s="209">
        <v>1.4810000000000001</v>
      </c>
      <c r="BA5522" s="209">
        <v>2.5619999999999998</v>
      </c>
      <c r="BB5522" s="56">
        <f>BB5523+BB5524</f>
        <v>12.106</v>
      </c>
      <c r="BC5522" s="21">
        <f>BF5522</f>
        <v>31.3</v>
      </c>
      <c r="BD5522" s="22">
        <f t="shared" si="553"/>
        <v>16.271505376344088</v>
      </c>
      <c r="BE5522" s="21">
        <f>BC5522-BD5522</f>
        <v>15.028494623655913</v>
      </c>
      <c r="BF5522" s="2">
        <v>31.3</v>
      </c>
      <c r="BG5522" s="10">
        <v>6</v>
      </c>
      <c r="BH5522" s="21">
        <f t="shared" si="554"/>
        <v>2.3287200000000001E-2</v>
      </c>
      <c r="BI5522" s="22">
        <f t="shared" si="554"/>
        <v>1.2106000000000002E-2</v>
      </c>
      <c r="BJ5522" s="21">
        <f>BH5522-BI5522</f>
        <v>1.1181199999999999E-2</v>
      </c>
      <c r="BK5522" s="21">
        <v>6.9861599999999996E-2</v>
      </c>
      <c r="BL5522" s="22">
        <v>3.6318000000000003E-2</v>
      </c>
      <c r="BM5522" s="21">
        <v>3.3543599999999993E-2</v>
      </c>
      <c r="BN5522" s="21">
        <f t="shared" si="552"/>
        <v>0.27944639999999998</v>
      </c>
      <c r="BO5522" s="22">
        <f t="shared" si="552"/>
        <v>0.14527200000000001</v>
      </c>
      <c r="BP5522" s="21">
        <f t="shared" si="552"/>
        <v>0.13417439999999997</v>
      </c>
    </row>
    <row r="5523" spans="1:68" ht="11.1" hidden="1" customHeight="1" outlineLevel="2" x14ac:dyDescent="0.2">
      <c r="A5523" s="10"/>
      <c r="B5523" s="18"/>
      <c r="C5523" s="18"/>
      <c r="D5523" s="18"/>
      <c r="E5523" s="23" t="s">
        <v>4852</v>
      </c>
      <c r="F5523" s="24"/>
      <c r="G5523" s="24"/>
      <c r="H5523" s="24"/>
      <c r="I5523" s="24"/>
      <c r="J5523" s="24"/>
      <c r="K5523" s="24"/>
      <c r="L5523" s="24"/>
      <c r="M5523" s="24"/>
      <c r="N5523" s="24"/>
      <c r="O5523" s="24"/>
      <c r="P5523" s="24"/>
      <c r="Q5523" s="208">
        <v>3.9689999999999999</v>
      </c>
      <c r="R5523" s="208">
        <v>4.7309999999999999</v>
      </c>
      <c r="S5523" s="208">
        <v>1.617</v>
      </c>
      <c r="T5523" s="208">
        <v>3.78</v>
      </c>
      <c r="U5523" s="208">
        <v>1.772</v>
      </c>
      <c r="V5523" s="208">
        <v>1.41</v>
      </c>
      <c r="W5523" s="208">
        <v>0.32100000000000001</v>
      </c>
      <c r="X5523" s="24"/>
      <c r="Y5523" s="24"/>
      <c r="Z5523" s="24"/>
      <c r="AA5523" s="24"/>
      <c r="AB5523" s="24"/>
      <c r="AC5523" s="208">
        <v>4.5599999999999996</v>
      </c>
      <c r="AD5523" s="208">
        <v>2.9580000000000002</v>
      </c>
      <c r="AE5523" s="208">
        <v>2.7749999999999999</v>
      </c>
      <c r="AF5523" s="208">
        <v>3.2959999999999998</v>
      </c>
      <c r="AG5523" s="208">
        <v>1.405</v>
      </c>
      <c r="AH5523" s="208">
        <v>1.3720000000000001</v>
      </c>
      <c r="AI5523" s="208">
        <v>0.70399999999999996</v>
      </c>
      <c r="AJ5523" s="24"/>
      <c r="AK5523" s="24"/>
      <c r="AL5523" s="24"/>
      <c r="AM5523" s="208">
        <v>0.51</v>
      </c>
      <c r="AN5523" s="208">
        <v>2.0369999999999999</v>
      </c>
      <c r="AO5523" s="208">
        <v>2.9129999999999998</v>
      </c>
      <c r="AP5523" s="208">
        <v>2.3370000000000002</v>
      </c>
      <c r="AQ5523" s="208">
        <v>4.5990000000000002</v>
      </c>
      <c r="AR5523" s="208">
        <v>2.0619999999999998</v>
      </c>
      <c r="AS5523" s="208">
        <v>2.84</v>
      </c>
      <c r="AT5523" s="208">
        <v>0.90300000000000002</v>
      </c>
      <c r="AU5523" s="208">
        <v>0.73299999999999998</v>
      </c>
      <c r="AV5523" s="24"/>
      <c r="AW5523" s="24"/>
      <c r="AX5523" s="24"/>
      <c r="AY5523" s="24"/>
      <c r="AZ5523" s="208">
        <v>1.4810000000000001</v>
      </c>
      <c r="BA5523" s="208">
        <v>2.5619999999999998</v>
      </c>
      <c r="BB5523" s="21">
        <f t="shared" si="555"/>
        <v>4.7309999999999999</v>
      </c>
      <c r="BC5523" s="21"/>
      <c r="BD5523" s="22">
        <f t="shared" si="553"/>
        <v>6.3588709677419351</v>
      </c>
      <c r="BE5523" s="21"/>
      <c r="BG5523" s="10"/>
      <c r="BH5523" s="21">
        <f t="shared" si="554"/>
        <v>0</v>
      </c>
      <c r="BI5523" s="22">
        <f t="shared" si="554"/>
        <v>4.7309999999999991E-3</v>
      </c>
      <c r="BJ5523" s="21"/>
      <c r="BK5523" s="21">
        <v>0</v>
      </c>
      <c r="BL5523" s="22">
        <v>1.4192999999999997E-2</v>
      </c>
      <c r="BM5523" s="21"/>
      <c r="BN5523" s="21">
        <f t="shared" si="552"/>
        <v>0</v>
      </c>
      <c r="BO5523" s="22">
        <f t="shared" si="552"/>
        <v>5.6771999999999989E-2</v>
      </c>
      <c r="BP5523" s="21">
        <f t="shared" si="552"/>
        <v>0</v>
      </c>
    </row>
    <row r="5524" spans="1:68" ht="11.1" hidden="1" customHeight="1" outlineLevel="2" x14ac:dyDescent="0.2">
      <c r="A5524" s="10"/>
      <c r="B5524" s="18"/>
      <c r="C5524" s="18"/>
      <c r="D5524" s="18"/>
      <c r="E5524" s="23" t="s">
        <v>4853</v>
      </c>
      <c r="F5524" s="24"/>
      <c r="G5524" s="24"/>
      <c r="H5524" s="24"/>
      <c r="I5524" s="24"/>
      <c r="J5524" s="24"/>
      <c r="K5524" s="24"/>
      <c r="L5524" s="24"/>
      <c r="M5524" s="24"/>
      <c r="N5524" s="24"/>
      <c r="O5524" s="24"/>
      <c r="P5524" s="208">
        <v>7.375</v>
      </c>
      <c r="Q5524" s="208">
        <v>4.0860000000000003</v>
      </c>
      <c r="R5524" s="208">
        <v>2.3439999999999999</v>
      </c>
      <c r="S5524" s="208">
        <v>1.542</v>
      </c>
      <c r="T5524" s="208">
        <v>3.9689999999999999</v>
      </c>
      <c r="U5524" s="208">
        <v>1.9890000000000001</v>
      </c>
      <c r="V5524" s="208">
        <v>1.506</v>
      </c>
      <c r="W5524" s="208">
        <v>0.24</v>
      </c>
      <c r="X5524" s="24"/>
      <c r="Y5524" s="24"/>
      <c r="Z5524" s="24"/>
      <c r="AA5524" s="24"/>
      <c r="AB5524" s="24"/>
      <c r="AC5524" s="208">
        <v>5.0679999999999996</v>
      </c>
      <c r="AD5524" s="208">
        <v>3.4119999999999999</v>
      </c>
      <c r="AE5524" s="208">
        <v>3.1779999999999999</v>
      </c>
      <c r="AF5524" s="208">
        <v>4.0670000000000002</v>
      </c>
      <c r="AG5524" s="208">
        <v>1.7470000000000001</v>
      </c>
      <c r="AH5524" s="208">
        <v>1.839</v>
      </c>
      <c r="AI5524" s="208">
        <v>0.66900000000000004</v>
      </c>
      <c r="AJ5524" s="24"/>
      <c r="AK5524" s="24"/>
      <c r="AL5524" s="24"/>
      <c r="AM5524" s="208">
        <v>0.58399999999999996</v>
      </c>
      <c r="AN5524" s="208">
        <v>1.8879999999999999</v>
      </c>
      <c r="AO5524" s="208">
        <v>3.0369999999999999</v>
      </c>
      <c r="AP5524" s="208">
        <v>2.8410000000000002</v>
      </c>
      <c r="AQ5524" s="208">
        <v>5.4279999999999999</v>
      </c>
      <c r="AR5524" s="208">
        <v>2.4969999999999999</v>
      </c>
      <c r="AS5524" s="208">
        <v>3.1309999999999998</v>
      </c>
      <c r="AT5524" s="208">
        <v>1.611</v>
      </c>
      <c r="AU5524" s="208">
        <v>0.48199999999999998</v>
      </c>
      <c r="AV5524" s="24"/>
      <c r="AW5524" s="24"/>
      <c r="AX5524" s="24"/>
      <c r="AY5524" s="24"/>
      <c r="AZ5524" s="24"/>
      <c r="BA5524" s="24"/>
      <c r="BB5524" s="21">
        <f t="shared" si="555"/>
        <v>7.375</v>
      </c>
      <c r="BC5524" s="21"/>
      <c r="BD5524" s="22">
        <f t="shared" si="553"/>
        <v>9.9126344086021501</v>
      </c>
      <c r="BE5524" s="21"/>
      <c r="BG5524" s="10"/>
      <c r="BH5524" s="21">
        <f t="shared" si="554"/>
        <v>0</v>
      </c>
      <c r="BI5524" s="22">
        <f t="shared" si="554"/>
        <v>7.3749999999999987E-3</v>
      </c>
      <c r="BJ5524" s="21"/>
      <c r="BK5524" s="21">
        <v>0</v>
      </c>
      <c r="BL5524" s="22">
        <v>2.2124999999999995E-2</v>
      </c>
      <c r="BM5524" s="21"/>
      <c r="BN5524" s="21">
        <f t="shared" si="552"/>
        <v>0</v>
      </c>
      <c r="BO5524" s="22">
        <f t="shared" si="552"/>
        <v>8.8499999999999981E-2</v>
      </c>
      <c r="BP5524" s="21">
        <f t="shared" si="552"/>
        <v>0</v>
      </c>
    </row>
    <row r="5525" spans="1:68" ht="11.1" hidden="1" customHeight="1" outlineLevel="1" collapsed="1" x14ac:dyDescent="0.2">
      <c r="A5525" s="10"/>
      <c r="B5525" s="18"/>
      <c r="C5525" s="18"/>
      <c r="D5525" s="18"/>
      <c r="E5525" s="19" t="s">
        <v>4854</v>
      </c>
      <c r="F5525" s="209">
        <v>1.542</v>
      </c>
      <c r="G5525" s="209">
        <v>2.0529999999999999</v>
      </c>
      <c r="H5525" s="209">
        <v>1.5329999999999999</v>
      </c>
      <c r="I5525" s="240">
        <v>1.0009999999999999</v>
      </c>
      <c r="J5525" s="240"/>
      <c r="K5525" s="20"/>
      <c r="L5525" s="209">
        <v>0.59899999999999998</v>
      </c>
      <c r="M5525" s="209">
        <v>0.114</v>
      </c>
      <c r="N5525" s="209">
        <v>0.08</v>
      </c>
      <c r="O5525" s="209">
        <v>0.21</v>
      </c>
      <c r="P5525" s="209">
        <v>0.51600000000000001</v>
      </c>
      <c r="Q5525" s="20"/>
      <c r="R5525" s="209">
        <v>3.2109999999999999</v>
      </c>
      <c r="S5525" s="209">
        <v>3.4590000000000001</v>
      </c>
      <c r="T5525" s="209">
        <v>1.456</v>
      </c>
      <c r="U5525" s="209">
        <v>1.4370000000000001</v>
      </c>
      <c r="V5525" s="209">
        <v>0.35099999999999998</v>
      </c>
      <c r="W5525" s="209">
        <v>0.23300000000000001</v>
      </c>
      <c r="X5525" s="209">
        <v>6.6000000000000003E-2</v>
      </c>
      <c r="Y5525" s="209">
        <v>6.8000000000000005E-2</v>
      </c>
      <c r="Z5525" s="209">
        <v>6.7000000000000004E-2</v>
      </c>
      <c r="AA5525" s="209">
        <v>0.33500000000000002</v>
      </c>
      <c r="AB5525" s="209">
        <v>0.84399999999999997</v>
      </c>
      <c r="AC5525" s="209">
        <v>1.1479999999999999</v>
      </c>
      <c r="AD5525" s="209">
        <v>2.3769999999999998</v>
      </c>
      <c r="AE5525" s="209">
        <v>2.052</v>
      </c>
      <c r="AF5525" s="209">
        <v>2.0499999999999998</v>
      </c>
      <c r="AG5525" s="209">
        <v>0.86199999999999999</v>
      </c>
      <c r="AH5525" s="209">
        <v>0.42799999999999999</v>
      </c>
      <c r="AI5525" s="209">
        <v>0.158</v>
      </c>
      <c r="AJ5525" s="209">
        <v>4.7E-2</v>
      </c>
      <c r="AK5525" s="209">
        <v>2.4E-2</v>
      </c>
      <c r="AL5525" s="20"/>
      <c r="AM5525" s="20"/>
      <c r="AN5525" s="209">
        <v>0.622</v>
      </c>
      <c r="AO5525" s="209">
        <v>1.41</v>
      </c>
      <c r="AP5525" s="209">
        <v>1.7629999999999999</v>
      </c>
      <c r="AQ5525" s="209">
        <v>2.0790000000000002</v>
      </c>
      <c r="AR5525" s="209">
        <v>1.571</v>
      </c>
      <c r="AS5525" s="209">
        <v>1.159</v>
      </c>
      <c r="AT5525" s="209">
        <v>0.221</v>
      </c>
      <c r="AU5525" s="209">
        <v>0.12</v>
      </c>
      <c r="AV5525" s="209">
        <v>5.5E-2</v>
      </c>
      <c r="AW5525" s="209">
        <v>3.5000000000000003E-2</v>
      </c>
      <c r="AX5525" s="209">
        <v>5.8999999999999997E-2</v>
      </c>
      <c r="AY5525" s="209">
        <v>4.5999999999999999E-2</v>
      </c>
      <c r="AZ5525" s="209">
        <v>0.28899999999999998</v>
      </c>
      <c r="BA5525" s="209">
        <v>1.294</v>
      </c>
      <c r="BB5525" s="21">
        <f t="shared" si="555"/>
        <v>3.4590000000000001</v>
      </c>
      <c r="BC5525" s="21">
        <f>BF5525</f>
        <v>10</v>
      </c>
      <c r="BD5525" s="22">
        <f t="shared" si="553"/>
        <v>4.6491935483870961</v>
      </c>
      <c r="BE5525" s="21">
        <f>BC5525-BD5525</f>
        <v>5.3508064516129039</v>
      </c>
      <c r="BF5525" s="2">
        <v>10</v>
      </c>
      <c r="BG5525" s="10">
        <v>6</v>
      </c>
      <c r="BH5525" s="21">
        <f t="shared" si="554"/>
        <v>7.4400000000000004E-3</v>
      </c>
      <c r="BI5525" s="22">
        <f t="shared" si="554"/>
        <v>3.4589999999999994E-3</v>
      </c>
      <c r="BJ5525" s="21">
        <f>BH5525-BI5525</f>
        <v>3.981000000000001E-3</v>
      </c>
      <c r="BK5525" s="21">
        <v>2.232E-2</v>
      </c>
      <c r="BL5525" s="22">
        <v>1.0376999999999997E-2</v>
      </c>
      <c r="BM5525" s="21">
        <v>1.1943000000000002E-2</v>
      </c>
      <c r="BN5525" s="21">
        <f t="shared" si="552"/>
        <v>8.9279999999999998E-2</v>
      </c>
      <c r="BO5525" s="22">
        <f t="shared" si="552"/>
        <v>4.1507999999999989E-2</v>
      </c>
      <c r="BP5525" s="21">
        <f t="shared" si="552"/>
        <v>4.7772000000000009E-2</v>
      </c>
    </row>
    <row r="5526" spans="1:68" ht="11.1" hidden="1" customHeight="1" outlineLevel="2" x14ac:dyDescent="0.2">
      <c r="A5526" s="10"/>
      <c r="B5526" s="18"/>
      <c r="C5526" s="18"/>
      <c r="D5526" s="18"/>
      <c r="E5526" s="23" t="s">
        <v>4855</v>
      </c>
      <c r="F5526" s="208">
        <v>1.542</v>
      </c>
      <c r="G5526" s="208">
        <v>2.0529999999999999</v>
      </c>
      <c r="H5526" s="208">
        <v>1.5329999999999999</v>
      </c>
      <c r="I5526" s="239">
        <v>1.0009999999999999</v>
      </c>
      <c r="J5526" s="239"/>
      <c r="K5526" s="24"/>
      <c r="L5526" s="208">
        <v>0.59899999999999998</v>
      </c>
      <c r="M5526" s="208">
        <v>0.114</v>
      </c>
      <c r="N5526" s="208">
        <v>0.08</v>
      </c>
      <c r="O5526" s="208">
        <v>0.21</v>
      </c>
      <c r="P5526" s="208">
        <v>0.51600000000000001</v>
      </c>
      <c r="Q5526" s="24"/>
      <c r="R5526" s="208">
        <v>3.2109999999999999</v>
      </c>
      <c r="S5526" s="208">
        <v>3.4590000000000001</v>
      </c>
      <c r="T5526" s="208">
        <v>1.456</v>
      </c>
      <c r="U5526" s="208">
        <v>1.4370000000000001</v>
      </c>
      <c r="V5526" s="208">
        <v>0.35099999999999998</v>
      </c>
      <c r="W5526" s="208">
        <v>0.23300000000000001</v>
      </c>
      <c r="X5526" s="208">
        <v>6.6000000000000003E-2</v>
      </c>
      <c r="Y5526" s="208">
        <v>6.8000000000000005E-2</v>
      </c>
      <c r="Z5526" s="208">
        <v>6.7000000000000004E-2</v>
      </c>
      <c r="AA5526" s="208">
        <v>0.33500000000000002</v>
      </c>
      <c r="AB5526" s="208">
        <v>0.84399999999999997</v>
      </c>
      <c r="AC5526" s="208">
        <v>1.1479999999999999</v>
      </c>
      <c r="AD5526" s="208">
        <v>2.3769999999999998</v>
      </c>
      <c r="AE5526" s="208">
        <v>2.052</v>
      </c>
      <c r="AF5526" s="208">
        <v>2.0499999999999998</v>
      </c>
      <c r="AG5526" s="208">
        <v>0.86199999999999999</v>
      </c>
      <c r="AH5526" s="208">
        <v>0.42799999999999999</v>
      </c>
      <c r="AI5526" s="208">
        <v>0.158</v>
      </c>
      <c r="AJ5526" s="208">
        <v>4.7E-2</v>
      </c>
      <c r="AK5526" s="208">
        <v>2.4E-2</v>
      </c>
      <c r="AL5526" s="24"/>
      <c r="AM5526" s="24"/>
      <c r="AN5526" s="208">
        <v>0.622</v>
      </c>
      <c r="AO5526" s="208">
        <v>1.41</v>
      </c>
      <c r="AP5526" s="208">
        <v>1.7629999999999999</v>
      </c>
      <c r="AQ5526" s="208">
        <v>2.0790000000000002</v>
      </c>
      <c r="AR5526" s="208">
        <v>1.571</v>
      </c>
      <c r="AS5526" s="208">
        <v>1.159</v>
      </c>
      <c r="AT5526" s="208">
        <v>0.221</v>
      </c>
      <c r="AU5526" s="208">
        <v>0.12</v>
      </c>
      <c r="AV5526" s="208">
        <v>5.5E-2</v>
      </c>
      <c r="AW5526" s="208">
        <v>3.5000000000000003E-2</v>
      </c>
      <c r="AX5526" s="208">
        <v>5.8999999999999997E-2</v>
      </c>
      <c r="AY5526" s="208">
        <v>4.5999999999999999E-2</v>
      </c>
      <c r="AZ5526" s="208">
        <v>0.28899999999999998</v>
      </c>
      <c r="BA5526" s="208">
        <v>1.294</v>
      </c>
      <c r="BB5526" s="21">
        <f t="shared" si="555"/>
        <v>3.4590000000000001</v>
      </c>
      <c r="BC5526" s="21"/>
      <c r="BD5526" s="22">
        <f t="shared" si="553"/>
        <v>4.6491935483870961</v>
      </c>
      <c r="BE5526" s="21"/>
      <c r="BG5526" s="10"/>
      <c r="BH5526" s="21">
        <f t="shared" si="554"/>
        <v>0</v>
      </c>
      <c r="BI5526" s="22">
        <f t="shared" si="554"/>
        <v>3.4589999999999994E-3</v>
      </c>
      <c r="BJ5526" s="21"/>
      <c r="BK5526" s="21">
        <v>0</v>
      </c>
      <c r="BL5526" s="22">
        <v>1.0376999999999997E-2</v>
      </c>
      <c r="BM5526" s="21"/>
      <c r="BN5526" s="21">
        <f t="shared" si="552"/>
        <v>0</v>
      </c>
      <c r="BO5526" s="22">
        <f t="shared" si="552"/>
        <v>4.1507999999999989E-2</v>
      </c>
      <c r="BP5526" s="21">
        <f t="shared" si="552"/>
        <v>0</v>
      </c>
    </row>
    <row r="5527" spans="1:68" ht="11.1" hidden="1" customHeight="1" outlineLevel="1" collapsed="1" x14ac:dyDescent="0.2">
      <c r="A5527" s="10"/>
      <c r="B5527" s="18"/>
      <c r="C5527" s="18"/>
      <c r="D5527" s="18"/>
      <c r="E5527" s="19" t="s">
        <v>4856</v>
      </c>
      <c r="F5527" s="20"/>
      <c r="G5527" s="20"/>
      <c r="H5527" s="20"/>
      <c r="I5527" s="20"/>
      <c r="J5527" s="20"/>
      <c r="K5527" s="20"/>
      <c r="L5527" s="20"/>
      <c r="M5527" s="20"/>
      <c r="N5527" s="20"/>
      <c r="O5527" s="20"/>
      <c r="P5527" s="20"/>
      <c r="Q5527" s="20"/>
      <c r="R5527" s="20"/>
      <c r="S5527" s="20"/>
      <c r="T5527" s="20"/>
      <c r="U5527" s="20"/>
      <c r="V5527" s="20"/>
      <c r="W5527" s="20"/>
      <c r="X5527" s="20"/>
      <c r="Y5527" s="20"/>
      <c r="Z5527" s="20"/>
      <c r="AA5527" s="20"/>
      <c r="AB5527" s="20"/>
      <c r="AC5527" s="209">
        <v>10.512</v>
      </c>
      <c r="AD5527" s="209">
        <v>20.558</v>
      </c>
      <c r="AE5527" s="209">
        <v>18.591000000000001</v>
      </c>
      <c r="AF5527" s="209">
        <v>15.398</v>
      </c>
      <c r="AG5527" s="209">
        <v>7.8440000000000003</v>
      </c>
      <c r="AH5527" s="209">
        <v>2.2829999999999999</v>
      </c>
      <c r="AI5527" s="209">
        <v>3.0000000000000001E-3</v>
      </c>
      <c r="AJ5527" s="20"/>
      <c r="AK5527" s="20"/>
      <c r="AL5527" s="20"/>
      <c r="AM5527" s="20"/>
      <c r="AN5527" s="209">
        <v>2.875</v>
      </c>
      <c r="AO5527" s="209">
        <v>18.905000000000001</v>
      </c>
      <c r="AP5527" s="209">
        <v>21.047000000000001</v>
      </c>
      <c r="AQ5527" s="209">
        <v>25.814</v>
      </c>
      <c r="AR5527" s="209">
        <v>19.539000000000001</v>
      </c>
      <c r="AS5527" s="209">
        <v>12.853999999999999</v>
      </c>
      <c r="AT5527" s="209">
        <v>2.1850000000000001</v>
      </c>
      <c r="AU5527" s="209">
        <v>0.76800000000000002</v>
      </c>
      <c r="AV5527" s="20"/>
      <c r="AW5527" s="20"/>
      <c r="AX5527" s="20"/>
      <c r="AY5527" s="209">
        <v>0.61099999999999999</v>
      </c>
      <c r="AZ5527" s="209">
        <v>4.569</v>
      </c>
      <c r="BA5527" s="209">
        <v>14.411</v>
      </c>
      <c r="BB5527" s="56">
        <f>BB5528+BB5529+BB5530+BB5531</f>
        <v>27.711999999999996</v>
      </c>
      <c r="BC5527" s="21">
        <f>BD5527</f>
        <v>37.247311827956985</v>
      </c>
      <c r="BD5527" s="22">
        <f t="shared" si="553"/>
        <v>37.247311827956985</v>
      </c>
      <c r="BE5527" s="21">
        <f>BC5527-BD5527</f>
        <v>0</v>
      </c>
      <c r="BF5527" s="2">
        <v>36.47</v>
      </c>
      <c r="BG5527" s="10">
        <v>6</v>
      </c>
      <c r="BH5527" s="21">
        <f t="shared" si="554"/>
        <v>2.7711999999999997E-2</v>
      </c>
      <c r="BI5527" s="22">
        <f t="shared" si="554"/>
        <v>2.7711999999999997E-2</v>
      </c>
      <c r="BJ5527" s="21">
        <f>BH5527-BI5527</f>
        <v>0</v>
      </c>
      <c r="BK5527" s="21">
        <v>8.3135999999999988E-2</v>
      </c>
      <c r="BL5527" s="22">
        <v>8.3135999999999988E-2</v>
      </c>
      <c r="BM5527" s="21">
        <v>0</v>
      </c>
      <c r="BN5527" s="21">
        <f t="shared" si="552"/>
        <v>0.33254399999999995</v>
      </c>
      <c r="BO5527" s="22">
        <f t="shared" si="552"/>
        <v>0.33254399999999995</v>
      </c>
      <c r="BP5527" s="21">
        <f t="shared" si="552"/>
        <v>0</v>
      </c>
    </row>
    <row r="5528" spans="1:68" ht="11.1" hidden="1" customHeight="1" outlineLevel="2" x14ac:dyDescent="0.2">
      <c r="A5528" s="10"/>
      <c r="B5528" s="18"/>
      <c r="C5528" s="18"/>
      <c r="D5528" s="18"/>
      <c r="E5528" s="23" t="s">
        <v>4857</v>
      </c>
      <c r="F5528" s="24"/>
      <c r="G5528" s="24"/>
      <c r="H5528" s="24"/>
      <c r="I5528" s="24"/>
      <c r="J5528" s="24"/>
      <c r="K5528" s="24"/>
      <c r="L5528" s="24"/>
      <c r="M5528" s="24"/>
      <c r="N5528" s="24"/>
      <c r="O5528" s="24"/>
      <c r="P5528" s="24"/>
      <c r="Q5528" s="24"/>
      <c r="R5528" s="24"/>
      <c r="S5528" s="24"/>
      <c r="T5528" s="24"/>
      <c r="U5528" s="24"/>
      <c r="V5528" s="24"/>
      <c r="W5528" s="24"/>
      <c r="X5528" s="24"/>
      <c r="Y5528" s="24"/>
      <c r="Z5528" s="24"/>
      <c r="AA5528" s="24"/>
      <c r="AB5528" s="24"/>
      <c r="AC5528" s="208">
        <v>9.2029999999999994</v>
      </c>
      <c r="AD5528" s="208">
        <v>16.038</v>
      </c>
      <c r="AE5528" s="208">
        <v>14.323</v>
      </c>
      <c r="AF5528" s="208">
        <v>12.356</v>
      </c>
      <c r="AG5528" s="208">
        <v>6.6029999999999998</v>
      </c>
      <c r="AH5528" s="208">
        <v>0.90400000000000003</v>
      </c>
      <c r="AI5528" s="208">
        <v>3.0000000000000001E-3</v>
      </c>
      <c r="AJ5528" s="24"/>
      <c r="AK5528" s="24"/>
      <c r="AL5528" s="24"/>
      <c r="AM5528" s="24"/>
      <c r="AN5528" s="208">
        <v>2.1560000000000001</v>
      </c>
      <c r="AO5528" s="208">
        <v>12.369</v>
      </c>
      <c r="AP5528" s="208">
        <v>12.19</v>
      </c>
      <c r="AQ5528" s="208">
        <v>16.530999999999999</v>
      </c>
      <c r="AR5528" s="208">
        <v>10.983000000000001</v>
      </c>
      <c r="AS5528" s="208">
        <v>6.8390000000000004</v>
      </c>
      <c r="AT5528" s="208">
        <v>0.59399999999999997</v>
      </c>
      <c r="AU5528" s="208">
        <v>3.5000000000000003E-2</v>
      </c>
      <c r="AV5528" s="24"/>
      <c r="AW5528" s="24"/>
      <c r="AX5528" s="24"/>
      <c r="AY5528" s="24"/>
      <c r="AZ5528" s="208">
        <v>0.82899999999999996</v>
      </c>
      <c r="BA5528" s="208">
        <v>6.8220000000000001</v>
      </c>
      <c r="BB5528" s="21">
        <f t="shared" si="555"/>
        <v>16.530999999999999</v>
      </c>
      <c r="BC5528" s="21"/>
      <c r="BD5528" s="22">
        <f t="shared" si="553"/>
        <v>22.219086021505376</v>
      </c>
      <c r="BE5528" s="21"/>
      <c r="BG5528" s="10"/>
      <c r="BH5528" s="21">
        <f t="shared" si="554"/>
        <v>0</v>
      </c>
      <c r="BI5528" s="22">
        <f t="shared" si="554"/>
        <v>1.6531000000000001E-2</v>
      </c>
      <c r="BJ5528" s="21"/>
      <c r="BK5528" s="21">
        <v>0</v>
      </c>
      <c r="BL5528" s="22">
        <v>4.9592999999999998E-2</v>
      </c>
      <c r="BM5528" s="21"/>
      <c r="BN5528" s="21">
        <f t="shared" ref="BN5528:BP5591" si="556">BK5528*4</f>
        <v>0</v>
      </c>
      <c r="BO5528" s="22">
        <f t="shared" si="556"/>
        <v>0.19837199999999999</v>
      </c>
      <c r="BP5528" s="21">
        <f t="shared" si="556"/>
        <v>0</v>
      </c>
    </row>
    <row r="5529" spans="1:68" ht="11.1" hidden="1" customHeight="1" outlineLevel="2" x14ac:dyDescent="0.2">
      <c r="A5529" s="10"/>
      <c r="B5529" s="18"/>
      <c r="C5529" s="18"/>
      <c r="D5529" s="18"/>
      <c r="E5529" s="23" t="s">
        <v>4858</v>
      </c>
      <c r="F5529" s="24"/>
      <c r="G5529" s="24"/>
      <c r="H5529" s="24"/>
      <c r="I5529" s="24"/>
      <c r="J5529" s="24"/>
      <c r="K5529" s="24"/>
      <c r="L5529" s="24"/>
      <c r="M5529" s="24"/>
      <c r="N5529" s="24"/>
      <c r="O5529" s="24"/>
      <c r="P5529" s="24"/>
      <c r="Q5529" s="24"/>
      <c r="R5529" s="24"/>
      <c r="S5529" s="24"/>
      <c r="T5529" s="24"/>
      <c r="U5529" s="24"/>
      <c r="V5529" s="24"/>
      <c r="W5529" s="24"/>
      <c r="X5529" s="24"/>
      <c r="Y5529" s="24"/>
      <c r="Z5529" s="24"/>
      <c r="AA5529" s="24"/>
      <c r="AB5529" s="24"/>
      <c r="AC5529" s="24"/>
      <c r="AD5529" s="24"/>
      <c r="AE5529" s="24"/>
      <c r="AF5529" s="24"/>
      <c r="AG5529" s="24"/>
      <c r="AH5529" s="24"/>
      <c r="AI5529" s="24"/>
      <c r="AJ5529" s="24"/>
      <c r="AK5529" s="24"/>
      <c r="AL5529" s="24"/>
      <c r="AM5529" s="24"/>
      <c r="AN5529" s="208">
        <v>0.50900000000000001</v>
      </c>
      <c r="AO5529" s="208">
        <v>3.968</v>
      </c>
      <c r="AP5529" s="208">
        <v>5.093</v>
      </c>
      <c r="AQ5529" s="208">
        <v>5.694</v>
      </c>
      <c r="AR5529" s="208">
        <v>5.6079999999999997</v>
      </c>
      <c r="AS5529" s="208">
        <v>3.3079999999999998</v>
      </c>
      <c r="AT5529" s="208">
        <v>0.77700000000000002</v>
      </c>
      <c r="AU5529" s="208">
        <v>0.35199999999999998</v>
      </c>
      <c r="AV5529" s="24"/>
      <c r="AW5529" s="24"/>
      <c r="AX5529" s="24"/>
      <c r="AY5529" s="208">
        <v>0.61099999999999999</v>
      </c>
      <c r="AZ5529" s="208">
        <v>1.748</v>
      </c>
      <c r="BA5529" s="208">
        <v>4.8600000000000003</v>
      </c>
      <c r="BB5529" s="21">
        <f t="shared" si="555"/>
        <v>5.694</v>
      </c>
      <c r="BC5529" s="21"/>
      <c r="BD5529" s="22">
        <f t="shared" si="553"/>
        <v>7.653225806451613</v>
      </c>
      <c r="BE5529" s="21"/>
      <c r="BG5529" s="10"/>
      <c r="BH5529" s="21">
        <f t="shared" si="554"/>
        <v>0</v>
      </c>
      <c r="BI5529" s="22">
        <f t="shared" si="554"/>
        <v>5.6940000000000003E-3</v>
      </c>
      <c r="BJ5529" s="21"/>
      <c r="BK5529" s="21">
        <v>0</v>
      </c>
      <c r="BL5529" s="22">
        <v>1.7082E-2</v>
      </c>
      <c r="BM5529" s="21"/>
      <c r="BN5529" s="21">
        <f t="shared" si="556"/>
        <v>0</v>
      </c>
      <c r="BO5529" s="22">
        <f t="shared" si="556"/>
        <v>6.8328E-2</v>
      </c>
      <c r="BP5529" s="21">
        <f t="shared" si="556"/>
        <v>0</v>
      </c>
    </row>
    <row r="5530" spans="1:68" ht="11.1" hidden="1" customHeight="1" outlineLevel="2" x14ac:dyDescent="0.2">
      <c r="A5530" s="10"/>
      <c r="B5530" s="18"/>
      <c r="C5530" s="18"/>
      <c r="D5530" s="18"/>
      <c r="E5530" s="23" t="s">
        <v>4859</v>
      </c>
      <c r="F5530" s="24"/>
      <c r="G5530" s="24"/>
      <c r="H5530" s="24"/>
      <c r="I5530" s="24"/>
      <c r="J5530" s="24"/>
      <c r="K5530" s="24"/>
      <c r="L5530" s="24"/>
      <c r="M5530" s="24"/>
      <c r="N5530" s="24"/>
      <c r="O5530" s="24"/>
      <c r="P5530" s="24"/>
      <c r="Q5530" s="24"/>
      <c r="R5530" s="24"/>
      <c r="S5530" s="24"/>
      <c r="T5530" s="24"/>
      <c r="U5530" s="24"/>
      <c r="V5530" s="24"/>
      <c r="W5530" s="24"/>
      <c r="X5530" s="24"/>
      <c r="Y5530" s="24"/>
      <c r="Z5530" s="24"/>
      <c r="AA5530" s="24"/>
      <c r="AB5530" s="24"/>
      <c r="AC5530" s="208">
        <v>0.38400000000000001</v>
      </c>
      <c r="AD5530" s="208">
        <v>2.968</v>
      </c>
      <c r="AE5530" s="208">
        <v>1.7490000000000001</v>
      </c>
      <c r="AF5530" s="208">
        <v>1.296</v>
      </c>
      <c r="AG5530" s="208">
        <v>0.51600000000000001</v>
      </c>
      <c r="AH5530" s="208">
        <v>0.12</v>
      </c>
      <c r="AI5530" s="24"/>
      <c r="AJ5530" s="24"/>
      <c r="AK5530" s="24"/>
      <c r="AL5530" s="24"/>
      <c r="AM5530" s="24"/>
      <c r="AN5530" s="24"/>
      <c r="AO5530" s="208">
        <v>1.794</v>
      </c>
      <c r="AP5530" s="208">
        <v>1.619</v>
      </c>
      <c r="AQ5530" s="208">
        <v>2.0150000000000001</v>
      </c>
      <c r="AR5530" s="208">
        <v>1.496</v>
      </c>
      <c r="AS5530" s="208">
        <v>1.0740000000000001</v>
      </c>
      <c r="AT5530" s="208">
        <v>0.36699999999999999</v>
      </c>
      <c r="AU5530" s="24"/>
      <c r="AV5530" s="24"/>
      <c r="AW5530" s="24"/>
      <c r="AX5530" s="24"/>
      <c r="AY5530" s="24"/>
      <c r="AZ5530" s="208">
        <v>1.22</v>
      </c>
      <c r="BA5530" s="208">
        <v>1.4730000000000001</v>
      </c>
      <c r="BB5530" s="21">
        <f t="shared" si="555"/>
        <v>2.968</v>
      </c>
      <c r="BC5530" s="21"/>
      <c r="BD5530" s="22">
        <f t="shared" si="553"/>
        <v>3.989247311827957</v>
      </c>
      <c r="BE5530" s="21"/>
      <c r="BG5530" s="10"/>
      <c r="BH5530" s="21">
        <f t="shared" si="554"/>
        <v>0</v>
      </c>
      <c r="BI5530" s="22">
        <f t="shared" si="554"/>
        <v>2.9680000000000002E-3</v>
      </c>
      <c r="BJ5530" s="21"/>
      <c r="BK5530" s="21">
        <v>0</v>
      </c>
      <c r="BL5530" s="22">
        <v>8.9040000000000005E-3</v>
      </c>
      <c r="BM5530" s="21"/>
      <c r="BN5530" s="21">
        <f t="shared" si="556"/>
        <v>0</v>
      </c>
      <c r="BO5530" s="22">
        <f t="shared" si="556"/>
        <v>3.5616000000000002E-2</v>
      </c>
      <c r="BP5530" s="21">
        <f t="shared" si="556"/>
        <v>0</v>
      </c>
    </row>
    <row r="5531" spans="1:68" ht="11.1" hidden="1" customHeight="1" outlineLevel="2" x14ac:dyDescent="0.2">
      <c r="A5531" s="10"/>
      <c r="B5531" s="18"/>
      <c r="C5531" s="18"/>
      <c r="D5531" s="18"/>
      <c r="E5531" s="23" t="s">
        <v>4860</v>
      </c>
      <c r="F5531" s="24"/>
      <c r="G5531" s="24"/>
      <c r="H5531" s="24"/>
      <c r="I5531" s="24"/>
      <c r="J5531" s="24"/>
      <c r="K5531" s="24"/>
      <c r="L5531" s="24"/>
      <c r="M5531" s="24"/>
      <c r="N5531" s="24"/>
      <c r="O5531" s="24"/>
      <c r="P5531" s="24"/>
      <c r="Q5531" s="24"/>
      <c r="R5531" s="24"/>
      <c r="S5531" s="24"/>
      <c r="T5531" s="24"/>
      <c r="U5531" s="24"/>
      <c r="V5531" s="24"/>
      <c r="W5531" s="24"/>
      <c r="X5531" s="24"/>
      <c r="Y5531" s="24"/>
      <c r="Z5531" s="24"/>
      <c r="AA5531" s="24"/>
      <c r="AB5531" s="24"/>
      <c r="AC5531" s="208">
        <v>0.92500000000000004</v>
      </c>
      <c r="AD5531" s="208">
        <v>1.552</v>
      </c>
      <c r="AE5531" s="208">
        <v>2.5190000000000001</v>
      </c>
      <c r="AF5531" s="208">
        <v>1.746</v>
      </c>
      <c r="AG5531" s="208">
        <v>0.72499999999999998</v>
      </c>
      <c r="AH5531" s="208">
        <v>1.2589999999999999</v>
      </c>
      <c r="AI5531" s="24"/>
      <c r="AJ5531" s="24"/>
      <c r="AK5531" s="24"/>
      <c r="AL5531" s="24"/>
      <c r="AM5531" s="24"/>
      <c r="AN5531" s="208">
        <v>0.21</v>
      </c>
      <c r="AO5531" s="208">
        <v>0.77400000000000002</v>
      </c>
      <c r="AP5531" s="208">
        <v>2.145</v>
      </c>
      <c r="AQ5531" s="208">
        <v>1.5740000000000001</v>
      </c>
      <c r="AR5531" s="208">
        <v>1.452</v>
      </c>
      <c r="AS5531" s="208">
        <v>1.633</v>
      </c>
      <c r="AT5531" s="208">
        <v>0.44700000000000001</v>
      </c>
      <c r="AU5531" s="208">
        <v>0.38100000000000001</v>
      </c>
      <c r="AV5531" s="24"/>
      <c r="AW5531" s="24"/>
      <c r="AX5531" s="24"/>
      <c r="AY5531" s="24"/>
      <c r="AZ5531" s="208">
        <v>0.77200000000000002</v>
      </c>
      <c r="BA5531" s="208">
        <v>1.256</v>
      </c>
      <c r="BB5531" s="21">
        <f t="shared" si="555"/>
        <v>2.5190000000000001</v>
      </c>
      <c r="BC5531" s="21"/>
      <c r="BD5531" s="22">
        <f t="shared" si="553"/>
        <v>3.385752688172043</v>
      </c>
      <c r="BE5531" s="21"/>
      <c r="BG5531" s="10"/>
      <c r="BH5531" s="21">
        <f t="shared" si="554"/>
        <v>0</v>
      </c>
      <c r="BI5531" s="22">
        <f t="shared" si="554"/>
        <v>2.519E-3</v>
      </c>
      <c r="BJ5531" s="21"/>
      <c r="BK5531" s="21">
        <v>0</v>
      </c>
      <c r="BL5531" s="22">
        <v>7.5569999999999995E-3</v>
      </c>
      <c r="BM5531" s="21"/>
      <c r="BN5531" s="21">
        <f t="shared" si="556"/>
        <v>0</v>
      </c>
      <c r="BO5531" s="22">
        <f t="shared" si="556"/>
        <v>3.0227999999999998E-2</v>
      </c>
      <c r="BP5531" s="21">
        <f t="shared" si="556"/>
        <v>0</v>
      </c>
    </row>
    <row r="5532" spans="1:68" ht="11.1" hidden="1" customHeight="1" outlineLevel="1" collapsed="1" x14ac:dyDescent="0.2">
      <c r="A5532" s="10"/>
      <c r="B5532" s="18"/>
      <c r="C5532" s="18"/>
      <c r="D5532" s="18"/>
      <c r="E5532" s="19" t="s">
        <v>4861</v>
      </c>
      <c r="F5532" s="20"/>
      <c r="G5532" s="20"/>
      <c r="H5532" s="209">
        <v>3.7650000000000001</v>
      </c>
      <c r="I5532" s="240">
        <v>0.8</v>
      </c>
      <c r="J5532" s="240"/>
      <c r="K5532" s="20"/>
      <c r="L5532" s="20"/>
      <c r="M5532" s="209">
        <v>0.45</v>
      </c>
      <c r="N5532" s="20"/>
      <c r="O5532" s="20"/>
      <c r="P5532" s="209">
        <v>1.5409999999999999</v>
      </c>
      <c r="Q5532" s="209">
        <v>0.75</v>
      </c>
      <c r="R5532" s="209">
        <v>2.0249999999999999</v>
      </c>
      <c r="S5532" s="209">
        <v>1.946</v>
      </c>
      <c r="T5532" s="209">
        <v>3.7610000000000001</v>
      </c>
      <c r="U5532" s="209">
        <v>1.875</v>
      </c>
      <c r="V5532" s="209">
        <v>0.184</v>
      </c>
      <c r="W5532" s="20"/>
      <c r="X5532" s="209">
        <v>0.25800000000000001</v>
      </c>
      <c r="Y5532" s="20"/>
      <c r="Z5532" s="20"/>
      <c r="AA5532" s="20"/>
      <c r="AB5532" s="20"/>
      <c r="AC5532" s="209">
        <v>2.1680000000000001</v>
      </c>
      <c r="AD5532" s="209">
        <v>1.865</v>
      </c>
      <c r="AE5532" s="209">
        <v>2.2160000000000002</v>
      </c>
      <c r="AF5532" s="209">
        <v>1.6839999999999999</v>
      </c>
      <c r="AG5532" s="209">
        <v>1.004</v>
      </c>
      <c r="AH5532" s="209">
        <v>0.67300000000000004</v>
      </c>
      <c r="AI5532" s="20"/>
      <c r="AJ5532" s="20"/>
      <c r="AK5532" s="20"/>
      <c r="AL5532" s="20"/>
      <c r="AM5532" s="209">
        <v>0.79200000000000004</v>
      </c>
      <c r="AN5532" s="209">
        <v>0.65700000000000003</v>
      </c>
      <c r="AO5532" s="209">
        <v>1.931</v>
      </c>
      <c r="AP5532" s="209">
        <v>2.61</v>
      </c>
      <c r="AQ5532" s="209">
        <v>3.4670000000000001</v>
      </c>
      <c r="AR5532" s="209">
        <v>1.89</v>
      </c>
      <c r="AS5532" s="209">
        <v>1.2789999999999999</v>
      </c>
      <c r="AT5532" s="209">
        <v>1.377</v>
      </c>
      <c r="AU5532" s="209">
        <v>0.40200000000000002</v>
      </c>
      <c r="AV5532" s="20"/>
      <c r="AW5532" s="20"/>
      <c r="AX5532" s="20"/>
      <c r="AY5532" s="209">
        <v>0.28499999999999998</v>
      </c>
      <c r="AZ5532" s="209">
        <v>1.238</v>
      </c>
      <c r="BA5532" s="209">
        <v>1.1830000000000001</v>
      </c>
      <c r="BB5532" s="21">
        <f t="shared" si="555"/>
        <v>3.7650000000000001</v>
      </c>
      <c r="BC5532" s="21">
        <f>BF5532</f>
        <v>7.04</v>
      </c>
      <c r="BD5532" s="22">
        <f t="shared" si="553"/>
        <v>5.0604838709677429</v>
      </c>
      <c r="BE5532" s="21">
        <f>BC5532-BD5532</f>
        <v>1.9795161290322572</v>
      </c>
      <c r="BF5532" s="2">
        <v>7.04</v>
      </c>
      <c r="BG5532" s="10">
        <v>6</v>
      </c>
      <c r="BH5532" s="21">
        <f t="shared" si="554"/>
        <v>5.2377600000000002E-3</v>
      </c>
      <c r="BI5532" s="22">
        <f t="shared" si="554"/>
        <v>3.7650000000000006E-3</v>
      </c>
      <c r="BJ5532" s="21">
        <f>BH5532-BI5532</f>
        <v>1.4727599999999996E-3</v>
      </c>
      <c r="BK5532" s="21">
        <v>1.571328E-2</v>
      </c>
      <c r="BL5532" s="22">
        <v>1.1295000000000001E-2</v>
      </c>
      <c r="BM5532" s="21">
        <v>4.4182799999999984E-3</v>
      </c>
      <c r="BN5532" s="21">
        <f t="shared" si="556"/>
        <v>6.2853119999999998E-2</v>
      </c>
      <c r="BO5532" s="22">
        <f t="shared" si="556"/>
        <v>4.5180000000000005E-2</v>
      </c>
      <c r="BP5532" s="21">
        <f t="shared" si="556"/>
        <v>1.7673119999999994E-2</v>
      </c>
    </row>
    <row r="5533" spans="1:68" ht="11.1" hidden="1" customHeight="1" outlineLevel="2" x14ac:dyDescent="0.2">
      <c r="A5533" s="10"/>
      <c r="B5533" s="18"/>
      <c r="C5533" s="18"/>
      <c r="D5533" s="18"/>
      <c r="E5533" s="23" t="s">
        <v>4862</v>
      </c>
      <c r="F5533" s="24"/>
      <c r="G5533" s="24"/>
      <c r="H5533" s="208">
        <v>3.7650000000000001</v>
      </c>
      <c r="I5533" s="239">
        <v>0.8</v>
      </c>
      <c r="J5533" s="239"/>
      <c r="K5533" s="24"/>
      <c r="L5533" s="24"/>
      <c r="M5533" s="208">
        <v>0.45</v>
      </c>
      <c r="N5533" s="24"/>
      <c r="O5533" s="24"/>
      <c r="P5533" s="208">
        <v>1.5409999999999999</v>
      </c>
      <c r="Q5533" s="208">
        <v>0.75</v>
      </c>
      <c r="R5533" s="208">
        <v>2.0249999999999999</v>
      </c>
      <c r="S5533" s="208">
        <v>1.946</v>
      </c>
      <c r="T5533" s="208">
        <v>3.7610000000000001</v>
      </c>
      <c r="U5533" s="208">
        <v>1.875</v>
      </c>
      <c r="V5533" s="208">
        <v>0.184</v>
      </c>
      <c r="W5533" s="24"/>
      <c r="X5533" s="208">
        <v>0.25800000000000001</v>
      </c>
      <c r="Y5533" s="24"/>
      <c r="Z5533" s="24"/>
      <c r="AA5533" s="24"/>
      <c r="AB5533" s="24"/>
      <c r="AC5533" s="208">
        <v>2.1680000000000001</v>
      </c>
      <c r="AD5533" s="208">
        <v>1.865</v>
      </c>
      <c r="AE5533" s="208">
        <v>2.2160000000000002</v>
      </c>
      <c r="AF5533" s="208">
        <v>1.6839999999999999</v>
      </c>
      <c r="AG5533" s="208">
        <v>1.004</v>
      </c>
      <c r="AH5533" s="208">
        <v>0.67300000000000004</v>
      </c>
      <c r="AI5533" s="24"/>
      <c r="AJ5533" s="24"/>
      <c r="AK5533" s="24"/>
      <c r="AL5533" s="24"/>
      <c r="AM5533" s="208">
        <v>0.79200000000000004</v>
      </c>
      <c r="AN5533" s="208">
        <v>0.65700000000000003</v>
      </c>
      <c r="AO5533" s="208">
        <v>1.931</v>
      </c>
      <c r="AP5533" s="208">
        <v>2.61</v>
      </c>
      <c r="AQ5533" s="208">
        <v>3.4670000000000001</v>
      </c>
      <c r="AR5533" s="208">
        <v>1.89</v>
      </c>
      <c r="AS5533" s="208">
        <v>1.2789999999999999</v>
      </c>
      <c r="AT5533" s="208">
        <v>1.377</v>
      </c>
      <c r="AU5533" s="208">
        <v>0.40200000000000002</v>
      </c>
      <c r="AV5533" s="24"/>
      <c r="AW5533" s="24"/>
      <c r="AX5533" s="24"/>
      <c r="AY5533" s="208">
        <v>0.28499999999999998</v>
      </c>
      <c r="AZ5533" s="208">
        <v>1.238</v>
      </c>
      <c r="BA5533" s="208">
        <v>1.1830000000000001</v>
      </c>
      <c r="BB5533" s="21">
        <f t="shared" si="555"/>
        <v>3.7650000000000001</v>
      </c>
      <c r="BC5533" s="21"/>
      <c r="BD5533" s="22">
        <f t="shared" si="553"/>
        <v>5.0604838709677429</v>
      </c>
      <c r="BE5533" s="21"/>
      <c r="BG5533" s="10"/>
      <c r="BH5533" s="21">
        <f t="shared" si="554"/>
        <v>0</v>
      </c>
      <c r="BI5533" s="22">
        <f t="shared" si="554"/>
        <v>3.7650000000000006E-3</v>
      </c>
      <c r="BJ5533" s="21"/>
      <c r="BK5533" s="21">
        <v>0</v>
      </c>
      <c r="BL5533" s="22">
        <v>1.1295000000000001E-2</v>
      </c>
      <c r="BM5533" s="21"/>
      <c r="BN5533" s="21">
        <f t="shared" si="556"/>
        <v>0</v>
      </c>
      <c r="BO5533" s="22">
        <f t="shared" si="556"/>
        <v>4.5180000000000005E-2</v>
      </c>
      <c r="BP5533" s="21">
        <f t="shared" si="556"/>
        <v>0</v>
      </c>
    </row>
    <row r="5534" spans="1:68" ht="11.1" customHeight="1" outlineLevel="1" collapsed="1" x14ac:dyDescent="0.2">
      <c r="A5534" s="10"/>
      <c r="B5534" s="18"/>
      <c r="C5534" s="18"/>
      <c r="D5534" s="18"/>
      <c r="E5534" s="19" t="s">
        <v>4863</v>
      </c>
      <c r="F5534" s="20"/>
      <c r="G5534" s="20"/>
      <c r="H5534" s="20"/>
      <c r="I5534" s="20"/>
      <c r="J5534" s="20"/>
      <c r="K5534" s="20"/>
      <c r="L5534" s="20"/>
      <c r="M5534" s="20"/>
      <c r="N5534" s="20"/>
      <c r="O5534" s="20"/>
      <c r="P5534" s="209">
        <v>1.4039999999999999</v>
      </c>
      <c r="Q5534" s="209">
        <v>1.07</v>
      </c>
      <c r="R5534" s="209">
        <v>0.80500000000000005</v>
      </c>
      <c r="S5534" s="209">
        <v>1.0740000000000001</v>
      </c>
      <c r="T5534" s="209">
        <v>1.196</v>
      </c>
      <c r="U5534" s="209">
        <v>0.68500000000000005</v>
      </c>
      <c r="V5534" s="209">
        <v>0.7</v>
      </c>
      <c r="W5534" s="20"/>
      <c r="X5534" s="20"/>
      <c r="Y5534" s="20"/>
      <c r="Z5534" s="20"/>
      <c r="AA5534" s="20"/>
      <c r="AB5534" s="20"/>
      <c r="AC5534" s="209">
        <v>0.90900000000000003</v>
      </c>
      <c r="AD5534" s="209">
        <v>1.117</v>
      </c>
      <c r="AE5534" s="209">
        <v>1.0960000000000001</v>
      </c>
      <c r="AF5534" s="209">
        <v>0.871</v>
      </c>
      <c r="AG5534" s="209">
        <v>0.54300000000000004</v>
      </c>
      <c r="AH5534" s="209">
        <v>0.35499999999999998</v>
      </c>
      <c r="AI5534" s="209">
        <v>0.219</v>
      </c>
      <c r="AJ5534" s="20"/>
      <c r="AK5534" s="20"/>
      <c r="AL5534" s="20"/>
      <c r="AM5534" s="20"/>
      <c r="AN5534" s="209">
        <v>0.88100000000000001</v>
      </c>
      <c r="AO5534" s="209">
        <v>0.96499999999999997</v>
      </c>
      <c r="AP5534" s="209">
        <v>1.2290000000000001</v>
      </c>
      <c r="AQ5534" s="209">
        <v>1.669</v>
      </c>
      <c r="AR5534" s="209">
        <v>1.085</v>
      </c>
      <c r="AS5534" s="209">
        <v>0.93100000000000005</v>
      </c>
      <c r="AT5534" s="209">
        <v>0.34799999999999998</v>
      </c>
      <c r="AU5534" s="209">
        <v>3.5999999999999997E-2</v>
      </c>
      <c r="AV5534" s="20"/>
      <c r="AW5534" s="20"/>
      <c r="AX5534" s="20"/>
      <c r="AY5534" s="209">
        <v>0.41399999999999998</v>
      </c>
      <c r="AZ5534" s="209">
        <v>0.435</v>
      </c>
      <c r="BA5534" s="209">
        <v>1.073</v>
      </c>
      <c r="BB5534" s="21">
        <f t="shared" si="555"/>
        <v>1.669</v>
      </c>
      <c r="BC5534" s="21">
        <f>BF5534</f>
        <v>3.23</v>
      </c>
      <c r="BD5534" s="22">
        <f t="shared" si="553"/>
        <v>2.243279569892473</v>
      </c>
      <c r="BE5534" s="21">
        <f>BC5534-BD5534</f>
        <v>0.98672043010752697</v>
      </c>
      <c r="BF5534" s="2">
        <v>3.23</v>
      </c>
      <c r="BG5534" s="10">
        <v>7</v>
      </c>
      <c r="BH5534" s="21">
        <f t="shared" si="554"/>
        <v>2.4031199999999999E-3</v>
      </c>
      <c r="BI5534" s="22">
        <f t="shared" si="554"/>
        <v>1.6689999999999999E-3</v>
      </c>
      <c r="BJ5534" s="21">
        <f>BH5534-BI5534</f>
        <v>7.3412E-4</v>
      </c>
      <c r="BK5534" s="21">
        <v>7.2093599999999997E-3</v>
      </c>
      <c r="BL5534" s="22">
        <v>5.0069999999999993E-3</v>
      </c>
      <c r="BM5534" s="21">
        <v>2.2023600000000004E-3</v>
      </c>
      <c r="BN5534" s="21">
        <f t="shared" si="556"/>
        <v>2.8837439999999999E-2</v>
      </c>
      <c r="BO5534" s="22">
        <f t="shared" si="556"/>
        <v>2.0027999999999997E-2</v>
      </c>
      <c r="BP5534" s="21">
        <f t="shared" si="556"/>
        <v>8.8094400000000017E-3</v>
      </c>
    </row>
    <row r="5535" spans="1:68" ht="11.1" hidden="1" customHeight="1" outlineLevel="2" x14ac:dyDescent="0.2">
      <c r="A5535" s="10"/>
      <c r="B5535" s="18"/>
      <c r="C5535" s="18"/>
      <c r="D5535" s="18"/>
      <c r="E5535" s="23" t="s">
        <v>4864</v>
      </c>
      <c r="F5535" s="24"/>
      <c r="G5535" s="24"/>
      <c r="H5535" s="24"/>
      <c r="I5535" s="24"/>
      <c r="J5535" s="24"/>
      <c r="K5535" s="24"/>
      <c r="L5535" s="24"/>
      <c r="M5535" s="24"/>
      <c r="N5535" s="24"/>
      <c r="O5535" s="24"/>
      <c r="P5535" s="208">
        <v>1.4039999999999999</v>
      </c>
      <c r="Q5535" s="208">
        <v>1.07</v>
      </c>
      <c r="R5535" s="208">
        <v>0.80500000000000005</v>
      </c>
      <c r="S5535" s="208">
        <v>1.0740000000000001</v>
      </c>
      <c r="T5535" s="208">
        <v>1.196</v>
      </c>
      <c r="U5535" s="208">
        <v>0.68500000000000005</v>
      </c>
      <c r="V5535" s="208">
        <v>0.7</v>
      </c>
      <c r="W5535" s="24"/>
      <c r="X5535" s="24"/>
      <c r="Y5535" s="24"/>
      <c r="Z5535" s="24"/>
      <c r="AA5535" s="24"/>
      <c r="AB5535" s="24"/>
      <c r="AC5535" s="208">
        <v>0.90900000000000003</v>
      </c>
      <c r="AD5535" s="208">
        <v>1.117</v>
      </c>
      <c r="AE5535" s="208">
        <v>1.0960000000000001</v>
      </c>
      <c r="AF5535" s="208">
        <v>0.871</v>
      </c>
      <c r="AG5535" s="208">
        <v>0.54300000000000004</v>
      </c>
      <c r="AH5535" s="208">
        <v>0.35499999999999998</v>
      </c>
      <c r="AI5535" s="208">
        <v>0.219</v>
      </c>
      <c r="AJ5535" s="24"/>
      <c r="AK5535" s="24"/>
      <c r="AL5535" s="24"/>
      <c r="AM5535" s="24"/>
      <c r="AN5535" s="208">
        <v>0.88100000000000001</v>
      </c>
      <c r="AO5535" s="208">
        <v>0.96499999999999997</v>
      </c>
      <c r="AP5535" s="208">
        <v>1.2290000000000001</v>
      </c>
      <c r="AQ5535" s="208">
        <v>1.669</v>
      </c>
      <c r="AR5535" s="208">
        <v>1.085</v>
      </c>
      <c r="AS5535" s="208">
        <v>0.93100000000000005</v>
      </c>
      <c r="AT5535" s="208">
        <v>0.34799999999999998</v>
      </c>
      <c r="AU5535" s="208">
        <v>3.5999999999999997E-2</v>
      </c>
      <c r="AV5535" s="24"/>
      <c r="AW5535" s="24"/>
      <c r="AX5535" s="24"/>
      <c r="AY5535" s="208">
        <v>0.41399999999999998</v>
      </c>
      <c r="AZ5535" s="208">
        <v>0.435</v>
      </c>
      <c r="BA5535" s="208">
        <v>1.073</v>
      </c>
      <c r="BB5535" s="21">
        <f t="shared" si="555"/>
        <v>1.669</v>
      </c>
      <c r="BC5535" s="21"/>
      <c r="BD5535" s="22">
        <f t="shared" si="553"/>
        <v>2.243279569892473</v>
      </c>
      <c r="BE5535" s="21"/>
      <c r="BG5535" s="10"/>
      <c r="BH5535" s="21">
        <f t="shared" si="554"/>
        <v>0</v>
      </c>
      <c r="BI5535" s="22">
        <f t="shared" si="554"/>
        <v>1.6689999999999999E-3</v>
      </c>
      <c r="BJ5535" s="21"/>
      <c r="BK5535" s="21">
        <v>0</v>
      </c>
      <c r="BL5535" s="22">
        <v>5.0069999999999993E-3</v>
      </c>
      <c r="BM5535" s="21"/>
      <c r="BN5535" s="21">
        <f t="shared" si="556"/>
        <v>0</v>
      </c>
      <c r="BO5535" s="22">
        <f t="shared" si="556"/>
        <v>2.0027999999999997E-2</v>
      </c>
      <c r="BP5535" s="21">
        <f t="shared" si="556"/>
        <v>0</v>
      </c>
    </row>
    <row r="5536" spans="1:68" ht="11.1" hidden="1" customHeight="1" outlineLevel="1" collapsed="1" x14ac:dyDescent="0.2">
      <c r="A5536" s="10"/>
      <c r="B5536" s="18"/>
      <c r="C5536" s="18"/>
      <c r="D5536" s="18"/>
      <c r="E5536" s="19" t="s">
        <v>4865</v>
      </c>
      <c r="F5536" s="209">
        <v>4.7270000000000003</v>
      </c>
      <c r="G5536" s="209">
        <v>3.879</v>
      </c>
      <c r="H5536" s="209">
        <v>2.5310000000000001</v>
      </c>
      <c r="I5536" s="240">
        <v>2.2869999999999999</v>
      </c>
      <c r="J5536" s="240"/>
      <c r="K5536" s="209">
        <v>3.9420000000000002</v>
      </c>
      <c r="L5536" s="20"/>
      <c r="M5536" s="20"/>
      <c r="N5536" s="20"/>
      <c r="O5536" s="20"/>
      <c r="P5536" s="209">
        <v>3.468</v>
      </c>
      <c r="Q5536" s="209">
        <v>3.7759999999999998</v>
      </c>
      <c r="R5536" s="209">
        <v>3.9590000000000001</v>
      </c>
      <c r="S5536" s="209">
        <v>7.609</v>
      </c>
      <c r="T5536" s="209">
        <v>5.38</v>
      </c>
      <c r="U5536" s="209">
        <v>4.1109999999999998</v>
      </c>
      <c r="V5536" s="209">
        <v>2.3570000000000002</v>
      </c>
      <c r="W5536" s="209">
        <v>0.92</v>
      </c>
      <c r="X5536" s="20"/>
      <c r="Y5536" s="20"/>
      <c r="Z5536" s="20"/>
      <c r="AA5536" s="20"/>
      <c r="AB5536" s="209">
        <v>3.1389999999999998</v>
      </c>
      <c r="AC5536" s="209">
        <v>4.0030000000000001</v>
      </c>
      <c r="AD5536" s="209">
        <v>4.4080000000000004</v>
      </c>
      <c r="AE5536" s="209">
        <v>4.5979999999999999</v>
      </c>
      <c r="AF5536" s="209">
        <v>6.1859999999999999</v>
      </c>
      <c r="AG5536" s="209">
        <v>3.0950000000000002</v>
      </c>
      <c r="AH5536" s="209">
        <v>2.1469999999999998</v>
      </c>
      <c r="AI5536" s="20"/>
      <c r="AJ5536" s="20"/>
      <c r="AK5536" s="20"/>
      <c r="AL5536" s="20"/>
      <c r="AM5536" s="209">
        <v>1.621</v>
      </c>
      <c r="AN5536" s="209">
        <v>2.8220000000000001</v>
      </c>
      <c r="AO5536" s="209">
        <v>3.266</v>
      </c>
      <c r="AP5536" s="209">
        <v>5.8730000000000002</v>
      </c>
      <c r="AQ5536" s="209">
        <v>4.601</v>
      </c>
      <c r="AR5536" s="209">
        <v>5.3579999999999997</v>
      </c>
      <c r="AS5536" s="209">
        <v>4.2119999999999997</v>
      </c>
      <c r="AT5536" s="209">
        <v>2.1560000000000001</v>
      </c>
      <c r="AU5536" s="209">
        <v>1.052</v>
      </c>
      <c r="AV5536" s="20"/>
      <c r="AW5536" s="20"/>
      <c r="AX5536" s="20"/>
      <c r="AY5536" s="20"/>
      <c r="AZ5536" s="209">
        <v>2.4769999999999999</v>
      </c>
      <c r="BA5536" s="209">
        <v>3.1829999999999998</v>
      </c>
      <c r="BB5536" s="56">
        <f>BB5537+BB5538+BB5539</f>
        <v>11.113</v>
      </c>
      <c r="BC5536" s="21">
        <f>BD5536</f>
        <v>14.936827956989246</v>
      </c>
      <c r="BD5536" s="22">
        <f t="shared" si="553"/>
        <v>14.936827956989246</v>
      </c>
      <c r="BE5536" s="21">
        <f>BC5536-BD5536</f>
        <v>0</v>
      </c>
      <c r="BF5536" s="2">
        <v>10.8</v>
      </c>
      <c r="BG5536" s="10">
        <v>6</v>
      </c>
      <c r="BH5536" s="21">
        <f t="shared" si="554"/>
        <v>1.1112999999999998E-2</v>
      </c>
      <c r="BI5536" s="22">
        <f t="shared" si="554"/>
        <v>1.1112999999999998E-2</v>
      </c>
      <c r="BJ5536" s="21">
        <f>BH5536-BI5536</f>
        <v>0</v>
      </c>
      <c r="BK5536" s="21">
        <v>3.3338999999999994E-2</v>
      </c>
      <c r="BL5536" s="22">
        <v>3.3338999999999994E-2</v>
      </c>
      <c r="BM5536" s="21">
        <v>0</v>
      </c>
      <c r="BN5536" s="21">
        <f t="shared" si="556"/>
        <v>0.13335599999999997</v>
      </c>
      <c r="BO5536" s="22">
        <f t="shared" si="556"/>
        <v>0.13335599999999997</v>
      </c>
      <c r="BP5536" s="21">
        <f t="shared" si="556"/>
        <v>0</v>
      </c>
    </row>
    <row r="5537" spans="1:68" ht="11.1" hidden="1" customHeight="1" outlineLevel="2" x14ac:dyDescent="0.2">
      <c r="A5537" s="10"/>
      <c r="B5537" s="18"/>
      <c r="C5537" s="18"/>
      <c r="D5537" s="18"/>
      <c r="E5537" s="23" t="s">
        <v>4866</v>
      </c>
      <c r="F5537" s="24"/>
      <c r="G5537" s="24"/>
      <c r="H5537" s="24"/>
      <c r="I5537" s="24"/>
      <c r="J5537" s="24"/>
      <c r="K5537" s="208">
        <v>3.9420000000000002</v>
      </c>
      <c r="L5537" s="24"/>
      <c r="M5537" s="24"/>
      <c r="N5537" s="24"/>
      <c r="O5537" s="24"/>
      <c r="P5537" s="208">
        <v>0.46100000000000002</v>
      </c>
      <c r="Q5537" s="208">
        <v>0.54</v>
      </c>
      <c r="R5537" s="208">
        <v>0.75600000000000001</v>
      </c>
      <c r="S5537" s="208">
        <v>0.60599999999999998</v>
      </c>
      <c r="T5537" s="208">
        <v>0.5</v>
      </c>
      <c r="U5537" s="208">
        <v>0.3</v>
      </c>
      <c r="V5537" s="208">
        <v>0.54200000000000004</v>
      </c>
      <c r="W5537" s="208">
        <v>0.17399999999999999</v>
      </c>
      <c r="X5537" s="24"/>
      <c r="Y5537" s="24"/>
      <c r="Z5537" s="24"/>
      <c r="AA5537" s="24"/>
      <c r="AB5537" s="208">
        <v>0.39700000000000002</v>
      </c>
      <c r="AC5537" s="208">
        <v>0.51900000000000002</v>
      </c>
      <c r="AD5537" s="208">
        <v>0.54500000000000004</v>
      </c>
      <c r="AE5537" s="208">
        <v>0.65200000000000002</v>
      </c>
      <c r="AF5537" s="208">
        <v>0.52700000000000002</v>
      </c>
      <c r="AG5537" s="208">
        <v>0.248</v>
      </c>
      <c r="AH5537" s="208">
        <v>0.26800000000000002</v>
      </c>
      <c r="AI5537" s="24"/>
      <c r="AJ5537" s="24"/>
      <c r="AK5537" s="24"/>
      <c r="AL5537" s="24"/>
      <c r="AM5537" s="208">
        <v>0.434</v>
      </c>
      <c r="AN5537" s="208">
        <v>0.315</v>
      </c>
      <c r="AO5537" s="208">
        <v>0.34</v>
      </c>
      <c r="AP5537" s="208">
        <v>0.40100000000000002</v>
      </c>
      <c r="AQ5537" s="208">
        <v>0.36599999999999999</v>
      </c>
      <c r="AR5537" s="208">
        <v>0.22600000000000001</v>
      </c>
      <c r="AS5537" s="208">
        <v>0.53800000000000003</v>
      </c>
      <c r="AT5537" s="208">
        <v>0.41399999999999998</v>
      </c>
      <c r="AU5537" s="208">
        <v>3.5999999999999997E-2</v>
      </c>
      <c r="AV5537" s="24"/>
      <c r="AW5537" s="24"/>
      <c r="AX5537" s="24"/>
      <c r="AY5537" s="24"/>
      <c r="AZ5537" s="208">
        <v>0.16400000000000001</v>
      </c>
      <c r="BA5537" s="208">
        <v>0.14000000000000001</v>
      </c>
      <c r="BB5537" s="21">
        <f t="shared" si="555"/>
        <v>3.9420000000000002</v>
      </c>
      <c r="BC5537" s="21"/>
      <c r="BD5537" s="22">
        <f t="shared" si="553"/>
        <v>5.2983870967741939</v>
      </c>
      <c r="BE5537" s="21"/>
      <c r="BG5537" s="10"/>
      <c r="BH5537" s="21">
        <f t="shared" si="554"/>
        <v>0</v>
      </c>
      <c r="BI5537" s="22">
        <f t="shared" si="554"/>
        <v>3.9420000000000002E-3</v>
      </c>
      <c r="BJ5537" s="21"/>
      <c r="BK5537" s="21">
        <v>0</v>
      </c>
      <c r="BL5537" s="22">
        <v>1.1826E-2</v>
      </c>
      <c r="BM5537" s="21"/>
      <c r="BN5537" s="21">
        <f t="shared" si="556"/>
        <v>0</v>
      </c>
      <c r="BO5537" s="22">
        <f t="shared" si="556"/>
        <v>4.7303999999999999E-2</v>
      </c>
      <c r="BP5537" s="21">
        <f t="shared" si="556"/>
        <v>0</v>
      </c>
    </row>
    <row r="5538" spans="1:68" ht="11.1" hidden="1" customHeight="1" outlineLevel="2" x14ac:dyDescent="0.2">
      <c r="A5538" s="10"/>
      <c r="B5538" s="18"/>
      <c r="C5538" s="18"/>
      <c r="D5538" s="18"/>
      <c r="E5538" s="23" t="s">
        <v>4867</v>
      </c>
      <c r="F5538" s="208">
        <v>0.92100000000000004</v>
      </c>
      <c r="G5538" s="208">
        <v>0.64300000000000002</v>
      </c>
      <c r="H5538" s="208">
        <v>0.48199999999999998</v>
      </c>
      <c r="I5538" s="239">
        <v>0.45</v>
      </c>
      <c r="J5538" s="239"/>
      <c r="K5538" s="24"/>
      <c r="L5538" s="24"/>
      <c r="M5538" s="24"/>
      <c r="N5538" s="24"/>
      <c r="O5538" s="24"/>
      <c r="P5538" s="208">
        <v>0.48699999999999999</v>
      </c>
      <c r="Q5538" s="208">
        <v>0.58299999999999996</v>
      </c>
      <c r="R5538" s="208">
        <v>0.59299999999999997</v>
      </c>
      <c r="S5538" s="208">
        <v>0.87</v>
      </c>
      <c r="T5538" s="208">
        <v>0.76</v>
      </c>
      <c r="U5538" s="208">
        <v>0.61099999999999999</v>
      </c>
      <c r="V5538" s="208">
        <v>0.31900000000000001</v>
      </c>
      <c r="W5538" s="208">
        <v>0.19700000000000001</v>
      </c>
      <c r="X5538" s="24"/>
      <c r="Y5538" s="24"/>
      <c r="Z5538" s="24"/>
      <c r="AA5538" s="24"/>
      <c r="AB5538" s="208">
        <v>0.41099999999999998</v>
      </c>
      <c r="AC5538" s="208">
        <v>0.64500000000000002</v>
      </c>
      <c r="AD5538" s="208">
        <v>0.78200000000000003</v>
      </c>
      <c r="AE5538" s="208">
        <v>0.82299999999999995</v>
      </c>
      <c r="AF5538" s="208">
        <v>0.95</v>
      </c>
      <c r="AG5538" s="208">
        <v>0.46400000000000002</v>
      </c>
      <c r="AH5538" s="208">
        <v>0.3</v>
      </c>
      <c r="AI5538" s="24"/>
      <c r="AJ5538" s="24"/>
      <c r="AK5538" s="24"/>
      <c r="AL5538" s="24"/>
      <c r="AM5538" s="208">
        <v>0.372</v>
      </c>
      <c r="AN5538" s="208">
        <v>0.372</v>
      </c>
      <c r="AO5538" s="208">
        <v>0.53600000000000003</v>
      </c>
      <c r="AP5538" s="208">
        <v>1.038</v>
      </c>
      <c r="AQ5538" s="208">
        <v>0.80500000000000005</v>
      </c>
      <c r="AR5538" s="208">
        <v>0.94599999999999995</v>
      </c>
      <c r="AS5538" s="208">
        <v>0.61099999999999999</v>
      </c>
      <c r="AT5538" s="208">
        <v>0.36199999999999999</v>
      </c>
      <c r="AU5538" s="208">
        <v>0.14599999999999999</v>
      </c>
      <c r="AV5538" s="24"/>
      <c r="AW5538" s="24"/>
      <c r="AX5538" s="24"/>
      <c r="AY5538" s="24"/>
      <c r="AZ5538" s="208">
        <v>0.42199999999999999</v>
      </c>
      <c r="BA5538" s="208">
        <v>0.53</v>
      </c>
      <c r="BB5538" s="21">
        <f t="shared" si="555"/>
        <v>1.038</v>
      </c>
      <c r="BC5538" s="21"/>
      <c r="BD5538" s="22">
        <f t="shared" si="553"/>
        <v>1.3951612903225807</v>
      </c>
      <c r="BE5538" s="21"/>
      <c r="BG5538" s="10"/>
      <c r="BH5538" s="21">
        <f t="shared" si="554"/>
        <v>0</v>
      </c>
      <c r="BI5538" s="22">
        <f t="shared" si="554"/>
        <v>1.0380000000000001E-3</v>
      </c>
      <c r="BJ5538" s="21"/>
      <c r="BK5538" s="21">
        <v>0</v>
      </c>
      <c r="BL5538" s="22">
        <v>3.1140000000000004E-3</v>
      </c>
      <c r="BM5538" s="21"/>
      <c r="BN5538" s="21">
        <f t="shared" si="556"/>
        <v>0</v>
      </c>
      <c r="BO5538" s="22">
        <f t="shared" si="556"/>
        <v>1.2456000000000002E-2</v>
      </c>
      <c r="BP5538" s="21">
        <f t="shared" si="556"/>
        <v>0</v>
      </c>
    </row>
    <row r="5539" spans="1:68" ht="11.1" hidden="1" customHeight="1" outlineLevel="2" x14ac:dyDescent="0.2">
      <c r="A5539" s="10"/>
      <c r="B5539" s="18"/>
      <c r="C5539" s="18"/>
      <c r="D5539" s="18"/>
      <c r="E5539" s="23" t="s">
        <v>4868</v>
      </c>
      <c r="F5539" s="208">
        <v>3.806</v>
      </c>
      <c r="G5539" s="208">
        <v>3.2360000000000002</v>
      </c>
      <c r="H5539" s="208">
        <v>2.0489999999999999</v>
      </c>
      <c r="I5539" s="239">
        <v>1.837</v>
      </c>
      <c r="J5539" s="239"/>
      <c r="K5539" s="24"/>
      <c r="L5539" s="24"/>
      <c r="M5539" s="24"/>
      <c r="N5539" s="24"/>
      <c r="O5539" s="24"/>
      <c r="P5539" s="208">
        <v>2.52</v>
      </c>
      <c r="Q5539" s="208">
        <v>2.653</v>
      </c>
      <c r="R5539" s="208">
        <v>2.61</v>
      </c>
      <c r="S5539" s="208">
        <v>6.133</v>
      </c>
      <c r="T5539" s="208">
        <v>4.12</v>
      </c>
      <c r="U5539" s="208">
        <v>3.2</v>
      </c>
      <c r="V5539" s="208">
        <v>1.496</v>
      </c>
      <c r="W5539" s="208">
        <v>0.54900000000000004</v>
      </c>
      <c r="X5539" s="24"/>
      <c r="Y5539" s="24"/>
      <c r="Z5539" s="24"/>
      <c r="AA5539" s="24"/>
      <c r="AB5539" s="208">
        <v>2.331</v>
      </c>
      <c r="AC5539" s="208">
        <v>2.839</v>
      </c>
      <c r="AD5539" s="208">
        <v>3.081</v>
      </c>
      <c r="AE5539" s="208">
        <v>3.1230000000000002</v>
      </c>
      <c r="AF5539" s="208">
        <v>4.7089999999999996</v>
      </c>
      <c r="AG5539" s="208">
        <v>2.383</v>
      </c>
      <c r="AH5539" s="208">
        <v>1.579</v>
      </c>
      <c r="AI5539" s="24"/>
      <c r="AJ5539" s="24"/>
      <c r="AK5539" s="24"/>
      <c r="AL5539" s="24"/>
      <c r="AM5539" s="208">
        <v>0.81499999999999995</v>
      </c>
      <c r="AN5539" s="208">
        <v>2.1349999999999998</v>
      </c>
      <c r="AO5539" s="208">
        <v>2.39</v>
      </c>
      <c r="AP5539" s="208">
        <v>4.4340000000000002</v>
      </c>
      <c r="AQ5539" s="208">
        <v>3.43</v>
      </c>
      <c r="AR5539" s="208">
        <v>4.1859999999999999</v>
      </c>
      <c r="AS5539" s="208">
        <v>3.0630000000000002</v>
      </c>
      <c r="AT5539" s="208">
        <v>1.38</v>
      </c>
      <c r="AU5539" s="208">
        <v>0.87</v>
      </c>
      <c r="AV5539" s="24"/>
      <c r="AW5539" s="24"/>
      <c r="AX5539" s="24"/>
      <c r="AY5539" s="24"/>
      <c r="AZ5539" s="208">
        <v>1.891</v>
      </c>
      <c r="BA5539" s="208">
        <v>2.5129999999999999</v>
      </c>
      <c r="BB5539" s="21">
        <f t="shared" si="555"/>
        <v>6.133</v>
      </c>
      <c r="BC5539" s="21"/>
      <c r="BD5539" s="22">
        <f t="shared" si="553"/>
        <v>8.2432795698924721</v>
      </c>
      <c r="BE5539" s="21"/>
      <c r="BG5539" s="10"/>
      <c r="BH5539" s="21">
        <f t="shared" si="554"/>
        <v>0</v>
      </c>
      <c r="BI5539" s="22">
        <f t="shared" si="554"/>
        <v>6.1329999999999987E-3</v>
      </c>
      <c r="BJ5539" s="21"/>
      <c r="BK5539" s="21">
        <v>0</v>
      </c>
      <c r="BL5539" s="22">
        <v>1.8398999999999995E-2</v>
      </c>
      <c r="BM5539" s="21"/>
      <c r="BN5539" s="21">
        <f t="shared" si="556"/>
        <v>0</v>
      </c>
      <c r="BO5539" s="22">
        <f t="shared" si="556"/>
        <v>7.3595999999999981E-2</v>
      </c>
      <c r="BP5539" s="21">
        <f t="shared" si="556"/>
        <v>0</v>
      </c>
    </row>
    <row r="5540" spans="1:68" ht="11.1" hidden="1" customHeight="1" outlineLevel="1" collapsed="1" x14ac:dyDescent="0.2">
      <c r="A5540" s="10"/>
      <c r="B5540" s="18"/>
      <c r="C5540" s="18"/>
      <c r="D5540" s="18"/>
      <c r="E5540" s="19" t="s">
        <v>4869</v>
      </c>
      <c r="F5540" s="209">
        <v>19.559000000000001</v>
      </c>
      <c r="G5540" s="209">
        <v>14.009</v>
      </c>
      <c r="H5540" s="209">
        <v>8.8699999999999992</v>
      </c>
      <c r="I5540" s="240">
        <v>6.7069999999999999</v>
      </c>
      <c r="J5540" s="240"/>
      <c r="K5540" s="209">
        <v>1.881</v>
      </c>
      <c r="L5540" s="209">
        <v>0.311</v>
      </c>
      <c r="M5540" s="20"/>
      <c r="N5540" s="20"/>
      <c r="O5540" s="20"/>
      <c r="P5540" s="209">
        <v>3.9990000000000001</v>
      </c>
      <c r="Q5540" s="209">
        <v>6.7720000000000002</v>
      </c>
      <c r="R5540" s="209">
        <v>6.5860000000000003</v>
      </c>
      <c r="S5540" s="209">
        <v>6.3559999999999999</v>
      </c>
      <c r="T5540" s="209">
        <v>6.2530000000000001</v>
      </c>
      <c r="U5540" s="209">
        <v>6.2389999999999999</v>
      </c>
      <c r="V5540" s="209">
        <v>6.2889999999999997</v>
      </c>
      <c r="W5540" s="209">
        <v>-2.4849999999999999</v>
      </c>
      <c r="X5540" s="209">
        <v>7.9000000000000001E-2</v>
      </c>
      <c r="Y5540" s="20"/>
      <c r="Z5540" s="20"/>
      <c r="AA5540" s="20"/>
      <c r="AB5540" s="209">
        <v>3.2480000000000002</v>
      </c>
      <c r="AC5540" s="209">
        <v>5.7869999999999999</v>
      </c>
      <c r="AD5540" s="209">
        <v>9.0760000000000005</v>
      </c>
      <c r="AE5540" s="209">
        <v>6.133</v>
      </c>
      <c r="AF5540" s="209">
        <v>5.8949999999999996</v>
      </c>
      <c r="AG5540" s="209">
        <v>3.9780000000000002</v>
      </c>
      <c r="AH5540" s="209">
        <v>2.1219999999999999</v>
      </c>
      <c r="AI5540" s="209">
        <v>1.0349999999999999</v>
      </c>
      <c r="AJ5540" s="20"/>
      <c r="AK5540" s="20"/>
      <c r="AL5540" s="20"/>
      <c r="AM5540" s="209">
        <v>0.56699999999999995</v>
      </c>
      <c r="AN5540" s="209">
        <v>2.4420000000000002</v>
      </c>
      <c r="AO5540" s="209">
        <v>6.8310000000000004</v>
      </c>
      <c r="AP5540" s="209">
        <v>5.577</v>
      </c>
      <c r="AQ5540" s="209">
        <v>5.9</v>
      </c>
      <c r="AR5540" s="209">
        <v>5.7930000000000001</v>
      </c>
      <c r="AS5540" s="209">
        <v>6.9589999999999996</v>
      </c>
      <c r="AT5540" s="209">
        <v>4.8979999999999997</v>
      </c>
      <c r="AU5540" s="209">
        <v>0.51900000000000002</v>
      </c>
      <c r="AV5540" s="20"/>
      <c r="AW5540" s="20"/>
      <c r="AX5540" s="20"/>
      <c r="AY5540" s="209">
        <v>0.52400000000000002</v>
      </c>
      <c r="AZ5540" s="209">
        <v>2.2770000000000001</v>
      </c>
      <c r="BA5540" s="209">
        <v>7.202</v>
      </c>
      <c r="BB5540" s="56">
        <f>BB5541+BB5542</f>
        <v>19.606000000000002</v>
      </c>
      <c r="BC5540" s="21">
        <f>BD5540</f>
        <v>26.352150537634412</v>
      </c>
      <c r="BD5540" s="22">
        <f t="shared" si="553"/>
        <v>26.352150537634412</v>
      </c>
      <c r="BE5540" s="21">
        <f>BC5540-BD5540</f>
        <v>0</v>
      </c>
      <c r="BF5540" s="2">
        <v>9.8000000000000007</v>
      </c>
      <c r="BG5540" s="10">
        <v>6</v>
      </c>
      <c r="BH5540" s="21">
        <f t="shared" si="554"/>
        <v>1.9605999999999998E-2</v>
      </c>
      <c r="BI5540" s="22">
        <f t="shared" si="554"/>
        <v>1.9605999999999998E-2</v>
      </c>
      <c r="BJ5540" s="21">
        <f>BH5540-BI5540</f>
        <v>0</v>
      </c>
      <c r="BK5540" s="21">
        <v>5.8677E-2</v>
      </c>
      <c r="BL5540" s="22">
        <v>5.8677E-2</v>
      </c>
      <c r="BM5540" s="21">
        <v>0</v>
      </c>
      <c r="BN5540" s="21">
        <f t="shared" si="556"/>
        <v>0.234708</v>
      </c>
      <c r="BO5540" s="22">
        <f t="shared" si="556"/>
        <v>0.234708</v>
      </c>
      <c r="BP5540" s="21">
        <f t="shared" si="556"/>
        <v>0</v>
      </c>
    </row>
    <row r="5541" spans="1:68" ht="11.1" hidden="1" customHeight="1" outlineLevel="2" x14ac:dyDescent="0.2">
      <c r="A5541" s="10"/>
      <c r="B5541" s="18"/>
      <c r="C5541" s="18"/>
      <c r="D5541" s="18"/>
      <c r="E5541" s="23" t="s">
        <v>4870</v>
      </c>
      <c r="F5541" s="208">
        <v>10.53</v>
      </c>
      <c r="G5541" s="208">
        <v>6.9450000000000003</v>
      </c>
      <c r="H5541" s="208">
        <v>4.6120000000000001</v>
      </c>
      <c r="I5541" s="239">
        <v>3.569</v>
      </c>
      <c r="J5541" s="239"/>
      <c r="K5541" s="208">
        <v>1.3440000000000001</v>
      </c>
      <c r="L5541" s="208">
        <v>0.311</v>
      </c>
      <c r="M5541" s="24"/>
      <c r="N5541" s="24"/>
      <c r="O5541" s="24"/>
      <c r="P5541" s="24"/>
      <c r="Q5541" s="24"/>
      <c r="R5541" s="24"/>
      <c r="S5541" s="24"/>
      <c r="T5541" s="24"/>
      <c r="U5541" s="24"/>
      <c r="V5541" s="208">
        <v>3.379</v>
      </c>
      <c r="W5541" s="208">
        <v>-3.379</v>
      </c>
      <c r="X5541" s="24"/>
      <c r="Y5541" s="24"/>
      <c r="Z5541" s="24"/>
      <c r="AA5541" s="24"/>
      <c r="AB5541" s="24"/>
      <c r="AC5541" s="24"/>
      <c r="AD5541" s="24"/>
      <c r="AE5541" s="24"/>
      <c r="AF5541" s="24"/>
      <c r="AG5541" s="24"/>
      <c r="AH5541" s="24"/>
      <c r="AI5541" s="24"/>
      <c r="AJ5541" s="24"/>
      <c r="AK5541" s="24"/>
      <c r="AL5541" s="24"/>
      <c r="AM5541" s="24"/>
      <c r="AN5541" s="24"/>
      <c r="AO5541" s="24"/>
      <c r="AP5541" s="24"/>
      <c r="AQ5541" s="24"/>
      <c r="AR5541" s="24"/>
      <c r="AS5541" s="24"/>
      <c r="AT5541" s="24"/>
      <c r="AU5541" s="24"/>
      <c r="AV5541" s="24"/>
      <c r="AW5541" s="24"/>
      <c r="AX5541" s="24"/>
      <c r="AY5541" s="24"/>
      <c r="AZ5541" s="24"/>
      <c r="BA5541" s="24"/>
      <c r="BB5541" s="21">
        <f t="shared" si="555"/>
        <v>10.53</v>
      </c>
      <c r="BC5541" s="21"/>
      <c r="BD5541" s="22">
        <f t="shared" si="553"/>
        <v>14.153225806451612</v>
      </c>
      <c r="BE5541" s="21"/>
      <c r="BG5541" s="10"/>
      <c r="BH5541" s="21">
        <f t="shared" si="554"/>
        <v>0</v>
      </c>
      <c r="BI5541" s="22">
        <f t="shared" si="554"/>
        <v>1.0529999999999998E-2</v>
      </c>
      <c r="BJ5541" s="21"/>
      <c r="BK5541" s="21">
        <v>0</v>
      </c>
      <c r="BL5541" s="22">
        <v>3.1589999999999993E-2</v>
      </c>
      <c r="BM5541" s="21"/>
      <c r="BN5541" s="21">
        <f t="shared" si="556"/>
        <v>0</v>
      </c>
      <c r="BO5541" s="22">
        <f t="shared" si="556"/>
        <v>0.12635999999999997</v>
      </c>
      <c r="BP5541" s="21">
        <f t="shared" si="556"/>
        <v>0</v>
      </c>
    </row>
    <row r="5542" spans="1:68" ht="11.1" hidden="1" customHeight="1" outlineLevel="2" x14ac:dyDescent="0.2">
      <c r="A5542" s="10"/>
      <c r="B5542" s="18"/>
      <c r="C5542" s="18"/>
      <c r="D5542" s="18"/>
      <c r="E5542" s="23" t="s">
        <v>4871</v>
      </c>
      <c r="F5542" s="208">
        <v>9.0289999999999999</v>
      </c>
      <c r="G5542" s="208">
        <v>7.0640000000000001</v>
      </c>
      <c r="H5542" s="208">
        <v>4.258</v>
      </c>
      <c r="I5542" s="239">
        <v>3.1379999999999999</v>
      </c>
      <c r="J5542" s="239"/>
      <c r="K5542" s="208">
        <v>0.53700000000000003</v>
      </c>
      <c r="L5542" s="24"/>
      <c r="M5542" s="24"/>
      <c r="N5542" s="24"/>
      <c r="O5542" s="24"/>
      <c r="P5542" s="208">
        <v>3.9990000000000001</v>
      </c>
      <c r="Q5542" s="208">
        <v>6.7720000000000002</v>
      </c>
      <c r="R5542" s="208">
        <v>6.5860000000000003</v>
      </c>
      <c r="S5542" s="208">
        <v>6.3559999999999999</v>
      </c>
      <c r="T5542" s="208">
        <v>6.2530000000000001</v>
      </c>
      <c r="U5542" s="208">
        <v>6.2389999999999999</v>
      </c>
      <c r="V5542" s="208">
        <v>2.91</v>
      </c>
      <c r="W5542" s="208">
        <v>0.89400000000000002</v>
      </c>
      <c r="X5542" s="208">
        <v>7.9000000000000001E-2</v>
      </c>
      <c r="Y5542" s="24"/>
      <c r="Z5542" s="24"/>
      <c r="AA5542" s="24"/>
      <c r="AB5542" s="208">
        <v>3.2480000000000002</v>
      </c>
      <c r="AC5542" s="208">
        <v>5.7869999999999999</v>
      </c>
      <c r="AD5542" s="208">
        <v>9.0760000000000005</v>
      </c>
      <c r="AE5542" s="208">
        <v>6.133</v>
      </c>
      <c r="AF5542" s="208">
        <v>5.8949999999999996</v>
      </c>
      <c r="AG5542" s="208">
        <v>3.9780000000000002</v>
      </c>
      <c r="AH5542" s="208">
        <v>2.1219999999999999</v>
      </c>
      <c r="AI5542" s="208">
        <v>1.0349999999999999</v>
      </c>
      <c r="AJ5542" s="24"/>
      <c r="AK5542" s="24"/>
      <c r="AL5542" s="24"/>
      <c r="AM5542" s="208">
        <v>0.56699999999999995</v>
      </c>
      <c r="AN5542" s="208">
        <v>2.4420000000000002</v>
      </c>
      <c r="AO5542" s="208">
        <v>6.8310000000000004</v>
      </c>
      <c r="AP5542" s="208">
        <v>5.577</v>
      </c>
      <c r="AQ5542" s="208">
        <v>5.9</v>
      </c>
      <c r="AR5542" s="208">
        <v>5.7930000000000001</v>
      </c>
      <c r="AS5542" s="208">
        <v>6.9589999999999996</v>
      </c>
      <c r="AT5542" s="208">
        <v>4.8979999999999997</v>
      </c>
      <c r="AU5542" s="208">
        <v>0.51900000000000002</v>
      </c>
      <c r="AV5542" s="24"/>
      <c r="AW5542" s="24"/>
      <c r="AX5542" s="24"/>
      <c r="AY5542" s="208">
        <v>0.52400000000000002</v>
      </c>
      <c r="AZ5542" s="208">
        <v>2.2770000000000001</v>
      </c>
      <c r="BA5542" s="208">
        <v>7.202</v>
      </c>
      <c r="BB5542" s="21">
        <f t="shared" si="555"/>
        <v>9.0760000000000005</v>
      </c>
      <c r="BC5542" s="21"/>
      <c r="BD5542" s="22">
        <f t="shared" si="553"/>
        <v>12.198924731182796</v>
      </c>
      <c r="BE5542" s="21"/>
      <c r="BG5542" s="10"/>
      <c r="BH5542" s="21">
        <f t="shared" si="554"/>
        <v>0</v>
      </c>
      <c r="BI5542" s="22">
        <f t="shared" si="554"/>
        <v>9.0760000000000007E-3</v>
      </c>
      <c r="BJ5542" s="21"/>
      <c r="BK5542" s="21">
        <v>0</v>
      </c>
      <c r="BL5542" s="22">
        <v>2.7228000000000002E-2</v>
      </c>
      <c r="BM5542" s="21"/>
      <c r="BN5542" s="21">
        <f t="shared" si="556"/>
        <v>0</v>
      </c>
      <c r="BO5542" s="22">
        <f t="shared" si="556"/>
        <v>0.10891200000000001</v>
      </c>
      <c r="BP5542" s="21">
        <f t="shared" si="556"/>
        <v>0</v>
      </c>
    </row>
    <row r="5543" spans="1:68" ht="11.1" customHeight="1" outlineLevel="1" collapsed="1" x14ac:dyDescent="0.2">
      <c r="A5543" s="10"/>
      <c r="B5543" s="18"/>
      <c r="C5543" s="18"/>
      <c r="D5543" s="18"/>
      <c r="E5543" s="19" t="s">
        <v>4872</v>
      </c>
      <c r="F5543" s="20"/>
      <c r="G5543" s="20"/>
      <c r="H5543" s="20"/>
      <c r="I5543" s="20"/>
      <c r="J5543" s="20"/>
      <c r="K5543" s="20"/>
      <c r="L5543" s="20"/>
      <c r="M5543" s="20"/>
      <c r="N5543" s="20"/>
      <c r="O5543" s="20"/>
      <c r="P5543" s="20"/>
      <c r="Q5543" s="20"/>
      <c r="R5543" s="20"/>
      <c r="S5543" s="20"/>
      <c r="T5543" s="20"/>
      <c r="U5543" s="20"/>
      <c r="V5543" s="20"/>
      <c r="W5543" s="20"/>
      <c r="X5543" s="20"/>
      <c r="Y5543" s="20"/>
      <c r="Z5543" s="20"/>
      <c r="AA5543" s="20"/>
      <c r="AB5543" s="20"/>
      <c r="AC5543" s="20"/>
      <c r="AD5543" s="20"/>
      <c r="AE5543" s="20"/>
      <c r="AF5543" s="20"/>
      <c r="AG5543" s="20"/>
      <c r="AH5543" s="20"/>
      <c r="AI5543" s="20"/>
      <c r="AJ5543" s="20"/>
      <c r="AK5543" s="20"/>
      <c r="AL5543" s="20"/>
      <c r="AM5543" s="20"/>
      <c r="AN5543" s="20"/>
      <c r="AO5543" s="20"/>
      <c r="AP5543" s="20"/>
      <c r="AQ5543" s="20"/>
      <c r="AR5543" s="20"/>
      <c r="AS5543" s="20"/>
      <c r="AT5543" s="209">
        <v>1.4930000000000001</v>
      </c>
      <c r="AU5543" s="20"/>
      <c r="AV5543" s="20"/>
      <c r="AW5543" s="20"/>
      <c r="AX5543" s="20"/>
      <c r="AY5543" s="20"/>
      <c r="AZ5543" s="20"/>
      <c r="BA5543" s="20"/>
      <c r="BB5543" s="21">
        <f t="shared" si="555"/>
        <v>1.4930000000000001</v>
      </c>
      <c r="BC5543" s="21">
        <f>BF5543</f>
        <v>33</v>
      </c>
      <c r="BD5543" s="22">
        <f t="shared" ref="BD5543:BD5607" si="557">(BB5543/31/24)*1000</f>
        <v>2.006720430107527</v>
      </c>
      <c r="BE5543" s="21">
        <f>BC5543-BD5543</f>
        <v>30.993279569892472</v>
      </c>
      <c r="BF5543" s="66">
        <v>33</v>
      </c>
      <c r="BG5543" s="10">
        <v>7</v>
      </c>
      <c r="BH5543" s="21">
        <f t="shared" si="554"/>
        <v>2.4552000000000001E-2</v>
      </c>
      <c r="BI5543" s="22">
        <f t="shared" si="554"/>
        <v>1.493E-3</v>
      </c>
      <c r="BJ5543" s="21">
        <f>BH5543-BI5543</f>
        <v>2.3059E-2</v>
      </c>
      <c r="BK5543" s="21">
        <v>7.3655999999999999E-2</v>
      </c>
      <c r="BL5543" s="22">
        <v>4.4790000000000003E-3</v>
      </c>
      <c r="BM5543" s="21">
        <v>6.9177000000000002E-2</v>
      </c>
      <c r="BN5543" s="21">
        <f t="shared" si="556"/>
        <v>0.294624</v>
      </c>
      <c r="BO5543" s="22">
        <f t="shared" si="556"/>
        <v>1.7916000000000001E-2</v>
      </c>
      <c r="BP5543" s="21">
        <f t="shared" si="556"/>
        <v>0.27670800000000001</v>
      </c>
    </row>
    <row r="5544" spans="1:68" ht="11.1" hidden="1" customHeight="1" outlineLevel="2" x14ac:dyDescent="0.2">
      <c r="A5544" s="10"/>
      <c r="B5544" s="18"/>
      <c r="C5544" s="18"/>
      <c r="D5544" s="18"/>
      <c r="E5544" s="23" t="s">
        <v>4417</v>
      </c>
      <c r="F5544" s="24"/>
      <c r="G5544" s="24"/>
      <c r="H5544" s="24"/>
      <c r="I5544" s="24"/>
      <c r="J5544" s="24"/>
      <c r="K5544" s="24"/>
      <c r="L5544" s="24"/>
      <c r="M5544" s="24"/>
      <c r="N5544" s="24"/>
      <c r="O5544" s="24"/>
      <c r="P5544" s="24"/>
      <c r="Q5544" s="24"/>
      <c r="R5544" s="24"/>
      <c r="S5544" s="24"/>
      <c r="T5544" s="24"/>
      <c r="U5544" s="24"/>
      <c r="V5544" s="24"/>
      <c r="W5544" s="24"/>
      <c r="X5544" s="24"/>
      <c r="Y5544" s="24"/>
      <c r="Z5544" s="24"/>
      <c r="AA5544" s="24"/>
      <c r="AB5544" s="24"/>
      <c r="AC5544" s="24"/>
      <c r="AD5544" s="24"/>
      <c r="AE5544" s="24"/>
      <c r="AF5544" s="24"/>
      <c r="AG5544" s="24"/>
      <c r="AH5544" s="24"/>
      <c r="AI5544" s="24"/>
      <c r="AJ5544" s="24"/>
      <c r="AK5544" s="24"/>
      <c r="AL5544" s="24"/>
      <c r="AM5544" s="24"/>
      <c r="AN5544" s="24"/>
      <c r="AO5544" s="24"/>
      <c r="AP5544" s="24"/>
      <c r="AQ5544" s="24"/>
      <c r="AR5544" s="24"/>
      <c r="AS5544" s="24"/>
      <c r="AT5544" s="208">
        <v>1.4930000000000001</v>
      </c>
      <c r="AU5544" s="24"/>
      <c r="AV5544" s="24"/>
      <c r="AW5544" s="24"/>
      <c r="AX5544" s="24"/>
      <c r="AY5544" s="24"/>
      <c r="AZ5544" s="24"/>
      <c r="BA5544" s="24"/>
      <c r="BB5544" s="21">
        <f t="shared" si="555"/>
        <v>1.4930000000000001</v>
      </c>
      <c r="BC5544" s="21"/>
      <c r="BD5544" s="22">
        <f t="shared" si="557"/>
        <v>2.006720430107527</v>
      </c>
      <c r="BE5544" s="21"/>
      <c r="BG5544" s="10"/>
      <c r="BH5544" s="21">
        <f t="shared" si="554"/>
        <v>0</v>
      </c>
      <c r="BI5544" s="22">
        <f t="shared" si="554"/>
        <v>1.493E-3</v>
      </c>
      <c r="BJ5544" s="21"/>
      <c r="BK5544" s="21">
        <v>0</v>
      </c>
      <c r="BL5544" s="22">
        <v>4.4790000000000003E-3</v>
      </c>
      <c r="BM5544" s="21"/>
      <c r="BN5544" s="21">
        <f t="shared" si="556"/>
        <v>0</v>
      </c>
      <c r="BO5544" s="22">
        <f t="shared" si="556"/>
        <v>1.7916000000000001E-2</v>
      </c>
      <c r="BP5544" s="21">
        <f t="shared" si="556"/>
        <v>0</v>
      </c>
    </row>
    <row r="5545" spans="1:68" ht="11.1" hidden="1" customHeight="1" outlineLevel="1" collapsed="1" x14ac:dyDescent="0.2">
      <c r="A5545" s="10"/>
      <c r="B5545" s="18"/>
      <c r="C5545" s="18"/>
      <c r="D5545" s="18"/>
      <c r="E5545" s="19" t="s">
        <v>4873</v>
      </c>
      <c r="F5545" s="20"/>
      <c r="G5545" s="20"/>
      <c r="H5545" s="20"/>
      <c r="I5545" s="20"/>
      <c r="J5545" s="20"/>
      <c r="K5545" s="20"/>
      <c r="L5545" s="20"/>
      <c r="M5545" s="20"/>
      <c r="N5545" s="20"/>
      <c r="O5545" s="20"/>
      <c r="P5545" s="20"/>
      <c r="Q5545" s="20"/>
      <c r="R5545" s="20"/>
      <c r="S5545" s="20"/>
      <c r="T5545" s="20"/>
      <c r="U5545" s="20"/>
      <c r="V5545" s="20"/>
      <c r="W5545" s="20"/>
      <c r="X5545" s="20"/>
      <c r="Y5545" s="20"/>
      <c r="Z5545" s="20"/>
      <c r="AA5545" s="20"/>
      <c r="AB5545" s="20"/>
      <c r="AC5545" s="20"/>
      <c r="AD5545" s="20"/>
      <c r="AE5545" s="20"/>
      <c r="AF5545" s="20"/>
      <c r="AG5545" s="20"/>
      <c r="AH5545" s="20"/>
      <c r="AI5545" s="20"/>
      <c r="AJ5545" s="20"/>
      <c r="AK5545" s="20"/>
      <c r="AL5545" s="20"/>
      <c r="AM5545" s="20"/>
      <c r="AN5545" s="20"/>
      <c r="AO5545" s="20"/>
      <c r="AP5545" s="20"/>
      <c r="AQ5545" s="20"/>
      <c r="AR5545" s="20"/>
      <c r="AS5545" s="20"/>
      <c r="AT5545" s="20"/>
      <c r="AU5545" s="20"/>
      <c r="AV5545" s="20"/>
      <c r="AW5545" s="20"/>
      <c r="AX5545" s="20"/>
      <c r="AY5545" s="20"/>
      <c r="AZ5545" s="20"/>
      <c r="BA5545" s="209">
        <v>4.9790000000000001</v>
      </c>
      <c r="BB5545" s="56">
        <f t="shared" si="555"/>
        <v>4.9790000000000001</v>
      </c>
      <c r="BC5545" s="21">
        <f>BF5545</f>
        <v>11.79</v>
      </c>
      <c r="BD5545" s="22">
        <f t="shared" si="557"/>
        <v>6.692204301075269</v>
      </c>
      <c r="BE5545" s="21">
        <f>BC5545-BD5545</f>
        <v>5.0977956989247302</v>
      </c>
      <c r="BF5545" s="66">
        <v>11.79</v>
      </c>
      <c r="BG5545" s="10">
        <v>6</v>
      </c>
      <c r="BH5545" s="21">
        <f t="shared" si="554"/>
        <v>8.77176E-3</v>
      </c>
      <c r="BI5545" s="22">
        <f t="shared" si="554"/>
        <v>4.9789999999999999E-3</v>
      </c>
      <c r="BJ5545" s="21">
        <f>BH5545-BI5545</f>
        <v>3.7927600000000001E-3</v>
      </c>
      <c r="BK5545" s="21">
        <v>2.631528E-2</v>
      </c>
      <c r="BL5545" s="22">
        <v>1.4936999999999999E-2</v>
      </c>
      <c r="BM5545" s="21">
        <v>1.1378280000000001E-2</v>
      </c>
      <c r="BN5545" s="21">
        <f t="shared" si="556"/>
        <v>0.10526112</v>
      </c>
      <c r="BO5545" s="22">
        <f t="shared" si="556"/>
        <v>5.9747999999999996E-2</v>
      </c>
      <c r="BP5545" s="21">
        <f t="shared" si="556"/>
        <v>4.5513120000000004E-2</v>
      </c>
    </row>
    <row r="5546" spans="1:68" ht="11.1" hidden="1" customHeight="1" outlineLevel="2" x14ac:dyDescent="0.2">
      <c r="A5546" s="10"/>
      <c r="B5546" s="18"/>
      <c r="C5546" s="18"/>
      <c r="D5546" s="18"/>
      <c r="E5546" s="23" t="s">
        <v>4874</v>
      </c>
      <c r="F5546" s="24"/>
      <c r="G5546" s="24"/>
      <c r="H5546" s="24"/>
      <c r="I5546" s="24"/>
      <c r="J5546" s="24"/>
      <c r="K5546" s="24"/>
      <c r="L5546" s="24"/>
      <c r="M5546" s="24"/>
      <c r="N5546" s="24"/>
      <c r="O5546" s="24"/>
      <c r="P5546" s="24"/>
      <c r="Q5546" s="24"/>
      <c r="R5546" s="24"/>
      <c r="S5546" s="24"/>
      <c r="T5546" s="24"/>
      <c r="U5546" s="24"/>
      <c r="V5546" s="24"/>
      <c r="W5546" s="24"/>
      <c r="X5546" s="24"/>
      <c r="Y5546" s="24"/>
      <c r="Z5546" s="24"/>
      <c r="AA5546" s="24"/>
      <c r="AB5546" s="24"/>
      <c r="AC5546" s="24"/>
      <c r="AD5546" s="24"/>
      <c r="AE5546" s="24"/>
      <c r="AF5546" s="24"/>
      <c r="AG5546" s="24"/>
      <c r="AH5546" s="24"/>
      <c r="AI5546" s="24"/>
      <c r="AJ5546" s="24"/>
      <c r="AK5546" s="24"/>
      <c r="AL5546" s="24"/>
      <c r="AM5546" s="24"/>
      <c r="AN5546" s="24"/>
      <c r="AO5546" s="24"/>
      <c r="AP5546" s="24"/>
      <c r="AQ5546" s="24"/>
      <c r="AR5546" s="24"/>
      <c r="AS5546" s="24"/>
      <c r="AT5546" s="24"/>
      <c r="AU5546" s="24"/>
      <c r="AV5546" s="24"/>
      <c r="AW5546" s="24"/>
      <c r="AX5546" s="24"/>
      <c r="AY5546" s="24"/>
      <c r="AZ5546" s="24"/>
      <c r="BA5546" s="208">
        <v>4.7229999999999999</v>
      </c>
      <c r="BB5546" s="21">
        <f t="shared" si="555"/>
        <v>4.7229999999999999</v>
      </c>
      <c r="BC5546" s="21"/>
      <c r="BD5546" s="22">
        <f t="shared" si="557"/>
        <v>6.3481182795698921</v>
      </c>
      <c r="BE5546" s="21"/>
      <c r="BG5546" s="10"/>
      <c r="BH5546" s="21">
        <f t="shared" si="554"/>
        <v>0</v>
      </c>
      <c r="BI5546" s="22">
        <f t="shared" si="554"/>
        <v>4.7229999999999998E-3</v>
      </c>
      <c r="BJ5546" s="21"/>
      <c r="BK5546" s="21">
        <v>0</v>
      </c>
      <c r="BL5546" s="22">
        <v>1.4168999999999999E-2</v>
      </c>
      <c r="BM5546" s="21"/>
      <c r="BN5546" s="21">
        <f t="shared" si="556"/>
        <v>0</v>
      </c>
      <c r="BO5546" s="22">
        <f t="shared" si="556"/>
        <v>5.6675999999999997E-2</v>
      </c>
      <c r="BP5546" s="21">
        <f t="shared" si="556"/>
        <v>0</v>
      </c>
    </row>
    <row r="5547" spans="1:68" ht="11.1" hidden="1" customHeight="1" outlineLevel="2" x14ac:dyDescent="0.2">
      <c r="A5547" s="10"/>
      <c r="B5547" s="18"/>
      <c r="C5547" s="18"/>
      <c r="D5547" s="18"/>
      <c r="E5547" s="23" t="s">
        <v>4875</v>
      </c>
      <c r="F5547" s="24"/>
      <c r="G5547" s="24"/>
      <c r="H5547" s="24"/>
      <c r="I5547" s="24"/>
      <c r="J5547" s="24"/>
      <c r="K5547" s="24"/>
      <c r="L5547" s="24"/>
      <c r="M5547" s="24"/>
      <c r="N5547" s="24"/>
      <c r="O5547" s="24"/>
      <c r="P5547" s="24"/>
      <c r="Q5547" s="24"/>
      <c r="R5547" s="24"/>
      <c r="S5547" s="24"/>
      <c r="T5547" s="24"/>
      <c r="U5547" s="24"/>
      <c r="V5547" s="24"/>
      <c r="W5547" s="24"/>
      <c r="X5547" s="24"/>
      <c r="Y5547" s="24"/>
      <c r="Z5547" s="24"/>
      <c r="AA5547" s="24"/>
      <c r="AB5547" s="24"/>
      <c r="AC5547" s="24"/>
      <c r="AD5547" s="24"/>
      <c r="AE5547" s="24"/>
      <c r="AF5547" s="24"/>
      <c r="AG5547" s="24"/>
      <c r="AH5547" s="24"/>
      <c r="AI5547" s="24"/>
      <c r="AJ5547" s="24"/>
      <c r="AK5547" s="24"/>
      <c r="AL5547" s="24"/>
      <c r="AM5547" s="24"/>
      <c r="AN5547" s="24"/>
      <c r="AO5547" s="24"/>
      <c r="AP5547" s="24"/>
      <c r="AQ5547" s="24"/>
      <c r="AR5547" s="24"/>
      <c r="AS5547" s="24"/>
      <c r="AT5547" s="24"/>
      <c r="AU5547" s="24"/>
      <c r="AV5547" s="24"/>
      <c r="AW5547" s="24"/>
      <c r="AX5547" s="24"/>
      <c r="AY5547" s="24"/>
      <c r="AZ5547" s="24"/>
      <c r="BA5547" s="208">
        <v>0.25600000000000001</v>
      </c>
      <c r="BB5547" s="21">
        <f t="shared" si="555"/>
        <v>0.25600000000000001</v>
      </c>
      <c r="BC5547" s="21"/>
      <c r="BD5547" s="22">
        <f t="shared" si="557"/>
        <v>0.34408602150537637</v>
      </c>
      <c r="BE5547" s="21"/>
      <c r="BG5547" s="10"/>
      <c r="BH5547" s="21">
        <f t="shared" si="554"/>
        <v>0</v>
      </c>
      <c r="BI5547" s="22">
        <f t="shared" si="554"/>
        <v>2.5599999999999999E-4</v>
      </c>
      <c r="BJ5547" s="21"/>
      <c r="BK5547" s="21">
        <v>0</v>
      </c>
      <c r="BL5547" s="22">
        <v>7.6800000000000002E-4</v>
      </c>
      <c r="BM5547" s="21"/>
      <c r="BN5547" s="21">
        <f t="shared" si="556"/>
        <v>0</v>
      </c>
      <c r="BO5547" s="22">
        <f t="shared" si="556"/>
        <v>3.0720000000000001E-3</v>
      </c>
      <c r="BP5547" s="21">
        <f t="shared" si="556"/>
        <v>0</v>
      </c>
    </row>
    <row r="5548" spans="1:68" ht="11.1" hidden="1" customHeight="1" outlineLevel="1" collapsed="1" x14ac:dyDescent="0.2">
      <c r="A5548" s="10"/>
      <c r="B5548" s="18"/>
      <c r="C5548" s="18"/>
      <c r="D5548" s="18"/>
      <c r="E5548" s="19" t="s">
        <v>4876</v>
      </c>
      <c r="F5548" s="20"/>
      <c r="G5548" s="20"/>
      <c r="H5548" s="20"/>
      <c r="I5548" s="20"/>
      <c r="J5548" s="20"/>
      <c r="K5548" s="20"/>
      <c r="L5548" s="20"/>
      <c r="M5548" s="20"/>
      <c r="N5548" s="20"/>
      <c r="O5548" s="20"/>
      <c r="P5548" s="20"/>
      <c r="Q5548" s="20"/>
      <c r="R5548" s="20"/>
      <c r="S5548" s="20"/>
      <c r="T5548" s="20"/>
      <c r="U5548" s="20"/>
      <c r="V5548" s="20"/>
      <c r="W5548" s="20"/>
      <c r="X5548" s="20"/>
      <c r="Y5548" s="20"/>
      <c r="Z5548" s="20"/>
      <c r="AA5548" s="20"/>
      <c r="AB5548" s="20"/>
      <c r="AC5548" s="209">
        <v>13.971</v>
      </c>
      <c r="AD5548" s="209">
        <v>15.195</v>
      </c>
      <c r="AE5548" s="209">
        <v>18.754000000000001</v>
      </c>
      <c r="AF5548" s="209">
        <v>13.127000000000001</v>
      </c>
      <c r="AG5548" s="209">
        <v>9.1430000000000007</v>
      </c>
      <c r="AH5548" s="209">
        <v>4.9269999999999996</v>
      </c>
      <c r="AI5548" s="209">
        <v>2.6960000000000002</v>
      </c>
      <c r="AJ5548" s="20"/>
      <c r="AK5548" s="20"/>
      <c r="AL5548" s="20"/>
      <c r="AM5548" s="209">
        <v>3.0129999999999999</v>
      </c>
      <c r="AN5548" s="209">
        <v>9.9700000000000006</v>
      </c>
      <c r="AO5548" s="209">
        <v>14.236000000000001</v>
      </c>
      <c r="AP5548" s="209">
        <v>10.726000000000001</v>
      </c>
      <c r="AQ5548" s="209">
        <v>20.994</v>
      </c>
      <c r="AR5548" s="209">
        <v>12.09</v>
      </c>
      <c r="AS5548" s="209">
        <v>13.778</v>
      </c>
      <c r="AT5548" s="209">
        <v>6.1269999999999998</v>
      </c>
      <c r="AU5548" s="209">
        <v>1.5129999999999999</v>
      </c>
      <c r="AV5548" s="209">
        <v>3.4000000000000002E-2</v>
      </c>
      <c r="AW5548" s="20"/>
      <c r="AX5548" s="20"/>
      <c r="AY5548" s="20"/>
      <c r="AZ5548" s="209">
        <v>13.827999999999999</v>
      </c>
      <c r="BA5548" s="209">
        <v>10.554</v>
      </c>
      <c r="BB5548" s="56">
        <f t="shared" si="555"/>
        <v>20.994</v>
      </c>
      <c r="BC5548" s="21">
        <f>BD5548</f>
        <v>28.217741935483872</v>
      </c>
      <c r="BD5548" s="22">
        <f t="shared" si="557"/>
        <v>28.217741935483872</v>
      </c>
      <c r="BE5548" s="21">
        <f>BC5548-BD5548</f>
        <v>0</v>
      </c>
      <c r="BF5548" s="2">
        <v>12.28</v>
      </c>
      <c r="BG5548" s="10">
        <v>6</v>
      </c>
      <c r="BH5548" s="21">
        <f t="shared" si="554"/>
        <v>2.0993999999999999E-2</v>
      </c>
      <c r="BI5548" s="22">
        <f t="shared" si="554"/>
        <v>2.0993999999999999E-2</v>
      </c>
      <c r="BJ5548" s="21">
        <f>BH5548-BI5548</f>
        <v>0</v>
      </c>
      <c r="BK5548" s="21">
        <v>6.2981999999999996E-2</v>
      </c>
      <c r="BL5548" s="22">
        <v>6.2981999999999996E-2</v>
      </c>
      <c r="BM5548" s="21">
        <v>0</v>
      </c>
      <c r="BN5548" s="21">
        <f t="shared" si="556"/>
        <v>0.25192799999999999</v>
      </c>
      <c r="BO5548" s="22">
        <f t="shared" si="556"/>
        <v>0.25192799999999999</v>
      </c>
      <c r="BP5548" s="21">
        <f t="shared" si="556"/>
        <v>0</v>
      </c>
    </row>
    <row r="5549" spans="1:68" ht="11.1" hidden="1" customHeight="1" outlineLevel="2" x14ac:dyDescent="0.2">
      <c r="A5549" s="10"/>
      <c r="B5549" s="18"/>
      <c r="C5549" s="18"/>
      <c r="D5549" s="18"/>
      <c r="E5549" s="23" t="s">
        <v>4877</v>
      </c>
      <c r="F5549" s="24"/>
      <c r="G5549" s="24"/>
      <c r="H5549" s="24"/>
      <c r="I5549" s="24"/>
      <c r="J5549" s="24"/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08">
        <v>12.734</v>
      </c>
      <c r="AD5549" s="208">
        <v>13.733000000000001</v>
      </c>
      <c r="AE5549" s="208">
        <v>16.898</v>
      </c>
      <c r="AF5549" s="208">
        <v>11.706</v>
      </c>
      <c r="AG5549" s="208">
        <v>8.0860000000000003</v>
      </c>
      <c r="AH5549" s="208">
        <v>4.2670000000000003</v>
      </c>
      <c r="AI5549" s="208">
        <v>1.972</v>
      </c>
      <c r="AJ5549" s="24"/>
      <c r="AK5549" s="24"/>
      <c r="AL5549" s="24"/>
      <c r="AM5549" s="208">
        <v>2.02</v>
      </c>
      <c r="AN5549" s="208">
        <v>8.8859999999999992</v>
      </c>
      <c r="AO5549" s="208">
        <v>12.842000000000001</v>
      </c>
      <c r="AP5549" s="208">
        <v>9.7149999999999999</v>
      </c>
      <c r="AQ5549" s="208">
        <v>18.893999999999998</v>
      </c>
      <c r="AR5549" s="208">
        <v>10.909000000000001</v>
      </c>
      <c r="AS5549" s="208">
        <v>12.201000000000001</v>
      </c>
      <c r="AT5549" s="208">
        <v>5.2039999999999997</v>
      </c>
      <c r="AU5549" s="208">
        <v>1.081</v>
      </c>
      <c r="AV5549" s="24"/>
      <c r="AW5549" s="24"/>
      <c r="AX5549" s="24"/>
      <c r="AY5549" s="24"/>
      <c r="AZ5549" s="208">
        <v>12.205</v>
      </c>
      <c r="BA5549" s="208">
        <v>9.6059999999999999</v>
      </c>
      <c r="BB5549" s="21">
        <f t="shared" si="555"/>
        <v>18.893999999999998</v>
      </c>
      <c r="BC5549" s="21"/>
      <c r="BD5549" s="22">
        <f t="shared" si="557"/>
        <v>25.39516129032258</v>
      </c>
      <c r="BE5549" s="21"/>
      <c r="BG5549" s="10"/>
      <c r="BH5549" s="21">
        <f t="shared" ref="BH5549:BI5612" si="558">(BC5549*24*31/1000000)</f>
        <v>0</v>
      </c>
      <c r="BI5549" s="22">
        <f t="shared" si="558"/>
        <v>1.8894000000000001E-2</v>
      </c>
      <c r="BJ5549" s="21"/>
      <c r="BK5549" s="21">
        <v>0</v>
      </c>
      <c r="BL5549" s="22">
        <v>5.6682000000000003E-2</v>
      </c>
      <c r="BM5549" s="21"/>
      <c r="BN5549" s="21">
        <f t="shared" si="556"/>
        <v>0</v>
      </c>
      <c r="BO5549" s="22">
        <f t="shared" si="556"/>
        <v>0.22672800000000001</v>
      </c>
      <c r="BP5549" s="21">
        <f t="shared" si="556"/>
        <v>0</v>
      </c>
    </row>
    <row r="5550" spans="1:68" ht="10.5" hidden="1" customHeight="1" outlineLevel="2" x14ac:dyDescent="0.2">
      <c r="A5550" s="10"/>
      <c r="B5550" s="18"/>
      <c r="C5550" s="18"/>
      <c r="D5550" s="18"/>
      <c r="E5550" s="23" t="s">
        <v>4878</v>
      </c>
      <c r="F5550" s="24"/>
      <c r="G5550" s="24"/>
      <c r="H5550" s="24"/>
      <c r="I5550" s="24"/>
      <c r="J5550" s="24"/>
      <c r="K5550" s="24"/>
      <c r="L5550" s="24"/>
      <c r="M5550" s="24"/>
      <c r="N5550" s="24"/>
      <c r="O5550" s="24"/>
      <c r="P5550" s="24"/>
      <c r="Q5550" s="24"/>
      <c r="R5550" s="24"/>
      <c r="S5550" s="24"/>
      <c r="T5550" s="24"/>
      <c r="U5550" s="24"/>
      <c r="V5550" s="24"/>
      <c r="W5550" s="24"/>
      <c r="X5550" s="24"/>
      <c r="Y5550" s="24"/>
      <c r="Z5550" s="24"/>
      <c r="AA5550" s="24"/>
      <c r="AB5550" s="24"/>
      <c r="AC5550" s="208">
        <v>1.2370000000000001</v>
      </c>
      <c r="AD5550" s="208">
        <v>1.462</v>
      </c>
      <c r="AE5550" s="208">
        <v>1.8560000000000001</v>
      </c>
      <c r="AF5550" s="208">
        <v>1.421</v>
      </c>
      <c r="AG5550" s="208">
        <v>1.0569999999999999</v>
      </c>
      <c r="AH5550" s="208">
        <v>0.66</v>
      </c>
      <c r="AI5550" s="208">
        <v>0.72399999999999998</v>
      </c>
      <c r="AJ5550" s="24"/>
      <c r="AK5550" s="24"/>
      <c r="AL5550" s="24"/>
      <c r="AM5550" s="208">
        <v>0.99299999999999999</v>
      </c>
      <c r="AN5550" s="208">
        <v>1.0840000000000001</v>
      </c>
      <c r="AO5550" s="208">
        <v>1.3939999999999999</v>
      </c>
      <c r="AP5550" s="208">
        <v>1.0109999999999999</v>
      </c>
      <c r="AQ5550" s="208">
        <v>2.1</v>
      </c>
      <c r="AR5550" s="208">
        <v>1.181</v>
      </c>
      <c r="AS5550" s="208">
        <v>1.577</v>
      </c>
      <c r="AT5550" s="208">
        <v>0.92300000000000004</v>
      </c>
      <c r="AU5550" s="208">
        <v>0.432</v>
      </c>
      <c r="AV5550" s="208">
        <v>3.4000000000000002E-2</v>
      </c>
      <c r="AW5550" s="24"/>
      <c r="AX5550" s="24"/>
      <c r="AY5550" s="24"/>
      <c r="AZ5550" s="208">
        <v>1.623</v>
      </c>
      <c r="BA5550" s="208">
        <v>0.94799999999999995</v>
      </c>
      <c r="BB5550" s="21">
        <f t="shared" si="555"/>
        <v>2.1</v>
      </c>
      <c r="BC5550" s="21"/>
      <c r="BD5550" s="22">
        <f t="shared" si="557"/>
        <v>2.8225806451612905</v>
      </c>
      <c r="BE5550" s="21"/>
      <c r="BG5550" s="10"/>
      <c r="BH5550" s="21">
        <f t="shared" si="558"/>
        <v>0</v>
      </c>
      <c r="BI5550" s="22">
        <f t="shared" si="558"/>
        <v>2.0999999999999999E-3</v>
      </c>
      <c r="BJ5550" s="21"/>
      <c r="BK5550" s="21">
        <v>0</v>
      </c>
      <c r="BL5550" s="22">
        <v>6.3E-3</v>
      </c>
      <c r="BM5550" s="21"/>
      <c r="BN5550" s="21">
        <f t="shared" si="556"/>
        <v>0</v>
      </c>
      <c r="BO5550" s="22">
        <f t="shared" si="556"/>
        <v>2.52E-2</v>
      </c>
      <c r="BP5550" s="21">
        <f t="shared" si="556"/>
        <v>0</v>
      </c>
    </row>
    <row r="5551" spans="1:68" ht="11.1" hidden="1" customHeight="1" outlineLevel="1" collapsed="1" x14ac:dyDescent="0.2">
      <c r="A5551" s="10"/>
      <c r="B5551" s="18"/>
      <c r="C5551" s="18"/>
      <c r="D5551" s="18"/>
      <c r="E5551" s="19" t="s">
        <v>4879</v>
      </c>
      <c r="F5551" s="20"/>
      <c r="G5551" s="20"/>
      <c r="H5551" s="20"/>
      <c r="I5551" s="20"/>
      <c r="J5551" s="20"/>
      <c r="K5551" s="20"/>
      <c r="L5551" s="20"/>
      <c r="M5551" s="20"/>
      <c r="N5551" s="20"/>
      <c r="O5551" s="20"/>
      <c r="P5551" s="20"/>
      <c r="Q5551" s="20"/>
      <c r="R5551" s="20"/>
      <c r="S5551" s="20"/>
      <c r="T5551" s="20"/>
      <c r="U5551" s="20"/>
      <c r="V5551" s="20"/>
      <c r="W5551" s="20"/>
      <c r="X5551" s="20"/>
      <c r="Y5551" s="20"/>
      <c r="Z5551" s="20"/>
      <c r="AA5551" s="20"/>
      <c r="AB5551" s="209">
        <v>2.1880000000000002</v>
      </c>
      <c r="AC5551" s="209">
        <v>2.34</v>
      </c>
      <c r="AD5551" s="209">
        <v>4.859</v>
      </c>
      <c r="AE5551" s="209">
        <v>4.5880000000000001</v>
      </c>
      <c r="AF5551" s="209">
        <v>6.1580000000000004</v>
      </c>
      <c r="AG5551" s="209">
        <v>5.6230000000000002</v>
      </c>
      <c r="AH5551" s="209">
        <v>5.492</v>
      </c>
      <c r="AI5551" s="209">
        <v>6.3639999999999999</v>
      </c>
      <c r="AJ5551" s="209">
        <v>5.68</v>
      </c>
      <c r="AK5551" s="209">
        <v>8.2629999999999999</v>
      </c>
      <c r="AL5551" s="209">
        <v>9.6940000000000008</v>
      </c>
      <c r="AM5551" s="209">
        <v>5.9260000000000002</v>
      </c>
      <c r="AN5551" s="209">
        <v>6.11</v>
      </c>
      <c r="AO5551" s="209">
        <v>0.75600000000000001</v>
      </c>
      <c r="AP5551" s="209">
        <v>4.8120000000000003</v>
      </c>
      <c r="AQ5551" s="209">
        <v>4.1289999999999996</v>
      </c>
      <c r="AR5551" s="209">
        <v>3.3679999999999999</v>
      </c>
      <c r="AS5551" s="209">
        <v>4.2850000000000001</v>
      </c>
      <c r="AT5551" s="209">
        <v>4.3319999999999999</v>
      </c>
      <c r="AU5551" s="209">
        <v>3.8119999999999998</v>
      </c>
      <c r="AV5551" s="209">
        <v>4.0229999999999997</v>
      </c>
      <c r="AW5551" s="209">
        <v>4.4859999999999998</v>
      </c>
      <c r="AX5551" s="209">
        <v>7.0460000000000003</v>
      </c>
      <c r="AY5551" s="209">
        <v>5.5030000000000001</v>
      </c>
      <c r="AZ5551" s="209">
        <v>4.782</v>
      </c>
      <c r="BA5551" s="209">
        <v>5.0220000000000002</v>
      </c>
      <c r="BB5551" s="21">
        <f t="shared" si="555"/>
        <v>9.6940000000000008</v>
      </c>
      <c r="BC5551" s="21">
        <f>BD5551</f>
        <v>13.02956989247312</v>
      </c>
      <c r="BD5551" s="22">
        <f t="shared" si="557"/>
        <v>13.02956989247312</v>
      </c>
      <c r="BE5551" s="21">
        <f>BC5551-BD5551</f>
        <v>0</v>
      </c>
      <c r="BF5551" s="2">
        <v>7.4</v>
      </c>
      <c r="BG5551" s="10"/>
      <c r="BH5551" s="21">
        <f t="shared" si="558"/>
        <v>9.6940000000000012E-3</v>
      </c>
      <c r="BI5551" s="22">
        <f t="shared" si="558"/>
        <v>9.6940000000000012E-3</v>
      </c>
      <c r="BJ5551" s="21">
        <f>BH5551-BI5551</f>
        <v>0</v>
      </c>
      <c r="BK5551" s="21">
        <v>2.9082000000000004E-2</v>
      </c>
      <c r="BL5551" s="22">
        <v>2.9082000000000004E-2</v>
      </c>
      <c r="BM5551" s="21">
        <v>0</v>
      </c>
      <c r="BN5551" s="21">
        <f t="shared" si="556"/>
        <v>0.11632800000000001</v>
      </c>
      <c r="BO5551" s="22">
        <f t="shared" si="556"/>
        <v>0.11632800000000001</v>
      </c>
      <c r="BP5551" s="21">
        <f t="shared" si="556"/>
        <v>0</v>
      </c>
    </row>
    <row r="5552" spans="1:68" ht="11.1" hidden="1" customHeight="1" outlineLevel="2" x14ac:dyDescent="0.2">
      <c r="A5552" s="10"/>
      <c r="B5552" s="18"/>
      <c r="C5552" s="18"/>
      <c r="D5552" s="18"/>
      <c r="E5552" s="23"/>
      <c r="F5552" s="24"/>
      <c r="G5552" s="24"/>
      <c r="H5552" s="24"/>
      <c r="I5552" s="24"/>
      <c r="J5552" s="24"/>
      <c r="K5552" s="24"/>
      <c r="L5552" s="24"/>
      <c r="M5552" s="24"/>
      <c r="N5552" s="24"/>
      <c r="O5552" s="24"/>
      <c r="P5552" s="24"/>
      <c r="Q5552" s="24"/>
      <c r="R5552" s="24"/>
      <c r="S5552" s="24"/>
      <c r="T5552" s="24"/>
      <c r="U5552" s="24"/>
      <c r="V5552" s="24"/>
      <c r="W5552" s="24"/>
      <c r="X5552" s="24"/>
      <c r="Y5552" s="24"/>
      <c r="Z5552" s="24"/>
      <c r="AA5552" s="24"/>
      <c r="AB5552" s="208">
        <v>2.1880000000000002</v>
      </c>
      <c r="AC5552" s="208">
        <v>2.34</v>
      </c>
      <c r="AD5552" s="208">
        <v>4.859</v>
      </c>
      <c r="AE5552" s="208">
        <v>4.5880000000000001</v>
      </c>
      <c r="AF5552" s="208">
        <v>6.1580000000000004</v>
      </c>
      <c r="AG5552" s="208">
        <v>5.6230000000000002</v>
      </c>
      <c r="AH5552" s="208">
        <v>5.492</v>
      </c>
      <c r="AI5552" s="208">
        <v>6.3639999999999999</v>
      </c>
      <c r="AJ5552" s="208">
        <v>5.68</v>
      </c>
      <c r="AK5552" s="208">
        <v>8.2629999999999999</v>
      </c>
      <c r="AL5552" s="208">
        <v>9.6940000000000008</v>
      </c>
      <c r="AM5552" s="208">
        <v>5.9260000000000002</v>
      </c>
      <c r="AN5552" s="208">
        <v>6.11</v>
      </c>
      <c r="AO5552" s="208">
        <v>0.75600000000000001</v>
      </c>
      <c r="AP5552" s="208">
        <v>4.8120000000000003</v>
      </c>
      <c r="AQ5552" s="208">
        <v>4.1289999999999996</v>
      </c>
      <c r="AR5552" s="208">
        <v>3.3679999999999999</v>
      </c>
      <c r="AS5552" s="208">
        <v>4.2850000000000001</v>
      </c>
      <c r="AT5552" s="208">
        <v>4.3319999999999999</v>
      </c>
      <c r="AU5552" s="208">
        <v>3.8119999999999998</v>
      </c>
      <c r="AV5552" s="208">
        <v>4.0229999999999997</v>
      </c>
      <c r="AW5552" s="208">
        <v>4.4859999999999998</v>
      </c>
      <c r="AX5552" s="208">
        <v>7.0460000000000003</v>
      </c>
      <c r="AY5552" s="208">
        <v>5.5030000000000001</v>
      </c>
      <c r="AZ5552" s="208">
        <v>4.782</v>
      </c>
      <c r="BA5552" s="208">
        <v>5.0220000000000002</v>
      </c>
      <c r="BB5552" s="21">
        <f t="shared" si="555"/>
        <v>9.6940000000000008</v>
      </c>
      <c r="BC5552" s="21"/>
      <c r="BD5552" s="22">
        <f t="shared" si="557"/>
        <v>13.02956989247312</v>
      </c>
      <c r="BE5552" s="21"/>
      <c r="BG5552" s="10"/>
      <c r="BH5552" s="21">
        <f t="shared" si="558"/>
        <v>0</v>
      </c>
      <c r="BI5552" s="22">
        <f t="shared" si="558"/>
        <v>9.6940000000000012E-3</v>
      </c>
      <c r="BJ5552" s="21"/>
      <c r="BK5552" s="21">
        <v>0</v>
      </c>
      <c r="BL5552" s="22">
        <v>2.9082000000000004E-2</v>
      </c>
      <c r="BM5552" s="21"/>
      <c r="BN5552" s="21">
        <f t="shared" si="556"/>
        <v>0</v>
      </c>
      <c r="BO5552" s="22">
        <f t="shared" si="556"/>
        <v>0.11632800000000001</v>
      </c>
      <c r="BP5552" s="21">
        <f t="shared" si="556"/>
        <v>0</v>
      </c>
    </row>
    <row r="5553" spans="1:68" ht="11.1" hidden="1" customHeight="1" outlineLevel="1" collapsed="1" x14ac:dyDescent="0.2">
      <c r="A5553" s="10"/>
      <c r="B5553" s="18"/>
      <c r="C5553" s="18"/>
      <c r="D5553" s="18"/>
      <c r="E5553" s="19" t="s">
        <v>4880</v>
      </c>
      <c r="F5553" s="20"/>
      <c r="G5553" s="209">
        <v>10</v>
      </c>
      <c r="H5553" s="209">
        <v>-10</v>
      </c>
      <c r="I5553" s="20"/>
      <c r="J5553" s="20"/>
      <c r="K5553" s="20"/>
      <c r="L5553" s="20"/>
      <c r="M5553" s="20"/>
      <c r="N5553" s="20"/>
      <c r="O5553" s="20"/>
      <c r="P5553" s="209">
        <v>0.999</v>
      </c>
      <c r="Q5553" s="209">
        <v>0.75</v>
      </c>
      <c r="R5553" s="209">
        <v>1.98</v>
      </c>
      <c r="S5553" s="209">
        <v>1.77</v>
      </c>
      <c r="T5553" s="209">
        <v>0.1</v>
      </c>
      <c r="U5553" s="209">
        <v>1</v>
      </c>
      <c r="V5553" s="209">
        <v>0.40100000000000002</v>
      </c>
      <c r="W5553" s="209">
        <v>0.25900000000000001</v>
      </c>
      <c r="X5553" s="20"/>
      <c r="Y5553" s="20"/>
      <c r="Z5553" s="20"/>
      <c r="AA5553" s="20"/>
      <c r="AB5553" s="20"/>
      <c r="AC5553" s="209">
        <v>1.84</v>
      </c>
      <c r="AD5553" s="209">
        <v>1.3</v>
      </c>
      <c r="AE5553" s="209">
        <v>1.1000000000000001</v>
      </c>
      <c r="AF5553" s="209">
        <v>1.464</v>
      </c>
      <c r="AG5553" s="209">
        <v>0.68600000000000005</v>
      </c>
      <c r="AH5553" s="209">
        <v>0.53900000000000003</v>
      </c>
      <c r="AI5553" s="209">
        <v>0.19600000000000001</v>
      </c>
      <c r="AJ5553" s="20"/>
      <c r="AK5553" s="20"/>
      <c r="AL5553" s="20"/>
      <c r="AM5553" s="20"/>
      <c r="AN5553" s="209">
        <v>0.92400000000000004</v>
      </c>
      <c r="AO5553" s="209">
        <v>0.54700000000000004</v>
      </c>
      <c r="AP5553" s="209">
        <v>1.544</v>
      </c>
      <c r="AQ5553" s="209">
        <v>1.2</v>
      </c>
      <c r="AR5553" s="209">
        <v>1.4</v>
      </c>
      <c r="AS5553" s="209">
        <v>0.86</v>
      </c>
      <c r="AT5553" s="209">
        <v>0.44700000000000001</v>
      </c>
      <c r="AU5553" s="209">
        <v>0.34300000000000003</v>
      </c>
      <c r="AV5553" s="20"/>
      <c r="AW5553" s="20"/>
      <c r="AX5553" s="20"/>
      <c r="AY5553" s="209">
        <v>0.27400000000000002</v>
      </c>
      <c r="AZ5553" s="209">
        <v>0.318</v>
      </c>
      <c r="BA5553" s="209">
        <v>0.77800000000000002</v>
      </c>
      <c r="BB5553" s="21">
        <f t="shared" si="555"/>
        <v>10</v>
      </c>
      <c r="BC5553" s="21">
        <f>BD5553</f>
        <v>13.440860215053764</v>
      </c>
      <c r="BD5553" s="22">
        <f t="shared" si="557"/>
        <v>13.440860215053764</v>
      </c>
      <c r="BE5553" s="21">
        <f>BC5553-BD5553</f>
        <v>0</v>
      </c>
      <c r="BF5553" s="2">
        <v>6.6</v>
      </c>
      <c r="BG5553" s="10">
        <v>6</v>
      </c>
      <c r="BH5553" s="21">
        <f t="shared" si="558"/>
        <v>1.0000000000000002E-2</v>
      </c>
      <c r="BI5553" s="22">
        <f t="shared" si="558"/>
        <v>1.0000000000000002E-2</v>
      </c>
      <c r="BJ5553" s="21">
        <f>BH5553-BI5553</f>
        <v>0</v>
      </c>
      <c r="BK5553" s="21">
        <v>3.0000000000000006E-2</v>
      </c>
      <c r="BL5553" s="22">
        <v>3.0000000000000006E-2</v>
      </c>
      <c r="BM5553" s="21">
        <v>0</v>
      </c>
      <c r="BN5553" s="21">
        <f t="shared" si="556"/>
        <v>0.12000000000000002</v>
      </c>
      <c r="BO5553" s="22">
        <f t="shared" si="556"/>
        <v>0.12000000000000002</v>
      </c>
      <c r="BP5553" s="21">
        <f t="shared" si="556"/>
        <v>0</v>
      </c>
    </row>
    <row r="5554" spans="1:68" ht="11.1" hidden="1" customHeight="1" outlineLevel="2" x14ac:dyDescent="0.2">
      <c r="A5554" s="10"/>
      <c r="B5554" s="18"/>
      <c r="C5554" s="18"/>
      <c r="D5554" s="18"/>
      <c r="E5554" s="23" t="s">
        <v>4881</v>
      </c>
      <c r="F5554" s="24"/>
      <c r="G5554" s="208">
        <v>10</v>
      </c>
      <c r="H5554" s="208">
        <v>-10</v>
      </c>
      <c r="I5554" s="24"/>
      <c r="J5554" s="24"/>
      <c r="K5554" s="24"/>
      <c r="L5554" s="24"/>
      <c r="M5554" s="24"/>
      <c r="N5554" s="24"/>
      <c r="O5554" s="24"/>
      <c r="P5554" s="208">
        <v>0.999</v>
      </c>
      <c r="Q5554" s="208">
        <v>0.75</v>
      </c>
      <c r="R5554" s="208">
        <v>1.98</v>
      </c>
      <c r="S5554" s="208">
        <v>1.77</v>
      </c>
      <c r="T5554" s="208">
        <v>0.1</v>
      </c>
      <c r="U5554" s="208">
        <v>1</v>
      </c>
      <c r="V5554" s="208">
        <v>0.40100000000000002</v>
      </c>
      <c r="W5554" s="208">
        <v>0.25900000000000001</v>
      </c>
      <c r="X5554" s="24"/>
      <c r="Y5554" s="24"/>
      <c r="Z5554" s="24"/>
      <c r="AA5554" s="24"/>
      <c r="AB5554" s="24"/>
      <c r="AC5554" s="208">
        <v>1.84</v>
      </c>
      <c r="AD5554" s="208">
        <v>1.3</v>
      </c>
      <c r="AE5554" s="208">
        <v>1.1000000000000001</v>
      </c>
      <c r="AF5554" s="208">
        <v>1.464</v>
      </c>
      <c r="AG5554" s="208">
        <v>0.68600000000000005</v>
      </c>
      <c r="AH5554" s="208">
        <v>0.53900000000000003</v>
      </c>
      <c r="AI5554" s="208">
        <v>0.19600000000000001</v>
      </c>
      <c r="AJ5554" s="24"/>
      <c r="AK5554" s="24"/>
      <c r="AL5554" s="24"/>
      <c r="AM5554" s="24"/>
      <c r="AN5554" s="208">
        <v>0.92400000000000004</v>
      </c>
      <c r="AO5554" s="208">
        <v>0.54700000000000004</v>
      </c>
      <c r="AP5554" s="208">
        <v>1.544</v>
      </c>
      <c r="AQ5554" s="208">
        <v>1.2</v>
      </c>
      <c r="AR5554" s="208">
        <v>1.4</v>
      </c>
      <c r="AS5554" s="208">
        <v>0.86</v>
      </c>
      <c r="AT5554" s="208">
        <v>0.44700000000000001</v>
      </c>
      <c r="AU5554" s="208">
        <v>0.34300000000000003</v>
      </c>
      <c r="AV5554" s="24"/>
      <c r="AW5554" s="24"/>
      <c r="AX5554" s="24"/>
      <c r="AY5554" s="208">
        <v>0.27400000000000002</v>
      </c>
      <c r="AZ5554" s="208">
        <v>0.318</v>
      </c>
      <c r="BA5554" s="208">
        <v>0.77800000000000002</v>
      </c>
      <c r="BB5554" s="21">
        <f t="shared" si="555"/>
        <v>10</v>
      </c>
      <c r="BC5554" s="21"/>
      <c r="BD5554" s="22">
        <f t="shared" si="557"/>
        <v>13.440860215053764</v>
      </c>
      <c r="BE5554" s="21"/>
      <c r="BG5554" s="10"/>
      <c r="BH5554" s="21">
        <f t="shared" si="558"/>
        <v>0</v>
      </c>
      <c r="BI5554" s="22">
        <f t="shared" si="558"/>
        <v>1.0000000000000002E-2</v>
      </c>
      <c r="BJ5554" s="21"/>
      <c r="BK5554" s="21">
        <v>0</v>
      </c>
      <c r="BL5554" s="22">
        <v>3.0000000000000006E-2</v>
      </c>
      <c r="BM5554" s="21"/>
      <c r="BN5554" s="21">
        <f t="shared" si="556"/>
        <v>0</v>
      </c>
      <c r="BO5554" s="22">
        <f t="shared" si="556"/>
        <v>0.12000000000000002</v>
      </c>
      <c r="BP5554" s="21">
        <f t="shared" si="556"/>
        <v>0</v>
      </c>
    </row>
    <row r="5555" spans="1:68" ht="11.1" hidden="1" customHeight="1" outlineLevel="1" collapsed="1" x14ac:dyDescent="0.2">
      <c r="A5555" s="10"/>
      <c r="B5555" s="18"/>
      <c r="C5555" s="18"/>
      <c r="D5555" s="18"/>
      <c r="E5555" s="19" t="s">
        <v>4882</v>
      </c>
      <c r="F5555" s="209">
        <v>4.5460000000000003</v>
      </c>
      <c r="G5555" s="209">
        <v>10.581</v>
      </c>
      <c r="H5555" s="209">
        <v>5.1050000000000004</v>
      </c>
      <c r="I5555" s="240">
        <v>5.2</v>
      </c>
      <c r="J5555" s="240"/>
      <c r="K5555" s="209">
        <v>3.6</v>
      </c>
      <c r="L5555" s="20"/>
      <c r="M5555" s="20"/>
      <c r="N5555" s="20"/>
      <c r="O5555" s="20"/>
      <c r="P5555" s="209">
        <v>5.5</v>
      </c>
      <c r="Q5555" s="209">
        <v>9</v>
      </c>
      <c r="R5555" s="209">
        <v>9.5</v>
      </c>
      <c r="S5555" s="209">
        <v>11</v>
      </c>
      <c r="T5555" s="209">
        <v>10.55</v>
      </c>
      <c r="U5555" s="209">
        <v>9.9160000000000004</v>
      </c>
      <c r="V5555" s="209">
        <v>2.7440000000000002</v>
      </c>
      <c r="W5555" s="209">
        <v>2.39</v>
      </c>
      <c r="X5555" s="20"/>
      <c r="Y5555" s="20"/>
      <c r="Z5555" s="20"/>
      <c r="AA5555" s="209">
        <v>1.9330000000000001</v>
      </c>
      <c r="AB5555" s="209">
        <v>5.4669999999999996</v>
      </c>
      <c r="AC5555" s="209">
        <v>8.16</v>
      </c>
      <c r="AD5555" s="209">
        <v>11.84</v>
      </c>
      <c r="AE5555" s="209">
        <v>10.5</v>
      </c>
      <c r="AF5555" s="209">
        <v>8.5</v>
      </c>
      <c r="AG5555" s="209">
        <v>6.1150000000000002</v>
      </c>
      <c r="AH5555" s="209">
        <v>4.2850000000000001</v>
      </c>
      <c r="AI5555" s="209">
        <v>2.61</v>
      </c>
      <c r="AJ5555" s="20"/>
      <c r="AK5555" s="20"/>
      <c r="AL5555" s="20"/>
      <c r="AM5555" s="209">
        <v>2.99</v>
      </c>
      <c r="AN5555" s="209">
        <v>5</v>
      </c>
      <c r="AO5555" s="209">
        <v>9.5</v>
      </c>
      <c r="AP5555" s="209">
        <v>8.3079999999999998</v>
      </c>
      <c r="AQ5555" s="209">
        <v>13.342000000000001</v>
      </c>
      <c r="AR5555" s="209">
        <v>8.16</v>
      </c>
      <c r="AS5555" s="209">
        <v>8.24</v>
      </c>
      <c r="AT5555" s="209">
        <v>4.01</v>
      </c>
      <c r="AU5555" s="209">
        <v>1.67</v>
      </c>
      <c r="AV5555" s="209">
        <v>8.1000000000000003E-2</v>
      </c>
      <c r="AW5555" s="20"/>
      <c r="AX5555" s="20"/>
      <c r="AY5555" s="209">
        <v>3.2330000000000001</v>
      </c>
      <c r="AZ5555" s="209">
        <v>5.7409999999999997</v>
      </c>
      <c r="BA5555" s="209">
        <v>7.4509999999999996</v>
      </c>
      <c r="BB5555" s="21">
        <f t="shared" si="555"/>
        <v>13.342000000000001</v>
      </c>
      <c r="BC5555" s="21">
        <f>BD5555</f>
        <v>17.932795698924732</v>
      </c>
      <c r="BD5555" s="22">
        <f t="shared" si="557"/>
        <v>17.932795698924732</v>
      </c>
      <c r="BE5555" s="21">
        <f>BC5555-BD5555</f>
        <v>0</v>
      </c>
      <c r="BF5555" s="2">
        <v>14.4</v>
      </c>
      <c r="BG5555" s="10">
        <v>6</v>
      </c>
      <c r="BH5555" s="21">
        <f t="shared" si="558"/>
        <v>1.3342E-2</v>
      </c>
      <c r="BI5555" s="22">
        <f t="shared" si="558"/>
        <v>1.3342E-2</v>
      </c>
      <c r="BJ5555" s="21">
        <f>BH5555-BI5555</f>
        <v>0</v>
      </c>
      <c r="BK5555" s="21">
        <v>4.0025999999999999E-2</v>
      </c>
      <c r="BL5555" s="22">
        <v>4.0025999999999999E-2</v>
      </c>
      <c r="BM5555" s="21">
        <v>0</v>
      </c>
      <c r="BN5555" s="21">
        <f t="shared" si="556"/>
        <v>0.160104</v>
      </c>
      <c r="BO5555" s="22">
        <f t="shared" si="556"/>
        <v>0.160104</v>
      </c>
      <c r="BP5555" s="21">
        <f t="shared" si="556"/>
        <v>0</v>
      </c>
    </row>
    <row r="5556" spans="1:68" ht="11.1" hidden="1" customHeight="1" outlineLevel="2" x14ac:dyDescent="0.2">
      <c r="A5556" s="10"/>
      <c r="B5556" s="18"/>
      <c r="C5556" s="18"/>
      <c r="D5556" s="18"/>
      <c r="E5556" s="23" t="s">
        <v>4883</v>
      </c>
      <c r="F5556" s="208">
        <v>4.5460000000000003</v>
      </c>
      <c r="G5556" s="208">
        <v>10.581</v>
      </c>
      <c r="H5556" s="208">
        <v>5.1050000000000004</v>
      </c>
      <c r="I5556" s="239">
        <v>5.2</v>
      </c>
      <c r="J5556" s="239"/>
      <c r="K5556" s="208">
        <v>3.6</v>
      </c>
      <c r="L5556" s="24"/>
      <c r="M5556" s="24"/>
      <c r="N5556" s="24"/>
      <c r="O5556" s="24"/>
      <c r="P5556" s="208">
        <v>5.5</v>
      </c>
      <c r="Q5556" s="208">
        <v>9</v>
      </c>
      <c r="R5556" s="208">
        <v>9.5</v>
      </c>
      <c r="S5556" s="208">
        <v>11</v>
      </c>
      <c r="T5556" s="208">
        <v>10.55</v>
      </c>
      <c r="U5556" s="208">
        <v>9.9160000000000004</v>
      </c>
      <c r="V5556" s="208">
        <v>2.7440000000000002</v>
      </c>
      <c r="W5556" s="208">
        <v>2.39</v>
      </c>
      <c r="X5556" s="24"/>
      <c r="Y5556" s="24"/>
      <c r="Z5556" s="24"/>
      <c r="AA5556" s="208">
        <v>1.9330000000000001</v>
      </c>
      <c r="AB5556" s="208">
        <v>5.4669999999999996</v>
      </c>
      <c r="AC5556" s="208">
        <v>8.16</v>
      </c>
      <c r="AD5556" s="208">
        <v>11.84</v>
      </c>
      <c r="AE5556" s="208">
        <v>10.5</v>
      </c>
      <c r="AF5556" s="208">
        <v>8.5</v>
      </c>
      <c r="AG5556" s="208">
        <v>6.1150000000000002</v>
      </c>
      <c r="AH5556" s="208">
        <v>4.2850000000000001</v>
      </c>
      <c r="AI5556" s="208">
        <v>2.61</v>
      </c>
      <c r="AJ5556" s="24"/>
      <c r="AK5556" s="24"/>
      <c r="AL5556" s="24"/>
      <c r="AM5556" s="208">
        <v>2.99</v>
      </c>
      <c r="AN5556" s="208">
        <v>5</v>
      </c>
      <c r="AO5556" s="208">
        <v>9.5</v>
      </c>
      <c r="AP5556" s="208">
        <v>8.3079999999999998</v>
      </c>
      <c r="AQ5556" s="208">
        <v>13.342000000000001</v>
      </c>
      <c r="AR5556" s="208">
        <v>8.16</v>
      </c>
      <c r="AS5556" s="208">
        <v>8.24</v>
      </c>
      <c r="AT5556" s="208">
        <v>4.01</v>
      </c>
      <c r="AU5556" s="208">
        <v>1.67</v>
      </c>
      <c r="AV5556" s="208">
        <v>8.1000000000000003E-2</v>
      </c>
      <c r="AW5556" s="24"/>
      <c r="AX5556" s="24"/>
      <c r="AY5556" s="208">
        <v>3.2330000000000001</v>
      </c>
      <c r="AZ5556" s="208">
        <v>5.7409999999999997</v>
      </c>
      <c r="BA5556" s="208">
        <v>7.4509999999999996</v>
      </c>
      <c r="BB5556" s="21">
        <f t="shared" si="555"/>
        <v>13.342000000000001</v>
      </c>
      <c r="BC5556" s="21"/>
      <c r="BD5556" s="22">
        <f t="shared" si="557"/>
        <v>17.932795698924732</v>
      </c>
      <c r="BE5556" s="21"/>
      <c r="BG5556" s="10"/>
      <c r="BH5556" s="21">
        <f t="shared" si="558"/>
        <v>0</v>
      </c>
      <c r="BI5556" s="22">
        <f t="shared" si="558"/>
        <v>1.3342E-2</v>
      </c>
      <c r="BJ5556" s="21"/>
      <c r="BK5556" s="21">
        <v>0</v>
      </c>
      <c r="BL5556" s="22">
        <v>4.0025999999999999E-2</v>
      </c>
      <c r="BM5556" s="21"/>
      <c r="BN5556" s="21">
        <f t="shared" si="556"/>
        <v>0</v>
      </c>
      <c r="BO5556" s="22">
        <f t="shared" si="556"/>
        <v>0.160104</v>
      </c>
      <c r="BP5556" s="21">
        <f t="shared" si="556"/>
        <v>0</v>
      </c>
    </row>
    <row r="5557" spans="1:68" ht="11.1" hidden="1" customHeight="1" outlineLevel="1" collapsed="1" x14ac:dyDescent="0.2">
      <c r="A5557" s="10"/>
      <c r="B5557" s="18"/>
      <c r="C5557" s="18"/>
      <c r="D5557" s="18"/>
      <c r="E5557" s="19" t="s">
        <v>4884</v>
      </c>
      <c r="F5557" s="209">
        <v>3.1</v>
      </c>
      <c r="G5557" s="209">
        <v>9.7360000000000007</v>
      </c>
      <c r="H5557" s="209">
        <v>15.898999999999999</v>
      </c>
      <c r="I5557" s="240">
        <v>1.8839999999999999</v>
      </c>
      <c r="J5557" s="240"/>
      <c r="K5557" s="20"/>
      <c r="L5557" s="20"/>
      <c r="M5557" s="20"/>
      <c r="N5557" s="20"/>
      <c r="O5557" s="209">
        <v>3.4929999999999999</v>
      </c>
      <c r="P5557" s="209">
        <v>3.544</v>
      </c>
      <c r="Q5557" s="20"/>
      <c r="R5557" s="209">
        <v>16.2</v>
      </c>
      <c r="S5557" s="209">
        <v>9.8330000000000002</v>
      </c>
      <c r="T5557" s="209">
        <v>6.9550000000000001</v>
      </c>
      <c r="U5557" s="209">
        <v>2.5</v>
      </c>
      <c r="V5557" s="209">
        <v>2.0630000000000002</v>
      </c>
      <c r="W5557" s="20"/>
      <c r="X5557" s="20"/>
      <c r="Y5557" s="20"/>
      <c r="Z5557" s="20"/>
      <c r="AA5557" s="20"/>
      <c r="AB5557" s="20"/>
      <c r="AC5557" s="20"/>
      <c r="AD5557" s="209">
        <v>20.315000000000001</v>
      </c>
      <c r="AE5557" s="209">
        <v>31.25</v>
      </c>
      <c r="AF5557" s="20"/>
      <c r="AG5557" s="20"/>
      <c r="AH5557" s="20"/>
      <c r="AI5557" s="20"/>
      <c r="AJ5557" s="20"/>
      <c r="AK5557" s="20"/>
      <c r="AL5557" s="20"/>
      <c r="AM5557" s="20"/>
      <c r="AN5557" s="20"/>
      <c r="AO5557" s="20"/>
      <c r="AP5557" s="20"/>
      <c r="AQ5557" s="209">
        <v>4.16</v>
      </c>
      <c r="AR5557" s="209">
        <v>6.0979999999999999</v>
      </c>
      <c r="AS5557" s="209">
        <v>3.8570000000000002</v>
      </c>
      <c r="AT5557" s="209">
        <v>1.1759999999999999</v>
      </c>
      <c r="AU5557" s="20"/>
      <c r="AV5557" s="20"/>
      <c r="AW5557" s="20"/>
      <c r="AX5557" s="20"/>
      <c r="AY5557" s="20"/>
      <c r="AZ5557" s="209">
        <v>1.956</v>
      </c>
      <c r="BA5557" s="209">
        <v>5.0830000000000002</v>
      </c>
      <c r="BB5557" s="21">
        <f t="shared" si="555"/>
        <v>31.25</v>
      </c>
      <c r="BC5557" s="21">
        <f>BF5557</f>
        <v>64.8</v>
      </c>
      <c r="BD5557" s="22">
        <f t="shared" si="557"/>
        <v>42.002688172043008</v>
      </c>
      <c r="BE5557" s="21">
        <f>BC5557-BD5557</f>
        <v>22.797311827956989</v>
      </c>
      <c r="BF5557" s="2">
        <v>64.8</v>
      </c>
      <c r="BG5557" s="10">
        <v>6</v>
      </c>
      <c r="BH5557" s="21">
        <f t="shared" si="558"/>
        <v>4.8211199999999996E-2</v>
      </c>
      <c r="BI5557" s="22">
        <f t="shared" si="558"/>
        <v>3.125E-2</v>
      </c>
      <c r="BJ5557" s="21">
        <f>BH5557-BI5557</f>
        <v>1.6961199999999996E-2</v>
      </c>
      <c r="BK5557" s="21">
        <v>0.14463359999999997</v>
      </c>
      <c r="BL5557" s="22">
        <v>9.375E-2</v>
      </c>
      <c r="BM5557" s="21">
        <v>5.0883599999999973E-2</v>
      </c>
      <c r="BN5557" s="21">
        <f t="shared" si="556"/>
        <v>0.57853439999999989</v>
      </c>
      <c r="BO5557" s="22">
        <f t="shared" si="556"/>
        <v>0.375</v>
      </c>
      <c r="BP5557" s="21">
        <f t="shared" si="556"/>
        <v>0.20353439999999989</v>
      </c>
    </row>
    <row r="5558" spans="1:68" ht="11.1" hidden="1" customHeight="1" outlineLevel="2" x14ac:dyDescent="0.2">
      <c r="A5558" s="10"/>
      <c r="B5558" s="18"/>
      <c r="C5558" s="18"/>
      <c r="D5558" s="18"/>
      <c r="E5558" s="23" t="s">
        <v>4885</v>
      </c>
      <c r="F5558" s="208">
        <v>3.1</v>
      </c>
      <c r="G5558" s="208">
        <v>9.7360000000000007</v>
      </c>
      <c r="H5558" s="208">
        <v>15.898999999999999</v>
      </c>
      <c r="I5558" s="239">
        <v>1.8839999999999999</v>
      </c>
      <c r="J5558" s="239"/>
      <c r="K5558" s="24"/>
      <c r="L5558" s="24"/>
      <c r="M5558" s="24"/>
      <c r="N5558" s="24"/>
      <c r="O5558" s="208">
        <v>3.4929999999999999</v>
      </c>
      <c r="P5558" s="208">
        <v>3.544</v>
      </c>
      <c r="Q5558" s="24"/>
      <c r="R5558" s="208">
        <v>16.2</v>
      </c>
      <c r="S5558" s="208">
        <v>9.8330000000000002</v>
      </c>
      <c r="T5558" s="208">
        <v>6.9550000000000001</v>
      </c>
      <c r="U5558" s="208">
        <v>2.5</v>
      </c>
      <c r="V5558" s="208">
        <v>2.0630000000000002</v>
      </c>
      <c r="W5558" s="24"/>
      <c r="X5558" s="24"/>
      <c r="Y5558" s="24"/>
      <c r="Z5558" s="24"/>
      <c r="AA5558" s="24"/>
      <c r="AB5558" s="24"/>
      <c r="AC5558" s="24"/>
      <c r="AD5558" s="208">
        <v>20.315000000000001</v>
      </c>
      <c r="AE5558" s="208">
        <v>31.25</v>
      </c>
      <c r="AF5558" s="24"/>
      <c r="AG5558" s="24"/>
      <c r="AH5558" s="24"/>
      <c r="AI5558" s="24"/>
      <c r="AJ5558" s="24"/>
      <c r="AK5558" s="24"/>
      <c r="AL5558" s="24"/>
      <c r="AM5558" s="24"/>
      <c r="AN5558" s="24"/>
      <c r="AO5558" s="24"/>
      <c r="AP5558" s="24"/>
      <c r="AQ5558" s="208">
        <v>4.16</v>
      </c>
      <c r="AR5558" s="208">
        <v>6.0979999999999999</v>
      </c>
      <c r="AS5558" s="208">
        <v>3.8570000000000002</v>
      </c>
      <c r="AT5558" s="208">
        <v>1.1759999999999999</v>
      </c>
      <c r="AU5558" s="24"/>
      <c r="AV5558" s="24"/>
      <c r="AW5558" s="24"/>
      <c r="AX5558" s="24"/>
      <c r="AY5558" s="24"/>
      <c r="AZ5558" s="208">
        <v>1.956</v>
      </c>
      <c r="BA5558" s="208">
        <v>5.0830000000000002</v>
      </c>
      <c r="BB5558" s="21">
        <f t="shared" si="555"/>
        <v>31.25</v>
      </c>
      <c r="BC5558" s="21"/>
      <c r="BD5558" s="22">
        <f t="shared" si="557"/>
        <v>42.002688172043008</v>
      </c>
      <c r="BE5558" s="21"/>
      <c r="BG5558" s="10"/>
      <c r="BH5558" s="21">
        <f t="shared" si="558"/>
        <v>0</v>
      </c>
      <c r="BI5558" s="22">
        <f t="shared" si="558"/>
        <v>3.125E-2</v>
      </c>
      <c r="BJ5558" s="21"/>
      <c r="BK5558" s="21">
        <v>0</v>
      </c>
      <c r="BL5558" s="22">
        <v>9.375E-2</v>
      </c>
      <c r="BM5558" s="21"/>
      <c r="BN5558" s="21">
        <f t="shared" si="556"/>
        <v>0</v>
      </c>
      <c r="BO5558" s="22">
        <f t="shared" si="556"/>
        <v>0.375</v>
      </c>
      <c r="BP5558" s="21">
        <f t="shared" si="556"/>
        <v>0</v>
      </c>
    </row>
    <row r="5559" spans="1:68" ht="11.1" hidden="1" customHeight="1" outlineLevel="1" collapsed="1" x14ac:dyDescent="0.2">
      <c r="A5559" s="10"/>
      <c r="B5559" s="18"/>
      <c r="C5559" s="18"/>
      <c r="D5559" s="18"/>
      <c r="E5559" s="19" t="s">
        <v>4886</v>
      </c>
      <c r="F5559" s="209">
        <v>245.84700000000001</v>
      </c>
      <c r="G5559" s="209">
        <v>181.256</v>
      </c>
      <c r="H5559" s="209">
        <v>154.17500000000001</v>
      </c>
      <c r="I5559" s="240">
        <v>127.244</v>
      </c>
      <c r="J5559" s="240"/>
      <c r="K5559" s="209">
        <v>70.231999999999999</v>
      </c>
      <c r="L5559" s="209">
        <v>21.081</v>
      </c>
      <c r="M5559" s="209">
        <v>17.021000000000001</v>
      </c>
      <c r="N5559" s="209">
        <v>16.888000000000002</v>
      </c>
      <c r="O5559" s="209">
        <v>70.861000000000004</v>
      </c>
      <c r="P5559" s="209">
        <v>138.63999999999999</v>
      </c>
      <c r="Q5559" s="209">
        <v>184.39</v>
      </c>
      <c r="R5559" s="209">
        <v>237.256</v>
      </c>
      <c r="S5559" s="209">
        <v>243.041</v>
      </c>
      <c r="T5559" s="209">
        <v>217.358</v>
      </c>
      <c r="U5559" s="209">
        <v>163.22</v>
      </c>
      <c r="V5559" s="209">
        <v>125.759</v>
      </c>
      <c r="W5559" s="209">
        <v>104.992</v>
      </c>
      <c r="X5559" s="209">
        <v>38.244999999999997</v>
      </c>
      <c r="Y5559" s="209">
        <v>19.721</v>
      </c>
      <c r="Z5559" s="209">
        <v>28.285</v>
      </c>
      <c r="AA5559" s="209">
        <v>112.57</v>
      </c>
      <c r="AB5559" s="209">
        <v>248.78</v>
      </c>
      <c r="AC5559" s="209">
        <v>281.245</v>
      </c>
      <c r="AD5559" s="209">
        <v>380.36099999999999</v>
      </c>
      <c r="AE5559" s="209">
        <v>356.351</v>
      </c>
      <c r="AF5559" s="209">
        <v>299.517</v>
      </c>
      <c r="AG5559" s="209">
        <v>251.59700000000001</v>
      </c>
      <c r="AH5559" s="209">
        <v>211.773</v>
      </c>
      <c r="AI5559" s="209">
        <v>130.05799999999999</v>
      </c>
      <c r="AJ5559" s="209">
        <v>25.495999999999999</v>
      </c>
      <c r="AK5559" s="209">
        <v>22.311</v>
      </c>
      <c r="AL5559" s="209">
        <v>26.099</v>
      </c>
      <c r="AM5559" s="209">
        <v>131.78200000000001</v>
      </c>
      <c r="AN5559" s="209">
        <v>179.40600000000001</v>
      </c>
      <c r="AO5559" s="209">
        <v>283.59699999999998</v>
      </c>
      <c r="AP5559" s="209">
        <v>351.96300000000002</v>
      </c>
      <c r="AQ5559" s="209">
        <v>355.67399999999998</v>
      </c>
      <c r="AR5559" s="209">
        <v>308.18599999999998</v>
      </c>
      <c r="AS5559" s="209">
        <v>250.92099999999999</v>
      </c>
      <c r="AT5559" s="209">
        <v>181.93</v>
      </c>
      <c r="AU5559" s="209">
        <v>114.179</v>
      </c>
      <c r="AV5559" s="209">
        <v>23.312999999999999</v>
      </c>
      <c r="AW5559" s="209">
        <v>31.149000000000001</v>
      </c>
      <c r="AX5559" s="209">
        <v>23.364999999999998</v>
      </c>
      <c r="AY5559" s="209">
        <v>128.14699999999999</v>
      </c>
      <c r="AZ5559" s="209">
        <v>185.13200000000001</v>
      </c>
      <c r="BA5559" s="209">
        <v>248.43</v>
      </c>
      <c r="BB5559" s="56">
        <f>BB5560+BB5561+BB5562+BB5563+BB5564+BB5565</f>
        <v>409.99700000000001</v>
      </c>
      <c r="BC5559" s="21">
        <f>BF5559</f>
        <v>1228.2</v>
      </c>
      <c r="BD5559" s="22">
        <f t="shared" si="557"/>
        <v>551.07123655913983</v>
      </c>
      <c r="BE5559" s="21">
        <f>BC5559-BD5559</f>
        <v>677.12876344086021</v>
      </c>
      <c r="BF5559" s="2">
        <v>1228.2</v>
      </c>
      <c r="BG5559" s="10">
        <v>4</v>
      </c>
      <c r="BH5559" s="21">
        <f t="shared" si="558"/>
        <v>0.91378080000000006</v>
      </c>
      <c r="BI5559" s="22">
        <f t="shared" si="558"/>
        <v>0.40999700000000006</v>
      </c>
      <c r="BJ5559" s="21">
        <f>BH5559-BI5559</f>
        <v>0.5037838</v>
      </c>
      <c r="BK5559" s="21">
        <v>2.7413424000000002</v>
      </c>
      <c r="BL5559" s="22">
        <v>1.1410830000000001</v>
      </c>
      <c r="BM5559" s="21">
        <v>1.6002594000000001</v>
      </c>
      <c r="BN5559" s="21">
        <f t="shared" si="556"/>
        <v>10.965369600000001</v>
      </c>
      <c r="BO5559" s="22">
        <f t="shared" si="556"/>
        <v>4.5643320000000003</v>
      </c>
      <c r="BP5559" s="21">
        <f t="shared" si="556"/>
        <v>6.4010376000000004</v>
      </c>
    </row>
    <row r="5560" spans="1:68" ht="11.1" hidden="1" customHeight="1" outlineLevel="2" x14ac:dyDescent="0.2">
      <c r="A5560" s="10"/>
      <c r="B5560" s="18"/>
      <c r="C5560" s="18"/>
      <c r="D5560" s="18"/>
      <c r="E5560" s="23"/>
      <c r="F5560" s="24"/>
      <c r="G5560" s="24"/>
      <c r="H5560" s="24"/>
      <c r="I5560" s="24"/>
      <c r="J5560" s="24"/>
      <c r="K5560" s="24"/>
      <c r="L5560" s="24"/>
      <c r="M5560" s="24"/>
      <c r="N5560" s="24"/>
      <c r="O5560" s="24"/>
      <c r="P5560" s="24"/>
      <c r="Q5560" s="24"/>
      <c r="R5560" s="24"/>
      <c r="S5560" s="24"/>
      <c r="T5560" s="24"/>
      <c r="U5560" s="24"/>
      <c r="V5560" s="24"/>
      <c r="W5560" s="24"/>
      <c r="X5560" s="24"/>
      <c r="Y5560" s="24"/>
      <c r="Z5560" s="24"/>
      <c r="AA5560" s="24"/>
      <c r="AB5560" s="24"/>
      <c r="AC5560" s="24"/>
      <c r="AD5560" s="24"/>
      <c r="AE5560" s="24"/>
      <c r="AF5560" s="24"/>
      <c r="AG5560" s="24"/>
      <c r="AH5560" s="24"/>
      <c r="AI5560" s="24"/>
      <c r="AJ5560" s="24"/>
      <c r="AK5560" s="24"/>
      <c r="AL5560" s="24"/>
      <c r="AM5560" s="24"/>
      <c r="AN5560" s="24"/>
      <c r="AO5560" s="24"/>
      <c r="AP5560" s="24"/>
      <c r="AQ5560" s="24"/>
      <c r="AR5560" s="24"/>
      <c r="AS5560" s="24"/>
      <c r="AT5560" s="24"/>
      <c r="AU5560" s="24"/>
      <c r="AV5560" s="24"/>
      <c r="AW5560" s="208">
        <v>4.891</v>
      </c>
      <c r="AX5560" s="208">
        <v>8.4000000000000005E-2</v>
      </c>
      <c r="AY5560" s="208">
        <v>0.22500000000000001</v>
      </c>
      <c r="AZ5560" s="208">
        <v>0.106</v>
      </c>
      <c r="BA5560" s="24"/>
      <c r="BB5560" s="21">
        <f t="shared" si="555"/>
        <v>4.891</v>
      </c>
      <c r="BC5560" s="21"/>
      <c r="BD5560" s="22">
        <f t="shared" si="557"/>
        <v>6.573924731182796</v>
      </c>
      <c r="BE5560" s="21"/>
      <c r="BG5560" s="10"/>
      <c r="BH5560" s="21">
        <f t="shared" si="558"/>
        <v>0</v>
      </c>
      <c r="BI5560" s="22">
        <f t="shared" si="558"/>
        <v>4.8910000000000004E-3</v>
      </c>
      <c r="BJ5560" s="21"/>
      <c r="BK5560" s="21">
        <v>0</v>
      </c>
      <c r="BL5560" s="22">
        <v>1.4673000000000002E-2</v>
      </c>
      <c r="BM5560" s="21"/>
      <c r="BN5560" s="21">
        <f t="shared" si="556"/>
        <v>0</v>
      </c>
      <c r="BO5560" s="22">
        <f t="shared" si="556"/>
        <v>5.8692000000000008E-2</v>
      </c>
      <c r="BP5560" s="21">
        <f t="shared" si="556"/>
        <v>0</v>
      </c>
    </row>
    <row r="5561" spans="1:68" ht="11.1" hidden="1" customHeight="1" outlineLevel="2" x14ac:dyDescent="0.2">
      <c r="A5561" s="10"/>
      <c r="B5561" s="18"/>
      <c r="C5561" s="18"/>
      <c r="D5561" s="18"/>
      <c r="E5561" s="23" t="s">
        <v>4887</v>
      </c>
      <c r="F5561" s="24"/>
      <c r="G5561" s="24"/>
      <c r="H5561" s="24"/>
      <c r="I5561" s="24"/>
      <c r="J5561" s="24"/>
      <c r="K5561" s="24"/>
      <c r="L5561" s="24"/>
      <c r="M5561" s="24"/>
      <c r="N5561" s="24"/>
      <c r="O5561" s="24"/>
      <c r="P5561" s="24"/>
      <c r="Q5561" s="24"/>
      <c r="R5561" s="24"/>
      <c r="S5561" s="24"/>
      <c r="T5561" s="24"/>
      <c r="U5561" s="24"/>
      <c r="V5561" s="24"/>
      <c r="W5561" s="24"/>
      <c r="X5561" s="24"/>
      <c r="Y5561" s="208">
        <v>2.464</v>
      </c>
      <c r="Z5561" s="24"/>
      <c r="AA5561" s="24"/>
      <c r="AB5561" s="208">
        <v>14.077</v>
      </c>
      <c r="AC5561" s="208">
        <v>16.986000000000001</v>
      </c>
      <c r="AD5561" s="208">
        <v>19.021000000000001</v>
      </c>
      <c r="AE5561" s="208">
        <v>23.617000000000001</v>
      </c>
      <c r="AF5561" s="208">
        <v>16.254000000000001</v>
      </c>
      <c r="AG5561" s="208">
        <v>14.04</v>
      </c>
      <c r="AH5561" s="208">
        <v>11.055</v>
      </c>
      <c r="AI5561" s="208">
        <v>6.9</v>
      </c>
      <c r="AJ5561" s="24"/>
      <c r="AK5561" s="24"/>
      <c r="AL5561" s="24"/>
      <c r="AM5561" s="24"/>
      <c r="AN5561" s="24"/>
      <c r="AO5561" s="208">
        <v>20</v>
      </c>
      <c r="AP5561" s="208">
        <v>20.995000000000001</v>
      </c>
      <c r="AQ5561" s="208">
        <v>21.103999999999999</v>
      </c>
      <c r="AR5561" s="208">
        <v>33.646999999999998</v>
      </c>
      <c r="AS5561" s="208">
        <v>14.54</v>
      </c>
      <c r="AT5561" s="208">
        <v>11.398999999999999</v>
      </c>
      <c r="AU5561" s="208">
        <v>7.3159999999999998</v>
      </c>
      <c r="AV5561" s="24"/>
      <c r="AW5561" s="24"/>
      <c r="AX5561" s="24"/>
      <c r="AY5561" s="208">
        <v>4.8289999999999997</v>
      </c>
      <c r="AZ5561" s="208">
        <v>8.3800000000000008</v>
      </c>
      <c r="BA5561" s="208">
        <v>12.561</v>
      </c>
      <c r="BB5561" s="21">
        <f t="shared" si="555"/>
        <v>33.646999999999998</v>
      </c>
      <c r="BC5561" s="21"/>
      <c r="BD5561" s="22">
        <f t="shared" si="557"/>
        <v>45.224462365591393</v>
      </c>
      <c r="BE5561" s="21"/>
      <c r="BG5561" s="10"/>
      <c r="BH5561" s="21">
        <f t="shared" si="558"/>
        <v>0</v>
      </c>
      <c r="BI5561" s="22">
        <f t="shared" si="558"/>
        <v>3.3646999999999989E-2</v>
      </c>
      <c r="BJ5561" s="21"/>
      <c r="BK5561" s="21">
        <v>0</v>
      </c>
      <c r="BL5561" s="22">
        <v>0.10094099999999998</v>
      </c>
      <c r="BM5561" s="21"/>
      <c r="BN5561" s="21">
        <f t="shared" si="556"/>
        <v>0</v>
      </c>
      <c r="BO5561" s="22">
        <f t="shared" si="556"/>
        <v>0.4037639999999999</v>
      </c>
      <c r="BP5561" s="21">
        <f t="shared" si="556"/>
        <v>0</v>
      </c>
    </row>
    <row r="5562" spans="1:68" ht="11.1" hidden="1" customHeight="1" outlineLevel="2" x14ac:dyDescent="0.2">
      <c r="A5562" s="10"/>
      <c r="B5562" s="18"/>
      <c r="C5562" s="18"/>
      <c r="D5562" s="18"/>
      <c r="E5562" s="23" t="s">
        <v>4888</v>
      </c>
      <c r="F5562" s="24"/>
      <c r="G5562" s="24"/>
      <c r="H5562" s="24"/>
      <c r="I5562" s="24"/>
      <c r="J5562" s="24"/>
      <c r="K5562" s="24"/>
      <c r="L5562" s="24"/>
      <c r="M5562" s="24"/>
      <c r="N5562" s="24"/>
      <c r="O5562" s="24"/>
      <c r="P5562" s="24"/>
      <c r="Q5562" s="24"/>
      <c r="R5562" s="24"/>
      <c r="S5562" s="24"/>
      <c r="T5562" s="24"/>
      <c r="U5562" s="24"/>
      <c r="V5562" s="24"/>
      <c r="W5562" s="24"/>
      <c r="X5562" s="208">
        <v>5.4249999999999998</v>
      </c>
      <c r="Y5562" s="24"/>
      <c r="Z5562" s="24"/>
      <c r="AA5562" s="24"/>
      <c r="AB5562" s="208">
        <v>9.8290000000000006</v>
      </c>
      <c r="AC5562" s="208">
        <v>12.77</v>
      </c>
      <c r="AD5562" s="208">
        <v>14.275</v>
      </c>
      <c r="AE5562" s="208">
        <v>12.246</v>
      </c>
      <c r="AF5562" s="208">
        <v>12.712999999999999</v>
      </c>
      <c r="AG5562" s="208">
        <v>7.1029999999999998</v>
      </c>
      <c r="AH5562" s="208">
        <v>6.1059999999999999</v>
      </c>
      <c r="AI5562" s="208">
        <v>5.0289999999999999</v>
      </c>
      <c r="AJ5562" s="24"/>
      <c r="AK5562" s="24"/>
      <c r="AL5562" s="24"/>
      <c r="AM5562" s="208">
        <v>2.6520000000000001</v>
      </c>
      <c r="AN5562" s="208">
        <v>6.8769999999999998</v>
      </c>
      <c r="AO5562" s="208">
        <v>12.113</v>
      </c>
      <c r="AP5562" s="208">
        <v>15.055999999999999</v>
      </c>
      <c r="AQ5562" s="208">
        <v>15.617000000000001</v>
      </c>
      <c r="AR5562" s="208">
        <v>13.326000000000001</v>
      </c>
      <c r="AS5562" s="208">
        <v>11.336</v>
      </c>
      <c r="AT5562" s="208">
        <v>8.1850000000000005</v>
      </c>
      <c r="AU5562" s="208">
        <v>4.0170000000000003</v>
      </c>
      <c r="AV5562" s="24"/>
      <c r="AW5562" s="24"/>
      <c r="AX5562" s="24"/>
      <c r="AY5562" s="208">
        <v>2.6040000000000001</v>
      </c>
      <c r="AZ5562" s="208">
        <v>6.0659999999999998</v>
      </c>
      <c r="BA5562" s="208">
        <v>9.9369999999999994</v>
      </c>
      <c r="BB5562" s="21">
        <f t="shared" si="555"/>
        <v>15.617000000000001</v>
      </c>
      <c r="BC5562" s="21"/>
      <c r="BD5562" s="22">
        <f t="shared" si="557"/>
        <v>20.990591397849464</v>
      </c>
      <c r="BE5562" s="21"/>
      <c r="BG5562" s="10"/>
      <c r="BH5562" s="21">
        <f t="shared" si="558"/>
        <v>0</v>
      </c>
      <c r="BI5562" s="22">
        <f t="shared" si="558"/>
        <v>1.5617000000000002E-2</v>
      </c>
      <c r="BJ5562" s="21"/>
      <c r="BK5562" s="21">
        <v>0</v>
      </c>
      <c r="BL5562" s="22">
        <v>4.6851000000000004E-2</v>
      </c>
      <c r="BM5562" s="21"/>
      <c r="BN5562" s="21">
        <f t="shared" si="556"/>
        <v>0</v>
      </c>
      <c r="BO5562" s="22">
        <f t="shared" si="556"/>
        <v>0.18740400000000002</v>
      </c>
      <c r="BP5562" s="21">
        <f t="shared" si="556"/>
        <v>0</v>
      </c>
    </row>
    <row r="5563" spans="1:68" ht="11.1" hidden="1" customHeight="1" outlineLevel="2" x14ac:dyDescent="0.2">
      <c r="A5563" s="10"/>
      <c r="B5563" s="18"/>
      <c r="C5563" s="18"/>
      <c r="D5563" s="18"/>
      <c r="E5563" s="23" t="s">
        <v>4889</v>
      </c>
      <c r="F5563" s="24"/>
      <c r="G5563" s="24"/>
      <c r="H5563" s="24"/>
      <c r="I5563" s="24"/>
      <c r="J5563" s="24"/>
      <c r="K5563" s="24"/>
      <c r="L5563" s="24"/>
      <c r="M5563" s="24"/>
      <c r="N5563" s="24"/>
      <c r="O5563" s="24"/>
      <c r="P5563" s="24"/>
      <c r="Q5563" s="24"/>
      <c r="R5563" s="24"/>
      <c r="S5563" s="24"/>
      <c r="T5563" s="24"/>
      <c r="U5563" s="24"/>
      <c r="V5563" s="24"/>
      <c r="W5563" s="24"/>
      <c r="X5563" s="208">
        <v>1.6619999999999999</v>
      </c>
      <c r="Y5563" s="24"/>
      <c r="Z5563" s="24"/>
      <c r="AA5563" s="24"/>
      <c r="AB5563" s="208">
        <v>4.8099999999999996</v>
      </c>
      <c r="AC5563" s="208">
        <v>6.29</v>
      </c>
      <c r="AD5563" s="208">
        <v>9.2309999999999999</v>
      </c>
      <c r="AE5563" s="208">
        <v>9.4440000000000008</v>
      </c>
      <c r="AF5563" s="208">
        <v>7.7649999999999997</v>
      </c>
      <c r="AG5563" s="208">
        <v>4.82</v>
      </c>
      <c r="AH5563" s="208">
        <v>4.8040000000000003</v>
      </c>
      <c r="AI5563" s="208">
        <v>2.9430000000000001</v>
      </c>
      <c r="AJ5563" s="24"/>
      <c r="AK5563" s="24"/>
      <c r="AL5563" s="24"/>
      <c r="AM5563" s="208">
        <v>1.667</v>
      </c>
      <c r="AN5563" s="208">
        <v>5.2229999999999999</v>
      </c>
      <c r="AO5563" s="208">
        <v>10.146000000000001</v>
      </c>
      <c r="AP5563" s="208">
        <v>12.631</v>
      </c>
      <c r="AQ5563" s="208">
        <v>12.442</v>
      </c>
      <c r="AR5563" s="208">
        <v>10.316000000000001</v>
      </c>
      <c r="AS5563" s="208">
        <v>5.3999999999999999E-2</v>
      </c>
      <c r="AT5563" s="208">
        <v>17.516999999999999</v>
      </c>
      <c r="AU5563" s="208">
        <v>1.54</v>
      </c>
      <c r="AV5563" s="24"/>
      <c r="AW5563" s="24"/>
      <c r="AX5563" s="24"/>
      <c r="AY5563" s="208">
        <v>1.4370000000000001</v>
      </c>
      <c r="AZ5563" s="208">
        <v>4.8819999999999997</v>
      </c>
      <c r="BA5563" s="208">
        <v>7.4569999999999999</v>
      </c>
      <c r="BB5563" s="21">
        <f t="shared" si="555"/>
        <v>17.516999999999999</v>
      </c>
      <c r="BC5563" s="21"/>
      <c r="BD5563" s="22">
        <f t="shared" si="557"/>
        <v>23.544354838709676</v>
      </c>
      <c r="BE5563" s="21"/>
      <c r="BG5563" s="10"/>
      <c r="BH5563" s="21">
        <f t="shared" si="558"/>
        <v>0</v>
      </c>
      <c r="BI5563" s="22">
        <f t="shared" si="558"/>
        <v>1.7517000000000001E-2</v>
      </c>
      <c r="BJ5563" s="21"/>
      <c r="BK5563" s="21">
        <v>0</v>
      </c>
      <c r="BL5563" s="22">
        <v>5.2551E-2</v>
      </c>
      <c r="BM5563" s="21"/>
      <c r="BN5563" s="21">
        <f t="shared" si="556"/>
        <v>0</v>
      </c>
      <c r="BO5563" s="22">
        <f t="shared" si="556"/>
        <v>0.210204</v>
      </c>
      <c r="BP5563" s="21">
        <f t="shared" si="556"/>
        <v>0</v>
      </c>
    </row>
    <row r="5564" spans="1:68" ht="11.1" hidden="1" customHeight="1" outlineLevel="2" x14ac:dyDescent="0.2">
      <c r="A5564" s="10"/>
      <c r="B5564" s="18"/>
      <c r="C5564" s="18"/>
      <c r="D5564" s="18"/>
      <c r="E5564" s="23" t="s">
        <v>4890</v>
      </c>
      <c r="F5564" s="24"/>
      <c r="G5564" s="24"/>
      <c r="H5564" s="24"/>
      <c r="I5564" s="24"/>
      <c r="J5564" s="24"/>
      <c r="K5564" s="24"/>
      <c r="L5564" s="24"/>
      <c r="M5564" s="24"/>
      <c r="N5564" s="24"/>
      <c r="O5564" s="24"/>
      <c r="P5564" s="24"/>
      <c r="Q5564" s="24"/>
      <c r="R5564" s="24"/>
      <c r="S5564" s="24"/>
      <c r="T5564" s="24"/>
      <c r="U5564" s="24"/>
      <c r="V5564" s="24"/>
      <c r="W5564" s="208">
        <v>0.26100000000000001</v>
      </c>
      <c r="X5564" s="24"/>
      <c r="Y5564" s="24"/>
      <c r="Z5564" s="24"/>
      <c r="AA5564" s="24"/>
      <c r="AB5564" s="208">
        <v>1.399</v>
      </c>
      <c r="AC5564" s="208">
        <v>2.2120000000000002</v>
      </c>
      <c r="AD5564" s="208">
        <v>2.036</v>
      </c>
      <c r="AE5564" s="208">
        <v>2.4380000000000002</v>
      </c>
      <c r="AF5564" s="208">
        <v>2.5270000000000001</v>
      </c>
      <c r="AG5564" s="208">
        <v>1.5980000000000001</v>
      </c>
      <c r="AH5564" s="208">
        <v>1.8480000000000001</v>
      </c>
      <c r="AI5564" s="208">
        <v>0.56399999999999995</v>
      </c>
      <c r="AJ5564" s="24"/>
      <c r="AK5564" s="24"/>
      <c r="AL5564" s="24"/>
      <c r="AM5564" s="24"/>
      <c r="AN5564" s="24"/>
      <c r="AO5564" s="24"/>
      <c r="AP5564" s="24"/>
      <c r="AQ5564" s="24"/>
      <c r="AR5564" s="24"/>
      <c r="AS5564" s="24"/>
      <c r="AT5564" s="24"/>
      <c r="AU5564" s="24"/>
      <c r="AV5564" s="24"/>
      <c r="AW5564" s="24"/>
      <c r="AX5564" s="24"/>
      <c r="AY5564" s="24"/>
      <c r="AZ5564" s="24"/>
      <c r="BA5564" s="24"/>
      <c r="BB5564" s="21">
        <f t="shared" si="555"/>
        <v>2.5270000000000001</v>
      </c>
      <c r="BC5564" s="21"/>
      <c r="BD5564" s="22">
        <f t="shared" si="557"/>
        <v>3.396505376344086</v>
      </c>
      <c r="BE5564" s="21"/>
      <c r="BG5564" s="10"/>
      <c r="BH5564" s="21">
        <f t="shared" si="558"/>
        <v>0</v>
      </c>
      <c r="BI5564" s="22">
        <f t="shared" si="558"/>
        <v>2.5270000000000002E-3</v>
      </c>
      <c r="BJ5564" s="21"/>
      <c r="BK5564" s="21">
        <v>0</v>
      </c>
      <c r="BL5564" s="22">
        <v>7.5810000000000009E-3</v>
      </c>
      <c r="BM5564" s="21"/>
      <c r="BN5564" s="21">
        <f t="shared" si="556"/>
        <v>0</v>
      </c>
      <c r="BO5564" s="22">
        <f t="shared" si="556"/>
        <v>3.0324000000000004E-2</v>
      </c>
      <c r="BP5564" s="21">
        <f t="shared" si="556"/>
        <v>0</v>
      </c>
    </row>
    <row r="5565" spans="1:68" ht="11.1" hidden="1" customHeight="1" outlineLevel="2" x14ac:dyDescent="0.2">
      <c r="A5565" s="10"/>
      <c r="B5565" s="18"/>
      <c r="C5565" s="18"/>
      <c r="D5565" s="18"/>
      <c r="E5565" s="23" t="s">
        <v>4891</v>
      </c>
      <c r="F5565" s="208">
        <v>245.84700000000001</v>
      </c>
      <c r="G5565" s="208">
        <v>181.256</v>
      </c>
      <c r="H5565" s="208">
        <v>154.17500000000001</v>
      </c>
      <c r="I5565" s="239">
        <v>127.244</v>
      </c>
      <c r="J5565" s="239"/>
      <c r="K5565" s="208">
        <v>70.231999999999999</v>
      </c>
      <c r="L5565" s="208">
        <v>21.081</v>
      </c>
      <c r="M5565" s="208">
        <v>17.021000000000001</v>
      </c>
      <c r="N5565" s="208">
        <v>16.888000000000002</v>
      </c>
      <c r="O5565" s="208">
        <v>70.861000000000004</v>
      </c>
      <c r="P5565" s="208">
        <v>138.63999999999999</v>
      </c>
      <c r="Q5565" s="208">
        <v>184.39</v>
      </c>
      <c r="R5565" s="208">
        <v>237.256</v>
      </c>
      <c r="S5565" s="208">
        <v>243.041</v>
      </c>
      <c r="T5565" s="208">
        <v>217.358</v>
      </c>
      <c r="U5565" s="208">
        <v>163.22</v>
      </c>
      <c r="V5565" s="208">
        <v>125.759</v>
      </c>
      <c r="W5565" s="208">
        <v>104.73099999999999</v>
      </c>
      <c r="X5565" s="208">
        <v>31.158000000000001</v>
      </c>
      <c r="Y5565" s="208">
        <v>17.257000000000001</v>
      </c>
      <c r="Z5565" s="208">
        <v>28.285</v>
      </c>
      <c r="AA5565" s="208">
        <v>112.57</v>
      </c>
      <c r="AB5565" s="208">
        <v>218.66499999999999</v>
      </c>
      <c r="AC5565" s="208">
        <v>242.98699999999999</v>
      </c>
      <c r="AD5565" s="208">
        <v>335.798</v>
      </c>
      <c r="AE5565" s="208">
        <v>308.60599999999999</v>
      </c>
      <c r="AF5565" s="208">
        <v>260.25799999999998</v>
      </c>
      <c r="AG5565" s="208">
        <v>224.036</v>
      </c>
      <c r="AH5565" s="208">
        <v>187.96</v>
      </c>
      <c r="AI5565" s="208">
        <v>114.622</v>
      </c>
      <c r="AJ5565" s="208">
        <v>25.495999999999999</v>
      </c>
      <c r="AK5565" s="208">
        <v>22.311</v>
      </c>
      <c r="AL5565" s="208">
        <v>26.099</v>
      </c>
      <c r="AM5565" s="208">
        <v>127.46299999999999</v>
      </c>
      <c r="AN5565" s="208">
        <v>167.30600000000001</v>
      </c>
      <c r="AO5565" s="208">
        <v>241.33799999999999</v>
      </c>
      <c r="AP5565" s="208">
        <v>303.28100000000001</v>
      </c>
      <c r="AQ5565" s="208">
        <v>306.51100000000002</v>
      </c>
      <c r="AR5565" s="208">
        <v>250.89699999999999</v>
      </c>
      <c r="AS5565" s="208">
        <v>224.99100000000001</v>
      </c>
      <c r="AT5565" s="208">
        <v>144.82900000000001</v>
      </c>
      <c r="AU5565" s="208">
        <v>101.306</v>
      </c>
      <c r="AV5565" s="208">
        <v>23.312999999999999</v>
      </c>
      <c r="AW5565" s="208">
        <v>26.257999999999999</v>
      </c>
      <c r="AX5565" s="208">
        <v>23.280999999999999</v>
      </c>
      <c r="AY5565" s="208">
        <v>119.05200000000001</v>
      </c>
      <c r="AZ5565" s="208">
        <v>165.69800000000001</v>
      </c>
      <c r="BA5565" s="208">
        <v>218.47499999999999</v>
      </c>
      <c r="BB5565" s="21">
        <f t="shared" si="555"/>
        <v>335.798</v>
      </c>
      <c r="BC5565" s="21"/>
      <c r="BD5565" s="22">
        <f t="shared" si="557"/>
        <v>451.3413978494624</v>
      </c>
      <c r="BE5565" s="21"/>
      <c r="BG5565" s="10"/>
      <c r="BH5565" s="21">
        <f t="shared" si="558"/>
        <v>0</v>
      </c>
      <c r="BI5565" s="22">
        <f t="shared" si="558"/>
        <v>0.33579800000000004</v>
      </c>
      <c r="BJ5565" s="21"/>
      <c r="BK5565" s="21">
        <v>0</v>
      </c>
      <c r="BL5565" s="22">
        <v>1.0073940000000001</v>
      </c>
      <c r="BM5565" s="21"/>
      <c r="BN5565" s="21">
        <f t="shared" si="556"/>
        <v>0</v>
      </c>
      <c r="BO5565" s="22">
        <f t="shared" si="556"/>
        <v>4.0295760000000005</v>
      </c>
      <c r="BP5565" s="21">
        <f t="shared" si="556"/>
        <v>0</v>
      </c>
    </row>
    <row r="5566" spans="1:68" ht="11.1" hidden="1" customHeight="1" outlineLevel="1" collapsed="1" x14ac:dyDescent="0.2">
      <c r="A5566" s="10"/>
      <c r="B5566" s="18"/>
      <c r="C5566" s="18"/>
      <c r="D5566" s="18"/>
      <c r="E5566" s="19" t="s">
        <v>4892</v>
      </c>
      <c r="F5566" s="209">
        <v>0.74</v>
      </c>
      <c r="G5566" s="209">
        <v>0.47499999999999998</v>
      </c>
      <c r="H5566" s="209">
        <v>0.35899999999999999</v>
      </c>
      <c r="I5566" s="240">
        <v>0.66</v>
      </c>
      <c r="J5566" s="240"/>
      <c r="K5566" s="209">
        <v>0.872</v>
      </c>
      <c r="L5566" s="209">
        <v>0.89500000000000002</v>
      </c>
      <c r="M5566" s="209">
        <v>0.89900000000000002</v>
      </c>
      <c r="N5566" s="209">
        <v>0.97499999999999998</v>
      </c>
      <c r="O5566" s="209">
        <v>1.05</v>
      </c>
      <c r="P5566" s="209">
        <v>1.0009999999999999</v>
      </c>
      <c r="Q5566" s="209">
        <v>1.3009999999999999</v>
      </c>
      <c r="R5566" s="209">
        <v>1.256</v>
      </c>
      <c r="S5566" s="209">
        <v>1.371</v>
      </c>
      <c r="T5566" s="209">
        <v>2.226</v>
      </c>
      <c r="U5566" s="209">
        <v>1.427</v>
      </c>
      <c r="V5566" s="209">
        <v>2.371</v>
      </c>
      <c r="W5566" s="209">
        <v>2.4649999999999999</v>
      </c>
      <c r="X5566" s="209">
        <v>1.9</v>
      </c>
      <c r="Y5566" s="209">
        <v>1.282</v>
      </c>
      <c r="Z5566" s="209">
        <v>1.242</v>
      </c>
      <c r="AA5566" s="209">
        <v>1.327</v>
      </c>
      <c r="AB5566" s="209">
        <v>0.45700000000000002</v>
      </c>
      <c r="AC5566" s="209">
        <v>2.4510000000000001</v>
      </c>
      <c r="AD5566" s="209">
        <v>1.6579999999999999</v>
      </c>
      <c r="AE5566" s="209">
        <v>1.78</v>
      </c>
      <c r="AF5566" s="209">
        <v>1.847</v>
      </c>
      <c r="AG5566" s="209">
        <v>3.1360000000000001</v>
      </c>
      <c r="AH5566" s="209">
        <v>2.1669999999999998</v>
      </c>
      <c r="AI5566" s="209">
        <v>2.6059999999999999</v>
      </c>
      <c r="AJ5566" s="209">
        <v>2.036</v>
      </c>
      <c r="AK5566" s="209">
        <v>1.86</v>
      </c>
      <c r="AL5566" s="209">
        <v>2.3E-2</v>
      </c>
      <c r="AM5566" s="209">
        <v>3.1429999999999998</v>
      </c>
      <c r="AN5566" s="209">
        <v>2.8759999999999999</v>
      </c>
      <c r="AO5566" s="209">
        <v>2.6120000000000001</v>
      </c>
      <c r="AP5566" s="209">
        <v>2.3879999999999999</v>
      </c>
      <c r="AQ5566" s="209">
        <v>3.0750000000000002</v>
      </c>
      <c r="AR5566" s="209">
        <v>2.661</v>
      </c>
      <c r="AS5566" s="209">
        <v>2.5249999999999999</v>
      </c>
      <c r="AT5566" s="209">
        <v>2.9540000000000002</v>
      </c>
      <c r="AU5566" s="209">
        <v>2.5630000000000002</v>
      </c>
      <c r="AV5566" s="209">
        <v>2.4430000000000001</v>
      </c>
      <c r="AW5566" s="209">
        <v>2.4140000000000001</v>
      </c>
      <c r="AX5566" s="209">
        <v>2.1160000000000001</v>
      </c>
      <c r="AY5566" s="209">
        <v>2.6240000000000001</v>
      </c>
      <c r="AZ5566" s="209">
        <v>2.4209999999999998</v>
      </c>
      <c r="BA5566" s="209">
        <v>3.7330000000000001</v>
      </c>
      <c r="BB5566" s="21">
        <f t="shared" si="555"/>
        <v>3.7330000000000001</v>
      </c>
      <c r="BC5566" s="21">
        <f>BF5566</f>
        <v>188.14</v>
      </c>
      <c r="BD5566" s="22">
        <f t="shared" si="557"/>
        <v>5.01747311827957</v>
      </c>
      <c r="BE5566" s="21">
        <f>BC5566-BD5566</f>
        <v>183.1225268817204</v>
      </c>
      <c r="BF5566" s="2">
        <v>188.14</v>
      </c>
      <c r="BG5566" s="10"/>
      <c r="BH5566" s="21">
        <f t="shared" si="558"/>
        <v>0.13997616000000002</v>
      </c>
      <c r="BI5566" s="22">
        <f t="shared" si="558"/>
        <v>3.7330000000000002E-3</v>
      </c>
      <c r="BJ5566" s="21">
        <f>BH5566-BI5566</f>
        <v>0.13624316000000003</v>
      </c>
      <c r="BK5566" s="21">
        <v>0.41992848000000005</v>
      </c>
      <c r="BL5566" s="22">
        <v>1.1199000000000001E-2</v>
      </c>
      <c r="BM5566" s="21">
        <v>0.40872948000000003</v>
      </c>
      <c r="BN5566" s="21">
        <f t="shared" si="556"/>
        <v>1.6797139200000002</v>
      </c>
      <c r="BO5566" s="22">
        <f t="shared" si="556"/>
        <v>4.4796000000000002E-2</v>
      </c>
      <c r="BP5566" s="21">
        <f t="shared" si="556"/>
        <v>1.6349179200000001</v>
      </c>
    </row>
    <row r="5567" spans="1:68" ht="11.1" hidden="1" customHeight="1" outlineLevel="2" x14ac:dyDescent="0.2">
      <c r="A5567" s="10"/>
      <c r="B5567" s="18"/>
      <c r="C5567" s="18"/>
      <c r="D5567" s="18"/>
      <c r="E5567" s="23"/>
      <c r="F5567" s="208">
        <v>0.74</v>
      </c>
      <c r="G5567" s="208">
        <v>0.47499999999999998</v>
      </c>
      <c r="H5567" s="208">
        <v>0.35899999999999999</v>
      </c>
      <c r="I5567" s="239">
        <v>0.66</v>
      </c>
      <c r="J5567" s="239"/>
      <c r="K5567" s="208">
        <v>0.872</v>
      </c>
      <c r="L5567" s="208">
        <v>0.89500000000000002</v>
      </c>
      <c r="M5567" s="208">
        <v>0.89900000000000002</v>
      </c>
      <c r="N5567" s="208">
        <v>0.97499999999999998</v>
      </c>
      <c r="O5567" s="208">
        <v>1.05</v>
      </c>
      <c r="P5567" s="208">
        <v>1.0009999999999999</v>
      </c>
      <c r="Q5567" s="208">
        <v>1.3009999999999999</v>
      </c>
      <c r="R5567" s="208">
        <v>1.256</v>
      </c>
      <c r="S5567" s="208">
        <v>1.371</v>
      </c>
      <c r="T5567" s="208">
        <v>2.226</v>
      </c>
      <c r="U5567" s="208">
        <v>1.427</v>
      </c>
      <c r="V5567" s="208">
        <v>2.371</v>
      </c>
      <c r="W5567" s="208">
        <v>2.4649999999999999</v>
      </c>
      <c r="X5567" s="208">
        <v>1.9</v>
      </c>
      <c r="Y5567" s="208">
        <v>1.282</v>
      </c>
      <c r="Z5567" s="208">
        <v>1.242</v>
      </c>
      <c r="AA5567" s="208">
        <v>1.327</v>
      </c>
      <c r="AB5567" s="208">
        <v>0.45700000000000002</v>
      </c>
      <c r="AC5567" s="208">
        <v>2.4510000000000001</v>
      </c>
      <c r="AD5567" s="208">
        <v>1.6579999999999999</v>
      </c>
      <c r="AE5567" s="208">
        <v>1.78</v>
      </c>
      <c r="AF5567" s="208">
        <v>1.847</v>
      </c>
      <c r="AG5567" s="208">
        <v>3.1360000000000001</v>
      </c>
      <c r="AH5567" s="208">
        <v>2.1669999999999998</v>
      </c>
      <c r="AI5567" s="208">
        <v>2.6059999999999999</v>
      </c>
      <c r="AJ5567" s="208">
        <v>2.036</v>
      </c>
      <c r="AK5567" s="208">
        <v>1.86</v>
      </c>
      <c r="AL5567" s="208">
        <v>2.3E-2</v>
      </c>
      <c r="AM5567" s="208">
        <v>3.1429999999999998</v>
      </c>
      <c r="AN5567" s="208">
        <v>2.8759999999999999</v>
      </c>
      <c r="AO5567" s="208">
        <v>2.6120000000000001</v>
      </c>
      <c r="AP5567" s="208">
        <v>2.3879999999999999</v>
      </c>
      <c r="AQ5567" s="208">
        <v>3.0750000000000002</v>
      </c>
      <c r="AR5567" s="208">
        <v>2.661</v>
      </c>
      <c r="AS5567" s="208">
        <v>2.5249999999999999</v>
      </c>
      <c r="AT5567" s="208">
        <v>2.9540000000000002</v>
      </c>
      <c r="AU5567" s="208">
        <v>2.5630000000000002</v>
      </c>
      <c r="AV5567" s="208">
        <v>2.4430000000000001</v>
      </c>
      <c r="AW5567" s="208">
        <v>2.4140000000000001</v>
      </c>
      <c r="AX5567" s="208">
        <v>2.1160000000000001</v>
      </c>
      <c r="AY5567" s="208">
        <v>2.6240000000000001</v>
      </c>
      <c r="AZ5567" s="208">
        <v>2.4209999999999998</v>
      </c>
      <c r="BA5567" s="208">
        <v>3.7330000000000001</v>
      </c>
      <c r="BB5567" s="21">
        <f t="shared" si="555"/>
        <v>3.7330000000000001</v>
      </c>
      <c r="BC5567" s="21"/>
      <c r="BD5567" s="22">
        <f t="shared" si="557"/>
        <v>5.01747311827957</v>
      </c>
      <c r="BE5567" s="21"/>
      <c r="BG5567" s="10"/>
      <c r="BH5567" s="21">
        <f t="shared" si="558"/>
        <v>0</v>
      </c>
      <c r="BI5567" s="22">
        <f t="shared" si="558"/>
        <v>3.7330000000000002E-3</v>
      </c>
      <c r="BJ5567" s="21"/>
      <c r="BK5567" s="21">
        <v>0</v>
      </c>
      <c r="BL5567" s="22">
        <v>1.1199000000000001E-2</v>
      </c>
      <c r="BM5567" s="21"/>
      <c r="BN5567" s="21">
        <f t="shared" si="556"/>
        <v>0</v>
      </c>
      <c r="BO5567" s="22">
        <f t="shared" si="556"/>
        <v>4.4796000000000002E-2</v>
      </c>
      <c r="BP5567" s="21">
        <f t="shared" si="556"/>
        <v>0</v>
      </c>
    </row>
    <row r="5568" spans="1:68" ht="11.1" hidden="1" customHeight="1" outlineLevel="1" collapsed="1" x14ac:dyDescent="0.2">
      <c r="A5568" s="10"/>
      <c r="B5568" s="18"/>
      <c r="C5568" s="18"/>
      <c r="D5568" s="18"/>
      <c r="E5568" s="19" t="s">
        <v>4893</v>
      </c>
      <c r="F5568" s="20"/>
      <c r="G5568" s="20"/>
      <c r="H5568" s="20"/>
      <c r="I5568" s="20"/>
      <c r="J5568" s="20"/>
      <c r="K5568" s="20"/>
      <c r="L5568" s="20"/>
      <c r="M5568" s="20"/>
      <c r="N5568" s="20"/>
      <c r="O5568" s="20"/>
      <c r="P5568" s="20"/>
      <c r="Q5568" s="20"/>
      <c r="R5568" s="20"/>
      <c r="S5568" s="20"/>
      <c r="T5568" s="20"/>
      <c r="U5568" s="20"/>
      <c r="V5568" s="20"/>
      <c r="W5568" s="20"/>
      <c r="X5568" s="20"/>
      <c r="Y5568" s="20"/>
      <c r="Z5568" s="20"/>
      <c r="AA5568" s="20"/>
      <c r="AB5568" s="20"/>
      <c r="AC5568" s="20"/>
      <c r="AD5568" s="20"/>
      <c r="AE5568" s="20"/>
      <c r="AF5568" s="20"/>
      <c r="AG5568" s="20"/>
      <c r="AH5568" s="20"/>
      <c r="AI5568" s="20"/>
      <c r="AJ5568" s="20"/>
      <c r="AK5568" s="20"/>
      <c r="AL5568" s="20"/>
      <c r="AM5568" s="20"/>
      <c r="AN5568" s="20"/>
      <c r="AO5568" s="20"/>
      <c r="AP5568" s="20"/>
      <c r="AQ5568" s="20"/>
      <c r="AR5568" s="20"/>
      <c r="AS5568" s="20"/>
      <c r="AT5568" s="20"/>
      <c r="AU5568" s="20"/>
      <c r="AV5568" s="20"/>
      <c r="AW5568" s="20"/>
      <c r="AX5568" s="20"/>
      <c r="AY5568" s="20"/>
      <c r="AZ5568" s="209">
        <v>7.03</v>
      </c>
      <c r="BA5568" s="209">
        <v>5.76</v>
      </c>
      <c r="BB5568" s="21">
        <f t="shared" si="555"/>
        <v>7.03</v>
      </c>
      <c r="BC5568" s="21">
        <f>BF5568</f>
        <v>12.38</v>
      </c>
      <c r="BD5568" s="22">
        <f t="shared" si="557"/>
        <v>9.448924731182796</v>
      </c>
      <c r="BE5568" s="21">
        <f>BC5568-BD5568</f>
        <v>2.9310752688172048</v>
      </c>
      <c r="BF5568" s="66">
        <v>12.38</v>
      </c>
      <c r="BG5568" s="10">
        <v>6</v>
      </c>
      <c r="BH5568" s="21">
        <f t="shared" si="558"/>
        <v>9.2107199999999986E-3</v>
      </c>
      <c r="BI5568" s="22">
        <f t="shared" si="558"/>
        <v>7.0299999999999998E-3</v>
      </c>
      <c r="BJ5568" s="21">
        <f>BH5568-BI5568</f>
        <v>2.1807199999999988E-3</v>
      </c>
      <c r="BK5568" s="21">
        <v>2.7632159999999996E-2</v>
      </c>
      <c r="BL5568" s="22">
        <v>2.1089999999999998E-2</v>
      </c>
      <c r="BM5568" s="21">
        <v>6.5421599999999983E-3</v>
      </c>
      <c r="BN5568" s="21">
        <f t="shared" si="556"/>
        <v>0.11052863999999998</v>
      </c>
      <c r="BO5568" s="22">
        <f t="shared" si="556"/>
        <v>8.4359999999999991E-2</v>
      </c>
      <c r="BP5568" s="21">
        <f t="shared" si="556"/>
        <v>2.6168639999999993E-2</v>
      </c>
    </row>
    <row r="5569" spans="1:68" ht="11.1" hidden="1" customHeight="1" outlineLevel="2" x14ac:dyDescent="0.2">
      <c r="A5569" s="10"/>
      <c r="B5569" s="18"/>
      <c r="C5569" s="18"/>
      <c r="D5569" s="18"/>
      <c r="E5569" s="23" t="s">
        <v>4894</v>
      </c>
      <c r="F5569" s="24"/>
      <c r="G5569" s="24"/>
      <c r="H5569" s="24"/>
      <c r="I5569" s="24"/>
      <c r="J5569" s="24"/>
      <c r="K5569" s="24"/>
      <c r="L5569" s="24"/>
      <c r="M5569" s="24"/>
      <c r="N5569" s="24"/>
      <c r="O5569" s="24"/>
      <c r="P5569" s="24"/>
      <c r="Q5569" s="24"/>
      <c r="R5569" s="24"/>
      <c r="S5569" s="24"/>
      <c r="T5569" s="24"/>
      <c r="U5569" s="24"/>
      <c r="V5569" s="24"/>
      <c r="W5569" s="24"/>
      <c r="X5569" s="24"/>
      <c r="Y5569" s="24"/>
      <c r="Z5569" s="24"/>
      <c r="AA5569" s="24"/>
      <c r="AB5569" s="24"/>
      <c r="AC5569" s="24"/>
      <c r="AD5569" s="24"/>
      <c r="AE5569" s="24"/>
      <c r="AF5569" s="24"/>
      <c r="AG5569" s="24"/>
      <c r="AH5569" s="24"/>
      <c r="AI5569" s="24"/>
      <c r="AJ5569" s="24"/>
      <c r="AK5569" s="24"/>
      <c r="AL5569" s="24"/>
      <c r="AM5569" s="24"/>
      <c r="AN5569" s="24"/>
      <c r="AO5569" s="24"/>
      <c r="AP5569" s="24"/>
      <c r="AQ5569" s="24"/>
      <c r="AR5569" s="24"/>
      <c r="AS5569" s="24"/>
      <c r="AT5569" s="24"/>
      <c r="AU5569" s="24"/>
      <c r="AV5569" s="24"/>
      <c r="AW5569" s="24"/>
      <c r="AX5569" s="24"/>
      <c r="AY5569" s="24"/>
      <c r="AZ5569" s="208">
        <v>7.03</v>
      </c>
      <c r="BA5569" s="208">
        <v>5.76</v>
      </c>
      <c r="BB5569" s="21">
        <f t="shared" si="555"/>
        <v>7.03</v>
      </c>
      <c r="BC5569" s="21"/>
      <c r="BD5569" s="22">
        <f t="shared" si="557"/>
        <v>9.448924731182796</v>
      </c>
      <c r="BE5569" s="21"/>
      <c r="BG5569" s="10"/>
      <c r="BH5569" s="21">
        <f t="shared" si="558"/>
        <v>0</v>
      </c>
      <c r="BI5569" s="22">
        <f t="shared" si="558"/>
        <v>7.0299999999999998E-3</v>
      </c>
      <c r="BJ5569" s="21"/>
      <c r="BK5569" s="21">
        <v>0</v>
      </c>
      <c r="BL5569" s="22">
        <v>2.1089999999999998E-2</v>
      </c>
      <c r="BM5569" s="21"/>
      <c r="BN5569" s="21">
        <f t="shared" si="556"/>
        <v>0</v>
      </c>
      <c r="BO5569" s="22">
        <f t="shared" si="556"/>
        <v>8.4359999999999991E-2</v>
      </c>
      <c r="BP5569" s="21">
        <f t="shared" si="556"/>
        <v>0</v>
      </c>
    </row>
    <row r="5570" spans="1:68" ht="11.1" hidden="1" customHeight="1" outlineLevel="1" collapsed="1" x14ac:dyDescent="0.2">
      <c r="A5570" s="10"/>
      <c r="B5570" s="18"/>
      <c r="C5570" s="18"/>
      <c r="D5570" s="18"/>
      <c r="E5570" s="19" t="s">
        <v>4895</v>
      </c>
      <c r="F5570" s="209">
        <v>197.34299999999999</v>
      </c>
      <c r="G5570" s="209">
        <v>154.37200000000001</v>
      </c>
      <c r="H5570" s="209">
        <v>111.23699999999999</v>
      </c>
      <c r="I5570" s="240">
        <v>86.188000000000002</v>
      </c>
      <c r="J5570" s="240"/>
      <c r="K5570" s="209">
        <v>5.4470000000000001</v>
      </c>
      <c r="L5570" s="20"/>
      <c r="M5570" s="20"/>
      <c r="N5570" s="20"/>
      <c r="O5570" s="209">
        <v>14.551</v>
      </c>
      <c r="P5570" s="209">
        <v>101.17400000000001</v>
      </c>
      <c r="Q5570" s="209">
        <v>167.91</v>
      </c>
      <c r="R5570" s="209">
        <v>227.88399999999999</v>
      </c>
      <c r="S5570" s="209">
        <v>229.48599999999999</v>
      </c>
      <c r="T5570" s="209">
        <v>214.56800000000001</v>
      </c>
      <c r="U5570" s="209">
        <v>138.559</v>
      </c>
      <c r="V5570" s="209">
        <v>59.768000000000001</v>
      </c>
      <c r="W5570" s="20"/>
      <c r="X5570" s="20"/>
      <c r="Y5570" s="20"/>
      <c r="Z5570" s="20"/>
      <c r="AA5570" s="209">
        <v>32.344999999999999</v>
      </c>
      <c r="AB5570" s="209">
        <v>107.8</v>
      </c>
      <c r="AC5570" s="209">
        <v>121.01</v>
      </c>
      <c r="AD5570" s="209">
        <v>152.04499999999999</v>
      </c>
      <c r="AE5570" s="209">
        <v>173.83799999999999</v>
      </c>
      <c r="AF5570" s="209">
        <v>163.12899999999999</v>
      </c>
      <c r="AG5570" s="209">
        <v>92.438999999999993</v>
      </c>
      <c r="AH5570" s="209">
        <v>57.341999999999999</v>
      </c>
      <c r="AI5570" s="209">
        <v>13.832000000000001</v>
      </c>
      <c r="AJ5570" s="20"/>
      <c r="AK5570" s="20"/>
      <c r="AL5570" s="20"/>
      <c r="AM5570" s="20"/>
      <c r="AN5570" s="209">
        <v>83.424000000000007</v>
      </c>
      <c r="AO5570" s="209">
        <v>91.22</v>
      </c>
      <c r="AP5570" s="209">
        <v>216.48099999999999</v>
      </c>
      <c r="AQ5570" s="209">
        <v>190.00800000000001</v>
      </c>
      <c r="AR5570" s="209">
        <v>134.965</v>
      </c>
      <c r="AS5570" s="209">
        <v>119.976</v>
      </c>
      <c r="AT5570" s="209">
        <v>60.598999999999997</v>
      </c>
      <c r="AU5570" s="20"/>
      <c r="AV5570" s="20"/>
      <c r="AW5570" s="20"/>
      <c r="AX5570" s="20"/>
      <c r="AY5570" s="209">
        <v>19.635000000000002</v>
      </c>
      <c r="AZ5570" s="209">
        <v>68.888000000000005</v>
      </c>
      <c r="BA5570" s="209">
        <v>111.51600000000001</v>
      </c>
      <c r="BB5570" s="21">
        <f t="shared" si="555"/>
        <v>229.48599999999999</v>
      </c>
      <c r="BC5570" s="21">
        <f>BF5570</f>
        <v>460</v>
      </c>
      <c r="BD5570" s="22">
        <f t="shared" si="557"/>
        <v>308.44892473118279</v>
      </c>
      <c r="BE5570" s="21">
        <f>BC5570-BD5570</f>
        <v>151.55107526881721</v>
      </c>
      <c r="BF5570" s="2">
        <v>460</v>
      </c>
      <c r="BG5570" s="10">
        <v>4</v>
      </c>
      <c r="BH5570" s="21">
        <f t="shared" si="558"/>
        <v>0.34223999999999999</v>
      </c>
      <c r="BI5570" s="22">
        <f t="shared" si="558"/>
        <v>0.22948599999999997</v>
      </c>
      <c r="BJ5570" s="21">
        <f>BH5570-BI5570</f>
        <v>0.11275400000000002</v>
      </c>
      <c r="BK5570" s="21">
        <v>1.0267200000000001</v>
      </c>
      <c r="BL5570" s="22">
        <v>0.6884579999999999</v>
      </c>
      <c r="BM5570" s="21">
        <v>0.33826200000000017</v>
      </c>
      <c r="BN5570" s="21">
        <f t="shared" si="556"/>
        <v>4.1068800000000003</v>
      </c>
      <c r="BO5570" s="22">
        <f t="shared" si="556"/>
        <v>2.7538319999999996</v>
      </c>
      <c r="BP5570" s="21">
        <f t="shared" si="556"/>
        <v>1.3530480000000007</v>
      </c>
    </row>
    <row r="5571" spans="1:68" ht="11.1" hidden="1" customHeight="1" outlineLevel="2" x14ac:dyDescent="0.2">
      <c r="A5571" s="10"/>
      <c r="B5571" s="18"/>
      <c r="C5571" s="18"/>
      <c r="D5571" s="18"/>
      <c r="E5571" s="23" t="s">
        <v>4896</v>
      </c>
      <c r="F5571" s="208">
        <v>197.34299999999999</v>
      </c>
      <c r="G5571" s="208">
        <v>154.37200000000001</v>
      </c>
      <c r="H5571" s="208">
        <v>111.23699999999999</v>
      </c>
      <c r="I5571" s="239">
        <v>86.188000000000002</v>
      </c>
      <c r="J5571" s="239"/>
      <c r="K5571" s="208">
        <v>5.4470000000000001</v>
      </c>
      <c r="L5571" s="24"/>
      <c r="M5571" s="24"/>
      <c r="N5571" s="24"/>
      <c r="O5571" s="208">
        <v>14.551</v>
      </c>
      <c r="P5571" s="208">
        <v>101.17400000000001</v>
      </c>
      <c r="Q5571" s="208">
        <v>167.91</v>
      </c>
      <c r="R5571" s="208">
        <v>227.88399999999999</v>
      </c>
      <c r="S5571" s="208">
        <v>229.48599999999999</v>
      </c>
      <c r="T5571" s="208">
        <v>214.56800000000001</v>
      </c>
      <c r="U5571" s="208">
        <v>138.559</v>
      </c>
      <c r="V5571" s="208">
        <v>59.768000000000001</v>
      </c>
      <c r="W5571" s="24"/>
      <c r="X5571" s="24"/>
      <c r="Y5571" s="24"/>
      <c r="Z5571" s="24"/>
      <c r="AA5571" s="208">
        <v>32.344999999999999</v>
      </c>
      <c r="AB5571" s="208">
        <v>107.8</v>
      </c>
      <c r="AC5571" s="208">
        <v>121.01</v>
      </c>
      <c r="AD5571" s="208">
        <v>152.04499999999999</v>
      </c>
      <c r="AE5571" s="208">
        <v>173.83799999999999</v>
      </c>
      <c r="AF5571" s="208">
        <v>163.12899999999999</v>
      </c>
      <c r="AG5571" s="208">
        <v>92.438999999999993</v>
      </c>
      <c r="AH5571" s="208">
        <v>57.341999999999999</v>
      </c>
      <c r="AI5571" s="208">
        <v>13.832000000000001</v>
      </c>
      <c r="AJ5571" s="24"/>
      <c r="AK5571" s="24"/>
      <c r="AL5571" s="24"/>
      <c r="AM5571" s="24"/>
      <c r="AN5571" s="208">
        <v>83.424000000000007</v>
      </c>
      <c r="AO5571" s="208">
        <v>91.22</v>
      </c>
      <c r="AP5571" s="208">
        <v>216.48099999999999</v>
      </c>
      <c r="AQ5571" s="208">
        <v>190.00800000000001</v>
      </c>
      <c r="AR5571" s="208">
        <v>134.965</v>
      </c>
      <c r="AS5571" s="208">
        <v>119.976</v>
      </c>
      <c r="AT5571" s="208">
        <v>60.598999999999997</v>
      </c>
      <c r="AU5571" s="24"/>
      <c r="AV5571" s="24"/>
      <c r="AW5571" s="24"/>
      <c r="AX5571" s="24"/>
      <c r="AY5571" s="208">
        <v>19.635000000000002</v>
      </c>
      <c r="AZ5571" s="208">
        <v>68.888000000000005</v>
      </c>
      <c r="BA5571" s="208">
        <v>111.51600000000001</v>
      </c>
      <c r="BB5571" s="21">
        <f t="shared" ref="BB5571:BB5613" si="559">MAX(F5571:BA5571)</f>
        <v>229.48599999999999</v>
      </c>
      <c r="BC5571" s="21"/>
      <c r="BD5571" s="22">
        <f t="shared" si="557"/>
        <v>308.44892473118279</v>
      </c>
      <c r="BE5571" s="21"/>
      <c r="BG5571" s="10"/>
      <c r="BH5571" s="21">
        <f t="shared" si="558"/>
        <v>0</v>
      </c>
      <c r="BI5571" s="22">
        <f t="shared" si="558"/>
        <v>0.22948599999999997</v>
      </c>
      <c r="BJ5571" s="21"/>
      <c r="BK5571" s="21">
        <v>0</v>
      </c>
      <c r="BL5571" s="22">
        <v>0.6884579999999999</v>
      </c>
      <c r="BM5571" s="21"/>
      <c r="BN5571" s="21">
        <f t="shared" si="556"/>
        <v>0</v>
      </c>
      <c r="BO5571" s="22">
        <f t="shared" si="556"/>
        <v>2.7538319999999996</v>
      </c>
      <c r="BP5571" s="21">
        <f t="shared" si="556"/>
        <v>0</v>
      </c>
    </row>
    <row r="5572" spans="1:68" ht="11.1" hidden="1" customHeight="1" outlineLevel="1" collapsed="1" x14ac:dyDescent="0.2">
      <c r="A5572" s="10"/>
      <c r="B5572" s="18"/>
      <c r="C5572" s="18"/>
      <c r="D5572" s="18"/>
      <c r="E5572" s="19" t="s">
        <v>4897</v>
      </c>
      <c r="F5572" s="209">
        <v>5.5</v>
      </c>
      <c r="G5572" s="209">
        <v>3.6739999999999999</v>
      </c>
      <c r="H5572" s="209">
        <v>3.2429999999999999</v>
      </c>
      <c r="I5572" s="240">
        <v>2.3460000000000001</v>
      </c>
      <c r="J5572" s="240"/>
      <c r="K5572" s="209">
        <v>1.585</v>
      </c>
      <c r="L5572" s="209">
        <v>0.184</v>
      </c>
      <c r="M5572" s="209">
        <v>7.0000000000000007E-2</v>
      </c>
      <c r="N5572" s="209">
        <v>9.0999999999999998E-2</v>
      </c>
      <c r="O5572" s="209">
        <v>1.337</v>
      </c>
      <c r="P5572" s="209">
        <v>3.2149999999999999</v>
      </c>
      <c r="Q5572" s="209">
        <v>4.7220000000000004</v>
      </c>
      <c r="R5572" s="209">
        <v>8.6890000000000001</v>
      </c>
      <c r="S5572" s="209">
        <v>4.008</v>
      </c>
      <c r="T5572" s="209">
        <v>6.407</v>
      </c>
      <c r="U5572" s="209">
        <v>3.9279999999999999</v>
      </c>
      <c r="V5572" s="209">
        <v>2.347</v>
      </c>
      <c r="W5572" s="209">
        <v>1.611</v>
      </c>
      <c r="X5572" s="209">
        <v>7.0999999999999994E-2</v>
      </c>
      <c r="Y5572" s="20"/>
      <c r="Z5572" s="209">
        <v>0.38900000000000001</v>
      </c>
      <c r="AA5572" s="209">
        <v>1.2949999999999999</v>
      </c>
      <c r="AB5572" s="209">
        <v>2.5910000000000002</v>
      </c>
      <c r="AC5572" s="209">
        <v>4.8079999999999998</v>
      </c>
      <c r="AD5572" s="209">
        <v>6.4119999999999999</v>
      </c>
      <c r="AE5572" s="209">
        <v>5.4139999999999997</v>
      </c>
      <c r="AF5572" s="209">
        <v>5.7370000000000001</v>
      </c>
      <c r="AG5572" s="209">
        <v>3.391</v>
      </c>
      <c r="AH5572" s="209">
        <v>2.5630000000000002</v>
      </c>
      <c r="AI5572" s="209">
        <v>2.0350000000000001</v>
      </c>
      <c r="AJ5572" s="209">
        <v>0.13100000000000001</v>
      </c>
      <c r="AK5572" s="209">
        <v>8.0000000000000002E-3</v>
      </c>
      <c r="AL5572" s="20"/>
      <c r="AM5572" s="20"/>
      <c r="AN5572" s="209">
        <v>4.4390000000000001</v>
      </c>
      <c r="AO5572" s="209">
        <v>5.3239999999999998</v>
      </c>
      <c r="AP5572" s="209">
        <v>6.98</v>
      </c>
      <c r="AQ5572" s="209">
        <v>6.3390000000000004</v>
      </c>
      <c r="AR5572" s="209">
        <v>4.8250000000000002</v>
      </c>
      <c r="AS5572" s="209">
        <v>4.32</v>
      </c>
      <c r="AT5572" s="209">
        <v>2.5489999999999999</v>
      </c>
      <c r="AU5572" s="209">
        <v>0.33700000000000002</v>
      </c>
      <c r="AV5572" s="20"/>
      <c r="AW5572" s="20"/>
      <c r="AX5572" s="20"/>
      <c r="AY5572" s="209">
        <v>1.4370000000000001</v>
      </c>
      <c r="AZ5572" s="209">
        <v>1.9870000000000001</v>
      </c>
      <c r="BA5572" s="209">
        <v>3.706</v>
      </c>
      <c r="BB5572" s="21">
        <f t="shared" si="559"/>
        <v>8.6890000000000001</v>
      </c>
      <c r="BC5572" s="21">
        <f>BD5572</f>
        <v>11.678763440860216</v>
      </c>
      <c r="BD5572" s="22">
        <f t="shared" si="557"/>
        <v>11.678763440860216</v>
      </c>
      <c r="BE5572" s="21">
        <f>BC5572-BD5572</f>
        <v>0</v>
      </c>
      <c r="BF5572" s="2">
        <v>6.7</v>
      </c>
      <c r="BG5572" s="10">
        <v>6</v>
      </c>
      <c r="BH5572" s="21">
        <f t="shared" si="558"/>
        <v>8.6890000000000005E-3</v>
      </c>
      <c r="BI5572" s="22">
        <f t="shared" si="558"/>
        <v>8.6890000000000005E-3</v>
      </c>
      <c r="BJ5572" s="21">
        <f>BH5572-BI5572</f>
        <v>0</v>
      </c>
      <c r="BK5572" s="21">
        <v>2.6067E-2</v>
      </c>
      <c r="BL5572" s="22">
        <v>2.6067E-2</v>
      </c>
      <c r="BM5572" s="21">
        <v>0</v>
      </c>
      <c r="BN5572" s="21">
        <f t="shared" si="556"/>
        <v>0.104268</v>
      </c>
      <c r="BO5572" s="22">
        <f t="shared" si="556"/>
        <v>0.104268</v>
      </c>
      <c r="BP5572" s="21">
        <f t="shared" si="556"/>
        <v>0</v>
      </c>
    </row>
    <row r="5573" spans="1:68" ht="11.1" hidden="1" customHeight="1" outlineLevel="2" x14ac:dyDescent="0.2">
      <c r="A5573" s="10"/>
      <c r="B5573" s="18"/>
      <c r="C5573" s="18"/>
      <c r="D5573" s="18"/>
      <c r="E5573" s="23" t="s">
        <v>4898</v>
      </c>
      <c r="F5573" s="208">
        <v>5.5</v>
      </c>
      <c r="G5573" s="208">
        <v>3.6739999999999999</v>
      </c>
      <c r="H5573" s="208">
        <v>3.2429999999999999</v>
      </c>
      <c r="I5573" s="239">
        <v>2.3460000000000001</v>
      </c>
      <c r="J5573" s="239"/>
      <c r="K5573" s="208">
        <v>1.585</v>
      </c>
      <c r="L5573" s="208">
        <v>0.184</v>
      </c>
      <c r="M5573" s="208">
        <v>7.0000000000000007E-2</v>
      </c>
      <c r="N5573" s="208">
        <v>9.0999999999999998E-2</v>
      </c>
      <c r="O5573" s="208">
        <v>1.337</v>
      </c>
      <c r="P5573" s="208">
        <v>3.2149999999999999</v>
      </c>
      <c r="Q5573" s="208">
        <v>4.7220000000000004</v>
      </c>
      <c r="R5573" s="208">
        <v>8.6890000000000001</v>
      </c>
      <c r="S5573" s="208">
        <v>4.008</v>
      </c>
      <c r="T5573" s="208">
        <v>6.407</v>
      </c>
      <c r="U5573" s="208">
        <v>3.9279999999999999</v>
      </c>
      <c r="V5573" s="208">
        <v>2.347</v>
      </c>
      <c r="W5573" s="208">
        <v>1.611</v>
      </c>
      <c r="X5573" s="208">
        <v>7.0999999999999994E-2</v>
      </c>
      <c r="Y5573" s="24"/>
      <c r="Z5573" s="208">
        <v>0.38900000000000001</v>
      </c>
      <c r="AA5573" s="208">
        <v>1.2949999999999999</v>
      </c>
      <c r="AB5573" s="208">
        <v>2.5910000000000002</v>
      </c>
      <c r="AC5573" s="208">
        <v>4.8079999999999998</v>
      </c>
      <c r="AD5573" s="208">
        <v>6.4119999999999999</v>
      </c>
      <c r="AE5573" s="208">
        <v>5.4139999999999997</v>
      </c>
      <c r="AF5573" s="208">
        <v>5.7370000000000001</v>
      </c>
      <c r="AG5573" s="208">
        <v>3.391</v>
      </c>
      <c r="AH5573" s="208">
        <v>2.5630000000000002</v>
      </c>
      <c r="AI5573" s="208">
        <v>2.0350000000000001</v>
      </c>
      <c r="AJ5573" s="208">
        <v>0.13100000000000001</v>
      </c>
      <c r="AK5573" s="208">
        <v>8.0000000000000002E-3</v>
      </c>
      <c r="AL5573" s="24"/>
      <c r="AM5573" s="24"/>
      <c r="AN5573" s="208">
        <v>4.4390000000000001</v>
      </c>
      <c r="AO5573" s="208">
        <v>5.3239999999999998</v>
      </c>
      <c r="AP5573" s="208">
        <v>6.98</v>
      </c>
      <c r="AQ5573" s="208">
        <v>6.3390000000000004</v>
      </c>
      <c r="AR5573" s="208">
        <v>4.8250000000000002</v>
      </c>
      <c r="AS5573" s="208">
        <v>4.32</v>
      </c>
      <c r="AT5573" s="208">
        <v>2.5489999999999999</v>
      </c>
      <c r="AU5573" s="208">
        <v>0.33700000000000002</v>
      </c>
      <c r="AV5573" s="24"/>
      <c r="AW5573" s="24"/>
      <c r="AX5573" s="24"/>
      <c r="AY5573" s="208">
        <v>1.4370000000000001</v>
      </c>
      <c r="AZ5573" s="208">
        <v>1.9870000000000001</v>
      </c>
      <c r="BA5573" s="208">
        <v>3.706</v>
      </c>
      <c r="BB5573" s="21">
        <f t="shared" si="559"/>
        <v>8.6890000000000001</v>
      </c>
      <c r="BC5573" s="21"/>
      <c r="BD5573" s="22">
        <f t="shared" si="557"/>
        <v>11.678763440860216</v>
      </c>
      <c r="BE5573" s="21"/>
      <c r="BG5573" s="10"/>
      <c r="BH5573" s="21">
        <f t="shared" si="558"/>
        <v>0</v>
      </c>
      <c r="BI5573" s="22">
        <f t="shared" si="558"/>
        <v>8.6890000000000005E-3</v>
      </c>
      <c r="BJ5573" s="21"/>
      <c r="BK5573" s="21">
        <v>0</v>
      </c>
      <c r="BL5573" s="22">
        <v>2.6067E-2</v>
      </c>
      <c r="BM5573" s="21"/>
      <c r="BN5573" s="21">
        <f t="shared" si="556"/>
        <v>0</v>
      </c>
      <c r="BO5573" s="22">
        <f t="shared" si="556"/>
        <v>0.104268</v>
      </c>
      <c r="BP5573" s="21">
        <f t="shared" si="556"/>
        <v>0</v>
      </c>
    </row>
    <row r="5574" spans="1:68" ht="11.1" hidden="1" customHeight="1" outlineLevel="1" collapsed="1" x14ac:dyDescent="0.2">
      <c r="A5574" s="10"/>
      <c r="B5574" s="18"/>
      <c r="C5574" s="18"/>
      <c r="D5574" s="18"/>
      <c r="E5574" s="19" t="s">
        <v>4899</v>
      </c>
      <c r="F5574" s="20"/>
      <c r="G5574" s="20"/>
      <c r="H5574" s="20"/>
      <c r="I5574" s="20"/>
      <c r="J5574" s="20"/>
      <c r="K5574" s="20"/>
      <c r="L5574" s="20"/>
      <c r="M5574" s="20"/>
      <c r="N5574" s="20"/>
      <c r="O5574" s="20"/>
      <c r="P5574" s="20"/>
      <c r="Q5574" s="20"/>
      <c r="R5574" s="20"/>
      <c r="S5574" s="20"/>
      <c r="T5574" s="20"/>
      <c r="U5574" s="20"/>
      <c r="V5574" s="20"/>
      <c r="W5574" s="20"/>
      <c r="X5574" s="20"/>
      <c r="Y5574" s="20"/>
      <c r="Z5574" s="20"/>
      <c r="AA5574" s="20"/>
      <c r="AB5574" s="20"/>
      <c r="AC5574" s="20"/>
      <c r="AD5574" s="20"/>
      <c r="AE5574" s="20"/>
      <c r="AF5574" s="20"/>
      <c r="AG5574" s="20"/>
      <c r="AH5574" s="20"/>
      <c r="AI5574" s="20"/>
      <c r="AJ5574" s="20"/>
      <c r="AK5574" s="20"/>
      <c r="AL5574" s="20"/>
      <c r="AM5574" s="20"/>
      <c r="AN5574" s="20"/>
      <c r="AO5574" s="20"/>
      <c r="AP5574" s="209">
        <v>1.8080000000000001</v>
      </c>
      <c r="AQ5574" s="209">
        <v>2.6560000000000001</v>
      </c>
      <c r="AR5574" s="209">
        <v>1.014</v>
      </c>
      <c r="AS5574" s="209">
        <v>0.86099999999999999</v>
      </c>
      <c r="AT5574" s="209">
        <v>1.0900000000000001</v>
      </c>
      <c r="AU5574" s="209">
        <v>0.11799999999999999</v>
      </c>
      <c r="AV5574" s="20"/>
      <c r="AW5574" s="20"/>
      <c r="AX5574" s="20"/>
      <c r="AY5574" s="20"/>
      <c r="AZ5574" s="209">
        <v>0.39200000000000002</v>
      </c>
      <c r="BA5574" s="209">
        <v>0.51300000000000001</v>
      </c>
      <c r="BB5574" s="21">
        <f t="shared" si="559"/>
        <v>2.6560000000000001</v>
      </c>
      <c r="BC5574" s="21">
        <f>BF5574</f>
        <v>7.04</v>
      </c>
      <c r="BD5574" s="22">
        <f t="shared" si="557"/>
        <v>3.56989247311828</v>
      </c>
      <c r="BE5574" s="21">
        <f>BC5574-BD5574</f>
        <v>3.4701075268817201</v>
      </c>
      <c r="BF5574" s="2">
        <v>7.04</v>
      </c>
      <c r="BG5574" s="10">
        <v>6</v>
      </c>
      <c r="BH5574" s="21">
        <f t="shared" si="558"/>
        <v>5.2377600000000002E-3</v>
      </c>
      <c r="BI5574" s="22">
        <f t="shared" si="558"/>
        <v>2.6560000000000004E-3</v>
      </c>
      <c r="BJ5574" s="21">
        <f>BH5574-BI5574</f>
        <v>2.5817599999999998E-3</v>
      </c>
      <c r="BK5574" s="21">
        <v>1.571328E-2</v>
      </c>
      <c r="BL5574" s="22">
        <v>7.9680000000000011E-3</v>
      </c>
      <c r="BM5574" s="21">
        <v>7.7452799999999985E-3</v>
      </c>
      <c r="BN5574" s="21">
        <f t="shared" si="556"/>
        <v>6.2853119999999998E-2</v>
      </c>
      <c r="BO5574" s="22">
        <f t="shared" si="556"/>
        <v>3.1872000000000004E-2</v>
      </c>
      <c r="BP5574" s="21">
        <f t="shared" si="556"/>
        <v>3.0981119999999994E-2</v>
      </c>
    </row>
    <row r="5575" spans="1:68" ht="11.1" hidden="1" customHeight="1" outlineLevel="2" x14ac:dyDescent="0.2">
      <c r="A5575" s="10"/>
      <c r="B5575" s="18"/>
      <c r="C5575" s="18"/>
      <c r="D5575" s="18"/>
      <c r="E5575" s="23" t="s">
        <v>4900</v>
      </c>
      <c r="F5575" s="24"/>
      <c r="G5575" s="24"/>
      <c r="H5575" s="24"/>
      <c r="I5575" s="24"/>
      <c r="J5575" s="24"/>
      <c r="K5575" s="24"/>
      <c r="L5575" s="24"/>
      <c r="M5575" s="24"/>
      <c r="N5575" s="24"/>
      <c r="O5575" s="24"/>
      <c r="P5575" s="24"/>
      <c r="Q5575" s="24"/>
      <c r="R5575" s="24"/>
      <c r="S5575" s="24"/>
      <c r="T5575" s="24"/>
      <c r="U5575" s="24"/>
      <c r="V5575" s="24"/>
      <c r="W5575" s="24"/>
      <c r="X5575" s="24"/>
      <c r="Y5575" s="24"/>
      <c r="Z5575" s="24"/>
      <c r="AA5575" s="24"/>
      <c r="AB5575" s="24"/>
      <c r="AC5575" s="24"/>
      <c r="AD5575" s="24"/>
      <c r="AE5575" s="24"/>
      <c r="AF5575" s="24"/>
      <c r="AG5575" s="24"/>
      <c r="AH5575" s="24"/>
      <c r="AI5575" s="24"/>
      <c r="AJ5575" s="24"/>
      <c r="AK5575" s="24"/>
      <c r="AL5575" s="24"/>
      <c r="AM5575" s="24"/>
      <c r="AN5575" s="24"/>
      <c r="AO5575" s="24"/>
      <c r="AP5575" s="208">
        <v>1.8080000000000001</v>
      </c>
      <c r="AQ5575" s="208">
        <v>2.6560000000000001</v>
      </c>
      <c r="AR5575" s="208">
        <v>1.014</v>
      </c>
      <c r="AS5575" s="208">
        <v>0.86099999999999999</v>
      </c>
      <c r="AT5575" s="208">
        <v>1.0900000000000001</v>
      </c>
      <c r="AU5575" s="208">
        <v>0.11799999999999999</v>
      </c>
      <c r="AV5575" s="24"/>
      <c r="AW5575" s="24"/>
      <c r="AX5575" s="24"/>
      <c r="AY5575" s="24"/>
      <c r="AZ5575" s="208">
        <v>0.39200000000000002</v>
      </c>
      <c r="BA5575" s="208">
        <v>0.51300000000000001</v>
      </c>
      <c r="BB5575" s="21">
        <f t="shared" si="559"/>
        <v>2.6560000000000001</v>
      </c>
      <c r="BC5575" s="21"/>
      <c r="BD5575" s="22">
        <f t="shared" si="557"/>
        <v>3.56989247311828</v>
      </c>
      <c r="BE5575" s="21"/>
      <c r="BG5575" s="10"/>
      <c r="BH5575" s="21">
        <f t="shared" si="558"/>
        <v>0</v>
      </c>
      <c r="BI5575" s="22">
        <f t="shared" si="558"/>
        <v>2.6560000000000004E-3</v>
      </c>
      <c r="BJ5575" s="21"/>
      <c r="BK5575" s="21">
        <v>0</v>
      </c>
      <c r="BL5575" s="22">
        <v>7.9680000000000011E-3</v>
      </c>
      <c r="BM5575" s="21"/>
      <c r="BN5575" s="21">
        <f t="shared" si="556"/>
        <v>0</v>
      </c>
      <c r="BO5575" s="22">
        <f t="shared" si="556"/>
        <v>3.1872000000000004E-2</v>
      </c>
      <c r="BP5575" s="21">
        <f t="shared" si="556"/>
        <v>0</v>
      </c>
    </row>
    <row r="5576" spans="1:68" ht="11.1" hidden="1" customHeight="1" outlineLevel="1" collapsed="1" x14ac:dyDescent="0.2">
      <c r="A5576" s="10"/>
      <c r="B5576" s="18"/>
      <c r="C5576" s="18"/>
      <c r="D5576" s="18"/>
      <c r="E5576" s="19" t="s">
        <v>4901</v>
      </c>
      <c r="F5576" s="20"/>
      <c r="G5576" s="209">
        <v>7.0019999999999998</v>
      </c>
      <c r="H5576" s="209">
        <v>1.282</v>
      </c>
      <c r="I5576" s="240">
        <v>1.2649999999999999</v>
      </c>
      <c r="J5576" s="240"/>
      <c r="K5576" s="209">
        <v>0.62</v>
      </c>
      <c r="L5576" s="209">
        <v>0.252</v>
      </c>
      <c r="M5576" s="209">
        <v>0.441</v>
      </c>
      <c r="N5576" s="209">
        <v>0.373</v>
      </c>
      <c r="O5576" s="209">
        <v>0.03</v>
      </c>
      <c r="P5576" s="209">
        <v>0.68100000000000005</v>
      </c>
      <c r="Q5576" s="209">
        <v>1.5</v>
      </c>
      <c r="R5576" s="209">
        <v>1.75</v>
      </c>
      <c r="S5576" s="209">
        <v>2.0339999999999998</v>
      </c>
      <c r="T5576" s="209">
        <v>1.841</v>
      </c>
      <c r="U5576" s="209">
        <v>1.3480000000000001</v>
      </c>
      <c r="V5576" s="209">
        <v>1.306</v>
      </c>
      <c r="W5576" s="209">
        <v>0.375</v>
      </c>
      <c r="X5576" s="209">
        <v>0.245</v>
      </c>
      <c r="Y5576" s="209">
        <v>0.25600000000000001</v>
      </c>
      <c r="Z5576" s="209">
        <v>0.214</v>
      </c>
      <c r="AA5576" s="209">
        <v>0.24399999999999999</v>
      </c>
      <c r="AB5576" s="20"/>
      <c r="AC5576" s="209">
        <v>2.6360000000000001</v>
      </c>
      <c r="AD5576" s="209">
        <v>2.4660000000000002</v>
      </c>
      <c r="AE5576" s="209">
        <v>2.1680000000000001</v>
      </c>
      <c r="AF5576" s="209">
        <v>2.2269999999999999</v>
      </c>
      <c r="AG5576" s="209">
        <v>1.0649999999999999</v>
      </c>
      <c r="AH5576" s="209">
        <v>0.626</v>
      </c>
      <c r="AI5576" s="209">
        <v>0.309</v>
      </c>
      <c r="AJ5576" s="209">
        <v>0.17</v>
      </c>
      <c r="AK5576" s="209">
        <v>5.8999999999999997E-2</v>
      </c>
      <c r="AL5576" s="209">
        <v>7.2999999999999995E-2</v>
      </c>
      <c r="AM5576" s="209">
        <v>0.255</v>
      </c>
      <c r="AN5576" s="209">
        <v>0.73199999999999998</v>
      </c>
      <c r="AO5576" s="209">
        <v>1.661</v>
      </c>
      <c r="AP5576" s="209">
        <v>2.4580000000000002</v>
      </c>
      <c r="AQ5576" s="209">
        <v>2.004</v>
      </c>
      <c r="AR5576" s="209">
        <v>2.0030000000000001</v>
      </c>
      <c r="AS5576" s="209">
        <v>1.8839999999999999</v>
      </c>
      <c r="AT5576" s="209">
        <v>0.81599999999999995</v>
      </c>
      <c r="AU5576" s="209">
        <v>0.48</v>
      </c>
      <c r="AV5576" s="209">
        <v>0.108</v>
      </c>
      <c r="AW5576" s="209">
        <v>5.2999999999999999E-2</v>
      </c>
      <c r="AX5576" s="20"/>
      <c r="AY5576" s="209">
        <v>0.15</v>
      </c>
      <c r="AZ5576" s="209">
        <v>0.749</v>
      </c>
      <c r="BA5576" s="209">
        <v>1.3380000000000001</v>
      </c>
      <c r="BB5576" s="21">
        <f t="shared" si="559"/>
        <v>7.0019999999999998</v>
      </c>
      <c r="BC5576" s="21">
        <f>BD5576</f>
        <v>9.4112903225806441</v>
      </c>
      <c r="BD5576" s="22">
        <f t="shared" si="557"/>
        <v>9.4112903225806441</v>
      </c>
      <c r="BE5576" s="21">
        <f>BC5576-BD5576</f>
        <v>0</v>
      </c>
      <c r="BF5576" s="2">
        <v>6.15</v>
      </c>
      <c r="BG5576" s="10">
        <v>6</v>
      </c>
      <c r="BH5576" s="21">
        <f t="shared" si="558"/>
        <v>7.0019999999999987E-3</v>
      </c>
      <c r="BI5576" s="22">
        <f t="shared" si="558"/>
        <v>7.0019999999999987E-3</v>
      </c>
      <c r="BJ5576" s="21">
        <f>BH5576-BI5576</f>
        <v>0</v>
      </c>
      <c r="BK5576" s="21">
        <v>2.1005999999999997E-2</v>
      </c>
      <c r="BL5576" s="22">
        <v>2.1005999999999997E-2</v>
      </c>
      <c r="BM5576" s="21">
        <v>0</v>
      </c>
      <c r="BN5576" s="21">
        <f t="shared" si="556"/>
        <v>8.4023999999999988E-2</v>
      </c>
      <c r="BO5576" s="22">
        <f t="shared" si="556"/>
        <v>8.4023999999999988E-2</v>
      </c>
      <c r="BP5576" s="21">
        <f t="shared" si="556"/>
        <v>0</v>
      </c>
    </row>
    <row r="5577" spans="1:68" ht="11.1" hidden="1" customHeight="1" outlineLevel="2" x14ac:dyDescent="0.2">
      <c r="A5577" s="10"/>
      <c r="B5577" s="18"/>
      <c r="C5577" s="18"/>
      <c r="D5577" s="18"/>
      <c r="E5577" s="23" t="s">
        <v>4902</v>
      </c>
      <c r="F5577" s="24"/>
      <c r="G5577" s="208">
        <v>7.0019999999999998</v>
      </c>
      <c r="H5577" s="208">
        <v>1.282</v>
      </c>
      <c r="I5577" s="239">
        <v>1.2649999999999999</v>
      </c>
      <c r="J5577" s="239"/>
      <c r="K5577" s="208">
        <v>0.62</v>
      </c>
      <c r="L5577" s="208">
        <v>0.252</v>
      </c>
      <c r="M5577" s="208">
        <v>0.441</v>
      </c>
      <c r="N5577" s="208">
        <v>0.373</v>
      </c>
      <c r="O5577" s="208">
        <v>0.03</v>
      </c>
      <c r="P5577" s="208">
        <v>0.68100000000000005</v>
      </c>
      <c r="Q5577" s="208">
        <v>1.5</v>
      </c>
      <c r="R5577" s="208">
        <v>1.75</v>
      </c>
      <c r="S5577" s="208">
        <v>2.0339999999999998</v>
      </c>
      <c r="T5577" s="208">
        <v>1.841</v>
      </c>
      <c r="U5577" s="208">
        <v>1.3480000000000001</v>
      </c>
      <c r="V5577" s="208">
        <v>1.306</v>
      </c>
      <c r="W5577" s="208">
        <v>0.375</v>
      </c>
      <c r="X5577" s="208">
        <v>0.245</v>
      </c>
      <c r="Y5577" s="208">
        <v>0.25600000000000001</v>
      </c>
      <c r="Z5577" s="208">
        <v>0.214</v>
      </c>
      <c r="AA5577" s="208">
        <v>0.24399999999999999</v>
      </c>
      <c r="AB5577" s="24"/>
      <c r="AC5577" s="208">
        <v>2.6360000000000001</v>
      </c>
      <c r="AD5577" s="208">
        <v>2.4660000000000002</v>
      </c>
      <c r="AE5577" s="208">
        <v>2.1680000000000001</v>
      </c>
      <c r="AF5577" s="208">
        <v>2.2269999999999999</v>
      </c>
      <c r="AG5577" s="208">
        <v>1.0649999999999999</v>
      </c>
      <c r="AH5577" s="208">
        <v>0.626</v>
      </c>
      <c r="AI5577" s="208">
        <v>0.309</v>
      </c>
      <c r="AJ5577" s="208">
        <v>0.17</v>
      </c>
      <c r="AK5577" s="208">
        <v>5.8999999999999997E-2</v>
      </c>
      <c r="AL5577" s="208">
        <v>7.2999999999999995E-2</v>
      </c>
      <c r="AM5577" s="208">
        <v>0.255</v>
      </c>
      <c r="AN5577" s="208">
        <v>0.73199999999999998</v>
      </c>
      <c r="AO5577" s="208">
        <v>1.661</v>
      </c>
      <c r="AP5577" s="208">
        <v>2.4580000000000002</v>
      </c>
      <c r="AQ5577" s="208">
        <v>2.004</v>
      </c>
      <c r="AR5577" s="208">
        <v>2.0030000000000001</v>
      </c>
      <c r="AS5577" s="208">
        <v>1.8839999999999999</v>
      </c>
      <c r="AT5577" s="208">
        <v>0.81599999999999995</v>
      </c>
      <c r="AU5577" s="208">
        <v>0.48</v>
      </c>
      <c r="AV5577" s="208">
        <v>0.108</v>
      </c>
      <c r="AW5577" s="208">
        <v>5.2999999999999999E-2</v>
      </c>
      <c r="AX5577" s="24"/>
      <c r="AY5577" s="208">
        <v>0.15</v>
      </c>
      <c r="AZ5577" s="208">
        <v>0.749</v>
      </c>
      <c r="BA5577" s="208">
        <v>1.3380000000000001</v>
      </c>
      <c r="BB5577" s="21">
        <f t="shared" si="559"/>
        <v>7.0019999999999998</v>
      </c>
      <c r="BC5577" s="21"/>
      <c r="BD5577" s="22">
        <f t="shared" si="557"/>
        <v>9.4112903225806441</v>
      </c>
      <c r="BE5577" s="21"/>
      <c r="BG5577" s="10"/>
      <c r="BH5577" s="21">
        <f t="shared" si="558"/>
        <v>0</v>
      </c>
      <c r="BI5577" s="22">
        <f t="shared" si="558"/>
        <v>7.0019999999999987E-3</v>
      </c>
      <c r="BJ5577" s="21"/>
      <c r="BK5577" s="21">
        <v>0</v>
      </c>
      <c r="BL5577" s="22">
        <v>2.1005999999999997E-2</v>
      </c>
      <c r="BM5577" s="21"/>
      <c r="BN5577" s="21">
        <f t="shared" si="556"/>
        <v>0</v>
      </c>
      <c r="BO5577" s="22">
        <f t="shared" si="556"/>
        <v>8.4023999999999988E-2</v>
      </c>
      <c r="BP5577" s="21">
        <f t="shared" si="556"/>
        <v>0</v>
      </c>
    </row>
    <row r="5578" spans="1:68" ht="11.1" hidden="1" customHeight="1" outlineLevel="1" collapsed="1" x14ac:dyDescent="0.2">
      <c r="A5578" s="10"/>
      <c r="B5578" s="18"/>
      <c r="C5578" s="18"/>
      <c r="D5578" s="18"/>
      <c r="E5578" s="19" t="s">
        <v>1472</v>
      </c>
      <c r="F5578" s="20"/>
      <c r="G5578" s="20"/>
      <c r="H5578" s="20"/>
      <c r="I5578" s="20"/>
      <c r="J5578" s="20"/>
      <c r="K5578" s="20"/>
      <c r="L5578" s="20"/>
      <c r="M5578" s="20"/>
      <c r="N5578" s="20"/>
      <c r="O5578" s="20"/>
      <c r="P5578" s="20"/>
      <c r="Q5578" s="20"/>
      <c r="R5578" s="20"/>
      <c r="S5578" s="20"/>
      <c r="T5578" s="20"/>
      <c r="U5578" s="20"/>
      <c r="V5578" s="20"/>
      <c r="W5578" s="20"/>
      <c r="X5578" s="20"/>
      <c r="Y5578" s="20"/>
      <c r="Z5578" s="20"/>
      <c r="AA5578" s="20"/>
      <c r="AB5578" s="20"/>
      <c r="AC5578" s="20"/>
      <c r="AD5578" s="20"/>
      <c r="AE5578" s="20"/>
      <c r="AF5578" s="20"/>
      <c r="AG5578" s="20"/>
      <c r="AH5578" s="20"/>
      <c r="AI5578" s="20"/>
      <c r="AJ5578" s="20"/>
      <c r="AK5578" s="20"/>
      <c r="AL5578" s="20"/>
      <c r="AM5578" s="20"/>
      <c r="AN5578" s="20"/>
      <c r="AO5578" s="20"/>
      <c r="AP5578" s="20"/>
      <c r="AQ5578" s="20"/>
      <c r="AR5578" s="20"/>
      <c r="AS5578" s="20"/>
      <c r="AT5578" s="20"/>
      <c r="AU5578" s="209">
        <v>1.722</v>
      </c>
      <c r="AV5578" s="20"/>
      <c r="AW5578" s="20"/>
      <c r="AX5578" s="20"/>
      <c r="AY5578" s="209">
        <v>1.3240000000000001</v>
      </c>
      <c r="AZ5578" s="209">
        <v>1.802</v>
      </c>
      <c r="BA5578" s="209">
        <v>3.3820000000000001</v>
      </c>
      <c r="BB5578" s="56">
        <f>BB5579+BB5580+BB5581+BB5582</f>
        <v>12.548999999999999</v>
      </c>
      <c r="BC5578" s="21">
        <f>BF5578</f>
        <v>22.36</v>
      </c>
      <c r="BD5578" s="22">
        <f t="shared" si="557"/>
        <v>16.866935483870968</v>
      </c>
      <c r="BE5578" s="21">
        <f>BC5578-BD5578</f>
        <v>5.4930645161290315</v>
      </c>
      <c r="BF5578" s="2">
        <v>22.36</v>
      </c>
      <c r="BG5578" s="10">
        <v>6</v>
      </c>
      <c r="BH5578" s="21">
        <f t="shared" si="558"/>
        <v>1.6635839999999999E-2</v>
      </c>
      <c r="BI5578" s="22">
        <f t="shared" si="558"/>
        <v>1.2548999999999999E-2</v>
      </c>
      <c r="BJ5578" s="21">
        <f>BH5578-BI5578</f>
        <v>4.0868399999999996E-3</v>
      </c>
      <c r="BK5578" s="21">
        <v>4.9907519999999997E-2</v>
      </c>
      <c r="BL5578" s="22">
        <v>1.0146000000000001E-2</v>
      </c>
      <c r="BM5578" s="21">
        <v>3.9761519999999995E-2</v>
      </c>
      <c r="BN5578" s="21">
        <f t="shared" si="556"/>
        <v>0.19963007999999999</v>
      </c>
      <c r="BO5578" s="22">
        <f t="shared" si="556"/>
        <v>4.0584000000000002E-2</v>
      </c>
      <c r="BP5578" s="21">
        <f t="shared" si="556"/>
        <v>0.15904607999999998</v>
      </c>
    </row>
    <row r="5579" spans="1:68" ht="11.1" hidden="1" customHeight="1" outlineLevel="2" x14ac:dyDescent="0.2">
      <c r="A5579" s="10"/>
      <c r="B5579" s="18"/>
      <c r="C5579" s="18"/>
      <c r="D5579" s="18"/>
      <c r="E5579" s="23" t="s">
        <v>4903</v>
      </c>
      <c r="F5579" s="24"/>
      <c r="G5579" s="24"/>
      <c r="H5579" s="24"/>
      <c r="I5579" s="24"/>
      <c r="J5579" s="24"/>
      <c r="K5579" s="24"/>
      <c r="L5579" s="24"/>
      <c r="M5579" s="24"/>
      <c r="N5579" s="24"/>
      <c r="O5579" s="24"/>
      <c r="P5579" s="24"/>
      <c r="Q5579" s="24"/>
      <c r="R5579" s="24"/>
      <c r="S5579" s="24"/>
      <c r="T5579" s="24"/>
      <c r="U5579" s="24"/>
      <c r="V5579" s="24"/>
      <c r="W5579" s="24"/>
      <c r="X5579" s="24"/>
      <c r="Y5579" s="24"/>
      <c r="Z5579" s="24"/>
      <c r="AA5579" s="24"/>
      <c r="AB5579" s="24"/>
      <c r="AC5579" s="24"/>
      <c r="AD5579" s="24"/>
      <c r="AE5579" s="24"/>
      <c r="AF5579" s="24"/>
      <c r="AG5579" s="24"/>
      <c r="AH5579" s="24"/>
      <c r="AI5579" s="24"/>
      <c r="AJ5579" s="24"/>
      <c r="AK5579" s="24"/>
      <c r="AL5579" s="24"/>
      <c r="AM5579" s="24"/>
      <c r="AN5579" s="24"/>
      <c r="AO5579" s="24"/>
      <c r="AP5579" s="24"/>
      <c r="AQ5579" s="24"/>
      <c r="AR5579" s="24"/>
      <c r="AS5579" s="24"/>
      <c r="AT5579" s="24"/>
      <c r="AU5579" s="208">
        <v>0.32400000000000001</v>
      </c>
      <c r="AV5579" s="24"/>
      <c r="AW5579" s="24"/>
      <c r="AX5579" s="24"/>
      <c r="AY5579" s="208">
        <v>0.46</v>
      </c>
      <c r="AZ5579" s="208">
        <v>0.39200000000000002</v>
      </c>
      <c r="BA5579" s="208">
        <v>0.56299999999999994</v>
      </c>
      <c r="BB5579" s="21">
        <f t="shared" si="559"/>
        <v>0.56299999999999994</v>
      </c>
      <c r="BC5579" s="21"/>
      <c r="BD5579" s="22">
        <f t="shared" si="557"/>
        <v>0.75672043010752676</v>
      </c>
      <c r="BE5579" s="21"/>
      <c r="BG5579" s="10"/>
      <c r="BH5579" s="21">
        <f t="shared" si="558"/>
        <v>0</v>
      </c>
      <c r="BI5579" s="22">
        <f t="shared" si="558"/>
        <v>5.6299999999999992E-4</v>
      </c>
      <c r="BJ5579" s="21"/>
      <c r="BK5579" s="21">
        <v>0</v>
      </c>
      <c r="BL5579" s="22">
        <v>1.6889999999999997E-3</v>
      </c>
      <c r="BM5579" s="21"/>
      <c r="BN5579" s="21">
        <f t="shared" si="556"/>
        <v>0</v>
      </c>
      <c r="BO5579" s="22">
        <f t="shared" si="556"/>
        <v>6.755999999999999E-3</v>
      </c>
      <c r="BP5579" s="21">
        <f t="shared" si="556"/>
        <v>0</v>
      </c>
    </row>
    <row r="5580" spans="1:68" ht="11.1" hidden="1" customHeight="1" outlineLevel="2" x14ac:dyDescent="0.2">
      <c r="A5580" s="10"/>
      <c r="B5580" s="18"/>
      <c r="C5580" s="18"/>
      <c r="D5580" s="18"/>
      <c r="E5580" s="23" t="s">
        <v>4904</v>
      </c>
      <c r="F5580" s="24"/>
      <c r="G5580" s="24"/>
      <c r="H5580" s="24"/>
      <c r="I5580" s="24"/>
      <c r="J5580" s="24"/>
      <c r="K5580" s="24"/>
      <c r="L5580" s="24"/>
      <c r="M5580" s="24"/>
      <c r="N5580" s="24"/>
      <c r="O5580" s="24"/>
      <c r="P5580" s="24"/>
      <c r="Q5580" s="24"/>
      <c r="R5580" s="24"/>
      <c r="S5580" s="24"/>
      <c r="T5580" s="24"/>
      <c r="U5580" s="24"/>
      <c r="V5580" s="24"/>
      <c r="W5580" s="24"/>
      <c r="X5580" s="24"/>
      <c r="Y5580" s="24"/>
      <c r="Z5580" s="24"/>
      <c r="AA5580" s="24"/>
      <c r="AB5580" s="24"/>
      <c r="AC5580" s="24"/>
      <c r="AD5580" s="24"/>
      <c r="AE5580" s="24"/>
      <c r="AF5580" s="24"/>
      <c r="AG5580" s="24"/>
      <c r="AH5580" s="24"/>
      <c r="AI5580" s="24"/>
      <c r="AJ5580" s="24"/>
      <c r="AK5580" s="24"/>
      <c r="AL5580" s="24"/>
      <c r="AM5580" s="24"/>
      <c r="AN5580" s="24"/>
      <c r="AO5580" s="24"/>
      <c r="AP5580" s="24"/>
      <c r="AQ5580" s="24"/>
      <c r="AR5580" s="24"/>
      <c r="AS5580" s="24"/>
      <c r="AT5580" s="24"/>
      <c r="AU5580" s="208">
        <v>1.3979999999999999</v>
      </c>
      <c r="AV5580" s="24"/>
      <c r="AW5580" s="24"/>
      <c r="AX5580" s="24"/>
      <c r="AY5580" s="208">
        <v>0.86399999999999999</v>
      </c>
      <c r="AZ5580" s="208">
        <v>1.41</v>
      </c>
      <c r="BA5580" s="208">
        <v>2.819</v>
      </c>
      <c r="BB5580" s="21">
        <f t="shared" si="559"/>
        <v>2.819</v>
      </c>
      <c r="BC5580" s="21"/>
      <c r="BD5580" s="22">
        <f t="shared" si="557"/>
        <v>3.788978494623656</v>
      </c>
      <c r="BE5580" s="21"/>
      <c r="BG5580" s="10"/>
      <c r="BH5580" s="21">
        <f t="shared" si="558"/>
        <v>0</v>
      </c>
      <c r="BI5580" s="22">
        <f t="shared" si="558"/>
        <v>2.8189999999999999E-3</v>
      </c>
      <c r="BJ5580" s="21"/>
      <c r="BK5580" s="21">
        <v>0</v>
      </c>
      <c r="BL5580" s="22">
        <v>8.4569999999999992E-3</v>
      </c>
      <c r="BM5580" s="21"/>
      <c r="BN5580" s="21">
        <f t="shared" si="556"/>
        <v>0</v>
      </c>
      <c r="BO5580" s="22">
        <f t="shared" si="556"/>
        <v>3.3827999999999997E-2</v>
      </c>
      <c r="BP5580" s="21">
        <f t="shared" si="556"/>
        <v>0</v>
      </c>
    </row>
    <row r="5581" spans="1:68" ht="11.1" hidden="1" customHeight="1" outlineLevel="2" x14ac:dyDescent="0.2">
      <c r="A5581" s="10"/>
      <c r="B5581" s="18"/>
      <c r="C5581" s="18"/>
      <c r="D5581" s="18"/>
      <c r="E5581" s="23" t="s">
        <v>4903</v>
      </c>
      <c r="F5581" s="208">
        <v>2.0089999999999999</v>
      </c>
      <c r="G5581" s="208">
        <v>1.54</v>
      </c>
      <c r="H5581" s="208">
        <v>1.1639999999999999</v>
      </c>
      <c r="I5581" s="239">
        <v>1.022</v>
      </c>
      <c r="J5581" s="239"/>
      <c r="K5581" s="24"/>
      <c r="L5581" s="24"/>
      <c r="M5581" s="24"/>
      <c r="N5581" s="24"/>
      <c r="O5581" s="208">
        <v>1.026</v>
      </c>
      <c r="P5581" s="208">
        <v>0.39400000000000002</v>
      </c>
      <c r="Q5581" s="208">
        <v>0.83099999999999996</v>
      </c>
      <c r="R5581" s="208">
        <v>0.85699999999999998</v>
      </c>
      <c r="S5581" s="208">
        <v>1.4490000000000001</v>
      </c>
      <c r="T5581" s="208">
        <v>1.64</v>
      </c>
      <c r="U5581" s="208">
        <v>1.111</v>
      </c>
      <c r="V5581" s="208">
        <v>1</v>
      </c>
      <c r="W5581" s="24"/>
      <c r="X5581" s="24"/>
      <c r="Y5581" s="24"/>
      <c r="Z5581" s="24"/>
      <c r="AA5581" s="24"/>
      <c r="AB5581" s="24"/>
      <c r="AC5581" s="208">
        <v>1.3380000000000001</v>
      </c>
      <c r="AD5581" s="208">
        <v>0.93899999999999995</v>
      </c>
      <c r="AE5581" s="208">
        <v>1.2669999999999999</v>
      </c>
      <c r="AF5581" s="208">
        <v>1.133</v>
      </c>
      <c r="AG5581" s="208">
        <v>0.83299999999999996</v>
      </c>
      <c r="AH5581" s="208">
        <v>0.45800000000000002</v>
      </c>
      <c r="AI5581" s="208">
        <v>0.36499999999999999</v>
      </c>
      <c r="AJ5581" s="24"/>
      <c r="AK5581" s="24"/>
      <c r="AL5581" s="24"/>
      <c r="AM5581" s="208">
        <v>0.52400000000000002</v>
      </c>
      <c r="AN5581" s="208">
        <v>0.26400000000000001</v>
      </c>
      <c r="AO5581" s="208">
        <v>0.73599999999999999</v>
      </c>
      <c r="AP5581" s="208">
        <v>1.3420000000000001</v>
      </c>
      <c r="AQ5581" s="208">
        <v>1.3080000000000001</v>
      </c>
      <c r="AR5581" s="208">
        <v>1.23</v>
      </c>
      <c r="AS5581" s="208">
        <v>0.872</v>
      </c>
      <c r="AT5581" s="208">
        <v>0.74299999999999999</v>
      </c>
      <c r="AU5581" s="24"/>
      <c r="AV5581" s="24"/>
      <c r="AW5581" s="24"/>
      <c r="AX5581" s="24"/>
      <c r="AY5581" s="24"/>
      <c r="AZ5581" s="24"/>
      <c r="BA5581" s="24"/>
      <c r="BB5581" s="21">
        <f t="shared" si="559"/>
        <v>2.0089999999999999</v>
      </c>
      <c r="BC5581" s="21"/>
      <c r="BD5581" s="22">
        <f t="shared" si="557"/>
        <v>2.700268817204301</v>
      </c>
      <c r="BE5581" s="21"/>
      <c r="BG5581" s="10"/>
      <c r="BH5581" s="21">
        <f t="shared" si="558"/>
        <v>0</v>
      </c>
      <c r="BI5581" s="22">
        <f t="shared" si="558"/>
        <v>2.0090000000000004E-3</v>
      </c>
      <c r="BJ5581" s="21"/>
      <c r="BK5581" s="21">
        <v>0</v>
      </c>
      <c r="BL5581" s="22">
        <v>6.0270000000000011E-3</v>
      </c>
      <c r="BM5581" s="21"/>
      <c r="BN5581" s="21">
        <f t="shared" si="556"/>
        <v>0</v>
      </c>
      <c r="BO5581" s="22">
        <f t="shared" si="556"/>
        <v>2.4108000000000004E-2</v>
      </c>
      <c r="BP5581" s="21">
        <f t="shared" si="556"/>
        <v>0</v>
      </c>
    </row>
    <row r="5582" spans="1:68" ht="11.1" hidden="1" customHeight="1" outlineLevel="2" x14ac:dyDescent="0.2">
      <c r="A5582" s="10"/>
      <c r="B5582" s="18"/>
      <c r="C5582" s="18"/>
      <c r="D5582" s="18"/>
      <c r="E5582" s="23" t="s">
        <v>4904</v>
      </c>
      <c r="F5582" s="208">
        <v>7.0679999999999996</v>
      </c>
      <c r="G5582" s="208">
        <v>4.6580000000000004</v>
      </c>
      <c r="H5582" s="208">
        <v>3.714</v>
      </c>
      <c r="I5582" s="239">
        <v>3.246</v>
      </c>
      <c r="J5582" s="239"/>
      <c r="K5582" s="208">
        <v>0.53100000000000003</v>
      </c>
      <c r="L5582" s="24"/>
      <c r="M5582" s="24"/>
      <c r="N5582" s="208">
        <v>0.10100000000000001</v>
      </c>
      <c r="O5582" s="208">
        <v>0.65800000000000003</v>
      </c>
      <c r="P5582" s="208">
        <v>1.9139999999999999</v>
      </c>
      <c r="Q5582" s="208">
        <v>3.5760000000000001</v>
      </c>
      <c r="R5582" s="208">
        <v>4.0190000000000001</v>
      </c>
      <c r="S5582" s="208">
        <v>6.48</v>
      </c>
      <c r="T5582" s="208">
        <v>6.2009999999999996</v>
      </c>
      <c r="U5582" s="208">
        <v>4.1639999999999997</v>
      </c>
      <c r="V5582" s="208">
        <v>3</v>
      </c>
      <c r="W5582" s="24"/>
      <c r="X5582" s="24"/>
      <c r="Y5582" s="24"/>
      <c r="Z5582" s="24"/>
      <c r="AA5582" s="24"/>
      <c r="AB5582" s="24"/>
      <c r="AC5582" s="208">
        <v>6.5730000000000004</v>
      </c>
      <c r="AD5582" s="208">
        <v>4.5979999999999999</v>
      </c>
      <c r="AE5582" s="208">
        <v>6.2629999999999999</v>
      </c>
      <c r="AF5582" s="208">
        <v>7.1580000000000004</v>
      </c>
      <c r="AG5582" s="208">
        <v>1.8740000000000001</v>
      </c>
      <c r="AH5582" s="208">
        <v>2.29</v>
      </c>
      <c r="AI5582" s="208">
        <v>0.91500000000000004</v>
      </c>
      <c r="AJ5582" s="24"/>
      <c r="AK5582" s="24"/>
      <c r="AL5582" s="24"/>
      <c r="AM5582" s="208">
        <v>1.149</v>
      </c>
      <c r="AN5582" s="208">
        <v>1.0509999999999999</v>
      </c>
      <c r="AO5582" s="208">
        <v>3.3530000000000002</v>
      </c>
      <c r="AP5582" s="208">
        <v>6.234</v>
      </c>
      <c r="AQ5582" s="208">
        <v>6.0679999999999996</v>
      </c>
      <c r="AR5582" s="208">
        <v>5.8</v>
      </c>
      <c r="AS5582" s="208">
        <v>4.5720000000000001</v>
      </c>
      <c r="AT5582" s="208">
        <v>3.5129999999999999</v>
      </c>
      <c r="AU5582" s="24"/>
      <c r="AV5582" s="24"/>
      <c r="AW5582" s="24"/>
      <c r="AX5582" s="24"/>
      <c r="AY5582" s="24"/>
      <c r="AZ5582" s="24"/>
      <c r="BA5582" s="24"/>
      <c r="BB5582" s="21">
        <f t="shared" si="559"/>
        <v>7.1580000000000004</v>
      </c>
      <c r="BC5582" s="21"/>
      <c r="BD5582" s="22">
        <f t="shared" si="557"/>
        <v>9.620967741935484</v>
      </c>
      <c r="BE5582" s="21"/>
      <c r="BG5582" s="10"/>
      <c r="BH5582" s="21">
        <f t="shared" si="558"/>
        <v>0</v>
      </c>
      <c r="BI5582" s="22">
        <f t="shared" si="558"/>
        <v>7.1580000000000003E-3</v>
      </c>
      <c r="BJ5582" s="21"/>
      <c r="BK5582" s="21">
        <v>0</v>
      </c>
      <c r="BL5582" s="22">
        <v>2.1474E-2</v>
      </c>
      <c r="BM5582" s="21"/>
      <c r="BN5582" s="21">
        <f t="shared" si="556"/>
        <v>0</v>
      </c>
      <c r="BO5582" s="22">
        <f t="shared" si="556"/>
        <v>8.5896E-2</v>
      </c>
      <c r="BP5582" s="21">
        <f t="shared" si="556"/>
        <v>0</v>
      </c>
    </row>
    <row r="5583" spans="1:68" ht="11.1" hidden="1" customHeight="1" outlineLevel="1" collapsed="1" x14ac:dyDescent="0.2">
      <c r="A5583" s="10"/>
      <c r="B5583" s="18"/>
      <c r="C5583" s="18"/>
      <c r="D5583" s="18"/>
      <c r="E5583" s="19" t="s">
        <v>4905</v>
      </c>
      <c r="F5583" s="209">
        <v>108.551</v>
      </c>
      <c r="G5583" s="209">
        <v>75.331000000000003</v>
      </c>
      <c r="H5583" s="209">
        <v>55.192</v>
      </c>
      <c r="I5583" s="240">
        <v>58.198</v>
      </c>
      <c r="J5583" s="240"/>
      <c r="K5583" s="209">
        <v>11.621</v>
      </c>
      <c r="L5583" s="20"/>
      <c r="M5583" s="20"/>
      <c r="N5583" s="20"/>
      <c r="O5583" s="20"/>
      <c r="P5583" s="209">
        <v>75.548000000000002</v>
      </c>
      <c r="Q5583" s="209">
        <v>80.546999999999997</v>
      </c>
      <c r="R5583" s="209">
        <v>90.864999999999995</v>
      </c>
      <c r="S5583" s="209">
        <v>97.048000000000002</v>
      </c>
      <c r="T5583" s="209">
        <v>82.367999999999995</v>
      </c>
      <c r="U5583" s="209">
        <v>68.331999999999994</v>
      </c>
      <c r="V5583" s="209">
        <v>33.555999999999997</v>
      </c>
      <c r="W5583" s="209">
        <v>15.702999999999999</v>
      </c>
      <c r="X5583" s="20"/>
      <c r="Y5583" s="209">
        <v>58.417999999999999</v>
      </c>
      <c r="Z5583" s="209">
        <v>17.202000000000002</v>
      </c>
      <c r="AA5583" s="209">
        <v>24.718</v>
      </c>
      <c r="AB5583" s="209">
        <v>56.996000000000002</v>
      </c>
      <c r="AC5583" s="209">
        <v>97.644000000000005</v>
      </c>
      <c r="AD5583" s="209">
        <v>169.89400000000001</v>
      </c>
      <c r="AE5583" s="209">
        <v>148.839</v>
      </c>
      <c r="AF5583" s="209">
        <v>140.761</v>
      </c>
      <c r="AG5583" s="209">
        <v>102.738</v>
      </c>
      <c r="AH5583" s="209">
        <v>46.91</v>
      </c>
      <c r="AI5583" s="209">
        <v>56.201000000000001</v>
      </c>
      <c r="AJ5583" s="209">
        <v>29.123999999999999</v>
      </c>
      <c r="AK5583" s="209">
        <v>29.132000000000001</v>
      </c>
      <c r="AL5583" s="209">
        <v>26.332999999999998</v>
      </c>
      <c r="AM5583" s="209">
        <v>19.527000000000001</v>
      </c>
      <c r="AN5583" s="209">
        <v>87.819000000000003</v>
      </c>
      <c r="AO5583" s="209">
        <v>126.923</v>
      </c>
      <c r="AP5583" s="209">
        <v>134.12700000000001</v>
      </c>
      <c r="AQ5583" s="209">
        <v>160.136</v>
      </c>
      <c r="AR5583" s="209">
        <v>140.32400000000001</v>
      </c>
      <c r="AS5583" s="209">
        <v>124.874</v>
      </c>
      <c r="AT5583" s="209">
        <v>71.355000000000004</v>
      </c>
      <c r="AU5583" s="209">
        <v>67.234999999999999</v>
      </c>
      <c r="AV5583" s="209">
        <v>19.687999999999999</v>
      </c>
      <c r="AW5583" s="209">
        <v>32.700000000000003</v>
      </c>
      <c r="AX5583" s="209">
        <v>18.956</v>
      </c>
      <c r="AY5583" s="209">
        <v>32.286000000000001</v>
      </c>
      <c r="AZ5583" s="209">
        <v>85.046999999999997</v>
      </c>
      <c r="BA5583" s="209">
        <v>115.544</v>
      </c>
      <c r="BB5583" s="56">
        <f>BB5584+BB5585+BB5586+BB5587+BB5588+BB5589+BB5590</f>
        <v>240.297</v>
      </c>
      <c r="BC5583" s="21">
        <f>BF5583</f>
        <v>588.72</v>
      </c>
      <c r="BD5583" s="22">
        <f t="shared" si="557"/>
        <v>322.97983870967744</v>
      </c>
      <c r="BE5583" s="21">
        <f>BC5583-BD5583</f>
        <v>265.74016129032259</v>
      </c>
      <c r="BF5583" s="2">
        <v>588.72</v>
      </c>
      <c r="BG5583" s="10">
        <v>5</v>
      </c>
      <c r="BH5583" s="21">
        <f t="shared" si="558"/>
        <v>0.43800768000000001</v>
      </c>
      <c r="BI5583" s="22">
        <f t="shared" si="558"/>
        <v>0.24029700000000001</v>
      </c>
      <c r="BJ5583" s="21">
        <f>BH5583-BI5583</f>
        <v>0.19771068</v>
      </c>
      <c r="BK5583" s="21">
        <v>1.3140230399999999</v>
      </c>
      <c r="BL5583" s="22">
        <v>0.72089100000000006</v>
      </c>
      <c r="BM5583" s="21">
        <v>0.59313203999999986</v>
      </c>
      <c r="BN5583" s="21">
        <f t="shared" si="556"/>
        <v>5.2560921599999997</v>
      </c>
      <c r="BO5583" s="22">
        <f t="shared" si="556"/>
        <v>2.8835640000000002</v>
      </c>
      <c r="BP5583" s="21">
        <f t="shared" si="556"/>
        <v>2.3725281599999994</v>
      </c>
    </row>
    <row r="5584" spans="1:68" ht="11.1" hidden="1" customHeight="1" outlineLevel="2" x14ac:dyDescent="0.2">
      <c r="A5584" s="10"/>
      <c r="B5584" s="18"/>
      <c r="C5584" s="18"/>
      <c r="D5584" s="18"/>
      <c r="E5584" s="23" t="s">
        <v>4906</v>
      </c>
      <c r="F5584" s="208">
        <v>52.091999999999999</v>
      </c>
      <c r="G5584" s="208">
        <v>39.183999999999997</v>
      </c>
      <c r="H5584" s="208">
        <v>26.263000000000002</v>
      </c>
      <c r="I5584" s="239">
        <v>30.465</v>
      </c>
      <c r="J5584" s="239"/>
      <c r="K5584" s="208">
        <v>6.968</v>
      </c>
      <c r="L5584" s="24"/>
      <c r="M5584" s="24"/>
      <c r="N5584" s="24"/>
      <c r="O5584" s="24"/>
      <c r="P5584" s="208">
        <v>39.545000000000002</v>
      </c>
      <c r="Q5584" s="208">
        <v>40.026000000000003</v>
      </c>
      <c r="R5584" s="208">
        <v>44.997999999999998</v>
      </c>
      <c r="S5584" s="208">
        <v>60.481000000000002</v>
      </c>
      <c r="T5584" s="208">
        <v>50.063000000000002</v>
      </c>
      <c r="U5584" s="208">
        <v>37.450000000000003</v>
      </c>
      <c r="V5584" s="208">
        <v>21.818999999999999</v>
      </c>
      <c r="W5584" s="208">
        <v>10.041</v>
      </c>
      <c r="X5584" s="24"/>
      <c r="Y5584" s="24"/>
      <c r="Z5584" s="24"/>
      <c r="AA5584" s="208">
        <v>2.5569999999999999</v>
      </c>
      <c r="AB5584" s="208">
        <v>30.295000000000002</v>
      </c>
      <c r="AC5584" s="208">
        <v>47.213000000000001</v>
      </c>
      <c r="AD5584" s="208">
        <v>49.351999999999997</v>
      </c>
      <c r="AE5584" s="208">
        <v>51.85</v>
      </c>
      <c r="AF5584" s="208">
        <v>41.054000000000002</v>
      </c>
      <c r="AG5584" s="208">
        <v>41.899000000000001</v>
      </c>
      <c r="AH5584" s="208">
        <v>7.5359999999999996</v>
      </c>
      <c r="AI5584" s="208">
        <v>14.986000000000001</v>
      </c>
      <c r="AJ5584" s="24"/>
      <c r="AK5584" s="24"/>
      <c r="AL5584" s="24"/>
      <c r="AM5584" s="24"/>
      <c r="AN5584" s="208">
        <v>31.449000000000002</v>
      </c>
      <c r="AO5584" s="208">
        <v>44.518999999999998</v>
      </c>
      <c r="AP5584" s="208">
        <v>39.194000000000003</v>
      </c>
      <c r="AQ5584" s="208">
        <v>60.06</v>
      </c>
      <c r="AR5584" s="208">
        <v>46.670999999999999</v>
      </c>
      <c r="AS5584" s="208">
        <v>41.365000000000002</v>
      </c>
      <c r="AT5584" s="208">
        <v>22.489000000000001</v>
      </c>
      <c r="AU5584" s="208">
        <v>10.685</v>
      </c>
      <c r="AV5584" s="24"/>
      <c r="AW5584" s="24"/>
      <c r="AX5584" s="24"/>
      <c r="AY5584" s="24"/>
      <c r="AZ5584" s="208">
        <v>38.770000000000003</v>
      </c>
      <c r="BA5584" s="208">
        <v>37.261000000000003</v>
      </c>
      <c r="BB5584" s="21">
        <f t="shared" si="559"/>
        <v>60.481000000000002</v>
      </c>
      <c r="BC5584" s="21"/>
      <c r="BD5584" s="22">
        <f t="shared" si="557"/>
        <v>81.291666666666671</v>
      </c>
      <c r="BE5584" s="21"/>
      <c r="BG5584" s="10"/>
      <c r="BH5584" s="21">
        <f t="shared" si="558"/>
        <v>0</v>
      </c>
      <c r="BI5584" s="22">
        <f t="shared" si="558"/>
        <v>6.0481E-2</v>
      </c>
      <c r="BJ5584" s="21"/>
      <c r="BK5584" s="21">
        <v>0</v>
      </c>
      <c r="BL5584" s="22">
        <v>0.18144299999999999</v>
      </c>
      <c r="BM5584" s="21"/>
      <c r="BN5584" s="21">
        <f t="shared" si="556"/>
        <v>0</v>
      </c>
      <c r="BO5584" s="22">
        <f t="shared" si="556"/>
        <v>0.72577199999999997</v>
      </c>
      <c r="BP5584" s="21">
        <f t="shared" si="556"/>
        <v>0</v>
      </c>
    </row>
    <row r="5585" spans="1:68" ht="11.1" hidden="1" customHeight="1" outlineLevel="2" x14ac:dyDescent="0.2">
      <c r="A5585" s="10"/>
      <c r="B5585" s="18"/>
      <c r="C5585" s="18"/>
      <c r="D5585" s="18"/>
      <c r="E5585" s="23" t="s">
        <v>4907</v>
      </c>
      <c r="F5585" s="208">
        <v>17.18</v>
      </c>
      <c r="G5585" s="208">
        <v>11.96</v>
      </c>
      <c r="H5585" s="208">
        <v>8.3849999999999998</v>
      </c>
      <c r="I5585" s="239">
        <v>8.8290000000000006</v>
      </c>
      <c r="J5585" s="239"/>
      <c r="K5585" s="208">
        <v>0.17199999999999999</v>
      </c>
      <c r="L5585" s="24"/>
      <c r="M5585" s="24"/>
      <c r="N5585" s="24"/>
      <c r="O5585" s="24"/>
      <c r="P5585" s="208">
        <v>8.25</v>
      </c>
      <c r="Q5585" s="208">
        <v>10.794</v>
      </c>
      <c r="R5585" s="208">
        <v>11.99</v>
      </c>
      <c r="S5585" s="24"/>
      <c r="T5585" s="24"/>
      <c r="U5585" s="24"/>
      <c r="V5585" s="24"/>
      <c r="W5585" s="24"/>
      <c r="X5585" s="24"/>
      <c r="Y5585" s="24"/>
      <c r="Z5585" s="24"/>
      <c r="AA5585" s="24"/>
      <c r="AB5585" s="24"/>
      <c r="AC5585" s="24"/>
      <c r="AD5585" s="24"/>
      <c r="AE5585" s="24"/>
      <c r="AF5585" s="24"/>
      <c r="AG5585" s="24"/>
      <c r="AH5585" s="24"/>
      <c r="AI5585" s="24"/>
      <c r="AJ5585" s="24"/>
      <c r="AK5585" s="24"/>
      <c r="AL5585" s="24"/>
      <c r="AM5585" s="24"/>
      <c r="AN5585" s="24"/>
      <c r="AO5585" s="24"/>
      <c r="AP5585" s="24"/>
      <c r="AQ5585" s="24"/>
      <c r="AR5585" s="24"/>
      <c r="AS5585" s="24"/>
      <c r="AT5585" s="24"/>
      <c r="AU5585" s="24"/>
      <c r="AV5585" s="24"/>
      <c r="AW5585" s="24"/>
      <c r="AX5585" s="24"/>
      <c r="AY5585" s="24"/>
      <c r="AZ5585" s="208">
        <v>4.0220000000000002</v>
      </c>
      <c r="BA5585" s="208">
        <v>9.3360000000000003</v>
      </c>
      <c r="BB5585" s="21">
        <f t="shared" si="559"/>
        <v>17.18</v>
      </c>
      <c r="BC5585" s="21"/>
      <c r="BD5585" s="22">
        <f t="shared" si="557"/>
        <v>23.091397849462364</v>
      </c>
      <c r="BE5585" s="21"/>
      <c r="BG5585" s="10"/>
      <c r="BH5585" s="21">
        <f t="shared" si="558"/>
        <v>0</v>
      </c>
      <c r="BI5585" s="22">
        <f t="shared" si="558"/>
        <v>1.7179999999999997E-2</v>
      </c>
      <c r="BJ5585" s="21"/>
      <c r="BK5585" s="21">
        <v>0</v>
      </c>
      <c r="BL5585" s="22">
        <v>5.1539999999999989E-2</v>
      </c>
      <c r="BM5585" s="21"/>
      <c r="BN5585" s="21">
        <f t="shared" si="556"/>
        <v>0</v>
      </c>
      <c r="BO5585" s="22">
        <f t="shared" si="556"/>
        <v>0.20615999999999995</v>
      </c>
      <c r="BP5585" s="21">
        <f t="shared" si="556"/>
        <v>0</v>
      </c>
    </row>
    <row r="5586" spans="1:68" ht="11.1" hidden="1" customHeight="1" outlineLevel="2" x14ac:dyDescent="0.2">
      <c r="A5586" s="10"/>
      <c r="B5586" s="18"/>
      <c r="C5586" s="18"/>
      <c r="D5586" s="18"/>
      <c r="E5586" s="23" t="s">
        <v>4908</v>
      </c>
      <c r="F5586" s="208">
        <v>10.218999999999999</v>
      </c>
      <c r="G5586" s="208">
        <v>7.0069999999999997</v>
      </c>
      <c r="H5586" s="208">
        <v>5.2380000000000004</v>
      </c>
      <c r="I5586" s="239">
        <v>5.4020000000000001</v>
      </c>
      <c r="J5586" s="239"/>
      <c r="K5586" s="208">
        <v>0.46600000000000003</v>
      </c>
      <c r="L5586" s="24"/>
      <c r="M5586" s="24"/>
      <c r="N5586" s="24"/>
      <c r="O5586" s="24"/>
      <c r="P5586" s="208">
        <v>6.3390000000000004</v>
      </c>
      <c r="Q5586" s="208">
        <v>7.2910000000000004</v>
      </c>
      <c r="R5586" s="208">
        <v>8.468</v>
      </c>
      <c r="S5586" s="208">
        <v>9.3219999999999992</v>
      </c>
      <c r="T5586" s="208">
        <v>7.6669999999999998</v>
      </c>
      <c r="U5586" s="208">
        <v>10.016</v>
      </c>
      <c r="V5586" s="208">
        <v>2.2509999999999999</v>
      </c>
      <c r="W5586" s="208">
        <v>1.653</v>
      </c>
      <c r="X5586" s="24"/>
      <c r="Y5586" s="24"/>
      <c r="Z5586" s="24"/>
      <c r="AA5586" s="24"/>
      <c r="AB5586" s="208">
        <v>4.0259999999999998</v>
      </c>
      <c r="AC5586" s="208">
        <v>11.215999999999999</v>
      </c>
      <c r="AD5586" s="208">
        <v>6.7460000000000004</v>
      </c>
      <c r="AE5586" s="208">
        <v>9.32</v>
      </c>
      <c r="AF5586" s="208">
        <v>8.7330000000000005</v>
      </c>
      <c r="AG5586" s="208">
        <v>6.2709999999999999</v>
      </c>
      <c r="AH5586" s="208">
        <v>4.2350000000000003</v>
      </c>
      <c r="AI5586" s="208">
        <v>7.3570000000000002</v>
      </c>
      <c r="AJ5586" s="24"/>
      <c r="AK5586" s="24"/>
      <c r="AL5586" s="24"/>
      <c r="AM5586" s="24"/>
      <c r="AN5586" s="208">
        <v>7.4340000000000002</v>
      </c>
      <c r="AO5586" s="208">
        <v>9.3130000000000006</v>
      </c>
      <c r="AP5586" s="208">
        <v>7.71</v>
      </c>
      <c r="AQ5586" s="208">
        <v>13.680999999999999</v>
      </c>
      <c r="AR5586" s="208">
        <v>9.5459999999999994</v>
      </c>
      <c r="AS5586" s="208">
        <v>9.8849999999999998</v>
      </c>
      <c r="AT5586" s="208">
        <v>6.1440000000000001</v>
      </c>
      <c r="AU5586" s="208">
        <v>2.0819999999999999</v>
      </c>
      <c r="AV5586" s="24"/>
      <c r="AW5586" s="24"/>
      <c r="AX5586" s="24"/>
      <c r="AY5586" s="24"/>
      <c r="AZ5586" s="208">
        <v>5.01</v>
      </c>
      <c r="BA5586" s="208">
        <v>7.0439999999999996</v>
      </c>
      <c r="BB5586" s="21">
        <f t="shared" si="559"/>
        <v>13.680999999999999</v>
      </c>
      <c r="BC5586" s="21"/>
      <c r="BD5586" s="22">
        <f t="shared" si="557"/>
        <v>18.388440860215056</v>
      </c>
      <c r="BE5586" s="21"/>
      <c r="BG5586" s="10"/>
      <c r="BH5586" s="21">
        <f t="shared" si="558"/>
        <v>0</v>
      </c>
      <c r="BI5586" s="22">
        <f t="shared" si="558"/>
        <v>1.3681000000000002E-2</v>
      </c>
      <c r="BJ5586" s="21"/>
      <c r="BK5586" s="21">
        <v>0</v>
      </c>
      <c r="BL5586" s="22">
        <v>4.104300000000001E-2</v>
      </c>
      <c r="BM5586" s="21"/>
      <c r="BN5586" s="21">
        <f t="shared" si="556"/>
        <v>0</v>
      </c>
      <c r="BO5586" s="22">
        <f t="shared" si="556"/>
        <v>0.16417200000000004</v>
      </c>
      <c r="BP5586" s="21">
        <f t="shared" si="556"/>
        <v>0</v>
      </c>
    </row>
    <row r="5587" spans="1:68" ht="11.1" hidden="1" customHeight="1" outlineLevel="2" x14ac:dyDescent="0.2">
      <c r="A5587" s="10"/>
      <c r="B5587" s="18"/>
      <c r="C5587" s="18"/>
      <c r="D5587" s="18"/>
      <c r="E5587" s="23" t="s">
        <v>4909</v>
      </c>
      <c r="F5587" s="208">
        <v>29.06</v>
      </c>
      <c r="G5587" s="208">
        <v>17.18</v>
      </c>
      <c r="H5587" s="208">
        <v>15.305999999999999</v>
      </c>
      <c r="I5587" s="239">
        <v>13.502000000000001</v>
      </c>
      <c r="J5587" s="239"/>
      <c r="K5587" s="208">
        <v>4.0149999999999997</v>
      </c>
      <c r="L5587" s="24"/>
      <c r="M5587" s="24"/>
      <c r="N5587" s="24"/>
      <c r="O5587" s="24"/>
      <c r="P5587" s="208">
        <v>21.414000000000001</v>
      </c>
      <c r="Q5587" s="208">
        <v>22.436</v>
      </c>
      <c r="R5587" s="208">
        <v>25.408999999999999</v>
      </c>
      <c r="S5587" s="208">
        <v>27.245000000000001</v>
      </c>
      <c r="T5587" s="208">
        <v>24.638000000000002</v>
      </c>
      <c r="U5587" s="208">
        <v>20.866</v>
      </c>
      <c r="V5587" s="208">
        <v>9.4860000000000007</v>
      </c>
      <c r="W5587" s="208">
        <v>4.0090000000000003</v>
      </c>
      <c r="X5587" s="24"/>
      <c r="Y5587" s="208">
        <v>9.8889999999999993</v>
      </c>
      <c r="Z5587" s="208">
        <v>0.97</v>
      </c>
      <c r="AA5587" s="208">
        <v>2.1320000000000001</v>
      </c>
      <c r="AB5587" s="208">
        <v>5.0789999999999997</v>
      </c>
      <c r="AC5587" s="208">
        <v>4.6239999999999997</v>
      </c>
      <c r="AD5587" s="208">
        <v>44.563000000000002</v>
      </c>
      <c r="AE5587" s="208">
        <v>25.937000000000001</v>
      </c>
      <c r="AF5587" s="208">
        <v>23.344999999999999</v>
      </c>
      <c r="AG5587" s="208">
        <v>8.827</v>
      </c>
      <c r="AH5587" s="208">
        <v>2.8490000000000002</v>
      </c>
      <c r="AI5587" s="208">
        <v>5.2119999999999997</v>
      </c>
      <c r="AJ5587" s="208">
        <v>5.9189999999999996</v>
      </c>
      <c r="AK5587" s="208">
        <v>6.4130000000000003</v>
      </c>
      <c r="AL5587" s="208">
        <v>3.907</v>
      </c>
      <c r="AM5587" s="208">
        <v>2.5139999999999998</v>
      </c>
      <c r="AN5587" s="208">
        <v>9.6910000000000007</v>
      </c>
      <c r="AO5587" s="208">
        <v>18.138999999999999</v>
      </c>
      <c r="AP5587" s="208">
        <v>15.944000000000001</v>
      </c>
      <c r="AQ5587" s="208">
        <v>18.699000000000002</v>
      </c>
      <c r="AR5587" s="208">
        <v>14.946</v>
      </c>
      <c r="AS5587" s="208">
        <v>9.0229999999999997</v>
      </c>
      <c r="AT5587" s="208">
        <v>3.7069999999999999</v>
      </c>
      <c r="AU5587" s="208">
        <v>5.1280000000000001</v>
      </c>
      <c r="AV5587" s="208">
        <v>2.91</v>
      </c>
      <c r="AW5587" s="208">
        <v>4.9820000000000002</v>
      </c>
      <c r="AX5587" s="208">
        <v>2.0979999999999999</v>
      </c>
      <c r="AY5587" s="208">
        <v>3.8210000000000002</v>
      </c>
      <c r="AZ5587" s="208">
        <v>0.38400000000000001</v>
      </c>
      <c r="BA5587" s="208">
        <v>10.862</v>
      </c>
      <c r="BB5587" s="21">
        <f t="shared" si="559"/>
        <v>44.563000000000002</v>
      </c>
      <c r="BC5587" s="21"/>
      <c r="BD5587" s="22">
        <f t="shared" si="557"/>
        <v>59.896505376344088</v>
      </c>
      <c r="BE5587" s="21"/>
      <c r="BG5587" s="10"/>
      <c r="BH5587" s="21">
        <f t="shared" si="558"/>
        <v>0</v>
      </c>
      <c r="BI5587" s="22">
        <f t="shared" si="558"/>
        <v>4.4562999999999998E-2</v>
      </c>
      <c r="BJ5587" s="21"/>
      <c r="BK5587" s="21">
        <v>0</v>
      </c>
      <c r="BL5587" s="22">
        <v>0.133689</v>
      </c>
      <c r="BM5587" s="21"/>
      <c r="BN5587" s="21">
        <f t="shared" si="556"/>
        <v>0</v>
      </c>
      <c r="BO5587" s="22">
        <f t="shared" si="556"/>
        <v>0.53475600000000001</v>
      </c>
      <c r="BP5587" s="21">
        <f t="shared" si="556"/>
        <v>0</v>
      </c>
    </row>
    <row r="5588" spans="1:68" ht="11.1" hidden="1" customHeight="1" outlineLevel="2" x14ac:dyDescent="0.2">
      <c r="A5588" s="10"/>
      <c r="B5588" s="18"/>
      <c r="C5588" s="18"/>
      <c r="D5588" s="18"/>
      <c r="E5588" s="23" t="s">
        <v>4910</v>
      </c>
      <c r="F5588" s="24"/>
      <c r="G5588" s="24"/>
      <c r="H5588" s="24"/>
      <c r="I5588" s="24"/>
      <c r="J5588" s="24"/>
      <c r="K5588" s="24"/>
      <c r="L5588" s="24"/>
      <c r="M5588" s="24"/>
      <c r="N5588" s="24"/>
      <c r="O5588" s="24"/>
      <c r="P5588" s="24"/>
      <c r="Q5588" s="24"/>
      <c r="R5588" s="24"/>
      <c r="S5588" s="24"/>
      <c r="T5588" s="24"/>
      <c r="U5588" s="24"/>
      <c r="V5588" s="24"/>
      <c r="W5588" s="24"/>
      <c r="X5588" s="24"/>
      <c r="Y5588" s="24"/>
      <c r="Z5588" s="24"/>
      <c r="AA5588" s="24"/>
      <c r="AB5588" s="24"/>
      <c r="AC5588" s="208">
        <v>2.7480000000000002</v>
      </c>
      <c r="AD5588" s="208">
        <v>19.338000000000001</v>
      </c>
      <c r="AE5588" s="208">
        <v>22.425000000000001</v>
      </c>
      <c r="AF5588" s="208">
        <v>23.481999999999999</v>
      </c>
      <c r="AG5588" s="208">
        <v>14.467000000000001</v>
      </c>
      <c r="AH5588" s="208">
        <v>9.7469999999999999</v>
      </c>
      <c r="AI5588" s="208">
        <v>4.0869999999999997</v>
      </c>
      <c r="AJ5588" s="24"/>
      <c r="AK5588" s="24"/>
      <c r="AL5588" s="24"/>
      <c r="AM5588" s="24"/>
      <c r="AN5588" s="208">
        <v>14.465999999999999</v>
      </c>
      <c r="AO5588" s="208">
        <v>11.317</v>
      </c>
      <c r="AP5588" s="208">
        <v>26.690999999999999</v>
      </c>
      <c r="AQ5588" s="208">
        <v>13.212</v>
      </c>
      <c r="AR5588" s="208">
        <v>23.178999999999998</v>
      </c>
      <c r="AS5588" s="208">
        <v>13.1</v>
      </c>
      <c r="AT5588" s="208">
        <v>9.2469999999999999</v>
      </c>
      <c r="AU5588" s="208">
        <v>23.352</v>
      </c>
      <c r="AV5588" s="24"/>
      <c r="AW5588" s="24"/>
      <c r="AX5588" s="24"/>
      <c r="AY5588" s="24"/>
      <c r="AZ5588" s="208">
        <v>16.571000000000002</v>
      </c>
      <c r="BA5588" s="208">
        <v>11.62</v>
      </c>
      <c r="BB5588" s="21">
        <f t="shared" si="559"/>
        <v>26.690999999999999</v>
      </c>
      <c r="BC5588" s="21"/>
      <c r="BD5588" s="22">
        <f t="shared" si="557"/>
        <v>35.875</v>
      </c>
      <c r="BE5588" s="21"/>
      <c r="BG5588" s="10"/>
      <c r="BH5588" s="21">
        <f t="shared" si="558"/>
        <v>0</v>
      </c>
      <c r="BI5588" s="22">
        <f t="shared" si="558"/>
        <v>2.6690999999999999E-2</v>
      </c>
      <c r="BJ5588" s="21"/>
      <c r="BK5588" s="21">
        <v>0</v>
      </c>
      <c r="BL5588" s="22">
        <v>8.0073000000000005E-2</v>
      </c>
      <c r="BM5588" s="21"/>
      <c r="BN5588" s="21">
        <f t="shared" si="556"/>
        <v>0</v>
      </c>
      <c r="BO5588" s="22">
        <f t="shared" si="556"/>
        <v>0.32029200000000002</v>
      </c>
      <c r="BP5588" s="21">
        <f t="shared" si="556"/>
        <v>0</v>
      </c>
    </row>
    <row r="5589" spans="1:68" ht="11.1" hidden="1" customHeight="1" outlineLevel="2" x14ac:dyDescent="0.2">
      <c r="A5589" s="10"/>
      <c r="B5589" s="18"/>
      <c r="C5589" s="18"/>
      <c r="D5589" s="18"/>
      <c r="E5589" s="23" t="s">
        <v>4911</v>
      </c>
      <c r="F5589" s="24"/>
      <c r="G5589" s="24"/>
      <c r="H5589" s="24"/>
      <c r="I5589" s="24"/>
      <c r="J5589" s="24"/>
      <c r="K5589" s="24"/>
      <c r="L5589" s="24"/>
      <c r="M5589" s="24"/>
      <c r="N5589" s="24"/>
      <c r="O5589" s="24"/>
      <c r="P5589" s="24"/>
      <c r="Q5589" s="24"/>
      <c r="R5589" s="24"/>
      <c r="S5589" s="24"/>
      <c r="T5589" s="24"/>
      <c r="U5589" s="24"/>
      <c r="V5589" s="24"/>
      <c r="W5589" s="24"/>
      <c r="X5589" s="24"/>
      <c r="Y5589" s="24"/>
      <c r="Z5589" s="24"/>
      <c r="AA5589" s="24"/>
      <c r="AB5589" s="24"/>
      <c r="AC5589" s="208">
        <v>9.6280000000000001</v>
      </c>
      <c r="AD5589" s="208">
        <v>28.065000000000001</v>
      </c>
      <c r="AE5589" s="208">
        <v>20.905000000000001</v>
      </c>
      <c r="AF5589" s="208">
        <v>20.451000000000001</v>
      </c>
      <c r="AG5589" s="208">
        <v>13.206</v>
      </c>
      <c r="AH5589" s="208">
        <v>2.4529999999999998</v>
      </c>
      <c r="AI5589" s="24"/>
      <c r="AJ5589" s="24"/>
      <c r="AK5589" s="24"/>
      <c r="AL5589" s="24"/>
      <c r="AM5589" s="24"/>
      <c r="AN5589" s="208">
        <v>3.8839999999999999</v>
      </c>
      <c r="AO5589" s="208">
        <v>23.635000000000002</v>
      </c>
      <c r="AP5589" s="208">
        <v>18.907</v>
      </c>
      <c r="AQ5589" s="208">
        <v>29.172000000000001</v>
      </c>
      <c r="AR5589" s="208">
        <v>22.087</v>
      </c>
      <c r="AS5589" s="208">
        <v>23.29</v>
      </c>
      <c r="AT5589" s="208">
        <v>11.398</v>
      </c>
      <c r="AU5589" s="208">
        <v>3.081</v>
      </c>
      <c r="AV5589" s="24"/>
      <c r="AW5589" s="24"/>
      <c r="AX5589" s="24"/>
      <c r="AY5589" s="24"/>
      <c r="AZ5589" s="208">
        <v>5.8040000000000003</v>
      </c>
      <c r="BA5589" s="208">
        <v>17.425000000000001</v>
      </c>
      <c r="BB5589" s="21">
        <f t="shared" si="559"/>
        <v>29.172000000000001</v>
      </c>
      <c r="BC5589" s="21"/>
      <c r="BD5589" s="22">
        <f t="shared" si="557"/>
        <v>39.20967741935484</v>
      </c>
      <c r="BE5589" s="21"/>
      <c r="BG5589" s="10"/>
      <c r="BH5589" s="21">
        <f t="shared" si="558"/>
        <v>0</v>
      </c>
      <c r="BI5589" s="22">
        <f t="shared" si="558"/>
        <v>2.9172E-2</v>
      </c>
      <c r="BJ5589" s="21"/>
      <c r="BK5589" s="21">
        <v>0</v>
      </c>
      <c r="BL5589" s="22">
        <v>8.7515999999999997E-2</v>
      </c>
      <c r="BM5589" s="21"/>
      <c r="BN5589" s="21">
        <f t="shared" si="556"/>
        <v>0</v>
      </c>
      <c r="BO5589" s="22">
        <f t="shared" si="556"/>
        <v>0.35006399999999999</v>
      </c>
      <c r="BP5589" s="21">
        <f t="shared" si="556"/>
        <v>0</v>
      </c>
    </row>
    <row r="5590" spans="1:68" ht="11.1" hidden="1" customHeight="1" outlineLevel="2" x14ac:dyDescent="0.2">
      <c r="A5590" s="10"/>
      <c r="B5590" s="18"/>
      <c r="C5590" s="18"/>
      <c r="D5590" s="18"/>
      <c r="E5590" s="23" t="s">
        <v>4912</v>
      </c>
      <c r="F5590" s="24"/>
      <c r="G5590" s="24"/>
      <c r="H5590" s="24"/>
      <c r="I5590" s="24"/>
      <c r="J5590" s="24"/>
      <c r="K5590" s="24"/>
      <c r="L5590" s="24"/>
      <c r="M5590" s="24"/>
      <c r="N5590" s="24"/>
      <c r="O5590" s="24"/>
      <c r="P5590" s="24"/>
      <c r="Q5590" s="24"/>
      <c r="R5590" s="24"/>
      <c r="S5590" s="24"/>
      <c r="T5590" s="24"/>
      <c r="U5590" s="24"/>
      <c r="V5590" s="24"/>
      <c r="W5590" s="24"/>
      <c r="X5590" s="24"/>
      <c r="Y5590" s="208">
        <v>48.529000000000003</v>
      </c>
      <c r="Z5590" s="208">
        <v>16.231999999999999</v>
      </c>
      <c r="AA5590" s="208">
        <v>20.029</v>
      </c>
      <c r="AB5590" s="208">
        <v>17.596</v>
      </c>
      <c r="AC5590" s="208">
        <v>22.215</v>
      </c>
      <c r="AD5590" s="208">
        <v>21.83</v>
      </c>
      <c r="AE5590" s="208">
        <v>18.402000000000001</v>
      </c>
      <c r="AF5590" s="208">
        <v>23.696000000000002</v>
      </c>
      <c r="AG5590" s="208">
        <v>18.068000000000001</v>
      </c>
      <c r="AH5590" s="208">
        <v>20.09</v>
      </c>
      <c r="AI5590" s="208">
        <v>24.559000000000001</v>
      </c>
      <c r="AJ5590" s="208">
        <v>23.204999999999998</v>
      </c>
      <c r="AK5590" s="208">
        <v>22.719000000000001</v>
      </c>
      <c r="AL5590" s="208">
        <v>22.425999999999998</v>
      </c>
      <c r="AM5590" s="208">
        <v>17.013000000000002</v>
      </c>
      <c r="AN5590" s="208">
        <v>20.895</v>
      </c>
      <c r="AO5590" s="208">
        <v>20</v>
      </c>
      <c r="AP5590" s="208">
        <v>25.681000000000001</v>
      </c>
      <c r="AQ5590" s="208">
        <v>25.312000000000001</v>
      </c>
      <c r="AR5590" s="208">
        <v>23.895</v>
      </c>
      <c r="AS5590" s="208">
        <v>28.210999999999999</v>
      </c>
      <c r="AT5590" s="208">
        <v>18.37</v>
      </c>
      <c r="AU5590" s="208">
        <v>22.907</v>
      </c>
      <c r="AV5590" s="208">
        <v>16.777999999999999</v>
      </c>
      <c r="AW5590" s="208">
        <v>27.718</v>
      </c>
      <c r="AX5590" s="208">
        <v>16.858000000000001</v>
      </c>
      <c r="AY5590" s="208">
        <v>28.465</v>
      </c>
      <c r="AZ5590" s="208">
        <v>14.486000000000001</v>
      </c>
      <c r="BA5590" s="208">
        <v>21.995999999999999</v>
      </c>
      <c r="BB5590" s="21">
        <f t="shared" si="559"/>
        <v>48.529000000000003</v>
      </c>
      <c r="BC5590" s="21"/>
      <c r="BD5590" s="22">
        <f t="shared" si="557"/>
        <v>65.227150537634401</v>
      </c>
      <c r="BE5590" s="21"/>
      <c r="BG5590" s="10"/>
      <c r="BH5590" s="21">
        <f t="shared" si="558"/>
        <v>0</v>
      </c>
      <c r="BI5590" s="22">
        <f t="shared" si="558"/>
        <v>4.8528999999999996E-2</v>
      </c>
      <c r="BJ5590" s="21"/>
      <c r="BK5590" s="21">
        <v>0</v>
      </c>
      <c r="BL5590" s="22">
        <v>0.14558699999999999</v>
      </c>
      <c r="BM5590" s="21"/>
      <c r="BN5590" s="21">
        <f t="shared" si="556"/>
        <v>0</v>
      </c>
      <c r="BO5590" s="22">
        <f t="shared" si="556"/>
        <v>0.58234799999999998</v>
      </c>
      <c r="BP5590" s="21">
        <f t="shared" si="556"/>
        <v>0</v>
      </c>
    </row>
    <row r="5591" spans="1:68" ht="11.1" hidden="1" customHeight="1" outlineLevel="1" collapsed="1" x14ac:dyDescent="0.2">
      <c r="A5591" s="10"/>
      <c r="B5591" s="18"/>
      <c r="C5591" s="18"/>
      <c r="D5591" s="18"/>
      <c r="E5591" s="19" t="s">
        <v>2177</v>
      </c>
      <c r="F5591" s="209">
        <v>74.268000000000001</v>
      </c>
      <c r="G5591" s="209">
        <v>54.552</v>
      </c>
      <c r="H5591" s="209">
        <v>44.612000000000002</v>
      </c>
      <c r="I5591" s="240">
        <v>25.55</v>
      </c>
      <c r="J5591" s="240"/>
      <c r="K5591" s="209">
        <v>12.196999999999999</v>
      </c>
      <c r="L5591" s="20"/>
      <c r="M5591" s="20"/>
      <c r="N5591" s="20"/>
      <c r="O5591" s="209">
        <v>13.131</v>
      </c>
      <c r="P5591" s="209">
        <v>36.402999999999999</v>
      </c>
      <c r="Q5591" s="209">
        <v>64.248000000000005</v>
      </c>
      <c r="R5591" s="209">
        <v>81.355999999999995</v>
      </c>
      <c r="S5591" s="209">
        <v>85.325999999999993</v>
      </c>
      <c r="T5591" s="209">
        <v>82.936000000000007</v>
      </c>
      <c r="U5591" s="209">
        <v>57.075000000000003</v>
      </c>
      <c r="V5591" s="209">
        <v>26.606999999999999</v>
      </c>
      <c r="W5591" s="209">
        <v>17.388000000000002</v>
      </c>
      <c r="X5591" s="20"/>
      <c r="Y5591" s="20"/>
      <c r="Z5591" s="20"/>
      <c r="AA5591" s="209">
        <v>9.3689999999999998</v>
      </c>
      <c r="AB5591" s="209">
        <v>45.826999999999998</v>
      </c>
      <c r="AC5591" s="209">
        <v>74.295000000000002</v>
      </c>
      <c r="AD5591" s="209">
        <v>86.153000000000006</v>
      </c>
      <c r="AE5591" s="209">
        <v>102.682</v>
      </c>
      <c r="AF5591" s="209">
        <v>84.825999999999993</v>
      </c>
      <c r="AG5591" s="209">
        <v>61.036999999999999</v>
      </c>
      <c r="AH5591" s="209">
        <v>25.818999999999999</v>
      </c>
      <c r="AI5591" s="209">
        <v>22.95</v>
      </c>
      <c r="AJ5591" s="20"/>
      <c r="AK5591" s="20"/>
      <c r="AL5591" s="20"/>
      <c r="AM5591" s="209">
        <v>0.311</v>
      </c>
      <c r="AN5591" s="209">
        <v>39.433</v>
      </c>
      <c r="AO5591" s="209">
        <v>69.367999999999995</v>
      </c>
      <c r="AP5591" s="209">
        <v>95.665000000000006</v>
      </c>
      <c r="AQ5591" s="209">
        <v>92.102000000000004</v>
      </c>
      <c r="AR5591" s="209">
        <v>83.908000000000001</v>
      </c>
      <c r="AS5591" s="209">
        <v>62.372</v>
      </c>
      <c r="AT5591" s="209">
        <v>44.683</v>
      </c>
      <c r="AU5591" s="209">
        <v>9.8000000000000007</v>
      </c>
      <c r="AV5591" s="20"/>
      <c r="AW5591" s="20"/>
      <c r="AX5591" s="20"/>
      <c r="AY5591" s="209">
        <v>0.67300000000000004</v>
      </c>
      <c r="AZ5591" s="209">
        <v>19.181999999999999</v>
      </c>
      <c r="BA5591" s="209">
        <v>57.674999999999997</v>
      </c>
      <c r="BB5591" s="21">
        <f t="shared" si="559"/>
        <v>102.682</v>
      </c>
      <c r="BC5591" s="21">
        <f>BF5591</f>
        <v>177.2</v>
      </c>
      <c r="BD5591" s="22">
        <f t="shared" si="557"/>
        <v>138.01344086021504</v>
      </c>
      <c r="BE5591" s="21">
        <f>BC5591-BD5591</f>
        <v>39.186559139784947</v>
      </c>
      <c r="BF5591" s="2">
        <v>177.2</v>
      </c>
      <c r="BG5591" s="10">
        <v>5</v>
      </c>
      <c r="BH5591" s="21">
        <f t="shared" si="558"/>
        <v>0.13183679999999998</v>
      </c>
      <c r="BI5591" s="22">
        <f t="shared" si="558"/>
        <v>0.10268199999999998</v>
      </c>
      <c r="BJ5591" s="21">
        <f>BH5591-BI5591</f>
        <v>2.9154799999999995E-2</v>
      </c>
      <c r="BK5591" s="21">
        <v>0.39551039999999993</v>
      </c>
      <c r="BL5591" s="22">
        <v>0.30804599999999993</v>
      </c>
      <c r="BM5591" s="21">
        <v>8.7464399999999998E-2</v>
      </c>
      <c r="BN5591" s="21">
        <f t="shared" si="556"/>
        <v>1.5820415999999997</v>
      </c>
      <c r="BO5591" s="22">
        <f t="shared" si="556"/>
        <v>1.2321839999999997</v>
      </c>
      <c r="BP5591" s="21">
        <f t="shared" si="556"/>
        <v>0.34985759999999999</v>
      </c>
    </row>
    <row r="5592" spans="1:68" ht="11.1" hidden="1" customHeight="1" outlineLevel="2" x14ac:dyDescent="0.2">
      <c r="A5592" s="10"/>
      <c r="B5592" s="18"/>
      <c r="C5592" s="18"/>
      <c r="D5592" s="18"/>
      <c r="E5592" s="23" t="s">
        <v>4913</v>
      </c>
      <c r="F5592" s="208">
        <v>74.268000000000001</v>
      </c>
      <c r="G5592" s="208">
        <v>54.552</v>
      </c>
      <c r="H5592" s="208">
        <v>44.612000000000002</v>
      </c>
      <c r="I5592" s="239">
        <v>25.55</v>
      </c>
      <c r="J5592" s="239"/>
      <c r="K5592" s="208">
        <v>12.196999999999999</v>
      </c>
      <c r="L5592" s="24"/>
      <c r="M5592" s="24"/>
      <c r="N5592" s="24"/>
      <c r="O5592" s="208">
        <v>13.131</v>
      </c>
      <c r="P5592" s="208">
        <v>36.402999999999999</v>
      </c>
      <c r="Q5592" s="208">
        <v>64.248000000000005</v>
      </c>
      <c r="R5592" s="208">
        <v>81.355999999999995</v>
      </c>
      <c r="S5592" s="208">
        <v>85.325999999999993</v>
      </c>
      <c r="T5592" s="208">
        <v>82.936000000000007</v>
      </c>
      <c r="U5592" s="208">
        <v>57.075000000000003</v>
      </c>
      <c r="V5592" s="208">
        <v>26.606999999999999</v>
      </c>
      <c r="W5592" s="208">
        <v>17.388000000000002</v>
      </c>
      <c r="X5592" s="24"/>
      <c r="Y5592" s="24"/>
      <c r="Z5592" s="24"/>
      <c r="AA5592" s="208">
        <v>9.3689999999999998</v>
      </c>
      <c r="AB5592" s="208">
        <v>45.826999999999998</v>
      </c>
      <c r="AC5592" s="208">
        <v>74.295000000000002</v>
      </c>
      <c r="AD5592" s="208">
        <v>86.153000000000006</v>
      </c>
      <c r="AE5592" s="208">
        <v>102.682</v>
      </c>
      <c r="AF5592" s="208">
        <v>84.825999999999993</v>
      </c>
      <c r="AG5592" s="208">
        <v>61.036999999999999</v>
      </c>
      <c r="AH5592" s="208">
        <v>25.818999999999999</v>
      </c>
      <c r="AI5592" s="208">
        <v>22.95</v>
      </c>
      <c r="AJ5592" s="24"/>
      <c r="AK5592" s="24"/>
      <c r="AL5592" s="24"/>
      <c r="AM5592" s="208">
        <v>0.311</v>
      </c>
      <c r="AN5592" s="208">
        <v>39.433</v>
      </c>
      <c r="AO5592" s="208">
        <v>69.367999999999995</v>
      </c>
      <c r="AP5592" s="208">
        <v>95.665000000000006</v>
      </c>
      <c r="AQ5592" s="208">
        <v>92.102000000000004</v>
      </c>
      <c r="AR5592" s="208">
        <v>83.908000000000001</v>
      </c>
      <c r="AS5592" s="208">
        <v>62.372</v>
      </c>
      <c r="AT5592" s="208">
        <v>44.683</v>
      </c>
      <c r="AU5592" s="208">
        <v>9.8000000000000007</v>
      </c>
      <c r="AV5592" s="24"/>
      <c r="AW5592" s="24"/>
      <c r="AX5592" s="24"/>
      <c r="AY5592" s="208">
        <v>0.67300000000000004</v>
      </c>
      <c r="AZ5592" s="208">
        <v>19.181999999999999</v>
      </c>
      <c r="BA5592" s="208">
        <v>57.674999999999997</v>
      </c>
      <c r="BB5592" s="21">
        <f t="shared" si="559"/>
        <v>102.682</v>
      </c>
      <c r="BC5592" s="21"/>
      <c r="BD5592" s="22">
        <f t="shared" si="557"/>
        <v>138.01344086021504</v>
      </c>
      <c r="BE5592" s="21"/>
      <c r="BG5592" s="10"/>
      <c r="BH5592" s="21">
        <f t="shared" si="558"/>
        <v>0</v>
      </c>
      <c r="BI5592" s="22">
        <f t="shared" si="558"/>
        <v>0.10268199999999998</v>
      </c>
      <c r="BJ5592" s="21"/>
      <c r="BK5592" s="21">
        <v>0</v>
      </c>
      <c r="BL5592" s="22">
        <v>0.30804599999999993</v>
      </c>
      <c r="BM5592" s="21"/>
      <c r="BN5592" s="21">
        <f t="shared" ref="BN5592:BP5655" si="560">BK5592*4</f>
        <v>0</v>
      </c>
      <c r="BO5592" s="22">
        <f t="shared" si="560"/>
        <v>1.2321839999999997</v>
      </c>
      <c r="BP5592" s="21">
        <f t="shared" si="560"/>
        <v>0</v>
      </c>
    </row>
    <row r="5593" spans="1:68" ht="11.1" hidden="1" customHeight="1" outlineLevel="1" collapsed="1" x14ac:dyDescent="0.2">
      <c r="A5593" s="10"/>
      <c r="B5593" s="18"/>
      <c r="C5593" s="18"/>
      <c r="D5593" s="18"/>
      <c r="E5593" s="19" t="s">
        <v>4914</v>
      </c>
      <c r="F5593" s="209">
        <v>5.9109999999999996</v>
      </c>
      <c r="G5593" s="209">
        <v>4.3710000000000004</v>
      </c>
      <c r="H5593" s="209">
        <v>2.93</v>
      </c>
      <c r="I5593" s="240">
        <v>1.857</v>
      </c>
      <c r="J5593" s="240"/>
      <c r="K5593" s="209">
        <v>0.68300000000000005</v>
      </c>
      <c r="L5593" s="20"/>
      <c r="M5593" s="20"/>
      <c r="N5593" s="20"/>
      <c r="O5593" s="209">
        <v>0.36699999999999999</v>
      </c>
      <c r="P5593" s="209">
        <v>1.157</v>
      </c>
      <c r="Q5593" s="209">
        <v>4.093</v>
      </c>
      <c r="R5593" s="209">
        <v>6.1539999999999999</v>
      </c>
      <c r="S5593" s="209">
        <v>6.3209999999999997</v>
      </c>
      <c r="T5593" s="209">
        <v>5.7910000000000004</v>
      </c>
      <c r="U5593" s="209">
        <v>2.9180000000000001</v>
      </c>
      <c r="V5593" s="20"/>
      <c r="W5593" s="209">
        <v>2.2530000000000001</v>
      </c>
      <c r="X5593" s="20"/>
      <c r="Y5593" s="20"/>
      <c r="Z5593" s="20"/>
      <c r="AA5593" s="20"/>
      <c r="AB5593" s="209">
        <v>5.7759999999999998</v>
      </c>
      <c r="AC5593" s="209">
        <v>4.8620000000000001</v>
      </c>
      <c r="AD5593" s="209">
        <v>6.24</v>
      </c>
      <c r="AE5593" s="209">
        <v>6.69</v>
      </c>
      <c r="AF5593" s="209">
        <v>5.1769999999999996</v>
      </c>
      <c r="AG5593" s="209">
        <v>2.448</v>
      </c>
      <c r="AH5593" s="209">
        <v>1.3320000000000001</v>
      </c>
      <c r="AI5593" s="209">
        <v>0.81899999999999995</v>
      </c>
      <c r="AJ5593" s="20"/>
      <c r="AK5593" s="20"/>
      <c r="AL5593" s="20"/>
      <c r="AM5593" s="20"/>
      <c r="AN5593" s="209">
        <v>2.6219999999999999</v>
      </c>
      <c r="AO5593" s="209">
        <v>6.1</v>
      </c>
      <c r="AP5593" s="209">
        <v>5.0339999999999998</v>
      </c>
      <c r="AQ5593" s="209">
        <v>8.2590000000000003</v>
      </c>
      <c r="AR5593" s="209">
        <v>5.4249999999999998</v>
      </c>
      <c r="AS5593" s="209">
        <v>3.9020000000000001</v>
      </c>
      <c r="AT5593" s="209">
        <v>1.8460000000000001</v>
      </c>
      <c r="AU5593" s="209">
        <v>0.83199999999999996</v>
      </c>
      <c r="AV5593" s="20"/>
      <c r="AW5593" s="20"/>
      <c r="AX5593" s="20"/>
      <c r="AY5593" s="209">
        <v>1.3360000000000001</v>
      </c>
      <c r="AZ5593" s="209">
        <v>1.825</v>
      </c>
      <c r="BA5593" s="209">
        <v>4.9850000000000003</v>
      </c>
      <c r="BB5593" s="56">
        <f t="shared" si="559"/>
        <v>8.2590000000000003</v>
      </c>
      <c r="BC5593" s="21">
        <f>BF5593</f>
        <v>80.760000000000005</v>
      </c>
      <c r="BD5593" s="22">
        <f t="shared" si="557"/>
        <v>11.100806451612904</v>
      </c>
      <c r="BE5593" s="21">
        <f>BC5593-BD5593</f>
        <v>69.659193548387094</v>
      </c>
      <c r="BF5593" s="2">
        <v>80.760000000000005</v>
      </c>
      <c r="BG5593" s="10">
        <v>6</v>
      </c>
      <c r="BH5593" s="21">
        <f t="shared" si="558"/>
        <v>6.0085440000000011E-2</v>
      </c>
      <c r="BI5593" s="22">
        <f t="shared" si="558"/>
        <v>8.2590000000000007E-3</v>
      </c>
      <c r="BJ5593" s="21">
        <f>BH5593-BI5593</f>
        <v>5.1826440000000008E-2</v>
      </c>
      <c r="BK5593" s="21">
        <v>0.18025632000000003</v>
      </c>
      <c r="BL5593" s="22">
        <v>2.4777E-2</v>
      </c>
      <c r="BM5593" s="21">
        <v>0.15547932000000003</v>
      </c>
      <c r="BN5593" s="21">
        <f t="shared" si="560"/>
        <v>0.7210252800000001</v>
      </c>
      <c r="BO5593" s="22">
        <f t="shared" si="560"/>
        <v>9.9108000000000002E-2</v>
      </c>
      <c r="BP5593" s="21">
        <f t="shared" si="560"/>
        <v>0.62191728000000013</v>
      </c>
    </row>
    <row r="5594" spans="1:68" ht="11.1" hidden="1" customHeight="1" outlineLevel="2" x14ac:dyDescent="0.2">
      <c r="A5594" s="10"/>
      <c r="B5594" s="18"/>
      <c r="C5594" s="18"/>
      <c r="D5594" s="18"/>
      <c r="E5594" s="23" t="s">
        <v>4915</v>
      </c>
      <c r="F5594" s="208">
        <v>3.012</v>
      </c>
      <c r="G5594" s="208">
        <v>2.1280000000000001</v>
      </c>
      <c r="H5594" s="208">
        <v>1.2689999999999999</v>
      </c>
      <c r="I5594" s="239">
        <v>0.78200000000000003</v>
      </c>
      <c r="J5594" s="239"/>
      <c r="K5594" s="208">
        <v>0.318</v>
      </c>
      <c r="L5594" s="24"/>
      <c r="M5594" s="24"/>
      <c r="N5594" s="24"/>
      <c r="O5594" s="208">
        <v>0.16700000000000001</v>
      </c>
      <c r="P5594" s="208">
        <v>0.69599999999999995</v>
      </c>
      <c r="Q5594" s="208">
        <v>1.89</v>
      </c>
      <c r="R5594" s="208">
        <v>3.1520000000000001</v>
      </c>
      <c r="S5594" s="208">
        <v>3.1560000000000001</v>
      </c>
      <c r="T5594" s="208">
        <v>2.8690000000000002</v>
      </c>
      <c r="U5594" s="208">
        <v>1.3560000000000001</v>
      </c>
      <c r="V5594" s="24"/>
      <c r="W5594" s="208">
        <v>1.0429999999999999</v>
      </c>
      <c r="X5594" s="24"/>
      <c r="Y5594" s="24"/>
      <c r="Z5594" s="24"/>
      <c r="AA5594" s="24"/>
      <c r="AB5594" s="208">
        <v>2.7309999999999999</v>
      </c>
      <c r="AC5594" s="208">
        <v>2.391</v>
      </c>
      <c r="AD5594" s="208">
        <v>3.133</v>
      </c>
      <c r="AE5594" s="208">
        <v>3.3119999999999998</v>
      </c>
      <c r="AF5594" s="208">
        <v>2.637</v>
      </c>
      <c r="AG5594" s="208">
        <v>1.1739999999999999</v>
      </c>
      <c r="AH5594" s="208">
        <v>0.63500000000000001</v>
      </c>
      <c r="AI5594" s="208">
        <v>0.36799999999999999</v>
      </c>
      <c r="AJ5594" s="24"/>
      <c r="AK5594" s="24"/>
      <c r="AL5594" s="24"/>
      <c r="AM5594" s="24"/>
      <c r="AN5594" s="208">
        <v>1.409</v>
      </c>
      <c r="AO5594" s="208">
        <v>3.1739999999999999</v>
      </c>
      <c r="AP5594" s="208">
        <v>2.6760000000000002</v>
      </c>
      <c r="AQ5594" s="208">
        <v>4.2460000000000004</v>
      </c>
      <c r="AR5594" s="208">
        <v>2.9359999999999999</v>
      </c>
      <c r="AS5594" s="208">
        <v>2.1110000000000002</v>
      </c>
      <c r="AT5594" s="208">
        <v>0.97399999999999998</v>
      </c>
      <c r="AU5594" s="208">
        <v>0.38300000000000001</v>
      </c>
      <c r="AV5594" s="24"/>
      <c r="AW5594" s="24"/>
      <c r="AX5594" s="24"/>
      <c r="AY5594" s="208">
        <v>0.63600000000000001</v>
      </c>
      <c r="AZ5594" s="208">
        <v>0.89200000000000002</v>
      </c>
      <c r="BA5594" s="208">
        <v>2.4319999999999999</v>
      </c>
      <c r="BB5594" s="21">
        <f t="shared" si="559"/>
        <v>4.2460000000000004</v>
      </c>
      <c r="BC5594" s="21"/>
      <c r="BD5594" s="22">
        <f t="shared" si="557"/>
        <v>5.7069892473118289</v>
      </c>
      <c r="BE5594" s="21"/>
      <c r="BG5594" s="10"/>
      <c r="BH5594" s="21">
        <f t="shared" si="558"/>
        <v>0</v>
      </c>
      <c r="BI5594" s="22">
        <f t="shared" si="558"/>
        <v>4.2460000000000006E-3</v>
      </c>
      <c r="BJ5594" s="21"/>
      <c r="BK5594" s="21">
        <v>0</v>
      </c>
      <c r="BL5594" s="22">
        <v>1.2738000000000003E-2</v>
      </c>
      <c r="BM5594" s="21"/>
      <c r="BN5594" s="21">
        <f t="shared" si="560"/>
        <v>0</v>
      </c>
      <c r="BO5594" s="22">
        <f t="shared" si="560"/>
        <v>5.0952000000000011E-2</v>
      </c>
      <c r="BP5594" s="21">
        <f t="shared" si="560"/>
        <v>0</v>
      </c>
    </row>
    <row r="5595" spans="1:68" ht="11.1" hidden="1" customHeight="1" outlineLevel="2" x14ac:dyDescent="0.2">
      <c r="A5595" s="10"/>
      <c r="B5595" s="18"/>
      <c r="C5595" s="18"/>
      <c r="D5595" s="18"/>
      <c r="E5595" s="23" t="s">
        <v>4916</v>
      </c>
      <c r="F5595" s="208">
        <v>2.899</v>
      </c>
      <c r="G5595" s="208">
        <v>2.2429999999999999</v>
      </c>
      <c r="H5595" s="208">
        <v>1.661</v>
      </c>
      <c r="I5595" s="239">
        <v>1.075</v>
      </c>
      <c r="J5595" s="239"/>
      <c r="K5595" s="208">
        <v>0.36499999999999999</v>
      </c>
      <c r="L5595" s="24"/>
      <c r="M5595" s="24"/>
      <c r="N5595" s="24"/>
      <c r="O5595" s="208">
        <v>0.2</v>
      </c>
      <c r="P5595" s="208">
        <v>0.46100000000000002</v>
      </c>
      <c r="Q5595" s="208">
        <v>2.2029999999999998</v>
      </c>
      <c r="R5595" s="208">
        <v>3.0019999999999998</v>
      </c>
      <c r="S5595" s="208">
        <v>3.165</v>
      </c>
      <c r="T5595" s="208">
        <v>2.9220000000000002</v>
      </c>
      <c r="U5595" s="208">
        <v>1.5620000000000001</v>
      </c>
      <c r="V5595" s="24"/>
      <c r="W5595" s="208">
        <v>1.21</v>
      </c>
      <c r="X5595" s="24"/>
      <c r="Y5595" s="24"/>
      <c r="Z5595" s="24"/>
      <c r="AA5595" s="24"/>
      <c r="AB5595" s="208">
        <v>3.0449999999999999</v>
      </c>
      <c r="AC5595" s="208">
        <v>2.4710000000000001</v>
      </c>
      <c r="AD5595" s="208">
        <v>3.1070000000000002</v>
      </c>
      <c r="AE5595" s="208">
        <v>3.3780000000000001</v>
      </c>
      <c r="AF5595" s="208">
        <v>2.54</v>
      </c>
      <c r="AG5595" s="208">
        <v>1.274</v>
      </c>
      <c r="AH5595" s="208">
        <v>0.69699999999999995</v>
      </c>
      <c r="AI5595" s="208">
        <v>0.45100000000000001</v>
      </c>
      <c r="AJ5595" s="24"/>
      <c r="AK5595" s="24"/>
      <c r="AL5595" s="24"/>
      <c r="AM5595" s="24"/>
      <c r="AN5595" s="208">
        <v>1.2130000000000001</v>
      </c>
      <c r="AO5595" s="208">
        <v>2.9260000000000002</v>
      </c>
      <c r="AP5595" s="208">
        <v>2.3580000000000001</v>
      </c>
      <c r="AQ5595" s="208">
        <v>4.0129999999999999</v>
      </c>
      <c r="AR5595" s="208">
        <v>2.4889999999999999</v>
      </c>
      <c r="AS5595" s="208">
        <v>1.7909999999999999</v>
      </c>
      <c r="AT5595" s="208">
        <v>0.872</v>
      </c>
      <c r="AU5595" s="208">
        <v>0.44900000000000001</v>
      </c>
      <c r="AV5595" s="24"/>
      <c r="AW5595" s="24"/>
      <c r="AX5595" s="24"/>
      <c r="AY5595" s="208">
        <v>0.7</v>
      </c>
      <c r="AZ5595" s="208">
        <v>0.93300000000000005</v>
      </c>
      <c r="BA5595" s="208">
        <v>2.5529999999999999</v>
      </c>
      <c r="BB5595" s="21">
        <f t="shared" si="559"/>
        <v>4.0129999999999999</v>
      </c>
      <c r="BC5595" s="21"/>
      <c r="BD5595" s="22">
        <f t="shared" si="557"/>
        <v>5.393817204301075</v>
      </c>
      <c r="BE5595" s="21"/>
      <c r="BG5595" s="10"/>
      <c r="BH5595" s="21">
        <f t="shared" si="558"/>
        <v>0</v>
      </c>
      <c r="BI5595" s="22">
        <f t="shared" si="558"/>
        <v>4.0129999999999992E-3</v>
      </c>
      <c r="BJ5595" s="21"/>
      <c r="BK5595" s="21">
        <v>0</v>
      </c>
      <c r="BL5595" s="22">
        <v>1.2038999999999998E-2</v>
      </c>
      <c r="BM5595" s="21"/>
      <c r="BN5595" s="21">
        <f t="shared" si="560"/>
        <v>0</v>
      </c>
      <c r="BO5595" s="22">
        <f t="shared" si="560"/>
        <v>4.815599999999999E-2</v>
      </c>
      <c r="BP5595" s="21">
        <f t="shared" si="560"/>
        <v>0</v>
      </c>
    </row>
    <row r="5596" spans="1:68" ht="11.1" hidden="1" customHeight="1" outlineLevel="1" collapsed="1" x14ac:dyDescent="0.2">
      <c r="A5596" s="10"/>
      <c r="B5596" s="18"/>
      <c r="C5596" s="18"/>
      <c r="D5596" s="18"/>
      <c r="E5596" s="19" t="s">
        <v>4917</v>
      </c>
      <c r="F5596" s="209">
        <v>10.893000000000001</v>
      </c>
      <c r="G5596" s="209">
        <v>7.9</v>
      </c>
      <c r="H5596" s="209">
        <v>15.053000000000001</v>
      </c>
      <c r="I5596" s="240">
        <v>5.6929999999999996</v>
      </c>
      <c r="J5596" s="240"/>
      <c r="K5596" s="20"/>
      <c r="L5596" s="209">
        <v>3.5939999999999999</v>
      </c>
      <c r="M5596" s="20"/>
      <c r="N5596" s="20"/>
      <c r="O5596" s="209">
        <v>6.3090000000000002</v>
      </c>
      <c r="P5596" s="209">
        <v>7.01</v>
      </c>
      <c r="Q5596" s="209">
        <v>6.9290000000000003</v>
      </c>
      <c r="R5596" s="209">
        <v>9.7539999999999996</v>
      </c>
      <c r="S5596" s="209">
        <v>11.538</v>
      </c>
      <c r="T5596" s="209">
        <v>11.792</v>
      </c>
      <c r="U5596" s="209">
        <v>9.9879999999999995</v>
      </c>
      <c r="V5596" s="209">
        <v>2.282</v>
      </c>
      <c r="W5596" s="209">
        <v>4.7640000000000002</v>
      </c>
      <c r="X5596" s="20"/>
      <c r="Y5596" s="20"/>
      <c r="Z5596" s="20"/>
      <c r="AA5596" s="209">
        <v>8.6869999999999994</v>
      </c>
      <c r="AB5596" s="20"/>
      <c r="AC5596" s="209">
        <v>16.279</v>
      </c>
      <c r="AD5596" s="209">
        <v>15.173</v>
      </c>
      <c r="AE5596" s="209">
        <v>11.958</v>
      </c>
      <c r="AF5596" s="209">
        <v>16.568999999999999</v>
      </c>
      <c r="AG5596" s="209">
        <v>11.598000000000001</v>
      </c>
      <c r="AH5596" s="209">
        <v>1.6140000000000001</v>
      </c>
      <c r="AI5596" s="209">
        <v>6.8849999999999998</v>
      </c>
      <c r="AJ5596" s="209">
        <v>1.79</v>
      </c>
      <c r="AK5596" s="209">
        <v>0.95199999999999996</v>
      </c>
      <c r="AL5596" s="20"/>
      <c r="AM5596" s="209">
        <v>3.81</v>
      </c>
      <c r="AN5596" s="209">
        <v>5.5570000000000004</v>
      </c>
      <c r="AO5596" s="209">
        <v>9.5210000000000008</v>
      </c>
      <c r="AP5596" s="209">
        <v>11.04</v>
      </c>
      <c r="AQ5596" s="209">
        <v>10.911</v>
      </c>
      <c r="AR5596" s="209">
        <v>10.696</v>
      </c>
      <c r="AS5596" s="209">
        <v>7.2949999999999999</v>
      </c>
      <c r="AT5596" s="209">
        <v>7.18</v>
      </c>
      <c r="AU5596" s="209">
        <v>4.5810000000000004</v>
      </c>
      <c r="AV5596" s="209">
        <v>1.86</v>
      </c>
      <c r="AW5596" s="20"/>
      <c r="AX5596" s="20"/>
      <c r="AY5596" s="209">
        <v>5.8869999999999996</v>
      </c>
      <c r="AZ5596" s="209">
        <v>5.4930000000000003</v>
      </c>
      <c r="BA5596" s="209">
        <v>8.3640000000000008</v>
      </c>
      <c r="BB5596" s="56">
        <f>BB5597+BB5598+BB5599</f>
        <v>18.567999999999998</v>
      </c>
      <c r="BC5596" s="21">
        <f>BF5596</f>
        <v>33</v>
      </c>
      <c r="BD5596" s="22">
        <f t="shared" si="557"/>
        <v>24.956989247311824</v>
      </c>
      <c r="BE5596" s="21">
        <f>BC5596-BD5596</f>
        <v>8.0430107526881756</v>
      </c>
      <c r="BF5596" s="2">
        <v>33</v>
      </c>
      <c r="BG5596" s="10">
        <v>6</v>
      </c>
      <c r="BH5596" s="21">
        <f t="shared" si="558"/>
        <v>2.4552000000000001E-2</v>
      </c>
      <c r="BI5596" s="22">
        <f t="shared" si="558"/>
        <v>1.8567999999999998E-2</v>
      </c>
      <c r="BJ5596" s="21">
        <f>BH5596-BI5596</f>
        <v>5.9840000000000032E-3</v>
      </c>
      <c r="BK5596" s="21">
        <v>7.3655999999999999E-2</v>
      </c>
      <c r="BL5596" s="22">
        <v>5.570399999999999E-2</v>
      </c>
      <c r="BM5596" s="21">
        <v>1.795200000000001E-2</v>
      </c>
      <c r="BN5596" s="21">
        <f t="shared" si="560"/>
        <v>0.294624</v>
      </c>
      <c r="BO5596" s="22">
        <f t="shared" si="560"/>
        <v>0.22281599999999996</v>
      </c>
      <c r="BP5596" s="21">
        <f t="shared" si="560"/>
        <v>7.1808000000000038E-2</v>
      </c>
    </row>
    <row r="5597" spans="1:68" ht="11.1" hidden="1" customHeight="1" outlineLevel="2" x14ac:dyDescent="0.2">
      <c r="A5597" s="10"/>
      <c r="B5597" s="18"/>
      <c r="C5597" s="18"/>
      <c r="D5597" s="18"/>
      <c r="E5597" s="23" t="s">
        <v>4918</v>
      </c>
      <c r="F5597" s="208">
        <v>2.5329999999999999</v>
      </c>
      <c r="G5597" s="208">
        <v>2.5</v>
      </c>
      <c r="H5597" s="208">
        <v>3.7040000000000002</v>
      </c>
      <c r="I5597" s="239">
        <v>1.0269999999999999</v>
      </c>
      <c r="J5597" s="239"/>
      <c r="K5597" s="24"/>
      <c r="L5597" s="208">
        <v>6.3E-2</v>
      </c>
      <c r="M5597" s="24"/>
      <c r="N5597" s="24"/>
      <c r="O5597" s="24"/>
      <c r="P5597" s="208">
        <v>0.84099999999999997</v>
      </c>
      <c r="Q5597" s="208">
        <v>1.431</v>
      </c>
      <c r="R5597" s="208">
        <v>2.601</v>
      </c>
      <c r="S5597" s="208">
        <v>2.976</v>
      </c>
      <c r="T5597" s="208">
        <v>3.419</v>
      </c>
      <c r="U5597" s="208">
        <v>2.2080000000000002</v>
      </c>
      <c r="V5597" s="208">
        <v>1.0999999999999999E-2</v>
      </c>
      <c r="W5597" s="24"/>
      <c r="X5597" s="24"/>
      <c r="Y5597" s="24"/>
      <c r="Z5597" s="24"/>
      <c r="AA5597" s="24"/>
      <c r="AB5597" s="24"/>
      <c r="AC5597" s="208">
        <v>2.9380000000000002</v>
      </c>
      <c r="AD5597" s="208">
        <v>4.1280000000000001</v>
      </c>
      <c r="AE5597" s="208">
        <v>3.29</v>
      </c>
      <c r="AF5597" s="208">
        <v>2.827</v>
      </c>
      <c r="AG5597" s="208">
        <v>2.089</v>
      </c>
      <c r="AH5597" s="208">
        <v>1.4550000000000001</v>
      </c>
      <c r="AI5597" s="24"/>
      <c r="AJ5597" s="24"/>
      <c r="AK5597" s="24"/>
      <c r="AL5597" s="24"/>
      <c r="AM5597" s="24"/>
      <c r="AN5597" s="208">
        <v>1.3069999999999999</v>
      </c>
      <c r="AO5597" s="208">
        <v>2.9390000000000001</v>
      </c>
      <c r="AP5597" s="208">
        <v>4.2510000000000003</v>
      </c>
      <c r="AQ5597" s="208">
        <v>4.226</v>
      </c>
      <c r="AR5597" s="208">
        <v>3.9260000000000002</v>
      </c>
      <c r="AS5597" s="208">
        <v>2.14</v>
      </c>
      <c r="AT5597" s="208">
        <v>1.649</v>
      </c>
      <c r="AU5597" s="208">
        <v>0.27500000000000002</v>
      </c>
      <c r="AV5597" s="24"/>
      <c r="AW5597" s="24"/>
      <c r="AX5597" s="24"/>
      <c r="AY5597" s="208">
        <v>0.20100000000000001</v>
      </c>
      <c r="AZ5597" s="208">
        <v>1.2450000000000001</v>
      </c>
      <c r="BA5597" s="208">
        <v>2.1970000000000001</v>
      </c>
      <c r="BB5597" s="21">
        <f t="shared" si="559"/>
        <v>4.2510000000000003</v>
      </c>
      <c r="BC5597" s="21"/>
      <c r="BD5597" s="22">
        <f t="shared" si="557"/>
        <v>5.713709677419355</v>
      </c>
      <c r="BE5597" s="21"/>
      <c r="BG5597" s="10"/>
      <c r="BH5597" s="21">
        <f t="shared" si="558"/>
        <v>0</v>
      </c>
      <c r="BI5597" s="22">
        <f t="shared" si="558"/>
        <v>4.2509999999999996E-3</v>
      </c>
      <c r="BJ5597" s="21"/>
      <c r="BK5597" s="21">
        <v>0</v>
      </c>
      <c r="BL5597" s="22">
        <v>1.2752999999999999E-2</v>
      </c>
      <c r="BM5597" s="21"/>
      <c r="BN5597" s="21">
        <f t="shared" si="560"/>
        <v>0</v>
      </c>
      <c r="BO5597" s="22">
        <f t="shared" si="560"/>
        <v>5.1011999999999995E-2</v>
      </c>
      <c r="BP5597" s="21">
        <f t="shared" si="560"/>
        <v>0</v>
      </c>
    </row>
    <row r="5598" spans="1:68" ht="11.1" hidden="1" customHeight="1" outlineLevel="2" x14ac:dyDescent="0.2">
      <c r="A5598" s="10"/>
      <c r="B5598" s="18"/>
      <c r="C5598" s="18"/>
      <c r="D5598" s="18"/>
      <c r="E5598" s="23" t="s">
        <v>4919</v>
      </c>
      <c r="F5598" s="208">
        <v>8.2690000000000001</v>
      </c>
      <c r="G5598" s="208">
        <v>5.4</v>
      </c>
      <c r="H5598" s="208">
        <v>11.048999999999999</v>
      </c>
      <c r="I5598" s="239">
        <v>4.5149999999999997</v>
      </c>
      <c r="J5598" s="239"/>
      <c r="K5598" s="24"/>
      <c r="L5598" s="208">
        <v>3.375</v>
      </c>
      <c r="M5598" s="24"/>
      <c r="N5598" s="24"/>
      <c r="O5598" s="208">
        <v>5.8860000000000001</v>
      </c>
      <c r="P5598" s="208">
        <v>6.0289999999999999</v>
      </c>
      <c r="Q5598" s="208">
        <v>5.3680000000000003</v>
      </c>
      <c r="R5598" s="208">
        <v>7.016</v>
      </c>
      <c r="S5598" s="208">
        <v>8.4469999999999992</v>
      </c>
      <c r="T5598" s="208">
        <v>8.2349999999999994</v>
      </c>
      <c r="U5598" s="208">
        <v>7.6189999999999998</v>
      </c>
      <c r="V5598" s="208">
        <v>2.2069999999999999</v>
      </c>
      <c r="W5598" s="208">
        <v>4.6159999999999997</v>
      </c>
      <c r="X5598" s="24"/>
      <c r="Y5598" s="24"/>
      <c r="Z5598" s="24"/>
      <c r="AA5598" s="208">
        <v>8.6869999999999994</v>
      </c>
      <c r="AB5598" s="24"/>
      <c r="AC5598" s="208">
        <v>12.598000000000001</v>
      </c>
      <c r="AD5598" s="208">
        <v>10.837</v>
      </c>
      <c r="AE5598" s="208">
        <v>8.5559999999999992</v>
      </c>
      <c r="AF5598" s="208">
        <v>13.574</v>
      </c>
      <c r="AG5598" s="208">
        <v>9.3339999999999996</v>
      </c>
      <c r="AH5598" s="24"/>
      <c r="AI5598" s="208">
        <v>6.718</v>
      </c>
      <c r="AJ5598" s="208">
        <v>1.6459999999999999</v>
      </c>
      <c r="AK5598" s="208">
        <v>0.85199999999999998</v>
      </c>
      <c r="AL5598" s="24"/>
      <c r="AM5598" s="208">
        <v>3.6480000000000001</v>
      </c>
      <c r="AN5598" s="208">
        <v>4.0890000000000004</v>
      </c>
      <c r="AO5598" s="208">
        <v>6.391</v>
      </c>
      <c r="AP5598" s="208">
        <v>6.6070000000000002</v>
      </c>
      <c r="AQ5598" s="208">
        <v>6.5419999999999998</v>
      </c>
      <c r="AR5598" s="208">
        <v>6.6180000000000003</v>
      </c>
      <c r="AS5598" s="208">
        <v>4.9969999999999999</v>
      </c>
      <c r="AT5598" s="208">
        <v>5.3209999999999997</v>
      </c>
      <c r="AU5598" s="208">
        <v>4.1020000000000003</v>
      </c>
      <c r="AV5598" s="208">
        <v>1.6930000000000001</v>
      </c>
      <c r="AW5598" s="24"/>
      <c r="AX5598" s="24"/>
      <c r="AY5598" s="208">
        <v>5.5110000000000001</v>
      </c>
      <c r="AZ5598" s="208">
        <v>4.2149999999999999</v>
      </c>
      <c r="BA5598" s="208">
        <v>6.1429999999999998</v>
      </c>
      <c r="BB5598" s="21">
        <f t="shared" si="559"/>
        <v>13.574</v>
      </c>
      <c r="BC5598" s="21"/>
      <c r="BD5598" s="22">
        <f t="shared" si="557"/>
        <v>18.244623655913976</v>
      </c>
      <c r="BE5598" s="21"/>
      <c r="BG5598" s="10"/>
      <c r="BH5598" s="21">
        <f t="shared" si="558"/>
        <v>0</v>
      </c>
      <c r="BI5598" s="22">
        <f t="shared" si="558"/>
        <v>1.3573999999999998E-2</v>
      </c>
      <c r="BJ5598" s="21"/>
      <c r="BK5598" s="21">
        <v>0</v>
      </c>
      <c r="BL5598" s="22">
        <v>4.0721999999999994E-2</v>
      </c>
      <c r="BM5598" s="21"/>
      <c r="BN5598" s="21">
        <f t="shared" si="560"/>
        <v>0</v>
      </c>
      <c r="BO5598" s="22">
        <f t="shared" si="560"/>
        <v>0.16288799999999998</v>
      </c>
      <c r="BP5598" s="21">
        <f t="shared" si="560"/>
        <v>0</v>
      </c>
    </row>
    <row r="5599" spans="1:68" ht="11.1" hidden="1" customHeight="1" outlineLevel="2" x14ac:dyDescent="0.2">
      <c r="A5599" s="10"/>
      <c r="B5599" s="18"/>
      <c r="C5599" s="18"/>
      <c r="D5599" s="18"/>
      <c r="E5599" s="23" t="s">
        <v>4920</v>
      </c>
      <c r="F5599" s="208">
        <v>9.0999999999999998E-2</v>
      </c>
      <c r="G5599" s="24"/>
      <c r="H5599" s="208">
        <v>0.3</v>
      </c>
      <c r="I5599" s="239">
        <v>0.151</v>
      </c>
      <c r="J5599" s="239"/>
      <c r="K5599" s="24"/>
      <c r="L5599" s="208">
        <v>0.156</v>
      </c>
      <c r="M5599" s="24"/>
      <c r="N5599" s="24"/>
      <c r="O5599" s="208">
        <v>0.42299999999999999</v>
      </c>
      <c r="P5599" s="208">
        <v>0.14000000000000001</v>
      </c>
      <c r="Q5599" s="208">
        <v>0.13</v>
      </c>
      <c r="R5599" s="208">
        <v>0.13700000000000001</v>
      </c>
      <c r="S5599" s="208">
        <v>0.115</v>
      </c>
      <c r="T5599" s="208">
        <v>0.13800000000000001</v>
      </c>
      <c r="U5599" s="208">
        <v>0.161</v>
      </c>
      <c r="V5599" s="208">
        <v>6.4000000000000001E-2</v>
      </c>
      <c r="W5599" s="208">
        <v>0.14799999999999999</v>
      </c>
      <c r="X5599" s="24"/>
      <c r="Y5599" s="24"/>
      <c r="Z5599" s="24"/>
      <c r="AA5599" s="24"/>
      <c r="AB5599" s="24"/>
      <c r="AC5599" s="208">
        <v>0.74299999999999999</v>
      </c>
      <c r="AD5599" s="208">
        <v>0.20799999999999999</v>
      </c>
      <c r="AE5599" s="208">
        <v>0.112</v>
      </c>
      <c r="AF5599" s="208">
        <v>0.16800000000000001</v>
      </c>
      <c r="AG5599" s="208">
        <v>0.17499999999999999</v>
      </c>
      <c r="AH5599" s="208">
        <v>0.159</v>
      </c>
      <c r="AI5599" s="208">
        <v>0.16700000000000001</v>
      </c>
      <c r="AJ5599" s="208">
        <v>0.14399999999999999</v>
      </c>
      <c r="AK5599" s="208">
        <v>0.1</v>
      </c>
      <c r="AL5599" s="24"/>
      <c r="AM5599" s="208">
        <v>0.16200000000000001</v>
      </c>
      <c r="AN5599" s="208">
        <v>0.161</v>
      </c>
      <c r="AO5599" s="208">
        <v>0.191</v>
      </c>
      <c r="AP5599" s="208">
        <v>0.182</v>
      </c>
      <c r="AQ5599" s="208">
        <v>0.14299999999999999</v>
      </c>
      <c r="AR5599" s="208">
        <v>0.152</v>
      </c>
      <c r="AS5599" s="208">
        <v>0.158</v>
      </c>
      <c r="AT5599" s="208">
        <v>0.21</v>
      </c>
      <c r="AU5599" s="208">
        <v>0.20399999999999999</v>
      </c>
      <c r="AV5599" s="208">
        <v>0.16700000000000001</v>
      </c>
      <c r="AW5599" s="24"/>
      <c r="AX5599" s="24"/>
      <c r="AY5599" s="208">
        <v>0.17499999999999999</v>
      </c>
      <c r="AZ5599" s="208">
        <v>3.3000000000000002E-2</v>
      </c>
      <c r="BA5599" s="208">
        <v>2.4E-2</v>
      </c>
      <c r="BB5599" s="21">
        <f t="shared" si="559"/>
        <v>0.74299999999999999</v>
      </c>
      <c r="BC5599" s="21"/>
      <c r="BD5599" s="22">
        <f t="shared" si="557"/>
        <v>0.99865591397849462</v>
      </c>
      <c r="BE5599" s="21"/>
      <c r="BG5599" s="10"/>
      <c r="BH5599" s="21">
        <f t="shared" si="558"/>
        <v>0</v>
      </c>
      <c r="BI5599" s="22">
        <f t="shared" si="558"/>
        <v>7.4299999999999995E-4</v>
      </c>
      <c r="BJ5599" s="21"/>
      <c r="BK5599" s="21">
        <v>0</v>
      </c>
      <c r="BL5599" s="22">
        <v>2.2290000000000001E-3</v>
      </c>
      <c r="BM5599" s="21"/>
      <c r="BN5599" s="21">
        <f t="shared" si="560"/>
        <v>0</v>
      </c>
      <c r="BO5599" s="22">
        <f t="shared" si="560"/>
        <v>8.9160000000000003E-3</v>
      </c>
      <c r="BP5599" s="21">
        <f t="shared" si="560"/>
        <v>0</v>
      </c>
    </row>
    <row r="5600" spans="1:68" ht="11.1" customHeight="1" outlineLevel="1" collapsed="1" x14ac:dyDescent="0.2">
      <c r="A5600" s="10"/>
      <c r="B5600" s="18"/>
      <c r="C5600" s="18"/>
      <c r="D5600" s="18"/>
      <c r="E5600" s="19" t="s">
        <v>4921</v>
      </c>
      <c r="F5600" s="209">
        <v>1.2270000000000001</v>
      </c>
      <c r="G5600" s="209">
        <v>1.429</v>
      </c>
      <c r="H5600" s="209">
        <v>1</v>
      </c>
      <c r="I5600" s="240">
        <v>0.89</v>
      </c>
      <c r="J5600" s="240"/>
      <c r="K5600" s="20"/>
      <c r="L5600" s="20"/>
      <c r="M5600" s="20"/>
      <c r="N5600" s="20"/>
      <c r="O5600" s="20"/>
      <c r="P5600" s="209">
        <v>0.26500000000000001</v>
      </c>
      <c r="Q5600" s="209">
        <v>0.69</v>
      </c>
      <c r="R5600" s="209">
        <v>0.72199999999999998</v>
      </c>
      <c r="S5600" s="209">
        <v>1.2569999999999999</v>
      </c>
      <c r="T5600" s="209">
        <v>0.754</v>
      </c>
      <c r="U5600" s="209">
        <v>0.44900000000000001</v>
      </c>
      <c r="V5600" s="209">
        <v>7.0000000000000001E-3</v>
      </c>
      <c r="W5600" s="20"/>
      <c r="X5600" s="20"/>
      <c r="Y5600" s="20"/>
      <c r="Z5600" s="20"/>
      <c r="AA5600" s="20"/>
      <c r="AB5600" s="20"/>
      <c r="AC5600" s="209">
        <v>1</v>
      </c>
      <c r="AD5600" s="209">
        <v>1.7509999999999999</v>
      </c>
      <c r="AE5600" s="209">
        <v>0.72299999999999998</v>
      </c>
      <c r="AF5600" s="209">
        <v>0.94</v>
      </c>
      <c r="AG5600" s="209">
        <v>0.312</v>
      </c>
      <c r="AH5600" s="209">
        <v>3.2000000000000001E-2</v>
      </c>
      <c r="AI5600" s="20"/>
      <c r="AJ5600" s="20"/>
      <c r="AK5600" s="20"/>
      <c r="AL5600" s="20"/>
      <c r="AM5600" s="20"/>
      <c r="AN5600" s="209">
        <v>0.20599999999999999</v>
      </c>
      <c r="AO5600" s="209">
        <v>0.83899999999999997</v>
      </c>
      <c r="AP5600" s="209">
        <v>1.0169999999999999</v>
      </c>
      <c r="AQ5600" s="209">
        <v>1.048</v>
      </c>
      <c r="AR5600" s="209">
        <v>1.222</v>
      </c>
      <c r="AS5600" s="209">
        <v>0.72299999999999998</v>
      </c>
      <c r="AT5600" s="209">
        <v>0.31</v>
      </c>
      <c r="AU5600" s="20"/>
      <c r="AV5600" s="20"/>
      <c r="AW5600" s="20"/>
      <c r="AX5600" s="20"/>
      <c r="AY5600" s="20"/>
      <c r="AZ5600" s="209">
        <v>0.187</v>
      </c>
      <c r="BA5600" s="209">
        <v>0.77</v>
      </c>
      <c r="BB5600" s="21">
        <f t="shared" si="559"/>
        <v>1.7509999999999999</v>
      </c>
      <c r="BC5600" s="21">
        <f>BF5600</f>
        <v>5.22</v>
      </c>
      <c r="BD5600" s="22">
        <f t="shared" si="557"/>
        <v>2.353494623655914</v>
      </c>
      <c r="BE5600" s="21">
        <f>BC5600-BD5600</f>
        <v>2.8665053763440858</v>
      </c>
      <c r="BF5600" s="2">
        <v>5.22</v>
      </c>
      <c r="BG5600" s="10">
        <v>7</v>
      </c>
      <c r="BH5600" s="21">
        <f t="shared" si="558"/>
        <v>3.88368E-3</v>
      </c>
      <c r="BI5600" s="22">
        <f t="shared" si="558"/>
        <v>1.751E-3</v>
      </c>
      <c r="BJ5600" s="21">
        <f>BH5600-BI5600</f>
        <v>2.1326800000000001E-3</v>
      </c>
      <c r="BK5600" s="21">
        <v>1.165104E-2</v>
      </c>
      <c r="BL5600" s="22">
        <v>5.2529999999999999E-3</v>
      </c>
      <c r="BM5600" s="21">
        <v>6.3980399999999998E-3</v>
      </c>
      <c r="BN5600" s="21">
        <f t="shared" si="560"/>
        <v>4.6604159999999999E-2</v>
      </c>
      <c r="BO5600" s="22">
        <f t="shared" si="560"/>
        <v>2.1011999999999999E-2</v>
      </c>
      <c r="BP5600" s="21">
        <f t="shared" si="560"/>
        <v>2.5592159999999999E-2</v>
      </c>
    </row>
    <row r="5601" spans="1:68" ht="11.1" hidden="1" customHeight="1" outlineLevel="2" x14ac:dyDescent="0.2">
      <c r="A5601" s="10"/>
      <c r="B5601" s="18"/>
      <c r="C5601" s="18"/>
      <c r="D5601" s="18"/>
      <c r="E5601" s="23" t="s">
        <v>4922</v>
      </c>
      <c r="F5601" s="208">
        <v>1.2270000000000001</v>
      </c>
      <c r="G5601" s="208">
        <v>1.429</v>
      </c>
      <c r="H5601" s="208">
        <v>1</v>
      </c>
      <c r="I5601" s="239">
        <v>0.89</v>
      </c>
      <c r="J5601" s="239"/>
      <c r="K5601" s="24"/>
      <c r="L5601" s="24"/>
      <c r="M5601" s="24"/>
      <c r="N5601" s="24"/>
      <c r="O5601" s="24"/>
      <c r="P5601" s="208">
        <v>0.26500000000000001</v>
      </c>
      <c r="Q5601" s="208">
        <v>0.69</v>
      </c>
      <c r="R5601" s="208">
        <v>0.72199999999999998</v>
      </c>
      <c r="S5601" s="208">
        <v>1.2569999999999999</v>
      </c>
      <c r="T5601" s="208">
        <v>0.754</v>
      </c>
      <c r="U5601" s="208">
        <v>0.44900000000000001</v>
      </c>
      <c r="V5601" s="208">
        <v>7.0000000000000001E-3</v>
      </c>
      <c r="W5601" s="24"/>
      <c r="X5601" s="24"/>
      <c r="Y5601" s="24"/>
      <c r="Z5601" s="24"/>
      <c r="AA5601" s="24"/>
      <c r="AB5601" s="24"/>
      <c r="AC5601" s="208">
        <v>1</v>
      </c>
      <c r="AD5601" s="208">
        <v>1.7509999999999999</v>
      </c>
      <c r="AE5601" s="208">
        <v>0.72299999999999998</v>
      </c>
      <c r="AF5601" s="208">
        <v>0.94</v>
      </c>
      <c r="AG5601" s="208">
        <v>0.312</v>
      </c>
      <c r="AH5601" s="208">
        <v>3.2000000000000001E-2</v>
      </c>
      <c r="AI5601" s="24"/>
      <c r="AJ5601" s="24"/>
      <c r="AK5601" s="24"/>
      <c r="AL5601" s="24"/>
      <c r="AM5601" s="24"/>
      <c r="AN5601" s="208">
        <v>0.20599999999999999</v>
      </c>
      <c r="AO5601" s="208">
        <v>0.83899999999999997</v>
      </c>
      <c r="AP5601" s="208">
        <v>1.0169999999999999</v>
      </c>
      <c r="AQ5601" s="208">
        <v>1.048</v>
      </c>
      <c r="AR5601" s="208">
        <v>1.222</v>
      </c>
      <c r="AS5601" s="208">
        <v>0.72299999999999998</v>
      </c>
      <c r="AT5601" s="208">
        <v>0.31</v>
      </c>
      <c r="AU5601" s="24"/>
      <c r="AV5601" s="24"/>
      <c r="AW5601" s="24"/>
      <c r="AX5601" s="24"/>
      <c r="AY5601" s="24"/>
      <c r="AZ5601" s="208">
        <v>0.187</v>
      </c>
      <c r="BA5601" s="208">
        <v>0.77</v>
      </c>
      <c r="BB5601" s="21">
        <f t="shared" si="559"/>
        <v>1.7509999999999999</v>
      </c>
      <c r="BC5601" s="21"/>
      <c r="BD5601" s="22">
        <f t="shared" si="557"/>
        <v>2.353494623655914</v>
      </c>
      <c r="BE5601" s="21"/>
      <c r="BG5601" s="10"/>
      <c r="BH5601" s="21">
        <f t="shared" si="558"/>
        <v>0</v>
      </c>
      <c r="BI5601" s="22">
        <f t="shared" si="558"/>
        <v>1.751E-3</v>
      </c>
      <c r="BJ5601" s="21"/>
      <c r="BK5601" s="21">
        <v>0</v>
      </c>
      <c r="BL5601" s="22">
        <v>5.2529999999999999E-3</v>
      </c>
      <c r="BM5601" s="21"/>
      <c r="BN5601" s="21">
        <f t="shared" si="560"/>
        <v>0</v>
      </c>
      <c r="BO5601" s="22">
        <f t="shared" si="560"/>
        <v>2.1011999999999999E-2</v>
      </c>
      <c r="BP5601" s="21">
        <f t="shared" si="560"/>
        <v>0</v>
      </c>
    </row>
    <row r="5602" spans="1:68" ht="11.1" hidden="1" customHeight="1" outlineLevel="1" collapsed="1" x14ac:dyDescent="0.2">
      <c r="A5602" s="10"/>
      <c r="B5602" s="18"/>
      <c r="C5602" s="18"/>
      <c r="D5602" s="18"/>
      <c r="E5602" s="19" t="s">
        <v>4923</v>
      </c>
      <c r="F5602" s="20"/>
      <c r="G5602" s="20"/>
      <c r="H5602" s="20"/>
      <c r="I5602" s="20"/>
      <c r="J5602" s="20"/>
      <c r="K5602" s="20"/>
      <c r="L5602" s="20"/>
      <c r="M5602" s="20"/>
      <c r="N5602" s="20"/>
      <c r="O5602" s="20"/>
      <c r="P5602" s="20"/>
      <c r="Q5602" s="20"/>
      <c r="R5602" s="20"/>
      <c r="S5602" s="20"/>
      <c r="T5602" s="20"/>
      <c r="U5602" s="20"/>
      <c r="V5602" s="20"/>
      <c r="W5602" s="20"/>
      <c r="X5602" s="20"/>
      <c r="Y5602" s="20"/>
      <c r="Z5602" s="20"/>
      <c r="AA5602" s="20"/>
      <c r="AB5602" s="20"/>
      <c r="AC5602" s="20"/>
      <c r="AD5602" s="20"/>
      <c r="AE5602" s="20"/>
      <c r="AF5602" s="20"/>
      <c r="AG5602" s="20"/>
      <c r="AH5602" s="20"/>
      <c r="AI5602" s="20"/>
      <c r="AJ5602" s="20"/>
      <c r="AK5602" s="20"/>
      <c r="AL5602" s="20"/>
      <c r="AM5602" s="20"/>
      <c r="AN5602" s="20"/>
      <c r="AO5602" s="20"/>
      <c r="AP5602" s="20"/>
      <c r="AQ5602" s="20"/>
      <c r="AR5602" s="20"/>
      <c r="AS5602" s="209">
        <v>8.1769999999999996</v>
      </c>
      <c r="AT5602" s="209">
        <v>5.9029999999999996</v>
      </c>
      <c r="AU5602" s="209">
        <v>4.266</v>
      </c>
      <c r="AV5602" s="209">
        <v>2.2090000000000001</v>
      </c>
      <c r="AW5602" s="209">
        <v>1.81</v>
      </c>
      <c r="AX5602" s="209">
        <v>2.0329999999999999</v>
      </c>
      <c r="AY5602" s="209">
        <v>4.093</v>
      </c>
      <c r="AZ5602" s="209">
        <v>3.2679999999999998</v>
      </c>
      <c r="BA5602" s="209">
        <v>8.1920000000000002</v>
      </c>
      <c r="BB5602" s="21">
        <f t="shared" si="559"/>
        <v>8.1920000000000002</v>
      </c>
      <c r="BC5602" s="21">
        <f>BF5602</f>
        <v>19.2</v>
      </c>
      <c r="BD5602" s="22">
        <f t="shared" si="557"/>
        <v>11.010752688172044</v>
      </c>
      <c r="BE5602" s="21">
        <f>BC5602-BD5602</f>
        <v>8.1892473118279554</v>
      </c>
      <c r="BF5602" s="2">
        <v>19.2</v>
      </c>
      <c r="BG5602" s="10">
        <v>6</v>
      </c>
      <c r="BH5602" s="21">
        <f t="shared" si="558"/>
        <v>1.4284799999999999E-2</v>
      </c>
      <c r="BI5602" s="22">
        <f t="shared" si="558"/>
        <v>8.1919999999999996E-3</v>
      </c>
      <c r="BJ5602" s="21">
        <f>BH5602-BI5602</f>
        <v>6.0927999999999989E-3</v>
      </c>
      <c r="BK5602" s="21">
        <v>4.2854399999999994E-2</v>
      </c>
      <c r="BL5602" s="22">
        <v>2.4576000000000001E-2</v>
      </c>
      <c r="BM5602" s="21">
        <v>1.8278399999999993E-2</v>
      </c>
      <c r="BN5602" s="21">
        <f t="shared" si="560"/>
        <v>0.17141759999999998</v>
      </c>
      <c r="BO5602" s="22">
        <f t="shared" si="560"/>
        <v>9.8304000000000002E-2</v>
      </c>
      <c r="BP5602" s="21">
        <f t="shared" si="560"/>
        <v>7.3113599999999973E-2</v>
      </c>
    </row>
    <row r="5603" spans="1:68" ht="11.1" hidden="1" customHeight="1" outlineLevel="2" x14ac:dyDescent="0.2">
      <c r="A5603" s="10"/>
      <c r="B5603" s="18"/>
      <c r="C5603" s="18"/>
      <c r="D5603" s="18"/>
      <c r="E5603" s="23" t="s">
        <v>4924</v>
      </c>
      <c r="F5603" s="24"/>
      <c r="G5603" s="24"/>
      <c r="H5603" s="24"/>
      <c r="I5603" s="24"/>
      <c r="J5603" s="24"/>
      <c r="K5603" s="24"/>
      <c r="L5603" s="24"/>
      <c r="M5603" s="24"/>
      <c r="N5603" s="24"/>
      <c r="O5603" s="24"/>
      <c r="P5603" s="24"/>
      <c r="Q5603" s="24"/>
      <c r="R5603" s="24"/>
      <c r="S5603" s="24"/>
      <c r="T5603" s="24"/>
      <c r="U5603" s="24"/>
      <c r="V5603" s="24"/>
      <c r="W5603" s="24"/>
      <c r="X5603" s="24"/>
      <c r="Y5603" s="24"/>
      <c r="Z5603" s="24"/>
      <c r="AA5603" s="24"/>
      <c r="AB5603" s="24"/>
      <c r="AC5603" s="24"/>
      <c r="AD5603" s="24"/>
      <c r="AE5603" s="24"/>
      <c r="AF5603" s="24"/>
      <c r="AG5603" s="24"/>
      <c r="AH5603" s="24"/>
      <c r="AI5603" s="24"/>
      <c r="AJ5603" s="24"/>
      <c r="AK5603" s="24"/>
      <c r="AL5603" s="24"/>
      <c r="AM5603" s="24"/>
      <c r="AN5603" s="24"/>
      <c r="AO5603" s="24"/>
      <c r="AP5603" s="24"/>
      <c r="AQ5603" s="24"/>
      <c r="AR5603" s="24"/>
      <c r="AS5603" s="208">
        <v>8.1769999999999996</v>
      </c>
      <c r="AT5603" s="208">
        <v>5.9029999999999996</v>
      </c>
      <c r="AU5603" s="208">
        <v>4.266</v>
      </c>
      <c r="AV5603" s="208">
        <v>2.2090000000000001</v>
      </c>
      <c r="AW5603" s="208">
        <v>1.81</v>
      </c>
      <c r="AX5603" s="208">
        <v>2.0329999999999999</v>
      </c>
      <c r="AY5603" s="208">
        <v>4.093</v>
      </c>
      <c r="AZ5603" s="208">
        <v>3.2679999999999998</v>
      </c>
      <c r="BA5603" s="208">
        <v>8.1920000000000002</v>
      </c>
      <c r="BB5603" s="21">
        <f t="shared" si="559"/>
        <v>8.1920000000000002</v>
      </c>
      <c r="BC5603" s="21"/>
      <c r="BD5603" s="22">
        <f t="shared" si="557"/>
        <v>11.010752688172044</v>
      </c>
      <c r="BE5603" s="21"/>
      <c r="BG5603" s="10"/>
      <c r="BH5603" s="21">
        <f t="shared" si="558"/>
        <v>0</v>
      </c>
      <c r="BI5603" s="22">
        <f t="shared" si="558"/>
        <v>8.1919999999999996E-3</v>
      </c>
      <c r="BJ5603" s="21"/>
      <c r="BK5603" s="21">
        <v>0</v>
      </c>
      <c r="BL5603" s="22">
        <v>2.4576000000000001E-2</v>
      </c>
      <c r="BM5603" s="21"/>
      <c r="BN5603" s="21">
        <f t="shared" si="560"/>
        <v>0</v>
      </c>
      <c r="BO5603" s="22">
        <f t="shared" si="560"/>
        <v>9.8304000000000002E-2</v>
      </c>
      <c r="BP5603" s="21">
        <f t="shared" si="560"/>
        <v>0</v>
      </c>
    </row>
    <row r="5604" spans="1:68" ht="11.1" hidden="1" customHeight="1" outlineLevel="1" collapsed="1" x14ac:dyDescent="0.2">
      <c r="A5604" s="10"/>
      <c r="B5604" s="18"/>
      <c r="C5604" s="18"/>
      <c r="D5604" s="18"/>
      <c r="E5604" s="19" t="s">
        <v>4925</v>
      </c>
      <c r="F5604" s="209">
        <v>0.73299999999999998</v>
      </c>
      <c r="G5604" s="209">
        <v>0.79800000000000004</v>
      </c>
      <c r="H5604" s="209">
        <v>0.79800000000000004</v>
      </c>
      <c r="I5604" s="240">
        <v>0.79800000000000004</v>
      </c>
      <c r="J5604" s="240"/>
      <c r="K5604" s="209">
        <v>0.79800000000000004</v>
      </c>
      <c r="L5604" s="209">
        <v>0.79800000000000004</v>
      </c>
      <c r="M5604" s="209">
        <v>0.79800000000000004</v>
      </c>
      <c r="N5604" s="209">
        <v>0.79800000000000004</v>
      </c>
      <c r="O5604" s="209">
        <v>0.79800000000000004</v>
      </c>
      <c r="P5604" s="209">
        <v>0.79800000000000004</v>
      </c>
      <c r="Q5604" s="209">
        <v>0.88400000000000001</v>
      </c>
      <c r="R5604" s="209">
        <v>0.88400000000000001</v>
      </c>
      <c r="S5604" s="209">
        <v>0.88400000000000001</v>
      </c>
      <c r="T5604" s="209">
        <v>0.88400000000000001</v>
      </c>
      <c r="U5604" s="209">
        <v>0.88400000000000001</v>
      </c>
      <c r="V5604" s="209">
        <v>0.88400000000000001</v>
      </c>
      <c r="W5604" s="209">
        <v>0.88400000000000001</v>
      </c>
      <c r="X5604" s="209">
        <v>0.88400000000000001</v>
      </c>
      <c r="Y5604" s="209">
        <v>0.88400000000000001</v>
      </c>
      <c r="Z5604" s="209">
        <v>0.88400000000000001</v>
      </c>
      <c r="AA5604" s="209">
        <v>0.88400000000000001</v>
      </c>
      <c r="AB5604" s="209">
        <v>0.93799999999999994</v>
      </c>
      <c r="AC5604" s="209">
        <v>0.93799999999999994</v>
      </c>
      <c r="AD5604" s="209">
        <v>0.93799999999999994</v>
      </c>
      <c r="AE5604" s="209">
        <v>0.93799999999999994</v>
      </c>
      <c r="AF5604" s="209">
        <v>0.93799999999999994</v>
      </c>
      <c r="AG5604" s="209">
        <v>0.93799999999999994</v>
      </c>
      <c r="AH5604" s="209">
        <v>0.93799999999999994</v>
      </c>
      <c r="AI5604" s="209">
        <v>0.93799999999999994</v>
      </c>
      <c r="AJ5604" s="209">
        <v>0.93799999999999994</v>
      </c>
      <c r="AK5604" s="209">
        <v>0.78</v>
      </c>
      <c r="AL5604" s="209">
        <v>0.16800000000000001</v>
      </c>
      <c r="AM5604" s="209">
        <v>-8.4000000000000005E-2</v>
      </c>
      <c r="AN5604" s="209">
        <v>0.70799999999999996</v>
      </c>
      <c r="AO5604" s="209">
        <v>0.72299999999999998</v>
      </c>
      <c r="AP5604" s="209">
        <v>0.68400000000000005</v>
      </c>
      <c r="AQ5604" s="209">
        <v>0.68600000000000005</v>
      </c>
      <c r="AR5604" s="209">
        <v>0.70299999999999996</v>
      </c>
      <c r="AS5604" s="209">
        <v>0.73</v>
      </c>
      <c r="AT5604" s="209">
        <v>0.748</v>
      </c>
      <c r="AU5604" s="209">
        <v>0.745</v>
      </c>
      <c r="AV5604" s="209">
        <v>0.72699999999999998</v>
      </c>
      <c r="AW5604" s="209">
        <v>0.73099999999999998</v>
      </c>
      <c r="AX5604" s="209">
        <v>0.69299999999999995</v>
      </c>
      <c r="AY5604" s="209">
        <v>0.71099999999999997</v>
      </c>
      <c r="AZ5604" s="209">
        <v>0.69599999999999995</v>
      </c>
      <c r="BA5604" s="209">
        <v>0.72</v>
      </c>
      <c r="BB5604" s="21">
        <f t="shared" si="559"/>
        <v>0.93799999999999994</v>
      </c>
      <c r="BC5604" s="21">
        <f>BF5604</f>
        <v>11</v>
      </c>
      <c r="BD5604" s="22">
        <f t="shared" si="557"/>
        <v>1.260752688172043</v>
      </c>
      <c r="BE5604" s="21">
        <f>BC5604-BD5604</f>
        <v>9.7392473118279561</v>
      </c>
      <c r="BF5604" s="2">
        <v>11</v>
      </c>
      <c r="BG5604" s="10"/>
      <c r="BH5604" s="21">
        <f t="shared" si="558"/>
        <v>8.1840000000000003E-3</v>
      </c>
      <c r="BI5604" s="22">
        <f t="shared" si="558"/>
        <v>9.3800000000000003E-4</v>
      </c>
      <c r="BJ5604" s="21">
        <f>BH5604-BI5604</f>
        <v>7.2460000000000007E-3</v>
      </c>
      <c r="BK5604" s="21">
        <v>2.4552000000000001E-2</v>
      </c>
      <c r="BL5604" s="22">
        <v>2.8140000000000001E-3</v>
      </c>
      <c r="BM5604" s="21">
        <v>2.1738E-2</v>
      </c>
      <c r="BN5604" s="21">
        <f t="shared" si="560"/>
        <v>9.8208000000000004E-2</v>
      </c>
      <c r="BO5604" s="22">
        <f t="shared" si="560"/>
        <v>1.1256E-2</v>
      </c>
      <c r="BP5604" s="21">
        <f t="shared" si="560"/>
        <v>8.6952000000000002E-2</v>
      </c>
    </row>
    <row r="5605" spans="1:68" ht="11.1" hidden="1" customHeight="1" outlineLevel="2" x14ac:dyDescent="0.2">
      <c r="A5605" s="10"/>
      <c r="B5605" s="18"/>
      <c r="C5605" s="18"/>
      <c r="D5605" s="18"/>
      <c r="E5605" s="23"/>
      <c r="F5605" s="208">
        <v>0.73299999999999998</v>
      </c>
      <c r="G5605" s="208">
        <v>0.79800000000000004</v>
      </c>
      <c r="H5605" s="208">
        <v>0.79800000000000004</v>
      </c>
      <c r="I5605" s="239">
        <v>0.79800000000000004</v>
      </c>
      <c r="J5605" s="239"/>
      <c r="K5605" s="208">
        <v>0.79800000000000004</v>
      </c>
      <c r="L5605" s="208">
        <v>0.79800000000000004</v>
      </c>
      <c r="M5605" s="208">
        <v>0.79800000000000004</v>
      </c>
      <c r="N5605" s="208">
        <v>0.79800000000000004</v>
      </c>
      <c r="O5605" s="208">
        <v>0.79800000000000004</v>
      </c>
      <c r="P5605" s="208">
        <v>0.79800000000000004</v>
      </c>
      <c r="Q5605" s="208">
        <v>0.88400000000000001</v>
      </c>
      <c r="R5605" s="208">
        <v>0.88400000000000001</v>
      </c>
      <c r="S5605" s="208">
        <v>0.88400000000000001</v>
      </c>
      <c r="T5605" s="208">
        <v>0.88400000000000001</v>
      </c>
      <c r="U5605" s="208">
        <v>0.88400000000000001</v>
      </c>
      <c r="V5605" s="208">
        <v>0.88400000000000001</v>
      </c>
      <c r="W5605" s="208">
        <v>0.88400000000000001</v>
      </c>
      <c r="X5605" s="208">
        <v>0.88400000000000001</v>
      </c>
      <c r="Y5605" s="208">
        <v>0.88400000000000001</v>
      </c>
      <c r="Z5605" s="208">
        <v>0.88400000000000001</v>
      </c>
      <c r="AA5605" s="208">
        <v>0.88400000000000001</v>
      </c>
      <c r="AB5605" s="208">
        <v>0.93799999999999994</v>
      </c>
      <c r="AC5605" s="208">
        <v>0.93799999999999994</v>
      </c>
      <c r="AD5605" s="208">
        <v>0.93799999999999994</v>
      </c>
      <c r="AE5605" s="208">
        <v>0.93799999999999994</v>
      </c>
      <c r="AF5605" s="208">
        <v>0.93799999999999994</v>
      </c>
      <c r="AG5605" s="208">
        <v>0.93799999999999994</v>
      </c>
      <c r="AH5605" s="208">
        <v>0.93799999999999994</v>
      </c>
      <c r="AI5605" s="208">
        <v>0.93799999999999994</v>
      </c>
      <c r="AJ5605" s="208">
        <v>0.93799999999999994</v>
      </c>
      <c r="AK5605" s="208">
        <v>0.78</v>
      </c>
      <c r="AL5605" s="208">
        <v>0.16800000000000001</v>
      </c>
      <c r="AM5605" s="208">
        <v>-8.4000000000000005E-2</v>
      </c>
      <c r="AN5605" s="208">
        <v>0.70799999999999996</v>
      </c>
      <c r="AO5605" s="208">
        <v>0.72299999999999998</v>
      </c>
      <c r="AP5605" s="208">
        <v>0.68400000000000005</v>
      </c>
      <c r="AQ5605" s="208">
        <v>0.68600000000000005</v>
      </c>
      <c r="AR5605" s="208">
        <v>0.70299999999999996</v>
      </c>
      <c r="AS5605" s="208">
        <v>0.73</v>
      </c>
      <c r="AT5605" s="208">
        <v>0.748</v>
      </c>
      <c r="AU5605" s="208">
        <v>0.745</v>
      </c>
      <c r="AV5605" s="208">
        <v>0.72699999999999998</v>
      </c>
      <c r="AW5605" s="208">
        <v>0.73099999999999998</v>
      </c>
      <c r="AX5605" s="208">
        <v>0.69299999999999995</v>
      </c>
      <c r="AY5605" s="208">
        <v>0.71099999999999997</v>
      </c>
      <c r="AZ5605" s="208">
        <v>0.69599999999999995</v>
      </c>
      <c r="BA5605" s="208">
        <v>0.72</v>
      </c>
      <c r="BB5605" s="21">
        <f t="shared" si="559"/>
        <v>0.93799999999999994</v>
      </c>
      <c r="BC5605" s="21"/>
      <c r="BD5605" s="22">
        <f t="shared" si="557"/>
        <v>1.260752688172043</v>
      </c>
      <c r="BE5605" s="21"/>
      <c r="BG5605" s="10"/>
      <c r="BH5605" s="21">
        <f t="shared" si="558"/>
        <v>0</v>
      </c>
      <c r="BI5605" s="22">
        <f t="shared" si="558"/>
        <v>9.3800000000000003E-4</v>
      </c>
      <c r="BJ5605" s="21"/>
      <c r="BK5605" s="21">
        <v>0</v>
      </c>
      <c r="BL5605" s="22">
        <v>2.8140000000000001E-3</v>
      </c>
      <c r="BM5605" s="21"/>
      <c r="BN5605" s="21">
        <f t="shared" si="560"/>
        <v>0</v>
      </c>
      <c r="BO5605" s="22">
        <f t="shared" si="560"/>
        <v>1.1256E-2</v>
      </c>
      <c r="BP5605" s="21">
        <f t="shared" si="560"/>
        <v>0</v>
      </c>
    </row>
    <row r="5606" spans="1:68" ht="11.1" hidden="1" customHeight="1" outlineLevel="1" collapsed="1" x14ac:dyDescent="0.2">
      <c r="A5606" s="10"/>
      <c r="B5606" s="18"/>
      <c r="C5606" s="18"/>
      <c r="D5606" s="18"/>
      <c r="E5606" s="19" t="s">
        <v>4926</v>
      </c>
      <c r="F5606" s="209">
        <v>2.016</v>
      </c>
      <c r="G5606" s="209">
        <v>2.016</v>
      </c>
      <c r="H5606" s="209">
        <v>2.0910000000000002</v>
      </c>
      <c r="I5606" s="240">
        <v>2.0910000000000002</v>
      </c>
      <c r="J5606" s="240"/>
      <c r="K5606" s="209">
        <v>2.0910000000000002</v>
      </c>
      <c r="L5606" s="209">
        <v>2.0910000000000002</v>
      </c>
      <c r="M5606" s="209">
        <v>2.0910000000000002</v>
      </c>
      <c r="N5606" s="209">
        <v>2.0910000000000002</v>
      </c>
      <c r="O5606" s="209">
        <v>2.0910000000000002</v>
      </c>
      <c r="P5606" s="209">
        <v>2.0590000000000002</v>
      </c>
      <c r="Q5606" s="209">
        <v>2.0590000000000002</v>
      </c>
      <c r="R5606" s="209">
        <v>2.0590000000000002</v>
      </c>
      <c r="S5606" s="209">
        <v>2.0590000000000002</v>
      </c>
      <c r="T5606" s="209">
        <v>2.0590000000000002</v>
      </c>
      <c r="U5606" s="209">
        <v>2.0590000000000002</v>
      </c>
      <c r="V5606" s="209">
        <v>2.0590000000000002</v>
      </c>
      <c r="W5606" s="209">
        <v>2.0590000000000002</v>
      </c>
      <c r="X5606" s="209">
        <v>2.0590000000000002</v>
      </c>
      <c r="Y5606" s="209">
        <v>2.0590000000000002</v>
      </c>
      <c r="Z5606" s="209">
        <v>2.0590000000000002</v>
      </c>
      <c r="AA5606" s="209">
        <v>2.0590000000000002</v>
      </c>
      <c r="AB5606" s="209">
        <v>2.0590000000000002</v>
      </c>
      <c r="AC5606" s="209">
        <v>2.0590000000000002</v>
      </c>
      <c r="AD5606" s="209">
        <v>2.1339999999999999</v>
      </c>
      <c r="AE5606" s="209">
        <v>2.1339999999999999</v>
      </c>
      <c r="AF5606" s="209">
        <v>2.1339999999999999</v>
      </c>
      <c r="AG5606" s="209">
        <v>2.1339999999999999</v>
      </c>
      <c r="AH5606" s="209">
        <v>2.1339999999999999</v>
      </c>
      <c r="AI5606" s="209">
        <v>2.1339999999999999</v>
      </c>
      <c r="AJ5606" s="209">
        <v>2.1339999999999999</v>
      </c>
      <c r="AK5606" s="209">
        <v>2.1339999999999999</v>
      </c>
      <c r="AL5606" s="209">
        <v>2.048</v>
      </c>
      <c r="AM5606" s="209">
        <v>2.016</v>
      </c>
      <c r="AN5606" s="209">
        <v>2.0369999999999999</v>
      </c>
      <c r="AO5606" s="209">
        <v>2.0369999999999999</v>
      </c>
      <c r="AP5606" s="209">
        <v>0.16400000000000001</v>
      </c>
      <c r="AQ5606" s="209">
        <v>1.8759999999999999</v>
      </c>
      <c r="AR5606" s="209">
        <v>2.0910000000000002</v>
      </c>
      <c r="AS5606" s="209">
        <v>2.0590000000000002</v>
      </c>
      <c r="AT5606" s="209">
        <v>1.64</v>
      </c>
      <c r="AU5606" s="209">
        <v>1.833</v>
      </c>
      <c r="AV5606" s="209">
        <v>1.833</v>
      </c>
      <c r="AW5606" s="209">
        <v>1.9470000000000001</v>
      </c>
      <c r="AX5606" s="209">
        <v>1.8720000000000001</v>
      </c>
      <c r="AY5606" s="209">
        <v>1.8109999999999999</v>
      </c>
      <c r="AZ5606" s="209">
        <v>1.833</v>
      </c>
      <c r="BA5606" s="209">
        <v>1.788</v>
      </c>
      <c r="BB5606" s="21">
        <f t="shared" si="559"/>
        <v>2.1339999999999999</v>
      </c>
      <c r="BC5606" s="21">
        <f>BD5606</f>
        <v>2.868279569892473</v>
      </c>
      <c r="BD5606" s="22">
        <f t="shared" si="557"/>
        <v>2.868279569892473</v>
      </c>
      <c r="BE5606" s="21">
        <f>BC5606-BD5606</f>
        <v>0</v>
      </c>
      <c r="BF5606" s="98"/>
      <c r="BG5606" s="10"/>
      <c r="BH5606" s="21">
        <f t="shared" si="558"/>
        <v>2.134E-3</v>
      </c>
      <c r="BI5606" s="22">
        <f t="shared" si="558"/>
        <v>2.134E-3</v>
      </c>
      <c r="BJ5606" s="21">
        <f>BH5606-BI5606</f>
        <v>0</v>
      </c>
      <c r="BK5606" s="21">
        <v>6.4019999999999997E-3</v>
      </c>
      <c r="BL5606" s="22">
        <v>6.4019999999999997E-3</v>
      </c>
      <c r="BM5606" s="21">
        <v>0</v>
      </c>
      <c r="BN5606" s="21">
        <f t="shared" si="560"/>
        <v>2.5607999999999999E-2</v>
      </c>
      <c r="BO5606" s="22">
        <f t="shared" si="560"/>
        <v>2.5607999999999999E-2</v>
      </c>
      <c r="BP5606" s="21">
        <f t="shared" si="560"/>
        <v>0</v>
      </c>
    </row>
    <row r="5607" spans="1:68" ht="11.1" hidden="1" customHeight="1" outlineLevel="2" x14ac:dyDescent="0.2">
      <c r="A5607" s="10"/>
      <c r="B5607" s="18"/>
      <c r="C5607" s="18"/>
      <c r="D5607" s="18"/>
      <c r="E5607" s="23"/>
      <c r="F5607" s="208">
        <v>2.016</v>
      </c>
      <c r="G5607" s="208">
        <v>2.016</v>
      </c>
      <c r="H5607" s="208">
        <v>2.0910000000000002</v>
      </c>
      <c r="I5607" s="239">
        <v>2.0910000000000002</v>
      </c>
      <c r="J5607" s="239"/>
      <c r="K5607" s="208">
        <v>2.0910000000000002</v>
      </c>
      <c r="L5607" s="208">
        <v>2.0910000000000002</v>
      </c>
      <c r="M5607" s="208">
        <v>2.0910000000000002</v>
      </c>
      <c r="N5607" s="208">
        <v>2.0910000000000002</v>
      </c>
      <c r="O5607" s="208">
        <v>2.0910000000000002</v>
      </c>
      <c r="P5607" s="208">
        <v>2.0590000000000002</v>
      </c>
      <c r="Q5607" s="208">
        <v>2.0590000000000002</v>
      </c>
      <c r="R5607" s="208">
        <v>2.0590000000000002</v>
      </c>
      <c r="S5607" s="208">
        <v>2.0590000000000002</v>
      </c>
      <c r="T5607" s="208">
        <v>2.0590000000000002</v>
      </c>
      <c r="U5607" s="208">
        <v>2.0590000000000002</v>
      </c>
      <c r="V5607" s="208">
        <v>2.0590000000000002</v>
      </c>
      <c r="W5607" s="208">
        <v>2.0590000000000002</v>
      </c>
      <c r="X5607" s="208">
        <v>2.0590000000000002</v>
      </c>
      <c r="Y5607" s="208">
        <v>2.0590000000000002</v>
      </c>
      <c r="Z5607" s="208">
        <v>2.0590000000000002</v>
      </c>
      <c r="AA5607" s="208">
        <v>2.0590000000000002</v>
      </c>
      <c r="AB5607" s="208">
        <v>2.0590000000000002</v>
      </c>
      <c r="AC5607" s="208">
        <v>2.0590000000000002</v>
      </c>
      <c r="AD5607" s="208">
        <v>2.1339999999999999</v>
      </c>
      <c r="AE5607" s="208">
        <v>2.1339999999999999</v>
      </c>
      <c r="AF5607" s="208">
        <v>2.1339999999999999</v>
      </c>
      <c r="AG5607" s="208">
        <v>2.1339999999999999</v>
      </c>
      <c r="AH5607" s="208">
        <v>2.1339999999999999</v>
      </c>
      <c r="AI5607" s="208">
        <v>2.1339999999999999</v>
      </c>
      <c r="AJ5607" s="208">
        <v>2.1339999999999999</v>
      </c>
      <c r="AK5607" s="208">
        <v>2.1339999999999999</v>
      </c>
      <c r="AL5607" s="208">
        <v>2.048</v>
      </c>
      <c r="AM5607" s="208">
        <v>2.016</v>
      </c>
      <c r="AN5607" s="208">
        <v>2.0369999999999999</v>
      </c>
      <c r="AO5607" s="208">
        <v>2.0369999999999999</v>
      </c>
      <c r="AP5607" s="208">
        <v>0.16400000000000001</v>
      </c>
      <c r="AQ5607" s="208">
        <v>1.8759999999999999</v>
      </c>
      <c r="AR5607" s="208">
        <v>2.0910000000000002</v>
      </c>
      <c r="AS5607" s="208">
        <v>2.0590000000000002</v>
      </c>
      <c r="AT5607" s="208">
        <v>1.64</v>
      </c>
      <c r="AU5607" s="208">
        <v>1.833</v>
      </c>
      <c r="AV5607" s="208">
        <v>1.833</v>
      </c>
      <c r="AW5607" s="208">
        <v>1.9470000000000001</v>
      </c>
      <c r="AX5607" s="208">
        <v>1.8720000000000001</v>
      </c>
      <c r="AY5607" s="208">
        <v>1.8109999999999999</v>
      </c>
      <c r="AZ5607" s="208">
        <v>1.833</v>
      </c>
      <c r="BA5607" s="208">
        <v>1.788</v>
      </c>
      <c r="BB5607" s="21">
        <f t="shared" si="559"/>
        <v>2.1339999999999999</v>
      </c>
      <c r="BC5607" s="21"/>
      <c r="BD5607" s="22">
        <f t="shared" si="557"/>
        <v>2.868279569892473</v>
      </c>
      <c r="BE5607" s="21"/>
      <c r="BG5607" s="10"/>
      <c r="BH5607" s="21">
        <f t="shared" si="558"/>
        <v>0</v>
      </c>
      <c r="BI5607" s="22">
        <f t="shared" si="558"/>
        <v>2.134E-3</v>
      </c>
      <c r="BJ5607" s="21"/>
      <c r="BK5607" s="21">
        <v>0</v>
      </c>
      <c r="BL5607" s="22">
        <v>6.4019999999999997E-3</v>
      </c>
      <c r="BM5607" s="21"/>
      <c r="BN5607" s="21">
        <f t="shared" si="560"/>
        <v>0</v>
      </c>
      <c r="BO5607" s="22">
        <f t="shared" si="560"/>
        <v>2.5607999999999999E-2</v>
      </c>
      <c r="BP5607" s="21">
        <f t="shared" si="560"/>
        <v>0</v>
      </c>
    </row>
    <row r="5608" spans="1:68" ht="11.1" hidden="1" customHeight="1" outlineLevel="1" collapsed="1" x14ac:dyDescent="0.2">
      <c r="A5608" s="10"/>
      <c r="B5608" s="18"/>
      <c r="C5608" s="18"/>
      <c r="D5608" s="18"/>
      <c r="E5608" s="19" t="s">
        <v>4927</v>
      </c>
      <c r="F5608" s="20"/>
      <c r="G5608" s="20"/>
      <c r="H5608" s="209">
        <v>39.003999999999998</v>
      </c>
      <c r="I5608" s="240">
        <v>6.1630000000000003</v>
      </c>
      <c r="J5608" s="240"/>
      <c r="K5608" s="209">
        <v>0.10299999999999999</v>
      </c>
      <c r="L5608" s="209">
        <v>0.64200000000000002</v>
      </c>
      <c r="M5608" s="209">
        <v>0.629</v>
      </c>
      <c r="N5608" s="209">
        <v>0.45900000000000002</v>
      </c>
      <c r="O5608" s="209">
        <v>0.90100000000000002</v>
      </c>
      <c r="P5608" s="209">
        <v>5.57</v>
      </c>
      <c r="Q5608" s="209">
        <v>8.1620000000000008</v>
      </c>
      <c r="R5608" s="209">
        <v>11.563000000000001</v>
      </c>
      <c r="S5608" s="209">
        <v>11.253</v>
      </c>
      <c r="T5608" s="209">
        <v>10.942</v>
      </c>
      <c r="U5608" s="209">
        <v>6.1</v>
      </c>
      <c r="V5608" s="209">
        <v>2.996</v>
      </c>
      <c r="W5608" s="209">
        <v>2.0129999999999999</v>
      </c>
      <c r="X5608" s="209">
        <v>6.3E-2</v>
      </c>
      <c r="Y5608" s="20"/>
      <c r="Z5608" s="20"/>
      <c r="AA5608" s="209">
        <v>0.75</v>
      </c>
      <c r="AB5608" s="209">
        <v>5.7640000000000002</v>
      </c>
      <c r="AC5608" s="209">
        <v>7.8460000000000001</v>
      </c>
      <c r="AD5608" s="209">
        <v>10.409000000000001</v>
      </c>
      <c r="AE5608" s="209">
        <v>10.769</v>
      </c>
      <c r="AF5608" s="209">
        <v>8.2460000000000004</v>
      </c>
      <c r="AG5608" s="209">
        <v>5.2619999999999996</v>
      </c>
      <c r="AH5608" s="209">
        <v>2.4009999999999998</v>
      </c>
      <c r="AI5608" s="209">
        <v>0.17</v>
      </c>
      <c r="AJ5608" s="20"/>
      <c r="AK5608" s="20"/>
      <c r="AL5608" s="20"/>
      <c r="AM5608" s="209">
        <v>0.50900000000000001</v>
      </c>
      <c r="AN5608" s="209">
        <v>4.5549999999999997</v>
      </c>
      <c r="AO5608" s="209">
        <v>7.508</v>
      </c>
      <c r="AP5608" s="209">
        <v>12.596</v>
      </c>
      <c r="AQ5608" s="209">
        <v>29.952000000000002</v>
      </c>
      <c r="AR5608" s="209">
        <v>-10.351000000000001</v>
      </c>
      <c r="AS5608" s="209">
        <v>6.9749999999999996</v>
      </c>
      <c r="AT5608" s="209">
        <v>3.2480000000000002</v>
      </c>
      <c r="AU5608" s="209">
        <v>0.6</v>
      </c>
      <c r="AV5608" s="20"/>
      <c r="AW5608" s="20"/>
      <c r="AX5608" s="20"/>
      <c r="AY5608" s="209">
        <v>0.23100000000000001</v>
      </c>
      <c r="AZ5608" s="209">
        <v>4.9640000000000004</v>
      </c>
      <c r="BA5608" s="209">
        <v>8.4450000000000003</v>
      </c>
      <c r="BB5608" s="21">
        <f t="shared" si="559"/>
        <v>39.003999999999998</v>
      </c>
      <c r="BC5608" s="21">
        <f>BD5608</f>
        <v>52.424731182795696</v>
      </c>
      <c r="BD5608" s="22">
        <f t="shared" ref="BD5608:BD5671" si="561">(BB5608/31/24)*1000</f>
        <v>52.424731182795696</v>
      </c>
      <c r="BE5608" s="21">
        <f>BC5608-BD5608</f>
        <v>0</v>
      </c>
      <c r="BF5608" s="98"/>
      <c r="BG5608" s="10">
        <v>6</v>
      </c>
      <c r="BH5608" s="21">
        <f t="shared" si="558"/>
        <v>3.900399999999999E-2</v>
      </c>
      <c r="BI5608" s="22">
        <f t="shared" si="558"/>
        <v>3.900399999999999E-2</v>
      </c>
      <c r="BJ5608" s="21">
        <f>BH5608-BI5608</f>
        <v>0</v>
      </c>
      <c r="BK5608" s="21">
        <v>0.11701199999999998</v>
      </c>
      <c r="BL5608" s="22">
        <v>0.11701199999999998</v>
      </c>
      <c r="BM5608" s="21">
        <v>0</v>
      </c>
      <c r="BN5608" s="21">
        <f t="shared" si="560"/>
        <v>0.46804799999999991</v>
      </c>
      <c r="BO5608" s="22">
        <f t="shared" si="560"/>
        <v>0.46804799999999991</v>
      </c>
      <c r="BP5608" s="21">
        <f t="shared" si="560"/>
        <v>0</v>
      </c>
    </row>
    <row r="5609" spans="1:68" ht="11.1" hidden="1" customHeight="1" outlineLevel="2" x14ac:dyDescent="0.2">
      <c r="A5609" s="10"/>
      <c r="B5609" s="18"/>
      <c r="C5609" s="18"/>
      <c r="D5609" s="18"/>
      <c r="E5609" s="23" t="s">
        <v>4928</v>
      </c>
      <c r="F5609" s="24"/>
      <c r="G5609" s="24"/>
      <c r="H5609" s="208">
        <v>39.003999999999998</v>
      </c>
      <c r="I5609" s="239">
        <v>6.1630000000000003</v>
      </c>
      <c r="J5609" s="239"/>
      <c r="K5609" s="208">
        <v>0.10299999999999999</v>
      </c>
      <c r="L5609" s="208">
        <v>0.64200000000000002</v>
      </c>
      <c r="M5609" s="208">
        <v>0.629</v>
      </c>
      <c r="N5609" s="208">
        <v>0.45900000000000002</v>
      </c>
      <c r="O5609" s="208">
        <v>0.90100000000000002</v>
      </c>
      <c r="P5609" s="208">
        <v>5.57</v>
      </c>
      <c r="Q5609" s="208">
        <v>8.1620000000000008</v>
      </c>
      <c r="R5609" s="208">
        <v>11.563000000000001</v>
      </c>
      <c r="S5609" s="208">
        <v>11.253</v>
      </c>
      <c r="T5609" s="208">
        <v>10.942</v>
      </c>
      <c r="U5609" s="208">
        <v>6.1</v>
      </c>
      <c r="V5609" s="208">
        <v>2.996</v>
      </c>
      <c r="W5609" s="208">
        <v>2.0129999999999999</v>
      </c>
      <c r="X5609" s="208">
        <v>6.3E-2</v>
      </c>
      <c r="Y5609" s="24"/>
      <c r="Z5609" s="24"/>
      <c r="AA5609" s="208">
        <v>0.75</v>
      </c>
      <c r="AB5609" s="208">
        <v>5.7640000000000002</v>
      </c>
      <c r="AC5609" s="208">
        <v>7.8460000000000001</v>
      </c>
      <c r="AD5609" s="208">
        <v>10.409000000000001</v>
      </c>
      <c r="AE5609" s="208">
        <v>10.769</v>
      </c>
      <c r="AF5609" s="208">
        <v>8.2460000000000004</v>
      </c>
      <c r="AG5609" s="208">
        <v>5.2619999999999996</v>
      </c>
      <c r="AH5609" s="208">
        <v>2.4009999999999998</v>
      </c>
      <c r="AI5609" s="208">
        <v>0.17</v>
      </c>
      <c r="AJ5609" s="24"/>
      <c r="AK5609" s="24"/>
      <c r="AL5609" s="24"/>
      <c r="AM5609" s="208">
        <v>0.50900000000000001</v>
      </c>
      <c r="AN5609" s="208">
        <v>4.5549999999999997</v>
      </c>
      <c r="AO5609" s="208">
        <v>7.508</v>
      </c>
      <c r="AP5609" s="208">
        <v>12.596</v>
      </c>
      <c r="AQ5609" s="208">
        <v>29.952000000000002</v>
      </c>
      <c r="AR5609" s="208">
        <v>-10.351000000000001</v>
      </c>
      <c r="AS5609" s="208">
        <v>6.9749999999999996</v>
      </c>
      <c r="AT5609" s="208">
        <v>3.2480000000000002</v>
      </c>
      <c r="AU5609" s="208">
        <v>0.6</v>
      </c>
      <c r="AV5609" s="24"/>
      <c r="AW5609" s="24"/>
      <c r="AX5609" s="24"/>
      <c r="AY5609" s="208">
        <v>0.23100000000000001</v>
      </c>
      <c r="AZ5609" s="208">
        <v>4.9640000000000004</v>
      </c>
      <c r="BA5609" s="208">
        <v>8.4450000000000003</v>
      </c>
      <c r="BB5609" s="21">
        <f t="shared" si="559"/>
        <v>39.003999999999998</v>
      </c>
      <c r="BC5609" s="21"/>
      <c r="BD5609" s="22">
        <f t="shared" si="561"/>
        <v>52.424731182795696</v>
      </c>
      <c r="BE5609" s="21"/>
      <c r="BG5609" s="10"/>
      <c r="BH5609" s="21">
        <f t="shared" si="558"/>
        <v>0</v>
      </c>
      <c r="BI5609" s="22">
        <f t="shared" si="558"/>
        <v>3.900399999999999E-2</v>
      </c>
      <c r="BJ5609" s="21"/>
      <c r="BK5609" s="21">
        <v>0</v>
      </c>
      <c r="BL5609" s="22">
        <v>0.11701199999999998</v>
      </c>
      <c r="BM5609" s="21"/>
      <c r="BN5609" s="21">
        <f t="shared" si="560"/>
        <v>0</v>
      </c>
      <c r="BO5609" s="22">
        <f t="shared" si="560"/>
        <v>0.46804799999999991</v>
      </c>
      <c r="BP5609" s="21">
        <f t="shared" si="560"/>
        <v>0</v>
      </c>
    </row>
    <row r="5610" spans="1:68" ht="11.1" hidden="1" customHeight="1" outlineLevel="1" collapsed="1" x14ac:dyDescent="0.2">
      <c r="A5610" s="10"/>
      <c r="B5610" s="18"/>
      <c r="C5610" s="18"/>
      <c r="D5610" s="18"/>
      <c r="E5610" s="19" t="s">
        <v>4929</v>
      </c>
      <c r="F5610" s="20"/>
      <c r="G5610" s="20"/>
      <c r="H5610" s="20"/>
      <c r="I5610" s="20"/>
      <c r="J5610" s="20"/>
      <c r="K5610" s="20"/>
      <c r="L5610" s="20"/>
      <c r="M5610" s="20"/>
      <c r="N5610" s="20"/>
      <c r="O5610" s="20"/>
      <c r="P5610" s="20"/>
      <c r="Q5610" s="20"/>
      <c r="R5610" s="20"/>
      <c r="S5610" s="20"/>
      <c r="T5610" s="20"/>
      <c r="U5610" s="20"/>
      <c r="V5610" s="20"/>
      <c r="W5610" s="20"/>
      <c r="X5610" s="20"/>
      <c r="Y5610" s="20"/>
      <c r="Z5610" s="20"/>
      <c r="AA5610" s="20"/>
      <c r="AB5610" s="209">
        <v>0.22800000000000001</v>
      </c>
      <c r="AC5610" s="20"/>
      <c r="AD5610" s="209">
        <v>6.4000000000000001E-2</v>
      </c>
      <c r="AE5610" s="209">
        <v>0.77700000000000002</v>
      </c>
      <c r="AF5610" s="209">
        <v>1.8109999999999999</v>
      </c>
      <c r="AG5610" s="20"/>
      <c r="AH5610" s="20"/>
      <c r="AI5610" s="20"/>
      <c r="AJ5610" s="20"/>
      <c r="AK5610" s="209">
        <v>0.35299999999999998</v>
      </c>
      <c r="AL5610" s="209">
        <v>0.245</v>
      </c>
      <c r="AM5610" s="209">
        <v>0.34</v>
      </c>
      <c r="AN5610" s="209">
        <v>0.28999999999999998</v>
      </c>
      <c r="AO5610" s="209">
        <v>0.29499999999999998</v>
      </c>
      <c r="AP5610" s="209">
        <v>0.31</v>
      </c>
      <c r="AQ5610" s="209">
        <v>0.35499999999999998</v>
      </c>
      <c r="AR5610" s="209">
        <v>0.115</v>
      </c>
      <c r="AS5610" s="209">
        <v>0.43</v>
      </c>
      <c r="AT5610" s="209">
        <v>0.29499999999999998</v>
      </c>
      <c r="AU5610" s="209">
        <v>0.35</v>
      </c>
      <c r="AV5610" s="209">
        <v>0.35</v>
      </c>
      <c r="AW5610" s="209">
        <v>0.248</v>
      </c>
      <c r="AX5610" s="209">
        <v>0.26500000000000001</v>
      </c>
      <c r="AY5610" s="209">
        <v>0.74399999999999999</v>
      </c>
      <c r="AZ5610" s="20"/>
      <c r="BA5610" s="20"/>
      <c r="BB5610" s="21">
        <f t="shared" si="559"/>
        <v>1.8109999999999999</v>
      </c>
      <c r="BC5610" s="21">
        <f>BD5610</f>
        <v>2.4341397849462365</v>
      </c>
      <c r="BD5610" s="22">
        <f t="shared" si="561"/>
        <v>2.4341397849462365</v>
      </c>
      <c r="BE5610" s="21">
        <f>BC5610-BD5610</f>
        <v>0</v>
      </c>
      <c r="BF5610" s="98"/>
      <c r="BG5610" s="10"/>
      <c r="BH5610" s="21">
        <f t="shared" si="558"/>
        <v>1.8109999999999999E-3</v>
      </c>
      <c r="BI5610" s="22">
        <f t="shared" si="558"/>
        <v>1.8109999999999999E-3</v>
      </c>
      <c r="BJ5610" s="21">
        <f>BH5610-BI5610</f>
        <v>0</v>
      </c>
      <c r="BK5610" s="21">
        <v>5.4329999999999995E-3</v>
      </c>
      <c r="BL5610" s="22">
        <v>5.4329999999999995E-3</v>
      </c>
      <c r="BM5610" s="21">
        <v>0</v>
      </c>
      <c r="BN5610" s="21">
        <f t="shared" si="560"/>
        <v>2.1731999999999998E-2</v>
      </c>
      <c r="BO5610" s="22">
        <f t="shared" si="560"/>
        <v>2.1731999999999998E-2</v>
      </c>
      <c r="BP5610" s="21">
        <f t="shared" si="560"/>
        <v>0</v>
      </c>
    </row>
    <row r="5611" spans="1:68" ht="11.1" hidden="1" customHeight="1" outlineLevel="2" x14ac:dyDescent="0.2">
      <c r="A5611" s="10"/>
      <c r="B5611" s="18"/>
      <c r="C5611" s="18"/>
      <c r="D5611" s="18"/>
      <c r="E5611" s="23"/>
      <c r="F5611" s="24"/>
      <c r="G5611" s="24"/>
      <c r="H5611" s="24"/>
      <c r="I5611" s="24"/>
      <c r="J5611" s="24"/>
      <c r="K5611" s="24"/>
      <c r="L5611" s="24"/>
      <c r="M5611" s="24"/>
      <c r="N5611" s="24"/>
      <c r="O5611" s="24"/>
      <c r="P5611" s="24"/>
      <c r="Q5611" s="24"/>
      <c r="R5611" s="24"/>
      <c r="S5611" s="24"/>
      <c r="T5611" s="24"/>
      <c r="U5611" s="24"/>
      <c r="V5611" s="24"/>
      <c r="W5611" s="24"/>
      <c r="X5611" s="24"/>
      <c r="Y5611" s="24"/>
      <c r="Z5611" s="24"/>
      <c r="AA5611" s="24"/>
      <c r="AB5611" s="208">
        <v>0.22800000000000001</v>
      </c>
      <c r="AC5611" s="24"/>
      <c r="AD5611" s="208">
        <v>6.4000000000000001E-2</v>
      </c>
      <c r="AE5611" s="208">
        <v>0.77700000000000002</v>
      </c>
      <c r="AF5611" s="208">
        <v>1.8109999999999999</v>
      </c>
      <c r="AG5611" s="24"/>
      <c r="AH5611" s="24"/>
      <c r="AI5611" s="24"/>
      <c r="AJ5611" s="24"/>
      <c r="AK5611" s="208">
        <v>0.35299999999999998</v>
      </c>
      <c r="AL5611" s="208">
        <v>0.245</v>
      </c>
      <c r="AM5611" s="208">
        <v>0.34</v>
      </c>
      <c r="AN5611" s="208">
        <v>0.28999999999999998</v>
      </c>
      <c r="AO5611" s="208">
        <v>0.29499999999999998</v>
      </c>
      <c r="AP5611" s="208">
        <v>0.31</v>
      </c>
      <c r="AQ5611" s="208">
        <v>0.35499999999999998</v>
      </c>
      <c r="AR5611" s="208">
        <v>0.115</v>
      </c>
      <c r="AS5611" s="208">
        <v>0.43</v>
      </c>
      <c r="AT5611" s="208">
        <v>0.29499999999999998</v>
      </c>
      <c r="AU5611" s="208">
        <v>0.35</v>
      </c>
      <c r="AV5611" s="208">
        <v>0.35</v>
      </c>
      <c r="AW5611" s="208">
        <v>0.248</v>
      </c>
      <c r="AX5611" s="208">
        <v>0.26500000000000001</v>
      </c>
      <c r="AY5611" s="208">
        <v>0.74399999999999999</v>
      </c>
      <c r="AZ5611" s="24"/>
      <c r="BA5611" s="24"/>
      <c r="BB5611" s="21">
        <f t="shared" si="559"/>
        <v>1.8109999999999999</v>
      </c>
      <c r="BC5611" s="21"/>
      <c r="BD5611" s="22">
        <f t="shared" si="561"/>
        <v>2.4341397849462365</v>
      </c>
      <c r="BE5611" s="21"/>
      <c r="BG5611" s="10"/>
      <c r="BH5611" s="21">
        <f t="shared" si="558"/>
        <v>0</v>
      </c>
      <c r="BI5611" s="22">
        <f t="shared" si="558"/>
        <v>1.8109999999999999E-3</v>
      </c>
      <c r="BJ5611" s="21"/>
      <c r="BK5611" s="21">
        <v>0</v>
      </c>
      <c r="BL5611" s="22">
        <v>5.4329999999999995E-3</v>
      </c>
      <c r="BM5611" s="21"/>
      <c r="BN5611" s="21">
        <f t="shared" si="560"/>
        <v>0</v>
      </c>
      <c r="BO5611" s="22">
        <f t="shared" si="560"/>
        <v>2.1731999999999998E-2</v>
      </c>
      <c r="BP5611" s="21">
        <f t="shared" si="560"/>
        <v>0</v>
      </c>
    </row>
    <row r="5612" spans="1:68" ht="11.1" customHeight="1" outlineLevel="1" collapsed="1" x14ac:dyDescent="0.2">
      <c r="A5612" s="10"/>
      <c r="B5612" s="18"/>
      <c r="C5612" s="18"/>
      <c r="D5612" s="18"/>
      <c r="E5612" s="19" t="s">
        <v>4930</v>
      </c>
      <c r="F5612" s="20"/>
      <c r="G5612" s="20"/>
      <c r="H5612" s="20"/>
      <c r="I5612" s="20"/>
      <c r="J5612" s="20"/>
      <c r="K5612" s="20"/>
      <c r="L5612" s="20"/>
      <c r="M5612" s="20"/>
      <c r="N5612" s="20"/>
      <c r="O5612" s="20"/>
      <c r="P5612" s="20"/>
      <c r="Q5612" s="20"/>
      <c r="R5612" s="20"/>
      <c r="S5612" s="20"/>
      <c r="T5612" s="20"/>
      <c r="U5612" s="20"/>
      <c r="V5612" s="20"/>
      <c r="W5612" s="20"/>
      <c r="X5612" s="20"/>
      <c r="Y5612" s="20"/>
      <c r="Z5612" s="20"/>
      <c r="AA5612" s="20"/>
      <c r="AB5612" s="20"/>
      <c r="AC5612" s="20"/>
      <c r="AD5612" s="20"/>
      <c r="AE5612" s="20"/>
      <c r="AF5612" s="20"/>
      <c r="AG5612" s="20"/>
      <c r="AH5612" s="20"/>
      <c r="AI5612" s="20"/>
      <c r="AJ5612" s="20"/>
      <c r="AK5612" s="20"/>
      <c r="AL5612" s="20"/>
      <c r="AM5612" s="20"/>
      <c r="AN5612" s="20"/>
      <c r="AO5612" s="20"/>
      <c r="AP5612" s="20"/>
      <c r="AQ5612" s="209">
        <v>2.681</v>
      </c>
      <c r="AR5612" s="209">
        <v>1.054</v>
      </c>
      <c r="AS5612" s="209">
        <v>0.77600000000000002</v>
      </c>
      <c r="AT5612" s="209">
        <v>2.4E-2</v>
      </c>
      <c r="AU5612" s="20"/>
      <c r="AV5612" s="20"/>
      <c r="AW5612" s="20"/>
      <c r="AX5612" s="20"/>
      <c r="AY5612" s="20"/>
      <c r="AZ5612" s="20"/>
      <c r="BA5612" s="209">
        <v>0.33</v>
      </c>
      <c r="BB5612" s="21">
        <f t="shared" si="559"/>
        <v>2.681</v>
      </c>
      <c r="BC5612" s="21">
        <f>BF5612</f>
        <v>4.0999999999999996</v>
      </c>
      <c r="BD5612" s="22">
        <f t="shared" si="561"/>
        <v>3.603494623655914</v>
      </c>
      <c r="BE5612" s="21">
        <f>BC5612-BD5612</f>
        <v>0.49650537634408565</v>
      </c>
      <c r="BF5612" s="2">
        <v>4.0999999999999996</v>
      </c>
      <c r="BG5612" s="10">
        <v>7</v>
      </c>
      <c r="BH5612" s="21">
        <f t="shared" si="558"/>
        <v>3.0503999999999996E-3</v>
      </c>
      <c r="BI5612" s="22">
        <f t="shared" si="558"/>
        <v>2.6809999999999998E-3</v>
      </c>
      <c r="BJ5612" s="21">
        <f>BH5612-BI5612</f>
        <v>3.6939999999999976E-4</v>
      </c>
      <c r="BK5612" s="21">
        <v>9.1511999999999982E-3</v>
      </c>
      <c r="BL5612" s="22">
        <v>8.0429999999999998E-3</v>
      </c>
      <c r="BM5612" s="21">
        <v>1.1081999999999984E-3</v>
      </c>
      <c r="BN5612" s="21">
        <f t="shared" si="560"/>
        <v>3.6604799999999993E-2</v>
      </c>
      <c r="BO5612" s="22">
        <f t="shared" si="560"/>
        <v>3.2171999999999999E-2</v>
      </c>
      <c r="BP5612" s="21">
        <f t="shared" si="560"/>
        <v>4.4327999999999937E-3</v>
      </c>
    </row>
    <row r="5613" spans="1:68" ht="11.1" hidden="1" customHeight="1" outlineLevel="2" x14ac:dyDescent="0.2">
      <c r="A5613" s="10"/>
      <c r="B5613" s="18"/>
      <c r="C5613" s="18"/>
      <c r="D5613" s="18"/>
      <c r="E5613" s="23" t="s">
        <v>4931</v>
      </c>
      <c r="F5613" s="24"/>
      <c r="G5613" s="24"/>
      <c r="H5613" s="24"/>
      <c r="I5613" s="24"/>
      <c r="J5613" s="24"/>
      <c r="K5613" s="24"/>
      <c r="L5613" s="24"/>
      <c r="M5613" s="24"/>
      <c r="N5613" s="24"/>
      <c r="O5613" s="24"/>
      <c r="P5613" s="24"/>
      <c r="Q5613" s="24"/>
      <c r="R5613" s="24"/>
      <c r="S5613" s="24"/>
      <c r="T5613" s="24"/>
      <c r="U5613" s="24"/>
      <c r="V5613" s="24"/>
      <c r="W5613" s="24"/>
      <c r="X5613" s="24"/>
      <c r="Y5613" s="24"/>
      <c r="Z5613" s="24"/>
      <c r="AA5613" s="24"/>
      <c r="AB5613" s="24"/>
      <c r="AC5613" s="24"/>
      <c r="AD5613" s="24"/>
      <c r="AE5613" s="24"/>
      <c r="AF5613" s="24"/>
      <c r="AG5613" s="24"/>
      <c r="AH5613" s="24"/>
      <c r="AI5613" s="24"/>
      <c r="AJ5613" s="24"/>
      <c r="AK5613" s="24"/>
      <c r="AL5613" s="24"/>
      <c r="AM5613" s="24"/>
      <c r="AN5613" s="24"/>
      <c r="AO5613" s="24"/>
      <c r="AP5613" s="24"/>
      <c r="AQ5613" s="208">
        <v>2.681</v>
      </c>
      <c r="AR5613" s="208">
        <v>1.054</v>
      </c>
      <c r="AS5613" s="208">
        <v>0.77600000000000002</v>
      </c>
      <c r="AT5613" s="208">
        <v>2.4E-2</v>
      </c>
      <c r="AU5613" s="24"/>
      <c r="AV5613" s="24"/>
      <c r="AW5613" s="24"/>
      <c r="AX5613" s="24"/>
      <c r="AY5613" s="24"/>
      <c r="AZ5613" s="24"/>
      <c r="BA5613" s="208">
        <v>0.33</v>
      </c>
      <c r="BB5613" s="21">
        <f t="shared" si="559"/>
        <v>2.681</v>
      </c>
      <c r="BC5613" s="21"/>
      <c r="BD5613" s="22">
        <f t="shared" si="561"/>
        <v>3.603494623655914</v>
      </c>
      <c r="BE5613" s="21"/>
      <c r="BG5613" s="10"/>
      <c r="BH5613" s="21">
        <f t="shared" ref="BH5613:BI5676" si="562">(BC5613*24*31/1000000)</f>
        <v>0</v>
      </c>
      <c r="BI5613" s="22">
        <f t="shared" si="562"/>
        <v>2.6809999999999998E-3</v>
      </c>
      <c r="BJ5613" s="21"/>
      <c r="BK5613" s="21">
        <v>0</v>
      </c>
      <c r="BL5613" s="22">
        <v>8.0429999999999998E-3</v>
      </c>
      <c r="BM5613" s="21"/>
      <c r="BN5613" s="21">
        <f t="shared" si="560"/>
        <v>0</v>
      </c>
      <c r="BO5613" s="22">
        <f t="shared" si="560"/>
        <v>3.2171999999999999E-2</v>
      </c>
      <c r="BP5613" s="21">
        <f t="shared" si="560"/>
        <v>0</v>
      </c>
    </row>
    <row r="5614" spans="1:68" ht="11.1" hidden="1" customHeight="1" outlineLevel="1" collapsed="1" x14ac:dyDescent="0.2">
      <c r="A5614" s="10"/>
      <c r="B5614" s="18"/>
      <c r="C5614" s="18"/>
      <c r="D5614" s="18"/>
      <c r="E5614" s="19" t="s">
        <v>4932</v>
      </c>
      <c r="F5614" s="209">
        <v>36.100999999999999</v>
      </c>
      <c r="G5614" s="209">
        <v>75.888999999999996</v>
      </c>
      <c r="H5614" s="209">
        <v>70.677000000000007</v>
      </c>
      <c r="I5614" s="240">
        <v>68.084000000000003</v>
      </c>
      <c r="J5614" s="240"/>
      <c r="K5614" s="209">
        <v>26.452000000000002</v>
      </c>
      <c r="L5614" s="209">
        <v>42.457999999999998</v>
      </c>
      <c r="M5614" s="209">
        <v>19.850000000000001</v>
      </c>
      <c r="N5614" s="209">
        <v>13.4</v>
      </c>
      <c r="O5614" s="209">
        <v>21.699000000000002</v>
      </c>
      <c r="P5614" s="209">
        <v>13.077</v>
      </c>
      <c r="Q5614" s="209">
        <v>39.716000000000001</v>
      </c>
      <c r="R5614" s="209">
        <v>114.48699999999999</v>
      </c>
      <c r="S5614" s="209">
        <v>116.94199999999999</v>
      </c>
      <c r="T5614" s="209">
        <v>111.414</v>
      </c>
      <c r="U5614" s="209">
        <v>96.923000000000002</v>
      </c>
      <c r="V5614" s="209">
        <v>153.84200000000001</v>
      </c>
      <c r="W5614" s="209">
        <v>154.268</v>
      </c>
      <c r="X5614" s="209">
        <v>71.100999999999999</v>
      </c>
      <c r="Y5614" s="209">
        <v>45.384</v>
      </c>
      <c r="Z5614" s="209">
        <v>38.200000000000003</v>
      </c>
      <c r="AA5614" s="209">
        <v>36.807000000000002</v>
      </c>
      <c r="AB5614" s="209">
        <v>48.354999999999997</v>
      </c>
      <c r="AC5614" s="209">
        <v>77.58</v>
      </c>
      <c r="AD5614" s="209">
        <v>110.345</v>
      </c>
      <c r="AE5614" s="209">
        <v>75.349000000000004</v>
      </c>
      <c r="AF5614" s="209">
        <v>118.441</v>
      </c>
      <c r="AG5614" s="209">
        <v>138.30099999999999</v>
      </c>
      <c r="AH5614" s="209">
        <v>102.97199999999999</v>
      </c>
      <c r="AI5614" s="209">
        <v>130.52500000000001</v>
      </c>
      <c r="AJ5614" s="209">
        <v>247.24700000000001</v>
      </c>
      <c r="AK5614" s="209">
        <v>7.944</v>
      </c>
      <c r="AL5614" s="209">
        <v>39.590000000000003</v>
      </c>
      <c r="AM5614" s="209">
        <v>90.379000000000005</v>
      </c>
      <c r="AN5614" s="209">
        <v>54.372</v>
      </c>
      <c r="AO5614" s="209">
        <v>136.58500000000001</v>
      </c>
      <c r="AP5614" s="209">
        <v>113.711</v>
      </c>
      <c r="AQ5614" s="209">
        <v>102.49299999999999</v>
      </c>
      <c r="AR5614" s="209">
        <v>125.36799999999999</v>
      </c>
      <c r="AS5614" s="209">
        <v>123.866</v>
      </c>
      <c r="AT5614" s="209">
        <v>98.805000000000007</v>
      </c>
      <c r="AU5614" s="209">
        <v>246.465</v>
      </c>
      <c r="AV5614" s="209">
        <v>54.095999999999997</v>
      </c>
      <c r="AW5614" s="209">
        <v>64.986999999999995</v>
      </c>
      <c r="AX5614" s="209">
        <v>134.40100000000001</v>
      </c>
      <c r="AY5614" s="209">
        <v>35.927</v>
      </c>
      <c r="AZ5614" s="209">
        <v>62.466999999999999</v>
      </c>
      <c r="BA5614" s="209">
        <v>100.443</v>
      </c>
      <c r="BB5614" s="56">
        <f>BB5615+BB5616+BB5617</f>
        <v>411.04399999999998</v>
      </c>
      <c r="BC5614" s="21">
        <f>BF5614</f>
        <v>2880.3</v>
      </c>
      <c r="BD5614" s="22">
        <f t="shared" si="561"/>
        <v>552.47849462365593</v>
      </c>
      <c r="BE5614" s="21">
        <f>BC5614-BD5614</f>
        <v>2327.8215053763442</v>
      </c>
      <c r="BF5614" s="2">
        <v>2880.3</v>
      </c>
      <c r="BG5614" s="10">
        <v>6</v>
      </c>
      <c r="BH5614" s="21">
        <f t="shared" si="562"/>
        <v>2.1429432000000004</v>
      </c>
      <c r="BI5614" s="22">
        <f t="shared" si="562"/>
        <v>0.41104400000000002</v>
      </c>
      <c r="BJ5614" s="21">
        <f>BH5614-BI5614</f>
        <v>1.7318992000000004</v>
      </c>
      <c r="BK5614" s="21">
        <v>6.4288296000000011</v>
      </c>
      <c r="BL5614" s="22">
        <v>1.2331320000000001</v>
      </c>
      <c r="BM5614" s="21">
        <v>5.1956976000000008</v>
      </c>
      <c r="BN5614" s="21">
        <f t="shared" si="560"/>
        <v>25.715318400000005</v>
      </c>
      <c r="BO5614" s="22">
        <f t="shared" si="560"/>
        <v>4.9325280000000005</v>
      </c>
      <c r="BP5614" s="21">
        <f t="shared" si="560"/>
        <v>20.782790400000003</v>
      </c>
    </row>
    <row r="5615" spans="1:68" ht="11.1" hidden="1" customHeight="1" outlineLevel="2" x14ac:dyDescent="0.2">
      <c r="A5615" s="10"/>
      <c r="B5615" s="18"/>
      <c r="C5615" s="18"/>
      <c r="D5615" s="18"/>
      <c r="E5615" s="23"/>
      <c r="F5615" s="208">
        <v>36.100999999999999</v>
      </c>
      <c r="G5615" s="208">
        <v>75.888999999999996</v>
      </c>
      <c r="H5615" s="208">
        <v>70.677000000000007</v>
      </c>
      <c r="I5615" s="239">
        <v>68.084000000000003</v>
      </c>
      <c r="J5615" s="239"/>
      <c r="K5615" s="208">
        <v>26.452000000000002</v>
      </c>
      <c r="L5615" s="208">
        <v>42.457999999999998</v>
      </c>
      <c r="M5615" s="208">
        <v>19.850000000000001</v>
      </c>
      <c r="N5615" s="208">
        <v>13.4</v>
      </c>
      <c r="O5615" s="208">
        <v>21.699000000000002</v>
      </c>
      <c r="P5615" s="208">
        <v>13.077</v>
      </c>
      <c r="Q5615" s="208">
        <v>39.716000000000001</v>
      </c>
      <c r="R5615" s="208">
        <v>114.48699999999999</v>
      </c>
      <c r="S5615" s="208">
        <v>116.94199999999999</v>
      </c>
      <c r="T5615" s="208">
        <v>111.414</v>
      </c>
      <c r="U5615" s="208">
        <v>96.923000000000002</v>
      </c>
      <c r="V5615" s="208">
        <v>153.84200000000001</v>
      </c>
      <c r="W5615" s="208">
        <v>154.268</v>
      </c>
      <c r="X5615" s="208">
        <v>71.100999999999999</v>
      </c>
      <c r="Y5615" s="208">
        <v>45.384</v>
      </c>
      <c r="Z5615" s="208">
        <v>38.200000000000003</v>
      </c>
      <c r="AA5615" s="208">
        <v>36.807000000000002</v>
      </c>
      <c r="AB5615" s="208">
        <v>48.354999999999997</v>
      </c>
      <c r="AC5615" s="208">
        <v>77.58</v>
      </c>
      <c r="AD5615" s="208">
        <v>110.345</v>
      </c>
      <c r="AE5615" s="208">
        <v>75.349000000000004</v>
      </c>
      <c r="AF5615" s="208">
        <v>118.441</v>
      </c>
      <c r="AG5615" s="208">
        <v>138.30099999999999</v>
      </c>
      <c r="AH5615" s="208">
        <v>102.97199999999999</v>
      </c>
      <c r="AI5615" s="208">
        <v>130.52500000000001</v>
      </c>
      <c r="AJ5615" s="208">
        <v>79.722999999999999</v>
      </c>
      <c r="AK5615" s="208">
        <v>43.491</v>
      </c>
      <c r="AL5615" s="208">
        <v>39.590000000000003</v>
      </c>
      <c r="AM5615" s="208">
        <v>89.043000000000006</v>
      </c>
      <c r="AN5615" s="208">
        <v>50.146999999999998</v>
      </c>
      <c r="AO5615" s="208">
        <v>127.89100000000001</v>
      </c>
      <c r="AP5615" s="208">
        <v>101.867</v>
      </c>
      <c r="AQ5615" s="208">
        <v>86.037999999999997</v>
      </c>
      <c r="AR5615" s="208">
        <v>110.711</v>
      </c>
      <c r="AS5615" s="208">
        <v>116.268</v>
      </c>
      <c r="AT5615" s="208">
        <v>93.858000000000004</v>
      </c>
      <c r="AU5615" s="208">
        <v>243.52</v>
      </c>
      <c r="AV5615" s="208">
        <v>53.927</v>
      </c>
      <c r="AW5615" s="208">
        <v>64.896000000000001</v>
      </c>
      <c r="AX5615" s="208">
        <v>134.31</v>
      </c>
      <c r="AY5615" s="208">
        <v>35.664000000000001</v>
      </c>
      <c r="AZ5615" s="208">
        <v>62.146000000000001</v>
      </c>
      <c r="BA5615" s="208">
        <v>99.948999999999998</v>
      </c>
      <c r="BB5615" s="21">
        <f t="shared" ref="BB5615:BB5678" si="563">MAX(F5615:BA5615)</f>
        <v>243.52</v>
      </c>
      <c r="BC5615" s="21"/>
      <c r="BD5615" s="22">
        <f t="shared" si="561"/>
        <v>327.31182795698925</v>
      </c>
      <c r="BE5615" s="21"/>
      <c r="BG5615" s="10"/>
      <c r="BH5615" s="21">
        <f t="shared" si="562"/>
        <v>0</v>
      </c>
      <c r="BI5615" s="22">
        <f t="shared" si="562"/>
        <v>0.24351999999999999</v>
      </c>
      <c r="BJ5615" s="21"/>
      <c r="BK5615" s="21">
        <v>0</v>
      </c>
      <c r="BL5615" s="22">
        <v>0.73055999999999999</v>
      </c>
      <c r="BM5615" s="21"/>
      <c r="BN5615" s="21">
        <f t="shared" si="560"/>
        <v>0</v>
      </c>
      <c r="BO5615" s="22">
        <f t="shared" si="560"/>
        <v>2.9222399999999999</v>
      </c>
      <c r="BP5615" s="21">
        <f t="shared" si="560"/>
        <v>0</v>
      </c>
    </row>
    <row r="5616" spans="1:68" ht="11.1" hidden="1" customHeight="1" outlineLevel="2" x14ac:dyDescent="0.2">
      <c r="A5616" s="10"/>
      <c r="B5616" s="18"/>
      <c r="C5616" s="18"/>
      <c r="D5616" s="18"/>
      <c r="E5616" s="23" t="s">
        <v>4242</v>
      </c>
      <c r="F5616" s="24"/>
      <c r="G5616" s="24"/>
      <c r="H5616" s="24"/>
      <c r="I5616" s="24"/>
      <c r="J5616" s="24"/>
      <c r="K5616" s="24"/>
      <c r="L5616" s="24"/>
      <c r="M5616" s="24"/>
      <c r="N5616" s="24"/>
      <c r="O5616" s="24"/>
      <c r="P5616" s="24"/>
      <c r="Q5616" s="24"/>
      <c r="R5616" s="24"/>
      <c r="S5616" s="24"/>
      <c r="T5616" s="24"/>
      <c r="U5616" s="24"/>
      <c r="V5616" s="24"/>
      <c r="W5616" s="24"/>
      <c r="X5616" s="24"/>
      <c r="Y5616" s="24"/>
      <c r="Z5616" s="24"/>
      <c r="AA5616" s="24"/>
      <c r="AB5616" s="24"/>
      <c r="AC5616" s="24"/>
      <c r="AD5616" s="24"/>
      <c r="AE5616" s="24"/>
      <c r="AF5616" s="24"/>
      <c r="AG5616" s="24"/>
      <c r="AH5616" s="24"/>
      <c r="AI5616" s="24"/>
      <c r="AJ5616" s="208">
        <v>154.76900000000001</v>
      </c>
      <c r="AK5616" s="208">
        <v>-32.518000000000001</v>
      </c>
      <c r="AL5616" s="24"/>
      <c r="AM5616" s="208">
        <v>0.72499999999999998</v>
      </c>
      <c r="AN5616" s="208">
        <v>3.78</v>
      </c>
      <c r="AO5616" s="208">
        <v>8.1389999999999993</v>
      </c>
      <c r="AP5616" s="208">
        <v>10.991</v>
      </c>
      <c r="AQ5616" s="208">
        <v>15.391</v>
      </c>
      <c r="AR5616" s="208">
        <v>13.654</v>
      </c>
      <c r="AS5616" s="208">
        <v>6.88</v>
      </c>
      <c r="AT5616" s="208">
        <v>4.2880000000000003</v>
      </c>
      <c r="AU5616" s="208">
        <v>2.3119999999999998</v>
      </c>
      <c r="AV5616" s="24"/>
      <c r="AW5616" s="24"/>
      <c r="AX5616" s="24"/>
      <c r="AY5616" s="24"/>
      <c r="AZ5616" s="24"/>
      <c r="BA5616" s="24"/>
      <c r="BB5616" s="21">
        <f t="shared" si="563"/>
        <v>154.76900000000001</v>
      </c>
      <c r="BC5616" s="21"/>
      <c r="BD5616" s="22">
        <f t="shared" si="561"/>
        <v>208.0228494623656</v>
      </c>
      <c r="BE5616" s="21"/>
      <c r="BG5616" s="10"/>
      <c r="BH5616" s="21">
        <f t="shared" si="562"/>
        <v>0</v>
      </c>
      <c r="BI5616" s="22">
        <f t="shared" si="562"/>
        <v>0.15476899999999999</v>
      </c>
      <c r="BJ5616" s="21"/>
      <c r="BK5616" s="21">
        <v>0</v>
      </c>
      <c r="BL5616" s="22">
        <v>0.46430699999999997</v>
      </c>
      <c r="BM5616" s="21"/>
      <c r="BN5616" s="21">
        <f t="shared" si="560"/>
        <v>0</v>
      </c>
      <c r="BO5616" s="22">
        <f t="shared" si="560"/>
        <v>1.8572279999999999</v>
      </c>
      <c r="BP5616" s="21">
        <f t="shared" si="560"/>
        <v>0</v>
      </c>
    </row>
    <row r="5617" spans="1:68" ht="11.1" hidden="1" customHeight="1" outlineLevel="2" x14ac:dyDescent="0.2">
      <c r="A5617" s="10"/>
      <c r="B5617" s="18"/>
      <c r="C5617" s="18"/>
      <c r="D5617" s="18"/>
      <c r="E5617" s="23" t="s">
        <v>4933</v>
      </c>
      <c r="F5617" s="24"/>
      <c r="G5617" s="24"/>
      <c r="H5617" s="24"/>
      <c r="I5617" s="24"/>
      <c r="J5617" s="24"/>
      <c r="K5617" s="24"/>
      <c r="L5617" s="24"/>
      <c r="M5617" s="24"/>
      <c r="N5617" s="24"/>
      <c r="O5617" s="24"/>
      <c r="P5617" s="24"/>
      <c r="Q5617" s="24"/>
      <c r="R5617" s="24"/>
      <c r="S5617" s="24"/>
      <c r="T5617" s="24"/>
      <c r="U5617" s="24"/>
      <c r="V5617" s="24"/>
      <c r="W5617" s="24"/>
      <c r="X5617" s="24"/>
      <c r="Y5617" s="24"/>
      <c r="Z5617" s="24"/>
      <c r="AA5617" s="24"/>
      <c r="AB5617" s="24"/>
      <c r="AC5617" s="24"/>
      <c r="AD5617" s="24"/>
      <c r="AE5617" s="24"/>
      <c r="AF5617" s="24"/>
      <c r="AG5617" s="24"/>
      <c r="AH5617" s="24"/>
      <c r="AI5617" s="24"/>
      <c r="AJ5617" s="208">
        <v>12.755000000000001</v>
      </c>
      <c r="AK5617" s="208">
        <v>-3.0289999999999999</v>
      </c>
      <c r="AL5617" s="24"/>
      <c r="AM5617" s="208">
        <v>0.61099999999999999</v>
      </c>
      <c r="AN5617" s="208">
        <v>0.44500000000000001</v>
      </c>
      <c r="AO5617" s="208">
        <v>0.55500000000000005</v>
      </c>
      <c r="AP5617" s="208">
        <v>0.85299999999999998</v>
      </c>
      <c r="AQ5617" s="208">
        <v>1.0640000000000001</v>
      </c>
      <c r="AR5617" s="208">
        <v>1.0029999999999999</v>
      </c>
      <c r="AS5617" s="208">
        <v>0.71799999999999997</v>
      </c>
      <c r="AT5617" s="208">
        <v>0.65900000000000003</v>
      </c>
      <c r="AU5617" s="208">
        <v>0.63300000000000001</v>
      </c>
      <c r="AV5617" s="208">
        <v>0.16900000000000001</v>
      </c>
      <c r="AW5617" s="208">
        <v>9.0999999999999998E-2</v>
      </c>
      <c r="AX5617" s="208">
        <v>9.0999999999999998E-2</v>
      </c>
      <c r="AY5617" s="208">
        <v>0.26300000000000001</v>
      </c>
      <c r="AZ5617" s="208">
        <v>0.32100000000000001</v>
      </c>
      <c r="BA5617" s="208">
        <v>0.49399999999999999</v>
      </c>
      <c r="BB5617" s="21">
        <f t="shared" si="563"/>
        <v>12.755000000000001</v>
      </c>
      <c r="BC5617" s="21"/>
      <c r="BD5617" s="22">
        <f t="shared" si="561"/>
        <v>17.143817204301079</v>
      </c>
      <c r="BE5617" s="21"/>
      <c r="BG5617" s="10"/>
      <c r="BH5617" s="21">
        <f t="shared" si="562"/>
        <v>0</v>
      </c>
      <c r="BI5617" s="22">
        <f t="shared" si="562"/>
        <v>1.2755000000000004E-2</v>
      </c>
      <c r="BJ5617" s="21"/>
      <c r="BK5617" s="21">
        <v>0</v>
      </c>
      <c r="BL5617" s="22">
        <v>3.8265000000000014E-2</v>
      </c>
      <c r="BM5617" s="21"/>
      <c r="BN5617" s="21">
        <f t="shared" si="560"/>
        <v>0</v>
      </c>
      <c r="BO5617" s="22">
        <f t="shared" si="560"/>
        <v>0.15306000000000006</v>
      </c>
      <c r="BP5617" s="21">
        <f t="shared" si="560"/>
        <v>0</v>
      </c>
    </row>
    <row r="5618" spans="1:68" ht="11.1" hidden="1" customHeight="1" outlineLevel="1" collapsed="1" x14ac:dyDescent="0.2">
      <c r="A5618" s="10"/>
      <c r="B5618" s="18"/>
      <c r="C5618" s="18"/>
      <c r="D5618" s="18"/>
      <c r="E5618" s="19" t="s">
        <v>4934</v>
      </c>
      <c r="F5618" s="209">
        <v>11.205</v>
      </c>
      <c r="G5618" s="209">
        <v>11.189</v>
      </c>
      <c r="H5618" s="209">
        <v>12.188000000000001</v>
      </c>
      <c r="I5618" s="240">
        <v>12.336</v>
      </c>
      <c r="J5618" s="240"/>
      <c r="K5618" s="209">
        <v>12.128</v>
      </c>
      <c r="L5618" s="209">
        <v>12.537000000000001</v>
      </c>
      <c r="M5618" s="209">
        <v>12.537000000000001</v>
      </c>
      <c r="N5618" s="209">
        <v>12.537000000000001</v>
      </c>
      <c r="O5618" s="209">
        <v>12.656000000000001</v>
      </c>
      <c r="P5618" s="209">
        <v>12.818</v>
      </c>
      <c r="Q5618" s="209">
        <v>12.818</v>
      </c>
      <c r="R5618" s="209">
        <v>13.175000000000001</v>
      </c>
      <c r="S5618" s="209">
        <v>12.911</v>
      </c>
      <c r="T5618" s="209">
        <v>13.013999999999999</v>
      </c>
      <c r="U5618" s="209">
        <v>12.952</v>
      </c>
      <c r="V5618" s="209">
        <v>12.968999999999999</v>
      </c>
      <c r="W5618" s="209">
        <v>12.105</v>
      </c>
      <c r="X5618" s="209">
        <v>11.862</v>
      </c>
      <c r="Y5618" s="209">
        <v>11.89</v>
      </c>
      <c r="Z5618" s="209">
        <v>12.302</v>
      </c>
      <c r="AA5618" s="209">
        <v>10.082000000000001</v>
      </c>
      <c r="AB5618" s="209">
        <v>10.506</v>
      </c>
      <c r="AC5618" s="209">
        <v>10.023</v>
      </c>
      <c r="AD5618" s="209">
        <v>9.8699999999999992</v>
      </c>
      <c r="AE5618" s="209">
        <v>9.9990000000000006</v>
      </c>
      <c r="AF5618" s="209">
        <v>10.259</v>
      </c>
      <c r="AG5618" s="209">
        <v>10.303000000000001</v>
      </c>
      <c r="AH5618" s="209">
        <v>10.606999999999999</v>
      </c>
      <c r="AI5618" s="209">
        <v>10.991</v>
      </c>
      <c r="AJ5618" s="209">
        <v>10.457000000000001</v>
      </c>
      <c r="AK5618" s="209">
        <v>9.17</v>
      </c>
      <c r="AL5618" s="209">
        <v>9.1780000000000008</v>
      </c>
      <c r="AM5618" s="209">
        <v>8.8840000000000003</v>
      </c>
      <c r="AN5618" s="209">
        <v>8.9410000000000007</v>
      </c>
      <c r="AO5618" s="209">
        <v>8.7769999999999992</v>
      </c>
      <c r="AP5618" s="209">
        <v>8.9529999999999994</v>
      </c>
      <c r="AQ5618" s="209">
        <v>8.9619999999999997</v>
      </c>
      <c r="AR5618" s="209">
        <v>9.2379999999999995</v>
      </c>
      <c r="AS5618" s="209">
        <v>8.9459999999999997</v>
      </c>
      <c r="AT5618" s="209">
        <v>8.4570000000000007</v>
      </c>
      <c r="AU5618" s="209">
        <v>7.9420000000000002</v>
      </c>
      <c r="AV5618" s="209">
        <v>8.1980000000000004</v>
      </c>
      <c r="AW5618" s="209">
        <v>8.0749999999999993</v>
      </c>
      <c r="AX5618" s="209">
        <v>7.9210000000000003</v>
      </c>
      <c r="AY5618" s="209">
        <v>8.0860000000000003</v>
      </c>
      <c r="AZ5618" s="209">
        <v>7.7690000000000001</v>
      </c>
      <c r="BA5618" s="209">
        <v>8.3079999999999998</v>
      </c>
      <c r="BB5618" s="21">
        <f t="shared" si="563"/>
        <v>13.175000000000001</v>
      </c>
      <c r="BC5618" s="21">
        <f>BF5618</f>
        <v>112.3</v>
      </c>
      <c r="BD5618" s="22">
        <f t="shared" si="561"/>
        <v>17.708333333333336</v>
      </c>
      <c r="BE5618" s="21">
        <f>BC5618-BD5618</f>
        <v>94.591666666666669</v>
      </c>
      <c r="BF5618" s="2">
        <v>112.3</v>
      </c>
      <c r="BG5618" s="10"/>
      <c r="BH5618" s="21">
        <f t="shared" si="562"/>
        <v>8.3551199999999992E-2</v>
      </c>
      <c r="BI5618" s="22">
        <f t="shared" si="562"/>
        <v>1.3175000000000003E-2</v>
      </c>
      <c r="BJ5618" s="21">
        <f>BH5618-BI5618</f>
        <v>7.0376199999999986E-2</v>
      </c>
      <c r="BK5618" s="21">
        <v>0.25065359999999998</v>
      </c>
      <c r="BL5618" s="22">
        <v>3.9525000000000005E-2</v>
      </c>
      <c r="BM5618" s="21">
        <v>0.21112859999999997</v>
      </c>
      <c r="BN5618" s="21">
        <f t="shared" si="560"/>
        <v>1.0026143999999999</v>
      </c>
      <c r="BO5618" s="22">
        <f t="shared" si="560"/>
        <v>0.15810000000000002</v>
      </c>
      <c r="BP5618" s="21">
        <f t="shared" si="560"/>
        <v>0.84451439999999989</v>
      </c>
    </row>
    <row r="5619" spans="1:68" ht="11.1" hidden="1" customHeight="1" outlineLevel="2" x14ac:dyDescent="0.2">
      <c r="A5619" s="10"/>
      <c r="B5619" s="18"/>
      <c r="C5619" s="18"/>
      <c r="D5619" s="18"/>
      <c r="E5619" s="23"/>
      <c r="F5619" s="208">
        <v>11.205</v>
      </c>
      <c r="G5619" s="208">
        <v>11.189</v>
      </c>
      <c r="H5619" s="208">
        <v>12.188000000000001</v>
      </c>
      <c r="I5619" s="239">
        <v>12.336</v>
      </c>
      <c r="J5619" s="239"/>
      <c r="K5619" s="208">
        <v>12.128</v>
      </c>
      <c r="L5619" s="208">
        <v>12.537000000000001</v>
      </c>
      <c r="M5619" s="208">
        <v>12.537000000000001</v>
      </c>
      <c r="N5619" s="208">
        <v>12.537000000000001</v>
      </c>
      <c r="O5619" s="208">
        <v>12.656000000000001</v>
      </c>
      <c r="P5619" s="208">
        <v>12.818</v>
      </c>
      <c r="Q5619" s="208">
        <v>12.818</v>
      </c>
      <c r="R5619" s="208">
        <v>13.175000000000001</v>
      </c>
      <c r="S5619" s="208">
        <v>12.911</v>
      </c>
      <c r="T5619" s="208">
        <v>13.013999999999999</v>
      </c>
      <c r="U5619" s="208">
        <v>12.952</v>
      </c>
      <c r="V5619" s="208">
        <v>12.968999999999999</v>
      </c>
      <c r="W5619" s="208">
        <v>12.105</v>
      </c>
      <c r="X5619" s="208">
        <v>11.862</v>
      </c>
      <c r="Y5619" s="208">
        <v>11.89</v>
      </c>
      <c r="Z5619" s="208">
        <v>12.302</v>
      </c>
      <c r="AA5619" s="208">
        <v>10.082000000000001</v>
      </c>
      <c r="AB5619" s="208">
        <v>10.506</v>
      </c>
      <c r="AC5619" s="208">
        <v>10.023</v>
      </c>
      <c r="AD5619" s="208">
        <v>9.8699999999999992</v>
      </c>
      <c r="AE5619" s="208">
        <v>9.9990000000000006</v>
      </c>
      <c r="AF5619" s="208">
        <v>10.259</v>
      </c>
      <c r="AG5619" s="208">
        <v>10.303000000000001</v>
      </c>
      <c r="AH5619" s="208">
        <v>10.606999999999999</v>
      </c>
      <c r="AI5619" s="208">
        <v>10.991</v>
      </c>
      <c r="AJ5619" s="208">
        <v>10.457000000000001</v>
      </c>
      <c r="AK5619" s="208">
        <v>9.17</v>
      </c>
      <c r="AL5619" s="208">
        <v>9.1780000000000008</v>
      </c>
      <c r="AM5619" s="208">
        <v>8.8840000000000003</v>
      </c>
      <c r="AN5619" s="208">
        <v>8.9410000000000007</v>
      </c>
      <c r="AO5619" s="208">
        <v>8.7769999999999992</v>
      </c>
      <c r="AP5619" s="208">
        <v>8.9529999999999994</v>
      </c>
      <c r="AQ5619" s="208">
        <v>8.9619999999999997</v>
      </c>
      <c r="AR5619" s="208">
        <v>9.2379999999999995</v>
      </c>
      <c r="AS5619" s="208">
        <v>8.9459999999999997</v>
      </c>
      <c r="AT5619" s="208">
        <v>8.4570000000000007</v>
      </c>
      <c r="AU5619" s="208">
        <v>7.9420000000000002</v>
      </c>
      <c r="AV5619" s="208">
        <v>8.1980000000000004</v>
      </c>
      <c r="AW5619" s="208">
        <v>8.0749999999999993</v>
      </c>
      <c r="AX5619" s="208">
        <v>7.9210000000000003</v>
      </c>
      <c r="AY5619" s="208">
        <v>8.0860000000000003</v>
      </c>
      <c r="AZ5619" s="208">
        <v>7.7690000000000001</v>
      </c>
      <c r="BA5619" s="208">
        <v>8.3079999999999998</v>
      </c>
      <c r="BB5619" s="21">
        <f t="shared" si="563"/>
        <v>13.175000000000001</v>
      </c>
      <c r="BC5619" s="21"/>
      <c r="BD5619" s="22">
        <f t="shared" si="561"/>
        <v>17.708333333333336</v>
      </c>
      <c r="BE5619" s="21"/>
      <c r="BG5619" s="10"/>
      <c r="BH5619" s="21">
        <f t="shared" si="562"/>
        <v>0</v>
      </c>
      <c r="BI5619" s="22">
        <f t="shared" si="562"/>
        <v>1.3175000000000003E-2</v>
      </c>
      <c r="BJ5619" s="21"/>
      <c r="BK5619" s="21">
        <v>0</v>
      </c>
      <c r="BL5619" s="22">
        <v>3.9525000000000005E-2</v>
      </c>
      <c r="BM5619" s="21"/>
      <c r="BN5619" s="21">
        <f t="shared" si="560"/>
        <v>0</v>
      </c>
      <c r="BO5619" s="22">
        <f t="shared" si="560"/>
        <v>0.15810000000000002</v>
      </c>
      <c r="BP5619" s="21">
        <f t="shared" si="560"/>
        <v>0</v>
      </c>
    </row>
    <row r="5620" spans="1:68" ht="11.1" hidden="1" customHeight="1" outlineLevel="1" collapsed="1" x14ac:dyDescent="0.2">
      <c r="A5620" s="10"/>
      <c r="B5620" s="18"/>
      <c r="C5620" s="18"/>
      <c r="D5620" s="18"/>
      <c r="E5620" s="19" t="s">
        <v>2521</v>
      </c>
      <c r="F5620" s="209">
        <v>12.313000000000001</v>
      </c>
      <c r="G5620" s="209">
        <v>12.375999999999999</v>
      </c>
      <c r="H5620" s="209">
        <v>8.734</v>
      </c>
      <c r="I5620" s="240">
        <v>7.8440000000000003</v>
      </c>
      <c r="J5620" s="240"/>
      <c r="K5620" s="209">
        <v>4.8470000000000004</v>
      </c>
      <c r="L5620" s="20"/>
      <c r="M5620" s="20"/>
      <c r="N5620" s="20"/>
      <c r="O5620" s="209">
        <v>0.85399999999999998</v>
      </c>
      <c r="P5620" s="209">
        <v>5.1840000000000002</v>
      </c>
      <c r="Q5620" s="209">
        <v>8.33</v>
      </c>
      <c r="R5620" s="209">
        <v>10.161</v>
      </c>
      <c r="S5620" s="209">
        <v>14.045999999999999</v>
      </c>
      <c r="T5620" s="209">
        <v>9.2270000000000003</v>
      </c>
      <c r="U5620" s="209">
        <v>8.4499999999999993</v>
      </c>
      <c r="V5620" s="209">
        <v>4.3470000000000004</v>
      </c>
      <c r="W5620" s="209">
        <v>3.0390000000000001</v>
      </c>
      <c r="X5620" s="20"/>
      <c r="Y5620" s="20"/>
      <c r="Z5620" s="20"/>
      <c r="AA5620" s="20"/>
      <c r="AB5620" s="209">
        <v>7.165</v>
      </c>
      <c r="AC5620" s="209">
        <v>9.6929999999999996</v>
      </c>
      <c r="AD5620" s="209">
        <v>13.122</v>
      </c>
      <c r="AE5620" s="209">
        <v>12.815</v>
      </c>
      <c r="AF5620" s="209">
        <v>12.867000000000001</v>
      </c>
      <c r="AG5620" s="209">
        <v>9.7029999999999994</v>
      </c>
      <c r="AH5620" s="209">
        <v>4.8449999999999998</v>
      </c>
      <c r="AI5620" s="209">
        <v>3.423</v>
      </c>
      <c r="AJ5620" s="20"/>
      <c r="AK5620" s="20"/>
      <c r="AL5620" s="20"/>
      <c r="AM5620" s="209">
        <v>2.6480000000000001</v>
      </c>
      <c r="AN5620" s="209">
        <v>4.423</v>
      </c>
      <c r="AO5620" s="209">
        <v>10.936999999999999</v>
      </c>
      <c r="AP5620" s="209">
        <v>11.962999999999999</v>
      </c>
      <c r="AQ5620" s="209">
        <v>14.599</v>
      </c>
      <c r="AR5620" s="209">
        <v>10.105</v>
      </c>
      <c r="AS5620" s="209">
        <v>9.36</v>
      </c>
      <c r="AT5620" s="209">
        <v>5.2729999999999997</v>
      </c>
      <c r="AU5620" s="209">
        <v>4.0949999999999998</v>
      </c>
      <c r="AV5620" s="20"/>
      <c r="AW5620" s="20"/>
      <c r="AX5620" s="20"/>
      <c r="AY5620" s="209">
        <v>0.86099999999999999</v>
      </c>
      <c r="AZ5620" s="209">
        <v>4.6719999999999997</v>
      </c>
      <c r="BA5620" s="209">
        <v>8.1489999999999991</v>
      </c>
      <c r="BB5620" s="21">
        <f t="shared" si="563"/>
        <v>14.599</v>
      </c>
      <c r="BC5620" s="21">
        <f>BF5620</f>
        <v>30.7</v>
      </c>
      <c r="BD5620" s="22">
        <f t="shared" si="561"/>
        <v>19.622311827956988</v>
      </c>
      <c r="BE5620" s="21">
        <f>BC5620-BD5620</f>
        <v>11.077688172043011</v>
      </c>
      <c r="BF5620" s="2">
        <v>30.7</v>
      </c>
      <c r="BG5620" s="10">
        <v>5</v>
      </c>
      <c r="BH5620" s="21">
        <f t="shared" si="562"/>
        <v>2.2840799999999998E-2</v>
      </c>
      <c r="BI5620" s="22">
        <f t="shared" si="562"/>
        <v>1.4598999999999997E-2</v>
      </c>
      <c r="BJ5620" s="21">
        <f>BH5620-BI5620</f>
        <v>8.2418000000000005E-3</v>
      </c>
      <c r="BK5620" s="21">
        <v>6.8522399999999997E-2</v>
      </c>
      <c r="BL5620" s="22">
        <v>4.3796999999999989E-2</v>
      </c>
      <c r="BM5620" s="21">
        <v>2.4725400000000008E-2</v>
      </c>
      <c r="BN5620" s="21">
        <f t="shared" si="560"/>
        <v>0.27408959999999999</v>
      </c>
      <c r="BO5620" s="22">
        <f t="shared" si="560"/>
        <v>0.17518799999999995</v>
      </c>
      <c r="BP5620" s="21">
        <f t="shared" si="560"/>
        <v>9.8901600000000034E-2</v>
      </c>
    </row>
    <row r="5621" spans="1:68" ht="11.1" hidden="1" customHeight="1" outlineLevel="2" x14ac:dyDescent="0.2">
      <c r="A5621" s="10"/>
      <c r="B5621" s="18"/>
      <c r="C5621" s="18"/>
      <c r="D5621" s="18"/>
      <c r="E5621" s="23" t="s">
        <v>4935</v>
      </c>
      <c r="F5621" s="208">
        <v>12.313000000000001</v>
      </c>
      <c r="G5621" s="208">
        <v>12.375999999999999</v>
      </c>
      <c r="H5621" s="208">
        <v>8.734</v>
      </c>
      <c r="I5621" s="239">
        <v>7.8440000000000003</v>
      </c>
      <c r="J5621" s="239"/>
      <c r="K5621" s="208">
        <v>4.8470000000000004</v>
      </c>
      <c r="L5621" s="24"/>
      <c r="M5621" s="24"/>
      <c r="N5621" s="24"/>
      <c r="O5621" s="208">
        <v>0.85399999999999998</v>
      </c>
      <c r="P5621" s="208">
        <v>5.1840000000000002</v>
      </c>
      <c r="Q5621" s="208">
        <v>8.33</v>
      </c>
      <c r="R5621" s="208">
        <v>10.161</v>
      </c>
      <c r="S5621" s="208">
        <v>14.045999999999999</v>
      </c>
      <c r="T5621" s="208">
        <v>9.2270000000000003</v>
      </c>
      <c r="U5621" s="208">
        <v>8.4499999999999993</v>
      </c>
      <c r="V5621" s="208">
        <v>4.3470000000000004</v>
      </c>
      <c r="W5621" s="208">
        <v>3.0390000000000001</v>
      </c>
      <c r="X5621" s="24"/>
      <c r="Y5621" s="24"/>
      <c r="Z5621" s="24"/>
      <c r="AA5621" s="24"/>
      <c r="AB5621" s="208">
        <v>7.165</v>
      </c>
      <c r="AC5621" s="208">
        <v>9.6929999999999996</v>
      </c>
      <c r="AD5621" s="208">
        <v>13.122</v>
      </c>
      <c r="AE5621" s="208">
        <v>12.815</v>
      </c>
      <c r="AF5621" s="208">
        <v>12.867000000000001</v>
      </c>
      <c r="AG5621" s="208">
        <v>9.7029999999999994</v>
      </c>
      <c r="AH5621" s="208">
        <v>4.8449999999999998</v>
      </c>
      <c r="AI5621" s="208">
        <v>3.423</v>
      </c>
      <c r="AJ5621" s="24"/>
      <c r="AK5621" s="24"/>
      <c r="AL5621" s="24"/>
      <c r="AM5621" s="208">
        <v>2.6480000000000001</v>
      </c>
      <c r="AN5621" s="208">
        <v>4.423</v>
      </c>
      <c r="AO5621" s="208">
        <v>10.936999999999999</v>
      </c>
      <c r="AP5621" s="208">
        <v>11.962999999999999</v>
      </c>
      <c r="AQ5621" s="208">
        <v>14.599</v>
      </c>
      <c r="AR5621" s="208">
        <v>10.105</v>
      </c>
      <c r="AS5621" s="208">
        <v>9.36</v>
      </c>
      <c r="AT5621" s="208">
        <v>5.2729999999999997</v>
      </c>
      <c r="AU5621" s="208">
        <v>4.0949999999999998</v>
      </c>
      <c r="AV5621" s="24"/>
      <c r="AW5621" s="24"/>
      <c r="AX5621" s="24"/>
      <c r="AY5621" s="208">
        <v>0.86099999999999999</v>
      </c>
      <c r="AZ5621" s="208">
        <v>4.6719999999999997</v>
      </c>
      <c r="BA5621" s="208">
        <v>8.1489999999999991</v>
      </c>
      <c r="BB5621" s="21">
        <f t="shared" si="563"/>
        <v>14.599</v>
      </c>
      <c r="BC5621" s="21"/>
      <c r="BD5621" s="22">
        <f t="shared" si="561"/>
        <v>19.622311827956988</v>
      </c>
      <c r="BE5621" s="21"/>
      <c r="BG5621" s="10"/>
      <c r="BH5621" s="21">
        <f t="shared" si="562"/>
        <v>0</v>
      </c>
      <c r="BI5621" s="22">
        <f t="shared" si="562"/>
        <v>1.4598999999999997E-2</v>
      </c>
      <c r="BJ5621" s="21"/>
      <c r="BK5621" s="21">
        <v>0</v>
      </c>
      <c r="BL5621" s="22">
        <v>4.3796999999999989E-2</v>
      </c>
      <c r="BM5621" s="21"/>
      <c r="BN5621" s="21">
        <f t="shared" si="560"/>
        <v>0</v>
      </c>
      <c r="BO5621" s="22">
        <f t="shared" si="560"/>
        <v>0.17518799999999995</v>
      </c>
      <c r="BP5621" s="21">
        <f t="shared" si="560"/>
        <v>0</v>
      </c>
    </row>
    <row r="5622" spans="1:68" ht="11.1" customHeight="1" outlineLevel="1" collapsed="1" x14ac:dyDescent="0.2">
      <c r="A5622" s="10"/>
      <c r="B5622" s="18"/>
      <c r="C5622" s="18"/>
      <c r="D5622" s="18"/>
      <c r="E5622" s="19" t="s">
        <v>4936</v>
      </c>
      <c r="F5622" s="20"/>
      <c r="G5622" s="20"/>
      <c r="H5622" s="20"/>
      <c r="I5622" s="20"/>
      <c r="J5622" s="20"/>
      <c r="K5622" s="20"/>
      <c r="L5622" s="20"/>
      <c r="M5622" s="20"/>
      <c r="N5622" s="20"/>
      <c r="O5622" s="20"/>
      <c r="P5622" s="20"/>
      <c r="Q5622" s="20"/>
      <c r="R5622" s="209">
        <v>1.8149999999999999</v>
      </c>
      <c r="S5622" s="209">
        <v>1</v>
      </c>
      <c r="T5622" s="209">
        <v>0.9</v>
      </c>
      <c r="U5622" s="20"/>
      <c r="V5622" s="20"/>
      <c r="W5622" s="20"/>
      <c r="X5622" s="20"/>
      <c r="Y5622" s="20"/>
      <c r="Z5622" s="20"/>
      <c r="AA5622" s="20"/>
      <c r="AB5622" s="209">
        <v>0.6</v>
      </c>
      <c r="AC5622" s="209">
        <v>0.8</v>
      </c>
      <c r="AD5622" s="209">
        <v>0.85299999999999998</v>
      </c>
      <c r="AE5622" s="209">
        <v>1</v>
      </c>
      <c r="AF5622" s="209">
        <v>0.9</v>
      </c>
      <c r="AG5622" s="209">
        <v>0.7</v>
      </c>
      <c r="AH5622" s="209">
        <v>0.8</v>
      </c>
      <c r="AI5622" s="20"/>
      <c r="AJ5622" s="20"/>
      <c r="AK5622" s="20"/>
      <c r="AL5622" s="20"/>
      <c r="AM5622" s="20"/>
      <c r="AN5622" s="209">
        <v>1.113</v>
      </c>
      <c r="AO5622" s="209">
        <v>0.48699999999999999</v>
      </c>
      <c r="AP5622" s="209">
        <v>0.95399999999999996</v>
      </c>
      <c r="AQ5622" s="209">
        <v>1</v>
      </c>
      <c r="AR5622" s="209">
        <v>0.9</v>
      </c>
      <c r="AS5622" s="209">
        <v>0.7</v>
      </c>
      <c r="AT5622" s="209">
        <v>0.8</v>
      </c>
      <c r="AU5622" s="20"/>
      <c r="AV5622" s="20"/>
      <c r="AW5622" s="20"/>
      <c r="AX5622" s="20"/>
      <c r="AY5622" s="20"/>
      <c r="AZ5622" s="209">
        <v>0.8</v>
      </c>
      <c r="BA5622" s="209">
        <v>0.8</v>
      </c>
      <c r="BB5622" s="21">
        <f t="shared" si="563"/>
        <v>1.8149999999999999</v>
      </c>
      <c r="BC5622" s="21">
        <f>BD5622</f>
        <v>2.439516129032258</v>
      </c>
      <c r="BD5622" s="22">
        <f t="shared" si="561"/>
        <v>2.439516129032258</v>
      </c>
      <c r="BE5622" s="21">
        <f>BC5622-BD5622</f>
        <v>0</v>
      </c>
      <c r="BF5622" s="2">
        <v>1.78</v>
      </c>
      <c r="BG5622" s="10">
        <v>7</v>
      </c>
      <c r="BH5622" s="21">
        <f t="shared" si="562"/>
        <v>1.815E-3</v>
      </c>
      <c r="BI5622" s="22">
        <f t="shared" si="562"/>
        <v>1.815E-3</v>
      </c>
      <c r="BJ5622" s="21">
        <f>BH5622-BI5622</f>
        <v>0</v>
      </c>
      <c r="BK5622" s="21">
        <v>5.4450000000000002E-3</v>
      </c>
      <c r="BL5622" s="22">
        <v>5.4450000000000002E-3</v>
      </c>
      <c r="BM5622" s="21">
        <v>0</v>
      </c>
      <c r="BN5622" s="21">
        <f t="shared" si="560"/>
        <v>2.1780000000000001E-2</v>
      </c>
      <c r="BO5622" s="22">
        <f t="shared" si="560"/>
        <v>2.1780000000000001E-2</v>
      </c>
      <c r="BP5622" s="21">
        <f t="shared" si="560"/>
        <v>0</v>
      </c>
    </row>
    <row r="5623" spans="1:68" ht="11.1" hidden="1" customHeight="1" outlineLevel="2" x14ac:dyDescent="0.2">
      <c r="A5623" s="10"/>
      <c r="B5623" s="18"/>
      <c r="C5623" s="18"/>
      <c r="D5623" s="18"/>
      <c r="E5623" s="23" t="s">
        <v>4937</v>
      </c>
      <c r="F5623" s="24"/>
      <c r="G5623" s="24"/>
      <c r="H5623" s="24"/>
      <c r="I5623" s="24"/>
      <c r="J5623" s="24"/>
      <c r="K5623" s="24"/>
      <c r="L5623" s="24"/>
      <c r="M5623" s="24"/>
      <c r="N5623" s="24"/>
      <c r="O5623" s="24"/>
      <c r="P5623" s="24"/>
      <c r="Q5623" s="24"/>
      <c r="R5623" s="208">
        <v>1.8149999999999999</v>
      </c>
      <c r="S5623" s="208">
        <v>1</v>
      </c>
      <c r="T5623" s="208">
        <v>0.9</v>
      </c>
      <c r="U5623" s="24"/>
      <c r="V5623" s="24"/>
      <c r="W5623" s="24"/>
      <c r="X5623" s="24"/>
      <c r="Y5623" s="24"/>
      <c r="Z5623" s="24"/>
      <c r="AA5623" s="24"/>
      <c r="AB5623" s="208">
        <v>0.6</v>
      </c>
      <c r="AC5623" s="208">
        <v>0.8</v>
      </c>
      <c r="AD5623" s="208">
        <v>0.85299999999999998</v>
      </c>
      <c r="AE5623" s="208">
        <v>1</v>
      </c>
      <c r="AF5623" s="208">
        <v>0.9</v>
      </c>
      <c r="AG5623" s="208">
        <v>0.7</v>
      </c>
      <c r="AH5623" s="208">
        <v>0.8</v>
      </c>
      <c r="AI5623" s="24"/>
      <c r="AJ5623" s="24"/>
      <c r="AK5623" s="24"/>
      <c r="AL5623" s="24"/>
      <c r="AM5623" s="24"/>
      <c r="AN5623" s="208">
        <v>1.113</v>
      </c>
      <c r="AO5623" s="208">
        <v>0.48699999999999999</v>
      </c>
      <c r="AP5623" s="208">
        <v>0.95399999999999996</v>
      </c>
      <c r="AQ5623" s="208">
        <v>1</v>
      </c>
      <c r="AR5623" s="208">
        <v>0.9</v>
      </c>
      <c r="AS5623" s="208">
        <v>0.7</v>
      </c>
      <c r="AT5623" s="208">
        <v>0.8</v>
      </c>
      <c r="AU5623" s="24"/>
      <c r="AV5623" s="24"/>
      <c r="AW5623" s="24"/>
      <c r="AX5623" s="24"/>
      <c r="AY5623" s="24"/>
      <c r="AZ5623" s="208">
        <v>0.8</v>
      </c>
      <c r="BA5623" s="208">
        <v>0.8</v>
      </c>
      <c r="BB5623" s="21">
        <f t="shared" si="563"/>
        <v>1.8149999999999999</v>
      </c>
      <c r="BC5623" s="21"/>
      <c r="BD5623" s="22">
        <f t="shared" si="561"/>
        <v>2.439516129032258</v>
      </c>
      <c r="BE5623" s="21"/>
      <c r="BG5623" s="10"/>
      <c r="BH5623" s="21">
        <f t="shared" si="562"/>
        <v>0</v>
      </c>
      <c r="BI5623" s="22">
        <f t="shared" si="562"/>
        <v>1.815E-3</v>
      </c>
      <c r="BJ5623" s="21"/>
      <c r="BK5623" s="21">
        <v>0</v>
      </c>
      <c r="BL5623" s="22">
        <v>5.4450000000000002E-3</v>
      </c>
      <c r="BM5623" s="21"/>
      <c r="BN5623" s="21">
        <f t="shared" si="560"/>
        <v>0</v>
      </c>
      <c r="BO5623" s="22">
        <f t="shared" si="560"/>
        <v>2.1780000000000001E-2</v>
      </c>
      <c r="BP5623" s="21">
        <f t="shared" si="560"/>
        <v>0</v>
      </c>
    </row>
    <row r="5624" spans="1:68" ht="11.1" hidden="1" customHeight="1" outlineLevel="1" collapsed="1" x14ac:dyDescent="0.2">
      <c r="A5624" s="10"/>
      <c r="B5624" s="18"/>
      <c r="C5624" s="18"/>
      <c r="D5624" s="18"/>
      <c r="E5624" s="19" t="s">
        <v>393</v>
      </c>
      <c r="F5624" s="20"/>
      <c r="G5624" s="20"/>
      <c r="H5624" s="20"/>
      <c r="I5624" s="20"/>
      <c r="J5624" s="20"/>
      <c r="K5624" s="20"/>
      <c r="L5624" s="20"/>
      <c r="M5624" s="20"/>
      <c r="N5624" s="20"/>
      <c r="O5624" s="20"/>
      <c r="P5624" s="209">
        <v>1.0349999999999999</v>
      </c>
      <c r="Q5624" s="20"/>
      <c r="R5624" s="209">
        <v>2.6789999999999998</v>
      </c>
      <c r="S5624" s="209">
        <v>2.6</v>
      </c>
      <c r="T5624" s="209">
        <v>3.9830000000000001</v>
      </c>
      <c r="U5624" s="209">
        <v>3.61</v>
      </c>
      <c r="V5624" s="209">
        <v>1.827</v>
      </c>
      <c r="W5624" s="209">
        <v>2.0419999999999998</v>
      </c>
      <c r="X5624" s="20"/>
      <c r="Y5624" s="20"/>
      <c r="Z5624" s="20"/>
      <c r="AA5624" s="20"/>
      <c r="AB5624" s="20"/>
      <c r="AC5624" s="209">
        <v>8.7929999999999993</v>
      </c>
      <c r="AD5624" s="209">
        <v>6.0110000000000001</v>
      </c>
      <c r="AE5624" s="209">
        <v>7.6319999999999997</v>
      </c>
      <c r="AF5624" s="209">
        <v>5.5640000000000001</v>
      </c>
      <c r="AG5624" s="209">
        <v>3.7450000000000001</v>
      </c>
      <c r="AH5624" s="209">
        <v>2.7709999999999999</v>
      </c>
      <c r="AI5624" s="209">
        <v>5.4669999999999996</v>
      </c>
      <c r="AJ5624" s="20"/>
      <c r="AK5624" s="20"/>
      <c r="AL5624" s="20"/>
      <c r="AM5624" s="20"/>
      <c r="AN5624" s="20"/>
      <c r="AO5624" s="209">
        <v>15.121</v>
      </c>
      <c r="AP5624" s="209">
        <v>3.802</v>
      </c>
      <c r="AQ5624" s="209">
        <v>7.431</v>
      </c>
      <c r="AR5624" s="209">
        <v>5.2409999999999997</v>
      </c>
      <c r="AS5624" s="209">
        <v>4.8819999999999997</v>
      </c>
      <c r="AT5624" s="209">
        <v>2.3719999999999999</v>
      </c>
      <c r="AU5624" s="20"/>
      <c r="AV5624" s="20"/>
      <c r="AW5624" s="20"/>
      <c r="AX5624" s="20"/>
      <c r="AY5624" s="20"/>
      <c r="AZ5624" s="209">
        <v>2.2000000000000002</v>
      </c>
      <c r="BA5624" s="209">
        <v>3.5489999999999999</v>
      </c>
      <c r="BB5624" s="56">
        <f>BB5625+BB5626</f>
        <v>15.121</v>
      </c>
      <c r="BC5624" s="21">
        <f>BD5624</f>
        <v>20.3239247311828</v>
      </c>
      <c r="BD5624" s="22">
        <f t="shared" si="561"/>
        <v>20.3239247311828</v>
      </c>
      <c r="BE5624" s="21">
        <f>BC5624-BD5624</f>
        <v>0</v>
      </c>
      <c r="BF5624" s="2">
        <v>13.6</v>
      </c>
      <c r="BG5624" s="10">
        <v>6</v>
      </c>
      <c r="BH5624" s="21">
        <f t="shared" si="562"/>
        <v>1.5121000000000004E-2</v>
      </c>
      <c r="BI5624" s="22">
        <f t="shared" si="562"/>
        <v>1.5121000000000004E-2</v>
      </c>
      <c r="BJ5624" s="21">
        <f>BH5624-BI5624</f>
        <v>0</v>
      </c>
      <c r="BK5624" s="21">
        <v>4.5363000000000014E-2</v>
      </c>
      <c r="BL5624" s="22">
        <v>4.5363000000000014E-2</v>
      </c>
      <c r="BM5624" s="21">
        <v>0</v>
      </c>
      <c r="BN5624" s="21">
        <f t="shared" si="560"/>
        <v>0.18145200000000006</v>
      </c>
      <c r="BO5624" s="22">
        <f t="shared" si="560"/>
        <v>0.18145200000000006</v>
      </c>
      <c r="BP5624" s="21">
        <f t="shared" si="560"/>
        <v>0</v>
      </c>
    </row>
    <row r="5625" spans="1:68" ht="11.1" hidden="1" customHeight="1" outlineLevel="2" x14ac:dyDescent="0.2">
      <c r="A5625" s="10"/>
      <c r="B5625" s="18"/>
      <c r="C5625" s="18"/>
      <c r="D5625" s="18"/>
      <c r="E5625" s="23" t="s">
        <v>4938</v>
      </c>
      <c r="F5625" s="24"/>
      <c r="G5625" s="24"/>
      <c r="H5625" s="24"/>
      <c r="I5625" s="24"/>
      <c r="J5625" s="24"/>
      <c r="K5625" s="24"/>
      <c r="L5625" s="24"/>
      <c r="M5625" s="24"/>
      <c r="N5625" s="24"/>
      <c r="O5625" s="24"/>
      <c r="P5625" s="208">
        <v>1.0349999999999999</v>
      </c>
      <c r="Q5625" s="24"/>
      <c r="R5625" s="208">
        <v>2.6789999999999998</v>
      </c>
      <c r="S5625" s="208">
        <v>2.6</v>
      </c>
      <c r="T5625" s="208">
        <v>3.9830000000000001</v>
      </c>
      <c r="U5625" s="208">
        <v>3.61</v>
      </c>
      <c r="V5625" s="208">
        <v>1.827</v>
      </c>
      <c r="W5625" s="208">
        <v>2.0419999999999998</v>
      </c>
      <c r="X5625" s="24"/>
      <c r="Y5625" s="24"/>
      <c r="Z5625" s="24"/>
      <c r="AA5625" s="24"/>
      <c r="AB5625" s="24"/>
      <c r="AC5625" s="208">
        <v>4.7709999999999999</v>
      </c>
      <c r="AD5625" s="208">
        <v>2.9350000000000001</v>
      </c>
      <c r="AE5625" s="208">
        <v>3.6589999999999998</v>
      </c>
      <c r="AF5625" s="208">
        <v>2.79</v>
      </c>
      <c r="AG5625" s="208">
        <v>1.57</v>
      </c>
      <c r="AH5625" s="208">
        <v>1.7</v>
      </c>
      <c r="AI5625" s="208">
        <v>0.56899999999999995</v>
      </c>
      <c r="AJ5625" s="24"/>
      <c r="AK5625" s="24"/>
      <c r="AL5625" s="24"/>
      <c r="AM5625" s="24"/>
      <c r="AN5625" s="24"/>
      <c r="AO5625" s="208">
        <v>5.032</v>
      </c>
      <c r="AP5625" s="208">
        <v>1.615</v>
      </c>
      <c r="AQ5625" s="208">
        <v>3.82</v>
      </c>
      <c r="AR5625" s="208">
        <v>2.9510000000000001</v>
      </c>
      <c r="AS5625" s="208">
        <v>2.8439999999999999</v>
      </c>
      <c r="AT5625" s="208">
        <v>1.0169999999999999</v>
      </c>
      <c r="AU5625" s="24"/>
      <c r="AV5625" s="24"/>
      <c r="AW5625" s="24"/>
      <c r="AX5625" s="24"/>
      <c r="AY5625" s="24"/>
      <c r="AZ5625" s="208">
        <v>1</v>
      </c>
      <c r="BA5625" s="208">
        <v>1.988</v>
      </c>
      <c r="BB5625" s="21">
        <f t="shared" si="563"/>
        <v>5.032</v>
      </c>
      <c r="BC5625" s="21"/>
      <c r="BD5625" s="22">
        <f t="shared" si="561"/>
        <v>6.763440860215054</v>
      </c>
      <c r="BE5625" s="21"/>
      <c r="BG5625" s="10"/>
      <c r="BH5625" s="21">
        <f t="shared" si="562"/>
        <v>0</v>
      </c>
      <c r="BI5625" s="22">
        <f t="shared" si="562"/>
        <v>5.032E-3</v>
      </c>
      <c r="BJ5625" s="21"/>
      <c r="BK5625" s="21">
        <v>0</v>
      </c>
      <c r="BL5625" s="22">
        <v>1.5096E-2</v>
      </c>
      <c r="BM5625" s="21"/>
      <c r="BN5625" s="21">
        <f t="shared" si="560"/>
        <v>0</v>
      </c>
      <c r="BO5625" s="22">
        <f t="shared" si="560"/>
        <v>6.0384E-2</v>
      </c>
      <c r="BP5625" s="21">
        <f t="shared" si="560"/>
        <v>0</v>
      </c>
    </row>
    <row r="5626" spans="1:68" ht="11.1" hidden="1" customHeight="1" outlineLevel="2" x14ac:dyDescent="0.2">
      <c r="A5626" s="10"/>
      <c r="B5626" s="18"/>
      <c r="C5626" s="18"/>
      <c r="D5626" s="18"/>
      <c r="E5626" s="23" t="s">
        <v>4939</v>
      </c>
      <c r="F5626" s="24"/>
      <c r="G5626" s="24"/>
      <c r="H5626" s="24"/>
      <c r="I5626" s="24"/>
      <c r="J5626" s="24"/>
      <c r="K5626" s="24"/>
      <c r="L5626" s="24"/>
      <c r="M5626" s="24"/>
      <c r="N5626" s="24"/>
      <c r="O5626" s="24"/>
      <c r="P5626" s="24"/>
      <c r="Q5626" s="24"/>
      <c r="R5626" s="24"/>
      <c r="S5626" s="24"/>
      <c r="T5626" s="24"/>
      <c r="U5626" s="24"/>
      <c r="V5626" s="24"/>
      <c r="W5626" s="24"/>
      <c r="X5626" s="24"/>
      <c r="Y5626" s="24"/>
      <c r="Z5626" s="24"/>
      <c r="AA5626" s="24"/>
      <c r="AB5626" s="24"/>
      <c r="AC5626" s="208">
        <v>4.0220000000000002</v>
      </c>
      <c r="AD5626" s="208">
        <v>3.0760000000000001</v>
      </c>
      <c r="AE5626" s="208">
        <v>3.9729999999999999</v>
      </c>
      <c r="AF5626" s="208">
        <v>2.774</v>
      </c>
      <c r="AG5626" s="208">
        <v>2.1749999999999998</v>
      </c>
      <c r="AH5626" s="208">
        <v>1.071</v>
      </c>
      <c r="AI5626" s="208">
        <v>4.8979999999999997</v>
      </c>
      <c r="AJ5626" s="24"/>
      <c r="AK5626" s="24"/>
      <c r="AL5626" s="24"/>
      <c r="AM5626" s="24"/>
      <c r="AN5626" s="24"/>
      <c r="AO5626" s="208">
        <v>10.089</v>
      </c>
      <c r="AP5626" s="208">
        <v>2.1869999999999998</v>
      </c>
      <c r="AQ5626" s="208">
        <v>3.6110000000000002</v>
      </c>
      <c r="AR5626" s="208">
        <v>2.29</v>
      </c>
      <c r="AS5626" s="208">
        <v>2.0379999999999998</v>
      </c>
      <c r="AT5626" s="208">
        <v>1.355</v>
      </c>
      <c r="AU5626" s="24"/>
      <c r="AV5626" s="24"/>
      <c r="AW5626" s="24"/>
      <c r="AX5626" s="24"/>
      <c r="AY5626" s="24"/>
      <c r="AZ5626" s="208">
        <v>1.2</v>
      </c>
      <c r="BA5626" s="208">
        <v>1.5609999999999999</v>
      </c>
      <c r="BB5626" s="21">
        <f t="shared" si="563"/>
        <v>10.089</v>
      </c>
      <c r="BC5626" s="21"/>
      <c r="BD5626" s="22">
        <f t="shared" si="561"/>
        <v>13.560483870967742</v>
      </c>
      <c r="BE5626" s="21"/>
      <c r="BG5626" s="10"/>
      <c r="BH5626" s="21">
        <f t="shared" si="562"/>
        <v>0</v>
      </c>
      <c r="BI5626" s="22">
        <f t="shared" si="562"/>
        <v>1.0089000000000001E-2</v>
      </c>
      <c r="BJ5626" s="21"/>
      <c r="BK5626" s="21">
        <v>0</v>
      </c>
      <c r="BL5626" s="22">
        <v>3.0267000000000002E-2</v>
      </c>
      <c r="BM5626" s="21"/>
      <c r="BN5626" s="21">
        <f t="shared" si="560"/>
        <v>0</v>
      </c>
      <c r="BO5626" s="22">
        <f t="shared" si="560"/>
        <v>0.12106800000000001</v>
      </c>
      <c r="BP5626" s="21">
        <f t="shared" si="560"/>
        <v>0</v>
      </c>
    </row>
    <row r="5627" spans="1:68" ht="11.1" hidden="1" customHeight="1" outlineLevel="1" collapsed="1" x14ac:dyDescent="0.2">
      <c r="A5627" s="10"/>
      <c r="B5627" s="18"/>
      <c r="C5627" s="18"/>
      <c r="D5627" s="18"/>
      <c r="E5627" s="19" t="s">
        <v>4940</v>
      </c>
      <c r="F5627" s="20"/>
      <c r="G5627" s="20"/>
      <c r="H5627" s="20"/>
      <c r="I5627" s="20"/>
      <c r="J5627" s="20"/>
      <c r="K5627" s="20"/>
      <c r="L5627" s="20"/>
      <c r="M5627" s="20"/>
      <c r="N5627" s="20"/>
      <c r="O5627" s="20"/>
      <c r="P5627" s="20"/>
      <c r="Q5627" s="20"/>
      <c r="R5627" s="20"/>
      <c r="S5627" s="20"/>
      <c r="T5627" s="20"/>
      <c r="U5627" s="20"/>
      <c r="V5627" s="20"/>
      <c r="W5627" s="20"/>
      <c r="X5627" s="20"/>
      <c r="Y5627" s="20"/>
      <c r="Z5627" s="20"/>
      <c r="AA5627" s="20"/>
      <c r="AB5627" s="209">
        <v>5.4740000000000002</v>
      </c>
      <c r="AC5627" s="209">
        <v>2.0089999999999999</v>
      </c>
      <c r="AD5627" s="209">
        <v>5.2960000000000003</v>
      </c>
      <c r="AE5627" s="209">
        <v>4.5940000000000003</v>
      </c>
      <c r="AF5627" s="209">
        <v>4.968</v>
      </c>
      <c r="AG5627" s="209">
        <v>4.1079999999999997</v>
      </c>
      <c r="AH5627" s="209">
        <v>2.556</v>
      </c>
      <c r="AI5627" s="209">
        <v>2.6739999999999999</v>
      </c>
      <c r="AJ5627" s="20"/>
      <c r="AK5627" s="20"/>
      <c r="AL5627" s="20"/>
      <c r="AM5627" s="209">
        <v>2.81</v>
      </c>
      <c r="AN5627" s="209">
        <v>4.7690000000000001</v>
      </c>
      <c r="AO5627" s="209">
        <v>6.202</v>
      </c>
      <c r="AP5627" s="209">
        <v>6.0179999999999998</v>
      </c>
      <c r="AQ5627" s="20"/>
      <c r="AR5627" s="209">
        <v>16.222999999999999</v>
      </c>
      <c r="AS5627" s="209">
        <v>5.6459999999999999</v>
      </c>
      <c r="AT5627" s="209">
        <v>3.4609999999999999</v>
      </c>
      <c r="AU5627" s="209">
        <v>1.532</v>
      </c>
      <c r="AV5627" s="209">
        <v>0.66400000000000003</v>
      </c>
      <c r="AW5627" s="20"/>
      <c r="AX5627" s="20"/>
      <c r="AY5627" s="209">
        <v>1.4039999999999999</v>
      </c>
      <c r="AZ5627" s="209">
        <v>3.2490000000000001</v>
      </c>
      <c r="BA5627" s="20"/>
      <c r="BB5627" s="56">
        <f>BB5628+BB5629</f>
        <v>16.222999999999999</v>
      </c>
      <c r="BC5627" s="21">
        <f>BD5627</f>
        <v>21.80510752688172</v>
      </c>
      <c r="BD5627" s="22">
        <f t="shared" si="561"/>
        <v>21.80510752688172</v>
      </c>
      <c r="BE5627" s="21">
        <f>BC5627-BD5627</f>
        <v>0</v>
      </c>
      <c r="BF5627" s="2">
        <v>20.9</v>
      </c>
      <c r="BG5627" s="10">
        <v>6</v>
      </c>
      <c r="BH5627" s="21">
        <f t="shared" si="562"/>
        <v>1.6222999999999998E-2</v>
      </c>
      <c r="BI5627" s="22">
        <f t="shared" si="562"/>
        <v>1.6222999999999998E-2</v>
      </c>
      <c r="BJ5627" s="21">
        <f>BH5627-BI5627</f>
        <v>0</v>
      </c>
      <c r="BK5627" s="21">
        <v>4.866899999999999E-2</v>
      </c>
      <c r="BL5627" s="22">
        <v>4.866899999999999E-2</v>
      </c>
      <c r="BM5627" s="21">
        <v>0</v>
      </c>
      <c r="BN5627" s="21">
        <f t="shared" si="560"/>
        <v>0.19467599999999996</v>
      </c>
      <c r="BO5627" s="22">
        <f t="shared" si="560"/>
        <v>0.19467599999999996</v>
      </c>
      <c r="BP5627" s="21">
        <f t="shared" si="560"/>
        <v>0</v>
      </c>
    </row>
    <row r="5628" spans="1:68" ht="11.1" hidden="1" customHeight="1" outlineLevel="2" x14ac:dyDescent="0.2">
      <c r="A5628" s="10"/>
      <c r="B5628" s="18"/>
      <c r="C5628" s="18"/>
      <c r="D5628" s="18"/>
      <c r="E5628" s="23" t="s">
        <v>4941</v>
      </c>
      <c r="F5628" s="24"/>
      <c r="G5628" s="24"/>
      <c r="H5628" s="24"/>
      <c r="I5628" s="24"/>
      <c r="J5628" s="24"/>
      <c r="K5628" s="24"/>
      <c r="L5628" s="24"/>
      <c r="M5628" s="24"/>
      <c r="N5628" s="24"/>
      <c r="O5628" s="24"/>
      <c r="P5628" s="24"/>
      <c r="Q5628" s="24"/>
      <c r="R5628" s="24"/>
      <c r="S5628" s="24"/>
      <c r="T5628" s="24"/>
      <c r="U5628" s="24"/>
      <c r="V5628" s="24"/>
      <c r="W5628" s="24"/>
      <c r="X5628" s="24"/>
      <c r="Y5628" s="24"/>
      <c r="Z5628" s="24"/>
      <c r="AA5628" s="24"/>
      <c r="AB5628" s="208">
        <v>5.4740000000000002</v>
      </c>
      <c r="AC5628" s="208">
        <v>2.0089999999999999</v>
      </c>
      <c r="AD5628" s="208">
        <v>5.2960000000000003</v>
      </c>
      <c r="AE5628" s="208">
        <v>4.5940000000000003</v>
      </c>
      <c r="AF5628" s="208">
        <v>3.774</v>
      </c>
      <c r="AG5628" s="208">
        <v>2.7480000000000002</v>
      </c>
      <c r="AH5628" s="208">
        <v>1.64</v>
      </c>
      <c r="AI5628" s="208">
        <v>2.0299999999999998</v>
      </c>
      <c r="AJ5628" s="24"/>
      <c r="AK5628" s="24"/>
      <c r="AL5628" s="24"/>
      <c r="AM5628" s="208">
        <v>2.419</v>
      </c>
      <c r="AN5628" s="208">
        <v>3.4289999999999998</v>
      </c>
      <c r="AO5628" s="208">
        <v>3.7829999999999999</v>
      </c>
      <c r="AP5628" s="208">
        <v>2.7669999999999999</v>
      </c>
      <c r="AQ5628" s="24"/>
      <c r="AR5628" s="208">
        <v>8.8800000000000008</v>
      </c>
      <c r="AS5628" s="208">
        <v>4.0199999999999996</v>
      </c>
      <c r="AT5628" s="208">
        <v>1.871</v>
      </c>
      <c r="AU5628" s="208">
        <v>0.59399999999999997</v>
      </c>
      <c r="AV5628" s="208">
        <v>0.27500000000000002</v>
      </c>
      <c r="AW5628" s="24"/>
      <c r="AX5628" s="24"/>
      <c r="AY5628" s="208">
        <v>0.93899999999999995</v>
      </c>
      <c r="AZ5628" s="208">
        <v>2.2040000000000002</v>
      </c>
      <c r="BA5628" s="24"/>
      <c r="BB5628" s="21">
        <f t="shared" si="563"/>
        <v>8.8800000000000008</v>
      </c>
      <c r="BC5628" s="21"/>
      <c r="BD5628" s="22">
        <f t="shared" si="561"/>
        <v>11.935483870967744</v>
      </c>
      <c r="BE5628" s="21"/>
      <c r="BG5628" s="10"/>
      <c r="BH5628" s="21">
        <f t="shared" si="562"/>
        <v>0</v>
      </c>
      <c r="BI5628" s="22">
        <f t="shared" si="562"/>
        <v>8.8800000000000025E-3</v>
      </c>
      <c r="BJ5628" s="21"/>
      <c r="BK5628" s="21">
        <v>0</v>
      </c>
      <c r="BL5628" s="22">
        <v>2.6640000000000007E-2</v>
      </c>
      <c r="BM5628" s="21"/>
      <c r="BN5628" s="21">
        <f t="shared" si="560"/>
        <v>0</v>
      </c>
      <c r="BO5628" s="22">
        <f t="shared" si="560"/>
        <v>0.10656000000000003</v>
      </c>
      <c r="BP5628" s="21">
        <f t="shared" si="560"/>
        <v>0</v>
      </c>
    </row>
    <row r="5629" spans="1:68" ht="11.1" hidden="1" customHeight="1" outlineLevel="2" x14ac:dyDescent="0.2">
      <c r="A5629" s="10"/>
      <c r="B5629" s="18"/>
      <c r="C5629" s="18"/>
      <c r="D5629" s="18"/>
      <c r="E5629" s="23" t="s">
        <v>4942</v>
      </c>
      <c r="F5629" s="24"/>
      <c r="G5629" s="24"/>
      <c r="H5629" s="24"/>
      <c r="I5629" s="24"/>
      <c r="J5629" s="24"/>
      <c r="K5629" s="24"/>
      <c r="L5629" s="24"/>
      <c r="M5629" s="24"/>
      <c r="N5629" s="24"/>
      <c r="O5629" s="24"/>
      <c r="P5629" s="24"/>
      <c r="Q5629" s="24"/>
      <c r="R5629" s="24"/>
      <c r="S5629" s="24"/>
      <c r="T5629" s="24"/>
      <c r="U5629" s="24"/>
      <c r="V5629" s="24"/>
      <c r="W5629" s="24"/>
      <c r="X5629" s="24"/>
      <c r="Y5629" s="24"/>
      <c r="Z5629" s="24"/>
      <c r="AA5629" s="24"/>
      <c r="AB5629" s="24"/>
      <c r="AC5629" s="24"/>
      <c r="AD5629" s="24"/>
      <c r="AE5629" s="24"/>
      <c r="AF5629" s="208">
        <v>1.194</v>
      </c>
      <c r="AG5629" s="208">
        <v>1.36</v>
      </c>
      <c r="AH5629" s="208">
        <v>0.91600000000000004</v>
      </c>
      <c r="AI5629" s="208">
        <v>0.64400000000000002</v>
      </c>
      <c r="AJ5629" s="24"/>
      <c r="AK5629" s="24"/>
      <c r="AL5629" s="24"/>
      <c r="AM5629" s="208">
        <v>0.39100000000000001</v>
      </c>
      <c r="AN5629" s="208">
        <v>1.34</v>
      </c>
      <c r="AO5629" s="208">
        <v>2.419</v>
      </c>
      <c r="AP5629" s="208">
        <v>3.2509999999999999</v>
      </c>
      <c r="AQ5629" s="24"/>
      <c r="AR5629" s="208">
        <v>7.343</v>
      </c>
      <c r="AS5629" s="208">
        <v>1.6259999999999999</v>
      </c>
      <c r="AT5629" s="208">
        <v>1.59</v>
      </c>
      <c r="AU5629" s="208">
        <v>0.93799999999999994</v>
      </c>
      <c r="AV5629" s="208">
        <v>0.38900000000000001</v>
      </c>
      <c r="AW5629" s="24"/>
      <c r="AX5629" s="24"/>
      <c r="AY5629" s="208">
        <v>0.46500000000000002</v>
      </c>
      <c r="AZ5629" s="208">
        <v>1.0449999999999999</v>
      </c>
      <c r="BA5629" s="24"/>
      <c r="BB5629" s="21">
        <f t="shared" si="563"/>
        <v>7.343</v>
      </c>
      <c r="BC5629" s="21"/>
      <c r="BD5629" s="22">
        <f t="shared" si="561"/>
        <v>9.8696236559139781</v>
      </c>
      <c r="BE5629" s="21"/>
      <c r="BG5629" s="10"/>
      <c r="BH5629" s="21">
        <f t="shared" si="562"/>
        <v>0</v>
      </c>
      <c r="BI5629" s="22">
        <f t="shared" si="562"/>
        <v>7.3429999999999997E-3</v>
      </c>
      <c r="BJ5629" s="21"/>
      <c r="BK5629" s="21">
        <v>0</v>
      </c>
      <c r="BL5629" s="22">
        <v>2.2029E-2</v>
      </c>
      <c r="BM5629" s="21"/>
      <c r="BN5629" s="21">
        <f t="shared" si="560"/>
        <v>0</v>
      </c>
      <c r="BO5629" s="22">
        <f t="shared" si="560"/>
        <v>8.8116E-2</v>
      </c>
      <c r="BP5629" s="21">
        <f t="shared" si="560"/>
        <v>0</v>
      </c>
    </row>
    <row r="5630" spans="1:68" ht="11.1" hidden="1" customHeight="1" outlineLevel="1" collapsed="1" x14ac:dyDescent="0.2">
      <c r="A5630" s="10"/>
      <c r="B5630" s="18"/>
      <c r="C5630" s="18"/>
      <c r="D5630" s="18"/>
      <c r="E5630" s="19" t="s">
        <v>4943</v>
      </c>
      <c r="F5630" s="209">
        <v>2.5569999999999999</v>
      </c>
      <c r="G5630" s="209">
        <v>1.8360000000000001</v>
      </c>
      <c r="H5630" s="209">
        <v>1.8680000000000001</v>
      </c>
      <c r="I5630" s="240">
        <v>1.96</v>
      </c>
      <c r="J5630" s="240"/>
      <c r="K5630" s="209">
        <v>1.861</v>
      </c>
      <c r="L5630" s="209">
        <v>1.9319999999999999</v>
      </c>
      <c r="M5630" s="209">
        <v>1.84</v>
      </c>
      <c r="N5630" s="209">
        <v>1.84</v>
      </c>
      <c r="O5630" s="209">
        <v>1.84</v>
      </c>
      <c r="P5630" s="209">
        <v>1.885</v>
      </c>
      <c r="Q5630" s="209">
        <v>1.958</v>
      </c>
      <c r="R5630" s="209">
        <v>1.923</v>
      </c>
      <c r="S5630" s="209">
        <v>1.907</v>
      </c>
      <c r="T5630" s="209">
        <v>1.9259999999999999</v>
      </c>
      <c r="U5630" s="209">
        <v>1.8939999999999999</v>
      </c>
      <c r="V5630" s="209">
        <v>1.873</v>
      </c>
      <c r="W5630" s="209">
        <v>1.5169999999999999</v>
      </c>
      <c r="X5630" s="209">
        <v>1.591</v>
      </c>
      <c r="Y5630" s="209">
        <v>1.583</v>
      </c>
      <c r="Z5630" s="209">
        <v>1.8280000000000001</v>
      </c>
      <c r="AA5630" s="209">
        <v>1.8160000000000001</v>
      </c>
      <c r="AB5630" s="209">
        <v>1.8380000000000001</v>
      </c>
      <c r="AC5630" s="209">
        <v>1.8660000000000001</v>
      </c>
      <c r="AD5630" s="209">
        <v>1.879</v>
      </c>
      <c r="AE5630" s="209">
        <v>1.833</v>
      </c>
      <c r="AF5630" s="209">
        <v>1.6539999999999999</v>
      </c>
      <c r="AG5630" s="209">
        <v>1.736</v>
      </c>
      <c r="AH5630" s="209">
        <v>2.1429999999999998</v>
      </c>
      <c r="AI5630" s="209">
        <v>1.764</v>
      </c>
      <c r="AJ5630" s="209">
        <v>1.895</v>
      </c>
      <c r="AK5630" s="209">
        <v>1.8640000000000001</v>
      </c>
      <c r="AL5630" s="209">
        <v>1.6990000000000001</v>
      </c>
      <c r="AM5630" s="209">
        <v>1.7070000000000001</v>
      </c>
      <c r="AN5630" s="209">
        <v>1.746</v>
      </c>
      <c r="AO5630" s="209">
        <v>1.756</v>
      </c>
      <c r="AP5630" s="209">
        <v>1.6359999999999999</v>
      </c>
      <c r="AQ5630" s="209">
        <v>1.839</v>
      </c>
      <c r="AR5630" s="209">
        <v>1.7250000000000001</v>
      </c>
      <c r="AS5630" s="209">
        <v>1.9379999999999999</v>
      </c>
      <c r="AT5630" s="209">
        <v>1.8180000000000001</v>
      </c>
      <c r="AU5630" s="209">
        <v>1.7809999999999999</v>
      </c>
      <c r="AV5630" s="209">
        <v>1.5649999999999999</v>
      </c>
      <c r="AW5630" s="209">
        <v>1.764</v>
      </c>
      <c r="AX5630" s="209">
        <v>1.679</v>
      </c>
      <c r="AY5630" s="209">
        <v>1.72</v>
      </c>
      <c r="AZ5630" s="209">
        <v>1.77</v>
      </c>
      <c r="BA5630" s="209">
        <v>1.7370000000000001</v>
      </c>
      <c r="BB5630" s="21">
        <f t="shared" si="563"/>
        <v>2.5569999999999999</v>
      </c>
      <c r="BC5630" s="21">
        <f>BF5630</f>
        <v>20.8</v>
      </c>
      <c r="BD5630" s="22">
        <f t="shared" si="561"/>
        <v>3.436827956989247</v>
      </c>
      <c r="BE5630" s="21">
        <f>BC5630-BD5630</f>
        <v>17.363172043010753</v>
      </c>
      <c r="BF5630" s="2">
        <v>20.8</v>
      </c>
      <c r="BG5630" s="10"/>
      <c r="BH5630" s="21">
        <f t="shared" si="562"/>
        <v>1.5475200000000001E-2</v>
      </c>
      <c r="BI5630" s="22">
        <f t="shared" si="562"/>
        <v>2.5569999999999994E-3</v>
      </c>
      <c r="BJ5630" s="21">
        <f>BH5630-BI5630</f>
        <v>1.2918200000000001E-2</v>
      </c>
      <c r="BK5630" s="21">
        <v>4.6425600000000004E-2</v>
      </c>
      <c r="BL5630" s="22">
        <v>7.6709999999999981E-3</v>
      </c>
      <c r="BM5630" s="21">
        <v>3.8754600000000007E-2</v>
      </c>
      <c r="BN5630" s="21">
        <f t="shared" si="560"/>
        <v>0.18570240000000002</v>
      </c>
      <c r="BO5630" s="22">
        <f t="shared" si="560"/>
        <v>3.0683999999999993E-2</v>
      </c>
      <c r="BP5630" s="21">
        <f t="shared" si="560"/>
        <v>0.15501840000000003</v>
      </c>
    </row>
    <row r="5631" spans="1:68" ht="11.1" hidden="1" customHeight="1" outlineLevel="2" x14ac:dyDescent="0.2">
      <c r="A5631" s="10"/>
      <c r="B5631" s="18"/>
      <c r="C5631" s="18"/>
      <c r="D5631" s="18"/>
      <c r="E5631" s="23"/>
      <c r="F5631" s="208">
        <v>2.5569999999999999</v>
      </c>
      <c r="G5631" s="208">
        <v>1.8360000000000001</v>
      </c>
      <c r="H5631" s="208">
        <v>1.8680000000000001</v>
      </c>
      <c r="I5631" s="239">
        <v>1.96</v>
      </c>
      <c r="J5631" s="239"/>
      <c r="K5631" s="208">
        <v>1.861</v>
      </c>
      <c r="L5631" s="208">
        <v>1.9319999999999999</v>
      </c>
      <c r="M5631" s="208">
        <v>1.84</v>
      </c>
      <c r="N5631" s="208">
        <v>1.84</v>
      </c>
      <c r="O5631" s="208">
        <v>1.84</v>
      </c>
      <c r="P5631" s="208">
        <v>1.885</v>
      </c>
      <c r="Q5631" s="208">
        <v>1.958</v>
      </c>
      <c r="R5631" s="208">
        <v>1.923</v>
      </c>
      <c r="S5631" s="208">
        <v>1.907</v>
      </c>
      <c r="T5631" s="208">
        <v>1.9259999999999999</v>
      </c>
      <c r="U5631" s="208">
        <v>1.8939999999999999</v>
      </c>
      <c r="V5631" s="208">
        <v>1.873</v>
      </c>
      <c r="W5631" s="208">
        <v>1.5169999999999999</v>
      </c>
      <c r="X5631" s="208">
        <v>1.591</v>
      </c>
      <c r="Y5631" s="208">
        <v>1.583</v>
      </c>
      <c r="Z5631" s="208">
        <v>1.8280000000000001</v>
      </c>
      <c r="AA5631" s="208">
        <v>1.8160000000000001</v>
      </c>
      <c r="AB5631" s="208">
        <v>1.8380000000000001</v>
      </c>
      <c r="AC5631" s="208">
        <v>1.8660000000000001</v>
      </c>
      <c r="AD5631" s="208">
        <v>1.879</v>
      </c>
      <c r="AE5631" s="208">
        <v>1.833</v>
      </c>
      <c r="AF5631" s="208">
        <v>1.6539999999999999</v>
      </c>
      <c r="AG5631" s="208">
        <v>1.736</v>
      </c>
      <c r="AH5631" s="208">
        <v>2.1429999999999998</v>
      </c>
      <c r="AI5631" s="208">
        <v>1.764</v>
      </c>
      <c r="AJ5631" s="208">
        <v>1.895</v>
      </c>
      <c r="AK5631" s="208">
        <v>1.8640000000000001</v>
      </c>
      <c r="AL5631" s="208">
        <v>1.6990000000000001</v>
      </c>
      <c r="AM5631" s="208">
        <v>1.7070000000000001</v>
      </c>
      <c r="AN5631" s="208">
        <v>1.746</v>
      </c>
      <c r="AO5631" s="208">
        <v>1.756</v>
      </c>
      <c r="AP5631" s="208">
        <v>1.6359999999999999</v>
      </c>
      <c r="AQ5631" s="208">
        <v>1.839</v>
      </c>
      <c r="AR5631" s="208">
        <v>1.7250000000000001</v>
      </c>
      <c r="AS5631" s="208">
        <v>1.9379999999999999</v>
      </c>
      <c r="AT5631" s="208">
        <v>1.8180000000000001</v>
      </c>
      <c r="AU5631" s="208">
        <v>1.7809999999999999</v>
      </c>
      <c r="AV5631" s="208">
        <v>1.5649999999999999</v>
      </c>
      <c r="AW5631" s="208">
        <v>1.764</v>
      </c>
      <c r="AX5631" s="208">
        <v>1.679</v>
      </c>
      <c r="AY5631" s="208">
        <v>1.72</v>
      </c>
      <c r="AZ5631" s="208">
        <v>1.77</v>
      </c>
      <c r="BA5631" s="208">
        <v>1.7370000000000001</v>
      </c>
      <c r="BB5631" s="21">
        <f t="shared" si="563"/>
        <v>2.5569999999999999</v>
      </c>
      <c r="BC5631" s="21"/>
      <c r="BD5631" s="22">
        <f t="shared" si="561"/>
        <v>3.436827956989247</v>
      </c>
      <c r="BE5631" s="21"/>
      <c r="BG5631" s="10"/>
      <c r="BH5631" s="21">
        <f t="shared" si="562"/>
        <v>0</v>
      </c>
      <c r="BI5631" s="22">
        <f t="shared" si="562"/>
        <v>2.5569999999999994E-3</v>
      </c>
      <c r="BJ5631" s="21"/>
      <c r="BK5631" s="21">
        <v>0</v>
      </c>
      <c r="BL5631" s="22">
        <v>7.6709999999999981E-3</v>
      </c>
      <c r="BM5631" s="21"/>
      <c r="BN5631" s="21">
        <f t="shared" si="560"/>
        <v>0</v>
      </c>
      <c r="BO5631" s="22">
        <f t="shared" si="560"/>
        <v>3.0683999999999993E-2</v>
      </c>
      <c r="BP5631" s="21">
        <f t="shared" si="560"/>
        <v>0</v>
      </c>
    </row>
    <row r="5632" spans="1:68" ht="11.1" hidden="1" customHeight="1" outlineLevel="1" collapsed="1" x14ac:dyDescent="0.2">
      <c r="A5632" s="10"/>
      <c r="B5632" s="18"/>
      <c r="C5632" s="18"/>
      <c r="D5632" s="18"/>
      <c r="E5632" s="19" t="s">
        <v>4944</v>
      </c>
      <c r="F5632" s="20"/>
      <c r="G5632" s="20"/>
      <c r="H5632" s="20"/>
      <c r="I5632" s="20"/>
      <c r="J5632" s="20"/>
      <c r="K5632" s="20"/>
      <c r="L5632" s="20"/>
      <c r="M5632" s="20"/>
      <c r="N5632" s="20"/>
      <c r="O5632" s="20"/>
      <c r="P5632" s="20"/>
      <c r="Q5632" s="20"/>
      <c r="R5632" s="20"/>
      <c r="S5632" s="209">
        <v>59.002000000000002</v>
      </c>
      <c r="T5632" s="209">
        <v>13.451000000000001</v>
      </c>
      <c r="U5632" s="209">
        <v>7.5529999999999999</v>
      </c>
      <c r="V5632" s="209">
        <v>4.9080000000000004</v>
      </c>
      <c r="W5632" s="209">
        <v>3.42</v>
      </c>
      <c r="X5632" s="209">
        <v>3.48</v>
      </c>
      <c r="Y5632" s="209">
        <v>0.55000000000000004</v>
      </c>
      <c r="Z5632" s="209">
        <v>0.80500000000000005</v>
      </c>
      <c r="AA5632" s="209">
        <v>1.1000000000000001</v>
      </c>
      <c r="AB5632" s="209">
        <v>2.141</v>
      </c>
      <c r="AC5632" s="209">
        <v>4.8789999999999996</v>
      </c>
      <c r="AD5632" s="209">
        <v>0.46500000000000002</v>
      </c>
      <c r="AE5632" s="209">
        <v>9.7420000000000009</v>
      </c>
      <c r="AF5632" s="209">
        <v>4.4539999999999997</v>
      </c>
      <c r="AG5632" s="209">
        <v>18.228999999999999</v>
      </c>
      <c r="AH5632" s="209">
        <v>7.8380000000000001</v>
      </c>
      <c r="AI5632" s="209">
        <v>8.423</v>
      </c>
      <c r="AJ5632" s="209">
        <v>9.2669999999999995</v>
      </c>
      <c r="AK5632" s="209">
        <v>44.341999999999999</v>
      </c>
      <c r="AL5632" s="209">
        <v>32.912999999999997</v>
      </c>
      <c r="AM5632" s="209">
        <v>21.134</v>
      </c>
      <c r="AN5632" s="209">
        <v>20.832999999999998</v>
      </c>
      <c r="AO5632" s="209">
        <v>25.638999999999999</v>
      </c>
      <c r="AP5632" s="209">
        <v>63.723999999999997</v>
      </c>
      <c r="AQ5632" s="209">
        <v>40.137</v>
      </c>
      <c r="AR5632" s="209">
        <v>43.936</v>
      </c>
      <c r="AS5632" s="209">
        <v>25.675000000000001</v>
      </c>
      <c r="AT5632" s="209">
        <v>27.870999999999999</v>
      </c>
      <c r="AU5632" s="209">
        <v>12.513999999999999</v>
      </c>
      <c r="AV5632" s="209">
        <v>15.7</v>
      </c>
      <c r="AW5632" s="209">
        <v>4.16</v>
      </c>
      <c r="AX5632" s="209">
        <v>5.6719999999999997</v>
      </c>
      <c r="AY5632" s="209">
        <v>10.457000000000001</v>
      </c>
      <c r="AZ5632" s="209">
        <v>14.789</v>
      </c>
      <c r="BA5632" s="209">
        <v>30.262</v>
      </c>
      <c r="BB5632" s="21">
        <f t="shared" si="563"/>
        <v>63.723999999999997</v>
      </c>
      <c r="BC5632" s="21">
        <f>BF5632</f>
        <v>290.58</v>
      </c>
      <c r="BD5632" s="22">
        <f t="shared" si="561"/>
        <v>85.650537634408593</v>
      </c>
      <c r="BE5632" s="21">
        <f>BC5632-BD5632</f>
        <v>204.92946236559141</v>
      </c>
      <c r="BF5632" s="2">
        <v>290.58</v>
      </c>
      <c r="BG5632" s="10"/>
      <c r="BH5632" s="21">
        <f t="shared" si="562"/>
        <v>0.21619152</v>
      </c>
      <c r="BI5632" s="22">
        <f t="shared" si="562"/>
        <v>6.3724000000000003E-2</v>
      </c>
      <c r="BJ5632" s="21">
        <f>BH5632-BI5632</f>
        <v>0.15246752</v>
      </c>
      <c r="BK5632" s="21">
        <v>0.64857456000000002</v>
      </c>
      <c r="BL5632" s="22">
        <v>0.19117200000000001</v>
      </c>
      <c r="BM5632" s="21">
        <v>0.45740256000000001</v>
      </c>
      <c r="BN5632" s="21">
        <f t="shared" si="560"/>
        <v>2.5942982400000001</v>
      </c>
      <c r="BO5632" s="22">
        <f t="shared" si="560"/>
        <v>0.76468800000000003</v>
      </c>
      <c r="BP5632" s="21">
        <f t="shared" si="560"/>
        <v>1.8296102400000001</v>
      </c>
    </row>
    <row r="5633" spans="1:68" ht="11.1" hidden="1" customHeight="1" outlineLevel="2" x14ac:dyDescent="0.2">
      <c r="A5633" s="10"/>
      <c r="B5633" s="18"/>
      <c r="C5633" s="18"/>
      <c r="D5633" s="18"/>
      <c r="E5633" s="23"/>
      <c r="F5633" s="24"/>
      <c r="G5633" s="24"/>
      <c r="H5633" s="24"/>
      <c r="I5633" s="24"/>
      <c r="J5633" s="24"/>
      <c r="K5633" s="24"/>
      <c r="L5633" s="24"/>
      <c r="M5633" s="24"/>
      <c r="N5633" s="24"/>
      <c r="O5633" s="24"/>
      <c r="P5633" s="24"/>
      <c r="Q5633" s="24"/>
      <c r="R5633" s="24"/>
      <c r="S5633" s="208">
        <v>59.002000000000002</v>
      </c>
      <c r="T5633" s="208">
        <v>13.451000000000001</v>
      </c>
      <c r="U5633" s="208">
        <v>7.5529999999999999</v>
      </c>
      <c r="V5633" s="208">
        <v>4.9080000000000004</v>
      </c>
      <c r="W5633" s="208">
        <v>3.42</v>
      </c>
      <c r="X5633" s="208">
        <v>3.48</v>
      </c>
      <c r="Y5633" s="208">
        <v>0.55000000000000004</v>
      </c>
      <c r="Z5633" s="208">
        <v>0.80500000000000005</v>
      </c>
      <c r="AA5633" s="208">
        <v>1.1000000000000001</v>
      </c>
      <c r="AB5633" s="208">
        <v>2.141</v>
      </c>
      <c r="AC5633" s="208">
        <v>4.8789999999999996</v>
      </c>
      <c r="AD5633" s="208">
        <v>0.46500000000000002</v>
      </c>
      <c r="AE5633" s="208">
        <v>9.7420000000000009</v>
      </c>
      <c r="AF5633" s="208">
        <v>4.4539999999999997</v>
      </c>
      <c r="AG5633" s="208">
        <v>18.228999999999999</v>
      </c>
      <c r="AH5633" s="208">
        <v>7.8380000000000001</v>
      </c>
      <c r="AI5633" s="208">
        <v>8.423</v>
      </c>
      <c r="AJ5633" s="208">
        <v>9.2669999999999995</v>
      </c>
      <c r="AK5633" s="208">
        <v>44.341999999999999</v>
      </c>
      <c r="AL5633" s="208">
        <v>32.912999999999997</v>
      </c>
      <c r="AM5633" s="208">
        <v>21.134</v>
      </c>
      <c r="AN5633" s="208">
        <v>20.832999999999998</v>
      </c>
      <c r="AO5633" s="208">
        <v>25.638999999999999</v>
      </c>
      <c r="AP5633" s="208">
        <v>63.723999999999997</v>
      </c>
      <c r="AQ5633" s="208">
        <v>40.137</v>
      </c>
      <c r="AR5633" s="208">
        <v>43.936</v>
      </c>
      <c r="AS5633" s="208">
        <v>25.675000000000001</v>
      </c>
      <c r="AT5633" s="208">
        <v>27.870999999999999</v>
      </c>
      <c r="AU5633" s="208">
        <v>12.513999999999999</v>
      </c>
      <c r="AV5633" s="208">
        <v>15.7</v>
      </c>
      <c r="AW5633" s="208">
        <v>4.16</v>
      </c>
      <c r="AX5633" s="208">
        <v>5.6719999999999997</v>
      </c>
      <c r="AY5633" s="208">
        <v>10.457000000000001</v>
      </c>
      <c r="AZ5633" s="208">
        <v>14.789</v>
      </c>
      <c r="BA5633" s="208">
        <v>30.262</v>
      </c>
      <c r="BB5633" s="21">
        <f t="shared" si="563"/>
        <v>63.723999999999997</v>
      </c>
      <c r="BC5633" s="21"/>
      <c r="BD5633" s="22">
        <f t="shared" si="561"/>
        <v>85.650537634408593</v>
      </c>
      <c r="BE5633" s="21"/>
      <c r="BG5633" s="10"/>
      <c r="BH5633" s="21">
        <f t="shared" si="562"/>
        <v>0</v>
      </c>
      <c r="BI5633" s="22">
        <f t="shared" si="562"/>
        <v>6.3724000000000003E-2</v>
      </c>
      <c r="BJ5633" s="21"/>
      <c r="BK5633" s="21">
        <v>0</v>
      </c>
      <c r="BL5633" s="22">
        <v>0.19117200000000001</v>
      </c>
      <c r="BM5633" s="21"/>
      <c r="BN5633" s="21">
        <f t="shared" si="560"/>
        <v>0</v>
      </c>
      <c r="BO5633" s="22">
        <f t="shared" si="560"/>
        <v>0.76468800000000003</v>
      </c>
      <c r="BP5633" s="21">
        <f t="shared" si="560"/>
        <v>0</v>
      </c>
    </row>
    <row r="5634" spans="1:68" ht="11.1" hidden="1" customHeight="1" outlineLevel="1" collapsed="1" x14ac:dyDescent="0.2">
      <c r="A5634" s="10"/>
      <c r="B5634" s="18"/>
      <c r="C5634" s="18"/>
      <c r="D5634" s="18"/>
      <c r="E5634" s="19" t="s">
        <v>4945</v>
      </c>
      <c r="F5634" s="209">
        <v>3.5910000000000002</v>
      </c>
      <c r="G5634" s="209">
        <v>2.62</v>
      </c>
      <c r="H5634" s="209">
        <v>1.423</v>
      </c>
      <c r="I5634" s="240">
        <v>0.83799999999999997</v>
      </c>
      <c r="J5634" s="240"/>
      <c r="K5634" s="20"/>
      <c r="L5634" s="20"/>
      <c r="M5634" s="20"/>
      <c r="N5634" s="20"/>
      <c r="O5634" s="20"/>
      <c r="P5634" s="209">
        <v>0.44400000000000001</v>
      </c>
      <c r="Q5634" s="20"/>
      <c r="R5634" s="209">
        <v>0.625</v>
      </c>
      <c r="S5634" s="209">
        <v>1.5589999999999999</v>
      </c>
      <c r="T5634" s="209">
        <v>2.5</v>
      </c>
      <c r="U5634" s="209">
        <v>1.7290000000000001</v>
      </c>
      <c r="V5634" s="209">
        <v>0.46400000000000002</v>
      </c>
      <c r="W5634" s="209">
        <v>0.372</v>
      </c>
      <c r="X5634" s="20"/>
      <c r="Y5634" s="20"/>
      <c r="Z5634" s="20"/>
      <c r="AA5634" s="20"/>
      <c r="AB5634" s="209">
        <v>0.95799999999999996</v>
      </c>
      <c r="AC5634" s="209">
        <v>1.71</v>
      </c>
      <c r="AD5634" s="209">
        <v>2.4809999999999999</v>
      </c>
      <c r="AE5634" s="209">
        <v>2.839</v>
      </c>
      <c r="AF5634" s="209">
        <v>2.1320000000000001</v>
      </c>
      <c r="AG5634" s="209">
        <v>1.115</v>
      </c>
      <c r="AH5634" s="209">
        <v>0.626</v>
      </c>
      <c r="AI5634" s="209">
        <v>0.35399999999999998</v>
      </c>
      <c r="AJ5634" s="20"/>
      <c r="AK5634" s="20"/>
      <c r="AL5634" s="20"/>
      <c r="AM5634" s="209">
        <v>0.33400000000000002</v>
      </c>
      <c r="AN5634" s="209">
        <v>0.65700000000000003</v>
      </c>
      <c r="AO5634" s="209">
        <v>2.0779999999999998</v>
      </c>
      <c r="AP5634" s="209">
        <v>2.222</v>
      </c>
      <c r="AQ5634" s="209">
        <v>2.8740000000000001</v>
      </c>
      <c r="AR5634" s="209">
        <v>2.4169999999999998</v>
      </c>
      <c r="AS5634" s="209">
        <v>1.718</v>
      </c>
      <c r="AT5634" s="209">
        <v>0.54500000000000004</v>
      </c>
      <c r="AU5634" s="209">
        <v>0.29099999999999998</v>
      </c>
      <c r="AV5634" s="20"/>
      <c r="AW5634" s="20"/>
      <c r="AX5634" s="20"/>
      <c r="AY5634" s="209">
        <v>0.184</v>
      </c>
      <c r="AZ5634" s="209">
        <v>0.74299999999999999</v>
      </c>
      <c r="BA5634" s="209">
        <v>1.0529999999999999</v>
      </c>
      <c r="BB5634" s="21">
        <f t="shared" si="563"/>
        <v>3.5910000000000002</v>
      </c>
      <c r="BC5634" s="21">
        <f>BF5634</f>
        <v>12.8</v>
      </c>
      <c r="BD5634" s="22">
        <f t="shared" si="561"/>
        <v>4.8266129032258069</v>
      </c>
      <c r="BE5634" s="21">
        <f>BC5634-BD5634</f>
        <v>7.9733870967741938</v>
      </c>
      <c r="BF5634" s="2">
        <v>12.8</v>
      </c>
      <c r="BG5634" s="10">
        <v>6</v>
      </c>
      <c r="BH5634" s="21">
        <f t="shared" si="562"/>
        <v>9.5232000000000008E-3</v>
      </c>
      <c r="BI5634" s="22">
        <f t="shared" si="562"/>
        <v>3.591E-3</v>
      </c>
      <c r="BJ5634" s="21">
        <f>BH5634-BI5634</f>
        <v>5.9322000000000003E-3</v>
      </c>
      <c r="BK5634" s="21">
        <v>2.8569600000000001E-2</v>
      </c>
      <c r="BL5634" s="22">
        <v>1.0773E-2</v>
      </c>
      <c r="BM5634" s="21">
        <v>1.7796600000000003E-2</v>
      </c>
      <c r="BN5634" s="21">
        <f t="shared" si="560"/>
        <v>0.1142784</v>
      </c>
      <c r="BO5634" s="22">
        <f t="shared" si="560"/>
        <v>4.3091999999999998E-2</v>
      </c>
      <c r="BP5634" s="21">
        <f t="shared" si="560"/>
        <v>7.1186400000000011E-2</v>
      </c>
    </row>
    <row r="5635" spans="1:68" ht="11.1" hidden="1" customHeight="1" outlineLevel="2" x14ac:dyDescent="0.2">
      <c r="A5635" s="10"/>
      <c r="B5635" s="18"/>
      <c r="C5635" s="18"/>
      <c r="D5635" s="18"/>
      <c r="E5635" s="23" t="s">
        <v>4946</v>
      </c>
      <c r="F5635" s="208">
        <v>3.5910000000000002</v>
      </c>
      <c r="G5635" s="208">
        <v>2.62</v>
      </c>
      <c r="H5635" s="208">
        <v>1.423</v>
      </c>
      <c r="I5635" s="239">
        <v>0.83799999999999997</v>
      </c>
      <c r="J5635" s="239"/>
      <c r="K5635" s="24"/>
      <c r="L5635" s="24"/>
      <c r="M5635" s="24"/>
      <c r="N5635" s="24"/>
      <c r="O5635" s="24"/>
      <c r="P5635" s="208">
        <v>0.44400000000000001</v>
      </c>
      <c r="Q5635" s="24"/>
      <c r="R5635" s="208">
        <v>0.625</v>
      </c>
      <c r="S5635" s="208">
        <v>1.5589999999999999</v>
      </c>
      <c r="T5635" s="208">
        <v>2.5</v>
      </c>
      <c r="U5635" s="208">
        <v>1.7290000000000001</v>
      </c>
      <c r="V5635" s="208">
        <v>0.46400000000000002</v>
      </c>
      <c r="W5635" s="208">
        <v>0.372</v>
      </c>
      <c r="X5635" s="24"/>
      <c r="Y5635" s="24"/>
      <c r="Z5635" s="24"/>
      <c r="AA5635" s="24"/>
      <c r="AB5635" s="208">
        <v>0.95799999999999996</v>
      </c>
      <c r="AC5635" s="208">
        <v>1.71</v>
      </c>
      <c r="AD5635" s="208">
        <v>2.4809999999999999</v>
      </c>
      <c r="AE5635" s="208">
        <v>2.839</v>
      </c>
      <c r="AF5635" s="208">
        <v>2.1320000000000001</v>
      </c>
      <c r="AG5635" s="208">
        <v>1.115</v>
      </c>
      <c r="AH5635" s="208">
        <v>0.626</v>
      </c>
      <c r="AI5635" s="208">
        <v>0.35399999999999998</v>
      </c>
      <c r="AJ5635" s="24"/>
      <c r="AK5635" s="24"/>
      <c r="AL5635" s="24"/>
      <c r="AM5635" s="208">
        <v>0.33400000000000002</v>
      </c>
      <c r="AN5635" s="208">
        <v>0.65700000000000003</v>
      </c>
      <c r="AO5635" s="208">
        <v>2.0779999999999998</v>
      </c>
      <c r="AP5635" s="208">
        <v>2.222</v>
      </c>
      <c r="AQ5635" s="208">
        <v>2.8740000000000001</v>
      </c>
      <c r="AR5635" s="208">
        <v>2.4169999999999998</v>
      </c>
      <c r="AS5635" s="208">
        <v>1.718</v>
      </c>
      <c r="AT5635" s="208">
        <v>0.54500000000000004</v>
      </c>
      <c r="AU5635" s="208">
        <v>0.29099999999999998</v>
      </c>
      <c r="AV5635" s="24"/>
      <c r="AW5635" s="24"/>
      <c r="AX5635" s="24"/>
      <c r="AY5635" s="208">
        <v>0.184</v>
      </c>
      <c r="AZ5635" s="208">
        <v>0.74299999999999999</v>
      </c>
      <c r="BA5635" s="208">
        <v>1.0529999999999999</v>
      </c>
      <c r="BB5635" s="21">
        <f t="shared" si="563"/>
        <v>3.5910000000000002</v>
      </c>
      <c r="BC5635" s="21"/>
      <c r="BD5635" s="22">
        <f t="shared" si="561"/>
        <v>4.8266129032258069</v>
      </c>
      <c r="BE5635" s="21"/>
      <c r="BG5635" s="10"/>
      <c r="BH5635" s="21">
        <f t="shared" si="562"/>
        <v>0</v>
      </c>
      <c r="BI5635" s="22">
        <f t="shared" si="562"/>
        <v>3.591E-3</v>
      </c>
      <c r="BJ5635" s="21"/>
      <c r="BK5635" s="21">
        <v>0</v>
      </c>
      <c r="BL5635" s="22">
        <v>1.0773E-2</v>
      </c>
      <c r="BM5635" s="21"/>
      <c r="BN5635" s="21">
        <f t="shared" si="560"/>
        <v>0</v>
      </c>
      <c r="BO5635" s="22">
        <f t="shared" si="560"/>
        <v>4.3091999999999998E-2</v>
      </c>
      <c r="BP5635" s="21">
        <f t="shared" si="560"/>
        <v>0</v>
      </c>
    </row>
    <row r="5636" spans="1:68" ht="11.1" hidden="1" customHeight="1" outlineLevel="1" collapsed="1" x14ac:dyDescent="0.2">
      <c r="A5636" s="10"/>
      <c r="B5636" s="18"/>
      <c r="C5636" s="18"/>
      <c r="D5636" s="18"/>
      <c r="E5636" s="19" t="s">
        <v>4947</v>
      </c>
      <c r="F5636" s="209">
        <v>143.88800000000001</v>
      </c>
      <c r="G5636" s="209">
        <v>126.697</v>
      </c>
      <c r="H5636" s="209">
        <v>119.455</v>
      </c>
      <c r="I5636" s="240">
        <v>109.667</v>
      </c>
      <c r="J5636" s="240"/>
      <c r="K5636" s="209">
        <v>65.718000000000004</v>
      </c>
      <c r="L5636" s="209">
        <v>28.974</v>
      </c>
      <c r="M5636" s="209">
        <v>13.590999999999999</v>
      </c>
      <c r="N5636" s="209">
        <v>1.35</v>
      </c>
      <c r="O5636" s="209">
        <v>2.4049999999999998</v>
      </c>
      <c r="P5636" s="209">
        <v>127.21599999999999</v>
      </c>
      <c r="Q5636" s="209">
        <v>138.041</v>
      </c>
      <c r="R5636" s="209">
        <v>153.166</v>
      </c>
      <c r="S5636" s="209">
        <v>149.74600000000001</v>
      </c>
      <c r="T5636" s="209">
        <v>135.422</v>
      </c>
      <c r="U5636" s="209">
        <v>121.7</v>
      </c>
      <c r="V5636" s="209">
        <v>102.78</v>
      </c>
      <c r="W5636" s="209">
        <v>27.302</v>
      </c>
      <c r="X5636" s="209">
        <v>6.0279999999999996</v>
      </c>
      <c r="Y5636" s="209">
        <v>6.87</v>
      </c>
      <c r="Z5636" s="209">
        <v>16.297000000000001</v>
      </c>
      <c r="AA5636" s="209">
        <v>34.478000000000002</v>
      </c>
      <c r="AB5636" s="209">
        <v>85.369</v>
      </c>
      <c r="AC5636" s="209">
        <v>132.089</v>
      </c>
      <c r="AD5636" s="209">
        <v>148.09299999999999</v>
      </c>
      <c r="AE5636" s="209">
        <v>132.93700000000001</v>
      </c>
      <c r="AF5636" s="209">
        <v>129.833</v>
      </c>
      <c r="AG5636" s="209">
        <v>77.873999999999995</v>
      </c>
      <c r="AH5636" s="209">
        <v>147.209</v>
      </c>
      <c r="AI5636" s="209">
        <v>143.09399999999999</v>
      </c>
      <c r="AJ5636" s="209">
        <v>22.187999999999999</v>
      </c>
      <c r="AK5636" s="209">
        <v>3.319</v>
      </c>
      <c r="AL5636" s="209">
        <v>4.4240000000000004</v>
      </c>
      <c r="AM5636" s="209">
        <v>36.103000000000002</v>
      </c>
      <c r="AN5636" s="209">
        <v>74.808000000000007</v>
      </c>
      <c r="AO5636" s="209">
        <v>72.444999999999993</v>
      </c>
      <c r="AP5636" s="209">
        <v>78.768000000000001</v>
      </c>
      <c r="AQ5636" s="209">
        <v>44.805999999999997</v>
      </c>
      <c r="AR5636" s="209">
        <v>27.425999999999998</v>
      </c>
      <c r="AS5636" s="209">
        <v>24.605</v>
      </c>
      <c r="AT5636" s="209">
        <v>14.750999999999999</v>
      </c>
      <c r="AU5636" s="209">
        <v>7.6539999999999999</v>
      </c>
      <c r="AV5636" s="209">
        <v>2.1960000000000002</v>
      </c>
      <c r="AW5636" s="209">
        <v>2.0129999999999999</v>
      </c>
      <c r="AX5636" s="209">
        <v>2.5430000000000001</v>
      </c>
      <c r="AY5636" s="209">
        <v>13.484999999999999</v>
      </c>
      <c r="AZ5636" s="209">
        <v>13.461</v>
      </c>
      <c r="BA5636" s="209">
        <v>20.893000000000001</v>
      </c>
      <c r="BB5636" s="56">
        <f>BB5637+BB5638</f>
        <v>46.429000000000002</v>
      </c>
      <c r="BC5636" s="21">
        <f>BF5636</f>
        <v>120</v>
      </c>
      <c r="BD5636" s="22">
        <f t="shared" si="561"/>
        <v>62.40456989247312</v>
      </c>
      <c r="BE5636" s="21">
        <f>BC5636-BD5636</f>
        <v>57.59543010752688</v>
      </c>
      <c r="BF5636" s="2">
        <v>120</v>
      </c>
      <c r="BG5636" s="10">
        <v>5</v>
      </c>
      <c r="BH5636" s="21">
        <f t="shared" si="562"/>
        <v>8.9279999999999998E-2</v>
      </c>
      <c r="BI5636" s="22">
        <f t="shared" si="562"/>
        <v>4.6428999999999998E-2</v>
      </c>
      <c r="BJ5636" s="21">
        <f>BH5636-BI5636</f>
        <v>4.2851E-2</v>
      </c>
      <c r="BK5636" s="21">
        <v>0.26783999999999997</v>
      </c>
      <c r="BL5636" s="22">
        <v>0.13928699999999999</v>
      </c>
      <c r="BM5636" s="21">
        <v>0.12855299999999997</v>
      </c>
      <c r="BN5636" s="21">
        <f t="shared" si="560"/>
        <v>1.0713599999999999</v>
      </c>
      <c r="BO5636" s="22">
        <f t="shared" si="560"/>
        <v>0.55714799999999998</v>
      </c>
      <c r="BP5636" s="21">
        <f t="shared" si="560"/>
        <v>0.51421199999999989</v>
      </c>
    </row>
    <row r="5637" spans="1:68" ht="11.1" hidden="1" customHeight="1" outlineLevel="2" x14ac:dyDescent="0.2">
      <c r="A5637" s="10"/>
      <c r="B5637" s="18"/>
      <c r="C5637" s="18"/>
      <c r="D5637" s="18"/>
      <c r="E5637" s="23" t="s">
        <v>4948</v>
      </c>
      <c r="F5637" s="208">
        <v>8.6999999999999993</v>
      </c>
      <c r="G5637" s="208">
        <v>6.7050000000000001</v>
      </c>
      <c r="H5637" s="208">
        <v>7.2670000000000003</v>
      </c>
      <c r="I5637" s="239">
        <v>4.7690000000000001</v>
      </c>
      <c r="J5637" s="239"/>
      <c r="K5637" s="208">
        <v>2.2120000000000002</v>
      </c>
      <c r="L5637" s="208">
        <v>1.1339999999999999</v>
      </c>
      <c r="M5637" s="208">
        <v>0.90400000000000003</v>
      </c>
      <c r="N5637" s="208">
        <v>0.66200000000000003</v>
      </c>
      <c r="O5637" s="208">
        <v>1.111</v>
      </c>
      <c r="P5637" s="208">
        <v>3.6429999999999998</v>
      </c>
      <c r="Q5637" s="208">
        <v>6.1559999999999997</v>
      </c>
      <c r="R5637" s="208">
        <v>7.8360000000000003</v>
      </c>
      <c r="S5637" s="208">
        <v>8.6289999999999996</v>
      </c>
      <c r="T5637" s="208">
        <v>7.8769999999999998</v>
      </c>
      <c r="U5637" s="208">
        <v>6.5880000000000001</v>
      </c>
      <c r="V5637" s="208">
        <v>2.4649999999999999</v>
      </c>
      <c r="W5637" s="24"/>
      <c r="X5637" s="24"/>
      <c r="Y5637" s="24"/>
      <c r="Z5637" s="208">
        <v>1.6459999999999999</v>
      </c>
      <c r="AA5637" s="24"/>
      <c r="AB5637" s="208">
        <v>2.5209999999999999</v>
      </c>
      <c r="AC5637" s="208">
        <v>3.2850000000000001</v>
      </c>
      <c r="AD5637" s="208">
        <v>5.3970000000000002</v>
      </c>
      <c r="AE5637" s="208">
        <v>4.944</v>
      </c>
      <c r="AF5637" s="208">
        <v>4.3150000000000004</v>
      </c>
      <c r="AG5637" s="208">
        <v>2.1539999999999999</v>
      </c>
      <c r="AH5637" s="208">
        <v>2.052</v>
      </c>
      <c r="AI5637" s="208">
        <v>2.3119999999999998</v>
      </c>
      <c r="AJ5637" s="208">
        <v>1.135</v>
      </c>
      <c r="AK5637" s="208">
        <v>0.78100000000000003</v>
      </c>
      <c r="AL5637" s="208">
        <v>0.93500000000000005</v>
      </c>
      <c r="AM5637" s="208">
        <v>1.6339999999999999</v>
      </c>
      <c r="AN5637" s="208">
        <v>7.0880000000000001</v>
      </c>
      <c r="AO5637" s="208">
        <v>10</v>
      </c>
      <c r="AP5637" s="208">
        <v>11.148</v>
      </c>
      <c r="AQ5637" s="208">
        <v>9.5250000000000004</v>
      </c>
      <c r="AR5637" s="208">
        <v>7.8630000000000004</v>
      </c>
      <c r="AS5637" s="208">
        <v>7.4829999999999997</v>
      </c>
      <c r="AT5637" s="208">
        <v>4.3550000000000004</v>
      </c>
      <c r="AU5637" s="208">
        <v>2.7810000000000001</v>
      </c>
      <c r="AV5637" s="208">
        <v>0.81399999999999995</v>
      </c>
      <c r="AW5637" s="208">
        <v>0.61399999999999999</v>
      </c>
      <c r="AX5637" s="208">
        <v>0.77900000000000003</v>
      </c>
      <c r="AY5637" s="208">
        <v>4.0919999999999996</v>
      </c>
      <c r="AZ5637" s="208">
        <v>4.3230000000000004</v>
      </c>
      <c r="BA5637" s="208">
        <v>7.1829999999999998</v>
      </c>
      <c r="BB5637" s="21">
        <f t="shared" si="563"/>
        <v>11.148</v>
      </c>
      <c r="BC5637" s="21"/>
      <c r="BD5637" s="22">
        <f t="shared" si="561"/>
        <v>14.983870967741936</v>
      </c>
      <c r="BE5637" s="21"/>
      <c r="BG5637" s="10"/>
      <c r="BH5637" s="21">
        <f t="shared" si="562"/>
        <v>0</v>
      </c>
      <c r="BI5637" s="22">
        <f t="shared" si="562"/>
        <v>1.1148E-2</v>
      </c>
      <c r="BJ5637" s="21"/>
      <c r="BK5637" s="21">
        <v>0</v>
      </c>
      <c r="BL5637" s="22">
        <v>3.3444000000000002E-2</v>
      </c>
      <c r="BM5637" s="21"/>
      <c r="BN5637" s="21">
        <f t="shared" si="560"/>
        <v>0</v>
      </c>
      <c r="BO5637" s="22">
        <f t="shared" si="560"/>
        <v>0.13377600000000001</v>
      </c>
      <c r="BP5637" s="21">
        <f t="shared" si="560"/>
        <v>0</v>
      </c>
    </row>
    <row r="5638" spans="1:68" ht="11.1" hidden="1" customHeight="1" outlineLevel="2" x14ac:dyDescent="0.2">
      <c r="A5638" s="10"/>
      <c r="B5638" s="18"/>
      <c r="C5638" s="18"/>
      <c r="D5638" s="18"/>
      <c r="E5638" s="23" t="s">
        <v>4949</v>
      </c>
      <c r="F5638" s="208">
        <v>18.745999999999999</v>
      </c>
      <c r="G5638" s="208">
        <v>13.813000000000001</v>
      </c>
      <c r="H5638" s="208">
        <v>16.687999999999999</v>
      </c>
      <c r="I5638" s="239">
        <v>10.250999999999999</v>
      </c>
      <c r="J5638" s="239"/>
      <c r="K5638" s="208">
        <v>4.0359999999999996</v>
      </c>
      <c r="L5638" s="208">
        <v>1.6359999999999999</v>
      </c>
      <c r="M5638" s="208">
        <v>0.80500000000000005</v>
      </c>
      <c r="N5638" s="208">
        <v>0.68799999999999994</v>
      </c>
      <c r="O5638" s="208">
        <v>1.294</v>
      </c>
      <c r="P5638" s="208">
        <v>11.467000000000001</v>
      </c>
      <c r="Q5638" s="208">
        <v>18.771999999999998</v>
      </c>
      <c r="R5638" s="208">
        <v>23.102</v>
      </c>
      <c r="S5638" s="208">
        <v>24.920999999999999</v>
      </c>
      <c r="T5638" s="208">
        <v>23.329000000000001</v>
      </c>
      <c r="U5638" s="208">
        <v>19.962</v>
      </c>
      <c r="V5638" s="208">
        <v>13.311</v>
      </c>
      <c r="W5638" s="208">
        <v>5.8120000000000003</v>
      </c>
      <c r="X5638" s="24"/>
      <c r="Y5638" s="24"/>
      <c r="Z5638" s="208">
        <v>2.827</v>
      </c>
      <c r="AA5638" s="24"/>
      <c r="AB5638" s="208">
        <v>6.9669999999999996</v>
      </c>
      <c r="AC5638" s="208">
        <v>9.9930000000000003</v>
      </c>
      <c r="AD5638" s="208">
        <v>15.888</v>
      </c>
      <c r="AE5638" s="208">
        <v>15.752000000000001</v>
      </c>
      <c r="AF5638" s="208">
        <v>13.523</v>
      </c>
      <c r="AG5638" s="208">
        <v>7.6970000000000001</v>
      </c>
      <c r="AH5638" s="208">
        <v>8.6720000000000006</v>
      </c>
      <c r="AI5638" s="208">
        <v>6.0609999999999999</v>
      </c>
      <c r="AJ5638" s="208">
        <v>1.8220000000000001</v>
      </c>
      <c r="AK5638" s="208">
        <v>0.76</v>
      </c>
      <c r="AL5638" s="208">
        <v>0.62</v>
      </c>
      <c r="AM5638" s="208">
        <v>2.42</v>
      </c>
      <c r="AN5638" s="208">
        <v>16.594000000000001</v>
      </c>
      <c r="AO5638" s="208">
        <v>19</v>
      </c>
      <c r="AP5638" s="208">
        <v>25</v>
      </c>
      <c r="AQ5638" s="208">
        <v>35.280999999999999</v>
      </c>
      <c r="AR5638" s="208">
        <v>19.562999999999999</v>
      </c>
      <c r="AS5638" s="208">
        <v>17.122</v>
      </c>
      <c r="AT5638" s="208">
        <v>10.396000000000001</v>
      </c>
      <c r="AU5638" s="208">
        <v>4.8730000000000002</v>
      </c>
      <c r="AV5638" s="208">
        <v>1.3819999999999999</v>
      </c>
      <c r="AW5638" s="208">
        <v>1.399</v>
      </c>
      <c r="AX5638" s="208">
        <v>1.764</v>
      </c>
      <c r="AY5638" s="208">
        <v>9.3930000000000007</v>
      </c>
      <c r="AZ5638" s="208">
        <v>9.1379999999999999</v>
      </c>
      <c r="BA5638" s="208">
        <v>13.71</v>
      </c>
      <c r="BB5638" s="21">
        <f t="shared" si="563"/>
        <v>35.280999999999999</v>
      </c>
      <c r="BC5638" s="21"/>
      <c r="BD5638" s="22">
        <f t="shared" si="561"/>
        <v>47.420698924731184</v>
      </c>
      <c r="BE5638" s="21"/>
      <c r="BG5638" s="10"/>
      <c r="BH5638" s="21">
        <f t="shared" si="562"/>
        <v>0</v>
      </c>
      <c r="BI5638" s="22">
        <f t="shared" si="562"/>
        <v>3.5281E-2</v>
      </c>
      <c r="BJ5638" s="21"/>
      <c r="BK5638" s="21">
        <v>0</v>
      </c>
      <c r="BL5638" s="22">
        <v>0.10584299999999999</v>
      </c>
      <c r="BM5638" s="21"/>
      <c r="BN5638" s="21">
        <f t="shared" si="560"/>
        <v>0</v>
      </c>
      <c r="BO5638" s="22">
        <f t="shared" si="560"/>
        <v>0.42337199999999997</v>
      </c>
      <c r="BP5638" s="21">
        <f t="shared" si="560"/>
        <v>0</v>
      </c>
    </row>
    <row r="5639" spans="1:68" ht="21.95" hidden="1" customHeight="1" outlineLevel="1" collapsed="1" x14ac:dyDescent="0.2">
      <c r="A5639" s="10"/>
      <c r="B5639" s="18"/>
      <c r="C5639" s="18"/>
      <c r="D5639" s="18"/>
      <c r="E5639" s="19" t="s">
        <v>4950</v>
      </c>
      <c r="F5639" s="209">
        <v>27.669</v>
      </c>
      <c r="G5639" s="209">
        <v>21.111999999999998</v>
      </c>
      <c r="H5639" s="209">
        <v>17.774000000000001</v>
      </c>
      <c r="I5639" s="240">
        <v>12.577</v>
      </c>
      <c r="J5639" s="240"/>
      <c r="K5639" s="209">
        <v>2.6920000000000002</v>
      </c>
      <c r="L5639" s="20"/>
      <c r="M5639" s="20"/>
      <c r="N5639" s="20"/>
      <c r="O5639" s="209">
        <v>5.9480000000000004</v>
      </c>
      <c r="P5639" s="209">
        <v>13.02</v>
      </c>
      <c r="Q5639" s="209">
        <v>32.070999999999998</v>
      </c>
      <c r="R5639" s="209">
        <v>35.268000000000001</v>
      </c>
      <c r="S5639" s="209">
        <v>38.826999999999998</v>
      </c>
      <c r="T5639" s="209">
        <v>47.722000000000001</v>
      </c>
      <c r="U5639" s="209">
        <v>26.533999999999999</v>
      </c>
      <c r="V5639" s="209">
        <v>12.759</v>
      </c>
      <c r="W5639" s="209">
        <v>6.5970000000000004</v>
      </c>
      <c r="X5639" s="209">
        <v>0.5</v>
      </c>
      <c r="Y5639" s="20"/>
      <c r="Z5639" s="209">
        <v>0.51400000000000001</v>
      </c>
      <c r="AA5639" s="209">
        <v>5.742</v>
      </c>
      <c r="AB5639" s="209">
        <v>15.071</v>
      </c>
      <c r="AC5639" s="209">
        <v>37.683999999999997</v>
      </c>
      <c r="AD5639" s="209">
        <v>21.594000000000001</v>
      </c>
      <c r="AE5639" s="209">
        <v>16.527999999999999</v>
      </c>
      <c r="AF5639" s="209">
        <v>11.35</v>
      </c>
      <c r="AG5639" s="209">
        <v>15.566000000000001</v>
      </c>
      <c r="AH5639" s="209">
        <v>1.9370000000000001</v>
      </c>
      <c r="AI5639" s="209">
        <v>0.185</v>
      </c>
      <c r="AJ5639" s="20"/>
      <c r="AK5639" s="20"/>
      <c r="AL5639" s="20"/>
      <c r="AM5639" s="209">
        <v>0.52100000000000002</v>
      </c>
      <c r="AN5639" s="209">
        <v>4.1100000000000003</v>
      </c>
      <c r="AO5639" s="209">
        <v>8.5589999999999993</v>
      </c>
      <c r="AP5639" s="209">
        <v>11.412000000000001</v>
      </c>
      <c r="AQ5639" s="209">
        <v>15.117000000000001</v>
      </c>
      <c r="AR5639" s="209">
        <v>7.718</v>
      </c>
      <c r="AS5639" s="209">
        <v>11.811999999999999</v>
      </c>
      <c r="AT5639" s="209">
        <v>12.144</v>
      </c>
      <c r="AU5639" s="209">
        <v>13.34</v>
      </c>
      <c r="AV5639" s="20"/>
      <c r="AW5639" s="20"/>
      <c r="AX5639" s="20"/>
      <c r="AY5639" s="209">
        <v>5.1840000000000002</v>
      </c>
      <c r="AZ5639" s="209">
        <v>10.941000000000001</v>
      </c>
      <c r="BA5639" s="209">
        <v>23.541</v>
      </c>
      <c r="BB5639" s="21">
        <v>41.103000000000002</v>
      </c>
      <c r="BC5639" s="21">
        <f>BD5639</f>
        <v>55.245967741935488</v>
      </c>
      <c r="BD5639" s="22">
        <f t="shared" si="561"/>
        <v>55.245967741935488</v>
      </c>
      <c r="BE5639" s="21">
        <f>BC5639-BD5639</f>
        <v>0</v>
      </c>
      <c r="BF5639" s="2">
        <v>44.4</v>
      </c>
      <c r="BG5639" s="10">
        <v>6</v>
      </c>
      <c r="BH5639" s="21">
        <f t="shared" si="562"/>
        <v>4.1103000000000001E-2</v>
      </c>
      <c r="BI5639" s="22">
        <f t="shared" si="562"/>
        <v>4.1103000000000001E-2</v>
      </c>
      <c r="BJ5639" s="21">
        <f>BH5639-BI5639</f>
        <v>0</v>
      </c>
      <c r="BK5639" s="21">
        <v>0.123309</v>
      </c>
      <c r="BL5639" s="22">
        <v>0.123309</v>
      </c>
      <c r="BM5639" s="21">
        <v>0</v>
      </c>
      <c r="BN5639" s="21">
        <f t="shared" si="560"/>
        <v>0.49323600000000001</v>
      </c>
      <c r="BO5639" s="22">
        <f t="shared" si="560"/>
        <v>0.49323600000000001</v>
      </c>
      <c r="BP5639" s="21">
        <f t="shared" si="560"/>
        <v>0</v>
      </c>
    </row>
    <row r="5640" spans="1:68" ht="11.1" hidden="1" customHeight="1" outlineLevel="2" x14ac:dyDescent="0.2">
      <c r="A5640" s="10"/>
      <c r="B5640" s="18"/>
      <c r="C5640" s="18"/>
      <c r="D5640" s="18"/>
      <c r="E5640" s="23" t="s">
        <v>4951</v>
      </c>
      <c r="F5640" s="208">
        <v>19.843</v>
      </c>
      <c r="G5640" s="208">
        <v>14.224</v>
      </c>
      <c r="H5640" s="208">
        <v>12.612</v>
      </c>
      <c r="I5640" s="239">
        <v>9.9009999999999998</v>
      </c>
      <c r="J5640" s="239"/>
      <c r="K5640" s="208">
        <v>1.5349999999999999</v>
      </c>
      <c r="L5640" s="24"/>
      <c r="M5640" s="24"/>
      <c r="N5640" s="24"/>
      <c r="O5640" s="208">
        <v>4.8150000000000004</v>
      </c>
      <c r="P5640" s="208">
        <v>9.6159999999999997</v>
      </c>
      <c r="Q5640" s="208">
        <v>26.498000000000001</v>
      </c>
      <c r="R5640" s="208">
        <v>29.22</v>
      </c>
      <c r="S5640" s="208">
        <v>32.213000000000001</v>
      </c>
      <c r="T5640" s="208">
        <v>41.103000000000002</v>
      </c>
      <c r="U5640" s="208">
        <v>21.158000000000001</v>
      </c>
      <c r="V5640" s="208">
        <v>10.446999999999999</v>
      </c>
      <c r="W5640" s="208">
        <v>4.843</v>
      </c>
      <c r="X5640" s="208">
        <v>0.5</v>
      </c>
      <c r="Y5640" s="24"/>
      <c r="Z5640" s="208">
        <v>0.51400000000000001</v>
      </c>
      <c r="AA5640" s="208">
        <v>5.2919999999999998</v>
      </c>
      <c r="AB5640" s="208">
        <v>10.318</v>
      </c>
      <c r="AC5640" s="208">
        <v>37.683999999999997</v>
      </c>
      <c r="AD5640" s="208">
        <v>21.594000000000001</v>
      </c>
      <c r="AE5640" s="208">
        <v>16.527999999999999</v>
      </c>
      <c r="AF5640" s="208">
        <v>11.35</v>
      </c>
      <c r="AG5640" s="208">
        <v>15.566000000000001</v>
      </c>
      <c r="AH5640" s="208">
        <v>1.9370000000000001</v>
      </c>
      <c r="AI5640" s="208">
        <v>0.185</v>
      </c>
      <c r="AJ5640" s="24"/>
      <c r="AK5640" s="24"/>
      <c r="AL5640" s="24"/>
      <c r="AM5640" s="208">
        <v>0.52100000000000002</v>
      </c>
      <c r="AN5640" s="208">
        <v>4.1100000000000003</v>
      </c>
      <c r="AO5640" s="208">
        <v>8.5589999999999993</v>
      </c>
      <c r="AP5640" s="208">
        <v>11.412000000000001</v>
      </c>
      <c r="AQ5640" s="208">
        <v>15.117000000000001</v>
      </c>
      <c r="AR5640" s="208">
        <v>7.718</v>
      </c>
      <c r="AS5640" s="208">
        <v>11.811999999999999</v>
      </c>
      <c r="AT5640" s="208">
        <v>12.144</v>
      </c>
      <c r="AU5640" s="208">
        <v>13.34</v>
      </c>
      <c r="AV5640" s="24"/>
      <c r="AW5640" s="24"/>
      <c r="AX5640" s="24"/>
      <c r="AY5640" s="208">
        <v>5.1840000000000002</v>
      </c>
      <c r="AZ5640" s="208">
        <v>10.941000000000001</v>
      </c>
      <c r="BA5640" s="208">
        <v>23.541</v>
      </c>
      <c r="BB5640" s="21">
        <f t="shared" si="563"/>
        <v>41.103000000000002</v>
      </c>
      <c r="BC5640" s="21"/>
      <c r="BD5640" s="22">
        <f t="shared" si="561"/>
        <v>55.245967741935488</v>
      </c>
      <c r="BE5640" s="21"/>
      <c r="BG5640" s="10"/>
      <c r="BH5640" s="21">
        <f t="shared" si="562"/>
        <v>0</v>
      </c>
      <c r="BI5640" s="22">
        <f t="shared" si="562"/>
        <v>4.1103000000000001E-2</v>
      </c>
      <c r="BJ5640" s="21"/>
      <c r="BK5640" s="21">
        <v>0</v>
      </c>
      <c r="BL5640" s="22">
        <v>0.123309</v>
      </c>
      <c r="BM5640" s="21"/>
      <c r="BN5640" s="21">
        <f t="shared" si="560"/>
        <v>0</v>
      </c>
      <c r="BO5640" s="22">
        <f t="shared" si="560"/>
        <v>0.49323600000000001</v>
      </c>
      <c r="BP5640" s="21">
        <f t="shared" si="560"/>
        <v>0</v>
      </c>
    </row>
    <row r="5641" spans="1:68" ht="11.1" hidden="1" customHeight="1" outlineLevel="1" collapsed="1" x14ac:dyDescent="0.2">
      <c r="A5641" s="10"/>
      <c r="B5641" s="18"/>
      <c r="C5641" s="18"/>
      <c r="D5641" s="18"/>
      <c r="E5641" s="19" t="s">
        <v>4952</v>
      </c>
      <c r="F5641" s="209">
        <v>11.79</v>
      </c>
      <c r="G5641" s="209">
        <v>9.5039999999999996</v>
      </c>
      <c r="H5641" s="209">
        <v>6.35</v>
      </c>
      <c r="I5641" s="240">
        <v>4.6970000000000001</v>
      </c>
      <c r="J5641" s="240"/>
      <c r="K5641" s="20"/>
      <c r="L5641" s="20"/>
      <c r="M5641" s="20"/>
      <c r="N5641" s="20"/>
      <c r="O5641" s="20"/>
      <c r="P5641" s="209">
        <v>2.444</v>
      </c>
      <c r="Q5641" s="209">
        <v>9.3469999999999995</v>
      </c>
      <c r="R5641" s="209">
        <v>13.356999999999999</v>
      </c>
      <c r="S5641" s="209">
        <v>12.295999999999999</v>
      </c>
      <c r="T5641" s="209">
        <v>11.689</v>
      </c>
      <c r="U5641" s="209">
        <v>5.0049999999999999</v>
      </c>
      <c r="V5641" s="209">
        <v>2.726</v>
      </c>
      <c r="W5641" s="20"/>
      <c r="X5641" s="20"/>
      <c r="Y5641" s="20"/>
      <c r="Z5641" s="20"/>
      <c r="AA5641" s="209">
        <v>6.0000000000000001E-3</v>
      </c>
      <c r="AB5641" s="209">
        <v>3.9420000000000002</v>
      </c>
      <c r="AC5641" s="209">
        <v>9.1579999999999995</v>
      </c>
      <c r="AD5641" s="209">
        <v>12.798999999999999</v>
      </c>
      <c r="AE5641" s="209">
        <v>12.803000000000001</v>
      </c>
      <c r="AF5641" s="209">
        <v>8.6210000000000004</v>
      </c>
      <c r="AG5641" s="209">
        <v>4.4950000000000001</v>
      </c>
      <c r="AH5641" s="209">
        <v>1.8979999999999999</v>
      </c>
      <c r="AI5641" s="20"/>
      <c r="AJ5641" s="20"/>
      <c r="AK5641" s="20"/>
      <c r="AL5641" s="20"/>
      <c r="AM5641" s="20"/>
      <c r="AN5641" s="20"/>
      <c r="AO5641" s="209">
        <v>13.885</v>
      </c>
      <c r="AP5641" s="209">
        <v>12.298</v>
      </c>
      <c r="AQ5641" s="209">
        <v>12.444000000000001</v>
      </c>
      <c r="AR5641" s="209">
        <v>10.198</v>
      </c>
      <c r="AS5641" s="209">
        <v>7.5720000000000001</v>
      </c>
      <c r="AT5641" s="209">
        <v>2.782</v>
      </c>
      <c r="AU5641" s="20"/>
      <c r="AV5641" s="20"/>
      <c r="AW5641" s="20"/>
      <c r="AX5641" s="20"/>
      <c r="AY5641" s="20"/>
      <c r="AZ5641" s="209">
        <v>3.8010000000000002</v>
      </c>
      <c r="BA5641" s="209">
        <v>8.3729999999999993</v>
      </c>
      <c r="BB5641" s="21">
        <f t="shared" si="563"/>
        <v>13.885</v>
      </c>
      <c r="BC5641" s="21">
        <f>BF5641</f>
        <v>52.35</v>
      </c>
      <c r="BD5641" s="22">
        <f t="shared" si="561"/>
        <v>18.662634408602148</v>
      </c>
      <c r="BE5641" s="21">
        <f>BC5641-BD5641</f>
        <v>33.68736559139785</v>
      </c>
      <c r="BF5641" s="2">
        <v>52.35</v>
      </c>
      <c r="BG5641" s="10">
        <v>6</v>
      </c>
      <c r="BH5641" s="21">
        <f t="shared" si="562"/>
        <v>3.8948400000000001E-2</v>
      </c>
      <c r="BI5641" s="22">
        <f t="shared" si="562"/>
        <v>1.3885E-2</v>
      </c>
      <c r="BJ5641" s="21">
        <f>BH5641-BI5641</f>
        <v>2.50634E-2</v>
      </c>
      <c r="BK5641" s="21">
        <v>0.11684520000000001</v>
      </c>
      <c r="BL5641" s="22">
        <v>4.1654999999999998E-2</v>
      </c>
      <c r="BM5641" s="21">
        <v>7.5190200000000013E-2</v>
      </c>
      <c r="BN5641" s="21">
        <f t="shared" si="560"/>
        <v>0.46738080000000004</v>
      </c>
      <c r="BO5641" s="22">
        <f t="shared" si="560"/>
        <v>0.16661999999999999</v>
      </c>
      <c r="BP5641" s="21">
        <f t="shared" si="560"/>
        <v>0.30076080000000005</v>
      </c>
    </row>
    <row r="5642" spans="1:68" ht="11.1" hidden="1" customHeight="1" outlineLevel="2" x14ac:dyDescent="0.2">
      <c r="A5642" s="10"/>
      <c r="B5642" s="18"/>
      <c r="C5642" s="18"/>
      <c r="D5642" s="18"/>
      <c r="E5642" s="23" t="s">
        <v>4953</v>
      </c>
      <c r="F5642" s="208">
        <v>11.79</v>
      </c>
      <c r="G5642" s="208">
        <v>9.5039999999999996</v>
      </c>
      <c r="H5642" s="208">
        <v>6.35</v>
      </c>
      <c r="I5642" s="239">
        <v>4.6970000000000001</v>
      </c>
      <c r="J5642" s="239"/>
      <c r="K5642" s="24"/>
      <c r="L5642" s="24"/>
      <c r="M5642" s="24"/>
      <c r="N5642" s="24"/>
      <c r="O5642" s="24"/>
      <c r="P5642" s="208">
        <v>2.444</v>
      </c>
      <c r="Q5642" s="208">
        <v>9.3469999999999995</v>
      </c>
      <c r="R5642" s="208">
        <v>13.356999999999999</v>
      </c>
      <c r="S5642" s="208">
        <v>12.295999999999999</v>
      </c>
      <c r="T5642" s="208">
        <v>11.689</v>
      </c>
      <c r="U5642" s="208">
        <v>5.0049999999999999</v>
      </c>
      <c r="V5642" s="208">
        <v>2.726</v>
      </c>
      <c r="W5642" s="24"/>
      <c r="X5642" s="24"/>
      <c r="Y5642" s="24"/>
      <c r="Z5642" s="24"/>
      <c r="AA5642" s="208">
        <v>6.0000000000000001E-3</v>
      </c>
      <c r="AB5642" s="208">
        <v>3.9420000000000002</v>
      </c>
      <c r="AC5642" s="208">
        <v>9.1579999999999995</v>
      </c>
      <c r="AD5642" s="208">
        <v>12.798999999999999</v>
      </c>
      <c r="AE5642" s="208">
        <v>12.803000000000001</v>
      </c>
      <c r="AF5642" s="208">
        <v>8.6210000000000004</v>
      </c>
      <c r="AG5642" s="208">
        <v>4.4950000000000001</v>
      </c>
      <c r="AH5642" s="208">
        <v>1.8979999999999999</v>
      </c>
      <c r="AI5642" s="24"/>
      <c r="AJ5642" s="24"/>
      <c r="AK5642" s="24"/>
      <c r="AL5642" s="24"/>
      <c r="AM5642" s="24"/>
      <c r="AN5642" s="24"/>
      <c r="AO5642" s="208">
        <v>13.885</v>
      </c>
      <c r="AP5642" s="208">
        <v>12.298</v>
      </c>
      <c r="AQ5642" s="208">
        <v>12.444000000000001</v>
      </c>
      <c r="AR5642" s="208">
        <v>10.198</v>
      </c>
      <c r="AS5642" s="208">
        <v>7.5720000000000001</v>
      </c>
      <c r="AT5642" s="208">
        <v>2.782</v>
      </c>
      <c r="AU5642" s="24"/>
      <c r="AV5642" s="24"/>
      <c r="AW5642" s="24"/>
      <c r="AX5642" s="24"/>
      <c r="AY5642" s="24"/>
      <c r="AZ5642" s="208">
        <v>3.8010000000000002</v>
      </c>
      <c r="BA5642" s="208">
        <v>8.3729999999999993</v>
      </c>
      <c r="BB5642" s="21">
        <f t="shared" si="563"/>
        <v>13.885</v>
      </c>
      <c r="BC5642" s="21"/>
      <c r="BD5642" s="22">
        <f t="shared" si="561"/>
        <v>18.662634408602148</v>
      </c>
      <c r="BE5642" s="21"/>
      <c r="BG5642" s="10"/>
      <c r="BH5642" s="21">
        <f t="shared" si="562"/>
        <v>0</v>
      </c>
      <c r="BI5642" s="22">
        <f t="shared" si="562"/>
        <v>1.3885E-2</v>
      </c>
      <c r="BJ5642" s="21"/>
      <c r="BK5642" s="21">
        <v>0</v>
      </c>
      <c r="BL5642" s="22">
        <v>4.1654999999999998E-2</v>
      </c>
      <c r="BM5642" s="21"/>
      <c r="BN5642" s="21">
        <f t="shared" si="560"/>
        <v>0</v>
      </c>
      <c r="BO5642" s="22">
        <f t="shared" si="560"/>
        <v>0.16661999999999999</v>
      </c>
      <c r="BP5642" s="21">
        <f t="shared" si="560"/>
        <v>0</v>
      </c>
    </row>
    <row r="5643" spans="1:68" ht="11.1" customHeight="1" outlineLevel="1" collapsed="1" x14ac:dyDescent="0.2">
      <c r="A5643" s="10"/>
      <c r="B5643" s="18"/>
      <c r="C5643" s="18"/>
      <c r="D5643" s="18"/>
      <c r="E5643" s="19" t="s">
        <v>4954</v>
      </c>
      <c r="F5643" s="209">
        <v>0.46600000000000003</v>
      </c>
      <c r="G5643" s="209">
        <v>0.35199999999999998</v>
      </c>
      <c r="H5643" s="209">
        <v>0.218</v>
      </c>
      <c r="I5643" s="240">
        <v>0.13100000000000001</v>
      </c>
      <c r="J5643" s="240"/>
      <c r="K5643" s="20"/>
      <c r="L5643" s="20"/>
      <c r="M5643" s="20"/>
      <c r="N5643" s="20"/>
      <c r="O5643" s="20"/>
      <c r="P5643" s="209">
        <v>0.125</v>
      </c>
      <c r="Q5643" s="209">
        <v>0.25</v>
      </c>
      <c r="R5643" s="209">
        <v>0.42</v>
      </c>
      <c r="S5643" s="209">
        <v>0.39600000000000002</v>
      </c>
      <c r="T5643" s="209">
        <v>0.42899999999999999</v>
      </c>
      <c r="U5643" s="209">
        <v>0.27800000000000002</v>
      </c>
      <c r="V5643" s="209">
        <v>9.9000000000000005E-2</v>
      </c>
      <c r="W5643" s="20"/>
      <c r="X5643" s="20"/>
      <c r="Y5643" s="20"/>
      <c r="Z5643" s="20"/>
      <c r="AA5643" s="20"/>
      <c r="AB5643" s="209">
        <v>0.24099999999999999</v>
      </c>
      <c r="AC5643" s="209">
        <v>0.20200000000000001</v>
      </c>
      <c r="AD5643" s="209">
        <v>0.435</v>
      </c>
      <c r="AE5643" s="209">
        <v>0.42</v>
      </c>
      <c r="AF5643" s="209">
        <v>0.41799999999999998</v>
      </c>
      <c r="AG5643" s="209">
        <v>0.17699999999999999</v>
      </c>
      <c r="AH5643" s="209">
        <v>6.3E-2</v>
      </c>
      <c r="AI5643" s="209">
        <v>1.7000000000000001E-2</v>
      </c>
      <c r="AJ5643" s="20"/>
      <c r="AK5643" s="20"/>
      <c r="AL5643" s="20"/>
      <c r="AM5643" s="20"/>
      <c r="AN5643" s="209">
        <v>0.17199999999999999</v>
      </c>
      <c r="AO5643" s="209">
        <v>0.41899999999999998</v>
      </c>
      <c r="AP5643" s="209">
        <v>0.49</v>
      </c>
      <c r="AQ5643" s="209">
        <v>0.54300000000000004</v>
      </c>
      <c r="AR5643" s="209">
        <v>0.497</v>
      </c>
      <c r="AS5643" s="209">
        <v>0.31</v>
      </c>
      <c r="AT5643" s="209">
        <v>0.13500000000000001</v>
      </c>
      <c r="AU5643" s="209">
        <v>0.05</v>
      </c>
      <c r="AV5643" s="20"/>
      <c r="AW5643" s="20"/>
      <c r="AX5643" s="20"/>
      <c r="AY5643" s="20"/>
      <c r="AZ5643" s="209">
        <v>0.16500000000000001</v>
      </c>
      <c r="BA5643" s="209">
        <v>0.32300000000000001</v>
      </c>
      <c r="BB5643" s="21">
        <f t="shared" si="563"/>
        <v>0.54300000000000004</v>
      </c>
      <c r="BC5643" s="21">
        <f>BF5643</f>
        <v>2.7</v>
      </c>
      <c r="BD5643" s="22">
        <f t="shared" si="561"/>
        <v>0.72983870967741937</v>
      </c>
      <c r="BE5643" s="21">
        <f>BC5643-BD5643</f>
        <v>1.9701612903225807</v>
      </c>
      <c r="BF5643" s="2">
        <v>2.7</v>
      </c>
      <c r="BG5643" s="10">
        <v>7</v>
      </c>
      <c r="BH5643" s="21">
        <f t="shared" si="562"/>
        <v>2.0088000000000003E-3</v>
      </c>
      <c r="BI5643" s="22">
        <f t="shared" si="562"/>
        <v>5.4299999999999997E-4</v>
      </c>
      <c r="BJ5643" s="21">
        <f>BH5643-BI5643</f>
        <v>1.4658000000000002E-3</v>
      </c>
      <c r="BK5643" s="21">
        <v>6.0264000000000012E-3</v>
      </c>
      <c r="BL5643" s="22">
        <v>1.6289999999999998E-3</v>
      </c>
      <c r="BM5643" s="21">
        <v>4.397400000000001E-3</v>
      </c>
      <c r="BN5643" s="21">
        <f t="shared" si="560"/>
        <v>2.4105600000000005E-2</v>
      </c>
      <c r="BO5643" s="22">
        <f t="shared" si="560"/>
        <v>6.5159999999999992E-3</v>
      </c>
      <c r="BP5643" s="21">
        <f t="shared" si="560"/>
        <v>1.7589600000000004E-2</v>
      </c>
    </row>
    <row r="5644" spans="1:68" ht="11.1" hidden="1" customHeight="1" outlineLevel="2" x14ac:dyDescent="0.2">
      <c r="A5644" s="10"/>
      <c r="B5644" s="18"/>
      <c r="C5644" s="18"/>
      <c r="D5644" s="18"/>
      <c r="E5644" s="23" t="s">
        <v>4955</v>
      </c>
      <c r="F5644" s="208">
        <v>0.46600000000000003</v>
      </c>
      <c r="G5644" s="208">
        <v>0.35199999999999998</v>
      </c>
      <c r="H5644" s="208">
        <v>0.218</v>
      </c>
      <c r="I5644" s="239">
        <v>0.13100000000000001</v>
      </c>
      <c r="J5644" s="239"/>
      <c r="K5644" s="24"/>
      <c r="L5644" s="24"/>
      <c r="M5644" s="24"/>
      <c r="N5644" s="24"/>
      <c r="O5644" s="24"/>
      <c r="P5644" s="208">
        <v>0.125</v>
      </c>
      <c r="Q5644" s="208">
        <v>0.25</v>
      </c>
      <c r="R5644" s="208">
        <v>0.42</v>
      </c>
      <c r="S5644" s="208">
        <v>0.39600000000000002</v>
      </c>
      <c r="T5644" s="208">
        <v>0.42899999999999999</v>
      </c>
      <c r="U5644" s="208">
        <v>0.27800000000000002</v>
      </c>
      <c r="V5644" s="208">
        <v>9.9000000000000005E-2</v>
      </c>
      <c r="W5644" s="24"/>
      <c r="X5644" s="24"/>
      <c r="Y5644" s="24"/>
      <c r="Z5644" s="24"/>
      <c r="AA5644" s="24"/>
      <c r="AB5644" s="208">
        <v>0.24099999999999999</v>
      </c>
      <c r="AC5644" s="208">
        <v>0.20200000000000001</v>
      </c>
      <c r="AD5644" s="208">
        <v>0.435</v>
      </c>
      <c r="AE5644" s="208">
        <v>0.42</v>
      </c>
      <c r="AF5644" s="208">
        <v>0.41799999999999998</v>
      </c>
      <c r="AG5644" s="208">
        <v>0.17699999999999999</v>
      </c>
      <c r="AH5644" s="208">
        <v>6.3E-2</v>
      </c>
      <c r="AI5644" s="208">
        <v>1.7000000000000001E-2</v>
      </c>
      <c r="AJ5644" s="24"/>
      <c r="AK5644" s="24"/>
      <c r="AL5644" s="24"/>
      <c r="AM5644" s="24"/>
      <c r="AN5644" s="208">
        <v>0.17199999999999999</v>
      </c>
      <c r="AO5644" s="208">
        <v>0.41899999999999998</v>
      </c>
      <c r="AP5644" s="208">
        <v>0.49</v>
      </c>
      <c r="AQ5644" s="208">
        <v>0.54300000000000004</v>
      </c>
      <c r="AR5644" s="208">
        <v>0.497</v>
      </c>
      <c r="AS5644" s="208">
        <v>0.31</v>
      </c>
      <c r="AT5644" s="208">
        <v>0.13500000000000001</v>
      </c>
      <c r="AU5644" s="208">
        <v>0.05</v>
      </c>
      <c r="AV5644" s="24"/>
      <c r="AW5644" s="24"/>
      <c r="AX5644" s="24"/>
      <c r="AY5644" s="24"/>
      <c r="AZ5644" s="208">
        <v>0.16500000000000001</v>
      </c>
      <c r="BA5644" s="208">
        <v>0.32300000000000001</v>
      </c>
      <c r="BB5644" s="21">
        <f t="shared" si="563"/>
        <v>0.54300000000000004</v>
      </c>
      <c r="BC5644" s="21"/>
      <c r="BD5644" s="22">
        <f t="shared" si="561"/>
        <v>0.72983870967741937</v>
      </c>
      <c r="BE5644" s="21"/>
      <c r="BG5644" s="10"/>
      <c r="BH5644" s="21">
        <f t="shared" si="562"/>
        <v>0</v>
      </c>
      <c r="BI5644" s="22">
        <f t="shared" si="562"/>
        <v>5.4299999999999997E-4</v>
      </c>
      <c r="BJ5644" s="21"/>
      <c r="BK5644" s="21">
        <v>0</v>
      </c>
      <c r="BL5644" s="22">
        <v>1.6289999999999998E-3</v>
      </c>
      <c r="BM5644" s="21"/>
      <c r="BN5644" s="21">
        <f t="shared" si="560"/>
        <v>0</v>
      </c>
      <c r="BO5644" s="22">
        <f t="shared" si="560"/>
        <v>6.5159999999999992E-3</v>
      </c>
      <c r="BP5644" s="21">
        <f t="shared" si="560"/>
        <v>0</v>
      </c>
    </row>
    <row r="5645" spans="1:68" ht="11.1" hidden="1" customHeight="1" outlineLevel="1" collapsed="1" x14ac:dyDescent="0.2">
      <c r="A5645" s="10"/>
      <c r="B5645" s="18"/>
      <c r="C5645" s="18"/>
      <c r="D5645" s="18"/>
      <c r="E5645" s="19" t="s">
        <v>4956</v>
      </c>
      <c r="F5645" s="209">
        <v>356.48</v>
      </c>
      <c r="G5645" s="209">
        <v>285.92599999999999</v>
      </c>
      <c r="H5645" s="209">
        <v>249.09399999999999</v>
      </c>
      <c r="I5645" s="240">
        <v>171.43100000000001</v>
      </c>
      <c r="J5645" s="240"/>
      <c r="K5645" s="209">
        <v>102.84</v>
      </c>
      <c r="L5645" s="209">
        <v>27.881</v>
      </c>
      <c r="M5645" s="209">
        <v>20.966999999999999</v>
      </c>
      <c r="N5645" s="209">
        <v>2.028</v>
      </c>
      <c r="O5645" s="209">
        <v>74.207999999999998</v>
      </c>
      <c r="P5645" s="209">
        <v>197.88</v>
      </c>
      <c r="Q5645" s="209">
        <v>282.55500000000001</v>
      </c>
      <c r="R5645" s="209">
        <v>339.65699999999998</v>
      </c>
      <c r="S5645" s="209">
        <v>364.9</v>
      </c>
      <c r="T5645" s="209">
        <v>342.21600000000001</v>
      </c>
      <c r="U5645" s="209">
        <v>239.595</v>
      </c>
      <c r="V5645" s="209">
        <v>173.904</v>
      </c>
      <c r="W5645" s="209">
        <v>102.18300000000001</v>
      </c>
      <c r="X5645" s="209">
        <v>33.826000000000001</v>
      </c>
      <c r="Y5645" s="209">
        <v>19.768000000000001</v>
      </c>
      <c r="Z5645" s="209">
        <v>19.649999999999999</v>
      </c>
      <c r="AA5645" s="209">
        <v>50.348999999999997</v>
      </c>
      <c r="AB5645" s="209">
        <v>168.24199999999999</v>
      </c>
      <c r="AC5645" s="209">
        <v>255.429</v>
      </c>
      <c r="AD5645" s="209">
        <v>318.04599999999999</v>
      </c>
      <c r="AE5645" s="209">
        <v>326.94900000000001</v>
      </c>
      <c r="AF5645" s="209">
        <v>251.042</v>
      </c>
      <c r="AG5645" s="209">
        <v>192.249</v>
      </c>
      <c r="AH5645" s="209">
        <v>138.172</v>
      </c>
      <c r="AI5645" s="209">
        <v>76.989999999999995</v>
      </c>
      <c r="AJ5645" s="209">
        <v>21.577999999999999</v>
      </c>
      <c r="AK5645" s="20"/>
      <c r="AL5645" s="209">
        <v>5.7060000000000004</v>
      </c>
      <c r="AM5645" s="209">
        <v>79.218999999999994</v>
      </c>
      <c r="AN5645" s="209">
        <v>146.53100000000001</v>
      </c>
      <c r="AO5645" s="209">
        <v>254.732</v>
      </c>
      <c r="AP5645" s="209">
        <v>324.76100000000002</v>
      </c>
      <c r="AQ5645" s="209">
        <v>319.334</v>
      </c>
      <c r="AR5645" s="209">
        <v>261.11099999999999</v>
      </c>
      <c r="AS5645" s="209">
        <v>216.09</v>
      </c>
      <c r="AT5645" s="209">
        <v>142.386</v>
      </c>
      <c r="AU5645" s="209">
        <v>64.412000000000006</v>
      </c>
      <c r="AV5645" s="209">
        <v>15.316000000000001</v>
      </c>
      <c r="AW5645" s="209">
        <v>9.76</v>
      </c>
      <c r="AX5645" s="209">
        <v>13.275</v>
      </c>
      <c r="AY5645" s="209">
        <v>79.837000000000003</v>
      </c>
      <c r="AZ5645" s="209">
        <v>142.744</v>
      </c>
      <c r="BA5645" s="209">
        <v>174.18100000000001</v>
      </c>
      <c r="BB5645" s="56">
        <f>BB5646+BB5647</f>
        <v>372.43399999999997</v>
      </c>
      <c r="BC5645" s="21">
        <f>BF5645</f>
        <v>1312.6</v>
      </c>
      <c r="BD5645" s="22">
        <f t="shared" si="561"/>
        <v>500.58333333333326</v>
      </c>
      <c r="BE5645" s="21">
        <f>BC5645-BD5645</f>
        <v>812.01666666666665</v>
      </c>
      <c r="BF5645" s="2">
        <v>1312.6</v>
      </c>
      <c r="BG5645" s="10">
        <v>4</v>
      </c>
      <c r="BH5645" s="21">
        <f t="shared" si="562"/>
        <v>0.97657439999999995</v>
      </c>
      <c r="BI5645" s="22">
        <f t="shared" si="562"/>
        <v>0.37243399999999993</v>
      </c>
      <c r="BJ5645" s="21">
        <f>BH5645-BI5645</f>
        <v>0.60414040000000002</v>
      </c>
      <c r="BK5645" s="21">
        <v>2.9297231999999997</v>
      </c>
      <c r="BL5645" s="22">
        <v>1.1173019999999998</v>
      </c>
      <c r="BM5645" s="21">
        <v>1.8124212</v>
      </c>
      <c r="BN5645" s="21">
        <f t="shared" si="560"/>
        <v>11.718892799999999</v>
      </c>
      <c r="BO5645" s="22">
        <f t="shared" si="560"/>
        <v>4.4692079999999992</v>
      </c>
      <c r="BP5645" s="21">
        <f t="shared" si="560"/>
        <v>7.2496847999999998</v>
      </c>
    </row>
    <row r="5646" spans="1:68" ht="11.1" hidden="1" customHeight="1" outlineLevel="2" x14ac:dyDescent="0.2">
      <c r="A5646" s="10"/>
      <c r="B5646" s="18"/>
      <c r="C5646" s="18"/>
      <c r="D5646" s="18"/>
      <c r="E5646" s="23" t="s">
        <v>4957</v>
      </c>
      <c r="F5646" s="208">
        <v>37.792999999999999</v>
      </c>
      <c r="G5646" s="208">
        <v>30.719000000000001</v>
      </c>
      <c r="H5646" s="208">
        <v>21.869</v>
      </c>
      <c r="I5646" s="239">
        <v>16.102</v>
      </c>
      <c r="J5646" s="239"/>
      <c r="K5646" s="208">
        <v>8.1029999999999998</v>
      </c>
      <c r="L5646" s="24"/>
      <c r="M5646" s="24"/>
      <c r="N5646" s="24"/>
      <c r="O5646" s="208">
        <v>3.9009999999999998</v>
      </c>
      <c r="P5646" s="208">
        <v>19.239999999999998</v>
      </c>
      <c r="Q5646" s="208">
        <v>45.945999999999998</v>
      </c>
      <c r="R5646" s="208">
        <v>36.576000000000001</v>
      </c>
      <c r="S5646" s="208">
        <v>38.411999999999999</v>
      </c>
      <c r="T5646" s="208">
        <v>37.222999999999999</v>
      </c>
      <c r="U5646" s="208">
        <v>25.167000000000002</v>
      </c>
      <c r="V5646" s="208">
        <v>13.09</v>
      </c>
      <c r="W5646" s="208">
        <v>3.8940000000000001</v>
      </c>
      <c r="X5646" s="24"/>
      <c r="Y5646" s="24"/>
      <c r="Z5646" s="24"/>
      <c r="AA5646" s="208">
        <v>0.85399999999999998</v>
      </c>
      <c r="AB5646" s="208">
        <v>12.374000000000001</v>
      </c>
      <c r="AC5646" s="208">
        <v>29.16</v>
      </c>
      <c r="AD5646" s="208">
        <v>30.132000000000001</v>
      </c>
      <c r="AE5646" s="208">
        <v>38.098999999999997</v>
      </c>
      <c r="AF5646" s="208">
        <v>32.518999999999998</v>
      </c>
      <c r="AG5646" s="208">
        <v>23.652999999999999</v>
      </c>
      <c r="AH5646" s="208">
        <v>13.2</v>
      </c>
      <c r="AI5646" s="208">
        <v>6.1070000000000002</v>
      </c>
      <c r="AJ5646" s="24"/>
      <c r="AK5646" s="24"/>
      <c r="AL5646" s="24"/>
      <c r="AM5646" s="208">
        <v>2.657</v>
      </c>
      <c r="AN5646" s="208">
        <v>13.532999999999999</v>
      </c>
      <c r="AO5646" s="208">
        <v>22.061</v>
      </c>
      <c r="AP5646" s="208">
        <v>30.097999999999999</v>
      </c>
      <c r="AQ5646" s="208">
        <v>30.082000000000001</v>
      </c>
      <c r="AR5646" s="208">
        <v>23.716999999999999</v>
      </c>
      <c r="AS5646" s="208">
        <v>19.207999999999998</v>
      </c>
      <c r="AT5646" s="208">
        <v>10.634</v>
      </c>
      <c r="AU5646" s="208">
        <v>1.4750000000000001</v>
      </c>
      <c r="AV5646" s="24"/>
      <c r="AW5646" s="24"/>
      <c r="AX5646" s="24"/>
      <c r="AY5646" s="208">
        <v>7.5350000000000001</v>
      </c>
      <c r="AZ5646" s="208">
        <v>11.602</v>
      </c>
      <c r="BA5646" s="208">
        <v>19.173999999999999</v>
      </c>
      <c r="BB5646" s="21">
        <f t="shared" si="563"/>
        <v>45.945999999999998</v>
      </c>
      <c r="BC5646" s="21"/>
      <c r="BD5646" s="22">
        <f t="shared" si="561"/>
        <v>61.755376344086017</v>
      </c>
      <c r="BE5646" s="21"/>
      <c r="BG5646" s="10"/>
      <c r="BH5646" s="21">
        <f t="shared" si="562"/>
        <v>0</v>
      </c>
      <c r="BI5646" s="22">
        <f t="shared" si="562"/>
        <v>4.5946000000000001E-2</v>
      </c>
      <c r="BJ5646" s="21"/>
      <c r="BK5646" s="21">
        <v>0</v>
      </c>
      <c r="BL5646" s="22">
        <v>0.13783800000000002</v>
      </c>
      <c r="BM5646" s="21"/>
      <c r="BN5646" s="21">
        <f t="shared" si="560"/>
        <v>0</v>
      </c>
      <c r="BO5646" s="22">
        <f t="shared" si="560"/>
        <v>0.55135200000000006</v>
      </c>
      <c r="BP5646" s="21">
        <f t="shared" si="560"/>
        <v>0</v>
      </c>
    </row>
    <row r="5647" spans="1:68" ht="11.1" hidden="1" customHeight="1" outlineLevel="2" x14ac:dyDescent="0.2">
      <c r="A5647" s="10"/>
      <c r="B5647" s="18"/>
      <c r="C5647" s="18"/>
      <c r="D5647" s="18"/>
      <c r="E5647" s="23" t="s">
        <v>4958</v>
      </c>
      <c r="F5647" s="208">
        <v>318.68700000000001</v>
      </c>
      <c r="G5647" s="208">
        <v>255.20699999999999</v>
      </c>
      <c r="H5647" s="208">
        <v>227.22499999999999</v>
      </c>
      <c r="I5647" s="239">
        <v>155.32900000000001</v>
      </c>
      <c r="J5647" s="239"/>
      <c r="K5647" s="208">
        <v>94.736999999999995</v>
      </c>
      <c r="L5647" s="208">
        <v>27.881</v>
      </c>
      <c r="M5647" s="208">
        <v>20.966999999999999</v>
      </c>
      <c r="N5647" s="208">
        <v>2.028</v>
      </c>
      <c r="O5647" s="208">
        <v>70.307000000000002</v>
      </c>
      <c r="P5647" s="208">
        <v>178.64</v>
      </c>
      <c r="Q5647" s="208">
        <v>236.60900000000001</v>
      </c>
      <c r="R5647" s="208">
        <v>303.08100000000002</v>
      </c>
      <c r="S5647" s="208">
        <v>326.488</v>
      </c>
      <c r="T5647" s="208">
        <v>304.99299999999999</v>
      </c>
      <c r="U5647" s="208">
        <v>214.428</v>
      </c>
      <c r="V5647" s="208">
        <v>160.81399999999999</v>
      </c>
      <c r="W5647" s="208">
        <v>98.289000000000001</v>
      </c>
      <c r="X5647" s="208">
        <v>33.826000000000001</v>
      </c>
      <c r="Y5647" s="208">
        <v>19.768000000000001</v>
      </c>
      <c r="Z5647" s="208">
        <v>19.649999999999999</v>
      </c>
      <c r="AA5647" s="208">
        <v>49.494999999999997</v>
      </c>
      <c r="AB5647" s="208">
        <v>155.86799999999999</v>
      </c>
      <c r="AC5647" s="208">
        <v>226.26900000000001</v>
      </c>
      <c r="AD5647" s="208">
        <v>287.91399999999999</v>
      </c>
      <c r="AE5647" s="208">
        <v>288.85000000000002</v>
      </c>
      <c r="AF5647" s="208">
        <v>218.523</v>
      </c>
      <c r="AG5647" s="208">
        <v>168.596</v>
      </c>
      <c r="AH5647" s="208">
        <v>124.97199999999999</v>
      </c>
      <c r="AI5647" s="208">
        <v>70.882999999999996</v>
      </c>
      <c r="AJ5647" s="208">
        <v>21.577999999999999</v>
      </c>
      <c r="AK5647" s="24"/>
      <c r="AL5647" s="208">
        <v>5.7060000000000004</v>
      </c>
      <c r="AM5647" s="208">
        <v>76.561999999999998</v>
      </c>
      <c r="AN5647" s="208">
        <v>132.99799999999999</v>
      </c>
      <c r="AO5647" s="208">
        <v>232.67099999999999</v>
      </c>
      <c r="AP5647" s="208">
        <v>294.66300000000001</v>
      </c>
      <c r="AQ5647" s="208">
        <v>289.25200000000001</v>
      </c>
      <c r="AR5647" s="208">
        <v>237.39400000000001</v>
      </c>
      <c r="AS5647" s="208">
        <v>196.88200000000001</v>
      </c>
      <c r="AT5647" s="208">
        <v>131.75200000000001</v>
      </c>
      <c r="AU5647" s="208">
        <v>62.936999999999998</v>
      </c>
      <c r="AV5647" s="208">
        <v>15.316000000000001</v>
      </c>
      <c r="AW5647" s="208">
        <v>9.76</v>
      </c>
      <c r="AX5647" s="208">
        <v>13.275</v>
      </c>
      <c r="AY5647" s="208">
        <v>72.302000000000007</v>
      </c>
      <c r="AZ5647" s="208">
        <v>131.142</v>
      </c>
      <c r="BA5647" s="208">
        <v>155.00700000000001</v>
      </c>
      <c r="BB5647" s="21">
        <f t="shared" si="563"/>
        <v>326.488</v>
      </c>
      <c r="BC5647" s="21"/>
      <c r="BD5647" s="22">
        <f t="shared" si="561"/>
        <v>438.8279569892473</v>
      </c>
      <c r="BE5647" s="21"/>
      <c r="BG5647" s="10"/>
      <c r="BH5647" s="21">
        <f t="shared" si="562"/>
        <v>0</v>
      </c>
      <c r="BI5647" s="22">
        <f t="shared" si="562"/>
        <v>0.326488</v>
      </c>
      <c r="BJ5647" s="21"/>
      <c r="BK5647" s="21">
        <v>0</v>
      </c>
      <c r="BL5647" s="22">
        <v>0.979464</v>
      </c>
      <c r="BM5647" s="21"/>
      <c r="BN5647" s="21">
        <f t="shared" si="560"/>
        <v>0</v>
      </c>
      <c r="BO5647" s="22">
        <f t="shared" si="560"/>
        <v>3.917856</v>
      </c>
      <c r="BP5647" s="21">
        <f t="shared" si="560"/>
        <v>0</v>
      </c>
    </row>
    <row r="5648" spans="1:68" ht="11.1" hidden="1" customHeight="1" outlineLevel="1" collapsed="1" x14ac:dyDescent="0.2">
      <c r="A5648" s="10"/>
      <c r="B5648" s="18"/>
      <c r="C5648" s="18"/>
      <c r="D5648" s="18"/>
      <c r="E5648" s="19" t="s">
        <v>4959</v>
      </c>
      <c r="F5648" s="20"/>
      <c r="G5648" s="20"/>
      <c r="H5648" s="20"/>
      <c r="I5648" s="20"/>
      <c r="J5648" s="20"/>
      <c r="K5648" s="20"/>
      <c r="L5648" s="20"/>
      <c r="M5648" s="20"/>
      <c r="N5648" s="20"/>
      <c r="O5648" s="20"/>
      <c r="P5648" s="20"/>
      <c r="Q5648" s="20"/>
      <c r="R5648" s="20"/>
      <c r="S5648" s="20"/>
      <c r="T5648" s="20"/>
      <c r="U5648" s="20"/>
      <c r="V5648" s="20"/>
      <c r="W5648" s="20"/>
      <c r="X5648" s="20"/>
      <c r="Y5648" s="20"/>
      <c r="Z5648" s="20"/>
      <c r="AA5648" s="20"/>
      <c r="AB5648" s="20"/>
      <c r="AC5648" s="20"/>
      <c r="AD5648" s="20"/>
      <c r="AE5648" s="20"/>
      <c r="AF5648" s="20"/>
      <c r="AG5648" s="20"/>
      <c r="AH5648" s="20"/>
      <c r="AI5648" s="20"/>
      <c r="AJ5648" s="20"/>
      <c r="AK5648" s="20"/>
      <c r="AL5648" s="20"/>
      <c r="AM5648" s="20"/>
      <c r="AN5648" s="20"/>
      <c r="AO5648" s="20"/>
      <c r="AP5648" s="20"/>
      <c r="AQ5648" s="20"/>
      <c r="AR5648" s="20"/>
      <c r="AS5648" s="20"/>
      <c r="AT5648" s="20"/>
      <c r="AU5648" s="20"/>
      <c r="AV5648" s="20"/>
      <c r="AW5648" s="20"/>
      <c r="AX5648" s="20"/>
      <c r="AY5648" s="20"/>
      <c r="AZ5648" s="20"/>
      <c r="BA5648" s="209">
        <v>4.9459999999999997</v>
      </c>
      <c r="BB5648" s="21">
        <f t="shared" si="563"/>
        <v>4.9459999999999997</v>
      </c>
      <c r="BC5648" s="21">
        <f>BD5648</f>
        <v>6.647849462365591</v>
      </c>
      <c r="BD5648" s="22">
        <f t="shared" si="561"/>
        <v>6.647849462365591</v>
      </c>
      <c r="BE5648" s="21">
        <f>BC5648-BD5648</f>
        <v>0</v>
      </c>
      <c r="BF5648" s="98"/>
      <c r="BG5648" s="10"/>
      <c r="BH5648" s="21">
        <f t="shared" si="562"/>
        <v>4.945999999999999E-3</v>
      </c>
      <c r="BI5648" s="22">
        <f t="shared" si="562"/>
        <v>4.945999999999999E-3</v>
      </c>
      <c r="BJ5648" s="21">
        <f>BH5648-BI5648</f>
        <v>0</v>
      </c>
      <c r="BK5648" s="21">
        <v>1.4837999999999997E-2</v>
      </c>
      <c r="BL5648" s="22">
        <v>1.4837999999999997E-2</v>
      </c>
      <c r="BM5648" s="21">
        <v>0</v>
      </c>
      <c r="BN5648" s="21">
        <f t="shared" si="560"/>
        <v>5.9351999999999988E-2</v>
      </c>
      <c r="BO5648" s="22">
        <f t="shared" si="560"/>
        <v>5.9351999999999988E-2</v>
      </c>
      <c r="BP5648" s="21">
        <f t="shared" si="560"/>
        <v>0</v>
      </c>
    </row>
    <row r="5649" spans="1:68" ht="11.1" hidden="1" customHeight="1" outlineLevel="2" x14ac:dyDescent="0.2">
      <c r="A5649" s="10"/>
      <c r="B5649" s="18"/>
      <c r="C5649" s="18"/>
      <c r="D5649" s="18"/>
      <c r="E5649" s="23"/>
      <c r="F5649" s="24"/>
      <c r="G5649" s="24"/>
      <c r="H5649" s="24"/>
      <c r="I5649" s="24"/>
      <c r="J5649" s="24"/>
      <c r="K5649" s="24"/>
      <c r="L5649" s="24"/>
      <c r="M5649" s="24"/>
      <c r="N5649" s="24"/>
      <c r="O5649" s="24"/>
      <c r="P5649" s="24"/>
      <c r="Q5649" s="24"/>
      <c r="R5649" s="24"/>
      <c r="S5649" s="24"/>
      <c r="T5649" s="24"/>
      <c r="U5649" s="24"/>
      <c r="V5649" s="24"/>
      <c r="W5649" s="24"/>
      <c r="X5649" s="24"/>
      <c r="Y5649" s="24"/>
      <c r="Z5649" s="24"/>
      <c r="AA5649" s="24"/>
      <c r="AB5649" s="24"/>
      <c r="AC5649" s="24"/>
      <c r="AD5649" s="24"/>
      <c r="AE5649" s="24"/>
      <c r="AF5649" s="24"/>
      <c r="AG5649" s="24"/>
      <c r="AH5649" s="24"/>
      <c r="AI5649" s="24"/>
      <c r="AJ5649" s="24"/>
      <c r="AK5649" s="24"/>
      <c r="AL5649" s="24"/>
      <c r="AM5649" s="24"/>
      <c r="AN5649" s="24"/>
      <c r="AO5649" s="24"/>
      <c r="AP5649" s="24"/>
      <c r="AQ5649" s="24"/>
      <c r="AR5649" s="24"/>
      <c r="AS5649" s="24"/>
      <c r="AT5649" s="24"/>
      <c r="AU5649" s="24"/>
      <c r="AV5649" s="24"/>
      <c r="AW5649" s="24"/>
      <c r="AX5649" s="24"/>
      <c r="AY5649" s="24"/>
      <c r="AZ5649" s="24"/>
      <c r="BA5649" s="208">
        <v>4.9459999999999997</v>
      </c>
      <c r="BB5649" s="21">
        <f t="shared" si="563"/>
        <v>4.9459999999999997</v>
      </c>
      <c r="BC5649" s="21"/>
      <c r="BD5649" s="22">
        <f t="shared" si="561"/>
        <v>6.647849462365591</v>
      </c>
      <c r="BE5649" s="21"/>
      <c r="BG5649" s="10"/>
      <c r="BH5649" s="21">
        <f t="shared" si="562"/>
        <v>0</v>
      </c>
      <c r="BI5649" s="22">
        <f t="shared" si="562"/>
        <v>4.945999999999999E-3</v>
      </c>
      <c r="BJ5649" s="21"/>
      <c r="BK5649" s="21">
        <v>0</v>
      </c>
      <c r="BL5649" s="22">
        <v>1.4837999999999997E-2</v>
      </c>
      <c r="BM5649" s="21"/>
      <c r="BN5649" s="21">
        <f t="shared" si="560"/>
        <v>0</v>
      </c>
      <c r="BO5649" s="22">
        <f t="shared" si="560"/>
        <v>5.9351999999999988E-2</v>
      </c>
      <c r="BP5649" s="21">
        <f t="shared" si="560"/>
        <v>0</v>
      </c>
    </row>
    <row r="5650" spans="1:68" ht="11.1" hidden="1" customHeight="1" outlineLevel="1" collapsed="1" x14ac:dyDescent="0.2">
      <c r="A5650" s="10"/>
      <c r="B5650" s="18"/>
      <c r="C5650" s="18"/>
      <c r="D5650" s="18"/>
      <c r="E5650" s="19" t="s">
        <v>4960</v>
      </c>
      <c r="F5650" s="209">
        <v>5.2149999999999999</v>
      </c>
      <c r="G5650" s="209">
        <v>4.117</v>
      </c>
      <c r="H5650" s="209">
        <v>2.7650000000000001</v>
      </c>
      <c r="I5650" s="240">
        <v>1.4910000000000001</v>
      </c>
      <c r="J5650" s="240"/>
      <c r="K5650" s="20"/>
      <c r="L5650" s="20"/>
      <c r="M5650" s="20"/>
      <c r="N5650" s="20"/>
      <c r="O5650" s="20"/>
      <c r="P5650" s="209">
        <v>2.3570000000000002</v>
      </c>
      <c r="Q5650" s="209">
        <v>2.8149999999999999</v>
      </c>
      <c r="R5650" s="209">
        <v>4.7519999999999998</v>
      </c>
      <c r="S5650" s="209">
        <v>3.9289999999999998</v>
      </c>
      <c r="T5650" s="209">
        <v>5.5579999999999998</v>
      </c>
      <c r="U5650" s="209">
        <v>2.4039999999999999</v>
      </c>
      <c r="V5650" s="209">
        <v>1.7350000000000001</v>
      </c>
      <c r="W5650" s="209">
        <v>0.5</v>
      </c>
      <c r="X5650" s="20"/>
      <c r="Y5650" s="20"/>
      <c r="Z5650" s="20"/>
      <c r="AA5650" s="20"/>
      <c r="AB5650" s="209">
        <v>1.976</v>
      </c>
      <c r="AC5650" s="209">
        <v>4.2409999999999997</v>
      </c>
      <c r="AD5650" s="209">
        <v>3.9449999999999998</v>
      </c>
      <c r="AE5650" s="209">
        <v>5.2220000000000004</v>
      </c>
      <c r="AF5650" s="209">
        <v>4.165</v>
      </c>
      <c r="AG5650" s="209">
        <v>4.2910000000000004</v>
      </c>
      <c r="AH5650" s="209">
        <v>3.621</v>
      </c>
      <c r="AI5650" s="209">
        <v>3.4</v>
      </c>
      <c r="AJ5650" s="20"/>
      <c r="AK5650" s="20"/>
      <c r="AL5650" s="20"/>
      <c r="AM5650" s="20"/>
      <c r="AN5650" s="209">
        <v>1</v>
      </c>
      <c r="AO5650" s="209">
        <v>0.5</v>
      </c>
      <c r="AP5650" s="209">
        <v>2.5</v>
      </c>
      <c r="AQ5650" s="209">
        <v>4.5</v>
      </c>
      <c r="AR5650" s="209">
        <v>4.5</v>
      </c>
      <c r="AS5650" s="209">
        <v>3</v>
      </c>
      <c r="AT5650" s="209">
        <v>3</v>
      </c>
      <c r="AU5650" s="209">
        <v>1.5</v>
      </c>
      <c r="AV5650" s="209">
        <v>2</v>
      </c>
      <c r="AW5650" s="20"/>
      <c r="AX5650" s="20"/>
      <c r="AY5650" s="209">
        <v>1.5</v>
      </c>
      <c r="AZ5650" s="209">
        <v>0.8</v>
      </c>
      <c r="BA5650" s="209">
        <v>3.2</v>
      </c>
      <c r="BB5650" s="21">
        <f t="shared" si="563"/>
        <v>5.5579999999999998</v>
      </c>
      <c r="BC5650" s="21">
        <f>BF5650</f>
        <v>9.92</v>
      </c>
      <c r="BD5650" s="22">
        <f t="shared" si="561"/>
        <v>7.4704301075268811</v>
      </c>
      <c r="BE5650" s="21">
        <f>BC5650-BD5650</f>
        <v>2.4495698924731188</v>
      </c>
      <c r="BF5650" s="2">
        <v>9.92</v>
      </c>
      <c r="BG5650" s="10">
        <v>6</v>
      </c>
      <c r="BH5650" s="21">
        <f t="shared" si="562"/>
        <v>7.3804799999999992E-3</v>
      </c>
      <c r="BI5650" s="22">
        <f t="shared" si="562"/>
        <v>5.5579999999999996E-3</v>
      </c>
      <c r="BJ5650" s="21">
        <f>BH5650-BI5650</f>
        <v>1.8224799999999996E-3</v>
      </c>
      <c r="BK5650" s="21">
        <v>2.2141439999999998E-2</v>
      </c>
      <c r="BL5650" s="22">
        <v>1.6673999999999998E-2</v>
      </c>
      <c r="BM5650" s="21">
        <v>5.4674400000000005E-3</v>
      </c>
      <c r="BN5650" s="21">
        <f t="shared" si="560"/>
        <v>8.8565759999999993E-2</v>
      </c>
      <c r="BO5650" s="22">
        <f t="shared" si="560"/>
        <v>6.6695999999999991E-2</v>
      </c>
      <c r="BP5650" s="21">
        <f t="shared" si="560"/>
        <v>2.1869760000000002E-2</v>
      </c>
    </row>
    <row r="5651" spans="1:68" ht="11.1" hidden="1" customHeight="1" outlineLevel="2" x14ac:dyDescent="0.2">
      <c r="A5651" s="10"/>
      <c r="B5651" s="18"/>
      <c r="C5651" s="18"/>
      <c r="D5651" s="18"/>
      <c r="E5651" s="23" t="s">
        <v>4961</v>
      </c>
      <c r="F5651" s="208">
        <v>5.2149999999999999</v>
      </c>
      <c r="G5651" s="208">
        <v>4.117</v>
      </c>
      <c r="H5651" s="208">
        <v>2.7650000000000001</v>
      </c>
      <c r="I5651" s="239">
        <v>1.4910000000000001</v>
      </c>
      <c r="J5651" s="239"/>
      <c r="K5651" s="24"/>
      <c r="L5651" s="24"/>
      <c r="M5651" s="24"/>
      <c r="N5651" s="24"/>
      <c r="O5651" s="24"/>
      <c r="P5651" s="208">
        <v>2.3570000000000002</v>
      </c>
      <c r="Q5651" s="208">
        <v>2.8149999999999999</v>
      </c>
      <c r="R5651" s="208">
        <v>4.7519999999999998</v>
      </c>
      <c r="S5651" s="208">
        <v>3.9289999999999998</v>
      </c>
      <c r="T5651" s="208">
        <v>5.5579999999999998</v>
      </c>
      <c r="U5651" s="208">
        <v>2.4039999999999999</v>
      </c>
      <c r="V5651" s="208">
        <v>1.7350000000000001</v>
      </c>
      <c r="W5651" s="208">
        <v>0.5</v>
      </c>
      <c r="X5651" s="24"/>
      <c r="Y5651" s="24"/>
      <c r="Z5651" s="24"/>
      <c r="AA5651" s="24"/>
      <c r="AB5651" s="208">
        <v>1.976</v>
      </c>
      <c r="AC5651" s="208">
        <v>4.2409999999999997</v>
      </c>
      <c r="AD5651" s="208">
        <v>3.9449999999999998</v>
      </c>
      <c r="AE5651" s="208">
        <v>5.2220000000000004</v>
      </c>
      <c r="AF5651" s="208">
        <v>4.165</v>
      </c>
      <c r="AG5651" s="208">
        <v>4.2910000000000004</v>
      </c>
      <c r="AH5651" s="208">
        <v>3.621</v>
      </c>
      <c r="AI5651" s="208">
        <v>3.4</v>
      </c>
      <c r="AJ5651" s="24"/>
      <c r="AK5651" s="24"/>
      <c r="AL5651" s="24"/>
      <c r="AM5651" s="24"/>
      <c r="AN5651" s="208">
        <v>1</v>
      </c>
      <c r="AO5651" s="208">
        <v>0.5</v>
      </c>
      <c r="AP5651" s="208">
        <v>2.5</v>
      </c>
      <c r="AQ5651" s="208">
        <v>4.5</v>
      </c>
      <c r="AR5651" s="208">
        <v>4.5</v>
      </c>
      <c r="AS5651" s="208">
        <v>3</v>
      </c>
      <c r="AT5651" s="208">
        <v>3</v>
      </c>
      <c r="AU5651" s="208">
        <v>1.5</v>
      </c>
      <c r="AV5651" s="208">
        <v>2</v>
      </c>
      <c r="AW5651" s="24"/>
      <c r="AX5651" s="24"/>
      <c r="AY5651" s="208">
        <v>1.5</v>
      </c>
      <c r="AZ5651" s="208">
        <v>0.8</v>
      </c>
      <c r="BA5651" s="208">
        <v>3.2</v>
      </c>
      <c r="BB5651" s="21">
        <f t="shared" si="563"/>
        <v>5.5579999999999998</v>
      </c>
      <c r="BC5651" s="21"/>
      <c r="BD5651" s="22">
        <f t="shared" si="561"/>
        <v>7.4704301075268811</v>
      </c>
      <c r="BE5651" s="21"/>
      <c r="BG5651" s="10"/>
      <c r="BH5651" s="21">
        <f t="shared" si="562"/>
        <v>0</v>
      </c>
      <c r="BI5651" s="22">
        <f t="shared" si="562"/>
        <v>5.5579999999999996E-3</v>
      </c>
      <c r="BJ5651" s="21"/>
      <c r="BK5651" s="21">
        <v>0</v>
      </c>
      <c r="BL5651" s="22">
        <v>1.6673999999999998E-2</v>
      </c>
      <c r="BM5651" s="21"/>
      <c r="BN5651" s="21">
        <f t="shared" si="560"/>
        <v>0</v>
      </c>
      <c r="BO5651" s="22">
        <f t="shared" si="560"/>
        <v>6.6695999999999991E-2</v>
      </c>
      <c r="BP5651" s="21">
        <f t="shared" si="560"/>
        <v>0</v>
      </c>
    </row>
    <row r="5652" spans="1:68" ht="11.1" hidden="1" customHeight="1" outlineLevel="1" collapsed="1" x14ac:dyDescent="0.2">
      <c r="A5652" s="10"/>
      <c r="B5652" s="18"/>
      <c r="C5652" s="18"/>
      <c r="D5652" s="18"/>
      <c r="E5652" s="19" t="s">
        <v>4962</v>
      </c>
      <c r="F5652" s="20"/>
      <c r="G5652" s="20"/>
      <c r="H5652" s="20"/>
      <c r="I5652" s="20"/>
      <c r="J5652" s="20"/>
      <c r="K5652" s="20"/>
      <c r="L5652" s="20"/>
      <c r="M5652" s="20"/>
      <c r="N5652" s="20"/>
      <c r="O5652" s="20"/>
      <c r="P5652" s="20"/>
      <c r="Q5652" s="20"/>
      <c r="R5652" s="20"/>
      <c r="S5652" s="20"/>
      <c r="T5652" s="20"/>
      <c r="U5652" s="20"/>
      <c r="V5652" s="20"/>
      <c r="W5652" s="20"/>
      <c r="X5652" s="20"/>
      <c r="Y5652" s="20"/>
      <c r="Z5652" s="20"/>
      <c r="AA5652" s="20"/>
      <c r="AB5652" s="209">
        <v>39.497</v>
      </c>
      <c r="AC5652" s="209">
        <v>7.3710000000000004</v>
      </c>
      <c r="AD5652" s="209">
        <v>6.7969999999999997</v>
      </c>
      <c r="AE5652" s="209">
        <v>6.7009999999999996</v>
      </c>
      <c r="AF5652" s="209">
        <v>5.9909999999999997</v>
      </c>
      <c r="AG5652" s="209">
        <v>3.4769999999999999</v>
      </c>
      <c r="AH5652" s="209">
        <v>2.508</v>
      </c>
      <c r="AI5652" s="209">
        <v>2.0470000000000002</v>
      </c>
      <c r="AJ5652" s="20"/>
      <c r="AK5652" s="20"/>
      <c r="AL5652" s="20"/>
      <c r="AM5652" s="209">
        <v>1.72</v>
      </c>
      <c r="AN5652" s="209">
        <v>2.9359999999999999</v>
      </c>
      <c r="AO5652" s="20"/>
      <c r="AP5652" s="209">
        <v>13.196999999999999</v>
      </c>
      <c r="AQ5652" s="209">
        <v>5</v>
      </c>
      <c r="AR5652" s="209">
        <v>4.5</v>
      </c>
      <c r="AS5652" s="209">
        <v>3</v>
      </c>
      <c r="AT5652" s="209">
        <v>11.795</v>
      </c>
      <c r="AU5652" s="209">
        <v>1.5</v>
      </c>
      <c r="AV5652" s="20"/>
      <c r="AW5652" s="20"/>
      <c r="AX5652" s="20"/>
      <c r="AY5652" s="20"/>
      <c r="AZ5652" s="209">
        <v>3.351</v>
      </c>
      <c r="BA5652" s="209">
        <v>4.7130000000000001</v>
      </c>
      <c r="BB5652" s="56">
        <f t="shared" si="563"/>
        <v>39.497</v>
      </c>
      <c r="BC5652" s="21">
        <f>BD5652</f>
        <v>53.087365591397848</v>
      </c>
      <c r="BD5652" s="22">
        <f t="shared" si="561"/>
        <v>53.087365591397848</v>
      </c>
      <c r="BE5652" s="21">
        <f>BC5652-BD5652</f>
        <v>0</v>
      </c>
      <c r="BF5652" s="2">
        <v>11.3</v>
      </c>
      <c r="BG5652" s="10">
        <v>6</v>
      </c>
      <c r="BH5652" s="21">
        <f t="shared" si="562"/>
        <v>3.9496999999999997E-2</v>
      </c>
      <c r="BI5652" s="22">
        <f t="shared" si="562"/>
        <v>3.9496999999999997E-2</v>
      </c>
      <c r="BJ5652" s="21">
        <f>BH5652-BI5652</f>
        <v>0</v>
      </c>
      <c r="BK5652" s="21">
        <v>0.11849099999999999</v>
      </c>
      <c r="BL5652" s="22">
        <v>0.11849099999999999</v>
      </c>
      <c r="BM5652" s="21">
        <v>0</v>
      </c>
      <c r="BN5652" s="21">
        <f t="shared" si="560"/>
        <v>0.47396399999999994</v>
      </c>
      <c r="BO5652" s="22">
        <f t="shared" si="560"/>
        <v>0.47396399999999994</v>
      </c>
      <c r="BP5652" s="21">
        <f t="shared" si="560"/>
        <v>0</v>
      </c>
    </row>
    <row r="5653" spans="1:68" ht="11.1" hidden="1" customHeight="1" outlineLevel="2" x14ac:dyDescent="0.2">
      <c r="A5653" s="10"/>
      <c r="B5653" s="18"/>
      <c r="C5653" s="18"/>
      <c r="D5653" s="18"/>
      <c r="E5653" s="23" t="s">
        <v>4963</v>
      </c>
      <c r="F5653" s="24"/>
      <c r="G5653" s="24"/>
      <c r="H5653" s="24"/>
      <c r="I5653" s="24"/>
      <c r="J5653" s="24"/>
      <c r="K5653" s="24"/>
      <c r="L5653" s="24"/>
      <c r="M5653" s="24"/>
      <c r="N5653" s="24"/>
      <c r="O5653" s="24"/>
      <c r="P5653" s="24"/>
      <c r="Q5653" s="24"/>
      <c r="R5653" s="24"/>
      <c r="S5653" s="24"/>
      <c r="T5653" s="24"/>
      <c r="U5653" s="24"/>
      <c r="V5653" s="24"/>
      <c r="W5653" s="24"/>
      <c r="X5653" s="24"/>
      <c r="Y5653" s="24"/>
      <c r="Z5653" s="24"/>
      <c r="AA5653" s="24"/>
      <c r="AB5653" s="208">
        <v>2.073</v>
      </c>
      <c r="AC5653" s="24"/>
      <c r="AD5653" s="24"/>
      <c r="AE5653" s="24"/>
      <c r="AF5653" s="24"/>
      <c r="AG5653" s="24"/>
      <c r="AH5653" s="24"/>
      <c r="AI5653" s="24"/>
      <c r="AJ5653" s="24"/>
      <c r="AK5653" s="24"/>
      <c r="AL5653" s="24"/>
      <c r="AM5653" s="24"/>
      <c r="AN5653" s="24"/>
      <c r="AO5653" s="24"/>
      <c r="AP5653" s="24"/>
      <c r="AQ5653" s="24"/>
      <c r="AR5653" s="24"/>
      <c r="AS5653" s="24"/>
      <c r="AT5653" s="24"/>
      <c r="AU5653" s="24"/>
      <c r="AV5653" s="24"/>
      <c r="AW5653" s="24"/>
      <c r="AX5653" s="24"/>
      <c r="AY5653" s="24"/>
      <c r="AZ5653" s="24"/>
      <c r="BA5653" s="24"/>
      <c r="BB5653" s="21">
        <f t="shared" si="563"/>
        <v>2.073</v>
      </c>
      <c r="BC5653" s="21"/>
      <c r="BD5653" s="22">
        <f t="shared" si="561"/>
        <v>2.786290322580645</v>
      </c>
      <c r="BE5653" s="21"/>
      <c r="BG5653" s="10"/>
      <c r="BH5653" s="21">
        <f t="shared" si="562"/>
        <v>0</v>
      </c>
      <c r="BI5653" s="22">
        <f t="shared" si="562"/>
        <v>2.0730000000000002E-3</v>
      </c>
      <c r="BJ5653" s="21"/>
      <c r="BK5653" s="21">
        <v>0</v>
      </c>
      <c r="BL5653" s="22">
        <v>6.2190000000000006E-3</v>
      </c>
      <c r="BM5653" s="21"/>
      <c r="BN5653" s="21">
        <f t="shared" si="560"/>
        <v>0</v>
      </c>
      <c r="BO5653" s="22">
        <f t="shared" si="560"/>
        <v>2.4876000000000002E-2</v>
      </c>
      <c r="BP5653" s="21">
        <f t="shared" si="560"/>
        <v>0</v>
      </c>
    </row>
    <row r="5654" spans="1:68" ht="11.1" hidden="1" customHeight="1" outlineLevel="2" x14ac:dyDescent="0.2">
      <c r="A5654" s="10"/>
      <c r="B5654" s="18"/>
      <c r="C5654" s="18"/>
      <c r="D5654" s="18"/>
      <c r="E5654" s="23" t="s">
        <v>4964</v>
      </c>
      <c r="F5654" s="24"/>
      <c r="G5654" s="24"/>
      <c r="H5654" s="24"/>
      <c r="I5654" s="24"/>
      <c r="J5654" s="24"/>
      <c r="K5654" s="24"/>
      <c r="L5654" s="24"/>
      <c r="M5654" s="24"/>
      <c r="N5654" s="24"/>
      <c r="O5654" s="24"/>
      <c r="P5654" s="24"/>
      <c r="Q5654" s="24"/>
      <c r="R5654" s="24"/>
      <c r="S5654" s="24"/>
      <c r="T5654" s="24"/>
      <c r="U5654" s="24"/>
      <c r="V5654" s="24"/>
      <c r="W5654" s="24"/>
      <c r="X5654" s="24"/>
      <c r="Y5654" s="24"/>
      <c r="Z5654" s="24"/>
      <c r="AA5654" s="24"/>
      <c r="AB5654" s="208">
        <v>37.423999999999999</v>
      </c>
      <c r="AC5654" s="208">
        <v>7.3710000000000004</v>
      </c>
      <c r="AD5654" s="208">
        <v>6.7969999999999997</v>
      </c>
      <c r="AE5654" s="208">
        <v>6.7009999999999996</v>
      </c>
      <c r="AF5654" s="208">
        <v>5.9909999999999997</v>
      </c>
      <c r="AG5654" s="208">
        <v>3.4769999999999999</v>
      </c>
      <c r="AH5654" s="208">
        <v>2.508</v>
      </c>
      <c r="AI5654" s="208">
        <v>2.0470000000000002</v>
      </c>
      <c r="AJ5654" s="24"/>
      <c r="AK5654" s="24"/>
      <c r="AL5654" s="24"/>
      <c r="AM5654" s="208">
        <v>1.72</v>
      </c>
      <c r="AN5654" s="208">
        <v>2.9359999999999999</v>
      </c>
      <c r="AO5654" s="24"/>
      <c r="AP5654" s="208">
        <v>13.196999999999999</v>
      </c>
      <c r="AQ5654" s="208">
        <v>5</v>
      </c>
      <c r="AR5654" s="208">
        <v>4.5</v>
      </c>
      <c r="AS5654" s="208">
        <v>3</v>
      </c>
      <c r="AT5654" s="208">
        <v>11.795</v>
      </c>
      <c r="AU5654" s="208">
        <v>1.5</v>
      </c>
      <c r="AV5654" s="24"/>
      <c r="AW5654" s="24"/>
      <c r="AX5654" s="24"/>
      <c r="AY5654" s="24"/>
      <c r="AZ5654" s="208">
        <v>3.351</v>
      </c>
      <c r="BA5654" s="208">
        <v>4.7130000000000001</v>
      </c>
      <c r="BB5654" s="21">
        <f t="shared" si="563"/>
        <v>37.423999999999999</v>
      </c>
      <c r="BC5654" s="21"/>
      <c r="BD5654" s="22">
        <f t="shared" si="561"/>
        <v>50.3010752688172</v>
      </c>
      <c r="BE5654" s="21"/>
      <c r="BG5654" s="10"/>
      <c r="BH5654" s="21">
        <f t="shared" si="562"/>
        <v>0</v>
      </c>
      <c r="BI5654" s="22">
        <f t="shared" si="562"/>
        <v>3.7423999999999992E-2</v>
      </c>
      <c r="BJ5654" s="21"/>
      <c r="BK5654" s="21">
        <v>0</v>
      </c>
      <c r="BL5654" s="22">
        <v>0.11227199999999998</v>
      </c>
      <c r="BM5654" s="21"/>
      <c r="BN5654" s="21">
        <f t="shared" si="560"/>
        <v>0</v>
      </c>
      <c r="BO5654" s="22">
        <f t="shared" si="560"/>
        <v>0.44908799999999993</v>
      </c>
      <c r="BP5654" s="21">
        <f t="shared" si="560"/>
        <v>0</v>
      </c>
    </row>
    <row r="5655" spans="1:68" ht="11.1" hidden="1" customHeight="1" outlineLevel="1" collapsed="1" x14ac:dyDescent="0.2">
      <c r="A5655" s="10"/>
      <c r="B5655" s="18"/>
      <c r="C5655" s="18"/>
      <c r="D5655" s="18"/>
      <c r="E5655" s="19" t="s">
        <v>4965</v>
      </c>
      <c r="F5655" s="209">
        <v>3.8</v>
      </c>
      <c r="G5655" s="20"/>
      <c r="H5655" s="209">
        <v>9.4860000000000007</v>
      </c>
      <c r="I5655" s="240">
        <v>1.494</v>
      </c>
      <c r="J5655" s="240"/>
      <c r="K5655" s="20"/>
      <c r="L5655" s="20"/>
      <c r="M5655" s="20"/>
      <c r="N5655" s="20"/>
      <c r="O5655" s="20"/>
      <c r="P5655" s="209">
        <v>2</v>
      </c>
      <c r="Q5655" s="209">
        <v>1.028</v>
      </c>
      <c r="R5655" s="209">
        <v>1.34</v>
      </c>
      <c r="S5655" s="209">
        <v>8.0180000000000007</v>
      </c>
      <c r="T5655" s="209">
        <v>3.4</v>
      </c>
      <c r="U5655" s="209">
        <v>2.5</v>
      </c>
      <c r="V5655" s="20"/>
      <c r="W5655" s="20"/>
      <c r="X5655" s="20"/>
      <c r="Y5655" s="20"/>
      <c r="Z5655" s="20"/>
      <c r="AA5655" s="20"/>
      <c r="AB5655" s="20"/>
      <c r="AC5655" s="209">
        <v>4.78</v>
      </c>
      <c r="AD5655" s="209">
        <v>2.8919999999999999</v>
      </c>
      <c r="AE5655" s="209">
        <v>3.419</v>
      </c>
      <c r="AF5655" s="209">
        <v>4.5759999999999996</v>
      </c>
      <c r="AG5655" s="209">
        <v>1.663</v>
      </c>
      <c r="AH5655" s="209">
        <v>1.1459999999999999</v>
      </c>
      <c r="AI5655" s="20"/>
      <c r="AJ5655" s="20"/>
      <c r="AK5655" s="20"/>
      <c r="AL5655" s="20"/>
      <c r="AM5655" s="20"/>
      <c r="AN5655" s="20"/>
      <c r="AO5655" s="20"/>
      <c r="AP5655" s="20"/>
      <c r="AQ5655" s="209">
        <v>12.335000000000001</v>
      </c>
      <c r="AR5655" s="209">
        <v>5.1369999999999996</v>
      </c>
      <c r="AS5655" s="209">
        <v>2.4620000000000002</v>
      </c>
      <c r="AT5655" s="209">
        <v>0.91100000000000003</v>
      </c>
      <c r="AU5655" s="20"/>
      <c r="AV5655" s="20"/>
      <c r="AW5655" s="20"/>
      <c r="AX5655" s="20"/>
      <c r="AY5655" s="20"/>
      <c r="AZ5655" s="20"/>
      <c r="BA5655" s="209">
        <v>3.7</v>
      </c>
      <c r="BB5655" s="21">
        <f t="shared" si="563"/>
        <v>12.335000000000001</v>
      </c>
      <c r="BC5655" s="21">
        <f>BD5655</f>
        <v>16.57930107526882</v>
      </c>
      <c r="BD5655" s="22">
        <f t="shared" si="561"/>
        <v>16.57930107526882</v>
      </c>
      <c r="BE5655" s="21">
        <f>BC5655-BD5655</f>
        <v>0</v>
      </c>
      <c r="BF5655" s="2">
        <v>8.5</v>
      </c>
      <c r="BG5655" s="10">
        <v>6</v>
      </c>
      <c r="BH5655" s="21">
        <f t="shared" si="562"/>
        <v>1.2335000000000004E-2</v>
      </c>
      <c r="BI5655" s="22">
        <f t="shared" si="562"/>
        <v>1.2335000000000004E-2</v>
      </c>
      <c r="BJ5655" s="21">
        <f>BH5655-BI5655</f>
        <v>0</v>
      </c>
      <c r="BK5655" s="21">
        <v>3.700500000000001E-2</v>
      </c>
      <c r="BL5655" s="22">
        <v>3.700500000000001E-2</v>
      </c>
      <c r="BM5655" s="21">
        <v>0</v>
      </c>
      <c r="BN5655" s="21">
        <f t="shared" si="560"/>
        <v>0.14802000000000004</v>
      </c>
      <c r="BO5655" s="22">
        <f t="shared" si="560"/>
        <v>0.14802000000000004</v>
      </c>
      <c r="BP5655" s="21">
        <f t="shared" si="560"/>
        <v>0</v>
      </c>
    </row>
    <row r="5656" spans="1:68" ht="11.1" hidden="1" customHeight="1" outlineLevel="2" x14ac:dyDescent="0.2">
      <c r="A5656" s="10"/>
      <c r="B5656" s="18"/>
      <c r="C5656" s="18"/>
      <c r="D5656" s="18"/>
      <c r="E5656" s="23" t="s">
        <v>4966</v>
      </c>
      <c r="F5656" s="208">
        <v>3.8</v>
      </c>
      <c r="G5656" s="24"/>
      <c r="H5656" s="208">
        <v>9.4860000000000007</v>
      </c>
      <c r="I5656" s="239">
        <v>1.494</v>
      </c>
      <c r="J5656" s="239"/>
      <c r="K5656" s="24"/>
      <c r="L5656" s="24"/>
      <c r="M5656" s="24"/>
      <c r="N5656" s="24"/>
      <c r="O5656" s="24"/>
      <c r="P5656" s="208">
        <v>2</v>
      </c>
      <c r="Q5656" s="208">
        <v>1.028</v>
      </c>
      <c r="R5656" s="208">
        <v>1.34</v>
      </c>
      <c r="S5656" s="208">
        <v>8.0180000000000007</v>
      </c>
      <c r="T5656" s="208">
        <v>3.4</v>
      </c>
      <c r="U5656" s="208">
        <v>2.5</v>
      </c>
      <c r="V5656" s="24"/>
      <c r="W5656" s="24"/>
      <c r="X5656" s="24"/>
      <c r="Y5656" s="24"/>
      <c r="Z5656" s="24"/>
      <c r="AA5656" s="24"/>
      <c r="AB5656" s="24"/>
      <c r="AC5656" s="208">
        <v>4.78</v>
      </c>
      <c r="AD5656" s="208">
        <v>2.8919999999999999</v>
      </c>
      <c r="AE5656" s="208">
        <v>3.419</v>
      </c>
      <c r="AF5656" s="208">
        <v>4.5759999999999996</v>
      </c>
      <c r="AG5656" s="208">
        <v>1.663</v>
      </c>
      <c r="AH5656" s="208">
        <v>1.1459999999999999</v>
      </c>
      <c r="AI5656" s="24"/>
      <c r="AJ5656" s="24"/>
      <c r="AK5656" s="24"/>
      <c r="AL5656" s="24"/>
      <c r="AM5656" s="24"/>
      <c r="AN5656" s="24"/>
      <c r="AO5656" s="24"/>
      <c r="AP5656" s="24"/>
      <c r="AQ5656" s="208">
        <v>12.335000000000001</v>
      </c>
      <c r="AR5656" s="208">
        <v>5.1369999999999996</v>
      </c>
      <c r="AS5656" s="208">
        <v>2.4620000000000002</v>
      </c>
      <c r="AT5656" s="208">
        <v>0.91100000000000003</v>
      </c>
      <c r="AU5656" s="24"/>
      <c r="AV5656" s="24"/>
      <c r="AW5656" s="24"/>
      <c r="AX5656" s="24"/>
      <c r="AY5656" s="24"/>
      <c r="AZ5656" s="24"/>
      <c r="BA5656" s="208">
        <v>3.7</v>
      </c>
      <c r="BB5656" s="21">
        <f t="shared" si="563"/>
        <v>12.335000000000001</v>
      </c>
      <c r="BC5656" s="21"/>
      <c r="BD5656" s="22">
        <f t="shared" si="561"/>
        <v>16.57930107526882</v>
      </c>
      <c r="BE5656" s="21"/>
      <c r="BG5656" s="10"/>
      <c r="BH5656" s="21">
        <f t="shared" si="562"/>
        <v>0</v>
      </c>
      <c r="BI5656" s="22">
        <f t="shared" si="562"/>
        <v>1.2335000000000004E-2</v>
      </c>
      <c r="BJ5656" s="21"/>
      <c r="BK5656" s="21">
        <v>0</v>
      </c>
      <c r="BL5656" s="22">
        <v>3.700500000000001E-2</v>
      </c>
      <c r="BM5656" s="21"/>
      <c r="BN5656" s="21">
        <f t="shared" ref="BN5656:BP5719" si="564">BK5656*4</f>
        <v>0</v>
      </c>
      <c r="BO5656" s="22">
        <f t="shared" si="564"/>
        <v>0.14802000000000004</v>
      </c>
      <c r="BP5656" s="21">
        <f t="shared" si="564"/>
        <v>0</v>
      </c>
    </row>
    <row r="5657" spans="1:68" ht="11.1" hidden="1" customHeight="1" outlineLevel="1" collapsed="1" x14ac:dyDescent="0.2">
      <c r="A5657" s="10"/>
      <c r="B5657" s="18"/>
      <c r="C5657" s="18"/>
      <c r="D5657" s="18"/>
      <c r="E5657" s="19" t="s">
        <v>4967</v>
      </c>
      <c r="F5657" s="20"/>
      <c r="G5657" s="20"/>
      <c r="H5657" s="20"/>
      <c r="I5657" s="20"/>
      <c r="J5657" s="20"/>
      <c r="K5657" s="20"/>
      <c r="L5657" s="20"/>
      <c r="M5657" s="20"/>
      <c r="N5657" s="20"/>
      <c r="O5657" s="20"/>
      <c r="P5657" s="20"/>
      <c r="Q5657" s="20"/>
      <c r="R5657" s="20"/>
      <c r="S5657" s="20"/>
      <c r="T5657" s="20"/>
      <c r="U5657" s="20"/>
      <c r="V5657" s="20"/>
      <c r="W5657" s="20"/>
      <c r="X5657" s="20"/>
      <c r="Y5657" s="20"/>
      <c r="Z5657" s="20"/>
      <c r="AA5657" s="20"/>
      <c r="AB5657" s="20"/>
      <c r="AC5657" s="20"/>
      <c r="AD5657" s="20"/>
      <c r="AE5657" s="20"/>
      <c r="AF5657" s="20"/>
      <c r="AG5657" s="20"/>
      <c r="AH5657" s="20"/>
      <c r="AI5657" s="20"/>
      <c r="AJ5657" s="20"/>
      <c r="AK5657" s="20"/>
      <c r="AL5657" s="20"/>
      <c r="AM5657" s="20"/>
      <c r="AN5657" s="20"/>
      <c r="AO5657" s="20"/>
      <c r="AP5657" s="20"/>
      <c r="AQ5657" s="20"/>
      <c r="AR5657" s="209">
        <v>313.286</v>
      </c>
      <c r="AS5657" s="209">
        <v>56.686999999999998</v>
      </c>
      <c r="AT5657" s="209">
        <v>31.975000000000001</v>
      </c>
      <c r="AU5657" s="209">
        <v>8.8450000000000006</v>
      </c>
      <c r="AV5657" s="20"/>
      <c r="AW5657" s="20"/>
      <c r="AX5657" s="20"/>
      <c r="AY5657" s="209">
        <v>6.1879999999999997</v>
      </c>
      <c r="AZ5657" s="209">
        <v>30.722999999999999</v>
      </c>
      <c r="BA5657" s="209">
        <v>54.624000000000002</v>
      </c>
      <c r="BB5657" s="21">
        <f t="shared" si="563"/>
        <v>313.286</v>
      </c>
      <c r="BC5657" s="21">
        <f>BF5657</f>
        <v>607.79999999999995</v>
      </c>
      <c r="BD5657" s="22">
        <f t="shared" si="561"/>
        <v>421.08333333333331</v>
      </c>
      <c r="BE5657" s="21">
        <f>BC5657-BD5657</f>
        <v>186.71666666666664</v>
      </c>
      <c r="BF5657" s="66">
        <v>607.79999999999995</v>
      </c>
      <c r="BG5657" s="10">
        <v>5</v>
      </c>
      <c r="BH5657" s="21">
        <f t="shared" si="562"/>
        <v>0.45220319999999997</v>
      </c>
      <c r="BI5657" s="22">
        <f t="shared" si="562"/>
        <v>0.31328600000000001</v>
      </c>
      <c r="BJ5657" s="21">
        <f>BH5657-BI5657</f>
        <v>0.13891719999999996</v>
      </c>
      <c r="BK5657" s="21">
        <v>1.3566095999999999</v>
      </c>
      <c r="BL5657" s="22">
        <v>0.93985800000000008</v>
      </c>
      <c r="BM5657" s="21">
        <v>0.41675159999999978</v>
      </c>
      <c r="BN5657" s="21">
        <f t="shared" si="564"/>
        <v>5.4264383999999994</v>
      </c>
      <c r="BO5657" s="22">
        <f t="shared" si="564"/>
        <v>3.7594320000000003</v>
      </c>
      <c r="BP5657" s="21">
        <f t="shared" si="564"/>
        <v>1.6670063999999991</v>
      </c>
    </row>
    <row r="5658" spans="1:68" ht="11.1" hidden="1" customHeight="1" outlineLevel="2" x14ac:dyDescent="0.2">
      <c r="A5658" s="10"/>
      <c r="B5658" s="18"/>
      <c r="C5658" s="18"/>
      <c r="D5658" s="18"/>
      <c r="E5658" s="23" t="s">
        <v>4968</v>
      </c>
      <c r="F5658" s="24"/>
      <c r="G5658" s="24"/>
      <c r="H5658" s="24"/>
      <c r="I5658" s="24"/>
      <c r="J5658" s="24"/>
      <c r="K5658" s="24"/>
      <c r="L5658" s="24"/>
      <c r="M5658" s="24"/>
      <c r="N5658" s="24"/>
      <c r="O5658" s="24"/>
      <c r="P5658" s="24"/>
      <c r="Q5658" s="24"/>
      <c r="R5658" s="24"/>
      <c r="S5658" s="24"/>
      <c r="T5658" s="24"/>
      <c r="U5658" s="24"/>
      <c r="V5658" s="24"/>
      <c r="W5658" s="24"/>
      <c r="X5658" s="24"/>
      <c r="Y5658" s="24"/>
      <c r="Z5658" s="24"/>
      <c r="AA5658" s="24"/>
      <c r="AB5658" s="24"/>
      <c r="AC5658" s="24"/>
      <c r="AD5658" s="24"/>
      <c r="AE5658" s="24"/>
      <c r="AF5658" s="24"/>
      <c r="AG5658" s="24"/>
      <c r="AH5658" s="24"/>
      <c r="AI5658" s="24"/>
      <c r="AJ5658" s="24"/>
      <c r="AK5658" s="24"/>
      <c r="AL5658" s="24"/>
      <c r="AM5658" s="24"/>
      <c r="AN5658" s="24"/>
      <c r="AO5658" s="24"/>
      <c r="AP5658" s="24"/>
      <c r="AQ5658" s="24"/>
      <c r="AR5658" s="208">
        <v>313.286</v>
      </c>
      <c r="AS5658" s="208">
        <v>56.686999999999998</v>
      </c>
      <c r="AT5658" s="208">
        <v>31.975000000000001</v>
      </c>
      <c r="AU5658" s="208">
        <v>8.8450000000000006</v>
      </c>
      <c r="AV5658" s="24"/>
      <c r="AW5658" s="24"/>
      <c r="AX5658" s="24"/>
      <c r="AY5658" s="208">
        <v>6.1879999999999997</v>
      </c>
      <c r="AZ5658" s="208">
        <v>30.722999999999999</v>
      </c>
      <c r="BA5658" s="208">
        <v>54.624000000000002</v>
      </c>
      <c r="BB5658" s="21">
        <f t="shared" si="563"/>
        <v>313.286</v>
      </c>
      <c r="BC5658" s="21"/>
      <c r="BD5658" s="22">
        <f t="shared" si="561"/>
        <v>421.08333333333331</v>
      </c>
      <c r="BE5658" s="21"/>
      <c r="BG5658" s="10"/>
      <c r="BH5658" s="21">
        <f t="shared" si="562"/>
        <v>0</v>
      </c>
      <c r="BI5658" s="22">
        <f t="shared" si="562"/>
        <v>0.31328600000000001</v>
      </c>
      <c r="BJ5658" s="21"/>
      <c r="BK5658" s="21">
        <v>0</v>
      </c>
      <c r="BL5658" s="22">
        <v>0.93985800000000008</v>
      </c>
      <c r="BM5658" s="21"/>
      <c r="BN5658" s="21">
        <f t="shared" si="564"/>
        <v>0</v>
      </c>
      <c r="BO5658" s="22">
        <f t="shared" si="564"/>
        <v>3.7594320000000003</v>
      </c>
      <c r="BP5658" s="21">
        <f t="shared" si="564"/>
        <v>0</v>
      </c>
    </row>
    <row r="5659" spans="1:68" ht="11.1" customHeight="1" outlineLevel="1" collapsed="1" x14ac:dyDescent="0.2">
      <c r="A5659" s="10"/>
      <c r="B5659" s="18"/>
      <c r="C5659" s="18"/>
      <c r="D5659" s="18"/>
      <c r="E5659" s="19" t="s">
        <v>4969</v>
      </c>
      <c r="F5659" s="209">
        <v>1.171</v>
      </c>
      <c r="G5659" s="209">
        <v>1.0880000000000001</v>
      </c>
      <c r="H5659" s="209">
        <v>0.68600000000000005</v>
      </c>
      <c r="I5659" s="240">
        <v>0.51800000000000002</v>
      </c>
      <c r="J5659" s="240"/>
      <c r="K5659" s="20"/>
      <c r="L5659" s="209">
        <v>0.154</v>
      </c>
      <c r="M5659" s="20"/>
      <c r="N5659" s="20"/>
      <c r="O5659" s="20"/>
      <c r="P5659" s="209">
        <v>0.53500000000000003</v>
      </c>
      <c r="Q5659" s="209">
        <v>0.70899999999999996</v>
      </c>
      <c r="R5659" s="209">
        <v>0.94</v>
      </c>
      <c r="S5659" s="209">
        <v>1.2390000000000001</v>
      </c>
      <c r="T5659" s="209">
        <v>1.415</v>
      </c>
      <c r="U5659" s="209">
        <v>0.51100000000000001</v>
      </c>
      <c r="V5659" s="209">
        <v>0.35</v>
      </c>
      <c r="W5659" s="20"/>
      <c r="X5659" s="20"/>
      <c r="Y5659" s="20"/>
      <c r="Z5659" s="20"/>
      <c r="AA5659" s="209">
        <v>8.5000000000000006E-2</v>
      </c>
      <c r="AB5659" s="209">
        <v>0.32800000000000001</v>
      </c>
      <c r="AC5659" s="209">
        <v>0.76700000000000002</v>
      </c>
      <c r="AD5659" s="209">
        <v>0.94</v>
      </c>
      <c r="AE5659" s="209">
        <v>1.238</v>
      </c>
      <c r="AF5659" s="209">
        <v>1.0760000000000001</v>
      </c>
      <c r="AG5659" s="209">
        <v>0.53600000000000003</v>
      </c>
      <c r="AH5659" s="209">
        <v>0.33</v>
      </c>
      <c r="AI5659" s="209">
        <v>0.05</v>
      </c>
      <c r="AJ5659" s="20"/>
      <c r="AK5659" s="20"/>
      <c r="AL5659" s="20"/>
      <c r="AM5659" s="209">
        <v>0.25</v>
      </c>
      <c r="AN5659" s="209">
        <v>0.3</v>
      </c>
      <c r="AO5659" s="209">
        <v>0.83</v>
      </c>
      <c r="AP5659" s="209">
        <v>1.08</v>
      </c>
      <c r="AQ5659" s="209">
        <v>1.41</v>
      </c>
      <c r="AR5659" s="209">
        <v>1.0249999999999999</v>
      </c>
      <c r="AS5659" s="209">
        <v>0.71499999999999997</v>
      </c>
      <c r="AT5659" s="209">
        <v>0.45100000000000001</v>
      </c>
      <c r="AU5659" s="209">
        <v>8.8999999999999996E-2</v>
      </c>
      <c r="AV5659" s="20"/>
      <c r="AW5659" s="20"/>
      <c r="AX5659" s="20"/>
      <c r="AY5659" s="209">
        <v>0.1</v>
      </c>
      <c r="AZ5659" s="209">
        <v>0.37</v>
      </c>
      <c r="BA5659" s="209">
        <v>0.67</v>
      </c>
      <c r="BB5659" s="21">
        <f t="shared" si="563"/>
        <v>1.415</v>
      </c>
      <c r="BC5659" s="21">
        <f>BF5659</f>
        <v>3.18</v>
      </c>
      <c r="BD5659" s="22">
        <f t="shared" si="561"/>
        <v>1.9018817204301075</v>
      </c>
      <c r="BE5659" s="21">
        <f>BC5659-BD5659</f>
        <v>1.2781182795698927</v>
      </c>
      <c r="BF5659" s="2">
        <v>3.18</v>
      </c>
      <c r="BG5659" s="10">
        <v>7</v>
      </c>
      <c r="BH5659" s="21">
        <f t="shared" si="562"/>
        <v>2.3659200000000001E-3</v>
      </c>
      <c r="BI5659" s="22">
        <f t="shared" si="562"/>
        <v>1.4149999999999998E-3</v>
      </c>
      <c r="BJ5659" s="21">
        <f>BH5659-BI5659</f>
        <v>9.5092000000000028E-4</v>
      </c>
      <c r="BK5659" s="21">
        <v>7.0977599999999998E-3</v>
      </c>
      <c r="BL5659" s="22">
        <v>4.2449999999999996E-3</v>
      </c>
      <c r="BM5659" s="21">
        <v>2.8527600000000002E-3</v>
      </c>
      <c r="BN5659" s="21">
        <f t="shared" si="564"/>
        <v>2.8391039999999999E-2</v>
      </c>
      <c r="BO5659" s="22">
        <f t="shared" si="564"/>
        <v>1.6979999999999999E-2</v>
      </c>
      <c r="BP5659" s="21">
        <f t="shared" si="564"/>
        <v>1.1411040000000001E-2</v>
      </c>
    </row>
    <row r="5660" spans="1:68" ht="11.1" hidden="1" customHeight="1" outlineLevel="2" x14ac:dyDescent="0.2">
      <c r="A5660" s="10"/>
      <c r="B5660" s="18"/>
      <c r="C5660" s="18"/>
      <c r="D5660" s="18"/>
      <c r="E5660" s="23" t="s">
        <v>4970</v>
      </c>
      <c r="F5660" s="208">
        <v>1.171</v>
      </c>
      <c r="G5660" s="208">
        <v>1.0880000000000001</v>
      </c>
      <c r="H5660" s="208">
        <v>0.68600000000000005</v>
      </c>
      <c r="I5660" s="239">
        <v>0.51800000000000002</v>
      </c>
      <c r="J5660" s="239"/>
      <c r="K5660" s="24"/>
      <c r="L5660" s="208">
        <v>0.154</v>
      </c>
      <c r="M5660" s="24"/>
      <c r="N5660" s="24"/>
      <c r="O5660" s="24"/>
      <c r="P5660" s="208">
        <v>0.53500000000000003</v>
      </c>
      <c r="Q5660" s="208">
        <v>0.70899999999999996</v>
      </c>
      <c r="R5660" s="208">
        <v>0.94</v>
      </c>
      <c r="S5660" s="208">
        <v>1.2390000000000001</v>
      </c>
      <c r="T5660" s="208">
        <v>1.415</v>
      </c>
      <c r="U5660" s="208">
        <v>0.51100000000000001</v>
      </c>
      <c r="V5660" s="208">
        <v>0.35</v>
      </c>
      <c r="W5660" s="24"/>
      <c r="X5660" s="24"/>
      <c r="Y5660" s="24"/>
      <c r="Z5660" s="24"/>
      <c r="AA5660" s="208">
        <v>8.5000000000000006E-2</v>
      </c>
      <c r="AB5660" s="208">
        <v>0.32800000000000001</v>
      </c>
      <c r="AC5660" s="208">
        <v>0.76700000000000002</v>
      </c>
      <c r="AD5660" s="208">
        <v>0.94</v>
      </c>
      <c r="AE5660" s="208">
        <v>1.238</v>
      </c>
      <c r="AF5660" s="208">
        <v>1.0760000000000001</v>
      </c>
      <c r="AG5660" s="208">
        <v>0.53600000000000003</v>
      </c>
      <c r="AH5660" s="208">
        <v>0.33</v>
      </c>
      <c r="AI5660" s="208">
        <v>0.05</v>
      </c>
      <c r="AJ5660" s="24"/>
      <c r="AK5660" s="24"/>
      <c r="AL5660" s="24"/>
      <c r="AM5660" s="208">
        <v>0.25</v>
      </c>
      <c r="AN5660" s="208">
        <v>0.3</v>
      </c>
      <c r="AO5660" s="208">
        <v>0.83</v>
      </c>
      <c r="AP5660" s="208">
        <v>1.08</v>
      </c>
      <c r="AQ5660" s="208">
        <v>1.41</v>
      </c>
      <c r="AR5660" s="208">
        <v>1.0249999999999999</v>
      </c>
      <c r="AS5660" s="208">
        <v>0.71499999999999997</v>
      </c>
      <c r="AT5660" s="208">
        <v>0.45100000000000001</v>
      </c>
      <c r="AU5660" s="208">
        <v>8.8999999999999996E-2</v>
      </c>
      <c r="AV5660" s="24"/>
      <c r="AW5660" s="24"/>
      <c r="AX5660" s="24"/>
      <c r="AY5660" s="208">
        <v>0.1</v>
      </c>
      <c r="AZ5660" s="208">
        <v>0.37</v>
      </c>
      <c r="BA5660" s="208">
        <v>0.67</v>
      </c>
      <c r="BB5660" s="21">
        <f t="shared" si="563"/>
        <v>1.415</v>
      </c>
      <c r="BC5660" s="21"/>
      <c r="BD5660" s="22">
        <f t="shared" si="561"/>
        <v>1.9018817204301075</v>
      </c>
      <c r="BE5660" s="21"/>
      <c r="BG5660" s="10"/>
      <c r="BH5660" s="21">
        <f t="shared" si="562"/>
        <v>0</v>
      </c>
      <c r="BI5660" s="22">
        <f t="shared" si="562"/>
        <v>1.4149999999999998E-3</v>
      </c>
      <c r="BJ5660" s="21"/>
      <c r="BK5660" s="21">
        <v>0</v>
      </c>
      <c r="BL5660" s="22">
        <v>4.2449999999999996E-3</v>
      </c>
      <c r="BM5660" s="21"/>
      <c r="BN5660" s="21">
        <f t="shared" si="564"/>
        <v>0</v>
      </c>
      <c r="BO5660" s="22">
        <f t="shared" si="564"/>
        <v>1.6979999999999999E-2</v>
      </c>
      <c r="BP5660" s="21">
        <f t="shared" si="564"/>
        <v>0</v>
      </c>
    </row>
    <row r="5661" spans="1:68" ht="11.1" hidden="1" customHeight="1" outlineLevel="1" collapsed="1" x14ac:dyDescent="0.2">
      <c r="A5661" s="10"/>
      <c r="B5661" s="18"/>
      <c r="C5661" s="18"/>
      <c r="D5661" s="18"/>
      <c r="E5661" s="19" t="s">
        <v>632</v>
      </c>
      <c r="F5661" s="209">
        <v>54.881</v>
      </c>
      <c r="G5661" s="209">
        <v>45.521000000000001</v>
      </c>
      <c r="H5661" s="209">
        <v>36.207000000000001</v>
      </c>
      <c r="I5661" s="240">
        <v>20.129000000000001</v>
      </c>
      <c r="J5661" s="240"/>
      <c r="K5661" s="209">
        <v>8.6869999999999994</v>
      </c>
      <c r="L5661" s="20"/>
      <c r="M5661" s="20"/>
      <c r="N5661" s="20"/>
      <c r="O5661" s="20"/>
      <c r="P5661" s="209">
        <v>27.777999999999999</v>
      </c>
      <c r="Q5661" s="209">
        <v>76.204999999999998</v>
      </c>
      <c r="R5661" s="209">
        <v>128.16</v>
      </c>
      <c r="S5661" s="209">
        <v>159.58500000000001</v>
      </c>
      <c r="T5661" s="209">
        <v>149.69</v>
      </c>
      <c r="U5661" s="209">
        <v>66.244</v>
      </c>
      <c r="V5661" s="209">
        <v>13.036</v>
      </c>
      <c r="W5661" s="209">
        <v>19.760999999999999</v>
      </c>
      <c r="X5661" s="20"/>
      <c r="Y5661" s="20"/>
      <c r="Z5661" s="20"/>
      <c r="AA5661" s="20"/>
      <c r="AB5661" s="209">
        <v>21.33</v>
      </c>
      <c r="AC5661" s="209">
        <v>64.903000000000006</v>
      </c>
      <c r="AD5661" s="209">
        <v>72.183999999999997</v>
      </c>
      <c r="AE5661" s="209">
        <v>74.415999999999997</v>
      </c>
      <c r="AF5661" s="209">
        <v>58.697000000000003</v>
      </c>
      <c r="AG5661" s="209">
        <v>47.459000000000003</v>
      </c>
      <c r="AH5661" s="209">
        <v>30.402000000000001</v>
      </c>
      <c r="AI5661" s="209">
        <v>12.907</v>
      </c>
      <c r="AJ5661" s="20"/>
      <c r="AK5661" s="20"/>
      <c r="AL5661" s="20"/>
      <c r="AM5661" s="209">
        <v>3.976</v>
      </c>
      <c r="AN5661" s="209">
        <v>25.366</v>
      </c>
      <c r="AO5661" s="209">
        <v>50.45</v>
      </c>
      <c r="AP5661" s="209">
        <v>40.908000000000001</v>
      </c>
      <c r="AQ5661" s="209">
        <v>83.106999999999999</v>
      </c>
      <c r="AR5661" s="209">
        <v>48.088000000000001</v>
      </c>
      <c r="AS5661" s="209">
        <v>24.986000000000001</v>
      </c>
      <c r="AT5661" s="209">
        <v>20.548999999999999</v>
      </c>
      <c r="AU5661" s="209">
        <v>5.0789999999999997</v>
      </c>
      <c r="AV5661" s="209">
        <v>4.8739999999999997</v>
      </c>
      <c r="AW5661" s="20"/>
      <c r="AX5661" s="20"/>
      <c r="AY5661" s="209">
        <v>5.069</v>
      </c>
      <c r="AZ5661" s="209">
        <v>16.593</v>
      </c>
      <c r="BA5661" s="209">
        <v>32.277999999999999</v>
      </c>
      <c r="BB5661" s="56">
        <f>BB5662+BB5663+BB5664+BB5665+BB5666</f>
        <v>173.29999999999998</v>
      </c>
      <c r="BC5661" s="21">
        <f>BD5661</f>
        <v>232.9301075268817</v>
      </c>
      <c r="BD5661" s="22">
        <f t="shared" si="561"/>
        <v>232.9301075268817</v>
      </c>
      <c r="BE5661" s="21">
        <f>BC5661-BD5661</f>
        <v>0</v>
      </c>
      <c r="BF5661" s="2">
        <v>196.64</v>
      </c>
      <c r="BG5661" s="10">
        <v>5</v>
      </c>
      <c r="BH5661" s="21">
        <f t="shared" si="562"/>
        <v>0.17330000000000001</v>
      </c>
      <c r="BI5661" s="22">
        <f t="shared" si="562"/>
        <v>0.17330000000000001</v>
      </c>
      <c r="BJ5661" s="21">
        <f>BH5661-BI5661</f>
        <v>0</v>
      </c>
      <c r="BK5661" s="21">
        <v>0.51990000000000003</v>
      </c>
      <c r="BL5661" s="22">
        <v>0.51990000000000003</v>
      </c>
      <c r="BM5661" s="21">
        <v>0</v>
      </c>
      <c r="BN5661" s="21">
        <f t="shared" si="564"/>
        <v>2.0796000000000001</v>
      </c>
      <c r="BO5661" s="22">
        <f t="shared" si="564"/>
        <v>2.0796000000000001</v>
      </c>
      <c r="BP5661" s="21">
        <f t="shared" si="564"/>
        <v>0</v>
      </c>
    </row>
    <row r="5662" spans="1:68" ht="11.1" hidden="1" customHeight="1" outlineLevel="2" x14ac:dyDescent="0.2">
      <c r="A5662" s="10"/>
      <c r="B5662" s="18"/>
      <c r="C5662" s="18"/>
      <c r="D5662" s="18"/>
      <c r="E5662" s="23" t="s">
        <v>4971</v>
      </c>
      <c r="F5662" s="208">
        <v>13</v>
      </c>
      <c r="G5662" s="208">
        <v>10.823</v>
      </c>
      <c r="H5662" s="208">
        <v>7.8579999999999997</v>
      </c>
      <c r="I5662" s="239">
        <v>0.95599999999999996</v>
      </c>
      <c r="J5662" s="239"/>
      <c r="K5662" s="24"/>
      <c r="L5662" s="24"/>
      <c r="M5662" s="24"/>
      <c r="N5662" s="24"/>
      <c r="O5662" s="24"/>
      <c r="P5662" s="208">
        <v>4.7699999999999996</v>
      </c>
      <c r="Q5662" s="208">
        <v>34.6</v>
      </c>
      <c r="R5662" s="208">
        <v>38.6</v>
      </c>
      <c r="S5662" s="208">
        <v>38.6</v>
      </c>
      <c r="T5662" s="208">
        <v>36.200000000000003</v>
      </c>
      <c r="U5662" s="208">
        <v>8.3680000000000003</v>
      </c>
      <c r="V5662" s="24"/>
      <c r="W5662" s="208">
        <v>5.3010000000000002</v>
      </c>
      <c r="X5662" s="24"/>
      <c r="Y5662" s="24"/>
      <c r="Z5662" s="24"/>
      <c r="AA5662" s="24"/>
      <c r="AB5662" s="208">
        <v>3.6459999999999999</v>
      </c>
      <c r="AC5662" s="208">
        <v>11.419</v>
      </c>
      <c r="AD5662" s="208">
        <v>14.609</v>
      </c>
      <c r="AE5662" s="208">
        <v>16.074999999999999</v>
      </c>
      <c r="AF5662" s="208">
        <v>10.726000000000001</v>
      </c>
      <c r="AG5662" s="208">
        <v>8.5120000000000005</v>
      </c>
      <c r="AH5662" s="208">
        <v>3.8239999999999998</v>
      </c>
      <c r="AI5662" s="208">
        <v>1.754</v>
      </c>
      <c r="AJ5662" s="24"/>
      <c r="AK5662" s="24"/>
      <c r="AL5662" s="24"/>
      <c r="AM5662" s="24"/>
      <c r="AN5662" s="208">
        <v>5.2590000000000003</v>
      </c>
      <c r="AO5662" s="208">
        <v>13.981999999999999</v>
      </c>
      <c r="AP5662" s="208">
        <v>7.7409999999999997</v>
      </c>
      <c r="AQ5662" s="208">
        <v>21.95</v>
      </c>
      <c r="AR5662" s="208">
        <v>9.1790000000000003</v>
      </c>
      <c r="AS5662" s="208">
        <v>9.4760000000000009</v>
      </c>
      <c r="AT5662" s="208">
        <v>5.9790000000000001</v>
      </c>
      <c r="AU5662" s="208">
        <v>1.109</v>
      </c>
      <c r="AV5662" s="24"/>
      <c r="AW5662" s="24"/>
      <c r="AX5662" s="24"/>
      <c r="AY5662" s="208">
        <v>4.4999999999999998E-2</v>
      </c>
      <c r="AZ5662" s="208">
        <v>3.161</v>
      </c>
      <c r="BA5662" s="208">
        <v>7.2229999999999999</v>
      </c>
      <c r="BB5662" s="21">
        <f t="shared" si="563"/>
        <v>38.6</v>
      </c>
      <c r="BC5662" s="21"/>
      <c r="BD5662" s="22">
        <f t="shared" si="561"/>
        <v>51.881720430107528</v>
      </c>
      <c r="BE5662" s="21"/>
      <c r="BG5662" s="10"/>
      <c r="BH5662" s="21">
        <f t="shared" si="562"/>
        <v>0</v>
      </c>
      <c r="BI5662" s="22">
        <f t="shared" si="562"/>
        <v>3.8600000000000002E-2</v>
      </c>
      <c r="BJ5662" s="21"/>
      <c r="BK5662" s="21">
        <v>0</v>
      </c>
      <c r="BL5662" s="22">
        <v>0.11580000000000001</v>
      </c>
      <c r="BM5662" s="21"/>
      <c r="BN5662" s="21">
        <f t="shared" si="564"/>
        <v>0</v>
      </c>
      <c r="BO5662" s="22">
        <f t="shared" si="564"/>
        <v>0.46320000000000006</v>
      </c>
      <c r="BP5662" s="21">
        <f t="shared" si="564"/>
        <v>0</v>
      </c>
    </row>
    <row r="5663" spans="1:68" ht="11.1" hidden="1" customHeight="1" outlineLevel="2" x14ac:dyDescent="0.2">
      <c r="A5663" s="10"/>
      <c r="B5663" s="18"/>
      <c r="C5663" s="18"/>
      <c r="D5663" s="18"/>
      <c r="E5663" s="23" t="s">
        <v>4972</v>
      </c>
      <c r="F5663" s="208">
        <v>10.034000000000001</v>
      </c>
      <c r="G5663" s="208">
        <v>9.6839999999999993</v>
      </c>
      <c r="H5663" s="208">
        <v>9.4480000000000004</v>
      </c>
      <c r="I5663" s="239">
        <v>5.19</v>
      </c>
      <c r="J5663" s="239"/>
      <c r="K5663" s="208">
        <v>1.514</v>
      </c>
      <c r="L5663" s="24"/>
      <c r="M5663" s="24"/>
      <c r="N5663" s="24"/>
      <c r="O5663" s="24"/>
      <c r="P5663" s="208">
        <v>5.3979999999999997</v>
      </c>
      <c r="Q5663" s="208">
        <v>11.048</v>
      </c>
      <c r="R5663" s="208">
        <v>14.927</v>
      </c>
      <c r="S5663" s="208">
        <v>13.901</v>
      </c>
      <c r="T5663" s="208">
        <v>14.032</v>
      </c>
      <c r="U5663" s="208">
        <v>10.201000000000001</v>
      </c>
      <c r="V5663" s="24"/>
      <c r="W5663" s="208">
        <v>10.51</v>
      </c>
      <c r="X5663" s="24"/>
      <c r="Y5663" s="24"/>
      <c r="Z5663" s="24"/>
      <c r="AA5663" s="24"/>
      <c r="AB5663" s="208">
        <v>7.7249999999999996</v>
      </c>
      <c r="AC5663" s="208">
        <v>24.056999999999999</v>
      </c>
      <c r="AD5663" s="208">
        <v>22.48</v>
      </c>
      <c r="AE5663" s="208">
        <v>21.193999999999999</v>
      </c>
      <c r="AF5663" s="208">
        <v>20.225000000000001</v>
      </c>
      <c r="AG5663" s="208">
        <v>17.59</v>
      </c>
      <c r="AH5663" s="208">
        <v>14.074999999999999</v>
      </c>
      <c r="AI5663" s="208">
        <v>9.0370000000000008</v>
      </c>
      <c r="AJ5663" s="24"/>
      <c r="AK5663" s="24"/>
      <c r="AL5663" s="24"/>
      <c r="AM5663" s="24"/>
      <c r="AN5663" s="208">
        <v>3.57</v>
      </c>
      <c r="AO5663" s="208">
        <v>9.2989999999999995</v>
      </c>
      <c r="AP5663" s="208">
        <v>8.9190000000000005</v>
      </c>
      <c r="AQ5663" s="208">
        <v>14.731999999999999</v>
      </c>
      <c r="AR5663" s="208">
        <v>13.087</v>
      </c>
      <c r="AS5663" s="208">
        <v>11.186</v>
      </c>
      <c r="AT5663" s="208">
        <v>3.8330000000000002</v>
      </c>
      <c r="AU5663" s="208">
        <v>3.1829999999999998</v>
      </c>
      <c r="AV5663" s="208">
        <v>0.14799999999999999</v>
      </c>
      <c r="AW5663" s="24"/>
      <c r="AX5663" s="24"/>
      <c r="AY5663" s="208">
        <v>0.12</v>
      </c>
      <c r="AZ5663" s="208">
        <v>2.718</v>
      </c>
      <c r="BA5663" s="208">
        <v>7.165</v>
      </c>
      <c r="BB5663" s="21">
        <f t="shared" si="563"/>
        <v>24.056999999999999</v>
      </c>
      <c r="BC5663" s="21"/>
      <c r="BD5663" s="22">
        <f t="shared" si="561"/>
        <v>32.334677419354833</v>
      </c>
      <c r="BE5663" s="21"/>
      <c r="BG5663" s="10"/>
      <c r="BH5663" s="21">
        <f t="shared" si="562"/>
        <v>0</v>
      </c>
      <c r="BI5663" s="22">
        <f t="shared" si="562"/>
        <v>2.4056999999999995E-2</v>
      </c>
      <c r="BJ5663" s="21"/>
      <c r="BK5663" s="21">
        <v>0</v>
      </c>
      <c r="BL5663" s="22">
        <v>7.2170999999999985E-2</v>
      </c>
      <c r="BM5663" s="21"/>
      <c r="BN5663" s="21">
        <f t="shared" si="564"/>
        <v>0</v>
      </c>
      <c r="BO5663" s="22">
        <f t="shared" si="564"/>
        <v>0.28868399999999994</v>
      </c>
      <c r="BP5663" s="21">
        <f t="shared" si="564"/>
        <v>0</v>
      </c>
    </row>
    <row r="5664" spans="1:68" ht="11.1" hidden="1" customHeight="1" outlineLevel="2" x14ac:dyDescent="0.2">
      <c r="A5664" s="10"/>
      <c r="B5664" s="18"/>
      <c r="C5664" s="18"/>
      <c r="D5664" s="18"/>
      <c r="E5664" s="23" t="s">
        <v>4973</v>
      </c>
      <c r="F5664" s="208">
        <v>28.646999999999998</v>
      </c>
      <c r="G5664" s="208">
        <v>23.013999999999999</v>
      </c>
      <c r="H5664" s="208">
        <v>17.777999999999999</v>
      </c>
      <c r="I5664" s="239">
        <v>12.75</v>
      </c>
      <c r="J5664" s="239"/>
      <c r="K5664" s="208">
        <v>6.5880000000000001</v>
      </c>
      <c r="L5664" s="24"/>
      <c r="M5664" s="24"/>
      <c r="N5664" s="24"/>
      <c r="O5664" s="24"/>
      <c r="P5664" s="208">
        <v>16.158999999999999</v>
      </c>
      <c r="Q5664" s="208">
        <v>28.8</v>
      </c>
      <c r="R5664" s="208">
        <v>72.400000000000006</v>
      </c>
      <c r="S5664" s="208">
        <v>104</v>
      </c>
      <c r="T5664" s="208">
        <v>97.4</v>
      </c>
      <c r="U5664" s="208">
        <v>42.204000000000001</v>
      </c>
      <c r="V5664" s="208">
        <v>13.036</v>
      </c>
      <c r="W5664" s="208">
        <v>2.2839999999999998</v>
      </c>
      <c r="X5664" s="24"/>
      <c r="Y5664" s="24"/>
      <c r="Z5664" s="24"/>
      <c r="AA5664" s="24"/>
      <c r="AB5664" s="208">
        <v>9.1820000000000004</v>
      </c>
      <c r="AC5664" s="208">
        <v>28.015999999999998</v>
      </c>
      <c r="AD5664" s="208">
        <v>32.44</v>
      </c>
      <c r="AE5664" s="208">
        <v>33.307000000000002</v>
      </c>
      <c r="AF5664" s="208">
        <v>26.521999999999998</v>
      </c>
      <c r="AG5664" s="208">
        <v>19.367999999999999</v>
      </c>
      <c r="AH5664" s="208">
        <v>11.755000000000001</v>
      </c>
      <c r="AI5664" s="208">
        <v>1.796</v>
      </c>
      <c r="AJ5664" s="24"/>
      <c r="AK5664" s="24"/>
      <c r="AL5664" s="24"/>
      <c r="AM5664" s="208">
        <v>3.976</v>
      </c>
      <c r="AN5664" s="208">
        <v>15.595000000000001</v>
      </c>
      <c r="AO5664" s="208">
        <v>24.968</v>
      </c>
      <c r="AP5664" s="208">
        <v>22.759</v>
      </c>
      <c r="AQ5664" s="208">
        <v>42.774999999999999</v>
      </c>
      <c r="AR5664" s="208">
        <v>23.347999999999999</v>
      </c>
      <c r="AS5664" s="208">
        <v>2.6070000000000002</v>
      </c>
      <c r="AT5664" s="208">
        <v>9.2309999999999999</v>
      </c>
      <c r="AU5664" s="24"/>
      <c r="AV5664" s="208">
        <v>4.7149999999999999</v>
      </c>
      <c r="AW5664" s="24"/>
      <c r="AX5664" s="24"/>
      <c r="AY5664" s="208">
        <v>4.6849999999999996</v>
      </c>
      <c r="AZ5664" s="208">
        <v>10.182</v>
      </c>
      <c r="BA5664" s="208">
        <v>16.893999999999998</v>
      </c>
      <c r="BB5664" s="21">
        <f t="shared" si="563"/>
        <v>104</v>
      </c>
      <c r="BC5664" s="21"/>
      <c r="BD5664" s="22">
        <f t="shared" si="561"/>
        <v>139.78494623655916</v>
      </c>
      <c r="BE5664" s="21"/>
      <c r="BG5664" s="10"/>
      <c r="BH5664" s="21">
        <f t="shared" si="562"/>
        <v>0</v>
      </c>
      <c r="BI5664" s="22">
        <f t="shared" si="562"/>
        <v>0.10400000000000001</v>
      </c>
      <c r="BJ5664" s="21"/>
      <c r="BK5664" s="21">
        <v>0</v>
      </c>
      <c r="BL5664" s="22">
        <v>0.31200000000000006</v>
      </c>
      <c r="BM5664" s="21"/>
      <c r="BN5664" s="21">
        <f t="shared" si="564"/>
        <v>0</v>
      </c>
      <c r="BO5664" s="22">
        <f t="shared" si="564"/>
        <v>1.2480000000000002</v>
      </c>
      <c r="BP5664" s="21">
        <f t="shared" si="564"/>
        <v>0</v>
      </c>
    </row>
    <row r="5665" spans="1:68" ht="11.1" hidden="1" customHeight="1" outlineLevel="2" x14ac:dyDescent="0.2">
      <c r="A5665" s="10"/>
      <c r="B5665" s="18"/>
      <c r="C5665" s="18"/>
      <c r="D5665" s="18"/>
      <c r="E5665" s="23" t="s">
        <v>4974</v>
      </c>
      <c r="F5665" s="208">
        <v>1.9</v>
      </c>
      <c r="G5665" s="208">
        <v>1</v>
      </c>
      <c r="H5665" s="208">
        <v>0.6</v>
      </c>
      <c r="I5665" s="239">
        <v>0.748</v>
      </c>
      <c r="J5665" s="239"/>
      <c r="K5665" s="208">
        <v>0.46</v>
      </c>
      <c r="L5665" s="24"/>
      <c r="M5665" s="24"/>
      <c r="N5665" s="24"/>
      <c r="O5665" s="24"/>
      <c r="P5665" s="208">
        <v>0.91100000000000003</v>
      </c>
      <c r="Q5665" s="208">
        <v>1.0329999999999999</v>
      </c>
      <c r="R5665" s="208">
        <v>1.22</v>
      </c>
      <c r="S5665" s="208">
        <v>1.6879999999999999</v>
      </c>
      <c r="T5665" s="208">
        <v>1.1060000000000001</v>
      </c>
      <c r="U5665" s="208">
        <v>1.0509999999999999</v>
      </c>
      <c r="V5665" s="24"/>
      <c r="W5665" s="208">
        <v>1.0409999999999999</v>
      </c>
      <c r="X5665" s="24"/>
      <c r="Y5665" s="24"/>
      <c r="Z5665" s="24"/>
      <c r="AA5665" s="24"/>
      <c r="AB5665" s="208">
        <v>0.44600000000000001</v>
      </c>
      <c r="AC5665" s="208">
        <v>0.88800000000000001</v>
      </c>
      <c r="AD5665" s="208">
        <v>1.4930000000000001</v>
      </c>
      <c r="AE5665" s="208">
        <v>2.2010000000000001</v>
      </c>
      <c r="AF5665" s="208">
        <v>0.60799999999999998</v>
      </c>
      <c r="AG5665" s="208">
        <v>1.1220000000000001</v>
      </c>
      <c r="AH5665" s="208">
        <v>0.44800000000000001</v>
      </c>
      <c r="AI5665" s="208">
        <v>0.193</v>
      </c>
      <c r="AJ5665" s="24"/>
      <c r="AK5665" s="24"/>
      <c r="AL5665" s="24"/>
      <c r="AM5665" s="24"/>
      <c r="AN5665" s="208">
        <v>0.56799999999999995</v>
      </c>
      <c r="AO5665" s="208">
        <v>1.3</v>
      </c>
      <c r="AP5665" s="208">
        <v>0.89500000000000002</v>
      </c>
      <c r="AQ5665" s="208">
        <v>2.2229999999999999</v>
      </c>
      <c r="AR5665" s="208">
        <v>1.5469999999999999</v>
      </c>
      <c r="AS5665" s="208">
        <v>0.96299999999999997</v>
      </c>
      <c r="AT5665" s="208">
        <v>0.92400000000000004</v>
      </c>
      <c r="AU5665" s="208">
        <v>0.46</v>
      </c>
      <c r="AV5665" s="208">
        <v>1.0999999999999999E-2</v>
      </c>
      <c r="AW5665" s="24"/>
      <c r="AX5665" s="24"/>
      <c r="AY5665" s="208">
        <v>0.111</v>
      </c>
      <c r="AZ5665" s="208">
        <v>0.34300000000000003</v>
      </c>
      <c r="BA5665" s="208">
        <v>0.51300000000000001</v>
      </c>
      <c r="BB5665" s="21">
        <f t="shared" si="563"/>
        <v>2.2229999999999999</v>
      </c>
      <c r="BC5665" s="21"/>
      <c r="BD5665" s="22">
        <f t="shared" si="561"/>
        <v>2.9879032258064515</v>
      </c>
      <c r="BE5665" s="21"/>
      <c r="BG5665" s="10"/>
      <c r="BH5665" s="21">
        <f t="shared" si="562"/>
        <v>0</v>
      </c>
      <c r="BI5665" s="22">
        <f t="shared" si="562"/>
        <v>2.2230000000000001E-3</v>
      </c>
      <c r="BJ5665" s="21"/>
      <c r="BK5665" s="21">
        <v>0</v>
      </c>
      <c r="BL5665" s="22">
        <v>6.6690000000000004E-3</v>
      </c>
      <c r="BM5665" s="21"/>
      <c r="BN5665" s="21">
        <f t="shared" si="564"/>
        <v>0</v>
      </c>
      <c r="BO5665" s="22">
        <f t="shared" si="564"/>
        <v>2.6676000000000002E-2</v>
      </c>
      <c r="BP5665" s="21">
        <f t="shared" si="564"/>
        <v>0</v>
      </c>
    </row>
    <row r="5666" spans="1:68" ht="11.1" hidden="1" customHeight="1" outlineLevel="2" x14ac:dyDescent="0.2">
      <c r="A5666" s="10"/>
      <c r="B5666" s="18"/>
      <c r="C5666" s="18"/>
      <c r="D5666" s="18"/>
      <c r="E5666" s="23" t="s">
        <v>4975</v>
      </c>
      <c r="F5666" s="208">
        <v>1.3</v>
      </c>
      <c r="G5666" s="208">
        <v>1</v>
      </c>
      <c r="H5666" s="208">
        <v>0.52300000000000002</v>
      </c>
      <c r="I5666" s="239">
        <v>0.48499999999999999</v>
      </c>
      <c r="J5666" s="239"/>
      <c r="K5666" s="208">
        <v>0.125</v>
      </c>
      <c r="L5666" s="24"/>
      <c r="M5666" s="24"/>
      <c r="N5666" s="24"/>
      <c r="O5666" s="24"/>
      <c r="P5666" s="208">
        <v>0.54</v>
      </c>
      <c r="Q5666" s="208">
        <v>0.72399999999999998</v>
      </c>
      <c r="R5666" s="208">
        <v>1.0129999999999999</v>
      </c>
      <c r="S5666" s="208">
        <v>1.3959999999999999</v>
      </c>
      <c r="T5666" s="208">
        <v>0.95199999999999996</v>
      </c>
      <c r="U5666" s="208">
        <v>4.42</v>
      </c>
      <c r="V5666" s="24"/>
      <c r="W5666" s="208">
        <v>0.625</v>
      </c>
      <c r="X5666" s="24"/>
      <c r="Y5666" s="24"/>
      <c r="Z5666" s="24"/>
      <c r="AA5666" s="24"/>
      <c r="AB5666" s="208">
        <v>0.33100000000000002</v>
      </c>
      <c r="AC5666" s="208">
        <v>0.52300000000000002</v>
      </c>
      <c r="AD5666" s="208">
        <v>1.1619999999999999</v>
      </c>
      <c r="AE5666" s="208">
        <v>1.639</v>
      </c>
      <c r="AF5666" s="208">
        <v>0.61599999999999999</v>
      </c>
      <c r="AG5666" s="208">
        <v>0.86699999999999999</v>
      </c>
      <c r="AH5666" s="208">
        <v>0.3</v>
      </c>
      <c r="AI5666" s="208">
        <v>0.127</v>
      </c>
      <c r="AJ5666" s="24"/>
      <c r="AK5666" s="24"/>
      <c r="AL5666" s="24"/>
      <c r="AM5666" s="24"/>
      <c r="AN5666" s="208">
        <v>0.374</v>
      </c>
      <c r="AO5666" s="208">
        <v>0.90100000000000002</v>
      </c>
      <c r="AP5666" s="208">
        <v>0.59399999999999997</v>
      </c>
      <c r="AQ5666" s="208">
        <v>1.427</v>
      </c>
      <c r="AR5666" s="208">
        <v>0.92700000000000005</v>
      </c>
      <c r="AS5666" s="208">
        <v>0.754</v>
      </c>
      <c r="AT5666" s="208">
        <v>0.58199999999999996</v>
      </c>
      <c r="AU5666" s="208">
        <v>0.32700000000000001</v>
      </c>
      <c r="AV5666" s="24"/>
      <c r="AW5666" s="24"/>
      <c r="AX5666" s="24"/>
      <c r="AY5666" s="208">
        <v>0.108</v>
      </c>
      <c r="AZ5666" s="208">
        <v>0.189</v>
      </c>
      <c r="BA5666" s="208">
        <v>0.48299999999999998</v>
      </c>
      <c r="BB5666" s="21">
        <f t="shared" si="563"/>
        <v>4.42</v>
      </c>
      <c r="BC5666" s="21"/>
      <c r="BD5666" s="22">
        <f t="shared" si="561"/>
        <v>5.940860215053763</v>
      </c>
      <c r="BE5666" s="21"/>
      <c r="BG5666" s="10"/>
      <c r="BH5666" s="21">
        <f t="shared" si="562"/>
        <v>0</v>
      </c>
      <c r="BI5666" s="22">
        <f t="shared" si="562"/>
        <v>4.4199999999999995E-3</v>
      </c>
      <c r="BJ5666" s="21"/>
      <c r="BK5666" s="21">
        <v>0</v>
      </c>
      <c r="BL5666" s="22">
        <v>1.3259999999999997E-2</v>
      </c>
      <c r="BM5666" s="21"/>
      <c r="BN5666" s="21">
        <f t="shared" si="564"/>
        <v>0</v>
      </c>
      <c r="BO5666" s="22">
        <f t="shared" si="564"/>
        <v>5.303999999999999E-2</v>
      </c>
      <c r="BP5666" s="21">
        <f t="shared" si="564"/>
        <v>0</v>
      </c>
    </row>
    <row r="5667" spans="1:68" ht="11.1" customHeight="1" outlineLevel="1" collapsed="1" x14ac:dyDescent="0.2">
      <c r="A5667" s="10"/>
      <c r="B5667" s="18"/>
      <c r="C5667" s="18"/>
      <c r="D5667" s="18"/>
      <c r="E5667" s="19" t="s">
        <v>4976</v>
      </c>
      <c r="F5667" s="20"/>
      <c r="G5667" s="20"/>
      <c r="H5667" s="209">
        <v>3.6459999999999999</v>
      </c>
      <c r="I5667" s="240">
        <v>0.46100000000000002</v>
      </c>
      <c r="J5667" s="240"/>
      <c r="K5667" s="20"/>
      <c r="L5667" s="20"/>
      <c r="M5667" s="20"/>
      <c r="N5667" s="20"/>
      <c r="O5667" s="20"/>
      <c r="P5667" s="209">
        <v>1.214</v>
      </c>
      <c r="Q5667" s="209">
        <v>0.54100000000000004</v>
      </c>
      <c r="R5667" s="209">
        <v>0.54100000000000004</v>
      </c>
      <c r="S5667" s="209">
        <v>2.09</v>
      </c>
      <c r="T5667" s="209">
        <v>1</v>
      </c>
      <c r="U5667" s="209">
        <v>0.63400000000000001</v>
      </c>
      <c r="V5667" s="209">
        <v>0.2</v>
      </c>
      <c r="W5667" s="209">
        <v>0.32800000000000001</v>
      </c>
      <c r="X5667" s="20"/>
      <c r="Y5667" s="20"/>
      <c r="Z5667" s="20"/>
      <c r="AA5667" s="20"/>
      <c r="AB5667" s="20"/>
      <c r="AC5667" s="209">
        <v>0.6</v>
      </c>
      <c r="AD5667" s="209">
        <v>1.6850000000000001</v>
      </c>
      <c r="AE5667" s="20"/>
      <c r="AF5667" s="209">
        <v>1.706</v>
      </c>
      <c r="AG5667" s="209">
        <v>0.45600000000000002</v>
      </c>
      <c r="AH5667" s="209">
        <v>0.28000000000000003</v>
      </c>
      <c r="AI5667" s="20"/>
      <c r="AJ5667" s="20"/>
      <c r="AK5667" s="20"/>
      <c r="AL5667" s="20"/>
      <c r="AM5667" s="20"/>
      <c r="AN5667" s="209">
        <v>0.66900000000000004</v>
      </c>
      <c r="AO5667" s="209">
        <v>0.57899999999999996</v>
      </c>
      <c r="AP5667" s="209">
        <v>0.64600000000000002</v>
      </c>
      <c r="AQ5667" s="209">
        <v>1.1180000000000001</v>
      </c>
      <c r="AR5667" s="209">
        <v>0.90600000000000003</v>
      </c>
      <c r="AS5667" s="209">
        <v>1.0720000000000001</v>
      </c>
      <c r="AT5667" s="209">
        <v>0.2</v>
      </c>
      <c r="AU5667" s="209">
        <v>0.22800000000000001</v>
      </c>
      <c r="AV5667" s="20"/>
      <c r="AW5667" s="20"/>
      <c r="AX5667" s="20"/>
      <c r="AY5667" s="209">
        <v>9.5000000000000001E-2</v>
      </c>
      <c r="AZ5667" s="209">
        <v>0.216</v>
      </c>
      <c r="BA5667" s="209">
        <v>0.28899999999999998</v>
      </c>
      <c r="BB5667" s="21">
        <f t="shared" si="563"/>
        <v>3.6459999999999999</v>
      </c>
      <c r="BC5667" s="21">
        <f>BD5667</f>
        <v>4.900537634408602</v>
      </c>
      <c r="BD5667" s="22">
        <f t="shared" si="561"/>
        <v>4.900537634408602</v>
      </c>
      <c r="BE5667" s="21">
        <f>BC5667-BD5667</f>
        <v>0</v>
      </c>
      <c r="BF5667" s="2">
        <v>2.7</v>
      </c>
      <c r="BG5667" s="10">
        <v>7</v>
      </c>
      <c r="BH5667" s="21">
        <f t="shared" si="562"/>
        <v>3.6459999999999999E-3</v>
      </c>
      <c r="BI5667" s="22">
        <f t="shared" si="562"/>
        <v>3.6459999999999999E-3</v>
      </c>
      <c r="BJ5667" s="21">
        <f>BH5667-BI5667</f>
        <v>0</v>
      </c>
      <c r="BK5667" s="21">
        <v>1.0938E-2</v>
      </c>
      <c r="BL5667" s="22">
        <v>1.0938E-2</v>
      </c>
      <c r="BM5667" s="21">
        <v>0</v>
      </c>
      <c r="BN5667" s="21">
        <f t="shared" si="564"/>
        <v>4.3751999999999999E-2</v>
      </c>
      <c r="BO5667" s="22">
        <f t="shared" si="564"/>
        <v>4.3751999999999999E-2</v>
      </c>
      <c r="BP5667" s="21">
        <f t="shared" si="564"/>
        <v>0</v>
      </c>
    </row>
    <row r="5668" spans="1:68" ht="11.1" hidden="1" customHeight="1" outlineLevel="2" x14ac:dyDescent="0.2">
      <c r="A5668" s="10"/>
      <c r="B5668" s="18"/>
      <c r="C5668" s="18"/>
      <c r="D5668" s="18"/>
      <c r="E5668" s="23" t="s">
        <v>4977</v>
      </c>
      <c r="F5668" s="24"/>
      <c r="G5668" s="24"/>
      <c r="H5668" s="208">
        <v>3.6459999999999999</v>
      </c>
      <c r="I5668" s="239">
        <v>0.46100000000000002</v>
      </c>
      <c r="J5668" s="239"/>
      <c r="K5668" s="24"/>
      <c r="L5668" s="24"/>
      <c r="M5668" s="24"/>
      <c r="N5668" s="24"/>
      <c r="O5668" s="24"/>
      <c r="P5668" s="208">
        <v>1.214</v>
      </c>
      <c r="Q5668" s="208">
        <v>0.54100000000000004</v>
      </c>
      <c r="R5668" s="208">
        <v>0.54100000000000004</v>
      </c>
      <c r="S5668" s="208">
        <v>2.09</v>
      </c>
      <c r="T5668" s="208">
        <v>1</v>
      </c>
      <c r="U5668" s="208">
        <v>0.63400000000000001</v>
      </c>
      <c r="V5668" s="208">
        <v>0.2</v>
      </c>
      <c r="W5668" s="208">
        <v>0.32800000000000001</v>
      </c>
      <c r="X5668" s="24"/>
      <c r="Y5668" s="24"/>
      <c r="Z5668" s="24"/>
      <c r="AA5668" s="24"/>
      <c r="AB5668" s="24"/>
      <c r="AC5668" s="208">
        <v>0.6</v>
      </c>
      <c r="AD5668" s="208">
        <v>1.6850000000000001</v>
      </c>
      <c r="AE5668" s="24"/>
      <c r="AF5668" s="208">
        <v>1.706</v>
      </c>
      <c r="AG5668" s="208">
        <v>0.45600000000000002</v>
      </c>
      <c r="AH5668" s="208">
        <v>0.28000000000000003</v>
      </c>
      <c r="AI5668" s="24"/>
      <c r="AJ5668" s="24"/>
      <c r="AK5668" s="24"/>
      <c r="AL5668" s="24"/>
      <c r="AM5668" s="24"/>
      <c r="AN5668" s="208">
        <v>0.66900000000000004</v>
      </c>
      <c r="AO5668" s="208">
        <v>0.57899999999999996</v>
      </c>
      <c r="AP5668" s="208">
        <v>0.64600000000000002</v>
      </c>
      <c r="AQ5668" s="208">
        <v>1.1180000000000001</v>
      </c>
      <c r="AR5668" s="208">
        <v>0.90600000000000003</v>
      </c>
      <c r="AS5668" s="208">
        <v>1.0720000000000001</v>
      </c>
      <c r="AT5668" s="208">
        <v>0.2</v>
      </c>
      <c r="AU5668" s="208">
        <v>0.22800000000000001</v>
      </c>
      <c r="AV5668" s="24"/>
      <c r="AW5668" s="24"/>
      <c r="AX5668" s="24"/>
      <c r="AY5668" s="208">
        <v>9.5000000000000001E-2</v>
      </c>
      <c r="AZ5668" s="208">
        <v>0.216</v>
      </c>
      <c r="BA5668" s="208">
        <v>0.28899999999999998</v>
      </c>
      <c r="BB5668" s="21">
        <f t="shared" si="563"/>
        <v>3.6459999999999999</v>
      </c>
      <c r="BC5668" s="21"/>
      <c r="BD5668" s="22">
        <f t="shared" si="561"/>
        <v>4.900537634408602</v>
      </c>
      <c r="BE5668" s="21"/>
      <c r="BG5668" s="10"/>
      <c r="BH5668" s="21">
        <f t="shared" si="562"/>
        <v>0</v>
      </c>
      <c r="BI5668" s="22">
        <f t="shared" si="562"/>
        <v>3.6459999999999999E-3</v>
      </c>
      <c r="BJ5668" s="21"/>
      <c r="BK5668" s="21">
        <v>0</v>
      </c>
      <c r="BL5668" s="22">
        <v>1.0938E-2</v>
      </c>
      <c r="BM5668" s="21"/>
      <c r="BN5668" s="21">
        <f t="shared" si="564"/>
        <v>0</v>
      </c>
      <c r="BO5668" s="22">
        <f t="shared" si="564"/>
        <v>4.3751999999999999E-2</v>
      </c>
      <c r="BP5668" s="21">
        <f t="shared" si="564"/>
        <v>0</v>
      </c>
    </row>
    <row r="5669" spans="1:68" ht="11.1" hidden="1" customHeight="1" outlineLevel="1" collapsed="1" x14ac:dyDescent="0.2">
      <c r="A5669" s="10"/>
      <c r="B5669" s="18"/>
      <c r="C5669" s="18"/>
      <c r="D5669" s="18"/>
      <c r="E5669" s="19" t="s">
        <v>4978</v>
      </c>
      <c r="F5669" s="209">
        <v>17.3</v>
      </c>
      <c r="G5669" s="209">
        <v>7.4889999999999999</v>
      </c>
      <c r="H5669" s="209">
        <v>9.2360000000000007</v>
      </c>
      <c r="I5669" s="240">
        <v>6.7279999999999998</v>
      </c>
      <c r="J5669" s="240"/>
      <c r="K5669" s="20"/>
      <c r="L5669" s="209">
        <v>2.875</v>
      </c>
      <c r="M5669" s="20"/>
      <c r="N5669" s="20"/>
      <c r="O5669" s="209">
        <v>2.423</v>
      </c>
      <c r="P5669" s="209">
        <v>8.9149999999999991</v>
      </c>
      <c r="Q5669" s="209">
        <v>11.09</v>
      </c>
      <c r="R5669" s="209">
        <v>14.667999999999999</v>
      </c>
      <c r="S5669" s="209">
        <v>15.933999999999999</v>
      </c>
      <c r="T5669" s="209">
        <v>15.279</v>
      </c>
      <c r="U5669" s="209">
        <v>21.423999999999999</v>
      </c>
      <c r="V5669" s="209">
        <v>6.851</v>
      </c>
      <c r="W5669" s="209">
        <v>3.6890000000000001</v>
      </c>
      <c r="X5669" s="209">
        <v>0.35099999999999998</v>
      </c>
      <c r="Y5669" s="20"/>
      <c r="Z5669" s="20"/>
      <c r="AA5669" s="20"/>
      <c r="AB5669" s="209">
        <v>7.8360000000000003</v>
      </c>
      <c r="AC5669" s="209">
        <v>10.869</v>
      </c>
      <c r="AD5669" s="209">
        <v>12.481999999999999</v>
      </c>
      <c r="AE5669" s="209">
        <v>14.34</v>
      </c>
      <c r="AF5669" s="209">
        <v>11.726000000000001</v>
      </c>
      <c r="AG5669" s="209">
        <v>9.39</v>
      </c>
      <c r="AH5669" s="209">
        <v>6.2270000000000003</v>
      </c>
      <c r="AI5669" s="209">
        <v>3.875</v>
      </c>
      <c r="AJ5669" s="209">
        <v>9.0999999999999998E-2</v>
      </c>
      <c r="AK5669" s="20"/>
      <c r="AL5669" s="20"/>
      <c r="AM5669" s="209">
        <v>2.0019999999999998</v>
      </c>
      <c r="AN5669" s="209">
        <v>7.4630000000000001</v>
      </c>
      <c r="AO5669" s="209">
        <v>11.698</v>
      </c>
      <c r="AP5669" s="209">
        <v>12.132</v>
      </c>
      <c r="AQ5669" s="209">
        <v>15.007</v>
      </c>
      <c r="AR5669" s="209">
        <v>10.679</v>
      </c>
      <c r="AS5669" s="209">
        <v>10.316000000000001</v>
      </c>
      <c r="AT5669" s="209">
        <v>4.8710000000000004</v>
      </c>
      <c r="AU5669" s="209">
        <v>2.1459999999999999</v>
      </c>
      <c r="AV5669" s="20"/>
      <c r="AW5669" s="20"/>
      <c r="AX5669" s="20"/>
      <c r="AY5669" s="209">
        <v>2.99</v>
      </c>
      <c r="AZ5669" s="209">
        <v>5.1429999999999998</v>
      </c>
      <c r="BA5669" s="209">
        <v>6.6130000000000004</v>
      </c>
      <c r="BB5669" s="21">
        <f t="shared" si="563"/>
        <v>21.423999999999999</v>
      </c>
      <c r="BC5669" s="21">
        <f>BD5669</f>
        <v>28.795698924731184</v>
      </c>
      <c r="BD5669" s="22">
        <f t="shared" si="561"/>
        <v>28.795698924731184</v>
      </c>
      <c r="BE5669" s="21">
        <f>BC5669-BD5669</f>
        <v>0</v>
      </c>
      <c r="BF5669" s="2">
        <v>23</v>
      </c>
      <c r="BG5669" s="10">
        <v>6</v>
      </c>
      <c r="BH5669" s="21">
        <f t="shared" si="562"/>
        <v>2.1423999999999999E-2</v>
      </c>
      <c r="BI5669" s="22">
        <f t="shared" si="562"/>
        <v>2.1423999999999999E-2</v>
      </c>
      <c r="BJ5669" s="21">
        <f>BH5669-BI5669</f>
        <v>0</v>
      </c>
      <c r="BK5669" s="21">
        <v>6.4271999999999996E-2</v>
      </c>
      <c r="BL5669" s="22">
        <v>6.4271999999999996E-2</v>
      </c>
      <c r="BM5669" s="21">
        <v>0</v>
      </c>
      <c r="BN5669" s="21">
        <f t="shared" si="564"/>
        <v>0.25708799999999998</v>
      </c>
      <c r="BO5669" s="22">
        <f t="shared" si="564"/>
        <v>0.25708799999999998</v>
      </c>
      <c r="BP5669" s="21">
        <f t="shared" si="564"/>
        <v>0</v>
      </c>
    </row>
    <row r="5670" spans="1:68" ht="11.1" hidden="1" customHeight="1" outlineLevel="2" x14ac:dyDescent="0.2">
      <c r="A5670" s="10"/>
      <c r="B5670" s="18"/>
      <c r="C5670" s="18"/>
      <c r="D5670" s="18"/>
      <c r="E5670" s="23" t="s">
        <v>4979</v>
      </c>
      <c r="F5670" s="208">
        <v>17.3</v>
      </c>
      <c r="G5670" s="208">
        <v>7.4889999999999999</v>
      </c>
      <c r="H5670" s="208">
        <v>9.2360000000000007</v>
      </c>
      <c r="I5670" s="239">
        <v>6.7279999999999998</v>
      </c>
      <c r="J5670" s="239"/>
      <c r="K5670" s="24"/>
      <c r="L5670" s="208">
        <v>2.875</v>
      </c>
      <c r="M5670" s="24"/>
      <c r="N5670" s="24"/>
      <c r="O5670" s="208">
        <v>2.423</v>
      </c>
      <c r="P5670" s="208">
        <v>8.9149999999999991</v>
      </c>
      <c r="Q5670" s="208">
        <v>11.09</v>
      </c>
      <c r="R5670" s="208">
        <v>14.667999999999999</v>
      </c>
      <c r="S5670" s="208">
        <v>15.933999999999999</v>
      </c>
      <c r="T5670" s="208">
        <v>15.279</v>
      </c>
      <c r="U5670" s="208">
        <v>21.423999999999999</v>
      </c>
      <c r="V5670" s="208">
        <v>6.851</v>
      </c>
      <c r="W5670" s="208">
        <v>3.6890000000000001</v>
      </c>
      <c r="X5670" s="208">
        <v>0.35099999999999998</v>
      </c>
      <c r="Y5670" s="24"/>
      <c r="Z5670" s="24"/>
      <c r="AA5670" s="24"/>
      <c r="AB5670" s="208">
        <v>7.8360000000000003</v>
      </c>
      <c r="AC5670" s="208">
        <v>10.869</v>
      </c>
      <c r="AD5670" s="208">
        <v>12.481999999999999</v>
      </c>
      <c r="AE5670" s="208">
        <v>14.34</v>
      </c>
      <c r="AF5670" s="208">
        <v>11.726000000000001</v>
      </c>
      <c r="AG5670" s="208">
        <v>9.39</v>
      </c>
      <c r="AH5670" s="208">
        <v>6.2270000000000003</v>
      </c>
      <c r="AI5670" s="208">
        <v>3.875</v>
      </c>
      <c r="AJ5670" s="208">
        <v>9.0999999999999998E-2</v>
      </c>
      <c r="AK5670" s="24"/>
      <c r="AL5670" s="24"/>
      <c r="AM5670" s="208">
        <v>2.0019999999999998</v>
      </c>
      <c r="AN5670" s="208">
        <v>7.4630000000000001</v>
      </c>
      <c r="AO5670" s="208">
        <v>11.698</v>
      </c>
      <c r="AP5670" s="208">
        <v>12.132</v>
      </c>
      <c r="AQ5670" s="208">
        <v>15.007</v>
      </c>
      <c r="AR5670" s="208">
        <v>10.679</v>
      </c>
      <c r="AS5670" s="208">
        <v>10.316000000000001</v>
      </c>
      <c r="AT5670" s="208">
        <v>4.8710000000000004</v>
      </c>
      <c r="AU5670" s="208">
        <v>2.1459999999999999</v>
      </c>
      <c r="AV5670" s="24"/>
      <c r="AW5670" s="24"/>
      <c r="AX5670" s="24"/>
      <c r="AY5670" s="208">
        <v>2.99</v>
      </c>
      <c r="AZ5670" s="208">
        <v>5.1429999999999998</v>
      </c>
      <c r="BA5670" s="208">
        <v>6.6130000000000004</v>
      </c>
      <c r="BB5670" s="21">
        <f t="shared" si="563"/>
        <v>21.423999999999999</v>
      </c>
      <c r="BC5670" s="21"/>
      <c r="BD5670" s="22">
        <f t="shared" si="561"/>
        <v>28.795698924731184</v>
      </c>
      <c r="BE5670" s="21"/>
      <c r="BG5670" s="10"/>
      <c r="BH5670" s="21">
        <f t="shared" si="562"/>
        <v>0</v>
      </c>
      <c r="BI5670" s="22">
        <f t="shared" si="562"/>
        <v>2.1423999999999999E-2</v>
      </c>
      <c r="BJ5670" s="21"/>
      <c r="BK5670" s="21">
        <v>0</v>
      </c>
      <c r="BL5670" s="22">
        <v>6.4271999999999996E-2</v>
      </c>
      <c r="BM5670" s="21"/>
      <c r="BN5670" s="21">
        <f t="shared" si="564"/>
        <v>0</v>
      </c>
      <c r="BO5670" s="22">
        <f t="shared" si="564"/>
        <v>0.25708799999999998</v>
      </c>
      <c r="BP5670" s="21">
        <f t="shared" si="564"/>
        <v>0</v>
      </c>
    </row>
    <row r="5671" spans="1:68" ht="11.1" hidden="1" customHeight="1" outlineLevel="1" collapsed="1" x14ac:dyDescent="0.2">
      <c r="A5671" s="10"/>
      <c r="B5671" s="18"/>
      <c r="C5671" s="18"/>
      <c r="D5671" s="18"/>
      <c r="E5671" s="19" t="s">
        <v>4980</v>
      </c>
      <c r="F5671" s="209">
        <v>7.91</v>
      </c>
      <c r="G5671" s="209">
        <v>8.4580000000000002</v>
      </c>
      <c r="H5671" s="209">
        <v>6.6269999999999998</v>
      </c>
      <c r="I5671" s="240">
        <v>5.1580000000000004</v>
      </c>
      <c r="J5671" s="240"/>
      <c r="K5671" s="209">
        <v>2.0870000000000002</v>
      </c>
      <c r="L5671" s="20"/>
      <c r="M5671" s="20"/>
      <c r="N5671" s="20"/>
      <c r="O5671" s="20"/>
      <c r="P5671" s="209">
        <v>5.2729999999999997</v>
      </c>
      <c r="Q5671" s="209">
        <v>8.3949999999999996</v>
      </c>
      <c r="R5671" s="209">
        <v>11.923999999999999</v>
      </c>
      <c r="S5671" s="209">
        <v>2.9969999999999999</v>
      </c>
      <c r="T5671" s="209">
        <v>10.035</v>
      </c>
      <c r="U5671" s="209">
        <v>5.0919999999999996</v>
      </c>
      <c r="V5671" s="209">
        <v>3.3759999999999999</v>
      </c>
      <c r="W5671" s="209">
        <v>1.075</v>
      </c>
      <c r="X5671" s="20"/>
      <c r="Y5671" s="20"/>
      <c r="Z5671" s="20"/>
      <c r="AA5671" s="20"/>
      <c r="AB5671" s="209">
        <v>4.0179999999999998</v>
      </c>
      <c r="AC5671" s="209">
        <v>7.1319999999999997</v>
      </c>
      <c r="AD5671" s="209">
        <v>8.3350000000000009</v>
      </c>
      <c r="AE5671" s="209">
        <v>10.6</v>
      </c>
      <c r="AF5671" s="209">
        <v>7.3339999999999996</v>
      </c>
      <c r="AG5671" s="209">
        <v>4.5490000000000004</v>
      </c>
      <c r="AH5671" s="209">
        <v>3.2509999999999999</v>
      </c>
      <c r="AI5671" s="209">
        <v>1.3640000000000001</v>
      </c>
      <c r="AJ5671" s="20"/>
      <c r="AK5671" s="20"/>
      <c r="AL5671" s="20"/>
      <c r="AM5671" s="209">
        <v>1.6659999999999999</v>
      </c>
      <c r="AN5671" s="209">
        <v>4.1349999999999998</v>
      </c>
      <c r="AO5671" s="209">
        <v>5.9059999999999997</v>
      </c>
      <c r="AP5671" s="209">
        <v>8.7449999999999992</v>
      </c>
      <c r="AQ5671" s="209">
        <v>10.574999999999999</v>
      </c>
      <c r="AR5671" s="209">
        <v>9.11</v>
      </c>
      <c r="AS5671" s="209">
        <v>5.7839999999999998</v>
      </c>
      <c r="AT5671" s="209">
        <v>3.2330000000000001</v>
      </c>
      <c r="AU5671" s="209">
        <v>1.0620000000000001</v>
      </c>
      <c r="AV5671" s="20"/>
      <c r="AW5671" s="20"/>
      <c r="AX5671" s="20"/>
      <c r="AY5671" s="20"/>
      <c r="AZ5671" s="209">
        <v>4.5819999999999999</v>
      </c>
      <c r="BA5671" s="209">
        <v>7.3659999999999997</v>
      </c>
      <c r="BB5671" s="21">
        <f t="shared" si="563"/>
        <v>11.923999999999999</v>
      </c>
      <c r="BC5671" s="21">
        <f>BF5671</f>
        <v>24</v>
      </c>
      <c r="BD5671" s="22">
        <f t="shared" si="561"/>
        <v>16.026881720430108</v>
      </c>
      <c r="BE5671" s="21">
        <f>BC5671-BD5671</f>
        <v>7.9731182795698921</v>
      </c>
      <c r="BF5671" s="2">
        <v>24</v>
      </c>
      <c r="BG5671" s="10">
        <v>6</v>
      </c>
      <c r="BH5671" s="21">
        <f t="shared" si="562"/>
        <v>1.7856E-2</v>
      </c>
      <c r="BI5671" s="22">
        <f t="shared" si="562"/>
        <v>1.1924000000000001E-2</v>
      </c>
      <c r="BJ5671" s="21">
        <f>BH5671-BI5671</f>
        <v>5.9319999999999998E-3</v>
      </c>
      <c r="BK5671" s="21">
        <v>5.3568000000000005E-2</v>
      </c>
      <c r="BL5671" s="22">
        <v>3.5771999999999998E-2</v>
      </c>
      <c r="BM5671" s="21">
        <v>1.7796000000000006E-2</v>
      </c>
      <c r="BN5671" s="21">
        <f t="shared" si="564"/>
        <v>0.21427200000000002</v>
      </c>
      <c r="BO5671" s="22">
        <f t="shared" si="564"/>
        <v>0.14308799999999999</v>
      </c>
      <c r="BP5671" s="21">
        <f t="shared" si="564"/>
        <v>7.1184000000000025E-2</v>
      </c>
    </row>
    <row r="5672" spans="1:68" ht="11.1" hidden="1" customHeight="1" outlineLevel="2" x14ac:dyDescent="0.2">
      <c r="A5672" s="10"/>
      <c r="B5672" s="18"/>
      <c r="C5672" s="18"/>
      <c r="D5672" s="18"/>
      <c r="E5672" s="23" t="s">
        <v>4981</v>
      </c>
      <c r="F5672" s="208">
        <v>7.91</v>
      </c>
      <c r="G5672" s="208">
        <v>8.4580000000000002</v>
      </c>
      <c r="H5672" s="208">
        <v>6.6269999999999998</v>
      </c>
      <c r="I5672" s="239">
        <v>5.1580000000000004</v>
      </c>
      <c r="J5672" s="239"/>
      <c r="K5672" s="208">
        <v>2.0870000000000002</v>
      </c>
      <c r="L5672" s="24"/>
      <c r="M5672" s="24"/>
      <c r="N5672" s="24"/>
      <c r="O5672" s="24"/>
      <c r="P5672" s="208">
        <v>5.2729999999999997</v>
      </c>
      <c r="Q5672" s="208">
        <v>8.3949999999999996</v>
      </c>
      <c r="R5672" s="208">
        <v>11.923999999999999</v>
      </c>
      <c r="S5672" s="208">
        <v>2.9969999999999999</v>
      </c>
      <c r="T5672" s="208">
        <v>10.035</v>
      </c>
      <c r="U5672" s="208">
        <v>5.0919999999999996</v>
      </c>
      <c r="V5672" s="208">
        <v>3.3759999999999999</v>
      </c>
      <c r="W5672" s="208">
        <v>1.075</v>
      </c>
      <c r="X5672" s="24"/>
      <c r="Y5672" s="24"/>
      <c r="Z5672" s="24"/>
      <c r="AA5672" s="24"/>
      <c r="AB5672" s="208">
        <v>4.0179999999999998</v>
      </c>
      <c r="AC5672" s="208">
        <v>7.1319999999999997</v>
      </c>
      <c r="AD5672" s="208">
        <v>8.3350000000000009</v>
      </c>
      <c r="AE5672" s="208">
        <v>10.6</v>
      </c>
      <c r="AF5672" s="208">
        <v>7.3339999999999996</v>
      </c>
      <c r="AG5672" s="208">
        <v>4.5490000000000004</v>
      </c>
      <c r="AH5672" s="208">
        <v>3.2509999999999999</v>
      </c>
      <c r="AI5672" s="208">
        <v>1.3640000000000001</v>
      </c>
      <c r="AJ5672" s="24"/>
      <c r="AK5672" s="24"/>
      <c r="AL5672" s="24"/>
      <c r="AM5672" s="208">
        <v>1.6659999999999999</v>
      </c>
      <c r="AN5672" s="208">
        <v>4.1349999999999998</v>
      </c>
      <c r="AO5672" s="208">
        <v>5.9059999999999997</v>
      </c>
      <c r="AP5672" s="208">
        <v>8.7449999999999992</v>
      </c>
      <c r="AQ5672" s="208">
        <v>10.574999999999999</v>
      </c>
      <c r="AR5672" s="208">
        <v>9.11</v>
      </c>
      <c r="AS5672" s="208">
        <v>5.7839999999999998</v>
      </c>
      <c r="AT5672" s="208">
        <v>3.2330000000000001</v>
      </c>
      <c r="AU5672" s="208">
        <v>1.0620000000000001</v>
      </c>
      <c r="AV5672" s="24"/>
      <c r="AW5672" s="24"/>
      <c r="AX5672" s="24"/>
      <c r="AY5672" s="24"/>
      <c r="AZ5672" s="208">
        <v>4.5819999999999999</v>
      </c>
      <c r="BA5672" s="208">
        <v>7.3659999999999997</v>
      </c>
      <c r="BB5672" s="21">
        <f t="shared" si="563"/>
        <v>11.923999999999999</v>
      </c>
      <c r="BC5672" s="21"/>
      <c r="BD5672" s="22">
        <f t="shared" ref="BD5672:BD5735" si="565">(BB5672/31/24)*1000</f>
        <v>16.026881720430108</v>
      </c>
      <c r="BE5672" s="21"/>
      <c r="BG5672" s="10"/>
      <c r="BH5672" s="21">
        <f t="shared" si="562"/>
        <v>0</v>
      </c>
      <c r="BI5672" s="22">
        <f t="shared" si="562"/>
        <v>1.1924000000000001E-2</v>
      </c>
      <c r="BJ5672" s="21"/>
      <c r="BK5672" s="21">
        <v>0</v>
      </c>
      <c r="BL5672" s="22">
        <v>3.5771999999999998E-2</v>
      </c>
      <c r="BM5672" s="21"/>
      <c r="BN5672" s="21">
        <f t="shared" si="564"/>
        <v>0</v>
      </c>
      <c r="BO5672" s="22">
        <f t="shared" si="564"/>
        <v>0.14308799999999999</v>
      </c>
      <c r="BP5672" s="21">
        <f t="shared" si="564"/>
        <v>0</v>
      </c>
    </row>
    <row r="5673" spans="1:68" ht="11.1" hidden="1" customHeight="1" outlineLevel="1" collapsed="1" x14ac:dyDescent="0.2">
      <c r="A5673" s="10"/>
      <c r="B5673" s="18"/>
      <c r="C5673" s="18"/>
      <c r="D5673" s="18"/>
      <c r="E5673" s="19" t="s">
        <v>4982</v>
      </c>
      <c r="F5673" s="209">
        <v>1.337</v>
      </c>
      <c r="G5673" s="209">
        <v>1.3260000000000001</v>
      </c>
      <c r="H5673" s="209">
        <v>1.337</v>
      </c>
      <c r="I5673" s="240">
        <v>1.4450000000000001</v>
      </c>
      <c r="J5673" s="240"/>
      <c r="K5673" s="209">
        <v>1.4550000000000001</v>
      </c>
      <c r="L5673" s="209">
        <v>1.4550000000000001</v>
      </c>
      <c r="M5673" s="209">
        <v>1.4339999999999999</v>
      </c>
      <c r="N5673" s="209">
        <v>1.423</v>
      </c>
      <c r="O5673" s="209">
        <v>1.498</v>
      </c>
      <c r="P5673" s="209">
        <v>1.5089999999999999</v>
      </c>
      <c r="Q5673" s="209">
        <v>1.498</v>
      </c>
      <c r="R5673" s="209">
        <v>1.498</v>
      </c>
      <c r="S5673" s="209">
        <v>1.498</v>
      </c>
      <c r="T5673" s="209">
        <v>1.498</v>
      </c>
      <c r="U5673" s="209">
        <v>1.488</v>
      </c>
      <c r="V5673" s="209">
        <v>1.488</v>
      </c>
      <c r="W5673" s="209">
        <v>1.488</v>
      </c>
      <c r="X5673" s="209">
        <v>1.498</v>
      </c>
      <c r="Y5673" s="209">
        <v>1.498</v>
      </c>
      <c r="Z5673" s="209">
        <v>1.498</v>
      </c>
      <c r="AA5673" s="209">
        <v>1.52</v>
      </c>
      <c r="AB5673" s="209">
        <v>1.4450000000000001</v>
      </c>
      <c r="AC5673" s="209">
        <v>1.4450000000000001</v>
      </c>
      <c r="AD5673" s="209">
        <v>1.4450000000000001</v>
      </c>
      <c r="AE5673" s="209">
        <v>1.4450000000000001</v>
      </c>
      <c r="AF5673" s="209">
        <v>1.4450000000000001</v>
      </c>
      <c r="AG5673" s="209">
        <v>1.4450000000000001</v>
      </c>
      <c r="AH5673" s="209">
        <v>1.4450000000000001</v>
      </c>
      <c r="AI5673" s="209">
        <v>1.4450000000000001</v>
      </c>
      <c r="AJ5673" s="209">
        <v>1.4450000000000001</v>
      </c>
      <c r="AK5673" s="209">
        <v>1.353</v>
      </c>
      <c r="AL5673" s="209">
        <v>1.331</v>
      </c>
      <c r="AM5673" s="209">
        <v>1.304</v>
      </c>
      <c r="AN5673" s="209">
        <v>1.401</v>
      </c>
      <c r="AO5673" s="209">
        <v>1.401</v>
      </c>
      <c r="AP5673" s="209">
        <v>1.401</v>
      </c>
      <c r="AQ5673" s="209">
        <v>1.401</v>
      </c>
      <c r="AR5673" s="209">
        <v>1.401</v>
      </c>
      <c r="AS5673" s="209">
        <v>1.38</v>
      </c>
      <c r="AT5673" s="209">
        <v>1.3580000000000001</v>
      </c>
      <c r="AU5673" s="209">
        <v>1.3580000000000001</v>
      </c>
      <c r="AV5673" s="209">
        <v>1.3580000000000001</v>
      </c>
      <c r="AW5673" s="209">
        <v>1.3580000000000001</v>
      </c>
      <c r="AX5673" s="20"/>
      <c r="AY5673" s="20"/>
      <c r="AZ5673" s="20"/>
      <c r="BA5673" s="20"/>
      <c r="BB5673" s="21">
        <f t="shared" si="563"/>
        <v>1.52</v>
      </c>
      <c r="BC5673" s="21">
        <f>BF5673</f>
        <v>16.5</v>
      </c>
      <c r="BD5673" s="22">
        <f t="shared" si="565"/>
        <v>2.0430107526881724</v>
      </c>
      <c r="BE5673" s="21">
        <f>BC5673-BD5673</f>
        <v>14.456989247311828</v>
      </c>
      <c r="BF5673" s="2">
        <v>16.5</v>
      </c>
      <c r="BG5673" s="10"/>
      <c r="BH5673" s="21">
        <f t="shared" si="562"/>
        <v>1.2276E-2</v>
      </c>
      <c r="BI5673" s="22">
        <f t="shared" si="562"/>
        <v>1.5200000000000005E-3</v>
      </c>
      <c r="BJ5673" s="21">
        <f>BH5673-BI5673</f>
        <v>1.0756E-2</v>
      </c>
      <c r="BK5673" s="21">
        <v>3.6828E-2</v>
      </c>
      <c r="BL5673" s="22">
        <v>4.5600000000000016E-3</v>
      </c>
      <c r="BM5673" s="21">
        <v>3.2267999999999998E-2</v>
      </c>
      <c r="BN5673" s="21">
        <f t="shared" si="564"/>
        <v>0.147312</v>
      </c>
      <c r="BO5673" s="22">
        <f t="shared" si="564"/>
        <v>1.8240000000000006E-2</v>
      </c>
      <c r="BP5673" s="21">
        <f t="shared" si="564"/>
        <v>0.12907199999999999</v>
      </c>
    </row>
    <row r="5674" spans="1:68" ht="11.1" hidden="1" customHeight="1" outlineLevel="2" x14ac:dyDescent="0.2">
      <c r="A5674" s="10"/>
      <c r="B5674" s="18"/>
      <c r="C5674" s="18"/>
      <c r="D5674" s="18"/>
      <c r="E5674" s="23"/>
      <c r="F5674" s="208">
        <v>1.337</v>
      </c>
      <c r="G5674" s="208">
        <v>1.3260000000000001</v>
      </c>
      <c r="H5674" s="208">
        <v>1.337</v>
      </c>
      <c r="I5674" s="239">
        <v>1.4450000000000001</v>
      </c>
      <c r="J5674" s="239"/>
      <c r="K5674" s="208">
        <v>1.4550000000000001</v>
      </c>
      <c r="L5674" s="208">
        <v>1.4550000000000001</v>
      </c>
      <c r="M5674" s="208">
        <v>1.4339999999999999</v>
      </c>
      <c r="N5674" s="208">
        <v>1.423</v>
      </c>
      <c r="O5674" s="208">
        <v>1.498</v>
      </c>
      <c r="P5674" s="208">
        <v>1.5089999999999999</v>
      </c>
      <c r="Q5674" s="208">
        <v>1.498</v>
      </c>
      <c r="R5674" s="208">
        <v>1.498</v>
      </c>
      <c r="S5674" s="208">
        <v>1.498</v>
      </c>
      <c r="T5674" s="208">
        <v>1.498</v>
      </c>
      <c r="U5674" s="208">
        <v>1.488</v>
      </c>
      <c r="V5674" s="208">
        <v>1.488</v>
      </c>
      <c r="W5674" s="208">
        <v>1.488</v>
      </c>
      <c r="X5674" s="208">
        <v>1.498</v>
      </c>
      <c r="Y5674" s="208">
        <v>1.498</v>
      </c>
      <c r="Z5674" s="208">
        <v>1.498</v>
      </c>
      <c r="AA5674" s="208">
        <v>1.52</v>
      </c>
      <c r="AB5674" s="208">
        <v>1.4450000000000001</v>
      </c>
      <c r="AC5674" s="208">
        <v>1.4450000000000001</v>
      </c>
      <c r="AD5674" s="208">
        <v>1.4450000000000001</v>
      </c>
      <c r="AE5674" s="208">
        <v>1.4450000000000001</v>
      </c>
      <c r="AF5674" s="208">
        <v>1.4450000000000001</v>
      </c>
      <c r="AG5674" s="208">
        <v>1.4450000000000001</v>
      </c>
      <c r="AH5674" s="208">
        <v>1.4450000000000001</v>
      </c>
      <c r="AI5674" s="208">
        <v>1.4450000000000001</v>
      </c>
      <c r="AJ5674" s="208">
        <v>1.4450000000000001</v>
      </c>
      <c r="AK5674" s="208">
        <v>1.353</v>
      </c>
      <c r="AL5674" s="208">
        <v>1.331</v>
      </c>
      <c r="AM5674" s="208">
        <v>1.304</v>
      </c>
      <c r="AN5674" s="208">
        <v>1.401</v>
      </c>
      <c r="AO5674" s="208">
        <v>1.401</v>
      </c>
      <c r="AP5674" s="208">
        <v>1.401</v>
      </c>
      <c r="AQ5674" s="208">
        <v>1.401</v>
      </c>
      <c r="AR5674" s="208">
        <v>1.401</v>
      </c>
      <c r="AS5674" s="208">
        <v>1.38</v>
      </c>
      <c r="AT5674" s="208">
        <v>1.3580000000000001</v>
      </c>
      <c r="AU5674" s="208">
        <v>1.3580000000000001</v>
      </c>
      <c r="AV5674" s="208">
        <v>1.3580000000000001</v>
      </c>
      <c r="AW5674" s="208">
        <v>1.3580000000000001</v>
      </c>
      <c r="AX5674" s="24"/>
      <c r="AY5674" s="24"/>
      <c r="AZ5674" s="24"/>
      <c r="BA5674" s="24"/>
      <c r="BB5674" s="21">
        <f t="shared" si="563"/>
        <v>1.52</v>
      </c>
      <c r="BC5674" s="21"/>
      <c r="BD5674" s="22">
        <f t="shared" si="565"/>
        <v>2.0430107526881724</v>
      </c>
      <c r="BE5674" s="21"/>
      <c r="BG5674" s="10"/>
      <c r="BH5674" s="21">
        <f t="shared" si="562"/>
        <v>0</v>
      </c>
      <c r="BI5674" s="22">
        <f t="shared" si="562"/>
        <v>1.5200000000000005E-3</v>
      </c>
      <c r="BJ5674" s="21"/>
      <c r="BK5674" s="21">
        <v>0</v>
      </c>
      <c r="BL5674" s="22">
        <v>4.5600000000000016E-3</v>
      </c>
      <c r="BM5674" s="21"/>
      <c r="BN5674" s="21">
        <f t="shared" si="564"/>
        <v>0</v>
      </c>
      <c r="BO5674" s="22">
        <f t="shared" si="564"/>
        <v>1.8240000000000006E-2</v>
      </c>
      <c r="BP5674" s="21">
        <f t="shared" si="564"/>
        <v>0</v>
      </c>
    </row>
    <row r="5675" spans="1:68" ht="11.1" hidden="1" customHeight="1" outlineLevel="1" collapsed="1" x14ac:dyDescent="0.2">
      <c r="A5675" s="10"/>
      <c r="B5675" s="18"/>
      <c r="C5675" s="18"/>
      <c r="D5675" s="18"/>
      <c r="E5675" s="19" t="s">
        <v>4983</v>
      </c>
      <c r="F5675" s="209">
        <v>6.8000000000000005E-2</v>
      </c>
      <c r="G5675" s="209">
        <v>7.0000000000000007E-2</v>
      </c>
      <c r="H5675" s="209">
        <v>0.40899999999999997</v>
      </c>
      <c r="I5675" s="240">
        <v>7.2999999999999995E-2</v>
      </c>
      <c r="J5675" s="240"/>
      <c r="K5675" s="209">
        <v>0.11899999999999999</v>
      </c>
      <c r="L5675" s="209">
        <v>0.21299999999999999</v>
      </c>
      <c r="M5675" s="209">
        <v>6.6000000000000003E-2</v>
      </c>
      <c r="N5675" s="209">
        <v>0.13200000000000001</v>
      </c>
      <c r="O5675" s="209">
        <v>0.129</v>
      </c>
      <c r="P5675" s="209">
        <v>0.157</v>
      </c>
      <c r="Q5675" s="209">
        <v>0.06</v>
      </c>
      <c r="R5675" s="209">
        <v>1.0999999999999999E-2</v>
      </c>
      <c r="S5675" s="209">
        <v>0.14299999999999999</v>
      </c>
      <c r="T5675" s="209">
        <v>7.3999999999999996E-2</v>
      </c>
      <c r="U5675" s="209">
        <v>0.36799999999999999</v>
      </c>
      <c r="V5675" s="209">
        <v>0.36799999999999999</v>
      </c>
      <c r="W5675" s="209">
        <v>0.159</v>
      </c>
      <c r="X5675" s="209">
        <v>1.0999999999999999E-2</v>
      </c>
      <c r="Y5675" s="209">
        <v>0.161</v>
      </c>
      <c r="Z5675" s="209">
        <v>1.0999999999999999E-2</v>
      </c>
      <c r="AA5675" s="209">
        <v>1.0999999999999999E-2</v>
      </c>
      <c r="AB5675" s="209">
        <v>1.0999999999999999E-2</v>
      </c>
      <c r="AC5675" s="209">
        <v>0.187</v>
      </c>
      <c r="AD5675" s="209">
        <v>0.187</v>
      </c>
      <c r="AE5675" s="209">
        <v>0.224</v>
      </c>
      <c r="AF5675" s="209">
        <v>0.36599999999999999</v>
      </c>
      <c r="AG5675" s="209">
        <v>0.25800000000000001</v>
      </c>
      <c r="AH5675" s="209">
        <v>0.11799999999999999</v>
      </c>
      <c r="AI5675" s="209">
        <v>0.128</v>
      </c>
      <c r="AJ5675" s="209">
        <v>0.13800000000000001</v>
      </c>
      <c r="AK5675" s="209">
        <v>0.108</v>
      </c>
      <c r="AL5675" s="209">
        <v>0.13800000000000001</v>
      </c>
      <c r="AM5675" s="209">
        <v>0.19</v>
      </c>
      <c r="AN5675" s="209">
        <v>0.16500000000000001</v>
      </c>
      <c r="AO5675" s="209">
        <v>0.16500000000000001</v>
      </c>
      <c r="AP5675" s="209">
        <v>0.16500000000000001</v>
      </c>
      <c r="AQ5675" s="209">
        <v>0.16500000000000001</v>
      </c>
      <c r="AR5675" s="209">
        <v>0.16500000000000001</v>
      </c>
      <c r="AS5675" s="209">
        <v>0.16500000000000001</v>
      </c>
      <c r="AT5675" s="209">
        <v>0.16500000000000001</v>
      </c>
      <c r="AU5675" s="209">
        <v>0.16500000000000001</v>
      </c>
      <c r="AV5675" s="209">
        <v>0.16500000000000001</v>
      </c>
      <c r="AW5675" s="209">
        <v>0.16500000000000001</v>
      </c>
      <c r="AX5675" s="209">
        <v>0.16500000000000001</v>
      </c>
      <c r="AY5675" s="209">
        <v>0.16500000000000001</v>
      </c>
      <c r="AZ5675" s="209">
        <v>0.16500000000000001</v>
      </c>
      <c r="BA5675" s="209">
        <v>6.5000000000000002E-2</v>
      </c>
      <c r="BB5675" s="21">
        <f t="shared" si="563"/>
        <v>0.40899999999999997</v>
      </c>
      <c r="BC5675" s="21">
        <f>BF5675</f>
        <v>5.14</v>
      </c>
      <c r="BD5675" s="22">
        <f t="shared" si="565"/>
        <v>0.54973118279569899</v>
      </c>
      <c r="BE5675" s="21">
        <f>BC5675-BD5675</f>
        <v>4.5902688172043007</v>
      </c>
      <c r="BF5675" s="2">
        <v>5.14</v>
      </c>
      <c r="BG5675" s="10"/>
      <c r="BH5675" s="21">
        <f t="shared" si="562"/>
        <v>3.8241599999999992E-3</v>
      </c>
      <c r="BI5675" s="22">
        <f t="shared" si="562"/>
        <v>4.0900000000000008E-4</v>
      </c>
      <c r="BJ5675" s="21">
        <f>BH5675-BI5675</f>
        <v>3.4151599999999991E-3</v>
      </c>
      <c r="BK5675" s="21">
        <v>1.1472479999999997E-2</v>
      </c>
      <c r="BL5675" s="22">
        <v>1.2270000000000002E-3</v>
      </c>
      <c r="BM5675" s="21">
        <v>1.0245479999999996E-2</v>
      </c>
      <c r="BN5675" s="21">
        <f t="shared" si="564"/>
        <v>4.5889919999999987E-2</v>
      </c>
      <c r="BO5675" s="22">
        <f t="shared" si="564"/>
        <v>4.9080000000000009E-3</v>
      </c>
      <c r="BP5675" s="21">
        <f t="shared" si="564"/>
        <v>4.0981919999999984E-2</v>
      </c>
    </row>
    <row r="5676" spans="1:68" ht="11.1" hidden="1" customHeight="1" outlineLevel="2" x14ac:dyDescent="0.2">
      <c r="A5676" s="10"/>
      <c r="B5676" s="18"/>
      <c r="C5676" s="18"/>
      <c r="D5676" s="18"/>
      <c r="E5676" s="23"/>
      <c r="F5676" s="208">
        <v>6.8000000000000005E-2</v>
      </c>
      <c r="G5676" s="208">
        <v>7.0000000000000007E-2</v>
      </c>
      <c r="H5676" s="208">
        <v>0.40899999999999997</v>
      </c>
      <c r="I5676" s="239">
        <v>7.2999999999999995E-2</v>
      </c>
      <c r="J5676" s="239"/>
      <c r="K5676" s="208">
        <v>0.11899999999999999</v>
      </c>
      <c r="L5676" s="208">
        <v>0.21299999999999999</v>
      </c>
      <c r="M5676" s="208">
        <v>6.6000000000000003E-2</v>
      </c>
      <c r="N5676" s="208">
        <v>0.13200000000000001</v>
      </c>
      <c r="O5676" s="208">
        <v>0.129</v>
      </c>
      <c r="P5676" s="208">
        <v>0.157</v>
      </c>
      <c r="Q5676" s="208">
        <v>0.06</v>
      </c>
      <c r="R5676" s="208">
        <v>1.0999999999999999E-2</v>
      </c>
      <c r="S5676" s="208">
        <v>0.14299999999999999</v>
      </c>
      <c r="T5676" s="208">
        <v>7.3999999999999996E-2</v>
      </c>
      <c r="U5676" s="208">
        <v>0.36799999999999999</v>
      </c>
      <c r="V5676" s="208">
        <v>0.36799999999999999</v>
      </c>
      <c r="W5676" s="208">
        <v>0.159</v>
      </c>
      <c r="X5676" s="208">
        <v>1.0999999999999999E-2</v>
      </c>
      <c r="Y5676" s="208">
        <v>0.161</v>
      </c>
      <c r="Z5676" s="208">
        <v>1.0999999999999999E-2</v>
      </c>
      <c r="AA5676" s="208">
        <v>1.0999999999999999E-2</v>
      </c>
      <c r="AB5676" s="208">
        <v>1.0999999999999999E-2</v>
      </c>
      <c r="AC5676" s="208">
        <v>0.187</v>
      </c>
      <c r="AD5676" s="208">
        <v>0.187</v>
      </c>
      <c r="AE5676" s="208">
        <v>0.224</v>
      </c>
      <c r="AF5676" s="208">
        <v>0.36599999999999999</v>
      </c>
      <c r="AG5676" s="208">
        <v>0.25800000000000001</v>
      </c>
      <c r="AH5676" s="208">
        <v>0.11799999999999999</v>
      </c>
      <c r="AI5676" s="208">
        <v>0.128</v>
      </c>
      <c r="AJ5676" s="208">
        <v>0.13800000000000001</v>
      </c>
      <c r="AK5676" s="208">
        <v>0.108</v>
      </c>
      <c r="AL5676" s="208">
        <v>0.13800000000000001</v>
      </c>
      <c r="AM5676" s="208">
        <v>0.19</v>
      </c>
      <c r="AN5676" s="208">
        <v>0.16500000000000001</v>
      </c>
      <c r="AO5676" s="208">
        <v>0.16500000000000001</v>
      </c>
      <c r="AP5676" s="208">
        <v>0.16500000000000001</v>
      </c>
      <c r="AQ5676" s="208">
        <v>0.16500000000000001</v>
      </c>
      <c r="AR5676" s="208">
        <v>0.16500000000000001</v>
      </c>
      <c r="AS5676" s="208">
        <v>0.16500000000000001</v>
      </c>
      <c r="AT5676" s="208">
        <v>0.16500000000000001</v>
      </c>
      <c r="AU5676" s="208">
        <v>0.16500000000000001</v>
      </c>
      <c r="AV5676" s="208">
        <v>0.16500000000000001</v>
      </c>
      <c r="AW5676" s="208">
        <v>0.16500000000000001</v>
      </c>
      <c r="AX5676" s="208">
        <v>0.16500000000000001</v>
      </c>
      <c r="AY5676" s="208">
        <v>0.16500000000000001</v>
      </c>
      <c r="AZ5676" s="208">
        <v>0.16500000000000001</v>
      </c>
      <c r="BA5676" s="208">
        <v>6.5000000000000002E-2</v>
      </c>
      <c r="BB5676" s="21">
        <f t="shared" si="563"/>
        <v>0.40899999999999997</v>
      </c>
      <c r="BC5676" s="21"/>
      <c r="BD5676" s="22">
        <f t="shared" si="565"/>
        <v>0.54973118279569899</v>
      </c>
      <c r="BE5676" s="21"/>
      <c r="BG5676" s="10"/>
      <c r="BH5676" s="21">
        <f t="shared" si="562"/>
        <v>0</v>
      </c>
      <c r="BI5676" s="22">
        <f t="shared" si="562"/>
        <v>4.0900000000000008E-4</v>
      </c>
      <c r="BJ5676" s="21"/>
      <c r="BK5676" s="21">
        <v>0</v>
      </c>
      <c r="BL5676" s="22">
        <v>1.2270000000000002E-3</v>
      </c>
      <c r="BM5676" s="21"/>
      <c r="BN5676" s="21">
        <f t="shared" si="564"/>
        <v>0</v>
      </c>
      <c r="BO5676" s="22">
        <f t="shared" si="564"/>
        <v>4.9080000000000009E-3</v>
      </c>
      <c r="BP5676" s="21">
        <f t="shared" si="564"/>
        <v>0</v>
      </c>
    </row>
    <row r="5677" spans="1:68" ht="11.1" hidden="1" customHeight="1" outlineLevel="1" collapsed="1" x14ac:dyDescent="0.2">
      <c r="A5677" s="10"/>
      <c r="B5677" s="18"/>
      <c r="C5677" s="18"/>
      <c r="D5677" s="18"/>
      <c r="E5677" s="19" t="s">
        <v>4984</v>
      </c>
      <c r="F5677" s="209">
        <v>3</v>
      </c>
      <c r="G5677" s="20"/>
      <c r="H5677" s="209">
        <v>4.2069999999999999</v>
      </c>
      <c r="I5677" s="240">
        <v>4.0910000000000002</v>
      </c>
      <c r="J5677" s="240"/>
      <c r="K5677" s="20"/>
      <c r="L5677" s="20"/>
      <c r="M5677" s="20"/>
      <c r="N5677" s="20"/>
      <c r="O5677" s="20"/>
      <c r="P5677" s="209">
        <v>2.4209999999999998</v>
      </c>
      <c r="Q5677" s="20"/>
      <c r="R5677" s="209">
        <v>2.4180000000000001</v>
      </c>
      <c r="S5677" s="209">
        <v>5.6239999999999997</v>
      </c>
      <c r="T5677" s="209">
        <v>2.1</v>
      </c>
      <c r="U5677" s="209">
        <v>3.2890000000000001</v>
      </c>
      <c r="V5677" s="209">
        <v>0.76600000000000001</v>
      </c>
      <c r="W5677" s="20"/>
      <c r="X5677" s="20"/>
      <c r="Y5677" s="20"/>
      <c r="Z5677" s="20"/>
      <c r="AA5677" s="20"/>
      <c r="AB5677" s="20"/>
      <c r="AC5677" s="209">
        <v>4.3579999999999997</v>
      </c>
      <c r="AD5677" s="209">
        <v>4.54</v>
      </c>
      <c r="AE5677" s="209">
        <v>2.758</v>
      </c>
      <c r="AF5677" s="209">
        <v>3.4950000000000001</v>
      </c>
      <c r="AG5677" s="209">
        <v>4.5380000000000003</v>
      </c>
      <c r="AH5677" s="209">
        <v>4.3899999999999997</v>
      </c>
      <c r="AI5677" s="209">
        <v>4.5380000000000003</v>
      </c>
      <c r="AJ5677" s="20"/>
      <c r="AK5677" s="20"/>
      <c r="AL5677" s="20"/>
      <c r="AM5677" s="20"/>
      <c r="AN5677" s="20"/>
      <c r="AO5677" s="20"/>
      <c r="AP5677" s="20"/>
      <c r="AQ5677" s="20"/>
      <c r="AR5677" s="20"/>
      <c r="AS5677" s="20"/>
      <c r="AT5677" s="20"/>
      <c r="AU5677" s="20"/>
      <c r="AV5677" s="20"/>
      <c r="AW5677" s="20"/>
      <c r="AX5677" s="20"/>
      <c r="AY5677" s="20"/>
      <c r="AZ5677" s="20"/>
      <c r="BA5677" s="20"/>
      <c r="BB5677" s="21">
        <f t="shared" si="563"/>
        <v>5.6239999999999997</v>
      </c>
      <c r="BC5677" s="21">
        <f>BD5677</f>
        <v>7.5591397849462361</v>
      </c>
      <c r="BD5677" s="22">
        <f t="shared" si="565"/>
        <v>7.5591397849462361</v>
      </c>
      <c r="BE5677" s="21">
        <f>BC5677-BD5677</f>
        <v>0</v>
      </c>
      <c r="BF5677" s="66">
        <v>7.3</v>
      </c>
      <c r="BG5677" s="10">
        <v>6</v>
      </c>
      <c r="BH5677" s="21">
        <f t="shared" ref="BH5677:BI5740" si="566">(BC5677*24*31/1000000)</f>
        <v>5.6239999999999997E-3</v>
      </c>
      <c r="BI5677" s="22">
        <f t="shared" si="566"/>
        <v>5.6239999999999997E-3</v>
      </c>
      <c r="BJ5677" s="21">
        <f>BH5677-BI5677</f>
        <v>0</v>
      </c>
      <c r="BK5677" s="21">
        <v>1.6871999999999998E-2</v>
      </c>
      <c r="BL5677" s="22">
        <v>1.6871999999999998E-2</v>
      </c>
      <c r="BM5677" s="21">
        <v>0</v>
      </c>
      <c r="BN5677" s="21">
        <f t="shared" si="564"/>
        <v>6.7487999999999992E-2</v>
      </c>
      <c r="BO5677" s="22">
        <f t="shared" si="564"/>
        <v>6.7487999999999992E-2</v>
      </c>
      <c r="BP5677" s="21">
        <f t="shared" si="564"/>
        <v>0</v>
      </c>
    </row>
    <row r="5678" spans="1:68" ht="11.1" hidden="1" customHeight="1" outlineLevel="2" x14ac:dyDescent="0.2">
      <c r="A5678" s="10"/>
      <c r="B5678" s="18"/>
      <c r="C5678" s="18"/>
      <c r="D5678" s="18"/>
      <c r="E5678" s="23" t="s">
        <v>4985</v>
      </c>
      <c r="F5678" s="208">
        <v>3</v>
      </c>
      <c r="G5678" s="24"/>
      <c r="H5678" s="208">
        <v>4.2069999999999999</v>
      </c>
      <c r="I5678" s="239">
        <v>4.0910000000000002</v>
      </c>
      <c r="J5678" s="239"/>
      <c r="K5678" s="24"/>
      <c r="L5678" s="24"/>
      <c r="M5678" s="24"/>
      <c r="N5678" s="24"/>
      <c r="O5678" s="24"/>
      <c r="P5678" s="208">
        <v>2.4209999999999998</v>
      </c>
      <c r="Q5678" s="24"/>
      <c r="R5678" s="208">
        <v>2.4180000000000001</v>
      </c>
      <c r="S5678" s="208">
        <v>5.6239999999999997</v>
      </c>
      <c r="T5678" s="208">
        <v>2.1</v>
      </c>
      <c r="U5678" s="208">
        <v>3.2890000000000001</v>
      </c>
      <c r="V5678" s="208">
        <v>0.76600000000000001</v>
      </c>
      <c r="W5678" s="24"/>
      <c r="X5678" s="24"/>
      <c r="Y5678" s="24"/>
      <c r="Z5678" s="24"/>
      <c r="AA5678" s="24"/>
      <c r="AB5678" s="24"/>
      <c r="AC5678" s="208">
        <v>4.3579999999999997</v>
      </c>
      <c r="AD5678" s="208">
        <v>4.54</v>
      </c>
      <c r="AE5678" s="208">
        <v>2.758</v>
      </c>
      <c r="AF5678" s="208">
        <v>3.4950000000000001</v>
      </c>
      <c r="AG5678" s="208">
        <v>4.5380000000000003</v>
      </c>
      <c r="AH5678" s="208">
        <v>4.3899999999999997</v>
      </c>
      <c r="AI5678" s="208">
        <v>4.5380000000000003</v>
      </c>
      <c r="AJ5678" s="24"/>
      <c r="AK5678" s="24"/>
      <c r="AL5678" s="24"/>
      <c r="AM5678" s="24"/>
      <c r="AN5678" s="24"/>
      <c r="AO5678" s="24"/>
      <c r="AP5678" s="24"/>
      <c r="AQ5678" s="24"/>
      <c r="AR5678" s="24"/>
      <c r="AS5678" s="24"/>
      <c r="AT5678" s="24"/>
      <c r="AU5678" s="24"/>
      <c r="AV5678" s="24"/>
      <c r="AW5678" s="24"/>
      <c r="AX5678" s="24"/>
      <c r="AY5678" s="24"/>
      <c r="AZ5678" s="24"/>
      <c r="BA5678" s="24"/>
      <c r="BB5678" s="21">
        <f t="shared" si="563"/>
        <v>5.6239999999999997</v>
      </c>
      <c r="BC5678" s="21"/>
      <c r="BD5678" s="22">
        <f t="shared" si="565"/>
        <v>7.5591397849462361</v>
      </c>
      <c r="BE5678" s="21"/>
      <c r="BG5678" s="10"/>
      <c r="BH5678" s="21">
        <f t="shared" si="566"/>
        <v>0</v>
      </c>
      <c r="BI5678" s="22">
        <f t="shared" si="566"/>
        <v>5.6239999999999997E-3</v>
      </c>
      <c r="BJ5678" s="21"/>
      <c r="BK5678" s="21">
        <v>0</v>
      </c>
      <c r="BL5678" s="22">
        <v>1.6871999999999998E-2</v>
      </c>
      <c r="BM5678" s="21"/>
      <c r="BN5678" s="21">
        <f t="shared" si="564"/>
        <v>0</v>
      </c>
      <c r="BO5678" s="22">
        <f t="shared" si="564"/>
        <v>6.7487999999999992E-2</v>
      </c>
      <c r="BP5678" s="21">
        <f t="shared" si="564"/>
        <v>0</v>
      </c>
    </row>
    <row r="5679" spans="1:68" ht="11.1" hidden="1" customHeight="1" outlineLevel="1" collapsed="1" x14ac:dyDescent="0.2">
      <c r="A5679" s="10"/>
      <c r="B5679" s="18"/>
      <c r="C5679" s="18"/>
      <c r="D5679" s="18"/>
      <c r="E5679" s="19" t="s">
        <v>4986</v>
      </c>
      <c r="F5679" s="209">
        <v>0.23</v>
      </c>
      <c r="G5679" s="209">
        <v>2.1339999999999999</v>
      </c>
      <c r="H5679" s="209">
        <v>0.46800000000000003</v>
      </c>
      <c r="I5679" s="240">
        <v>0.626</v>
      </c>
      <c r="J5679" s="240"/>
      <c r="K5679" s="209">
        <v>0.30499999999999999</v>
      </c>
      <c r="L5679" s="209">
        <v>0.27200000000000002</v>
      </c>
      <c r="M5679" s="209">
        <v>1.032</v>
      </c>
      <c r="N5679" s="209">
        <v>0.56299999999999994</v>
      </c>
      <c r="O5679" s="209">
        <v>0.371</v>
      </c>
      <c r="P5679" s="209">
        <v>0.40699999999999997</v>
      </c>
      <c r="Q5679" s="209">
        <v>0.378</v>
      </c>
      <c r="R5679" s="209">
        <v>0.40600000000000003</v>
      </c>
      <c r="S5679" s="209">
        <v>1.0529999999999999</v>
      </c>
      <c r="T5679" s="209">
        <v>0.60599999999999998</v>
      </c>
      <c r="U5679" s="209">
        <v>0.35699999999999998</v>
      </c>
      <c r="V5679" s="209">
        <v>0.36</v>
      </c>
      <c r="W5679" s="209">
        <v>0.40600000000000003</v>
      </c>
      <c r="X5679" s="209">
        <v>0.85699999999999998</v>
      </c>
      <c r="Y5679" s="209">
        <v>0.77300000000000002</v>
      </c>
      <c r="Z5679" s="209">
        <v>0.32400000000000001</v>
      </c>
      <c r="AA5679" s="209">
        <v>0.78900000000000003</v>
      </c>
      <c r="AB5679" s="209">
        <v>0.36399999999999999</v>
      </c>
      <c r="AC5679" s="209">
        <v>0.30399999999999999</v>
      </c>
      <c r="AD5679" s="209">
        <v>0.77100000000000002</v>
      </c>
      <c r="AE5679" s="209">
        <v>0.60499999999999998</v>
      </c>
      <c r="AF5679" s="209">
        <v>0.46300000000000002</v>
      </c>
      <c r="AG5679" s="209">
        <v>0.26100000000000001</v>
      </c>
      <c r="AH5679" s="209">
        <v>0.26100000000000001</v>
      </c>
      <c r="AI5679" s="209">
        <v>0.26100000000000001</v>
      </c>
      <c r="AJ5679" s="209">
        <v>0.33100000000000002</v>
      </c>
      <c r="AK5679" s="209">
        <v>0.193</v>
      </c>
      <c r="AL5679" s="209">
        <v>0.48699999999999999</v>
      </c>
      <c r="AM5679" s="209">
        <v>0.32100000000000001</v>
      </c>
      <c r="AN5679" s="209">
        <v>0.2</v>
      </c>
      <c r="AO5679" s="209">
        <v>0.2</v>
      </c>
      <c r="AP5679" s="209">
        <v>0.2</v>
      </c>
      <c r="AQ5679" s="209">
        <v>0.2</v>
      </c>
      <c r="AR5679" s="209">
        <v>0.81200000000000006</v>
      </c>
      <c r="AS5679" s="209">
        <v>0.41</v>
      </c>
      <c r="AT5679" s="209">
        <v>0.497</v>
      </c>
      <c r="AU5679" s="209">
        <v>0.47399999999999998</v>
      </c>
      <c r="AV5679" s="209">
        <v>0.41699999999999998</v>
      </c>
      <c r="AW5679" s="209">
        <v>0.2</v>
      </c>
      <c r="AX5679" s="209">
        <v>0.2</v>
      </c>
      <c r="AY5679" s="209">
        <v>0.22500000000000001</v>
      </c>
      <c r="AZ5679" s="209">
        <v>0.41799999999999998</v>
      </c>
      <c r="BA5679" s="209">
        <v>0.26300000000000001</v>
      </c>
      <c r="BB5679" s="21">
        <f t="shared" ref="BB5679:BB5741" si="567">MAX(F5679:BA5679)</f>
        <v>2.1339999999999999</v>
      </c>
      <c r="BC5679" s="21">
        <f>BF5679</f>
        <v>23.5</v>
      </c>
      <c r="BD5679" s="22">
        <f t="shared" si="565"/>
        <v>2.868279569892473</v>
      </c>
      <c r="BE5679" s="21">
        <f>BC5679-BD5679</f>
        <v>20.631720430107528</v>
      </c>
      <c r="BF5679" s="2">
        <v>23.5</v>
      </c>
      <c r="BG5679" s="10"/>
      <c r="BH5679" s="21">
        <f t="shared" si="566"/>
        <v>1.7484E-2</v>
      </c>
      <c r="BI5679" s="22">
        <f t="shared" si="566"/>
        <v>2.134E-3</v>
      </c>
      <c r="BJ5679" s="21">
        <f>BH5679-BI5679</f>
        <v>1.5349999999999999E-2</v>
      </c>
      <c r="BK5679" s="21">
        <v>5.2451999999999999E-2</v>
      </c>
      <c r="BL5679" s="22">
        <v>6.4019999999999997E-3</v>
      </c>
      <c r="BM5679" s="21">
        <v>4.6050000000000001E-2</v>
      </c>
      <c r="BN5679" s="21">
        <f t="shared" si="564"/>
        <v>0.20980799999999999</v>
      </c>
      <c r="BO5679" s="22">
        <f t="shared" si="564"/>
        <v>2.5607999999999999E-2</v>
      </c>
      <c r="BP5679" s="21">
        <f t="shared" si="564"/>
        <v>0.1842</v>
      </c>
    </row>
    <row r="5680" spans="1:68" ht="11.1" hidden="1" customHeight="1" outlineLevel="2" x14ac:dyDescent="0.2">
      <c r="A5680" s="10"/>
      <c r="B5680" s="18"/>
      <c r="C5680" s="18"/>
      <c r="D5680" s="18"/>
      <c r="E5680" s="23"/>
      <c r="F5680" s="208">
        <v>0.23</v>
      </c>
      <c r="G5680" s="208">
        <v>2.1339999999999999</v>
      </c>
      <c r="H5680" s="208">
        <v>0.46800000000000003</v>
      </c>
      <c r="I5680" s="239">
        <v>0.626</v>
      </c>
      <c r="J5680" s="239"/>
      <c r="K5680" s="208">
        <v>0.30499999999999999</v>
      </c>
      <c r="L5680" s="208">
        <v>0.27200000000000002</v>
      </c>
      <c r="M5680" s="208">
        <v>1.032</v>
      </c>
      <c r="N5680" s="208">
        <v>0.56299999999999994</v>
      </c>
      <c r="O5680" s="208">
        <v>0.371</v>
      </c>
      <c r="P5680" s="208">
        <v>0.40699999999999997</v>
      </c>
      <c r="Q5680" s="208">
        <v>0.378</v>
      </c>
      <c r="R5680" s="208">
        <v>0.40600000000000003</v>
      </c>
      <c r="S5680" s="208">
        <v>1.0529999999999999</v>
      </c>
      <c r="T5680" s="208">
        <v>0.60599999999999998</v>
      </c>
      <c r="U5680" s="208">
        <v>0.35699999999999998</v>
      </c>
      <c r="V5680" s="208">
        <v>0.36</v>
      </c>
      <c r="W5680" s="208">
        <v>0.40600000000000003</v>
      </c>
      <c r="X5680" s="208">
        <v>0.85699999999999998</v>
      </c>
      <c r="Y5680" s="208">
        <v>0.77300000000000002</v>
      </c>
      <c r="Z5680" s="208">
        <v>0.32400000000000001</v>
      </c>
      <c r="AA5680" s="208">
        <v>0.78900000000000003</v>
      </c>
      <c r="AB5680" s="208">
        <v>0.36399999999999999</v>
      </c>
      <c r="AC5680" s="208">
        <v>0.30399999999999999</v>
      </c>
      <c r="AD5680" s="208">
        <v>0.77100000000000002</v>
      </c>
      <c r="AE5680" s="208">
        <v>0.60499999999999998</v>
      </c>
      <c r="AF5680" s="208">
        <v>0.46300000000000002</v>
      </c>
      <c r="AG5680" s="208">
        <v>0.26100000000000001</v>
      </c>
      <c r="AH5680" s="208">
        <v>0.26100000000000001</v>
      </c>
      <c r="AI5680" s="208">
        <v>0.26100000000000001</v>
      </c>
      <c r="AJ5680" s="208">
        <v>0.33100000000000002</v>
      </c>
      <c r="AK5680" s="208">
        <v>0.193</v>
      </c>
      <c r="AL5680" s="208">
        <v>0.48699999999999999</v>
      </c>
      <c r="AM5680" s="208">
        <v>0.32100000000000001</v>
      </c>
      <c r="AN5680" s="208">
        <v>0.2</v>
      </c>
      <c r="AO5680" s="208">
        <v>0.2</v>
      </c>
      <c r="AP5680" s="208">
        <v>0.2</v>
      </c>
      <c r="AQ5680" s="208">
        <v>0.2</v>
      </c>
      <c r="AR5680" s="208">
        <v>0.81200000000000006</v>
      </c>
      <c r="AS5680" s="208">
        <v>0.41</v>
      </c>
      <c r="AT5680" s="208">
        <v>0.497</v>
      </c>
      <c r="AU5680" s="208">
        <v>0.47399999999999998</v>
      </c>
      <c r="AV5680" s="208">
        <v>0.41699999999999998</v>
      </c>
      <c r="AW5680" s="208">
        <v>0.2</v>
      </c>
      <c r="AX5680" s="208">
        <v>0.2</v>
      </c>
      <c r="AY5680" s="208">
        <v>0.22500000000000001</v>
      </c>
      <c r="AZ5680" s="208">
        <v>0.41799999999999998</v>
      </c>
      <c r="BA5680" s="208">
        <v>0.26300000000000001</v>
      </c>
      <c r="BB5680" s="21">
        <f t="shared" si="567"/>
        <v>2.1339999999999999</v>
      </c>
      <c r="BC5680" s="21"/>
      <c r="BD5680" s="22">
        <f t="shared" si="565"/>
        <v>2.868279569892473</v>
      </c>
      <c r="BE5680" s="21"/>
      <c r="BG5680" s="10"/>
      <c r="BH5680" s="21">
        <f t="shared" si="566"/>
        <v>0</v>
      </c>
      <c r="BI5680" s="22">
        <f t="shared" si="566"/>
        <v>2.134E-3</v>
      </c>
      <c r="BJ5680" s="21"/>
      <c r="BK5680" s="21">
        <v>0</v>
      </c>
      <c r="BL5680" s="22">
        <v>6.4019999999999997E-3</v>
      </c>
      <c r="BM5680" s="21"/>
      <c r="BN5680" s="21">
        <f t="shared" si="564"/>
        <v>0</v>
      </c>
      <c r="BO5680" s="22">
        <f t="shared" si="564"/>
        <v>2.5607999999999999E-2</v>
      </c>
      <c r="BP5680" s="21">
        <f t="shared" si="564"/>
        <v>0</v>
      </c>
    </row>
    <row r="5681" spans="1:68" ht="11.1" hidden="1" customHeight="1" outlineLevel="1" collapsed="1" x14ac:dyDescent="0.2">
      <c r="A5681" s="10"/>
      <c r="B5681" s="18"/>
      <c r="C5681" s="18"/>
      <c r="D5681" s="18"/>
      <c r="E5681" s="19" t="s">
        <v>4987</v>
      </c>
      <c r="F5681" s="20"/>
      <c r="G5681" s="209">
        <v>0.12</v>
      </c>
      <c r="H5681" s="20"/>
      <c r="I5681" s="20"/>
      <c r="J5681" s="20"/>
      <c r="K5681" s="209">
        <v>0.14399999999999999</v>
      </c>
      <c r="L5681" s="20"/>
      <c r="M5681" s="20"/>
      <c r="N5681" s="20"/>
      <c r="O5681" s="20"/>
      <c r="P5681" s="209">
        <v>0.11899999999999999</v>
      </c>
      <c r="Q5681" s="20"/>
      <c r="R5681" s="209">
        <v>0.27900000000000003</v>
      </c>
      <c r="S5681" s="20"/>
      <c r="T5681" s="209">
        <v>0.154</v>
      </c>
      <c r="U5681" s="209">
        <v>6.0000000000000001E-3</v>
      </c>
      <c r="V5681" s="20"/>
      <c r="W5681" s="20"/>
      <c r="X5681" s="20"/>
      <c r="Y5681" s="20"/>
      <c r="Z5681" s="20"/>
      <c r="AA5681" s="20"/>
      <c r="AB5681" s="20"/>
      <c r="AC5681" s="20"/>
      <c r="AD5681" s="20"/>
      <c r="AE5681" s="209">
        <v>0.55500000000000005</v>
      </c>
      <c r="AF5681" s="209">
        <v>0.10299999999999999</v>
      </c>
      <c r="AG5681" s="20"/>
      <c r="AH5681" s="20"/>
      <c r="AI5681" s="20"/>
      <c r="AJ5681" s="20"/>
      <c r="AK5681" s="20"/>
      <c r="AL5681" s="20"/>
      <c r="AM5681" s="20"/>
      <c r="AN5681" s="20"/>
      <c r="AO5681" s="20"/>
      <c r="AP5681" s="20"/>
      <c r="AQ5681" s="209">
        <v>0.31900000000000001</v>
      </c>
      <c r="AR5681" s="209">
        <v>0.43</v>
      </c>
      <c r="AS5681" s="209">
        <v>4.0000000000000001E-3</v>
      </c>
      <c r="AT5681" s="20"/>
      <c r="AU5681" s="20"/>
      <c r="AV5681" s="20"/>
      <c r="AW5681" s="20"/>
      <c r="AX5681" s="20"/>
      <c r="AY5681" s="20"/>
      <c r="AZ5681" s="20"/>
      <c r="BA5681" s="20"/>
      <c r="BB5681" s="56">
        <f>BB5682+BB5683</f>
        <v>0.69900000000000007</v>
      </c>
      <c r="BC5681" s="21">
        <f>BF5681</f>
        <v>375</v>
      </c>
      <c r="BD5681" s="22">
        <f t="shared" si="565"/>
        <v>0.93951612903225812</v>
      </c>
      <c r="BE5681" s="21">
        <f>BC5681-BD5681</f>
        <v>374.06048387096774</v>
      </c>
      <c r="BF5681" s="2">
        <v>375</v>
      </c>
      <c r="BG5681" s="10">
        <v>6</v>
      </c>
      <c r="BH5681" s="21">
        <f t="shared" si="566"/>
        <v>0.27900000000000003</v>
      </c>
      <c r="BI5681" s="22">
        <f t="shared" si="566"/>
        <v>6.9900000000000008E-4</v>
      </c>
      <c r="BJ5681" s="21">
        <f>BH5681-BI5681</f>
        <v>0.27830100000000002</v>
      </c>
      <c r="BK5681" s="21">
        <v>0.83700000000000008</v>
      </c>
      <c r="BL5681" s="22">
        <v>2.0970000000000003E-3</v>
      </c>
      <c r="BM5681" s="21">
        <v>0.83490300000000006</v>
      </c>
      <c r="BN5681" s="21">
        <f t="shared" si="564"/>
        <v>3.3480000000000003</v>
      </c>
      <c r="BO5681" s="22">
        <f t="shared" si="564"/>
        <v>8.3880000000000014E-3</v>
      </c>
      <c r="BP5681" s="21">
        <f t="shared" si="564"/>
        <v>3.3396120000000002</v>
      </c>
    </row>
    <row r="5682" spans="1:68" ht="11.1" hidden="1" customHeight="1" outlineLevel="2" x14ac:dyDescent="0.2">
      <c r="A5682" s="10"/>
      <c r="B5682" s="18"/>
      <c r="C5682" s="18"/>
      <c r="D5682" s="18"/>
      <c r="E5682" s="23" t="s">
        <v>4988</v>
      </c>
      <c r="F5682" s="24"/>
      <c r="G5682" s="208">
        <v>0.12</v>
      </c>
      <c r="H5682" s="24"/>
      <c r="I5682" s="24"/>
      <c r="J5682" s="24"/>
      <c r="K5682" s="208">
        <v>0.14399999999999999</v>
      </c>
      <c r="L5682" s="24"/>
      <c r="M5682" s="24"/>
      <c r="N5682" s="24"/>
      <c r="O5682" s="24"/>
      <c r="P5682" s="24"/>
      <c r="Q5682" s="24"/>
      <c r="R5682" s="24"/>
      <c r="S5682" s="24"/>
      <c r="T5682" s="24"/>
      <c r="U5682" s="24"/>
      <c r="V5682" s="24"/>
      <c r="W5682" s="24"/>
      <c r="X5682" s="24"/>
      <c r="Y5682" s="24"/>
      <c r="Z5682" s="24"/>
      <c r="AA5682" s="24"/>
      <c r="AB5682" s="24"/>
      <c r="AC5682" s="24"/>
      <c r="AD5682" s="24"/>
      <c r="AE5682" s="24"/>
      <c r="AF5682" s="24"/>
      <c r="AG5682" s="24"/>
      <c r="AH5682" s="24"/>
      <c r="AI5682" s="24"/>
      <c r="AJ5682" s="24"/>
      <c r="AK5682" s="24"/>
      <c r="AL5682" s="24"/>
      <c r="AM5682" s="24"/>
      <c r="AN5682" s="24"/>
      <c r="AO5682" s="24"/>
      <c r="AP5682" s="24"/>
      <c r="AQ5682" s="24"/>
      <c r="AR5682" s="24"/>
      <c r="AS5682" s="24"/>
      <c r="AT5682" s="24"/>
      <c r="AU5682" s="24"/>
      <c r="AV5682" s="24"/>
      <c r="AW5682" s="24"/>
      <c r="AX5682" s="24"/>
      <c r="AY5682" s="24"/>
      <c r="AZ5682" s="24"/>
      <c r="BA5682" s="24"/>
      <c r="BB5682" s="21">
        <f t="shared" si="567"/>
        <v>0.14399999999999999</v>
      </c>
      <c r="BC5682" s="21"/>
      <c r="BD5682" s="22">
        <f t="shared" si="565"/>
        <v>0.19354838709677419</v>
      </c>
      <c r="BE5682" s="21"/>
      <c r="BG5682" s="10"/>
      <c r="BH5682" s="21">
        <f t="shared" si="566"/>
        <v>0</v>
      </c>
      <c r="BI5682" s="22">
        <f t="shared" si="566"/>
        <v>1.4399999999999998E-4</v>
      </c>
      <c r="BJ5682" s="21"/>
      <c r="BK5682" s="21">
        <v>0</v>
      </c>
      <c r="BL5682" s="22">
        <v>4.3199999999999993E-4</v>
      </c>
      <c r="BM5682" s="21"/>
      <c r="BN5682" s="21">
        <f t="shared" si="564"/>
        <v>0</v>
      </c>
      <c r="BO5682" s="22">
        <f t="shared" si="564"/>
        <v>1.7279999999999997E-3</v>
      </c>
      <c r="BP5682" s="21">
        <f t="shared" si="564"/>
        <v>0</v>
      </c>
    </row>
    <row r="5683" spans="1:68" ht="11.1" hidden="1" customHeight="1" outlineLevel="2" x14ac:dyDescent="0.2">
      <c r="A5683" s="10"/>
      <c r="B5683" s="18"/>
      <c r="C5683" s="18"/>
      <c r="D5683" s="18"/>
      <c r="E5683" s="23" t="s">
        <v>4989</v>
      </c>
      <c r="F5683" s="24"/>
      <c r="G5683" s="24"/>
      <c r="H5683" s="24"/>
      <c r="I5683" s="24"/>
      <c r="J5683" s="24"/>
      <c r="K5683" s="24"/>
      <c r="L5683" s="24"/>
      <c r="M5683" s="24"/>
      <c r="N5683" s="24"/>
      <c r="O5683" s="24"/>
      <c r="P5683" s="24"/>
      <c r="Q5683" s="24"/>
      <c r="R5683" s="208">
        <v>0.27900000000000003</v>
      </c>
      <c r="S5683" s="24"/>
      <c r="T5683" s="208">
        <v>0.154</v>
      </c>
      <c r="U5683" s="208">
        <v>6.0000000000000001E-3</v>
      </c>
      <c r="V5683" s="24"/>
      <c r="W5683" s="24"/>
      <c r="X5683" s="24"/>
      <c r="Y5683" s="24"/>
      <c r="Z5683" s="24"/>
      <c r="AA5683" s="24"/>
      <c r="AB5683" s="24"/>
      <c r="AC5683" s="24"/>
      <c r="AD5683" s="24"/>
      <c r="AE5683" s="208">
        <v>0.55500000000000005</v>
      </c>
      <c r="AF5683" s="208">
        <v>0.10299999999999999</v>
      </c>
      <c r="AG5683" s="24"/>
      <c r="AH5683" s="24"/>
      <c r="AI5683" s="24"/>
      <c r="AJ5683" s="24"/>
      <c r="AK5683" s="24"/>
      <c r="AL5683" s="24"/>
      <c r="AM5683" s="24"/>
      <c r="AN5683" s="24"/>
      <c r="AO5683" s="24"/>
      <c r="AP5683" s="24"/>
      <c r="AQ5683" s="208">
        <v>0.31900000000000001</v>
      </c>
      <c r="AR5683" s="208">
        <v>0.43</v>
      </c>
      <c r="AS5683" s="208">
        <v>4.0000000000000001E-3</v>
      </c>
      <c r="AT5683" s="24"/>
      <c r="AU5683" s="24"/>
      <c r="AV5683" s="24"/>
      <c r="AW5683" s="24"/>
      <c r="AX5683" s="24"/>
      <c r="AY5683" s="24"/>
      <c r="AZ5683" s="24"/>
      <c r="BA5683" s="24"/>
      <c r="BB5683" s="21">
        <f t="shared" si="567"/>
        <v>0.55500000000000005</v>
      </c>
      <c r="BC5683" s="21"/>
      <c r="BD5683" s="22">
        <f t="shared" si="565"/>
        <v>0.74596774193548399</v>
      </c>
      <c r="BE5683" s="21"/>
      <c r="BG5683" s="10"/>
      <c r="BH5683" s="21">
        <f t="shared" si="566"/>
        <v>0</v>
      </c>
      <c r="BI5683" s="22">
        <f t="shared" si="566"/>
        <v>5.5500000000000015E-4</v>
      </c>
      <c r="BJ5683" s="21"/>
      <c r="BK5683" s="21">
        <v>0</v>
      </c>
      <c r="BL5683" s="22">
        <v>1.6650000000000005E-3</v>
      </c>
      <c r="BM5683" s="21"/>
      <c r="BN5683" s="21">
        <f t="shared" si="564"/>
        <v>0</v>
      </c>
      <c r="BO5683" s="22">
        <f t="shared" si="564"/>
        <v>6.6600000000000019E-3</v>
      </c>
      <c r="BP5683" s="21">
        <f t="shared" si="564"/>
        <v>0</v>
      </c>
    </row>
    <row r="5684" spans="1:68" ht="11.1" hidden="1" customHeight="1" outlineLevel="1" collapsed="1" x14ac:dyDescent="0.2">
      <c r="A5684" s="10"/>
      <c r="B5684" s="18"/>
      <c r="C5684" s="18"/>
      <c r="D5684" s="18"/>
      <c r="E5684" s="19" t="s">
        <v>4990</v>
      </c>
      <c r="F5684" s="20"/>
      <c r="G5684" s="20"/>
      <c r="H5684" s="20"/>
      <c r="I5684" s="20"/>
      <c r="J5684" s="20"/>
      <c r="K5684" s="20"/>
      <c r="L5684" s="20"/>
      <c r="M5684" s="20"/>
      <c r="N5684" s="20"/>
      <c r="O5684" s="20"/>
      <c r="P5684" s="20"/>
      <c r="Q5684" s="20"/>
      <c r="R5684" s="20"/>
      <c r="S5684" s="20"/>
      <c r="T5684" s="20"/>
      <c r="U5684" s="209">
        <v>3.8370000000000002</v>
      </c>
      <c r="V5684" s="20"/>
      <c r="W5684" s="209">
        <v>1.7370000000000001</v>
      </c>
      <c r="X5684" s="20"/>
      <c r="Y5684" s="20"/>
      <c r="Z5684" s="209">
        <v>0.152</v>
      </c>
      <c r="AA5684" s="209">
        <v>0.26400000000000001</v>
      </c>
      <c r="AB5684" s="209">
        <v>1.2370000000000001</v>
      </c>
      <c r="AC5684" s="209">
        <v>2.4550000000000001</v>
      </c>
      <c r="AD5684" s="209">
        <v>2.9409999999999998</v>
      </c>
      <c r="AE5684" s="209">
        <v>3.4430000000000001</v>
      </c>
      <c r="AF5684" s="209">
        <v>2.746</v>
      </c>
      <c r="AG5684" s="209">
        <v>2.052</v>
      </c>
      <c r="AH5684" s="209">
        <v>1.163</v>
      </c>
      <c r="AI5684" s="209">
        <v>0.749</v>
      </c>
      <c r="AJ5684" s="20"/>
      <c r="AK5684" s="20"/>
      <c r="AL5684" s="20"/>
      <c r="AM5684" s="209">
        <v>0.39400000000000002</v>
      </c>
      <c r="AN5684" s="209">
        <v>1.238</v>
      </c>
      <c r="AO5684" s="209">
        <v>2.4780000000000002</v>
      </c>
      <c r="AP5684" s="209">
        <v>3.2930000000000001</v>
      </c>
      <c r="AQ5684" s="209">
        <v>3.27</v>
      </c>
      <c r="AR5684" s="209">
        <v>3.2440000000000002</v>
      </c>
      <c r="AS5684" s="209">
        <v>2.3370000000000002</v>
      </c>
      <c r="AT5684" s="209">
        <v>1.448</v>
      </c>
      <c r="AU5684" s="209">
        <v>1.0720000000000001</v>
      </c>
      <c r="AV5684" s="20"/>
      <c r="AW5684" s="20"/>
      <c r="AX5684" s="20"/>
      <c r="AY5684" s="209">
        <v>0.77600000000000002</v>
      </c>
      <c r="AZ5684" s="209">
        <v>1.252</v>
      </c>
      <c r="BA5684" s="209">
        <v>2.8170000000000002</v>
      </c>
      <c r="BB5684" s="21">
        <f t="shared" si="567"/>
        <v>3.8370000000000002</v>
      </c>
      <c r="BC5684" s="21">
        <f>BF5684</f>
        <v>9</v>
      </c>
      <c r="BD5684" s="22">
        <f t="shared" si="565"/>
        <v>5.157258064516129</v>
      </c>
      <c r="BE5684" s="21">
        <f>BC5684-BD5684</f>
        <v>3.842741935483871</v>
      </c>
      <c r="BF5684" s="2">
        <v>9</v>
      </c>
      <c r="BG5684" s="10">
        <v>6</v>
      </c>
      <c r="BH5684" s="21">
        <f t="shared" si="566"/>
        <v>6.6959999999999997E-3</v>
      </c>
      <c r="BI5684" s="22">
        <f t="shared" si="566"/>
        <v>3.8370000000000001E-3</v>
      </c>
      <c r="BJ5684" s="21">
        <f>BH5684-BI5684</f>
        <v>2.8589999999999996E-3</v>
      </c>
      <c r="BK5684" s="21">
        <v>2.0087999999999998E-2</v>
      </c>
      <c r="BL5684" s="22">
        <v>1.1511E-2</v>
      </c>
      <c r="BM5684" s="21">
        <v>8.5769999999999978E-3</v>
      </c>
      <c r="BN5684" s="21">
        <f t="shared" si="564"/>
        <v>8.0351999999999993E-2</v>
      </c>
      <c r="BO5684" s="22">
        <f t="shared" si="564"/>
        <v>4.6044000000000002E-2</v>
      </c>
      <c r="BP5684" s="21">
        <f t="shared" si="564"/>
        <v>3.4307999999999991E-2</v>
      </c>
    </row>
    <row r="5685" spans="1:68" ht="11.1" hidden="1" customHeight="1" outlineLevel="2" x14ac:dyDescent="0.2">
      <c r="A5685" s="10"/>
      <c r="B5685" s="18"/>
      <c r="C5685" s="18"/>
      <c r="D5685" s="18"/>
      <c r="E5685" s="23" t="s">
        <v>4991</v>
      </c>
      <c r="F5685" s="24"/>
      <c r="G5685" s="24"/>
      <c r="H5685" s="24"/>
      <c r="I5685" s="24"/>
      <c r="J5685" s="24"/>
      <c r="K5685" s="24"/>
      <c r="L5685" s="24"/>
      <c r="M5685" s="24"/>
      <c r="N5685" s="24"/>
      <c r="O5685" s="24"/>
      <c r="P5685" s="24"/>
      <c r="Q5685" s="24"/>
      <c r="R5685" s="24"/>
      <c r="S5685" s="24"/>
      <c r="T5685" s="24"/>
      <c r="U5685" s="208">
        <v>3.8370000000000002</v>
      </c>
      <c r="V5685" s="24"/>
      <c r="W5685" s="208">
        <v>1.7370000000000001</v>
      </c>
      <c r="X5685" s="24"/>
      <c r="Y5685" s="24"/>
      <c r="Z5685" s="208">
        <v>0.152</v>
      </c>
      <c r="AA5685" s="208">
        <v>0.26400000000000001</v>
      </c>
      <c r="AB5685" s="208">
        <v>1.2370000000000001</v>
      </c>
      <c r="AC5685" s="208">
        <v>2.4550000000000001</v>
      </c>
      <c r="AD5685" s="208">
        <v>2.9409999999999998</v>
      </c>
      <c r="AE5685" s="208">
        <v>3.4430000000000001</v>
      </c>
      <c r="AF5685" s="208">
        <v>2.746</v>
      </c>
      <c r="AG5685" s="208">
        <v>2.052</v>
      </c>
      <c r="AH5685" s="208">
        <v>1.163</v>
      </c>
      <c r="AI5685" s="208">
        <v>0.749</v>
      </c>
      <c r="AJ5685" s="24"/>
      <c r="AK5685" s="24"/>
      <c r="AL5685" s="24"/>
      <c r="AM5685" s="208">
        <v>0.39400000000000002</v>
      </c>
      <c r="AN5685" s="208">
        <v>1.238</v>
      </c>
      <c r="AO5685" s="208">
        <v>2.4780000000000002</v>
      </c>
      <c r="AP5685" s="208">
        <v>3.2930000000000001</v>
      </c>
      <c r="AQ5685" s="208">
        <v>3.27</v>
      </c>
      <c r="AR5685" s="208">
        <v>3.2440000000000002</v>
      </c>
      <c r="AS5685" s="208">
        <v>2.3370000000000002</v>
      </c>
      <c r="AT5685" s="208">
        <v>1.448</v>
      </c>
      <c r="AU5685" s="208">
        <v>1.0720000000000001</v>
      </c>
      <c r="AV5685" s="24"/>
      <c r="AW5685" s="24"/>
      <c r="AX5685" s="24"/>
      <c r="AY5685" s="208">
        <v>0.77600000000000002</v>
      </c>
      <c r="AZ5685" s="208">
        <v>1.252</v>
      </c>
      <c r="BA5685" s="208">
        <v>2.8170000000000002</v>
      </c>
      <c r="BB5685" s="21">
        <f t="shared" si="567"/>
        <v>3.8370000000000002</v>
      </c>
      <c r="BC5685" s="21"/>
      <c r="BD5685" s="22">
        <f t="shared" si="565"/>
        <v>5.157258064516129</v>
      </c>
      <c r="BE5685" s="21"/>
      <c r="BG5685" s="10"/>
      <c r="BH5685" s="21">
        <f t="shared" si="566"/>
        <v>0</v>
      </c>
      <c r="BI5685" s="22">
        <f t="shared" si="566"/>
        <v>3.8370000000000001E-3</v>
      </c>
      <c r="BJ5685" s="21"/>
      <c r="BK5685" s="21">
        <v>0</v>
      </c>
      <c r="BL5685" s="22">
        <v>1.1511E-2</v>
      </c>
      <c r="BM5685" s="21"/>
      <c r="BN5685" s="21">
        <f t="shared" si="564"/>
        <v>0</v>
      </c>
      <c r="BO5685" s="22">
        <f t="shared" si="564"/>
        <v>4.6044000000000002E-2</v>
      </c>
      <c r="BP5685" s="21">
        <f t="shared" si="564"/>
        <v>0</v>
      </c>
    </row>
    <row r="5686" spans="1:68" ht="11.1" hidden="1" customHeight="1" outlineLevel="1" collapsed="1" x14ac:dyDescent="0.2">
      <c r="A5686" s="10"/>
      <c r="B5686" s="18"/>
      <c r="C5686" s="18"/>
      <c r="D5686" s="18"/>
      <c r="E5686" s="19" t="s">
        <v>4992</v>
      </c>
      <c r="F5686" s="20"/>
      <c r="G5686" s="20"/>
      <c r="H5686" s="20"/>
      <c r="I5686" s="20"/>
      <c r="J5686" s="20"/>
      <c r="K5686" s="20"/>
      <c r="L5686" s="20"/>
      <c r="M5686" s="20"/>
      <c r="N5686" s="20"/>
      <c r="O5686" s="20"/>
      <c r="P5686" s="20"/>
      <c r="Q5686" s="20"/>
      <c r="R5686" s="20"/>
      <c r="S5686" s="20"/>
      <c r="T5686" s="20"/>
      <c r="U5686" s="20"/>
      <c r="V5686" s="20"/>
      <c r="W5686" s="20"/>
      <c r="X5686" s="20"/>
      <c r="Y5686" s="20"/>
      <c r="Z5686" s="20"/>
      <c r="AA5686" s="20"/>
      <c r="AB5686" s="20"/>
      <c r="AC5686" s="20"/>
      <c r="AD5686" s="20"/>
      <c r="AE5686" s="20"/>
      <c r="AF5686" s="20"/>
      <c r="AG5686" s="20"/>
      <c r="AH5686" s="20"/>
      <c r="AI5686" s="20"/>
      <c r="AJ5686" s="20"/>
      <c r="AK5686" s="20"/>
      <c r="AL5686" s="20"/>
      <c r="AM5686" s="20"/>
      <c r="AN5686" s="20"/>
      <c r="AO5686" s="20"/>
      <c r="AP5686" s="20"/>
      <c r="AQ5686" s="20"/>
      <c r="AR5686" s="20"/>
      <c r="AS5686" s="20"/>
      <c r="AT5686" s="20"/>
      <c r="AU5686" s="209">
        <v>3.149</v>
      </c>
      <c r="AV5686" s="20"/>
      <c r="AW5686" s="20"/>
      <c r="AX5686" s="20"/>
      <c r="AY5686" s="209">
        <v>2.8319999999999999</v>
      </c>
      <c r="AZ5686" s="209">
        <v>5.0540000000000003</v>
      </c>
      <c r="BA5686" s="209">
        <v>8.4339999999999993</v>
      </c>
      <c r="BB5686" s="21">
        <f t="shared" si="567"/>
        <v>8.4339999999999993</v>
      </c>
      <c r="BC5686" s="21">
        <f>BF5686</f>
        <v>18</v>
      </c>
      <c r="BD5686" s="22">
        <f t="shared" si="565"/>
        <v>11.336021505376342</v>
      </c>
      <c r="BE5686" s="21">
        <f>BC5686-BD5686</f>
        <v>6.6639784946236578</v>
      </c>
      <c r="BF5686" s="66">
        <v>18</v>
      </c>
      <c r="BG5686" s="10">
        <v>6</v>
      </c>
      <c r="BH5686" s="21">
        <f t="shared" si="566"/>
        <v>1.3391999999999999E-2</v>
      </c>
      <c r="BI5686" s="22">
        <f t="shared" si="566"/>
        <v>8.4339999999999988E-3</v>
      </c>
      <c r="BJ5686" s="21">
        <f>BH5686-BI5686</f>
        <v>4.9580000000000006E-3</v>
      </c>
      <c r="BK5686" s="21">
        <v>4.0175999999999996E-2</v>
      </c>
      <c r="BL5686" s="22">
        <v>2.5301999999999998E-2</v>
      </c>
      <c r="BM5686" s="21">
        <v>1.4873999999999998E-2</v>
      </c>
      <c r="BN5686" s="21">
        <f t="shared" si="564"/>
        <v>0.16070399999999999</v>
      </c>
      <c r="BO5686" s="22">
        <f t="shared" si="564"/>
        <v>0.10120799999999999</v>
      </c>
      <c r="BP5686" s="21">
        <f t="shared" si="564"/>
        <v>5.9495999999999993E-2</v>
      </c>
    </row>
    <row r="5687" spans="1:68" ht="11.1" hidden="1" customHeight="1" outlineLevel="2" x14ac:dyDescent="0.2">
      <c r="A5687" s="10"/>
      <c r="B5687" s="18"/>
      <c r="C5687" s="18"/>
      <c r="D5687" s="18"/>
      <c r="E5687" s="23" t="s">
        <v>4993</v>
      </c>
      <c r="F5687" s="24"/>
      <c r="G5687" s="24"/>
      <c r="H5687" s="24"/>
      <c r="I5687" s="24"/>
      <c r="J5687" s="24"/>
      <c r="K5687" s="24"/>
      <c r="L5687" s="24"/>
      <c r="M5687" s="24"/>
      <c r="N5687" s="24"/>
      <c r="O5687" s="24"/>
      <c r="P5687" s="24"/>
      <c r="Q5687" s="24"/>
      <c r="R5687" s="24"/>
      <c r="S5687" s="24"/>
      <c r="T5687" s="24"/>
      <c r="U5687" s="24"/>
      <c r="V5687" s="24"/>
      <c r="W5687" s="24"/>
      <c r="X5687" s="24"/>
      <c r="Y5687" s="24"/>
      <c r="Z5687" s="24"/>
      <c r="AA5687" s="24"/>
      <c r="AB5687" s="24"/>
      <c r="AC5687" s="24"/>
      <c r="AD5687" s="24"/>
      <c r="AE5687" s="24"/>
      <c r="AF5687" s="24"/>
      <c r="AG5687" s="24"/>
      <c r="AH5687" s="24"/>
      <c r="AI5687" s="24"/>
      <c r="AJ5687" s="24"/>
      <c r="AK5687" s="24"/>
      <c r="AL5687" s="24"/>
      <c r="AM5687" s="24"/>
      <c r="AN5687" s="24"/>
      <c r="AO5687" s="24"/>
      <c r="AP5687" s="24"/>
      <c r="AQ5687" s="24"/>
      <c r="AR5687" s="24"/>
      <c r="AS5687" s="24"/>
      <c r="AT5687" s="24"/>
      <c r="AU5687" s="208">
        <v>3.149</v>
      </c>
      <c r="AV5687" s="24"/>
      <c r="AW5687" s="24"/>
      <c r="AX5687" s="24"/>
      <c r="AY5687" s="208">
        <v>2.8319999999999999</v>
      </c>
      <c r="AZ5687" s="208">
        <v>5.0540000000000003</v>
      </c>
      <c r="BA5687" s="208">
        <v>8.4339999999999993</v>
      </c>
      <c r="BB5687" s="21">
        <f t="shared" si="567"/>
        <v>8.4339999999999993</v>
      </c>
      <c r="BC5687" s="21"/>
      <c r="BD5687" s="22">
        <f t="shared" si="565"/>
        <v>11.336021505376342</v>
      </c>
      <c r="BE5687" s="21"/>
      <c r="BG5687" s="10"/>
      <c r="BH5687" s="21">
        <f t="shared" si="566"/>
        <v>0</v>
      </c>
      <c r="BI5687" s="22">
        <f t="shared" si="566"/>
        <v>8.4339999999999988E-3</v>
      </c>
      <c r="BJ5687" s="21"/>
      <c r="BK5687" s="21">
        <v>0</v>
      </c>
      <c r="BL5687" s="22">
        <v>2.5301999999999998E-2</v>
      </c>
      <c r="BM5687" s="21"/>
      <c r="BN5687" s="21">
        <f t="shared" si="564"/>
        <v>0</v>
      </c>
      <c r="BO5687" s="22">
        <f t="shared" si="564"/>
        <v>0.10120799999999999</v>
      </c>
      <c r="BP5687" s="21">
        <f t="shared" si="564"/>
        <v>0</v>
      </c>
    </row>
    <row r="5688" spans="1:68" ht="11.1" hidden="1" customHeight="1" outlineLevel="1" collapsed="1" x14ac:dyDescent="0.2">
      <c r="A5688" s="10"/>
      <c r="B5688" s="18"/>
      <c r="C5688" s="18"/>
      <c r="D5688" s="18"/>
      <c r="E5688" s="19" t="s">
        <v>4994</v>
      </c>
      <c r="F5688" s="209">
        <v>4.5999999999999996</v>
      </c>
      <c r="G5688" s="209">
        <v>3.605</v>
      </c>
      <c r="H5688" s="209">
        <v>2.895</v>
      </c>
      <c r="I5688" s="240">
        <v>1.73</v>
      </c>
      <c r="J5688" s="240"/>
      <c r="K5688" s="209">
        <v>0.56999999999999995</v>
      </c>
      <c r="L5688" s="20"/>
      <c r="M5688" s="20"/>
      <c r="N5688" s="20"/>
      <c r="O5688" s="20"/>
      <c r="P5688" s="209">
        <v>2.2000000000000002</v>
      </c>
      <c r="Q5688" s="209">
        <v>3.35</v>
      </c>
      <c r="R5688" s="209">
        <v>3.91</v>
      </c>
      <c r="S5688" s="209">
        <v>5.49</v>
      </c>
      <c r="T5688" s="209">
        <v>3.4</v>
      </c>
      <c r="U5688" s="209">
        <v>3.5</v>
      </c>
      <c r="V5688" s="209">
        <v>0.8</v>
      </c>
      <c r="W5688" s="209">
        <v>0.55000000000000004</v>
      </c>
      <c r="X5688" s="20"/>
      <c r="Y5688" s="20"/>
      <c r="Z5688" s="20"/>
      <c r="AA5688" s="20"/>
      <c r="AB5688" s="209">
        <v>2.4</v>
      </c>
      <c r="AC5688" s="209">
        <v>2.65</v>
      </c>
      <c r="AD5688" s="209">
        <v>4.7</v>
      </c>
      <c r="AE5688" s="209">
        <v>5.05</v>
      </c>
      <c r="AF5688" s="209">
        <v>3.8250000000000002</v>
      </c>
      <c r="AG5688" s="209">
        <v>1.2949999999999999</v>
      </c>
      <c r="AH5688" s="209">
        <v>1.95</v>
      </c>
      <c r="AI5688" s="209">
        <v>0.53</v>
      </c>
      <c r="AJ5688" s="20"/>
      <c r="AK5688" s="20"/>
      <c r="AL5688" s="20"/>
      <c r="AM5688" s="209">
        <v>0.35</v>
      </c>
      <c r="AN5688" s="209">
        <v>1.35</v>
      </c>
      <c r="AO5688" s="209">
        <v>2.65</v>
      </c>
      <c r="AP5688" s="209">
        <v>5.65</v>
      </c>
      <c r="AQ5688" s="209">
        <v>5.0999999999999996</v>
      </c>
      <c r="AR5688" s="209">
        <v>5.0999999999999996</v>
      </c>
      <c r="AS5688" s="209">
        <v>2.8</v>
      </c>
      <c r="AT5688" s="209">
        <v>1.4</v>
      </c>
      <c r="AU5688" s="209">
        <v>0.3</v>
      </c>
      <c r="AV5688" s="20"/>
      <c r="AW5688" s="20"/>
      <c r="AX5688" s="20"/>
      <c r="AY5688" s="209">
        <v>0.20799999999999999</v>
      </c>
      <c r="AZ5688" s="209">
        <v>1.45</v>
      </c>
      <c r="BA5688" s="209">
        <v>4.5</v>
      </c>
      <c r="BB5688" s="21">
        <f t="shared" si="567"/>
        <v>5.65</v>
      </c>
      <c r="BC5688" s="21">
        <f>BF5688</f>
        <v>33.299999999999997</v>
      </c>
      <c r="BD5688" s="22">
        <f t="shared" si="565"/>
        <v>7.5940860215053769</v>
      </c>
      <c r="BE5688" s="21">
        <f>BC5688-BD5688</f>
        <v>25.705913978494621</v>
      </c>
      <c r="BF5688" s="66">
        <v>33.299999999999997</v>
      </c>
      <c r="BG5688" s="10">
        <v>6</v>
      </c>
      <c r="BH5688" s="21">
        <f t="shared" si="566"/>
        <v>2.4775199999999997E-2</v>
      </c>
      <c r="BI5688" s="22">
        <f t="shared" si="566"/>
        <v>5.6500000000000005E-3</v>
      </c>
      <c r="BJ5688" s="21">
        <f>BH5688-BI5688</f>
        <v>1.9125199999999995E-2</v>
      </c>
      <c r="BK5688" s="21">
        <v>7.4325599999999992E-2</v>
      </c>
      <c r="BL5688" s="22">
        <v>1.695E-2</v>
      </c>
      <c r="BM5688" s="21">
        <v>5.7375599999999992E-2</v>
      </c>
      <c r="BN5688" s="21">
        <f t="shared" si="564"/>
        <v>0.29730239999999997</v>
      </c>
      <c r="BO5688" s="22">
        <f t="shared" si="564"/>
        <v>6.7799999999999999E-2</v>
      </c>
      <c r="BP5688" s="21">
        <f t="shared" si="564"/>
        <v>0.22950239999999997</v>
      </c>
    </row>
    <row r="5689" spans="1:68" ht="11.1" hidden="1" customHeight="1" outlineLevel="2" x14ac:dyDescent="0.2">
      <c r="A5689" s="10"/>
      <c r="B5689" s="18"/>
      <c r="C5689" s="18"/>
      <c r="D5689" s="18"/>
      <c r="E5689" s="23" t="s">
        <v>4995</v>
      </c>
      <c r="F5689" s="208">
        <v>4.5999999999999996</v>
      </c>
      <c r="G5689" s="208">
        <v>3.605</v>
      </c>
      <c r="H5689" s="208">
        <v>2.895</v>
      </c>
      <c r="I5689" s="239">
        <v>1.73</v>
      </c>
      <c r="J5689" s="239"/>
      <c r="K5689" s="208">
        <v>0.56999999999999995</v>
      </c>
      <c r="L5689" s="24"/>
      <c r="M5689" s="24"/>
      <c r="N5689" s="24"/>
      <c r="O5689" s="24"/>
      <c r="P5689" s="208">
        <v>2.2000000000000002</v>
      </c>
      <c r="Q5689" s="208">
        <v>3.35</v>
      </c>
      <c r="R5689" s="208">
        <v>3.91</v>
      </c>
      <c r="S5689" s="208">
        <v>5.49</v>
      </c>
      <c r="T5689" s="208">
        <v>3.4</v>
      </c>
      <c r="U5689" s="208">
        <v>3.5</v>
      </c>
      <c r="V5689" s="208">
        <v>0.8</v>
      </c>
      <c r="W5689" s="208">
        <v>0.55000000000000004</v>
      </c>
      <c r="X5689" s="24"/>
      <c r="Y5689" s="24"/>
      <c r="Z5689" s="24"/>
      <c r="AA5689" s="24"/>
      <c r="AB5689" s="208">
        <v>2.4</v>
      </c>
      <c r="AC5689" s="208">
        <v>2.65</v>
      </c>
      <c r="AD5689" s="208">
        <v>4.7</v>
      </c>
      <c r="AE5689" s="208">
        <v>5.05</v>
      </c>
      <c r="AF5689" s="208">
        <v>3.8250000000000002</v>
      </c>
      <c r="AG5689" s="208">
        <v>1.2949999999999999</v>
      </c>
      <c r="AH5689" s="208">
        <v>1.95</v>
      </c>
      <c r="AI5689" s="208">
        <v>0.53</v>
      </c>
      <c r="AJ5689" s="24"/>
      <c r="AK5689" s="24"/>
      <c r="AL5689" s="24"/>
      <c r="AM5689" s="208">
        <v>0.35</v>
      </c>
      <c r="AN5689" s="208">
        <v>1.35</v>
      </c>
      <c r="AO5689" s="208">
        <v>2.65</v>
      </c>
      <c r="AP5689" s="208">
        <v>5.65</v>
      </c>
      <c r="AQ5689" s="208">
        <v>5.0999999999999996</v>
      </c>
      <c r="AR5689" s="208">
        <v>5.0999999999999996</v>
      </c>
      <c r="AS5689" s="208">
        <v>2.8</v>
      </c>
      <c r="AT5689" s="208">
        <v>1.4</v>
      </c>
      <c r="AU5689" s="208">
        <v>0.3</v>
      </c>
      <c r="AV5689" s="24"/>
      <c r="AW5689" s="24"/>
      <c r="AX5689" s="24"/>
      <c r="AY5689" s="208">
        <v>0.20799999999999999</v>
      </c>
      <c r="AZ5689" s="208">
        <v>1.45</v>
      </c>
      <c r="BA5689" s="208">
        <v>4.5</v>
      </c>
      <c r="BB5689" s="21">
        <f t="shared" si="567"/>
        <v>5.65</v>
      </c>
      <c r="BC5689" s="21"/>
      <c r="BD5689" s="22">
        <f t="shared" si="565"/>
        <v>7.5940860215053769</v>
      </c>
      <c r="BE5689" s="21"/>
      <c r="BG5689" s="10"/>
      <c r="BH5689" s="21">
        <f t="shared" si="566"/>
        <v>0</v>
      </c>
      <c r="BI5689" s="22">
        <f t="shared" si="566"/>
        <v>5.6500000000000005E-3</v>
      </c>
      <c r="BJ5689" s="21"/>
      <c r="BK5689" s="21">
        <v>0</v>
      </c>
      <c r="BL5689" s="22">
        <v>1.695E-2</v>
      </c>
      <c r="BM5689" s="21"/>
      <c r="BN5689" s="21">
        <f t="shared" si="564"/>
        <v>0</v>
      </c>
      <c r="BO5689" s="22">
        <f t="shared" si="564"/>
        <v>6.7799999999999999E-2</v>
      </c>
      <c r="BP5689" s="21">
        <f t="shared" si="564"/>
        <v>0</v>
      </c>
    </row>
    <row r="5690" spans="1:68" ht="11.1" hidden="1" customHeight="1" outlineLevel="1" collapsed="1" x14ac:dyDescent="0.2">
      <c r="A5690" s="10"/>
      <c r="B5690" s="18"/>
      <c r="C5690" s="18"/>
      <c r="D5690" s="18"/>
      <c r="E5690" s="19" t="s">
        <v>4996</v>
      </c>
      <c r="F5690" s="20"/>
      <c r="G5690" s="20"/>
      <c r="H5690" s="209">
        <v>9.8480000000000008</v>
      </c>
      <c r="I5690" s="20"/>
      <c r="J5690" s="20"/>
      <c r="K5690" s="20"/>
      <c r="L5690" s="209">
        <v>4.7329999999999997</v>
      </c>
      <c r="M5690" s="20"/>
      <c r="N5690" s="209">
        <v>0.42</v>
      </c>
      <c r="O5690" s="20"/>
      <c r="P5690" s="209">
        <v>5.2329999999999997</v>
      </c>
      <c r="Q5690" s="209">
        <v>4.3220000000000001</v>
      </c>
      <c r="R5690" s="209">
        <v>5.7789999999999999</v>
      </c>
      <c r="S5690" s="209">
        <v>5.8319999999999999</v>
      </c>
      <c r="T5690" s="209">
        <v>2.8679999999999999</v>
      </c>
      <c r="U5690" s="209">
        <v>5.0650000000000004</v>
      </c>
      <c r="V5690" s="209">
        <v>3</v>
      </c>
      <c r="W5690" s="209">
        <v>3.367</v>
      </c>
      <c r="X5690" s="20"/>
      <c r="Y5690" s="20"/>
      <c r="Z5690" s="20"/>
      <c r="AA5690" s="20"/>
      <c r="AB5690" s="209">
        <v>3.8759999999999999</v>
      </c>
      <c r="AC5690" s="209">
        <v>5.6760000000000002</v>
      </c>
      <c r="AD5690" s="209">
        <v>4.4489999999999998</v>
      </c>
      <c r="AE5690" s="209">
        <v>6.3819999999999997</v>
      </c>
      <c r="AF5690" s="209">
        <v>3.3570000000000002</v>
      </c>
      <c r="AG5690" s="209">
        <v>3.4670000000000001</v>
      </c>
      <c r="AH5690" s="209">
        <v>2.4689999999999999</v>
      </c>
      <c r="AI5690" s="209">
        <v>1.641</v>
      </c>
      <c r="AJ5690" s="20"/>
      <c r="AK5690" s="20"/>
      <c r="AL5690" s="20"/>
      <c r="AM5690" s="209">
        <v>1.5629999999999999</v>
      </c>
      <c r="AN5690" s="209">
        <v>4.8490000000000002</v>
      </c>
      <c r="AO5690" s="209">
        <v>5.1470000000000002</v>
      </c>
      <c r="AP5690" s="209">
        <v>3.7829999999999999</v>
      </c>
      <c r="AQ5690" s="209">
        <v>5.4619999999999997</v>
      </c>
      <c r="AR5690" s="209">
        <v>2.125</v>
      </c>
      <c r="AS5690" s="209">
        <v>12.426</v>
      </c>
      <c r="AT5690" s="209">
        <v>2.2709999999999999</v>
      </c>
      <c r="AU5690" s="20"/>
      <c r="AV5690" s="20"/>
      <c r="AW5690" s="20"/>
      <c r="AX5690" s="20"/>
      <c r="AY5690" s="209">
        <v>4.2009999999999996</v>
      </c>
      <c r="AZ5690" s="209">
        <v>2.7559999999999998</v>
      </c>
      <c r="BA5690" s="209">
        <v>4.93</v>
      </c>
      <c r="BB5690" s="21">
        <f t="shared" si="567"/>
        <v>12.426</v>
      </c>
      <c r="BC5690" s="21">
        <f>BF5690</f>
        <v>32.799999999999997</v>
      </c>
      <c r="BD5690" s="22">
        <f t="shared" si="565"/>
        <v>16.701612903225808</v>
      </c>
      <c r="BE5690" s="21">
        <f>BC5690-BD5690</f>
        <v>16.098387096774189</v>
      </c>
      <c r="BF5690" s="2">
        <v>32.799999999999997</v>
      </c>
      <c r="BG5690" s="10">
        <v>6</v>
      </c>
      <c r="BH5690" s="21">
        <f t="shared" si="566"/>
        <v>2.4403199999999996E-2</v>
      </c>
      <c r="BI5690" s="22">
        <f t="shared" si="566"/>
        <v>1.2426000000000001E-2</v>
      </c>
      <c r="BJ5690" s="21">
        <f>BH5690-BI5690</f>
        <v>1.1977199999999995E-2</v>
      </c>
      <c r="BK5690" s="21">
        <v>7.3209599999999986E-2</v>
      </c>
      <c r="BL5690" s="22">
        <v>3.7278000000000006E-2</v>
      </c>
      <c r="BM5690" s="21">
        <v>3.593159999999998E-2</v>
      </c>
      <c r="BN5690" s="21">
        <f t="shared" si="564"/>
        <v>0.29283839999999994</v>
      </c>
      <c r="BO5690" s="22">
        <f t="shared" si="564"/>
        <v>0.14911200000000002</v>
      </c>
      <c r="BP5690" s="21">
        <f t="shared" si="564"/>
        <v>0.14372639999999992</v>
      </c>
    </row>
    <row r="5691" spans="1:68" ht="11.1" hidden="1" customHeight="1" outlineLevel="2" x14ac:dyDescent="0.2">
      <c r="A5691" s="10"/>
      <c r="B5691" s="18"/>
      <c r="C5691" s="18"/>
      <c r="D5691" s="18"/>
      <c r="E5691" s="23" t="s">
        <v>4997</v>
      </c>
      <c r="F5691" s="24"/>
      <c r="G5691" s="24"/>
      <c r="H5691" s="208">
        <v>9.8480000000000008</v>
      </c>
      <c r="I5691" s="24"/>
      <c r="J5691" s="24"/>
      <c r="K5691" s="24"/>
      <c r="L5691" s="208">
        <v>4.7329999999999997</v>
      </c>
      <c r="M5691" s="24"/>
      <c r="N5691" s="208">
        <v>0.42</v>
      </c>
      <c r="O5691" s="24"/>
      <c r="P5691" s="208">
        <v>5.2329999999999997</v>
      </c>
      <c r="Q5691" s="208">
        <v>4.3220000000000001</v>
      </c>
      <c r="R5691" s="208">
        <v>5.7789999999999999</v>
      </c>
      <c r="S5691" s="208">
        <v>5.8319999999999999</v>
      </c>
      <c r="T5691" s="208">
        <v>2.8679999999999999</v>
      </c>
      <c r="U5691" s="208">
        <v>5.0650000000000004</v>
      </c>
      <c r="V5691" s="208">
        <v>3</v>
      </c>
      <c r="W5691" s="208">
        <v>3.367</v>
      </c>
      <c r="X5691" s="24"/>
      <c r="Y5691" s="24"/>
      <c r="Z5691" s="24"/>
      <c r="AA5691" s="24"/>
      <c r="AB5691" s="208">
        <v>3.8759999999999999</v>
      </c>
      <c r="AC5691" s="208">
        <v>5.6760000000000002</v>
      </c>
      <c r="AD5691" s="208">
        <v>4.4489999999999998</v>
      </c>
      <c r="AE5691" s="208">
        <v>6.3819999999999997</v>
      </c>
      <c r="AF5691" s="208">
        <v>3.3570000000000002</v>
      </c>
      <c r="AG5691" s="208">
        <v>3.4670000000000001</v>
      </c>
      <c r="AH5691" s="208">
        <v>2.4689999999999999</v>
      </c>
      <c r="AI5691" s="208">
        <v>1.641</v>
      </c>
      <c r="AJ5691" s="24"/>
      <c r="AK5691" s="24"/>
      <c r="AL5691" s="24"/>
      <c r="AM5691" s="208">
        <v>1.5629999999999999</v>
      </c>
      <c r="AN5691" s="208">
        <v>4.8490000000000002</v>
      </c>
      <c r="AO5691" s="208">
        <v>5.1470000000000002</v>
      </c>
      <c r="AP5691" s="208">
        <v>3.7829999999999999</v>
      </c>
      <c r="AQ5691" s="208">
        <v>5.4619999999999997</v>
      </c>
      <c r="AR5691" s="208">
        <v>2.125</v>
      </c>
      <c r="AS5691" s="208">
        <v>12.426</v>
      </c>
      <c r="AT5691" s="208">
        <v>2.2709999999999999</v>
      </c>
      <c r="AU5691" s="24"/>
      <c r="AV5691" s="24"/>
      <c r="AW5691" s="24"/>
      <c r="AX5691" s="24"/>
      <c r="AY5691" s="208">
        <v>4.2009999999999996</v>
      </c>
      <c r="AZ5691" s="208">
        <v>2.7559999999999998</v>
      </c>
      <c r="BA5691" s="208">
        <v>4.93</v>
      </c>
      <c r="BB5691" s="21">
        <f t="shared" si="567"/>
        <v>12.426</v>
      </c>
      <c r="BC5691" s="21"/>
      <c r="BD5691" s="22">
        <f t="shared" si="565"/>
        <v>16.701612903225808</v>
      </c>
      <c r="BE5691" s="21"/>
      <c r="BG5691" s="10"/>
      <c r="BH5691" s="21">
        <f t="shared" si="566"/>
        <v>0</v>
      </c>
      <c r="BI5691" s="22">
        <f t="shared" si="566"/>
        <v>1.2426000000000001E-2</v>
      </c>
      <c r="BJ5691" s="21"/>
      <c r="BK5691" s="21">
        <v>0</v>
      </c>
      <c r="BL5691" s="22">
        <v>3.7278000000000006E-2</v>
      </c>
      <c r="BM5691" s="21"/>
      <c r="BN5691" s="21">
        <f t="shared" si="564"/>
        <v>0</v>
      </c>
      <c r="BO5691" s="22">
        <f t="shared" si="564"/>
        <v>0.14911200000000002</v>
      </c>
      <c r="BP5691" s="21">
        <f t="shared" si="564"/>
        <v>0</v>
      </c>
    </row>
    <row r="5692" spans="1:68" ht="11.1" hidden="1" customHeight="1" outlineLevel="1" collapsed="1" x14ac:dyDescent="0.2">
      <c r="A5692" s="10"/>
      <c r="B5692" s="18"/>
      <c r="C5692" s="18"/>
      <c r="D5692" s="18"/>
      <c r="E5692" s="19" t="s">
        <v>4998</v>
      </c>
      <c r="F5692" s="209">
        <v>152.54499999999999</v>
      </c>
      <c r="G5692" s="209">
        <v>119.8</v>
      </c>
      <c r="H5692" s="209">
        <v>105.554</v>
      </c>
      <c r="I5692" s="240">
        <v>63.831000000000003</v>
      </c>
      <c r="J5692" s="240"/>
      <c r="K5692" s="209">
        <v>14.957000000000001</v>
      </c>
      <c r="L5692" s="20"/>
      <c r="M5692" s="20"/>
      <c r="N5692" s="20"/>
      <c r="O5692" s="209">
        <v>16.754999999999999</v>
      </c>
      <c r="P5692" s="209">
        <v>69.98</v>
      </c>
      <c r="Q5692" s="209">
        <v>112.202</v>
      </c>
      <c r="R5692" s="209">
        <v>149.22399999999999</v>
      </c>
      <c r="S5692" s="209">
        <v>151.21799999999999</v>
      </c>
      <c r="T5692" s="209">
        <v>140.376</v>
      </c>
      <c r="U5692" s="209">
        <v>90.545000000000002</v>
      </c>
      <c r="V5692" s="209">
        <v>46.154000000000003</v>
      </c>
      <c r="W5692" s="209">
        <v>13.702</v>
      </c>
      <c r="X5692" s="20"/>
      <c r="Y5692" s="20"/>
      <c r="Z5692" s="20"/>
      <c r="AA5692" s="209">
        <v>25.405999999999999</v>
      </c>
      <c r="AB5692" s="209">
        <v>51.67</v>
      </c>
      <c r="AC5692" s="209">
        <v>124.501</v>
      </c>
      <c r="AD5692" s="209">
        <v>144.24299999999999</v>
      </c>
      <c r="AE5692" s="209">
        <v>146.036</v>
      </c>
      <c r="AF5692" s="209">
        <v>122.21299999999999</v>
      </c>
      <c r="AG5692" s="209">
        <v>76.287999999999997</v>
      </c>
      <c r="AH5692" s="209">
        <v>47.808999999999997</v>
      </c>
      <c r="AI5692" s="209">
        <v>19.093</v>
      </c>
      <c r="AJ5692" s="20"/>
      <c r="AK5692" s="20"/>
      <c r="AL5692" s="20"/>
      <c r="AM5692" s="209">
        <v>6.6210000000000004</v>
      </c>
      <c r="AN5692" s="209">
        <v>71.2</v>
      </c>
      <c r="AO5692" s="209">
        <v>126.23099999999999</v>
      </c>
      <c r="AP5692" s="209">
        <v>150.86099999999999</v>
      </c>
      <c r="AQ5692" s="209">
        <v>152.32300000000001</v>
      </c>
      <c r="AR5692" s="209">
        <v>121.57299999999999</v>
      </c>
      <c r="AS5692" s="209">
        <v>100.327</v>
      </c>
      <c r="AT5692" s="209">
        <v>41.136000000000003</v>
      </c>
      <c r="AU5692" s="209">
        <v>11.445</v>
      </c>
      <c r="AV5692" s="20"/>
      <c r="AW5692" s="20"/>
      <c r="AX5692" s="20"/>
      <c r="AY5692" s="209">
        <v>10.196999999999999</v>
      </c>
      <c r="AZ5692" s="209">
        <v>60.256</v>
      </c>
      <c r="BA5692" s="209">
        <v>105.753</v>
      </c>
      <c r="BB5692" s="56">
        <f>BB5693+BB5694+BB5695+BB5696</f>
        <v>162.136</v>
      </c>
      <c r="BC5692" s="21">
        <f>BF5692</f>
        <v>1084.8</v>
      </c>
      <c r="BD5692" s="22">
        <f t="shared" si="565"/>
        <v>217.92473118279568</v>
      </c>
      <c r="BE5692" s="21">
        <f>BC5692-BD5692</f>
        <v>866.8752688172043</v>
      </c>
      <c r="BF5692" s="66">
        <v>1084.8</v>
      </c>
      <c r="BG5692" s="10">
        <v>5</v>
      </c>
      <c r="BH5692" s="21">
        <f t="shared" si="566"/>
        <v>0.80709120000000001</v>
      </c>
      <c r="BI5692" s="22">
        <f t="shared" si="566"/>
        <v>0.162136</v>
      </c>
      <c r="BJ5692" s="21">
        <f>BH5692-BI5692</f>
        <v>0.64495520000000006</v>
      </c>
      <c r="BK5692" s="21">
        <v>2.4212736000000001</v>
      </c>
      <c r="BL5692" s="22">
        <v>0.48640800000000001</v>
      </c>
      <c r="BM5692" s="21">
        <v>1.9348656000000002</v>
      </c>
      <c r="BN5692" s="21">
        <f t="shared" si="564"/>
        <v>9.6850944000000005</v>
      </c>
      <c r="BO5692" s="22">
        <f t="shared" si="564"/>
        <v>1.945632</v>
      </c>
      <c r="BP5692" s="21">
        <f t="shared" si="564"/>
        <v>7.7394624000000007</v>
      </c>
    </row>
    <row r="5693" spans="1:68" ht="11.1" hidden="1" customHeight="1" outlineLevel="2" x14ac:dyDescent="0.2">
      <c r="A5693" s="10"/>
      <c r="B5693" s="18"/>
      <c r="C5693" s="18"/>
      <c r="D5693" s="18"/>
      <c r="E5693" s="23" t="s">
        <v>4999</v>
      </c>
      <c r="F5693" s="208">
        <v>50.061999999999998</v>
      </c>
      <c r="G5693" s="208">
        <v>36.520000000000003</v>
      </c>
      <c r="H5693" s="208">
        <v>31.245000000000001</v>
      </c>
      <c r="I5693" s="239">
        <v>17.988</v>
      </c>
      <c r="J5693" s="239"/>
      <c r="K5693" s="208">
        <v>3.6269999999999998</v>
      </c>
      <c r="L5693" s="24"/>
      <c r="M5693" s="24"/>
      <c r="N5693" s="24"/>
      <c r="O5693" s="208">
        <v>2.0609999999999999</v>
      </c>
      <c r="P5693" s="208">
        <v>20.869</v>
      </c>
      <c r="Q5693" s="208">
        <v>35.595999999999997</v>
      </c>
      <c r="R5693" s="208">
        <v>50.359000000000002</v>
      </c>
      <c r="S5693" s="208">
        <v>51.395000000000003</v>
      </c>
      <c r="T5693" s="208">
        <v>45.762</v>
      </c>
      <c r="U5693" s="208">
        <v>27.145</v>
      </c>
      <c r="V5693" s="208">
        <v>13.606999999999999</v>
      </c>
      <c r="W5693" s="24"/>
      <c r="X5693" s="24"/>
      <c r="Y5693" s="24"/>
      <c r="Z5693" s="24"/>
      <c r="AA5693" s="208">
        <v>2.6419999999999999</v>
      </c>
      <c r="AB5693" s="208">
        <v>21.023</v>
      </c>
      <c r="AC5693" s="208">
        <v>34.366</v>
      </c>
      <c r="AD5693" s="208">
        <v>47.587000000000003</v>
      </c>
      <c r="AE5693" s="208">
        <v>45.908999999999999</v>
      </c>
      <c r="AF5693" s="208">
        <v>37.246000000000002</v>
      </c>
      <c r="AG5693" s="208">
        <v>25.449000000000002</v>
      </c>
      <c r="AH5693" s="208">
        <v>15.696999999999999</v>
      </c>
      <c r="AI5693" s="208">
        <v>2.9329999999999998</v>
      </c>
      <c r="AJ5693" s="24"/>
      <c r="AK5693" s="24"/>
      <c r="AL5693" s="24"/>
      <c r="AM5693" s="208">
        <v>0.38800000000000001</v>
      </c>
      <c r="AN5693" s="208">
        <v>24.376999999999999</v>
      </c>
      <c r="AO5693" s="208">
        <v>40.71</v>
      </c>
      <c r="AP5693" s="208">
        <v>49.984000000000002</v>
      </c>
      <c r="AQ5693" s="208">
        <v>51.066000000000003</v>
      </c>
      <c r="AR5693" s="208">
        <v>37.808999999999997</v>
      </c>
      <c r="AS5693" s="208">
        <v>31.553000000000001</v>
      </c>
      <c r="AT5693" s="208">
        <v>14.715</v>
      </c>
      <c r="AU5693" s="208">
        <v>0.77600000000000002</v>
      </c>
      <c r="AV5693" s="24"/>
      <c r="AW5693" s="24"/>
      <c r="AX5693" s="24"/>
      <c r="AY5693" s="208">
        <v>0.93200000000000005</v>
      </c>
      <c r="AZ5693" s="208">
        <v>18.654</v>
      </c>
      <c r="BA5693" s="208">
        <v>35.107999999999997</v>
      </c>
      <c r="BB5693" s="21">
        <f t="shared" si="567"/>
        <v>51.395000000000003</v>
      </c>
      <c r="BC5693" s="21"/>
      <c r="BD5693" s="22">
        <f t="shared" si="565"/>
        <v>69.079301075268816</v>
      </c>
      <c r="BE5693" s="21"/>
      <c r="BG5693" s="10"/>
      <c r="BH5693" s="21">
        <f t="shared" si="566"/>
        <v>0</v>
      </c>
      <c r="BI5693" s="22">
        <f t="shared" si="566"/>
        <v>5.1395000000000003E-2</v>
      </c>
      <c r="BJ5693" s="21"/>
      <c r="BK5693" s="21">
        <v>0</v>
      </c>
      <c r="BL5693" s="22">
        <v>0.15418500000000002</v>
      </c>
      <c r="BM5693" s="21"/>
      <c r="BN5693" s="21">
        <f t="shared" si="564"/>
        <v>0</v>
      </c>
      <c r="BO5693" s="22">
        <f t="shared" si="564"/>
        <v>0.61674000000000007</v>
      </c>
      <c r="BP5693" s="21">
        <f t="shared" si="564"/>
        <v>0</v>
      </c>
    </row>
    <row r="5694" spans="1:68" ht="11.1" hidden="1" customHeight="1" outlineLevel="2" x14ac:dyDescent="0.2">
      <c r="A5694" s="10"/>
      <c r="B5694" s="18"/>
      <c r="C5694" s="18"/>
      <c r="D5694" s="18"/>
      <c r="E5694" s="23" t="s">
        <v>5000</v>
      </c>
      <c r="F5694" s="208">
        <v>71.995000000000005</v>
      </c>
      <c r="G5694" s="208">
        <v>60.314999999999998</v>
      </c>
      <c r="H5694" s="208">
        <v>53.143000000000001</v>
      </c>
      <c r="I5694" s="239">
        <v>32.524000000000001</v>
      </c>
      <c r="J5694" s="239"/>
      <c r="K5694" s="208">
        <v>6.8769999999999998</v>
      </c>
      <c r="L5694" s="24"/>
      <c r="M5694" s="24"/>
      <c r="N5694" s="24"/>
      <c r="O5694" s="208">
        <v>8.07</v>
      </c>
      <c r="P5694" s="208">
        <v>37.744999999999997</v>
      </c>
      <c r="Q5694" s="208">
        <v>57.548000000000002</v>
      </c>
      <c r="R5694" s="208">
        <v>73.435000000000002</v>
      </c>
      <c r="S5694" s="208">
        <v>73.108999999999995</v>
      </c>
      <c r="T5694" s="208">
        <v>68.209000000000003</v>
      </c>
      <c r="U5694" s="208">
        <v>46.591999999999999</v>
      </c>
      <c r="V5694" s="208">
        <v>22.792000000000002</v>
      </c>
      <c r="W5694" s="208">
        <v>7.9820000000000002</v>
      </c>
      <c r="X5694" s="24"/>
      <c r="Y5694" s="24"/>
      <c r="Z5694" s="24"/>
      <c r="AA5694" s="208">
        <v>4.0570000000000004</v>
      </c>
      <c r="AB5694" s="208">
        <v>38.149000000000001</v>
      </c>
      <c r="AC5694" s="208">
        <v>69.995999999999995</v>
      </c>
      <c r="AD5694" s="208">
        <v>73.325000000000003</v>
      </c>
      <c r="AE5694" s="208">
        <v>77.132999999999996</v>
      </c>
      <c r="AF5694" s="208">
        <v>64.77</v>
      </c>
      <c r="AG5694" s="208">
        <v>38.789000000000001</v>
      </c>
      <c r="AH5694" s="208">
        <v>24.471</v>
      </c>
      <c r="AI5694" s="208">
        <v>9.9719999999999995</v>
      </c>
      <c r="AJ5694" s="24"/>
      <c r="AK5694" s="24"/>
      <c r="AL5694" s="24"/>
      <c r="AM5694" s="208">
        <v>5.6639999999999997</v>
      </c>
      <c r="AN5694" s="208">
        <v>34.536000000000001</v>
      </c>
      <c r="AO5694" s="208">
        <v>63.7</v>
      </c>
      <c r="AP5694" s="208">
        <v>75.686000000000007</v>
      </c>
      <c r="AQ5694" s="208">
        <v>76.147000000000006</v>
      </c>
      <c r="AR5694" s="208">
        <v>63.158999999999999</v>
      </c>
      <c r="AS5694" s="208">
        <v>51.292000000000002</v>
      </c>
      <c r="AT5694" s="208">
        <v>20.189</v>
      </c>
      <c r="AU5694" s="208">
        <v>8.4120000000000008</v>
      </c>
      <c r="AV5694" s="24"/>
      <c r="AW5694" s="24"/>
      <c r="AX5694" s="24"/>
      <c r="AY5694" s="208">
        <v>7.2990000000000004</v>
      </c>
      <c r="AZ5694" s="208">
        <v>30.257000000000001</v>
      </c>
      <c r="BA5694" s="208">
        <v>52.502000000000002</v>
      </c>
      <c r="BB5694" s="21">
        <f t="shared" si="567"/>
        <v>77.132999999999996</v>
      </c>
      <c r="BC5694" s="21"/>
      <c r="BD5694" s="22">
        <f t="shared" si="565"/>
        <v>103.67338709677419</v>
      </c>
      <c r="BE5694" s="21"/>
      <c r="BG5694" s="10"/>
      <c r="BH5694" s="21">
        <f t="shared" si="566"/>
        <v>0</v>
      </c>
      <c r="BI5694" s="22">
        <f t="shared" si="566"/>
        <v>7.7132999999999993E-2</v>
      </c>
      <c r="BJ5694" s="21"/>
      <c r="BK5694" s="21">
        <v>0</v>
      </c>
      <c r="BL5694" s="22">
        <v>0.23139899999999997</v>
      </c>
      <c r="BM5694" s="21"/>
      <c r="BN5694" s="21">
        <f t="shared" si="564"/>
        <v>0</v>
      </c>
      <c r="BO5694" s="22">
        <f t="shared" si="564"/>
        <v>0.92559599999999986</v>
      </c>
      <c r="BP5694" s="21">
        <f t="shared" si="564"/>
        <v>0</v>
      </c>
    </row>
    <row r="5695" spans="1:68" ht="11.1" hidden="1" customHeight="1" outlineLevel="2" x14ac:dyDescent="0.2">
      <c r="A5695" s="10"/>
      <c r="B5695" s="18"/>
      <c r="C5695" s="18"/>
      <c r="D5695" s="18"/>
      <c r="E5695" s="23" t="s">
        <v>5001</v>
      </c>
      <c r="F5695" s="208">
        <v>18.303000000000001</v>
      </c>
      <c r="G5695" s="208">
        <v>13.302</v>
      </c>
      <c r="H5695" s="208">
        <v>11.21</v>
      </c>
      <c r="I5695" s="239">
        <v>6.1470000000000002</v>
      </c>
      <c r="J5695" s="239"/>
      <c r="K5695" s="208">
        <v>1.0409999999999999</v>
      </c>
      <c r="L5695" s="24"/>
      <c r="M5695" s="24"/>
      <c r="N5695" s="24"/>
      <c r="O5695" s="208">
        <v>5.7619999999999996</v>
      </c>
      <c r="P5695" s="208">
        <v>9.2720000000000002</v>
      </c>
      <c r="Q5695" s="208">
        <v>15.07</v>
      </c>
      <c r="R5695" s="208">
        <v>20.058</v>
      </c>
      <c r="S5695" s="208">
        <v>21.422999999999998</v>
      </c>
      <c r="T5695" s="208">
        <v>21.396000000000001</v>
      </c>
      <c r="U5695" s="208">
        <v>13.367000000000001</v>
      </c>
      <c r="V5695" s="208">
        <v>7.9450000000000003</v>
      </c>
      <c r="W5695" s="208">
        <v>5.2270000000000003</v>
      </c>
      <c r="X5695" s="24"/>
      <c r="Y5695" s="24"/>
      <c r="Z5695" s="24"/>
      <c r="AA5695" s="208">
        <v>18.311</v>
      </c>
      <c r="AB5695" s="208">
        <v>-9.17</v>
      </c>
      <c r="AC5695" s="208">
        <v>16.667000000000002</v>
      </c>
      <c r="AD5695" s="208">
        <v>18.937999999999999</v>
      </c>
      <c r="AE5695" s="208">
        <v>18.420000000000002</v>
      </c>
      <c r="AF5695" s="208">
        <v>16.468</v>
      </c>
      <c r="AG5695" s="208">
        <v>9.7989999999999995</v>
      </c>
      <c r="AH5695" s="208">
        <v>6.2839999999999998</v>
      </c>
      <c r="AI5695" s="208">
        <v>5.2050000000000001</v>
      </c>
      <c r="AJ5695" s="24"/>
      <c r="AK5695" s="24"/>
      <c r="AL5695" s="24"/>
      <c r="AM5695" s="24"/>
      <c r="AN5695" s="208">
        <v>10.039</v>
      </c>
      <c r="AO5695" s="208">
        <v>17.952999999999999</v>
      </c>
      <c r="AP5695" s="208">
        <v>20.736000000000001</v>
      </c>
      <c r="AQ5695" s="208">
        <v>20.029</v>
      </c>
      <c r="AR5695" s="208">
        <v>16.815999999999999</v>
      </c>
      <c r="AS5695" s="208">
        <v>14.193</v>
      </c>
      <c r="AT5695" s="208">
        <v>4.6909999999999998</v>
      </c>
      <c r="AU5695" s="208">
        <v>1.6279999999999999</v>
      </c>
      <c r="AV5695" s="24"/>
      <c r="AW5695" s="24"/>
      <c r="AX5695" s="24"/>
      <c r="AY5695" s="208">
        <v>1.966</v>
      </c>
      <c r="AZ5695" s="208">
        <v>9.1869999999999994</v>
      </c>
      <c r="BA5695" s="208">
        <v>14.824999999999999</v>
      </c>
      <c r="BB5695" s="21">
        <f t="shared" si="567"/>
        <v>21.422999999999998</v>
      </c>
      <c r="BC5695" s="21"/>
      <c r="BD5695" s="22">
        <f t="shared" si="565"/>
        <v>28.794354838709676</v>
      </c>
      <c r="BE5695" s="21"/>
      <c r="BG5695" s="10"/>
      <c r="BH5695" s="21">
        <f t="shared" si="566"/>
        <v>0</v>
      </c>
      <c r="BI5695" s="22">
        <f t="shared" si="566"/>
        <v>2.1423000000000001E-2</v>
      </c>
      <c r="BJ5695" s="21"/>
      <c r="BK5695" s="21">
        <v>0</v>
      </c>
      <c r="BL5695" s="22">
        <v>6.4269000000000007E-2</v>
      </c>
      <c r="BM5695" s="21"/>
      <c r="BN5695" s="21">
        <f t="shared" si="564"/>
        <v>0</v>
      </c>
      <c r="BO5695" s="22">
        <f t="shared" si="564"/>
        <v>0.25707600000000003</v>
      </c>
      <c r="BP5695" s="21">
        <f t="shared" si="564"/>
        <v>0</v>
      </c>
    </row>
    <row r="5696" spans="1:68" ht="11.1" hidden="1" customHeight="1" outlineLevel="2" x14ac:dyDescent="0.2">
      <c r="A5696" s="10"/>
      <c r="B5696" s="18"/>
      <c r="C5696" s="18"/>
      <c r="D5696" s="18"/>
      <c r="E5696" s="23" t="s">
        <v>5002</v>
      </c>
      <c r="F5696" s="208">
        <v>12.185</v>
      </c>
      <c r="G5696" s="208">
        <v>9.6630000000000003</v>
      </c>
      <c r="H5696" s="208">
        <v>9.9559999999999995</v>
      </c>
      <c r="I5696" s="239">
        <v>7.1719999999999997</v>
      </c>
      <c r="J5696" s="239"/>
      <c r="K5696" s="208">
        <v>3.4119999999999999</v>
      </c>
      <c r="L5696" s="24"/>
      <c r="M5696" s="24"/>
      <c r="N5696" s="24"/>
      <c r="O5696" s="208">
        <v>0.86199999999999999</v>
      </c>
      <c r="P5696" s="208">
        <v>2.0939999999999999</v>
      </c>
      <c r="Q5696" s="208">
        <v>3.988</v>
      </c>
      <c r="R5696" s="208">
        <v>5.3719999999999999</v>
      </c>
      <c r="S5696" s="208">
        <v>5.2910000000000004</v>
      </c>
      <c r="T5696" s="208">
        <v>5.0090000000000003</v>
      </c>
      <c r="U5696" s="208">
        <v>3.4409999999999998</v>
      </c>
      <c r="V5696" s="208">
        <v>1.81</v>
      </c>
      <c r="W5696" s="208">
        <v>0.49299999999999999</v>
      </c>
      <c r="X5696" s="24"/>
      <c r="Y5696" s="24"/>
      <c r="Z5696" s="24"/>
      <c r="AA5696" s="208">
        <v>0.39600000000000002</v>
      </c>
      <c r="AB5696" s="208">
        <v>1.6679999999999999</v>
      </c>
      <c r="AC5696" s="208">
        <v>3.472</v>
      </c>
      <c r="AD5696" s="208">
        <v>4.3929999999999998</v>
      </c>
      <c r="AE5696" s="208">
        <v>4.5739999999999998</v>
      </c>
      <c r="AF5696" s="208">
        <v>3.7290000000000001</v>
      </c>
      <c r="AG5696" s="208">
        <v>2.2509999999999999</v>
      </c>
      <c r="AH5696" s="208">
        <v>1.357</v>
      </c>
      <c r="AI5696" s="208">
        <v>0.98299999999999998</v>
      </c>
      <c r="AJ5696" s="24"/>
      <c r="AK5696" s="24"/>
      <c r="AL5696" s="24"/>
      <c r="AM5696" s="208">
        <v>0.56899999999999995</v>
      </c>
      <c r="AN5696" s="208">
        <v>2.2480000000000002</v>
      </c>
      <c r="AO5696" s="208">
        <v>3.8679999999999999</v>
      </c>
      <c r="AP5696" s="208">
        <v>4.4550000000000001</v>
      </c>
      <c r="AQ5696" s="208">
        <v>5.0810000000000004</v>
      </c>
      <c r="AR5696" s="208">
        <v>3.7890000000000001</v>
      </c>
      <c r="AS5696" s="208">
        <v>3.2890000000000001</v>
      </c>
      <c r="AT5696" s="208">
        <v>1.5409999999999999</v>
      </c>
      <c r="AU5696" s="208">
        <v>0.629</v>
      </c>
      <c r="AV5696" s="24"/>
      <c r="AW5696" s="24"/>
      <c r="AX5696" s="24"/>
      <c r="AY5696" s="24"/>
      <c r="AZ5696" s="208">
        <v>2.1579999999999999</v>
      </c>
      <c r="BA5696" s="208">
        <v>3.3180000000000001</v>
      </c>
      <c r="BB5696" s="21">
        <f t="shared" si="567"/>
        <v>12.185</v>
      </c>
      <c r="BC5696" s="21"/>
      <c r="BD5696" s="22">
        <f t="shared" si="565"/>
        <v>16.377688172043008</v>
      </c>
      <c r="BE5696" s="21"/>
      <c r="BG5696" s="10"/>
      <c r="BH5696" s="21">
        <f t="shared" si="566"/>
        <v>0</v>
      </c>
      <c r="BI5696" s="22">
        <f t="shared" si="566"/>
        <v>1.2184999999999998E-2</v>
      </c>
      <c r="BJ5696" s="21"/>
      <c r="BK5696" s="21">
        <v>0</v>
      </c>
      <c r="BL5696" s="22">
        <v>3.655499999999999E-2</v>
      </c>
      <c r="BM5696" s="21"/>
      <c r="BN5696" s="21">
        <f t="shared" si="564"/>
        <v>0</v>
      </c>
      <c r="BO5696" s="22">
        <f t="shared" si="564"/>
        <v>0.14621999999999996</v>
      </c>
      <c r="BP5696" s="21">
        <f t="shared" si="564"/>
        <v>0</v>
      </c>
    </row>
    <row r="5697" spans="1:68" ht="11.1" hidden="1" customHeight="1" outlineLevel="1" collapsed="1" x14ac:dyDescent="0.2">
      <c r="A5697" s="10"/>
      <c r="B5697" s="18"/>
      <c r="C5697" s="18"/>
      <c r="D5697" s="18"/>
      <c r="E5697" s="19" t="s">
        <v>5003</v>
      </c>
      <c r="F5697" s="209">
        <v>16.100000000000001</v>
      </c>
      <c r="G5697" s="209">
        <v>16.100000000000001</v>
      </c>
      <c r="H5697" s="209">
        <v>16.100000000000001</v>
      </c>
      <c r="I5697" s="240">
        <v>15.5</v>
      </c>
      <c r="J5697" s="240"/>
      <c r="K5697" s="20"/>
      <c r="L5697" s="20"/>
      <c r="M5697" s="20"/>
      <c r="N5697" s="20"/>
      <c r="O5697" s="20"/>
      <c r="P5697" s="209">
        <v>20</v>
      </c>
      <c r="Q5697" s="209">
        <v>19</v>
      </c>
      <c r="R5697" s="209">
        <v>11.6</v>
      </c>
      <c r="S5697" s="209">
        <v>11.6</v>
      </c>
      <c r="T5697" s="209">
        <v>10.8</v>
      </c>
      <c r="U5697" s="209">
        <v>11.6</v>
      </c>
      <c r="V5697" s="209">
        <v>10</v>
      </c>
      <c r="W5697" s="20"/>
      <c r="X5697" s="20"/>
      <c r="Y5697" s="20"/>
      <c r="Z5697" s="20"/>
      <c r="AA5697" s="20"/>
      <c r="AB5697" s="209">
        <v>7.6260000000000003</v>
      </c>
      <c r="AC5697" s="209">
        <v>25.765000000000001</v>
      </c>
      <c r="AD5697" s="209">
        <v>20.632000000000001</v>
      </c>
      <c r="AE5697" s="209">
        <v>24.602</v>
      </c>
      <c r="AF5697" s="209">
        <v>20.074000000000002</v>
      </c>
      <c r="AG5697" s="209">
        <v>15.010999999999999</v>
      </c>
      <c r="AH5697" s="209">
        <v>7.29</v>
      </c>
      <c r="AI5697" s="20"/>
      <c r="AJ5697" s="20"/>
      <c r="AK5697" s="20"/>
      <c r="AL5697" s="20"/>
      <c r="AM5697" s="20"/>
      <c r="AN5697" s="209">
        <v>8.7129999999999992</v>
      </c>
      <c r="AO5697" s="209">
        <v>20.66</v>
      </c>
      <c r="AP5697" s="209">
        <v>23.463999999999999</v>
      </c>
      <c r="AQ5697" s="209">
        <v>25.09</v>
      </c>
      <c r="AR5697" s="209">
        <v>15.271000000000001</v>
      </c>
      <c r="AS5697" s="209">
        <v>14</v>
      </c>
      <c r="AT5697" s="209">
        <v>13.275</v>
      </c>
      <c r="AU5697" s="20"/>
      <c r="AV5697" s="20"/>
      <c r="AW5697" s="20"/>
      <c r="AX5697" s="20"/>
      <c r="AY5697" s="209">
        <v>6.1870000000000003</v>
      </c>
      <c r="AZ5697" s="209">
        <v>39.652999999999999</v>
      </c>
      <c r="BA5697" s="209">
        <v>24.26</v>
      </c>
      <c r="BB5697" s="21">
        <f t="shared" si="567"/>
        <v>39.652999999999999</v>
      </c>
      <c r="BC5697" s="21">
        <f>BD5697</f>
        <v>53.297043010752688</v>
      </c>
      <c r="BD5697" s="22">
        <f t="shared" si="565"/>
        <v>53.297043010752688</v>
      </c>
      <c r="BE5697" s="21">
        <f>BC5697-BD5697</f>
        <v>0</v>
      </c>
      <c r="BF5697" s="2">
        <v>21.6</v>
      </c>
      <c r="BG5697" s="10">
        <v>5</v>
      </c>
      <c r="BH5697" s="21">
        <f t="shared" si="566"/>
        <v>3.9653000000000001E-2</v>
      </c>
      <c r="BI5697" s="22">
        <f t="shared" si="566"/>
        <v>3.9653000000000001E-2</v>
      </c>
      <c r="BJ5697" s="21">
        <f>BH5697-BI5697</f>
        <v>0</v>
      </c>
      <c r="BK5697" s="21">
        <v>0.11895900000000001</v>
      </c>
      <c r="BL5697" s="22">
        <v>0.11895900000000001</v>
      </c>
      <c r="BM5697" s="21">
        <v>0</v>
      </c>
      <c r="BN5697" s="21">
        <f t="shared" si="564"/>
        <v>0.47583600000000004</v>
      </c>
      <c r="BO5697" s="22">
        <f t="shared" si="564"/>
        <v>0.47583600000000004</v>
      </c>
      <c r="BP5697" s="21">
        <f t="shared" si="564"/>
        <v>0</v>
      </c>
    </row>
    <row r="5698" spans="1:68" ht="11.1" hidden="1" customHeight="1" outlineLevel="2" x14ac:dyDescent="0.2">
      <c r="A5698" s="10"/>
      <c r="B5698" s="18"/>
      <c r="C5698" s="18"/>
      <c r="D5698" s="18"/>
      <c r="E5698" s="23" t="s">
        <v>5004</v>
      </c>
      <c r="F5698" s="208">
        <v>16.100000000000001</v>
      </c>
      <c r="G5698" s="208">
        <v>16.100000000000001</v>
      </c>
      <c r="H5698" s="208">
        <v>16.100000000000001</v>
      </c>
      <c r="I5698" s="239">
        <v>15.5</v>
      </c>
      <c r="J5698" s="239"/>
      <c r="K5698" s="24"/>
      <c r="L5698" s="24"/>
      <c r="M5698" s="24"/>
      <c r="N5698" s="24"/>
      <c r="O5698" s="24"/>
      <c r="P5698" s="208">
        <v>20</v>
      </c>
      <c r="Q5698" s="208">
        <v>19</v>
      </c>
      <c r="R5698" s="208">
        <v>11.6</v>
      </c>
      <c r="S5698" s="208">
        <v>11.6</v>
      </c>
      <c r="T5698" s="208">
        <v>10.8</v>
      </c>
      <c r="U5698" s="208">
        <v>11.6</v>
      </c>
      <c r="V5698" s="208">
        <v>10</v>
      </c>
      <c r="W5698" s="24"/>
      <c r="X5698" s="24"/>
      <c r="Y5698" s="24"/>
      <c r="Z5698" s="24"/>
      <c r="AA5698" s="24"/>
      <c r="AB5698" s="208">
        <v>7.6260000000000003</v>
      </c>
      <c r="AC5698" s="208">
        <v>25.765000000000001</v>
      </c>
      <c r="AD5698" s="208">
        <v>20.632000000000001</v>
      </c>
      <c r="AE5698" s="208">
        <v>24.602</v>
      </c>
      <c r="AF5698" s="208">
        <v>20.074000000000002</v>
      </c>
      <c r="AG5698" s="208">
        <v>15.010999999999999</v>
      </c>
      <c r="AH5698" s="208">
        <v>7.29</v>
      </c>
      <c r="AI5698" s="24"/>
      <c r="AJ5698" s="24"/>
      <c r="AK5698" s="24"/>
      <c r="AL5698" s="24"/>
      <c r="AM5698" s="24"/>
      <c r="AN5698" s="208">
        <v>8.7129999999999992</v>
      </c>
      <c r="AO5698" s="208">
        <v>20.66</v>
      </c>
      <c r="AP5698" s="208">
        <v>23.463999999999999</v>
      </c>
      <c r="AQ5698" s="208">
        <v>25.09</v>
      </c>
      <c r="AR5698" s="208">
        <v>15.271000000000001</v>
      </c>
      <c r="AS5698" s="208">
        <v>14</v>
      </c>
      <c r="AT5698" s="208">
        <v>13.275</v>
      </c>
      <c r="AU5698" s="24"/>
      <c r="AV5698" s="24"/>
      <c r="AW5698" s="24"/>
      <c r="AX5698" s="24"/>
      <c r="AY5698" s="208">
        <v>6.1870000000000003</v>
      </c>
      <c r="AZ5698" s="208">
        <v>39.652999999999999</v>
      </c>
      <c r="BA5698" s="208">
        <v>24.26</v>
      </c>
      <c r="BB5698" s="21">
        <f t="shared" si="567"/>
        <v>39.652999999999999</v>
      </c>
      <c r="BC5698" s="21"/>
      <c r="BD5698" s="22">
        <f t="shared" si="565"/>
        <v>53.297043010752688</v>
      </c>
      <c r="BE5698" s="21"/>
      <c r="BG5698" s="10"/>
      <c r="BH5698" s="21">
        <f t="shared" si="566"/>
        <v>0</v>
      </c>
      <c r="BI5698" s="22">
        <f t="shared" si="566"/>
        <v>3.9653000000000001E-2</v>
      </c>
      <c r="BJ5698" s="21"/>
      <c r="BK5698" s="21">
        <v>0</v>
      </c>
      <c r="BL5698" s="22">
        <v>0.11895900000000001</v>
      </c>
      <c r="BM5698" s="21"/>
      <c r="BN5698" s="21">
        <f t="shared" si="564"/>
        <v>0</v>
      </c>
      <c r="BO5698" s="22">
        <f t="shared" si="564"/>
        <v>0.47583600000000004</v>
      </c>
      <c r="BP5698" s="21">
        <f t="shared" si="564"/>
        <v>0</v>
      </c>
    </row>
    <row r="5699" spans="1:68" ht="11.1" hidden="1" customHeight="1" outlineLevel="1" collapsed="1" x14ac:dyDescent="0.2">
      <c r="A5699" s="10"/>
      <c r="B5699" s="18"/>
      <c r="C5699" s="18"/>
      <c r="D5699" s="18"/>
      <c r="E5699" s="19" t="s">
        <v>5005</v>
      </c>
      <c r="F5699" s="209">
        <v>17.084</v>
      </c>
      <c r="G5699" s="209">
        <v>13.862</v>
      </c>
      <c r="H5699" s="209">
        <v>9.4600000000000009</v>
      </c>
      <c r="I5699" s="240">
        <v>9.3019999999999996</v>
      </c>
      <c r="J5699" s="240"/>
      <c r="K5699" s="20"/>
      <c r="L5699" s="209">
        <v>5.5149999999999997</v>
      </c>
      <c r="M5699" s="20"/>
      <c r="N5699" s="209">
        <v>1.9950000000000001</v>
      </c>
      <c r="O5699" s="209">
        <v>2.762</v>
      </c>
      <c r="P5699" s="209">
        <v>7.7229999999999999</v>
      </c>
      <c r="Q5699" s="209">
        <v>12.247</v>
      </c>
      <c r="R5699" s="209">
        <v>15.971</v>
      </c>
      <c r="S5699" s="209">
        <v>17.738</v>
      </c>
      <c r="T5699" s="209">
        <v>18.059000000000001</v>
      </c>
      <c r="U5699" s="209">
        <v>13.013999999999999</v>
      </c>
      <c r="V5699" s="209">
        <v>8.1419999999999995</v>
      </c>
      <c r="W5699" s="209">
        <v>4.0090000000000003</v>
      </c>
      <c r="X5699" s="209">
        <v>2.36</v>
      </c>
      <c r="Y5699" s="209">
        <v>1.8140000000000001</v>
      </c>
      <c r="Z5699" s="209">
        <v>1.8169999999999999</v>
      </c>
      <c r="AA5699" s="209">
        <v>2.278</v>
      </c>
      <c r="AB5699" s="209">
        <v>8.7170000000000005</v>
      </c>
      <c r="AC5699" s="209">
        <v>14.302</v>
      </c>
      <c r="AD5699" s="209">
        <v>19.149999999999999</v>
      </c>
      <c r="AE5699" s="209">
        <v>18.777000000000001</v>
      </c>
      <c r="AF5699" s="209">
        <v>18.042000000000002</v>
      </c>
      <c r="AG5699" s="209">
        <v>11.692</v>
      </c>
      <c r="AH5699" s="209">
        <v>8.577</v>
      </c>
      <c r="AI5699" s="209">
        <v>5.9279999999999999</v>
      </c>
      <c r="AJ5699" s="209">
        <v>2.5489999999999999</v>
      </c>
      <c r="AK5699" s="209">
        <v>1.8560000000000001</v>
      </c>
      <c r="AL5699" s="209">
        <v>2.1280000000000001</v>
      </c>
      <c r="AM5699" s="209">
        <v>2.968</v>
      </c>
      <c r="AN5699" s="209">
        <v>8.4039999999999999</v>
      </c>
      <c r="AO5699" s="209">
        <v>14.05</v>
      </c>
      <c r="AP5699" s="209">
        <v>16.044</v>
      </c>
      <c r="AQ5699" s="209">
        <v>18.059999999999999</v>
      </c>
      <c r="AR5699" s="209">
        <v>16.509</v>
      </c>
      <c r="AS5699" s="209">
        <v>13.795</v>
      </c>
      <c r="AT5699" s="209">
        <v>9.468</v>
      </c>
      <c r="AU5699" s="209">
        <v>4.7439999999999998</v>
      </c>
      <c r="AV5699" s="209">
        <v>2.3010000000000002</v>
      </c>
      <c r="AW5699" s="209">
        <v>1.6870000000000001</v>
      </c>
      <c r="AX5699" s="209">
        <v>2.0680000000000001</v>
      </c>
      <c r="AY5699" s="209">
        <v>2.843</v>
      </c>
      <c r="AZ5699" s="209">
        <v>4.5609999999999999</v>
      </c>
      <c r="BA5699" s="209">
        <v>7.8079999999999998</v>
      </c>
      <c r="BB5699" s="56">
        <f>BB5700+BB5701</f>
        <v>19.438000000000002</v>
      </c>
      <c r="BC5699" s="21">
        <f>BF5699</f>
        <v>53.46</v>
      </c>
      <c r="BD5699" s="22">
        <f t="shared" si="565"/>
        <v>26.126344086021508</v>
      </c>
      <c r="BE5699" s="21">
        <f>BC5699-BD5699</f>
        <v>27.333655913978493</v>
      </c>
      <c r="BF5699" s="2">
        <v>53.46</v>
      </c>
      <c r="BG5699" s="10">
        <v>5</v>
      </c>
      <c r="BH5699" s="21">
        <f t="shared" si="566"/>
        <v>3.9774239999999995E-2</v>
      </c>
      <c r="BI5699" s="22">
        <f t="shared" si="566"/>
        <v>1.9438000000000004E-2</v>
      </c>
      <c r="BJ5699" s="21">
        <f>BH5699-BI5699</f>
        <v>2.0336239999999992E-2</v>
      </c>
      <c r="BK5699" s="21">
        <v>0.11932271999999999</v>
      </c>
      <c r="BL5699" s="22">
        <v>5.8314000000000012E-2</v>
      </c>
      <c r="BM5699" s="21">
        <v>6.1008719999999982E-2</v>
      </c>
      <c r="BN5699" s="21">
        <f t="shared" si="564"/>
        <v>0.47729087999999997</v>
      </c>
      <c r="BO5699" s="22">
        <f t="shared" si="564"/>
        <v>0.23325600000000005</v>
      </c>
      <c r="BP5699" s="21">
        <f t="shared" si="564"/>
        <v>0.24403487999999993</v>
      </c>
    </row>
    <row r="5700" spans="1:68" ht="11.1" hidden="1" customHeight="1" outlineLevel="2" x14ac:dyDescent="0.2">
      <c r="A5700" s="10"/>
      <c r="B5700" s="18"/>
      <c r="C5700" s="18"/>
      <c r="D5700" s="18"/>
      <c r="E5700" s="23" t="s">
        <v>5006</v>
      </c>
      <c r="F5700" s="208">
        <v>12.962999999999999</v>
      </c>
      <c r="G5700" s="208">
        <v>9.8740000000000006</v>
      </c>
      <c r="H5700" s="208">
        <v>8.125</v>
      </c>
      <c r="I5700" s="239">
        <v>8.2720000000000002</v>
      </c>
      <c r="J5700" s="239"/>
      <c r="K5700" s="24"/>
      <c r="L5700" s="208">
        <v>5.0620000000000003</v>
      </c>
      <c r="M5700" s="24"/>
      <c r="N5700" s="208">
        <v>1.944</v>
      </c>
      <c r="O5700" s="208">
        <v>2.6779999999999999</v>
      </c>
      <c r="P5700" s="208">
        <v>6.4470000000000001</v>
      </c>
      <c r="Q5700" s="208">
        <v>9.4090000000000007</v>
      </c>
      <c r="R5700" s="208">
        <v>11.348000000000001</v>
      </c>
      <c r="S5700" s="208">
        <v>12.821999999999999</v>
      </c>
      <c r="T5700" s="208">
        <v>13.138999999999999</v>
      </c>
      <c r="U5700" s="208">
        <v>10.414999999999999</v>
      </c>
      <c r="V5700" s="208">
        <v>7.1710000000000003</v>
      </c>
      <c r="W5700" s="208">
        <v>3.883</v>
      </c>
      <c r="X5700" s="208">
        <v>2.3050000000000002</v>
      </c>
      <c r="Y5700" s="208">
        <v>1.7989999999999999</v>
      </c>
      <c r="Z5700" s="208">
        <v>1.8169999999999999</v>
      </c>
      <c r="AA5700" s="208">
        <v>2.278</v>
      </c>
      <c r="AB5700" s="208">
        <v>7.2030000000000003</v>
      </c>
      <c r="AC5700" s="208">
        <v>10.561999999999999</v>
      </c>
      <c r="AD5700" s="208">
        <v>13.506</v>
      </c>
      <c r="AE5700" s="208">
        <v>12.845000000000001</v>
      </c>
      <c r="AF5700" s="208">
        <v>13.013</v>
      </c>
      <c r="AG5700" s="208">
        <v>9.4339999999999993</v>
      </c>
      <c r="AH5700" s="208">
        <v>7.8230000000000004</v>
      </c>
      <c r="AI5700" s="208">
        <v>5.5650000000000004</v>
      </c>
      <c r="AJ5700" s="208">
        <v>2.4060000000000001</v>
      </c>
      <c r="AK5700" s="208">
        <v>1.8560000000000001</v>
      </c>
      <c r="AL5700" s="208">
        <v>2.125</v>
      </c>
      <c r="AM5700" s="208">
        <v>2.9670000000000001</v>
      </c>
      <c r="AN5700" s="208">
        <v>6.6319999999999997</v>
      </c>
      <c r="AO5700" s="208">
        <v>9.577</v>
      </c>
      <c r="AP5700" s="208">
        <v>10.824999999999999</v>
      </c>
      <c r="AQ5700" s="208">
        <v>12.407999999999999</v>
      </c>
      <c r="AR5700" s="208">
        <v>11.766</v>
      </c>
      <c r="AS5700" s="208">
        <v>10.478999999999999</v>
      </c>
      <c r="AT5700" s="208">
        <v>8.0909999999999993</v>
      </c>
      <c r="AU5700" s="208">
        <v>4.468</v>
      </c>
      <c r="AV5700" s="208">
        <v>2.2869999999999999</v>
      </c>
      <c r="AW5700" s="208">
        <v>1.6870000000000001</v>
      </c>
      <c r="AX5700" s="208">
        <v>2.0680000000000001</v>
      </c>
      <c r="AY5700" s="208">
        <v>2.843</v>
      </c>
      <c r="AZ5700" s="208">
        <v>4.5609999999999999</v>
      </c>
      <c r="BA5700" s="208">
        <v>7.8079999999999998</v>
      </c>
      <c r="BB5700" s="21">
        <f t="shared" si="567"/>
        <v>13.506</v>
      </c>
      <c r="BC5700" s="21"/>
      <c r="BD5700" s="22">
        <f t="shared" si="565"/>
        <v>18.153225806451612</v>
      </c>
      <c r="BE5700" s="21"/>
      <c r="BG5700" s="10"/>
      <c r="BH5700" s="21">
        <f t="shared" si="566"/>
        <v>0</v>
      </c>
      <c r="BI5700" s="22">
        <f t="shared" si="566"/>
        <v>1.3505999999999999E-2</v>
      </c>
      <c r="BJ5700" s="21"/>
      <c r="BK5700" s="21">
        <v>0</v>
      </c>
      <c r="BL5700" s="22">
        <v>4.0517999999999998E-2</v>
      </c>
      <c r="BM5700" s="21"/>
      <c r="BN5700" s="21">
        <f t="shared" si="564"/>
        <v>0</v>
      </c>
      <c r="BO5700" s="22">
        <f t="shared" si="564"/>
        <v>0.16207199999999999</v>
      </c>
      <c r="BP5700" s="21">
        <f t="shared" si="564"/>
        <v>0</v>
      </c>
    </row>
    <row r="5701" spans="1:68" ht="11.1" hidden="1" customHeight="1" outlineLevel="2" x14ac:dyDescent="0.2">
      <c r="A5701" s="10"/>
      <c r="B5701" s="18"/>
      <c r="C5701" s="18"/>
      <c r="D5701" s="18"/>
      <c r="E5701" s="23" t="s">
        <v>3527</v>
      </c>
      <c r="F5701" s="208">
        <v>4.1210000000000004</v>
      </c>
      <c r="G5701" s="208">
        <v>3.988</v>
      </c>
      <c r="H5701" s="208">
        <v>1.335</v>
      </c>
      <c r="I5701" s="239">
        <v>1.03</v>
      </c>
      <c r="J5701" s="239"/>
      <c r="K5701" s="24"/>
      <c r="L5701" s="208">
        <v>0.45300000000000001</v>
      </c>
      <c r="M5701" s="24"/>
      <c r="N5701" s="208">
        <v>5.0999999999999997E-2</v>
      </c>
      <c r="O5701" s="208">
        <v>8.4000000000000005E-2</v>
      </c>
      <c r="P5701" s="208">
        <v>1.276</v>
      </c>
      <c r="Q5701" s="208">
        <v>2.8380000000000001</v>
      </c>
      <c r="R5701" s="208">
        <v>4.6230000000000002</v>
      </c>
      <c r="S5701" s="208">
        <v>4.9160000000000004</v>
      </c>
      <c r="T5701" s="208">
        <v>4.92</v>
      </c>
      <c r="U5701" s="208">
        <v>2.5990000000000002</v>
      </c>
      <c r="V5701" s="208">
        <v>0.97099999999999997</v>
      </c>
      <c r="W5701" s="208">
        <v>0.126</v>
      </c>
      <c r="X5701" s="208">
        <v>5.5E-2</v>
      </c>
      <c r="Y5701" s="208">
        <v>1.4999999999999999E-2</v>
      </c>
      <c r="Z5701" s="24"/>
      <c r="AA5701" s="24"/>
      <c r="AB5701" s="208">
        <v>1.514</v>
      </c>
      <c r="AC5701" s="208">
        <v>3.74</v>
      </c>
      <c r="AD5701" s="208">
        <v>5.6440000000000001</v>
      </c>
      <c r="AE5701" s="208">
        <v>5.9320000000000004</v>
      </c>
      <c r="AF5701" s="208">
        <v>5.0289999999999999</v>
      </c>
      <c r="AG5701" s="208">
        <v>2.258</v>
      </c>
      <c r="AH5701" s="208">
        <v>0.754</v>
      </c>
      <c r="AI5701" s="208">
        <v>0.36299999999999999</v>
      </c>
      <c r="AJ5701" s="208">
        <v>0.14299999999999999</v>
      </c>
      <c r="AK5701" s="24"/>
      <c r="AL5701" s="208">
        <v>3.0000000000000001E-3</v>
      </c>
      <c r="AM5701" s="208">
        <v>1E-3</v>
      </c>
      <c r="AN5701" s="208">
        <v>1.772</v>
      </c>
      <c r="AO5701" s="208">
        <v>4.4729999999999999</v>
      </c>
      <c r="AP5701" s="208">
        <v>5.2190000000000003</v>
      </c>
      <c r="AQ5701" s="208">
        <v>5.6520000000000001</v>
      </c>
      <c r="AR5701" s="208">
        <v>4.7430000000000003</v>
      </c>
      <c r="AS5701" s="208">
        <v>3.3159999999999998</v>
      </c>
      <c r="AT5701" s="208">
        <v>1.377</v>
      </c>
      <c r="AU5701" s="208">
        <v>0.27600000000000002</v>
      </c>
      <c r="AV5701" s="208">
        <v>1.4E-2</v>
      </c>
      <c r="AW5701" s="24"/>
      <c r="AX5701" s="24"/>
      <c r="AY5701" s="24"/>
      <c r="AZ5701" s="24"/>
      <c r="BA5701" s="24"/>
      <c r="BB5701" s="21">
        <f t="shared" si="567"/>
        <v>5.9320000000000004</v>
      </c>
      <c r="BC5701" s="21"/>
      <c r="BD5701" s="22">
        <f t="shared" si="565"/>
        <v>7.9731182795698929</v>
      </c>
      <c r="BE5701" s="21"/>
      <c r="BG5701" s="10"/>
      <c r="BH5701" s="21">
        <f t="shared" si="566"/>
        <v>0</v>
      </c>
      <c r="BI5701" s="22">
        <f t="shared" si="566"/>
        <v>5.9320000000000006E-3</v>
      </c>
      <c r="BJ5701" s="21"/>
      <c r="BK5701" s="21">
        <v>0</v>
      </c>
      <c r="BL5701" s="22">
        <v>1.7796000000000003E-2</v>
      </c>
      <c r="BM5701" s="21"/>
      <c r="BN5701" s="21">
        <f t="shared" si="564"/>
        <v>0</v>
      </c>
      <c r="BO5701" s="22">
        <f t="shared" si="564"/>
        <v>7.1184000000000011E-2</v>
      </c>
      <c r="BP5701" s="21">
        <f t="shared" si="564"/>
        <v>0</v>
      </c>
    </row>
    <row r="5702" spans="1:68" ht="11.1" hidden="1" customHeight="1" outlineLevel="1" collapsed="1" x14ac:dyDescent="0.2">
      <c r="A5702" s="10"/>
      <c r="B5702" s="18"/>
      <c r="C5702" s="18"/>
      <c r="D5702" s="18"/>
      <c r="E5702" s="19" t="s">
        <v>5007</v>
      </c>
      <c r="F5702" s="209">
        <v>8.5830000000000002</v>
      </c>
      <c r="G5702" s="20"/>
      <c r="H5702" s="209">
        <v>1</v>
      </c>
      <c r="I5702" s="240">
        <v>5</v>
      </c>
      <c r="J5702" s="240"/>
      <c r="K5702" s="20"/>
      <c r="L5702" s="20"/>
      <c r="M5702" s="20"/>
      <c r="N5702" s="20"/>
      <c r="O5702" s="20"/>
      <c r="P5702" s="209">
        <v>1.595</v>
      </c>
      <c r="Q5702" s="209">
        <v>1.748</v>
      </c>
      <c r="R5702" s="209">
        <v>1.7509999999999999</v>
      </c>
      <c r="S5702" s="209">
        <v>1.256</v>
      </c>
      <c r="T5702" s="209">
        <v>2.0030000000000001</v>
      </c>
      <c r="U5702" s="209">
        <v>1.925</v>
      </c>
      <c r="V5702" s="209">
        <v>3.2759999999999998</v>
      </c>
      <c r="W5702" s="20"/>
      <c r="X5702" s="20"/>
      <c r="Y5702" s="209">
        <v>0.09</v>
      </c>
      <c r="Z5702" s="20"/>
      <c r="AA5702" s="20"/>
      <c r="AB5702" s="209">
        <v>8.4000000000000005E-2</v>
      </c>
      <c r="AC5702" s="209">
        <v>3.3000000000000002E-2</v>
      </c>
      <c r="AD5702" s="209">
        <v>2.2229999999999999</v>
      </c>
      <c r="AE5702" s="209">
        <v>6.7210000000000001</v>
      </c>
      <c r="AF5702" s="209">
        <v>6.0789999999999997</v>
      </c>
      <c r="AG5702" s="209">
        <v>1.282</v>
      </c>
      <c r="AH5702" s="209">
        <v>1.087</v>
      </c>
      <c r="AI5702" s="209">
        <v>0.58199999999999996</v>
      </c>
      <c r="AJ5702" s="209">
        <v>0.115</v>
      </c>
      <c r="AK5702" s="209">
        <v>7.5999999999999998E-2</v>
      </c>
      <c r="AL5702" s="209">
        <v>0.214</v>
      </c>
      <c r="AM5702" s="209">
        <v>0.60399999999999998</v>
      </c>
      <c r="AN5702" s="209">
        <v>0.90500000000000003</v>
      </c>
      <c r="AO5702" s="209">
        <v>3.2029999999999998</v>
      </c>
      <c r="AP5702" s="209">
        <v>3.61</v>
      </c>
      <c r="AQ5702" s="209">
        <v>5.3739999999999997</v>
      </c>
      <c r="AR5702" s="209">
        <v>2.6819999999999999</v>
      </c>
      <c r="AS5702" s="209">
        <v>2.2509999999999999</v>
      </c>
      <c r="AT5702" s="209">
        <v>1.85</v>
      </c>
      <c r="AU5702" s="209">
        <v>0.46100000000000002</v>
      </c>
      <c r="AV5702" s="209">
        <v>0.184</v>
      </c>
      <c r="AW5702" s="209">
        <v>0.18099999999999999</v>
      </c>
      <c r="AX5702" s="209">
        <v>0.14599999999999999</v>
      </c>
      <c r="AY5702" s="209">
        <v>0.69</v>
      </c>
      <c r="AZ5702" s="209">
        <v>1.246</v>
      </c>
      <c r="BA5702" s="209">
        <v>2.0150000000000001</v>
      </c>
      <c r="BB5702" s="21">
        <f>BB5703+BB5704</f>
        <v>10.063000000000001</v>
      </c>
      <c r="BC5702" s="21">
        <f>BD5702</f>
        <v>13.525537634408604</v>
      </c>
      <c r="BD5702" s="22">
        <f t="shared" si="565"/>
        <v>13.525537634408604</v>
      </c>
      <c r="BE5702" s="21">
        <f>BC5702-BD5702</f>
        <v>0</v>
      </c>
      <c r="BF5702" s="2">
        <v>10.199999999999999</v>
      </c>
      <c r="BG5702" s="10">
        <v>6</v>
      </c>
      <c r="BH5702" s="21">
        <f t="shared" si="566"/>
        <v>1.0063000000000001E-2</v>
      </c>
      <c r="BI5702" s="22">
        <f t="shared" si="566"/>
        <v>1.0063000000000001E-2</v>
      </c>
      <c r="BJ5702" s="21">
        <f>BH5702-BI5702</f>
        <v>0</v>
      </c>
      <c r="BK5702" s="21">
        <v>3.0189000000000001E-2</v>
      </c>
      <c r="BL5702" s="22">
        <v>3.0189000000000001E-2</v>
      </c>
      <c r="BM5702" s="21">
        <v>0</v>
      </c>
      <c r="BN5702" s="21">
        <f t="shared" si="564"/>
        <v>0.120756</v>
      </c>
      <c r="BO5702" s="22">
        <f t="shared" si="564"/>
        <v>0.120756</v>
      </c>
      <c r="BP5702" s="21">
        <f t="shared" si="564"/>
        <v>0</v>
      </c>
    </row>
    <row r="5703" spans="1:68" ht="11.1" hidden="1" customHeight="1" outlineLevel="2" x14ac:dyDescent="0.2">
      <c r="A5703" s="10"/>
      <c r="B5703" s="18"/>
      <c r="C5703" s="18"/>
      <c r="D5703" s="18"/>
      <c r="E5703" s="23" t="s">
        <v>5008</v>
      </c>
      <c r="F5703" s="208">
        <v>8.5830000000000002</v>
      </c>
      <c r="G5703" s="24"/>
      <c r="H5703" s="208">
        <v>1</v>
      </c>
      <c r="I5703" s="239">
        <v>4.8899999999999997</v>
      </c>
      <c r="J5703" s="239"/>
      <c r="K5703" s="24"/>
      <c r="L5703" s="24"/>
      <c r="M5703" s="24"/>
      <c r="N5703" s="24"/>
      <c r="O5703" s="24"/>
      <c r="P5703" s="208">
        <v>1.216</v>
      </c>
      <c r="Q5703" s="208">
        <v>1.748</v>
      </c>
      <c r="R5703" s="208">
        <v>1.7509999999999999</v>
      </c>
      <c r="S5703" s="208">
        <v>1.256</v>
      </c>
      <c r="T5703" s="208">
        <v>2.0030000000000001</v>
      </c>
      <c r="U5703" s="208">
        <v>1.8</v>
      </c>
      <c r="V5703" s="208">
        <v>1.796</v>
      </c>
      <c r="W5703" s="24"/>
      <c r="X5703" s="24"/>
      <c r="Y5703" s="208">
        <v>8.4000000000000005E-2</v>
      </c>
      <c r="Z5703" s="24"/>
      <c r="AA5703" s="24"/>
      <c r="AB5703" s="208">
        <v>5.6000000000000001E-2</v>
      </c>
      <c r="AC5703" s="208">
        <v>0.01</v>
      </c>
      <c r="AD5703" s="208">
        <v>2.2000000000000002</v>
      </c>
      <c r="AE5703" s="208">
        <v>6.6959999999999997</v>
      </c>
      <c r="AF5703" s="208">
        <v>6.048</v>
      </c>
      <c r="AG5703" s="208">
        <v>1.2569999999999999</v>
      </c>
      <c r="AH5703" s="208">
        <v>1.0369999999999999</v>
      </c>
      <c r="AI5703" s="208">
        <v>0.55100000000000005</v>
      </c>
      <c r="AJ5703" s="208">
        <v>8.5999999999999993E-2</v>
      </c>
      <c r="AK5703" s="208">
        <v>4.4999999999999998E-2</v>
      </c>
      <c r="AL5703" s="208">
        <v>0.191</v>
      </c>
      <c r="AM5703" s="208">
        <v>0.59299999999999997</v>
      </c>
      <c r="AN5703" s="208">
        <v>0.89600000000000002</v>
      </c>
      <c r="AO5703" s="208">
        <v>3.1869999999999998</v>
      </c>
      <c r="AP5703" s="208">
        <v>3.6</v>
      </c>
      <c r="AQ5703" s="208">
        <v>5.35</v>
      </c>
      <c r="AR5703" s="208">
        <v>2.6680000000000001</v>
      </c>
      <c r="AS5703" s="208">
        <v>2.242</v>
      </c>
      <c r="AT5703" s="208">
        <v>1.837</v>
      </c>
      <c r="AU5703" s="208">
        <v>0.45500000000000002</v>
      </c>
      <c r="AV5703" s="208">
        <v>0.17299999999999999</v>
      </c>
      <c r="AW5703" s="208">
        <v>0.17599999999999999</v>
      </c>
      <c r="AX5703" s="208">
        <v>0.14199999999999999</v>
      </c>
      <c r="AY5703" s="208">
        <v>0.67900000000000005</v>
      </c>
      <c r="AZ5703" s="208">
        <v>1.2310000000000001</v>
      </c>
      <c r="BA5703" s="208">
        <v>1.9990000000000001</v>
      </c>
      <c r="BB5703" s="21">
        <f t="shared" si="567"/>
        <v>8.5830000000000002</v>
      </c>
      <c r="BC5703" s="21"/>
      <c r="BD5703" s="22">
        <f t="shared" si="565"/>
        <v>11.536290322580646</v>
      </c>
      <c r="BE5703" s="21"/>
      <c r="BG5703" s="10"/>
      <c r="BH5703" s="21">
        <f t="shared" si="566"/>
        <v>0</v>
      </c>
      <c r="BI5703" s="22">
        <f t="shared" si="566"/>
        <v>8.5830000000000004E-3</v>
      </c>
      <c r="BJ5703" s="21"/>
      <c r="BK5703" s="21">
        <v>0</v>
      </c>
      <c r="BL5703" s="22">
        <v>2.5749000000000001E-2</v>
      </c>
      <c r="BM5703" s="21"/>
      <c r="BN5703" s="21">
        <f t="shared" si="564"/>
        <v>0</v>
      </c>
      <c r="BO5703" s="22">
        <f t="shared" si="564"/>
        <v>0.102996</v>
      </c>
      <c r="BP5703" s="21">
        <f t="shared" si="564"/>
        <v>0</v>
      </c>
    </row>
    <row r="5704" spans="1:68" ht="11.1" hidden="1" customHeight="1" outlineLevel="2" x14ac:dyDescent="0.2">
      <c r="A5704" s="10"/>
      <c r="B5704" s="18"/>
      <c r="C5704" s="18"/>
      <c r="D5704" s="18"/>
      <c r="E5704" s="23" t="s">
        <v>5009</v>
      </c>
      <c r="F5704" s="24"/>
      <c r="G5704" s="24"/>
      <c r="H5704" s="24"/>
      <c r="I5704" s="239">
        <v>0.11</v>
      </c>
      <c r="J5704" s="239"/>
      <c r="K5704" s="24"/>
      <c r="L5704" s="24"/>
      <c r="M5704" s="24"/>
      <c r="N5704" s="24"/>
      <c r="O5704" s="24"/>
      <c r="P5704" s="208">
        <v>0.379</v>
      </c>
      <c r="Q5704" s="24"/>
      <c r="R5704" s="24"/>
      <c r="S5704" s="24"/>
      <c r="T5704" s="24"/>
      <c r="U5704" s="208">
        <v>0.125</v>
      </c>
      <c r="V5704" s="208">
        <v>1.48</v>
      </c>
      <c r="W5704" s="24"/>
      <c r="X5704" s="24"/>
      <c r="Y5704" s="208">
        <v>6.0000000000000001E-3</v>
      </c>
      <c r="Z5704" s="24"/>
      <c r="AA5704" s="24"/>
      <c r="AB5704" s="208">
        <v>2.8000000000000001E-2</v>
      </c>
      <c r="AC5704" s="208">
        <v>2.3E-2</v>
      </c>
      <c r="AD5704" s="208">
        <v>2.3E-2</v>
      </c>
      <c r="AE5704" s="208">
        <v>2.5000000000000001E-2</v>
      </c>
      <c r="AF5704" s="208">
        <v>3.1E-2</v>
      </c>
      <c r="AG5704" s="208">
        <v>2.5000000000000001E-2</v>
      </c>
      <c r="AH5704" s="208">
        <v>0.05</v>
      </c>
      <c r="AI5704" s="208">
        <v>3.1E-2</v>
      </c>
      <c r="AJ5704" s="208">
        <v>2.9000000000000001E-2</v>
      </c>
      <c r="AK5704" s="208">
        <v>3.1E-2</v>
      </c>
      <c r="AL5704" s="208">
        <v>2.3E-2</v>
      </c>
      <c r="AM5704" s="208">
        <v>1.0999999999999999E-2</v>
      </c>
      <c r="AN5704" s="208">
        <v>8.9999999999999993E-3</v>
      </c>
      <c r="AO5704" s="208">
        <v>1.6E-2</v>
      </c>
      <c r="AP5704" s="208">
        <v>0.01</v>
      </c>
      <c r="AQ5704" s="208">
        <v>2.4E-2</v>
      </c>
      <c r="AR5704" s="208">
        <v>1.4E-2</v>
      </c>
      <c r="AS5704" s="208">
        <v>8.9999999999999993E-3</v>
      </c>
      <c r="AT5704" s="208">
        <v>1.2999999999999999E-2</v>
      </c>
      <c r="AU5704" s="208">
        <v>6.0000000000000001E-3</v>
      </c>
      <c r="AV5704" s="208">
        <v>1.0999999999999999E-2</v>
      </c>
      <c r="AW5704" s="208">
        <v>5.0000000000000001E-3</v>
      </c>
      <c r="AX5704" s="208">
        <v>4.0000000000000001E-3</v>
      </c>
      <c r="AY5704" s="208">
        <v>1.0999999999999999E-2</v>
      </c>
      <c r="AZ5704" s="208">
        <v>1.4999999999999999E-2</v>
      </c>
      <c r="BA5704" s="208">
        <v>1.6E-2</v>
      </c>
      <c r="BB5704" s="21">
        <f t="shared" si="567"/>
        <v>1.48</v>
      </c>
      <c r="BC5704" s="21"/>
      <c r="BD5704" s="22">
        <f t="shared" si="565"/>
        <v>1.989247311827957</v>
      </c>
      <c r="BE5704" s="21"/>
      <c r="BG5704" s="10"/>
      <c r="BH5704" s="21">
        <f t="shared" si="566"/>
        <v>0</v>
      </c>
      <c r="BI5704" s="22">
        <f t="shared" si="566"/>
        <v>1.48E-3</v>
      </c>
      <c r="BJ5704" s="21"/>
      <c r="BK5704" s="21">
        <v>0</v>
      </c>
      <c r="BL5704" s="22">
        <v>4.4399999999999995E-3</v>
      </c>
      <c r="BM5704" s="21"/>
      <c r="BN5704" s="21">
        <f t="shared" si="564"/>
        <v>0</v>
      </c>
      <c r="BO5704" s="22">
        <f t="shared" si="564"/>
        <v>1.7759999999999998E-2</v>
      </c>
      <c r="BP5704" s="21">
        <f t="shared" si="564"/>
        <v>0</v>
      </c>
    </row>
    <row r="5705" spans="1:68" ht="11.1" customHeight="1" outlineLevel="1" collapsed="1" x14ac:dyDescent="0.2">
      <c r="A5705" s="10"/>
      <c r="B5705" s="18"/>
      <c r="C5705" s="18"/>
      <c r="D5705" s="18"/>
      <c r="E5705" s="19" t="s">
        <v>5010</v>
      </c>
      <c r="F5705" s="209">
        <v>1.7</v>
      </c>
      <c r="G5705" s="20"/>
      <c r="H5705" s="209">
        <v>1.7</v>
      </c>
      <c r="I5705" s="240">
        <v>0.5</v>
      </c>
      <c r="J5705" s="240"/>
      <c r="K5705" s="20"/>
      <c r="L5705" s="20"/>
      <c r="M5705" s="20"/>
      <c r="N5705" s="20"/>
      <c r="O5705" s="20"/>
      <c r="P5705" s="209">
        <v>2.528</v>
      </c>
      <c r="Q5705" s="20"/>
      <c r="R5705" s="209">
        <v>1.373</v>
      </c>
      <c r="S5705" s="20"/>
      <c r="T5705" s="209">
        <v>1.7</v>
      </c>
      <c r="U5705" s="20"/>
      <c r="V5705" s="20"/>
      <c r="W5705" s="20"/>
      <c r="X5705" s="20"/>
      <c r="Y5705" s="20"/>
      <c r="Z5705" s="20"/>
      <c r="AA5705" s="20"/>
      <c r="AB5705" s="20"/>
      <c r="AC5705" s="209">
        <v>0.875</v>
      </c>
      <c r="AD5705" s="20"/>
      <c r="AE5705" s="20"/>
      <c r="AF5705" s="209">
        <v>2.125</v>
      </c>
      <c r="AG5705" s="209">
        <v>2.125</v>
      </c>
      <c r="AH5705" s="209">
        <v>1.5</v>
      </c>
      <c r="AI5705" s="20"/>
      <c r="AJ5705" s="20"/>
      <c r="AK5705" s="20"/>
      <c r="AL5705" s="20"/>
      <c r="AM5705" s="20"/>
      <c r="AN5705" s="209">
        <v>1.0999999999999999E-2</v>
      </c>
      <c r="AO5705" s="20"/>
      <c r="AP5705" s="20"/>
      <c r="AQ5705" s="20"/>
      <c r="AR5705" s="20"/>
      <c r="AS5705" s="20"/>
      <c r="AT5705" s="20"/>
      <c r="AU5705" s="20"/>
      <c r="AV5705" s="20"/>
      <c r="AW5705" s="20"/>
      <c r="AX5705" s="20"/>
      <c r="AY5705" s="20"/>
      <c r="AZ5705" s="20"/>
      <c r="BA5705" s="20"/>
      <c r="BB5705" s="21">
        <f t="shared" si="567"/>
        <v>2.528</v>
      </c>
      <c r="BC5705" s="21">
        <f>BD5705</f>
        <v>3.3978494623655915</v>
      </c>
      <c r="BD5705" s="22">
        <f t="shared" si="565"/>
        <v>3.3978494623655915</v>
      </c>
      <c r="BE5705" s="21">
        <f>BC5705-BD5705</f>
        <v>0</v>
      </c>
      <c r="BF5705" s="98"/>
      <c r="BG5705" s="10">
        <v>7</v>
      </c>
      <c r="BH5705" s="21">
        <f t="shared" si="566"/>
        <v>2.5279999999999999E-3</v>
      </c>
      <c r="BI5705" s="22">
        <f t="shared" si="566"/>
        <v>2.5279999999999999E-3</v>
      </c>
      <c r="BJ5705" s="21">
        <f>BH5705-BI5705</f>
        <v>0</v>
      </c>
      <c r="BK5705" s="21">
        <v>7.5839999999999996E-3</v>
      </c>
      <c r="BL5705" s="22">
        <v>7.5839999999999996E-3</v>
      </c>
      <c r="BM5705" s="21">
        <v>0</v>
      </c>
      <c r="BN5705" s="21">
        <f t="shared" si="564"/>
        <v>3.0335999999999998E-2</v>
      </c>
      <c r="BO5705" s="22">
        <f t="shared" si="564"/>
        <v>3.0335999999999998E-2</v>
      </c>
      <c r="BP5705" s="21">
        <f t="shared" si="564"/>
        <v>0</v>
      </c>
    </row>
    <row r="5706" spans="1:68" ht="11.1" hidden="1" customHeight="1" outlineLevel="2" x14ac:dyDescent="0.2">
      <c r="A5706" s="10"/>
      <c r="B5706" s="18"/>
      <c r="C5706" s="18"/>
      <c r="D5706" s="18"/>
      <c r="E5706" s="23" t="s">
        <v>5011</v>
      </c>
      <c r="F5706" s="208">
        <v>1.7</v>
      </c>
      <c r="G5706" s="24"/>
      <c r="H5706" s="208">
        <v>1.7</v>
      </c>
      <c r="I5706" s="239">
        <v>0.5</v>
      </c>
      <c r="J5706" s="239"/>
      <c r="K5706" s="24"/>
      <c r="L5706" s="24"/>
      <c r="M5706" s="24"/>
      <c r="N5706" s="24"/>
      <c r="O5706" s="24"/>
      <c r="P5706" s="208">
        <v>2.528</v>
      </c>
      <c r="Q5706" s="24"/>
      <c r="R5706" s="208">
        <v>1.373</v>
      </c>
      <c r="S5706" s="24"/>
      <c r="T5706" s="208">
        <v>1.7</v>
      </c>
      <c r="U5706" s="24"/>
      <c r="V5706" s="24"/>
      <c r="W5706" s="24"/>
      <c r="X5706" s="24"/>
      <c r="Y5706" s="24"/>
      <c r="Z5706" s="24"/>
      <c r="AA5706" s="24"/>
      <c r="AB5706" s="24"/>
      <c r="AC5706" s="208">
        <v>0.875</v>
      </c>
      <c r="AD5706" s="24"/>
      <c r="AE5706" s="24"/>
      <c r="AF5706" s="208">
        <v>2.125</v>
      </c>
      <c r="AG5706" s="208">
        <v>2.125</v>
      </c>
      <c r="AH5706" s="208">
        <v>1.5</v>
      </c>
      <c r="AI5706" s="24"/>
      <c r="AJ5706" s="24"/>
      <c r="AK5706" s="24"/>
      <c r="AL5706" s="24"/>
      <c r="AM5706" s="24"/>
      <c r="AN5706" s="208">
        <v>1.0999999999999999E-2</v>
      </c>
      <c r="AO5706" s="24"/>
      <c r="AP5706" s="24"/>
      <c r="AQ5706" s="24"/>
      <c r="AR5706" s="24"/>
      <c r="AS5706" s="24"/>
      <c r="AT5706" s="24"/>
      <c r="AU5706" s="24"/>
      <c r="AV5706" s="24"/>
      <c r="AW5706" s="24"/>
      <c r="AX5706" s="24"/>
      <c r="AY5706" s="24"/>
      <c r="AZ5706" s="24"/>
      <c r="BA5706" s="24"/>
      <c r="BB5706" s="21">
        <f t="shared" si="567"/>
        <v>2.528</v>
      </c>
      <c r="BC5706" s="21"/>
      <c r="BD5706" s="22">
        <f t="shared" si="565"/>
        <v>3.3978494623655915</v>
      </c>
      <c r="BE5706" s="21"/>
      <c r="BG5706" s="10"/>
      <c r="BH5706" s="21">
        <f t="shared" si="566"/>
        <v>0</v>
      </c>
      <c r="BI5706" s="22">
        <f t="shared" si="566"/>
        <v>2.5279999999999999E-3</v>
      </c>
      <c r="BJ5706" s="21"/>
      <c r="BK5706" s="21">
        <v>0</v>
      </c>
      <c r="BL5706" s="22">
        <v>7.5839999999999996E-3</v>
      </c>
      <c r="BM5706" s="21"/>
      <c r="BN5706" s="21">
        <f t="shared" si="564"/>
        <v>0</v>
      </c>
      <c r="BO5706" s="22">
        <f t="shared" si="564"/>
        <v>3.0335999999999998E-2</v>
      </c>
      <c r="BP5706" s="21">
        <f t="shared" si="564"/>
        <v>0</v>
      </c>
    </row>
    <row r="5707" spans="1:68" ht="11.1" hidden="1" customHeight="1" outlineLevel="1" collapsed="1" x14ac:dyDescent="0.2">
      <c r="A5707" s="10"/>
      <c r="B5707" s="18"/>
      <c r="C5707" s="18"/>
      <c r="D5707" s="18"/>
      <c r="E5707" s="19" t="s">
        <v>5012</v>
      </c>
      <c r="F5707" s="209">
        <v>9.3680000000000003</v>
      </c>
      <c r="G5707" s="209">
        <v>9.25</v>
      </c>
      <c r="H5707" s="209">
        <v>37.090000000000003</v>
      </c>
      <c r="I5707" s="240">
        <v>11.272</v>
      </c>
      <c r="J5707" s="240"/>
      <c r="K5707" s="209">
        <v>20.414999999999999</v>
      </c>
      <c r="L5707" s="209">
        <v>56.238999999999997</v>
      </c>
      <c r="M5707" s="209">
        <v>46.926000000000002</v>
      </c>
      <c r="N5707" s="209">
        <v>53.865000000000002</v>
      </c>
      <c r="O5707" s="209">
        <v>56.67</v>
      </c>
      <c r="P5707" s="209">
        <v>43.026000000000003</v>
      </c>
      <c r="Q5707" s="209">
        <v>58.417000000000002</v>
      </c>
      <c r="R5707" s="209">
        <v>57.56</v>
      </c>
      <c r="S5707" s="209">
        <v>58.24</v>
      </c>
      <c r="T5707" s="209">
        <v>48.430999999999997</v>
      </c>
      <c r="U5707" s="209">
        <v>23.655000000000001</v>
      </c>
      <c r="V5707" s="209">
        <v>56.664000000000001</v>
      </c>
      <c r="W5707" s="209">
        <v>58.417000000000002</v>
      </c>
      <c r="X5707" s="209">
        <v>55.747</v>
      </c>
      <c r="Y5707" s="209">
        <v>54.189</v>
      </c>
      <c r="Z5707" s="209">
        <v>58.417000000000002</v>
      </c>
      <c r="AA5707" s="209">
        <v>62.749000000000002</v>
      </c>
      <c r="AB5707" s="209">
        <v>54.405000000000001</v>
      </c>
      <c r="AC5707" s="209">
        <v>70.221000000000004</v>
      </c>
      <c r="AD5707" s="209">
        <v>70.850999999999999</v>
      </c>
      <c r="AE5707" s="209">
        <v>70.501000000000005</v>
      </c>
      <c r="AF5707" s="209">
        <v>72.441999999999993</v>
      </c>
      <c r="AG5707" s="209">
        <v>71.837999999999994</v>
      </c>
      <c r="AH5707" s="209">
        <v>72.311999999999998</v>
      </c>
      <c r="AI5707" s="209">
        <v>67.492999999999995</v>
      </c>
      <c r="AJ5707" s="209">
        <v>68.894999999999996</v>
      </c>
      <c r="AK5707" s="209">
        <v>4.141</v>
      </c>
      <c r="AL5707" s="209">
        <v>56.67</v>
      </c>
      <c r="AM5707" s="209">
        <v>80.989000000000004</v>
      </c>
      <c r="AN5707" s="209">
        <v>55.276000000000003</v>
      </c>
      <c r="AO5707" s="209">
        <v>57.628</v>
      </c>
      <c r="AP5707" s="209">
        <v>57.262999999999998</v>
      </c>
      <c r="AQ5707" s="209">
        <v>54.552999999999997</v>
      </c>
      <c r="AR5707" s="209">
        <v>56.055999999999997</v>
      </c>
      <c r="AS5707" s="209">
        <v>56.055999999999997</v>
      </c>
      <c r="AT5707" s="209">
        <v>59.235999999999997</v>
      </c>
      <c r="AU5707" s="209">
        <v>59.204000000000001</v>
      </c>
      <c r="AV5707" s="209">
        <v>59.192999999999998</v>
      </c>
      <c r="AW5707" s="209">
        <v>57.253</v>
      </c>
      <c r="AX5707" s="209">
        <v>55.991</v>
      </c>
      <c r="AY5707" s="209">
        <v>55.981000000000002</v>
      </c>
      <c r="AZ5707" s="209">
        <v>56.131</v>
      </c>
      <c r="BA5707" s="209">
        <v>59.139000000000003</v>
      </c>
      <c r="BB5707" s="21">
        <f t="shared" si="567"/>
        <v>80.989000000000004</v>
      </c>
      <c r="BC5707" s="21">
        <f>BF5707</f>
        <v>611.89</v>
      </c>
      <c r="BD5707" s="22">
        <f t="shared" si="565"/>
        <v>108.85618279569893</v>
      </c>
      <c r="BE5707" s="21">
        <f>BC5707-BD5707</f>
        <v>503.03381720430104</v>
      </c>
      <c r="BF5707" s="2">
        <v>611.89</v>
      </c>
      <c r="BG5707" s="10"/>
      <c r="BH5707" s="21">
        <f t="shared" si="566"/>
        <v>0.45524616000000001</v>
      </c>
      <c r="BI5707" s="22">
        <f t="shared" si="566"/>
        <v>8.0989000000000005E-2</v>
      </c>
      <c r="BJ5707" s="21">
        <f>BH5707-BI5707</f>
        <v>0.37425715999999998</v>
      </c>
      <c r="BK5707" s="21">
        <v>1.3657384800000001</v>
      </c>
      <c r="BL5707" s="22">
        <v>0.24296700000000002</v>
      </c>
      <c r="BM5707" s="21">
        <v>1.1227714800000002</v>
      </c>
      <c r="BN5707" s="21">
        <f t="shared" si="564"/>
        <v>5.4629539200000004</v>
      </c>
      <c r="BO5707" s="22">
        <f t="shared" si="564"/>
        <v>0.97186800000000007</v>
      </c>
      <c r="BP5707" s="21">
        <f t="shared" si="564"/>
        <v>4.4910859200000006</v>
      </c>
    </row>
    <row r="5708" spans="1:68" ht="11.1" hidden="1" customHeight="1" outlineLevel="2" x14ac:dyDescent="0.2">
      <c r="A5708" s="10"/>
      <c r="B5708" s="18"/>
      <c r="C5708" s="18"/>
      <c r="D5708" s="18"/>
      <c r="E5708" s="23"/>
      <c r="F5708" s="208">
        <v>9.3680000000000003</v>
      </c>
      <c r="G5708" s="208">
        <v>9.25</v>
      </c>
      <c r="H5708" s="208">
        <v>37.090000000000003</v>
      </c>
      <c r="I5708" s="239">
        <v>11.272</v>
      </c>
      <c r="J5708" s="239"/>
      <c r="K5708" s="208">
        <v>20.414999999999999</v>
      </c>
      <c r="L5708" s="208">
        <v>56.238999999999997</v>
      </c>
      <c r="M5708" s="208">
        <v>46.926000000000002</v>
      </c>
      <c r="N5708" s="208">
        <v>53.865000000000002</v>
      </c>
      <c r="O5708" s="208">
        <v>56.67</v>
      </c>
      <c r="P5708" s="208">
        <v>43.026000000000003</v>
      </c>
      <c r="Q5708" s="208">
        <v>58.417000000000002</v>
      </c>
      <c r="R5708" s="208">
        <v>57.56</v>
      </c>
      <c r="S5708" s="208">
        <v>58.24</v>
      </c>
      <c r="T5708" s="208">
        <v>48.430999999999997</v>
      </c>
      <c r="U5708" s="208">
        <v>23.655000000000001</v>
      </c>
      <c r="V5708" s="208">
        <v>56.664000000000001</v>
      </c>
      <c r="W5708" s="208">
        <v>58.417000000000002</v>
      </c>
      <c r="X5708" s="208">
        <v>55.747</v>
      </c>
      <c r="Y5708" s="208">
        <v>54.189</v>
      </c>
      <c r="Z5708" s="208">
        <v>58.417000000000002</v>
      </c>
      <c r="AA5708" s="208">
        <v>62.749000000000002</v>
      </c>
      <c r="AB5708" s="208">
        <v>54.405000000000001</v>
      </c>
      <c r="AC5708" s="208">
        <v>70.221000000000004</v>
      </c>
      <c r="AD5708" s="208">
        <v>70.850999999999999</v>
      </c>
      <c r="AE5708" s="208">
        <v>70.501000000000005</v>
      </c>
      <c r="AF5708" s="208">
        <v>72.441999999999993</v>
      </c>
      <c r="AG5708" s="208">
        <v>71.837999999999994</v>
      </c>
      <c r="AH5708" s="208">
        <v>72.311999999999998</v>
      </c>
      <c r="AI5708" s="208">
        <v>67.492999999999995</v>
      </c>
      <c r="AJ5708" s="208">
        <v>68.894999999999996</v>
      </c>
      <c r="AK5708" s="208">
        <v>4.141</v>
      </c>
      <c r="AL5708" s="208">
        <v>56.67</v>
      </c>
      <c r="AM5708" s="208">
        <v>80.989000000000004</v>
      </c>
      <c r="AN5708" s="208">
        <v>55.276000000000003</v>
      </c>
      <c r="AO5708" s="208">
        <v>57.628</v>
      </c>
      <c r="AP5708" s="208">
        <v>57.262999999999998</v>
      </c>
      <c r="AQ5708" s="208">
        <v>54.552999999999997</v>
      </c>
      <c r="AR5708" s="208">
        <v>56.055999999999997</v>
      </c>
      <c r="AS5708" s="208">
        <v>56.055999999999997</v>
      </c>
      <c r="AT5708" s="208">
        <v>59.235999999999997</v>
      </c>
      <c r="AU5708" s="208">
        <v>59.204000000000001</v>
      </c>
      <c r="AV5708" s="208">
        <v>59.192999999999998</v>
      </c>
      <c r="AW5708" s="208">
        <v>57.253</v>
      </c>
      <c r="AX5708" s="208">
        <v>55.991</v>
      </c>
      <c r="AY5708" s="208">
        <v>55.981000000000002</v>
      </c>
      <c r="AZ5708" s="208">
        <v>56.131</v>
      </c>
      <c r="BA5708" s="208">
        <v>59.139000000000003</v>
      </c>
      <c r="BB5708" s="21">
        <f t="shared" si="567"/>
        <v>80.989000000000004</v>
      </c>
      <c r="BC5708" s="21"/>
      <c r="BD5708" s="22">
        <f t="shared" si="565"/>
        <v>108.85618279569893</v>
      </c>
      <c r="BE5708" s="21"/>
      <c r="BG5708" s="10"/>
      <c r="BH5708" s="21">
        <f t="shared" si="566"/>
        <v>0</v>
      </c>
      <c r="BI5708" s="22">
        <f t="shared" si="566"/>
        <v>8.0989000000000005E-2</v>
      </c>
      <c r="BJ5708" s="21"/>
      <c r="BK5708" s="21">
        <v>0</v>
      </c>
      <c r="BL5708" s="22">
        <v>0.24296700000000002</v>
      </c>
      <c r="BM5708" s="21"/>
      <c r="BN5708" s="21">
        <f t="shared" si="564"/>
        <v>0</v>
      </c>
      <c r="BO5708" s="22">
        <f t="shared" si="564"/>
        <v>0.97186800000000007</v>
      </c>
      <c r="BP5708" s="21">
        <f t="shared" si="564"/>
        <v>0</v>
      </c>
    </row>
    <row r="5709" spans="1:68" ht="11.1" hidden="1" customHeight="1" outlineLevel="1" collapsed="1" x14ac:dyDescent="0.2">
      <c r="A5709" s="10"/>
      <c r="B5709" s="18"/>
      <c r="C5709" s="18"/>
      <c r="D5709" s="18"/>
      <c r="E5709" s="19" t="s">
        <v>5013</v>
      </c>
      <c r="F5709" s="20"/>
      <c r="G5709" s="20"/>
      <c r="H5709" s="20"/>
      <c r="I5709" s="20"/>
      <c r="J5709" s="20"/>
      <c r="K5709" s="20"/>
      <c r="L5709" s="20"/>
      <c r="M5709" s="20"/>
      <c r="N5709" s="20"/>
      <c r="O5709" s="20"/>
      <c r="P5709" s="20"/>
      <c r="Q5709" s="20"/>
      <c r="R5709" s="20"/>
      <c r="S5709" s="20"/>
      <c r="T5709" s="20"/>
      <c r="U5709" s="20"/>
      <c r="V5709" s="20"/>
      <c r="W5709" s="20"/>
      <c r="X5709" s="20"/>
      <c r="Y5709" s="20"/>
      <c r="Z5709" s="20"/>
      <c r="AA5709" s="20"/>
      <c r="AB5709" s="20"/>
      <c r="AC5709" s="20"/>
      <c r="AD5709" s="20"/>
      <c r="AE5709" s="20"/>
      <c r="AF5709" s="209">
        <v>-4.2999999999999997E-2</v>
      </c>
      <c r="AG5709" s="209">
        <v>-3.2770000000000001</v>
      </c>
      <c r="AH5709" s="20"/>
      <c r="AI5709" s="20"/>
      <c r="AJ5709" s="20"/>
      <c r="AK5709" s="209">
        <v>-1.4999999999999999E-2</v>
      </c>
      <c r="AL5709" s="209">
        <v>2.5999999999999999E-2</v>
      </c>
      <c r="AM5709" s="20"/>
      <c r="AN5709" s="20"/>
      <c r="AO5709" s="20"/>
      <c r="AP5709" s="20"/>
      <c r="AQ5709" s="20"/>
      <c r="AR5709" s="209">
        <v>-3.5569999999999999</v>
      </c>
      <c r="AS5709" s="20"/>
      <c r="AT5709" s="20"/>
      <c r="AU5709" s="209">
        <v>-6.0469999999999997</v>
      </c>
      <c r="AV5709" s="209">
        <v>-1.141</v>
      </c>
      <c r="AW5709" s="20"/>
      <c r="AX5709" s="20"/>
      <c r="AY5709" s="20"/>
      <c r="AZ5709" s="20"/>
      <c r="BA5709" s="20"/>
      <c r="BB5709" s="21">
        <f t="shared" si="567"/>
        <v>2.5999999999999999E-2</v>
      </c>
      <c r="BC5709" s="21">
        <f>BD5709</f>
        <v>3.4946236559139782E-2</v>
      </c>
      <c r="BD5709" s="22">
        <f t="shared" si="565"/>
        <v>3.4946236559139782E-2</v>
      </c>
      <c r="BE5709" s="21">
        <f>BC5709-BD5709</f>
        <v>0</v>
      </c>
      <c r="BF5709" s="98"/>
      <c r="BG5709" s="10"/>
      <c r="BH5709" s="21">
        <f t="shared" si="566"/>
        <v>2.5999999999999995E-5</v>
      </c>
      <c r="BI5709" s="22">
        <f t="shared" si="566"/>
        <v>2.5999999999999995E-5</v>
      </c>
      <c r="BJ5709" s="21">
        <f>BH5709-BI5709</f>
        <v>0</v>
      </c>
      <c r="BK5709" s="21">
        <v>7.7999999999999985E-5</v>
      </c>
      <c r="BL5709" s="22">
        <v>7.7999999999999985E-5</v>
      </c>
      <c r="BM5709" s="21">
        <v>0</v>
      </c>
      <c r="BN5709" s="21">
        <f t="shared" si="564"/>
        <v>3.1199999999999994E-4</v>
      </c>
      <c r="BO5709" s="22">
        <f t="shared" si="564"/>
        <v>3.1199999999999994E-4</v>
      </c>
      <c r="BP5709" s="21">
        <f t="shared" si="564"/>
        <v>0</v>
      </c>
    </row>
    <row r="5710" spans="1:68" ht="11.1" hidden="1" customHeight="1" outlineLevel="2" x14ac:dyDescent="0.2">
      <c r="A5710" s="10"/>
      <c r="B5710" s="18"/>
      <c r="C5710" s="18"/>
      <c r="D5710" s="18"/>
      <c r="E5710" s="23"/>
      <c r="F5710" s="24"/>
      <c r="G5710" s="24"/>
      <c r="H5710" s="24"/>
      <c r="I5710" s="24"/>
      <c r="J5710" s="24"/>
      <c r="K5710" s="24"/>
      <c r="L5710" s="24"/>
      <c r="M5710" s="24"/>
      <c r="N5710" s="24"/>
      <c r="O5710" s="24"/>
      <c r="P5710" s="24"/>
      <c r="Q5710" s="24"/>
      <c r="R5710" s="24"/>
      <c r="S5710" s="24"/>
      <c r="T5710" s="24"/>
      <c r="U5710" s="24"/>
      <c r="V5710" s="24"/>
      <c r="W5710" s="24"/>
      <c r="X5710" s="24"/>
      <c r="Y5710" s="24"/>
      <c r="Z5710" s="24"/>
      <c r="AA5710" s="24"/>
      <c r="AB5710" s="24"/>
      <c r="AC5710" s="24"/>
      <c r="AD5710" s="24"/>
      <c r="AE5710" s="24"/>
      <c r="AF5710" s="208">
        <v>-4.2999999999999997E-2</v>
      </c>
      <c r="AG5710" s="208">
        <v>-3.2770000000000001</v>
      </c>
      <c r="AH5710" s="24"/>
      <c r="AI5710" s="24"/>
      <c r="AJ5710" s="24"/>
      <c r="AK5710" s="208">
        <v>-1.4999999999999999E-2</v>
      </c>
      <c r="AL5710" s="208">
        <v>2.5999999999999999E-2</v>
      </c>
      <c r="AM5710" s="24"/>
      <c r="AN5710" s="24"/>
      <c r="AO5710" s="24"/>
      <c r="AP5710" s="24"/>
      <c r="AQ5710" s="24"/>
      <c r="AR5710" s="208">
        <v>-3.5569999999999999</v>
      </c>
      <c r="AS5710" s="24"/>
      <c r="AT5710" s="24"/>
      <c r="AU5710" s="208">
        <v>-6.0469999999999997</v>
      </c>
      <c r="AV5710" s="208">
        <v>-1.141</v>
      </c>
      <c r="AW5710" s="24"/>
      <c r="AX5710" s="24"/>
      <c r="AY5710" s="24"/>
      <c r="AZ5710" s="24"/>
      <c r="BA5710" s="24"/>
      <c r="BB5710" s="21">
        <f t="shared" si="567"/>
        <v>2.5999999999999999E-2</v>
      </c>
      <c r="BC5710" s="21"/>
      <c r="BD5710" s="22">
        <f t="shared" si="565"/>
        <v>3.4946236559139782E-2</v>
      </c>
      <c r="BE5710" s="21"/>
      <c r="BG5710" s="10"/>
      <c r="BH5710" s="21">
        <f t="shared" si="566"/>
        <v>0</v>
      </c>
      <c r="BI5710" s="22">
        <f t="shared" si="566"/>
        <v>2.5999999999999995E-5</v>
      </c>
      <c r="BJ5710" s="21"/>
      <c r="BK5710" s="21">
        <v>0</v>
      </c>
      <c r="BL5710" s="22">
        <v>7.7999999999999985E-5</v>
      </c>
      <c r="BM5710" s="21"/>
      <c r="BN5710" s="21">
        <f t="shared" si="564"/>
        <v>0</v>
      </c>
      <c r="BO5710" s="22">
        <f t="shared" si="564"/>
        <v>3.1199999999999994E-4</v>
      </c>
      <c r="BP5710" s="21">
        <f t="shared" si="564"/>
        <v>0</v>
      </c>
    </row>
    <row r="5711" spans="1:68" ht="11.1" hidden="1" customHeight="1" outlineLevel="1" collapsed="1" x14ac:dyDescent="0.2">
      <c r="A5711" s="10"/>
      <c r="B5711" s="18"/>
      <c r="C5711" s="18"/>
      <c r="D5711" s="18"/>
      <c r="E5711" s="19" t="s">
        <v>5014</v>
      </c>
      <c r="F5711" s="20"/>
      <c r="G5711" s="20"/>
      <c r="H5711" s="20"/>
      <c r="I5711" s="20"/>
      <c r="J5711" s="20"/>
      <c r="K5711" s="20"/>
      <c r="L5711" s="20"/>
      <c r="M5711" s="20"/>
      <c r="N5711" s="20"/>
      <c r="O5711" s="20"/>
      <c r="P5711" s="20"/>
      <c r="Q5711" s="20"/>
      <c r="R5711" s="20"/>
      <c r="S5711" s="20"/>
      <c r="T5711" s="20"/>
      <c r="U5711" s="20"/>
      <c r="V5711" s="20"/>
      <c r="W5711" s="20"/>
      <c r="X5711" s="20"/>
      <c r="Y5711" s="20"/>
      <c r="Z5711" s="20"/>
      <c r="AA5711" s="209">
        <v>15.253</v>
      </c>
      <c r="AB5711" s="209">
        <v>26.798999999999999</v>
      </c>
      <c r="AC5711" s="209">
        <v>37.378999999999998</v>
      </c>
      <c r="AD5711" s="209">
        <v>45.2</v>
      </c>
      <c r="AE5711" s="209">
        <v>50.241</v>
      </c>
      <c r="AF5711" s="209">
        <v>40.631</v>
      </c>
      <c r="AG5711" s="209">
        <v>27.298999999999999</v>
      </c>
      <c r="AH5711" s="209">
        <v>17.690999999999999</v>
      </c>
      <c r="AI5711" s="209">
        <v>11.968999999999999</v>
      </c>
      <c r="AJ5711" s="209">
        <v>2.5299999999999998</v>
      </c>
      <c r="AK5711" s="209">
        <v>1.242</v>
      </c>
      <c r="AL5711" s="209">
        <v>0.26300000000000001</v>
      </c>
      <c r="AM5711" s="209">
        <v>9.4619999999999997</v>
      </c>
      <c r="AN5711" s="209">
        <v>19.033000000000001</v>
      </c>
      <c r="AO5711" s="209">
        <v>32.920999999999999</v>
      </c>
      <c r="AP5711" s="209">
        <v>40.061</v>
      </c>
      <c r="AQ5711" s="209">
        <v>46.61</v>
      </c>
      <c r="AR5711" s="209">
        <v>38.317</v>
      </c>
      <c r="AS5711" s="209">
        <v>33.75</v>
      </c>
      <c r="AT5711" s="209">
        <v>18.283000000000001</v>
      </c>
      <c r="AU5711" s="209">
        <v>15.036</v>
      </c>
      <c r="AV5711" s="209">
        <v>2.403</v>
      </c>
      <c r="AW5711" s="209">
        <v>2.0699999999999998</v>
      </c>
      <c r="AX5711" s="209">
        <v>2.3530000000000002</v>
      </c>
      <c r="AY5711" s="209">
        <v>13.535</v>
      </c>
      <c r="AZ5711" s="209">
        <v>20.91</v>
      </c>
      <c r="BA5711" s="209">
        <v>31.163</v>
      </c>
      <c r="BB5711" s="21">
        <f t="shared" si="567"/>
        <v>50.241</v>
      </c>
      <c r="BC5711" s="21">
        <f>BD5711</f>
        <v>67.528225806451616</v>
      </c>
      <c r="BD5711" s="22">
        <f t="shared" si="565"/>
        <v>67.528225806451616</v>
      </c>
      <c r="BE5711" s="21">
        <f>BC5711-BD5711</f>
        <v>0</v>
      </c>
      <c r="BF5711" s="2">
        <v>12.53</v>
      </c>
      <c r="BG5711" s="10">
        <v>5</v>
      </c>
      <c r="BH5711" s="21">
        <f t="shared" si="566"/>
        <v>5.0241000000000001E-2</v>
      </c>
      <c r="BI5711" s="22">
        <f t="shared" si="566"/>
        <v>5.0241000000000001E-2</v>
      </c>
      <c r="BJ5711" s="21">
        <f>BH5711-BI5711</f>
        <v>0</v>
      </c>
      <c r="BK5711" s="21">
        <v>0.150723</v>
      </c>
      <c r="BL5711" s="22">
        <v>0.150723</v>
      </c>
      <c r="BM5711" s="21">
        <v>0</v>
      </c>
      <c r="BN5711" s="21">
        <f t="shared" si="564"/>
        <v>0.60289199999999998</v>
      </c>
      <c r="BO5711" s="22">
        <f t="shared" si="564"/>
        <v>0.60289199999999998</v>
      </c>
      <c r="BP5711" s="21">
        <f t="shared" si="564"/>
        <v>0</v>
      </c>
    </row>
    <row r="5712" spans="1:68" ht="11.1" hidden="1" customHeight="1" outlineLevel="2" x14ac:dyDescent="0.2">
      <c r="A5712" s="10"/>
      <c r="B5712" s="18"/>
      <c r="C5712" s="18"/>
      <c r="D5712" s="18"/>
      <c r="E5712" s="23" t="s">
        <v>5015</v>
      </c>
      <c r="F5712" s="24"/>
      <c r="G5712" s="24"/>
      <c r="H5712" s="24"/>
      <c r="I5712" s="24"/>
      <c r="J5712" s="24"/>
      <c r="K5712" s="24"/>
      <c r="L5712" s="24"/>
      <c r="M5712" s="24"/>
      <c r="N5712" s="24"/>
      <c r="O5712" s="24"/>
      <c r="P5712" s="24"/>
      <c r="Q5712" s="24"/>
      <c r="R5712" s="24"/>
      <c r="S5712" s="24"/>
      <c r="T5712" s="24"/>
      <c r="U5712" s="24"/>
      <c r="V5712" s="24"/>
      <c r="W5712" s="24"/>
      <c r="X5712" s="24"/>
      <c r="Y5712" s="24"/>
      <c r="Z5712" s="24"/>
      <c r="AA5712" s="208">
        <v>15.253</v>
      </c>
      <c r="AB5712" s="208">
        <v>26.798999999999999</v>
      </c>
      <c r="AC5712" s="208">
        <v>37.378999999999998</v>
      </c>
      <c r="AD5712" s="208">
        <v>45.2</v>
      </c>
      <c r="AE5712" s="208">
        <v>50.241</v>
      </c>
      <c r="AF5712" s="208">
        <v>40.631</v>
      </c>
      <c r="AG5712" s="208">
        <v>27.298999999999999</v>
      </c>
      <c r="AH5712" s="208">
        <v>17.690999999999999</v>
      </c>
      <c r="AI5712" s="208">
        <v>11.968999999999999</v>
      </c>
      <c r="AJ5712" s="208">
        <v>2.5299999999999998</v>
      </c>
      <c r="AK5712" s="208">
        <v>1.242</v>
      </c>
      <c r="AL5712" s="208">
        <v>0.26300000000000001</v>
      </c>
      <c r="AM5712" s="208">
        <v>9.4619999999999997</v>
      </c>
      <c r="AN5712" s="208">
        <v>19.033000000000001</v>
      </c>
      <c r="AO5712" s="208">
        <v>32.920999999999999</v>
      </c>
      <c r="AP5712" s="208">
        <v>40.061</v>
      </c>
      <c r="AQ5712" s="208">
        <v>46.61</v>
      </c>
      <c r="AR5712" s="208">
        <v>38.317</v>
      </c>
      <c r="AS5712" s="208">
        <v>33.75</v>
      </c>
      <c r="AT5712" s="208">
        <v>18.283000000000001</v>
      </c>
      <c r="AU5712" s="208">
        <v>15.036</v>
      </c>
      <c r="AV5712" s="208">
        <v>2.403</v>
      </c>
      <c r="AW5712" s="208">
        <v>2.0699999999999998</v>
      </c>
      <c r="AX5712" s="208">
        <v>2.3530000000000002</v>
      </c>
      <c r="AY5712" s="208">
        <v>13.535</v>
      </c>
      <c r="AZ5712" s="208">
        <v>20.91</v>
      </c>
      <c r="BA5712" s="208">
        <v>31.163</v>
      </c>
      <c r="BB5712" s="21">
        <f t="shared" si="567"/>
        <v>50.241</v>
      </c>
      <c r="BC5712" s="21"/>
      <c r="BD5712" s="22">
        <f t="shared" si="565"/>
        <v>67.528225806451616</v>
      </c>
      <c r="BE5712" s="21"/>
      <c r="BG5712" s="10"/>
      <c r="BH5712" s="21">
        <f t="shared" si="566"/>
        <v>0</v>
      </c>
      <c r="BI5712" s="22">
        <f t="shared" si="566"/>
        <v>5.0241000000000001E-2</v>
      </c>
      <c r="BJ5712" s="21"/>
      <c r="BK5712" s="21">
        <v>0</v>
      </c>
      <c r="BL5712" s="22">
        <v>0.150723</v>
      </c>
      <c r="BM5712" s="21"/>
      <c r="BN5712" s="21">
        <f t="shared" si="564"/>
        <v>0</v>
      </c>
      <c r="BO5712" s="22">
        <f t="shared" si="564"/>
        <v>0.60289199999999998</v>
      </c>
      <c r="BP5712" s="21">
        <f t="shared" si="564"/>
        <v>0</v>
      </c>
    </row>
    <row r="5713" spans="1:68" ht="11.1" hidden="1" customHeight="1" outlineLevel="1" collapsed="1" x14ac:dyDescent="0.2">
      <c r="A5713" s="10"/>
      <c r="B5713" s="18"/>
      <c r="C5713" s="18"/>
      <c r="D5713" s="18"/>
      <c r="E5713" s="19" t="s">
        <v>5016</v>
      </c>
      <c r="F5713" s="209">
        <v>116.65900000000001</v>
      </c>
      <c r="G5713" s="209">
        <v>98.28</v>
      </c>
      <c r="H5713" s="209">
        <v>98.093999999999994</v>
      </c>
      <c r="I5713" s="240">
        <v>48.665999999999997</v>
      </c>
      <c r="J5713" s="240"/>
      <c r="K5713" s="209">
        <v>11.977</v>
      </c>
      <c r="L5713" s="20"/>
      <c r="M5713" s="20"/>
      <c r="N5713" s="20"/>
      <c r="O5713" s="20"/>
      <c r="P5713" s="209">
        <v>66.897999999999996</v>
      </c>
      <c r="Q5713" s="209">
        <v>158.215</v>
      </c>
      <c r="R5713" s="209">
        <v>172.12100000000001</v>
      </c>
      <c r="S5713" s="209">
        <v>172.10400000000001</v>
      </c>
      <c r="T5713" s="209">
        <v>151.05600000000001</v>
      </c>
      <c r="U5713" s="209">
        <v>90.313999999999993</v>
      </c>
      <c r="V5713" s="209">
        <v>40.548999999999999</v>
      </c>
      <c r="W5713" s="209">
        <v>26.388000000000002</v>
      </c>
      <c r="X5713" s="20"/>
      <c r="Y5713" s="20"/>
      <c r="Z5713" s="20"/>
      <c r="AA5713" s="20"/>
      <c r="AB5713" s="20"/>
      <c r="AC5713" s="209">
        <v>187.57499999999999</v>
      </c>
      <c r="AD5713" s="209">
        <v>145.602</v>
      </c>
      <c r="AE5713" s="209">
        <v>126.73099999999999</v>
      </c>
      <c r="AF5713" s="209">
        <v>122.861</v>
      </c>
      <c r="AG5713" s="209">
        <v>80.581999999999994</v>
      </c>
      <c r="AH5713" s="209">
        <v>40.475999999999999</v>
      </c>
      <c r="AI5713" s="209">
        <v>24.535</v>
      </c>
      <c r="AJ5713" s="20"/>
      <c r="AK5713" s="20"/>
      <c r="AL5713" s="20"/>
      <c r="AM5713" s="20"/>
      <c r="AN5713" s="20"/>
      <c r="AO5713" s="209">
        <v>105.443</v>
      </c>
      <c r="AP5713" s="209">
        <v>101.959</v>
      </c>
      <c r="AQ5713" s="209">
        <v>175.36</v>
      </c>
      <c r="AR5713" s="209">
        <v>78.287999999999997</v>
      </c>
      <c r="AS5713" s="209">
        <v>96.561999999999998</v>
      </c>
      <c r="AT5713" s="209">
        <v>49.854999999999997</v>
      </c>
      <c r="AU5713" s="20"/>
      <c r="AV5713" s="20"/>
      <c r="AW5713" s="20"/>
      <c r="AX5713" s="20"/>
      <c r="AY5713" s="20"/>
      <c r="AZ5713" s="209">
        <v>48.216999999999999</v>
      </c>
      <c r="BA5713" s="209">
        <v>79.86</v>
      </c>
      <c r="BB5713" s="21">
        <f>BB5714</f>
        <v>175.36</v>
      </c>
      <c r="BC5713" s="21">
        <f>BD5713</f>
        <v>235.69892473118281</v>
      </c>
      <c r="BD5713" s="22">
        <f t="shared" si="565"/>
        <v>235.69892473118281</v>
      </c>
      <c r="BE5713" s="21">
        <f>BC5713-BD5713</f>
        <v>0</v>
      </c>
      <c r="BF5713" s="2">
        <v>10.5</v>
      </c>
      <c r="BG5713" s="10">
        <v>5</v>
      </c>
      <c r="BH5713" s="21">
        <f t="shared" si="566"/>
        <v>0.17535999999999999</v>
      </c>
      <c r="BI5713" s="22">
        <f t="shared" si="566"/>
        <v>0.17535999999999999</v>
      </c>
      <c r="BJ5713" s="21">
        <f>BH5713-BI5713</f>
        <v>0</v>
      </c>
      <c r="BK5713" s="21">
        <v>0.52607999999999999</v>
      </c>
      <c r="BL5713" s="22">
        <v>0.52607999999999999</v>
      </c>
      <c r="BM5713" s="21">
        <v>0</v>
      </c>
      <c r="BN5713" s="21">
        <f t="shared" si="564"/>
        <v>2.10432</v>
      </c>
      <c r="BO5713" s="22">
        <f t="shared" si="564"/>
        <v>2.10432</v>
      </c>
      <c r="BP5713" s="21">
        <f t="shared" si="564"/>
        <v>0</v>
      </c>
    </row>
    <row r="5714" spans="1:68" ht="11.1" hidden="1" customHeight="1" outlineLevel="2" x14ac:dyDescent="0.2">
      <c r="A5714" s="10"/>
      <c r="B5714" s="18"/>
      <c r="C5714" s="18"/>
      <c r="D5714" s="18"/>
      <c r="E5714" s="23" t="s">
        <v>5017</v>
      </c>
      <c r="F5714" s="208">
        <v>116.65900000000001</v>
      </c>
      <c r="G5714" s="208">
        <v>98.28</v>
      </c>
      <c r="H5714" s="208">
        <v>98.093999999999994</v>
      </c>
      <c r="I5714" s="239">
        <v>48.665999999999997</v>
      </c>
      <c r="J5714" s="239"/>
      <c r="K5714" s="208">
        <v>11.977</v>
      </c>
      <c r="L5714" s="24"/>
      <c r="M5714" s="24"/>
      <c r="N5714" s="24"/>
      <c r="O5714" s="24"/>
      <c r="P5714" s="208">
        <v>66.897999999999996</v>
      </c>
      <c r="Q5714" s="208">
        <v>158.215</v>
      </c>
      <c r="R5714" s="208">
        <v>172.12100000000001</v>
      </c>
      <c r="S5714" s="208">
        <v>172.10400000000001</v>
      </c>
      <c r="T5714" s="208">
        <v>151.05600000000001</v>
      </c>
      <c r="U5714" s="208">
        <v>90.313999999999993</v>
      </c>
      <c r="V5714" s="208">
        <v>40.548999999999999</v>
      </c>
      <c r="W5714" s="208">
        <v>26.388000000000002</v>
      </c>
      <c r="X5714" s="24"/>
      <c r="Y5714" s="24"/>
      <c r="Z5714" s="24"/>
      <c r="AA5714" s="24"/>
      <c r="AB5714" s="24"/>
      <c r="AC5714" s="24"/>
      <c r="AD5714" s="208">
        <v>145.602</v>
      </c>
      <c r="AE5714" s="208">
        <v>126.73099999999999</v>
      </c>
      <c r="AF5714" s="208">
        <v>122.861</v>
      </c>
      <c r="AG5714" s="208">
        <v>80.581999999999994</v>
      </c>
      <c r="AH5714" s="208">
        <v>40.475999999999999</v>
      </c>
      <c r="AI5714" s="208">
        <v>24.535</v>
      </c>
      <c r="AJ5714" s="24"/>
      <c r="AK5714" s="24"/>
      <c r="AL5714" s="24"/>
      <c r="AM5714" s="24"/>
      <c r="AN5714" s="24"/>
      <c r="AO5714" s="208">
        <v>105.443</v>
      </c>
      <c r="AP5714" s="208">
        <v>101.959</v>
      </c>
      <c r="AQ5714" s="208">
        <v>175.36</v>
      </c>
      <c r="AR5714" s="208">
        <v>78.287999999999997</v>
      </c>
      <c r="AS5714" s="208">
        <v>96.561999999999998</v>
      </c>
      <c r="AT5714" s="208">
        <v>49.854999999999997</v>
      </c>
      <c r="AU5714" s="24"/>
      <c r="AV5714" s="24"/>
      <c r="AW5714" s="24"/>
      <c r="AX5714" s="24"/>
      <c r="AY5714" s="24"/>
      <c r="AZ5714" s="208">
        <v>48.216999999999999</v>
      </c>
      <c r="BA5714" s="208">
        <v>79.86</v>
      </c>
      <c r="BB5714" s="21">
        <f t="shared" si="567"/>
        <v>175.36</v>
      </c>
      <c r="BC5714" s="21"/>
      <c r="BD5714" s="22">
        <f t="shared" si="565"/>
        <v>235.69892473118281</v>
      </c>
      <c r="BE5714" s="21"/>
      <c r="BG5714" s="10"/>
      <c r="BH5714" s="21">
        <f t="shared" si="566"/>
        <v>0</v>
      </c>
      <c r="BI5714" s="22">
        <f t="shared" si="566"/>
        <v>0.17535999999999999</v>
      </c>
      <c r="BJ5714" s="21"/>
      <c r="BK5714" s="21">
        <v>0</v>
      </c>
      <c r="BL5714" s="22">
        <v>0.52607999999999999</v>
      </c>
      <c r="BM5714" s="21"/>
      <c r="BN5714" s="21">
        <f t="shared" si="564"/>
        <v>0</v>
      </c>
      <c r="BO5714" s="22">
        <f t="shared" si="564"/>
        <v>2.10432</v>
      </c>
      <c r="BP5714" s="21">
        <f t="shared" si="564"/>
        <v>0</v>
      </c>
    </row>
    <row r="5715" spans="1:68" ht="11.1" customHeight="1" outlineLevel="1" collapsed="1" x14ac:dyDescent="0.2">
      <c r="A5715" s="10"/>
      <c r="B5715" s="18"/>
      <c r="C5715" s="18"/>
      <c r="D5715" s="18"/>
      <c r="E5715" s="19" t="s">
        <v>5018</v>
      </c>
      <c r="F5715" s="209">
        <v>1.5</v>
      </c>
      <c r="G5715" s="20"/>
      <c r="H5715" s="209">
        <v>2.7029999999999998</v>
      </c>
      <c r="I5715" s="240">
        <v>0.5</v>
      </c>
      <c r="J5715" s="240"/>
      <c r="K5715" s="20"/>
      <c r="L5715" s="20"/>
      <c r="M5715" s="20"/>
      <c r="N5715" s="20"/>
      <c r="O5715" s="20"/>
      <c r="P5715" s="209">
        <v>1.1879999999999999</v>
      </c>
      <c r="Q5715" s="209">
        <v>2.0259999999999998</v>
      </c>
      <c r="R5715" s="209">
        <v>2.3490000000000002</v>
      </c>
      <c r="S5715" s="209">
        <v>11.846</v>
      </c>
      <c r="T5715" s="209">
        <v>1.5</v>
      </c>
      <c r="U5715" s="209">
        <v>1.875</v>
      </c>
      <c r="V5715" s="20"/>
      <c r="W5715" s="209">
        <v>-5.5979999999999999</v>
      </c>
      <c r="X5715" s="20"/>
      <c r="Y5715" s="20"/>
      <c r="Z5715" s="20"/>
      <c r="AA5715" s="20"/>
      <c r="AB5715" s="209">
        <v>0.30399999999999999</v>
      </c>
      <c r="AC5715" s="209">
        <v>0.499</v>
      </c>
      <c r="AD5715" s="209">
        <v>0.65500000000000003</v>
      </c>
      <c r="AE5715" s="209">
        <v>0.79700000000000004</v>
      </c>
      <c r="AF5715" s="209">
        <v>0.77600000000000002</v>
      </c>
      <c r="AG5715" s="209">
        <v>0.55400000000000005</v>
      </c>
      <c r="AH5715" s="209">
        <v>0.371</v>
      </c>
      <c r="AI5715" s="20"/>
      <c r="AJ5715" s="20"/>
      <c r="AK5715" s="20"/>
      <c r="AL5715" s="20"/>
      <c r="AM5715" s="20"/>
      <c r="AN5715" s="209">
        <v>0.82399999999999995</v>
      </c>
      <c r="AO5715" s="209">
        <v>0.44</v>
      </c>
      <c r="AP5715" s="209">
        <v>0.72599999999999998</v>
      </c>
      <c r="AQ5715" s="209">
        <v>1</v>
      </c>
      <c r="AR5715" s="209">
        <v>0.83099999999999996</v>
      </c>
      <c r="AS5715" s="209">
        <v>0.58499999999999996</v>
      </c>
      <c r="AT5715" s="209">
        <v>0.49399999999999999</v>
      </c>
      <c r="AU5715" s="20"/>
      <c r="AV5715" s="20"/>
      <c r="AW5715" s="20"/>
      <c r="AX5715" s="20"/>
      <c r="AY5715" s="20"/>
      <c r="AZ5715" s="209">
        <v>0.34799999999999998</v>
      </c>
      <c r="BA5715" s="209">
        <v>0.42699999999999999</v>
      </c>
      <c r="BB5715" s="21">
        <f t="shared" si="567"/>
        <v>11.846</v>
      </c>
      <c r="BC5715" s="21">
        <f>BD5715</f>
        <v>15.922043010752688</v>
      </c>
      <c r="BD5715" s="22">
        <f t="shared" si="565"/>
        <v>15.922043010752688</v>
      </c>
      <c r="BE5715" s="21">
        <f>BC5715-BD5715</f>
        <v>0</v>
      </c>
      <c r="BF5715" s="2">
        <v>2.4300000000000002</v>
      </c>
      <c r="BG5715" s="10">
        <v>7</v>
      </c>
      <c r="BH5715" s="21">
        <f t="shared" si="566"/>
        <v>1.1846000000000001E-2</v>
      </c>
      <c r="BI5715" s="22">
        <f t="shared" si="566"/>
        <v>1.1846000000000001E-2</v>
      </c>
      <c r="BJ5715" s="21">
        <f>BH5715-BI5715</f>
        <v>0</v>
      </c>
      <c r="BK5715" s="21">
        <v>3.5538E-2</v>
      </c>
      <c r="BL5715" s="22">
        <v>3.5538E-2</v>
      </c>
      <c r="BM5715" s="21">
        <v>0</v>
      </c>
      <c r="BN5715" s="21">
        <f t="shared" si="564"/>
        <v>0.142152</v>
      </c>
      <c r="BO5715" s="22">
        <f t="shared" si="564"/>
        <v>0.142152</v>
      </c>
      <c r="BP5715" s="21">
        <f t="shared" si="564"/>
        <v>0</v>
      </c>
    </row>
    <row r="5716" spans="1:68" ht="11.1" hidden="1" customHeight="1" outlineLevel="2" x14ac:dyDescent="0.2">
      <c r="A5716" s="10"/>
      <c r="B5716" s="18"/>
      <c r="C5716" s="18"/>
      <c r="D5716" s="18"/>
      <c r="E5716" s="23" t="s">
        <v>5019</v>
      </c>
      <c r="F5716" s="208">
        <v>1.5</v>
      </c>
      <c r="G5716" s="24"/>
      <c r="H5716" s="208">
        <v>2.7029999999999998</v>
      </c>
      <c r="I5716" s="239">
        <v>0.5</v>
      </c>
      <c r="J5716" s="239"/>
      <c r="K5716" s="24"/>
      <c r="L5716" s="24"/>
      <c r="M5716" s="24"/>
      <c r="N5716" s="24"/>
      <c r="O5716" s="24"/>
      <c r="P5716" s="208">
        <v>1.1879999999999999</v>
      </c>
      <c r="Q5716" s="208">
        <v>2.0259999999999998</v>
      </c>
      <c r="R5716" s="208">
        <v>2.3490000000000002</v>
      </c>
      <c r="S5716" s="208">
        <v>11.846</v>
      </c>
      <c r="T5716" s="208">
        <v>1.5</v>
      </c>
      <c r="U5716" s="208">
        <v>1.875</v>
      </c>
      <c r="V5716" s="24"/>
      <c r="W5716" s="208">
        <v>-5.5979999999999999</v>
      </c>
      <c r="X5716" s="24"/>
      <c r="Y5716" s="24"/>
      <c r="Z5716" s="24"/>
      <c r="AA5716" s="24"/>
      <c r="AB5716" s="208">
        <v>0.30399999999999999</v>
      </c>
      <c r="AC5716" s="208">
        <v>0.499</v>
      </c>
      <c r="AD5716" s="208">
        <v>0.65500000000000003</v>
      </c>
      <c r="AE5716" s="208">
        <v>0.79700000000000004</v>
      </c>
      <c r="AF5716" s="208">
        <v>0.77600000000000002</v>
      </c>
      <c r="AG5716" s="208">
        <v>0.55400000000000005</v>
      </c>
      <c r="AH5716" s="208">
        <v>0.371</v>
      </c>
      <c r="AI5716" s="24"/>
      <c r="AJ5716" s="24"/>
      <c r="AK5716" s="24"/>
      <c r="AL5716" s="24"/>
      <c r="AM5716" s="24"/>
      <c r="AN5716" s="208">
        <v>0.82399999999999995</v>
      </c>
      <c r="AO5716" s="208">
        <v>0.44</v>
      </c>
      <c r="AP5716" s="208">
        <v>0.72599999999999998</v>
      </c>
      <c r="AQ5716" s="208">
        <v>1</v>
      </c>
      <c r="AR5716" s="208">
        <v>0.83099999999999996</v>
      </c>
      <c r="AS5716" s="208">
        <v>0.58499999999999996</v>
      </c>
      <c r="AT5716" s="208">
        <v>0.49399999999999999</v>
      </c>
      <c r="AU5716" s="24"/>
      <c r="AV5716" s="24"/>
      <c r="AW5716" s="24"/>
      <c r="AX5716" s="24"/>
      <c r="AY5716" s="24"/>
      <c r="AZ5716" s="208">
        <v>0.34799999999999998</v>
      </c>
      <c r="BA5716" s="208">
        <v>0.42699999999999999</v>
      </c>
      <c r="BB5716" s="21">
        <f t="shared" si="567"/>
        <v>11.846</v>
      </c>
      <c r="BC5716" s="21"/>
      <c r="BD5716" s="22">
        <f t="shared" si="565"/>
        <v>15.922043010752688</v>
      </c>
      <c r="BE5716" s="21"/>
      <c r="BG5716" s="10"/>
      <c r="BH5716" s="21">
        <f t="shared" si="566"/>
        <v>0</v>
      </c>
      <c r="BI5716" s="22">
        <f t="shared" si="566"/>
        <v>1.1846000000000001E-2</v>
      </c>
      <c r="BJ5716" s="21"/>
      <c r="BK5716" s="21">
        <v>0</v>
      </c>
      <c r="BL5716" s="22">
        <v>3.5538E-2</v>
      </c>
      <c r="BM5716" s="21"/>
      <c r="BN5716" s="21">
        <f t="shared" si="564"/>
        <v>0</v>
      </c>
      <c r="BO5716" s="22">
        <f t="shared" si="564"/>
        <v>0.142152</v>
      </c>
      <c r="BP5716" s="21">
        <f t="shared" si="564"/>
        <v>0</v>
      </c>
    </row>
    <row r="5717" spans="1:68" ht="11.1" hidden="1" customHeight="1" outlineLevel="1" collapsed="1" x14ac:dyDescent="0.2">
      <c r="A5717" s="10"/>
      <c r="B5717" s="18"/>
      <c r="C5717" s="18"/>
      <c r="D5717" s="18"/>
      <c r="E5717" s="19" t="s">
        <v>5020</v>
      </c>
      <c r="F5717" s="209">
        <v>67.245999999999995</v>
      </c>
      <c r="G5717" s="209">
        <v>50.3</v>
      </c>
      <c r="H5717" s="209">
        <v>35</v>
      </c>
      <c r="I5717" s="240">
        <v>26.4</v>
      </c>
      <c r="J5717" s="240"/>
      <c r="K5717" s="209">
        <v>8.4090000000000007</v>
      </c>
      <c r="L5717" s="20"/>
      <c r="M5717" s="20"/>
      <c r="N5717" s="20"/>
      <c r="O5717" s="20"/>
      <c r="P5717" s="209">
        <v>55.677999999999997</v>
      </c>
      <c r="Q5717" s="209">
        <v>56.790999999999997</v>
      </c>
      <c r="R5717" s="209">
        <v>82.183999999999997</v>
      </c>
      <c r="S5717" s="209">
        <v>84.075999999999993</v>
      </c>
      <c r="T5717" s="209">
        <v>76.543000000000006</v>
      </c>
      <c r="U5717" s="209">
        <v>46.298000000000002</v>
      </c>
      <c r="V5717" s="209">
        <v>21.58</v>
      </c>
      <c r="W5717" s="209">
        <v>10.845000000000001</v>
      </c>
      <c r="X5717" s="20"/>
      <c r="Y5717" s="20"/>
      <c r="Z5717" s="20"/>
      <c r="AA5717" s="209">
        <v>12.54</v>
      </c>
      <c r="AB5717" s="209">
        <v>39.685000000000002</v>
      </c>
      <c r="AC5717" s="209">
        <v>50</v>
      </c>
      <c r="AD5717" s="209">
        <v>66.894999999999996</v>
      </c>
      <c r="AE5717" s="209">
        <v>102.20399999999999</v>
      </c>
      <c r="AF5717" s="209">
        <v>69.911000000000001</v>
      </c>
      <c r="AG5717" s="209">
        <v>47.055</v>
      </c>
      <c r="AH5717" s="209">
        <v>25.643000000000001</v>
      </c>
      <c r="AI5717" s="209">
        <v>15.988</v>
      </c>
      <c r="AJ5717" s="209">
        <v>4.8170000000000002</v>
      </c>
      <c r="AK5717" s="20"/>
      <c r="AL5717" s="20"/>
      <c r="AM5717" s="209">
        <v>18.812000000000001</v>
      </c>
      <c r="AN5717" s="209">
        <v>67.161000000000001</v>
      </c>
      <c r="AO5717" s="209">
        <v>71.159000000000006</v>
      </c>
      <c r="AP5717" s="209">
        <v>104.026</v>
      </c>
      <c r="AQ5717" s="209">
        <v>103.06100000000001</v>
      </c>
      <c r="AR5717" s="209">
        <v>47.473999999999997</v>
      </c>
      <c r="AS5717" s="209">
        <v>50.921999999999997</v>
      </c>
      <c r="AT5717" s="209">
        <v>27.210999999999999</v>
      </c>
      <c r="AU5717" s="209">
        <v>6.8959999999999999</v>
      </c>
      <c r="AV5717" s="209">
        <v>0.11899999999999999</v>
      </c>
      <c r="AW5717" s="20"/>
      <c r="AX5717" s="20"/>
      <c r="AY5717" s="209">
        <v>16.143999999999998</v>
      </c>
      <c r="AZ5717" s="209">
        <v>27.41</v>
      </c>
      <c r="BA5717" s="209">
        <v>37.746000000000002</v>
      </c>
      <c r="BB5717" s="56">
        <f>BB5718+BB5719</f>
        <v>107.25</v>
      </c>
      <c r="BC5717" s="21">
        <f>BF5717</f>
        <v>210.1</v>
      </c>
      <c r="BD5717" s="22">
        <f t="shared" si="565"/>
        <v>144.15322580645159</v>
      </c>
      <c r="BE5717" s="21">
        <f>BC5717-BD5717</f>
        <v>65.946774193548407</v>
      </c>
      <c r="BF5717" s="2">
        <v>210.1</v>
      </c>
      <c r="BG5717" s="10">
        <v>5</v>
      </c>
      <c r="BH5717" s="21">
        <f t="shared" si="566"/>
        <v>0.15631439999999999</v>
      </c>
      <c r="BI5717" s="22">
        <f t="shared" si="566"/>
        <v>0.10724999999999998</v>
      </c>
      <c r="BJ5717" s="21">
        <f>BH5717-BI5717</f>
        <v>4.9064400000000008E-2</v>
      </c>
      <c r="BK5717" s="21">
        <v>0.4689432</v>
      </c>
      <c r="BL5717" s="22">
        <v>0.32174999999999998</v>
      </c>
      <c r="BM5717" s="21">
        <v>0.14719320000000002</v>
      </c>
      <c r="BN5717" s="21">
        <f t="shared" si="564"/>
        <v>1.8757728</v>
      </c>
      <c r="BO5717" s="22">
        <f t="shared" si="564"/>
        <v>1.2869999999999999</v>
      </c>
      <c r="BP5717" s="21">
        <f t="shared" si="564"/>
        <v>0.5887728000000001</v>
      </c>
    </row>
    <row r="5718" spans="1:68" ht="11.1" hidden="1" customHeight="1" outlineLevel="2" x14ac:dyDescent="0.2">
      <c r="A5718" s="10"/>
      <c r="B5718" s="18"/>
      <c r="C5718" s="18"/>
      <c r="D5718" s="18"/>
      <c r="E5718" s="23" t="s">
        <v>5021</v>
      </c>
      <c r="F5718" s="24"/>
      <c r="G5718" s="24"/>
      <c r="H5718" s="24"/>
      <c r="I5718" s="24"/>
      <c r="J5718" s="24"/>
      <c r="K5718" s="24"/>
      <c r="L5718" s="24"/>
      <c r="M5718" s="24"/>
      <c r="N5718" s="24"/>
      <c r="O5718" s="24"/>
      <c r="P5718" s="24"/>
      <c r="Q5718" s="24"/>
      <c r="R5718" s="24"/>
      <c r="S5718" s="24"/>
      <c r="T5718" s="24"/>
      <c r="U5718" s="24"/>
      <c r="V5718" s="24"/>
      <c r="W5718" s="24"/>
      <c r="X5718" s="24"/>
      <c r="Y5718" s="24"/>
      <c r="Z5718" s="24"/>
      <c r="AA5718" s="24"/>
      <c r="AB5718" s="24"/>
      <c r="AC5718" s="24"/>
      <c r="AD5718" s="24"/>
      <c r="AE5718" s="24"/>
      <c r="AF5718" s="24"/>
      <c r="AG5718" s="208">
        <v>3.58</v>
      </c>
      <c r="AH5718" s="208">
        <v>5.0460000000000003</v>
      </c>
      <c r="AI5718" s="208">
        <v>2.4140000000000001</v>
      </c>
      <c r="AJ5718" s="208">
        <v>4.8170000000000002</v>
      </c>
      <c r="AK5718" s="24"/>
      <c r="AL5718" s="24"/>
      <c r="AM5718" s="208">
        <v>4.6749999999999998</v>
      </c>
      <c r="AN5718" s="208">
        <v>4.931</v>
      </c>
      <c r="AO5718" s="208">
        <v>2.5409999999999999</v>
      </c>
      <c r="AP5718" s="208">
        <v>4.8040000000000003</v>
      </c>
      <c r="AQ5718" s="208">
        <v>4.5010000000000003</v>
      </c>
      <c r="AR5718" s="208">
        <v>4.6440000000000001</v>
      </c>
      <c r="AS5718" s="208">
        <v>1.2170000000000001</v>
      </c>
      <c r="AT5718" s="208">
        <v>2.6909999999999998</v>
      </c>
      <c r="AU5718" s="208">
        <v>2.2519999999999998</v>
      </c>
      <c r="AV5718" s="208">
        <v>0.11899999999999999</v>
      </c>
      <c r="AW5718" s="24"/>
      <c r="AX5718" s="24"/>
      <c r="AY5718" s="208">
        <v>1.885</v>
      </c>
      <c r="AZ5718" s="24"/>
      <c r="BA5718" s="208">
        <v>1.161</v>
      </c>
      <c r="BB5718" s="21">
        <f t="shared" si="567"/>
        <v>5.0460000000000003</v>
      </c>
      <c r="BC5718" s="21"/>
      <c r="BD5718" s="22">
        <f t="shared" si="565"/>
        <v>6.782258064516129</v>
      </c>
      <c r="BE5718" s="21"/>
      <c r="BG5718" s="10"/>
      <c r="BH5718" s="21">
        <f t="shared" si="566"/>
        <v>0</v>
      </c>
      <c r="BI5718" s="22">
        <f t="shared" si="566"/>
        <v>5.0460000000000001E-3</v>
      </c>
      <c r="BJ5718" s="21"/>
      <c r="BK5718" s="21">
        <v>0</v>
      </c>
      <c r="BL5718" s="22">
        <v>1.5138E-2</v>
      </c>
      <c r="BM5718" s="21"/>
      <c r="BN5718" s="21">
        <f t="shared" si="564"/>
        <v>0</v>
      </c>
      <c r="BO5718" s="22">
        <f t="shared" si="564"/>
        <v>6.0552000000000002E-2</v>
      </c>
      <c r="BP5718" s="21">
        <f t="shared" si="564"/>
        <v>0</v>
      </c>
    </row>
    <row r="5719" spans="1:68" ht="11.1" hidden="1" customHeight="1" outlineLevel="2" x14ac:dyDescent="0.2">
      <c r="A5719" s="10"/>
      <c r="B5719" s="18"/>
      <c r="C5719" s="18"/>
      <c r="D5719" s="18"/>
      <c r="E5719" s="23" t="s">
        <v>5022</v>
      </c>
      <c r="F5719" s="208">
        <v>67.245999999999995</v>
      </c>
      <c r="G5719" s="208">
        <v>50.3</v>
      </c>
      <c r="H5719" s="208">
        <v>35</v>
      </c>
      <c r="I5719" s="239">
        <v>26.4</v>
      </c>
      <c r="J5719" s="239"/>
      <c r="K5719" s="208">
        <v>8.4090000000000007</v>
      </c>
      <c r="L5719" s="24"/>
      <c r="M5719" s="24"/>
      <c r="N5719" s="24"/>
      <c r="O5719" s="24"/>
      <c r="P5719" s="208">
        <v>55.677999999999997</v>
      </c>
      <c r="Q5719" s="208">
        <v>56.790999999999997</v>
      </c>
      <c r="R5719" s="208">
        <v>82.183999999999997</v>
      </c>
      <c r="S5719" s="208">
        <v>84.075999999999993</v>
      </c>
      <c r="T5719" s="208">
        <v>76.543000000000006</v>
      </c>
      <c r="U5719" s="208">
        <v>46.298000000000002</v>
      </c>
      <c r="V5719" s="208">
        <v>21.58</v>
      </c>
      <c r="W5719" s="208">
        <v>10.845000000000001</v>
      </c>
      <c r="X5719" s="24"/>
      <c r="Y5719" s="24"/>
      <c r="Z5719" s="24"/>
      <c r="AA5719" s="208">
        <v>12.54</v>
      </c>
      <c r="AB5719" s="208">
        <v>39.685000000000002</v>
      </c>
      <c r="AC5719" s="208">
        <v>50</v>
      </c>
      <c r="AD5719" s="208">
        <v>66.894999999999996</v>
      </c>
      <c r="AE5719" s="208">
        <v>102.20399999999999</v>
      </c>
      <c r="AF5719" s="208">
        <v>69.911000000000001</v>
      </c>
      <c r="AG5719" s="208">
        <v>43.475000000000001</v>
      </c>
      <c r="AH5719" s="208">
        <v>20.597000000000001</v>
      </c>
      <c r="AI5719" s="208">
        <v>13.574</v>
      </c>
      <c r="AJ5719" s="24"/>
      <c r="AK5719" s="24"/>
      <c r="AL5719" s="24"/>
      <c r="AM5719" s="208">
        <v>14.137</v>
      </c>
      <c r="AN5719" s="208">
        <v>62.23</v>
      </c>
      <c r="AO5719" s="208">
        <v>68.617999999999995</v>
      </c>
      <c r="AP5719" s="208">
        <v>99.221999999999994</v>
      </c>
      <c r="AQ5719" s="208">
        <v>98.56</v>
      </c>
      <c r="AR5719" s="208">
        <v>42.83</v>
      </c>
      <c r="AS5719" s="208">
        <v>49.704999999999998</v>
      </c>
      <c r="AT5719" s="208">
        <v>24.52</v>
      </c>
      <c r="AU5719" s="208">
        <v>4.6440000000000001</v>
      </c>
      <c r="AV5719" s="24"/>
      <c r="AW5719" s="24"/>
      <c r="AX5719" s="24"/>
      <c r="AY5719" s="208">
        <v>14.259</v>
      </c>
      <c r="AZ5719" s="208">
        <v>27.41</v>
      </c>
      <c r="BA5719" s="208">
        <v>36.585000000000001</v>
      </c>
      <c r="BB5719" s="21">
        <f t="shared" si="567"/>
        <v>102.20399999999999</v>
      </c>
      <c r="BC5719" s="21"/>
      <c r="BD5719" s="22">
        <f t="shared" si="565"/>
        <v>137.37096774193546</v>
      </c>
      <c r="BE5719" s="21"/>
      <c r="BG5719" s="10"/>
      <c r="BH5719" s="21">
        <f t="shared" si="566"/>
        <v>0</v>
      </c>
      <c r="BI5719" s="22">
        <f t="shared" si="566"/>
        <v>0.10220399999999998</v>
      </c>
      <c r="BJ5719" s="21"/>
      <c r="BK5719" s="21">
        <v>0</v>
      </c>
      <c r="BL5719" s="22">
        <v>0.30661199999999994</v>
      </c>
      <c r="BM5719" s="21"/>
      <c r="BN5719" s="21">
        <f t="shared" si="564"/>
        <v>0</v>
      </c>
      <c r="BO5719" s="22">
        <f t="shared" si="564"/>
        <v>1.2264479999999998</v>
      </c>
      <c r="BP5719" s="21">
        <f t="shared" si="564"/>
        <v>0</v>
      </c>
    </row>
    <row r="5720" spans="1:68" ht="11.1" hidden="1" customHeight="1" outlineLevel="1" collapsed="1" x14ac:dyDescent="0.2">
      <c r="A5720" s="10"/>
      <c r="B5720" s="18"/>
      <c r="C5720" s="18"/>
      <c r="D5720" s="18"/>
      <c r="E5720" s="19" t="s">
        <v>5023</v>
      </c>
      <c r="F5720" s="20"/>
      <c r="G5720" s="20"/>
      <c r="H5720" s="20"/>
      <c r="I5720" s="20"/>
      <c r="J5720" s="20"/>
      <c r="K5720" s="20"/>
      <c r="L5720" s="20"/>
      <c r="M5720" s="20"/>
      <c r="N5720" s="20"/>
      <c r="O5720" s="20"/>
      <c r="P5720" s="20"/>
      <c r="Q5720" s="20"/>
      <c r="R5720" s="20"/>
      <c r="S5720" s="20"/>
      <c r="T5720" s="20"/>
      <c r="U5720" s="20"/>
      <c r="V5720" s="20"/>
      <c r="W5720" s="20"/>
      <c r="X5720" s="20"/>
      <c r="Y5720" s="20"/>
      <c r="Z5720" s="20"/>
      <c r="AA5720" s="20"/>
      <c r="AB5720" s="20"/>
      <c r="AC5720" s="20"/>
      <c r="AD5720" s="20"/>
      <c r="AE5720" s="20"/>
      <c r="AF5720" s="20"/>
      <c r="AG5720" s="20"/>
      <c r="AH5720" s="20"/>
      <c r="AI5720" s="20"/>
      <c r="AJ5720" s="209">
        <v>32.280999999999999</v>
      </c>
      <c r="AK5720" s="209">
        <v>0.27300000000000002</v>
      </c>
      <c r="AL5720" s="209">
        <v>0.34100000000000003</v>
      </c>
      <c r="AM5720" s="209">
        <v>1.542</v>
      </c>
      <c r="AN5720" s="209">
        <v>3.891</v>
      </c>
      <c r="AO5720" s="209">
        <v>5.7919999999999998</v>
      </c>
      <c r="AP5720" s="209">
        <v>10.475</v>
      </c>
      <c r="AQ5720" s="209">
        <v>11.138999999999999</v>
      </c>
      <c r="AR5720" s="209">
        <v>9.5310000000000006</v>
      </c>
      <c r="AS5720" s="209">
        <v>7.7750000000000004</v>
      </c>
      <c r="AT5720" s="209">
        <v>5.1239999999999997</v>
      </c>
      <c r="AU5720" s="209">
        <v>3.617</v>
      </c>
      <c r="AV5720" s="209">
        <v>0.83699999999999997</v>
      </c>
      <c r="AW5720" s="20"/>
      <c r="AX5720" s="209">
        <v>1.36</v>
      </c>
      <c r="AY5720" s="209">
        <v>2.593</v>
      </c>
      <c r="AZ5720" s="209">
        <v>4.24</v>
      </c>
      <c r="BA5720" s="209">
        <v>6.3230000000000004</v>
      </c>
      <c r="BB5720" s="56">
        <f>BB5721+BB5722</f>
        <v>32.280999999999999</v>
      </c>
      <c r="BC5720" s="21">
        <f>BD5720</f>
        <v>43.388440860215049</v>
      </c>
      <c r="BD5720" s="22">
        <f t="shared" si="565"/>
        <v>43.388440860215049</v>
      </c>
      <c r="BE5720" s="21">
        <f>BC5720-BD5720</f>
        <v>0</v>
      </c>
      <c r="BF5720" s="2">
        <v>7.44</v>
      </c>
      <c r="BG5720" s="10">
        <v>6</v>
      </c>
      <c r="BH5720" s="21">
        <f t="shared" si="566"/>
        <v>3.2280999999999997E-2</v>
      </c>
      <c r="BI5720" s="22">
        <f t="shared" si="566"/>
        <v>3.2280999999999997E-2</v>
      </c>
      <c r="BJ5720" s="21">
        <f>BH5720-BI5720</f>
        <v>0</v>
      </c>
      <c r="BK5720" s="21">
        <v>9.6842999999999985E-2</v>
      </c>
      <c r="BL5720" s="22">
        <v>9.6842999999999985E-2</v>
      </c>
      <c r="BM5720" s="21">
        <v>0</v>
      </c>
      <c r="BN5720" s="21">
        <f t="shared" ref="BN5720:BP5783" si="568">BK5720*4</f>
        <v>0.38737199999999994</v>
      </c>
      <c r="BO5720" s="22">
        <f t="shared" si="568"/>
        <v>0.38737199999999994</v>
      </c>
      <c r="BP5720" s="21">
        <f t="shared" si="568"/>
        <v>0</v>
      </c>
    </row>
    <row r="5721" spans="1:68" ht="11.1" hidden="1" customHeight="1" outlineLevel="2" x14ac:dyDescent="0.2">
      <c r="A5721" s="10"/>
      <c r="B5721" s="18"/>
      <c r="C5721" s="18"/>
      <c r="D5721" s="18"/>
      <c r="E5721" s="23" t="s">
        <v>5024</v>
      </c>
      <c r="F5721" s="24"/>
      <c r="G5721" s="24"/>
      <c r="H5721" s="24"/>
      <c r="I5721" s="24"/>
      <c r="J5721" s="24"/>
      <c r="K5721" s="24"/>
      <c r="L5721" s="24"/>
      <c r="M5721" s="24"/>
      <c r="N5721" s="24"/>
      <c r="O5721" s="24"/>
      <c r="P5721" s="24"/>
      <c r="Q5721" s="24"/>
      <c r="R5721" s="24"/>
      <c r="S5721" s="24"/>
      <c r="T5721" s="24"/>
      <c r="U5721" s="24"/>
      <c r="V5721" s="24"/>
      <c r="W5721" s="24"/>
      <c r="X5721" s="24"/>
      <c r="Y5721" s="24"/>
      <c r="Z5721" s="24"/>
      <c r="AA5721" s="24"/>
      <c r="AB5721" s="24"/>
      <c r="AC5721" s="24"/>
      <c r="AD5721" s="24"/>
      <c r="AE5721" s="24"/>
      <c r="AF5721" s="24"/>
      <c r="AG5721" s="24"/>
      <c r="AH5721" s="24"/>
      <c r="AI5721" s="24"/>
      <c r="AJ5721" s="208">
        <v>4.907</v>
      </c>
      <c r="AK5721" s="24"/>
      <c r="AL5721" s="24"/>
      <c r="AM5721" s="208">
        <v>0.24299999999999999</v>
      </c>
      <c r="AN5721" s="208">
        <v>0.60899999999999999</v>
      </c>
      <c r="AO5721" s="208">
        <v>0.70499999999999996</v>
      </c>
      <c r="AP5721" s="208">
        <v>1.1439999999999999</v>
      </c>
      <c r="AQ5721" s="208">
        <v>1.1200000000000001</v>
      </c>
      <c r="AR5721" s="208">
        <v>0.92300000000000004</v>
      </c>
      <c r="AS5721" s="208">
        <v>0.73199999999999998</v>
      </c>
      <c r="AT5721" s="208">
        <v>0.66600000000000004</v>
      </c>
      <c r="AU5721" s="208">
        <v>0.61199999999999999</v>
      </c>
      <c r="AV5721" s="208">
        <v>0.109</v>
      </c>
      <c r="AW5721" s="24"/>
      <c r="AX5721" s="208">
        <v>3.3000000000000002E-2</v>
      </c>
      <c r="AY5721" s="208">
        <v>0.26300000000000001</v>
      </c>
      <c r="AZ5721" s="208">
        <v>0.45400000000000001</v>
      </c>
      <c r="BA5721" s="208">
        <v>0.72299999999999998</v>
      </c>
      <c r="BB5721" s="21">
        <f t="shared" si="567"/>
        <v>4.907</v>
      </c>
      <c r="BC5721" s="21"/>
      <c r="BD5721" s="22">
        <f t="shared" si="565"/>
        <v>6.595430107526882</v>
      </c>
      <c r="BE5721" s="21"/>
      <c r="BG5721" s="10"/>
      <c r="BH5721" s="21">
        <f t="shared" si="566"/>
        <v>0</v>
      </c>
      <c r="BI5721" s="22">
        <f t="shared" si="566"/>
        <v>4.9070000000000008E-3</v>
      </c>
      <c r="BJ5721" s="21"/>
      <c r="BK5721" s="21">
        <v>0</v>
      </c>
      <c r="BL5721" s="22">
        <v>1.4721000000000001E-2</v>
      </c>
      <c r="BM5721" s="21"/>
      <c r="BN5721" s="21">
        <f t="shared" si="568"/>
        <v>0</v>
      </c>
      <c r="BO5721" s="22">
        <f t="shared" si="568"/>
        <v>5.8884000000000006E-2</v>
      </c>
      <c r="BP5721" s="21">
        <f t="shared" si="568"/>
        <v>0</v>
      </c>
    </row>
    <row r="5722" spans="1:68" ht="11.1" hidden="1" customHeight="1" outlineLevel="2" x14ac:dyDescent="0.2">
      <c r="A5722" s="10"/>
      <c r="B5722" s="18"/>
      <c r="C5722" s="18"/>
      <c r="D5722" s="18"/>
      <c r="E5722" s="23" t="s">
        <v>5025</v>
      </c>
      <c r="F5722" s="24"/>
      <c r="G5722" s="24"/>
      <c r="H5722" s="24"/>
      <c r="I5722" s="24"/>
      <c r="J5722" s="24"/>
      <c r="K5722" s="24"/>
      <c r="L5722" s="24"/>
      <c r="M5722" s="24"/>
      <c r="N5722" s="24"/>
      <c r="O5722" s="24"/>
      <c r="P5722" s="24"/>
      <c r="Q5722" s="24"/>
      <c r="R5722" s="24"/>
      <c r="S5722" s="24"/>
      <c r="T5722" s="24"/>
      <c r="U5722" s="24"/>
      <c r="V5722" s="24"/>
      <c r="W5722" s="24"/>
      <c r="X5722" s="24"/>
      <c r="Y5722" s="24"/>
      <c r="Z5722" s="24"/>
      <c r="AA5722" s="24"/>
      <c r="AB5722" s="24"/>
      <c r="AC5722" s="24"/>
      <c r="AD5722" s="24"/>
      <c r="AE5722" s="24"/>
      <c r="AF5722" s="24"/>
      <c r="AG5722" s="24"/>
      <c r="AH5722" s="24"/>
      <c r="AI5722" s="24"/>
      <c r="AJ5722" s="208">
        <v>27.373999999999999</v>
      </c>
      <c r="AK5722" s="208">
        <v>0.27300000000000002</v>
      </c>
      <c r="AL5722" s="208">
        <v>0.34100000000000003</v>
      </c>
      <c r="AM5722" s="208">
        <v>1.2989999999999999</v>
      </c>
      <c r="AN5722" s="208">
        <v>3.282</v>
      </c>
      <c r="AO5722" s="208">
        <v>5.0869999999999997</v>
      </c>
      <c r="AP5722" s="208">
        <v>9.3309999999999995</v>
      </c>
      <c r="AQ5722" s="208">
        <v>10.019</v>
      </c>
      <c r="AR5722" s="208">
        <v>8.6080000000000005</v>
      </c>
      <c r="AS5722" s="208">
        <v>7.0430000000000001</v>
      </c>
      <c r="AT5722" s="208">
        <v>4.4580000000000002</v>
      </c>
      <c r="AU5722" s="208">
        <v>3.0049999999999999</v>
      </c>
      <c r="AV5722" s="208">
        <v>0.72799999999999998</v>
      </c>
      <c r="AW5722" s="24"/>
      <c r="AX5722" s="208">
        <v>1.327</v>
      </c>
      <c r="AY5722" s="208">
        <v>2.33</v>
      </c>
      <c r="AZ5722" s="208">
        <v>3.786</v>
      </c>
      <c r="BA5722" s="208">
        <v>5.6</v>
      </c>
      <c r="BB5722" s="21">
        <f t="shared" si="567"/>
        <v>27.373999999999999</v>
      </c>
      <c r="BC5722" s="21"/>
      <c r="BD5722" s="22">
        <f t="shared" si="565"/>
        <v>36.793010752688168</v>
      </c>
      <c r="BE5722" s="21"/>
      <c r="BG5722" s="10"/>
      <c r="BH5722" s="21">
        <f t="shared" si="566"/>
        <v>0</v>
      </c>
      <c r="BI5722" s="22">
        <f t="shared" si="566"/>
        <v>2.7373999999999999E-2</v>
      </c>
      <c r="BJ5722" s="21"/>
      <c r="BK5722" s="21">
        <v>0</v>
      </c>
      <c r="BL5722" s="22">
        <v>8.2122000000000001E-2</v>
      </c>
      <c r="BM5722" s="21"/>
      <c r="BN5722" s="21">
        <f t="shared" si="568"/>
        <v>0</v>
      </c>
      <c r="BO5722" s="22">
        <f t="shared" si="568"/>
        <v>0.328488</v>
      </c>
      <c r="BP5722" s="21">
        <f t="shared" si="568"/>
        <v>0</v>
      </c>
    </row>
    <row r="5723" spans="1:68" ht="11.1" hidden="1" customHeight="1" outlineLevel="1" collapsed="1" x14ac:dyDescent="0.2">
      <c r="A5723" s="10"/>
      <c r="B5723" s="18"/>
      <c r="C5723" s="18"/>
      <c r="D5723" s="18"/>
      <c r="E5723" s="19" t="s">
        <v>5026</v>
      </c>
      <c r="F5723" s="209">
        <v>8.3190000000000008</v>
      </c>
      <c r="G5723" s="209">
        <v>6.6130000000000004</v>
      </c>
      <c r="H5723" s="209">
        <v>4.6920000000000002</v>
      </c>
      <c r="I5723" s="240">
        <v>4.0019999999999998</v>
      </c>
      <c r="J5723" s="240"/>
      <c r="K5723" s="209">
        <v>1.4119999999999999</v>
      </c>
      <c r="L5723" s="209">
        <v>0.60899999999999999</v>
      </c>
      <c r="M5723" s="20"/>
      <c r="N5723" s="20"/>
      <c r="O5723" s="209">
        <v>1.3680000000000001</v>
      </c>
      <c r="P5723" s="209">
        <v>3.105</v>
      </c>
      <c r="Q5723" s="209">
        <v>5.181</v>
      </c>
      <c r="R5723" s="209">
        <v>7.9130000000000003</v>
      </c>
      <c r="S5723" s="209">
        <v>7.5019999999999998</v>
      </c>
      <c r="T5723" s="209">
        <v>4.2249999999999996</v>
      </c>
      <c r="U5723" s="209">
        <v>3.7029999999999998</v>
      </c>
      <c r="V5723" s="209">
        <v>1.7</v>
      </c>
      <c r="W5723" s="209">
        <v>7.9059999999999997</v>
      </c>
      <c r="X5723" s="20"/>
      <c r="Y5723" s="20"/>
      <c r="Z5723" s="20"/>
      <c r="AA5723" s="209">
        <v>1.2430000000000001</v>
      </c>
      <c r="AB5723" s="209">
        <v>1.9990000000000001</v>
      </c>
      <c r="AC5723" s="209">
        <v>6.0960000000000001</v>
      </c>
      <c r="AD5723" s="209">
        <v>7.2030000000000003</v>
      </c>
      <c r="AE5723" s="209">
        <v>6.6970000000000001</v>
      </c>
      <c r="AF5723" s="209">
        <v>5.9889999999999999</v>
      </c>
      <c r="AG5723" s="209">
        <v>4.1150000000000002</v>
      </c>
      <c r="AH5723" s="209">
        <v>2.411</v>
      </c>
      <c r="AI5723" s="209">
        <v>1.98</v>
      </c>
      <c r="AJ5723" s="209">
        <v>7.0000000000000007E-2</v>
      </c>
      <c r="AK5723" s="209">
        <v>8.9999999999999993E-3</v>
      </c>
      <c r="AL5723" s="209">
        <v>0.04</v>
      </c>
      <c r="AM5723" s="209">
        <v>2.048</v>
      </c>
      <c r="AN5723" s="209">
        <v>2.9980000000000002</v>
      </c>
      <c r="AO5723" s="209">
        <v>6.2480000000000002</v>
      </c>
      <c r="AP5723" s="209">
        <v>6.4320000000000004</v>
      </c>
      <c r="AQ5723" s="209">
        <v>7.0739999999999998</v>
      </c>
      <c r="AR5723" s="209">
        <v>7.2169999999999996</v>
      </c>
      <c r="AS5723" s="209">
        <v>4.7229999999999999</v>
      </c>
      <c r="AT5723" s="209">
        <v>3.4630000000000001</v>
      </c>
      <c r="AU5723" s="209">
        <v>1.6379999999999999</v>
      </c>
      <c r="AV5723" s="209">
        <v>0.05</v>
      </c>
      <c r="AW5723" s="209">
        <v>2.5999999999999999E-2</v>
      </c>
      <c r="AX5723" s="20"/>
      <c r="AY5723" s="209">
        <v>1.8779999999999999</v>
      </c>
      <c r="AZ5723" s="209">
        <v>2.758</v>
      </c>
      <c r="BA5723" s="209">
        <v>4.3529999999999998</v>
      </c>
      <c r="BB5723" s="56">
        <f>BB5724+BB5725</f>
        <v>10.649000000000001</v>
      </c>
      <c r="BC5723" s="21">
        <f>BD5723</f>
        <v>14.313172043010754</v>
      </c>
      <c r="BD5723" s="22">
        <f t="shared" si="565"/>
        <v>14.313172043010754</v>
      </c>
      <c r="BE5723" s="21">
        <f>BC5723-BD5723</f>
        <v>0</v>
      </c>
      <c r="BF5723" s="2">
        <v>13.36</v>
      </c>
      <c r="BG5723" s="10">
        <v>6</v>
      </c>
      <c r="BH5723" s="21">
        <f t="shared" si="566"/>
        <v>1.0649000000000002E-2</v>
      </c>
      <c r="BI5723" s="22">
        <f t="shared" si="566"/>
        <v>1.0649000000000002E-2</v>
      </c>
      <c r="BJ5723" s="21">
        <f>BH5723-BI5723</f>
        <v>0</v>
      </c>
      <c r="BK5723" s="21">
        <v>3.1947000000000003E-2</v>
      </c>
      <c r="BL5723" s="22">
        <v>3.1947000000000003E-2</v>
      </c>
      <c r="BM5723" s="21">
        <v>0</v>
      </c>
      <c r="BN5723" s="21">
        <f t="shared" si="568"/>
        <v>0.12778800000000001</v>
      </c>
      <c r="BO5723" s="22">
        <f t="shared" si="568"/>
        <v>0.12778800000000001</v>
      </c>
      <c r="BP5723" s="21">
        <f t="shared" si="568"/>
        <v>0</v>
      </c>
    </row>
    <row r="5724" spans="1:68" ht="11.1" hidden="1" customHeight="1" outlineLevel="2" x14ac:dyDescent="0.2">
      <c r="A5724" s="10"/>
      <c r="B5724" s="18"/>
      <c r="C5724" s="18"/>
      <c r="D5724" s="18"/>
      <c r="E5724" s="23" t="s">
        <v>5027</v>
      </c>
      <c r="F5724" s="208">
        <v>4.3719999999999999</v>
      </c>
      <c r="G5724" s="208">
        <v>3.5950000000000002</v>
      </c>
      <c r="H5724" s="208">
        <v>2.677</v>
      </c>
      <c r="I5724" s="239">
        <v>2.2490000000000001</v>
      </c>
      <c r="J5724" s="239"/>
      <c r="K5724" s="208">
        <v>1.4119999999999999</v>
      </c>
      <c r="L5724" s="24"/>
      <c r="M5724" s="24"/>
      <c r="N5724" s="24"/>
      <c r="O5724" s="208">
        <v>0.95899999999999996</v>
      </c>
      <c r="P5724" s="208">
        <v>1.5580000000000001</v>
      </c>
      <c r="Q5724" s="208">
        <v>2.7370000000000001</v>
      </c>
      <c r="R5724" s="208">
        <v>4.3449999999999998</v>
      </c>
      <c r="S5724" s="208">
        <v>3.78</v>
      </c>
      <c r="T5724" s="208">
        <v>4.2249999999999996</v>
      </c>
      <c r="U5724" s="208">
        <v>2.8029999999999999</v>
      </c>
      <c r="V5724" s="208">
        <v>1.2</v>
      </c>
      <c r="W5724" s="208">
        <v>1.629</v>
      </c>
      <c r="X5724" s="24"/>
      <c r="Y5724" s="24"/>
      <c r="Z5724" s="24"/>
      <c r="AA5724" s="208">
        <v>0.79900000000000004</v>
      </c>
      <c r="AB5724" s="208">
        <v>1.9990000000000001</v>
      </c>
      <c r="AC5724" s="208">
        <v>2.65</v>
      </c>
      <c r="AD5724" s="208">
        <v>3.84</v>
      </c>
      <c r="AE5724" s="208">
        <v>3.218</v>
      </c>
      <c r="AF5724" s="208">
        <v>3.0649999999999999</v>
      </c>
      <c r="AG5724" s="208">
        <v>2.488</v>
      </c>
      <c r="AH5724" s="208">
        <v>1.502</v>
      </c>
      <c r="AI5724" s="208">
        <v>1.1599999999999999</v>
      </c>
      <c r="AJ5724" s="24"/>
      <c r="AK5724" s="24"/>
      <c r="AL5724" s="24"/>
      <c r="AM5724" s="208">
        <v>1.345</v>
      </c>
      <c r="AN5724" s="208">
        <v>1.9419999999999999</v>
      </c>
      <c r="AO5724" s="208">
        <v>3.6339999999999999</v>
      </c>
      <c r="AP5724" s="208">
        <v>3.21</v>
      </c>
      <c r="AQ5724" s="208">
        <v>3.3090000000000002</v>
      </c>
      <c r="AR5724" s="208">
        <v>3.585</v>
      </c>
      <c r="AS5724" s="208">
        <v>2.4470000000000001</v>
      </c>
      <c r="AT5724" s="208">
        <v>2.1</v>
      </c>
      <c r="AU5724" s="208">
        <v>1.1060000000000001</v>
      </c>
      <c r="AV5724" s="24"/>
      <c r="AW5724" s="24"/>
      <c r="AX5724" s="24"/>
      <c r="AY5724" s="208">
        <v>1.093</v>
      </c>
      <c r="AZ5724" s="208">
        <v>1.6339999999999999</v>
      </c>
      <c r="BA5724" s="208">
        <v>2.6309999999999998</v>
      </c>
      <c r="BB5724" s="21">
        <f t="shared" si="567"/>
        <v>4.3719999999999999</v>
      </c>
      <c r="BC5724" s="21"/>
      <c r="BD5724" s="22">
        <f t="shared" si="565"/>
        <v>5.876344086021505</v>
      </c>
      <c r="BE5724" s="21"/>
      <c r="BG5724" s="10"/>
      <c r="BH5724" s="21">
        <f t="shared" si="566"/>
        <v>0</v>
      </c>
      <c r="BI5724" s="22">
        <f t="shared" si="566"/>
        <v>4.372E-3</v>
      </c>
      <c r="BJ5724" s="21"/>
      <c r="BK5724" s="21">
        <v>0</v>
      </c>
      <c r="BL5724" s="22">
        <v>1.3115999999999999E-2</v>
      </c>
      <c r="BM5724" s="21"/>
      <c r="BN5724" s="21">
        <f t="shared" si="568"/>
        <v>0</v>
      </c>
      <c r="BO5724" s="22">
        <f t="shared" si="568"/>
        <v>5.2463999999999997E-2</v>
      </c>
      <c r="BP5724" s="21">
        <f t="shared" si="568"/>
        <v>0</v>
      </c>
    </row>
    <row r="5725" spans="1:68" ht="11.1" hidden="1" customHeight="1" outlineLevel="2" x14ac:dyDescent="0.2">
      <c r="A5725" s="10"/>
      <c r="B5725" s="18"/>
      <c r="C5725" s="18"/>
      <c r="D5725" s="18"/>
      <c r="E5725" s="23" t="s">
        <v>5028</v>
      </c>
      <c r="F5725" s="208">
        <v>3.9470000000000001</v>
      </c>
      <c r="G5725" s="208">
        <v>3.0179999999999998</v>
      </c>
      <c r="H5725" s="208">
        <v>2.0150000000000001</v>
      </c>
      <c r="I5725" s="239">
        <v>1.7529999999999999</v>
      </c>
      <c r="J5725" s="239"/>
      <c r="K5725" s="24"/>
      <c r="L5725" s="208">
        <v>0.60899999999999999</v>
      </c>
      <c r="M5725" s="24"/>
      <c r="N5725" s="24"/>
      <c r="O5725" s="208">
        <v>0.40899999999999997</v>
      </c>
      <c r="P5725" s="208">
        <v>1.5469999999999999</v>
      </c>
      <c r="Q5725" s="208">
        <v>2.444</v>
      </c>
      <c r="R5725" s="208">
        <v>3.5680000000000001</v>
      </c>
      <c r="S5725" s="208">
        <v>3.722</v>
      </c>
      <c r="T5725" s="24"/>
      <c r="U5725" s="208">
        <v>0.9</v>
      </c>
      <c r="V5725" s="208">
        <v>0.5</v>
      </c>
      <c r="W5725" s="208">
        <v>6.2770000000000001</v>
      </c>
      <c r="X5725" s="24"/>
      <c r="Y5725" s="24"/>
      <c r="Z5725" s="24"/>
      <c r="AA5725" s="208">
        <v>0.44400000000000001</v>
      </c>
      <c r="AB5725" s="24"/>
      <c r="AC5725" s="208">
        <v>3.4460000000000002</v>
      </c>
      <c r="AD5725" s="208">
        <v>3.363</v>
      </c>
      <c r="AE5725" s="208">
        <v>3.4790000000000001</v>
      </c>
      <c r="AF5725" s="208">
        <v>2.9239999999999999</v>
      </c>
      <c r="AG5725" s="208">
        <v>1.627</v>
      </c>
      <c r="AH5725" s="208">
        <v>0.90900000000000003</v>
      </c>
      <c r="AI5725" s="208">
        <v>0.82</v>
      </c>
      <c r="AJ5725" s="208">
        <v>7.0000000000000007E-2</v>
      </c>
      <c r="AK5725" s="208">
        <v>8.9999999999999993E-3</v>
      </c>
      <c r="AL5725" s="208">
        <v>0.04</v>
      </c>
      <c r="AM5725" s="208">
        <v>0.70299999999999996</v>
      </c>
      <c r="AN5725" s="208">
        <v>1.056</v>
      </c>
      <c r="AO5725" s="208">
        <v>2.6139999999999999</v>
      </c>
      <c r="AP5725" s="208">
        <v>3.222</v>
      </c>
      <c r="AQ5725" s="208">
        <v>3.7650000000000001</v>
      </c>
      <c r="AR5725" s="208">
        <v>3.6320000000000001</v>
      </c>
      <c r="AS5725" s="208">
        <v>2.2759999999999998</v>
      </c>
      <c r="AT5725" s="208">
        <v>1.363</v>
      </c>
      <c r="AU5725" s="208">
        <v>0.53200000000000003</v>
      </c>
      <c r="AV5725" s="208">
        <v>0.05</v>
      </c>
      <c r="AW5725" s="208">
        <v>2.5999999999999999E-2</v>
      </c>
      <c r="AX5725" s="24"/>
      <c r="AY5725" s="208">
        <v>0.78500000000000003</v>
      </c>
      <c r="AZ5725" s="208">
        <v>1.1240000000000001</v>
      </c>
      <c r="BA5725" s="208">
        <v>1.722</v>
      </c>
      <c r="BB5725" s="21">
        <f t="shared" si="567"/>
        <v>6.2770000000000001</v>
      </c>
      <c r="BC5725" s="21"/>
      <c r="BD5725" s="22">
        <f t="shared" si="565"/>
        <v>8.4368279569892479</v>
      </c>
      <c r="BE5725" s="21"/>
      <c r="BG5725" s="10"/>
      <c r="BH5725" s="21">
        <f t="shared" si="566"/>
        <v>0</v>
      </c>
      <c r="BI5725" s="22">
        <f t="shared" si="566"/>
        <v>6.2769999999999996E-3</v>
      </c>
      <c r="BJ5725" s="21"/>
      <c r="BK5725" s="21">
        <v>0</v>
      </c>
      <c r="BL5725" s="22">
        <v>1.8831000000000001E-2</v>
      </c>
      <c r="BM5725" s="21"/>
      <c r="BN5725" s="21">
        <f t="shared" si="568"/>
        <v>0</v>
      </c>
      <c r="BO5725" s="22">
        <f t="shared" si="568"/>
        <v>7.5324000000000002E-2</v>
      </c>
      <c r="BP5725" s="21">
        <f t="shared" si="568"/>
        <v>0</v>
      </c>
    </row>
    <row r="5726" spans="1:68" ht="11.1" hidden="1" customHeight="1" outlineLevel="1" collapsed="1" x14ac:dyDescent="0.2">
      <c r="A5726" s="10"/>
      <c r="B5726" s="18"/>
      <c r="C5726" s="18"/>
      <c r="D5726" s="18"/>
      <c r="E5726" s="19" t="s">
        <v>5029</v>
      </c>
      <c r="F5726" s="209">
        <v>28.149000000000001</v>
      </c>
      <c r="G5726" s="209">
        <v>23.907</v>
      </c>
      <c r="H5726" s="209">
        <v>16.762</v>
      </c>
      <c r="I5726" s="240">
        <v>10.339</v>
      </c>
      <c r="J5726" s="240"/>
      <c r="K5726" s="209">
        <v>4.9560000000000004</v>
      </c>
      <c r="L5726" s="209">
        <v>0.52900000000000003</v>
      </c>
      <c r="M5726" s="209">
        <v>0.33800000000000002</v>
      </c>
      <c r="N5726" s="209">
        <v>0.38500000000000001</v>
      </c>
      <c r="O5726" s="209">
        <v>5.234</v>
      </c>
      <c r="P5726" s="209">
        <v>10.744999999999999</v>
      </c>
      <c r="Q5726" s="209">
        <v>15.199</v>
      </c>
      <c r="R5726" s="209">
        <v>15.978999999999999</v>
      </c>
      <c r="S5726" s="209">
        <v>5.4480000000000004</v>
      </c>
      <c r="T5726" s="209">
        <v>97.4</v>
      </c>
      <c r="U5726" s="209">
        <v>104.16</v>
      </c>
      <c r="V5726" s="209">
        <v>63.844999999999999</v>
      </c>
      <c r="W5726" s="209">
        <v>4.274</v>
      </c>
      <c r="X5726" s="209">
        <v>0.67</v>
      </c>
      <c r="Y5726" s="209">
        <v>0.58199999999999996</v>
      </c>
      <c r="Z5726" s="209">
        <v>0.63400000000000001</v>
      </c>
      <c r="AA5726" s="209">
        <v>5.18</v>
      </c>
      <c r="AB5726" s="209">
        <v>12.66</v>
      </c>
      <c r="AC5726" s="209">
        <v>22.004000000000001</v>
      </c>
      <c r="AD5726" s="209">
        <v>31.516999999999999</v>
      </c>
      <c r="AE5726" s="209">
        <v>30.901</v>
      </c>
      <c r="AF5726" s="209">
        <v>25.661000000000001</v>
      </c>
      <c r="AG5726" s="209">
        <v>16.21</v>
      </c>
      <c r="AH5726" s="209">
        <v>9.2159999999999993</v>
      </c>
      <c r="AI5726" s="209">
        <v>6.5030000000000001</v>
      </c>
      <c r="AJ5726" s="209">
        <v>0.628</v>
      </c>
      <c r="AK5726" s="209">
        <v>0.69199999999999995</v>
      </c>
      <c r="AL5726" s="209">
        <v>0.59299999999999997</v>
      </c>
      <c r="AM5726" s="209">
        <v>4.9480000000000004</v>
      </c>
      <c r="AN5726" s="209">
        <v>14.189</v>
      </c>
      <c r="AO5726" s="209">
        <v>25.914000000000001</v>
      </c>
      <c r="AP5726" s="209">
        <v>32.466000000000001</v>
      </c>
      <c r="AQ5726" s="209">
        <v>36.222000000000001</v>
      </c>
      <c r="AR5726" s="209">
        <v>29.103999999999999</v>
      </c>
      <c r="AS5726" s="209">
        <v>20.427</v>
      </c>
      <c r="AT5726" s="209">
        <v>10.948</v>
      </c>
      <c r="AU5726" s="209">
        <v>5.6239999999999997</v>
      </c>
      <c r="AV5726" s="209">
        <v>0.70199999999999996</v>
      </c>
      <c r="AW5726" s="209">
        <v>0.52900000000000003</v>
      </c>
      <c r="AX5726" s="209">
        <v>0.51500000000000001</v>
      </c>
      <c r="AY5726" s="209">
        <v>6.1449999999999996</v>
      </c>
      <c r="AZ5726" s="209">
        <v>11.563000000000001</v>
      </c>
      <c r="BA5726" s="209">
        <v>20.666</v>
      </c>
      <c r="BB5726" s="21">
        <f t="shared" si="567"/>
        <v>104.16</v>
      </c>
      <c r="BC5726" s="21">
        <f>BD5726</f>
        <v>139.99999999999997</v>
      </c>
      <c r="BD5726" s="22">
        <f t="shared" si="565"/>
        <v>139.99999999999997</v>
      </c>
      <c r="BE5726" s="21">
        <f>BC5726-BD5726</f>
        <v>0</v>
      </c>
      <c r="BF5726" s="2">
        <v>73</v>
      </c>
      <c r="BG5726" s="10">
        <v>5</v>
      </c>
      <c r="BH5726" s="21">
        <f t="shared" si="566"/>
        <v>0.10415999999999997</v>
      </c>
      <c r="BI5726" s="22">
        <f t="shared" si="566"/>
        <v>0.10415999999999997</v>
      </c>
      <c r="BJ5726" s="21">
        <f>BH5726-BI5726</f>
        <v>0</v>
      </c>
      <c r="BK5726" s="21">
        <v>0.31247999999999992</v>
      </c>
      <c r="BL5726" s="22">
        <v>0.31247999999999992</v>
      </c>
      <c r="BM5726" s="21">
        <v>0</v>
      </c>
      <c r="BN5726" s="21">
        <f t="shared" si="568"/>
        <v>1.2499199999999997</v>
      </c>
      <c r="BO5726" s="22">
        <f t="shared" si="568"/>
        <v>1.2499199999999997</v>
      </c>
      <c r="BP5726" s="21">
        <f t="shared" si="568"/>
        <v>0</v>
      </c>
    </row>
    <row r="5727" spans="1:68" ht="11.1" hidden="1" customHeight="1" outlineLevel="2" x14ac:dyDescent="0.2">
      <c r="A5727" s="10"/>
      <c r="B5727" s="18"/>
      <c r="C5727" s="18"/>
      <c r="D5727" s="18"/>
      <c r="E5727" s="23" t="s">
        <v>5030</v>
      </c>
      <c r="F5727" s="208">
        <v>28.149000000000001</v>
      </c>
      <c r="G5727" s="208">
        <v>23.907</v>
      </c>
      <c r="H5727" s="208">
        <v>16.762</v>
      </c>
      <c r="I5727" s="239">
        <v>10.339</v>
      </c>
      <c r="J5727" s="239"/>
      <c r="K5727" s="208">
        <v>4.9560000000000004</v>
      </c>
      <c r="L5727" s="208">
        <v>0.52900000000000003</v>
      </c>
      <c r="M5727" s="208">
        <v>0.33800000000000002</v>
      </c>
      <c r="N5727" s="208">
        <v>0.38500000000000001</v>
      </c>
      <c r="O5727" s="208">
        <v>5.234</v>
      </c>
      <c r="P5727" s="208">
        <v>10.744999999999999</v>
      </c>
      <c r="Q5727" s="208">
        <v>15.199</v>
      </c>
      <c r="R5727" s="208">
        <v>15.978999999999999</v>
      </c>
      <c r="S5727" s="208">
        <v>5.4480000000000004</v>
      </c>
      <c r="T5727" s="208">
        <v>97.4</v>
      </c>
      <c r="U5727" s="208">
        <v>104.16</v>
      </c>
      <c r="V5727" s="208">
        <v>63.844999999999999</v>
      </c>
      <c r="W5727" s="208">
        <v>4.274</v>
      </c>
      <c r="X5727" s="208">
        <v>0.67</v>
      </c>
      <c r="Y5727" s="208">
        <v>0.58199999999999996</v>
      </c>
      <c r="Z5727" s="208">
        <v>0.63400000000000001</v>
      </c>
      <c r="AA5727" s="208">
        <v>5.18</v>
      </c>
      <c r="AB5727" s="208">
        <v>12.66</v>
      </c>
      <c r="AC5727" s="208">
        <v>22.004000000000001</v>
      </c>
      <c r="AD5727" s="208">
        <v>31.516999999999999</v>
      </c>
      <c r="AE5727" s="208">
        <v>30.901</v>
      </c>
      <c r="AF5727" s="208">
        <v>25.661000000000001</v>
      </c>
      <c r="AG5727" s="208">
        <v>16.21</v>
      </c>
      <c r="AH5727" s="208">
        <v>9.2159999999999993</v>
      </c>
      <c r="AI5727" s="208">
        <v>6.5030000000000001</v>
      </c>
      <c r="AJ5727" s="208">
        <v>0.628</v>
      </c>
      <c r="AK5727" s="208">
        <v>0.69199999999999995</v>
      </c>
      <c r="AL5727" s="208">
        <v>0.59299999999999997</v>
      </c>
      <c r="AM5727" s="208">
        <v>4.9480000000000004</v>
      </c>
      <c r="AN5727" s="208">
        <v>14.189</v>
      </c>
      <c r="AO5727" s="208">
        <v>25.914000000000001</v>
      </c>
      <c r="AP5727" s="208">
        <v>32.466000000000001</v>
      </c>
      <c r="AQ5727" s="208">
        <v>36.222000000000001</v>
      </c>
      <c r="AR5727" s="208">
        <v>29.103999999999999</v>
      </c>
      <c r="AS5727" s="208">
        <v>20.427</v>
      </c>
      <c r="AT5727" s="208">
        <v>10.948</v>
      </c>
      <c r="AU5727" s="208">
        <v>5.6239999999999997</v>
      </c>
      <c r="AV5727" s="208">
        <v>0.70199999999999996</v>
      </c>
      <c r="AW5727" s="208">
        <v>0.52900000000000003</v>
      </c>
      <c r="AX5727" s="208">
        <v>0.51500000000000001</v>
      </c>
      <c r="AY5727" s="208">
        <v>6.1449999999999996</v>
      </c>
      <c r="AZ5727" s="208">
        <v>11.563000000000001</v>
      </c>
      <c r="BA5727" s="208">
        <v>20.666</v>
      </c>
      <c r="BB5727" s="21">
        <f t="shared" si="567"/>
        <v>104.16</v>
      </c>
      <c r="BC5727" s="21"/>
      <c r="BD5727" s="22">
        <f t="shared" si="565"/>
        <v>139.99999999999997</v>
      </c>
      <c r="BE5727" s="21"/>
      <c r="BG5727" s="10"/>
      <c r="BH5727" s="21">
        <f t="shared" si="566"/>
        <v>0</v>
      </c>
      <c r="BI5727" s="22">
        <f t="shared" si="566"/>
        <v>0.10415999999999997</v>
      </c>
      <c r="BJ5727" s="21"/>
      <c r="BK5727" s="21">
        <v>0</v>
      </c>
      <c r="BL5727" s="22">
        <v>0.31247999999999992</v>
      </c>
      <c r="BM5727" s="21"/>
      <c r="BN5727" s="21">
        <f t="shared" si="568"/>
        <v>0</v>
      </c>
      <c r="BO5727" s="22">
        <f t="shared" si="568"/>
        <v>1.2499199999999997</v>
      </c>
      <c r="BP5727" s="21">
        <f t="shared" si="568"/>
        <v>0</v>
      </c>
    </row>
    <row r="5728" spans="1:68" ht="11.1" hidden="1" customHeight="1" outlineLevel="1" collapsed="1" x14ac:dyDescent="0.2">
      <c r="A5728" s="10"/>
      <c r="B5728" s="18"/>
      <c r="C5728" s="18"/>
      <c r="D5728" s="18"/>
      <c r="E5728" s="19" t="s">
        <v>5031</v>
      </c>
      <c r="F5728" s="209">
        <v>2.8</v>
      </c>
      <c r="G5728" s="20"/>
      <c r="H5728" s="209">
        <v>5.5750000000000002</v>
      </c>
      <c r="I5728" s="240">
        <v>0.96299999999999997</v>
      </c>
      <c r="J5728" s="240"/>
      <c r="K5728" s="209">
        <v>7.4999999999999997E-2</v>
      </c>
      <c r="L5728" s="20"/>
      <c r="M5728" s="20"/>
      <c r="N5728" s="209">
        <v>0.16500000000000001</v>
      </c>
      <c r="O5728" s="209">
        <v>0.19600000000000001</v>
      </c>
      <c r="P5728" s="209">
        <v>0.754</v>
      </c>
      <c r="Q5728" s="209">
        <v>1.974</v>
      </c>
      <c r="R5728" s="209">
        <v>2.0990000000000002</v>
      </c>
      <c r="S5728" s="209">
        <v>3.1349999999999998</v>
      </c>
      <c r="T5728" s="209">
        <v>2.1</v>
      </c>
      <c r="U5728" s="209">
        <v>2.085</v>
      </c>
      <c r="V5728" s="209">
        <v>0.53200000000000003</v>
      </c>
      <c r="W5728" s="209">
        <v>0.1</v>
      </c>
      <c r="X5728" s="20"/>
      <c r="Y5728" s="20"/>
      <c r="Z5728" s="209">
        <v>0.24299999999999999</v>
      </c>
      <c r="AA5728" s="20"/>
      <c r="AB5728" s="209">
        <v>0.91400000000000003</v>
      </c>
      <c r="AC5728" s="209">
        <v>2.0030000000000001</v>
      </c>
      <c r="AD5728" s="209">
        <v>2.34</v>
      </c>
      <c r="AE5728" s="209">
        <v>3.415</v>
      </c>
      <c r="AF5728" s="209">
        <v>2.3149999999999999</v>
      </c>
      <c r="AG5728" s="209">
        <v>1.143</v>
      </c>
      <c r="AH5728" s="209">
        <v>0.38500000000000001</v>
      </c>
      <c r="AI5728" s="209">
        <v>0.19</v>
      </c>
      <c r="AJ5728" s="20"/>
      <c r="AK5728" s="20"/>
      <c r="AL5728" s="20"/>
      <c r="AM5728" s="209">
        <v>0.158</v>
      </c>
      <c r="AN5728" s="209">
        <v>0.64400000000000002</v>
      </c>
      <c r="AO5728" s="209">
        <v>2.71</v>
      </c>
      <c r="AP5728" s="209">
        <v>1.982</v>
      </c>
      <c r="AQ5728" s="209">
        <v>3.0259999999999998</v>
      </c>
      <c r="AR5728" s="209">
        <v>2.4430000000000001</v>
      </c>
      <c r="AS5728" s="209">
        <v>1.66</v>
      </c>
      <c r="AT5728" s="209">
        <v>0.69399999999999995</v>
      </c>
      <c r="AU5728" s="209">
        <v>0.19700000000000001</v>
      </c>
      <c r="AV5728" s="20"/>
      <c r="AW5728" s="20"/>
      <c r="AX5728" s="20"/>
      <c r="AY5728" s="20"/>
      <c r="AZ5728" s="209">
        <v>0.98299999999999998</v>
      </c>
      <c r="BA5728" s="209">
        <v>1.2030000000000001</v>
      </c>
      <c r="BB5728" s="21">
        <f t="shared" si="567"/>
        <v>5.5750000000000002</v>
      </c>
      <c r="BC5728" s="21">
        <f>BD5728</f>
        <v>7.493279569892473</v>
      </c>
      <c r="BD5728" s="22">
        <f t="shared" si="565"/>
        <v>7.493279569892473</v>
      </c>
      <c r="BE5728" s="21">
        <f>BC5728-BD5728</f>
        <v>0</v>
      </c>
      <c r="BF5728" s="2">
        <v>5.4</v>
      </c>
      <c r="BG5728" s="10">
        <v>6</v>
      </c>
      <c r="BH5728" s="21">
        <f t="shared" si="566"/>
        <v>5.5750000000000001E-3</v>
      </c>
      <c r="BI5728" s="22">
        <f t="shared" si="566"/>
        <v>5.5750000000000001E-3</v>
      </c>
      <c r="BJ5728" s="21">
        <f>BH5728-BI5728</f>
        <v>0</v>
      </c>
      <c r="BK5728" s="21">
        <v>1.6725E-2</v>
      </c>
      <c r="BL5728" s="22">
        <v>1.6725E-2</v>
      </c>
      <c r="BM5728" s="21">
        <v>0</v>
      </c>
      <c r="BN5728" s="21">
        <f t="shared" si="568"/>
        <v>6.6900000000000001E-2</v>
      </c>
      <c r="BO5728" s="22">
        <f t="shared" si="568"/>
        <v>6.6900000000000001E-2</v>
      </c>
      <c r="BP5728" s="21">
        <f t="shared" si="568"/>
        <v>0</v>
      </c>
    </row>
    <row r="5729" spans="1:68" ht="11.1" hidden="1" customHeight="1" outlineLevel="2" x14ac:dyDescent="0.2">
      <c r="A5729" s="10"/>
      <c r="B5729" s="18"/>
      <c r="C5729" s="18"/>
      <c r="D5729" s="18"/>
      <c r="E5729" s="23" t="s">
        <v>5032</v>
      </c>
      <c r="F5729" s="208">
        <v>2.8</v>
      </c>
      <c r="G5729" s="24"/>
      <c r="H5729" s="208">
        <v>5.5750000000000002</v>
      </c>
      <c r="I5729" s="239">
        <v>0.96299999999999997</v>
      </c>
      <c r="J5729" s="239"/>
      <c r="K5729" s="208">
        <v>7.4999999999999997E-2</v>
      </c>
      <c r="L5729" s="24"/>
      <c r="M5729" s="24"/>
      <c r="N5729" s="208">
        <v>0.16500000000000001</v>
      </c>
      <c r="O5729" s="208">
        <v>0.19600000000000001</v>
      </c>
      <c r="P5729" s="208">
        <v>0.754</v>
      </c>
      <c r="Q5729" s="208">
        <v>1.974</v>
      </c>
      <c r="R5729" s="208">
        <v>2.0990000000000002</v>
      </c>
      <c r="S5729" s="208">
        <v>3.1349999999999998</v>
      </c>
      <c r="T5729" s="208">
        <v>2.1</v>
      </c>
      <c r="U5729" s="208">
        <v>2.085</v>
      </c>
      <c r="V5729" s="208">
        <v>0.53200000000000003</v>
      </c>
      <c r="W5729" s="208">
        <v>0.1</v>
      </c>
      <c r="X5729" s="24"/>
      <c r="Y5729" s="24"/>
      <c r="Z5729" s="208">
        <v>0.24299999999999999</v>
      </c>
      <c r="AA5729" s="24"/>
      <c r="AB5729" s="208">
        <v>0.91400000000000003</v>
      </c>
      <c r="AC5729" s="208">
        <v>2.0030000000000001</v>
      </c>
      <c r="AD5729" s="208">
        <v>2.34</v>
      </c>
      <c r="AE5729" s="208">
        <v>3.415</v>
      </c>
      <c r="AF5729" s="208">
        <v>2.3149999999999999</v>
      </c>
      <c r="AG5729" s="208">
        <v>1.143</v>
      </c>
      <c r="AH5729" s="208">
        <v>0.38500000000000001</v>
      </c>
      <c r="AI5729" s="208">
        <v>0.19</v>
      </c>
      <c r="AJ5729" s="24"/>
      <c r="AK5729" s="24"/>
      <c r="AL5729" s="24"/>
      <c r="AM5729" s="208">
        <v>0.158</v>
      </c>
      <c r="AN5729" s="208">
        <v>0.64400000000000002</v>
      </c>
      <c r="AO5729" s="208">
        <v>2.71</v>
      </c>
      <c r="AP5729" s="208">
        <v>1.982</v>
      </c>
      <c r="AQ5729" s="208">
        <v>3.0259999999999998</v>
      </c>
      <c r="AR5729" s="208">
        <v>2.4430000000000001</v>
      </c>
      <c r="AS5729" s="208">
        <v>1.66</v>
      </c>
      <c r="AT5729" s="208">
        <v>0.69399999999999995</v>
      </c>
      <c r="AU5729" s="208">
        <v>0.19700000000000001</v>
      </c>
      <c r="AV5729" s="24"/>
      <c r="AW5729" s="24"/>
      <c r="AX5729" s="24"/>
      <c r="AY5729" s="24"/>
      <c r="AZ5729" s="208">
        <v>0.98299999999999998</v>
      </c>
      <c r="BA5729" s="208">
        <v>1.2030000000000001</v>
      </c>
      <c r="BB5729" s="21">
        <f t="shared" si="567"/>
        <v>5.5750000000000002</v>
      </c>
      <c r="BC5729" s="21"/>
      <c r="BD5729" s="22">
        <f t="shared" si="565"/>
        <v>7.493279569892473</v>
      </c>
      <c r="BE5729" s="21"/>
      <c r="BG5729" s="10"/>
      <c r="BH5729" s="21">
        <f t="shared" si="566"/>
        <v>0</v>
      </c>
      <c r="BI5729" s="22">
        <f t="shared" si="566"/>
        <v>5.5750000000000001E-3</v>
      </c>
      <c r="BJ5729" s="21"/>
      <c r="BK5729" s="21">
        <v>0</v>
      </c>
      <c r="BL5729" s="22">
        <v>1.6725E-2</v>
      </c>
      <c r="BM5729" s="21"/>
      <c r="BN5729" s="21">
        <f t="shared" si="568"/>
        <v>0</v>
      </c>
      <c r="BO5729" s="22">
        <f t="shared" si="568"/>
        <v>6.6900000000000001E-2</v>
      </c>
      <c r="BP5729" s="21">
        <f t="shared" si="568"/>
        <v>0</v>
      </c>
    </row>
    <row r="5730" spans="1:68" ht="11.1" hidden="1" customHeight="1" outlineLevel="1" collapsed="1" x14ac:dyDescent="0.2">
      <c r="A5730" s="10"/>
      <c r="B5730" s="18"/>
      <c r="C5730" s="18"/>
      <c r="D5730" s="18"/>
      <c r="E5730" s="19" t="s">
        <v>5033</v>
      </c>
      <c r="F5730" s="20"/>
      <c r="G5730" s="20"/>
      <c r="H5730" s="20"/>
      <c r="I5730" s="20"/>
      <c r="J5730" s="20"/>
      <c r="K5730" s="20"/>
      <c r="L5730" s="20"/>
      <c r="M5730" s="20"/>
      <c r="N5730" s="20"/>
      <c r="O5730" s="20"/>
      <c r="P5730" s="20"/>
      <c r="Q5730" s="20"/>
      <c r="R5730" s="20"/>
      <c r="S5730" s="20"/>
      <c r="T5730" s="20"/>
      <c r="U5730" s="20"/>
      <c r="V5730" s="20"/>
      <c r="W5730" s="20"/>
      <c r="X5730" s="20"/>
      <c r="Y5730" s="20"/>
      <c r="Z5730" s="20"/>
      <c r="AA5730" s="20"/>
      <c r="AB5730" s="20"/>
      <c r="AC5730" s="20"/>
      <c r="AD5730" s="20"/>
      <c r="AE5730" s="209">
        <v>55.628</v>
      </c>
      <c r="AF5730" s="209">
        <v>30.861999999999998</v>
      </c>
      <c r="AG5730" s="209">
        <v>21.766999999999999</v>
      </c>
      <c r="AH5730" s="209">
        <v>6.4059999999999997</v>
      </c>
      <c r="AI5730" s="209">
        <v>2.9830000000000001</v>
      </c>
      <c r="AJ5730" s="20"/>
      <c r="AK5730" s="20"/>
      <c r="AL5730" s="20"/>
      <c r="AM5730" s="209">
        <v>4.7519999999999998</v>
      </c>
      <c r="AN5730" s="209">
        <v>12.749000000000001</v>
      </c>
      <c r="AO5730" s="209">
        <v>28.347000000000001</v>
      </c>
      <c r="AP5730" s="209">
        <v>37.773000000000003</v>
      </c>
      <c r="AQ5730" s="209">
        <v>47.279000000000003</v>
      </c>
      <c r="AR5730" s="209">
        <v>33.741999999999997</v>
      </c>
      <c r="AS5730" s="209">
        <v>30.364999999999998</v>
      </c>
      <c r="AT5730" s="209">
        <v>18.128</v>
      </c>
      <c r="AU5730" s="209">
        <v>2.952</v>
      </c>
      <c r="AV5730" s="20"/>
      <c r="AW5730" s="20"/>
      <c r="AX5730" s="20"/>
      <c r="AY5730" s="209">
        <v>4.8120000000000003</v>
      </c>
      <c r="AZ5730" s="209">
        <v>18.922999999999998</v>
      </c>
      <c r="BA5730" s="209">
        <v>28.768000000000001</v>
      </c>
      <c r="BB5730" s="21">
        <f t="shared" si="567"/>
        <v>55.628</v>
      </c>
      <c r="BC5730" s="21">
        <f>BF5730</f>
        <v>163</v>
      </c>
      <c r="BD5730" s="22">
        <f t="shared" si="565"/>
        <v>74.768817204301072</v>
      </c>
      <c r="BE5730" s="21">
        <f>BC5730-BD5730</f>
        <v>88.231182795698928</v>
      </c>
      <c r="BF5730" s="2">
        <v>163</v>
      </c>
      <c r="BG5730" s="10">
        <v>5</v>
      </c>
      <c r="BH5730" s="21">
        <f t="shared" si="566"/>
        <v>0.121272</v>
      </c>
      <c r="BI5730" s="22">
        <f t="shared" si="566"/>
        <v>5.5627999999999997E-2</v>
      </c>
      <c r="BJ5730" s="21">
        <f>BH5730-BI5730</f>
        <v>6.5644000000000008E-2</v>
      </c>
      <c r="BK5730" s="21">
        <v>0.36381600000000003</v>
      </c>
      <c r="BL5730" s="22">
        <v>0.16688399999999998</v>
      </c>
      <c r="BM5730" s="21">
        <v>0.19693200000000005</v>
      </c>
      <c r="BN5730" s="21">
        <f t="shared" si="568"/>
        <v>1.4552640000000001</v>
      </c>
      <c r="BO5730" s="22">
        <f t="shared" si="568"/>
        <v>0.66753599999999991</v>
      </c>
      <c r="BP5730" s="21">
        <f t="shared" si="568"/>
        <v>0.78772800000000021</v>
      </c>
    </row>
    <row r="5731" spans="1:68" ht="11.1" hidden="1" customHeight="1" outlineLevel="2" x14ac:dyDescent="0.2">
      <c r="A5731" s="10"/>
      <c r="B5731" s="18"/>
      <c r="C5731" s="18"/>
      <c r="D5731" s="18"/>
      <c r="E5731" s="23" t="s">
        <v>5034</v>
      </c>
      <c r="F5731" s="24"/>
      <c r="G5731" s="24"/>
      <c r="H5731" s="24"/>
      <c r="I5731" s="24"/>
      <c r="J5731" s="24"/>
      <c r="K5731" s="24"/>
      <c r="L5731" s="24"/>
      <c r="M5731" s="24"/>
      <c r="N5731" s="24"/>
      <c r="O5731" s="24"/>
      <c r="P5731" s="24"/>
      <c r="Q5731" s="24"/>
      <c r="R5731" s="24"/>
      <c r="S5731" s="24"/>
      <c r="T5731" s="24"/>
      <c r="U5731" s="24"/>
      <c r="V5731" s="24"/>
      <c r="W5731" s="24"/>
      <c r="X5731" s="24"/>
      <c r="Y5731" s="24"/>
      <c r="Z5731" s="24"/>
      <c r="AA5731" s="24"/>
      <c r="AB5731" s="24"/>
      <c r="AC5731" s="24"/>
      <c r="AD5731" s="24"/>
      <c r="AE5731" s="208">
        <v>55.628</v>
      </c>
      <c r="AF5731" s="208">
        <v>30.861999999999998</v>
      </c>
      <c r="AG5731" s="208">
        <v>21.766999999999999</v>
      </c>
      <c r="AH5731" s="208">
        <v>6.4059999999999997</v>
      </c>
      <c r="AI5731" s="208">
        <v>2.9830000000000001</v>
      </c>
      <c r="AJ5731" s="24"/>
      <c r="AK5731" s="24"/>
      <c r="AL5731" s="24"/>
      <c r="AM5731" s="208">
        <v>4.7519999999999998</v>
      </c>
      <c r="AN5731" s="208">
        <v>12.749000000000001</v>
      </c>
      <c r="AO5731" s="208">
        <v>28.347000000000001</v>
      </c>
      <c r="AP5731" s="208">
        <v>37.773000000000003</v>
      </c>
      <c r="AQ5731" s="208">
        <v>47.279000000000003</v>
      </c>
      <c r="AR5731" s="208">
        <v>33.741999999999997</v>
      </c>
      <c r="AS5731" s="208">
        <v>30.364999999999998</v>
      </c>
      <c r="AT5731" s="208">
        <v>18.128</v>
      </c>
      <c r="AU5731" s="208">
        <v>2.952</v>
      </c>
      <c r="AV5731" s="24"/>
      <c r="AW5731" s="24"/>
      <c r="AX5731" s="24"/>
      <c r="AY5731" s="208">
        <v>4.8120000000000003</v>
      </c>
      <c r="AZ5731" s="208">
        <v>18.922999999999998</v>
      </c>
      <c r="BA5731" s="208">
        <v>28.768000000000001</v>
      </c>
      <c r="BB5731" s="21">
        <f t="shared" si="567"/>
        <v>55.628</v>
      </c>
      <c r="BC5731" s="21"/>
      <c r="BD5731" s="22">
        <f t="shared" si="565"/>
        <v>74.768817204301072</v>
      </c>
      <c r="BE5731" s="21"/>
      <c r="BG5731" s="10"/>
      <c r="BH5731" s="21">
        <f t="shared" si="566"/>
        <v>0</v>
      </c>
      <c r="BI5731" s="22">
        <f t="shared" si="566"/>
        <v>5.5627999999999997E-2</v>
      </c>
      <c r="BJ5731" s="21"/>
      <c r="BK5731" s="21">
        <v>0</v>
      </c>
      <c r="BL5731" s="22">
        <v>0.16688399999999998</v>
      </c>
      <c r="BM5731" s="21"/>
      <c r="BN5731" s="21">
        <f t="shared" si="568"/>
        <v>0</v>
      </c>
      <c r="BO5731" s="22">
        <f t="shared" si="568"/>
        <v>0.66753599999999991</v>
      </c>
      <c r="BP5731" s="21">
        <f t="shared" si="568"/>
        <v>0</v>
      </c>
    </row>
    <row r="5732" spans="1:68" ht="11.1" hidden="1" customHeight="1" outlineLevel="1" collapsed="1" x14ac:dyDescent="0.2">
      <c r="A5732" s="10"/>
      <c r="B5732" s="18"/>
      <c r="C5732" s="18"/>
      <c r="D5732" s="18"/>
      <c r="E5732" s="19" t="s">
        <v>5035</v>
      </c>
      <c r="F5732" s="20"/>
      <c r="G5732" s="20"/>
      <c r="H5732" s="20"/>
      <c r="I5732" s="20"/>
      <c r="J5732" s="20"/>
      <c r="K5732" s="20"/>
      <c r="L5732" s="20"/>
      <c r="M5732" s="20"/>
      <c r="N5732" s="20"/>
      <c r="O5732" s="20"/>
      <c r="P5732" s="20"/>
      <c r="Q5732" s="20"/>
      <c r="R5732" s="20"/>
      <c r="S5732" s="20"/>
      <c r="T5732" s="20"/>
      <c r="U5732" s="20"/>
      <c r="V5732" s="20"/>
      <c r="W5732" s="20"/>
      <c r="X5732" s="20"/>
      <c r="Y5732" s="20"/>
      <c r="Z5732" s="20"/>
      <c r="AA5732" s="20"/>
      <c r="AB5732" s="20"/>
      <c r="AC5732" s="20"/>
      <c r="AD5732" s="209">
        <v>11.741</v>
      </c>
      <c r="AE5732" s="209">
        <v>5.4619999999999997</v>
      </c>
      <c r="AF5732" s="209">
        <v>4.298</v>
      </c>
      <c r="AG5732" s="209">
        <v>2.3820000000000001</v>
      </c>
      <c r="AH5732" s="209">
        <v>1.7070000000000001</v>
      </c>
      <c r="AI5732" s="209">
        <v>1.444</v>
      </c>
      <c r="AJ5732" s="20"/>
      <c r="AK5732" s="20"/>
      <c r="AL5732" s="20"/>
      <c r="AM5732" s="209">
        <v>0.91600000000000004</v>
      </c>
      <c r="AN5732" s="209">
        <v>2.1960000000000002</v>
      </c>
      <c r="AO5732" s="209">
        <v>4.2770000000000001</v>
      </c>
      <c r="AP5732" s="209">
        <v>5.0640000000000001</v>
      </c>
      <c r="AQ5732" s="209">
        <v>7.4260000000000002</v>
      </c>
      <c r="AR5732" s="209">
        <v>3.7650000000000001</v>
      </c>
      <c r="AS5732" s="209">
        <v>3.214</v>
      </c>
      <c r="AT5732" s="209">
        <v>2.0049999999999999</v>
      </c>
      <c r="AU5732" s="209">
        <v>0.375</v>
      </c>
      <c r="AV5732" s="20"/>
      <c r="AW5732" s="20"/>
      <c r="AX5732" s="20"/>
      <c r="AY5732" s="209">
        <v>0.745</v>
      </c>
      <c r="AZ5732" s="209">
        <v>1.3049999999999999</v>
      </c>
      <c r="BA5732" s="209">
        <v>2.968</v>
      </c>
      <c r="BB5732" s="21">
        <f t="shared" si="567"/>
        <v>11.741</v>
      </c>
      <c r="BC5732" s="21">
        <f>BD5732</f>
        <v>15.780913978494622</v>
      </c>
      <c r="BD5732" s="22">
        <f t="shared" si="565"/>
        <v>15.780913978494622</v>
      </c>
      <c r="BE5732" s="21">
        <f>BC5732-BD5732</f>
        <v>0</v>
      </c>
      <c r="BF5732" s="2">
        <v>10.4</v>
      </c>
      <c r="BG5732" s="10">
        <v>6</v>
      </c>
      <c r="BH5732" s="21">
        <f t="shared" si="566"/>
        <v>1.1740999999999998E-2</v>
      </c>
      <c r="BI5732" s="22">
        <f t="shared" si="566"/>
        <v>1.1740999999999998E-2</v>
      </c>
      <c r="BJ5732" s="21">
        <f>BH5732-BI5732</f>
        <v>0</v>
      </c>
      <c r="BK5732" s="21">
        <v>3.522299999999999E-2</v>
      </c>
      <c r="BL5732" s="22">
        <v>3.522299999999999E-2</v>
      </c>
      <c r="BM5732" s="21">
        <v>0</v>
      </c>
      <c r="BN5732" s="21">
        <f t="shared" si="568"/>
        <v>0.14089199999999996</v>
      </c>
      <c r="BO5732" s="22">
        <f t="shared" si="568"/>
        <v>0.14089199999999996</v>
      </c>
      <c r="BP5732" s="21">
        <f t="shared" si="568"/>
        <v>0</v>
      </c>
    </row>
    <row r="5733" spans="1:68" ht="11.1" hidden="1" customHeight="1" outlineLevel="2" x14ac:dyDescent="0.2">
      <c r="A5733" s="10"/>
      <c r="B5733" s="18"/>
      <c r="C5733" s="18"/>
      <c r="D5733" s="18"/>
      <c r="E5733" s="23" t="s">
        <v>5036</v>
      </c>
      <c r="F5733" s="24"/>
      <c r="G5733" s="24"/>
      <c r="H5733" s="24"/>
      <c r="I5733" s="24"/>
      <c r="J5733" s="24"/>
      <c r="K5733" s="24"/>
      <c r="L5733" s="24"/>
      <c r="M5733" s="24"/>
      <c r="N5733" s="24"/>
      <c r="O5733" s="24"/>
      <c r="P5733" s="24"/>
      <c r="Q5733" s="24"/>
      <c r="R5733" s="24"/>
      <c r="S5733" s="24"/>
      <c r="T5733" s="24"/>
      <c r="U5733" s="24"/>
      <c r="V5733" s="24"/>
      <c r="W5733" s="24"/>
      <c r="X5733" s="24"/>
      <c r="Y5733" s="24"/>
      <c r="Z5733" s="24"/>
      <c r="AA5733" s="24"/>
      <c r="AB5733" s="24"/>
      <c r="AC5733" s="24"/>
      <c r="AD5733" s="208">
        <v>11.741</v>
      </c>
      <c r="AE5733" s="208">
        <v>5.4619999999999997</v>
      </c>
      <c r="AF5733" s="208">
        <v>4.298</v>
      </c>
      <c r="AG5733" s="208">
        <v>2.3820000000000001</v>
      </c>
      <c r="AH5733" s="208">
        <v>1.7070000000000001</v>
      </c>
      <c r="AI5733" s="208">
        <v>1.444</v>
      </c>
      <c r="AJ5733" s="24"/>
      <c r="AK5733" s="24"/>
      <c r="AL5733" s="24"/>
      <c r="AM5733" s="208">
        <v>0.91600000000000004</v>
      </c>
      <c r="AN5733" s="208">
        <v>2.1960000000000002</v>
      </c>
      <c r="AO5733" s="208">
        <v>4.2770000000000001</v>
      </c>
      <c r="AP5733" s="208">
        <v>5.0640000000000001</v>
      </c>
      <c r="AQ5733" s="208">
        <v>7.4260000000000002</v>
      </c>
      <c r="AR5733" s="208">
        <v>3.7650000000000001</v>
      </c>
      <c r="AS5733" s="208">
        <v>3.214</v>
      </c>
      <c r="AT5733" s="208">
        <v>2.0049999999999999</v>
      </c>
      <c r="AU5733" s="208">
        <v>0.375</v>
      </c>
      <c r="AV5733" s="24"/>
      <c r="AW5733" s="24"/>
      <c r="AX5733" s="24"/>
      <c r="AY5733" s="208">
        <v>0.745</v>
      </c>
      <c r="AZ5733" s="208">
        <v>1.3049999999999999</v>
      </c>
      <c r="BA5733" s="208">
        <v>2.968</v>
      </c>
      <c r="BB5733" s="21">
        <f t="shared" si="567"/>
        <v>11.741</v>
      </c>
      <c r="BC5733" s="21"/>
      <c r="BD5733" s="22">
        <f t="shared" si="565"/>
        <v>15.780913978494622</v>
      </c>
      <c r="BE5733" s="21"/>
      <c r="BG5733" s="10"/>
      <c r="BH5733" s="21">
        <f t="shared" si="566"/>
        <v>0</v>
      </c>
      <c r="BI5733" s="22">
        <f t="shared" si="566"/>
        <v>1.1740999999999998E-2</v>
      </c>
      <c r="BJ5733" s="21"/>
      <c r="BK5733" s="21">
        <v>0</v>
      </c>
      <c r="BL5733" s="22">
        <v>3.522299999999999E-2</v>
      </c>
      <c r="BM5733" s="21"/>
      <c r="BN5733" s="21">
        <f t="shared" si="568"/>
        <v>0</v>
      </c>
      <c r="BO5733" s="22">
        <f t="shared" si="568"/>
        <v>0.14089199999999996</v>
      </c>
      <c r="BP5733" s="21">
        <f t="shared" si="568"/>
        <v>0</v>
      </c>
    </row>
    <row r="5734" spans="1:68" ht="11.1" hidden="1" customHeight="1" outlineLevel="1" collapsed="1" x14ac:dyDescent="0.2">
      <c r="A5734" s="10"/>
      <c r="B5734" s="18"/>
      <c r="C5734" s="18"/>
      <c r="D5734" s="18"/>
      <c r="E5734" s="19" t="s">
        <v>5037</v>
      </c>
      <c r="F5734" s="209">
        <v>6.5069999999999997</v>
      </c>
      <c r="G5734" s="209">
        <v>6</v>
      </c>
      <c r="H5734" s="209">
        <v>3.9249999999999998</v>
      </c>
      <c r="I5734" s="240">
        <v>2</v>
      </c>
      <c r="J5734" s="240"/>
      <c r="K5734" s="20"/>
      <c r="L5734" s="209">
        <v>2.3039999999999998</v>
      </c>
      <c r="M5734" s="20"/>
      <c r="N5734" s="20"/>
      <c r="O5734" s="20"/>
      <c r="P5734" s="20"/>
      <c r="Q5734" s="209">
        <v>4.29</v>
      </c>
      <c r="R5734" s="209">
        <v>2.0579999999999998</v>
      </c>
      <c r="S5734" s="209">
        <v>11.053000000000001</v>
      </c>
      <c r="T5734" s="209">
        <v>5.1449999999999996</v>
      </c>
      <c r="U5734" s="209">
        <v>4.1340000000000003</v>
      </c>
      <c r="V5734" s="209">
        <v>1.696</v>
      </c>
      <c r="W5734" s="209">
        <v>0.76100000000000001</v>
      </c>
      <c r="X5734" s="20"/>
      <c r="Y5734" s="20"/>
      <c r="Z5734" s="20"/>
      <c r="AA5734" s="209">
        <v>0.438</v>
      </c>
      <c r="AB5734" s="209">
        <v>3.5209999999999999</v>
      </c>
      <c r="AC5734" s="209">
        <v>3.0760000000000001</v>
      </c>
      <c r="AD5734" s="209">
        <v>9.5489999999999995</v>
      </c>
      <c r="AE5734" s="209">
        <v>6.2649999999999997</v>
      </c>
      <c r="AF5734" s="209">
        <v>5.4930000000000003</v>
      </c>
      <c r="AG5734" s="209">
        <v>2.5470000000000002</v>
      </c>
      <c r="AH5734" s="209">
        <v>4.1760000000000002</v>
      </c>
      <c r="AI5734" s="209">
        <v>0.876</v>
      </c>
      <c r="AJ5734" s="20"/>
      <c r="AK5734" s="20"/>
      <c r="AL5734" s="20"/>
      <c r="AM5734" s="20"/>
      <c r="AN5734" s="209">
        <v>4.5039999999999996</v>
      </c>
      <c r="AO5734" s="209">
        <v>3.2690000000000001</v>
      </c>
      <c r="AP5734" s="209">
        <v>6.1669999999999998</v>
      </c>
      <c r="AQ5734" s="209">
        <v>5.8209999999999997</v>
      </c>
      <c r="AR5734" s="209">
        <v>9.4239999999999995</v>
      </c>
      <c r="AS5734" s="209">
        <v>8.8160000000000007</v>
      </c>
      <c r="AT5734" s="209">
        <v>3.351</v>
      </c>
      <c r="AU5734" s="209">
        <v>0.8</v>
      </c>
      <c r="AV5734" s="20"/>
      <c r="AW5734" s="20"/>
      <c r="AX5734" s="20"/>
      <c r="AY5734" s="209">
        <v>1.377</v>
      </c>
      <c r="AZ5734" s="209">
        <v>2.5960000000000001</v>
      </c>
      <c r="BA5734" s="209">
        <v>4.0739999999999998</v>
      </c>
      <c r="BB5734" s="21">
        <f t="shared" si="567"/>
        <v>11.053000000000001</v>
      </c>
      <c r="BC5734" s="21">
        <f>BD5734</f>
        <v>14.856182795698926</v>
      </c>
      <c r="BD5734" s="22">
        <f t="shared" si="565"/>
        <v>14.856182795698926</v>
      </c>
      <c r="BE5734" s="21">
        <f>BC5734-BD5734</f>
        <v>0</v>
      </c>
      <c r="BF5734" s="2">
        <v>11.8</v>
      </c>
      <c r="BG5734" s="10">
        <v>6</v>
      </c>
      <c r="BH5734" s="21">
        <f t="shared" si="566"/>
        <v>1.1053E-2</v>
      </c>
      <c r="BI5734" s="22">
        <f t="shared" si="566"/>
        <v>1.1053E-2</v>
      </c>
      <c r="BJ5734" s="21">
        <f>BH5734-BI5734</f>
        <v>0</v>
      </c>
      <c r="BK5734" s="21">
        <v>3.3159000000000001E-2</v>
      </c>
      <c r="BL5734" s="22">
        <v>3.3159000000000001E-2</v>
      </c>
      <c r="BM5734" s="21">
        <v>0</v>
      </c>
      <c r="BN5734" s="21">
        <f t="shared" si="568"/>
        <v>0.132636</v>
      </c>
      <c r="BO5734" s="22">
        <f t="shared" si="568"/>
        <v>0.132636</v>
      </c>
      <c r="BP5734" s="21">
        <f t="shared" si="568"/>
        <v>0</v>
      </c>
    </row>
    <row r="5735" spans="1:68" ht="11.1" hidden="1" customHeight="1" outlineLevel="2" x14ac:dyDescent="0.2">
      <c r="A5735" s="10"/>
      <c r="B5735" s="18"/>
      <c r="C5735" s="18"/>
      <c r="D5735" s="18"/>
      <c r="E5735" s="23" t="s">
        <v>5038</v>
      </c>
      <c r="F5735" s="208">
        <v>6.5069999999999997</v>
      </c>
      <c r="G5735" s="208">
        <v>6</v>
      </c>
      <c r="H5735" s="208">
        <v>3.9249999999999998</v>
      </c>
      <c r="I5735" s="239">
        <v>2</v>
      </c>
      <c r="J5735" s="239"/>
      <c r="K5735" s="24"/>
      <c r="L5735" s="208">
        <v>2.3039999999999998</v>
      </c>
      <c r="M5735" s="24"/>
      <c r="N5735" s="24"/>
      <c r="O5735" s="24"/>
      <c r="P5735" s="24"/>
      <c r="Q5735" s="208">
        <v>4.29</v>
      </c>
      <c r="R5735" s="208">
        <v>2.0579999999999998</v>
      </c>
      <c r="S5735" s="208">
        <v>11.053000000000001</v>
      </c>
      <c r="T5735" s="208">
        <v>5.1449999999999996</v>
      </c>
      <c r="U5735" s="208">
        <v>4.1340000000000003</v>
      </c>
      <c r="V5735" s="208">
        <v>1.696</v>
      </c>
      <c r="W5735" s="208">
        <v>0.76100000000000001</v>
      </c>
      <c r="X5735" s="24"/>
      <c r="Y5735" s="24"/>
      <c r="Z5735" s="24"/>
      <c r="AA5735" s="208">
        <v>0.438</v>
      </c>
      <c r="AB5735" s="208">
        <v>3.5209999999999999</v>
      </c>
      <c r="AC5735" s="208">
        <v>3.0760000000000001</v>
      </c>
      <c r="AD5735" s="208">
        <v>9.5489999999999995</v>
      </c>
      <c r="AE5735" s="208">
        <v>6.2649999999999997</v>
      </c>
      <c r="AF5735" s="208">
        <v>5.4930000000000003</v>
      </c>
      <c r="AG5735" s="208">
        <v>2.5470000000000002</v>
      </c>
      <c r="AH5735" s="208">
        <v>4.1760000000000002</v>
      </c>
      <c r="AI5735" s="208">
        <v>0.876</v>
      </c>
      <c r="AJ5735" s="24"/>
      <c r="AK5735" s="24"/>
      <c r="AL5735" s="24"/>
      <c r="AM5735" s="24"/>
      <c r="AN5735" s="208">
        <v>4.5039999999999996</v>
      </c>
      <c r="AO5735" s="208">
        <v>3.2690000000000001</v>
      </c>
      <c r="AP5735" s="208">
        <v>6.1669999999999998</v>
      </c>
      <c r="AQ5735" s="208">
        <v>5.8209999999999997</v>
      </c>
      <c r="AR5735" s="208">
        <v>9.4239999999999995</v>
      </c>
      <c r="AS5735" s="208">
        <v>8.8160000000000007</v>
      </c>
      <c r="AT5735" s="208">
        <v>3.351</v>
      </c>
      <c r="AU5735" s="208">
        <v>0.8</v>
      </c>
      <c r="AV5735" s="24"/>
      <c r="AW5735" s="24"/>
      <c r="AX5735" s="24"/>
      <c r="AY5735" s="208">
        <v>1.377</v>
      </c>
      <c r="AZ5735" s="208">
        <v>2.5960000000000001</v>
      </c>
      <c r="BA5735" s="208">
        <v>4.0739999999999998</v>
      </c>
      <c r="BB5735" s="21">
        <f t="shared" si="567"/>
        <v>11.053000000000001</v>
      </c>
      <c r="BC5735" s="21"/>
      <c r="BD5735" s="22">
        <f t="shared" si="565"/>
        <v>14.856182795698926</v>
      </c>
      <c r="BE5735" s="21"/>
      <c r="BG5735" s="10"/>
      <c r="BH5735" s="21">
        <f t="shared" si="566"/>
        <v>0</v>
      </c>
      <c r="BI5735" s="22">
        <f t="shared" si="566"/>
        <v>1.1053E-2</v>
      </c>
      <c r="BJ5735" s="21"/>
      <c r="BK5735" s="21">
        <v>0</v>
      </c>
      <c r="BL5735" s="22">
        <v>3.3159000000000001E-2</v>
      </c>
      <c r="BM5735" s="21"/>
      <c r="BN5735" s="21">
        <f t="shared" si="568"/>
        <v>0</v>
      </c>
      <c r="BO5735" s="22">
        <f t="shared" si="568"/>
        <v>0.132636</v>
      </c>
      <c r="BP5735" s="21">
        <f t="shared" si="568"/>
        <v>0</v>
      </c>
    </row>
    <row r="5736" spans="1:68" ht="11.1" hidden="1" customHeight="1" outlineLevel="1" collapsed="1" x14ac:dyDescent="0.2">
      <c r="A5736" s="10"/>
      <c r="B5736" s="18"/>
      <c r="C5736" s="18"/>
      <c r="D5736" s="18"/>
      <c r="E5736" s="19" t="s">
        <v>5039</v>
      </c>
      <c r="F5736" s="20"/>
      <c r="G5736" s="20"/>
      <c r="H5736" s="20"/>
      <c r="I5736" s="20"/>
      <c r="J5736" s="20"/>
      <c r="K5736" s="20"/>
      <c r="L5736" s="20"/>
      <c r="M5736" s="20"/>
      <c r="N5736" s="20"/>
      <c r="O5736" s="20"/>
      <c r="P5736" s="20"/>
      <c r="Q5736" s="20"/>
      <c r="R5736" s="20"/>
      <c r="S5736" s="20"/>
      <c r="T5736" s="20"/>
      <c r="U5736" s="20"/>
      <c r="V5736" s="20"/>
      <c r="W5736" s="20"/>
      <c r="X5736" s="20"/>
      <c r="Y5736" s="20"/>
      <c r="Z5736" s="20"/>
      <c r="AA5736" s="20"/>
      <c r="AB5736" s="20"/>
      <c r="AC5736" s="20"/>
      <c r="AD5736" s="20"/>
      <c r="AE5736" s="20"/>
      <c r="AF5736" s="20"/>
      <c r="AG5736" s="209">
        <v>49.348999999999997</v>
      </c>
      <c r="AH5736" s="209">
        <v>49.726999999999997</v>
      </c>
      <c r="AI5736" s="209">
        <v>-38.176000000000002</v>
      </c>
      <c r="AJ5736" s="20"/>
      <c r="AK5736" s="20"/>
      <c r="AL5736" s="20"/>
      <c r="AM5736" s="209">
        <v>5.8440000000000003</v>
      </c>
      <c r="AN5736" s="209">
        <v>4.8760000000000003</v>
      </c>
      <c r="AO5736" s="209">
        <v>35.5</v>
      </c>
      <c r="AP5736" s="209">
        <v>43</v>
      </c>
      <c r="AQ5736" s="209">
        <v>15.364000000000001</v>
      </c>
      <c r="AR5736" s="209">
        <v>22.754000000000001</v>
      </c>
      <c r="AS5736" s="209">
        <v>10.602</v>
      </c>
      <c r="AT5736" s="20"/>
      <c r="AU5736" s="209">
        <v>13.045999999999999</v>
      </c>
      <c r="AV5736" s="20"/>
      <c r="AW5736" s="20"/>
      <c r="AX5736" s="20"/>
      <c r="AY5736" s="209">
        <v>7.72</v>
      </c>
      <c r="AZ5736" s="209">
        <v>3.6579999999999999</v>
      </c>
      <c r="BA5736" s="209">
        <v>15.875</v>
      </c>
      <c r="BB5736" s="21">
        <f t="shared" si="567"/>
        <v>49.726999999999997</v>
      </c>
      <c r="BC5736" s="21">
        <f>BF5736</f>
        <v>219</v>
      </c>
      <c r="BD5736" s="22">
        <f t="shared" ref="BD5736:BD5799" si="569">(BB5736/31/24)*1000</f>
        <v>66.837365591397841</v>
      </c>
      <c r="BE5736" s="21">
        <f>BC5736-BD5736</f>
        <v>152.16263440860217</v>
      </c>
      <c r="BF5736" s="2">
        <v>219</v>
      </c>
      <c r="BG5736" s="10">
        <v>5</v>
      </c>
      <c r="BH5736" s="21">
        <f t="shared" si="566"/>
        <v>0.162936</v>
      </c>
      <c r="BI5736" s="22">
        <f t="shared" si="566"/>
        <v>4.9727E-2</v>
      </c>
      <c r="BJ5736" s="21">
        <f>BH5736-BI5736</f>
        <v>0.113209</v>
      </c>
      <c r="BK5736" s="21">
        <v>0.48880800000000002</v>
      </c>
      <c r="BL5736" s="22">
        <v>0.14918100000000001</v>
      </c>
      <c r="BM5736" s="21">
        <v>0.33962700000000001</v>
      </c>
      <c r="BN5736" s="21">
        <f t="shared" si="568"/>
        <v>1.9552320000000001</v>
      </c>
      <c r="BO5736" s="22">
        <f t="shared" si="568"/>
        <v>0.59672400000000003</v>
      </c>
      <c r="BP5736" s="21">
        <f t="shared" si="568"/>
        <v>1.358508</v>
      </c>
    </row>
    <row r="5737" spans="1:68" ht="11.1" hidden="1" customHeight="1" outlineLevel="2" x14ac:dyDescent="0.2">
      <c r="A5737" s="10"/>
      <c r="B5737" s="18"/>
      <c r="C5737" s="18"/>
      <c r="D5737" s="18"/>
      <c r="E5737" s="23" t="s">
        <v>5040</v>
      </c>
      <c r="F5737" s="24"/>
      <c r="G5737" s="24"/>
      <c r="H5737" s="24"/>
      <c r="I5737" s="24"/>
      <c r="J5737" s="24"/>
      <c r="K5737" s="24"/>
      <c r="L5737" s="24"/>
      <c r="M5737" s="24"/>
      <c r="N5737" s="24"/>
      <c r="O5737" s="24"/>
      <c r="P5737" s="24"/>
      <c r="Q5737" s="24"/>
      <c r="R5737" s="24"/>
      <c r="S5737" s="24"/>
      <c r="T5737" s="24"/>
      <c r="U5737" s="24"/>
      <c r="V5737" s="24"/>
      <c r="W5737" s="24"/>
      <c r="X5737" s="24"/>
      <c r="Y5737" s="24"/>
      <c r="Z5737" s="24"/>
      <c r="AA5737" s="24"/>
      <c r="AB5737" s="24"/>
      <c r="AC5737" s="24"/>
      <c r="AD5737" s="24"/>
      <c r="AE5737" s="24"/>
      <c r="AF5737" s="24"/>
      <c r="AG5737" s="208">
        <v>49.348999999999997</v>
      </c>
      <c r="AH5737" s="208">
        <v>49.726999999999997</v>
      </c>
      <c r="AI5737" s="208">
        <v>-38.176000000000002</v>
      </c>
      <c r="AJ5737" s="24"/>
      <c r="AK5737" s="24"/>
      <c r="AL5737" s="24"/>
      <c r="AM5737" s="208">
        <v>5.8440000000000003</v>
      </c>
      <c r="AN5737" s="208">
        <v>4.8760000000000003</v>
      </c>
      <c r="AO5737" s="208">
        <v>35.5</v>
      </c>
      <c r="AP5737" s="208">
        <v>43</v>
      </c>
      <c r="AQ5737" s="208">
        <v>15.364000000000001</v>
      </c>
      <c r="AR5737" s="208">
        <v>22.754000000000001</v>
      </c>
      <c r="AS5737" s="208">
        <v>10.602</v>
      </c>
      <c r="AT5737" s="24"/>
      <c r="AU5737" s="208">
        <v>13.045999999999999</v>
      </c>
      <c r="AV5737" s="24"/>
      <c r="AW5737" s="24"/>
      <c r="AX5737" s="24"/>
      <c r="AY5737" s="208">
        <v>7.72</v>
      </c>
      <c r="AZ5737" s="208">
        <v>3.6579999999999999</v>
      </c>
      <c r="BA5737" s="208">
        <v>15.875</v>
      </c>
      <c r="BB5737" s="21">
        <f t="shared" si="567"/>
        <v>49.726999999999997</v>
      </c>
      <c r="BC5737" s="21"/>
      <c r="BD5737" s="22">
        <f t="shared" si="569"/>
        <v>66.837365591397841</v>
      </c>
      <c r="BE5737" s="21"/>
      <c r="BG5737" s="10"/>
      <c r="BH5737" s="21">
        <f t="shared" si="566"/>
        <v>0</v>
      </c>
      <c r="BI5737" s="22">
        <f t="shared" si="566"/>
        <v>4.9727E-2</v>
      </c>
      <c r="BJ5737" s="21"/>
      <c r="BK5737" s="21">
        <v>0</v>
      </c>
      <c r="BL5737" s="22">
        <v>0.14918100000000001</v>
      </c>
      <c r="BM5737" s="21"/>
      <c r="BN5737" s="21">
        <f t="shared" si="568"/>
        <v>0</v>
      </c>
      <c r="BO5737" s="22">
        <f t="shared" si="568"/>
        <v>0.59672400000000003</v>
      </c>
      <c r="BP5737" s="21">
        <f t="shared" si="568"/>
        <v>0</v>
      </c>
    </row>
    <row r="5738" spans="1:68" ht="11.1" hidden="1" customHeight="1" outlineLevel="1" collapsed="1" x14ac:dyDescent="0.2">
      <c r="A5738" s="10"/>
      <c r="B5738" s="18"/>
      <c r="C5738" s="18"/>
      <c r="D5738" s="18"/>
      <c r="E5738" s="19" t="s">
        <v>5041</v>
      </c>
      <c r="F5738" s="20"/>
      <c r="G5738" s="20"/>
      <c r="H5738" s="20"/>
      <c r="I5738" s="20"/>
      <c r="J5738" s="20"/>
      <c r="K5738" s="20"/>
      <c r="L5738" s="20"/>
      <c r="M5738" s="20"/>
      <c r="N5738" s="20"/>
      <c r="O5738" s="20"/>
      <c r="P5738" s="20"/>
      <c r="Q5738" s="20"/>
      <c r="R5738" s="20"/>
      <c r="S5738" s="209">
        <v>20.428999999999998</v>
      </c>
      <c r="T5738" s="209">
        <v>6.5</v>
      </c>
      <c r="U5738" s="209">
        <v>5.4379999999999997</v>
      </c>
      <c r="V5738" s="209">
        <v>2.5</v>
      </c>
      <c r="W5738" s="20"/>
      <c r="X5738" s="209">
        <v>3.75</v>
      </c>
      <c r="Y5738" s="20"/>
      <c r="Z5738" s="20"/>
      <c r="AA5738" s="20"/>
      <c r="AB5738" s="20"/>
      <c r="AC5738" s="209">
        <v>11.923</v>
      </c>
      <c r="AD5738" s="209">
        <v>6.4009999999999998</v>
      </c>
      <c r="AE5738" s="209">
        <v>4.49</v>
      </c>
      <c r="AF5738" s="209">
        <v>4.202</v>
      </c>
      <c r="AG5738" s="209">
        <v>4.0750000000000002</v>
      </c>
      <c r="AH5738" s="209">
        <v>2.4870000000000001</v>
      </c>
      <c r="AI5738" s="209">
        <v>1.7749999999999999</v>
      </c>
      <c r="AJ5738" s="20"/>
      <c r="AK5738" s="20"/>
      <c r="AL5738" s="20"/>
      <c r="AM5738" s="20"/>
      <c r="AN5738" s="209">
        <v>6.2779999999999996</v>
      </c>
      <c r="AO5738" s="209">
        <v>6.1680000000000001</v>
      </c>
      <c r="AP5738" s="209">
        <v>4.3259999999999996</v>
      </c>
      <c r="AQ5738" s="209">
        <v>5.3330000000000002</v>
      </c>
      <c r="AR5738" s="209">
        <v>6.2080000000000002</v>
      </c>
      <c r="AS5738" s="209">
        <v>3.5289999999999999</v>
      </c>
      <c r="AT5738" s="209">
        <v>3.2970000000000002</v>
      </c>
      <c r="AU5738" s="209">
        <v>1.214</v>
      </c>
      <c r="AV5738" s="20"/>
      <c r="AW5738" s="20"/>
      <c r="AX5738" s="20"/>
      <c r="AY5738" s="20"/>
      <c r="AZ5738" s="209">
        <v>5.7629999999999999</v>
      </c>
      <c r="BA5738" s="209">
        <v>4.4820000000000002</v>
      </c>
      <c r="BB5738" s="21">
        <f t="shared" si="567"/>
        <v>20.428999999999998</v>
      </c>
      <c r="BC5738" s="21">
        <f>BD5738</f>
        <v>27.458333333333332</v>
      </c>
      <c r="BD5738" s="22">
        <f t="shared" si="569"/>
        <v>27.458333333333332</v>
      </c>
      <c r="BE5738" s="21">
        <f>BC5738-BD5738</f>
        <v>0</v>
      </c>
      <c r="BF5738" s="2">
        <v>10</v>
      </c>
      <c r="BG5738" s="10">
        <v>6</v>
      </c>
      <c r="BH5738" s="21">
        <f t="shared" si="566"/>
        <v>2.0428999999999999E-2</v>
      </c>
      <c r="BI5738" s="22">
        <f t="shared" si="566"/>
        <v>2.0428999999999999E-2</v>
      </c>
      <c r="BJ5738" s="21">
        <f>BH5738-BI5738</f>
        <v>0</v>
      </c>
      <c r="BK5738" s="21">
        <v>6.1286999999999994E-2</v>
      </c>
      <c r="BL5738" s="22">
        <v>6.1286999999999994E-2</v>
      </c>
      <c r="BM5738" s="21">
        <v>0</v>
      </c>
      <c r="BN5738" s="21">
        <f t="shared" si="568"/>
        <v>0.24514799999999998</v>
      </c>
      <c r="BO5738" s="22">
        <f t="shared" si="568"/>
        <v>0.24514799999999998</v>
      </c>
      <c r="BP5738" s="21">
        <f t="shared" si="568"/>
        <v>0</v>
      </c>
    </row>
    <row r="5739" spans="1:68" ht="11.1" hidden="1" customHeight="1" outlineLevel="2" x14ac:dyDescent="0.2">
      <c r="A5739" s="10"/>
      <c r="B5739" s="18"/>
      <c r="C5739" s="18"/>
      <c r="D5739" s="18"/>
      <c r="E5739" s="23" t="s">
        <v>5042</v>
      </c>
      <c r="F5739" s="24"/>
      <c r="G5739" s="24"/>
      <c r="H5739" s="24"/>
      <c r="I5739" s="24"/>
      <c r="J5739" s="24"/>
      <c r="K5739" s="24"/>
      <c r="L5739" s="24"/>
      <c r="M5739" s="24"/>
      <c r="N5739" s="24"/>
      <c r="O5739" s="24"/>
      <c r="P5739" s="24"/>
      <c r="Q5739" s="24"/>
      <c r="R5739" s="24"/>
      <c r="S5739" s="208">
        <v>20.428999999999998</v>
      </c>
      <c r="T5739" s="208">
        <v>6.5</v>
      </c>
      <c r="U5739" s="208">
        <v>5.4379999999999997</v>
      </c>
      <c r="V5739" s="208">
        <v>2.5</v>
      </c>
      <c r="W5739" s="24"/>
      <c r="X5739" s="208">
        <v>3.75</v>
      </c>
      <c r="Y5739" s="24"/>
      <c r="Z5739" s="24"/>
      <c r="AA5739" s="24"/>
      <c r="AB5739" s="24"/>
      <c r="AC5739" s="208">
        <v>11.923</v>
      </c>
      <c r="AD5739" s="208">
        <v>6.4009999999999998</v>
      </c>
      <c r="AE5739" s="208">
        <v>4.49</v>
      </c>
      <c r="AF5739" s="208">
        <v>4.202</v>
      </c>
      <c r="AG5739" s="208">
        <v>4.0750000000000002</v>
      </c>
      <c r="AH5739" s="208">
        <v>2.4870000000000001</v>
      </c>
      <c r="AI5739" s="208">
        <v>1.7749999999999999</v>
      </c>
      <c r="AJ5739" s="24"/>
      <c r="AK5739" s="24"/>
      <c r="AL5739" s="24"/>
      <c r="AM5739" s="24"/>
      <c r="AN5739" s="208">
        <v>6.2779999999999996</v>
      </c>
      <c r="AO5739" s="208">
        <v>6.1680000000000001</v>
      </c>
      <c r="AP5739" s="208">
        <v>4.3259999999999996</v>
      </c>
      <c r="AQ5739" s="208">
        <v>5.3330000000000002</v>
      </c>
      <c r="AR5739" s="208">
        <v>6.2080000000000002</v>
      </c>
      <c r="AS5739" s="208">
        <v>3.5289999999999999</v>
      </c>
      <c r="AT5739" s="208">
        <v>3.2970000000000002</v>
      </c>
      <c r="AU5739" s="208">
        <v>1.214</v>
      </c>
      <c r="AV5739" s="24"/>
      <c r="AW5739" s="24"/>
      <c r="AX5739" s="24"/>
      <c r="AY5739" s="24"/>
      <c r="AZ5739" s="208">
        <v>5.7629999999999999</v>
      </c>
      <c r="BA5739" s="208">
        <v>4.4820000000000002</v>
      </c>
      <c r="BB5739" s="21">
        <f t="shared" si="567"/>
        <v>20.428999999999998</v>
      </c>
      <c r="BC5739" s="21"/>
      <c r="BD5739" s="22">
        <f t="shared" si="569"/>
        <v>27.458333333333332</v>
      </c>
      <c r="BE5739" s="21"/>
      <c r="BG5739" s="10"/>
      <c r="BH5739" s="21">
        <f t="shared" si="566"/>
        <v>0</v>
      </c>
      <c r="BI5739" s="22">
        <f t="shared" si="566"/>
        <v>2.0428999999999999E-2</v>
      </c>
      <c r="BJ5739" s="21"/>
      <c r="BK5739" s="21">
        <v>0</v>
      </c>
      <c r="BL5739" s="22">
        <v>6.1286999999999994E-2</v>
      </c>
      <c r="BM5739" s="21"/>
      <c r="BN5739" s="21">
        <f t="shared" si="568"/>
        <v>0</v>
      </c>
      <c r="BO5739" s="22">
        <f t="shared" si="568"/>
        <v>0.24514799999999998</v>
      </c>
      <c r="BP5739" s="21">
        <f t="shared" si="568"/>
        <v>0</v>
      </c>
    </row>
    <row r="5740" spans="1:68" ht="11.1" hidden="1" customHeight="1" outlineLevel="1" collapsed="1" x14ac:dyDescent="0.2">
      <c r="A5740" s="10"/>
      <c r="B5740" s="18"/>
      <c r="C5740" s="18"/>
      <c r="D5740" s="18"/>
      <c r="E5740" s="19" t="s">
        <v>5043</v>
      </c>
      <c r="F5740" s="209">
        <v>8.8550000000000004</v>
      </c>
      <c r="G5740" s="20"/>
      <c r="H5740" s="209">
        <v>7.0419999999999998</v>
      </c>
      <c r="I5740" s="240">
        <v>1.98</v>
      </c>
      <c r="J5740" s="240"/>
      <c r="K5740" s="20"/>
      <c r="L5740" s="20"/>
      <c r="M5740" s="20"/>
      <c r="N5740" s="20"/>
      <c r="O5740" s="209">
        <v>1.056</v>
      </c>
      <c r="P5740" s="209">
        <v>2.5</v>
      </c>
      <c r="Q5740" s="209">
        <v>5.5250000000000004</v>
      </c>
      <c r="R5740" s="209">
        <v>3.6440000000000001</v>
      </c>
      <c r="S5740" s="209">
        <v>6.2279999999999998</v>
      </c>
      <c r="T5740" s="209">
        <v>4.8780000000000001</v>
      </c>
      <c r="U5740" s="209">
        <v>3.5</v>
      </c>
      <c r="V5740" s="209">
        <v>3.2</v>
      </c>
      <c r="W5740" s="20"/>
      <c r="X5740" s="20"/>
      <c r="Y5740" s="20"/>
      <c r="Z5740" s="20"/>
      <c r="AA5740" s="20"/>
      <c r="AB5740" s="209">
        <v>1.157</v>
      </c>
      <c r="AC5740" s="209">
        <v>3.508</v>
      </c>
      <c r="AD5740" s="209">
        <v>4.1479999999999997</v>
      </c>
      <c r="AE5740" s="209">
        <v>5.3</v>
      </c>
      <c r="AF5740" s="209">
        <v>3.843</v>
      </c>
      <c r="AG5740" s="209">
        <v>2.8340000000000001</v>
      </c>
      <c r="AH5740" s="209">
        <v>1.923</v>
      </c>
      <c r="AI5740" s="209">
        <v>0.77300000000000002</v>
      </c>
      <c r="AJ5740" s="20"/>
      <c r="AK5740" s="20"/>
      <c r="AL5740" s="20"/>
      <c r="AM5740" s="209">
        <v>0.84799999999999998</v>
      </c>
      <c r="AN5740" s="209">
        <v>2.327</v>
      </c>
      <c r="AO5740" s="209">
        <v>4.867</v>
      </c>
      <c r="AP5740" s="209">
        <v>3.5049999999999999</v>
      </c>
      <c r="AQ5740" s="209">
        <v>5.77</v>
      </c>
      <c r="AR5740" s="209">
        <v>4.4029999999999996</v>
      </c>
      <c r="AS5740" s="209">
        <v>3.6219999999999999</v>
      </c>
      <c r="AT5740" s="209">
        <v>1.8120000000000001</v>
      </c>
      <c r="AU5740" s="209">
        <v>0.82199999999999995</v>
      </c>
      <c r="AV5740" s="20"/>
      <c r="AW5740" s="20"/>
      <c r="AX5740" s="20"/>
      <c r="AY5740" s="20"/>
      <c r="AZ5740" s="209">
        <v>3.371</v>
      </c>
      <c r="BA5740" s="209">
        <v>3.7309999999999999</v>
      </c>
      <c r="BB5740" s="21">
        <f t="shared" si="567"/>
        <v>8.8550000000000004</v>
      </c>
      <c r="BC5740" s="21">
        <f>BD5740</f>
        <v>11.901881720430108</v>
      </c>
      <c r="BD5740" s="22">
        <f t="shared" si="569"/>
        <v>11.901881720430108</v>
      </c>
      <c r="BE5740" s="21">
        <f>BC5740-BD5740</f>
        <v>0</v>
      </c>
      <c r="BF5740" s="2">
        <v>2.6</v>
      </c>
      <c r="BG5740" s="10">
        <v>6</v>
      </c>
      <c r="BH5740" s="21">
        <f t="shared" si="566"/>
        <v>8.855E-3</v>
      </c>
      <c r="BI5740" s="22">
        <f t="shared" si="566"/>
        <v>8.855E-3</v>
      </c>
      <c r="BJ5740" s="21">
        <f>BH5740-BI5740</f>
        <v>0</v>
      </c>
      <c r="BK5740" s="21">
        <v>2.6564999999999998E-2</v>
      </c>
      <c r="BL5740" s="22">
        <v>2.6564999999999998E-2</v>
      </c>
      <c r="BM5740" s="21">
        <v>0</v>
      </c>
      <c r="BN5740" s="21">
        <f t="shared" si="568"/>
        <v>0.10625999999999999</v>
      </c>
      <c r="BO5740" s="22">
        <f t="shared" si="568"/>
        <v>0.10625999999999999</v>
      </c>
      <c r="BP5740" s="21">
        <f t="shared" si="568"/>
        <v>0</v>
      </c>
    </row>
    <row r="5741" spans="1:68" ht="11.1" hidden="1" customHeight="1" outlineLevel="2" x14ac:dyDescent="0.2">
      <c r="A5741" s="10"/>
      <c r="B5741" s="18"/>
      <c r="C5741" s="18"/>
      <c r="D5741" s="18"/>
      <c r="E5741" s="23" t="s">
        <v>5044</v>
      </c>
      <c r="F5741" s="208">
        <v>8.8550000000000004</v>
      </c>
      <c r="G5741" s="24"/>
      <c r="H5741" s="208">
        <v>7.0419999999999998</v>
      </c>
      <c r="I5741" s="239">
        <v>1.98</v>
      </c>
      <c r="J5741" s="239"/>
      <c r="K5741" s="24"/>
      <c r="L5741" s="24"/>
      <c r="M5741" s="24"/>
      <c r="N5741" s="24"/>
      <c r="O5741" s="208">
        <v>1.056</v>
      </c>
      <c r="P5741" s="208">
        <v>2.5</v>
      </c>
      <c r="Q5741" s="208">
        <v>5.5250000000000004</v>
      </c>
      <c r="R5741" s="208">
        <v>3.6440000000000001</v>
      </c>
      <c r="S5741" s="208">
        <v>6.2279999999999998</v>
      </c>
      <c r="T5741" s="208">
        <v>4.8780000000000001</v>
      </c>
      <c r="U5741" s="208">
        <v>3.5</v>
      </c>
      <c r="V5741" s="208">
        <v>3.2</v>
      </c>
      <c r="W5741" s="24"/>
      <c r="X5741" s="24"/>
      <c r="Y5741" s="24"/>
      <c r="Z5741" s="24"/>
      <c r="AA5741" s="24"/>
      <c r="AB5741" s="208">
        <v>1.157</v>
      </c>
      <c r="AC5741" s="208">
        <v>3.508</v>
      </c>
      <c r="AD5741" s="208">
        <v>4.1479999999999997</v>
      </c>
      <c r="AE5741" s="208">
        <v>5.3</v>
      </c>
      <c r="AF5741" s="208">
        <v>3.843</v>
      </c>
      <c r="AG5741" s="208">
        <v>2.8340000000000001</v>
      </c>
      <c r="AH5741" s="208">
        <v>1.923</v>
      </c>
      <c r="AI5741" s="208">
        <v>0.77300000000000002</v>
      </c>
      <c r="AJ5741" s="24"/>
      <c r="AK5741" s="24"/>
      <c r="AL5741" s="24"/>
      <c r="AM5741" s="208">
        <v>0.84799999999999998</v>
      </c>
      <c r="AN5741" s="208">
        <v>2.327</v>
      </c>
      <c r="AO5741" s="208">
        <v>4.867</v>
      </c>
      <c r="AP5741" s="208">
        <v>3.5049999999999999</v>
      </c>
      <c r="AQ5741" s="208">
        <v>5.77</v>
      </c>
      <c r="AR5741" s="208">
        <v>4.4029999999999996</v>
      </c>
      <c r="AS5741" s="208">
        <v>3.6219999999999999</v>
      </c>
      <c r="AT5741" s="208">
        <v>1.8120000000000001</v>
      </c>
      <c r="AU5741" s="208">
        <v>0.82199999999999995</v>
      </c>
      <c r="AV5741" s="24"/>
      <c r="AW5741" s="24"/>
      <c r="AX5741" s="24"/>
      <c r="AY5741" s="24"/>
      <c r="AZ5741" s="208">
        <v>3.371</v>
      </c>
      <c r="BA5741" s="208">
        <v>3.7309999999999999</v>
      </c>
      <c r="BB5741" s="21">
        <f t="shared" si="567"/>
        <v>8.8550000000000004</v>
      </c>
      <c r="BC5741" s="21"/>
      <c r="BD5741" s="22">
        <f t="shared" si="569"/>
        <v>11.901881720430108</v>
      </c>
      <c r="BE5741" s="21"/>
      <c r="BG5741" s="10"/>
      <c r="BH5741" s="21">
        <f t="shared" ref="BH5741:BI5804" si="570">(BC5741*24*31/1000000)</f>
        <v>0</v>
      </c>
      <c r="BI5741" s="22">
        <f t="shared" si="570"/>
        <v>8.855E-3</v>
      </c>
      <c r="BJ5741" s="21"/>
      <c r="BK5741" s="21">
        <v>0</v>
      </c>
      <c r="BL5741" s="22">
        <v>2.6564999999999998E-2</v>
      </c>
      <c r="BM5741" s="21"/>
      <c r="BN5741" s="21">
        <f t="shared" si="568"/>
        <v>0</v>
      </c>
      <c r="BO5741" s="22">
        <f t="shared" si="568"/>
        <v>0.10625999999999999</v>
      </c>
      <c r="BP5741" s="21">
        <f t="shared" si="568"/>
        <v>0</v>
      </c>
    </row>
    <row r="5742" spans="1:68" ht="11.1" hidden="1" customHeight="1" outlineLevel="1" collapsed="1" x14ac:dyDescent="0.2">
      <c r="A5742" s="10"/>
      <c r="B5742" s="18"/>
      <c r="C5742" s="18"/>
      <c r="D5742" s="18"/>
      <c r="E5742" s="19" t="s">
        <v>5045</v>
      </c>
      <c r="F5742" s="209">
        <v>26.481999999999999</v>
      </c>
      <c r="G5742" s="20"/>
      <c r="H5742" s="209">
        <v>27.986000000000001</v>
      </c>
      <c r="I5742" s="240">
        <v>7.8280000000000003</v>
      </c>
      <c r="J5742" s="240"/>
      <c r="K5742" s="20"/>
      <c r="L5742" s="20"/>
      <c r="M5742" s="20"/>
      <c r="N5742" s="20"/>
      <c r="O5742" s="20"/>
      <c r="P5742" s="209">
        <v>15.051</v>
      </c>
      <c r="Q5742" s="209">
        <v>18.850000000000001</v>
      </c>
      <c r="R5742" s="209">
        <v>24.923999999999999</v>
      </c>
      <c r="S5742" s="209">
        <v>27.719000000000001</v>
      </c>
      <c r="T5742" s="209">
        <v>18.399999999999999</v>
      </c>
      <c r="U5742" s="209">
        <v>28.692</v>
      </c>
      <c r="V5742" s="209">
        <v>7.2119999999999997</v>
      </c>
      <c r="W5742" s="20"/>
      <c r="X5742" s="20"/>
      <c r="Y5742" s="20"/>
      <c r="Z5742" s="20"/>
      <c r="AA5742" s="209">
        <v>9.1430000000000007</v>
      </c>
      <c r="AB5742" s="209">
        <v>8.06</v>
      </c>
      <c r="AC5742" s="20"/>
      <c r="AD5742" s="209">
        <v>49.369</v>
      </c>
      <c r="AE5742" s="209">
        <v>31.155000000000001</v>
      </c>
      <c r="AF5742" s="209">
        <v>41.463999999999999</v>
      </c>
      <c r="AG5742" s="209">
        <v>44.206000000000003</v>
      </c>
      <c r="AH5742" s="209">
        <v>62.348999999999997</v>
      </c>
      <c r="AI5742" s="209">
        <v>4.2590000000000003</v>
      </c>
      <c r="AJ5742" s="209">
        <v>-0.81899999999999995</v>
      </c>
      <c r="AK5742" s="209">
        <v>0.73699999999999999</v>
      </c>
      <c r="AL5742" s="20"/>
      <c r="AM5742" s="209">
        <v>-9.9190000000000005</v>
      </c>
      <c r="AN5742" s="209">
        <v>44.369</v>
      </c>
      <c r="AO5742" s="209">
        <v>41.646999999999998</v>
      </c>
      <c r="AP5742" s="209">
        <v>43.011000000000003</v>
      </c>
      <c r="AQ5742" s="209">
        <v>59.756999999999998</v>
      </c>
      <c r="AR5742" s="209">
        <v>38.926000000000002</v>
      </c>
      <c r="AS5742" s="209">
        <v>43.247</v>
      </c>
      <c r="AT5742" s="209">
        <v>37.771999999999998</v>
      </c>
      <c r="AU5742" s="20"/>
      <c r="AV5742" s="20"/>
      <c r="AW5742" s="20"/>
      <c r="AX5742" s="20"/>
      <c r="AY5742" s="20"/>
      <c r="AZ5742" s="209">
        <v>6.718</v>
      </c>
      <c r="BA5742" s="209">
        <v>11.611000000000001</v>
      </c>
      <c r="BB5742" s="56">
        <f>BB5743+BB5744+BB5745+BB5746</f>
        <v>80.579000000000008</v>
      </c>
      <c r="BC5742" s="21">
        <f>BD5742</f>
        <v>108.30510752688173</v>
      </c>
      <c r="BD5742" s="22">
        <f t="shared" si="569"/>
        <v>108.30510752688173</v>
      </c>
      <c r="BE5742" s="21">
        <f>BC5742-BD5742</f>
        <v>0</v>
      </c>
      <c r="BF5742" s="2">
        <v>55.15</v>
      </c>
      <c r="BG5742" s="10">
        <v>5</v>
      </c>
      <c r="BH5742" s="21">
        <f t="shared" si="570"/>
        <v>8.0578999999999998E-2</v>
      </c>
      <c r="BI5742" s="22">
        <f t="shared" si="570"/>
        <v>8.0578999999999998E-2</v>
      </c>
      <c r="BJ5742" s="21">
        <f>BH5742-BI5742</f>
        <v>0</v>
      </c>
      <c r="BK5742" s="21">
        <v>0.24173699999999998</v>
      </c>
      <c r="BL5742" s="22">
        <v>0.24173699999999998</v>
      </c>
      <c r="BM5742" s="21">
        <v>0</v>
      </c>
      <c r="BN5742" s="21">
        <f t="shared" si="568"/>
        <v>0.96694799999999992</v>
      </c>
      <c r="BO5742" s="22">
        <f t="shared" si="568"/>
        <v>0.96694799999999992</v>
      </c>
      <c r="BP5742" s="21">
        <f t="shared" si="568"/>
        <v>0</v>
      </c>
    </row>
    <row r="5743" spans="1:68" ht="11.1" hidden="1" customHeight="1" outlineLevel="2" x14ac:dyDescent="0.2">
      <c r="A5743" s="10"/>
      <c r="B5743" s="18"/>
      <c r="C5743" s="18"/>
      <c r="D5743" s="18"/>
      <c r="E5743" s="23"/>
      <c r="F5743" s="24"/>
      <c r="G5743" s="24"/>
      <c r="H5743" s="24"/>
      <c r="I5743" s="24"/>
      <c r="J5743" s="24"/>
      <c r="K5743" s="24"/>
      <c r="L5743" s="24"/>
      <c r="M5743" s="24"/>
      <c r="N5743" s="24"/>
      <c r="O5743" s="24"/>
      <c r="P5743" s="24"/>
      <c r="Q5743" s="24"/>
      <c r="R5743" s="24"/>
      <c r="S5743" s="24"/>
      <c r="T5743" s="24"/>
      <c r="U5743" s="24"/>
      <c r="V5743" s="24"/>
      <c r="W5743" s="24"/>
      <c r="X5743" s="24"/>
      <c r="Y5743" s="24"/>
      <c r="Z5743" s="24"/>
      <c r="AA5743" s="24"/>
      <c r="AB5743" s="24"/>
      <c r="AC5743" s="24"/>
      <c r="AD5743" s="24"/>
      <c r="AE5743" s="24"/>
      <c r="AF5743" s="24"/>
      <c r="AG5743" s="24"/>
      <c r="AH5743" s="208">
        <v>22.332000000000001</v>
      </c>
      <c r="AI5743" s="208">
        <v>4.2590000000000003</v>
      </c>
      <c r="AJ5743" s="208">
        <v>-0.81899999999999995</v>
      </c>
      <c r="AK5743" s="208">
        <v>0.73699999999999999</v>
      </c>
      <c r="AL5743" s="24"/>
      <c r="AM5743" s="208">
        <v>-9.9190000000000005</v>
      </c>
      <c r="AN5743" s="208">
        <v>2.0510000000000002</v>
      </c>
      <c r="AO5743" s="208">
        <v>0.69299999999999995</v>
      </c>
      <c r="AP5743" s="208">
        <v>0.69299999999999995</v>
      </c>
      <c r="AQ5743" s="208">
        <v>17.138999999999999</v>
      </c>
      <c r="AR5743" s="208">
        <v>4.0810000000000004</v>
      </c>
      <c r="AS5743" s="208">
        <v>5.1070000000000002</v>
      </c>
      <c r="AT5743" s="24"/>
      <c r="AU5743" s="24"/>
      <c r="AV5743" s="24"/>
      <c r="AW5743" s="24"/>
      <c r="AX5743" s="24"/>
      <c r="AY5743" s="24"/>
      <c r="AZ5743" s="24"/>
      <c r="BA5743" s="24"/>
      <c r="BB5743" s="21">
        <f t="shared" ref="BB5743:BB5806" si="571">MAX(F5743:BA5743)</f>
        <v>22.332000000000001</v>
      </c>
      <c r="BC5743" s="21"/>
      <c r="BD5743" s="22">
        <f t="shared" si="569"/>
        <v>30.016129032258064</v>
      </c>
      <c r="BE5743" s="21"/>
      <c r="BG5743" s="10"/>
      <c r="BH5743" s="21">
        <f t="shared" si="570"/>
        <v>0</v>
      </c>
      <c r="BI5743" s="22">
        <f t="shared" si="570"/>
        <v>2.2332000000000001E-2</v>
      </c>
      <c r="BJ5743" s="21"/>
      <c r="BK5743" s="21">
        <v>0</v>
      </c>
      <c r="BL5743" s="22">
        <v>6.6996E-2</v>
      </c>
      <c r="BM5743" s="21"/>
      <c r="BN5743" s="21">
        <f t="shared" si="568"/>
        <v>0</v>
      </c>
      <c r="BO5743" s="22">
        <f t="shared" si="568"/>
        <v>0.267984</v>
      </c>
      <c r="BP5743" s="21">
        <f t="shared" si="568"/>
        <v>0</v>
      </c>
    </row>
    <row r="5744" spans="1:68" ht="11.1" hidden="1" customHeight="1" outlineLevel="2" x14ac:dyDescent="0.2">
      <c r="A5744" s="10"/>
      <c r="B5744" s="18"/>
      <c r="C5744" s="18"/>
      <c r="D5744" s="18"/>
      <c r="E5744" s="23" t="s">
        <v>5046</v>
      </c>
      <c r="F5744" s="208">
        <v>6.2590000000000003</v>
      </c>
      <c r="G5744" s="24"/>
      <c r="H5744" s="208">
        <v>6.1280000000000001</v>
      </c>
      <c r="I5744" s="239">
        <v>1.329</v>
      </c>
      <c r="J5744" s="239"/>
      <c r="K5744" s="24"/>
      <c r="L5744" s="24"/>
      <c r="M5744" s="24"/>
      <c r="N5744" s="24"/>
      <c r="O5744" s="24"/>
      <c r="P5744" s="208">
        <v>3.0059999999999998</v>
      </c>
      <c r="Q5744" s="208">
        <v>4.6429999999999998</v>
      </c>
      <c r="R5744" s="208">
        <v>8.2210000000000001</v>
      </c>
      <c r="S5744" s="208">
        <v>9.9049999999999994</v>
      </c>
      <c r="T5744" s="208">
        <v>5.5</v>
      </c>
      <c r="U5744" s="208">
        <v>10.664999999999999</v>
      </c>
      <c r="V5744" s="208">
        <v>1.339</v>
      </c>
      <c r="W5744" s="24"/>
      <c r="X5744" s="24"/>
      <c r="Y5744" s="24"/>
      <c r="Z5744" s="24"/>
      <c r="AA5744" s="208">
        <v>1.083</v>
      </c>
      <c r="AB5744" s="24"/>
      <c r="AC5744" s="24"/>
      <c r="AD5744" s="208">
        <v>22.414999999999999</v>
      </c>
      <c r="AE5744" s="208">
        <v>18.071000000000002</v>
      </c>
      <c r="AF5744" s="208">
        <v>14.683</v>
      </c>
      <c r="AG5744" s="208">
        <v>16.256</v>
      </c>
      <c r="AH5744" s="208">
        <v>15.731999999999999</v>
      </c>
      <c r="AI5744" s="24"/>
      <c r="AJ5744" s="24"/>
      <c r="AK5744" s="24"/>
      <c r="AL5744" s="24"/>
      <c r="AM5744" s="24"/>
      <c r="AN5744" s="208">
        <v>10.824999999999999</v>
      </c>
      <c r="AO5744" s="208">
        <v>10.476000000000001</v>
      </c>
      <c r="AP5744" s="208">
        <v>10.824999999999999</v>
      </c>
      <c r="AQ5744" s="208">
        <v>10.824999999999999</v>
      </c>
      <c r="AR5744" s="208">
        <v>12.266</v>
      </c>
      <c r="AS5744" s="208">
        <v>13.141999999999999</v>
      </c>
      <c r="AT5744" s="208">
        <v>13.58</v>
      </c>
      <c r="AU5744" s="24"/>
      <c r="AV5744" s="24"/>
      <c r="AW5744" s="24"/>
      <c r="AX5744" s="24"/>
      <c r="AY5744" s="24"/>
      <c r="AZ5744" s="208">
        <v>3.6259999999999999</v>
      </c>
      <c r="BA5744" s="208">
        <v>5.601</v>
      </c>
      <c r="BB5744" s="21">
        <f t="shared" si="571"/>
        <v>22.414999999999999</v>
      </c>
      <c r="BC5744" s="21"/>
      <c r="BD5744" s="22">
        <f t="shared" si="569"/>
        <v>30.127688172043008</v>
      </c>
      <c r="BE5744" s="21"/>
      <c r="BG5744" s="10"/>
      <c r="BH5744" s="21">
        <f t="shared" si="570"/>
        <v>0</v>
      </c>
      <c r="BI5744" s="22">
        <f t="shared" si="570"/>
        <v>2.2415000000000001E-2</v>
      </c>
      <c r="BJ5744" s="21"/>
      <c r="BK5744" s="21">
        <v>0</v>
      </c>
      <c r="BL5744" s="22">
        <v>6.7244999999999999E-2</v>
      </c>
      <c r="BM5744" s="21"/>
      <c r="BN5744" s="21">
        <f t="shared" si="568"/>
        <v>0</v>
      </c>
      <c r="BO5744" s="22">
        <f t="shared" si="568"/>
        <v>0.26898</v>
      </c>
      <c r="BP5744" s="21">
        <f t="shared" si="568"/>
        <v>0</v>
      </c>
    </row>
    <row r="5745" spans="1:68" ht="11.1" hidden="1" customHeight="1" outlineLevel="2" x14ac:dyDescent="0.2">
      <c r="A5745" s="10"/>
      <c r="B5745" s="18"/>
      <c r="C5745" s="18"/>
      <c r="D5745" s="18"/>
      <c r="E5745" s="23" t="s">
        <v>5047</v>
      </c>
      <c r="F5745" s="208">
        <v>5.8230000000000004</v>
      </c>
      <c r="G5745" s="24"/>
      <c r="H5745" s="208">
        <v>4.6280000000000001</v>
      </c>
      <c r="I5745" s="239">
        <v>0.20899999999999999</v>
      </c>
      <c r="J5745" s="239"/>
      <c r="K5745" s="24"/>
      <c r="L5745" s="24"/>
      <c r="M5745" s="24"/>
      <c r="N5745" s="24"/>
      <c r="O5745" s="24"/>
      <c r="P5745" s="208">
        <v>1.2370000000000001</v>
      </c>
      <c r="Q5745" s="208">
        <v>3.2229999999999999</v>
      </c>
      <c r="R5745" s="208">
        <v>4.01</v>
      </c>
      <c r="S5745" s="208">
        <v>4.4130000000000003</v>
      </c>
      <c r="T5745" s="208">
        <v>4.7</v>
      </c>
      <c r="U5745" s="208">
        <v>1.6819999999999999</v>
      </c>
      <c r="V5745" s="208">
        <v>0.76200000000000001</v>
      </c>
      <c r="W5745" s="24"/>
      <c r="X5745" s="24"/>
      <c r="Y5745" s="24"/>
      <c r="Z5745" s="24"/>
      <c r="AA5745" s="24"/>
      <c r="AB5745" s="24"/>
      <c r="AC5745" s="24"/>
      <c r="AD5745" s="208">
        <v>10.834</v>
      </c>
      <c r="AE5745" s="208">
        <v>5.024</v>
      </c>
      <c r="AF5745" s="208">
        <v>4.202</v>
      </c>
      <c r="AG5745" s="208">
        <v>2.952</v>
      </c>
      <c r="AH5745" s="208">
        <v>9.2999999999999999E-2</v>
      </c>
      <c r="AI5745" s="24"/>
      <c r="AJ5745" s="24"/>
      <c r="AK5745" s="24"/>
      <c r="AL5745" s="24"/>
      <c r="AM5745" s="24"/>
      <c r="AN5745" s="208">
        <v>6.4950000000000001</v>
      </c>
      <c r="AO5745" s="208">
        <v>6.2859999999999996</v>
      </c>
      <c r="AP5745" s="208">
        <v>6.4950000000000001</v>
      </c>
      <c r="AQ5745" s="208">
        <v>6.7949999999999999</v>
      </c>
      <c r="AR5745" s="24"/>
      <c r="AS5745" s="24"/>
      <c r="AT5745" s="24"/>
      <c r="AU5745" s="24"/>
      <c r="AV5745" s="24"/>
      <c r="AW5745" s="24"/>
      <c r="AX5745" s="24"/>
      <c r="AY5745" s="24"/>
      <c r="AZ5745" s="208">
        <v>3.0920000000000001</v>
      </c>
      <c r="BA5745" s="208">
        <v>6.01</v>
      </c>
      <c r="BB5745" s="21">
        <f t="shared" si="571"/>
        <v>10.834</v>
      </c>
      <c r="BC5745" s="21"/>
      <c r="BD5745" s="22">
        <f t="shared" si="569"/>
        <v>14.561827956989246</v>
      </c>
      <c r="BE5745" s="21"/>
      <c r="BG5745" s="10"/>
      <c r="BH5745" s="21">
        <f t="shared" si="570"/>
        <v>0</v>
      </c>
      <c r="BI5745" s="22">
        <f t="shared" si="570"/>
        <v>1.0833999999999998E-2</v>
      </c>
      <c r="BJ5745" s="21"/>
      <c r="BK5745" s="21">
        <v>0</v>
      </c>
      <c r="BL5745" s="22">
        <v>3.2501999999999996E-2</v>
      </c>
      <c r="BM5745" s="21"/>
      <c r="BN5745" s="21">
        <f t="shared" si="568"/>
        <v>0</v>
      </c>
      <c r="BO5745" s="22">
        <f t="shared" si="568"/>
        <v>0.13000799999999998</v>
      </c>
      <c r="BP5745" s="21">
        <f t="shared" si="568"/>
        <v>0</v>
      </c>
    </row>
    <row r="5746" spans="1:68" ht="11.1" hidden="1" customHeight="1" outlineLevel="2" x14ac:dyDescent="0.2">
      <c r="A5746" s="10"/>
      <c r="B5746" s="18"/>
      <c r="C5746" s="18"/>
      <c r="D5746" s="18"/>
      <c r="E5746" s="23" t="s">
        <v>5048</v>
      </c>
      <c r="F5746" s="208">
        <v>14.4</v>
      </c>
      <c r="G5746" s="24"/>
      <c r="H5746" s="208">
        <v>17.23</v>
      </c>
      <c r="I5746" s="239">
        <v>6.29</v>
      </c>
      <c r="J5746" s="239"/>
      <c r="K5746" s="24"/>
      <c r="L5746" s="24"/>
      <c r="M5746" s="24"/>
      <c r="N5746" s="24"/>
      <c r="O5746" s="24"/>
      <c r="P5746" s="208">
        <v>10.808</v>
      </c>
      <c r="Q5746" s="208">
        <v>10.984</v>
      </c>
      <c r="R5746" s="208">
        <v>12.693</v>
      </c>
      <c r="S5746" s="208">
        <v>13.401</v>
      </c>
      <c r="T5746" s="208">
        <v>8.1999999999999993</v>
      </c>
      <c r="U5746" s="208">
        <v>16.344999999999999</v>
      </c>
      <c r="V5746" s="208">
        <v>5.1109999999999998</v>
      </c>
      <c r="W5746" s="24"/>
      <c r="X5746" s="24"/>
      <c r="Y5746" s="24"/>
      <c r="Z5746" s="24"/>
      <c r="AA5746" s="208">
        <v>8.06</v>
      </c>
      <c r="AB5746" s="208">
        <v>8.06</v>
      </c>
      <c r="AC5746" s="24"/>
      <c r="AD5746" s="208">
        <v>16.12</v>
      </c>
      <c r="AE5746" s="208">
        <v>8.06</v>
      </c>
      <c r="AF5746" s="208">
        <v>22.579000000000001</v>
      </c>
      <c r="AG5746" s="208">
        <v>24.998000000000001</v>
      </c>
      <c r="AH5746" s="208">
        <v>24.192</v>
      </c>
      <c r="AI5746" s="24"/>
      <c r="AJ5746" s="24"/>
      <c r="AK5746" s="24"/>
      <c r="AL5746" s="24"/>
      <c r="AM5746" s="24"/>
      <c r="AN5746" s="208">
        <v>24.998000000000001</v>
      </c>
      <c r="AO5746" s="208">
        <v>24.192</v>
      </c>
      <c r="AP5746" s="208">
        <v>24.998000000000001</v>
      </c>
      <c r="AQ5746" s="208">
        <v>24.998000000000001</v>
      </c>
      <c r="AR5746" s="208">
        <v>22.579000000000001</v>
      </c>
      <c r="AS5746" s="208">
        <v>24.998000000000001</v>
      </c>
      <c r="AT5746" s="208">
        <v>24.192</v>
      </c>
      <c r="AU5746" s="24"/>
      <c r="AV5746" s="24"/>
      <c r="AW5746" s="24"/>
      <c r="AX5746" s="24"/>
      <c r="AY5746" s="24"/>
      <c r="AZ5746" s="24"/>
      <c r="BA5746" s="24"/>
      <c r="BB5746" s="21">
        <f t="shared" si="571"/>
        <v>24.998000000000001</v>
      </c>
      <c r="BC5746" s="21"/>
      <c r="BD5746" s="22">
        <f t="shared" si="569"/>
        <v>33.5994623655914</v>
      </c>
      <c r="BE5746" s="21"/>
      <c r="BG5746" s="10"/>
      <c r="BH5746" s="21">
        <f t="shared" si="570"/>
        <v>0</v>
      </c>
      <c r="BI5746" s="22">
        <f t="shared" si="570"/>
        <v>2.4998000000000003E-2</v>
      </c>
      <c r="BJ5746" s="21"/>
      <c r="BK5746" s="21">
        <v>0</v>
      </c>
      <c r="BL5746" s="22">
        <v>7.4994000000000005E-2</v>
      </c>
      <c r="BM5746" s="21"/>
      <c r="BN5746" s="21">
        <f t="shared" si="568"/>
        <v>0</v>
      </c>
      <c r="BO5746" s="22">
        <f t="shared" si="568"/>
        <v>0.29997600000000002</v>
      </c>
      <c r="BP5746" s="21">
        <f t="shared" si="568"/>
        <v>0</v>
      </c>
    </row>
    <row r="5747" spans="1:68" ht="11.1" hidden="1" customHeight="1" outlineLevel="1" collapsed="1" x14ac:dyDescent="0.2">
      <c r="A5747" s="10"/>
      <c r="B5747" s="18"/>
      <c r="C5747" s="18"/>
      <c r="D5747" s="18"/>
      <c r="E5747" s="19" t="s">
        <v>5049</v>
      </c>
      <c r="F5747" s="20"/>
      <c r="G5747" s="20"/>
      <c r="H5747" s="20"/>
      <c r="I5747" s="20"/>
      <c r="J5747" s="20"/>
      <c r="K5747" s="20"/>
      <c r="L5747" s="20"/>
      <c r="M5747" s="20"/>
      <c r="N5747" s="20"/>
      <c r="O5747" s="20"/>
      <c r="P5747" s="20"/>
      <c r="Q5747" s="20"/>
      <c r="R5747" s="20"/>
      <c r="S5747" s="20"/>
      <c r="T5747" s="20"/>
      <c r="U5747" s="20"/>
      <c r="V5747" s="20"/>
      <c r="W5747" s="20"/>
      <c r="X5747" s="20"/>
      <c r="Y5747" s="20"/>
      <c r="Z5747" s="20"/>
      <c r="AA5747" s="20"/>
      <c r="AB5747" s="20"/>
      <c r="AC5747" s="20"/>
      <c r="AD5747" s="20"/>
      <c r="AE5747" s="20"/>
      <c r="AF5747" s="20"/>
      <c r="AG5747" s="20"/>
      <c r="AH5747" s="20"/>
      <c r="AI5747" s="20"/>
      <c r="AJ5747" s="20"/>
      <c r="AK5747" s="20"/>
      <c r="AL5747" s="20"/>
      <c r="AM5747" s="20"/>
      <c r="AN5747" s="20"/>
      <c r="AO5747" s="20"/>
      <c r="AP5747" s="20"/>
      <c r="AQ5747" s="20"/>
      <c r="AR5747" s="20"/>
      <c r="AS5747" s="20"/>
      <c r="AT5747" s="20"/>
      <c r="AU5747" s="20"/>
      <c r="AV5747" s="20"/>
      <c r="AW5747" s="20"/>
      <c r="AX5747" s="20"/>
      <c r="AY5747" s="20"/>
      <c r="AZ5747" s="209">
        <v>5.5170000000000003</v>
      </c>
      <c r="BA5747" s="209">
        <v>3.605</v>
      </c>
      <c r="BB5747" s="56">
        <f>BB5748+BB5749</f>
        <v>5.5169999999999995</v>
      </c>
      <c r="BC5747" s="21">
        <f>BF5747</f>
        <v>22.14</v>
      </c>
      <c r="BD5747" s="22">
        <f t="shared" si="569"/>
        <v>7.4153225806451601</v>
      </c>
      <c r="BE5747" s="21">
        <f>BC5747-BD5747</f>
        <v>14.72467741935484</v>
      </c>
      <c r="BF5747" s="66">
        <v>22.14</v>
      </c>
      <c r="BG5747" s="10">
        <v>6</v>
      </c>
      <c r="BH5747" s="21">
        <f t="shared" si="570"/>
        <v>1.647216E-2</v>
      </c>
      <c r="BI5747" s="22">
        <f t="shared" si="570"/>
        <v>5.5169999999999993E-3</v>
      </c>
      <c r="BJ5747" s="21">
        <f>BH5747-BI5747</f>
        <v>1.095516E-2</v>
      </c>
      <c r="BK5747" s="21">
        <v>4.9416479999999999E-2</v>
      </c>
      <c r="BL5747" s="22">
        <v>1.6550999999999996E-2</v>
      </c>
      <c r="BM5747" s="21">
        <v>3.2865480000000002E-2</v>
      </c>
      <c r="BN5747" s="21">
        <f t="shared" si="568"/>
        <v>0.19766591999999999</v>
      </c>
      <c r="BO5747" s="22">
        <f t="shared" si="568"/>
        <v>6.6203999999999985E-2</v>
      </c>
      <c r="BP5747" s="21">
        <f t="shared" si="568"/>
        <v>0.13146192000000001</v>
      </c>
    </row>
    <row r="5748" spans="1:68" ht="11.1" hidden="1" customHeight="1" outlineLevel="2" x14ac:dyDescent="0.2">
      <c r="A5748" s="10"/>
      <c r="B5748" s="18"/>
      <c r="C5748" s="18"/>
      <c r="D5748" s="18"/>
      <c r="E5748" s="23" t="s">
        <v>5050</v>
      </c>
      <c r="F5748" s="24"/>
      <c r="G5748" s="24"/>
      <c r="H5748" s="24"/>
      <c r="I5748" s="24"/>
      <c r="J5748" s="24"/>
      <c r="K5748" s="24"/>
      <c r="L5748" s="24"/>
      <c r="M5748" s="24"/>
      <c r="N5748" s="24"/>
      <c r="O5748" s="24"/>
      <c r="P5748" s="24"/>
      <c r="Q5748" s="24"/>
      <c r="R5748" s="24"/>
      <c r="S5748" s="24"/>
      <c r="T5748" s="24"/>
      <c r="U5748" s="24"/>
      <c r="V5748" s="24"/>
      <c r="W5748" s="24"/>
      <c r="X5748" s="24"/>
      <c r="Y5748" s="24"/>
      <c r="Z5748" s="24"/>
      <c r="AA5748" s="24"/>
      <c r="AB5748" s="24"/>
      <c r="AC5748" s="24"/>
      <c r="AD5748" s="24"/>
      <c r="AE5748" s="24"/>
      <c r="AF5748" s="24"/>
      <c r="AG5748" s="24"/>
      <c r="AH5748" s="24"/>
      <c r="AI5748" s="24"/>
      <c r="AJ5748" s="24"/>
      <c r="AK5748" s="24"/>
      <c r="AL5748" s="24"/>
      <c r="AM5748" s="24"/>
      <c r="AN5748" s="24"/>
      <c r="AO5748" s="24"/>
      <c r="AP5748" s="24"/>
      <c r="AQ5748" s="24"/>
      <c r="AR5748" s="24"/>
      <c r="AS5748" s="24"/>
      <c r="AT5748" s="24"/>
      <c r="AU5748" s="24"/>
      <c r="AV5748" s="24"/>
      <c r="AW5748" s="24"/>
      <c r="AX5748" s="24"/>
      <c r="AY5748" s="24"/>
      <c r="AZ5748" s="208">
        <v>1.26</v>
      </c>
      <c r="BA5748" s="208">
        <v>0.86899999999999999</v>
      </c>
      <c r="BB5748" s="21">
        <f t="shared" si="571"/>
        <v>1.26</v>
      </c>
      <c r="BC5748" s="21"/>
      <c r="BD5748" s="22">
        <f t="shared" si="569"/>
        <v>1.6935483870967742</v>
      </c>
      <c r="BE5748" s="21"/>
      <c r="BG5748" s="10"/>
      <c r="BH5748" s="21">
        <f t="shared" si="570"/>
        <v>0</v>
      </c>
      <c r="BI5748" s="22">
        <f t="shared" si="570"/>
        <v>1.2600000000000001E-3</v>
      </c>
      <c r="BJ5748" s="21"/>
      <c r="BK5748" s="21">
        <v>0</v>
      </c>
      <c r="BL5748" s="22">
        <v>3.7800000000000004E-3</v>
      </c>
      <c r="BM5748" s="21"/>
      <c r="BN5748" s="21">
        <f t="shared" si="568"/>
        <v>0</v>
      </c>
      <c r="BO5748" s="22">
        <f t="shared" si="568"/>
        <v>1.5120000000000001E-2</v>
      </c>
      <c r="BP5748" s="21">
        <f t="shared" si="568"/>
        <v>0</v>
      </c>
    </row>
    <row r="5749" spans="1:68" ht="11.1" hidden="1" customHeight="1" outlineLevel="2" x14ac:dyDescent="0.2">
      <c r="A5749" s="10"/>
      <c r="B5749" s="18"/>
      <c r="C5749" s="18"/>
      <c r="D5749" s="18"/>
      <c r="E5749" s="23" t="s">
        <v>5051</v>
      </c>
      <c r="F5749" s="24"/>
      <c r="G5749" s="24"/>
      <c r="H5749" s="24"/>
      <c r="I5749" s="24"/>
      <c r="J5749" s="24"/>
      <c r="K5749" s="24"/>
      <c r="L5749" s="24"/>
      <c r="M5749" s="24"/>
      <c r="N5749" s="24"/>
      <c r="O5749" s="24"/>
      <c r="P5749" s="24"/>
      <c r="Q5749" s="24"/>
      <c r="R5749" s="24"/>
      <c r="S5749" s="24"/>
      <c r="T5749" s="24"/>
      <c r="U5749" s="24"/>
      <c r="V5749" s="24"/>
      <c r="W5749" s="24"/>
      <c r="X5749" s="24"/>
      <c r="Y5749" s="24"/>
      <c r="Z5749" s="24"/>
      <c r="AA5749" s="24"/>
      <c r="AB5749" s="24"/>
      <c r="AC5749" s="24"/>
      <c r="AD5749" s="24"/>
      <c r="AE5749" s="24"/>
      <c r="AF5749" s="24"/>
      <c r="AG5749" s="24"/>
      <c r="AH5749" s="24"/>
      <c r="AI5749" s="24"/>
      <c r="AJ5749" s="24"/>
      <c r="AK5749" s="24"/>
      <c r="AL5749" s="24"/>
      <c r="AM5749" s="24"/>
      <c r="AN5749" s="24"/>
      <c r="AO5749" s="24"/>
      <c r="AP5749" s="24"/>
      <c r="AQ5749" s="24"/>
      <c r="AR5749" s="24"/>
      <c r="AS5749" s="24"/>
      <c r="AT5749" s="24"/>
      <c r="AU5749" s="24"/>
      <c r="AV5749" s="24"/>
      <c r="AW5749" s="24"/>
      <c r="AX5749" s="24"/>
      <c r="AY5749" s="24"/>
      <c r="AZ5749" s="208">
        <v>4.2569999999999997</v>
      </c>
      <c r="BA5749" s="208">
        <v>2.7360000000000002</v>
      </c>
      <c r="BB5749" s="21">
        <f t="shared" si="571"/>
        <v>4.2569999999999997</v>
      </c>
      <c r="BC5749" s="21"/>
      <c r="BD5749" s="22">
        <f t="shared" si="569"/>
        <v>5.721774193548387</v>
      </c>
      <c r="BE5749" s="21"/>
      <c r="BG5749" s="10"/>
      <c r="BH5749" s="21">
        <f t="shared" si="570"/>
        <v>0</v>
      </c>
      <c r="BI5749" s="22">
        <f t="shared" si="570"/>
        <v>4.2570000000000004E-3</v>
      </c>
      <c r="BJ5749" s="21"/>
      <c r="BK5749" s="21">
        <v>0</v>
      </c>
      <c r="BL5749" s="22">
        <v>1.2771000000000001E-2</v>
      </c>
      <c r="BM5749" s="21"/>
      <c r="BN5749" s="21">
        <f t="shared" si="568"/>
        <v>0</v>
      </c>
      <c r="BO5749" s="22">
        <f t="shared" si="568"/>
        <v>5.1084000000000004E-2</v>
      </c>
      <c r="BP5749" s="21">
        <f t="shared" si="568"/>
        <v>0</v>
      </c>
    </row>
    <row r="5750" spans="1:68" ht="11.1" hidden="1" customHeight="1" outlineLevel="1" collapsed="1" x14ac:dyDescent="0.2">
      <c r="A5750" s="10"/>
      <c r="B5750" s="18"/>
      <c r="C5750" s="18"/>
      <c r="D5750" s="18"/>
      <c r="E5750" s="19" t="s">
        <v>5052</v>
      </c>
      <c r="F5750" s="209">
        <v>3.1859999999999999</v>
      </c>
      <c r="G5750" s="209">
        <v>3.2269999999999999</v>
      </c>
      <c r="H5750" s="209">
        <v>2</v>
      </c>
      <c r="I5750" s="240">
        <v>3.5910000000000002</v>
      </c>
      <c r="J5750" s="240"/>
      <c r="K5750" s="20"/>
      <c r="L5750" s="20"/>
      <c r="M5750" s="20"/>
      <c r="N5750" s="20"/>
      <c r="O5750" s="20"/>
      <c r="P5750" s="209">
        <v>0.629</v>
      </c>
      <c r="Q5750" s="20"/>
      <c r="R5750" s="209">
        <v>3.87</v>
      </c>
      <c r="S5750" s="209">
        <v>4.1890000000000001</v>
      </c>
      <c r="T5750" s="209">
        <v>2</v>
      </c>
      <c r="U5750" s="209">
        <v>2</v>
      </c>
      <c r="V5750" s="209">
        <v>1.5</v>
      </c>
      <c r="W5750" s="20"/>
      <c r="X5750" s="20"/>
      <c r="Y5750" s="20"/>
      <c r="Z5750" s="20"/>
      <c r="AA5750" s="20"/>
      <c r="AB5750" s="20"/>
      <c r="AC5750" s="20"/>
      <c r="AD5750" s="20"/>
      <c r="AE5750" s="20"/>
      <c r="AF5750" s="20"/>
      <c r="AG5750" s="209">
        <v>1.111</v>
      </c>
      <c r="AH5750" s="209">
        <v>1.411</v>
      </c>
      <c r="AI5750" s="209">
        <v>0.26300000000000001</v>
      </c>
      <c r="AJ5750" s="20"/>
      <c r="AK5750" s="20"/>
      <c r="AL5750" s="20"/>
      <c r="AM5750" s="20"/>
      <c r="AN5750" s="209">
        <v>3.04</v>
      </c>
      <c r="AO5750" s="209">
        <v>2.5</v>
      </c>
      <c r="AP5750" s="209">
        <v>4.6210000000000004</v>
      </c>
      <c r="AQ5750" s="209">
        <v>4.9569999999999999</v>
      </c>
      <c r="AR5750" s="209">
        <v>4.1139999999999999</v>
      </c>
      <c r="AS5750" s="209">
        <v>4.3689999999999998</v>
      </c>
      <c r="AT5750" s="209">
        <v>1.4139999999999999</v>
      </c>
      <c r="AU5750" s="20"/>
      <c r="AV5750" s="20"/>
      <c r="AW5750" s="20"/>
      <c r="AX5750" s="20"/>
      <c r="AY5750" s="20"/>
      <c r="AZ5750" s="209">
        <v>1.4319999999999999</v>
      </c>
      <c r="BA5750" s="209">
        <v>3.2069999999999999</v>
      </c>
      <c r="BB5750" s="21">
        <f t="shared" si="571"/>
        <v>4.9569999999999999</v>
      </c>
      <c r="BC5750" s="21">
        <f>BF5750</f>
        <v>10.199999999999999</v>
      </c>
      <c r="BD5750" s="22">
        <f t="shared" si="569"/>
        <v>6.6626344086021501</v>
      </c>
      <c r="BE5750" s="21">
        <f>BC5750-BD5750</f>
        <v>3.5373655913978492</v>
      </c>
      <c r="BF5750" s="2">
        <v>10.199999999999999</v>
      </c>
      <c r="BG5750" s="10">
        <v>6</v>
      </c>
      <c r="BH5750" s="21">
        <f t="shared" si="570"/>
        <v>7.5887999999999988E-3</v>
      </c>
      <c r="BI5750" s="22">
        <f t="shared" si="570"/>
        <v>4.9569999999999987E-3</v>
      </c>
      <c r="BJ5750" s="21">
        <f>BH5750-BI5750</f>
        <v>2.6318000000000001E-3</v>
      </c>
      <c r="BK5750" s="21">
        <v>2.2766399999999996E-2</v>
      </c>
      <c r="BL5750" s="22">
        <v>1.4870999999999995E-2</v>
      </c>
      <c r="BM5750" s="21">
        <v>7.8954000000000003E-3</v>
      </c>
      <c r="BN5750" s="21">
        <f t="shared" si="568"/>
        <v>9.1065599999999983E-2</v>
      </c>
      <c r="BO5750" s="22">
        <f t="shared" si="568"/>
        <v>5.9483999999999981E-2</v>
      </c>
      <c r="BP5750" s="21">
        <f t="shared" si="568"/>
        <v>3.1581600000000001E-2</v>
      </c>
    </row>
    <row r="5751" spans="1:68" ht="11.1" hidden="1" customHeight="1" outlineLevel="2" x14ac:dyDescent="0.2">
      <c r="A5751" s="10"/>
      <c r="B5751" s="18"/>
      <c r="C5751" s="18"/>
      <c r="D5751" s="18"/>
      <c r="E5751" s="23" t="s">
        <v>5053</v>
      </c>
      <c r="F5751" s="208">
        <v>3.1859999999999999</v>
      </c>
      <c r="G5751" s="208">
        <v>3.2269999999999999</v>
      </c>
      <c r="H5751" s="208">
        <v>2</v>
      </c>
      <c r="I5751" s="239">
        <v>3.5910000000000002</v>
      </c>
      <c r="J5751" s="239"/>
      <c r="K5751" s="24"/>
      <c r="L5751" s="24"/>
      <c r="M5751" s="24"/>
      <c r="N5751" s="24"/>
      <c r="O5751" s="24"/>
      <c r="P5751" s="208">
        <v>0.629</v>
      </c>
      <c r="Q5751" s="24"/>
      <c r="R5751" s="208">
        <v>3.87</v>
      </c>
      <c r="S5751" s="208">
        <v>4.1890000000000001</v>
      </c>
      <c r="T5751" s="208">
        <v>2</v>
      </c>
      <c r="U5751" s="208">
        <v>2</v>
      </c>
      <c r="V5751" s="208">
        <v>1.5</v>
      </c>
      <c r="W5751" s="24"/>
      <c r="X5751" s="24"/>
      <c r="Y5751" s="24"/>
      <c r="Z5751" s="24"/>
      <c r="AA5751" s="24"/>
      <c r="AB5751" s="24"/>
      <c r="AC5751" s="24"/>
      <c r="AD5751" s="24"/>
      <c r="AE5751" s="24"/>
      <c r="AF5751" s="24"/>
      <c r="AG5751" s="208">
        <v>1.111</v>
      </c>
      <c r="AH5751" s="208">
        <v>1.411</v>
      </c>
      <c r="AI5751" s="208">
        <v>0.26300000000000001</v>
      </c>
      <c r="AJ5751" s="24"/>
      <c r="AK5751" s="24"/>
      <c r="AL5751" s="24"/>
      <c r="AM5751" s="24"/>
      <c r="AN5751" s="208">
        <v>3.04</v>
      </c>
      <c r="AO5751" s="208">
        <v>2.5</v>
      </c>
      <c r="AP5751" s="208">
        <v>4.6210000000000004</v>
      </c>
      <c r="AQ5751" s="208">
        <v>4.9569999999999999</v>
      </c>
      <c r="AR5751" s="208">
        <v>4.1139999999999999</v>
      </c>
      <c r="AS5751" s="208">
        <v>4.3689999999999998</v>
      </c>
      <c r="AT5751" s="208">
        <v>1.4139999999999999</v>
      </c>
      <c r="AU5751" s="24"/>
      <c r="AV5751" s="24"/>
      <c r="AW5751" s="24"/>
      <c r="AX5751" s="24"/>
      <c r="AY5751" s="24"/>
      <c r="AZ5751" s="208">
        <v>1.4319999999999999</v>
      </c>
      <c r="BA5751" s="208">
        <v>3.2069999999999999</v>
      </c>
      <c r="BB5751" s="21">
        <f t="shared" si="571"/>
        <v>4.9569999999999999</v>
      </c>
      <c r="BC5751" s="21"/>
      <c r="BD5751" s="22">
        <f t="shared" si="569"/>
        <v>6.6626344086021501</v>
      </c>
      <c r="BE5751" s="21"/>
      <c r="BG5751" s="10"/>
      <c r="BH5751" s="21">
        <f t="shared" si="570"/>
        <v>0</v>
      </c>
      <c r="BI5751" s="22">
        <f t="shared" si="570"/>
        <v>4.9569999999999987E-3</v>
      </c>
      <c r="BJ5751" s="21"/>
      <c r="BK5751" s="21">
        <v>0</v>
      </c>
      <c r="BL5751" s="22">
        <v>1.4870999999999995E-2</v>
      </c>
      <c r="BM5751" s="21"/>
      <c r="BN5751" s="21">
        <f t="shared" si="568"/>
        <v>0</v>
      </c>
      <c r="BO5751" s="22">
        <f t="shared" si="568"/>
        <v>5.9483999999999981E-2</v>
      </c>
      <c r="BP5751" s="21">
        <f t="shared" si="568"/>
        <v>0</v>
      </c>
    </row>
    <row r="5752" spans="1:68" ht="11.1" customHeight="1" outlineLevel="1" collapsed="1" x14ac:dyDescent="0.2">
      <c r="A5752" s="10"/>
      <c r="B5752" s="18"/>
      <c r="C5752" s="18"/>
      <c r="D5752" s="18"/>
      <c r="E5752" s="19" t="s">
        <v>5054</v>
      </c>
      <c r="F5752" s="20"/>
      <c r="G5752" s="20"/>
      <c r="H5752" s="209">
        <v>0.58199999999999996</v>
      </c>
      <c r="I5752" s="240">
        <v>0.4</v>
      </c>
      <c r="J5752" s="240"/>
      <c r="K5752" s="20"/>
      <c r="L5752" s="20"/>
      <c r="M5752" s="20"/>
      <c r="N5752" s="20"/>
      <c r="O5752" s="20"/>
      <c r="P5752" s="209">
        <v>0.4</v>
      </c>
      <c r="Q5752" s="20"/>
      <c r="R5752" s="209">
        <v>0.38</v>
      </c>
      <c r="S5752" s="209">
        <v>0.33800000000000002</v>
      </c>
      <c r="T5752" s="20"/>
      <c r="U5752" s="209">
        <v>0.33900000000000002</v>
      </c>
      <c r="V5752" s="209">
        <v>0.4</v>
      </c>
      <c r="W5752" s="20"/>
      <c r="X5752" s="20"/>
      <c r="Y5752" s="20"/>
      <c r="Z5752" s="20"/>
      <c r="AA5752" s="20"/>
      <c r="AB5752" s="20"/>
      <c r="AC5752" s="209">
        <v>1</v>
      </c>
      <c r="AD5752" s="20"/>
      <c r="AE5752" s="20"/>
      <c r="AF5752" s="20"/>
      <c r="AG5752" s="209">
        <v>0.05</v>
      </c>
      <c r="AH5752" s="20"/>
      <c r="AI5752" s="20"/>
      <c r="AJ5752" s="20"/>
      <c r="AK5752" s="20"/>
      <c r="AL5752" s="20"/>
      <c r="AM5752" s="209">
        <v>0.13400000000000001</v>
      </c>
      <c r="AN5752" s="209">
        <v>0.21299999999999999</v>
      </c>
      <c r="AO5752" s="209">
        <v>0.23100000000000001</v>
      </c>
      <c r="AP5752" s="209">
        <v>0.33900000000000002</v>
      </c>
      <c r="AQ5752" s="209">
        <v>0.32800000000000001</v>
      </c>
      <c r="AR5752" s="209">
        <v>0.40500000000000003</v>
      </c>
      <c r="AS5752" s="209">
        <v>0.25700000000000001</v>
      </c>
      <c r="AT5752" s="20"/>
      <c r="AU5752" s="20"/>
      <c r="AV5752" s="20"/>
      <c r="AW5752" s="20"/>
      <c r="AX5752" s="20"/>
      <c r="AY5752" s="209">
        <v>0.22900000000000001</v>
      </c>
      <c r="AZ5752" s="209">
        <v>1E-3</v>
      </c>
      <c r="BA5752" s="209">
        <v>0.113</v>
      </c>
      <c r="BB5752" s="21">
        <f t="shared" si="571"/>
        <v>1</v>
      </c>
      <c r="BC5752" s="21">
        <f>BF5752</f>
        <v>4.24</v>
      </c>
      <c r="BD5752" s="22">
        <f t="shared" si="569"/>
        <v>1.3440860215053763</v>
      </c>
      <c r="BE5752" s="21">
        <f>BC5752-BD5752</f>
        <v>2.8959139784946242</v>
      </c>
      <c r="BF5752" s="2">
        <v>4.24</v>
      </c>
      <c r="BG5752" s="10">
        <v>7</v>
      </c>
      <c r="BH5752" s="21">
        <f t="shared" si="570"/>
        <v>3.1545599999999998E-3</v>
      </c>
      <c r="BI5752" s="22">
        <f t="shared" si="570"/>
        <v>1E-3</v>
      </c>
      <c r="BJ5752" s="21">
        <f>BH5752-BI5752</f>
        <v>2.1545599999999998E-3</v>
      </c>
      <c r="BK5752" s="21">
        <v>9.4636799999999986E-3</v>
      </c>
      <c r="BL5752" s="22">
        <v>3.0000000000000001E-3</v>
      </c>
      <c r="BM5752" s="21">
        <v>6.4636799999999986E-3</v>
      </c>
      <c r="BN5752" s="21">
        <f t="shared" si="568"/>
        <v>3.7854719999999994E-2</v>
      </c>
      <c r="BO5752" s="22">
        <f t="shared" si="568"/>
        <v>1.2E-2</v>
      </c>
      <c r="BP5752" s="21">
        <f t="shared" si="568"/>
        <v>2.5854719999999994E-2</v>
      </c>
    </row>
    <row r="5753" spans="1:68" ht="11.1" hidden="1" customHeight="1" outlineLevel="2" x14ac:dyDescent="0.2">
      <c r="A5753" s="10"/>
      <c r="B5753" s="18"/>
      <c r="C5753" s="18"/>
      <c r="D5753" s="18"/>
      <c r="E5753" s="23" t="s">
        <v>5055</v>
      </c>
      <c r="F5753" s="24"/>
      <c r="G5753" s="24"/>
      <c r="H5753" s="208">
        <v>0.58199999999999996</v>
      </c>
      <c r="I5753" s="239">
        <v>0.4</v>
      </c>
      <c r="J5753" s="239"/>
      <c r="K5753" s="24"/>
      <c r="L5753" s="24"/>
      <c r="M5753" s="24"/>
      <c r="N5753" s="24"/>
      <c r="O5753" s="24"/>
      <c r="P5753" s="208">
        <v>0.4</v>
      </c>
      <c r="Q5753" s="24"/>
      <c r="R5753" s="208">
        <v>0.38</v>
      </c>
      <c r="S5753" s="208">
        <v>0.33800000000000002</v>
      </c>
      <c r="T5753" s="24"/>
      <c r="U5753" s="208">
        <v>0.33900000000000002</v>
      </c>
      <c r="V5753" s="208">
        <v>0.4</v>
      </c>
      <c r="W5753" s="24"/>
      <c r="X5753" s="24"/>
      <c r="Y5753" s="24"/>
      <c r="Z5753" s="24"/>
      <c r="AA5753" s="24"/>
      <c r="AB5753" s="24"/>
      <c r="AC5753" s="208">
        <v>1</v>
      </c>
      <c r="AD5753" s="24"/>
      <c r="AE5753" s="24"/>
      <c r="AF5753" s="24"/>
      <c r="AG5753" s="208">
        <v>0.05</v>
      </c>
      <c r="AH5753" s="24"/>
      <c r="AI5753" s="24"/>
      <c r="AJ5753" s="24"/>
      <c r="AK5753" s="24"/>
      <c r="AL5753" s="24"/>
      <c r="AM5753" s="208">
        <v>0.13400000000000001</v>
      </c>
      <c r="AN5753" s="208">
        <v>0.21299999999999999</v>
      </c>
      <c r="AO5753" s="208">
        <v>0.23100000000000001</v>
      </c>
      <c r="AP5753" s="208">
        <v>0.33900000000000002</v>
      </c>
      <c r="AQ5753" s="208">
        <v>0.32800000000000001</v>
      </c>
      <c r="AR5753" s="208">
        <v>0.40500000000000003</v>
      </c>
      <c r="AS5753" s="208">
        <v>0.25700000000000001</v>
      </c>
      <c r="AT5753" s="24"/>
      <c r="AU5753" s="24"/>
      <c r="AV5753" s="24"/>
      <c r="AW5753" s="24"/>
      <c r="AX5753" s="24"/>
      <c r="AY5753" s="208">
        <v>0.22900000000000001</v>
      </c>
      <c r="AZ5753" s="208">
        <v>1E-3</v>
      </c>
      <c r="BA5753" s="208">
        <v>0.113</v>
      </c>
      <c r="BB5753" s="21">
        <f t="shared" si="571"/>
        <v>1</v>
      </c>
      <c r="BC5753" s="21"/>
      <c r="BD5753" s="22">
        <f t="shared" si="569"/>
        <v>1.3440860215053763</v>
      </c>
      <c r="BE5753" s="21"/>
      <c r="BG5753" s="10"/>
      <c r="BH5753" s="21">
        <f t="shared" si="570"/>
        <v>0</v>
      </c>
      <c r="BI5753" s="22">
        <f t="shared" si="570"/>
        <v>1E-3</v>
      </c>
      <c r="BJ5753" s="21"/>
      <c r="BK5753" s="21">
        <v>0</v>
      </c>
      <c r="BL5753" s="22">
        <v>3.0000000000000001E-3</v>
      </c>
      <c r="BM5753" s="21"/>
      <c r="BN5753" s="21">
        <f t="shared" si="568"/>
        <v>0</v>
      </c>
      <c r="BO5753" s="22">
        <f t="shared" si="568"/>
        <v>1.2E-2</v>
      </c>
      <c r="BP5753" s="21">
        <f t="shared" si="568"/>
        <v>0</v>
      </c>
    </row>
    <row r="5754" spans="1:68" ht="11.1" hidden="1" customHeight="1" outlineLevel="1" collapsed="1" x14ac:dyDescent="0.2">
      <c r="A5754" s="10"/>
      <c r="B5754" s="18"/>
      <c r="C5754" s="18"/>
      <c r="D5754" s="18"/>
      <c r="E5754" s="19" t="s">
        <v>5056</v>
      </c>
      <c r="F5754" s="20"/>
      <c r="G5754" s="20"/>
      <c r="H5754" s="20"/>
      <c r="I5754" s="20"/>
      <c r="J5754" s="20"/>
      <c r="K5754" s="20"/>
      <c r="L5754" s="20"/>
      <c r="M5754" s="20"/>
      <c r="N5754" s="20"/>
      <c r="O5754" s="20"/>
      <c r="P5754" s="20"/>
      <c r="Q5754" s="20"/>
      <c r="R5754" s="20"/>
      <c r="S5754" s="209">
        <v>10.23</v>
      </c>
      <c r="T5754" s="209">
        <v>4.5</v>
      </c>
      <c r="U5754" s="209">
        <v>5.6909999999999998</v>
      </c>
      <c r="V5754" s="209">
        <v>2</v>
      </c>
      <c r="W5754" s="209">
        <v>3.3239999999999998</v>
      </c>
      <c r="X5754" s="20"/>
      <c r="Y5754" s="20"/>
      <c r="Z5754" s="20"/>
      <c r="AA5754" s="209">
        <v>9.2230000000000008</v>
      </c>
      <c r="AB5754" s="20"/>
      <c r="AC5754" s="209">
        <v>3.9350000000000001</v>
      </c>
      <c r="AD5754" s="209">
        <v>4.2670000000000003</v>
      </c>
      <c r="AE5754" s="209">
        <v>2.9470000000000001</v>
      </c>
      <c r="AF5754" s="209">
        <v>3.137</v>
      </c>
      <c r="AG5754" s="209">
        <v>1.4910000000000001</v>
      </c>
      <c r="AH5754" s="209">
        <v>1.131</v>
      </c>
      <c r="AI5754" s="209">
        <v>0.51300000000000001</v>
      </c>
      <c r="AJ5754" s="20"/>
      <c r="AK5754" s="20"/>
      <c r="AL5754" s="20"/>
      <c r="AM5754" s="209">
        <v>0.33300000000000002</v>
      </c>
      <c r="AN5754" s="209">
        <v>2.9830000000000001</v>
      </c>
      <c r="AO5754" s="209">
        <v>1.95</v>
      </c>
      <c r="AP5754" s="209">
        <v>3.298</v>
      </c>
      <c r="AQ5754" s="209">
        <v>3.7850000000000001</v>
      </c>
      <c r="AR5754" s="209">
        <v>2.9359999999999999</v>
      </c>
      <c r="AS5754" s="209">
        <v>1.827</v>
      </c>
      <c r="AT5754" s="209">
        <v>0.69899999999999995</v>
      </c>
      <c r="AU5754" s="209">
        <v>0.29799999999999999</v>
      </c>
      <c r="AV5754" s="20"/>
      <c r="AW5754" s="20"/>
      <c r="AX5754" s="20"/>
      <c r="AY5754" s="20"/>
      <c r="AZ5754" s="209">
        <v>2.3929999999999998</v>
      </c>
      <c r="BA5754" s="209">
        <v>2.5299999999999998</v>
      </c>
      <c r="BB5754" s="56">
        <f>BB5755+BB5756</f>
        <v>19.453000000000003</v>
      </c>
      <c r="BC5754" s="21">
        <f>BF5754</f>
        <v>15.46</v>
      </c>
      <c r="BD5754" s="22">
        <f t="shared" si="569"/>
        <v>26.146505376344091</v>
      </c>
      <c r="BE5754" s="21">
        <f>BC5754-BD5754</f>
        <v>-10.68650537634409</v>
      </c>
      <c r="BF5754" s="2">
        <v>15.46</v>
      </c>
      <c r="BG5754" s="10">
        <v>6</v>
      </c>
      <c r="BH5754" s="21">
        <f t="shared" si="570"/>
        <v>1.150224E-2</v>
      </c>
      <c r="BI5754" s="22">
        <v>0.01</v>
      </c>
      <c r="BJ5754" s="21">
        <f>BH5754-BI5754</f>
        <v>1.5022400000000002E-3</v>
      </c>
      <c r="BK5754" s="21">
        <v>3.4506720000000005E-2</v>
      </c>
      <c r="BL5754" s="22">
        <v>3.0689999999999999E-2</v>
      </c>
      <c r="BM5754" s="21">
        <v>3.8167200000000061E-3</v>
      </c>
      <c r="BN5754" s="21">
        <f t="shared" si="568"/>
        <v>0.13802688000000002</v>
      </c>
      <c r="BO5754" s="22">
        <f t="shared" si="568"/>
        <v>0.12275999999999999</v>
      </c>
      <c r="BP5754" s="21">
        <f t="shared" si="568"/>
        <v>1.5266880000000024E-2</v>
      </c>
    </row>
    <row r="5755" spans="1:68" ht="11.1" hidden="1" customHeight="1" outlineLevel="2" x14ac:dyDescent="0.2">
      <c r="A5755" s="10"/>
      <c r="B5755" s="18"/>
      <c r="C5755" s="18"/>
      <c r="D5755" s="18"/>
      <c r="E5755" s="23" t="s">
        <v>5057</v>
      </c>
      <c r="F5755" s="24"/>
      <c r="G5755" s="24"/>
      <c r="H5755" s="24"/>
      <c r="I5755" s="24"/>
      <c r="J5755" s="24"/>
      <c r="K5755" s="24"/>
      <c r="L5755" s="24"/>
      <c r="M5755" s="24"/>
      <c r="N5755" s="24"/>
      <c r="O5755" s="24"/>
      <c r="P5755" s="24"/>
      <c r="Q5755" s="24"/>
      <c r="R5755" s="24"/>
      <c r="S5755" s="24"/>
      <c r="T5755" s="24"/>
      <c r="U5755" s="24"/>
      <c r="V5755" s="24"/>
      <c r="W5755" s="24"/>
      <c r="X5755" s="24"/>
      <c r="Y5755" s="24"/>
      <c r="Z5755" s="24"/>
      <c r="AA5755" s="208">
        <v>9.2230000000000008</v>
      </c>
      <c r="AB5755" s="24"/>
      <c r="AC5755" s="24"/>
      <c r="AD5755" s="208">
        <v>2.2999999999999998</v>
      </c>
      <c r="AE5755" s="208">
        <v>0.97</v>
      </c>
      <c r="AF5755" s="208">
        <v>1.2270000000000001</v>
      </c>
      <c r="AG5755" s="208">
        <v>0.5</v>
      </c>
      <c r="AH5755" s="208">
        <v>0.34100000000000003</v>
      </c>
      <c r="AI5755" s="208">
        <v>0.255</v>
      </c>
      <c r="AJ5755" s="24"/>
      <c r="AK5755" s="24"/>
      <c r="AL5755" s="24"/>
      <c r="AM5755" s="208">
        <v>0.153</v>
      </c>
      <c r="AN5755" s="208">
        <v>1.534</v>
      </c>
      <c r="AO5755" s="24"/>
      <c r="AP5755" s="208">
        <v>1.2769999999999999</v>
      </c>
      <c r="AQ5755" s="208">
        <v>1.603</v>
      </c>
      <c r="AR5755" s="208">
        <v>1.0609999999999999</v>
      </c>
      <c r="AS5755" s="208">
        <v>1.022</v>
      </c>
      <c r="AT5755" s="208">
        <v>0.42599999999999999</v>
      </c>
      <c r="AU5755" s="208">
        <v>2.5000000000000001E-2</v>
      </c>
      <c r="AV5755" s="24"/>
      <c r="AW5755" s="24"/>
      <c r="AX5755" s="24"/>
      <c r="AY5755" s="24"/>
      <c r="AZ5755" s="208">
        <v>0.76400000000000001</v>
      </c>
      <c r="BA5755" s="208">
        <v>0.64400000000000002</v>
      </c>
      <c r="BB5755" s="21">
        <f t="shared" si="571"/>
        <v>9.2230000000000008</v>
      </c>
      <c r="BC5755" s="21"/>
      <c r="BD5755" s="22">
        <f t="shared" si="569"/>
        <v>12.396505376344088</v>
      </c>
      <c r="BE5755" s="21"/>
      <c r="BG5755" s="10"/>
      <c r="BH5755" s="21">
        <f t="shared" si="570"/>
        <v>0</v>
      </c>
      <c r="BI5755" s="22">
        <f t="shared" si="570"/>
        <v>9.223000000000002E-3</v>
      </c>
      <c r="BJ5755" s="21"/>
      <c r="BK5755" s="21">
        <v>0</v>
      </c>
      <c r="BL5755" s="22">
        <v>2.7669000000000006E-2</v>
      </c>
      <c r="BM5755" s="21"/>
      <c r="BN5755" s="21">
        <f t="shared" si="568"/>
        <v>0</v>
      </c>
      <c r="BO5755" s="22">
        <f t="shared" si="568"/>
        <v>0.11067600000000002</v>
      </c>
      <c r="BP5755" s="21">
        <f t="shared" si="568"/>
        <v>0</v>
      </c>
    </row>
    <row r="5756" spans="1:68" ht="11.1" hidden="1" customHeight="1" outlineLevel="2" x14ac:dyDescent="0.2">
      <c r="A5756" s="10"/>
      <c r="B5756" s="18"/>
      <c r="C5756" s="18"/>
      <c r="D5756" s="18"/>
      <c r="E5756" s="23" t="s">
        <v>5058</v>
      </c>
      <c r="F5756" s="24"/>
      <c r="G5756" s="24"/>
      <c r="H5756" s="24"/>
      <c r="I5756" s="24"/>
      <c r="J5756" s="24"/>
      <c r="K5756" s="24"/>
      <c r="L5756" s="24"/>
      <c r="M5756" s="24"/>
      <c r="N5756" s="24"/>
      <c r="O5756" s="24"/>
      <c r="P5756" s="24"/>
      <c r="Q5756" s="24"/>
      <c r="R5756" s="24"/>
      <c r="S5756" s="208">
        <v>10.23</v>
      </c>
      <c r="T5756" s="208">
        <v>4.5</v>
      </c>
      <c r="U5756" s="208">
        <v>5.6909999999999998</v>
      </c>
      <c r="V5756" s="208">
        <v>2</v>
      </c>
      <c r="W5756" s="208">
        <v>3.3239999999999998</v>
      </c>
      <c r="X5756" s="24"/>
      <c r="Y5756" s="24"/>
      <c r="Z5756" s="24"/>
      <c r="AA5756" s="24"/>
      <c r="AB5756" s="24"/>
      <c r="AC5756" s="208">
        <v>3.9350000000000001</v>
      </c>
      <c r="AD5756" s="208">
        <v>1.9670000000000001</v>
      </c>
      <c r="AE5756" s="208">
        <v>1.9770000000000001</v>
      </c>
      <c r="AF5756" s="208">
        <v>1.91</v>
      </c>
      <c r="AG5756" s="208">
        <v>0.99099999999999999</v>
      </c>
      <c r="AH5756" s="208">
        <v>0.79</v>
      </c>
      <c r="AI5756" s="208">
        <v>0.25800000000000001</v>
      </c>
      <c r="AJ5756" s="24"/>
      <c r="AK5756" s="24"/>
      <c r="AL5756" s="24"/>
      <c r="AM5756" s="208">
        <v>0.18</v>
      </c>
      <c r="AN5756" s="208">
        <v>1.4490000000000001</v>
      </c>
      <c r="AO5756" s="208">
        <v>1.95</v>
      </c>
      <c r="AP5756" s="208">
        <v>2.0209999999999999</v>
      </c>
      <c r="AQ5756" s="208">
        <v>2.1819999999999999</v>
      </c>
      <c r="AR5756" s="208">
        <v>1.875</v>
      </c>
      <c r="AS5756" s="208">
        <v>0.80500000000000005</v>
      </c>
      <c r="AT5756" s="208">
        <v>0.27300000000000002</v>
      </c>
      <c r="AU5756" s="208">
        <v>0.27300000000000002</v>
      </c>
      <c r="AV5756" s="24"/>
      <c r="AW5756" s="24"/>
      <c r="AX5756" s="24"/>
      <c r="AY5756" s="24"/>
      <c r="AZ5756" s="208">
        <v>1.629</v>
      </c>
      <c r="BA5756" s="208">
        <v>1.8859999999999999</v>
      </c>
      <c r="BB5756" s="21">
        <f t="shared" si="571"/>
        <v>10.23</v>
      </c>
      <c r="BC5756" s="21"/>
      <c r="BD5756" s="22">
        <f t="shared" si="569"/>
        <v>13.75</v>
      </c>
      <c r="BE5756" s="21"/>
      <c r="BG5756" s="10"/>
      <c r="BH5756" s="21">
        <f t="shared" si="570"/>
        <v>0</v>
      </c>
      <c r="BI5756" s="22">
        <f t="shared" si="570"/>
        <v>1.023E-2</v>
      </c>
      <c r="BJ5756" s="21"/>
      <c r="BK5756" s="21">
        <v>0</v>
      </c>
      <c r="BL5756" s="22">
        <v>3.0689999999999999E-2</v>
      </c>
      <c r="BM5756" s="21"/>
      <c r="BN5756" s="21">
        <f t="shared" si="568"/>
        <v>0</v>
      </c>
      <c r="BO5756" s="22">
        <f t="shared" si="568"/>
        <v>0.12275999999999999</v>
      </c>
      <c r="BP5756" s="21">
        <f t="shared" si="568"/>
        <v>0</v>
      </c>
    </row>
    <row r="5757" spans="1:68" ht="11.1" hidden="1" customHeight="1" outlineLevel="1" collapsed="1" x14ac:dyDescent="0.2">
      <c r="A5757" s="10"/>
      <c r="B5757" s="18"/>
      <c r="C5757" s="18"/>
      <c r="D5757" s="18"/>
      <c r="E5757" s="19" t="s">
        <v>2186</v>
      </c>
      <c r="F5757" s="209">
        <v>22.6</v>
      </c>
      <c r="G5757" s="209">
        <v>28.6</v>
      </c>
      <c r="H5757" s="209">
        <v>14.170999999999999</v>
      </c>
      <c r="I5757" s="240">
        <v>8.3170000000000002</v>
      </c>
      <c r="J5757" s="240"/>
      <c r="K5757" s="209">
        <v>4.125</v>
      </c>
      <c r="L5757" s="20"/>
      <c r="M5757" s="20"/>
      <c r="N5757" s="20"/>
      <c r="O5757" s="209">
        <v>3.9049999999999998</v>
      </c>
      <c r="P5757" s="209">
        <v>10.54</v>
      </c>
      <c r="Q5757" s="209">
        <v>19.419</v>
      </c>
      <c r="R5757" s="209">
        <v>24.315000000000001</v>
      </c>
      <c r="S5757" s="209">
        <v>28.481999999999999</v>
      </c>
      <c r="T5757" s="209">
        <v>25.954000000000001</v>
      </c>
      <c r="U5757" s="209">
        <v>17.081</v>
      </c>
      <c r="V5757" s="209">
        <v>9.4280000000000008</v>
      </c>
      <c r="W5757" s="209">
        <v>3.9580000000000002</v>
      </c>
      <c r="X5757" s="20"/>
      <c r="Y5757" s="20"/>
      <c r="Z5757" s="20"/>
      <c r="AA5757" s="20"/>
      <c r="AB5757" s="20"/>
      <c r="AC5757" s="20"/>
      <c r="AD5757" s="20"/>
      <c r="AE5757" s="20"/>
      <c r="AF5757" s="20"/>
      <c r="AG5757" s="20"/>
      <c r="AH5757" s="20"/>
      <c r="AI5757" s="20"/>
      <c r="AJ5757" s="20"/>
      <c r="AK5757" s="20"/>
      <c r="AL5757" s="20"/>
      <c r="AM5757" s="20"/>
      <c r="AN5757" s="20"/>
      <c r="AO5757" s="20"/>
      <c r="AP5757" s="20"/>
      <c r="AQ5757" s="20"/>
      <c r="AR5757" s="20"/>
      <c r="AS5757" s="20"/>
      <c r="AT5757" s="20"/>
      <c r="AU5757" s="20"/>
      <c r="AV5757" s="20"/>
      <c r="AW5757" s="20"/>
      <c r="AX5757" s="20"/>
      <c r="AY5757" s="20"/>
      <c r="AZ5757" s="209">
        <v>11.853</v>
      </c>
      <c r="BA5757" s="209">
        <v>19.553000000000001</v>
      </c>
      <c r="BB5757" s="56">
        <f>BB5758+BB5759+BB5760+BB5761</f>
        <v>33.998000000000005</v>
      </c>
      <c r="BC5757" s="21">
        <f>BF5757</f>
        <v>57.6</v>
      </c>
      <c r="BD5757" s="22">
        <f t="shared" si="569"/>
        <v>45.696236559139791</v>
      </c>
      <c r="BE5757" s="21">
        <f>BC5757-BD5757</f>
        <v>11.90376344086021</v>
      </c>
      <c r="BF5757" s="66">
        <v>57.6</v>
      </c>
      <c r="BG5757" s="10">
        <v>5</v>
      </c>
      <c r="BH5757" s="21">
        <f t="shared" si="570"/>
        <v>4.2854400000000001E-2</v>
      </c>
      <c r="BI5757" s="22">
        <f t="shared" si="570"/>
        <v>3.3998000000000007E-2</v>
      </c>
      <c r="BJ5757" s="21">
        <f>BH5757-BI5757</f>
        <v>8.8563999999999934E-3</v>
      </c>
      <c r="BK5757" s="21">
        <v>0.12856319999999999</v>
      </c>
      <c r="BL5757" s="22">
        <v>0.10199400000000003</v>
      </c>
      <c r="BM5757" s="21">
        <v>2.656919999999996E-2</v>
      </c>
      <c r="BN5757" s="21">
        <f t="shared" si="568"/>
        <v>0.51425279999999995</v>
      </c>
      <c r="BO5757" s="22">
        <f t="shared" si="568"/>
        <v>0.40797600000000012</v>
      </c>
      <c r="BP5757" s="21">
        <f t="shared" si="568"/>
        <v>0.10627679999999984</v>
      </c>
    </row>
    <row r="5758" spans="1:68" ht="11.1" hidden="1" customHeight="1" outlineLevel="2" x14ac:dyDescent="0.2">
      <c r="A5758" s="10"/>
      <c r="B5758" s="18"/>
      <c r="C5758" s="18"/>
      <c r="D5758" s="18"/>
      <c r="E5758" s="23" t="s">
        <v>5059</v>
      </c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4"/>
      <c r="Q5758" s="24"/>
      <c r="R5758" s="24"/>
      <c r="S5758" s="24"/>
      <c r="T5758" s="24"/>
      <c r="U5758" s="24"/>
      <c r="V5758" s="24"/>
      <c r="W5758" s="24"/>
      <c r="X5758" s="24"/>
      <c r="Y5758" s="24"/>
      <c r="Z5758" s="24"/>
      <c r="AA5758" s="24"/>
      <c r="AB5758" s="24"/>
      <c r="AC5758" s="24"/>
      <c r="AD5758" s="24"/>
      <c r="AE5758" s="24"/>
      <c r="AF5758" s="24"/>
      <c r="AG5758" s="24"/>
      <c r="AH5758" s="24"/>
      <c r="AI5758" s="24"/>
      <c r="AJ5758" s="24"/>
      <c r="AK5758" s="24"/>
      <c r="AL5758" s="24"/>
      <c r="AM5758" s="24"/>
      <c r="AN5758" s="24"/>
      <c r="AO5758" s="24"/>
      <c r="AP5758" s="24"/>
      <c r="AQ5758" s="24"/>
      <c r="AR5758" s="24"/>
      <c r="AS5758" s="24"/>
      <c r="AT5758" s="24"/>
      <c r="AU5758" s="24"/>
      <c r="AV5758" s="24"/>
      <c r="AW5758" s="24"/>
      <c r="AX5758" s="24"/>
      <c r="AY5758" s="24"/>
      <c r="AZ5758" s="208">
        <v>0.95799999999999996</v>
      </c>
      <c r="BA5758" s="208">
        <v>1.8240000000000001</v>
      </c>
      <c r="BB5758" s="21">
        <f t="shared" si="571"/>
        <v>1.8240000000000001</v>
      </c>
      <c r="BC5758" s="21"/>
      <c r="BD5758" s="22">
        <f t="shared" si="569"/>
        <v>2.4516129032258069</v>
      </c>
      <c r="BE5758" s="21"/>
      <c r="BG5758" s="10"/>
      <c r="BH5758" s="21">
        <f t="shared" si="570"/>
        <v>0</v>
      </c>
      <c r="BI5758" s="22">
        <f t="shared" si="570"/>
        <v>1.8240000000000005E-3</v>
      </c>
      <c r="BJ5758" s="21"/>
      <c r="BK5758" s="21">
        <v>0</v>
      </c>
      <c r="BL5758" s="22">
        <v>5.4720000000000012E-3</v>
      </c>
      <c r="BM5758" s="21"/>
      <c r="BN5758" s="21">
        <f t="shared" si="568"/>
        <v>0</v>
      </c>
      <c r="BO5758" s="22">
        <f t="shared" si="568"/>
        <v>2.1888000000000005E-2</v>
      </c>
      <c r="BP5758" s="21">
        <f t="shared" si="568"/>
        <v>0</v>
      </c>
    </row>
    <row r="5759" spans="1:68" ht="11.1" hidden="1" customHeight="1" outlineLevel="2" x14ac:dyDescent="0.2">
      <c r="A5759" s="10"/>
      <c r="B5759" s="18"/>
      <c r="C5759" s="18"/>
      <c r="D5759" s="18"/>
      <c r="E5759" s="23" t="s">
        <v>5060</v>
      </c>
      <c r="F5759" s="24"/>
      <c r="G5759" s="24"/>
      <c r="H5759" s="24"/>
      <c r="I5759" s="24"/>
      <c r="J5759" s="24"/>
      <c r="K5759" s="24"/>
      <c r="L5759" s="24"/>
      <c r="M5759" s="24"/>
      <c r="N5759" s="24"/>
      <c r="O5759" s="24"/>
      <c r="P5759" s="24"/>
      <c r="Q5759" s="24"/>
      <c r="R5759" s="24"/>
      <c r="S5759" s="24"/>
      <c r="T5759" s="24"/>
      <c r="U5759" s="24"/>
      <c r="V5759" s="24"/>
      <c r="W5759" s="24"/>
      <c r="X5759" s="24"/>
      <c r="Y5759" s="24"/>
      <c r="Z5759" s="24"/>
      <c r="AA5759" s="24"/>
      <c r="AB5759" s="24"/>
      <c r="AC5759" s="24"/>
      <c r="AD5759" s="24"/>
      <c r="AE5759" s="24"/>
      <c r="AF5759" s="24"/>
      <c r="AG5759" s="24"/>
      <c r="AH5759" s="24"/>
      <c r="AI5759" s="24"/>
      <c r="AJ5759" s="24"/>
      <c r="AK5759" s="24"/>
      <c r="AL5759" s="24"/>
      <c r="AM5759" s="24"/>
      <c r="AN5759" s="24"/>
      <c r="AO5759" s="24"/>
      <c r="AP5759" s="24"/>
      <c r="AQ5759" s="24"/>
      <c r="AR5759" s="24"/>
      <c r="AS5759" s="24"/>
      <c r="AT5759" s="24"/>
      <c r="AU5759" s="24"/>
      <c r="AV5759" s="24"/>
      <c r="AW5759" s="24"/>
      <c r="AX5759" s="24"/>
      <c r="AY5759" s="24"/>
      <c r="AZ5759" s="208">
        <v>1.1220000000000001</v>
      </c>
      <c r="BA5759" s="208">
        <v>1.843</v>
      </c>
      <c r="BB5759" s="21">
        <f t="shared" si="571"/>
        <v>1.843</v>
      </c>
      <c r="BC5759" s="21"/>
      <c r="BD5759" s="22">
        <f t="shared" si="569"/>
        <v>2.477150537634409</v>
      </c>
      <c r="BE5759" s="21"/>
      <c r="BG5759" s="10"/>
      <c r="BH5759" s="21">
        <f t="shared" si="570"/>
        <v>0</v>
      </c>
      <c r="BI5759" s="22">
        <f t="shared" si="570"/>
        <v>1.8430000000000002E-3</v>
      </c>
      <c r="BJ5759" s="21"/>
      <c r="BK5759" s="21">
        <v>0</v>
      </c>
      <c r="BL5759" s="22">
        <v>5.5290000000000009E-3</v>
      </c>
      <c r="BM5759" s="21"/>
      <c r="BN5759" s="21">
        <f t="shared" si="568"/>
        <v>0</v>
      </c>
      <c r="BO5759" s="22">
        <f t="shared" si="568"/>
        <v>2.2116000000000004E-2</v>
      </c>
      <c r="BP5759" s="21">
        <f t="shared" si="568"/>
        <v>0</v>
      </c>
    </row>
    <row r="5760" spans="1:68" ht="11.1" hidden="1" customHeight="1" outlineLevel="2" x14ac:dyDescent="0.2">
      <c r="A5760" s="10"/>
      <c r="B5760" s="18"/>
      <c r="C5760" s="18"/>
      <c r="D5760" s="18"/>
      <c r="E5760" s="23" t="s">
        <v>5061</v>
      </c>
      <c r="F5760" s="208">
        <v>12</v>
      </c>
      <c r="G5760" s="208">
        <v>15.5</v>
      </c>
      <c r="H5760" s="208">
        <v>8.2729999999999997</v>
      </c>
      <c r="I5760" s="239">
        <v>4.5019999999999998</v>
      </c>
      <c r="J5760" s="239"/>
      <c r="K5760" s="208">
        <v>2.1</v>
      </c>
      <c r="L5760" s="24"/>
      <c r="M5760" s="24"/>
      <c r="N5760" s="24"/>
      <c r="O5760" s="208">
        <v>1.589</v>
      </c>
      <c r="P5760" s="208">
        <v>4.7850000000000001</v>
      </c>
      <c r="Q5760" s="208">
        <v>8.9990000000000006</v>
      </c>
      <c r="R5760" s="208">
        <v>11.616</v>
      </c>
      <c r="S5760" s="208">
        <v>13.651</v>
      </c>
      <c r="T5760" s="208">
        <v>12.635999999999999</v>
      </c>
      <c r="U5760" s="208">
        <v>7.9089999999999998</v>
      </c>
      <c r="V5760" s="208">
        <v>4.16</v>
      </c>
      <c r="W5760" s="208">
        <v>2.0640000000000001</v>
      </c>
      <c r="X5760" s="24"/>
      <c r="Y5760" s="24"/>
      <c r="Z5760" s="24"/>
      <c r="AA5760" s="24"/>
      <c r="AB5760" s="24"/>
      <c r="AC5760" s="24"/>
      <c r="AD5760" s="24"/>
      <c r="AE5760" s="24"/>
      <c r="AF5760" s="24"/>
      <c r="AG5760" s="24"/>
      <c r="AH5760" s="24"/>
      <c r="AI5760" s="24"/>
      <c r="AJ5760" s="24"/>
      <c r="AK5760" s="24"/>
      <c r="AL5760" s="24"/>
      <c r="AM5760" s="24"/>
      <c r="AN5760" s="24"/>
      <c r="AO5760" s="24"/>
      <c r="AP5760" s="24"/>
      <c r="AQ5760" s="24"/>
      <c r="AR5760" s="24"/>
      <c r="AS5760" s="24"/>
      <c r="AT5760" s="24"/>
      <c r="AU5760" s="24"/>
      <c r="AV5760" s="24"/>
      <c r="AW5760" s="24"/>
      <c r="AX5760" s="24"/>
      <c r="AY5760" s="24"/>
      <c r="AZ5760" s="208">
        <v>4.907</v>
      </c>
      <c r="BA5760" s="208">
        <v>8.5239999999999991</v>
      </c>
      <c r="BB5760" s="21">
        <f t="shared" si="571"/>
        <v>15.5</v>
      </c>
      <c r="BC5760" s="21"/>
      <c r="BD5760" s="22">
        <f t="shared" si="569"/>
        <v>20.833333333333332</v>
      </c>
      <c r="BE5760" s="21"/>
      <c r="BG5760" s="10"/>
      <c r="BH5760" s="21">
        <f t="shared" si="570"/>
        <v>0</v>
      </c>
      <c r="BI5760" s="22">
        <f t="shared" si="570"/>
        <v>1.55E-2</v>
      </c>
      <c r="BJ5760" s="21"/>
      <c r="BK5760" s="21">
        <v>0</v>
      </c>
      <c r="BL5760" s="22">
        <v>4.65E-2</v>
      </c>
      <c r="BM5760" s="21"/>
      <c r="BN5760" s="21">
        <f t="shared" si="568"/>
        <v>0</v>
      </c>
      <c r="BO5760" s="22">
        <f t="shared" si="568"/>
        <v>0.186</v>
      </c>
      <c r="BP5760" s="21">
        <f t="shared" si="568"/>
        <v>0</v>
      </c>
    </row>
    <row r="5761" spans="1:68" ht="11.1" hidden="1" customHeight="1" outlineLevel="2" x14ac:dyDescent="0.2">
      <c r="A5761" s="10"/>
      <c r="B5761" s="18"/>
      <c r="C5761" s="18"/>
      <c r="D5761" s="18"/>
      <c r="E5761" s="23" t="s">
        <v>5062</v>
      </c>
      <c r="F5761" s="208">
        <v>10.6</v>
      </c>
      <c r="G5761" s="208">
        <v>13.1</v>
      </c>
      <c r="H5761" s="208">
        <v>5.8979999999999997</v>
      </c>
      <c r="I5761" s="239">
        <v>3.8149999999999999</v>
      </c>
      <c r="J5761" s="239"/>
      <c r="K5761" s="208">
        <v>2.0249999999999999</v>
      </c>
      <c r="L5761" s="24"/>
      <c r="M5761" s="24"/>
      <c r="N5761" s="24"/>
      <c r="O5761" s="208">
        <v>2.3159999999999998</v>
      </c>
      <c r="P5761" s="208">
        <v>5.7549999999999999</v>
      </c>
      <c r="Q5761" s="208">
        <v>10.42</v>
      </c>
      <c r="R5761" s="208">
        <v>12.699</v>
      </c>
      <c r="S5761" s="208">
        <v>14.831</v>
      </c>
      <c r="T5761" s="208">
        <v>13.318</v>
      </c>
      <c r="U5761" s="208">
        <v>9.1720000000000006</v>
      </c>
      <c r="V5761" s="208">
        <v>5.2679999999999998</v>
      </c>
      <c r="W5761" s="208">
        <v>1.8939999999999999</v>
      </c>
      <c r="X5761" s="24"/>
      <c r="Y5761" s="24"/>
      <c r="Z5761" s="24"/>
      <c r="AA5761" s="24"/>
      <c r="AB5761" s="24"/>
      <c r="AC5761" s="24"/>
      <c r="AD5761" s="24"/>
      <c r="AE5761" s="24"/>
      <c r="AF5761" s="24"/>
      <c r="AG5761" s="24"/>
      <c r="AH5761" s="24"/>
      <c r="AI5761" s="24"/>
      <c r="AJ5761" s="24"/>
      <c r="AK5761" s="24"/>
      <c r="AL5761" s="24"/>
      <c r="AM5761" s="24"/>
      <c r="AN5761" s="24"/>
      <c r="AO5761" s="24"/>
      <c r="AP5761" s="24"/>
      <c r="AQ5761" s="24"/>
      <c r="AR5761" s="24"/>
      <c r="AS5761" s="24"/>
      <c r="AT5761" s="24"/>
      <c r="AU5761" s="24"/>
      <c r="AV5761" s="24"/>
      <c r="AW5761" s="24"/>
      <c r="AX5761" s="24"/>
      <c r="AY5761" s="24"/>
      <c r="AZ5761" s="208">
        <v>4.8659999999999997</v>
      </c>
      <c r="BA5761" s="208">
        <v>7.3620000000000001</v>
      </c>
      <c r="BB5761" s="21">
        <f t="shared" si="571"/>
        <v>14.831</v>
      </c>
      <c r="BC5761" s="21"/>
      <c r="BD5761" s="22">
        <f t="shared" si="569"/>
        <v>19.934139784946236</v>
      </c>
      <c r="BE5761" s="21"/>
      <c r="BG5761" s="10"/>
      <c r="BH5761" s="21">
        <f t="shared" si="570"/>
        <v>0</v>
      </c>
      <c r="BI5761" s="22">
        <f t="shared" si="570"/>
        <v>1.4830999999999999E-2</v>
      </c>
      <c r="BJ5761" s="21"/>
      <c r="BK5761" s="21">
        <v>0</v>
      </c>
      <c r="BL5761" s="22">
        <v>4.4492999999999998E-2</v>
      </c>
      <c r="BM5761" s="21"/>
      <c r="BN5761" s="21">
        <f t="shared" si="568"/>
        <v>0</v>
      </c>
      <c r="BO5761" s="22">
        <f t="shared" si="568"/>
        <v>0.17797199999999999</v>
      </c>
      <c r="BP5761" s="21">
        <f t="shared" si="568"/>
        <v>0</v>
      </c>
    </row>
    <row r="5762" spans="1:68" ht="11.1" customHeight="1" outlineLevel="1" collapsed="1" x14ac:dyDescent="0.2">
      <c r="A5762" s="10"/>
      <c r="B5762" s="18"/>
      <c r="C5762" s="18"/>
      <c r="D5762" s="18"/>
      <c r="E5762" s="19" t="s">
        <v>5063</v>
      </c>
      <c r="F5762" s="20"/>
      <c r="G5762" s="20"/>
      <c r="H5762" s="20"/>
      <c r="I5762" s="20"/>
      <c r="J5762" s="20"/>
      <c r="K5762" s="20"/>
      <c r="L5762" s="20"/>
      <c r="M5762" s="20"/>
      <c r="N5762" s="20"/>
      <c r="O5762" s="20"/>
      <c r="P5762" s="20"/>
      <c r="Q5762" s="20"/>
      <c r="R5762" s="20"/>
      <c r="S5762" s="20"/>
      <c r="T5762" s="20"/>
      <c r="U5762" s="20"/>
      <c r="V5762" s="20"/>
      <c r="W5762" s="20"/>
      <c r="X5762" s="20"/>
      <c r="Y5762" s="20"/>
      <c r="Z5762" s="20"/>
      <c r="AA5762" s="20"/>
      <c r="AB5762" s="20"/>
      <c r="AC5762" s="20"/>
      <c r="AD5762" s="20"/>
      <c r="AE5762" s="20"/>
      <c r="AF5762" s="20"/>
      <c r="AG5762" s="20"/>
      <c r="AH5762" s="20"/>
      <c r="AI5762" s="20"/>
      <c r="AJ5762" s="20"/>
      <c r="AK5762" s="20"/>
      <c r="AL5762" s="20"/>
      <c r="AM5762" s="20"/>
      <c r="AN5762" s="20"/>
      <c r="AO5762" s="20"/>
      <c r="AP5762" s="20"/>
      <c r="AQ5762" s="20"/>
      <c r="AR5762" s="20"/>
      <c r="AS5762" s="20"/>
      <c r="AT5762" s="209">
        <v>0.3</v>
      </c>
      <c r="AU5762" s="20"/>
      <c r="AV5762" s="20"/>
      <c r="AW5762" s="20"/>
      <c r="AX5762" s="20"/>
      <c r="AY5762" s="20"/>
      <c r="AZ5762" s="209">
        <v>2.891</v>
      </c>
      <c r="BA5762" s="209">
        <v>1.7130000000000001</v>
      </c>
      <c r="BB5762" s="21">
        <f t="shared" si="571"/>
        <v>2.891</v>
      </c>
      <c r="BC5762" s="21">
        <f>BF5762</f>
        <v>6.9</v>
      </c>
      <c r="BD5762" s="22">
        <f t="shared" si="569"/>
        <v>3.885752688172043</v>
      </c>
      <c r="BE5762" s="21">
        <f>BC5762-BD5762</f>
        <v>3.0142473118279574</v>
      </c>
      <c r="BF5762" s="66">
        <v>6.9</v>
      </c>
      <c r="BG5762" s="10">
        <v>7</v>
      </c>
      <c r="BH5762" s="21">
        <f t="shared" si="570"/>
        <v>5.1336000000000003E-3</v>
      </c>
      <c r="BI5762" s="22">
        <f t="shared" si="570"/>
        <v>2.8909999999999999E-3</v>
      </c>
      <c r="BJ5762" s="21">
        <f>BH5762-BI5762</f>
        <v>2.2426000000000004E-3</v>
      </c>
      <c r="BK5762" s="21">
        <v>1.5400800000000001E-2</v>
      </c>
      <c r="BL5762" s="22">
        <v>8.6730000000000002E-3</v>
      </c>
      <c r="BM5762" s="21">
        <v>6.7278000000000008E-3</v>
      </c>
      <c r="BN5762" s="21">
        <f t="shared" si="568"/>
        <v>6.1603200000000004E-2</v>
      </c>
      <c r="BO5762" s="22">
        <f t="shared" si="568"/>
        <v>3.4692000000000001E-2</v>
      </c>
      <c r="BP5762" s="21">
        <f t="shared" si="568"/>
        <v>2.6911200000000003E-2</v>
      </c>
    </row>
    <row r="5763" spans="1:68" ht="11.1" hidden="1" customHeight="1" outlineLevel="2" x14ac:dyDescent="0.2">
      <c r="A5763" s="10"/>
      <c r="B5763" s="18"/>
      <c r="C5763" s="18"/>
      <c r="D5763" s="18"/>
      <c r="E5763" s="23" t="s">
        <v>5064</v>
      </c>
      <c r="F5763" s="24"/>
      <c r="G5763" s="24"/>
      <c r="H5763" s="24"/>
      <c r="I5763" s="24"/>
      <c r="J5763" s="24"/>
      <c r="K5763" s="24"/>
      <c r="L5763" s="24"/>
      <c r="M5763" s="24"/>
      <c r="N5763" s="24"/>
      <c r="O5763" s="24"/>
      <c r="P5763" s="24"/>
      <c r="Q5763" s="24"/>
      <c r="R5763" s="24"/>
      <c r="S5763" s="24"/>
      <c r="T5763" s="24"/>
      <c r="U5763" s="24"/>
      <c r="V5763" s="24"/>
      <c r="W5763" s="24"/>
      <c r="X5763" s="24"/>
      <c r="Y5763" s="24"/>
      <c r="Z5763" s="24"/>
      <c r="AA5763" s="24"/>
      <c r="AB5763" s="24"/>
      <c r="AC5763" s="24"/>
      <c r="AD5763" s="24"/>
      <c r="AE5763" s="24"/>
      <c r="AF5763" s="24"/>
      <c r="AG5763" s="24"/>
      <c r="AH5763" s="24"/>
      <c r="AI5763" s="24"/>
      <c r="AJ5763" s="24"/>
      <c r="AK5763" s="24"/>
      <c r="AL5763" s="24"/>
      <c r="AM5763" s="24"/>
      <c r="AN5763" s="24"/>
      <c r="AO5763" s="24"/>
      <c r="AP5763" s="24"/>
      <c r="AQ5763" s="24"/>
      <c r="AR5763" s="24"/>
      <c r="AS5763" s="24"/>
      <c r="AT5763" s="208">
        <v>0.3</v>
      </c>
      <c r="AU5763" s="24"/>
      <c r="AV5763" s="24"/>
      <c r="AW5763" s="24"/>
      <c r="AX5763" s="24"/>
      <c r="AY5763" s="24"/>
      <c r="AZ5763" s="208">
        <v>2.891</v>
      </c>
      <c r="BA5763" s="208">
        <v>1.7130000000000001</v>
      </c>
      <c r="BB5763" s="21">
        <f t="shared" si="571"/>
        <v>2.891</v>
      </c>
      <c r="BC5763" s="21"/>
      <c r="BD5763" s="22">
        <f t="shared" si="569"/>
        <v>3.885752688172043</v>
      </c>
      <c r="BE5763" s="21"/>
      <c r="BG5763" s="10"/>
      <c r="BH5763" s="21">
        <f t="shared" si="570"/>
        <v>0</v>
      </c>
      <c r="BI5763" s="22">
        <f t="shared" si="570"/>
        <v>2.8909999999999999E-3</v>
      </c>
      <c r="BJ5763" s="21"/>
      <c r="BK5763" s="21">
        <v>0</v>
      </c>
      <c r="BL5763" s="22">
        <v>8.6730000000000002E-3</v>
      </c>
      <c r="BM5763" s="21"/>
      <c r="BN5763" s="21">
        <f t="shared" si="568"/>
        <v>0</v>
      </c>
      <c r="BO5763" s="22">
        <f t="shared" si="568"/>
        <v>3.4692000000000001E-2</v>
      </c>
      <c r="BP5763" s="21">
        <f t="shared" si="568"/>
        <v>0</v>
      </c>
    </row>
    <row r="5764" spans="1:68" ht="11.1" hidden="1" customHeight="1" outlineLevel="1" collapsed="1" x14ac:dyDescent="0.2">
      <c r="A5764" s="10"/>
      <c r="B5764" s="18"/>
      <c r="C5764" s="18"/>
      <c r="D5764" s="18"/>
      <c r="E5764" s="19" t="s">
        <v>5065</v>
      </c>
      <c r="F5764" s="209">
        <v>5.7789999999999999</v>
      </c>
      <c r="G5764" s="209">
        <v>4.8090000000000002</v>
      </c>
      <c r="H5764" s="209">
        <v>3.9620000000000002</v>
      </c>
      <c r="I5764" s="240">
        <v>2.1920000000000002</v>
      </c>
      <c r="J5764" s="240"/>
      <c r="K5764" s="209">
        <v>0.69099999999999995</v>
      </c>
      <c r="L5764" s="209">
        <v>6.3E-2</v>
      </c>
      <c r="M5764" s="20"/>
      <c r="N5764" s="20"/>
      <c r="O5764" s="209">
        <v>0.10100000000000001</v>
      </c>
      <c r="P5764" s="209">
        <v>1.94</v>
      </c>
      <c r="Q5764" s="209">
        <v>3.9129999999999998</v>
      </c>
      <c r="R5764" s="209">
        <v>4.8780000000000001</v>
      </c>
      <c r="S5764" s="209">
        <v>1.0900000000000001</v>
      </c>
      <c r="T5764" s="209">
        <v>2.1280000000000001</v>
      </c>
      <c r="U5764" s="209">
        <v>6.5810000000000004</v>
      </c>
      <c r="V5764" s="209">
        <v>1.605</v>
      </c>
      <c r="W5764" s="209">
        <v>5.8150000000000004</v>
      </c>
      <c r="X5764" s="20"/>
      <c r="Y5764" s="20"/>
      <c r="Z5764" s="20"/>
      <c r="AA5764" s="209">
        <v>0.29299999999999998</v>
      </c>
      <c r="AB5764" s="209">
        <v>1.9239999999999999</v>
      </c>
      <c r="AC5764" s="209">
        <v>3.9260000000000002</v>
      </c>
      <c r="AD5764" s="209">
        <v>5.819</v>
      </c>
      <c r="AE5764" s="209">
        <v>5.6909999999999998</v>
      </c>
      <c r="AF5764" s="209">
        <v>4.7590000000000003</v>
      </c>
      <c r="AG5764" s="209">
        <v>2.7120000000000002</v>
      </c>
      <c r="AH5764" s="209">
        <v>1.391</v>
      </c>
      <c r="AI5764" s="209">
        <v>0.79300000000000004</v>
      </c>
      <c r="AJ5764" s="20"/>
      <c r="AK5764" s="20"/>
      <c r="AL5764" s="20"/>
      <c r="AM5764" s="209">
        <v>0.32800000000000001</v>
      </c>
      <c r="AN5764" s="209">
        <v>2.0059999999999998</v>
      </c>
      <c r="AO5764" s="209">
        <v>4.4729999999999999</v>
      </c>
      <c r="AP5764" s="209">
        <v>5.48</v>
      </c>
      <c r="AQ5764" s="209">
        <v>5.6269999999999998</v>
      </c>
      <c r="AR5764" s="209">
        <v>4.4029999999999996</v>
      </c>
      <c r="AS5764" s="209">
        <v>3.427</v>
      </c>
      <c r="AT5764" s="209">
        <v>1.637</v>
      </c>
      <c r="AU5764" s="209">
        <v>0.44</v>
      </c>
      <c r="AV5764" s="209">
        <v>4.1000000000000002E-2</v>
      </c>
      <c r="AW5764" s="20"/>
      <c r="AX5764" s="20"/>
      <c r="AY5764" s="209">
        <v>0.16400000000000001</v>
      </c>
      <c r="AZ5764" s="209">
        <v>1.171</v>
      </c>
      <c r="BA5764" s="209">
        <v>4.4320000000000004</v>
      </c>
      <c r="BB5764" s="56">
        <f t="shared" si="571"/>
        <v>6.5810000000000004</v>
      </c>
      <c r="BC5764" s="21">
        <f>BF5764</f>
        <v>10.220000000000001</v>
      </c>
      <c r="BD5764" s="22">
        <f t="shared" si="569"/>
        <v>8.845430107526882</v>
      </c>
      <c r="BE5764" s="21">
        <f>BC5764-BD5764</f>
        <v>1.3745698924731187</v>
      </c>
      <c r="BF5764" s="2">
        <v>10.220000000000001</v>
      </c>
      <c r="BG5764" s="10">
        <v>5</v>
      </c>
      <c r="BH5764" s="21">
        <f t="shared" si="570"/>
        <v>7.6036800000000015E-3</v>
      </c>
      <c r="BI5764" s="22">
        <f t="shared" si="570"/>
        <v>6.5810000000000009E-3</v>
      </c>
      <c r="BJ5764" s="21">
        <f>BH5764-BI5764</f>
        <v>1.0226800000000006E-3</v>
      </c>
      <c r="BK5764" s="21">
        <v>2.2811040000000005E-2</v>
      </c>
      <c r="BL5764" s="22">
        <v>1.9743000000000004E-2</v>
      </c>
      <c r="BM5764" s="21">
        <v>3.068040000000001E-3</v>
      </c>
      <c r="BN5764" s="21">
        <f t="shared" si="568"/>
        <v>9.1244160000000019E-2</v>
      </c>
      <c r="BO5764" s="22">
        <f t="shared" si="568"/>
        <v>7.8972000000000014E-2</v>
      </c>
      <c r="BP5764" s="21">
        <f t="shared" si="568"/>
        <v>1.2272160000000004E-2</v>
      </c>
    </row>
    <row r="5765" spans="1:68" ht="11.1" hidden="1" customHeight="1" outlineLevel="2" x14ac:dyDescent="0.2">
      <c r="A5765" s="10"/>
      <c r="B5765" s="18"/>
      <c r="C5765" s="18"/>
      <c r="D5765" s="18"/>
      <c r="E5765" s="23" t="s">
        <v>5066</v>
      </c>
      <c r="F5765" s="208">
        <v>5.194</v>
      </c>
      <c r="G5765" s="208">
        <v>4.3220000000000001</v>
      </c>
      <c r="H5765" s="208">
        <v>3.6040000000000001</v>
      </c>
      <c r="I5765" s="239">
        <v>2.0059999999999998</v>
      </c>
      <c r="J5765" s="239"/>
      <c r="K5765" s="208">
        <v>0.67500000000000004</v>
      </c>
      <c r="L5765" s="208">
        <v>6.3E-2</v>
      </c>
      <c r="M5765" s="24"/>
      <c r="N5765" s="24"/>
      <c r="O5765" s="208">
        <v>0.10100000000000001</v>
      </c>
      <c r="P5765" s="208">
        <v>1.72</v>
      </c>
      <c r="Q5765" s="208">
        <v>3.43</v>
      </c>
      <c r="R5765" s="208">
        <v>4.266</v>
      </c>
      <c r="S5765" s="208">
        <v>0.71899999999999997</v>
      </c>
      <c r="T5765" s="208">
        <v>1.0549999999999999</v>
      </c>
      <c r="U5765" s="208">
        <v>6.202</v>
      </c>
      <c r="V5765" s="208">
        <v>1.4470000000000001</v>
      </c>
      <c r="W5765" s="208">
        <v>5.7789999999999999</v>
      </c>
      <c r="X5765" s="24"/>
      <c r="Y5765" s="24"/>
      <c r="Z5765" s="24"/>
      <c r="AA5765" s="208">
        <v>0.26200000000000001</v>
      </c>
      <c r="AB5765" s="208">
        <v>1.696</v>
      </c>
      <c r="AC5765" s="208">
        <v>3.4039999999999999</v>
      </c>
      <c r="AD5765" s="208">
        <v>5.0810000000000004</v>
      </c>
      <c r="AE5765" s="208">
        <v>4.9450000000000003</v>
      </c>
      <c r="AF5765" s="208">
        <v>4.2249999999999996</v>
      </c>
      <c r="AG5765" s="208">
        <v>2.395</v>
      </c>
      <c r="AH5765" s="208">
        <v>1.2330000000000001</v>
      </c>
      <c r="AI5765" s="208">
        <v>0.72299999999999998</v>
      </c>
      <c r="AJ5765" s="24"/>
      <c r="AK5765" s="24"/>
      <c r="AL5765" s="24"/>
      <c r="AM5765" s="208">
        <v>0.30199999999999999</v>
      </c>
      <c r="AN5765" s="208">
        <v>1.76</v>
      </c>
      <c r="AO5765" s="208">
        <v>3.9329999999999998</v>
      </c>
      <c r="AP5765" s="208">
        <v>4.8150000000000004</v>
      </c>
      <c r="AQ5765" s="208">
        <v>4.87</v>
      </c>
      <c r="AR5765" s="208">
        <v>3.8149999999999999</v>
      </c>
      <c r="AS5765" s="208">
        <v>2.968</v>
      </c>
      <c r="AT5765" s="208">
        <v>1.425</v>
      </c>
      <c r="AU5765" s="208">
        <v>0.44</v>
      </c>
      <c r="AV5765" s="24"/>
      <c r="AW5765" s="24"/>
      <c r="AX5765" s="24"/>
      <c r="AY5765" s="208">
        <v>9.9000000000000005E-2</v>
      </c>
      <c r="AZ5765" s="208">
        <v>1.022</v>
      </c>
      <c r="BA5765" s="208">
        <v>3.927</v>
      </c>
      <c r="BB5765" s="21">
        <f t="shared" si="571"/>
        <v>6.202</v>
      </c>
      <c r="BC5765" s="21"/>
      <c r="BD5765" s="22">
        <f t="shared" si="569"/>
        <v>8.336021505376344</v>
      </c>
      <c r="BE5765" s="21"/>
      <c r="BG5765" s="10"/>
      <c r="BH5765" s="21">
        <f t="shared" si="570"/>
        <v>0</v>
      </c>
      <c r="BI5765" s="22">
        <f t="shared" si="570"/>
        <v>6.202E-3</v>
      </c>
      <c r="BJ5765" s="21"/>
      <c r="BK5765" s="21">
        <v>0</v>
      </c>
      <c r="BL5765" s="22">
        <v>1.8606000000000001E-2</v>
      </c>
      <c r="BM5765" s="21"/>
      <c r="BN5765" s="21">
        <f t="shared" si="568"/>
        <v>0</v>
      </c>
      <c r="BO5765" s="22">
        <f t="shared" si="568"/>
        <v>7.4424000000000004E-2</v>
      </c>
      <c r="BP5765" s="21">
        <f t="shared" si="568"/>
        <v>0</v>
      </c>
    </row>
    <row r="5766" spans="1:68" ht="11.1" hidden="1" customHeight="1" outlineLevel="2" x14ac:dyDescent="0.2">
      <c r="A5766" s="10"/>
      <c r="B5766" s="18"/>
      <c r="C5766" s="18"/>
      <c r="D5766" s="18"/>
      <c r="E5766" s="23" t="s">
        <v>5067</v>
      </c>
      <c r="F5766" s="208">
        <v>0.58499999999999996</v>
      </c>
      <c r="G5766" s="208">
        <v>0.48699999999999999</v>
      </c>
      <c r="H5766" s="208">
        <v>0.35799999999999998</v>
      </c>
      <c r="I5766" s="239">
        <v>0.186</v>
      </c>
      <c r="J5766" s="239"/>
      <c r="K5766" s="208">
        <v>1.6E-2</v>
      </c>
      <c r="L5766" s="24"/>
      <c r="M5766" s="24"/>
      <c r="N5766" s="24"/>
      <c r="O5766" s="24"/>
      <c r="P5766" s="208">
        <v>0.22</v>
      </c>
      <c r="Q5766" s="208">
        <v>0.48299999999999998</v>
      </c>
      <c r="R5766" s="208">
        <v>0.61199999999999999</v>
      </c>
      <c r="S5766" s="208">
        <v>0.371</v>
      </c>
      <c r="T5766" s="208">
        <v>1.073</v>
      </c>
      <c r="U5766" s="208">
        <v>0.379</v>
      </c>
      <c r="V5766" s="208">
        <v>0.158</v>
      </c>
      <c r="W5766" s="208">
        <v>3.5999999999999997E-2</v>
      </c>
      <c r="X5766" s="24"/>
      <c r="Y5766" s="24"/>
      <c r="Z5766" s="24"/>
      <c r="AA5766" s="208">
        <v>3.1E-2</v>
      </c>
      <c r="AB5766" s="208">
        <v>0.22800000000000001</v>
      </c>
      <c r="AC5766" s="208">
        <v>0.52200000000000002</v>
      </c>
      <c r="AD5766" s="208">
        <v>0.73799999999999999</v>
      </c>
      <c r="AE5766" s="208">
        <v>0.746</v>
      </c>
      <c r="AF5766" s="208">
        <v>0.53400000000000003</v>
      </c>
      <c r="AG5766" s="208">
        <v>0.317</v>
      </c>
      <c r="AH5766" s="208">
        <v>0.158</v>
      </c>
      <c r="AI5766" s="208">
        <v>7.0000000000000007E-2</v>
      </c>
      <c r="AJ5766" s="24"/>
      <c r="AK5766" s="24"/>
      <c r="AL5766" s="24"/>
      <c r="AM5766" s="208">
        <v>2.5999999999999999E-2</v>
      </c>
      <c r="AN5766" s="208">
        <v>0.246</v>
      </c>
      <c r="AO5766" s="208">
        <v>0.54</v>
      </c>
      <c r="AP5766" s="208">
        <v>0.66500000000000004</v>
      </c>
      <c r="AQ5766" s="208">
        <v>0.75700000000000001</v>
      </c>
      <c r="AR5766" s="208">
        <v>0.58799999999999997</v>
      </c>
      <c r="AS5766" s="208">
        <v>0.45900000000000002</v>
      </c>
      <c r="AT5766" s="208">
        <v>0.21199999999999999</v>
      </c>
      <c r="AU5766" s="24"/>
      <c r="AV5766" s="208">
        <v>4.1000000000000002E-2</v>
      </c>
      <c r="AW5766" s="24"/>
      <c r="AX5766" s="24"/>
      <c r="AY5766" s="208">
        <v>6.5000000000000002E-2</v>
      </c>
      <c r="AZ5766" s="208">
        <v>0.14899999999999999</v>
      </c>
      <c r="BA5766" s="208">
        <v>0.505</v>
      </c>
      <c r="BB5766" s="21">
        <f t="shared" si="571"/>
        <v>1.073</v>
      </c>
      <c r="BC5766" s="21"/>
      <c r="BD5766" s="22">
        <f t="shared" si="569"/>
        <v>1.4422043010752688</v>
      </c>
      <c r="BE5766" s="21"/>
      <c r="BG5766" s="10"/>
      <c r="BH5766" s="21">
        <f t="shared" si="570"/>
        <v>0</v>
      </c>
      <c r="BI5766" s="22">
        <f t="shared" si="570"/>
        <v>1.073E-3</v>
      </c>
      <c r="BJ5766" s="21"/>
      <c r="BK5766" s="21">
        <v>0</v>
      </c>
      <c r="BL5766" s="22">
        <v>3.2189999999999996E-3</v>
      </c>
      <c r="BM5766" s="21"/>
      <c r="BN5766" s="21">
        <f t="shared" si="568"/>
        <v>0</v>
      </c>
      <c r="BO5766" s="22">
        <f t="shared" si="568"/>
        <v>1.2875999999999999E-2</v>
      </c>
      <c r="BP5766" s="21">
        <f t="shared" si="568"/>
        <v>0</v>
      </c>
    </row>
    <row r="5767" spans="1:68" ht="11.1" hidden="1" customHeight="1" outlineLevel="1" collapsed="1" x14ac:dyDescent="0.2">
      <c r="A5767" s="10"/>
      <c r="B5767" s="18"/>
      <c r="C5767" s="18"/>
      <c r="D5767" s="18"/>
      <c r="E5767" s="19" t="s">
        <v>5068</v>
      </c>
      <c r="F5767" s="20"/>
      <c r="G5767" s="20"/>
      <c r="H5767" s="20"/>
      <c r="I5767" s="20"/>
      <c r="J5767" s="20"/>
      <c r="K5767" s="20"/>
      <c r="L5767" s="20"/>
      <c r="M5767" s="20"/>
      <c r="N5767" s="20"/>
      <c r="O5767" s="20"/>
      <c r="P5767" s="20"/>
      <c r="Q5767" s="20"/>
      <c r="R5767" s="20"/>
      <c r="S5767" s="20"/>
      <c r="T5767" s="20"/>
      <c r="U5767" s="20"/>
      <c r="V5767" s="20"/>
      <c r="W5767" s="20"/>
      <c r="X5767" s="20"/>
      <c r="Y5767" s="20"/>
      <c r="Z5767" s="20"/>
      <c r="AA5767" s="20"/>
      <c r="AB5767" s="20"/>
      <c r="AC5767" s="20"/>
      <c r="AD5767" s="20"/>
      <c r="AE5767" s="20"/>
      <c r="AF5767" s="20"/>
      <c r="AG5767" s="20"/>
      <c r="AH5767" s="20"/>
      <c r="AI5767" s="20"/>
      <c r="AJ5767" s="20"/>
      <c r="AK5767" s="20"/>
      <c r="AL5767" s="20"/>
      <c r="AM5767" s="20"/>
      <c r="AN5767" s="20"/>
      <c r="AO5767" s="209">
        <v>4.5410000000000004</v>
      </c>
      <c r="AP5767" s="209">
        <v>1.7450000000000001</v>
      </c>
      <c r="AQ5767" s="209">
        <v>6.8250000000000002</v>
      </c>
      <c r="AR5767" s="209">
        <v>3.7389999999999999</v>
      </c>
      <c r="AS5767" s="209">
        <v>3.032</v>
      </c>
      <c r="AT5767" s="209">
        <v>3.0110000000000001</v>
      </c>
      <c r="AU5767" s="209">
        <v>2.9239999999999999</v>
      </c>
      <c r="AV5767" s="209">
        <v>4.6079999999999997</v>
      </c>
      <c r="AW5767" s="209">
        <v>2.806</v>
      </c>
      <c r="AX5767" s="209">
        <v>2.9409999999999998</v>
      </c>
      <c r="AY5767" s="20"/>
      <c r="AZ5767" s="20"/>
      <c r="BA5767" s="20"/>
      <c r="BB5767" s="21">
        <f t="shared" si="571"/>
        <v>6.8250000000000002</v>
      </c>
      <c r="BC5767" s="21">
        <f>BF5767</f>
        <v>55.17</v>
      </c>
      <c r="BD5767" s="22">
        <f t="shared" si="569"/>
        <v>9.1733870967741922</v>
      </c>
      <c r="BE5767" s="21">
        <f>BC5767-BD5767</f>
        <v>45.99661290322581</v>
      </c>
      <c r="BF5767" s="2">
        <v>55.17</v>
      </c>
      <c r="BG5767" s="10"/>
      <c r="BH5767" s="21">
        <f t="shared" si="570"/>
        <v>4.1046479999999996E-2</v>
      </c>
      <c r="BI5767" s="22">
        <f t="shared" si="570"/>
        <v>6.8249999999999995E-3</v>
      </c>
      <c r="BJ5767" s="21">
        <f>BH5767-BI5767</f>
        <v>3.4221479999999999E-2</v>
      </c>
      <c r="BK5767" s="21">
        <v>0.12313943999999999</v>
      </c>
      <c r="BL5767" s="22">
        <v>2.0475E-2</v>
      </c>
      <c r="BM5767" s="21">
        <v>0.10266444</v>
      </c>
      <c r="BN5767" s="21">
        <f t="shared" si="568"/>
        <v>0.49255775999999996</v>
      </c>
      <c r="BO5767" s="22">
        <f t="shared" si="568"/>
        <v>8.1900000000000001E-2</v>
      </c>
      <c r="BP5767" s="21">
        <f t="shared" si="568"/>
        <v>0.41065775999999998</v>
      </c>
    </row>
    <row r="5768" spans="1:68" ht="11.1" hidden="1" customHeight="1" outlineLevel="2" x14ac:dyDescent="0.2">
      <c r="A5768" s="10"/>
      <c r="B5768" s="18"/>
      <c r="C5768" s="18"/>
      <c r="D5768" s="18"/>
      <c r="E5768" s="23"/>
      <c r="F5768" s="24"/>
      <c r="G5768" s="24"/>
      <c r="H5768" s="24"/>
      <c r="I5768" s="24"/>
      <c r="J5768" s="24"/>
      <c r="K5768" s="24"/>
      <c r="L5768" s="24"/>
      <c r="M5768" s="24"/>
      <c r="N5768" s="24"/>
      <c r="O5768" s="24"/>
      <c r="P5768" s="24"/>
      <c r="Q5768" s="24"/>
      <c r="R5768" s="24"/>
      <c r="S5768" s="24"/>
      <c r="T5768" s="24"/>
      <c r="U5768" s="24"/>
      <c r="V5768" s="24"/>
      <c r="W5768" s="24"/>
      <c r="X5768" s="24"/>
      <c r="Y5768" s="24"/>
      <c r="Z5768" s="24"/>
      <c r="AA5768" s="24"/>
      <c r="AB5768" s="24"/>
      <c r="AC5768" s="24"/>
      <c r="AD5768" s="24"/>
      <c r="AE5768" s="24"/>
      <c r="AF5768" s="24"/>
      <c r="AG5768" s="24"/>
      <c r="AH5768" s="24"/>
      <c r="AI5768" s="24"/>
      <c r="AJ5768" s="24"/>
      <c r="AK5768" s="24"/>
      <c r="AL5768" s="24"/>
      <c r="AM5768" s="24"/>
      <c r="AN5768" s="24"/>
      <c r="AO5768" s="208">
        <v>4.5410000000000004</v>
      </c>
      <c r="AP5768" s="208">
        <v>1.7450000000000001</v>
      </c>
      <c r="AQ5768" s="208">
        <v>6.8250000000000002</v>
      </c>
      <c r="AR5768" s="208">
        <v>3.7389999999999999</v>
      </c>
      <c r="AS5768" s="208">
        <v>3.032</v>
      </c>
      <c r="AT5768" s="208">
        <v>3.0110000000000001</v>
      </c>
      <c r="AU5768" s="208">
        <v>2.9239999999999999</v>
      </c>
      <c r="AV5768" s="208">
        <v>4.6079999999999997</v>
      </c>
      <c r="AW5768" s="208">
        <v>2.806</v>
      </c>
      <c r="AX5768" s="208">
        <v>2.9409999999999998</v>
      </c>
      <c r="AY5768" s="24"/>
      <c r="AZ5768" s="24"/>
      <c r="BA5768" s="24"/>
      <c r="BB5768" s="21">
        <f t="shared" si="571"/>
        <v>6.8250000000000002</v>
      </c>
      <c r="BC5768" s="21"/>
      <c r="BD5768" s="22">
        <f t="shared" si="569"/>
        <v>9.1733870967741922</v>
      </c>
      <c r="BE5768" s="21"/>
      <c r="BG5768" s="10"/>
      <c r="BH5768" s="21">
        <f t="shared" si="570"/>
        <v>0</v>
      </c>
      <c r="BI5768" s="22">
        <f t="shared" si="570"/>
        <v>6.8249999999999995E-3</v>
      </c>
      <c r="BJ5768" s="21"/>
      <c r="BK5768" s="21">
        <v>0</v>
      </c>
      <c r="BL5768" s="22">
        <v>2.0475E-2</v>
      </c>
      <c r="BM5768" s="21"/>
      <c r="BN5768" s="21">
        <f t="shared" si="568"/>
        <v>0</v>
      </c>
      <c r="BO5768" s="22">
        <f t="shared" si="568"/>
        <v>8.1900000000000001E-2</v>
      </c>
      <c r="BP5768" s="21">
        <f t="shared" si="568"/>
        <v>0</v>
      </c>
    </row>
    <row r="5769" spans="1:68" ht="11.1" hidden="1" customHeight="1" outlineLevel="1" collapsed="1" x14ac:dyDescent="0.2">
      <c r="A5769" s="10"/>
      <c r="B5769" s="18"/>
      <c r="C5769" s="18"/>
      <c r="D5769" s="18"/>
      <c r="E5769" s="19" t="s">
        <v>5069</v>
      </c>
      <c r="F5769" s="209">
        <v>6.0940000000000003</v>
      </c>
      <c r="G5769" s="209">
        <v>5</v>
      </c>
      <c r="H5769" s="20"/>
      <c r="I5769" s="240">
        <v>4</v>
      </c>
      <c r="J5769" s="240"/>
      <c r="K5769" s="20"/>
      <c r="L5769" s="20"/>
      <c r="M5769" s="20"/>
      <c r="N5769" s="20"/>
      <c r="O5769" s="20"/>
      <c r="P5769" s="209">
        <v>4.851</v>
      </c>
      <c r="Q5769" s="20"/>
      <c r="R5769" s="20"/>
      <c r="S5769" s="209">
        <v>12.613</v>
      </c>
      <c r="T5769" s="209">
        <v>3.0129999999999999</v>
      </c>
      <c r="U5769" s="209">
        <v>3.7250000000000001</v>
      </c>
      <c r="V5769" s="209">
        <v>3</v>
      </c>
      <c r="W5769" s="20"/>
      <c r="X5769" s="20"/>
      <c r="Y5769" s="20"/>
      <c r="Z5769" s="20"/>
      <c r="AA5769" s="20"/>
      <c r="AB5769" s="209">
        <v>2.464</v>
      </c>
      <c r="AC5769" s="209">
        <v>2.9780000000000002</v>
      </c>
      <c r="AD5769" s="209">
        <v>4.2640000000000002</v>
      </c>
      <c r="AE5769" s="209">
        <v>6.4249999999999998</v>
      </c>
      <c r="AF5769" s="209">
        <v>3.798</v>
      </c>
      <c r="AG5769" s="209">
        <v>3.6509999999999998</v>
      </c>
      <c r="AH5769" s="209">
        <v>1.5529999999999999</v>
      </c>
      <c r="AI5769" s="20"/>
      <c r="AJ5769" s="20"/>
      <c r="AK5769" s="20"/>
      <c r="AL5769" s="20"/>
      <c r="AM5769" s="20"/>
      <c r="AN5769" s="209">
        <v>2.6629999999999998</v>
      </c>
      <c r="AO5769" s="209">
        <v>4.8719999999999999</v>
      </c>
      <c r="AP5769" s="209">
        <v>5.3159999999999998</v>
      </c>
      <c r="AQ5769" s="209">
        <v>5.9130000000000003</v>
      </c>
      <c r="AR5769" s="209">
        <v>5.0759999999999996</v>
      </c>
      <c r="AS5769" s="209">
        <v>4.1580000000000004</v>
      </c>
      <c r="AT5769" s="209">
        <v>1.0840000000000001</v>
      </c>
      <c r="AU5769" s="20"/>
      <c r="AV5769" s="20"/>
      <c r="AW5769" s="20"/>
      <c r="AX5769" s="20"/>
      <c r="AY5769" s="20"/>
      <c r="AZ5769" s="209">
        <v>1.8779999999999999</v>
      </c>
      <c r="BA5769" s="209">
        <v>4.7779999999999996</v>
      </c>
      <c r="BB5769" s="21">
        <f t="shared" si="571"/>
        <v>12.613</v>
      </c>
      <c r="BC5769" s="21">
        <f>BD5769</f>
        <v>16.952956989247312</v>
      </c>
      <c r="BD5769" s="22">
        <f t="shared" si="569"/>
        <v>16.952956989247312</v>
      </c>
      <c r="BE5769" s="21">
        <f>BC5769-BD5769</f>
        <v>0</v>
      </c>
      <c r="BF5769" s="2">
        <v>11.2</v>
      </c>
      <c r="BG5769" s="10">
        <v>6</v>
      </c>
      <c r="BH5769" s="21">
        <f t="shared" si="570"/>
        <v>1.2612999999999999E-2</v>
      </c>
      <c r="BI5769" s="22">
        <f t="shared" si="570"/>
        <v>1.2612999999999999E-2</v>
      </c>
      <c r="BJ5769" s="21">
        <f>BH5769-BI5769</f>
        <v>0</v>
      </c>
      <c r="BK5769" s="21">
        <v>3.7838999999999998E-2</v>
      </c>
      <c r="BL5769" s="22">
        <v>3.7838999999999998E-2</v>
      </c>
      <c r="BM5769" s="21">
        <v>0</v>
      </c>
      <c r="BN5769" s="21">
        <f t="shared" si="568"/>
        <v>0.15135599999999999</v>
      </c>
      <c r="BO5769" s="22">
        <f t="shared" si="568"/>
        <v>0.15135599999999999</v>
      </c>
      <c r="BP5769" s="21">
        <f t="shared" si="568"/>
        <v>0</v>
      </c>
    </row>
    <row r="5770" spans="1:68" ht="11.1" hidden="1" customHeight="1" outlineLevel="2" x14ac:dyDescent="0.2">
      <c r="A5770" s="10"/>
      <c r="B5770" s="18"/>
      <c r="C5770" s="18"/>
      <c r="D5770" s="18"/>
      <c r="E5770" s="23" t="s">
        <v>5070</v>
      </c>
      <c r="F5770" s="208">
        <v>6.0940000000000003</v>
      </c>
      <c r="G5770" s="208">
        <v>5</v>
      </c>
      <c r="H5770" s="24"/>
      <c r="I5770" s="239">
        <v>4</v>
      </c>
      <c r="J5770" s="239"/>
      <c r="K5770" s="24"/>
      <c r="L5770" s="24"/>
      <c r="M5770" s="24"/>
      <c r="N5770" s="24"/>
      <c r="O5770" s="24"/>
      <c r="P5770" s="208">
        <v>4.851</v>
      </c>
      <c r="Q5770" s="24"/>
      <c r="R5770" s="24"/>
      <c r="S5770" s="208">
        <v>12.613</v>
      </c>
      <c r="T5770" s="208">
        <v>3.0129999999999999</v>
      </c>
      <c r="U5770" s="208">
        <v>3.7250000000000001</v>
      </c>
      <c r="V5770" s="208">
        <v>3</v>
      </c>
      <c r="W5770" s="24"/>
      <c r="X5770" s="24"/>
      <c r="Y5770" s="24"/>
      <c r="Z5770" s="24"/>
      <c r="AA5770" s="24"/>
      <c r="AB5770" s="208">
        <v>2.464</v>
      </c>
      <c r="AC5770" s="208">
        <v>2.9780000000000002</v>
      </c>
      <c r="AD5770" s="208">
        <v>4.2640000000000002</v>
      </c>
      <c r="AE5770" s="208">
        <v>6.4249999999999998</v>
      </c>
      <c r="AF5770" s="208">
        <v>3.798</v>
      </c>
      <c r="AG5770" s="208">
        <v>3.6509999999999998</v>
      </c>
      <c r="AH5770" s="208">
        <v>1.5529999999999999</v>
      </c>
      <c r="AI5770" s="24"/>
      <c r="AJ5770" s="24"/>
      <c r="AK5770" s="24"/>
      <c r="AL5770" s="24"/>
      <c r="AM5770" s="24"/>
      <c r="AN5770" s="208">
        <v>2.6629999999999998</v>
      </c>
      <c r="AO5770" s="208">
        <v>4.8719999999999999</v>
      </c>
      <c r="AP5770" s="208">
        <v>5.3159999999999998</v>
      </c>
      <c r="AQ5770" s="208">
        <v>5.9130000000000003</v>
      </c>
      <c r="AR5770" s="208">
        <v>5.0759999999999996</v>
      </c>
      <c r="AS5770" s="208">
        <v>4.1580000000000004</v>
      </c>
      <c r="AT5770" s="208">
        <v>1.0840000000000001</v>
      </c>
      <c r="AU5770" s="24"/>
      <c r="AV5770" s="24"/>
      <c r="AW5770" s="24"/>
      <c r="AX5770" s="24"/>
      <c r="AY5770" s="24"/>
      <c r="AZ5770" s="208">
        <v>1.8779999999999999</v>
      </c>
      <c r="BA5770" s="208">
        <v>4.7779999999999996</v>
      </c>
      <c r="BB5770" s="21">
        <f t="shared" si="571"/>
        <v>12.613</v>
      </c>
      <c r="BC5770" s="21"/>
      <c r="BD5770" s="22">
        <f t="shared" si="569"/>
        <v>16.952956989247312</v>
      </c>
      <c r="BE5770" s="21"/>
      <c r="BG5770" s="10"/>
      <c r="BH5770" s="21">
        <f t="shared" si="570"/>
        <v>0</v>
      </c>
      <c r="BI5770" s="22">
        <f t="shared" si="570"/>
        <v>1.2612999999999999E-2</v>
      </c>
      <c r="BJ5770" s="21"/>
      <c r="BK5770" s="21">
        <v>0</v>
      </c>
      <c r="BL5770" s="22">
        <v>3.7838999999999998E-2</v>
      </c>
      <c r="BM5770" s="21"/>
      <c r="BN5770" s="21">
        <f t="shared" si="568"/>
        <v>0</v>
      </c>
      <c r="BO5770" s="22">
        <f t="shared" si="568"/>
        <v>0.15135599999999999</v>
      </c>
      <c r="BP5770" s="21">
        <f t="shared" si="568"/>
        <v>0</v>
      </c>
    </row>
    <row r="5771" spans="1:68" ht="11.1" hidden="1" customHeight="1" outlineLevel="1" collapsed="1" x14ac:dyDescent="0.2">
      <c r="A5771" s="10"/>
      <c r="B5771" s="18"/>
      <c r="C5771" s="18"/>
      <c r="D5771" s="18"/>
      <c r="E5771" s="19" t="s">
        <v>5071</v>
      </c>
      <c r="F5771" s="209">
        <v>1.74</v>
      </c>
      <c r="G5771" s="209">
        <v>2.653</v>
      </c>
      <c r="H5771" s="209">
        <v>0.66700000000000004</v>
      </c>
      <c r="I5771" s="240">
        <v>0.71399999999999997</v>
      </c>
      <c r="J5771" s="240"/>
      <c r="K5771" s="209">
        <v>1.1259999999999999</v>
      </c>
      <c r="L5771" s="209">
        <v>2.1259999999999999</v>
      </c>
      <c r="M5771" s="209">
        <v>1.758</v>
      </c>
      <c r="N5771" s="209">
        <v>12.259</v>
      </c>
      <c r="O5771" s="209">
        <v>3.6509999999999998</v>
      </c>
      <c r="P5771" s="209">
        <v>1.7150000000000001</v>
      </c>
      <c r="Q5771" s="209">
        <v>5.7439999999999998</v>
      </c>
      <c r="R5771" s="209">
        <v>1.8540000000000001</v>
      </c>
      <c r="S5771" s="209">
        <v>7.2759999999999998</v>
      </c>
      <c r="T5771" s="209">
        <v>7.64</v>
      </c>
      <c r="U5771" s="209">
        <v>1.6919999999999999</v>
      </c>
      <c r="V5771" s="209">
        <v>6.452</v>
      </c>
      <c r="W5771" s="209">
        <v>2.7149999999999999</v>
      </c>
      <c r="X5771" s="209">
        <v>1.788</v>
      </c>
      <c r="Y5771" s="209">
        <v>1.698</v>
      </c>
      <c r="Z5771" s="209">
        <v>1.8440000000000001</v>
      </c>
      <c r="AA5771" s="209">
        <v>2.3260000000000001</v>
      </c>
      <c r="AB5771" s="209">
        <v>10.451000000000001</v>
      </c>
      <c r="AC5771" s="209">
        <v>6.6479999999999997</v>
      </c>
      <c r="AD5771" s="209">
        <v>3.4350000000000001</v>
      </c>
      <c r="AE5771" s="209">
        <v>3.7170000000000001</v>
      </c>
      <c r="AF5771" s="209">
        <v>3.996</v>
      </c>
      <c r="AG5771" s="209">
        <v>4.0979999999999999</v>
      </c>
      <c r="AH5771" s="209">
        <v>4.8</v>
      </c>
      <c r="AI5771" s="209">
        <v>5.3979999999999997</v>
      </c>
      <c r="AJ5771" s="209">
        <v>6.4880000000000004</v>
      </c>
      <c r="AK5771" s="209">
        <v>2.9089999999999998</v>
      </c>
      <c r="AL5771" s="209">
        <v>6.6040000000000001</v>
      </c>
      <c r="AM5771" s="209">
        <v>3.4830000000000001</v>
      </c>
      <c r="AN5771" s="209">
        <v>3.016</v>
      </c>
      <c r="AO5771" s="209">
        <v>4.3259999999999996</v>
      </c>
      <c r="AP5771" s="209">
        <v>6.8230000000000004</v>
      </c>
      <c r="AQ5771" s="209">
        <v>2.883</v>
      </c>
      <c r="AR5771" s="209">
        <v>7.2069999999999999</v>
      </c>
      <c r="AS5771" s="209">
        <v>4.05</v>
      </c>
      <c r="AT5771" s="209">
        <v>6.7110000000000003</v>
      </c>
      <c r="AU5771" s="209">
        <v>3.1560000000000001</v>
      </c>
      <c r="AV5771" s="209">
        <v>2.641</v>
      </c>
      <c r="AW5771" s="209">
        <v>2.508</v>
      </c>
      <c r="AX5771" s="209">
        <v>2.5339999999999998</v>
      </c>
      <c r="AY5771" s="209">
        <v>2.8740000000000001</v>
      </c>
      <c r="AZ5771" s="209">
        <v>1.64</v>
      </c>
      <c r="BA5771" s="209">
        <v>1.974</v>
      </c>
      <c r="BB5771" s="21">
        <f t="shared" si="571"/>
        <v>12.259</v>
      </c>
      <c r="BC5771" s="21">
        <f>BF5771</f>
        <v>101.52</v>
      </c>
      <c r="BD5771" s="22">
        <f t="shared" si="569"/>
        <v>16.477150537634408</v>
      </c>
      <c r="BE5771" s="21">
        <f>BC5771-BD5771</f>
        <v>85.042849462365581</v>
      </c>
      <c r="BF5771" s="2">
        <v>101.52</v>
      </c>
      <c r="BG5771" s="10"/>
      <c r="BH5771" s="21">
        <f t="shared" si="570"/>
        <v>7.5530880000000009E-2</v>
      </c>
      <c r="BI5771" s="22">
        <f t="shared" si="570"/>
        <v>1.2259000000000001E-2</v>
      </c>
      <c r="BJ5771" s="21">
        <f>BH5771-BI5771</f>
        <v>6.3271880000000003E-2</v>
      </c>
      <c r="BK5771" s="21">
        <v>0.22659264000000001</v>
      </c>
      <c r="BL5771" s="22">
        <v>3.6777000000000004E-2</v>
      </c>
      <c r="BM5771" s="21">
        <v>0.18981564000000001</v>
      </c>
      <c r="BN5771" s="21">
        <f t="shared" si="568"/>
        <v>0.90637056000000005</v>
      </c>
      <c r="BO5771" s="22">
        <f t="shared" si="568"/>
        <v>0.14710800000000002</v>
      </c>
      <c r="BP5771" s="21">
        <f t="shared" si="568"/>
        <v>0.75926256000000003</v>
      </c>
    </row>
    <row r="5772" spans="1:68" ht="11.1" hidden="1" customHeight="1" outlineLevel="2" x14ac:dyDescent="0.2">
      <c r="A5772" s="10"/>
      <c r="B5772" s="18"/>
      <c r="C5772" s="18"/>
      <c r="D5772" s="18"/>
      <c r="E5772" s="23"/>
      <c r="F5772" s="208">
        <v>1.74</v>
      </c>
      <c r="G5772" s="208">
        <v>2.653</v>
      </c>
      <c r="H5772" s="208">
        <v>0.66700000000000004</v>
      </c>
      <c r="I5772" s="239">
        <v>0.71399999999999997</v>
      </c>
      <c r="J5772" s="239"/>
      <c r="K5772" s="208">
        <v>1.1259999999999999</v>
      </c>
      <c r="L5772" s="208">
        <v>2.1259999999999999</v>
      </c>
      <c r="M5772" s="208">
        <v>1.758</v>
      </c>
      <c r="N5772" s="208">
        <v>12.259</v>
      </c>
      <c r="O5772" s="208">
        <v>3.6509999999999998</v>
      </c>
      <c r="P5772" s="208">
        <v>1.7150000000000001</v>
      </c>
      <c r="Q5772" s="208">
        <v>5.7439999999999998</v>
      </c>
      <c r="R5772" s="208">
        <v>1.8540000000000001</v>
      </c>
      <c r="S5772" s="208">
        <v>7.2759999999999998</v>
      </c>
      <c r="T5772" s="208">
        <v>7.64</v>
      </c>
      <c r="U5772" s="208">
        <v>1.6919999999999999</v>
      </c>
      <c r="V5772" s="208">
        <v>6.452</v>
      </c>
      <c r="W5772" s="208">
        <v>2.7149999999999999</v>
      </c>
      <c r="X5772" s="208">
        <v>1.788</v>
      </c>
      <c r="Y5772" s="208">
        <v>1.698</v>
      </c>
      <c r="Z5772" s="208">
        <v>1.8440000000000001</v>
      </c>
      <c r="AA5772" s="208">
        <v>2.3260000000000001</v>
      </c>
      <c r="AB5772" s="208">
        <v>10.451000000000001</v>
      </c>
      <c r="AC5772" s="208">
        <v>6.6479999999999997</v>
      </c>
      <c r="AD5772" s="208">
        <v>3.4350000000000001</v>
      </c>
      <c r="AE5772" s="208">
        <v>3.7170000000000001</v>
      </c>
      <c r="AF5772" s="208">
        <v>3.996</v>
      </c>
      <c r="AG5772" s="208">
        <v>4.0979999999999999</v>
      </c>
      <c r="AH5772" s="208">
        <v>4.8</v>
      </c>
      <c r="AI5772" s="208">
        <v>5.3979999999999997</v>
      </c>
      <c r="AJ5772" s="208">
        <v>6.4880000000000004</v>
      </c>
      <c r="AK5772" s="208">
        <v>2.9089999999999998</v>
      </c>
      <c r="AL5772" s="208">
        <v>6.6040000000000001</v>
      </c>
      <c r="AM5772" s="208">
        <v>3.4830000000000001</v>
      </c>
      <c r="AN5772" s="208">
        <v>3.016</v>
      </c>
      <c r="AO5772" s="208">
        <v>4.3259999999999996</v>
      </c>
      <c r="AP5772" s="208">
        <v>6.8230000000000004</v>
      </c>
      <c r="AQ5772" s="208">
        <v>2.883</v>
      </c>
      <c r="AR5772" s="208">
        <v>7.2069999999999999</v>
      </c>
      <c r="AS5772" s="208">
        <v>4.05</v>
      </c>
      <c r="AT5772" s="208">
        <v>6.7110000000000003</v>
      </c>
      <c r="AU5772" s="208">
        <v>3.1560000000000001</v>
      </c>
      <c r="AV5772" s="208">
        <v>2.641</v>
      </c>
      <c r="AW5772" s="208">
        <v>2.508</v>
      </c>
      <c r="AX5772" s="208">
        <v>2.5339999999999998</v>
      </c>
      <c r="AY5772" s="208">
        <v>2.8740000000000001</v>
      </c>
      <c r="AZ5772" s="208">
        <v>1.64</v>
      </c>
      <c r="BA5772" s="208">
        <v>1.974</v>
      </c>
      <c r="BB5772" s="21">
        <f t="shared" si="571"/>
        <v>12.259</v>
      </c>
      <c r="BC5772" s="21"/>
      <c r="BD5772" s="22">
        <f t="shared" si="569"/>
        <v>16.477150537634408</v>
      </c>
      <c r="BE5772" s="21"/>
      <c r="BG5772" s="10"/>
      <c r="BH5772" s="21">
        <f t="shared" si="570"/>
        <v>0</v>
      </c>
      <c r="BI5772" s="22">
        <f t="shared" si="570"/>
        <v>1.2259000000000001E-2</v>
      </c>
      <c r="BJ5772" s="21"/>
      <c r="BK5772" s="21">
        <v>0</v>
      </c>
      <c r="BL5772" s="22">
        <v>3.6777000000000004E-2</v>
      </c>
      <c r="BM5772" s="21"/>
      <c r="BN5772" s="21">
        <f t="shared" si="568"/>
        <v>0</v>
      </c>
      <c r="BO5772" s="22">
        <f t="shared" si="568"/>
        <v>0.14710800000000002</v>
      </c>
      <c r="BP5772" s="21">
        <f t="shared" si="568"/>
        <v>0</v>
      </c>
    </row>
    <row r="5773" spans="1:68" ht="11.1" hidden="1" customHeight="1" outlineLevel="1" collapsed="1" x14ac:dyDescent="0.2">
      <c r="A5773" s="10"/>
      <c r="B5773" s="18"/>
      <c r="C5773" s="18"/>
      <c r="D5773" s="18"/>
      <c r="E5773" s="19" t="s">
        <v>5072</v>
      </c>
      <c r="F5773" s="209">
        <v>2.29</v>
      </c>
      <c r="G5773" s="209">
        <v>1.347</v>
      </c>
      <c r="H5773" s="209">
        <v>1.347</v>
      </c>
      <c r="I5773" s="240">
        <v>1.347</v>
      </c>
      <c r="J5773" s="240"/>
      <c r="K5773" s="209">
        <v>1.347</v>
      </c>
      <c r="L5773" s="209">
        <v>1.347</v>
      </c>
      <c r="M5773" s="209">
        <v>1.347</v>
      </c>
      <c r="N5773" s="209">
        <v>1.347</v>
      </c>
      <c r="O5773" s="209">
        <v>1.347</v>
      </c>
      <c r="P5773" s="209">
        <v>1.2070000000000001</v>
      </c>
      <c r="Q5773" s="209">
        <v>2.7090000000000001</v>
      </c>
      <c r="R5773" s="209">
        <v>1.6259999999999999</v>
      </c>
      <c r="S5773" s="209">
        <v>1.4670000000000001</v>
      </c>
      <c r="T5773" s="209">
        <v>0.16</v>
      </c>
      <c r="U5773" s="209">
        <v>3.2610000000000001</v>
      </c>
      <c r="V5773" s="209">
        <v>7.2999999999999995E-2</v>
      </c>
      <c r="W5773" s="209">
        <v>0.09</v>
      </c>
      <c r="X5773" s="209">
        <v>5.7000000000000002E-2</v>
      </c>
      <c r="Y5773" s="209">
        <v>6.3E-2</v>
      </c>
      <c r="Z5773" s="209">
        <v>4.5999999999999999E-2</v>
      </c>
      <c r="AA5773" s="209">
        <v>0.23200000000000001</v>
      </c>
      <c r="AB5773" s="209">
        <v>3.7999999999999999E-2</v>
      </c>
      <c r="AC5773" s="209">
        <v>3.7999999999999999E-2</v>
      </c>
      <c r="AD5773" s="209">
        <v>3.7999999999999999E-2</v>
      </c>
      <c r="AE5773" s="209">
        <v>0.33800000000000002</v>
      </c>
      <c r="AF5773" s="20"/>
      <c r="AG5773" s="20"/>
      <c r="AH5773" s="209">
        <v>0.93400000000000005</v>
      </c>
      <c r="AI5773" s="209">
        <v>8.3000000000000004E-2</v>
      </c>
      <c r="AJ5773" s="209">
        <v>0.46100000000000002</v>
      </c>
      <c r="AK5773" s="209">
        <v>0.58299999999999996</v>
      </c>
      <c r="AL5773" s="209">
        <v>0.35199999999999998</v>
      </c>
      <c r="AM5773" s="209">
        <v>0.13</v>
      </c>
      <c r="AN5773" s="209">
        <v>6.9000000000000006E-2</v>
      </c>
      <c r="AO5773" s="209">
        <v>0.124</v>
      </c>
      <c r="AP5773" s="209">
        <v>0.14299999999999999</v>
      </c>
      <c r="AQ5773" s="209">
        <v>0.21199999999999999</v>
      </c>
      <c r="AR5773" s="209">
        <v>0.60699999999999998</v>
      </c>
      <c r="AS5773" s="209">
        <v>0.182</v>
      </c>
      <c r="AT5773" s="209">
        <v>0.249</v>
      </c>
      <c r="AU5773" s="209">
        <v>8.5999999999999993E-2</v>
      </c>
      <c r="AV5773" s="209">
        <v>1.1579999999999999</v>
      </c>
      <c r="AW5773" s="209">
        <v>4.8000000000000001E-2</v>
      </c>
      <c r="AX5773" s="209">
        <v>0.10199999999999999</v>
      </c>
      <c r="AY5773" s="209">
        <v>0.36199999999999999</v>
      </c>
      <c r="AZ5773" s="209">
        <v>6.2E-2</v>
      </c>
      <c r="BA5773" s="209">
        <v>0.11600000000000001</v>
      </c>
      <c r="BB5773" s="21">
        <f t="shared" si="571"/>
        <v>3.2610000000000001</v>
      </c>
      <c r="BC5773" s="21">
        <f>BF5773</f>
        <v>33.6</v>
      </c>
      <c r="BD5773" s="22">
        <f t="shared" si="569"/>
        <v>4.3830645161290329</v>
      </c>
      <c r="BE5773" s="21">
        <f>BC5773-BD5773</f>
        <v>29.216935483870969</v>
      </c>
      <c r="BF5773" s="2">
        <v>33.6</v>
      </c>
      <c r="BG5773" s="10"/>
      <c r="BH5773" s="21">
        <f t="shared" si="570"/>
        <v>2.49984E-2</v>
      </c>
      <c r="BI5773" s="22">
        <f t="shared" si="570"/>
        <v>3.2610000000000009E-3</v>
      </c>
      <c r="BJ5773" s="21">
        <f>BH5773-BI5773</f>
        <v>2.17374E-2</v>
      </c>
      <c r="BK5773" s="21">
        <v>7.4995199999999998E-2</v>
      </c>
      <c r="BL5773" s="22">
        <v>9.7830000000000035E-3</v>
      </c>
      <c r="BM5773" s="21">
        <v>6.5212199999999998E-2</v>
      </c>
      <c r="BN5773" s="21">
        <f t="shared" si="568"/>
        <v>0.29998079999999999</v>
      </c>
      <c r="BO5773" s="22">
        <f t="shared" si="568"/>
        <v>3.9132000000000014E-2</v>
      </c>
      <c r="BP5773" s="21">
        <f t="shared" si="568"/>
        <v>0.26084879999999999</v>
      </c>
    </row>
    <row r="5774" spans="1:68" ht="11.1" hidden="1" customHeight="1" outlineLevel="2" x14ac:dyDescent="0.2">
      <c r="A5774" s="10"/>
      <c r="B5774" s="18"/>
      <c r="C5774" s="18"/>
      <c r="D5774" s="18"/>
      <c r="E5774" s="23"/>
      <c r="F5774" s="208">
        <v>2.29</v>
      </c>
      <c r="G5774" s="208">
        <v>1.347</v>
      </c>
      <c r="H5774" s="208">
        <v>1.347</v>
      </c>
      <c r="I5774" s="239">
        <v>1.347</v>
      </c>
      <c r="J5774" s="239"/>
      <c r="K5774" s="208">
        <v>1.347</v>
      </c>
      <c r="L5774" s="208">
        <v>1.347</v>
      </c>
      <c r="M5774" s="208">
        <v>1.347</v>
      </c>
      <c r="N5774" s="208">
        <v>1.347</v>
      </c>
      <c r="O5774" s="208">
        <v>1.347</v>
      </c>
      <c r="P5774" s="208">
        <v>1.2070000000000001</v>
      </c>
      <c r="Q5774" s="208">
        <v>2.7090000000000001</v>
      </c>
      <c r="R5774" s="208">
        <v>1.6259999999999999</v>
      </c>
      <c r="S5774" s="208">
        <v>1.4670000000000001</v>
      </c>
      <c r="T5774" s="208">
        <v>0.16</v>
      </c>
      <c r="U5774" s="208">
        <v>3.2610000000000001</v>
      </c>
      <c r="V5774" s="208">
        <v>7.2999999999999995E-2</v>
      </c>
      <c r="W5774" s="208">
        <v>0.09</v>
      </c>
      <c r="X5774" s="208">
        <v>5.7000000000000002E-2</v>
      </c>
      <c r="Y5774" s="208">
        <v>6.3E-2</v>
      </c>
      <c r="Z5774" s="208">
        <v>4.5999999999999999E-2</v>
      </c>
      <c r="AA5774" s="208">
        <v>0.23200000000000001</v>
      </c>
      <c r="AB5774" s="208">
        <v>3.7999999999999999E-2</v>
      </c>
      <c r="AC5774" s="208">
        <v>3.7999999999999999E-2</v>
      </c>
      <c r="AD5774" s="208">
        <v>3.7999999999999999E-2</v>
      </c>
      <c r="AE5774" s="208">
        <v>0.33800000000000002</v>
      </c>
      <c r="AF5774" s="24"/>
      <c r="AG5774" s="24"/>
      <c r="AH5774" s="208">
        <v>0.93400000000000005</v>
      </c>
      <c r="AI5774" s="208">
        <v>8.3000000000000004E-2</v>
      </c>
      <c r="AJ5774" s="208">
        <v>0.46100000000000002</v>
      </c>
      <c r="AK5774" s="208">
        <v>0.58299999999999996</v>
      </c>
      <c r="AL5774" s="208">
        <v>0.35199999999999998</v>
      </c>
      <c r="AM5774" s="208">
        <v>0.13</v>
      </c>
      <c r="AN5774" s="208">
        <v>6.9000000000000006E-2</v>
      </c>
      <c r="AO5774" s="208">
        <v>0.124</v>
      </c>
      <c r="AP5774" s="208">
        <v>0.14299999999999999</v>
      </c>
      <c r="AQ5774" s="208">
        <v>0.21199999999999999</v>
      </c>
      <c r="AR5774" s="208">
        <v>0.60699999999999998</v>
      </c>
      <c r="AS5774" s="208">
        <v>0.182</v>
      </c>
      <c r="AT5774" s="208">
        <v>0.249</v>
      </c>
      <c r="AU5774" s="208">
        <v>8.5999999999999993E-2</v>
      </c>
      <c r="AV5774" s="208">
        <v>1.1579999999999999</v>
      </c>
      <c r="AW5774" s="208">
        <v>4.8000000000000001E-2</v>
      </c>
      <c r="AX5774" s="208">
        <v>0.10199999999999999</v>
      </c>
      <c r="AY5774" s="208">
        <v>0.36199999999999999</v>
      </c>
      <c r="AZ5774" s="208">
        <v>6.2E-2</v>
      </c>
      <c r="BA5774" s="208">
        <v>0.11600000000000001</v>
      </c>
      <c r="BB5774" s="21">
        <f t="shared" si="571"/>
        <v>3.2610000000000001</v>
      </c>
      <c r="BC5774" s="21"/>
      <c r="BD5774" s="22">
        <f t="shared" si="569"/>
        <v>4.3830645161290329</v>
      </c>
      <c r="BE5774" s="21"/>
      <c r="BG5774" s="10"/>
      <c r="BH5774" s="21">
        <f t="shared" si="570"/>
        <v>0</v>
      </c>
      <c r="BI5774" s="22">
        <f t="shared" si="570"/>
        <v>3.2610000000000009E-3</v>
      </c>
      <c r="BJ5774" s="21"/>
      <c r="BK5774" s="21">
        <v>0</v>
      </c>
      <c r="BL5774" s="22">
        <v>9.7830000000000035E-3</v>
      </c>
      <c r="BM5774" s="21"/>
      <c r="BN5774" s="21">
        <f t="shared" si="568"/>
        <v>0</v>
      </c>
      <c r="BO5774" s="22">
        <f t="shared" si="568"/>
        <v>3.9132000000000014E-2</v>
      </c>
      <c r="BP5774" s="21">
        <f t="shared" si="568"/>
        <v>0</v>
      </c>
    </row>
    <row r="5775" spans="1:68" ht="11.1" hidden="1" customHeight="1" outlineLevel="1" collapsed="1" x14ac:dyDescent="0.2">
      <c r="A5775" s="10"/>
      <c r="B5775" s="18"/>
      <c r="C5775" s="18"/>
      <c r="D5775" s="18"/>
      <c r="E5775" s="19" t="s">
        <v>5073</v>
      </c>
      <c r="F5775" s="20"/>
      <c r="G5775" s="20"/>
      <c r="H5775" s="20"/>
      <c r="I5775" s="20"/>
      <c r="J5775" s="20"/>
      <c r="K5775" s="20"/>
      <c r="L5775" s="20"/>
      <c r="M5775" s="20"/>
      <c r="N5775" s="20"/>
      <c r="O5775" s="20"/>
      <c r="P5775" s="20"/>
      <c r="Q5775" s="20"/>
      <c r="R5775" s="20"/>
      <c r="S5775" s="20"/>
      <c r="T5775" s="20"/>
      <c r="U5775" s="20"/>
      <c r="V5775" s="20"/>
      <c r="W5775" s="20"/>
      <c r="X5775" s="20"/>
      <c r="Y5775" s="20"/>
      <c r="Z5775" s="20"/>
      <c r="AA5775" s="20"/>
      <c r="AB5775" s="20"/>
      <c r="AC5775" s="20"/>
      <c r="AD5775" s="20"/>
      <c r="AE5775" s="20"/>
      <c r="AF5775" s="20"/>
      <c r="AG5775" s="20"/>
      <c r="AH5775" s="20"/>
      <c r="AI5775" s="20"/>
      <c r="AJ5775" s="209">
        <v>1.496</v>
      </c>
      <c r="AK5775" s="20"/>
      <c r="AL5775" s="209">
        <v>2.9000000000000001E-2</v>
      </c>
      <c r="AM5775" s="209">
        <v>0.53600000000000003</v>
      </c>
      <c r="AN5775" s="209">
        <v>0.98199999999999998</v>
      </c>
      <c r="AO5775" s="209">
        <v>2.319</v>
      </c>
      <c r="AP5775" s="209">
        <v>3.5680000000000001</v>
      </c>
      <c r="AQ5775" s="209">
        <v>3.1890000000000001</v>
      </c>
      <c r="AR5775" s="209">
        <v>3.0310000000000001</v>
      </c>
      <c r="AS5775" s="209">
        <v>1.9990000000000001</v>
      </c>
      <c r="AT5775" s="209">
        <v>1.544</v>
      </c>
      <c r="AU5775" s="209">
        <v>0.77300000000000002</v>
      </c>
      <c r="AV5775" s="20"/>
      <c r="AW5775" s="209">
        <v>0.125</v>
      </c>
      <c r="AX5775" s="20"/>
      <c r="AY5775" s="20"/>
      <c r="AZ5775" s="209">
        <v>1.698</v>
      </c>
      <c r="BA5775" s="209">
        <v>2.7170000000000001</v>
      </c>
      <c r="BB5775" s="21">
        <f t="shared" si="571"/>
        <v>3.5680000000000001</v>
      </c>
      <c r="BC5775" s="21">
        <f>BF5775</f>
        <v>13.5</v>
      </c>
      <c r="BD5775" s="22">
        <f t="shared" si="569"/>
        <v>4.7956989247311821</v>
      </c>
      <c r="BE5775" s="21">
        <f>BC5775-BD5775</f>
        <v>8.7043010752688179</v>
      </c>
      <c r="BF5775" s="2">
        <v>13.5</v>
      </c>
      <c r="BG5775" s="10">
        <v>6</v>
      </c>
      <c r="BH5775" s="21">
        <f t="shared" si="570"/>
        <v>1.0044000000000001E-2</v>
      </c>
      <c r="BI5775" s="22">
        <f t="shared" si="570"/>
        <v>3.5679999999999996E-3</v>
      </c>
      <c r="BJ5775" s="21">
        <f>BH5775-BI5775</f>
        <v>6.4760000000000009E-3</v>
      </c>
      <c r="BK5775" s="21">
        <v>3.0132000000000003E-2</v>
      </c>
      <c r="BL5775" s="22">
        <v>1.0703999999999998E-2</v>
      </c>
      <c r="BM5775" s="21">
        <v>1.9428000000000004E-2</v>
      </c>
      <c r="BN5775" s="21">
        <f t="shared" si="568"/>
        <v>0.12052800000000001</v>
      </c>
      <c r="BO5775" s="22">
        <f t="shared" si="568"/>
        <v>4.2815999999999993E-2</v>
      </c>
      <c r="BP5775" s="21">
        <f t="shared" si="568"/>
        <v>7.7712000000000017E-2</v>
      </c>
    </row>
    <row r="5776" spans="1:68" ht="11.1" hidden="1" customHeight="1" outlineLevel="2" x14ac:dyDescent="0.2">
      <c r="A5776" s="10"/>
      <c r="B5776" s="18"/>
      <c r="C5776" s="18"/>
      <c r="D5776" s="18"/>
      <c r="E5776" s="23" t="s">
        <v>5074</v>
      </c>
      <c r="F5776" s="24"/>
      <c r="G5776" s="24"/>
      <c r="H5776" s="24"/>
      <c r="I5776" s="24"/>
      <c r="J5776" s="24"/>
      <c r="K5776" s="24"/>
      <c r="L5776" s="24"/>
      <c r="M5776" s="24"/>
      <c r="N5776" s="24"/>
      <c r="O5776" s="24"/>
      <c r="P5776" s="24"/>
      <c r="Q5776" s="24"/>
      <c r="R5776" s="24"/>
      <c r="S5776" s="24"/>
      <c r="T5776" s="24"/>
      <c r="U5776" s="24"/>
      <c r="V5776" s="24"/>
      <c r="W5776" s="24"/>
      <c r="X5776" s="24"/>
      <c r="Y5776" s="24"/>
      <c r="Z5776" s="24"/>
      <c r="AA5776" s="24"/>
      <c r="AB5776" s="24"/>
      <c r="AC5776" s="24"/>
      <c r="AD5776" s="24"/>
      <c r="AE5776" s="24"/>
      <c r="AF5776" s="24"/>
      <c r="AG5776" s="24"/>
      <c r="AH5776" s="24"/>
      <c r="AI5776" s="24"/>
      <c r="AJ5776" s="208">
        <v>1.496</v>
      </c>
      <c r="AK5776" s="24"/>
      <c r="AL5776" s="208">
        <v>2.9000000000000001E-2</v>
      </c>
      <c r="AM5776" s="208">
        <v>0.53600000000000003</v>
      </c>
      <c r="AN5776" s="208">
        <v>0.98199999999999998</v>
      </c>
      <c r="AO5776" s="208">
        <v>2.319</v>
      </c>
      <c r="AP5776" s="208">
        <v>3.5680000000000001</v>
      </c>
      <c r="AQ5776" s="208">
        <v>3.1890000000000001</v>
      </c>
      <c r="AR5776" s="208">
        <v>3.0310000000000001</v>
      </c>
      <c r="AS5776" s="208">
        <v>1.9990000000000001</v>
      </c>
      <c r="AT5776" s="208">
        <v>1.544</v>
      </c>
      <c r="AU5776" s="208">
        <v>0.77300000000000002</v>
      </c>
      <c r="AV5776" s="24"/>
      <c r="AW5776" s="208">
        <v>0.125</v>
      </c>
      <c r="AX5776" s="24"/>
      <c r="AY5776" s="24"/>
      <c r="AZ5776" s="208">
        <v>1.698</v>
      </c>
      <c r="BA5776" s="208">
        <v>2.7170000000000001</v>
      </c>
      <c r="BB5776" s="21">
        <f t="shared" si="571"/>
        <v>3.5680000000000001</v>
      </c>
      <c r="BC5776" s="21"/>
      <c r="BD5776" s="22">
        <f t="shared" si="569"/>
        <v>4.7956989247311821</v>
      </c>
      <c r="BE5776" s="21"/>
      <c r="BG5776" s="10"/>
      <c r="BH5776" s="21">
        <f t="shared" si="570"/>
        <v>0</v>
      </c>
      <c r="BI5776" s="22">
        <f t="shared" si="570"/>
        <v>3.5679999999999996E-3</v>
      </c>
      <c r="BJ5776" s="21"/>
      <c r="BK5776" s="21">
        <v>0</v>
      </c>
      <c r="BL5776" s="22">
        <v>1.0703999999999998E-2</v>
      </c>
      <c r="BM5776" s="21"/>
      <c r="BN5776" s="21">
        <f t="shared" si="568"/>
        <v>0</v>
      </c>
      <c r="BO5776" s="22">
        <f t="shared" si="568"/>
        <v>4.2815999999999993E-2</v>
      </c>
      <c r="BP5776" s="21">
        <f t="shared" si="568"/>
        <v>0</v>
      </c>
    </row>
    <row r="5777" spans="1:68" ht="11.1" hidden="1" customHeight="1" outlineLevel="1" collapsed="1" x14ac:dyDescent="0.2">
      <c r="A5777" s="10"/>
      <c r="B5777" s="18"/>
      <c r="C5777" s="18"/>
      <c r="D5777" s="18"/>
      <c r="E5777" s="19" t="s">
        <v>2203</v>
      </c>
      <c r="F5777" s="209">
        <v>17.773</v>
      </c>
      <c r="G5777" s="209">
        <v>14.59</v>
      </c>
      <c r="H5777" s="209">
        <v>10.712</v>
      </c>
      <c r="I5777" s="240">
        <v>4</v>
      </c>
      <c r="J5777" s="240"/>
      <c r="K5777" s="209">
        <v>5.2460000000000004</v>
      </c>
      <c r="L5777" s="20"/>
      <c r="M5777" s="20"/>
      <c r="N5777" s="20"/>
      <c r="O5777" s="209">
        <v>0.24199999999999999</v>
      </c>
      <c r="P5777" s="209">
        <v>7.3579999999999997</v>
      </c>
      <c r="Q5777" s="209">
        <v>12.438000000000001</v>
      </c>
      <c r="R5777" s="209">
        <v>12.808</v>
      </c>
      <c r="S5777" s="209">
        <v>17.986000000000001</v>
      </c>
      <c r="T5777" s="209">
        <v>16</v>
      </c>
      <c r="U5777" s="209">
        <v>7</v>
      </c>
      <c r="V5777" s="209">
        <v>13.71</v>
      </c>
      <c r="W5777" s="209">
        <v>2.7549999999999999</v>
      </c>
      <c r="X5777" s="20"/>
      <c r="Y5777" s="20"/>
      <c r="Z5777" s="20"/>
      <c r="AA5777" s="20"/>
      <c r="AB5777" s="20"/>
      <c r="AC5777" s="209">
        <v>34.854999999999997</v>
      </c>
      <c r="AD5777" s="209">
        <v>15.276</v>
      </c>
      <c r="AE5777" s="209">
        <v>15.597</v>
      </c>
      <c r="AF5777" s="209">
        <v>12.324999999999999</v>
      </c>
      <c r="AG5777" s="209">
        <v>6.282</v>
      </c>
      <c r="AH5777" s="209">
        <v>6.258</v>
      </c>
      <c r="AI5777" s="209">
        <v>11.278</v>
      </c>
      <c r="AJ5777" s="20"/>
      <c r="AK5777" s="20"/>
      <c r="AL5777" s="20"/>
      <c r="AM5777" s="209">
        <v>0.96299999999999997</v>
      </c>
      <c r="AN5777" s="209">
        <v>3.141</v>
      </c>
      <c r="AO5777" s="209">
        <v>10.87</v>
      </c>
      <c r="AP5777" s="209">
        <v>11.11</v>
      </c>
      <c r="AQ5777" s="209">
        <v>16.126000000000001</v>
      </c>
      <c r="AR5777" s="209">
        <v>16.292999999999999</v>
      </c>
      <c r="AS5777" s="209">
        <v>11.917999999999999</v>
      </c>
      <c r="AT5777" s="209">
        <v>4.9050000000000002</v>
      </c>
      <c r="AU5777" s="209">
        <v>1.7769999999999999</v>
      </c>
      <c r="AV5777" s="20"/>
      <c r="AW5777" s="20"/>
      <c r="AX5777" s="20"/>
      <c r="AY5777" s="209">
        <v>2.2120000000000002</v>
      </c>
      <c r="AZ5777" s="209">
        <v>5.0789999999999997</v>
      </c>
      <c r="BA5777" s="209">
        <v>11.015000000000001</v>
      </c>
      <c r="BB5777" s="56">
        <f>BB5778+BB5779</f>
        <v>37.756</v>
      </c>
      <c r="BC5777" s="21">
        <f>BD5777</f>
        <v>50.747311827956992</v>
      </c>
      <c r="BD5777" s="22">
        <f t="shared" si="569"/>
        <v>50.747311827956992</v>
      </c>
      <c r="BE5777" s="21">
        <f>BC5777-BD5777</f>
        <v>0</v>
      </c>
      <c r="BF5777" s="2">
        <v>34.01</v>
      </c>
      <c r="BG5777" s="10">
        <v>6</v>
      </c>
      <c r="BH5777" s="21">
        <f t="shared" si="570"/>
        <v>3.7755999999999998E-2</v>
      </c>
      <c r="BI5777" s="22">
        <f t="shared" si="570"/>
        <v>3.7755999999999998E-2</v>
      </c>
      <c r="BJ5777" s="21">
        <f>BH5777-BI5777</f>
        <v>0</v>
      </c>
      <c r="BK5777" s="21">
        <v>0.11326799999999999</v>
      </c>
      <c r="BL5777" s="22">
        <v>0.11326799999999999</v>
      </c>
      <c r="BM5777" s="21">
        <v>0</v>
      </c>
      <c r="BN5777" s="21">
        <f t="shared" si="568"/>
        <v>0.45307199999999997</v>
      </c>
      <c r="BO5777" s="22">
        <f t="shared" si="568"/>
        <v>0.45307199999999997</v>
      </c>
      <c r="BP5777" s="21">
        <f t="shared" si="568"/>
        <v>0</v>
      </c>
    </row>
    <row r="5778" spans="1:68" ht="11.1" hidden="1" customHeight="1" outlineLevel="2" x14ac:dyDescent="0.2">
      <c r="A5778" s="10"/>
      <c r="B5778" s="18"/>
      <c r="C5778" s="18"/>
      <c r="D5778" s="18"/>
      <c r="E5778" s="23" t="s">
        <v>5075</v>
      </c>
      <c r="F5778" s="208">
        <v>11.273999999999999</v>
      </c>
      <c r="G5778" s="208">
        <v>9.3979999999999997</v>
      </c>
      <c r="H5778" s="208">
        <v>7.3259999999999996</v>
      </c>
      <c r="I5778" s="239">
        <v>3</v>
      </c>
      <c r="J5778" s="239"/>
      <c r="K5778" s="208">
        <v>3.3860000000000001</v>
      </c>
      <c r="L5778" s="24"/>
      <c r="M5778" s="24"/>
      <c r="N5778" s="24"/>
      <c r="O5778" s="208">
        <v>0.24199999999999999</v>
      </c>
      <c r="P5778" s="208">
        <v>5.1639999999999997</v>
      </c>
      <c r="Q5778" s="208">
        <v>7.7930000000000001</v>
      </c>
      <c r="R5778" s="208">
        <v>8.0419999999999998</v>
      </c>
      <c r="S5778" s="208">
        <v>11.315</v>
      </c>
      <c r="T5778" s="208">
        <v>6.2</v>
      </c>
      <c r="U5778" s="208">
        <v>4</v>
      </c>
      <c r="V5778" s="208">
        <v>12.11</v>
      </c>
      <c r="W5778" s="208">
        <v>1.923</v>
      </c>
      <c r="X5778" s="24"/>
      <c r="Y5778" s="24"/>
      <c r="Z5778" s="24"/>
      <c r="AA5778" s="24"/>
      <c r="AB5778" s="24"/>
      <c r="AC5778" s="208">
        <v>27.956</v>
      </c>
      <c r="AD5778" s="208">
        <v>10.005000000000001</v>
      </c>
      <c r="AE5778" s="208">
        <v>10.122</v>
      </c>
      <c r="AF5778" s="208">
        <v>8.0500000000000007</v>
      </c>
      <c r="AG5778" s="208">
        <v>4.1130000000000004</v>
      </c>
      <c r="AH5778" s="208">
        <v>4.2050000000000001</v>
      </c>
      <c r="AI5778" s="208">
        <v>10.246</v>
      </c>
      <c r="AJ5778" s="24"/>
      <c r="AK5778" s="24"/>
      <c r="AL5778" s="24"/>
      <c r="AM5778" s="24"/>
      <c r="AN5778" s="24"/>
      <c r="AO5778" s="208">
        <v>6.3940000000000001</v>
      </c>
      <c r="AP5778" s="208">
        <v>6.8520000000000003</v>
      </c>
      <c r="AQ5778" s="208">
        <v>10.292</v>
      </c>
      <c r="AR5778" s="208">
        <v>10.448</v>
      </c>
      <c r="AS5778" s="208">
        <v>7.7430000000000003</v>
      </c>
      <c r="AT5778" s="208">
        <v>3.306</v>
      </c>
      <c r="AU5778" s="208">
        <v>1.167</v>
      </c>
      <c r="AV5778" s="24"/>
      <c r="AW5778" s="24"/>
      <c r="AX5778" s="24"/>
      <c r="AY5778" s="208">
        <v>1.4119999999999999</v>
      </c>
      <c r="AZ5778" s="208">
        <v>3.3069999999999999</v>
      </c>
      <c r="BA5778" s="208">
        <v>7.4550000000000001</v>
      </c>
      <c r="BB5778" s="21">
        <f t="shared" si="571"/>
        <v>27.956</v>
      </c>
      <c r="BC5778" s="21"/>
      <c r="BD5778" s="22">
        <f t="shared" si="569"/>
        <v>37.575268817204297</v>
      </c>
      <c r="BE5778" s="21"/>
      <c r="BG5778" s="10"/>
      <c r="BH5778" s="21">
        <f t="shared" si="570"/>
        <v>0</v>
      </c>
      <c r="BI5778" s="22">
        <f t="shared" si="570"/>
        <v>2.7956000000000002E-2</v>
      </c>
      <c r="BJ5778" s="21"/>
      <c r="BK5778" s="21">
        <v>0</v>
      </c>
      <c r="BL5778" s="22">
        <v>8.3867999999999998E-2</v>
      </c>
      <c r="BM5778" s="21"/>
      <c r="BN5778" s="21">
        <f t="shared" si="568"/>
        <v>0</v>
      </c>
      <c r="BO5778" s="22">
        <f t="shared" si="568"/>
        <v>0.33547199999999999</v>
      </c>
      <c r="BP5778" s="21">
        <f t="shared" si="568"/>
        <v>0</v>
      </c>
    </row>
    <row r="5779" spans="1:68" ht="11.1" hidden="1" customHeight="1" outlineLevel="2" x14ac:dyDescent="0.2">
      <c r="A5779" s="10"/>
      <c r="B5779" s="18"/>
      <c r="C5779" s="18"/>
      <c r="D5779" s="18"/>
      <c r="E5779" s="23" t="s">
        <v>5076</v>
      </c>
      <c r="F5779" s="208">
        <v>6.4989999999999997</v>
      </c>
      <c r="G5779" s="208">
        <v>5.1920000000000002</v>
      </c>
      <c r="H5779" s="208">
        <v>3.3860000000000001</v>
      </c>
      <c r="I5779" s="239">
        <v>1</v>
      </c>
      <c r="J5779" s="239"/>
      <c r="K5779" s="208">
        <v>1.86</v>
      </c>
      <c r="L5779" s="24"/>
      <c r="M5779" s="24"/>
      <c r="N5779" s="24"/>
      <c r="O5779" s="24"/>
      <c r="P5779" s="208">
        <v>2.194</v>
      </c>
      <c r="Q5779" s="208">
        <v>4.6449999999999996</v>
      </c>
      <c r="R5779" s="208">
        <v>4.766</v>
      </c>
      <c r="S5779" s="208">
        <v>6.6710000000000003</v>
      </c>
      <c r="T5779" s="208">
        <v>9.8000000000000007</v>
      </c>
      <c r="U5779" s="208">
        <v>3</v>
      </c>
      <c r="V5779" s="208">
        <v>1.6</v>
      </c>
      <c r="W5779" s="208">
        <v>0.83199999999999996</v>
      </c>
      <c r="X5779" s="24"/>
      <c r="Y5779" s="24"/>
      <c r="Z5779" s="24"/>
      <c r="AA5779" s="24"/>
      <c r="AB5779" s="24"/>
      <c r="AC5779" s="208">
        <v>6.899</v>
      </c>
      <c r="AD5779" s="208">
        <v>5.2709999999999999</v>
      </c>
      <c r="AE5779" s="208">
        <v>5.4749999999999996</v>
      </c>
      <c r="AF5779" s="208">
        <v>4.2750000000000004</v>
      </c>
      <c r="AG5779" s="208">
        <v>2.169</v>
      </c>
      <c r="AH5779" s="208">
        <v>2.0529999999999999</v>
      </c>
      <c r="AI5779" s="208">
        <v>1.032</v>
      </c>
      <c r="AJ5779" s="24"/>
      <c r="AK5779" s="24"/>
      <c r="AL5779" s="24"/>
      <c r="AM5779" s="208">
        <v>0.96299999999999997</v>
      </c>
      <c r="AN5779" s="208">
        <v>3.141</v>
      </c>
      <c r="AO5779" s="208">
        <v>4.476</v>
      </c>
      <c r="AP5779" s="208">
        <v>4.258</v>
      </c>
      <c r="AQ5779" s="208">
        <v>5.8339999999999996</v>
      </c>
      <c r="AR5779" s="208">
        <v>5.8449999999999998</v>
      </c>
      <c r="AS5779" s="208">
        <v>4.1749999999999998</v>
      </c>
      <c r="AT5779" s="208">
        <v>1.599</v>
      </c>
      <c r="AU5779" s="208">
        <v>0.61</v>
      </c>
      <c r="AV5779" s="24"/>
      <c r="AW5779" s="24"/>
      <c r="AX5779" s="24"/>
      <c r="AY5779" s="208">
        <v>0.8</v>
      </c>
      <c r="AZ5779" s="208">
        <v>1.772</v>
      </c>
      <c r="BA5779" s="208">
        <v>3.56</v>
      </c>
      <c r="BB5779" s="21">
        <f t="shared" si="571"/>
        <v>9.8000000000000007</v>
      </c>
      <c r="BC5779" s="21"/>
      <c r="BD5779" s="22">
        <f t="shared" si="569"/>
        <v>13.17204301075269</v>
      </c>
      <c r="BE5779" s="21"/>
      <c r="BG5779" s="10"/>
      <c r="BH5779" s="21">
        <f t="shared" si="570"/>
        <v>0</v>
      </c>
      <c r="BI5779" s="22">
        <f t="shared" si="570"/>
        <v>9.8000000000000014E-3</v>
      </c>
      <c r="BJ5779" s="21"/>
      <c r="BK5779" s="21">
        <v>0</v>
      </c>
      <c r="BL5779" s="22">
        <v>2.9400000000000003E-2</v>
      </c>
      <c r="BM5779" s="21"/>
      <c r="BN5779" s="21">
        <f t="shared" si="568"/>
        <v>0</v>
      </c>
      <c r="BO5779" s="22">
        <f t="shared" si="568"/>
        <v>0.11760000000000001</v>
      </c>
      <c r="BP5779" s="21">
        <f t="shared" si="568"/>
        <v>0</v>
      </c>
    </row>
    <row r="5780" spans="1:68" ht="11.1" hidden="1" customHeight="1" outlineLevel="1" collapsed="1" x14ac:dyDescent="0.2">
      <c r="A5780" s="10"/>
      <c r="B5780" s="18"/>
      <c r="C5780" s="18"/>
      <c r="D5780" s="18"/>
      <c r="E5780" s="19" t="s">
        <v>5077</v>
      </c>
      <c r="F5780" s="209">
        <v>0.13800000000000001</v>
      </c>
      <c r="G5780" s="209">
        <v>3.71</v>
      </c>
      <c r="H5780" s="209">
        <v>2.383</v>
      </c>
      <c r="I5780" s="240">
        <v>1.4870000000000001</v>
      </c>
      <c r="J5780" s="240"/>
      <c r="K5780" s="20"/>
      <c r="L5780" s="20"/>
      <c r="M5780" s="20"/>
      <c r="N5780" s="20"/>
      <c r="O5780" s="20"/>
      <c r="P5780" s="209">
        <v>3.04</v>
      </c>
      <c r="Q5780" s="209">
        <v>2.605</v>
      </c>
      <c r="R5780" s="209">
        <v>3.3769999999999998</v>
      </c>
      <c r="S5780" s="209">
        <v>3.6629999999999998</v>
      </c>
      <c r="T5780" s="209">
        <v>4.25</v>
      </c>
      <c r="U5780" s="209">
        <v>2.375</v>
      </c>
      <c r="V5780" s="209">
        <v>1.1200000000000001</v>
      </c>
      <c r="W5780" s="20"/>
      <c r="X5780" s="20"/>
      <c r="Y5780" s="20"/>
      <c r="Z5780" s="20"/>
      <c r="AA5780" s="20"/>
      <c r="AB5780" s="209">
        <v>2.4380000000000002</v>
      </c>
      <c r="AC5780" s="209">
        <v>2.7349999999999999</v>
      </c>
      <c r="AD5780" s="209">
        <v>2.4039999999999999</v>
      </c>
      <c r="AE5780" s="209">
        <v>3.8290000000000002</v>
      </c>
      <c r="AF5780" s="209">
        <v>3.4119999999999999</v>
      </c>
      <c r="AG5780" s="209">
        <v>1.9450000000000001</v>
      </c>
      <c r="AH5780" s="209">
        <v>1.367</v>
      </c>
      <c r="AI5780" s="20"/>
      <c r="AJ5780" s="20"/>
      <c r="AK5780" s="20"/>
      <c r="AL5780" s="20"/>
      <c r="AM5780" s="209">
        <v>1.43</v>
      </c>
      <c r="AN5780" s="209">
        <v>1.286</v>
      </c>
      <c r="AO5780" s="209">
        <v>2.8290000000000002</v>
      </c>
      <c r="AP5780" s="209">
        <v>2.7570000000000001</v>
      </c>
      <c r="AQ5780" s="209">
        <v>3.218</v>
      </c>
      <c r="AR5780" s="209">
        <v>3.1309999999999998</v>
      </c>
      <c r="AS5780" s="209">
        <v>2.6389999999999998</v>
      </c>
      <c r="AT5780" s="209">
        <v>1.222</v>
      </c>
      <c r="AU5780" s="209">
        <v>0.252</v>
      </c>
      <c r="AV5780" s="20"/>
      <c r="AW5780" s="20"/>
      <c r="AX5780" s="20"/>
      <c r="AY5780" s="20"/>
      <c r="AZ5780" s="20"/>
      <c r="BA5780" s="209">
        <v>4.0979999999999999</v>
      </c>
      <c r="BB5780" s="21">
        <f t="shared" si="571"/>
        <v>4.25</v>
      </c>
      <c r="BC5780" s="21">
        <f>BD5780</f>
        <v>5.7123655913978491</v>
      </c>
      <c r="BD5780" s="22">
        <f t="shared" si="569"/>
        <v>5.7123655913978491</v>
      </c>
      <c r="BE5780" s="21">
        <f>BC5780-BD5780</f>
        <v>0</v>
      </c>
      <c r="BF5780" s="2">
        <v>4.5999999999999996</v>
      </c>
      <c r="BG5780" s="10">
        <v>6</v>
      </c>
      <c r="BH5780" s="21">
        <f t="shared" si="570"/>
        <v>4.2500000000000003E-3</v>
      </c>
      <c r="BI5780" s="22">
        <f t="shared" si="570"/>
        <v>4.2500000000000003E-3</v>
      </c>
      <c r="BJ5780" s="21">
        <f>BH5780-BI5780</f>
        <v>0</v>
      </c>
      <c r="BK5780" s="21">
        <v>1.2750000000000001E-2</v>
      </c>
      <c r="BL5780" s="22">
        <v>1.2750000000000001E-2</v>
      </c>
      <c r="BM5780" s="21">
        <v>0</v>
      </c>
      <c r="BN5780" s="21">
        <f t="shared" si="568"/>
        <v>5.1000000000000004E-2</v>
      </c>
      <c r="BO5780" s="22">
        <f t="shared" si="568"/>
        <v>5.1000000000000004E-2</v>
      </c>
      <c r="BP5780" s="21">
        <f t="shared" si="568"/>
        <v>0</v>
      </c>
    </row>
    <row r="5781" spans="1:68" ht="11.1" hidden="1" customHeight="1" outlineLevel="2" x14ac:dyDescent="0.2">
      <c r="A5781" s="10"/>
      <c r="B5781" s="18"/>
      <c r="C5781" s="18"/>
      <c r="D5781" s="18"/>
      <c r="E5781" s="23" t="s">
        <v>5078</v>
      </c>
      <c r="F5781" s="208">
        <v>0.13800000000000001</v>
      </c>
      <c r="G5781" s="208">
        <v>3.71</v>
      </c>
      <c r="H5781" s="208">
        <v>2.383</v>
      </c>
      <c r="I5781" s="239">
        <v>1.4870000000000001</v>
      </c>
      <c r="J5781" s="239"/>
      <c r="K5781" s="24"/>
      <c r="L5781" s="24"/>
      <c r="M5781" s="24"/>
      <c r="N5781" s="24"/>
      <c r="O5781" s="24"/>
      <c r="P5781" s="208">
        <v>3.04</v>
      </c>
      <c r="Q5781" s="208">
        <v>2.605</v>
      </c>
      <c r="R5781" s="208">
        <v>3.3769999999999998</v>
      </c>
      <c r="S5781" s="208">
        <v>3.6629999999999998</v>
      </c>
      <c r="T5781" s="208">
        <v>4.25</v>
      </c>
      <c r="U5781" s="208">
        <v>2.375</v>
      </c>
      <c r="V5781" s="208">
        <v>1.1200000000000001</v>
      </c>
      <c r="W5781" s="24"/>
      <c r="X5781" s="24"/>
      <c r="Y5781" s="24"/>
      <c r="Z5781" s="24"/>
      <c r="AA5781" s="24"/>
      <c r="AB5781" s="208">
        <v>2.4380000000000002</v>
      </c>
      <c r="AC5781" s="208">
        <v>2.7349999999999999</v>
      </c>
      <c r="AD5781" s="208">
        <v>2.4039999999999999</v>
      </c>
      <c r="AE5781" s="208">
        <v>3.8290000000000002</v>
      </c>
      <c r="AF5781" s="208">
        <v>3.4119999999999999</v>
      </c>
      <c r="AG5781" s="208">
        <v>1.9450000000000001</v>
      </c>
      <c r="AH5781" s="208">
        <v>1.367</v>
      </c>
      <c r="AI5781" s="24"/>
      <c r="AJ5781" s="24"/>
      <c r="AK5781" s="24"/>
      <c r="AL5781" s="24"/>
      <c r="AM5781" s="208">
        <v>1.43</v>
      </c>
      <c r="AN5781" s="208">
        <v>1.286</v>
      </c>
      <c r="AO5781" s="208">
        <v>2.8290000000000002</v>
      </c>
      <c r="AP5781" s="208">
        <v>2.7570000000000001</v>
      </c>
      <c r="AQ5781" s="208">
        <v>3.218</v>
      </c>
      <c r="AR5781" s="208">
        <v>3.1309999999999998</v>
      </c>
      <c r="AS5781" s="208">
        <v>2.6389999999999998</v>
      </c>
      <c r="AT5781" s="208">
        <v>1.222</v>
      </c>
      <c r="AU5781" s="208">
        <v>0.252</v>
      </c>
      <c r="AV5781" s="24"/>
      <c r="AW5781" s="24"/>
      <c r="AX5781" s="24"/>
      <c r="AY5781" s="24"/>
      <c r="AZ5781" s="24"/>
      <c r="BA5781" s="208">
        <v>4.0979999999999999</v>
      </c>
      <c r="BB5781" s="21">
        <f t="shared" si="571"/>
        <v>4.25</v>
      </c>
      <c r="BC5781" s="21"/>
      <c r="BD5781" s="22">
        <f t="shared" si="569"/>
        <v>5.7123655913978491</v>
      </c>
      <c r="BE5781" s="21"/>
      <c r="BG5781" s="10"/>
      <c r="BH5781" s="21">
        <f t="shared" si="570"/>
        <v>0</v>
      </c>
      <c r="BI5781" s="22">
        <f t="shared" si="570"/>
        <v>4.2500000000000003E-3</v>
      </c>
      <c r="BJ5781" s="21"/>
      <c r="BK5781" s="21">
        <v>0</v>
      </c>
      <c r="BL5781" s="22">
        <v>1.2750000000000001E-2</v>
      </c>
      <c r="BM5781" s="21"/>
      <c r="BN5781" s="21">
        <f t="shared" si="568"/>
        <v>0</v>
      </c>
      <c r="BO5781" s="22">
        <f t="shared" si="568"/>
        <v>5.1000000000000004E-2</v>
      </c>
      <c r="BP5781" s="21">
        <f t="shared" si="568"/>
        <v>0</v>
      </c>
    </row>
    <row r="5782" spans="1:68" ht="11.1" hidden="1" customHeight="1" outlineLevel="1" collapsed="1" x14ac:dyDescent="0.2">
      <c r="A5782" s="10"/>
      <c r="B5782" s="18"/>
      <c r="C5782" s="18"/>
      <c r="D5782" s="18"/>
      <c r="E5782" s="19" t="s">
        <v>5079</v>
      </c>
      <c r="F5782" s="20"/>
      <c r="G5782" s="20"/>
      <c r="H5782" s="20"/>
      <c r="I5782" s="20"/>
      <c r="J5782" s="20"/>
      <c r="K5782" s="20"/>
      <c r="L5782" s="20"/>
      <c r="M5782" s="20"/>
      <c r="N5782" s="20"/>
      <c r="O5782" s="20"/>
      <c r="P5782" s="209">
        <v>0.499</v>
      </c>
      <c r="Q5782" s="209">
        <v>2.34</v>
      </c>
      <c r="R5782" s="209">
        <v>1.36</v>
      </c>
      <c r="S5782" s="209">
        <v>1</v>
      </c>
      <c r="T5782" s="209">
        <v>1.3</v>
      </c>
      <c r="U5782" s="209">
        <v>2.5</v>
      </c>
      <c r="V5782" s="209">
        <v>1.5</v>
      </c>
      <c r="W5782" s="20"/>
      <c r="X5782" s="20"/>
      <c r="Y5782" s="20"/>
      <c r="Z5782" s="20"/>
      <c r="AA5782" s="20"/>
      <c r="AB5782" s="20"/>
      <c r="AC5782" s="209">
        <v>2.56</v>
      </c>
      <c r="AD5782" s="209">
        <v>2.8730000000000002</v>
      </c>
      <c r="AE5782" s="209">
        <v>1.972</v>
      </c>
      <c r="AF5782" s="209">
        <v>2.496</v>
      </c>
      <c r="AG5782" s="209">
        <v>1.1619999999999999</v>
      </c>
      <c r="AH5782" s="209">
        <v>0.627</v>
      </c>
      <c r="AI5782" s="20"/>
      <c r="AJ5782" s="20"/>
      <c r="AK5782" s="20"/>
      <c r="AL5782" s="20"/>
      <c r="AM5782" s="20"/>
      <c r="AN5782" s="209">
        <v>0.28899999999999998</v>
      </c>
      <c r="AO5782" s="209">
        <v>2.0249999999999999</v>
      </c>
      <c r="AP5782" s="209">
        <v>1.569</v>
      </c>
      <c r="AQ5782" s="209">
        <v>3.0539999999999998</v>
      </c>
      <c r="AR5782" s="209">
        <v>1.46</v>
      </c>
      <c r="AS5782" s="209">
        <v>2.0249999999999999</v>
      </c>
      <c r="AT5782" s="209">
        <v>0.218</v>
      </c>
      <c r="AU5782" s="20"/>
      <c r="AV5782" s="20"/>
      <c r="AW5782" s="20"/>
      <c r="AX5782" s="20"/>
      <c r="AY5782" s="20"/>
      <c r="AZ5782" s="209">
        <v>0.246</v>
      </c>
      <c r="BA5782" s="209">
        <v>1.024</v>
      </c>
      <c r="BB5782" s="21">
        <f t="shared" si="571"/>
        <v>3.0539999999999998</v>
      </c>
      <c r="BC5782" s="21">
        <f>BD5782</f>
        <v>4.1048387096774199</v>
      </c>
      <c r="BD5782" s="22">
        <f t="shared" si="569"/>
        <v>4.1048387096774199</v>
      </c>
      <c r="BE5782" s="21">
        <f>BC5782-BD5782</f>
        <v>0</v>
      </c>
      <c r="BF5782" s="2">
        <v>3.71</v>
      </c>
      <c r="BG5782" s="10">
        <v>6</v>
      </c>
      <c r="BH5782" s="21">
        <f t="shared" si="570"/>
        <v>3.0540000000000003E-3</v>
      </c>
      <c r="BI5782" s="22">
        <f t="shared" si="570"/>
        <v>3.0540000000000003E-3</v>
      </c>
      <c r="BJ5782" s="21">
        <f>BH5782-BI5782</f>
        <v>0</v>
      </c>
      <c r="BK5782" s="21">
        <v>9.162E-3</v>
      </c>
      <c r="BL5782" s="22">
        <v>9.162E-3</v>
      </c>
      <c r="BM5782" s="21">
        <v>0</v>
      </c>
      <c r="BN5782" s="21">
        <f t="shared" si="568"/>
        <v>3.6648E-2</v>
      </c>
      <c r="BO5782" s="22">
        <f t="shared" si="568"/>
        <v>3.6648E-2</v>
      </c>
      <c r="BP5782" s="21">
        <f t="shared" si="568"/>
        <v>0</v>
      </c>
    </row>
    <row r="5783" spans="1:68" ht="11.1" hidden="1" customHeight="1" outlineLevel="2" x14ac:dyDescent="0.2">
      <c r="A5783" s="10"/>
      <c r="B5783" s="18"/>
      <c r="C5783" s="18"/>
      <c r="D5783" s="18"/>
      <c r="E5783" s="23" t="s">
        <v>5080</v>
      </c>
      <c r="F5783" s="24"/>
      <c r="G5783" s="24"/>
      <c r="H5783" s="24"/>
      <c r="I5783" s="24"/>
      <c r="J5783" s="24"/>
      <c r="K5783" s="24"/>
      <c r="L5783" s="24"/>
      <c r="M5783" s="24"/>
      <c r="N5783" s="24"/>
      <c r="O5783" s="24"/>
      <c r="P5783" s="208">
        <v>0.499</v>
      </c>
      <c r="Q5783" s="208">
        <v>2.34</v>
      </c>
      <c r="R5783" s="208">
        <v>1.36</v>
      </c>
      <c r="S5783" s="208">
        <v>1</v>
      </c>
      <c r="T5783" s="208">
        <v>1.3</v>
      </c>
      <c r="U5783" s="208">
        <v>2.5</v>
      </c>
      <c r="V5783" s="208">
        <v>1.5</v>
      </c>
      <c r="W5783" s="24"/>
      <c r="X5783" s="24"/>
      <c r="Y5783" s="24"/>
      <c r="Z5783" s="24"/>
      <c r="AA5783" s="24"/>
      <c r="AB5783" s="24"/>
      <c r="AC5783" s="208">
        <v>2.56</v>
      </c>
      <c r="AD5783" s="208">
        <v>2.8730000000000002</v>
      </c>
      <c r="AE5783" s="208">
        <v>1.972</v>
      </c>
      <c r="AF5783" s="208">
        <v>2.496</v>
      </c>
      <c r="AG5783" s="208">
        <v>1.1619999999999999</v>
      </c>
      <c r="AH5783" s="208">
        <v>0.627</v>
      </c>
      <c r="AI5783" s="24"/>
      <c r="AJ5783" s="24"/>
      <c r="AK5783" s="24"/>
      <c r="AL5783" s="24"/>
      <c r="AM5783" s="24"/>
      <c r="AN5783" s="208">
        <v>0.28899999999999998</v>
      </c>
      <c r="AO5783" s="208">
        <v>2.0249999999999999</v>
      </c>
      <c r="AP5783" s="208">
        <v>1.569</v>
      </c>
      <c r="AQ5783" s="208">
        <v>3.0539999999999998</v>
      </c>
      <c r="AR5783" s="208">
        <v>1.46</v>
      </c>
      <c r="AS5783" s="208">
        <v>2.0249999999999999</v>
      </c>
      <c r="AT5783" s="208">
        <v>0.218</v>
      </c>
      <c r="AU5783" s="24"/>
      <c r="AV5783" s="24"/>
      <c r="AW5783" s="24"/>
      <c r="AX5783" s="24"/>
      <c r="AY5783" s="24"/>
      <c r="AZ5783" s="208">
        <v>0.246</v>
      </c>
      <c r="BA5783" s="208">
        <v>1.024</v>
      </c>
      <c r="BB5783" s="21">
        <f t="shared" si="571"/>
        <v>3.0539999999999998</v>
      </c>
      <c r="BC5783" s="21"/>
      <c r="BD5783" s="22">
        <f t="shared" si="569"/>
        <v>4.1048387096774199</v>
      </c>
      <c r="BE5783" s="21"/>
      <c r="BG5783" s="10"/>
      <c r="BH5783" s="21">
        <f t="shared" si="570"/>
        <v>0</v>
      </c>
      <c r="BI5783" s="22">
        <f t="shared" si="570"/>
        <v>3.0540000000000003E-3</v>
      </c>
      <c r="BJ5783" s="21"/>
      <c r="BK5783" s="21">
        <v>0</v>
      </c>
      <c r="BL5783" s="22">
        <v>9.162E-3</v>
      </c>
      <c r="BM5783" s="21"/>
      <c r="BN5783" s="21">
        <f t="shared" si="568"/>
        <v>0</v>
      </c>
      <c r="BO5783" s="22">
        <f t="shared" si="568"/>
        <v>3.6648E-2</v>
      </c>
      <c r="BP5783" s="21">
        <f t="shared" si="568"/>
        <v>0</v>
      </c>
    </row>
    <row r="5784" spans="1:68" ht="11.1" hidden="1" customHeight="1" outlineLevel="1" collapsed="1" x14ac:dyDescent="0.2">
      <c r="A5784" s="10"/>
      <c r="B5784" s="18"/>
      <c r="C5784" s="18"/>
      <c r="D5784" s="18"/>
      <c r="E5784" s="19" t="s">
        <v>5081</v>
      </c>
      <c r="F5784" s="209">
        <v>15.765000000000001</v>
      </c>
      <c r="G5784" s="209">
        <v>11.766</v>
      </c>
      <c r="H5784" s="209">
        <v>9.82</v>
      </c>
      <c r="I5784" s="240">
        <v>6.7960000000000003</v>
      </c>
      <c r="J5784" s="240"/>
      <c r="K5784" s="209">
        <v>1.7450000000000001</v>
      </c>
      <c r="L5784" s="20"/>
      <c r="M5784" s="20"/>
      <c r="N5784" s="20"/>
      <c r="O5784" s="20"/>
      <c r="P5784" s="209">
        <v>4.4980000000000002</v>
      </c>
      <c r="Q5784" s="209">
        <v>6.9409999999999998</v>
      </c>
      <c r="R5784" s="209">
        <v>9.01</v>
      </c>
      <c r="S5784" s="209">
        <v>9.1449999999999996</v>
      </c>
      <c r="T5784" s="209">
        <v>8.8109999999999999</v>
      </c>
      <c r="U5784" s="209">
        <v>5.9359999999999999</v>
      </c>
      <c r="V5784" s="209">
        <v>3.3650000000000002</v>
      </c>
      <c r="W5784" s="20"/>
      <c r="X5784" s="20"/>
      <c r="Y5784" s="20"/>
      <c r="Z5784" s="20"/>
      <c r="AA5784" s="20"/>
      <c r="AB5784" s="209">
        <v>8.6720000000000006</v>
      </c>
      <c r="AC5784" s="209">
        <v>13.105</v>
      </c>
      <c r="AD5784" s="209">
        <v>18.122</v>
      </c>
      <c r="AE5784" s="209">
        <v>18.152000000000001</v>
      </c>
      <c r="AF5784" s="209">
        <v>14.672000000000001</v>
      </c>
      <c r="AG5784" s="209">
        <v>8.2520000000000007</v>
      </c>
      <c r="AH5784" s="209">
        <v>5.2160000000000002</v>
      </c>
      <c r="AI5784" s="209">
        <v>0.79200000000000004</v>
      </c>
      <c r="AJ5784" s="20"/>
      <c r="AK5784" s="20"/>
      <c r="AL5784" s="20"/>
      <c r="AM5784" s="20"/>
      <c r="AN5784" s="209">
        <v>7.8029999999999999</v>
      </c>
      <c r="AO5784" s="209">
        <v>13.896000000000001</v>
      </c>
      <c r="AP5784" s="209">
        <v>20.021999999999998</v>
      </c>
      <c r="AQ5784" s="209">
        <v>18.940999999999999</v>
      </c>
      <c r="AR5784" s="209">
        <v>16.259</v>
      </c>
      <c r="AS5784" s="209">
        <v>13.843</v>
      </c>
      <c r="AT5784" s="209">
        <v>3.4489999999999998</v>
      </c>
      <c r="AU5784" s="209">
        <v>2.1219999999999999</v>
      </c>
      <c r="AV5784" s="20"/>
      <c r="AW5784" s="20"/>
      <c r="AX5784" s="20"/>
      <c r="AY5784" s="209">
        <v>0.35799999999999998</v>
      </c>
      <c r="AZ5784" s="209">
        <v>5.194</v>
      </c>
      <c r="BA5784" s="209">
        <v>12.654</v>
      </c>
      <c r="BB5784" s="21">
        <f t="shared" si="571"/>
        <v>20.021999999999998</v>
      </c>
      <c r="BC5784" s="21"/>
      <c r="BD5784" s="22">
        <f t="shared" si="569"/>
        <v>26.911290322580644</v>
      </c>
      <c r="BE5784" s="21"/>
      <c r="BG5784" s="10">
        <v>6</v>
      </c>
      <c r="BH5784" s="21">
        <f t="shared" si="570"/>
        <v>0</v>
      </c>
      <c r="BI5784" s="22">
        <v>1E-4</v>
      </c>
      <c r="BJ5784" s="21">
        <f>BH5784-BI5784</f>
        <v>-1E-4</v>
      </c>
      <c r="BK5784" s="21">
        <v>0</v>
      </c>
      <c r="BL5784" s="22">
        <v>6.0066000000000008E-2</v>
      </c>
      <c r="BM5784" s="21"/>
      <c r="BN5784" s="21">
        <f t="shared" ref="BN5784:BP5847" si="572">BK5784*4</f>
        <v>0</v>
      </c>
      <c r="BO5784" s="22">
        <f t="shared" si="572"/>
        <v>0.24026400000000003</v>
      </c>
      <c r="BP5784" s="21">
        <f t="shared" si="572"/>
        <v>0</v>
      </c>
    </row>
    <row r="5785" spans="1:68" ht="11.1" hidden="1" customHeight="1" outlineLevel="2" x14ac:dyDescent="0.2">
      <c r="A5785" s="10"/>
      <c r="B5785" s="18"/>
      <c r="C5785" s="18"/>
      <c r="D5785" s="18"/>
      <c r="E5785" s="23" t="s">
        <v>5082</v>
      </c>
      <c r="F5785" s="208">
        <v>15.765000000000001</v>
      </c>
      <c r="G5785" s="208">
        <v>11.766</v>
      </c>
      <c r="H5785" s="208">
        <v>9.82</v>
      </c>
      <c r="I5785" s="239">
        <v>6.7960000000000003</v>
      </c>
      <c r="J5785" s="239"/>
      <c r="K5785" s="208">
        <v>1.7450000000000001</v>
      </c>
      <c r="L5785" s="24"/>
      <c r="M5785" s="24"/>
      <c r="N5785" s="24"/>
      <c r="O5785" s="24"/>
      <c r="P5785" s="208">
        <v>4.4980000000000002</v>
      </c>
      <c r="Q5785" s="208">
        <v>6.9409999999999998</v>
      </c>
      <c r="R5785" s="208">
        <v>9.01</v>
      </c>
      <c r="S5785" s="208">
        <v>9.1449999999999996</v>
      </c>
      <c r="T5785" s="208">
        <v>8.8109999999999999</v>
      </c>
      <c r="U5785" s="208">
        <v>5.9359999999999999</v>
      </c>
      <c r="V5785" s="208">
        <v>3.3650000000000002</v>
      </c>
      <c r="W5785" s="24"/>
      <c r="X5785" s="24"/>
      <c r="Y5785" s="24"/>
      <c r="Z5785" s="24"/>
      <c r="AA5785" s="24"/>
      <c r="AB5785" s="208">
        <v>8.6720000000000006</v>
      </c>
      <c r="AC5785" s="208">
        <v>13.105</v>
      </c>
      <c r="AD5785" s="208">
        <v>18.122</v>
      </c>
      <c r="AE5785" s="208">
        <v>18.152000000000001</v>
      </c>
      <c r="AF5785" s="208">
        <v>14.672000000000001</v>
      </c>
      <c r="AG5785" s="208">
        <v>8.2520000000000007</v>
      </c>
      <c r="AH5785" s="208">
        <v>5.2160000000000002</v>
      </c>
      <c r="AI5785" s="208">
        <v>0.79200000000000004</v>
      </c>
      <c r="AJ5785" s="24"/>
      <c r="AK5785" s="24"/>
      <c r="AL5785" s="24"/>
      <c r="AM5785" s="24"/>
      <c r="AN5785" s="208">
        <v>7.8029999999999999</v>
      </c>
      <c r="AO5785" s="208">
        <v>13.896000000000001</v>
      </c>
      <c r="AP5785" s="208">
        <v>20.021999999999998</v>
      </c>
      <c r="AQ5785" s="208">
        <v>18.940999999999999</v>
      </c>
      <c r="AR5785" s="208">
        <v>16.259</v>
      </c>
      <c r="AS5785" s="208">
        <v>13.843</v>
      </c>
      <c r="AT5785" s="208">
        <v>3.4489999999999998</v>
      </c>
      <c r="AU5785" s="208">
        <v>2.1219999999999999</v>
      </c>
      <c r="AV5785" s="24"/>
      <c r="AW5785" s="24"/>
      <c r="AX5785" s="24"/>
      <c r="AY5785" s="208">
        <v>0.35799999999999998</v>
      </c>
      <c r="AZ5785" s="208">
        <v>5.194</v>
      </c>
      <c r="BA5785" s="208">
        <v>12.654</v>
      </c>
      <c r="BB5785" s="21">
        <f t="shared" si="571"/>
        <v>20.021999999999998</v>
      </c>
      <c r="BC5785" s="21"/>
      <c r="BD5785" s="22">
        <f t="shared" si="569"/>
        <v>26.911290322580644</v>
      </c>
      <c r="BE5785" s="21"/>
      <c r="BG5785" s="10"/>
      <c r="BH5785" s="21">
        <f t="shared" si="570"/>
        <v>0</v>
      </c>
      <c r="BI5785" s="22">
        <f t="shared" si="570"/>
        <v>2.0022000000000002E-2</v>
      </c>
      <c r="BJ5785" s="21"/>
      <c r="BK5785" s="21">
        <v>0</v>
      </c>
      <c r="BL5785" s="22">
        <v>6.0066000000000008E-2</v>
      </c>
      <c r="BM5785" s="21"/>
      <c r="BN5785" s="21">
        <f t="shared" si="572"/>
        <v>0</v>
      </c>
      <c r="BO5785" s="22">
        <f t="shared" si="572"/>
        <v>0.24026400000000003</v>
      </c>
      <c r="BP5785" s="21">
        <f t="shared" si="572"/>
        <v>0</v>
      </c>
    </row>
    <row r="5786" spans="1:68" ht="11.1" hidden="1" customHeight="1" outlineLevel="1" collapsed="1" x14ac:dyDescent="0.2">
      <c r="A5786" s="10"/>
      <c r="B5786" s="18"/>
      <c r="C5786" s="18"/>
      <c r="D5786" s="18"/>
      <c r="E5786" s="19" t="s">
        <v>5083</v>
      </c>
      <c r="F5786" s="209">
        <v>165.67500000000001</v>
      </c>
      <c r="G5786" s="209">
        <v>139.631</v>
      </c>
      <c r="H5786" s="209">
        <v>112.267</v>
      </c>
      <c r="I5786" s="240">
        <v>78.869</v>
      </c>
      <c r="J5786" s="240"/>
      <c r="K5786" s="209">
        <v>26.548999999999999</v>
      </c>
      <c r="L5786" s="20"/>
      <c r="M5786" s="20"/>
      <c r="N5786" s="20"/>
      <c r="O5786" s="209">
        <v>26.437999999999999</v>
      </c>
      <c r="P5786" s="209">
        <v>108.92400000000001</v>
      </c>
      <c r="Q5786" s="209">
        <v>171.761</v>
      </c>
      <c r="R5786" s="209">
        <v>208.90299999999999</v>
      </c>
      <c r="S5786" s="209">
        <v>204.31800000000001</v>
      </c>
      <c r="T5786" s="209">
        <v>191.32900000000001</v>
      </c>
      <c r="U5786" s="209">
        <v>139.82400000000001</v>
      </c>
      <c r="V5786" s="209">
        <v>81.135999999999996</v>
      </c>
      <c r="W5786" s="209">
        <v>40.683999999999997</v>
      </c>
      <c r="X5786" s="20"/>
      <c r="Y5786" s="20"/>
      <c r="Z5786" s="20"/>
      <c r="AA5786" s="209">
        <v>15.853999999999999</v>
      </c>
      <c r="AB5786" s="209">
        <v>91.174000000000007</v>
      </c>
      <c r="AC5786" s="209">
        <v>160.233</v>
      </c>
      <c r="AD5786" s="209">
        <v>206.31899999999999</v>
      </c>
      <c r="AE5786" s="209">
        <v>105.95399999999999</v>
      </c>
      <c r="AF5786" s="209">
        <v>111.254</v>
      </c>
      <c r="AG5786" s="209">
        <v>77.790000000000006</v>
      </c>
      <c r="AH5786" s="209">
        <v>46.808</v>
      </c>
      <c r="AI5786" s="209">
        <v>22.495000000000001</v>
      </c>
      <c r="AJ5786" s="20"/>
      <c r="AK5786" s="20"/>
      <c r="AL5786" s="20"/>
      <c r="AM5786" s="209">
        <v>8.0939999999999994</v>
      </c>
      <c r="AN5786" s="209">
        <v>50.058999999999997</v>
      </c>
      <c r="AO5786" s="209">
        <v>42.427999999999997</v>
      </c>
      <c r="AP5786" s="209">
        <v>81.896000000000001</v>
      </c>
      <c r="AQ5786" s="209">
        <v>117.815</v>
      </c>
      <c r="AR5786" s="209">
        <v>64.061000000000007</v>
      </c>
      <c r="AS5786" s="209">
        <v>50.115000000000002</v>
      </c>
      <c r="AT5786" s="209">
        <v>23.251999999999999</v>
      </c>
      <c r="AU5786" s="209">
        <v>5.5430000000000001</v>
      </c>
      <c r="AV5786" s="20"/>
      <c r="AW5786" s="20"/>
      <c r="AX5786" s="20"/>
      <c r="AY5786" s="209">
        <v>6.8869999999999996</v>
      </c>
      <c r="AZ5786" s="209">
        <v>20.777000000000001</v>
      </c>
      <c r="BA5786" s="209">
        <v>22.690999999999999</v>
      </c>
      <c r="BB5786" s="21">
        <f t="shared" si="571"/>
        <v>208.90299999999999</v>
      </c>
      <c r="BC5786" s="21">
        <f>BF5786</f>
        <v>1200</v>
      </c>
      <c r="BD5786" s="22">
        <f t="shared" si="569"/>
        <v>280.7836021505376</v>
      </c>
      <c r="BE5786" s="21">
        <f>BC5786-BD5786</f>
        <v>919.2163978494624</v>
      </c>
      <c r="BF5786" s="2">
        <v>1200</v>
      </c>
      <c r="BG5786" s="10">
        <v>5</v>
      </c>
      <c r="BH5786" s="21">
        <f t="shared" si="570"/>
        <v>0.89280000000000004</v>
      </c>
      <c r="BI5786" s="22">
        <f t="shared" si="570"/>
        <v>0.20890299999999998</v>
      </c>
      <c r="BJ5786" s="21">
        <f>BH5786-BI5786</f>
        <v>0.68389700000000009</v>
      </c>
      <c r="BK5786" s="21">
        <v>2.6783999999999999</v>
      </c>
      <c r="BL5786" s="22">
        <v>0.62670899999999996</v>
      </c>
      <c r="BM5786" s="21">
        <v>2.0516909999999999</v>
      </c>
      <c r="BN5786" s="21">
        <f t="shared" si="572"/>
        <v>10.7136</v>
      </c>
      <c r="BO5786" s="22">
        <f t="shared" si="572"/>
        <v>2.5068359999999998</v>
      </c>
      <c r="BP5786" s="21">
        <f t="shared" si="572"/>
        <v>8.2067639999999997</v>
      </c>
    </row>
    <row r="5787" spans="1:68" ht="11.1" hidden="1" customHeight="1" outlineLevel="2" x14ac:dyDescent="0.2">
      <c r="A5787" s="10"/>
      <c r="B5787" s="18"/>
      <c r="C5787" s="18"/>
      <c r="D5787" s="18"/>
      <c r="E5787" s="23" t="s">
        <v>5084</v>
      </c>
      <c r="F5787" s="208">
        <v>165.67500000000001</v>
      </c>
      <c r="G5787" s="208">
        <v>139.631</v>
      </c>
      <c r="H5787" s="208">
        <v>112.267</v>
      </c>
      <c r="I5787" s="239">
        <v>78.869</v>
      </c>
      <c r="J5787" s="239"/>
      <c r="K5787" s="208">
        <v>26.548999999999999</v>
      </c>
      <c r="L5787" s="24"/>
      <c r="M5787" s="24"/>
      <c r="N5787" s="24"/>
      <c r="O5787" s="208">
        <v>26.437999999999999</v>
      </c>
      <c r="P5787" s="208">
        <v>108.92400000000001</v>
      </c>
      <c r="Q5787" s="208">
        <v>171.761</v>
      </c>
      <c r="R5787" s="208">
        <v>208.90299999999999</v>
      </c>
      <c r="S5787" s="208">
        <v>204.31800000000001</v>
      </c>
      <c r="T5787" s="208">
        <v>191.32900000000001</v>
      </c>
      <c r="U5787" s="208">
        <v>139.82400000000001</v>
      </c>
      <c r="V5787" s="208">
        <v>81.135999999999996</v>
      </c>
      <c r="W5787" s="208">
        <v>40.683999999999997</v>
      </c>
      <c r="X5787" s="24"/>
      <c r="Y5787" s="24"/>
      <c r="Z5787" s="24"/>
      <c r="AA5787" s="208">
        <v>15.853999999999999</v>
      </c>
      <c r="AB5787" s="208">
        <v>91.174000000000007</v>
      </c>
      <c r="AC5787" s="208">
        <v>160.233</v>
      </c>
      <c r="AD5787" s="208">
        <v>206.31899999999999</v>
      </c>
      <c r="AE5787" s="208">
        <v>105.95399999999999</v>
      </c>
      <c r="AF5787" s="208">
        <v>111.254</v>
      </c>
      <c r="AG5787" s="208">
        <v>77.790000000000006</v>
      </c>
      <c r="AH5787" s="208">
        <v>46.808</v>
      </c>
      <c r="AI5787" s="208">
        <v>22.495000000000001</v>
      </c>
      <c r="AJ5787" s="24"/>
      <c r="AK5787" s="24"/>
      <c r="AL5787" s="24"/>
      <c r="AM5787" s="208">
        <v>8.0939999999999994</v>
      </c>
      <c r="AN5787" s="208">
        <v>50.058999999999997</v>
      </c>
      <c r="AO5787" s="208">
        <v>42.427999999999997</v>
      </c>
      <c r="AP5787" s="208">
        <v>81.896000000000001</v>
      </c>
      <c r="AQ5787" s="208">
        <v>117.815</v>
      </c>
      <c r="AR5787" s="208">
        <v>64.061000000000007</v>
      </c>
      <c r="AS5787" s="208">
        <v>50.115000000000002</v>
      </c>
      <c r="AT5787" s="208">
        <v>23.251999999999999</v>
      </c>
      <c r="AU5787" s="208">
        <v>5.5430000000000001</v>
      </c>
      <c r="AV5787" s="24"/>
      <c r="AW5787" s="24"/>
      <c r="AX5787" s="24"/>
      <c r="AY5787" s="208">
        <v>6.8869999999999996</v>
      </c>
      <c r="AZ5787" s="208">
        <v>20.777000000000001</v>
      </c>
      <c r="BA5787" s="208">
        <v>22.690999999999999</v>
      </c>
      <c r="BB5787" s="21">
        <f t="shared" si="571"/>
        <v>208.90299999999999</v>
      </c>
      <c r="BC5787" s="21"/>
      <c r="BD5787" s="22">
        <f t="shared" si="569"/>
        <v>280.7836021505376</v>
      </c>
      <c r="BE5787" s="21"/>
      <c r="BG5787" s="10"/>
      <c r="BH5787" s="21">
        <f t="shared" si="570"/>
        <v>0</v>
      </c>
      <c r="BI5787" s="22">
        <f t="shared" si="570"/>
        <v>0.20890299999999998</v>
      </c>
      <c r="BJ5787" s="21"/>
      <c r="BK5787" s="21">
        <v>0</v>
      </c>
      <c r="BL5787" s="22">
        <v>0.62670899999999996</v>
      </c>
      <c r="BM5787" s="21"/>
      <c r="BN5787" s="21">
        <f t="shared" si="572"/>
        <v>0</v>
      </c>
      <c r="BO5787" s="22">
        <f t="shared" si="572"/>
        <v>2.5068359999999998</v>
      </c>
      <c r="BP5787" s="21">
        <f t="shared" si="572"/>
        <v>0</v>
      </c>
    </row>
    <row r="5788" spans="1:68" ht="11.1" hidden="1" customHeight="1" outlineLevel="1" collapsed="1" x14ac:dyDescent="0.2">
      <c r="A5788" s="10"/>
      <c r="B5788" s="18"/>
      <c r="C5788" s="18"/>
      <c r="D5788" s="18"/>
      <c r="E5788" s="19" t="s">
        <v>5085</v>
      </c>
      <c r="F5788" s="20"/>
      <c r="G5788" s="20"/>
      <c r="H5788" s="209">
        <v>3.88</v>
      </c>
      <c r="I5788" s="240">
        <v>1.5</v>
      </c>
      <c r="J5788" s="240"/>
      <c r="K5788" s="20"/>
      <c r="L5788" s="20"/>
      <c r="M5788" s="20"/>
      <c r="N5788" s="20"/>
      <c r="O5788" s="20"/>
      <c r="P5788" s="209">
        <v>0.53200000000000003</v>
      </c>
      <c r="Q5788" s="209">
        <v>0.37</v>
      </c>
      <c r="R5788" s="20"/>
      <c r="S5788" s="209">
        <v>0.312</v>
      </c>
      <c r="T5788" s="209">
        <v>0.82799999999999996</v>
      </c>
      <c r="U5788" s="209">
        <v>1.5</v>
      </c>
      <c r="V5788" s="20"/>
      <c r="W5788" s="20"/>
      <c r="X5788" s="20"/>
      <c r="Y5788" s="20"/>
      <c r="Z5788" s="20"/>
      <c r="AA5788" s="20"/>
      <c r="AB5788" s="20"/>
      <c r="AC5788" s="209">
        <v>0.36099999999999999</v>
      </c>
      <c r="AD5788" s="209">
        <v>0.70199999999999996</v>
      </c>
      <c r="AE5788" s="209">
        <v>0.80200000000000005</v>
      </c>
      <c r="AF5788" s="209">
        <v>0.57299999999999995</v>
      </c>
      <c r="AG5788" s="209">
        <v>0.41899999999999998</v>
      </c>
      <c r="AH5788" s="209">
        <v>0.26300000000000001</v>
      </c>
      <c r="AI5788" s="209">
        <v>0.185</v>
      </c>
      <c r="AJ5788" s="20"/>
      <c r="AK5788" s="20"/>
      <c r="AL5788" s="20"/>
      <c r="AM5788" s="209">
        <v>0.214</v>
      </c>
      <c r="AN5788" s="209">
        <v>0.438</v>
      </c>
      <c r="AO5788" s="209">
        <v>0.58299999999999996</v>
      </c>
      <c r="AP5788" s="209">
        <v>0.498</v>
      </c>
      <c r="AQ5788" s="209">
        <v>1.0289999999999999</v>
      </c>
      <c r="AR5788" s="209">
        <v>0.5</v>
      </c>
      <c r="AS5788" s="209">
        <v>0.55000000000000004</v>
      </c>
      <c r="AT5788" s="209">
        <v>0.318</v>
      </c>
      <c r="AU5788" s="209">
        <v>6.0999999999999999E-2</v>
      </c>
      <c r="AV5788" s="20"/>
      <c r="AW5788" s="20"/>
      <c r="AX5788" s="20"/>
      <c r="AY5788" s="20"/>
      <c r="AZ5788" s="209">
        <v>0.56699999999999995</v>
      </c>
      <c r="BA5788" s="209">
        <v>0.40899999999999997</v>
      </c>
      <c r="BB5788" s="21">
        <f t="shared" si="571"/>
        <v>3.88</v>
      </c>
      <c r="BC5788" s="21">
        <f>BD5788</f>
        <v>5.21505376344086</v>
      </c>
      <c r="BD5788" s="22">
        <f t="shared" si="569"/>
        <v>5.21505376344086</v>
      </c>
      <c r="BE5788" s="21">
        <f>BC5788-BD5788</f>
        <v>0</v>
      </c>
      <c r="BF5788" s="2">
        <v>2.8</v>
      </c>
      <c r="BG5788" s="10">
        <v>6</v>
      </c>
      <c r="BH5788" s="21">
        <f t="shared" si="570"/>
        <v>3.8800000000000002E-3</v>
      </c>
      <c r="BI5788" s="22">
        <f t="shared" si="570"/>
        <v>3.8800000000000002E-3</v>
      </c>
      <c r="BJ5788" s="21">
        <f>BH5788-BI5788</f>
        <v>0</v>
      </c>
      <c r="BK5788" s="21">
        <v>1.1640000000000001E-2</v>
      </c>
      <c r="BL5788" s="22">
        <v>1.1640000000000001E-2</v>
      </c>
      <c r="BM5788" s="21">
        <v>0</v>
      </c>
      <c r="BN5788" s="21">
        <f t="shared" si="572"/>
        <v>4.6560000000000004E-2</v>
      </c>
      <c r="BO5788" s="22">
        <f t="shared" si="572"/>
        <v>4.6560000000000004E-2</v>
      </c>
      <c r="BP5788" s="21">
        <f t="shared" si="572"/>
        <v>0</v>
      </c>
    </row>
    <row r="5789" spans="1:68" ht="11.1" hidden="1" customHeight="1" outlineLevel="2" x14ac:dyDescent="0.2">
      <c r="A5789" s="10"/>
      <c r="B5789" s="18"/>
      <c r="C5789" s="18"/>
      <c r="D5789" s="18"/>
      <c r="E5789" s="23" t="s">
        <v>5086</v>
      </c>
      <c r="F5789" s="24"/>
      <c r="G5789" s="24"/>
      <c r="H5789" s="208">
        <v>3.88</v>
      </c>
      <c r="I5789" s="239">
        <v>1.5</v>
      </c>
      <c r="J5789" s="239"/>
      <c r="K5789" s="24"/>
      <c r="L5789" s="24"/>
      <c r="M5789" s="24"/>
      <c r="N5789" s="24"/>
      <c r="O5789" s="24"/>
      <c r="P5789" s="208">
        <v>0.53200000000000003</v>
      </c>
      <c r="Q5789" s="208">
        <v>0.37</v>
      </c>
      <c r="R5789" s="24"/>
      <c r="S5789" s="208">
        <v>0.312</v>
      </c>
      <c r="T5789" s="208">
        <v>0.82799999999999996</v>
      </c>
      <c r="U5789" s="208">
        <v>1.5</v>
      </c>
      <c r="V5789" s="24"/>
      <c r="W5789" s="24"/>
      <c r="X5789" s="24"/>
      <c r="Y5789" s="24"/>
      <c r="Z5789" s="24"/>
      <c r="AA5789" s="24"/>
      <c r="AB5789" s="24"/>
      <c r="AC5789" s="208">
        <v>0.36099999999999999</v>
      </c>
      <c r="AD5789" s="208">
        <v>0.70199999999999996</v>
      </c>
      <c r="AE5789" s="208">
        <v>0.80200000000000005</v>
      </c>
      <c r="AF5789" s="208">
        <v>0.57299999999999995</v>
      </c>
      <c r="AG5789" s="208">
        <v>0.41899999999999998</v>
      </c>
      <c r="AH5789" s="208">
        <v>0.26300000000000001</v>
      </c>
      <c r="AI5789" s="208">
        <v>0.185</v>
      </c>
      <c r="AJ5789" s="24"/>
      <c r="AK5789" s="24"/>
      <c r="AL5789" s="24"/>
      <c r="AM5789" s="208">
        <v>0.214</v>
      </c>
      <c r="AN5789" s="208">
        <v>0.438</v>
      </c>
      <c r="AO5789" s="208">
        <v>0.58299999999999996</v>
      </c>
      <c r="AP5789" s="208">
        <v>0.498</v>
      </c>
      <c r="AQ5789" s="208">
        <v>1.0289999999999999</v>
      </c>
      <c r="AR5789" s="208">
        <v>0.5</v>
      </c>
      <c r="AS5789" s="208">
        <v>0.55000000000000004</v>
      </c>
      <c r="AT5789" s="208">
        <v>0.318</v>
      </c>
      <c r="AU5789" s="208">
        <v>6.0999999999999999E-2</v>
      </c>
      <c r="AV5789" s="24"/>
      <c r="AW5789" s="24"/>
      <c r="AX5789" s="24"/>
      <c r="AY5789" s="24"/>
      <c r="AZ5789" s="208">
        <v>0.56699999999999995</v>
      </c>
      <c r="BA5789" s="208">
        <v>0.40899999999999997</v>
      </c>
      <c r="BB5789" s="21">
        <f t="shared" si="571"/>
        <v>3.88</v>
      </c>
      <c r="BC5789" s="21"/>
      <c r="BD5789" s="22">
        <f t="shared" si="569"/>
        <v>5.21505376344086</v>
      </c>
      <c r="BE5789" s="21"/>
      <c r="BG5789" s="10"/>
      <c r="BH5789" s="21">
        <f t="shared" si="570"/>
        <v>0</v>
      </c>
      <c r="BI5789" s="22">
        <f t="shared" si="570"/>
        <v>3.8800000000000002E-3</v>
      </c>
      <c r="BJ5789" s="21"/>
      <c r="BK5789" s="21">
        <v>0</v>
      </c>
      <c r="BL5789" s="22">
        <v>1.1640000000000001E-2</v>
      </c>
      <c r="BM5789" s="21"/>
      <c r="BN5789" s="21">
        <f t="shared" si="572"/>
        <v>0</v>
      </c>
      <c r="BO5789" s="22">
        <f t="shared" si="572"/>
        <v>4.6560000000000004E-2</v>
      </c>
      <c r="BP5789" s="21">
        <f t="shared" si="572"/>
        <v>0</v>
      </c>
    </row>
    <row r="5790" spans="1:68" ht="11.1" hidden="1" customHeight="1" outlineLevel="1" collapsed="1" x14ac:dyDescent="0.2">
      <c r="A5790" s="10"/>
      <c r="B5790" s="18"/>
      <c r="C5790" s="18"/>
      <c r="D5790" s="18"/>
      <c r="E5790" s="19" t="s">
        <v>5087</v>
      </c>
      <c r="F5790" s="209">
        <v>1.1679999999999999</v>
      </c>
      <c r="G5790" s="209">
        <v>1.56</v>
      </c>
      <c r="H5790" s="209">
        <v>1.1279999999999999</v>
      </c>
      <c r="I5790" s="240">
        <v>0.78</v>
      </c>
      <c r="J5790" s="240"/>
      <c r="K5790" s="209">
        <v>1.4059999999999999</v>
      </c>
      <c r="L5790" s="20"/>
      <c r="M5790" s="20"/>
      <c r="N5790" s="20"/>
      <c r="O5790" s="209">
        <v>0.78400000000000003</v>
      </c>
      <c r="P5790" s="209">
        <v>2.9849999999999999</v>
      </c>
      <c r="Q5790" s="209">
        <v>4.5659999999999998</v>
      </c>
      <c r="R5790" s="209">
        <v>3.4950000000000001</v>
      </c>
      <c r="S5790" s="209">
        <v>2.7730000000000001</v>
      </c>
      <c r="T5790" s="209">
        <v>2.637</v>
      </c>
      <c r="U5790" s="209">
        <v>0.56699999999999995</v>
      </c>
      <c r="V5790" s="209">
        <v>0.77400000000000002</v>
      </c>
      <c r="W5790" s="209">
        <v>0.99399999999999999</v>
      </c>
      <c r="X5790" s="209">
        <v>0.10199999999999999</v>
      </c>
      <c r="Y5790" s="20"/>
      <c r="Z5790" s="20"/>
      <c r="AA5790" s="20"/>
      <c r="AB5790" s="209">
        <v>0.95699999999999996</v>
      </c>
      <c r="AC5790" s="209">
        <v>0.88700000000000001</v>
      </c>
      <c r="AD5790" s="209">
        <v>1.3959999999999999</v>
      </c>
      <c r="AE5790" s="209">
        <v>1.0720000000000001</v>
      </c>
      <c r="AF5790" s="209">
        <v>0.98799999999999999</v>
      </c>
      <c r="AG5790" s="209">
        <v>0.38900000000000001</v>
      </c>
      <c r="AH5790" s="209">
        <v>5.8000000000000003E-2</v>
      </c>
      <c r="AI5790" s="209">
        <v>1.264</v>
      </c>
      <c r="AJ5790" s="209">
        <v>0.254</v>
      </c>
      <c r="AK5790" s="20"/>
      <c r="AL5790" s="20"/>
      <c r="AM5790" s="209">
        <v>1.028</v>
      </c>
      <c r="AN5790" s="209">
        <v>1.3220000000000001</v>
      </c>
      <c r="AO5790" s="209">
        <v>0.251</v>
      </c>
      <c r="AP5790" s="209">
        <v>0.75900000000000001</v>
      </c>
      <c r="AQ5790" s="209">
        <v>0.85299999999999998</v>
      </c>
      <c r="AR5790" s="209">
        <v>0.61099999999999999</v>
      </c>
      <c r="AS5790" s="209">
        <v>1.1619999999999999</v>
      </c>
      <c r="AT5790" s="209">
        <v>0.91900000000000004</v>
      </c>
      <c r="AU5790" s="209">
        <v>1.49</v>
      </c>
      <c r="AV5790" s="209">
        <v>5.7000000000000002E-2</v>
      </c>
      <c r="AW5790" s="20"/>
      <c r="AX5790" s="20"/>
      <c r="AY5790" s="209">
        <v>0.85399999999999998</v>
      </c>
      <c r="AZ5790" s="209">
        <v>1.077</v>
      </c>
      <c r="BA5790" s="209">
        <v>0.96199999999999997</v>
      </c>
      <c r="BB5790" s="21">
        <f t="shared" si="571"/>
        <v>4.5659999999999998</v>
      </c>
      <c r="BC5790" s="21">
        <f>BF5790</f>
        <v>11.3</v>
      </c>
      <c r="BD5790" s="22">
        <f t="shared" si="569"/>
        <v>6.137096774193548</v>
      </c>
      <c r="BE5790" s="21">
        <f>BC5790-BD5790</f>
        <v>5.1629032258064527</v>
      </c>
      <c r="BF5790" s="2">
        <v>11.3</v>
      </c>
      <c r="BG5790" s="10">
        <v>6</v>
      </c>
      <c r="BH5790" s="21">
        <f t="shared" si="570"/>
        <v>8.4072000000000001E-3</v>
      </c>
      <c r="BI5790" s="22">
        <f t="shared" si="570"/>
        <v>4.5659999999999997E-3</v>
      </c>
      <c r="BJ5790" s="21">
        <f>BH5790-BI5790</f>
        <v>3.8412000000000003E-3</v>
      </c>
      <c r="BK5790" s="21">
        <v>2.52216E-2</v>
      </c>
      <c r="BL5790" s="22">
        <v>1.3697999999999998E-2</v>
      </c>
      <c r="BM5790" s="21">
        <v>1.1523600000000002E-2</v>
      </c>
      <c r="BN5790" s="21">
        <f t="shared" si="572"/>
        <v>0.1008864</v>
      </c>
      <c r="BO5790" s="22">
        <f t="shared" si="572"/>
        <v>5.4791999999999993E-2</v>
      </c>
      <c r="BP5790" s="21">
        <f t="shared" si="572"/>
        <v>4.6094400000000008E-2</v>
      </c>
    </row>
    <row r="5791" spans="1:68" ht="11.1" hidden="1" customHeight="1" outlineLevel="2" x14ac:dyDescent="0.2">
      <c r="A5791" s="10"/>
      <c r="B5791" s="18"/>
      <c r="C5791" s="18"/>
      <c r="D5791" s="18"/>
      <c r="E5791" s="23" t="s">
        <v>5088</v>
      </c>
      <c r="F5791" s="208">
        <v>1.1679999999999999</v>
      </c>
      <c r="G5791" s="208">
        <v>1.56</v>
      </c>
      <c r="H5791" s="208">
        <v>1.1279999999999999</v>
      </c>
      <c r="I5791" s="239">
        <v>0.78</v>
      </c>
      <c r="J5791" s="239"/>
      <c r="K5791" s="208">
        <v>1.4059999999999999</v>
      </c>
      <c r="L5791" s="24"/>
      <c r="M5791" s="24"/>
      <c r="N5791" s="24"/>
      <c r="O5791" s="208">
        <v>0.78400000000000003</v>
      </c>
      <c r="P5791" s="208">
        <v>2.9849999999999999</v>
      </c>
      <c r="Q5791" s="208">
        <v>4.5659999999999998</v>
      </c>
      <c r="R5791" s="208">
        <v>3.4950000000000001</v>
      </c>
      <c r="S5791" s="208">
        <v>2.7730000000000001</v>
      </c>
      <c r="T5791" s="208">
        <v>2.637</v>
      </c>
      <c r="U5791" s="208">
        <v>0.56699999999999995</v>
      </c>
      <c r="V5791" s="208">
        <v>0.77400000000000002</v>
      </c>
      <c r="W5791" s="208">
        <v>0.99399999999999999</v>
      </c>
      <c r="X5791" s="208">
        <v>0.10199999999999999</v>
      </c>
      <c r="Y5791" s="24"/>
      <c r="Z5791" s="24"/>
      <c r="AA5791" s="24"/>
      <c r="AB5791" s="208">
        <v>0.95699999999999996</v>
      </c>
      <c r="AC5791" s="208">
        <v>0.88700000000000001</v>
      </c>
      <c r="AD5791" s="208">
        <v>1.3959999999999999</v>
      </c>
      <c r="AE5791" s="208">
        <v>1.0720000000000001</v>
      </c>
      <c r="AF5791" s="208">
        <v>0.98799999999999999</v>
      </c>
      <c r="AG5791" s="208">
        <v>0.38900000000000001</v>
      </c>
      <c r="AH5791" s="208">
        <v>5.8000000000000003E-2</v>
      </c>
      <c r="AI5791" s="208">
        <v>1.264</v>
      </c>
      <c r="AJ5791" s="208">
        <v>0.254</v>
      </c>
      <c r="AK5791" s="24"/>
      <c r="AL5791" s="24"/>
      <c r="AM5791" s="208">
        <v>1.028</v>
      </c>
      <c r="AN5791" s="208">
        <v>1.3220000000000001</v>
      </c>
      <c r="AO5791" s="208">
        <v>0.251</v>
      </c>
      <c r="AP5791" s="208">
        <v>0.75900000000000001</v>
      </c>
      <c r="AQ5791" s="208">
        <v>0.85299999999999998</v>
      </c>
      <c r="AR5791" s="208">
        <v>0.61099999999999999</v>
      </c>
      <c r="AS5791" s="208">
        <v>1.1619999999999999</v>
      </c>
      <c r="AT5791" s="208">
        <v>0.91900000000000004</v>
      </c>
      <c r="AU5791" s="208">
        <v>1.49</v>
      </c>
      <c r="AV5791" s="208">
        <v>5.7000000000000002E-2</v>
      </c>
      <c r="AW5791" s="24"/>
      <c r="AX5791" s="24"/>
      <c r="AY5791" s="208">
        <v>0.85399999999999998</v>
      </c>
      <c r="AZ5791" s="208">
        <v>1.077</v>
      </c>
      <c r="BA5791" s="208">
        <v>0.96199999999999997</v>
      </c>
      <c r="BB5791" s="21">
        <f t="shared" si="571"/>
        <v>4.5659999999999998</v>
      </c>
      <c r="BC5791" s="21"/>
      <c r="BD5791" s="22">
        <f t="shared" si="569"/>
        <v>6.137096774193548</v>
      </c>
      <c r="BE5791" s="21"/>
      <c r="BG5791" s="10"/>
      <c r="BH5791" s="21">
        <f t="shared" si="570"/>
        <v>0</v>
      </c>
      <c r="BI5791" s="22">
        <f t="shared" si="570"/>
        <v>4.5659999999999997E-3</v>
      </c>
      <c r="BJ5791" s="21"/>
      <c r="BK5791" s="21">
        <v>0</v>
      </c>
      <c r="BL5791" s="22">
        <v>1.3697999999999998E-2</v>
      </c>
      <c r="BM5791" s="21"/>
      <c r="BN5791" s="21">
        <f t="shared" si="572"/>
        <v>0</v>
      </c>
      <c r="BO5791" s="22">
        <f t="shared" si="572"/>
        <v>5.4791999999999993E-2</v>
      </c>
      <c r="BP5791" s="21">
        <f t="shared" si="572"/>
        <v>0</v>
      </c>
    </row>
    <row r="5792" spans="1:68" ht="11.1" hidden="1" customHeight="1" outlineLevel="1" collapsed="1" x14ac:dyDescent="0.2">
      <c r="A5792" s="10"/>
      <c r="B5792" s="18"/>
      <c r="C5792" s="18"/>
      <c r="D5792" s="18"/>
      <c r="E5792" s="19" t="s">
        <v>5089</v>
      </c>
      <c r="F5792" s="209">
        <v>8.9060000000000006</v>
      </c>
      <c r="G5792" s="209">
        <v>6.4969999999999999</v>
      </c>
      <c r="H5792" s="209">
        <v>6.6580000000000004</v>
      </c>
      <c r="I5792" s="240">
        <v>2.597</v>
      </c>
      <c r="J5792" s="240"/>
      <c r="K5792" s="209">
        <v>1.329</v>
      </c>
      <c r="L5792" s="20"/>
      <c r="M5792" s="20"/>
      <c r="N5792" s="20"/>
      <c r="O5792" s="20"/>
      <c r="P5792" s="209">
        <v>4.383</v>
      </c>
      <c r="Q5792" s="209">
        <v>4.0220000000000002</v>
      </c>
      <c r="R5792" s="209">
        <v>9.2609999999999992</v>
      </c>
      <c r="S5792" s="209">
        <v>7.8380000000000001</v>
      </c>
      <c r="T5792" s="209">
        <v>7.5250000000000004</v>
      </c>
      <c r="U5792" s="209">
        <v>6.2249999999999996</v>
      </c>
      <c r="V5792" s="209">
        <v>3.2589999999999999</v>
      </c>
      <c r="W5792" s="209">
        <v>0.64900000000000002</v>
      </c>
      <c r="X5792" s="20"/>
      <c r="Y5792" s="20"/>
      <c r="Z5792" s="20"/>
      <c r="AA5792" s="209">
        <v>2.5640000000000001</v>
      </c>
      <c r="AB5792" s="209">
        <v>4.2149999999999999</v>
      </c>
      <c r="AC5792" s="209">
        <v>6.3170000000000002</v>
      </c>
      <c r="AD5792" s="209">
        <v>14.768000000000001</v>
      </c>
      <c r="AE5792" s="209">
        <v>8.6750000000000007</v>
      </c>
      <c r="AF5792" s="209">
        <v>6.8239999999999998</v>
      </c>
      <c r="AG5792" s="209">
        <v>6.1749999999999998</v>
      </c>
      <c r="AH5792" s="209">
        <v>3.3</v>
      </c>
      <c r="AI5792" s="20"/>
      <c r="AJ5792" s="20"/>
      <c r="AK5792" s="20"/>
      <c r="AL5792" s="20"/>
      <c r="AM5792" s="209">
        <v>2.1000000000000001E-2</v>
      </c>
      <c r="AN5792" s="209">
        <v>5.7430000000000003</v>
      </c>
      <c r="AO5792" s="209">
        <v>6.6050000000000004</v>
      </c>
      <c r="AP5792" s="209">
        <v>8.5679999999999996</v>
      </c>
      <c r="AQ5792" s="209">
        <v>8</v>
      </c>
      <c r="AR5792" s="209">
        <v>16.151</v>
      </c>
      <c r="AS5792" s="209">
        <v>6.774</v>
      </c>
      <c r="AT5792" s="209">
        <v>3</v>
      </c>
      <c r="AU5792" s="209">
        <v>1.24</v>
      </c>
      <c r="AV5792" s="20"/>
      <c r="AW5792" s="20"/>
      <c r="AX5792" s="20"/>
      <c r="AY5792" s="209">
        <v>2.5640000000000001</v>
      </c>
      <c r="AZ5792" s="209">
        <v>4.6500000000000004</v>
      </c>
      <c r="BA5792" s="209">
        <v>10.199999999999999</v>
      </c>
      <c r="BB5792" s="21">
        <f t="shared" si="571"/>
        <v>16.151</v>
      </c>
      <c r="BC5792" s="21">
        <f>BF5792</f>
        <v>37</v>
      </c>
      <c r="BD5792" s="22">
        <f t="shared" si="569"/>
        <v>21.708333333333332</v>
      </c>
      <c r="BE5792" s="21">
        <f>BC5792-BD5792</f>
        <v>15.291666666666668</v>
      </c>
      <c r="BF5792" s="2">
        <v>37</v>
      </c>
      <c r="BG5792" s="10">
        <v>6</v>
      </c>
      <c r="BH5792" s="21">
        <f t="shared" si="570"/>
        <v>2.7528E-2</v>
      </c>
      <c r="BI5792" s="22">
        <f t="shared" si="570"/>
        <v>1.6150999999999999E-2</v>
      </c>
      <c r="BJ5792" s="21">
        <f>BH5792-BI5792</f>
        <v>1.1377000000000002E-2</v>
      </c>
      <c r="BK5792" s="21">
        <v>8.2584000000000005E-2</v>
      </c>
      <c r="BL5792" s="22">
        <v>4.8452999999999996E-2</v>
      </c>
      <c r="BM5792" s="21">
        <v>3.4131000000000009E-2</v>
      </c>
      <c r="BN5792" s="21">
        <f t="shared" si="572"/>
        <v>0.33033600000000002</v>
      </c>
      <c r="BO5792" s="22">
        <f t="shared" si="572"/>
        <v>0.19381199999999998</v>
      </c>
      <c r="BP5792" s="21">
        <f t="shared" si="572"/>
        <v>0.13652400000000003</v>
      </c>
    </row>
    <row r="5793" spans="1:68" ht="11.1" hidden="1" customHeight="1" outlineLevel="2" x14ac:dyDescent="0.2">
      <c r="A5793" s="10"/>
      <c r="B5793" s="18"/>
      <c r="C5793" s="18"/>
      <c r="D5793" s="18"/>
      <c r="E5793" s="23" t="s">
        <v>5090</v>
      </c>
      <c r="F5793" s="208">
        <v>8.9060000000000006</v>
      </c>
      <c r="G5793" s="208">
        <v>6.4969999999999999</v>
      </c>
      <c r="H5793" s="208">
        <v>6.6580000000000004</v>
      </c>
      <c r="I5793" s="239">
        <v>2.597</v>
      </c>
      <c r="J5793" s="239"/>
      <c r="K5793" s="208">
        <v>1.329</v>
      </c>
      <c r="L5793" s="24"/>
      <c r="M5793" s="24"/>
      <c r="N5793" s="24"/>
      <c r="O5793" s="24"/>
      <c r="P5793" s="208">
        <v>4.383</v>
      </c>
      <c r="Q5793" s="208">
        <v>4.0220000000000002</v>
      </c>
      <c r="R5793" s="208">
        <v>9.2609999999999992</v>
      </c>
      <c r="S5793" s="208">
        <v>7.8380000000000001</v>
      </c>
      <c r="T5793" s="208">
        <v>7.5250000000000004</v>
      </c>
      <c r="U5793" s="208">
        <v>6.2249999999999996</v>
      </c>
      <c r="V5793" s="208">
        <v>3.2589999999999999</v>
      </c>
      <c r="W5793" s="208">
        <v>0.64900000000000002</v>
      </c>
      <c r="X5793" s="24"/>
      <c r="Y5793" s="24"/>
      <c r="Z5793" s="24"/>
      <c r="AA5793" s="208">
        <v>2.5640000000000001</v>
      </c>
      <c r="AB5793" s="208">
        <v>4.2149999999999999</v>
      </c>
      <c r="AC5793" s="208">
        <v>6.3170000000000002</v>
      </c>
      <c r="AD5793" s="208">
        <v>14.768000000000001</v>
      </c>
      <c r="AE5793" s="208">
        <v>8.6750000000000007</v>
      </c>
      <c r="AF5793" s="208">
        <v>6.8239999999999998</v>
      </c>
      <c r="AG5793" s="208">
        <v>6.1749999999999998</v>
      </c>
      <c r="AH5793" s="208">
        <v>3.3</v>
      </c>
      <c r="AI5793" s="24"/>
      <c r="AJ5793" s="24"/>
      <c r="AK5793" s="24"/>
      <c r="AL5793" s="24"/>
      <c r="AM5793" s="208">
        <v>2.1000000000000001E-2</v>
      </c>
      <c r="AN5793" s="208">
        <v>5.7430000000000003</v>
      </c>
      <c r="AO5793" s="208">
        <v>6.6050000000000004</v>
      </c>
      <c r="AP5793" s="208">
        <v>8.5679999999999996</v>
      </c>
      <c r="AQ5793" s="208">
        <v>8</v>
      </c>
      <c r="AR5793" s="208">
        <v>16.151</v>
      </c>
      <c r="AS5793" s="208">
        <v>6.774</v>
      </c>
      <c r="AT5793" s="208">
        <v>3</v>
      </c>
      <c r="AU5793" s="208">
        <v>1.24</v>
      </c>
      <c r="AV5793" s="24"/>
      <c r="AW5793" s="24"/>
      <c r="AX5793" s="24"/>
      <c r="AY5793" s="208">
        <v>2.5640000000000001</v>
      </c>
      <c r="AZ5793" s="208">
        <v>4.6500000000000004</v>
      </c>
      <c r="BA5793" s="208">
        <v>10.199999999999999</v>
      </c>
      <c r="BB5793" s="21">
        <f t="shared" si="571"/>
        <v>16.151</v>
      </c>
      <c r="BC5793" s="21"/>
      <c r="BD5793" s="22">
        <f t="shared" si="569"/>
        <v>21.708333333333332</v>
      </c>
      <c r="BE5793" s="21"/>
      <c r="BG5793" s="10"/>
      <c r="BH5793" s="21">
        <f t="shared" si="570"/>
        <v>0</v>
      </c>
      <c r="BI5793" s="22">
        <f t="shared" si="570"/>
        <v>1.6150999999999999E-2</v>
      </c>
      <c r="BJ5793" s="21"/>
      <c r="BK5793" s="21">
        <v>0</v>
      </c>
      <c r="BL5793" s="22">
        <v>4.8452999999999996E-2</v>
      </c>
      <c r="BM5793" s="21"/>
      <c r="BN5793" s="21">
        <f t="shared" si="572"/>
        <v>0</v>
      </c>
      <c r="BO5793" s="22">
        <f t="shared" si="572"/>
        <v>0.19381199999999998</v>
      </c>
      <c r="BP5793" s="21">
        <f t="shared" si="572"/>
        <v>0</v>
      </c>
    </row>
    <row r="5794" spans="1:68" ht="11.1" hidden="1" customHeight="1" outlineLevel="1" collapsed="1" x14ac:dyDescent="0.2">
      <c r="A5794" s="10"/>
      <c r="B5794" s="18"/>
      <c r="C5794" s="18"/>
      <c r="D5794" s="18"/>
      <c r="E5794" s="19" t="s">
        <v>5091</v>
      </c>
      <c r="F5794" s="209">
        <v>6.5</v>
      </c>
      <c r="G5794" s="20"/>
      <c r="H5794" s="209">
        <v>5</v>
      </c>
      <c r="I5794" s="240">
        <v>10.599</v>
      </c>
      <c r="J5794" s="240"/>
      <c r="K5794" s="20"/>
      <c r="L5794" s="20"/>
      <c r="M5794" s="20"/>
      <c r="N5794" s="20"/>
      <c r="O5794" s="20"/>
      <c r="P5794" s="209">
        <v>2.9119999999999999</v>
      </c>
      <c r="Q5794" s="209">
        <v>4.5250000000000004</v>
      </c>
      <c r="R5794" s="209">
        <v>6.4969999999999999</v>
      </c>
      <c r="S5794" s="209">
        <v>7.2670000000000003</v>
      </c>
      <c r="T5794" s="209">
        <v>7.0250000000000004</v>
      </c>
      <c r="U5794" s="209">
        <v>4.0670000000000002</v>
      </c>
      <c r="V5794" s="209">
        <v>1.8520000000000001</v>
      </c>
      <c r="W5794" s="20"/>
      <c r="X5794" s="209">
        <v>0.84799999999999998</v>
      </c>
      <c r="Y5794" s="20"/>
      <c r="Z5794" s="20"/>
      <c r="AA5794" s="209">
        <v>0.78200000000000003</v>
      </c>
      <c r="AB5794" s="209">
        <v>2.399</v>
      </c>
      <c r="AC5794" s="209">
        <v>5.7469999999999999</v>
      </c>
      <c r="AD5794" s="209">
        <v>6.7060000000000004</v>
      </c>
      <c r="AE5794" s="209">
        <v>7.1360000000000001</v>
      </c>
      <c r="AF5794" s="209">
        <v>6.7050000000000001</v>
      </c>
      <c r="AG5794" s="209">
        <v>3.605</v>
      </c>
      <c r="AH5794" s="209">
        <v>1.788</v>
      </c>
      <c r="AI5794" s="209">
        <v>1.204</v>
      </c>
      <c r="AJ5794" s="20"/>
      <c r="AK5794" s="20"/>
      <c r="AL5794" s="20"/>
      <c r="AM5794" s="209">
        <v>1.488</v>
      </c>
      <c r="AN5794" s="209">
        <v>2.1859999999999999</v>
      </c>
      <c r="AO5794" s="209">
        <v>6.8479999999999999</v>
      </c>
      <c r="AP5794" s="209">
        <v>6.8680000000000003</v>
      </c>
      <c r="AQ5794" s="209">
        <v>7.1719999999999997</v>
      </c>
      <c r="AR5794" s="209">
        <v>7.468</v>
      </c>
      <c r="AS5794" s="209">
        <v>5.4459999999999997</v>
      </c>
      <c r="AT5794" s="209">
        <v>2.7839999999999998</v>
      </c>
      <c r="AU5794" s="209">
        <v>1.2789999999999999</v>
      </c>
      <c r="AV5794" s="20"/>
      <c r="AW5794" s="20"/>
      <c r="AX5794" s="20"/>
      <c r="AY5794" s="209">
        <v>0.98899999999999999</v>
      </c>
      <c r="AZ5794" s="209">
        <v>2</v>
      </c>
      <c r="BA5794" s="209">
        <v>6.7240000000000002</v>
      </c>
      <c r="BB5794" s="21">
        <f t="shared" si="571"/>
        <v>10.599</v>
      </c>
      <c r="BC5794" s="21">
        <f>BF5794</f>
        <v>20.399999999999999</v>
      </c>
      <c r="BD5794" s="22">
        <f t="shared" si="569"/>
        <v>14.245967741935484</v>
      </c>
      <c r="BE5794" s="21">
        <f>BC5794-BD5794</f>
        <v>6.1540322580645146</v>
      </c>
      <c r="BF5794" s="2">
        <v>20.399999999999999</v>
      </c>
      <c r="BG5794" s="10">
        <v>6</v>
      </c>
      <c r="BH5794" s="21">
        <f t="shared" si="570"/>
        <v>1.5177599999999998E-2</v>
      </c>
      <c r="BI5794" s="22">
        <f t="shared" si="570"/>
        <v>1.0599000000000001E-2</v>
      </c>
      <c r="BJ5794" s="21">
        <f>BH5794-BI5794</f>
        <v>4.5785999999999969E-3</v>
      </c>
      <c r="BK5794" s="21">
        <v>4.5532799999999991E-2</v>
      </c>
      <c r="BL5794" s="22">
        <v>3.1797000000000006E-2</v>
      </c>
      <c r="BM5794" s="21">
        <v>1.3735799999999986E-2</v>
      </c>
      <c r="BN5794" s="21">
        <f t="shared" si="572"/>
        <v>0.18213119999999997</v>
      </c>
      <c r="BO5794" s="22">
        <f t="shared" si="572"/>
        <v>0.12718800000000002</v>
      </c>
      <c r="BP5794" s="21">
        <f t="shared" si="572"/>
        <v>5.4943199999999942E-2</v>
      </c>
    </row>
    <row r="5795" spans="1:68" ht="11.1" hidden="1" customHeight="1" outlineLevel="2" x14ac:dyDescent="0.2">
      <c r="A5795" s="10"/>
      <c r="B5795" s="18"/>
      <c r="C5795" s="18"/>
      <c r="D5795" s="18"/>
      <c r="E5795" s="23" t="s">
        <v>5092</v>
      </c>
      <c r="F5795" s="208">
        <v>6.5</v>
      </c>
      <c r="G5795" s="24"/>
      <c r="H5795" s="208">
        <v>5</v>
      </c>
      <c r="I5795" s="239">
        <v>10.599</v>
      </c>
      <c r="J5795" s="239"/>
      <c r="K5795" s="24"/>
      <c r="L5795" s="24"/>
      <c r="M5795" s="24"/>
      <c r="N5795" s="24"/>
      <c r="O5795" s="24"/>
      <c r="P5795" s="208">
        <v>2.9119999999999999</v>
      </c>
      <c r="Q5795" s="208">
        <v>4.5250000000000004</v>
      </c>
      <c r="R5795" s="208">
        <v>6.4969999999999999</v>
      </c>
      <c r="S5795" s="208">
        <v>7.2670000000000003</v>
      </c>
      <c r="T5795" s="208">
        <v>7.0250000000000004</v>
      </c>
      <c r="U5795" s="208">
        <v>4.0670000000000002</v>
      </c>
      <c r="V5795" s="208">
        <v>1.8520000000000001</v>
      </c>
      <c r="W5795" s="24"/>
      <c r="X5795" s="208">
        <v>0.84799999999999998</v>
      </c>
      <c r="Y5795" s="24"/>
      <c r="Z5795" s="24"/>
      <c r="AA5795" s="208">
        <v>0.78200000000000003</v>
      </c>
      <c r="AB5795" s="208">
        <v>2.399</v>
      </c>
      <c r="AC5795" s="208">
        <v>5.7469999999999999</v>
      </c>
      <c r="AD5795" s="208">
        <v>6.7060000000000004</v>
      </c>
      <c r="AE5795" s="208">
        <v>7.1360000000000001</v>
      </c>
      <c r="AF5795" s="208">
        <v>6.7050000000000001</v>
      </c>
      <c r="AG5795" s="208">
        <v>3.605</v>
      </c>
      <c r="AH5795" s="208">
        <v>1.788</v>
      </c>
      <c r="AI5795" s="208">
        <v>1.204</v>
      </c>
      <c r="AJ5795" s="24"/>
      <c r="AK5795" s="24"/>
      <c r="AL5795" s="24"/>
      <c r="AM5795" s="208">
        <v>1.488</v>
      </c>
      <c r="AN5795" s="208">
        <v>2.1859999999999999</v>
      </c>
      <c r="AO5795" s="208">
        <v>6.8479999999999999</v>
      </c>
      <c r="AP5795" s="208">
        <v>6.8680000000000003</v>
      </c>
      <c r="AQ5795" s="208">
        <v>7.1719999999999997</v>
      </c>
      <c r="AR5795" s="208">
        <v>7.468</v>
      </c>
      <c r="AS5795" s="208">
        <v>5.4459999999999997</v>
      </c>
      <c r="AT5795" s="208">
        <v>2.7839999999999998</v>
      </c>
      <c r="AU5795" s="208">
        <v>1.2789999999999999</v>
      </c>
      <c r="AV5795" s="24"/>
      <c r="AW5795" s="24"/>
      <c r="AX5795" s="24"/>
      <c r="AY5795" s="208">
        <v>0.98899999999999999</v>
      </c>
      <c r="AZ5795" s="208">
        <v>2</v>
      </c>
      <c r="BA5795" s="208">
        <v>6.7240000000000002</v>
      </c>
      <c r="BB5795" s="21">
        <f t="shared" si="571"/>
        <v>10.599</v>
      </c>
      <c r="BC5795" s="21"/>
      <c r="BD5795" s="22">
        <f t="shared" si="569"/>
        <v>14.245967741935484</v>
      </c>
      <c r="BE5795" s="21"/>
      <c r="BG5795" s="10"/>
      <c r="BH5795" s="21">
        <f t="shared" si="570"/>
        <v>0</v>
      </c>
      <c r="BI5795" s="22">
        <f t="shared" si="570"/>
        <v>1.0599000000000001E-2</v>
      </c>
      <c r="BJ5795" s="21"/>
      <c r="BK5795" s="21">
        <v>0</v>
      </c>
      <c r="BL5795" s="22">
        <v>3.1797000000000006E-2</v>
      </c>
      <c r="BM5795" s="21"/>
      <c r="BN5795" s="21">
        <f t="shared" si="572"/>
        <v>0</v>
      </c>
      <c r="BO5795" s="22">
        <f t="shared" si="572"/>
        <v>0.12718800000000002</v>
      </c>
      <c r="BP5795" s="21">
        <f t="shared" si="572"/>
        <v>0</v>
      </c>
    </row>
    <row r="5796" spans="1:68" ht="11.1" hidden="1" customHeight="1" outlineLevel="1" collapsed="1" x14ac:dyDescent="0.2">
      <c r="A5796" s="10"/>
      <c r="B5796" s="18"/>
      <c r="C5796" s="18"/>
      <c r="D5796" s="18"/>
      <c r="E5796" s="19" t="s">
        <v>5093</v>
      </c>
      <c r="F5796" s="209">
        <v>2.8479999999999999</v>
      </c>
      <c r="G5796" s="209">
        <v>2.2709999999999999</v>
      </c>
      <c r="H5796" s="209">
        <v>1.19</v>
      </c>
      <c r="I5796" s="240">
        <v>0.89</v>
      </c>
      <c r="J5796" s="240"/>
      <c r="K5796" s="20"/>
      <c r="L5796" s="20"/>
      <c r="M5796" s="20"/>
      <c r="N5796" s="20"/>
      <c r="O5796" s="20"/>
      <c r="P5796" s="209">
        <v>1.282</v>
      </c>
      <c r="Q5796" s="20"/>
      <c r="R5796" s="209">
        <v>3.4550000000000001</v>
      </c>
      <c r="S5796" s="209">
        <v>2.9870000000000001</v>
      </c>
      <c r="T5796" s="209">
        <v>3</v>
      </c>
      <c r="U5796" s="209">
        <v>1.9</v>
      </c>
      <c r="V5796" s="20"/>
      <c r="W5796" s="20"/>
      <c r="X5796" s="20"/>
      <c r="Y5796" s="20"/>
      <c r="Z5796" s="20"/>
      <c r="AA5796" s="20"/>
      <c r="AB5796" s="20"/>
      <c r="AC5796" s="209">
        <v>1.6819999999999999</v>
      </c>
      <c r="AD5796" s="209">
        <v>0.312</v>
      </c>
      <c r="AE5796" s="209">
        <v>4.01</v>
      </c>
      <c r="AF5796" s="209">
        <v>1.716</v>
      </c>
      <c r="AG5796" s="209">
        <v>1.073</v>
      </c>
      <c r="AH5796" s="209">
        <v>0.63300000000000001</v>
      </c>
      <c r="AI5796" s="209">
        <v>0.20599999999999999</v>
      </c>
      <c r="AJ5796" s="20"/>
      <c r="AK5796" s="20"/>
      <c r="AL5796" s="20"/>
      <c r="AM5796" s="209">
        <v>0.28100000000000003</v>
      </c>
      <c r="AN5796" s="209">
        <v>0.45900000000000002</v>
      </c>
      <c r="AO5796" s="209">
        <v>1.847</v>
      </c>
      <c r="AP5796" s="209">
        <v>2.3239999999999998</v>
      </c>
      <c r="AQ5796" s="209">
        <v>2.63</v>
      </c>
      <c r="AR5796" s="209">
        <v>2.0150000000000001</v>
      </c>
      <c r="AS5796" s="209">
        <v>1.224</v>
      </c>
      <c r="AT5796" s="209">
        <v>0.67</v>
      </c>
      <c r="AU5796" s="20"/>
      <c r="AV5796" s="20"/>
      <c r="AW5796" s="20"/>
      <c r="AX5796" s="20"/>
      <c r="AY5796" s="20"/>
      <c r="AZ5796" s="209">
        <v>1.403</v>
      </c>
      <c r="BA5796" s="209">
        <v>0.93</v>
      </c>
      <c r="BB5796" s="56">
        <f t="shared" si="571"/>
        <v>4.01</v>
      </c>
      <c r="BC5796" s="21">
        <f>BD5796</f>
        <v>5.389784946236559</v>
      </c>
      <c r="BD5796" s="22">
        <f t="shared" si="569"/>
        <v>5.389784946236559</v>
      </c>
      <c r="BE5796" s="21">
        <f>BC5796-BD5796</f>
        <v>0</v>
      </c>
      <c r="BF5796" s="2">
        <v>4.83</v>
      </c>
      <c r="BG5796" s="10">
        <v>6</v>
      </c>
      <c r="BH5796" s="21">
        <f t="shared" si="570"/>
        <v>4.0099999999999997E-3</v>
      </c>
      <c r="BI5796" s="22">
        <f t="shared" si="570"/>
        <v>4.0099999999999997E-3</v>
      </c>
      <c r="BJ5796" s="21">
        <f>BH5796-BI5796</f>
        <v>0</v>
      </c>
      <c r="BK5796" s="21">
        <v>1.2029999999999999E-2</v>
      </c>
      <c r="BL5796" s="22">
        <v>1.2029999999999999E-2</v>
      </c>
      <c r="BM5796" s="21">
        <v>0</v>
      </c>
      <c r="BN5796" s="21">
        <f t="shared" si="572"/>
        <v>4.8119999999999996E-2</v>
      </c>
      <c r="BO5796" s="22">
        <f t="shared" si="572"/>
        <v>4.8119999999999996E-2</v>
      </c>
      <c r="BP5796" s="21">
        <f t="shared" si="572"/>
        <v>0</v>
      </c>
    </row>
    <row r="5797" spans="1:68" ht="11.1" hidden="1" customHeight="1" outlineLevel="2" x14ac:dyDescent="0.2">
      <c r="A5797" s="10"/>
      <c r="B5797" s="18"/>
      <c r="C5797" s="18"/>
      <c r="D5797" s="18"/>
      <c r="E5797" s="23" t="s">
        <v>5094</v>
      </c>
      <c r="F5797" s="208">
        <v>1.47</v>
      </c>
      <c r="G5797" s="208">
        <v>0.91300000000000003</v>
      </c>
      <c r="H5797" s="208">
        <v>0.65300000000000002</v>
      </c>
      <c r="I5797" s="239">
        <v>0.42499999999999999</v>
      </c>
      <c r="J5797" s="239"/>
      <c r="K5797" s="24"/>
      <c r="L5797" s="24"/>
      <c r="M5797" s="24"/>
      <c r="N5797" s="24"/>
      <c r="O5797" s="24"/>
      <c r="P5797" s="208">
        <v>0.84199999999999997</v>
      </c>
      <c r="Q5797" s="24"/>
      <c r="R5797" s="208">
        <v>1.8360000000000001</v>
      </c>
      <c r="S5797" s="208">
        <v>1.54</v>
      </c>
      <c r="T5797" s="208">
        <v>1.6</v>
      </c>
      <c r="U5797" s="208">
        <v>0.8</v>
      </c>
      <c r="V5797" s="24"/>
      <c r="W5797" s="24"/>
      <c r="X5797" s="24"/>
      <c r="Y5797" s="24"/>
      <c r="Z5797" s="24"/>
      <c r="AA5797" s="24"/>
      <c r="AB5797" s="24"/>
      <c r="AC5797" s="208">
        <v>1.25</v>
      </c>
      <c r="AD5797" s="208">
        <v>0.15</v>
      </c>
      <c r="AE5797" s="208">
        <v>2.085</v>
      </c>
      <c r="AF5797" s="208">
        <v>0.94499999999999995</v>
      </c>
      <c r="AG5797" s="208">
        <v>0.61099999999999999</v>
      </c>
      <c r="AH5797" s="208">
        <v>0.30599999999999999</v>
      </c>
      <c r="AI5797" s="208">
        <v>0.19</v>
      </c>
      <c r="AJ5797" s="24"/>
      <c r="AK5797" s="24"/>
      <c r="AL5797" s="24"/>
      <c r="AM5797" s="208">
        <v>0.19600000000000001</v>
      </c>
      <c r="AN5797" s="208">
        <v>0.31</v>
      </c>
      <c r="AO5797" s="208">
        <v>1.0449999999999999</v>
      </c>
      <c r="AP5797" s="208">
        <v>1.401</v>
      </c>
      <c r="AQ5797" s="208">
        <v>1.468</v>
      </c>
      <c r="AR5797" s="208">
        <v>1.2450000000000001</v>
      </c>
      <c r="AS5797" s="208">
        <v>0.81299999999999994</v>
      </c>
      <c r="AT5797" s="208">
        <v>0.49299999999999999</v>
      </c>
      <c r="AU5797" s="24"/>
      <c r="AV5797" s="24"/>
      <c r="AW5797" s="24"/>
      <c r="AX5797" s="24"/>
      <c r="AY5797" s="24"/>
      <c r="AZ5797" s="208">
        <v>1.05</v>
      </c>
      <c r="BA5797" s="208">
        <v>0.501</v>
      </c>
      <c r="BB5797" s="21">
        <f t="shared" si="571"/>
        <v>2.085</v>
      </c>
      <c r="BC5797" s="21"/>
      <c r="BD5797" s="22">
        <f t="shared" si="569"/>
        <v>2.8024193548387095</v>
      </c>
      <c r="BE5797" s="21"/>
      <c r="BG5797" s="10"/>
      <c r="BH5797" s="21">
        <f t="shared" si="570"/>
        <v>0</v>
      </c>
      <c r="BI5797" s="22">
        <f t="shared" si="570"/>
        <v>2.085E-3</v>
      </c>
      <c r="BJ5797" s="21"/>
      <c r="BK5797" s="21">
        <v>0</v>
      </c>
      <c r="BL5797" s="22">
        <v>6.2550000000000001E-3</v>
      </c>
      <c r="BM5797" s="21"/>
      <c r="BN5797" s="21">
        <f t="shared" si="572"/>
        <v>0</v>
      </c>
      <c r="BO5797" s="22">
        <f t="shared" si="572"/>
        <v>2.5020000000000001E-2</v>
      </c>
      <c r="BP5797" s="21">
        <f t="shared" si="572"/>
        <v>0</v>
      </c>
    </row>
    <row r="5798" spans="1:68" ht="11.1" hidden="1" customHeight="1" outlineLevel="2" x14ac:dyDescent="0.2">
      <c r="A5798" s="10"/>
      <c r="B5798" s="18"/>
      <c r="C5798" s="18"/>
      <c r="D5798" s="18"/>
      <c r="E5798" s="23" t="s">
        <v>5095</v>
      </c>
      <c r="F5798" s="208">
        <v>1.3779999999999999</v>
      </c>
      <c r="G5798" s="208">
        <v>1.3580000000000001</v>
      </c>
      <c r="H5798" s="208">
        <v>0.53700000000000003</v>
      </c>
      <c r="I5798" s="239">
        <v>0.46500000000000002</v>
      </c>
      <c r="J5798" s="239"/>
      <c r="K5798" s="24"/>
      <c r="L5798" s="24"/>
      <c r="M5798" s="24"/>
      <c r="N5798" s="24"/>
      <c r="O5798" s="24"/>
      <c r="P5798" s="208">
        <v>0.44</v>
      </c>
      <c r="Q5798" s="24"/>
      <c r="R5798" s="208">
        <v>1.619</v>
      </c>
      <c r="S5798" s="208">
        <v>1.4470000000000001</v>
      </c>
      <c r="T5798" s="208">
        <v>1.4</v>
      </c>
      <c r="U5798" s="208">
        <v>1.1000000000000001</v>
      </c>
      <c r="V5798" s="24"/>
      <c r="W5798" s="24"/>
      <c r="X5798" s="24"/>
      <c r="Y5798" s="24"/>
      <c r="Z5798" s="24"/>
      <c r="AA5798" s="24"/>
      <c r="AB5798" s="24"/>
      <c r="AC5798" s="208">
        <v>0.432</v>
      </c>
      <c r="AD5798" s="208">
        <v>0.16200000000000001</v>
      </c>
      <c r="AE5798" s="208">
        <v>1.925</v>
      </c>
      <c r="AF5798" s="208">
        <v>0.77100000000000002</v>
      </c>
      <c r="AG5798" s="208">
        <v>0.46200000000000002</v>
      </c>
      <c r="AH5798" s="208">
        <v>0.32700000000000001</v>
      </c>
      <c r="AI5798" s="208">
        <v>1.6E-2</v>
      </c>
      <c r="AJ5798" s="24"/>
      <c r="AK5798" s="24"/>
      <c r="AL5798" s="24"/>
      <c r="AM5798" s="208">
        <v>8.5000000000000006E-2</v>
      </c>
      <c r="AN5798" s="208">
        <v>0.14899999999999999</v>
      </c>
      <c r="AO5798" s="208">
        <v>0.80200000000000005</v>
      </c>
      <c r="AP5798" s="208">
        <v>0.92300000000000004</v>
      </c>
      <c r="AQ5798" s="208">
        <v>1.1619999999999999</v>
      </c>
      <c r="AR5798" s="208">
        <v>0.77</v>
      </c>
      <c r="AS5798" s="208">
        <v>0.41099999999999998</v>
      </c>
      <c r="AT5798" s="208">
        <v>0.17699999999999999</v>
      </c>
      <c r="AU5798" s="24"/>
      <c r="AV5798" s="24"/>
      <c r="AW5798" s="24"/>
      <c r="AX5798" s="24"/>
      <c r="AY5798" s="24"/>
      <c r="AZ5798" s="208">
        <v>0.35299999999999998</v>
      </c>
      <c r="BA5798" s="208">
        <v>0.42899999999999999</v>
      </c>
      <c r="BB5798" s="21">
        <f t="shared" si="571"/>
        <v>1.925</v>
      </c>
      <c r="BC5798" s="21"/>
      <c r="BD5798" s="22">
        <f t="shared" si="569"/>
        <v>2.5873655913978495</v>
      </c>
      <c r="BE5798" s="21"/>
      <c r="BG5798" s="10"/>
      <c r="BH5798" s="21">
        <f t="shared" si="570"/>
        <v>0</v>
      </c>
      <c r="BI5798" s="22">
        <f t="shared" si="570"/>
        <v>1.9250000000000001E-3</v>
      </c>
      <c r="BJ5798" s="21"/>
      <c r="BK5798" s="21">
        <v>0</v>
      </c>
      <c r="BL5798" s="22">
        <v>5.7750000000000006E-3</v>
      </c>
      <c r="BM5798" s="21"/>
      <c r="BN5798" s="21">
        <f t="shared" si="572"/>
        <v>0</v>
      </c>
      <c r="BO5798" s="22">
        <f t="shared" si="572"/>
        <v>2.3100000000000002E-2</v>
      </c>
      <c r="BP5798" s="21">
        <f t="shared" si="572"/>
        <v>0</v>
      </c>
    </row>
    <row r="5799" spans="1:68" ht="11.1" hidden="1" customHeight="1" outlineLevel="1" collapsed="1" x14ac:dyDescent="0.2">
      <c r="A5799" s="10"/>
      <c r="B5799" s="18"/>
      <c r="C5799" s="18"/>
      <c r="D5799" s="18"/>
      <c r="E5799" s="19" t="s">
        <v>5096</v>
      </c>
      <c r="F5799" s="209">
        <v>0.28899999999999998</v>
      </c>
      <c r="G5799" s="209">
        <v>32.508000000000003</v>
      </c>
      <c r="H5799" s="209">
        <v>-14.664999999999999</v>
      </c>
      <c r="I5799" s="240">
        <v>0.437</v>
      </c>
      <c r="J5799" s="240"/>
      <c r="K5799" s="20"/>
      <c r="L5799" s="20"/>
      <c r="M5799" s="20"/>
      <c r="N5799" s="20"/>
      <c r="O5799" s="20"/>
      <c r="P5799" s="209">
        <v>2.835</v>
      </c>
      <c r="Q5799" s="209">
        <v>3</v>
      </c>
      <c r="R5799" s="209">
        <v>3.0720000000000001</v>
      </c>
      <c r="S5799" s="209">
        <v>3</v>
      </c>
      <c r="T5799" s="209">
        <v>1</v>
      </c>
      <c r="U5799" s="209">
        <v>6.2130000000000001</v>
      </c>
      <c r="V5799" s="209">
        <v>1.27</v>
      </c>
      <c r="W5799" s="209">
        <v>0.88300000000000001</v>
      </c>
      <c r="X5799" s="20"/>
      <c r="Y5799" s="20"/>
      <c r="Z5799" s="20"/>
      <c r="AA5799" s="20"/>
      <c r="AB5799" s="209">
        <v>1.556</v>
      </c>
      <c r="AC5799" s="209">
        <v>2.5649999999999999</v>
      </c>
      <c r="AD5799" s="209">
        <v>4.0460000000000003</v>
      </c>
      <c r="AE5799" s="209">
        <v>3.5430000000000001</v>
      </c>
      <c r="AF5799" s="209">
        <v>3.9140000000000001</v>
      </c>
      <c r="AG5799" s="209">
        <v>1.8</v>
      </c>
      <c r="AH5799" s="209">
        <v>1.61</v>
      </c>
      <c r="AI5799" s="209">
        <v>0.82199999999999995</v>
      </c>
      <c r="AJ5799" s="20"/>
      <c r="AK5799" s="20"/>
      <c r="AL5799" s="20"/>
      <c r="AM5799" s="209">
        <v>0.32600000000000001</v>
      </c>
      <c r="AN5799" s="209">
        <v>1.361</v>
      </c>
      <c r="AO5799" s="209">
        <v>1.7809999999999999</v>
      </c>
      <c r="AP5799" s="209">
        <v>3.5720000000000001</v>
      </c>
      <c r="AQ5799" s="209">
        <v>3.6</v>
      </c>
      <c r="AR5799" s="209">
        <v>5.0279999999999996</v>
      </c>
      <c r="AS5799" s="209">
        <v>4.2300000000000004</v>
      </c>
      <c r="AT5799" s="209">
        <v>0.18</v>
      </c>
      <c r="AU5799" s="209">
        <v>0.59</v>
      </c>
      <c r="AV5799" s="20"/>
      <c r="AW5799" s="20"/>
      <c r="AX5799" s="20"/>
      <c r="AY5799" s="209">
        <v>0.62</v>
      </c>
      <c r="AZ5799" s="209">
        <v>0.77</v>
      </c>
      <c r="BA5799" s="209">
        <v>1.8149999999999999</v>
      </c>
      <c r="BB5799" s="21">
        <f t="shared" si="571"/>
        <v>32.508000000000003</v>
      </c>
      <c r="BC5799" s="21">
        <f>BD5799</f>
        <v>43.693548387096776</v>
      </c>
      <c r="BD5799" s="22">
        <f t="shared" si="569"/>
        <v>43.693548387096776</v>
      </c>
      <c r="BE5799" s="21">
        <f>BC5799-BD5799</f>
        <v>0</v>
      </c>
      <c r="BF5799" s="2">
        <v>5.16</v>
      </c>
      <c r="BG5799" s="10">
        <v>6</v>
      </c>
      <c r="BH5799" s="21">
        <f t="shared" si="570"/>
        <v>3.2508000000000002E-2</v>
      </c>
      <c r="BI5799" s="22">
        <f t="shared" si="570"/>
        <v>3.2508000000000002E-2</v>
      </c>
      <c r="BJ5799" s="21">
        <f>BH5799-BI5799</f>
        <v>0</v>
      </c>
      <c r="BK5799" s="21">
        <v>9.7524E-2</v>
      </c>
      <c r="BL5799" s="22">
        <v>9.7524E-2</v>
      </c>
      <c r="BM5799" s="21">
        <v>0</v>
      </c>
      <c r="BN5799" s="21">
        <f t="shared" si="572"/>
        <v>0.390096</v>
      </c>
      <c r="BO5799" s="22">
        <f t="shared" si="572"/>
        <v>0.390096</v>
      </c>
      <c r="BP5799" s="21">
        <f t="shared" si="572"/>
        <v>0</v>
      </c>
    </row>
    <row r="5800" spans="1:68" ht="11.1" hidden="1" customHeight="1" outlineLevel="2" x14ac:dyDescent="0.2">
      <c r="A5800" s="10"/>
      <c r="B5800" s="18"/>
      <c r="C5800" s="18"/>
      <c r="D5800" s="18"/>
      <c r="E5800" s="23" t="s">
        <v>5097</v>
      </c>
      <c r="F5800" s="208">
        <v>0.28899999999999998</v>
      </c>
      <c r="G5800" s="208">
        <v>32.508000000000003</v>
      </c>
      <c r="H5800" s="208">
        <v>-14.664999999999999</v>
      </c>
      <c r="I5800" s="239">
        <v>0.437</v>
      </c>
      <c r="J5800" s="239"/>
      <c r="K5800" s="24"/>
      <c r="L5800" s="24"/>
      <c r="M5800" s="24"/>
      <c r="N5800" s="24"/>
      <c r="O5800" s="24"/>
      <c r="P5800" s="208">
        <v>2.835</v>
      </c>
      <c r="Q5800" s="208">
        <v>3</v>
      </c>
      <c r="R5800" s="208">
        <v>3.0720000000000001</v>
      </c>
      <c r="S5800" s="208">
        <v>3</v>
      </c>
      <c r="T5800" s="208">
        <v>1</v>
      </c>
      <c r="U5800" s="208">
        <v>6.2130000000000001</v>
      </c>
      <c r="V5800" s="208">
        <v>1.27</v>
      </c>
      <c r="W5800" s="208">
        <v>0.88300000000000001</v>
      </c>
      <c r="X5800" s="24"/>
      <c r="Y5800" s="24"/>
      <c r="Z5800" s="24"/>
      <c r="AA5800" s="24"/>
      <c r="AB5800" s="208">
        <v>1.556</v>
      </c>
      <c r="AC5800" s="208">
        <v>2.5649999999999999</v>
      </c>
      <c r="AD5800" s="208">
        <v>4.0460000000000003</v>
      </c>
      <c r="AE5800" s="208">
        <v>3.5430000000000001</v>
      </c>
      <c r="AF5800" s="208">
        <v>3.9140000000000001</v>
      </c>
      <c r="AG5800" s="208">
        <v>1.8</v>
      </c>
      <c r="AH5800" s="208">
        <v>1.61</v>
      </c>
      <c r="AI5800" s="208">
        <v>0.82199999999999995</v>
      </c>
      <c r="AJ5800" s="24"/>
      <c r="AK5800" s="24"/>
      <c r="AL5800" s="24"/>
      <c r="AM5800" s="208">
        <v>0.32600000000000001</v>
      </c>
      <c r="AN5800" s="208">
        <v>1.361</v>
      </c>
      <c r="AO5800" s="208">
        <v>1.7809999999999999</v>
      </c>
      <c r="AP5800" s="208">
        <v>3.5720000000000001</v>
      </c>
      <c r="AQ5800" s="208">
        <v>3.6</v>
      </c>
      <c r="AR5800" s="208">
        <v>5.0279999999999996</v>
      </c>
      <c r="AS5800" s="208">
        <v>4.2300000000000004</v>
      </c>
      <c r="AT5800" s="208">
        <v>0.18</v>
      </c>
      <c r="AU5800" s="208">
        <v>0.59</v>
      </c>
      <c r="AV5800" s="24"/>
      <c r="AW5800" s="24"/>
      <c r="AX5800" s="24"/>
      <c r="AY5800" s="208">
        <v>0.62</v>
      </c>
      <c r="AZ5800" s="208">
        <v>0.77</v>
      </c>
      <c r="BA5800" s="208">
        <v>1.8149999999999999</v>
      </c>
      <c r="BB5800" s="21">
        <f t="shared" si="571"/>
        <v>32.508000000000003</v>
      </c>
      <c r="BC5800" s="21"/>
      <c r="BD5800" s="22">
        <f t="shared" ref="BD5800:BD5863" si="573">(BB5800/31/24)*1000</f>
        <v>43.693548387096776</v>
      </c>
      <c r="BE5800" s="21"/>
      <c r="BG5800" s="10"/>
      <c r="BH5800" s="21">
        <f t="shared" si="570"/>
        <v>0</v>
      </c>
      <c r="BI5800" s="22">
        <f t="shared" si="570"/>
        <v>3.2508000000000002E-2</v>
      </c>
      <c r="BJ5800" s="21"/>
      <c r="BK5800" s="21">
        <v>0</v>
      </c>
      <c r="BL5800" s="22">
        <v>9.7524E-2</v>
      </c>
      <c r="BM5800" s="21"/>
      <c r="BN5800" s="21">
        <f t="shared" si="572"/>
        <v>0</v>
      </c>
      <c r="BO5800" s="22">
        <f t="shared" si="572"/>
        <v>0.390096</v>
      </c>
      <c r="BP5800" s="21">
        <f t="shared" si="572"/>
        <v>0</v>
      </c>
    </row>
    <row r="5801" spans="1:68" ht="11.1" hidden="1" customHeight="1" outlineLevel="1" collapsed="1" x14ac:dyDescent="0.2">
      <c r="A5801" s="10"/>
      <c r="B5801" s="18"/>
      <c r="C5801" s="18"/>
      <c r="D5801" s="18"/>
      <c r="E5801" s="19" t="s">
        <v>5098</v>
      </c>
      <c r="F5801" s="209">
        <v>3</v>
      </c>
      <c r="G5801" s="20"/>
      <c r="H5801" s="209">
        <v>6</v>
      </c>
      <c r="I5801" s="240">
        <v>21.295999999999999</v>
      </c>
      <c r="J5801" s="240"/>
      <c r="K5801" s="20"/>
      <c r="L5801" s="20"/>
      <c r="M5801" s="20"/>
      <c r="N5801" s="20"/>
      <c r="O5801" s="20"/>
      <c r="P5801" s="209">
        <v>7.633</v>
      </c>
      <c r="Q5801" s="20"/>
      <c r="R5801" s="209">
        <v>19.794</v>
      </c>
      <c r="S5801" s="209">
        <v>6.0609999999999999</v>
      </c>
      <c r="T5801" s="209">
        <v>8.641</v>
      </c>
      <c r="U5801" s="209">
        <v>6</v>
      </c>
      <c r="V5801" s="209">
        <v>2.5</v>
      </c>
      <c r="W5801" s="20"/>
      <c r="X5801" s="20"/>
      <c r="Y5801" s="20"/>
      <c r="Z5801" s="20"/>
      <c r="AA5801" s="20"/>
      <c r="AB5801" s="20"/>
      <c r="AC5801" s="20"/>
      <c r="AD5801" s="20"/>
      <c r="AE5801" s="20"/>
      <c r="AF5801" s="20"/>
      <c r="AG5801" s="20"/>
      <c r="AH5801" s="20"/>
      <c r="AI5801" s="20"/>
      <c r="AJ5801" s="20"/>
      <c r="AK5801" s="20"/>
      <c r="AL5801" s="20"/>
      <c r="AM5801" s="20"/>
      <c r="AN5801" s="20"/>
      <c r="AO5801" s="20"/>
      <c r="AP5801" s="20"/>
      <c r="AQ5801" s="20"/>
      <c r="AR5801" s="20"/>
      <c r="AS5801" s="20"/>
      <c r="AT5801" s="209">
        <v>7.2999999999999995E-2</v>
      </c>
      <c r="AU5801" s="20"/>
      <c r="AV5801" s="20"/>
      <c r="AW5801" s="20"/>
      <c r="AX5801" s="20"/>
      <c r="AY5801" s="20"/>
      <c r="AZ5801" s="20"/>
      <c r="BA5801" s="20"/>
      <c r="BB5801" s="21">
        <f t="shared" si="571"/>
        <v>21.295999999999999</v>
      </c>
      <c r="BC5801" s="21">
        <f>BD5801</f>
        <v>28.623655913978492</v>
      </c>
      <c r="BD5801" s="22">
        <f t="shared" si="573"/>
        <v>28.623655913978492</v>
      </c>
      <c r="BE5801" s="21">
        <f>BC5801-BD5801</f>
        <v>0</v>
      </c>
      <c r="BF5801" s="2">
        <v>21.1</v>
      </c>
      <c r="BG5801" s="10">
        <v>6</v>
      </c>
      <c r="BH5801" s="21">
        <f t="shared" si="570"/>
        <v>2.1295999999999995E-2</v>
      </c>
      <c r="BI5801" s="22">
        <f t="shared" si="570"/>
        <v>2.1295999999999995E-2</v>
      </c>
      <c r="BJ5801" s="21">
        <f>BH5801-BI5801</f>
        <v>0</v>
      </c>
      <c r="BK5801" s="21">
        <v>6.3887999999999986E-2</v>
      </c>
      <c r="BL5801" s="22">
        <v>6.3887999999999986E-2</v>
      </c>
      <c r="BM5801" s="21">
        <v>0</v>
      </c>
      <c r="BN5801" s="21">
        <f t="shared" si="572"/>
        <v>0.25555199999999995</v>
      </c>
      <c r="BO5801" s="22">
        <f t="shared" si="572"/>
        <v>0.25555199999999995</v>
      </c>
      <c r="BP5801" s="21">
        <f t="shared" si="572"/>
        <v>0</v>
      </c>
    </row>
    <row r="5802" spans="1:68" ht="11.1" hidden="1" customHeight="1" outlineLevel="2" x14ac:dyDescent="0.2">
      <c r="A5802" s="10"/>
      <c r="B5802" s="18"/>
      <c r="C5802" s="18"/>
      <c r="D5802" s="18"/>
      <c r="E5802" s="23" t="s">
        <v>5099</v>
      </c>
      <c r="F5802" s="208">
        <v>3</v>
      </c>
      <c r="G5802" s="24"/>
      <c r="H5802" s="208">
        <v>6</v>
      </c>
      <c r="I5802" s="239">
        <v>21.295999999999999</v>
      </c>
      <c r="J5802" s="239"/>
      <c r="K5802" s="24"/>
      <c r="L5802" s="24"/>
      <c r="M5802" s="24"/>
      <c r="N5802" s="24"/>
      <c r="O5802" s="24"/>
      <c r="P5802" s="208">
        <v>7.633</v>
      </c>
      <c r="Q5802" s="24"/>
      <c r="R5802" s="208">
        <v>19.794</v>
      </c>
      <c r="S5802" s="208">
        <v>6.0609999999999999</v>
      </c>
      <c r="T5802" s="208">
        <v>8.641</v>
      </c>
      <c r="U5802" s="208">
        <v>6</v>
      </c>
      <c r="V5802" s="208">
        <v>2.5</v>
      </c>
      <c r="W5802" s="24"/>
      <c r="X5802" s="24"/>
      <c r="Y5802" s="24"/>
      <c r="Z5802" s="24"/>
      <c r="AA5802" s="24"/>
      <c r="AB5802" s="24"/>
      <c r="AC5802" s="24"/>
      <c r="AD5802" s="24"/>
      <c r="AE5802" s="24"/>
      <c r="AF5802" s="24"/>
      <c r="AG5802" s="24"/>
      <c r="AH5802" s="24"/>
      <c r="AI5802" s="24"/>
      <c r="AJ5802" s="24"/>
      <c r="AK5802" s="24"/>
      <c r="AL5802" s="24"/>
      <c r="AM5802" s="24"/>
      <c r="AN5802" s="24"/>
      <c r="AO5802" s="24"/>
      <c r="AP5802" s="24"/>
      <c r="AQ5802" s="24"/>
      <c r="AR5802" s="24"/>
      <c r="AS5802" s="24"/>
      <c r="AT5802" s="208">
        <v>7.2999999999999995E-2</v>
      </c>
      <c r="AU5802" s="24"/>
      <c r="AV5802" s="24"/>
      <c r="AW5802" s="24"/>
      <c r="AX5802" s="24"/>
      <c r="AY5802" s="24"/>
      <c r="AZ5802" s="24"/>
      <c r="BA5802" s="24"/>
      <c r="BB5802" s="21">
        <f t="shared" si="571"/>
        <v>21.295999999999999</v>
      </c>
      <c r="BC5802" s="21"/>
      <c r="BD5802" s="22">
        <f t="shared" si="573"/>
        <v>28.623655913978492</v>
      </c>
      <c r="BE5802" s="21"/>
      <c r="BG5802" s="10"/>
      <c r="BH5802" s="21">
        <f t="shared" si="570"/>
        <v>0</v>
      </c>
      <c r="BI5802" s="22">
        <f t="shared" si="570"/>
        <v>2.1295999999999995E-2</v>
      </c>
      <c r="BJ5802" s="21"/>
      <c r="BK5802" s="21">
        <v>0</v>
      </c>
      <c r="BL5802" s="22">
        <v>6.3887999999999986E-2</v>
      </c>
      <c r="BM5802" s="21"/>
      <c r="BN5802" s="21">
        <f t="shared" si="572"/>
        <v>0</v>
      </c>
      <c r="BO5802" s="22">
        <f t="shared" si="572"/>
        <v>0.25555199999999995</v>
      </c>
      <c r="BP5802" s="21">
        <f t="shared" si="572"/>
        <v>0</v>
      </c>
    </row>
    <row r="5803" spans="1:68" ht="11.1" hidden="1" customHeight="1" outlineLevel="1" collapsed="1" x14ac:dyDescent="0.2">
      <c r="A5803" s="10"/>
      <c r="B5803" s="18"/>
      <c r="C5803" s="18"/>
      <c r="D5803" s="18"/>
      <c r="E5803" s="19" t="s">
        <v>5100</v>
      </c>
      <c r="F5803" s="209">
        <v>3.55</v>
      </c>
      <c r="G5803" s="209">
        <v>2.3199999999999998</v>
      </c>
      <c r="H5803" s="209">
        <v>1.5</v>
      </c>
      <c r="I5803" s="240">
        <v>3.9820000000000002</v>
      </c>
      <c r="J5803" s="240"/>
      <c r="K5803" s="209">
        <v>0.14199999999999999</v>
      </c>
      <c r="L5803" s="209">
        <v>0.26600000000000001</v>
      </c>
      <c r="M5803" s="20"/>
      <c r="N5803" s="209">
        <v>0.1</v>
      </c>
      <c r="O5803" s="209">
        <v>1.2789999999999999</v>
      </c>
      <c r="P5803" s="209">
        <v>2.0350000000000001</v>
      </c>
      <c r="Q5803" s="209">
        <v>3.4620000000000002</v>
      </c>
      <c r="R5803" s="209">
        <v>4.266</v>
      </c>
      <c r="S5803" s="209">
        <v>3.89</v>
      </c>
      <c r="T5803" s="209">
        <v>4.351</v>
      </c>
      <c r="U5803" s="209">
        <v>2.62</v>
      </c>
      <c r="V5803" s="209">
        <v>2.3849999999999998</v>
      </c>
      <c r="W5803" s="209">
        <v>1.129</v>
      </c>
      <c r="X5803" s="209">
        <v>0.78900000000000003</v>
      </c>
      <c r="Y5803" s="20"/>
      <c r="Z5803" s="20"/>
      <c r="AA5803" s="209">
        <v>0.34599999999999997</v>
      </c>
      <c r="AB5803" s="209">
        <v>2.5449999999999999</v>
      </c>
      <c r="AC5803" s="209">
        <v>2.758</v>
      </c>
      <c r="AD5803" s="209">
        <v>4.2960000000000003</v>
      </c>
      <c r="AE5803" s="209">
        <v>4.1020000000000003</v>
      </c>
      <c r="AF5803" s="209">
        <v>4.8339999999999996</v>
      </c>
      <c r="AG5803" s="209">
        <v>2.3170000000000002</v>
      </c>
      <c r="AH5803" s="209">
        <v>2.3759999999999999</v>
      </c>
      <c r="AI5803" s="209">
        <v>1.1259999999999999</v>
      </c>
      <c r="AJ5803" s="209">
        <v>1</v>
      </c>
      <c r="AK5803" s="20"/>
      <c r="AL5803" s="20"/>
      <c r="AM5803" s="209">
        <v>1</v>
      </c>
      <c r="AN5803" s="209">
        <v>1.339</v>
      </c>
      <c r="AO5803" s="209">
        <v>1.9330000000000001</v>
      </c>
      <c r="AP5803" s="209">
        <v>5.0129999999999999</v>
      </c>
      <c r="AQ5803" s="209">
        <v>5.0129999999999999</v>
      </c>
      <c r="AR5803" s="209">
        <v>4.32</v>
      </c>
      <c r="AS5803" s="209">
        <v>2.5</v>
      </c>
      <c r="AT5803" s="209">
        <v>1</v>
      </c>
      <c r="AU5803" s="209">
        <v>2.5129999999999999</v>
      </c>
      <c r="AV5803" s="209">
        <v>0.90100000000000002</v>
      </c>
      <c r="AW5803" s="209">
        <v>0.33800000000000002</v>
      </c>
      <c r="AX5803" s="20"/>
      <c r="AY5803" s="209">
        <v>1.036</v>
      </c>
      <c r="AZ5803" s="209">
        <v>1.8620000000000001</v>
      </c>
      <c r="BA5803" s="209">
        <v>2.6589999999999998</v>
      </c>
      <c r="BB5803" s="21">
        <f t="shared" si="571"/>
        <v>5.0129999999999999</v>
      </c>
      <c r="BC5803" s="21">
        <f>BF5803</f>
        <v>10</v>
      </c>
      <c r="BD5803" s="22">
        <f t="shared" si="573"/>
        <v>6.7379032258064511</v>
      </c>
      <c r="BE5803" s="21">
        <f>BC5803-BD5803</f>
        <v>3.2620967741935489</v>
      </c>
      <c r="BF5803" s="2">
        <v>10</v>
      </c>
      <c r="BG5803" s="10">
        <v>6</v>
      </c>
      <c r="BH5803" s="21">
        <f t="shared" si="570"/>
        <v>7.4400000000000004E-3</v>
      </c>
      <c r="BI5803" s="22">
        <f t="shared" si="570"/>
        <v>5.0129999999999992E-3</v>
      </c>
      <c r="BJ5803" s="21">
        <f>BH5803-BI5803</f>
        <v>2.4270000000000012E-3</v>
      </c>
      <c r="BK5803" s="21">
        <v>2.232E-2</v>
      </c>
      <c r="BL5803" s="22">
        <v>1.5038999999999997E-2</v>
      </c>
      <c r="BM5803" s="21">
        <v>7.2810000000000027E-3</v>
      </c>
      <c r="BN5803" s="21">
        <f t="shared" si="572"/>
        <v>8.9279999999999998E-2</v>
      </c>
      <c r="BO5803" s="22">
        <f t="shared" si="572"/>
        <v>6.0155999999999987E-2</v>
      </c>
      <c r="BP5803" s="21">
        <f t="shared" si="572"/>
        <v>2.9124000000000011E-2</v>
      </c>
    </row>
    <row r="5804" spans="1:68" ht="11.1" hidden="1" customHeight="1" outlineLevel="2" x14ac:dyDescent="0.2">
      <c r="A5804" s="10"/>
      <c r="B5804" s="18"/>
      <c r="C5804" s="18"/>
      <c r="D5804" s="18"/>
      <c r="E5804" s="23" t="s">
        <v>5101</v>
      </c>
      <c r="F5804" s="208">
        <v>3.55</v>
      </c>
      <c r="G5804" s="208">
        <v>2.3199999999999998</v>
      </c>
      <c r="H5804" s="208">
        <v>1.5</v>
      </c>
      <c r="I5804" s="239">
        <v>3.9820000000000002</v>
      </c>
      <c r="J5804" s="239"/>
      <c r="K5804" s="208">
        <v>0.14199999999999999</v>
      </c>
      <c r="L5804" s="208">
        <v>0.26600000000000001</v>
      </c>
      <c r="M5804" s="24"/>
      <c r="N5804" s="208">
        <v>0.1</v>
      </c>
      <c r="O5804" s="208">
        <v>1.2789999999999999</v>
      </c>
      <c r="P5804" s="208">
        <v>2.0350000000000001</v>
      </c>
      <c r="Q5804" s="208">
        <v>3.4620000000000002</v>
      </c>
      <c r="R5804" s="208">
        <v>4.266</v>
      </c>
      <c r="S5804" s="208">
        <v>3.89</v>
      </c>
      <c r="T5804" s="208">
        <v>4.351</v>
      </c>
      <c r="U5804" s="208">
        <v>2.62</v>
      </c>
      <c r="V5804" s="208">
        <v>2.3849999999999998</v>
      </c>
      <c r="W5804" s="208">
        <v>1.129</v>
      </c>
      <c r="X5804" s="208">
        <v>0.78900000000000003</v>
      </c>
      <c r="Y5804" s="24"/>
      <c r="Z5804" s="24"/>
      <c r="AA5804" s="208">
        <v>0.34599999999999997</v>
      </c>
      <c r="AB5804" s="208">
        <v>2.5449999999999999</v>
      </c>
      <c r="AC5804" s="208">
        <v>2.758</v>
      </c>
      <c r="AD5804" s="208">
        <v>4.2960000000000003</v>
      </c>
      <c r="AE5804" s="208">
        <v>4.1020000000000003</v>
      </c>
      <c r="AF5804" s="208">
        <v>4.8339999999999996</v>
      </c>
      <c r="AG5804" s="208">
        <v>2.3170000000000002</v>
      </c>
      <c r="AH5804" s="208">
        <v>2.3759999999999999</v>
      </c>
      <c r="AI5804" s="208">
        <v>1.1259999999999999</v>
      </c>
      <c r="AJ5804" s="208">
        <v>1</v>
      </c>
      <c r="AK5804" s="24"/>
      <c r="AL5804" s="24"/>
      <c r="AM5804" s="208">
        <v>1</v>
      </c>
      <c r="AN5804" s="208">
        <v>1.339</v>
      </c>
      <c r="AO5804" s="208">
        <v>1.9330000000000001</v>
      </c>
      <c r="AP5804" s="208">
        <v>5.0129999999999999</v>
      </c>
      <c r="AQ5804" s="208">
        <v>5.0129999999999999</v>
      </c>
      <c r="AR5804" s="208">
        <v>4.32</v>
      </c>
      <c r="AS5804" s="208">
        <v>2.5</v>
      </c>
      <c r="AT5804" s="208">
        <v>1</v>
      </c>
      <c r="AU5804" s="208">
        <v>2.5129999999999999</v>
      </c>
      <c r="AV5804" s="208">
        <v>0.90100000000000002</v>
      </c>
      <c r="AW5804" s="208">
        <v>0.33800000000000002</v>
      </c>
      <c r="AX5804" s="24"/>
      <c r="AY5804" s="208">
        <v>1.036</v>
      </c>
      <c r="AZ5804" s="208">
        <v>1.8620000000000001</v>
      </c>
      <c r="BA5804" s="208">
        <v>2.6589999999999998</v>
      </c>
      <c r="BB5804" s="21">
        <f t="shared" si="571"/>
        <v>5.0129999999999999</v>
      </c>
      <c r="BC5804" s="21"/>
      <c r="BD5804" s="22">
        <f t="shared" si="573"/>
        <v>6.7379032258064511</v>
      </c>
      <c r="BE5804" s="21"/>
      <c r="BG5804" s="10"/>
      <c r="BH5804" s="21">
        <f t="shared" si="570"/>
        <v>0</v>
      </c>
      <c r="BI5804" s="22">
        <f t="shared" si="570"/>
        <v>5.0129999999999992E-3</v>
      </c>
      <c r="BJ5804" s="21"/>
      <c r="BK5804" s="21">
        <v>0</v>
      </c>
      <c r="BL5804" s="22">
        <v>1.5038999999999997E-2</v>
      </c>
      <c r="BM5804" s="21"/>
      <c r="BN5804" s="21">
        <f t="shared" si="572"/>
        <v>0</v>
      </c>
      <c r="BO5804" s="22">
        <f t="shared" si="572"/>
        <v>6.0155999999999987E-2</v>
      </c>
      <c r="BP5804" s="21">
        <f t="shared" si="572"/>
        <v>0</v>
      </c>
    </row>
    <row r="5805" spans="1:68" ht="11.1" hidden="1" customHeight="1" outlineLevel="1" collapsed="1" x14ac:dyDescent="0.2">
      <c r="A5805" s="10"/>
      <c r="B5805" s="18"/>
      <c r="C5805" s="18"/>
      <c r="D5805" s="18"/>
      <c r="E5805" s="19" t="s">
        <v>5102</v>
      </c>
      <c r="F5805" s="209">
        <v>22.244</v>
      </c>
      <c r="G5805" s="209">
        <v>19.957999999999998</v>
      </c>
      <c r="H5805" s="209">
        <v>13.532</v>
      </c>
      <c r="I5805" s="240">
        <v>12.574999999999999</v>
      </c>
      <c r="J5805" s="240"/>
      <c r="K5805" s="209">
        <v>6.6479999999999997</v>
      </c>
      <c r="L5805" s="20"/>
      <c r="M5805" s="20"/>
      <c r="N5805" s="20"/>
      <c r="O5805" s="20"/>
      <c r="P5805" s="209">
        <v>11.978999999999999</v>
      </c>
      <c r="Q5805" s="209">
        <v>20.163</v>
      </c>
      <c r="R5805" s="209">
        <v>23.88</v>
      </c>
      <c r="S5805" s="209">
        <v>25.352</v>
      </c>
      <c r="T5805" s="209">
        <v>27.154</v>
      </c>
      <c r="U5805" s="209">
        <v>18.285</v>
      </c>
      <c r="V5805" s="209">
        <v>9.5449999999999999</v>
      </c>
      <c r="W5805" s="209">
        <v>6.8170000000000002</v>
      </c>
      <c r="X5805" s="20"/>
      <c r="Y5805" s="20"/>
      <c r="Z5805" s="20"/>
      <c r="AA5805" s="20"/>
      <c r="AB5805" s="209">
        <v>8.67</v>
      </c>
      <c r="AC5805" s="209">
        <v>17.359000000000002</v>
      </c>
      <c r="AD5805" s="209">
        <v>26.873999999999999</v>
      </c>
      <c r="AE5805" s="209">
        <v>23.806000000000001</v>
      </c>
      <c r="AF5805" s="209">
        <v>25.338000000000001</v>
      </c>
      <c r="AG5805" s="209">
        <v>15.545999999999999</v>
      </c>
      <c r="AH5805" s="209">
        <v>7.0640000000000001</v>
      </c>
      <c r="AI5805" s="209">
        <v>6.0839999999999996</v>
      </c>
      <c r="AJ5805" s="20"/>
      <c r="AK5805" s="20"/>
      <c r="AL5805" s="20"/>
      <c r="AM5805" s="209">
        <v>1.2509999999999999</v>
      </c>
      <c r="AN5805" s="209">
        <v>10.67</v>
      </c>
      <c r="AO5805" s="209">
        <v>20.968</v>
      </c>
      <c r="AP5805" s="209">
        <v>22.151</v>
      </c>
      <c r="AQ5805" s="209">
        <v>23.824000000000002</v>
      </c>
      <c r="AR5805" s="209">
        <v>24.937999999999999</v>
      </c>
      <c r="AS5805" s="209">
        <v>15.683999999999999</v>
      </c>
      <c r="AT5805" s="209">
        <v>9.4309999999999992</v>
      </c>
      <c r="AU5805" s="209">
        <v>4.4480000000000004</v>
      </c>
      <c r="AV5805" s="20"/>
      <c r="AW5805" s="20"/>
      <c r="AX5805" s="20"/>
      <c r="AY5805" s="209">
        <v>5.9340000000000002</v>
      </c>
      <c r="AZ5805" s="209">
        <v>6.0279999999999996</v>
      </c>
      <c r="BA5805" s="209">
        <v>16.029</v>
      </c>
      <c r="BB5805" s="21">
        <f t="shared" si="571"/>
        <v>27.154</v>
      </c>
      <c r="BC5805" s="21">
        <f>BF5805</f>
        <v>36.728000000000002</v>
      </c>
      <c r="BD5805" s="22">
        <f t="shared" si="573"/>
        <v>36.497311827956992</v>
      </c>
      <c r="BE5805" s="21">
        <f>BC5805-BD5805</f>
        <v>0.23068817204300984</v>
      </c>
      <c r="BF5805" s="2">
        <v>36.728000000000002</v>
      </c>
      <c r="BG5805" s="10">
        <v>5</v>
      </c>
      <c r="BH5805" s="21">
        <f t="shared" ref="BH5805:BI5868" si="574">(BC5805*24*31/1000000)</f>
        <v>2.7325631999999999E-2</v>
      </c>
      <c r="BI5805" s="22">
        <f t="shared" si="574"/>
        <v>2.7154000000000001E-2</v>
      </c>
      <c r="BJ5805" s="21">
        <f>BH5805-BI5805</f>
        <v>1.7163199999999795E-4</v>
      </c>
      <c r="BK5805" s="21">
        <v>8.1976895999999994E-2</v>
      </c>
      <c r="BL5805" s="22">
        <v>8.1462000000000007E-2</v>
      </c>
      <c r="BM5805" s="21">
        <v>5.1489599999998692E-4</v>
      </c>
      <c r="BN5805" s="21">
        <f t="shared" si="572"/>
        <v>0.32790758399999997</v>
      </c>
      <c r="BO5805" s="22">
        <f t="shared" si="572"/>
        <v>0.32584800000000003</v>
      </c>
      <c r="BP5805" s="21">
        <f t="shared" si="572"/>
        <v>2.0595839999999477E-3</v>
      </c>
    </row>
    <row r="5806" spans="1:68" ht="11.1" hidden="1" customHeight="1" outlineLevel="2" x14ac:dyDescent="0.2">
      <c r="A5806" s="10"/>
      <c r="B5806" s="18"/>
      <c r="C5806" s="18"/>
      <c r="D5806" s="18"/>
      <c r="E5806" s="23" t="s">
        <v>5103</v>
      </c>
      <c r="F5806" s="208">
        <v>22.244</v>
      </c>
      <c r="G5806" s="208">
        <v>19.957999999999998</v>
      </c>
      <c r="H5806" s="208">
        <v>13.532</v>
      </c>
      <c r="I5806" s="239">
        <v>12.574999999999999</v>
      </c>
      <c r="J5806" s="239"/>
      <c r="K5806" s="208">
        <v>6.6479999999999997</v>
      </c>
      <c r="L5806" s="24"/>
      <c r="M5806" s="24"/>
      <c r="N5806" s="24"/>
      <c r="O5806" s="24"/>
      <c r="P5806" s="208">
        <v>11.978999999999999</v>
      </c>
      <c r="Q5806" s="208">
        <v>20.163</v>
      </c>
      <c r="R5806" s="208">
        <v>23.88</v>
      </c>
      <c r="S5806" s="208">
        <v>25.352</v>
      </c>
      <c r="T5806" s="208">
        <v>27.154</v>
      </c>
      <c r="U5806" s="208">
        <v>18.285</v>
      </c>
      <c r="V5806" s="208">
        <v>9.5449999999999999</v>
      </c>
      <c r="W5806" s="208">
        <v>6.8170000000000002</v>
      </c>
      <c r="X5806" s="24"/>
      <c r="Y5806" s="24"/>
      <c r="Z5806" s="24"/>
      <c r="AA5806" s="24"/>
      <c r="AB5806" s="208">
        <v>8.67</v>
      </c>
      <c r="AC5806" s="208">
        <v>17.359000000000002</v>
      </c>
      <c r="AD5806" s="208">
        <v>26.873999999999999</v>
      </c>
      <c r="AE5806" s="208">
        <v>23.806000000000001</v>
      </c>
      <c r="AF5806" s="208">
        <v>25.338000000000001</v>
      </c>
      <c r="AG5806" s="208">
        <v>15.545999999999999</v>
      </c>
      <c r="AH5806" s="208">
        <v>7.0640000000000001</v>
      </c>
      <c r="AI5806" s="208">
        <v>6.0839999999999996</v>
      </c>
      <c r="AJ5806" s="24"/>
      <c r="AK5806" s="24"/>
      <c r="AL5806" s="24"/>
      <c r="AM5806" s="208">
        <v>1.2509999999999999</v>
      </c>
      <c r="AN5806" s="208">
        <v>10.67</v>
      </c>
      <c r="AO5806" s="208">
        <v>20.968</v>
      </c>
      <c r="AP5806" s="208">
        <v>22.151</v>
      </c>
      <c r="AQ5806" s="208">
        <v>23.824000000000002</v>
      </c>
      <c r="AR5806" s="208">
        <v>24.937999999999999</v>
      </c>
      <c r="AS5806" s="208">
        <v>15.683999999999999</v>
      </c>
      <c r="AT5806" s="208">
        <v>9.4309999999999992</v>
      </c>
      <c r="AU5806" s="208">
        <v>4.4480000000000004</v>
      </c>
      <c r="AV5806" s="24"/>
      <c r="AW5806" s="24"/>
      <c r="AX5806" s="24"/>
      <c r="AY5806" s="208">
        <v>5.9340000000000002</v>
      </c>
      <c r="AZ5806" s="208">
        <v>6.0279999999999996</v>
      </c>
      <c r="BA5806" s="208">
        <v>16.029</v>
      </c>
      <c r="BB5806" s="21">
        <f t="shared" si="571"/>
        <v>27.154</v>
      </c>
      <c r="BC5806" s="21"/>
      <c r="BD5806" s="22">
        <f t="shared" si="573"/>
        <v>36.497311827956992</v>
      </c>
      <c r="BE5806" s="21"/>
      <c r="BG5806" s="10"/>
      <c r="BH5806" s="21">
        <f t="shared" si="574"/>
        <v>0</v>
      </c>
      <c r="BI5806" s="22">
        <f t="shared" si="574"/>
        <v>2.7154000000000001E-2</v>
      </c>
      <c r="BJ5806" s="21"/>
      <c r="BK5806" s="21">
        <v>0</v>
      </c>
      <c r="BL5806" s="22">
        <v>8.1462000000000007E-2</v>
      </c>
      <c r="BM5806" s="21"/>
      <c r="BN5806" s="21">
        <f t="shared" si="572"/>
        <v>0</v>
      </c>
      <c r="BO5806" s="22">
        <f t="shared" si="572"/>
        <v>0.32584800000000003</v>
      </c>
      <c r="BP5806" s="21">
        <f t="shared" si="572"/>
        <v>0</v>
      </c>
    </row>
    <row r="5807" spans="1:68" ht="11.1" hidden="1" customHeight="1" outlineLevel="1" collapsed="1" x14ac:dyDescent="0.2">
      <c r="A5807" s="10"/>
      <c r="B5807" s="18"/>
      <c r="C5807" s="18"/>
      <c r="D5807" s="18"/>
      <c r="E5807" s="19" t="s">
        <v>5104</v>
      </c>
      <c r="F5807" s="20"/>
      <c r="G5807" s="20"/>
      <c r="H5807" s="20"/>
      <c r="I5807" s="20"/>
      <c r="J5807" s="20"/>
      <c r="K5807" s="20"/>
      <c r="L5807" s="20"/>
      <c r="M5807" s="20"/>
      <c r="N5807" s="20"/>
      <c r="O5807" s="20"/>
      <c r="P5807" s="20"/>
      <c r="Q5807" s="20"/>
      <c r="R5807" s="20"/>
      <c r="S5807" s="20"/>
      <c r="T5807" s="20"/>
      <c r="U5807" s="20"/>
      <c r="V5807" s="209">
        <v>2.625</v>
      </c>
      <c r="W5807" s="209">
        <v>19.631</v>
      </c>
      <c r="X5807" s="209">
        <v>1.83</v>
      </c>
      <c r="Y5807" s="20"/>
      <c r="Z5807" s="209">
        <v>2.423</v>
      </c>
      <c r="AA5807" s="209">
        <v>1.9730000000000001</v>
      </c>
      <c r="AB5807" s="209">
        <v>5.1529999999999996</v>
      </c>
      <c r="AC5807" s="209">
        <v>5.1909999999999998</v>
      </c>
      <c r="AD5807" s="209">
        <v>3.698</v>
      </c>
      <c r="AE5807" s="209">
        <v>7.8140000000000001</v>
      </c>
      <c r="AF5807" s="209">
        <v>7.851</v>
      </c>
      <c r="AG5807" s="209">
        <v>5.8630000000000004</v>
      </c>
      <c r="AH5807" s="209">
        <v>2.8879999999999999</v>
      </c>
      <c r="AI5807" s="209">
        <v>2.2730000000000001</v>
      </c>
      <c r="AJ5807" s="209">
        <v>1.1359999999999999</v>
      </c>
      <c r="AK5807" s="209">
        <v>0.97599999999999998</v>
      </c>
      <c r="AL5807" s="209">
        <v>0.56899999999999995</v>
      </c>
      <c r="AM5807" s="209">
        <v>1.615</v>
      </c>
      <c r="AN5807" s="209">
        <v>3.419</v>
      </c>
      <c r="AO5807" s="209">
        <v>7.7960000000000003</v>
      </c>
      <c r="AP5807" s="209">
        <v>5.306</v>
      </c>
      <c r="AQ5807" s="209">
        <v>10.554</v>
      </c>
      <c r="AR5807" s="209">
        <v>6.8310000000000004</v>
      </c>
      <c r="AS5807" s="209">
        <v>4.3650000000000002</v>
      </c>
      <c r="AT5807" s="209">
        <v>4.6849999999999996</v>
      </c>
      <c r="AU5807" s="209">
        <v>4.1429999999999998</v>
      </c>
      <c r="AV5807" s="209">
        <v>1.1599999999999999</v>
      </c>
      <c r="AW5807" s="209">
        <v>0.63600000000000001</v>
      </c>
      <c r="AX5807" s="20"/>
      <c r="AY5807" s="209">
        <v>4.66</v>
      </c>
      <c r="AZ5807" s="209">
        <v>4.38</v>
      </c>
      <c r="BA5807" s="209">
        <v>4.2409999999999997</v>
      </c>
      <c r="BB5807" s="21">
        <f>MAX(F5807:BA5807)</f>
        <v>19.631</v>
      </c>
      <c r="BC5807" s="21">
        <f>BD5807</f>
        <v>26.385752688172044</v>
      </c>
      <c r="BD5807" s="22">
        <f t="shared" si="573"/>
        <v>26.385752688172044</v>
      </c>
      <c r="BE5807" s="21">
        <f>BC5807-BD5807</f>
        <v>0</v>
      </c>
      <c r="BF5807" s="2">
        <v>17.3</v>
      </c>
      <c r="BG5807" s="10">
        <v>6</v>
      </c>
      <c r="BH5807" s="21">
        <f t="shared" si="574"/>
        <v>1.9630999999999999E-2</v>
      </c>
      <c r="BI5807" s="22">
        <f t="shared" si="574"/>
        <v>1.9630999999999999E-2</v>
      </c>
      <c r="BJ5807" s="21">
        <f>BH5807-BI5807</f>
        <v>0</v>
      </c>
      <c r="BK5807" s="21">
        <v>5.8893000000000001E-2</v>
      </c>
      <c r="BL5807" s="22">
        <v>5.8893000000000001E-2</v>
      </c>
      <c r="BM5807" s="21">
        <v>0</v>
      </c>
      <c r="BN5807" s="21">
        <f t="shared" si="572"/>
        <v>0.235572</v>
      </c>
      <c r="BO5807" s="22">
        <f t="shared" si="572"/>
        <v>0.235572</v>
      </c>
      <c r="BP5807" s="21">
        <f t="shared" si="572"/>
        <v>0</v>
      </c>
    </row>
    <row r="5808" spans="1:68" ht="11.1" hidden="1" customHeight="1" outlineLevel="2" x14ac:dyDescent="0.2">
      <c r="A5808" s="10"/>
      <c r="B5808" s="18"/>
      <c r="C5808" s="18"/>
      <c r="D5808" s="18"/>
      <c r="E5808" s="23" t="s">
        <v>5105</v>
      </c>
      <c r="F5808" s="24"/>
      <c r="G5808" s="24"/>
      <c r="H5808" s="24"/>
      <c r="I5808" s="24"/>
      <c r="J5808" s="24"/>
      <c r="K5808" s="24"/>
      <c r="L5808" s="24"/>
      <c r="M5808" s="24"/>
      <c r="N5808" s="24"/>
      <c r="O5808" s="24"/>
      <c r="P5808" s="24"/>
      <c r="Q5808" s="24"/>
      <c r="R5808" s="24"/>
      <c r="S5808" s="24"/>
      <c r="T5808" s="24"/>
      <c r="U5808" s="24"/>
      <c r="V5808" s="208">
        <v>2.625</v>
      </c>
      <c r="W5808" s="208">
        <v>19.631</v>
      </c>
      <c r="X5808" s="208">
        <v>1.83</v>
      </c>
      <c r="Y5808" s="24"/>
      <c r="Z5808" s="208">
        <v>2.423</v>
      </c>
      <c r="AA5808" s="208">
        <v>1.9730000000000001</v>
      </c>
      <c r="AB5808" s="208">
        <v>5.1529999999999996</v>
      </c>
      <c r="AC5808" s="208">
        <v>5.1909999999999998</v>
      </c>
      <c r="AD5808" s="208">
        <v>3.698</v>
      </c>
      <c r="AE5808" s="208">
        <v>7.8140000000000001</v>
      </c>
      <c r="AF5808" s="208">
        <v>7.851</v>
      </c>
      <c r="AG5808" s="208">
        <v>5.8630000000000004</v>
      </c>
      <c r="AH5808" s="208">
        <v>2.8879999999999999</v>
      </c>
      <c r="AI5808" s="208">
        <v>2.2730000000000001</v>
      </c>
      <c r="AJ5808" s="208">
        <v>1.1359999999999999</v>
      </c>
      <c r="AK5808" s="208">
        <v>0.97599999999999998</v>
      </c>
      <c r="AL5808" s="208">
        <v>0.56899999999999995</v>
      </c>
      <c r="AM5808" s="208">
        <v>1.615</v>
      </c>
      <c r="AN5808" s="208">
        <v>3.419</v>
      </c>
      <c r="AO5808" s="208">
        <v>7.7960000000000003</v>
      </c>
      <c r="AP5808" s="208">
        <v>5.306</v>
      </c>
      <c r="AQ5808" s="208">
        <v>10.554</v>
      </c>
      <c r="AR5808" s="208">
        <v>6.8310000000000004</v>
      </c>
      <c r="AS5808" s="208">
        <v>4.3650000000000002</v>
      </c>
      <c r="AT5808" s="208">
        <v>4.6849999999999996</v>
      </c>
      <c r="AU5808" s="208">
        <v>4.1429999999999998</v>
      </c>
      <c r="AV5808" s="208">
        <v>1.1599999999999999</v>
      </c>
      <c r="AW5808" s="208">
        <v>0.63600000000000001</v>
      </c>
      <c r="AX5808" s="24"/>
      <c r="AY5808" s="208">
        <v>4.66</v>
      </c>
      <c r="AZ5808" s="208">
        <v>4.38</v>
      </c>
      <c r="BA5808" s="208">
        <v>4.2409999999999997</v>
      </c>
      <c r="BB5808" s="21">
        <f>MAX(F5808:BA5808)</f>
        <v>19.631</v>
      </c>
      <c r="BC5808" s="21"/>
      <c r="BD5808" s="22">
        <f t="shared" si="573"/>
        <v>26.385752688172044</v>
      </c>
      <c r="BE5808" s="21"/>
      <c r="BG5808" s="10"/>
      <c r="BH5808" s="21">
        <f t="shared" si="574"/>
        <v>0</v>
      </c>
      <c r="BI5808" s="22">
        <f t="shared" si="574"/>
        <v>1.9630999999999999E-2</v>
      </c>
      <c r="BJ5808" s="21"/>
      <c r="BK5808" s="21">
        <v>0</v>
      </c>
      <c r="BL5808" s="22">
        <v>5.8893000000000001E-2</v>
      </c>
      <c r="BM5808" s="21"/>
      <c r="BN5808" s="21">
        <f t="shared" si="572"/>
        <v>0</v>
      </c>
      <c r="BO5808" s="22">
        <f t="shared" si="572"/>
        <v>0.235572</v>
      </c>
      <c r="BP5808" s="21">
        <f t="shared" si="572"/>
        <v>0</v>
      </c>
    </row>
    <row r="5809" spans="1:68" ht="11.1" hidden="1" customHeight="1" outlineLevel="1" collapsed="1" x14ac:dyDescent="0.2">
      <c r="A5809" s="10"/>
      <c r="B5809" s="18"/>
      <c r="C5809" s="18"/>
      <c r="D5809" s="18"/>
      <c r="E5809" s="19" t="s">
        <v>5106</v>
      </c>
      <c r="F5809" s="209">
        <v>206.27699999999999</v>
      </c>
      <c r="G5809" s="209">
        <v>176.964</v>
      </c>
      <c r="H5809" s="209">
        <v>175.46</v>
      </c>
      <c r="I5809" s="240">
        <v>138.81100000000001</v>
      </c>
      <c r="J5809" s="240"/>
      <c r="K5809" s="209">
        <v>103.193</v>
      </c>
      <c r="L5809" s="209">
        <v>68.203999999999994</v>
      </c>
      <c r="M5809" s="209">
        <v>77.206000000000003</v>
      </c>
      <c r="N5809" s="209">
        <v>62.058</v>
      </c>
      <c r="O5809" s="209">
        <v>99.206000000000003</v>
      </c>
      <c r="P5809" s="209">
        <v>127.898</v>
      </c>
      <c r="Q5809" s="209">
        <v>153.47900000000001</v>
      </c>
      <c r="R5809" s="209">
        <v>190.072</v>
      </c>
      <c r="S5809" s="209">
        <v>182.18100000000001</v>
      </c>
      <c r="T5809" s="209">
        <v>187.13900000000001</v>
      </c>
      <c r="U5809" s="209">
        <v>164.49299999999999</v>
      </c>
      <c r="V5809" s="209">
        <v>150.89400000000001</v>
      </c>
      <c r="W5809" s="209">
        <v>91.257999999999996</v>
      </c>
      <c r="X5809" s="209">
        <v>77.334000000000003</v>
      </c>
      <c r="Y5809" s="209">
        <v>76.213999999999999</v>
      </c>
      <c r="Z5809" s="209">
        <v>86.56</v>
      </c>
      <c r="AA5809" s="209">
        <v>98.995999999999995</v>
      </c>
      <c r="AB5809" s="209">
        <v>151.79</v>
      </c>
      <c r="AC5809" s="209">
        <v>171.97499999999999</v>
      </c>
      <c r="AD5809" s="209">
        <v>229.2</v>
      </c>
      <c r="AE5809" s="209">
        <v>198.315</v>
      </c>
      <c r="AF5809" s="209">
        <v>155.77500000000001</v>
      </c>
      <c r="AG5809" s="209">
        <v>124.852</v>
      </c>
      <c r="AH5809" s="209">
        <v>108.218</v>
      </c>
      <c r="AI5809" s="209">
        <v>40.057000000000002</v>
      </c>
      <c r="AJ5809" s="209">
        <v>69.968000000000004</v>
      </c>
      <c r="AK5809" s="209">
        <v>56.585999999999999</v>
      </c>
      <c r="AL5809" s="209">
        <v>64.180999999999997</v>
      </c>
      <c r="AM5809" s="209">
        <v>82.43</v>
      </c>
      <c r="AN5809" s="209">
        <v>125.173</v>
      </c>
      <c r="AO5809" s="209">
        <v>163.9</v>
      </c>
      <c r="AP5809" s="209">
        <v>179.785</v>
      </c>
      <c r="AQ5809" s="209">
        <v>161.50800000000001</v>
      </c>
      <c r="AR5809" s="209">
        <v>142.40899999999999</v>
      </c>
      <c r="AS5809" s="209">
        <v>152.322</v>
      </c>
      <c r="AT5809" s="209">
        <v>113.235</v>
      </c>
      <c r="AU5809" s="209">
        <v>33.634999999999998</v>
      </c>
      <c r="AV5809" s="209">
        <v>64.825000000000003</v>
      </c>
      <c r="AW5809" s="209">
        <v>51.307000000000002</v>
      </c>
      <c r="AX5809" s="209">
        <v>63.244</v>
      </c>
      <c r="AY5809" s="209">
        <v>102.291</v>
      </c>
      <c r="AZ5809" s="209">
        <v>141.83799999999999</v>
      </c>
      <c r="BA5809" s="209">
        <v>163.12</v>
      </c>
      <c r="BB5809" s="56">
        <f>BB5810+BB5811</f>
        <v>378.25199999999995</v>
      </c>
      <c r="BC5809" s="21">
        <f>BF5809</f>
        <v>1038</v>
      </c>
      <c r="BD5809" s="22">
        <f t="shared" si="573"/>
        <v>508.40322580645159</v>
      </c>
      <c r="BE5809" s="21">
        <f>BC5809-BD5809</f>
        <v>529.59677419354841</v>
      </c>
      <c r="BF5809" s="2">
        <v>1038</v>
      </c>
      <c r="BG5809" s="10">
        <v>4</v>
      </c>
      <c r="BH5809" s="21">
        <f t="shared" si="574"/>
        <v>0.77227199999999996</v>
      </c>
      <c r="BI5809" s="22">
        <f t="shared" si="574"/>
        <v>0.37825199999999992</v>
      </c>
      <c r="BJ5809" s="21">
        <f>BH5809-BI5809</f>
        <v>0.39402000000000004</v>
      </c>
      <c r="BK5809" s="21">
        <v>2.3168159999999998</v>
      </c>
      <c r="BL5809" s="22">
        <v>1.1347559999999999</v>
      </c>
      <c r="BM5809" s="21">
        <v>1.1820599999999999</v>
      </c>
      <c r="BN5809" s="21">
        <f t="shared" si="572"/>
        <v>9.2672639999999991</v>
      </c>
      <c r="BO5809" s="22">
        <f t="shared" si="572"/>
        <v>4.5390239999999995</v>
      </c>
      <c r="BP5809" s="21">
        <f t="shared" si="572"/>
        <v>4.7282399999999996</v>
      </c>
    </row>
    <row r="5810" spans="1:68" ht="11.1" hidden="1" customHeight="1" outlineLevel="2" x14ac:dyDescent="0.2">
      <c r="A5810" s="10"/>
      <c r="B5810" s="18"/>
      <c r="C5810" s="18"/>
      <c r="D5810" s="18"/>
      <c r="E5810" s="23" t="s">
        <v>5107</v>
      </c>
      <c r="F5810" s="208">
        <v>206.27699999999999</v>
      </c>
      <c r="G5810" s="208">
        <v>176.964</v>
      </c>
      <c r="H5810" s="208">
        <v>175.46</v>
      </c>
      <c r="I5810" s="239">
        <v>138.81100000000001</v>
      </c>
      <c r="J5810" s="239"/>
      <c r="K5810" s="208">
        <v>11.568</v>
      </c>
      <c r="L5810" s="24"/>
      <c r="M5810" s="24"/>
      <c r="N5810" s="24"/>
      <c r="O5810" s="24"/>
      <c r="P5810" s="208">
        <v>100.331</v>
      </c>
      <c r="Q5810" s="208">
        <v>153.47900000000001</v>
      </c>
      <c r="R5810" s="208">
        <v>190.072</v>
      </c>
      <c r="S5810" s="208">
        <v>182.18100000000001</v>
      </c>
      <c r="T5810" s="208">
        <v>187.13900000000001</v>
      </c>
      <c r="U5810" s="208">
        <v>164.49299999999999</v>
      </c>
      <c r="V5810" s="208">
        <v>150.89400000000001</v>
      </c>
      <c r="W5810" s="208">
        <v>91.257999999999996</v>
      </c>
      <c r="X5810" s="208">
        <v>77.334000000000003</v>
      </c>
      <c r="Y5810" s="208">
        <v>65.494</v>
      </c>
      <c r="Z5810" s="24"/>
      <c r="AA5810" s="24"/>
      <c r="AB5810" s="24"/>
      <c r="AC5810" s="24"/>
      <c r="AD5810" s="208">
        <v>171.489</v>
      </c>
      <c r="AE5810" s="208">
        <v>198.315</v>
      </c>
      <c r="AF5810" s="208">
        <v>155.77500000000001</v>
      </c>
      <c r="AG5810" s="208">
        <v>124.852</v>
      </c>
      <c r="AH5810" s="208">
        <v>108.218</v>
      </c>
      <c r="AI5810" s="208">
        <v>40.057000000000002</v>
      </c>
      <c r="AJ5810" s="208">
        <v>69.968000000000004</v>
      </c>
      <c r="AK5810" s="208">
        <v>56.585999999999999</v>
      </c>
      <c r="AL5810" s="208">
        <v>64.180999999999997</v>
      </c>
      <c r="AM5810" s="208">
        <v>82.43</v>
      </c>
      <c r="AN5810" s="208">
        <v>125.173</v>
      </c>
      <c r="AO5810" s="208">
        <v>163.9</v>
      </c>
      <c r="AP5810" s="208">
        <v>179.785</v>
      </c>
      <c r="AQ5810" s="208">
        <v>161.50800000000001</v>
      </c>
      <c r="AR5810" s="208">
        <v>142.40899999999999</v>
      </c>
      <c r="AS5810" s="208">
        <v>152.322</v>
      </c>
      <c r="AT5810" s="208">
        <v>113.235</v>
      </c>
      <c r="AU5810" s="24"/>
      <c r="AV5810" s="24"/>
      <c r="AW5810" s="24"/>
      <c r="AX5810" s="24"/>
      <c r="AY5810" s="24"/>
      <c r="AZ5810" s="208">
        <v>125.767</v>
      </c>
      <c r="BA5810" s="208">
        <v>163.12</v>
      </c>
      <c r="BB5810" s="21">
        <f>MAX(F5810:BA5810)</f>
        <v>206.27699999999999</v>
      </c>
      <c r="BC5810" s="21"/>
      <c r="BD5810" s="22">
        <f t="shared" si="573"/>
        <v>277.25403225806451</v>
      </c>
      <c r="BE5810" s="21"/>
      <c r="BG5810" s="10"/>
      <c r="BH5810" s="21">
        <f t="shared" si="574"/>
        <v>0</v>
      </c>
      <c r="BI5810" s="22">
        <f t="shared" si="574"/>
        <v>0.20627699999999999</v>
      </c>
      <c r="BJ5810" s="21"/>
      <c r="BK5810" s="21">
        <v>0</v>
      </c>
      <c r="BL5810" s="22">
        <v>0.61883099999999991</v>
      </c>
      <c r="BM5810" s="21"/>
      <c r="BN5810" s="21">
        <f t="shared" si="572"/>
        <v>0</v>
      </c>
      <c r="BO5810" s="22">
        <f t="shared" si="572"/>
        <v>2.4753239999999996</v>
      </c>
      <c r="BP5810" s="21">
        <f t="shared" si="572"/>
        <v>0</v>
      </c>
    </row>
    <row r="5811" spans="1:68" ht="11.1" hidden="1" customHeight="1" outlineLevel="2" x14ac:dyDescent="0.2">
      <c r="A5811" s="10"/>
      <c r="B5811" s="18"/>
      <c r="C5811" s="18"/>
      <c r="D5811" s="18"/>
      <c r="E5811" s="23" t="s">
        <v>5108</v>
      </c>
      <c r="F5811" s="24"/>
      <c r="G5811" s="24"/>
      <c r="H5811" s="24"/>
      <c r="I5811" s="24"/>
      <c r="J5811" s="24"/>
      <c r="K5811" s="208">
        <v>91.625</v>
      </c>
      <c r="L5811" s="208">
        <v>68.203999999999994</v>
      </c>
      <c r="M5811" s="208">
        <v>77.206000000000003</v>
      </c>
      <c r="N5811" s="208">
        <v>62.058</v>
      </c>
      <c r="O5811" s="208">
        <v>99.206000000000003</v>
      </c>
      <c r="P5811" s="208">
        <v>27.567</v>
      </c>
      <c r="Q5811" s="24"/>
      <c r="R5811" s="24"/>
      <c r="S5811" s="24"/>
      <c r="T5811" s="24"/>
      <c r="U5811" s="24"/>
      <c r="V5811" s="24"/>
      <c r="W5811" s="24"/>
      <c r="X5811" s="24"/>
      <c r="Y5811" s="208">
        <v>10.72</v>
      </c>
      <c r="Z5811" s="208">
        <v>86.56</v>
      </c>
      <c r="AA5811" s="208">
        <v>98.995999999999995</v>
      </c>
      <c r="AB5811" s="208">
        <v>151.79</v>
      </c>
      <c r="AC5811" s="208">
        <v>171.97499999999999</v>
      </c>
      <c r="AD5811" s="208">
        <v>57.710999999999999</v>
      </c>
      <c r="AE5811" s="24"/>
      <c r="AF5811" s="24"/>
      <c r="AG5811" s="24"/>
      <c r="AH5811" s="24"/>
      <c r="AI5811" s="24"/>
      <c r="AJ5811" s="24"/>
      <c r="AK5811" s="24"/>
      <c r="AL5811" s="24"/>
      <c r="AM5811" s="24"/>
      <c r="AN5811" s="24"/>
      <c r="AO5811" s="24"/>
      <c r="AP5811" s="24"/>
      <c r="AQ5811" s="24"/>
      <c r="AR5811" s="24"/>
      <c r="AS5811" s="24"/>
      <c r="AT5811" s="24"/>
      <c r="AU5811" s="208">
        <v>33.634999999999998</v>
      </c>
      <c r="AV5811" s="208">
        <v>64.825000000000003</v>
      </c>
      <c r="AW5811" s="208">
        <v>51.307000000000002</v>
      </c>
      <c r="AX5811" s="208">
        <v>63.244</v>
      </c>
      <c r="AY5811" s="208">
        <v>102.291</v>
      </c>
      <c r="AZ5811" s="208">
        <v>16.071000000000002</v>
      </c>
      <c r="BA5811" s="24"/>
      <c r="BB5811" s="21">
        <f>MAX(F5811:BA5811)</f>
        <v>171.97499999999999</v>
      </c>
      <c r="BC5811" s="21"/>
      <c r="BD5811" s="22">
        <f t="shared" si="573"/>
        <v>231.1491935483871</v>
      </c>
      <c r="BE5811" s="21"/>
      <c r="BG5811" s="10"/>
      <c r="BH5811" s="21">
        <f t="shared" si="574"/>
        <v>0</v>
      </c>
      <c r="BI5811" s="22">
        <f t="shared" si="574"/>
        <v>0.17197499999999999</v>
      </c>
      <c r="BJ5811" s="21"/>
      <c r="BK5811" s="21">
        <v>0</v>
      </c>
      <c r="BL5811" s="22">
        <v>0.51592499999999997</v>
      </c>
      <c r="BM5811" s="21"/>
      <c r="BN5811" s="21">
        <f t="shared" si="572"/>
        <v>0</v>
      </c>
      <c r="BO5811" s="22">
        <f t="shared" si="572"/>
        <v>2.0636999999999999</v>
      </c>
      <c r="BP5811" s="21">
        <f t="shared" si="572"/>
        <v>0</v>
      </c>
    </row>
    <row r="5812" spans="1:68" ht="11.1" hidden="1" customHeight="1" outlineLevel="1" collapsed="1" x14ac:dyDescent="0.2">
      <c r="A5812" s="10"/>
      <c r="B5812" s="18"/>
      <c r="C5812" s="18"/>
      <c r="D5812" s="18"/>
      <c r="E5812" s="19" t="s">
        <v>5109</v>
      </c>
      <c r="F5812" s="209">
        <v>75.2</v>
      </c>
      <c r="G5812" s="209">
        <v>46.968000000000004</v>
      </c>
      <c r="H5812" s="209">
        <v>37.616999999999997</v>
      </c>
      <c r="I5812" s="240">
        <v>27.634</v>
      </c>
      <c r="J5812" s="240"/>
      <c r="K5812" s="209">
        <v>11.048999999999999</v>
      </c>
      <c r="L5812" s="209">
        <v>1.464</v>
      </c>
      <c r="M5812" s="209">
        <v>1.25</v>
      </c>
      <c r="N5812" s="209">
        <v>1.429</v>
      </c>
      <c r="O5812" s="209">
        <v>7.9809999999999999</v>
      </c>
      <c r="P5812" s="209">
        <v>50.411999999999999</v>
      </c>
      <c r="Q5812" s="209">
        <v>56.033999999999999</v>
      </c>
      <c r="R5812" s="209">
        <v>67.483000000000004</v>
      </c>
      <c r="S5812" s="209">
        <v>7.6219999999999999</v>
      </c>
      <c r="T5812" s="209">
        <v>7.6459999999999999</v>
      </c>
      <c r="U5812" s="209">
        <v>5.2210000000000001</v>
      </c>
      <c r="V5812" s="209">
        <v>3.0419999999999998</v>
      </c>
      <c r="W5812" s="209">
        <v>0.47599999999999998</v>
      </c>
      <c r="X5812" s="209">
        <v>2.1000000000000001E-2</v>
      </c>
      <c r="Y5812" s="20"/>
      <c r="Z5812" s="20"/>
      <c r="AA5812" s="20"/>
      <c r="AB5812" s="209">
        <v>4</v>
      </c>
      <c r="AC5812" s="209">
        <v>4.9379999999999997</v>
      </c>
      <c r="AD5812" s="209">
        <v>7.359</v>
      </c>
      <c r="AE5812" s="209">
        <v>7.5659999999999998</v>
      </c>
      <c r="AF5812" s="209">
        <v>4.8810000000000002</v>
      </c>
      <c r="AG5812" s="209">
        <v>6.5869999999999997</v>
      </c>
      <c r="AH5812" s="209">
        <v>2.601</v>
      </c>
      <c r="AI5812" s="209">
        <v>1.46</v>
      </c>
      <c r="AJ5812" s="20"/>
      <c r="AK5812" s="20"/>
      <c r="AL5812" s="20"/>
      <c r="AM5812" s="209">
        <v>4.4999999999999998E-2</v>
      </c>
      <c r="AN5812" s="20"/>
      <c r="AO5812" s="20"/>
      <c r="AP5812" s="20"/>
      <c r="AQ5812" s="20"/>
      <c r="AR5812" s="20"/>
      <c r="AS5812" s="20"/>
      <c r="AT5812" s="20"/>
      <c r="AU5812" s="20"/>
      <c r="AV5812" s="20"/>
      <c r="AW5812" s="20"/>
      <c r="AX5812" s="20"/>
      <c r="AY5812" s="209">
        <v>3.6040000000000001</v>
      </c>
      <c r="AZ5812" s="209">
        <v>5.3259999999999996</v>
      </c>
      <c r="BA5812" s="209">
        <v>6.7949999999999999</v>
      </c>
      <c r="BB5812" s="21">
        <v>7.6459999999999999</v>
      </c>
      <c r="BC5812" s="21">
        <f>BF5812</f>
        <v>25.12</v>
      </c>
      <c r="BD5812" s="22">
        <f t="shared" si="573"/>
        <v>10.276881720430108</v>
      </c>
      <c r="BE5812" s="21">
        <f>BC5812-BD5812</f>
        <v>14.843118279569893</v>
      </c>
      <c r="BF5812" s="2">
        <v>25.12</v>
      </c>
      <c r="BG5812" s="10">
        <v>6</v>
      </c>
      <c r="BH5812" s="21">
        <f t="shared" si="574"/>
        <v>1.8689279999999999E-2</v>
      </c>
      <c r="BI5812" s="22">
        <f t="shared" si="574"/>
        <v>7.646E-3</v>
      </c>
      <c r="BJ5812" s="21">
        <f>BH5812-BI5812</f>
        <v>1.1043279999999999E-2</v>
      </c>
      <c r="BK5812" s="21">
        <v>5.6067839999999994E-2</v>
      </c>
      <c r="BL5812" s="22">
        <v>2.2938E-2</v>
      </c>
      <c r="BM5812" s="21">
        <v>3.3129839999999994E-2</v>
      </c>
      <c r="BN5812" s="21">
        <f t="shared" si="572"/>
        <v>0.22427135999999998</v>
      </c>
      <c r="BO5812" s="22">
        <f t="shared" si="572"/>
        <v>9.1752E-2</v>
      </c>
      <c r="BP5812" s="21">
        <f t="shared" si="572"/>
        <v>0.13251935999999997</v>
      </c>
    </row>
    <row r="5813" spans="1:68" ht="11.1" hidden="1" customHeight="1" outlineLevel="2" x14ac:dyDescent="0.2">
      <c r="A5813" s="10"/>
      <c r="B5813" s="18"/>
      <c r="C5813" s="18"/>
      <c r="D5813" s="18"/>
      <c r="E5813" s="23" t="s">
        <v>5110</v>
      </c>
      <c r="F5813" s="208">
        <v>7.2</v>
      </c>
      <c r="G5813" s="208">
        <v>5.5179999999999998</v>
      </c>
      <c r="H5813" s="208">
        <v>3.476</v>
      </c>
      <c r="I5813" s="239">
        <v>3.1349999999999998</v>
      </c>
      <c r="J5813" s="239"/>
      <c r="K5813" s="208">
        <v>0.99399999999999999</v>
      </c>
      <c r="L5813" s="208">
        <v>9.8000000000000004E-2</v>
      </c>
      <c r="M5813" s="24"/>
      <c r="N5813" s="24"/>
      <c r="O5813" s="208">
        <v>0.53700000000000003</v>
      </c>
      <c r="P5813" s="208">
        <v>3.7370000000000001</v>
      </c>
      <c r="Q5813" s="208">
        <v>5.3970000000000002</v>
      </c>
      <c r="R5813" s="208">
        <v>6.8730000000000002</v>
      </c>
      <c r="S5813" s="208">
        <v>7.6219999999999999</v>
      </c>
      <c r="T5813" s="208">
        <v>7.6459999999999999</v>
      </c>
      <c r="U5813" s="208">
        <v>5.2210000000000001</v>
      </c>
      <c r="V5813" s="208">
        <v>3.0419999999999998</v>
      </c>
      <c r="W5813" s="208">
        <v>0.47599999999999998</v>
      </c>
      <c r="X5813" s="208">
        <v>2.1000000000000001E-2</v>
      </c>
      <c r="Y5813" s="24"/>
      <c r="Z5813" s="24"/>
      <c r="AA5813" s="24"/>
      <c r="AB5813" s="208">
        <v>4</v>
      </c>
      <c r="AC5813" s="208">
        <v>4.9379999999999997</v>
      </c>
      <c r="AD5813" s="208">
        <v>7.359</v>
      </c>
      <c r="AE5813" s="208">
        <v>7.5659999999999998</v>
      </c>
      <c r="AF5813" s="208">
        <v>4.8810000000000002</v>
      </c>
      <c r="AG5813" s="208">
        <v>6.5869999999999997</v>
      </c>
      <c r="AH5813" s="208">
        <v>2.601</v>
      </c>
      <c r="AI5813" s="208">
        <v>1.46</v>
      </c>
      <c r="AJ5813" s="24"/>
      <c r="AK5813" s="24"/>
      <c r="AL5813" s="24"/>
      <c r="AM5813" s="208">
        <v>4.4999999999999998E-2</v>
      </c>
      <c r="AN5813" s="24"/>
      <c r="AO5813" s="24"/>
      <c r="AP5813" s="24"/>
      <c r="AQ5813" s="24"/>
      <c r="AR5813" s="24"/>
      <c r="AS5813" s="24"/>
      <c r="AT5813" s="24"/>
      <c r="AU5813" s="24"/>
      <c r="AV5813" s="24"/>
      <c r="AW5813" s="24"/>
      <c r="AX5813" s="24"/>
      <c r="AY5813" s="208">
        <v>3.6040000000000001</v>
      </c>
      <c r="AZ5813" s="208">
        <v>5.3259999999999996</v>
      </c>
      <c r="BA5813" s="208">
        <v>6.7949999999999999</v>
      </c>
      <c r="BB5813" s="21">
        <f t="shared" ref="BB5813:BB5871" si="575">MAX(F5813:BA5813)</f>
        <v>7.6459999999999999</v>
      </c>
      <c r="BC5813" s="21"/>
      <c r="BD5813" s="22">
        <f t="shared" si="573"/>
        <v>10.276881720430108</v>
      </c>
      <c r="BE5813" s="21"/>
      <c r="BG5813" s="10"/>
      <c r="BH5813" s="21">
        <f t="shared" si="574"/>
        <v>0</v>
      </c>
      <c r="BI5813" s="22">
        <f t="shared" si="574"/>
        <v>7.646E-3</v>
      </c>
      <c r="BJ5813" s="21"/>
      <c r="BK5813" s="21">
        <v>0</v>
      </c>
      <c r="BL5813" s="22">
        <v>2.2938E-2</v>
      </c>
      <c r="BM5813" s="21"/>
      <c r="BN5813" s="21">
        <f t="shared" si="572"/>
        <v>0</v>
      </c>
      <c r="BO5813" s="22">
        <f t="shared" si="572"/>
        <v>9.1752E-2</v>
      </c>
      <c r="BP5813" s="21">
        <f t="shared" si="572"/>
        <v>0</v>
      </c>
    </row>
    <row r="5814" spans="1:68" ht="11.1" hidden="1" customHeight="1" outlineLevel="1" collapsed="1" x14ac:dyDescent="0.2">
      <c r="A5814" s="10"/>
      <c r="B5814" s="18"/>
      <c r="C5814" s="18"/>
      <c r="D5814" s="18"/>
      <c r="E5814" s="19" t="s">
        <v>5111</v>
      </c>
      <c r="F5814" s="20"/>
      <c r="G5814" s="20"/>
      <c r="H5814" s="20"/>
      <c r="I5814" s="20"/>
      <c r="J5814" s="20"/>
      <c r="K5814" s="20"/>
      <c r="L5814" s="20"/>
      <c r="M5814" s="20"/>
      <c r="N5814" s="20"/>
      <c r="O5814" s="20"/>
      <c r="P5814" s="20"/>
      <c r="Q5814" s="20"/>
      <c r="R5814" s="20"/>
      <c r="S5814" s="20"/>
      <c r="T5814" s="20"/>
      <c r="U5814" s="20"/>
      <c r="V5814" s="20"/>
      <c r="W5814" s="20"/>
      <c r="X5814" s="20"/>
      <c r="Y5814" s="20"/>
      <c r="Z5814" s="20"/>
      <c r="AA5814" s="20"/>
      <c r="AB5814" s="20"/>
      <c r="AC5814" s="20"/>
      <c r="AD5814" s="20"/>
      <c r="AE5814" s="20"/>
      <c r="AF5814" s="20"/>
      <c r="AG5814" s="209">
        <v>13.887</v>
      </c>
      <c r="AH5814" s="209">
        <v>1.089</v>
      </c>
      <c r="AI5814" s="209">
        <v>0.51100000000000001</v>
      </c>
      <c r="AJ5814" s="209">
        <v>0.10199999999999999</v>
      </c>
      <c r="AK5814" s="209">
        <v>8.2000000000000003E-2</v>
      </c>
      <c r="AL5814" s="209">
        <v>6.4000000000000001E-2</v>
      </c>
      <c r="AM5814" s="209">
        <v>0.72799999999999998</v>
      </c>
      <c r="AN5814" s="209">
        <v>2.327</v>
      </c>
      <c r="AO5814" s="209">
        <v>3.0720000000000001</v>
      </c>
      <c r="AP5814" s="209">
        <v>3.72</v>
      </c>
      <c r="AQ5814" s="209">
        <v>4.0289999999999999</v>
      </c>
      <c r="AR5814" s="209">
        <v>3.62</v>
      </c>
      <c r="AS5814" s="209">
        <v>2.867</v>
      </c>
      <c r="AT5814" s="209">
        <v>1.6879999999999999</v>
      </c>
      <c r="AU5814" s="209">
        <v>0.41099999999999998</v>
      </c>
      <c r="AV5814" s="209">
        <v>5.6000000000000001E-2</v>
      </c>
      <c r="AW5814" s="209">
        <v>0.13800000000000001</v>
      </c>
      <c r="AX5814" s="209">
        <v>2E-3</v>
      </c>
      <c r="AY5814" s="209">
        <v>1.028</v>
      </c>
      <c r="AZ5814" s="209">
        <v>1.335</v>
      </c>
      <c r="BA5814" s="209">
        <v>3.2330000000000001</v>
      </c>
      <c r="BB5814" s="21">
        <f t="shared" si="575"/>
        <v>13.887</v>
      </c>
      <c r="BC5814" s="21">
        <f>BD5814</f>
        <v>18.665322580645164</v>
      </c>
      <c r="BD5814" s="22">
        <f t="shared" si="573"/>
        <v>18.665322580645164</v>
      </c>
      <c r="BE5814" s="21">
        <f>BC5814-BD5814</f>
        <v>0</v>
      </c>
      <c r="BF5814" s="2">
        <v>10.210000000000001</v>
      </c>
      <c r="BG5814" s="10"/>
      <c r="BH5814" s="21">
        <f t="shared" si="574"/>
        <v>1.3887E-2</v>
      </c>
      <c r="BI5814" s="22">
        <f t="shared" si="574"/>
        <v>1.3887E-2</v>
      </c>
      <c r="BJ5814" s="21">
        <f>BH5814-BI5814</f>
        <v>0</v>
      </c>
      <c r="BK5814" s="21">
        <v>4.1661000000000004E-2</v>
      </c>
      <c r="BL5814" s="22">
        <v>4.1661000000000004E-2</v>
      </c>
      <c r="BM5814" s="21">
        <v>0</v>
      </c>
      <c r="BN5814" s="21">
        <f t="shared" si="572"/>
        <v>0.16664400000000001</v>
      </c>
      <c r="BO5814" s="22">
        <f t="shared" si="572"/>
        <v>0.16664400000000001</v>
      </c>
      <c r="BP5814" s="21">
        <f t="shared" si="572"/>
        <v>0</v>
      </c>
    </row>
    <row r="5815" spans="1:68" ht="11.1" hidden="1" customHeight="1" outlineLevel="2" x14ac:dyDescent="0.2">
      <c r="A5815" s="10"/>
      <c r="B5815" s="18"/>
      <c r="C5815" s="18"/>
      <c r="D5815" s="18"/>
      <c r="E5815" s="23"/>
      <c r="F5815" s="24"/>
      <c r="G5815" s="24"/>
      <c r="H5815" s="24"/>
      <c r="I5815" s="24"/>
      <c r="J5815" s="24"/>
      <c r="K5815" s="24"/>
      <c r="L5815" s="24"/>
      <c r="M5815" s="24"/>
      <c r="N5815" s="24"/>
      <c r="O5815" s="24"/>
      <c r="P5815" s="24"/>
      <c r="Q5815" s="24"/>
      <c r="R5815" s="24"/>
      <c r="S5815" s="24"/>
      <c r="T5815" s="24"/>
      <c r="U5815" s="24"/>
      <c r="V5815" s="24"/>
      <c r="W5815" s="24"/>
      <c r="X5815" s="24"/>
      <c r="Y5815" s="24"/>
      <c r="Z5815" s="24"/>
      <c r="AA5815" s="24"/>
      <c r="AB5815" s="24"/>
      <c r="AC5815" s="24"/>
      <c r="AD5815" s="24"/>
      <c r="AE5815" s="24"/>
      <c r="AF5815" s="24"/>
      <c r="AG5815" s="208">
        <v>13.887</v>
      </c>
      <c r="AH5815" s="208">
        <v>1.089</v>
      </c>
      <c r="AI5815" s="208">
        <v>0.51100000000000001</v>
      </c>
      <c r="AJ5815" s="208">
        <v>0.10199999999999999</v>
      </c>
      <c r="AK5815" s="208">
        <v>8.2000000000000003E-2</v>
      </c>
      <c r="AL5815" s="208">
        <v>6.4000000000000001E-2</v>
      </c>
      <c r="AM5815" s="208">
        <v>0.72799999999999998</v>
      </c>
      <c r="AN5815" s="208">
        <v>2.327</v>
      </c>
      <c r="AO5815" s="208">
        <v>3.0720000000000001</v>
      </c>
      <c r="AP5815" s="208">
        <v>3.72</v>
      </c>
      <c r="AQ5815" s="208">
        <v>4.0289999999999999</v>
      </c>
      <c r="AR5815" s="208">
        <v>3.62</v>
      </c>
      <c r="AS5815" s="208">
        <v>2.867</v>
      </c>
      <c r="AT5815" s="208">
        <v>1.6879999999999999</v>
      </c>
      <c r="AU5815" s="208">
        <v>0.41099999999999998</v>
      </c>
      <c r="AV5815" s="208">
        <v>5.6000000000000001E-2</v>
      </c>
      <c r="AW5815" s="208">
        <v>0.13800000000000001</v>
      </c>
      <c r="AX5815" s="208">
        <v>2E-3</v>
      </c>
      <c r="AY5815" s="208">
        <v>1.028</v>
      </c>
      <c r="AZ5815" s="208">
        <v>1.335</v>
      </c>
      <c r="BA5815" s="208">
        <v>3.2330000000000001</v>
      </c>
      <c r="BB5815" s="21">
        <f t="shared" si="575"/>
        <v>13.887</v>
      </c>
      <c r="BC5815" s="21"/>
      <c r="BD5815" s="22">
        <f t="shared" si="573"/>
        <v>18.665322580645164</v>
      </c>
      <c r="BE5815" s="21"/>
      <c r="BG5815" s="10"/>
      <c r="BH5815" s="21">
        <f t="shared" si="574"/>
        <v>0</v>
      </c>
      <c r="BI5815" s="22">
        <f t="shared" si="574"/>
        <v>1.3887E-2</v>
      </c>
      <c r="BJ5815" s="21"/>
      <c r="BK5815" s="21">
        <v>0</v>
      </c>
      <c r="BL5815" s="22">
        <v>4.1661000000000004E-2</v>
      </c>
      <c r="BM5815" s="21"/>
      <c r="BN5815" s="21">
        <f t="shared" si="572"/>
        <v>0</v>
      </c>
      <c r="BO5815" s="22">
        <f t="shared" si="572"/>
        <v>0.16664400000000001</v>
      </c>
      <c r="BP5815" s="21">
        <f t="shared" si="572"/>
        <v>0</v>
      </c>
    </row>
    <row r="5816" spans="1:68" ht="11.1" hidden="1" customHeight="1" outlineLevel="1" collapsed="1" x14ac:dyDescent="0.2">
      <c r="A5816" s="10"/>
      <c r="B5816" s="18"/>
      <c r="C5816" s="18"/>
      <c r="D5816" s="18"/>
      <c r="E5816" s="19" t="s">
        <v>5112</v>
      </c>
      <c r="F5816" s="20"/>
      <c r="G5816" s="20"/>
      <c r="H5816" s="20"/>
      <c r="I5816" s="20"/>
      <c r="J5816" s="20"/>
      <c r="K5816" s="20"/>
      <c r="L5816" s="20"/>
      <c r="M5816" s="20"/>
      <c r="N5816" s="20"/>
      <c r="O5816" s="20"/>
      <c r="P5816" s="20"/>
      <c r="Q5816" s="20"/>
      <c r="R5816" s="20"/>
      <c r="S5816" s="20"/>
      <c r="T5816" s="20"/>
      <c r="U5816" s="20"/>
      <c r="V5816" s="20"/>
      <c r="W5816" s="20"/>
      <c r="X5816" s="20"/>
      <c r="Y5816" s="20"/>
      <c r="Z5816" s="20"/>
      <c r="AA5816" s="20"/>
      <c r="AB5816" s="20"/>
      <c r="AC5816" s="20"/>
      <c r="AD5816" s="20"/>
      <c r="AE5816" s="20"/>
      <c r="AF5816" s="20"/>
      <c r="AG5816" s="20"/>
      <c r="AH5816" s="20"/>
      <c r="AI5816" s="20"/>
      <c r="AJ5816" s="20"/>
      <c r="AK5816" s="20"/>
      <c r="AL5816" s="20"/>
      <c r="AM5816" s="20"/>
      <c r="AN5816" s="20"/>
      <c r="AO5816" s="20"/>
      <c r="AP5816" s="20"/>
      <c r="AQ5816" s="20"/>
      <c r="AR5816" s="20"/>
      <c r="AS5816" s="20"/>
      <c r="AT5816" s="20"/>
      <c r="AU5816" s="20"/>
      <c r="AV5816" s="20"/>
      <c r="AW5816" s="20"/>
      <c r="AX5816" s="20"/>
      <c r="AY5816" s="209">
        <v>5.2919999999999998</v>
      </c>
      <c r="AZ5816" s="209">
        <v>22.468</v>
      </c>
      <c r="BA5816" s="209">
        <v>19.393000000000001</v>
      </c>
      <c r="BB5816" s="21">
        <f t="shared" si="575"/>
        <v>22.468</v>
      </c>
      <c r="BC5816" s="21">
        <f>BF5816</f>
        <v>61</v>
      </c>
      <c r="BD5816" s="22">
        <f t="shared" si="573"/>
        <v>30.198924731182796</v>
      </c>
      <c r="BE5816" s="21">
        <f>BC5816-BD5816</f>
        <v>30.801075268817204</v>
      </c>
      <c r="BF5816" s="2">
        <v>61</v>
      </c>
      <c r="BG5816" s="10">
        <v>5</v>
      </c>
      <c r="BH5816" s="21">
        <f t="shared" si="574"/>
        <v>4.5384000000000001E-2</v>
      </c>
      <c r="BI5816" s="22">
        <f t="shared" si="574"/>
        <v>2.2467999999999998E-2</v>
      </c>
      <c r="BJ5816" s="21">
        <f>BH5816-BI5816</f>
        <v>2.2916000000000002E-2</v>
      </c>
      <c r="BK5816" s="21">
        <v>0.136152</v>
      </c>
      <c r="BL5816" s="22">
        <v>6.7403999999999992E-2</v>
      </c>
      <c r="BM5816" s="21">
        <v>6.8748000000000004E-2</v>
      </c>
      <c r="BN5816" s="21">
        <f t="shared" si="572"/>
        <v>0.54460799999999998</v>
      </c>
      <c r="BO5816" s="22">
        <f t="shared" si="572"/>
        <v>0.26961599999999997</v>
      </c>
      <c r="BP5816" s="21">
        <f t="shared" si="572"/>
        <v>0.27499200000000001</v>
      </c>
    </row>
    <row r="5817" spans="1:68" ht="11.1" hidden="1" customHeight="1" outlineLevel="2" x14ac:dyDescent="0.2">
      <c r="A5817" s="10"/>
      <c r="B5817" s="18"/>
      <c r="C5817" s="18"/>
      <c r="D5817" s="18"/>
      <c r="E5817" s="23" t="s">
        <v>5113</v>
      </c>
      <c r="F5817" s="24"/>
      <c r="G5817" s="24"/>
      <c r="H5817" s="24"/>
      <c r="I5817" s="24"/>
      <c r="J5817" s="24"/>
      <c r="K5817" s="24"/>
      <c r="L5817" s="24"/>
      <c r="M5817" s="24"/>
      <c r="N5817" s="24"/>
      <c r="O5817" s="24"/>
      <c r="P5817" s="24"/>
      <c r="Q5817" s="24"/>
      <c r="R5817" s="24"/>
      <c r="S5817" s="24"/>
      <c r="T5817" s="24"/>
      <c r="U5817" s="24"/>
      <c r="V5817" s="24"/>
      <c r="W5817" s="24"/>
      <c r="X5817" s="24"/>
      <c r="Y5817" s="24"/>
      <c r="Z5817" s="24"/>
      <c r="AA5817" s="24"/>
      <c r="AB5817" s="24"/>
      <c r="AC5817" s="24"/>
      <c r="AD5817" s="24"/>
      <c r="AE5817" s="24"/>
      <c r="AF5817" s="24"/>
      <c r="AG5817" s="24"/>
      <c r="AH5817" s="24"/>
      <c r="AI5817" s="24"/>
      <c r="AJ5817" s="24"/>
      <c r="AK5817" s="24"/>
      <c r="AL5817" s="24"/>
      <c r="AM5817" s="24"/>
      <c r="AN5817" s="24"/>
      <c r="AO5817" s="24"/>
      <c r="AP5817" s="24"/>
      <c r="AQ5817" s="24"/>
      <c r="AR5817" s="24"/>
      <c r="AS5817" s="24"/>
      <c r="AT5817" s="24"/>
      <c r="AU5817" s="24"/>
      <c r="AV5817" s="24"/>
      <c r="AW5817" s="24"/>
      <c r="AX5817" s="24"/>
      <c r="AY5817" s="208">
        <v>5.2919999999999998</v>
      </c>
      <c r="AZ5817" s="208">
        <v>22.468</v>
      </c>
      <c r="BA5817" s="208">
        <v>19.393000000000001</v>
      </c>
      <c r="BB5817" s="21">
        <f t="shared" si="575"/>
        <v>22.468</v>
      </c>
      <c r="BC5817" s="21"/>
      <c r="BD5817" s="22">
        <f t="shared" si="573"/>
        <v>30.198924731182796</v>
      </c>
      <c r="BE5817" s="21"/>
      <c r="BG5817" s="10"/>
      <c r="BH5817" s="21">
        <f t="shared" si="574"/>
        <v>0</v>
      </c>
      <c r="BI5817" s="22">
        <f t="shared" si="574"/>
        <v>2.2467999999999998E-2</v>
      </c>
      <c r="BJ5817" s="21"/>
      <c r="BK5817" s="21">
        <v>0</v>
      </c>
      <c r="BL5817" s="22">
        <v>6.7403999999999992E-2</v>
      </c>
      <c r="BM5817" s="21"/>
      <c r="BN5817" s="21">
        <f t="shared" si="572"/>
        <v>0</v>
      </c>
      <c r="BO5817" s="22">
        <f t="shared" si="572"/>
        <v>0.26961599999999997</v>
      </c>
      <c r="BP5817" s="21">
        <f t="shared" si="572"/>
        <v>0</v>
      </c>
    </row>
    <row r="5818" spans="1:68" ht="11.1" hidden="1" customHeight="1" outlineLevel="1" collapsed="1" x14ac:dyDescent="0.2">
      <c r="A5818" s="10"/>
      <c r="B5818" s="18"/>
      <c r="C5818" s="18"/>
      <c r="D5818" s="18"/>
      <c r="E5818" s="19" t="s">
        <v>2190</v>
      </c>
      <c r="F5818" s="20"/>
      <c r="G5818" s="20"/>
      <c r="H5818" s="20"/>
      <c r="I5818" s="240">
        <v>20</v>
      </c>
      <c r="J5818" s="240"/>
      <c r="K5818" s="209">
        <v>13.859</v>
      </c>
      <c r="L5818" s="209">
        <v>14.089</v>
      </c>
      <c r="M5818" s="209">
        <v>6.95</v>
      </c>
      <c r="N5818" s="209">
        <v>10.563000000000001</v>
      </c>
      <c r="O5818" s="209">
        <v>10.993</v>
      </c>
      <c r="P5818" s="209">
        <v>8.7899999999999991</v>
      </c>
      <c r="Q5818" s="209">
        <v>6.9610000000000003</v>
      </c>
      <c r="R5818" s="209">
        <v>6.14</v>
      </c>
      <c r="S5818" s="209">
        <v>10.641999999999999</v>
      </c>
      <c r="T5818" s="209">
        <v>9.4410000000000007</v>
      </c>
      <c r="U5818" s="209">
        <v>8.73</v>
      </c>
      <c r="V5818" s="209">
        <v>16.177</v>
      </c>
      <c r="W5818" s="209">
        <v>7.65</v>
      </c>
      <c r="X5818" s="209">
        <v>29.456</v>
      </c>
      <c r="Y5818" s="209">
        <v>16.574000000000002</v>
      </c>
      <c r="Z5818" s="209">
        <v>8.7989999999999995</v>
      </c>
      <c r="AA5818" s="209">
        <v>17.63</v>
      </c>
      <c r="AB5818" s="209">
        <v>10.212</v>
      </c>
      <c r="AC5818" s="209">
        <v>20.324000000000002</v>
      </c>
      <c r="AD5818" s="209">
        <v>15.333</v>
      </c>
      <c r="AE5818" s="209">
        <v>8.8149999999999995</v>
      </c>
      <c r="AF5818" s="209">
        <v>9.6560000000000006</v>
      </c>
      <c r="AG5818" s="209">
        <v>24.931000000000001</v>
      </c>
      <c r="AH5818" s="209">
        <v>21.196999999999999</v>
      </c>
      <c r="AI5818" s="209">
        <v>11.757</v>
      </c>
      <c r="AJ5818" s="209">
        <v>18.664000000000001</v>
      </c>
      <c r="AK5818" s="209">
        <v>15.746</v>
      </c>
      <c r="AL5818" s="209">
        <v>18.416</v>
      </c>
      <c r="AM5818" s="209">
        <v>8.0809999999999995</v>
      </c>
      <c r="AN5818" s="209">
        <v>16.696000000000002</v>
      </c>
      <c r="AO5818" s="209">
        <v>11.523999999999999</v>
      </c>
      <c r="AP5818" s="209">
        <v>13.457000000000001</v>
      </c>
      <c r="AQ5818" s="209">
        <v>12.276</v>
      </c>
      <c r="AR5818" s="209">
        <v>19.326000000000001</v>
      </c>
      <c r="AS5818" s="209">
        <v>20.56</v>
      </c>
      <c r="AT5818" s="209">
        <v>13.273</v>
      </c>
      <c r="AU5818" s="209">
        <v>26.305</v>
      </c>
      <c r="AV5818" s="209">
        <v>17.37</v>
      </c>
      <c r="AW5818" s="209">
        <v>18.908999999999999</v>
      </c>
      <c r="AX5818" s="209">
        <v>25.558</v>
      </c>
      <c r="AY5818" s="209">
        <v>10.259</v>
      </c>
      <c r="AZ5818" s="209">
        <v>18.488</v>
      </c>
      <c r="BA5818" s="209">
        <v>16.518000000000001</v>
      </c>
      <c r="BB5818" s="21">
        <f t="shared" si="575"/>
        <v>29.456</v>
      </c>
      <c r="BC5818" s="21">
        <f>BF5818</f>
        <v>277.89999999999998</v>
      </c>
      <c r="BD5818" s="22">
        <f t="shared" si="573"/>
        <v>39.591397849462368</v>
      </c>
      <c r="BE5818" s="21">
        <f>BC5818-BD5818</f>
        <v>238.30860215053761</v>
      </c>
      <c r="BF5818" s="2">
        <v>277.89999999999998</v>
      </c>
      <c r="BG5818" s="10">
        <v>5</v>
      </c>
      <c r="BH5818" s="21">
        <f t="shared" si="574"/>
        <v>0.20675759999999999</v>
      </c>
      <c r="BI5818" s="22">
        <f t="shared" si="574"/>
        <v>2.9456E-2</v>
      </c>
      <c r="BJ5818" s="21">
        <f>BH5818-BI5818</f>
        <v>0.17730159999999998</v>
      </c>
      <c r="BK5818" s="21">
        <v>0.62027279999999996</v>
      </c>
      <c r="BL5818" s="22">
        <v>8.8368000000000002E-2</v>
      </c>
      <c r="BM5818" s="21">
        <v>0.53190479999999996</v>
      </c>
      <c r="BN5818" s="21">
        <f t="shared" si="572"/>
        <v>2.4810911999999998</v>
      </c>
      <c r="BO5818" s="22">
        <f t="shared" si="572"/>
        <v>0.35347200000000001</v>
      </c>
      <c r="BP5818" s="21">
        <f t="shared" si="572"/>
        <v>2.1276191999999998</v>
      </c>
    </row>
    <row r="5819" spans="1:68" ht="11.1" hidden="1" customHeight="1" outlineLevel="2" x14ac:dyDescent="0.2">
      <c r="A5819" s="10"/>
      <c r="B5819" s="18"/>
      <c r="C5819" s="18"/>
      <c r="D5819" s="18"/>
      <c r="E5819" s="23" t="s">
        <v>5114</v>
      </c>
      <c r="F5819" s="24"/>
      <c r="G5819" s="24"/>
      <c r="H5819" s="24"/>
      <c r="I5819" s="239">
        <v>20</v>
      </c>
      <c r="J5819" s="239"/>
      <c r="K5819" s="24"/>
      <c r="L5819" s="24"/>
      <c r="M5819" s="24"/>
      <c r="N5819" s="208">
        <v>10.563000000000001</v>
      </c>
      <c r="O5819" s="208">
        <v>10.993</v>
      </c>
      <c r="P5819" s="208">
        <v>8.7899999999999991</v>
      </c>
      <c r="Q5819" s="208">
        <v>6.9610000000000003</v>
      </c>
      <c r="R5819" s="208">
        <v>6.14</v>
      </c>
      <c r="S5819" s="208">
        <v>10.641999999999999</v>
      </c>
      <c r="T5819" s="208">
        <v>9.4410000000000007</v>
      </c>
      <c r="U5819" s="208">
        <v>8.73</v>
      </c>
      <c r="V5819" s="208">
        <v>16.177</v>
      </c>
      <c r="W5819" s="208">
        <v>7.65</v>
      </c>
      <c r="X5819" s="208">
        <v>29.456</v>
      </c>
      <c r="Y5819" s="208">
        <v>16.574000000000002</v>
      </c>
      <c r="Z5819" s="208">
        <v>8.7989999999999995</v>
      </c>
      <c r="AA5819" s="208">
        <v>17.63</v>
      </c>
      <c r="AB5819" s="208">
        <v>10.212</v>
      </c>
      <c r="AC5819" s="208">
        <v>20.324000000000002</v>
      </c>
      <c r="AD5819" s="208">
        <v>15.333</v>
      </c>
      <c r="AE5819" s="208">
        <v>8.8149999999999995</v>
      </c>
      <c r="AF5819" s="208">
        <v>9.6560000000000006</v>
      </c>
      <c r="AG5819" s="208">
        <v>24.931000000000001</v>
      </c>
      <c r="AH5819" s="208">
        <v>21.196999999999999</v>
      </c>
      <c r="AI5819" s="208">
        <v>11.757</v>
      </c>
      <c r="AJ5819" s="208">
        <v>18.664000000000001</v>
      </c>
      <c r="AK5819" s="208">
        <v>15.746</v>
      </c>
      <c r="AL5819" s="208">
        <v>18.416</v>
      </c>
      <c r="AM5819" s="208">
        <v>8.0809999999999995</v>
      </c>
      <c r="AN5819" s="208">
        <v>16.696000000000002</v>
      </c>
      <c r="AO5819" s="208">
        <v>11.523999999999999</v>
      </c>
      <c r="AP5819" s="208">
        <v>13.457000000000001</v>
      </c>
      <c r="AQ5819" s="208">
        <v>12.276</v>
      </c>
      <c r="AR5819" s="208">
        <v>19.326000000000001</v>
      </c>
      <c r="AS5819" s="208">
        <v>20.56</v>
      </c>
      <c r="AT5819" s="208">
        <v>13.273</v>
      </c>
      <c r="AU5819" s="208">
        <v>26.305</v>
      </c>
      <c r="AV5819" s="208">
        <v>17.37</v>
      </c>
      <c r="AW5819" s="208">
        <v>18.908999999999999</v>
      </c>
      <c r="AX5819" s="208">
        <v>25.558</v>
      </c>
      <c r="AY5819" s="208">
        <v>10.259</v>
      </c>
      <c r="AZ5819" s="208">
        <v>18.488</v>
      </c>
      <c r="BA5819" s="208">
        <v>16.518000000000001</v>
      </c>
      <c r="BB5819" s="21">
        <f t="shared" si="575"/>
        <v>29.456</v>
      </c>
      <c r="BC5819" s="21"/>
      <c r="BD5819" s="22">
        <f t="shared" si="573"/>
        <v>39.591397849462368</v>
      </c>
      <c r="BE5819" s="21"/>
      <c r="BG5819" s="10"/>
      <c r="BH5819" s="21">
        <f t="shared" si="574"/>
        <v>0</v>
      </c>
      <c r="BI5819" s="22">
        <f t="shared" si="574"/>
        <v>2.9456E-2</v>
      </c>
      <c r="BJ5819" s="21"/>
      <c r="BK5819" s="21">
        <v>0</v>
      </c>
      <c r="BL5819" s="22">
        <v>8.8368000000000002E-2</v>
      </c>
      <c r="BM5819" s="21"/>
      <c r="BN5819" s="21">
        <f t="shared" si="572"/>
        <v>0</v>
      </c>
      <c r="BO5819" s="22">
        <f t="shared" si="572"/>
        <v>0.35347200000000001</v>
      </c>
      <c r="BP5819" s="21">
        <f t="shared" si="572"/>
        <v>0</v>
      </c>
    </row>
    <row r="5820" spans="1:68" ht="11.1" hidden="1" customHeight="1" outlineLevel="1" collapsed="1" x14ac:dyDescent="0.2">
      <c r="A5820" s="10"/>
      <c r="B5820" s="18"/>
      <c r="C5820" s="18"/>
      <c r="D5820" s="18"/>
      <c r="E5820" s="19" t="s">
        <v>5115</v>
      </c>
      <c r="F5820" s="209">
        <v>57.654000000000003</v>
      </c>
      <c r="G5820" s="209">
        <v>45.405000000000001</v>
      </c>
      <c r="H5820" s="209">
        <v>38.137999999999998</v>
      </c>
      <c r="I5820" s="240">
        <v>29.541</v>
      </c>
      <c r="J5820" s="240"/>
      <c r="K5820" s="209">
        <v>12.364000000000001</v>
      </c>
      <c r="L5820" s="209">
        <v>5.3879999999999999</v>
      </c>
      <c r="M5820" s="209">
        <v>2.4910000000000001</v>
      </c>
      <c r="N5820" s="209">
        <v>2.1949999999999998</v>
      </c>
      <c r="O5820" s="209">
        <v>15.526999999999999</v>
      </c>
      <c r="P5820" s="209">
        <v>38.875</v>
      </c>
      <c r="Q5820" s="209">
        <v>50.667000000000002</v>
      </c>
      <c r="R5820" s="209">
        <v>58.277999999999999</v>
      </c>
      <c r="S5820" s="209">
        <v>69.494</v>
      </c>
      <c r="T5820" s="209">
        <v>68.564999999999998</v>
      </c>
      <c r="U5820" s="209">
        <v>51.332999999999998</v>
      </c>
      <c r="V5820" s="209">
        <v>33.834000000000003</v>
      </c>
      <c r="W5820" s="209">
        <v>32.69</v>
      </c>
      <c r="X5820" s="209">
        <v>3.6070000000000002</v>
      </c>
      <c r="Y5820" s="209">
        <v>1.927</v>
      </c>
      <c r="Z5820" s="20"/>
      <c r="AA5820" s="209">
        <v>16.448</v>
      </c>
      <c r="AB5820" s="209">
        <v>48.314</v>
      </c>
      <c r="AC5820" s="209">
        <v>54.167000000000002</v>
      </c>
      <c r="AD5820" s="209">
        <v>74.793000000000006</v>
      </c>
      <c r="AE5820" s="209">
        <v>82.774000000000001</v>
      </c>
      <c r="AF5820" s="209">
        <v>44.588000000000001</v>
      </c>
      <c r="AG5820" s="209">
        <v>39.274999999999999</v>
      </c>
      <c r="AH5820" s="209">
        <v>24.454999999999998</v>
      </c>
      <c r="AI5820" s="209">
        <v>14.667</v>
      </c>
      <c r="AJ5820" s="209">
        <v>2.3969999999999998</v>
      </c>
      <c r="AK5820" s="209">
        <v>0.253</v>
      </c>
      <c r="AL5820" s="20"/>
      <c r="AM5820" s="209">
        <v>10.023999999999999</v>
      </c>
      <c r="AN5820" s="209">
        <v>29.196999999999999</v>
      </c>
      <c r="AO5820" s="209">
        <v>55.514000000000003</v>
      </c>
      <c r="AP5820" s="209">
        <v>48.588000000000001</v>
      </c>
      <c r="AQ5820" s="209">
        <v>60.536000000000001</v>
      </c>
      <c r="AR5820" s="209">
        <v>61.576000000000001</v>
      </c>
      <c r="AS5820" s="209">
        <v>51.250999999999998</v>
      </c>
      <c r="AT5820" s="209">
        <v>25</v>
      </c>
      <c r="AU5820" s="209">
        <v>21.280999999999999</v>
      </c>
      <c r="AV5820" s="209">
        <v>2.5</v>
      </c>
      <c r="AW5820" s="209">
        <v>3.5</v>
      </c>
      <c r="AX5820" s="209">
        <v>5</v>
      </c>
      <c r="AY5820" s="209">
        <v>8.3610000000000007</v>
      </c>
      <c r="AZ5820" s="209">
        <v>38.811999999999998</v>
      </c>
      <c r="BA5820" s="209">
        <v>53.46</v>
      </c>
      <c r="BB5820" s="21">
        <f t="shared" si="575"/>
        <v>82.774000000000001</v>
      </c>
      <c r="BC5820" s="21">
        <f>BF5820</f>
        <v>188.4</v>
      </c>
      <c r="BD5820" s="22">
        <f t="shared" si="573"/>
        <v>111.25537634408602</v>
      </c>
      <c r="BE5820" s="21">
        <f>BC5820-BD5820</f>
        <v>77.144623655913989</v>
      </c>
      <c r="BF5820" s="2">
        <v>188.4</v>
      </c>
      <c r="BG5820" s="10">
        <v>5</v>
      </c>
      <c r="BH5820" s="21">
        <f t="shared" si="574"/>
        <v>0.14016960000000001</v>
      </c>
      <c r="BI5820" s="22">
        <f t="shared" si="574"/>
        <v>8.2774E-2</v>
      </c>
      <c r="BJ5820" s="21">
        <f>BH5820-BI5820</f>
        <v>5.7395600000000005E-2</v>
      </c>
      <c r="BK5820" s="21">
        <v>0.42050880000000002</v>
      </c>
      <c r="BL5820" s="22">
        <v>0.24832199999999999</v>
      </c>
      <c r="BM5820" s="21">
        <v>0.17218680000000003</v>
      </c>
      <c r="BN5820" s="21">
        <f t="shared" si="572"/>
        <v>1.6820352000000001</v>
      </c>
      <c r="BO5820" s="22">
        <f t="shared" si="572"/>
        <v>0.99328799999999995</v>
      </c>
      <c r="BP5820" s="21">
        <f t="shared" si="572"/>
        <v>0.68874720000000011</v>
      </c>
    </row>
    <row r="5821" spans="1:68" ht="11.1" hidden="1" customHeight="1" outlineLevel="2" x14ac:dyDescent="0.2">
      <c r="A5821" s="10"/>
      <c r="B5821" s="18"/>
      <c r="C5821" s="18"/>
      <c r="D5821" s="18"/>
      <c r="E5821" s="23" t="s">
        <v>5116</v>
      </c>
      <c r="F5821" s="208">
        <v>57.654000000000003</v>
      </c>
      <c r="G5821" s="208">
        <v>45.405000000000001</v>
      </c>
      <c r="H5821" s="208">
        <v>38.137999999999998</v>
      </c>
      <c r="I5821" s="239">
        <v>29.541</v>
      </c>
      <c r="J5821" s="239"/>
      <c r="K5821" s="208">
        <v>12.364000000000001</v>
      </c>
      <c r="L5821" s="208">
        <v>5.3879999999999999</v>
      </c>
      <c r="M5821" s="208">
        <v>2.4910000000000001</v>
      </c>
      <c r="N5821" s="208">
        <v>2.1949999999999998</v>
      </c>
      <c r="O5821" s="208">
        <v>15.526999999999999</v>
      </c>
      <c r="P5821" s="208">
        <v>38.875</v>
      </c>
      <c r="Q5821" s="208">
        <v>50.667000000000002</v>
      </c>
      <c r="R5821" s="208">
        <v>58.277999999999999</v>
      </c>
      <c r="S5821" s="208">
        <v>69.494</v>
      </c>
      <c r="T5821" s="208">
        <v>68.564999999999998</v>
      </c>
      <c r="U5821" s="208">
        <v>51.332999999999998</v>
      </c>
      <c r="V5821" s="208">
        <v>33.834000000000003</v>
      </c>
      <c r="W5821" s="208">
        <v>32.69</v>
      </c>
      <c r="X5821" s="208">
        <v>3.6070000000000002</v>
      </c>
      <c r="Y5821" s="208">
        <v>1.927</v>
      </c>
      <c r="Z5821" s="24"/>
      <c r="AA5821" s="208">
        <v>16.448</v>
      </c>
      <c r="AB5821" s="208">
        <v>48.314</v>
      </c>
      <c r="AC5821" s="208">
        <v>54.167000000000002</v>
      </c>
      <c r="AD5821" s="208">
        <v>74.793000000000006</v>
      </c>
      <c r="AE5821" s="208">
        <v>82.774000000000001</v>
      </c>
      <c r="AF5821" s="208">
        <v>44.588000000000001</v>
      </c>
      <c r="AG5821" s="208">
        <v>39.274999999999999</v>
      </c>
      <c r="AH5821" s="208">
        <v>24.454999999999998</v>
      </c>
      <c r="AI5821" s="208">
        <v>14.667</v>
      </c>
      <c r="AJ5821" s="208">
        <v>2.3969999999999998</v>
      </c>
      <c r="AK5821" s="208">
        <v>0.253</v>
      </c>
      <c r="AL5821" s="24"/>
      <c r="AM5821" s="208">
        <v>10.023999999999999</v>
      </c>
      <c r="AN5821" s="208">
        <v>29.196999999999999</v>
      </c>
      <c r="AO5821" s="208">
        <v>55.514000000000003</v>
      </c>
      <c r="AP5821" s="208">
        <v>48.588000000000001</v>
      </c>
      <c r="AQ5821" s="208">
        <v>60.536000000000001</v>
      </c>
      <c r="AR5821" s="208">
        <v>61.576000000000001</v>
      </c>
      <c r="AS5821" s="208">
        <v>51.250999999999998</v>
      </c>
      <c r="AT5821" s="208">
        <v>25</v>
      </c>
      <c r="AU5821" s="208">
        <v>21.280999999999999</v>
      </c>
      <c r="AV5821" s="208">
        <v>2.5</v>
      </c>
      <c r="AW5821" s="208">
        <v>3.5</v>
      </c>
      <c r="AX5821" s="208">
        <v>5</v>
      </c>
      <c r="AY5821" s="208">
        <v>8.3610000000000007</v>
      </c>
      <c r="AZ5821" s="208">
        <v>38.811999999999998</v>
      </c>
      <c r="BA5821" s="208">
        <v>53.46</v>
      </c>
      <c r="BB5821" s="21">
        <f t="shared" si="575"/>
        <v>82.774000000000001</v>
      </c>
      <c r="BC5821" s="21"/>
      <c r="BD5821" s="22">
        <f t="shared" si="573"/>
        <v>111.25537634408602</v>
      </c>
      <c r="BE5821" s="21"/>
      <c r="BG5821" s="10"/>
      <c r="BH5821" s="21">
        <f t="shared" si="574"/>
        <v>0</v>
      </c>
      <c r="BI5821" s="22">
        <f t="shared" si="574"/>
        <v>8.2774E-2</v>
      </c>
      <c r="BJ5821" s="21"/>
      <c r="BK5821" s="21">
        <v>0</v>
      </c>
      <c r="BL5821" s="22">
        <v>0.24832199999999999</v>
      </c>
      <c r="BM5821" s="21"/>
      <c r="BN5821" s="21">
        <f t="shared" si="572"/>
        <v>0</v>
      </c>
      <c r="BO5821" s="22">
        <f t="shared" si="572"/>
        <v>0.99328799999999995</v>
      </c>
      <c r="BP5821" s="21">
        <f t="shared" si="572"/>
        <v>0</v>
      </c>
    </row>
    <row r="5822" spans="1:68" ht="11.1" hidden="1" customHeight="1" outlineLevel="1" collapsed="1" x14ac:dyDescent="0.2">
      <c r="A5822" s="10"/>
      <c r="B5822" s="18"/>
      <c r="C5822" s="18"/>
      <c r="D5822" s="18"/>
      <c r="E5822" s="19" t="s">
        <v>5117</v>
      </c>
      <c r="F5822" s="209">
        <v>13.696</v>
      </c>
      <c r="G5822" s="209">
        <v>9.5909999999999993</v>
      </c>
      <c r="H5822" s="209">
        <v>7.9359999999999999</v>
      </c>
      <c r="I5822" s="240">
        <v>5.1340000000000003</v>
      </c>
      <c r="J5822" s="240"/>
      <c r="K5822" s="209">
        <v>2.198</v>
      </c>
      <c r="L5822" s="20"/>
      <c r="M5822" s="20"/>
      <c r="N5822" s="20"/>
      <c r="O5822" s="209">
        <v>3.7989999999999999</v>
      </c>
      <c r="P5822" s="209">
        <v>8.4719999999999995</v>
      </c>
      <c r="Q5822" s="209">
        <v>9.9719999999999995</v>
      </c>
      <c r="R5822" s="209">
        <v>16.114999999999998</v>
      </c>
      <c r="S5822" s="209">
        <v>15.308999999999999</v>
      </c>
      <c r="T5822" s="209">
        <v>13.986000000000001</v>
      </c>
      <c r="U5822" s="209">
        <v>10.298</v>
      </c>
      <c r="V5822" s="209">
        <v>4.9139999999999997</v>
      </c>
      <c r="W5822" s="209">
        <v>3.2210000000000001</v>
      </c>
      <c r="X5822" s="209">
        <v>6.9000000000000006E-2</v>
      </c>
      <c r="Y5822" s="20"/>
      <c r="Z5822" s="20"/>
      <c r="AA5822" s="20"/>
      <c r="AB5822" s="209">
        <v>5.1689999999999996</v>
      </c>
      <c r="AC5822" s="209">
        <v>13.095000000000001</v>
      </c>
      <c r="AD5822" s="209">
        <v>9.4420000000000002</v>
      </c>
      <c r="AE5822" s="209">
        <v>17.693000000000001</v>
      </c>
      <c r="AF5822" s="209">
        <v>10.279</v>
      </c>
      <c r="AG5822" s="209">
        <v>8.7119999999999997</v>
      </c>
      <c r="AH5822" s="209">
        <v>0.34</v>
      </c>
      <c r="AI5822" s="209">
        <v>8.9030000000000005</v>
      </c>
      <c r="AJ5822" s="20"/>
      <c r="AK5822" s="20"/>
      <c r="AL5822" s="20"/>
      <c r="AM5822" s="209">
        <v>2.21</v>
      </c>
      <c r="AN5822" s="209">
        <v>6.8730000000000002</v>
      </c>
      <c r="AO5822" s="209">
        <v>11.958</v>
      </c>
      <c r="AP5822" s="209">
        <v>14.624000000000001</v>
      </c>
      <c r="AQ5822" s="209">
        <v>15.198</v>
      </c>
      <c r="AR5822" s="209">
        <v>34.335000000000001</v>
      </c>
      <c r="AS5822" s="209">
        <v>-18.460999999999999</v>
      </c>
      <c r="AT5822" s="209">
        <v>13.885999999999999</v>
      </c>
      <c r="AU5822" s="209">
        <v>1.776</v>
      </c>
      <c r="AV5822" s="20"/>
      <c r="AW5822" s="20"/>
      <c r="AX5822" s="20"/>
      <c r="AY5822" s="209">
        <v>1.177</v>
      </c>
      <c r="AZ5822" s="209">
        <v>0.92700000000000005</v>
      </c>
      <c r="BA5822" s="209">
        <v>9.8789999999999996</v>
      </c>
      <c r="BB5822" s="56">
        <f>BB5823+BB5824+BB5825</f>
        <v>43.814000000000007</v>
      </c>
      <c r="BC5822" s="21">
        <f>BD5822</f>
        <v>58.889784946236567</v>
      </c>
      <c r="BD5822" s="22">
        <f t="shared" si="573"/>
        <v>58.889784946236567</v>
      </c>
      <c r="BE5822" s="21">
        <f>BC5822-BD5822</f>
        <v>0</v>
      </c>
      <c r="BF5822" s="2">
        <v>44.28</v>
      </c>
      <c r="BG5822" s="10">
        <v>6</v>
      </c>
      <c r="BH5822" s="21">
        <f t="shared" si="574"/>
        <v>4.3814000000000006E-2</v>
      </c>
      <c r="BI5822" s="22">
        <f t="shared" si="574"/>
        <v>4.3814000000000006E-2</v>
      </c>
      <c r="BJ5822" s="21">
        <f>BH5822-BI5822</f>
        <v>0</v>
      </c>
      <c r="BK5822" s="21">
        <v>0.131442</v>
      </c>
      <c r="BL5822" s="22">
        <v>0.131442</v>
      </c>
      <c r="BM5822" s="21">
        <v>0</v>
      </c>
      <c r="BN5822" s="21">
        <f t="shared" si="572"/>
        <v>0.52576800000000001</v>
      </c>
      <c r="BO5822" s="22">
        <f t="shared" si="572"/>
        <v>0.52576800000000001</v>
      </c>
      <c r="BP5822" s="21">
        <f t="shared" si="572"/>
        <v>0</v>
      </c>
    </row>
    <row r="5823" spans="1:68" ht="11.1" hidden="1" customHeight="1" outlineLevel="2" x14ac:dyDescent="0.2">
      <c r="A5823" s="10"/>
      <c r="B5823" s="18"/>
      <c r="C5823" s="18"/>
      <c r="D5823" s="18"/>
      <c r="E5823" s="23" t="s">
        <v>5118</v>
      </c>
      <c r="F5823" s="208">
        <v>8.2880000000000003</v>
      </c>
      <c r="G5823" s="208">
        <v>5.5789999999999997</v>
      </c>
      <c r="H5823" s="208">
        <v>5.5549999999999997</v>
      </c>
      <c r="I5823" s="239">
        <v>3.1150000000000002</v>
      </c>
      <c r="J5823" s="239"/>
      <c r="K5823" s="208">
        <v>1.2769999999999999</v>
      </c>
      <c r="L5823" s="24"/>
      <c r="M5823" s="24"/>
      <c r="N5823" s="24"/>
      <c r="O5823" s="24"/>
      <c r="P5823" s="208">
        <v>6.7590000000000003</v>
      </c>
      <c r="Q5823" s="208">
        <v>7.2830000000000004</v>
      </c>
      <c r="R5823" s="208">
        <v>12.141999999999999</v>
      </c>
      <c r="S5823" s="208">
        <v>11.532999999999999</v>
      </c>
      <c r="T5823" s="208">
        <v>10.17</v>
      </c>
      <c r="U5823" s="208">
        <v>7.5339999999999998</v>
      </c>
      <c r="V5823" s="208">
        <v>3.6429999999999998</v>
      </c>
      <c r="W5823" s="208">
        <v>2.4300000000000002</v>
      </c>
      <c r="X5823" s="24"/>
      <c r="Y5823" s="24"/>
      <c r="Z5823" s="24"/>
      <c r="AA5823" s="24"/>
      <c r="AB5823" s="208">
        <v>3.8969999999999998</v>
      </c>
      <c r="AC5823" s="208">
        <v>9.9440000000000008</v>
      </c>
      <c r="AD5823" s="208">
        <v>5.7919999999999998</v>
      </c>
      <c r="AE5823" s="208">
        <v>13.696999999999999</v>
      </c>
      <c r="AF5823" s="208">
        <v>6.4340000000000002</v>
      </c>
      <c r="AG5823" s="208">
        <v>6.5940000000000003</v>
      </c>
      <c r="AH5823" s="24"/>
      <c r="AI5823" s="208">
        <v>8.7490000000000006</v>
      </c>
      <c r="AJ5823" s="24"/>
      <c r="AK5823" s="24"/>
      <c r="AL5823" s="24"/>
      <c r="AM5823" s="208">
        <v>1.722</v>
      </c>
      <c r="AN5823" s="208">
        <v>5.0460000000000003</v>
      </c>
      <c r="AO5823" s="208">
        <v>8.1999999999999993</v>
      </c>
      <c r="AP5823" s="208">
        <v>10.776</v>
      </c>
      <c r="AQ5823" s="208">
        <v>10.747</v>
      </c>
      <c r="AR5823" s="208">
        <v>7.6710000000000003</v>
      </c>
      <c r="AS5823" s="208">
        <v>1.214</v>
      </c>
      <c r="AT5823" s="208">
        <v>12.298</v>
      </c>
      <c r="AU5823" s="208">
        <v>1.776</v>
      </c>
      <c r="AV5823" s="24"/>
      <c r="AW5823" s="24"/>
      <c r="AX5823" s="24"/>
      <c r="AY5823" s="24"/>
      <c r="AZ5823" s="24"/>
      <c r="BA5823" s="208">
        <v>7.1660000000000004</v>
      </c>
      <c r="BB5823" s="21">
        <f t="shared" si="575"/>
        <v>13.696999999999999</v>
      </c>
      <c r="BC5823" s="21"/>
      <c r="BD5823" s="22">
        <f t="shared" si="573"/>
        <v>18.40994623655914</v>
      </c>
      <c r="BE5823" s="21"/>
      <c r="BG5823" s="10"/>
      <c r="BH5823" s="21">
        <f t="shared" si="574"/>
        <v>0</v>
      </c>
      <c r="BI5823" s="22">
        <f t="shared" si="574"/>
        <v>1.3697000000000003E-2</v>
      </c>
      <c r="BJ5823" s="21"/>
      <c r="BK5823" s="21">
        <v>0</v>
      </c>
      <c r="BL5823" s="22">
        <v>4.1091000000000009E-2</v>
      </c>
      <c r="BM5823" s="21"/>
      <c r="BN5823" s="21">
        <f t="shared" si="572"/>
        <v>0</v>
      </c>
      <c r="BO5823" s="22">
        <f t="shared" si="572"/>
        <v>0.16436400000000004</v>
      </c>
      <c r="BP5823" s="21">
        <f t="shared" si="572"/>
        <v>0</v>
      </c>
    </row>
    <row r="5824" spans="1:68" ht="11.1" hidden="1" customHeight="1" outlineLevel="2" x14ac:dyDescent="0.2">
      <c r="A5824" s="10"/>
      <c r="B5824" s="18"/>
      <c r="C5824" s="18"/>
      <c r="D5824" s="18"/>
      <c r="E5824" s="23" t="s">
        <v>5119</v>
      </c>
      <c r="F5824" s="208">
        <v>5.3879999999999999</v>
      </c>
      <c r="G5824" s="208">
        <v>3.99</v>
      </c>
      <c r="H5824" s="208">
        <v>2.3639999999999999</v>
      </c>
      <c r="I5824" s="239">
        <v>1.9950000000000001</v>
      </c>
      <c r="J5824" s="239"/>
      <c r="K5824" s="208">
        <v>0.91100000000000003</v>
      </c>
      <c r="L5824" s="24"/>
      <c r="M5824" s="24"/>
      <c r="N5824" s="24"/>
      <c r="O5824" s="208">
        <v>0.34599999999999997</v>
      </c>
      <c r="P5824" s="208">
        <v>1.7130000000000001</v>
      </c>
      <c r="Q5824" s="208">
        <v>2.6890000000000001</v>
      </c>
      <c r="R5824" s="208">
        <v>3.9729999999999999</v>
      </c>
      <c r="S5824" s="208">
        <v>3.7759999999999998</v>
      </c>
      <c r="T5824" s="208">
        <v>3.8159999999999998</v>
      </c>
      <c r="U5824" s="208">
        <v>2.7639999999999998</v>
      </c>
      <c r="V5824" s="208">
        <v>1.2709999999999999</v>
      </c>
      <c r="W5824" s="208">
        <v>0.79100000000000004</v>
      </c>
      <c r="X5824" s="208">
        <v>6.9000000000000006E-2</v>
      </c>
      <c r="Y5824" s="24"/>
      <c r="Z5824" s="24"/>
      <c r="AA5824" s="24"/>
      <c r="AB5824" s="208">
        <v>1.272</v>
      </c>
      <c r="AC5824" s="208">
        <v>3.1509999999999998</v>
      </c>
      <c r="AD5824" s="208">
        <v>3.65</v>
      </c>
      <c r="AE5824" s="208">
        <v>3.996</v>
      </c>
      <c r="AF5824" s="208">
        <v>3.8450000000000002</v>
      </c>
      <c r="AG5824" s="208">
        <v>2.1179999999999999</v>
      </c>
      <c r="AH5824" s="208">
        <v>0.34</v>
      </c>
      <c r="AI5824" s="208">
        <v>0.154</v>
      </c>
      <c r="AJ5824" s="24"/>
      <c r="AK5824" s="24"/>
      <c r="AL5824" s="24"/>
      <c r="AM5824" s="208">
        <v>0.48799999999999999</v>
      </c>
      <c r="AN5824" s="208">
        <v>1.827</v>
      </c>
      <c r="AO5824" s="208">
        <v>3.758</v>
      </c>
      <c r="AP5824" s="208">
        <v>3.8479999999999999</v>
      </c>
      <c r="AQ5824" s="208">
        <v>4.4509999999999996</v>
      </c>
      <c r="AR5824" s="208">
        <v>26.664000000000001</v>
      </c>
      <c r="AS5824" s="208">
        <v>-19.675000000000001</v>
      </c>
      <c r="AT5824" s="208">
        <v>1.5880000000000001</v>
      </c>
      <c r="AU5824" s="24"/>
      <c r="AV5824" s="24"/>
      <c r="AW5824" s="24"/>
      <c r="AX5824" s="24"/>
      <c r="AY5824" s="208">
        <v>1.177</v>
      </c>
      <c r="AZ5824" s="208">
        <v>0.92700000000000005</v>
      </c>
      <c r="BA5824" s="208">
        <v>2.7130000000000001</v>
      </c>
      <c r="BB5824" s="21">
        <f t="shared" si="575"/>
        <v>26.664000000000001</v>
      </c>
      <c r="BC5824" s="21"/>
      <c r="BD5824" s="22">
        <f t="shared" si="573"/>
        <v>35.838709677419359</v>
      </c>
      <c r="BE5824" s="21"/>
      <c r="BG5824" s="10"/>
      <c r="BH5824" s="21">
        <f t="shared" si="574"/>
        <v>0</v>
      </c>
      <c r="BI5824" s="22">
        <f t="shared" si="574"/>
        <v>2.6664000000000004E-2</v>
      </c>
      <c r="BJ5824" s="21"/>
      <c r="BK5824" s="21">
        <v>0</v>
      </c>
      <c r="BL5824" s="22">
        <v>7.9992000000000008E-2</v>
      </c>
      <c r="BM5824" s="21"/>
      <c r="BN5824" s="21">
        <f t="shared" si="572"/>
        <v>0</v>
      </c>
      <c r="BO5824" s="22">
        <f t="shared" si="572"/>
        <v>0.31996800000000003</v>
      </c>
      <c r="BP5824" s="21">
        <f t="shared" si="572"/>
        <v>0</v>
      </c>
    </row>
    <row r="5825" spans="1:68" ht="11.1" hidden="1" customHeight="1" outlineLevel="2" x14ac:dyDescent="0.2">
      <c r="A5825" s="10"/>
      <c r="B5825" s="18"/>
      <c r="C5825" s="18"/>
      <c r="D5825" s="18"/>
      <c r="E5825" s="23" t="s">
        <v>5120</v>
      </c>
      <c r="F5825" s="208">
        <v>0.02</v>
      </c>
      <c r="G5825" s="208">
        <v>2.1999999999999999E-2</v>
      </c>
      <c r="H5825" s="208">
        <v>1.7000000000000001E-2</v>
      </c>
      <c r="I5825" s="239">
        <v>2.4E-2</v>
      </c>
      <c r="J5825" s="239"/>
      <c r="K5825" s="208">
        <v>0.01</v>
      </c>
      <c r="L5825" s="24"/>
      <c r="M5825" s="24"/>
      <c r="N5825" s="24"/>
      <c r="O5825" s="208">
        <v>3.4529999999999998</v>
      </c>
      <c r="P5825" s="24"/>
      <c r="Q5825" s="24"/>
      <c r="R5825" s="24"/>
      <c r="S5825" s="24"/>
      <c r="T5825" s="24"/>
      <c r="U5825" s="24"/>
      <c r="V5825" s="24"/>
      <c r="W5825" s="24"/>
      <c r="X5825" s="24"/>
      <c r="Y5825" s="24"/>
      <c r="Z5825" s="24"/>
      <c r="AA5825" s="24"/>
      <c r="AB5825" s="24"/>
      <c r="AC5825" s="24"/>
      <c r="AD5825" s="24"/>
      <c r="AE5825" s="24"/>
      <c r="AF5825" s="24"/>
      <c r="AG5825" s="24"/>
      <c r="AH5825" s="24"/>
      <c r="AI5825" s="24"/>
      <c r="AJ5825" s="24"/>
      <c r="AK5825" s="24"/>
      <c r="AL5825" s="24"/>
      <c r="AM5825" s="24"/>
      <c r="AN5825" s="24"/>
      <c r="AO5825" s="24"/>
      <c r="AP5825" s="24"/>
      <c r="AQ5825" s="24"/>
      <c r="AR5825" s="24"/>
      <c r="AS5825" s="24"/>
      <c r="AT5825" s="24"/>
      <c r="AU5825" s="24"/>
      <c r="AV5825" s="24"/>
      <c r="AW5825" s="24"/>
      <c r="AX5825" s="24"/>
      <c r="AY5825" s="24"/>
      <c r="AZ5825" s="24"/>
      <c r="BA5825" s="24"/>
      <c r="BB5825" s="21">
        <f t="shared" si="575"/>
        <v>3.4529999999999998</v>
      </c>
      <c r="BC5825" s="21"/>
      <c r="BD5825" s="22">
        <f t="shared" si="573"/>
        <v>4.6411290322580641</v>
      </c>
      <c r="BE5825" s="21"/>
      <c r="BG5825" s="10"/>
      <c r="BH5825" s="21">
        <f t="shared" si="574"/>
        <v>0</v>
      </c>
      <c r="BI5825" s="22">
        <f t="shared" si="574"/>
        <v>3.4529999999999995E-3</v>
      </c>
      <c r="BJ5825" s="21"/>
      <c r="BK5825" s="21">
        <v>0</v>
      </c>
      <c r="BL5825" s="22">
        <v>1.0358999999999998E-2</v>
      </c>
      <c r="BM5825" s="21"/>
      <c r="BN5825" s="21">
        <f t="shared" si="572"/>
        <v>0</v>
      </c>
      <c r="BO5825" s="22">
        <f t="shared" si="572"/>
        <v>4.1435999999999994E-2</v>
      </c>
      <c r="BP5825" s="21">
        <f t="shared" si="572"/>
        <v>0</v>
      </c>
    </row>
    <row r="5826" spans="1:68" ht="11.1" hidden="1" customHeight="1" outlineLevel="1" collapsed="1" x14ac:dyDescent="0.2">
      <c r="A5826" s="10"/>
      <c r="B5826" s="18"/>
      <c r="C5826" s="18"/>
      <c r="D5826" s="18"/>
      <c r="E5826" s="19" t="s">
        <v>638</v>
      </c>
      <c r="F5826" s="209">
        <v>82.8</v>
      </c>
      <c r="G5826" s="209">
        <v>67.165000000000006</v>
      </c>
      <c r="H5826" s="209">
        <v>52.35</v>
      </c>
      <c r="I5826" s="240">
        <v>34.21</v>
      </c>
      <c r="J5826" s="240"/>
      <c r="K5826" s="209">
        <v>24.108000000000001</v>
      </c>
      <c r="L5826" s="20"/>
      <c r="M5826" s="20"/>
      <c r="N5826" s="20"/>
      <c r="O5826" s="20"/>
      <c r="P5826" s="209">
        <v>27.937000000000001</v>
      </c>
      <c r="Q5826" s="209">
        <v>60.088000000000001</v>
      </c>
      <c r="R5826" s="209">
        <v>72.117000000000004</v>
      </c>
      <c r="S5826" s="209">
        <v>75.222999999999999</v>
      </c>
      <c r="T5826" s="209">
        <v>70.688000000000002</v>
      </c>
      <c r="U5826" s="209">
        <v>50.774000000000001</v>
      </c>
      <c r="V5826" s="209">
        <v>25.965</v>
      </c>
      <c r="W5826" s="209">
        <v>16.466999999999999</v>
      </c>
      <c r="X5826" s="20"/>
      <c r="Y5826" s="20"/>
      <c r="Z5826" s="20"/>
      <c r="AA5826" s="20"/>
      <c r="AB5826" s="209">
        <v>31.061</v>
      </c>
      <c r="AC5826" s="209">
        <v>52.622</v>
      </c>
      <c r="AD5826" s="209">
        <v>66.081000000000003</v>
      </c>
      <c r="AE5826" s="209">
        <v>67.363</v>
      </c>
      <c r="AF5826" s="209">
        <v>54.052</v>
      </c>
      <c r="AG5826" s="209">
        <v>42.603000000000002</v>
      </c>
      <c r="AH5826" s="209">
        <v>10.454000000000001</v>
      </c>
      <c r="AI5826" s="209">
        <v>14.317</v>
      </c>
      <c r="AJ5826" s="20"/>
      <c r="AK5826" s="20"/>
      <c r="AL5826" s="20"/>
      <c r="AM5826" s="209">
        <v>7.3780000000000001</v>
      </c>
      <c r="AN5826" s="209">
        <v>33.485999999999997</v>
      </c>
      <c r="AO5826" s="209">
        <v>53.899000000000001</v>
      </c>
      <c r="AP5826" s="209">
        <v>62.472000000000001</v>
      </c>
      <c r="AQ5826" s="209">
        <v>62.115000000000002</v>
      </c>
      <c r="AR5826" s="209">
        <v>47.744</v>
      </c>
      <c r="AS5826" s="209">
        <v>40.686</v>
      </c>
      <c r="AT5826" s="209">
        <v>23.346</v>
      </c>
      <c r="AU5826" s="209">
        <v>7.1559999999999997</v>
      </c>
      <c r="AV5826" s="20"/>
      <c r="AW5826" s="20"/>
      <c r="AX5826" s="20"/>
      <c r="AY5826" s="209">
        <v>10.257999999999999</v>
      </c>
      <c r="AZ5826" s="209">
        <v>28.681000000000001</v>
      </c>
      <c r="BA5826" s="209">
        <v>47.588999999999999</v>
      </c>
      <c r="BB5826" s="21">
        <f t="shared" si="575"/>
        <v>82.8</v>
      </c>
      <c r="BC5826" s="21">
        <f>BF5826</f>
        <v>435.7</v>
      </c>
      <c r="BD5826" s="22">
        <f t="shared" si="573"/>
        <v>111.29032258064515</v>
      </c>
      <c r="BE5826" s="21">
        <f>BC5826-BD5826</f>
        <v>324.40967741935481</v>
      </c>
      <c r="BF5826" s="2">
        <v>435.7</v>
      </c>
      <c r="BG5826" s="10">
        <v>5</v>
      </c>
      <c r="BH5826" s="21">
        <f t="shared" si="574"/>
        <v>0.32416079999999997</v>
      </c>
      <c r="BI5826" s="22">
        <f t="shared" si="574"/>
        <v>8.2799999999999999E-2</v>
      </c>
      <c r="BJ5826" s="21">
        <f>BH5826-BI5826</f>
        <v>0.24136079999999999</v>
      </c>
      <c r="BK5826" s="21">
        <v>0.97248239999999986</v>
      </c>
      <c r="BL5826" s="22">
        <v>0.24840000000000001</v>
      </c>
      <c r="BM5826" s="21">
        <v>0.7240823999999999</v>
      </c>
      <c r="BN5826" s="21">
        <f t="shared" si="572"/>
        <v>3.8899295999999994</v>
      </c>
      <c r="BO5826" s="22">
        <f t="shared" si="572"/>
        <v>0.99360000000000004</v>
      </c>
      <c r="BP5826" s="21">
        <f t="shared" si="572"/>
        <v>2.8963295999999996</v>
      </c>
    </row>
    <row r="5827" spans="1:68" ht="11.1" hidden="1" customHeight="1" outlineLevel="2" x14ac:dyDescent="0.2">
      <c r="A5827" s="10"/>
      <c r="B5827" s="18"/>
      <c r="C5827" s="18"/>
      <c r="D5827" s="18"/>
      <c r="E5827" s="23" t="s">
        <v>5121</v>
      </c>
      <c r="F5827" s="208">
        <v>82.8</v>
      </c>
      <c r="G5827" s="208">
        <v>67.165000000000006</v>
      </c>
      <c r="H5827" s="208">
        <v>52.35</v>
      </c>
      <c r="I5827" s="239">
        <v>34.21</v>
      </c>
      <c r="J5827" s="239"/>
      <c r="K5827" s="208">
        <v>24.108000000000001</v>
      </c>
      <c r="L5827" s="24"/>
      <c r="M5827" s="24"/>
      <c r="N5827" s="24"/>
      <c r="O5827" s="24"/>
      <c r="P5827" s="208">
        <v>27.937000000000001</v>
      </c>
      <c r="Q5827" s="208">
        <v>60.088000000000001</v>
      </c>
      <c r="R5827" s="208">
        <v>72.117000000000004</v>
      </c>
      <c r="S5827" s="208">
        <v>75.222999999999999</v>
      </c>
      <c r="T5827" s="208">
        <v>70.688000000000002</v>
      </c>
      <c r="U5827" s="208">
        <v>50.774000000000001</v>
      </c>
      <c r="V5827" s="208">
        <v>25.965</v>
      </c>
      <c r="W5827" s="208">
        <v>16.466999999999999</v>
      </c>
      <c r="X5827" s="24"/>
      <c r="Y5827" s="24"/>
      <c r="Z5827" s="24"/>
      <c r="AA5827" s="24"/>
      <c r="AB5827" s="208">
        <v>31.061</v>
      </c>
      <c r="AC5827" s="208">
        <v>52.622</v>
      </c>
      <c r="AD5827" s="208">
        <v>66.081000000000003</v>
      </c>
      <c r="AE5827" s="208">
        <v>67.363</v>
      </c>
      <c r="AF5827" s="208">
        <v>54.052</v>
      </c>
      <c r="AG5827" s="208">
        <v>42.603000000000002</v>
      </c>
      <c r="AH5827" s="208">
        <v>10.454000000000001</v>
      </c>
      <c r="AI5827" s="208">
        <v>14.317</v>
      </c>
      <c r="AJ5827" s="24"/>
      <c r="AK5827" s="24"/>
      <c r="AL5827" s="24"/>
      <c r="AM5827" s="208">
        <v>7.3780000000000001</v>
      </c>
      <c r="AN5827" s="208">
        <v>33.485999999999997</v>
      </c>
      <c r="AO5827" s="208">
        <v>53.899000000000001</v>
      </c>
      <c r="AP5827" s="208">
        <v>62.472000000000001</v>
      </c>
      <c r="AQ5827" s="208">
        <v>62.115000000000002</v>
      </c>
      <c r="AR5827" s="208">
        <v>47.744</v>
      </c>
      <c r="AS5827" s="208">
        <v>40.686</v>
      </c>
      <c r="AT5827" s="208">
        <v>23.346</v>
      </c>
      <c r="AU5827" s="208">
        <v>7.1559999999999997</v>
      </c>
      <c r="AV5827" s="24"/>
      <c r="AW5827" s="24"/>
      <c r="AX5827" s="24"/>
      <c r="AY5827" s="208">
        <v>10.257999999999999</v>
      </c>
      <c r="AZ5827" s="208">
        <v>28.681000000000001</v>
      </c>
      <c r="BA5827" s="208">
        <v>47.588999999999999</v>
      </c>
      <c r="BB5827" s="21">
        <f t="shared" si="575"/>
        <v>82.8</v>
      </c>
      <c r="BC5827" s="21"/>
      <c r="BD5827" s="22">
        <f t="shared" si="573"/>
        <v>111.29032258064515</v>
      </c>
      <c r="BE5827" s="21"/>
      <c r="BG5827" s="10"/>
      <c r="BH5827" s="21">
        <f t="shared" si="574"/>
        <v>0</v>
      </c>
      <c r="BI5827" s="22">
        <f t="shared" si="574"/>
        <v>8.2799999999999999E-2</v>
      </c>
      <c r="BJ5827" s="21"/>
      <c r="BK5827" s="21">
        <v>0</v>
      </c>
      <c r="BL5827" s="22">
        <v>0.24840000000000001</v>
      </c>
      <c r="BM5827" s="21"/>
      <c r="BN5827" s="21">
        <f t="shared" si="572"/>
        <v>0</v>
      </c>
      <c r="BO5827" s="22">
        <f t="shared" si="572"/>
        <v>0.99360000000000004</v>
      </c>
      <c r="BP5827" s="21">
        <f t="shared" si="572"/>
        <v>0</v>
      </c>
    </row>
    <row r="5828" spans="1:68" ht="11.1" hidden="1" customHeight="1" outlineLevel="1" collapsed="1" x14ac:dyDescent="0.2">
      <c r="A5828" s="10"/>
      <c r="B5828" s="18"/>
      <c r="C5828" s="18"/>
      <c r="D5828" s="18"/>
      <c r="E5828" s="19" t="s">
        <v>5122</v>
      </c>
      <c r="F5828" s="209">
        <v>24.702999999999999</v>
      </c>
      <c r="G5828" s="209">
        <v>19.405000000000001</v>
      </c>
      <c r="H5828" s="209">
        <v>16.311</v>
      </c>
      <c r="I5828" s="240">
        <v>9.2590000000000003</v>
      </c>
      <c r="J5828" s="240"/>
      <c r="K5828" s="20"/>
      <c r="L5828" s="20"/>
      <c r="M5828" s="20"/>
      <c r="N5828" s="20"/>
      <c r="O5828" s="20"/>
      <c r="P5828" s="209">
        <v>14.622</v>
      </c>
      <c r="Q5828" s="209">
        <v>23.52</v>
      </c>
      <c r="R5828" s="209">
        <v>29.126000000000001</v>
      </c>
      <c r="S5828" s="209">
        <v>26.742000000000001</v>
      </c>
      <c r="T5828" s="209">
        <v>26.14</v>
      </c>
      <c r="U5828" s="209">
        <v>22.372</v>
      </c>
      <c r="V5828" s="209">
        <v>8.6630000000000003</v>
      </c>
      <c r="W5828" s="209">
        <v>0.19</v>
      </c>
      <c r="X5828" s="20"/>
      <c r="Y5828" s="20"/>
      <c r="Z5828" s="20"/>
      <c r="AA5828" s="20"/>
      <c r="AB5828" s="209">
        <v>11.007999999999999</v>
      </c>
      <c r="AC5828" s="209">
        <v>18.535</v>
      </c>
      <c r="AD5828" s="209">
        <v>22.367999999999999</v>
      </c>
      <c r="AE5828" s="209">
        <v>28.838000000000001</v>
      </c>
      <c r="AF5828" s="209">
        <v>24.974</v>
      </c>
      <c r="AG5828" s="209">
        <v>16.134</v>
      </c>
      <c r="AH5828" s="209">
        <v>6.6509999999999998</v>
      </c>
      <c r="AI5828" s="209">
        <v>2.052</v>
      </c>
      <c r="AJ5828" s="20"/>
      <c r="AK5828" s="20"/>
      <c r="AL5828" s="20"/>
      <c r="AM5828" s="20"/>
      <c r="AN5828" s="209">
        <v>7.1630000000000003</v>
      </c>
      <c r="AO5828" s="209">
        <v>21.28</v>
      </c>
      <c r="AP5828" s="209">
        <v>28.393000000000001</v>
      </c>
      <c r="AQ5828" s="209">
        <v>25.998999999999999</v>
      </c>
      <c r="AR5828" s="209">
        <v>19.018000000000001</v>
      </c>
      <c r="AS5828" s="209">
        <v>24.878</v>
      </c>
      <c r="AT5828" s="209">
        <v>5.5389999999999997</v>
      </c>
      <c r="AU5828" s="20"/>
      <c r="AV5828" s="20"/>
      <c r="AW5828" s="20"/>
      <c r="AX5828" s="20"/>
      <c r="AY5828" s="20"/>
      <c r="AZ5828" s="209">
        <v>3.927</v>
      </c>
      <c r="BA5828" s="20"/>
      <c r="BB5828" s="21">
        <f t="shared" si="575"/>
        <v>29.126000000000001</v>
      </c>
      <c r="BC5828" s="21">
        <f>BF5828</f>
        <v>93</v>
      </c>
      <c r="BD5828" s="22">
        <f t="shared" si="573"/>
        <v>39.147849462365599</v>
      </c>
      <c r="BE5828" s="21">
        <f>BC5828-BD5828</f>
        <v>53.852150537634401</v>
      </c>
      <c r="BF5828" s="2">
        <v>93</v>
      </c>
      <c r="BG5828" s="10">
        <v>5</v>
      </c>
      <c r="BH5828" s="21">
        <f t="shared" si="574"/>
        <v>6.9192000000000004E-2</v>
      </c>
      <c r="BI5828" s="22">
        <f t="shared" si="574"/>
        <v>2.9126000000000006E-2</v>
      </c>
      <c r="BJ5828" s="21">
        <f>BH5828-BI5828</f>
        <v>4.0065999999999997E-2</v>
      </c>
      <c r="BK5828" s="21">
        <v>0.20757600000000001</v>
      </c>
      <c r="BL5828" s="22">
        <v>8.7378000000000011E-2</v>
      </c>
      <c r="BM5828" s="21">
        <v>0.120198</v>
      </c>
      <c r="BN5828" s="21">
        <f t="shared" si="572"/>
        <v>0.83030400000000004</v>
      </c>
      <c r="BO5828" s="22">
        <f t="shared" si="572"/>
        <v>0.34951200000000004</v>
      </c>
      <c r="BP5828" s="21">
        <f t="shared" si="572"/>
        <v>0.480792</v>
      </c>
    </row>
    <row r="5829" spans="1:68" ht="11.1" hidden="1" customHeight="1" outlineLevel="2" x14ac:dyDescent="0.2">
      <c r="A5829" s="10"/>
      <c r="B5829" s="18"/>
      <c r="C5829" s="18"/>
      <c r="D5829" s="18"/>
      <c r="E5829" s="23" t="s">
        <v>5123</v>
      </c>
      <c r="F5829" s="208">
        <v>24.702999999999999</v>
      </c>
      <c r="G5829" s="208">
        <v>19.405000000000001</v>
      </c>
      <c r="H5829" s="208">
        <v>16.311</v>
      </c>
      <c r="I5829" s="239">
        <v>9.2590000000000003</v>
      </c>
      <c r="J5829" s="239"/>
      <c r="K5829" s="24"/>
      <c r="L5829" s="24"/>
      <c r="M5829" s="24"/>
      <c r="N5829" s="24"/>
      <c r="O5829" s="24"/>
      <c r="P5829" s="208">
        <v>14.622</v>
      </c>
      <c r="Q5829" s="208">
        <v>23.52</v>
      </c>
      <c r="R5829" s="208">
        <v>29.126000000000001</v>
      </c>
      <c r="S5829" s="208">
        <v>26.742000000000001</v>
      </c>
      <c r="T5829" s="208">
        <v>26.14</v>
      </c>
      <c r="U5829" s="208">
        <v>22.372</v>
      </c>
      <c r="V5829" s="208">
        <v>8.6630000000000003</v>
      </c>
      <c r="W5829" s="208">
        <v>0.19</v>
      </c>
      <c r="X5829" s="24"/>
      <c r="Y5829" s="24"/>
      <c r="Z5829" s="24"/>
      <c r="AA5829" s="24"/>
      <c r="AB5829" s="208">
        <v>11.007999999999999</v>
      </c>
      <c r="AC5829" s="208">
        <v>18.535</v>
      </c>
      <c r="AD5829" s="208">
        <v>22.367999999999999</v>
      </c>
      <c r="AE5829" s="208">
        <v>28.838000000000001</v>
      </c>
      <c r="AF5829" s="208">
        <v>24.974</v>
      </c>
      <c r="AG5829" s="208">
        <v>16.134</v>
      </c>
      <c r="AH5829" s="208">
        <v>6.6509999999999998</v>
      </c>
      <c r="AI5829" s="208">
        <v>2.052</v>
      </c>
      <c r="AJ5829" s="24"/>
      <c r="AK5829" s="24"/>
      <c r="AL5829" s="24"/>
      <c r="AM5829" s="24"/>
      <c r="AN5829" s="208">
        <v>7.1630000000000003</v>
      </c>
      <c r="AO5829" s="208">
        <v>21.28</v>
      </c>
      <c r="AP5829" s="208">
        <v>28.393000000000001</v>
      </c>
      <c r="AQ5829" s="208">
        <v>25.998999999999999</v>
      </c>
      <c r="AR5829" s="208">
        <v>19.018000000000001</v>
      </c>
      <c r="AS5829" s="208">
        <v>24.878</v>
      </c>
      <c r="AT5829" s="208">
        <v>5.5389999999999997</v>
      </c>
      <c r="AU5829" s="24"/>
      <c r="AV5829" s="24"/>
      <c r="AW5829" s="24"/>
      <c r="AX5829" s="24"/>
      <c r="AY5829" s="24"/>
      <c r="AZ5829" s="208">
        <v>3.927</v>
      </c>
      <c r="BA5829" s="24"/>
      <c r="BB5829" s="21">
        <f t="shared" si="575"/>
        <v>29.126000000000001</v>
      </c>
      <c r="BC5829" s="21"/>
      <c r="BD5829" s="22">
        <f t="shared" si="573"/>
        <v>39.147849462365599</v>
      </c>
      <c r="BE5829" s="21"/>
      <c r="BG5829" s="10"/>
      <c r="BH5829" s="21">
        <f t="shared" si="574"/>
        <v>0</v>
      </c>
      <c r="BI5829" s="22">
        <f t="shared" si="574"/>
        <v>2.9126000000000006E-2</v>
      </c>
      <c r="BJ5829" s="21"/>
      <c r="BK5829" s="21">
        <v>0</v>
      </c>
      <c r="BL5829" s="22">
        <v>8.7378000000000011E-2</v>
      </c>
      <c r="BM5829" s="21"/>
      <c r="BN5829" s="21">
        <f t="shared" si="572"/>
        <v>0</v>
      </c>
      <c r="BO5829" s="22">
        <f t="shared" si="572"/>
        <v>0.34951200000000004</v>
      </c>
      <c r="BP5829" s="21">
        <f t="shared" si="572"/>
        <v>0</v>
      </c>
    </row>
    <row r="5830" spans="1:68" ht="11.1" hidden="1" customHeight="1" outlineLevel="1" collapsed="1" x14ac:dyDescent="0.2">
      <c r="A5830" s="10"/>
      <c r="B5830" s="18"/>
      <c r="C5830" s="18"/>
      <c r="D5830" s="18"/>
      <c r="E5830" s="19" t="s">
        <v>5124</v>
      </c>
      <c r="F5830" s="209">
        <v>39.316000000000003</v>
      </c>
      <c r="G5830" s="209">
        <v>60.357999999999997</v>
      </c>
      <c r="H5830" s="209">
        <v>57.465000000000003</v>
      </c>
      <c r="I5830" s="240">
        <v>33.143000000000001</v>
      </c>
      <c r="J5830" s="240"/>
      <c r="K5830" s="209">
        <v>4.9139999999999997</v>
      </c>
      <c r="L5830" s="20"/>
      <c r="M5830" s="20"/>
      <c r="N5830" s="20"/>
      <c r="O5830" s="20"/>
      <c r="P5830" s="209">
        <v>76.888000000000005</v>
      </c>
      <c r="Q5830" s="209">
        <v>45.895000000000003</v>
      </c>
      <c r="R5830" s="209">
        <v>81.453000000000003</v>
      </c>
      <c r="S5830" s="209">
        <v>80.283000000000001</v>
      </c>
      <c r="T5830" s="209">
        <v>155.74299999999999</v>
      </c>
      <c r="U5830" s="209">
        <v>138.029</v>
      </c>
      <c r="V5830" s="209">
        <v>36.625999999999998</v>
      </c>
      <c r="W5830" s="209">
        <v>8.43</v>
      </c>
      <c r="X5830" s="20"/>
      <c r="Y5830" s="20"/>
      <c r="Z5830" s="20"/>
      <c r="AA5830" s="209">
        <v>1.3839999999999999</v>
      </c>
      <c r="AB5830" s="209">
        <v>38.213000000000001</v>
      </c>
      <c r="AC5830" s="209">
        <v>50.524999999999999</v>
      </c>
      <c r="AD5830" s="209">
        <v>82.003</v>
      </c>
      <c r="AE5830" s="209">
        <v>86.855000000000004</v>
      </c>
      <c r="AF5830" s="209">
        <v>67.488</v>
      </c>
      <c r="AG5830" s="209">
        <v>52.113</v>
      </c>
      <c r="AH5830" s="209">
        <v>31.111999999999998</v>
      </c>
      <c r="AI5830" s="209">
        <v>15.772</v>
      </c>
      <c r="AJ5830" s="20"/>
      <c r="AK5830" s="20"/>
      <c r="AL5830" s="20"/>
      <c r="AM5830" s="209">
        <v>3.5310000000000001</v>
      </c>
      <c r="AN5830" s="209">
        <v>49.091000000000001</v>
      </c>
      <c r="AO5830" s="209">
        <v>71.968000000000004</v>
      </c>
      <c r="AP5830" s="209">
        <v>94.691000000000003</v>
      </c>
      <c r="AQ5830" s="209">
        <v>99.236999999999995</v>
      </c>
      <c r="AR5830" s="209">
        <v>72.766999999999996</v>
      </c>
      <c r="AS5830" s="209">
        <v>58.442999999999998</v>
      </c>
      <c r="AT5830" s="209">
        <v>34.411999999999999</v>
      </c>
      <c r="AU5830" s="209">
        <v>12.92</v>
      </c>
      <c r="AV5830" s="209">
        <v>0.72</v>
      </c>
      <c r="AW5830" s="209">
        <v>5.3999999999999999E-2</v>
      </c>
      <c r="AX5830" s="209">
        <v>0.314</v>
      </c>
      <c r="AY5830" s="209">
        <v>13.734</v>
      </c>
      <c r="AZ5830" s="209">
        <v>49.034999999999997</v>
      </c>
      <c r="BA5830" s="209">
        <v>71.628</v>
      </c>
      <c r="BB5830" s="56">
        <f>BB5831+BB5832+BB5833</f>
        <v>192.77500000000001</v>
      </c>
      <c r="BC5830" s="21">
        <f>BD5830</f>
        <v>259.10618279569894</v>
      </c>
      <c r="BD5830" s="22">
        <f t="shared" si="573"/>
        <v>259.10618279569894</v>
      </c>
      <c r="BE5830" s="21">
        <f>BC5830-BD5830</f>
        <v>0</v>
      </c>
      <c r="BF5830" s="2">
        <v>218.6</v>
      </c>
      <c r="BG5830" s="10">
        <v>5</v>
      </c>
      <c r="BH5830" s="21">
        <f t="shared" si="574"/>
        <v>0.192775</v>
      </c>
      <c r="BI5830" s="22">
        <f t="shared" si="574"/>
        <v>0.192775</v>
      </c>
      <c r="BJ5830" s="21">
        <f>BH5830-BI5830</f>
        <v>0</v>
      </c>
      <c r="BK5830" s="21">
        <v>0.57832499999999998</v>
      </c>
      <c r="BL5830" s="22">
        <v>0.57832499999999998</v>
      </c>
      <c r="BM5830" s="21">
        <v>0</v>
      </c>
      <c r="BN5830" s="21">
        <f t="shared" si="572"/>
        <v>2.3132999999999999</v>
      </c>
      <c r="BO5830" s="22">
        <f t="shared" si="572"/>
        <v>2.3132999999999999</v>
      </c>
      <c r="BP5830" s="21">
        <f t="shared" si="572"/>
        <v>0</v>
      </c>
    </row>
    <row r="5831" spans="1:68" ht="11.1" hidden="1" customHeight="1" outlineLevel="2" x14ac:dyDescent="0.2">
      <c r="A5831" s="10"/>
      <c r="B5831" s="18"/>
      <c r="C5831" s="18"/>
      <c r="D5831" s="18"/>
      <c r="E5831" s="23"/>
      <c r="F5831" s="24"/>
      <c r="G5831" s="24"/>
      <c r="H5831" s="24"/>
      <c r="I5831" s="24"/>
      <c r="J5831" s="24"/>
      <c r="K5831" s="24"/>
      <c r="L5831" s="24"/>
      <c r="M5831" s="24"/>
      <c r="N5831" s="24"/>
      <c r="O5831" s="24"/>
      <c r="P5831" s="24"/>
      <c r="Q5831" s="24"/>
      <c r="R5831" s="24"/>
      <c r="S5831" s="24"/>
      <c r="T5831" s="208">
        <v>83.581999999999994</v>
      </c>
      <c r="U5831" s="208">
        <v>86.489000000000004</v>
      </c>
      <c r="V5831" s="208">
        <v>15.465999999999999</v>
      </c>
      <c r="W5831" s="208">
        <v>3.8340000000000001</v>
      </c>
      <c r="X5831" s="24"/>
      <c r="Y5831" s="24"/>
      <c r="Z5831" s="24"/>
      <c r="AA5831" s="24"/>
      <c r="AB5831" s="24"/>
      <c r="AC5831" s="24"/>
      <c r="AD5831" s="208">
        <v>15.173</v>
      </c>
      <c r="AE5831" s="208">
        <v>26.597000000000001</v>
      </c>
      <c r="AF5831" s="208">
        <v>16.713000000000001</v>
      </c>
      <c r="AG5831" s="208">
        <v>12.96</v>
      </c>
      <c r="AH5831" s="208">
        <v>7.6050000000000004</v>
      </c>
      <c r="AI5831" s="208">
        <v>0.86599999999999999</v>
      </c>
      <c r="AJ5831" s="24"/>
      <c r="AK5831" s="24"/>
      <c r="AL5831" s="24"/>
      <c r="AM5831" s="24"/>
      <c r="AN5831" s="208">
        <v>11.579000000000001</v>
      </c>
      <c r="AO5831" s="208">
        <v>11.689</v>
      </c>
      <c r="AP5831" s="208">
        <v>24.52</v>
      </c>
      <c r="AQ5831" s="208">
        <v>24.423999999999999</v>
      </c>
      <c r="AR5831" s="208">
        <v>18.893999999999998</v>
      </c>
      <c r="AS5831" s="208">
        <v>11.446999999999999</v>
      </c>
      <c r="AT5831" s="208">
        <v>9.0250000000000004</v>
      </c>
      <c r="AU5831" s="208">
        <v>0.59899999999999998</v>
      </c>
      <c r="AV5831" s="208">
        <v>0.72</v>
      </c>
      <c r="AW5831" s="208">
        <v>5.3999999999999999E-2</v>
      </c>
      <c r="AX5831" s="208">
        <v>0.314</v>
      </c>
      <c r="AY5831" s="208">
        <v>0.624</v>
      </c>
      <c r="AZ5831" s="208">
        <v>13.499000000000001</v>
      </c>
      <c r="BA5831" s="208">
        <v>27.248999999999999</v>
      </c>
      <c r="BB5831" s="21">
        <f t="shared" si="575"/>
        <v>86.489000000000004</v>
      </c>
      <c r="BC5831" s="21"/>
      <c r="BD5831" s="22">
        <f t="shared" si="573"/>
        <v>116.2486559139785</v>
      </c>
      <c r="BE5831" s="21"/>
      <c r="BG5831" s="10"/>
      <c r="BH5831" s="21">
        <f t="shared" si="574"/>
        <v>0</v>
      </c>
      <c r="BI5831" s="22">
        <f t="shared" si="574"/>
        <v>8.6488999999999996E-2</v>
      </c>
      <c r="BJ5831" s="21"/>
      <c r="BK5831" s="21">
        <v>0</v>
      </c>
      <c r="BL5831" s="22">
        <v>0.259467</v>
      </c>
      <c r="BM5831" s="21"/>
      <c r="BN5831" s="21">
        <f t="shared" si="572"/>
        <v>0</v>
      </c>
      <c r="BO5831" s="22">
        <f t="shared" si="572"/>
        <v>1.037868</v>
      </c>
      <c r="BP5831" s="21">
        <f t="shared" si="572"/>
        <v>0</v>
      </c>
    </row>
    <row r="5832" spans="1:68" ht="11.1" hidden="1" customHeight="1" outlineLevel="2" x14ac:dyDescent="0.2">
      <c r="A5832" s="10"/>
      <c r="B5832" s="18"/>
      <c r="C5832" s="18"/>
      <c r="D5832" s="18"/>
      <c r="E5832" s="23" t="s">
        <v>5125</v>
      </c>
      <c r="F5832" s="208">
        <v>39.316000000000003</v>
      </c>
      <c r="G5832" s="208">
        <v>30.858000000000001</v>
      </c>
      <c r="H5832" s="208">
        <v>24.065000000000001</v>
      </c>
      <c r="I5832" s="239">
        <v>17.198</v>
      </c>
      <c r="J5832" s="239"/>
      <c r="K5832" s="208">
        <v>2.778</v>
      </c>
      <c r="L5832" s="24"/>
      <c r="M5832" s="24"/>
      <c r="N5832" s="24"/>
      <c r="O5832" s="24"/>
      <c r="P5832" s="208">
        <v>63</v>
      </c>
      <c r="Q5832" s="208">
        <v>18.024000000000001</v>
      </c>
      <c r="R5832" s="208">
        <v>41.317</v>
      </c>
      <c r="S5832" s="208">
        <v>42.091999999999999</v>
      </c>
      <c r="T5832" s="208">
        <v>36.037999999999997</v>
      </c>
      <c r="U5832" s="208">
        <v>26.512</v>
      </c>
      <c r="V5832" s="208">
        <v>9.76</v>
      </c>
      <c r="W5832" s="208">
        <v>3.6339999999999999</v>
      </c>
      <c r="X5832" s="24"/>
      <c r="Y5832" s="24"/>
      <c r="Z5832" s="24"/>
      <c r="AA5832" s="208">
        <v>1.3839999999999999</v>
      </c>
      <c r="AB5832" s="208">
        <v>16.297000000000001</v>
      </c>
      <c r="AC5832" s="208">
        <v>29.83</v>
      </c>
      <c r="AD5832" s="208">
        <v>38.447000000000003</v>
      </c>
      <c r="AE5832" s="208">
        <v>34.271000000000001</v>
      </c>
      <c r="AF5832" s="208">
        <v>28.763000000000002</v>
      </c>
      <c r="AG5832" s="208">
        <v>20.646000000000001</v>
      </c>
      <c r="AH5832" s="208">
        <v>10.394</v>
      </c>
      <c r="AI5832" s="208">
        <v>4.9950000000000001</v>
      </c>
      <c r="AJ5832" s="24"/>
      <c r="AK5832" s="24"/>
      <c r="AL5832" s="24"/>
      <c r="AM5832" s="208">
        <v>3.5310000000000001</v>
      </c>
      <c r="AN5832" s="208">
        <v>16.725000000000001</v>
      </c>
      <c r="AO5832" s="208">
        <v>28.361000000000001</v>
      </c>
      <c r="AP5832" s="208">
        <v>38.06</v>
      </c>
      <c r="AQ5832" s="208">
        <v>31.527000000000001</v>
      </c>
      <c r="AR5832" s="208">
        <v>25.856000000000002</v>
      </c>
      <c r="AS5832" s="208">
        <v>21.591999999999999</v>
      </c>
      <c r="AT5832" s="208">
        <v>10.679</v>
      </c>
      <c r="AU5832" s="208">
        <v>4.6379999999999999</v>
      </c>
      <c r="AV5832" s="24"/>
      <c r="AW5832" s="24"/>
      <c r="AX5832" s="24"/>
      <c r="AY5832" s="208">
        <v>8.9350000000000005</v>
      </c>
      <c r="AZ5832" s="208">
        <v>8.1660000000000004</v>
      </c>
      <c r="BA5832" s="208">
        <v>20.349</v>
      </c>
      <c r="BB5832" s="21">
        <f t="shared" si="575"/>
        <v>63</v>
      </c>
      <c r="BC5832" s="21"/>
      <c r="BD5832" s="22">
        <f t="shared" si="573"/>
        <v>84.677419354838705</v>
      </c>
      <c r="BE5832" s="21"/>
      <c r="BG5832" s="10"/>
      <c r="BH5832" s="21">
        <f t="shared" si="574"/>
        <v>0</v>
      </c>
      <c r="BI5832" s="22">
        <f t="shared" si="574"/>
        <v>6.2999999999999987E-2</v>
      </c>
      <c r="BJ5832" s="21"/>
      <c r="BK5832" s="21">
        <v>0</v>
      </c>
      <c r="BL5832" s="22">
        <v>0.18899999999999995</v>
      </c>
      <c r="BM5832" s="21"/>
      <c r="BN5832" s="21">
        <f t="shared" si="572"/>
        <v>0</v>
      </c>
      <c r="BO5832" s="22">
        <f t="shared" si="572"/>
        <v>0.75599999999999978</v>
      </c>
      <c r="BP5832" s="21">
        <f t="shared" si="572"/>
        <v>0</v>
      </c>
    </row>
    <row r="5833" spans="1:68" ht="11.1" hidden="1" customHeight="1" outlineLevel="2" x14ac:dyDescent="0.2">
      <c r="A5833" s="10"/>
      <c r="B5833" s="18"/>
      <c r="C5833" s="18"/>
      <c r="D5833" s="18"/>
      <c r="E5833" s="23" t="s">
        <v>5126</v>
      </c>
      <c r="F5833" s="24"/>
      <c r="G5833" s="208">
        <v>29.5</v>
      </c>
      <c r="H5833" s="208">
        <v>33.4</v>
      </c>
      <c r="I5833" s="239">
        <v>15.945</v>
      </c>
      <c r="J5833" s="239"/>
      <c r="K5833" s="208">
        <v>2.1360000000000001</v>
      </c>
      <c r="L5833" s="24"/>
      <c r="M5833" s="24"/>
      <c r="N5833" s="24"/>
      <c r="O5833" s="24"/>
      <c r="P5833" s="208">
        <v>13.888</v>
      </c>
      <c r="Q5833" s="208">
        <v>27.870999999999999</v>
      </c>
      <c r="R5833" s="208">
        <v>40.136000000000003</v>
      </c>
      <c r="S5833" s="208">
        <v>38.191000000000003</v>
      </c>
      <c r="T5833" s="208">
        <v>36.122999999999998</v>
      </c>
      <c r="U5833" s="208">
        <v>25.027999999999999</v>
      </c>
      <c r="V5833" s="208">
        <v>11.4</v>
      </c>
      <c r="W5833" s="208">
        <v>0.96199999999999997</v>
      </c>
      <c r="X5833" s="24"/>
      <c r="Y5833" s="24"/>
      <c r="Z5833" s="24"/>
      <c r="AA5833" s="24"/>
      <c r="AB5833" s="208">
        <v>21.916</v>
      </c>
      <c r="AC5833" s="208">
        <v>20.695</v>
      </c>
      <c r="AD5833" s="208">
        <v>28.382999999999999</v>
      </c>
      <c r="AE5833" s="208">
        <v>25.986999999999998</v>
      </c>
      <c r="AF5833" s="208">
        <v>22.012</v>
      </c>
      <c r="AG5833" s="208">
        <v>18.507000000000001</v>
      </c>
      <c r="AH5833" s="208">
        <v>13.113</v>
      </c>
      <c r="AI5833" s="208">
        <v>9.9109999999999996</v>
      </c>
      <c r="AJ5833" s="24"/>
      <c r="AK5833" s="24"/>
      <c r="AL5833" s="24"/>
      <c r="AM5833" s="24"/>
      <c r="AN5833" s="208">
        <v>20.786999999999999</v>
      </c>
      <c r="AO5833" s="208">
        <v>31.917999999999999</v>
      </c>
      <c r="AP5833" s="208">
        <v>32.110999999999997</v>
      </c>
      <c r="AQ5833" s="208">
        <v>43.286000000000001</v>
      </c>
      <c r="AR5833" s="208">
        <v>28.016999999999999</v>
      </c>
      <c r="AS5833" s="208">
        <v>25.404</v>
      </c>
      <c r="AT5833" s="208">
        <v>14.708</v>
      </c>
      <c r="AU5833" s="208">
        <v>7.6829999999999998</v>
      </c>
      <c r="AV5833" s="24"/>
      <c r="AW5833" s="24"/>
      <c r="AX5833" s="24"/>
      <c r="AY5833" s="208">
        <v>4.1749999999999998</v>
      </c>
      <c r="AZ5833" s="208">
        <v>27.37</v>
      </c>
      <c r="BA5833" s="208">
        <v>24.03</v>
      </c>
      <c r="BB5833" s="21">
        <f t="shared" si="575"/>
        <v>43.286000000000001</v>
      </c>
      <c r="BC5833" s="21"/>
      <c r="BD5833" s="22">
        <f t="shared" si="573"/>
        <v>58.18010752688172</v>
      </c>
      <c r="BE5833" s="21"/>
      <c r="BG5833" s="10"/>
      <c r="BH5833" s="21">
        <f t="shared" si="574"/>
        <v>0</v>
      </c>
      <c r="BI5833" s="22">
        <f t="shared" si="574"/>
        <v>4.3285999999999998E-2</v>
      </c>
      <c r="BJ5833" s="21"/>
      <c r="BK5833" s="21">
        <v>0</v>
      </c>
      <c r="BL5833" s="22">
        <v>0.129858</v>
      </c>
      <c r="BM5833" s="21"/>
      <c r="BN5833" s="21">
        <f t="shared" si="572"/>
        <v>0</v>
      </c>
      <c r="BO5833" s="22">
        <f t="shared" si="572"/>
        <v>0.519432</v>
      </c>
      <c r="BP5833" s="21">
        <f t="shared" si="572"/>
        <v>0</v>
      </c>
    </row>
    <row r="5834" spans="1:68" ht="11.1" hidden="1" customHeight="1" outlineLevel="1" collapsed="1" x14ac:dyDescent="0.2">
      <c r="A5834" s="10"/>
      <c r="B5834" s="18"/>
      <c r="C5834" s="18"/>
      <c r="D5834" s="18"/>
      <c r="E5834" s="19" t="s">
        <v>5127</v>
      </c>
      <c r="F5834" s="20"/>
      <c r="G5834" s="20"/>
      <c r="H5834" s="20"/>
      <c r="I5834" s="20"/>
      <c r="J5834" s="20"/>
      <c r="K5834" s="20"/>
      <c r="L5834" s="20"/>
      <c r="M5834" s="20"/>
      <c r="N5834" s="20"/>
      <c r="O5834" s="20"/>
      <c r="P5834" s="20"/>
      <c r="Q5834" s="20"/>
      <c r="R5834" s="20"/>
      <c r="S5834" s="20"/>
      <c r="T5834" s="20"/>
      <c r="U5834" s="20"/>
      <c r="V5834" s="20"/>
      <c r="W5834" s="20"/>
      <c r="X5834" s="20"/>
      <c r="Y5834" s="20"/>
      <c r="Z5834" s="209">
        <v>4.6459999999999999</v>
      </c>
      <c r="AA5834" s="209">
        <v>1.7509999999999999</v>
      </c>
      <c r="AB5834" s="209">
        <v>2.7610000000000001</v>
      </c>
      <c r="AC5834" s="209">
        <v>13.744999999999999</v>
      </c>
      <c r="AD5834" s="20"/>
      <c r="AE5834" s="209">
        <v>31.314</v>
      </c>
      <c r="AF5834" s="209">
        <v>44.643000000000001</v>
      </c>
      <c r="AG5834" s="209">
        <v>31.562000000000001</v>
      </c>
      <c r="AH5834" s="209">
        <v>27.073</v>
      </c>
      <c r="AI5834" s="209">
        <v>37.414999999999999</v>
      </c>
      <c r="AJ5834" s="209">
        <v>22.175999999999998</v>
      </c>
      <c r="AK5834" s="209">
        <v>18.218</v>
      </c>
      <c r="AL5834" s="209">
        <v>21.978999999999999</v>
      </c>
      <c r="AM5834" s="209">
        <v>38.173000000000002</v>
      </c>
      <c r="AN5834" s="209">
        <v>34.555</v>
      </c>
      <c r="AO5834" s="209">
        <v>45.222999999999999</v>
      </c>
      <c r="AP5834" s="209">
        <v>98.772999999999996</v>
      </c>
      <c r="AQ5834" s="209">
        <v>83.119</v>
      </c>
      <c r="AR5834" s="209">
        <v>77.394000000000005</v>
      </c>
      <c r="AS5834" s="209">
        <v>59.075000000000003</v>
      </c>
      <c r="AT5834" s="209">
        <v>147.827</v>
      </c>
      <c r="AU5834" s="209">
        <v>40.826000000000001</v>
      </c>
      <c r="AV5834" s="209">
        <v>22.827999999999999</v>
      </c>
      <c r="AW5834" s="209">
        <v>10.382</v>
      </c>
      <c r="AX5834" s="209">
        <v>10.465999999999999</v>
      </c>
      <c r="AY5834" s="209">
        <v>21.832999999999998</v>
      </c>
      <c r="AZ5834" s="209">
        <v>14.598000000000001</v>
      </c>
      <c r="BA5834" s="209">
        <v>41.265999999999998</v>
      </c>
      <c r="BB5834" s="56">
        <f>BB5835+BB5836+BB5837</f>
        <v>148.374</v>
      </c>
      <c r="BC5834" s="21">
        <f>BD5834</f>
        <v>199.42741935483869</v>
      </c>
      <c r="BD5834" s="22">
        <f t="shared" si="573"/>
        <v>199.42741935483869</v>
      </c>
      <c r="BE5834" s="21">
        <f>BC5834-BD5834</f>
        <v>0</v>
      </c>
      <c r="BF5834" s="2">
        <v>37.72</v>
      </c>
      <c r="BG5834" s="10"/>
      <c r="BH5834" s="21">
        <f t="shared" si="574"/>
        <v>0.14837400000000001</v>
      </c>
      <c r="BI5834" s="22">
        <f t="shared" si="574"/>
        <v>0.14837400000000001</v>
      </c>
      <c r="BJ5834" s="21">
        <f>BH5834-BI5834</f>
        <v>0</v>
      </c>
      <c r="BK5834" s="21">
        <v>0.44512200000000002</v>
      </c>
      <c r="BL5834" s="22">
        <v>0.44512200000000002</v>
      </c>
      <c r="BM5834" s="21">
        <v>0</v>
      </c>
      <c r="BN5834" s="21">
        <f t="shared" si="572"/>
        <v>1.7804880000000001</v>
      </c>
      <c r="BO5834" s="22">
        <f t="shared" si="572"/>
        <v>1.7804880000000001</v>
      </c>
      <c r="BP5834" s="21">
        <f t="shared" si="572"/>
        <v>0</v>
      </c>
    </row>
    <row r="5835" spans="1:68" ht="11.1" hidden="1" customHeight="1" outlineLevel="2" x14ac:dyDescent="0.2">
      <c r="A5835" s="10"/>
      <c r="B5835" s="18"/>
      <c r="C5835" s="18"/>
      <c r="D5835" s="18"/>
      <c r="E5835" s="23"/>
      <c r="F5835" s="24"/>
      <c r="G5835" s="24"/>
      <c r="H5835" s="24"/>
      <c r="I5835" s="24"/>
      <c r="J5835" s="24"/>
      <c r="K5835" s="24"/>
      <c r="L5835" s="24"/>
      <c r="M5835" s="24"/>
      <c r="N5835" s="24"/>
      <c r="O5835" s="24"/>
      <c r="P5835" s="24"/>
      <c r="Q5835" s="24"/>
      <c r="R5835" s="24"/>
      <c r="S5835" s="24"/>
      <c r="T5835" s="24"/>
      <c r="U5835" s="24"/>
      <c r="V5835" s="24"/>
      <c r="W5835" s="24"/>
      <c r="X5835" s="24"/>
      <c r="Y5835" s="24"/>
      <c r="Z5835" s="208">
        <v>4.6459999999999999</v>
      </c>
      <c r="AA5835" s="208">
        <v>1.7509999999999999</v>
      </c>
      <c r="AB5835" s="208">
        <v>2.7610000000000001</v>
      </c>
      <c r="AC5835" s="208">
        <v>13.744999999999999</v>
      </c>
      <c r="AD5835" s="24"/>
      <c r="AE5835" s="208">
        <v>31.314</v>
      </c>
      <c r="AF5835" s="208">
        <v>44.643000000000001</v>
      </c>
      <c r="AG5835" s="208">
        <v>31.562000000000001</v>
      </c>
      <c r="AH5835" s="208">
        <v>26.803999999999998</v>
      </c>
      <c r="AI5835" s="208">
        <v>37.256</v>
      </c>
      <c r="AJ5835" s="208">
        <v>22.117000000000001</v>
      </c>
      <c r="AK5835" s="208">
        <v>18.218</v>
      </c>
      <c r="AL5835" s="208">
        <v>21.978999999999999</v>
      </c>
      <c r="AM5835" s="208">
        <v>37.962000000000003</v>
      </c>
      <c r="AN5835" s="208">
        <v>34.152999999999999</v>
      </c>
      <c r="AO5835" s="208">
        <v>44.564</v>
      </c>
      <c r="AP5835" s="208">
        <v>97.296000000000006</v>
      </c>
      <c r="AQ5835" s="208">
        <v>81.846999999999994</v>
      </c>
      <c r="AR5835" s="208">
        <v>76.162999999999997</v>
      </c>
      <c r="AS5835" s="208">
        <v>58.814999999999998</v>
      </c>
      <c r="AT5835" s="208">
        <v>146.71299999999999</v>
      </c>
      <c r="AU5835" s="208">
        <v>40.597999999999999</v>
      </c>
      <c r="AV5835" s="208">
        <v>22.827999999999999</v>
      </c>
      <c r="AW5835" s="208">
        <v>10.382</v>
      </c>
      <c r="AX5835" s="208">
        <v>10.465999999999999</v>
      </c>
      <c r="AY5835" s="208">
        <v>21.68</v>
      </c>
      <c r="AZ5835" s="208">
        <v>14.286</v>
      </c>
      <c r="BA5835" s="208">
        <v>40.831000000000003</v>
      </c>
      <c r="BB5835" s="21">
        <f t="shared" si="575"/>
        <v>146.71299999999999</v>
      </c>
      <c r="BC5835" s="21"/>
      <c r="BD5835" s="22">
        <f t="shared" si="573"/>
        <v>197.19489247311827</v>
      </c>
      <c r="BE5835" s="21"/>
      <c r="BG5835" s="10"/>
      <c r="BH5835" s="21">
        <f t="shared" si="574"/>
        <v>0</v>
      </c>
      <c r="BI5835" s="22">
        <f t="shared" si="574"/>
        <v>0.14671300000000001</v>
      </c>
      <c r="BJ5835" s="21"/>
      <c r="BK5835" s="21">
        <v>0</v>
      </c>
      <c r="BL5835" s="22">
        <v>0.44013900000000006</v>
      </c>
      <c r="BM5835" s="21"/>
      <c r="BN5835" s="21">
        <f t="shared" si="572"/>
        <v>0</v>
      </c>
      <c r="BO5835" s="22">
        <f t="shared" si="572"/>
        <v>1.7605560000000002</v>
      </c>
      <c r="BP5835" s="21">
        <f t="shared" si="572"/>
        <v>0</v>
      </c>
    </row>
    <row r="5836" spans="1:68" ht="11.1" hidden="1" customHeight="1" outlineLevel="2" x14ac:dyDescent="0.2">
      <c r="A5836" s="10"/>
      <c r="B5836" s="18"/>
      <c r="C5836" s="18"/>
      <c r="D5836" s="18"/>
      <c r="E5836" s="23" t="s">
        <v>5128</v>
      </c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08">
        <v>0.23200000000000001</v>
      </c>
      <c r="AI5836" s="208">
        <v>0.159</v>
      </c>
      <c r="AJ5836" s="208">
        <v>5.8999999999999997E-2</v>
      </c>
      <c r="AK5836" s="24"/>
      <c r="AL5836" s="24"/>
      <c r="AM5836" s="208">
        <v>0.21099999999999999</v>
      </c>
      <c r="AN5836" s="208">
        <v>0.36299999999999999</v>
      </c>
      <c r="AO5836" s="208">
        <v>0.65900000000000003</v>
      </c>
      <c r="AP5836" s="208">
        <v>0.93</v>
      </c>
      <c r="AQ5836" s="208">
        <v>0.95699999999999996</v>
      </c>
      <c r="AR5836" s="208">
        <v>0.91600000000000004</v>
      </c>
      <c r="AS5836" s="24"/>
      <c r="AT5836" s="208">
        <v>1.1140000000000001</v>
      </c>
      <c r="AU5836" s="208">
        <v>0.22800000000000001</v>
      </c>
      <c r="AV5836" s="24"/>
      <c r="AW5836" s="24"/>
      <c r="AX5836" s="24"/>
      <c r="AY5836" s="208">
        <v>0.153</v>
      </c>
      <c r="AZ5836" s="208">
        <v>0.312</v>
      </c>
      <c r="BA5836" s="208">
        <v>0.435</v>
      </c>
      <c r="BB5836" s="21">
        <f t="shared" si="575"/>
        <v>1.1140000000000001</v>
      </c>
      <c r="BC5836" s="21"/>
      <c r="BD5836" s="22">
        <f t="shared" si="573"/>
        <v>1.4973118279569895</v>
      </c>
      <c r="BE5836" s="21"/>
      <c r="BG5836" s="10"/>
      <c r="BH5836" s="21">
        <f t="shared" si="574"/>
        <v>0</v>
      </c>
      <c r="BI5836" s="22">
        <f t="shared" si="574"/>
        <v>1.114E-3</v>
      </c>
      <c r="BJ5836" s="21"/>
      <c r="BK5836" s="21">
        <v>0</v>
      </c>
      <c r="BL5836" s="22">
        <v>3.3419999999999999E-3</v>
      </c>
      <c r="BM5836" s="21"/>
      <c r="BN5836" s="21">
        <f t="shared" si="572"/>
        <v>0</v>
      </c>
      <c r="BO5836" s="22">
        <f t="shared" si="572"/>
        <v>1.3368E-2</v>
      </c>
      <c r="BP5836" s="21">
        <f t="shared" si="572"/>
        <v>0</v>
      </c>
    </row>
    <row r="5837" spans="1:68" ht="11.1" hidden="1" customHeight="1" outlineLevel="2" x14ac:dyDescent="0.2">
      <c r="A5837" s="10"/>
      <c r="B5837" s="18"/>
      <c r="C5837" s="18"/>
      <c r="D5837" s="18"/>
      <c r="E5837" s="23" t="s">
        <v>5129</v>
      </c>
      <c r="F5837" s="24"/>
      <c r="G5837" s="24"/>
      <c r="H5837" s="24"/>
      <c r="I5837" s="24"/>
      <c r="J5837" s="24"/>
      <c r="K5837" s="24"/>
      <c r="L5837" s="24"/>
      <c r="M5837" s="24"/>
      <c r="N5837" s="24"/>
      <c r="O5837" s="24"/>
      <c r="P5837" s="24"/>
      <c r="Q5837" s="24"/>
      <c r="R5837" s="24"/>
      <c r="S5837" s="24"/>
      <c r="T5837" s="24"/>
      <c r="U5837" s="24"/>
      <c r="V5837" s="24"/>
      <c r="W5837" s="24"/>
      <c r="X5837" s="24"/>
      <c r="Y5837" s="24"/>
      <c r="Z5837" s="24"/>
      <c r="AA5837" s="24"/>
      <c r="AB5837" s="24"/>
      <c r="AC5837" s="24"/>
      <c r="AD5837" s="24"/>
      <c r="AE5837" s="24"/>
      <c r="AF5837" s="24"/>
      <c r="AG5837" s="24"/>
      <c r="AH5837" s="208">
        <v>3.6999999999999998E-2</v>
      </c>
      <c r="AI5837" s="24"/>
      <c r="AJ5837" s="24"/>
      <c r="AK5837" s="24"/>
      <c r="AL5837" s="24"/>
      <c r="AM5837" s="24"/>
      <c r="AN5837" s="208">
        <v>3.9E-2</v>
      </c>
      <c r="AO5837" s="24"/>
      <c r="AP5837" s="208">
        <v>0.54700000000000004</v>
      </c>
      <c r="AQ5837" s="208">
        <v>0.315</v>
      </c>
      <c r="AR5837" s="208">
        <v>0.315</v>
      </c>
      <c r="AS5837" s="208">
        <v>0.26</v>
      </c>
      <c r="AT5837" s="24"/>
      <c r="AU5837" s="24"/>
      <c r="AV5837" s="24"/>
      <c r="AW5837" s="24"/>
      <c r="AX5837" s="24"/>
      <c r="AY5837" s="24"/>
      <c r="AZ5837" s="24"/>
      <c r="BA5837" s="24"/>
      <c r="BB5837" s="21">
        <f t="shared" si="575"/>
        <v>0.54700000000000004</v>
      </c>
      <c r="BC5837" s="21"/>
      <c r="BD5837" s="22">
        <f t="shared" si="573"/>
        <v>0.73521505376344087</v>
      </c>
      <c r="BE5837" s="21"/>
      <c r="BG5837" s="10"/>
      <c r="BH5837" s="21">
        <f t="shared" si="574"/>
        <v>0</v>
      </c>
      <c r="BI5837" s="22">
        <f t="shared" si="574"/>
        <v>5.4699999999999996E-4</v>
      </c>
      <c r="BJ5837" s="21"/>
      <c r="BK5837" s="21">
        <v>0</v>
      </c>
      <c r="BL5837" s="22">
        <v>1.6409999999999999E-3</v>
      </c>
      <c r="BM5837" s="21"/>
      <c r="BN5837" s="21">
        <f t="shared" si="572"/>
        <v>0</v>
      </c>
      <c r="BO5837" s="22">
        <f t="shared" si="572"/>
        <v>6.5639999999999995E-3</v>
      </c>
      <c r="BP5837" s="21">
        <f t="shared" si="572"/>
        <v>0</v>
      </c>
    </row>
    <row r="5838" spans="1:68" ht="11.1" hidden="1" customHeight="1" outlineLevel="1" collapsed="1" x14ac:dyDescent="0.2">
      <c r="A5838" s="10"/>
      <c r="B5838" s="18"/>
      <c r="C5838" s="18"/>
      <c r="D5838" s="18"/>
      <c r="E5838" s="19" t="s">
        <v>5130</v>
      </c>
      <c r="F5838" s="209">
        <v>21.626999999999999</v>
      </c>
      <c r="G5838" s="209">
        <v>24.777000000000001</v>
      </c>
      <c r="H5838" s="209">
        <v>15.25</v>
      </c>
      <c r="I5838" s="240">
        <v>12.602</v>
      </c>
      <c r="J5838" s="240"/>
      <c r="K5838" s="209">
        <v>2.956</v>
      </c>
      <c r="L5838" s="20"/>
      <c r="M5838" s="20"/>
      <c r="N5838" s="20"/>
      <c r="O5838" s="20"/>
      <c r="P5838" s="209">
        <v>13.061999999999999</v>
      </c>
      <c r="Q5838" s="209">
        <v>14.233000000000001</v>
      </c>
      <c r="R5838" s="209">
        <v>20.28</v>
      </c>
      <c r="S5838" s="209">
        <v>22.88</v>
      </c>
      <c r="T5838" s="209">
        <v>21.460999999999999</v>
      </c>
      <c r="U5838" s="209">
        <v>15.606999999999999</v>
      </c>
      <c r="V5838" s="209">
        <v>9.9849999999999994</v>
      </c>
      <c r="W5838" s="209">
        <v>2.645</v>
      </c>
      <c r="X5838" s="20"/>
      <c r="Y5838" s="20"/>
      <c r="Z5838" s="20"/>
      <c r="AA5838" s="20"/>
      <c r="AB5838" s="209">
        <v>13.023</v>
      </c>
      <c r="AC5838" s="209">
        <v>18.459</v>
      </c>
      <c r="AD5838" s="209">
        <v>24.613</v>
      </c>
      <c r="AE5838" s="209">
        <v>22.704000000000001</v>
      </c>
      <c r="AF5838" s="209">
        <v>22.245999999999999</v>
      </c>
      <c r="AG5838" s="209">
        <v>14.957000000000001</v>
      </c>
      <c r="AH5838" s="209">
        <v>8.9730000000000008</v>
      </c>
      <c r="AI5838" s="209">
        <v>4.4829999999999997</v>
      </c>
      <c r="AJ5838" s="20"/>
      <c r="AK5838" s="20"/>
      <c r="AL5838" s="20"/>
      <c r="AM5838" s="20"/>
      <c r="AN5838" s="209">
        <v>13.263999999999999</v>
      </c>
      <c r="AO5838" s="209">
        <v>16.818999999999999</v>
      </c>
      <c r="AP5838" s="209">
        <v>24.032</v>
      </c>
      <c r="AQ5838" s="209">
        <v>24.030999999999999</v>
      </c>
      <c r="AR5838" s="209">
        <v>23.239000000000001</v>
      </c>
      <c r="AS5838" s="209">
        <v>15.568</v>
      </c>
      <c r="AT5838" s="209">
        <v>13.442</v>
      </c>
      <c r="AU5838" s="209">
        <v>10.297000000000001</v>
      </c>
      <c r="AV5838" s="20"/>
      <c r="AW5838" s="20"/>
      <c r="AX5838" s="20"/>
      <c r="AY5838" s="209">
        <v>3.887</v>
      </c>
      <c r="AZ5838" s="209">
        <v>9.1270000000000007</v>
      </c>
      <c r="BA5838" s="209">
        <v>18.030999999999999</v>
      </c>
      <c r="BB5838" s="21">
        <f>BB5839+BB5840+BB5841</f>
        <v>30.308</v>
      </c>
      <c r="BC5838" s="21">
        <f>BD5838</f>
        <v>40.736559139784944</v>
      </c>
      <c r="BD5838" s="22">
        <f t="shared" si="573"/>
        <v>40.736559139784944</v>
      </c>
      <c r="BE5838" s="21">
        <f>BC5838-BD5838</f>
        <v>0</v>
      </c>
      <c r="BF5838" s="2">
        <v>40.6</v>
      </c>
      <c r="BG5838" s="10">
        <v>5</v>
      </c>
      <c r="BH5838" s="21">
        <f t="shared" si="574"/>
        <v>3.0308000000000002E-2</v>
      </c>
      <c r="BI5838" s="22">
        <f t="shared" si="574"/>
        <v>3.0308000000000002E-2</v>
      </c>
      <c r="BJ5838" s="21">
        <f>BH5838-BI5838</f>
        <v>0</v>
      </c>
      <c r="BK5838" s="21">
        <v>9.0924000000000005E-2</v>
      </c>
      <c r="BL5838" s="22">
        <v>9.0924000000000005E-2</v>
      </c>
      <c r="BM5838" s="21">
        <v>0</v>
      </c>
      <c r="BN5838" s="21">
        <f t="shared" si="572"/>
        <v>0.36369600000000002</v>
      </c>
      <c r="BO5838" s="22">
        <f t="shared" si="572"/>
        <v>0.36369600000000002</v>
      </c>
      <c r="BP5838" s="21">
        <f t="shared" si="572"/>
        <v>0</v>
      </c>
    </row>
    <row r="5839" spans="1:68" ht="11.1" hidden="1" customHeight="1" outlineLevel="2" x14ac:dyDescent="0.2">
      <c r="A5839" s="10"/>
      <c r="B5839" s="18"/>
      <c r="C5839" s="18"/>
      <c r="D5839" s="18"/>
      <c r="E5839" s="23" t="s">
        <v>5131</v>
      </c>
      <c r="F5839" s="208">
        <v>8.6039999999999992</v>
      </c>
      <c r="G5839" s="208">
        <v>10.003</v>
      </c>
      <c r="H5839" s="208">
        <v>6.2690000000000001</v>
      </c>
      <c r="I5839" s="239">
        <v>5.0529999999999999</v>
      </c>
      <c r="J5839" s="239"/>
      <c r="K5839" s="208">
        <v>1.861</v>
      </c>
      <c r="L5839" s="24"/>
      <c r="M5839" s="24"/>
      <c r="N5839" s="24"/>
      <c r="O5839" s="24"/>
      <c r="P5839" s="208">
        <v>4.4950000000000001</v>
      </c>
      <c r="Q5839" s="208">
        <v>5.4219999999999997</v>
      </c>
      <c r="R5839" s="208">
        <v>7.8630000000000004</v>
      </c>
      <c r="S5839" s="208">
        <v>8.7080000000000002</v>
      </c>
      <c r="T5839" s="208">
        <v>7.899</v>
      </c>
      <c r="U5839" s="208">
        <v>5.9589999999999996</v>
      </c>
      <c r="V5839" s="208">
        <v>4.0199999999999996</v>
      </c>
      <c r="W5839" s="208">
        <v>0.97799999999999998</v>
      </c>
      <c r="X5839" s="24"/>
      <c r="Y5839" s="24"/>
      <c r="Z5839" s="24"/>
      <c r="AA5839" s="24"/>
      <c r="AB5839" s="208">
        <v>4.2450000000000001</v>
      </c>
      <c r="AC5839" s="208">
        <v>6.9219999999999997</v>
      </c>
      <c r="AD5839" s="208">
        <v>9.1869999999999994</v>
      </c>
      <c r="AE5839" s="208">
        <v>8.282</v>
      </c>
      <c r="AF5839" s="208">
        <v>8.6590000000000007</v>
      </c>
      <c r="AG5839" s="208">
        <v>5.14</v>
      </c>
      <c r="AH5839" s="208">
        <v>3.4220000000000002</v>
      </c>
      <c r="AI5839" s="208">
        <v>2.5209999999999999</v>
      </c>
      <c r="AJ5839" s="24"/>
      <c r="AK5839" s="24"/>
      <c r="AL5839" s="24"/>
      <c r="AM5839" s="24"/>
      <c r="AN5839" s="208">
        <v>4.6959999999999997</v>
      </c>
      <c r="AO5839" s="208">
        <v>6.1059999999999999</v>
      </c>
      <c r="AP5839" s="208">
        <v>8.9870000000000001</v>
      </c>
      <c r="AQ5839" s="208">
        <v>8.6199999999999992</v>
      </c>
      <c r="AR5839" s="208">
        <v>8.6319999999999997</v>
      </c>
      <c r="AS5839" s="208">
        <v>5.6909999999999998</v>
      </c>
      <c r="AT5839" s="208">
        <v>5.03</v>
      </c>
      <c r="AU5839" s="208">
        <v>7.2629999999999999</v>
      </c>
      <c r="AV5839" s="24"/>
      <c r="AW5839" s="24"/>
      <c r="AX5839" s="24"/>
      <c r="AY5839" s="208">
        <v>0.93700000000000006</v>
      </c>
      <c r="AZ5839" s="208">
        <v>2.7029999999999998</v>
      </c>
      <c r="BA5839" s="208">
        <v>6.3339999999999996</v>
      </c>
      <c r="BB5839" s="21">
        <f t="shared" si="575"/>
        <v>10.003</v>
      </c>
      <c r="BC5839" s="21"/>
      <c r="BD5839" s="22">
        <f t="shared" si="573"/>
        <v>13.44489247311828</v>
      </c>
      <c r="BE5839" s="21"/>
      <c r="BG5839" s="10"/>
      <c r="BH5839" s="21">
        <f t="shared" si="574"/>
        <v>0</v>
      </c>
      <c r="BI5839" s="22">
        <f t="shared" si="574"/>
        <v>1.0003E-2</v>
      </c>
      <c r="BJ5839" s="21"/>
      <c r="BK5839" s="21">
        <v>0</v>
      </c>
      <c r="BL5839" s="22">
        <v>3.0009000000000001E-2</v>
      </c>
      <c r="BM5839" s="21"/>
      <c r="BN5839" s="21">
        <f t="shared" si="572"/>
        <v>0</v>
      </c>
      <c r="BO5839" s="22">
        <f t="shared" si="572"/>
        <v>0.120036</v>
      </c>
      <c r="BP5839" s="21">
        <f t="shared" si="572"/>
        <v>0</v>
      </c>
    </row>
    <row r="5840" spans="1:68" ht="11.1" hidden="1" customHeight="1" outlineLevel="2" x14ac:dyDescent="0.2">
      <c r="A5840" s="10"/>
      <c r="B5840" s="18"/>
      <c r="C5840" s="18"/>
      <c r="D5840" s="18"/>
      <c r="E5840" s="23" t="s">
        <v>5132</v>
      </c>
      <c r="F5840" s="208">
        <v>4.6130000000000004</v>
      </c>
      <c r="G5840" s="208">
        <v>5.4349999999999996</v>
      </c>
      <c r="H5840" s="208">
        <v>3.4060000000000001</v>
      </c>
      <c r="I5840" s="239">
        <v>2.5790000000000002</v>
      </c>
      <c r="J5840" s="239"/>
      <c r="K5840" s="208">
        <v>0.28999999999999998</v>
      </c>
      <c r="L5840" s="24"/>
      <c r="M5840" s="24"/>
      <c r="N5840" s="24"/>
      <c r="O5840" s="24"/>
      <c r="P5840" s="208">
        <v>3.04</v>
      </c>
      <c r="Q5840" s="208">
        <v>3.4249999999999998</v>
      </c>
      <c r="R5840" s="208">
        <v>5.0339999999999998</v>
      </c>
      <c r="S5840" s="208">
        <v>5.5830000000000002</v>
      </c>
      <c r="T5840" s="208">
        <v>5.2640000000000002</v>
      </c>
      <c r="U5840" s="208">
        <v>3.7519999999999998</v>
      </c>
      <c r="V5840" s="208">
        <v>2.2730000000000001</v>
      </c>
      <c r="W5840" s="208">
        <v>0.154</v>
      </c>
      <c r="X5840" s="24"/>
      <c r="Y5840" s="24"/>
      <c r="Z5840" s="24"/>
      <c r="AA5840" s="24"/>
      <c r="AB5840" s="208">
        <v>2.5299999999999998</v>
      </c>
      <c r="AC5840" s="208">
        <v>3.831</v>
      </c>
      <c r="AD5840" s="208">
        <v>5.367</v>
      </c>
      <c r="AE5840" s="208">
        <v>4.9039999999999999</v>
      </c>
      <c r="AF5840" s="208">
        <v>3.786</v>
      </c>
      <c r="AG5840" s="208">
        <v>4.383</v>
      </c>
      <c r="AH5840" s="208">
        <v>4.8070000000000004</v>
      </c>
      <c r="AI5840" s="208">
        <v>1.18</v>
      </c>
      <c r="AJ5840" s="24"/>
      <c r="AK5840" s="24"/>
      <c r="AL5840" s="24"/>
      <c r="AM5840" s="24"/>
      <c r="AN5840" s="208">
        <v>6.0750000000000002</v>
      </c>
      <c r="AO5840" s="208">
        <v>7.3470000000000004</v>
      </c>
      <c r="AP5840" s="208">
        <v>10.148999999999999</v>
      </c>
      <c r="AQ5840" s="208">
        <v>10.246</v>
      </c>
      <c r="AR5840" s="208">
        <v>9.8940000000000001</v>
      </c>
      <c r="AS5840" s="208">
        <v>6.6929999999999996</v>
      </c>
      <c r="AT5840" s="208">
        <v>5.8010000000000002</v>
      </c>
      <c r="AU5840" s="208">
        <v>2.6160000000000001</v>
      </c>
      <c r="AV5840" s="24"/>
      <c r="AW5840" s="24"/>
      <c r="AX5840" s="24"/>
      <c r="AY5840" s="208">
        <v>1.7030000000000001</v>
      </c>
      <c r="AZ5840" s="208">
        <v>4.3049999999999997</v>
      </c>
      <c r="BA5840" s="208">
        <v>7.3620000000000001</v>
      </c>
      <c r="BB5840" s="21">
        <f t="shared" si="575"/>
        <v>10.246</v>
      </c>
      <c r="BC5840" s="21"/>
      <c r="BD5840" s="22">
        <f t="shared" si="573"/>
        <v>13.771505376344086</v>
      </c>
      <c r="BE5840" s="21"/>
      <c r="BG5840" s="10"/>
      <c r="BH5840" s="21">
        <f t="shared" si="574"/>
        <v>0</v>
      </c>
      <c r="BI5840" s="22">
        <f t="shared" si="574"/>
        <v>1.0246E-2</v>
      </c>
      <c r="BJ5840" s="21"/>
      <c r="BK5840" s="21">
        <v>0</v>
      </c>
      <c r="BL5840" s="22">
        <v>3.0738000000000001E-2</v>
      </c>
      <c r="BM5840" s="21"/>
      <c r="BN5840" s="21">
        <f t="shared" si="572"/>
        <v>0</v>
      </c>
      <c r="BO5840" s="22">
        <f t="shared" si="572"/>
        <v>0.12295200000000001</v>
      </c>
      <c r="BP5840" s="21">
        <f t="shared" si="572"/>
        <v>0</v>
      </c>
    </row>
    <row r="5841" spans="1:68" ht="11.1" hidden="1" customHeight="1" outlineLevel="2" x14ac:dyDescent="0.2">
      <c r="A5841" s="10"/>
      <c r="B5841" s="18"/>
      <c r="C5841" s="18"/>
      <c r="D5841" s="18"/>
      <c r="E5841" s="23" t="s">
        <v>5133</v>
      </c>
      <c r="F5841" s="208">
        <v>8.41</v>
      </c>
      <c r="G5841" s="208">
        <v>9.3390000000000004</v>
      </c>
      <c r="H5841" s="208">
        <v>5.5750000000000002</v>
      </c>
      <c r="I5841" s="239">
        <v>4.97</v>
      </c>
      <c r="J5841" s="239"/>
      <c r="K5841" s="208">
        <v>0.80500000000000005</v>
      </c>
      <c r="L5841" s="24"/>
      <c r="M5841" s="24"/>
      <c r="N5841" s="24"/>
      <c r="O5841" s="24"/>
      <c r="P5841" s="208">
        <v>5.5270000000000001</v>
      </c>
      <c r="Q5841" s="208">
        <v>5.3860000000000001</v>
      </c>
      <c r="R5841" s="208">
        <v>7.383</v>
      </c>
      <c r="S5841" s="208">
        <v>8.5890000000000004</v>
      </c>
      <c r="T5841" s="208">
        <v>8.298</v>
      </c>
      <c r="U5841" s="208">
        <v>5.8959999999999999</v>
      </c>
      <c r="V5841" s="208">
        <v>3.6920000000000002</v>
      </c>
      <c r="W5841" s="208">
        <v>1.5129999999999999</v>
      </c>
      <c r="X5841" s="24"/>
      <c r="Y5841" s="24"/>
      <c r="Z5841" s="24"/>
      <c r="AA5841" s="24"/>
      <c r="AB5841" s="208">
        <v>6.2480000000000002</v>
      </c>
      <c r="AC5841" s="208">
        <v>7.7060000000000004</v>
      </c>
      <c r="AD5841" s="208">
        <v>10.058999999999999</v>
      </c>
      <c r="AE5841" s="208">
        <v>9.5180000000000007</v>
      </c>
      <c r="AF5841" s="208">
        <v>9.8010000000000002</v>
      </c>
      <c r="AG5841" s="208">
        <v>5.4340000000000002</v>
      </c>
      <c r="AH5841" s="208">
        <v>0.74399999999999999</v>
      </c>
      <c r="AI5841" s="208">
        <v>0.78200000000000003</v>
      </c>
      <c r="AJ5841" s="24"/>
      <c r="AK5841" s="24"/>
      <c r="AL5841" s="24"/>
      <c r="AM5841" s="24"/>
      <c r="AN5841" s="208">
        <v>2.4929999999999999</v>
      </c>
      <c r="AO5841" s="208">
        <v>3.3660000000000001</v>
      </c>
      <c r="AP5841" s="208">
        <v>4.8959999999999999</v>
      </c>
      <c r="AQ5841" s="208">
        <v>5.165</v>
      </c>
      <c r="AR5841" s="208">
        <v>4.7130000000000001</v>
      </c>
      <c r="AS5841" s="208">
        <v>3.1840000000000002</v>
      </c>
      <c r="AT5841" s="208">
        <v>2.6110000000000002</v>
      </c>
      <c r="AU5841" s="208">
        <v>0.41799999999999998</v>
      </c>
      <c r="AV5841" s="24"/>
      <c r="AW5841" s="24"/>
      <c r="AX5841" s="24"/>
      <c r="AY5841" s="208">
        <v>1.2470000000000001</v>
      </c>
      <c r="AZ5841" s="208">
        <v>2.1190000000000002</v>
      </c>
      <c r="BA5841" s="208">
        <v>4.335</v>
      </c>
      <c r="BB5841" s="21">
        <f t="shared" si="575"/>
        <v>10.058999999999999</v>
      </c>
      <c r="BC5841" s="21"/>
      <c r="BD5841" s="22">
        <f t="shared" si="573"/>
        <v>13.52016129032258</v>
      </c>
      <c r="BE5841" s="21"/>
      <c r="BG5841" s="10"/>
      <c r="BH5841" s="21">
        <f t="shared" si="574"/>
        <v>0</v>
      </c>
      <c r="BI5841" s="22">
        <f t="shared" si="574"/>
        <v>1.0059E-2</v>
      </c>
      <c r="BJ5841" s="21"/>
      <c r="BK5841" s="21">
        <v>0</v>
      </c>
      <c r="BL5841" s="22">
        <v>3.0177000000000002E-2</v>
      </c>
      <c r="BM5841" s="21"/>
      <c r="BN5841" s="21">
        <f t="shared" si="572"/>
        <v>0</v>
      </c>
      <c r="BO5841" s="22">
        <f t="shared" si="572"/>
        <v>0.12070800000000001</v>
      </c>
      <c r="BP5841" s="21">
        <f t="shared" si="572"/>
        <v>0</v>
      </c>
    </row>
    <row r="5842" spans="1:68" ht="11.1" hidden="1" customHeight="1" outlineLevel="1" collapsed="1" x14ac:dyDescent="0.2">
      <c r="A5842" s="10"/>
      <c r="B5842" s="18"/>
      <c r="C5842" s="18"/>
      <c r="D5842" s="18"/>
      <c r="E5842" s="19" t="s">
        <v>5134</v>
      </c>
      <c r="F5842" s="20"/>
      <c r="G5842" s="20"/>
      <c r="H5842" s="20"/>
      <c r="I5842" s="20"/>
      <c r="J5842" s="20"/>
      <c r="K5842" s="20"/>
      <c r="L5842" s="20"/>
      <c r="M5842" s="20"/>
      <c r="N5842" s="20"/>
      <c r="O5842" s="20"/>
      <c r="P5842" s="20"/>
      <c r="Q5842" s="20"/>
      <c r="R5842" s="20"/>
      <c r="S5842" s="20"/>
      <c r="T5842" s="20"/>
      <c r="U5842" s="20"/>
      <c r="V5842" s="20"/>
      <c r="W5842" s="20"/>
      <c r="X5842" s="20"/>
      <c r="Y5842" s="20"/>
      <c r="Z5842" s="20"/>
      <c r="AA5842" s="20"/>
      <c r="AB5842" s="20"/>
      <c r="AC5842" s="20"/>
      <c r="AD5842" s="20"/>
      <c r="AE5842" s="20"/>
      <c r="AF5842" s="20"/>
      <c r="AG5842" s="209">
        <v>0.33600000000000002</v>
      </c>
      <c r="AH5842" s="209">
        <v>0.24099999999999999</v>
      </c>
      <c r="AI5842" s="209">
        <v>0.156</v>
      </c>
      <c r="AJ5842" s="209">
        <v>0.51400000000000001</v>
      </c>
      <c r="AK5842" s="209">
        <v>0.89600000000000002</v>
      </c>
      <c r="AL5842" s="209">
        <v>0.76300000000000001</v>
      </c>
      <c r="AM5842" s="209">
        <v>0.93400000000000005</v>
      </c>
      <c r="AN5842" s="209">
        <v>0.79400000000000004</v>
      </c>
      <c r="AO5842" s="209">
        <v>1.1220000000000001</v>
      </c>
      <c r="AP5842" s="209">
        <v>1.042</v>
      </c>
      <c r="AQ5842" s="209">
        <v>0.89200000000000002</v>
      </c>
      <c r="AR5842" s="209">
        <v>0.84899999999999998</v>
      </c>
      <c r="AS5842" s="209">
        <v>1.028</v>
      </c>
      <c r="AT5842" s="209">
        <v>0.90800000000000003</v>
      </c>
      <c r="AU5842" s="209">
        <v>0.749</v>
      </c>
      <c r="AV5842" s="209">
        <v>1.0049999999999999</v>
      </c>
      <c r="AW5842" s="209">
        <v>0.66700000000000004</v>
      </c>
      <c r="AX5842" s="209">
        <v>0.625</v>
      </c>
      <c r="AY5842" s="209">
        <v>0.91700000000000004</v>
      </c>
      <c r="AZ5842" s="209">
        <v>3.6219999999999999</v>
      </c>
      <c r="BA5842" s="209">
        <v>0.629</v>
      </c>
      <c r="BB5842" s="21">
        <f t="shared" si="575"/>
        <v>3.6219999999999999</v>
      </c>
      <c r="BC5842" s="21">
        <f>BF5842</f>
        <v>16.100000000000001</v>
      </c>
      <c r="BD5842" s="22">
        <f t="shared" si="573"/>
        <v>4.868279569892473</v>
      </c>
      <c r="BE5842" s="21">
        <f>BC5842-BD5842</f>
        <v>11.231720430107529</v>
      </c>
      <c r="BF5842" s="2">
        <v>16.100000000000001</v>
      </c>
      <c r="BG5842" s="10"/>
      <c r="BH5842" s="21">
        <f t="shared" si="574"/>
        <v>1.1978400000000002E-2</v>
      </c>
      <c r="BI5842" s="22">
        <f t="shared" si="574"/>
        <v>3.6219999999999998E-3</v>
      </c>
      <c r="BJ5842" s="21">
        <f>BH5842-BI5842</f>
        <v>8.3564000000000017E-3</v>
      </c>
      <c r="BK5842" s="21">
        <v>3.5935200000000007E-2</v>
      </c>
      <c r="BL5842" s="22">
        <v>1.0865999999999999E-2</v>
      </c>
      <c r="BM5842" s="21">
        <v>2.5069200000000007E-2</v>
      </c>
      <c r="BN5842" s="21">
        <f t="shared" si="572"/>
        <v>0.14374080000000003</v>
      </c>
      <c r="BO5842" s="22">
        <f t="shared" si="572"/>
        <v>4.3463999999999996E-2</v>
      </c>
      <c r="BP5842" s="21">
        <f t="shared" si="572"/>
        <v>0.10027680000000003</v>
      </c>
    </row>
    <row r="5843" spans="1:68" ht="11.1" hidden="1" customHeight="1" outlineLevel="2" x14ac:dyDescent="0.2">
      <c r="A5843" s="10"/>
      <c r="B5843" s="18"/>
      <c r="C5843" s="18"/>
      <c r="D5843" s="18"/>
      <c r="E5843" s="23"/>
      <c r="F5843" s="24"/>
      <c r="G5843" s="24"/>
      <c r="H5843" s="24"/>
      <c r="I5843" s="24"/>
      <c r="J5843" s="24"/>
      <c r="K5843" s="24"/>
      <c r="L5843" s="24"/>
      <c r="M5843" s="24"/>
      <c r="N5843" s="24"/>
      <c r="O5843" s="24"/>
      <c r="P5843" s="24"/>
      <c r="Q5843" s="24"/>
      <c r="R5843" s="24"/>
      <c r="S5843" s="24"/>
      <c r="T5843" s="24"/>
      <c r="U5843" s="24"/>
      <c r="V5843" s="24"/>
      <c r="W5843" s="24"/>
      <c r="X5843" s="24"/>
      <c r="Y5843" s="24"/>
      <c r="Z5843" s="24"/>
      <c r="AA5843" s="24"/>
      <c r="AB5843" s="24"/>
      <c r="AC5843" s="24"/>
      <c r="AD5843" s="24"/>
      <c r="AE5843" s="24"/>
      <c r="AF5843" s="24"/>
      <c r="AG5843" s="208">
        <v>0.33600000000000002</v>
      </c>
      <c r="AH5843" s="208">
        <v>0.24099999999999999</v>
      </c>
      <c r="AI5843" s="208">
        <v>0.156</v>
      </c>
      <c r="AJ5843" s="208">
        <v>0.51400000000000001</v>
      </c>
      <c r="AK5843" s="208">
        <v>0.89600000000000002</v>
      </c>
      <c r="AL5843" s="208">
        <v>0.76300000000000001</v>
      </c>
      <c r="AM5843" s="208">
        <v>0.93400000000000005</v>
      </c>
      <c r="AN5843" s="208">
        <v>0.79400000000000004</v>
      </c>
      <c r="AO5843" s="208">
        <v>1.1220000000000001</v>
      </c>
      <c r="AP5843" s="208">
        <v>1.042</v>
      </c>
      <c r="AQ5843" s="208">
        <v>0.89200000000000002</v>
      </c>
      <c r="AR5843" s="208">
        <v>0.84899999999999998</v>
      </c>
      <c r="AS5843" s="208">
        <v>1.028</v>
      </c>
      <c r="AT5843" s="208">
        <v>0.90800000000000003</v>
      </c>
      <c r="AU5843" s="208">
        <v>0.749</v>
      </c>
      <c r="AV5843" s="208">
        <v>1.0049999999999999</v>
      </c>
      <c r="AW5843" s="208">
        <v>0.66700000000000004</v>
      </c>
      <c r="AX5843" s="208">
        <v>0.625</v>
      </c>
      <c r="AY5843" s="208">
        <v>0.91700000000000004</v>
      </c>
      <c r="AZ5843" s="208">
        <v>3.6219999999999999</v>
      </c>
      <c r="BA5843" s="208">
        <v>0.629</v>
      </c>
      <c r="BB5843" s="21">
        <f t="shared" si="575"/>
        <v>3.6219999999999999</v>
      </c>
      <c r="BC5843" s="21"/>
      <c r="BD5843" s="22">
        <f t="shared" si="573"/>
        <v>4.868279569892473</v>
      </c>
      <c r="BE5843" s="21"/>
      <c r="BG5843" s="10"/>
      <c r="BH5843" s="21">
        <f t="shared" si="574"/>
        <v>0</v>
      </c>
      <c r="BI5843" s="22">
        <f t="shared" si="574"/>
        <v>3.6219999999999998E-3</v>
      </c>
      <c r="BJ5843" s="21"/>
      <c r="BK5843" s="21">
        <v>0</v>
      </c>
      <c r="BL5843" s="22">
        <v>1.0865999999999999E-2</v>
      </c>
      <c r="BM5843" s="21"/>
      <c r="BN5843" s="21">
        <f t="shared" si="572"/>
        <v>0</v>
      </c>
      <c r="BO5843" s="22">
        <f t="shared" si="572"/>
        <v>4.3463999999999996E-2</v>
      </c>
      <c r="BP5843" s="21">
        <f t="shared" si="572"/>
        <v>0</v>
      </c>
    </row>
    <row r="5844" spans="1:68" ht="11.1" hidden="1" customHeight="1" outlineLevel="1" collapsed="1" x14ac:dyDescent="0.2">
      <c r="A5844" s="10"/>
      <c r="B5844" s="18"/>
      <c r="C5844" s="18"/>
      <c r="D5844" s="18"/>
      <c r="E5844" s="19" t="s">
        <v>5135</v>
      </c>
      <c r="F5844" s="209">
        <v>12.417</v>
      </c>
      <c r="G5844" s="209">
        <v>28.312000000000001</v>
      </c>
      <c r="H5844" s="209">
        <v>16.506</v>
      </c>
      <c r="I5844" s="240">
        <v>13.691000000000001</v>
      </c>
      <c r="J5844" s="240"/>
      <c r="K5844" s="20"/>
      <c r="L5844" s="20"/>
      <c r="M5844" s="20"/>
      <c r="N5844" s="20"/>
      <c r="O5844" s="20"/>
      <c r="P5844" s="209">
        <v>13.023</v>
      </c>
      <c r="Q5844" s="209">
        <v>18.890999999999998</v>
      </c>
      <c r="R5844" s="209">
        <v>22.571000000000002</v>
      </c>
      <c r="S5844" s="209">
        <v>7.5780000000000003</v>
      </c>
      <c r="T5844" s="209">
        <v>16.407</v>
      </c>
      <c r="U5844" s="209">
        <v>12.365</v>
      </c>
      <c r="V5844" s="209">
        <v>21.760999999999999</v>
      </c>
      <c r="W5844" s="209">
        <v>2.2200000000000002</v>
      </c>
      <c r="X5844" s="20"/>
      <c r="Y5844" s="20"/>
      <c r="Z5844" s="20"/>
      <c r="AA5844" s="20"/>
      <c r="AB5844" s="209">
        <v>15.566000000000001</v>
      </c>
      <c r="AC5844" s="209">
        <v>41.847000000000001</v>
      </c>
      <c r="AD5844" s="209">
        <v>40.700000000000003</v>
      </c>
      <c r="AE5844" s="209">
        <v>33.893000000000001</v>
      </c>
      <c r="AF5844" s="209">
        <v>54.576999999999998</v>
      </c>
      <c r="AG5844" s="209">
        <v>28.988</v>
      </c>
      <c r="AH5844" s="209">
        <v>15.105</v>
      </c>
      <c r="AI5844" s="20"/>
      <c r="AJ5844" s="20"/>
      <c r="AK5844" s="20"/>
      <c r="AL5844" s="20"/>
      <c r="AM5844" s="209">
        <v>4.726</v>
      </c>
      <c r="AN5844" s="209">
        <v>23.042000000000002</v>
      </c>
      <c r="AO5844" s="209">
        <v>30.497</v>
      </c>
      <c r="AP5844" s="209">
        <v>33.075000000000003</v>
      </c>
      <c r="AQ5844" s="209">
        <v>45.238999999999997</v>
      </c>
      <c r="AR5844" s="209">
        <v>37.173999999999999</v>
      </c>
      <c r="AS5844" s="209">
        <v>33.253</v>
      </c>
      <c r="AT5844" s="209">
        <v>27.888000000000002</v>
      </c>
      <c r="AU5844" s="209">
        <v>3.69</v>
      </c>
      <c r="AV5844" s="20"/>
      <c r="AW5844" s="20"/>
      <c r="AX5844" s="20"/>
      <c r="AY5844" s="209">
        <v>1.728</v>
      </c>
      <c r="AZ5844" s="209">
        <v>16.722999999999999</v>
      </c>
      <c r="BA5844" s="209">
        <v>23.338000000000001</v>
      </c>
      <c r="BB5844" s="56">
        <f>BB5845+BB5846+BB5847+BB5848+BB5849+BB5850</f>
        <v>77.209999999999994</v>
      </c>
      <c r="BC5844" s="21">
        <f>BD5844</f>
        <v>103.7768817204301</v>
      </c>
      <c r="BD5844" s="22">
        <f t="shared" si="573"/>
        <v>103.7768817204301</v>
      </c>
      <c r="BE5844" s="21">
        <f>BC5844-BD5844</f>
        <v>0</v>
      </c>
      <c r="BF5844" s="2">
        <v>55.9</v>
      </c>
      <c r="BG5844" s="10">
        <v>5</v>
      </c>
      <c r="BH5844" s="21">
        <f t="shared" si="574"/>
        <v>7.7210000000000001E-2</v>
      </c>
      <c r="BI5844" s="22">
        <f t="shared" si="574"/>
        <v>7.7210000000000001E-2</v>
      </c>
      <c r="BJ5844" s="21">
        <f>BH5844-BI5844</f>
        <v>0</v>
      </c>
      <c r="BK5844" s="21">
        <v>0.23163</v>
      </c>
      <c r="BL5844" s="22">
        <v>0.23163</v>
      </c>
      <c r="BM5844" s="21">
        <v>0</v>
      </c>
      <c r="BN5844" s="21">
        <f t="shared" si="572"/>
        <v>0.92652000000000001</v>
      </c>
      <c r="BO5844" s="22">
        <f t="shared" si="572"/>
        <v>0.92652000000000001</v>
      </c>
      <c r="BP5844" s="21">
        <f t="shared" si="572"/>
        <v>0</v>
      </c>
    </row>
    <row r="5845" spans="1:68" ht="11.1" hidden="1" customHeight="1" outlineLevel="2" x14ac:dyDescent="0.2">
      <c r="A5845" s="10"/>
      <c r="B5845" s="18"/>
      <c r="C5845" s="18"/>
      <c r="D5845" s="18"/>
      <c r="E5845" s="23" t="s">
        <v>5136</v>
      </c>
      <c r="F5845" s="208">
        <v>3.2669999999999999</v>
      </c>
      <c r="G5845" s="208">
        <v>11.263999999999999</v>
      </c>
      <c r="H5845" s="208">
        <v>8.7360000000000007</v>
      </c>
      <c r="I5845" s="239">
        <v>6.7060000000000004</v>
      </c>
      <c r="J5845" s="239"/>
      <c r="K5845" s="24"/>
      <c r="L5845" s="24"/>
      <c r="M5845" s="24"/>
      <c r="N5845" s="24"/>
      <c r="O5845" s="24"/>
      <c r="P5845" s="208">
        <v>8.3710000000000004</v>
      </c>
      <c r="Q5845" s="208">
        <v>11.228999999999999</v>
      </c>
      <c r="R5845" s="208">
        <v>16.608000000000001</v>
      </c>
      <c r="S5845" s="208">
        <v>5.508</v>
      </c>
      <c r="T5845" s="208">
        <v>11.39</v>
      </c>
      <c r="U5845" s="208">
        <v>8.8469999999999995</v>
      </c>
      <c r="V5845" s="208">
        <v>9.6</v>
      </c>
      <c r="W5845" s="208">
        <v>2.2200000000000002</v>
      </c>
      <c r="X5845" s="24"/>
      <c r="Y5845" s="24"/>
      <c r="Z5845" s="24"/>
      <c r="AA5845" s="24"/>
      <c r="AB5845" s="208">
        <v>7.78</v>
      </c>
      <c r="AC5845" s="208">
        <v>10.41</v>
      </c>
      <c r="AD5845" s="208">
        <v>16</v>
      </c>
      <c r="AE5845" s="208">
        <v>5.1580000000000004</v>
      </c>
      <c r="AF5845" s="208">
        <v>13.816000000000001</v>
      </c>
      <c r="AG5845" s="208">
        <v>9.9329999999999998</v>
      </c>
      <c r="AH5845" s="208">
        <v>5.0529999999999999</v>
      </c>
      <c r="AI5845" s="24"/>
      <c r="AJ5845" s="24"/>
      <c r="AK5845" s="24"/>
      <c r="AL5845" s="24"/>
      <c r="AM5845" s="24"/>
      <c r="AN5845" s="208">
        <v>3.2189999999999999</v>
      </c>
      <c r="AO5845" s="208">
        <v>8.2899999999999991</v>
      </c>
      <c r="AP5845" s="208">
        <v>3.2970000000000002</v>
      </c>
      <c r="AQ5845" s="208">
        <v>16.925999999999998</v>
      </c>
      <c r="AR5845" s="208">
        <v>7.05</v>
      </c>
      <c r="AS5845" s="208">
        <v>6.5149999999999997</v>
      </c>
      <c r="AT5845" s="208">
        <v>10.423</v>
      </c>
      <c r="AU5845" s="24"/>
      <c r="AV5845" s="24"/>
      <c r="AW5845" s="24"/>
      <c r="AX5845" s="24"/>
      <c r="AY5845" s="24"/>
      <c r="AZ5845" s="24"/>
      <c r="BA5845" s="24"/>
      <c r="BB5845" s="21">
        <f t="shared" si="575"/>
        <v>16.925999999999998</v>
      </c>
      <c r="BC5845" s="21"/>
      <c r="BD5845" s="22">
        <f t="shared" si="573"/>
        <v>22.749999999999996</v>
      </c>
      <c r="BE5845" s="21"/>
      <c r="BG5845" s="10"/>
      <c r="BH5845" s="21">
        <f t="shared" si="574"/>
        <v>0</v>
      </c>
      <c r="BI5845" s="22">
        <f t="shared" si="574"/>
        <v>1.6925999999999997E-2</v>
      </c>
      <c r="BJ5845" s="21"/>
      <c r="BK5845" s="21">
        <v>0</v>
      </c>
      <c r="BL5845" s="22">
        <v>5.077799999999999E-2</v>
      </c>
      <c r="BM5845" s="21"/>
      <c r="BN5845" s="21">
        <f t="shared" si="572"/>
        <v>0</v>
      </c>
      <c r="BO5845" s="22">
        <f t="shared" si="572"/>
        <v>0.20311199999999996</v>
      </c>
      <c r="BP5845" s="21">
        <f t="shared" si="572"/>
        <v>0</v>
      </c>
    </row>
    <row r="5846" spans="1:68" ht="11.1" hidden="1" customHeight="1" outlineLevel="2" x14ac:dyDescent="0.2">
      <c r="A5846" s="10"/>
      <c r="B5846" s="18"/>
      <c r="C5846" s="18"/>
      <c r="D5846" s="18"/>
      <c r="E5846" s="23" t="s">
        <v>5137</v>
      </c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  <c r="Q5846" s="24"/>
      <c r="R5846" s="24"/>
      <c r="S5846" s="24"/>
      <c r="T5846" s="24"/>
      <c r="U5846" s="24"/>
      <c r="V5846" s="24"/>
      <c r="W5846" s="24"/>
      <c r="X5846" s="24"/>
      <c r="Y5846" s="24"/>
      <c r="Z5846" s="24"/>
      <c r="AA5846" s="24"/>
      <c r="AB5846" s="24"/>
      <c r="AC5846" s="208">
        <v>7.5709999999999997</v>
      </c>
      <c r="AD5846" s="208">
        <v>5.8</v>
      </c>
      <c r="AE5846" s="208">
        <v>8.7080000000000002</v>
      </c>
      <c r="AF5846" s="208">
        <v>7.5449999999999999</v>
      </c>
      <c r="AG5846" s="208">
        <v>4.9509999999999996</v>
      </c>
      <c r="AH5846" s="208">
        <v>2.7690000000000001</v>
      </c>
      <c r="AI5846" s="24"/>
      <c r="AJ5846" s="24"/>
      <c r="AK5846" s="24"/>
      <c r="AL5846" s="24"/>
      <c r="AM5846" s="24"/>
      <c r="AN5846" s="208">
        <v>6.2990000000000004</v>
      </c>
      <c r="AO5846" s="208">
        <v>5.0369999999999999</v>
      </c>
      <c r="AP5846" s="208">
        <v>5.9939999999999998</v>
      </c>
      <c r="AQ5846" s="208">
        <v>5.9550000000000001</v>
      </c>
      <c r="AR5846" s="208">
        <v>6.1929999999999996</v>
      </c>
      <c r="AS5846" s="208">
        <v>8.6509999999999998</v>
      </c>
      <c r="AT5846" s="208">
        <v>3.9540000000000002</v>
      </c>
      <c r="AU5846" s="208">
        <v>1.1339999999999999</v>
      </c>
      <c r="AV5846" s="24"/>
      <c r="AW5846" s="24"/>
      <c r="AX5846" s="24"/>
      <c r="AY5846" s="24"/>
      <c r="AZ5846" s="208">
        <v>7.6959999999999997</v>
      </c>
      <c r="BA5846" s="208">
        <v>10.471</v>
      </c>
      <c r="BB5846" s="21">
        <f t="shared" si="575"/>
        <v>10.471</v>
      </c>
      <c r="BC5846" s="21"/>
      <c r="BD5846" s="22">
        <f t="shared" si="573"/>
        <v>14.073924731182796</v>
      </c>
      <c r="BE5846" s="21"/>
      <c r="BG5846" s="10"/>
      <c r="BH5846" s="21">
        <f t="shared" si="574"/>
        <v>0</v>
      </c>
      <c r="BI5846" s="22">
        <f t="shared" si="574"/>
        <v>1.0470999999999999E-2</v>
      </c>
      <c r="BJ5846" s="21"/>
      <c r="BK5846" s="21">
        <v>0</v>
      </c>
      <c r="BL5846" s="22">
        <v>3.1412999999999996E-2</v>
      </c>
      <c r="BM5846" s="21"/>
      <c r="BN5846" s="21">
        <f t="shared" si="572"/>
        <v>0</v>
      </c>
      <c r="BO5846" s="22">
        <f t="shared" si="572"/>
        <v>0.12565199999999999</v>
      </c>
      <c r="BP5846" s="21">
        <f t="shared" si="572"/>
        <v>0</v>
      </c>
    </row>
    <row r="5847" spans="1:68" ht="11.1" hidden="1" customHeight="1" outlineLevel="2" x14ac:dyDescent="0.2">
      <c r="A5847" s="10"/>
      <c r="B5847" s="18"/>
      <c r="C5847" s="18"/>
      <c r="D5847" s="18"/>
      <c r="E5847" s="23" t="s">
        <v>5138</v>
      </c>
      <c r="F5847" s="24"/>
      <c r="G5847" s="24"/>
      <c r="H5847" s="24"/>
      <c r="I5847" s="24"/>
      <c r="J5847" s="24"/>
      <c r="K5847" s="24"/>
      <c r="L5847" s="24"/>
      <c r="M5847" s="24"/>
      <c r="N5847" s="24"/>
      <c r="O5847" s="24"/>
      <c r="P5847" s="24"/>
      <c r="Q5847" s="24"/>
      <c r="R5847" s="24"/>
      <c r="S5847" s="24"/>
      <c r="T5847" s="24"/>
      <c r="U5847" s="24"/>
      <c r="V5847" s="24"/>
      <c r="W5847" s="24"/>
      <c r="X5847" s="24"/>
      <c r="Y5847" s="24"/>
      <c r="Z5847" s="24"/>
      <c r="AA5847" s="24"/>
      <c r="AB5847" s="24"/>
      <c r="AC5847" s="208">
        <v>20.209</v>
      </c>
      <c r="AD5847" s="208">
        <v>13.9</v>
      </c>
      <c r="AE5847" s="208">
        <v>20.027000000000001</v>
      </c>
      <c r="AF5847" s="208">
        <v>25.795999999999999</v>
      </c>
      <c r="AG5847" s="208">
        <v>11.766</v>
      </c>
      <c r="AH5847" s="208">
        <v>5.38</v>
      </c>
      <c r="AI5847" s="24"/>
      <c r="AJ5847" s="24"/>
      <c r="AK5847" s="24"/>
      <c r="AL5847" s="24"/>
      <c r="AM5847" s="208">
        <v>4.726</v>
      </c>
      <c r="AN5847" s="208">
        <v>11.726000000000001</v>
      </c>
      <c r="AO5847" s="208">
        <v>13.082000000000001</v>
      </c>
      <c r="AP5847" s="208">
        <v>20.274000000000001</v>
      </c>
      <c r="AQ5847" s="208">
        <v>17.501000000000001</v>
      </c>
      <c r="AR5847" s="208">
        <v>19.97</v>
      </c>
      <c r="AS5847" s="208">
        <v>14.481999999999999</v>
      </c>
      <c r="AT5847" s="208">
        <v>11.475</v>
      </c>
      <c r="AU5847" s="208">
        <v>2.3519999999999999</v>
      </c>
      <c r="AV5847" s="24"/>
      <c r="AW5847" s="24"/>
      <c r="AX5847" s="24"/>
      <c r="AY5847" s="208">
        <v>1.728</v>
      </c>
      <c r="AZ5847" s="208">
        <v>7.5570000000000004</v>
      </c>
      <c r="BA5847" s="208">
        <v>10.84</v>
      </c>
      <c r="BB5847" s="21">
        <f t="shared" si="575"/>
        <v>25.795999999999999</v>
      </c>
      <c r="BC5847" s="21"/>
      <c r="BD5847" s="22">
        <f t="shared" si="573"/>
        <v>34.672043010752681</v>
      </c>
      <c r="BE5847" s="21"/>
      <c r="BG5847" s="10"/>
      <c r="BH5847" s="21">
        <f t="shared" si="574"/>
        <v>0</v>
      </c>
      <c r="BI5847" s="22">
        <f t="shared" si="574"/>
        <v>2.5795999999999996E-2</v>
      </c>
      <c r="BJ5847" s="21"/>
      <c r="BK5847" s="21">
        <v>0</v>
      </c>
      <c r="BL5847" s="22">
        <v>7.7387999999999985E-2</v>
      </c>
      <c r="BM5847" s="21"/>
      <c r="BN5847" s="21">
        <f t="shared" si="572"/>
        <v>0</v>
      </c>
      <c r="BO5847" s="22">
        <f t="shared" si="572"/>
        <v>0.30955199999999994</v>
      </c>
      <c r="BP5847" s="21">
        <f t="shared" si="572"/>
        <v>0</v>
      </c>
    </row>
    <row r="5848" spans="1:68" ht="11.1" hidden="1" customHeight="1" outlineLevel="2" x14ac:dyDescent="0.2">
      <c r="A5848" s="10"/>
      <c r="B5848" s="18"/>
      <c r="C5848" s="18"/>
      <c r="D5848" s="18"/>
      <c r="E5848" s="23" t="s">
        <v>5139</v>
      </c>
      <c r="F5848" s="24"/>
      <c r="G5848" s="24"/>
      <c r="H5848" s="24"/>
      <c r="I5848" s="239">
        <v>0.73499999999999999</v>
      </c>
      <c r="J5848" s="239"/>
      <c r="K5848" s="24"/>
      <c r="L5848" s="24"/>
      <c r="M5848" s="24"/>
      <c r="N5848" s="24"/>
      <c r="O5848" s="24"/>
      <c r="P5848" s="208">
        <v>0.39900000000000002</v>
      </c>
      <c r="Q5848" s="24"/>
      <c r="R5848" s="24"/>
      <c r="S5848" s="24"/>
      <c r="T5848" s="24"/>
      <c r="U5848" s="24"/>
      <c r="V5848" s="208">
        <v>3.2890000000000001</v>
      </c>
      <c r="W5848" s="24"/>
      <c r="X5848" s="24"/>
      <c r="Y5848" s="24"/>
      <c r="Z5848" s="24"/>
      <c r="AA5848" s="24"/>
      <c r="AB5848" s="208">
        <v>4.0940000000000003</v>
      </c>
      <c r="AC5848" s="24"/>
      <c r="AD5848" s="24"/>
      <c r="AE5848" s="24"/>
      <c r="AF5848" s="24"/>
      <c r="AG5848" s="24"/>
      <c r="AH5848" s="24"/>
      <c r="AI5848" s="24"/>
      <c r="AJ5848" s="24"/>
      <c r="AK5848" s="24"/>
      <c r="AL5848" s="24"/>
      <c r="AM5848" s="24"/>
      <c r="AN5848" s="24"/>
      <c r="AO5848" s="24"/>
      <c r="AP5848" s="24"/>
      <c r="AQ5848" s="24"/>
      <c r="AR5848" s="24"/>
      <c r="AS5848" s="24"/>
      <c r="AT5848" s="208">
        <v>0.23300000000000001</v>
      </c>
      <c r="AU5848" s="208">
        <v>0.20399999999999999</v>
      </c>
      <c r="AV5848" s="24"/>
      <c r="AW5848" s="24"/>
      <c r="AX5848" s="24"/>
      <c r="AY5848" s="24"/>
      <c r="AZ5848" s="208">
        <v>0.50700000000000001</v>
      </c>
      <c r="BA5848" s="24"/>
      <c r="BB5848" s="21">
        <f t="shared" si="575"/>
        <v>4.0940000000000003</v>
      </c>
      <c r="BC5848" s="21"/>
      <c r="BD5848" s="22">
        <f t="shared" si="573"/>
        <v>5.502688172043011</v>
      </c>
      <c r="BE5848" s="21"/>
      <c r="BG5848" s="10"/>
      <c r="BH5848" s="21">
        <f t="shared" si="574"/>
        <v>0</v>
      </c>
      <c r="BI5848" s="22">
        <f t="shared" si="574"/>
        <v>4.0940000000000004E-3</v>
      </c>
      <c r="BJ5848" s="21"/>
      <c r="BK5848" s="21">
        <v>0</v>
      </c>
      <c r="BL5848" s="22">
        <v>1.2282000000000001E-2</v>
      </c>
      <c r="BM5848" s="21"/>
      <c r="BN5848" s="21">
        <f t="shared" ref="BN5848:BP5911" si="576">BK5848*4</f>
        <v>0</v>
      </c>
      <c r="BO5848" s="22">
        <f t="shared" si="576"/>
        <v>4.9128000000000005E-2</v>
      </c>
      <c r="BP5848" s="21">
        <f t="shared" si="576"/>
        <v>0</v>
      </c>
    </row>
    <row r="5849" spans="1:68" ht="11.1" hidden="1" customHeight="1" outlineLevel="2" x14ac:dyDescent="0.2">
      <c r="A5849" s="10"/>
      <c r="B5849" s="18"/>
      <c r="C5849" s="18"/>
      <c r="D5849" s="18"/>
      <c r="E5849" s="23" t="s">
        <v>5140</v>
      </c>
      <c r="F5849" s="208">
        <v>5.05</v>
      </c>
      <c r="G5849" s="208">
        <v>4.5449999999999999</v>
      </c>
      <c r="H5849" s="208">
        <v>3.133</v>
      </c>
      <c r="I5849" s="239">
        <v>2.3519999999999999</v>
      </c>
      <c r="J5849" s="239"/>
      <c r="K5849" s="24"/>
      <c r="L5849" s="24"/>
      <c r="M5849" s="24"/>
      <c r="N5849" s="24"/>
      <c r="O5849" s="24"/>
      <c r="P5849" s="208">
        <v>1.603</v>
      </c>
      <c r="Q5849" s="208">
        <v>3.7120000000000002</v>
      </c>
      <c r="R5849" s="208">
        <v>5.9630000000000001</v>
      </c>
      <c r="S5849" s="208">
        <v>2.0699999999999998</v>
      </c>
      <c r="T5849" s="208">
        <v>5.0170000000000003</v>
      </c>
      <c r="U5849" s="208">
        <v>3.5179999999999998</v>
      </c>
      <c r="V5849" s="208">
        <v>1.042</v>
      </c>
      <c r="W5849" s="24"/>
      <c r="X5849" s="24"/>
      <c r="Y5849" s="24"/>
      <c r="Z5849" s="24"/>
      <c r="AA5849" s="24"/>
      <c r="AB5849" s="208">
        <v>1.6839999999999999</v>
      </c>
      <c r="AC5849" s="208">
        <v>3.657</v>
      </c>
      <c r="AD5849" s="208">
        <v>5</v>
      </c>
      <c r="AE5849" s="24"/>
      <c r="AF5849" s="208">
        <v>7.42</v>
      </c>
      <c r="AG5849" s="208">
        <v>2.3380000000000001</v>
      </c>
      <c r="AH5849" s="208">
        <v>1.903</v>
      </c>
      <c r="AI5849" s="24"/>
      <c r="AJ5849" s="24"/>
      <c r="AK5849" s="24"/>
      <c r="AL5849" s="24"/>
      <c r="AM5849" s="24"/>
      <c r="AN5849" s="208">
        <v>1.798</v>
      </c>
      <c r="AO5849" s="208">
        <v>4.0880000000000001</v>
      </c>
      <c r="AP5849" s="208">
        <v>3.51</v>
      </c>
      <c r="AQ5849" s="208">
        <v>4.8570000000000002</v>
      </c>
      <c r="AR5849" s="208">
        <v>3.9609999999999999</v>
      </c>
      <c r="AS5849" s="208">
        <v>3.605</v>
      </c>
      <c r="AT5849" s="208">
        <v>1.8029999999999999</v>
      </c>
      <c r="AU5849" s="24"/>
      <c r="AV5849" s="24"/>
      <c r="AW5849" s="24"/>
      <c r="AX5849" s="24"/>
      <c r="AY5849" s="24"/>
      <c r="AZ5849" s="208">
        <v>0.96299999999999997</v>
      </c>
      <c r="BA5849" s="208">
        <v>2.0270000000000001</v>
      </c>
      <c r="BB5849" s="21">
        <f t="shared" si="575"/>
        <v>7.42</v>
      </c>
      <c r="BC5849" s="21"/>
      <c r="BD5849" s="22">
        <f t="shared" si="573"/>
        <v>9.9731182795698921</v>
      </c>
      <c r="BE5849" s="21"/>
      <c r="BG5849" s="10"/>
      <c r="BH5849" s="21">
        <f t="shared" si="574"/>
        <v>0</v>
      </c>
      <c r="BI5849" s="22">
        <f t="shared" si="574"/>
        <v>7.4200000000000004E-3</v>
      </c>
      <c r="BJ5849" s="21"/>
      <c r="BK5849" s="21">
        <v>0</v>
      </c>
      <c r="BL5849" s="22">
        <v>2.2260000000000002E-2</v>
      </c>
      <c r="BM5849" s="21"/>
      <c r="BN5849" s="21">
        <f t="shared" si="576"/>
        <v>0</v>
      </c>
      <c r="BO5849" s="22">
        <f t="shared" si="576"/>
        <v>8.9040000000000008E-2</v>
      </c>
      <c r="BP5849" s="21">
        <f t="shared" si="576"/>
        <v>0</v>
      </c>
    </row>
    <row r="5850" spans="1:68" ht="11.1" hidden="1" customHeight="1" outlineLevel="2" x14ac:dyDescent="0.2">
      <c r="A5850" s="10"/>
      <c r="B5850" s="18"/>
      <c r="C5850" s="18"/>
      <c r="D5850" s="18"/>
      <c r="E5850" s="23" t="s">
        <v>5141</v>
      </c>
      <c r="F5850" s="208">
        <v>4.0999999999999996</v>
      </c>
      <c r="G5850" s="208">
        <v>12.503</v>
      </c>
      <c r="H5850" s="208">
        <v>4.6369999999999996</v>
      </c>
      <c r="I5850" s="239">
        <v>3.8980000000000001</v>
      </c>
      <c r="J5850" s="239"/>
      <c r="K5850" s="24"/>
      <c r="L5850" s="24"/>
      <c r="M5850" s="24"/>
      <c r="N5850" s="24"/>
      <c r="O5850" s="24"/>
      <c r="P5850" s="208">
        <v>2.65</v>
      </c>
      <c r="Q5850" s="208">
        <v>3.95</v>
      </c>
      <c r="R5850" s="24"/>
      <c r="S5850" s="24"/>
      <c r="T5850" s="24"/>
      <c r="U5850" s="24"/>
      <c r="V5850" s="208">
        <v>7.83</v>
      </c>
      <c r="W5850" s="24"/>
      <c r="X5850" s="24"/>
      <c r="Y5850" s="24"/>
      <c r="Z5850" s="24"/>
      <c r="AA5850" s="24"/>
      <c r="AB5850" s="208">
        <v>2.008</v>
      </c>
      <c r="AC5850" s="24"/>
      <c r="AD5850" s="24"/>
      <c r="AE5850" s="24"/>
      <c r="AF5850" s="24"/>
      <c r="AG5850" s="24"/>
      <c r="AH5850" s="24"/>
      <c r="AI5850" s="24"/>
      <c r="AJ5850" s="24"/>
      <c r="AK5850" s="24"/>
      <c r="AL5850" s="24"/>
      <c r="AM5850" s="24"/>
      <c r="AN5850" s="24"/>
      <c r="AO5850" s="24"/>
      <c r="AP5850" s="24"/>
      <c r="AQ5850" s="24"/>
      <c r="AR5850" s="24"/>
      <c r="AS5850" s="24"/>
      <c r="AT5850" s="24"/>
      <c r="AU5850" s="24"/>
      <c r="AV5850" s="24"/>
      <c r="AW5850" s="24"/>
      <c r="AX5850" s="24"/>
      <c r="AY5850" s="24"/>
      <c r="AZ5850" s="24"/>
      <c r="BA5850" s="24"/>
      <c r="BB5850" s="21">
        <f t="shared" si="575"/>
        <v>12.503</v>
      </c>
      <c r="BC5850" s="21"/>
      <c r="BD5850" s="22">
        <f t="shared" si="573"/>
        <v>16.805107526881724</v>
      </c>
      <c r="BE5850" s="21"/>
      <c r="BG5850" s="10"/>
      <c r="BH5850" s="21">
        <f t="shared" si="574"/>
        <v>0</v>
      </c>
      <c r="BI5850" s="22">
        <f t="shared" si="574"/>
        <v>1.2503000000000002E-2</v>
      </c>
      <c r="BJ5850" s="21"/>
      <c r="BK5850" s="21">
        <v>0</v>
      </c>
      <c r="BL5850" s="22">
        <v>3.7509000000000008E-2</v>
      </c>
      <c r="BM5850" s="21"/>
      <c r="BN5850" s="21">
        <f t="shared" si="576"/>
        <v>0</v>
      </c>
      <c r="BO5850" s="22">
        <f t="shared" si="576"/>
        <v>0.15003600000000003</v>
      </c>
      <c r="BP5850" s="21">
        <f t="shared" si="576"/>
        <v>0</v>
      </c>
    </row>
    <row r="5851" spans="1:68" ht="11.1" hidden="1" customHeight="1" outlineLevel="1" collapsed="1" x14ac:dyDescent="0.2">
      <c r="A5851" s="10"/>
      <c r="B5851" s="18"/>
      <c r="C5851" s="18"/>
      <c r="D5851" s="18"/>
      <c r="E5851" s="19" t="s">
        <v>5142</v>
      </c>
      <c r="F5851" s="209">
        <v>28.478999999999999</v>
      </c>
      <c r="G5851" s="209">
        <v>23.789000000000001</v>
      </c>
      <c r="H5851" s="209">
        <v>18.928999999999998</v>
      </c>
      <c r="I5851" s="240">
        <v>14.914</v>
      </c>
      <c r="J5851" s="240"/>
      <c r="K5851" s="209">
        <v>1.399</v>
      </c>
      <c r="L5851" s="20"/>
      <c r="M5851" s="20"/>
      <c r="N5851" s="20"/>
      <c r="O5851" s="20"/>
      <c r="P5851" s="209">
        <v>33.6</v>
      </c>
      <c r="Q5851" s="209">
        <v>36.668999999999997</v>
      </c>
      <c r="R5851" s="209">
        <v>26.155000000000001</v>
      </c>
      <c r="S5851" s="209">
        <v>25.544</v>
      </c>
      <c r="T5851" s="209">
        <v>24.064</v>
      </c>
      <c r="U5851" s="209">
        <v>16.77</v>
      </c>
      <c r="V5851" s="209">
        <v>11.148999999999999</v>
      </c>
      <c r="W5851" s="209">
        <v>0.54200000000000004</v>
      </c>
      <c r="X5851" s="20"/>
      <c r="Y5851" s="20"/>
      <c r="Z5851" s="20"/>
      <c r="AA5851" s="20"/>
      <c r="AB5851" s="20"/>
      <c r="AC5851" s="20"/>
      <c r="AD5851" s="20"/>
      <c r="AE5851" s="20"/>
      <c r="AF5851" s="20"/>
      <c r="AG5851" s="209">
        <v>5.2619999999999996</v>
      </c>
      <c r="AH5851" s="209">
        <v>9.3330000000000002</v>
      </c>
      <c r="AI5851" s="209">
        <v>1.4179999999999999</v>
      </c>
      <c r="AJ5851" s="20"/>
      <c r="AK5851" s="20"/>
      <c r="AL5851" s="20"/>
      <c r="AM5851" s="20"/>
      <c r="AN5851" s="209">
        <v>14.686</v>
      </c>
      <c r="AO5851" s="209">
        <v>19.190000000000001</v>
      </c>
      <c r="AP5851" s="209">
        <v>27.53</v>
      </c>
      <c r="AQ5851" s="209">
        <v>24.69</v>
      </c>
      <c r="AR5851" s="209">
        <v>19.902999999999999</v>
      </c>
      <c r="AS5851" s="209">
        <v>16.617000000000001</v>
      </c>
      <c r="AT5851" s="209">
        <v>20.728999999999999</v>
      </c>
      <c r="AU5851" s="209">
        <v>0.36</v>
      </c>
      <c r="AV5851" s="20"/>
      <c r="AW5851" s="20"/>
      <c r="AX5851" s="20"/>
      <c r="AY5851" s="209">
        <v>1.873</v>
      </c>
      <c r="AZ5851" s="209">
        <v>9.3439999999999994</v>
      </c>
      <c r="BA5851" s="209">
        <v>17.064</v>
      </c>
      <c r="BB5851" s="56">
        <f>BB5852+BB5853+BB5854</f>
        <v>45.677</v>
      </c>
      <c r="BC5851" s="21">
        <f>BF5851</f>
        <v>70.7</v>
      </c>
      <c r="BD5851" s="22">
        <f t="shared" si="573"/>
        <v>61.393817204301072</v>
      </c>
      <c r="BE5851" s="21">
        <f>BC5851-BD5851</f>
        <v>9.3061827956989305</v>
      </c>
      <c r="BF5851" s="2">
        <v>70.7</v>
      </c>
      <c r="BG5851" s="10">
        <v>5</v>
      </c>
      <c r="BH5851" s="21">
        <f t="shared" si="574"/>
        <v>5.2600800000000003E-2</v>
      </c>
      <c r="BI5851" s="22">
        <f t="shared" si="574"/>
        <v>4.5677000000000002E-2</v>
      </c>
      <c r="BJ5851" s="21">
        <f>BH5851-BI5851</f>
        <v>6.9238000000000008E-3</v>
      </c>
      <c r="BK5851" s="21">
        <v>0.15780240000000001</v>
      </c>
      <c r="BL5851" s="22">
        <v>0.13044600000000001</v>
      </c>
      <c r="BM5851" s="21">
        <v>2.7356400000000003E-2</v>
      </c>
      <c r="BN5851" s="21">
        <f t="shared" si="576"/>
        <v>0.63120960000000004</v>
      </c>
      <c r="BO5851" s="22">
        <f t="shared" si="576"/>
        <v>0.52178400000000003</v>
      </c>
      <c r="BP5851" s="21">
        <f t="shared" si="576"/>
        <v>0.10942560000000001</v>
      </c>
    </row>
    <row r="5852" spans="1:68" ht="11.1" hidden="1" customHeight="1" outlineLevel="2" x14ac:dyDescent="0.2">
      <c r="A5852" s="10"/>
      <c r="B5852" s="18"/>
      <c r="C5852" s="18"/>
      <c r="D5852" s="18"/>
      <c r="E5852" s="23" t="s">
        <v>5143</v>
      </c>
      <c r="F5852" s="208">
        <v>28.478999999999999</v>
      </c>
      <c r="G5852" s="208">
        <v>23.789000000000001</v>
      </c>
      <c r="H5852" s="208">
        <v>18.928999999999998</v>
      </c>
      <c r="I5852" s="239">
        <v>14.914</v>
      </c>
      <c r="J5852" s="239"/>
      <c r="K5852" s="208">
        <v>1.399</v>
      </c>
      <c r="L5852" s="24"/>
      <c r="M5852" s="24"/>
      <c r="N5852" s="24"/>
      <c r="O5852" s="24"/>
      <c r="P5852" s="208">
        <v>33.6</v>
      </c>
      <c r="Q5852" s="208">
        <v>36.668999999999997</v>
      </c>
      <c r="R5852" s="208">
        <v>26.155000000000001</v>
      </c>
      <c r="S5852" s="208">
        <v>25.544</v>
      </c>
      <c r="T5852" s="208">
        <v>24.064</v>
      </c>
      <c r="U5852" s="208">
        <v>16.77</v>
      </c>
      <c r="V5852" s="208">
        <v>11.148999999999999</v>
      </c>
      <c r="W5852" s="208">
        <v>0.54200000000000004</v>
      </c>
      <c r="X5852" s="24"/>
      <c r="Y5852" s="24"/>
      <c r="Z5852" s="24"/>
      <c r="AA5852" s="24"/>
      <c r="AB5852" s="24"/>
      <c r="AC5852" s="24"/>
      <c r="AD5852" s="24"/>
      <c r="AE5852" s="24"/>
      <c r="AF5852" s="24"/>
      <c r="AG5852" s="208">
        <v>5.2619999999999996</v>
      </c>
      <c r="AH5852" s="208">
        <v>9.3330000000000002</v>
      </c>
      <c r="AI5852" s="208">
        <v>1.4179999999999999</v>
      </c>
      <c r="AJ5852" s="24"/>
      <c r="AK5852" s="24"/>
      <c r="AL5852" s="24"/>
      <c r="AM5852" s="24"/>
      <c r="AN5852" s="208">
        <v>12.782</v>
      </c>
      <c r="AO5852" s="208">
        <v>19.190000000000001</v>
      </c>
      <c r="AP5852" s="208">
        <v>24.12</v>
      </c>
      <c r="AQ5852" s="208">
        <v>24.69</v>
      </c>
      <c r="AR5852" s="208">
        <v>19.902999999999999</v>
      </c>
      <c r="AS5852" s="208">
        <v>16.617000000000001</v>
      </c>
      <c r="AT5852" s="208">
        <v>13.916</v>
      </c>
      <c r="AU5852" s="208">
        <v>0.36</v>
      </c>
      <c r="AV5852" s="24"/>
      <c r="AW5852" s="24"/>
      <c r="AX5852" s="24"/>
      <c r="AY5852" s="208">
        <v>1.873</v>
      </c>
      <c r="AZ5852" s="208">
        <v>9.3439999999999994</v>
      </c>
      <c r="BA5852" s="208">
        <v>17.064</v>
      </c>
      <c r="BB5852" s="21">
        <f t="shared" si="575"/>
        <v>36.668999999999997</v>
      </c>
      <c r="BC5852" s="21"/>
      <c r="BD5852" s="22">
        <f t="shared" si="573"/>
        <v>49.286290322580641</v>
      </c>
      <c r="BE5852" s="21"/>
      <c r="BG5852" s="10"/>
      <c r="BH5852" s="21">
        <f t="shared" si="574"/>
        <v>0</v>
      </c>
      <c r="BI5852" s="22">
        <f t="shared" si="574"/>
        <v>3.6669E-2</v>
      </c>
      <c r="BJ5852" s="21"/>
      <c r="BK5852" s="21">
        <v>0</v>
      </c>
      <c r="BL5852" s="22">
        <v>0.11000699999999999</v>
      </c>
      <c r="BM5852" s="21"/>
      <c r="BN5852" s="21">
        <f t="shared" si="576"/>
        <v>0</v>
      </c>
      <c r="BO5852" s="22">
        <f t="shared" si="576"/>
        <v>0.44002799999999997</v>
      </c>
      <c r="BP5852" s="21">
        <f t="shared" si="576"/>
        <v>0</v>
      </c>
    </row>
    <row r="5853" spans="1:68" ht="11.1" hidden="1" customHeight="1" outlineLevel="2" x14ac:dyDescent="0.2">
      <c r="A5853" s="10"/>
      <c r="B5853" s="18"/>
      <c r="C5853" s="18"/>
      <c r="D5853" s="18"/>
      <c r="E5853" s="23" t="s">
        <v>5144</v>
      </c>
      <c r="F5853" s="24"/>
      <c r="G5853" s="24"/>
      <c r="H5853" s="24"/>
      <c r="I5853" s="24"/>
      <c r="J5853" s="24"/>
      <c r="K5853" s="24"/>
      <c r="L5853" s="24"/>
      <c r="M5853" s="24"/>
      <c r="N5853" s="24"/>
      <c r="O5853" s="24"/>
      <c r="P5853" s="24"/>
      <c r="Q5853" s="24"/>
      <c r="R5853" s="24"/>
      <c r="S5853" s="24"/>
      <c r="T5853" s="24"/>
      <c r="U5853" s="24"/>
      <c r="V5853" s="24"/>
      <c r="W5853" s="24"/>
      <c r="X5853" s="24"/>
      <c r="Y5853" s="24"/>
      <c r="Z5853" s="24"/>
      <c r="AA5853" s="24"/>
      <c r="AB5853" s="24"/>
      <c r="AC5853" s="24"/>
      <c r="AD5853" s="24"/>
      <c r="AE5853" s="24"/>
      <c r="AF5853" s="24"/>
      <c r="AG5853" s="24"/>
      <c r="AH5853" s="24"/>
      <c r="AI5853" s="24"/>
      <c r="AJ5853" s="24"/>
      <c r="AK5853" s="24"/>
      <c r="AL5853" s="24"/>
      <c r="AM5853" s="24"/>
      <c r="AN5853" s="208">
        <v>1.9039999999999999</v>
      </c>
      <c r="AO5853" s="24"/>
      <c r="AP5853" s="208">
        <v>3.41</v>
      </c>
      <c r="AQ5853" s="24"/>
      <c r="AR5853" s="24"/>
      <c r="AS5853" s="24"/>
      <c r="AT5853" s="208">
        <v>6.8129999999999997</v>
      </c>
      <c r="AU5853" s="24"/>
      <c r="AV5853" s="24"/>
      <c r="AW5853" s="24"/>
      <c r="AX5853" s="24"/>
      <c r="AY5853" s="24"/>
      <c r="AZ5853" s="24"/>
      <c r="BA5853" s="24"/>
      <c r="BB5853" s="21">
        <f t="shared" si="575"/>
        <v>6.8129999999999997</v>
      </c>
      <c r="BC5853" s="21"/>
      <c r="BD5853" s="22">
        <f t="shared" si="573"/>
        <v>9.1572580645161281</v>
      </c>
      <c r="BE5853" s="21"/>
      <c r="BG5853" s="10"/>
      <c r="BH5853" s="21">
        <f t="shared" si="574"/>
        <v>0</v>
      </c>
      <c r="BI5853" s="22">
        <f t="shared" si="574"/>
        <v>6.8129999999999987E-3</v>
      </c>
      <c r="BJ5853" s="21"/>
      <c r="BK5853" s="21">
        <v>0</v>
      </c>
      <c r="BL5853" s="22">
        <v>2.0438999999999995E-2</v>
      </c>
      <c r="BM5853" s="21"/>
      <c r="BN5853" s="21">
        <f t="shared" si="576"/>
        <v>0</v>
      </c>
      <c r="BO5853" s="22">
        <f t="shared" si="576"/>
        <v>8.1755999999999981E-2</v>
      </c>
      <c r="BP5853" s="21">
        <f t="shared" si="576"/>
        <v>0</v>
      </c>
    </row>
    <row r="5854" spans="1:68" ht="11.1" hidden="1" customHeight="1" outlineLevel="2" x14ac:dyDescent="0.2">
      <c r="A5854" s="10"/>
      <c r="B5854" s="18"/>
      <c r="C5854" s="18"/>
      <c r="D5854" s="18"/>
      <c r="E5854" s="23" t="s">
        <v>5145</v>
      </c>
      <c r="F5854" s="24"/>
      <c r="G5854" s="24"/>
      <c r="H5854" s="24"/>
      <c r="I5854" s="24"/>
      <c r="J5854" s="24"/>
      <c r="K5854" s="24"/>
      <c r="L5854" s="24"/>
      <c r="M5854" s="24"/>
      <c r="N5854" s="24"/>
      <c r="O5854" s="24"/>
      <c r="P5854" s="24"/>
      <c r="Q5854" s="24"/>
      <c r="R5854" s="24"/>
      <c r="S5854" s="24"/>
      <c r="T5854" s="24"/>
      <c r="U5854" s="24"/>
      <c r="V5854" s="24"/>
      <c r="W5854" s="24"/>
      <c r="X5854" s="24"/>
      <c r="Y5854" s="24"/>
      <c r="Z5854" s="24"/>
      <c r="AA5854" s="24"/>
      <c r="AB5854" s="24"/>
      <c r="AC5854" s="24"/>
      <c r="AD5854" s="208">
        <v>2.1949999999999998</v>
      </c>
      <c r="AE5854" s="24"/>
      <c r="AF5854" s="24"/>
      <c r="AG5854" s="24"/>
      <c r="AH5854" s="24"/>
      <c r="AI5854" s="24"/>
      <c r="AJ5854" s="24"/>
      <c r="AK5854" s="24"/>
      <c r="AL5854" s="24"/>
      <c r="AM5854" s="24"/>
      <c r="AN5854" s="24"/>
      <c r="AO5854" s="24"/>
      <c r="AP5854" s="24"/>
      <c r="AQ5854" s="24"/>
      <c r="AR5854" s="24"/>
      <c r="AS5854" s="24"/>
      <c r="AT5854" s="24"/>
      <c r="AU5854" s="24"/>
      <c r="AV5854" s="24"/>
      <c r="AW5854" s="24"/>
      <c r="AX5854" s="24"/>
      <c r="AY5854" s="24"/>
      <c r="AZ5854" s="24"/>
      <c r="BA5854" s="24"/>
      <c r="BB5854" s="21">
        <f t="shared" si="575"/>
        <v>2.1949999999999998</v>
      </c>
      <c r="BC5854" s="21"/>
      <c r="BD5854" s="22">
        <f t="shared" si="573"/>
        <v>2.950268817204301</v>
      </c>
      <c r="BE5854" s="21"/>
      <c r="BG5854" s="10"/>
      <c r="BH5854" s="21">
        <f t="shared" si="574"/>
        <v>0</v>
      </c>
      <c r="BI5854" s="22">
        <f t="shared" si="574"/>
        <v>2.1949999999999999E-3</v>
      </c>
      <c r="BJ5854" s="21"/>
      <c r="BK5854" s="21">
        <v>0</v>
      </c>
      <c r="BL5854" s="22">
        <v>6.5849999999999997E-3</v>
      </c>
      <c r="BM5854" s="21"/>
      <c r="BN5854" s="21">
        <f t="shared" si="576"/>
        <v>0</v>
      </c>
      <c r="BO5854" s="22">
        <f t="shared" si="576"/>
        <v>2.6339999999999999E-2</v>
      </c>
      <c r="BP5854" s="21">
        <f t="shared" si="576"/>
        <v>0</v>
      </c>
    </row>
    <row r="5855" spans="1:68" ht="11.1" hidden="1" customHeight="1" outlineLevel="1" collapsed="1" x14ac:dyDescent="0.2">
      <c r="A5855" s="10"/>
      <c r="B5855" s="18"/>
      <c r="C5855" s="18"/>
      <c r="D5855" s="18"/>
      <c r="E5855" s="19" t="s">
        <v>172</v>
      </c>
      <c r="F5855" s="209">
        <v>110.562</v>
      </c>
      <c r="G5855" s="209">
        <v>106.68300000000001</v>
      </c>
      <c r="H5855" s="209">
        <v>88.653000000000006</v>
      </c>
      <c r="I5855" s="240">
        <v>68.932000000000002</v>
      </c>
      <c r="J5855" s="240"/>
      <c r="K5855" s="209">
        <v>51.375999999999998</v>
      </c>
      <c r="L5855" s="209">
        <v>6.87</v>
      </c>
      <c r="M5855" s="209">
        <v>1.0229999999999999</v>
      </c>
      <c r="N5855" s="209">
        <v>2.871</v>
      </c>
      <c r="O5855" s="209">
        <v>38.859000000000002</v>
      </c>
      <c r="P5855" s="209">
        <v>117.54900000000001</v>
      </c>
      <c r="Q5855" s="209">
        <v>114.172</v>
      </c>
      <c r="R5855" s="209">
        <v>134.58799999999999</v>
      </c>
      <c r="S5855" s="209">
        <v>136.251</v>
      </c>
      <c r="T5855" s="209">
        <v>140.821</v>
      </c>
      <c r="U5855" s="209">
        <v>118.97799999999999</v>
      </c>
      <c r="V5855" s="209">
        <v>77.974999999999994</v>
      </c>
      <c r="W5855" s="209">
        <v>79.027000000000001</v>
      </c>
      <c r="X5855" s="209">
        <v>33.293999999999997</v>
      </c>
      <c r="Y5855" s="209">
        <v>25.751000000000001</v>
      </c>
      <c r="Z5855" s="209">
        <v>29.263000000000002</v>
      </c>
      <c r="AA5855" s="209">
        <v>67.944999999999993</v>
      </c>
      <c r="AB5855" s="209">
        <v>89.698999999999998</v>
      </c>
      <c r="AC5855" s="209">
        <v>77.674000000000007</v>
      </c>
      <c r="AD5855" s="209">
        <v>146.68799999999999</v>
      </c>
      <c r="AE5855" s="209">
        <v>115.384</v>
      </c>
      <c r="AF5855" s="209">
        <v>101.929</v>
      </c>
      <c r="AG5855" s="209">
        <v>92.822999999999993</v>
      </c>
      <c r="AH5855" s="209">
        <v>106.93300000000001</v>
      </c>
      <c r="AI5855" s="209">
        <v>50.865000000000002</v>
      </c>
      <c r="AJ5855" s="209">
        <v>17.646000000000001</v>
      </c>
      <c r="AK5855" s="209">
        <v>36.155000000000001</v>
      </c>
      <c r="AL5855" s="209">
        <v>35.914000000000001</v>
      </c>
      <c r="AM5855" s="209">
        <v>53.920999999999999</v>
      </c>
      <c r="AN5855" s="209">
        <v>77.289000000000001</v>
      </c>
      <c r="AO5855" s="209">
        <v>84.376000000000005</v>
      </c>
      <c r="AP5855" s="209">
        <v>119.72499999999999</v>
      </c>
      <c r="AQ5855" s="209">
        <v>114.673</v>
      </c>
      <c r="AR5855" s="209">
        <v>115.71899999999999</v>
      </c>
      <c r="AS5855" s="209">
        <v>86.555999999999997</v>
      </c>
      <c r="AT5855" s="209">
        <v>76.936000000000007</v>
      </c>
      <c r="AU5855" s="209">
        <v>56.62</v>
      </c>
      <c r="AV5855" s="209">
        <v>22.806999999999999</v>
      </c>
      <c r="AW5855" s="209">
        <v>17.114000000000001</v>
      </c>
      <c r="AX5855" s="209">
        <v>130.87100000000001</v>
      </c>
      <c r="AY5855" s="209">
        <v>45.704000000000001</v>
      </c>
      <c r="AZ5855" s="209">
        <v>70.186999999999998</v>
      </c>
      <c r="BA5855" s="209">
        <v>100.562</v>
      </c>
      <c r="BB5855" s="56">
        <f>SUM(BB5856:BB5871)</f>
        <v>335.50099999999998</v>
      </c>
      <c r="BC5855" s="21">
        <f>BD5855</f>
        <v>450.94220430107526</v>
      </c>
      <c r="BD5855" s="22">
        <f t="shared" si="573"/>
        <v>450.94220430107526</v>
      </c>
      <c r="BE5855" s="21">
        <f>BC5855-BD5855</f>
        <v>0</v>
      </c>
      <c r="BF5855" s="2">
        <v>348.56</v>
      </c>
      <c r="BG5855" s="10">
        <v>5</v>
      </c>
      <c r="BH5855" s="21">
        <f t="shared" si="574"/>
        <v>0.33550099999999999</v>
      </c>
      <c r="BI5855" s="22">
        <f t="shared" si="574"/>
        <v>0.33550099999999999</v>
      </c>
      <c r="BJ5855" s="21">
        <f>BH5855-BI5855</f>
        <v>0</v>
      </c>
      <c r="BK5855" s="21">
        <v>1.0065029999999999</v>
      </c>
      <c r="BL5855" s="22">
        <v>1.0065029999999999</v>
      </c>
      <c r="BM5855" s="21">
        <v>0</v>
      </c>
      <c r="BN5855" s="21">
        <f t="shared" si="576"/>
        <v>4.0260119999999997</v>
      </c>
      <c r="BO5855" s="22">
        <f t="shared" si="576"/>
        <v>4.0260119999999997</v>
      </c>
      <c r="BP5855" s="21">
        <f t="shared" si="576"/>
        <v>0</v>
      </c>
    </row>
    <row r="5856" spans="1:68" ht="11.1" hidden="1" customHeight="1" outlineLevel="2" x14ac:dyDescent="0.2">
      <c r="A5856" s="10"/>
      <c r="B5856" s="18"/>
      <c r="C5856" s="18"/>
      <c r="D5856" s="18"/>
      <c r="E5856" s="23" t="s">
        <v>5146</v>
      </c>
      <c r="F5856" s="208">
        <v>3.7480000000000002</v>
      </c>
      <c r="G5856" s="208">
        <v>3.0920000000000001</v>
      </c>
      <c r="H5856" s="208">
        <v>2.379</v>
      </c>
      <c r="I5856" s="239">
        <v>1.853</v>
      </c>
      <c r="J5856" s="239"/>
      <c r="K5856" s="208">
        <v>1.145</v>
      </c>
      <c r="L5856" s="208">
        <v>0.42799999999999999</v>
      </c>
      <c r="M5856" s="24"/>
      <c r="N5856" s="208">
        <v>0.47899999999999998</v>
      </c>
      <c r="O5856" s="208">
        <v>0.89400000000000002</v>
      </c>
      <c r="P5856" s="208">
        <v>1.623</v>
      </c>
      <c r="Q5856" s="208">
        <v>2.0630000000000002</v>
      </c>
      <c r="R5856" s="208">
        <v>3.7909999999999999</v>
      </c>
      <c r="S5856" s="208">
        <v>3.415</v>
      </c>
      <c r="T5856" s="208">
        <v>3.4409999999999998</v>
      </c>
      <c r="U5856" s="208">
        <v>2.839</v>
      </c>
      <c r="V5856" s="208">
        <v>1.571</v>
      </c>
      <c r="W5856" s="208">
        <v>0.78800000000000003</v>
      </c>
      <c r="X5856" s="208">
        <v>0.41899999999999998</v>
      </c>
      <c r="Y5856" s="208">
        <v>0.22500000000000001</v>
      </c>
      <c r="Z5856" s="208">
        <v>0.308</v>
      </c>
      <c r="AA5856" s="208">
        <v>1.278</v>
      </c>
      <c r="AB5856" s="208">
        <v>1.7150000000000001</v>
      </c>
      <c r="AC5856" s="208">
        <v>2.7229999999999999</v>
      </c>
      <c r="AD5856" s="208">
        <v>3.3239999999999998</v>
      </c>
      <c r="AE5856" s="208">
        <v>3.6280000000000001</v>
      </c>
      <c r="AF5856" s="208">
        <v>3.2559999999999998</v>
      </c>
      <c r="AG5856" s="208">
        <v>1.8049999999999999</v>
      </c>
      <c r="AH5856" s="208">
        <v>1.575</v>
      </c>
      <c r="AI5856" s="208">
        <v>1.17</v>
      </c>
      <c r="AJ5856" s="208">
        <v>0.52400000000000002</v>
      </c>
      <c r="AK5856" s="208">
        <v>0.20100000000000001</v>
      </c>
      <c r="AL5856" s="24"/>
      <c r="AM5856" s="208">
        <v>0.98299999999999998</v>
      </c>
      <c r="AN5856" s="208">
        <v>1.454</v>
      </c>
      <c r="AO5856" s="208">
        <v>2.86</v>
      </c>
      <c r="AP5856" s="208">
        <v>2.956</v>
      </c>
      <c r="AQ5856" s="208">
        <v>2.948</v>
      </c>
      <c r="AR5856" s="208">
        <v>3.2330000000000001</v>
      </c>
      <c r="AS5856" s="208">
        <v>2.3410000000000002</v>
      </c>
      <c r="AT5856" s="208">
        <v>1.6659999999999999</v>
      </c>
      <c r="AU5856" s="208">
        <v>1.0229999999999999</v>
      </c>
      <c r="AV5856" s="208">
        <v>0.45</v>
      </c>
      <c r="AW5856" s="208">
        <v>0.217</v>
      </c>
      <c r="AX5856" s="208">
        <v>0.3</v>
      </c>
      <c r="AY5856" s="208">
        <v>0.65</v>
      </c>
      <c r="AZ5856" s="208">
        <v>1.9</v>
      </c>
      <c r="BA5856" s="208">
        <v>1.889</v>
      </c>
      <c r="BB5856" s="21">
        <f t="shared" si="575"/>
        <v>3.7909999999999999</v>
      </c>
      <c r="BC5856" s="21"/>
      <c r="BD5856" s="22">
        <f t="shared" si="573"/>
        <v>5.095430107526882</v>
      </c>
      <c r="BE5856" s="21"/>
      <c r="BG5856" s="10"/>
      <c r="BH5856" s="21">
        <f t="shared" si="574"/>
        <v>0</v>
      </c>
      <c r="BI5856" s="22">
        <f t="shared" si="574"/>
        <v>3.7910000000000001E-3</v>
      </c>
      <c r="BJ5856" s="21"/>
      <c r="BK5856" s="21">
        <v>0</v>
      </c>
      <c r="BL5856" s="22">
        <v>1.1373000000000001E-2</v>
      </c>
      <c r="BM5856" s="21"/>
      <c r="BN5856" s="21">
        <f t="shared" si="576"/>
        <v>0</v>
      </c>
      <c r="BO5856" s="22">
        <f t="shared" si="576"/>
        <v>4.5492000000000005E-2</v>
      </c>
      <c r="BP5856" s="21">
        <f t="shared" si="576"/>
        <v>0</v>
      </c>
    </row>
    <row r="5857" spans="1:68" ht="11.1" hidden="1" customHeight="1" outlineLevel="2" x14ac:dyDescent="0.2">
      <c r="A5857" s="10"/>
      <c r="B5857" s="18"/>
      <c r="C5857" s="18"/>
      <c r="D5857" s="18"/>
      <c r="E5857" s="23" t="s">
        <v>5147</v>
      </c>
      <c r="F5857" s="208">
        <v>16.07</v>
      </c>
      <c r="G5857" s="208">
        <v>12.388</v>
      </c>
      <c r="H5857" s="208">
        <v>8.3309999999999995</v>
      </c>
      <c r="I5857" s="239">
        <v>6.2560000000000002</v>
      </c>
      <c r="J5857" s="239"/>
      <c r="K5857" s="208">
        <v>3.2469999999999999</v>
      </c>
      <c r="L5857" s="208">
        <v>0.151</v>
      </c>
      <c r="M5857" s="208">
        <v>0.47</v>
      </c>
      <c r="N5857" s="208">
        <v>0.59499999999999997</v>
      </c>
      <c r="O5857" s="208">
        <v>2.2240000000000002</v>
      </c>
      <c r="P5857" s="208">
        <v>25</v>
      </c>
      <c r="Q5857" s="208">
        <v>24</v>
      </c>
      <c r="R5857" s="208">
        <v>25</v>
      </c>
      <c r="S5857" s="208">
        <v>25</v>
      </c>
      <c r="T5857" s="208">
        <v>37.283999999999999</v>
      </c>
      <c r="U5857" s="208">
        <v>25</v>
      </c>
      <c r="V5857" s="208">
        <v>24.192</v>
      </c>
      <c r="W5857" s="208">
        <v>25</v>
      </c>
      <c r="X5857" s="208">
        <v>24</v>
      </c>
      <c r="Y5857" s="208">
        <v>24.998000000000001</v>
      </c>
      <c r="Z5857" s="208">
        <v>24.998000000000001</v>
      </c>
      <c r="AA5857" s="208">
        <v>24.998000000000001</v>
      </c>
      <c r="AB5857" s="208">
        <v>24.998000000000001</v>
      </c>
      <c r="AC5857" s="208">
        <v>15.965999999999999</v>
      </c>
      <c r="AD5857" s="208">
        <v>33.223999999999997</v>
      </c>
      <c r="AE5857" s="208">
        <v>24.998000000000001</v>
      </c>
      <c r="AF5857" s="208">
        <v>22.579000000000001</v>
      </c>
      <c r="AG5857" s="208">
        <v>24.998000000000001</v>
      </c>
      <c r="AH5857" s="208">
        <v>24.192</v>
      </c>
      <c r="AI5857" s="208">
        <v>8.3330000000000002</v>
      </c>
      <c r="AJ5857" s="24"/>
      <c r="AK5857" s="208">
        <v>24.998000000000001</v>
      </c>
      <c r="AL5857" s="208">
        <v>24.998000000000001</v>
      </c>
      <c r="AM5857" s="208">
        <v>24.192</v>
      </c>
      <c r="AN5857" s="208">
        <v>18.599</v>
      </c>
      <c r="AO5857" s="208">
        <v>16.855</v>
      </c>
      <c r="AP5857" s="208">
        <v>24.007999999999999</v>
      </c>
      <c r="AQ5857" s="208">
        <v>24.998000000000001</v>
      </c>
      <c r="AR5857" s="208">
        <v>12.298999999999999</v>
      </c>
      <c r="AS5857" s="208">
        <v>8.8439999999999994</v>
      </c>
      <c r="AT5857" s="208">
        <v>5.2519999999999998</v>
      </c>
      <c r="AU5857" s="208">
        <v>3.968</v>
      </c>
      <c r="AV5857" s="208">
        <v>0.45</v>
      </c>
      <c r="AW5857" s="208">
        <v>0.496</v>
      </c>
      <c r="AX5857" s="208">
        <v>0.59499999999999997</v>
      </c>
      <c r="AY5857" s="208">
        <v>2.4119999999999999</v>
      </c>
      <c r="AZ5857" s="208">
        <v>5.8</v>
      </c>
      <c r="BA5857" s="208">
        <v>16.855</v>
      </c>
      <c r="BB5857" s="21">
        <f t="shared" si="575"/>
        <v>37.283999999999999</v>
      </c>
      <c r="BC5857" s="21"/>
      <c r="BD5857" s="22">
        <f t="shared" si="573"/>
        <v>50.112903225806448</v>
      </c>
      <c r="BE5857" s="21"/>
      <c r="BG5857" s="10"/>
      <c r="BH5857" s="21">
        <f t="shared" si="574"/>
        <v>0</v>
      </c>
      <c r="BI5857" s="22">
        <f t="shared" si="574"/>
        <v>3.7283999999999991E-2</v>
      </c>
      <c r="BJ5857" s="21"/>
      <c r="BK5857" s="21">
        <v>0</v>
      </c>
      <c r="BL5857" s="22">
        <v>0.11185199999999998</v>
      </c>
      <c r="BM5857" s="21"/>
      <c r="BN5857" s="21">
        <f t="shared" si="576"/>
        <v>0</v>
      </c>
      <c r="BO5857" s="22">
        <f t="shared" si="576"/>
        <v>0.44740799999999992</v>
      </c>
      <c r="BP5857" s="21">
        <f t="shared" si="576"/>
        <v>0</v>
      </c>
    </row>
    <row r="5858" spans="1:68" ht="11.1" hidden="1" customHeight="1" outlineLevel="2" x14ac:dyDescent="0.2">
      <c r="A5858" s="10"/>
      <c r="B5858" s="18"/>
      <c r="C5858" s="18"/>
      <c r="D5858" s="18"/>
      <c r="E5858" s="23" t="s">
        <v>5148</v>
      </c>
      <c r="F5858" s="24"/>
      <c r="G5858" s="24"/>
      <c r="H5858" s="24"/>
      <c r="I5858" s="24"/>
      <c r="J5858" s="24"/>
      <c r="K5858" s="24"/>
      <c r="L5858" s="24"/>
      <c r="M5858" s="24"/>
      <c r="N5858" s="24"/>
      <c r="O5858" s="24"/>
      <c r="P5858" s="24"/>
      <c r="Q5858" s="24"/>
      <c r="R5858" s="24"/>
      <c r="S5858" s="24"/>
      <c r="T5858" s="24"/>
      <c r="U5858" s="24"/>
      <c r="V5858" s="24"/>
      <c r="W5858" s="24"/>
      <c r="X5858" s="24"/>
      <c r="Y5858" s="24"/>
      <c r="Z5858" s="24"/>
      <c r="AA5858" s="24"/>
      <c r="AB5858" s="24"/>
      <c r="AC5858" s="24"/>
      <c r="AD5858" s="24"/>
      <c r="AE5858" s="24"/>
      <c r="AF5858" s="24"/>
      <c r="AG5858" s="24"/>
      <c r="AH5858" s="24"/>
      <c r="AI5858" s="24"/>
      <c r="AJ5858" s="24"/>
      <c r="AK5858" s="24"/>
      <c r="AL5858" s="24"/>
      <c r="AM5858" s="24"/>
      <c r="AN5858" s="24"/>
      <c r="AO5858" s="24"/>
      <c r="AP5858" s="24"/>
      <c r="AQ5858" s="24"/>
      <c r="AR5858" s="208">
        <v>5.7119999999999997</v>
      </c>
      <c r="AS5858" s="24"/>
      <c r="AT5858" s="24"/>
      <c r="AU5858" s="208">
        <v>6.3239999999999998</v>
      </c>
      <c r="AV5858" s="208">
        <v>6.12</v>
      </c>
      <c r="AW5858" s="208">
        <v>6.3239999999999998</v>
      </c>
      <c r="AX5858" s="208">
        <v>6.3239999999999998</v>
      </c>
      <c r="AY5858" s="208">
        <v>6.12</v>
      </c>
      <c r="AZ5858" s="208">
        <v>6.3209999999999997</v>
      </c>
      <c r="BA5858" s="208">
        <v>6.12</v>
      </c>
      <c r="BB5858" s="21">
        <f t="shared" si="575"/>
        <v>6.3239999999999998</v>
      </c>
      <c r="BC5858" s="21"/>
      <c r="BD5858" s="22">
        <f t="shared" si="573"/>
        <v>8.4999999999999982</v>
      </c>
      <c r="BE5858" s="21"/>
      <c r="BG5858" s="10"/>
      <c r="BH5858" s="21">
        <f t="shared" si="574"/>
        <v>0</v>
      </c>
      <c r="BI5858" s="22">
        <f t="shared" si="574"/>
        <v>6.323999999999998E-3</v>
      </c>
      <c r="BJ5858" s="21"/>
      <c r="BK5858" s="21">
        <v>0</v>
      </c>
      <c r="BL5858" s="22">
        <v>1.8971999999999996E-2</v>
      </c>
      <c r="BM5858" s="21"/>
      <c r="BN5858" s="21">
        <f t="shared" si="576"/>
        <v>0</v>
      </c>
      <c r="BO5858" s="22">
        <f t="shared" si="576"/>
        <v>7.5887999999999983E-2</v>
      </c>
      <c r="BP5858" s="21">
        <f t="shared" si="576"/>
        <v>0</v>
      </c>
    </row>
    <row r="5859" spans="1:68" ht="11.1" hidden="1" customHeight="1" outlineLevel="2" x14ac:dyDescent="0.2">
      <c r="A5859" s="10"/>
      <c r="B5859" s="18"/>
      <c r="C5859" s="18"/>
      <c r="D5859" s="18"/>
      <c r="E5859" s="23" t="s">
        <v>5149</v>
      </c>
      <c r="F5859" s="208">
        <v>49.87</v>
      </c>
      <c r="G5859" s="208">
        <v>42.1</v>
      </c>
      <c r="H5859" s="208">
        <v>40.124000000000002</v>
      </c>
      <c r="I5859" s="239">
        <v>30.59</v>
      </c>
      <c r="J5859" s="239"/>
      <c r="K5859" s="208">
        <v>22.231999999999999</v>
      </c>
      <c r="L5859" s="208">
        <v>4.9459999999999997</v>
      </c>
      <c r="M5859" s="24"/>
      <c r="N5859" s="208">
        <v>1.3089999999999999</v>
      </c>
      <c r="O5859" s="208">
        <v>14.662000000000001</v>
      </c>
      <c r="P5859" s="208">
        <v>35.308999999999997</v>
      </c>
      <c r="Q5859" s="208">
        <v>45.133000000000003</v>
      </c>
      <c r="R5859" s="208">
        <v>54.41</v>
      </c>
      <c r="S5859" s="208">
        <v>55.609000000000002</v>
      </c>
      <c r="T5859" s="208">
        <v>51.823</v>
      </c>
      <c r="U5859" s="208">
        <v>38.957000000000001</v>
      </c>
      <c r="V5859" s="208">
        <v>33.572000000000003</v>
      </c>
      <c r="W5859" s="208">
        <v>24.934000000000001</v>
      </c>
      <c r="X5859" s="208">
        <v>1.2290000000000001</v>
      </c>
      <c r="Y5859" s="208">
        <v>3.0000000000000001E-3</v>
      </c>
      <c r="Z5859" s="208">
        <v>2.2519999999999998</v>
      </c>
      <c r="AA5859" s="208">
        <v>21.605</v>
      </c>
      <c r="AB5859" s="208">
        <v>32.350999999999999</v>
      </c>
      <c r="AC5859" s="208">
        <v>41.37</v>
      </c>
      <c r="AD5859" s="208">
        <v>52.265999999999998</v>
      </c>
      <c r="AE5859" s="208">
        <v>54.838999999999999</v>
      </c>
      <c r="AF5859" s="208">
        <v>45.558999999999997</v>
      </c>
      <c r="AG5859" s="208">
        <v>40.42</v>
      </c>
      <c r="AH5859" s="208">
        <v>31.5</v>
      </c>
      <c r="AI5859" s="208">
        <v>22.01</v>
      </c>
      <c r="AJ5859" s="208">
        <v>5.7</v>
      </c>
      <c r="AK5859" s="24"/>
      <c r="AL5859" s="24"/>
      <c r="AM5859" s="208">
        <v>14.7</v>
      </c>
      <c r="AN5859" s="208">
        <v>33.186999999999998</v>
      </c>
      <c r="AO5859" s="208">
        <v>41.901000000000003</v>
      </c>
      <c r="AP5859" s="208">
        <v>55.158999999999999</v>
      </c>
      <c r="AQ5859" s="208">
        <v>54.838999999999999</v>
      </c>
      <c r="AR5859" s="208">
        <v>45.557000000000002</v>
      </c>
      <c r="AS5859" s="208">
        <v>39.338999999999999</v>
      </c>
      <c r="AT5859" s="208">
        <v>31.5</v>
      </c>
      <c r="AU5859" s="208">
        <v>21.948</v>
      </c>
      <c r="AV5859" s="208">
        <v>5.85</v>
      </c>
      <c r="AW5859" s="24"/>
      <c r="AX5859" s="208">
        <v>2.077</v>
      </c>
      <c r="AY5859" s="208">
        <v>17.721</v>
      </c>
      <c r="AZ5859" s="208">
        <v>33.186999999999998</v>
      </c>
      <c r="BA5859" s="208">
        <v>41.901000000000003</v>
      </c>
      <c r="BB5859" s="21">
        <f t="shared" si="575"/>
        <v>55.609000000000002</v>
      </c>
      <c r="BC5859" s="21"/>
      <c r="BD5859" s="22">
        <f t="shared" si="573"/>
        <v>74.743279569892479</v>
      </c>
      <c r="BE5859" s="21"/>
      <c r="BG5859" s="10"/>
      <c r="BH5859" s="21">
        <f t="shared" si="574"/>
        <v>0</v>
      </c>
      <c r="BI5859" s="22">
        <f t="shared" si="574"/>
        <v>5.5609000000000006E-2</v>
      </c>
      <c r="BJ5859" s="21"/>
      <c r="BK5859" s="21">
        <v>0</v>
      </c>
      <c r="BL5859" s="22">
        <v>0.166827</v>
      </c>
      <c r="BM5859" s="21"/>
      <c r="BN5859" s="21">
        <f t="shared" si="576"/>
        <v>0</v>
      </c>
      <c r="BO5859" s="22">
        <f t="shared" si="576"/>
        <v>0.66730800000000001</v>
      </c>
      <c r="BP5859" s="21">
        <f t="shared" si="576"/>
        <v>0</v>
      </c>
    </row>
    <row r="5860" spans="1:68" ht="11.1" hidden="1" customHeight="1" outlineLevel="2" x14ac:dyDescent="0.2">
      <c r="A5860" s="10"/>
      <c r="B5860" s="18"/>
      <c r="C5860" s="18"/>
      <c r="D5860" s="18"/>
      <c r="E5860" s="23" t="s">
        <v>5150</v>
      </c>
      <c r="F5860" s="24"/>
      <c r="G5860" s="208">
        <v>18</v>
      </c>
      <c r="H5860" s="208">
        <v>9</v>
      </c>
      <c r="I5860" s="239">
        <v>9</v>
      </c>
      <c r="J5860" s="239"/>
      <c r="K5860" s="208">
        <v>9</v>
      </c>
      <c r="L5860" s="24"/>
      <c r="M5860" s="24"/>
      <c r="N5860" s="24"/>
      <c r="O5860" s="208">
        <v>9</v>
      </c>
      <c r="P5860" s="208">
        <v>9</v>
      </c>
      <c r="Q5860" s="208">
        <v>9</v>
      </c>
      <c r="R5860" s="208">
        <v>9</v>
      </c>
      <c r="S5860" s="208">
        <v>9</v>
      </c>
      <c r="T5860" s="208">
        <v>9</v>
      </c>
      <c r="U5860" s="208">
        <v>9</v>
      </c>
      <c r="V5860" s="24"/>
      <c r="W5860" s="208">
        <v>7.5</v>
      </c>
      <c r="X5860" s="24"/>
      <c r="Y5860" s="24"/>
      <c r="Z5860" s="24"/>
      <c r="AA5860" s="208">
        <v>4.5</v>
      </c>
      <c r="AB5860" s="24"/>
      <c r="AC5860" s="24"/>
      <c r="AD5860" s="24"/>
      <c r="AE5860" s="24"/>
      <c r="AF5860" s="24"/>
      <c r="AG5860" s="24"/>
      <c r="AH5860" s="24"/>
      <c r="AI5860" s="24"/>
      <c r="AJ5860" s="24"/>
      <c r="AK5860" s="24"/>
      <c r="AL5860" s="24"/>
      <c r="AM5860" s="24"/>
      <c r="AN5860" s="24"/>
      <c r="AO5860" s="24"/>
      <c r="AP5860" s="208">
        <v>9.7189999999999994</v>
      </c>
      <c r="AQ5860" s="208">
        <v>2.0960000000000001</v>
      </c>
      <c r="AR5860" s="24"/>
      <c r="AS5860" s="24"/>
      <c r="AT5860" s="24"/>
      <c r="AU5860" s="24"/>
      <c r="AV5860" s="24"/>
      <c r="AW5860" s="24"/>
      <c r="AX5860" s="24"/>
      <c r="AY5860" s="24"/>
      <c r="AZ5860" s="24"/>
      <c r="BA5860" s="24"/>
      <c r="BB5860" s="21">
        <f t="shared" si="575"/>
        <v>18</v>
      </c>
      <c r="BC5860" s="21"/>
      <c r="BD5860" s="22">
        <f t="shared" si="573"/>
        <v>24.193548387096776</v>
      </c>
      <c r="BE5860" s="21"/>
      <c r="BG5860" s="10"/>
      <c r="BH5860" s="21">
        <f t="shared" si="574"/>
        <v>0</v>
      </c>
      <c r="BI5860" s="22">
        <f t="shared" si="574"/>
        <v>1.8000000000000002E-2</v>
      </c>
      <c r="BJ5860" s="21"/>
      <c r="BK5860" s="21">
        <v>0</v>
      </c>
      <c r="BL5860" s="22">
        <v>5.4000000000000006E-2</v>
      </c>
      <c r="BM5860" s="21"/>
      <c r="BN5860" s="21">
        <f t="shared" si="576"/>
        <v>0</v>
      </c>
      <c r="BO5860" s="22">
        <f t="shared" si="576"/>
        <v>0.21600000000000003</v>
      </c>
      <c r="BP5860" s="21">
        <f t="shared" si="576"/>
        <v>0</v>
      </c>
    </row>
    <row r="5861" spans="1:68" ht="11.1" hidden="1" customHeight="1" outlineLevel="2" x14ac:dyDescent="0.2">
      <c r="A5861" s="10"/>
      <c r="B5861" s="18"/>
      <c r="C5861" s="18"/>
      <c r="D5861" s="18"/>
      <c r="E5861" s="23" t="s">
        <v>5151</v>
      </c>
      <c r="F5861" s="208">
        <v>11.26</v>
      </c>
      <c r="G5861" s="208">
        <v>8.0250000000000004</v>
      </c>
      <c r="H5861" s="208">
        <v>5.7290000000000001</v>
      </c>
      <c r="I5861" s="239">
        <v>4.4909999999999997</v>
      </c>
      <c r="J5861" s="239"/>
      <c r="K5861" s="208">
        <v>3.1110000000000002</v>
      </c>
      <c r="L5861" s="208">
        <v>1.069</v>
      </c>
      <c r="M5861" s="208">
        <v>0.41699999999999998</v>
      </c>
      <c r="N5861" s="208">
        <v>0.48299999999999998</v>
      </c>
      <c r="O5861" s="208">
        <v>1.87</v>
      </c>
      <c r="P5861" s="208">
        <v>3.9609999999999999</v>
      </c>
      <c r="Q5861" s="208">
        <v>6.0140000000000002</v>
      </c>
      <c r="R5861" s="208">
        <v>8.1080000000000005</v>
      </c>
      <c r="S5861" s="208">
        <v>8.4749999999999996</v>
      </c>
      <c r="T5861" s="208">
        <v>9.4930000000000003</v>
      </c>
      <c r="U5861" s="208">
        <v>6.8979999999999997</v>
      </c>
      <c r="V5861" s="208">
        <v>4</v>
      </c>
      <c r="W5861" s="208">
        <v>3.9510000000000001</v>
      </c>
      <c r="X5861" s="208">
        <v>1.2509999999999999</v>
      </c>
      <c r="Y5861" s="208">
        <v>0.5</v>
      </c>
      <c r="Z5861" s="208">
        <v>0.67</v>
      </c>
      <c r="AA5861" s="208">
        <v>2.4140000000000001</v>
      </c>
      <c r="AB5861" s="208">
        <v>8.8949999999999996</v>
      </c>
      <c r="AC5861" s="208">
        <v>8.0440000000000005</v>
      </c>
      <c r="AD5861" s="208">
        <v>4.9560000000000004</v>
      </c>
      <c r="AE5861" s="208">
        <v>9</v>
      </c>
      <c r="AF5861" s="208">
        <v>8.5</v>
      </c>
      <c r="AG5861" s="208">
        <v>5.5</v>
      </c>
      <c r="AH5861" s="208">
        <v>4</v>
      </c>
      <c r="AI5861" s="208">
        <v>2.5</v>
      </c>
      <c r="AJ5861" s="208">
        <v>0.5</v>
      </c>
      <c r="AK5861" s="208">
        <v>0.5</v>
      </c>
      <c r="AL5861" s="208">
        <v>0.5</v>
      </c>
      <c r="AM5861" s="208">
        <v>2.8519999999999999</v>
      </c>
      <c r="AN5861" s="208">
        <v>4.2809999999999997</v>
      </c>
      <c r="AO5861" s="208">
        <v>5</v>
      </c>
      <c r="AP5861" s="24"/>
      <c r="AQ5861" s="24"/>
      <c r="AR5861" s="208">
        <v>9.1240000000000006</v>
      </c>
      <c r="AS5861" s="208">
        <v>6.7489999999999997</v>
      </c>
      <c r="AT5861" s="208">
        <v>7.1420000000000003</v>
      </c>
      <c r="AU5861" s="208">
        <v>3.7210000000000001</v>
      </c>
      <c r="AV5861" s="208">
        <v>0.64600000000000002</v>
      </c>
      <c r="AW5861" s="208">
        <v>0.58899999999999997</v>
      </c>
      <c r="AX5861" s="208">
        <v>0.59599999999999997</v>
      </c>
      <c r="AY5861" s="208">
        <v>2.5150000000000001</v>
      </c>
      <c r="AZ5861" s="208">
        <v>3.1509999999999998</v>
      </c>
      <c r="BA5861" s="208">
        <v>5.9180000000000001</v>
      </c>
      <c r="BB5861" s="21">
        <f t="shared" si="575"/>
        <v>11.26</v>
      </c>
      <c r="BC5861" s="21"/>
      <c r="BD5861" s="22">
        <f t="shared" si="573"/>
        <v>15.134408602150538</v>
      </c>
      <c r="BE5861" s="21"/>
      <c r="BG5861" s="10"/>
      <c r="BH5861" s="21">
        <f t="shared" si="574"/>
        <v>0</v>
      </c>
      <c r="BI5861" s="22">
        <f t="shared" si="574"/>
        <v>1.1259999999999999E-2</v>
      </c>
      <c r="BJ5861" s="21"/>
      <c r="BK5861" s="21">
        <v>0</v>
      </c>
      <c r="BL5861" s="22">
        <v>3.3779999999999998E-2</v>
      </c>
      <c r="BM5861" s="21"/>
      <c r="BN5861" s="21">
        <f t="shared" si="576"/>
        <v>0</v>
      </c>
      <c r="BO5861" s="22">
        <f t="shared" si="576"/>
        <v>0.13511999999999999</v>
      </c>
      <c r="BP5861" s="21">
        <f t="shared" si="576"/>
        <v>0</v>
      </c>
    </row>
    <row r="5862" spans="1:68" ht="11.1" hidden="1" customHeight="1" outlineLevel="2" x14ac:dyDescent="0.2">
      <c r="A5862" s="10"/>
      <c r="B5862" s="18"/>
      <c r="C5862" s="18"/>
      <c r="D5862" s="18"/>
      <c r="E5862" s="23" t="s">
        <v>5152</v>
      </c>
      <c r="F5862" s="24"/>
      <c r="G5862" s="24"/>
      <c r="H5862" s="24"/>
      <c r="I5862" s="24"/>
      <c r="J5862" s="24"/>
      <c r="K5862" s="24"/>
      <c r="L5862" s="24"/>
      <c r="M5862" s="24"/>
      <c r="N5862" s="24"/>
      <c r="O5862" s="24"/>
      <c r="P5862" s="24"/>
      <c r="Q5862" s="24"/>
      <c r="R5862" s="24"/>
      <c r="S5862" s="24"/>
      <c r="T5862" s="24"/>
      <c r="U5862" s="24"/>
      <c r="V5862" s="24"/>
      <c r="W5862" s="24"/>
      <c r="X5862" s="24"/>
      <c r="Y5862" s="24"/>
      <c r="Z5862" s="24"/>
      <c r="AA5862" s="24"/>
      <c r="AB5862" s="24"/>
      <c r="AC5862" s="24"/>
      <c r="AD5862" s="24"/>
      <c r="AE5862" s="24"/>
      <c r="AF5862" s="24"/>
      <c r="AG5862" s="24"/>
      <c r="AH5862" s="24"/>
      <c r="AI5862" s="24"/>
      <c r="AJ5862" s="24"/>
      <c r="AK5862" s="24"/>
      <c r="AL5862" s="24"/>
      <c r="AM5862" s="24"/>
      <c r="AN5862" s="208">
        <v>1.044</v>
      </c>
      <c r="AO5862" s="24"/>
      <c r="AP5862" s="24"/>
      <c r="AQ5862" s="24"/>
      <c r="AR5862" s="24"/>
      <c r="AS5862" s="24"/>
      <c r="AT5862" s="24"/>
      <c r="AU5862" s="24"/>
      <c r="AV5862" s="24"/>
      <c r="AW5862" s="24"/>
      <c r="AX5862" s="24"/>
      <c r="AY5862" s="24"/>
      <c r="AZ5862" s="24"/>
      <c r="BA5862" s="24"/>
      <c r="BB5862" s="21">
        <f t="shared" si="575"/>
        <v>1.044</v>
      </c>
      <c r="BC5862" s="21"/>
      <c r="BD5862" s="22">
        <f t="shared" si="573"/>
        <v>1.403225806451613</v>
      </c>
      <c r="BE5862" s="21"/>
      <c r="BG5862" s="10"/>
      <c r="BH5862" s="21">
        <f t="shared" si="574"/>
        <v>0</v>
      </c>
      <c r="BI5862" s="22">
        <f t="shared" si="574"/>
        <v>1.044E-3</v>
      </c>
      <c r="BJ5862" s="21"/>
      <c r="BK5862" s="21">
        <v>0</v>
      </c>
      <c r="BL5862" s="22">
        <v>3.1320000000000002E-3</v>
      </c>
      <c r="BM5862" s="21"/>
      <c r="BN5862" s="21">
        <f t="shared" si="576"/>
        <v>0</v>
      </c>
      <c r="BO5862" s="22">
        <f t="shared" si="576"/>
        <v>1.2528000000000001E-2</v>
      </c>
      <c r="BP5862" s="21">
        <f t="shared" si="576"/>
        <v>0</v>
      </c>
    </row>
    <row r="5863" spans="1:68" ht="11.1" hidden="1" customHeight="1" outlineLevel="2" x14ac:dyDescent="0.2">
      <c r="A5863" s="10"/>
      <c r="B5863" s="18"/>
      <c r="C5863" s="18"/>
      <c r="D5863" s="18"/>
      <c r="E5863" s="23" t="s">
        <v>5153</v>
      </c>
      <c r="F5863" s="24"/>
      <c r="G5863" s="24"/>
      <c r="H5863" s="208">
        <v>5</v>
      </c>
      <c r="I5863" s="239">
        <v>5</v>
      </c>
      <c r="J5863" s="239"/>
      <c r="K5863" s="208">
        <v>5</v>
      </c>
      <c r="L5863" s="24"/>
      <c r="M5863" s="24"/>
      <c r="N5863" s="24"/>
      <c r="O5863" s="208">
        <v>5</v>
      </c>
      <c r="P5863" s="208">
        <v>8.6</v>
      </c>
      <c r="Q5863" s="208">
        <v>5</v>
      </c>
      <c r="R5863" s="208">
        <v>5.2</v>
      </c>
      <c r="S5863" s="208">
        <v>5.2</v>
      </c>
      <c r="T5863" s="24"/>
      <c r="U5863" s="208">
        <v>10</v>
      </c>
      <c r="V5863" s="24"/>
      <c r="W5863" s="208">
        <v>5</v>
      </c>
      <c r="X5863" s="24"/>
      <c r="Y5863" s="24"/>
      <c r="Z5863" s="24"/>
      <c r="AA5863" s="208">
        <v>5.04</v>
      </c>
      <c r="AB5863" s="208">
        <v>5.2080000000000002</v>
      </c>
      <c r="AC5863" s="24"/>
      <c r="AD5863" s="208">
        <v>10.247999999999999</v>
      </c>
      <c r="AE5863" s="208">
        <v>5.2080000000000002</v>
      </c>
      <c r="AF5863" s="208">
        <v>4.7039999999999997</v>
      </c>
      <c r="AG5863" s="208">
        <v>5.2080000000000002</v>
      </c>
      <c r="AH5863" s="208">
        <v>5.04</v>
      </c>
      <c r="AI5863" s="208">
        <v>5.2080000000000002</v>
      </c>
      <c r="AJ5863" s="208">
        <v>5.04</v>
      </c>
      <c r="AK5863" s="208">
        <v>5.2080000000000002</v>
      </c>
      <c r="AL5863" s="208">
        <v>5.2080000000000002</v>
      </c>
      <c r="AM5863" s="208">
        <v>5.04</v>
      </c>
      <c r="AN5863" s="208">
        <v>5.04</v>
      </c>
      <c r="AO5863" s="24"/>
      <c r="AP5863" s="24"/>
      <c r="AQ5863" s="24"/>
      <c r="AR5863" s="208">
        <v>6.8410000000000002</v>
      </c>
      <c r="AS5863" s="208">
        <v>7.5730000000000004</v>
      </c>
      <c r="AT5863" s="208">
        <v>7.33</v>
      </c>
      <c r="AU5863" s="208">
        <v>7.5739999999999998</v>
      </c>
      <c r="AV5863" s="208">
        <v>7.33</v>
      </c>
      <c r="AW5863" s="208">
        <v>7.5739999999999998</v>
      </c>
      <c r="AX5863" s="208">
        <v>7.5739999999999998</v>
      </c>
      <c r="AY5863" s="208">
        <v>7.33</v>
      </c>
      <c r="AZ5863" s="208">
        <v>7.5739999999999998</v>
      </c>
      <c r="BA5863" s="208">
        <v>7.33</v>
      </c>
      <c r="BB5863" s="21">
        <f t="shared" si="575"/>
        <v>10.247999999999999</v>
      </c>
      <c r="BC5863" s="21"/>
      <c r="BD5863" s="22">
        <f t="shared" si="573"/>
        <v>13.774193548387096</v>
      </c>
      <c r="BE5863" s="21"/>
      <c r="BG5863" s="10"/>
      <c r="BH5863" s="21">
        <f t="shared" si="574"/>
        <v>0</v>
      </c>
      <c r="BI5863" s="22">
        <f t="shared" si="574"/>
        <v>1.0248E-2</v>
      </c>
      <c r="BJ5863" s="21"/>
      <c r="BK5863" s="21">
        <v>0</v>
      </c>
      <c r="BL5863" s="22">
        <v>3.0744E-2</v>
      </c>
      <c r="BM5863" s="21"/>
      <c r="BN5863" s="21">
        <f t="shared" si="576"/>
        <v>0</v>
      </c>
      <c r="BO5863" s="22">
        <f t="shared" si="576"/>
        <v>0.122976</v>
      </c>
      <c r="BP5863" s="21">
        <f t="shared" si="576"/>
        <v>0</v>
      </c>
    </row>
    <row r="5864" spans="1:68" ht="11.1" hidden="1" customHeight="1" outlineLevel="2" x14ac:dyDescent="0.2">
      <c r="A5864" s="10"/>
      <c r="B5864" s="18"/>
      <c r="C5864" s="18"/>
      <c r="D5864" s="18"/>
      <c r="E5864" s="23" t="s">
        <v>5154</v>
      </c>
      <c r="F5864" s="208">
        <v>2.806</v>
      </c>
      <c r="G5864" s="208">
        <v>2.246</v>
      </c>
      <c r="H5864" s="208">
        <v>1.575</v>
      </c>
      <c r="I5864" s="239">
        <v>1.2490000000000001</v>
      </c>
      <c r="J5864" s="239"/>
      <c r="K5864" s="208">
        <v>0.52400000000000002</v>
      </c>
      <c r="L5864" s="24"/>
      <c r="M5864" s="208">
        <v>5.3999999999999999E-2</v>
      </c>
      <c r="N5864" s="24"/>
      <c r="O5864" s="208">
        <v>5.1999999999999998E-2</v>
      </c>
      <c r="P5864" s="208">
        <v>1.3859999999999999</v>
      </c>
      <c r="Q5864" s="208">
        <v>2.09</v>
      </c>
      <c r="R5864" s="208">
        <v>2.6230000000000002</v>
      </c>
      <c r="S5864" s="208">
        <v>2.6819999999999999</v>
      </c>
      <c r="T5864" s="208">
        <v>3.0939999999999999</v>
      </c>
      <c r="U5864" s="208">
        <v>1.7230000000000001</v>
      </c>
      <c r="V5864" s="208">
        <v>0.73799999999999999</v>
      </c>
      <c r="W5864" s="208">
        <v>1E-3</v>
      </c>
      <c r="X5864" s="24"/>
      <c r="Y5864" s="24"/>
      <c r="Z5864" s="24"/>
      <c r="AA5864" s="24"/>
      <c r="AB5864" s="208">
        <v>1.0900000000000001</v>
      </c>
      <c r="AC5864" s="208">
        <v>1.984</v>
      </c>
      <c r="AD5864" s="208">
        <v>3.0790000000000002</v>
      </c>
      <c r="AE5864" s="208">
        <v>2.0249999999999999</v>
      </c>
      <c r="AF5864" s="208">
        <v>2.5089999999999999</v>
      </c>
      <c r="AG5864" s="208">
        <v>1.61</v>
      </c>
      <c r="AH5864" s="208">
        <v>1.306</v>
      </c>
      <c r="AI5864" s="208">
        <v>0.28499999999999998</v>
      </c>
      <c r="AJ5864" s="24"/>
      <c r="AK5864" s="24"/>
      <c r="AL5864" s="24"/>
      <c r="AM5864" s="24"/>
      <c r="AN5864" s="24"/>
      <c r="AO5864" s="208">
        <v>2.0059999999999998</v>
      </c>
      <c r="AP5864" s="208">
        <v>2.681</v>
      </c>
      <c r="AQ5864" s="208">
        <v>2.6949999999999998</v>
      </c>
      <c r="AR5864" s="208">
        <v>2.484</v>
      </c>
      <c r="AS5864" s="208">
        <v>3.1179999999999999</v>
      </c>
      <c r="AT5864" s="208">
        <v>2.4750000000000001</v>
      </c>
      <c r="AU5864" s="208">
        <v>1.7430000000000001</v>
      </c>
      <c r="AV5864" s="208">
        <v>1.9E-2</v>
      </c>
      <c r="AW5864" s="24"/>
      <c r="AX5864" s="24"/>
      <c r="AY5864" s="208">
        <v>0.313</v>
      </c>
      <c r="AZ5864" s="208">
        <v>0.96299999999999997</v>
      </c>
      <c r="BA5864" s="208">
        <v>1.66</v>
      </c>
      <c r="BB5864" s="21">
        <f t="shared" si="575"/>
        <v>3.1179999999999999</v>
      </c>
      <c r="BC5864" s="21"/>
      <c r="BD5864" s="22">
        <f t="shared" ref="BD5864:BD5927" si="577">(BB5864/31/24)*1000</f>
        <v>4.190860215053763</v>
      </c>
      <c r="BE5864" s="21"/>
      <c r="BG5864" s="10"/>
      <c r="BH5864" s="21">
        <f t="shared" si="574"/>
        <v>0</v>
      </c>
      <c r="BI5864" s="22">
        <f t="shared" si="574"/>
        <v>3.1179999999999997E-3</v>
      </c>
      <c r="BJ5864" s="21"/>
      <c r="BK5864" s="21">
        <v>0</v>
      </c>
      <c r="BL5864" s="22">
        <v>9.3539999999999995E-3</v>
      </c>
      <c r="BM5864" s="21"/>
      <c r="BN5864" s="21">
        <f t="shared" si="576"/>
        <v>0</v>
      </c>
      <c r="BO5864" s="22">
        <f t="shared" si="576"/>
        <v>3.7415999999999998E-2</v>
      </c>
      <c r="BP5864" s="21">
        <f t="shared" si="576"/>
        <v>0</v>
      </c>
    </row>
    <row r="5865" spans="1:68" ht="11.1" hidden="1" customHeight="1" outlineLevel="2" x14ac:dyDescent="0.2">
      <c r="A5865" s="10"/>
      <c r="B5865" s="18"/>
      <c r="C5865" s="18"/>
      <c r="D5865" s="18"/>
      <c r="E5865" s="23" t="s">
        <v>5155</v>
      </c>
      <c r="F5865" s="208">
        <v>7.0570000000000004</v>
      </c>
      <c r="G5865" s="208">
        <v>5.2990000000000004</v>
      </c>
      <c r="H5865" s="208">
        <v>3.4449999999999998</v>
      </c>
      <c r="I5865" s="239">
        <v>2.7429999999999999</v>
      </c>
      <c r="J5865" s="239"/>
      <c r="K5865" s="208">
        <v>1.4039999999999999</v>
      </c>
      <c r="L5865" s="208">
        <v>0.27600000000000002</v>
      </c>
      <c r="M5865" s="208">
        <v>8.2000000000000003E-2</v>
      </c>
      <c r="N5865" s="208">
        <v>5.0000000000000001E-3</v>
      </c>
      <c r="O5865" s="208">
        <v>0.52200000000000002</v>
      </c>
      <c r="P5865" s="208">
        <v>2.3530000000000002</v>
      </c>
      <c r="Q5865" s="208">
        <v>4.3849999999999998</v>
      </c>
      <c r="R5865" s="208">
        <v>5.7290000000000001</v>
      </c>
      <c r="S5865" s="208">
        <v>5.8049999999999997</v>
      </c>
      <c r="T5865" s="208">
        <v>7.0759999999999996</v>
      </c>
      <c r="U5865" s="208">
        <v>4.1310000000000002</v>
      </c>
      <c r="V5865" s="208">
        <v>5</v>
      </c>
      <c r="W5865" s="208">
        <v>2.835</v>
      </c>
      <c r="X5865" s="208">
        <v>0.23899999999999999</v>
      </c>
      <c r="Y5865" s="24"/>
      <c r="Z5865" s="24"/>
      <c r="AA5865" s="208">
        <v>0.41599999999999998</v>
      </c>
      <c r="AB5865" s="208">
        <v>2.419</v>
      </c>
      <c r="AC5865" s="208">
        <v>4.8319999999999999</v>
      </c>
      <c r="AD5865" s="208">
        <v>6.8540000000000001</v>
      </c>
      <c r="AE5865" s="208">
        <v>6.8540000000000001</v>
      </c>
      <c r="AF5865" s="208">
        <v>6.375</v>
      </c>
      <c r="AG5865" s="208">
        <v>4.3310000000000004</v>
      </c>
      <c r="AH5865" s="208">
        <v>2.6080000000000001</v>
      </c>
      <c r="AI5865" s="208">
        <v>1.61</v>
      </c>
      <c r="AJ5865" s="208">
        <v>0.41499999999999998</v>
      </c>
      <c r="AK5865" s="24"/>
      <c r="AL5865" s="24"/>
      <c r="AM5865" s="208">
        <v>0.47099999999999997</v>
      </c>
      <c r="AN5865" s="208">
        <v>2.319</v>
      </c>
      <c r="AO5865" s="208">
        <v>4.5410000000000004</v>
      </c>
      <c r="AP5865" s="208">
        <v>6.2990000000000004</v>
      </c>
      <c r="AQ5865" s="208">
        <v>5.9210000000000003</v>
      </c>
      <c r="AR5865" s="208">
        <v>6.0209999999999999</v>
      </c>
      <c r="AS5865" s="208">
        <v>4.5309999999999997</v>
      </c>
      <c r="AT5865" s="208">
        <v>2.706</v>
      </c>
      <c r="AU5865" s="208">
        <v>1.6060000000000001</v>
      </c>
      <c r="AV5865" s="208">
        <v>3.9E-2</v>
      </c>
      <c r="AW5865" s="24"/>
      <c r="AX5865" s="24"/>
      <c r="AY5865" s="208">
        <v>0.89400000000000002</v>
      </c>
      <c r="AZ5865" s="208">
        <v>2.3780000000000001</v>
      </c>
      <c r="BA5865" s="208">
        <v>3.8860000000000001</v>
      </c>
      <c r="BB5865" s="21">
        <f t="shared" si="575"/>
        <v>7.0759999999999996</v>
      </c>
      <c r="BC5865" s="21"/>
      <c r="BD5865" s="22">
        <f t="shared" si="577"/>
        <v>9.5107526881720421</v>
      </c>
      <c r="BE5865" s="21"/>
      <c r="BG5865" s="10"/>
      <c r="BH5865" s="21">
        <f t="shared" si="574"/>
        <v>0</v>
      </c>
      <c r="BI5865" s="22">
        <f t="shared" si="574"/>
        <v>7.0759999999999998E-3</v>
      </c>
      <c r="BJ5865" s="21"/>
      <c r="BK5865" s="21">
        <v>0</v>
      </c>
      <c r="BL5865" s="22">
        <v>2.1228E-2</v>
      </c>
      <c r="BM5865" s="21"/>
      <c r="BN5865" s="21">
        <f t="shared" si="576"/>
        <v>0</v>
      </c>
      <c r="BO5865" s="22">
        <f t="shared" si="576"/>
        <v>8.4912000000000001E-2</v>
      </c>
      <c r="BP5865" s="21">
        <f t="shared" si="576"/>
        <v>0</v>
      </c>
    </row>
    <row r="5866" spans="1:68" ht="11.1" hidden="1" customHeight="1" outlineLevel="2" x14ac:dyDescent="0.2">
      <c r="A5866" s="10"/>
      <c r="B5866" s="18"/>
      <c r="C5866" s="18"/>
      <c r="D5866" s="18"/>
      <c r="E5866" s="23" t="s">
        <v>5156</v>
      </c>
      <c r="F5866" s="24"/>
      <c r="G5866" s="208">
        <v>2</v>
      </c>
      <c r="H5866" s="208">
        <v>1</v>
      </c>
      <c r="I5866" s="239">
        <v>1</v>
      </c>
      <c r="J5866" s="239"/>
      <c r="K5866" s="24"/>
      <c r="L5866" s="24"/>
      <c r="M5866" s="24"/>
      <c r="N5866" s="24"/>
      <c r="O5866" s="208">
        <v>1</v>
      </c>
      <c r="P5866" s="24"/>
      <c r="Q5866" s="24"/>
      <c r="R5866" s="24"/>
      <c r="S5866" s="24"/>
      <c r="T5866" s="24"/>
      <c r="U5866" s="24"/>
      <c r="V5866" s="24"/>
      <c r="W5866" s="24"/>
      <c r="X5866" s="208">
        <v>1</v>
      </c>
      <c r="Y5866" s="24"/>
      <c r="Z5866" s="24"/>
      <c r="AA5866" s="24"/>
      <c r="AB5866" s="24"/>
      <c r="AC5866" s="24"/>
      <c r="AD5866" s="24"/>
      <c r="AE5866" s="24"/>
      <c r="AF5866" s="24"/>
      <c r="AG5866" s="24"/>
      <c r="AH5866" s="24"/>
      <c r="AI5866" s="24"/>
      <c r="AJ5866" s="24"/>
      <c r="AK5866" s="24"/>
      <c r="AL5866" s="24"/>
      <c r="AM5866" s="24"/>
      <c r="AN5866" s="24"/>
      <c r="AO5866" s="24"/>
      <c r="AP5866" s="24"/>
      <c r="AQ5866" s="24"/>
      <c r="AR5866" s="24"/>
      <c r="AS5866" s="24"/>
      <c r="AT5866" s="24"/>
      <c r="AU5866" s="24"/>
      <c r="AV5866" s="24"/>
      <c r="AW5866" s="24"/>
      <c r="AX5866" s="24"/>
      <c r="AY5866" s="24"/>
      <c r="AZ5866" s="24"/>
      <c r="BA5866" s="24"/>
      <c r="BB5866" s="21">
        <f t="shared" si="575"/>
        <v>2</v>
      </c>
      <c r="BC5866" s="21"/>
      <c r="BD5866" s="22">
        <f t="shared" si="577"/>
        <v>2.6881720430107525</v>
      </c>
      <c r="BE5866" s="21"/>
      <c r="BG5866" s="10"/>
      <c r="BH5866" s="21">
        <f t="shared" si="574"/>
        <v>0</v>
      </c>
      <c r="BI5866" s="22">
        <f t="shared" si="574"/>
        <v>2E-3</v>
      </c>
      <c r="BJ5866" s="21"/>
      <c r="BK5866" s="21">
        <v>0</v>
      </c>
      <c r="BL5866" s="22">
        <v>6.0000000000000001E-3</v>
      </c>
      <c r="BM5866" s="21"/>
      <c r="BN5866" s="21">
        <f t="shared" si="576"/>
        <v>0</v>
      </c>
      <c r="BO5866" s="22">
        <f t="shared" si="576"/>
        <v>2.4E-2</v>
      </c>
      <c r="BP5866" s="21">
        <f t="shared" si="576"/>
        <v>0</v>
      </c>
    </row>
    <row r="5867" spans="1:68" ht="11.1" hidden="1" customHeight="1" outlineLevel="2" x14ac:dyDescent="0.2">
      <c r="A5867" s="10"/>
      <c r="B5867" s="18"/>
      <c r="C5867" s="18"/>
      <c r="D5867" s="18"/>
      <c r="E5867" s="23" t="s">
        <v>5157</v>
      </c>
      <c r="F5867" s="208">
        <v>11.945</v>
      </c>
      <c r="G5867" s="208">
        <v>7.726</v>
      </c>
      <c r="H5867" s="208">
        <v>6.75</v>
      </c>
      <c r="I5867" s="239">
        <v>3.3759999999999999</v>
      </c>
      <c r="J5867" s="239"/>
      <c r="K5867" s="208">
        <v>4.077</v>
      </c>
      <c r="L5867" s="24"/>
      <c r="M5867" s="24"/>
      <c r="N5867" s="24"/>
      <c r="O5867" s="208">
        <v>2.137</v>
      </c>
      <c r="P5867" s="208">
        <v>6.0830000000000002</v>
      </c>
      <c r="Q5867" s="208">
        <v>8.5679999999999996</v>
      </c>
      <c r="R5867" s="208">
        <v>11.2</v>
      </c>
      <c r="S5867" s="208">
        <v>11.394</v>
      </c>
      <c r="T5867" s="208">
        <v>10.468</v>
      </c>
      <c r="U5867" s="208">
        <v>6.9089999999999998</v>
      </c>
      <c r="V5867" s="208">
        <v>5.2080000000000002</v>
      </c>
      <c r="W5867" s="208">
        <v>2.806</v>
      </c>
      <c r="X5867" s="208">
        <v>5</v>
      </c>
      <c r="Y5867" s="24"/>
      <c r="Z5867" s="208">
        <v>0.61</v>
      </c>
      <c r="AA5867" s="208">
        <v>2.0699999999999998</v>
      </c>
      <c r="AB5867" s="208">
        <v>6.3280000000000003</v>
      </c>
      <c r="AC5867" s="24"/>
      <c r="AD5867" s="208">
        <v>18.745000000000001</v>
      </c>
      <c r="AE5867" s="24"/>
      <c r="AF5867" s="24"/>
      <c r="AG5867" s="24"/>
      <c r="AH5867" s="208">
        <v>30.204000000000001</v>
      </c>
      <c r="AI5867" s="208">
        <v>3.4889999999999999</v>
      </c>
      <c r="AJ5867" s="24"/>
      <c r="AK5867" s="24"/>
      <c r="AL5867" s="24"/>
      <c r="AM5867" s="24"/>
      <c r="AN5867" s="208">
        <v>5.67</v>
      </c>
      <c r="AO5867" s="208">
        <v>5.056</v>
      </c>
      <c r="AP5867" s="208">
        <v>9.5329999999999995</v>
      </c>
      <c r="AQ5867" s="208">
        <v>10.680999999999999</v>
      </c>
      <c r="AR5867" s="208">
        <v>10.506</v>
      </c>
      <c r="AS5867" s="208">
        <v>7.3040000000000003</v>
      </c>
      <c r="AT5867" s="208">
        <v>5.383</v>
      </c>
      <c r="AU5867" s="208">
        <v>3.0390000000000001</v>
      </c>
      <c r="AV5867" s="24"/>
      <c r="AW5867" s="24"/>
      <c r="AX5867" s="24"/>
      <c r="AY5867" s="208">
        <v>2.4860000000000002</v>
      </c>
      <c r="AZ5867" s="208">
        <v>2.6789999999999998</v>
      </c>
      <c r="BA5867" s="208">
        <v>5.2359999999999998</v>
      </c>
      <c r="BB5867" s="21">
        <f t="shared" si="575"/>
        <v>30.204000000000001</v>
      </c>
      <c r="BC5867" s="21"/>
      <c r="BD5867" s="22">
        <f t="shared" si="577"/>
        <v>40.596774193548384</v>
      </c>
      <c r="BE5867" s="21"/>
      <c r="BG5867" s="10"/>
      <c r="BH5867" s="21">
        <f t="shared" si="574"/>
        <v>0</v>
      </c>
      <c r="BI5867" s="22">
        <f t="shared" si="574"/>
        <v>3.0203999999999995E-2</v>
      </c>
      <c r="BJ5867" s="21"/>
      <c r="BK5867" s="21">
        <v>0</v>
      </c>
      <c r="BL5867" s="22">
        <v>9.0611999999999984E-2</v>
      </c>
      <c r="BM5867" s="21"/>
      <c r="BN5867" s="21">
        <f t="shared" si="576"/>
        <v>0</v>
      </c>
      <c r="BO5867" s="22">
        <f t="shared" si="576"/>
        <v>0.36244799999999994</v>
      </c>
      <c r="BP5867" s="21">
        <f t="shared" si="576"/>
        <v>0</v>
      </c>
    </row>
    <row r="5868" spans="1:68" ht="11.1" hidden="1" customHeight="1" outlineLevel="2" x14ac:dyDescent="0.2">
      <c r="A5868" s="10"/>
      <c r="B5868" s="18"/>
      <c r="C5868" s="18"/>
      <c r="D5868" s="18"/>
      <c r="E5868" s="23" t="s">
        <v>5158</v>
      </c>
      <c r="F5868" s="208">
        <v>7.806</v>
      </c>
      <c r="G5868" s="208">
        <v>5.8070000000000004</v>
      </c>
      <c r="H5868" s="208">
        <v>5.32</v>
      </c>
      <c r="I5868" s="239">
        <v>3.3740000000000001</v>
      </c>
      <c r="J5868" s="239"/>
      <c r="K5868" s="208">
        <v>1.6359999999999999</v>
      </c>
      <c r="L5868" s="24"/>
      <c r="M5868" s="24"/>
      <c r="N5868" s="24"/>
      <c r="O5868" s="208">
        <v>1.498</v>
      </c>
      <c r="P5868" s="208">
        <v>4.3840000000000003</v>
      </c>
      <c r="Q5868" s="208">
        <v>5.1239999999999997</v>
      </c>
      <c r="R5868" s="208">
        <v>6.2370000000000001</v>
      </c>
      <c r="S5868" s="208">
        <v>6.2880000000000003</v>
      </c>
      <c r="T5868" s="208">
        <v>5.2</v>
      </c>
      <c r="U5868" s="208">
        <v>10.733000000000001</v>
      </c>
      <c r="V5868" s="208">
        <v>1.863</v>
      </c>
      <c r="W5868" s="208">
        <v>5.2080000000000002</v>
      </c>
      <c r="X5868" s="24"/>
      <c r="Y5868" s="24"/>
      <c r="Z5868" s="24"/>
      <c r="AA5868" s="208">
        <v>5.04</v>
      </c>
      <c r="AB5868" s="208">
        <v>5.2080000000000002</v>
      </c>
      <c r="AC5868" s="24"/>
      <c r="AD5868" s="208">
        <v>10.247999999999999</v>
      </c>
      <c r="AE5868" s="208">
        <v>5.2080000000000002</v>
      </c>
      <c r="AF5868" s="208">
        <v>4.7039999999999997</v>
      </c>
      <c r="AG5868" s="208">
        <v>5.2080000000000002</v>
      </c>
      <c r="AH5868" s="208">
        <v>5.04</v>
      </c>
      <c r="AI5868" s="208">
        <v>5.2080000000000002</v>
      </c>
      <c r="AJ5868" s="208">
        <v>5.04</v>
      </c>
      <c r="AK5868" s="208">
        <v>5.2080000000000002</v>
      </c>
      <c r="AL5868" s="208">
        <v>5.2080000000000002</v>
      </c>
      <c r="AM5868" s="208">
        <v>5.04</v>
      </c>
      <c r="AN5868" s="208">
        <v>4.3310000000000004</v>
      </c>
      <c r="AO5868" s="208">
        <v>3.4079999999999999</v>
      </c>
      <c r="AP5868" s="208">
        <v>5.8280000000000003</v>
      </c>
      <c r="AQ5868" s="208">
        <v>6.5369999999999999</v>
      </c>
      <c r="AR5868" s="208">
        <v>6.14</v>
      </c>
      <c r="AS5868" s="208">
        <v>4.6280000000000001</v>
      </c>
      <c r="AT5868" s="208">
        <v>3.59</v>
      </c>
      <c r="AU5868" s="208">
        <v>2.8079999999999998</v>
      </c>
      <c r="AV5868" s="24"/>
      <c r="AW5868" s="24"/>
      <c r="AX5868" s="24"/>
      <c r="AY5868" s="208">
        <v>1.6279999999999999</v>
      </c>
      <c r="AZ5868" s="208">
        <v>1.8160000000000001</v>
      </c>
      <c r="BA5868" s="208">
        <v>3.806</v>
      </c>
      <c r="BB5868" s="21">
        <f t="shared" si="575"/>
        <v>10.733000000000001</v>
      </c>
      <c r="BC5868" s="21"/>
      <c r="BD5868" s="22">
        <f t="shared" si="577"/>
        <v>14.426075268817206</v>
      </c>
      <c r="BE5868" s="21"/>
      <c r="BG5868" s="10"/>
      <c r="BH5868" s="21">
        <f t="shared" si="574"/>
        <v>0</v>
      </c>
      <c r="BI5868" s="22">
        <f t="shared" si="574"/>
        <v>1.0732999999999999E-2</v>
      </c>
      <c r="BJ5868" s="21"/>
      <c r="BK5868" s="21">
        <v>0</v>
      </c>
      <c r="BL5868" s="22">
        <v>3.2198999999999998E-2</v>
      </c>
      <c r="BM5868" s="21"/>
      <c r="BN5868" s="21">
        <f t="shared" si="576"/>
        <v>0</v>
      </c>
      <c r="BO5868" s="22">
        <f t="shared" si="576"/>
        <v>0.12879599999999999</v>
      </c>
      <c r="BP5868" s="21">
        <f t="shared" si="576"/>
        <v>0</v>
      </c>
    </row>
    <row r="5869" spans="1:68" ht="11.1" hidden="1" customHeight="1" outlineLevel="2" x14ac:dyDescent="0.2">
      <c r="A5869" s="10"/>
      <c r="B5869" s="18"/>
      <c r="C5869" s="18"/>
      <c r="D5869" s="18"/>
      <c r="E5869" s="23" t="s">
        <v>5159</v>
      </c>
      <c r="F5869" s="24"/>
      <c r="G5869" s="24"/>
      <c r="H5869" s="24"/>
      <c r="I5869" s="24"/>
      <c r="J5869" s="24"/>
      <c r="K5869" s="24"/>
      <c r="L5869" s="24"/>
      <c r="M5869" s="24"/>
      <c r="N5869" s="24"/>
      <c r="O5869" s="24"/>
      <c r="P5869" s="24"/>
      <c r="Q5869" s="24"/>
      <c r="R5869" s="24"/>
      <c r="S5869" s="24"/>
      <c r="T5869" s="24"/>
      <c r="U5869" s="24"/>
      <c r="V5869" s="24"/>
      <c r="W5869" s="24"/>
      <c r="X5869" s="24"/>
      <c r="Y5869" s="24"/>
      <c r="Z5869" s="24"/>
      <c r="AA5869" s="24"/>
      <c r="AB5869" s="24"/>
      <c r="AC5869" s="24"/>
      <c r="AD5869" s="24"/>
      <c r="AE5869" s="24"/>
      <c r="AF5869" s="24"/>
      <c r="AG5869" s="24"/>
      <c r="AH5869" s="24"/>
      <c r="AI5869" s="24"/>
      <c r="AJ5869" s="24"/>
      <c r="AK5869" s="24"/>
      <c r="AL5869" s="24"/>
      <c r="AM5869" s="24"/>
      <c r="AN5869" s="24"/>
      <c r="AO5869" s="24"/>
      <c r="AP5869" s="24"/>
      <c r="AQ5869" s="24"/>
      <c r="AR5869" s="208">
        <v>1.6930000000000001</v>
      </c>
      <c r="AS5869" s="208">
        <v>1.875</v>
      </c>
      <c r="AT5869" s="208">
        <v>7.9340000000000002</v>
      </c>
      <c r="AU5869" s="208">
        <v>1.875</v>
      </c>
      <c r="AV5869" s="208">
        <v>1.8140000000000001</v>
      </c>
      <c r="AW5869" s="208">
        <v>1.875</v>
      </c>
      <c r="AX5869" s="208">
        <v>1.875</v>
      </c>
      <c r="AY5869" s="208">
        <v>1.8140000000000001</v>
      </c>
      <c r="AZ5869" s="208">
        <v>1.875</v>
      </c>
      <c r="BA5869" s="208">
        <v>1.8140000000000001</v>
      </c>
      <c r="BB5869" s="21">
        <f t="shared" si="575"/>
        <v>7.9340000000000002</v>
      </c>
      <c r="BC5869" s="21"/>
      <c r="BD5869" s="22">
        <f t="shared" si="577"/>
        <v>10.663978494623658</v>
      </c>
      <c r="BE5869" s="21"/>
      <c r="BG5869" s="10"/>
      <c r="BH5869" s="21">
        <f t="shared" ref="BH5869:BI5932" si="578">(BC5869*24*31/1000000)</f>
        <v>0</v>
      </c>
      <c r="BI5869" s="22">
        <f t="shared" si="578"/>
        <v>7.9340000000000018E-3</v>
      </c>
      <c r="BJ5869" s="21"/>
      <c r="BK5869" s="21">
        <v>0</v>
      </c>
      <c r="BL5869" s="22">
        <v>2.3802000000000004E-2</v>
      </c>
      <c r="BM5869" s="21"/>
      <c r="BN5869" s="21">
        <f t="shared" si="576"/>
        <v>0</v>
      </c>
      <c r="BO5869" s="22">
        <f t="shared" si="576"/>
        <v>9.5208000000000015E-2</v>
      </c>
      <c r="BP5869" s="21">
        <f t="shared" si="576"/>
        <v>0</v>
      </c>
    </row>
    <row r="5870" spans="1:68" ht="11.1" hidden="1" customHeight="1" outlineLevel="2" x14ac:dyDescent="0.2">
      <c r="A5870" s="10"/>
      <c r="B5870" s="18"/>
      <c r="C5870" s="18"/>
      <c r="D5870" s="18"/>
      <c r="E5870" s="23" t="s">
        <v>5160</v>
      </c>
      <c r="F5870" s="24"/>
      <c r="G5870" s="24"/>
      <c r="H5870" s="24"/>
      <c r="I5870" s="24"/>
      <c r="J5870" s="24"/>
      <c r="K5870" s="24"/>
      <c r="L5870" s="24"/>
      <c r="M5870" s="24"/>
      <c r="N5870" s="24"/>
      <c r="O5870" s="24"/>
      <c r="P5870" s="208">
        <v>19.850000000000001</v>
      </c>
      <c r="Q5870" s="208">
        <v>2.7949999999999999</v>
      </c>
      <c r="R5870" s="208">
        <v>3.29</v>
      </c>
      <c r="S5870" s="208">
        <v>3.383</v>
      </c>
      <c r="T5870" s="208">
        <v>3.9420000000000002</v>
      </c>
      <c r="U5870" s="208">
        <v>2.7879999999999998</v>
      </c>
      <c r="V5870" s="208">
        <v>1.831</v>
      </c>
      <c r="W5870" s="208">
        <v>1.004</v>
      </c>
      <c r="X5870" s="208">
        <v>0.156</v>
      </c>
      <c r="Y5870" s="208">
        <v>2.5000000000000001E-2</v>
      </c>
      <c r="Z5870" s="208">
        <v>0.42499999999999999</v>
      </c>
      <c r="AA5870" s="208">
        <v>0.58399999999999996</v>
      </c>
      <c r="AB5870" s="208">
        <v>1.4870000000000001</v>
      </c>
      <c r="AC5870" s="208">
        <v>2.7549999999999999</v>
      </c>
      <c r="AD5870" s="208">
        <v>3.7440000000000002</v>
      </c>
      <c r="AE5870" s="208">
        <v>3.6240000000000001</v>
      </c>
      <c r="AF5870" s="208">
        <v>3.7429999999999999</v>
      </c>
      <c r="AG5870" s="208">
        <v>3.7429999999999999</v>
      </c>
      <c r="AH5870" s="208">
        <v>1.468</v>
      </c>
      <c r="AI5870" s="208">
        <v>1.052</v>
      </c>
      <c r="AJ5870" s="208">
        <v>0.42699999999999999</v>
      </c>
      <c r="AK5870" s="208">
        <v>0.04</v>
      </c>
      <c r="AL5870" s="24"/>
      <c r="AM5870" s="208">
        <v>0.64300000000000002</v>
      </c>
      <c r="AN5870" s="208">
        <v>1.3640000000000001</v>
      </c>
      <c r="AO5870" s="208">
        <v>2.7490000000000001</v>
      </c>
      <c r="AP5870" s="208">
        <v>3.5419999999999998</v>
      </c>
      <c r="AQ5870" s="208">
        <v>3.9580000000000002</v>
      </c>
      <c r="AR5870" s="208">
        <v>6.109</v>
      </c>
      <c r="AS5870" s="208">
        <v>0.254</v>
      </c>
      <c r="AT5870" s="208">
        <v>1.958</v>
      </c>
      <c r="AU5870" s="208">
        <v>0.99099999999999999</v>
      </c>
      <c r="AV5870" s="208">
        <v>8.8999999999999996E-2</v>
      </c>
      <c r="AW5870" s="208">
        <v>3.9E-2</v>
      </c>
      <c r="AX5870" s="208">
        <v>0.504</v>
      </c>
      <c r="AY5870" s="208">
        <v>0.92200000000000004</v>
      </c>
      <c r="AZ5870" s="208">
        <v>1.008</v>
      </c>
      <c r="BA5870" s="208">
        <v>1.9750000000000001</v>
      </c>
      <c r="BB5870" s="21">
        <f t="shared" si="575"/>
        <v>19.850000000000001</v>
      </c>
      <c r="BC5870" s="21"/>
      <c r="BD5870" s="22">
        <f t="shared" si="577"/>
        <v>26.680107526881724</v>
      </c>
      <c r="BE5870" s="21"/>
      <c r="BG5870" s="10"/>
      <c r="BH5870" s="21">
        <f t="shared" si="578"/>
        <v>0</v>
      </c>
      <c r="BI5870" s="22">
        <f t="shared" si="578"/>
        <v>1.985E-2</v>
      </c>
      <c r="BJ5870" s="21"/>
      <c r="BK5870" s="21">
        <v>0</v>
      </c>
      <c r="BL5870" s="22">
        <v>5.9549999999999999E-2</v>
      </c>
      <c r="BM5870" s="21"/>
      <c r="BN5870" s="21">
        <f t="shared" si="576"/>
        <v>0</v>
      </c>
      <c r="BO5870" s="22">
        <f t="shared" si="576"/>
        <v>0.2382</v>
      </c>
      <c r="BP5870" s="21">
        <f t="shared" si="576"/>
        <v>0</v>
      </c>
    </row>
    <row r="5871" spans="1:68" ht="11.1" hidden="1" customHeight="1" outlineLevel="2" x14ac:dyDescent="0.2">
      <c r="A5871" s="10"/>
      <c r="B5871" s="18"/>
      <c r="C5871" s="18"/>
      <c r="D5871" s="18"/>
      <c r="E5871" s="23" t="s">
        <v>5161</v>
      </c>
      <c r="F5871" s="24"/>
      <c r="G5871" s="24"/>
      <c r="H5871" s="24"/>
      <c r="I5871" s="24"/>
      <c r="J5871" s="24"/>
      <c r="K5871" s="24"/>
      <c r="L5871" s="24"/>
      <c r="M5871" s="24"/>
      <c r="N5871" s="24"/>
      <c r="O5871" s="24"/>
      <c r="P5871" s="24"/>
      <c r="Q5871" s="24"/>
      <c r="R5871" s="24"/>
      <c r="S5871" s="24"/>
      <c r="T5871" s="24"/>
      <c r="U5871" s="24"/>
      <c r="V5871" s="24"/>
      <c r="W5871" s="24"/>
      <c r="X5871" s="24"/>
      <c r="Y5871" s="24"/>
      <c r="Z5871" s="24"/>
      <c r="AA5871" s="24"/>
      <c r="AB5871" s="24"/>
      <c r="AC5871" s="24"/>
      <c r="AD5871" s="24"/>
      <c r="AE5871" s="24"/>
      <c r="AF5871" s="24"/>
      <c r="AG5871" s="24"/>
      <c r="AH5871" s="24"/>
      <c r="AI5871" s="24"/>
      <c r="AJ5871" s="24"/>
      <c r="AK5871" s="24"/>
      <c r="AL5871" s="24"/>
      <c r="AM5871" s="24"/>
      <c r="AN5871" s="24"/>
      <c r="AO5871" s="24"/>
      <c r="AP5871" s="24"/>
      <c r="AQ5871" s="24"/>
      <c r="AR5871" s="24"/>
      <c r="AS5871" s="24"/>
      <c r="AT5871" s="24"/>
      <c r="AU5871" s="24"/>
      <c r="AV5871" s="24"/>
      <c r="AW5871" s="24"/>
      <c r="AX5871" s="208">
        <v>111.026</v>
      </c>
      <c r="AY5871" s="208">
        <v>0.89900000000000002</v>
      </c>
      <c r="AZ5871" s="208">
        <v>1.5349999999999999</v>
      </c>
      <c r="BA5871" s="208">
        <v>2.1720000000000002</v>
      </c>
      <c r="BB5871" s="21">
        <f t="shared" si="575"/>
        <v>111.026</v>
      </c>
      <c r="BC5871" s="21"/>
      <c r="BD5871" s="22">
        <f t="shared" si="577"/>
        <v>149.22849462365593</v>
      </c>
      <c r="BE5871" s="21"/>
      <c r="BG5871" s="10"/>
      <c r="BH5871" s="21">
        <f t="shared" si="578"/>
        <v>0</v>
      </c>
      <c r="BI5871" s="22">
        <f t="shared" si="578"/>
        <v>0.11102600000000001</v>
      </c>
      <c r="BJ5871" s="21"/>
      <c r="BK5871" s="21">
        <v>0</v>
      </c>
      <c r="BL5871" s="22">
        <v>0.33307800000000004</v>
      </c>
      <c r="BM5871" s="21"/>
      <c r="BN5871" s="21">
        <f t="shared" si="576"/>
        <v>0</v>
      </c>
      <c r="BO5871" s="22">
        <f t="shared" si="576"/>
        <v>1.3323120000000002</v>
      </c>
      <c r="BP5871" s="21">
        <f t="shared" si="576"/>
        <v>0</v>
      </c>
    </row>
    <row r="5872" spans="1:68" ht="11.1" hidden="1" customHeight="1" outlineLevel="1" collapsed="1" x14ac:dyDescent="0.2">
      <c r="A5872" s="10"/>
      <c r="B5872" s="18"/>
      <c r="C5872" s="18"/>
      <c r="D5872" s="18"/>
      <c r="E5872" s="19" t="s">
        <v>5162</v>
      </c>
      <c r="F5872" s="209">
        <v>95.076999999999998</v>
      </c>
      <c r="G5872" s="209">
        <v>77.370999999999995</v>
      </c>
      <c r="H5872" s="209">
        <v>61.868000000000002</v>
      </c>
      <c r="I5872" s="240">
        <v>50.438000000000002</v>
      </c>
      <c r="J5872" s="240"/>
      <c r="K5872" s="209">
        <v>12.563000000000001</v>
      </c>
      <c r="L5872" s="20"/>
      <c r="M5872" s="209">
        <v>3.97</v>
      </c>
      <c r="N5872" s="209">
        <v>1.496</v>
      </c>
      <c r="O5872" s="209">
        <v>18.323</v>
      </c>
      <c r="P5872" s="209">
        <v>69.539000000000001</v>
      </c>
      <c r="Q5872" s="209">
        <v>101.426</v>
      </c>
      <c r="R5872" s="209">
        <v>138.32499999999999</v>
      </c>
      <c r="S5872" s="209">
        <v>119.157</v>
      </c>
      <c r="T5872" s="209">
        <v>122.605</v>
      </c>
      <c r="U5872" s="209">
        <v>81.819000000000003</v>
      </c>
      <c r="V5872" s="209">
        <v>39.895000000000003</v>
      </c>
      <c r="W5872" s="209">
        <v>15.375</v>
      </c>
      <c r="X5872" s="209">
        <v>1.488</v>
      </c>
      <c r="Y5872" s="209">
        <v>3.14</v>
      </c>
      <c r="Z5872" s="20"/>
      <c r="AA5872" s="20"/>
      <c r="AB5872" s="209">
        <v>86.72</v>
      </c>
      <c r="AC5872" s="209">
        <v>101.557</v>
      </c>
      <c r="AD5872" s="209">
        <v>112.07599999999999</v>
      </c>
      <c r="AE5872" s="209">
        <v>125.604</v>
      </c>
      <c r="AF5872" s="209">
        <v>94.406000000000006</v>
      </c>
      <c r="AG5872" s="209">
        <v>72.858000000000004</v>
      </c>
      <c r="AH5872" s="209">
        <v>42.012999999999998</v>
      </c>
      <c r="AI5872" s="209">
        <v>21.81</v>
      </c>
      <c r="AJ5872" s="209">
        <v>2.58</v>
      </c>
      <c r="AK5872" s="209">
        <v>2.395</v>
      </c>
      <c r="AL5872" s="209">
        <v>3.0640000000000001</v>
      </c>
      <c r="AM5872" s="209">
        <v>23.408999999999999</v>
      </c>
      <c r="AN5872" s="209">
        <v>63.505000000000003</v>
      </c>
      <c r="AO5872" s="209">
        <v>101.121</v>
      </c>
      <c r="AP5872" s="209">
        <v>120.29300000000001</v>
      </c>
      <c r="AQ5872" s="209">
        <v>72.200999999999993</v>
      </c>
      <c r="AR5872" s="209">
        <v>38.968000000000004</v>
      </c>
      <c r="AS5872" s="209">
        <v>17.651</v>
      </c>
      <c r="AT5872" s="209">
        <v>24.481000000000002</v>
      </c>
      <c r="AU5872" s="209">
        <v>3.0880000000000001</v>
      </c>
      <c r="AV5872" s="20"/>
      <c r="AW5872" s="20"/>
      <c r="AX5872" s="20"/>
      <c r="AY5872" s="20"/>
      <c r="AZ5872" s="20"/>
      <c r="BA5872" s="20"/>
      <c r="BB5872" s="21">
        <v>111.372</v>
      </c>
      <c r="BC5872" s="21">
        <f>BD5872</f>
        <v>149.69354838709677</v>
      </c>
      <c r="BD5872" s="22">
        <f t="shared" si="577"/>
        <v>149.69354838709677</v>
      </c>
      <c r="BE5872" s="21">
        <f>BC5872-BD5872</f>
        <v>0</v>
      </c>
      <c r="BF5872" s="2">
        <v>135</v>
      </c>
      <c r="BG5872" s="10">
        <v>5</v>
      </c>
      <c r="BH5872" s="21">
        <f t="shared" si="578"/>
        <v>0.111372</v>
      </c>
      <c r="BI5872" s="22">
        <f t="shared" si="578"/>
        <v>0.111372</v>
      </c>
      <c r="BJ5872" s="21">
        <f>BH5872-BI5872</f>
        <v>0</v>
      </c>
      <c r="BK5872" s="21">
        <v>0.33411599999999997</v>
      </c>
      <c r="BL5872" s="22">
        <v>0.33411599999999997</v>
      </c>
      <c r="BM5872" s="21">
        <v>0</v>
      </c>
      <c r="BN5872" s="21">
        <f t="shared" si="576"/>
        <v>1.3364639999999999</v>
      </c>
      <c r="BO5872" s="22">
        <f t="shared" si="576"/>
        <v>1.3364639999999999</v>
      </c>
      <c r="BP5872" s="21">
        <f t="shared" si="576"/>
        <v>0</v>
      </c>
    </row>
    <row r="5873" spans="1:68" ht="11.1" hidden="1" customHeight="1" outlineLevel="2" x14ac:dyDescent="0.2">
      <c r="A5873" s="10"/>
      <c r="B5873" s="18"/>
      <c r="C5873" s="18"/>
      <c r="D5873" s="18"/>
      <c r="E5873" s="23" t="s">
        <v>5163</v>
      </c>
      <c r="F5873" s="208">
        <v>74.866</v>
      </c>
      <c r="G5873" s="208">
        <v>63.115000000000002</v>
      </c>
      <c r="H5873" s="208">
        <v>48.180999999999997</v>
      </c>
      <c r="I5873" s="239">
        <v>42.017000000000003</v>
      </c>
      <c r="J5873" s="239"/>
      <c r="K5873" s="208">
        <v>5.3970000000000002</v>
      </c>
      <c r="L5873" s="24"/>
      <c r="M5873" s="24"/>
      <c r="N5873" s="24"/>
      <c r="O5873" s="208">
        <v>8.5120000000000005</v>
      </c>
      <c r="P5873" s="208">
        <v>53.451000000000001</v>
      </c>
      <c r="Q5873" s="208">
        <v>82.817999999999998</v>
      </c>
      <c r="R5873" s="208">
        <v>111.372</v>
      </c>
      <c r="S5873" s="208">
        <v>93.326999999999998</v>
      </c>
      <c r="T5873" s="208">
        <v>99.152000000000001</v>
      </c>
      <c r="U5873" s="208">
        <v>61.353000000000002</v>
      </c>
      <c r="V5873" s="208">
        <v>26.853999999999999</v>
      </c>
      <c r="W5873" s="208">
        <v>2.6190000000000002</v>
      </c>
      <c r="X5873" s="24"/>
      <c r="Y5873" s="24"/>
      <c r="Z5873" s="24"/>
      <c r="AA5873" s="24"/>
      <c r="AB5873" s="208">
        <v>61.35</v>
      </c>
      <c r="AC5873" s="208">
        <v>75.816000000000003</v>
      </c>
      <c r="AD5873" s="208">
        <v>89.926000000000002</v>
      </c>
      <c r="AE5873" s="208">
        <v>100.012</v>
      </c>
      <c r="AF5873" s="208">
        <v>74.116</v>
      </c>
      <c r="AG5873" s="208">
        <v>55.246000000000002</v>
      </c>
      <c r="AH5873" s="208">
        <v>30.937999999999999</v>
      </c>
      <c r="AI5873" s="208">
        <v>12.332000000000001</v>
      </c>
      <c r="AJ5873" s="24"/>
      <c r="AK5873" s="24"/>
      <c r="AL5873" s="24"/>
      <c r="AM5873" s="208">
        <v>13.513</v>
      </c>
      <c r="AN5873" s="208">
        <v>47.165999999999997</v>
      </c>
      <c r="AO5873" s="208">
        <v>81.421999999999997</v>
      </c>
      <c r="AP5873" s="208">
        <v>107.176</v>
      </c>
      <c r="AQ5873" s="208">
        <v>72.200999999999993</v>
      </c>
      <c r="AR5873" s="208">
        <v>38.968000000000004</v>
      </c>
      <c r="AS5873" s="208">
        <v>17.651</v>
      </c>
      <c r="AT5873" s="208">
        <v>24.481000000000002</v>
      </c>
      <c r="AU5873" s="208">
        <v>3.0880000000000001</v>
      </c>
      <c r="AV5873" s="24"/>
      <c r="AW5873" s="24"/>
      <c r="AX5873" s="24"/>
      <c r="AY5873" s="24"/>
      <c r="AZ5873" s="24"/>
      <c r="BA5873" s="24"/>
      <c r="BB5873" s="21">
        <f t="shared" ref="BB5873:BB5927" si="579">MAX(F5873:BA5873)</f>
        <v>111.372</v>
      </c>
      <c r="BC5873" s="21"/>
      <c r="BD5873" s="22">
        <f t="shared" si="577"/>
        <v>149.69354838709677</v>
      </c>
      <c r="BE5873" s="21"/>
      <c r="BG5873" s="10"/>
      <c r="BH5873" s="21">
        <f t="shared" si="578"/>
        <v>0</v>
      </c>
      <c r="BI5873" s="22">
        <f t="shared" si="578"/>
        <v>0.111372</v>
      </c>
      <c r="BJ5873" s="21"/>
      <c r="BK5873" s="21">
        <v>0</v>
      </c>
      <c r="BL5873" s="22">
        <v>0.33411599999999997</v>
      </c>
      <c r="BM5873" s="21"/>
      <c r="BN5873" s="21">
        <f t="shared" si="576"/>
        <v>0</v>
      </c>
      <c r="BO5873" s="22">
        <f t="shared" si="576"/>
        <v>1.3364639999999999</v>
      </c>
      <c r="BP5873" s="21">
        <f t="shared" si="576"/>
        <v>0</v>
      </c>
    </row>
    <row r="5874" spans="1:68" ht="11.1" hidden="1" customHeight="1" outlineLevel="1" collapsed="1" x14ac:dyDescent="0.2">
      <c r="A5874" s="10"/>
      <c r="B5874" s="18"/>
      <c r="C5874" s="18"/>
      <c r="D5874" s="18"/>
      <c r="E5874" s="19" t="s">
        <v>5164</v>
      </c>
      <c r="F5874" s="209">
        <v>568.38</v>
      </c>
      <c r="G5874" s="209">
        <v>703.01</v>
      </c>
      <c r="H5874" s="209">
        <v>493.83199999999999</v>
      </c>
      <c r="I5874" s="240">
        <v>410.42099999999999</v>
      </c>
      <c r="J5874" s="240"/>
      <c r="K5874" s="209">
        <v>213.852</v>
      </c>
      <c r="L5874" s="209">
        <v>144.47</v>
      </c>
      <c r="M5874" s="209">
        <v>58.912999999999997</v>
      </c>
      <c r="N5874" s="209">
        <v>61.459000000000003</v>
      </c>
      <c r="O5874" s="209">
        <v>88.748000000000005</v>
      </c>
      <c r="P5874" s="209">
        <v>229.17599999999999</v>
      </c>
      <c r="Q5874" s="209">
        <v>621.28</v>
      </c>
      <c r="R5874" s="209">
        <v>736.68499999999995</v>
      </c>
      <c r="S5874" s="209">
        <v>753.68100000000004</v>
      </c>
      <c r="T5874" s="209">
        <v>684.43499999999995</v>
      </c>
      <c r="U5874" s="209">
        <v>713.82399999999996</v>
      </c>
      <c r="V5874" s="209">
        <v>301</v>
      </c>
      <c r="W5874" s="209">
        <v>199.23599999999999</v>
      </c>
      <c r="X5874" s="209">
        <v>77.733000000000004</v>
      </c>
      <c r="Y5874" s="209">
        <v>58.665999999999997</v>
      </c>
      <c r="Z5874" s="209">
        <v>62.776000000000003</v>
      </c>
      <c r="AA5874" s="209">
        <v>75.331000000000003</v>
      </c>
      <c r="AB5874" s="209">
        <v>330.21699999999998</v>
      </c>
      <c r="AC5874" s="209">
        <v>436.00400000000002</v>
      </c>
      <c r="AD5874" s="209">
        <v>592.61800000000005</v>
      </c>
      <c r="AE5874" s="209">
        <v>651.39300000000003</v>
      </c>
      <c r="AF5874" s="209">
        <v>675.98</v>
      </c>
      <c r="AG5874" s="209">
        <v>419.36</v>
      </c>
      <c r="AH5874" s="209">
        <v>296.101</v>
      </c>
      <c r="AI5874" s="209">
        <v>200.84899999999999</v>
      </c>
      <c r="AJ5874" s="209">
        <v>90.896000000000001</v>
      </c>
      <c r="AK5874" s="209">
        <v>78.489000000000004</v>
      </c>
      <c r="AL5874" s="209">
        <v>82.813999999999993</v>
      </c>
      <c r="AM5874" s="209">
        <v>74.069000000000003</v>
      </c>
      <c r="AN5874" s="209">
        <v>254.80600000000001</v>
      </c>
      <c r="AO5874" s="209">
        <v>597.10599999999999</v>
      </c>
      <c r="AP5874" s="209">
        <v>603.65200000000004</v>
      </c>
      <c r="AQ5874" s="209">
        <v>666.91499999999996</v>
      </c>
      <c r="AR5874" s="209">
        <v>638.67100000000005</v>
      </c>
      <c r="AS5874" s="209">
        <v>480.75099999999998</v>
      </c>
      <c r="AT5874" s="209">
        <v>328.08199999999999</v>
      </c>
      <c r="AU5874" s="209">
        <v>163.79300000000001</v>
      </c>
      <c r="AV5874" s="209">
        <v>62.969000000000001</v>
      </c>
      <c r="AW5874" s="209">
        <v>21.975999999999999</v>
      </c>
      <c r="AX5874" s="209">
        <v>12.815</v>
      </c>
      <c r="AY5874" s="209">
        <v>58.328000000000003</v>
      </c>
      <c r="AZ5874" s="209">
        <v>187.20599999999999</v>
      </c>
      <c r="BA5874" s="209">
        <v>404.05099999999999</v>
      </c>
      <c r="BB5874" s="56">
        <f>BB5875+BB5876+BB5877+BB5878+BB5879+BB5880</f>
        <v>850.9380000000001</v>
      </c>
      <c r="BC5874" s="21">
        <f>BF5874</f>
        <v>1262.44</v>
      </c>
      <c r="BD5874" s="22">
        <f t="shared" si="577"/>
        <v>1143.733870967742</v>
      </c>
      <c r="BE5874" s="21">
        <f>BC5874-BD5874</f>
        <v>118.7061290322581</v>
      </c>
      <c r="BF5874" s="2">
        <v>1262.44</v>
      </c>
      <c r="BG5874" s="10">
        <v>4</v>
      </c>
      <c r="BH5874" s="21">
        <f t="shared" si="578"/>
        <v>0.93925535999999998</v>
      </c>
      <c r="BI5874" s="22">
        <f t="shared" si="578"/>
        <v>0.85093799999999997</v>
      </c>
      <c r="BJ5874" s="21">
        <f>BH5874-BI5874</f>
        <v>8.8317360000000011E-2</v>
      </c>
      <c r="BK5874" s="21">
        <v>2.8177660800000002</v>
      </c>
      <c r="BL5874" s="22">
        <v>2.5528139999999997</v>
      </c>
      <c r="BM5874" s="21">
        <v>0.26495208000000048</v>
      </c>
      <c r="BN5874" s="21">
        <f t="shared" si="576"/>
        <v>11.271064320000001</v>
      </c>
      <c r="BO5874" s="22">
        <f t="shared" si="576"/>
        <v>10.211255999999999</v>
      </c>
      <c r="BP5874" s="21">
        <f t="shared" si="576"/>
        <v>1.0598083200000019</v>
      </c>
    </row>
    <row r="5875" spans="1:68" ht="11.1" hidden="1" customHeight="1" outlineLevel="2" x14ac:dyDescent="0.2">
      <c r="A5875" s="10"/>
      <c r="B5875" s="18"/>
      <c r="C5875" s="18"/>
      <c r="D5875" s="18"/>
      <c r="E5875" s="23" t="s">
        <v>5165</v>
      </c>
      <c r="F5875" s="208">
        <v>264.01499999999999</v>
      </c>
      <c r="G5875" s="208">
        <v>309.20100000000002</v>
      </c>
      <c r="H5875" s="208">
        <v>207.35</v>
      </c>
      <c r="I5875" s="239">
        <v>186.113</v>
      </c>
      <c r="J5875" s="239"/>
      <c r="K5875" s="208">
        <v>101.643</v>
      </c>
      <c r="L5875" s="208">
        <v>44.378999999999998</v>
      </c>
      <c r="M5875" s="24"/>
      <c r="N5875" s="24"/>
      <c r="O5875" s="208">
        <v>5.0529999999999999</v>
      </c>
      <c r="P5875" s="208">
        <v>38.802999999999997</v>
      </c>
      <c r="Q5875" s="208">
        <v>226.02699999999999</v>
      </c>
      <c r="R5875" s="208">
        <v>249.10400000000001</v>
      </c>
      <c r="S5875" s="208">
        <v>278.30200000000002</v>
      </c>
      <c r="T5875" s="208">
        <v>181.87100000000001</v>
      </c>
      <c r="U5875" s="208">
        <v>272.61200000000002</v>
      </c>
      <c r="V5875" s="208">
        <v>94.453000000000003</v>
      </c>
      <c r="W5875" s="208">
        <v>35.933999999999997</v>
      </c>
      <c r="X5875" s="208">
        <v>4.3979999999999997</v>
      </c>
      <c r="Y5875" s="24"/>
      <c r="Z5875" s="24"/>
      <c r="AA5875" s="208">
        <v>0.128</v>
      </c>
      <c r="AB5875" s="208">
        <v>86.641999999999996</v>
      </c>
      <c r="AC5875" s="208">
        <v>143.185</v>
      </c>
      <c r="AD5875" s="208">
        <v>212.91399999999999</v>
      </c>
      <c r="AE5875" s="208">
        <v>234.74100000000001</v>
      </c>
      <c r="AF5875" s="208">
        <v>233.726</v>
      </c>
      <c r="AG5875" s="208">
        <v>131.82</v>
      </c>
      <c r="AH5875" s="208">
        <v>67.152000000000001</v>
      </c>
      <c r="AI5875" s="208">
        <v>30.670999999999999</v>
      </c>
      <c r="AJ5875" s="208">
        <v>7.2110000000000003</v>
      </c>
      <c r="AK5875" s="24"/>
      <c r="AL5875" s="24"/>
      <c r="AM5875" s="24"/>
      <c r="AN5875" s="208">
        <v>52.912999999999997</v>
      </c>
      <c r="AO5875" s="208">
        <v>183.46799999999999</v>
      </c>
      <c r="AP5875" s="208">
        <v>193.13200000000001</v>
      </c>
      <c r="AQ5875" s="208">
        <v>199.637</v>
      </c>
      <c r="AR5875" s="208">
        <v>228.80699999999999</v>
      </c>
      <c r="AS5875" s="208">
        <v>171.923</v>
      </c>
      <c r="AT5875" s="208">
        <v>77.096999999999994</v>
      </c>
      <c r="AU5875" s="208">
        <v>17.126000000000001</v>
      </c>
      <c r="AV5875" s="208">
        <v>6.56</v>
      </c>
      <c r="AW5875" s="208">
        <v>0.71399999999999997</v>
      </c>
      <c r="AX5875" s="208">
        <v>0.94199999999999995</v>
      </c>
      <c r="AY5875" s="208">
        <v>3.0000000000000001E-3</v>
      </c>
      <c r="AZ5875" s="208">
        <v>30.440999999999999</v>
      </c>
      <c r="BA5875" s="208">
        <v>137.02799999999999</v>
      </c>
      <c r="BB5875" s="21">
        <f t="shared" si="579"/>
        <v>309.20100000000002</v>
      </c>
      <c r="BC5875" s="21"/>
      <c r="BD5875" s="22">
        <f t="shared" si="577"/>
        <v>415.5927419354839</v>
      </c>
      <c r="BE5875" s="21"/>
      <c r="BG5875" s="10"/>
      <c r="BH5875" s="21">
        <f t="shared" si="578"/>
        <v>0</v>
      </c>
      <c r="BI5875" s="22">
        <f t="shared" si="578"/>
        <v>0.309201</v>
      </c>
      <c r="BJ5875" s="21"/>
      <c r="BK5875" s="21">
        <v>0</v>
      </c>
      <c r="BL5875" s="22">
        <v>0.92760299999999996</v>
      </c>
      <c r="BM5875" s="21"/>
      <c r="BN5875" s="21">
        <f t="shared" si="576"/>
        <v>0</v>
      </c>
      <c r="BO5875" s="22">
        <f t="shared" si="576"/>
        <v>3.7104119999999998</v>
      </c>
      <c r="BP5875" s="21">
        <f t="shared" si="576"/>
        <v>0</v>
      </c>
    </row>
    <row r="5876" spans="1:68" ht="11.1" hidden="1" customHeight="1" outlineLevel="2" x14ac:dyDescent="0.2">
      <c r="A5876" s="10"/>
      <c r="B5876" s="18"/>
      <c r="C5876" s="18"/>
      <c r="D5876" s="18"/>
      <c r="E5876" s="23" t="s">
        <v>5166</v>
      </c>
      <c r="F5876" s="208">
        <v>4.8780000000000001</v>
      </c>
      <c r="G5876" s="208">
        <v>7.008</v>
      </c>
      <c r="H5876" s="208">
        <v>4.8410000000000002</v>
      </c>
      <c r="I5876" s="239">
        <v>3.89</v>
      </c>
      <c r="J5876" s="239"/>
      <c r="K5876" s="208">
        <v>0.81599999999999995</v>
      </c>
      <c r="L5876" s="24"/>
      <c r="M5876" s="24"/>
      <c r="N5876" s="208">
        <v>3.0000000000000001E-3</v>
      </c>
      <c r="O5876" s="208">
        <v>6.0000000000000001E-3</v>
      </c>
      <c r="P5876" s="24"/>
      <c r="Q5876" s="208">
        <v>1.8160000000000001</v>
      </c>
      <c r="R5876" s="208">
        <v>3.4820000000000002</v>
      </c>
      <c r="S5876" s="208">
        <v>4.7050000000000001</v>
      </c>
      <c r="T5876" s="208">
        <v>4.6399999999999997</v>
      </c>
      <c r="U5876" s="208">
        <v>5.5839999999999996</v>
      </c>
      <c r="V5876" s="208">
        <v>6.4169999999999998</v>
      </c>
      <c r="W5876" s="208">
        <v>2.9119999999999999</v>
      </c>
      <c r="X5876" s="24"/>
      <c r="Y5876" s="24"/>
      <c r="Z5876" s="208">
        <v>4.9000000000000002E-2</v>
      </c>
      <c r="AA5876" s="208">
        <v>0.106</v>
      </c>
      <c r="AB5876" s="208">
        <v>3.7440000000000002</v>
      </c>
      <c r="AC5876" s="208">
        <v>2.5840000000000001</v>
      </c>
      <c r="AD5876" s="208">
        <v>3.0510000000000002</v>
      </c>
      <c r="AE5876" s="208">
        <v>3.18</v>
      </c>
      <c r="AF5876" s="208">
        <v>3.101</v>
      </c>
      <c r="AG5876" s="208">
        <v>1.998</v>
      </c>
      <c r="AH5876" s="208">
        <v>1.286</v>
      </c>
      <c r="AI5876" s="208">
        <v>0.29199999999999998</v>
      </c>
      <c r="AJ5876" s="24"/>
      <c r="AK5876" s="24"/>
      <c r="AL5876" s="24"/>
      <c r="AM5876" s="24"/>
      <c r="AN5876" s="208">
        <v>1.7210000000000001</v>
      </c>
      <c r="AO5876" s="208">
        <v>5.4489999999999998</v>
      </c>
      <c r="AP5876" s="208">
        <v>4.7789999999999999</v>
      </c>
      <c r="AQ5876" s="208">
        <v>4.1239999999999997</v>
      </c>
      <c r="AR5876" s="208">
        <v>4.1849999999999996</v>
      </c>
      <c r="AS5876" s="208">
        <v>3.4990000000000001</v>
      </c>
      <c r="AT5876" s="208">
        <v>1.6080000000000001</v>
      </c>
      <c r="AU5876" s="208">
        <v>5.0000000000000001E-3</v>
      </c>
      <c r="AV5876" s="208">
        <v>1E-3</v>
      </c>
      <c r="AW5876" s="24"/>
      <c r="AX5876" s="208">
        <v>4.0000000000000001E-3</v>
      </c>
      <c r="AY5876" s="24"/>
      <c r="AZ5876" s="208">
        <v>0.28499999999999998</v>
      </c>
      <c r="BA5876" s="24"/>
      <c r="BB5876" s="21">
        <f t="shared" si="579"/>
        <v>7.008</v>
      </c>
      <c r="BC5876" s="21"/>
      <c r="BD5876" s="22">
        <f t="shared" si="577"/>
        <v>9.4193548387096779</v>
      </c>
      <c r="BE5876" s="21"/>
      <c r="BG5876" s="10"/>
      <c r="BH5876" s="21">
        <f t="shared" si="578"/>
        <v>0</v>
      </c>
      <c r="BI5876" s="22">
        <f t="shared" si="578"/>
        <v>7.0080000000000003E-3</v>
      </c>
      <c r="BJ5876" s="21"/>
      <c r="BK5876" s="21">
        <v>0</v>
      </c>
      <c r="BL5876" s="22">
        <v>2.1024000000000001E-2</v>
      </c>
      <c r="BM5876" s="21"/>
      <c r="BN5876" s="21">
        <f t="shared" si="576"/>
        <v>0</v>
      </c>
      <c r="BO5876" s="22">
        <f t="shared" si="576"/>
        <v>8.4096000000000004E-2</v>
      </c>
      <c r="BP5876" s="21">
        <f t="shared" si="576"/>
        <v>0</v>
      </c>
    </row>
    <row r="5877" spans="1:68" ht="11.1" hidden="1" customHeight="1" outlineLevel="2" x14ac:dyDescent="0.2">
      <c r="A5877" s="10"/>
      <c r="B5877" s="18"/>
      <c r="C5877" s="18"/>
      <c r="D5877" s="18"/>
      <c r="E5877" s="23" t="s">
        <v>5167</v>
      </c>
      <c r="F5877" s="208">
        <v>65.603999999999999</v>
      </c>
      <c r="G5877" s="208">
        <v>63.22</v>
      </c>
      <c r="H5877" s="208">
        <v>41.292000000000002</v>
      </c>
      <c r="I5877" s="239">
        <v>33.436</v>
      </c>
      <c r="J5877" s="239"/>
      <c r="K5877" s="208">
        <v>20</v>
      </c>
      <c r="L5877" s="208">
        <v>5.6719999999999997</v>
      </c>
      <c r="M5877" s="208">
        <v>4.8280000000000003</v>
      </c>
      <c r="N5877" s="208">
        <v>1.9430000000000001</v>
      </c>
      <c r="O5877" s="208">
        <v>20.684000000000001</v>
      </c>
      <c r="P5877" s="208">
        <v>39.915999999999997</v>
      </c>
      <c r="Q5877" s="208">
        <v>55.88</v>
      </c>
      <c r="R5877" s="208">
        <v>79.832999999999998</v>
      </c>
      <c r="S5877" s="208">
        <v>54.816000000000003</v>
      </c>
      <c r="T5877" s="208">
        <v>68.164000000000001</v>
      </c>
      <c r="U5877" s="208">
        <v>45.947000000000003</v>
      </c>
      <c r="V5877" s="208">
        <v>36.902999999999999</v>
      </c>
      <c r="W5877" s="208">
        <v>32.262999999999998</v>
      </c>
      <c r="X5877" s="208">
        <v>8.6929999999999996</v>
      </c>
      <c r="Y5877" s="208">
        <v>7.6689999999999996</v>
      </c>
      <c r="Z5877" s="208">
        <v>6.069</v>
      </c>
      <c r="AA5877" s="208">
        <v>9.1189999999999998</v>
      </c>
      <c r="AB5877" s="208">
        <v>26.262</v>
      </c>
      <c r="AC5877" s="208">
        <v>39.241999999999997</v>
      </c>
      <c r="AD5877" s="208">
        <v>61.531999999999996</v>
      </c>
      <c r="AE5877" s="208">
        <v>60.91</v>
      </c>
      <c r="AF5877" s="208">
        <v>64.409000000000006</v>
      </c>
      <c r="AG5877" s="208">
        <v>39.908000000000001</v>
      </c>
      <c r="AH5877" s="208">
        <v>29.573</v>
      </c>
      <c r="AI5877" s="208">
        <v>31.715</v>
      </c>
      <c r="AJ5877" s="208">
        <v>11.407999999999999</v>
      </c>
      <c r="AK5877" s="208">
        <v>7.42</v>
      </c>
      <c r="AL5877" s="208">
        <v>5.2750000000000004</v>
      </c>
      <c r="AM5877" s="208">
        <v>4.3029999999999999</v>
      </c>
      <c r="AN5877" s="208">
        <v>26.562999999999999</v>
      </c>
      <c r="AO5877" s="208">
        <v>50.561999999999998</v>
      </c>
      <c r="AP5877" s="208">
        <v>56.085999999999999</v>
      </c>
      <c r="AQ5877" s="208">
        <v>64.53</v>
      </c>
      <c r="AR5877" s="208">
        <v>66.680999999999997</v>
      </c>
      <c r="AS5877" s="208">
        <v>46.869</v>
      </c>
      <c r="AT5877" s="208">
        <v>30.263999999999999</v>
      </c>
      <c r="AU5877" s="208">
        <v>24.196999999999999</v>
      </c>
      <c r="AV5877" s="208">
        <v>6.923</v>
      </c>
      <c r="AW5877" s="208">
        <v>7.569</v>
      </c>
      <c r="AX5877" s="208">
        <v>5.9059999999999997</v>
      </c>
      <c r="AY5877" s="208">
        <v>10.856999999999999</v>
      </c>
      <c r="AZ5877" s="208">
        <v>28.774000000000001</v>
      </c>
      <c r="BA5877" s="208">
        <v>38.905000000000001</v>
      </c>
      <c r="BB5877" s="21">
        <f t="shared" si="579"/>
        <v>79.832999999999998</v>
      </c>
      <c r="BC5877" s="21"/>
      <c r="BD5877" s="22">
        <f t="shared" si="577"/>
        <v>107.3024193548387</v>
      </c>
      <c r="BE5877" s="21"/>
      <c r="BG5877" s="10"/>
      <c r="BH5877" s="21">
        <f t="shared" si="578"/>
        <v>0</v>
      </c>
      <c r="BI5877" s="22">
        <f t="shared" si="578"/>
        <v>7.9833000000000001E-2</v>
      </c>
      <c r="BJ5877" s="21"/>
      <c r="BK5877" s="21">
        <v>0</v>
      </c>
      <c r="BL5877" s="22">
        <v>0.23949900000000002</v>
      </c>
      <c r="BM5877" s="21"/>
      <c r="BN5877" s="21">
        <f t="shared" si="576"/>
        <v>0</v>
      </c>
      <c r="BO5877" s="22">
        <f t="shared" si="576"/>
        <v>0.95799600000000007</v>
      </c>
      <c r="BP5877" s="21">
        <f t="shared" si="576"/>
        <v>0</v>
      </c>
    </row>
    <row r="5878" spans="1:68" ht="11.1" hidden="1" customHeight="1" outlineLevel="2" x14ac:dyDescent="0.2">
      <c r="A5878" s="10"/>
      <c r="B5878" s="18"/>
      <c r="C5878" s="18"/>
      <c r="D5878" s="18"/>
      <c r="E5878" s="23" t="s">
        <v>5168</v>
      </c>
      <c r="F5878" s="24"/>
      <c r="G5878" s="208">
        <v>49</v>
      </c>
      <c r="H5878" s="208">
        <v>54</v>
      </c>
      <c r="I5878" s="24"/>
      <c r="J5878" s="24"/>
      <c r="K5878" s="208">
        <v>42.688000000000002</v>
      </c>
      <c r="L5878" s="208">
        <v>58.649000000000001</v>
      </c>
      <c r="M5878" s="208">
        <v>50.701000000000001</v>
      </c>
      <c r="N5878" s="208">
        <v>57.042999999999999</v>
      </c>
      <c r="O5878" s="208">
        <v>55.055999999999997</v>
      </c>
      <c r="P5878" s="208">
        <v>59.792999999999999</v>
      </c>
      <c r="Q5878" s="208">
        <v>66.137</v>
      </c>
      <c r="R5878" s="208">
        <v>111.6</v>
      </c>
      <c r="S5878" s="208">
        <v>98.456000000000003</v>
      </c>
      <c r="T5878" s="208">
        <v>92.103999999999999</v>
      </c>
      <c r="U5878" s="208">
        <v>98.245000000000005</v>
      </c>
      <c r="V5878" s="208">
        <v>24.015999999999998</v>
      </c>
      <c r="W5878" s="208">
        <v>57.451999999999998</v>
      </c>
      <c r="X5878" s="208">
        <v>59.134999999999998</v>
      </c>
      <c r="Y5878" s="208">
        <v>50.997</v>
      </c>
      <c r="Z5878" s="208">
        <v>56.65</v>
      </c>
      <c r="AA5878" s="208">
        <v>60.948</v>
      </c>
      <c r="AB5878" s="208">
        <v>66.057000000000002</v>
      </c>
      <c r="AC5878" s="208">
        <v>85.650999999999996</v>
      </c>
      <c r="AD5878" s="208">
        <v>97.287999999999997</v>
      </c>
      <c r="AE5878" s="208">
        <v>98.879000000000005</v>
      </c>
      <c r="AF5878" s="208">
        <v>92.736999999999995</v>
      </c>
      <c r="AG5878" s="208">
        <v>76.936000000000007</v>
      </c>
      <c r="AH5878" s="208">
        <v>75.861999999999995</v>
      </c>
      <c r="AI5878" s="208">
        <v>68.671999999999997</v>
      </c>
      <c r="AJ5878" s="208">
        <v>67.247</v>
      </c>
      <c r="AK5878" s="208">
        <v>68.534000000000006</v>
      </c>
      <c r="AL5878" s="208">
        <v>75.221000000000004</v>
      </c>
      <c r="AM5878" s="208">
        <v>67.7</v>
      </c>
      <c r="AN5878" s="208">
        <v>64.644000000000005</v>
      </c>
      <c r="AO5878" s="208">
        <v>93.75</v>
      </c>
      <c r="AP5878" s="208">
        <v>94.682000000000002</v>
      </c>
      <c r="AQ5878" s="208">
        <v>100.73099999999999</v>
      </c>
      <c r="AR5878" s="208">
        <v>27.971</v>
      </c>
      <c r="AS5878" s="208">
        <v>2.371</v>
      </c>
      <c r="AT5878" s="208">
        <v>47.924999999999997</v>
      </c>
      <c r="AU5878" s="208">
        <v>44.762999999999998</v>
      </c>
      <c r="AV5878" s="208">
        <v>47.701000000000001</v>
      </c>
      <c r="AW5878" s="208">
        <v>13.693</v>
      </c>
      <c r="AX5878" s="208">
        <v>5.9550000000000001</v>
      </c>
      <c r="AY5878" s="208">
        <v>19.821999999999999</v>
      </c>
      <c r="AZ5878" s="208">
        <v>36.061</v>
      </c>
      <c r="BA5878" s="208">
        <v>4.944</v>
      </c>
      <c r="BB5878" s="21">
        <f t="shared" si="579"/>
        <v>111.6</v>
      </c>
      <c r="BC5878" s="21"/>
      <c r="BD5878" s="22">
        <f t="shared" si="577"/>
        <v>150</v>
      </c>
      <c r="BE5878" s="21"/>
      <c r="BG5878" s="10"/>
      <c r="BH5878" s="21">
        <f t="shared" si="578"/>
        <v>0</v>
      </c>
      <c r="BI5878" s="22">
        <f t="shared" si="578"/>
        <v>0.1116</v>
      </c>
      <c r="BJ5878" s="21"/>
      <c r="BK5878" s="21">
        <v>0</v>
      </c>
      <c r="BL5878" s="22">
        <v>0.33479999999999999</v>
      </c>
      <c r="BM5878" s="21"/>
      <c r="BN5878" s="21">
        <f t="shared" si="576"/>
        <v>0</v>
      </c>
      <c r="BO5878" s="22">
        <f t="shared" si="576"/>
        <v>1.3391999999999999</v>
      </c>
      <c r="BP5878" s="21">
        <f t="shared" si="576"/>
        <v>0</v>
      </c>
    </row>
    <row r="5879" spans="1:68" ht="11.1" hidden="1" customHeight="1" outlineLevel="2" x14ac:dyDescent="0.2">
      <c r="A5879" s="10"/>
      <c r="B5879" s="18"/>
      <c r="C5879" s="18"/>
      <c r="D5879" s="18"/>
      <c r="E5879" s="23" t="s">
        <v>5169</v>
      </c>
      <c r="F5879" s="24"/>
      <c r="G5879" s="208">
        <v>15.343</v>
      </c>
      <c r="H5879" s="208">
        <v>0.69499999999999995</v>
      </c>
      <c r="I5879" s="239">
        <v>52.5</v>
      </c>
      <c r="J5879" s="239"/>
      <c r="K5879" s="208">
        <v>1.74</v>
      </c>
      <c r="L5879" s="208">
        <v>2.99</v>
      </c>
      <c r="M5879" s="208">
        <v>3.3660000000000001</v>
      </c>
      <c r="N5879" s="208">
        <v>2.4590000000000001</v>
      </c>
      <c r="O5879" s="24"/>
      <c r="P5879" s="208">
        <v>4.8470000000000004</v>
      </c>
      <c r="Q5879" s="208">
        <v>39.963999999999999</v>
      </c>
      <c r="R5879" s="208">
        <v>68.203000000000003</v>
      </c>
      <c r="S5879" s="208">
        <v>64.188999999999993</v>
      </c>
      <c r="T5879" s="208">
        <v>84.058000000000007</v>
      </c>
      <c r="U5879" s="208">
        <v>53.93</v>
      </c>
      <c r="V5879" s="24"/>
      <c r="W5879" s="24"/>
      <c r="X5879" s="24"/>
      <c r="Y5879" s="24"/>
      <c r="Z5879" s="24"/>
      <c r="AA5879" s="24"/>
      <c r="AB5879" s="208">
        <v>2.1040000000000001</v>
      </c>
      <c r="AC5879" s="208">
        <v>8.4380000000000006</v>
      </c>
      <c r="AD5879" s="208">
        <v>17.838999999999999</v>
      </c>
      <c r="AE5879" s="208">
        <v>42.837000000000003</v>
      </c>
      <c r="AF5879" s="208">
        <v>36.786000000000001</v>
      </c>
      <c r="AG5879" s="208">
        <v>6.4660000000000002</v>
      </c>
      <c r="AH5879" s="208">
        <v>2.419</v>
      </c>
      <c r="AI5879" s="208">
        <v>2.4820000000000002</v>
      </c>
      <c r="AJ5879" s="208">
        <v>2.7519999999999998</v>
      </c>
      <c r="AK5879" s="208">
        <v>2.5350000000000001</v>
      </c>
      <c r="AL5879" s="208">
        <v>2.3180000000000001</v>
      </c>
      <c r="AM5879" s="208">
        <v>2.0659999999999998</v>
      </c>
      <c r="AN5879" s="24"/>
      <c r="AO5879" s="208">
        <v>24.045999999999999</v>
      </c>
      <c r="AP5879" s="208">
        <v>45.265999999999998</v>
      </c>
      <c r="AQ5879" s="208">
        <v>62.475000000000001</v>
      </c>
      <c r="AR5879" s="208">
        <v>68.953000000000003</v>
      </c>
      <c r="AS5879" s="208">
        <v>54.009</v>
      </c>
      <c r="AT5879" s="208">
        <v>32.694000000000003</v>
      </c>
      <c r="AU5879" s="208">
        <v>0.49199999999999999</v>
      </c>
      <c r="AV5879" s="24"/>
      <c r="AW5879" s="24"/>
      <c r="AX5879" s="208">
        <v>8.0000000000000002E-3</v>
      </c>
      <c r="AY5879" s="208">
        <v>7.4340000000000002</v>
      </c>
      <c r="AZ5879" s="208">
        <v>15.907</v>
      </c>
      <c r="BA5879" s="208">
        <v>41.661000000000001</v>
      </c>
      <c r="BB5879" s="21">
        <f t="shared" si="579"/>
        <v>84.058000000000007</v>
      </c>
      <c r="BC5879" s="21"/>
      <c r="BD5879" s="22">
        <f t="shared" si="577"/>
        <v>112.98118279569893</v>
      </c>
      <c r="BE5879" s="21"/>
      <c r="BG5879" s="10"/>
      <c r="BH5879" s="21">
        <f t="shared" si="578"/>
        <v>0</v>
      </c>
      <c r="BI5879" s="22">
        <f t="shared" si="578"/>
        <v>8.4057999999999994E-2</v>
      </c>
      <c r="BJ5879" s="21"/>
      <c r="BK5879" s="21">
        <v>0</v>
      </c>
      <c r="BL5879" s="22">
        <v>0.25217400000000001</v>
      </c>
      <c r="BM5879" s="21"/>
      <c r="BN5879" s="21">
        <f t="shared" si="576"/>
        <v>0</v>
      </c>
      <c r="BO5879" s="22">
        <f t="shared" si="576"/>
        <v>1.008696</v>
      </c>
      <c r="BP5879" s="21">
        <f t="shared" si="576"/>
        <v>0</v>
      </c>
    </row>
    <row r="5880" spans="1:68" ht="11.1" hidden="1" customHeight="1" outlineLevel="2" x14ac:dyDescent="0.2">
      <c r="A5880" s="10"/>
      <c r="B5880" s="18"/>
      <c r="C5880" s="18"/>
      <c r="D5880" s="18"/>
      <c r="E5880" s="23" t="s">
        <v>5170</v>
      </c>
      <c r="F5880" s="208">
        <v>233.88300000000001</v>
      </c>
      <c r="G5880" s="208">
        <v>259.238</v>
      </c>
      <c r="H5880" s="208">
        <v>185.654</v>
      </c>
      <c r="I5880" s="239">
        <v>134.482</v>
      </c>
      <c r="J5880" s="239"/>
      <c r="K5880" s="208">
        <v>46.965000000000003</v>
      </c>
      <c r="L5880" s="208">
        <v>32.78</v>
      </c>
      <c r="M5880" s="208">
        <v>1.7999999999999999E-2</v>
      </c>
      <c r="N5880" s="208">
        <v>1.0999999999999999E-2</v>
      </c>
      <c r="O5880" s="208">
        <v>7.9489999999999998</v>
      </c>
      <c r="P5880" s="208">
        <v>85.816999999999993</v>
      </c>
      <c r="Q5880" s="208">
        <v>231.45599999999999</v>
      </c>
      <c r="R5880" s="208">
        <v>224.46299999999999</v>
      </c>
      <c r="S5880" s="208">
        <v>253.21299999999999</v>
      </c>
      <c r="T5880" s="208">
        <v>253.59800000000001</v>
      </c>
      <c r="U5880" s="208">
        <v>237.506</v>
      </c>
      <c r="V5880" s="208">
        <v>139.21100000000001</v>
      </c>
      <c r="W5880" s="208">
        <v>70.674999999999997</v>
      </c>
      <c r="X5880" s="208">
        <v>5.5069999999999997</v>
      </c>
      <c r="Y5880" s="24"/>
      <c r="Z5880" s="208">
        <v>8.0000000000000002E-3</v>
      </c>
      <c r="AA5880" s="208">
        <v>5.03</v>
      </c>
      <c r="AB5880" s="208">
        <v>145.40799999999999</v>
      </c>
      <c r="AC5880" s="208">
        <v>156.904</v>
      </c>
      <c r="AD5880" s="208">
        <v>199.994</v>
      </c>
      <c r="AE5880" s="208">
        <v>210.846</v>
      </c>
      <c r="AF5880" s="208">
        <v>245.221</v>
      </c>
      <c r="AG5880" s="208">
        <v>162.232</v>
      </c>
      <c r="AH5880" s="208">
        <v>119.809</v>
      </c>
      <c r="AI5880" s="208">
        <v>67.016999999999996</v>
      </c>
      <c r="AJ5880" s="208">
        <v>2.278</v>
      </c>
      <c r="AK5880" s="24"/>
      <c r="AL5880" s="24"/>
      <c r="AM5880" s="24"/>
      <c r="AN5880" s="208">
        <v>108.965</v>
      </c>
      <c r="AO5880" s="208">
        <v>239.83099999999999</v>
      </c>
      <c r="AP5880" s="208">
        <v>209.70699999999999</v>
      </c>
      <c r="AQ5880" s="208">
        <v>235.41800000000001</v>
      </c>
      <c r="AR5880" s="208">
        <v>242.07400000000001</v>
      </c>
      <c r="AS5880" s="208">
        <v>202.08</v>
      </c>
      <c r="AT5880" s="208">
        <v>138.494</v>
      </c>
      <c r="AU5880" s="208">
        <v>77.209999999999994</v>
      </c>
      <c r="AV5880" s="208">
        <v>1.784</v>
      </c>
      <c r="AW5880" s="24"/>
      <c r="AX5880" s="24"/>
      <c r="AY5880" s="208">
        <v>20.212</v>
      </c>
      <c r="AZ5880" s="208">
        <v>75.738</v>
      </c>
      <c r="BA5880" s="208">
        <v>181.51300000000001</v>
      </c>
      <c r="BB5880" s="21">
        <f t="shared" si="579"/>
        <v>259.238</v>
      </c>
      <c r="BC5880" s="21"/>
      <c r="BD5880" s="22">
        <f t="shared" si="577"/>
        <v>348.43817204301075</v>
      </c>
      <c r="BE5880" s="21"/>
      <c r="BG5880" s="10"/>
      <c r="BH5880" s="21">
        <f t="shared" si="578"/>
        <v>0</v>
      </c>
      <c r="BI5880" s="22">
        <f t="shared" si="578"/>
        <v>0.25923800000000002</v>
      </c>
      <c r="BJ5880" s="21"/>
      <c r="BK5880" s="21">
        <v>0</v>
      </c>
      <c r="BL5880" s="22">
        <v>0.77771400000000002</v>
      </c>
      <c r="BM5880" s="21"/>
      <c r="BN5880" s="21">
        <f t="shared" si="576"/>
        <v>0</v>
      </c>
      <c r="BO5880" s="22">
        <f t="shared" si="576"/>
        <v>3.1108560000000001</v>
      </c>
      <c r="BP5880" s="21">
        <f t="shared" si="576"/>
        <v>0</v>
      </c>
    </row>
    <row r="5881" spans="1:68" ht="11.1" hidden="1" customHeight="1" outlineLevel="1" collapsed="1" x14ac:dyDescent="0.2">
      <c r="A5881" s="10"/>
      <c r="B5881" s="18"/>
      <c r="C5881" s="18"/>
      <c r="D5881" s="18"/>
      <c r="E5881" s="19" t="s">
        <v>5171</v>
      </c>
      <c r="F5881" s="20"/>
      <c r="G5881" s="20"/>
      <c r="H5881" s="20"/>
      <c r="I5881" s="20"/>
      <c r="J5881" s="20"/>
      <c r="K5881" s="20"/>
      <c r="L5881" s="20"/>
      <c r="M5881" s="20"/>
      <c r="N5881" s="20"/>
      <c r="O5881" s="20"/>
      <c r="P5881" s="20"/>
      <c r="Q5881" s="209">
        <v>8.6890000000000001</v>
      </c>
      <c r="R5881" s="209">
        <v>16.155000000000001</v>
      </c>
      <c r="S5881" s="209">
        <v>14.179</v>
      </c>
      <c r="T5881" s="209">
        <v>13.164</v>
      </c>
      <c r="U5881" s="209">
        <v>12.885</v>
      </c>
      <c r="V5881" s="20"/>
      <c r="W5881" s="209">
        <v>12.922000000000001</v>
      </c>
      <c r="X5881" s="20"/>
      <c r="Y5881" s="20"/>
      <c r="Z5881" s="20"/>
      <c r="AA5881" s="20"/>
      <c r="AB5881" s="209">
        <v>7.5</v>
      </c>
      <c r="AC5881" s="209">
        <v>14.14</v>
      </c>
      <c r="AD5881" s="209">
        <v>9.609</v>
      </c>
      <c r="AE5881" s="209">
        <v>16.934000000000001</v>
      </c>
      <c r="AF5881" s="209">
        <v>11.173</v>
      </c>
      <c r="AG5881" s="209">
        <v>7.7629999999999999</v>
      </c>
      <c r="AH5881" s="209">
        <v>4.0830000000000002</v>
      </c>
      <c r="AI5881" s="209">
        <v>2.34</v>
      </c>
      <c r="AJ5881" s="20"/>
      <c r="AK5881" s="20"/>
      <c r="AL5881" s="20"/>
      <c r="AM5881" s="209">
        <v>2.9689999999999999</v>
      </c>
      <c r="AN5881" s="209">
        <v>7</v>
      </c>
      <c r="AO5881" s="209">
        <v>9.3780000000000001</v>
      </c>
      <c r="AP5881" s="209">
        <v>11.343999999999999</v>
      </c>
      <c r="AQ5881" s="209">
        <v>15.122</v>
      </c>
      <c r="AR5881" s="209">
        <v>11.996</v>
      </c>
      <c r="AS5881" s="209">
        <v>12.475</v>
      </c>
      <c r="AT5881" s="209">
        <v>5.6459999999999999</v>
      </c>
      <c r="AU5881" s="209">
        <v>1.8089999999999999</v>
      </c>
      <c r="AV5881" s="20"/>
      <c r="AW5881" s="20"/>
      <c r="AX5881" s="20"/>
      <c r="AY5881" s="209">
        <v>5.3970000000000002</v>
      </c>
      <c r="AZ5881" s="209">
        <v>5.9080000000000004</v>
      </c>
      <c r="BA5881" s="209">
        <v>12.981</v>
      </c>
      <c r="BB5881" s="21">
        <f t="shared" si="579"/>
        <v>16.934000000000001</v>
      </c>
      <c r="BC5881" s="21">
        <f>BF5881</f>
        <v>51.7</v>
      </c>
      <c r="BD5881" s="22">
        <f t="shared" si="577"/>
        <v>22.760752688172044</v>
      </c>
      <c r="BE5881" s="21">
        <f>BC5881-BD5881</f>
        <v>28.939247311827959</v>
      </c>
      <c r="BF5881" s="2">
        <v>51.7</v>
      </c>
      <c r="BG5881" s="10">
        <v>6</v>
      </c>
      <c r="BH5881" s="21">
        <f t="shared" si="578"/>
        <v>3.84648E-2</v>
      </c>
      <c r="BI5881" s="22">
        <f t="shared" si="578"/>
        <v>1.6934000000000001E-2</v>
      </c>
      <c r="BJ5881" s="21">
        <f>BH5881-BI5881</f>
        <v>2.1530799999999999E-2</v>
      </c>
      <c r="BK5881" s="21">
        <v>0.11539440000000001</v>
      </c>
      <c r="BL5881" s="22">
        <v>5.0802E-2</v>
      </c>
      <c r="BM5881" s="21">
        <v>6.4592400000000008E-2</v>
      </c>
      <c r="BN5881" s="21">
        <f t="shared" si="576"/>
        <v>0.46157760000000003</v>
      </c>
      <c r="BO5881" s="22">
        <f t="shared" si="576"/>
        <v>0.203208</v>
      </c>
      <c r="BP5881" s="21">
        <f t="shared" si="576"/>
        <v>0.25836960000000003</v>
      </c>
    </row>
    <row r="5882" spans="1:68" ht="11.1" hidden="1" customHeight="1" outlineLevel="2" x14ac:dyDescent="0.2">
      <c r="A5882" s="10"/>
      <c r="B5882" s="18"/>
      <c r="C5882" s="18"/>
      <c r="D5882" s="18"/>
      <c r="E5882" s="23" t="s">
        <v>5172</v>
      </c>
      <c r="F5882" s="24"/>
      <c r="G5882" s="24"/>
      <c r="H5882" s="24"/>
      <c r="I5882" s="24"/>
      <c r="J5882" s="24"/>
      <c r="K5882" s="24"/>
      <c r="L5882" s="24"/>
      <c r="M5882" s="24"/>
      <c r="N5882" s="24"/>
      <c r="O5882" s="24"/>
      <c r="P5882" s="24"/>
      <c r="Q5882" s="208">
        <v>8.6890000000000001</v>
      </c>
      <c r="R5882" s="208">
        <v>16.155000000000001</v>
      </c>
      <c r="S5882" s="208">
        <v>14.179</v>
      </c>
      <c r="T5882" s="208">
        <v>13.164</v>
      </c>
      <c r="U5882" s="208">
        <v>12.885</v>
      </c>
      <c r="V5882" s="24"/>
      <c r="W5882" s="208">
        <v>12.922000000000001</v>
      </c>
      <c r="X5882" s="24"/>
      <c r="Y5882" s="24"/>
      <c r="Z5882" s="24"/>
      <c r="AA5882" s="24"/>
      <c r="AB5882" s="208">
        <v>7.5</v>
      </c>
      <c r="AC5882" s="208">
        <v>14.14</v>
      </c>
      <c r="AD5882" s="208">
        <v>9.609</v>
      </c>
      <c r="AE5882" s="208">
        <v>16.934000000000001</v>
      </c>
      <c r="AF5882" s="208">
        <v>11.173</v>
      </c>
      <c r="AG5882" s="208">
        <v>7.7629999999999999</v>
      </c>
      <c r="AH5882" s="208">
        <v>4.0830000000000002</v>
      </c>
      <c r="AI5882" s="208">
        <v>2.34</v>
      </c>
      <c r="AJ5882" s="24"/>
      <c r="AK5882" s="24"/>
      <c r="AL5882" s="24"/>
      <c r="AM5882" s="208">
        <v>2.9689999999999999</v>
      </c>
      <c r="AN5882" s="208">
        <v>7</v>
      </c>
      <c r="AO5882" s="208">
        <v>9.3780000000000001</v>
      </c>
      <c r="AP5882" s="208">
        <v>11.343999999999999</v>
      </c>
      <c r="AQ5882" s="208">
        <v>15.122</v>
      </c>
      <c r="AR5882" s="208">
        <v>11.996</v>
      </c>
      <c r="AS5882" s="208">
        <v>12.475</v>
      </c>
      <c r="AT5882" s="208">
        <v>5.6459999999999999</v>
      </c>
      <c r="AU5882" s="208">
        <v>1.8089999999999999</v>
      </c>
      <c r="AV5882" s="24"/>
      <c r="AW5882" s="24"/>
      <c r="AX5882" s="24"/>
      <c r="AY5882" s="208">
        <v>5.3970000000000002</v>
      </c>
      <c r="AZ5882" s="208">
        <v>5.9080000000000004</v>
      </c>
      <c r="BA5882" s="208">
        <v>12.981</v>
      </c>
      <c r="BB5882" s="21">
        <f t="shared" si="579"/>
        <v>16.934000000000001</v>
      </c>
      <c r="BC5882" s="21"/>
      <c r="BD5882" s="22">
        <f t="shared" si="577"/>
        <v>22.760752688172044</v>
      </c>
      <c r="BE5882" s="21"/>
      <c r="BG5882" s="10"/>
      <c r="BH5882" s="21">
        <f t="shared" si="578"/>
        <v>0</v>
      </c>
      <c r="BI5882" s="22">
        <f t="shared" si="578"/>
        <v>1.6934000000000001E-2</v>
      </c>
      <c r="BJ5882" s="21"/>
      <c r="BK5882" s="21">
        <v>0</v>
      </c>
      <c r="BL5882" s="22">
        <v>5.0802E-2</v>
      </c>
      <c r="BM5882" s="21"/>
      <c r="BN5882" s="21">
        <f t="shared" si="576"/>
        <v>0</v>
      </c>
      <c r="BO5882" s="22">
        <f t="shared" si="576"/>
        <v>0.203208</v>
      </c>
      <c r="BP5882" s="21">
        <f t="shared" si="576"/>
        <v>0</v>
      </c>
    </row>
    <row r="5883" spans="1:68" ht="11.1" hidden="1" customHeight="1" outlineLevel="1" collapsed="1" x14ac:dyDescent="0.2">
      <c r="A5883" s="10"/>
      <c r="B5883" s="18"/>
      <c r="C5883" s="18"/>
      <c r="D5883" s="18"/>
      <c r="E5883" s="19" t="s">
        <v>5173</v>
      </c>
      <c r="F5883" s="209">
        <v>83.79</v>
      </c>
      <c r="G5883" s="209">
        <v>61.906999999999996</v>
      </c>
      <c r="H5883" s="209">
        <v>51.026000000000003</v>
      </c>
      <c r="I5883" s="240">
        <v>33.069000000000003</v>
      </c>
      <c r="J5883" s="240"/>
      <c r="K5883" s="209">
        <v>10.16</v>
      </c>
      <c r="L5883" s="20"/>
      <c r="M5883" s="20"/>
      <c r="N5883" s="20"/>
      <c r="O5883" s="209">
        <v>10.92</v>
      </c>
      <c r="P5883" s="209">
        <v>44.164000000000001</v>
      </c>
      <c r="Q5883" s="209">
        <v>71.331000000000003</v>
      </c>
      <c r="R5883" s="209">
        <v>93.834999999999994</v>
      </c>
      <c r="S5883" s="209">
        <v>97.096000000000004</v>
      </c>
      <c r="T5883" s="209">
        <v>91.733000000000004</v>
      </c>
      <c r="U5883" s="209">
        <v>53.171999999999997</v>
      </c>
      <c r="V5883" s="209">
        <v>31.542000000000002</v>
      </c>
      <c r="W5883" s="209">
        <v>13.614000000000001</v>
      </c>
      <c r="X5883" s="20"/>
      <c r="Y5883" s="20"/>
      <c r="Z5883" s="20"/>
      <c r="AA5883" s="209">
        <v>5.9660000000000002</v>
      </c>
      <c r="AB5883" s="209">
        <v>39.159999999999997</v>
      </c>
      <c r="AC5883" s="209">
        <v>56.822000000000003</v>
      </c>
      <c r="AD5883" s="209">
        <v>79.900000000000006</v>
      </c>
      <c r="AE5883" s="209">
        <v>79.927999999999997</v>
      </c>
      <c r="AF5883" s="209">
        <v>72.762</v>
      </c>
      <c r="AG5883" s="209">
        <v>42.682000000000002</v>
      </c>
      <c r="AH5883" s="209">
        <v>26.577999999999999</v>
      </c>
      <c r="AI5883" s="209">
        <v>13.94</v>
      </c>
      <c r="AJ5883" s="20"/>
      <c r="AK5883" s="20"/>
      <c r="AL5883" s="20"/>
      <c r="AM5883" s="209">
        <v>4.952</v>
      </c>
      <c r="AN5883" s="209">
        <v>42.743000000000002</v>
      </c>
      <c r="AO5883" s="209">
        <v>61.244</v>
      </c>
      <c r="AP5883" s="209">
        <v>80.075000000000003</v>
      </c>
      <c r="AQ5883" s="209">
        <v>79.816999999999993</v>
      </c>
      <c r="AR5883" s="209">
        <v>68.486999999999995</v>
      </c>
      <c r="AS5883" s="209">
        <v>56.694000000000003</v>
      </c>
      <c r="AT5883" s="209">
        <v>26.198</v>
      </c>
      <c r="AU5883" s="209">
        <v>12.068</v>
      </c>
      <c r="AV5883" s="20"/>
      <c r="AW5883" s="20"/>
      <c r="AX5883" s="20"/>
      <c r="AY5883" s="209">
        <v>21.236999999999998</v>
      </c>
      <c r="AZ5883" s="209">
        <v>22.167000000000002</v>
      </c>
      <c r="BA5883" s="209">
        <v>61.436999999999998</v>
      </c>
      <c r="BB5883" s="56">
        <f>BB5884+BB5885</f>
        <v>97.095999999999989</v>
      </c>
      <c r="BC5883" s="21">
        <f>BF5883</f>
        <v>233.6</v>
      </c>
      <c r="BD5883" s="22">
        <f t="shared" si="577"/>
        <v>130.50537634408602</v>
      </c>
      <c r="BE5883" s="21">
        <f>BC5883-BD5883</f>
        <v>103.09462365591398</v>
      </c>
      <c r="BF5883" s="2">
        <v>233.6</v>
      </c>
      <c r="BG5883" s="10">
        <v>5</v>
      </c>
      <c r="BH5883" s="21">
        <f t="shared" si="578"/>
        <v>0.17379839999999999</v>
      </c>
      <c r="BI5883" s="22">
        <f t="shared" si="578"/>
        <v>9.7096000000000002E-2</v>
      </c>
      <c r="BJ5883" s="21">
        <f>BH5883-BI5883</f>
        <v>7.670239999999999E-2</v>
      </c>
      <c r="BK5883" s="21">
        <v>0.52139519999999995</v>
      </c>
      <c r="BL5883" s="22">
        <v>0.29128799999999999</v>
      </c>
      <c r="BM5883" s="21">
        <v>0.23010719999999996</v>
      </c>
      <c r="BN5883" s="21">
        <f t="shared" si="576"/>
        <v>2.0855807999999998</v>
      </c>
      <c r="BO5883" s="22">
        <f t="shared" si="576"/>
        <v>1.165152</v>
      </c>
      <c r="BP5883" s="21">
        <f t="shared" si="576"/>
        <v>0.92042879999999982</v>
      </c>
    </row>
    <row r="5884" spans="1:68" ht="11.1" hidden="1" customHeight="1" outlineLevel="2" x14ac:dyDescent="0.2">
      <c r="A5884" s="10"/>
      <c r="B5884" s="18"/>
      <c r="C5884" s="18"/>
      <c r="D5884" s="18"/>
      <c r="E5884" s="23" t="s">
        <v>5174</v>
      </c>
      <c r="F5884" s="208">
        <v>68.350999999999999</v>
      </c>
      <c r="G5884" s="208">
        <v>48.832000000000001</v>
      </c>
      <c r="H5884" s="208">
        <v>39.853999999999999</v>
      </c>
      <c r="I5884" s="239">
        <v>23.948</v>
      </c>
      <c r="J5884" s="239"/>
      <c r="K5884" s="208">
        <v>7.2770000000000001</v>
      </c>
      <c r="L5884" s="24"/>
      <c r="M5884" s="24"/>
      <c r="N5884" s="24"/>
      <c r="O5884" s="208">
        <v>10.92</v>
      </c>
      <c r="P5884" s="208">
        <v>35.283999999999999</v>
      </c>
      <c r="Q5884" s="208">
        <v>57.615000000000002</v>
      </c>
      <c r="R5884" s="208">
        <v>75.555000000000007</v>
      </c>
      <c r="S5884" s="208">
        <v>77.203999999999994</v>
      </c>
      <c r="T5884" s="208">
        <v>73.106999999999999</v>
      </c>
      <c r="U5884" s="208">
        <v>43.871000000000002</v>
      </c>
      <c r="V5884" s="208">
        <v>25.489000000000001</v>
      </c>
      <c r="W5884" s="208">
        <v>11.353</v>
      </c>
      <c r="X5884" s="24"/>
      <c r="Y5884" s="24"/>
      <c r="Z5884" s="24"/>
      <c r="AA5884" s="208">
        <v>4.8360000000000003</v>
      </c>
      <c r="AB5884" s="208">
        <v>31.591000000000001</v>
      </c>
      <c r="AC5884" s="208">
        <v>45.744</v>
      </c>
      <c r="AD5884" s="208">
        <v>62.98</v>
      </c>
      <c r="AE5884" s="208">
        <v>63.183</v>
      </c>
      <c r="AF5884" s="208">
        <v>57.636000000000003</v>
      </c>
      <c r="AG5884" s="208">
        <v>33.853999999999999</v>
      </c>
      <c r="AH5884" s="208">
        <v>20.254000000000001</v>
      </c>
      <c r="AI5884" s="208">
        <v>9.9770000000000003</v>
      </c>
      <c r="AJ5884" s="24"/>
      <c r="AK5884" s="24"/>
      <c r="AL5884" s="24"/>
      <c r="AM5884" s="208">
        <v>4.952</v>
      </c>
      <c r="AN5884" s="208">
        <v>29.838999999999999</v>
      </c>
      <c r="AO5884" s="208">
        <v>52.158000000000001</v>
      </c>
      <c r="AP5884" s="208">
        <v>63.363</v>
      </c>
      <c r="AQ5884" s="208">
        <v>62.887999999999998</v>
      </c>
      <c r="AR5884" s="208">
        <v>53.12</v>
      </c>
      <c r="AS5884" s="208">
        <v>42.741999999999997</v>
      </c>
      <c r="AT5884" s="208">
        <v>20.305</v>
      </c>
      <c r="AU5884" s="208">
        <v>8.2200000000000006</v>
      </c>
      <c r="AV5884" s="24"/>
      <c r="AW5884" s="24"/>
      <c r="AX5884" s="24"/>
      <c r="AY5884" s="208">
        <v>17.856999999999999</v>
      </c>
      <c r="AZ5884" s="208">
        <v>15.366</v>
      </c>
      <c r="BA5884" s="208">
        <v>47.956000000000003</v>
      </c>
      <c r="BB5884" s="21">
        <f t="shared" si="579"/>
        <v>77.203999999999994</v>
      </c>
      <c r="BC5884" s="21"/>
      <c r="BD5884" s="22">
        <f t="shared" si="577"/>
        <v>103.76881720430107</v>
      </c>
      <c r="BE5884" s="21"/>
      <c r="BG5884" s="10"/>
      <c r="BH5884" s="21">
        <f t="shared" si="578"/>
        <v>0</v>
      </c>
      <c r="BI5884" s="22">
        <f t="shared" si="578"/>
        <v>7.7203999999999995E-2</v>
      </c>
      <c r="BJ5884" s="21"/>
      <c r="BK5884" s="21">
        <v>0</v>
      </c>
      <c r="BL5884" s="22">
        <v>0.23161199999999998</v>
      </c>
      <c r="BM5884" s="21"/>
      <c r="BN5884" s="21">
        <f t="shared" si="576"/>
        <v>0</v>
      </c>
      <c r="BO5884" s="22">
        <f t="shared" si="576"/>
        <v>0.92644799999999994</v>
      </c>
      <c r="BP5884" s="21">
        <f t="shared" si="576"/>
        <v>0</v>
      </c>
    </row>
    <row r="5885" spans="1:68" ht="11.1" hidden="1" customHeight="1" outlineLevel="2" x14ac:dyDescent="0.2">
      <c r="A5885" s="10"/>
      <c r="B5885" s="18"/>
      <c r="C5885" s="18"/>
      <c r="D5885" s="18"/>
      <c r="E5885" s="23" t="s">
        <v>5175</v>
      </c>
      <c r="F5885" s="208">
        <v>15.439</v>
      </c>
      <c r="G5885" s="208">
        <v>13.074999999999999</v>
      </c>
      <c r="H5885" s="208">
        <v>11.172000000000001</v>
      </c>
      <c r="I5885" s="239">
        <v>9.1210000000000004</v>
      </c>
      <c r="J5885" s="239"/>
      <c r="K5885" s="208">
        <v>2.883</v>
      </c>
      <c r="L5885" s="24"/>
      <c r="M5885" s="24"/>
      <c r="N5885" s="24"/>
      <c r="O5885" s="24"/>
      <c r="P5885" s="208">
        <v>8.8800000000000008</v>
      </c>
      <c r="Q5885" s="208">
        <v>13.715999999999999</v>
      </c>
      <c r="R5885" s="208">
        <v>18.28</v>
      </c>
      <c r="S5885" s="208">
        <v>19.891999999999999</v>
      </c>
      <c r="T5885" s="208">
        <v>18.626000000000001</v>
      </c>
      <c r="U5885" s="208">
        <v>9.3010000000000002</v>
      </c>
      <c r="V5885" s="208">
        <v>6.0529999999999999</v>
      </c>
      <c r="W5885" s="208">
        <v>2.2610000000000001</v>
      </c>
      <c r="X5885" s="24"/>
      <c r="Y5885" s="24"/>
      <c r="Z5885" s="24"/>
      <c r="AA5885" s="208">
        <v>1.1299999999999999</v>
      </c>
      <c r="AB5885" s="208">
        <v>7.569</v>
      </c>
      <c r="AC5885" s="208">
        <v>11.077999999999999</v>
      </c>
      <c r="AD5885" s="208">
        <v>16.920000000000002</v>
      </c>
      <c r="AE5885" s="208">
        <v>16.745000000000001</v>
      </c>
      <c r="AF5885" s="208">
        <v>15.125999999999999</v>
      </c>
      <c r="AG5885" s="208">
        <v>8.8279999999999994</v>
      </c>
      <c r="AH5885" s="208">
        <v>6.3239999999999998</v>
      </c>
      <c r="AI5885" s="208">
        <v>3.9630000000000001</v>
      </c>
      <c r="AJ5885" s="24"/>
      <c r="AK5885" s="24"/>
      <c r="AL5885" s="24"/>
      <c r="AM5885" s="24"/>
      <c r="AN5885" s="208">
        <v>12.904</v>
      </c>
      <c r="AO5885" s="208">
        <v>9.0860000000000003</v>
      </c>
      <c r="AP5885" s="208">
        <v>16.712</v>
      </c>
      <c r="AQ5885" s="208">
        <v>16.928999999999998</v>
      </c>
      <c r="AR5885" s="208">
        <v>15.367000000000001</v>
      </c>
      <c r="AS5885" s="208">
        <v>13.952</v>
      </c>
      <c r="AT5885" s="208">
        <v>5.8929999999999998</v>
      </c>
      <c r="AU5885" s="208">
        <v>3.8479999999999999</v>
      </c>
      <c r="AV5885" s="24"/>
      <c r="AW5885" s="24"/>
      <c r="AX5885" s="24"/>
      <c r="AY5885" s="208">
        <v>3.38</v>
      </c>
      <c r="AZ5885" s="208">
        <v>6.8010000000000002</v>
      </c>
      <c r="BA5885" s="208">
        <v>13.481</v>
      </c>
      <c r="BB5885" s="21">
        <f t="shared" si="579"/>
        <v>19.891999999999999</v>
      </c>
      <c r="BC5885" s="21"/>
      <c r="BD5885" s="22">
        <f t="shared" si="577"/>
        <v>26.736559139784944</v>
      </c>
      <c r="BE5885" s="21"/>
      <c r="BG5885" s="10"/>
      <c r="BH5885" s="21">
        <f t="shared" si="578"/>
        <v>0</v>
      </c>
      <c r="BI5885" s="22">
        <f t="shared" si="578"/>
        <v>1.9892E-2</v>
      </c>
      <c r="BJ5885" s="21"/>
      <c r="BK5885" s="21">
        <v>0</v>
      </c>
      <c r="BL5885" s="22">
        <v>5.9676E-2</v>
      </c>
      <c r="BM5885" s="21"/>
      <c r="BN5885" s="21">
        <f t="shared" si="576"/>
        <v>0</v>
      </c>
      <c r="BO5885" s="22">
        <f t="shared" si="576"/>
        <v>0.238704</v>
      </c>
      <c r="BP5885" s="21">
        <f t="shared" si="576"/>
        <v>0</v>
      </c>
    </row>
    <row r="5886" spans="1:68" ht="11.1" hidden="1" customHeight="1" outlineLevel="1" collapsed="1" x14ac:dyDescent="0.2">
      <c r="A5886" s="10"/>
      <c r="B5886" s="18"/>
      <c r="C5886" s="18"/>
      <c r="D5886" s="18"/>
      <c r="E5886" s="19" t="s">
        <v>5176</v>
      </c>
      <c r="F5886" s="209">
        <v>263.39100000000002</v>
      </c>
      <c r="G5886" s="209">
        <v>228.40299999999999</v>
      </c>
      <c r="H5886" s="209">
        <v>210.625</v>
      </c>
      <c r="I5886" s="240">
        <v>158.86500000000001</v>
      </c>
      <c r="J5886" s="240"/>
      <c r="K5886" s="209">
        <v>123.386</v>
      </c>
      <c r="L5886" s="209">
        <v>98.703999999999994</v>
      </c>
      <c r="M5886" s="209">
        <v>80.900999999999996</v>
      </c>
      <c r="N5886" s="209">
        <v>84.977000000000004</v>
      </c>
      <c r="O5886" s="209">
        <v>134.74299999999999</v>
      </c>
      <c r="P5886" s="209">
        <v>174.42500000000001</v>
      </c>
      <c r="Q5886" s="209">
        <v>234.035</v>
      </c>
      <c r="R5886" s="209">
        <v>266.45400000000001</v>
      </c>
      <c r="S5886" s="209">
        <v>269.45400000000001</v>
      </c>
      <c r="T5886" s="209">
        <v>263.60899999999998</v>
      </c>
      <c r="U5886" s="209">
        <v>206.13399999999999</v>
      </c>
      <c r="V5886" s="209">
        <v>159.4</v>
      </c>
      <c r="W5886" s="209">
        <v>129.21799999999999</v>
      </c>
      <c r="X5886" s="209">
        <v>100.96299999999999</v>
      </c>
      <c r="Y5886" s="209">
        <v>97.894999999999996</v>
      </c>
      <c r="Z5886" s="209">
        <v>100.473</v>
      </c>
      <c r="AA5886" s="209">
        <v>116.81100000000001</v>
      </c>
      <c r="AB5886" s="209">
        <v>181.43899999999999</v>
      </c>
      <c r="AC5886" s="209">
        <v>249.77199999999999</v>
      </c>
      <c r="AD5886" s="209">
        <v>276.50799999999998</v>
      </c>
      <c r="AE5886" s="209">
        <v>261.45999999999998</v>
      </c>
      <c r="AF5886" s="209">
        <v>231.11099999999999</v>
      </c>
      <c r="AG5886" s="209">
        <v>188.809</v>
      </c>
      <c r="AH5886" s="209">
        <v>158.89099999999999</v>
      </c>
      <c r="AI5886" s="209">
        <v>151.93600000000001</v>
      </c>
      <c r="AJ5886" s="209">
        <v>93.997</v>
      </c>
      <c r="AK5886" s="209">
        <v>94.19</v>
      </c>
      <c r="AL5886" s="209">
        <v>92.44</v>
      </c>
      <c r="AM5886" s="209">
        <v>111.79600000000001</v>
      </c>
      <c r="AN5886" s="20"/>
      <c r="AO5886" s="20"/>
      <c r="AP5886" s="20"/>
      <c r="AQ5886" s="20"/>
      <c r="AR5886" s="20"/>
      <c r="AS5886" s="20"/>
      <c r="AT5886" s="20"/>
      <c r="AU5886" s="20"/>
      <c r="AV5886" s="20"/>
      <c r="AW5886" s="20"/>
      <c r="AX5886" s="20"/>
      <c r="AY5886" s="20"/>
      <c r="AZ5886" s="20"/>
      <c r="BA5886" s="20"/>
      <c r="BB5886" s="56">
        <f>BB5887+BB5888</f>
        <v>567.89499999999998</v>
      </c>
      <c r="BC5886" s="21">
        <f>BF5886</f>
        <v>1232</v>
      </c>
      <c r="BD5886" s="22">
        <f t="shared" si="577"/>
        <v>763.29973118279565</v>
      </c>
      <c r="BE5886" s="21">
        <f>BC5886-BD5886</f>
        <v>468.70026881720435</v>
      </c>
      <c r="BF5886" s="2">
        <v>1232</v>
      </c>
      <c r="BG5886" s="10">
        <v>4</v>
      </c>
      <c r="BH5886" s="21">
        <f t="shared" si="578"/>
        <v>0.91660799999999998</v>
      </c>
      <c r="BI5886" s="22">
        <f t="shared" si="578"/>
        <v>0.56789499999999993</v>
      </c>
      <c r="BJ5886" s="21">
        <f>BH5886-BI5886</f>
        <v>0.34871300000000005</v>
      </c>
      <c r="BK5886" s="21">
        <v>2.7498239999999998</v>
      </c>
      <c r="BL5886" s="22">
        <v>0.82952399999999993</v>
      </c>
      <c r="BM5886" s="21">
        <v>1.9202999999999999</v>
      </c>
      <c r="BN5886" s="21">
        <f t="shared" si="576"/>
        <v>10.999295999999999</v>
      </c>
      <c r="BO5886" s="22">
        <f t="shared" si="576"/>
        <v>3.3180959999999997</v>
      </c>
      <c r="BP5886" s="21">
        <f t="shared" si="576"/>
        <v>7.6811999999999996</v>
      </c>
    </row>
    <row r="5887" spans="1:68" ht="11.1" hidden="1" customHeight="1" outlineLevel="2" x14ac:dyDescent="0.2">
      <c r="A5887" s="10"/>
      <c r="B5887" s="18"/>
      <c r="C5887" s="18"/>
      <c r="D5887" s="18"/>
      <c r="E5887" s="23" t="s">
        <v>5177</v>
      </c>
      <c r="F5887" s="208">
        <v>263.39100000000002</v>
      </c>
      <c r="G5887" s="208">
        <v>228.40299999999999</v>
      </c>
      <c r="H5887" s="208">
        <v>210.625</v>
      </c>
      <c r="I5887" s="239">
        <v>158.86500000000001</v>
      </c>
      <c r="J5887" s="239"/>
      <c r="K5887" s="208">
        <v>123.386</v>
      </c>
      <c r="L5887" s="208">
        <v>98.703999999999994</v>
      </c>
      <c r="M5887" s="208">
        <v>80.900999999999996</v>
      </c>
      <c r="N5887" s="208">
        <v>84.977000000000004</v>
      </c>
      <c r="O5887" s="208">
        <v>134.74299999999999</v>
      </c>
      <c r="P5887" s="208">
        <v>174.42500000000001</v>
      </c>
      <c r="Q5887" s="208">
        <v>234.035</v>
      </c>
      <c r="R5887" s="208">
        <v>266.45400000000001</v>
      </c>
      <c r="S5887" s="208">
        <v>269.45400000000001</v>
      </c>
      <c r="T5887" s="208">
        <v>263.60899999999998</v>
      </c>
      <c r="U5887" s="208">
        <v>206.13399999999999</v>
      </c>
      <c r="V5887" s="208">
        <v>159.4</v>
      </c>
      <c r="W5887" s="208">
        <v>129.21799999999999</v>
      </c>
      <c r="X5887" s="208">
        <v>100.96299999999999</v>
      </c>
      <c r="Y5887" s="208">
        <v>97.894999999999996</v>
      </c>
      <c r="Z5887" s="208">
        <v>100.473</v>
      </c>
      <c r="AA5887" s="208">
        <v>116.81100000000001</v>
      </c>
      <c r="AB5887" s="208">
        <v>181.43899999999999</v>
      </c>
      <c r="AC5887" s="208">
        <v>249.77199999999999</v>
      </c>
      <c r="AD5887" s="208">
        <v>276.50799999999998</v>
      </c>
      <c r="AE5887" s="208">
        <v>261.45999999999998</v>
      </c>
      <c r="AF5887" s="208">
        <v>231.11099999999999</v>
      </c>
      <c r="AG5887" s="208">
        <v>188.809</v>
      </c>
      <c r="AH5887" s="208">
        <v>158.89099999999999</v>
      </c>
      <c r="AI5887" s="208">
        <v>151.93600000000001</v>
      </c>
      <c r="AJ5887" s="208">
        <v>93.997</v>
      </c>
      <c r="AK5887" s="208">
        <v>94.19</v>
      </c>
      <c r="AL5887" s="208">
        <v>92.44</v>
      </c>
      <c r="AM5887" s="208">
        <v>111.79600000000001</v>
      </c>
      <c r="AN5887" s="24"/>
      <c r="AO5887" s="24"/>
      <c r="AP5887" s="24"/>
      <c r="AQ5887" s="24"/>
      <c r="AR5887" s="24"/>
      <c r="AS5887" s="24"/>
      <c r="AT5887" s="24"/>
      <c r="AU5887" s="24"/>
      <c r="AV5887" s="24"/>
      <c r="AW5887" s="24"/>
      <c r="AX5887" s="24"/>
      <c r="AY5887" s="24"/>
      <c r="AZ5887" s="24"/>
      <c r="BA5887" s="24"/>
      <c r="BB5887" s="21">
        <f t="shared" si="579"/>
        <v>276.50799999999998</v>
      </c>
      <c r="BC5887" s="21"/>
      <c r="BD5887" s="22">
        <f t="shared" si="577"/>
        <v>371.65053763440858</v>
      </c>
      <c r="BE5887" s="21"/>
      <c r="BG5887" s="10"/>
      <c r="BH5887" s="21">
        <f t="shared" si="578"/>
        <v>0</v>
      </c>
      <c r="BI5887" s="22">
        <f t="shared" si="578"/>
        <v>0.27650799999999998</v>
      </c>
      <c r="BJ5887" s="21"/>
      <c r="BK5887" s="21">
        <v>0</v>
      </c>
      <c r="BL5887" s="22">
        <v>0.82952399999999993</v>
      </c>
      <c r="BM5887" s="21"/>
      <c r="BN5887" s="21">
        <f t="shared" si="576"/>
        <v>0</v>
      </c>
      <c r="BO5887" s="22">
        <f t="shared" si="576"/>
        <v>3.3180959999999997</v>
      </c>
      <c r="BP5887" s="21">
        <f t="shared" si="576"/>
        <v>0</v>
      </c>
    </row>
    <row r="5888" spans="1:68" ht="11.1" hidden="1" customHeight="1" outlineLevel="2" x14ac:dyDescent="0.2">
      <c r="A5888" s="10"/>
      <c r="B5888" s="18"/>
      <c r="C5888" s="18"/>
      <c r="D5888" s="18"/>
      <c r="E5888" s="23" t="s">
        <v>5177</v>
      </c>
      <c r="F5888" s="24"/>
      <c r="G5888" s="24"/>
      <c r="H5888" s="24"/>
      <c r="I5888" s="24"/>
      <c r="J5888" s="24"/>
      <c r="K5888" s="24"/>
      <c r="L5888" s="24"/>
      <c r="M5888" s="24"/>
      <c r="N5888" s="24"/>
      <c r="O5888" s="24"/>
      <c r="P5888" s="24"/>
      <c r="Q5888" s="24"/>
      <c r="R5888" s="24"/>
      <c r="S5888" s="24"/>
      <c r="T5888" s="24"/>
      <c r="U5888" s="24"/>
      <c r="V5888" s="24"/>
      <c r="W5888" s="24"/>
      <c r="X5888" s="24"/>
      <c r="Y5888" s="24"/>
      <c r="Z5888" s="24"/>
      <c r="AA5888" s="24"/>
      <c r="AB5888" s="24"/>
      <c r="AC5888" s="24"/>
      <c r="AD5888" s="24"/>
      <c r="AE5888" s="24"/>
      <c r="AF5888" s="24"/>
      <c r="AG5888" s="24"/>
      <c r="AH5888" s="24"/>
      <c r="AI5888" s="24"/>
      <c r="AJ5888" s="24"/>
      <c r="AK5888" s="24"/>
      <c r="AL5888" s="24"/>
      <c r="AM5888" s="24"/>
      <c r="AN5888" s="208">
        <v>173.06</v>
      </c>
      <c r="AO5888" s="208">
        <v>240.06800000000001</v>
      </c>
      <c r="AP5888" s="208">
        <v>291.387</v>
      </c>
      <c r="AQ5888" s="208">
        <v>279.334</v>
      </c>
      <c r="AR5888" s="208">
        <v>233.79400000000001</v>
      </c>
      <c r="AS5888" s="208">
        <v>216.244</v>
      </c>
      <c r="AT5888" s="208">
        <v>159.36600000000001</v>
      </c>
      <c r="AU5888" s="208">
        <v>157.20699999999999</v>
      </c>
      <c r="AV5888" s="208">
        <v>101.541</v>
      </c>
      <c r="AW5888" s="208">
        <v>86.506</v>
      </c>
      <c r="AX5888" s="208">
        <v>71.296000000000006</v>
      </c>
      <c r="AY5888" s="208">
        <v>110.997</v>
      </c>
      <c r="AZ5888" s="208">
        <v>173.065</v>
      </c>
      <c r="BA5888" s="208">
        <v>222.76</v>
      </c>
      <c r="BB5888" s="21">
        <f t="shared" si="579"/>
        <v>291.387</v>
      </c>
      <c r="BC5888" s="21"/>
      <c r="BD5888" s="22">
        <f t="shared" si="577"/>
        <v>391.64919354838707</v>
      </c>
      <c r="BE5888" s="21"/>
      <c r="BG5888" s="10"/>
      <c r="BH5888" s="21">
        <f t="shared" si="578"/>
        <v>0</v>
      </c>
      <c r="BI5888" s="22">
        <f t="shared" si="578"/>
        <v>0.29138700000000001</v>
      </c>
      <c r="BJ5888" s="21"/>
      <c r="BK5888" s="21">
        <v>0</v>
      </c>
      <c r="BL5888" s="22">
        <v>0.87416099999999997</v>
      </c>
      <c r="BM5888" s="21"/>
      <c r="BN5888" s="21">
        <f t="shared" si="576"/>
        <v>0</v>
      </c>
      <c r="BO5888" s="22">
        <f t="shared" si="576"/>
        <v>3.4966439999999999</v>
      </c>
      <c r="BP5888" s="21">
        <f t="shared" si="576"/>
        <v>0</v>
      </c>
    </row>
    <row r="5889" spans="1:68" ht="11.1" hidden="1" customHeight="1" outlineLevel="1" collapsed="1" x14ac:dyDescent="0.2">
      <c r="A5889" s="10"/>
      <c r="B5889" s="18"/>
      <c r="C5889" s="18"/>
      <c r="D5889" s="18"/>
      <c r="E5889" s="19" t="s">
        <v>5178</v>
      </c>
      <c r="F5889" s="209">
        <v>383.94</v>
      </c>
      <c r="G5889" s="209">
        <v>330.584</v>
      </c>
      <c r="H5889" s="209">
        <v>305.26499999999999</v>
      </c>
      <c r="I5889" s="240">
        <v>238.81200000000001</v>
      </c>
      <c r="J5889" s="240"/>
      <c r="K5889" s="209">
        <v>136.86799999999999</v>
      </c>
      <c r="L5889" s="209">
        <v>106.595</v>
      </c>
      <c r="M5889" s="209">
        <v>70.667000000000002</v>
      </c>
      <c r="N5889" s="209">
        <v>80.14</v>
      </c>
      <c r="O5889" s="209">
        <v>166.613</v>
      </c>
      <c r="P5889" s="209">
        <v>306.74</v>
      </c>
      <c r="Q5889" s="209">
        <v>395.03399999999999</v>
      </c>
      <c r="R5889" s="209">
        <v>492.89800000000002</v>
      </c>
      <c r="S5889" s="209">
        <v>488.351</v>
      </c>
      <c r="T5889" s="209">
        <v>461.82499999999999</v>
      </c>
      <c r="U5889" s="209">
        <v>381.40300000000002</v>
      </c>
      <c r="V5889" s="209">
        <v>182.738</v>
      </c>
      <c r="W5889" s="209">
        <v>262.17200000000003</v>
      </c>
      <c r="X5889" s="209">
        <v>60.869</v>
      </c>
      <c r="Y5889" s="209">
        <v>112.25</v>
      </c>
      <c r="Z5889" s="209">
        <v>57.084000000000003</v>
      </c>
      <c r="AA5889" s="209">
        <v>98.522000000000006</v>
      </c>
      <c r="AB5889" s="209">
        <v>243.18799999999999</v>
      </c>
      <c r="AC5889" s="209">
        <v>331.375</v>
      </c>
      <c r="AD5889" s="209">
        <v>418.37400000000002</v>
      </c>
      <c r="AE5889" s="209">
        <v>403.26400000000001</v>
      </c>
      <c r="AF5889" s="209">
        <v>352.50799999999998</v>
      </c>
      <c r="AG5889" s="209">
        <v>275.65499999999997</v>
      </c>
      <c r="AH5889" s="209">
        <v>236.58699999999999</v>
      </c>
      <c r="AI5889" s="209">
        <v>150.72499999999999</v>
      </c>
      <c r="AJ5889" s="209">
        <v>50.66</v>
      </c>
      <c r="AK5889" s="209">
        <v>47.53</v>
      </c>
      <c r="AL5889" s="209">
        <v>57.167000000000002</v>
      </c>
      <c r="AM5889" s="209">
        <v>74.37</v>
      </c>
      <c r="AN5889" s="209">
        <v>355.07600000000002</v>
      </c>
      <c r="AO5889" s="209">
        <v>340.24299999999999</v>
      </c>
      <c r="AP5889" s="209">
        <v>391.83300000000003</v>
      </c>
      <c r="AQ5889" s="209">
        <v>420.875</v>
      </c>
      <c r="AR5889" s="209">
        <v>306.125</v>
      </c>
      <c r="AS5889" s="209">
        <v>334.416</v>
      </c>
      <c r="AT5889" s="209">
        <v>210.22900000000001</v>
      </c>
      <c r="AU5889" s="209">
        <v>71.679000000000002</v>
      </c>
      <c r="AV5889" s="209">
        <v>73.209000000000003</v>
      </c>
      <c r="AW5889" s="209">
        <v>70.650000000000006</v>
      </c>
      <c r="AX5889" s="209">
        <v>84.789000000000001</v>
      </c>
      <c r="AY5889" s="209">
        <v>147.822</v>
      </c>
      <c r="AZ5889" s="209">
        <v>213.01599999999999</v>
      </c>
      <c r="BA5889" s="209">
        <v>294.786</v>
      </c>
      <c r="BB5889" s="56">
        <f>BB5890+BB5891+BB5892+BB5894+BB5893</f>
        <v>665.72599999999989</v>
      </c>
      <c r="BC5889" s="21">
        <f>BF5889</f>
        <v>1253.2</v>
      </c>
      <c r="BD5889" s="22">
        <f t="shared" si="577"/>
        <v>894.79301075268802</v>
      </c>
      <c r="BE5889" s="21">
        <f>BC5889-BD5889</f>
        <v>358.40698924731203</v>
      </c>
      <c r="BF5889" s="2">
        <v>1253.2</v>
      </c>
      <c r="BG5889" s="10">
        <v>4</v>
      </c>
      <c r="BH5889" s="21">
        <f t="shared" si="578"/>
        <v>0.93238080000000001</v>
      </c>
      <c r="BI5889" s="22">
        <f t="shared" si="578"/>
        <v>0.66572599999999993</v>
      </c>
      <c r="BJ5889" s="21">
        <f>BH5889-BI5889</f>
        <v>0.26665480000000008</v>
      </c>
      <c r="BK5889" s="21">
        <v>2.7971424000000003</v>
      </c>
      <c r="BL5889" s="22">
        <v>1.9971779999999999</v>
      </c>
      <c r="BM5889" s="21">
        <v>0.79996440000000035</v>
      </c>
      <c r="BN5889" s="21">
        <f t="shared" si="576"/>
        <v>11.188569600000001</v>
      </c>
      <c r="BO5889" s="22">
        <f t="shared" si="576"/>
        <v>7.9887119999999996</v>
      </c>
      <c r="BP5889" s="21">
        <f t="shared" si="576"/>
        <v>3.1998576000000014</v>
      </c>
    </row>
    <row r="5890" spans="1:68" ht="11.1" hidden="1" customHeight="1" outlineLevel="2" x14ac:dyDescent="0.2">
      <c r="A5890" s="10"/>
      <c r="B5890" s="18"/>
      <c r="C5890" s="18"/>
      <c r="D5890" s="18"/>
      <c r="E5890" s="23" t="s">
        <v>5179</v>
      </c>
      <c r="F5890" s="208">
        <v>51.457999999999998</v>
      </c>
      <c r="G5890" s="208">
        <v>42.734999999999999</v>
      </c>
      <c r="H5890" s="208">
        <v>37.765999999999998</v>
      </c>
      <c r="I5890" s="239">
        <v>24.032</v>
      </c>
      <c r="J5890" s="239"/>
      <c r="K5890" s="208">
        <v>9.56</v>
      </c>
      <c r="L5890" s="24"/>
      <c r="M5890" s="24"/>
      <c r="N5890" s="24"/>
      <c r="O5890" s="208">
        <v>7.2919999999999998</v>
      </c>
      <c r="P5890" s="208">
        <v>36.130000000000003</v>
      </c>
      <c r="Q5890" s="208">
        <v>57.923999999999999</v>
      </c>
      <c r="R5890" s="208">
        <v>78.662999999999997</v>
      </c>
      <c r="S5890" s="208">
        <v>71.843000000000004</v>
      </c>
      <c r="T5890" s="208">
        <v>70.378</v>
      </c>
      <c r="U5890" s="208">
        <v>53.320999999999998</v>
      </c>
      <c r="V5890" s="208">
        <v>26.577999999999999</v>
      </c>
      <c r="W5890" s="208">
        <v>14.284000000000001</v>
      </c>
      <c r="X5890" s="24"/>
      <c r="Y5890" s="24"/>
      <c r="Z5890" s="24"/>
      <c r="AA5890" s="208">
        <v>6.1079999999999997</v>
      </c>
      <c r="AB5890" s="208">
        <v>32.643000000000001</v>
      </c>
      <c r="AC5890" s="208">
        <v>54.695999999999998</v>
      </c>
      <c r="AD5890" s="208">
        <v>72.722999999999999</v>
      </c>
      <c r="AE5890" s="208">
        <v>49.32</v>
      </c>
      <c r="AF5890" s="208">
        <v>58.676000000000002</v>
      </c>
      <c r="AG5890" s="208">
        <v>26.931000000000001</v>
      </c>
      <c r="AH5890" s="208">
        <v>22.783000000000001</v>
      </c>
      <c r="AI5890" s="208">
        <v>12.478</v>
      </c>
      <c r="AJ5890" s="24"/>
      <c r="AK5890" s="24"/>
      <c r="AL5890" s="24"/>
      <c r="AM5890" s="208">
        <v>3.952</v>
      </c>
      <c r="AN5890" s="208">
        <v>37.994999999999997</v>
      </c>
      <c r="AO5890" s="208">
        <v>62.140999999999998</v>
      </c>
      <c r="AP5890" s="208">
        <v>78.698999999999998</v>
      </c>
      <c r="AQ5890" s="208">
        <v>102.57899999999999</v>
      </c>
      <c r="AR5890" s="208">
        <v>72.870999999999995</v>
      </c>
      <c r="AS5890" s="208">
        <v>61.515000000000001</v>
      </c>
      <c r="AT5890" s="208">
        <v>36.000999999999998</v>
      </c>
      <c r="AU5890" s="208">
        <v>13.863</v>
      </c>
      <c r="AV5890" s="24"/>
      <c r="AW5890" s="24"/>
      <c r="AX5890" s="24"/>
      <c r="AY5890" s="208">
        <v>11.287000000000001</v>
      </c>
      <c r="AZ5890" s="208">
        <v>21.661999999999999</v>
      </c>
      <c r="BA5890" s="208">
        <v>42.536000000000001</v>
      </c>
      <c r="BB5890" s="21">
        <f t="shared" si="579"/>
        <v>102.57899999999999</v>
      </c>
      <c r="BC5890" s="21"/>
      <c r="BD5890" s="22">
        <f t="shared" si="577"/>
        <v>137.875</v>
      </c>
      <c r="BE5890" s="21"/>
      <c r="BG5890" s="10"/>
      <c r="BH5890" s="21">
        <f t="shared" si="578"/>
        <v>0</v>
      </c>
      <c r="BI5890" s="22">
        <f t="shared" si="578"/>
        <v>0.102579</v>
      </c>
      <c r="BJ5890" s="21"/>
      <c r="BK5890" s="21">
        <v>0</v>
      </c>
      <c r="BL5890" s="22">
        <v>0.30773700000000004</v>
      </c>
      <c r="BM5890" s="21"/>
      <c r="BN5890" s="21">
        <f t="shared" si="576"/>
        <v>0</v>
      </c>
      <c r="BO5890" s="22">
        <f t="shared" si="576"/>
        <v>1.2309480000000002</v>
      </c>
      <c r="BP5890" s="21">
        <f t="shared" si="576"/>
        <v>0</v>
      </c>
    </row>
    <row r="5891" spans="1:68" ht="11.1" hidden="1" customHeight="1" outlineLevel="2" x14ac:dyDescent="0.2">
      <c r="A5891" s="10"/>
      <c r="B5891" s="18"/>
      <c r="C5891" s="18"/>
      <c r="D5891" s="18"/>
      <c r="E5891" s="23" t="s">
        <v>5180</v>
      </c>
      <c r="F5891" s="208">
        <v>88.57</v>
      </c>
      <c r="G5891" s="208">
        <v>84.075000000000003</v>
      </c>
      <c r="H5891" s="208">
        <v>75.775000000000006</v>
      </c>
      <c r="I5891" s="239">
        <v>63.642000000000003</v>
      </c>
      <c r="J5891" s="239"/>
      <c r="K5891" s="208">
        <v>35.951000000000001</v>
      </c>
      <c r="L5891" s="208">
        <v>22.843</v>
      </c>
      <c r="M5891" s="208">
        <v>19.013999999999999</v>
      </c>
      <c r="N5891" s="208">
        <v>6.5720000000000001</v>
      </c>
      <c r="O5891" s="208">
        <v>42.61</v>
      </c>
      <c r="P5891" s="208">
        <v>68.463999999999999</v>
      </c>
      <c r="Q5891" s="208">
        <v>82.245000000000005</v>
      </c>
      <c r="R5891" s="208">
        <v>118.699</v>
      </c>
      <c r="S5891" s="208">
        <v>116.76</v>
      </c>
      <c r="T5891" s="208">
        <v>109.255</v>
      </c>
      <c r="U5891" s="208">
        <v>87.835999999999999</v>
      </c>
      <c r="V5891" s="208">
        <v>69.673000000000002</v>
      </c>
      <c r="W5891" s="208">
        <v>38.448</v>
      </c>
      <c r="X5891" s="208">
        <v>9.8789999999999996</v>
      </c>
      <c r="Y5891" s="208">
        <v>27.744</v>
      </c>
      <c r="Z5891" s="208">
        <v>9.2119999999999997</v>
      </c>
      <c r="AA5891" s="208">
        <v>22.443000000000001</v>
      </c>
      <c r="AB5891" s="208">
        <v>72.045000000000002</v>
      </c>
      <c r="AC5891" s="208">
        <v>75.828999999999994</v>
      </c>
      <c r="AD5891" s="208">
        <v>106.29</v>
      </c>
      <c r="AE5891" s="208">
        <v>119.41500000000001</v>
      </c>
      <c r="AF5891" s="208">
        <v>82.02</v>
      </c>
      <c r="AG5891" s="208">
        <v>63.994999999999997</v>
      </c>
      <c r="AH5891" s="208">
        <v>53.265999999999998</v>
      </c>
      <c r="AI5891" s="208">
        <v>36.716000000000001</v>
      </c>
      <c r="AJ5891" s="208">
        <v>16.484000000000002</v>
      </c>
      <c r="AK5891" s="208">
        <v>22.218</v>
      </c>
      <c r="AL5891" s="208">
        <v>17.079000000000001</v>
      </c>
      <c r="AM5891" s="208">
        <v>18.161000000000001</v>
      </c>
      <c r="AN5891" s="208">
        <v>46.747</v>
      </c>
      <c r="AO5891" s="208">
        <v>60.216000000000001</v>
      </c>
      <c r="AP5891" s="208">
        <v>71.861000000000004</v>
      </c>
      <c r="AQ5891" s="208">
        <v>74.635999999999996</v>
      </c>
      <c r="AR5891" s="208">
        <v>57.965000000000003</v>
      </c>
      <c r="AS5891" s="208">
        <v>53.503999999999998</v>
      </c>
      <c r="AT5891" s="208">
        <v>47.027999999999999</v>
      </c>
      <c r="AU5891" s="208">
        <v>25.495000000000001</v>
      </c>
      <c r="AV5891" s="208">
        <v>6.5839999999999996</v>
      </c>
      <c r="AW5891" s="208">
        <v>2.6989999999999998</v>
      </c>
      <c r="AX5891" s="24"/>
      <c r="AY5891" s="208">
        <v>17.748999999999999</v>
      </c>
      <c r="AZ5891" s="208">
        <v>47.795000000000002</v>
      </c>
      <c r="BA5891" s="208">
        <v>58.328000000000003</v>
      </c>
      <c r="BB5891" s="21">
        <f t="shared" si="579"/>
        <v>119.41500000000001</v>
      </c>
      <c r="BC5891" s="21"/>
      <c r="BD5891" s="22">
        <f t="shared" si="577"/>
        <v>160.50403225806454</v>
      </c>
      <c r="BE5891" s="21"/>
      <c r="BG5891" s="10"/>
      <c r="BH5891" s="21">
        <f t="shared" si="578"/>
        <v>0</v>
      </c>
      <c r="BI5891" s="22">
        <f t="shared" si="578"/>
        <v>0.11941500000000004</v>
      </c>
      <c r="BJ5891" s="21"/>
      <c r="BK5891" s="21">
        <v>0</v>
      </c>
      <c r="BL5891" s="22">
        <v>0.35824500000000009</v>
      </c>
      <c r="BM5891" s="21"/>
      <c r="BN5891" s="21">
        <f t="shared" si="576"/>
        <v>0</v>
      </c>
      <c r="BO5891" s="22">
        <f t="shared" si="576"/>
        <v>1.4329800000000004</v>
      </c>
      <c r="BP5891" s="21">
        <f t="shared" si="576"/>
        <v>0</v>
      </c>
    </row>
    <row r="5892" spans="1:68" ht="11.1" hidden="1" customHeight="1" outlineLevel="2" x14ac:dyDescent="0.2">
      <c r="A5892" s="10"/>
      <c r="B5892" s="18"/>
      <c r="C5892" s="18"/>
      <c r="D5892" s="18"/>
      <c r="E5892" s="23" t="s">
        <v>5181</v>
      </c>
      <c r="F5892" s="208">
        <v>223.34100000000001</v>
      </c>
      <c r="G5892" s="208">
        <v>188.392</v>
      </c>
      <c r="H5892" s="208">
        <v>191.72399999999999</v>
      </c>
      <c r="I5892" s="239">
        <v>149.13800000000001</v>
      </c>
      <c r="J5892" s="239"/>
      <c r="K5892" s="208">
        <v>89.072999999999993</v>
      </c>
      <c r="L5892" s="208">
        <v>59.911999999999999</v>
      </c>
      <c r="M5892" s="208">
        <v>51.652999999999999</v>
      </c>
      <c r="N5892" s="208">
        <v>66.332999999999998</v>
      </c>
      <c r="O5892" s="208">
        <v>112.277</v>
      </c>
      <c r="P5892" s="208">
        <v>199.69300000000001</v>
      </c>
      <c r="Q5892" s="208">
        <v>252.477</v>
      </c>
      <c r="R5892" s="208">
        <v>295.536</v>
      </c>
      <c r="S5892" s="208">
        <v>299.74799999999999</v>
      </c>
      <c r="T5892" s="208">
        <v>282.19200000000001</v>
      </c>
      <c r="U5892" s="208">
        <v>240.24600000000001</v>
      </c>
      <c r="V5892" s="208">
        <v>86.486999999999995</v>
      </c>
      <c r="W5892" s="208">
        <v>209.44</v>
      </c>
      <c r="X5892" s="208">
        <v>50.99</v>
      </c>
      <c r="Y5892" s="208">
        <v>84.506</v>
      </c>
      <c r="Z5892" s="208">
        <v>47.872</v>
      </c>
      <c r="AA5892" s="208">
        <v>69.971000000000004</v>
      </c>
      <c r="AB5892" s="208">
        <v>138.5</v>
      </c>
      <c r="AC5892" s="208">
        <v>200.85</v>
      </c>
      <c r="AD5892" s="208">
        <v>222.32900000000001</v>
      </c>
      <c r="AE5892" s="208">
        <v>200.59399999999999</v>
      </c>
      <c r="AF5892" s="208">
        <v>175.941</v>
      </c>
      <c r="AG5892" s="208">
        <v>151.28800000000001</v>
      </c>
      <c r="AH5892" s="208">
        <v>123.349</v>
      </c>
      <c r="AI5892" s="208">
        <v>78.930999999999997</v>
      </c>
      <c r="AJ5892" s="208">
        <v>34.176000000000002</v>
      </c>
      <c r="AK5892" s="208">
        <v>25.312000000000001</v>
      </c>
      <c r="AL5892" s="208">
        <v>40.088000000000001</v>
      </c>
      <c r="AM5892" s="208">
        <v>52.256999999999998</v>
      </c>
      <c r="AN5892" s="208">
        <v>128.48099999999999</v>
      </c>
      <c r="AO5892" s="208">
        <v>166.46600000000001</v>
      </c>
      <c r="AP5892" s="208">
        <v>196.114</v>
      </c>
      <c r="AQ5892" s="208">
        <v>192.43</v>
      </c>
      <c r="AR5892" s="208">
        <v>158.994</v>
      </c>
      <c r="AS5892" s="208">
        <v>152.297</v>
      </c>
      <c r="AT5892" s="208">
        <v>93.090999999999994</v>
      </c>
      <c r="AU5892" s="208">
        <v>32.320999999999998</v>
      </c>
      <c r="AV5892" s="208">
        <v>40.436</v>
      </c>
      <c r="AW5892" s="208">
        <v>40.716000000000001</v>
      </c>
      <c r="AX5892" s="208">
        <v>51.024000000000001</v>
      </c>
      <c r="AY5892" s="208">
        <v>85.302000000000007</v>
      </c>
      <c r="AZ5892" s="208">
        <v>115.18600000000001</v>
      </c>
      <c r="BA5892" s="208">
        <v>142.50200000000001</v>
      </c>
      <c r="BB5892" s="21">
        <f t="shared" si="579"/>
        <v>299.74799999999999</v>
      </c>
      <c r="BC5892" s="21"/>
      <c r="BD5892" s="22">
        <f t="shared" si="577"/>
        <v>402.88709677419354</v>
      </c>
      <c r="BE5892" s="21"/>
      <c r="BG5892" s="10"/>
      <c r="BH5892" s="21">
        <f t="shared" si="578"/>
        <v>0</v>
      </c>
      <c r="BI5892" s="22">
        <f t="shared" si="578"/>
        <v>0.29974799999999996</v>
      </c>
      <c r="BJ5892" s="21"/>
      <c r="BK5892" s="21">
        <v>0</v>
      </c>
      <c r="BL5892" s="22">
        <v>0.89924399999999993</v>
      </c>
      <c r="BM5892" s="21"/>
      <c r="BN5892" s="21">
        <f t="shared" si="576"/>
        <v>0</v>
      </c>
      <c r="BO5892" s="22">
        <f t="shared" si="576"/>
        <v>3.5969759999999997</v>
      </c>
      <c r="BP5892" s="21">
        <f t="shared" si="576"/>
        <v>0</v>
      </c>
    </row>
    <row r="5893" spans="1:68" ht="11.1" hidden="1" customHeight="1" outlineLevel="2" x14ac:dyDescent="0.2">
      <c r="A5893" s="10"/>
      <c r="B5893" s="18"/>
      <c r="C5893" s="18"/>
      <c r="D5893" s="18"/>
      <c r="E5893" s="23" t="s">
        <v>5182</v>
      </c>
      <c r="F5893" s="208">
        <v>20.571000000000002</v>
      </c>
      <c r="G5893" s="208">
        <v>15.382</v>
      </c>
      <c r="H5893" s="24"/>
      <c r="I5893" s="239">
        <v>2</v>
      </c>
      <c r="J5893" s="239"/>
      <c r="K5893" s="208">
        <v>2.2839999999999998</v>
      </c>
      <c r="L5893" s="208">
        <v>23.84</v>
      </c>
      <c r="M5893" s="24"/>
      <c r="N5893" s="208">
        <v>7.2350000000000003</v>
      </c>
      <c r="O5893" s="208">
        <v>4.4340000000000002</v>
      </c>
      <c r="P5893" s="208">
        <v>2.4529999999999998</v>
      </c>
      <c r="Q5893" s="208">
        <v>2.3879999999999999</v>
      </c>
      <c r="R5893" s="24"/>
      <c r="S5893" s="24"/>
      <c r="T5893" s="24"/>
      <c r="U5893" s="24"/>
      <c r="V5893" s="24"/>
      <c r="W5893" s="24"/>
      <c r="X5893" s="24"/>
      <c r="Y5893" s="24"/>
      <c r="Z5893" s="24"/>
      <c r="AA5893" s="24"/>
      <c r="AB5893" s="24"/>
      <c r="AC5893" s="24"/>
      <c r="AD5893" s="208">
        <v>17.032</v>
      </c>
      <c r="AE5893" s="208">
        <v>33.935000000000002</v>
      </c>
      <c r="AF5893" s="208">
        <v>35.871000000000002</v>
      </c>
      <c r="AG5893" s="208">
        <v>33.441000000000003</v>
      </c>
      <c r="AH5893" s="208">
        <v>37.189</v>
      </c>
      <c r="AI5893" s="208">
        <v>22.6</v>
      </c>
      <c r="AJ5893" s="24"/>
      <c r="AK5893" s="24"/>
      <c r="AL5893" s="24"/>
      <c r="AM5893" s="24"/>
      <c r="AN5893" s="208">
        <v>141.85300000000001</v>
      </c>
      <c r="AO5893" s="208">
        <v>51.42</v>
      </c>
      <c r="AP5893" s="208">
        <v>45.158999999999999</v>
      </c>
      <c r="AQ5893" s="208">
        <v>51.23</v>
      </c>
      <c r="AR5893" s="208">
        <v>16.295000000000002</v>
      </c>
      <c r="AS5893" s="208">
        <v>67.099999999999994</v>
      </c>
      <c r="AT5893" s="208">
        <v>34.109000000000002</v>
      </c>
      <c r="AU5893" s="24"/>
      <c r="AV5893" s="208">
        <v>26.189</v>
      </c>
      <c r="AW5893" s="208">
        <v>27.234999999999999</v>
      </c>
      <c r="AX5893" s="208">
        <v>33.765000000000001</v>
      </c>
      <c r="AY5893" s="208">
        <v>31.353000000000002</v>
      </c>
      <c r="AZ5893" s="208">
        <v>28.373000000000001</v>
      </c>
      <c r="BA5893" s="208">
        <v>51.42</v>
      </c>
      <c r="BB5893" s="21">
        <f t="shared" si="579"/>
        <v>141.85300000000001</v>
      </c>
      <c r="BC5893" s="21"/>
      <c r="BD5893" s="22">
        <f t="shared" si="577"/>
        <v>190.66263440860217</v>
      </c>
      <c r="BE5893" s="21"/>
      <c r="BG5893" s="10"/>
      <c r="BH5893" s="21">
        <f t="shared" si="578"/>
        <v>0</v>
      </c>
      <c r="BI5893" s="22">
        <f t="shared" si="578"/>
        <v>0.14185300000000003</v>
      </c>
      <c r="BJ5893" s="21"/>
      <c r="BK5893" s="21">
        <v>0</v>
      </c>
      <c r="BL5893" s="22">
        <v>0.42555900000000013</v>
      </c>
      <c r="BM5893" s="21"/>
      <c r="BN5893" s="21">
        <f t="shared" si="576"/>
        <v>0</v>
      </c>
      <c r="BO5893" s="22">
        <f t="shared" si="576"/>
        <v>1.7022360000000005</v>
      </c>
      <c r="BP5893" s="21">
        <f t="shared" si="576"/>
        <v>0</v>
      </c>
    </row>
    <row r="5894" spans="1:68" ht="11.1" hidden="1" customHeight="1" outlineLevel="2" x14ac:dyDescent="0.2">
      <c r="A5894" s="10"/>
      <c r="B5894" s="18"/>
      <c r="C5894" s="18"/>
      <c r="D5894" s="18"/>
      <c r="E5894" s="23" t="s">
        <v>5183</v>
      </c>
      <c r="F5894" s="24"/>
      <c r="G5894" s="24"/>
      <c r="H5894" s="24"/>
      <c r="I5894" s="24"/>
      <c r="J5894" s="24"/>
      <c r="K5894" s="24"/>
      <c r="L5894" s="24"/>
      <c r="M5894" s="24"/>
      <c r="N5894" s="24"/>
      <c r="O5894" s="24"/>
      <c r="P5894" s="24"/>
      <c r="Q5894" s="24"/>
      <c r="R5894" s="24"/>
      <c r="S5894" s="24"/>
      <c r="T5894" s="24"/>
      <c r="U5894" s="24"/>
      <c r="V5894" s="24"/>
      <c r="W5894" s="24"/>
      <c r="X5894" s="24"/>
      <c r="Y5894" s="24"/>
      <c r="Z5894" s="24"/>
      <c r="AA5894" s="24"/>
      <c r="AB5894" s="24"/>
      <c r="AC5894" s="24"/>
      <c r="AD5894" s="24"/>
      <c r="AE5894" s="24"/>
      <c r="AF5894" s="24"/>
      <c r="AG5894" s="24"/>
      <c r="AH5894" s="24"/>
      <c r="AI5894" s="24"/>
      <c r="AJ5894" s="24"/>
      <c r="AK5894" s="24"/>
      <c r="AL5894" s="24"/>
      <c r="AM5894" s="24"/>
      <c r="AN5894" s="24"/>
      <c r="AO5894" s="24"/>
      <c r="AP5894" s="24"/>
      <c r="AQ5894" s="24"/>
      <c r="AR5894" s="24"/>
      <c r="AS5894" s="24"/>
      <c r="AT5894" s="24"/>
      <c r="AU5894" s="24"/>
      <c r="AV5894" s="24"/>
      <c r="AW5894" s="24"/>
      <c r="AX5894" s="24"/>
      <c r="AY5894" s="208">
        <v>2.1309999999999998</v>
      </c>
      <c r="AZ5894" s="24"/>
      <c r="BA5894" s="24"/>
      <c r="BB5894" s="21">
        <f t="shared" si="579"/>
        <v>2.1309999999999998</v>
      </c>
      <c r="BC5894" s="21"/>
      <c r="BD5894" s="22">
        <f t="shared" si="577"/>
        <v>2.8642473118279566</v>
      </c>
      <c r="BE5894" s="21"/>
      <c r="BG5894" s="10"/>
      <c r="BH5894" s="21">
        <f t="shared" si="578"/>
        <v>0</v>
      </c>
      <c r="BI5894" s="22">
        <f t="shared" si="578"/>
        <v>2.1310000000000001E-3</v>
      </c>
      <c r="BJ5894" s="21"/>
      <c r="BK5894" s="21">
        <v>0</v>
      </c>
      <c r="BL5894" s="22">
        <v>6.3930000000000002E-3</v>
      </c>
      <c r="BM5894" s="21"/>
      <c r="BN5894" s="21">
        <f t="shared" si="576"/>
        <v>0</v>
      </c>
      <c r="BO5894" s="22">
        <f t="shared" si="576"/>
        <v>2.5572000000000001E-2</v>
      </c>
      <c r="BP5894" s="21">
        <f t="shared" si="576"/>
        <v>0</v>
      </c>
    </row>
    <row r="5895" spans="1:68" ht="11.1" hidden="1" customHeight="1" outlineLevel="1" collapsed="1" x14ac:dyDescent="0.2">
      <c r="A5895" s="10"/>
      <c r="B5895" s="18"/>
      <c r="C5895" s="18"/>
      <c r="D5895" s="18"/>
      <c r="E5895" s="19" t="s">
        <v>5184</v>
      </c>
      <c r="F5895" s="209">
        <v>32.457000000000001</v>
      </c>
      <c r="G5895" s="209">
        <v>25.367999999999999</v>
      </c>
      <c r="H5895" s="209">
        <v>21.887</v>
      </c>
      <c r="I5895" s="240">
        <v>15.151</v>
      </c>
      <c r="J5895" s="240"/>
      <c r="K5895" s="209">
        <v>8.6</v>
      </c>
      <c r="L5895" s="209">
        <v>2.702</v>
      </c>
      <c r="M5895" s="20"/>
      <c r="N5895" s="20"/>
      <c r="O5895" s="209">
        <v>8.1959999999999997</v>
      </c>
      <c r="P5895" s="209">
        <v>19.55</v>
      </c>
      <c r="Q5895" s="209">
        <v>30.166</v>
      </c>
      <c r="R5895" s="209">
        <v>34.456000000000003</v>
      </c>
      <c r="S5895" s="209">
        <v>37.826000000000001</v>
      </c>
      <c r="T5895" s="209">
        <v>33.895000000000003</v>
      </c>
      <c r="U5895" s="209">
        <v>24.221</v>
      </c>
      <c r="V5895" s="209">
        <v>14.180999999999999</v>
      </c>
      <c r="W5895" s="209">
        <v>5.7240000000000002</v>
      </c>
      <c r="X5895" s="209">
        <v>1.093</v>
      </c>
      <c r="Y5895" s="20"/>
      <c r="Z5895" s="20"/>
      <c r="AA5895" s="209">
        <v>2.1749999999999998</v>
      </c>
      <c r="AB5895" s="209">
        <v>20.757999999999999</v>
      </c>
      <c r="AC5895" s="209">
        <v>29.29</v>
      </c>
      <c r="AD5895" s="209">
        <v>33.301000000000002</v>
      </c>
      <c r="AE5895" s="209">
        <v>37.325000000000003</v>
      </c>
      <c r="AF5895" s="209">
        <v>29.152999999999999</v>
      </c>
      <c r="AG5895" s="209">
        <v>20.015999999999998</v>
      </c>
      <c r="AH5895" s="209">
        <v>15.686</v>
      </c>
      <c r="AI5895" s="209">
        <v>13.349</v>
      </c>
      <c r="AJ5895" s="20"/>
      <c r="AK5895" s="20"/>
      <c r="AL5895" s="20"/>
      <c r="AM5895" s="209">
        <v>9.2370000000000001</v>
      </c>
      <c r="AN5895" s="209">
        <v>19.47</v>
      </c>
      <c r="AO5895" s="209">
        <v>30.978000000000002</v>
      </c>
      <c r="AP5895" s="209">
        <v>39.835000000000001</v>
      </c>
      <c r="AQ5895" s="209">
        <v>40.463999999999999</v>
      </c>
      <c r="AR5895" s="209">
        <v>33.851999999999997</v>
      </c>
      <c r="AS5895" s="209">
        <v>31.151</v>
      </c>
      <c r="AT5895" s="209">
        <v>21.786000000000001</v>
      </c>
      <c r="AU5895" s="209">
        <v>8.7799999999999994</v>
      </c>
      <c r="AV5895" s="209">
        <v>0.81100000000000005</v>
      </c>
      <c r="AW5895" s="20"/>
      <c r="AX5895" s="20"/>
      <c r="AY5895" s="209">
        <v>3.16</v>
      </c>
      <c r="AZ5895" s="209">
        <v>16.805</v>
      </c>
      <c r="BA5895" s="209">
        <v>25.663</v>
      </c>
      <c r="BB5895" s="56">
        <f>BB5896+BB5897</f>
        <v>41.075000000000003</v>
      </c>
      <c r="BC5895" s="21">
        <f>BF5895</f>
        <v>89.6</v>
      </c>
      <c r="BD5895" s="22">
        <f t="shared" si="577"/>
        <v>55.208333333333336</v>
      </c>
      <c r="BE5895" s="21">
        <f>BC5895-BD5895</f>
        <v>34.391666666666659</v>
      </c>
      <c r="BF5895" s="2">
        <v>89.6</v>
      </c>
      <c r="BG5895" s="10">
        <v>5</v>
      </c>
      <c r="BH5895" s="21">
        <f t="shared" si="578"/>
        <v>6.6662399999999997E-2</v>
      </c>
      <c r="BI5895" s="22">
        <f t="shared" si="578"/>
        <v>4.1075E-2</v>
      </c>
      <c r="BJ5895" s="21">
        <f>BH5895-BI5895</f>
        <v>2.5587399999999996E-2</v>
      </c>
      <c r="BK5895" s="21">
        <v>0.19998719999999998</v>
      </c>
      <c r="BL5895" s="22">
        <v>0.123225</v>
      </c>
      <c r="BM5895" s="21">
        <v>7.6762199999999975E-2</v>
      </c>
      <c r="BN5895" s="21">
        <f t="shared" si="576"/>
        <v>0.7999487999999999</v>
      </c>
      <c r="BO5895" s="22">
        <f t="shared" si="576"/>
        <v>0.4929</v>
      </c>
      <c r="BP5895" s="21">
        <f t="shared" si="576"/>
        <v>0.3070487999999999</v>
      </c>
    </row>
    <row r="5896" spans="1:68" ht="11.1" hidden="1" customHeight="1" outlineLevel="2" x14ac:dyDescent="0.2">
      <c r="A5896" s="10"/>
      <c r="B5896" s="18"/>
      <c r="C5896" s="18"/>
      <c r="D5896" s="18"/>
      <c r="E5896" s="23" t="s">
        <v>5185</v>
      </c>
      <c r="F5896" s="208">
        <v>14.436</v>
      </c>
      <c r="G5896" s="208">
        <v>10.039999999999999</v>
      </c>
      <c r="H5896" s="208">
        <v>9.7899999999999991</v>
      </c>
      <c r="I5896" s="239">
        <v>8.5050000000000008</v>
      </c>
      <c r="J5896" s="239"/>
      <c r="K5896" s="208">
        <v>2.7770000000000001</v>
      </c>
      <c r="L5896" s="208">
        <v>2.577</v>
      </c>
      <c r="M5896" s="24"/>
      <c r="N5896" s="24"/>
      <c r="O5896" s="208">
        <v>3.91</v>
      </c>
      <c r="P5896" s="208">
        <v>9.3940000000000001</v>
      </c>
      <c r="Q5896" s="208">
        <v>11.483000000000001</v>
      </c>
      <c r="R5896" s="208">
        <v>15.358000000000001</v>
      </c>
      <c r="S5896" s="208">
        <v>16.018000000000001</v>
      </c>
      <c r="T5896" s="208">
        <v>14.901999999999999</v>
      </c>
      <c r="U5896" s="208">
        <v>10.49</v>
      </c>
      <c r="V5896" s="208">
        <v>8.1910000000000007</v>
      </c>
      <c r="W5896" s="208">
        <v>3.0760000000000001</v>
      </c>
      <c r="X5896" s="208">
        <v>0.63</v>
      </c>
      <c r="Y5896" s="24"/>
      <c r="Z5896" s="24"/>
      <c r="AA5896" s="24"/>
      <c r="AB5896" s="208">
        <v>10.353</v>
      </c>
      <c r="AC5896" s="208">
        <v>12.743</v>
      </c>
      <c r="AD5896" s="208">
        <v>14.095000000000001</v>
      </c>
      <c r="AE5896" s="208">
        <v>16.251999999999999</v>
      </c>
      <c r="AF5896" s="208">
        <v>12.423999999999999</v>
      </c>
      <c r="AG5896" s="208">
        <v>4.9740000000000002</v>
      </c>
      <c r="AH5896" s="208">
        <v>5.0259999999999998</v>
      </c>
      <c r="AI5896" s="208">
        <v>4.3419999999999996</v>
      </c>
      <c r="AJ5896" s="24"/>
      <c r="AK5896" s="24"/>
      <c r="AL5896" s="24"/>
      <c r="AM5896" s="208">
        <v>6.2190000000000003</v>
      </c>
      <c r="AN5896" s="208">
        <v>6.9660000000000002</v>
      </c>
      <c r="AO5896" s="208">
        <v>13.09</v>
      </c>
      <c r="AP5896" s="208">
        <v>17.850999999999999</v>
      </c>
      <c r="AQ5896" s="208">
        <v>17.239999999999998</v>
      </c>
      <c r="AR5896" s="208">
        <v>14.121</v>
      </c>
      <c r="AS5896" s="208">
        <v>13.432</v>
      </c>
      <c r="AT5896" s="208">
        <v>8.0809999999999995</v>
      </c>
      <c r="AU5896" s="208">
        <v>4.3010000000000002</v>
      </c>
      <c r="AV5896" s="208">
        <v>0.81100000000000005</v>
      </c>
      <c r="AW5896" s="24"/>
      <c r="AX5896" s="24"/>
      <c r="AY5896" s="24"/>
      <c r="AZ5896" s="208">
        <v>5.7830000000000004</v>
      </c>
      <c r="BA5896" s="208">
        <v>7.9569999999999999</v>
      </c>
      <c r="BB5896" s="21">
        <f t="shared" si="579"/>
        <v>17.850999999999999</v>
      </c>
      <c r="BC5896" s="21"/>
      <c r="BD5896" s="22">
        <f t="shared" si="577"/>
        <v>23.993279569892472</v>
      </c>
      <c r="BE5896" s="21"/>
      <c r="BG5896" s="10"/>
      <c r="BH5896" s="21">
        <f t="shared" si="578"/>
        <v>0</v>
      </c>
      <c r="BI5896" s="22">
        <f t="shared" si="578"/>
        <v>1.7850999999999995E-2</v>
      </c>
      <c r="BJ5896" s="21"/>
      <c r="BK5896" s="21">
        <v>0</v>
      </c>
      <c r="BL5896" s="22">
        <v>5.3552999999999989E-2</v>
      </c>
      <c r="BM5896" s="21"/>
      <c r="BN5896" s="21">
        <f t="shared" si="576"/>
        <v>0</v>
      </c>
      <c r="BO5896" s="22">
        <f t="shared" si="576"/>
        <v>0.21421199999999996</v>
      </c>
      <c r="BP5896" s="21">
        <f t="shared" si="576"/>
        <v>0</v>
      </c>
    </row>
    <row r="5897" spans="1:68" ht="11.1" hidden="1" customHeight="1" outlineLevel="2" x14ac:dyDescent="0.2">
      <c r="A5897" s="10"/>
      <c r="B5897" s="18"/>
      <c r="C5897" s="18"/>
      <c r="D5897" s="18"/>
      <c r="E5897" s="23" t="s">
        <v>5186</v>
      </c>
      <c r="F5897" s="208">
        <v>18.021000000000001</v>
      </c>
      <c r="G5897" s="208">
        <v>15.327999999999999</v>
      </c>
      <c r="H5897" s="208">
        <v>12.097</v>
      </c>
      <c r="I5897" s="239">
        <v>6.6459999999999999</v>
      </c>
      <c r="J5897" s="239"/>
      <c r="K5897" s="208">
        <v>5.8230000000000004</v>
      </c>
      <c r="L5897" s="208">
        <v>0.125</v>
      </c>
      <c r="M5897" s="24"/>
      <c r="N5897" s="24"/>
      <c r="O5897" s="208">
        <v>4.2859999999999996</v>
      </c>
      <c r="P5897" s="208">
        <v>10.156000000000001</v>
      </c>
      <c r="Q5897" s="208">
        <v>18.683</v>
      </c>
      <c r="R5897" s="208">
        <v>19.097999999999999</v>
      </c>
      <c r="S5897" s="208">
        <v>21.808</v>
      </c>
      <c r="T5897" s="208">
        <v>18.992999999999999</v>
      </c>
      <c r="U5897" s="208">
        <v>13.731</v>
      </c>
      <c r="V5897" s="208">
        <v>5.99</v>
      </c>
      <c r="W5897" s="208">
        <v>2.6480000000000001</v>
      </c>
      <c r="X5897" s="208">
        <v>0.46300000000000002</v>
      </c>
      <c r="Y5897" s="24"/>
      <c r="Z5897" s="24"/>
      <c r="AA5897" s="208">
        <v>2.1749999999999998</v>
      </c>
      <c r="AB5897" s="208">
        <v>10.404999999999999</v>
      </c>
      <c r="AC5897" s="208">
        <v>16.547000000000001</v>
      </c>
      <c r="AD5897" s="208">
        <v>19.206</v>
      </c>
      <c r="AE5897" s="208">
        <v>21.073</v>
      </c>
      <c r="AF5897" s="208">
        <v>16.728999999999999</v>
      </c>
      <c r="AG5897" s="208">
        <v>15.042</v>
      </c>
      <c r="AH5897" s="208">
        <v>10.66</v>
      </c>
      <c r="AI5897" s="208">
        <v>9.0069999999999997</v>
      </c>
      <c r="AJ5897" s="24"/>
      <c r="AK5897" s="24"/>
      <c r="AL5897" s="24"/>
      <c r="AM5897" s="208">
        <v>3.0179999999999998</v>
      </c>
      <c r="AN5897" s="208">
        <v>12.504</v>
      </c>
      <c r="AO5897" s="208">
        <v>17.888000000000002</v>
      </c>
      <c r="AP5897" s="208">
        <v>21.984000000000002</v>
      </c>
      <c r="AQ5897" s="208">
        <v>23.224</v>
      </c>
      <c r="AR5897" s="208">
        <v>19.731000000000002</v>
      </c>
      <c r="AS5897" s="208">
        <v>17.719000000000001</v>
      </c>
      <c r="AT5897" s="208">
        <v>13.705</v>
      </c>
      <c r="AU5897" s="208">
        <v>4.4790000000000001</v>
      </c>
      <c r="AV5897" s="24"/>
      <c r="AW5897" s="24"/>
      <c r="AX5897" s="24"/>
      <c r="AY5897" s="208">
        <v>3.16</v>
      </c>
      <c r="AZ5897" s="208">
        <v>11.022</v>
      </c>
      <c r="BA5897" s="208">
        <v>17.706</v>
      </c>
      <c r="BB5897" s="21">
        <f t="shared" si="579"/>
        <v>23.224</v>
      </c>
      <c r="BC5897" s="21"/>
      <c r="BD5897" s="22">
        <f t="shared" si="577"/>
        <v>31.21505376344086</v>
      </c>
      <c r="BE5897" s="21"/>
      <c r="BG5897" s="10"/>
      <c r="BH5897" s="21">
        <f t="shared" si="578"/>
        <v>0</v>
      </c>
      <c r="BI5897" s="22">
        <f t="shared" si="578"/>
        <v>2.3224000000000002E-2</v>
      </c>
      <c r="BJ5897" s="21"/>
      <c r="BK5897" s="21">
        <v>0</v>
      </c>
      <c r="BL5897" s="22">
        <v>6.9672000000000012E-2</v>
      </c>
      <c r="BM5897" s="21"/>
      <c r="BN5897" s="21">
        <f t="shared" si="576"/>
        <v>0</v>
      </c>
      <c r="BO5897" s="22">
        <f t="shared" si="576"/>
        <v>0.27868800000000005</v>
      </c>
      <c r="BP5897" s="21">
        <f t="shared" si="576"/>
        <v>0</v>
      </c>
    </row>
    <row r="5898" spans="1:68" ht="11.1" hidden="1" customHeight="1" outlineLevel="1" collapsed="1" x14ac:dyDescent="0.2">
      <c r="A5898" s="10"/>
      <c r="B5898" s="18"/>
      <c r="C5898" s="18"/>
      <c r="D5898" s="18"/>
      <c r="E5898" s="19" t="s">
        <v>5187</v>
      </c>
      <c r="F5898" s="20"/>
      <c r="G5898" s="20"/>
      <c r="H5898" s="20"/>
      <c r="I5898" s="20"/>
      <c r="J5898" s="20"/>
      <c r="K5898" s="20"/>
      <c r="L5898" s="20"/>
      <c r="M5898" s="20"/>
      <c r="N5898" s="20"/>
      <c r="O5898" s="20"/>
      <c r="P5898" s="20"/>
      <c r="Q5898" s="20"/>
      <c r="R5898" s="20"/>
      <c r="S5898" s="20"/>
      <c r="T5898" s="20"/>
      <c r="U5898" s="20"/>
      <c r="V5898" s="20"/>
      <c r="W5898" s="20"/>
      <c r="X5898" s="20"/>
      <c r="Y5898" s="20"/>
      <c r="Z5898" s="20"/>
      <c r="AA5898" s="20"/>
      <c r="AB5898" s="209">
        <v>0.58899999999999997</v>
      </c>
      <c r="AC5898" s="209">
        <v>1.0049999999999999</v>
      </c>
      <c r="AD5898" s="209">
        <v>0.67900000000000005</v>
      </c>
      <c r="AE5898" s="209">
        <v>1.0389999999999999</v>
      </c>
      <c r="AF5898" s="209">
        <v>0.89700000000000002</v>
      </c>
      <c r="AG5898" s="209">
        <v>0.68500000000000005</v>
      </c>
      <c r="AH5898" s="209">
        <v>0.67</v>
      </c>
      <c r="AI5898" s="20"/>
      <c r="AJ5898" s="20"/>
      <c r="AK5898" s="20"/>
      <c r="AL5898" s="20"/>
      <c r="AM5898" s="20"/>
      <c r="AN5898" s="209">
        <v>0.109</v>
      </c>
      <c r="AO5898" s="209">
        <v>0.88400000000000001</v>
      </c>
      <c r="AP5898" s="209">
        <v>0.95799999999999996</v>
      </c>
      <c r="AQ5898" s="209">
        <v>0.77200000000000002</v>
      </c>
      <c r="AR5898" s="209">
        <v>0.97099999999999997</v>
      </c>
      <c r="AS5898" s="209">
        <v>0.68200000000000005</v>
      </c>
      <c r="AT5898" s="209">
        <v>0.32600000000000001</v>
      </c>
      <c r="AU5898" s="20"/>
      <c r="AV5898" s="20"/>
      <c r="AW5898" s="20"/>
      <c r="AX5898" s="20"/>
      <c r="AY5898" s="20"/>
      <c r="AZ5898" s="209">
        <v>0.373</v>
      </c>
      <c r="BA5898" s="209">
        <v>0.89800000000000002</v>
      </c>
      <c r="BB5898" s="21">
        <f t="shared" si="579"/>
        <v>1.0389999999999999</v>
      </c>
      <c r="BC5898" s="21">
        <f>BD5898</f>
        <v>1.396505376344086</v>
      </c>
      <c r="BD5898" s="22">
        <f t="shared" si="577"/>
        <v>1.396505376344086</v>
      </c>
      <c r="BE5898" s="21">
        <f>BC5898-BD5898</f>
        <v>0</v>
      </c>
      <c r="BF5898" s="2">
        <v>1.06</v>
      </c>
      <c r="BG5898" s="10">
        <v>6</v>
      </c>
      <c r="BH5898" s="21">
        <f t="shared" si="578"/>
        <v>1.039E-3</v>
      </c>
      <c r="BI5898" s="22">
        <f t="shared" si="578"/>
        <v>1.039E-3</v>
      </c>
      <c r="BJ5898" s="21">
        <f>BH5898-BI5898</f>
        <v>0</v>
      </c>
      <c r="BK5898" s="21">
        <v>3.117E-3</v>
      </c>
      <c r="BL5898" s="22">
        <v>3.117E-3</v>
      </c>
      <c r="BM5898" s="21">
        <v>0</v>
      </c>
      <c r="BN5898" s="21">
        <f t="shared" si="576"/>
        <v>1.2468E-2</v>
      </c>
      <c r="BO5898" s="22">
        <f t="shared" si="576"/>
        <v>1.2468E-2</v>
      </c>
      <c r="BP5898" s="21">
        <f t="shared" si="576"/>
        <v>0</v>
      </c>
    </row>
    <row r="5899" spans="1:68" ht="11.1" hidden="1" customHeight="1" outlineLevel="2" x14ac:dyDescent="0.2">
      <c r="A5899" s="10"/>
      <c r="B5899" s="18"/>
      <c r="C5899" s="18"/>
      <c r="D5899" s="18"/>
      <c r="E5899" s="23" t="s">
        <v>5188</v>
      </c>
      <c r="F5899" s="24"/>
      <c r="G5899" s="24"/>
      <c r="H5899" s="24"/>
      <c r="I5899" s="24"/>
      <c r="J5899" s="24"/>
      <c r="K5899" s="24"/>
      <c r="L5899" s="24"/>
      <c r="M5899" s="24"/>
      <c r="N5899" s="24"/>
      <c r="O5899" s="24"/>
      <c r="P5899" s="24"/>
      <c r="Q5899" s="24"/>
      <c r="R5899" s="24"/>
      <c r="S5899" s="24"/>
      <c r="T5899" s="24"/>
      <c r="U5899" s="24"/>
      <c r="V5899" s="24"/>
      <c r="W5899" s="24"/>
      <c r="X5899" s="24"/>
      <c r="Y5899" s="24"/>
      <c r="Z5899" s="24"/>
      <c r="AA5899" s="24"/>
      <c r="AB5899" s="208">
        <v>0.58899999999999997</v>
      </c>
      <c r="AC5899" s="208">
        <v>1.0049999999999999</v>
      </c>
      <c r="AD5899" s="208">
        <v>0.67900000000000005</v>
      </c>
      <c r="AE5899" s="208">
        <v>1.0389999999999999</v>
      </c>
      <c r="AF5899" s="208">
        <v>0.89700000000000002</v>
      </c>
      <c r="AG5899" s="208">
        <v>0.68500000000000005</v>
      </c>
      <c r="AH5899" s="208">
        <v>0.67</v>
      </c>
      <c r="AI5899" s="24"/>
      <c r="AJ5899" s="24"/>
      <c r="AK5899" s="24"/>
      <c r="AL5899" s="24"/>
      <c r="AM5899" s="24"/>
      <c r="AN5899" s="208">
        <v>0.109</v>
      </c>
      <c r="AO5899" s="208">
        <v>0.88400000000000001</v>
      </c>
      <c r="AP5899" s="208">
        <v>0.95799999999999996</v>
      </c>
      <c r="AQ5899" s="208">
        <v>0.77200000000000002</v>
      </c>
      <c r="AR5899" s="208">
        <v>0.97099999999999997</v>
      </c>
      <c r="AS5899" s="208">
        <v>0.68200000000000005</v>
      </c>
      <c r="AT5899" s="208">
        <v>0.32600000000000001</v>
      </c>
      <c r="AU5899" s="24"/>
      <c r="AV5899" s="24"/>
      <c r="AW5899" s="24"/>
      <c r="AX5899" s="24"/>
      <c r="AY5899" s="24"/>
      <c r="AZ5899" s="208">
        <v>0.373</v>
      </c>
      <c r="BA5899" s="208">
        <v>0.89800000000000002</v>
      </c>
      <c r="BB5899" s="21">
        <f t="shared" si="579"/>
        <v>1.0389999999999999</v>
      </c>
      <c r="BC5899" s="21"/>
      <c r="BD5899" s="22">
        <f t="shared" si="577"/>
        <v>1.396505376344086</v>
      </c>
      <c r="BE5899" s="21"/>
      <c r="BG5899" s="10"/>
      <c r="BH5899" s="21">
        <f t="shared" si="578"/>
        <v>0</v>
      </c>
      <c r="BI5899" s="22">
        <f t="shared" si="578"/>
        <v>1.039E-3</v>
      </c>
      <c r="BJ5899" s="21"/>
      <c r="BK5899" s="21">
        <v>0</v>
      </c>
      <c r="BL5899" s="22">
        <v>3.117E-3</v>
      </c>
      <c r="BM5899" s="21"/>
      <c r="BN5899" s="21">
        <f t="shared" si="576"/>
        <v>0</v>
      </c>
      <c r="BO5899" s="22">
        <f t="shared" si="576"/>
        <v>1.2468E-2</v>
      </c>
      <c r="BP5899" s="21">
        <f t="shared" si="576"/>
        <v>0</v>
      </c>
    </row>
    <row r="5900" spans="1:68" ht="11.1" hidden="1" customHeight="1" outlineLevel="1" collapsed="1" x14ac:dyDescent="0.2">
      <c r="A5900" s="10"/>
      <c r="B5900" s="18"/>
      <c r="C5900" s="18"/>
      <c r="D5900" s="18"/>
      <c r="E5900" s="19" t="s">
        <v>5189</v>
      </c>
      <c r="F5900" s="209">
        <v>8.9250000000000007</v>
      </c>
      <c r="G5900" s="209">
        <v>7.08</v>
      </c>
      <c r="H5900" s="209">
        <v>5.13</v>
      </c>
      <c r="I5900" s="240">
        <v>4.2939999999999996</v>
      </c>
      <c r="J5900" s="240"/>
      <c r="K5900" s="209">
        <v>2.16</v>
      </c>
      <c r="L5900" s="20"/>
      <c r="M5900" s="20"/>
      <c r="N5900" s="20"/>
      <c r="O5900" s="20"/>
      <c r="P5900" s="209">
        <v>3.625</v>
      </c>
      <c r="Q5900" s="209">
        <v>6.375</v>
      </c>
      <c r="R5900" s="209">
        <v>7.75</v>
      </c>
      <c r="S5900" s="209">
        <v>9.375</v>
      </c>
      <c r="T5900" s="209">
        <v>8.125</v>
      </c>
      <c r="U5900" s="209">
        <v>6.875</v>
      </c>
      <c r="V5900" s="209">
        <v>4.0259999999999998</v>
      </c>
      <c r="W5900" s="209">
        <v>1.4990000000000001</v>
      </c>
      <c r="X5900" s="20"/>
      <c r="Y5900" s="20"/>
      <c r="Z5900" s="20"/>
      <c r="AA5900" s="209">
        <v>0.5</v>
      </c>
      <c r="AB5900" s="209">
        <v>3.1</v>
      </c>
      <c r="AC5900" s="209">
        <v>5.875</v>
      </c>
      <c r="AD5900" s="209">
        <v>7.5</v>
      </c>
      <c r="AE5900" s="209">
        <v>7</v>
      </c>
      <c r="AF5900" s="209">
        <v>6.2</v>
      </c>
      <c r="AG5900" s="209">
        <v>4</v>
      </c>
      <c r="AH5900" s="209">
        <v>2</v>
      </c>
      <c r="AI5900" s="209">
        <v>1.2</v>
      </c>
      <c r="AJ5900" s="20"/>
      <c r="AK5900" s="20"/>
      <c r="AL5900" s="20"/>
      <c r="AM5900" s="209">
        <v>1.095</v>
      </c>
      <c r="AN5900" s="209">
        <v>1.9</v>
      </c>
      <c r="AO5900" s="209">
        <v>3.3</v>
      </c>
      <c r="AP5900" s="209">
        <v>4.5</v>
      </c>
      <c r="AQ5900" s="209">
        <v>4.5</v>
      </c>
      <c r="AR5900" s="209">
        <v>4.3</v>
      </c>
      <c r="AS5900" s="209">
        <v>3</v>
      </c>
      <c r="AT5900" s="209">
        <v>2</v>
      </c>
      <c r="AU5900" s="209">
        <v>0.6</v>
      </c>
      <c r="AV5900" s="20"/>
      <c r="AW5900" s="20"/>
      <c r="AX5900" s="20"/>
      <c r="AY5900" s="209">
        <v>0.8</v>
      </c>
      <c r="AZ5900" s="209">
        <v>1.4</v>
      </c>
      <c r="BA5900" s="209">
        <v>2.2999999999999998</v>
      </c>
      <c r="BB5900" s="56">
        <f>BB5901+BB5902</f>
        <v>9.504999999999999</v>
      </c>
      <c r="BC5900" s="21">
        <f>BF5900</f>
        <v>13.47</v>
      </c>
      <c r="BD5900" s="22">
        <f t="shared" si="577"/>
        <v>12.7755376344086</v>
      </c>
      <c r="BE5900" s="21">
        <f>BC5900-BD5900</f>
        <v>0.6944623655914004</v>
      </c>
      <c r="BF5900" s="2">
        <v>13.47</v>
      </c>
      <c r="BG5900" s="10">
        <v>6</v>
      </c>
      <c r="BH5900" s="21">
        <f t="shared" si="578"/>
        <v>1.002168E-2</v>
      </c>
      <c r="BI5900" s="22">
        <f t="shared" si="578"/>
        <v>9.5049999999999978E-3</v>
      </c>
      <c r="BJ5900" s="21">
        <f>BH5900-BI5900</f>
        <v>5.16680000000002E-4</v>
      </c>
      <c r="BK5900" s="21">
        <v>3.0065040000000001E-2</v>
      </c>
      <c r="BL5900" s="22">
        <v>2.8124999999999997E-2</v>
      </c>
      <c r="BM5900" s="21">
        <v>1.940040000000004E-3</v>
      </c>
      <c r="BN5900" s="21">
        <f t="shared" si="576"/>
        <v>0.12026016</v>
      </c>
      <c r="BO5900" s="22">
        <f t="shared" si="576"/>
        <v>0.11249999999999999</v>
      </c>
      <c r="BP5900" s="21">
        <f t="shared" si="576"/>
        <v>7.7601600000000159E-3</v>
      </c>
    </row>
    <row r="5901" spans="1:68" ht="11.1" hidden="1" customHeight="1" outlineLevel="2" x14ac:dyDescent="0.2">
      <c r="A5901" s="10"/>
      <c r="B5901" s="18"/>
      <c r="C5901" s="18"/>
      <c r="D5901" s="18"/>
      <c r="E5901" s="23" t="s">
        <v>5190</v>
      </c>
      <c r="F5901" s="208">
        <v>2.38</v>
      </c>
      <c r="G5901" s="208">
        <v>1.77</v>
      </c>
      <c r="H5901" s="208">
        <v>1.1399999999999999</v>
      </c>
      <c r="I5901" s="239">
        <v>0.90400000000000003</v>
      </c>
      <c r="J5901" s="239"/>
      <c r="K5901" s="208">
        <v>0.75600000000000001</v>
      </c>
      <c r="L5901" s="24"/>
      <c r="M5901" s="24"/>
      <c r="N5901" s="24"/>
      <c r="O5901" s="24"/>
      <c r="P5901" s="208">
        <v>0.25</v>
      </c>
      <c r="Q5901" s="208">
        <v>1.375</v>
      </c>
      <c r="R5901" s="208">
        <v>1.5</v>
      </c>
      <c r="S5901" s="208">
        <v>2.25</v>
      </c>
      <c r="T5901" s="208">
        <v>1.875</v>
      </c>
      <c r="U5901" s="208">
        <v>1.125</v>
      </c>
      <c r="V5901" s="208">
        <v>1.2749999999999999</v>
      </c>
      <c r="W5901" s="24"/>
      <c r="X5901" s="24"/>
      <c r="Y5901" s="24"/>
      <c r="Z5901" s="24"/>
      <c r="AA5901" s="208">
        <v>0.125</v>
      </c>
      <c r="AB5901" s="208">
        <v>0.85</v>
      </c>
      <c r="AC5901" s="208">
        <v>1.5</v>
      </c>
      <c r="AD5901" s="208">
        <v>2</v>
      </c>
      <c r="AE5901" s="208">
        <v>2</v>
      </c>
      <c r="AF5901" s="208">
        <v>1.2</v>
      </c>
      <c r="AG5901" s="208">
        <v>1</v>
      </c>
      <c r="AH5901" s="208">
        <v>0.5</v>
      </c>
      <c r="AI5901" s="208">
        <v>0.4</v>
      </c>
      <c r="AJ5901" s="24"/>
      <c r="AK5901" s="24"/>
      <c r="AL5901" s="24"/>
      <c r="AM5901" s="208">
        <v>0.4</v>
      </c>
      <c r="AN5901" s="208">
        <v>0.7</v>
      </c>
      <c r="AO5901" s="208">
        <v>1.2</v>
      </c>
      <c r="AP5901" s="208">
        <v>1.5</v>
      </c>
      <c r="AQ5901" s="208">
        <v>1.6</v>
      </c>
      <c r="AR5901" s="208">
        <v>1.6</v>
      </c>
      <c r="AS5901" s="208">
        <v>1</v>
      </c>
      <c r="AT5901" s="208">
        <v>0.7</v>
      </c>
      <c r="AU5901" s="208">
        <v>0.2</v>
      </c>
      <c r="AV5901" s="24"/>
      <c r="AW5901" s="24"/>
      <c r="AX5901" s="24"/>
      <c r="AY5901" s="208">
        <v>0.3</v>
      </c>
      <c r="AZ5901" s="208">
        <v>0.5</v>
      </c>
      <c r="BA5901" s="208">
        <v>0.9</v>
      </c>
      <c r="BB5901" s="21">
        <f t="shared" si="579"/>
        <v>2.38</v>
      </c>
      <c r="BC5901" s="21"/>
      <c r="BD5901" s="22">
        <f t="shared" si="577"/>
        <v>3.1989247311827955</v>
      </c>
      <c r="BE5901" s="21"/>
      <c r="BG5901" s="10"/>
      <c r="BH5901" s="21">
        <f t="shared" si="578"/>
        <v>0</v>
      </c>
      <c r="BI5901" s="22">
        <f t="shared" si="578"/>
        <v>2.3799999999999997E-3</v>
      </c>
      <c r="BJ5901" s="21"/>
      <c r="BK5901" s="21">
        <v>0</v>
      </c>
      <c r="BL5901" s="22">
        <v>7.1399999999999988E-3</v>
      </c>
      <c r="BM5901" s="21"/>
      <c r="BN5901" s="21">
        <f t="shared" si="576"/>
        <v>0</v>
      </c>
      <c r="BO5901" s="22">
        <f t="shared" si="576"/>
        <v>2.8559999999999995E-2</v>
      </c>
      <c r="BP5901" s="21">
        <f t="shared" si="576"/>
        <v>0</v>
      </c>
    </row>
    <row r="5902" spans="1:68" ht="11.1" hidden="1" customHeight="1" outlineLevel="2" x14ac:dyDescent="0.2">
      <c r="A5902" s="10"/>
      <c r="B5902" s="18"/>
      <c r="C5902" s="18"/>
      <c r="D5902" s="18"/>
      <c r="E5902" s="23" t="s">
        <v>5191</v>
      </c>
      <c r="F5902" s="208">
        <v>6.5449999999999999</v>
      </c>
      <c r="G5902" s="208">
        <v>5.31</v>
      </c>
      <c r="H5902" s="208">
        <v>3.99</v>
      </c>
      <c r="I5902" s="239">
        <v>3.39</v>
      </c>
      <c r="J5902" s="239"/>
      <c r="K5902" s="208">
        <v>1.4039999999999999</v>
      </c>
      <c r="L5902" s="24"/>
      <c r="M5902" s="24"/>
      <c r="N5902" s="24"/>
      <c r="O5902" s="24"/>
      <c r="P5902" s="208">
        <v>3.375</v>
      </c>
      <c r="Q5902" s="208">
        <v>5</v>
      </c>
      <c r="R5902" s="208">
        <v>6.25</v>
      </c>
      <c r="S5902" s="208">
        <v>7.125</v>
      </c>
      <c r="T5902" s="208">
        <v>6.25</v>
      </c>
      <c r="U5902" s="208">
        <v>5.75</v>
      </c>
      <c r="V5902" s="208">
        <v>2.7509999999999999</v>
      </c>
      <c r="W5902" s="208">
        <v>1.4990000000000001</v>
      </c>
      <c r="X5902" s="24"/>
      <c r="Y5902" s="24"/>
      <c r="Z5902" s="24"/>
      <c r="AA5902" s="208">
        <v>0.375</v>
      </c>
      <c r="AB5902" s="208">
        <v>2.25</v>
      </c>
      <c r="AC5902" s="208">
        <v>4.375</v>
      </c>
      <c r="AD5902" s="208">
        <v>5.5</v>
      </c>
      <c r="AE5902" s="208">
        <v>5</v>
      </c>
      <c r="AF5902" s="208">
        <v>5</v>
      </c>
      <c r="AG5902" s="208">
        <v>3</v>
      </c>
      <c r="AH5902" s="208">
        <v>1.5</v>
      </c>
      <c r="AI5902" s="208">
        <v>0.8</v>
      </c>
      <c r="AJ5902" s="24"/>
      <c r="AK5902" s="24"/>
      <c r="AL5902" s="24"/>
      <c r="AM5902" s="208">
        <v>0.69499999999999995</v>
      </c>
      <c r="AN5902" s="208">
        <v>1.2</v>
      </c>
      <c r="AO5902" s="208">
        <v>2.1</v>
      </c>
      <c r="AP5902" s="208">
        <v>3</v>
      </c>
      <c r="AQ5902" s="208">
        <v>2.9</v>
      </c>
      <c r="AR5902" s="208">
        <v>2.7</v>
      </c>
      <c r="AS5902" s="208">
        <v>2</v>
      </c>
      <c r="AT5902" s="208">
        <v>1.3</v>
      </c>
      <c r="AU5902" s="208">
        <v>0.4</v>
      </c>
      <c r="AV5902" s="24"/>
      <c r="AW5902" s="24"/>
      <c r="AX5902" s="24"/>
      <c r="AY5902" s="208">
        <v>0.5</v>
      </c>
      <c r="AZ5902" s="208">
        <v>0.9</v>
      </c>
      <c r="BA5902" s="208">
        <v>1.4</v>
      </c>
      <c r="BB5902" s="21">
        <f t="shared" si="579"/>
        <v>7.125</v>
      </c>
      <c r="BC5902" s="21"/>
      <c r="BD5902" s="22">
        <f t="shared" si="577"/>
        <v>9.5766129032258061</v>
      </c>
      <c r="BE5902" s="21"/>
      <c r="BG5902" s="10"/>
      <c r="BH5902" s="21">
        <f t="shared" si="578"/>
        <v>0</v>
      </c>
      <c r="BI5902" s="22">
        <f t="shared" si="578"/>
        <v>7.1249999999999994E-3</v>
      </c>
      <c r="BJ5902" s="21"/>
      <c r="BK5902" s="21">
        <v>0</v>
      </c>
      <c r="BL5902" s="22">
        <v>2.1374999999999998E-2</v>
      </c>
      <c r="BM5902" s="21"/>
      <c r="BN5902" s="21">
        <f t="shared" si="576"/>
        <v>0</v>
      </c>
      <c r="BO5902" s="22">
        <f t="shared" si="576"/>
        <v>8.5499999999999993E-2</v>
      </c>
      <c r="BP5902" s="21">
        <f t="shared" si="576"/>
        <v>0</v>
      </c>
    </row>
    <row r="5903" spans="1:68" ht="11.1" hidden="1" customHeight="1" outlineLevel="1" collapsed="1" x14ac:dyDescent="0.2">
      <c r="A5903" s="10"/>
      <c r="B5903" s="18"/>
      <c r="C5903" s="18"/>
      <c r="D5903" s="18"/>
      <c r="E5903" s="19" t="s">
        <v>1310</v>
      </c>
      <c r="F5903" s="209">
        <v>4.3259999999999996</v>
      </c>
      <c r="G5903" s="20"/>
      <c r="H5903" s="209">
        <v>6.08</v>
      </c>
      <c r="I5903" s="20"/>
      <c r="J5903" s="20"/>
      <c r="K5903" s="209">
        <v>1.1539999999999999</v>
      </c>
      <c r="L5903" s="20"/>
      <c r="M5903" s="20"/>
      <c r="N5903" s="20"/>
      <c r="O5903" s="20"/>
      <c r="P5903" s="20"/>
      <c r="Q5903" s="209">
        <v>2.952</v>
      </c>
      <c r="R5903" s="20"/>
      <c r="S5903" s="209">
        <v>5.3689999999999998</v>
      </c>
      <c r="T5903" s="209">
        <v>3.3740000000000001</v>
      </c>
      <c r="U5903" s="209">
        <v>2.4729999999999999</v>
      </c>
      <c r="V5903" s="20"/>
      <c r="W5903" s="209">
        <v>2.2400000000000002</v>
      </c>
      <c r="X5903" s="20"/>
      <c r="Y5903" s="20"/>
      <c r="Z5903" s="20"/>
      <c r="AA5903" s="209">
        <v>0.253</v>
      </c>
      <c r="AB5903" s="209">
        <v>1.873</v>
      </c>
      <c r="AC5903" s="209">
        <v>2.7010000000000001</v>
      </c>
      <c r="AD5903" s="209">
        <v>2.1819999999999999</v>
      </c>
      <c r="AE5903" s="209">
        <v>3.75</v>
      </c>
      <c r="AF5903" s="209">
        <v>3.26</v>
      </c>
      <c r="AG5903" s="209">
        <v>2.552</v>
      </c>
      <c r="AH5903" s="209">
        <v>1.8009999999999999</v>
      </c>
      <c r="AI5903" s="209">
        <v>1.502</v>
      </c>
      <c r="AJ5903" s="20"/>
      <c r="AK5903" s="20"/>
      <c r="AL5903" s="20"/>
      <c r="AM5903" s="209">
        <v>1.298</v>
      </c>
      <c r="AN5903" s="209">
        <v>2.2309999999999999</v>
      </c>
      <c r="AO5903" s="209">
        <v>2.968</v>
      </c>
      <c r="AP5903" s="209">
        <v>3.129</v>
      </c>
      <c r="AQ5903" s="209">
        <v>3.3530000000000002</v>
      </c>
      <c r="AR5903" s="209">
        <v>3.2730000000000001</v>
      </c>
      <c r="AS5903" s="209">
        <v>2.6389999999999998</v>
      </c>
      <c r="AT5903" s="209">
        <v>1.9990000000000001</v>
      </c>
      <c r="AU5903" s="209">
        <v>1.464</v>
      </c>
      <c r="AV5903" s="209">
        <v>0.25800000000000001</v>
      </c>
      <c r="AW5903" s="209">
        <v>0.124</v>
      </c>
      <c r="AX5903" s="209">
        <v>0.20100000000000001</v>
      </c>
      <c r="AY5903" s="209">
        <v>0.80300000000000005</v>
      </c>
      <c r="AZ5903" s="209">
        <v>1.7150000000000001</v>
      </c>
      <c r="BA5903" s="209">
        <v>3.0859999999999999</v>
      </c>
      <c r="BB5903" s="21">
        <f t="shared" si="579"/>
        <v>6.08</v>
      </c>
      <c r="BC5903" s="21">
        <f>BD5903</f>
        <v>8.1720430107526898</v>
      </c>
      <c r="BD5903" s="22">
        <f t="shared" si="577"/>
        <v>8.1720430107526898</v>
      </c>
      <c r="BE5903" s="21">
        <f>BC5903-BD5903</f>
        <v>0</v>
      </c>
      <c r="BF5903" s="2">
        <v>4.4000000000000004</v>
      </c>
      <c r="BG5903" s="10">
        <v>4</v>
      </c>
      <c r="BH5903" s="21">
        <f t="shared" si="578"/>
        <v>6.0800000000000021E-3</v>
      </c>
      <c r="BI5903" s="22">
        <f t="shared" si="578"/>
        <v>6.0800000000000021E-3</v>
      </c>
      <c r="BJ5903" s="21">
        <f>BH5903-BI5903</f>
        <v>0</v>
      </c>
      <c r="BK5903" s="21">
        <v>1.8240000000000006E-2</v>
      </c>
      <c r="BL5903" s="22">
        <v>1.8240000000000006E-2</v>
      </c>
      <c r="BM5903" s="21">
        <v>0</v>
      </c>
      <c r="BN5903" s="21">
        <f t="shared" si="576"/>
        <v>7.2960000000000025E-2</v>
      </c>
      <c r="BO5903" s="22">
        <f t="shared" si="576"/>
        <v>7.2960000000000025E-2</v>
      </c>
      <c r="BP5903" s="21">
        <f t="shared" si="576"/>
        <v>0</v>
      </c>
    </row>
    <row r="5904" spans="1:68" ht="11.1" hidden="1" customHeight="1" outlineLevel="2" x14ac:dyDescent="0.2">
      <c r="A5904" s="10"/>
      <c r="B5904" s="18"/>
      <c r="C5904" s="18"/>
      <c r="D5904" s="18"/>
      <c r="E5904" s="23" t="s">
        <v>5192</v>
      </c>
      <c r="F5904" s="208">
        <v>4.3259999999999996</v>
      </c>
      <c r="G5904" s="24"/>
      <c r="H5904" s="208">
        <v>6.08</v>
      </c>
      <c r="I5904" s="24"/>
      <c r="J5904" s="24"/>
      <c r="K5904" s="24"/>
      <c r="L5904" s="24"/>
      <c r="M5904" s="24"/>
      <c r="N5904" s="24"/>
      <c r="O5904" s="24"/>
      <c r="P5904" s="24"/>
      <c r="Q5904" s="208">
        <v>2.952</v>
      </c>
      <c r="R5904" s="24"/>
      <c r="S5904" s="208">
        <v>5.3689999999999998</v>
      </c>
      <c r="T5904" s="208">
        <v>3.3740000000000001</v>
      </c>
      <c r="U5904" s="208">
        <v>2.4729999999999999</v>
      </c>
      <c r="V5904" s="24"/>
      <c r="W5904" s="208">
        <v>2.2400000000000002</v>
      </c>
      <c r="X5904" s="24"/>
      <c r="Y5904" s="24"/>
      <c r="Z5904" s="24"/>
      <c r="AA5904" s="208">
        <v>0.253</v>
      </c>
      <c r="AB5904" s="208">
        <v>1.873</v>
      </c>
      <c r="AC5904" s="208">
        <v>2.7010000000000001</v>
      </c>
      <c r="AD5904" s="208">
        <v>2.1819999999999999</v>
      </c>
      <c r="AE5904" s="208">
        <v>3.75</v>
      </c>
      <c r="AF5904" s="208">
        <v>3.26</v>
      </c>
      <c r="AG5904" s="208">
        <v>2.552</v>
      </c>
      <c r="AH5904" s="208">
        <v>1.8009999999999999</v>
      </c>
      <c r="AI5904" s="208">
        <v>1.502</v>
      </c>
      <c r="AJ5904" s="24"/>
      <c r="AK5904" s="24"/>
      <c r="AL5904" s="24"/>
      <c r="AM5904" s="208">
        <v>1.298</v>
      </c>
      <c r="AN5904" s="208">
        <v>2.2309999999999999</v>
      </c>
      <c r="AO5904" s="208">
        <v>2.968</v>
      </c>
      <c r="AP5904" s="208">
        <v>3.129</v>
      </c>
      <c r="AQ5904" s="208">
        <v>3.3530000000000002</v>
      </c>
      <c r="AR5904" s="208">
        <v>3.2730000000000001</v>
      </c>
      <c r="AS5904" s="208">
        <v>2.6389999999999998</v>
      </c>
      <c r="AT5904" s="208">
        <v>1.9990000000000001</v>
      </c>
      <c r="AU5904" s="208">
        <v>1.464</v>
      </c>
      <c r="AV5904" s="208">
        <v>0.25800000000000001</v>
      </c>
      <c r="AW5904" s="208">
        <v>0.124</v>
      </c>
      <c r="AX5904" s="208">
        <v>0.20100000000000001</v>
      </c>
      <c r="AY5904" s="208">
        <v>0.80300000000000005</v>
      </c>
      <c r="AZ5904" s="208">
        <v>1.7150000000000001</v>
      </c>
      <c r="BA5904" s="208">
        <v>3.0859999999999999</v>
      </c>
      <c r="BB5904" s="21">
        <f t="shared" si="579"/>
        <v>6.08</v>
      </c>
      <c r="BC5904" s="21"/>
      <c r="BD5904" s="22">
        <f t="shared" si="577"/>
        <v>8.1720430107526898</v>
      </c>
      <c r="BE5904" s="21"/>
      <c r="BG5904" s="10"/>
      <c r="BH5904" s="21">
        <f t="shared" si="578"/>
        <v>0</v>
      </c>
      <c r="BI5904" s="22">
        <f t="shared" si="578"/>
        <v>6.0800000000000021E-3</v>
      </c>
      <c r="BJ5904" s="21"/>
      <c r="BK5904" s="21">
        <v>0</v>
      </c>
      <c r="BL5904" s="22">
        <v>1.8240000000000006E-2</v>
      </c>
      <c r="BM5904" s="21"/>
      <c r="BN5904" s="21">
        <f t="shared" si="576"/>
        <v>0</v>
      </c>
      <c r="BO5904" s="22">
        <f t="shared" si="576"/>
        <v>7.2960000000000025E-2</v>
      </c>
      <c r="BP5904" s="21">
        <f t="shared" si="576"/>
        <v>0</v>
      </c>
    </row>
    <row r="5905" spans="1:68" ht="11.1" hidden="1" customHeight="1" outlineLevel="1" collapsed="1" x14ac:dyDescent="0.2">
      <c r="A5905" s="10"/>
      <c r="B5905" s="18"/>
      <c r="C5905" s="18"/>
      <c r="D5905" s="18"/>
      <c r="E5905" s="19" t="s">
        <v>1031</v>
      </c>
      <c r="F5905" s="209">
        <v>1.0999999999999999E-2</v>
      </c>
      <c r="G5905" s="209">
        <v>1.0999999999999999E-2</v>
      </c>
      <c r="H5905" s="209">
        <v>1.0999999999999999E-2</v>
      </c>
      <c r="I5905" s="240">
        <v>1.0999999999999999E-2</v>
      </c>
      <c r="J5905" s="240"/>
      <c r="K5905" s="209">
        <v>1.0999999999999999E-2</v>
      </c>
      <c r="L5905" s="209">
        <v>1.0999999999999999E-2</v>
      </c>
      <c r="M5905" s="209">
        <v>1.0999999999999999E-2</v>
      </c>
      <c r="N5905" s="209">
        <v>1.0999999999999999E-2</v>
      </c>
      <c r="O5905" s="209">
        <v>1.0999999999999999E-2</v>
      </c>
      <c r="P5905" s="209">
        <v>1.0999999999999999E-2</v>
      </c>
      <c r="Q5905" s="209">
        <v>1.0999999999999999E-2</v>
      </c>
      <c r="R5905" s="209">
        <v>1.0999999999999999E-2</v>
      </c>
      <c r="S5905" s="209">
        <v>1.0999999999999999E-2</v>
      </c>
      <c r="T5905" s="209">
        <v>1.0999999999999999E-2</v>
      </c>
      <c r="U5905" s="209">
        <v>1.0999999999999999E-2</v>
      </c>
      <c r="V5905" s="209">
        <v>1.0999999999999999E-2</v>
      </c>
      <c r="W5905" s="209">
        <v>1.0999999999999999E-2</v>
      </c>
      <c r="X5905" s="209">
        <v>1.0999999999999999E-2</v>
      </c>
      <c r="Y5905" s="209">
        <v>1.0999999999999999E-2</v>
      </c>
      <c r="Z5905" s="209">
        <v>1.0999999999999999E-2</v>
      </c>
      <c r="AA5905" s="209">
        <v>1.0999999999999999E-2</v>
      </c>
      <c r="AB5905" s="209">
        <v>1.0999999999999999E-2</v>
      </c>
      <c r="AC5905" s="209">
        <v>1.0999999999999999E-2</v>
      </c>
      <c r="AD5905" s="209">
        <v>1.0999999999999999E-2</v>
      </c>
      <c r="AE5905" s="209">
        <v>1.0999999999999999E-2</v>
      </c>
      <c r="AF5905" s="209">
        <v>1.0999999999999999E-2</v>
      </c>
      <c r="AG5905" s="209">
        <v>1.0999999999999999E-2</v>
      </c>
      <c r="AH5905" s="209">
        <v>1.0999999999999999E-2</v>
      </c>
      <c r="AI5905" s="209">
        <v>1.0999999999999999E-2</v>
      </c>
      <c r="AJ5905" s="209">
        <v>1.0999999999999999E-2</v>
      </c>
      <c r="AK5905" s="209">
        <v>1.0999999999999999E-2</v>
      </c>
      <c r="AL5905" s="209">
        <v>1.0999999999999999E-2</v>
      </c>
      <c r="AM5905" s="209">
        <v>1.0999999999999999E-2</v>
      </c>
      <c r="AN5905" s="209">
        <v>1.0999999999999999E-2</v>
      </c>
      <c r="AO5905" s="209">
        <v>1.0999999999999999E-2</v>
      </c>
      <c r="AP5905" s="209">
        <v>1.0999999999999999E-2</v>
      </c>
      <c r="AQ5905" s="209">
        <v>1.0999999999999999E-2</v>
      </c>
      <c r="AR5905" s="209">
        <v>1.0999999999999999E-2</v>
      </c>
      <c r="AS5905" s="209">
        <v>1.0999999999999999E-2</v>
      </c>
      <c r="AT5905" s="209">
        <v>1.0999999999999999E-2</v>
      </c>
      <c r="AU5905" s="209">
        <v>1.0999999999999999E-2</v>
      </c>
      <c r="AV5905" s="209">
        <v>1.0999999999999999E-2</v>
      </c>
      <c r="AW5905" s="209">
        <v>1.0999999999999999E-2</v>
      </c>
      <c r="AX5905" s="209">
        <v>1.0999999999999999E-2</v>
      </c>
      <c r="AY5905" s="209">
        <v>1.0999999999999999E-2</v>
      </c>
      <c r="AZ5905" s="209">
        <v>1.0999999999999999E-2</v>
      </c>
      <c r="BA5905" s="209">
        <v>1.0999999999999999E-2</v>
      </c>
      <c r="BB5905" s="21">
        <f t="shared" si="579"/>
        <v>1.0999999999999999E-2</v>
      </c>
      <c r="BC5905" s="21">
        <f>BF5905</f>
        <v>3.52</v>
      </c>
      <c r="BD5905" s="22">
        <f t="shared" si="577"/>
        <v>1.4784946236559139E-2</v>
      </c>
      <c r="BE5905" s="21">
        <f>BC5905-BD5905</f>
        <v>3.505215053763441</v>
      </c>
      <c r="BF5905" s="2">
        <v>3.52</v>
      </c>
      <c r="BG5905" s="10"/>
      <c r="BH5905" s="21">
        <f t="shared" si="578"/>
        <v>2.6188800000000001E-3</v>
      </c>
      <c r="BI5905" s="22">
        <f t="shared" si="578"/>
        <v>1.0999999999999998E-5</v>
      </c>
      <c r="BJ5905" s="21">
        <f>BH5905-BI5905</f>
        <v>2.6078799999999999E-3</v>
      </c>
      <c r="BK5905" s="21">
        <v>7.8566399999999998E-3</v>
      </c>
      <c r="BL5905" s="22">
        <v>3.2999999999999996E-5</v>
      </c>
      <c r="BM5905" s="21">
        <v>7.8236399999999998E-3</v>
      </c>
      <c r="BN5905" s="21">
        <f t="shared" si="576"/>
        <v>3.1426559999999999E-2</v>
      </c>
      <c r="BO5905" s="22">
        <f t="shared" si="576"/>
        <v>1.3199999999999998E-4</v>
      </c>
      <c r="BP5905" s="21">
        <f t="shared" si="576"/>
        <v>3.1294559999999999E-2</v>
      </c>
    </row>
    <row r="5906" spans="1:68" ht="11.1" hidden="1" customHeight="1" outlineLevel="2" x14ac:dyDescent="0.2">
      <c r="A5906" s="10"/>
      <c r="B5906" s="18"/>
      <c r="C5906" s="18"/>
      <c r="D5906" s="18"/>
      <c r="E5906" s="23"/>
      <c r="F5906" s="208">
        <v>1.0999999999999999E-2</v>
      </c>
      <c r="G5906" s="208">
        <v>1.0999999999999999E-2</v>
      </c>
      <c r="H5906" s="208">
        <v>1.0999999999999999E-2</v>
      </c>
      <c r="I5906" s="239">
        <v>1.0999999999999999E-2</v>
      </c>
      <c r="J5906" s="239"/>
      <c r="K5906" s="208">
        <v>1.0999999999999999E-2</v>
      </c>
      <c r="L5906" s="208">
        <v>1.0999999999999999E-2</v>
      </c>
      <c r="M5906" s="208">
        <v>1.0999999999999999E-2</v>
      </c>
      <c r="N5906" s="208">
        <v>1.0999999999999999E-2</v>
      </c>
      <c r="O5906" s="208">
        <v>1.0999999999999999E-2</v>
      </c>
      <c r="P5906" s="208">
        <v>1.0999999999999999E-2</v>
      </c>
      <c r="Q5906" s="208">
        <v>1.0999999999999999E-2</v>
      </c>
      <c r="R5906" s="208">
        <v>1.0999999999999999E-2</v>
      </c>
      <c r="S5906" s="208">
        <v>1.0999999999999999E-2</v>
      </c>
      <c r="T5906" s="208">
        <v>1.0999999999999999E-2</v>
      </c>
      <c r="U5906" s="208">
        <v>1.0999999999999999E-2</v>
      </c>
      <c r="V5906" s="208">
        <v>1.0999999999999999E-2</v>
      </c>
      <c r="W5906" s="208">
        <v>1.0999999999999999E-2</v>
      </c>
      <c r="X5906" s="208">
        <v>1.0999999999999999E-2</v>
      </c>
      <c r="Y5906" s="208">
        <v>1.0999999999999999E-2</v>
      </c>
      <c r="Z5906" s="208">
        <v>1.0999999999999999E-2</v>
      </c>
      <c r="AA5906" s="208">
        <v>1.0999999999999999E-2</v>
      </c>
      <c r="AB5906" s="208">
        <v>1.0999999999999999E-2</v>
      </c>
      <c r="AC5906" s="208">
        <v>1.0999999999999999E-2</v>
      </c>
      <c r="AD5906" s="208">
        <v>1.0999999999999999E-2</v>
      </c>
      <c r="AE5906" s="208">
        <v>1.0999999999999999E-2</v>
      </c>
      <c r="AF5906" s="208">
        <v>1.0999999999999999E-2</v>
      </c>
      <c r="AG5906" s="208">
        <v>1.0999999999999999E-2</v>
      </c>
      <c r="AH5906" s="208">
        <v>1.0999999999999999E-2</v>
      </c>
      <c r="AI5906" s="208">
        <v>1.0999999999999999E-2</v>
      </c>
      <c r="AJ5906" s="208">
        <v>1.0999999999999999E-2</v>
      </c>
      <c r="AK5906" s="208">
        <v>1.0999999999999999E-2</v>
      </c>
      <c r="AL5906" s="208">
        <v>1.0999999999999999E-2</v>
      </c>
      <c r="AM5906" s="208">
        <v>1.0999999999999999E-2</v>
      </c>
      <c r="AN5906" s="208">
        <v>1.0999999999999999E-2</v>
      </c>
      <c r="AO5906" s="208">
        <v>1.0999999999999999E-2</v>
      </c>
      <c r="AP5906" s="208">
        <v>1.0999999999999999E-2</v>
      </c>
      <c r="AQ5906" s="208">
        <v>1.0999999999999999E-2</v>
      </c>
      <c r="AR5906" s="208">
        <v>1.0999999999999999E-2</v>
      </c>
      <c r="AS5906" s="208">
        <v>1.0999999999999999E-2</v>
      </c>
      <c r="AT5906" s="208">
        <v>1.0999999999999999E-2</v>
      </c>
      <c r="AU5906" s="208">
        <v>1.0999999999999999E-2</v>
      </c>
      <c r="AV5906" s="208">
        <v>1.0999999999999999E-2</v>
      </c>
      <c r="AW5906" s="208">
        <v>1.0999999999999999E-2</v>
      </c>
      <c r="AX5906" s="208">
        <v>1.0999999999999999E-2</v>
      </c>
      <c r="AY5906" s="208">
        <v>1.0999999999999999E-2</v>
      </c>
      <c r="AZ5906" s="208">
        <v>1.0999999999999999E-2</v>
      </c>
      <c r="BA5906" s="208">
        <v>1.0999999999999999E-2</v>
      </c>
      <c r="BB5906" s="21">
        <f t="shared" si="579"/>
        <v>1.0999999999999999E-2</v>
      </c>
      <c r="BC5906" s="21"/>
      <c r="BD5906" s="22">
        <f t="shared" si="577"/>
        <v>1.4784946236559139E-2</v>
      </c>
      <c r="BE5906" s="21"/>
      <c r="BG5906" s="10"/>
      <c r="BH5906" s="21">
        <f t="shared" si="578"/>
        <v>0</v>
      </c>
      <c r="BI5906" s="22">
        <f t="shared" si="578"/>
        <v>1.0999999999999998E-5</v>
      </c>
      <c r="BJ5906" s="21"/>
      <c r="BK5906" s="21">
        <v>0</v>
      </c>
      <c r="BL5906" s="22">
        <v>3.2999999999999996E-5</v>
      </c>
      <c r="BM5906" s="21"/>
      <c r="BN5906" s="21">
        <f t="shared" si="576"/>
        <v>0</v>
      </c>
      <c r="BO5906" s="22">
        <f t="shared" si="576"/>
        <v>1.3199999999999998E-4</v>
      </c>
      <c r="BP5906" s="21">
        <f t="shared" si="576"/>
        <v>0</v>
      </c>
    </row>
    <row r="5907" spans="1:68" ht="11.1" hidden="1" customHeight="1" outlineLevel="1" collapsed="1" x14ac:dyDescent="0.2">
      <c r="A5907" s="10"/>
      <c r="B5907" s="18"/>
      <c r="C5907" s="18"/>
      <c r="D5907" s="18"/>
      <c r="E5907" s="19" t="s">
        <v>5193</v>
      </c>
      <c r="F5907" s="209">
        <v>4.2999999999999997E-2</v>
      </c>
      <c r="G5907" s="209">
        <v>4.2999999999999997E-2</v>
      </c>
      <c r="H5907" s="209">
        <v>4.2999999999999997E-2</v>
      </c>
      <c r="I5907" s="240">
        <v>4.2999999999999997E-2</v>
      </c>
      <c r="J5907" s="240"/>
      <c r="K5907" s="209">
        <v>4.2999999999999997E-2</v>
      </c>
      <c r="L5907" s="209">
        <v>4.2999999999999997E-2</v>
      </c>
      <c r="M5907" s="209">
        <v>4.2999999999999997E-2</v>
      </c>
      <c r="N5907" s="209">
        <v>4.2999999999999997E-2</v>
      </c>
      <c r="O5907" s="209">
        <v>4.2999999999999997E-2</v>
      </c>
      <c r="P5907" s="209">
        <v>4.2999999999999997E-2</v>
      </c>
      <c r="Q5907" s="209">
        <v>4.2999999999999997E-2</v>
      </c>
      <c r="R5907" s="209">
        <v>4.2999999999999997E-2</v>
      </c>
      <c r="S5907" s="209">
        <v>4.2999999999999997E-2</v>
      </c>
      <c r="T5907" s="209">
        <v>4.2999999999999997E-2</v>
      </c>
      <c r="U5907" s="209">
        <v>4.2999999999999997E-2</v>
      </c>
      <c r="V5907" s="209">
        <v>4.2999999999999997E-2</v>
      </c>
      <c r="W5907" s="209">
        <v>4.2999999999999997E-2</v>
      </c>
      <c r="X5907" s="20"/>
      <c r="Y5907" s="20"/>
      <c r="Z5907" s="20"/>
      <c r="AA5907" s="20"/>
      <c r="AB5907" s="20"/>
      <c r="AC5907" s="20"/>
      <c r="AD5907" s="20"/>
      <c r="AE5907" s="20"/>
      <c r="AF5907" s="20"/>
      <c r="AG5907" s="209">
        <v>0.25800000000000001</v>
      </c>
      <c r="AH5907" s="209">
        <v>4.2999999999999997E-2</v>
      </c>
      <c r="AI5907" s="209">
        <v>4.2999999999999997E-2</v>
      </c>
      <c r="AJ5907" s="209">
        <v>4.2999999999999997E-2</v>
      </c>
      <c r="AK5907" s="209">
        <v>4.2999999999999997E-2</v>
      </c>
      <c r="AL5907" s="209">
        <v>4.2999999999999997E-2</v>
      </c>
      <c r="AM5907" s="209">
        <v>4.2999999999999997E-2</v>
      </c>
      <c r="AN5907" s="209">
        <v>4.2999999999999997E-2</v>
      </c>
      <c r="AO5907" s="209">
        <v>4.2999999999999997E-2</v>
      </c>
      <c r="AP5907" s="209">
        <v>4.2999999999999997E-2</v>
      </c>
      <c r="AQ5907" s="209">
        <v>4.2999999999999997E-2</v>
      </c>
      <c r="AR5907" s="209">
        <v>4.2999999999999997E-2</v>
      </c>
      <c r="AS5907" s="209">
        <v>4.2999999999999997E-2</v>
      </c>
      <c r="AT5907" s="209">
        <v>4.2999999999999997E-2</v>
      </c>
      <c r="AU5907" s="209">
        <v>4.2999999999999997E-2</v>
      </c>
      <c r="AV5907" s="209">
        <v>4.2999999999999997E-2</v>
      </c>
      <c r="AW5907" s="209">
        <v>4.2999999999999997E-2</v>
      </c>
      <c r="AX5907" s="209">
        <v>4.2999999999999997E-2</v>
      </c>
      <c r="AY5907" s="209">
        <v>4.2999999999999997E-2</v>
      </c>
      <c r="AZ5907" s="209">
        <v>4.2999999999999997E-2</v>
      </c>
      <c r="BA5907" s="209">
        <v>1.0999999999999999E-2</v>
      </c>
      <c r="BB5907" s="21">
        <f t="shared" si="579"/>
        <v>0.25800000000000001</v>
      </c>
      <c r="BC5907" s="21">
        <f>BF5907</f>
        <v>5</v>
      </c>
      <c r="BD5907" s="22">
        <f t="shared" si="577"/>
        <v>0.34677419354838712</v>
      </c>
      <c r="BE5907" s="21">
        <f>BC5907-BD5907</f>
        <v>4.653225806451613</v>
      </c>
      <c r="BF5907" s="2">
        <v>5</v>
      </c>
      <c r="BG5907" s="10"/>
      <c r="BH5907" s="21">
        <f t="shared" si="578"/>
        <v>3.7200000000000002E-3</v>
      </c>
      <c r="BI5907" s="22">
        <f t="shared" si="578"/>
        <v>2.5800000000000004E-4</v>
      </c>
      <c r="BJ5907" s="21">
        <f>BH5907-BI5907</f>
        <v>3.4620000000000002E-3</v>
      </c>
      <c r="BK5907" s="21">
        <v>1.116E-2</v>
      </c>
      <c r="BL5907" s="22">
        <v>7.7400000000000017E-4</v>
      </c>
      <c r="BM5907" s="21">
        <v>1.0385999999999999E-2</v>
      </c>
      <c r="BN5907" s="21">
        <f t="shared" si="576"/>
        <v>4.4639999999999999E-2</v>
      </c>
      <c r="BO5907" s="22">
        <f t="shared" si="576"/>
        <v>3.0960000000000007E-3</v>
      </c>
      <c r="BP5907" s="21">
        <f t="shared" si="576"/>
        <v>4.1543999999999998E-2</v>
      </c>
    </row>
    <row r="5908" spans="1:68" ht="11.1" hidden="1" customHeight="1" outlineLevel="2" x14ac:dyDescent="0.2">
      <c r="A5908" s="10"/>
      <c r="B5908" s="18"/>
      <c r="C5908" s="18"/>
      <c r="D5908" s="18"/>
      <c r="E5908" s="23"/>
      <c r="F5908" s="208">
        <v>4.2999999999999997E-2</v>
      </c>
      <c r="G5908" s="208">
        <v>4.2999999999999997E-2</v>
      </c>
      <c r="H5908" s="208">
        <v>4.2999999999999997E-2</v>
      </c>
      <c r="I5908" s="239">
        <v>4.2999999999999997E-2</v>
      </c>
      <c r="J5908" s="239"/>
      <c r="K5908" s="208">
        <v>4.2999999999999997E-2</v>
      </c>
      <c r="L5908" s="208">
        <v>4.2999999999999997E-2</v>
      </c>
      <c r="M5908" s="208">
        <v>4.2999999999999997E-2</v>
      </c>
      <c r="N5908" s="208">
        <v>4.2999999999999997E-2</v>
      </c>
      <c r="O5908" s="208">
        <v>4.2999999999999997E-2</v>
      </c>
      <c r="P5908" s="208">
        <v>4.2999999999999997E-2</v>
      </c>
      <c r="Q5908" s="208">
        <v>4.2999999999999997E-2</v>
      </c>
      <c r="R5908" s="208">
        <v>4.2999999999999997E-2</v>
      </c>
      <c r="S5908" s="208">
        <v>4.2999999999999997E-2</v>
      </c>
      <c r="T5908" s="208">
        <v>4.2999999999999997E-2</v>
      </c>
      <c r="U5908" s="208">
        <v>4.2999999999999997E-2</v>
      </c>
      <c r="V5908" s="208">
        <v>4.2999999999999997E-2</v>
      </c>
      <c r="W5908" s="208">
        <v>4.2999999999999997E-2</v>
      </c>
      <c r="X5908" s="24"/>
      <c r="Y5908" s="24"/>
      <c r="Z5908" s="24"/>
      <c r="AA5908" s="24"/>
      <c r="AB5908" s="24"/>
      <c r="AC5908" s="24"/>
      <c r="AD5908" s="24"/>
      <c r="AE5908" s="24"/>
      <c r="AF5908" s="24"/>
      <c r="AG5908" s="208">
        <v>0.25800000000000001</v>
      </c>
      <c r="AH5908" s="208">
        <v>4.2999999999999997E-2</v>
      </c>
      <c r="AI5908" s="208">
        <v>4.2999999999999997E-2</v>
      </c>
      <c r="AJ5908" s="208">
        <v>4.2999999999999997E-2</v>
      </c>
      <c r="AK5908" s="208">
        <v>4.2999999999999997E-2</v>
      </c>
      <c r="AL5908" s="208">
        <v>4.2999999999999997E-2</v>
      </c>
      <c r="AM5908" s="208">
        <v>4.2999999999999997E-2</v>
      </c>
      <c r="AN5908" s="208">
        <v>4.2999999999999997E-2</v>
      </c>
      <c r="AO5908" s="208">
        <v>4.2999999999999997E-2</v>
      </c>
      <c r="AP5908" s="208">
        <v>4.2999999999999997E-2</v>
      </c>
      <c r="AQ5908" s="208">
        <v>4.2999999999999997E-2</v>
      </c>
      <c r="AR5908" s="208">
        <v>4.2999999999999997E-2</v>
      </c>
      <c r="AS5908" s="208">
        <v>4.2999999999999997E-2</v>
      </c>
      <c r="AT5908" s="208">
        <v>4.2999999999999997E-2</v>
      </c>
      <c r="AU5908" s="208">
        <v>4.2999999999999997E-2</v>
      </c>
      <c r="AV5908" s="208">
        <v>4.2999999999999997E-2</v>
      </c>
      <c r="AW5908" s="208">
        <v>4.2999999999999997E-2</v>
      </c>
      <c r="AX5908" s="208">
        <v>4.2999999999999997E-2</v>
      </c>
      <c r="AY5908" s="208">
        <v>4.2999999999999997E-2</v>
      </c>
      <c r="AZ5908" s="208">
        <v>4.2999999999999997E-2</v>
      </c>
      <c r="BA5908" s="208">
        <v>1.0999999999999999E-2</v>
      </c>
      <c r="BB5908" s="21">
        <f t="shared" si="579"/>
        <v>0.25800000000000001</v>
      </c>
      <c r="BC5908" s="21"/>
      <c r="BD5908" s="22">
        <f t="shared" si="577"/>
        <v>0.34677419354838712</v>
      </c>
      <c r="BE5908" s="21"/>
      <c r="BG5908" s="10"/>
      <c r="BH5908" s="21">
        <f t="shared" si="578"/>
        <v>0</v>
      </c>
      <c r="BI5908" s="22">
        <f t="shared" si="578"/>
        <v>2.5800000000000004E-4</v>
      </c>
      <c r="BJ5908" s="21"/>
      <c r="BK5908" s="21">
        <v>0</v>
      </c>
      <c r="BL5908" s="22">
        <v>7.7400000000000017E-4</v>
      </c>
      <c r="BM5908" s="21"/>
      <c r="BN5908" s="21">
        <f t="shared" si="576"/>
        <v>0</v>
      </c>
      <c r="BO5908" s="22">
        <f t="shared" si="576"/>
        <v>3.0960000000000007E-3</v>
      </c>
      <c r="BP5908" s="21">
        <f t="shared" si="576"/>
        <v>0</v>
      </c>
    </row>
    <row r="5909" spans="1:68" ht="11.1" hidden="1" customHeight="1" outlineLevel="1" collapsed="1" x14ac:dyDescent="0.2">
      <c r="A5909" s="10"/>
      <c r="B5909" s="18"/>
      <c r="C5909" s="18"/>
      <c r="D5909" s="18"/>
      <c r="E5909" s="19" t="s">
        <v>5194</v>
      </c>
      <c r="F5909" s="20"/>
      <c r="G5909" s="20"/>
      <c r="H5909" s="209">
        <v>33.58</v>
      </c>
      <c r="I5909" s="20"/>
      <c r="J5909" s="20"/>
      <c r="K5909" s="209">
        <v>1.3440000000000001</v>
      </c>
      <c r="L5909" s="209">
        <v>1.2110000000000001</v>
      </c>
      <c r="M5909" s="20"/>
      <c r="N5909" s="20"/>
      <c r="O5909" s="20"/>
      <c r="P5909" s="209">
        <v>3.9359999999999999</v>
      </c>
      <c r="Q5909" s="209">
        <v>3.1619999999999999</v>
      </c>
      <c r="R5909" s="209">
        <v>6.8289999999999997</v>
      </c>
      <c r="S5909" s="209">
        <v>2.8260000000000001</v>
      </c>
      <c r="T5909" s="209">
        <v>3.456</v>
      </c>
      <c r="U5909" s="209">
        <v>2.57</v>
      </c>
      <c r="V5909" s="209">
        <v>1.923</v>
      </c>
      <c r="W5909" s="20"/>
      <c r="X5909" s="209">
        <v>1.444</v>
      </c>
      <c r="Y5909" s="209">
        <v>0.23300000000000001</v>
      </c>
      <c r="Z5909" s="20"/>
      <c r="AA5909" s="20"/>
      <c r="AB5909" s="20"/>
      <c r="AC5909" s="209">
        <v>5.976</v>
      </c>
      <c r="AD5909" s="209">
        <v>3.1760000000000002</v>
      </c>
      <c r="AE5909" s="209">
        <v>3.45</v>
      </c>
      <c r="AF5909" s="209">
        <v>2.9620000000000002</v>
      </c>
      <c r="AG5909" s="209">
        <v>2.1680000000000001</v>
      </c>
      <c r="AH5909" s="209">
        <v>1.411</v>
      </c>
      <c r="AI5909" s="209">
        <v>0.98399999999999999</v>
      </c>
      <c r="AJ5909" s="209">
        <v>0.19</v>
      </c>
      <c r="AK5909" s="20"/>
      <c r="AL5909" s="20"/>
      <c r="AM5909" s="209">
        <v>0.13600000000000001</v>
      </c>
      <c r="AN5909" s="209">
        <v>0.86</v>
      </c>
      <c r="AO5909" s="209">
        <v>3.1419999999999999</v>
      </c>
      <c r="AP5909" s="209">
        <v>3.4180000000000001</v>
      </c>
      <c r="AQ5909" s="209">
        <v>2.9260000000000002</v>
      </c>
      <c r="AR5909" s="209">
        <v>2.52</v>
      </c>
      <c r="AS5909" s="209">
        <v>2.56</v>
      </c>
      <c r="AT5909" s="209">
        <v>1.407</v>
      </c>
      <c r="AU5909" s="209">
        <v>0.32700000000000001</v>
      </c>
      <c r="AV5909" s="20"/>
      <c r="AW5909" s="20"/>
      <c r="AX5909" s="20"/>
      <c r="AY5909" s="20"/>
      <c r="AZ5909" s="209">
        <v>2.6970000000000001</v>
      </c>
      <c r="BA5909" s="209">
        <v>1.5880000000000001</v>
      </c>
      <c r="BB5909" s="21">
        <v>5.976</v>
      </c>
      <c r="BC5909" s="21">
        <f>BF5909</f>
        <v>9.4</v>
      </c>
      <c r="BD5909" s="22">
        <f t="shared" si="577"/>
        <v>8.0322580645161281</v>
      </c>
      <c r="BE5909" s="21">
        <f>BC5909-BD5909</f>
        <v>1.3677419354838722</v>
      </c>
      <c r="BF5909" s="2">
        <v>9.4</v>
      </c>
      <c r="BG5909" s="10">
        <v>6</v>
      </c>
      <c r="BH5909" s="21">
        <f t="shared" si="578"/>
        <v>6.9936E-3</v>
      </c>
      <c r="BI5909" s="22">
        <f t="shared" si="578"/>
        <v>5.9759999999999987E-3</v>
      </c>
      <c r="BJ5909" s="21">
        <f>BH5909-BI5909</f>
        <v>1.0176000000000013E-3</v>
      </c>
      <c r="BK5909" s="21">
        <v>2.0980800000000001E-2</v>
      </c>
      <c r="BL5909" s="22">
        <v>1.7927999999999996E-2</v>
      </c>
      <c r="BM5909" s="21">
        <v>3.0528000000000048E-3</v>
      </c>
      <c r="BN5909" s="21">
        <f t="shared" si="576"/>
        <v>8.3923200000000003E-2</v>
      </c>
      <c r="BO5909" s="22">
        <f t="shared" si="576"/>
        <v>7.1711999999999984E-2</v>
      </c>
      <c r="BP5909" s="21">
        <f t="shared" si="576"/>
        <v>1.2211200000000019E-2</v>
      </c>
    </row>
    <row r="5910" spans="1:68" ht="11.1" hidden="1" customHeight="1" outlineLevel="2" x14ac:dyDescent="0.2">
      <c r="A5910" s="10"/>
      <c r="B5910" s="18"/>
      <c r="C5910" s="18"/>
      <c r="D5910" s="18"/>
      <c r="E5910" s="23" t="s">
        <v>5195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08">
        <v>1.6</v>
      </c>
      <c r="Q5910" s="208">
        <v>1.5</v>
      </c>
      <c r="R5910" s="208">
        <v>3.863</v>
      </c>
      <c r="S5910" s="208">
        <v>2.8260000000000001</v>
      </c>
      <c r="T5910" s="208">
        <v>3.456</v>
      </c>
      <c r="U5910" s="208">
        <v>2.57</v>
      </c>
      <c r="V5910" s="208">
        <v>1.923</v>
      </c>
      <c r="W5910" s="24"/>
      <c r="X5910" s="208">
        <v>1.444</v>
      </c>
      <c r="Y5910" s="208">
        <v>0.23300000000000001</v>
      </c>
      <c r="Z5910" s="24"/>
      <c r="AA5910" s="24"/>
      <c r="AB5910" s="24"/>
      <c r="AC5910" s="208">
        <v>5.976</v>
      </c>
      <c r="AD5910" s="208">
        <v>3.1760000000000002</v>
      </c>
      <c r="AE5910" s="208">
        <v>3.45</v>
      </c>
      <c r="AF5910" s="208">
        <v>2.9620000000000002</v>
      </c>
      <c r="AG5910" s="208">
        <v>2.1680000000000001</v>
      </c>
      <c r="AH5910" s="208">
        <v>1.411</v>
      </c>
      <c r="AI5910" s="208">
        <v>0.98399999999999999</v>
      </c>
      <c r="AJ5910" s="208">
        <v>0.19</v>
      </c>
      <c r="AK5910" s="24"/>
      <c r="AL5910" s="24"/>
      <c r="AM5910" s="208">
        <v>0.13600000000000001</v>
      </c>
      <c r="AN5910" s="208">
        <v>0.86</v>
      </c>
      <c r="AO5910" s="208">
        <v>3.1419999999999999</v>
      </c>
      <c r="AP5910" s="208">
        <v>3.4180000000000001</v>
      </c>
      <c r="AQ5910" s="208">
        <v>2.9260000000000002</v>
      </c>
      <c r="AR5910" s="208">
        <v>2.52</v>
      </c>
      <c r="AS5910" s="208">
        <v>2.56</v>
      </c>
      <c r="AT5910" s="208">
        <v>1.407</v>
      </c>
      <c r="AU5910" s="208">
        <v>0.32700000000000001</v>
      </c>
      <c r="AV5910" s="24"/>
      <c r="AW5910" s="24"/>
      <c r="AX5910" s="24"/>
      <c r="AY5910" s="24"/>
      <c r="AZ5910" s="208">
        <v>2.6970000000000001</v>
      </c>
      <c r="BA5910" s="208">
        <v>1.5880000000000001</v>
      </c>
      <c r="BB5910" s="21">
        <f t="shared" si="579"/>
        <v>5.976</v>
      </c>
      <c r="BC5910" s="21"/>
      <c r="BD5910" s="22">
        <f t="shared" si="577"/>
        <v>8.0322580645161281</v>
      </c>
      <c r="BE5910" s="21"/>
      <c r="BG5910" s="10"/>
      <c r="BH5910" s="21">
        <f t="shared" si="578"/>
        <v>0</v>
      </c>
      <c r="BI5910" s="22">
        <f t="shared" si="578"/>
        <v>5.9759999999999987E-3</v>
      </c>
      <c r="BJ5910" s="21"/>
      <c r="BK5910" s="21">
        <v>0</v>
      </c>
      <c r="BL5910" s="22">
        <v>1.7927999999999996E-2</v>
      </c>
      <c r="BM5910" s="21"/>
      <c r="BN5910" s="21">
        <f t="shared" si="576"/>
        <v>0</v>
      </c>
      <c r="BO5910" s="22">
        <f t="shared" si="576"/>
        <v>7.1711999999999984E-2</v>
      </c>
      <c r="BP5910" s="21">
        <f t="shared" si="576"/>
        <v>0</v>
      </c>
    </row>
    <row r="5911" spans="1:68" ht="11.1" hidden="1" customHeight="1" outlineLevel="1" collapsed="1" x14ac:dyDescent="0.2">
      <c r="A5911" s="10"/>
      <c r="B5911" s="18"/>
      <c r="C5911" s="18"/>
      <c r="D5911" s="18"/>
      <c r="E5911" s="19" t="s">
        <v>5196</v>
      </c>
      <c r="F5911" s="209">
        <v>92.840999999999994</v>
      </c>
      <c r="G5911" s="209">
        <v>65.239000000000004</v>
      </c>
      <c r="H5911" s="209">
        <v>51.960999999999999</v>
      </c>
      <c r="I5911" s="240">
        <v>33.348999999999997</v>
      </c>
      <c r="J5911" s="240"/>
      <c r="K5911" s="209">
        <v>14.15</v>
      </c>
      <c r="L5911" s="209">
        <v>3.7389999999999999</v>
      </c>
      <c r="M5911" s="209">
        <v>3.2120000000000002</v>
      </c>
      <c r="N5911" s="209">
        <v>3.3919999999999999</v>
      </c>
      <c r="O5911" s="209">
        <v>11.696</v>
      </c>
      <c r="P5911" s="209">
        <v>55.988999999999997</v>
      </c>
      <c r="Q5911" s="209">
        <v>69.207999999999998</v>
      </c>
      <c r="R5911" s="209">
        <v>93.977999999999994</v>
      </c>
      <c r="S5911" s="209">
        <v>102.29600000000001</v>
      </c>
      <c r="T5911" s="209">
        <v>92.522000000000006</v>
      </c>
      <c r="U5911" s="209">
        <v>59.529000000000003</v>
      </c>
      <c r="V5911" s="209">
        <v>32.262</v>
      </c>
      <c r="W5911" s="209">
        <v>19.95</v>
      </c>
      <c r="X5911" s="209">
        <v>0.629</v>
      </c>
      <c r="Y5911" s="209">
        <v>7.9509999999999996</v>
      </c>
      <c r="Z5911" s="209">
        <v>4.2770000000000001</v>
      </c>
      <c r="AA5911" s="209">
        <v>9.0269999999999992</v>
      </c>
      <c r="AB5911" s="209">
        <v>51.399000000000001</v>
      </c>
      <c r="AC5911" s="209">
        <v>81.688000000000002</v>
      </c>
      <c r="AD5911" s="209">
        <v>78.284999999999997</v>
      </c>
      <c r="AE5911" s="209">
        <v>101.44499999999999</v>
      </c>
      <c r="AF5911" s="209">
        <v>70.228999999999999</v>
      </c>
      <c r="AG5911" s="209">
        <v>37.652999999999999</v>
      </c>
      <c r="AH5911" s="209">
        <v>41.963000000000001</v>
      </c>
      <c r="AI5911" s="209">
        <v>12.957000000000001</v>
      </c>
      <c r="AJ5911" s="209">
        <v>3.117</v>
      </c>
      <c r="AK5911" s="209">
        <v>3.88</v>
      </c>
      <c r="AL5911" s="209">
        <v>4.6849999999999996</v>
      </c>
      <c r="AM5911" s="209">
        <v>5.6950000000000003</v>
      </c>
      <c r="AN5911" s="209">
        <v>32.621000000000002</v>
      </c>
      <c r="AO5911" s="209">
        <v>65.986999999999995</v>
      </c>
      <c r="AP5911" s="209">
        <v>95.837000000000003</v>
      </c>
      <c r="AQ5911" s="209">
        <v>86.456999999999994</v>
      </c>
      <c r="AR5911" s="209">
        <v>70.179000000000002</v>
      </c>
      <c r="AS5911" s="209">
        <v>72.745000000000005</v>
      </c>
      <c r="AT5911" s="209">
        <v>37.838000000000001</v>
      </c>
      <c r="AU5911" s="209">
        <v>16.707999999999998</v>
      </c>
      <c r="AV5911" s="209">
        <v>4.5</v>
      </c>
      <c r="AW5911" s="209">
        <v>3.6480000000000001</v>
      </c>
      <c r="AX5911" s="209">
        <v>4.12</v>
      </c>
      <c r="AY5911" s="209">
        <v>14.334</v>
      </c>
      <c r="AZ5911" s="209">
        <v>25.454000000000001</v>
      </c>
      <c r="BA5911" s="209">
        <v>50.636000000000003</v>
      </c>
      <c r="BB5911" s="56">
        <f>BB5912+BB5913+BB5914+BB5915+BB5916+BB5917</f>
        <v>113.54399999999998</v>
      </c>
      <c r="BC5911" s="21">
        <f>BF5911+BC5917</f>
        <v>452.91999999999996</v>
      </c>
      <c r="BD5911" s="22">
        <f t="shared" si="577"/>
        <v>152.61290322580643</v>
      </c>
      <c r="BE5911" s="21">
        <f>BC5911-BD5911</f>
        <v>300.3070967741935</v>
      </c>
      <c r="BF5911" s="2">
        <f>452.08+BF5917</f>
        <v>452.91999999999996</v>
      </c>
      <c r="BG5911" s="10">
        <v>5</v>
      </c>
      <c r="BH5911" s="21">
        <f t="shared" si="578"/>
        <v>0.33697247999999991</v>
      </c>
      <c r="BI5911" s="22">
        <f t="shared" si="578"/>
        <v>0.11354399999999999</v>
      </c>
      <c r="BJ5911" s="21">
        <f>BH5911-BI5911</f>
        <v>0.22342847999999993</v>
      </c>
      <c r="BK5911" s="21">
        <v>1.0090425600000001</v>
      </c>
      <c r="BL5911" s="22">
        <v>0.33996599999999999</v>
      </c>
      <c r="BM5911" s="21">
        <v>0.66907656000000015</v>
      </c>
      <c r="BN5911" s="21">
        <f t="shared" si="576"/>
        <v>4.0361702400000006</v>
      </c>
      <c r="BO5911" s="22">
        <f t="shared" si="576"/>
        <v>1.359864</v>
      </c>
      <c r="BP5911" s="21">
        <f t="shared" si="576"/>
        <v>2.6763062400000006</v>
      </c>
    </row>
    <row r="5912" spans="1:68" ht="11.1" hidden="1" customHeight="1" outlineLevel="2" x14ac:dyDescent="0.2">
      <c r="A5912" s="10"/>
      <c r="B5912" s="18"/>
      <c r="C5912" s="18"/>
      <c r="D5912" s="18"/>
      <c r="E5912" s="23" t="s">
        <v>5197</v>
      </c>
      <c r="F5912" s="24"/>
      <c r="G5912" s="24"/>
      <c r="H5912" s="24"/>
      <c r="I5912" s="24"/>
      <c r="J5912" s="24"/>
      <c r="K5912" s="24"/>
      <c r="L5912" s="24"/>
      <c r="M5912" s="24"/>
      <c r="N5912" s="24"/>
      <c r="O5912" s="24"/>
      <c r="P5912" s="24"/>
      <c r="Q5912" s="24"/>
      <c r="R5912" s="24"/>
      <c r="S5912" s="24"/>
      <c r="T5912" s="24"/>
      <c r="U5912" s="24"/>
      <c r="V5912" s="24"/>
      <c r="W5912" s="24"/>
      <c r="X5912" s="24"/>
      <c r="Y5912" s="24"/>
      <c r="Z5912" s="24"/>
      <c r="AA5912" s="24"/>
      <c r="AB5912" s="24"/>
      <c r="AC5912" s="24"/>
      <c r="AD5912" s="208">
        <v>6.5380000000000003</v>
      </c>
      <c r="AE5912" s="208">
        <v>5.76</v>
      </c>
      <c r="AF5912" s="208">
        <v>5.77</v>
      </c>
      <c r="AG5912" s="208">
        <v>3.266</v>
      </c>
      <c r="AH5912" s="208">
        <v>1.8169999999999999</v>
      </c>
      <c r="AI5912" s="208">
        <v>2E-3</v>
      </c>
      <c r="AJ5912" s="24"/>
      <c r="AK5912" s="208">
        <v>3.0000000000000001E-3</v>
      </c>
      <c r="AL5912" s="24"/>
      <c r="AM5912" s="24"/>
      <c r="AN5912" s="24"/>
      <c r="AO5912" s="208">
        <v>3.0659999999999998</v>
      </c>
      <c r="AP5912" s="208">
        <v>9.6029999999999998</v>
      </c>
      <c r="AQ5912" s="208">
        <v>9.4990000000000006</v>
      </c>
      <c r="AR5912" s="208">
        <v>4.0519999999999996</v>
      </c>
      <c r="AS5912" s="208">
        <v>2.7530000000000001</v>
      </c>
      <c r="AT5912" s="208">
        <v>1.87</v>
      </c>
      <c r="AU5912" s="208">
        <v>1.3160000000000001</v>
      </c>
      <c r="AV5912" s="24"/>
      <c r="AW5912" s="208">
        <v>0.22600000000000001</v>
      </c>
      <c r="AX5912" s="208">
        <v>0.26300000000000001</v>
      </c>
      <c r="AY5912" s="208">
        <v>1.8169999999999999</v>
      </c>
      <c r="AZ5912" s="208">
        <v>3.2189999999999999</v>
      </c>
      <c r="BA5912" s="208">
        <v>4.2789999999999999</v>
      </c>
      <c r="BB5912" s="21">
        <f t="shared" si="579"/>
        <v>9.6029999999999998</v>
      </c>
      <c r="BC5912" s="21"/>
      <c r="BD5912" s="22">
        <f t="shared" si="577"/>
        <v>12.907258064516128</v>
      </c>
      <c r="BE5912" s="21"/>
      <c r="BG5912" s="10"/>
      <c r="BH5912" s="21">
        <f t="shared" si="578"/>
        <v>0</v>
      </c>
      <c r="BI5912" s="22">
        <f t="shared" si="578"/>
        <v>9.6030000000000004E-3</v>
      </c>
      <c r="BJ5912" s="21"/>
      <c r="BK5912" s="21">
        <v>0</v>
      </c>
      <c r="BL5912" s="22">
        <v>2.8809000000000001E-2</v>
      </c>
      <c r="BM5912" s="21"/>
      <c r="BN5912" s="21">
        <f t="shared" ref="BN5912:BP5976" si="580">BK5912*4</f>
        <v>0</v>
      </c>
      <c r="BO5912" s="22">
        <f t="shared" si="580"/>
        <v>0.11523600000000001</v>
      </c>
      <c r="BP5912" s="21">
        <f t="shared" si="580"/>
        <v>0</v>
      </c>
    </row>
    <row r="5913" spans="1:68" ht="11.1" hidden="1" customHeight="1" outlineLevel="2" x14ac:dyDescent="0.2">
      <c r="A5913" s="10"/>
      <c r="B5913" s="18"/>
      <c r="C5913" s="18"/>
      <c r="D5913" s="18"/>
      <c r="E5913" s="23" t="s">
        <v>5198</v>
      </c>
      <c r="F5913" s="208">
        <v>70.218999999999994</v>
      </c>
      <c r="G5913" s="208">
        <v>49.698999999999998</v>
      </c>
      <c r="H5913" s="208">
        <v>36.494</v>
      </c>
      <c r="I5913" s="239">
        <v>23.353000000000002</v>
      </c>
      <c r="J5913" s="239"/>
      <c r="K5913" s="208">
        <v>9.3360000000000003</v>
      </c>
      <c r="L5913" s="208">
        <v>2.6120000000000001</v>
      </c>
      <c r="M5913" s="208">
        <v>2.302</v>
      </c>
      <c r="N5913" s="208">
        <v>2.4940000000000002</v>
      </c>
      <c r="O5913" s="208">
        <v>6.9269999999999996</v>
      </c>
      <c r="P5913" s="208">
        <v>39.101999999999997</v>
      </c>
      <c r="Q5913" s="208">
        <v>51.848999999999997</v>
      </c>
      <c r="R5913" s="208">
        <v>66.087999999999994</v>
      </c>
      <c r="S5913" s="208">
        <v>74.102999999999994</v>
      </c>
      <c r="T5913" s="208">
        <v>65.662000000000006</v>
      </c>
      <c r="U5913" s="208">
        <v>41.637</v>
      </c>
      <c r="V5913" s="208">
        <v>22.079000000000001</v>
      </c>
      <c r="W5913" s="208">
        <v>11.314</v>
      </c>
      <c r="X5913" s="24"/>
      <c r="Y5913" s="208">
        <v>7.2329999999999997</v>
      </c>
      <c r="Z5913" s="208">
        <v>2.64</v>
      </c>
      <c r="AA5913" s="208">
        <v>4.306</v>
      </c>
      <c r="AB5913" s="208">
        <v>32.048999999999999</v>
      </c>
      <c r="AC5913" s="208">
        <v>70.344999999999999</v>
      </c>
      <c r="AD5913" s="208">
        <v>53.923999999999999</v>
      </c>
      <c r="AE5913" s="208">
        <v>74.045000000000002</v>
      </c>
      <c r="AF5913" s="208">
        <v>45.749000000000002</v>
      </c>
      <c r="AG5913" s="208">
        <v>24.94</v>
      </c>
      <c r="AH5913" s="208">
        <v>29.285</v>
      </c>
      <c r="AI5913" s="208">
        <v>5.2480000000000002</v>
      </c>
      <c r="AJ5913" s="208">
        <v>1.9810000000000001</v>
      </c>
      <c r="AK5913" s="208">
        <v>2.86</v>
      </c>
      <c r="AL5913" s="208">
        <v>3.3279999999999998</v>
      </c>
      <c r="AM5913" s="208">
        <v>0.501</v>
      </c>
      <c r="AN5913" s="208">
        <v>21.43</v>
      </c>
      <c r="AO5913" s="208">
        <v>46.548000000000002</v>
      </c>
      <c r="AP5913" s="208">
        <v>65.22</v>
      </c>
      <c r="AQ5913" s="208">
        <v>58.381</v>
      </c>
      <c r="AR5913" s="208">
        <v>48.076000000000001</v>
      </c>
      <c r="AS5913" s="208">
        <v>45.143999999999998</v>
      </c>
      <c r="AT5913" s="208">
        <v>29.24</v>
      </c>
      <c r="AU5913" s="208">
        <v>4.6740000000000004</v>
      </c>
      <c r="AV5913" s="208">
        <v>3.1309999999999998</v>
      </c>
      <c r="AW5913" s="208">
        <v>2.649</v>
      </c>
      <c r="AX5913" s="208">
        <v>2.8039999999999998</v>
      </c>
      <c r="AY5913" s="208">
        <v>8.2260000000000009</v>
      </c>
      <c r="AZ5913" s="208">
        <v>20.852</v>
      </c>
      <c r="BA5913" s="208">
        <v>36.075000000000003</v>
      </c>
      <c r="BB5913" s="21">
        <f t="shared" si="579"/>
        <v>74.102999999999994</v>
      </c>
      <c r="BC5913" s="21"/>
      <c r="BD5913" s="22">
        <f t="shared" si="577"/>
        <v>99.600806451612897</v>
      </c>
      <c r="BE5913" s="21"/>
      <c r="BG5913" s="10"/>
      <c r="BH5913" s="21">
        <f t="shared" si="578"/>
        <v>0</v>
      </c>
      <c r="BI5913" s="22">
        <f t="shared" si="578"/>
        <v>7.4102999999999988E-2</v>
      </c>
      <c r="BJ5913" s="21"/>
      <c r="BK5913" s="21">
        <v>0</v>
      </c>
      <c r="BL5913" s="22">
        <v>0.22230899999999998</v>
      </c>
      <c r="BM5913" s="21"/>
      <c r="BN5913" s="21">
        <f t="shared" si="580"/>
        <v>0</v>
      </c>
      <c r="BO5913" s="22">
        <f t="shared" si="580"/>
        <v>0.88923599999999992</v>
      </c>
      <c r="BP5913" s="21">
        <f t="shared" si="580"/>
        <v>0</v>
      </c>
    </row>
    <row r="5914" spans="1:68" ht="11.1" hidden="1" customHeight="1" outlineLevel="2" x14ac:dyDescent="0.2">
      <c r="A5914" s="10"/>
      <c r="B5914" s="18"/>
      <c r="C5914" s="18"/>
      <c r="D5914" s="18"/>
      <c r="E5914" s="23" t="s">
        <v>5199</v>
      </c>
      <c r="F5914" s="24"/>
      <c r="G5914" s="24"/>
      <c r="H5914" s="24"/>
      <c r="I5914" s="24"/>
      <c r="J5914" s="24"/>
      <c r="K5914" s="24"/>
      <c r="L5914" s="24"/>
      <c r="M5914" s="24"/>
      <c r="N5914" s="24"/>
      <c r="O5914" s="24"/>
      <c r="P5914" s="24"/>
      <c r="Q5914" s="24"/>
      <c r="R5914" s="24"/>
      <c r="S5914" s="24"/>
      <c r="T5914" s="24"/>
      <c r="U5914" s="24"/>
      <c r="V5914" s="24"/>
      <c r="W5914" s="24"/>
      <c r="X5914" s="24"/>
      <c r="Y5914" s="24"/>
      <c r="Z5914" s="24"/>
      <c r="AA5914" s="24"/>
      <c r="AB5914" s="24"/>
      <c r="AC5914" s="208">
        <v>2.2490000000000001</v>
      </c>
      <c r="AD5914" s="208">
        <v>10.832000000000001</v>
      </c>
      <c r="AE5914" s="208">
        <v>12.467000000000001</v>
      </c>
      <c r="AF5914" s="208">
        <v>13.122</v>
      </c>
      <c r="AG5914" s="208">
        <v>6.1040000000000001</v>
      </c>
      <c r="AH5914" s="208">
        <v>7.3739999999999997</v>
      </c>
      <c r="AI5914" s="208">
        <v>4.758</v>
      </c>
      <c r="AJ5914" s="208">
        <v>1.0309999999999999</v>
      </c>
      <c r="AK5914" s="208">
        <v>0.79600000000000004</v>
      </c>
      <c r="AL5914" s="208">
        <v>1.0669999999999999</v>
      </c>
      <c r="AM5914" s="208">
        <v>3.0139999999999998</v>
      </c>
      <c r="AN5914" s="208">
        <v>6.9089999999999998</v>
      </c>
      <c r="AO5914" s="208">
        <v>8.968</v>
      </c>
      <c r="AP5914" s="208">
        <v>14.507</v>
      </c>
      <c r="AQ5914" s="208">
        <v>12.866</v>
      </c>
      <c r="AR5914" s="208">
        <v>6.0730000000000004</v>
      </c>
      <c r="AS5914" s="208">
        <v>16.695</v>
      </c>
      <c r="AT5914" s="208">
        <v>1.4710000000000001</v>
      </c>
      <c r="AU5914" s="208">
        <v>9.5649999999999995</v>
      </c>
      <c r="AV5914" s="24"/>
      <c r="AW5914" s="208">
        <v>0.77200000000000002</v>
      </c>
      <c r="AX5914" s="208">
        <v>0.95299999999999996</v>
      </c>
      <c r="AY5914" s="208">
        <v>3.7629999999999999</v>
      </c>
      <c r="AZ5914" s="208">
        <v>0.47099999999999997</v>
      </c>
      <c r="BA5914" s="208">
        <v>7.2489999999999997</v>
      </c>
      <c r="BB5914" s="21">
        <f t="shared" si="579"/>
        <v>16.695</v>
      </c>
      <c r="BC5914" s="21"/>
      <c r="BD5914" s="22">
        <f t="shared" si="577"/>
        <v>22.43951612903226</v>
      </c>
      <c r="BE5914" s="21"/>
      <c r="BG5914" s="10"/>
      <c r="BH5914" s="21">
        <f t="shared" si="578"/>
        <v>0</v>
      </c>
      <c r="BI5914" s="22">
        <f t="shared" si="578"/>
        <v>1.6695000000000005E-2</v>
      </c>
      <c r="BJ5914" s="21"/>
      <c r="BK5914" s="21">
        <v>0</v>
      </c>
      <c r="BL5914" s="22">
        <v>5.0085000000000018E-2</v>
      </c>
      <c r="BM5914" s="21"/>
      <c r="BN5914" s="21">
        <f t="shared" si="580"/>
        <v>0</v>
      </c>
      <c r="BO5914" s="22">
        <f t="shared" si="580"/>
        <v>0.20034000000000007</v>
      </c>
      <c r="BP5914" s="21">
        <f t="shared" si="580"/>
        <v>0</v>
      </c>
    </row>
    <row r="5915" spans="1:68" ht="11.1" hidden="1" customHeight="1" outlineLevel="2" x14ac:dyDescent="0.2">
      <c r="A5915" s="10"/>
      <c r="B5915" s="18"/>
      <c r="C5915" s="18"/>
      <c r="D5915" s="18"/>
      <c r="E5915" s="23" t="s">
        <v>5200</v>
      </c>
      <c r="F5915" s="24"/>
      <c r="G5915" s="24"/>
      <c r="H5915" s="24"/>
      <c r="I5915" s="24"/>
      <c r="J5915" s="24"/>
      <c r="K5915" s="24"/>
      <c r="L5915" s="24"/>
      <c r="M5915" s="24"/>
      <c r="N5915" s="24"/>
      <c r="O5915" s="24"/>
      <c r="P5915" s="24"/>
      <c r="Q5915" s="24"/>
      <c r="R5915" s="24"/>
      <c r="S5915" s="24"/>
      <c r="T5915" s="24"/>
      <c r="U5915" s="24"/>
      <c r="V5915" s="24"/>
      <c r="W5915" s="24"/>
      <c r="X5915" s="24"/>
      <c r="Y5915" s="24"/>
      <c r="Z5915" s="24"/>
      <c r="AA5915" s="24"/>
      <c r="AB5915" s="24"/>
      <c r="AC5915" s="208">
        <v>6.4080000000000004</v>
      </c>
      <c r="AD5915" s="208">
        <v>3.9940000000000002</v>
      </c>
      <c r="AE5915" s="208">
        <v>5.556</v>
      </c>
      <c r="AF5915" s="208">
        <v>3.2040000000000002</v>
      </c>
      <c r="AG5915" s="208">
        <v>2.4300000000000002</v>
      </c>
      <c r="AH5915" s="208">
        <v>2.4740000000000002</v>
      </c>
      <c r="AI5915" s="208">
        <v>2.2490000000000001</v>
      </c>
      <c r="AJ5915" s="24"/>
      <c r="AK5915" s="208">
        <v>0.218</v>
      </c>
      <c r="AL5915" s="208">
        <v>0.28999999999999998</v>
      </c>
      <c r="AM5915" s="208">
        <v>1.667</v>
      </c>
      <c r="AN5915" s="208">
        <v>3.2789999999999999</v>
      </c>
      <c r="AO5915" s="208">
        <v>5.0019999999999998</v>
      </c>
      <c r="AP5915" s="208">
        <v>3.3719999999999999</v>
      </c>
      <c r="AQ5915" s="208">
        <v>3.395</v>
      </c>
      <c r="AR5915" s="208">
        <v>9.3040000000000003</v>
      </c>
      <c r="AS5915" s="208">
        <v>6.1970000000000001</v>
      </c>
      <c r="AT5915" s="208">
        <v>3.9129999999999998</v>
      </c>
      <c r="AU5915" s="208">
        <v>0.71499999999999997</v>
      </c>
      <c r="AV5915" s="24"/>
      <c r="AW5915" s="24"/>
      <c r="AX5915" s="24"/>
      <c r="AY5915" s="24"/>
      <c r="AZ5915" s="24"/>
      <c r="BA5915" s="208">
        <v>1.478</v>
      </c>
      <c r="BB5915" s="21">
        <f t="shared" si="579"/>
        <v>9.3040000000000003</v>
      </c>
      <c r="BC5915" s="21"/>
      <c r="BD5915" s="22">
        <f t="shared" si="577"/>
        <v>12.505376344086022</v>
      </c>
      <c r="BE5915" s="21"/>
      <c r="BG5915" s="10"/>
      <c r="BH5915" s="21">
        <f t="shared" si="578"/>
        <v>0</v>
      </c>
      <c r="BI5915" s="22">
        <f t="shared" si="578"/>
        <v>9.3039999999999998E-3</v>
      </c>
      <c r="BJ5915" s="21"/>
      <c r="BK5915" s="21">
        <v>0</v>
      </c>
      <c r="BL5915" s="22">
        <v>2.7911999999999999E-2</v>
      </c>
      <c r="BM5915" s="21"/>
      <c r="BN5915" s="21">
        <f t="shared" si="580"/>
        <v>0</v>
      </c>
      <c r="BO5915" s="22">
        <f t="shared" si="580"/>
        <v>0.111648</v>
      </c>
      <c r="BP5915" s="21">
        <f t="shared" si="580"/>
        <v>0</v>
      </c>
    </row>
    <row r="5916" spans="1:68" ht="11.1" hidden="1" customHeight="1" outlineLevel="2" x14ac:dyDescent="0.2">
      <c r="A5916" s="10"/>
      <c r="B5916" s="18"/>
      <c r="C5916" s="18"/>
      <c r="D5916" s="18"/>
      <c r="E5916" s="23" t="s">
        <v>5201</v>
      </c>
      <c r="F5916" s="24"/>
      <c r="G5916" s="24"/>
      <c r="H5916" s="24"/>
      <c r="I5916" s="24"/>
      <c r="J5916" s="24"/>
      <c r="K5916" s="24"/>
      <c r="L5916" s="24"/>
      <c r="M5916" s="24"/>
      <c r="N5916" s="24"/>
      <c r="O5916" s="24"/>
      <c r="P5916" s="24"/>
      <c r="Q5916" s="24"/>
      <c r="R5916" s="24"/>
      <c r="S5916" s="24"/>
      <c r="T5916" s="24"/>
      <c r="U5916" s="24"/>
      <c r="V5916" s="24"/>
      <c r="W5916" s="24"/>
      <c r="X5916" s="24"/>
      <c r="Y5916" s="24"/>
      <c r="Z5916" s="24"/>
      <c r="AA5916" s="24"/>
      <c r="AB5916" s="24"/>
      <c r="AC5916" s="208">
        <v>2.6859999999999999</v>
      </c>
      <c r="AD5916" s="208">
        <v>2.9969999999999999</v>
      </c>
      <c r="AE5916" s="208">
        <v>3.617</v>
      </c>
      <c r="AF5916" s="208">
        <v>2.3839999999999999</v>
      </c>
      <c r="AG5916" s="208">
        <v>0.91300000000000003</v>
      </c>
      <c r="AH5916" s="208">
        <v>1.0129999999999999</v>
      </c>
      <c r="AI5916" s="208">
        <v>0.7</v>
      </c>
      <c r="AJ5916" s="208">
        <v>0.105</v>
      </c>
      <c r="AK5916" s="208">
        <v>3.0000000000000001E-3</v>
      </c>
      <c r="AL5916" s="24"/>
      <c r="AM5916" s="208">
        <v>0.51300000000000001</v>
      </c>
      <c r="AN5916" s="208">
        <v>1.0029999999999999</v>
      </c>
      <c r="AO5916" s="208">
        <v>2.403</v>
      </c>
      <c r="AP5916" s="208">
        <v>3.1349999999999998</v>
      </c>
      <c r="AQ5916" s="208">
        <v>2.3159999999999998</v>
      </c>
      <c r="AR5916" s="208">
        <v>2.6739999999999999</v>
      </c>
      <c r="AS5916" s="208">
        <v>1.956</v>
      </c>
      <c r="AT5916" s="208">
        <v>1.3440000000000001</v>
      </c>
      <c r="AU5916" s="208">
        <v>0.438</v>
      </c>
      <c r="AV5916" s="24"/>
      <c r="AW5916" s="208">
        <v>1E-3</v>
      </c>
      <c r="AX5916" s="208">
        <v>0.1</v>
      </c>
      <c r="AY5916" s="208">
        <v>0.52800000000000002</v>
      </c>
      <c r="AZ5916" s="208">
        <v>0.91200000000000003</v>
      </c>
      <c r="BA5916" s="208">
        <v>1.5549999999999999</v>
      </c>
      <c r="BB5916" s="21">
        <f t="shared" si="579"/>
        <v>3.617</v>
      </c>
      <c r="BC5916" s="21"/>
      <c r="BD5916" s="22">
        <f t="shared" si="577"/>
        <v>4.861559139784946</v>
      </c>
      <c r="BE5916" s="21"/>
      <c r="BG5916" s="10"/>
      <c r="BH5916" s="21">
        <f t="shared" si="578"/>
        <v>0</v>
      </c>
      <c r="BI5916" s="22">
        <f t="shared" si="578"/>
        <v>3.617E-3</v>
      </c>
      <c r="BJ5916" s="21"/>
      <c r="BK5916" s="21">
        <v>0</v>
      </c>
      <c r="BL5916" s="22">
        <v>1.0851E-2</v>
      </c>
      <c r="BM5916" s="21"/>
      <c r="BN5916" s="21">
        <f t="shared" si="580"/>
        <v>0</v>
      </c>
      <c r="BO5916" s="22">
        <f t="shared" si="580"/>
        <v>4.3403999999999998E-2</v>
      </c>
      <c r="BP5916" s="21">
        <f t="shared" si="580"/>
        <v>0</v>
      </c>
    </row>
    <row r="5917" spans="1:68" ht="11.1" hidden="1" customHeight="1" outlineLevel="2" x14ac:dyDescent="0.25">
      <c r="A5917" s="10"/>
      <c r="B5917" s="18"/>
      <c r="C5917" s="18"/>
      <c r="D5917" s="18"/>
      <c r="E5917" s="23" t="s">
        <v>5202</v>
      </c>
      <c r="F5917" s="24"/>
      <c r="G5917" s="24"/>
      <c r="H5917" s="24"/>
      <c r="I5917" s="24"/>
      <c r="J5917" s="24"/>
      <c r="K5917" s="24"/>
      <c r="L5917" s="24"/>
      <c r="M5917" s="24"/>
      <c r="N5917" s="24"/>
      <c r="O5917" s="24"/>
      <c r="P5917" s="24"/>
      <c r="Q5917" s="24"/>
      <c r="R5917" s="24"/>
      <c r="S5917" s="24"/>
      <c r="T5917" s="24"/>
      <c r="U5917" s="24"/>
      <c r="V5917" s="24"/>
      <c r="W5917" s="24"/>
      <c r="X5917" s="24"/>
      <c r="Y5917" s="24"/>
      <c r="Z5917" s="24"/>
      <c r="AA5917" s="24"/>
      <c r="AB5917" s="24"/>
      <c r="AC5917" s="208"/>
      <c r="AD5917" s="208"/>
      <c r="AE5917" s="208"/>
      <c r="AF5917" s="208"/>
      <c r="AG5917" s="208"/>
      <c r="AH5917" s="208"/>
      <c r="AI5917" s="208"/>
      <c r="AJ5917" s="208"/>
      <c r="AK5917" s="208"/>
      <c r="AL5917" s="24"/>
      <c r="AM5917" s="208"/>
      <c r="AN5917" s="208"/>
      <c r="AO5917" s="208"/>
      <c r="AP5917" s="208"/>
      <c r="AQ5917" s="208"/>
      <c r="AR5917" s="208"/>
      <c r="AS5917" s="208"/>
      <c r="AT5917" s="208"/>
      <c r="AU5917" s="208"/>
      <c r="AV5917" s="24"/>
      <c r="AW5917" s="208"/>
      <c r="AX5917" s="208"/>
      <c r="AY5917" s="208"/>
      <c r="AZ5917" s="208"/>
      <c r="BA5917" s="59">
        <v>0.222</v>
      </c>
      <c r="BB5917" s="21">
        <f>BA5917</f>
        <v>0.222</v>
      </c>
      <c r="BC5917" s="60"/>
      <c r="BD5917" s="22">
        <f t="shared" si="577"/>
        <v>0.29838709677419351</v>
      </c>
      <c r="BE5917" s="21"/>
      <c r="BF5917" s="2">
        <v>0.84</v>
      </c>
      <c r="BG5917" s="10"/>
      <c r="BH5917" s="21">
        <f t="shared" si="578"/>
        <v>0</v>
      </c>
      <c r="BI5917" s="22">
        <f t="shared" si="578"/>
        <v>2.2199999999999998E-4</v>
      </c>
      <c r="BJ5917" s="21"/>
      <c r="BK5917" s="21"/>
      <c r="BL5917" s="22"/>
      <c r="BM5917" s="21"/>
      <c r="BN5917" s="21"/>
      <c r="BO5917" s="22"/>
      <c r="BP5917" s="21"/>
    </row>
    <row r="5918" spans="1:68" ht="11.1" hidden="1" customHeight="1" outlineLevel="1" collapsed="1" x14ac:dyDescent="0.2">
      <c r="A5918" s="10"/>
      <c r="B5918" s="18"/>
      <c r="C5918" s="18"/>
      <c r="D5918" s="18"/>
      <c r="E5918" s="19" t="s">
        <v>5203</v>
      </c>
      <c r="F5918" s="20"/>
      <c r="G5918" s="20"/>
      <c r="H5918" s="20"/>
      <c r="I5918" s="20"/>
      <c r="J5918" s="20"/>
      <c r="K5918" s="20"/>
      <c r="L5918" s="20"/>
      <c r="M5918" s="20"/>
      <c r="N5918" s="20"/>
      <c r="O5918" s="20"/>
      <c r="P5918" s="20"/>
      <c r="Q5918" s="20"/>
      <c r="R5918" s="20"/>
      <c r="S5918" s="20"/>
      <c r="T5918" s="20"/>
      <c r="U5918" s="20"/>
      <c r="V5918" s="20"/>
      <c r="W5918" s="20"/>
      <c r="X5918" s="20"/>
      <c r="Y5918" s="20"/>
      <c r="Z5918" s="20"/>
      <c r="AA5918" s="209">
        <v>3.125</v>
      </c>
      <c r="AB5918" s="209">
        <v>7.782</v>
      </c>
      <c r="AC5918" s="209">
        <v>14.3</v>
      </c>
      <c r="AD5918" s="209">
        <v>17.382000000000001</v>
      </c>
      <c r="AE5918" s="209">
        <v>16.657</v>
      </c>
      <c r="AF5918" s="209">
        <v>15.961</v>
      </c>
      <c r="AG5918" s="209">
        <v>12</v>
      </c>
      <c r="AH5918" s="209">
        <v>7</v>
      </c>
      <c r="AI5918" s="209">
        <v>4.2759999999999998</v>
      </c>
      <c r="AJ5918" s="20"/>
      <c r="AK5918" s="20"/>
      <c r="AL5918" s="20"/>
      <c r="AM5918" s="209">
        <v>1.9</v>
      </c>
      <c r="AN5918" s="209">
        <v>0.21299999999999999</v>
      </c>
      <c r="AO5918" s="209">
        <v>26.187000000000001</v>
      </c>
      <c r="AP5918" s="209">
        <v>31.2</v>
      </c>
      <c r="AQ5918" s="209">
        <v>31.806000000000001</v>
      </c>
      <c r="AR5918" s="209">
        <v>20.314</v>
      </c>
      <c r="AS5918" s="209">
        <v>19.446999999999999</v>
      </c>
      <c r="AT5918" s="209">
        <v>11.691000000000001</v>
      </c>
      <c r="AU5918" s="209">
        <v>2.0299999999999998</v>
      </c>
      <c r="AV5918" s="20"/>
      <c r="AW5918" s="20"/>
      <c r="AX5918" s="20"/>
      <c r="AY5918" s="20"/>
      <c r="AZ5918" s="209">
        <v>6.423</v>
      </c>
      <c r="BA5918" s="209">
        <v>13.84</v>
      </c>
      <c r="BB5918" s="21">
        <f t="shared" si="579"/>
        <v>31.806000000000001</v>
      </c>
      <c r="BC5918" s="21">
        <f>BF5918</f>
        <v>66.400000000000006</v>
      </c>
      <c r="BD5918" s="22">
        <f t="shared" si="577"/>
        <v>42.75</v>
      </c>
      <c r="BE5918" s="21">
        <f>BC5918-BD5918</f>
        <v>23.650000000000006</v>
      </c>
      <c r="BF5918" s="2">
        <v>66.400000000000006</v>
      </c>
      <c r="BG5918" s="10">
        <v>5</v>
      </c>
      <c r="BH5918" s="21">
        <f t="shared" si="578"/>
        <v>4.9401600000000004E-2</v>
      </c>
      <c r="BI5918" s="22">
        <f t="shared" si="578"/>
        <v>3.1806000000000001E-2</v>
      </c>
      <c r="BJ5918" s="21">
        <f>BH5918-BI5918</f>
        <v>1.7595600000000003E-2</v>
      </c>
      <c r="BK5918" s="21">
        <v>0.14820480000000003</v>
      </c>
      <c r="BL5918" s="22">
        <v>9.5418000000000003E-2</v>
      </c>
      <c r="BM5918" s="21">
        <v>5.2786800000000023E-2</v>
      </c>
      <c r="BN5918" s="21">
        <f t="shared" si="580"/>
        <v>0.5928192000000001</v>
      </c>
      <c r="BO5918" s="22">
        <f t="shared" si="580"/>
        <v>0.38167200000000001</v>
      </c>
      <c r="BP5918" s="21">
        <f t="shared" si="580"/>
        <v>0.21114720000000009</v>
      </c>
    </row>
    <row r="5919" spans="1:68" ht="11.1" hidden="1" customHeight="1" outlineLevel="2" x14ac:dyDescent="0.2">
      <c r="A5919" s="10"/>
      <c r="B5919" s="18"/>
      <c r="C5919" s="18"/>
      <c r="D5919" s="18"/>
      <c r="E5919" s="23" t="s">
        <v>5204</v>
      </c>
      <c r="F5919" s="24"/>
      <c r="G5919" s="24"/>
      <c r="H5919" s="24"/>
      <c r="I5919" s="24"/>
      <c r="J5919" s="24"/>
      <c r="K5919" s="24"/>
      <c r="L5919" s="24"/>
      <c r="M5919" s="24"/>
      <c r="N5919" s="24"/>
      <c r="O5919" s="24"/>
      <c r="P5919" s="24"/>
      <c r="Q5919" s="24"/>
      <c r="R5919" s="24"/>
      <c r="S5919" s="24"/>
      <c r="T5919" s="24"/>
      <c r="U5919" s="24"/>
      <c r="V5919" s="24"/>
      <c r="W5919" s="24"/>
      <c r="X5919" s="24"/>
      <c r="Y5919" s="24"/>
      <c r="Z5919" s="24"/>
      <c r="AA5919" s="208">
        <v>3.125</v>
      </c>
      <c r="AB5919" s="208">
        <v>7.782</v>
      </c>
      <c r="AC5919" s="208">
        <v>14.3</v>
      </c>
      <c r="AD5919" s="208">
        <v>17.382000000000001</v>
      </c>
      <c r="AE5919" s="208">
        <v>16.657</v>
      </c>
      <c r="AF5919" s="208">
        <v>15.961</v>
      </c>
      <c r="AG5919" s="208">
        <v>12</v>
      </c>
      <c r="AH5919" s="208">
        <v>7</v>
      </c>
      <c r="AI5919" s="208">
        <v>4.2759999999999998</v>
      </c>
      <c r="AJ5919" s="24"/>
      <c r="AK5919" s="24"/>
      <c r="AL5919" s="24"/>
      <c r="AM5919" s="208">
        <v>1.9</v>
      </c>
      <c r="AN5919" s="208">
        <v>0.21299999999999999</v>
      </c>
      <c r="AO5919" s="208">
        <v>26.187000000000001</v>
      </c>
      <c r="AP5919" s="208">
        <v>31.2</v>
      </c>
      <c r="AQ5919" s="208">
        <v>31.806000000000001</v>
      </c>
      <c r="AR5919" s="208">
        <v>20.314</v>
      </c>
      <c r="AS5919" s="208">
        <v>19.446999999999999</v>
      </c>
      <c r="AT5919" s="208">
        <v>11.691000000000001</v>
      </c>
      <c r="AU5919" s="208">
        <v>2.0299999999999998</v>
      </c>
      <c r="AV5919" s="24"/>
      <c r="AW5919" s="24"/>
      <c r="AX5919" s="24"/>
      <c r="AY5919" s="24"/>
      <c r="AZ5919" s="208">
        <v>6.423</v>
      </c>
      <c r="BA5919" s="208">
        <v>13.84</v>
      </c>
      <c r="BB5919" s="21">
        <f t="shared" si="579"/>
        <v>31.806000000000001</v>
      </c>
      <c r="BC5919" s="21"/>
      <c r="BD5919" s="22">
        <f t="shared" si="577"/>
        <v>42.75</v>
      </c>
      <c r="BE5919" s="21"/>
      <c r="BG5919" s="10"/>
      <c r="BH5919" s="21">
        <f t="shared" si="578"/>
        <v>0</v>
      </c>
      <c r="BI5919" s="22">
        <f t="shared" si="578"/>
        <v>3.1806000000000001E-2</v>
      </c>
      <c r="BJ5919" s="21"/>
      <c r="BK5919" s="21">
        <v>0</v>
      </c>
      <c r="BL5919" s="22">
        <v>9.5418000000000003E-2</v>
      </c>
      <c r="BM5919" s="21"/>
      <c r="BN5919" s="21">
        <f t="shared" si="580"/>
        <v>0</v>
      </c>
      <c r="BO5919" s="22">
        <f t="shared" si="580"/>
        <v>0.38167200000000001</v>
      </c>
      <c r="BP5919" s="21">
        <f t="shared" si="580"/>
        <v>0</v>
      </c>
    </row>
    <row r="5920" spans="1:68" ht="11.1" hidden="1" customHeight="1" outlineLevel="1" collapsed="1" x14ac:dyDescent="0.2">
      <c r="A5920" s="10"/>
      <c r="B5920" s="18"/>
      <c r="C5920" s="18"/>
      <c r="D5920" s="18"/>
      <c r="E5920" s="19" t="s">
        <v>5205</v>
      </c>
      <c r="F5920" s="209">
        <v>31.893999999999998</v>
      </c>
      <c r="G5920" s="209">
        <v>30.285</v>
      </c>
      <c r="H5920" s="209">
        <v>49.341999999999999</v>
      </c>
      <c r="I5920" s="240">
        <v>20.396000000000001</v>
      </c>
      <c r="J5920" s="240"/>
      <c r="K5920" s="209">
        <v>28.132999999999999</v>
      </c>
      <c r="L5920" s="20"/>
      <c r="M5920" s="20"/>
      <c r="N5920" s="20"/>
      <c r="O5920" s="20"/>
      <c r="P5920" s="209">
        <v>15.291</v>
      </c>
      <c r="Q5920" s="209">
        <v>27.821000000000002</v>
      </c>
      <c r="R5920" s="209">
        <v>14.791</v>
      </c>
      <c r="S5920" s="209">
        <v>15.127000000000001</v>
      </c>
      <c r="T5920" s="209">
        <v>32.68</v>
      </c>
      <c r="U5920" s="209">
        <v>23.437000000000001</v>
      </c>
      <c r="V5920" s="209">
        <v>22.100999999999999</v>
      </c>
      <c r="W5920" s="20"/>
      <c r="X5920" s="20"/>
      <c r="Y5920" s="20"/>
      <c r="Z5920" s="20"/>
      <c r="AA5920" s="20"/>
      <c r="AB5920" s="209">
        <v>29.170999999999999</v>
      </c>
      <c r="AC5920" s="209">
        <v>31.51</v>
      </c>
      <c r="AD5920" s="209">
        <v>37.804000000000002</v>
      </c>
      <c r="AE5920" s="209">
        <v>41.143999999999998</v>
      </c>
      <c r="AF5920" s="209">
        <v>43.848999999999997</v>
      </c>
      <c r="AG5920" s="209">
        <v>19.225999999999999</v>
      </c>
      <c r="AH5920" s="209">
        <v>9.7850000000000001</v>
      </c>
      <c r="AI5920" s="209">
        <v>7.2690000000000001</v>
      </c>
      <c r="AJ5920" s="20"/>
      <c r="AK5920" s="20"/>
      <c r="AL5920" s="20"/>
      <c r="AM5920" s="209">
        <v>6.6820000000000004</v>
      </c>
      <c r="AN5920" s="209">
        <v>17.202999999999999</v>
      </c>
      <c r="AO5920" s="209">
        <v>33.968000000000004</v>
      </c>
      <c r="AP5920" s="209">
        <v>17.812000000000001</v>
      </c>
      <c r="AQ5920" s="209">
        <v>17.98</v>
      </c>
      <c r="AR5920" s="209">
        <v>18.579999999999998</v>
      </c>
      <c r="AS5920" s="209">
        <v>24.251000000000001</v>
      </c>
      <c r="AT5920" s="209">
        <v>11.925000000000001</v>
      </c>
      <c r="AU5920" s="209">
        <v>13.811999999999999</v>
      </c>
      <c r="AV5920" s="209">
        <v>9.2999999999999999E-2</v>
      </c>
      <c r="AW5920" s="20"/>
      <c r="AX5920" s="20"/>
      <c r="AY5920" s="209">
        <v>7.3970000000000002</v>
      </c>
      <c r="AZ5920" s="209">
        <v>11.904</v>
      </c>
      <c r="BA5920" s="209">
        <v>29.692</v>
      </c>
      <c r="BB5920" s="56">
        <f>BB5921+BB5922+BB5923+BB5924+BB5925+BB5926+BB5927</f>
        <v>64.141000000000005</v>
      </c>
      <c r="BC5920" s="21">
        <f>BD5920</f>
        <v>86.211021505376351</v>
      </c>
      <c r="BD5920" s="22">
        <f t="shared" si="577"/>
        <v>86.211021505376351</v>
      </c>
      <c r="BE5920" s="21">
        <f>BC5920-BD5920</f>
        <v>0</v>
      </c>
      <c r="BF5920" s="2">
        <v>76.739999999999995</v>
      </c>
      <c r="BG5920" s="10">
        <v>5</v>
      </c>
      <c r="BH5920" s="21">
        <f t="shared" si="578"/>
        <v>6.4141000000000004E-2</v>
      </c>
      <c r="BI5920" s="22">
        <f t="shared" si="578"/>
        <v>6.4141000000000004E-2</v>
      </c>
      <c r="BJ5920" s="21">
        <f>BH5920-BI5920</f>
        <v>0</v>
      </c>
      <c r="BK5920" s="21">
        <v>0.19242300000000001</v>
      </c>
      <c r="BL5920" s="22">
        <v>0.19242300000000001</v>
      </c>
      <c r="BM5920" s="21">
        <v>0</v>
      </c>
      <c r="BN5920" s="21">
        <f t="shared" si="580"/>
        <v>0.76969200000000004</v>
      </c>
      <c r="BO5920" s="22">
        <f t="shared" si="580"/>
        <v>0.76969200000000004</v>
      </c>
      <c r="BP5920" s="21">
        <f t="shared" si="580"/>
        <v>0</v>
      </c>
    </row>
    <row r="5921" spans="1:68" ht="11.1" hidden="1" customHeight="1" outlineLevel="2" x14ac:dyDescent="0.2">
      <c r="A5921" s="10"/>
      <c r="B5921" s="18"/>
      <c r="C5921" s="18"/>
      <c r="D5921" s="18"/>
      <c r="E5921" s="23" t="s">
        <v>5206</v>
      </c>
      <c r="F5921" s="208">
        <v>2.6659999999999999</v>
      </c>
      <c r="G5921" s="208">
        <v>5.843</v>
      </c>
      <c r="H5921" s="208">
        <v>2.5049999999999999</v>
      </c>
      <c r="I5921" s="239">
        <v>1.4670000000000001</v>
      </c>
      <c r="J5921" s="239"/>
      <c r="K5921" s="208">
        <v>2.1999999999999999E-2</v>
      </c>
      <c r="L5921" s="24"/>
      <c r="M5921" s="24"/>
      <c r="N5921" s="24"/>
      <c r="O5921" s="24"/>
      <c r="P5921" s="208">
        <v>0.92200000000000004</v>
      </c>
      <c r="Q5921" s="208">
        <v>2.7869999999999999</v>
      </c>
      <c r="R5921" s="208">
        <v>1.9330000000000001</v>
      </c>
      <c r="S5921" s="208">
        <v>1.9330000000000001</v>
      </c>
      <c r="T5921" s="208">
        <v>4.1719999999999997</v>
      </c>
      <c r="U5921" s="208">
        <v>2.7090000000000001</v>
      </c>
      <c r="V5921" s="208">
        <v>0.20100000000000001</v>
      </c>
      <c r="W5921" s="24"/>
      <c r="X5921" s="24"/>
      <c r="Y5921" s="24"/>
      <c r="Z5921" s="24"/>
      <c r="AA5921" s="24"/>
      <c r="AB5921" s="208">
        <v>2.5910000000000002</v>
      </c>
      <c r="AC5921" s="208">
        <v>1.958</v>
      </c>
      <c r="AD5921" s="208">
        <v>2.3610000000000002</v>
      </c>
      <c r="AE5921" s="208">
        <v>3.7269999999999999</v>
      </c>
      <c r="AF5921" s="208">
        <v>2.1339999999999999</v>
      </c>
      <c r="AG5921" s="208">
        <v>1.3440000000000001</v>
      </c>
      <c r="AH5921" s="208">
        <v>0.56000000000000005</v>
      </c>
      <c r="AI5921" s="24"/>
      <c r="AJ5921" s="24"/>
      <c r="AK5921" s="24"/>
      <c r="AL5921" s="24"/>
      <c r="AM5921" s="208">
        <v>0.317</v>
      </c>
      <c r="AN5921" s="208">
        <v>1.1930000000000001</v>
      </c>
      <c r="AO5921" s="208">
        <v>1.786</v>
      </c>
      <c r="AP5921" s="208">
        <v>2.5230000000000001</v>
      </c>
      <c r="AQ5921" s="208">
        <v>3.19</v>
      </c>
      <c r="AR5921" s="208">
        <v>2.13</v>
      </c>
      <c r="AS5921" s="208">
        <v>1.8859999999999999</v>
      </c>
      <c r="AT5921" s="208">
        <v>1.256</v>
      </c>
      <c r="AU5921" s="208">
        <v>0.20200000000000001</v>
      </c>
      <c r="AV5921" s="24"/>
      <c r="AW5921" s="24"/>
      <c r="AX5921" s="24"/>
      <c r="AY5921" s="208">
        <v>0.45100000000000001</v>
      </c>
      <c r="AZ5921" s="208">
        <v>0.79200000000000004</v>
      </c>
      <c r="BA5921" s="208">
        <v>2.3980000000000001</v>
      </c>
      <c r="BB5921" s="21">
        <f t="shared" si="579"/>
        <v>5.843</v>
      </c>
      <c r="BC5921" s="21"/>
      <c r="BD5921" s="22">
        <f t="shared" si="577"/>
        <v>7.853494623655914</v>
      </c>
      <c r="BE5921" s="21"/>
      <c r="BG5921" s="10"/>
      <c r="BH5921" s="21">
        <f t="shared" si="578"/>
        <v>0</v>
      </c>
      <c r="BI5921" s="22">
        <f t="shared" si="578"/>
        <v>5.8430000000000001E-3</v>
      </c>
      <c r="BJ5921" s="21"/>
      <c r="BK5921" s="21">
        <v>0</v>
      </c>
      <c r="BL5921" s="22">
        <v>1.7528999999999999E-2</v>
      </c>
      <c r="BM5921" s="21"/>
      <c r="BN5921" s="21">
        <f t="shared" si="580"/>
        <v>0</v>
      </c>
      <c r="BO5921" s="22">
        <f t="shared" si="580"/>
        <v>7.0115999999999998E-2</v>
      </c>
      <c r="BP5921" s="21">
        <f t="shared" si="580"/>
        <v>0</v>
      </c>
    </row>
    <row r="5922" spans="1:68" ht="11.1" hidden="1" customHeight="1" outlineLevel="2" x14ac:dyDescent="0.2">
      <c r="A5922" s="10"/>
      <c r="B5922" s="18"/>
      <c r="C5922" s="18"/>
      <c r="D5922" s="18"/>
      <c r="E5922" s="23" t="s">
        <v>5207</v>
      </c>
      <c r="F5922" s="208">
        <v>6.282</v>
      </c>
      <c r="G5922" s="208">
        <v>3.883</v>
      </c>
      <c r="H5922" s="208">
        <v>7.98</v>
      </c>
      <c r="I5922" s="239">
        <v>2.8519999999999999</v>
      </c>
      <c r="J5922" s="239"/>
      <c r="K5922" s="208">
        <v>5.4</v>
      </c>
      <c r="L5922" s="24"/>
      <c r="M5922" s="24"/>
      <c r="N5922" s="24"/>
      <c r="O5922" s="24"/>
      <c r="P5922" s="208">
        <v>3.9039999999999999</v>
      </c>
      <c r="Q5922" s="208">
        <v>5.7009999999999996</v>
      </c>
      <c r="R5922" s="208">
        <v>1.853</v>
      </c>
      <c r="S5922" s="208">
        <v>2.3559999999999999</v>
      </c>
      <c r="T5922" s="208">
        <v>9.5449999999999999</v>
      </c>
      <c r="U5922" s="208">
        <v>2.59</v>
      </c>
      <c r="V5922" s="208">
        <v>1.101</v>
      </c>
      <c r="W5922" s="24"/>
      <c r="X5922" s="24"/>
      <c r="Y5922" s="24"/>
      <c r="Z5922" s="24"/>
      <c r="AA5922" s="24"/>
      <c r="AB5922" s="208">
        <v>4.4859999999999998</v>
      </c>
      <c r="AC5922" s="208">
        <v>4.8710000000000004</v>
      </c>
      <c r="AD5922" s="208">
        <v>5.7380000000000004</v>
      </c>
      <c r="AE5922" s="208">
        <v>7.1909999999999998</v>
      </c>
      <c r="AF5922" s="208">
        <v>15.987</v>
      </c>
      <c r="AG5922" s="24"/>
      <c r="AH5922" s="24"/>
      <c r="AI5922" s="208">
        <v>0.55000000000000004</v>
      </c>
      <c r="AJ5922" s="24"/>
      <c r="AK5922" s="24"/>
      <c r="AL5922" s="24"/>
      <c r="AM5922" s="208">
        <v>1.093</v>
      </c>
      <c r="AN5922" s="208">
        <v>2.8159999999999998</v>
      </c>
      <c r="AO5922" s="208">
        <v>3.9780000000000002</v>
      </c>
      <c r="AP5922" s="208">
        <v>3.0139999999999998</v>
      </c>
      <c r="AQ5922" s="208">
        <v>1.27</v>
      </c>
      <c r="AR5922" s="208">
        <v>3.1859999999999999</v>
      </c>
      <c r="AS5922" s="208">
        <v>3.9660000000000002</v>
      </c>
      <c r="AT5922" s="208">
        <v>1.9490000000000001</v>
      </c>
      <c r="AU5922" s="208">
        <v>2.1240000000000001</v>
      </c>
      <c r="AV5922" s="24"/>
      <c r="AW5922" s="24"/>
      <c r="AX5922" s="24"/>
      <c r="AY5922" s="208">
        <v>1.75</v>
      </c>
      <c r="AZ5922" s="208">
        <v>2.2839999999999998</v>
      </c>
      <c r="BA5922" s="208">
        <v>5.3579999999999997</v>
      </c>
      <c r="BB5922" s="21">
        <f t="shared" si="579"/>
        <v>15.987</v>
      </c>
      <c r="BC5922" s="21"/>
      <c r="BD5922" s="22">
        <f t="shared" si="577"/>
        <v>21.487903225806448</v>
      </c>
      <c r="BE5922" s="21"/>
      <c r="BG5922" s="10"/>
      <c r="BH5922" s="21">
        <f t="shared" si="578"/>
        <v>0</v>
      </c>
      <c r="BI5922" s="22">
        <f t="shared" si="578"/>
        <v>1.5986999999999998E-2</v>
      </c>
      <c r="BJ5922" s="21"/>
      <c r="BK5922" s="21">
        <v>0</v>
      </c>
      <c r="BL5922" s="22">
        <v>4.796099999999999E-2</v>
      </c>
      <c r="BM5922" s="21"/>
      <c r="BN5922" s="21">
        <f t="shared" si="580"/>
        <v>0</v>
      </c>
      <c r="BO5922" s="22">
        <f t="shared" si="580"/>
        <v>0.19184399999999996</v>
      </c>
      <c r="BP5922" s="21">
        <f t="shared" si="580"/>
        <v>0</v>
      </c>
    </row>
    <row r="5923" spans="1:68" ht="11.1" hidden="1" customHeight="1" outlineLevel="2" x14ac:dyDescent="0.2">
      <c r="A5923" s="10"/>
      <c r="B5923" s="18"/>
      <c r="C5923" s="18"/>
      <c r="D5923" s="18"/>
      <c r="E5923" s="23" t="s">
        <v>5208</v>
      </c>
      <c r="F5923" s="208">
        <v>5.3639999999999999</v>
      </c>
      <c r="G5923" s="208">
        <v>4.8769999999999998</v>
      </c>
      <c r="H5923" s="208">
        <v>9</v>
      </c>
      <c r="I5923" s="239">
        <v>5.2759999999999998</v>
      </c>
      <c r="J5923" s="239"/>
      <c r="K5923" s="208">
        <v>4.0030000000000001</v>
      </c>
      <c r="L5923" s="24"/>
      <c r="M5923" s="24"/>
      <c r="N5923" s="24"/>
      <c r="O5923" s="24"/>
      <c r="P5923" s="208">
        <v>0.53400000000000003</v>
      </c>
      <c r="Q5923" s="208">
        <v>5.45</v>
      </c>
      <c r="R5923" s="208">
        <v>2.403</v>
      </c>
      <c r="S5923" s="208">
        <v>2.4</v>
      </c>
      <c r="T5923" s="208">
        <v>4.1970000000000001</v>
      </c>
      <c r="U5923" s="208">
        <v>4.5140000000000002</v>
      </c>
      <c r="V5923" s="208">
        <v>6</v>
      </c>
      <c r="W5923" s="24"/>
      <c r="X5923" s="24"/>
      <c r="Y5923" s="24"/>
      <c r="Z5923" s="24"/>
      <c r="AA5923" s="24"/>
      <c r="AB5923" s="208">
        <v>5.4059999999999997</v>
      </c>
      <c r="AC5923" s="208">
        <v>5.4560000000000004</v>
      </c>
      <c r="AD5923" s="208">
        <v>7.6189999999999998</v>
      </c>
      <c r="AE5923" s="208">
        <v>6.33</v>
      </c>
      <c r="AF5923" s="208">
        <v>5.7130000000000001</v>
      </c>
      <c r="AG5923" s="208">
        <v>3.4119999999999999</v>
      </c>
      <c r="AH5923" s="208">
        <v>2.1869999999999998</v>
      </c>
      <c r="AI5923" s="208">
        <v>1.3049999999999999</v>
      </c>
      <c r="AJ5923" s="24"/>
      <c r="AK5923" s="24"/>
      <c r="AL5923" s="24"/>
      <c r="AM5923" s="208">
        <v>0.51400000000000001</v>
      </c>
      <c r="AN5923" s="208">
        <v>3.153</v>
      </c>
      <c r="AO5923" s="208">
        <v>5.5090000000000003</v>
      </c>
      <c r="AP5923" s="208">
        <v>1.8160000000000001</v>
      </c>
      <c r="AQ5923" s="208">
        <v>2.4060000000000001</v>
      </c>
      <c r="AR5923" s="208">
        <v>1.2549999999999999</v>
      </c>
      <c r="AS5923" s="208">
        <v>3.05</v>
      </c>
      <c r="AT5923" s="208">
        <v>1.79</v>
      </c>
      <c r="AU5923" s="208">
        <v>3.0030000000000001</v>
      </c>
      <c r="AV5923" s="24"/>
      <c r="AW5923" s="24"/>
      <c r="AX5923" s="24"/>
      <c r="AY5923" s="208">
        <v>0.88800000000000001</v>
      </c>
      <c r="AZ5923" s="208">
        <v>1.7749999999999999</v>
      </c>
      <c r="BA5923" s="208">
        <v>4.3550000000000004</v>
      </c>
      <c r="BB5923" s="21">
        <f t="shared" si="579"/>
        <v>9</v>
      </c>
      <c r="BC5923" s="21"/>
      <c r="BD5923" s="22">
        <f t="shared" si="577"/>
        <v>12.096774193548388</v>
      </c>
      <c r="BE5923" s="21"/>
      <c r="BG5923" s="10"/>
      <c r="BH5923" s="21">
        <f t="shared" si="578"/>
        <v>0</v>
      </c>
      <c r="BI5923" s="22">
        <f t="shared" si="578"/>
        <v>9.0000000000000011E-3</v>
      </c>
      <c r="BJ5923" s="21"/>
      <c r="BK5923" s="21">
        <v>0</v>
      </c>
      <c r="BL5923" s="22">
        <v>2.7000000000000003E-2</v>
      </c>
      <c r="BM5923" s="21"/>
      <c r="BN5923" s="21">
        <f t="shared" si="580"/>
        <v>0</v>
      </c>
      <c r="BO5923" s="22">
        <f t="shared" si="580"/>
        <v>0.10800000000000001</v>
      </c>
      <c r="BP5923" s="21">
        <f t="shared" si="580"/>
        <v>0</v>
      </c>
    </row>
    <row r="5924" spans="1:68" ht="11.1" hidden="1" customHeight="1" outlineLevel="2" x14ac:dyDescent="0.2">
      <c r="A5924" s="10"/>
      <c r="B5924" s="18"/>
      <c r="C5924" s="18"/>
      <c r="D5924" s="18"/>
      <c r="E5924" s="23" t="s">
        <v>5209</v>
      </c>
      <c r="F5924" s="208">
        <v>6.5960000000000001</v>
      </c>
      <c r="G5924" s="208">
        <v>5.9219999999999997</v>
      </c>
      <c r="H5924" s="208">
        <v>15</v>
      </c>
      <c r="I5924" s="239">
        <v>4.3520000000000003</v>
      </c>
      <c r="J5924" s="239"/>
      <c r="K5924" s="208">
        <v>8.9499999999999993</v>
      </c>
      <c r="L5924" s="24"/>
      <c r="M5924" s="24"/>
      <c r="N5924" s="24"/>
      <c r="O5924" s="24"/>
      <c r="P5924" s="208">
        <v>3.6139999999999999</v>
      </c>
      <c r="Q5924" s="208">
        <v>5.6550000000000002</v>
      </c>
      <c r="R5924" s="208">
        <v>2.8279999999999998</v>
      </c>
      <c r="S5924" s="208">
        <v>2.8279999999999998</v>
      </c>
      <c r="T5924" s="208">
        <v>4.577</v>
      </c>
      <c r="U5924" s="208">
        <v>5.1180000000000003</v>
      </c>
      <c r="V5924" s="208">
        <v>4.01</v>
      </c>
      <c r="W5924" s="24"/>
      <c r="X5924" s="24"/>
      <c r="Y5924" s="24"/>
      <c r="Z5924" s="24"/>
      <c r="AA5924" s="24"/>
      <c r="AB5924" s="208">
        <v>7.2930000000000001</v>
      </c>
      <c r="AC5924" s="208">
        <v>8.0220000000000002</v>
      </c>
      <c r="AD5924" s="208">
        <v>9.3989999999999991</v>
      </c>
      <c r="AE5924" s="208">
        <v>8.1479999999999997</v>
      </c>
      <c r="AF5924" s="208">
        <v>8.1319999999999997</v>
      </c>
      <c r="AG5924" s="208">
        <v>6.1870000000000003</v>
      </c>
      <c r="AH5924" s="208">
        <v>3.653</v>
      </c>
      <c r="AI5924" s="208">
        <v>1.861</v>
      </c>
      <c r="AJ5924" s="24"/>
      <c r="AK5924" s="24"/>
      <c r="AL5924" s="24"/>
      <c r="AM5924" s="208">
        <v>0.21</v>
      </c>
      <c r="AN5924" s="208">
        <v>4.032</v>
      </c>
      <c r="AO5924" s="208">
        <v>8.4339999999999993</v>
      </c>
      <c r="AP5924" s="208">
        <v>3.282</v>
      </c>
      <c r="AQ5924" s="208">
        <v>4.1280000000000001</v>
      </c>
      <c r="AR5924" s="208">
        <v>0.626</v>
      </c>
      <c r="AS5924" s="208">
        <v>4.593</v>
      </c>
      <c r="AT5924" s="208">
        <v>2.468</v>
      </c>
      <c r="AU5924" s="208">
        <v>3.7240000000000002</v>
      </c>
      <c r="AV5924" s="24"/>
      <c r="AW5924" s="24"/>
      <c r="AX5924" s="24"/>
      <c r="AY5924" s="208">
        <v>2.0099999999999998</v>
      </c>
      <c r="AZ5924" s="208">
        <v>3.12</v>
      </c>
      <c r="BA5924" s="208">
        <v>7.702</v>
      </c>
      <c r="BB5924" s="21">
        <f t="shared" si="579"/>
        <v>15</v>
      </c>
      <c r="BC5924" s="21"/>
      <c r="BD5924" s="22">
        <f t="shared" si="577"/>
        <v>20.161290322580644</v>
      </c>
      <c r="BE5924" s="21"/>
      <c r="BG5924" s="10"/>
      <c r="BH5924" s="21">
        <f t="shared" si="578"/>
        <v>0</v>
      </c>
      <c r="BI5924" s="22">
        <f t="shared" si="578"/>
        <v>1.4999999999999999E-2</v>
      </c>
      <c r="BJ5924" s="21"/>
      <c r="BK5924" s="21">
        <v>0</v>
      </c>
      <c r="BL5924" s="22">
        <v>4.4999999999999998E-2</v>
      </c>
      <c r="BM5924" s="21"/>
      <c r="BN5924" s="21">
        <f t="shared" si="580"/>
        <v>0</v>
      </c>
      <c r="BO5924" s="22">
        <f t="shared" si="580"/>
        <v>0.18</v>
      </c>
      <c r="BP5924" s="21">
        <f t="shared" si="580"/>
        <v>0</v>
      </c>
    </row>
    <row r="5925" spans="1:68" ht="11.1" hidden="1" customHeight="1" outlineLevel="2" x14ac:dyDescent="0.2">
      <c r="A5925" s="10"/>
      <c r="B5925" s="18"/>
      <c r="C5925" s="18"/>
      <c r="D5925" s="18"/>
      <c r="E5925" s="23" t="s">
        <v>5210</v>
      </c>
      <c r="F5925" s="208">
        <v>4.8949999999999996</v>
      </c>
      <c r="G5925" s="208">
        <v>4.2350000000000003</v>
      </c>
      <c r="H5925" s="208">
        <v>7</v>
      </c>
      <c r="I5925" s="239">
        <v>4.3810000000000002</v>
      </c>
      <c r="J5925" s="239"/>
      <c r="K5925" s="208">
        <v>3.1</v>
      </c>
      <c r="L5925" s="24"/>
      <c r="M5925" s="24"/>
      <c r="N5925" s="24"/>
      <c r="O5925" s="24"/>
      <c r="P5925" s="208">
        <v>1.369</v>
      </c>
      <c r="Q5925" s="208">
        <v>4.085</v>
      </c>
      <c r="R5925" s="208">
        <v>2.286</v>
      </c>
      <c r="S5925" s="208">
        <v>2.0859999999999999</v>
      </c>
      <c r="T5925" s="208">
        <v>4.5739999999999998</v>
      </c>
      <c r="U5925" s="208">
        <v>3.0419999999999998</v>
      </c>
      <c r="V5925" s="208">
        <v>5.9</v>
      </c>
      <c r="W5925" s="24"/>
      <c r="X5925" s="24"/>
      <c r="Y5925" s="24"/>
      <c r="Z5925" s="24"/>
      <c r="AA5925" s="24"/>
      <c r="AB5925" s="208">
        <v>4.4420000000000002</v>
      </c>
      <c r="AC5925" s="208">
        <v>5.3259999999999996</v>
      </c>
      <c r="AD5925" s="208">
        <v>6.01</v>
      </c>
      <c r="AE5925" s="208">
        <v>7.51</v>
      </c>
      <c r="AF5925" s="208">
        <v>5.4820000000000002</v>
      </c>
      <c r="AG5925" s="208">
        <v>3.9870000000000001</v>
      </c>
      <c r="AH5925" s="208">
        <v>1.8640000000000001</v>
      </c>
      <c r="AI5925" s="208">
        <v>1.294</v>
      </c>
      <c r="AJ5925" s="24"/>
      <c r="AK5925" s="24"/>
      <c r="AL5925" s="24"/>
      <c r="AM5925" s="208">
        <v>3.089</v>
      </c>
      <c r="AN5925" s="208">
        <v>2.4420000000000002</v>
      </c>
      <c r="AO5925" s="208">
        <v>4.6420000000000003</v>
      </c>
      <c r="AP5925" s="208">
        <v>2.3029999999999999</v>
      </c>
      <c r="AQ5925" s="208">
        <v>2.69</v>
      </c>
      <c r="AR5925" s="208">
        <v>4.9989999999999997</v>
      </c>
      <c r="AS5925" s="208">
        <v>4.6580000000000004</v>
      </c>
      <c r="AT5925" s="208">
        <v>1.196</v>
      </c>
      <c r="AU5925" s="208">
        <v>2.8359999999999999</v>
      </c>
      <c r="AV5925" s="24"/>
      <c r="AW5925" s="24"/>
      <c r="AX5925" s="24"/>
      <c r="AY5925" s="208">
        <v>0.82299999999999995</v>
      </c>
      <c r="AZ5925" s="208">
        <v>1.911</v>
      </c>
      <c r="BA5925" s="208">
        <v>4.4340000000000002</v>
      </c>
      <c r="BB5925" s="21">
        <f t="shared" si="579"/>
        <v>7.51</v>
      </c>
      <c r="BC5925" s="21"/>
      <c r="BD5925" s="22">
        <f t="shared" si="577"/>
        <v>10.094086021505376</v>
      </c>
      <c r="BE5925" s="21"/>
      <c r="BG5925" s="10"/>
      <c r="BH5925" s="21">
        <f t="shared" si="578"/>
        <v>0</v>
      </c>
      <c r="BI5925" s="22">
        <f t="shared" si="578"/>
        <v>7.5100000000000002E-3</v>
      </c>
      <c r="BJ5925" s="21"/>
      <c r="BK5925" s="21">
        <v>0</v>
      </c>
      <c r="BL5925" s="22">
        <v>2.2530000000000001E-2</v>
      </c>
      <c r="BM5925" s="21"/>
      <c r="BN5925" s="21">
        <f t="shared" si="580"/>
        <v>0</v>
      </c>
      <c r="BO5925" s="22">
        <f t="shared" si="580"/>
        <v>9.0120000000000006E-2</v>
      </c>
      <c r="BP5925" s="21">
        <f t="shared" si="580"/>
        <v>0</v>
      </c>
    </row>
    <row r="5926" spans="1:68" ht="11.1" hidden="1" customHeight="1" outlineLevel="2" x14ac:dyDescent="0.2">
      <c r="A5926" s="10"/>
      <c r="B5926" s="18"/>
      <c r="C5926" s="18"/>
      <c r="D5926" s="18"/>
      <c r="E5926" s="23" t="s">
        <v>5211</v>
      </c>
      <c r="F5926" s="208">
        <v>5.665</v>
      </c>
      <c r="G5926" s="208">
        <v>3.9340000000000002</v>
      </c>
      <c r="H5926" s="208">
        <v>7</v>
      </c>
      <c r="I5926" s="239">
        <v>1.4279999999999999</v>
      </c>
      <c r="J5926" s="239"/>
      <c r="K5926" s="208">
        <v>6.109</v>
      </c>
      <c r="L5926" s="24"/>
      <c r="M5926" s="24"/>
      <c r="N5926" s="24"/>
      <c r="O5926" s="24"/>
      <c r="P5926" s="208">
        <v>2.56</v>
      </c>
      <c r="Q5926" s="208">
        <v>3.3319999999999999</v>
      </c>
      <c r="R5926" s="208">
        <v>2.3319999999999999</v>
      </c>
      <c r="S5926" s="208">
        <v>2.2930000000000001</v>
      </c>
      <c r="T5926" s="208">
        <v>4.3780000000000001</v>
      </c>
      <c r="U5926" s="208">
        <v>3.6080000000000001</v>
      </c>
      <c r="V5926" s="208">
        <v>4.8890000000000002</v>
      </c>
      <c r="W5926" s="24"/>
      <c r="X5926" s="24"/>
      <c r="Y5926" s="24"/>
      <c r="Z5926" s="24"/>
      <c r="AA5926" s="24"/>
      <c r="AB5926" s="208">
        <v>4.7009999999999996</v>
      </c>
      <c r="AC5926" s="208">
        <v>4.8680000000000003</v>
      </c>
      <c r="AD5926" s="208">
        <v>5.5270000000000001</v>
      </c>
      <c r="AE5926" s="208">
        <v>6.6840000000000002</v>
      </c>
      <c r="AF5926" s="208">
        <v>5.2069999999999999</v>
      </c>
      <c r="AG5926" s="208">
        <v>3.1589999999999998</v>
      </c>
      <c r="AH5926" s="208">
        <v>1.5209999999999999</v>
      </c>
      <c r="AI5926" s="208">
        <v>1.0509999999999999</v>
      </c>
      <c r="AJ5926" s="24"/>
      <c r="AK5926" s="24"/>
      <c r="AL5926" s="24"/>
      <c r="AM5926" s="208">
        <v>0.71</v>
      </c>
      <c r="AN5926" s="208">
        <v>2.556</v>
      </c>
      <c r="AO5926" s="208">
        <v>8.4130000000000003</v>
      </c>
      <c r="AP5926" s="208">
        <v>3.7309999999999999</v>
      </c>
      <c r="AQ5926" s="208">
        <v>3.327</v>
      </c>
      <c r="AR5926" s="208">
        <v>5.0739999999999998</v>
      </c>
      <c r="AS5926" s="208">
        <v>4.4969999999999999</v>
      </c>
      <c r="AT5926" s="208">
        <v>1.9650000000000001</v>
      </c>
      <c r="AU5926" s="208">
        <v>1.843</v>
      </c>
      <c r="AV5926" s="24"/>
      <c r="AW5926" s="24"/>
      <c r="AX5926" s="24"/>
      <c r="AY5926" s="208">
        <v>1.2709999999999999</v>
      </c>
      <c r="AZ5926" s="208">
        <v>1.5409999999999999</v>
      </c>
      <c r="BA5926" s="208">
        <v>4.883</v>
      </c>
      <c r="BB5926" s="21">
        <f t="shared" si="579"/>
        <v>8.4130000000000003</v>
      </c>
      <c r="BC5926" s="21"/>
      <c r="BD5926" s="22">
        <f t="shared" si="577"/>
        <v>11.307795698924732</v>
      </c>
      <c r="BE5926" s="21"/>
      <c r="BG5926" s="10"/>
      <c r="BH5926" s="21">
        <f t="shared" si="578"/>
        <v>0</v>
      </c>
      <c r="BI5926" s="22">
        <f t="shared" si="578"/>
        <v>8.4130000000000003E-3</v>
      </c>
      <c r="BJ5926" s="21"/>
      <c r="BK5926" s="21">
        <v>0</v>
      </c>
      <c r="BL5926" s="22">
        <v>2.5239000000000001E-2</v>
      </c>
      <c r="BM5926" s="21"/>
      <c r="BN5926" s="21">
        <f t="shared" si="580"/>
        <v>0</v>
      </c>
      <c r="BO5926" s="22">
        <f t="shared" si="580"/>
        <v>0.100956</v>
      </c>
      <c r="BP5926" s="21">
        <f t="shared" si="580"/>
        <v>0</v>
      </c>
    </row>
    <row r="5927" spans="1:68" ht="11.1" hidden="1" customHeight="1" outlineLevel="2" x14ac:dyDescent="0.2">
      <c r="A5927" s="10"/>
      <c r="B5927" s="18"/>
      <c r="C5927" s="18"/>
      <c r="D5927" s="18"/>
      <c r="E5927" s="23" t="s">
        <v>5212</v>
      </c>
      <c r="F5927" s="208">
        <v>0.42599999999999999</v>
      </c>
      <c r="G5927" s="208">
        <v>1.591</v>
      </c>
      <c r="H5927" s="208">
        <v>0.85699999999999998</v>
      </c>
      <c r="I5927" s="239">
        <v>0.64</v>
      </c>
      <c r="J5927" s="239"/>
      <c r="K5927" s="208">
        <v>0.54900000000000004</v>
      </c>
      <c r="L5927" s="24"/>
      <c r="M5927" s="24"/>
      <c r="N5927" s="24"/>
      <c r="O5927" s="24"/>
      <c r="P5927" s="208">
        <v>2.3879999999999999</v>
      </c>
      <c r="Q5927" s="208">
        <v>0.81100000000000005</v>
      </c>
      <c r="R5927" s="208">
        <v>1.1559999999999999</v>
      </c>
      <c r="S5927" s="208">
        <v>1.2310000000000001</v>
      </c>
      <c r="T5927" s="208">
        <v>1.2370000000000001</v>
      </c>
      <c r="U5927" s="208">
        <v>1.8560000000000001</v>
      </c>
      <c r="V5927" s="24"/>
      <c r="W5927" s="24"/>
      <c r="X5927" s="24"/>
      <c r="Y5927" s="24"/>
      <c r="Z5927" s="24"/>
      <c r="AA5927" s="24"/>
      <c r="AB5927" s="208">
        <v>0.252</v>
      </c>
      <c r="AC5927" s="208">
        <v>1.0089999999999999</v>
      </c>
      <c r="AD5927" s="208">
        <v>1.1499999999999999</v>
      </c>
      <c r="AE5927" s="208">
        <v>1.554</v>
      </c>
      <c r="AF5927" s="208">
        <v>1.194</v>
      </c>
      <c r="AG5927" s="208">
        <v>1.137</v>
      </c>
      <c r="AH5927" s="24"/>
      <c r="AI5927" s="208">
        <v>1.208</v>
      </c>
      <c r="AJ5927" s="24"/>
      <c r="AK5927" s="24"/>
      <c r="AL5927" s="24"/>
      <c r="AM5927" s="208">
        <v>0.749</v>
      </c>
      <c r="AN5927" s="208">
        <v>1.0109999999999999</v>
      </c>
      <c r="AO5927" s="208">
        <v>1.206</v>
      </c>
      <c r="AP5927" s="208">
        <v>1.143</v>
      </c>
      <c r="AQ5927" s="208">
        <v>0.96899999999999997</v>
      </c>
      <c r="AR5927" s="208">
        <v>1.31</v>
      </c>
      <c r="AS5927" s="208">
        <v>1.601</v>
      </c>
      <c r="AT5927" s="208">
        <v>1.3009999999999999</v>
      </c>
      <c r="AU5927" s="208">
        <v>0.08</v>
      </c>
      <c r="AV5927" s="208">
        <v>9.2999999999999999E-2</v>
      </c>
      <c r="AW5927" s="24"/>
      <c r="AX5927" s="24"/>
      <c r="AY5927" s="208">
        <v>0.20399999999999999</v>
      </c>
      <c r="AZ5927" s="208">
        <v>0.48099999999999998</v>
      </c>
      <c r="BA5927" s="208">
        <v>0.56200000000000006</v>
      </c>
      <c r="BB5927" s="21">
        <f t="shared" si="579"/>
        <v>2.3879999999999999</v>
      </c>
      <c r="BC5927" s="21"/>
      <c r="BD5927" s="22">
        <f t="shared" si="577"/>
        <v>3.2096774193548385</v>
      </c>
      <c r="BE5927" s="21"/>
      <c r="BG5927" s="10"/>
      <c r="BH5927" s="21">
        <f t="shared" si="578"/>
        <v>0</v>
      </c>
      <c r="BI5927" s="22">
        <f t="shared" si="578"/>
        <v>2.3879999999999999E-3</v>
      </c>
      <c r="BJ5927" s="21"/>
      <c r="BK5927" s="21">
        <v>0</v>
      </c>
      <c r="BL5927" s="22">
        <v>7.1640000000000002E-3</v>
      </c>
      <c r="BM5927" s="21"/>
      <c r="BN5927" s="21">
        <f t="shared" si="580"/>
        <v>0</v>
      </c>
      <c r="BO5927" s="22">
        <f t="shared" si="580"/>
        <v>2.8656000000000001E-2</v>
      </c>
      <c r="BP5927" s="21">
        <f t="shared" si="580"/>
        <v>0</v>
      </c>
    </row>
    <row r="5928" spans="1:68" ht="11.1" hidden="1" customHeight="1" outlineLevel="1" collapsed="1" x14ac:dyDescent="0.2">
      <c r="A5928" s="10"/>
      <c r="B5928" s="18"/>
      <c r="C5928" s="18"/>
      <c r="D5928" s="18"/>
      <c r="E5928" s="19" t="s">
        <v>642</v>
      </c>
      <c r="F5928" s="209">
        <v>159.494</v>
      </c>
      <c r="G5928" s="209">
        <v>129.56899999999999</v>
      </c>
      <c r="H5928" s="209">
        <v>104.756</v>
      </c>
      <c r="I5928" s="240">
        <v>79.697999999999993</v>
      </c>
      <c r="J5928" s="240"/>
      <c r="K5928" s="209">
        <v>27.756</v>
      </c>
      <c r="L5928" s="209">
        <v>0.155</v>
      </c>
      <c r="M5928" s="209">
        <v>0.09</v>
      </c>
      <c r="N5928" s="209">
        <v>7.4999999999999997E-2</v>
      </c>
      <c r="O5928" s="209">
        <v>25.574999999999999</v>
      </c>
      <c r="P5928" s="209">
        <v>121.71</v>
      </c>
      <c r="Q5928" s="209">
        <v>135.04599999999999</v>
      </c>
      <c r="R5928" s="209">
        <v>189.27199999999999</v>
      </c>
      <c r="S5928" s="209">
        <v>200.68600000000001</v>
      </c>
      <c r="T5928" s="209">
        <v>183.09899999999999</v>
      </c>
      <c r="U5928" s="209">
        <v>111.559</v>
      </c>
      <c r="V5928" s="209">
        <v>66.97</v>
      </c>
      <c r="W5928" s="209">
        <v>31.82</v>
      </c>
      <c r="X5928" s="209">
        <v>2.3E-2</v>
      </c>
      <c r="Y5928" s="209">
        <v>2.5999999999999999E-2</v>
      </c>
      <c r="Z5928" s="209">
        <v>1.7000000000000001E-2</v>
      </c>
      <c r="AA5928" s="209">
        <v>32.299999999999997</v>
      </c>
      <c r="AB5928" s="209">
        <v>144.36000000000001</v>
      </c>
      <c r="AC5928" s="209">
        <v>176.12</v>
      </c>
      <c r="AD5928" s="209">
        <v>212.95400000000001</v>
      </c>
      <c r="AE5928" s="209">
        <v>212.83500000000001</v>
      </c>
      <c r="AF5928" s="209">
        <v>167.91</v>
      </c>
      <c r="AG5928" s="209">
        <v>132.39400000000001</v>
      </c>
      <c r="AH5928" s="209">
        <v>57.725999999999999</v>
      </c>
      <c r="AI5928" s="209">
        <v>32.930999999999997</v>
      </c>
      <c r="AJ5928" s="209">
        <v>-1.93</v>
      </c>
      <c r="AK5928" s="209">
        <v>7.6999999999999999E-2</v>
      </c>
      <c r="AL5928" s="209">
        <v>0.04</v>
      </c>
      <c r="AM5928" s="209">
        <v>35.259</v>
      </c>
      <c r="AN5928" s="209">
        <v>64.888000000000005</v>
      </c>
      <c r="AO5928" s="209">
        <v>117.084</v>
      </c>
      <c r="AP5928" s="209">
        <v>174.392</v>
      </c>
      <c r="AQ5928" s="209">
        <v>183.328</v>
      </c>
      <c r="AR5928" s="209">
        <v>169.56200000000001</v>
      </c>
      <c r="AS5928" s="209">
        <v>113.617</v>
      </c>
      <c r="AT5928" s="209">
        <v>64.843999999999994</v>
      </c>
      <c r="AU5928" s="209">
        <v>51.037999999999997</v>
      </c>
      <c r="AV5928" s="209">
        <v>1E-3</v>
      </c>
      <c r="AW5928" s="20"/>
      <c r="AX5928" s="20"/>
      <c r="AY5928" s="209">
        <v>22.936</v>
      </c>
      <c r="AZ5928" s="209">
        <v>60.784999999999997</v>
      </c>
      <c r="BA5928" s="209">
        <v>139.941</v>
      </c>
      <c r="BB5928" s="56">
        <f>BB5929+BB5930+BB5931</f>
        <v>214.60600000000002</v>
      </c>
      <c r="BC5928" s="21">
        <f>BF5928</f>
        <v>570.07999999999993</v>
      </c>
      <c r="BD5928" s="22">
        <f t="shared" ref="BD5928:BD5992" si="581">(BB5928/31/24)*1000</f>
        <v>288.44892473118284</v>
      </c>
      <c r="BE5928" s="21">
        <f>BC5928-BD5928</f>
        <v>281.63107526881709</v>
      </c>
      <c r="BF5928" s="2">
        <f>SUM(BF5929:BF5931)</f>
        <v>570.07999999999993</v>
      </c>
      <c r="BG5928" s="10">
        <v>5</v>
      </c>
      <c r="BH5928" s="21">
        <f t="shared" si="578"/>
        <v>0.42413951999999994</v>
      </c>
      <c r="BI5928" s="22">
        <f t="shared" si="578"/>
        <v>0.21460600000000002</v>
      </c>
      <c r="BJ5928" s="21">
        <f>BH5928-BI5928</f>
        <v>0.20953351999999992</v>
      </c>
      <c r="BK5928" s="21">
        <v>1.2724185599999998</v>
      </c>
      <c r="BL5928" s="22">
        <v>0.643818</v>
      </c>
      <c r="BM5928" s="21">
        <v>0.62860055999999975</v>
      </c>
      <c r="BN5928" s="21">
        <f t="shared" si="580"/>
        <v>5.089674239999999</v>
      </c>
      <c r="BO5928" s="22">
        <f t="shared" si="580"/>
        <v>2.575272</v>
      </c>
      <c r="BP5928" s="21">
        <f t="shared" si="580"/>
        <v>2.514402239999999</v>
      </c>
    </row>
    <row r="5929" spans="1:68" ht="11.1" hidden="1" customHeight="1" outlineLevel="2" x14ac:dyDescent="0.2">
      <c r="A5929" s="10"/>
      <c r="B5929" s="18"/>
      <c r="C5929" s="18"/>
      <c r="D5929" s="18"/>
      <c r="E5929" s="23"/>
      <c r="F5929" s="208">
        <v>0.745</v>
      </c>
      <c r="G5929" s="208">
        <v>0.48099999999999998</v>
      </c>
      <c r="H5929" s="208">
        <v>0.40799999999999997</v>
      </c>
      <c r="I5929" s="239">
        <v>0.61</v>
      </c>
      <c r="J5929" s="239"/>
      <c r="K5929" s="208">
        <v>0.24199999999999999</v>
      </c>
      <c r="L5929" s="208">
        <v>0.155</v>
      </c>
      <c r="M5929" s="208">
        <v>0.09</v>
      </c>
      <c r="N5929" s="208">
        <v>7.4999999999999997E-2</v>
      </c>
      <c r="O5929" s="208">
        <v>0.16300000000000001</v>
      </c>
      <c r="P5929" s="208">
        <v>0.45500000000000002</v>
      </c>
      <c r="Q5929" s="208">
        <v>0.49199999999999999</v>
      </c>
      <c r="R5929" s="208">
        <v>0.47599999999999998</v>
      </c>
      <c r="S5929" s="208">
        <v>0.63200000000000001</v>
      </c>
      <c r="T5929" s="208">
        <v>0.67400000000000004</v>
      </c>
      <c r="U5929" s="208">
        <v>0.46100000000000002</v>
      </c>
      <c r="V5929" s="208">
        <v>0.35</v>
      </c>
      <c r="W5929" s="208">
        <v>0.215</v>
      </c>
      <c r="X5929" s="208">
        <v>2.3E-2</v>
      </c>
      <c r="Y5929" s="208">
        <v>2.5999999999999999E-2</v>
      </c>
      <c r="Z5929" s="208">
        <v>1.7000000000000001E-2</v>
      </c>
      <c r="AA5929" s="208">
        <v>0.05</v>
      </c>
      <c r="AB5929" s="208">
        <v>0.26700000000000002</v>
      </c>
      <c r="AC5929" s="208">
        <v>0.30199999999999999</v>
      </c>
      <c r="AD5929" s="208">
        <v>0.41599999999999998</v>
      </c>
      <c r="AE5929" s="24"/>
      <c r="AF5929" s="208">
        <v>1.03</v>
      </c>
      <c r="AG5929" s="208">
        <v>0.755</v>
      </c>
      <c r="AH5929" s="208">
        <v>0.27400000000000002</v>
      </c>
      <c r="AI5929" s="208">
        <v>0.158</v>
      </c>
      <c r="AJ5929" s="208">
        <v>-1.93</v>
      </c>
      <c r="AK5929" s="208">
        <v>7.6999999999999999E-2</v>
      </c>
      <c r="AL5929" s="208">
        <v>0.04</v>
      </c>
      <c r="AM5929" s="208">
        <v>8.6999999999999994E-2</v>
      </c>
      <c r="AN5929" s="208">
        <v>6.5000000000000002E-2</v>
      </c>
      <c r="AO5929" s="208">
        <v>9.2999999999999999E-2</v>
      </c>
      <c r="AP5929" s="208">
        <v>0.17399999999999999</v>
      </c>
      <c r="AQ5929" s="208">
        <v>0.16400000000000001</v>
      </c>
      <c r="AR5929" s="208">
        <v>0.187</v>
      </c>
      <c r="AS5929" s="208">
        <v>0.159</v>
      </c>
      <c r="AT5929" s="208">
        <v>0.14899999999999999</v>
      </c>
      <c r="AU5929" s="208">
        <v>3.9E-2</v>
      </c>
      <c r="AV5929" s="208">
        <v>1E-3</v>
      </c>
      <c r="AW5929" s="24"/>
      <c r="AX5929" s="24"/>
      <c r="AY5929" s="24"/>
      <c r="AZ5929" s="24"/>
      <c r="BA5929" s="24"/>
      <c r="BB5929" s="21">
        <f t="shared" ref="BB5929:BB5992" si="582">MAX(F5929:BA5929)</f>
        <v>1.03</v>
      </c>
      <c r="BC5929" s="21"/>
      <c r="BD5929" s="22">
        <f t="shared" si="581"/>
        <v>1.3844086021505377</v>
      </c>
      <c r="BE5929" s="21"/>
      <c r="BG5929" s="10"/>
      <c r="BH5929" s="21">
        <f t="shared" si="578"/>
        <v>0</v>
      </c>
      <c r="BI5929" s="22">
        <f t="shared" si="578"/>
        <v>1.0300000000000001E-3</v>
      </c>
      <c r="BJ5929" s="21"/>
      <c r="BK5929" s="21">
        <v>0</v>
      </c>
      <c r="BL5929" s="22">
        <v>3.0900000000000003E-3</v>
      </c>
      <c r="BM5929" s="21"/>
      <c r="BN5929" s="21">
        <f t="shared" si="580"/>
        <v>0</v>
      </c>
      <c r="BO5929" s="22">
        <f t="shared" si="580"/>
        <v>1.2360000000000001E-2</v>
      </c>
      <c r="BP5929" s="21">
        <f t="shared" si="580"/>
        <v>0</v>
      </c>
    </row>
    <row r="5930" spans="1:68" ht="11.1" hidden="1" customHeight="1" outlineLevel="2" x14ac:dyDescent="0.2">
      <c r="A5930" s="10"/>
      <c r="B5930" s="18"/>
      <c r="C5930" s="18"/>
      <c r="D5930" s="18"/>
      <c r="E5930" s="23" t="s">
        <v>5213</v>
      </c>
      <c r="F5930" s="208">
        <v>155.77600000000001</v>
      </c>
      <c r="G5930" s="208">
        <v>127.56</v>
      </c>
      <c r="H5930" s="208">
        <v>102.595</v>
      </c>
      <c r="I5930" s="239">
        <v>77.876999999999995</v>
      </c>
      <c r="J5930" s="239"/>
      <c r="K5930" s="208">
        <v>26.946000000000002</v>
      </c>
      <c r="L5930" s="24"/>
      <c r="M5930" s="24"/>
      <c r="N5930" s="24"/>
      <c r="O5930" s="208">
        <v>25.067</v>
      </c>
      <c r="P5930" s="208">
        <v>119.717</v>
      </c>
      <c r="Q5930" s="208">
        <v>132.58699999999999</v>
      </c>
      <c r="R5930" s="208">
        <v>186.50800000000001</v>
      </c>
      <c r="S5930" s="208">
        <v>197.398</v>
      </c>
      <c r="T5930" s="208">
        <v>179.941</v>
      </c>
      <c r="U5930" s="208">
        <v>109.258</v>
      </c>
      <c r="V5930" s="208">
        <v>65.718999999999994</v>
      </c>
      <c r="W5930" s="208">
        <v>30.491</v>
      </c>
      <c r="X5930" s="24"/>
      <c r="Y5930" s="24"/>
      <c r="Z5930" s="24"/>
      <c r="AA5930" s="208">
        <v>32</v>
      </c>
      <c r="AB5930" s="208">
        <v>144.09299999999999</v>
      </c>
      <c r="AC5930" s="208">
        <v>174.59299999999999</v>
      </c>
      <c r="AD5930" s="208">
        <v>210.01499999999999</v>
      </c>
      <c r="AE5930" s="208">
        <v>210.60300000000001</v>
      </c>
      <c r="AF5930" s="208">
        <v>164.892</v>
      </c>
      <c r="AG5930" s="208">
        <v>130.41900000000001</v>
      </c>
      <c r="AH5930" s="208">
        <v>55.978999999999999</v>
      </c>
      <c r="AI5930" s="208">
        <v>31.713999999999999</v>
      </c>
      <c r="AJ5930" s="24"/>
      <c r="AK5930" s="24"/>
      <c r="AL5930" s="24"/>
      <c r="AM5930" s="208">
        <v>34.856999999999999</v>
      </c>
      <c r="AN5930" s="208">
        <v>63.853000000000002</v>
      </c>
      <c r="AO5930" s="208">
        <v>114.77</v>
      </c>
      <c r="AP5930" s="208">
        <v>171.542</v>
      </c>
      <c r="AQ5930" s="208">
        <v>180.51</v>
      </c>
      <c r="AR5930" s="208">
        <v>166.637</v>
      </c>
      <c r="AS5930" s="208">
        <v>111.066</v>
      </c>
      <c r="AT5930" s="208">
        <v>63.555</v>
      </c>
      <c r="AU5930" s="208">
        <v>50.085000000000001</v>
      </c>
      <c r="AV5930" s="24"/>
      <c r="AW5930" s="24"/>
      <c r="AX5930" s="24"/>
      <c r="AY5930" s="208">
        <v>22.6</v>
      </c>
      <c r="AZ5930" s="208">
        <v>59.899000000000001</v>
      </c>
      <c r="BA5930" s="208">
        <v>139.941</v>
      </c>
      <c r="BB5930" s="21">
        <f t="shared" si="582"/>
        <v>210.60300000000001</v>
      </c>
      <c r="BC5930" s="56"/>
      <c r="BD5930" s="22">
        <f t="shared" si="581"/>
        <v>283.06854838709677</v>
      </c>
      <c r="BE5930" s="21"/>
      <c r="BF5930" s="2">
        <v>568.67999999999995</v>
      </c>
      <c r="BG5930" s="10"/>
      <c r="BH5930" s="21">
        <f t="shared" si="578"/>
        <v>0</v>
      </c>
      <c r="BI5930" s="22">
        <f t="shared" si="578"/>
        <v>0.21060299999999998</v>
      </c>
      <c r="BJ5930" s="21"/>
      <c r="BK5930" s="21">
        <v>1.2692937599999998</v>
      </c>
      <c r="BL5930" s="22">
        <v>0.63180899999999995</v>
      </c>
      <c r="BM5930" s="21">
        <v>0.63748475999999987</v>
      </c>
      <c r="BN5930" s="21">
        <f t="shared" si="580"/>
        <v>5.0771750399999993</v>
      </c>
      <c r="BO5930" s="22">
        <f t="shared" si="580"/>
        <v>2.5272359999999998</v>
      </c>
      <c r="BP5930" s="21">
        <f t="shared" si="580"/>
        <v>2.5499390399999995</v>
      </c>
    </row>
    <row r="5931" spans="1:68" ht="11.1" hidden="1" customHeight="1" outlineLevel="2" x14ac:dyDescent="0.2">
      <c r="A5931" s="10"/>
      <c r="B5931" s="18"/>
      <c r="C5931" s="18"/>
      <c r="D5931" s="18"/>
      <c r="E5931" s="23" t="s">
        <v>5214</v>
      </c>
      <c r="F5931" s="208">
        <v>2.9729999999999999</v>
      </c>
      <c r="G5931" s="208">
        <v>1.528</v>
      </c>
      <c r="H5931" s="208">
        <v>1.7529999999999999</v>
      </c>
      <c r="I5931" s="239">
        <v>1.2110000000000001</v>
      </c>
      <c r="J5931" s="239"/>
      <c r="K5931" s="208">
        <v>0.56799999999999995</v>
      </c>
      <c r="L5931" s="24"/>
      <c r="M5931" s="24"/>
      <c r="N5931" s="24"/>
      <c r="O5931" s="208">
        <v>0.34499999999999997</v>
      </c>
      <c r="P5931" s="208">
        <v>1.538</v>
      </c>
      <c r="Q5931" s="208">
        <v>1.9670000000000001</v>
      </c>
      <c r="R5931" s="208">
        <v>2.2879999999999998</v>
      </c>
      <c r="S5931" s="208">
        <v>2.6560000000000001</v>
      </c>
      <c r="T5931" s="208">
        <v>2.484</v>
      </c>
      <c r="U5931" s="208">
        <v>1.84</v>
      </c>
      <c r="V5931" s="208">
        <v>0.90100000000000002</v>
      </c>
      <c r="W5931" s="208">
        <v>1.1140000000000001</v>
      </c>
      <c r="X5931" s="24"/>
      <c r="Y5931" s="24"/>
      <c r="Z5931" s="24"/>
      <c r="AA5931" s="208">
        <v>0.25</v>
      </c>
      <c r="AB5931" s="24"/>
      <c r="AC5931" s="208">
        <v>1.2250000000000001</v>
      </c>
      <c r="AD5931" s="208">
        <v>2.5230000000000001</v>
      </c>
      <c r="AE5931" s="208">
        <v>2.2320000000000002</v>
      </c>
      <c r="AF5931" s="208">
        <v>1.988</v>
      </c>
      <c r="AG5931" s="208">
        <v>1.22</v>
      </c>
      <c r="AH5931" s="208">
        <v>1.4730000000000001</v>
      </c>
      <c r="AI5931" s="208">
        <v>1.0589999999999999</v>
      </c>
      <c r="AJ5931" s="24"/>
      <c r="AK5931" s="24"/>
      <c r="AL5931" s="24"/>
      <c r="AM5931" s="208">
        <v>0.315</v>
      </c>
      <c r="AN5931" s="208">
        <v>0.97</v>
      </c>
      <c r="AO5931" s="208">
        <v>2.2210000000000001</v>
      </c>
      <c r="AP5931" s="208">
        <v>2.6760000000000002</v>
      </c>
      <c r="AQ5931" s="208">
        <v>2.6539999999999999</v>
      </c>
      <c r="AR5931" s="208">
        <v>2.738</v>
      </c>
      <c r="AS5931" s="208">
        <v>2.3919999999999999</v>
      </c>
      <c r="AT5931" s="208">
        <v>1.1399999999999999</v>
      </c>
      <c r="AU5931" s="208">
        <v>0.91400000000000003</v>
      </c>
      <c r="AV5931" s="24"/>
      <c r="AW5931" s="24"/>
      <c r="AX5931" s="24"/>
      <c r="AY5931" s="208">
        <v>0.33600000000000002</v>
      </c>
      <c r="AZ5931" s="208">
        <v>0.88600000000000001</v>
      </c>
      <c r="BA5931" s="24"/>
      <c r="BB5931" s="21">
        <f t="shared" si="582"/>
        <v>2.9729999999999999</v>
      </c>
      <c r="BC5931" s="56"/>
      <c r="BD5931" s="22">
        <f t="shared" si="581"/>
        <v>3.995967741935484</v>
      </c>
      <c r="BE5931" s="21"/>
      <c r="BF5931" s="2">
        <v>1.4</v>
      </c>
      <c r="BG5931" s="10"/>
      <c r="BH5931" s="21">
        <f t="shared" si="578"/>
        <v>0</v>
      </c>
      <c r="BI5931" s="22">
        <f t="shared" si="578"/>
        <v>2.9729999999999999E-3</v>
      </c>
      <c r="BJ5931" s="21"/>
      <c r="BK5931" s="21">
        <v>3.1247999999999996E-3</v>
      </c>
      <c r="BL5931" s="22">
        <v>8.9189999999999998E-3</v>
      </c>
      <c r="BM5931" s="21"/>
      <c r="BN5931" s="21">
        <f t="shared" si="580"/>
        <v>1.2499199999999999E-2</v>
      </c>
      <c r="BO5931" s="22">
        <f t="shared" si="580"/>
        <v>3.5675999999999999E-2</v>
      </c>
      <c r="BP5931" s="21">
        <f t="shared" si="580"/>
        <v>0</v>
      </c>
    </row>
    <row r="5932" spans="1:68" ht="11.1" hidden="1" customHeight="1" outlineLevel="1" collapsed="1" x14ac:dyDescent="0.2">
      <c r="A5932" s="10"/>
      <c r="B5932" s="18"/>
      <c r="C5932" s="18"/>
      <c r="D5932" s="18"/>
      <c r="E5932" s="19" t="s">
        <v>5215</v>
      </c>
      <c r="F5932" s="209">
        <v>11.821999999999999</v>
      </c>
      <c r="G5932" s="209">
        <v>8.59</v>
      </c>
      <c r="H5932" s="209">
        <v>6.4989999999999997</v>
      </c>
      <c r="I5932" s="240">
        <v>4.4640000000000004</v>
      </c>
      <c r="J5932" s="240"/>
      <c r="K5932" s="209">
        <v>2.35</v>
      </c>
      <c r="L5932" s="20"/>
      <c r="M5932" s="209">
        <v>0.26200000000000001</v>
      </c>
      <c r="N5932" s="209">
        <v>0.26900000000000002</v>
      </c>
      <c r="O5932" s="209">
        <v>2.6139999999999999</v>
      </c>
      <c r="P5932" s="209">
        <v>6.0789999999999997</v>
      </c>
      <c r="Q5932" s="209">
        <v>37.700000000000003</v>
      </c>
      <c r="R5932" s="209">
        <v>38.9</v>
      </c>
      <c r="S5932" s="209">
        <v>38.9</v>
      </c>
      <c r="T5932" s="209">
        <v>36.442999999999998</v>
      </c>
      <c r="U5932" s="209">
        <v>24.2</v>
      </c>
      <c r="V5932" s="209">
        <v>11.173999999999999</v>
      </c>
      <c r="W5932" s="209">
        <v>7.5</v>
      </c>
      <c r="X5932" s="209">
        <v>0.41699999999999998</v>
      </c>
      <c r="Y5932" s="209">
        <v>0.71899999999999997</v>
      </c>
      <c r="Z5932" s="209">
        <v>1.5940000000000001</v>
      </c>
      <c r="AA5932" s="209">
        <v>7.6989999999999998</v>
      </c>
      <c r="AB5932" s="209">
        <v>14.44</v>
      </c>
      <c r="AC5932" s="209">
        <v>50.457000000000001</v>
      </c>
      <c r="AD5932" s="209">
        <v>34.774999999999999</v>
      </c>
      <c r="AE5932" s="209">
        <v>33.841999999999999</v>
      </c>
      <c r="AF5932" s="209">
        <v>24.236999999999998</v>
      </c>
      <c r="AG5932" s="209">
        <v>15.682</v>
      </c>
      <c r="AH5932" s="209">
        <v>10.507999999999999</v>
      </c>
      <c r="AI5932" s="209">
        <v>6.0709999999999997</v>
      </c>
      <c r="AJ5932" s="209">
        <v>0.81899999999999995</v>
      </c>
      <c r="AK5932" s="209">
        <v>0.75600000000000001</v>
      </c>
      <c r="AL5932" s="209">
        <v>0.82</v>
      </c>
      <c r="AM5932" s="209">
        <v>6.7270000000000003</v>
      </c>
      <c r="AN5932" s="209">
        <v>16.332000000000001</v>
      </c>
      <c r="AO5932" s="209">
        <v>26.161000000000001</v>
      </c>
      <c r="AP5932" s="209">
        <v>35.027000000000001</v>
      </c>
      <c r="AQ5932" s="209">
        <v>38.518999999999998</v>
      </c>
      <c r="AR5932" s="209">
        <v>26.204999999999998</v>
      </c>
      <c r="AS5932" s="209">
        <v>19.239000000000001</v>
      </c>
      <c r="AT5932" s="209">
        <v>10.638999999999999</v>
      </c>
      <c r="AU5932" s="209">
        <v>5.2380000000000004</v>
      </c>
      <c r="AV5932" s="209">
        <v>0.90200000000000002</v>
      </c>
      <c r="AW5932" s="209">
        <v>0.69399999999999995</v>
      </c>
      <c r="AX5932" s="209">
        <v>0.94099999999999995</v>
      </c>
      <c r="AY5932" s="209">
        <v>6.1719999999999997</v>
      </c>
      <c r="AZ5932" s="209">
        <v>10.641</v>
      </c>
      <c r="BA5932" s="209">
        <v>23.030999999999999</v>
      </c>
      <c r="BB5932" s="21">
        <f t="shared" si="582"/>
        <v>50.457000000000001</v>
      </c>
      <c r="BC5932" s="21">
        <f>BF5932</f>
        <v>124</v>
      </c>
      <c r="BD5932" s="22">
        <f t="shared" si="581"/>
        <v>67.818548387096783</v>
      </c>
      <c r="BE5932" s="21">
        <f>BC5932-BD5932</f>
        <v>56.181451612903217</v>
      </c>
      <c r="BF5932" s="2">
        <v>124</v>
      </c>
      <c r="BG5932" s="10"/>
      <c r="BH5932" s="21">
        <f t="shared" si="578"/>
        <v>9.2256000000000005E-2</v>
      </c>
      <c r="BI5932" s="22">
        <f t="shared" si="578"/>
        <v>5.0457000000000009E-2</v>
      </c>
      <c r="BJ5932" s="21">
        <f>BH5932-BI5932</f>
        <v>4.1798999999999996E-2</v>
      </c>
      <c r="BK5932" s="21">
        <v>0.27676800000000001</v>
      </c>
      <c r="BL5932" s="22">
        <v>0.15137100000000003</v>
      </c>
      <c r="BM5932" s="21">
        <v>0.12539699999999998</v>
      </c>
      <c r="BN5932" s="21">
        <f t="shared" si="580"/>
        <v>1.1070720000000001</v>
      </c>
      <c r="BO5932" s="22">
        <f t="shared" si="580"/>
        <v>0.60548400000000013</v>
      </c>
      <c r="BP5932" s="21">
        <f t="shared" si="580"/>
        <v>0.50158799999999992</v>
      </c>
    </row>
    <row r="5933" spans="1:68" ht="11.1" hidden="1" customHeight="1" outlineLevel="2" x14ac:dyDescent="0.2">
      <c r="A5933" s="10"/>
      <c r="B5933" s="18"/>
      <c r="C5933" s="18"/>
      <c r="D5933" s="18"/>
      <c r="E5933" s="23" t="s">
        <v>5216</v>
      </c>
      <c r="F5933" s="208">
        <v>11.821999999999999</v>
      </c>
      <c r="G5933" s="208">
        <v>8.59</v>
      </c>
      <c r="H5933" s="208">
        <v>6.4989999999999997</v>
      </c>
      <c r="I5933" s="239">
        <v>4.4640000000000004</v>
      </c>
      <c r="J5933" s="239"/>
      <c r="K5933" s="208">
        <v>2.35</v>
      </c>
      <c r="L5933" s="24"/>
      <c r="M5933" s="208">
        <v>0.26200000000000001</v>
      </c>
      <c r="N5933" s="208">
        <v>0.26900000000000002</v>
      </c>
      <c r="O5933" s="208">
        <v>2.6139999999999999</v>
      </c>
      <c r="P5933" s="208">
        <v>6.0789999999999997</v>
      </c>
      <c r="Q5933" s="208">
        <v>37.700000000000003</v>
      </c>
      <c r="R5933" s="208">
        <v>38.9</v>
      </c>
      <c r="S5933" s="208">
        <v>38.9</v>
      </c>
      <c r="T5933" s="208">
        <v>36.442999999999998</v>
      </c>
      <c r="U5933" s="208">
        <v>24.2</v>
      </c>
      <c r="V5933" s="208">
        <v>11.173999999999999</v>
      </c>
      <c r="W5933" s="208">
        <v>7.5</v>
      </c>
      <c r="X5933" s="208">
        <v>0.41699999999999998</v>
      </c>
      <c r="Y5933" s="208">
        <v>0.71899999999999997</v>
      </c>
      <c r="Z5933" s="208">
        <v>1.5940000000000001</v>
      </c>
      <c r="AA5933" s="208">
        <v>7.6989999999999998</v>
      </c>
      <c r="AB5933" s="208">
        <v>14.44</v>
      </c>
      <c r="AC5933" s="208">
        <v>50.457000000000001</v>
      </c>
      <c r="AD5933" s="208">
        <v>34.774999999999999</v>
      </c>
      <c r="AE5933" s="208">
        <v>33.841999999999999</v>
      </c>
      <c r="AF5933" s="208">
        <v>24.236999999999998</v>
      </c>
      <c r="AG5933" s="208">
        <v>15.682</v>
      </c>
      <c r="AH5933" s="208">
        <v>10.507999999999999</v>
      </c>
      <c r="AI5933" s="208">
        <v>6.0709999999999997</v>
      </c>
      <c r="AJ5933" s="208">
        <v>0.81899999999999995</v>
      </c>
      <c r="AK5933" s="208">
        <v>0.75600000000000001</v>
      </c>
      <c r="AL5933" s="208">
        <v>0.82</v>
      </c>
      <c r="AM5933" s="208">
        <v>6.7270000000000003</v>
      </c>
      <c r="AN5933" s="208">
        <v>16.332000000000001</v>
      </c>
      <c r="AO5933" s="208">
        <v>26.161000000000001</v>
      </c>
      <c r="AP5933" s="208">
        <v>35.027000000000001</v>
      </c>
      <c r="AQ5933" s="208">
        <v>38.518999999999998</v>
      </c>
      <c r="AR5933" s="208">
        <v>26.204999999999998</v>
      </c>
      <c r="AS5933" s="208">
        <v>19.239000000000001</v>
      </c>
      <c r="AT5933" s="208">
        <v>10.638999999999999</v>
      </c>
      <c r="AU5933" s="208">
        <v>5.2380000000000004</v>
      </c>
      <c r="AV5933" s="208">
        <v>0.90200000000000002</v>
      </c>
      <c r="AW5933" s="208">
        <v>0.69399999999999995</v>
      </c>
      <c r="AX5933" s="208">
        <v>0.94099999999999995</v>
      </c>
      <c r="AY5933" s="208">
        <v>6.1719999999999997</v>
      </c>
      <c r="AZ5933" s="208">
        <v>10.641</v>
      </c>
      <c r="BA5933" s="208">
        <v>23.030999999999999</v>
      </c>
      <c r="BB5933" s="21">
        <f t="shared" si="582"/>
        <v>50.457000000000001</v>
      </c>
      <c r="BC5933" s="21"/>
      <c r="BD5933" s="22">
        <f t="shared" si="581"/>
        <v>67.818548387096783</v>
      </c>
      <c r="BE5933" s="21"/>
      <c r="BG5933" s="10"/>
      <c r="BH5933" s="21">
        <f t="shared" ref="BH5933:BI5996" si="583">(BC5933*24*31/1000000)</f>
        <v>0</v>
      </c>
      <c r="BI5933" s="22">
        <f t="shared" si="583"/>
        <v>5.0457000000000009E-2</v>
      </c>
      <c r="BJ5933" s="21"/>
      <c r="BK5933" s="21">
        <v>0</v>
      </c>
      <c r="BL5933" s="22">
        <v>0.15137100000000003</v>
      </c>
      <c r="BM5933" s="21"/>
      <c r="BN5933" s="21">
        <f t="shared" si="580"/>
        <v>0</v>
      </c>
      <c r="BO5933" s="22">
        <f t="shared" si="580"/>
        <v>0.60548400000000013</v>
      </c>
      <c r="BP5933" s="21">
        <f t="shared" si="580"/>
        <v>0</v>
      </c>
    </row>
    <row r="5934" spans="1:68" ht="11.1" hidden="1" customHeight="1" outlineLevel="1" collapsed="1" x14ac:dyDescent="0.2">
      <c r="A5934" s="10"/>
      <c r="B5934" s="18"/>
      <c r="C5934" s="18"/>
      <c r="D5934" s="18"/>
      <c r="E5934" s="19" t="s">
        <v>3066</v>
      </c>
      <c r="F5934" s="20"/>
      <c r="G5934" s="20"/>
      <c r="H5934" s="20"/>
      <c r="I5934" s="20"/>
      <c r="J5934" s="20"/>
      <c r="K5934" s="20"/>
      <c r="L5934" s="20"/>
      <c r="M5934" s="20"/>
      <c r="N5934" s="20"/>
      <c r="O5934" s="20"/>
      <c r="P5934" s="20"/>
      <c r="Q5934" s="20"/>
      <c r="R5934" s="209">
        <v>10.641999999999999</v>
      </c>
      <c r="S5934" s="209">
        <v>2.4830000000000001</v>
      </c>
      <c r="T5934" s="209">
        <v>1.4830000000000001</v>
      </c>
      <c r="U5934" s="209">
        <v>1.1000000000000001</v>
      </c>
      <c r="V5934" s="209">
        <v>2.5</v>
      </c>
      <c r="W5934" s="20"/>
      <c r="X5934" s="209">
        <v>1.1000000000000001</v>
      </c>
      <c r="Y5934" s="209">
        <v>3.52</v>
      </c>
      <c r="Z5934" s="209">
        <v>0.39100000000000001</v>
      </c>
      <c r="AA5934" s="209">
        <v>1.1000000000000001</v>
      </c>
      <c r="AB5934" s="209">
        <v>1.1000000000000001</v>
      </c>
      <c r="AC5934" s="20"/>
      <c r="AD5934" s="209">
        <v>3.5409999999999999</v>
      </c>
      <c r="AE5934" s="209">
        <v>1.0469999999999999</v>
      </c>
      <c r="AF5934" s="209">
        <v>2.1960000000000002</v>
      </c>
      <c r="AG5934" s="209">
        <v>1.1000000000000001</v>
      </c>
      <c r="AH5934" s="209">
        <v>1.9139999999999999</v>
      </c>
      <c r="AI5934" s="209">
        <v>1.1000000000000001</v>
      </c>
      <c r="AJ5934" s="209">
        <v>1.7589999999999999</v>
      </c>
      <c r="AK5934" s="209">
        <v>1.1000000000000001</v>
      </c>
      <c r="AL5934" s="209">
        <v>0.47399999999999998</v>
      </c>
      <c r="AM5934" s="209">
        <v>1.528</v>
      </c>
      <c r="AN5934" s="209">
        <v>1.3939999999999999</v>
      </c>
      <c r="AO5934" s="209">
        <v>2.194</v>
      </c>
      <c r="AP5934" s="209">
        <v>1.3420000000000001</v>
      </c>
      <c r="AQ5934" s="209">
        <v>1.131</v>
      </c>
      <c r="AR5934" s="209">
        <v>2.3490000000000002</v>
      </c>
      <c r="AS5934" s="209">
        <v>1.1279999999999999</v>
      </c>
      <c r="AT5934" s="209">
        <v>1.1639999999999999</v>
      </c>
      <c r="AU5934" s="209">
        <v>1.0349999999999999</v>
      </c>
      <c r="AV5934" s="209">
        <v>0.91900000000000004</v>
      </c>
      <c r="AW5934" s="209">
        <v>8.5000000000000006E-2</v>
      </c>
      <c r="AX5934" s="209">
        <v>1.7929999999999999</v>
      </c>
      <c r="AY5934" s="209">
        <v>0.79600000000000004</v>
      </c>
      <c r="AZ5934" s="209">
        <v>1.075</v>
      </c>
      <c r="BA5934" s="209">
        <v>1.139</v>
      </c>
      <c r="BB5934" s="56">
        <f>BB5935+BB5936</f>
        <v>10.955</v>
      </c>
      <c r="BC5934" s="21">
        <f>BD5934</f>
        <v>14.724462365591398</v>
      </c>
      <c r="BD5934" s="22">
        <f t="shared" si="581"/>
        <v>14.724462365591398</v>
      </c>
      <c r="BE5934" s="21">
        <f>BC5934-BD5934</f>
        <v>0</v>
      </c>
      <c r="BF5934" s="2">
        <v>9.1</v>
      </c>
      <c r="BG5934" s="10"/>
      <c r="BH5934" s="21">
        <f t="shared" si="583"/>
        <v>1.0954999999999999E-2</v>
      </c>
      <c r="BI5934" s="22">
        <f t="shared" si="583"/>
        <v>1.0954999999999999E-2</v>
      </c>
      <c r="BJ5934" s="21">
        <f>BH5934-BI5934</f>
        <v>0</v>
      </c>
      <c r="BK5934" s="21">
        <v>3.2864999999999998E-2</v>
      </c>
      <c r="BL5934" s="22">
        <v>3.2864999999999998E-2</v>
      </c>
      <c r="BM5934" s="21">
        <v>0</v>
      </c>
      <c r="BN5934" s="21">
        <f t="shared" si="580"/>
        <v>0.13145999999999999</v>
      </c>
      <c r="BO5934" s="22">
        <f t="shared" si="580"/>
        <v>0.13145999999999999</v>
      </c>
      <c r="BP5934" s="21">
        <f t="shared" si="580"/>
        <v>0</v>
      </c>
    </row>
    <row r="5935" spans="1:68" ht="11.1" hidden="1" customHeight="1" outlineLevel="2" x14ac:dyDescent="0.2">
      <c r="A5935" s="10"/>
      <c r="B5935" s="18"/>
      <c r="C5935" s="18"/>
      <c r="D5935" s="18"/>
      <c r="E5935" s="23"/>
      <c r="F5935" s="24"/>
      <c r="G5935" s="24"/>
      <c r="H5935" s="24"/>
      <c r="I5935" s="24"/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4"/>
      <c r="AB5935" s="24"/>
      <c r="AC5935" s="24"/>
      <c r="AD5935" s="24"/>
      <c r="AE5935" s="24"/>
      <c r="AF5935" s="24"/>
      <c r="AG5935" s="24"/>
      <c r="AH5935" s="24"/>
      <c r="AI5935" s="24"/>
      <c r="AJ5935" s="24"/>
      <c r="AK5935" s="24"/>
      <c r="AL5935" s="24"/>
      <c r="AM5935" s="208">
        <v>5.1999999999999998E-2</v>
      </c>
      <c r="AN5935" s="208">
        <v>9.5000000000000001E-2</v>
      </c>
      <c r="AO5935" s="208">
        <v>6.9000000000000006E-2</v>
      </c>
      <c r="AP5935" s="208">
        <v>0.313</v>
      </c>
      <c r="AQ5935" s="208">
        <v>3.1E-2</v>
      </c>
      <c r="AR5935" s="208">
        <v>2.9000000000000001E-2</v>
      </c>
      <c r="AS5935" s="208">
        <v>0.09</v>
      </c>
      <c r="AT5935" s="208">
        <v>0.154</v>
      </c>
      <c r="AU5935" s="208">
        <v>0.152</v>
      </c>
      <c r="AV5935" s="208">
        <v>3.9E-2</v>
      </c>
      <c r="AW5935" s="208">
        <v>8.5000000000000006E-2</v>
      </c>
      <c r="AX5935" s="208">
        <v>0.124</v>
      </c>
      <c r="AY5935" s="24"/>
      <c r="AZ5935" s="208">
        <v>0.13</v>
      </c>
      <c r="BA5935" s="24"/>
      <c r="BB5935" s="21">
        <f t="shared" si="582"/>
        <v>0.313</v>
      </c>
      <c r="BC5935" s="21"/>
      <c r="BD5935" s="22">
        <f t="shared" si="581"/>
        <v>0.42069892473118281</v>
      </c>
      <c r="BE5935" s="21"/>
      <c r="BG5935" s="10"/>
      <c r="BH5935" s="21">
        <f t="shared" si="583"/>
        <v>0</v>
      </c>
      <c r="BI5935" s="22">
        <f t="shared" si="583"/>
        <v>3.1300000000000002E-4</v>
      </c>
      <c r="BJ5935" s="21"/>
      <c r="BK5935" s="21">
        <v>0</v>
      </c>
      <c r="BL5935" s="22">
        <v>9.3900000000000006E-4</v>
      </c>
      <c r="BM5935" s="21"/>
      <c r="BN5935" s="21">
        <f t="shared" si="580"/>
        <v>0</v>
      </c>
      <c r="BO5935" s="22">
        <f t="shared" si="580"/>
        <v>3.7560000000000002E-3</v>
      </c>
      <c r="BP5935" s="21">
        <f t="shared" si="580"/>
        <v>0</v>
      </c>
    </row>
    <row r="5936" spans="1:68" ht="11.1" hidden="1" customHeight="1" outlineLevel="2" x14ac:dyDescent="0.2">
      <c r="A5936" s="10"/>
      <c r="B5936" s="18"/>
      <c r="C5936" s="18"/>
      <c r="D5936" s="18"/>
      <c r="E5936" s="23" t="s">
        <v>5217</v>
      </c>
      <c r="F5936" s="24"/>
      <c r="G5936" s="24"/>
      <c r="H5936" s="24"/>
      <c r="I5936" s="24"/>
      <c r="J5936" s="24"/>
      <c r="K5936" s="24"/>
      <c r="L5936" s="24"/>
      <c r="M5936" s="24"/>
      <c r="N5936" s="24"/>
      <c r="O5936" s="24"/>
      <c r="P5936" s="24"/>
      <c r="Q5936" s="24"/>
      <c r="R5936" s="208">
        <v>10.641999999999999</v>
      </c>
      <c r="S5936" s="208">
        <v>2.4830000000000001</v>
      </c>
      <c r="T5936" s="208">
        <v>1.4830000000000001</v>
      </c>
      <c r="U5936" s="208">
        <v>1.1000000000000001</v>
      </c>
      <c r="V5936" s="208">
        <v>2.5</v>
      </c>
      <c r="W5936" s="24"/>
      <c r="X5936" s="208">
        <v>1.1000000000000001</v>
      </c>
      <c r="Y5936" s="208">
        <v>3.52</v>
      </c>
      <c r="Z5936" s="208">
        <v>0.39100000000000001</v>
      </c>
      <c r="AA5936" s="208">
        <v>1.1000000000000001</v>
      </c>
      <c r="AB5936" s="208">
        <v>1.1000000000000001</v>
      </c>
      <c r="AC5936" s="24"/>
      <c r="AD5936" s="208">
        <v>3.5409999999999999</v>
      </c>
      <c r="AE5936" s="208">
        <v>1.0469999999999999</v>
      </c>
      <c r="AF5936" s="208">
        <v>2.1960000000000002</v>
      </c>
      <c r="AG5936" s="208">
        <v>1.1000000000000001</v>
      </c>
      <c r="AH5936" s="208">
        <v>1.9139999999999999</v>
      </c>
      <c r="AI5936" s="208">
        <v>1.1000000000000001</v>
      </c>
      <c r="AJ5936" s="208">
        <v>1.7589999999999999</v>
      </c>
      <c r="AK5936" s="208">
        <v>1.1000000000000001</v>
      </c>
      <c r="AL5936" s="208">
        <v>0.47399999999999998</v>
      </c>
      <c r="AM5936" s="208">
        <v>1.476</v>
      </c>
      <c r="AN5936" s="208">
        <v>1.2989999999999999</v>
      </c>
      <c r="AO5936" s="208">
        <v>2.125</v>
      </c>
      <c r="AP5936" s="208">
        <v>1.0289999999999999</v>
      </c>
      <c r="AQ5936" s="208">
        <v>1.1000000000000001</v>
      </c>
      <c r="AR5936" s="208">
        <v>2.3199999999999998</v>
      </c>
      <c r="AS5936" s="208">
        <v>1.038</v>
      </c>
      <c r="AT5936" s="208">
        <v>1.01</v>
      </c>
      <c r="AU5936" s="208">
        <v>0.88300000000000001</v>
      </c>
      <c r="AV5936" s="208">
        <v>0.88</v>
      </c>
      <c r="AW5936" s="24"/>
      <c r="AX5936" s="208">
        <v>1.669</v>
      </c>
      <c r="AY5936" s="208">
        <v>0.79600000000000004</v>
      </c>
      <c r="AZ5936" s="208">
        <v>0.94499999999999995</v>
      </c>
      <c r="BA5936" s="208">
        <v>1.139</v>
      </c>
      <c r="BB5936" s="21">
        <f t="shared" si="582"/>
        <v>10.641999999999999</v>
      </c>
      <c r="BC5936" s="21"/>
      <c r="BD5936" s="22">
        <f t="shared" si="581"/>
        <v>14.303763440860214</v>
      </c>
      <c r="BE5936" s="21"/>
      <c r="BG5936" s="10"/>
      <c r="BH5936" s="21">
        <f t="shared" si="583"/>
        <v>0</v>
      </c>
      <c r="BI5936" s="22">
        <f t="shared" si="583"/>
        <v>1.0641999999999999E-2</v>
      </c>
      <c r="BJ5936" s="21"/>
      <c r="BK5936" s="21">
        <v>0</v>
      </c>
      <c r="BL5936" s="22">
        <v>3.1925999999999996E-2</v>
      </c>
      <c r="BM5936" s="21"/>
      <c r="BN5936" s="21">
        <f t="shared" si="580"/>
        <v>0</v>
      </c>
      <c r="BO5936" s="22">
        <f t="shared" si="580"/>
        <v>0.12770399999999998</v>
      </c>
      <c r="BP5936" s="21">
        <f t="shared" si="580"/>
        <v>0</v>
      </c>
    </row>
    <row r="5937" spans="1:68" ht="11.1" hidden="1" customHeight="1" outlineLevel="1" collapsed="1" x14ac:dyDescent="0.2">
      <c r="A5937" s="10"/>
      <c r="B5937" s="18"/>
      <c r="C5937" s="18"/>
      <c r="D5937" s="18"/>
      <c r="E5937" s="19" t="s">
        <v>3126</v>
      </c>
      <c r="F5937" s="209">
        <v>27.875</v>
      </c>
      <c r="G5937" s="209">
        <v>19.82</v>
      </c>
      <c r="H5937" s="209">
        <v>16.571000000000002</v>
      </c>
      <c r="I5937" s="240">
        <v>11.423999999999999</v>
      </c>
      <c r="J5937" s="240"/>
      <c r="K5937" s="209">
        <v>7.6589999999999998</v>
      </c>
      <c r="L5937" s="209">
        <v>1.5129999999999999</v>
      </c>
      <c r="M5937" s="209">
        <v>1.129</v>
      </c>
      <c r="N5937" s="209">
        <v>3.2890000000000001</v>
      </c>
      <c r="O5937" s="209">
        <v>7.1230000000000002</v>
      </c>
      <c r="P5937" s="209">
        <v>13.281000000000001</v>
      </c>
      <c r="Q5937" s="209">
        <v>19.263000000000002</v>
      </c>
      <c r="R5937" s="209">
        <v>23.228999999999999</v>
      </c>
      <c r="S5937" s="209">
        <v>39.700000000000003</v>
      </c>
      <c r="T5937" s="209">
        <v>28.998999999999999</v>
      </c>
      <c r="U5937" s="209">
        <v>18.640999999999998</v>
      </c>
      <c r="V5937" s="209">
        <v>8.1769999999999996</v>
      </c>
      <c r="W5937" s="209">
        <v>7.3819999999999997</v>
      </c>
      <c r="X5937" s="209">
        <v>4.0229999999999997</v>
      </c>
      <c r="Y5937" s="209">
        <v>3.0529999999999999</v>
      </c>
      <c r="Z5937" s="209">
        <v>3.1429999999999998</v>
      </c>
      <c r="AA5937" s="209">
        <v>3.9710000000000001</v>
      </c>
      <c r="AB5937" s="209">
        <v>10.432</v>
      </c>
      <c r="AC5937" s="209">
        <v>14.771000000000001</v>
      </c>
      <c r="AD5937" s="209">
        <v>47.491</v>
      </c>
      <c r="AE5937" s="209">
        <v>35.179000000000002</v>
      </c>
      <c r="AF5937" s="209">
        <v>26.72</v>
      </c>
      <c r="AG5937" s="209">
        <v>19.658000000000001</v>
      </c>
      <c r="AH5937" s="209">
        <v>11.092000000000001</v>
      </c>
      <c r="AI5937" s="209">
        <v>7.6660000000000004</v>
      </c>
      <c r="AJ5937" s="209">
        <v>0.57599999999999996</v>
      </c>
      <c r="AK5937" s="209">
        <v>3.5390000000000001</v>
      </c>
      <c r="AL5937" s="209">
        <v>1.72</v>
      </c>
      <c r="AM5937" s="209">
        <v>6.1550000000000002</v>
      </c>
      <c r="AN5937" s="209">
        <v>11.896000000000001</v>
      </c>
      <c r="AO5937" s="209">
        <v>26.6</v>
      </c>
      <c r="AP5937" s="209">
        <v>35.359000000000002</v>
      </c>
      <c r="AQ5937" s="209">
        <v>38.582000000000001</v>
      </c>
      <c r="AR5937" s="209">
        <v>32.247</v>
      </c>
      <c r="AS5937" s="209">
        <v>18.29</v>
      </c>
      <c r="AT5937" s="209">
        <v>9.9009999999999998</v>
      </c>
      <c r="AU5937" s="209">
        <v>7.569</v>
      </c>
      <c r="AV5937" s="209">
        <v>2.88</v>
      </c>
      <c r="AW5937" s="209">
        <v>2.976</v>
      </c>
      <c r="AX5937" s="209">
        <v>2.8519999999999999</v>
      </c>
      <c r="AY5937" s="209">
        <v>7.83</v>
      </c>
      <c r="AZ5937" s="209">
        <v>12.608000000000001</v>
      </c>
      <c r="BA5937" s="209">
        <v>15.442</v>
      </c>
      <c r="BB5937" s="56">
        <f>BB5938+BB5939</f>
        <v>47.491</v>
      </c>
      <c r="BC5937" s="21">
        <f>BF5937</f>
        <v>120.72</v>
      </c>
      <c r="BD5937" s="22">
        <f t="shared" si="581"/>
        <v>63.831989247311832</v>
      </c>
      <c r="BE5937" s="21">
        <f>BC5937-BD5937</f>
        <v>56.888010752688167</v>
      </c>
      <c r="BF5937" s="2">
        <v>120.72</v>
      </c>
      <c r="BG5937" s="10"/>
      <c r="BH5937" s="21">
        <f t="shared" si="583"/>
        <v>8.9815679999999995E-2</v>
      </c>
      <c r="BI5937" s="22">
        <f t="shared" si="583"/>
        <v>4.7490999999999998E-2</v>
      </c>
      <c r="BJ5937" s="21">
        <f>BH5937-BI5937</f>
        <v>4.2324679999999996E-2</v>
      </c>
      <c r="BK5937" s="21">
        <v>0.26944703999999997</v>
      </c>
      <c r="BL5937" s="22">
        <v>0.14247299999999999</v>
      </c>
      <c r="BM5937" s="21">
        <v>0.12697403999999998</v>
      </c>
      <c r="BN5937" s="21">
        <f t="shared" si="580"/>
        <v>1.0777881599999999</v>
      </c>
      <c r="BO5937" s="22">
        <f t="shared" si="580"/>
        <v>0.56989199999999995</v>
      </c>
      <c r="BP5937" s="21">
        <f t="shared" si="580"/>
        <v>0.50789615999999993</v>
      </c>
    </row>
    <row r="5938" spans="1:68" ht="11.1" hidden="1" customHeight="1" outlineLevel="2" x14ac:dyDescent="0.2">
      <c r="A5938" s="10"/>
      <c r="B5938" s="18"/>
      <c r="C5938" s="18"/>
      <c r="D5938" s="18"/>
      <c r="E5938" s="23" t="s">
        <v>5218</v>
      </c>
      <c r="F5938" s="208">
        <v>13.557</v>
      </c>
      <c r="G5938" s="208">
        <v>9.4629999999999992</v>
      </c>
      <c r="H5938" s="208">
        <v>7.8419999999999996</v>
      </c>
      <c r="I5938" s="239">
        <v>5.2560000000000002</v>
      </c>
      <c r="J5938" s="239"/>
      <c r="K5938" s="208">
        <v>3.6349999999999998</v>
      </c>
      <c r="L5938" s="208">
        <v>0.90100000000000002</v>
      </c>
      <c r="M5938" s="208">
        <v>1.129</v>
      </c>
      <c r="N5938" s="208">
        <v>1.3260000000000001</v>
      </c>
      <c r="O5938" s="208">
        <v>3.92</v>
      </c>
      <c r="P5938" s="208">
        <v>7.1210000000000004</v>
      </c>
      <c r="Q5938" s="208">
        <v>9.0860000000000003</v>
      </c>
      <c r="R5938" s="208">
        <v>10.49</v>
      </c>
      <c r="S5938" s="208">
        <v>18.306999999999999</v>
      </c>
      <c r="T5938" s="208">
        <v>13.084</v>
      </c>
      <c r="U5938" s="208">
        <v>8.984</v>
      </c>
      <c r="V5938" s="208">
        <v>4.3819999999999997</v>
      </c>
      <c r="W5938" s="208">
        <v>4.1740000000000004</v>
      </c>
      <c r="X5938" s="208">
        <v>2.657</v>
      </c>
      <c r="Y5938" s="208">
        <v>2.056</v>
      </c>
      <c r="Z5938" s="208">
        <v>1.8540000000000001</v>
      </c>
      <c r="AA5938" s="208">
        <v>2.1480000000000001</v>
      </c>
      <c r="AB5938" s="208">
        <v>6.5220000000000002</v>
      </c>
      <c r="AC5938" s="208">
        <v>6.8739999999999997</v>
      </c>
      <c r="AD5938" s="208">
        <v>23.039000000000001</v>
      </c>
      <c r="AE5938" s="208">
        <v>18.332999999999998</v>
      </c>
      <c r="AF5938" s="208">
        <v>12.827999999999999</v>
      </c>
      <c r="AG5938" s="208">
        <v>9.8680000000000003</v>
      </c>
      <c r="AH5938" s="208">
        <v>4.9649999999999999</v>
      </c>
      <c r="AI5938" s="208">
        <v>4.8289999999999997</v>
      </c>
      <c r="AJ5938" s="208">
        <v>0.27200000000000002</v>
      </c>
      <c r="AK5938" s="208">
        <v>1.7310000000000001</v>
      </c>
      <c r="AL5938" s="208">
        <v>0.88500000000000001</v>
      </c>
      <c r="AM5938" s="208">
        <v>3.7490000000000001</v>
      </c>
      <c r="AN5938" s="208">
        <v>5.6509999999999998</v>
      </c>
      <c r="AO5938" s="208">
        <v>12.884</v>
      </c>
      <c r="AP5938" s="208">
        <v>17.524999999999999</v>
      </c>
      <c r="AQ5938" s="208">
        <v>18.956</v>
      </c>
      <c r="AR5938" s="208">
        <v>15.278</v>
      </c>
      <c r="AS5938" s="208">
        <v>8.8979999999999997</v>
      </c>
      <c r="AT5938" s="208">
        <v>4.7110000000000003</v>
      </c>
      <c r="AU5938" s="208">
        <v>4.2130000000000001</v>
      </c>
      <c r="AV5938" s="208">
        <v>1.56</v>
      </c>
      <c r="AW5938" s="208">
        <v>1.2090000000000001</v>
      </c>
      <c r="AX5938" s="208">
        <v>1.3640000000000001</v>
      </c>
      <c r="AY5938" s="208">
        <v>4.08</v>
      </c>
      <c r="AZ5938" s="208">
        <v>6.4390000000000001</v>
      </c>
      <c r="BA5938" s="208">
        <v>8.5760000000000005</v>
      </c>
      <c r="BB5938" s="21">
        <f t="shared" si="582"/>
        <v>23.039000000000001</v>
      </c>
      <c r="BC5938" s="21"/>
      <c r="BD5938" s="22">
        <f t="shared" si="581"/>
        <v>30.966397849462368</v>
      </c>
      <c r="BE5938" s="21"/>
      <c r="BG5938" s="10"/>
      <c r="BH5938" s="21">
        <f t="shared" si="583"/>
        <v>0</v>
      </c>
      <c r="BI5938" s="22">
        <f t="shared" si="583"/>
        <v>2.3039E-2</v>
      </c>
      <c r="BJ5938" s="21"/>
      <c r="BK5938" s="21">
        <v>0</v>
      </c>
      <c r="BL5938" s="22">
        <v>6.9116999999999998E-2</v>
      </c>
      <c r="BM5938" s="21"/>
      <c r="BN5938" s="21">
        <f t="shared" si="580"/>
        <v>0</v>
      </c>
      <c r="BO5938" s="22">
        <f t="shared" si="580"/>
        <v>0.27646799999999999</v>
      </c>
      <c r="BP5938" s="21">
        <f t="shared" si="580"/>
        <v>0</v>
      </c>
    </row>
    <row r="5939" spans="1:68" ht="11.1" hidden="1" customHeight="1" outlineLevel="2" x14ac:dyDescent="0.2">
      <c r="A5939" s="10"/>
      <c r="B5939" s="18"/>
      <c r="C5939" s="18"/>
      <c r="D5939" s="18"/>
      <c r="E5939" s="23" t="s">
        <v>5219</v>
      </c>
      <c r="F5939" s="208">
        <v>14.318</v>
      </c>
      <c r="G5939" s="208">
        <v>10.356999999999999</v>
      </c>
      <c r="H5939" s="208">
        <v>8.7289999999999992</v>
      </c>
      <c r="I5939" s="239">
        <v>6.1680000000000001</v>
      </c>
      <c r="J5939" s="239"/>
      <c r="K5939" s="208">
        <v>4.024</v>
      </c>
      <c r="L5939" s="208">
        <v>0.61199999999999999</v>
      </c>
      <c r="M5939" s="24"/>
      <c r="N5939" s="208">
        <v>1.9630000000000001</v>
      </c>
      <c r="O5939" s="208">
        <v>3.2029999999999998</v>
      </c>
      <c r="P5939" s="208">
        <v>6.16</v>
      </c>
      <c r="Q5939" s="208">
        <v>10.177</v>
      </c>
      <c r="R5939" s="208">
        <v>12.739000000000001</v>
      </c>
      <c r="S5939" s="208">
        <v>21.393000000000001</v>
      </c>
      <c r="T5939" s="208">
        <v>15.914999999999999</v>
      </c>
      <c r="U5939" s="208">
        <v>9.657</v>
      </c>
      <c r="V5939" s="208">
        <v>3.7949999999999999</v>
      </c>
      <c r="W5939" s="208">
        <v>3.2080000000000002</v>
      </c>
      <c r="X5939" s="208">
        <v>1.3660000000000001</v>
      </c>
      <c r="Y5939" s="208">
        <v>0.997</v>
      </c>
      <c r="Z5939" s="208">
        <v>1.2889999999999999</v>
      </c>
      <c r="AA5939" s="208">
        <v>1.823</v>
      </c>
      <c r="AB5939" s="208">
        <v>3.91</v>
      </c>
      <c r="AC5939" s="208">
        <v>7.8970000000000002</v>
      </c>
      <c r="AD5939" s="208">
        <v>24.452000000000002</v>
      </c>
      <c r="AE5939" s="208">
        <v>16.846</v>
      </c>
      <c r="AF5939" s="208">
        <v>13.891999999999999</v>
      </c>
      <c r="AG5939" s="208">
        <v>9.7899999999999991</v>
      </c>
      <c r="AH5939" s="208">
        <v>6.1269999999999998</v>
      </c>
      <c r="AI5939" s="208">
        <v>2.8370000000000002</v>
      </c>
      <c r="AJ5939" s="208">
        <v>0.30399999999999999</v>
      </c>
      <c r="AK5939" s="208">
        <v>1.8080000000000001</v>
      </c>
      <c r="AL5939" s="208">
        <v>0.83499999999999996</v>
      </c>
      <c r="AM5939" s="208">
        <v>2.4060000000000001</v>
      </c>
      <c r="AN5939" s="208">
        <v>6.2450000000000001</v>
      </c>
      <c r="AO5939" s="208">
        <v>13.715999999999999</v>
      </c>
      <c r="AP5939" s="208">
        <v>17.834</v>
      </c>
      <c r="AQ5939" s="208">
        <v>19.626000000000001</v>
      </c>
      <c r="AR5939" s="208">
        <v>16.969000000000001</v>
      </c>
      <c r="AS5939" s="208">
        <v>9.3919999999999995</v>
      </c>
      <c r="AT5939" s="208">
        <v>5.19</v>
      </c>
      <c r="AU5939" s="208">
        <v>3.3559999999999999</v>
      </c>
      <c r="AV5939" s="208">
        <v>1.32</v>
      </c>
      <c r="AW5939" s="208">
        <v>1.7669999999999999</v>
      </c>
      <c r="AX5939" s="208">
        <v>1.488</v>
      </c>
      <c r="AY5939" s="208">
        <v>3.75</v>
      </c>
      <c r="AZ5939" s="208">
        <v>6.1689999999999996</v>
      </c>
      <c r="BA5939" s="208">
        <v>6.8659999999999997</v>
      </c>
      <c r="BB5939" s="21">
        <f t="shared" si="582"/>
        <v>24.452000000000002</v>
      </c>
      <c r="BC5939" s="21"/>
      <c r="BD5939" s="22">
        <f t="shared" si="581"/>
        <v>32.865591397849471</v>
      </c>
      <c r="BE5939" s="21"/>
      <c r="BG5939" s="10"/>
      <c r="BH5939" s="21">
        <f t="shared" si="583"/>
        <v>0</v>
      </c>
      <c r="BI5939" s="22">
        <f t="shared" si="583"/>
        <v>2.4452000000000008E-2</v>
      </c>
      <c r="BJ5939" s="21"/>
      <c r="BK5939" s="21">
        <v>0</v>
      </c>
      <c r="BL5939" s="22">
        <v>7.3356000000000032E-2</v>
      </c>
      <c r="BM5939" s="21"/>
      <c r="BN5939" s="21">
        <f t="shared" si="580"/>
        <v>0</v>
      </c>
      <c r="BO5939" s="22">
        <f t="shared" si="580"/>
        <v>0.29342400000000013</v>
      </c>
      <c r="BP5939" s="21">
        <f t="shared" si="580"/>
        <v>0</v>
      </c>
    </row>
    <row r="5940" spans="1:68" ht="11.1" hidden="1" customHeight="1" outlineLevel="1" collapsed="1" x14ac:dyDescent="0.2">
      <c r="A5940" s="10"/>
      <c r="B5940" s="18"/>
      <c r="C5940" s="18"/>
      <c r="D5940" s="18"/>
      <c r="E5940" s="19" t="s">
        <v>3149</v>
      </c>
      <c r="F5940" s="20"/>
      <c r="G5940" s="20"/>
      <c r="H5940" s="20"/>
      <c r="I5940" s="20"/>
      <c r="J5940" s="20"/>
      <c r="K5940" s="20"/>
      <c r="L5940" s="20"/>
      <c r="M5940" s="20"/>
      <c r="N5940" s="20"/>
      <c r="O5940" s="20"/>
      <c r="P5940" s="20"/>
      <c r="Q5940" s="20"/>
      <c r="R5940" s="20"/>
      <c r="S5940" s="20"/>
      <c r="T5940" s="20"/>
      <c r="U5940" s="20"/>
      <c r="V5940" s="20"/>
      <c r="W5940" s="20"/>
      <c r="X5940" s="20"/>
      <c r="Y5940" s="20"/>
      <c r="Z5940" s="20"/>
      <c r="AA5940" s="20"/>
      <c r="AB5940" s="20"/>
      <c r="AC5940" s="20"/>
      <c r="AD5940" s="20"/>
      <c r="AE5940" s="20"/>
      <c r="AF5940" s="20"/>
      <c r="AG5940" s="20"/>
      <c r="AH5940" s="209">
        <v>256.93599999999998</v>
      </c>
      <c r="AI5940" s="209">
        <v>25.155000000000001</v>
      </c>
      <c r="AJ5940" s="209">
        <v>6.9489999999999998</v>
      </c>
      <c r="AK5940" s="209">
        <v>5.827</v>
      </c>
      <c r="AL5940" s="209">
        <v>1.2150000000000001</v>
      </c>
      <c r="AM5940" s="209">
        <v>20.617999999999999</v>
      </c>
      <c r="AN5940" s="209">
        <v>28.294</v>
      </c>
      <c r="AO5940" s="209">
        <v>48.292999999999999</v>
      </c>
      <c r="AP5940" s="209">
        <v>50.27</v>
      </c>
      <c r="AQ5940" s="209">
        <v>65.111999999999995</v>
      </c>
      <c r="AR5940" s="209">
        <v>52.606999999999999</v>
      </c>
      <c r="AS5940" s="209">
        <v>40.073999999999998</v>
      </c>
      <c r="AT5940" s="209">
        <v>25.452000000000002</v>
      </c>
      <c r="AU5940" s="209">
        <v>16.128</v>
      </c>
      <c r="AV5940" s="209">
        <v>7.4130000000000003</v>
      </c>
      <c r="AW5940" s="209">
        <v>5.8410000000000002</v>
      </c>
      <c r="AX5940" s="209">
        <v>8.2439999999999998</v>
      </c>
      <c r="AY5940" s="209">
        <v>14.526</v>
      </c>
      <c r="AZ5940" s="209">
        <v>27.323</v>
      </c>
      <c r="BA5940" s="209">
        <v>37.046999999999997</v>
      </c>
      <c r="BB5940" s="56">
        <f>BB5942+BB5941</f>
        <v>256.93599999999998</v>
      </c>
      <c r="BC5940" s="21">
        <f>BD5940</f>
        <v>345.34408602150535</v>
      </c>
      <c r="BD5940" s="22">
        <f t="shared" si="581"/>
        <v>345.34408602150535</v>
      </c>
      <c r="BE5940" s="21">
        <f>BC5940-BD5940</f>
        <v>0</v>
      </c>
      <c r="BF5940" s="2">
        <v>179.87</v>
      </c>
      <c r="BG5940" s="10"/>
      <c r="BH5940" s="21">
        <f t="shared" si="583"/>
        <v>0.256936</v>
      </c>
      <c r="BI5940" s="22">
        <f t="shared" si="583"/>
        <v>0.256936</v>
      </c>
      <c r="BJ5940" s="21">
        <f>BH5940-BI5940</f>
        <v>0</v>
      </c>
      <c r="BK5940" s="21">
        <v>0.77080799999999994</v>
      </c>
      <c r="BL5940" s="22">
        <v>0.77080799999999994</v>
      </c>
      <c r="BM5940" s="21">
        <v>0</v>
      </c>
      <c r="BN5940" s="21">
        <f t="shared" si="580"/>
        <v>3.0832319999999998</v>
      </c>
      <c r="BO5940" s="22">
        <f t="shared" si="580"/>
        <v>3.0832319999999998</v>
      </c>
      <c r="BP5940" s="21">
        <f t="shared" si="580"/>
        <v>0</v>
      </c>
    </row>
    <row r="5941" spans="1:68" ht="11.1" hidden="1" customHeight="1" outlineLevel="2" x14ac:dyDescent="0.2">
      <c r="A5941" s="10"/>
      <c r="B5941" s="18"/>
      <c r="C5941" s="18"/>
      <c r="D5941" s="18"/>
      <c r="E5941" s="23" t="s">
        <v>5220</v>
      </c>
      <c r="F5941" s="24"/>
      <c r="G5941" s="24"/>
      <c r="H5941" s="24"/>
      <c r="I5941" s="24"/>
      <c r="J5941" s="24"/>
      <c r="K5941" s="24"/>
      <c r="L5941" s="24"/>
      <c r="M5941" s="24"/>
      <c r="N5941" s="24"/>
      <c r="O5941" s="24"/>
      <c r="P5941" s="24"/>
      <c r="Q5941" s="24"/>
      <c r="R5941" s="24"/>
      <c r="S5941" s="24"/>
      <c r="T5941" s="24"/>
      <c r="U5941" s="24"/>
      <c r="V5941" s="24"/>
      <c r="W5941" s="24"/>
      <c r="X5941" s="24"/>
      <c r="Y5941" s="24"/>
      <c r="Z5941" s="24"/>
      <c r="AA5941" s="24"/>
      <c r="AB5941" s="24"/>
      <c r="AC5941" s="24"/>
      <c r="AD5941" s="24"/>
      <c r="AE5941" s="24"/>
      <c r="AF5941" s="24"/>
      <c r="AG5941" s="24"/>
      <c r="AH5941" s="208">
        <v>237.786</v>
      </c>
      <c r="AI5941" s="208">
        <v>21.417999999999999</v>
      </c>
      <c r="AJ5941" s="208">
        <v>5.5359999999999996</v>
      </c>
      <c r="AK5941" s="208">
        <v>4.7880000000000003</v>
      </c>
      <c r="AL5941" s="208">
        <v>0.879</v>
      </c>
      <c r="AM5941" s="208">
        <v>16.64</v>
      </c>
      <c r="AN5941" s="208">
        <v>21.334</v>
      </c>
      <c r="AO5941" s="208">
        <v>35.49</v>
      </c>
      <c r="AP5941" s="208">
        <v>36.869</v>
      </c>
      <c r="AQ5941" s="208">
        <v>47.57</v>
      </c>
      <c r="AR5941" s="208">
        <v>39.424999999999997</v>
      </c>
      <c r="AS5941" s="208">
        <v>30.702999999999999</v>
      </c>
      <c r="AT5941" s="208">
        <v>19.213999999999999</v>
      </c>
      <c r="AU5941" s="208">
        <v>13.04</v>
      </c>
      <c r="AV5941" s="208">
        <v>5.9980000000000002</v>
      </c>
      <c r="AW5941" s="208">
        <v>4.7720000000000002</v>
      </c>
      <c r="AX5941" s="208">
        <v>6.7350000000000003</v>
      </c>
      <c r="AY5941" s="208">
        <v>11.116</v>
      </c>
      <c r="AZ5941" s="208">
        <v>20.645</v>
      </c>
      <c r="BA5941" s="208">
        <v>27.768999999999998</v>
      </c>
      <c r="BB5941" s="21">
        <f t="shared" si="582"/>
        <v>237.786</v>
      </c>
      <c r="BC5941" s="21"/>
      <c r="BD5941" s="22">
        <f t="shared" si="581"/>
        <v>319.60483870967744</v>
      </c>
      <c r="BE5941" s="21"/>
      <c r="BG5941" s="10"/>
      <c r="BH5941" s="21">
        <f t="shared" si="583"/>
        <v>0</v>
      </c>
      <c r="BI5941" s="22">
        <f t="shared" si="583"/>
        <v>0.237786</v>
      </c>
      <c r="BJ5941" s="21"/>
      <c r="BK5941" s="21">
        <v>0</v>
      </c>
      <c r="BL5941" s="22">
        <v>0.71335799999999994</v>
      </c>
      <c r="BM5941" s="21"/>
      <c r="BN5941" s="21">
        <f t="shared" si="580"/>
        <v>0</v>
      </c>
      <c r="BO5941" s="22">
        <f t="shared" si="580"/>
        <v>2.8534319999999997</v>
      </c>
      <c r="BP5941" s="21">
        <f t="shared" si="580"/>
        <v>0</v>
      </c>
    </row>
    <row r="5942" spans="1:68" ht="11.1" hidden="1" customHeight="1" outlineLevel="2" x14ac:dyDescent="0.2">
      <c r="A5942" s="10"/>
      <c r="B5942" s="18"/>
      <c r="C5942" s="18"/>
      <c r="D5942" s="18"/>
      <c r="E5942" s="23" t="s">
        <v>5221</v>
      </c>
      <c r="F5942" s="24"/>
      <c r="G5942" s="24"/>
      <c r="H5942" s="24"/>
      <c r="I5942" s="24"/>
      <c r="J5942" s="24"/>
      <c r="K5942" s="24"/>
      <c r="L5942" s="24"/>
      <c r="M5942" s="24"/>
      <c r="N5942" s="24"/>
      <c r="O5942" s="24"/>
      <c r="P5942" s="24"/>
      <c r="Q5942" s="24"/>
      <c r="R5942" s="24"/>
      <c r="S5942" s="24"/>
      <c r="T5942" s="24"/>
      <c r="U5942" s="24"/>
      <c r="V5942" s="24"/>
      <c r="W5942" s="24"/>
      <c r="X5942" s="24"/>
      <c r="Y5942" s="24"/>
      <c r="Z5942" s="24"/>
      <c r="AA5942" s="24"/>
      <c r="AB5942" s="24"/>
      <c r="AC5942" s="24"/>
      <c r="AD5942" s="24"/>
      <c r="AE5942" s="24"/>
      <c r="AF5942" s="24"/>
      <c r="AG5942" s="24"/>
      <c r="AH5942" s="208">
        <v>19.149999999999999</v>
      </c>
      <c r="AI5942" s="208">
        <v>3.7370000000000001</v>
      </c>
      <c r="AJ5942" s="208">
        <v>1.413</v>
      </c>
      <c r="AK5942" s="208">
        <v>1.0389999999999999</v>
      </c>
      <c r="AL5942" s="208">
        <v>0.33600000000000002</v>
      </c>
      <c r="AM5942" s="208">
        <v>3.9780000000000002</v>
      </c>
      <c r="AN5942" s="208">
        <v>6.96</v>
      </c>
      <c r="AO5942" s="208">
        <v>12.803000000000001</v>
      </c>
      <c r="AP5942" s="208">
        <v>13.401</v>
      </c>
      <c r="AQ5942" s="208">
        <v>17.542000000000002</v>
      </c>
      <c r="AR5942" s="208">
        <v>13.182</v>
      </c>
      <c r="AS5942" s="208">
        <v>9.3710000000000004</v>
      </c>
      <c r="AT5942" s="208">
        <v>6.2380000000000004</v>
      </c>
      <c r="AU5942" s="208">
        <v>3.0880000000000001</v>
      </c>
      <c r="AV5942" s="208">
        <v>1.415</v>
      </c>
      <c r="AW5942" s="208">
        <v>1.069</v>
      </c>
      <c r="AX5942" s="208">
        <v>1.5089999999999999</v>
      </c>
      <c r="AY5942" s="208">
        <v>3.41</v>
      </c>
      <c r="AZ5942" s="208">
        <v>6.6779999999999999</v>
      </c>
      <c r="BA5942" s="208">
        <v>9.2780000000000005</v>
      </c>
      <c r="BB5942" s="21">
        <f t="shared" si="582"/>
        <v>19.149999999999999</v>
      </c>
      <c r="BC5942" s="21"/>
      <c r="BD5942" s="22">
        <f t="shared" si="581"/>
        <v>25.739247311827956</v>
      </c>
      <c r="BE5942" s="21"/>
      <c r="BG5942" s="10"/>
      <c r="BH5942" s="21">
        <f t="shared" si="583"/>
        <v>0</v>
      </c>
      <c r="BI5942" s="22">
        <f t="shared" si="583"/>
        <v>1.915E-2</v>
      </c>
      <c r="BJ5942" s="21"/>
      <c r="BK5942" s="21">
        <v>0</v>
      </c>
      <c r="BL5942" s="22">
        <v>5.7450000000000001E-2</v>
      </c>
      <c r="BM5942" s="21"/>
      <c r="BN5942" s="21">
        <f t="shared" si="580"/>
        <v>0</v>
      </c>
      <c r="BO5942" s="22">
        <f t="shared" si="580"/>
        <v>0.2298</v>
      </c>
      <c r="BP5942" s="21">
        <f t="shared" si="580"/>
        <v>0</v>
      </c>
    </row>
    <row r="5943" spans="1:68" ht="11.1" hidden="1" customHeight="1" outlineLevel="1" collapsed="1" x14ac:dyDescent="0.2">
      <c r="A5943" s="10"/>
      <c r="B5943" s="18"/>
      <c r="C5943" s="18"/>
      <c r="D5943" s="18"/>
      <c r="E5943" s="19" t="s">
        <v>3243</v>
      </c>
      <c r="F5943" s="20"/>
      <c r="G5943" s="20"/>
      <c r="H5943" s="20"/>
      <c r="I5943" s="20"/>
      <c r="J5943" s="20"/>
      <c r="K5943" s="20"/>
      <c r="L5943" s="20"/>
      <c r="M5943" s="20"/>
      <c r="N5943" s="20"/>
      <c r="O5943" s="20"/>
      <c r="P5943" s="20"/>
      <c r="Q5943" s="20"/>
      <c r="R5943" s="20"/>
      <c r="S5943" s="20"/>
      <c r="T5943" s="20"/>
      <c r="U5943" s="20"/>
      <c r="V5943" s="20"/>
      <c r="W5943" s="20"/>
      <c r="X5943" s="20"/>
      <c r="Y5943" s="20"/>
      <c r="Z5943" s="20"/>
      <c r="AA5943" s="20"/>
      <c r="AB5943" s="20"/>
      <c r="AC5943" s="20"/>
      <c r="AD5943" s="20"/>
      <c r="AE5943" s="209">
        <v>57.158999999999999</v>
      </c>
      <c r="AF5943" s="209">
        <v>51.945</v>
      </c>
      <c r="AG5943" s="209">
        <v>53.594999999999999</v>
      </c>
      <c r="AH5943" s="209">
        <v>28.616</v>
      </c>
      <c r="AI5943" s="209">
        <v>22.434999999999999</v>
      </c>
      <c r="AJ5943" s="209">
        <v>6.274</v>
      </c>
      <c r="AK5943" s="209">
        <v>4.7869999999999999</v>
      </c>
      <c r="AL5943" s="209">
        <v>5.1840000000000002</v>
      </c>
      <c r="AM5943" s="209">
        <v>19.271999999999998</v>
      </c>
      <c r="AN5943" s="209">
        <v>34.497</v>
      </c>
      <c r="AO5943" s="209">
        <v>51.249000000000002</v>
      </c>
      <c r="AP5943" s="209">
        <v>58.859000000000002</v>
      </c>
      <c r="AQ5943" s="209">
        <v>66.977000000000004</v>
      </c>
      <c r="AR5943" s="209">
        <v>59.323999999999998</v>
      </c>
      <c r="AS5943" s="209">
        <v>49.408999999999999</v>
      </c>
      <c r="AT5943" s="209">
        <v>42.302999999999997</v>
      </c>
      <c r="AU5943" s="209">
        <v>28.111999999999998</v>
      </c>
      <c r="AV5943" s="209">
        <v>5.2990000000000004</v>
      </c>
      <c r="AW5943" s="209">
        <v>3.9009999999999998</v>
      </c>
      <c r="AX5943" s="209">
        <v>3.85</v>
      </c>
      <c r="AY5943" s="209">
        <v>18.815999999999999</v>
      </c>
      <c r="AZ5943" s="209">
        <v>25.401</v>
      </c>
      <c r="BA5943" s="209">
        <v>38.546999999999997</v>
      </c>
      <c r="BB5943" s="56">
        <f>BB5944+BB5945</f>
        <v>68.706999999999994</v>
      </c>
      <c r="BC5943" s="21">
        <f>BF5943</f>
        <v>130.63999999999999</v>
      </c>
      <c r="BD5943" s="22">
        <f t="shared" si="581"/>
        <v>92.348118279569889</v>
      </c>
      <c r="BE5943" s="21">
        <f>BC5943-BD5943</f>
        <v>38.291881720430098</v>
      </c>
      <c r="BF5943" s="2">
        <v>130.63999999999999</v>
      </c>
      <c r="BG5943" s="10"/>
      <c r="BH5943" s="21">
        <f t="shared" si="583"/>
        <v>9.719615999999999E-2</v>
      </c>
      <c r="BI5943" s="22">
        <f t="shared" si="583"/>
        <v>6.870699999999999E-2</v>
      </c>
      <c r="BJ5943" s="21">
        <f>BH5943-BI5943</f>
        <v>2.8489159999999999E-2</v>
      </c>
      <c r="BK5943" s="21">
        <v>0.29158847999999998</v>
      </c>
      <c r="BL5943" s="22">
        <v>0.20612099999999997</v>
      </c>
      <c r="BM5943" s="21">
        <v>8.5467480000000012E-2</v>
      </c>
      <c r="BN5943" s="21">
        <f t="shared" si="580"/>
        <v>1.1663539199999999</v>
      </c>
      <c r="BO5943" s="22">
        <f t="shared" si="580"/>
        <v>0.82448399999999988</v>
      </c>
      <c r="BP5943" s="21">
        <f t="shared" si="580"/>
        <v>0.34186992000000005</v>
      </c>
    </row>
    <row r="5944" spans="1:68" ht="11.1" hidden="1" customHeight="1" outlineLevel="2" x14ac:dyDescent="0.2">
      <c r="A5944" s="10"/>
      <c r="B5944" s="18"/>
      <c r="C5944" s="18"/>
      <c r="D5944" s="18"/>
      <c r="E5944" s="23" t="s">
        <v>5222</v>
      </c>
      <c r="F5944" s="24"/>
      <c r="G5944" s="24"/>
      <c r="H5944" s="24"/>
      <c r="I5944" s="24"/>
      <c r="J5944" s="24"/>
      <c r="K5944" s="24"/>
      <c r="L5944" s="24"/>
      <c r="M5944" s="24"/>
      <c r="N5944" s="24"/>
      <c r="O5944" s="24"/>
      <c r="P5944" s="24"/>
      <c r="Q5944" s="24"/>
      <c r="R5944" s="24"/>
      <c r="S5944" s="24"/>
      <c r="T5944" s="24"/>
      <c r="U5944" s="24"/>
      <c r="V5944" s="24"/>
      <c r="W5944" s="24"/>
      <c r="X5944" s="24"/>
      <c r="Y5944" s="24"/>
      <c r="Z5944" s="24"/>
      <c r="AA5944" s="24"/>
      <c r="AB5944" s="24"/>
      <c r="AC5944" s="24"/>
      <c r="AD5944" s="24"/>
      <c r="AE5944" s="208">
        <v>25.538</v>
      </c>
      <c r="AF5944" s="208">
        <v>22.026</v>
      </c>
      <c r="AG5944" s="208">
        <v>27.693999999999999</v>
      </c>
      <c r="AH5944" s="208">
        <v>12.817</v>
      </c>
      <c r="AI5944" s="208">
        <v>10.632</v>
      </c>
      <c r="AJ5944" s="208">
        <v>3.6019999999999999</v>
      </c>
      <c r="AK5944" s="208">
        <v>3.3039999999999998</v>
      </c>
      <c r="AL5944" s="208">
        <v>3.2080000000000002</v>
      </c>
      <c r="AM5944" s="208">
        <v>6.5579999999999998</v>
      </c>
      <c r="AN5944" s="208">
        <v>11.589</v>
      </c>
      <c r="AO5944" s="208">
        <v>18.867000000000001</v>
      </c>
      <c r="AP5944" s="208">
        <v>22.640999999999998</v>
      </c>
      <c r="AQ5944" s="208">
        <v>25.963999999999999</v>
      </c>
      <c r="AR5944" s="208">
        <v>22.318999999999999</v>
      </c>
      <c r="AS5944" s="208">
        <v>19.628</v>
      </c>
      <c r="AT5944" s="208">
        <v>14.41</v>
      </c>
      <c r="AU5944" s="208">
        <v>10.428000000000001</v>
      </c>
      <c r="AV5944" s="208">
        <v>1.986</v>
      </c>
      <c r="AW5944" s="208">
        <v>1.5</v>
      </c>
      <c r="AX5944" s="208">
        <v>1.526</v>
      </c>
      <c r="AY5944" s="208">
        <v>7.8860000000000001</v>
      </c>
      <c r="AZ5944" s="208">
        <v>10.795</v>
      </c>
      <c r="BA5944" s="208">
        <v>16.145</v>
      </c>
      <c r="BB5944" s="21">
        <f t="shared" si="582"/>
        <v>27.693999999999999</v>
      </c>
      <c r="BC5944" s="21"/>
      <c r="BD5944" s="22">
        <f t="shared" si="581"/>
        <v>37.223118279569889</v>
      </c>
      <c r="BE5944" s="21"/>
      <c r="BG5944" s="10"/>
      <c r="BH5944" s="21">
        <f t="shared" si="583"/>
        <v>0</v>
      </c>
      <c r="BI5944" s="22">
        <f t="shared" si="583"/>
        <v>2.7693999999999996E-2</v>
      </c>
      <c r="BJ5944" s="21"/>
      <c r="BK5944" s="21">
        <v>0</v>
      </c>
      <c r="BL5944" s="22">
        <v>8.3081999999999989E-2</v>
      </c>
      <c r="BM5944" s="21"/>
      <c r="BN5944" s="21">
        <f t="shared" si="580"/>
        <v>0</v>
      </c>
      <c r="BO5944" s="22">
        <f t="shared" si="580"/>
        <v>0.33232799999999996</v>
      </c>
      <c r="BP5944" s="21">
        <f t="shared" si="580"/>
        <v>0</v>
      </c>
    </row>
    <row r="5945" spans="1:68" ht="11.1" hidden="1" customHeight="1" outlineLevel="2" x14ac:dyDescent="0.2">
      <c r="A5945" s="10"/>
      <c r="B5945" s="18"/>
      <c r="C5945" s="18"/>
      <c r="D5945" s="18"/>
      <c r="E5945" s="23" t="s">
        <v>5223</v>
      </c>
      <c r="F5945" s="24"/>
      <c r="G5945" s="24"/>
      <c r="H5945" s="24"/>
      <c r="I5945" s="24"/>
      <c r="J5945" s="24"/>
      <c r="K5945" s="24"/>
      <c r="L5945" s="24"/>
      <c r="M5945" s="24"/>
      <c r="N5945" s="24"/>
      <c r="O5945" s="24"/>
      <c r="P5945" s="24"/>
      <c r="Q5945" s="24"/>
      <c r="R5945" s="24"/>
      <c r="S5945" s="24"/>
      <c r="T5945" s="24"/>
      <c r="U5945" s="24"/>
      <c r="V5945" s="24"/>
      <c r="W5945" s="24"/>
      <c r="X5945" s="24"/>
      <c r="Y5945" s="24"/>
      <c r="Z5945" s="24"/>
      <c r="AA5945" s="24"/>
      <c r="AB5945" s="24"/>
      <c r="AC5945" s="24"/>
      <c r="AD5945" s="24"/>
      <c r="AE5945" s="208">
        <v>31.620999999999999</v>
      </c>
      <c r="AF5945" s="208">
        <v>29.919</v>
      </c>
      <c r="AG5945" s="208">
        <v>25.901</v>
      </c>
      <c r="AH5945" s="208">
        <v>15.798999999999999</v>
      </c>
      <c r="AI5945" s="208">
        <v>11.803000000000001</v>
      </c>
      <c r="AJ5945" s="208">
        <v>2.6720000000000002</v>
      </c>
      <c r="AK5945" s="208">
        <v>1.4830000000000001</v>
      </c>
      <c r="AL5945" s="208">
        <v>1.976</v>
      </c>
      <c r="AM5945" s="208">
        <v>12.714</v>
      </c>
      <c r="AN5945" s="208">
        <v>22.908000000000001</v>
      </c>
      <c r="AO5945" s="208">
        <v>32.381999999999998</v>
      </c>
      <c r="AP5945" s="208">
        <v>36.218000000000004</v>
      </c>
      <c r="AQ5945" s="208">
        <v>41.012999999999998</v>
      </c>
      <c r="AR5945" s="208">
        <v>37.005000000000003</v>
      </c>
      <c r="AS5945" s="208">
        <v>29.780999999999999</v>
      </c>
      <c r="AT5945" s="208">
        <v>27.893000000000001</v>
      </c>
      <c r="AU5945" s="208">
        <v>17.684000000000001</v>
      </c>
      <c r="AV5945" s="208">
        <v>3.3130000000000002</v>
      </c>
      <c r="AW5945" s="208">
        <v>2.4009999999999998</v>
      </c>
      <c r="AX5945" s="208">
        <v>2.3239999999999998</v>
      </c>
      <c r="AY5945" s="208">
        <v>10.93</v>
      </c>
      <c r="AZ5945" s="208">
        <v>14.606</v>
      </c>
      <c r="BA5945" s="208">
        <v>22.402000000000001</v>
      </c>
      <c r="BB5945" s="21">
        <f t="shared" si="582"/>
        <v>41.012999999999998</v>
      </c>
      <c r="BC5945" s="21"/>
      <c r="BD5945" s="22">
        <f t="shared" si="581"/>
        <v>55.125</v>
      </c>
      <c r="BE5945" s="21"/>
      <c r="BG5945" s="10"/>
      <c r="BH5945" s="21">
        <f t="shared" si="583"/>
        <v>0</v>
      </c>
      <c r="BI5945" s="22">
        <f t="shared" si="583"/>
        <v>4.1013000000000001E-2</v>
      </c>
      <c r="BJ5945" s="21"/>
      <c r="BK5945" s="21">
        <v>0</v>
      </c>
      <c r="BL5945" s="22">
        <v>0.12303900000000001</v>
      </c>
      <c r="BM5945" s="21"/>
      <c r="BN5945" s="21">
        <f t="shared" si="580"/>
        <v>0</v>
      </c>
      <c r="BO5945" s="22">
        <f t="shared" si="580"/>
        <v>0.49215600000000004</v>
      </c>
      <c r="BP5945" s="21">
        <f t="shared" si="580"/>
        <v>0</v>
      </c>
    </row>
    <row r="5946" spans="1:68" ht="11.1" hidden="1" customHeight="1" outlineLevel="1" collapsed="1" x14ac:dyDescent="0.2">
      <c r="A5946" s="10"/>
      <c r="B5946" s="18"/>
      <c r="C5946" s="18"/>
      <c r="D5946" s="18"/>
      <c r="E5946" s="19" t="s">
        <v>3297</v>
      </c>
      <c r="F5946" s="209">
        <v>164.387</v>
      </c>
      <c r="G5946" s="209">
        <v>150.65899999999999</v>
      </c>
      <c r="H5946" s="209">
        <v>123.12</v>
      </c>
      <c r="I5946" s="240">
        <v>81.384</v>
      </c>
      <c r="J5946" s="240"/>
      <c r="K5946" s="209">
        <v>62.167999999999999</v>
      </c>
      <c r="L5946" s="209">
        <v>62.793999999999997</v>
      </c>
      <c r="M5946" s="209">
        <v>66.984999999999999</v>
      </c>
      <c r="N5946" s="209">
        <v>24.105</v>
      </c>
      <c r="O5946" s="209">
        <v>52.204000000000001</v>
      </c>
      <c r="P5946" s="209">
        <v>98.566999999999993</v>
      </c>
      <c r="Q5946" s="209">
        <v>166.70400000000001</v>
      </c>
      <c r="R5946" s="209">
        <v>195.98400000000001</v>
      </c>
      <c r="S5946" s="209">
        <v>156.80199999999999</v>
      </c>
      <c r="T5946" s="209">
        <v>190.12</v>
      </c>
      <c r="U5946" s="209">
        <v>145.12799999999999</v>
      </c>
      <c r="V5946" s="209">
        <v>98.97</v>
      </c>
      <c r="W5946" s="209">
        <v>84.594999999999999</v>
      </c>
      <c r="X5946" s="209">
        <v>32.249000000000002</v>
      </c>
      <c r="Y5946" s="209">
        <v>22.021000000000001</v>
      </c>
      <c r="Z5946" s="209">
        <v>22.523</v>
      </c>
      <c r="AA5946" s="209">
        <v>46.01</v>
      </c>
      <c r="AB5946" s="209">
        <v>84.277000000000001</v>
      </c>
      <c r="AC5946" s="209">
        <v>172.52500000000001</v>
      </c>
      <c r="AD5946" s="209">
        <v>164.11</v>
      </c>
      <c r="AE5946" s="209">
        <v>157.03200000000001</v>
      </c>
      <c r="AF5946" s="209">
        <v>157.72999999999999</v>
      </c>
      <c r="AG5946" s="209">
        <v>146.74199999999999</v>
      </c>
      <c r="AH5946" s="209">
        <v>88.063999999999993</v>
      </c>
      <c r="AI5946" s="209">
        <v>84.903000000000006</v>
      </c>
      <c r="AJ5946" s="209">
        <v>24.254999999999999</v>
      </c>
      <c r="AK5946" s="209">
        <v>15.692</v>
      </c>
      <c r="AL5946" s="209">
        <v>19.154</v>
      </c>
      <c r="AM5946" s="209">
        <v>49.710999999999999</v>
      </c>
      <c r="AN5946" s="209">
        <v>82.555999999999997</v>
      </c>
      <c r="AO5946" s="209">
        <v>176.99600000000001</v>
      </c>
      <c r="AP5946" s="209">
        <v>166.161</v>
      </c>
      <c r="AQ5946" s="209">
        <v>163.50800000000001</v>
      </c>
      <c r="AR5946" s="209">
        <v>186.464</v>
      </c>
      <c r="AS5946" s="209">
        <v>104.212</v>
      </c>
      <c r="AT5946" s="209">
        <v>119.73099999999999</v>
      </c>
      <c r="AU5946" s="209">
        <v>71.021000000000001</v>
      </c>
      <c r="AV5946" s="209">
        <v>21.166</v>
      </c>
      <c r="AW5946" s="209">
        <v>15.617000000000001</v>
      </c>
      <c r="AX5946" s="209">
        <v>15.712999999999999</v>
      </c>
      <c r="AY5946" s="209">
        <v>49.576000000000001</v>
      </c>
      <c r="AZ5946" s="209">
        <v>79.463999999999999</v>
      </c>
      <c r="BA5946" s="209">
        <v>119.128</v>
      </c>
      <c r="BB5946" s="56">
        <f>SUM(BB5947:BB6005)</f>
        <v>214.83600000000001</v>
      </c>
      <c r="BC5946" s="21">
        <f>BF5946</f>
        <v>433.7</v>
      </c>
      <c r="BD5946" s="22">
        <f t="shared" si="581"/>
        <v>288.75806451612908</v>
      </c>
      <c r="BE5946" s="21">
        <f>BC5946-BD5946</f>
        <v>144.94193548387091</v>
      </c>
      <c r="BF5946" s="2">
        <v>433.7</v>
      </c>
      <c r="BG5946" s="10"/>
      <c r="BH5946" s="21">
        <f t="shared" si="583"/>
        <v>0.32267279999999998</v>
      </c>
      <c r="BI5946" s="22">
        <f t="shared" si="583"/>
        <v>0.21483600000000005</v>
      </c>
      <c r="BJ5946" s="21">
        <f>BH5946-BI5946</f>
        <v>0.10783679999999993</v>
      </c>
      <c r="BK5946" s="21">
        <v>0.96801839999999995</v>
      </c>
      <c r="BL5946" s="22">
        <v>0.64450800000000019</v>
      </c>
      <c r="BM5946" s="21">
        <v>0.32351039999999975</v>
      </c>
      <c r="BN5946" s="21">
        <f t="shared" si="580"/>
        <v>3.8720735999999998</v>
      </c>
      <c r="BO5946" s="22">
        <f t="shared" si="580"/>
        <v>2.5780320000000008</v>
      </c>
      <c r="BP5946" s="21">
        <f t="shared" si="580"/>
        <v>1.294041599999999</v>
      </c>
    </row>
    <row r="5947" spans="1:68" ht="11.1" hidden="1" customHeight="1" outlineLevel="2" x14ac:dyDescent="0.2">
      <c r="A5947" s="10"/>
      <c r="B5947" s="18"/>
      <c r="C5947" s="18"/>
      <c r="D5947" s="18"/>
      <c r="E5947" s="23" t="s">
        <v>5224</v>
      </c>
      <c r="F5947" s="208">
        <v>2.3740000000000001</v>
      </c>
      <c r="G5947" s="208">
        <v>2.3519999999999999</v>
      </c>
      <c r="H5947" s="208">
        <v>2.1040000000000001</v>
      </c>
      <c r="I5947" s="239">
        <v>1.337</v>
      </c>
      <c r="J5947" s="239"/>
      <c r="K5947" s="208">
        <v>0.93100000000000005</v>
      </c>
      <c r="L5947" s="208">
        <v>0.91900000000000004</v>
      </c>
      <c r="M5947" s="208">
        <v>0.33800000000000002</v>
      </c>
      <c r="N5947" s="208">
        <v>0.38200000000000001</v>
      </c>
      <c r="O5947" s="208">
        <v>0.77</v>
      </c>
      <c r="P5947" s="208">
        <v>1.379</v>
      </c>
      <c r="Q5947" s="208">
        <v>2.3279999999999998</v>
      </c>
      <c r="R5947" s="208">
        <v>3.3359999999999999</v>
      </c>
      <c r="S5947" s="208">
        <v>2.4940000000000002</v>
      </c>
      <c r="T5947" s="208">
        <v>3.2090000000000001</v>
      </c>
      <c r="U5947" s="208">
        <v>4.4950000000000001</v>
      </c>
      <c r="V5947" s="24"/>
      <c r="W5947" s="208">
        <v>1.0669999999999999</v>
      </c>
      <c r="X5947" s="208">
        <v>0.41599999999999998</v>
      </c>
      <c r="Y5947" s="208">
        <v>0.371</v>
      </c>
      <c r="Z5947" s="208">
        <v>0.29199999999999998</v>
      </c>
      <c r="AA5947" s="208">
        <v>0.56899999999999995</v>
      </c>
      <c r="AB5947" s="208">
        <v>1</v>
      </c>
      <c r="AC5947" s="208">
        <v>2.67</v>
      </c>
      <c r="AD5947" s="208">
        <v>2.6040000000000001</v>
      </c>
      <c r="AE5947" s="208">
        <v>2.4060000000000001</v>
      </c>
      <c r="AF5947" s="208">
        <v>2.859</v>
      </c>
      <c r="AG5947" s="208">
        <v>2.4289999999999998</v>
      </c>
      <c r="AH5947" s="208">
        <v>1.266</v>
      </c>
      <c r="AI5947" s="208">
        <v>1.1950000000000001</v>
      </c>
      <c r="AJ5947" s="208">
        <v>0.34</v>
      </c>
      <c r="AK5947" s="208">
        <v>0.2</v>
      </c>
      <c r="AL5947" s="208">
        <v>0.23300000000000001</v>
      </c>
      <c r="AM5947" s="208">
        <v>0.46500000000000002</v>
      </c>
      <c r="AN5947" s="208">
        <v>1.17</v>
      </c>
      <c r="AO5947" s="208">
        <v>2.3490000000000002</v>
      </c>
      <c r="AP5947" s="208">
        <v>2.8460000000000001</v>
      </c>
      <c r="AQ5947" s="208">
        <v>2.629</v>
      </c>
      <c r="AR5947" s="208">
        <v>3.1739999999999999</v>
      </c>
      <c r="AS5947" s="208">
        <v>1.9590000000000001</v>
      </c>
      <c r="AT5947" s="208">
        <v>1.849</v>
      </c>
      <c r="AU5947" s="208">
        <v>1.161</v>
      </c>
      <c r="AV5947" s="208">
        <v>0.22700000000000001</v>
      </c>
      <c r="AW5947" s="208">
        <v>0.13600000000000001</v>
      </c>
      <c r="AX5947" s="208">
        <v>0.16</v>
      </c>
      <c r="AY5947" s="208">
        <v>0.69</v>
      </c>
      <c r="AZ5947" s="208">
        <v>1.379</v>
      </c>
      <c r="BA5947" s="208">
        <v>2.1560000000000001</v>
      </c>
      <c r="BB5947" s="21">
        <f t="shared" si="582"/>
        <v>4.4950000000000001</v>
      </c>
      <c r="BC5947" s="21"/>
      <c r="BD5947" s="22">
        <f t="shared" si="581"/>
        <v>6.041666666666667</v>
      </c>
      <c r="BE5947" s="21"/>
      <c r="BG5947" s="10"/>
      <c r="BH5947" s="21">
        <f t="shared" si="583"/>
        <v>0</v>
      </c>
      <c r="BI5947" s="22">
        <f t="shared" si="583"/>
        <v>4.4949999999999999E-3</v>
      </c>
      <c r="BJ5947" s="21"/>
      <c r="BK5947" s="21">
        <v>0</v>
      </c>
      <c r="BL5947" s="22">
        <v>1.3485E-2</v>
      </c>
      <c r="BM5947" s="21"/>
      <c r="BN5947" s="21">
        <f t="shared" si="580"/>
        <v>0</v>
      </c>
      <c r="BO5947" s="22">
        <f t="shared" si="580"/>
        <v>5.3940000000000002E-2</v>
      </c>
      <c r="BP5947" s="21">
        <f t="shared" si="580"/>
        <v>0</v>
      </c>
    </row>
    <row r="5948" spans="1:68" ht="11.1" hidden="1" customHeight="1" outlineLevel="2" x14ac:dyDescent="0.2">
      <c r="A5948" s="10"/>
      <c r="B5948" s="18"/>
      <c r="C5948" s="18"/>
      <c r="D5948" s="18"/>
      <c r="E5948" s="23" t="s">
        <v>5225</v>
      </c>
      <c r="F5948" s="208">
        <v>2.5750000000000002</v>
      </c>
      <c r="G5948" s="208">
        <v>2.2080000000000002</v>
      </c>
      <c r="H5948" s="208">
        <v>1.84</v>
      </c>
      <c r="I5948" s="239">
        <v>1.1459999999999999</v>
      </c>
      <c r="J5948" s="239"/>
      <c r="K5948" s="208">
        <v>0.77200000000000002</v>
      </c>
      <c r="L5948" s="208">
        <v>1.117</v>
      </c>
      <c r="M5948" s="208">
        <v>1.625</v>
      </c>
      <c r="N5948" s="208">
        <v>0.36499999999999999</v>
      </c>
      <c r="O5948" s="208">
        <v>0.747</v>
      </c>
      <c r="P5948" s="208">
        <v>1.65</v>
      </c>
      <c r="Q5948" s="208">
        <v>2.8149999999999999</v>
      </c>
      <c r="R5948" s="208">
        <v>3.585</v>
      </c>
      <c r="S5948" s="208">
        <v>2.6709999999999998</v>
      </c>
      <c r="T5948" s="208">
        <v>3.5489999999999999</v>
      </c>
      <c r="U5948" s="208">
        <v>2.4449999999999998</v>
      </c>
      <c r="V5948" s="208">
        <v>1.6759999999999999</v>
      </c>
      <c r="W5948" s="208">
        <v>1.246</v>
      </c>
      <c r="X5948" s="208">
        <v>0.625</v>
      </c>
      <c r="Y5948" s="208">
        <v>0.52700000000000002</v>
      </c>
      <c r="Z5948" s="208">
        <v>0.44</v>
      </c>
      <c r="AA5948" s="208">
        <v>0.91</v>
      </c>
      <c r="AB5948" s="208">
        <v>1.389</v>
      </c>
      <c r="AC5948" s="208">
        <v>3.391</v>
      </c>
      <c r="AD5948" s="208">
        <v>2.9249999999999998</v>
      </c>
      <c r="AE5948" s="208">
        <v>2.6</v>
      </c>
      <c r="AF5948" s="208">
        <v>3.1760000000000002</v>
      </c>
      <c r="AG5948" s="208">
        <v>2.3069999999999999</v>
      </c>
      <c r="AH5948" s="208">
        <v>1.373</v>
      </c>
      <c r="AI5948" s="208">
        <v>1.1140000000000001</v>
      </c>
      <c r="AJ5948" s="208">
        <v>0.40799999999999997</v>
      </c>
      <c r="AK5948" s="208">
        <v>0.29799999999999999</v>
      </c>
      <c r="AL5948" s="208">
        <v>0.42</v>
      </c>
      <c r="AM5948" s="208">
        <v>0.79500000000000004</v>
      </c>
      <c r="AN5948" s="208">
        <v>1.3460000000000001</v>
      </c>
      <c r="AO5948" s="208">
        <v>3.3210000000000002</v>
      </c>
      <c r="AP5948" s="208">
        <v>3.274</v>
      </c>
      <c r="AQ5948" s="208">
        <v>2.9740000000000002</v>
      </c>
      <c r="AR5948" s="208">
        <v>3.5270000000000001</v>
      </c>
      <c r="AS5948" s="208">
        <v>1.4410000000000001</v>
      </c>
      <c r="AT5948" s="208">
        <v>3.1970000000000001</v>
      </c>
      <c r="AU5948" s="208">
        <v>1.0549999999999999</v>
      </c>
      <c r="AV5948" s="208">
        <v>0.35</v>
      </c>
      <c r="AW5948" s="208">
        <v>0.26300000000000001</v>
      </c>
      <c r="AX5948" s="208">
        <v>0.219</v>
      </c>
      <c r="AY5948" s="208">
        <v>0.752</v>
      </c>
      <c r="AZ5948" s="208">
        <v>1.419</v>
      </c>
      <c r="BA5948" s="208">
        <v>2.5880000000000001</v>
      </c>
      <c r="BB5948" s="21">
        <f t="shared" si="582"/>
        <v>3.585</v>
      </c>
      <c r="BC5948" s="21"/>
      <c r="BD5948" s="22">
        <f t="shared" si="581"/>
        <v>4.8185483870967749</v>
      </c>
      <c r="BE5948" s="21"/>
      <c r="BG5948" s="10"/>
      <c r="BH5948" s="21">
        <f t="shared" si="583"/>
        <v>0</v>
      </c>
      <c r="BI5948" s="22">
        <f t="shared" si="583"/>
        <v>3.5850000000000005E-3</v>
      </c>
      <c r="BJ5948" s="21"/>
      <c r="BK5948" s="21">
        <v>0</v>
      </c>
      <c r="BL5948" s="22">
        <v>1.0755000000000001E-2</v>
      </c>
      <c r="BM5948" s="21"/>
      <c r="BN5948" s="21">
        <f t="shared" si="580"/>
        <v>0</v>
      </c>
      <c r="BO5948" s="22">
        <f t="shared" si="580"/>
        <v>4.3020000000000003E-2</v>
      </c>
      <c r="BP5948" s="21">
        <f t="shared" si="580"/>
        <v>0</v>
      </c>
    </row>
    <row r="5949" spans="1:68" ht="11.1" hidden="1" customHeight="1" outlineLevel="2" x14ac:dyDescent="0.2">
      <c r="A5949" s="10"/>
      <c r="B5949" s="18"/>
      <c r="C5949" s="18"/>
      <c r="D5949" s="18"/>
      <c r="E5949" s="23" t="s">
        <v>5226</v>
      </c>
      <c r="F5949" s="208">
        <v>2.5489999999999999</v>
      </c>
      <c r="G5949" s="208">
        <v>2.4900000000000002</v>
      </c>
      <c r="H5949" s="208">
        <v>1.863</v>
      </c>
      <c r="I5949" s="239">
        <v>1.123</v>
      </c>
      <c r="J5949" s="239"/>
      <c r="K5949" s="208">
        <v>1.0549999999999999</v>
      </c>
      <c r="L5949" s="208">
        <v>0.91600000000000004</v>
      </c>
      <c r="M5949" s="208">
        <v>0.46700000000000003</v>
      </c>
      <c r="N5949" s="208">
        <v>0.57699999999999996</v>
      </c>
      <c r="O5949" s="208">
        <v>1.073</v>
      </c>
      <c r="P5949" s="208">
        <v>1.488</v>
      </c>
      <c r="Q5949" s="208">
        <v>2.5979999999999999</v>
      </c>
      <c r="R5949" s="208">
        <v>3.2010000000000001</v>
      </c>
      <c r="S5949" s="208">
        <v>2.3330000000000002</v>
      </c>
      <c r="T5949" s="208">
        <v>3.0640000000000001</v>
      </c>
      <c r="U5949" s="208">
        <v>2.1840000000000002</v>
      </c>
      <c r="V5949" s="208">
        <v>1.6890000000000001</v>
      </c>
      <c r="W5949" s="208">
        <v>1.4730000000000001</v>
      </c>
      <c r="X5949" s="208">
        <v>0.73899999999999999</v>
      </c>
      <c r="Y5949" s="208">
        <v>0.67</v>
      </c>
      <c r="Z5949" s="208">
        <v>0.57399999999999995</v>
      </c>
      <c r="AA5949" s="208">
        <v>1.1439999999999999</v>
      </c>
      <c r="AB5949" s="208">
        <v>1.401</v>
      </c>
      <c r="AC5949" s="208">
        <v>3.121</v>
      </c>
      <c r="AD5949" s="208">
        <v>2.7759999999999998</v>
      </c>
      <c r="AE5949" s="208">
        <v>2.839</v>
      </c>
      <c r="AF5949" s="208">
        <v>3.1829999999999998</v>
      </c>
      <c r="AG5949" s="208">
        <v>2.839</v>
      </c>
      <c r="AH5949" s="208">
        <v>1.3740000000000001</v>
      </c>
      <c r="AI5949" s="208">
        <v>1.345</v>
      </c>
      <c r="AJ5949" s="208">
        <v>0.55000000000000004</v>
      </c>
      <c r="AK5949" s="208">
        <v>0.31</v>
      </c>
      <c r="AL5949" s="208">
        <v>0.34599999999999997</v>
      </c>
      <c r="AM5949" s="208">
        <v>0.86299999999999999</v>
      </c>
      <c r="AN5949" s="208">
        <v>1.26</v>
      </c>
      <c r="AO5949" s="208">
        <v>3.0169999999999999</v>
      </c>
      <c r="AP5949" s="208">
        <v>2.964</v>
      </c>
      <c r="AQ5949" s="208">
        <v>2.8809999999999998</v>
      </c>
      <c r="AR5949" s="208">
        <v>3.145</v>
      </c>
      <c r="AS5949" s="208">
        <v>2.1659999999999999</v>
      </c>
      <c r="AT5949" s="208">
        <v>1.571</v>
      </c>
      <c r="AU5949" s="208">
        <v>1.1599999999999999</v>
      </c>
      <c r="AV5949" s="208">
        <v>0.34899999999999998</v>
      </c>
      <c r="AW5949" s="208">
        <v>0.124</v>
      </c>
      <c r="AX5949" s="208">
        <v>0.28999999999999998</v>
      </c>
      <c r="AY5949" s="208">
        <v>0.74299999999999999</v>
      </c>
      <c r="AZ5949" s="208">
        <v>1.1319999999999999</v>
      </c>
      <c r="BA5949" s="208">
        <v>1.8839999999999999</v>
      </c>
      <c r="BB5949" s="21">
        <f t="shared" si="582"/>
        <v>3.2010000000000001</v>
      </c>
      <c r="BC5949" s="21"/>
      <c r="BD5949" s="22">
        <f t="shared" si="581"/>
        <v>4.30241935483871</v>
      </c>
      <c r="BE5949" s="21"/>
      <c r="BG5949" s="10"/>
      <c r="BH5949" s="21">
        <f t="shared" si="583"/>
        <v>0</v>
      </c>
      <c r="BI5949" s="22">
        <f t="shared" si="583"/>
        <v>3.2009999999999999E-3</v>
      </c>
      <c r="BJ5949" s="21"/>
      <c r="BK5949" s="21">
        <v>0</v>
      </c>
      <c r="BL5949" s="22">
        <v>9.6030000000000004E-3</v>
      </c>
      <c r="BM5949" s="21"/>
      <c r="BN5949" s="21">
        <f t="shared" si="580"/>
        <v>0</v>
      </c>
      <c r="BO5949" s="22">
        <f t="shared" si="580"/>
        <v>3.8412000000000002E-2</v>
      </c>
      <c r="BP5949" s="21">
        <f t="shared" si="580"/>
        <v>0</v>
      </c>
    </row>
    <row r="5950" spans="1:68" ht="11.1" hidden="1" customHeight="1" outlineLevel="2" x14ac:dyDescent="0.2">
      <c r="A5950" s="10"/>
      <c r="B5950" s="18"/>
      <c r="C5950" s="18"/>
      <c r="D5950" s="18"/>
      <c r="E5950" s="23" t="s">
        <v>5227</v>
      </c>
      <c r="F5950" s="208">
        <v>2.7770000000000001</v>
      </c>
      <c r="G5950" s="208">
        <v>2.395</v>
      </c>
      <c r="H5950" s="208">
        <v>1.87</v>
      </c>
      <c r="I5950" s="239">
        <v>1.2</v>
      </c>
      <c r="J5950" s="239"/>
      <c r="K5950" s="208">
        <v>1.05</v>
      </c>
      <c r="L5950" s="208">
        <v>1.042</v>
      </c>
      <c r="M5950" s="208">
        <v>2.3889999999999998</v>
      </c>
      <c r="N5950" s="208">
        <v>0.33800000000000002</v>
      </c>
      <c r="O5950" s="208">
        <v>0.67900000000000005</v>
      </c>
      <c r="P5950" s="208">
        <v>1.4970000000000001</v>
      </c>
      <c r="Q5950" s="208">
        <v>2.5430000000000001</v>
      </c>
      <c r="R5950" s="208">
        <v>3.113</v>
      </c>
      <c r="S5950" s="208">
        <v>2.1789999999999998</v>
      </c>
      <c r="T5950" s="208">
        <v>3.0009999999999999</v>
      </c>
      <c r="U5950" s="208">
        <v>2.2930000000000001</v>
      </c>
      <c r="V5950" s="208">
        <v>1.9650000000000001</v>
      </c>
      <c r="W5950" s="208">
        <v>1.69</v>
      </c>
      <c r="X5950" s="208">
        <v>0.49299999999999999</v>
      </c>
      <c r="Y5950" s="208">
        <v>0.40300000000000002</v>
      </c>
      <c r="Z5950" s="208">
        <v>0.32100000000000001</v>
      </c>
      <c r="AA5950" s="208">
        <v>0.96199999999999997</v>
      </c>
      <c r="AB5950" s="208">
        <v>1.3109999999999999</v>
      </c>
      <c r="AC5950" s="208">
        <v>2.6419999999999999</v>
      </c>
      <c r="AD5950" s="208">
        <v>2.427</v>
      </c>
      <c r="AE5950" s="208">
        <v>2.5339999999999998</v>
      </c>
      <c r="AF5950" s="208">
        <v>2.4620000000000002</v>
      </c>
      <c r="AG5950" s="208">
        <v>2.355</v>
      </c>
      <c r="AH5950" s="208">
        <v>1.625</v>
      </c>
      <c r="AI5950" s="208">
        <v>1.754</v>
      </c>
      <c r="AJ5950" s="208">
        <v>0.41899999999999998</v>
      </c>
      <c r="AK5950" s="208">
        <v>0.245</v>
      </c>
      <c r="AL5950" s="208">
        <v>0.314</v>
      </c>
      <c r="AM5950" s="208">
        <v>0.71399999999999997</v>
      </c>
      <c r="AN5950" s="208">
        <v>1.214</v>
      </c>
      <c r="AO5950" s="208">
        <v>3.141</v>
      </c>
      <c r="AP5950" s="208">
        <v>2.7810000000000001</v>
      </c>
      <c r="AQ5950" s="208">
        <v>3.081</v>
      </c>
      <c r="AR5950" s="208">
        <v>3.2989999999999999</v>
      </c>
      <c r="AS5950" s="208">
        <v>1.59</v>
      </c>
      <c r="AT5950" s="208">
        <v>2.226</v>
      </c>
      <c r="AU5950" s="208">
        <v>1.444</v>
      </c>
      <c r="AV5950" s="208">
        <v>0.28699999999999998</v>
      </c>
      <c r="AW5950" s="208">
        <v>0.21299999999999999</v>
      </c>
      <c r="AX5950" s="208">
        <v>0.23100000000000001</v>
      </c>
      <c r="AY5950" s="208">
        <v>0.92</v>
      </c>
      <c r="AZ5950" s="208">
        <v>1.3049999999999999</v>
      </c>
      <c r="BA5950" s="208">
        <v>1.81</v>
      </c>
      <c r="BB5950" s="21">
        <f t="shared" si="582"/>
        <v>3.2989999999999999</v>
      </c>
      <c r="BC5950" s="21"/>
      <c r="BD5950" s="22">
        <f t="shared" si="581"/>
        <v>4.434139784946237</v>
      </c>
      <c r="BE5950" s="21"/>
      <c r="BG5950" s="10"/>
      <c r="BH5950" s="21">
        <f t="shared" si="583"/>
        <v>0</v>
      </c>
      <c r="BI5950" s="22">
        <f t="shared" si="583"/>
        <v>3.2990000000000003E-3</v>
      </c>
      <c r="BJ5950" s="21"/>
      <c r="BK5950" s="21">
        <v>0</v>
      </c>
      <c r="BL5950" s="22">
        <v>9.8970000000000013E-3</v>
      </c>
      <c r="BM5950" s="21"/>
      <c r="BN5950" s="21">
        <f t="shared" si="580"/>
        <v>0</v>
      </c>
      <c r="BO5950" s="22">
        <f t="shared" si="580"/>
        <v>3.9588000000000005E-2</v>
      </c>
      <c r="BP5950" s="21">
        <f t="shared" si="580"/>
        <v>0</v>
      </c>
    </row>
    <row r="5951" spans="1:68" ht="11.1" hidden="1" customHeight="1" outlineLevel="2" x14ac:dyDescent="0.2">
      <c r="A5951" s="10"/>
      <c r="B5951" s="18"/>
      <c r="C5951" s="18"/>
      <c r="D5951" s="18"/>
      <c r="E5951" s="23" t="s">
        <v>5228</v>
      </c>
      <c r="F5951" s="208">
        <v>4.3140000000000001</v>
      </c>
      <c r="G5951" s="208">
        <v>2.347</v>
      </c>
      <c r="H5951" s="208">
        <v>2.1890000000000001</v>
      </c>
      <c r="I5951" s="239">
        <v>3.0219999999999998</v>
      </c>
      <c r="J5951" s="239"/>
      <c r="K5951" s="208">
        <v>1.099</v>
      </c>
      <c r="L5951" s="208">
        <v>0.82699999999999996</v>
      </c>
      <c r="M5951" s="208">
        <v>0.374</v>
      </c>
      <c r="N5951" s="208">
        <v>0.318</v>
      </c>
      <c r="O5951" s="208">
        <v>0.69</v>
      </c>
      <c r="P5951" s="208">
        <v>1.764</v>
      </c>
      <c r="Q5951" s="208">
        <v>2.8610000000000002</v>
      </c>
      <c r="R5951" s="208">
        <v>3.569</v>
      </c>
      <c r="S5951" s="208">
        <v>2.9929999999999999</v>
      </c>
      <c r="T5951" s="208">
        <v>3.0190000000000001</v>
      </c>
      <c r="U5951" s="208">
        <v>2.4689999999999999</v>
      </c>
      <c r="V5951" s="208">
        <v>1.6859999999999999</v>
      </c>
      <c r="W5951" s="208">
        <v>1.3520000000000001</v>
      </c>
      <c r="X5951" s="208">
        <v>0.42699999999999999</v>
      </c>
      <c r="Y5951" s="208">
        <v>0.40100000000000002</v>
      </c>
      <c r="Z5951" s="208">
        <v>0.313</v>
      </c>
      <c r="AA5951" s="208">
        <v>0.77900000000000003</v>
      </c>
      <c r="AB5951" s="208">
        <v>1.1759999999999999</v>
      </c>
      <c r="AC5951" s="208">
        <v>3.0339999999999998</v>
      </c>
      <c r="AD5951" s="208">
        <v>2.9649999999999999</v>
      </c>
      <c r="AE5951" s="208">
        <v>3.04</v>
      </c>
      <c r="AF5951" s="208">
        <v>2.96</v>
      </c>
      <c r="AG5951" s="208">
        <v>2.649</v>
      </c>
      <c r="AH5951" s="208">
        <v>1.4930000000000001</v>
      </c>
      <c r="AI5951" s="208">
        <v>1.4790000000000001</v>
      </c>
      <c r="AJ5951" s="208">
        <v>0.33400000000000002</v>
      </c>
      <c r="AK5951" s="208">
        <v>0.26300000000000001</v>
      </c>
      <c r="AL5951" s="208">
        <v>0.34</v>
      </c>
      <c r="AM5951" s="208">
        <v>1.2190000000000001</v>
      </c>
      <c r="AN5951" s="208">
        <v>1.732</v>
      </c>
      <c r="AO5951" s="208">
        <v>3.4209999999999998</v>
      </c>
      <c r="AP5951" s="208">
        <v>3.0529999999999999</v>
      </c>
      <c r="AQ5951" s="208">
        <v>3.1139999999999999</v>
      </c>
      <c r="AR5951" s="208">
        <v>3.42</v>
      </c>
      <c r="AS5951" s="208">
        <v>1.8109999999999999</v>
      </c>
      <c r="AT5951" s="208">
        <v>2.177</v>
      </c>
      <c r="AU5951" s="208">
        <v>1.2749999999999999</v>
      </c>
      <c r="AV5951" s="208">
        <v>0.29299999999999998</v>
      </c>
      <c r="AW5951" s="208">
        <v>0.26100000000000001</v>
      </c>
      <c r="AX5951" s="208">
        <v>0.28899999999999998</v>
      </c>
      <c r="AY5951" s="208">
        <v>0.79700000000000004</v>
      </c>
      <c r="AZ5951" s="208">
        <v>1.4</v>
      </c>
      <c r="BA5951" s="208">
        <v>1.903</v>
      </c>
      <c r="BB5951" s="21">
        <f t="shared" si="582"/>
        <v>4.3140000000000001</v>
      </c>
      <c r="BC5951" s="21"/>
      <c r="BD5951" s="22">
        <f t="shared" si="581"/>
        <v>5.7983870967741939</v>
      </c>
      <c r="BE5951" s="21"/>
      <c r="BG5951" s="10"/>
      <c r="BH5951" s="21">
        <f t="shared" si="583"/>
        <v>0</v>
      </c>
      <c r="BI5951" s="22">
        <f t="shared" si="583"/>
        <v>4.314000000000001E-3</v>
      </c>
      <c r="BJ5951" s="21"/>
      <c r="BK5951" s="21">
        <v>0</v>
      </c>
      <c r="BL5951" s="22">
        <v>1.2942000000000002E-2</v>
      </c>
      <c r="BM5951" s="21"/>
      <c r="BN5951" s="21">
        <f t="shared" si="580"/>
        <v>0</v>
      </c>
      <c r="BO5951" s="22">
        <f t="shared" si="580"/>
        <v>5.1768000000000008E-2</v>
      </c>
      <c r="BP5951" s="21">
        <f t="shared" si="580"/>
        <v>0</v>
      </c>
    </row>
    <row r="5952" spans="1:68" ht="11.1" hidden="1" customHeight="1" outlineLevel="2" x14ac:dyDescent="0.2">
      <c r="A5952" s="10"/>
      <c r="B5952" s="18"/>
      <c r="C5952" s="18"/>
      <c r="D5952" s="18"/>
      <c r="E5952" s="23" t="s">
        <v>5229</v>
      </c>
      <c r="F5952" s="208">
        <v>2.52</v>
      </c>
      <c r="G5952" s="208">
        <v>2.5609999999999999</v>
      </c>
      <c r="H5952" s="208">
        <v>2.1429999999999998</v>
      </c>
      <c r="I5952" s="239">
        <v>1.333</v>
      </c>
      <c r="J5952" s="239"/>
      <c r="K5952" s="208">
        <v>1.149</v>
      </c>
      <c r="L5952" s="208">
        <v>1.0589999999999999</v>
      </c>
      <c r="M5952" s="208">
        <v>0.20300000000000001</v>
      </c>
      <c r="N5952" s="208">
        <v>0.26400000000000001</v>
      </c>
      <c r="O5952" s="208">
        <v>0.82299999999999995</v>
      </c>
      <c r="P5952" s="208">
        <v>1.5029999999999999</v>
      </c>
      <c r="Q5952" s="208">
        <v>1.9</v>
      </c>
      <c r="R5952" s="208">
        <v>3.3580000000000001</v>
      </c>
      <c r="S5952" s="208">
        <v>2.2210000000000001</v>
      </c>
      <c r="T5952" s="208">
        <v>3</v>
      </c>
      <c r="U5952" s="208">
        <v>2.3130000000000002</v>
      </c>
      <c r="V5952" s="208">
        <v>1.506</v>
      </c>
      <c r="W5952" s="208">
        <v>1.4830000000000001</v>
      </c>
      <c r="X5952" s="208">
        <v>0.49099999999999999</v>
      </c>
      <c r="Y5952" s="208">
        <v>0.33600000000000002</v>
      </c>
      <c r="Z5952" s="208">
        <v>0.219</v>
      </c>
      <c r="AA5952" s="208">
        <v>0.61</v>
      </c>
      <c r="AB5952" s="208">
        <v>1.2430000000000001</v>
      </c>
      <c r="AC5952" s="208">
        <v>2.7850000000000001</v>
      </c>
      <c r="AD5952" s="208">
        <v>2.8090000000000002</v>
      </c>
      <c r="AE5952" s="208">
        <v>3.1579999999999999</v>
      </c>
      <c r="AF5952" s="208">
        <v>2.629</v>
      </c>
      <c r="AG5952" s="208">
        <v>2.1859999999999999</v>
      </c>
      <c r="AH5952" s="208">
        <v>1.079</v>
      </c>
      <c r="AI5952" s="208">
        <v>1.1519999999999999</v>
      </c>
      <c r="AJ5952" s="208">
        <v>0.436</v>
      </c>
      <c r="AK5952" s="208">
        <v>0.22900000000000001</v>
      </c>
      <c r="AL5952" s="208">
        <v>0.23499999999999999</v>
      </c>
      <c r="AM5952" s="208">
        <v>0.78600000000000003</v>
      </c>
      <c r="AN5952" s="208">
        <v>1.254</v>
      </c>
      <c r="AO5952" s="208">
        <v>3.07</v>
      </c>
      <c r="AP5952" s="208">
        <v>2.7839999999999998</v>
      </c>
      <c r="AQ5952" s="208">
        <v>2.8439999999999999</v>
      </c>
      <c r="AR5952" s="208">
        <v>3.1160000000000001</v>
      </c>
      <c r="AS5952" s="208">
        <v>1.8460000000000001</v>
      </c>
      <c r="AT5952" s="208">
        <v>1.476</v>
      </c>
      <c r="AU5952" s="208">
        <v>1.234</v>
      </c>
      <c r="AV5952" s="208">
        <v>0.32</v>
      </c>
      <c r="AW5952" s="208">
        <v>0.224</v>
      </c>
      <c r="AX5952" s="208">
        <v>0.22900000000000001</v>
      </c>
      <c r="AY5952" s="208">
        <v>0.72799999999999998</v>
      </c>
      <c r="AZ5952" s="208">
        <v>1.228</v>
      </c>
      <c r="BA5952" s="208">
        <v>1.591</v>
      </c>
      <c r="BB5952" s="21">
        <f t="shared" si="582"/>
        <v>3.3580000000000001</v>
      </c>
      <c r="BC5952" s="21"/>
      <c r="BD5952" s="22">
        <f t="shared" si="581"/>
        <v>4.5134408602150531</v>
      </c>
      <c r="BE5952" s="21"/>
      <c r="BG5952" s="10"/>
      <c r="BH5952" s="21">
        <f t="shared" si="583"/>
        <v>0</v>
      </c>
      <c r="BI5952" s="22">
        <f t="shared" si="583"/>
        <v>3.3579999999999994E-3</v>
      </c>
      <c r="BJ5952" s="21"/>
      <c r="BK5952" s="21">
        <v>0</v>
      </c>
      <c r="BL5952" s="22">
        <v>1.0073999999999998E-2</v>
      </c>
      <c r="BM5952" s="21"/>
      <c r="BN5952" s="21">
        <f t="shared" si="580"/>
        <v>0</v>
      </c>
      <c r="BO5952" s="22">
        <f t="shared" si="580"/>
        <v>4.0295999999999992E-2</v>
      </c>
      <c r="BP5952" s="21">
        <f t="shared" si="580"/>
        <v>0</v>
      </c>
    </row>
    <row r="5953" spans="1:68" ht="11.1" hidden="1" customHeight="1" outlineLevel="2" x14ac:dyDescent="0.2">
      <c r="A5953" s="10"/>
      <c r="B5953" s="18"/>
      <c r="C5953" s="18"/>
      <c r="D5953" s="18"/>
      <c r="E5953" s="23" t="s">
        <v>5230</v>
      </c>
      <c r="F5953" s="208">
        <v>2.1930000000000001</v>
      </c>
      <c r="G5953" s="208">
        <v>2.1640000000000001</v>
      </c>
      <c r="H5953" s="208">
        <v>1.7769999999999999</v>
      </c>
      <c r="I5953" s="239">
        <v>1.046</v>
      </c>
      <c r="J5953" s="239"/>
      <c r="K5953" s="208">
        <v>0.80800000000000005</v>
      </c>
      <c r="L5953" s="208">
        <v>0.64400000000000002</v>
      </c>
      <c r="M5953" s="208">
        <v>0.25800000000000001</v>
      </c>
      <c r="N5953" s="208">
        <v>0.26700000000000002</v>
      </c>
      <c r="O5953" s="208">
        <v>0.56100000000000005</v>
      </c>
      <c r="P5953" s="208">
        <v>1.0389999999999999</v>
      </c>
      <c r="Q5953" s="208">
        <v>4.3949999999999996</v>
      </c>
      <c r="R5953" s="208">
        <v>1.4E-2</v>
      </c>
      <c r="S5953" s="208">
        <v>1.704</v>
      </c>
      <c r="T5953" s="208">
        <v>1.9239999999999999</v>
      </c>
      <c r="U5953" s="208">
        <v>1.3839999999999999</v>
      </c>
      <c r="V5953" s="208">
        <v>0.92500000000000004</v>
      </c>
      <c r="W5953" s="208">
        <v>0.71199999999999997</v>
      </c>
      <c r="X5953" s="208">
        <v>0.26</v>
      </c>
      <c r="Y5953" s="208">
        <v>0.193</v>
      </c>
      <c r="Z5953" s="208">
        <v>0.17599999999999999</v>
      </c>
      <c r="AA5953" s="208">
        <v>0.39</v>
      </c>
      <c r="AB5953" s="208">
        <v>0.64700000000000002</v>
      </c>
      <c r="AC5953" s="208">
        <v>2.0750000000000002</v>
      </c>
      <c r="AD5953" s="208">
        <v>1.7529999999999999</v>
      </c>
      <c r="AE5953" s="208">
        <v>1.4370000000000001</v>
      </c>
      <c r="AF5953" s="208">
        <v>1.603</v>
      </c>
      <c r="AG5953" s="208">
        <v>1.4390000000000001</v>
      </c>
      <c r="AH5953" s="208">
        <v>0.68799999999999994</v>
      </c>
      <c r="AI5953" s="208">
        <v>0.54300000000000004</v>
      </c>
      <c r="AJ5953" s="208">
        <v>0.23899999999999999</v>
      </c>
      <c r="AK5953" s="208">
        <v>0.159</v>
      </c>
      <c r="AL5953" s="208">
        <v>0.19</v>
      </c>
      <c r="AM5953" s="208">
        <v>0.45400000000000001</v>
      </c>
      <c r="AN5953" s="208">
        <v>0.71799999999999997</v>
      </c>
      <c r="AO5953" s="208">
        <v>2.06</v>
      </c>
      <c r="AP5953" s="208">
        <v>1.821</v>
      </c>
      <c r="AQ5953" s="208">
        <v>1.9510000000000001</v>
      </c>
      <c r="AR5953" s="208">
        <v>2.1909999999999998</v>
      </c>
      <c r="AS5953" s="208">
        <v>1.391</v>
      </c>
      <c r="AT5953" s="208">
        <v>0.98299999999999998</v>
      </c>
      <c r="AU5953" s="208">
        <v>0.63500000000000001</v>
      </c>
      <c r="AV5953" s="208">
        <v>0.28499999999999998</v>
      </c>
      <c r="AW5953" s="208">
        <v>0.21299999999999999</v>
      </c>
      <c r="AX5953" s="208">
        <v>0.20300000000000001</v>
      </c>
      <c r="AY5953" s="208">
        <v>0.501</v>
      </c>
      <c r="AZ5953" s="208">
        <v>0.79300000000000004</v>
      </c>
      <c r="BA5953" s="208">
        <v>0.996</v>
      </c>
      <c r="BB5953" s="21">
        <f t="shared" si="582"/>
        <v>4.3949999999999996</v>
      </c>
      <c r="BC5953" s="21"/>
      <c r="BD5953" s="22">
        <f t="shared" si="581"/>
        <v>5.9072580645161281</v>
      </c>
      <c r="BE5953" s="21"/>
      <c r="BG5953" s="10"/>
      <c r="BH5953" s="21">
        <f t="shared" si="583"/>
        <v>0</v>
      </c>
      <c r="BI5953" s="22">
        <f t="shared" si="583"/>
        <v>4.3949999999999987E-3</v>
      </c>
      <c r="BJ5953" s="21"/>
      <c r="BK5953" s="21">
        <v>0</v>
      </c>
      <c r="BL5953" s="22">
        <v>1.3184999999999995E-2</v>
      </c>
      <c r="BM5953" s="21"/>
      <c r="BN5953" s="21">
        <f t="shared" si="580"/>
        <v>0</v>
      </c>
      <c r="BO5953" s="22">
        <f t="shared" si="580"/>
        <v>5.2739999999999981E-2</v>
      </c>
      <c r="BP5953" s="21">
        <f t="shared" si="580"/>
        <v>0</v>
      </c>
    </row>
    <row r="5954" spans="1:68" ht="11.1" hidden="1" customHeight="1" outlineLevel="2" x14ac:dyDescent="0.2">
      <c r="A5954" s="10"/>
      <c r="B5954" s="18"/>
      <c r="C5954" s="18"/>
      <c r="D5954" s="18"/>
      <c r="E5954" s="23" t="s">
        <v>5231</v>
      </c>
      <c r="F5954" s="208">
        <v>2.4529999999999998</v>
      </c>
      <c r="G5954" s="208">
        <v>2.4900000000000002</v>
      </c>
      <c r="H5954" s="208">
        <v>2.1749999999999998</v>
      </c>
      <c r="I5954" s="239">
        <v>1.1539999999999999</v>
      </c>
      <c r="J5954" s="239"/>
      <c r="K5954" s="208">
        <v>1.048</v>
      </c>
      <c r="L5954" s="208">
        <v>1.0589999999999999</v>
      </c>
      <c r="M5954" s="208">
        <v>2.7890000000000001</v>
      </c>
      <c r="N5954" s="208">
        <v>0.68500000000000005</v>
      </c>
      <c r="O5954" s="208">
        <v>1.93</v>
      </c>
      <c r="P5954" s="208">
        <v>3.08</v>
      </c>
      <c r="Q5954" s="208">
        <v>3.49</v>
      </c>
      <c r="R5954" s="208">
        <v>5.7160000000000002</v>
      </c>
      <c r="S5954" s="208">
        <v>3.9740000000000002</v>
      </c>
      <c r="T5954" s="208">
        <v>4.5229999999999997</v>
      </c>
      <c r="U5954" s="208">
        <v>3.6859999999999999</v>
      </c>
      <c r="V5954" s="208">
        <v>1.444</v>
      </c>
      <c r="W5954" s="208">
        <v>1.405</v>
      </c>
      <c r="X5954" s="208">
        <v>0.67600000000000005</v>
      </c>
      <c r="Y5954" s="208">
        <v>0.71499999999999997</v>
      </c>
      <c r="Z5954" s="208">
        <v>0.62</v>
      </c>
      <c r="AA5954" s="208">
        <v>0.90100000000000002</v>
      </c>
      <c r="AB5954" s="208">
        <v>1.0289999999999999</v>
      </c>
      <c r="AC5954" s="208">
        <v>2.4750000000000001</v>
      </c>
      <c r="AD5954" s="208">
        <v>1.948</v>
      </c>
      <c r="AE5954" s="208">
        <v>1.605</v>
      </c>
      <c r="AF5954" s="208">
        <v>2.2400000000000002</v>
      </c>
      <c r="AG5954" s="208">
        <v>1.931</v>
      </c>
      <c r="AH5954" s="208">
        <v>1.966</v>
      </c>
      <c r="AI5954" s="208">
        <v>1.452</v>
      </c>
      <c r="AJ5954" s="208">
        <v>0.48299999999999998</v>
      </c>
      <c r="AK5954" s="208">
        <v>0.27700000000000002</v>
      </c>
      <c r="AL5954" s="208">
        <v>0.378</v>
      </c>
      <c r="AM5954" s="208">
        <v>0.70199999999999996</v>
      </c>
      <c r="AN5954" s="208">
        <v>1.216</v>
      </c>
      <c r="AO5954" s="208">
        <v>2.605</v>
      </c>
      <c r="AP5954" s="208">
        <v>2.1659999999999999</v>
      </c>
      <c r="AQ5954" s="208">
        <v>2.2810000000000001</v>
      </c>
      <c r="AR5954" s="208">
        <v>2.4620000000000002</v>
      </c>
      <c r="AS5954" s="208">
        <v>1.3029999999999999</v>
      </c>
      <c r="AT5954" s="208">
        <v>0.871</v>
      </c>
      <c r="AU5954" s="208">
        <v>1.0429999999999999</v>
      </c>
      <c r="AV5954" s="208">
        <v>0.42199999999999999</v>
      </c>
      <c r="AW5954" s="208">
        <v>0.33200000000000002</v>
      </c>
      <c r="AX5954" s="208">
        <v>0.31900000000000001</v>
      </c>
      <c r="AY5954" s="208">
        <v>0.626</v>
      </c>
      <c r="AZ5954" s="208">
        <v>0.94599999999999995</v>
      </c>
      <c r="BA5954" s="208">
        <v>1.29</v>
      </c>
      <c r="BB5954" s="21">
        <f t="shared" si="582"/>
        <v>5.7160000000000002</v>
      </c>
      <c r="BC5954" s="21"/>
      <c r="BD5954" s="22">
        <f t="shared" si="581"/>
        <v>7.682795698924731</v>
      </c>
      <c r="BE5954" s="21"/>
      <c r="BG5954" s="10"/>
      <c r="BH5954" s="21">
        <f t="shared" si="583"/>
        <v>0</v>
      </c>
      <c r="BI5954" s="22">
        <f t="shared" si="583"/>
        <v>5.7159999999999997E-3</v>
      </c>
      <c r="BJ5954" s="21"/>
      <c r="BK5954" s="21">
        <v>0</v>
      </c>
      <c r="BL5954" s="22">
        <v>1.7148E-2</v>
      </c>
      <c r="BM5954" s="21"/>
      <c r="BN5954" s="21">
        <f t="shared" si="580"/>
        <v>0</v>
      </c>
      <c r="BO5954" s="22">
        <f t="shared" si="580"/>
        <v>6.8592E-2</v>
      </c>
      <c r="BP5954" s="21">
        <f t="shared" si="580"/>
        <v>0</v>
      </c>
    </row>
    <row r="5955" spans="1:68" ht="11.1" hidden="1" customHeight="1" outlineLevel="2" x14ac:dyDescent="0.2">
      <c r="A5955" s="10"/>
      <c r="B5955" s="18"/>
      <c r="C5955" s="18"/>
      <c r="D5955" s="18"/>
      <c r="E5955" s="23" t="s">
        <v>5232</v>
      </c>
      <c r="F5955" s="208">
        <v>2.645</v>
      </c>
      <c r="G5955" s="208">
        <v>2.7029999999999998</v>
      </c>
      <c r="H5955" s="208">
        <v>2.1320000000000001</v>
      </c>
      <c r="I5955" s="239">
        <v>1.224</v>
      </c>
      <c r="J5955" s="239"/>
      <c r="K5955" s="208">
        <v>0.88100000000000001</v>
      </c>
      <c r="L5955" s="208">
        <v>0.95699999999999996</v>
      </c>
      <c r="M5955" s="208">
        <v>1.1419999999999999</v>
      </c>
      <c r="N5955" s="208">
        <v>0.44400000000000001</v>
      </c>
      <c r="O5955" s="208">
        <v>0.93600000000000005</v>
      </c>
      <c r="P5955" s="208">
        <v>2.121</v>
      </c>
      <c r="Q5955" s="208">
        <v>2.4380000000000002</v>
      </c>
      <c r="R5955" s="208">
        <v>3.39</v>
      </c>
      <c r="S5955" s="208">
        <v>2.4289999999999998</v>
      </c>
      <c r="T5955" s="208">
        <v>3.1880000000000002</v>
      </c>
      <c r="U5955" s="208">
        <v>0.22900000000000001</v>
      </c>
      <c r="V5955" s="208">
        <v>4.1470000000000002</v>
      </c>
      <c r="W5955" s="208">
        <v>1.1659999999999999</v>
      </c>
      <c r="X5955" s="208">
        <v>0.61599999999999999</v>
      </c>
      <c r="Y5955" s="208">
        <v>0.57299999999999995</v>
      </c>
      <c r="Z5955" s="208">
        <v>0.45500000000000002</v>
      </c>
      <c r="AA5955" s="208">
        <v>0.93899999999999995</v>
      </c>
      <c r="AB5955" s="208">
        <v>1.66</v>
      </c>
      <c r="AC5955" s="208">
        <v>3.1280000000000001</v>
      </c>
      <c r="AD5955" s="208">
        <v>2.7949999999999999</v>
      </c>
      <c r="AE5955" s="208">
        <v>2.78</v>
      </c>
      <c r="AF5955" s="208">
        <v>2.6930000000000001</v>
      </c>
      <c r="AG5955" s="208">
        <v>2.3140000000000001</v>
      </c>
      <c r="AH5955" s="208">
        <v>1.4510000000000001</v>
      </c>
      <c r="AI5955" s="208">
        <v>1.4990000000000001</v>
      </c>
      <c r="AJ5955" s="208">
        <v>0.54800000000000004</v>
      </c>
      <c r="AK5955" s="208">
        <v>0.30099999999999999</v>
      </c>
      <c r="AL5955" s="208">
        <v>0.375</v>
      </c>
      <c r="AM5955" s="208">
        <v>0.84199999999999997</v>
      </c>
      <c r="AN5955" s="208">
        <v>1.2849999999999999</v>
      </c>
      <c r="AO5955" s="208">
        <v>3.0230000000000001</v>
      </c>
      <c r="AP5955" s="208">
        <v>2.56</v>
      </c>
      <c r="AQ5955" s="208">
        <v>2.7610000000000001</v>
      </c>
      <c r="AR5955" s="208">
        <v>3.081</v>
      </c>
      <c r="AS5955" s="208">
        <v>2.0609999999999999</v>
      </c>
      <c r="AT5955" s="208">
        <v>1.5640000000000001</v>
      </c>
      <c r="AU5955" s="208">
        <v>1.296</v>
      </c>
      <c r="AV5955" s="208">
        <v>0.34699999999999998</v>
      </c>
      <c r="AW5955" s="208">
        <v>0.26600000000000001</v>
      </c>
      <c r="AX5955" s="208">
        <v>0.216</v>
      </c>
      <c r="AY5955" s="208">
        <v>0.90100000000000002</v>
      </c>
      <c r="AZ5955" s="208">
        <v>1.679</v>
      </c>
      <c r="BA5955" s="208">
        <v>1.9710000000000001</v>
      </c>
      <c r="BB5955" s="21">
        <f t="shared" si="582"/>
        <v>4.1470000000000002</v>
      </c>
      <c r="BC5955" s="21"/>
      <c r="BD5955" s="22">
        <f t="shared" si="581"/>
        <v>5.573924731182796</v>
      </c>
      <c r="BE5955" s="21"/>
      <c r="BG5955" s="10"/>
      <c r="BH5955" s="21">
        <f t="shared" si="583"/>
        <v>0</v>
      </c>
      <c r="BI5955" s="22">
        <f t="shared" si="583"/>
        <v>4.1469999999999996E-3</v>
      </c>
      <c r="BJ5955" s="21"/>
      <c r="BK5955" s="21">
        <v>0</v>
      </c>
      <c r="BL5955" s="22">
        <v>1.2440999999999999E-2</v>
      </c>
      <c r="BM5955" s="21"/>
      <c r="BN5955" s="21">
        <f t="shared" si="580"/>
        <v>0</v>
      </c>
      <c r="BO5955" s="22">
        <f t="shared" si="580"/>
        <v>4.9763999999999996E-2</v>
      </c>
      <c r="BP5955" s="21">
        <f t="shared" si="580"/>
        <v>0</v>
      </c>
    </row>
    <row r="5956" spans="1:68" ht="11.1" hidden="1" customHeight="1" outlineLevel="2" x14ac:dyDescent="0.2">
      <c r="A5956" s="10"/>
      <c r="B5956" s="18"/>
      <c r="C5956" s="18"/>
      <c r="D5956" s="18"/>
      <c r="E5956" s="23" t="s">
        <v>5233</v>
      </c>
      <c r="F5956" s="208">
        <v>2.3919999999999999</v>
      </c>
      <c r="G5956" s="208">
        <v>2.41</v>
      </c>
      <c r="H5956" s="208">
        <v>2.0099999999999998</v>
      </c>
      <c r="I5956" s="239">
        <v>1.367</v>
      </c>
      <c r="J5956" s="239"/>
      <c r="K5956" s="208">
        <v>0.93600000000000005</v>
      </c>
      <c r="L5956" s="208">
        <v>0.69799999999999995</v>
      </c>
      <c r="M5956" s="208">
        <v>0.32400000000000001</v>
      </c>
      <c r="N5956" s="208">
        <v>0.37</v>
      </c>
      <c r="O5956" s="208">
        <v>0.82399999999999995</v>
      </c>
      <c r="P5956" s="208">
        <v>1.4339999999999999</v>
      </c>
      <c r="Q5956" s="208">
        <v>2.105</v>
      </c>
      <c r="R5956" s="208">
        <v>2.7040000000000002</v>
      </c>
      <c r="S5956" s="208">
        <v>2.0329999999999999</v>
      </c>
      <c r="T5956" s="208">
        <v>2.7010000000000001</v>
      </c>
      <c r="U5956" s="208">
        <v>1.853</v>
      </c>
      <c r="V5956" s="208">
        <v>1.766</v>
      </c>
      <c r="W5956" s="208">
        <v>1.4510000000000001</v>
      </c>
      <c r="X5956" s="208">
        <v>0.46800000000000003</v>
      </c>
      <c r="Y5956" s="208">
        <v>0.47599999999999998</v>
      </c>
      <c r="Z5956" s="208">
        <v>0.375</v>
      </c>
      <c r="AA5956" s="208">
        <v>0.70499999999999996</v>
      </c>
      <c r="AB5956" s="208">
        <v>1.1499999999999999</v>
      </c>
      <c r="AC5956" s="208">
        <v>2.5910000000000002</v>
      </c>
      <c r="AD5956" s="208">
        <v>2.4039999999999999</v>
      </c>
      <c r="AE5956" s="208">
        <v>2.1989999999999998</v>
      </c>
      <c r="AF5956" s="208">
        <v>2.431</v>
      </c>
      <c r="AG5956" s="208">
        <v>2.0579999999999998</v>
      </c>
      <c r="AH5956" s="208">
        <v>1.0409999999999999</v>
      </c>
      <c r="AI5956" s="208">
        <v>1.1160000000000001</v>
      </c>
      <c r="AJ5956" s="208">
        <v>0.42399999999999999</v>
      </c>
      <c r="AK5956" s="208">
        <v>0.27900000000000003</v>
      </c>
      <c r="AL5956" s="208">
        <v>0.33</v>
      </c>
      <c r="AM5956" s="208">
        <v>0.58899999999999997</v>
      </c>
      <c r="AN5956" s="208">
        <v>1.1539999999999999</v>
      </c>
      <c r="AO5956" s="208">
        <v>2.1509999999999998</v>
      </c>
      <c r="AP5956" s="208">
        <v>2.7050000000000001</v>
      </c>
      <c r="AQ5956" s="208">
        <v>2.5049999999999999</v>
      </c>
      <c r="AR5956" s="208">
        <v>2.74</v>
      </c>
      <c r="AS5956" s="208">
        <v>1.6240000000000001</v>
      </c>
      <c r="AT5956" s="208">
        <v>1.724</v>
      </c>
      <c r="AU5956" s="208">
        <v>0.96799999999999997</v>
      </c>
      <c r="AV5956" s="208">
        <v>0.28100000000000003</v>
      </c>
      <c r="AW5956" s="208">
        <v>0.17399999999999999</v>
      </c>
      <c r="AX5956" s="208">
        <v>0.25900000000000001</v>
      </c>
      <c r="AY5956" s="208">
        <v>0.7</v>
      </c>
      <c r="AZ5956" s="208">
        <v>1.1359999999999999</v>
      </c>
      <c r="BA5956" s="208">
        <v>1.778</v>
      </c>
      <c r="BB5956" s="21">
        <f t="shared" si="582"/>
        <v>2.74</v>
      </c>
      <c r="BC5956" s="21"/>
      <c r="BD5956" s="22">
        <f t="shared" si="581"/>
        <v>3.6827956989247315</v>
      </c>
      <c r="BE5956" s="21"/>
      <c r="BG5956" s="10"/>
      <c r="BH5956" s="21">
        <f t="shared" si="583"/>
        <v>0</v>
      </c>
      <c r="BI5956" s="22">
        <f t="shared" si="583"/>
        <v>2.7399999999999998E-3</v>
      </c>
      <c r="BJ5956" s="21"/>
      <c r="BK5956" s="21">
        <v>0</v>
      </c>
      <c r="BL5956" s="22">
        <v>8.2199999999999999E-3</v>
      </c>
      <c r="BM5956" s="21"/>
      <c r="BN5956" s="21">
        <f t="shared" si="580"/>
        <v>0</v>
      </c>
      <c r="BO5956" s="22">
        <f t="shared" si="580"/>
        <v>3.288E-2</v>
      </c>
      <c r="BP5956" s="21">
        <f t="shared" si="580"/>
        <v>0</v>
      </c>
    </row>
    <row r="5957" spans="1:68" ht="11.1" hidden="1" customHeight="1" outlineLevel="2" x14ac:dyDescent="0.2">
      <c r="A5957" s="10"/>
      <c r="B5957" s="18"/>
      <c r="C5957" s="18"/>
      <c r="D5957" s="18"/>
      <c r="E5957" s="23" t="s">
        <v>5234</v>
      </c>
      <c r="F5957" s="208">
        <v>2.1339999999999999</v>
      </c>
      <c r="G5957" s="208">
        <v>2.4430000000000001</v>
      </c>
      <c r="H5957" s="208">
        <v>1.97</v>
      </c>
      <c r="I5957" s="239">
        <v>1.27</v>
      </c>
      <c r="J5957" s="239"/>
      <c r="K5957" s="208">
        <v>0.98899999999999999</v>
      </c>
      <c r="L5957" s="208">
        <v>0.97899999999999998</v>
      </c>
      <c r="M5957" s="208">
        <v>1.371</v>
      </c>
      <c r="N5957" s="208">
        <v>0.373</v>
      </c>
      <c r="O5957" s="208">
        <v>1.081</v>
      </c>
      <c r="P5957" s="208">
        <v>1.6659999999999999</v>
      </c>
      <c r="Q5957" s="208">
        <v>2.8450000000000002</v>
      </c>
      <c r="R5957" s="208">
        <v>3.0339999999999998</v>
      </c>
      <c r="S5957" s="208">
        <v>2.2909999999999999</v>
      </c>
      <c r="T5957" s="208">
        <v>3.0089999999999999</v>
      </c>
      <c r="U5957" s="208">
        <v>2.4649999999999999</v>
      </c>
      <c r="V5957" s="208">
        <v>2.0089999999999999</v>
      </c>
      <c r="W5957" s="208">
        <v>2.02</v>
      </c>
      <c r="X5957" s="208">
        <v>0.64100000000000001</v>
      </c>
      <c r="Y5957" s="208">
        <v>0.47099999999999997</v>
      </c>
      <c r="Z5957" s="208">
        <v>0.39900000000000002</v>
      </c>
      <c r="AA5957" s="208">
        <v>0.98899999999999999</v>
      </c>
      <c r="AB5957" s="208">
        <v>1.5549999999999999</v>
      </c>
      <c r="AC5957" s="208">
        <v>3.2530000000000001</v>
      </c>
      <c r="AD5957" s="208">
        <v>3.0489999999999999</v>
      </c>
      <c r="AE5957" s="208">
        <v>2.9420000000000002</v>
      </c>
      <c r="AF5957" s="208">
        <v>2.4689999999999999</v>
      </c>
      <c r="AG5957" s="208">
        <v>2.33</v>
      </c>
      <c r="AH5957" s="208">
        <v>1.7749999999999999</v>
      </c>
      <c r="AI5957" s="208">
        <v>1.732</v>
      </c>
      <c r="AJ5957" s="208">
        <v>0.373</v>
      </c>
      <c r="AK5957" s="208">
        <v>0.28799999999999998</v>
      </c>
      <c r="AL5957" s="208">
        <v>0.37</v>
      </c>
      <c r="AM5957" s="208">
        <v>0.93200000000000005</v>
      </c>
      <c r="AN5957" s="208">
        <v>1.5009999999999999</v>
      </c>
      <c r="AO5957" s="208">
        <v>3.3079999999999998</v>
      </c>
      <c r="AP5957" s="208">
        <v>2.585</v>
      </c>
      <c r="AQ5957" s="208">
        <v>2.8690000000000002</v>
      </c>
      <c r="AR5957" s="208">
        <v>3.1560000000000001</v>
      </c>
      <c r="AS5957" s="208">
        <v>2.1669999999999998</v>
      </c>
      <c r="AT5957" s="208">
        <v>1.823</v>
      </c>
      <c r="AU5957" s="208">
        <v>1.3180000000000001</v>
      </c>
      <c r="AV5957" s="208">
        <v>0.439</v>
      </c>
      <c r="AW5957" s="208">
        <v>0.36399999999999999</v>
      </c>
      <c r="AX5957" s="208">
        <v>0.35</v>
      </c>
      <c r="AY5957" s="208">
        <v>0.83399999999999996</v>
      </c>
      <c r="AZ5957" s="208">
        <v>1.429</v>
      </c>
      <c r="BA5957" s="208">
        <v>1.6659999999999999</v>
      </c>
      <c r="BB5957" s="21">
        <f t="shared" si="582"/>
        <v>3.3079999999999998</v>
      </c>
      <c r="BC5957" s="21"/>
      <c r="BD5957" s="22">
        <f t="shared" si="581"/>
        <v>4.446236559139785</v>
      </c>
      <c r="BE5957" s="21"/>
      <c r="BG5957" s="10"/>
      <c r="BH5957" s="21">
        <f t="shared" si="583"/>
        <v>0</v>
      </c>
      <c r="BI5957" s="22">
        <f t="shared" si="583"/>
        <v>3.3080000000000006E-3</v>
      </c>
      <c r="BJ5957" s="21"/>
      <c r="BK5957" s="21">
        <v>0</v>
      </c>
      <c r="BL5957" s="22">
        <v>9.9240000000000023E-3</v>
      </c>
      <c r="BM5957" s="21"/>
      <c r="BN5957" s="21">
        <f t="shared" si="580"/>
        <v>0</v>
      </c>
      <c r="BO5957" s="22">
        <f t="shared" si="580"/>
        <v>3.9696000000000009E-2</v>
      </c>
      <c r="BP5957" s="21">
        <f t="shared" si="580"/>
        <v>0</v>
      </c>
    </row>
    <row r="5958" spans="1:68" ht="11.1" hidden="1" customHeight="1" outlineLevel="2" x14ac:dyDescent="0.2">
      <c r="A5958" s="10"/>
      <c r="B5958" s="18"/>
      <c r="C5958" s="18"/>
      <c r="D5958" s="18"/>
      <c r="E5958" s="23" t="s">
        <v>5235</v>
      </c>
      <c r="F5958" s="208">
        <v>2.3450000000000002</v>
      </c>
      <c r="G5958" s="208">
        <v>2.415</v>
      </c>
      <c r="H5958" s="208">
        <v>1.855</v>
      </c>
      <c r="I5958" s="239">
        <v>1.3220000000000001</v>
      </c>
      <c r="J5958" s="239"/>
      <c r="K5958" s="208">
        <v>1.0980000000000001</v>
      </c>
      <c r="L5958" s="208">
        <v>0.90500000000000003</v>
      </c>
      <c r="M5958" s="208">
        <v>0.41299999999999998</v>
      </c>
      <c r="N5958" s="208">
        <v>0.47699999999999998</v>
      </c>
      <c r="O5958" s="208">
        <v>0.70399999999999996</v>
      </c>
      <c r="P5958" s="208">
        <v>1.37</v>
      </c>
      <c r="Q5958" s="208">
        <v>2.4900000000000002</v>
      </c>
      <c r="R5958" s="208">
        <v>3.1579999999999999</v>
      </c>
      <c r="S5958" s="208">
        <v>2.298</v>
      </c>
      <c r="T5958" s="208">
        <v>3.016</v>
      </c>
      <c r="U5958" s="208">
        <v>2.2839999999999998</v>
      </c>
      <c r="V5958" s="208">
        <v>1.595</v>
      </c>
      <c r="W5958" s="208">
        <v>1.266</v>
      </c>
      <c r="X5958" s="208">
        <v>0.46899999999999997</v>
      </c>
      <c r="Y5958" s="208">
        <v>0.45700000000000002</v>
      </c>
      <c r="Z5958" s="208">
        <v>0.39</v>
      </c>
      <c r="AA5958" s="208">
        <v>0.89500000000000002</v>
      </c>
      <c r="AB5958" s="208">
        <v>1.2450000000000001</v>
      </c>
      <c r="AC5958" s="208">
        <v>3.3690000000000002</v>
      </c>
      <c r="AD5958" s="208">
        <v>2.7669999999999999</v>
      </c>
      <c r="AE5958" s="208">
        <v>2.6890000000000001</v>
      </c>
      <c r="AF5958" s="208">
        <v>2.3650000000000002</v>
      </c>
      <c r="AG5958" s="208">
        <v>2.1459999999999999</v>
      </c>
      <c r="AH5958" s="208">
        <v>1.4059999999999999</v>
      </c>
      <c r="AI5958" s="208">
        <v>1.2549999999999999</v>
      </c>
      <c r="AJ5958" s="208">
        <v>0.34599999999999997</v>
      </c>
      <c r="AK5958" s="208">
        <v>0.26400000000000001</v>
      </c>
      <c r="AL5958" s="208">
        <v>0.32800000000000001</v>
      </c>
      <c r="AM5958" s="208">
        <v>0.76500000000000001</v>
      </c>
      <c r="AN5958" s="208">
        <v>1.2589999999999999</v>
      </c>
      <c r="AO5958" s="208">
        <v>3.28</v>
      </c>
      <c r="AP5958" s="208">
        <v>2.694</v>
      </c>
      <c r="AQ5958" s="208">
        <v>2.8370000000000002</v>
      </c>
      <c r="AR5958" s="208">
        <v>3.0329999999999999</v>
      </c>
      <c r="AS5958" s="208">
        <v>1.879</v>
      </c>
      <c r="AT5958" s="208">
        <v>1.7809999999999999</v>
      </c>
      <c r="AU5958" s="208">
        <v>1.2649999999999999</v>
      </c>
      <c r="AV5958" s="208">
        <v>0.39200000000000002</v>
      </c>
      <c r="AW5958" s="208">
        <v>0.314</v>
      </c>
      <c r="AX5958" s="208">
        <v>0.224</v>
      </c>
      <c r="AY5958" s="208">
        <v>0.73899999999999999</v>
      </c>
      <c r="AZ5958" s="208">
        <v>1.385</v>
      </c>
      <c r="BA5958" s="208">
        <v>1.7689999999999999</v>
      </c>
      <c r="BB5958" s="21">
        <f t="shared" si="582"/>
        <v>3.3690000000000002</v>
      </c>
      <c r="BC5958" s="21"/>
      <c r="BD5958" s="22">
        <f t="shared" si="581"/>
        <v>4.528225806451613</v>
      </c>
      <c r="BE5958" s="21"/>
      <c r="BG5958" s="10"/>
      <c r="BH5958" s="21">
        <f t="shared" si="583"/>
        <v>0</v>
      </c>
      <c r="BI5958" s="22">
        <f t="shared" si="583"/>
        <v>3.3690000000000005E-3</v>
      </c>
      <c r="BJ5958" s="21"/>
      <c r="BK5958" s="21">
        <v>0</v>
      </c>
      <c r="BL5958" s="22">
        <v>1.0107000000000001E-2</v>
      </c>
      <c r="BM5958" s="21"/>
      <c r="BN5958" s="21">
        <f t="shared" si="580"/>
        <v>0</v>
      </c>
      <c r="BO5958" s="22">
        <f t="shared" si="580"/>
        <v>4.0428000000000006E-2</v>
      </c>
      <c r="BP5958" s="21">
        <f t="shared" si="580"/>
        <v>0</v>
      </c>
    </row>
    <row r="5959" spans="1:68" ht="11.1" hidden="1" customHeight="1" outlineLevel="2" x14ac:dyDescent="0.2">
      <c r="A5959" s="10"/>
      <c r="B5959" s="18"/>
      <c r="C5959" s="18"/>
      <c r="D5959" s="18"/>
      <c r="E5959" s="23" t="s">
        <v>5236</v>
      </c>
      <c r="F5959" s="208">
        <v>2.9369999999999998</v>
      </c>
      <c r="G5959" s="208">
        <v>2.2570000000000001</v>
      </c>
      <c r="H5959" s="208">
        <v>1.778</v>
      </c>
      <c r="I5959" s="239">
        <v>1.387</v>
      </c>
      <c r="J5959" s="239"/>
      <c r="K5959" s="208">
        <v>1.091</v>
      </c>
      <c r="L5959" s="208">
        <v>1.238</v>
      </c>
      <c r="M5959" s="208">
        <v>3.206</v>
      </c>
      <c r="N5959" s="208">
        <v>0.45</v>
      </c>
      <c r="O5959" s="208">
        <v>0.998</v>
      </c>
      <c r="P5959" s="208">
        <v>1.7969999999999999</v>
      </c>
      <c r="Q5959" s="208">
        <v>2.56</v>
      </c>
      <c r="R5959" s="208">
        <v>3.1659999999999999</v>
      </c>
      <c r="S5959" s="208">
        <v>2.3450000000000002</v>
      </c>
      <c r="T5959" s="208">
        <v>2.968</v>
      </c>
      <c r="U5959" s="208">
        <v>2.4329999999999998</v>
      </c>
      <c r="V5959" s="208">
        <v>1.96</v>
      </c>
      <c r="W5959" s="208">
        <v>1.573</v>
      </c>
      <c r="X5959" s="208">
        <v>0.628</v>
      </c>
      <c r="Y5959" s="208">
        <v>0.43</v>
      </c>
      <c r="Z5959" s="208">
        <v>0.439</v>
      </c>
      <c r="AA5959" s="208">
        <v>0.89800000000000002</v>
      </c>
      <c r="AB5959" s="208">
        <v>1.2010000000000001</v>
      </c>
      <c r="AC5959" s="208">
        <v>2.7320000000000002</v>
      </c>
      <c r="AD5959" s="208">
        <v>2.5089999999999999</v>
      </c>
      <c r="AE5959" s="208">
        <v>2.306</v>
      </c>
      <c r="AF5959" s="208">
        <v>2.544</v>
      </c>
      <c r="AG5959" s="208">
        <v>2.2719999999999998</v>
      </c>
      <c r="AH5959" s="208">
        <v>1.2769999999999999</v>
      </c>
      <c r="AI5959" s="208">
        <v>1.0960000000000001</v>
      </c>
      <c r="AJ5959" s="208">
        <v>0.5</v>
      </c>
      <c r="AK5959" s="208">
        <v>0.315</v>
      </c>
      <c r="AL5959" s="208">
        <v>0.38900000000000001</v>
      </c>
      <c r="AM5959" s="208">
        <v>0.98399999999999999</v>
      </c>
      <c r="AN5959" s="208">
        <v>1.46</v>
      </c>
      <c r="AO5959" s="208">
        <v>2.9790000000000001</v>
      </c>
      <c r="AP5959" s="208">
        <v>2.2509999999999999</v>
      </c>
      <c r="AQ5959" s="208">
        <v>2.7240000000000002</v>
      </c>
      <c r="AR5959" s="208">
        <v>2.6869999999999998</v>
      </c>
      <c r="AS5959" s="208">
        <v>1.8149999999999999</v>
      </c>
      <c r="AT5959" s="208">
        <v>1.804</v>
      </c>
      <c r="AU5959" s="208">
        <v>1.19</v>
      </c>
      <c r="AV5959" s="208">
        <v>0.39900000000000002</v>
      </c>
      <c r="AW5959" s="208">
        <v>0.252</v>
      </c>
      <c r="AX5959" s="208">
        <v>0.216</v>
      </c>
      <c r="AY5959" s="208">
        <v>0.8</v>
      </c>
      <c r="AZ5959" s="208">
        <v>1.3939999999999999</v>
      </c>
      <c r="BA5959" s="208">
        <v>1.7210000000000001</v>
      </c>
      <c r="BB5959" s="21">
        <f t="shared" si="582"/>
        <v>3.206</v>
      </c>
      <c r="BC5959" s="21"/>
      <c r="BD5959" s="22">
        <f t="shared" si="581"/>
        <v>4.3091397849462361</v>
      </c>
      <c r="BE5959" s="21"/>
      <c r="BG5959" s="10"/>
      <c r="BH5959" s="21">
        <f t="shared" si="583"/>
        <v>0</v>
      </c>
      <c r="BI5959" s="22">
        <f t="shared" si="583"/>
        <v>3.2059999999999996E-3</v>
      </c>
      <c r="BJ5959" s="21"/>
      <c r="BK5959" s="21">
        <v>0</v>
      </c>
      <c r="BL5959" s="22">
        <v>9.6179999999999981E-3</v>
      </c>
      <c r="BM5959" s="21"/>
      <c r="BN5959" s="21">
        <f t="shared" si="580"/>
        <v>0</v>
      </c>
      <c r="BO5959" s="22">
        <f t="shared" si="580"/>
        <v>3.8471999999999992E-2</v>
      </c>
      <c r="BP5959" s="21">
        <f t="shared" si="580"/>
        <v>0</v>
      </c>
    </row>
    <row r="5960" spans="1:68" ht="11.1" hidden="1" customHeight="1" outlineLevel="2" x14ac:dyDescent="0.2">
      <c r="A5960" s="10"/>
      <c r="B5960" s="18"/>
      <c r="C5960" s="18"/>
      <c r="D5960" s="18"/>
      <c r="E5960" s="23" t="s">
        <v>5237</v>
      </c>
      <c r="F5960" s="208">
        <v>2.5449999999999999</v>
      </c>
      <c r="G5960" s="208">
        <v>2.5830000000000002</v>
      </c>
      <c r="H5960" s="208">
        <v>2.0880000000000001</v>
      </c>
      <c r="I5960" s="239">
        <v>1.403</v>
      </c>
      <c r="J5960" s="239"/>
      <c r="K5960" s="208">
        <v>1.073</v>
      </c>
      <c r="L5960" s="208">
        <v>1.2709999999999999</v>
      </c>
      <c r="M5960" s="208">
        <v>2.7480000000000002</v>
      </c>
      <c r="N5960" s="208">
        <v>0.29799999999999999</v>
      </c>
      <c r="O5960" s="208">
        <v>0.64400000000000002</v>
      </c>
      <c r="P5960" s="208">
        <v>1.6719999999999999</v>
      </c>
      <c r="Q5960" s="208">
        <v>2.8959999999999999</v>
      </c>
      <c r="R5960" s="208">
        <v>3.9220000000000002</v>
      </c>
      <c r="S5960" s="208">
        <v>2.2759999999999998</v>
      </c>
      <c r="T5960" s="208">
        <v>2.9359999999999999</v>
      </c>
      <c r="U5960" s="208">
        <v>2.1579999999999999</v>
      </c>
      <c r="V5960" s="208">
        <v>1.417</v>
      </c>
      <c r="W5960" s="208">
        <v>1.379</v>
      </c>
      <c r="X5960" s="208">
        <v>0.44</v>
      </c>
      <c r="Y5960" s="208">
        <v>0.27</v>
      </c>
      <c r="Z5960" s="208">
        <v>0.28999999999999998</v>
      </c>
      <c r="AA5960" s="208">
        <v>0.624</v>
      </c>
      <c r="AB5960" s="208">
        <v>1.0740000000000001</v>
      </c>
      <c r="AC5960" s="208">
        <v>2.6840000000000002</v>
      </c>
      <c r="AD5960" s="208">
        <v>2.4550000000000001</v>
      </c>
      <c r="AE5960" s="208">
        <v>2.3439999999999999</v>
      </c>
      <c r="AF5960" s="208">
        <v>2.6760000000000002</v>
      </c>
      <c r="AG5960" s="208">
        <v>2.3559999999999999</v>
      </c>
      <c r="AH5960" s="208">
        <v>1.206</v>
      </c>
      <c r="AI5960" s="208">
        <v>1.155</v>
      </c>
      <c r="AJ5960" s="208">
        <v>0.34399999999999997</v>
      </c>
      <c r="AK5960" s="208">
        <v>0.255</v>
      </c>
      <c r="AL5960" s="208">
        <v>0.33600000000000002</v>
      </c>
      <c r="AM5960" s="208">
        <v>0.71499999999999997</v>
      </c>
      <c r="AN5960" s="208">
        <v>0.997</v>
      </c>
      <c r="AO5960" s="208">
        <v>2.7509999999999999</v>
      </c>
      <c r="AP5960" s="208">
        <v>2.3780000000000001</v>
      </c>
      <c r="AQ5960" s="208">
        <v>2.8650000000000002</v>
      </c>
      <c r="AR5960" s="208">
        <v>2.8439999999999999</v>
      </c>
      <c r="AS5960" s="208">
        <v>1.9530000000000001</v>
      </c>
      <c r="AT5960" s="208">
        <v>1.768</v>
      </c>
      <c r="AU5960" s="208">
        <v>1.1240000000000001</v>
      </c>
      <c r="AV5960" s="208">
        <v>0.29599999999999999</v>
      </c>
      <c r="AW5960" s="208">
        <v>0.217</v>
      </c>
      <c r="AX5960" s="208">
        <v>0.23899999999999999</v>
      </c>
      <c r="AY5960" s="208">
        <v>0.76900000000000002</v>
      </c>
      <c r="AZ5960" s="208">
        <v>1.2050000000000001</v>
      </c>
      <c r="BA5960" s="208">
        <v>1.855</v>
      </c>
      <c r="BB5960" s="21">
        <f t="shared" si="582"/>
        <v>3.9220000000000002</v>
      </c>
      <c r="BC5960" s="21"/>
      <c r="BD5960" s="22">
        <f t="shared" si="581"/>
        <v>5.271505376344086</v>
      </c>
      <c r="BE5960" s="21"/>
      <c r="BG5960" s="10"/>
      <c r="BH5960" s="21">
        <f t="shared" si="583"/>
        <v>0</v>
      </c>
      <c r="BI5960" s="22">
        <f t="shared" si="583"/>
        <v>3.9220000000000001E-3</v>
      </c>
      <c r="BJ5960" s="21"/>
      <c r="BK5960" s="21">
        <v>0</v>
      </c>
      <c r="BL5960" s="22">
        <v>1.1766E-2</v>
      </c>
      <c r="BM5960" s="21"/>
      <c r="BN5960" s="21">
        <f t="shared" si="580"/>
        <v>0</v>
      </c>
      <c r="BO5960" s="22">
        <f t="shared" si="580"/>
        <v>4.7064000000000002E-2</v>
      </c>
      <c r="BP5960" s="21">
        <f t="shared" si="580"/>
        <v>0</v>
      </c>
    </row>
    <row r="5961" spans="1:68" ht="11.1" hidden="1" customHeight="1" outlineLevel="2" x14ac:dyDescent="0.2">
      <c r="A5961" s="10"/>
      <c r="B5961" s="18"/>
      <c r="C5961" s="18"/>
      <c r="D5961" s="18"/>
      <c r="E5961" s="23" t="s">
        <v>5238</v>
      </c>
      <c r="F5961" s="208">
        <v>2.8610000000000002</v>
      </c>
      <c r="G5961" s="208">
        <v>2.319</v>
      </c>
      <c r="H5961" s="208">
        <v>1.915</v>
      </c>
      <c r="I5961" s="239">
        <v>1.2250000000000001</v>
      </c>
      <c r="J5961" s="239"/>
      <c r="K5961" s="208">
        <v>1.0009999999999999</v>
      </c>
      <c r="L5961" s="208">
        <v>1.3280000000000001</v>
      </c>
      <c r="M5961" s="208">
        <v>1.792</v>
      </c>
      <c r="N5961" s="208">
        <v>0.374</v>
      </c>
      <c r="O5961" s="208">
        <v>0.80700000000000005</v>
      </c>
      <c r="P5961" s="208">
        <v>1.5740000000000001</v>
      </c>
      <c r="Q5961" s="208">
        <v>3.004</v>
      </c>
      <c r="R5961" s="208">
        <v>3.9289999999999998</v>
      </c>
      <c r="S5961" s="208">
        <v>3.7559999999999998</v>
      </c>
      <c r="T5961" s="208">
        <v>3.7730000000000001</v>
      </c>
      <c r="U5961" s="208">
        <v>3.121</v>
      </c>
      <c r="V5961" s="208">
        <v>1.7050000000000001</v>
      </c>
      <c r="W5961" s="208">
        <v>1.5940000000000001</v>
      </c>
      <c r="X5961" s="208">
        <v>0.48399999999999999</v>
      </c>
      <c r="Y5961" s="208">
        <v>0.36899999999999999</v>
      </c>
      <c r="Z5961" s="208">
        <v>0.41899999999999998</v>
      </c>
      <c r="AA5961" s="208">
        <v>0.94499999999999995</v>
      </c>
      <c r="AB5961" s="208">
        <v>1.466</v>
      </c>
      <c r="AC5961" s="208">
        <v>3.8980000000000001</v>
      </c>
      <c r="AD5961" s="208">
        <v>4.5060000000000002</v>
      </c>
      <c r="AE5961" s="208">
        <v>3.5249999999999999</v>
      </c>
      <c r="AF5961" s="208">
        <v>3.859</v>
      </c>
      <c r="AG5961" s="208">
        <v>2.7320000000000002</v>
      </c>
      <c r="AH5961" s="208">
        <v>1.7410000000000001</v>
      </c>
      <c r="AI5961" s="208">
        <v>1.4770000000000001</v>
      </c>
      <c r="AJ5961" s="208">
        <v>0.54600000000000004</v>
      </c>
      <c r="AK5961" s="208">
        <v>0.35</v>
      </c>
      <c r="AL5961" s="208">
        <v>0.38400000000000001</v>
      </c>
      <c r="AM5961" s="208">
        <v>0.92800000000000005</v>
      </c>
      <c r="AN5961" s="208">
        <v>1.5289999999999999</v>
      </c>
      <c r="AO5961" s="208">
        <v>4.5060000000000002</v>
      </c>
      <c r="AP5961" s="208">
        <v>3.9159999999999999</v>
      </c>
      <c r="AQ5961" s="208">
        <v>3.6320000000000001</v>
      </c>
      <c r="AR5961" s="208">
        <v>3.669</v>
      </c>
      <c r="AS5961" s="208">
        <v>1.6279999999999999</v>
      </c>
      <c r="AT5961" s="208">
        <v>2.8410000000000002</v>
      </c>
      <c r="AU5961" s="208">
        <v>1.534</v>
      </c>
      <c r="AV5961" s="208">
        <v>0.38100000000000001</v>
      </c>
      <c r="AW5961" s="208">
        <v>0.13</v>
      </c>
      <c r="AX5961" s="208">
        <v>0.23499999999999999</v>
      </c>
      <c r="AY5961" s="208">
        <v>0.92800000000000005</v>
      </c>
      <c r="AZ5961" s="208">
        <v>1.6539999999999999</v>
      </c>
      <c r="BA5961" s="208">
        <v>2.3639999999999999</v>
      </c>
      <c r="BB5961" s="21">
        <f t="shared" si="582"/>
        <v>4.5060000000000002</v>
      </c>
      <c r="BC5961" s="21"/>
      <c r="BD5961" s="22">
        <f t="shared" si="581"/>
        <v>6.056451612903226</v>
      </c>
      <c r="BE5961" s="21"/>
      <c r="BG5961" s="10"/>
      <c r="BH5961" s="21">
        <f t="shared" si="583"/>
        <v>0</v>
      </c>
      <c r="BI5961" s="22">
        <f t="shared" si="583"/>
        <v>4.5060000000000013E-3</v>
      </c>
      <c r="BJ5961" s="21"/>
      <c r="BK5961" s="21">
        <v>0</v>
      </c>
      <c r="BL5961" s="22">
        <v>1.3518000000000004E-2</v>
      </c>
      <c r="BM5961" s="21"/>
      <c r="BN5961" s="21">
        <f t="shared" si="580"/>
        <v>0</v>
      </c>
      <c r="BO5961" s="22">
        <f t="shared" si="580"/>
        <v>5.4072000000000016E-2</v>
      </c>
      <c r="BP5961" s="21">
        <f t="shared" si="580"/>
        <v>0</v>
      </c>
    </row>
    <row r="5962" spans="1:68" ht="11.1" hidden="1" customHeight="1" outlineLevel="2" x14ac:dyDescent="0.2">
      <c r="A5962" s="10"/>
      <c r="B5962" s="18"/>
      <c r="C5962" s="18"/>
      <c r="D5962" s="18"/>
      <c r="E5962" s="23" t="s">
        <v>5239</v>
      </c>
      <c r="F5962" s="208">
        <v>2.6230000000000002</v>
      </c>
      <c r="G5962" s="208">
        <v>2.7730000000000001</v>
      </c>
      <c r="H5962" s="208">
        <v>2.254</v>
      </c>
      <c r="I5962" s="239">
        <v>1.5269999999999999</v>
      </c>
      <c r="J5962" s="239"/>
      <c r="K5962" s="208">
        <v>0.99399999999999999</v>
      </c>
      <c r="L5962" s="208">
        <v>0.80400000000000005</v>
      </c>
      <c r="M5962" s="208">
        <v>0.34899999999999998</v>
      </c>
      <c r="N5962" s="208">
        <v>0.14199999999999999</v>
      </c>
      <c r="O5962" s="208">
        <v>0.79900000000000004</v>
      </c>
      <c r="P5962" s="208">
        <v>1.4179999999999999</v>
      </c>
      <c r="Q5962" s="208">
        <v>2.3559999999999999</v>
      </c>
      <c r="R5962" s="208">
        <v>3.0990000000000002</v>
      </c>
      <c r="S5962" s="208">
        <v>2.2879999999999998</v>
      </c>
      <c r="T5962" s="208">
        <v>3.0449999999999999</v>
      </c>
      <c r="U5962" s="208">
        <v>2.194</v>
      </c>
      <c r="V5962" s="208">
        <v>1.6319999999999999</v>
      </c>
      <c r="W5962" s="208">
        <v>1.401</v>
      </c>
      <c r="X5962" s="208">
        <v>0.44400000000000001</v>
      </c>
      <c r="Y5962" s="208">
        <v>0.34200000000000003</v>
      </c>
      <c r="Z5962" s="208">
        <v>0.36799999999999999</v>
      </c>
      <c r="AA5962" s="208">
        <v>0.83</v>
      </c>
      <c r="AB5962" s="208">
        <v>1.46</v>
      </c>
      <c r="AC5962" s="208">
        <v>2.75</v>
      </c>
      <c r="AD5962" s="208">
        <v>2.77</v>
      </c>
      <c r="AE5962" s="208">
        <v>2.5790000000000002</v>
      </c>
      <c r="AF5962" s="208">
        <v>2.78</v>
      </c>
      <c r="AG5962" s="208">
        <v>2.3690000000000002</v>
      </c>
      <c r="AH5962" s="208">
        <v>1.2909999999999999</v>
      </c>
      <c r="AI5962" s="208">
        <v>1.2709999999999999</v>
      </c>
      <c r="AJ5962" s="208">
        <v>0.435</v>
      </c>
      <c r="AK5962" s="208">
        <v>0.26600000000000001</v>
      </c>
      <c r="AL5962" s="208">
        <v>0.34499999999999997</v>
      </c>
      <c r="AM5962" s="208">
        <v>0.73899999999999999</v>
      </c>
      <c r="AN5962" s="208">
        <v>1.202</v>
      </c>
      <c r="AO5962" s="208">
        <v>2.8340000000000001</v>
      </c>
      <c r="AP5962" s="208">
        <v>2.93</v>
      </c>
      <c r="AQ5962" s="208">
        <v>2.9039999999999999</v>
      </c>
      <c r="AR5962" s="208">
        <v>3.1360000000000001</v>
      </c>
      <c r="AS5962" s="208">
        <v>1.946</v>
      </c>
      <c r="AT5962" s="208">
        <v>1.6</v>
      </c>
      <c r="AU5962" s="208">
        <v>1.131</v>
      </c>
      <c r="AV5962" s="208">
        <v>0.39100000000000001</v>
      </c>
      <c r="AW5962" s="208">
        <v>0.26</v>
      </c>
      <c r="AX5962" s="208">
        <v>0.246</v>
      </c>
      <c r="AY5962" s="208">
        <v>0.76700000000000002</v>
      </c>
      <c r="AZ5962" s="208">
        <v>1.4379999999999999</v>
      </c>
      <c r="BA5962" s="208">
        <v>1.9930000000000001</v>
      </c>
      <c r="BB5962" s="21">
        <f t="shared" si="582"/>
        <v>3.1360000000000001</v>
      </c>
      <c r="BC5962" s="21"/>
      <c r="BD5962" s="22">
        <f t="shared" si="581"/>
        <v>4.21505376344086</v>
      </c>
      <c r="BE5962" s="21"/>
      <c r="BG5962" s="10"/>
      <c r="BH5962" s="21">
        <f t="shared" si="583"/>
        <v>0</v>
      </c>
      <c r="BI5962" s="22">
        <f t="shared" si="583"/>
        <v>3.1359999999999999E-3</v>
      </c>
      <c r="BJ5962" s="21"/>
      <c r="BK5962" s="21">
        <v>0</v>
      </c>
      <c r="BL5962" s="22">
        <v>9.4079999999999997E-3</v>
      </c>
      <c r="BM5962" s="21"/>
      <c r="BN5962" s="21">
        <f t="shared" si="580"/>
        <v>0</v>
      </c>
      <c r="BO5962" s="22">
        <f t="shared" si="580"/>
        <v>3.7631999999999999E-2</v>
      </c>
      <c r="BP5962" s="21">
        <f t="shared" si="580"/>
        <v>0</v>
      </c>
    </row>
    <row r="5963" spans="1:68" ht="11.1" hidden="1" customHeight="1" outlineLevel="2" x14ac:dyDescent="0.2">
      <c r="A5963" s="10"/>
      <c r="B5963" s="18"/>
      <c r="C5963" s="18"/>
      <c r="D5963" s="18"/>
      <c r="E5963" s="23" t="s">
        <v>5240</v>
      </c>
      <c r="F5963" s="208">
        <v>2.9049999999999998</v>
      </c>
      <c r="G5963" s="208">
        <v>2.63</v>
      </c>
      <c r="H5963" s="208">
        <v>1.903</v>
      </c>
      <c r="I5963" s="239">
        <v>1.1819999999999999</v>
      </c>
      <c r="J5963" s="239"/>
      <c r="K5963" s="208">
        <v>1.0960000000000001</v>
      </c>
      <c r="L5963" s="208">
        <v>1.0720000000000001</v>
      </c>
      <c r="M5963" s="208">
        <v>1.6930000000000001</v>
      </c>
      <c r="N5963" s="208">
        <v>0.30299999999999999</v>
      </c>
      <c r="O5963" s="208">
        <v>0.90100000000000002</v>
      </c>
      <c r="P5963" s="208">
        <v>1.756</v>
      </c>
      <c r="Q5963" s="208">
        <v>2.88</v>
      </c>
      <c r="R5963" s="208">
        <v>3.57</v>
      </c>
      <c r="S5963" s="208">
        <v>2.6110000000000002</v>
      </c>
      <c r="T5963" s="208">
        <v>3.34</v>
      </c>
      <c r="U5963" s="208">
        <v>2.5030000000000001</v>
      </c>
      <c r="V5963" s="208">
        <v>1.482</v>
      </c>
      <c r="W5963" s="208">
        <v>1.3149999999999999</v>
      </c>
      <c r="X5963" s="208">
        <v>0.504</v>
      </c>
      <c r="Y5963" s="208">
        <v>0.36399999999999999</v>
      </c>
      <c r="Z5963" s="208">
        <v>0.39</v>
      </c>
      <c r="AA5963" s="208">
        <v>0.81</v>
      </c>
      <c r="AB5963" s="208">
        <v>1.841</v>
      </c>
      <c r="AC5963" s="208">
        <v>3.242</v>
      </c>
      <c r="AD5963" s="208">
        <v>2.9540000000000002</v>
      </c>
      <c r="AE5963" s="208">
        <v>2.6659999999999999</v>
      </c>
      <c r="AF5963" s="208">
        <v>2.839</v>
      </c>
      <c r="AG5963" s="208">
        <v>2.5049999999999999</v>
      </c>
      <c r="AH5963" s="208">
        <v>1.359</v>
      </c>
      <c r="AI5963" s="208">
        <v>1.294</v>
      </c>
      <c r="AJ5963" s="208">
        <v>0.42499999999999999</v>
      </c>
      <c r="AK5963" s="208">
        <v>0.26300000000000001</v>
      </c>
      <c r="AL5963" s="208">
        <v>0.35899999999999999</v>
      </c>
      <c r="AM5963" s="208">
        <v>0.91</v>
      </c>
      <c r="AN5963" s="208">
        <v>1.58</v>
      </c>
      <c r="AO5963" s="208">
        <v>3.4340000000000002</v>
      </c>
      <c r="AP5963" s="208">
        <v>3.036</v>
      </c>
      <c r="AQ5963" s="208">
        <v>3.173</v>
      </c>
      <c r="AR5963" s="208">
        <v>3.46</v>
      </c>
      <c r="AS5963" s="208">
        <v>1.2889999999999999</v>
      </c>
      <c r="AT5963" s="208">
        <v>3.1139999999999999</v>
      </c>
      <c r="AU5963" s="208">
        <v>1.3089999999999999</v>
      </c>
      <c r="AV5963" s="208">
        <v>0.36199999999999999</v>
      </c>
      <c r="AW5963" s="208">
        <v>0.254</v>
      </c>
      <c r="AX5963" s="208">
        <v>0.254</v>
      </c>
      <c r="AY5963" s="208">
        <v>0.92600000000000005</v>
      </c>
      <c r="AZ5963" s="208">
        <v>1.5229999999999999</v>
      </c>
      <c r="BA5963" s="208">
        <v>2.597</v>
      </c>
      <c r="BB5963" s="21">
        <f t="shared" si="582"/>
        <v>3.57</v>
      </c>
      <c r="BC5963" s="21"/>
      <c r="BD5963" s="22">
        <f t="shared" si="581"/>
        <v>4.7983870967741931</v>
      </c>
      <c r="BE5963" s="21"/>
      <c r="BG5963" s="10"/>
      <c r="BH5963" s="21">
        <f t="shared" si="583"/>
        <v>0</v>
      </c>
      <c r="BI5963" s="22">
        <f t="shared" si="583"/>
        <v>3.5699999999999998E-3</v>
      </c>
      <c r="BJ5963" s="21"/>
      <c r="BK5963" s="21">
        <v>0</v>
      </c>
      <c r="BL5963" s="22">
        <v>1.0709999999999999E-2</v>
      </c>
      <c r="BM5963" s="21"/>
      <c r="BN5963" s="21">
        <f t="shared" si="580"/>
        <v>0</v>
      </c>
      <c r="BO5963" s="22">
        <f t="shared" si="580"/>
        <v>4.2839999999999996E-2</v>
      </c>
      <c r="BP5963" s="21">
        <f t="shared" si="580"/>
        <v>0</v>
      </c>
    </row>
    <row r="5964" spans="1:68" ht="11.1" hidden="1" customHeight="1" outlineLevel="2" x14ac:dyDescent="0.2">
      <c r="A5964" s="10"/>
      <c r="B5964" s="18"/>
      <c r="C5964" s="18"/>
      <c r="D5964" s="18"/>
      <c r="E5964" s="23" t="s">
        <v>5241</v>
      </c>
      <c r="F5964" s="208">
        <v>2.5059999999999998</v>
      </c>
      <c r="G5964" s="208">
        <v>2.407</v>
      </c>
      <c r="H5964" s="208">
        <v>1.859</v>
      </c>
      <c r="I5964" s="239">
        <v>1.2929999999999999</v>
      </c>
      <c r="J5964" s="239"/>
      <c r="K5964" s="208">
        <v>0.93200000000000005</v>
      </c>
      <c r="L5964" s="208">
        <v>1.046</v>
      </c>
      <c r="M5964" s="208">
        <v>0.16900000000000001</v>
      </c>
      <c r="N5964" s="208">
        <v>0.36599999999999999</v>
      </c>
      <c r="O5964" s="208">
        <v>0.94399999999999995</v>
      </c>
      <c r="P5964" s="208">
        <v>1.635</v>
      </c>
      <c r="Q5964" s="208">
        <v>2.63</v>
      </c>
      <c r="R5964" s="208">
        <v>3.0470000000000002</v>
      </c>
      <c r="S5964" s="208">
        <v>2.274</v>
      </c>
      <c r="T5964" s="208">
        <v>2.8090000000000002</v>
      </c>
      <c r="U5964" s="208">
        <v>2.3490000000000002</v>
      </c>
      <c r="V5964" s="208">
        <v>1.4139999999999999</v>
      </c>
      <c r="W5964" s="208">
        <v>1.4219999999999999</v>
      </c>
      <c r="X5964" s="208">
        <v>0.51900000000000002</v>
      </c>
      <c r="Y5964" s="208">
        <v>0.314</v>
      </c>
      <c r="Z5964" s="208">
        <v>0.27100000000000002</v>
      </c>
      <c r="AA5964" s="208">
        <v>0.64500000000000002</v>
      </c>
      <c r="AB5964" s="208">
        <v>1.1399999999999999</v>
      </c>
      <c r="AC5964" s="208">
        <v>2.5030000000000001</v>
      </c>
      <c r="AD5964" s="208">
        <v>2.516</v>
      </c>
      <c r="AE5964" s="208">
        <v>2.3109999999999999</v>
      </c>
      <c r="AF5964" s="208">
        <v>2.4609999999999999</v>
      </c>
      <c r="AG5964" s="208">
        <v>2.08</v>
      </c>
      <c r="AH5964" s="208">
        <v>1.3109999999999999</v>
      </c>
      <c r="AI5964" s="208">
        <v>1.3640000000000001</v>
      </c>
      <c r="AJ5964" s="208">
        <v>0.439</v>
      </c>
      <c r="AK5964" s="208">
        <v>0.27400000000000002</v>
      </c>
      <c r="AL5964" s="208">
        <v>0.33300000000000002</v>
      </c>
      <c r="AM5964" s="208">
        <v>0.79400000000000004</v>
      </c>
      <c r="AN5964" s="208">
        <v>1.1379999999999999</v>
      </c>
      <c r="AO5964" s="208">
        <v>2.516</v>
      </c>
      <c r="AP5964" s="208">
        <v>2.524</v>
      </c>
      <c r="AQ5964" s="208">
        <v>2.7429999999999999</v>
      </c>
      <c r="AR5964" s="208">
        <v>2.9449999999999998</v>
      </c>
      <c r="AS5964" s="208">
        <v>1.871</v>
      </c>
      <c r="AT5964" s="208">
        <v>2.8780000000000001</v>
      </c>
      <c r="AU5964" s="24"/>
      <c r="AV5964" s="208">
        <v>0.215</v>
      </c>
      <c r="AW5964" s="208">
        <v>0.193</v>
      </c>
      <c r="AX5964" s="208">
        <v>0.191</v>
      </c>
      <c r="AY5964" s="208">
        <v>0.80300000000000005</v>
      </c>
      <c r="AZ5964" s="208">
        <v>1.407</v>
      </c>
      <c r="BA5964" s="208">
        <v>2.419</v>
      </c>
      <c r="BB5964" s="21">
        <f t="shared" si="582"/>
        <v>3.0470000000000002</v>
      </c>
      <c r="BC5964" s="21"/>
      <c r="BD5964" s="22">
        <f t="shared" si="581"/>
        <v>4.095430107526882</v>
      </c>
      <c r="BE5964" s="21"/>
      <c r="BG5964" s="10"/>
      <c r="BH5964" s="21">
        <f t="shared" si="583"/>
        <v>0</v>
      </c>
      <c r="BI5964" s="22">
        <f t="shared" si="583"/>
        <v>3.0469999999999998E-3</v>
      </c>
      <c r="BJ5964" s="21"/>
      <c r="BK5964" s="21">
        <v>0</v>
      </c>
      <c r="BL5964" s="22">
        <v>9.1409999999999998E-3</v>
      </c>
      <c r="BM5964" s="21"/>
      <c r="BN5964" s="21">
        <f t="shared" si="580"/>
        <v>0</v>
      </c>
      <c r="BO5964" s="22">
        <f t="shared" si="580"/>
        <v>3.6563999999999999E-2</v>
      </c>
      <c r="BP5964" s="21">
        <f t="shared" si="580"/>
        <v>0</v>
      </c>
    </row>
    <row r="5965" spans="1:68" ht="11.1" hidden="1" customHeight="1" outlineLevel="2" x14ac:dyDescent="0.2">
      <c r="A5965" s="10"/>
      <c r="B5965" s="18"/>
      <c r="C5965" s="18"/>
      <c r="D5965" s="18"/>
      <c r="E5965" s="23" t="s">
        <v>5242</v>
      </c>
      <c r="F5965" s="208">
        <v>2.5070000000000001</v>
      </c>
      <c r="G5965" s="208">
        <v>2.415</v>
      </c>
      <c r="H5965" s="208">
        <v>2.125</v>
      </c>
      <c r="I5965" s="239">
        <v>1.476</v>
      </c>
      <c r="J5965" s="239"/>
      <c r="K5965" s="208">
        <v>1.05</v>
      </c>
      <c r="L5965" s="208">
        <v>1.335</v>
      </c>
      <c r="M5965" s="24"/>
      <c r="N5965" s="208">
        <v>0.34799999999999998</v>
      </c>
      <c r="O5965" s="208">
        <v>0.77600000000000002</v>
      </c>
      <c r="P5965" s="208">
        <v>1.47</v>
      </c>
      <c r="Q5965" s="208">
        <v>2.4750000000000001</v>
      </c>
      <c r="R5965" s="208">
        <v>3.145</v>
      </c>
      <c r="S5965" s="208">
        <v>2.3149999999999999</v>
      </c>
      <c r="T5965" s="208">
        <v>2.968</v>
      </c>
      <c r="U5965" s="208">
        <v>2.383</v>
      </c>
      <c r="V5965" s="208">
        <v>1.569</v>
      </c>
      <c r="W5965" s="208">
        <v>1.556</v>
      </c>
      <c r="X5965" s="208">
        <v>0.68</v>
      </c>
      <c r="Y5965" s="208">
        <v>0.49199999999999999</v>
      </c>
      <c r="Z5965" s="208">
        <v>0.55000000000000004</v>
      </c>
      <c r="AA5965" s="208">
        <v>0.88500000000000001</v>
      </c>
      <c r="AB5965" s="208">
        <v>1.5309999999999999</v>
      </c>
      <c r="AC5965" s="208">
        <v>2.7650000000000001</v>
      </c>
      <c r="AD5965" s="208">
        <v>2.694</v>
      </c>
      <c r="AE5965" s="208">
        <v>2.254</v>
      </c>
      <c r="AF5965" s="208">
        <v>2.5059999999999998</v>
      </c>
      <c r="AG5965" s="208">
        <v>2.2789999999999999</v>
      </c>
      <c r="AH5965" s="208">
        <v>1.504</v>
      </c>
      <c r="AI5965" s="208">
        <v>1.45</v>
      </c>
      <c r="AJ5965" s="208">
        <v>0.42899999999999999</v>
      </c>
      <c r="AK5965" s="208">
        <v>0.309</v>
      </c>
      <c r="AL5965" s="208">
        <v>0.34899999999999998</v>
      </c>
      <c r="AM5965" s="208">
        <v>0.80800000000000005</v>
      </c>
      <c r="AN5965" s="208">
        <v>1.1659999999999999</v>
      </c>
      <c r="AO5965" s="208">
        <v>2.8690000000000002</v>
      </c>
      <c r="AP5965" s="208">
        <v>2.8079999999999998</v>
      </c>
      <c r="AQ5965" s="208">
        <v>2.8490000000000002</v>
      </c>
      <c r="AR5965" s="208">
        <v>3.0680000000000001</v>
      </c>
      <c r="AS5965" s="208">
        <v>1.913</v>
      </c>
      <c r="AT5965" s="208">
        <v>1.9950000000000001</v>
      </c>
      <c r="AU5965" s="208">
        <v>1.377</v>
      </c>
      <c r="AV5965" s="208">
        <v>0.31900000000000001</v>
      </c>
      <c r="AW5965" s="208">
        <v>0.41199999999999998</v>
      </c>
      <c r="AX5965" s="208">
        <v>0.30199999999999999</v>
      </c>
      <c r="AY5965" s="208">
        <v>0.85399999999999998</v>
      </c>
      <c r="AZ5965" s="208">
        <v>1.506</v>
      </c>
      <c r="BA5965" s="208">
        <v>1.974</v>
      </c>
      <c r="BB5965" s="21">
        <f t="shared" si="582"/>
        <v>3.145</v>
      </c>
      <c r="BC5965" s="21"/>
      <c r="BD5965" s="22">
        <f t="shared" si="581"/>
        <v>4.227150537634409</v>
      </c>
      <c r="BE5965" s="21"/>
      <c r="BG5965" s="10"/>
      <c r="BH5965" s="21">
        <f t="shared" si="583"/>
        <v>0</v>
      </c>
      <c r="BI5965" s="22">
        <f t="shared" si="583"/>
        <v>3.1450000000000007E-3</v>
      </c>
      <c r="BJ5965" s="21"/>
      <c r="BK5965" s="21">
        <v>0</v>
      </c>
      <c r="BL5965" s="22">
        <v>9.4350000000000024E-3</v>
      </c>
      <c r="BM5965" s="21"/>
      <c r="BN5965" s="21">
        <f t="shared" si="580"/>
        <v>0</v>
      </c>
      <c r="BO5965" s="22">
        <f t="shared" si="580"/>
        <v>3.774000000000001E-2</v>
      </c>
      <c r="BP5965" s="21">
        <f t="shared" si="580"/>
        <v>0</v>
      </c>
    </row>
    <row r="5966" spans="1:68" ht="11.1" hidden="1" customHeight="1" outlineLevel="2" x14ac:dyDescent="0.2">
      <c r="A5966" s="10"/>
      <c r="B5966" s="18"/>
      <c r="C5966" s="18"/>
      <c r="D5966" s="18"/>
      <c r="E5966" s="23" t="s">
        <v>5243</v>
      </c>
      <c r="F5966" s="208">
        <v>2.3740000000000001</v>
      </c>
      <c r="G5966" s="208">
        <v>2.61</v>
      </c>
      <c r="H5966" s="208">
        <v>2.2559999999999998</v>
      </c>
      <c r="I5966" s="239">
        <v>1.3129999999999999</v>
      </c>
      <c r="J5966" s="239"/>
      <c r="K5966" s="208">
        <v>1.05</v>
      </c>
      <c r="L5966" s="208">
        <v>1.2130000000000001</v>
      </c>
      <c r="M5966" s="208">
        <v>0.46</v>
      </c>
      <c r="N5966" s="208">
        <v>0.36399999999999999</v>
      </c>
      <c r="O5966" s="208">
        <v>0.82899999999999996</v>
      </c>
      <c r="P5966" s="208">
        <v>1.4079999999999999</v>
      </c>
      <c r="Q5966" s="208">
        <v>2.4710000000000001</v>
      </c>
      <c r="R5966" s="208">
        <v>2.9609999999999999</v>
      </c>
      <c r="S5966" s="208">
        <v>2.1160000000000001</v>
      </c>
      <c r="T5966" s="208">
        <v>2.718</v>
      </c>
      <c r="U5966" s="208">
        <v>2.3340000000000001</v>
      </c>
      <c r="V5966" s="208">
        <v>1.5149999999999999</v>
      </c>
      <c r="W5966" s="208">
        <v>1.369</v>
      </c>
      <c r="X5966" s="208">
        <v>0.42399999999999999</v>
      </c>
      <c r="Y5966" s="208">
        <v>0.30199999999999999</v>
      </c>
      <c r="Z5966" s="208">
        <v>0.311</v>
      </c>
      <c r="AA5966" s="208">
        <v>0.66100000000000003</v>
      </c>
      <c r="AB5966" s="208">
        <v>1.204</v>
      </c>
      <c r="AC5966" s="208">
        <v>2.66</v>
      </c>
      <c r="AD5966" s="208">
        <v>2.4710000000000001</v>
      </c>
      <c r="AE5966" s="208">
        <v>2.246</v>
      </c>
      <c r="AF5966" s="208">
        <v>2.3540000000000001</v>
      </c>
      <c r="AG5966" s="208">
        <v>2.077</v>
      </c>
      <c r="AH5966" s="208">
        <v>1.3280000000000001</v>
      </c>
      <c r="AI5966" s="208">
        <v>1.2090000000000001</v>
      </c>
      <c r="AJ5966" s="208">
        <v>0.45900000000000002</v>
      </c>
      <c r="AK5966" s="208">
        <v>0.249</v>
      </c>
      <c r="AL5966" s="208">
        <v>0.313</v>
      </c>
      <c r="AM5966" s="208">
        <v>0.82899999999999996</v>
      </c>
      <c r="AN5966" s="208">
        <v>1.1559999999999999</v>
      </c>
      <c r="AO5966" s="208">
        <v>2.7709999999999999</v>
      </c>
      <c r="AP5966" s="208">
        <v>2.4910000000000001</v>
      </c>
      <c r="AQ5966" s="208">
        <v>2.5310000000000001</v>
      </c>
      <c r="AR5966" s="208">
        <v>2.7149999999999999</v>
      </c>
      <c r="AS5966" s="208">
        <v>1.849</v>
      </c>
      <c r="AT5966" s="208">
        <v>1.619</v>
      </c>
      <c r="AU5966" s="208">
        <v>1.071</v>
      </c>
      <c r="AV5966" s="208">
        <v>0.35599999999999998</v>
      </c>
      <c r="AW5966" s="208">
        <v>0.26900000000000002</v>
      </c>
      <c r="AX5966" s="208">
        <v>0.246</v>
      </c>
      <c r="AY5966" s="208">
        <v>0.76900000000000002</v>
      </c>
      <c r="AZ5966" s="208">
        <v>1.2589999999999999</v>
      </c>
      <c r="BA5966" s="208">
        <v>3.7480000000000002</v>
      </c>
      <c r="BB5966" s="21">
        <f t="shared" si="582"/>
        <v>3.7480000000000002</v>
      </c>
      <c r="BC5966" s="21"/>
      <c r="BD5966" s="22">
        <f t="shared" si="581"/>
        <v>5.0376344086021501</v>
      </c>
      <c r="BE5966" s="21"/>
      <c r="BG5966" s="10"/>
      <c r="BH5966" s="21">
        <f t="shared" si="583"/>
        <v>0</v>
      </c>
      <c r="BI5966" s="22">
        <f t="shared" si="583"/>
        <v>3.7479999999999996E-3</v>
      </c>
      <c r="BJ5966" s="21"/>
      <c r="BK5966" s="21">
        <v>0</v>
      </c>
      <c r="BL5966" s="22">
        <v>1.1243999999999999E-2</v>
      </c>
      <c r="BM5966" s="21"/>
      <c r="BN5966" s="21">
        <f t="shared" si="580"/>
        <v>0</v>
      </c>
      <c r="BO5966" s="22">
        <f t="shared" si="580"/>
        <v>4.4975999999999995E-2</v>
      </c>
      <c r="BP5966" s="21">
        <f t="shared" si="580"/>
        <v>0</v>
      </c>
    </row>
    <row r="5967" spans="1:68" ht="11.1" hidden="1" customHeight="1" outlineLevel="2" x14ac:dyDescent="0.2">
      <c r="A5967" s="10"/>
      <c r="B5967" s="18"/>
      <c r="C5967" s="18"/>
      <c r="D5967" s="18"/>
      <c r="E5967" s="23" t="s">
        <v>5244</v>
      </c>
      <c r="F5967" s="208">
        <v>3.1389999999999998</v>
      </c>
      <c r="G5967" s="208">
        <v>2.9039999999999999</v>
      </c>
      <c r="H5967" s="208">
        <v>2.1589999999999998</v>
      </c>
      <c r="I5967" s="239">
        <v>1.1910000000000001</v>
      </c>
      <c r="J5967" s="239"/>
      <c r="K5967" s="208">
        <v>1.022</v>
      </c>
      <c r="L5967" s="208">
        <v>1.0569999999999999</v>
      </c>
      <c r="M5967" s="208">
        <v>1.9790000000000001</v>
      </c>
      <c r="N5967" s="208">
        <v>0.371</v>
      </c>
      <c r="O5967" s="208">
        <v>0.96899999999999997</v>
      </c>
      <c r="P5967" s="208">
        <v>2.0299999999999998</v>
      </c>
      <c r="Q5967" s="208">
        <v>3.036</v>
      </c>
      <c r="R5967" s="208">
        <v>3.4390000000000001</v>
      </c>
      <c r="S5967" s="208">
        <v>2.6480000000000001</v>
      </c>
      <c r="T5967" s="208">
        <v>3.6080000000000001</v>
      </c>
      <c r="U5967" s="208">
        <v>2.5550000000000002</v>
      </c>
      <c r="V5967" s="208">
        <v>2.073</v>
      </c>
      <c r="W5967" s="208">
        <v>1.8939999999999999</v>
      </c>
      <c r="X5967" s="208">
        <v>0.41399999999999998</v>
      </c>
      <c r="Y5967" s="208">
        <v>0.28999999999999998</v>
      </c>
      <c r="Z5967" s="208">
        <v>0.24299999999999999</v>
      </c>
      <c r="AA5967" s="208">
        <v>0.75800000000000001</v>
      </c>
      <c r="AB5967" s="208">
        <v>1.5309999999999999</v>
      </c>
      <c r="AC5967" s="208">
        <v>3.1030000000000002</v>
      </c>
      <c r="AD5967" s="208">
        <v>2.9609999999999999</v>
      </c>
      <c r="AE5967" s="208">
        <v>2.68</v>
      </c>
      <c r="AF5967" s="208">
        <v>3.1339999999999999</v>
      </c>
      <c r="AG5967" s="208">
        <v>2.661</v>
      </c>
      <c r="AH5967" s="208">
        <v>2.024</v>
      </c>
      <c r="AI5967" s="208">
        <v>2.0939999999999999</v>
      </c>
      <c r="AJ5967" s="208">
        <v>0.41099999999999998</v>
      </c>
      <c r="AK5967" s="208">
        <v>0.27500000000000002</v>
      </c>
      <c r="AL5967" s="208">
        <v>0.33400000000000002</v>
      </c>
      <c r="AM5967" s="208">
        <v>0.82</v>
      </c>
      <c r="AN5967" s="208">
        <v>1.6639999999999999</v>
      </c>
      <c r="AO5967" s="208">
        <v>2.895</v>
      </c>
      <c r="AP5967" s="208">
        <v>3.2589999999999999</v>
      </c>
      <c r="AQ5967" s="208">
        <v>3.03</v>
      </c>
      <c r="AR5967" s="208">
        <v>3.49</v>
      </c>
      <c r="AS5967" s="208">
        <v>1.488</v>
      </c>
      <c r="AT5967" s="208">
        <v>2.7559999999999998</v>
      </c>
      <c r="AU5967" s="208">
        <v>1.661</v>
      </c>
      <c r="AV5967" s="208">
        <v>0.35299999999999998</v>
      </c>
      <c r="AW5967" s="208">
        <v>0.26700000000000002</v>
      </c>
      <c r="AX5967" s="208">
        <v>0.23599999999999999</v>
      </c>
      <c r="AY5967" s="208">
        <v>0.88500000000000001</v>
      </c>
      <c r="AZ5967" s="208">
        <v>1.8520000000000001</v>
      </c>
      <c r="BA5967" s="208">
        <v>0.60899999999999999</v>
      </c>
      <c r="BB5967" s="21">
        <f t="shared" si="582"/>
        <v>3.6080000000000001</v>
      </c>
      <c r="BC5967" s="21"/>
      <c r="BD5967" s="22">
        <f t="shared" si="581"/>
        <v>4.849462365591398</v>
      </c>
      <c r="BE5967" s="21"/>
      <c r="BG5967" s="10"/>
      <c r="BH5967" s="21">
        <f t="shared" si="583"/>
        <v>0</v>
      </c>
      <c r="BI5967" s="22">
        <f t="shared" si="583"/>
        <v>3.6080000000000001E-3</v>
      </c>
      <c r="BJ5967" s="21"/>
      <c r="BK5967" s="21">
        <v>0</v>
      </c>
      <c r="BL5967" s="22">
        <v>1.0824E-2</v>
      </c>
      <c r="BM5967" s="21"/>
      <c r="BN5967" s="21">
        <f t="shared" si="580"/>
        <v>0</v>
      </c>
      <c r="BO5967" s="22">
        <f t="shared" si="580"/>
        <v>4.3296000000000001E-2</v>
      </c>
      <c r="BP5967" s="21">
        <f t="shared" si="580"/>
        <v>0</v>
      </c>
    </row>
    <row r="5968" spans="1:68" ht="11.1" hidden="1" customHeight="1" outlineLevel="2" x14ac:dyDescent="0.2">
      <c r="A5968" s="10"/>
      <c r="B5968" s="18"/>
      <c r="C5968" s="18"/>
      <c r="D5968" s="18"/>
      <c r="E5968" s="23" t="s">
        <v>5245</v>
      </c>
      <c r="F5968" s="208">
        <v>2.806</v>
      </c>
      <c r="G5968" s="208">
        <v>2.6080000000000001</v>
      </c>
      <c r="H5968" s="208">
        <v>1.982</v>
      </c>
      <c r="I5968" s="239">
        <v>1.1419999999999999</v>
      </c>
      <c r="J5968" s="239"/>
      <c r="K5968" s="208">
        <v>0.97599999999999998</v>
      </c>
      <c r="L5968" s="208">
        <v>1.1200000000000001</v>
      </c>
      <c r="M5968" s="208">
        <v>1.1779999999999999</v>
      </c>
      <c r="N5968" s="208">
        <v>0.372</v>
      </c>
      <c r="O5968" s="208">
        <v>0.86699999999999999</v>
      </c>
      <c r="P5968" s="208">
        <v>1.5760000000000001</v>
      </c>
      <c r="Q5968" s="208">
        <v>2.5270000000000001</v>
      </c>
      <c r="R5968" s="208">
        <v>3.117</v>
      </c>
      <c r="S5968" s="208">
        <v>2.3130000000000002</v>
      </c>
      <c r="T5968" s="208">
        <v>2.9750000000000001</v>
      </c>
      <c r="U5968" s="208">
        <v>2.5390000000000001</v>
      </c>
      <c r="V5968" s="208">
        <v>1.4630000000000001</v>
      </c>
      <c r="W5968" s="208">
        <v>1.534</v>
      </c>
      <c r="X5968" s="208">
        <v>0.55300000000000005</v>
      </c>
      <c r="Y5968" s="208">
        <v>0.35899999999999999</v>
      </c>
      <c r="Z5968" s="208">
        <v>0.34100000000000003</v>
      </c>
      <c r="AA5968" s="208">
        <v>0.66500000000000004</v>
      </c>
      <c r="AB5968" s="208">
        <v>1.2869999999999999</v>
      </c>
      <c r="AC5968" s="208">
        <v>2.4390000000000001</v>
      </c>
      <c r="AD5968" s="208">
        <v>2.3220000000000001</v>
      </c>
      <c r="AE5968" s="208">
        <v>2.3210000000000002</v>
      </c>
      <c r="AF5968" s="208">
        <v>2.5920000000000001</v>
      </c>
      <c r="AG5968" s="208">
        <v>2.3450000000000002</v>
      </c>
      <c r="AH5968" s="208">
        <v>1.365</v>
      </c>
      <c r="AI5968" s="208">
        <v>1.3149999999999999</v>
      </c>
      <c r="AJ5968" s="208">
        <v>0.32400000000000001</v>
      </c>
      <c r="AK5968" s="208">
        <v>0.29599999999999999</v>
      </c>
      <c r="AL5968" s="208">
        <v>0.316</v>
      </c>
      <c r="AM5968" s="208">
        <v>0.83399999999999996</v>
      </c>
      <c r="AN5968" s="208">
        <v>1.1339999999999999</v>
      </c>
      <c r="AO5968" s="208">
        <v>2.411</v>
      </c>
      <c r="AP5968" s="208">
        <v>2.839</v>
      </c>
      <c r="AQ5968" s="208">
        <v>2.62</v>
      </c>
      <c r="AR5968" s="208">
        <v>2.9009999999999998</v>
      </c>
      <c r="AS5968" s="208">
        <v>1.9770000000000001</v>
      </c>
      <c r="AT5968" s="208">
        <v>1.67</v>
      </c>
      <c r="AU5968" s="208">
        <v>1.0089999999999999</v>
      </c>
      <c r="AV5968" s="208">
        <v>0.25</v>
      </c>
      <c r="AW5968" s="208">
        <v>0.184</v>
      </c>
      <c r="AX5968" s="208">
        <v>0.184</v>
      </c>
      <c r="AY5968" s="208">
        <v>0.72499999999999998</v>
      </c>
      <c r="AZ5968" s="208">
        <v>1.228</v>
      </c>
      <c r="BA5968" s="208">
        <v>2.2879999999999998</v>
      </c>
      <c r="BB5968" s="21">
        <f t="shared" si="582"/>
        <v>3.117</v>
      </c>
      <c r="BC5968" s="21"/>
      <c r="BD5968" s="22">
        <f t="shared" si="581"/>
        <v>4.189516129032258</v>
      </c>
      <c r="BE5968" s="21"/>
      <c r="BG5968" s="10"/>
      <c r="BH5968" s="21">
        <f t="shared" si="583"/>
        <v>0</v>
      </c>
      <c r="BI5968" s="22">
        <f t="shared" si="583"/>
        <v>3.117E-3</v>
      </c>
      <c r="BJ5968" s="21"/>
      <c r="BK5968" s="21">
        <v>0</v>
      </c>
      <c r="BL5968" s="22">
        <v>9.3509999999999999E-3</v>
      </c>
      <c r="BM5968" s="21"/>
      <c r="BN5968" s="21">
        <f t="shared" si="580"/>
        <v>0</v>
      </c>
      <c r="BO5968" s="22">
        <f t="shared" si="580"/>
        <v>3.7404E-2</v>
      </c>
      <c r="BP5968" s="21">
        <f t="shared" si="580"/>
        <v>0</v>
      </c>
    </row>
    <row r="5969" spans="1:68" ht="11.1" hidden="1" customHeight="1" outlineLevel="2" x14ac:dyDescent="0.2">
      <c r="A5969" s="10"/>
      <c r="B5969" s="18"/>
      <c r="C5969" s="18"/>
      <c r="D5969" s="18"/>
      <c r="E5969" s="23" t="s">
        <v>5246</v>
      </c>
      <c r="F5969" s="208">
        <v>3.3260000000000001</v>
      </c>
      <c r="G5969" s="208">
        <v>2.169</v>
      </c>
      <c r="H5969" s="208">
        <v>2.109</v>
      </c>
      <c r="I5969" s="239">
        <v>1.365</v>
      </c>
      <c r="J5969" s="239"/>
      <c r="K5969" s="208">
        <v>1.1299999999999999</v>
      </c>
      <c r="L5969" s="208">
        <v>1.1859999999999999</v>
      </c>
      <c r="M5969" s="208">
        <v>1.891</v>
      </c>
      <c r="N5969" s="208">
        <v>0.48</v>
      </c>
      <c r="O5969" s="208">
        <v>0.76800000000000002</v>
      </c>
      <c r="P5969" s="208">
        <v>1.6180000000000001</v>
      </c>
      <c r="Q5969" s="208">
        <v>3.3079999999999998</v>
      </c>
      <c r="R5969" s="208">
        <v>3.681</v>
      </c>
      <c r="S5969" s="208">
        <v>2.9580000000000002</v>
      </c>
      <c r="T5969" s="208">
        <v>3.6280000000000001</v>
      </c>
      <c r="U5969" s="208">
        <v>2.8730000000000002</v>
      </c>
      <c r="V5969" s="208">
        <v>1.502</v>
      </c>
      <c r="W5969" s="208">
        <v>1.45</v>
      </c>
      <c r="X5969" s="208">
        <v>0.58899999999999997</v>
      </c>
      <c r="Y5969" s="208">
        <v>0.43099999999999999</v>
      </c>
      <c r="Z5969" s="208">
        <v>0.46500000000000002</v>
      </c>
      <c r="AA5969" s="208">
        <v>0.80800000000000005</v>
      </c>
      <c r="AB5969" s="208">
        <v>1.4059999999999999</v>
      </c>
      <c r="AC5969" s="208">
        <v>3.0059999999999998</v>
      </c>
      <c r="AD5969" s="208">
        <v>3.0329999999999999</v>
      </c>
      <c r="AE5969" s="208">
        <v>2.6960000000000002</v>
      </c>
      <c r="AF5969" s="208">
        <v>3.1869999999999998</v>
      </c>
      <c r="AG5969" s="208">
        <v>2.54</v>
      </c>
      <c r="AH5969" s="208">
        <v>1.573</v>
      </c>
      <c r="AI5969" s="208">
        <v>1.581</v>
      </c>
      <c r="AJ5969" s="208">
        <v>0.63200000000000001</v>
      </c>
      <c r="AK5969" s="208">
        <v>0.14000000000000001</v>
      </c>
      <c r="AL5969" s="208">
        <v>0.71299999999999997</v>
      </c>
      <c r="AM5969" s="208">
        <v>0.77600000000000002</v>
      </c>
      <c r="AN5969" s="208">
        <v>1.0740000000000001</v>
      </c>
      <c r="AO5969" s="208">
        <v>3.548</v>
      </c>
      <c r="AP5969" s="208">
        <v>3.194</v>
      </c>
      <c r="AQ5969" s="208">
        <v>3.1659999999999999</v>
      </c>
      <c r="AR5969" s="208">
        <v>3.3690000000000002</v>
      </c>
      <c r="AS5969" s="208">
        <v>1.181</v>
      </c>
      <c r="AT5969" s="208">
        <v>2.7839999999999998</v>
      </c>
      <c r="AU5969" s="208">
        <v>1.105</v>
      </c>
      <c r="AV5969" s="208">
        <v>0.45500000000000002</v>
      </c>
      <c r="AW5969" s="208">
        <v>0.311</v>
      </c>
      <c r="AX5969" s="208">
        <v>0.34</v>
      </c>
      <c r="AY5969" s="208">
        <v>0.89800000000000002</v>
      </c>
      <c r="AZ5969" s="208">
        <v>1.2869999999999999</v>
      </c>
      <c r="BA5969" s="208">
        <v>2.0499999999999998</v>
      </c>
      <c r="BB5969" s="21">
        <f t="shared" si="582"/>
        <v>3.681</v>
      </c>
      <c r="BC5969" s="21"/>
      <c r="BD5969" s="22">
        <f t="shared" si="581"/>
        <v>4.94758064516129</v>
      </c>
      <c r="BE5969" s="21"/>
      <c r="BG5969" s="10"/>
      <c r="BH5969" s="21">
        <f t="shared" si="583"/>
        <v>0</v>
      </c>
      <c r="BI5969" s="22">
        <f t="shared" si="583"/>
        <v>3.6809999999999998E-3</v>
      </c>
      <c r="BJ5969" s="21"/>
      <c r="BK5969" s="21">
        <v>0</v>
      </c>
      <c r="BL5969" s="22">
        <v>1.1042999999999999E-2</v>
      </c>
      <c r="BM5969" s="21"/>
      <c r="BN5969" s="21">
        <f t="shared" si="580"/>
        <v>0</v>
      </c>
      <c r="BO5969" s="22">
        <f t="shared" si="580"/>
        <v>4.4171999999999996E-2</v>
      </c>
      <c r="BP5969" s="21">
        <f t="shared" si="580"/>
        <v>0</v>
      </c>
    </row>
    <row r="5970" spans="1:68" ht="11.1" hidden="1" customHeight="1" outlineLevel="2" x14ac:dyDescent="0.2">
      <c r="A5970" s="10"/>
      <c r="B5970" s="18"/>
      <c r="C5970" s="18"/>
      <c r="D5970" s="18"/>
      <c r="E5970" s="23" t="s">
        <v>5247</v>
      </c>
      <c r="F5970" s="208">
        <v>2.7610000000000001</v>
      </c>
      <c r="G5970" s="208">
        <v>2.9049999999999998</v>
      </c>
      <c r="H5970" s="208">
        <v>2.0910000000000002</v>
      </c>
      <c r="I5970" s="239">
        <v>1.3140000000000001</v>
      </c>
      <c r="J5970" s="239"/>
      <c r="K5970" s="208">
        <v>1.0649999999999999</v>
      </c>
      <c r="L5970" s="208">
        <v>1.0680000000000001</v>
      </c>
      <c r="M5970" s="208">
        <v>1.27</v>
      </c>
      <c r="N5970" s="208">
        <v>0.439</v>
      </c>
      <c r="O5970" s="208">
        <v>1.169</v>
      </c>
      <c r="P5970" s="208">
        <v>2.0259999999999998</v>
      </c>
      <c r="Q5970" s="208">
        <v>2.879</v>
      </c>
      <c r="R5970" s="208">
        <v>3.766</v>
      </c>
      <c r="S5970" s="208">
        <v>2.8439999999999999</v>
      </c>
      <c r="T5970" s="208">
        <v>3.3559999999999999</v>
      </c>
      <c r="U5970" s="208">
        <v>3.0209999999999999</v>
      </c>
      <c r="V5970" s="208">
        <v>2.1619999999999999</v>
      </c>
      <c r="W5970" s="208">
        <v>1.9550000000000001</v>
      </c>
      <c r="X5970" s="208">
        <v>0.64400000000000002</v>
      </c>
      <c r="Y5970" s="208">
        <v>0.43099999999999999</v>
      </c>
      <c r="Z5970" s="208">
        <v>0.42699999999999999</v>
      </c>
      <c r="AA5970" s="208">
        <v>0.92400000000000004</v>
      </c>
      <c r="AB5970" s="208">
        <v>1.7130000000000001</v>
      </c>
      <c r="AC5970" s="208">
        <v>3.306</v>
      </c>
      <c r="AD5970" s="208">
        <v>2.7</v>
      </c>
      <c r="AE5970" s="208">
        <v>2.7759999999999998</v>
      </c>
      <c r="AF5970" s="208">
        <v>2.7610000000000001</v>
      </c>
      <c r="AG5970" s="208">
        <v>2.8570000000000002</v>
      </c>
      <c r="AH5970" s="208">
        <v>1.9550000000000001</v>
      </c>
      <c r="AI5970" s="208">
        <v>1.45</v>
      </c>
      <c r="AJ5970" s="208">
        <v>0.53300000000000003</v>
      </c>
      <c r="AK5970" s="208">
        <v>0.29499999999999998</v>
      </c>
      <c r="AL5970" s="208">
        <v>0.40699999999999997</v>
      </c>
      <c r="AM5970" s="208">
        <v>0.89800000000000002</v>
      </c>
      <c r="AN5970" s="208">
        <v>1.74</v>
      </c>
      <c r="AO5970" s="208">
        <v>3.5630000000000002</v>
      </c>
      <c r="AP5970" s="208">
        <v>3.2080000000000002</v>
      </c>
      <c r="AQ5970" s="208">
        <v>3.484</v>
      </c>
      <c r="AR5970" s="208">
        <v>3.91</v>
      </c>
      <c r="AS5970" s="208">
        <v>1.5940000000000001</v>
      </c>
      <c r="AT5970" s="208">
        <v>3.0939999999999999</v>
      </c>
      <c r="AU5970" s="208">
        <v>1.99</v>
      </c>
      <c r="AV5970" s="208">
        <v>0.66800000000000004</v>
      </c>
      <c r="AW5970" s="208">
        <v>0.313</v>
      </c>
      <c r="AX5970" s="208">
        <v>0.34200000000000003</v>
      </c>
      <c r="AY5970" s="208">
        <v>1.129</v>
      </c>
      <c r="AZ5970" s="208">
        <v>1.6439999999999999</v>
      </c>
      <c r="BA5970" s="208">
        <v>2.395</v>
      </c>
      <c r="BB5970" s="21">
        <f t="shared" si="582"/>
        <v>3.91</v>
      </c>
      <c r="BC5970" s="21"/>
      <c r="BD5970" s="22">
        <f t="shared" si="581"/>
        <v>5.2553763440860219</v>
      </c>
      <c r="BE5970" s="21"/>
      <c r="BG5970" s="10"/>
      <c r="BH5970" s="21">
        <f t="shared" si="583"/>
        <v>0</v>
      </c>
      <c r="BI5970" s="22">
        <f t="shared" si="583"/>
        <v>3.9100000000000003E-3</v>
      </c>
      <c r="BJ5970" s="21"/>
      <c r="BK5970" s="21">
        <v>0</v>
      </c>
      <c r="BL5970" s="22">
        <v>1.1730000000000001E-2</v>
      </c>
      <c r="BM5970" s="21"/>
      <c r="BN5970" s="21">
        <f t="shared" si="580"/>
        <v>0</v>
      </c>
      <c r="BO5970" s="22">
        <f t="shared" si="580"/>
        <v>4.6920000000000003E-2</v>
      </c>
      <c r="BP5970" s="21">
        <f t="shared" si="580"/>
        <v>0</v>
      </c>
    </row>
    <row r="5971" spans="1:68" ht="11.1" hidden="1" customHeight="1" outlineLevel="2" x14ac:dyDescent="0.2">
      <c r="A5971" s="10"/>
      <c r="B5971" s="18"/>
      <c r="C5971" s="18"/>
      <c r="D5971" s="18"/>
      <c r="E5971" s="23" t="s">
        <v>5248</v>
      </c>
      <c r="F5971" s="208">
        <v>2.347</v>
      </c>
      <c r="G5971" s="208">
        <v>2.464</v>
      </c>
      <c r="H5971" s="208">
        <v>1.9</v>
      </c>
      <c r="I5971" s="239">
        <v>1.321</v>
      </c>
      <c r="J5971" s="239"/>
      <c r="K5971" s="208">
        <v>0.84099999999999997</v>
      </c>
      <c r="L5971" s="208">
        <v>1.073</v>
      </c>
      <c r="M5971" s="208">
        <v>1.1379999999999999</v>
      </c>
      <c r="N5971" s="208">
        <v>0.37</v>
      </c>
      <c r="O5971" s="208">
        <v>0.96099999999999997</v>
      </c>
      <c r="P5971" s="208">
        <v>1.744</v>
      </c>
      <c r="Q5971" s="208">
        <v>2.6840000000000002</v>
      </c>
      <c r="R5971" s="208">
        <v>3.1110000000000002</v>
      </c>
      <c r="S5971" s="208">
        <v>2.6779999999999999</v>
      </c>
      <c r="T5971" s="208">
        <v>2.6150000000000002</v>
      </c>
      <c r="U5971" s="208">
        <v>2.5979999999999999</v>
      </c>
      <c r="V5971" s="208">
        <v>1.696</v>
      </c>
      <c r="W5971" s="208">
        <v>1.365</v>
      </c>
      <c r="X5971" s="208">
        <v>0.60599999999999998</v>
      </c>
      <c r="Y5971" s="208">
        <v>0.42199999999999999</v>
      </c>
      <c r="Z5971" s="208">
        <v>0.38500000000000001</v>
      </c>
      <c r="AA5971" s="208">
        <v>0.746</v>
      </c>
      <c r="AB5971" s="208">
        <v>1.37</v>
      </c>
      <c r="AC5971" s="208">
        <v>2.71</v>
      </c>
      <c r="AD5971" s="208">
        <v>2.774</v>
      </c>
      <c r="AE5971" s="208">
        <v>3.415</v>
      </c>
      <c r="AF5971" s="208">
        <v>2.7250000000000001</v>
      </c>
      <c r="AG5971" s="208">
        <v>2.653</v>
      </c>
      <c r="AH5971" s="208">
        <v>1.6439999999999999</v>
      </c>
      <c r="AI5971" s="208">
        <v>1.4410000000000001</v>
      </c>
      <c r="AJ5971" s="208">
        <v>0.33600000000000002</v>
      </c>
      <c r="AK5971" s="208">
        <v>0.28799999999999998</v>
      </c>
      <c r="AL5971" s="208">
        <v>0.34799999999999998</v>
      </c>
      <c r="AM5971" s="208">
        <v>0.71899999999999997</v>
      </c>
      <c r="AN5971" s="208">
        <v>1.222</v>
      </c>
      <c r="AO5971" s="208">
        <v>3.4820000000000002</v>
      </c>
      <c r="AP5971" s="208">
        <v>2.8359999999999999</v>
      </c>
      <c r="AQ5971" s="208">
        <v>2.8759999999999999</v>
      </c>
      <c r="AR5971" s="208">
        <v>3.3330000000000002</v>
      </c>
      <c r="AS5971" s="208">
        <v>1.401</v>
      </c>
      <c r="AT5971" s="208">
        <v>2.5539999999999998</v>
      </c>
      <c r="AU5971" s="208">
        <v>1.0960000000000001</v>
      </c>
      <c r="AV5971" s="208">
        <v>0.311</v>
      </c>
      <c r="AW5971" s="208">
        <v>0.216</v>
      </c>
      <c r="AX5971" s="208">
        <v>0.193</v>
      </c>
      <c r="AY5971" s="208">
        <v>0.84</v>
      </c>
      <c r="AZ5971" s="208">
        <v>1.2090000000000001</v>
      </c>
      <c r="BA5971" s="208">
        <v>1.861</v>
      </c>
      <c r="BB5971" s="21">
        <f t="shared" si="582"/>
        <v>3.4820000000000002</v>
      </c>
      <c r="BC5971" s="21"/>
      <c r="BD5971" s="22">
        <f t="shared" si="581"/>
        <v>4.6801075268817209</v>
      </c>
      <c r="BE5971" s="21"/>
      <c r="BG5971" s="10"/>
      <c r="BH5971" s="21">
        <f t="shared" si="583"/>
        <v>0</v>
      </c>
      <c r="BI5971" s="22">
        <f t="shared" si="583"/>
        <v>3.4820000000000003E-3</v>
      </c>
      <c r="BJ5971" s="21"/>
      <c r="BK5971" s="21">
        <v>0</v>
      </c>
      <c r="BL5971" s="22">
        <v>1.0446E-2</v>
      </c>
      <c r="BM5971" s="21"/>
      <c r="BN5971" s="21">
        <f t="shared" si="580"/>
        <v>0</v>
      </c>
      <c r="BO5971" s="22">
        <f t="shared" si="580"/>
        <v>4.1784000000000002E-2</v>
      </c>
      <c r="BP5971" s="21">
        <f t="shared" si="580"/>
        <v>0</v>
      </c>
    </row>
    <row r="5972" spans="1:68" ht="11.1" hidden="1" customHeight="1" outlineLevel="2" x14ac:dyDescent="0.2">
      <c r="A5972" s="10"/>
      <c r="B5972" s="18"/>
      <c r="C5972" s="18"/>
      <c r="D5972" s="18"/>
      <c r="E5972" s="23" t="s">
        <v>5249</v>
      </c>
      <c r="F5972" s="208">
        <v>3.5840000000000001</v>
      </c>
      <c r="G5972" s="208">
        <v>2.4319999999999999</v>
      </c>
      <c r="H5972" s="208">
        <v>1.978</v>
      </c>
      <c r="I5972" s="239">
        <v>1.0049999999999999</v>
      </c>
      <c r="J5972" s="239"/>
      <c r="K5972" s="208">
        <v>1.2769999999999999</v>
      </c>
      <c r="L5972" s="208">
        <v>1.266</v>
      </c>
      <c r="M5972" s="208">
        <v>2.569</v>
      </c>
      <c r="N5972" s="208">
        <v>0.373</v>
      </c>
      <c r="O5972" s="208">
        <v>0.93300000000000005</v>
      </c>
      <c r="P5972" s="208">
        <v>1.7230000000000001</v>
      </c>
      <c r="Q5972" s="208">
        <v>2.2370000000000001</v>
      </c>
      <c r="R5972" s="208">
        <v>3.0609999999999999</v>
      </c>
      <c r="S5972" s="208">
        <v>3.3660000000000001</v>
      </c>
      <c r="T5972" s="208">
        <v>3.1</v>
      </c>
      <c r="U5972" s="208">
        <v>2.5859999999999999</v>
      </c>
      <c r="V5972" s="208">
        <v>1.4370000000000001</v>
      </c>
      <c r="W5972" s="208">
        <v>1.6930000000000001</v>
      </c>
      <c r="X5972" s="208">
        <v>0.59499999999999997</v>
      </c>
      <c r="Y5972" s="208">
        <v>0.501</v>
      </c>
      <c r="Z5972" s="208">
        <v>0.44900000000000001</v>
      </c>
      <c r="AA5972" s="208">
        <v>0.90900000000000003</v>
      </c>
      <c r="AB5972" s="208">
        <v>1.4259999999999999</v>
      </c>
      <c r="AC5972" s="208">
        <v>2.6509999999999998</v>
      </c>
      <c r="AD5972" s="208">
        <v>2.5339999999999998</v>
      </c>
      <c r="AE5972" s="208">
        <v>2.4060000000000001</v>
      </c>
      <c r="AF5972" s="208">
        <v>2.27</v>
      </c>
      <c r="AG5972" s="208">
        <v>2.544</v>
      </c>
      <c r="AH5972" s="208">
        <v>1.768</v>
      </c>
      <c r="AI5972" s="208">
        <v>1.8169999999999999</v>
      </c>
      <c r="AJ5972" s="208">
        <v>0.496</v>
      </c>
      <c r="AK5972" s="208">
        <v>0.308</v>
      </c>
      <c r="AL5972" s="208">
        <v>0.32500000000000001</v>
      </c>
      <c r="AM5972" s="208">
        <v>1.131</v>
      </c>
      <c r="AN5972" s="208">
        <v>1.9419999999999999</v>
      </c>
      <c r="AO5972" s="208">
        <v>2.8279999999999998</v>
      </c>
      <c r="AP5972" s="208">
        <v>2.4529999999999998</v>
      </c>
      <c r="AQ5972" s="208">
        <v>2.444</v>
      </c>
      <c r="AR5972" s="208">
        <v>2.7749999999999999</v>
      </c>
      <c r="AS5972" s="208">
        <v>1.839</v>
      </c>
      <c r="AT5972" s="208">
        <v>1.7050000000000001</v>
      </c>
      <c r="AU5972" s="208">
        <v>1.5</v>
      </c>
      <c r="AV5972" s="208">
        <v>0.66400000000000003</v>
      </c>
      <c r="AW5972" s="208">
        <v>0.34599999999999997</v>
      </c>
      <c r="AX5972" s="208">
        <v>0.34499999999999997</v>
      </c>
      <c r="AY5972" s="208">
        <v>1.1259999999999999</v>
      </c>
      <c r="AZ5972" s="208">
        <v>1.716</v>
      </c>
      <c r="BA5972" s="208">
        <v>2.2240000000000002</v>
      </c>
      <c r="BB5972" s="21">
        <f t="shared" si="582"/>
        <v>3.5840000000000001</v>
      </c>
      <c r="BC5972" s="21"/>
      <c r="BD5972" s="22">
        <f t="shared" si="581"/>
        <v>4.817204301075269</v>
      </c>
      <c r="BE5972" s="21"/>
      <c r="BG5972" s="10"/>
      <c r="BH5972" s="21">
        <f t="shared" si="583"/>
        <v>0</v>
      </c>
      <c r="BI5972" s="22">
        <f t="shared" si="583"/>
        <v>3.5840000000000004E-3</v>
      </c>
      <c r="BJ5972" s="21"/>
      <c r="BK5972" s="21">
        <v>0</v>
      </c>
      <c r="BL5972" s="22">
        <v>1.0752000000000001E-2</v>
      </c>
      <c r="BM5972" s="21"/>
      <c r="BN5972" s="21">
        <f t="shared" si="580"/>
        <v>0</v>
      </c>
      <c r="BO5972" s="22">
        <f t="shared" si="580"/>
        <v>4.3008000000000005E-2</v>
      </c>
      <c r="BP5972" s="21">
        <f t="shared" si="580"/>
        <v>0</v>
      </c>
    </row>
    <row r="5973" spans="1:68" ht="11.1" hidden="1" customHeight="1" outlineLevel="2" x14ac:dyDescent="0.2">
      <c r="A5973" s="10"/>
      <c r="B5973" s="18"/>
      <c r="C5973" s="18"/>
      <c r="D5973" s="18"/>
      <c r="E5973" s="23" t="s">
        <v>5250</v>
      </c>
      <c r="F5973" s="208">
        <v>2.6970000000000001</v>
      </c>
      <c r="G5973" s="208">
        <v>2.7360000000000002</v>
      </c>
      <c r="H5973" s="208">
        <v>2.165</v>
      </c>
      <c r="I5973" s="239">
        <v>1.3620000000000001</v>
      </c>
      <c r="J5973" s="239"/>
      <c r="K5973" s="208">
        <v>1.07</v>
      </c>
      <c r="L5973" s="208">
        <v>0.93100000000000005</v>
      </c>
      <c r="M5973" s="208">
        <v>0.41699999999999998</v>
      </c>
      <c r="N5973" s="208">
        <v>0.40699999999999997</v>
      </c>
      <c r="O5973" s="208">
        <v>0.82799999999999996</v>
      </c>
      <c r="P5973" s="208">
        <v>1.63</v>
      </c>
      <c r="Q5973" s="208">
        <v>2.0830000000000002</v>
      </c>
      <c r="R5973" s="208">
        <v>4.0250000000000004</v>
      </c>
      <c r="S5973" s="208">
        <v>1.054</v>
      </c>
      <c r="T5973" s="208">
        <v>2.246</v>
      </c>
      <c r="U5973" s="208">
        <v>2.02</v>
      </c>
      <c r="V5973" s="208">
        <v>1.488</v>
      </c>
      <c r="W5973" s="208">
        <v>1.28</v>
      </c>
      <c r="X5973" s="208">
        <v>0.48199999999999998</v>
      </c>
      <c r="Y5973" s="208">
        <v>0.35599999999999998</v>
      </c>
      <c r="Z5973" s="208">
        <v>0.307</v>
      </c>
      <c r="AA5973" s="208">
        <v>0.80500000000000005</v>
      </c>
      <c r="AB5973" s="208">
        <v>1.2829999999999999</v>
      </c>
      <c r="AC5973" s="208">
        <v>2.4889999999999999</v>
      </c>
      <c r="AD5973" s="208">
        <v>2.468</v>
      </c>
      <c r="AE5973" s="208">
        <v>2.1909999999999998</v>
      </c>
      <c r="AF5973" s="208">
        <v>2.1989999999999998</v>
      </c>
      <c r="AG5973" s="208">
        <v>2.2130000000000001</v>
      </c>
      <c r="AH5973" s="208">
        <v>1.4550000000000001</v>
      </c>
      <c r="AI5973" s="208">
        <v>1.3959999999999999</v>
      </c>
      <c r="AJ5973" s="208">
        <v>0.28599999999999998</v>
      </c>
      <c r="AK5973" s="208">
        <v>0.221</v>
      </c>
      <c r="AL5973" s="208">
        <v>0.32900000000000001</v>
      </c>
      <c r="AM5973" s="208">
        <v>0.73699999999999999</v>
      </c>
      <c r="AN5973" s="208">
        <v>1.4550000000000001</v>
      </c>
      <c r="AO5973" s="208">
        <v>2.5009999999999999</v>
      </c>
      <c r="AP5973" s="208">
        <v>2.4950000000000001</v>
      </c>
      <c r="AQ5973" s="208">
        <v>2.5150000000000001</v>
      </c>
      <c r="AR5973" s="208">
        <v>2.823</v>
      </c>
      <c r="AS5973" s="208">
        <v>1.784</v>
      </c>
      <c r="AT5973" s="208">
        <v>1.538</v>
      </c>
      <c r="AU5973" s="208">
        <v>1.365</v>
      </c>
      <c r="AV5973" s="208">
        <v>0.29099999999999998</v>
      </c>
      <c r="AW5973" s="208">
        <v>0.217</v>
      </c>
      <c r="AX5973" s="208">
        <v>0.24399999999999999</v>
      </c>
      <c r="AY5973" s="208">
        <v>0.94699999999999995</v>
      </c>
      <c r="AZ5973" s="208">
        <v>1.06</v>
      </c>
      <c r="BA5973" s="208">
        <v>1.6559999999999999</v>
      </c>
      <c r="BB5973" s="21">
        <f t="shared" si="582"/>
        <v>4.0250000000000004</v>
      </c>
      <c r="BC5973" s="21"/>
      <c r="BD5973" s="22">
        <f t="shared" si="581"/>
        <v>5.40994623655914</v>
      </c>
      <c r="BE5973" s="21"/>
      <c r="BG5973" s="10"/>
      <c r="BH5973" s="21">
        <f t="shared" si="583"/>
        <v>0</v>
      </c>
      <c r="BI5973" s="22">
        <f t="shared" si="583"/>
        <v>4.0249999999999999E-3</v>
      </c>
      <c r="BJ5973" s="21"/>
      <c r="BK5973" s="21">
        <v>0</v>
      </c>
      <c r="BL5973" s="22">
        <v>1.2074999999999999E-2</v>
      </c>
      <c r="BM5973" s="21"/>
      <c r="BN5973" s="21">
        <f t="shared" si="580"/>
        <v>0</v>
      </c>
      <c r="BO5973" s="22">
        <f t="shared" si="580"/>
        <v>4.8299999999999996E-2</v>
      </c>
      <c r="BP5973" s="21">
        <f t="shared" si="580"/>
        <v>0</v>
      </c>
    </row>
    <row r="5974" spans="1:68" ht="11.1" hidden="1" customHeight="1" outlineLevel="2" x14ac:dyDescent="0.2">
      <c r="A5974" s="10"/>
      <c r="B5974" s="18"/>
      <c r="C5974" s="18"/>
      <c r="D5974" s="18"/>
      <c r="E5974" s="23" t="s">
        <v>5251</v>
      </c>
      <c r="F5974" s="208">
        <v>2.7850000000000001</v>
      </c>
      <c r="G5974" s="208">
        <v>2.702</v>
      </c>
      <c r="H5974" s="208">
        <v>1.891</v>
      </c>
      <c r="I5974" s="239">
        <v>1.31</v>
      </c>
      <c r="J5974" s="239"/>
      <c r="K5974" s="208">
        <v>1.2310000000000001</v>
      </c>
      <c r="L5974" s="208">
        <v>1.0549999999999999</v>
      </c>
      <c r="M5974" s="208">
        <v>0.75600000000000001</v>
      </c>
      <c r="N5974" s="208">
        <v>0.46100000000000002</v>
      </c>
      <c r="O5974" s="208">
        <v>0.95899999999999996</v>
      </c>
      <c r="P5974" s="208">
        <v>1.6180000000000001</v>
      </c>
      <c r="Q5974" s="208">
        <v>2.4239999999999999</v>
      </c>
      <c r="R5974" s="208">
        <v>1.631</v>
      </c>
      <c r="S5974" s="208">
        <v>3.589</v>
      </c>
      <c r="T5974" s="208">
        <v>2.63</v>
      </c>
      <c r="U5974" s="208">
        <v>2.2490000000000001</v>
      </c>
      <c r="V5974" s="208">
        <v>1.6419999999999999</v>
      </c>
      <c r="W5974" s="208">
        <v>1.361</v>
      </c>
      <c r="X5974" s="208">
        <v>0.56799999999999995</v>
      </c>
      <c r="Y5974" s="208">
        <v>0.40300000000000002</v>
      </c>
      <c r="Z5974" s="208">
        <v>0.379</v>
      </c>
      <c r="AA5974" s="208">
        <v>0.92800000000000005</v>
      </c>
      <c r="AB5974" s="208">
        <v>1.5389999999999999</v>
      </c>
      <c r="AC5974" s="208">
        <v>2.74</v>
      </c>
      <c r="AD5974" s="208">
        <v>2.625</v>
      </c>
      <c r="AE5974" s="208">
        <v>2.371</v>
      </c>
      <c r="AF5974" s="208">
        <v>2.242</v>
      </c>
      <c r="AG5974" s="208">
        <v>2.2789999999999999</v>
      </c>
      <c r="AH5974" s="208">
        <v>1.7989999999999999</v>
      </c>
      <c r="AI5974" s="208">
        <v>1.716</v>
      </c>
      <c r="AJ5974" s="208">
        <v>0.36599999999999999</v>
      </c>
      <c r="AK5974" s="208">
        <v>0.26400000000000001</v>
      </c>
      <c r="AL5974" s="208">
        <v>0.36499999999999999</v>
      </c>
      <c r="AM5974" s="208">
        <v>1.1160000000000001</v>
      </c>
      <c r="AN5974" s="208">
        <v>1.639</v>
      </c>
      <c r="AO5974" s="208">
        <v>2.8490000000000002</v>
      </c>
      <c r="AP5974" s="208">
        <v>2.5880000000000001</v>
      </c>
      <c r="AQ5974" s="208">
        <v>2.5920000000000001</v>
      </c>
      <c r="AR5974" s="208">
        <v>2.9049999999999998</v>
      </c>
      <c r="AS5974" s="208">
        <v>1.85</v>
      </c>
      <c r="AT5974" s="208">
        <v>1.5449999999999999</v>
      </c>
      <c r="AU5974" s="208">
        <v>1.246</v>
      </c>
      <c r="AV5974" s="208">
        <v>0.32400000000000001</v>
      </c>
      <c r="AW5974" s="208">
        <v>0.26700000000000002</v>
      </c>
      <c r="AX5974" s="208">
        <v>0.23499999999999999</v>
      </c>
      <c r="AY5974" s="208">
        <v>0.78900000000000003</v>
      </c>
      <c r="AZ5974" s="208">
        <v>1.248</v>
      </c>
      <c r="BA5974" s="208">
        <v>1.6859999999999999</v>
      </c>
      <c r="BB5974" s="21">
        <f t="shared" si="582"/>
        <v>3.589</v>
      </c>
      <c r="BC5974" s="21"/>
      <c r="BD5974" s="22">
        <f t="shared" si="581"/>
        <v>4.823924731182796</v>
      </c>
      <c r="BE5974" s="21"/>
      <c r="BG5974" s="10"/>
      <c r="BH5974" s="21">
        <f t="shared" si="583"/>
        <v>0</v>
      </c>
      <c r="BI5974" s="22">
        <f t="shared" si="583"/>
        <v>3.5890000000000002E-3</v>
      </c>
      <c r="BJ5974" s="21"/>
      <c r="BK5974" s="21">
        <v>0</v>
      </c>
      <c r="BL5974" s="22">
        <v>1.0767000000000001E-2</v>
      </c>
      <c r="BM5974" s="21"/>
      <c r="BN5974" s="21">
        <f t="shared" si="580"/>
        <v>0</v>
      </c>
      <c r="BO5974" s="22">
        <f t="shared" si="580"/>
        <v>4.3068000000000002E-2</v>
      </c>
      <c r="BP5974" s="21">
        <f t="shared" si="580"/>
        <v>0</v>
      </c>
    </row>
    <row r="5975" spans="1:68" ht="11.1" hidden="1" customHeight="1" outlineLevel="2" x14ac:dyDescent="0.2">
      <c r="A5975" s="10"/>
      <c r="B5975" s="18"/>
      <c r="C5975" s="18"/>
      <c r="D5975" s="18"/>
      <c r="E5975" s="23" t="s">
        <v>5252</v>
      </c>
      <c r="F5975" s="208">
        <v>3.0760000000000001</v>
      </c>
      <c r="G5975" s="24"/>
      <c r="H5975" s="208">
        <v>4.1550000000000002</v>
      </c>
      <c r="I5975" s="239">
        <v>1.137</v>
      </c>
      <c r="J5975" s="239"/>
      <c r="K5975" s="208">
        <v>1.268</v>
      </c>
      <c r="L5975" s="208">
        <v>1.272</v>
      </c>
      <c r="M5975" s="208">
        <v>1.9770000000000001</v>
      </c>
      <c r="N5975" s="208">
        <v>0.38200000000000001</v>
      </c>
      <c r="O5975" s="208">
        <v>0.86</v>
      </c>
      <c r="P5975" s="208">
        <v>1.8160000000000001</v>
      </c>
      <c r="Q5975" s="208">
        <v>3.2610000000000001</v>
      </c>
      <c r="R5975" s="208">
        <v>4.0810000000000004</v>
      </c>
      <c r="S5975" s="208">
        <v>3.1360000000000001</v>
      </c>
      <c r="T5975" s="208">
        <v>3.5339999999999998</v>
      </c>
      <c r="U5975" s="208">
        <v>3.1190000000000002</v>
      </c>
      <c r="V5975" s="208">
        <v>2.1339999999999999</v>
      </c>
      <c r="W5975" s="208">
        <v>1.6950000000000001</v>
      </c>
      <c r="X5975" s="208">
        <v>0.6</v>
      </c>
      <c r="Y5975" s="208">
        <v>0.371</v>
      </c>
      <c r="Z5975" s="208">
        <v>0.372</v>
      </c>
      <c r="AA5975" s="208">
        <v>0.80800000000000005</v>
      </c>
      <c r="AB5975" s="208">
        <v>2.1339999999999999</v>
      </c>
      <c r="AC5975" s="208">
        <v>3.6880000000000002</v>
      </c>
      <c r="AD5975" s="208">
        <v>3.105</v>
      </c>
      <c r="AE5975" s="208">
        <v>2.7869999999999999</v>
      </c>
      <c r="AF5975" s="208">
        <v>2.7040000000000002</v>
      </c>
      <c r="AG5975" s="208">
        <v>2.6160000000000001</v>
      </c>
      <c r="AH5975" s="208">
        <v>1.55</v>
      </c>
      <c r="AI5975" s="208">
        <v>1.26</v>
      </c>
      <c r="AJ5975" s="208">
        <v>0.34499999999999997</v>
      </c>
      <c r="AK5975" s="208">
        <v>0.29299999999999998</v>
      </c>
      <c r="AL5975" s="208">
        <v>0.35699999999999998</v>
      </c>
      <c r="AM5975" s="208">
        <v>0.87</v>
      </c>
      <c r="AN5975" s="208">
        <v>1.486</v>
      </c>
      <c r="AO5975" s="208">
        <v>3.2360000000000002</v>
      </c>
      <c r="AP5975" s="208">
        <v>3.3839999999999999</v>
      </c>
      <c r="AQ5975" s="208">
        <v>3.3279999999999998</v>
      </c>
      <c r="AR5975" s="208">
        <v>3.7759999999999998</v>
      </c>
      <c r="AS5975" s="208">
        <v>1.456</v>
      </c>
      <c r="AT5975" s="208">
        <v>3.831</v>
      </c>
      <c r="AU5975" s="208">
        <v>0.74299999999999999</v>
      </c>
      <c r="AV5975" s="208">
        <v>0.38</v>
      </c>
      <c r="AW5975" s="208">
        <v>0.255</v>
      </c>
      <c r="AX5975" s="208">
        <v>0.246</v>
      </c>
      <c r="AY5975" s="208">
        <v>0.871</v>
      </c>
      <c r="AZ5975" s="208">
        <v>1.089</v>
      </c>
      <c r="BA5975" s="208">
        <v>1.712</v>
      </c>
      <c r="BB5975" s="21">
        <f t="shared" si="582"/>
        <v>4.1550000000000002</v>
      </c>
      <c r="BC5975" s="21"/>
      <c r="BD5975" s="22">
        <f t="shared" si="581"/>
        <v>5.584677419354839</v>
      </c>
      <c r="BE5975" s="21"/>
      <c r="BG5975" s="10"/>
      <c r="BH5975" s="21">
        <f t="shared" si="583"/>
        <v>0</v>
      </c>
      <c r="BI5975" s="22">
        <f t="shared" si="583"/>
        <v>4.1549999999999998E-3</v>
      </c>
      <c r="BJ5975" s="21"/>
      <c r="BK5975" s="21">
        <v>0</v>
      </c>
      <c r="BL5975" s="22">
        <v>1.2465E-2</v>
      </c>
      <c r="BM5975" s="21"/>
      <c r="BN5975" s="21">
        <f t="shared" si="580"/>
        <v>0</v>
      </c>
      <c r="BO5975" s="22">
        <f t="shared" si="580"/>
        <v>4.9860000000000002E-2</v>
      </c>
      <c r="BP5975" s="21">
        <f t="shared" si="580"/>
        <v>0</v>
      </c>
    </row>
    <row r="5976" spans="1:68" ht="11.1" hidden="1" customHeight="1" outlineLevel="2" x14ac:dyDescent="0.2">
      <c r="A5976" s="10"/>
      <c r="B5976" s="18"/>
      <c r="C5976" s="18"/>
      <c r="D5976" s="18"/>
      <c r="E5976" s="23" t="s">
        <v>5253</v>
      </c>
      <c r="F5976" s="208">
        <v>2.4369999999999998</v>
      </c>
      <c r="G5976" s="208">
        <v>2.5670000000000002</v>
      </c>
      <c r="H5976" s="208">
        <v>2.169</v>
      </c>
      <c r="I5976" s="239">
        <v>1.226</v>
      </c>
      <c r="J5976" s="239"/>
      <c r="K5976" s="208">
        <v>0.81499999999999995</v>
      </c>
      <c r="L5976" s="208">
        <v>1.034</v>
      </c>
      <c r="M5976" s="208">
        <v>0.77200000000000002</v>
      </c>
      <c r="N5976" s="208">
        <v>0.83399999999999996</v>
      </c>
      <c r="O5976" s="208">
        <v>1.843</v>
      </c>
      <c r="P5976" s="208">
        <v>2.048</v>
      </c>
      <c r="Q5976" s="208">
        <v>2.6880000000000002</v>
      </c>
      <c r="R5976" s="208">
        <v>2.5339999999999998</v>
      </c>
      <c r="S5976" s="208">
        <v>2.052</v>
      </c>
      <c r="T5976" s="208">
        <v>2.4590000000000001</v>
      </c>
      <c r="U5976" s="208">
        <v>2.0960000000000001</v>
      </c>
      <c r="V5976" s="208">
        <v>1.3360000000000001</v>
      </c>
      <c r="W5976" s="208">
        <v>0.95399999999999996</v>
      </c>
      <c r="X5976" s="208">
        <v>0.41499999999999998</v>
      </c>
      <c r="Y5976" s="208">
        <v>0.27300000000000002</v>
      </c>
      <c r="Z5976" s="208">
        <v>0.307</v>
      </c>
      <c r="AA5976" s="208">
        <v>0.59099999999999997</v>
      </c>
      <c r="AB5976" s="208">
        <v>1.1140000000000001</v>
      </c>
      <c r="AC5976" s="208">
        <v>3.1840000000000002</v>
      </c>
      <c r="AD5976" s="208">
        <v>2.9140000000000001</v>
      </c>
      <c r="AE5976" s="208">
        <v>0.87</v>
      </c>
      <c r="AF5976" s="208">
        <v>2.0409999999999999</v>
      </c>
      <c r="AG5976" s="208">
        <v>2.532</v>
      </c>
      <c r="AH5976" s="208">
        <v>1.1830000000000001</v>
      </c>
      <c r="AI5976" s="208">
        <v>0.89200000000000002</v>
      </c>
      <c r="AJ5976" s="208">
        <v>0.29599999999999999</v>
      </c>
      <c r="AK5976" s="208">
        <v>0.22700000000000001</v>
      </c>
      <c r="AL5976" s="208">
        <v>0.29399999999999998</v>
      </c>
      <c r="AM5976" s="208">
        <v>0.63100000000000001</v>
      </c>
      <c r="AN5976" s="208">
        <v>1.1990000000000001</v>
      </c>
      <c r="AO5976" s="208">
        <v>2.399</v>
      </c>
      <c r="AP5976" s="208">
        <v>2.3180000000000001</v>
      </c>
      <c r="AQ5976" s="208">
        <v>2.3220000000000001</v>
      </c>
      <c r="AR5976" s="208">
        <v>2.6880000000000002</v>
      </c>
      <c r="AS5976" s="208">
        <v>1.1080000000000001</v>
      </c>
      <c r="AT5976" s="208">
        <v>2.2570000000000001</v>
      </c>
      <c r="AU5976" s="208">
        <v>1.02</v>
      </c>
      <c r="AV5976" s="208">
        <v>0.33900000000000002</v>
      </c>
      <c r="AW5976" s="208">
        <v>0.219</v>
      </c>
      <c r="AX5976" s="208">
        <v>0.22800000000000001</v>
      </c>
      <c r="AY5976" s="208">
        <v>0.72699999999999998</v>
      </c>
      <c r="AZ5976" s="208">
        <v>0.90300000000000002</v>
      </c>
      <c r="BA5976" s="208">
        <v>1.464</v>
      </c>
      <c r="BB5976" s="21">
        <f t="shared" si="582"/>
        <v>3.1840000000000002</v>
      </c>
      <c r="BC5976" s="21"/>
      <c r="BD5976" s="22">
        <f t="shared" si="581"/>
        <v>4.279569892473118</v>
      </c>
      <c r="BE5976" s="21"/>
      <c r="BG5976" s="10"/>
      <c r="BH5976" s="21">
        <f t="shared" si="583"/>
        <v>0</v>
      </c>
      <c r="BI5976" s="22">
        <f t="shared" si="583"/>
        <v>3.1840000000000002E-3</v>
      </c>
      <c r="BJ5976" s="21"/>
      <c r="BK5976" s="21">
        <v>0</v>
      </c>
      <c r="BL5976" s="22">
        <v>9.5520000000000015E-3</v>
      </c>
      <c r="BM5976" s="21"/>
      <c r="BN5976" s="21">
        <f t="shared" si="580"/>
        <v>0</v>
      </c>
      <c r="BO5976" s="22">
        <f t="shared" si="580"/>
        <v>3.8208000000000006E-2</v>
      </c>
      <c r="BP5976" s="21">
        <f t="shared" si="580"/>
        <v>0</v>
      </c>
    </row>
    <row r="5977" spans="1:68" ht="11.1" hidden="1" customHeight="1" outlineLevel="2" x14ac:dyDescent="0.2">
      <c r="A5977" s="10"/>
      <c r="B5977" s="18"/>
      <c r="C5977" s="18"/>
      <c r="D5977" s="18"/>
      <c r="E5977" s="23" t="s">
        <v>5254</v>
      </c>
      <c r="F5977" s="208">
        <v>2.67</v>
      </c>
      <c r="G5977" s="208">
        <v>2.762</v>
      </c>
      <c r="H5977" s="208">
        <v>1.8759999999999999</v>
      </c>
      <c r="I5977" s="239">
        <v>1.032</v>
      </c>
      <c r="J5977" s="239"/>
      <c r="K5977" s="208">
        <v>1.224</v>
      </c>
      <c r="L5977" s="208">
        <v>1.1359999999999999</v>
      </c>
      <c r="M5977" s="208">
        <v>0.39</v>
      </c>
      <c r="N5977" s="208">
        <v>0.36699999999999999</v>
      </c>
      <c r="O5977" s="208">
        <v>0.751</v>
      </c>
      <c r="P5977" s="208">
        <v>1.6180000000000001</v>
      </c>
      <c r="Q5977" s="208">
        <v>3.1880000000000002</v>
      </c>
      <c r="R5977" s="208">
        <v>4.0190000000000001</v>
      </c>
      <c r="S5977" s="208">
        <v>2.7</v>
      </c>
      <c r="T5977" s="208">
        <v>3.19</v>
      </c>
      <c r="U5977" s="208">
        <v>2.6930000000000001</v>
      </c>
      <c r="V5977" s="208">
        <v>1.51</v>
      </c>
      <c r="W5977" s="208">
        <v>0.96099999999999997</v>
      </c>
      <c r="X5977" s="208">
        <v>0.39500000000000002</v>
      </c>
      <c r="Y5977" s="208">
        <v>0.35899999999999999</v>
      </c>
      <c r="Z5977" s="208">
        <v>0.31900000000000001</v>
      </c>
      <c r="AA5977" s="208">
        <v>0.69899999999999995</v>
      </c>
      <c r="AB5977" s="208">
        <v>1.39</v>
      </c>
      <c r="AC5977" s="208">
        <v>3.1389999999999998</v>
      </c>
      <c r="AD5977" s="208">
        <v>3.121</v>
      </c>
      <c r="AE5977" s="208">
        <v>2.766</v>
      </c>
      <c r="AF5977" s="208">
        <v>2.6749999999999998</v>
      </c>
      <c r="AG5977" s="208">
        <v>2.661</v>
      </c>
      <c r="AH5977" s="208">
        <v>1.4690000000000001</v>
      </c>
      <c r="AI5977" s="208">
        <v>1.45</v>
      </c>
      <c r="AJ5977" s="208">
        <v>0.35599999999999998</v>
      </c>
      <c r="AK5977" s="208">
        <v>0.28499999999999998</v>
      </c>
      <c r="AL5977" s="208">
        <v>0.35299999999999998</v>
      </c>
      <c r="AM5977" s="208">
        <v>0.77100000000000002</v>
      </c>
      <c r="AN5977" s="208">
        <v>1.468</v>
      </c>
      <c r="AO5977" s="208">
        <v>3.12</v>
      </c>
      <c r="AP5977" s="208">
        <v>3.0939999999999999</v>
      </c>
      <c r="AQ5977" s="208">
        <v>3.2090000000000001</v>
      </c>
      <c r="AR5977" s="208">
        <v>3.4590000000000001</v>
      </c>
      <c r="AS5977" s="208">
        <v>2.173</v>
      </c>
      <c r="AT5977" s="208">
        <v>1.5229999999999999</v>
      </c>
      <c r="AU5977" s="208">
        <v>1.1779999999999999</v>
      </c>
      <c r="AV5977" s="208">
        <v>0.26900000000000002</v>
      </c>
      <c r="AW5977" s="208">
        <v>0.23599999999999999</v>
      </c>
      <c r="AX5977" s="208">
        <v>0.20599999999999999</v>
      </c>
      <c r="AY5977" s="208">
        <v>0.82599999999999996</v>
      </c>
      <c r="AZ5977" s="208">
        <v>1.2849999999999999</v>
      </c>
      <c r="BA5977" s="208">
        <v>2.0449999999999999</v>
      </c>
      <c r="BB5977" s="21">
        <f t="shared" si="582"/>
        <v>4.0190000000000001</v>
      </c>
      <c r="BC5977" s="21"/>
      <c r="BD5977" s="22">
        <f t="shared" si="581"/>
        <v>5.4018817204301079</v>
      </c>
      <c r="BE5977" s="21"/>
      <c r="BG5977" s="10"/>
      <c r="BH5977" s="21">
        <f t="shared" si="583"/>
        <v>0</v>
      </c>
      <c r="BI5977" s="22">
        <f t="shared" si="583"/>
        <v>4.0190000000000009E-3</v>
      </c>
      <c r="BJ5977" s="21"/>
      <c r="BK5977" s="21">
        <v>0</v>
      </c>
      <c r="BL5977" s="22">
        <v>1.2057000000000002E-2</v>
      </c>
      <c r="BM5977" s="21"/>
      <c r="BN5977" s="21">
        <f t="shared" ref="BN5977:BP6040" si="584">BK5977*4</f>
        <v>0</v>
      </c>
      <c r="BO5977" s="22">
        <f t="shared" si="584"/>
        <v>4.8228000000000007E-2</v>
      </c>
      <c r="BP5977" s="21">
        <f t="shared" si="584"/>
        <v>0</v>
      </c>
    </row>
    <row r="5978" spans="1:68" ht="11.1" hidden="1" customHeight="1" outlineLevel="2" x14ac:dyDescent="0.2">
      <c r="A5978" s="10"/>
      <c r="B5978" s="18"/>
      <c r="C5978" s="18"/>
      <c r="D5978" s="18"/>
      <c r="E5978" s="23" t="s">
        <v>5255</v>
      </c>
      <c r="F5978" s="208">
        <v>3.1949999999999998</v>
      </c>
      <c r="G5978" s="208">
        <v>2.68</v>
      </c>
      <c r="H5978" s="208">
        <v>2.1520000000000001</v>
      </c>
      <c r="I5978" s="239">
        <v>1.238</v>
      </c>
      <c r="J5978" s="239"/>
      <c r="K5978" s="208">
        <v>1.0289999999999999</v>
      </c>
      <c r="L5978" s="208">
        <v>1.087</v>
      </c>
      <c r="M5978" s="208">
        <v>2.323</v>
      </c>
      <c r="N5978" s="208">
        <v>0.35099999999999998</v>
      </c>
      <c r="O5978" s="208">
        <v>0.89400000000000002</v>
      </c>
      <c r="P5978" s="208">
        <v>1.665</v>
      </c>
      <c r="Q5978" s="208">
        <v>3.0190000000000001</v>
      </c>
      <c r="R5978" s="208">
        <v>3.8650000000000002</v>
      </c>
      <c r="S5978" s="208">
        <v>2.7930000000000001</v>
      </c>
      <c r="T5978" s="208">
        <v>3.63</v>
      </c>
      <c r="U5978" s="208">
        <v>2.5680000000000001</v>
      </c>
      <c r="V5978" s="208">
        <v>1.827</v>
      </c>
      <c r="W5978" s="208">
        <v>1.772</v>
      </c>
      <c r="X5978" s="208">
        <v>0.63400000000000001</v>
      </c>
      <c r="Y5978" s="208">
        <v>0.51900000000000002</v>
      </c>
      <c r="Z5978" s="208">
        <v>0.45900000000000002</v>
      </c>
      <c r="AA5978" s="208">
        <v>0.79100000000000004</v>
      </c>
      <c r="AB5978" s="208">
        <v>1.4590000000000001</v>
      </c>
      <c r="AC5978" s="208">
        <v>3.2360000000000002</v>
      </c>
      <c r="AD5978" s="208">
        <v>3.0190000000000001</v>
      </c>
      <c r="AE5978" s="208">
        <v>2.77</v>
      </c>
      <c r="AF5978" s="208">
        <v>3.2669999999999999</v>
      </c>
      <c r="AG5978" s="208">
        <v>2.23</v>
      </c>
      <c r="AH5978" s="208">
        <v>1.268</v>
      </c>
      <c r="AI5978" s="208">
        <v>1.546</v>
      </c>
      <c r="AJ5978" s="208">
        <v>0.40400000000000003</v>
      </c>
      <c r="AK5978" s="208">
        <v>0.248</v>
      </c>
      <c r="AL5978" s="208">
        <v>0.32900000000000001</v>
      </c>
      <c r="AM5978" s="208">
        <v>0.81399999999999995</v>
      </c>
      <c r="AN5978" s="208">
        <v>1.4530000000000001</v>
      </c>
      <c r="AO5978" s="208">
        <v>2.6709999999999998</v>
      </c>
      <c r="AP5978" s="208">
        <v>2.9809999999999999</v>
      </c>
      <c r="AQ5978" s="208">
        <v>2.8239999999999998</v>
      </c>
      <c r="AR5978" s="208">
        <v>3.2080000000000002</v>
      </c>
      <c r="AS5978" s="208">
        <v>1.9490000000000001</v>
      </c>
      <c r="AT5978" s="208">
        <v>1.6040000000000001</v>
      </c>
      <c r="AU5978" s="208">
        <v>1.419</v>
      </c>
      <c r="AV5978" s="208">
        <v>0.44400000000000001</v>
      </c>
      <c r="AW5978" s="208">
        <v>0.28000000000000003</v>
      </c>
      <c r="AX5978" s="208">
        <v>0.26</v>
      </c>
      <c r="AY5978" s="208">
        <v>0.95899999999999996</v>
      </c>
      <c r="AZ5978" s="208">
        <v>1.615</v>
      </c>
      <c r="BA5978" s="208">
        <v>2.2999999999999998</v>
      </c>
      <c r="BB5978" s="21">
        <f t="shared" si="582"/>
        <v>3.8650000000000002</v>
      </c>
      <c r="BC5978" s="21"/>
      <c r="BD5978" s="22">
        <f t="shared" si="581"/>
        <v>5.1948924731182791</v>
      </c>
      <c r="BE5978" s="21"/>
      <c r="BG5978" s="10"/>
      <c r="BH5978" s="21">
        <f t="shared" si="583"/>
        <v>0</v>
      </c>
      <c r="BI5978" s="22">
        <f t="shared" si="583"/>
        <v>3.8649999999999995E-3</v>
      </c>
      <c r="BJ5978" s="21"/>
      <c r="BK5978" s="21">
        <v>0</v>
      </c>
      <c r="BL5978" s="22">
        <v>1.1594999999999998E-2</v>
      </c>
      <c r="BM5978" s="21"/>
      <c r="BN5978" s="21">
        <f t="shared" si="584"/>
        <v>0</v>
      </c>
      <c r="BO5978" s="22">
        <f t="shared" si="584"/>
        <v>4.6379999999999991E-2</v>
      </c>
      <c r="BP5978" s="21">
        <f t="shared" si="584"/>
        <v>0</v>
      </c>
    </row>
    <row r="5979" spans="1:68" ht="11.1" hidden="1" customHeight="1" outlineLevel="2" x14ac:dyDescent="0.2">
      <c r="A5979" s="10"/>
      <c r="B5979" s="18"/>
      <c r="C5979" s="18"/>
      <c r="D5979" s="18"/>
      <c r="E5979" s="23" t="s">
        <v>5256</v>
      </c>
      <c r="F5979" s="208">
        <v>1.8280000000000001</v>
      </c>
      <c r="G5979" s="208">
        <v>2.27</v>
      </c>
      <c r="H5979" s="208">
        <v>2.0779999999999998</v>
      </c>
      <c r="I5979" s="239">
        <v>1.3620000000000001</v>
      </c>
      <c r="J5979" s="239"/>
      <c r="K5979" s="208">
        <v>0.91900000000000004</v>
      </c>
      <c r="L5979" s="208">
        <v>0.51</v>
      </c>
      <c r="M5979" s="208">
        <v>0.28999999999999998</v>
      </c>
      <c r="N5979" s="208">
        <v>0.34</v>
      </c>
      <c r="O5979" s="208">
        <v>0.66100000000000003</v>
      </c>
      <c r="P5979" s="208">
        <v>1.639</v>
      </c>
      <c r="Q5979" s="208">
        <v>2.2490000000000001</v>
      </c>
      <c r="R5979" s="208">
        <v>2.8330000000000002</v>
      </c>
      <c r="S5979" s="208">
        <v>2.2010000000000001</v>
      </c>
      <c r="T5979" s="208">
        <v>2.5579999999999998</v>
      </c>
      <c r="U5979" s="208">
        <v>2.1760000000000002</v>
      </c>
      <c r="V5979" s="208">
        <v>1.508</v>
      </c>
      <c r="W5979" s="208">
        <v>1.0840000000000001</v>
      </c>
      <c r="X5979" s="208">
        <v>0.438</v>
      </c>
      <c r="Y5979" s="208">
        <v>0.34899999999999998</v>
      </c>
      <c r="Z5979" s="208">
        <v>0.35399999999999998</v>
      </c>
      <c r="AA5979" s="208">
        <v>0.70599999999999996</v>
      </c>
      <c r="AB5979" s="208">
        <v>1.2370000000000001</v>
      </c>
      <c r="AC5979" s="208">
        <v>1.54</v>
      </c>
      <c r="AD5979" s="208">
        <v>3.863</v>
      </c>
      <c r="AE5979" s="208">
        <v>2.5590000000000002</v>
      </c>
      <c r="AF5979" s="208">
        <v>2.4580000000000002</v>
      </c>
      <c r="AG5979" s="208">
        <v>2.2669999999999999</v>
      </c>
      <c r="AH5979" s="208">
        <v>1.68</v>
      </c>
      <c r="AI5979" s="208">
        <v>1.319</v>
      </c>
      <c r="AJ5979" s="208">
        <v>0.4</v>
      </c>
      <c r="AK5979" s="208">
        <v>0.23100000000000001</v>
      </c>
      <c r="AL5979" s="208">
        <v>0.31</v>
      </c>
      <c r="AM5979" s="208">
        <v>0.79900000000000004</v>
      </c>
      <c r="AN5979" s="208">
        <v>1.4330000000000001</v>
      </c>
      <c r="AO5979" s="208">
        <v>2.71</v>
      </c>
      <c r="AP5979" s="208">
        <v>2.875</v>
      </c>
      <c r="AQ5979" s="208">
        <v>2.7360000000000002</v>
      </c>
      <c r="AR5979" s="208">
        <v>3.2240000000000002</v>
      </c>
      <c r="AS5979" s="208">
        <v>2.08</v>
      </c>
      <c r="AT5979" s="208">
        <v>1.5469999999999999</v>
      </c>
      <c r="AU5979" s="208">
        <v>1.129</v>
      </c>
      <c r="AV5979" s="208">
        <v>0.28000000000000003</v>
      </c>
      <c r="AW5979" s="208">
        <v>0.23699999999999999</v>
      </c>
      <c r="AX5979" s="208">
        <v>0.219</v>
      </c>
      <c r="AY5979" s="208">
        <v>0.872</v>
      </c>
      <c r="AZ5979" s="208">
        <v>1.075</v>
      </c>
      <c r="BA5979" s="208">
        <v>1.6359999999999999</v>
      </c>
      <c r="BB5979" s="21">
        <f t="shared" si="582"/>
        <v>3.863</v>
      </c>
      <c r="BC5979" s="21"/>
      <c r="BD5979" s="22">
        <f t="shared" si="581"/>
        <v>5.192204301075269</v>
      </c>
      <c r="BE5979" s="21"/>
      <c r="BG5979" s="10"/>
      <c r="BH5979" s="21">
        <f t="shared" si="583"/>
        <v>0</v>
      </c>
      <c r="BI5979" s="22">
        <f t="shared" si="583"/>
        <v>3.8630000000000005E-3</v>
      </c>
      <c r="BJ5979" s="21"/>
      <c r="BK5979" s="21">
        <v>0</v>
      </c>
      <c r="BL5979" s="22">
        <v>1.1589000000000002E-2</v>
      </c>
      <c r="BM5979" s="21"/>
      <c r="BN5979" s="21">
        <f t="shared" si="584"/>
        <v>0</v>
      </c>
      <c r="BO5979" s="22">
        <f t="shared" si="584"/>
        <v>4.6356000000000008E-2</v>
      </c>
      <c r="BP5979" s="21">
        <f t="shared" si="584"/>
        <v>0</v>
      </c>
    </row>
    <row r="5980" spans="1:68" ht="11.1" hidden="1" customHeight="1" outlineLevel="2" x14ac:dyDescent="0.2">
      <c r="A5980" s="10"/>
      <c r="B5980" s="18"/>
      <c r="C5980" s="18"/>
      <c r="D5980" s="18"/>
      <c r="E5980" s="23" t="s">
        <v>5257</v>
      </c>
      <c r="F5980" s="208">
        <v>2.7309999999999999</v>
      </c>
      <c r="G5980" s="208">
        <v>2.69</v>
      </c>
      <c r="H5980" s="208">
        <v>1.911</v>
      </c>
      <c r="I5980" s="239">
        <v>1.2350000000000001</v>
      </c>
      <c r="J5980" s="239"/>
      <c r="K5980" s="208">
        <v>0.93899999999999995</v>
      </c>
      <c r="L5980" s="208">
        <v>0.84099999999999997</v>
      </c>
      <c r="M5980" s="208">
        <v>0.432</v>
      </c>
      <c r="N5980" s="208">
        <v>0.45100000000000001</v>
      </c>
      <c r="O5980" s="208">
        <v>0.57999999999999996</v>
      </c>
      <c r="P5980" s="208">
        <v>1.1559999999999999</v>
      </c>
      <c r="Q5980" s="208">
        <v>2.012</v>
      </c>
      <c r="R5980" s="208">
        <v>2.3530000000000002</v>
      </c>
      <c r="S5980" s="208">
        <v>2.0510000000000002</v>
      </c>
      <c r="T5980" s="208">
        <v>2.4</v>
      </c>
      <c r="U5980" s="208">
        <v>1.8109999999999999</v>
      </c>
      <c r="V5980" s="208">
        <v>1.248</v>
      </c>
      <c r="W5980" s="208">
        <v>0.91200000000000003</v>
      </c>
      <c r="X5980" s="208">
        <v>0.42</v>
      </c>
      <c r="Y5980" s="208">
        <v>0.30099999999999999</v>
      </c>
      <c r="Z5980" s="208">
        <v>0.307</v>
      </c>
      <c r="AA5980" s="208">
        <v>0.59</v>
      </c>
      <c r="AB5980" s="208">
        <v>1.0660000000000001</v>
      </c>
      <c r="AC5980" s="208">
        <v>3.3610000000000002</v>
      </c>
      <c r="AD5980" s="208">
        <v>1.3009999999999999</v>
      </c>
      <c r="AE5980" s="208">
        <v>2.4500000000000002</v>
      </c>
      <c r="AF5980" s="208">
        <v>1.925</v>
      </c>
      <c r="AG5980" s="208">
        <v>1.9530000000000001</v>
      </c>
      <c r="AH5980" s="208">
        <v>1.335</v>
      </c>
      <c r="AI5980" s="208">
        <v>1.175</v>
      </c>
      <c r="AJ5980" s="208">
        <v>0.36099999999999999</v>
      </c>
      <c r="AK5980" s="208">
        <v>0.21299999999999999</v>
      </c>
      <c r="AL5980" s="208">
        <v>0.23</v>
      </c>
      <c r="AM5980" s="208">
        <v>0.77</v>
      </c>
      <c r="AN5980" s="208">
        <v>1.2450000000000001</v>
      </c>
      <c r="AO5980" s="208">
        <v>2.1960000000000002</v>
      </c>
      <c r="AP5980" s="208">
        <v>2.359</v>
      </c>
      <c r="AQ5980" s="208">
        <v>2.4039999999999999</v>
      </c>
      <c r="AR5980" s="208">
        <v>2.6659999999999999</v>
      </c>
      <c r="AS5980" s="208">
        <v>1.621</v>
      </c>
      <c r="AT5980" s="208">
        <v>1.2729999999999999</v>
      </c>
      <c r="AU5980" s="208">
        <v>1.08</v>
      </c>
      <c r="AV5980" s="208">
        <v>0.33100000000000002</v>
      </c>
      <c r="AW5980" s="208">
        <v>0.22500000000000001</v>
      </c>
      <c r="AX5980" s="208">
        <v>0.22600000000000001</v>
      </c>
      <c r="AY5980" s="208">
        <v>0.76300000000000001</v>
      </c>
      <c r="AZ5980" s="208">
        <v>1.016</v>
      </c>
      <c r="BA5980" s="208">
        <v>1.292</v>
      </c>
      <c r="BB5980" s="21">
        <f t="shared" si="582"/>
        <v>3.3610000000000002</v>
      </c>
      <c r="BC5980" s="21"/>
      <c r="BD5980" s="22">
        <f t="shared" si="581"/>
        <v>4.51747311827957</v>
      </c>
      <c r="BE5980" s="21"/>
      <c r="BG5980" s="10"/>
      <c r="BH5980" s="21">
        <f t="shared" si="583"/>
        <v>0</v>
      </c>
      <c r="BI5980" s="22">
        <f t="shared" si="583"/>
        <v>3.3609999999999998E-3</v>
      </c>
      <c r="BJ5980" s="21"/>
      <c r="BK5980" s="21">
        <v>0</v>
      </c>
      <c r="BL5980" s="22">
        <v>1.0083E-2</v>
      </c>
      <c r="BM5980" s="21"/>
      <c r="BN5980" s="21">
        <f t="shared" si="584"/>
        <v>0</v>
      </c>
      <c r="BO5980" s="22">
        <f t="shared" si="584"/>
        <v>4.0332E-2</v>
      </c>
      <c r="BP5980" s="21">
        <f t="shared" si="584"/>
        <v>0</v>
      </c>
    </row>
    <row r="5981" spans="1:68" ht="11.1" hidden="1" customHeight="1" outlineLevel="2" x14ac:dyDescent="0.2">
      <c r="A5981" s="10"/>
      <c r="B5981" s="18"/>
      <c r="C5981" s="18"/>
      <c r="D5981" s="18"/>
      <c r="E5981" s="23" t="s">
        <v>5258</v>
      </c>
      <c r="F5981" s="208">
        <v>2.8519999999999999</v>
      </c>
      <c r="G5981" s="208">
        <v>3.0150000000000001</v>
      </c>
      <c r="H5981" s="208">
        <v>1.593</v>
      </c>
      <c r="I5981" s="239">
        <v>1.44</v>
      </c>
      <c r="J5981" s="239"/>
      <c r="K5981" s="208">
        <v>2.5870000000000002</v>
      </c>
      <c r="L5981" s="208">
        <v>0.83199999999999996</v>
      </c>
      <c r="M5981" s="208">
        <v>0.40799999999999997</v>
      </c>
      <c r="N5981" s="208">
        <v>0.40400000000000003</v>
      </c>
      <c r="O5981" s="208">
        <v>0.86299999999999999</v>
      </c>
      <c r="P5981" s="208">
        <v>1.91</v>
      </c>
      <c r="Q5981" s="208">
        <v>3.3359999999999999</v>
      </c>
      <c r="R5981" s="208">
        <v>3.2429999999999999</v>
      </c>
      <c r="S5981" s="208">
        <v>2.7879999999999998</v>
      </c>
      <c r="T5981" s="208">
        <v>3.238</v>
      </c>
      <c r="U5981" s="208">
        <v>2.4260000000000002</v>
      </c>
      <c r="V5981" s="208">
        <v>1.954</v>
      </c>
      <c r="W5981" s="208">
        <v>1.577</v>
      </c>
      <c r="X5981" s="208">
        <v>0.54300000000000004</v>
      </c>
      <c r="Y5981" s="208">
        <v>0.38</v>
      </c>
      <c r="Z5981" s="208">
        <v>0.36899999999999999</v>
      </c>
      <c r="AA5981" s="208">
        <v>0.91700000000000004</v>
      </c>
      <c r="AB5981" s="208">
        <v>1.75</v>
      </c>
      <c r="AC5981" s="208">
        <v>2.8580000000000001</v>
      </c>
      <c r="AD5981" s="208">
        <v>2.6139999999999999</v>
      </c>
      <c r="AE5981" s="208">
        <v>2.77</v>
      </c>
      <c r="AF5981" s="208">
        <v>2.4969999999999999</v>
      </c>
      <c r="AG5981" s="208">
        <v>2.484</v>
      </c>
      <c r="AH5981" s="208">
        <v>2.02</v>
      </c>
      <c r="AI5981" s="208">
        <v>1.6459999999999999</v>
      </c>
      <c r="AJ5981" s="208">
        <v>0.38700000000000001</v>
      </c>
      <c r="AK5981" s="208">
        <v>0.34300000000000003</v>
      </c>
      <c r="AL5981" s="208">
        <v>0.36899999999999999</v>
      </c>
      <c r="AM5981" s="208">
        <v>1.0880000000000001</v>
      </c>
      <c r="AN5981" s="208">
        <v>1.645</v>
      </c>
      <c r="AO5981" s="208">
        <v>3.2930000000000001</v>
      </c>
      <c r="AP5981" s="208">
        <v>2.621</v>
      </c>
      <c r="AQ5981" s="208">
        <v>2.5449999999999999</v>
      </c>
      <c r="AR5981" s="208">
        <v>2.9929999999999999</v>
      </c>
      <c r="AS5981" s="208">
        <v>2.0550000000000002</v>
      </c>
      <c r="AT5981" s="208">
        <v>1.754</v>
      </c>
      <c r="AU5981" s="208">
        <v>1.1459999999999999</v>
      </c>
      <c r="AV5981" s="208">
        <v>0.32100000000000001</v>
      </c>
      <c r="AW5981" s="208">
        <v>0.24</v>
      </c>
      <c r="AX5981" s="208">
        <v>0.26300000000000001</v>
      </c>
      <c r="AY5981" s="208">
        <v>0.96599999999999997</v>
      </c>
      <c r="AZ5981" s="208">
        <v>1.403</v>
      </c>
      <c r="BA5981" s="208">
        <v>2.4129999999999998</v>
      </c>
      <c r="BB5981" s="21">
        <f t="shared" si="582"/>
        <v>3.3359999999999999</v>
      </c>
      <c r="BC5981" s="21"/>
      <c r="BD5981" s="22">
        <f t="shared" si="581"/>
        <v>4.4838709677419351</v>
      </c>
      <c r="BE5981" s="21"/>
      <c r="BG5981" s="10"/>
      <c r="BH5981" s="21">
        <f t="shared" si="583"/>
        <v>0</v>
      </c>
      <c r="BI5981" s="22">
        <f t="shared" si="583"/>
        <v>3.3359999999999996E-3</v>
      </c>
      <c r="BJ5981" s="21"/>
      <c r="BK5981" s="21">
        <v>0</v>
      </c>
      <c r="BL5981" s="22">
        <v>1.0008E-2</v>
      </c>
      <c r="BM5981" s="21"/>
      <c r="BN5981" s="21">
        <f t="shared" si="584"/>
        <v>0</v>
      </c>
      <c r="BO5981" s="22">
        <f t="shared" si="584"/>
        <v>4.0031999999999998E-2</v>
      </c>
      <c r="BP5981" s="21">
        <f t="shared" si="584"/>
        <v>0</v>
      </c>
    </row>
    <row r="5982" spans="1:68" ht="11.1" hidden="1" customHeight="1" outlineLevel="2" x14ac:dyDescent="0.2">
      <c r="A5982" s="10"/>
      <c r="B5982" s="18"/>
      <c r="C5982" s="18"/>
      <c r="D5982" s="18"/>
      <c r="E5982" s="23" t="s">
        <v>5259</v>
      </c>
      <c r="F5982" s="208">
        <v>2.6469999999999998</v>
      </c>
      <c r="G5982" s="208">
        <v>2.7639999999999998</v>
      </c>
      <c r="H5982" s="208">
        <v>2.1850000000000001</v>
      </c>
      <c r="I5982" s="239">
        <v>1.3280000000000001</v>
      </c>
      <c r="J5982" s="239"/>
      <c r="K5982" s="208">
        <v>0.98499999999999999</v>
      </c>
      <c r="L5982" s="208">
        <v>0.84099999999999997</v>
      </c>
      <c r="M5982" s="208">
        <v>0.435</v>
      </c>
      <c r="N5982" s="208">
        <v>0.42899999999999999</v>
      </c>
      <c r="O5982" s="208">
        <v>0.90500000000000003</v>
      </c>
      <c r="P5982" s="208">
        <v>1.6040000000000001</v>
      </c>
      <c r="Q5982" s="208">
        <v>3.0539999999999998</v>
      </c>
      <c r="R5982" s="208">
        <v>3.1930000000000001</v>
      </c>
      <c r="S5982" s="208">
        <v>2.76</v>
      </c>
      <c r="T5982" s="208">
        <v>3.226</v>
      </c>
      <c r="U5982" s="208">
        <v>2.5139999999999998</v>
      </c>
      <c r="V5982" s="208">
        <v>1.502</v>
      </c>
      <c r="W5982" s="208">
        <v>1.34</v>
      </c>
      <c r="X5982" s="208">
        <v>0.56999999999999995</v>
      </c>
      <c r="Y5982" s="208">
        <v>0.435</v>
      </c>
      <c r="Z5982" s="208">
        <v>0.41899999999999998</v>
      </c>
      <c r="AA5982" s="208">
        <v>0.84099999999999997</v>
      </c>
      <c r="AB5982" s="208">
        <v>1.514</v>
      </c>
      <c r="AC5982" s="208">
        <v>2.7530000000000001</v>
      </c>
      <c r="AD5982" s="208">
        <v>2.9039999999999999</v>
      </c>
      <c r="AE5982" s="208">
        <v>3.0550000000000002</v>
      </c>
      <c r="AF5982" s="208">
        <v>2.7389999999999999</v>
      </c>
      <c r="AG5982" s="208">
        <v>2.6139999999999999</v>
      </c>
      <c r="AH5982" s="208">
        <v>1.71</v>
      </c>
      <c r="AI5982" s="208">
        <v>1.4770000000000001</v>
      </c>
      <c r="AJ5982" s="208">
        <v>0.4</v>
      </c>
      <c r="AK5982" s="208">
        <v>0.34799999999999998</v>
      </c>
      <c r="AL5982" s="208">
        <v>0.39200000000000002</v>
      </c>
      <c r="AM5982" s="208">
        <v>0.93799999999999994</v>
      </c>
      <c r="AN5982" s="208">
        <v>1.3420000000000001</v>
      </c>
      <c r="AO5982" s="208">
        <v>3.121</v>
      </c>
      <c r="AP5982" s="208">
        <v>2.8340000000000001</v>
      </c>
      <c r="AQ5982" s="208">
        <v>2.84</v>
      </c>
      <c r="AR5982" s="208">
        <v>3.3690000000000002</v>
      </c>
      <c r="AS5982" s="208">
        <v>2.117</v>
      </c>
      <c r="AT5982" s="208">
        <v>1.7609999999999999</v>
      </c>
      <c r="AU5982" s="208">
        <v>1.2130000000000001</v>
      </c>
      <c r="AV5982" s="208">
        <v>0.39500000000000002</v>
      </c>
      <c r="AW5982" s="208">
        <v>0.39200000000000002</v>
      </c>
      <c r="AX5982" s="208">
        <v>0.32600000000000001</v>
      </c>
      <c r="AY5982" s="208">
        <v>1.1399999999999999</v>
      </c>
      <c r="AZ5982" s="208">
        <v>1.538</v>
      </c>
      <c r="BA5982" s="208">
        <v>2.0350000000000001</v>
      </c>
      <c r="BB5982" s="21">
        <f t="shared" si="582"/>
        <v>3.3690000000000002</v>
      </c>
      <c r="BC5982" s="21"/>
      <c r="BD5982" s="22">
        <f t="shared" si="581"/>
        <v>4.528225806451613</v>
      </c>
      <c r="BE5982" s="21"/>
      <c r="BG5982" s="10"/>
      <c r="BH5982" s="21">
        <f t="shared" si="583"/>
        <v>0</v>
      </c>
      <c r="BI5982" s="22">
        <f t="shared" si="583"/>
        <v>3.3690000000000005E-3</v>
      </c>
      <c r="BJ5982" s="21"/>
      <c r="BK5982" s="21">
        <v>0</v>
      </c>
      <c r="BL5982" s="22">
        <v>1.0107000000000001E-2</v>
      </c>
      <c r="BM5982" s="21"/>
      <c r="BN5982" s="21">
        <f t="shared" si="584"/>
        <v>0</v>
      </c>
      <c r="BO5982" s="22">
        <f t="shared" si="584"/>
        <v>4.0428000000000006E-2</v>
      </c>
      <c r="BP5982" s="21">
        <f t="shared" si="584"/>
        <v>0</v>
      </c>
    </row>
    <row r="5983" spans="1:68" ht="11.1" hidden="1" customHeight="1" outlineLevel="2" x14ac:dyDescent="0.2">
      <c r="A5983" s="10"/>
      <c r="B5983" s="18"/>
      <c r="C5983" s="18"/>
      <c r="D5983" s="18"/>
      <c r="E5983" s="23" t="s">
        <v>5260</v>
      </c>
      <c r="F5983" s="208">
        <v>2.9359999999999999</v>
      </c>
      <c r="G5983" s="208">
        <v>2.5329999999999999</v>
      </c>
      <c r="H5983" s="208">
        <v>2.1320000000000001</v>
      </c>
      <c r="I5983" s="239">
        <v>1.319</v>
      </c>
      <c r="J5983" s="239"/>
      <c r="K5983" s="208">
        <v>1.0129999999999999</v>
      </c>
      <c r="L5983" s="208">
        <v>1.1679999999999999</v>
      </c>
      <c r="M5983" s="208">
        <v>1.5569999999999999</v>
      </c>
      <c r="N5983" s="208">
        <v>0.26900000000000002</v>
      </c>
      <c r="O5983" s="208">
        <v>0.71799999999999997</v>
      </c>
      <c r="P5983" s="208">
        <v>1.645</v>
      </c>
      <c r="Q5983" s="208">
        <v>3.504</v>
      </c>
      <c r="R5983" s="208">
        <v>4.0309999999999997</v>
      </c>
      <c r="S5983" s="208">
        <v>3.5939999999999999</v>
      </c>
      <c r="T5983" s="208">
        <v>3.468</v>
      </c>
      <c r="U5983" s="208">
        <v>2.7890000000000001</v>
      </c>
      <c r="V5983" s="208">
        <v>1.266</v>
      </c>
      <c r="W5983" s="208">
        <v>0.82599999999999996</v>
      </c>
      <c r="X5983" s="24"/>
      <c r="Y5983" s="24"/>
      <c r="Z5983" s="24"/>
      <c r="AA5983" s="208">
        <v>0.45600000000000002</v>
      </c>
      <c r="AB5983" s="208">
        <v>1.4139999999999999</v>
      </c>
      <c r="AC5983" s="208">
        <v>3.31</v>
      </c>
      <c r="AD5983" s="208">
        <v>3.0739999999999998</v>
      </c>
      <c r="AE5983" s="208">
        <v>3.2429999999999999</v>
      </c>
      <c r="AF5983" s="208">
        <v>2.8889999999999998</v>
      </c>
      <c r="AG5983" s="208">
        <v>2.556</v>
      </c>
      <c r="AH5983" s="208">
        <v>1.86</v>
      </c>
      <c r="AI5983" s="208">
        <v>1.6779999999999999</v>
      </c>
      <c r="AJ5983" s="208">
        <v>0.33300000000000002</v>
      </c>
      <c r="AK5983" s="208">
        <v>0.23100000000000001</v>
      </c>
      <c r="AL5983" s="208">
        <v>0.252</v>
      </c>
      <c r="AM5983" s="208">
        <v>0.84</v>
      </c>
      <c r="AN5983" s="208">
        <v>1.4059999999999999</v>
      </c>
      <c r="AO5983" s="208">
        <v>3.6989999999999998</v>
      </c>
      <c r="AP5983" s="208">
        <v>3.1760000000000002</v>
      </c>
      <c r="AQ5983" s="208">
        <v>2.9590000000000001</v>
      </c>
      <c r="AR5983" s="208">
        <v>3.4049999999999998</v>
      </c>
      <c r="AS5983" s="208">
        <v>2.2170000000000001</v>
      </c>
      <c r="AT5983" s="208">
        <v>1.913</v>
      </c>
      <c r="AU5983" s="208">
        <v>1.1539999999999999</v>
      </c>
      <c r="AV5983" s="208">
        <v>0.47</v>
      </c>
      <c r="AW5983" s="208">
        <v>0.33100000000000002</v>
      </c>
      <c r="AX5983" s="208">
        <v>0.52400000000000002</v>
      </c>
      <c r="AY5983" s="208">
        <v>0.89100000000000001</v>
      </c>
      <c r="AZ5983" s="208">
        <v>1.538</v>
      </c>
      <c r="BA5983" s="208">
        <v>2.226</v>
      </c>
      <c r="BB5983" s="21">
        <f t="shared" si="582"/>
        <v>4.0309999999999997</v>
      </c>
      <c r="BC5983" s="21"/>
      <c r="BD5983" s="22">
        <f t="shared" si="581"/>
        <v>5.418010752688172</v>
      </c>
      <c r="BE5983" s="21"/>
      <c r="BG5983" s="10"/>
      <c r="BH5983" s="21">
        <f t="shared" si="583"/>
        <v>0</v>
      </c>
      <c r="BI5983" s="22">
        <f t="shared" si="583"/>
        <v>4.0309999999999999E-3</v>
      </c>
      <c r="BJ5983" s="21"/>
      <c r="BK5983" s="21">
        <v>0</v>
      </c>
      <c r="BL5983" s="22">
        <v>1.2093E-2</v>
      </c>
      <c r="BM5983" s="21"/>
      <c r="BN5983" s="21">
        <f t="shared" si="584"/>
        <v>0</v>
      </c>
      <c r="BO5983" s="22">
        <f t="shared" si="584"/>
        <v>4.8371999999999998E-2</v>
      </c>
      <c r="BP5983" s="21">
        <f t="shared" si="584"/>
        <v>0</v>
      </c>
    </row>
    <row r="5984" spans="1:68" ht="11.1" hidden="1" customHeight="1" outlineLevel="2" x14ac:dyDescent="0.2">
      <c r="A5984" s="10"/>
      <c r="B5984" s="18"/>
      <c r="C5984" s="18"/>
      <c r="D5984" s="18"/>
      <c r="E5984" s="23" t="s">
        <v>5261</v>
      </c>
      <c r="F5984" s="208">
        <v>2.36</v>
      </c>
      <c r="G5984" s="208">
        <v>2.5459999999999998</v>
      </c>
      <c r="H5984" s="208">
        <v>2.0449999999999999</v>
      </c>
      <c r="I5984" s="239">
        <v>1.5269999999999999</v>
      </c>
      <c r="J5984" s="239"/>
      <c r="K5984" s="208">
        <v>0.97299999999999998</v>
      </c>
      <c r="L5984" s="208">
        <v>0.85</v>
      </c>
      <c r="M5984" s="208">
        <v>0.44</v>
      </c>
      <c r="N5984" s="208">
        <v>0.42599999999999999</v>
      </c>
      <c r="O5984" s="208">
        <v>0.72399999999999998</v>
      </c>
      <c r="P5984" s="208">
        <v>1.538</v>
      </c>
      <c r="Q5984" s="208">
        <v>2.544</v>
      </c>
      <c r="R5984" s="208">
        <v>2.7360000000000002</v>
      </c>
      <c r="S5984" s="208">
        <v>2.4079999999999999</v>
      </c>
      <c r="T5984" s="208">
        <v>2.8929999999999998</v>
      </c>
      <c r="U5984" s="208">
        <v>1.9850000000000001</v>
      </c>
      <c r="V5984" s="208">
        <v>1.5549999999999999</v>
      </c>
      <c r="W5984" s="208">
        <v>1.383</v>
      </c>
      <c r="X5984" s="208">
        <v>0.61699999999999999</v>
      </c>
      <c r="Y5984" s="208">
        <v>0.32200000000000001</v>
      </c>
      <c r="Z5984" s="208">
        <v>0.39100000000000001</v>
      </c>
      <c r="AA5984" s="208">
        <v>0.80300000000000005</v>
      </c>
      <c r="AB5984" s="208">
        <v>1.4590000000000001</v>
      </c>
      <c r="AC5984" s="208">
        <v>2.7410000000000001</v>
      </c>
      <c r="AD5984" s="208">
        <v>2.5230000000000001</v>
      </c>
      <c r="AE5984" s="208">
        <v>2.6840000000000002</v>
      </c>
      <c r="AF5984" s="208">
        <v>2.3940000000000001</v>
      </c>
      <c r="AG5984" s="208">
        <v>2.11</v>
      </c>
      <c r="AH5984" s="208">
        <v>1.595</v>
      </c>
      <c r="AI5984" s="208">
        <v>1.5309999999999999</v>
      </c>
      <c r="AJ5984" s="208">
        <v>0.39300000000000002</v>
      </c>
      <c r="AK5984" s="208">
        <v>0.29299999999999998</v>
      </c>
      <c r="AL5984" s="208">
        <v>0.36099999999999999</v>
      </c>
      <c r="AM5984" s="208">
        <v>0.72899999999999998</v>
      </c>
      <c r="AN5984" s="208">
        <v>1.431</v>
      </c>
      <c r="AO5984" s="208">
        <v>2.8820000000000001</v>
      </c>
      <c r="AP5984" s="208">
        <v>2.464</v>
      </c>
      <c r="AQ5984" s="208">
        <v>2.4329999999999998</v>
      </c>
      <c r="AR5984" s="208">
        <v>2.6160000000000001</v>
      </c>
      <c r="AS5984" s="208">
        <v>1.43</v>
      </c>
      <c r="AT5984" s="208">
        <v>1.534</v>
      </c>
      <c r="AU5984" s="208">
        <v>1.0549999999999999</v>
      </c>
      <c r="AV5984" s="208">
        <v>0.36199999999999999</v>
      </c>
      <c r="AW5984" s="208">
        <v>0.28699999999999998</v>
      </c>
      <c r="AX5984" s="208">
        <v>0.27</v>
      </c>
      <c r="AY5984" s="208">
        <v>1.075</v>
      </c>
      <c r="AZ5984" s="208">
        <v>1.5029999999999999</v>
      </c>
      <c r="BA5984" s="208">
        <v>2.2029999999999998</v>
      </c>
      <c r="BB5984" s="21">
        <f t="shared" si="582"/>
        <v>2.8929999999999998</v>
      </c>
      <c r="BC5984" s="21"/>
      <c r="BD5984" s="22">
        <f t="shared" si="581"/>
        <v>3.8884408602150535</v>
      </c>
      <c r="BE5984" s="21"/>
      <c r="BG5984" s="10"/>
      <c r="BH5984" s="21">
        <f t="shared" si="583"/>
        <v>0</v>
      </c>
      <c r="BI5984" s="22">
        <f t="shared" si="583"/>
        <v>2.8929999999999997E-3</v>
      </c>
      <c r="BJ5984" s="21"/>
      <c r="BK5984" s="21">
        <v>0</v>
      </c>
      <c r="BL5984" s="22">
        <v>8.6789999999999992E-3</v>
      </c>
      <c r="BM5984" s="21"/>
      <c r="BN5984" s="21">
        <f t="shared" si="584"/>
        <v>0</v>
      </c>
      <c r="BO5984" s="22">
        <f t="shared" si="584"/>
        <v>3.4715999999999997E-2</v>
      </c>
      <c r="BP5984" s="21">
        <f t="shared" si="584"/>
        <v>0</v>
      </c>
    </row>
    <row r="5985" spans="1:68" ht="11.1" hidden="1" customHeight="1" outlineLevel="2" x14ac:dyDescent="0.2">
      <c r="A5985" s="10"/>
      <c r="B5985" s="18"/>
      <c r="C5985" s="18"/>
      <c r="D5985" s="18"/>
      <c r="E5985" s="23" t="s">
        <v>5262</v>
      </c>
      <c r="F5985" s="208">
        <v>2.9830000000000001</v>
      </c>
      <c r="G5985" s="208">
        <v>2.3820000000000001</v>
      </c>
      <c r="H5985" s="208">
        <v>2.234</v>
      </c>
      <c r="I5985" s="239">
        <v>1.3580000000000001</v>
      </c>
      <c r="J5985" s="239"/>
      <c r="K5985" s="208">
        <v>1.012</v>
      </c>
      <c r="L5985" s="208">
        <v>1.206</v>
      </c>
      <c r="M5985" s="208">
        <v>1.0529999999999999</v>
      </c>
      <c r="N5985" s="208">
        <v>0.36599999999999999</v>
      </c>
      <c r="O5985" s="208">
        <v>0.79300000000000004</v>
      </c>
      <c r="P5985" s="208">
        <v>1.4650000000000001</v>
      </c>
      <c r="Q5985" s="208">
        <v>2.9260000000000002</v>
      </c>
      <c r="R5985" s="208">
        <v>2.9769999999999999</v>
      </c>
      <c r="S5985" s="208">
        <v>2.6480000000000001</v>
      </c>
      <c r="T5985" s="208">
        <v>3.226</v>
      </c>
      <c r="U5985" s="208">
        <v>2.3860000000000001</v>
      </c>
      <c r="V5985" s="208">
        <v>1.4650000000000001</v>
      </c>
      <c r="W5985" s="208">
        <v>1.3540000000000001</v>
      </c>
      <c r="X5985" s="208">
        <v>0.59199999999999997</v>
      </c>
      <c r="Y5985" s="208">
        <v>0.40899999999999997</v>
      </c>
      <c r="Z5985" s="208">
        <v>0.43</v>
      </c>
      <c r="AA5985" s="208">
        <v>0.77400000000000002</v>
      </c>
      <c r="AB5985" s="208">
        <v>1.363</v>
      </c>
      <c r="AC5985" s="208">
        <v>2.395</v>
      </c>
      <c r="AD5985" s="208">
        <v>2.5249999999999999</v>
      </c>
      <c r="AE5985" s="208">
        <v>2.8519999999999999</v>
      </c>
      <c r="AF5985" s="208">
        <v>2.544</v>
      </c>
      <c r="AG5985" s="208">
        <v>2.3460000000000001</v>
      </c>
      <c r="AH5985" s="24"/>
      <c r="AI5985" s="208">
        <v>2.8359999999999999</v>
      </c>
      <c r="AJ5985" s="208">
        <v>0.27200000000000002</v>
      </c>
      <c r="AK5985" s="208">
        <v>0.20899999999999999</v>
      </c>
      <c r="AL5985" s="208">
        <v>0.26900000000000002</v>
      </c>
      <c r="AM5985" s="208">
        <v>0.89</v>
      </c>
      <c r="AN5985" s="208">
        <v>1.2090000000000001</v>
      </c>
      <c r="AO5985" s="208">
        <v>2.6739999999999999</v>
      </c>
      <c r="AP5985" s="208">
        <v>2.819</v>
      </c>
      <c r="AQ5985" s="208">
        <v>2.653</v>
      </c>
      <c r="AR5985" s="208">
        <v>3.1619999999999999</v>
      </c>
      <c r="AS5985" s="208">
        <v>1.4850000000000001</v>
      </c>
      <c r="AT5985" s="208">
        <v>2.1230000000000002</v>
      </c>
      <c r="AU5985" s="208">
        <v>0.88600000000000001</v>
      </c>
      <c r="AV5985" s="208">
        <v>0.22</v>
      </c>
      <c r="AW5985" s="208">
        <v>0.19500000000000001</v>
      </c>
      <c r="AX5985" s="208">
        <v>0.214</v>
      </c>
      <c r="AY5985" s="208">
        <v>0.91500000000000004</v>
      </c>
      <c r="AZ5985" s="208">
        <v>1.1399999999999999</v>
      </c>
      <c r="BA5985" s="208">
        <v>1.9810000000000001</v>
      </c>
      <c r="BB5985" s="21">
        <f t="shared" si="582"/>
        <v>3.226</v>
      </c>
      <c r="BC5985" s="21"/>
      <c r="BD5985" s="22">
        <f t="shared" si="581"/>
        <v>4.336021505376344</v>
      </c>
      <c r="BE5985" s="21"/>
      <c r="BG5985" s="10"/>
      <c r="BH5985" s="21">
        <f t="shared" si="583"/>
        <v>0</v>
      </c>
      <c r="BI5985" s="22">
        <f t="shared" si="583"/>
        <v>3.2260000000000001E-3</v>
      </c>
      <c r="BJ5985" s="21"/>
      <c r="BK5985" s="21">
        <v>0</v>
      </c>
      <c r="BL5985" s="22">
        <v>9.6780000000000008E-3</v>
      </c>
      <c r="BM5985" s="21"/>
      <c r="BN5985" s="21">
        <f t="shared" si="584"/>
        <v>0</v>
      </c>
      <c r="BO5985" s="22">
        <f t="shared" si="584"/>
        <v>3.8712000000000003E-2</v>
      </c>
      <c r="BP5985" s="21">
        <f t="shared" si="584"/>
        <v>0</v>
      </c>
    </row>
    <row r="5986" spans="1:68" ht="11.1" hidden="1" customHeight="1" outlineLevel="2" x14ac:dyDescent="0.2">
      <c r="A5986" s="10"/>
      <c r="B5986" s="18"/>
      <c r="C5986" s="18"/>
      <c r="D5986" s="18"/>
      <c r="E5986" s="23" t="s">
        <v>5263</v>
      </c>
      <c r="F5986" s="208">
        <v>3.0510000000000002</v>
      </c>
      <c r="G5986" s="208">
        <v>2.3929999999999998</v>
      </c>
      <c r="H5986" s="208">
        <v>2.165</v>
      </c>
      <c r="I5986" s="239">
        <v>1.177</v>
      </c>
      <c r="J5986" s="239"/>
      <c r="K5986" s="208">
        <v>1.099</v>
      </c>
      <c r="L5986" s="208">
        <v>0.88700000000000001</v>
      </c>
      <c r="M5986" s="208">
        <v>0.88</v>
      </c>
      <c r="N5986" s="208">
        <v>0.46400000000000002</v>
      </c>
      <c r="O5986" s="208">
        <v>0.76200000000000001</v>
      </c>
      <c r="P5986" s="208">
        <v>1.4330000000000001</v>
      </c>
      <c r="Q5986" s="208">
        <v>3.1789999999999998</v>
      </c>
      <c r="R5986" s="208">
        <v>3.371</v>
      </c>
      <c r="S5986" s="208">
        <v>2.9489999999999998</v>
      </c>
      <c r="T5986" s="208">
        <v>3.4889999999999999</v>
      </c>
      <c r="U5986" s="208">
        <v>2.4860000000000002</v>
      </c>
      <c r="V5986" s="208">
        <v>1.3169999999999999</v>
      </c>
      <c r="W5986" s="208">
        <v>1.018</v>
      </c>
      <c r="X5986" s="208">
        <v>0.54</v>
      </c>
      <c r="Y5986" s="208">
        <v>0.36899999999999999</v>
      </c>
      <c r="Z5986" s="208">
        <v>0.376</v>
      </c>
      <c r="AA5986" s="208">
        <v>0.58899999999999997</v>
      </c>
      <c r="AB5986" s="208">
        <v>1.3069999999999999</v>
      </c>
      <c r="AC5986" s="208">
        <v>2.8410000000000002</v>
      </c>
      <c r="AD5986" s="208">
        <v>3.0859999999999999</v>
      </c>
      <c r="AE5986" s="208">
        <v>3.1469999999999998</v>
      </c>
      <c r="AF5986" s="208">
        <v>2.8330000000000002</v>
      </c>
      <c r="AG5986" s="208">
        <v>2.5099999999999998</v>
      </c>
      <c r="AH5986" s="208">
        <v>1.4810000000000001</v>
      </c>
      <c r="AI5986" s="208">
        <v>0.92500000000000004</v>
      </c>
      <c r="AJ5986" s="208">
        <v>0.38300000000000001</v>
      </c>
      <c r="AK5986" s="208">
        <v>0.221</v>
      </c>
      <c r="AL5986" s="208">
        <v>0.26400000000000001</v>
      </c>
      <c r="AM5986" s="208">
        <v>0.72399999999999998</v>
      </c>
      <c r="AN5986" s="208">
        <v>1.1870000000000001</v>
      </c>
      <c r="AO5986" s="208">
        <v>3.0470000000000002</v>
      </c>
      <c r="AP5986" s="208">
        <v>2.9750000000000001</v>
      </c>
      <c r="AQ5986" s="208">
        <v>2.9940000000000002</v>
      </c>
      <c r="AR5986" s="208">
        <v>3.43</v>
      </c>
      <c r="AS5986" s="208">
        <v>2.2189999999999999</v>
      </c>
      <c r="AT5986" s="208">
        <v>1.544</v>
      </c>
      <c r="AU5986" s="208">
        <v>0.86299999999999999</v>
      </c>
      <c r="AV5986" s="208">
        <v>0.36</v>
      </c>
      <c r="AW5986" s="208">
        <v>0.33</v>
      </c>
      <c r="AX5986" s="208">
        <v>0.25700000000000001</v>
      </c>
      <c r="AY5986" s="208">
        <v>0.71499999999999997</v>
      </c>
      <c r="AZ5986" s="208">
        <v>1.0649999999999999</v>
      </c>
      <c r="BA5986" s="208">
        <v>1.879</v>
      </c>
      <c r="BB5986" s="21">
        <f t="shared" si="582"/>
        <v>3.4889999999999999</v>
      </c>
      <c r="BC5986" s="21"/>
      <c r="BD5986" s="22">
        <f t="shared" si="581"/>
        <v>4.6895161290322571</v>
      </c>
      <c r="BE5986" s="21"/>
      <c r="BG5986" s="10"/>
      <c r="BH5986" s="21">
        <f t="shared" si="583"/>
        <v>0</v>
      </c>
      <c r="BI5986" s="22">
        <f t="shared" si="583"/>
        <v>3.4889999999999995E-3</v>
      </c>
      <c r="BJ5986" s="21"/>
      <c r="BK5986" s="21">
        <v>0</v>
      </c>
      <c r="BL5986" s="22">
        <v>1.0466999999999999E-2</v>
      </c>
      <c r="BM5986" s="21"/>
      <c r="BN5986" s="21">
        <f t="shared" si="584"/>
        <v>0</v>
      </c>
      <c r="BO5986" s="22">
        <f t="shared" si="584"/>
        <v>4.1867999999999995E-2</v>
      </c>
      <c r="BP5986" s="21">
        <f t="shared" si="584"/>
        <v>0</v>
      </c>
    </row>
    <row r="5987" spans="1:68" ht="11.1" hidden="1" customHeight="1" outlineLevel="2" x14ac:dyDescent="0.2">
      <c r="A5987" s="10"/>
      <c r="B5987" s="18"/>
      <c r="C5987" s="18"/>
      <c r="D5987" s="18"/>
      <c r="E5987" s="23" t="s">
        <v>5264</v>
      </c>
      <c r="F5987" s="208">
        <v>2.83</v>
      </c>
      <c r="G5987" s="208">
        <v>2.3580000000000001</v>
      </c>
      <c r="H5987" s="208">
        <v>2.0110000000000001</v>
      </c>
      <c r="I5987" s="239">
        <v>1.2789999999999999</v>
      </c>
      <c r="J5987" s="239"/>
      <c r="K5987" s="208">
        <v>1.139</v>
      </c>
      <c r="L5987" s="208">
        <v>1.0589999999999999</v>
      </c>
      <c r="M5987" s="208">
        <v>1.1279999999999999</v>
      </c>
      <c r="N5987" s="208">
        <v>0.54</v>
      </c>
      <c r="O5987" s="208">
        <v>0.99399999999999999</v>
      </c>
      <c r="P5987" s="208">
        <v>1.641</v>
      </c>
      <c r="Q5987" s="208">
        <v>2.694</v>
      </c>
      <c r="R5987" s="208">
        <v>2.1949999999999998</v>
      </c>
      <c r="S5987" s="208">
        <v>3.19</v>
      </c>
      <c r="T5987" s="208">
        <v>4.42</v>
      </c>
      <c r="U5987" s="208">
        <v>1.0960000000000001</v>
      </c>
      <c r="V5987" s="208">
        <v>1.5880000000000001</v>
      </c>
      <c r="W5987" s="208">
        <v>1.1870000000000001</v>
      </c>
      <c r="X5987" s="208">
        <v>0.60599999999999998</v>
      </c>
      <c r="Y5987" s="208">
        <v>0.4</v>
      </c>
      <c r="Z5987" s="208">
        <v>0.44400000000000001</v>
      </c>
      <c r="AA5987" s="208">
        <v>0.77100000000000002</v>
      </c>
      <c r="AB5987" s="208">
        <v>1.391</v>
      </c>
      <c r="AC5987" s="208">
        <v>2.6110000000000002</v>
      </c>
      <c r="AD5987" s="208">
        <v>2.5649999999999999</v>
      </c>
      <c r="AE5987" s="208">
        <v>2.7949999999999999</v>
      </c>
      <c r="AF5987" s="208">
        <v>2.4809999999999999</v>
      </c>
      <c r="AG5987" s="208">
        <v>2.3559999999999999</v>
      </c>
      <c r="AH5987" s="208">
        <v>1.5940000000000001</v>
      </c>
      <c r="AI5987" s="208">
        <v>1.365</v>
      </c>
      <c r="AJ5987" s="208">
        <v>0.34899999999999998</v>
      </c>
      <c r="AK5987" s="208">
        <v>0.24399999999999999</v>
      </c>
      <c r="AL5987" s="208">
        <v>0.32400000000000001</v>
      </c>
      <c r="AM5987" s="208">
        <v>0.79500000000000004</v>
      </c>
      <c r="AN5987" s="208">
        <v>1.3220000000000001</v>
      </c>
      <c r="AO5987" s="208">
        <v>3.0089999999999999</v>
      </c>
      <c r="AP5987" s="208">
        <v>2.831</v>
      </c>
      <c r="AQ5987" s="208">
        <v>2.82</v>
      </c>
      <c r="AR5987" s="208">
        <v>3.4159999999999999</v>
      </c>
      <c r="AS5987" s="208">
        <v>1.61</v>
      </c>
      <c r="AT5987" s="208">
        <v>2.6120000000000001</v>
      </c>
      <c r="AU5987" s="208">
        <v>1.27</v>
      </c>
      <c r="AV5987" s="208">
        <v>0.39400000000000002</v>
      </c>
      <c r="AW5987" s="208">
        <v>0.28599999999999998</v>
      </c>
      <c r="AX5987" s="208">
        <v>0.318</v>
      </c>
      <c r="AY5987" s="208">
        <v>1.048</v>
      </c>
      <c r="AZ5987" s="208">
        <v>1.395</v>
      </c>
      <c r="BA5987" s="208">
        <v>2.177</v>
      </c>
      <c r="BB5987" s="21">
        <f t="shared" si="582"/>
        <v>4.42</v>
      </c>
      <c r="BC5987" s="21"/>
      <c r="BD5987" s="22">
        <f t="shared" si="581"/>
        <v>5.940860215053763</v>
      </c>
      <c r="BE5987" s="21"/>
      <c r="BG5987" s="10"/>
      <c r="BH5987" s="21">
        <f t="shared" si="583"/>
        <v>0</v>
      </c>
      <c r="BI5987" s="22">
        <f t="shared" si="583"/>
        <v>4.4199999999999995E-3</v>
      </c>
      <c r="BJ5987" s="21"/>
      <c r="BK5987" s="21">
        <v>0</v>
      </c>
      <c r="BL5987" s="22">
        <v>1.3259999999999997E-2</v>
      </c>
      <c r="BM5987" s="21"/>
      <c r="BN5987" s="21">
        <f t="shared" si="584"/>
        <v>0</v>
      </c>
      <c r="BO5987" s="22">
        <f t="shared" si="584"/>
        <v>5.303999999999999E-2</v>
      </c>
      <c r="BP5987" s="21">
        <f t="shared" si="584"/>
        <v>0</v>
      </c>
    </row>
    <row r="5988" spans="1:68" ht="11.1" hidden="1" customHeight="1" outlineLevel="2" x14ac:dyDescent="0.2">
      <c r="A5988" s="10"/>
      <c r="B5988" s="18"/>
      <c r="C5988" s="18"/>
      <c r="D5988" s="18"/>
      <c r="E5988" s="23" t="s">
        <v>5265</v>
      </c>
      <c r="F5988" s="208">
        <v>3.0150000000000001</v>
      </c>
      <c r="G5988" s="208">
        <v>2.335</v>
      </c>
      <c r="H5988" s="208">
        <v>1.9810000000000001</v>
      </c>
      <c r="I5988" s="239">
        <v>1.298</v>
      </c>
      <c r="J5988" s="239"/>
      <c r="K5988" s="208">
        <v>0.90300000000000002</v>
      </c>
      <c r="L5988" s="208">
        <v>0.90100000000000002</v>
      </c>
      <c r="M5988" s="208">
        <v>1.093</v>
      </c>
      <c r="N5988" s="208">
        <v>0.39600000000000002</v>
      </c>
      <c r="O5988" s="208">
        <v>0.74299999999999999</v>
      </c>
      <c r="P5988" s="208">
        <v>1.3759999999999999</v>
      </c>
      <c r="Q5988" s="208">
        <v>2.4300000000000002</v>
      </c>
      <c r="R5988" s="208">
        <v>3.1269999999999998</v>
      </c>
      <c r="S5988" s="208">
        <v>2.3039999999999998</v>
      </c>
      <c r="T5988" s="208">
        <v>3.1909999999999998</v>
      </c>
      <c r="U5988" s="208">
        <v>2.0779999999999998</v>
      </c>
      <c r="V5988" s="208">
        <v>1.6439999999999999</v>
      </c>
      <c r="W5988" s="208">
        <v>1.41</v>
      </c>
      <c r="X5988" s="208">
        <v>0.48199999999999998</v>
      </c>
      <c r="Y5988" s="208">
        <v>0.315</v>
      </c>
      <c r="Z5988" s="208">
        <v>0.24</v>
      </c>
      <c r="AA5988" s="208">
        <v>0.68500000000000005</v>
      </c>
      <c r="AB5988" s="208">
        <v>1.2589999999999999</v>
      </c>
      <c r="AC5988" s="208">
        <v>2.8540000000000001</v>
      </c>
      <c r="AD5988" s="208">
        <v>2.6949999999999998</v>
      </c>
      <c r="AE5988" s="208">
        <v>2.407</v>
      </c>
      <c r="AF5988" s="208">
        <v>2.7909999999999999</v>
      </c>
      <c r="AG5988" s="208">
        <v>2.1659999999999999</v>
      </c>
      <c r="AH5988" s="208">
        <v>1.38</v>
      </c>
      <c r="AI5988" s="208">
        <v>1.298</v>
      </c>
      <c r="AJ5988" s="208">
        <v>0.42099999999999999</v>
      </c>
      <c r="AK5988" s="208">
        <v>0.26900000000000002</v>
      </c>
      <c r="AL5988" s="208">
        <v>0.314</v>
      </c>
      <c r="AM5988" s="208">
        <v>0.70699999999999996</v>
      </c>
      <c r="AN5988" s="208">
        <v>1.5840000000000001</v>
      </c>
      <c r="AO5988" s="208">
        <v>2.5710000000000002</v>
      </c>
      <c r="AP5988" s="208">
        <v>2.7469999999999999</v>
      </c>
      <c r="AQ5988" s="208">
        <v>2.5059999999999998</v>
      </c>
      <c r="AR5988" s="208">
        <v>2.839</v>
      </c>
      <c r="AS5988" s="208">
        <v>1.8169999999999999</v>
      </c>
      <c r="AT5988" s="208">
        <v>1.516</v>
      </c>
      <c r="AU5988" s="208">
        <v>1.173</v>
      </c>
      <c r="AV5988" s="208">
        <v>0.27200000000000002</v>
      </c>
      <c r="AW5988" s="208">
        <v>0.182</v>
      </c>
      <c r="AX5988" s="208">
        <v>0.19500000000000001</v>
      </c>
      <c r="AY5988" s="208">
        <v>0.88300000000000001</v>
      </c>
      <c r="AZ5988" s="208">
        <v>1.4830000000000001</v>
      </c>
      <c r="BA5988" s="208">
        <v>2.1040000000000001</v>
      </c>
      <c r="BB5988" s="21">
        <f t="shared" si="582"/>
        <v>3.1909999999999998</v>
      </c>
      <c r="BC5988" s="21"/>
      <c r="BD5988" s="22">
        <f t="shared" si="581"/>
        <v>4.288978494623656</v>
      </c>
      <c r="BE5988" s="21"/>
      <c r="BG5988" s="10"/>
      <c r="BH5988" s="21">
        <f t="shared" si="583"/>
        <v>0</v>
      </c>
      <c r="BI5988" s="22">
        <f t="shared" si="583"/>
        <v>3.1909999999999998E-3</v>
      </c>
      <c r="BJ5988" s="21"/>
      <c r="BK5988" s="21">
        <v>0</v>
      </c>
      <c r="BL5988" s="22">
        <v>9.5729999999999999E-3</v>
      </c>
      <c r="BM5988" s="21"/>
      <c r="BN5988" s="21">
        <f t="shared" si="584"/>
        <v>0</v>
      </c>
      <c r="BO5988" s="22">
        <f t="shared" si="584"/>
        <v>3.8292E-2</v>
      </c>
      <c r="BP5988" s="21">
        <f t="shared" si="584"/>
        <v>0</v>
      </c>
    </row>
    <row r="5989" spans="1:68" ht="11.1" hidden="1" customHeight="1" outlineLevel="2" x14ac:dyDescent="0.2">
      <c r="A5989" s="10"/>
      <c r="B5989" s="18"/>
      <c r="C5989" s="18"/>
      <c r="D5989" s="18"/>
      <c r="E5989" s="23" t="s">
        <v>5266</v>
      </c>
      <c r="F5989" s="208">
        <v>2.3239999999999998</v>
      </c>
      <c r="G5989" s="208">
        <v>2.4140000000000001</v>
      </c>
      <c r="H5989" s="208">
        <v>2.0990000000000002</v>
      </c>
      <c r="I5989" s="239">
        <v>1.403</v>
      </c>
      <c r="J5989" s="239"/>
      <c r="K5989" s="208">
        <v>0.84199999999999997</v>
      </c>
      <c r="L5989" s="208">
        <v>0.82499999999999996</v>
      </c>
      <c r="M5989" s="208">
        <v>0.48</v>
      </c>
      <c r="N5989" s="208">
        <v>0.41599999999999998</v>
      </c>
      <c r="O5989" s="208">
        <v>0.72099999999999997</v>
      </c>
      <c r="P5989" s="208">
        <v>1.595</v>
      </c>
      <c r="Q5989" s="208">
        <v>2.8730000000000002</v>
      </c>
      <c r="R5989" s="208">
        <v>2.923</v>
      </c>
      <c r="S5989" s="208">
        <v>2.4129999999999998</v>
      </c>
      <c r="T5989" s="208">
        <v>2.9750000000000001</v>
      </c>
      <c r="U5989" s="208">
        <v>2.4239999999999999</v>
      </c>
      <c r="V5989" s="208">
        <v>1.528</v>
      </c>
      <c r="W5989" s="208">
        <v>0.995</v>
      </c>
      <c r="X5989" s="208">
        <v>0.74299999999999999</v>
      </c>
      <c r="Y5989" s="208">
        <v>0.28499999999999998</v>
      </c>
      <c r="Z5989" s="208">
        <v>0.33300000000000002</v>
      </c>
      <c r="AA5989" s="208">
        <v>0.69899999999999995</v>
      </c>
      <c r="AB5989" s="208">
        <v>1.2749999999999999</v>
      </c>
      <c r="AC5989" s="208">
        <v>3.1280000000000001</v>
      </c>
      <c r="AD5989" s="208">
        <v>2.7519999999999998</v>
      </c>
      <c r="AE5989" s="208">
        <v>2.8759999999999999</v>
      </c>
      <c r="AF5989" s="208">
        <v>2.738</v>
      </c>
      <c r="AG5989" s="208">
        <v>2.601</v>
      </c>
      <c r="AH5989" s="208">
        <v>1.5209999999999999</v>
      </c>
      <c r="AI5989" s="208">
        <v>1.256</v>
      </c>
      <c r="AJ5989" s="208">
        <v>0.34100000000000003</v>
      </c>
      <c r="AK5989" s="208">
        <v>0.27900000000000003</v>
      </c>
      <c r="AL5989" s="208">
        <v>0.30499999999999999</v>
      </c>
      <c r="AM5989" s="208">
        <v>1.0660000000000001</v>
      </c>
      <c r="AN5989" s="208">
        <v>1.542</v>
      </c>
      <c r="AO5989" s="208">
        <v>3.1840000000000002</v>
      </c>
      <c r="AP5989" s="208">
        <v>2.6309999999999998</v>
      </c>
      <c r="AQ5989" s="208">
        <v>2.6819999999999999</v>
      </c>
      <c r="AR5989" s="208">
        <v>3.1619999999999999</v>
      </c>
      <c r="AS5989" s="208">
        <v>1.383</v>
      </c>
      <c r="AT5989" s="208">
        <v>2.7210000000000001</v>
      </c>
      <c r="AU5989" s="208">
        <v>1.2310000000000001</v>
      </c>
      <c r="AV5989" s="208">
        <v>0.35299999999999998</v>
      </c>
      <c r="AW5989" s="208">
        <v>0.27</v>
      </c>
      <c r="AX5989" s="208">
        <v>0.24399999999999999</v>
      </c>
      <c r="AY5989" s="208">
        <v>0.82899999999999996</v>
      </c>
      <c r="AZ5989" s="208">
        <v>1.36</v>
      </c>
      <c r="BA5989" s="208">
        <v>2.3959999999999999</v>
      </c>
      <c r="BB5989" s="21">
        <f t="shared" si="582"/>
        <v>3.1840000000000002</v>
      </c>
      <c r="BC5989" s="21"/>
      <c r="BD5989" s="22">
        <f t="shared" si="581"/>
        <v>4.279569892473118</v>
      </c>
      <c r="BE5989" s="21"/>
      <c r="BG5989" s="10"/>
      <c r="BH5989" s="21">
        <f t="shared" si="583"/>
        <v>0</v>
      </c>
      <c r="BI5989" s="22">
        <f t="shared" si="583"/>
        <v>3.1840000000000002E-3</v>
      </c>
      <c r="BJ5989" s="21"/>
      <c r="BK5989" s="21">
        <v>0</v>
      </c>
      <c r="BL5989" s="22">
        <v>9.5520000000000015E-3</v>
      </c>
      <c r="BM5989" s="21"/>
      <c r="BN5989" s="21">
        <f t="shared" si="584"/>
        <v>0</v>
      </c>
      <c r="BO5989" s="22">
        <f t="shared" si="584"/>
        <v>3.8208000000000006E-2</v>
      </c>
      <c r="BP5989" s="21">
        <f t="shared" si="584"/>
        <v>0</v>
      </c>
    </row>
    <row r="5990" spans="1:68" ht="11.1" hidden="1" customHeight="1" outlineLevel="2" x14ac:dyDescent="0.2">
      <c r="A5990" s="10"/>
      <c r="B5990" s="18"/>
      <c r="C5990" s="18"/>
      <c r="D5990" s="18"/>
      <c r="E5990" s="23" t="s">
        <v>5267</v>
      </c>
      <c r="F5990" s="208">
        <v>2.5910000000000002</v>
      </c>
      <c r="G5990" s="208">
        <v>2.7869999999999999</v>
      </c>
      <c r="H5990" s="208">
        <v>1.831</v>
      </c>
      <c r="I5990" s="239">
        <v>1.3029999999999999</v>
      </c>
      <c r="J5990" s="239"/>
      <c r="K5990" s="208">
        <v>1.129</v>
      </c>
      <c r="L5990" s="208">
        <v>1.2290000000000001</v>
      </c>
      <c r="M5990" s="208">
        <v>1.2789999999999999</v>
      </c>
      <c r="N5990" s="208">
        <v>0.46</v>
      </c>
      <c r="O5990" s="208">
        <v>0.89500000000000002</v>
      </c>
      <c r="P5990" s="208">
        <v>1.774</v>
      </c>
      <c r="Q5990" s="208">
        <v>2.4990000000000001</v>
      </c>
      <c r="R5990" s="208">
        <v>2.4990000000000001</v>
      </c>
      <c r="S5990" s="208">
        <v>2.19</v>
      </c>
      <c r="T5990" s="208">
        <v>2.718</v>
      </c>
      <c r="U5990" s="208">
        <v>2.1190000000000002</v>
      </c>
      <c r="V5990" s="208">
        <v>1.78</v>
      </c>
      <c r="W5990" s="208">
        <v>1.6559999999999999</v>
      </c>
      <c r="X5990" s="208">
        <v>0.54100000000000004</v>
      </c>
      <c r="Y5990" s="208">
        <v>0.26900000000000002</v>
      </c>
      <c r="Z5990" s="208">
        <v>0.39200000000000002</v>
      </c>
      <c r="AA5990" s="208">
        <v>0.77600000000000002</v>
      </c>
      <c r="AB5990" s="208">
        <v>1.6950000000000001</v>
      </c>
      <c r="AC5990" s="208">
        <v>2.7240000000000002</v>
      </c>
      <c r="AD5990" s="208">
        <v>2.4009999999999998</v>
      </c>
      <c r="AE5990" s="208">
        <v>2.4039999999999999</v>
      </c>
      <c r="AF5990" s="208">
        <v>0.28999999999999998</v>
      </c>
      <c r="AG5990" s="208">
        <v>4.68</v>
      </c>
      <c r="AH5990" s="208">
        <v>1.5</v>
      </c>
      <c r="AI5990" s="208">
        <v>1.2170000000000001</v>
      </c>
      <c r="AJ5990" s="208">
        <v>0.435</v>
      </c>
      <c r="AK5990" s="208">
        <v>0.21</v>
      </c>
      <c r="AL5990" s="208">
        <v>0.251</v>
      </c>
      <c r="AM5990" s="208">
        <v>0.95899999999999996</v>
      </c>
      <c r="AN5990" s="208">
        <v>1.1890000000000001</v>
      </c>
      <c r="AO5990" s="208">
        <v>2.75</v>
      </c>
      <c r="AP5990" s="208">
        <v>2.44</v>
      </c>
      <c r="AQ5990" s="208">
        <v>2.4359999999999999</v>
      </c>
      <c r="AR5990" s="208">
        <v>2.7959999999999998</v>
      </c>
      <c r="AS5990" s="208">
        <v>1.9650000000000001</v>
      </c>
      <c r="AT5990" s="208">
        <v>1.8080000000000001</v>
      </c>
      <c r="AU5990" s="208">
        <v>1.319</v>
      </c>
      <c r="AV5990" s="208">
        <v>0.39500000000000002</v>
      </c>
      <c r="AW5990" s="208">
        <v>0.375</v>
      </c>
      <c r="AX5990" s="208">
        <v>0.29799999999999999</v>
      </c>
      <c r="AY5990" s="208">
        <v>0.89600000000000002</v>
      </c>
      <c r="AZ5990" s="208">
        <v>1.3759999999999999</v>
      </c>
      <c r="BA5990" s="208">
        <v>1.93</v>
      </c>
      <c r="BB5990" s="21">
        <f t="shared" si="582"/>
        <v>4.68</v>
      </c>
      <c r="BC5990" s="21"/>
      <c r="BD5990" s="22">
        <f t="shared" si="581"/>
        <v>6.290322580645161</v>
      </c>
      <c r="BE5990" s="21"/>
      <c r="BG5990" s="10"/>
      <c r="BH5990" s="21">
        <f t="shared" si="583"/>
        <v>0</v>
      </c>
      <c r="BI5990" s="22">
        <f t="shared" si="583"/>
        <v>4.6800000000000001E-3</v>
      </c>
      <c r="BJ5990" s="21"/>
      <c r="BK5990" s="21">
        <v>0</v>
      </c>
      <c r="BL5990" s="22">
        <v>1.404E-2</v>
      </c>
      <c r="BM5990" s="21"/>
      <c r="BN5990" s="21">
        <f t="shared" si="584"/>
        <v>0</v>
      </c>
      <c r="BO5990" s="22">
        <f t="shared" si="584"/>
        <v>5.6160000000000002E-2</v>
      </c>
      <c r="BP5990" s="21">
        <f t="shared" si="584"/>
        <v>0</v>
      </c>
    </row>
    <row r="5991" spans="1:68" ht="11.1" hidden="1" customHeight="1" outlineLevel="2" x14ac:dyDescent="0.2">
      <c r="A5991" s="10"/>
      <c r="B5991" s="18"/>
      <c r="C5991" s="18"/>
      <c r="D5991" s="18"/>
      <c r="E5991" s="23" t="s">
        <v>5268</v>
      </c>
      <c r="F5991" s="208">
        <v>2.6440000000000001</v>
      </c>
      <c r="G5991" s="208">
        <v>2.8069999999999999</v>
      </c>
      <c r="H5991" s="208">
        <v>1.8640000000000001</v>
      </c>
      <c r="I5991" s="239">
        <v>1.3420000000000001</v>
      </c>
      <c r="J5991" s="239"/>
      <c r="K5991" s="208">
        <v>1.0509999999999999</v>
      </c>
      <c r="L5991" s="208">
        <v>1.0740000000000001</v>
      </c>
      <c r="M5991" s="208">
        <v>0.94199999999999995</v>
      </c>
      <c r="N5991" s="208">
        <v>0.39300000000000002</v>
      </c>
      <c r="O5991" s="208">
        <v>0.92800000000000005</v>
      </c>
      <c r="P5991" s="208">
        <v>1.6950000000000001</v>
      </c>
      <c r="Q5991" s="208">
        <v>2.9390000000000001</v>
      </c>
      <c r="R5991" s="208">
        <v>3.0979999999999999</v>
      </c>
      <c r="S5991" s="208">
        <v>2.5030000000000001</v>
      </c>
      <c r="T5991" s="208">
        <v>3.0649999999999999</v>
      </c>
      <c r="U5991" s="208">
        <v>2.1930000000000001</v>
      </c>
      <c r="V5991" s="208">
        <v>1.593</v>
      </c>
      <c r="W5991" s="208">
        <v>2.5859999999999999</v>
      </c>
      <c r="X5991" s="208">
        <v>1.623</v>
      </c>
      <c r="Y5991" s="208">
        <v>0.28299999999999997</v>
      </c>
      <c r="Z5991" s="208">
        <v>0.39200000000000002</v>
      </c>
      <c r="AA5991" s="208">
        <v>0.70099999999999996</v>
      </c>
      <c r="AB5991" s="208">
        <v>1.655</v>
      </c>
      <c r="AC5991" s="208">
        <v>3.0390000000000001</v>
      </c>
      <c r="AD5991" s="208">
        <v>2.6589999999999998</v>
      </c>
      <c r="AE5991" s="208">
        <v>2.653</v>
      </c>
      <c r="AF5991" s="208">
        <v>2.74</v>
      </c>
      <c r="AG5991" s="208">
        <v>2.669</v>
      </c>
      <c r="AH5991" s="208">
        <v>1.4510000000000001</v>
      </c>
      <c r="AI5991" s="208">
        <v>1.3129999999999999</v>
      </c>
      <c r="AJ5991" s="208">
        <v>0.38700000000000001</v>
      </c>
      <c r="AK5991" s="208">
        <v>0.221</v>
      </c>
      <c r="AL5991" s="208">
        <v>0.23599999999999999</v>
      </c>
      <c r="AM5991" s="208">
        <v>0.85499999999999998</v>
      </c>
      <c r="AN5991" s="208">
        <v>1.47</v>
      </c>
      <c r="AO5991" s="208">
        <v>3.544</v>
      </c>
      <c r="AP5991" s="208">
        <v>2.6469999999999998</v>
      </c>
      <c r="AQ5991" s="208">
        <v>2.5649999999999999</v>
      </c>
      <c r="AR5991" s="208">
        <v>2.9049999999999998</v>
      </c>
      <c r="AS5991" s="208">
        <v>2.0510000000000002</v>
      </c>
      <c r="AT5991" s="208">
        <v>1.69</v>
      </c>
      <c r="AU5991" s="208">
        <v>1.3460000000000001</v>
      </c>
      <c r="AV5991" s="208">
        <v>0.42199999999999999</v>
      </c>
      <c r="AW5991" s="208">
        <v>0.34499999999999997</v>
      </c>
      <c r="AX5991" s="208">
        <v>0.47499999999999998</v>
      </c>
      <c r="AY5991" s="208">
        <v>0.86599999999999999</v>
      </c>
      <c r="AZ5991" s="208">
        <v>1.39</v>
      </c>
      <c r="BA5991" s="208">
        <v>2.169</v>
      </c>
      <c r="BB5991" s="21">
        <f t="shared" si="582"/>
        <v>3.544</v>
      </c>
      <c r="BC5991" s="21"/>
      <c r="BD5991" s="22">
        <f t="shared" si="581"/>
        <v>4.763440860215054</v>
      </c>
      <c r="BE5991" s="21"/>
      <c r="BG5991" s="10"/>
      <c r="BH5991" s="21">
        <f t="shared" si="583"/>
        <v>0</v>
      </c>
      <c r="BI5991" s="22">
        <f t="shared" si="583"/>
        <v>3.5439999999999998E-3</v>
      </c>
      <c r="BJ5991" s="21"/>
      <c r="BK5991" s="21">
        <v>0</v>
      </c>
      <c r="BL5991" s="22">
        <v>1.0631999999999999E-2</v>
      </c>
      <c r="BM5991" s="21"/>
      <c r="BN5991" s="21">
        <f t="shared" si="584"/>
        <v>0</v>
      </c>
      <c r="BO5991" s="22">
        <f t="shared" si="584"/>
        <v>4.2527999999999996E-2</v>
      </c>
      <c r="BP5991" s="21">
        <f t="shared" si="584"/>
        <v>0</v>
      </c>
    </row>
    <row r="5992" spans="1:68" ht="11.1" hidden="1" customHeight="1" outlineLevel="2" x14ac:dyDescent="0.2">
      <c r="A5992" s="10"/>
      <c r="B5992" s="18"/>
      <c r="C5992" s="18"/>
      <c r="D5992" s="18"/>
      <c r="E5992" s="23" t="s">
        <v>5269</v>
      </c>
      <c r="F5992" s="208">
        <v>2.5950000000000002</v>
      </c>
      <c r="G5992" s="208">
        <v>2.5369999999999999</v>
      </c>
      <c r="H5992" s="208">
        <v>1.7330000000000001</v>
      </c>
      <c r="I5992" s="239">
        <v>1.359</v>
      </c>
      <c r="J5992" s="239"/>
      <c r="K5992" s="208">
        <v>1.0760000000000001</v>
      </c>
      <c r="L5992" s="208">
        <v>1.0860000000000001</v>
      </c>
      <c r="M5992" s="208">
        <v>0.63100000000000001</v>
      </c>
      <c r="N5992" s="208">
        <v>0.371</v>
      </c>
      <c r="O5992" s="208">
        <v>0.75900000000000001</v>
      </c>
      <c r="P5992" s="208">
        <v>1.7150000000000001</v>
      </c>
      <c r="Q5992" s="208">
        <v>3.194</v>
      </c>
      <c r="R5992" s="208">
        <v>3.286</v>
      </c>
      <c r="S5992" s="208">
        <v>2.7879999999999998</v>
      </c>
      <c r="T5992" s="208">
        <v>3.4089999999999998</v>
      </c>
      <c r="U5992" s="208">
        <v>2.6779999999999999</v>
      </c>
      <c r="V5992" s="208">
        <v>1.6259999999999999</v>
      </c>
      <c r="W5992" s="208">
        <v>1.419</v>
      </c>
      <c r="X5992" s="208">
        <v>0.47499999999999998</v>
      </c>
      <c r="Y5992" s="208">
        <v>0.28999999999999998</v>
      </c>
      <c r="Z5992" s="208">
        <v>0.42899999999999999</v>
      </c>
      <c r="AA5992" s="208">
        <v>0.16400000000000001</v>
      </c>
      <c r="AB5992" s="208">
        <v>1.9970000000000001</v>
      </c>
      <c r="AC5992" s="208">
        <v>2.9359999999999999</v>
      </c>
      <c r="AD5992" s="208">
        <v>2.907</v>
      </c>
      <c r="AE5992" s="208">
        <v>2.8410000000000002</v>
      </c>
      <c r="AF5992" s="208">
        <v>2.835</v>
      </c>
      <c r="AG5992" s="208">
        <v>2.476</v>
      </c>
      <c r="AH5992" s="208">
        <v>1.5589999999999999</v>
      </c>
      <c r="AI5992" s="208">
        <v>1.448</v>
      </c>
      <c r="AJ5992" s="208">
        <v>0.34499999999999997</v>
      </c>
      <c r="AK5992" s="208">
        <v>0.17899999999999999</v>
      </c>
      <c r="AL5992" s="208">
        <v>0.17799999999999999</v>
      </c>
      <c r="AM5992" s="208">
        <v>0.66100000000000003</v>
      </c>
      <c r="AN5992" s="208">
        <v>1.359</v>
      </c>
      <c r="AO5992" s="208">
        <v>3.056</v>
      </c>
      <c r="AP5992" s="208">
        <v>3.01</v>
      </c>
      <c r="AQ5992" s="208">
        <v>2.9940000000000002</v>
      </c>
      <c r="AR5992" s="208">
        <v>3.44</v>
      </c>
      <c r="AS5992" s="208">
        <v>2.2389999999999999</v>
      </c>
      <c r="AT5992" s="208">
        <v>1.5109999999999999</v>
      </c>
      <c r="AU5992" s="208">
        <v>1.236</v>
      </c>
      <c r="AV5992" s="208">
        <v>0.24199999999999999</v>
      </c>
      <c r="AW5992" s="208">
        <v>0.19800000000000001</v>
      </c>
      <c r="AX5992" s="208">
        <v>0.17299999999999999</v>
      </c>
      <c r="AY5992" s="208">
        <v>0.70299999999999996</v>
      </c>
      <c r="AZ5992" s="208">
        <v>1.2869999999999999</v>
      </c>
      <c r="BA5992" s="208">
        <v>2.1280000000000001</v>
      </c>
      <c r="BB5992" s="21">
        <f t="shared" si="582"/>
        <v>3.44</v>
      </c>
      <c r="BC5992" s="21"/>
      <c r="BD5992" s="22">
        <f t="shared" si="581"/>
        <v>4.6236559139784941</v>
      </c>
      <c r="BE5992" s="21"/>
      <c r="BG5992" s="10"/>
      <c r="BH5992" s="21">
        <f t="shared" si="583"/>
        <v>0</v>
      </c>
      <c r="BI5992" s="22">
        <f t="shared" si="583"/>
        <v>3.4399999999999995E-3</v>
      </c>
      <c r="BJ5992" s="21"/>
      <c r="BK5992" s="21">
        <v>0</v>
      </c>
      <c r="BL5992" s="22">
        <v>1.0319999999999999E-2</v>
      </c>
      <c r="BM5992" s="21"/>
      <c r="BN5992" s="21">
        <f t="shared" si="584"/>
        <v>0</v>
      </c>
      <c r="BO5992" s="22">
        <f t="shared" si="584"/>
        <v>4.1279999999999997E-2</v>
      </c>
      <c r="BP5992" s="21">
        <f t="shared" si="584"/>
        <v>0</v>
      </c>
    </row>
    <row r="5993" spans="1:68" ht="11.1" hidden="1" customHeight="1" outlineLevel="2" x14ac:dyDescent="0.2">
      <c r="A5993" s="10"/>
      <c r="B5993" s="18"/>
      <c r="C5993" s="18"/>
      <c r="D5993" s="18"/>
      <c r="E5993" s="23" t="s">
        <v>5270</v>
      </c>
      <c r="F5993" s="208">
        <v>2.7349999999999999</v>
      </c>
      <c r="G5993" s="208">
        <v>2.2869999999999999</v>
      </c>
      <c r="H5993" s="208">
        <v>1.968</v>
      </c>
      <c r="I5993" s="239">
        <v>1.2709999999999999</v>
      </c>
      <c r="J5993" s="239"/>
      <c r="K5993" s="24"/>
      <c r="L5993" s="208">
        <v>0.98899999999999999</v>
      </c>
      <c r="M5993" s="208">
        <v>2.5289999999999999</v>
      </c>
      <c r="N5993" s="208">
        <v>0.54</v>
      </c>
      <c r="O5993" s="208">
        <v>0.92100000000000004</v>
      </c>
      <c r="P5993" s="208">
        <v>1.4</v>
      </c>
      <c r="Q5993" s="208">
        <v>2.8340000000000001</v>
      </c>
      <c r="R5993" s="208">
        <v>3.0950000000000002</v>
      </c>
      <c r="S5993" s="208">
        <v>2.62</v>
      </c>
      <c r="T5993" s="208">
        <v>3.169</v>
      </c>
      <c r="U5993" s="208">
        <v>2.1779999999999999</v>
      </c>
      <c r="V5993" s="208">
        <v>1.4630000000000001</v>
      </c>
      <c r="W5993" s="208">
        <v>1.35</v>
      </c>
      <c r="X5993" s="208">
        <v>0.60299999999999998</v>
      </c>
      <c r="Y5993" s="208">
        <v>1.6E-2</v>
      </c>
      <c r="Z5993" s="208">
        <v>0.88400000000000001</v>
      </c>
      <c r="AA5993" s="208">
        <v>0.86099999999999999</v>
      </c>
      <c r="AB5993" s="208">
        <v>1.431</v>
      </c>
      <c r="AC5993" s="208">
        <v>3.0950000000000002</v>
      </c>
      <c r="AD5993" s="208">
        <v>3.254</v>
      </c>
      <c r="AE5993" s="208">
        <v>3.1389999999999998</v>
      </c>
      <c r="AF5993" s="208">
        <v>2.9950000000000001</v>
      </c>
      <c r="AG5993" s="208">
        <v>2.7959999999999998</v>
      </c>
      <c r="AH5993" s="208">
        <v>1.3129999999999999</v>
      </c>
      <c r="AI5993" s="208">
        <v>1.3220000000000001</v>
      </c>
      <c r="AJ5993" s="208">
        <v>0.45600000000000002</v>
      </c>
      <c r="AK5993" s="208">
        <v>0.25</v>
      </c>
      <c r="AL5993" s="208">
        <v>0.25</v>
      </c>
      <c r="AM5993" s="208">
        <v>0.81799999999999995</v>
      </c>
      <c r="AN5993" s="208">
        <v>1.629</v>
      </c>
      <c r="AO5993" s="208">
        <v>3.58</v>
      </c>
      <c r="AP5993" s="208">
        <v>3.367</v>
      </c>
      <c r="AQ5993" s="208">
        <v>3.4039999999999999</v>
      </c>
      <c r="AR5993" s="208">
        <v>3.7189999999999999</v>
      </c>
      <c r="AS5993" s="208">
        <v>1.357</v>
      </c>
      <c r="AT5993" s="208">
        <v>2.867</v>
      </c>
      <c r="AU5993" s="208">
        <v>1.244</v>
      </c>
      <c r="AV5993" s="208">
        <v>0.48399999999999999</v>
      </c>
      <c r="AW5993" s="208">
        <v>0.41199999999999998</v>
      </c>
      <c r="AX5993" s="208">
        <v>0.36599999999999999</v>
      </c>
      <c r="AY5993" s="208">
        <v>0.76700000000000002</v>
      </c>
      <c r="AZ5993" s="208">
        <v>1.302</v>
      </c>
      <c r="BA5993" s="208">
        <v>2.7149999999999999</v>
      </c>
      <c r="BB5993" s="21">
        <f t="shared" ref="BB5993:BB6056" si="585">MAX(F5993:BA5993)</f>
        <v>3.7189999999999999</v>
      </c>
      <c r="BC5993" s="21"/>
      <c r="BD5993" s="22">
        <f t="shared" ref="BD5993:BD6056" si="586">(BB5993/31/24)*1000</f>
        <v>4.9986559139784941</v>
      </c>
      <c r="BE5993" s="21"/>
      <c r="BG5993" s="10"/>
      <c r="BH5993" s="21">
        <f t="shared" si="583"/>
        <v>0</v>
      </c>
      <c r="BI5993" s="22">
        <f t="shared" si="583"/>
        <v>3.7189999999999996E-3</v>
      </c>
      <c r="BJ5993" s="21"/>
      <c r="BK5993" s="21">
        <v>0</v>
      </c>
      <c r="BL5993" s="22">
        <v>1.1156999999999999E-2</v>
      </c>
      <c r="BM5993" s="21"/>
      <c r="BN5993" s="21">
        <f t="shared" si="584"/>
        <v>0</v>
      </c>
      <c r="BO5993" s="22">
        <f t="shared" si="584"/>
        <v>4.4627999999999994E-2</v>
      </c>
      <c r="BP5993" s="21">
        <f t="shared" si="584"/>
        <v>0</v>
      </c>
    </row>
    <row r="5994" spans="1:68" ht="11.1" hidden="1" customHeight="1" outlineLevel="2" x14ac:dyDescent="0.2">
      <c r="A5994" s="10"/>
      <c r="B5994" s="18"/>
      <c r="C5994" s="18"/>
      <c r="D5994" s="18"/>
      <c r="E5994" s="23" t="s">
        <v>5271</v>
      </c>
      <c r="F5994" s="208">
        <v>3.0550000000000002</v>
      </c>
      <c r="G5994" s="208">
        <v>2.3860000000000001</v>
      </c>
      <c r="H5994" s="208">
        <v>2.1059999999999999</v>
      </c>
      <c r="I5994" s="239">
        <v>1.1459999999999999</v>
      </c>
      <c r="J5994" s="239"/>
      <c r="K5994" s="208">
        <v>1.238</v>
      </c>
      <c r="L5994" s="208">
        <v>1.1579999999999999</v>
      </c>
      <c r="M5994" s="208">
        <v>1.536</v>
      </c>
      <c r="N5994" s="208">
        <v>0.42</v>
      </c>
      <c r="O5994" s="208">
        <v>0.88900000000000001</v>
      </c>
      <c r="P5994" s="208">
        <v>1.5389999999999999</v>
      </c>
      <c r="Q5994" s="208">
        <v>3.339</v>
      </c>
      <c r="R5994" s="208">
        <v>3.4510000000000001</v>
      </c>
      <c r="S5994" s="208">
        <v>2.7410000000000001</v>
      </c>
      <c r="T5994" s="208">
        <v>3.2829999999999999</v>
      </c>
      <c r="U5994" s="208">
        <v>2.306</v>
      </c>
      <c r="V5994" s="208">
        <v>1.718</v>
      </c>
      <c r="W5994" s="208">
        <v>1.4970000000000001</v>
      </c>
      <c r="X5994" s="208">
        <v>0.60299999999999998</v>
      </c>
      <c r="Y5994" s="208">
        <v>0.36599999999999999</v>
      </c>
      <c r="Z5994" s="208">
        <v>0.52300000000000002</v>
      </c>
      <c r="AA5994" s="208">
        <v>0.82</v>
      </c>
      <c r="AB5994" s="208">
        <v>1.5940000000000001</v>
      </c>
      <c r="AC5994" s="208">
        <v>3.19</v>
      </c>
      <c r="AD5994" s="208">
        <v>3.07</v>
      </c>
      <c r="AE5994" s="208">
        <v>3.06</v>
      </c>
      <c r="AF5994" s="208">
        <v>3.323</v>
      </c>
      <c r="AG5994" s="208">
        <v>2.33</v>
      </c>
      <c r="AH5994" s="208">
        <v>1.4179999999999999</v>
      </c>
      <c r="AI5994" s="208">
        <v>1.222</v>
      </c>
      <c r="AJ5994" s="208">
        <v>0.499</v>
      </c>
      <c r="AK5994" s="208">
        <v>0.25900000000000001</v>
      </c>
      <c r="AL5994" s="208">
        <v>0.24299999999999999</v>
      </c>
      <c r="AM5994" s="208">
        <v>0.97699999999999998</v>
      </c>
      <c r="AN5994" s="208">
        <v>1.53</v>
      </c>
      <c r="AO5994" s="208">
        <v>2.9740000000000002</v>
      </c>
      <c r="AP5994" s="208">
        <v>2.9649999999999999</v>
      </c>
      <c r="AQ5994" s="208">
        <v>1.3480000000000001</v>
      </c>
      <c r="AR5994" s="208">
        <v>5.0609999999999999</v>
      </c>
      <c r="AS5994" s="208">
        <v>1.504</v>
      </c>
      <c r="AT5994" s="208">
        <v>2.524</v>
      </c>
      <c r="AU5994" s="208">
        <v>1.5109999999999999</v>
      </c>
      <c r="AV5994" s="208">
        <v>0.52100000000000002</v>
      </c>
      <c r="AW5994" s="208">
        <v>0.33700000000000002</v>
      </c>
      <c r="AX5994" s="208">
        <v>0.33400000000000002</v>
      </c>
      <c r="AY5994" s="208">
        <v>0.90800000000000003</v>
      </c>
      <c r="AZ5994" s="208">
        <v>1.4610000000000001</v>
      </c>
      <c r="BA5994" s="208">
        <v>2.105</v>
      </c>
      <c r="BB5994" s="21">
        <f t="shared" si="585"/>
        <v>5.0609999999999999</v>
      </c>
      <c r="BC5994" s="21"/>
      <c r="BD5994" s="22">
        <f t="shared" si="586"/>
        <v>6.80241935483871</v>
      </c>
      <c r="BE5994" s="21"/>
      <c r="BG5994" s="10"/>
      <c r="BH5994" s="21">
        <f t="shared" si="583"/>
        <v>0</v>
      </c>
      <c r="BI5994" s="22">
        <f t="shared" si="583"/>
        <v>5.0610000000000004E-3</v>
      </c>
      <c r="BJ5994" s="21"/>
      <c r="BK5994" s="21">
        <v>0</v>
      </c>
      <c r="BL5994" s="22">
        <v>1.5183000000000002E-2</v>
      </c>
      <c r="BM5994" s="21"/>
      <c r="BN5994" s="21">
        <f t="shared" si="584"/>
        <v>0</v>
      </c>
      <c r="BO5994" s="22">
        <f t="shared" si="584"/>
        <v>6.0732000000000008E-2</v>
      </c>
      <c r="BP5994" s="21">
        <f t="shared" si="584"/>
        <v>0</v>
      </c>
    </row>
    <row r="5995" spans="1:68" ht="11.1" hidden="1" customHeight="1" outlineLevel="2" x14ac:dyDescent="0.2">
      <c r="A5995" s="10"/>
      <c r="B5995" s="18"/>
      <c r="C5995" s="18"/>
      <c r="D5995" s="18"/>
      <c r="E5995" s="23" t="s">
        <v>5272</v>
      </c>
      <c r="F5995" s="208">
        <v>2.4689999999999999</v>
      </c>
      <c r="G5995" s="208">
        <v>2.67</v>
      </c>
      <c r="H5995" s="208">
        <v>2.1989999999999998</v>
      </c>
      <c r="I5995" s="239">
        <v>1.31</v>
      </c>
      <c r="J5995" s="239"/>
      <c r="K5995" s="208">
        <v>0.86</v>
      </c>
      <c r="L5995" s="208">
        <v>0.69</v>
      </c>
      <c r="M5995" s="208">
        <v>0.32400000000000001</v>
      </c>
      <c r="N5995" s="208">
        <v>0.36399999999999999</v>
      </c>
      <c r="O5995" s="208">
        <v>0.76400000000000001</v>
      </c>
      <c r="P5995" s="208">
        <v>1.5449999999999999</v>
      </c>
      <c r="Q5995" s="208">
        <v>2.5459999999999998</v>
      </c>
      <c r="R5995" s="208">
        <v>2.613</v>
      </c>
      <c r="S5995" s="208">
        <v>2.2440000000000002</v>
      </c>
      <c r="T5995" s="208">
        <v>2.9089999999999998</v>
      </c>
      <c r="U5995" s="208">
        <v>2.0739999999999998</v>
      </c>
      <c r="V5995" s="208">
        <v>1.5389999999999999</v>
      </c>
      <c r="W5995" s="208">
        <v>1.278</v>
      </c>
      <c r="X5995" s="208">
        <v>0.372</v>
      </c>
      <c r="Y5995" s="208">
        <v>0.36499999999999999</v>
      </c>
      <c r="Z5995" s="208">
        <v>0.47399999999999998</v>
      </c>
      <c r="AA5995" s="208">
        <v>0.91400000000000003</v>
      </c>
      <c r="AB5995" s="208">
        <v>1.821</v>
      </c>
      <c r="AC5995" s="208">
        <v>3.7730000000000001</v>
      </c>
      <c r="AD5995" s="208">
        <v>2.2639999999999998</v>
      </c>
      <c r="AE5995" s="208">
        <v>2.8039999999999998</v>
      </c>
      <c r="AF5995" s="208">
        <v>2.8330000000000002</v>
      </c>
      <c r="AG5995" s="208">
        <v>2.7610000000000001</v>
      </c>
      <c r="AH5995" s="208">
        <v>1.7310000000000001</v>
      </c>
      <c r="AI5995" s="208">
        <v>1.76</v>
      </c>
      <c r="AJ5995" s="208">
        <v>0.39300000000000002</v>
      </c>
      <c r="AK5995" s="208">
        <v>0.32900000000000001</v>
      </c>
      <c r="AL5995" s="208">
        <v>0.28299999999999997</v>
      </c>
      <c r="AM5995" s="208">
        <v>0.78800000000000003</v>
      </c>
      <c r="AN5995" s="208">
        <v>1.3640000000000001</v>
      </c>
      <c r="AO5995" s="208">
        <v>3.1890000000000001</v>
      </c>
      <c r="AP5995" s="208">
        <v>2.8039999999999998</v>
      </c>
      <c r="AQ5995" s="208">
        <v>2.895</v>
      </c>
      <c r="AR5995" s="208">
        <v>3.3</v>
      </c>
      <c r="AS5995" s="208">
        <v>1.2829999999999999</v>
      </c>
      <c r="AT5995" s="208">
        <v>2.8740000000000001</v>
      </c>
      <c r="AU5995" s="208">
        <v>1.538</v>
      </c>
      <c r="AV5995" s="208">
        <v>0.41</v>
      </c>
      <c r="AW5995" s="208">
        <v>0.315</v>
      </c>
      <c r="AX5995" s="208">
        <v>0.33700000000000002</v>
      </c>
      <c r="AY5995" s="208">
        <v>0.90800000000000003</v>
      </c>
      <c r="AZ5995" s="208">
        <v>1.5089999999999999</v>
      </c>
      <c r="BA5995" s="208">
        <v>2.323</v>
      </c>
      <c r="BB5995" s="21">
        <f t="shared" si="585"/>
        <v>3.7730000000000001</v>
      </c>
      <c r="BC5995" s="21"/>
      <c r="BD5995" s="22">
        <f t="shared" si="586"/>
        <v>5.0712365591397859</v>
      </c>
      <c r="BE5995" s="21"/>
      <c r="BG5995" s="10"/>
      <c r="BH5995" s="21">
        <f t="shared" si="583"/>
        <v>0</v>
      </c>
      <c r="BI5995" s="22">
        <f t="shared" si="583"/>
        <v>3.7730000000000007E-3</v>
      </c>
      <c r="BJ5995" s="21"/>
      <c r="BK5995" s="21">
        <v>0</v>
      </c>
      <c r="BL5995" s="22">
        <v>1.1319000000000003E-2</v>
      </c>
      <c r="BM5995" s="21"/>
      <c r="BN5995" s="21">
        <f t="shared" si="584"/>
        <v>0</v>
      </c>
      <c r="BO5995" s="22">
        <f t="shared" si="584"/>
        <v>4.5276000000000011E-2</v>
      </c>
      <c r="BP5995" s="21">
        <f t="shared" si="584"/>
        <v>0</v>
      </c>
    </row>
    <row r="5996" spans="1:68" ht="11.1" hidden="1" customHeight="1" outlineLevel="2" x14ac:dyDescent="0.2">
      <c r="A5996" s="10"/>
      <c r="B5996" s="18"/>
      <c r="C5996" s="18"/>
      <c r="D5996" s="18"/>
      <c r="E5996" s="23" t="s">
        <v>5273</v>
      </c>
      <c r="F5996" s="208">
        <v>2.9929999999999999</v>
      </c>
      <c r="G5996" s="208">
        <v>2.484</v>
      </c>
      <c r="H5996" s="208">
        <v>0.498</v>
      </c>
      <c r="I5996" s="239">
        <v>2.9910000000000001</v>
      </c>
      <c r="J5996" s="239"/>
      <c r="K5996" s="208">
        <v>1.2290000000000001</v>
      </c>
      <c r="L5996" s="208">
        <v>1.125</v>
      </c>
      <c r="M5996" s="208">
        <v>1.474</v>
      </c>
      <c r="N5996" s="208">
        <v>0.435</v>
      </c>
      <c r="O5996" s="208">
        <v>0.97599999999999998</v>
      </c>
      <c r="P5996" s="208">
        <v>1.8109999999999999</v>
      </c>
      <c r="Q5996" s="208">
        <v>2.9449999999999998</v>
      </c>
      <c r="R5996" s="208">
        <v>3.2</v>
      </c>
      <c r="S5996" s="208">
        <v>2.7010000000000001</v>
      </c>
      <c r="T5996" s="208">
        <v>3.298</v>
      </c>
      <c r="U5996" s="208">
        <v>2.4500000000000002</v>
      </c>
      <c r="V5996" s="208">
        <v>1.97</v>
      </c>
      <c r="W5996" s="208">
        <v>1.427</v>
      </c>
      <c r="X5996" s="208">
        <v>0.47099999999999997</v>
      </c>
      <c r="Y5996" s="208">
        <v>0.23699999999999999</v>
      </c>
      <c r="Z5996" s="208">
        <v>0.29399999999999998</v>
      </c>
      <c r="AA5996" s="208">
        <v>0.89900000000000002</v>
      </c>
      <c r="AB5996" s="208">
        <v>1.833</v>
      </c>
      <c r="AC5996" s="208">
        <v>3.1440000000000001</v>
      </c>
      <c r="AD5996" s="208">
        <v>3.0449999999999999</v>
      </c>
      <c r="AE5996" s="208">
        <v>2.9860000000000002</v>
      </c>
      <c r="AF5996" s="208">
        <v>2.98</v>
      </c>
      <c r="AG5996" s="208">
        <v>2.7210000000000001</v>
      </c>
      <c r="AH5996" s="208">
        <v>1.43</v>
      </c>
      <c r="AI5996" s="208">
        <v>1.516</v>
      </c>
      <c r="AJ5996" s="208">
        <v>0.38</v>
      </c>
      <c r="AK5996" s="208">
        <v>0.22900000000000001</v>
      </c>
      <c r="AL5996" s="208">
        <v>0.24099999999999999</v>
      </c>
      <c r="AM5996" s="208">
        <v>1.0349999999999999</v>
      </c>
      <c r="AN5996" s="208">
        <v>1.766</v>
      </c>
      <c r="AO5996" s="208">
        <v>3.2610000000000001</v>
      </c>
      <c r="AP5996" s="208">
        <v>3.22</v>
      </c>
      <c r="AQ5996" s="208">
        <v>2.94</v>
      </c>
      <c r="AR5996" s="208">
        <v>3.7360000000000002</v>
      </c>
      <c r="AS5996" s="208">
        <v>1.4710000000000001</v>
      </c>
      <c r="AT5996" s="208">
        <v>3.0659999999999998</v>
      </c>
      <c r="AU5996" s="208">
        <v>1.361</v>
      </c>
      <c r="AV5996" s="208">
        <v>0.313</v>
      </c>
      <c r="AW5996" s="208">
        <v>0.25700000000000001</v>
      </c>
      <c r="AX5996" s="208">
        <v>0.34599999999999997</v>
      </c>
      <c r="AY5996" s="208">
        <v>0.96799999999999997</v>
      </c>
      <c r="AZ5996" s="208">
        <v>1.65</v>
      </c>
      <c r="BA5996" s="208">
        <v>2.4359999999999999</v>
      </c>
      <c r="BB5996" s="21">
        <f t="shared" si="585"/>
        <v>3.7360000000000002</v>
      </c>
      <c r="BC5996" s="21"/>
      <c r="BD5996" s="22">
        <f t="shared" si="586"/>
        <v>5.021505376344086</v>
      </c>
      <c r="BE5996" s="21"/>
      <c r="BG5996" s="10"/>
      <c r="BH5996" s="21">
        <f t="shared" si="583"/>
        <v>0</v>
      </c>
      <c r="BI5996" s="22">
        <f t="shared" si="583"/>
        <v>3.7360000000000002E-3</v>
      </c>
      <c r="BJ5996" s="21"/>
      <c r="BK5996" s="21">
        <v>0</v>
      </c>
      <c r="BL5996" s="22">
        <v>1.1208000000000001E-2</v>
      </c>
      <c r="BM5996" s="21"/>
      <c r="BN5996" s="21">
        <f t="shared" si="584"/>
        <v>0</v>
      </c>
      <c r="BO5996" s="22">
        <f t="shared" si="584"/>
        <v>4.4832000000000004E-2</v>
      </c>
      <c r="BP5996" s="21">
        <f t="shared" si="584"/>
        <v>0</v>
      </c>
    </row>
    <row r="5997" spans="1:68" ht="11.1" hidden="1" customHeight="1" outlineLevel="2" x14ac:dyDescent="0.2">
      <c r="A5997" s="10"/>
      <c r="B5997" s="18"/>
      <c r="C5997" s="18"/>
      <c r="D5997" s="18"/>
      <c r="E5997" s="23" t="s">
        <v>5274</v>
      </c>
      <c r="F5997" s="208">
        <v>2.2320000000000002</v>
      </c>
      <c r="G5997" s="208">
        <v>2.3620000000000001</v>
      </c>
      <c r="H5997" s="208">
        <v>2.706</v>
      </c>
      <c r="I5997" s="239">
        <v>0.68500000000000005</v>
      </c>
      <c r="J5997" s="239"/>
      <c r="K5997" s="208">
        <v>1.115</v>
      </c>
      <c r="L5997" s="208">
        <v>1.0089999999999999</v>
      </c>
      <c r="M5997" s="208">
        <v>0.45800000000000002</v>
      </c>
      <c r="N5997" s="208">
        <v>0.44600000000000001</v>
      </c>
      <c r="O5997" s="208">
        <v>0.83199999999999996</v>
      </c>
      <c r="P5997" s="208">
        <v>1.4259999999999999</v>
      </c>
      <c r="Q5997" s="208">
        <v>2.0550000000000002</v>
      </c>
      <c r="R5997" s="208">
        <v>3.6659999999999999</v>
      </c>
      <c r="S5997" s="208">
        <v>2.718</v>
      </c>
      <c r="T5997" s="208">
        <v>3.2290000000000001</v>
      </c>
      <c r="U5997" s="208">
        <v>2.403</v>
      </c>
      <c r="V5997" s="208">
        <v>1.5149999999999999</v>
      </c>
      <c r="W5997" s="208">
        <v>1.357</v>
      </c>
      <c r="X5997" s="208">
        <v>0.48199999999999998</v>
      </c>
      <c r="Y5997" s="208">
        <v>0.24299999999999999</v>
      </c>
      <c r="Z5997" s="208">
        <v>0.35</v>
      </c>
      <c r="AA5997" s="208">
        <v>0.78500000000000003</v>
      </c>
      <c r="AB5997" s="208">
        <v>1.431</v>
      </c>
      <c r="AC5997" s="208">
        <v>2.4500000000000002</v>
      </c>
      <c r="AD5997" s="208">
        <v>2.472</v>
      </c>
      <c r="AE5997" s="208">
        <v>2.4950000000000001</v>
      </c>
      <c r="AF5997" s="208">
        <v>2.4089999999999998</v>
      </c>
      <c r="AG5997" s="208">
        <v>2.3199999999999998</v>
      </c>
      <c r="AH5997" s="208">
        <v>1.304</v>
      </c>
      <c r="AI5997" s="208">
        <v>1.5189999999999999</v>
      </c>
      <c r="AJ5997" s="208">
        <v>0.38100000000000001</v>
      </c>
      <c r="AK5997" s="208">
        <v>0.21099999999999999</v>
      </c>
      <c r="AL5997" s="208">
        <v>8.5999999999999993E-2</v>
      </c>
      <c r="AM5997" s="208">
        <v>1.004</v>
      </c>
      <c r="AN5997" s="208">
        <v>1.32</v>
      </c>
      <c r="AO5997" s="208">
        <v>2.649</v>
      </c>
      <c r="AP5997" s="208">
        <v>2.73</v>
      </c>
      <c r="AQ5997" s="208">
        <v>2.8610000000000002</v>
      </c>
      <c r="AR5997" s="208">
        <v>3.13</v>
      </c>
      <c r="AS5997" s="208">
        <v>2.1760000000000002</v>
      </c>
      <c r="AT5997" s="208">
        <v>1.7310000000000001</v>
      </c>
      <c r="AU5997" s="208">
        <v>1.33</v>
      </c>
      <c r="AV5997" s="208">
        <v>0.25700000000000001</v>
      </c>
      <c r="AW5997" s="208">
        <v>0.16300000000000001</v>
      </c>
      <c r="AX5997" s="208">
        <v>0.19800000000000001</v>
      </c>
      <c r="AY5997" s="208">
        <v>0.82499999999999996</v>
      </c>
      <c r="AZ5997" s="208">
        <v>1.3939999999999999</v>
      </c>
      <c r="BA5997" s="208">
        <v>1.9059999999999999</v>
      </c>
      <c r="BB5997" s="21">
        <f t="shared" si="585"/>
        <v>3.6659999999999999</v>
      </c>
      <c r="BC5997" s="21"/>
      <c r="BD5997" s="22">
        <f t="shared" si="586"/>
        <v>4.9274193548387091</v>
      </c>
      <c r="BE5997" s="21"/>
      <c r="BG5997" s="10"/>
      <c r="BH5997" s="21">
        <f t="shared" ref="BH5997:BI6060" si="587">(BC5997*24*31/1000000)</f>
        <v>0</v>
      </c>
      <c r="BI5997" s="22">
        <f t="shared" si="587"/>
        <v>3.666E-3</v>
      </c>
      <c r="BJ5997" s="21"/>
      <c r="BK5997" s="21">
        <v>0</v>
      </c>
      <c r="BL5997" s="22">
        <v>1.0998000000000001E-2</v>
      </c>
      <c r="BM5997" s="21"/>
      <c r="BN5997" s="21">
        <f t="shared" si="584"/>
        <v>0</v>
      </c>
      <c r="BO5997" s="22">
        <f t="shared" si="584"/>
        <v>4.3992000000000003E-2</v>
      </c>
      <c r="BP5997" s="21">
        <f t="shared" si="584"/>
        <v>0</v>
      </c>
    </row>
    <row r="5998" spans="1:68" ht="11.1" hidden="1" customHeight="1" outlineLevel="2" x14ac:dyDescent="0.2">
      <c r="A5998" s="10"/>
      <c r="B5998" s="18"/>
      <c r="C5998" s="18"/>
      <c r="D5998" s="18"/>
      <c r="E5998" s="23" t="s">
        <v>5275</v>
      </c>
      <c r="F5998" s="208">
        <v>2.6829999999999998</v>
      </c>
      <c r="G5998" s="208">
        <v>2.5680000000000001</v>
      </c>
      <c r="H5998" s="208">
        <v>1.611</v>
      </c>
      <c r="I5998" s="239">
        <v>1.6579999999999999</v>
      </c>
      <c r="J5998" s="239"/>
      <c r="K5998" s="208">
        <v>1.071</v>
      </c>
      <c r="L5998" s="208">
        <v>1.24</v>
      </c>
      <c r="M5998" s="208">
        <v>1.042</v>
      </c>
      <c r="N5998" s="208">
        <v>0.40400000000000003</v>
      </c>
      <c r="O5998" s="208">
        <v>0.84</v>
      </c>
      <c r="P5998" s="208">
        <v>1.6040000000000001</v>
      </c>
      <c r="Q5998" s="208">
        <v>2.835</v>
      </c>
      <c r="R5998" s="208">
        <v>2.91</v>
      </c>
      <c r="S5998" s="208">
        <v>2.34</v>
      </c>
      <c r="T5998" s="208">
        <v>3.2759999999999998</v>
      </c>
      <c r="U5998" s="208">
        <v>2.2149999999999999</v>
      </c>
      <c r="V5998" s="208">
        <v>2.0289999999999999</v>
      </c>
      <c r="W5998" s="208">
        <v>1.3640000000000001</v>
      </c>
      <c r="X5998" s="208">
        <v>0.54500000000000004</v>
      </c>
      <c r="Y5998" s="208">
        <v>0.34200000000000003</v>
      </c>
      <c r="Z5998" s="208">
        <v>0.45</v>
      </c>
      <c r="AA5998" s="208">
        <v>0.78400000000000003</v>
      </c>
      <c r="AB5998" s="208">
        <v>1.5760000000000001</v>
      </c>
      <c r="AC5998" s="208">
        <v>2.1280000000000001</v>
      </c>
      <c r="AD5998" s="208">
        <v>3.411</v>
      </c>
      <c r="AE5998" s="208">
        <v>2.4609999999999999</v>
      </c>
      <c r="AF5998" s="208">
        <v>2.6110000000000002</v>
      </c>
      <c r="AG5998" s="208">
        <v>2.3919999999999999</v>
      </c>
      <c r="AH5998" s="208">
        <v>1.4079999999999999</v>
      </c>
      <c r="AI5998" s="208">
        <v>1.23</v>
      </c>
      <c r="AJ5998" s="208">
        <v>0.41799999999999998</v>
      </c>
      <c r="AK5998" s="208">
        <v>0.219</v>
      </c>
      <c r="AL5998" s="208">
        <v>0.224</v>
      </c>
      <c r="AM5998" s="208">
        <v>0.74299999999999999</v>
      </c>
      <c r="AN5998" s="208">
        <v>1.2669999999999999</v>
      </c>
      <c r="AO5998" s="208">
        <v>2.8260000000000001</v>
      </c>
      <c r="AP5998" s="208">
        <v>2.6659999999999999</v>
      </c>
      <c r="AQ5998" s="208">
        <v>2.6360000000000001</v>
      </c>
      <c r="AR5998" s="208">
        <v>3.0449999999999999</v>
      </c>
      <c r="AS5998" s="208">
        <v>2.12</v>
      </c>
      <c r="AT5998" s="208">
        <v>1.645</v>
      </c>
      <c r="AU5998" s="208">
        <v>1.474</v>
      </c>
      <c r="AV5998" s="208">
        <v>0.38100000000000001</v>
      </c>
      <c r="AW5998" s="208">
        <v>0.35</v>
      </c>
      <c r="AX5998" s="208">
        <v>0.36899999999999999</v>
      </c>
      <c r="AY5998" s="208">
        <v>0.78200000000000003</v>
      </c>
      <c r="AZ5998" s="208">
        <v>1.25</v>
      </c>
      <c r="BA5998" s="208">
        <v>1.9259999999999999</v>
      </c>
      <c r="BB5998" s="21">
        <f t="shared" si="585"/>
        <v>3.411</v>
      </c>
      <c r="BC5998" s="21"/>
      <c r="BD5998" s="22">
        <f t="shared" si="586"/>
        <v>4.584677419354839</v>
      </c>
      <c r="BE5998" s="21"/>
      <c r="BG5998" s="10"/>
      <c r="BH5998" s="21">
        <f t="shared" si="587"/>
        <v>0</v>
      </c>
      <c r="BI5998" s="22">
        <f t="shared" si="587"/>
        <v>3.411E-3</v>
      </c>
      <c r="BJ5998" s="21"/>
      <c r="BK5998" s="21">
        <v>0</v>
      </c>
      <c r="BL5998" s="22">
        <v>1.0232999999999999E-2</v>
      </c>
      <c r="BM5998" s="21"/>
      <c r="BN5998" s="21">
        <f t="shared" si="584"/>
        <v>0</v>
      </c>
      <c r="BO5998" s="22">
        <f t="shared" si="584"/>
        <v>4.0931999999999996E-2</v>
      </c>
      <c r="BP5998" s="21">
        <f t="shared" si="584"/>
        <v>0</v>
      </c>
    </row>
    <row r="5999" spans="1:68" ht="11.1" hidden="1" customHeight="1" outlineLevel="2" x14ac:dyDescent="0.2">
      <c r="A5999" s="10"/>
      <c r="B5999" s="18"/>
      <c r="C5999" s="18"/>
      <c r="D5999" s="18"/>
      <c r="E5999" s="23" t="s">
        <v>5276</v>
      </c>
      <c r="F5999" s="208">
        <v>2.9009999999999998</v>
      </c>
      <c r="G5999" s="208">
        <v>2.496</v>
      </c>
      <c r="H5999" s="208">
        <v>1.8560000000000001</v>
      </c>
      <c r="I5999" s="239">
        <v>1.2050000000000001</v>
      </c>
      <c r="J5999" s="239"/>
      <c r="K5999" s="208">
        <v>1.077</v>
      </c>
      <c r="L5999" s="208">
        <v>1.038</v>
      </c>
      <c r="M5999" s="208">
        <v>1.6040000000000001</v>
      </c>
      <c r="N5999" s="208">
        <v>0.40300000000000002</v>
      </c>
      <c r="O5999" s="208">
        <v>0.83599999999999997</v>
      </c>
      <c r="P5999" s="208">
        <v>1.5009999999999999</v>
      </c>
      <c r="Q5999" s="208">
        <v>2.278</v>
      </c>
      <c r="R5999" s="208">
        <v>3.044</v>
      </c>
      <c r="S5999" s="208">
        <v>2.375</v>
      </c>
      <c r="T5999" s="208">
        <v>3.133</v>
      </c>
      <c r="U5999" s="208">
        <v>2.069</v>
      </c>
      <c r="V5999" s="208">
        <v>1.835</v>
      </c>
      <c r="W5999" s="208">
        <v>1.623</v>
      </c>
      <c r="X5999" s="208">
        <v>0.47899999999999998</v>
      </c>
      <c r="Y5999" s="208">
        <v>0.3</v>
      </c>
      <c r="Z5999" s="208">
        <v>0.255</v>
      </c>
      <c r="AA5999" s="208">
        <v>0.70299999999999996</v>
      </c>
      <c r="AB5999" s="208">
        <v>1.2609999999999999</v>
      </c>
      <c r="AC5999" s="208">
        <v>2.6120000000000001</v>
      </c>
      <c r="AD5999" s="208">
        <v>2.5110000000000001</v>
      </c>
      <c r="AE5999" s="208">
        <v>2.335</v>
      </c>
      <c r="AF5999" s="208">
        <v>2.524</v>
      </c>
      <c r="AG5999" s="208">
        <v>2.1949999999999998</v>
      </c>
      <c r="AH5999" s="208">
        <v>1.292</v>
      </c>
      <c r="AI5999" s="208">
        <v>1.36</v>
      </c>
      <c r="AJ5999" s="208">
        <v>0.502</v>
      </c>
      <c r="AK5999" s="208">
        <v>0.38100000000000001</v>
      </c>
      <c r="AL5999" s="208">
        <v>0.47899999999999998</v>
      </c>
      <c r="AM5999" s="208">
        <v>0.874</v>
      </c>
      <c r="AN5999" s="208">
        <v>1.4410000000000001</v>
      </c>
      <c r="AO5999" s="208">
        <v>2.3029999999999999</v>
      </c>
      <c r="AP5999" s="208">
        <v>2.726</v>
      </c>
      <c r="AQ5999" s="208">
        <v>2.484</v>
      </c>
      <c r="AR5999" s="208">
        <v>2.7829999999999999</v>
      </c>
      <c r="AS5999" s="208">
        <v>1.7130000000000001</v>
      </c>
      <c r="AT5999" s="208">
        <v>1.651</v>
      </c>
      <c r="AU5999" s="208">
        <v>1.2989999999999999</v>
      </c>
      <c r="AV5999" s="208">
        <v>0.28399999999999997</v>
      </c>
      <c r="AW5999" s="208">
        <v>0.20599999999999999</v>
      </c>
      <c r="AX5999" s="208">
        <v>0.19</v>
      </c>
      <c r="AY5999" s="208">
        <v>0.80300000000000005</v>
      </c>
      <c r="AZ5999" s="208">
        <v>1.2989999999999999</v>
      </c>
      <c r="BA5999" s="208">
        <v>1.9790000000000001</v>
      </c>
      <c r="BB5999" s="21">
        <f t="shared" si="585"/>
        <v>3.133</v>
      </c>
      <c r="BC5999" s="21"/>
      <c r="BD5999" s="22">
        <f t="shared" si="586"/>
        <v>4.2110215053763449</v>
      </c>
      <c r="BE5999" s="21"/>
      <c r="BG5999" s="10"/>
      <c r="BH5999" s="21">
        <f t="shared" si="587"/>
        <v>0</v>
      </c>
      <c r="BI5999" s="22">
        <f t="shared" si="587"/>
        <v>3.1330000000000008E-3</v>
      </c>
      <c r="BJ5999" s="21"/>
      <c r="BK5999" s="21">
        <v>0</v>
      </c>
      <c r="BL5999" s="22">
        <v>9.3990000000000028E-3</v>
      </c>
      <c r="BM5999" s="21"/>
      <c r="BN5999" s="21">
        <f t="shared" si="584"/>
        <v>0</v>
      </c>
      <c r="BO5999" s="22">
        <f t="shared" si="584"/>
        <v>3.7596000000000011E-2</v>
      </c>
      <c r="BP5999" s="21">
        <f t="shared" si="584"/>
        <v>0</v>
      </c>
    </row>
    <row r="6000" spans="1:68" ht="11.1" hidden="1" customHeight="1" outlineLevel="2" x14ac:dyDescent="0.2">
      <c r="A6000" s="10"/>
      <c r="B6000" s="18"/>
      <c r="C6000" s="18"/>
      <c r="D6000" s="18"/>
      <c r="E6000" s="23" t="s">
        <v>5277</v>
      </c>
      <c r="F6000" s="208">
        <v>2.5539999999999998</v>
      </c>
      <c r="G6000" s="208">
        <v>2.4529999999999998</v>
      </c>
      <c r="H6000" s="208">
        <v>1.7889999999999999</v>
      </c>
      <c r="I6000" s="239">
        <v>1.292</v>
      </c>
      <c r="J6000" s="239"/>
      <c r="K6000" s="208">
        <v>1.1519999999999999</v>
      </c>
      <c r="L6000" s="208">
        <v>1.0760000000000001</v>
      </c>
      <c r="M6000" s="208">
        <v>1.5449999999999999</v>
      </c>
      <c r="N6000" s="208">
        <v>0.42299999999999999</v>
      </c>
      <c r="O6000" s="208">
        <v>0.75800000000000001</v>
      </c>
      <c r="P6000" s="208">
        <v>1.6339999999999999</v>
      </c>
      <c r="Q6000" s="208">
        <v>2.6539999999999999</v>
      </c>
      <c r="R6000" s="208">
        <v>2.875</v>
      </c>
      <c r="S6000" s="208">
        <v>2.3580000000000001</v>
      </c>
      <c r="T6000" s="208">
        <v>2.9049999999999998</v>
      </c>
      <c r="U6000" s="208">
        <v>2.125</v>
      </c>
      <c r="V6000" s="208">
        <v>1.516</v>
      </c>
      <c r="W6000" s="208">
        <v>1.1539999999999999</v>
      </c>
      <c r="X6000" s="208">
        <v>0.47899999999999998</v>
      </c>
      <c r="Y6000" s="208">
        <v>0.26700000000000002</v>
      </c>
      <c r="Z6000" s="208">
        <v>0.371</v>
      </c>
      <c r="AA6000" s="208">
        <v>1.02</v>
      </c>
      <c r="AB6000" s="208">
        <v>1.62</v>
      </c>
      <c r="AC6000" s="208">
        <v>2.3980000000000001</v>
      </c>
      <c r="AD6000" s="208">
        <v>2.5379999999999998</v>
      </c>
      <c r="AE6000" s="208">
        <v>2.4809999999999999</v>
      </c>
      <c r="AF6000" s="208">
        <v>2.5990000000000002</v>
      </c>
      <c r="AG6000" s="208">
        <v>2.67</v>
      </c>
      <c r="AH6000" s="208">
        <v>1.754</v>
      </c>
      <c r="AI6000" s="208">
        <v>1.496</v>
      </c>
      <c r="AJ6000" s="208">
        <v>0.35399999999999998</v>
      </c>
      <c r="AK6000" s="208">
        <v>0.24299999999999999</v>
      </c>
      <c r="AL6000" s="208">
        <v>0.246</v>
      </c>
      <c r="AM6000" s="208">
        <v>0.752</v>
      </c>
      <c r="AN6000" s="208">
        <v>1.4179999999999999</v>
      </c>
      <c r="AO6000" s="208">
        <v>2.9809999999999999</v>
      </c>
      <c r="AP6000" s="208">
        <v>2.8170000000000002</v>
      </c>
      <c r="AQ6000" s="208">
        <v>2.875</v>
      </c>
      <c r="AR6000" s="208">
        <v>3.2309999999999999</v>
      </c>
      <c r="AS6000" s="208">
        <v>1.272</v>
      </c>
      <c r="AT6000" s="208">
        <v>2.6930000000000001</v>
      </c>
      <c r="AU6000" s="208">
        <v>1.2190000000000001</v>
      </c>
      <c r="AV6000" s="208">
        <v>0.27100000000000002</v>
      </c>
      <c r="AW6000" s="208">
        <v>0.24</v>
      </c>
      <c r="AX6000" s="208">
        <v>0.23</v>
      </c>
      <c r="AY6000" s="208">
        <v>0.81899999999999995</v>
      </c>
      <c r="AZ6000" s="208">
        <v>1.371</v>
      </c>
      <c r="BA6000" s="208">
        <v>2.2200000000000002</v>
      </c>
      <c r="BB6000" s="21">
        <f t="shared" si="585"/>
        <v>3.2309999999999999</v>
      </c>
      <c r="BC6000" s="21"/>
      <c r="BD6000" s="22">
        <f t="shared" si="586"/>
        <v>4.342741935483871</v>
      </c>
      <c r="BE6000" s="21"/>
      <c r="BG6000" s="10"/>
      <c r="BH6000" s="21">
        <f t="shared" si="587"/>
        <v>0</v>
      </c>
      <c r="BI6000" s="22">
        <f t="shared" si="587"/>
        <v>3.2309999999999999E-3</v>
      </c>
      <c r="BJ6000" s="21"/>
      <c r="BK6000" s="21">
        <v>0</v>
      </c>
      <c r="BL6000" s="22">
        <v>9.6930000000000002E-3</v>
      </c>
      <c r="BM6000" s="21"/>
      <c r="BN6000" s="21">
        <f t="shared" si="584"/>
        <v>0</v>
      </c>
      <c r="BO6000" s="22">
        <f t="shared" si="584"/>
        <v>3.8772000000000001E-2</v>
      </c>
      <c r="BP6000" s="21">
        <f t="shared" si="584"/>
        <v>0</v>
      </c>
    </row>
    <row r="6001" spans="1:68" ht="11.1" hidden="1" customHeight="1" outlineLevel="2" x14ac:dyDescent="0.2">
      <c r="A6001" s="10"/>
      <c r="B6001" s="18"/>
      <c r="C6001" s="18"/>
      <c r="D6001" s="18"/>
      <c r="E6001" s="23" t="s">
        <v>5278</v>
      </c>
      <c r="F6001" s="208">
        <v>2.7040000000000002</v>
      </c>
      <c r="G6001" s="208">
        <v>2.5419999999999998</v>
      </c>
      <c r="H6001" s="208">
        <v>1.7230000000000001</v>
      </c>
      <c r="I6001" s="239">
        <v>1.27</v>
      </c>
      <c r="J6001" s="239"/>
      <c r="K6001" s="208">
        <v>0.90200000000000002</v>
      </c>
      <c r="L6001" s="208">
        <v>1.121</v>
      </c>
      <c r="M6001" s="208">
        <v>1.079</v>
      </c>
      <c r="N6001" s="208">
        <v>0.41299999999999998</v>
      </c>
      <c r="O6001" s="208">
        <v>0.82299999999999995</v>
      </c>
      <c r="P6001" s="208">
        <v>1.6220000000000001</v>
      </c>
      <c r="Q6001" s="208">
        <v>3.2549999999999999</v>
      </c>
      <c r="R6001" s="208">
        <v>3.4380000000000002</v>
      </c>
      <c r="S6001" s="208">
        <v>3.1150000000000002</v>
      </c>
      <c r="T6001" s="208">
        <v>3.2349999999999999</v>
      </c>
      <c r="U6001" s="208">
        <v>2.5950000000000002</v>
      </c>
      <c r="V6001" s="208">
        <v>1.857</v>
      </c>
      <c r="W6001" s="208">
        <v>1.5609999999999999</v>
      </c>
      <c r="X6001" s="208">
        <v>0.56399999999999995</v>
      </c>
      <c r="Y6001" s="208">
        <v>0.32</v>
      </c>
      <c r="Z6001" s="208">
        <v>0.40899999999999997</v>
      </c>
      <c r="AA6001" s="208">
        <v>0.82699999999999996</v>
      </c>
      <c r="AB6001" s="208">
        <v>1.514</v>
      </c>
      <c r="AC6001" s="208">
        <v>2.8849999999999998</v>
      </c>
      <c r="AD6001" s="208">
        <v>2.863</v>
      </c>
      <c r="AE6001" s="208">
        <v>2.8010000000000002</v>
      </c>
      <c r="AF6001" s="208">
        <v>2.8</v>
      </c>
      <c r="AG6001" s="208">
        <v>2.8109999999999999</v>
      </c>
      <c r="AH6001" s="208">
        <v>1.645</v>
      </c>
      <c r="AI6001" s="208">
        <v>1.619</v>
      </c>
      <c r="AJ6001" s="208">
        <v>0.42499999999999999</v>
      </c>
      <c r="AK6001" s="208">
        <v>0.24099999999999999</v>
      </c>
      <c r="AL6001" s="208">
        <v>0.23400000000000001</v>
      </c>
      <c r="AM6001" s="208">
        <v>0.88600000000000001</v>
      </c>
      <c r="AN6001" s="208">
        <v>1.5189999999999999</v>
      </c>
      <c r="AO6001" s="208">
        <v>3.1030000000000002</v>
      </c>
      <c r="AP6001" s="208">
        <v>2.8639999999999999</v>
      </c>
      <c r="AQ6001" s="208">
        <v>2.875</v>
      </c>
      <c r="AR6001" s="208">
        <v>3.2549999999999999</v>
      </c>
      <c r="AS6001" s="208">
        <v>1.518</v>
      </c>
      <c r="AT6001" s="208">
        <v>2.5859999999999999</v>
      </c>
      <c r="AU6001" s="208">
        <v>1.4390000000000001</v>
      </c>
      <c r="AV6001" s="208">
        <v>0.34499999999999997</v>
      </c>
      <c r="AW6001" s="208">
        <v>0.35699999999999998</v>
      </c>
      <c r="AX6001" s="208">
        <v>0.27900000000000003</v>
      </c>
      <c r="AY6001" s="208">
        <v>0.69</v>
      </c>
      <c r="AZ6001" s="208">
        <v>1.2290000000000001</v>
      </c>
      <c r="BA6001" s="208">
        <v>2.1349999999999998</v>
      </c>
      <c r="BB6001" s="21">
        <f t="shared" si="585"/>
        <v>3.4380000000000002</v>
      </c>
      <c r="BC6001" s="21"/>
      <c r="BD6001" s="22">
        <f t="shared" si="586"/>
        <v>4.6209677419354849</v>
      </c>
      <c r="BE6001" s="21"/>
      <c r="BG6001" s="10"/>
      <c r="BH6001" s="21">
        <f t="shared" si="587"/>
        <v>0</v>
      </c>
      <c r="BI6001" s="22">
        <f t="shared" si="587"/>
        <v>3.438000000000001E-3</v>
      </c>
      <c r="BJ6001" s="21"/>
      <c r="BK6001" s="21">
        <v>0</v>
      </c>
      <c r="BL6001" s="22">
        <v>1.0314000000000004E-2</v>
      </c>
      <c r="BM6001" s="21"/>
      <c r="BN6001" s="21">
        <f t="shared" si="584"/>
        <v>0</v>
      </c>
      <c r="BO6001" s="22">
        <f t="shared" si="584"/>
        <v>4.1256000000000015E-2</v>
      </c>
      <c r="BP6001" s="21">
        <f t="shared" si="584"/>
        <v>0</v>
      </c>
    </row>
    <row r="6002" spans="1:68" ht="11.1" hidden="1" customHeight="1" outlineLevel="2" x14ac:dyDescent="0.2">
      <c r="A6002" s="10"/>
      <c r="B6002" s="18"/>
      <c r="C6002" s="18"/>
      <c r="D6002" s="18"/>
      <c r="E6002" s="23" t="s">
        <v>5279</v>
      </c>
      <c r="F6002" s="208">
        <v>2.3980000000000001</v>
      </c>
      <c r="G6002" s="208">
        <v>2.3660000000000001</v>
      </c>
      <c r="H6002" s="208">
        <v>1.9139999999999999</v>
      </c>
      <c r="I6002" s="239">
        <v>1.1990000000000001</v>
      </c>
      <c r="J6002" s="239"/>
      <c r="K6002" s="208">
        <v>0.82499999999999996</v>
      </c>
      <c r="L6002" s="208">
        <v>0.70799999999999996</v>
      </c>
      <c r="M6002" s="208">
        <v>0.33800000000000002</v>
      </c>
      <c r="N6002" s="208">
        <v>0.31</v>
      </c>
      <c r="O6002" s="208">
        <v>0.64100000000000001</v>
      </c>
      <c r="P6002" s="208">
        <v>1.34</v>
      </c>
      <c r="Q6002" s="208">
        <v>2.1949999999999998</v>
      </c>
      <c r="R6002" s="208">
        <v>2.9929999999999999</v>
      </c>
      <c r="S6002" s="208">
        <v>2.1480000000000001</v>
      </c>
      <c r="T6002" s="208">
        <v>2.7949999999999999</v>
      </c>
      <c r="U6002" s="208">
        <v>1.7529999999999999</v>
      </c>
      <c r="V6002" s="208">
        <v>1.6559999999999999</v>
      </c>
      <c r="W6002" s="208">
        <v>1.2130000000000001</v>
      </c>
      <c r="X6002" s="208">
        <v>0.44900000000000001</v>
      </c>
      <c r="Y6002" s="208">
        <v>0.41099999999999998</v>
      </c>
      <c r="Z6002" s="208">
        <v>0.27500000000000002</v>
      </c>
      <c r="AA6002" s="208">
        <v>0.67900000000000005</v>
      </c>
      <c r="AB6002" s="208">
        <v>1.1240000000000001</v>
      </c>
      <c r="AC6002" s="208">
        <v>2.5259999999999998</v>
      </c>
      <c r="AD6002" s="208">
        <v>2.468</v>
      </c>
      <c r="AE6002" s="208">
        <v>2.29</v>
      </c>
      <c r="AF6002" s="208">
        <v>2.504</v>
      </c>
      <c r="AG6002" s="208">
        <v>2.379</v>
      </c>
      <c r="AH6002" s="208">
        <v>1.536</v>
      </c>
      <c r="AI6002" s="208">
        <v>1.629</v>
      </c>
      <c r="AJ6002" s="208">
        <v>0.47899999999999998</v>
      </c>
      <c r="AK6002" s="208">
        <v>0.32800000000000001</v>
      </c>
      <c r="AL6002" s="208">
        <v>0.40699999999999997</v>
      </c>
      <c r="AM6002" s="208">
        <v>0.93600000000000005</v>
      </c>
      <c r="AN6002" s="208">
        <v>1.69</v>
      </c>
      <c r="AO6002" s="208">
        <v>2.7909999999999999</v>
      </c>
      <c r="AP6002" s="208">
        <v>3.089</v>
      </c>
      <c r="AQ6002" s="208">
        <v>2.8519999999999999</v>
      </c>
      <c r="AR6002" s="208">
        <v>2.85</v>
      </c>
      <c r="AS6002" s="208">
        <v>1.881</v>
      </c>
      <c r="AT6002" s="208">
        <v>1.7310000000000001</v>
      </c>
      <c r="AU6002" s="208">
        <v>1.0900000000000001</v>
      </c>
      <c r="AV6002" s="208">
        <v>0.497</v>
      </c>
      <c r="AW6002" s="208">
        <v>0.28299999999999997</v>
      </c>
      <c r="AX6002" s="208">
        <v>0.248</v>
      </c>
      <c r="AY6002" s="208">
        <v>0.75900000000000001</v>
      </c>
      <c r="AZ6002" s="208">
        <v>1.33</v>
      </c>
      <c r="BA6002" s="208">
        <v>2.165</v>
      </c>
      <c r="BB6002" s="21">
        <f t="shared" si="585"/>
        <v>3.089</v>
      </c>
      <c r="BC6002" s="21"/>
      <c r="BD6002" s="22">
        <f t="shared" si="586"/>
        <v>4.1518817204301079</v>
      </c>
      <c r="BE6002" s="21"/>
      <c r="BG6002" s="10"/>
      <c r="BH6002" s="21">
        <f t="shared" si="587"/>
        <v>0</v>
      </c>
      <c r="BI6002" s="22">
        <f t="shared" si="587"/>
        <v>3.0890000000000006E-3</v>
      </c>
      <c r="BJ6002" s="21"/>
      <c r="BK6002" s="21">
        <v>0</v>
      </c>
      <c r="BL6002" s="22">
        <v>9.2670000000000009E-3</v>
      </c>
      <c r="BM6002" s="21"/>
      <c r="BN6002" s="21">
        <f t="shared" si="584"/>
        <v>0</v>
      </c>
      <c r="BO6002" s="22">
        <f t="shared" si="584"/>
        <v>3.7068000000000004E-2</v>
      </c>
      <c r="BP6002" s="21">
        <f t="shared" si="584"/>
        <v>0</v>
      </c>
    </row>
    <row r="6003" spans="1:68" ht="11.1" hidden="1" customHeight="1" outlineLevel="2" x14ac:dyDescent="0.2">
      <c r="A6003" s="10"/>
      <c r="B6003" s="18"/>
      <c r="C6003" s="18"/>
      <c r="D6003" s="18"/>
      <c r="E6003" s="23" t="s">
        <v>5280</v>
      </c>
      <c r="F6003" s="208">
        <v>2.7789999999999999</v>
      </c>
      <c r="G6003" s="208">
        <v>2.399</v>
      </c>
      <c r="H6003" s="208">
        <v>2.0680000000000001</v>
      </c>
      <c r="I6003" s="239">
        <v>1.288</v>
      </c>
      <c r="J6003" s="239"/>
      <c r="K6003" s="208">
        <v>1.071</v>
      </c>
      <c r="L6003" s="208">
        <v>1.008</v>
      </c>
      <c r="M6003" s="208">
        <v>1.4490000000000001</v>
      </c>
      <c r="N6003" s="208">
        <v>0.32900000000000001</v>
      </c>
      <c r="O6003" s="208">
        <v>0.80600000000000005</v>
      </c>
      <c r="P6003" s="208">
        <v>1.669</v>
      </c>
      <c r="Q6003" s="208">
        <v>2.8730000000000002</v>
      </c>
      <c r="R6003" s="208">
        <v>3.6110000000000002</v>
      </c>
      <c r="S6003" s="208">
        <v>2.508</v>
      </c>
      <c r="T6003" s="208">
        <v>3.355</v>
      </c>
      <c r="U6003" s="208">
        <v>2.399</v>
      </c>
      <c r="V6003" s="208">
        <v>1.5309999999999999</v>
      </c>
      <c r="W6003" s="208">
        <v>1.1539999999999999</v>
      </c>
      <c r="X6003" s="208">
        <v>0.47399999999999998</v>
      </c>
      <c r="Y6003" s="208">
        <v>0.47099999999999997</v>
      </c>
      <c r="Z6003" s="208">
        <v>0.38300000000000001</v>
      </c>
      <c r="AA6003" s="208">
        <v>0.65</v>
      </c>
      <c r="AB6003" s="208">
        <v>1.302</v>
      </c>
      <c r="AC6003" s="208">
        <v>3</v>
      </c>
      <c r="AD6003" s="208">
        <v>2.8090000000000002</v>
      </c>
      <c r="AE6003" s="208">
        <v>2.706</v>
      </c>
      <c r="AF6003" s="208">
        <v>3.21</v>
      </c>
      <c r="AG6003" s="208">
        <v>2.4790000000000001</v>
      </c>
      <c r="AH6003" s="208">
        <v>1.2589999999999999</v>
      </c>
      <c r="AI6003" s="208">
        <v>1.306</v>
      </c>
      <c r="AJ6003" s="208">
        <v>0.51900000000000002</v>
      </c>
      <c r="AK6003" s="208">
        <v>0.32300000000000001</v>
      </c>
      <c r="AL6003" s="208">
        <v>0.39500000000000002</v>
      </c>
      <c r="AM6003" s="208">
        <v>0.71799999999999997</v>
      </c>
      <c r="AN6003" s="208">
        <v>1.4259999999999999</v>
      </c>
      <c r="AO6003" s="208">
        <v>2.698</v>
      </c>
      <c r="AP6003" s="208">
        <v>3.339</v>
      </c>
      <c r="AQ6003" s="208">
        <v>2.8849999999999998</v>
      </c>
      <c r="AR6003" s="208">
        <v>3.5009999999999999</v>
      </c>
      <c r="AS6003" s="208">
        <v>2.2290000000000001</v>
      </c>
      <c r="AT6003" s="208">
        <v>1.948</v>
      </c>
      <c r="AU6003" s="208">
        <v>1.167</v>
      </c>
      <c r="AV6003" s="208">
        <v>0.46300000000000002</v>
      </c>
      <c r="AW6003" s="208">
        <v>0.27900000000000003</v>
      </c>
      <c r="AX6003" s="208">
        <v>0.29799999999999999</v>
      </c>
      <c r="AY6003" s="208">
        <v>0.82399999999999995</v>
      </c>
      <c r="AZ6003" s="208">
        <v>1.4810000000000001</v>
      </c>
      <c r="BA6003" s="208">
        <v>2.5059999999999998</v>
      </c>
      <c r="BB6003" s="21">
        <f t="shared" si="585"/>
        <v>3.6110000000000002</v>
      </c>
      <c r="BC6003" s="21"/>
      <c r="BD6003" s="22">
        <f t="shared" si="586"/>
        <v>4.853494623655914</v>
      </c>
      <c r="BE6003" s="21"/>
      <c r="BG6003" s="10"/>
      <c r="BH6003" s="21">
        <f t="shared" si="587"/>
        <v>0</v>
      </c>
      <c r="BI6003" s="22">
        <f t="shared" si="587"/>
        <v>3.6110000000000001E-3</v>
      </c>
      <c r="BJ6003" s="21"/>
      <c r="BK6003" s="21">
        <v>0</v>
      </c>
      <c r="BL6003" s="22">
        <v>1.0833000000000001E-2</v>
      </c>
      <c r="BM6003" s="21"/>
      <c r="BN6003" s="21">
        <f t="shared" si="584"/>
        <v>0</v>
      </c>
      <c r="BO6003" s="22">
        <f t="shared" si="584"/>
        <v>4.3332000000000002E-2</v>
      </c>
      <c r="BP6003" s="21">
        <f t="shared" si="584"/>
        <v>0</v>
      </c>
    </row>
    <row r="6004" spans="1:68" ht="11.1" hidden="1" customHeight="1" outlineLevel="2" x14ac:dyDescent="0.2">
      <c r="A6004" s="10"/>
      <c r="B6004" s="18"/>
      <c r="C6004" s="18"/>
      <c r="D6004" s="18"/>
      <c r="E6004" s="23" t="s">
        <v>5281</v>
      </c>
      <c r="F6004" s="208">
        <v>2.5350000000000001</v>
      </c>
      <c r="G6004" s="208">
        <v>2.4569999999999999</v>
      </c>
      <c r="H6004" s="208">
        <v>1.784</v>
      </c>
      <c r="I6004" s="239">
        <v>1.649</v>
      </c>
      <c r="J6004" s="239"/>
      <c r="K6004" s="208">
        <v>0.88900000000000001</v>
      </c>
      <c r="L6004" s="208">
        <v>0.69099999999999995</v>
      </c>
      <c r="M6004" s="208">
        <v>0.22600000000000001</v>
      </c>
      <c r="N6004" s="208">
        <v>0.27700000000000002</v>
      </c>
      <c r="O6004" s="208">
        <v>0.47599999999999998</v>
      </c>
      <c r="P6004" s="208">
        <v>1.038</v>
      </c>
      <c r="Q6004" s="208">
        <v>1.59</v>
      </c>
      <c r="R6004" s="208">
        <v>3.1160000000000001</v>
      </c>
      <c r="S6004" s="208">
        <v>2.266</v>
      </c>
      <c r="T6004" s="208">
        <v>2.9830000000000001</v>
      </c>
      <c r="U6004" s="208">
        <v>2.16</v>
      </c>
      <c r="V6004" s="208">
        <v>1.7150000000000001</v>
      </c>
      <c r="W6004" s="208">
        <v>1.5449999999999999</v>
      </c>
      <c r="X6004" s="208">
        <v>0.47899999999999998</v>
      </c>
      <c r="Y6004" s="208">
        <v>0.33300000000000002</v>
      </c>
      <c r="Z6004" s="208">
        <v>0.29499999999999998</v>
      </c>
      <c r="AA6004" s="208">
        <v>0.77900000000000003</v>
      </c>
      <c r="AB6004" s="208">
        <v>1.427</v>
      </c>
      <c r="AC6004" s="208">
        <v>3.0230000000000001</v>
      </c>
      <c r="AD6004" s="208">
        <v>2.4769999999999999</v>
      </c>
      <c r="AE6004" s="208">
        <v>2.359</v>
      </c>
      <c r="AF6004" s="208">
        <v>2.7530000000000001</v>
      </c>
      <c r="AG6004" s="208">
        <v>2.3940000000000001</v>
      </c>
      <c r="AH6004" s="208">
        <v>1.3180000000000001</v>
      </c>
      <c r="AI6004" s="208">
        <v>1.518</v>
      </c>
      <c r="AJ6004" s="208">
        <v>0.28100000000000003</v>
      </c>
      <c r="AK6004" s="208">
        <v>0.21299999999999999</v>
      </c>
      <c r="AL6004" s="208">
        <v>0.27500000000000002</v>
      </c>
      <c r="AM6004" s="208">
        <v>0.72</v>
      </c>
      <c r="AN6004" s="208">
        <v>1.5509999999999999</v>
      </c>
      <c r="AO6004" s="208">
        <v>2.59</v>
      </c>
      <c r="AP6004" s="208">
        <v>2.8140000000000001</v>
      </c>
      <c r="AQ6004" s="208">
        <v>2.597</v>
      </c>
      <c r="AR6004" s="208">
        <v>3.0259999999999998</v>
      </c>
      <c r="AS6004" s="208">
        <v>2.1349999999999998</v>
      </c>
      <c r="AT6004" s="208">
        <v>1.865</v>
      </c>
      <c r="AU6004" s="208">
        <v>1.23</v>
      </c>
      <c r="AV6004" s="208">
        <v>0.311</v>
      </c>
      <c r="AW6004" s="208">
        <v>0.248</v>
      </c>
      <c r="AX6004" s="208">
        <v>0.26900000000000002</v>
      </c>
      <c r="AY6004" s="208">
        <v>0.85699999999999998</v>
      </c>
      <c r="AZ6004" s="208">
        <v>1.4450000000000001</v>
      </c>
      <c r="BA6004" s="208">
        <v>2.0939999999999999</v>
      </c>
      <c r="BB6004" s="21">
        <f t="shared" si="585"/>
        <v>3.1160000000000001</v>
      </c>
      <c r="BC6004" s="21"/>
      <c r="BD6004" s="22">
        <f t="shared" si="586"/>
        <v>4.1881720430107521</v>
      </c>
      <c r="BE6004" s="21"/>
      <c r="BG6004" s="10"/>
      <c r="BH6004" s="21">
        <f t="shared" si="587"/>
        <v>0</v>
      </c>
      <c r="BI6004" s="22">
        <f t="shared" si="587"/>
        <v>3.1159999999999994E-3</v>
      </c>
      <c r="BJ6004" s="21"/>
      <c r="BK6004" s="21">
        <v>0</v>
      </c>
      <c r="BL6004" s="22">
        <v>9.3479999999999987E-3</v>
      </c>
      <c r="BM6004" s="21"/>
      <c r="BN6004" s="21">
        <f t="shared" si="584"/>
        <v>0</v>
      </c>
      <c r="BO6004" s="22">
        <f t="shared" si="584"/>
        <v>3.7391999999999995E-2</v>
      </c>
      <c r="BP6004" s="21">
        <f t="shared" si="584"/>
        <v>0</v>
      </c>
    </row>
    <row r="6005" spans="1:68" ht="11.1" hidden="1" customHeight="1" outlineLevel="2" x14ac:dyDescent="0.2">
      <c r="A6005" s="10"/>
      <c r="B6005" s="18"/>
      <c r="C6005" s="18"/>
      <c r="D6005" s="18"/>
      <c r="E6005" s="23" t="s">
        <v>5282</v>
      </c>
      <c r="F6005" s="208">
        <v>2.2839999999999998</v>
      </c>
      <c r="G6005" s="208">
        <v>2.5110000000000001</v>
      </c>
      <c r="H6005" s="208">
        <v>2.2069999999999999</v>
      </c>
      <c r="I6005" s="239">
        <v>1.105</v>
      </c>
      <c r="J6005" s="239"/>
      <c r="K6005" s="24"/>
      <c r="L6005" s="208">
        <v>2.048</v>
      </c>
      <c r="M6005" s="208">
        <v>1.1160000000000001</v>
      </c>
      <c r="N6005" s="208">
        <v>0.44600000000000001</v>
      </c>
      <c r="O6005" s="208">
        <v>0.85599999999999998</v>
      </c>
      <c r="P6005" s="208">
        <v>1.4970000000000001</v>
      </c>
      <c r="Q6005" s="208">
        <v>2.67</v>
      </c>
      <c r="R6005" s="208">
        <v>3.399</v>
      </c>
      <c r="S6005" s="208">
        <v>2.2559999999999998</v>
      </c>
      <c r="T6005" s="208">
        <v>3.0350000000000001</v>
      </c>
      <c r="U6005" s="208">
        <v>2.1930000000000001</v>
      </c>
      <c r="V6005" s="208">
        <v>1.786</v>
      </c>
      <c r="W6005" s="208">
        <v>1.4910000000000001</v>
      </c>
      <c r="X6005" s="208">
        <v>0.63600000000000001</v>
      </c>
      <c r="Y6005" s="208">
        <v>0.53800000000000003</v>
      </c>
      <c r="Z6005" s="208">
        <v>0.40899999999999997</v>
      </c>
      <c r="AA6005" s="208">
        <v>0.53800000000000003</v>
      </c>
      <c r="AB6005" s="208">
        <v>1.0760000000000001</v>
      </c>
      <c r="AC6005" s="208">
        <v>2.8559999999999999</v>
      </c>
      <c r="AD6005" s="208">
        <v>2.59</v>
      </c>
      <c r="AE6005" s="208">
        <v>2.5960000000000001</v>
      </c>
      <c r="AF6005" s="208">
        <v>2.339</v>
      </c>
      <c r="AG6005" s="208">
        <v>2.0659999999999998</v>
      </c>
      <c r="AH6005" s="208">
        <v>1.4390000000000001</v>
      </c>
      <c r="AI6005" s="208">
        <v>1.38</v>
      </c>
      <c r="AJ6005" s="208">
        <v>0.439</v>
      </c>
      <c r="AK6005" s="208">
        <v>0.255</v>
      </c>
      <c r="AL6005" s="208">
        <v>0.371</v>
      </c>
      <c r="AM6005" s="208">
        <v>0.89600000000000002</v>
      </c>
      <c r="AN6005" s="208">
        <v>1.337</v>
      </c>
      <c r="AO6005" s="208">
        <v>2.742</v>
      </c>
      <c r="AP6005" s="208">
        <v>3.1150000000000002</v>
      </c>
      <c r="AQ6005" s="208">
        <v>2.7309999999999999</v>
      </c>
      <c r="AR6005" s="208">
        <v>2.899</v>
      </c>
      <c r="AS6005" s="208">
        <v>1.962</v>
      </c>
      <c r="AT6005" s="208">
        <v>1.5209999999999999</v>
      </c>
      <c r="AU6005" s="208">
        <v>1.0960000000000001</v>
      </c>
      <c r="AV6005" s="208">
        <v>0.35299999999999998</v>
      </c>
      <c r="AW6005" s="208">
        <v>0.29499999999999998</v>
      </c>
      <c r="AX6005" s="208">
        <v>0.27</v>
      </c>
      <c r="AY6005" s="208">
        <v>0.83499999999999996</v>
      </c>
      <c r="AZ6005" s="208">
        <v>1.421</v>
      </c>
      <c r="BA6005" s="208">
        <v>1.6859999999999999</v>
      </c>
      <c r="BB6005" s="21">
        <f t="shared" si="585"/>
        <v>3.399</v>
      </c>
      <c r="BC6005" s="21"/>
      <c r="BD6005" s="22">
        <f t="shared" si="586"/>
        <v>4.568548387096774</v>
      </c>
      <c r="BE6005" s="21"/>
      <c r="BG6005" s="10"/>
      <c r="BH6005" s="21">
        <f t="shared" si="587"/>
        <v>0</v>
      </c>
      <c r="BI6005" s="22">
        <f t="shared" si="587"/>
        <v>3.3990000000000001E-3</v>
      </c>
      <c r="BJ6005" s="21"/>
      <c r="BK6005" s="21">
        <v>0</v>
      </c>
      <c r="BL6005" s="22">
        <v>1.0197000000000001E-2</v>
      </c>
      <c r="BM6005" s="21"/>
      <c r="BN6005" s="21">
        <f t="shared" si="584"/>
        <v>0</v>
      </c>
      <c r="BO6005" s="22">
        <f t="shared" si="584"/>
        <v>4.0788000000000005E-2</v>
      </c>
      <c r="BP6005" s="21">
        <f t="shared" si="584"/>
        <v>0</v>
      </c>
    </row>
    <row r="6006" spans="1:68" ht="11.1" hidden="1" customHeight="1" outlineLevel="1" collapsed="1" x14ac:dyDescent="0.2">
      <c r="A6006" s="10"/>
      <c r="B6006" s="18"/>
      <c r="C6006" s="18"/>
      <c r="D6006" s="18"/>
      <c r="E6006" s="19" t="s">
        <v>3311</v>
      </c>
      <c r="F6006" s="20"/>
      <c r="G6006" s="20"/>
      <c r="H6006" s="20"/>
      <c r="I6006" s="20"/>
      <c r="J6006" s="20"/>
      <c r="K6006" s="20"/>
      <c r="L6006" s="20"/>
      <c r="M6006" s="20"/>
      <c r="N6006" s="209">
        <v>1.7250000000000001</v>
      </c>
      <c r="O6006" s="209">
        <v>1.768</v>
      </c>
      <c r="P6006" s="209">
        <v>1.768</v>
      </c>
      <c r="Q6006" s="209">
        <v>1.617</v>
      </c>
      <c r="R6006" s="209">
        <v>148.02600000000001</v>
      </c>
      <c r="S6006" s="209">
        <v>41.206000000000003</v>
      </c>
      <c r="T6006" s="209">
        <v>36.753</v>
      </c>
      <c r="U6006" s="209">
        <v>28.388999999999999</v>
      </c>
      <c r="V6006" s="209">
        <v>19.93</v>
      </c>
      <c r="W6006" s="209">
        <v>17.632000000000001</v>
      </c>
      <c r="X6006" s="209">
        <v>4.9859999999999998</v>
      </c>
      <c r="Y6006" s="209">
        <v>4.2380000000000004</v>
      </c>
      <c r="Z6006" s="209">
        <v>5.1020000000000003</v>
      </c>
      <c r="AA6006" s="209">
        <v>8.8290000000000006</v>
      </c>
      <c r="AB6006" s="209">
        <v>20.89</v>
      </c>
      <c r="AC6006" s="209">
        <v>27.635999999999999</v>
      </c>
      <c r="AD6006" s="209">
        <v>39.081000000000003</v>
      </c>
      <c r="AE6006" s="209">
        <v>35.429000000000002</v>
      </c>
      <c r="AF6006" s="209">
        <v>30.088999999999999</v>
      </c>
      <c r="AG6006" s="209">
        <v>22.327999999999999</v>
      </c>
      <c r="AH6006" s="209">
        <v>18.321999999999999</v>
      </c>
      <c r="AI6006" s="209">
        <v>14.166</v>
      </c>
      <c r="AJ6006" s="209">
        <v>4.9930000000000003</v>
      </c>
      <c r="AK6006" s="209">
        <v>5.8250000000000002</v>
      </c>
      <c r="AL6006" s="209">
        <v>5.5910000000000002</v>
      </c>
      <c r="AM6006" s="209">
        <v>10.351000000000001</v>
      </c>
      <c r="AN6006" s="209">
        <v>18.280999999999999</v>
      </c>
      <c r="AO6006" s="209">
        <v>29.696000000000002</v>
      </c>
      <c r="AP6006" s="209">
        <v>32.027000000000001</v>
      </c>
      <c r="AQ6006" s="209">
        <v>38.715000000000003</v>
      </c>
      <c r="AR6006" s="209">
        <v>32.558</v>
      </c>
      <c r="AS6006" s="209">
        <v>26.338999999999999</v>
      </c>
      <c r="AT6006" s="209">
        <v>17.652999999999999</v>
      </c>
      <c r="AU6006" s="209">
        <v>14.680999999999999</v>
      </c>
      <c r="AV6006" s="209">
        <v>5.0720000000000001</v>
      </c>
      <c r="AW6006" s="209">
        <v>4.5339999999999998</v>
      </c>
      <c r="AX6006" s="209">
        <v>5.8710000000000004</v>
      </c>
      <c r="AY6006" s="209">
        <v>10.641</v>
      </c>
      <c r="AZ6006" s="209">
        <v>17.995999999999999</v>
      </c>
      <c r="BA6006" s="209">
        <v>24.218</v>
      </c>
      <c r="BB6006" s="56">
        <f>BB6007+BB6008</f>
        <v>148.166</v>
      </c>
      <c r="BC6006" s="21">
        <f>BD6006</f>
        <v>199.1478494623656</v>
      </c>
      <c r="BD6006" s="22">
        <f t="shared" si="586"/>
        <v>199.1478494623656</v>
      </c>
      <c r="BE6006" s="21">
        <f>BC6006-BD6006</f>
        <v>0</v>
      </c>
      <c r="BF6006" s="2">
        <v>94</v>
      </c>
      <c r="BG6006" s="10"/>
      <c r="BH6006" s="21">
        <f t="shared" si="587"/>
        <v>0.14816599999999999</v>
      </c>
      <c r="BI6006" s="22">
        <f t="shared" si="587"/>
        <v>0.14816599999999999</v>
      </c>
      <c r="BJ6006" s="21">
        <f>BH6006-BI6006</f>
        <v>0</v>
      </c>
      <c r="BK6006" s="21">
        <v>0.44449799999999995</v>
      </c>
      <c r="BL6006" s="22">
        <v>0.44449799999999995</v>
      </c>
      <c r="BM6006" s="21">
        <v>0</v>
      </c>
      <c r="BN6006" s="21">
        <f t="shared" si="584"/>
        <v>1.7779919999999998</v>
      </c>
      <c r="BO6006" s="22">
        <f t="shared" si="584"/>
        <v>1.7779919999999998</v>
      </c>
      <c r="BP6006" s="21">
        <f t="shared" si="584"/>
        <v>0</v>
      </c>
    </row>
    <row r="6007" spans="1:68" ht="11.1" hidden="1" customHeight="1" outlineLevel="2" x14ac:dyDescent="0.2">
      <c r="A6007" s="10"/>
      <c r="B6007" s="18"/>
      <c r="C6007" s="18"/>
      <c r="D6007" s="18"/>
      <c r="E6007" s="23"/>
      <c r="F6007" s="24"/>
      <c r="G6007" s="24"/>
      <c r="H6007" s="24"/>
      <c r="I6007" s="24"/>
      <c r="J6007" s="24"/>
      <c r="K6007" s="24"/>
      <c r="L6007" s="24"/>
      <c r="M6007" s="24"/>
      <c r="N6007" s="208">
        <v>1.7250000000000001</v>
      </c>
      <c r="O6007" s="208">
        <v>1.768</v>
      </c>
      <c r="P6007" s="208">
        <v>1.768</v>
      </c>
      <c r="Q6007" s="208">
        <v>1.617</v>
      </c>
      <c r="R6007" s="208">
        <v>1.7250000000000001</v>
      </c>
      <c r="S6007" s="208">
        <v>1.865</v>
      </c>
      <c r="T6007" s="208">
        <v>1.865</v>
      </c>
      <c r="U6007" s="208">
        <v>1.865</v>
      </c>
      <c r="V6007" s="208">
        <v>1.6279999999999999</v>
      </c>
      <c r="W6007" s="208">
        <v>1.639</v>
      </c>
      <c r="X6007" s="208">
        <v>1.639</v>
      </c>
      <c r="Y6007" s="208">
        <v>1.6060000000000001</v>
      </c>
      <c r="Z6007" s="208">
        <v>1.5149999999999999</v>
      </c>
      <c r="AA6007" s="208">
        <v>1.488</v>
      </c>
      <c r="AB6007" s="208">
        <v>1.532</v>
      </c>
      <c r="AC6007" s="208">
        <v>1.488</v>
      </c>
      <c r="AD6007" s="208">
        <v>1.488</v>
      </c>
      <c r="AE6007" s="208">
        <v>1.488</v>
      </c>
      <c r="AF6007" s="208">
        <v>1.526</v>
      </c>
      <c r="AG6007" s="208">
        <v>1.52</v>
      </c>
      <c r="AH6007" s="208">
        <v>1.536</v>
      </c>
      <c r="AI6007" s="208">
        <v>1.488</v>
      </c>
      <c r="AJ6007" s="208">
        <v>1.488</v>
      </c>
      <c r="AK6007" s="208">
        <v>1.716</v>
      </c>
      <c r="AL6007" s="208">
        <v>1.585</v>
      </c>
      <c r="AM6007" s="208">
        <v>1.476</v>
      </c>
      <c r="AN6007" s="208">
        <v>1.8280000000000001</v>
      </c>
      <c r="AO6007" s="208">
        <v>1.744</v>
      </c>
      <c r="AP6007" s="208">
        <v>1.546</v>
      </c>
      <c r="AQ6007" s="208">
        <v>1.821</v>
      </c>
      <c r="AR6007" s="208">
        <v>1.5760000000000001</v>
      </c>
      <c r="AS6007" s="208">
        <v>1.54</v>
      </c>
      <c r="AT6007" s="208">
        <v>1.5089999999999999</v>
      </c>
      <c r="AU6007" s="208">
        <v>1.556</v>
      </c>
      <c r="AV6007" s="208">
        <v>1.7629999999999999</v>
      </c>
      <c r="AW6007" s="208">
        <v>1.7010000000000001</v>
      </c>
      <c r="AX6007" s="208">
        <v>1.7</v>
      </c>
      <c r="AY6007" s="208">
        <v>1.248</v>
      </c>
      <c r="AZ6007" s="208">
        <v>1.2110000000000001</v>
      </c>
      <c r="BA6007" s="208">
        <v>1.218</v>
      </c>
      <c r="BB6007" s="21">
        <f t="shared" si="585"/>
        <v>1.865</v>
      </c>
      <c r="BC6007" s="21"/>
      <c r="BD6007" s="22">
        <f t="shared" si="586"/>
        <v>2.506720430107527</v>
      </c>
      <c r="BE6007" s="21"/>
      <c r="BG6007" s="10"/>
      <c r="BH6007" s="21">
        <f t="shared" si="587"/>
        <v>0</v>
      </c>
      <c r="BI6007" s="22">
        <f t="shared" si="587"/>
        <v>1.8649999999999999E-3</v>
      </c>
      <c r="BJ6007" s="21"/>
      <c r="BK6007" s="21">
        <v>0</v>
      </c>
      <c r="BL6007" s="22">
        <v>5.5949999999999993E-3</v>
      </c>
      <c r="BM6007" s="21"/>
      <c r="BN6007" s="21">
        <f t="shared" si="584"/>
        <v>0</v>
      </c>
      <c r="BO6007" s="22">
        <f t="shared" si="584"/>
        <v>2.2379999999999997E-2</v>
      </c>
      <c r="BP6007" s="21">
        <f t="shared" si="584"/>
        <v>0</v>
      </c>
    </row>
    <row r="6008" spans="1:68" ht="11.1" hidden="1" customHeight="1" outlineLevel="2" x14ac:dyDescent="0.2">
      <c r="A6008" s="10"/>
      <c r="B6008" s="18"/>
      <c r="C6008" s="18"/>
      <c r="D6008" s="18"/>
      <c r="E6008" s="23" t="s">
        <v>5283</v>
      </c>
      <c r="F6008" s="24"/>
      <c r="G6008" s="24"/>
      <c r="H6008" s="24"/>
      <c r="I6008" s="24"/>
      <c r="J6008" s="24"/>
      <c r="K6008" s="24"/>
      <c r="L6008" s="24"/>
      <c r="M6008" s="24"/>
      <c r="N6008" s="24"/>
      <c r="O6008" s="24"/>
      <c r="P6008" s="24"/>
      <c r="Q6008" s="24"/>
      <c r="R6008" s="208">
        <v>146.30099999999999</v>
      </c>
      <c r="S6008" s="208">
        <v>39.341000000000001</v>
      </c>
      <c r="T6008" s="208">
        <v>34.887999999999998</v>
      </c>
      <c r="U6008" s="208">
        <v>26.524000000000001</v>
      </c>
      <c r="V6008" s="208">
        <v>18.302</v>
      </c>
      <c r="W6008" s="208">
        <v>15.993</v>
      </c>
      <c r="X6008" s="208">
        <v>3.347</v>
      </c>
      <c r="Y6008" s="208">
        <v>2.6320000000000001</v>
      </c>
      <c r="Z6008" s="208">
        <v>3.5870000000000002</v>
      </c>
      <c r="AA6008" s="208">
        <v>7.3410000000000002</v>
      </c>
      <c r="AB6008" s="208">
        <v>19.358000000000001</v>
      </c>
      <c r="AC6008" s="208">
        <v>26.148</v>
      </c>
      <c r="AD6008" s="208">
        <v>37.593000000000004</v>
      </c>
      <c r="AE6008" s="208">
        <v>33.941000000000003</v>
      </c>
      <c r="AF6008" s="208">
        <v>28.562999999999999</v>
      </c>
      <c r="AG6008" s="208">
        <v>20.808</v>
      </c>
      <c r="AH6008" s="208">
        <v>16.786000000000001</v>
      </c>
      <c r="AI6008" s="208">
        <v>12.678000000000001</v>
      </c>
      <c r="AJ6008" s="208">
        <v>3.5049999999999999</v>
      </c>
      <c r="AK6008" s="208">
        <v>4.109</v>
      </c>
      <c r="AL6008" s="208">
        <v>4.0060000000000002</v>
      </c>
      <c r="AM6008" s="208">
        <v>8.875</v>
      </c>
      <c r="AN6008" s="208">
        <v>16.452999999999999</v>
      </c>
      <c r="AO6008" s="208">
        <v>27.952000000000002</v>
      </c>
      <c r="AP6008" s="208">
        <v>30.481000000000002</v>
      </c>
      <c r="AQ6008" s="208">
        <v>36.893999999999998</v>
      </c>
      <c r="AR6008" s="208">
        <v>30.981999999999999</v>
      </c>
      <c r="AS6008" s="208">
        <v>24.798999999999999</v>
      </c>
      <c r="AT6008" s="208">
        <v>16.143999999999998</v>
      </c>
      <c r="AU6008" s="208">
        <v>13.125</v>
      </c>
      <c r="AV6008" s="208">
        <v>3.3090000000000002</v>
      </c>
      <c r="AW6008" s="208">
        <v>2.8330000000000002</v>
      </c>
      <c r="AX6008" s="208">
        <v>4.1710000000000003</v>
      </c>
      <c r="AY6008" s="208">
        <v>9.3930000000000007</v>
      </c>
      <c r="AZ6008" s="208">
        <v>16.785</v>
      </c>
      <c r="BA6008" s="208">
        <v>23</v>
      </c>
      <c r="BB6008" s="21">
        <f t="shared" si="585"/>
        <v>146.30099999999999</v>
      </c>
      <c r="BC6008" s="21"/>
      <c r="BD6008" s="22">
        <f t="shared" si="586"/>
        <v>196.64112903225805</v>
      </c>
      <c r="BE6008" s="21"/>
      <c r="BG6008" s="10"/>
      <c r="BH6008" s="21">
        <f t="shared" si="587"/>
        <v>0</v>
      </c>
      <c r="BI6008" s="22">
        <f t="shared" si="587"/>
        <v>0.14630099999999999</v>
      </c>
      <c r="BJ6008" s="21"/>
      <c r="BK6008" s="21">
        <v>0</v>
      </c>
      <c r="BL6008" s="22">
        <v>0.43890299999999993</v>
      </c>
      <c r="BM6008" s="21"/>
      <c r="BN6008" s="21">
        <f t="shared" si="584"/>
        <v>0</v>
      </c>
      <c r="BO6008" s="22">
        <f t="shared" si="584"/>
        <v>1.7556119999999997</v>
      </c>
      <c r="BP6008" s="21">
        <f t="shared" si="584"/>
        <v>0</v>
      </c>
    </row>
    <row r="6009" spans="1:68" ht="11.1" hidden="1" customHeight="1" outlineLevel="1" collapsed="1" x14ac:dyDescent="0.2">
      <c r="A6009" s="10"/>
      <c r="B6009" s="18"/>
      <c r="C6009" s="18"/>
      <c r="D6009" s="18"/>
      <c r="E6009" s="19" t="s">
        <v>5284</v>
      </c>
      <c r="F6009" s="20"/>
      <c r="G6009" s="20"/>
      <c r="H6009" s="20"/>
      <c r="I6009" s="20"/>
      <c r="J6009" s="20"/>
      <c r="K6009" s="20"/>
      <c r="L6009" s="20"/>
      <c r="M6009" s="209">
        <v>8.1</v>
      </c>
      <c r="N6009" s="209">
        <v>5.6920000000000002</v>
      </c>
      <c r="O6009" s="209">
        <v>21.222000000000001</v>
      </c>
      <c r="P6009" s="209">
        <v>42.905999999999999</v>
      </c>
      <c r="Q6009" s="209">
        <v>57.07</v>
      </c>
      <c r="R6009" s="209">
        <v>72.221999999999994</v>
      </c>
      <c r="S6009" s="209">
        <v>75.209999999999994</v>
      </c>
      <c r="T6009" s="209">
        <v>59.792000000000002</v>
      </c>
      <c r="U6009" s="209">
        <v>52.344999999999999</v>
      </c>
      <c r="V6009" s="209">
        <v>29.849</v>
      </c>
      <c r="W6009" s="209">
        <v>18.201000000000001</v>
      </c>
      <c r="X6009" s="209">
        <v>8.0180000000000007</v>
      </c>
      <c r="Y6009" s="209">
        <v>6.415</v>
      </c>
      <c r="Z6009" s="209">
        <v>7.7190000000000003</v>
      </c>
      <c r="AA6009" s="209">
        <v>17.216000000000001</v>
      </c>
      <c r="AB6009" s="209">
        <v>32.088000000000001</v>
      </c>
      <c r="AC6009" s="209">
        <v>44.774999999999999</v>
      </c>
      <c r="AD6009" s="209">
        <v>60.985999999999997</v>
      </c>
      <c r="AE6009" s="209">
        <v>59.012</v>
      </c>
      <c r="AF6009" s="209">
        <v>43.331000000000003</v>
      </c>
      <c r="AG6009" s="209">
        <v>39.770000000000003</v>
      </c>
      <c r="AH6009" s="209">
        <v>21.498000000000001</v>
      </c>
      <c r="AI6009" s="209">
        <v>19.634</v>
      </c>
      <c r="AJ6009" s="209">
        <v>4.87</v>
      </c>
      <c r="AK6009" s="209">
        <v>4.9829999999999997</v>
      </c>
      <c r="AL6009" s="209">
        <v>2.7</v>
      </c>
      <c r="AM6009" s="209">
        <v>14.191000000000001</v>
      </c>
      <c r="AN6009" s="209">
        <v>25.155999999999999</v>
      </c>
      <c r="AO6009" s="209">
        <v>59.036999999999999</v>
      </c>
      <c r="AP6009" s="209">
        <v>41.2</v>
      </c>
      <c r="AQ6009" s="209">
        <v>60.615000000000002</v>
      </c>
      <c r="AR6009" s="209">
        <v>48.506999999999998</v>
      </c>
      <c r="AS6009" s="209">
        <v>40.234000000000002</v>
      </c>
      <c r="AT6009" s="209">
        <v>28.138999999999999</v>
      </c>
      <c r="AU6009" s="209">
        <v>18.292999999999999</v>
      </c>
      <c r="AV6009" s="209">
        <v>7.47</v>
      </c>
      <c r="AW6009" s="209">
        <v>5.9349999999999996</v>
      </c>
      <c r="AX6009" s="209">
        <v>5.3380000000000001</v>
      </c>
      <c r="AY6009" s="209">
        <v>23.49</v>
      </c>
      <c r="AZ6009" s="209">
        <v>32.186</v>
      </c>
      <c r="BA6009" s="209">
        <v>40.527999999999999</v>
      </c>
      <c r="BB6009" s="21">
        <f t="shared" si="585"/>
        <v>75.209999999999994</v>
      </c>
      <c r="BC6009" s="21">
        <f>BF6009</f>
        <v>312</v>
      </c>
      <c r="BD6009" s="22">
        <f t="shared" si="586"/>
        <v>101.08870967741935</v>
      </c>
      <c r="BE6009" s="21">
        <f>BC6009-BD6009</f>
        <v>210.91129032258067</v>
      </c>
      <c r="BF6009" s="2">
        <v>312</v>
      </c>
      <c r="BG6009" s="10"/>
      <c r="BH6009" s="21">
        <f t="shared" si="587"/>
        <v>0.232128</v>
      </c>
      <c r="BI6009" s="22">
        <f t="shared" si="587"/>
        <v>7.5209999999999999E-2</v>
      </c>
      <c r="BJ6009" s="21">
        <f>BH6009-BI6009</f>
        <v>0.156918</v>
      </c>
      <c r="BK6009" s="21">
        <v>0.696384</v>
      </c>
      <c r="BL6009" s="22">
        <v>0.22563</v>
      </c>
      <c r="BM6009" s="21">
        <v>0.47075400000000001</v>
      </c>
      <c r="BN6009" s="21">
        <f t="shared" si="584"/>
        <v>2.785536</v>
      </c>
      <c r="BO6009" s="22">
        <f t="shared" si="584"/>
        <v>0.90251999999999999</v>
      </c>
      <c r="BP6009" s="21">
        <f t="shared" si="584"/>
        <v>1.883016</v>
      </c>
    </row>
    <row r="6010" spans="1:68" ht="11.1" hidden="1" customHeight="1" outlineLevel="2" x14ac:dyDescent="0.2">
      <c r="A6010" s="10"/>
      <c r="B6010" s="18"/>
      <c r="C6010" s="18"/>
      <c r="D6010" s="18"/>
      <c r="E6010" s="23" t="s">
        <v>5285</v>
      </c>
      <c r="F6010" s="24"/>
      <c r="G6010" s="24"/>
      <c r="H6010" s="24"/>
      <c r="I6010" s="24"/>
      <c r="J6010" s="24"/>
      <c r="K6010" s="24"/>
      <c r="L6010" s="24"/>
      <c r="M6010" s="208">
        <v>8.1</v>
      </c>
      <c r="N6010" s="208">
        <v>5.6920000000000002</v>
      </c>
      <c r="O6010" s="208">
        <v>21.222000000000001</v>
      </c>
      <c r="P6010" s="208">
        <v>42.905999999999999</v>
      </c>
      <c r="Q6010" s="208">
        <v>57.07</v>
      </c>
      <c r="R6010" s="208">
        <v>72.221999999999994</v>
      </c>
      <c r="S6010" s="208">
        <v>75.209999999999994</v>
      </c>
      <c r="T6010" s="208">
        <v>59.792000000000002</v>
      </c>
      <c r="U6010" s="208">
        <v>52.344999999999999</v>
      </c>
      <c r="V6010" s="208">
        <v>29.849</v>
      </c>
      <c r="W6010" s="208">
        <v>18.201000000000001</v>
      </c>
      <c r="X6010" s="208">
        <v>8.0180000000000007</v>
      </c>
      <c r="Y6010" s="208">
        <v>6.415</v>
      </c>
      <c r="Z6010" s="208">
        <v>7.7190000000000003</v>
      </c>
      <c r="AA6010" s="208">
        <v>17.216000000000001</v>
      </c>
      <c r="AB6010" s="208">
        <v>32.088000000000001</v>
      </c>
      <c r="AC6010" s="208">
        <v>44.774999999999999</v>
      </c>
      <c r="AD6010" s="208">
        <v>60.985999999999997</v>
      </c>
      <c r="AE6010" s="208">
        <v>59.012</v>
      </c>
      <c r="AF6010" s="208">
        <v>43.331000000000003</v>
      </c>
      <c r="AG6010" s="208">
        <v>39.770000000000003</v>
      </c>
      <c r="AH6010" s="208">
        <v>21.498000000000001</v>
      </c>
      <c r="AI6010" s="208">
        <v>19.634</v>
      </c>
      <c r="AJ6010" s="208">
        <v>4.87</v>
      </c>
      <c r="AK6010" s="208">
        <v>4.9829999999999997</v>
      </c>
      <c r="AL6010" s="208">
        <v>2.7</v>
      </c>
      <c r="AM6010" s="208">
        <v>14.191000000000001</v>
      </c>
      <c r="AN6010" s="208">
        <v>25.155999999999999</v>
      </c>
      <c r="AO6010" s="208">
        <v>59.036999999999999</v>
      </c>
      <c r="AP6010" s="208">
        <v>41.2</v>
      </c>
      <c r="AQ6010" s="208">
        <v>60.615000000000002</v>
      </c>
      <c r="AR6010" s="208">
        <v>48.506999999999998</v>
      </c>
      <c r="AS6010" s="208">
        <v>40.234000000000002</v>
      </c>
      <c r="AT6010" s="208">
        <v>28.138999999999999</v>
      </c>
      <c r="AU6010" s="208">
        <v>18.292999999999999</v>
      </c>
      <c r="AV6010" s="208">
        <v>7.47</v>
      </c>
      <c r="AW6010" s="208">
        <v>5.9349999999999996</v>
      </c>
      <c r="AX6010" s="208">
        <v>5.3380000000000001</v>
      </c>
      <c r="AY6010" s="208">
        <v>23.49</v>
      </c>
      <c r="AZ6010" s="208">
        <v>32.186</v>
      </c>
      <c r="BA6010" s="208">
        <v>40.527999999999999</v>
      </c>
      <c r="BB6010" s="21">
        <f t="shared" si="585"/>
        <v>75.209999999999994</v>
      </c>
      <c r="BC6010" s="21"/>
      <c r="BD6010" s="22">
        <f t="shared" si="586"/>
        <v>101.08870967741935</v>
      </c>
      <c r="BE6010" s="21"/>
      <c r="BG6010" s="10"/>
      <c r="BH6010" s="21">
        <f t="shared" si="587"/>
        <v>0</v>
      </c>
      <c r="BI6010" s="22">
        <f t="shared" si="587"/>
        <v>7.5209999999999999E-2</v>
      </c>
      <c r="BJ6010" s="21"/>
      <c r="BK6010" s="21">
        <v>0</v>
      </c>
      <c r="BL6010" s="22">
        <v>0.22563</v>
      </c>
      <c r="BM6010" s="21"/>
      <c r="BN6010" s="21">
        <f t="shared" si="584"/>
        <v>0</v>
      </c>
      <c r="BO6010" s="22">
        <f t="shared" si="584"/>
        <v>0.90251999999999999</v>
      </c>
      <c r="BP6010" s="21">
        <f t="shared" si="584"/>
        <v>0</v>
      </c>
    </row>
    <row r="6011" spans="1:68" ht="11.1" hidden="1" customHeight="1" outlineLevel="1" collapsed="1" x14ac:dyDescent="0.2">
      <c r="A6011" s="10"/>
      <c r="B6011" s="18"/>
      <c r="C6011" s="18"/>
      <c r="D6011" s="18"/>
      <c r="E6011" s="19" t="s">
        <v>5286</v>
      </c>
      <c r="F6011" s="20"/>
      <c r="G6011" s="20"/>
      <c r="H6011" s="20"/>
      <c r="I6011" s="20"/>
      <c r="J6011" s="20"/>
      <c r="K6011" s="20"/>
      <c r="L6011" s="20"/>
      <c r="M6011" s="20"/>
      <c r="N6011" s="20"/>
      <c r="O6011" s="20"/>
      <c r="P6011" s="20"/>
      <c r="Q6011" s="20"/>
      <c r="R6011" s="20"/>
      <c r="S6011" s="20"/>
      <c r="T6011" s="20"/>
      <c r="U6011" s="20"/>
      <c r="V6011" s="20"/>
      <c r="W6011" s="20"/>
      <c r="X6011" s="20"/>
      <c r="Y6011" s="20"/>
      <c r="Z6011" s="20"/>
      <c r="AA6011" s="20"/>
      <c r="AB6011" s="20"/>
      <c r="AC6011" s="20"/>
      <c r="AD6011" s="20"/>
      <c r="AE6011" s="20"/>
      <c r="AF6011" s="20"/>
      <c r="AG6011" s="20"/>
      <c r="AH6011" s="20"/>
      <c r="AI6011" s="20"/>
      <c r="AJ6011" s="20"/>
      <c r="AK6011" s="20"/>
      <c r="AL6011" s="20"/>
      <c r="AM6011" s="209">
        <v>6.1260000000000003</v>
      </c>
      <c r="AN6011" s="209">
        <v>9.7949999999999999</v>
      </c>
      <c r="AO6011" s="209">
        <v>19.678999999999998</v>
      </c>
      <c r="AP6011" s="209">
        <v>27.582999999999998</v>
      </c>
      <c r="AQ6011" s="209">
        <v>27.890999999999998</v>
      </c>
      <c r="AR6011" s="209">
        <v>26.684999999999999</v>
      </c>
      <c r="AS6011" s="209">
        <v>17.603000000000002</v>
      </c>
      <c r="AT6011" s="209">
        <v>12.006</v>
      </c>
      <c r="AU6011" s="209">
        <v>7.7060000000000004</v>
      </c>
      <c r="AV6011" s="209">
        <v>2.4830000000000001</v>
      </c>
      <c r="AW6011" s="209">
        <v>1.5840000000000001</v>
      </c>
      <c r="AX6011" s="209">
        <v>2.1520000000000001</v>
      </c>
      <c r="AY6011" s="209">
        <v>6.5190000000000001</v>
      </c>
      <c r="AZ6011" s="209">
        <v>11.388999999999999</v>
      </c>
      <c r="BA6011" s="209">
        <v>18.777999999999999</v>
      </c>
      <c r="BB6011" s="21">
        <f t="shared" si="585"/>
        <v>27.890999999999998</v>
      </c>
      <c r="BC6011" s="21">
        <f>BF6011</f>
        <v>136.07</v>
      </c>
      <c r="BD6011" s="22">
        <f t="shared" si="586"/>
        <v>37.487903225806456</v>
      </c>
      <c r="BE6011" s="21">
        <f>BC6011-BD6011</f>
        <v>98.582096774193531</v>
      </c>
      <c r="BF6011" s="2">
        <v>136.07</v>
      </c>
      <c r="BG6011" s="10"/>
      <c r="BH6011" s="21">
        <f t="shared" si="587"/>
        <v>0.10123608000000001</v>
      </c>
      <c r="BI6011" s="22">
        <f t="shared" si="587"/>
        <v>2.7890999999999999E-2</v>
      </c>
      <c r="BJ6011" s="21">
        <f>BH6011-BI6011</f>
        <v>7.3345080000000007E-2</v>
      </c>
      <c r="BK6011" s="21">
        <v>0.30370824000000002</v>
      </c>
      <c r="BL6011" s="22">
        <v>8.3672999999999997E-2</v>
      </c>
      <c r="BM6011" s="21">
        <v>0.22003524000000002</v>
      </c>
      <c r="BN6011" s="21">
        <f t="shared" si="584"/>
        <v>1.2148329600000001</v>
      </c>
      <c r="BO6011" s="22">
        <f t="shared" si="584"/>
        <v>0.33469199999999999</v>
      </c>
      <c r="BP6011" s="21">
        <f t="shared" si="584"/>
        <v>0.88014096000000008</v>
      </c>
    </row>
    <row r="6012" spans="1:68" ht="11.1" hidden="1" customHeight="1" outlineLevel="2" x14ac:dyDescent="0.2">
      <c r="A6012" s="10"/>
      <c r="B6012" s="18"/>
      <c r="C6012" s="18"/>
      <c r="D6012" s="18"/>
      <c r="E6012" s="23" t="s">
        <v>5287</v>
      </c>
      <c r="F6012" s="24"/>
      <c r="G6012" s="24"/>
      <c r="H6012" s="24"/>
      <c r="I6012" s="24"/>
      <c r="J6012" s="24"/>
      <c r="K6012" s="24"/>
      <c r="L6012" s="24"/>
      <c r="M6012" s="24"/>
      <c r="N6012" s="24"/>
      <c r="O6012" s="24"/>
      <c r="P6012" s="24"/>
      <c r="Q6012" s="24"/>
      <c r="R6012" s="24"/>
      <c r="S6012" s="24"/>
      <c r="T6012" s="24"/>
      <c r="U6012" s="24"/>
      <c r="V6012" s="24"/>
      <c r="W6012" s="24"/>
      <c r="X6012" s="24"/>
      <c r="Y6012" s="24"/>
      <c r="Z6012" s="24"/>
      <c r="AA6012" s="24"/>
      <c r="AB6012" s="24"/>
      <c r="AC6012" s="24"/>
      <c r="AD6012" s="24"/>
      <c r="AE6012" s="24"/>
      <c r="AF6012" s="24"/>
      <c r="AG6012" s="24"/>
      <c r="AH6012" s="24"/>
      <c r="AI6012" s="24"/>
      <c r="AJ6012" s="24"/>
      <c r="AK6012" s="24"/>
      <c r="AL6012" s="24"/>
      <c r="AM6012" s="208">
        <v>6.1260000000000003</v>
      </c>
      <c r="AN6012" s="208">
        <v>9.7949999999999999</v>
      </c>
      <c r="AO6012" s="208">
        <v>19.678999999999998</v>
      </c>
      <c r="AP6012" s="208">
        <v>27.582999999999998</v>
      </c>
      <c r="AQ6012" s="208">
        <v>27.890999999999998</v>
      </c>
      <c r="AR6012" s="208">
        <v>26.684999999999999</v>
      </c>
      <c r="AS6012" s="208">
        <v>17.603000000000002</v>
      </c>
      <c r="AT6012" s="208">
        <v>12.006</v>
      </c>
      <c r="AU6012" s="208">
        <v>7.7060000000000004</v>
      </c>
      <c r="AV6012" s="208">
        <v>2.4830000000000001</v>
      </c>
      <c r="AW6012" s="208">
        <v>1.5840000000000001</v>
      </c>
      <c r="AX6012" s="208">
        <v>2.1520000000000001</v>
      </c>
      <c r="AY6012" s="208">
        <v>6.5190000000000001</v>
      </c>
      <c r="AZ6012" s="208">
        <v>11.388999999999999</v>
      </c>
      <c r="BA6012" s="208">
        <v>18.777999999999999</v>
      </c>
      <c r="BB6012" s="21">
        <f t="shared" si="585"/>
        <v>27.890999999999998</v>
      </c>
      <c r="BC6012" s="21"/>
      <c r="BD6012" s="22">
        <f t="shared" si="586"/>
        <v>37.487903225806456</v>
      </c>
      <c r="BE6012" s="21"/>
      <c r="BG6012" s="10"/>
      <c r="BH6012" s="21">
        <f t="shared" si="587"/>
        <v>0</v>
      </c>
      <c r="BI6012" s="22">
        <f t="shared" si="587"/>
        <v>2.7890999999999999E-2</v>
      </c>
      <c r="BJ6012" s="21"/>
      <c r="BK6012" s="21">
        <v>0</v>
      </c>
      <c r="BL6012" s="22">
        <v>8.3672999999999997E-2</v>
      </c>
      <c r="BM6012" s="21"/>
      <c r="BN6012" s="21">
        <f t="shared" si="584"/>
        <v>0</v>
      </c>
      <c r="BO6012" s="22">
        <f t="shared" si="584"/>
        <v>0.33469199999999999</v>
      </c>
      <c r="BP6012" s="21">
        <f t="shared" si="584"/>
        <v>0</v>
      </c>
    </row>
    <row r="6013" spans="1:68" ht="11.1" hidden="1" customHeight="1" outlineLevel="1" collapsed="1" x14ac:dyDescent="0.2">
      <c r="A6013" s="10"/>
      <c r="B6013" s="18"/>
      <c r="C6013" s="18"/>
      <c r="D6013" s="18"/>
      <c r="E6013" s="19" t="s">
        <v>4102</v>
      </c>
      <c r="F6013" s="20"/>
      <c r="G6013" s="20"/>
      <c r="H6013" s="20"/>
      <c r="I6013" s="20"/>
      <c r="J6013" s="20"/>
      <c r="K6013" s="20"/>
      <c r="L6013" s="20"/>
      <c r="M6013" s="20"/>
      <c r="N6013" s="20"/>
      <c r="O6013" s="20"/>
      <c r="P6013" s="20"/>
      <c r="Q6013" s="20"/>
      <c r="R6013" s="20"/>
      <c r="S6013" s="20"/>
      <c r="T6013" s="20"/>
      <c r="U6013" s="20"/>
      <c r="V6013" s="20"/>
      <c r="W6013" s="20"/>
      <c r="X6013" s="20"/>
      <c r="Y6013" s="20"/>
      <c r="Z6013" s="20"/>
      <c r="AA6013" s="20"/>
      <c r="AB6013" s="20"/>
      <c r="AC6013" s="20"/>
      <c r="AD6013" s="20"/>
      <c r="AE6013" s="20"/>
      <c r="AF6013" s="20"/>
      <c r="AG6013" s="209">
        <v>39.671999999999997</v>
      </c>
      <c r="AH6013" s="209">
        <v>377.89</v>
      </c>
      <c r="AI6013" s="209">
        <v>31.041</v>
      </c>
      <c r="AJ6013" s="209">
        <v>11.196</v>
      </c>
      <c r="AK6013" s="209">
        <v>8.093</v>
      </c>
      <c r="AL6013" s="209">
        <v>9.2569999999999997</v>
      </c>
      <c r="AM6013" s="209">
        <v>20.024000000000001</v>
      </c>
      <c r="AN6013" s="209">
        <v>38.238</v>
      </c>
      <c r="AO6013" s="209">
        <v>50.334000000000003</v>
      </c>
      <c r="AP6013" s="209">
        <v>57.856000000000002</v>
      </c>
      <c r="AQ6013" s="209">
        <v>77.554000000000002</v>
      </c>
      <c r="AR6013" s="209">
        <v>48.966000000000001</v>
      </c>
      <c r="AS6013" s="209">
        <v>42.927</v>
      </c>
      <c r="AT6013" s="209">
        <v>34.838000000000001</v>
      </c>
      <c r="AU6013" s="209">
        <v>24.265999999999998</v>
      </c>
      <c r="AV6013" s="209">
        <v>11.231999999999999</v>
      </c>
      <c r="AW6013" s="209">
        <v>10.743</v>
      </c>
      <c r="AX6013" s="209">
        <v>10.817</v>
      </c>
      <c r="AY6013" s="209">
        <v>19.957999999999998</v>
      </c>
      <c r="AZ6013" s="209">
        <v>41.621000000000002</v>
      </c>
      <c r="BA6013" s="209">
        <v>39.847999999999999</v>
      </c>
      <c r="BB6013" s="21">
        <f t="shared" si="585"/>
        <v>377.89</v>
      </c>
      <c r="BC6013" s="21">
        <f>BD6013</f>
        <v>507.91666666666669</v>
      </c>
      <c r="BD6013" s="22">
        <f t="shared" si="586"/>
        <v>507.91666666666669</v>
      </c>
      <c r="BE6013" s="21">
        <f>BC6013-BD6013</f>
        <v>0</v>
      </c>
      <c r="BF6013" s="2">
        <v>277.5</v>
      </c>
      <c r="BG6013" s="10"/>
      <c r="BH6013" s="21">
        <f t="shared" si="587"/>
        <v>0.37789</v>
      </c>
      <c r="BI6013" s="22">
        <f t="shared" si="587"/>
        <v>0.37789</v>
      </c>
      <c r="BJ6013" s="21">
        <f>BH6013-BI6013</f>
        <v>0</v>
      </c>
      <c r="BK6013" s="21">
        <v>1.13367</v>
      </c>
      <c r="BL6013" s="22">
        <v>1.13367</v>
      </c>
      <c r="BM6013" s="21">
        <v>0</v>
      </c>
      <c r="BN6013" s="21">
        <f t="shared" si="584"/>
        <v>4.5346799999999998</v>
      </c>
      <c r="BO6013" s="22">
        <f t="shared" si="584"/>
        <v>4.5346799999999998</v>
      </c>
      <c r="BP6013" s="21">
        <f t="shared" si="584"/>
        <v>0</v>
      </c>
    </row>
    <row r="6014" spans="1:68" ht="11.1" hidden="1" customHeight="1" outlineLevel="2" x14ac:dyDescent="0.2">
      <c r="A6014" s="10"/>
      <c r="B6014" s="18"/>
      <c r="C6014" s="18"/>
      <c r="D6014" s="18"/>
      <c r="E6014" s="23" t="s">
        <v>5288</v>
      </c>
      <c r="F6014" s="24"/>
      <c r="G6014" s="24"/>
      <c r="H6014" s="24"/>
      <c r="I6014" s="24"/>
      <c r="J6014" s="24"/>
      <c r="K6014" s="24"/>
      <c r="L6014" s="24"/>
      <c r="M6014" s="24"/>
      <c r="N6014" s="24"/>
      <c r="O6014" s="24"/>
      <c r="P6014" s="24"/>
      <c r="Q6014" s="24"/>
      <c r="R6014" s="24"/>
      <c r="S6014" s="24"/>
      <c r="T6014" s="24"/>
      <c r="U6014" s="24"/>
      <c r="V6014" s="24"/>
      <c r="W6014" s="24"/>
      <c r="X6014" s="24"/>
      <c r="Y6014" s="24"/>
      <c r="Z6014" s="24"/>
      <c r="AA6014" s="24"/>
      <c r="AB6014" s="24"/>
      <c r="AC6014" s="24"/>
      <c r="AD6014" s="24"/>
      <c r="AE6014" s="24"/>
      <c r="AF6014" s="24"/>
      <c r="AG6014" s="208">
        <v>39.671999999999997</v>
      </c>
      <c r="AH6014" s="208">
        <v>377.89</v>
      </c>
      <c r="AI6014" s="208">
        <v>31.041</v>
      </c>
      <c r="AJ6014" s="208">
        <v>11.196</v>
      </c>
      <c r="AK6014" s="208">
        <v>8.093</v>
      </c>
      <c r="AL6014" s="208">
        <v>9.2569999999999997</v>
      </c>
      <c r="AM6014" s="208">
        <v>20.024000000000001</v>
      </c>
      <c r="AN6014" s="208">
        <v>38.238</v>
      </c>
      <c r="AO6014" s="208">
        <v>50.334000000000003</v>
      </c>
      <c r="AP6014" s="208">
        <v>57.856000000000002</v>
      </c>
      <c r="AQ6014" s="208">
        <v>77.554000000000002</v>
      </c>
      <c r="AR6014" s="208">
        <v>48.966000000000001</v>
      </c>
      <c r="AS6014" s="208">
        <v>42.927</v>
      </c>
      <c r="AT6014" s="208">
        <v>34.838000000000001</v>
      </c>
      <c r="AU6014" s="208">
        <v>24.265999999999998</v>
      </c>
      <c r="AV6014" s="208">
        <v>11.231999999999999</v>
      </c>
      <c r="AW6014" s="208">
        <v>10.743</v>
      </c>
      <c r="AX6014" s="208">
        <v>10.817</v>
      </c>
      <c r="AY6014" s="208">
        <v>19.957999999999998</v>
      </c>
      <c r="AZ6014" s="208">
        <v>41.621000000000002</v>
      </c>
      <c r="BA6014" s="208">
        <v>39.847999999999999</v>
      </c>
      <c r="BB6014" s="21">
        <f t="shared" si="585"/>
        <v>377.89</v>
      </c>
      <c r="BC6014" s="21"/>
      <c r="BD6014" s="22">
        <f t="shared" si="586"/>
        <v>507.91666666666669</v>
      </c>
      <c r="BE6014" s="21"/>
      <c r="BG6014" s="10"/>
      <c r="BH6014" s="21">
        <f t="shared" si="587"/>
        <v>0</v>
      </c>
      <c r="BI6014" s="22">
        <f t="shared" si="587"/>
        <v>0.37789</v>
      </c>
      <c r="BJ6014" s="21"/>
      <c r="BK6014" s="21">
        <v>0</v>
      </c>
      <c r="BL6014" s="22">
        <v>1.13367</v>
      </c>
      <c r="BM6014" s="21"/>
      <c r="BN6014" s="21">
        <f t="shared" si="584"/>
        <v>0</v>
      </c>
      <c r="BO6014" s="22">
        <f t="shared" si="584"/>
        <v>4.5346799999999998</v>
      </c>
      <c r="BP6014" s="21">
        <f t="shared" si="584"/>
        <v>0</v>
      </c>
    </row>
    <row r="6015" spans="1:68" ht="11.1" hidden="1" customHeight="1" outlineLevel="1" collapsed="1" x14ac:dyDescent="0.2">
      <c r="A6015" s="10"/>
      <c r="B6015" s="18"/>
      <c r="C6015" s="18"/>
      <c r="D6015" s="18"/>
      <c r="E6015" s="19" t="s">
        <v>4116</v>
      </c>
      <c r="F6015" s="209">
        <v>146.792</v>
      </c>
      <c r="G6015" s="209">
        <v>120.17400000000001</v>
      </c>
      <c r="H6015" s="209">
        <v>106.494</v>
      </c>
      <c r="I6015" s="240">
        <v>79.055000000000007</v>
      </c>
      <c r="J6015" s="240"/>
      <c r="K6015" s="209">
        <v>20.145</v>
      </c>
      <c r="L6015" s="209">
        <v>20.228000000000002</v>
      </c>
      <c r="M6015" s="209">
        <v>18.853999999999999</v>
      </c>
      <c r="N6015" s="209">
        <v>23.957999999999998</v>
      </c>
      <c r="O6015" s="209">
        <v>95.6</v>
      </c>
      <c r="P6015" s="209">
        <v>143.512</v>
      </c>
      <c r="Q6015" s="209">
        <v>205.239</v>
      </c>
      <c r="R6015" s="209">
        <v>220.096</v>
      </c>
      <c r="S6015" s="209">
        <v>224.523</v>
      </c>
      <c r="T6015" s="209">
        <v>215.47499999999999</v>
      </c>
      <c r="U6015" s="209">
        <v>152.95699999999999</v>
      </c>
      <c r="V6015" s="209">
        <v>100.693</v>
      </c>
      <c r="W6015" s="209">
        <v>73.283000000000001</v>
      </c>
      <c r="X6015" s="209">
        <v>28.774000000000001</v>
      </c>
      <c r="Y6015" s="209">
        <v>24.498000000000001</v>
      </c>
      <c r="Z6015" s="209">
        <v>28.236999999999998</v>
      </c>
      <c r="AA6015" s="209">
        <v>64.355000000000004</v>
      </c>
      <c r="AB6015" s="209">
        <v>145.77000000000001</v>
      </c>
      <c r="AC6015" s="209">
        <v>189.024</v>
      </c>
      <c r="AD6015" s="209">
        <v>216.553</v>
      </c>
      <c r="AE6015" s="209">
        <v>215.85900000000001</v>
      </c>
      <c r="AF6015" s="209">
        <v>193.73599999999999</v>
      </c>
      <c r="AG6015" s="209">
        <v>148.26499999999999</v>
      </c>
      <c r="AH6015" s="209">
        <v>140.35499999999999</v>
      </c>
      <c r="AI6015" s="209">
        <v>82.832999999999998</v>
      </c>
      <c r="AJ6015" s="209">
        <v>32.53</v>
      </c>
      <c r="AK6015" s="209">
        <v>22.664999999999999</v>
      </c>
      <c r="AL6015" s="209">
        <v>23.512</v>
      </c>
      <c r="AM6015" s="209">
        <v>80.974000000000004</v>
      </c>
      <c r="AN6015" s="209">
        <v>126.38200000000001</v>
      </c>
      <c r="AO6015" s="209">
        <v>172.446</v>
      </c>
      <c r="AP6015" s="209">
        <v>199.501</v>
      </c>
      <c r="AQ6015" s="209">
        <v>255.55799999999999</v>
      </c>
      <c r="AR6015" s="209">
        <v>176.18799999999999</v>
      </c>
      <c r="AS6015" s="209">
        <v>182.22</v>
      </c>
      <c r="AT6015" s="209">
        <v>103.788</v>
      </c>
      <c r="AU6015" s="209">
        <v>70.991</v>
      </c>
      <c r="AV6015" s="209">
        <v>24.035</v>
      </c>
      <c r="AW6015" s="209">
        <v>22.943999999999999</v>
      </c>
      <c r="AX6015" s="209">
        <v>25.925999999999998</v>
      </c>
      <c r="AY6015" s="209">
        <v>74.495999999999995</v>
      </c>
      <c r="AZ6015" s="209">
        <v>120.065</v>
      </c>
      <c r="BA6015" s="209">
        <v>163.417</v>
      </c>
      <c r="BB6015" s="56">
        <f>BB6016+BB6017+BB6018+BB6019+BB6020+BB6021</f>
        <v>264.262</v>
      </c>
      <c r="BC6015" s="21">
        <f>BF6015</f>
        <v>654.91999999999996</v>
      </c>
      <c r="BD6015" s="22">
        <f t="shared" si="586"/>
        <v>355.19086021505376</v>
      </c>
      <c r="BE6015" s="21">
        <f>BC6015-BD6015</f>
        <v>299.7291397849462</v>
      </c>
      <c r="BF6015" s="2">
        <v>654.91999999999996</v>
      </c>
      <c r="BG6015" s="10"/>
      <c r="BH6015" s="21">
        <f t="shared" si="587"/>
        <v>0.48726047999999994</v>
      </c>
      <c r="BI6015" s="22">
        <f t="shared" si="587"/>
        <v>0.264262</v>
      </c>
      <c r="BJ6015" s="21">
        <f>BH6015-BI6015</f>
        <v>0.22299847999999994</v>
      </c>
      <c r="BK6015" s="21">
        <v>1.4617814399999998</v>
      </c>
      <c r="BL6015" s="22">
        <v>0.79278599999999999</v>
      </c>
      <c r="BM6015" s="21">
        <v>0.66899543999999977</v>
      </c>
      <c r="BN6015" s="21">
        <f t="shared" si="584"/>
        <v>5.8471257599999991</v>
      </c>
      <c r="BO6015" s="22">
        <f t="shared" si="584"/>
        <v>3.171144</v>
      </c>
      <c r="BP6015" s="21">
        <f t="shared" si="584"/>
        <v>2.6759817599999991</v>
      </c>
    </row>
    <row r="6016" spans="1:68" ht="11.1" hidden="1" customHeight="1" outlineLevel="2" x14ac:dyDescent="0.2">
      <c r="A6016" s="10"/>
      <c r="B6016" s="18"/>
      <c r="C6016" s="18"/>
      <c r="D6016" s="18"/>
      <c r="E6016" s="23" t="s">
        <v>5289</v>
      </c>
      <c r="F6016" s="24"/>
      <c r="G6016" s="24"/>
      <c r="H6016" s="24"/>
      <c r="I6016" s="24"/>
      <c r="J6016" s="24"/>
      <c r="K6016" s="24"/>
      <c r="L6016" s="24"/>
      <c r="M6016" s="24"/>
      <c r="N6016" s="24"/>
      <c r="O6016" s="208">
        <v>2.649</v>
      </c>
      <c r="P6016" s="208">
        <v>7.359</v>
      </c>
      <c r="Q6016" s="208">
        <v>12.651999999999999</v>
      </c>
      <c r="R6016" s="208">
        <v>16.952000000000002</v>
      </c>
      <c r="S6016" s="208">
        <v>17.599</v>
      </c>
      <c r="T6016" s="208">
        <v>16.338000000000001</v>
      </c>
      <c r="U6016" s="208">
        <v>9.9559999999999995</v>
      </c>
      <c r="V6016" s="208">
        <v>5.9009999999999998</v>
      </c>
      <c r="W6016" s="208">
        <v>2.8239999999999998</v>
      </c>
      <c r="X6016" s="24"/>
      <c r="Y6016" s="24"/>
      <c r="Z6016" s="24"/>
      <c r="AA6016" s="208">
        <v>11.4</v>
      </c>
      <c r="AB6016" s="208">
        <v>23.562000000000001</v>
      </c>
      <c r="AC6016" s="208">
        <v>19.885999999999999</v>
      </c>
      <c r="AD6016" s="208">
        <v>12.946</v>
      </c>
      <c r="AE6016" s="208">
        <v>14.62</v>
      </c>
      <c r="AF6016" s="208">
        <v>15.223000000000001</v>
      </c>
      <c r="AG6016" s="208">
        <v>7.9269999999999996</v>
      </c>
      <c r="AH6016" s="208">
        <v>5.6230000000000002</v>
      </c>
      <c r="AI6016" s="208">
        <v>2.4830000000000001</v>
      </c>
      <c r="AJ6016" s="24"/>
      <c r="AK6016" s="24"/>
      <c r="AL6016" s="24"/>
      <c r="AM6016" s="208">
        <v>4.6539999999999999</v>
      </c>
      <c r="AN6016" s="208">
        <v>8.8460000000000001</v>
      </c>
      <c r="AO6016" s="208">
        <v>14.353999999999999</v>
      </c>
      <c r="AP6016" s="208">
        <v>14.39</v>
      </c>
      <c r="AQ6016" s="208">
        <v>16.858000000000001</v>
      </c>
      <c r="AR6016" s="208">
        <v>13.531000000000001</v>
      </c>
      <c r="AS6016" s="208">
        <v>10.709</v>
      </c>
      <c r="AT6016" s="208">
        <v>8.1560000000000006</v>
      </c>
      <c r="AU6016" s="208">
        <v>3.008</v>
      </c>
      <c r="AV6016" s="24"/>
      <c r="AW6016" s="24"/>
      <c r="AX6016" s="24"/>
      <c r="AY6016" s="208">
        <v>4.7160000000000002</v>
      </c>
      <c r="AZ6016" s="208">
        <v>8.4390000000000001</v>
      </c>
      <c r="BA6016" s="208">
        <v>12.773</v>
      </c>
      <c r="BB6016" s="21">
        <f t="shared" si="585"/>
        <v>23.562000000000001</v>
      </c>
      <c r="BC6016" s="21"/>
      <c r="BD6016" s="22">
        <f t="shared" si="586"/>
        <v>31.669354838709676</v>
      </c>
      <c r="BE6016" s="21"/>
      <c r="BG6016" s="10"/>
      <c r="BH6016" s="21">
        <f t="shared" si="587"/>
        <v>0</v>
      </c>
      <c r="BI6016" s="22">
        <f t="shared" si="587"/>
        <v>2.3562E-2</v>
      </c>
      <c r="BJ6016" s="21"/>
      <c r="BK6016" s="21">
        <v>0</v>
      </c>
      <c r="BL6016" s="22">
        <v>7.0685999999999999E-2</v>
      </c>
      <c r="BM6016" s="21"/>
      <c r="BN6016" s="21">
        <f t="shared" si="584"/>
        <v>0</v>
      </c>
      <c r="BO6016" s="22">
        <f t="shared" si="584"/>
        <v>0.282744</v>
      </c>
      <c r="BP6016" s="21">
        <f t="shared" si="584"/>
        <v>0</v>
      </c>
    </row>
    <row r="6017" spans="1:68" ht="11.1" hidden="1" customHeight="1" outlineLevel="2" x14ac:dyDescent="0.2">
      <c r="A6017" s="10"/>
      <c r="B6017" s="18"/>
      <c r="C6017" s="18"/>
      <c r="D6017" s="18"/>
      <c r="E6017" s="23" t="s">
        <v>5290</v>
      </c>
      <c r="F6017" s="24"/>
      <c r="G6017" s="24"/>
      <c r="H6017" s="24"/>
      <c r="I6017" s="24"/>
      <c r="J6017" s="24"/>
      <c r="K6017" s="208">
        <v>-14.865</v>
      </c>
      <c r="L6017" s="24"/>
      <c r="M6017" s="24"/>
      <c r="N6017" s="208">
        <v>4.0389999999999997</v>
      </c>
      <c r="O6017" s="208">
        <v>12.413</v>
      </c>
      <c r="P6017" s="208">
        <v>17.303000000000001</v>
      </c>
      <c r="Q6017" s="208">
        <v>19.57</v>
      </c>
      <c r="R6017" s="208">
        <v>24.222000000000001</v>
      </c>
      <c r="S6017" s="208">
        <v>25.643999999999998</v>
      </c>
      <c r="T6017" s="208">
        <v>24.652999999999999</v>
      </c>
      <c r="U6017" s="208">
        <v>19.013999999999999</v>
      </c>
      <c r="V6017" s="208">
        <v>12.606</v>
      </c>
      <c r="W6017" s="208">
        <v>9.98</v>
      </c>
      <c r="X6017" s="208">
        <v>5.43</v>
      </c>
      <c r="Y6017" s="208">
        <v>3.359</v>
      </c>
      <c r="Z6017" s="208">
        <v>5.431</v>
      </c>
      <c r="AA6017" s="208">
        <v>8.43</v>
      </c>
      <c r="AB6017" s="208">
        <v>12.507</v>
      </c>
      <c r="AC6017" s="208">
        <v>23.161000000000001</v>
      </c>
      <c r="AD6017" s="208">
        <v>24.16</v>
      </c>
      <c r="AE6017" s="208">
        <v>21.248999999999999</v>
      </c>
      <c r="AF6017" s="208">
        <v>23.042000000000002</v>
      </c>
      <c r="AG6017" s="208">
        <v>16.863</v>
      </c>
      <c r="AH6017" s="208">
        <v>14.048999999999999</v>
      </c>
      <c r="AI6017" s="208">
        <v>10.528</v>
      </c>
      <c r="AJ6017" s="208">
        <v>4.8550000000000004</v>
      </c>
      <c r="AK6017" s="208">
        <v>4.1529999999999996</v>
      </c>
      <c r="AL6017" s="208">
        <v>3.911</v>
      </c>
      <c r="AM6017" s="208">
        <v>9.5150000000000006</v>
      </c>
      <c r="AN6017" s="208">
        <v>15.523999999999999</v>
      </c>
      <c r="AO6017" s="208">
        <v>20.733000000000001</v>
      </c>
      <c r="AP6017" s="208">
        <v>21.984000000000002</v>
      </c>
      <c r="AQ6017" s="208">
        <v>24.152999999999999</v>
      </c>
      <c r="AR6017" s="208">
        <v>20.655999999999999</v>
      </c>
      <c r="AS6017" s="208">
        <v>17.632999999999999</v>
      </c>
      <c r="AT6017" s="208">
        <v>12.252000000000001</v>
      </c>
      <c r="AU6017" s="208">
        <v>8.6880000000000006</v>
      </c>
      <c r="AV6017" s="208">
        <v>4.7850000000000001</v>
      </c>
      <c r="AW6017" s="208">
        <v>4.1539999999999999</v>
      </c>
      <c r="AX6017" s="208">
        <v>5.694</v>
      </c>
      <c r="AY6017" s="208">
        <v>9.82</v>
      </c>
      <c r="AZ6017" s="208">
        <v>15.273</v>
      </c>
      <c r="BA6017" s="208">
        <v>18.943000000000001</v>
      </c>
      <c r="BB6017" s="21">
        <f t="shared" si="585"/>
        <v>25.643999999999998</v>
      </c>
      <c r="BC6017" s="21"/>
      <c r="BD6017" s="22">
        <f t="shared" si="586"/>
        <v>34.467741935483865</v>
      </c>
      <c r="BE6017" s="21"/>
      <c r="BG6017" s="10"/>
      <c r="BH6017" s="21">
        <f t="shared" si="587"/>
        <v>0</v>
      </c>
      <c r="BI6017" s="22">
        <f t="shared" si="587"/>
        <v>2.5643999999999993E-2</v>
      </c>
      <c r="BJ6017" s="21"/>
      <c r="BK6017" s="21">
        <v>0</v>
      </c>
      <c r="BL6017" s="22">
        <v>7.6931999999999973E-2</v>
      </c>
      <c r="BM6017" s="21"/>
      <c r="BN6017" s="21">
        <f t="shared" si="584"/>
        <v>0</v>
      </c>
      <c r="BO6017" s="22">
        <f t="shared" si="584"/>
        <v>0.30772799999999989</v>
      </c>
      <c r="BP6017" s="21">
        <f t="shared" si="584"/>
        <v>0</v>
      </c>
    </row>
    <row r="6018" spans="1:68" ht="11.1" hidden="1" customHeight="1" outlineLevel="2" x14ac:dyDescent="0.2">
      <c r="A6018" s="10"/>
      <c r="B6018" s="18"/>
      <c r="C6018" s="18"/>
      <c r="D6018" s="18"/>
      <c r="E6018" s="23" t="s">
        <v>5291</v>
      </c>
      <c r="F6018" s="24"/>
      <c r="G6018" s="24"/>
      <c r="H6018" s="24"/>
      <c r="I6018" s="24"/>
      <c r="J6018" s="24"/>
      <c r="K6018" s="208">
        <v>-10.715</v>
      </c>
      <c r="L6018" s="24"/>
      <c r="M6018" s="24"/>
      <c r="N6018" s="208">
        <v>3.2989999999999999</v>
      </c>
      <c r="O6018" s="208">
        <v>11.983000000000001</v>
      </c>
      <c r="P6018" s="208">
        <v>16.135000000000002</v>
      </c>
      <c r="Q6018" s="208">
        <v>17.920000000000002</v>
      </c>
      <c r="R6018" s="208">
        <v>22.876000000000001</v>
      </c>
      <c r="S6018" s="208">
        <v>23.196000000000002</v>
      </c>
      <c r="T6018" s="208">
        <v>22.045999999999999</v>
      </c>
      <c r="U6018" s="208">
        <v>16.228000000000002</v>
      </c>
      <c r="V6018" s="208">
        <v>9.9870000000000001</v>
      </c>
      <c r="W6018" s="208">
        <v>8.2530000000000001</v>
      </c>
      <c r="X6018" s="208">
        <v>3.7469999999999999</v>
      </c>
      <c r="Y6018" s="208">
        <v>2.5299999999999998</v>
      </c>
      <c r="Z6018" s="208">
        <v>4.2990000000000004</v>
      </c>
      <c r="AA6018" s="208">
        <v>7.0439999999999996</v>
      </c>
      <c r="AB6018" s="208">
        <v>12.311999999999999</v>
      </c>
      <c r="AC6018" s="208">
        <v>20.195</v>
      </c>
      <c r="AD6018" s="208">
        <v>21.805</v>
      </c>
      <c r="AE6018" s="208">
        <v>18.923999999999999</v>
      </c>
      <c r="AF6018" s="208">
        <v>20.728999999999999</v>
      </c>
      <c r="AG6018" s="208">
        <v>13.555999999999999</v>
      </c>
      <c r="AH6018" s="208">
        <v>10.708</v>
      </c>
      <c r="AI6018" s="208">
        <v>7.8250000000000002</v>
      </c>
      <c r="AJ6018" s="208">
        <v>3.2810000000000001</v>
      </c>
      <c r="AK6018" s="208">
        <v>3.1440000000000001</v>
      </c>
      <c r="AL6018" s="208">
        <v>3.1070000000000002</v>
      </c>
      <c r="AM6018" s="208">
        <v>9.0410000000000004</v>
      </c>
      <c r="AN6018" s="208">
        <v>13.704000000000001</v>
      </c>
      <c r="AO6018" s="208">
        <v>18.661999999999999</v>
      </c>
      <c r="AP6018" s="208">
        <v>19.623999999999999</v>
      </c>
      <c r="AQ6018" s="208">
        <v>22.687000000000001</v>
      </c>
      <c r="AR6018" s="208">
        <v>19.111999999999998</v>
      </c>
      <c r="AS6018" s="208">
        <v>17.207000000000001</v>
      </c>
      <c r="AT6018" s="208">
        <v>10.815</v>
      </c>
      <c r="AU6018" s="208">
        <v>7.4550000000000001</v>
      </c>
      <c r="AV6018" s="208">
        <v>3.101</v>
      </c>
      <c r="AW6018" s="208">
        <v>2.6789999999999998</v>
      </c>
      <c r="AX6018" s="208">
        <v>3.64</v>
      </c>
      <c r="AY6018" s="208">
        <v>7.2640000000000002</v>
      </c>
      <c r="AZ6018" s="208">
        <v>11.845000000000001</v>
      </c>
      <c r="BA6018" s="208">
        <v>17.402999999999999</v>
      </c>
      <c r="BB6018" s="21">
        <f t="shared" si="585"/>
        <v>23.196000000000002</v>
      </c>
      <c r="BC6018" s="21"/>
      <c r="BD6018" s="22">
        <f t="shared" si="586"/>
        <v>31.177419354838712</v>
      </c>
      <c r="BE6018" s="21"/>
      <c r="BG6018" s="10"/>
      <c r="BH6018" s="21">
        <f t="shared" si="587"/>
        <v>0</v>
      </c>
      <c r="BI6018" s="22">
        <f t="shared" si="587"/>
        <v>2.3196000000000001E-2</v>
      </c>
      <c r="BJ6018" s="21"/>
      <c r="BK6018" s="21">
        <v>0</v>
      </c>
      <c r="BL6018" s="22">
        <v>6.9588000000000011E-2</v>
      </c>
      <c r="BM6018" s="21"/>
      <c r="BN6018" s="21">
        <f t="shared" si="584"/>
        <v>0</v>
      </c>
      <c r="BO6018" s="22">
        <f t="shared" si="584"/>
        <v>0.27835200000000004</v>
      </c>
      <c r="BP6018" s="21">
        <f t="shared" si="584"/>
        <v>0</v>
      </c>
    </row>
    <row r="6019" spans="1:68" ht="11.1" hidden="1" customHeight="1" outlineLevel="2" x14ac:dyDescent="0.2">
      <c r="A6019" s="10"/>
      <c r="B6019" s="18"/>
      <c r="C6019" s="18"/>
      <c r="D6019" s="18"/>
      <c r="E6019" s="23" t="s">
        <v>5292</v>
      </c>
      <c r="F6019" s="208">
        <v>28.835000000000001</v>
      </c>
      <c r="G6019" s="208">
        <v>26.198</v>
      </c>
      <c r="H6019" s="208">
        <v>24.74</v>
      </c>
      <c r="I6019" s="239">
        <v>17.902999999999999</v>
      </c>
      <c r="J6019" s="239"/>
      <c r="K6019" s="208">
        <v>10.853999999999999</v>
      </c>
      <c r="L6019" s="208">
        <v>4.0650000000000004</v>
      </c>
      <c r="M6019" s="208">
        <v>3.6120000000000001</v>
      </c>
      <c r="N6019" s="208">
        <v>3.6160000000000001</v>
      </c>
      <c r="O6019" s="208">
        <v>9.5259999999999998</v>
      </c>
      <c r="P6019" s="208">
        <v>15.76</v>
      </c>
      <c r="Q6019" s="208">
        <v>21.555</v>
      </c>
      <c r="R6019" s="208">
        <v>24.866</v>
      </c>
      <c r="S6019" s="208">
        <v>26.98</v>
      </c>
      <c r="T6019" s="208">
        <v>28.623999999999999</v>
      </c>
      <c r="U6019" s="208">
        <v>22.46</v>
      </c>
      <c r="V6019" s="208">
        <v>13.999000000000001</v>
      </c>
      <c r="W6019" s="208">
        <v>13.65</v>
      </c>
      <c r="X6019" s="208">
        <v>4.4279999999999999</v>
      </c>
      <c r="Y6019" s="208">
        <v>4.9909999999999997</v>
      </c>
      <c r="Z6019" s="208">
        <v>4.5990000000000002</v>
      </c>
      <c r="AA6019" s="24"/>
      <c r="AB6019" s="208">
        <v>20.859000000000002</v>
      </c>
      <c r="AC6019" s="208">
        <v>22.527999999999999</v>
      </c>
      <c r="AD6019" s="208">
        <v>26.106999999999999</v>
      </c>
      <c r="AE6019" s="208">
        <v>26.748999999999999</v>
      </c>
      <c r="AF6019" s="208">
        <v>23.4</v>
      </c>
      <c r="AG6019" s="208">
        <v>21.050999999999998</v>
      </c>
      <c r="AH6019" s="208">
        <v>20.193000000000001</v>
      </c>
      <c r="AI6019" s="208">
        <v>11.612</v>
      </c>
      <c r="AJ6019" s="208">
        <v>5.1189999999999998</v>
      </c>
      <c r="AK6019" s="208">
        <v>3.468</v>
      </c>
      <c r="AL6019" s="208">
        <v>3.9209999999999998</v>
      </c>
      <c r="AM6019" s="208">
        <v>10.007999999999999</v>
      </c>
      <c r="AN6019" s="208">
        <v>15.512</v>
      </c>
      <c r="AO6019" s="208">
        <v>21.553999999999998</v>
      </c>
      <c r="AP6019" s="208">
        <v>23.338999999999999</v>
      </c>
      <c r="AQ6019" s="208">
        <v>31.074999999999999</v>
      </c>
      <c r="AR6019" s="208">
        <v>20.806999999999999</v>
      </c>
      <c r="AS6019" s="208">
        <v>25.748000000000001</v>
      </c>
      <c r="AT6019" s="208">
        <v>15.071</v>
      </c>
      <c r="AU6019" s="208">
        <v>10.461</v>
      </c>
      <c r="AV6019" s="208">
        <v>3.5590000000000002</v>
      </c>
      <c r="AW6019" s="208">
        <v>2.8250000000000002</v>
      </c>
      <c r="AX6019" s="208">
        <v>3.0259999999999998</v>
      </c>
      <c r="AY6019" s="208">
        <v>10.068</v>
      </c>
      <c r="AZ6019" s="208">
        <v>17.765999999999998</v>
      </c>
      <c r="BA6019" s="208">
        <v>19.908000000000001</v>
      </c>
      <c r="BB6019" s="21">
        <f t="shared" si="585"/>
        <v>31.074999999999999</v>
      </c>
      <c r="BC6019" s="21"/>
      <c r="BD6019" s="22">
        <f t="shared" si="586"/>
        <v>41.767473118279575</v>
      </c>
      <c r="BE6019" s="21"/>
      <c r="BG6019" s="10"/>
      <c r="BH6019" s="21">
        <f t="shared" si="587"/>
        <v>0</v>
      </c>
      <c r="BI6019" s="22">
        <f t="shared" si="587"/>
        <v>3.1075000000000002E-2</v>
      </c>
      <c r="BJ6019" s="21"/>
      <c r="BK6019" s="21">
        <v>0</v>
      </c>
      <c r="BL6019" s="22">
        <v>9.3225000000000002E-2</v>
      </c>
      <c r="BM6019" s="21"/>
      <c r="BN6019" s="21">
        <f t="shared" si="584"/>
        <v>0</v>
      </c>
      <c r="BO6019" s="22">
        <f t="shared" si="584"/>
        <v>0.37290000000000001</v>
      </c>
      <c r="BP6019" s="21">
        <f t="shared" si="584"/>
        <v>0</v>
      </c>
    </row>
    <row r="6020" spans="1:68" ht="11.1" hidden="1" customHeight="1" outlineLevel="2" x14ac:dyDescent="0.2">
      <c r="A6020" s="10"/>
      <c r="B6020" s="18"/>
      <c r="C6020" s="18"/>
      <c r="D6020" s="18"/>
      <c r="E6020" s="23" t="s">
        <v>5293</v>
      </c>
      <c r="F6020" s="208">
        <v>55.906999999999996</v>
      </c>
      <c r="G6020" s="208">
        <v>42.844999999999999</v>
      </c>
      <c r="H6020" s="208">
        <v>37.716999999999999</v>
      </c>
      <c r="I6020" s="239">
        <v>28.113</v>
      </c>
      <c r="J6020" s="239"/>
      <c r="K6020" s="208">
        <v>16.661999999999999</v>
      </c>
      <c r="L6020" s="208">
        <v>6.9790000000000001</v>
      </c>
      <c r="M6020" s="208">
        <v>5.8010000000000002</v>
      </c>
      <c r="N6020" s="208">
        <v>5.1970000000000001</v>
      </c>
      <c r="O6020" s="208">
        <v>23.285</v>
      </c>
      <c r="P6020" s="208">
        <v>36.451000000000001</v>
      </c>
      <c r="Q6020" s="208">
        <v>59.100999999999999</v>
      </c>
      <c r="R6020" s="208">
        <v>59.904000000000003</v>
      </c>
      <c r="S6020" s="208">
        <v>58.801000000000002</v>
      </c>
      <c r="T6020" s="208">
        <v>56.158000000000001</v>
      </c>
      <c r="U6020" s="208">
        <v>39.268999999999998</v>
      </c>
      <c r="V6020" s="208">
        <v>27.081</v>
      </c>
      <c r="W6020" s="208">
        <v>17.425999999999998</v>
      </c>
      <c r="X6020" s="208">
        <v>7.0679999999999996</v>
      </c>
      <c r="Y6020" s="208">
        <v>4.8620000000000001</v>
      </c>
      <c r="Z6020" s="208">
        <v>4.9189999999999996</v>
      </c>
      <c r="AA6020" s="208">
        <v>15.252000000000001</v>
      </c>
      <c r="AB6020" s="208">
        <v>39.454999999999998</v>
      </c>
      <c r="AC6020" s="208">
        <v>48.923999999999999</v>
      </c>
      <c r="AD6020" s="208">
        <v>58.63</v>
      </c>
      <c r="AE6020" s="208">
        <v>59.064999999999998</v>
      </c>
      <c r="AF6020" s="208">
        <v>49.341000000000001</v>
      </c>
      <c r="AG6020" s="208">
        <v>41.963000000000001</v>
      </c>
      <c r="AH6020" s="208">
        <v>51.648000000000003</v>
      </c>
      <c r="AI6020" s="208">
        <v>26.605</v>
      </c>
      <c r="AJ6020" s="208">
        <v>11.685</v>
      </c>
      <c r="AK6020" s="208">
        <v>4.9909999999999997</v>
      </c>
      <c r="AL6020" s="208">
        <v>5.726</v>
      </c>
      <c r="AM6020" s="208">
        <v>23.937999999999999</v>
      </c>
      <c r="AN6020" s="208">
        <v>35.223999999999997</v>
      </c>
      <c r="AO6020" s="208">
        <v>44.597000000000001</v>
      </c>
      <c r="AP6020" s="208">
        <v>53.585999999999999</v>
      </c>
      <c r="AQ6020" s="208">
        <v>70.91</v>
      </c>
      <c r="AR6020" s="208">
        <v>46.042000000000002</v>
      </c>
      <c r="AS6020" s="208">
        <v>54.412999999999997</v>
      </c>
      <c r="AT6020" s="208">
        <v>28.654</v>
      </c>
      <c r="AU6020" s="208">
        <v>19.716000000000001</v>
      </c>
      <c r="AV6020" s="208">
        <v>5.0709999999999997</v>
      </c>
      <c r="AW6020" s="208">
        <v>5.0940000000000003</v>
      </c>
      <c r="AX6020" s="208">
        <v>5.4870000000000001</v>
      </c>
      <c r="AY6020" s="208">
        <v>23.61</v>
      </c>
      <c r="AZ6020" s="208">
        <v>35.404000000000003</v>
      </c>
      <c r="BA6020" s="208">
        <v>45.109000000000002</v>
      </c>
      <c r="BB6020" s="21">
        <f t="shared" si="585"/>
        <v>70.91</v>
      </c>
      <c r="BC6020" s="21"/>
      <c r="BD6020" s="22">
        <f t="shared" si="586"/>
        <v>95.309139784946225</v>
      </c>
      <c r="BE6020" s="21"/>
      <c r="BG6020" s="10"/>
      <c r="BH6020" s="21">
        <f t="shared" si="587"/>
        <v>0</v>
      </c>
      <c r="BI6020" s="22">
        <f t="shared" si="587"/>
        <v>7.0909999999999987E-2</v>
      </c>
      <c r="BJ6020" s="21"/>
      <c r="BK6020" s="21">
        <v>0</v>
      </c>
      <c r="BL6020" s="22">
        <v>0.21272999999999997</v>
      </c>
      <c r="BM6020" s="21"/>
      <c r="BN6020" s="21">
        <f t="shared" si="584"/>
        <v>0</v>
      </c>
      <c r="BO6020" s="22">
        <f t="shared" si="584"/>
        <v>0.8509199999999999</v>
      </c>
      <c r="BP6020" s="21">
        <f t="shared" si="584"/>
        <v>0</v>
      </c>
    </row>
    <row r="6021" spans="1:68" ht="11.1" hidden="1" customHeight="1" outlineLevel="2" x14ac:dyDescent="0.2">
      <c r="A6021" s="10"/>
      <c r="B6021" s="18"/>
      <c r="C6021" s="18"/>
      <c r="D6021" s="18"/>
      <c r="E6021" s="23" t="s">
        <v>5294</v>
      </c>
      <c r="F6021" s="208">
        <v>62.05</v>
      </c>
      <c r="G6021" s="208">
        <v>51.131</v>
      </c>
      <c r="H6021" s="208">
        <v>44.036999999999999</v>
      </c>
      <c r="I6021" s="239">
        <v>33.039000000000001</v>
      </c>
      <c r="J6021" s="239"/>
      <c r="K6021" s="208">
        <v>18.641999999999999</v>
      </c>
      <c r="L6021" s="208">
        <v>9.1839999999999993</v>
      </c>
      <c r="M6021" s="208">
        <v>9.4410000000000007</v>
      </c>
      <c r="N6021" s="208">
        <v>7.8070000000000004</v>
      </c>
      <c r="O6021" s="208">
        <v>35.744</v>
      </c>
      <c r="P6021" s="208">
        <v>50.503999999999998</v>
      </c>
      <c r="Q6021" s="208">
        <v>74.441000000000003</v>
      </c>
      <c r="R6021" s="208">
        <v>71.275999999999996</v>
      </c>
      <c r="S6021" s="208">
        <v>72.302999999999997</v>
      </c>
      <c r="T6021" s="208">
        <v>67.656000000000006</v>
      </c>
      <c r="U6021" s="208">
        <v>46.03</v>
      </c>
      <c r="V6021" s="208">
        <v>31.119</v>
      </c>
      <c r="W6021" s="208">
        <v>21.15</v>
      </c>
      <c r="X6021" s="208">
        <v>8.1010000000000009</v>
      </c>
      <c r="Y6021" s="208">
        <v>8.7560000000000002</v>
      </c>
      <c r="Z6021" s="208">
        <v>8.9890000000000008</v>
      </c>
      <c r="AA6021" s="208">
        <v>22.228999999999999</v>
      </c>
      <c r="AB6021" s="208">
        <v>37.075000000000003</v>
      </c>
      <c r="AC6021" s="208">
        <v>54.33</v>
      </c>
      <c r="AD6021" s="208">
        <v>72.905000000000001</v>
      </c>
      <c r="AE6021" s="208">
        <v>75.251999999999995</v>
      </c>
      <c r="AF6021" s="208">
        <v>62.000999999999998</v>
      </c>
      <c r="AG6021" s="208">
        <v>46.905000000000001</v>
      </c>
      <c r="AH6021" s="208">
        <v>38.134</v>
      </c>
      <c r="AI6021" s="208">
        <v>23.78</v>
      </c>
      <c r="AJ6021" s="208">
        <v>7.59</v>
      </c>
      <c r="AK6021" s="208">
        <v>6.9089999999999998</v>
      </c>
      <c r="AL6021" s="208">
        <v>6.8470000000000004</v>
      </c>
      <c r="AM6021" s="208">
        <v>23.818000000000001</v>
      </c>
      <c r="AN6021" s="208">
        <v>37.572000000000003</v>
      </c>
      <c r="AO6021" s="208">
        <v>52.545999999999999</v>
      </c>
      <c r="AP6021" s="208">
        <v>66.578000000000003</v>
      </c>
      <c r="AQ6021" s="208">
        <v>89.875</v>
      </c>
      <c r="AR6021" s="208">
        <v>56.04</v>
      </c>
      <c r="AS6021" s="208">
        <v>56.51</v>
      </c>
      <c r="AT6021" s="208">
        <v>28.84</v>
      </c>
      <c r="AU6021" s="208">
        <v>21.663</v>
      </c>
      <c r="AV6021" s="208">
        <v>7.5190000000000001</v>
      </c>
      <c r="AW6021" s="208">
        <v>8.1920000000000002</v>
      </c>
      <c r="AX6021" s="208">
        <v>8.0790000000000006</v>
      </c>
      <c r="AY6021" s="208">
        <v>19.018000000000001</v>
      </c>
      <c r="AZ6021" s="208">
        <v>31.338000000000001</v>
      </c>
      <c r="BA6021" s="208">
        <v>49.280999999999999</v>
      </c>
      <c r="BB6021" s="21">
        <f t="shared" si="585"/>
        <v>89.875</v>
      </c>
      <c r="BC6021" s="21"/>
      <c r="BD6021" s="22">
        <f t="shared" si="586"/>
        <v>120.7997311827957</v>
      </c>
      <c r="BE6021" s="21"/>
      <c r="BG6021" s="10"/>
      <c r="BH6021" s="21">
        <f t="shared" si="587"/>
        <v>0</v>
      </c>
      <c r="BI6021" s="22">
        <f t="shared" si="587"/>
        <v>8.9874999999999997E-2</v>
      </c>
      <c r="BJ6021" s="21"/>
      <c r="BK6021" s="21">
        <v>0</v>
      </c>
      <c r="BL6021" s="22">
        <v>0.269625</v>
      </c>
      <c r="BM6021" s="21"/>
      <c r="BN6021" s="21">
        <f t="shared" si="584"/>
        <v>0</v>
      </c>
      <c r="BO6021" s="22">
        <f t="shared" si="584"/>
        <v>1.0785</v>
      </c>
      <c r="BP6021" s="21">
        <f t="shared" si="584"/>
        <v>0</v>
      </c>
    </row>
    <row r="6022" spans="1:68" ht="11.1" hidden="1" customHeight="1" outlineLevel="1" collapsed="1" x14ac:dyDescent="0.2">
      <c r="A6022" s="10"/>
      <c r="B6022" s="18"/>
      <c r="C6022" s="18"/>
      <c r="D6022" s="18"/>
      <c r="E6022" s="19" t="s">
        <v>4123</v>
      </c>
      <c r="F6022" s="209">
        <v>51.026000000000003</v>
      </c>
      <c r="G6022" s="209">
        <v>39.950000000000003</v>
      </c>
      <c r="H6022" s="209">
        <v>35.406999999999996</v>
      </c>
      <c r="I6022" s="240">
        <v>25.818000000000001</v>
      </c>
      <c r="J6022" s="240"/>
      <c r="K6022" s="209">
        <v>15.252000000000001</v>
      </c>
      <c r="L6022" s="209">
        <v>1.962</v>
      </c>
      <c r="M6022" s="209">
        <v>2.5529999999999999</v>
      </c>
      <c r="N6022" s="209">
        <v>2.6339999999999999</v>
      </c>
      <c r="O6022" s="209">
        <v>15.108000000000001</v>
      </c>
      <c r="P6022" s="209">
        <v>29.686</v>
      </c>
      <c r="Q6022" s="209">
        <v>42.640999999999998</v>
      </c>
      <c r="R6022" s="209">
        <v>53.899000000000001</v>
      </c>
      <c r="S6022" s="209">
        <v>56.326000000000001</v>
      </c>
      <c r="T6022" s="209">
        <v>51.241999999999997</v>
      </c>
      <c r="U6022" s="209">
        <v>42.137</v>
      </c>
      <c r="V6022" s="209">
        <v>23.364000000000001</v>
      </c>
      <c r="W6022" s="209">
        <v>22.059000000000001</v>
      </c>
      <c r="X6022" s="209">
        <v>2.911</v>
      </c>
      <c r="Y6022" s="209">
        <v>3.2679999999999998</v>
      </c>
      <c r="Z6022" s="209">
        <v>4.7069999999999999</v>
      </c>
      <c r="AA6022" s="209">
        <v>12.984</v>
      </c>
      <c r="AB6022" s="209">
        <v>31.981000000000002</v>
      </c>
      <c r="AC6022" s="209">
        <v>46.276000000000003</v>
      </c>
      <c r="AD6022" s="209">
        <v>53.506999999999998</v>
      </c>
      <c r="AE6022" s="209">
        <v>60.965000000000003</v>
      </c>
      <c r="AF6022" s="209">
        <v>50.276000000000003</v>
      </c>
      <c r="AG6022" s="209">
        <v>35.933999999999997</v>
      </c>
      <c r="AH6022" s="209">
        <v>25.405000000000001</v>
      </c>
      <c r="AI6022" s="209">
        <v>14.494999999999999</v>
      </c>
      <c r="AJ6022" s="209">
        <v>5.5940000000000003</v>
      </c>
      <c r="AK6022" s="209">
        <v>2.992</v>
      </c>
      <c r="AL6022" s="209">
        <v>1.9990000000000001</v>
      </c>
      <c r="AM6022" s="209">
        <v>18.774999999999999</v>
      </c>
      <c r="AN6022" s="209">
        <v>23.585999999999999</v>
      </c>
      <c r="AO6022" s="209">
        <v>37.131</v>
      </c>
      <c r="AP6022" s="209">
        <v>47.241999999999997</v>
      </c>
      <c r="AQ6022" s="209">
        <v>59.570999999999998</v>
      </c>
      <c r="AR6022" s="209">
        <v>43.468000000000004</v>
      </c>
      <c r="AS6022" s="209">
        <v>35.667999999999999</v>
      </c>
      <c r="AT6022" s="209">
        <v>29.038</v>
      </c>
      <c r="AU6022" s="209">
        <v>12.919</v>
      </c>
      <c r="AV6022" s="209">
        <v>3.3180000000000001</v>
      </c>
      <c r="AW6022" s="209">
        <v>3.4609999999999999</v>
      </c>
      <c r="AX6022" s="209">
        <v>2.9119999999999999</v>
      </c>
      <c r="AY6022" s="209">
        <v>17.265000000000001</v>
      </c>
      <c r="AZ6022" s="209">
        <v>22.931000000000001</v>
      </c>
      <c r="BA6022" s="209">
        <v>29.875</v>
      </c>
      <c r="BB6022" s="21">
        <f t="shared" si="585"/>
        <v>60.965000000000003</v>
      </c>
      <c r="BC6022" s="21">
        <f>BF6022</f>
        <v>221.2</v>
      </c>
      <c r="BD6022" s="22">
        <f t="shared" si="586"/>
        <v>81.942204301075279</v>
      </c>
      <c r="BE6022" s="21">
        <f>BC6022-BD6022</f>
        <v>139.25779569892472</v>
      </c>
      <c r="BF6022" s="2">
        <v>221.2</v>
      </c>
      <c r="BG6022" s="10"/>
      <c r="BH6022" s="21">
        <f t="shared" si="587"/>
        <v>0.16457279999999999</v>
      </c>
      <c r="BI6022" s="22">
        <f t="shared" si="587"/>
        <v>6.0965000000000012E-2</v>
      </c>
      <c r="BJ6022" s="21">
        <f>BH6022-BI6022</f>
        <v>0.10360779999999997</v>
      </c>
      <c r="BK6022" s="21">
        <v>0.4937184</v>
      </c>
      <c r="BL6022" s="22">
        <v>0.18289500000000003</v>
      </c>
      <c r="BM6022" s="21">
        <v>0.31082339999999997</v>
      </c>
      <c r="BN6022" s="21">
        <f t="shared" si="584"/>
        <v>1.9748736</v>
      </c>
      <c r="BO6022" s="22">
        <f t="shared" si="584"/>
        <v>0.73158000000000012</v>
      </c>
      <c r="BP6022" s="21">
        <f t="shared" si="584"/>
        <v>1.2432935999999999</v>
      </c>
    </row>
    <row r="6023" spans="1:68" ht="11.1" hidden="1" customHeight="1" outlineLevel="2" x14ac:dyDescent="0.2">
      <c r="A6023" s="10"/>
      <c r="B6023" s="18"/>
      <c r="C6023" s="18"/>
      <c r="D6023" s="18"/>
      <c r="E6023" s="23" t="s">
        <v>5295</v>
      </c>
      <c r="F6023" s="208">
        <v>51.026000000000003</v>
      </c>
      <c r="G6023" s="208">
        <v>39.950000000000003</v>
      </c>
      <c r="H6023" s="208">
        <v>35.406999999999996</v>
      </c>
      <c r="I6023" s="239">
        <v>25.818000000000001</v>
      </c>
      <c r="J6023" s="239"/>
      <c r="K6023" s="208">
        <v>15.252000000000001</v>
      </c>
      <c r="L6023" s="208">
        <v>1.962</v>
      </c>
      <c r="M6023" s="208">
        <v>2.5529999999999999</v>
      </c>
      <c r="N6023" s="208">
        <v>2.6339999999999999</v>
      </c>
      <c r="O6023" s="208">
        <v>15.108000000000001</v>
      </c>
      <c r="P6023" s="208">
        <v>29.686</v>
      </c>
      <c r="Q6023" s="208">
        <v>42.640999999999998</v>
      </c>
      <c r="R6023" s="208">
        <v>53.899000000000001</v>
      </c>
      <c r="S6023" s="208">
        <v>56.326000000000001</v>
      </c>
      <c r="T6023" s="208">
        <v>51.241999999999997</v>
      </c>
      <c r="U6023" s="208">
        <v>42.137</v>
      </c>
      <c r="V6023" s="208">
        <v>23.364000000000001</v>
      </c>
      <c r="W6023" s="208">
        <v>22.059000000000001</v>
      </c>
      <c r="X6023" s="208">
        <v>2.911</v>
      </c>
      <c r="Y6023" s="208">
        <v>3.2679999999999998</v>
      </c>
      <c r="Z6023" s="208">
        <v>4.7069999999999999</v>
      </c>
      <c r="AA6023" s="208">
        <v>12.984</v>
      </c>
      <c r="AB6023" s="208">
        <v>31.981000000000002</v>
      </c>
      <c r="AC6023" s="208">
        <v>46.276000000000003</v>
      </c>
      <c r="AD6023" s="208">
        <v>53.506999999999998</v>
      </c>
      <c r="AE6023" s="208">
        <v>60.965000000000003</v>
      </c>
      <c r="AF6023" s="208">
        <v>50.276000000000003</v>
      </c>
      <c r="AG6023" s="208">
        <v>35.933999999999997</v>
      </c>
      <c r="AH6023" s="208">
        <v>25.405000000000001</v>
      </c>
      <c r="AI6023" s="208">
        <v>14.494999999999999</v>
      </c>
      <c r="AJ6023" s="208">
        <v>5.5940000000000003</v>
      </c>
      <c r="AK6023" s="208">
        <v>2.992</v>
      </c>
      <c r="AL6023" s="208">
        <v>1.9990000000000001</v>
      </c>
      <c r="AM6023" s="208">
        <v>18.774999999999999</v>
      </c>
      <c r="AN6023" s="208">
        <v>23.585999999999999</v>
      </c>
      <c r="AO6023" s="208">
        <v>37.131</v>
      </c>
      <c r="AP6023" s="208">
        <v>47.241999999999997</v>
      </c>
      <c r="AQ6023" s="208">
        <v>59.570999999999998</v>
      </c>
      <c r="AR6023" s="208">
        <v>43.468000000000004</v>
      </c>
      <c r="AS6023" s="208">
        <v>35.667999999999999</v>
      </c>
      <c r="AT6023" s="208">
        <v>29.038</v>
      </c>
      <c r="AU6023" s="208">
        <v>12.919</v>
      </c>
      <c r="AV6023" s="208">
        <v>3.3180000000000001</v>
      </c>
      <c r="AW6023" s="208">
        <v>3.4609999999999999</v>
      </c>
      <c r="AX6023" s="208">
        <v>2.9119999999999999</v>
      </c>
      <c r="AY6023" s="208">
        <v>17.265000000000001</v>
      </c>
      <c r="AZ6023" s="208">
        <v>22.931000000000001</v>
      </c>
      <c r="BA6023" s="208">
        <v>29.875</v>
      </c>
      <c r="BB6023" s="21">
        <f t="shared" si="585"/>
        <v>60.965000000000003</v>
      </c>
      <c r="BC6023" s="21"/>
      <c r="BD6023" s="22">
        <f t="shared" si="586"/>
        <v>81.942204301075279</v>
      </c>
      <c r="BE6023" s="21"/>
      <c r="BG6023" s="10"/>
      <c r="BH6023" s="21">
        <f t="shared" si="587"/>
        <v>0</v>
      </c>
      <c r="BI6023" s="22">
        <f t="shared" si="587"/>
        <v>6.0965000000000012E-2</v>
      </c>
      <c r="BJ6023" s="21"/>
      <c r="BK6023" s="21">
        <v>0</v>
      </c>
      <c r="BL6023" s="22">
        <v>0.18289500000000003</v>
      </c>
      <c r="BM6023" s="21"/>
      <c r="BN6023" s="21">
        <f t="shared" si="584"/>
        <v>0</v>
      </c>
      <c r="BO6023" s="22">
        <f t="shared" si="584"/>
        <v>0.73158000000000012</v>
      </c>
      <c r="BP6023" s="21">
        <f t="shared" si="584"/>
        <v>0</v>
      </c>
    </row>
    <row r="6024" spans="1:68" ht="11.1" hidden="1" customHeight="1" outlineLevel="1" collapsed="1" x14ac:dyDescent="0.2">
      <c r="A6024" s="10"/>
      <c r="B6024" s="18"/>
      <c r="C6024" s="18"/>
      <c r="D6024" s="18"/>
      <c r="E6024" s="19" t="s">
        <v>4153</v>
      </c>
      <c r="F6024" s="20"/>
      <c r="G6024" s="20"/>
      <c r="H6024" s="20"/>
      <c r="I6024" s="20"/>
      <c r="J6024" s="20"/>
      <c r="K6024" s="20"/>
      <c r="L6024" s="20"/>
      <c r="M6024" s="20"/>
      <c r="N6024" s="20"/>
      <c r="O6024" s="20"/>
      <c r="P6024" s="20"/>
      <c r="Q6024" s="20"/>
      <c r="R6024" s="20"/>
      <c r="S6024" s="20"/>
      <c r="T6024" s="20"/>
      <c r="U6024" s="20"/>
      <c r="V6024" s="20"/>
      <c r="W6024" s="20"/>
      <c r="X6024" s="20"/>
      <c r="Y6024" s="20"/>
      <c r="Z6024" s="20"/>
      <c r="AA6024" s="20"/>
      <c r="AB6024" s="20"/>
      <c r="AC6024" s="20"/>
      <c r="AD6024" s="20"/>
      <c r="AE6024" s="20"/>
      <c r="AF6024" s="20"/>
      <c r="AG6024" s="20"/>
      <c r="AH6024" s="20"/>
      <c r="AI6024" s="20"/>
      <c r="AJ6024" s="20"/>
      <c r="AK6024" s="20"/>
      <c r="AL6024" s="20"/>
      <c r="AM6024" s="20"/>
      <c r="AN6024" s="20"/>
      <c r="AO6024" s="209">
        <v>91.39</v>
      </c>
      <c r="AP6024" s="209">
        <v>53.857999999999997</v>
      </c>
      <c r="AQ6024" s="209">
        <v>68.203000000000003</v>
      </c>
      <c r="AR6024" s="209">
        <v>43.564</v>
      </c>
      <c r="AS6024" s="209">
        <v>21.213000000000001</v>
      </c>
      <c r="AT6024" s="209">
        <v>42.518000000000001</v>
      </c>
      <c r="AU6024" s="209">
        <v>14.678000000000001</v>
      </c>
      <c r="AV6024" s="209">
        <v>6.5759999999999996</v>
      </c>
      <c r="AW6024" s="209">
        <v>7.0720000000000001</v>
      </c>
      <c r="AX6024" s="209">
        <v>7.2709999999999999</v>
      </c>
      <c r="AY6024" s="209">
        <v>15.445</v>
      </c>
      <c r="AZ6024" s="209">
        <v>23.46</v>
      </c>
      <c r="BA6024" s="209">
        <v>39.218000000000004</v>
      </c>
      <c r="BB6024" s="21">
        <f t="shared" si="585"/>
        <v>91.39</v>
      </c>
      <c r="BC6024" s="21">
        <f>BF6024</f>
        <v>228</v>
      </c>
      <c r="BD6024" s="22">
        <f t="shared" si="586"/>
        <v>122.83602150537635</v>
      </c>
      <c r="BE6024" s="21">
        <f>BC6024-BD6024</f>
        <v>105.16397849462365</v>
      </c>
      <c r="BF6024" s="2">
        <v>228</v>
      </c>
      <c r="BG6024" s="10"/>
      <c r="BH6024" s="21">
        <f t="shared" si="587"/>
        <v>0.16963200000000001</v>
      </c>
      <c r="BI6024" s="22">
        <f t="shared" si="587"/>
        <v>9.1389999999999999E-2</v>
      </c>
      <c r="BJ6024" s="21">
        <f>BH6024-BI6024</f>
        <v>7.8242000000000006E-2</v>
      </c>
      <c r="BK6024" s="21">
        <v>0.50889600000000002</v>
      </c>
      <c r="BL6024" s="22">
        <v>0.27417000000000002</v>
      </c>
      <c r="BM6024" s="21">
        <v>0.23472599999999999</v>
      </c>
      <c r="BN6024" s="21">
        <f t="shared" si="584"/>
        <v>2.0355840000000001</v>
      </c>
      <c r="BO6024" s="22">
        <f t="shared" si="584"/>
        <v>1.0966800000000001</v>
      </c>
      <c r="BP6024" s="21">
        <f t="shared" si="584"/>
        <v>0.93890399999999996</v>
      </c>
    </row>
    <row r="6025" spans="1:68" ht="11.1" hidden="1" customHeight="1" outlineLevel="2" x14ac:dyDescent="0.2">
      <c r="A6025" s="10"/>
      <c r="B6025" s="18"/>
      <c r="C6025" s="18"/>
      <c r="D6025" s="18"/>
      <c r="E6025" s="23" t="s">
        <v>5296</v>
      </c>
      <c r="F6025" s="24"/>
      <c r="G6025" s="24"/>
      <c r="H6025" s="24"/>
      <c r="I6025" s="24"/>
      <c r="J6025" s="24"/>
      <c r="K6025" s="24"/>
      <c r="L6025" s="24"/>
      <c r="M6025" s="24"/>
      <c r="N6025" s="24"/>
      <c r="O6025" s="24"/>
      <c r="P6025" s="24"/>
      <c r="Q6025" s="24"/>
      <c r="R6025" s="24"/>
      <c r="S6025" s="24"/>
      <c r="T6025" s="24"/>
      <c r="U6025" s="24"/>
      <c r="V6025" s="24"/>
      <c r="W6025" s="24"/>
      <c r="X6025" s="24"/>
      <c r="Y6025" s="24"/>
      <c r="Z6025" s="24"/>
      <c r="AA6025" s="24"/>
      <c r="AB6025" s="24"/>
      <c r="AC6025" s="24"/>
      <c r="AD6025" s="24"/>
      <c r="AE6025" s="24"/>
      <c r="AF6025" s="24"/>
      <c r="AG6025" s="24"/>
      <c r="AH6025" s="24"/>
      <c r="AI6025" s="24"/>
      <c r="AJ6025" s="24"/>
      <c r="AK6025" s="24"/>
      <c r="AL6025" s="24"/>
      <c r="AM6025" s="24"/>
      <c r="AN6025" s="24"/>
      <c r="AO6025" s="208">
        <v>91.39</v>
      </c>
      <c r="AP6025" s="208">
        <v>53.857999999999997</v>
      </c>
      <c r="AQ6025" s="208">
        <v>68.203000000000003</v>
      </c>
      <c r="AR6025" s="208">
        <v>43.564</v>
      </c>
      <c r="AS6025" s="208">
        <v>21.213000000000001</v>
      </c>
      <c r="AT6025" s="208">
        <v>42.518000000000001</v>
      </c>
      <c r="AU6025" s="208">
        <v>14.678000000000001</v>
      </c>
      <c r="AV6025" s="208">
        <v>6.5759999999999996</v>
      </c>
      <c r="AW6025" s="208">
        <v>7.0720000000000001</v>
      </c>
      <c r="AX6025" s="208">
        <v>7.2709999999999999</v>
      </c>
      <c r="AY6025" s="208">
        <v>15.445</v>
      </c>
      <c r="AZ6025" s="208">
        <v>23.46</v>
      </c>
      <c r="BA6025" s="208">
        <v>39.218000000000004</v>
      </c>
      <c r="BB6025" s="21">
        <f t="shared" si="585"/>
        <v>91.39</v>
      </c>
      <c r="BC6025" s="21"/>
      <c r="BD6025" s="22">
        <f t="shared" si="586"/>
        <v>122.83602150537635</v>
      </c>
      <c r="BE6025" s="21"/>
      <c r="BG6025" s="10"/>
      <c r="BH6025" s="21">
        <f t="shared" si="587"/>
        <v>0</v>
      </c>
      <c r="BI6025" s="22">
        <f t="shared" si="587"/>
        <v>9.1389999999999999E-2</v>
      </c>
      <c r="BJ6025" s="21"/>
      <c r="BK6025" s="21">
        <v>0</v>
      </c>
      <c r="BL6025" s="22">
        <v>0.27417000000000002</v>
      </c>
      <c r="BM6025" s="21"/>
      <c r="BN6025" s="21">
        <f t="shared" si="584"/>
        <v>0</v>
      </c>
      <c r="BO6025" s="22">
        <f t="shared" si="584"/>
        <v>1.0966800000000001</v>
      </c>
      <c r="BP6025" s="21">
        <f t="shared" si="584"/>
        <v>0</v>
      </c>
    </row>
    <row r="6026" spans="1:68" ht="11.1" hidden="1" customHeight="1" outlineLevel="1" collapsed="1" x14ac:dyDescent="0.2">
      <c r="A6026" s="10"/>
      <c r="B6026" s="18"/>
      <c r="C6026" s="18"/>
      <c r="D6026" s="18"/>
      <c r="E6026" s="19" t="s">
        <v>4330</v>
      </c>
      <c r="F6026" s="20"/>
      <c r="G6026" s="20"/>
      <c r="H6026" s="20"/>
      <c r="I6026" s="20"/>
      <c r="J6026" s="20"/>
      <c r="K6026" s="20"/>
      <c r="L6026" s="20"/>
      <c r="M6026" s="20"/>
      <c r="N6026" s="20"/>
      <c r="O6026" s="20"/>
      <c r="P6026" s="20"/>
      <c r="Q6026" s="20"/>
      <c r="R6026" s="20"/>
      <c r="S6026" s="20"/>
      <c r="T6026" s="20"/>
      <c r="U6026" s="20"/>
      <c r="V6026" s="20"/>
      <c r="W6026" s="20"/>
      <c r="X6026" s="20"/>
      <c r="Y6026" s="20"/>
      <c r="Z6026" s="20"/>
      <c r="AA6026" s="20"/>
      <c r="AB6026" s="20"/>
      <c r="AC6026" s="20"/>
      <c r="AD6026" s="20"/>
      <c r="AE6026" s="209">
        <v>29.731000000000002</v>
      </c>
      <c r="AF6026" s="209">
        <v>14.242000000000001</v>
      </c>
      <c r="AG6026" s="209">
        <v>4.2720000000000002</v>
      </c>
      <c r="AH6026" s="209">
        <v>8.73</v>
      </c>
      <c r="AI6026" s="209">
        <v>7.0430000000000001</v>
      </c>
      <c r="AJ6026" s="209">
        <v>2.1150000000000002</v>
      </c>
      <c r="AK6026" s="209">
        <v>1.294</v>
      </c>
      <c r="AL6026" s="209">
        <v>0.89900000000000002</v>
      </c>
      <c r="AM6026" s="209">
        <v>2.2440000000000002</v>
      </c>
      <c r="AN6026" s="209">
        <v>2.6080000000000001</v>
      </c>
      <c r="AO6026" s="209">
        <v>9.8740000000000006</v>
      </c>
      <c r="AP6026" s="209">
        <v>10.582000000000001</v>
      </c>
      <c r="AQ6026" s="209">
        <v>11.523999999999999</v>
      </c>
      <c r="AR6026" s="209">
        <v>8.9309999999999992</v>
      </c>
      <c r="AS6026" s="209">
        <v>9.0120000000000005</v>
      </c>
      <c r="AT6026" s="209">
        <v>7.0430000000000001</v>
      </c>
      <c r="AU6026" s="209">
        <v>3.589</v>
      </c>
      <c r="AV6026" s="209">
        <v>1.903</v>
      </c>
      <c r="AW6026" s="209">
        <v>0.96</v>
      </c>
      <c r="AX6026" s="209">
        <v>0.67800000000000005</v>
      </c>
      <c r="AY6026" s="209">
        <v>1.62</v>
      </c>
      <c r="AZ6026" s="209">
        <v>1.835</v>
      </c>
      <c r="BA6026" s="209">
        <v>7.468</v>
      </c>
      <c r="BB6026" s="21">
        <f t="shared" si="585"/>
        <v>29.731000000000002</v>
      </c>
      <c r="BC6026" s="21">
        <f>BD6026</f>
        <v>39.961021505376344</v>
      </c>
      <c r="BD6026" s="22">
        <f t="shared" si="586"/>
        <v>39.961021505376344</v>
      </c>
      <c r="BE6026" s="21">
        <f>BC6026-BD6026</f>
        <v>0</v>
      </c>
      <c r="BF6026" s="2">
        <v>23.2</v>
      </c>
      <c r="BG6026" s="10"/>
      <c r="BH6026" s="21">
        <f t="shared" si="587"/>
        <v>2.9731E-2</v>
      </c>
      <c r="BI6026" s="22">
        <f t="shared" si="587"/>
        <v>2.9731E-2</v>
      </c>
      <c r="BJ6026" s="21">
        <f>BH6026-BI6026</f>
        <v>0</v>
      </c>
      <c r="BK6026" s="21">
        <v>8.9192999999999995E-2</v>
      </c>
      <c r="BL6026" s="22">
        <v>8.9192999999999995E-2</v>
      </c>
      <c r="BM6026" s="21">
        <v>0</v>
      </c>
      <c r="BN6026" s="21">
        <f t="shared" si="584"/>
        <v>0.35677199999999998</v>
      </c>
      <c r="BO6026" s="22">
        <f t="shared" si="584"/>
        <v>0.35677199999999998</v>
      </c>
      <c r="BP6026" s="21">
        <f t="shared" si="584"/>
        <v>0</v>
      </c>
    </row>
    <row r="6027" spans="1:68" ht="11.1" hidden="1" customHeight="1" outlineLevel="2" x14ac:dyDescent="0.2">
      <c r="A6027" s="10"/>
      <c r="B6027" s="18"/>
      <c r="C6027" s="18"/>
      <c r="D6027" s="18"/>
      <c r="E6027" s="23" t="s">
        <v>5297</v>
      </c>
      <c r="F6027" s="24"/>
      <c r="G6027" s="24"/>
      <c r="H6027" s="24"/>
      <c r="I6027" s="24"/>
      <c r="J6027" s="24"/>
      <c r="K6027" s="24"/>
      <c r="L6027" s="24"/>
      <c r="M6027" s="24"/>
      <c r="N6027" s="24"/>
      <c r="O6027" s="24"/>
      <c r="P6027" s="24"/>
      <c r="Q6027" s="24"/>
      <c r="R6027" s="24"/>
      <c r="S6027" s="24"/>
      <c r="T6027" s="24"/>
      <c r="U6027" s="24"/>
      <c r="V6027" s="24"/>
      <c r="W6027" s="24"/>
      <c r="X6027" s="24"/>
      <c r="Y6027" s="24"/>
      <c r="Z6027" s="24"/>
      <c r="AA6027" s="24"/>
      <c r="AB6027" s="24"/>
      <c r="AC6027" s="24"/>
      <c r="AD6027" s="24"/>
      <c r="AE6027" s="208">
        <v>29.731000000000002</v>
      </c>
      <c r="AF6027" s="208">
        <v>14.242000000000001</v>
      </c>
      <c r="AG6027" s="208">
        <v>4.2720000000000002</v>
      </c>
      <c r="AH6027" s="208">
        <v>8.73</v>
      </c>
      <c r="AI6027" s="208">
        <v>7.0430000000000001</v>
      </c>
      <c r="AJ6027" s="208">
        <v>2.1150000000000002</v>
      </c>
      <c r="AK6027" s="208">
        <v>1.294</v>
      </c>
      <c r="AL6027" s="208">
        <v>0.89900000000000002</v>
      </c>
      <c r="AM6027" s="208">
        <v>2.2440000000000002</v>
      </c>
      <c r="AN6027" s="208">
        <v>2.6080000000000001</v>
      </c>
      <c r="AO6027" s="208">
        <v>9.8740000000000006</v>
      </c>
      <c r="AP6027" s="208">
        <v>10.582000000000001</v>
      </c>
      <c r="AQ6027" s="208">
        <v>11.523999999999999</v>
      </c>
      <c r="AR6027" s="208">
        <v>8.9309999999999992</v>
      </c>
      <c r="AS6027" s="208">
        <v>9.0120000000000005</v>
      </c>
      <c r="AT6027" s="208">
        <v>7.0430000000000001</v>
      </c>
      <c r="AU6027" s="208">
        <v>3.589</v>
      </c>
      <c r="AV6027" s="208">
        <v>1.903</v>
      </c>
      <c r="AW6027" s="208">
        <v>0.96</v>
      </c>
      <c r="AX6027" s="208">
        <v>0.67800000000000005</v>
      </c>
      <c r="AY6027" s="208">
        <v>1.62</v>
      </c>
      <c r="AZ6027" s="208">
        <v>1.835</v>
      </c>
      <c r="BA6027" s="208">
        <v>7.468</v>
      </c>
      <c r="BB6027" s="21">
        <f t="shared" si="585"/>
        <v>29.731000000000002</v>
      </c>
      <c r="BC6027" s="21"/>
      <c r="BD6027" s="22">
        <f t="shared" si="586"/>
        <v>39.961021505376344</v>
      </c>
      <c r="BE6027" s="21"/>
      <c r="BG6027" s="10"/>
      <c r="BH6027" s="21">
        <f t="shared" si="587"/>
        <v>0</v>
      </c>
      <c r="BI6027" s="22">
        <f t="shared" si="587"/>
        <v>2.9731E-2</v>
      </c>
      <c r="BJ6027" s="21"/>
      <c r="BK6027" s="21">
        <v>0</v>
      </c>
      <c r="BL6027" s="22">
        <v>8.9192999999999995E-2</v>
      </c>
      <c r="BM6027" s="21"/>
      <c r="BN6027" s="21">
        <f t="shared" si="584"/>
        <v>0</v>
      </c>
      <c r="BO6027" s="22">
        <f t="shared" si="584"/>
        <v>0.35677199999999998</v>
      </c>
      <c r="BP6027" s="21">
        <f t="shared" si="584"/>
        <v>0</v>
      </c>
    </row>
    <row r="6028" spans="1:68" ht="11.1" hidden="1" customHeight="1" outlineLevel="1" collapsed="1" x14ac:dyDescent="0.2">
      <c r="A6028" s="10"/>
      <c r="B6028" s="18"/>
      <c r="C6028" s="18"/>
      <c r="D6028" s="18"/>
      <c r="E6028" s="19" t="s">
        <v>5298</v>
      </c>
      <c r="F6028" s="209">
        <v>22.562000000000001</v>
      </c>
      <c r="G6028" s="209">
        <v>20.754000000000001</v>
      </c>
      <c r="H6028" s="209">
        <v>12.914</v>
      </c>
      <c r="I6028" s="240">
        <v>10.692</v>
      </c>
      <c r="J6028" s="240"/>
      <c r="K6028" s="209">
        <v>5.7530000000000001</v>
      </c>
      <c r="L6028" s="209">
        <v>1.9870000000000001</v>
      </c>
      <c r="M6028" s="209">
        <v>1.81</v>
      </c>
      <c r="N6028" s="209">
        <v>2.0489999999999999</v>
      </c>
      <c r="O6028" s="209">
        <v>5.0999999999999996</v>
      </c>
      <c r="P6028" s="209">
        <v>10.199999999999999</v>
      </c>
      <c r="Q6028" s="209">
        <v>15.675000000000001</v>
      </c>
      <c r="R6028" s="209">
        <v>25.8</v>
      </c>
      <c r="S6028" s="209">
        <v>25.15</v>
      </c>
      <c r="T6028" s="209">
        <v>22.274999999999999</v>
      </c>
      <c r="U6028" s="209">
        <v>14.85</v>
      </c>
      <c r="V6028" s="209">
        <v>12.175000000000001</v>
      </c>
      <c r="W6028" s="209">
        <v>6.5129999999999999</v>
      </c>
      <c r="X6028" s="209">
        <v>1.637</v>
      </c>
      <c r="Y6028" s="209">
        <v>2.2629999999999999</v>
      </c>
      <c r="Z6028" s="209">
        <v>2.1749999999999998</v>
      </c>
      <c r="AA6028" s="209">
        <v>5.4249999999999998</v>
      </c>
      <c r="AB6028" s="209">
        <v>10.537000000000001</v>
      </c>
      <c r="AC6028" s="209">
        <v>16.411999999999999</v>
      </c>
      <c r="AD6028" s="209">
        <v>27.15</v>
      </c>
      <c r="AE6028" s="209">
        <v>25.538</v>
      </c>
      <c r="AF6028" s="209">
        <v>22.65</v>
      </c>
      <c r="AG6028" s="209">
        <v>16.55</v>
      </c>
      <c r="AH6028" s="209">
        <v>13.9</v>
      </c>
      <c r="AI6028" s="209">
        <v>10.888</v>
      </c>
      <c r="AJ6028" s="209">
        <v>2.4129999999999998</v>
      </c>
      <c r="AK6028" s="209">
        <v>2.35</v>
      </c>
      <c r="AL6028" s="209">
        <v>1.91</v>
      </c>
      <c r="AM6028" s="209">
        <v>4.34</v>
      </c>
      <c r="AN6028" s="209">
        <v>10.888</v>
      </c>
      <c r="AO6028" s="209">
        <v>16.175000000000001</v>
      </c>
      <c r="AP6028" s="209">
        <v>27.338000000000001</v>
      </c>
      <c r="AQ6028" s="209">
        <v>25.212</v>
      </c>
      <c r="AR6028" s="209">
        <v>24.036999999999999</v>
      </c>
      <c r="AS6028" s="209">
        <v>16.161999999999999</v>
      </c>
      <c r="AT6028" s="209">
        <v>13.425000000000001</v>
      </c>
      <c r="AU6028" s="209">
        <v>6.8869999999999996</v>
      </c>
      <c r="AV6028" s="209">
        <v>2.488</v>
      </c>
      <c r="AW6028" s="209">
        <v>2.387</v>
      </c>
      <c r="AX6028" s="209">
        <v>2.35</v>
      </c>
      <c r="AY6028" s="209">
        <v>5.2880000000000003</v>
      </c>
      <c r="AZ6028" s="209">
        <v>10.662000000000001</v>
      </c>
      <c r="BA6028" s="209">
        <v>15.4</v>
      </c>
      <c r="BB6028" s="21">
        <f t="shared" si="585"/>
        <v>27.338000000000001</v>
      </c>
      <c r="BC6028" s="21">
        <f>BF6028</f>
        <v>50</v>
      </c>
      <c r="BD6028" s="22">
        <f t="shared" si="586"/>
        <v>36.744623655913983</v>
      </c>
      <c r="BE6028" s="21">
        <f>BC6028-BD6028</f>
        <v>13.255376344086017</v>
      </c>
      <c r="BF6028" s="2">
        <v>50</v>
      </c>
      <c r="BG6028" s="10"/>
      <c r="BH6028" s="21">
        <f t="shared" si="587"/>
        <v>3.7199999999999997E-2</v>
      </c>
      <c r="BI6028" s="22">
        <f t="shared" si="587"/>
        <v>2.7338000000000005E-2</v>
      </c>
      <c r="BJ6028" s="21">
        <f>BH6028-BI6028</f>
        <v>9.8619999999999923E-3</v>
      </c>
      <c r="BK6028" s="21">
        <v>0.11159999999999999</v>
      </c>
      <c r="BL6028" s="22">
        <v>8.2014000000000017E-2</v>
      </c>
      <c r="BM6028" s="21">
        <v>2.9585999999999973E-2</v>
      </c>
      <c r="BN6028" s="21">
        <f t="shared" si="584"/>
        <v>0.44639999999999996</v>
      </c>
      <c r="BO6028" s="22">
        <f t="shared" si="584"/>
        <v>0.32805600000000007</v>
      </c>
      <c r="BP6028" s="21">
        <f t="shared" si="584"/>
        <v>0.11834399999999989</v>
      </c>
    </row>
    <row r="6029" spans="1:68" ht="11.1" hidden="1" customHeight="1" outlineLevel="2" x14ac:dyDescent="0.2">
      <c r="A6029" s="10"/>
      <c r="B6029" s="18"/>
      <c r="C6029" s="18"/>
      <c r="D6029" s="18"/>
      <c r="E6029" s="23" t="s">
        <v>5299</v>
      </c>
      <c r="F6029" s="208">
        <v>22.562000000000001</v>
      </c>
      <c r="G6029" s="208">
        <v>20.754000000000001</v>
      </c>
      <c r="H6029" s="208">
        <v>12.914</v>
      </c>
      <c r="I6029" s="239">
        <v>10.692</v>
      </c>
      <c r="J6029" s="239"/>
      <c r="K6029" s="208">
        <v>5.7530000000000001</v>
      </c>
      <c r="L6029" s="208">
        <v>1.9870000000000001</v>
      </c>
      <c r="M6029" s="208">
        <v>1.81</v>
      </c>
      <c r="N6029" s="208">
        <v>2.0489999999999999</v>
      </c>
      <c r="O6029" s="208">
        <v>5.0999999999999996</v>
      </c>
      <c r="P6029" s="208">
        <v>10.199999999999999</v>
      </c>
      <c r="Q6029" s="208">
        <v>15.675000000000001</v>
      </c>
      <c r="R6029" s="208">
        <v>25.8</v>
      </c>
      <c r="S6029" s="208">
        <v>25.15</v>
      </c>
      <c r="T6029" s="208">
        <v>22.274999999999999</v>
      </c>
      <c r="U6029" s="208">
        <v>14.85</v>
      </c>
      <c r="V6029" s="208">
        <v>12.175000000000001</v>
      </c>
      <c r="W6029" s="208">
        <v>6.5129999999999999</v>
      </c>
      <c r="X6029" s="208">
        <v>1.637</v>
      </c>
      <c r="Y6029" s="208">
        <v>2.2629999999999999</v>
      </c>
      <c r="Z6029" s="208">
        <v>2.1749999999999998</v>
      </c>
      <c r="AA6029" s="208">
        <v>5.4249999999999998</v>
      </c>
      <c r="AB6029" s="208">
        <v>10.537000000000001</v>
      </c>
      <c r="AC6029" s="208">
        <v>16.411999999999999</v>
      </c>
      <c r="AD6029" s="208">
        <v>27.15</v>
      </c>
      <c r="AE6029" s="208">
        <v>25.538</v>
      </c>
      <c r="AF6029" s="208">
        <v>22.65</v>
      </c>
      <c r="AG6029" s="208">
        <v>16.55</v>
      </c>
      <c r="AH6029" s="208">
        <v>13.9</v>
      </c>
      <c r="AI6029" s="208">
        <v>10.888</v>
      </c>
      <c r="AJ6029" s="208">
        <v>2.4129999999999998</v>
      </c>
      <c r="AK6029" s="208">
        <v>2.35</v>
      </c>
      <c r="AL6029" s="208">
        <v>1.91</v>
      </c>
      <c r="AM6029" s="208">
        <v>4.34</v>
      </c>
      <c r="AN6029" s="208">
        <v>10.888</v>
      </c>
      <c r="AO6029" s="208">
        <v>16.175000000000001</v>
      </c>
      <c r="AP6029" s="208">
        <v>27.338000000000001</v>
      </c>
      <c r="AQ6029" s="208">
        <v>25.212</v>
      </c>
      <c r="AR6029" s="208">
        <v>24.036999999999999</v>
      </c>
      <c r="AS6029" s="208">
        <v>16.161999999999999</v>
      </c>
      <c r="AT6029" s="208">
        <v>13.425000000000001</v>
      </c>
      <c r="AU6029" s="208">
        <v>6.8869999999999996</v>
      </c>
      <c r="AV6029" s="208">
        <v>2.488</v>
      </c>
      <c r="AW6029" s="208">
        <v>2.387</v>
      </c>
      <c r="AX6029" s="208">
        <v>2.35</v>
      </c>
      <c r="AY6029" s="208">
        <v>5.2880000000000003</v>
      </c>
      <c r="AZ6029" s="208">
        <v>10.662000000000001</v>
      </c>
      <c r="BA6029" s="208">
        <v>15.4</v>
      </c>
      <c r="BB6029" s="21">
        <f t="shared" si="585"/>
        <v>27.338000000000001</v>
      </c>
      <c r="BC6029" s="21"/>
      <c r="BD6029" s="22">
        <f t="shared" si="586"/>
        <v>36.744623655913983</v>
      </c>
      <c r="BE6029" s="21"/>
      <c r="BG6029" s="10"/>
      <c r="BH6029" s="21">
        <f t="shared" si="587"/>
        <v>0</v>
      </c>
      <c r="BI6029" s="22">
        <f t="shared" si="587"/>
        <v>2.7338000000000005E-2</v>
      </c>
      <c r="BJ6029" s="21"/>
      <c r="BK6029" s="21">
        <v>0</v>
      </c>
      <c r="BL6029" s="22">
        <v>8.2014000000000017E-2</v>
      </c>
      <c r="BM6029" s="21"/>
      <c r="BN6029" s="21">
        <f t="shared" si="584"/>
        <v>0</v>
      </c>
      <c r="BO6029" s="22">
        <f t="shared" si="584"/>
        <v>0.32805600000000007</v>
      </c>
      <c r="BP6029" s="21">
        <f t="shared" si="584"/>
        <v>0</v>
      </c>
    </row>
    <row r="6030" spans="1:68" ht="11.1" hidden="1" customHeight="1" outlineLevel="1" collapsed="1" x14ac:dyDescent="0.2">
      <c r="A6030" s="10"/>
      <c r="B6030" s="18"/>
      <c r="C6030" s="18"/>
      <c r="D6030" s="18"/>
      <c r="E6030" s="19" t="s">
        <v>5300</v>
      </c>
      <c r="F6030" s="209">
        <v>17.716000000000001</v>
      </c>
      <c r="G6030" s="209">
        <v>16.599</v>
      </c>
      <c r="H6030" s="209">
        <v>13.077999999999999</v>
      </c>
      <c r="I6030" s="240">
        <v>8.6440000000000001</v>
      </c>
      <c r="J6030" s="240"/>
      <c r="K6030" s="209">
        <v>5.577</v>
      </c>
      <c r="L6030" s="209">
        <v>0.315</v>
      </c>
      <c r="M6030" s="209">
        <v>0.63900000000000001</v>
      </c>
      <c r="N6030" s="209">
        <v>1.004</v>
      </c>
      <c r="O6030" s="209">
        <v>4.1710000000000003</v>
      </c>
      <c r="P6030" s="209">
        <v>10.505000000000001</v>
      </c>
      <c r="Q6030" s="209">
        <v>19.007000000000001</v>
      </c>
      <c r="R6030" s="209">
        <v>24.686</v>
      </c>
      <c r="S6030" s="209">
        <v>28.356000000000002</v>
      </c>
      <c r="T6030" s="209">
        <v>14.481</v>
      </c>
      <c r="U6030" s="209">
        <v>28.271000000000001</v>
      </c>
      <c r="V6030" s="209">
        <v>7.5350000000000001</v>
      </c>
      <c r="W6030" s="209">
        <v>3.9590000000000001</v>
      </c>
      <c r="X6030" s="209">
        <v>0.60399999999999998</v>
      </c>
      <c r="Y6030" s="209">
        <v>0.86699999999999999</v>
      </c>
      <c r="Z6030" s="209">
        <v>0.95899999999999996</v>
      </c>
      <c r="AA6030" s="209">
        <v>3.2730000000000001</v>
      </c>
      <c r="AB6030" s="209">
        <v>8.3829999999999991</v>
      </c>
      <c r="AC6030" s="209">
        <v>16.273</v>
      </c>
      <c r="AD6030" s="209">
        <v>20.675999999999998</v>
      </c>
      <c r="AE6030" s="209">
        <v>20.492999999999999</v>
      </c>
      <c r="AF6030" s="209">
        <v>15.614000000000001</v>
      </c>
      <c r="AG6030" s="209">
        <v>21.321000000000002</v>
      </c>
      <c r="AH6030" s="20"/>
      <c r="AI6030" s="209">
        <v>2.8220000000000001</v>
      </c>
      <c r="AJ6030" s="209">
        <v>8.1000000000000003E-2</v>
      </c>
      <c r="AK6030" s="209">
        <v>0.06</v>
      </c>
      <c r="AL6030" s="209">
        <v>6.9000000000000006E-2</v>
      </c>
      <c r="AM6030" s="209">
        <v>0.47499999999999998</v>
      </c>
      <c r="AN6030" s="209">
        <v>17.466000000000001</v>
      </c>
      <c r="AO6030" s="209">
        <v>17.55</v>
      </c>
      <c r="AP6030" s="209">
        <v>19.864999999999998</v>
      </c>
      <c r="AQ6030" s="209">
        <v>22.74</v>
      </c>
      <c r="AR6030" s="209">
        <v>19.901</v>
      </c>
      <c r="AS6030" s="209">
        <v>14.699</v>
      </c>
      <c r="AT6030" s="209">
        <v>10.032</v>
      </c>
      <c r="AU6030" s="209">
        <v>3.6019999999999999</v>
      </c>
      <c r="AV6030" s="209">
        <v>0.746</v>
      </c>
      <c r="AW6030" s="209">
        <v>0.66400000000000003</v>
      </c>
      <c r="AX6030" s="209">
        <v>0.68700000000000006</v>
      </c>
      <c r="AY6030" s="209">
        <v>4.8680000000000003</v>
      </c>
      <c r="AZ6030" s="209">
        <v>8.6560000000000006</v>
      </c>
      <c r="BA6030" s="209">
        <v>10.121</v>
      </c>
      <c r="BB6030" s="21">
        <f t="shared" si="585"/>
        <v>28.356000000000002</v>
      </c>
      <c r="BC6030" s="21">
        <f>BF6030</f>
        <v>86</v>
      </c>
      <c r="BD6030" s="22">
        <f t="shared" si="586"/>
        <v>38.112903225806456</v>
      </c>
      <c r="BE6030" s="21">
        <f>BC6030-BD6030</f>
        <v>47.887096774193544</v>
      </c>
      <c r="BF6030" s="2">
        <v>86</v>
      </c>
      <c r="BG6030" s="10"/>
      <c r="BH6030" s="21">
        <f t="shared" si="587"/>
        <v>6.3983999999999999E-2</v>
      </c>
      <c r="BI6030" s="22">
        <f t="shared" si="587"/>
        <v>2.8355999999999999E-2</v>
      </c>
      <c r="BJ6030" s="21">
        <f>BH6030-BI6030</f>
        <v>3.5628E-2</v>
      </c>
      <c r="BK6030" s="21">
        <v>0.19195200000000001</v>
      </c>
      <c r="BL6030" s="22">
        <v>8.5068000000000005E-2</v>
      </c>
      <c r="BM6030" s="21">
        <v>0.10688400000000001</v>
      </c>
      <c r="BN6030" s="21">
        <f t="shared" si="584"/>
        <v>0.76780800000000005</v>
      </c>
      <c r="BO6030" s="22">
        <f t="shared" si="584"/>
        <v>0.34027200000000002</v>
      </c>
      <c r="BP6030" s="21">
        <f t="shared" si="584"/>
        <v>0.42753600000000003</v>
      </c>
    </row>
    <row r="6031" spans="1:68" ht="11.1" hidden="1" customHeight="1" outlineLevel="2" x14ac:dyDescent="0.2">
      <c r="A6031" s="10"/>
      <c r="B6031" s="18"/>
      <c r="C6031" s="18"/>
      <c r="D6031" s="18"/>
      <c r="E6031" s="23" t="s">
        <v>5301</v>
      </c>
      <c r="F6031" s="208">
        <v>17.716000000000001</v>
      </c>
      <c r="G6031" s="208">
        <v>16.599</v>
      </c>
      <c r="H6031" s="208">
        <v>13.077999999999999</v>
      </c>
      <c r="I6031" s="239">
        <v>8.6440000000000001</v>
      </c>
      <c r="J6031" s="239"/>
      <c r="K6031" s="208">
        <v>5.577</v>
      </c>
      <c r="L6031" s="208">
        <v>0.315</v>
      </c>
      <c r="M6031" s="208">
        <v>0.63900000000000001</v>
      </c>
      <c r="N6031" s="208">
        <v>1.004</v>
      </c>
      <c r="O6031" s="208">
        <v>4.1710000000000003</v>
      </c>
      <c r="P6031" s="208">
        <v>10.505000000000001</v>
      </c>
      <c r="Q6031" s="208">
        <v>19.007000000000001</v>
      </c>
      <c r="R6031" s="208">
        <v>24.686</v>
      </c>
      <c r="S6031" s="208">
        <v>28.356000000000002</v>
      </c>
      <c r="T6031" s="208">
        <v>14.481</v>
      </c>
      <c r="U6031" s="208">
        <v>28.271000000000001</v>
      </c>
      <c r="V6031" s="208">
        <v>7.5350000000000001</v>
      </c>
      <c r="W6031" s="208">
        <v>3.9590000000000001</v>
      </c>
      <c r="X6031" s="208">
        <v>0.60399999999999998</v>
      </c>
      <c r="Y6031" s="208">
        <v>0.86699999999999999</v>
      </c>
      <c r="Z6031" s="208">
        <v>0.95899999999999996</v>
      </c>
      <c r="AA6031" s="208">
        <v>3.2730000000000001</v>
      </c>
      <c r="AB6031" s="208">
        <v>8.3829999999999991</v>
      </c>
      <c r="AC6031" s="208">
        <v>16.273</v>
      </c>
      <c r="AD6031" s="208">
        <v>20.675999999999998</v>
      </c>
      <c r="AE6031" s="208">
        <v>20.492999999999999</v>
      </c>
      <c r="AF6031" s="208">
        <v>15.614000000000001</v>
      </c>
      <c r="AG6031" s="208">
        <v>21.321000000000002</v>
      </c>
      <c r="AH6031" s="24"/>
      <c r="AI6031" s="208">
        <v>2.8220000000000001</v>
      </c>
      <c r="AJ6031" s="208">
        <v>8.1000000000000003E-2</v>
      </c>
      <c r="AK6031" s="208">
        <v>0.06</v>
      </c>
      <c r="AL6031" s="208">
        <v>6.9000000000000006E-2</v>
      </c>
      <c r="AM6031" s="208">
        <v>0.47499999999999998</v>
      </c>
      <c r="AN6031" s="208">
        <v>17.466000000000001</v>
      </c>
      <c r="AO6031" s="208">
        <v>17.55</v>
      </c>
      <c r="AP6031" s="208">
        <v>19.864999999999998</v>
      </c>
      <c r="AQ6031" s="208">
        <v>22.74</v>
      </c>
      <c r="AR6031" s="208">
        <v>19.901</v>
      </c>
      <c r="AS6031" s="208">
        <v>14.699</v>
      </c>
      <c r="AT6031" s="208">
        <v>10.032</v>
      </c>
      <c r="AU6031" s="208">
        <v>3.6019999999999999</v>
      </c>
      <c r="AV6031" s="208">
        <v>0.746</v>
      </c>
      <c r="AW6031" s="208">
        <v>0.66400000000000003</v>
      </c>
      <c r="AX6031" s="208">
        <v>0.68700000000000006</v>
      </c>
      <c r="AY6031" s="208">
        <v>4.8680000000000003</v>
      </c>
      <c r="AZ6031" s="208">
        <v>8.6560000000000006</v>
      </c>
      <c r="BA6031" s="208">
        <v>10.121</v>
      </c>
      <c r="BB6031" s="21">
        <f t="shared" si="585"/>
        <v>28.356000000000002</v>
      </c>
      <c r="BC6031" s="21"/>
      <c r="BD6031" s="22">
        <f t="shared" si="586"/>
        <v>38.112903225806456</v>
      </c>
      <c r="BE6031" s="21"/>
      <c r="BG6031" s="10"/>
      <c r="BH6031" s="21">
        <f t="shared" si="587"/>
        <v>0</v>
      </c>
      <c r="BI6031" s="22">
        <f t="shared" si="587"/>
        <v>2.8355999999999999E-2</v>
      </c>
      <c r="BJ6031" s="21"/>
      <c r="BK6031" s="21">
        <v>0</v>
      </c>
      <c r="BL6031" s="22">
        <v>8.5068000000000005E-2</v>
      </c>
      <c r="BM6031" s="21"/>
      <c r="BN6031" s="21">
        <f t="shared" si="584"/>
        <v>0</v>
      </c>
      <c r="BO6031" s="22">
        <f t="shared" si="584"/>
        <v>0.34027200000000002</v>
      </c>
      <c r="BP6031" s="21">
        <f t="shared" si="584"/>
        <v>0</v>
      </c>
    </row>
    <row r="6032" spans="1:68" ht="11.1" hidden="1" customHeight="1" outlineLevel="1" collapsed="1" x14ac:dyDescent="0.2">
      <c r="A6032" s="10"/>
      <c r="B6032" s="18"/>
      <c r="C6032" s="18"/>
      <c r="D6032" s="18"/>
      <c r="E6032" s="19" t="s">
        <v>4364</v>
      </c>
      <c r="F6032" s="209">
        <v>76.721000000000004</v>
      </c>
      <c r="G6032" s="209">
        <v>37</v>
      </c>
      <c r="H6032" s="209">
        <v>53.066000000000003</v>
      </c>
      <c r="I6032" s="240">
        <v>41.478999999999999</v>
      </c>
      <c r="J6032" s="240"/>
      <c r="K6032" s="209">
        <v>21.757999999999999</v>
      </c>
      <c r="L6032" s="209">
        <v>5.0010000000000003</v>
      </c>
      <c r="M6032" s="209">
        <v>6.2190000000000003</v>
      </c>
      <c r="N6032" s="209">
        <v>7.585</v>
      </c>
      <c r="O6032" s="209">
        <v>18.95</v>
      </c>
      <c r="P6032" s="209">
        <v>35.076000000000001</v>
      </c>
      <c r="Q6032" s="209">
        <v>55.631999999999998</v>
      </c>
      <c r="R6032" s="209">
        <v>75.159000000000006</v>
      </c>
      <c r="S6032" s="209">
        <v>74.882999999999996</v>
      </c>
      <c r="T6032" s="209">
        <v>71.909000000000006</v>
      </c>
      <c r="U6032" s="209">
        <v>49.222000000000001</v>
      </c>
      <c r="V6032" s="209">
        <v>43.246000000000002</v>
      </c>
      <c r="W6032" s="209">
        <v>16.518999999999998</v>
      </c>
      <c r="X6032" s="209">
        <v>8.5649999999999995</v>
      </c>
      <c r="Y6032" s="209">
        <v>7.4059999999999997</v>
      </c>
      <c r="Z6032" s="209">
        <v>13.023</v>
      </c>
      <c r="AA6032" s="209">
        <v>14.102</v>
      </c>
      <c r="AB6032" s="209">
        <v>39.957999999999998</v>
      </c>
      <c r="AC6032" s="209">
        <v>48.77</v>
      </c>
      <c r="AD6032" s="209">
        <v>67.665999999999997</v>
      </c>
      <c r="AE6032" s="209">
        <v>76.185000000000002</v>
      </c>
      <c r="AF6032" s="209">
        <v>54.328000000000003</v>
      </c>
      <c r="AG6032" s="209">
        <v>42.545000000000002</v>
      </c>
      <c r="AH6032" s="209">
        <v>28.704000000000001</v>
      </c>
      <c r="AI6032" s="209">
        <v>21.655999999999999</v>
      </c>
      <c r="AJ6032" s="209">
        <v>7.97</v>
      </c>
      <c r="AK6032" s="209">
        <v>4.7510000000000003</v>
      </c>
      <c r="AL6032" s="209">
        <v>7.202</v>
      </c>
      <c r="AM6032" s="209">
        <v>14.696</v>
      </c>
      <c r="AN6032" s="209">
        <v>22.617000000000001</v>
      </c>
      <c r="AO6032" s="209">
        <v>43.171999999999997</v>
      </c>
      <c r="AP6032" s="209">
        <v>72.066999999999993</v>
      </c>
      <c r="AQ6032" s="209">
        <v>67.644000000000005</v>
      </c>
      <c r="AR6032" s="209">
        <v>64.816000000000003</v>
      </c>
      <c r="AS6032" s="209">
        <v>64.855999999999995</v>
      </c>
      <c r="AT6032" s="209">
        <v>29.635999999999999</v>
      </c>
      <c r="AU6032" s="209">
        <v>21.030999999999999</v>
      </c>
      <c r="AV6032" s="209">
        <v>6.8920000000000003</v>
      </c>
      <c r="AW6032" s="209">
        <v>5.508</v>
      </c>
      <c r="AX6032" s="209">
        <v>7.202</v>
      </c>
      <c r="AY6032" s="209">
        <v>17.760999999999999</v>
      </c>
      <c r="AZ6032" s="209">
        <v>34.100999999999999</v>
      </c>
      <c r="BA6032" s="209">
        <v>41.351999999999997</v>
      </c>
      <c r="BB6032" s="56">
        <f t="shared" si="585"/>
        <v>76.721000000000004</v>
      </c>
      <c r="BC6032" s="21">
        <f>BF6032</f>
        <v>396</v>
      </c>
      <c r="BD6032" s="22">
        <f t="shared" si="586"/>
        <v>103.11962365591398</v>
      </c>
      <c r="BE6032" s="21">
        <f>BC6032-BD6032</f>
        <v>292.88037634408602</v>
      </c>
      <c r="BF6032" s="2">
        <v>396</v>
      </c>
      <c r="BG6032" s="10"/>
      <c r="BH6032" s="21">
        <f t="shared" si="587"/>
        <v>0.294624</v>
      </c>
      <c r="BI6032" s="22">
        <f t="shared" si="587"/>
        <v>7.6720999999999998E-2</v>
      </c>
      <c r="BJ6032" s="21">
        <f>BH6032-BI6032</f>
        <v>0.21790300000000001</v>
      </c>
      <c r="BK6032" s="21">
        <v>0.88387199999999999</v>
      </c>
      <c r="BL6032" s="22">
        <v>0.23016300000000001</v>
      </c>
      <c r="BM6032" s="21">
        <v>0.65370899999999998</v>
      </c>
      <c r="BN6032" s="21">
        <f t="shared" si="584"/>
        <v>3.535488</v>
      </c>
      <c r="BO6032" s="22">
        <f t="shared" si="584"/>
        <v>0.92065200000000003</v>
      </c>
      <c r="BP6032" s="21">
        <f t="shared" si="584"/>
        <v>2.6148359999999999</v>
      </c>
    </row>
    <row r="6033" spans="1:68" ht="11.1" hidden="1" customHeight="1" outlineLevel="2" x14ac:dyDescent="0.2">
      <c r="A6033" s="10"/>
      <c r="B6033" s="18"/>
      <c r="C6033" s="18"/>
      <c r="D6033" s="18"/>
      <c r="E6033" s="23" t="s">
        <v>5302</v>
      </c>
      <c r="F6033" s="208">
        <v>37.366999999999997</v>
      </c>
      <c r="G6033" s="208">
        <v>17.8</v>
      </c>
      <c r="H6033" s="208">
        <v>25.452999999999999</v>
      </c>
      <c r="I6033" s="239">
        <v>21.478999999999999</v>
      </c>
      <c r="J6033" s="239"/>
      <c r="K6033" s="208">
        <v>9.3019999999999996</v>
      </c>
      <c r="L6033" s="208">
        <v>2.847</v>
      </c>
      <c r="M6033" s="208">
        <v>3.4470000000000001</v>
      </c>
      <c r="N6033" s="208">
        <v>3.9590000000000001</v>
      </c>
      <c r="O6033" s="208">
        <v>9.0760000000000005</v>
      </c>
      <c r="P6033" s="208">
        <v>17.707000000000001</v>
      </c>
      <c r="Q6033" s="208">
        <v>26.602</v>
      </c>
      <c r="R6033" s="208">
        <v>37.408999999999999</v>
      </c>
      <c r="S6033" s="208">
        <v>34.634999999999998</v>
      </c>
      <c r="T6033" s="208">
        <v>33.881999999999998</v>
      </c>
      <c r="U6033" s="208">
        <v>23.332000000000001</v>
      </c>
      <c r="V6033" s="208">
        <v>22.317</v>
      </c>
      <c r="W6033" s="208">
        <v>9.6270000000000007</v>
      </c>
      <c r="X6033" s="208">
        <v>5.0650000000000004</v>
      </c>
      <c r="Y6033" s="208">
        <v>4.0819999999999999</v>
      </c>
      <c r="Z6033" s="208">
        <v>6.9720000000000004</v>
      </c>
      <c r="AA6033" s="208">
        <v>6.3140000000000001</v>
      </c>
      <c r="AB6033" s="208">
        <v>17.279</v>
      </c>
      <c r="AC6033" s="208">
        <v>24.091999999999999</v>
      </c>
      <c r="AD6033" s="208">
        <v>33.402999999999999</v>
      </c>
      <c r="AE6033" s="208">
        <v>37.488</v>
      </c>
      <c r="AF6033" s="208">
        <v>26.693999999999999</v>
      </c>
      <c r="AG6033" s="208">
        <v>19.369</v>
      </c>
      <c r="AH6033" s="208">
        <v>11.752000000000001</v>
      </c>
      <c r="AI6033" s="208">
        <v>9.7780000000000005</v>
      </c>
      <c r="AJ6033" s="208">
        <v>3.899</v>
      </c>
      <c r="AK6033" s="208">
        <v>2.3740000000000001</v>
      </c>
      <c r="AL6033" s="208">
        <v>3.5310000000000001</v>
      </c>
      <c r="AM6033" s="208">
        <v>6.1970000000000001</v>
      </c>
      <c r="AN6033" s="208">
        <v>10.305999999999999</v>
      </c>
      <c r="AO6033" s="208">
        <v>22.091999999999999</v>
      </c>
      <c r="AP6033" s="208">
        <v>34.003</v>
      </c>
      <c r="AQ6033" s="208">
        <v>33.759</v>
      </c>
      <c r="AR6033" s="208">
        <v>32.655000000000001</v>
      </c>
      <c r="AS6033" s="208">
        <v>33.103000000000002</v>
      </c>
      <c r="AT6033" s="208">
        <v>14.781000000000001</v>
      </c>
      <c r="AU6033" s="208">
        <v>11.003</v>
      </c>
      <c r="AV6033" s="208">
        <v>3.3980000000000001</v>
      </c>
      <c r="AW6033" s="208">
        <v>2.6960000000000002</v>
      </c>
      <c r="AX6033" s="208">
        <v>3.5670000000000002</v>
      </c>
      <c r="AY6033" s="208">
        <v>7.8410000000000002</v>
      </c>
      <c r="AZ6033" s="208">
        <v>16.59</v>
      </c>
      <c r="BA6033" s="208">
        <v>19.983000000000001</v>
      </c>
      <c r="BB6033" s="21">
        <f t="shared" si="585"/>
        <v>37.488</v>
      </c>
      <c r="BC6033" s="21"/>
      <c r="BD6033" s="22">
        <f t="shared" si="586"/>
        <v>50.387096774193544</v>
      </c>
      <c r="BE6033" s="21"/>
      <c r="BG6033" s="10"/>
      <c r="BH6033" s="21">
        <f t="shared" si="587"/>
        <v>0</v>
      </c>
      <c r="BI6033" s="22">
        <f t="shared" si="587"/>
        <v>3.7488E-2</v>
      </c>
      <c r="BJ6033" s="21"/>
      <c r="BK6033" s="21">
        <v>0</v>
      </c>
      <c r="BL6033" s="22">
        <v>0.11246400000000001</v>
      </c>
      <c r="BM6033" s="21"/>
      <c r="BN6033" s="21">
        <f t="shared" si="584"/>
        <v>0</v>
      </c>
      <c r="BO6033" s="22">
        <f t="shared" si="584"/>
        <v>0.44985600000000003</v>
      </c>
      <c r="BP6033" s="21">
        <f t="shared" si="584"/>
        <v>0</v>
      </c>
    </row>
    <row r="6034" spans="1:68" ht="11.1" hidden="1" customHeight="1" outlineLevel="2" x14ac:dyDescent="0.2">
      <c r="A6034" s="10"/>
      <c r="B6034" s="18"/>
      <c r="C6034" s="18"/>
      <c r="D6034" s="18"/>
      <c r="E6034" s="23" t="s">
        <v>5303</v>
      </c>
      <c r="F6034" s="208">
        <v>39.353999999999999</v>
      </c>
      <c r="G6034" s="208">
        <v>19.2</v>
      </c>
      <c r="H6034" s="208">
        <v>27.613</v>
      </c>
      <c r="I6034" s="239">
        <v>20</v>
      </c>
      <c r="J6034" s="239"/>
      <c r="K6034" s="208">
        <v>12.456</v>
      </c>
      <c r="L6034" s="208">
        <v>2.1539999999999999</v>
      </c>
      <c r="M6034" s="208">
        <v>2.7719999999999998</v>
      </c>
      <c r="N6034" s="208">
        <v>3.6259999999999999</v>
      </c>
      <c r="O6034" s="208">
        <v>9.8740000000000006</v>
      </c>
      <c r="P6034" s="208">
        <v>17.369</v>
      </c>
      <c r="Q6034" s="208">
        <v>29.03</v>
      </c>
      <c r="R6034" s="208">
        <v>37.75</v>
      </c>
      <c r="S6034" s="208">
        <v>40.247999999999998</v>
      </c>
      <c r="T6034" s="208">
        <v>38.027000000000001</v>
      </c>
      <c r="U6034" s="208">
        <v>25.89</v>
      </c>
      <c r="V6034" s="208">
        <v>20.928999999999998</v>
      </c>
      <c r="W6034" s="208">
        <v>6.8920000000000003</v>
      </c>
      <c r="X6034" s="208">
        <v>3.5</v>
      </c>
      <c r="Y6034" s="208">
        <v>3.3239999999999998</v>
      </c>
      <c r="Z6034" s="208">
        <v>6.0510000000000002</v>
      </c>
      <c r="AA6034" s="208">
        <v>7.7880000000000003</v>
      </c>
      <c r="AB6034" s="208">
        <v>22.678999999999998</v>
      </c>
      <c r="AC6034" s="208">
        <v>24.678000000000001</v>
      </c>
      <c r="AD6034" s="208">
        <v>34.262999999999998</v>
      </c>
      <c r="AE6034" s="208">
        <v>38.697000000000003</v>
      </c>
      <c r="AF6034" s="208">
        <v>27.634</v>
      </c>
      <c r="AG6034" s="208">
        <v>23.175999999999998</v>
      </c>
      <c r="AH6034" s="208">
        <v>16.952000000000002</v>
      </c>
      <c r="AI6034" s="208">
        <v>11.878</v>
      </c>
      <c r="AJ6034" s="208">
        <v>4.0709999999999997</v>
      </c>
      <c r="AK6034" s="208">
        <v>2.3769999999999998</v>
      </c>
      <c r="AL6034" s="208">
        <v>3.6709999999999998</v>
      </c>
      <c r="AM6034" s="208">
        <v>8.4990000000000006</v>
      </c>
      <c r="AN6034" s="208">
        <v>12.311</v>
      </c>
      <c r="AO6034" s="208">
        <v>21.08</v>
      </c>
      <c r="AP6034" s="208">
        <v>38.064</v>
      </c>
      <c r="AQ6034" s="208">
        <v>33.884999999999998</v>
      </c>
      <c r="AR6034" s="208">
        <v>32.161000000000001</v>
      </c>
      <c r="AS6034" s="208">
        <v>31.753</v>
      </c>
      <c r="AT6034" s="208">
        <v>14.855</v>
      </c>
      <c r="AU6034" s="208">
        <v>10.028</v>
      </c>
      <c r="AV6034" s="208">
        <v>3.4940000000000002</v>
      </c>
      <c r="AW6034" s="208">
        <v>2.8119999999999998</v>
      </c>
      <c r="AX6034" s="208">
        <v>3.6349999999999998</v>
      </c>
      <c r="AY6034" s="208">
        <v>9.92</v>
      </c>
      <c r="AZ6034" s="208">
        <v>17.510999999999999</v>
      </c>
      <c r="BA6034" s="208">
        <v>21.369</v>
      </c>
      <c r="BB6034" s="21">
        <f t="shared" si="585"/>
        <v>40.247999999999998</v>
      </c>
      <c r="BC6034" s="21"/>
      <c r="BD6034" s="22">
        <f t="shared" si="586"/>
        <v>54.096774193548384</v>
      </c>
      <c r="BE6034" s="21"/>
      <c r="BG6034" s="10"/>
      <c r="BH6034" s="21">
        <f t="shared" si="587"/>
        <v>0</v>
      </c>
      <c r="BI6034" s="22">
        <f t="shared" si="587"/>
        <v>4.0247999999999999E-2</v>
      </c>
      <c r="BJ6034" s="21"/>
      <c r="BK6034" s="21">
        <v>0</v>
      </c>
      <c r="BL6034" s="22">
        <v>0.12074399999999999</v>
      </c>
      <c r="BM6034" s="21"/>
      <c r="BN6034" s="21">
        <f t="shared" si="584"/>
        <v>0</v>
      </c>
      <c r="BO6034" s="22">
        <f t="shared" si="584"/>
        <v>0.48297599999999996</v>
      </c>
      <c r="BP6034" s="21">
        <f t="shared" si="584"/>
        <v>0</v>
      </c>
    </row>
    <row r="6035" spans="1:68" ht="11.1" hidden="1" customHeight="1" outlineLevel="1" collapsed="1" x14ac:dyDescent="0.2">
      <c r="A6035" s="10"/>
      <c r="B6035" s="18"/>
      <c r="C6035" s="18"/>
      <c r="D6035" s="18"/>
      <c r="E6035" s="19" t="s">
        <v>4462</v>
      </c>
      <c r="F6035" s="209">
        <v>37.222999999999999</v>
      </c>
      <c r="G6035" s="209">
        <v>33.085000000000001</v>
      </c>
      <c r="H6035" s="209">
        <v>28.164999999999999</v>
      </c>
      <c r="I6035" s="240">
        <v>22.481999999999999</v>
      </c>
      <c r="J6035" s="240"/>
      <c r="K6035" s="209">
        <v>14.842000000000001</v>
      </c>
      <c r="L6035" s="209">
        <v>3.5169999999999999</v>
      </c>
      <c r="M6035" s="209">
        <v>3.87</v>
      </c>
      <c r="N6035" s="209">
        <v>3.9510000000000001</v>
      </c>
      <c r="O6035" s="209">
        <v>16.936</v>
      </c>
      <c r="P6035" s="209">
        <v>29.13</v>
      </c>
      <c r="Q6035" s="209">
        <v>38.161000000000001</v>
      </c>
      <c r="R6035" s="209">
        <v>39.448</v>
      </c>
      <c r="S6035" s="209">
        <v>50.704000000000001</v>
      </c>
      <c r="T6035" s="209">
        <v>62.543999999999997</v>
      </c>
      <c r="U6035" s="209">
        <v>45.616</v>
      </c>
      <c r="V6035" s="209">
        <v>18.800999999999998</v>
      </c>
      <c r="W6035" s="209">
        <v>12.957000000000001</v>
      </c>
      <c r="X6035" s="209">
        <v>5.0140000000000002</v>
      </c>
      <c r="Y6035" s="209">
        <v>5.4210000000000003</v>
      </c>
      <c r="Z6035" s="209">
        <v>5.86</v>
      </c>
      <c r="AA6035" s="209">
        <v>12.759</v>
      </c>
      <c r="AB6035" s="209">
        <v>27.149000000000001</v>
      </c>
      <c r="AC6035" s="209">
        <v>28.038</v>
      </c>
      <c r="AD6035" s="209">
        <v>35.146000000000001</v>
      </c>
      <c r="AE6035" s="209">
        <v>35.238999999999997</v>
      </c>
      <c r="AF6035" s="209">
        <v>26.951000000000001</v>
      </c>
      <c r="AG6035" s="209">
        <v>24.826000000000001</v>
      </c>
      <c r="AH6035" s="209">
        <v>18.963999999999999</v>
      </c>
      <c r="AI6035" s="209">
        <v>14.984999999999999</v>
      </c>
      <c r="AJ6035" s="209">
        <v>5.2</v>
      </c>
      <c r="AK6035" s="209">
        <v>7.3070000000000004</v>
      </c>
      <c r="AL6035" s="209">
        <v>4.2830000000000004</v>
      </c>
      <c r="AM6035" s="209">
        <v>10.315</v>
      </c>
      <c r="AN6035" s="209">
        <v>17.103000000000002</v>
      </c>
      <c r="AO6035" s="209">
        <v>30.218</v>
      </c>
      <c r="AP6035" s="209">
        <v>35.058</v>
      </c>
      <c r="AQ6035" s="209">
        <v>40.366</v>
      </c>
      <c r="AR6035" s="209">
        <v>32.259</v>
      </c>
      <c r="AS6035" s="209">
        <v>23.451000000000001</v>
      </c>
      <c r="AT6035" s="209">
        <v>20.087</v>
      </c>
      <c r="AU6035" s="209">
        <v>10.923999999999999</v>
      </c>
      <c r="AV6035" s="209">
        <v>4.5640000000000001</v>
      </c>
      <c r="AW6035" s="209">
        <v>3.7650000000000001</v>
      </c>
      <c r="AX6035" s="209">
        <v>4.7140000000000004</v>
      </c>
      <c r="AY6035" s="209">
        <v>13.593</v>
      </c>
      <c r="AZ6035" s="209">
        <v>16.727</v>
      </c>
      <c r="BA6035" s="209">
        <v>23.349</v>
      </c>
      <c r="BB6035" s="21">
        <f t="shared" si="585"/>
        <v>62.543999999999997</v>
      </c>
      <c r="BC6035" s="21">
        <f>BF6035</f>
        <v>185</v>
      </c>
      <c r="BD6035" s="22">
        <f t="shared" si="586"/>
        <v>84.064516129032256</v>
      </c>
      <c r="BE6035" s="21">
        <f>BC6035-BD6035</f>
        <v>100.93548387096774</v>
      </c>
      <c r="BF6035" s="2">
        <v>185</v>
      </c>
      <c r="BG6035" s="10"/>
      <c r="BH6035" s="21">
        <f t="shared" si="587"/>
        <v>0.13764000000000001</v>
      </c>
      <c r="BI6035" s="22">
        <f t="shared" si="587"/>
        <v>6.2544000000000002E-2</v>
      </c>
      <c r="BJ6035" s="21">
        <f>BH6035-BI6035</f>
        <v>7.509600000000001E-2</v>
      </c>
      <c r="BK6035" s="21">
        <v>0.41292000000000006</v>
      </c>
      <c r="BL6035" s="22">
        <v>0.18763200000000002</v>
      </c>
      <c r="BM6035" s="21">
        <v>0.22528800000000004</v>
      </c>
      <c r="BN6035" s="21">
        <f t="shared" si="584"/>
        <v>1.6516800000000003</v>
      </c>
      <c r="BO6035" s="22">
        <f t="shared" si="584"/>
        <v>0.75052800000000008</v>
      </c>
      <c r="BP6035" s="21">
        <f t="shared" si="584"/>
        <v>0.90115200000000018</v>
      </c>
    </row>
    <row r="6036" spans="1:68" ht="11.1" hidden="1" customHeight="1" outlineLevel="2" x14ac:dyDescent="0.2">
      <c r="A6036" s="10"/>
      <c r="B6036" s="18"/>
      <c r="C6036" s="18"/>
      <c r="D6036" s="18"/>
      <c r="E6036" s="23" t="s">
        <v>5304</v>
      </c>
      <c r="F6036" s="208">
        <v>37.222999999999999</v>
      </c>
      <c r="G6036" s="208">
        <v>33.085000000000001</v>
      </c>
      <c r="H6036" s="208">
        <v>28.164999999999999</v>
      </c>
      <c r="I6036" s="239">
        <v>22.481999999999999</v>
      </c>
      <c r="J6036" s="239"/>
      <c r="K6036" s="208">
        <v>14.842000000000001</v>
      </c>
      <c r="L6036" s="208">
        <v>3.5169999999999999</v>
      </c>
      <c r="M6036" s="208">
        <v>3.87</v>
      </c>
      <c r="N6036" s="208">
        <v>3.9510000000000001</v>
      </c>
      <c r="O6036" s="208">
        <v>16.936</v>
      </c>
      <c r="P6036" s="208">
        <v>29.13</v>
      </c>
      <c r="Q6036" s="208">
        <v>38.161000000000001</v>
      </c>
      <c r="R6036" s="208">
        <v>39.448</v>
      </c>
      <c r="S6036" s="208">
        <v>50.704000000000001</v>
      </c>
      <c r="T6036" s="208">
        <v>62.543999999999997</v>
      </c>
      <c r="U6036" s="208">
        <v>45.616</v>
      </c>
      <c r="V6036" s="208">
        <v>18.800999999999998</v>
      </c>
      <c r="W6036" s="208">
        <v>12.957000000000001</v>
      </c>
      <c r="X6036" s="208">
        <v>5.0140000000000002</v>
      </c>
      <c r="Y6036" s="208">
        <v>5.4210000000000003</v>
      </c>
      <c r="Z6036" s="208">
        <v>5.86</v>
      </c>
      <c r="AA6036" s="208">
        <v>12.759</v>
      </c>
      <c r="AB6036" s="208">
        <v>27.149000000000001</v>
      </c>
      <c r="AC6036" s="208">
        <v>28.038</v>
      </c>
      <c r="AD6036" s="208">
        <v>35.146000000000001</v>
      </c>
      <c r="AE6036" s="208">
        <v>35.238999999999997</v>
      </c>
      <c r="AF6036" s="208">
        <v>26.951000000000001</v>
      </c>
      <c r="AG6036" s="208">
        <v>24.826000000000001</v>
      </c>
      <c r="AH6036" s="208">
        <v>18.963999999999999</v>
      </c>
      <c r="AI6036" s="208">
        <v>14.984999999999999</v>
      </c>
      <c r="AJ6036" s="208">
        <v>5.2</v>
      </c>
      <c r="AK6036" s="208">
        <v>7.3070000000000004</v>
      </c>
      <c r="AL6036" s="208">
        <v>4.2830000000000004</v>
      </c>
      <c r="AM6036" s="208">
        <v>10.315</v>
      </c>
      <c r="AN6036" s="208">
        <v>17.103000000000002</v>
      </c>
      <c r="AO6036" s="208">
        <v>30.218</v>
      </c>
      <c r="AP6036" s="208">
        <v>35.058</v>
      </c>
      <c r="AQ6036" s="208">
        <v>40.366</v>
      </c>
      <c r="AR6036" s="208">
        <v>32.259</v>
      </c>
      <c r="AS6036" s="208">
        <v>23.451000000000001</v>
      </c>
      <c r="AT6036" s="208">
        <v>20.087</v>
      </c>
      <c r="AU6036" s="208">
        <v>10.923999999999999</v>
      </c>
      <c r="AV6036" s="208">
        <v>4.5640000000000001</v>
      </c>
      <c r="AW6036" s="208">
        <v>3.7650000000000001</v>
      </c>
      <c r="AX6036" s="208">
        <v>4.7140000000000004</v>
      </c>
      <c r="AY6036" s="208">
        <v>13.593</v>
      </c>
      <c r="AZ6036" s="208">
        <v>16.727</v>
      </c>
      <c r="BA6036" s="208">
        <v>23.349</v>
      </c>
      <c r="BB6036" s="21">
        <f t="shared" si="585"/>
        <v>62.543999999999997</v>
      </c>
      <c r="BC6036" s="21"/>
      <c r="BD6036" s="22">
        <f t="shared" si="586"/>
        <v>84.064516129032256</v>
      </c>
      <c r="BE6036" s="21"/>
      <c r="BG6036" s="10"/>
      <c r="BH6036" s="21">
        <f t="shared" si="587"/>
        <v>0</v>
      </c>
      <c r="BI6036" s="22">
        <f t="shared" si="587"/>
        <v>6.2544000000000002E-2</v>
      </c>
      <c r="BJ6036" s="21"/>
      <c r="BK6036" s="21">
        <v>0</v>
      </c>
      <c r="BL6036" s="22">
        <v>0.18763200000000002</v>
      </c>
      <c r="BM6036" s="21"/>
      <c r="BN6036" s="21">
        <f t="shared" si="584"/>
        <v>0</v>
      </c>
      <c r="BO6036" s="22">
        <f t="shared" si="584"/>
        <v>0.75052800000000008</v>
      </c>
      <c r="BP6036" s="21">
        <f t="shared" si="584"/>
        <v>0</v>
      </c>
    </row>
    <row r="6037" spans="1:68" ht="11.1" hidden="1" customHeight="1" outlineLevel="1" collapsed="1" x14ac:dyDescent="0.2">
      <c r="A6037" s="10"/>
      <c r="B6037" s="18"/>
      <c r="C6037" s="18"/>
      <c r="D6037" s="18"/>
      <c r="E6037" s="19" t="s">
        <v>4463</v>
      </c>
      <c r="F6037" s="209">
        <v>54.613999999999997</v>
      </c>
      <c r="G6037" s="209">
        <v>34.546999999999997</v>
      </c>
      <c r="H6037" s="209">
        <v>30.54</v>
      </c>
      <c r="I6037" s="240">
        <v>22.7</v>
      </c>
      <c r="J6037" s="240"/>
      <c r="K6037" s="209">
        <v>17.277000000000001</v>
      </c>
      <c r="L6037" s="20"/>
      <c r="M6037" s="209">
        <v>10.471</v>
      </c>
      <c r="N6037" s="209">
        <v>10.96</v>
      </c>
      <c r="O6037" s="209">
        <v>24.597999999999999</v>
      </c>
      <c r="P6037" s="209">
        <v>49.076000000000001</v>
      </c>
      <c r="Q6037" s="209">
        <v>34.375999999999998</v>
      </c>
      <c r="R6037" s="209">
        <v>50.064</v>
      </c>
      <c r="S6037" s="209">
        <v>53.789000000000001</v>
      </c>
      <c r="T6037" s="209">
        <v>53.19</v>
      </c>
      <c r="U6037" s="209">
        <v>43.628</v>
      </c>
      <c r="V6037" s="209">
        <v>28.364999999999998</v>
      </c>
      <c r="W6037" s="209">
        <v>17.181000000000001</v>
      </c>
      <c r="X6037" s="209">
        <v>4.4640000000000004</v>
      </c>
      <c r="Y6037" s="209">
        <v>4.9560000000000004</v>
      </c>
      <c r="Z6037" s="209">
        <v>5.6280000000000001</v>
      </c>
      <c r="AA6037" s="209">
        <v>14.308999999999999</v>
      </c>
      <c r="AB6037" s="209">
        <v>27.029</v>
      </c>
      <c r="AC6037" s="209">
        <v>42.012999999999998</v>
      </c>
      <c r="AD6037" s="209">
        <v>54.746000000000002</v>
      </c>
      <c r="AE6037" s="209">
        <v>56.814</v>
      </c>
      <c r="AF6037" s="209">
        <v>48.273000000000003</v>
      </c>
      <c r="AG6037" s="209">
        <v>37.767000000000003</v>
      </c>
      <c r="AH6037" s="209">
        <v>25.783999999999999</v>
      </c>
      <c r="AI6037" s="209">
        <v>15.714</v>
      </c>
      <c r="AJ6037" s="209">
        <v>3.7090000000000001</v>
      </c>
      <c r="AK6037" s="209">
        <v>5.4340000000000002</v>
      </c>
      <c r="AL6037" s="209">
        <v>3.5169999999999999</v>
      </c>
      <c r="AM6037" s="209">
        <v>18.646000000000001</v>
      </c>
      <c r="AN6037" s="209">
        <v>17.282</v>
      </c>
      <c r="AO6037" s="209">
        <v>37.683</v>
      </c>
      <c r="AP6037" s="209">
        <v>55.927</v>
      </c>
      <c r="AQ6037" s="209">
        <v>38.795000000000002</v>
      </c>
      <c r="AR6037" s="209">
        <v>31.2</v>
      </c>
      <c r="AS6037" s="209">
        <v>50</v>
      </c>
      <c r="AT6037" s="209">
        <v>32.094999999999999</v>
      </c>
      <c r="AU6037" s="209">
        <v>19.166</v>
      </c>
      <c r="AV6037" s="209">
        <v>4.851</v>
      </c>
      <c r="AW6037" s="209">
        <v>4.8499999999999996</v>
      </c>
      <c r="AX6037" s="209">
        <v>4.8499999999999996</v>
      </c>
      <c r="AY6037" s="209">
        <v>17.713999999999999</v>
      </c>
      <c r="AZ6037" s="209">
        <v>22.896000000000001</v>
      </c>
      <c r="BA6037" s="209">
        <v>40.091000000000001</v>
      </c>
      <c r="BB6037" s="21">
        <f t="shared" si="585"/>
        <v>56.814</v>
      </c>
      <c r="BC6037" s="21">
        <f>BF6037</f>
        <v>205.4</v>
      </c>
      <c r="BD6037" s="22">
        <f t="shared" si="586"/>
        <v>76.362903225806448</v>
      </c>
      <c r="BE6037" s="21">
        <f>BC6037-BD6037</f>
        <v>129.03709677419357</v>
      </c>
      <c r="BF6037" s="2">
        <v>205.4</v>
      </c>
      <c r="BG6037" s="10"/>
      <c r="BH6037" s="21">
        <f t="shared" si="587"/>
        <v>0.1528176</v>
      </c>
      <c r="BI6037" s="22">
        <f t="shared" si="587"/>
        <v>5.681399999999999E-2</v>
      </c>
      <c r="BJ6037" s="21">
        <f>BH6037-BI6037</f>
        <v>9.6003600000000008E-2</v>
      </c>
      <c r="BK6037" s="21">
        <v>0.45845279999999999</v>
      </c>
      <c r="BL6037" s="22">
        <v>0.17044199999999998</v>
      </c>
      <c r="BM6037" s="21">
        <v>0.28801080000000001</v>
      </c>
      <c r="BN6037" s="21">
        <f t="shared" si="584"/>
        <v>1.8338112</v>
      </c>
      <c r="BO6037" s="22">
        <f t="shared" si="584"/>
        <v>0.68176799999999993</v>
      </c>
      <c r="BP6037" s="21">
        <f t="shared" si="584"/>
        <v>1.1520432</v>
      </c>
    </row>
    <row r="6038" spans="1:68" ht="11.1" hidden="1" customHeight="1" outlineLevel="2" x14ac:dyDescent="0.2">
      <c r="A6038" s="10"/>
      <c r="B6038" s="18"/>
      <c r="C6038" s="18"/>
      <c r="D6038" s="18"/>
      <c r="E6038" s="23" t="s">
        <v>5305</v>
      </c>
      <c r="F6038" s="208">
        <v>54.613999999999997</v>
      </c>
      <c r="G6038" s="208">
        <v>34.546999999999997</v>
      </c>
      <c r="H6038" s="208">
        <v>30.54</v>
      </c>
      <c r="I6038" s="239">
        <v>22.7</v>
      </c>
      <c r="J6038" s="239"/>
      <c r="K6038" s="208">
        <v>17.277000000000001</v>
      </c>
      <c r="L6038" s="24"/>
      <c r="M6038" s="208">
        <v>10.471</v>
      </c>
      <c r="N6038" s="208">
        <v>10.96</v>
      </c>
      <c r="O6038" s="208">
        <v>24.597999999999999</v>
      </c>
      <c r="P6038" s="208">
        <v>49.076000000000001</v>
      </c>
      <c r="Q6038" s="208">
        <v>34.375999999999998</v>
      </c>
      <c r="R6038" s="208">
        <v>50.064</v>
      </c>
      <c r="S6038" s="208">
        <v>53.789000000000001</v>
      </c>
      <c r="T6038" s="208">
        <v>53.19</v>
      </c>
      <c r="U6038" s="208">
        <v>43.628</v>
      </c>
      <c r="V6038" s="208">
        <v>28.364999999999998</v>
      </c>
      <c r="W6038" s="208">
        <v>17.181000000000001</v>
      </c>
      <c r="X6038" s="208">
        <v>4.4640000000000004</v>
      </c>
      <c r="Y6038" s="208">
        <v>4.9560000000000004</v>
      </c>
      <c r="Z6038" s="208">
        <v>5.6280000000000001</v>
      </c>
      <c r="AA6038" s="208">
        <v>14.308999999999999</v>
      </c>
      <c r="AB6038" s="208">
        <v>27.029</v>
      </c>
      <c r="AC6038" s="208">
        <v>42.012999999999998</v>
      </c>
      <c r="AD6038" s="208">
        <v>54.746000000000002</v>
      </c>
      <c r="AE6038" s="208">
        <v>56.814</v>
      </c>
      <c r="AF6038" s="208">
        <v>48.273000000000003</v>
      </c>
      <c r="AG6038" s="208">
        <v>37.767000000000003</v>
      </c>
      <c r="AH6038" s="208">
        <v>25.783999999999999</v>
      </c>
      <c r="AI6038" s="208">
        <v>15.714</v>
      </c>
      <c r="AJ6038" s="208">
        <v>3.7090000000000001</v>
      </c>
      <c r="AK6038" s="208">
        <v>5.4340000000000002</v>
      </c>
      <c r="AL6038" s="208">
        <v>3.5169999999999999</v>
      </c>
      <c r="AM6038" s="208">
        <v>18.646000000000001</v>
      </c>
      <c r="AN6038" s="208">
        <v>17.282</v>
      </c>
      <c r="AO6038" s="208">
        <v>37.683</v>
      </c>
      <c r="AP6038" s="208">
        <v>55.927</v>
      </c>
      <c r="AQ6038" s="208">
        <v>38.795000000000002</v>
      </c>
      <c r="AR6038" s="208">
        <v>31.2</v>
      </c>
      <c r="AS6038" s="208">
        <v>50</v>
      </c>
      <c r="AT6038" s="208">
        <v>32.094999999999999</v>
      </c>
      <c r="AU6038" s="208">
        <v>19.166</v>
      </c>
      <c r="AV6038" s="208">
        <v>4.851</v>
      </c>
      <c r="AW6038" s="208">
        <v>4.8499999999999996</v>
      </c>
      <c r="AX6038" s="208">
        <v>4.8499999999999996</v>
      </c>
      <c r="AY6038" s="208">
        <v>17.713999999999999</v>
      </c>
      <c r="AZ6038" s="208">
        <v>22.896000000000001</v>
      </c>
      <c r="BA6038" s="208">
        <v>40.091000000000001</v>
      </c>
      <c r="BB6038" s="21">
        <f t="shared" si="585"/>
        <v>56.814</v>
      </c>
      <c r="BC6038" s="21"/>
      <c r="BD6038" s="22">
        <f t="shared" si="586"/>
        <v>76.362903225806448</v>
      </c>
      <c r="BE6038" s="21"/>
      <c r="BG6038" s="10"/>
      <c r="BH6038" s="21">
        <f t="shared" si="587"/>
        <v>0</v>
      </c>
      <c r="BI6038" s="22">
        <f t="shared" si="587"/>
        <v>5.681399999999999E-2</v>
      </c>
      <c r="BJ6038" s="21"/>
      <c r="BK6038" s="21">
        <v>0</v>
      </c>
      <c r="BL6038" s="22">
        <v>0.17044199999999998</v>
      </c>
      <c r="BM6038" s="21"/>
      <c r="BN6038" s="21">
        <f t="shared" si="584"/>
        <v>0</v>
      </c>
      <c r="BO6038" s="22">
        <f t="shared" si="584"/>
        <v>0.68176799999999993</v>
      </c>
      <c r="BP6038" s="21">
        <f t="shared" si="584"/>
        <v>0</v>
      </c>
    </row>
    <row r="6039" spans="1:68" ht="11.1" hidden="1" customHeight="1" outlineLevel="1" collapsed="1" x14ac:dyDescent="0.2">
      <c r="A6039" s="10"/>
      <c r="B6039" s="18"/>
      <c r="C6039" s="18"/>
      <c r="D6039" s="18"/>
      <c r="E6039" s="19" t="s">
        <v>5306</v>
      </c>
      <c r="F6039" s="209">
        <v>35.015000000000001</v>
      </c>
      <c r="G6039" s="209">
        <v>28.251999999999999</v>
      </c>
      <c r="H6039" s="209">
        <v>26.193000000000001</v>
      </c>
      <c r="I6039" s="240">
        <v>16.978000000000002</v>
      </c>
      <c r="J6039" s="240"/>
      <c r="K6039" s="209">
        <v>7.34</v>
      </c>
      <c r="L6039" s="209">
        <v>2.5499999999999998</v>
      </c>
      <c r="M6039" s="209">
        <v>2.968</v>
      </c>
      <c r="N6039" s="209">
        <v>2.6480000000000001</v>
      </c>
      <c r="O6039" s="209">
        <v>10.571</v>
      </c>
      <c r="P6039" s="209">
        <v>22.815000000000001</v>
      </c>
      <c r="Q6039" s="209">
        <v>31.178999999999998</v>
      </c>
      <c r="R6039" s="209">
        <v>40.816000000000003</v>
      </c>
      <c r="S6039" s="209">
        <v>47.981999999999999</v>
      </c>
      <c r="T6039" s="209">
        <v>33.909999999999997</v>
      </c>
      <c r="U6039" s="209">
        <v>34.999000000000002</v>
      </c>
      <c r="V6039" s="209">
        <v>20.222000000000001</v>
      </c>
      <c r="W6039" s="209">
        <v>12.141999999999999</v>
      </c>
      <c r="X6039" s="209">
        <v>3.5070000000000001</v>
      </c>
      <c r="Y6039" s="209">
        <v>3.8530000000000002</v>
      </c>
      <c r="Z6039" s="209">
        <v>4.4829999999999997</v>
      </c>
      <c r="AA6039" s="209">
        <v>16.901</v>
      </c>
      <c r="AB6039" s="209">
        <v>26.038</v>
      </c>
      <c r="AC6039" s="209">
        <v>38.682000000000002</v>
      </c>
      <c r="AD6039" s="209">
        <v>46.036999999999999</v>
      </c>
      <c r="AE6039" s="209">
        <v>45.829000000000001</v>
      </c>
      <c r="AF6039" s="209">
        <v>39.442999999999998</v>
      </c>
      <c r="AG6039" s="209">
        <v>29.620999999999999</v>
      </c>
      <c r="AH6039" s="209">
        <v>20.744</v>
      </c>
      <c r="AI6039" s="209">
        <v>12.686999999999999</v>
      </c>
      <c r="AJ6039" s="209">
        <v>4.774</v>
      </c>
      <c r="AK6039" s="209">
        <v>3.5419999999999998</v>
      </c>
      <c r="AL6039" s="209">
        <v>4.7990000000000004</v>
      </c>
      <c r="AM6039" s="209">
        <v>10.449</v>
      </c>
      <c r="AN6039" s="209">
        <v>20.905999999999999</v>
      </c>
      <c r="AO6039" s="209">
        <v>31.417000000000002</v>
      </c>
      <c r="AP6039" s="209">
        <v>42.643999999999998</v>
      </c>
      <c r="AQ6039" s="209">
        <v>49.84</v>
      </c>
      <c r="AR6039" s="209">
        <v>33.131999999999998</v>
      </c>
      <c r="AS6039" s="209">
        <v>23.88</v>
      </c>
      <c r="AT6039" s="209">
        <v>20.99</v>
      </c>
      <c r="AU6039" s="209">
        <v>14.539</v>
      </c>
      <c r="AV6039" s="209">
        <v>7.5750000000000002</v>
      </c>
      <c r="AW6039" s="209">
        <v>3.6720000000000002</v>
      </c>
      <c r="AX6039" s="209">
        <v>6.1550000000000002</v>
      </c>
      <c r="AY6039" s="209">
        <v>12.686999999999999</v>
      </c>
      <c r="AZ6039" s="209">
        <v>20.978000000000002</v>
      </c>
      <c r="BA6039" s="209">
        <v>27.155000000000001</v>
      </c>
      <c r="BB6039" s="56">
        <f>BB6040+BB6041</f>
        <v>50.576999999999998</v>
      </c>
      <c r="BC6039" s="21">
        <f>BF6039</f>
        <v>139.5</v>
      </c>
      <c r="BD6039" s="22">
        <f t="shared" si="586"/>
        <v>67.979838709677409</v>
      </c>
      <c r="BE6039" s="21">
        <f>BC6039-BD6039</f>
        <v>71.520161290322591</v>
      </c>
      <c r="BF6039" s="2">
        <v>139.5</v>
      </c>
      <c r="BG6039" s="10"/>
      <c r="BH6039" s="21">
        <f t="shared" si="587"/>
        <v>0.10378800000000001</v>
      </c>
      <c r="BI6039" s="22">
        <f t="shared" si="587"/>
        <v>5.057699999999999E-2</v>
      </c>
      <c r="BJ6039" s="21">
        <f>BH6039-BI6039</f>
        <v>5.3211000000000015E-2</v>
      </c>
      <c r="BK6039" s="21">
        <v>0.31136400000000003</v>
      </c>
      <c r="BL6039" s="22">
        <v>0.14952000000000004</v>
      </c>
      <c r="BM6039" s="21">
        <v>0.16184399999999999</v>
      </c>
      <c r="BN6039" s="21">
        <f t="shared" si="584"/>
        <v>1.2454560000000001</v>
      </c>
      <c r="BO6039" s="22">
        <f t="shared" si="584"/>
        <v>0.59808000000000017</v>
      </c>
      <c r="BP6039" s="21">
        <f t="shared" si="584"/>
        <v>0.64737599999999995</v>
      </c>
    </row>
    <row r="6040" spans="1:68" ht="11.1" hidden="1" customHeight="1" outlineLevel="2" x14ac:dyDescent="0.2">
      <c r="A6040" s="10"/>
      <c r="B6040" s="18"/>
      <c r="C6040" s="18"/>
      <c r="D6040" s="18"/>
      <c r="E6040" s="23"/>
      <c r="F6040" s="208">
        <v>0.76500000000000001</v>
      </c>
      <c r="G6040" s="208">
        <v>0.72</v>
      </c>
      <c r="H6040" s="208">
        <v>0.93600000000000005</v>
      </c>
      <c r="I6040" s="239">
        <v>0.76300000000000001</v>
      </c>
      <c r="J6040" s="239"/>
      <c r="K6040" s="208">
        <v>0.72599999999999998</v>
      </c>
      <c r="L6040" s="208">
        <v>0.88</v>
      </c>
      <c r="M6040" s="208">
        <v>0.75</v>
      </c>
      <c r="N6040" s="208">
        <v>0.52400000000000002</v>
      </c>
      <c r="O6040" s="208">
        <v>0.59499999999999997</v>
      </c>
      <c r="P6040" s="208">
        <v>0.56200000000000006</v>
      </c>
      <c r="Q6040" s="208">
        <v>0.64100000000000001</v>
      </c>
      <c r="R6040" s="208">
        <v>0.89700000000000002</v>
      </c>
      <c r="S6040" s="208">
        <v>0.36199999999999999</v>
      </c>
      <c r="T6040" s="208">
        <v>0.72099999999999997</v>
      </c>
      <c r="U6040" s="208">
        <v>0.501</v>
      </c>
      <c r="V6040" s="208">
        <v>0.46</v>
      </c>
      <c r="W6040" s="208">
        <v>0.66700000000000004</v>
      </c>
      <c r="X6040" s="208">
        <v>0.63200000000000001</v>
      </c>
      <c r="Y6040" s="208">
        <v>0.40100000000000002</v>
      </c>
      <c r="Z6040" s="208">
        <v>0.27800000000000002</v>
      </c>
      <c r="AA6040" s="208">
        <v>0.64200000000000002</v>
      </c>
      <c r="AB6040" s="208">
        <v>0.61099999999999999</v>
      </c>
      <c r="AC6040" s="208">
        <v>0.624</v>
      </c>
      <c r="AD6040" s="208">
        <v>1.3120000000000001</v>
      </c>
      <c r="AE6040" s="208">
        <v>0.42199999999999999</v>
      </c>
      <c r="AF6040" s="208">
        <v>0.39900000000000002</v>
      </c>
      <c r="AG6040" s="208">
        <v>0.23699999999999999</v>
      </c>
      <c r="AH6040" s="208">
        <v>0.61299999999999999</v>
      </c>
      <c r="AI6040" s="208">
        <v>0.75800000000000001</v>
      </c>
      <c r="AJ6040" s="208">
        <v>0.48899999999999999</v>
      </c>
      <c r="AK6040" s="208">
        <v>0.52100000000000002</v>
      </c>
      <c r="AL6040" s="208">
        <v>0.29899999999999999</v>
      </c>
      <c r="AM6040" s="208">
        <v>0.55000000000000004</v>
      </c>
      <c r="AN6040" s="208">
        <v>0.53600000000000003</v>
      </c>
      <c r="AO6040" s="208">
        <v>0.56599999999999995</v>
      </c>
      <c r="AP6040" s="208">
        <v>0.89400000000000002</v>
      </c>
      <c r="AQ6040" s="208">
        <v>0.57499999999999996</v>
      </c>
      <c r="AR6040" s="208">
        <v>0.41199999999999998</v>
      </c>
      <c r="AS6040" s="208">
        <v>0.434</v>
      </c>
      <c r="AT6040" s="208">
        <v>0.39600000000000002</v>
      </c>
      <c r="AU6040" s="208">
        <v>0.46800000000000003</v>
      </c>
      <c r="AV6040" s="208">
        <v>0.79700000000000004</v>
      </c>
      <c r="AW6040" s="208">
        <v>0.21</v>
      </c>
      <c r="AX6040" s="208">
        <v>0.34899999999999998</v>
      </c>
      <c r="AY6040" s="208">
        <v>0.46300000000000002</v>
      </c>
      <c r="AZ6040" s="208">
        <v>0.77600000000000002</v>
      </c>
      <c r="BA6040" s="208">
        <v>0.67800000000000005</v>
      </c>
      <c r="BB6040" s="21">
        <f t="shared" si="585"/>
        <v>1.3120000000000001</v>
      </c>
      <c r="BC6040" s="21"/>
      <c r="BD6040" s="22">
        <f t="shared" si="586"/>
        <v>1.7634408602150538</v>
      </c>
      <c r="BE6040" s="21"/>
      <c r="BG6040" s="10"/>
      <c r="BH6040" s="21">
        <f t="shared" si="587"/>
        <v>0</v>
      </c>
      <c r="BI6040" s="22">
        <f t="shared" si="587"/>
        <v>1.312E-3</v>
      </c>
      <c r="BJ6040" s="21"/>
      <c r="BK6040" s="21">
        <v>0</v>
      </c>
      <c r="BL6040" s="22">
        <v>3.9360000000000003E-3</v>
      </c>
      <c r="BM6040" s="21"/>
      <c r="BN6040" s="21">
        <f t="shared" si="584"/>
        <v>0</v>
      </c>
      <c r="BO6040" s="22">
        <f t="shared" si="584"/>
        <v>1.5744000000000001E-2</v>
      </c>
      <c r="BP6040" s="21">
        <f t="shared" si="584"/>
        <v>0</v>
      </c>
    </row>
    <row r="6041" spans="1:68" ht="11.1" hidden="1" customHeight="1" outlineLevel="2" x14ac:dyDescent="0.2">
      <c r="A6041" s="10"/>
      <c r="B6041" s="18"/>
      <c r="C6041" s="18"/>
      <c r="D6041" s="18"/>
      <c r="E6041" s="23" t="s">
        <v>5307</v>
      </c>
      <c r="F6041" s="208">
        <v>34.25</v>
      </c>
      <c r="G6041" s="208">
        <v>27.532</v>
      </c>
      <c r="H6041" s="208">
        <v>25.257000000000001</v>
      </c>
      <c r="I6041" s="239">
        <v>16.215</v>
      </c>
      <c r="J6041" s="239"/>
      <c r="K6041" s="208">
        <v>6.6139999999999999</v>
      </c>
      <c r="L6041" s="208">
        <v>1.67</v>
      </c>
      <c r="M6041" s="208">
        <v>2.218</v>
      </c>
      <c r="N6041" s="208">
        <v>2.1240000000000001</v>
      </c>
      <c r="O6041" s="208">
        <v>9.9760000000000009</v>
      </c>
      <c r="P6041" s="208">
        <v>22.253</v>
      </c>
      <c r="Q6041" s="208">
        <v>30.538</v>
      </c>
      <c r="R6041" s="208">
        <v>39.918999999999997</v>
      </c>
      <c r="S6041" s="208">
        <v>47.62</v>
      </c>
      <c r="T6041" s="208">
        <v>33.189</v>
      </c>
      <c r="U6041" s="208">
        <v>34.497999999999998</v>
      </c>
      <c r="V6041" s="208">
        <v>19.762</v>
      </c>
      <c r="W6041" s="208">
        <v>11.475</v>
      </c>
      <c r="X6041" s="208">
        <v>2.875</v>
      </c>
      <c r="Y6041" s="208">
        <v>3.452</v>
      </c>
      <c r="Z6041" s="208">
        <v>4.2050000000000001</v>
      </c>
      <c r="AA6041" s="208">
        <v>16.259</v>
      </c>
      <c r="AB6041" s="208">
        <v>25.427</v>
      </c>
      <c r="AC6041" s="208">
        <v>38.058</v>
      </c>
      <c r="AD6041" s="208">
        <v>44.725000000000001</v>
      </c>
      <c r="AE6041" s="208">
        <v>45.406999999999996</v>
      </c>
      <c r="AF6041" s="208">
        <v>39.043999999999997</v>
      </c>
      <c r="AG6041" s="208">
        <v>29.384</v>
      </c>
      <c r="AH6041" s="208">
        <v>20.131</v>
      </c>
      <c r="AI6041" s="208">
        <v>11.929</v>
      </c>
      <c r="AJ6041" s="208">
        <v>4.2850000000000001</v>
      </c>
      <c r="AK6041" s="208">
        <v>3.0209999999999999</v>
      </c>
      <c r="AL6041" s="208">
        <v>4.5</v>
      </c>
      <c r="AM6041" s="208">
        <v>9.8989999999999991</v>
      </c>
      <c r="AN6041" s="208">
        <v>20.37</v>
      </c>
      <c r="AO6041" s="208">
        <v>30.850999999999999</v>
      </c>
      <c r="AP6041" s="208">
        <v>41.75</v>
      </c>
      <c r="AQ6041" s="208">
        <v>49.265000000000001</v>
      </c>
      <c r="AR6041" s="208">
        <v>32.72</v>
      </c>
      <c r="AS6041" s="208">
        <v>23.446000000000002</v>
      </c>
      <c r="AT6041" s="208">
        <v>20.594000000000001</v>
      </c>
      <c r="AU6041" s="208">
        <v>14.071</v>
      </c>
      <c r="AV6041" s="208">
        <v>6.7779999999999996</v>
      </c>
      <c r="AW6041" s="208">
        <v>3.4620000000000002</v>
      </c>
      <c r="AX6041" s="208">
        <v>5.806</v>
      </c>
      <c r="AY6041" s="208">
        <v>12.224</v>
      </c>
      <c r="AZ6041" s="208">
        <v>20.202000000000002</v>
      </c>
      <c r="BA6041" s="208">
        <v>26.477</v>
      </c>
      <c r="BB6041" s="21">
        <f t="shared" si="585"/>
        <v>49.265000000000001</v>
      </c>
      <c r="BC6041" s="21"/>
      <c r="BD6041" s="22">
        <f t="shared" si="586"/>
        <v>66.216397849462354</v>
      </c>
      <c r="BE6041" s="21"/>
      <c r="BG6041" s="10"/>
      <c r="BH6041" s="21">
        <f t="shared" si="587"/>
        <v>0</v>
      </c>
      <c r="BI6041" s="22">
        <f t="shared" si="587"/>
        <v>4.9264999999999989E-2</v>
      </c>
      <c r="BJ6041" s="21"/>
      <c r="BK6041" s="21">
        <v>0</v>
      </c>
      <c r="BL6041" s="22">
        <v>0.14779499999999995</v>
      </c>
      <c r="BM6041" s="21"/>
      <c r="BN6041" s="21">
        <f t="shared" ref="BN6041:BP6104" si="588">BK6041*4</f>
        <v>0</v>
      </c>
      <c r="BO6041" s="22">
        <f t="shared" si="588"/>
        <v>0.59117999999999982</v>
      </c>
      <c r="BP6041" s="21">
        <f t="shared" si="588"/>
        <v>0</v>
      </c>
    </row>
    <row r="6042" spans="1:68" ht="11.1" hidden="1" customHeight="1" outlineLevel="1" collapsed="1" x14ac:dyDescent="0.2">
      <c r="A6042" s="10"/>
      <c r="B6042" s="18"/>
      <c r="C6042" s="18"/>
      <c r="D6042" s="18"/>
      <c r="E6042" s="19" t="s">
        <v>4553</v>
      </c>
      <c r="F6042" s="20"/>
      <c r="G6042" s="209">
        <v>173.96799999999999</v>
      </c>
      <c r="H6042" s="209">
        <v>126.53700000000001</v>
      </c>
      <c r="I6042" s="240">
        <v>96.54</v>
      </c>
      <c r="J6042" s="240"/>
      <c r="K6042" s="209">
        <v>67.622</v>
      </c>
      <c r="L6042" s="209">
        <v>24.95</v>
      </c>
      <c r="M6042" s="209">
        <v>17.623999999999999</v>
      </c>
      <c r="N6042" s="209">
        <v>23.77</v>
      </c>
      <c r="O6042" s="209">
        <v>46.04</v>
      </c>
      <c r="P6042" s="209">
        <v>61.697000000000003</v>
      </c>
      <c r="Q6042" s="209">
        <v>156.25299999999999</v>
      </c>
      <c r="R6042" s="209">
        <v>212.75800000000001</v>
      </c>
      <c r="S6042" s="209">
        <v>179.876</v>
      </c>
      <c r="T6042" s="209">
        <v>203.05500000000001</v>
      </c>
      <c r="U6042" s="209">
        <v>141.661</v>
      </c>
      <c r="V6042" s="209">
        <v>84.798000000000002</v>
      </c>
      <c r="W6042" s="209">
        <v>57.024999999999999</v>
      </c>
      <c r="X6042" s="209">
        <v>19.957000000000001</v>
      </c>
      <c r="Y6042" s="209">
        <v>22.609000000000002</v>
      </c>
      <c r="Z6042" s="209">
        <v>19.780999999999999</v>
      </c>
      <c r="AA6042" s="209">
        <v>28.169</v>
      </c>
      <c r="AB6042" s="209">
        <v>84.858000000000004</v>
      </c>
      <c r="AC6042" s="209">
        <v>141.06700000000001</v>
      </c>
      <c r="AD6042" s="209">
        <v>179.17</v>
      </c>
      <c r="AE6042" s="209">
        <v>207.023</v>
      </c>
      <c r="AF6042" s="209">
        <v>139.43199999999999</v>
      </c>
      <c r="AG6042" s="209">
        <v>136.089</v>
      </c>
      <c r="AH6042" s="209">
        <v>39.517000000000003</v>
      </c>
      <c r="AI6042" s="209">
        <v>35.357999999999997</v>
      </c>
      <c r="AJ6042" s="209">
        <v>13.544</v>
      </c>
      <c r="AK6042" s="209">
        <v>9.2590000000000003</v>
      </c>
      <c r="AL6042" s="209">
        <v>10.103999999999999</v>
      </c>
      <c r="AM6042" s="209">
        <v>17.940000000000001</v>
      </c>
      <c r="AN6042" s="209">
        <v>57.752000000000002</v>
      </c>
      <c r="AO6042" s="209">
        <v>103.59699999999999</v>
      </c>
      <c r="AP6042" s="209">
        <v>131.26900000000001</v>
      </c>
      <c r="AQ6042" s="209">
        <v>144.233</v>
      </c>
      <c r="AR6042" s="209">
        <v>130.679</v>
      </c>
      <c r="AS6042" s="209">
        <v>104.93899999999999</v>
      </c>
      <c r="AT6042" s="209">
        <v>52.761000000000003</v>
      </c>
      <c r="AU6042" s="209">
        <v>39.128</v>
      </c>
      <c r="AV6042" s="209">
        <v>12.179</v>
      </c>
      <c r="AW6042" s="209">
        <v>8.0749999999999993</v>
      </c>
      <c r="AX6042" s="209">
        <v>9.5280000000000005</v>
      </c>
      <c r="AY6042" s="209">
        <v>20.271000000000001</v>
      </c>
      <c r="AZ6042" s="209">
        <v>45.484000000000002</v>
      </c>
      <c r="BA6042" s="209">
        <v>81.995000000000005</v>
      </c>
      <c r="BB6042" s="56">
        <f>SUM(BB6043:BB6059)</f>
        <v>220.27799999999996</v>
      </c>
      <c r="BC6042" s="21">
        <f>BF6042</f>
        <v>612</v>
      </c>
      <c r="BD6042" s="22">
        <f t="shared" si="586"/>
        <v>296.07258064516122</v>
      </c>
      <c r="BE6042" s="21">
        <f>BC6042-BD6042</f>
        <v>315.92741935483878</v>
      </c>
      <c r="BF6042" s="2">
        <v>612</v>
      </c>
      <c r="BG6042" s="10"/>
      <c r="BH6042" s="21">
        <f t="shared" si="587"/>
        <v>0.45532800000000001</v>
      </c>
      <c r="BI6042" s="22">
        <f t="shared" si="587"/>
        <v>0.22027799999999995</v>
      </c>
      <c r="BJ6042" s="21">
        <f>BH6042-BI6042</f>
        <v>0.23505000000000006</v>
      </c>
      <c r="BK6042" s="21">
        <v>1.3659840000000001</v>
      </c>
      <c r="BL6042" s="22">
        <v>0.66083399999999981</v>
      </c>
      <c r="BM6042" s="21">
        <v>0.70515000000000028</v>
      </c>
      <c r="BN6042" s="21">
        <f t="shared" si="588"/>
        <v>5.4639360000000003</v>
      </c>
      <c r="BO6042" s="22">
        <f t="shared" si="588"/>
        <v>2.6433359999999992</v>
      </c>
      <c r="BP6042" s="21">
        <f t="shared" si="588"/>
        <v>2.8206000000000011</v>
      </c>
    </row>
    <row r="6043" spans="1:68" ht="11.1" hidden="1" customHeight="1" outlineLevel="2" x14ac:dyDescent="0.2">
      <c r="A6043" s="10"/>
      <c r="B6043" s="18"/>
      <c r="C6043" s="18"/>
      <c r="D6043" s="18"/>
      <c r="E6043" s="23" t="s">
        <v>5308</v>
      </c>
      <c r="F6043" s="24"/>
      <c r="G6043" s="208">
        <v>10.587999999999999</v>
      </c>
      <c r="H6043" s="208">
        <v>7.6970000000000001</v>
      </c>
      <c r="I6043" s="239">
        <v>5.4550000000000001</v>
      </c>
      <c r="J6043" s="239"/>
      <c r="K6043" s="208">
        <v>3.645</v>
      </c>
      <c r="L6043" s="208">
        <v>1.484</v>
      </c>
      <c r="M6043" s="208">
        <v>0.82499999999999996</v>
      </c>
      <c r="N6043" s="208">
        <v>1.089</v>
      </c>
      <c r="O6043" s="208">
        <v>2.629</v>
      </c>
      <c r="P6043" s="208">
        <v>3.7749999999999999</v>
      </c>
      <c r="Q6043" s="208">
        <v>8.6059999999999999</v>
      </c>
      <c r="R6043" s="208">
        <v>11.853</v>
      </c>
      <c r="S6043" s="208">
        <v>10.114000000000001</v>
      </c>
      <c r="T6043" s="208">
        <v>11.087</v>
      </c>
      <c r="U6043" s="208">
        <v>8.18</v>
      </c>
      <c r="V6043" s="208">
        <v>5.14</v>
      </c>
      <c r="W6043" s="208">
        <v>1.091</v>
      </c>
      <c r="X6043" s="208">
        <v>1.089</v>
      </c>
      <c r="Y6043" s="208">
        <v>1.4870000000000001</v>
      </c>
      <c r="Z6043" s="208">
        <v>1.1679999999999999</v>
      </c>
      <c r="AA6043" s="208">
        <v>1.732</v>
      </c>
      <c r="AB6043" s="208">
        <v>4.7750000000000004</v>
      </c>
      <c r="AC6043" s="208">
        <v>8.3620000000000001</v>
      </c>
      <c r="AD6043" s="208">
        <v>11.128</v>
      </c>
      <c r="AE6043" s="208">
        <v>11.859</v>
      </c>
      <c r="AF6043" s="208">
        <v>4.6890000000000001</v>
      </c>
      <c r="AG6043" s="208">
        <v>4.984</v>
      </c>
      <c r="AH6043" s="208">
        <v>2.3730000000000002</v>
      </c>
      <c r="AI6043" s="208">
        <v>2.0859999999999999</v>
      </c>
      <c r="AJ6043" s="208">
        <v>0.66900000000000004</v>
      </c>
      <c r="AK6043" s="208">
        <v>0.377</v>
      </c>
      <c r="AL6043" s="208">
        <v>0.433</v>
      </c>
      <c r="AM6043" s="208">
        <v>1.0369999999999999</v>
      </c>
      <c r="AN6043" s="208">
        <v>2.6880000000000002</v>
      </c>
      <c r="AO6043" s="208">
        <v>5.0190000000000001</v>
      </c>
      <c r="AP6043" s="208">
        <v>6.7530000000000001</v>
      </c>
      <c r="AQ6043" s="208">
        <v>6.9370000000000003</v>
      </c>
      <c r="AR6043" s="208">
        <v>6.1790000000000003</v>
      </c>
      <c r="AS6043" s="208">
        <v>5.3109999999999999</v>
      </c>
      <c r="AT6043" s="208">
        <v>2.4540000000000002</v>
      </c>
      <c r="AU6043" s="208">
        <v>1.637</v>
      </c>
      <c r="AV6043" s="208">
        <v>0.438</v>
      </c>
      <c r="AW6043" s="208">
        <v>0.29499999999999998</v>
      </c>
      <c r="AX6043" s="208">
        <v>0.33900000000000002</v>
      </c>
      <c r="AY6043" s="208">
        <v>0.89500000000000002</v>
      </c>
      <c r="AZ6043" s="208">
        <v>2.1549999999999998</v>
      </c>
      <c r="BA6043" s="208">
        <v>3.8460000000000001</v>
      </c>
      <c r="BB6043" s="21">
        <f t="shared" si="585"/>
        <v>11.859</v>
      </c>
      <c r="BC6043" s="21"/>
      <c r="BD6043" s="22">
        <f t="shared" si="586"/>
        <v>15.939516129032258</v>
      </c>
      <c r="BE6043" s="21"/>
      <c r="BG6043" s="10"/>
      <c r="BH6043" s="21">
        <f t="shared" si="587"/>
        <v>0</v>
      </c>
      <c r="BI6043" s="22">
        <f t="shared" si="587"/>
        <v>1.1859E-2</v>
      </c>
      <c r="BJ6043" s="21"/>
      <c r="BK6043" s="21">
        <v>0</v>
      </c>
      <c r="BL6043" s="22">
        <v>3.5576999999999998E-2</v>
      </c>
      <c r="BM6043" s="21"/>
      <c r="BN6043" s="21">
        <f t="shared" si="588"/>
        <v>0</v>
      </c>
      <c r="BO6043" s="22">
        <f t="shared" si="588"/>
        <v>0.14230799999999999</v>
      </c>
      <c r="BP6043" s="21">
        <f t="shared" si="588"/>
        <v>0</v>
      </c>
    </row>
    <row r="6044" spans="1:68" ht="11.1" hidden="1" customHeight="1" outlineLevel="2" x14ac:dyDescent="0.2">
      <c r="A6044" s="10"/>
      <c r="B6044" s="18"/>
      <c r="C6044" s="18"/>
      <c r="D6044" s="18"/>
      <c r="E6044" s="23" t="s">
        <v>5309</v>
      </c>
      <c r="F6044" s="24"/>
      <c r="G6044" s="208">
        <v>10</v>
      </c>
      <c r="H6044" s="208">
        <v>9.016</v>
      </c>
      <c r="I6044" s="239">
        <v>6.2510000000000003</v>
      </c>
      <c r="J6044" s="239"/>
      <c r="K6044" s="208">
        <v>4.4580000000000002</v>
      </c>
      <c r="L6044" s="208">
        <v>2.2410000000000001</v>
      </c>
      <c r="M6044" s="208">
        <v>1.696</v>
      </c>
      <c r="N6044" s="208">
        <v>1.337</v>
      </c>
      <c r="O6044" s="208">
        <v>3.2149999999999999</v>
      </c>
      <c r="P6044" s="208">
        <v>2.3050000000000002</v>
      </c>
      <c r="Q6044" s="208">
        <v>11.433999999999999</v>
      </c>
      <c r="R6044" s="208">
        <v>12.927</v>
      </c>
      <c r="S6044" s="208">
        <v>11.087</v>
      </c>
      <c r="T6044" s="208">
        <v>11.33</v>
      </c>
      <c r="U6044" s="208">
        <v>8.7260000000000009</v>
      </c>
      <c r="V6044" s="208">
        <v>5.69</v>
      </c>
      <c r="W6044" s="208">
        <v>3.7189999999999999</v>
      </c>
      <c r="X6044" s="208">
        <v>1.3740000000000001</v>
      </c>
      <c r="Y6044" s="208">
        <v>1.764</v>
      </c>
      <c r="Z6044" s="208">
        <v>1.589</v>
      </c>
      <c r="AA6044" s="208">
        <v>2.2679999999999998</v>
      </c>
      <c r="AB6044" s="208">
        <v>5.5620000000000003</v>
      </c>
      <c r="AC6044" s="208">
        <v>9.0180000000000007</v>
      </c>
      <c r="AD6044" s="208">
        <v>8.9849999999999994</v>
      </c>
      <c r="AE6044" s="208">
        <v>12.82</v>
      </c>
      <c r="AF6044" s="208">
        <v>9.4049999999999994</v>
      </c>
      <c r="AG6044" s="208">
        <v>8.82</v>
      </c>
      <c r="AH6044" s="208">
        <v>3.7570000000000001</v>
      </c>
      <c r="AI6044" s="208">
        <v>3.1739999999999999</v>
      </c>
      <c r="AJ6044" s="208">
        <v>1.514</v>
      </c>
      <c r="AK6044" s="208">
        <v>1.1200000000000001</v>
      </c>
      <c r="AL6044" s="208">
        <v>1.163</v>
      </c>
      <c r="AM6044" s="208">
        <v>0.85199999999999998</v>
      </c>
      <c r="AN6044" s="208">
        <v>5.3179999999999996</v>
      </c>
      <c r="AO6044" s="208">
        <v>8.7850000000000001</v>
      </c>
      <c r="AP6044" s="208">
        <v>11.712999999999999</v>
      </c>
      <c r="AQ6044" s="208">
        <v>12.125999999999999</v>
      </c>
      <c r="AR6044" s="208">
        <v>10.692</v>
      </c>
      <c r="AS6044" s="208">
        <v>9.2940000000000005</v>
      </c>
      <c r="AT6044" s="208">
        <v>4.68</v>
      </c>
      <c r="AU6044" s="208">
        <v>3.508</v>
      </c>
      <c r="AV6044" s="208">
        <v>1.1100000000000001</v>
      </c>
      <c r="AW6044" s="208">
        <v>0.77400000000000002</v>
      </c>
      <c r="AX6044" s="208">
        <v>0.91900000000000004</v>
      </c>
      <c r="AY6044" s="208">
        <v>1.8340000000000001</v>
      </c>
      <c r="AZ6044" s="208">
        <v>4.2</v>
      </c>
      <c r="BA6044" s="208">
        <v>7.173</v>
      </c>
      <c r="BB6044" s="21">
        <f t="shared" si="585"/>
        <v>12.927</v>
      </c>
      <c r="BC6044" s="21"/>
      <c r="BD6044" s="22">
        <f t="shared" si="586"/>
        <v>17.374999999999996</v>
      </c>
      <c r="BE6044" s="21"/>
      <c r="BG6044" s="10"/>
      <c r="BH6044" s="21">
        <f t="shared" si="587"/>
        <v>0</v>
      </c>
      <c r="BI6044" s="22">
        <f t="shared" si="587"/>
        <v>1.2926999999999996E-2</v>
      </c>
      <c r="BJ6044" s="21"/>
      <c r="BK6044" s="21">
        <v>0</v>
      </c>
      <c r="BL6044" s="22">
        <v>3.8780999999999989E-2</v>
      </c>
      <c r="BM6044" s="21"/>
      <c r="BN6044" s="21">
        <f t="shared" si="588"/>
        <v>0</v>
      </c>
      <c r="BO6044" s="22">
        <f t="shared" si="588"/>
        <v>0.15512399999999996</v>
      </c>
      <c r="BP6044" s="21">
        <f t="shared" si="588"/>
        <v>0</v>
      </c>
    </row>
    <row r="6045" spans="1:68" ht="11.1" hidden="1" customHeight="1" outlineLevel="2" x14ac:dyDescent="0.2">
      <c r="A6045" s="10"/>
      <c r="B6045" s="18"/>
      <c r="C6045" s="18"/>
      <c r="D6045" s="18"/>
      <c r="E6045" s="23" t="s">
        <v>5310</v>
      </c>
      <c r="F6045" s="24"/>
      <c r="G6045" s="208">
        <v>10.717000000000001</v>
      </c>
      <c r="H6045" s="208">
        <v>7.5190000000000001</v>
      </c>
      <c r="I6045" s="239">
        <v>5.9489999999999998</v>
      </c>
      <c r="J6045" s="239"/>
      <c r="K6045" s="208">
        <v>3.97</v>
      </c>
      <c r="L6045" s="208">
        <v>1.68</v>
      </c>
      <c r="M6045" s="208">
        <v>1.054</v>
      </c>
      <c r="N6045" s="208">
        <v>2.7250000000000001</v>
      </c>
      <c r="O6045" s="208">
        <v>2.7879999999999998</v>
      </c>
      <c r="P6045" s="208">
        <v>3.92</v>
      </c>
      <c r="Q6045" s="208">
        <v>9.0909999999999993</v>
      </c>
      <c r="R6045" s="208">
        <v>13.041</v>
      </c>
      <c r="S6045" s="208">
        <v>10.974</v>
      </c>
      <c r="T6045" s="208">
        <v>12.855</v>
      </c>
      <c r="U6045" s="208">
        <v>8.4640000000000004</v>
      </c>
      <c r="V6045" s="208">
        <v>5.47</v>
      </c>
      <c r="W6045" s="208">
        <v>3.4209999999999998</v>
      </c>
      <c r="X6045" s="208">
        <v>1.127</v>
      </c>
      <c r="Y6045" s="208">
        <v>1.29</v>
      </c>
      <c r="Z6045" s="208">
        <v>1.1419999999999999</v>
      </c>
      <c r="AA6045" s="208">
        <v>1.724</v>
      </c>
      <c r="AB6045" s="208">
        <v>4.8440000000000003</v>
      </c>
      <c r="AC6045" s="208">
        <v>8.7240000000000002</v>
      </c>
      <c r="AD6045" s="208">
        <v>11.54</v>
      </c>
      <c r="AE6045" s="208">
        <v>13.04</v>
      </c>
      <c r="AF6045" s="208">
        <v>5.0110000000000001</v>
      </c>
      <c r="AG6045" s="208">
        <v>5.1050000000000004</v>
      </c>
      <c r="AH6045" s="208">
        <v>2.1059999999999999</v>
      </c>
      <c r="AI6045" s="208">
        <v>1.732</v>
      </c>
      <c r="AJ6045" s="208">
        <v>0.53900000000000003</v>
      </c>
      <c r="AK6045" s="208">
        <v>0.41599999999999998</v>
      </c>
      <c r="AL6045" s="208">
        <v>0.53300000000000003</v>
      </c>
      <c r="AM6045" s="208">
        <v>0.95399999999999996</v>
      </c>
      <c r="AN6045" s="208">
        <v>2.8690000000000002</v>
      </c>
      <c r="AO6045" s="208">
        <v>4.8979999999999997</v>
      </c>
      <c r="AP6045" s="208">
        <v>6.68</v>
      </c>
      <c r="AQ6045" s="208">
        <v>7.3019999999999996</v>
      </c>
      <c r="AR6045" s="208">
        <v>6.6589999999999998</v>
      </c>
      <c r="AS6045" s="208">
        <v>5.4950000000000001</v>
      </c>
      <c r="AT6045" s="208">
        <v>2.5459999999999998</v>
      </c>
      <c r="AU6045" s="208">
        <v>1.7130000000000001</v>
      </c>
      <c r="AV6045" s="208">
        <v>0.59799999999999998</v>
      </c>
      <c r="AW6045" s="208">
        <v>0.34699999999999998</v>
      </c>
      <c r="AX6045" s="208">
        <v>0.41099999999999998</v>
      </c>
      <c r="AY6045" s="208">
        <v>1.024</v>
      </c>
      <c r="AZ6045" s="208">
        <v>2.194</v>
      </c>
      <c r="BA6045" s="208">
        <v>4.1079999999999997</v>
      </c>
      <c r="BB6045" s="21">
        <f t="shared" si="585"/>
        <v>13.041</v>
      </c>
      <c r="BC6045" s="21"/>
      <c r="BD6045" s="22">
        <f t="shared" si="586"/>
        <v>17.528225806451612</v>
      </c>
      <c r="BE6045" s="21"/>
      <c r="BG6045" s="10"/>
      <c r="BH6045" s="21">
        <f t="shared" si="587"/>
        <v>0</v>
      </c>
      <c r="BI6045" s="22">
        <f t="shared" si="587"/>
        <v>1.3040999999999999E-2</v>
      </c>
      <c r="BJ6045" s="21"/>
      <c r="BK6045" s="21">
        <v>0</v>
      </c>
      <c r="BL6045" s="22">
        <v>3.9122999999999998E-2</v>
      </c>
      <c r="BM6045" s="21"/>
      <c r="BN6045" s="21">
        <f t="shared" si="588"/>
        <v>0</v>
      </c>
      <c r="BO6045" s="22">
        <f t="shared" si="588"/>
        <v>0.15649199999999999</v>
      </c>
      <c r="BP6045" s="21">
        <f t="shared" si="588"/>
        <v>0</v>
      </c>
    </row>
    <row r="6046" spans="1:68" ht="11.1" hidden="1" customHeight="1" outlineLevel="2" x14ac:dyDescent="0.2">
      <c r="A6046" s="10"/>
      <c r="B6046" s="18"/>
      <c r="C6046" s="18"/>
      <c r="D6046" s="18"/>
      <c r="E6046" s="23" t="s">
        <v>5311</v>
      </c>
      <c r="F6046" s="24"/>
      <c r="G6046" s="208">
        <v>9.7949999999999999</v>
      </c>
      <c r="H6046" s="208">
        <v>6.53</v>
      </c>
      <c r="I6046" s="239">
        <v>5.2830000000000004</v>
      </c>
      <c r="J6046" s="239"/>
      <c r="K6046" s="208">
        <v>3.621</v>
      </c>
      <c r="L6046" s="208">
        <v>1.153</v>
      </c>
      <c r="M6046" s="208">
        <v>0.66200000000000003</v>
      </c>
      <c r="N6046" s="208">
        <v>0.86299999999999999</v>
      </c>
      <c r="O6046" s="208">
        <v>2.2789999999999999</v>
      </c>
      <c r="P6046" s="208">
        <v>3.4</v>
      </c>
      <c r="Q6046" s="208">
        <v>8.3279999999999994</v>
      </c>
      <c r="R6046" s="208">
        <v>12.276999999999999</v>
      </c>
      <c r="S6046" s="208">
        <v>10.747999999999999</v>
      </c>
      <c r="T6046" s="208">
        <v>11.989000000000001</v>
      </c>
      <c r="U6046" s="208">
        <v>8.0120000000000005</v>
      </c>
      <c r="V6046" s="208">
        <v>4.8369999999999997</v>
      </c>
      <c r="W6046" s="208">
        <v>2.7789999999999999</v>
      </c>
      <c r="X6046" s="208">
        <v>0.79800000000000004</v>
      </c>
      <c r="Y6046" s="208">
        <v>0.92100000000000004</v>
      </c>
      <c r="Z6046" s="208">
        <v>0.83599999999999997</v>
      </c>
      <c r="AA6046" s="208">
        <v>1.27</v>
      </c>
      <c r="AB6046" s="208">
        <v>4.8109999999999999</v>
      </c>
      <c r="AC6046" s="208">
        <v>8.5879999999999992</v>
      </c>
      <c r="AD6046" s="208">
        <v>11.275</v>
      </c>
      <c r="AE6046" s="208">
        <v>12.602</v>
      </c>
      <c r="AF6046" s="208">
        <v>9.1029999999999998</v>
      </c>
      <c r="AG6046" s="208">
        <v>7.819</v>
      </c>
      <c r="AH6046" s="208">
        <v>2.1339999999999999</v>
      </c>
      <c r="AI6046" s="208">
        <v>1.5029999999999999</v>
      </c>
      <c r="AJ6046" s="208">
        <v>0.55000000000000004</v>
      </c>
      <c r="AK6046" s="208">
        <v>0.42499999999999999</v>
      </c>
      <c r="AL6046" s="208">
        <v>0.44500000000000001</v>
      </c>
      <c r="AM6046" s="208">
        <v>0.97699999999999998</v>
      </c>
      <c r="AN6046" s="208">
        <v>2.6480000000000001</v>
      </c>
      <c r="AO6046" s="208">
        <v>4.9640000000000004</v>
      </c>
      <c r="AP6046" s="208">
        <v>6.9020000000000001</v>
      </c>
      <c r="AQ6046" s="208">
        <v>7.367</v>
      </c>
      <c r="AR6046" s="208">
        <v>6.4139999999999997</v>
      </c>
      <c r="AS6046" s="208">
        <v>5.1360000000000001</v>
      </c>
      <c r="AT6046" s="208">
        <v>2.452</v>
      </c>
      <c r="AU6046" s="208">
        <v>1.794</v>
      </c>
      <c r="AV6046" s="208">
        <v>0.54600000000000004</v>
      </c>
      <c r="AW6046" s="208">
        <v>0.379</v>
      </c>
      <c r="AX6046" s="208">
        <v>0.42899999999999999</v>
      </c>
      <c r="AY6046" s="208">
        <v>0.98199999999999998</v>
      </c>
      <c r="AZ6046" s="208">
        <v>2.1930000000000001</v>
      </c>
      <c r="BA6046" s="208">
        <v>3.9929999999999999</v>
      </c>
      <c r="BB6046" s="21">
        <f t="shared" si="585"/>
        <v>12.602</v>
      </c>
      <c r="BC6046" s="21"/>
      <c r="BD6046" s="22">
        <f t="shared" si="586"/>
        <v>16.938172043010752</v>
      </c>
      <c r="BE6046" s="21"/>
      <c r="BG6046" s="10"/>
      <c r="BH6046" s="21">
        <f t="shared" si="587"/>
        <v>0</v>
      </c>
      <c r="BI6046" s="22">
        <f t="shared" si="587"/>
        <v>1.2602E-2</v>
      </c>
      <c r="BJ6046" s="21"/>
      <c r="BK6046" s="21">
        <v>0</v>
      </c>
      <c r="BL6046" s="22">
        <v>3.7805999999999999E-2</v>
      </c>
      <c r="BM6046" s="21"/>
      <c r="BN6046" s="21">
        <f t="shared" si="588"/>
        <v>0</v>
      </c>
      <c r="BO6046" s="22">
        <f t="shared" si="588"/>
        <v>0.151224</v>
      </c>
      <c r="BP6046" s="21">
        <f t="shared" si="588"/>
        <v>0</v>
      </c>
    </row>
    <row r="6047" spans="1:68" ht="11.1" hidden="1" customHeight="1" outlineLevel="2" x14ac:dyDescent="0.2">
      <c r="A6047" s="10"/>
      <c r="B6047" s="18"/>
      <c r="C6047" s="18"/>
      <c r="D6047" s="18"/>
      <c r="E6047" s="23" t="s">
        <v>5312</v>
      </c>
      <c r="F6047" s="24"/>
      <c r="G6047" s="208">
        <v>9.8620000000000001</v>
      </c>
      <c r="H6047" s="208">
        <v>7.3979999999999997</v>
      </c>
      <c r="I6047" s="239">
        <v>5.2530000000000001</v>
      </c>
      <c r="J6047" s="239"/>
      <c r="K6047" s="208">
        <v>3.278</v>
      </c>
      <c r="L6047" s="208">
        <v>1.105</v>
      </c>
      <c r="M6047" s="208">
        <v>0.747</v>
      </c>
      <c r="N6047" s="208">
        <v>0.99399999999999999</v>
      </c>
      <c r="O6047" s="208">
        <v>2.875</v>
      </c>
      <c r="P6047" s="208">
        <v>3.472</v>
      </c>
      <c r="Q6047" s="208">
        <v>9.0090000000000003</v>
      </c>
      <c r="R6047" s="208">
        <v>12.726000000000001</v>
      </c>
      <c r="S6047" s="208">
        <v>10.975</v>
      </c>
      <c r="T6047" s="208">
        <v>12.222</v>
      </c>
      <c r="U6047" s="208">
        <v>8.1660000000000004</v>
      </c>
      <c r="V6047" s="208">
        <v>4.9130000000000003</v>
      </c>
      <c r="W6047" s="208">
        <v>2.6920000000000002</v>
      </c>
      <c r="X6047" s="208">
        <v>0.82399999999999995</v>
      </c>
      <c r="Y6047" s="208">
        <v>1.127</v>
      </c>
      <c r="Z6047" s="208">
        <v>0.94599999999999995</v>
      </c>
      <c r="AA6047" s="208">
        <v>1.4890000000000001</v>
      </c>
      <c r="AB6047" s="208">
        <v>4.7919999999999998</v>
      </c>
      <c r="AC6047" s="208">
        <v>8.67</v>
      </c>
      <c r="AD6047" s="208">
        <v>10.974</v>
      </c>
      <c r="AE6047" s="208">
        <v>12.555</v>
      </c>
      <c r="AF6047" s="208">
        <v>8.8979999999999997</v>
      </c>
      <c r="AG6047" s="208">
        <v>7.8710000000000004</v>
      </c>
      <c r="AH6047" s="208">
        <v>2.0950000000000002</v>
      </c>
      <c r="AI6047" s="208">
        <v>1.591</v>
      </c>
      <c r="AJ6047" s="208">
        <v>0.497</v>
      </c>
      <c r="AK6047" s="208">
        <v>0.41699999999999998</v>
      </c>
      <c r="AL6047" s="208">
        <v>0.503</v>
      </c>
      <c r="AM6047" s="208">
        <v>1.0189999999999999</v>
      </c>
      <c r="AN6047" s="208">
        <v>2.976</v>
      </c>
      <c r="AO6047" s="208">
        <v>5.2009999999999996</v>
      </c>
      <c r="AP6047" s="208">
        <v>6.7519999999999998</v>
      </c>
      <c r="AQ6047" s="208">
        <v>7.0839999999999996</v>
      </c>
      <c r="AR6047" s="208">
        <v>6.319</v>
      </c>
      <c r="AS6047" s="208">
        <v>5.3940000000000001</v>
      </c>
      <c r="AT6047" s="208">
        <v>2.6440000000000001</v>
      </c>
      <c r="AU6047" s="208">
        <v>1.9670000000000001</v>
      </c>
      <c r="AV6047" s="208">
        <v>0.64</v>
      </c>
      <c r="AW6047" s="208">
        <v>0.42199999999999999</v>
      </c>
      <c r="AX6047" s="208">
        <v>0.48399999999999999</v>
      </c>
      <c r="AY6047" s="208">
        <v>1.042</v>
      </c>
      <c r="AZ6047" s="208">
        <v>2.4180000000000001</v>
      </c>
      <c r="BA6047" s="208">
        <v>4.2629999999999999</v>
      </c>
      <c r="BB6047" s="21">
        <f t="shared" si="585"/>
        <v>12.726000000000001</v>
      </c>
      <c r="BC6047" s="21"/>
      <c r="BD6047" s="22">
        <f t="shared" si="586"/>
        <v>17.10483870967742</v>
      </c>
      <c r="BE6047" s="21"/>
      <c r="BG6047" s="10"/>
      <c r="BH6047" s="21">
        <f t="shared" si="587"/>
        <v>0</v>
      </c>
      <c r="BI6047" s="22">
        <f t="shared" si="587"/>
        <v>1.2725999999999999E-2</v>
      </c>
      <c r="BJ6047" s="21"/>
      <c r="BK6047" s="21">
        <v>0</v>
      </c>
      <c r="BL6047" s="22">
        <v>3.8177999999999997E-2</v>
      </c>
      <c r="BM6047" s="21"/>
      <c r="BN6047" s="21">
        <f t="shared" si="588"/>
        <v>0</v>
      </c>
      <c r="BO6047" s="22">
        <f t="shared" si="588"/>
        <v>0.15271199999999999</v>
      </c>
      <c r="BP6047" s="21">
        <f t="shared" si="588"/>
        <v>0</v>
      </c>
    </row>
    <row r="6048" spans="1:68" ht="11.1" hidden="1" customHeight="1" outlineLevel="2" x14ac:dyDescent="0.2">
      <c r="A6048" s="10"/>
      <c r="B6048" s="18"/>
      <c r="C6048" s="18"/>
      <c r="D6048" s="18"/>
      <c r="E6048" s="23" t="s">
        <v>5313</v>
      </c>
      <c r="F6048" s="24"/>
      <c r="G6048" s="208">
        <v>9.798</v>
      </c>
      <c r="H6048" s="208">
        <v>7.5309999999999997</v>
      </c>
      <c r="I6048" s="239">
        <v>5.7110000000000003</v>
      </c>
      <c r="J6048" s="239"/>
      <c r="K6048" s="208">
        <v>3.79</v>
      </c>
      <c r="L6048" s="208">
        <v>1.546</v>
      </c>
      <c r="M6048" s="208">
        <v>0.871</v>
      </c>
      <c r="N6048" s="208">
        <v>1.1259999999999999</v>
      </c>
      <c r="O6048" s="208">
        <v>2.8050000000000002</v>
      </c>
      <c r="P6048" s="208">
        <v>4.0529999999999999</v>
      </c>
      <c r="Q6048" s="208">
        <v>8.7080000000000002</v>
      </c>
      <c r="R6048" s="208">
        <v>12.157</v>
      </c>
      <c r="S6048" s="208">
        <v>9.9830000000000005</v>
      </c>
      <c r="T6048" s="208">
        <v>11.279</v>
      </c>
      <c r="U6048" s="208">
        <v>8.42</v>
      </c>
      <c r="V6048" s="208">
        <v>5.1260000000000003</v>
      </c>
      <c r="W6048" s="208">
        <v>3.2719999999999998</v>
      </c>
      <c r="X6048" s="208">
        <v>1.1080000000000001</v>
      </c>
      <c r="Y6048" s="208">
        <v>1.2629999999999999</v>
      </c>
      <c r="Z6048" s="208">
        <v>1.0640000000000001</v>
      </c>
      <c r="AA6048" s="208">
        <v>1.47</v>
      </c>
      <c r="AB6048" s="208">
        <v>4.8140000000000001</v>
      </c>
      <c r="AC6048" s="208">
        <v>8.2149999999999999</v>
      </c>
      <c r="AD6048" s="208">
        <v>10.212</v>
      </c>
      <c r="AE6048" s="208">
        <v>11.631</v>
      </c>
      <c r="AF6048" s="208">
        <v>8.3230000000000004</v>
      </c>
      <c r="AG6048" s="208">
        <v>13.086</v>
      </c>
      <c r="AH6048" s="208">
        <v>0.82699999999999996</v>
      </c>
      <c r="AI6048" s="208">
        <v>1.98</v>
      </c>
      <c r="AJ6048" s="208">
        <v>0.45200000000000001</v>
      </c>
      <c r="AK6048" s="208">
        <v>0.434</v>
      </c>
      <c r="AL6048" s="208">
        <v>0.56299999999999994</v>
      </c>
      <c r="AM6048" s="208">
        <v>1.78</v>
      </c>
      <c r="AN6048" s="208">
        <v>4.6970000000000001</v>
      </c>
      <c r="AO6048" s="208">
        <v>8.3480000000000008</v>
      </c>
      <c r="AP6048" s="208">
        <v>10.050000000000001</v>
      </c>
      <c r="AQ6048" s="208">
        <v>11.173</v>
      </c>
      <c r="AR6048" s="208">
        <v>9.6210000000000004</v>
      </c>
      <c r="AS6048" s="208">
        <v>8.0329999999999995</v>
      </c>
      <c r="AT6048" s="208">
        <v>4.351</v>
      </c>
      <c r="AU6048" s="208">
        <v>3.3</v>
      </c>
      <c r="AV6048" s="208">
        <v>1.1299999999999999</v>
      </c>
      <c r="AW6048" s="208">
        <v>0.71899999999999997</v>
      </c>
      <c r="AX6048" s="208">
        <v>0.90100000000000002</v>
      </c>
      <c r="AY6048" s="208">
        <v>1.85</v>
      </c>
      <c r="AZ6048" s="208">
        <v>3.012</v>
      </c>
      <c r="BA6048" s="208">
        <v>5.2560000000000002</v>
      </c>
      <c r="BB6048" s="21">
        <f t="shared" si="585"/>
        <v>13.086</v>
      </c>
      <c r="BC6048" s="21"/>
      <c r="BD6048" s="22">
        <f t="shared" si="586"/>
        <v>17.588709677419356</v>
      </c>
      <c r="BE6048" s="21"/>
      <c r="BG6048" s="10"/>
      <c r="BH6048" s="21">
        <f t="shared" si="587"/>
        <v>0</v>
      </c>
      <c r="BI6048" s="22">
        <f t="shared" si="587"/>
        <v>1.3086E-2</v>
      </c>
      <c r="BJ6048" s="21"/>
      <c r="BK6048" s="21">
        <v>0</v>
      </c>
      <c r="BL6048" s="22">
        <v>3.9258000000000001E-2</v>
      </c>
      <c r="BM6048" s="21"/>
      <c r="BN6048" s="21">
        <f t="shared" si="588"/>
        <v>0</v>
      </c>
      <c r="BO6048" s="22">
        <f t="shared" si="588"/>
        <v>0.157032</v>
      </c>
      <c r="BP6048" s="21">
        <f t="shared" si="588"/>
        <v>0</v>
      </c>
    </row>
    <row r="6049" spans="1:68" ht="11.1" hidden="1" customHeight="1" outlineLevel="2" x14ac:dyDescent="0.2">
      <c r="A6049" s="10"/>
      <c r="B6049" s="18"/>
      <c r="C6049" s="18"/>
      <c r="D6049" s="18"/>
      <c r="E6049" s="23" t="s">
        <v>5314</v>
      </c>
      <c r="F6049" s="24"/>
      <c r="G6049" s="208">
        <v>10.154999999999999</v>
      </c>
      <c r="H6049" s="208">
        <v>7.1210000000000004</v>
      </c>
      <c r="I6049" s="239">
        <v>5.5650000000000004</v>
      </c>
      <c r="J6049" s="239"/>
      <c r="K6049" s="208">
        <v>3.8479999999999999</v>
      </c>
      <c r="L6049" s="208">
        <v>1.6220000000000001</v>
      </c>
      <c r="M6049" s="208">
        <v>0.86399999999999999</v>
      </c>
      <c r="N6049" s="208">
        <v>1.181</v>
      </c>
      <c r="O6049" s="208">
        <v>2.677</v>
      </c>
      <c r="P6049" s="208">
        <v>3.6309999999999998</v>
      </c>
      <c r="Q6049" s="208">
        <v>8.798</v>
      </c>
      <c r="R6049" s="208">
        <v>12.347</v>
      </c>
      <c r="S6049" s="208">
        <v>10.327999999999999</v>
      </c>
      <c r="T6049" s="208">
        <v>11.557</v>
      </c>
      <c r="U6049" s="208">
        <v>8.0640000000000001</v>
      </c>
      <c r="V6049" s="208">
        <v>5.048</v>
      </c>
      <c r="W6049" s="208">
        <v>3.0230000000000001</v>
      </c>
      <c r="X6049" s="208">
        <v>1.0629999999999999</v>
      </c>
      <c r="Y6049" s="208">
        <v>1.282</v>
      </c>
      <c r="Z6049" s="208">
        <v>1.079</v>
      </c>
      <c r="AA6049" s="208">
        <v>1.48</v>
      </c>
      <c r="AB6049" s="208">
        <v>4.67</v>
      </c>
      <c r="AC6049" s="208">
        <v>8.65</v>
      </c>
      <c r="AD6049" s="208">
        <v>11.528</v>
      </c>
      <c r="AE6049" s="208">
        <v>12.821999999999999</v>
      </c>
      <c r="AF6049" s="208">
        <v>9.3689999999999998</v>
      </c>
      <c r="AG6049" s="208">
        <v>8.2260000000000009</v>
      </c>
      <c r="AH6049" s="208">
        <v>2.306</v>
      </c>
      <c r="AI6049" s="208">
        <v>1.673</v>
      </c>
      <c r="AJ6049" s="208">
        <v>0.67700000000000005</v>
      </c>
      <c r="AK6049" s="208">
        <v>0.53900000000000003</v>
      </c>
      <c r="AL6049" s="208">
        <v>0.66</v>
      </c>
      <c r="AM6049" s="208">
        <v>1.1519999999999999</v>
      </c>
      <c r="AN6049" s="208">
        <v>2.75</v>
      </c>
      <c r="AO6049" s="208">
        <v>5.1440000000000001</v>
      </c>
      <c r="AP6049" s="208">
        <v>6.6859999999999999</v>
      </c>
      <c r="AQ6049" s="208">
        <v>7.4480000000000004</v>
      </c>
      <c r="AR6049" s="208">
        <v>6.41</v>
      </c>
      <c r="AS6049" s="208">
        <v>5.2850000000000001</v>
      </c>
      <c r="AT6049" s="208">
        <v>2.4180000000000001</v>
      </c>
      <c r="AU6049" s="208">
        <v>1.7649999999999999</v>
      </c>
      <c r="AV6049" s="208">
        <v>0.621</v>
      </c>
      <c r="AW6049" s="208">
        <v>0.42499999999999999</v>
      </c>
      <c r="AX6049" s="208">
        <v>0.51400000000000001</v>
      </c>
      <c r="AY6049" s="208">
        <v>1.052</v>
      </c>
      <c r="AZ6049" s="208">
        <v>2.2490000000000001</v>
      </c>
      <c r="BA6049" s="208">
        <v>4.0979999999999999</v>
      </c>
      <c r="BB6049" s="21">
        <f t="shared" si="585"/>
        <v>12.821999999999999</v>
      </c>
      <c r="BC6049" s="21"/>
      <c r="BD6049" s="22">
        <f t="shared" si="586"/>
        <v>17.233870967741932</v>
      </c>
      <c r="BE6049" s="21"/>
      <c r="BG6049" s="10"/>
      <c r="BH6049" s="21">
        <f t="shared" si="587"/>
        <v>0</v>
      </c>
      <c r="BI6049" s="22">
        <f t="shared" si="587"/>
        <v>1.2821999999999997E-2</v>
      </c>
      <c r="BJ6049" s="21"/>
      <c r="BK6049" s="21">
        <v>0</v>
      </c>
      <c r="BL6049" s="22">
        <v>3.8465999999999986E-2</v>
      </c>
      <c r="BM6049" s="21"/>
      <c r="BN6049" s="21">
        <f t="shared" si="588"/>
        <v>0</v>
      </c>
      <c r="BO6049" s="22">
        <f t="shared" si="588"/>
        <v>0.15386399999999995</v>
      </c>
      <c r="BP6049" s="21">
        <f t="shared" si="588"/>
        <v>0</v>
      </c>
    </row>
    <row r="6050" spans="1:68" ht="11.1" hidden="1" customHeight="1" outlineLevel="2" x14ac:dyDescent="0.2">
      <c r="A6050" s="10"/>
      <c r="B6050" s="18"/>
      <c r="C6050" s="18"/>
      <c r="D6050" s="18"/>
      <c r="E6050" s="23" t="s">
        <v>5315</v>
      </c>
      <c r="F6050" s="24"/>
      <c r="G6050" s="208">
        <v>10.427</v>
      </c>
      <c r="H6050" s="208">
        <v>7.3540000000000001</v>
      </c>
      <c r="I6050" s="239">
        <v>5.6040000000000001</v>
      </c>
      <c r="J6050" s="239"/>
      <c r="K6050" s="208">
        <v>4.0209999999999999</v>
      </c>
      <c r="L6050" s="208">
        <v>1.3560000000000001</v>
      </c>
      <c r="M6050" s="208">
        <v>1.0940000000000001</v>
      </c>
      <c r="N6050" s="208">
        <v>2.4079999999999999</v>
      </c>
      <c r="O6050" s="208">
        <v>3.4039999999999999</v>
      </c>
      <c r="P6050" s="208">
        <v>3.5779999999999998</v>
      </c>
      <c r="Q6050" s="208">
        <v>10.07</v>
      </c>
      <c r="R6050" s="208">
        <v>12.94</v>
      </c>
      <c r="S6050" s="208">
        <v>10.496</v>
      </c>
      <c r="T6050" s="208">
        <v>12.724</v>
      </c>
      <c r="U6050" s="208">
        <v>9.2739999999999991</v>
      </c>
      <c r="V6050" s="208">
        <v>6.3209999999999997</v>
      </c>
      <c r="W6050" s="208">
        <v>4.1479999999999997</v>
      </c>
      <c r="X6050" s="208">
        <v>2.04</v>
      </c>
      <c r="Y6050" s="208">
        <v>2.6619999999999999</v>
      </c>
      <c r="Z6050" s="208">
        <v>2.4620000000000002</v>
      </c>
      <c r="AA6050" s="208">
        <v>2.6429999999999998</v>
      </c>
      <c r="AB6050" s="208">
        <v>4.8390000000000004</v>
      </c>
      <c r="AC6050" s="208">
        <v>8.5259999999999998</v>
      </c>
      <c r="AD6050" s="208">
        <v>11.218</v>
      </c>
      <c r="AE6050" s="208">
        <v>12.378</v>
      </c>
      <c r="AF6050" s="208">
        <v>9.3130000000000006</v>
      </c>
      <c r="AG6050" s="208">
        <v>8.1329999999999991</v>
      </c>
      <c r="AH6050" s="208">
        <v>2.3149999999999999</v>
      </c>
      <c r="AI6050" s="208">
        <v>1.6160000000000001</v>
      </c>
      <c r="AJ6050" s="208">
        <v>0.63600000000000001</v>
      </c>
      <c r="AK6050" s="208">
        <v>0.44800000000000001</v>
      </c>
      <c r="AL6050" s="208">
        <v>0.52900000000000003</v>
      </c>
      <c r="AM6050" s="208">
        <v>0.99199999999999999</v>
      </c>
      <c r="AN6050" s="208">
        <v>2.778</v>
      </c>
      <c r="AO6050" s="208">
        <v>5.0979999999999999</v>
      </c>
      <c r="AP6050" s="208">
        <v>5.9909999999999997</v>
      </c>
      <c r="AQ6050" s="208">
        <v>6.4480000000000004</v>
      </c>
      <c r="AR6050" s="208">
        <v>5.6689999999999996</v>
      </c>
      <c r="AS6050" s="208">
        <v>5.0330000000000004</v>
      </c>
      <c r="AT6050" s="208">
        <v>2.581</v>
      </c>
      <c r="AU6050" s="208">
        <v>1.8109999999999999</v>
      </c>
      <c r="AV6050" s="208">
        <v>0.56999999999999995</v>
      </c>
      <c r="AW6050" s="208">
        <v>0.374</v>
      </c>
      <c r="AX6050" s="208">
        <v>0.47599999999999998</v>
      </c>
      <c r="AY6050" s="208">
        <v>0.97</v>
      </c>
      <c r="AZ6050" s="208">
        <v>2.351</v>
      </c>
      <c r="BA6050" s="208">
        <v>4.1050000000000004</v>
      </c>
      <c r="BB6050" s="21">
        <f t="shared" si="585"/>
        <v>12.94</v>
      </c>
      <c r="BC6050" s="21"/>
      <c r="BD6050" s="22">
        <f t="shared" si="586"/>
        <v>17.392473118279568</v>
      </c>
      <c r="BE6050" s="21"/>
      <c r="BG6050" s="10"/>
      <c r="BH6050" s="21">
        <f t="shared" si="587"/>
        <v>0</v>
      </c>
      <c r="BI6050" s="22">
        <f t="shared" si="587"/>
        <v>1.2939999999999998E-2</v>
      </c>
      <c r="BJ6050" s="21"/>
      <c r="BK6050" s="21">
        <v>0</v>
      </c>
      <c r="BL6050" s="22">
        <v>3.8819999999999993E-2</v>
      </c>
      <c r="BM6050" s="21"/>
      <c r="BN6050" s="21">
        <f t="shared" si="588"/>
        <v>0</v>
      </c>
      <c r="BO6050" s="22">
        <f t="shared" si="588"/>
        <v>0.15527999999999997</v>
      </c>
      <c r="BP6050" s="21">
        <f t="shared" si="588"/>
        <v>0</v>
      </c>
    </row>
    <row r="6051" spans="1:68" ht="11.1" hidden="1" customHeight="1" outlineLevel="2" x14ac:dyDescent="0.2">
      <c r="A6051" s="10"/>
      <c r="B6051" s="18"/>
      <c r="C6051" s="18"/>
      <c r="D6051" s="18"/>
      <c r="E6051" s="23" t="s">
        <v>5316</v>
      </c>
      <c r="F6051" s="24"/>
      <c r="G6051" s="208">
        <v>9.58</v>
      </c>
      <c r="H6051" s="208">
        <v>6.8529999999999998</v>
      </c>
      <c r="I6051" s="239">
        <v>5.5049999999999999</v>
      </c>
      <c r="J6051" s="239"/>
      <c r="K6051" s="208">
        <v>3.4780000000000002</v>
      </c>
      <c r="L6051" s="208">
        <v>0.91300000000000003</v>
      </c>
      <c r="M6051" s="208">
        <v>0.60399999999999998</v>
      </c>
      <c r="N6051" s="208">
        <v>0.73399999999999999</v>
      </c>
      <c r="O6051" s="208">
        <v>2.0819999999999999</v>
      </c>
      <c r="P6051" s="208">
        <v>3.9990000000000001</v>
      </c>
      <c r="Q6051" s="208">
        <v>8.2200000000000006</v>
      </c>
      <c r="R6051" s="208">
        <v>12.843</v>
      </c>
      <c r="S6051" s="208">
        <v>10.778</v>
      </c>
      <c r="T6051" s="208">
        <v>12.516</v>
      </c>
      <c r="U6051" s="208">
        <v>7.7039999999999997</v>
      </c>
      <c r="V6051" s="208">
        <v>5.1619999999999999</v>
      </c>
      <c r="W6051" s="208">
        <v>2.8050000000000002</v>
      </c>
      <c r="X6051" s="208">
        <v>0.92</v>
      </c>
      <c r="Y6051" s="208">
        <v>1.0580000000000001</v>
      </c>
      <c r="Z6051" s="208">
        <v>1.0569999999999999</v>
      </c>
      <c r="AA6051" s="208">
        <v>1.462</v>
      </c>
      <c r="AB6051" s="208">
        <v>4.7069999999999999</v>
      </c>
      <c r="AC6051" s="208">
        <v>8.2430000000000003</v>
      </c>
      <c r="AD6051" s="208">
        <v>10.202999999999999</v>
      </c>
      <c r="AE6051" s="208">
        <v>10.705</v>
      </c>
      <c r="AF6051" s="208">
        <v>8.4190000000000005</v>
      </c>
      <c r="AG6051" s="208">
        <v>8.5050000000000008</v>
      </c>
      <c r="AH6051" s="208">
        <v>2.1720000000000002</v>
      </c>
      <c r="AI6051" s="208">
        <v>1.5289999999999999</v>
      </c>
      <c r="AJ6051" s="208">
        <v>0.57599999999999996</v>
      </c>
      <c r="AK6051" s="208">
        <v>0.47499999999999998</v>
      </c>
      <c r="AL6051" s="208">
        <v>0.48899999999999999</v>
      </c>
      <c r="AM6051" s="208">
        <v>0.91700000000000004</v>
      </c>
      <c r="AN6051" s="208">
        <v>2.5830000000000002</v>
      </c>
      <c r="AO6051" s="208">
        <v>4.9870000000000001</v>
      </c>
      <c r="AP6051" s="208">
        <v>6.0940000000000003</v>
      </c>
      <c r="AQ6051" s="208">
        <v>7.133</v>
      </c>
      <c r="AR6051" s="208">
        <v>6.3</v>
      </c>
      <c r="AS6051" s="208">
        <v>4.9119999999999999</v>
      </c>
      <c r="AT6051" s="208">
        <v>2.36</v>
      </c>
      <c r="AU6051" s="208">
        <v>1.6659999999999999</v>
      </c>
      <c r="AV6051" s="208">
        <v>0.50600000000000001</v>
      </c>
      <c r="AW6051" s="208">
        <v>0.33400000000000002</v>
      </c>
      <c r="AX6051" s="208">
        <v>0.4</v>
      </c>
      <c r="AY6051" s="208">
        <v>0.96699999999999997</v>
      </c>
      <c r="AZ6051" s="208">
        <v>2.2000000000000002</v>
      </c>
      <c r="BA6051" s="208">
        <v>3.9380000000000002</v>
      </c>
      <c r="BB6051" s="21">
        <f t="shared" si="585"/>
        <v>12.843</v>
      </c>
      <c r="BC6051" s="21"/>
      <c r="BD6051" s="22">
        <f t="shared" si="586"/>
        <v>17.262096774193552</v>
      </c>
      <c r="BE6051" s="21"/>
      <c r="BG6051" s="10"/>
      <c r="BH6051" s="21">
        <f t="shared" si="587"/>
        <v>0</v>
      </c>
      <c r="BI6051" s="22">
        <f t="shared" si="587"/>
        <v>1.2843000000000002E-2</v>
      </c>
      <c r="BJ6051" s="21"/>
      <c r="BK6051" s="21">
        <v>0</v>
      </c>
      <c r="BL6051" s="22">
        <v>3.8529000000000008E-2</v>
      </c>
      <c r="BM6051" s="21"/>
      <c r="BN6051" s="21">
        <f t="shared" si="588"/>
        <v>0</v>
      </c>
      <c r="BO6051" s="22">
        <f t="shared" si="588"/>
        <v>0.15411600000000003</v>
      </c>
      <c r="BP6051" s="21">
        <f t="shared" si="588"/>
        <v>0</v>
      </c>
    </row>
    <row r="6052" spans="1:68" ht="11.1" hidden="1" customHeight="1" outlineLevel="2" x14ac:dyDescent="0.2">
      <c r="A6052" s="10"/>
      <c r="B6052" s="18"/>
      <c r="C6052" s="18"/>
      <c r="D6052" s="18"/>
      <c r="E6052" s="23" t="s">
        <v>5317</v>
      </c>
      <c r="F6052" s="24"/>
      <c r="G6052" s="208">
        <v>11.179</v>
      </c>
      <c r="H6052" s="208">
        <v>7.6980000000000004</v>
      </c>
      <c r="I6052" s="239">
        <v>6.1050000000000004</v>
      </c>
      <c r="J6052" s="239"/>
      <c r="K6052" s="208">
        <v>4.7169999999999996</v>
      </c>
      <c r="L6052" s="208">
        <v>2.0099999999999998</v>
      </c>
      <c r="M6052" s="208">
        <v>1.208</v>
      </c>
      <c r="N6052" s="208">
        <v>1.518</v>
      </c>
      <c r="O6052" s="208">
        <v>3.1320000000000001</v>
      </c>
      <c r="P6052" s="208">
        <v>3.8119999999999998</v>
      </c>
      <c r="Q6052" s="208">
        <v>9.4309999999999992</v>
      </c>
      <c r="R6052" s="208">
        <v>12.587999999999999</v>
      </c>
      <c r="S6052" s="208">
        <v>10.664999999999999</v>
      </c>
      <c r="T6052" s="208">
        <v>12.119</v>
      </c>
      <c r="U6052" s="208">
        <v>8.0960000000000001</v>
      </c>
      <c r="V6052" s="208">
        <v>5.5149999999999997</v>
      </c>
      <c r="W6052" s="208">
        <v>3.26</v>
      </c>
      <c r="X6052" s="208">
        <v>1.109</v>
      </c>
      <c r="Y6052" s="208">
        <v>1.2589999999999999</v>
      </c>
      <c r="Z6052" s="208">
        <v>1.232</v>
      </c>
      <c r="AA6052" s="208">
        <v>1.9039999999999999</v>
      </c>
      <c r="AB6052" s="208">
        <v>4.9029999999999996</v>
      </c>
      <c r="AC6052" s="208">
        <v>8.3559999999999999</v>
      </c>
      <c r="AD6052" s="208">
        <v>11.013999999999999</v>
      </c>
      <c r="AE6052" s="208">
        <v>12.967000000000001</v>
      </c>
      <c r="AF6052" s="208">
        <v>9.08</v>
      </c>
      <c r="AG6052" s="208">
        <v>7.9989999999999997</v>
      </c>
      <c r="AH6052" s="208">
        <v>2.4089999999999998</v>
      </c>
      <c r="AI6052" s="208">
        <v>1.756</v>
      </c>
      <c r="AJ6052" s="208">
        <v>0.77400000000000002</v>
      </c>
      <c r="AK6052" s="208">
        <v>0.58899999999999997</v>
      </c>
      <c r="AL6052" s="208">
        <v>0.64100000000000001</v>
      </c>
      <c r="AM6052" s="208">
        <v>1.105</v>
      </c>
      <c r="AN6052" s="208">
        <v>3.0339999999999998</v>
      </c>
      <c r="AO6052" s="208">
        <v>5.23</v>
      </c>
      <c r="AP6052" s="208">
        <v>6</v>
      </c>
      <c r="AQ6052" s="208">
        <v>7.1109999999999998</v>
      </c>
      <c r="AR6052" s="208">
        <v>6.3129999999999997</v>
      </c>
      <c r="AS6052" s="208">
        <v>5.2359999999999998</v>
      </c>
      <c r="AT6052" s="208">
        <v>2.8079999999999998</v>
      </c>
      <c r="AU6052" s="208">
        <v>2.109</v>
      </c>
      <c r="AV6052" s="208">
        <v>0.69299999999999995</v>
      </c>
      <c r="AW6052" s="208">
        <v>0.46700000000000003</v>
      </c>
      <c r="AX6052" s="208">
        <v>0.505</v>
      </c>
      <c r="AY6052" s="208">
        <v>1.1339999999999999</v>
      </c>
      <c r="AZ6052" s="208">
        <v>2.3650000000000002</v>
      </c>
      <c r="BA6052" s="208">
        <v>4.2549999999999999</v>
      </c>
      <c r="BB6052" s="21">
        <f t="shared" si="585"/>
        <v>12.967000000000001</v>
      </c>
      <c r="BC6052" s="21"/>
      <c r="BD6052" s="22">
        <f t="shared" si="586"/>
        <v>17.428763440860216</v>
      </c>
      <c r="BE6052" s="21"/>
      <c r="BG6052" s="10"/>
      <c r="BH6052" s="21">
        <f t="shared" si="587"/>
        <v>0</v>
      </c>
      <c r="BI6052" s="22">
        <f t="shared" si="587"/>
        <v>1.2966999999999999E-2</v>
      </c>
      <c r="BJ6052" s="21"/>
      <c r="BK6052" s="21">
        <v>0</v>
      </c>
      <c r="BL6052" s="22">
        <v>3.8900999999999998E-2</v>
      </c>
      <c r="BM6052" s="21"/>
      <c r="BN6052" s="21">
        <f t="shared" si="588"/>
        <v>0</v>
      </c>
      <c r="BO6052" s="22">
        <f t="shared" si="588"/>
        <v>0.15560399999999999</v>
      </c>
      <c r="BP6052" s="21">
        <f t="shared" si="588"/>
        <v>0</v>
      </c>
    </row>
    <row r="6053" spans="1:68" ht="11.1" hidden="1" customHeight="1" outlineLevel="2" x14ac:dyDescent="0.2">
      <c r="A6053" s="10"/>
      <c r="B6053" s="18"/>
      <c r="C6053" s="18"/>
      <c r="D6053" s="18"/>
      <c r="E6053" s="23" t="s">
        <v>5318</v>
      </c>
      <c r="F6053" s="24"/>
      <c r="G6053" s="208">
        <v>9.69</v>
      </c>
      <c r="H6053" s="208">
        <v>7.4939999999999998</v>
      </c>
      <c r="I6053" s="239">
        <v>5.7670000000000003</v>
      </c>
      <c r="J6053" s="239"/>
      <c r="K6053" s="208">
        <v>3.8820000000000001</v>
      </c>
      <c r="L6053" s="208">
        <v>1.631</v>
      </c>
      <c r="M6053" s="208">
        <v>0.83</v>
      </c>
      <c r="N6053" s="208">
        <v>0.99</v>
      </c>
      <c r="O6053" s="208">
        <v>2.5590000000000002</v>
      </c>
      <c r="P6053" s="208">
        <v>3.3410000000000002</v>
      </c>
      <c r="Q6053" s="208">
        <v>8.9789999999999992</v>
      </c>
      <c r="R6053" s="208">
        <v>12.627000000000001</v>
      </c>
      <c r="S6053" s="208">
        <v>10.148</v>
      </c>
      <c r="T6053" s="208">
        <v>11.936999999999999</v>
      </c>
      <c r="U6053" s="208">
        <v>8.2390000000000008</v>
      </c>
      <c r="V6053" s="208">
        <v>5.2119999999999997</v>
      </c>
      <c r="W6053" s="208">
        <v>3.2759999999999998</v>
      </c>
      <c r="X6053" s="208">
        <v>1.1399999999999999</v>
      </c>
      <c r="Y6053" s="208">
        <v>1.335</v>
      </c>
      <c r="Z6053" s="208">
        <v>1.1579999999999999</v>
      </c>
      <c r="AA6053" s="208">
        <v>1.6719999999999999</v>
      </c>
      <c r="AB6053" s="208">
        <v>4.9260000000000002</v>
      </c>
      <c r="AC6053" s="208">
        <v>8.6579999999999995</v>
      </c>
      <c r="AD6053" s="208">
        <v>11.122999999999999</v>
      </c>
      <c r="AE6053" s="208">
        <v>12.038</v>
      </c>
      <c r="AF6053" s="208">
        <v>4.6820000000000004</v>
      </c>
      <c r="AG6053" s="208">
        <v>4.7220000000000004</v>
      </c>
      <c r="AH6053" s="208">
        <v>2.0249999999999999</v>
      </c>
      <c r="AI6053" s="208">
        <v>1.782</v>
      </c>
      <c r="AJ6053" s="208">
        <v>0.81</v>
      </c>
      <c r="AK6053" s="208">
        <v>0.58099999999999996</v>
      </c>
      <c r="AL6053" s="208">
        <v>0.48099999999999998</v>
      </c>
      <c r="AM6053" s="208">
        <v>1.0189999999999999</v>
      </c>
      <c r="AN6053" s="208">
        <v>2.972</v>
      </c>
      <c r="AO6053" s="208">
        <v>5.4359999999999999</v>
      </c>
      <c r="AP6053" s="208">
        <v>6.91</v>
      </c>
      <c r="AQ6053" s="208">
        <v>7.258</v>
      </c>
      <c r="AR6053" s="208">
        <v>6.2</v>
      </c>
      <c r="AS6053" s="208">
        <v>5.1829999999999998</v>
      </c>
      <c r="AT6053" s="208">
        <v>2.6040000000000001</v>
      </c>
      <c r="AU6053" s="208">
        <v>1.9119999999999999</v>
      </c>
      <c r="AV6053" s="208">
        <v>0.65400000000000003</v>
      </c>
      <c r="AW6053" s="208">
        <v>0.34799999999999998</v>
      </c>
      <c r="AX6053" s="208">
        <v>0.38200000000000001</v>
      </c>
      <c r="AY6053" s="208">
        <v>1.0609999999999999</v>
      </c>
      <c r="AZ6053" s="208">
        <v>2.2629999999999999</v>
      </c>
      <c r="BA6053" s="208">
        <v>4.2290000000000001</v>
      </c>
      <c r="BB6053" s="21">
        <f t="shared" si="585"/>
        <v>12.627000000000001</v>
      </c>
      <c r="BC6053" s="21"/>
      <c r="BD6053" s="22">
        <f t="shared" si="586"/>
        <v>16.971774193548388</v>
      </c>
      <c r="BE6053" s="21"/>
      <c r="BG6053" s="10"/>
      <c r="BH6053" s="21">
        <f t="shared" si="587"/>
        <v>0</v>
      </c>
      <c r="BI6053" s="22">
        <f t="shared" si="587"/>
        <v>1.2627000000000001E-2</v>
      </c>
      <c r="BJ6053" s="21"/>
      <c r="BK6053" s="21">
        <v>0</v>
      </c>
      <c r="BL6053" s="22">
        <v>3.7881000000000005E-2</v>
      </c>
      <c r="BM6053" s="21"/>
      <c r="BN6053" s="21">
        <f t="shared" si="588"/>
        <v>0</v>
      </c>
      <c r="BO6053" s="22">
        <f t="shared" si="588"/>
        <v>0.15152400000000002</v>
      </c>
      <c r="BP6053" s="21">
        <f t="shared" si="588"/>
        <v>0</v>
      </c>
    </row>
    <row r="6054" spans="1:68" ht="11.1" hidden="1" customHeight="1" outlineLevel="2" x14ac:dyDescent="0.2">
      <c r="A6054" s="10"/>
      <c r="B6054" s="18"/>
      <c r="C6054" s="18"/>
      <c r="D6054" s="18"/>
      <c r="E6054" s="23" t="s">
        <v>5319</v>
      </c>
      <c r="F6054" s="24"/>
      <c r="G6054" s="208">
        <v>9.6329999999999991</v>
      </c>
      <c r="H6054" s="208">
        <v>7.6239999999999997</v>
      </c>
      <c r="I6054" s="239">
        <v>5.5419999999999998</v>
      </c>
      <c r="J6054" s="239"/>
      <c r="K6054" s="208">
        <v>3.653</v>
      </c>
      <c r="L6054" s="208">
        <v>1.349</v>
      </c>
      <c r="M6054" s="208">
        <v>0.85</v>
      </c>
      <c r="N6054" s="208">
        <v>1.2769999999999999</v>
      </c>
      <c r="O6054" s="208">
        <v>2.621</v>
      </c>
      <c r="P6054" s="208">
        <v>3.6440000000000001</v>
      </c>
      <c r="Q6054" s="208">
        <v>9.0020000000000007</v>
      </c>
      <c r="R6054" s="208">
        <v>11.48</v>
      </c>
      <c r="S6054" s="208">
        <v>9.7140000000000004</v>
      </c>
      <c r="T6054" s="208">
        <v>10.917999999999999</v>
      </c>
      <c r="U6054" s="208">
        <v>8.0660000000000007</v>
      </c>
      <c r="V6054" s="208">
        <v>5.3570000000000002</v>
      </c>
      <c r="W6054" s="208">
        <v>3.1739999999999999</v>
      </c>
      <c r="X6054" s="208">
        <v>1.0569999999999999</v>
      </c>
      <c r="Y6054" s="208">
        <v>1.2110000000000001</v>
      </c>
      <c r="Z6054" s="208">
        <v>1.0469999999999999</v>
      </c>
      <c r="AA6054" s="208">
        <v>1.522</v>
      </c>
      <c r="AB6054" s="208">
        <v>4.6920000000000002</v>
      </c>
      <c r="AC6054" s="208">
        <v>7.9720000000000004</v>
      </c>
      <c r="AD6054" s="208">
        <v>10.089</v>
      </c>
      <c r="AE6054" s="208">
        <v>11.010999999999999</v>
      </c>
      <c r="AF6054" s="208">
        <v>4.4370000000000003</v>
      </c>
      <c r="AG6054" s="208">
        <v>4.8049999999999997</v>
      </c>
      <c r="AH6054" s="208">
        <v>1.9330000000000001</v>
      </c>
      <c r="AI6054" s="208">
        <v>1.61</v>
      </c>
      <c r="AJ6054" s="208">
        <v>0.56100000000000005</v>
      </c>
      <c r="AK6054" s="208">
        <v>0.44600000000000001</v>
      </c>
      <c r="AL6054" s="208">
        <v>0.46500000000000002</v>
      </c>
      <c r="AM6054" s="208">
        <v>0.84299999999999997</v>
      </c>
      <c r="AN6054" s="208">
        <v>2.637</v>
      </c>
      <c r="AO6054" s="208">
        <v>4.9619999999999997</v>
      </c>
      <c r="AP6054" s="208">
        <v>6.343</v>
      </c>
      <c r="AQ6054" s="208">
        <v>6.7679999999999998</v>
      </c>
      <c r="AR6054" s="208">
        <v>6.0529999999999999</v>
      </c>
      <c r="AS6054" s="208">
        <v>4.8579999999999997</v>
      </c>
      <c r="AT6054" s="208">
        <v>2.431</v>
      </c>
      <c r="AU6054" s="208">
        <v>1.776</v>
      </c>
      <c r="AV6054" s="208">
        <v>0.52400000000000002</v>
      </c>
      <c r="AW6054" s="208">
        <v>0.35899999999999999</v>
      </c>
      <c r="AX6054" s="208">
        <v>0.45400000000000001</v>
      </c>
      <c r="AY6054" s="208">
        <v>0.97299999999999998</v>
      </c>
      <c r="AZ6054" s="208">
        <v>2.1800000000000002</v>
      </c>
      <c r="BA6054" s="208">
        <v>3.9409999999999998</v>
      </c>
      <c r="BB6054" s="21">
        <f t="shared" si="585"/>
        <v>11.48</v>
      </c>
      <c r="BC6054" s="21"/>
      <c r="BD6054" s="22">
        <f t="shared" si="586"/>
        <v>15.430107526881722</v>
      </c>
      <c r="BE6054" s="21"/>
      <c r="BG6054" s="10"/>
      <c r="BH6054" s="21">
        <f t="shared" si="587"/>
        <v>0</v>
      </c>
      <c r="BI6054" s="22">
        <f t="shared" si="587"/>
        <v>1.1480000000000002E-2</v>
      </c>
      <c r="BJ6054" s="21"/>
      <c r="BK6054" s="21">
        <v>0</v>
      </c>
      <c r="BL6054" s="22">
        <v>3.4440000000000005E-2</v>
      </c>
      <c r="BM6054" s="21"/>
      <c r="BN6054" s="21">
        <f t="shared" si="588"/>
        <v>0</v>
      </c>
      <c r="BO6054" s="22">
        <f t="shared" si="588"/>
        <v>0.13776000000000002</v>
      </c>
      <c r="BP6054" s="21">
        <f t="shared" si="588"/>
        <v>0</v>
      </c>
    </row>
    <row r="6055" spans="1:68" ht="11.1" hidden="1" customHeight="1" outlineLevel="2" x14ac:dyDescent="0.2">
      <c r="A6055" s="10"/>
      <c r="B6055" s="18"/>
      <c r="C6055" s="18"/>
      <c r="D6055" s="18"/>
      <c r="E6055" s="23" t="s">
        <v>5320</v>
      </c>
      <c r="F6055" s="24"/>
      <c r="G6055" s="208">
        <v>9.8940000000000001</v>
      </c>
      <c r="H6055" s="208">
        <v>7.3630000000000004</v>
      </c>
      <c r="I6055" s="239">
        <v>5.1959999999999997</v>
      </c>
      <c r="J6055" s="239"/>
      <c r="K6055" s="208">
        <v>3.2269999999999999</v>
      </c>
      <c r="L6055" s="208">
        <v>0.98499999999999999</v>
      </c>
      <c r="M6055" s="208">
        <v>2.88</v>
      </c>
      <c r="N6055" s="208">
        <v>3.827</v>
      </c>
      <c r="O6055" s="208">
        <v>2.0150000000000001</v>
      </c>
      <c r="P6055" s="208">
        <v>3.4430000000000001</v>
      </c>
      <c r="Q6055" s="208">
        <v>8.5809999999999995</v>
      </c>
      <c r="R6055" s="208">
        <v>12.417</v>
      </c>
      <c r="S6055" s="208">
        <v>10.465</v>
      </c>
      <c r="T6055" s="208">
        <v>11.896000000000001</v>
      </c>
      <c r="U6055" s="208">
        <v>7.9020000000000001</v>
      </c>
      <c r="V6055" s="208">
        <v>4.6760000000000002</v>
      </c>
      <c r="W6055" s="208">
        <v>2.532</v>
      </c>
      <c r="X6055" s="208">
        <v>0.85799999999999998</v>
      </c>
      <c r="Y6055" s="208">
        <v>1.103</v>
      </c>
      <c r="Z6055" s="208">
        <v>0.91900000000000004</v>
      </c>
      <c r="AA6055" s="208">
        <v>1.387</v>
      </c>
      <c r="AB6055" s="208">
        <v>4.5609999999999999</v>
      </c>
      <c r="AC6055" s="208">
        <v>8.7590000000000003</v>
      </c>
      <c r="AD6055" s="208">
        <v>11.074</v>
      </c>
      <c r="AE6055" s="208">
        <v>12.067</v>
      </c>
      <c r="AF6055" s="208">
        <v>4.6500000000000004</v>
      </c>
      <c r="AG6055" s="208">
        <v>4.5229999999999997</v>
      </c>
      <c r="AH6055" s="208">
        <v>1.6859999999999999</v>
      </c>
      <c r="AI6055" s="208">
        <v>1.3740000000000001</v>
      </c>
      <c r="AJ6055" s="208">
        <v>0.56899999999999995</v>
      </c>
      <c r="AK6055" s="208">
        <v>0.42699999999999999</v>
      </c>
      <c r="AL6055" s="208">
        <v>0.44400000000000001</v>
      </c>
      <c r="AM6055" s="208">
        <v>0.999</v>
      </c>
      <c r="AN6055" s="208">
        <v>2.6680000000000001</v>
      </c>
      <c r="AO6055" s="208">
        <v>4.8849999999999998</v>
      </c>
      <c r="AP6055" s="208">
        <v>6.5490000000000004</v>
      </c>
      <c r="AQ6055" s="208">
        <v>7.2169999999999996</v>
      </c>
      <c r="AR6055" s="208">
        <v>5.9160000000000004</v>
      </c>
      <c r="AS6055" s="208">
        <v>4.7889999999999997</v>
      </c>
      <c r="AT6055" s="208">
        <v>2.2770000000000001</v>
      </c>
      <c r="AU6055" s="208">
        <v>1.607</v>
      </c>
      <c r="AV6055" s="208">
        <v>0.41099999999999998</v>
      </c>
      <c r="AW6055" s="208">
        <v>0.27100000000000002</v>
      </c>
      <c r="AX6055" s="208">
        <v>0.371</v>
      </c>
      <c r="AY6055" s="208">
        <v>0.92100000000000004</v>
      </c>
      <c r="AZ6055" s="208">
        <v>2.1120000000000001</v>
      </c>
      <c r="BA6055" s="208">
        <v>3.847</v>
      </c>
      <c r="BB6055" s="21">
        <f t="shared" si="585"/>
        <v>12.417</v>
      </c>
      <c r="BC6055" s="21"/>
      <c r="BD6055" s="22">
        <f t="shared" si="586"/>
        <v>16.68951612903226</v>
      </c>
      <c r="BE6055" s="21"/>
      <c r="BG6055" s="10"/>
      <c r="BH6055" s="21">
        <f t="shared" si="587"/>
        <v>0</v>
      </c>
      <c r="BI6055" s="22">
        <f t="shared" si="587"/>
        <v>1.2417000000000001E-2</v>
      </c>
      <c r="BJ6055" s="21"/>
      <c r="BK6055" s="21">
        <v>0</v>
      </c>
      <c r="BL6055" s="22">
        <v>3.7251000000000006E-2</v>
      </c>
      <c r="BM6055" s="21"/>
      <c r="BN6055" s="21">
        <f t="shared" si="588"/>
        <v>0</v>
      </c>
      <c r="BO6055" s="22">
        <f t="shared" si="588"/>
        <v>0.14900400000000003</v>
      </c>
      <c r="BP6055" s="21">
        <f t="shared" si="588"/>
        <v>0</v>
      </c>
    </row>
    <row r="6056" spans="1:68" ht="11.1" hidden="1" customHeight="1" outlineLevel="2" x14ac:dyDescent="0.2">
      <c r="A6056" s="10"/>
      <c r="B6056" s="18"/>
      <c r="C6056" s="18"/>
      <c r="D6056" s="18"/>
      <c r="E6056" s="23" t="s">
        <v>5321</v>
      </c>
      <c r="F6056" s="24"/>
      <c r="G6056" s="208">
        <v>9.94</v>
      </c>
      <c r="H6056" s="208">
        <v>7.1319999999999997</v>
      </c>
      <c r="I6056" s="239">
        <v>5.6840000000000002</v>
      </c>
      <c r="J6056" s="239"/>
      <c r="K6056" s="208">
        <v>3.6389999999999998</v>
      </c>
      <c r="L6056" s="208">
        <v>1.365</v>
      </c>
      <c r="M6056" s="208">
        <v>0.82799999999999996</v>
      </c>
      <c r="N6056" s="208">
        <v>1.1879999999999999</v>
      </c>
      <c r="O6056" s="208">
        <v>2.536</v>
      </c>
      <c r="P6056" s="208">
        <v>3.7250000000000001</v>
      </c>
      <c r="Q6056" s="208">
        <v>8.9120000000000008</v>
      </c>
      <c r="R6056" s="208">
        <v>12.212999999999999</v>
      </c>
      <c r="S6056" s="208">
        <v>10.545999999999999</v>
      </c>
      <c r="T6056" s="208">
        <v>11.611000000000001</v>
      </c>
      <c r="U6056" s="208">
        <v>8.2249999999999996</v>
      </c>
      <c r="V6056" s="208">
        <v>5.26</v>
      </c>
      <c r="W6056" s="208">
        <v>3.016</v>
      </c>
      <c r="X6056" s="208">
        <v>1.048</v>
      </c>
      <c r="Y6056" s="208">
        <v>1.097</v>
      </c>
      <c r="Z6056" s="208">
        <v>0.96099999999999997</v>
      </c>
      <c r="AA6056" s="208">
        <v>1.431</v>
      </c>
      <c r="AB6056" s="208">
        <v>5.1790000000000003</v>
      </c>
      <c r="AC6056" s="208">
        <v>8.8049999999999997</v>
      </c>
      <c r="AD6056" s="208">
        <v>8.6370000000000005</v>
      </c>
      <c r="AE6056" s="208">
        <v>11.986000000000001</v>
      </c>
      <c r="AF6056" s="208">
        <v>8.5749999999999993</v>
      </c>
      <c r="AG6056" s="208">
        <v>7.78</v>
      </c>
      <c r="AH6056" s="208">
        <v>3.2320000000000002</v>
      </c>
      <c r="AI6056" s="208">
        <v>2.5939999999999999</v>
      </c>
      <c r="AJ6056" s="208">
        <v>0.94299999999999995</v>
      </c>
      <c r="AK6056" s="208">
        <v>0.30599999999999999</v>
      </c>
      <c r="AL6056" s="208">
        <v>0.77200000000000002</v>
      </c>
      <c r="AM6056" s="208">
        <v>0.92300000000000004</v>
      </c>
      <c r="AN6056" s="208">
        <v>4.327</v>
      </c>
      <c r="AO6056" s="208">
        <v>8.2070000000000007</v>
      </c>
      <c r="AP6056" s="208">
        <v>10.374000000000001</v>
      </c>
      <c r="AQ6056" s="208">
        <v>12.129</v>
      </c>
      <c r="AR6056" s="208">
        <v>10.08</v>
      </c>
      <c r="AS6056" s="208">
        <v>8.1159999999999997</v>
      </c>
      <c r="AT6056" s="208">
        <v>3.8620000000000001</v>
      </c>
      <c r="AU6056" s="208">
        <v>2.964</v>
      </c>
      <c r="AV6056" s="208">
        <v>0.83</v>
      </c>
      <c r="AW6056" s="208">
        <v>0.57299999999999995</v>
      </c>
      <c r="AX6056" s="208">
        <v>0.72799999999999998</v>
      </c>
      <c r="AY6056" s="208">
        <v>1.4650000000000001</v>
      </c>
      <c r="AZ6056" s="208">
        <v>3.52</v>
      </c>
      <c r="BA6056" s="208">
        <v>7.0270000000000001</v>
      </c>
      <c r="BB6056" s="21">
        <f t="shared" si="585"/>
        <v>12.212999999999999</v>
      </c>
      <c r="BC6056" s="21"/>
      <c r="BD6056" s="22">
        <f t="shared" si="586"/>
        <v>16.41532258064516</v>
      </c>
      <c r="BE6056" s="21"/>
      <c r="BG6056" s="10"/>
      <c r="BH6056" s="21">
        <f t="shared" si="587"/>
        <v>0</v>
      </c>
      <c r="BI6056" s="22">
        <f t="shared" si="587"/>
        <v>1.2213E-2</v>
      </c>
      <c r="BJ6056" s="21"/>
      <c r="BK6056" s="21">
        <v>0</v>
      </c>
      <c r="BL6056" s="22">
        <v>3.6638999999999998E-2</v>
      </c>
      <c r="BM6056" s="21"/>
      <c r="BN6056" s="21">
        <f t="shared" si="588"/>
        <v>0</v>
      </c>
      <c r="BO6056" s="22">
        <f t="shared" si="588"/>
        <v>0.14655599999999999</v>
      </c>
      <c r="BP6056" s="21">
        <f t="shared" si="588"/>
        <v>0</v>
      </c>
    </row>
    <row r="6057" spans="1:68" ht="11.1" hidden="1" customHeight="1" outlineLevel="2" x14ac:dyDescent="0.2">
      <c r="A6057" s="10"/>
      <c r="B6057" s="18"/>
      <c r="C6057" s="18"/>
      <c r="D6057" s="18"/>
      <c r="E6057" s="23" t="s">
        <v>5322</v>
      </c>
      <c r="F6057" s="24"/>
      <c r="G6057" s="208">
        <v>9.66</v>
      </c>
      <c r="H6057" s="208">
        <v>6.657</v>
      </c>
      <c r="I6057" s="239">
        <v>5.2789999999999999</v>
      </c>
      <c r="J6057" s="239"/>
      <c r="K6057" s="208">
        <v>3.5</v>
      </c>
      <c r="L6057" s="208">
        <v>1.823</v>
      </c>
      <c r="M6057" s="208">
        <v>0.879</v>
      </c>
      <c r="N6057" s="208">
        <v>1.1439999999999999</v>
      </c>
      <c r="O6057" s="208">
        <v>2.4809999999999999</v>
      </c>
      <c r="P6057" s="208">
        <v>3.54</v>
      </c>
      <c r="Q6057" s="208">
        <v>8.2880000000000003</v>
      </c>
      <c r="R6057" s="208">
        <v>11.535</v>
      </c>
      <c r="S6057" s="208">
        <v>9.3330000000000002</v>
      </c>
      <c r="T6057" s="208">
        <v>10.321999999999999</v>
      </c>
      <c r="U6057" s="208">
        <v>7.7320000000000002</v>
      </c>
      <c r="V6057" s="208">
        <v>4.8520000000000003</v>
      </c>
      <c r="W6057" s="208">
        <v>2.9940000000000002</v>
      </c>
      <c r="X6057" s="208">
        <v>1.097</v>
      </c>
      <c r="Y6057" s="208">
        <v>1.3620000000000001</v>
      </c>
      <c r="Z6057" s="208">
        <v>1.452</v>
      </c>
      <c r="AA6057" s="208">
        <v>1.806</v>
      </c>
      <c r="AB6057" s="208">
        <v>4.59</v>
      </c>
      <c r="AC6057" s="208">
        <v>8.0129999999999999</v>
      </c>
      <c r="AD6057" s="208">
        <v>8.5790000000000006</v>
      </c>
      <c r="AE6057" s="208">
        <v>12.234999999999999</v>
      </c>
      <c r="AF6057" s="208">
        <v>8.6300000000000008</v>
      </c>
      <c r="AG6057" s="208">
        <v>7.8170000000000002</v>
      </c>
      <c r="AH6057" s="208">
        <v>3.198</v>
      </c>
      <c r="AI6057" s="208">
        <v>2.96</v>
      </c>
      <c r="AJ6057" s="208">
        <v>1.41</v>
      </c>
      <c r="AK6057" s="208">
        <v>0.91700000000000004</v>
      </c>
      <c r="AL6057" s="208">
        <v>0.96599999999999997</v>
      </c>
      <c r="AM6057" s="208">
        <v>0.875</v>
      </c>
      <c r="AN6057" s="208">
        <v>5.1619999999999999</v>
      </c>
      <c r="AO6057" s="208">
        <v>8.016</v>
      </c>
      <c r="AP6057" s="208">
        <v>10.475</v>
      </c>
      <c r="AQ6057" s="208">
        <v>10.808999999999999</v>
      </c>
      <c r="AR6057" s="208">
        <v>9.7829999999999995</v>
      </c>
      <c r="AS6057" s="208">
        <v>8.0869999999999997</v>
      </c>
      <c r="AT6057" s="208">
        <v>3.931</v>
      </c>
      <c r="AU6057" s="208">
        <v>3.0059999999999998</v>
      </c>
      <c r="AV6057" s="208">
        <v>1.028</v>
      </c>
      <c r="AW6057" s="208">
        <v>0.65</v>
      </c>
      <c r="AX6057" s="208">
        <v>0.83199999999999996</v>
      </c>
      <c r="AY6057" s="208">
        <v>1.66</v>
      </c>
      <c r="AZ6057" s="208">
        <v>3.5739999999999998</v>
      </c>
      <c r="BA6057" s="208">
        <v>6.5720000000000001</v>
      </c>
      <c r="BB6057" s="21">
        <f t="shared" ref="BB6057:BB6120" si="589">MAX(F6057:BA6057)</f>
        <v>12.234999999999999</v>
      </c>
      <c r="BC6057" s="21"/>
      <c r="BD6057" s="22">
        <f t="shared" ref="BD6057:BD6081" si="590">(BB6057/31/24)*1000</f>
        <v>16.44489247311828</v>
      </c>
      <c r="BE6057" s="21"/>
      <c r="BG6057" s="10"/>
      <c r="BH6057" s="21">
        <f t="shared" si="587"/>
        <v>0</v>
      </c>
      <c r="BI6057" s="22">
        <f t="shared" si="587"/>
        <v>1.2234999999999999E-2</v>
      </c>
      <c r="BJ6057" s="21"/>
      <c r="BK6057" s="21">
        <v>0</v>
      </c>
      <c r="BL6057" s="22">
        <v>3.6705000000000002E-2</v>
      </c>
      <c r="BM6057" s="21"/>
      <c r="BN6057" s="21">
        <f t="shared" si="588"/>
        <v>0</v>
      </c>
      <c r="BO6057" s="22">
        <f t="shared" si="588"/>
        <v>0.14682000000000001</v>
      </c>
      <c r="BP6057" s="21">
        <f t="shared" si="588"/>
        <v>0</v>
      </c>
    </row>
    <row r="6058" spans="1:68" ht="11.1" hidden="1" customHeight="1" outlineLevel="2" x14ac:dyDescent="0.2">
      <c r="A6058" s="10"/>
      <c r="B6058" s="18"/>
      <c r="C6058" s="18"/>
      <c r="D6058" s="18"/>
      <c r="E6058" s="23" t="s">
        <v>5323</v>
      </c>
      <c r="F6058" s="24"/>
      <c r="G6058" s="208">
        <v>10.372999999999999</v>
      </c>
      <c r="H6058" s="208">
        <v>8.3000000000000007</v>
      </c>
      <c r="I6058" s="239">
        <v>6.7119999999999997</v>
      </c>
      <c r="J6058" s="239"/>
      <c r="K6058" s="208">
        <v>4.8680000000000003</v>
      </c>
      <c r="L6058" s="208">
        <v>1.639</v>
      </c>
      <c r="M6058" s="208">
        <v>1.06</v>
      </c>
      <c r="N6058" s="208">
        <v>1.369</v>
      </c>
      <c r="O6058" s="208">
        <v>3.29</v>
      </c>
      <c r="P6058" s="208">
        <v>4.6779999999999999</v>
      </c>
      <c r="Q6058" s="208">
        <v>10.179</v>
      </c>
      <c r="R6058" s="208">
        <v>13.645</v>
      </c>
      <c r="S6058" s="208">
        <v>11.936</v>
      </c>
      <c r="T6058" s="208">
        <v>13.823</v>
      </c>
      <c r="U6058" s="208">
        <v>9.6660000000000004</v>
      </c>
      <c r="V6058" s="208">
        <v>6.2190000000000003</v>
      </c>
      <c r="W6058" s="208">
        <v>4.2990000000000004</v>
      </c>
      <c r="X6058" s="208">
        <v>1.331</v>
      </c>
      <c r="Y6058" s="208">
        <v>1.365</v>
      </c>
      <c r="Z6058" s="208">
        <v>0.63300000000000001</v>
      </c>
      <c r="AA6058" s="208">
        <v>1.9470000000000001</v>
      </c>
      <c r="AB6058" s="208">
        <v>6.1150000000000002</v>
      </c>
      <c r="AC6058" s="208">
        <v>9.8109999999999999</v>
      </c>
      <c r="AD6058" s="208">
        <v>10.132999999999999</v>
      </c>
      <c r="AE6058" s="208">
        <v>13.234</v>
      </c>
      <c r="AF6058" s="208">
        <v>9.2729999999999997</v>
      </c>
      <c r="AG6058" s="208">
        <v>9.2929999999999993</v>
      </c>
      <c r="AH6058" s="208">
        <v>4.4020000000000001</v>
      </c>
      <c r="AI6058" s="208">
        <v>3.6669999999999998</v>
      </c>
      <c r="AJ6058" s="208">
        <v>1.5609999999999999</v>
      </c>
      <c r="AK6058" s="208">
        <v>1.0209999999999999</v>
      </c>
      <c r="AL6058" s="208">
        <v>1.0169999999999999</v>
      </c>
      <c r="AM6058" s="208">
        <v>0.90100000000000002</v>
      </c>
      <c r="AN6058" s="208">
        <v>5.8710000000000004</v>
      </c>
      <c r="AO6058" s="208">
        <v>9.3209999999999997</v>
      </c>
      <c r="AP6058" s="208">
        <v>11.016999999999999</v>
      </c>
      <c r="AQ6058" s="208">
        <v>13.917999999999999</v>
      </c>
      <c r="AR6058" s="208">
        <v>11.602</v>
      </c>
      <c r="AS6058" s="208">
        <v>9.2469999999999999</v>
      </c>
      <c r="AT6058" s="208">
        <v>5.2050000000000001</v>
      </c>
      <c r="AU6058" s="208">
        <v>4.3220000000000001</v>
      </c>
      <c r="AV6058" s="208">
        <v>1.1599999999999999</v>
      </c>
      <c r="AW6058" s="208">
        <v>0.80200000000000005</v>
      </c>
      <c r="AX6058" s="208">
        <v>0.88300000000000001</v>
      </c>
      <c r="AY6058" s="208">
        <v>2.2200000000000002</v>
      </c>
      <c r="AZ6058" s="208">
        <v>4.859</v>
      </c>
      <c r="BA6058" s="208">
        <v>7.7850000000000001</v>
      </c>
      <c r="BB6058" s="21">
        <f t="shared" si="589"/>
        <v>13.917999999999999</v>
      </c>
      <c r="BC6058" s="21"/>
      <c r="BD6058" s="22">
        <f t="shared" si="590"/>
        <v>18.706989247311828</v>
      </c>
      <c r="BE6058" s="21"/>
      <c r="BG6058" s="10"/>
      <c r="BH6058" s="21">
        <f t="shared" si="587"/>
        <v>0</v>
      </c>
      <c r="BI6058" s="22">
        <f t="shared" si="587"/>
        <v>1.3918E-2</v>
      </c>
      <c r="BJ6058" s="21"/>
      <c r="BK6058" s="21">
        <v>0</v>
      </c>
      <c r="BL6058" s="22">
        <v>4.1753999999999999E-2</v>
      </c>
      <c r="BM6058" s="21"/>
      <c r="BN6058" s="21">
        <f t="shared" si="588"/>
        <v>0</v>
      </c>
      <c r="BO6058" s="22">
        <f t="shared" si="588"/>
        <v>0.167016</v>
      </c>
      <c r="BP6058" s="21">
        <f t="shared" si="588"/>
        <v>0</v>
      </c>
    </row>
    <row r="6059" spans="1:68" ht="11.1" hidden="1" customHeight="1" outlineLevel="2" x14ac:dyDescent="0.2">
      <c r="A6059" s="10"/>
      <c r="B6059" s="18"/>
      <c r="C6059" s="18"/>
      <c r="D6059" s="18"/>
      <c r="E6059" s="23" t="s">
        <v>5324</v>
      </c>
      <c r="F6059" s="24"/>
      <c r="G6059" s="208">
        <v>12.677</v>
      </c>
      <c r="H6059" s="208">
        <v>7.25</v>
      </c>
      <c r="I6059" s="239">
        <v>5.6790000000000003</v>
      </c>
      <c r="J6059" s="239"/>
      <c r="K6059" s="208">
        <v>6.0270000000000001</v>
      </c>
      <c r="L6059" s="208">
        <v>1.048</v>
      </c>
      <c r="M6059" s="208">
        <v>0.67200000000000004</v>
      </c>
      <c r="N6059" s="24"/>
      <c r="O6059" s="208">
        <v>2.6520000000000001</v>
      </c>
      <c r="P6059" s="208">
        <v>3.3809999999999998</v>
      </c>
      <c r="Q6059" s="208">
        <v>10.617000000000001</v>
      </c>
      <c r="R6059" s="208">
        <v>13.141999999999999</v>
      </c>
      <c r="S6059" s="208">
        <v>11.586</v>
      </c>
      <c r="T6059" s="208">
        <v>12.87</v>
      </c>
      <c r="U6059" s="208">
        <v>8.7249999999999996</v>
      </c>
      <c r="V6059" s="24"/>
      <c r="W6059" s="208">
        <v>7.524</v>
      </c>
      <c r="X6059" s="208">
        <v>1.974</v>
      </c>
      <c r="Y6059" s="208">
        <v>1.0229999999999999</v>
      </c>
      <c r="Z6059" s="208">
        <v>1.036</v>
      </c>
      <c r="AA6059" s="208">
        <v>0.96199999999999997</v>
      </c>
      <c r="AB6059" s="208">
        <v>6.0780000000000003</v>
      </c>
      <c r="AC6059" s="208">
        <v>3.6970000000000001</v>
      </c>
      <c r="AD6059" s="208">
        <v>11.458</v>
      </c>
      <c r="AE6059" s="208">
        <v>11.073</v>
      </c>
      <c r="AF6059" s="208">
        <v>17.574999999999999</v>
      </c>
      <c r="AG6059" s="208">
        <v>16.600999999999999</v>
      </c>
      <c r="AH6059" s="208">
        <v>0.54700000000000004</v>
      </c>
      <c r="AI6059" s="208">
        <v>2.7309999999999999</v>
      </c>
      <c r="AJ6059" s="208">
        <v>0.80600000000000005</v>
      </c>
      <c r="AK6059" s="208">
        <v>0.32100000000000001</v>
      </c>
      <c r="AL6059" s="24"/>
      <c r="AM6059" s="208">
        <v>1.595</v>
      </c>
      <c r="AN6059" s="208">
        <v>1.774</v>
      </c>
      <c r="AO6059" s="208">
        <v>5.0960000000000001</v>
      </c>
      <c r="AP6059" s="208">
        <v>5.98</v>
      </c>
      <c r="AQ6059" s="208">
        <v>6.0049999999999999</v>
      </c>
      <c r="AR6059" s="208">
        <v>10.468999999999999</v>
      </c>
      <c r="AS6059" s="208">
        <v>5.53</v>
      </c>
      <c r="AT6059" s="208">
        <v>3.157</v>
      </c>
      <c r="AU6059" s="208">
        <v>2.2709999999999999</v>
      </c>
      <c r="AV6059" s="208">
        <v>0.72</v>
      </c>
      <c r="AW6059" s="208">
        <v>0.53600000000000003</v>
      </c>
      <c r="AX6059" s="208">
        <v>0.5</v>
      </c>
      <c r="AY6059" s="208">
        <v>0.221</v>
      </c>
      <c r="AZ6059" s="208">
        <v>1.639</v>
      </c>
      <c r="BA6059" s="208">
        <v>3.5590000000000002</v>
      </c>
      <c r="BB6059" s="21">
        <f t="shared" si="589"/>
        <v>17.574999999999999</v>
      </c>
      <c r="BC6059" s="21"/>
      <c r="BD6059" s="22">
        <f t="shared" si="590"/>
        <v>23.622311827956988</v>
      </c>
      <c r="BE6059" s="21"/>
      <c r="BG6059" s="10"/>
      <c r="BH6059" s="21">
        <f t="shared" si="587"/>
        <v>0</v>
      </c>
      <c r="BI6059" s="22">
        <f t="shared" si="587"/>
        <v>1.7575E-2</v>
      </c>
      <c r="BJ6059" s="21"/>
      <c r="BK6059" s="21">
        <v>0</v>
      </c>
      <c r="BL6059" s="22">
        <v>5.2725000000000001E-2</v>
      </c>
      <c r="BM6059" s="21"/>
      <c r="BN6059" s="21">
        <f t="shared" si="588"/>
        <v>0</v>
      </c>
      <c r="BO6059" s="22">
        <f t="shared" si="588"/>
        <v>0.2109</v>
      </c>
      <c r="BP6059" s="21">
        <f t="shared" si="588"/>
        <v>0</v>
      </c>
    </row>
    <row r="6060" spans="1:68" ht="11.1" hidden="1" customHeight="1" outlineLevel="1" collapsed="1" x14ac:dyDescent="0.2">
      <c r="A6060" s="10"/>
      <c r="B6060" s="18"/>
      <c r="C6060" s="18"/>
      <c r="D6060" s="18"/>
      <c r="E6060" s="19" t="s">
        <v>5325</v>
      </c>
      <c r="F6060" s="20"/>
      <c r="G6060" s="20"/>
      <c r="H6060" s="20"/>
      <c r="I6060" s="20"/>
      <c r="J6060" s="20"/>
      <c r="K6060" s="20"/>
      <c r="L6060" s="20"/>
      <c r="M6060" s="20"/>
      <c r="N6060" s="20"/>
      <c r="O6060" s="20"/>
      <c r="P6060" s="209">
        <v>10.599</v>
      </c>
      <c r="Q6060" s="209">
        <v>18.905000000000001</v>
      </c>
      <c r="R6060" s="209">
        <v>14.911</v>
      </c>
      <c r="S6060" s="209">
        <v>65.415000000000006</v>
      </c>
      <c r="T6060" s="209">
        <v>45.898000000000003</v>
      </c>
      <c r="U6060" s="209">
        <v>36.222999999999999</v>
      </c>
      <c r="V6060" s="209">
        <v>27.891999999999999</v>
      </c>
      <c r="W6060" s="209">
        <v>60.927999999999997</v>
      </c>
      <c r="X6060" s="209">
        <v>4.1760000000000002</v>
      </c>
      <c r="Y6060" s="209">
        <v>4.0380000000000003</v>
      </c>
      <c r="Z6060" s="209">
        <v>7.1740000000000004</v>
      </c>
      <c r="AA6060" s="209">
        <v>28.83</v>
      </c>
      <c r="AB6060" s="209">
        <v>28.672999999999998</v>
      </c>
      <c r="AC6060" s="209">
        <v>65.204999999999998</v>
      </c>
      <c r="AD6060" s="209">
        <v>85.983000000000004</v>
      </c>
      <c r="AE6060" s="209">
        <v>85.834999999999994</v>
      </c>
      <c r="AF6060" s="209">
        <v>80.798000000000002</v>
      </c>
      <c r="AG6060" s="209">
        <v>57.527999999999999</v>
      </c>
      <c r="AH6060" s="209">
        <v>43.573</v>
      </c>
      <c r="AI6060" s="209">
        <v>24.864000000000001</v>
      </c>
      <c r="AJ6060" s="209">
        <v>9.2370000000000001</v>
      </c>
      <c r="AK6060" s="209">
        <v>5.8419999999999996</v>
      </c>
      <c r="AL6060" s="209">
        <v>7.327</v>
      </c>
      <c r="AM6060" s="209">
        <v>17.099</v>
      </c>
      <c r="AN6060" s="209">
        <v>40.314</v>
      </c>
      <c r="AO6060" s="209">
        <v>67.334000000000003</v>
      </c>
      <c r="AP6060" s="209">
        <v>85.665000000000006</v>
      </c>
      <c r="AQ6060" s="209">
        <v>92.314999999999998</v>
      </c>
      <c r="AR6060" s="209">
        <v>87.707999999999998</v>
      </c>
      <c r="AS6060" s="209">
        <v>64.022000000000006</v>
      </c>
      <c r="AT6060" s="209">
        <v>41.743000000000002</v>
      </c>
      <c r="AU6060" s="209">
        <v>28.466000000000001</v>
      </c>
      <c r="AV6060" s="209">
        <v>9.2579999999999991</v>
      </c>
      <c r="AW6060" s="209">
        <v>7.7990000000000004</v>
      </c>
      <c r="AX6060" s="209">
        <v>8.2829999999999995</v>
      </c>
      <c r="AY6060" s="209">
        <v>20.149000000000001</v>
      </c>
      <c r="AZ6060" s="209">
        <v>34.734000000000002</v>
      </c>
      <c r="BA6060" s="209">
        <v>60.795999999999999</v>
      </c>
      <c r="BB6060" s="56">
        <f>SUM(BB6061:BB6075)</f>
        <v>174.26500000000001</v>
      </c>
      <c r="BC6060" s="21">
        <f>BD6060</f>
        <v>234.22715053763443</v>
      </c>
      <c r="BD6060" s="22">
        <f t="shared" si="590"/>
        <v>234.22715053763443</v>
      </c>
      <c r="BE6060" s="21">
        <f>BC6060-BD6060</f>
        <v>0</v>
      </c>
      <c r="BF6060" s="2">
        <v>200.2</v>
      </c>
      <c r="BG6060" s="10"/>
      <c r="BH6060" s="21">
        <f t="shared" si="587"/>
        <v>0.17426500000000003</v>
      </c>
      <c r="BI6060" s="22">
        <f t="shared" si="587"/>
        <v>0.17426500000000003</v>
      </c>
      <c r="BJ6060" s="21">
        <f>BH6060-BI6060</f>
        <v>0</v>
      </c>
      <c r="BK6060" s="21">
        <v>0.52279500000000012</v>
      </c>
      <c r="BL6060" s="22">
        <v>0.52279500000000012</v>
      </c>
      <c r="BM6060" s="21">
        <v>0</v>
      </c>
      <c r="BN6060" s="21">
        <f t="shared" si="588"/>
        <v>2.0911800000000005</v>
      </c>
      <c r="BO6060" s="22">
        <f t="shared" si="588"/>
        <v>2.0911800000000005</v>
      </c>
      <c r="BP6060" s="21">
        <f t="shared" si="588"/>
        <v>0</v>
      </c>
    </row>
    <row r="6061" spans="1:68" ht="11.1" hidden="1" customHeight="1" outlineLevel="2" x14ac:dyDescent="0.2">
      <c r="A6061" s="10"/>
      <c r="B6061" s="18"/>
      <c r="C6061" s="18"/>
      <c r="D6061" s="18"/>
      <c r="E6061" s="23"/>
      <c r="F6061" s="24"/>
      <c r="G6061" s="24"/>
      <c r="H6061" s="24"/>
      <c r="I6061" s="24"/>
      <c r="J6061" s="24"/>
      <c r="K6061" s="24"/>
      <c r="L6061" s="24"/>
      <c r="M6061" s="24"/>
      <c r="N6061" s="24"/>
      <c r="O6061" s="24"/>
      <c r="P6061" s="24"/>
      <c r="Q6061" s="24"/>
      <c r="R6061" s="24"/>
      <c r="S6061" s="24"/>
      <c r="T6061" s="24"/>
      <c r="U6061" s="24"/>
      <c r="V6061" s="24"/>
      <c r="W6061" s="24"/>
      <c r="X6061" s="208">
        <v>0.28000000000000003</v>
      </c>
      <c r="Y6061" s="208">
        <v>0.28000000000000003</v>
      </c>
      <c r="Z6061" s="208">
        <v>0.93300000000000005</v>
      </c>
      <c r="AA6061" s="208">
        <v>0.183</v>
      </c>
      <c r="AB6061" s="208">
        <v>0.71099999999999997</v>
      </c>
      <c r="AC6061" s="24"/>
      <c r="AD6061" s="24"/>
      <c r="AE6061" s="208">
        <v>0.74299999999999999</v>
      </c>
      <c r="AF6061" s="208">
        <v>1.802</v>
      </c>
      <c r="AG6061" s="208">
        <v>1.2769999999999999</v>
      </c>
      <c r="AH6061" s="208">
        <v>0.95199999999999996</v>
      </c>
      <c r="AI6061" s="208">
        <v>1.093</v>
      </c>
      <c r="AJ6061" s="208">
        <v>1.016</v>
      </c>
      <c r="AK6061" s="208">
        <v>0.88300000000000001</v>
      </c>
      <c r="AL6061" s="208">
        <v>0.88100000000000001</v>
      </c>
      <c r="AM6061" s="24"/>
      <c r="AN6061" s="208">
        <v>1.4079999999999999</v>
      </c>
      <c r="AO6061" s="208">
        <v>1.0669999999999999</v>
      </c>
      <c r="AP6061" s="208">
        <v>1.0229999999999999</v>
      </c>
      <c r="AQ6061" s="208">
        <v>1.006</v>
      </c>
      <c r="AR6061" s="208">
        <v>1.357</v>
      </c>
      <c r="AS6061" s="208">
        <v>1.093</v>
      </c>
      <c r="AT6061" s="208">
        <v>1.123</v>
      </c>
      <c r="AU6061" s="208">
        <v>1.097</v>
      </c>
      <c r="AV6061" s="208">
        <v>0.94399999999999995</v>
      </c>
      <c r="AW6061" s="208">
        <v>0.86899999999999999</v>
      </c>
      <c r="AX6061" s="208">
        <v>0.56100000000000005</v>
      </c>
      <c r="AY6061" s="208">
        <v>1.034</v>
      </c>
      <c r="AZ6061" s="208">
        <v>0.97</v>
      </c>
      <c r="BA6061" s="208">
        <v>0.93899999999999995</v>
      </c>
      <c r="BB6061" s="21">
        <f t="shared" si="589"/>
        <v>1.802</v>
      </c>
      <c r="BC6061" s="21"/>
      <c r="BD6061" s="22">
        <f t="shared" si="590"/>
        <v>2.4220430107526885</v>
      </c>
      <c r="BE6061" s="21"/>
      <c r="BG6061" s="10"/>
      <c r="BH6061" s="21">
        <f t="shared" ref="BH6061:BI6124" si="591">(BC6061*24*31/1000000)</f>
        <v>0</v>
      </c>
      <c r="BI6061" s="22">
        <f t="shared" si="591"/>
        <v>1.8020000000000002E-3</v>
      </c>
      <c r="BJ6061" s="21"/>
      <c r="BK6061" s="21">
        <v>0</v>
      </c>
      <c r="BL6061" s="22">
        <v>5.4060000000000011E-3</v>
      </c>
      <c r="BM6061" s="21"/>
      <c r="BN6061" s="21">
        <f t="shared" si="588"/>
        <v>0</v>
      </c>
      <c r="BO6061" s="22">
        <f t="shared" si="588"/>
        <v>2.1624000000000004E-2</v>
      </c>
      <c r="BP6061" s="21">
        <f t="shared" si="588"/>
        <v>0</v>
      </c>
    </row>
    <row r="6062" spans="1:68" ht="11.1" hidden="1" customHeight="1" outlineLevel="2" x14ac:dyDescent="0.2">
      <c r="A6062" s="10"/>
      <c r="B6062" s="18"/>
      <c r="C6062" s="18"/>
      <c r="D6062" s="18"/>
      <c r="E6062" s="23" t="s">
        <v>5326</v>
      </c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08">
        <v>0.54200000000000004</v>
      </c>
      <c r="T6062" s="208">
        <v>0.30099999999999999</v>
      </c>
      <c r="U6062" s="208">
        <v>0.26300000000000001</v>
      </c>
      <c r="V6062" s="208">
        <v>0.32700000000000001</v>
      </c>
      <c r="W6062" s="208">
        <v>0.61</v>
      </c>
      <c r="X6062" s="208">
        <v>0.35899999999999999</v>
      </c>
      <c r="Y6062" s="208">
        <v>0.32500000000000001</v>
      </c>
      <c r="Z6062" s="208">
        <v>0.40400000000000003</v>
      </c>
      <c r="AA6062" s="208">
        <v>0.51200000000000001</v>
      </c>
      <c r="AB6062" s="208">
        <v>0.63400000000000001</v>
      </c>
      <c r="AC6062" s="208">
        <v>0.69</v>
      </c>
      <c r="AD6062" s="208">
        <v>0.66</v>
      </c>
      <c r="AE6062" s="208">
        <v>0.629</v>
      </c>
      <c r="AF6062" s="208">
        <v>0.68899999999999995</v>
      </c>
      <c r="AG6062" s="208">
        <v>0.56799999999999995</v>
      </c>
      <c r="AH6062" s="208">
        <v>0.629</v>
      </c>
      <c r="AI6062" s="208">
        <v>0.69</v>
      </c>
      <c r="AJ6062" s="208">
        <v>0.60499999999999998</v>
      </c>
      <c r="AK6062" s="208">
        <v>0.40799999999999997</v>
      </c>
      <c r="AL6062" s="208">
        <v>0.50800000000000001</v>
      </c>
      <c r="AM6062" s="208">
        <v>0.70699999999999996</v>
      </c>
      <c r="AN6062" s="208">
        <v>0.72899999999999998</v>
      </c>
      <c r="AO6062" s="208">
        <v>0.746</v>
      </c>
      <c r="AP6062" s="208">
        <v>0.68899999999999995</v>
      </c>
      <c r="AQ6062" s="208">
        <v>0.73899999999999999</v>
      </c>
      <c r="AR6062" s="208">
        <v>0.71</v>
      </c>
      <c r="AS6062" s="208">
        <v>0.6</v>
      </c>
      <c r="AT6062" s="208">
        <v>0.64</v>
      </c>
      <c r="AU6062" s="208">
        <v>0.56999999999999995</v>
      </c>
      <c r="AV6062" s="208">
        <v>0.73</v>
      </c>
      <c r="AW6062" s="208">
        <v>0.58199999999999996</v>
      </c>
      <c r="AX6062" s="208">
        <v>0.60799999999999998</v>
      </c>
      <c r="AY6062" s="208">
        <v>0.751</v>
      </c>
      <c r="AZ6062" s="208">
        <v>0.68200000000000005</v>
      </c>
      <c r="BA6062" s="208">
        <v>0.7</v>
      </c>
      <c r="BB6062" s="21">
        <f t="shared" si="589"/>
        <v>0.751</v>
      </c>
      <c r="BC6062" s="21"/>
      <c r="BD6062" s="22">
        <f t="shared" si="590"/>
        <v>1.0094086021505375</v>
      </c>
      <c r="BE6062" s="21"/>
      <c r="BG6062" s="10"/>
      <c r="BH6062" s="21">
        <f t="shared" si="591"/>
        <v>0</v>
      </c>
      <c r="BI6062" s="22">
        <f t="shared" si="591"/>
        <v>7.5099999999999993E-4</v>
      </c>
      <c r="BJ6062" s="21"/>
      <c r="BK6062" s="21">
        <v>0</v>
      </c>
      <c r="BL6062" s="22">
        <v>2.2529999999999998E-3</v>
      </c>
      <c r="BM6062" s="21"/>
      <c r="BN6062" s="21">
        <f t="shared" si="588"/>
        <v>0</v>
      </c>
      <c r="BO6062" s="22">
        <f t="shared" si="588"/>
        <v>9.0119999999999992E-3</v>
      </c>
      <c r="BP6062" s="21">
        <f t="shared" si="588"/>
        <v>0</v>
      </c>
    </row>
    <row r="6063" spans="1:68" ht="11.1" hidden="1" customHeight="1" outlineLevel="2" x14ac:dyDescent="0.2">
      <c r="A6063" s="10"/>
      <c r="B6063" s="18"/>
      <c r="C6063" s="18"/>
      <c r="D6063" s="18"/>
      <c r="E6063" s="23" t="s">
        <v>5327</v>
      </c>
      <c r="F6063" s="24"/>
      <c r="G6063" s="24"/>
      <c r="H6063" s="24"/>
      <c r="I6063" s="24"/>
      <c r="J6063" s="24"/>
      <c r="K6063" s="24"/>
      <c r="L6063" s="24"/>
      <c r="M6063" s="24"/>
      <c r="N6063" s="24"/>
      <c r="O6063" s="24"/>
      <c r="P6063" s="24"/>
      <c r="Q6063" s="24"/>
      <c r="R6063" s="24"/>
      <c r="S6063" s="24"/>
      <c r="T6063" s="24"/>
      <c r="U6063" s="24"/>
      <c r="V6063" s="24"/>
      <c r="W6063" s="208">
        <v>14.452</v>
      </c>
      <c r="X6063" s="208">
        <v>0.45500000000000002</v>
      </c>
      <c r="Y6063" s="208">
        <v>0.39600000000000002</v>
      </c>
      <c r="Z6063" s="208">
        <v>0.45800000000000002</v>
      </c>
      <c r="AA6063" s="208">
        <v>0.53300000000000003</v>
      </c>
      <c r="AB6063" s="208">
        <v>0.64</v>
      </c>
      <c r="AC6063" s="208">
        <v>0.81699999999999995</v>
      </c>
      <c r="AD6063" s="208">
        <v>0.83199999999999996</v>
      </c>
      <c r="AE6063" s="208">
        <v>0.73199999999999998</v>
      </c>
      <c r="AF6063" s="208">
        <v>0.84799999999999998</v>
      </c>
      <c r="AG6063" s="208">
        <v>0.68500000000000005</v>
      </c>
      <c r="AH6063" s="208">
        <v>0.70299999999999996</v>
      </c>
      <c r="AI6063" s="208">
        <v>0.8</v>
      </c>
      <c r="AJ6063" s="208">
        <v>0.55500000000000005</v>
      </c>
      <c r="AK6063" s="208">
        <v>0.41299999999999998</v>
      </c>
      <c r="AL6063" s="208">
        <v>0.51400000000000001</v>
      </c>
      <c r="AM6063" s="208">
        <v>0.70599999999999996</v>
      </c>
      <c r="AN6063" s="208">
        <v>0.85199999999999998</v>
      </c>
      <c r="AO6063" s="208">
        <v>0.97199999999999998</v>
      </c>
      <c r="AP6063" s="208">
        <v>0.98799999999999999</v>
      </c>
      <c r="AQ6063" s="208">
        <v>1.034</v>
      </c>
      <c r="AR6063" s="208">
        <v>0.997</v>
      </c>
      <c r="AS6063" s="208">
        <v>0.80200000000000005</v>
      </c>
      <c r="AT6063" s="208">
        <v>0.73199999999999998</v>
      </c>
      <c r="AU6063" s="208">
        <v>0.67200000000000004</v>
      </c>
      <c r="AV6063" s="208">
        <v>0.57999999999999996</v>
      </c>
      <c r="AW6063" s="208">
        <v>0.47799999999999998</v>
      </c>
      <c r="AX6063" s="208">
        <v>0.53100000000000003</v>
      </c>
      <c r="AY6063" s="208">
        <v>0.7</v>
      </c>
      <c r="AZ6063" s="208">
        <v>0.82199999999999995</v>
      </c>
      <c r="BA6063" s="208">
        <v>0.90800000000000003</v>
      </c>
      <c r="BB6063" s="21">
        <f t="shared" si="589"/>
        <v>14.452</v>
      </c>
      <c r="BC6063" s="21"/>
      <c r="BD6063" s="22">
        <f t="shared" si="590"/>
        <v>19.4247311827957</v>
      </c>
      <c r="BE6063" s="21"/>
      <c r="BG6063" s="10"/>
      <c r="BH6063" s="21">
        <f t="shared" si="591"/>
        <v>0</v>
      </c>
      <c r="BI6063" s="22">
        <f t="shared" si="591"/>
        <v>1.4452000000000001E-2</v>
      </c>
      <c r="BJ6063" s="21"/>
      <c r="BK6063" s="21">
        <v>0</v>
      </c>
      <c r="BL6063" s="22">
        <v>4.3356000000000006E-2</v>
      </c>
      <c r="BM6063" s="21"/>
      <c r="BN6063" s="21">
        <f t="shared" si="588"/>
        <v>0</v>
      </c>
      <c r="BO6063" s="22">
        <f t="shared" si="588"/>
        <v>0.17342400000000002</v>
      </c>
      <c r="BP6063" s="21">
        <f t="shared" si="588"/>
        <v>0</v>
      </c>
    </row>
    <row r="6064" spans="1:68" ht="11.1" hidden="1" customHeight="1" outlineLevel="2" x14ac:dyDescent="0.2">
      <c r="A6064" s="10"/>
      <c r="B6064" s="18"/>
      <c r="C6064" s="18"/>
      <c r="D6064" s="18"/>
      <c r="E6064" s="23" t="s">
        <v>5328</v>
      </c>
      <c r="F6064" s="24"/>
      <c r="G6064" s="24"/>
      <c r="H6064" s="24"/>
      <c r="I6064" s="24"/>
      <c r="J6064" s="24"/>
      <c r="K6064" s="24"/>
      <c r="L6064" s="24"/>
      <c r="M6064" s="24"/>
      <c r="N6064" s="24"/>
      <c r="O6064" s="24"/>
      <c r="P6064" s="24"/>
      <c r="Q6064" s="24"/>
      <c r="R6064" s="24"/>
      <c r="S6064" s="24"/>
      <c r="T6064" s="24"/>
      <c r="U6064" s="24"/>
      <c r="V6064" s="24"/>
      <c r="W6064" s="208">
        <v>14.483000000000001</v>
      </c>
      <c r="X6064" s="208">
        <v>0.55300000000000005</v>
      </c>
      <c r="Y6064" s="208">
        <v>0.51100000000000001</v>
      </c>
      <c r="Z6064" s="208">
        <v>0.56000000000000005</v>
      </c>
      <c r="AA6064" s="208">
        <v>0.64900000000000002</v>
      </c>
      <c r="AB6064" s="208">
        <v>0.746</v>
      </c>
      <c r="AC6064" s="208">
        <v>0.95099999999999996</v>
      </c>
      <c r="AD6064" s="208">
        <v>1.016</v>
      </c>
      <c r="AE6064" s="208">
        <v>0.92800000000000005</v>
      </c>
      <c r="AF6064" s="208">
        <v>1.0489999999999999</v>
      </c>
      <c r="AG6064" s="208">
        <v>0.752</v>
      </c>
      <c r="AH6064" s="208">
        <v>0.72599999999999998</v>
      </c>
      <c r="AI6064" s="208">
        <v>0.71</v>
      </c>
      <c r="AJ6064" s="208">
        <v>0.58199999999999996</v>
      </c>
      <c r="AK6064" s="208">
        <v>0.38500000000000001</v>
      </c>
      <c r="AL6064" s="208">
        <v>0.52700000000000002</v>
      </c>
      <c r="AM6064" s="208">
        <v>0.74099999999999999</v>
      </c>
      <c r="AN6064" s="208">
        <v>0.85599999999999998</v>
      </c>
      <c r="AO6064" s="208">
        <v>0.98299999999999998</v>
      </c>
      <c r="AP6064" s="208">
        <v>0.97</v>
      </c>
      <c r="AQ6064" s="208">
        <v>0.98</v>
      </c>
      <c r="AR6064" s="208">
        <v>0.95699999999999996</v>
      </c>
      <c r="AS6064" s="208">
        <v>0.83799999999999997</v>
      </c>
      <c r="AT6064" s="208">
        <v>0.79800000000000004</v>
      </c>
      <c r="AU6064" s="208">
        <v>0.749</v>
      </c>
      <c r="AV6064" s="208">
        <v>0.61099999999999999</v>
      </c>
      <c r="AW6064" s="208">
        <v>0.48099999999999998</v>
      </c>
      <c r="AX6064" s="208">
        <v>0.57399999999999995</v>
      </c>
      <c r="AY6064" s="208">
        <v>0.752</v>
      </c>
      <c r="AZ6064" s="208">
        <v>0.77100000000000002</v>
      </c>
      <c r="BA6064" s="208">
        <v>0.90900000000000003</v>
      </c>
      <c r="BB6064" s="21">
        <f t="shared" si="589"/>
        <v>14.483000000000001</v>
      </c>
      <c r="BC6064" s="21"/>
      <c r="BD6064" s="22">
        <f t="shared" si="590"/>
        <v>19.466397849462368</v>
      </c>
      <c r="BE6064" s="21"/>
      <c r="BG6064" s="10"/>
      <c r="BH6064" s="21">
        <f t="shared" si="591"/>
        <v>0</v>
      </c>
      <c r="BI6064" s="22">
        <f t="shared" si="591"/>
        <v>1.4483000000000001E-2</v>
      </c>
      <c r="BJ6064" s="21"/>
      <c r="BK6064" s="21">
        <v>0</v>
      </c>
      <c r="BL6064" s="22">
        <v>4.3449000000000002E-2</v>
      </c>
      <c r="BM6064" s="21"/>
      <c r="BN6064" s="21">
        <f t="shared" si="588"/>
        <v>0</v>
      </c>
      <c r="BO6064" s="22">
        <f t="shared" si="588"/>
        <v>0.17379600000000001</v>
      </c>
      <c r="BP6064" s="21">
        <f t="shared" si="588"/>
        <v>0</v>
      </c>
    </row>
    <row r="6065" spans="1:68" ht="11.1" hidden="1" customHeight="1" outlineLevel="2" x14ac:dyDescent="0.2">
      <c r="A6065" s="10"/>
      <c r="B6065" s="18"/>
      <c r="C6065" s="18"/>
      <c r="D6065" s="18"/>
      <c r="E6065" s="23" t="s">
        <v>5329</v>
      </c>
      <c r="F6065" s="24"/>
      <c r="G6065" s="24"/>
      <c r="H6065" s="24"/>
      <c r="I6065" s="24"/>
      <c r="J6065" s="24"/>
      <c r="K6065" s="24"/>
      <c r="L6065" s="24"/>
      <c r="M6065" s="24"/>
      <c r="N6065" s="24"/>
      <c r="O6065" s="24"/>
      <c r="P6065" s="24"/>
      <c r="Q6065" s="24"/>
      <c r="R6065" s="24"/>
      <c r="S6065" s="24"/>
      <c r="T6065" s="24"/>
      <c r="U6065" s="24"/>
      <c r="V6065" s="24"/>
      <c r="W6065" s="208">
        <v>13.804</v>
      </c>
      <c r="X6065" s="208">
        <v>0.58299999999999996</v>
      </c>
      <c r="Y6065" s="208">
        <v>0.54300000000000004</v>
      </c>
      <c r="Z6065" s="208">
        <v>0.59899999999999998</v>
      </c>
      <c r="AA6065" s="208">
        <v>0.73699999999999999</v>
      </c>
      <c r="AB6065" s="208">
        <v>0.86299999999999999</v>
      </c>
      <c r="AC6065" s="208">
        <v>0.91400000000000003</v>
      </c>
      <c r="AD6065" s="208">
        <v>0.93700000000000006</v>
      </c>
      <c r="AE6065" s="208">
        <v>0.82099999999999995</v>
      </c>
      <c r="AF6065" s="208">
        <v>0.88200000000000001</v>
      </c>
      <c r="AG6065" s="208">
        <v>0.76100000000000001</v>
      </c>
      <c r="AH6065" s="208">
        <v>0.60899999999999999</v>
      </c>
      <c r="AI6065" s="208">
        <v>0.65600000000000003</v>
      </c>
      <c r="AJ6065" s="208">
        <v>0.503</v>
      </c>
      <c r="AK6065" s="208">
        <v>0.35499999999999998</v>
      </c>
      <c r="AL6065" s="208">
        <v>0.46</v>
      </c>
      <c r="AM6065" s="208">
        <v>0.65900000000000003</v>
      </c>
      <c r="AN6065" s="208">
        <v>0.75600000000000001</v>
      </c>
      <c r="AO6065" s="208">
        <v>0.89900000000000002</v>
      </c>
      <c r="AP6065" s="208">
        <v>0.93899999999999995</v>
      </c>
      <c r="AQ6065" s="208">
        <v>0.99</v>
      </c>
      <c r="AR6065" s="208">
        <v>0.94399999999999995</v>
      </c>
      <c r="AS6065" s="208">
        <v>0.77300000000000002</v>
      </c>
      <c r="AT6065" s="208">
        <v>0.70899999999999996</v>
      </c>
      <c r="AU6065" s="208">
        <v>0.63300000000000001</v>
      </c>
      <c r="AV6065" s="208">
        <v>0.49399999999999999</v>
      </c>
      <c r="AW6065" s="208">
        <v>0.39700000000000002</v>
      </c>
      <c r="AX6065" s="208">
        <v>0.504</v>
      </c>
      <c r="AY6065" s="208">
        <v>0.66200000000000003</v>
      </c>
      <c r="AZ6065" s="208">
        <v>0.755</v>
      </c>
      <c r="BA6065" s="208">
        <v>0.89900000000000002</v>
      </c>
      <c r="BB6065" s="21">
        <f t="shared" si="589"/>
        <v>13.804</v>
      </c>
      <c r="BC6065" s="21"/>
      <c r="BD6065" s="22">
        <f t="shared" si="590"/>
        <v>18.553763440860212</v>
      </c>
      <c r="BE6065" s="21"/>
      <c r="BG6065" s="10"/>
      <c r="BH6065" s="21">
        <f t="shared" si="591"/>
        <v>0</v>
      </c>
      <c r="BI6065" s="22">
        <f t="shared" si="591"/>
        <v>1.3803999999999999E-2</v>
      </c>
      <c r="BJ6065" s="21"/>
      <c r="BK6065" s="21">
        <v>0</v>
      </c>
      <c r="BL6065" s="22">
        <v>4.1411999999999997E-2</v>
      </c>
      <c r="BM6065" s="21"/>
      <c r="BN6065" s="21">
        <f t="shared" si="588"/>
        <v>0</v>
      </c>
      <c r="BO6065" s="22">
        <f t="shared" si="588"/>
        <v>0.16564799999999999</v>
      </c>
      <c r="BP6065" s="21">
        <f t="shared" si="588"/>
        <v>0</v>
      </c>
    </row>
    <row r="6066" spans="1:68" ht="11.1" hidden="1" customHeight="1" outlineLevel="2" x14ac:dyDescent="0.2">
      <c r="A6066" s="10"/>
      <c r="B6066" s="18"/>
      <c r="C6066" s="18"/>
      <c r="D6066" s="18"/>
      <c r="E6066" s="23" t="s">
        <v>5330</v>
      </c>
      <c r="F6066" s="24"/>
      <c r="G6066" s="24"/>
      <c r="H6066" s="24"/>
      <c r="I6066" s="24"/>
      <c r="J6066" s="24"/>
      <c r="K6066" s="24"/>
      <c r="L6066" s="24"/>
      <c r="M6066" s="24"/>
      <c r="N6066" s="24"/>
      <c r="O6066" s="24"/>
      <c r="P6066" s="24"/>
      <c r="Q6066" s="24"/>
      <c r="R6066" s="24"/>
      <c r="S6066" s="24"/>
      <c r="T6066" s="24"/>
      <c r="U6066" s="24"/>
      <c r="V6066" s="24"/>
      <c r="W6066" s="24"/>
      <c r="X6066" s="24"/>
      <c r="Y6066" s="24"/>
      <c r="Z6066" s="24"/>
      <c r="AA6066" s="208">
        <v>18.437999999999999</v>
      </c>
      <c r="AB6066" s="24"/>
      <c r="AC6066" s="208">
        <v>15.356</v>
      </c>
      <c r="AD6066" s="208">
        <v>19.527000000000001</v>
      </c>
      <c r="AE6066" s="208">
        <v>22.812000000000001</v>
      </c>
      <c r="AF6066" s="208">
        <v>18.481000000000002</v>
      </c>
      <c r="AG6066" s="208">
        <v>11.619</v>
      </c>
      <c r="AH6066" s="24"/>
      <c r="AI6066" s="208">
        <v>0.26700000000000002</v>
      </c>
      <c r="AJ6066" s="24"/>
      <c r="AK6066" s="24"/>
      <c r="AL6066" s="24"/>
      <c r="AM6066" s="208">
        <v>1.9079999999999999</v>
      </c>
      <c r="AN6066" s="208">
        <v>7.8380000000000001</v>
      </c>
      <c r="AO6066" s="208">
        <v>14.858000000000001</v>
      </c>
      <c r="AP6066" s="208">
        <v>20.709</v>
      </c>
      <c r="AQ6066" s="208">
        <v>22.045999999999999</v>
      </c>
      <c r="AR6066" s="208">
        <v>20.120999999999999</v>
      </c>
      <c r="AS6066" s="208">
        <v>14.775</v>
      </c>
      <c r="AT6066" s="208">
        <v>7.556</v>
      </c>
      <c r="AU6066" s="208">
        <v>3.7240000000000002</v>
      </c>
      <c r="AV6066" s="24"/>
      <c r="AW6066" s="24"/>
      <c r="AX6066" s="24"/>
      <c r="AY6066" s="208">
        <v>2.1469999999999998</v>
      </c>
      <c r="AZ6066" s="208">
        <v>6.3010000000000002</v>
      </c>
      <c r="BA6066" s="208">
        <v>13.919</v>
      </c>
      <c r="BB6066" s="21">
        <f t="shared" si="589"/>
        <v>22.812000000000001</v>
      </c>
      <c r="BC6066" s="21"/>
      <c r="BD6066" s="22">
        <f t="shared" si="590"/>
        <v>30.661290322580648</v>
      </c>
      <c r="BE6066" s="21"/>
      <c r="BG6066" s="10"/>
      <c r="BH6066" s="21">
        <f t="shared" si="591"/>
        <v>0</v>
      </c>
      <c r="BI6066" s="22">
        <f t="shared" si="591"/>
        <v>2.2812000000000002E-2</v>
      </c>
      <c r="BJ6066" s="21"/>
      <c r="BK6066" s="21">
        <v>0</v>
      </c>
      <c r="BL6066" s="22">
        <v>6.8436000000000011E-2</v>
      </c>
      <c r="BM6066" s="21"/>
      <c r="BN6066" s="21">
        <f t="shared" si="588"/>
        <v>0</v>
      </c>
      <c r="BO6066" s="22">
        <f t="shared" si="588"/>
        <v>0.27374400000000004</v>
      </c>
      <c r="BP6066" s="21">
        <f t="shared" si="588"/>
        <v>0</v>
      </c>
    </row>
    <row r="6067" spans="1:68" ht="11.1" hidden="1" customHeight="1" outlineLevel="2" x14ac:dyDescent="0.2">
      <c r="A6067" s="10"/>
      <c r="B6067" s="18"/>
      <c r="C6067" s="18"/>
      <c r="D6067" s="18"/>
      <c r="E6067" s="23" t="s">
        <v>5331</v>
      </c>
      <c r="F6067" s="24"/>
      <c r="G6067" s="24"/>
      <c r="H6067" s="24"/>
      <c r="I6067" s="24"/>
      <c r="J6067" s="24"/>
      <c r="K6067" s="24"/>
      <c r="L6067" s="24"/>
      <c r="M6067" s="24"/>
      <c r="N6067" s="24"/>
      <c r="O6067" s="24"/>
      <c r="P6067" s="24"/>
      <c r="Q6067" s="24"/>
      <c r="R6067" s="24"/>
      <c r="S6067" s="24"/>
      <c r="T6067" s="24"/>
      <c r="U6067" s="24"/>
      <c r="V6067" s="24"/>
      <c r="W6067" s="24"/>
      <c r="X6067" s="24"/>
      <c r="Y6067" s="24"/>
      <c r="Z6067" s="24"/>
      <c r="AA6067" s="24"/>
      <c r="AB6067" s="208">
        <v>0.57899999999999996</v>
      </c>
      <c r="AC6067" s="208">
        <v>0.79900000000000004</v>
      </c>
      <c r="AD6067" s="208">
        <v>0.81</v>
      </c>
      <c r="AE6067" s="208">
        <v>0.76600000000000001</v>
      </c>
      <c r="AF6067" s="208">
        <v>0.81200000000000006</v>
      </c>
      <c r="AG6067" s="208">
        <v>0.63800000000000001</v>
      </c>
      <c r="AH6067" s="208">
        <v>0.63900000000000001</v>
      </c>
      <c r="AI6067" s="208">
        <v>0.73</v>
      </c>
      <c r="AJ6067" s="208">
        <v>0.54700000000000004</v>
      </c>
      <c r="AK6067" s="208">
        <v>0.38400000000000001</v>
      </c>
      <c r="AL6067" s="208">
        <v>0.49</v>
      </c>
      <c r="AM6067" s="208">
        <v>0.67600000000000005</v>
      </c>
      <c r="AN6067" s="208">
        <v>0.79600000000000004</v>
      </c>
      <c r="AO6067" s="208">
        <v>0.83499999999999996</v>
      </c>
      <c r="AP6067" s="208">
        <v>0.80700000000000005</v>
      </c>
      <c r="AQ6067" s="208">
        <v>0.83099999999999996</v>
      </c>
      <c r="AR6067" s="208">
        <v>0.80300000000000005</v>
      </c>
      <c r="AS6067" s="208">
        <v>0.67100000000000004</v>
      </c>
      <c r="AT6067" s="208">
        <v>0.65</v>
      </c>
      <c r="AU6067" s="208">
        <v>0.55200000000000005</v>
      </c>
      <c r="AV6067" s="208">
        <v>0.47899999999999998</v>
      </c>
      <c r="AW6067" s="208">
        <v>0.47299999999999998</v>
      </c>
      <c r="AX6067" s="208">
        <v>0.48</v>
      </c>
      <c r="AY6067" s="208">
        <v>0.59699999999999998</v>
      </c>
      <c r="AZ6067" s="208">
        <v>0.629</v>
      </c>
      <c r="BA6067" s="208">
        <v>0.70699999999999996</v>
      </c>
      <c r="BB6067" s="21">
        <f t="shared" si="589"/>
        <v>0.83499999999999996</v>
      </c>
      <c r="BC6067" s="21"/>
      <c r="BD6067" s="22">
        <f t="shared" si="590"/>
        <v>1.1223118279569892</v>
      </c>
      <c r="BE6067" s="21"/>
      <c r="BG6067" s="10"/>
      <c r="BH6067" s="21">
        <f t="shared" si="591"/>
        <v>0</v>
      </c>
      <c r="BI6067" s="22">
        <f t="shared" si="591"/>
        <v>8.3500000000000002E-4</v>
      </c>
      <c r="BJ6067" s="21"/>
      <c r="BK6067" s="21">
        <v>0</v>
      </c>
      <c r="BL6067" s="22">
        <v>2.5050000000000003E-3</v>
      </c>
      <c r="BM6067" s="21"/>
      <c r="BN6067" s="21">
        <f t="shared" si="588"/>
        <v>0</v>
      </c>
      <c r="BO6067" s="22">
        <f t="shared" si="588"/>
        <v>1.0020000000000001E-2</v>
      </c>
      <c r="BP6067" s="21">
        <f t="shared" si="588"/>
        <v>0</v>
      </c>
    </row>
    <row r="6068" spans="1:68" ht="11.1" hidden="1" customHeight="1" outlineLevel="2" x14ac:dyDescent="0.2">
      <c r="A6068" s="10"/>
      <c r="B6068" s="18"/>
      <c r="C6068" s="18"/>
      <c r="D6068" s="18"/>
      <c r="E6068" s="23" t="s">
        <v>5332</v>
      </c>
      <c r="F6068" s="24"/>
      <c r="G6068" s="24"/>
      <c r="H6068" s="24"/>
      <c r="I6068" s="24"/>
      <c r="J6068" s="24"/>
      <c r="K6068" s="24"/>
      <c r="L6068" s="24"/>
      <c r="M6068" s="24"/>
      <c r="N6068" s="24"/>
      <c r="O6068" s="24"/>
      <c r="P6068" s="24"/>
      <c r="Q6068" s="24"/>
      <c r="R6068" s="24"/>
      <c r="S6068" s="24"/>
      <c r="T6068" s="24"/>
      <c r="U6068" s="24"/>
      <c r="V6068" s="24"/>
      <c r="W6068" s="24"/>
      <c r="X6068" s="24"/>
      <c r="Y6068" s="24"/>
      <c r="Z6068" s="24"/>
      <c r="AA6068" s="24"/>
      <c r="AB6068" s="24"/>
      <c r="AC6068" s="24"/>
      <c r="AD6068" s="24"/>
      <c r="AE6068" s="24"/>
      <c r="AF6068" s="24"/>
      <c r="AG6068" s="24"/>
      <c r="AH6068" s="208">
        <v>7.0149999999999997</v>
      </c>
      <c r="AI6068" s="208">
        <v>0.627</v>
      </c>
      <c r="AJ6068" s="208">
        <v>0.47</v>
      </c>
      <c r="AK6068" s="208">
        <v>0.29599999999999999</v>
      </c>
      <c r="AL6068" s="208">
        <v>0.40799999999999997</v>
      </c>
      <c r="AM6068" s="208">
        <v>0.63500000000000001</v>
      </c>
      <c r="AN6068" s="208">
        <v>0.82299999999999995</v>
      </c>
      <c r="AO6068" s="208">
        <v>0.85699999999999998</v>
      </c>
      <c r="AP6068" s="208">
        <v>0.85899999999999999</v>
      </c>
      <c r="AQ6068" s="208">
        <v>0.92500000000000004</v>
      </c>
      <c r="AR6068" s="208">
        <v>0.91</v>
      </c>
      <c r="AS6068" s="208">
        <v>0.73499999999999999</v>
      </c>
      <c r="AT6068" s="208">
        <v>0.61099999999999999</v>
      </c>
      <c r="AU6068" s="208">
        <v>0.60099999999999998</v>
      </c>
      <c r="AV6068" s="208">
        <v>0.59099999999999997</v>
      </c>
      <c r="AW6068" s="208">
        <v>0.45500000000000002</v>
      </c>
      <c r="AX6068" s="208">
        <v>0.55600000000000005</v>
      </c>
      <c r="AY6068" s="208">
        <v>0.70099999999999996</v>
      </c>
      <c r="AZ6068" s="208">
        <v>0.69</v>
      </c>
      <c r="BA6068" s="208">
        <v>0.83599999999999997</v>
      </c>
      <c r="BB6068" s="21">
        <f t="shared" si="589"/>
        <v>7.0149999999999997</v>
      </c>
      <c r="BC6068" s="21"/>
      <c r="BD6068" s="22">
        <f t="shared" si="590"/>
        <v>9.4287634408602141</v>
      </c>
      <c r="BE6068" s="21"/>
      <c r="BG6068" s="10"/>
      <c r="BH6068" s="21">
        <f t="shared" si="591"/>
        <v>0</v>
      </c>
      <c r="BI6068" s="22">
        <f t="shared" si="591"/>
        <v>7.0149999999999987E-3</v>
      </c>
      <c r="BJ6068" s="21"/>
      <c r="BK6068" s="21">
        <v>0</v>
      </c>
      <c r="BL6068" s="22">
        <v>2.1044999999999994E-2</v>
      </c>
      <c r="BM6068" s="21"/>
      <c r="BN6068" s="21">
        <f t="shared" si="588"/>
        <v>0</v>
      </c>
      <c r="BO6068" s="22">
        <f t="shared" si="588"/>
        <v>8.4179999999999977E-2</v>
      </c>
      <c r="BP6068" s="21">
        <f t="shared" si="588"/>
        <v>0</v>
      </c>
    </row>
    <row r="6069" spans="1:68" ht="11.1" hidden="1" customHeight="1" outlineLevel="2" x14ac:dyDescent="0.2">
      <c r="A6069" s="10"/>
      <c r="B6069" s="18"/>
      <c r="C6069" s="18"/>
      <c r="D6069" s="18"/>
      <c r="E6069" s="23" t="s">
        <v>5333</v>
      </c>
      <c r="F6069" s="24"/>
      <c r="G6069" s="24"/>
      <c r="H6069" s="24"/>
      <c r="I6069" s="24"/>
      <c r="J6069" s="24"/>
      <c r="K6069" s="24"/>
      <c r="L6069" s="24"/>
      <c r="M6069" s="24"/>
      <c r="N6069" s="24"/>
      <c r="O6069" s="24"/>
      <c r="P6069" s="24"/>
      <c r="Q6069" s="24"/>
      <c r="R6069" s="24"/>
      <c r="S6069" s="208">
        <v>44.915999999999997</v>
      </c>
      <c r="T6069" s="208">
        <v>24.138999999999999</v>
      </c>
      <c r="U6069" s="208">
        <v>15.624000000000001</v>
      </c>
      <c r="V6069" s="208">
        <v>2.419</v>
      </c>
      <c r="W6069" s="208">
        <v>4.8230000000000004</v>
      </c>
      <c r="X6069" s="24"/>
      <c r="Y6069" s="24"/>
      <c r="Z6069" s="24"/>
      <c r="AA6069" s="208">
        <v>1.3180000000000001</v>
      </c>
      <c r="AB6069" s="208">
        <v>7.6790000000000003</v>
      </c>
      <c r="AC6069" s="208">
        <v>14.095000000000001</v>
      </c>
      <c r="AD6069" s="208">
        <v>19.635999999999999</v>
      </c>
      <c r="AE6069" s="208">
        <v>18.885000000000002</v>
      </c>
      <c r="AF6069" s="208">
        <v>19.003</v>
      </c>
      <c r="AG6069" s="208">
        <v>13.192</v>
      </c>
      <c r="AH6069" s="208">
        <v>7.9240000000000004</v>
      </c>
      <c r="AI6069" s="208">
        <v>4.2130000000000001</v>
      </c>
      <c r="AJ6069" s="24"/>
      <c r="AK6069" s="24"/>
      <c r="AL6069" s="24"/>
      <c r="AM6069" s="208">
        <v>1.4790000000000001</v>
      </c>
      <c r="AN6069" s="208">
        <v>7.1029999999999998</v>
      </c>
      <c r="AO6069" s="208">
        <v>14.952</v>
      </c>
      <c r="AP6069" s="208">
        <v>18.507999999999999</v>
      </c>
      <c r="AQ6069" s="208">
        <v>20.832999999999998</v>
      </c>
      <c r="AR6069" s="208">
        <v>19.905999999999999</v>
      </c>
      <c r="AS6069" s="208">
        <v>13.666</v>
      </c>
      <c r="AT6069" s="208">
        <v>8.7759999999999998</v>
      </c>
      <c r="AU6069" s="208">
        <v>6.4379999999999997</v>
      </c>
      <c r="AV6069" s="24"/>
      <c r="AW6069" s="24"/>
      <c r="AX6069" s="24"/>
      <c r="AY6069" s="208">
        <v>2.1989999999999998</v>
      </c>
      <c r="AZ6069" s="208">
        <v>6.1</v>
      </c>
      <c r="BA6069" s="208">
        <v>12.923</v>
      </c>
      <c r="BB6069" s="21">
        <f t="shared" si="589"/>
        <v>44.915999999999997</v>
      </c>
      <c r="BC6069" s="21"/>
      <c r="BD6069" s="22">
        <f t="shared" si="590"/>
        <v>60.37096774193548</v>
      </c>
      <c r="BE6069" s="21"/>
      <c r="BG6069" s="10"/>
      <c r="BH6069" s="21">
        <f t="shared" si="591"/>
        <v>0</v>
      </c>
      <c r="BI6069" s="22">
        <f t="shared" si="591"/>
        <v>4.4915999999999991E-2</v>
      </c>
      <c r="BJ6069" s="21"/>
      <c r="BK6069" s="21">
        <v>0</v>
      </c>
      <c r="BL6069" s="22">
        <v>0.13474799999999998</v>
      </c>
      <c r="BM6069" s="21"/>
      <c r="BN6069" s="21">
        <f t="shared" si="588"/>
        <v>0</v>
      </c>
      <c r="BO6069" s="22">
        <f t="shared" si="588"/>
        <v>0.53899199999999992</v>
      </c>
      <c r="BP6069" s="21">
        <f t="shared" si="588"/>
        <v>0</v>
      </c>
    </row>
    <row r="6070" spans="1:68" ht="11.1" hidden="1" customHeight="1" outlineLevel="2" x14ac:dyDescent="0.2">
      <c r="A6070" s="10"/>
      <c r="B6070" s="18"/>
      <c r="C6070" s="18"/>
      <c r="D6070" s="18"/>
      <c r="E6070" s="23" t="s">
        <v>5334</v>
      </c>
      <c r="F6070" s="24"/>
      <c r="G6070" s="24"/>
      <c r="H6070" s="24"/>
      <c r="I6070" s="24"/>
      <c r="J6070" s="24"/>
      <c r="K6070" s="24"/>
      <c r="L6070" s="24"/>
      <c r="M6070" s="24"/>
      <c r="N6070" s="24"/>
      <c r="O6070" s="24"/>
      <c r="P6070" s="208">
        <v>10.599</v>
      </c>
      <c r="Q6070" s="208">
        <v>12.404999999999999</v>
      </c>
      <c r="R6070" s="208">
        <v>14.911</v>
      </c>
      <c r="S6070" s="208">
        <v>18.994</v>
      </c>
      <c r="T6070" s="208">
        <v>19.975999999999999</v>
      </c>
      <c r="U6070" s="208">
        <v>18.263000000000002</v>
      </c>
      <c r="V6070" s="208">
        <v>1.9339999999999999</v>
      </c>
      <c r="W6070" s="208">
        <v>5.609</v>
      </c>
      <c r="X6070" s="24"/>
      <c r="Y6070" s="24"/>
      <c r="Z6070" s="24"/>
      <c r="AA6070" s="208">
        <v>1.452</v>
      </c>
      <c r="AB6070" s="208">
        <v>6.09</v>
      </c>
      <c r="AC6070" s="208">
        <v>13.901</v>
      </c>
      <c r="AD6070" s="208">
        <v>20.768999999999998</v>
      </c>
      <c r="AE6070" s="208">
        <v>18.114000000000001</v>
      </c>
      <c r="AF6070" s="208">
        <v>18.38</v>
      </c>
      <c r="AG6070" s="208">
        <v>13.087</v>
      </c>
      <c r="AH6070" s="208">
        <v>8.2119999999999997</v>
      </c>
      <c r="AI6070" s="208">
        <v>5.0650000000000004</v>
      </c>
      <c r="AJ6070" s="24"/>
      <c r="AK6070" s="24"/>
      <c r="AL6070" s="24"/>
      <c r="AM6070" s="208">
        <v>1.99</v>
      </c>
      <c r="AN6070" s="208">
        <v>7.1790000000000003</v>
      </c>
      <c r="AO6070" s="208">
        <v>14.029</v>
      </c>
      <c r="AP6070" s="208">
        <v>19.946999999999999</v>
      </c>
      <c r="AQ6070" s="208">
        <v>21.452000000000002</v>
      </c>
      <c r="AR6070" s="208">
        <v>20.361999999999998</v>
      </c>
      <c r="AS6070" s="208">
        <v>14.066000000000001</v>
      </c>
      <c r="AT6070" s="208">
        <v>8.1579999999999995</v>
      </c>
      <c r="AU6070" s="208">
        <v>4.4349999999999996</v>
      </c>
      <c r="AV6070" s="24"/>
      <c r="AW6070" s="24"/>
      <c r="AX6070" s="24"/>
      <c r="AY6070" s="208">
        <v>2.8220000000000001</v>
      </c>
      <c r="AZ6070" s="208">
        <v>6.1440000000000001</v>
      </c>
      <c r="BA6070" s="208">
        <v>13.977</v>
      </c>
      <c r="BB6070" s="21">
        <f t="shared" si="589"/>
        <v>21.452000000000002</v>
      </c>
      <c r="BC6070" s="21"/>
      <c r="BD6070" s="22">
        <f t="shared" si="590"/>
        <v>28.833333333333336</v>
      </c>
      <c r="BE6070" s="21"/>
      <c r="BG6070" s="10"/>
      <c r="BH6070" s="21">
        <f t="shared" si="591"/>
        <v>0</v>
      </c>
      <c r="BI6070" s="22">
        <f t="shared" si="591"/>
        <v>2.1451999999999999E-2</v>
      </c>
      <c r="BJ6070" s="21"/>
      <c r="BK6070" s="21">
        <v>0</v>
      </c>
      <c r="BL6070" s="22">
        <v>6.4355999999999997E-2</v>
      </c>
      <c r="BM6070" s="21"/>
      <c r="BN6070" s="21">
        <f t="shared" si="588"/>
        <v>0</v>
      </c>
      <c r="BO6070" s="22">
        <f t="shared" si="588"/>
        <v>0.25742399999999999</v>
      </c>
      <c r="BP6070" s="21">
        <f t="shared" si="588"/>
        <v>0</v>
      </c>
    </row>
    <row r="6071" spans="1:68" ht="11.1" hidden="1" customHeight="1" outlineLevel="2" x14ac:dyDescent="0.2">
      <c r="A6071" s="10"/>
      <c r="B6071" s="18"/>
      <c r="C6071" s="18"/>
      <c r="D6071" s="18"/>
      <c r="E6071" s="23" t="s">
        <v>5335</v>
      </c>
      <c r="F6071" s="24"/>
      <c r="G6071" s="24"/>
      <c r="H6071" s="24"/>
      <c r="I6071" s="24"/>
      <c r="J6071" s="24"/>
      <c r="K6071" s="24"/>
      <c r="L6071" s="24"/>
      <c r="M6071" s="24"/>
      <c r="N6071" s="24"/>
      <c r="O6071" s="24"/>
      <c r="P6071" s="24"/>
      <c r="Q6071" s="24"/>
      <c r="R6071" s="24"/>
      <c r="S6071" s="24"/>
      <c r="T6071" s="24"/>
      <c r="U6071" s="24"/>
      <c r="V6071" s="24"/>
      <c r="W6071" s="24"/>
      <c r="X6071" s="24"/>
      <c r="Y6071" s="24"/>
      <c r="Z6071" s="208">
        <v>2.0259999999999998</v>
      </c>
      <c r="AA6071" s="208">
        <v>1.3109999999999999</v>
      </c>
      <c r="AB6071" s="208">
        <v>1.5249999999999999</v>
      </c>
      <c r="AC6071" s="208">
        <v>1.865</v>
      </c>
      <c r="AD6071" s="208">
        <v>1.7889999999999999</v>
      </c>
      <c r="AE6071" s="208">
        <v>1.7430000000000001</v>
      </c>
      <c r="AF6071" s="208">
        <v>1.9059999999999999</v>
      </c>
      <c r="AG6071" s="208">
        <v>1.6819999999999999</v>
      </c>
      <c r="AH6071" s="208">
        <v>1.6579999999999999</v>
      </c>
      <c r="AI6071" s="208">
        <v>1.712</v>
      </c>
      <c r="AJ6071" s="208">
        <v>1.294</v>
      </c>
      <c r="AK6071" s="208">
        <v>0.96699999999999997</v>
      </c>
      <c r="AL6071" s="208">
        <v>1.2310000000000001</v>
      </c>
      <c r="AM6071" s="208">
        <v>1.595</v>
      </c>
      <c r="AN6071" s="208">
        <v>1.768</v>
      </c>
      <c r="AO6071" s="208">
        <v>1.8859999999999999</v>
      </c>
      <c r="AP6071" s="208">
        <v>1.776</v>
      </c>
      <c r="AQ6071" s="208">
        <v>1.841</v>
      </c>
      <c r="AR6071" s="208">
        <v>1.81</v>
      </c>
      <c r="AS6071" s="208">
        <v>1.6419999999999999</v>
      </c>
      <c r="AT6071" s="208">
        <v>1.7070000000000001</v>
      </c>
      <c r="AU6071" s="208">
        <v>1.5149999999999999</v>
      </c>
      <c r="AV6071" s="208">
        <v>1.46</v>
      </c>
      <c r="AW6071" s="208">
        <v>1.216</v>
      </c>
      <c r="AX6071" s="208">
        <v>1.304</v>
      </c>
      <c r="AY6071" s="208">
        <v>1.5369999999999999</v>
      </c>
      <c r="AZ6071" s="208">
        <v>1.601</v>
      </c>
      <c r="BA6071" s="208">
        <v>1.712</v>
      </c>
      <c r="BB6071" s="21">
        <f t="shared" si="589"/>
        <v>2.0259999999999998</v>
      </c>
      <c r="BC6071" s="21"/>
      <c r="BD6071" s="22">
        <f t="shared" si="590"/>
        <v>2.7231182795698921</v>
      </c>
      <c r="BE6071" s="21"/>
      <c r="BG6071" s="10"/>
      <c r="BH6071" s="21">
        <f t="shared" si="591"/>
        <v>0</v>
      </c>
      <c r="BI6071" s="22">
        <f t="shared" si="591"/>
        <v>2.0259999999999996E-3</v>
      </c>
      <c r="BJ6071" s="21"/>
      <c r="BK6071" s="21">
        <v>0</v>
      </c>
      <c r="BL6071" s="22">
        <v>6.0779999999999983E-3</v>
      </c>
      <c r="BM6071" s="21"/>
      <c r="BN6071" s="21">
        <f t="shared" si="588"/>
        <v>0</v>
      </c>
      <c r="BO6071" s="22">
        <f t="shared" si="588"/>
        <v>2.4311999999999993E-2</v>
      </c>
      <c r="BP6071" s="21">
        <f t="shared" si="588"/>
        <v>0</v>
      </c>
    </row>
    <row r="6072" spans="1:68" ht="11.1" hidden="1" customHeight="1" outlineLevel="2" x14ac:dyDescent="0.2">
      <c r="A6072" s="10"/>
      <c r="B6072" s="18"/>
      <c r="C6072" s="18"/>
      <c r="D6072" s="18"/>
      <c r="E6072" s="23" t="s">
        <v>5336</v>
      </c>
      <c r="F6072" s="24"/>
      <c r="G6072" s="24"/>
      <c r="H6072" s="24"/>
      <c r="I6072" s="24"/>
      <c r="J6072" s="24"/>
      <c r="K6072" s="24"/>
      <c r="L6072" s="24"/>
      <c r="M6072" s="24"/>
      <c r="N6072" s="24"/>
      <c r="O6072" s="24"/>
      <c r="P6072" s="24"/>
      <c r="Q6072" s="24"/>
      <c r="R6072" s="24"/>
      <c r="S6072" s="24"/>
      <c r="T6072" s="24"/>
      <c r="U6072" s="24"/>
      <c r="V6072" s="208">
        <v>21.085999999999999</v>
      </c>
      <c r="W6072" s="208">
        <v>5.1520000000000001</v>
      </c>
      <c r="X6072" s="208">
        <v>0.34100000000000003</v>
      </c>
      <c r="Y6072" s="208">
        <v>0.5</v>
      </c>
      <c r="Z6072" s="208">
        <v>0.58699999999999997</v>
      </c>
      <c r="AA6072" s="208">
        <v>1.9570000000000001</v>
      </c>
      <c r="AB6072" s="208">
        <v>6.8449999999999998</v>
      </c>
      <c r="AC6072" s="208">
        <v>12.805</v>
      </c>
      <c r="AD6072" s="208">
        <v>16.645</v>
      </c>
      <c r="AE6072" s="208">
        <v>16.602</v>
      </c>
      <c r="AF6072" s="208">
        <v>13.833</v>
      </c>
      <c r="AG6072" s="208">
        <v>10.875999999999999</v>
      </c>
      <c r="AH6072" s="208">
        <v>6.7519999999999998</v>
      </c>
      <c r="AI6072" s="208">
        <v>5.1130000000000004</v>
      </c>
      <c r="AJ6072" s="208">
        <v>1.3</v>
      </c>
      <c r="AK6072" s="24"/>
      <c r="AL6072" s="24"/>
      <c r="AM6072" s="208">
        <v>3.1269999999999998</v>
      </c>
      <c r="AN6072" s="208">
        <v>6.8810000000000002</v>
      </c>
      <c r="AO6072" s="208">
        <v>11.784000000000001</v>
      </c>
      <c r="AP6072" s="208">
        <v>15.13</v>
      </c>
      <c r="AQ6072" s="208">
        <v>16.196000000000002</v>
      </c>
      <c r="AR6072" s="208">
        <v>15.369</v>
      </c>
      <c r="AS6072" s="208">
        <v>11.263</v>
      </c>
      <c r="AT6072" s="208">
        <v>7.1109999999999998</v>
      </c>
      <c r="AU6072" s="208">
        <v>4.7779999999999996</v>
      </c>
      <c r="AV6072" s="208">
        <v>0.76</v>
      </c>
      <c r="AW6072" s="208">
        <v>0.64600000000000002</v>
      </c>
      <c r="AX6072" s="208">
        <v>0.71599999999999997</v>
      </c>
      <c r="AY6072" s="208">
        <v>3.4129999999999998</v>
      </c>
      <c r="AZ6072" s="208">
        <v>6.2439999999999998</v>
      </c>
      <c r="BA6072" s="208">
        <v>9.11</v>
      </c>
      <c r="BB6072" s="21">
        <f t="shared" si="589"/>
        <v>21.085999999999999</v>
      </c>
      <c r="BC6072" s="21"/>
      <c r="BD6072" s="22">
        <f t="shared" si="590"/>
        <v>28.341397849462364</v>
      </c>
      <c r="BE6072" s="21"/>
      <c r="BG6072" s="10"/>
      <c r="BH6072" s="21">
        <f t="shared" si="591"/>
        <v>0</v>
      </c>
      <c r="BI6072" s="22">
        <f t="shared" si="591"/>
        <v>2.1085999999999997E-2</v>
      </c>
      <c r="BJ6072" s="21"/>
      <c r="BK6072" s="21">
        <v>0</v>
      </c>
      <c r="BL6072" s="22">
        <v>6.3257999999999995E-2</v>
      </c>
      <c r="BM6072" s="21"/>
      <c r="BN6072" s="21">
        <f t="shared" si="588"/>
        <v>0</v>
      </c>
      <c r="BO6072" s="22">
        <f t="shared" si="588"/>
        <v>0.25303199999999998</v>
      </c>
      <c r="BP6072" s="21">
        <f t="shared" si="588"/>
        <v>0</v>
      </c>
    </row>
    <row r="6073" spans="1:68" ht="11.1" hidden="1" customHeight="1" outlineLevel="2" x14ac:dyDescent="0.2">
      <c r="A6073" s="10"/>
      <c r="B6073" s="18"/>
      <c r="C6073" s="18"/>
      <c r="D6073" s="18"/>
      <c r="E6073" s="23" t="s">
        <v>5337</v>
      </c>
      <c r="F6073" s="24"/>
      <c r="G6073" s="24"/>
      <c r="H6073" s="24"/>
      <c r="I6073" s="24"/>
      <c r="J6073" s="24"/>
      <c r="K6073" s="24"/>
      <c r="L6073" s="24"/>
      <c r="M6073" s="24"/>
      <c r="N6073" s="24"/>
      <c r="O6073" s="24"/>
      <c r="P6073" s="24"/>
      <c r="Q6073" s="24"/>
      <c r="R6073" s="24"/>
      <c r="S6073" s="24"/>
      <c r="T6073" s="24"/>
      <c r="U6073" s="24"/>
      <c r="V6073" s="24"/>
      <c r="W6073" s="24"/>
      <c r="X6073" s="24"/>
      <c r="Y6073" s="24"/>
      <c r="Z6073" s="24"/>
      <c r="AA6073" s="24"/>
      <c r="AB6073" s="24"/>
      <c r="AC6073" s="24"/>
      <c r="AD6073" s="24"/>
      <c r="AE6073" s="24"/>
      <c r="AF6073" s="24"/>
      <c r="AG6073" s="24"/>
      <c r="AH6073" s="208">
        <v>5.4690000000000003</v>
      </c>
      <c r="AI6073" s="208">
        <v>0.60099999999999998</v>
      </c>
      <c r="AJ6073" s="208">
        <v>0.436</v>
      </c>
      <c r="AK6073" s="208">
        <v>0.31</v>
      </c>
      <c r="AL6073" s="208">
        <v>0.502</v>
      </c>
      <c r="AM6073" s="208">
        <v>0.64800000000000002</v>
      </c>
      <c r="AN6073" s="208">
        <v>0.70599999999999996</v>
      </c>
      <c r="AO6073" s="208">
        <v>0.70799999999999996</v>
      </c>
      <c r="AP6073" s="208">
        <v>0.61599999999999999</v>
      </c>
      <c r="AQ6073" s="208">
        <v>0.60799999999999998</v>
      </c>
      <c r="AR6073" s="208">
        <v>0.63100000000000001</v>
      </c>
      <c r="AS6073" s="208">
        <v>0.57899999999999996</v>
      </c>
      <c r="AT6073" s="208">
        <v>0.58499999999999996</v>
      </c>
      <c r="AU6073" s="208">
        <v>0.502</v>
      </c>
      <c r="AV6073" s="208">
        <v>0.434</v>
      </c>
      <c r="AW6073" s="208">
        <v>0.36899999999999999</v>
      </c>
      <c r="AX6073" s="208">
        <v>0.46100000000000002</v>
      </c>
      <c r="AY6073" s="208">
        <v>0.623</v>
      </c>
      <c r="AZ6073" s="208">
        <v>0.71199999999999997</v>
      </c>
      <c r="BA6073" s="208">
        <v>0.67800000000000005</v>
      </c>
      <c r="BB6073" s="21">
        <f t="shared" si="589"/>
        <v>5.4690000000000003</v>
      </c>
      <c r="BC6073" s="21"/>
      <c r="BD6073" s="22">
        <f t="shared" si="590"/>
        <v>7.3508064516129039</v>
      </c>
      <c r="BE6073" s="21"/>
      <c r="BG6073" s="10"/>
      <c r="BH6073" s="21">
        <f t="shared" si="591"/>
        <v>0</v>
      </c>
      <c r="BI6073" s="22">
        <f t="shared" si="591"/>
        <v>5.4690000000000008E-3</v>
      </c>
      <c r="BJ6073" s="21"/>
      <c r="BK6073" s="21">
        <v>0</v>
      </c>
      <c r="BL6073" s="22">
        <v>1.6407000000000001E-2</v>
      </c>
      <c r="BM6073" s="21"/>
      <c r="BN6073" s="21">
        <f t="shared" si="588"/>
        <v>0</v>
      </c>
      <c r="BO6073" s="22">
        <f t="shared" si="588"/>
        <v>6.5628000000000006E-2</v>
      </c>
      <c r="BP6073" s="21">
        <f t="shared" si="588"/>
        <v>0</v>
      </c>
    </row>
    <row r="6074" spans="1:68" ht="11.1" hidden="1" customHeight="1" outlineLevel="2" x14ac:dyDescent="0.2">
      <c r="A6074" s="10"/>
      <c r="B6074" s="18"/>
      <c r="C6074" s="18"/>
      <c r="D6074" s="18"/>
      <c r="E6074" s="23" t="s">
        <v>5338</v>
      </c>
      <c r="F6074" s="24"/>
      <c r="G6074" s="24"/>
      <c r="H6074" s="24"/>
      <c r="I6074" s="24"/>
      <c r="J6074" s="24"/>
      <c r="K6074" s="24"/>
      <c r="L6074" s="24"/>
      <c r="M6074" s="24"/>
      <c r="N6074" s="24"/>
      <c r="O6074" s="24"/>
      <c r="P6074" s="24"/>
      <c r="Q6074" s="24"/>
      <c r="R6074" s="24"/>
      <c r="S6074" s="208">
        <v>0.85599999999999998</v>
      </c>
      <c r="T6074" s="208">
        <v>1.2729999999999999</v>
      </c>
      <c r="U6074" s="208">
        <v>1.5569999999999999</v>
      </c>
      <c r="V6074" s="208">
        <v>1.52</v>
      </c>
      <c r="W6074" s="208">
        <v>1.4079999999999999</v>
      </c>
      <c r="X6074" s="208">
        <v>1.1619999999999999</v>
      </c>
      <c r="Y6074" s="208">
        <v>1.1870000000000001</v>
      </c>
      <c r="Z6074" s="208">
        <v>1.286</v>
      </c>
      <c r="AA6074" s="208">
        <v>1.377</v>
      </c>
      <c r="AB6074" s="208">
        <v>1.6080000000000001</v>
      </c>
      <c r="AC6074" s="208">
        <v>2.097</v>
      </c>
      <c r="AD6074" s="208">
        <v>2.2690000000000001</v>
      </c>
      <c r="AE6074" s="208">
        <v>1.998</v>
      </c>
      <c r="AF6074" s="208">
        <v>2.1680000000000001</v>
      </c>
      <c r="AG6074" s="208">
        <v>1.5329999999999999</v>
      </c>
      <c r="AH6074" s="208">
        <v>1.49</v>
      </c>
      <c r="AI6074" s="208">
        <v>1.6830000000000001</v>
      </c>
      <c r="AJ6074" s="208">
        <v>1.212</v>
      </c>
      <c r="AK6074" s="208">
        <v>0.85499999999999998</v>
      </c>
      <c r="AL6074" s="208">
        <v>1.135</v>
      </c>
      <c r="AM6074" s="208">
        <v>1.448</v>
      </c>
      <c r="AN6074" s="208">
        <v>1.722</v>
      </c>
      <c r="AO6074" s="208">
        <v>1.8029999999999999</v>
      </c>
      <c r="AP6074" s="208">
        <v>1.762</v>
      </c>
      <c r="AQ6074" s="208">
        <v>1.841</v>
      </c>
      <c r="AR6074" s="208">
        <v>1.889</v>
      </c>
      <c r="AS6074" s="208">
        <v>1.7</v>
      </c>
      <c r="AT6074" s="208">
        <v>1.742</v>
      </c>
      <c r="AU6074" s="208">
        <v>1.5129999999999999</v>
      </c>
      <c r="AV6074" s="208">
        <v>1.524</v>
      </c>
      <c r="AW6074" s="208">
        <v>1.292</v>
      </c>
      <c r="AX6074" s="208">
        <v>1.38</v>
      </c>
      <c r="AY6074" s="208">
        <v>1.452</v>
      </c>
      <c r="AZ6074" s="208">
        <v>1.4379999999999999</v>
      </c>
      <c r="BA6074" s="208">
        <v>1.635</v>
      </c>
      <c r="BB6074" s="21">
        <f t="shared" si="589"/>
        <v>2.2690000000000001</v>
      </c>
      <c r="BC6074" s="21"/>
      <c r="BD6074" s="22">
        <f t="shared" si="590"/>
        <v>3.049731182795699</v>
      </c>
      <c r="BE6074" s="21"/>
      <c r="BG6074" s="10"/>
      <c r="BH6074" s="21">
        <f t="shared" si="591"/>
        <v>0</v>
      </c>
      <c r="BI6074" s="22">
        <f t="shared" si="591"/>
        <v>2.2690000000000002E-3</v>
      </c>
      <c r="BJ6074" s="21"/>
      <c r="BK6074" s="21">
        <v>0</v>
      </c>
      <c r="BL6074" s="22">
        <v>6.8070000000000006E-3</v>
      </c>
      <c r="BM6074" s="21"/>
      <c r="BN6074" s="21">
        <f t="shared" si="588"/>
        <v>0</v>
      </c>
      <c r="BO6074" s="22">
        <f t="shared" si="588"/>
        <v>2.7228000000000002E-2</v>
      </c>
      <c r="BP6074" s="21">
        <f t="shared" si="588"/>
        <v>0</v>
      </c>
    </row>
    <row r="6075" spans="1:68" ht="11.1" hidden="1" customHeight="1" outlineLevel="2" x14ac:dyDescent="0.2">
      <c r="A6075" s="10"/>
      <c r="B6075" s="18"/>
      <c r="C6075" s="18"/>
      <c r="D6075" s="18"/>
      <c r="E6075" s="23" t="s">
        <v>5339</v>
      </c>
      <c r="F6075" s="24"/>
      <c r="G6075" s="24"/>
      <c r="H6075" s="24"/>
      <c r="I6075" s="24"/>
      <c r="J6075" s="24"/>
      <c r="K6075" s="24"/>
      <c r="L6075" s="24"/>
      <c r="M6075" s="24"/>
      <c r="N6075" s="24"/>
      <c r="O6075" s="24"/>
      <c r="P6075" s="24"/>
      <c r="Q6075" s="24"/>
      <c r="R6075" s="24"/>
      <c r="S6075" s="208">
        <v>0.107</v>
      </c>
      <c r="T6075" s="208">
        <v>0.20899999999999999</v>
      </c>
      <c r="U6075" s="208">
        <v>0.51600000000000001</v>
      </c>
      <c r="V6075" s="208">
        <v>0.60599999999999998</v>
      </c>
      <c r="W6075" s="208">
        <v>0.58699999999999997</v>
      </c>
      <c r="X6075" s="208">
        <v>0.443</v>
      </c>
      <c r="Y6075" s="208">
        <v>0.29599999999999999</v>
      </c>
      <c r="Z6075" s="208">
        <v>0.32100000000000001</v>
      </c>
      <c r="AA6075" s="208">
        <v>0.36299999999999999</v>
      </c>
      <c r="AB6075" s="208">
        <v>0.753</v>
      </c>
      <c r="AC6075" s="208">
        <v>0.91500000000000004</v>
      </c>
      <c r="AD6075" s="208">
        <v>1.093</v>
      </c>
      <c r="AE6075" s="208">
        <v>1.0620000000000001</v>
      </c>
      <c r="AF6075" s="208">
        <v>0.94499999999999995</v>
      </c>
      <c r="AG6075" s="208">
        <v>0.85799999999999998</v>
      </c>
      <c r="AH6075" s="208">
        <v>0.79500000000000004</v>
      </c>
      <c r="AI6075" s="208">
        <v>0.90400000000000003</v>
      </c>
      <c r="AJ6075" s="208">
        <v>0.71699999999999997</v>
      </c>
      <c r="AK6075" s="208">
        <v>0.58599999999999997</v>
      </c>
      <c r="AL6075" s="208">
        <v>0.67100000000000004</v>
      </c>
      <c r="AM6075" s="208">
        <v>0.78</v>
      </c>
      <c r="AN6075" s="208">
        <v>0.89700000000000002</v>
      </c>
      <c r="AO6075" s="208">
        <v>0.95499999999999996</v>
      </c>
      <c r="AP6075" s="208">
        <v>0.94199999999999995</v>
      </c>
      <c r="AQ6075" s="208">
        <v>0.99299999999999999</v>
      </c>
      <c r="AR6075" s="208">
        <v>0.94199999999999995</v>
      </c>
      <c r="AS6075" s="208">
        <v>0.81899999999999995</v>
      </c>
      <c r="AT6075" s="208">
        <v>0.84499999999999997</v>
      </c>
      <c r="AU6075" s="208">
        <v>0.68700000000000006</v>
      </c>
      <c r="AV6075" s="208">
        <v>0.65100000000000002</v>
      </c>
      <c r="AW6075" s="208">
        <v>0.54100000000000004</v>
      </c>
      <c r="AX6075" s="208">
        <v>0.60799999999999998</v>
      </c>
      <c r="AY6075" s="208">
        <v>0.75900000000000001</v>
      </c>
      <c r="AZ6075" s="208">
        <v>0.875</v>
      </c>
      <c r="BA6075" s="208">
        <v>0.94399999999999995</v>
      </c>
      <c r="BB6075" s="21">
        <f t="shared" si="589"/>
        <v>1.093</v>
      </c>
      <c r="BC6075" s="21"/>
      <c r="BD6075" s="22">
        <f t="shared" si="590"/>
        <v>1.4690860215053763</v>
      </c>
      <c r="BE6075" s="21"/>
      <c r="BG6075" s="10"/>
      <c r="BH6075" s="21">
        <f t="shared" si="591"/>
        <v>0</v>
      </c>
      <c r="BI6075" s="22">
        <f t="shared" si="591"/>
        <v>1.093E-3</v>
      </c>
      <c r="BJ6075" s="21"/>
      <c r="BK6075" s="21">
        <v>0</v>
      </c>
      <c r="BL6075" s="22">
        <v>3.2789999999999998E-3</v>
      </c>
      <c r="BM6075" s="21"/>
      <c r="BN6075" s="21">
        <f t="shared" si="588"/>
        <v>0</v>
      </c>
      <c r="BO6075" s="22">
        <f t="shared" si="588"/>
        <v>1.3115999999999999E-2</v>
      </c>
      <c r="BP6075" s="21">
        <f t="shared" si="588"/>
        <v>0</v>
      </c>
    </row>
    <row r="6076" spans="1:68" ht="11.1" hidden="1" customHeight="1" outlineLevel="1" collapsed="1" x14ac:dyDescent="0.2">
      <c r="A6076" s="10"/>
      <c r="B6076" s="18"/>
      <c r="C6076" s="18"/>
      <c r="D6076" s="18"/>
      <c r="E6076" s="19" t="s">
        <v>4683</v>
      </c>
      <c r="F6076" s="209">
        <v>16.984000000000002</v>
      </c>
      <c r="G6076" s="209">
        <v>23.03</v>
      </c>
      <c r="H6076" s="209">
        <v>94.63</v>
      </c>
      <c r="I6076" s="240">
        <v>41.36</v>
      </c>
      <c r="J6076" s="240"/>
      <c r="K6076" s="209">
        <v>25.951000000000001</v>
      </c>
      <c r="L6076" s="209">
        <v>5.9269999999999996</v>
      </c>
      <c r="M6076" s="209">
        <v>8.0109999999999992</v>
      </c>
      <c r="N6076" s="209">
        <v>8.9149999999999991</v>
      </c>
      <c r="O6076" s="209">
        <v>12.117000000000001</v>
      </c>
      <c r="P6076" s="209">
        <v>44.347999999999999</v>
      </c>
      <c r="Q6076" s="209">
        <v>53.295999999999999</v>
      </c>
      <c r="R6076" s="209">
        <v>62.927999999999997</v>
      </c>
      <c r="S6076" s="209">
        <v>70.108999999999995</v>
      </c>
      <c r="T6076" s="209">
        <v>124.376</v>
      </c>
      <c r="U6076" s="209">
        <v>90.820999999999998</v>
      </c>
      <c r="V6076" s="209">
        <v>58.2</v>
      </c>
      <c r="W6076" s="209">
        <v>44.723999999999997</v>
      </c>
      <c r="X6076" s="209">
        <v>12.468999999999999</v>
      </c>
      <c r="Y6076" s="209">
        <v>14.323</v>
      </c>
      <c r="Z6076" s="209">
        <v>13.734</v>
      </c>
      <c r="AA6076" s="209">
        <v>37.75</v>
      </c>
      <c r="AB6076" s="209">
        <v>72.614000000000004</v>
      </c>
      <c r="AC6076" s="209">
        <v>102.408</v>
      </c>
      <c r="AD6076" s="209">
        <v>155.982</v>
      </c>
      <c r="AE6076" s="209">
        <v>158.1</v>
      </c>
      <c r="AF6076" s="209">
        <v>132.886</v>
      </c>
      <c r="AG6076" s="209">
        <v>81.472999999999999</v>
      </c>
      <c r="AH6076" s="209">
        <v>62.02</v>
      </c>
      <c r="AI6076" s="209">
        <v>45.765999999999998</v>
      </c>
      <c r="AJ6076" s="209">
        <v>13.163</v>
      </c>
      <c r="AK6076" s="209">
        <v>12.4</v>
      </c>
      <c r="AL6076" s="209">
        <v>5.194</v>
      </c>
      <c r="AM6076" s="209">
        <v>62.765999999999998</v>
      </c>
      <c r="AN6076" s="209">
        <v>53.529000000000003</v>
      </c>
      <c r="AO6076" s="209">
        <v>101.095</v>
      </c>
      <c r="AP6076" s="209">
        <v>145.23099999999999</v>
      </c>
      <c r="AQ6076" s="209">
        <v>129.61500000000001</v>
      </c>
      <c r="AR6076" s="209">
        <v>180.79499999999999</v>
      </c>
      <c r="AS6076" s="209">
        <v>110.31</v>
      </c>
      <c r="AT6076" s="209">
        <v>75.597999999999999</v>
      </c>
      <c r="AU6076" s="209">
        <v>35.249000000000002</v>
      </c>
      <c r="AV6076" s="209">
        <v>13.295</v>
      </c>
      <c r="AW6076" s="209">
        <v>12.557</v>
      </c>
      <c r="AX6076" s="209">
        <v>13.962999999999999</v>
      </c>
      <c r="AY6076" s="209">
        <v>37.156999999999996</v>
      </c>
      <c r="AZ6076" s="209">
        <v>69.786000000000001</v>
      </c>
      <c r="BA6076" s="209">
        <v>109.572</v>
      </c>
      <c r="BB6076" s="56">
        <f>BB6077+BB6078</f>
        <v>198.369</v>
      </c>
      <c r="BC6076" s="21">
        <f>BF6076</f>
        <v>652.29</v>
      </c>
      <c r="BD6076" s="22">
        <f t="shared" si="590"/>
        <v>266.625</v>
      </c>
      <c r="BE6076" s="21">
        <f>BC6076-BD6076</f>
        <v>385.66499999999996</v>
      </c>
      <c r="BF6076" s="2">
        <v>652.29</v>
      </c>
      <c r="BG6076" s="10"/>
      <c r="BH6076" s="21">
        <f t="shared" si="591"/>
        <v>0.48530375999999997</v>
      </c>
      <c r="BI6076" s="22">
        <f t="shared" si="591"/>
        <v>0.19836899999999999</v>
      </c>
      <c r="BJ6076" s="21">
        <f>BH6076-BI6076</f>
        <v>0.28693475999999996</v>
      </c>
      <c r="BK6076" s="21">
        <v>1.45591128</v>
      </c>
      <c r="BL6076" s="22">
        <v>0.59510699999999994</v>
      </c>
      <c r="BM6076" s="21">
        <v>0.86080428000000009</v>
      </c>
      <c r="BN6076" s="21">
        <f t="shared" si="588"/>
        <v>5.8236451200000001</v>
      </c>
      <c r="BO6076" s="22">
        <f t="shared" si="588"/>
        <v>2.3804279999999998</v>
      </c>
      <c r="BP6076" s="21">
        <f t="shared" si="588"/>
        <v>3.4432171200000004</v>
      </c>
    </row>
    <row r="6077" spans="1:68" ht="11.1" hidden="1" customHeight="1" outlineLevel="2" x14ac:dyDescent="0.2">
      <c r="A6077" s="10"/>
      <c r="B6077" s="18"/>
      <c r="C6077" s="18"/>
      <c r="D6077" s="18"/>
      <c r="E6077" s="23" t="s">
        <v>5340</v>
      </c>
      <c r="F6077" s="24"/>
      <c r="G6077" s="24"/>
      <c r="H6077" s="24"/>
      <c r="I6077" s="24"/>
      <c r="J6077" s="24"/>
      <c r="K6077" s="24"/>
      <c r="L6077" s="24"/>
      <c r="M6077" s="24"/>
      <c r="N6077" s="24"/>
      <c r="O6077" s="24"/>
      <c r="P6077" s="24"/>
      <c r="Q6077" s="24"/>
      <c r="R6077" s="24"/>
      <c r="S6077" s="24"/>
      <c r="T6077" s="208">
        <v>66.421999999999997</v>
      </c>
      <c r="U6077" s="208">
        <v>49.811999999999998</v>
      </c>
      <c r="V6077" s="208">
        <v>32.457999999999998</v>
      </c>
      <c r="W6077" s="208">
        <v>26.934999999999999</v>
      </c>
      <c r="X6077" s="208">
        <v>7.0679999999999996</v>
      </c>
      <c r="Y6077" s="208">
        <v>6.9249999999999998</v>
      </c>
      <c r="Z6077" s="208">
        <v>6.0510000000000002</v>
      </c>
      <c r="AA6077" s="208">
        <v>19.713000000000001</v>
      </c>
      <c r="AB6077" s="208">
        <v>37.734999999999999</v>
      </c>
      <c r="AC6077" s="208">
        <v>52.680999999999997</v>
      </c>
      <c r="AD6077" s="208">
        <v>86.781999999999996</v>
      </c>
      <c r="AE6077" s="208">
        <v>87.266000000000005</v>
      </c>
      <c r="AF6077" s="208">
        <v>72.632999999999996</v>
      </c>
      <c r="AG6077" s="208">
        <v>44.191000000000003</v>
      </c>
      <c r="AH6077" s="208">
        <v>35.707000000000001</v>
      </c>
      <c r="AI6077" s="208">
        <v>23.343</v>
      </c>
      <c r="AJ6077" s="208">
        <v>7.0739999999999998</v>
      </c>
      <c r="AK6077" s="208">
        <v>7.742</v>
      </c>
      <c r="AL6077" s="208">
        <v>2.8220000000000001</v>
      </c>
      <c r="AM6077" s="208">
        <v>36.951999999999998</v>
      </c>
      <c r="AN6077" s="208">
        <v>28.626000000000001</v>
      </c>
      <c r="AO6077" s="208">
        <v>54.987000000000002</v>
      </c>
      <c r="AP6077" s="208">
        <v>80.765000000000001</v>
      </c>
      <c r="AQ6077" s="208">
        <v>71.081000000000003</v>
      </c>
      <c r="AR6077" s="208">
        <v>103.739</v>
      </c>
      <c r="AS6077" s="208">
        <v>64.989999999999995</v>
      </c>
      <c r="AT6077" s="208">
        <v>41.661999999999999</v>
      </c>
      <c r="AU6077" s="208">
        <v>19.576000000000001</v>
      </c>
      <c r="AV6077" s="208">
        <v>6.569</v>
      </c>
      <c r="AW6077" s="208">
        <v>6.0490000000000004</v>
      </c>
      <c r="AX6077" s="208">
        <v>6.5430000000000001</v>
      </c>
      <c r="AY6077" s="208">
        <v>20.077999999999999</v>
      </c>
      <c r="AZ6077" s="208">
        <v>38.643000000000001</v>
      </c>
      <c r="BA6077" s="208">
        <v>60.139000000000003</v>
      </c>
      <c r="BB6077" s="21">
        <f t="shared" si="589"/>
        <v>103.739</v>
      </c>
      <c r="BC6077" s="21"/>
      <c r="BD6077" s="22">
        <f t="shared" si="590"/>
        <v>139.43413978494627</v>
      </c>
      <c r="BE6077" s="21"/>
      <c r="BG6077" s="10"/>
      <c r="BH6077" s="21">
        <f t="shared" si="591"/>
        <v>0</v>
      </c>
      <c r="BI6077" s="22">
        <f t="shared" si="591"/>
        <v>0.10373900000000001</v>
      </c>
      <c r="BJ6077" s="21"/>
      <c r="BK6077" s="21">
        <v>0</v>
      </c>
      <c r="BL6077" s="22">
        <v>0.31121700000000002</v>
      </c>
      <c r="BM6077" s="21"/>
      <c r="BN6077" s="21">
        <f t="shared" si="588"/>
        <v>0</v>
      </c>
      <c r="BO6077" s="22">
        <f t="shared" si="588"/>
        <v>1.2448680000000001</v>
      </c>
      <c r="BP6077" s="21">
        <f t="shared" si="588"/>
        <v>0</v>
      </c>
    </row>
    <row r="6078" spans="1:68" ht="11.1" hidden="1" customHeight="1" outlineLevel="2" x14ac:dyDescent="0.2">
      <c r="A6078" s="10"/>
      <c r="B6078" s="18"/>
      <c r="C6078" s="18"/>
      <c r="D6078" s="18"/>
      <c r="E6078" s="23" t="s">
        <v>5341</v>
      </c>
      <c r="F6078" s="208">
        <v>16.984000000000002</v>
      </c>
      <c r="G6078" s="208">
        <v>23.03</v>
      </c>
      <c r="H6078" s="208">
        <v>94.63</v>
      </c>
      <c r="I6078" s="239">
        <v>41.36</v>
      </c>
      <c r="J6078" s="239"/>
      <c r="K6078" s="208">
        <v>25.951000000000001</v>
      </c>
      <c r="L6078" s="208">
        <v>5.9269999999999996</v>
      </c>
      <c r="M6078" s="208">
        <v>8.0109999999999992</v>
      </c>
      <c r="N6078" s="208">
        <v>8.9149999999999991</v>
      </c>
      <c r="O6078" s="208">
        <v>12.117000000000001</v>
      </c>
      <c r="P6078" s="208">
        <v>44.347999999999999</v>
      </c>
      <c r="Q6078" s="208">
        <v>53.295999999999999</v>
      </c>
      <c r="R6078" s="208">
        <v>62.927999999999997</v>
      </c>
      <c r="S6078" s="208">
        <v>70.108999999999995</v>
      </c>
      <c r="T6078" s="208">
        <v>57.954000000000001</v>
      </c>
      <c r="U6078" s="208">
        <v>41.009</v>
      </c>
      <c r="V6078" s="208">
        <v>25.742000000000001</v>
      </c>
      <c r="W6078" s="208">
        <v>17.789000000000001</v>
      </c>
      <c r="X6078" s="208">
        <v>5.4009999999999998</v>
      </c>
      <c r="Y6078" s="208">
        <v>7.3979999999999997</v>
      </c>
      <c r="Z6078" s="208">
        <v>7.6829999999999998</v>
      </c>
      <c r="AA6078" s="208">
        <v>18.036999999999999</v>
      </c>
      <c r="AB6078" s="208">
        <v>34.878999999999998</v>
      </c>
      <c r="AC6078" s="208">
        <v>49.726999999999997</v>
      </c>
      <c r="AD6078" s="208">
        <v>69.2</v>
      </c>
      <c r="AE6078" s="208">
        <v>70.834000000000003</v>
      </c>
      <c r="AF6078" s="208">
        <v>60.253</v>
      </c>
      <c r="AG6078" s="208">
        <v>37.281999999999996</v>
      </c>
      <c r="AH6078" s="208">
        <v>26.312999999999999</v>
      </c>
      <c r="AI6078" s="208">
        <v>22.422999999999998</v>
      </c>
      <c r="AJ6078" s="208">
        <v>6.0890000000000004</v>
      </c>
      <c r="AK6078" s="208">
        <v>4.6580000000000004</v>
      </c>
      <c r="AL6078" s="208">
        <v>2.3719999999999999</v>
      </c>
      <c r="AM6078" s="208">
        <v>25.814</v>
      </c>
      <c r="AN6078" s="208">
        <v>24.902999999999999</v>
      </c>
      <c r="AO6078" s="208">
        <v>46.107999999999997</v>
      </c>
      <c r="AP6078" s="208">
        <v>64.465999999999994</v>
      </c>
      <c r="AQ6078" s="208">
        <v>58.533999999999999</v>
      </c>
      <c r="AR6078" s="208">
        <v>77.055999999999997</v>
      </c>
      <c r="AS6078" s="208">
        <v>45.32</v>
      </c>
      <c r="AT6078" s="208">
        <v>33.936</v>
      </c>
      <c r="AU6078" s="208">
        <v>15.673</v>
      </c>
      <c r="AV6078" s="208">
        <v>6.726</v>
      </c>
      <c r="AW6078" s="208">
        <v>6.508</v>
      </c>
      <c r="AX6078" s="208">
        <v>7.42</v>
      </c>
      <c r="AY6078" s="208">
        <v>17.079000000000001</v>
      </c>
      <c r="AZ6078" s="208">
        <v>31.143000000000001</v>
      </c>
      <c r="BA6078" s="208">
        <v>49.433</v>
      </c>
      <c r="BB6078" s="21">
        <f t="shared" si="589"/>
        <v>94.63</v>
      </c>
      <c r="BC6078" s="21"/>
      <c r="BD6078" s="22">
        <f t="shared" si="590"/>
        <v>127.19086021505375</v>
      </c>
      <c r="BE6078" s="21"/>
      <c r="BG6078" s="10"/>
      <c r="BH6078" s="21">
        <f t="shared" si="591"/>
        <v>0</v>
      </c>
      <c r="BI6078" s="22">
        <f t="shared" si="591"/>
        <v>9.4629999999999992E-2</v>
      </c>
      <c r="BJ6078" s="21"/>
      <c r="BK6078" s="21">
        <v>0</v>
      </c>
      <c r="BL6078" s="22">
        <v>0.28388999999999998</v>
      </c>
      <c r="BM6078" s="21"/>
      <c r="BN6078" s="21">
        <f t="shared" si="588"/>
        <v>0</v>
      </c>
      <c r="BO6078" s="22">
        <f t="shared" si="588"/>
        <v>1.1355599999999999</v>
      </c>
      <c r="BP6078" s="21">
        <f t="shared" si="588"/>
        <v>0</v>
      </c>
    </row>
    <row r="6079" spans="1:68" ht="11.1" hidden="1" customHeight="1" outlineLevel="1" collapsed="1" x14ac:dyDescent="0.2">
      <c r="A6079" s="10"/>
      <c r="B6079" s="18"/>
      <c r="C6079" s="18"/>
      <c r="D6079" s="18"/>
      <c r="E6079" s="19" t="s">
        <v>5013</v>
      </c>
      <c r="F6079" s="20"/>
      <c r="G6079" s="20"/>
      <c r="H6079" s="20"/>
      <c r="I6079" s="20"/>
      <c r="J6079" s="20"/>
      <c r="K6079" s="20"/>
      <c r="L6079" s="20"/>
      <c r="M6079" s="20"/>
      <c r="N6079" s="20"/>
      <c r="O6079" s="209">
        <v>1.7310000000000001</v>
      </c>
      <c r="P6079" s="209">
        <v>3.3969999999999998</v>
      </c>
      <c r="Q6079" s="20"/>
      <c r="R6079" s="209">
        <v>16.193000000000001</v>
      </c>
      <c r="S6079" s="209">
        <v>9.0440000000000005</v>
      </c>
      <c r="T6079" s="209">
        <v>9.0809999999999995</v>
      </c>
      <c r="U6079" s="209">
        <v>5.3250000000000002</v>
      </c>
      <c r="V6079" s="209">
        <v>5.8250000000000002</v>
      </c>
      <c r="W6079" s="209">
        <v>2.68</v>
      </c>
      <c r="X6079" s="209">
        <v>1.0189999999999999</v>
      </c>
      <c r="Y6079" s="209">
        <v>1.036</v>
      </c>
      <c r="Z6079" s="209">
        <v>0.90500000000000003</v>
      </c>
      <c r="AA6079" s="209">
        <v>1.734</v>
      </c>
      <c r="AB6079" s="209">
        <v>4.2249999999999996</v>
      </c>
      <c r="AC6079" s="209">
        <v>6.67</v>
      </c>
      <c r="AD6079" s="209">
        <v>7.2880000000000003</v>
      </c>
      <c r="AE6079" s="209">
        <v>10.329000000000001</v>
      </c>
      <c r="AF6079" s="209">
        <v>10.586</v>
      </c>
      <c r="AG6079" s="209">
        <v>6.4889999999999999</v>
      </c>
      <c r="AH6079" s="209">
        <v>4.2030000000000003</v>
      </c>
      <c r="AI6079" s="209">
        <v>2.93</v>
      </c>
      <c r="AJ6079" s="209">
        <v>0.91400000000000003</v>
      </c>
      <c r="AK6079" s="209">
        <v>0.68300000000000005</v>
      </c>
      <c r="AL6079" s="209">
        <v>0.78600000000000003</v>
      </c>
      <c r="AM6079" s="209">
        <v>2.4510000000000001</v>
      </c>
      <c r="AN6079" s="209">
        <v>4.1619999999999999</v>
      </c>
      <c r="AO6079" s="209">
        <v>7.4009999999999998</v>
      </c>
      <c r="AP6079" s="209">
        <v>6.5709999999999997</v>
      </c>
      <c r="AQ6079" s="209">
        <v>11.988</v>
      </c>
      <c r="AR6079" s="209">
        <v>9.1419999999999995</v>
      </c>
      <c r="AS6079" s="209">
        <v>6.891</v>
      </c>
      <c r="AT6079" s="209">
        <v>5.1429999999999998</v>
      </c>
      <c r="AU6079" s="209">
        <v>3.657</v>
      </c>
      <c r="AV6079" s="209">
        <v>1.018</v>
      </c>
      <c r="AW6079" s="209">
        <v>0.88600000000000001</v>
      </c>
      <c r="AX6079" s="209">
        <v>0.84599999999999997</v>
      </c>
      <c r="AY6079" s="209">
        <v>2.2240000000000002</v>
      </c>
      <c r="AZ6079" s="209">
        <v>3.298</v>
      </c>
      <c r="BA6079" s="209">
        <v>6.5590000000000002</v>
      </c>
      <c r="BB6079" s="21">
        <f t="shared" si="589"/>
        <v>16.193000000000001</v>
      </c>
      <c r="BC6079" s="21">
        <f>BF6079</f>
        <v>34</v>
      </c>
      <c r="BD6079" s="22">
        <f t="shared" si="590"/>
        <v>21.76478494623656</v>
      </c>
      <c r="BE6079" s="21">
        <f>BC6079-BD6079</f>
        <v>12.23521505376344</v>
      </c>
      <c r="BF6079" s="2">
        <v>34</v>
      </c>
      <c r="BG6079" s="10"/>
      <c r="BH6079" s="21">
        <f t="shared" si="591"/>
        <v>2.5295999999999999E-2</v>
      </c>
      <c r="BI6079" s="22">
        <f t="shared" si="591"/>
        <v>1.6192999999999999E-2</v>
      </c>
      <c r="BJ6079" s="21">
        <f>BH6079-BI6079</f>
        <v>9.103E-3</v>
      </c>
      <c r="BK6079" s="21">
        <v>7.5887999999999997E-2</v>
      </c>
      <c r="BL6079" s="22">
        <v>4.8578999999999997E-2</v>
      </c>
      <c r="BM6079" s="21">
        <v>2.7309E-2</v>
      </c>
      <c r="BN6079" s="21">
        <f t="shared" si="588"/>
        <v>0.30355199999999999</v>
      </c>
      <c r="BO6079" s="22">
        <f t="shared" si="588"/>
        <v>0.19431599999999999</v>
      </c>
      <c r="BP6079" s="21">
        <f t="shared" si="588"/>
        <v>0.109236</v>
      </c>
    </row>
    <row r="6080" spans="1:68" ht="11.1" hidden="1" customHeight="1" outlineLevel="2" x14ac:dyDescent="0.2">
      <c r="A6080" s="10"/>
      <c r="B6080" s="18"/>
      <c r="C6080" s="18"/>
      <c r="D6080" s="18"/>
      <c r="E6080" s="23" t="s">
        <v>5342</v>
      </c>
      <c r="F6080" s="24"/>
      <c r="G6080" s="24"/>
      <c r="H6080" s="24"/>
      <c r="I6080" s="24"/>
      <c r="J6080" s="24"/>
      <c r="K6080" s="24"/>
      <c r="L6080" s="24"/>
      <c r="M6080" s="24"/>
      <c r="N6080" s="24"/>
      <c r="O6080" s="208">
        <v>1.7310000000000001</v>
      </c>
      <c r="P6080" s="208">
        <v>3.3969999999999998</v>
      </c>
      <c r="Q6080" s="24"/>
      <c r="R6080" s="208">
        <v>16.193000000000001</v>
      </c>
      <c r="S6080" s="208">
        <v>9.0440000000000005</v>
      </c>
      <c r="T6080" s="208">
        <v>9.0809999999999995</v>
      </c>
      <c r="U6080" s="208">
        <v>5.3250000000000002</v>
      </c>
      <c r="V6080" s="208">
        <v>5.8250000000000002</v>
      </c>
      <c r="W6080" s="208">
        <v>2.68</v>
      </c>
      <c r="X6080" s="208">
        <v>1.0189999999999999</v>
      </c>
      <c r="Y6080" s="208">
        <v>1.036</v>
      </c>
      <c r="Z6080" s="208">
        <v>0.90500000000000003</v>
      </c>
      <c r="AA6080" s="208">
        <v>1.734</v>
      </c>
      <c r="AB6080" s="208">
        <v>4.2249999999999996</v>
      </c>
      <c r="AC6080" s="208">
        <v>6.67</v>
      </c>
      <c r="AD6080" s="208">
        <v>7.2880000000000003</v>
      </c>
      <c r="AE6080" s="208">
        <v>10.329000000000001</v>
      </c>
      <c r="AF6080" s="208">
        <v>10.586</v>
      </c>
      <c r="AG6080" s="208">
        <v>6.4889999999999999</v>
      </c>
      <c r="AH6080" s="208">
        <v>4.2030000000000003</v>
      </c>
      <c r="AI6080" s="208">
        <v>2.93</v>
      </c>
      <c r="AJ6080" s="208">
        <v>0.91400000000000003</v>
      </c>
      <c r="AK6080" s="208">
        <v>0.68300000000000005</v>
      </c>
      <c r="AL6080" s="208">
        <v>0.78600000000000003</v>
      </c>
      <c r="AM6080" s="208">
        <v>2.4510000000000001</v>
      </c>
      <c r="AN6080" s="208">
        <v>4.1619999999999999</v>
      </c>
      <c r="AO6080" s="208">
        <v>7.4009999999999998</v>
      </c>
      <c r="AP6080" s="208">
        <v>6.5709999999999997</v>
      </c>
      <c r="AQ6080" s="208">
        <v>11.988</v>
      </c>
      <c r="AR6080" s="208">
        <v>9.1419999999999995</v>
      </c>
      <c r="AS6080" s="208">
        <v>6.891</v>
      </c>
      <c r="AT6080" s="208">
        <v>5.1429999999999998</v>
      </c>
      <c r="AU6080" s="208">
        <v>3.657</v>
      </c>
      <c r="AV6080" s="208">
        <v>1.018</v>
      </c>
      <c r="AW6080" s="208">
        <v>0.88600000000000001</v>
      </c>
      <c r="AX6080" s="208">
        <v>0.84599999999999997</v>
      </c>
      <c r="AY6080" s="208">
        <v>2.2240000000000002</v>
      </c>
      <c r="AZ6080" s="208">
        <v>3.298</v>
      </c>
      <c r="BA6080" s="208">
        <v>6.5590000000000002</v>
      </c>
      <c r="BB6080" s="21">
        <f t="shared" si="589"/>
        <v>16.193000000000001</v>
      </c>
      <c r="BC6080" s="21"/>
      <c r="BD6080" s="22">
        <f t="shared" si="590"/>
        <v>21.76478494623656</v>
      </c>
      <c r="BE6080" s="21"/>
      <c r="BG6080" s="10"/>
      <c r="BH6080" s="21">
        <f t="shared" si="591"/>
        <v>0</v>
      </c>
      <c r="BI6080" s="22">
        <f t="shared" si="591"/>
        <v>1.6192999999999999E-2</v>
      </c>
      <c r="BJ6080" s="21"/>
      <c r="BK6080" s="21">
        <v>0</v>
      </c>
      <c r="BL6080" s="22">
        <v>4.8578999999999997E-2</v>
      </c>
      <c r="BM6080" s="21"/>
      <c r="BN6080" s="21">
        <f t="shared" si="588"/>
        <v>0</v>
      </c>
      <c r="BO6080" s="22">
        <f t="shared" si="588"/>
        <v>0.19431599999999999</v>
      </c>
      <c r="BP6080" s="21">
        <f t="shared" si="588"/>
        <v>0</v>
      </c>
    </row>
    <row r="6081" spans="1:68" ht="11.1" hidden="1" customHeight="1" outlineLevel="1" collapsed="1" x14ac:dyDescent="0.2">
      <c r="A6081" s="10"/>
      <c r="B6081" s="18"/>
      <c r="C6081" s="18"/>
      <c r="D6081" s="18"/>
      <c r="E6081" s="19" t="s">
        <v>5127</v>
      </c>
      <c r="F6081" s="20"/>
      <c r="G6081" s="20"/>
      <c r="H6081" s="20"/>
      <c r="I6081" s="20"/>
      <c r="J6081" s="20"/>
      <c r="K6081" s="20"/>
      <c r="L6081" s="20"/>
      <c r="M6081" s="20"/>
      <c r="N6081" s="20"/>
      <c r="O6081" s="20"/>
      <c r="P6081" s="20"/>
      <c r="Q6081" s="20"/>
      <c r="R6081" s="20"/>
      <c r="S6081" s="20"/>
      <c r="T6081" s="20"/>
      <c r="U6081" s="20"/>
      <c r="V6081" s="20"/>
      <c r="W6081" s="209">
        <v>3.1709999999999998</v>
      </c>
      <c r="X6081" s="20"/>
      <c r="Y6081" s="20"/>
      <c r="Z6081" s="20"/>
      <c r="AA6081" s="20"/>
      <c r="AB6081" s="209">
        <v>5.1269999999999998</v>
      </c>
      <c r="AC6081" s="209">
        <v>5.01</v>
      </c>
      <c r="AD6081" s="209">
        <v>7.5339999999999998</v>
      </c>
      <c r="AE6081" s="209">
        <v>7.6310000000000002</v>
      </c>
      <c r="AF6081" s="209">
        <v>36.572000000000003</v>
      </c>
      <c r="AG6081" s="209">
        <v>32.213000000000001</v>
      </c>
      <c r="AH6081" s="209">
        <v>19.009</v>
      </c>
      <c r="AI6081" s="209">
        <v>13.762</v>
      </c>
      <c r="AJ6081" s="209">
        <v>10.962999999999999</v>
      </c>
      <c r="AK6081" s="209">
        <v>12.016999999999999</v>
      </c>
      <c r="AL6081" s="209">
        <v>7.0609999999999999</v>
      </c>
      <c r="AM6081" s="209">
        <v>8.5150000000000006</v>
      </c>
      <c r="AN6081" s="209">
        <v>13.680999999999999</v>
      </c>
      <c r="AO6081" s="209">
        <v>19.908999999999999</v>
      </c>
      <c r="AP6081" s="209">
        <v>49.194000000000003</v>
      </c>
      <c r="AQ6081" s="209">
        <v>30.157</v>
      </c>
      <c r="AR6081" s="209">
        <v>28.041</v>
      </c>
      <c r="AS6081" s="209">
        <v>29.672999999999998</v>
      </c>
      <c r="AT6081" s="209">
        <v>83.885999999999996</v>
      </c>
      <c r="AU6081" s="209">
        <v>23.797000000000001</v>
      </c>
      <c r="AV6081" s="209">
        <v>12.816000000000001</v>
      </c>
      <c r="AW6081" s="209">
        <v>6.6420000000000003</v>
      </c>
      <c r="AX6081" s="209">
        <v>10.015000000000001</v>
      </c>
      <c r="AY6081" s="209">
        <v>5.968</v>
      </c>
      <c r="AZ6081" s="209">
        <v>10.98</v>
      </c>
      <c r="BA6081" s="209">
        <v>14.318</v>
      </c>
      <c r="BB6081" s="56">
        <f>BB6082+BB6083+BB6084+BB6085+BB6086+BB6087+BB6088+BB6089</f>
        <v>87.954999999999998</v>
      </c>
      <c r="BC6081" s="21">
        <f>BD6081</f>
        <v>118.21908602150538</v>
      </c>
      <c r="BD6081" s="22">
        <f t="shared" si="590"/>
        <v>118.21908602150538</v>
      </c>
      <c r="BE6081" s="21">
        <f>BC6081-BD6081</f>
        <v>0</v>
      </c>
      <c r="BF6081" s="2">
        <v>27.9</v>
      </c>
      <c r="BG6081" s="10"/>
      <c r="BH6081" s="21">
        <f t="shared" si="591"/>
        <v>8.7955000000000005E-2</v>
      </c>
      <c r="BI6081" s="22">
        <f t="shared" si="591"/>
        <v>8.7955000000000005E-2</v>
      </c>
      <c r="BJ6081" s="21">
        <f>BH6081-BI6081</f>
        <v>0</v>
      </c>
      <c r="BK6081" s="21">
        <v>0.26386500000000002</v>
      </c>
      <c r="BL6081" s="22">
        <v>0.26386500000000002</v>
      </c>
      <c r="BM6081" s="21">
        <v>0</v>
      </c>
      <c r="BN6081" s="21">
        <f t="shared" si="588"/>
        <v>1.0554600000000001</v>
      </c>
      <c r="BO6081" s="22">
        <f t="shared" si="588"/>
        <v>1.0554600000000001</v>
      </c>
      <c r="BP6081" s="21">
        <f t="shared" si="588"/>
        <v>0</v>
      </c>
    </row>
    <row r="6082" spans="1:68" ht="11.1" hidden="1" customHeight="1" outlineLevel="2" x14ac:dyDescent="0.2">
      <c r="A6082" s="10"/>
      <c r="B6082" s="18"/>
      <c r="C6082" s="18"/>
      <c r="D6082" s="18"/>
      <c r="E6082" s="23"/>
      <c r="F6082" s="24"/>
      <c r="G6082" s="24"/>
      <c r="H6082" s="24"/>
      <c r="I6082" s="24"/>
      <c r="J6082" s="24"/>
      <c r="K6082" s="24"/>
      <c r="L6082" s="24"/>
      <c r="M6082" s="24"/>
      <c r="N6082" s="24"/>
      <c r="O6082" s="24"/>
      <c r="P6082" s="24"/>
      <c r="Q6082" s="24"/>
      <c r="R6082" s="24"/>
      <c r="S6082" s="24"/>
      <c r="T6082" s="24"/>
      <c r="U6082" s="24"/>
      <c r="V6082" s="24"/>
      <c r="W6082" s="24"/>
      <c r="X6082" s="24"/>
      <c r="Y6082" s="24"/>
      <c r="Z6082" s="24"/>
      <c r="AA6082" s="24"/>
      <c r="AB6082" s="24"/>
      <c r="AC6082" s="24"/>
      <c r="AD6082" s="24"/>
      <c r="AE6082" s="24"/>
      <c r="AF6082" s="208">
        <v>28.216000000000001</v>
      </c>
      <c r="AG6082" s="208">
        <v>28.367999999999999</v>
      </c>
      <c r="AH6082" s="208">
        <v>16.928999999999998</v>
      </c>
      <c r="AI6082" s="208">
        <v>12.036</v>
      </c>
      <c r="AJ6082" s="208">
        <v>9.76</v>
      </c>
      <c r="AK6082" s="208">
        <v>12.016999999999999</v>
      </c>
      <c r="AL6082" s="208">
        <v>7.0609999999999999</v>
      </c>
      <c r="AM6082" s="208">
        <v>7.4370000000000003</v>
      </c>
      <c r="AN6082" s="208">
        <v>11.916</v>
      </c>
      <c r="AO6082" s="208">
        <v>16.428000000000001</v>
      </c>
      <c r="AP6082" s="208">
        <v>43.481999999999999</v>
      </c>
      <c r="AQ6082" s="208">
        <v>24.035</v>
      </c>
      <c r="AR6082" s="208">
        <v>21.975999999999999</v>
      </c>
      <c r="AS6082" s="208">
        <v>25.547000000000001</v>
      </c>
      <c r="AT6082" s="208">
        <v>81.010000000000005</v>
      </c>
      <c r="AU6082" s="208">
        <v>22.13</v>
      </c>
      <c r="AV6082" s="208">
        <v>12.816000000000001</v>
      </c>
      <c r="AW6082" s="208">
        <v>6.6420000000000003</v>
      </c>
      <c r="AX6082" s="208">
        <v>10.015000000000001</v>
      </c>
      <c r="AY6082" s="208">
        <v>4.8410000000000002</v>
      </c>
      <c r="AZ6082" s="208">
        <v>9.0489999999999995</v>
      </c>
      <c r="BA6082" s="208">
        <v>11.81</v>
      </c>
      <c r="BB6082" s="21">
        <f t="shared" si="589"/>
        <v>81.010000000000005</v>
      </c>
      <c r="BC6082" s="21"/>
      <c r="BD6082" s="22">
        <f t="shared" ref="BD6082:BD6089" si="592">BB6082/1000</f>
        <v>8.1009999999999999E-2</v>
      </c>
      <c r="BE6082" s="21"/>
      <c r="BG6082" s="10"/>
      <c r="BH6082" s="21">
        <f t="shared" si="591"/>
        <v>0</v>
      </c>
      <c r="BI6082" s="22">
        <f t="shared" si="591"/>
        <v>6.0271439999999996E-5</v>
      </c>
      <c r="BJ6082" s="21"/>
      <c r="BK6082" s="21">
        <v>0</v>
      </c>
      <c r="BL6082" s="22">
        <v>1.8081431999999998E-4</v>
      </c>
      <c r="BM6082" s="21"/>
      <c r="BN6082" s="21">
        <f t="shared" si="588"/>
        <v>0</v>
      </c>
      <c r="BO6082" s="22">
        <f t="shared" si="588"/>
        <v>7.232572799999999E-4</v>
      </c>
      <c r="BP6082" s="21">
        <f t="shared" si="588"/>
        <v>0</v>
      </c>
    </row>
    <row r="6083" spans="1:68" ht="11.1" hidden="1" customHeight="1" outlineLevel="2" x14ac:dyDescent="0.2">
      <c r="A6083" s="10"/>
      <c r="B6083" s="18"/>
      <c r="C6083" s="18"/>
      <c r="D6083" s="18"/>
      <c r="E6083" s="23" t="s">
        <v>5343</v>
      </c>
      <c r="F6083" s="24"/>
      <c r="G6083" s="24"/>
      <c r="H6083" s="24"/>
      <c r="I6083" s="24"/>
      <c r="J6083" s="24"/>
      <c r="K6083" s="24"/>
      <c r="L6083" s="24"/>
      <c r="M6083" s="24"/>
      <c r="N6083" s="24"/>
      <c r="O6083" s="24"/>
      <c r="P6083" s="24"/>
      <c r="Q6083" s="24"/>
      <c r="R6083" s="24"/>
      <c r="S6083" s="24"/>
      <c r="T6083" s="24"/>
      <c r="U6083" s="24"/>
      <c r="V6083" s="24"/>
      <c r="W6083" s="208">
        <v>0.58499999999999996</v>
      </c>
      <c r="X6083" s="24"/>
      <c r="Y6083" s="24"/>
      <c r="Z6083" s="24"/>
      <c r="AA6083" s="24"/>
      <c r="AB6083" s="208">
        <v>0.92800000000000005</v>
      </c>
      <c r="AC6083" s="208">
        <v>0.80200000000000005</v>
      </c>
      <c r="AD6083" s="208">
        <v>1.4339999999999999</v>
      </c>
      <c r="AE6083" s="208">
        <v>1.415</v>
      </c>
      <c r="AF6083" s="208">
        <v>1.4039999999999999</v>
      </c>
      <c r="AG6083" s="208">
        <v>0.71</v>
      </c>
      <c r="AH6083" s="208">
        <v>0.45400000000000001</v>
      </c>
      <c r="AI6083" s="208">
        <v>0.45400000000000001</v>
      </c>
      <c r="AJ6083" s="208">
        <v>1.1919999999999999</v>
      </c>
      <c r="AK6083" s="24"/>
      <c r="AL6083" s="24"/>
      <c r="AM6083" s="24"/>
      <c r="AN6083" s="24"/>
      <c r="AO6083" s="208">
        <v>0.378</v>
      </c>
      <c r="AP6083" s="208">
        <v>1.163</v>
      </c>
      <c r="AQ6083" s="208">
        <v>1.127</v>
      </c>
      <c r="AR6083" s="208">
        <v>1.141</v>
      </c>
      <c r="AS6083" s="208">
        <v>0.77700000000000002</v>
      </c>
      <c r="AT6083" s="208">
        <v>0.61099999999999999</v>
      </c>
      <c r="AU6083" s="208">
        <v>0.29199999999999998</v>
      </c>
      <c r="AV6083" s="24"/>
      <c r="AW6083" s="24"/>
      <c r="AX6083" s="24"/>
      <c r="AY6083" s="208">
        <v>0.23499999999999999</v>
      </c>
      <c r="AZ6083" s="208">
        <v>0.38300000000000001</v>
      </c>
      <c r="BA6083" s="208">
        <v>0.53200000000000003</v>
      </c>
      <c r="BB6083" s="21">
        <f t="shared" si="589"/>
        <v>1.4339999999999999</v>
      </c>
      <c r="BC6083" s="21"/>
      <c r="BD6083" s="22">
        <f t="shared" si="592"/>
        <v>1.4339999999999999E-3</v>
      </c>
      <c r="BE6083" s="21"/>
      <c r="BG6083" s="10"/>
      <c r="BH6083" s="21">
        <f t="shared" si="591"/>
        <v>0</v>
      </c>
      <c r="BI6083" s="22">
        <f t="shared" si="591"/>
        <v>1.066896E-6</v>
      </c>
      <c r="BJ6083" s="21"/>
      <c r="BK6083" s="21">
        <v>0</v>
      </c>
      <c r="BL6083" s="22">
        <v>3.2006880000000002E-6</v>
      </c>
      <c r="BM6083" s="21"/>
      <c r="BN6083" s="21">
        <f t="shared" si="588"/>
        <v>0</v>
      </c>
      <c r="BO6083" s="22">
        <f t="shared" si="588"/>
        <v>1.2802752000000001E-5</v>
      </c>
      <c r="BP6083" s="21">
        <f t="shared" si="588"/>
        <v>0</v>
      </c>
    </row>
    <row r="6084" spans="1:68" ht="11.1" hidden="1" customHeight="1" outlineLevel="2" x14ac:dyDescent="0.2">
      <c r="A6084" s="10"/>
      <c r="B6084" s="18"/>
      <c r="C6084" s="18"/>
      <c r="D6084" s="18"/>
      <c r="E6084" s="23" t="s">
        <v>5344</v>
      </c>
      <c r="F6084" s="24"/>
      <c r="G6084" s="24"/>
      <c r="H6084" s="24"/>
      <c r="I6084" s="24"/>
      <c r="J6084" s="24"/>
      <c r="K6084" s="24"/>
      <c r="L6084" s="24"/>
      <c r="M6084" s="24"/>
      <c r="N6084" s="24"/>
      <c r="O6084" s="24"/>
      <c r="P6084" s="24"/>
      <c r="Q6084" s="24"/>
      <c r="R6084" s="24"/>
      <c r="S6084" s="24"/>
      <c r="T6084" s="24"/>
      <c r="U6084" s="24"/>
      <c r="V6084" s="24"/>
      <c r="W6084" s="208">
        <v>0.63900000000000001</v>
      </c>
      <c r="X6084" s="24"/>
      <c r="Y6084" s="24"/>
      <c r="Z6084" s="24"/>
      <c r="AA6084" s="24"/>
      <c r="AB6084" s="208">
        <v>0.93500000000000005</v>
      </c>
      <c r="AC6084" s="208">
        <v>1.079</v>
      </c>
      <c r="AD6084" s="208">
        <v>1.5329999999999999</v>
      </c>
      <c r="AE6084" s="208">
        <v>1.478</v>
      </c>
      <c r="AF6084" s="208">
        <v>1.877</v>
      </c>
      <c r="AG6084" s="208">
        <v>0.755</v>
      </c>
      <c r="AH6084" s="208">
        <v>0.60799999999999998</v>
      </c>
      <c r="AI6084" s="208">
        <v>0.33600000000000002</v>
      </c>
      <c r="AJ6084" s="208">
        <v>0.01</v>
      </c>
      <c r="AK6084" s="24"/>
      <c r="AL6084" s="24"/>
      <c r="AM6084" s="208">
        <v>0.39300000000000002</v>
      </c>
      <c r="AN6084" s="208">
        <v>0.58499999999999996</v>
      </c>
      <c r="AO6084" s="208">
        <v>0.998</v>
      </c>
      <c r="AP6084" s="208">
        <v>1.3029999999999999</v>
      </c>
      <c r="AQ6084" s="208">
        <v>1.696</v>
      </c>
      <c r="AR6084" s="208">
        <v>1.694</v>
      </c>
      <c r="AS6084" s="208">
        <v>1.1919999999999999</v>
      </c>
      <c r="AT6084" s="208">
        <v>0.73799999999999999</v>
      </c>
      <c r="AU6084" s="208">
        <v>0.42899999999999999</v>
      </c>
      <c r="AV6084" s="24"/>
      <c r="AW6084" s="24"/>
      <c r="AX6084" s="24"/>
      <c r="AY6084" s="208">
        <v>0.30599999999999999</v>
      </c>
      <c r="AZ6084" s="208">
        <v>0.59299999999999997</v>
      </c>
      <c r="BA6084" s="208">
        <v>0.68700000000000006</v>
      </c>
      <c r="BB6084" s="21">
        <f t="shared" si="589"/>
        <v>1.877</v>
      </c>
      <c r="BC6084" s="21"/>
      <c r="BD6084" s="22">
        <f t="shared" si="592"/>
        <v>1.877E-3</v>
      </c>
      <c r="BE6084" s="21"/>
      <c r="BG6084" s="10"/>
      <c r="BH6084" s="21">
        <f t="shared" si="591"/>
        <v>0</v>
      </c>
      <c r="BI6084" s="22">
        <f t="shared" si="591"/>
        <v>1.396488E-6</v>
      </c>
      <c r="BJ6084" s="21"/>
      <c r="BK6084" s="21">
        <v>0</v>
      </c>
      <c r="BL6084" s="22">
        <v>4.1894640000000001E-6</v>
      </c>
      <c r="BM6084" s="21"/>
      <c r="BN6084" s="21">
        <f t="shared" si="588"/>
        <v>0</v>
      </c>
      <c r="BO6084" s="22">
        <f t="shared" si="588"/>
        <v>1.6757856000000001E-5</v>
      </c>
      <c r="BP6084" s="21">
        <f t="shared" si="588"/>
        <v>0</v>
      </c>
    </row>
    <row r="6085" spans="1:68" ht="11.1" hidden="1" customHeight="1" outlineLevel="2" x14ac:dyDescent="0.2">
      <c r="A6085" s="10"/>
      <c r="B6085" s="18"/>
      <c r="C6085" s="18"/>
      <c r="D6085" s="18"/>
      <c r="E6085" s="23" t="s">
        <v>5345</v>
      </c>
      <c r="F6085" s="24"/>
      <c r="G6085" s="24"/>
      <c r="H6085" s="24"/>
      <c r="I6085" s="24"/>
      <c r="J6085" s="24"/>
      <c r="K6085" s="24"/>
      <c r="L6085" s="24"/>
      <c r="M6085" s="24"/>
      <c r="N6085" s="24"/>
      <c r="O6085" s="24"/>
      <c r="P6085" s="24"/>
      <c r="Q6085" s="24"/>
      <c r="R6085" s="24"/>
      <c r="S6085" s="24"/>
      <c r="T6085" s="24"/>
      <c r="U6085" s="24"/>
      <c r="V6085" s="24"/>
      <c r="W6085" s="208">
        <v>0.35699999999999998</v>
      </c>
      <c r="X6085" s="24"/>
      <c r="Y6085" s="24"/>
      <c r="Z6085" s="24"/>
      <c r="AA6085" s="24"/>
      <c r="AB6085" s="208">
        <v>0.48799999999999999</v>
      </c>
      <c r="AC6085" s="208">
        <v>0.42</v>
      </c>
      <c r="AD6085" s="208">
        <v>0.64300000000000002</v>
      </c>
      <c r="AE6085" s="208">
        <v>0.72599999999999998</v>
      </c>
      <c r="AF6085" s="208">
        <v>0.69499999999999995</v>
      </c>
      <c r="AG6085" s="208">
        <v>0.55100000000000005</v>
      </c>
      <c r="AH6085" s="208">
        <v>0.23400000000000001</v>
      </c>
      <c r="AI6085" s="208">
        <v>0.193</v>
      </c>
      <c r="AJ6085" s="24"/>
      <c r="AK6085" s="24"/>
      <c r="AL6085" s="24"/>
      <c r="AM6085" s="208">
        <v>0.121</v>
      </c>
      <c r="AN6085" s="208">
        <v>0.28199999999999997</v>
      </c>
      <c r="AO6085" s="208">
        <v>0.38700000000000001</v>
      </c>
      <c r="AP6085" s="208">
        <v>0.55800000000000005</v>
      </c>
      <c r="AQ6085" s="208">
        <v>0.56000000000000005</v>
      </c>
      <c r="AR6085" s="208">
        <v>0.55900000000000005</v>
      </c>
      <c r="AS6085" s="208">
        <v>0.40600000000000003</v>
      </c>
      <c r="AT6085" s="208">
        <v>0.34200000000000003</v>
      </c>
      <c r="AU6085" s="208">
        <v>0.24399999999999999</v>
      </c>
      <c r="AV6085" s="24"/>
      <c r="AW6085" s="24"/>
      <c r="AX6085" s="24"/>
      <c r="AY6085" s="208">
        <v>8.4000000000000005E-2</v>
      </c>
      <c r="AZ6085" s="208">
        <v>0.14499999999999999</v>
      </c>
      <c r="BA6085" s="208">
        <v>0.17199999999999999</v>
      </c>
      <c r="BB6085" s="21">
        <f t="shared" si="589"/>
        <v>0.72599999999999998</v>
      </c>
      <c r="BC6085" s="21"/>
      <c r="BD6085" s="22">
        <f t="shared" si="592"/>
        <v>7.2599999999999997E-4</v>
      </c>
      <c r="BE6085" s="21"/>
      <c r="BG6085" s="10"/>
      <c r="BH6085" s="21">
        <f t="shared" si="591"/>
        <v>0</v>
      </c>
      <c r="BI6085" s="22">
        <f t="shared" si="591"/>
        <v>5.4014399999999997E-7</v>
      </c>
      <c r="BJ6085" s="21"/>
      <c r="BK6085" s="21">
        <v>0</v>
      </c>
      <c r="BL6085" s="22">
        <v>1.6204319999999998E-6</v>
      </c>
      <c r="BM6085" s="21"/>
      <c r="BN6085" s="21">
        <f t="shared" si="588"/>
        <v>0</v>
      </c>
      <c r="BO6085" s="22">
        <f t="shared" si="588"/>
        <v>6.4817279999999992E-6</v>
      </c>
      <c r="BP6085" s="21">
        <f t="shared" si="588"/>
        <v>0</v>
      </c>
    </row>
    <row r="6086" spans="1:68" ht="11.1" hidden="1" customHeight="1" outlineLevel="2" x14ac:dyDescent="0.2">
      <c r="A6086" s="10"/>
      <c r="B6086" s="18"/>
      <c r="C6086" s="18"/>
      <c r="D6086" s="18"/>
      <c r="E6086" s="23" t="s">
        <v>5346</v>
      </c>
      <c r="F6086" s="24"/>
      <c r="G6086" s="24"/>
      <c r="H6086" s="24"/>
      <c r="I6086" s="24"/>
      <c r="J6086" s="24"/>
      <c r="K6086" s="24"/>
      <c r="L6086" s="24"/>
      <c r="M6086" s="24"/>
      <c r="N6086" s="24"/>
      <c r="O6086" s="24"/>
      <c r="P6086" s="24"/>
      <c r="Q6086" s="24"/>
      <c r="R6086" s="24"/>
      <c r="S6086" s="24"/>
      <c r="T6086" s="24"/>
      <c r="U6086" s="24"/>
      <c r="V6086" s="24"/>
      <c r="W6086" s="208">
        <v>0.254</v>
      </c>
      <c r="X6086" s="24"/>
      <c r="Y6086" s="24"/>
      <c r="Z6086" s="24"/>
      <c r="AA6086" s="24"/>
      <c r="AB6086" s="208">
        <v>0.33100000000000002</v>
      </c>
      <c r="AC6086" s="208">
        <v>0.47199999999999998</v>
      </c>
      <c r="AD6086" s="208">
        <v>0.27800000000000002</v>
      </c>
      <c r="AE6086" s="208">
        <v>0.433</v>
      </c>
      <c r="AF6086" s="208">
        <v>0.51100000000000001</v>
      </c>
      <c r="AG6086" s="208">
        <v>0.46500000000000002</v>
      </c>
      <c r="AH6086" s="208">
        <v>0.16900000000000001</v>
      </c>
      <c r="AI6086" s="208">
        <v>0.13700000000000001</v>
      </c>
      <c r="AJ6086" s="24"/>
      <c r="AK6086" s="24"/>
      <c r="AL6086" s="24"/>
      <c r="AM6086" s="208">
        <v>9.0999999999999998E-2</v>
      </c>
      <c r="AN6086" s="208">
        <v>0.126</v>
      </c>
      <c r="AO6086" s="208">
        <v>0.316</v>
      </c>
      <c r="AP6086" s="208">
        <v>0.48799999999999999</v>
      </c>
      <c r="AQ6086" s="208">
        <v>0.52400000000000002</v>
      </c>
      <c r="AR6086" s="208">
        <v>0.51800000000000002</v>
      </c>
      <c r="AS6086" s="208">
        <v>0.33900000000000002</v>
      </c>
      <c r="AT6086" s="208">
        <v>0.19900000000000001</v>
      </c>
      <c r="AU6086" s="208">
        <v>0.13700000000000001</v>
      </c>
      <c r="AV6086" s="24"/>
      <c r="AW6086" s="24"/>
      <c r="AX6086" s="24"/>
      <c r="AY6086" s="208">
        <v>0.113</v>
      </c>
      <c r="AZ6086" s="208">
        <v>0.2</v>
      </c>
      <c r="BA6086" s="208">
        <v>0.24</v>
      </c>
      <c r="BB6086" s="21">
        <f t="shared" si="589"/>
        <v>0.52400000000000002</v>
      </c>
      <c r="BC6086" s="21"/>
      <c r="BD6086" s="22">
        <f t="shared" si="592"/>
        <v>5.2400000000000005E-4</v>
      </c>
      <c r="BE6086" s="21"/>
      <c r="BG6086" s="10"/>
      <c r="BH6086" s="21">
        <f t="shared" si="591"/>
        <v>0</v>
      </c>
      <c r="BI6086" s="22">
        <f t="shared" si="591"/>
        <v>3.8985600000000002E-7</v>
      </c>
      <c r="BJ6086" s="21"/>
      <c r="BK6086" s="21">
        <v>0</v>
      </c>
      <c r="BL6086" s="22">
        <v>1.1695680000000002E-6</v>
      </c>
      <c r="BM6086" s="21"/>
      <c r="BN6086" s="21">
        <f t="shared" si="588"/>
        <v>0</v>
      </c>
      <c r="BO6086" s="22">
        <f t="shared" si="588"/>
        <v>4.6782720000000007E-6</v>
      </c>
      <c r="BP6086" s="21">
        <f t="shared" si="588"/>
        <v>0</v>
      </c>
    </row>
    <row r="6087" spans="1:68" ht="11.1" hidden="1" customHeight="1" outlineLevel="2" x14ac:dyDescent="0.2">
      <c r="A6087" s="10"/>
      <c r="B6087" s="18"/>
      <c r="C6087" s="18"/>
      <c r="D6087" s="18"/>
      <c r="E6087" s="23" t="s">
        <v>5347</v>
      </c>
      <c r="F6087" s="24"/>
      <c r="G6087" s="24"/>
      <c r="H6087" s="24"/>
      <c r="I6087" s="24"/>
      <c r="J6087" s="24"/>
      <c r="K6087" s="24"/>
      <c r="L6087" s="24"/>
      <c r="M6087" s="24"/>
      <c r="N6087" s="24"/>
      <c r="O6087" s="24"/>
      <c r="P6087" s="24"/>
      <c r="Q6087" s="24"/>
      <c r="R6087" s="24"/>
      <c r="S6087" s="24"/>
      <c r="T6087" s="24"/>
      <c r="U6087" s="24"/>
      <c r="V6087" s="24"/>
      <c r="W6087" s="208">
        <v>0.46800000000000003</v>
      </c>
      <c r="X6087" s="24"/>
      <c r="Y6087" s="24"/>
      <c r="Z6087" s="24"/>
      <c r="AA6087" s="24"/>
      <c r="AB6087" s="208">
        <v>0.71199999999999997</v>
      </c>
      <c r="AC6087" s="208">
        <v>0.627</v>
      </c>
      <c r="AD6087" s="208">
        <v>1.026</v>
      </c>
      <c r="AE6087" s="208">
        <v>1.0209999999999999</v>
      </c>
      <c r="AF6087" s="208">
        <v>1.08</v>
      </c>
      <c r="AG6087" s="208">
        <v>0.35</v>
      </c>
      <c r="AH6087" s="208">
        <v>0.23699999999999999</v>
      </c>
      <c r="AI6087" s="208">
        <v>0.23100000000000001</v>
      </c>
      <c r="AJ6087" s="24"/>
      <c r="AK6087" s="24"/>
      <c r="AL6087" s="24"/>
      <c r="AM6087" s="208">
        <v>0.17499999999999999</v>
      </c>
      <c r="AN6087" s="208">
        <v>0.29299999999999998</v>
      </c>
      <c r="AO6087" s="208">
        <v>0.68899999999999995</v>
      </c>
      <c r="AP6087" s="208">
        <v>0.95099999999999996</v>
      </c>
      <c r="AQ6087" s="208">
        <v>0.95299999999999996</v>
      </c>
      <c r="AR6087" s="208">
        <v>0.89100000000000001</v>
      </c>
      <c r="AS6087" s="208">
        <v>0.67</v>
      </c>
      <c r="AT6087" s="208">
        <v>0.35799999999999998</v>
      </c>
      <c r="AU6087" s="208">
        <v>0.23599999999999999</v>
      </c>
      <c r="AV6087" s="24"/>
      <c r="AW6087" s="24"/>
      <c r="AX6087" s="24"/>
      <c r="AY6087" s="208">
        <v>0.155</v>
      </c>
      <c r="AZ6087" s="208">
        <v>0.248</v>
      </c>
      <c r="BA6087" s="208">
        <v>0.42</v>
      </c>
      <c r="BB6087" s="21">
        <f t="shared" si="589"/>
        <v>1.08</v>
      </c>
      <c r="BC6087" s="21"/>
      <c r="BD6087" s="22">
        <f t="shared" si="592"/>
        <v>1.08E-3</v>
      </c>
      <c r="BE6087" s="21"/>
      <c r="BG6087" s="10"/>
      <c r="BH6087" s="21">
        <f t="shared" si="591"/>
        <v>0</v>
      </c>
      <c r="BI6087" s="22">
        <f t="shared" si="591"/>
        <v>8.0352000000000004E-7</v>
      </c>
      <c r="BJ6087" s="21"/>
      <c r="BK6087" s="21">
        <v>0</v>
      </c>
      <c r="BL6087" s="22">
        <v>2.41056E-6</v>
      </c>
      <c r="BM6087" s="21"/>
      <c r="BN6087" s="21">
        <f t="shared" si="588"/>
        <v>0</v>
      </c>
      <c r="BO6087" s="22">
        <f t="shared" si="588"/>
        <v>9.64224E-6</v>
      </c>
      <c r="BP6087" s="21">
        <f t="shared" si="588"/>
        <v>0</v>
      </c>
    </row>
    <row r="6088" spans="1:68" ht="11.1" hidden="1" customHeight="1" outlineLevel="2" x14ac:dyDescent="0.2">
      <c r="A6088" s="10"/>
      <c r="B6088" s="18"/>
      <c r="C6088" s="18"/>
      <c r="D6088" s="18"/>
      <c r="E6088" s="23" t="s">
        <v>5348</v>
      </c>
      <c r="F6088" s="24"/>
      <c r="G6088" s="24"/>
      <c r="H6088" s="24"/>
      <c r="I6088" s="24"/>
      <c r="J6088" s="24"/>
      <c r="K6088" s="24"/>
      <c r="L6088" s="24"/>
      <c r="M6088" s="24"/>
      <c r="N6088" s="24"/>
      <c r="O6088" s="24"/>
      <c r="P6088" s="24"/>
      <c r="Q6088" s="24"/>
      <c r="R6088" s="24"/>
      <c r="S6088" s="24"/>
      <c r="T6088" s="24"/>
      <c r="U6088" s="24"/>
      <c r="V6088" s="24"/>
      <c r="W6088" s="208">
        <v>0.38600000000000001</v>
      </c>
      <c r="X6088" s="24"/>
      <c r="Y6088" s="24"/>
      <c r="Z6088" s="24"/>
      <c r="AA6088" s="24"/>
      <c r="AB6088" s="208">
        <v>0.438</v>
      </c>
      <c r="AC6088" s="208">
        <v>0.38</v>
      </c>
      <c r="AD6088" s="208">
        <v>0.61299999999999999</v>
      </c>
      <c r="AE6088" s="208">
        <v>0.61099999999999999</v>
      </c>
      <c r="AF6088" s="208">
        <v>0.67200000000000004</v>
      </c>
      <c r="AG6088" s="208">
        <v>0.23499999999999999</v>
      </c>
      <c r="AH6088" s="208">
        <v>0.184</v>
      </c>
      <c r="AI6088" s="208">
        <v>0.186</v>
      </c>
      <c r="AJ6088" s="24"/>
      <c r="AK6088" s="24"/>
      <c r="AL6088" s="24"/>
      <c r="AM6088" s="208">
        <v>0.16700000000000001</v>
      </c>
      <c r="AN6088" s="208">
        <v>0.28599999999999998</v>
      </c>
      <c r="AO6088" s="208">
        <v>0.373</v>
      </c>
      <c r="AP6088" s="208">
        <v>0.65200000000000002</v>
      </c>
      <c r="AQ6088" s="208">
        <v>0.64500000000000002</v>
      </c>
      <c r="AR6088" s="208">
        <v>0.63</v>
      </c>
      <c r="AS6088" s="208">
        <v>0.41099999999999998</v>
      </c>
      <c r="AT6088" s="208">
        <v>0.38400000000000001</v>
      </c>
      <c r="AU6088" s="208">
        <v>0.26100000000000001</v>
      </c>
      <c r="AV6088" s="24"/>
      <c r="AW6088" s="24"/>
      <c r="AX6088" s="24"/>
      <c r="AY6088" s="208">
        <v>0.111</v>
      </c>
      <c r="AZ6088" s="208">
        <v>0.17799999999999999</v>
      </c>
      <c r="BA6088" s="208">
        <v>0.19900000000000001</v>
      </c>
      <c r="BB6088" s="21">
        <f t="shared" si="589"/>
        <v>0.67200000000000004</v>
      </c>
      <c r="BC6088" s="21"/>
      <c r="BD6088" s="22">
        <f t="shared" si="592"/>
        <v>6.7200000000000007E-4</v>
      </c>
      <c r="BE6088" s="21"/>
      <c r="BG6088" s="10"/>
      <c r="BH6088" s="21">
        <f t="shared" si="591"/>
        <v>0</v>
      </c>
      <c r="BI6088" s="22">
        <f t="shared" si="591"/>
        <v>4.9996800000000005E-7</v>
      </c>
      <c r="BJ6088" s="21"/>
      <c r="BK6088" s="21">
        <v>0</v>
      </c>
      <c r="BL6088" s="22">
        <v>1.4999040000000001E-6</v>
      </c>
      <c r="BM6088" s="21"/>
      <c r="BN6088" s="21">
        <f t="shared" si="588"/>
        <v>0</v>
      </c>
      <c r="BO6088" s="22">
        <f t="shared" si="588"/>
        <v>5.9996160000000006E-6</v>
      </c>
      <c r="BP6088" s="21">
        <f t="shared" si="588"/>
        <v>0</v>
      </c>
    </row>
    <row r="6089" spans="1:68" ht="11.1" hidden="1" customHeight="1" outlineLevel="2" x14ac:dyDescent="0.2">
      <c r="A6089" s="10"/>
      <c r="B6089" s="18"/>
      <c r="C6089" s="18"/>
      <c r="D6089" s="18"/>
      <c r="E6089" s="23" t="s">
        <v>5349</v>
      </c>
      <c r="F6089" s="24"/>
      <c r="G6089" s="24"/>
      <c r="H6089" s="24"/>
      <c r="I6089" s="24"/>
      <c r="J6089" s="24"/>
      <c r="K6089" s="24"/>
      <c r="L6089" s="24"/>
      <c r="M6089" s="24"/>
      <c r="N6089" s="24"/>
      <c r="O6089" s="24"/>
      <c r="P6089" s="24"/>
      <c r="Q6089" s="24"/>
      <c r="R6089" s="24"/>
      <c r="S6089" s="24"/>
      <c r="T6089" s="24"/>
      <c r="U6089" s="24"/>
      <c r="V6089" s="24"/>
      <c r="W6089" s="208">
        <v>1E-3</v>
      </c>
      <c r="X6089" s="24"/>
      <c r="Y6089" s="24"/>
      <c r="Z6089" s="24"/>
      <c r="AA6089" s="24"/>
      <c r="AB6089" s="208">
        <v>0.40400000000000003</v>
      </c>
      <c r="AC6089" s="208">
        <v>0.35599999999999998</v>
      </c>
      <c r="AD6089" s="208">
        <v>0.52200000000000002</v>
      </c>
      <c r="AE6089" s="208">
        <v>0.48899999999999999</v>
      </c>
      <c r="AF6089" s="208">
        <v>0.55000000000000004</v>
      </c>
      <c r="AG6089" s="208">
        <v>0.24</v>
      </c>
      <c r="AH6089" s="208">
        <v>0.19400000000000001</v>
      </c>
      <c r="AI6089" s="208">
        <v>0.189</v>
      </c>
      <c r="AJ6089" s="208">
        <v>1E-3</v>
      </c>
      <c r="AK6089" s="24"/>
      <c r="AL6089" s="24"/>
      <c r="AM6089" s="208">
        <v>0.13100000000000001</v>
      </c>
      <c r="AN6089" s="208">
        <v>0.193</v>
      </c>
      <c r="AO6089" s="208">
        <v>0.34</v>
      </c>
      <c r="AP6089" s="208">
        <v>0.59699999999999998</v>
      </c>
      <c r="AQ6089" s="208">
        <v>0.61699999999999999</v>
      </c>
      <c r="AR6089" s="208">
        <v>0.63200000000000001</v>
      </c>
      <c r="AS6089" s="208">
        <v>0.33100000000000002</v>
      </c>
      <c r="AT6089" s="208">
        <v>0.24399999999999999</v>
      </c>
      <c r="AU6089" s="208">
        <v>6.8000000000000005E-2</v>
      </c>
      <c r="AV6089" s="24"/>
      <c r="AW6089" s="24"/>
      <c r="AX6089" s="24"/>
      <c r="AY6089" s="208">
        <v>0.123</v>
      </c>
      <c r="AZ6089" s="208">
        <v>0.184</v>
      </c>
      <c r="BA6089" s="208">
        <v>0.25800000000000001</v>
      </c>
      <c r="BB6089" s="21">
        <f t="shared" si="589"/>
        <v>0.63200000000000001</v>
      </c>
      <c r="BC6089" s="21"/>
      <c r="BD6089" s="22">
        <f t="shared" si="592"/>
        <v>6.3199999999999997E-4</v>
      </c>
      <c r="BE6089" s="21"/>
      <c r="BG6089" s="10"/>
      <c r="BH6089" s="21">
        <f t="shared" si="591"/>
        <v>0</v>
      </c>
      <c r="BI6089" s="22">
        <f t="shared" si="591"/>
        <v>4.7020799999999997E-7</v>
      </c>
      <c r="BJ6089" s="21"/>
      <c r="BK6089" s="21">
        <v>0</v>
      </c>
      <c r="BL6089" s="22">
        <v>1.4106239999999999E-6</v>
      </c>
      <c r="BM6089" s="21"/>
      <c r="BN6089" s="21">
        <f t="shared" si="588"/>
        <v>0</v>
      </c>
      <c r="BO6089" s="22">
        <f t="shared" si="588"/>
        <v>5.6424959999999997E-6</v>
      </c>
      <c r="BP6089" s="21">
        <f t="shared" si="588"/>
        <v>0</v>
      </c>
    </row>
    <row r="6090" spans="1:68" ht="11.1" hidden="1" customHeight="1" outlineLevel="1" collapsed="1" x14ac:dyDescent="0.2">
      <c r="A6090" s="10"/>
      <c r="B6090" s="18"/>
      <c r="C6090" s="18"/>
      <c r="D6090" s="18"/>
      <c r="E6090" s="19" t="s">
        <v>5350</v>
      </c>
      <c r="F6090" s="209">
        <v>5.8780000000000001</v>
      </c>
      <c r="G6090" s="209">
        <v>4.4530000000000003</v>
      </c>
      <c r="H6090" s="209">
        <v>3.4969999999999999</v>
      </c>
      <c r="I6090" s="240">
        <v>2.6640000000000001</v>
      </c>
      <c r="J6090" s="240"/>
      <c r="K6090" s="20"/>
      <c r="L6090" s="209">
        <v>0.95</v>
      </c>
      <c r="M6090" s="20"/>
      <c r="N6090" s="20"/>
      <c r="O6090" s="20"/>
      <c r="P6090" s="209">
        <v>3.0550000000000002</v>
      </c>
      <c r="Q6090" s="209">
        <v>3.4140000000000001</v>
      </c>
      <c r="R6090" s="209">
        <v>4.0599999999999996</v>
      </c>
      <c r="S6090" s="209">
        <v>3.262</v>
      </c>
      <c r="T6090" s="209">
        <v>2.661</v>
      </c>
      <c r="U6090" s="209">
        <v>2.3620000000000001</v>
      </c>
      <c r="V6090" s="209">
        <v>0.5</v>
      </c>
      <c r="W6090" s="20"/>
      <c r="X6090" s="20"/>
      <c r="Y6090" s="20"/>
      <c r="Z6090" s="20"/>
      <c r="AA6090" s="209">
        <v>1.698</v>
      </c>
      <c r="AB6090" s="209">
        <v>1.8879999999999999</v>
      </c>
      <c r="AC6090" s="209">
        <v>3.839</v>
      </c>
      <c r="AD6090" s="209">
        <v>2.2999999999999998</v>
      </c>
      <c r="AE6090" s="209">
        <v>2.714</v>
      </c>
      <c r="AF6090" s="209">
        <v>4.0449999999999999</v>
      </c>
      <c r="AG6090" s="209">
        <v>1.8120000000000001</v>
      </c>
      <c r="AH6090" s="209">
        <v>2.129</v>
      </c>
      <c r="AI6090" s="20"/>
      <c r="AJ6090" s="20"/>
      <c r="AK6090" s="20"/>
      <c r="AL6090" s="20"/>
      <c r="AM6090" s="20"/>
      <c r="AN6090" s="209">
        <v>1.988</v>
      </c>
      <c r="AO6090" s="209">
        <v>0.63200000000000001</v>
      </c>
      <c r="AP6090" s="209">
        <v>2.4329999999999998</v>
      </c>
      <c r="AQ6090" s="209">
        <v>3.13</v>
      </c>
      <c r="AR6090" s="209">
        <v>3.7130000000000001</v>
      </c>
      <c r="AS6090" s="209">
        <v>0.998</v>
      </c>
      <c r="AT6090" s="20"/>
      <c r="AU6090" s="20"/>
      <c r="AV6090" s="20"/>
      <c r="AW6090" s="20"/>
      <c r="AX6090" s="20"/>
      <c r="AY6090" s="20"/>
      <c r="AZ6090" s="209">
        <v>0.84699999999999998</v>
      </c>
      <c r="BA6090" s="209">
        <v>0.126</v>
      </c>
      <c r="BB6090" s="21">
        <f t="shared" si="589"/>
        <v>5.8780000000000001</v>
      </c>
      <c r="BC6090" s="18">
        <v>10.199999999999999</v>
      </c>
      <c r="BD6090" s="22">
        <f t="shared" ref="BD6090:BD6153" si="593">(BB6090/30/24)*1000</f>
        <v>8.1638888888888896</v>
      </c>
      <c r="BE6090" s="21">
        <f>BC6090-BD6090</f>
        <v>2.0361111111111097</v>
      </c>
      <c r="BF6090" s="2">
        <v>10.199999999999999</v>
      </c>
      <c r="BG6090" s="10">
        <v>6</v>
      </c>
      <c r="BH6090" s="21">
        <f t="shared" si="591"/>
        <v>7.5887999999999988E-3</v>
      </c>
      <c r="BI6090" s="22">
        <f t="shared" si="591"/>
        <v>6.0739333333333333E-3</v>
      </c>
      <c r="BJ6090" s="21">
        <f>BH6090-BI6090</f>
        <v>1.5148666666666656E-3</v>
      </c>
      <c r="BK6090" s="21">
        <v>2.2766399999999996E-2</v>
      </c>
      <c r="BL6090" s="22">
        <v>1.82218E-2</v>
      </c>
      <c r="BM6090" s="21">
        <v>4.5445999999999959E-3</v>
      </c>
      <c r="BN6090" s="21">
        <f t="shared" si="588"/>
        <v>9.1065599999999983E-2</v>
      </c>
      <c r="BO6090" s="22">
        <f t="shared" si="588"/>
        <v>7.2887199999999999E-2</v>
      </c>
      <c r="BP6090" s="21">
        <f t="shared" si="588"/>
        <v>1.8178399999999983E-2</v>
      </c>
    </row>
    <row r="6091" spans="1:68" ht="11.1" hidden="1" customHeight="1" outlineLevel="2" x14ac:dyDescent="0.2">
      <c r="A6091" s="10"/>
      <c r="B6091" s="18"/>
      <c r="C6091" s="18"/>
      <c r="D6091" s="18"/>
      <c r="E6091" s="23" t="s">
        <v>5351</v>
      </c>
      <c r="F6091" s="208">
        <v>5.8780000000000001</v>
      </c>
      <c r="G6091" s="208">
        <v>4.4530000000000003</v>
      </c>
      <c r="H6091" s="208">
        <v>3.4969999999999999</v>
      </c>
      <c r="I6091" s="239">
        <v>2.6640000000000001</v>
      </c>
      <c r="J6091" s="239"/>
      <c r="K6091" s="24"/>
      <c r="L6091" s="208">
        <v>0.95</v>
      </c>
      <c r="M6091" s="24"/>
      <c r="N6091" s="24"/>
      <c r="O6091" s="24"/>
      <c r="P6091" s="208">
        <v>3.0550000000000002</v>
      </c>
      <c r="Q6091" s="208">
        <v>3.4140000000000001</v>
      </c>
      <c r="R6091" s="208">
        <v>4.0599999999999996</v>
      </c>
      <c r="S6091" s="208">
        <v>3.262</v>
      </c>
      <c r="T6091" s="208">
        <v>2.661</v>
      </c>
      <c r="U6091" s="208">
        <v>2.3620000000000001</v>
      </c>
      <c r="V6091" s="208">
        <v>0.5</v>
      </c>
      <c r="W6091" s="24"/>
      <c r="X6091" s="24"/>
      <c r="Y6091" s="24"/>
      <c r="Z6091" s="24"/>
      <c r="AA6091" s="208">
        <v>1.698</v>
      </c>
      <c r="AB6091" s="208">
        <v>1.8879999999999999</v>
      </c>
      <c r="AC6091" s="208">
        <v>3.839</v>
      </c>
      <c r="AD6091" s="208">
        <v>2.2999999999999998</v>
      </c>
      <c r="AE6091" s="208">
        <v>2.714</v>
      </c>
      <c r="AF6091" s="208">
        <v>4.0449999999999999</v>
      </c>
      <c r="AG6091" s="208">
        <v>1.8120000000000001</v>
      </c>
      <c r="AH6091" s="208">
        <v>2.129</v>
      </c>
      <c r="AI6091" s="24"/>
      <c r="AJ6091" s="24"/>
      <c r="AK6091" s="24"/>
      <c r="AL6091" s="24"/>
      <c r="AM6091" s="24"/>
      <c r="AN6091" s="208">
        <v>1.988</v>
      </c>
      <c r="AO6091" s="208">
        <v>0.63200000000000001</v>
      </c>
      <c r="AP6091" s="208">
        <v>2.4329999999999998</v>
      </c>
      <c r="AQ6091" s="208">
        <v>3.13</v>
      </c>
      <c r="AR6091" s="208">
        <v>3.7130000000000001</v>
      </c>
      <c r="AS6091" s="208">
        <v>0.998</v>
      </c>
      <c r="AT6091" s="24"/>
      <c r="AU6091" s="24"/>
      <c r="AV6091" s="24"/>
      <c r="AW6091" s="24"/>
      <c r="AX6091" s="24"/>
      <c r="AY6091" s="24"/>
      <c r="AZ6091" s="208">
        <v>0.84699999999999998</v>
      </c>
      <c r="BA6091" s="208">
        <v>0.126</v>
      </c>
      <c r="BB6091" s="21">
        <f t="shared" si="589"/>
        <v>5.8780000000000001</v>
      </c>
      <c r="BC6091" s="18"/>
      <c r="BD6091" s="22">
        <f t="shared" si="593"/>
        <v>8.1638888888888896</v>
      </c>
      <c r="BE6091" s="21"/>
      <c r="BG6091" s="10"/>
      <c r="BH6091" s="21">
        <f t="shared" si="591"/>
        <v>0</v>
      </c>
      <c r="BI6091" s="22">
        <f t="shared" si="591"/>
        <v>6.0739333333333333E-3</v>
      </c>
      <c r="BJ6091" s="21"/>
      <c r="BK6091" s="21">
        <v>0</v>
      </c>
      <c r="BL6091" s="22">
        <v>1.82218E-2</v>
      </c>
      <c r="BM6091" s="21"/>
      <c r="BN6091" s="21">
        <f t="shared" si="588"/>
        <v>0</v>
      </c>
      <c r="BO6091" s="22">
        <f t="shared" si="588"/>
        <v>7.2887199999999999E-2</v>
      </c>
      <c r="BP6091" s="21">
        <f t="shared" si="588"/>
        <v>0</v>
      </c>
    </row>
    <row r="6092" spans="1:68" ht="11.1" hidden="1" customHeight="1" outlineLevel="1" collapsed="1" x14ac:dyDescent="0.2">
      <c r="A6092" s="10"/>
      <c r="B6092" s="18"/>
      <c r="C6092" s="18"/>
      <c r="D6092" s="18"/>
      <c r="E6092" s="19" t="s">
        <v>5352</v>
      </c>
      <c r="F6092" s="20"/>
      <c r="G6092" s="209">
        <v>10</v>
      </c>
      <c r="H6092" s="209">
        <v>1</v>
      </c>
      <c r="I6092" s="240">
        <v>1.214</v>
      </c>
      <c r="J6092" s="240"/>
      <c r="K6092" s="209">
        <v>0.59</v>
      </c>
      <c r="L6092" s="20"/>
      <c r="M6092" s="20"/>
      <c r="N6092" s="20"/>
      <c r="O6092" s="20"/>
      <c r="P6092" s="209">
        <v>2.6070000000000002</v>
      </c>
      <c r="Q6092" s="209">
        <v>2.21</v>
      </c>
      <c r="R6092" s="209">
        <v>1.8779999999999999</v>
      </c>
      <c r="S6092" s="209">
        <v>2.7610000000000001</v>
      </c>
      <c r="T6092" s="209">
        <v>2.331</v>
      </c>
      <c r="U6092" s="209">
        <v>1.304</v>
      </c>
      <c r="V6092" s="209">
        <v>1.004</v>
      </c>
      <c r="W6092" s="209">
        <v>1.393</v>
      </c>
      <c r="X6092" s="20"/>
      <c r="Y6092" s="20"/>
      <c r="Z6092" s="20"/>
      <c r="AA6092" s="20"/>
      <c r="AB6092" s="209">
        <v>3.008</v>
      </c>
      <c r="AC6092" s="209">
        <v>1.3360000000000001</v>
      </c>
      <c r="AD6092" s="209">
        <v>1.5489999999999999</v>
      </c>
      <c r="AE6092" s="209">
        <v>2.532</v>
      </c>
      <c r="AF6092" s="209">
        <v>2.9510000000000001</v>
      </c>
      <c r="AG6092" s="209">
        <v>1.4930000000000001</v>
      </c>
      <c r="AH6092" s="209">
        <v>1.2869999999999999</v>
      </c>
      <c r="AI6092" s="209">
        <v>1.1879999999999999</v>
      </c>
      <c r="AJ6092" s="20"/>
      <c r="AK6092" s="20"/>
      <c r="AL6092" s="20"/>
      <c r="AM6092" s="20"/>
      <c r="AN6092" s="209">
        <v>2</v>
      </c>
      <c r="AO6092" s="209">
        <v>5.86</v>
      </c>
      <c r="AP6092" s="209">
        <v>3.6549999999999998</v>
      </c>
      <c r="AQ6092" s="209">
        <v>4.4420000000000002</v>
      </c>
      <c r="AR6092" s="209">
        <v>3.3540000000000001</v>
      </c>
      <c r="AS6092" s="209">
        <v>1.3049999999999999</v>
      </c>
      <c r="AT6092" s="209">
        <v>2.4550000000000001</v>
      </c>
      <c r="AU6092" s="209">
        <v>0.92500000000000004</v>
      </c>
      <c r="AV6092" s="20"/>
      <c r="AW6092" s="20"/>
      <c r="AX6092" s="20"/>
      <c r="AY6092" s="20"/>
      <c r="AZ6092" s="209">
        <v>1.8660000000000001</v>
      </c>
      <c r="BA6092" s="209">
        <v>4.5</v>
      </c>
      <c r="BB6092" s="21">
        <f t="shared" si="589"/>
        <v>10</v>
      </c>
      <c r="BC6092" s="18">
        <v>13.888999999999999</v>
      </c>
      <c r="BD6092" s="22">
        <f t="shared" si="593"/>
        <v>13.888888888888888</v>
      </c>
      <c r="BE6092" s="21">
        <f>BC6092-BD6092</f>
        <v>1.1111111111183902E-4</v>
      </c>
      <c r="BF6092" s="2">
        <v>9.3800000000000008</v>
      </c>
      <c r="BG6092" s="10">
        <v>6</v>
      </c>
      <c r="BH6092" s="21">
        <f t="shared" si="591"/>
        <v>1.0333416000000002E-2</v>
      </c>
      <c r="BI6092" s="22">
        <f t="shared" si="591"/>
        <v>1.0333333333333332E-2</v>
      </c>
      <c r="BJ6092" s="21">
        <f>BH6092-BI6092</f>
        <v>8.2666666669992117E-8</v>
      </c>
      <c r="BK6092" s="21">
        <v>3.1000248000000005E-2</v>
      </c>
      <c r="BL6092" s="22">
        <v>3.0999999999999993E-2</v>
      </c>
      <c r="BM6092" s="21">
        <v>2.4800000001171107E-7</v>
      </c>
      <c r="BN6092" s="21">
        <f t="shared" si="588"/>
        <v>0.12400099200000002</v>
      </c>
      <c r="BO6092" s="22">
        <f t="shared" si="588"/>
        <v>0.12399999999999997</v>
      </c>
      <c r="BP6092" s="21">
        <f t="shared" si="588"/>
        <v>9.920000000468443E-7</v>
      </c>
    </row>
    <row r="6093" spans="1:68" ht="11.1" hidden="1" customHeight="1" outlineLevel="2" x14ac:dyDescent="0.2">
      <c r="A6093" s="10"/>
      <c r="B6093" s="18"/>
      <c r="C6093" s="18"/>
      <c r="D6093" s="18"/>
      <c r="E6093" s="23" t="s">
        <v>5353</v>
      </c>
      <c r="F6093" s="24"/>
      <c r="G6093" s="208">
        <v>10</v>
      </c>
      <c r="H6093" s="208">
        <v>1</v>
      </c>
      <c r="I6093" s="239">
        <v>1.214</v>
      </c>
      <c r="J6093" s="239"/>
      <c r="K6093" s="208">
        <v>0.59</v>
      </c>
      <c r="L6093" s="24"/>
      <c r="M6093" s="24"/>
      <c r="N6093" s="24"/>
      <c r="O6093" s="24"/>
      <c r="P6093" s="208">
        <v>2.6070000000000002</v>
      </c>
      <c r="Q6093" s="208">
        <v>2.21</v>
      </c>
      <c r="R6093" s="208">
        <v>1.8779999999999999</v>
      </c>
      <c r="S6093" s="208">
        <v>2.7610000000000001</v>
      </c>
      <c r="T6093" s="208">
        <v>2.331</v>
      </c>
      <c r="U6093" s="208">
        <v>1.304</v>
      </c>
      <c r="V6093" s="208">
        <v>1.004</v>
      </c>
      <c r="W6093" s="208">
        <v>1.393</v>
      </c>
      <c r="X6093" s="24"/>
      <c r="Y6093" s="24"/>
      <c r="Z6093" s="24"/>
      <c r="AA6093" s="24"/>
      <c r="AB6093" s="208">
        <v>3.008</v>
      </c>
      <c r="AC6093" s="208">
        <v>1.3360000000000001</v>
      </c>
      <c r="AD6093" s="208">
        <v>1.5489999999999999</v>
      </c>
      <c r="AE6093" s="208">
        <v>2.532</v>
      </c>
      <c r="AF6093" s="208">
        <v>2.9510000000000001</v>
      </c>
      <c r="AG6093" s="208">
        <v>1.4930000000000001</v>
      </c>
      <c r="AH6093" s="208">
        <v>1.2869999999999999</v>
      </c>
      <c r="AI6093" s="208">
        <v>1.1879999999999999</v>
      </c>
      <c r="AJ6093" s="24"/>
      <c r="AK6093" s="24"/>
      <c r="AL6093" s="24"/>
      <c r="AM6093" s="24"/>
      <c r="AN6093" s="208">
        <v>2</v>
      </c>
      <c r="AO6093" s="208">
        <v>5.86</v>
      </c>
      <c r="AP6093" s="208">
        <v>3.6549999999999998</v>
      </c>
      <c r="AQ6093" s="208">
        <v>4.4420000000000002</v>
      </c>
      <c r="AR6093" s="208">
        <v>3.3540000000000001</v>
      </c>
      <c r="AS6093" s="208">
        <v>1.3049999999999999</v>
      </c>
      <c r="AT6093" s="208">
        <v>2.4550000000000001</v>
      </c>
      <c r="AU6093" s="208">
        <v>0.92500000000000004</v>
      </c>
      <c r="AV6093" s="24"/>
      <c r="AW6093" s="24"/>
      <c r="AX6093" s="24"/>
      <c r="AY6093" s="24"/>
      <c r="AZ6093" s="208">
        <v>1.8660000000000001</v>
      </c>
      <c r="BA6093" s="208">
        <v>4.5</v>
      </c>
      <c r="BB6093" s="21">
        <f t="shared" si="589"/>
        <v>10</v>
      </c>
      <c r="BC6093" s="18"/>
      <c r="BD6093" s="22">
        <f t="shared" si="593"/>
        <v>13.888888888888888</v>
      </c>
      <c r="BE6093" s="21"/>
      <c r="BG6093" s="10"/>
      <c r="BH6093" s="21">
        <f t="shared" si="591"/>
        <v>0</v>
      </c>
      <c r="BI6093" s="22">
        <f t="shared" si="591"/>
        <v>1.0333333333333332E-2</v>
      </c>
      <c r="BJ6093" s="21"/>
      <c r="BK6093" s="21">
        <v>0</v>
      </c>
      <c r="BL6093" s="22">
        <v>3.0999999999999993E-2</v>
      </c>
      <c r="BM6093" s="21"/>
      <c r="BN6093" s="21">
        <f t="shared" si="588"/>
        <v>0</v>
      </c>
      <c r="BO6093" s="22">
        <f t="shared" si="588"/>
        <v>0.12399999999999997</v>
      </c>
      <c r="BP6093" s="21">
        <f t="shared" si="588"/>
        <v>0</v>
      </c>
    </row>
    <row r="6094" spans="1:68" ht="11.1" hidden="1" customHeight="1" outlineLevel="1" collapsed="1" x14ac:dyDescent="0.2">
      <c r="A6094" s="10"/>
      <c r="B6094" s="18"/>
      <c r="C6094" s="18"/>
      <c r="D6094" s="18"/>
      <c r="E6094" s="19" t="s">
        <v>5354</v>
      </c>
      <c r="F6094" s="209">
        <v>6.97</v>
      </c>
      <c r="G6094" s="209">
        <v>6.7130000000000001</v>
      </c>
      <c r="H6094" s="209">
        <v>2.4980000000000002</v>
      </c>
      <c r="I6094" s="240">
        <v>4.1260000000000003</v>
      </c>
      <c r="J6094" s="240"/>
      <c r="K6094" s="209">
        <v>1.633</v>
      </c>
      <c r="L6094" s="20"/>
      <c r="M6094" s="20"/>
      <c r="N6094" s="20"/>
      <c r="O6094" s="209">
        <v>7.64</v>
      </c>
      <c r="P6094" s="209">
        <v>2.5139999999999998</v>
      </c>
      <c r="Q6094" s="209">
        <v>4.3449999999999998</v>
      </c>
      <c r="R6094" s="209">
        <v>5.016</v>
      </c>
      <c r="S6094" s="209">
        <v>6.7160000000000002</v>
      </c>
      <c r="T6094" s="209">
        <v>6.0250000000000004</v>
      </c>
      <c r="U6094" s="209">
        <v>5.4989999999999997</v>
      </c>
      <c r="V6094" s="209">
        <v>1.143</v>
      </c>
      <c r="W6094" s="209">
        <v>3.9390000000000001</v>
      </c>
      <c r="X6094" s="20"/>
      <c r="Y6094" s="20"/>
      <c r="Z6094" s="20"/>
      <c r="AA6094" s="20"/>
      <c r="AB6094" s="209">
        <v>5.0339999999999998</v>
      </c>
      <c r="AC6094" s="209">
        <v>6.4379999999999997</v>
      </c>
      <c r="AD6094" s="209">
        <v>6.0250000000000004</v>
      </c>
      <c r="AE6094" s="209">
        <v>4.6509999999999998</v>
      </c>
      <c r="AF6094" s="209">
        <v>4.5759999999999996</v>
      </c>
      <c r="AG6094" s="209">
        <v>6.0910000000000002</v>
      </c>
      <c r="AH6094" s="209">
        <v>2.589</v>
      </c>
      <c r="AI6094" s="209">
        <v>1.0049999999999999</v>
      </c>
      <c r="AJ6094" s="20"/>
      <c r="AK6094" s="209">
        <v>0.51800000000000002</v>
      </c>
      <c r="AL6094" s="20"/>
      <c r="AM6094" s="209">
        <v>2.2770000000000001</v>
      </c>
      <c r="AN6094" s="209">
        <v>2.19</v>
      </c>
      <c r="AO6094" s="209">
        <v>4.4710000000000001</v>
      </c>
      <c r="AP6094" s="209">
        <v>4.8120000000000003</v>
      </c>
      <c r="AQ6094" s="209">
        <v>5</v>
      </c>
      <c r="AR6094" s="209">
        <v>6.9969999999999999</v>
      </c>
      <c r="AS6094" s="209">
        <v>2.5350000000000001</v>
      </c>
      <c r="AT6094" s="209">
        <v>2.2839999999999998</v>
      </c>
      <c r="AU6094" s="209">
        <v>1.409</v>
      </c>
      <c r="AV6094" s="20"/>
      <c r="AW6094" s="20"/>
      <c r="AX6094" s="20"/>
      <c r="AY6094" s="20"/>
      <c r="AZ6094" s="209">
        <v>3.6749999999999998</v>
      </c>
      <c r="BA6094" s="209">
        <v>3.5150000000000001</v>
      </c>
      <c r="BB6094" s="21">
        <f t="shared" si="589"/>
        <v>7.64</v>
      </c>
      <c r="BC6094" s="18">
        <v>11.6</v>
      </c>
      <c r="BD6094" s="22">
        <f t="shared" si="593"/>
        <v>10.611111111111111</v>
      </c>
      <c r="BE6094" s="21">
        <f>BC6094-BD6094</f>
        <v>0.98888888888888893</v>
      </c>
      <c r="BF6094" s="2">
        <v>11.6</v>
      </c>
      <c r="BG6094" s="10">
        <v>6</v>
      </c>
      <c r="BH6094" s="21">
        <f t="shared" si="591"/>
        <v>8.6303999999999999E-3</v>
      </c>
      <c r="BI6094" s="22">
        <f t="shared" si="591"/>
        <v>7.8946666666666662E-3</v>
      </c>
      <c r="BJ6094" s="21">
        <f>BH6094-BI6094</f>
        <v>7.3573333333333372E-4</v>
      </c>
      <c r="BK6094" s="21">
        <v>2.58912E-2</v>
      </c>
      <c r="BL6094" s="22">
        <v>2.3683999999999997E-2</v>
      </c>
      <c r="BM6094" s="21">
        <v>2.2072000000000029E-3</v>
      </c>
      <c r="BN6094" s="21">
        <f t="shared" si="588"/>
        <v>0.1035648</v>
      </c>
      <c r="BO6094" s="22">
        <f t="shared" si="588"/>
        <v>9.4735999999999987E-2</v>
      </c>
      <c r="BP6094" s="21">
        <f t="shared" si="588"/>
        <v>8.8288000000000116E-3</v>
      </c>
    </row>
    <row r="6095" spans="1:68" ht="11.1" hidden="1" customHeight="1" outlineLevel="2" x14ac:dyDescent="0.2">
      <c r="A6095" s="10"/>
      <c r="B6095" s="18"/>
      <c r="C6095" s="18"/>
      <c r="D6095" s="18"/>
      <c r="E6095" s="23" t="s">
        <v>5355</v>
      </c>
      <c r="F6095" s="208">
        <v>6.97</v>
      </c>
      <c r="G6095" s="208">
        <v>6.7130000000000001</v>
      </c>
      <c r="H6095" s="208">
        <v>2.4980000000000002</v>
      </c>
      <c r="I6095" s="239">
        <v>4.1260000000000003</v>
      </c>
      <c r="J6095" s="239"/>
      <c r="K6095" s="208">
        <v>1.633</v>
      </c>
      <c r="L6095" s="24"/>
      <c r="M6095" s="24"/>
      <c r="N6095" s="24"/>
      <c r="O6095" s="208">
        <v>7.64</v>
      </c>
      <c r="P6095" s="208">
        <v>2.5139999999999998</v>
      </c>
      <c r="Q6095" s="208">
        <v>4.3449999999999998</v>
      </c>
      <c r="R6095" s="208">
        <v>5.016</v>
      </c>
      <c r="S6095" s="208">
        <v>6.7160000000000002</v>
      </c>
      <c r="T6095" s="208">
        <v>6.0250000000000004</v>
      </c>
      <c r="U6095" s="208">
        <v>5.4989999999999997</v>
      </c>
      <c r="V6095" s="208">
        <v>1.143</v>
      </c>
      <c r="W6095" s="208">
        <v>3.9390000000000001</v>
      </c>
      <c r="X6095" s="24"/>
      <c r="Y6095" s="24"/>
      <c r="Z6095" s="24"/>
      <c r="AA6095" s="24"/>
      <c r="AB6095" s="208">
        <v>5.0339999999999998</v>
      </c>
      <c r="AC6095" s="208">
        <v>6.4379999999999997</v>
      </c>
      <c r="AD6095" s="208">
        <v>6.0250000000000004</v>
      </c>
      <c r="AE6095" s="208">
        <v>4.6509999999999998</v>
      </c>
      <c r="AF6095" s="208">
        <v>4.5759999999999996</v>
      </c>
      <c r="AG6095" s="208">
        <v>6.0910000000000002</v>
      </c>
      <c r="AH6095" s="208">
        <v>2.589</v>
      </c>
      <c r="AI6095" s="208">
        <v>1.0049999999999999</v>
      </c>
      <c r="AJ6095" s="24"/>
      <c r="AK6095" s="208">
        <v>0.51800000000000002</v>
      </c>
      <c r="AL6095" s="24"/>
      <c r="AM6095" s="208">
        <v>2.2770000000000001</v>
      </c>
      <c r="AN6095" s="208">
        <v>2.19</v>
      </c>
      <c r="AO6095" s="208">
        <v>4.4710000000000001</v>
      </c>
      <c r="AP6095" s="208">
        <v>4.8120000000000003</v>
      </c>
      <c r="AQ6095" s="208">
        <v>5</v>
      </c>
      <c r="AR6095" s="208">
        <v>6.9969999999999999</v>
      </c>
      <c r="AS6095" s="208">
        <v>2.5350000000000001</v>
      </c>
      <c r="AT6095" s="208">
        <v>2.2839999999999998</v>
      </c>
      <c r="AU6095" s="208">
        <v>1.409</v>
      </c>
      <c r="AV6095" s="24"/>
      <c r="AW6095" s="24"/>
      <c r="AX6095" s="24"/>
      <c r="AY6095" s="24"/>
      <c r="AZ6095" s="208">
        <v>3.6749999999999998</v>
      </c>
      <c r="BA6095" s="208">
        <v>3.5150000000000001</v>
      </c>
      <c r="BB6095" s="21">
        <f t="shared" si="589"/>
        <v>7.64</v>
      </c>
      <c r="BC6095" s="18"/>
      <c r="BD6095" s="22">
        <f t="shared" si="593"/>
        <v>10.611111111111111</v>
      </c>
      <c r="BE6095" s="21"/>
      <c r="BG6095" s="10"/>
      <c r="BH6095" s="21">
        <f t="shared" si="591"/>
        <v>0</v>
      </c>
      <c r="BI6095" s="22">
        <f t="shared" si="591"/>
        <v>7.8946666666666662E-3</v>
      </c>
      <c r="BJ6095" s="21"/>
      <c r="BK6095" s="21">
        <v>0</v>
      </c>
      <c r="BL6095" s="22">
        <v>2.3683999999999997E-2</v>
      </c>
      <c r="BM6095" s="21"/>
      <c r="BN6095" s="21">
        <f t="shared" si="588"/>
        <v>0</v>
      </c>
      <c r="BO6095" s="22">
        <f t="shared" si="588"/>
        <v>9.4735999999999987E-2</v>
      </c>
      <c r="BP6095" s="21">
        <f t="shared" si="588"/>
        <v>0</v>
      </c>
    </row>
    <row r="6096" spans="1:68" ht="11.1" customHeight="1" outlineLevel="1" collapsed="1" x14ac:dyDescent="0.2">
      <c r="A6096" s="10"/>
      <c r="B6096" s="18"/>
      <c r="C6096" s="18"/>
      <c r="D6096" s="18"/>
      <c r="E6096" s="19" t="s">
        <v>5356</v>
      </c>
      <c r="F6096" s="20"/>
      <c r="G6096" s="20"/>
      <c r="H6096" s="20"/>
      <c r="I6096" s="20"/>
      <c r="J6096" s="20"/>
      <c r="K6096" s="20"/>
      <c r="L6096" s="20"/>
      <c r="M6096" s="20"/>
      <c r="N6096" s="20"/>
      <c r="O6096" s="20"/>
      <c r="P6096" s="20"/>
      <c r="Q6096" s="20"/>
      <c r="R6096" s="20"/>
      <c r="S6096" s="20"/>
      <c r="T6096" s="20"/>
      <c r="U6096" s="20"/>
      <c r="V6096" s="20"/>
      <c r="W6096" s="20"/>
      <c r="X6096" s="20"/>
      <c r="Y6096" s="20"/>
      <c r="Z6096" s="20"/>
      <c r="AA6096" s="20"/>
      <c r="AB6096" s="20"/>
      <c r="AC6096" s="20"/>
      <c r="AD6096" s="20"/>
      <c r="AE6096" s="20"/>
      <c r="AF6096" s="20"/>
      <c r="AG6096" s="20"/>
      <c r="AH6096" s="20"/>
      <c r="AI6096" s="20"/>
      <c r="AJ6096" s="20"/>
      <c r="AK6096" s="20"/>
      <c r="AL6096" s="20"/>
      <c r="AM6096" s="20"/>
      <c r="AN6096" s="20"/>
      <c r="AO6096" s="20"/>
      <c r="AP6096" s="20"/>
      <c r="AQ6096" s="20"/>
      <c r="AR6096" s="20"/>
      <c r="AS6096" s="20"/>
      <c r="AT6096" s="20"/>
      <c r="AU6096" s="20"/>
      <c r="AV6096" s="20"/>
      <c r="AW6096" s="20"/>
      <c r="AX6096" s="20"/>
      <c r="AY6096" s="209">
        <v>1.05</v>
      </c>
      <c r="AZ6096" s="20"/>
      <c r="BA6096" s="209">
        <v>0.4</v>
      </c>
      <c r="BB6096" s="21">
        <f t="shared" si="589"/>
        <v>1.05</v>
      </c>
      <c r="BC6096" s="18">
        <v>1.458</v>
      </c>
      <c r="BD6096" s="22">
        <f t="shared" si="593"/>
        <v>1.4583333333333335</v>
      </c>
      <c r="BE6096" s="21">
        <f>BC6096-BD6096</f>
        <v>-3.3333333333351867E-4</v>
      </c>
      <c r="BG6096" s="10">
        <v>7</v>
      </c>
      <c r="BH6096" s="21">
        <f t="shared" si="591"/>
        <v>1.084752E-3</v>
      </c>
      <c r="BI6096" s="22">
        <f t="shared" si="591"/>
        <v>1.085E-3</v>
      </c>
      <c r="BJ6096" s="21">
        <f>BH6096-BI6096</f>
        <v>-2.4800000000000169E-7</v>
      </c>
      <c r="BK6096" s="21">
        <v>3.2542560000000001E-3</v>
      </c>
      <c r="BL6096" s="22">
        <v>3.2550000000000001E-3</v>
      </c>
      <c r="BM6096" s="21">
        <v>-7.4400000000000507E-7</v>
      </c>
      <c r="BN6096" s="21">
        <f t="shared" si="588"/>
        <v>1.3017024E-2</v>
      </c>
      <c r="BO6096" s="22">
        <f t="shared" si="588"/>
        <v>1.302E-2</v>
      </c>
      <c r="BP6096" s="21">
        <f t="shared" si="588"/>
        <v>-2.9760000000000203E-6</v>
      </c>
    </row>
    <row r="6097" spans="1:68" ht="11.1" hidden="1" customHeight="1" outlineLevel="2" x14ac:dyDescent="0.2">
      <c r="A6097" s="10"/>
      <c r="B6097" s="18"/>
      <c r="C6097" s="18"/>
      <c r="D6097" s="18"/>
      <c r="E6097" s="23" t="s">
        <v>5357</v>
      </c>
      <c r="F6097" s="24"/>
      <c r="G6097" s="24"/>
      <c r="H6097" s="24"/>
      <c r="I6097" s="24"/>
      <c r="J6097" s="24"/>
      <c r="K6097" s="24"/>
      <c r="L6097" s="24"/>
      <c r="M6097" s="24"/>
      <c r="N6097" s="24"/>
      <c r="O6097" s="24"/>
      <c r="P6097" s="24"/>
      <c r="Q6097" s="24"/>
      <c r="R6097" s="24"/>
      <c r="S6097" s="24"/>
      <c r="T6097" s="24"/>
      <c r="U6097" s="24"/>
      <c r="V6097" s="24"/>
      <c r="W6097" s="24"/>
      <c r="X6097" s="24"/>
      <c r="Y6097" s="24"/>
      <c r="Z6097" s="24"/>
      <c r="AA6097" s="24"/>
      <c r="AB6097" s="24"/>
      <c r="AC6097" s="24"/>
      <c r="AD6097" s="24"/>
      <c r="AE6097" s="24"/>
      <c r="AF6097" s="24"/>
      <c r="AG6097" s="24"/>
      <c r="AH6097" s="24"/>
      <c r="AI6097" s="24"/>
      <c r="AJ6097" s="24"/>
      <c r="AK6097" s="24"/>
      <c r="AL6097" s="24"/>
      <c r="AM6097" s="24"/>
      <c r="AN6097" s="24"/>
      <c r="AO6097" s="24"/>
      <c r="AP6097" s="24"/>
      <c r="AQ6097" s="24"/>
      <c r="AR6097" s="24"/>
      <c r="AS6097" s="24"/>
      <c r="AT6097" s="24"/>
      <c r="AU6097" s="24"/>
      <c r="AV6097" s="24"/>
      <c r="AW6097" s="24"/>
      <c r="AX6097" s="24"/>
      <c r="AY6097" s="208">
        <v>1.05</v>
      </c>
      <c r="AZ6097" s="24"/>
      <c r="BA6097" s="208">
        <v>0.4</v>
      </c>
      <c r="BB6097" s="21">
        <f t="shared" si="589"/>
        <v>1.05</v>
      </c>
      <c r="BC6097" s="18"/>
      <c r="BD6097" s="22">
        <f t="shared" si="593"/>
        <v>1.4583333333333335</v>
      </c>
      <c r="BE6097" s="21"/>
      <c r="BG6097" s="10"/>
      <c r="BH6097" s="21">
        <f t="shared" si="591"/>
        <v>0</v>
      </c>
      <c r="BI6097" s="22">
        <f t="shared" si="591"/>
        <v>1.085E-3</v>
      </c>
      <c r="BJ6097" s="21"/>
      <c r="BK6097" s="21">
        <v>0</v>
      </c>
      <c r="BL6097" s="22">
        <v>3.2550000000000001E-3</v>
      </c>
      <c r="BM6097" s="21"/>
      <c r="BN6097" s="21">
        <f t="shared" si="588"/>
        <v>0</v>
      </c>
      <c r="BO6097" s="22">
        <f t="shared" si="588"/>
        <v>1.302E-2</v>
      </c>
      <c r="BP6097" s="21">
        <f t="shared" si="588"/>
        <v>0</v>
      </c>
    </row>
    <row r="6098" spans="1:68" ht="11.1" hidden="1" customHeight="1" outlineLevel="1" collapsed="1" x14ac:dyDescent="0.2">
      <c r="A6098" s="10"/>
      <c r="B6098" s="18"/>
      <c r="C6098" s="18"/>
      <c r="D6098" s="18"/>
      <c r="E6098" s="19" t="s">
        <v>5358</v>
      </c>
      <c r="F6098" s="20"/>
      <c r="G6098" s="20"/>
      <c r="H6098" s="20"/>
      <c r="I6098" s="20"/>
      <c r="J6098" s="20"/>
      <c r="K6098" s="20"/>
      <c r="L6098" s="20"/>
      <c r="M6098" s="20"/>
      <c r="N6098" s="20"/>
      <c r="O6098" s="20"/>
      <c r="P6098" s="20"/>
      <c r="Q6098" s="20"/>
      <c r="R6098" s="20"/>
      <c r="S6098" s="20"/>
      <c r="T6098" s="20"/>
      <c r="U6098" s="20"/>
      <c r="V6098" s="20"/>
      <c r="W6098" s="20"/>
      <c r="X6098" s="20"/>
      <c r="Y6098" s="20"/>
      <c r="Z6098" s="20"/>
      <c r="AA6098" s="20"/>
      <c r="AB6098" s="20"/>
      <c r="AC6098" s="20"/>
      <c r="AD6098" s="20"/>
      <c r="AE6098" s="20"/>
      <c r="AF6098" s="20"/>
      <c r="AG6098" s="20"/>
      <c r="AH6098" s="20"/>
      <c r="AI6098" s="20"/>
      <c r="AJ6098" s="20"/>
      <c r="AK6098" s="209">
        <v>5.0019999999999998</v>
      </c>
      <c r="AL6098" s="209">
        <v>3.4220000000000002</v>
      </c>
      <c r="AM6098" s="209">
        <v>3.6</v>
      </c>
      <c r="AN6098" s="209">
        <v>3.6190000000000002</v>
      </c>
      <c r="AO6098" s="209">
        <v>3.5009999999999999</v>
      </c>
      <c r="AP6098" s="209">
        <v>3.7589999999999999</v>
      </c>
      <c r="AQ6098" s="209">
        <v>2.875</v>
      </c>
      <c r="AR6098" s="209">
        <v>3.4119999999999999</v>
      </c>
      <c r="AS6098" s="209">
        <v>3.407</v>
      </c>
      <c r="AT6098" s="209">
        <v>3.2989999999999999</v>
      </c>
      <c r="AU6098" s="209">
        <v>3.57</v>
      </c>
      <c r="AV6098" s="209">
        <v>6.3230000000000004</v>
      </c>
      <c r="AW6098" s="209">
        <v>3.3490000000000002</v>
      </c>
      <c r="AX6098" s="209">
        <v>3.2549999999999999</v>
      </c>
      <c r="AY6098" s="209">
        <v>2.9830000000000001</v>
      </c>
      <c r="AZ6098" s="209">
        <v>3.4180000000000001</v>
      </c>
      <c r="BA6098" s="209">
        <v>3.5790000000000002</v>
      </c>
      <c r="BB6098" s="21">
        <f t="shared" si="589"/>
        <v>6.3230000000000004</v>
      </c>
      <c r="BC6098" s="18">
        <v>54.34</v>
      </c>
      <c r="BD6098" s="22">
        <f t="shared" si="593"/>
        <v>8.781944444444445</v>
      </c>
      <c r="BE6098" s="21">
        <f>BC6098-BD6098</f>
        <v>45.558055555555555</v>
      </c>
      <c r="BF6098" s="2">
        <v>54.34</v>
      </c>
      <c r="BG6098" s="10"/>
      <c r="BH6098" s="21">
        <f t="shared" si="591"/>
        <v>4.042896E-2</v>
      </c>
      <c r="BI6098" s="22">
        <f t="shared" si="591"/>
        <v>6.5337666666666671E-3</v>
      </c>
      <c r="BJ6098" s="21">
        <f>BH6098-BI6098</f>
        <v>3.389519333333333E-2</v>
      </c>
      <c r="BK6098" s="21">
        <v>0.12128688</v>
      </c>
      <c r="BL6098" s="22">
        <v>1.9601300000000002E-2</v>
      </c>
      <c r="BM6098" s="21">
        <v>0.10168558</v>
      </c>
      <c r="BN6098" s="21">
        <f t="shared" si="588"/>
        <v>0.48514752</v>
      </c>
      <c r="BO6098" s="22">
        <f t="shared" si="588"/>
        <v>7.8405200000000008E-2</v>
      </c>
      <c r="BP6098" s="21">
        <f t="shared" si="588"/>
        <v>0.40674231999999999</v>
      </c>
    </row>
    <row r="6099" spans="1:68" ht="11.1" hidden="1" customHeight="1" outlineLevel="2" x14ac:dyDescent="0.2">
      <c r="A6099" s="10"/>
      <c r="B6099" s="18"/>
      <c r="C6099" s="18"/>
      <c r="D6099" s="18"/>
      <c r="E6099" s="23"/>
      <c r="F6099" s="24"/>
      <c r="G6099" s="24"/>
      <c r="H6099" s="24"/>
      <c r="I6099" s="24"/>
      <c r="J6099" s="24"/>
      <c r="K6099" s="24"/>
      <c r="L6099" s="24"/>
      <c r="M6099" s="24"/>
      <c r="N6099" s="24"/>
      <c r="O6099" s="24"/>
      <c r="P6099" s="24"/>
      <c r="Q6099" s="24"/>
      <c r="R6099" s="24"/>
      <c r="S6099" s="24"/>
      <c r="T6099" s="24"/>
      <c r="U6099" s="24"/>
      <c r="V6099" s="24"/>
      <c r="W6099" s="24"/>
      <c r="X6099" s="24"/>
      <c r="Y6099" s="24"/>
      <c r="Z6099" s="24"/>
      <c r="AA6099" s="24"/>
      <c r="AB6099" s="24"/>
      <c r="AC6099" s="24"/>
      <c r="AD6099" s="24"/>
      <c r="AE6099" s="24"/>
      <c r="AF6099" s="24"/>
      <c r="AG6099" s="24"/>
      <c r="AH6099" s="24"/>
      <c r="AI6099" s="24"/>
      <c r="AJ6099" s="24"/>
      <c r="AK6099" s="208">
        <v>5.0019999999999998</v>
      </c>
      <c r="AL6099" s="208">
        <v>3.4220000000000002</v>
      </c>
      <c r="AM6099" s="208">
        <v>3.6</v>
      </c>
      <c r="AN6099" s="208">
        <v>3.6190000000000002</v>
      </c>
      <c r="AO6099" s="208">
        <v>3.5009999999999999</v>
      </c>
      <c r="AP6099" s="208">
        <v>3.7589999999999999</v>
      </c>
      <c r="AQ6099" s="208">
        <v>2.875</v>
      </c>
      <c r="AR6099" s="208">
        <v>3.4119999999999999</v>
      </c>
      <c r="AS6099" s="208">
        <v>3.407</v>
      </c>
      <c r="AT6099" s="208">
        <v>3.2989999999999999</v>
      </c>
      <c r="AU6099" s="208">
        <v>3.57</v>
      </c>
      <c r="AV6099" s="208">
        <v>6.3230000000000004</v>
      </c>
      <c r="AW6099" s="208">
        <v>3.3490000000000002</v>
      </c>
      <c r="AX6099" s="208">
        <v>3.2549999999999999</v>
      </c>
      <c r="AY6099" s="208">
        <v>2.9830000000000001</v>
      </c>
      <c r="AZ6099" s="208">
        <v>3.4180000000000001</v>
      </c>
      <c r="BA6099" s="208">
        <v>3.5790000000000002</v>
      </c>
      <c r="BB6099" s="21">
        <f t="shared" si="589"/>
        <v>6.3230000000000004</v>
      </c>
      <c r="BC6099" s="18"/>
      <c r="BD6099" s="22">
        <f t="shared" si="593"/>
        <v>8.781944444444445</v>
      </c>
      <c r="BE6099" s="21"/>
      <c r="BG6099" s="10"/>
      <c r="BH6099" s="21">
        <f t="shared" si="591"/>
        <v>0</v>
      </c>
      <c r="BI6099" s="22">
        <f t="shared" si="591"/>
        <v>6.5337666666666671E-3</v>
      </c>
      <c r="BJ6099" s="21"/>
      <c r="BK6099" s="21">
        <v>0</v>
      </c>
      <c r="BL6099" s="22">
        <v>1.9601300000000002E-2</v>
      </c>
      <c r="BM6099" s="21"/>
      <c r="BN6099" s="21">
        <f t="shared" si="588"/>
        <v>0</v>
      </c>
      <c r="BO6099" s="22">
        <f t="shared" si="588"/>
        <v>7.8405200000000008E-2</v>
      </c>
      <c r="BP6099" s="21">
        <f t="shared" si="588"/>
        <v>0</v>
      </c>
    </row>
    <row r="6100" spans="1:68" ht="11.1" hidden="1" customHeight="1" outlineLevel="1" collapsed="1" x14ac:dyDescent="0.2">
      <c r="A6100" s="10"/>
      <c r="B6100" s="18"/>
      <c r="C6100" s="18"/>
      <c r="D6100" s="18"/>
      <c r="E6100" s="19" t="s">
        <v>5359</v>
      </c>
      <c r="F6100" s="209">
        <v>3.0870000000000002</v>
      </c>
      <c r="G6100" s="209">
        <v>2.3980000000000001</v>
      </c>
      <c r="H6100" s="209">
        <v>2</v>
      </c>
      <c r="I6100" s="240">
        <v>1.3169999999999999</v>
      </c>
      <c r="J6100" s="240"/>
      <c r="K6100" s="209">
        <v>0.45</v>
      </c>
      <c r="L6100" s="20"/>
      <c r="M6100" s="20"/>
      <c r="N6100" s="20"/>
      <c r="O6100" s="20"/>
      <c r="P6100" s="209">
        <v>1.331</v>
      </c>
      <c r="Q6100" s="209">
        <v>1.95</v>
      </c>
      <c r="R6100" s="209">
        <v>2.8849999999999998</v>
      </c>
      <c r="S6100" s="209">
        <v>2.649</v>
      </c>
      <c r="T6100" s="209">
        <v>3.395</v>
      </c>
      <c r="U6100" s="209">
        <v>1.99</v>
      </c>
      <c r="V6100" s="209">
        <v>1.1399999999999999</v>
      </c>
      <c r="W6100" s="20"/>
      <c r="X6100" s="20"/>
      <c r="Y6100" s="20"/>
      <c r="Z6100" s="20"/>
      <c r="AA6100" s="20"/>
      <c r="AB6100" s="209">
        <v>1.6659999999999999</v>
      </c>
      <c r="AC6100" s="209">
        <v>2.605</v>
      </c>
      <c r="AD6100" s="209">
        <v>2.3730000000000002</v>
      </c>
      <c r="AE6100" s="209">
        <v>2.5430000000000001</v>
      </c>
      <c r="AF6100" s="209">
        <v>2.4550000000000001</v>
      </c>
      <c r="AG6100" s="209">
        <v>1.3</v>
      </c>
      <c r="AH6100" s="209">
        <v>0.72599999999999998</v>
      </c>
      <c r="AI6100" s="209">
        <v>0.193</v>
      </c>
      <c r="AJ6100" s="20"/>
      <c r="AK6100" s="20"/>
      <c r="AL6100" s="20"/>
      <c r="AM6100" s="20"/>
      <c r="AN6100" s="209">
        <v>1.5</v>
      </c>
      <c r="AO6100" s="209">
        <v>0.65300000000000002</v>
      </c>
      <c r="AP6100" s="209">
        <v>3.6619999999999999</v>
      </c>
      <c r="AQ6100" s="209">
        <v>2.968</v>
      </c>
      <c r="AR6100" s="209">
        <v>3.1779999999999999</v>
      </c>
      <c r="AS6100" s="209">
        <v>2.1579999999999999</v>
      </c>
      <c r="AT6100" s="209">
        <v>1.5489999999999999</v>
      </c>
      <c r="AU6100" s="209">
        <v>0.41099999999999998</v>
      </c>
      <c r="AV6100" s="20"/>
      <c r="AW6100" s="20"/>
      <c r="AX6100" s="20"/>
      <c r="AY6100" s="20"/>
      <c r="AZ6100" s="209">
        <v>1.4550000000000001</v>
      </c>
      <c r="BA6100" s="209">
        <v>2.2749999999999999</v>
      </c>
      <c r="BB6100" s="21">
        <f t="shared" si="589"/>
        <v>3.6619999999999999</v>
      </c>
      <c r="BC6100" s="18">
        <v>10.8</v>
      </c>
      <c r="BD6100" s="22">
        <f t="shared" si="593"/>
        <v>5.0861111111111112</v>
      </c>
      <c r="BE6100" s="21">
        <f>BC6100-BD6100</f>
        <v>5.7138888888888895</v>
      </c>
      <c r="BF6100" s="2">
        <v>10.8</v>
      </c>
      <c r="BG6100" s="10">
        <v>6</v>
      </c>
      <c r="BH6100" s="21">
        <f t="shared" si="591"/>
        <v>8.035200000000001E-3</v>
      </c>
      <c r="BI6100" s="22">
        <f t="shared" si="591"/>
        <v>3.7840666666666667E-3</v>
      </c>
      <c r="BJ6100" s="21">
        <f>BH6100-BI6100</f>
        <v>4.2511333333333338E-3</v>
      </c>
      <c r="BK6100" s="21">
        <v>2.4105600000000005E-2</v>
      </c>
      <c r="BL6100" s="22">
        <v>1.13522E-2</v>
      </c>
      <c r="BM6100" s="21">
        <v>1.2753400000000005E-2</v>
      </c>
      <c r="BN6100" s="21">
        <f t="shared" si="588"/>
        <v>9.6422400000000019E-2</v>
      </c>
      <c r="BO6100" s="22">
        <f t="shared" si="588"/>
        <v>4.5408799999999999E-2</v>
      </c>
      <c r="BP6100" s="21">
        <f t="shared" si="588"/>
        <v>5.101360000000002E-2</v>
      </c>
    </row>
    <row r="6101" spans="1:68" ht="11.1" hidden="1" customHeight="1" outlineLevel="2" x14ac:dyDescent="0.2">
      <c r="A6101" s="10"/>
      <c r="B6101" s="18"/>
      <c r="C6101" s="18"/>
      <c r="D6101" s="18"/>
      <c r="E6101" s="23" t="s">
        <v>5360</v>
      </c>
      <c r="F6101" s="208">
        <v>3.0870000000000002</v>
      </c>
      <c r="G6101" s="208">
        <v>2.3980000000000001</v>
      </c>
      <c r="H6101" s="208">
        <v>2</v>
      </c>
      <c r="I6101" s="239">
        <v>1.3169999999999999</v>
      </c>
      <c r="J6101" s="239"/>
      <c r="K6101" s="208">
        <v>0.45</v>
      </c>
      <c r="L6101" s="24"/>
      <c r="M6101" s="24"/>
      <c r="N6101" s="24"/>
      <c r="O6101" s="24"/>
      <c r="P6101" s="208">
        <v>1.331</v>
      </c>
      <c r="Q6101" s="208">
        <v>1.95</v>
      </c>
      <c r="R6101" s="208">
        <v>2.8849999999999998</v>
      </c>
      <c r="S6101" s="208">
        <v>2.649</v>
      </c>
      <c r="T6101" s="208">
        <v>3.395</v>
      </c>
      <c r="U6101" s="208">
        <v>1.99</v>
      </c>
      <c r="V6101" s="208">
        <v>1.1399999999999999</v>
      </c>
      <c r="W6101" s="24"/>
      <c r="X6101" s="24"/>
      <c r="Y6101" s="24"/>
      <c r="Z6101" s="24"/>
      <c r="AA6101" s="24"/>
      <c r="AB6101" s="208">
        <v>1.6659999999999999</v>
      </c>
      <c r="AC6101" s="208">
        <v>2.605</v>
      </c>
      <c r="AD6101" s="208">
        <v>2.3730000000000002</v>
      </c>
      <c r="AE6101" s="208">
        <v>2.5430000000000001</v>
      </c>
      <c r="AF6101" s="208">
        <v>2.4550000000000001</v>
      </c>
      <c r="AG6101" s="208">
        <v>1.3</v>
      </c>
      <c r="AH6101" s="208">
        <v>0.72599999999999998</v>
      </c>
      <c r="AI6101" s="208">
        <v>0.193</v>
      </c>
      <c r="AJ6101" s="24"/>
      <c r="AK6101" s="24"/>
      <c r="AL6101" s="24"/>
      <c r="AM6101" s="24"/>
      <c r="AN6101" s="208">
        <v>1.5</v>
      </c>
      <c r="AO6101" s="208">
        <v>0.65300000000000002</v>
      </c>
      <c r="AP6101" s="208">
        <v>3.6619999999999999</v>
      </c>
      <c r="AQ6101" s="208">
        <v>2.968</v>
      </c>
      <c r="AR6101" s="208">
        <v>3.1779999999999999</v>
      </c>
      <c r="AS6101" s="208">
        <v>2.1579999999999999</v>
      </c>
      <c r="AT6101" s="208">
        <v>1.5489999999999999</v>
      </c>
      <c r="AU6101" s="208">
        <v>0.41099999999999998</v>
      </c>
      <c r="AV6101" s="24"/>
      <c r="AW6101" s="24"/>
      <c r="AX6101" s="24"/>
      <c r="AY6101" s="24"/>
      <c r="AZ6101" s="208">
        <v>1.4550000000000001</v>
      </c>
      <c r="BA6101" s="208">
        <v>2.2749999999999999</v>
      </c>
      <c r="BB6101" s="21">
        <f t="shared" si="589"/>
        <v>3.6619999999999999</v>
      </c>
      <c r="BC6101" s="18"/>
      <c r="BD6101" s="22">
        <f t="shared" si="593"/>
        <v>5.0861111111111112</v>
      </c>
      <c r="BE6101" s="21"/>
      <c r="BG6101" s="10"/>
      <c r="BH6101" s="21">
        <f t="shared" si="591"/>
        <v>0</v>
      </c>
      <c r="BI6101" s="22">
        <f t="shared" si="591"/>
        <v>3.7840666666666667E-3</v>
      </c>
      <c r="BJ6101" s="21"/>
      <c r="BK6101" s="21">
        <v>0</v>
      </c>
      <c r="BL6101" s="22">
        <v>1.13522E-2</v>
      </c>
      <c r="BM6101" s="21"/>
      <c r="BN6101" s="21">
        <f t="shared" si="588"/>
        <v>0</v>
      </c>
      <c r="BO6101" s="22">
        <f t="shared" si="588"/>
        <v>4.5408799999999999E-2</v>
      </c>
      <c r="BP6101" s="21">
        <f t="shared" si="588"/>
        <v>0</v>
      </c>
    </row>
    <row r="6102" spans="1:68" ht="11.1" hidden="1" customHeight="1" outlineLevel="1" collapsed="1" x14ac:dyDescent="0.2">
      <c r="A6102" s="10"/>
      <c r="B6102" s="18"/>
      <c r="C6102" s="18"/>
      <c r="D6102" s="18"/>
      <c r="E6102" s="19" t="s">
        <v>5361</v>
      </c>
      <c r="F6102" s="209">
        <v>4.5</v>
      </c>
      <c r="G6102" s="209">
        <v>3.3740000000000001</v>
      </c>
      <c r="H6102" s="209">
        <v>-6.8739999999999997</v>
      </c>
      <c r="I6102" s="240">
        <v>1.6</v>
      </c>
      <c r="J6102" s="240"/>
      <c r="K6102" s="20"/>
      <c r="L6102" s="20"/>
      <c r="M6102" s="20"/>
      <c r="N6102" s="20"/>
      <c r="O6102" s="20"/>
      <c r="P6102" s="209">
        <v>3.6259999999999999</v>
      </c>
      <c r="Q6102" s="20"/>
      <c r="R6102" s="209">
        <v>5.3</v>
      </c>
      <c r="S6102" s="209">
        <v>3.25</v>
      </c>
      <c r="T6102" s="20"/>
      <c r="U6102" s="209">
        <v>3.96</v>
      </c>
      <c r="V6102" s="209">
        <v>1.6</v>
      </c>
      <c r="W6102" s="20"/>
      <c r="X6102" s="20"/>
      <c r="Y6102" s="20"/>
      <c r="Z6102" s="20"/>
      <c r="AA6102" s="20"/>
      <c r="AB6102" s="20"/>
      <c r="AC6102" s="209">
        <v>3.19</v>
      </c>
      <c r="AD6102" s="209">
        <v>3.65</v>
      </c>
      <c r="AE6102" s="209">
        <v>3</v>
      </c>
      <c r="AF6102" s="209">
        <v>1.91</v>
      </c>
      <c r="AG6102" s="209">
        <v>1.44</v>
      </c>
      <c r="AH6102" s="209">
        <v>0.5</v>
      </c>
      <c r="AI6102" s="20"/>
      <c r="AJ6102" s="20"/>
      <c r="AK6102" s="20"/>
      <c r="AL6102" s="20"/>
      <c r="AM6102" s="20"/>
      <c r="AN6102" s="209">
        <v>1</v>
      </c>
      <c r="AO6102" s="209">
        <v>3.5</v>
      </c>
      <c r="AP6102" s="209">
        <v>3</v>
      </c>
      <c r="AQ6102" s="209">
        <v>1</v>
      </c>
      <c r="AR6102" s="209">
        <v>4</v>
      </c>
      <c r="AS6102" s="209">
        <v>1.6</v>
      </c>
      <c r="AT6102" s="209">
        <v>0.9</v>
      </c>
      <c r="AU6102" s="20"/>
      <c r="AV6102" s="20"/>
      <c r="AW6102" s="20"/>
      <c r="AX6102" s="20"/>
      <c r="AY6102" s="20"/>
      <c r="AZ6102" s="209">
        <v>1.5</v>
      </c>
      <c r="BA6102" s="209">
        <v>2</v>
      </c>
      <c r="BB6102" s="21">
        <f t="shared" si="589"/>
        <v>5.3</v>
      </c>
      <c r="BC6102" s="18">
        <v>7.3609999999999998</v>
      </c>
      <c r="BD6102" s="22">
        <f t="shared" si="593"/>
        <v>7.3611111111111107</v>
      </c>
      <c r="BE6102" s="21">
        <f>BC6102-BD6102</f>
        <v>-1.1111111111095084E-4</v>
      </c>
      <c r="BF6102" s="2">
        <v>6.92</v>
      </c>
      <c r="BG6102" s="10">
        <v>6</v>
      </c>
      <c r="BH6102" s="21">
        <f t="shared" si="591"/>
        <v>5.4765839999999996E-3</v>
      </c>
      <c r="BI6102" s="22">
        <f t="shared" si="591"/>
        <v>5.4766666666666661E-3</v>
      </c>
      <c r="BJ6102" s="21">
        <f>BH6102-BI6102</f>
        <v>-8.266666666652267E-8</v>
      </c>
      <c r="BK6102" s="21">
        <v>1.6429751999999999E-2</v>
      </c>
      <c r="BL6102" s="22">
        <v>1.643E-2</v>
      </c>
      <c r="BM6102" s="21">
        <v>-2.4800000000130273E-7</v>
      </c>
      <c r="BN6102" s="21">
        <f t="shared" si="588"/>
        <v>6.5719007999999995E-2</v>
      </c>
      <c r="BO6102" s="22">
        <f t="shared" si="588"/>
        <v>6.5720000000000001E-2</v>
      </c>
      <c r="BP6102" s="21">
        <f t="shared" si="588"/>
        <v>-9.9200000000521094E-7</v>
      </c>
    </row>
    <row r="6103" spans="1:68" ht="11.1" hidden="1" customHeight="1" outlineLevel="2" x14ac:dyDescent="0.2">
      <c r="A6103" s="10"/>
      <c r="B6103" s="18"/>
      <c r="C6103" s="18"/>
      <c r="D6103" s="18"/>
      <c r="E6103" s="23" t="s">
        <v>5362</v>
      </c>
      <c r="F6103" s="208">
        <v>4.5</v>
      </c>
      <c r="G6103" s="208">
        <v>3.3740000000000001</v>
      </c>
      <c r="H6103" s="208">
        <v>-6.8739999999999997</v>
      </c>
      <c r="I6103" s="239">
        <v>1.6</v>
      </c>
      <c r="J6103" s="239"/>
      <c r="K6103" s="24"/>
      <c r="L6103" s="24"/>
      <c r="M6103" s="24"/>
      <c r="N6103" s="24"/>
      <c r="O6103" s="24"/>
      <c r="P6103" s="208">
        <v>3.6259999999999999</v>
      </c>
      <c r="Q6103" s="24"/>
      <c r="R6103" s="208">
        <v>5.3</v>
      </c>
      <c r="S6103" s="208">
        <v>3.25</v>
      </c>
      <c r="T6103" s="24"/>
      <c r="U6103" s="208">
        <v>3.96</v>
      </c>
      <c r="V6103" s="208">
        <v>1.6</v>
      </c>
      <c r="W6103" s="24"/>
      <c r="X6103" s="24"/>
      <c r="Y6103" s="24"/>
      <c r="Z6103" s="24"/>
      <c r="AA6103" s="24"/>
      <c r="AB6103" s="24"/>
      <c r="AC6103" s="208">
        <v>3.19</v>
      </c>
      <c r="AD6103" s="208">
        <v>3.65</v>
      </c>
      <c r="AE6103" s="208">
        <v>3</v>
      </c>
      <c r="AF6103" s="208">
        <v>1.91</v>
      </c>
      <c r="AG6103" s="208">
        <v>1.44</v>
      </c>
      <c r="AH6103" s="208">
        <v>0.5</v>
      </c>
      <c r="AI6103" s="24"/>
      <c r="AJ6103" s="24"/>
      <c r="AK6103" s="24"/>
      <c r="AL6103" s="24"/>
      <c r="AM6103" s="24"/>
      <c r="AN6103" s="208">
        <v>1</v>
      </c>
      <c r="AO6103" s="208">
        <v>3.5</v>
      </c>
      <c r="AP6103" s="208">
        <v>3</v>
      </c>
      <c r="AQ6103" s="208">
        <v>1</v>
      </c>
      <c r="AR6103" s="208">
        <v>4</v>
      </c>
      <c r="AS6103" s="208">
        <v>1.6</v>
      </c>
      <c r="AT6103" s="208">
        <v>0.9</v>
      </c>
      <c r="AU6103" s="24"/>
      <c r="AV6103" s="24"/>
      <c r="AW6103" s="24"/>
      <c r="AX6103" s="24"/>
      <c r="AY6103" s="24"/>
      <c r="AZ6103" s="208">
        <v>1.5</v>
      </c>
      <c r="BA6103" s="208">
        <v>2</v>
      </c>
      <c r="BB6103" s="21">
        <f t="shared" si="589"/>
        <v>5.3</v>
      </c>
      <c r="BC6103" s="18"/>
      <c r="BD6103" s="22">
        <f t="shared" si="593"/>
        <v>7.3611111111111107</v>
      </c>
      <c r="BE6103" s="21"/>
      <c r="BG6103" s="10"/>
      <c r="BH6103" s="21">
        <f t="shared" si="591"/>
        <v>0</v>
      </c>
      <c r="BI6103" s="22">
        <f t="shared" si="591"/>
        <v>5.4766666666666661E-3</v>
      </c>
      <c r="BJ6103" s="21"/>
      <c r="BK6103" s="21">
        <v>0</v>
      </c>
      <c r="BL6103" s="22">
        <v>1.643E-2</v>
      </c>
      <c r="BM6103" s="21"/>
      <c r="BN6103" s="21">
        <f t="shared" si="588"/>
        <v>0</v>
      </c>
      <c r="BO6103" s="22">
        <f t="shared" si="588"/>
        <v>6.5720000000000001E-2</v>
      </c>
      <c r="BP6103" s="21">
        <f t="shared" si="588"/>
        <v>0</v>
      </c>
    </row>
    <row r="6104" spans="1:68" ht="11.1" hidden="1" customHeight="1" outlineLevel="1" collapsed="1" x14ac:dyDescent="0.2">
      <c r="A6104" s="10"/>
      <c r="B6104" s="18"/>
      <c r="C6104" s="18"/>
      <c r="D6104" s="18"/>
      <c r="E6104" s="19" t="s">
        <v>5363</v>
      </c>
      <c r="F6104" s="20"/>
      <c r="G6104" s="20"/>
      <c r="H6104" s="20"/>
      <c r="I6104" s="20"/>
      <c r="J6104" s="20"/>
      <c r="K6104" s="20"/>
      <c r="L6104" s="20"/>
      <c r="M6104" s="20"/>
      <c r="N6104" s="20"/>
      <c r="O6104" s="20"/>
      <c r="P6104" s="20"/>
      <c r="Q6104" s="20"/>
      <c r="R6104" s="20"/>
      <c r="S6104" s="20"/>
      <c r="T6104" s="20"/>
      <c r="U6104" s="20"/>
      <c r="V6104" s="20"/>
      <c r="W6104" s="20"/>
      <c r="X6104" s="20"/>
      <c r="Y6104" s="20"/>
      <c r="Z6104" s="20"/>
      <c r="AA6104" s="20"/>
      <c r="AB6104" s="20"/>
      <c r="AC6104" s="20"/>
      <c r="AD6104" s="209">
        <v>0.51600000000000001</v>
      </c>
      <c r="AE6104" s="20"/>
      <c r="AF6104" s="20"/>
      <c r="AG6104" s="20"/>
      <c r="AH6104" s="209">
        <v>8.4320000000000004</v>
      </c>
      <c r="AI6104" s="20"/>
      <c r="AJ6104" s="20"/>
      <c r="AK6104" s="20"/>
      <c r="AL6104" s="20"/>
      <c r="AM6104" s="20"/>
      <c r="AN6104" s="20"/>
      <c r="AO6104" s="209">
        <v>5.4660000000000002</v>
      </c>
      <c r="AP6104" s="209">
        <v>2.8420000000000001</v>
      </c>
      <c r="AQ6104" s="209">
        <v>4.5</v>
      </c>
      <c r="AR6104" s="209">
        <v>4.0999999999999996</v>
      </c>
      <c r="AS6104" s="209">
        <v>3.5</v>
      </c>
      <c r="AT6104" s="209">
        <v>1.0720000000000001</v>
      </c>
      <c r="AU6104" s="20"/>
      <c r="AV6104" s="209">
        <v>0.53400000000000003</v>
      </c>
      <c r="AW6104" s="20"/>
      <c r="AX6104" s="20"/>
      <c r="AY6104" s="20"/>
      <c r="AZ6104" s="20"/>
      <c r="BA6104" s="20"/>
      <c r="BB6104" s="21">
        <f t="shared" si="589"/>
        <v>8.4320000000000004</v>
      </c>
      <c r="BC6104" s="18">
        <v>11.711</v>
      </c>
      <c r="BD6104" s="22">
        <f t="shared" si="593"/>
        <v>11.711111111111112</v>
      </c>
      <c r="BE6104" s="21">
        <f>BC6104-BD6104</f>
        <v>-1.1111111111183902E-4</v>
      </c>
      <c r="BF6104" s="2">
        <v>9.6999999999999993</v>
      </c>
      <c r="BG6104" s="10">
        <v>6</v>
      </c>
      <c r="BH6104" s="21">
        <f t="shared" si="591"/>
        <v>8.712984E-3</v>
      </c>
      <c r="BI6104" s="22">
        <f t="shared" si="591"/>
        <v>8.7130666666666683E-3</v>
      </c>
      <c r="BJ6104" s="21">
        <f>BH6104-BI6104</f>
        <v>-8.2666666668257394E-8</v>
      </c>
      <c r="BK6104" s="21">
        <v>2.6138952E-2</v>
      </c>
      <c r="BL6104" s="22">
        <v>2.6139200000000005E-2</v>
      </c>
      <c r="BM6104" s="21">
        <v>-2.4800000000477218E-7</v>
      </c>
      <c r="BN6104" s="21">
        <f t="shared" si="588"/>
        <v>0.104555808</v>
      </c>
      <c r="BO6104" s="22">
        <f t="shared" si="588"/>
        <v>0.10455680000000002</v>
      </c>
      <c r="BP6104" s="21">
        <f t="shared" si="588"/>
        <v>-9.9200000001908872E-7</v>
      </c>
    </row>
    <row r="6105" spans="1:68" ht="11.1" hidden="1" customHeight="1" outlineLevel="2" x14ac:dyDescent="0.2">
      <c r="A6105" s="10"/>
      <c r="B6105" s="18"/>
      <c r="C6105" s="18"/>
      <c r="D6105" s="18"/>
      <c r="E6105" s="23" t="s">
        <v>5364</v>
      </c>
      <c r="F6105" s="24"/>
      <c r="G6105" s="24"/>
      <c r="H6105" s="24"/>
      <c r="I6105" s="24"/>
      <c r="J6105" s="24"/>
      <c r="K6105" s="24"/>
      <c r="L6105" s="24"/>
      <c r="M6105" s="24"/>
      <c r="N6105" s="24"/>
      <c r="O6105" s="24"/>
      <c r="P6105" s="24"/>
      <c r="Q6105" s="24"/>
      <c r="R6105" s="24"/>
      <c r="S6105" s="24"/>
      <c r="T6105" s="24"/>
      <c r="U6105" s="24"/>
      <c r="V6105" s="24"/>
      <c r="W6105" s="24"/>
      <c r="X6105" s="24"/>
      <c r="Y6105" s="24"/>
      <c r="Z6105" s="24"/>
      <c r="AA6105" s="24"/>
      <c r="AB6105" s="24"/>
      <c r="AC6105" s="24"/>
      <c r="AD6105" s="208">
        <v>0.51600000000000001</v>
      </c>
      <c r="AE6105" s="24"/>
      <c r="AF6105" s="24"/>
      <c r="AG6105" s="24"/>
      <c r="AH6105" s="208">
        <v>8.4320000000000004</v>
      </c>
      <c r="AI6105" s="24"/>
      <c r="AJ6105" s="24"/>
      <c r="AK6105" s="24"/>
      <c r="AL6105" s="24"/>
      <c r="AM6105" s="24"/>
      <c r="AN6105" s="24"/>
      <c r="AO6105" s="208">
        <v>5.4660000000000002</v>
      </c>
      <c r="AP6105" s="208">
        <v>2.8420000000000001</v>
      </c>
      <c r="AQ6105" s="208">
        <v>4.5</v>
      </c>
      <c r="AR6105" s="208">
        <v>4.0999999999999996</v>
      </c>
      <c r="AS6105" s="208">
        <v>3.5</v>
      </c>
      <c r="AT6105" s="208">
        <v>1.0720000000000001</v>
      </c>
      <c r="AU6105" s="24"/>
      <c r="AV6105" s="208">
        <v>0.53400000000000003</v>
      </c>
      <c r="AW6105" s="24"/>
      <c r="AX6105" s="24"/>
      <c r="AY6105" s="24"/>
      <c r="AZ6105" s="24"/>
      <c r="BA6105" s="24"/>
      <c r="BB6105" s="21">
        <f t="shared" si="589"/>
        <v>8.4320000000000004</v>
      </c>
      <c r="BC6105" s="18"/>
      <c r="BD6105" s="22">
        <f t="shared" si="593"/>
        <v>11.711111111111112</v>
      </c>
      <c r="BE6105" s="21"/>
      <c r="BG6105" s="10"/>
      <c r="BH6105" s="21">
        <f t="shared" si="591"/>
        <v>0</v>
      </c>
      <c r="BI6105" s="22">
        <f t="shared" si="591"/>
        <v>8.7130666666666683E-3</v>
      </c>
      <c r="BJ6105" s="21"/>
      <c r="BK6105" s="21">
        <v>0</v>
      </c>
      <c r="BL6105" s="22">
        <v>2.6139200000000005E-2</v>
      </c>
      <c r="BM6105" s="21"/>
      <c r="BN6105" s="21">
        <f t="shared" ref="BN6105:BP6168" si="594">BK6105*4</f>
        <v>0</v>
      </c>
      <c r="BO6105" s="22">
        <f t="shared" si="594"/>
        <v>0.10455680000000002</v>
      </c>
      <c r="BP6105" s="21">
        <f t="shared" si="594"/>
        <v>0</v>
      </c>
    </row>
    <row r="6106" spans="1:68" ht="11.1" hidden="1" customHeight="1" outlineLevel="1" collapsed="1" x14ac:dyDescent="0.2">
      <c r="A6106" s="10"/>
      <c r="B6106" s="18"/>
      <c r="C6106" s="18"/>
      <c r="D6106" s="18"/>
      <c r="E6106" s="19" t="s">
        <v>5365</v>
      </c>
      <c r="F6106" s="209">
        <v>3.5009999999999999</v>
      </c>
      <c r="G6106" s="209">
        <v>3.1589999999999998</v>
      </c>
      <c r="H6106" s="209">
        <v>2.1850000000000001</v>
      </c>
      <c r="I6106" s="240">
        <v>1.758</v>
      </c>
      <c r="J6106" s="240"/>
      <c r="K6106" s="209">
        <v>0.82099999999999995</v>
      </c>
      <c r="L6106" s="209">
        <v>0.65600000000000003</v>
      </c>
      <c r="M6106" s="20"/>
      <c r="N6106" s="209">
        <v>1.3280000000000001</v>
      </c>
      <c r="O6106" s="20"/>
      <c r="P6106" s="209">
        <v>2.464</v>
      </c>
      <c r="Q6106" s="209">
        <v>2.419</v>
      </c>
      <c r="R6106" s="209">
        <v>3.1459999999999999</v>
      </c>
      <c r="S6106" s="209">
        <v>3.5569999999999999</v>
      </c>
      <c r="T6106" s="209">
        <v>3.052</v>
      </c>
      <c r="U6106" s="209">
        <v>2.1739999999999999</v>
      </c>
      <c r="V6106" s="209">
        <v>1.51</v>
      </c>
      <c r="W6106" s="209">
        <v>0.77200000000000002</v>
      </c>
      <c r="X6106" s="20"/>
      <c r="Y6106" s="209">
        <v>1.208</v>
      </c>
      <c r="Z6106" s="20"/>
      <c r="AA6106" s="20"/>
      <c r="AB6106" s="20"/>
      <c r="AC6106" s="209">
        <v>5.452</v>
      </c>
      <c r="AD6106" s="209">
        <v>4.2279999999999998</v>
      </c>
      <c r="AE6106" s="209">
        <v>4.1689999999999996</v>
      </c>
      <c r="AF6106" s="209">
        <v>4.9509999999999996</v>
      </c>
      <c r="AG6106" s="209">
        <v>2.093</v>
      </c>
      <c r="AH6106" s="209">
        <v>1.5760000000000001</v>
      </c>
      <c r="AI6106" s="209">
        <v>1.008</v>
      </c>
      <c r="AJ6106" s="209">
        <v>0.52600000000000002</v>
      </c>
      <c r="AK6106" s="20"/>
      <c r="AL6106" s="20"/>
      <c r="AM6106" s="20"/>
      <c r="AN6106" s="209">
        <v>4.2050000000000001</v>
      </c>
      <c r="AO6106" s="209">
        <v>4.6260000000000003</v>
      </c>
      <c r="AP6106" s="209">
        <v>4.9249999999999998</v>
      </c>
      <c r="AQ6106" s="209">
        <v>4.7839999999999998</v>
      </c>
      <c r="AR6106" s="209">
        <v>5.1820000000000004</v>
      </c>
      <c r="AS6106" s="209">
        <v>3.9609999999999999</v>
      </c>
      <c r="AT6106" s="209">
        <v>1.87</v>
      </c>
      <c r="AU6106" s="20"/>
      <c r="AV6106" s="209">
        <v>1.575</v>
      </c>
      <c r="AW6106" s="209">
        <v>0.46200000000000002</v>
      </c>
      <c r="AX6106" s="209">
        <v>0.45800000000000002</v>
      </c>
      <c r="AY6106" s="209">
        <v>1.512</v>
      </c>
      <c r="AZ6106" s="209">
        <v>2.1520000000000001</v>
      </c>
      <c r="BA6106" s="209">
        <v>4.0389999999999997</v>
      </c>
      <c r="BB6106" s="56">
        <f>BB6107+BB6108</f>
        <v>5.601</v>
      </c>
      <c r="BC6106" s="18">
        <v>17</v>
      </c>
      <c r="BD6106" s="22">
        <f t="shared" si="593"/>
        <v>7.7791666666666668</v>
      </c>
      <c r="BE6106" s="21">
        <f>BC6106-BD6106</f>
        <v>9.2208333333333332</v>
      </c>
      <c r="BF6106" s="2">
        <v>17</v>
      </c>
      <c r="BG6106" s="10">
        <v>6</v>
      </c>
      <c r="BH6106" s="21">
        <f t="shared" si="591"/>
        <v>1.2648E-2</v>
      </c>
      <c r="BI6106" s="22">
        <f t="shared" si="591"/>
        <v>5.7876999999999998E-3</v>
      </c>
      <c r="BJ6106" s="21">
        <f>BH6106-BI6106</f>
        <v>6.8602999999999997E-3</v>
      </c>
      <c r="BK6106" s="21">
        <v>3.7943999999999999E-2</v>
      </c>
      <c r="BL6106" s="22">
        <v>1.7363099999999999E-2</v>
      </c>
      <c r="BM6106" s="21">
        <v>2.0580899999999999E-2</v>
      </c>
      <c r="BN6106" s="21">
        <f t="shared" si="594"/>
        <v>0.15177599999999999</v>
      </c>
      <c r="BO6106" s="22">
        <f t="shared" si="594"/>
        <v>6.9452399999999997E-2</v>
      </c>
      <c r="BP6106" s="21">
        <f t="shared" si="594"/>
        <v>8.2323599999999997E-2</v>
      </c>
    </row>
    <row r="6107" spans="1:68" ht="11.1" hidden="1" customHeight="1" outlineLevel="2" x14ac:dyDescent="0.2">
      <c r="A6107" s="10"/>
      <c r="B6107" s="18"/>
      <c r="C6107" s="18"/>
      <c r="D6107" s="18"/>
      <c r="E6107" s="23" t="s">
        <v>5366</v>
      </c>
      <c r="F6107" s="208">
        <v>3.5009999999999999</v>
      </c>
      <c r="G6107" s="208">
        <v>3.1589999999999998</v>
      </c>
      <c r="H6107" s="208">
        <v>2.1850000000000001</v>
      </c>
      <c r="I6107" s="239">
        <v>1.758</v>
      </c>
      <c r="J6107" s="239"/>
      <c r="K6107" s="208">
        <v>0.82099999999999995</v>
      </c>
      <c r="L6107" s="208">
        <v>0.65600000000000003</v>
      </c>
      <c r="M6107" s="24"/>
      <c r="N6107" s="208">
        <v>1.3280000000000001</v>
      </c>
      <c r="O6107" s="24"/>
      <c r="P6107" s="208">
        <v>2.464</v>
      </c>
      <c r="Q6107" s="208">
        <v>2.419</v>
      </c>
      <c r="R6107" s="208">
        <v>3.1459999999999999</v>
      </c>
      <c r="S6107" s="208">
        <v>3.5569999999999999</v>
      </c>
      <c r="T6107" s="208">
        <v>3.052</v>
      </c>
      <c r="U6107" s="208">
        <v>2.1739999999999999</v>
      </c>
      <c r="V6107" s="208">
        <v>1.51</v>
      </c>
      <c r="W6107" s="208">
        <v>0.77200000000000002</v>
      </c>
      <c r="X6107" s="24"/>
      <c r="Y6107" s="208">
        <v>1.208</v>
      </c>
      <c r="Z6107" s="24"/>
      <c r="AA6107" s="24"/>
      <c r="AB6107" s="24"/>
      <c r="AC6107" s="208">
        <v>5.452</v>
      </c>
      <c r="AD6107" s="208">
        <v>4.2279999999999998</v>
      </c>
      <c r="AE6107" s="208">
        <v>4.1689999999999996</v>
      </c>
      <c r="AF6107" s="208">
        <v>4.9509999999999996</v>
      </c>
      <c r="AG6107" s="208">
        <v>2.093</v>
      </c>
      <c r="AH6107" s="208">
        <v>1.5760000000000001</v>
      </c>
      <c r="AI6107" s="208">
        <v>1.008</v>
      </c>
      <c r="AJ6107" s="208">
        <v>0.52600000000000002</v>
      </c>
      <c r="AK6107" s="24"/>
      <c r="AL6107" s="24"/>
      <c r="AM6107" s="24"/>
      <c r="AN6107" s="208">
        <v>4.2050000000000001</v>
      </c>
      <c r="AO6107" s="208">
        <v>4.6260000000000003</v>
      </c>
      <c r="AP6107" s="208">
        <v>4.9249999999999998</v>
      </c>
      <c r="AQ6107" s="208">
        <v>4.7839999999999998</v>
      </c>
      <c r="AR6107" s="208">
        <v>5.1820000000000004</v>
      </c>
      <c r="AS6107" s="208">
        <v>3.9609999999999999</v>
      </c>
      <c r="AT6107" s="208">
        <v>1.87</v>
      </c>
      <c r="AU6107" s="24"/>
      <c r="AV6107" s="208">
        <v>1.575</v>
      </c>
      <c r="AW6107" s="208">
        <v>0.46200000000000002</v>
      </c>
      <c r="AX6107" s="208">
        <v>0.45800000000000002</v>
      </c>
      <c r="AY6107" s="208">
        <v>1.512</v>
      </c>
      <c r="AZ6107" s="208">
        <v>2.1520000000000001</v>
      </c>
      <c r="BA6107" s="208">
        <v>3.89</v>
      </c>
      <c r="BB6107" s="21">
        <f t="shared" si="589"/>
        <v>5.452</v>
      </c>
      <c r="BC6107" s="18"/>
      <c r="BD6107" s="22">
        <f t="shared" si="593"/>
        <v>7.572222222222222</v>
      </c>
      <c r="BE6107" s="21"/>
      <c r="BG6107" s="10"/>
      <c r="BH6107" s="21">
        <f t="shared" si="591"/>
        <v>0</v>
      </c>
      <c r="BI6107" s="22">
        <f t="shared" si="591"/>
        <v>5.6337333333333324E-3</v>
      </c>
      <c r="BJ6107" s="21"/>
      <c r="BK6107" s="21">
        <v>0</v>
      </c>
      <c r="BL6107" s="22">
        <v>1.6901199999999998E-2</v>
      </c>
      <c r="BM6107" s="21"/>
      <c r="BN6107" s="21">
        <f t="shared" si="594"/>
        <v>0</v>
      </c>
      <c r="BO6107" s="22">
        <f t="shared" si="594"/>
        <v>6.7604799999999993E-2</v>
      </c>
      <c r="BP6107" s="21">
        <f t="shared" si="594"/>
        <v>0</v>
      </c>
    </row>
    <row r="6108" spans="1:68" ht="11.1" hidden="1" customHeight="1" outlineLevel="2" x14ac:dyDescent="0.2">
      <c r="A6108" s="10"/>
      <c r="B6108" s="18"/>
      <c r="C6108" s="18"/>
      <c r="D6108" s="18"/>
      <c r="E6108" s="23" t="s">
        <v>5367</v>
      </c>
      <c r="F6108" s="24"/>
      <c r="G6108" s="24"/>
      <c r="H6108" s="24"/>
      <c r="I6108" s="24"/>
      <c r="J6108" s="24"/>
      <c r="K6108" s="24"/>
      <c r="L6108" s="24"/>
      <c r="M6108" s="24"/>
      <c r="N6108" s="24"/>
      <c r="O6108" s="24"/>
      <c r="P6108" s="24"/>
      <c r="Q6108" s="24"/>
      <c r="R6108" s="24"/>
      <c r="S6108" s="24"/>
      <c r="T6108" s="24"/>
      <c r="U6108" s="24"/>
      <c r="V6108" s="24"/>
      <c r="W6108" s="24"/>
      <c r="X6108" s="24"/>
      <c r="Y6108" s="24"/>
      <c r="Z6108" s="24"/>
      <c r="AA6108" s="24"/>
      <c r="AB6108" s="24"/>
      <c r="AC6108" s="24"/>
      <c r="AD6108" s="24"/>
      <c r="AE6108" s="24"/>
      <c r="AF6108" s="24"/>
      <c r="AG6108" s="24"/>
      <c r="AH6108" s="24"/>
      <c r="AI6108" s="24"/>
      <c r="AJ6108" s="24"/>
      <c r="AK6108" s="24"/>
      <c r="AL6108" s="24"/>
      <c r="AM6108" s="24"/>
      <c r="AN6108" s="24"/>
      <c r="AO6108" s="24"/>
      <c r="AP6108" s="24"/>
      <c r="AQ6108" s="24"/>
      <c r="AR6108" s="24"/>
      <c r="AS6108" s="24"/>
      <c r="AT6108" s="24"/>
      <c r="AU6108" s="24"/>
      <c r="AV6108" s="24"/>
      <c r="AW6108" s="24"/>
      <c r="AX6108" s="24"/>
      <c r="AY6108" s="24"/>
      <c r="AZ6108" s="24"/>
      <c r="BA6108" s="208">
        <v>0.14899999999999999</v>
      </c>
      <c r="BB6108" s="21">
        <f t="shared" si="589"/>
        <v>0.14899999999999999</v>
      </c>
      <c r="BC6108" s="18"/>
      <c r="BD6108" s="22">
        <f t="shared" si="593"/>
        <v>0.2069444444444444</v>
      </c>
      <c r="BE6108" s="21"/>
      <c r="BG6108" s="10"/>
      <c r="BH6108" s="21">
        <f t="shared" si="591"/>
        <v>0</v>
      </c>
      <c r="BI6108" s="22">
        <f t="shared" si="591"/>
        <v>1.5396666666666665E-4</v>
      </c>
      <c r="BJ6108" s="21"/>
      <c r="BK6108" s="21">
        <v>0</v>
      </c>
      <c r="BL6108" s="22">
        <v>4.6189999999999995E-4</v>
      </c>
      <c r="BM6108" s="21"/>
      <c r="BN6108" s="21">
        <f t="shared" si="594"/>
        <v>0</v>
      </c>
      <c r="BO6108" s="22">
        <f t="shared" si="594"/>
        <v>1.8475999999999998E-3</v>
      </c>
      <c r="BP6108" s="21">
        <f t="shared" si="594"/>
        <v>0</v>
      </c>
    </row>
    <row r="6109" spans="1:68" ht="11.1" hidden="1" customHeight="1" outlineLevel="1" collapsed="1" x14ac:dyDescent="0.2">
      <c r="A6109" s="10"/>
      <c r="B6109" s="18"/>
      <c r="C6109" s="18"/>
      <c r="D6109" s="18"/>
      <c r="E6109" s="19" t="s">
        <v>5368</v>
      </c>
      <c r="F6109" s="209">
        <v>7.2309999999999999</v>
      </c>
      <c r="G6109" s="209">
        <v>4.6079999999999997</v>
      </c>
      <c r="H6109" s="209">
        <v>4.45</v>
      </c>
      <c r="I6109" s="240">
        <v>2.706</v>
      </c>
      <c r="J6109" s="240"/>
      <c r="K6109" s="209">
        <v>0.95699999999999996</v>
      </c>
      <c r="L6109" s="20"/>
      <c r="M6109" s="20"/>
      <c r="N6109" s="20"/>
      <c r="O6109" s="209">
        <v>1.024</v>
      </c>
      <c r="P6109" s="209">
        <v>2.867</v>
      </c>
      <c r="Q6109" s="209">
        <v>4.5069999999999997</v>
      </c>
      <c r="R6109" s="209">
        <v>2.1</v>
      </c>
      <c r="S6109" s="209">
        <v>9.0830000000000002</v>
      </c>
      <c r="T6109" s="209">
        <v>6.1239999999999997</v>
      </c>
      <c r="U6109" s="209">
        <v>4.2229999999999999</v>
      </c>
      <c r="V6109" s="209">
        <v>2.76</v>
      </c>
      <c r="W6109" s="209">
        <v>0.83899999999999997</v>
      </c>
      <c r="X6109" s="20"/>
      <c r="Y6109" s="20"/>
      <c r="Z6109" s="20"/>
      <c r="AA6109" s="209">
        <v>2.048</v>
      </c>
      <c r="AB6109" s="209">
        <v>4.1109999999999998</v>
      </c>
      <c r="AC6109" s="209">
        <v>4.5</v>
      </c>
      <c r="AD6109" s="209">
        <v>6.9009999999999998</v>
      </c>
      <c r="AE6109" s="209">
        <v>4.3970000000000002</v>
      </c>
      <c r="AF6109" s="209">
        <v>7.399</v>
      </c>
      <c r="AG6109" s="209">
        <v>4.5830000000000002</v>
      </c>
      <c r="AH6109" s="209">
        <v>3.4009999999999998</v>
      </c>
      <c r="AI6109" s="209">
        <v>1.544</v>
      </c>
      <c r="AJ6109" s="20"/>
      <c r="AK6109" s="20"/>
      <c r="AL6109" s="20"/>
      <c r="AM6109" s="209">
        <v>0.65600000000000003</v>
      </c>
      <c r="AN6109" s="209">
        <v>4.3319999999999999</v>
      </c>
      <c r="AO6109" s="209">
        <v>5.9260000000000002</v>
      </c>
      <c r="AP6109" s="209">
        <v>4.226</v>
      </c>
      <c r="AQ6109" s="209">
        <v>11.779</v>
      </c>
      <c r="AR6109" s="209">
        <v>4.5670000000000002</v>
      </c>
      <c r="AS6109" s="209">
        <v>5.9649999999999999</v>
      </c>
      <c r="AT6109" s="209">
        <v>2.9550000000000001</v>
      </c>
      <c r="AU6109" s="209">
        <v>0.88900000000000001</v>
      </c>
      <c r="AV6109" s="20"/>
      <c r="AW6109" s="20"/>
      <c r="AX6109" s="20"/>
      <c r="AY6109" s="209">
        <v>1.651</v>
      </c>
      <c r="AZ6109" s="209">
        <v>3.085</v>
      </c>
      <c r="BA6109" s="209">
        <v>5.0330000000000004</v>
      </c>
      <c r="BB6109" s="56">
        <f>BB6110+BB6111</f>
        <v>11.779</v>
      </c>
      <c r="BC6109" s="18">
        <v>16.36</v>
      </c>
      <c r="BD6109" s="22">
        <f t="shared" si="593"/>
        <v>16.359722222222224</v>
      </c>
      <c r="BE6109" s="21">
        <f>BC6109-BD6109</f>
        <v>2.7777777777515666E-4</v>
      </c>
      <c r="BF6109" s="2">
        <v>15</v>
      </c>
      <c r="BG6109" s="10">
        <v>6</v>
      </c>
      <c r="BH6109" s="21">
        <f t="shared" si="591"/>
        <v>1.217184E-2</v>
      </c>
      <c r="BI6109" s="22">
        <f t="shared" si="591"/>
        <v>1.2171633333333334E-2</v>
      </c>
      <c r="BJ6109" s="21">
        <f>BH6109-BI6109</f>
        <v>2.0666666666543931E-7</v>
      </c>
      <c r="BK6109" s="21">
        <v>3.6515519999999996E-2</v>
      </c>
      <c r="BL6109" s="22">
        <v>3.6514900000000003E-2</v>
      </c>
      <c r="BM6109" s="21">
        <v>6.1999999999284849E-7</v>
      </c>
      <c r="BN6109" s="21">
        <f t="shared" si="594"/>
        <v>0.14606207999999998</v>
      </c>
      <c r="BO6109" s="22">
        <f t="shared" si="594"/>
        <v>0.14605960000000001</v>
      </c>
      <c r="BP6109" s="21">
        <f t="shared" si="594"/>
        <v>2.479999999971394E-6</v>
      </c>
    </row>
    <row r="6110" spans="1:68" ht="11.1" hidden="1" customHeight="1" outlineLevel="2" x14ac:dyDescent="0.2">
      <c r="A6110" s="10"/>
      <c r="B6110" s="18"/>
      <c r="C6110" s="18"/>
      <c r="D6110" s="18"/>
      <c r="E6110" s="23" t="s">
        <v>5369</v>
      </c>
      <c r="F6110" s="208">
        <v>4.76</v>
      </c>
      <c r="G6110" s="208">
        <v>2.157</v>
      </c>
      <c r="H6110" s="208">
        <v>1.9410000000000001</v>
      </c>
      <c r="I6110" s="239">
        <v>1.147</v>
      </c>
      <c r="J6110" s="239"/>
      <c r="K6110" s="208">
        <v>0.105</v>
      </c>
      <c r="L6110" s="24"/>
      <c r="M6110" s="24"/>
      <c r="N6110" s="24"/>
      <c r="O6110" s="208">
        <v>0.152</v>
      </c>
      <c r="P6110" s="208">
        <v>1.282</v>
      </c>
      <c r="Q6110" s="208">
        <v>2.177</v>
      </c>
      <c r="R6110" s="208">
        <v>1.05</v>
      </c>
      <c r="S6110" s="208">
        <v>4.5019999999999998</v>
      </c>
      <c r="T6110" s="208">
        <v>3.0880000000000001</v>
      </c>
      <c r="U6110" s="208">
        <v>1.992</v>
      </c>
      <c r="V6110" s="208">
        <v>1.1879999999999999</v>
      </c>
      <c r="W6110" s="208">
        <v>7.0000000000000001E-3</v>
      </c>
      <c r="X6110" s="24"/>
      <c r="Y6110" s="24"/>
      <c r="Z6110" s="24"/>
      <c r="AA6110" s="208">
        <v>0.29699999999999999</v>
      </c>
      <c r="AB6110" s="208">
        <v>1.6040000000000001</v>
      </c>
      <c r="AC6110" s="208">
        <v>2.5</v>
      </c>
      <c r="AD6110" s="208">
        <v>2.94</v>
      </c>
      <c r="AE6110" s="208">
        <v>1.9019999999999999</v>
      </c>
      <c r="AF6110" s="208">
        <v>3.2970000000000002</v>
      </c>
      <c r="AG6110" s="208">
        <v>2.097</v>
      </c>
      <c r="AH6110" s="208">
        <v>1.2370000000000001</v>
      </c>
      <c r="AI6110" s="208">
        <v>0.154</v>
      </c>
      <c r="AJ6110" s="24"/>
      <c r="AK6110" s="24"/>
      <c r="AL6110" s="24"/>
      <c r="AM6110" s="208">
        <v>2E-3</v>
      </c>
      <c r="AN6110" s="208">
        <v>1.754</v>
      </c>
      <c r="AO6110" s="208">
        <v>2.7160000000000002</v>
      </c>
      <c r="AP6110" s="208">
        <v>2.113</v>
      </c>
      <c r="AQ6110" s="208">
        <v>5.4960000000000004</v>
      </c>
      <c r="AR6110" s="208">
        <v>2.1059999999999999</v>
      </c>
      <c r="AS6110" s="208">
        <v>2.6680000000000001</v>
      </c>
      <c r="AT6110" s="208">
        <v>1.167</v>
      </c>
      <c r="AU6110" s="208">
        <v>9.5000000000000001E-2</v>
      </c>
      <c r="AV6110" s="24"/>
      <c r="AW6110" s="24"/>
      <c r="AX6110" s="24"/>
      <c r="AY6110" s="208">
        <v>0.1</v>
      </c>
      <c r="AZ6110" s="208">
        <v>1.1830000000000001</v>
      </c>
      <c r="BA6110" s="208">
        <v>2.4180000000000001</v>
      </c>
      <c r="BB6110" s="21">
        <f t="shared" si="589"/>
        <v>5.4960000000000004</v>
      </c>
      <c r="BC6110" s="18"/>
      <c r="BD6110" s="22">
        <f t="shared" si="593"/>
        <v>7.6333333333333329</v>
      </c>
      <c r="BE6110" s="21"/>
      <c r="BG6110" s="10"/>
      <c r="BH6110" s="21">
        <f t="shared" si="591"/>
        <v>0</v>
      </c>
      <c r="BI6110" s="22">
        <f t="shared" si="591"/>
        <v>5.6791999999999997E-3</v>
      </c>
      <c r="BJ6110" s="21"/>
      <c r="BK6110" s="21">
        <v>0</v>
      </c>
      <c r="BL6110" s="22">
        <v>1.70376E-2</v>
      </c>
      <c r="BM6110" s="21"/>
      <c r="BN6110" s="21">
        <f t="shared" si="594"/>
        <v>0</v>
      </c>
      <c r="BO6110" s="22">
        <f t="shared" si="594"/>
        <v>6.81504E-2</v>
      </c>
      <c r="BP6110" s="21">
        <f t="shared" si="594"/>
        <v>0</v>
      </c>
    </row>
    <row r="6111" spans="1:68" ht="11.1" hidden="1" customHeight="1" outlineLevel="2" x14ac:dyDescent="0.2">
      <c r="A6111" s="10"/>
      <c r="B6111" s="18"/>
      <c r="C6111" s="18"/>
      <c r="D6111" s="18"/>
      <c r="E6111" s="23" t="s">
        <v>5370</v>
      </c>
      <c r="F6111" s="208">
        <v>2.4710000000000001</v>
      </c>
      <c r="G6111" s="208">
        <v>2.4510000000000001</v>
      </c>
      <c r="H6111" s="208">
        <v>2.5089999999999999</v>
      </c>
      <c r="I6111" s="239">
        <v>1.5589999999999999</v>
      </c>
      <c r="J6111" s="239"/>
      <c r="K6111" s="208">
        <v>0.85199999999999998</v>
      </c>
      <c r="L6111" s="24"/>
      <c r="M6111" s="24"/>
      <c r="N6111" s="24"/>
      <c r="O6111" s="208">
        <v>0.872</v>
      </c>
      <c r="P6111" s="208">
        <v>1.585</v>
      </c>
      <c r="Q6111" s="208">
        <v>2.33</v>
      </c>
      <c r="R6111" s="208">
        <v>1.05</v>
      </c>
      <c r="S6111" s="208">
        <v>4.5810000000000004</v>
      </c>
      <c r="T6111" s="208">
        <v>3.036</v>
      </c>
      <c r="U6111" s="208">
        <v>2.2309999999999999</v>
      </c>
      <c r="V6111" s="208">
        <v>1.5720000000000001</v>
      </c>
      <c r="W6111" s="208">
        <v>0.83199999999999996</v>
      </c>
      <c r="X6111" s="24"/>
      <c r="Y6111" s="24"/>
      <c r="Z6111" s="24"/>
      <c r="AA6111" s="208">
        <v>1.7509999999999999</v>
      </c>
      <c r="AB6111" s="208">
        <v>2.5070000000000001</v>
      </c>
      <c r="AC6111" s="208">
        <v>2</v>
      </c>
      <c r="AD6111" s="208">
        <v>3.9609999999999999</v>
      </c>
      <c r="AE6111" s="208">
        <v>2.4950000000000001</v>
      </c>
      <c r="AF6111" s="208">
        <v>4.1020000000000003</v>
      </c>
      <c r="AG6111" s="208">
        <v>2.4860000000000002</v>
      </c>
      <c r="AH6111" s="208">
        <v>2.1640000000000001</v>
      </c>
      <c r="AI6111" s="208">
        <v>1.39</v>
      </c>
      <c r="AJ6111" s="24"/>
      <c r="AK6111" s="24"/>
      <c r="AL6111" s="24"/>
      <c r="AM6111" s="208">
        <v>0.65400000000000003</v>
      </c>
      <c r="AN6111" s="208">
        <v>2.5779999999999998</v>
      </c>
      <c r="AO6111" s="208">
        <v>3.21</v>
      </c>
      <c r="AP6111" s="208">
        <v>2.113</v>
      </c>
      <c r="AQ6111" s="208">
        <v>6.2830000000000004</v>
      </c>
      <c r="AR6111" s="208">
        <v>2.4609999999999999</v>
      </c>
      <c r="AS6111" s="208">
        <v>3.2970000000000002</v>
      </c>
      <c r="AT6111" s="208">
        <v>1.788</v>
      </c>
      <c r="AU6111" s="208">
        <v>0.79400000000000004</v>
      </c>
      <c r="AV6111" s="24"/>
      <c r="AW6111" s="24"/>
      <c r="AX6111" s="24"/>
      <c r="AY6111" s="208">
        <v>1.5509999999999999</v>
      </c>
      <c r="AZ6111" s="208">
        <v>1.9019999999999999</v>
      </c>
      <c r="BA6111" s="208">
        <v>2.6150000000000002</v>
      </c>
      <c r="BB6111" s="21">
        <f t="shared" si="589"/>
        <v>6.2830000000000004</v>
      </c>
      <c r="BC6111" s="18"/>
      <c r="BD6111" s="22">
        <f t="shared" si="593"/>
        <v>8.7263888888888896</v>
      </c>
      <c r="BE6111" s="21"/>
      <c r="BG6111" s="10"/>
      <c r="BH6111" s="21">
        <f t="shared" si="591"/>
        <v>0</v>
      </c>
      <c r="BI6111" s="22">
        <f t="shared" si="591"/>
        <v>6.4924333333333337E-3</v>
      </c>
      <c r="BJ6111" s="21"/>
      <c r="BK6111" s="21">
        <v>0</v>
      </c>
      <c r="BL6111" s="22">
        <v>1.9477300000000003E-2</v>
      </c>
      <c r="BM6111" s="21"/>
      <c r="BN6111" s="21">
        <f t="shared" si="594"/>
        <v>0</v>
      </c>
      <c r="BO6111" s="22">
        <f t="shared" si="594"/>
        <v>7.7909200000000012E-2</v>
      </c>
      <c r="BP6111" s="21">
        <f t="shared" si="594"/>
        <v>0</v>
      </c>
    </row>
    <row r="6112" spans="1:68" ht="11.1" hidden="1" customHeight="1" outlineLevel="1" collapsed="1" x14ac:dyDescent="0.2">
      <c r="A6112" s="10"/>
      <c r="B6112" s="18"/>
      <c r="C6112" s="18"/>
      <c r="D6112" s="18"/>
      <c r="E6112" s="19" t="s">
        <v>5371</v>
      </c>
      <c r="F6112" s="20"/>
      <c r="G6112" s="209">
        <v>5</v>
      </c>
      <c r="H6112" s="20"/>
      <c r="I6112" s="240">
        <v>2.5</v>
      </c>
      <c r="J6112" s="240"/>
      <c r="K6112" s="209">
        <v>14.151</v>
      </c>
      <c r="L6112" s="20"/>
      <c r="M6112" s="20"/>
      <c r="N6112" s="20"/>
      <c r="O6112" s="209">
        <v>1.39</v>
      </c>
      <c r="P6112" s="209">
        <v>2.6840000000000002</v>
      </c>
      <c r="Q6112" s="209">
        <v>5.8730000000000002</v>
      </c>
      <c r="R6112" s="209">
        <v>3.2170000000000001</v>
      </c>
      <c r="S6112" s="209">
        <v>7.2679999999999998</v>
      </c>
      <c r="T6112" s="209">
        <v>5.2149999999999999</v>
      </c>
      <c r="U6112" s="209">
        <v>2.919</v>
      </c>
      <c r="V6112" s="209">
        <v>2.5</v>
      </c>
      <c r="W6112" s="20"/>
      <c r="X6112" s="209">
        <v>2.8029999999999999</v>
      </c>
      <c r="Y6112" s="20"/>
      <c r="Z6112" s="20"/>
      <c r="AA6112" s="209">
        <v>1.667</v>
      </c>
      <c r="AB6112" s="209">
        <v>4.008</v>
      </c>
      <c r="AC6112" s="209">
        <v>7.452</v>
      </c>
      <c r="AD6112" s="209">
        <v>8.8409999999999993</v>
      </c>
      <c r="AE6112" s="209">
        <v>8.9740000000000002</v>
      </c>
      <c r="AF6112" s="209">
        <v>8.266</v>
      </c>
      <c r="AG6112" s="209">
        <v>3.87</v>
      </c>
      <c r="AH6112" s="209">
        <v>2.9169999999999998</v>
      </c>
      <c r="AI6112" s="209">
        <v>1.5429999999999999</v>
      </c>
      <c r="AJ6112" s="209">
        <v>0.23899999999999999</v>
      </c>
      <c r="AK6112" s="20"/>
      <c r="AL6112" s="20"/>
      <c r="AM6112" s="209">
        <v>1.9770000000000001</v>
      </c>
      <c r="AN6112" s="209">
        <v>2.657</v>
      </c>
      <c r="AO6112" s="209">
        <v>6.52</v>
      </c>
      <c r="AP6112" s="209">
        <v>6.6920000000000002</v>
      </c>
      <c r="AQ6112" s="209">
        <v>3.9910000000000001</v>
      </c>
      <c r="AR6112" s="209">
        <v>2.3050000000000002</v>
      </c>
      <c r="AS6112" s="209">
        <v>1.9850000000000001</v>
      </c>
      <c r="AT6112" s="209">
        <v>12.776</v>
      </c>
      <c r="AU6112" s="209">
        <v>1.083</v>
      </c>
      <c r="AV6112" s="209">
        <v>0.26</v>
      </c>
      <c r="AW6112" s="20"/>
      <c r="AX6112" s="209">
        <v>0.26</v>
      </c>
      <c r="AY6112" s="209">
        <v>1.986</v>
      </c>
      <c r="AZ6112" s="209">
        <v>3.0179999999999998</v>
      </c>
      <c r="BA6112" s="209">
        <v>7.0869999999999997</v>
      </c>
      <c r="BB6112" s="56">
        <f>BB6113+BB6114+BB6115</f>
        <v>25.634</v>
      </c>
      <c r="BC6112" s="18">
        <v>35.603000000000002</v>
      </c>
      <c r="BD6112" s="22">
        <f t="shared" si="593"/>
        <v>35.602777777777781</v>
      </c>
      <c r="BE6112" s="21">
        <f>BC6112-BD6112</f>
        <v>2.2222222222012533E-4</v>
      </c>
      <c r="BF6112" s="2">
        <v>18.7</v>
      </c>
      <c r="BG6112" s="10">
        <v>6</v>
      </c>
      <c r="BH6112" s="21">
        <f t="shared" si="591"/>
        <v>2.6488631999999998E-2</v>
      </c>
      <c r="BI6112" s="22">
        <f t="shared" si="591"/>
        <v>2.6488466666666668E-2</v>
      </c>
      <c r="BJ6112" s="21">
        <f>BH6112-BI6112</f>
        <v>1.6533333332957589E-7</v>
      </c>
      <c r="BK6112" s="21">
        <v>7.9465895999999994E-2</v>
      </c>
      <c r="BL6112" s="22">
        <v>7.9465400000000005E-2</v>
      </c>
      <c r="BM6112" s="21">
        <v>4.9599999998872768E-7</v>
      </c>
      <c r="BN6112" s="21">
        <f t="shared" si="594"/>
        <v>0.31786358399999998</v>
      </c>
      <c r="BO6112" s="22">
        <f t="shared" si="594"/>
        <v>0.31786160000000002</v>
      </c>
      <c r="BP6112" s="21">
        <f t="shared" si="594"/>
        <v>1.9839999999549107E-6</v>
      </c>
    </row>
    <row r="6113" spans="1:68" ht="11.1" hidden="1" customHeight="1" outlineLevel="2" x14ac:dyDescent="0.2">
      <c r="A6113" s="10"/>
      <c r="B6113" s="18"/>
      <c r="C6113" s="18"/>
      <c r="D6113" s="18"/>
      <c r="E6113" s="23" t="s">
        <v>5372</v>
      </c>
      <c r="F6113" s="24"/>
      <c r="G6113" s="24"/>
      <c r="H6113" s="24"/>
      <c r="I6113" s="24"/>
      <c r="J6113" s="24"/>
      <c r="K6113" s="24"/>
      <c r="L6113" s="24"/>
      <c r="M6113" s="24"/>
      <c r="N6113" s="24"/>
      <c r="O6113" s="24"/>
      <c r="P6113" s="24"/>
      <c r="Q6113" s="24"/>
      <c r="R6113" s="24"/>
      <c r="S6113" s="24"/>
      <c r="T6113" s="24"/>
      <c r="U6113" s="24"/>
      <c r="V6113" s="24"/>
      <c r="W6113" s="24"/>
      <c r="X6113" s="24"/>
      <c r="Y6113" s="24"/>
      <c r="Z6113" s="24"/>
      <c r="AA6113" s="24"/>
      <c r="AB6113" s="24"/>
      <c r="AC6113" s="24"/>
      <c r="AD6113" s="24"/>
      <c r="AE6113" s="24"/>
      <c r="AF6113" s="208">
        <v>5.57</v>
      </c>
      <c r="AG6113" s="208">
        <v>2.597</v>
      </c>
      <c r="AH6113" s="208">
        <v>1.952</v>
      </c>
      <c r="AI6113" s="208">
        <v>0.83099999999999996</v>
      </c>
      <c r="AJ6113" s="208">
        <v>0.14099999999999999</v>
      </c>
      <c r="AK6113" s="24"/>
      <c r="AL6113" s="24"/>
      <c r="AM6113" s="208">
        <v>1.4259999999999999</v>
      </c>
      <c r="AN6113" s="208">
        <v>1.871</v>
      </c>
      <c r="AO6113" s="208">
        <v>4.3789999999999996</v>
      </c>
      <c r="AP6113" s="24"/>
      <c r="AQ6113" s="24"/>
      <c r="AR6113" s="24"/>
      <c r="AS6113" s="24"/>
      <c r="AT6113" s="208">
        <v>11.012</v>
      </c>
      <c r="AU6113" s="24"/>
      <c r="AV6113" s="24"/>
      <c r="AW6113" s="24"/>
      <c r="AX6113" s="24"/>
      <c r="AY6113" s="24"/>
      <c r="AZ6113" s="24"/>
      <c r="BA6113" s="24"/>
      <c r="BB6113" s="21">
        <f t="shared" si="589"/>
        <v>11.012</v>
      </c>
      <c r="BC6113" s="18"/>
      <c r="BD6113" s="22">
        <f t="shared" si="593"/>
        <v>15.294444444444446</v>
      </c>
      <c r="BE6113" s="21"/>
      <c r="BG6113" s="10"/>
      <c r="BH6113" s="21">
        <f t="shared" si="591"/>
        <v>0</v>
      </c>
      <c r="BI6113" s="22">
        <f t="shared" si="591"/>
        <v>1.1379066666666668E-2</v>
      </c>
      <c r="BJ6113" s="21"/>
      <c r="BK6113" s="21">
        <v>0</v>
      </c>
      <c r="BL6113" s="22">
        <v>3.4137200000000006E-2</v>
      </c>
      <c r="BM6113" s="21"/>
      <c r="BN6113" s="21">
        <f t="shared" si="594"/>
        <v>0</v>
      </c>
      <c r="BO6113" s="22">
        <f t="shared" si="594"/>
        <v>0.13654880000000003</v>
      </c>
      <c r="BP6113" s="21">
        <f t="shared" si="594"/>
        <v>0</v>
      </c>
    </row>
    <row r="6114" spans="1:68" ht="11.1" hidden="1" customHeight="1" outlineLevel="2" x14ac:dyDescent="0.2">
      <c r="A6114" s="10"/>
      <c r="B6114" s="18"/>
      <c r="C6114" s="18"/>
      <c r="D6114" s="18"/>
      <c r="E6114" s="23" t="s">
        <v>5373</v>
      </c>
      <c r="F6114" s="24"/>
      <c r="G6114" s="208">
        <v>2</v>
      </c>
      <c r="H6114" s="24"/>
      <c r="I6114" s="239">
        <v>1.5</v>
      </c>
      <c r="J6114" s="239"/>
      <c r="K6114" s="208">
        <v>5.8220000000000001</v>
      </c>
      <c r="L6114" s="24"/>
      <c r="M6114" s="24"/>
      <c r="N6114" s="24"/>
      <c r="O6114" s="208">
        <v>0.72399999999999998</v>
      </c>
      <c r="P6114" s="208">
        <v>1.4350000000000001</v>
      </c>
      <c r="Q6114" s="208">
        <v>3.1469999999999998</v>
      </c>
      <c r="R6114" s="208">
        <v>1.63</v>
      </c>
      <c r="S6114" s="208">
        <v>3.8730000000000002</v>
      </c>
      <c r="T6114" s="208">
        <v>2.774</v>
      </c>
      <c r="U6114" s="208">
        <v>1.665</v>
      </c>
      <c r="V6114" s="208">
        <v>1.5</v>
      </c>
      <c r="W6114" s="24"/>
      <c r="X6114" s="208">
        <v>1.7509999999999999</v>
      </c>
      <c r="Y6114" s="24"/>
      <c r="Z6114" s="24"/>
      <c r="AA6114" s="208">
        <v>1.0669999999999999</v>
      </c>
      <c r="AB6114" s="208">
        <v>2.7549999999999999</v>
      </c>
      <c r="AC6114" s="208">
        <v>5.37</v>
      </c>
      <c r="AD6114" s="208">
        <v>6.1420000000000003</v>
      </c>
      <c r="AE6114" s="208">
        <v>6.2930000000000001</v>
      </c>
      <c r="AF6114" s="24"/>
      <c r="AG6114" s="24"/>
      <c r="AH6114" s="24"/>
      <c r="AI6114" s="24"/>
      <c r="AJ6114" s="24"/>
      <c r="AK6114" s="24"/>
      <c r="AL6114" s="24"/>
      <c r="AM6114" s="24"/>
      <c r="AN6114" s="24"/>
      <c r="AO6114" s="24"/>
      <c r="AP6114" s="208">
        <v>4.2709999999999999</v>
      </c>
      <c r="AQ6114" s="208">
        <v>0.19</v>
      </c>
      <c r="AR6114" s="208">
        <v>0.222</v>
      </c>
      <c r="AS6114" s="208">
        <v>0.29699999999999999</v>
      </c>
      <c r="AT6114" s="24"/>
      <c r="AU6114" s="208">
        <v>0.69799999999999995</v>
      </c>
      <c r="AV6114" s="208">
        <v>0.16</v>
      </c>
      <c r="AW6114" s="24"/>
      <c r="AX6114" s="208">
        <v>0.16</v>
      </c>
      <c r="AY6114" s="208">
        <v>1.353</v>
      </c>
      <c r="AZ6114" s="208">
        <v>2.093</v>
      </c>
      <c r="BA6114" s="208">
        <v>4.7389999999999999</v>
      </c>
      <c r="BB6114" s="21">
        <f t="shared" si="589"/>
        <v>6.2930000000000001</v>
      </c>
      <c r="BC6114" s="18"/>
      <c r="BD6114" s="22">
        <f t="shared" si="593"/>
        <v>8.7402777777777789</v>
      </c>
      <c r="BE6114" s="21"/>
      <c r="BG6114" s="10"/>
      <c r="BH6114" s="21">
        <f t="shared" si="591"/>
        <v>0</v>
      </c>
      <c r="BI6114" s="22">
        <f t="shared" si="591"/>
        <v>6.5027666666666682E-3</v>
      </c>
      <c r="BJ6114" s="21"/>
      <c r="BK6114" s="21">
        <v>0</v>
      </c>
      <c r="BL6114" s="22">
        <v>1.9508300000000006E-2</v>
      </c>
      <c r="BM6114" s="21"/>
      <c r="BN6114" s="21">
        <f t="shared" si="594"/>
        <v>0</v>
      </c>
      <c r="BO6114" s="22">
        <f t="shared" si="594"/>
        <v>7.8033200000000025E-2</v>
      </c>
      <c r="BP6114" s="21">
        <f t="shared" si="594"/>
        <v>0</v>
      </c>
    </row>
    <row r="6115" spans="1:68" ht="11.1" hidden="1" customHeight="1" outlineLevel="2" x14ac:dyDescent="0.2">
      <c r="A6115" s="10"/>
      <c r="B6115" s="18"/>
      <c r="C6115" s="18"/>
      <c r="D6115" s="18"/>
      <c r="E6115" s="23" t="s">
        <v>5374</v>
      </c>
      <c r="F6115" s="24"/>
      <c r="G6115" s="208">
        <v>3</v>
      </c>
      <c r="H6115" s="24"/>
      <c r="I6115" s="239">
        <v>1</v>
      </c>
      <c r="J6115" s="239"/>
      <c r="K6115" s="208">
        <v>8.3290000000000006</v>
      </c>
      <c r="L6115" s="24"/>
      <c r="M6115" s="24"/>
      <c r="N6115" s="24"/>
      <c r="O6115" s="208">
        <v>0.66600000000000004</v>
      </c>
      <c r="P6115" s="208">
        <v>1.2490000000000001</v>
      </c>
      <c r="Q6115" s="208">
        <v>2.726</v>
      </c>
      <c r="R6115" s="208">
        <v>1.587</v>
      </c>
      <c r="S6115" s="208">
        <v>3.395</v>
      </c>
      <c r="T6115" s="208">
        <v>2.4409999999999998</v>
      </c>
      <c r="U6115" s="208">
        <v>1.254</v>
      </c>
      <c r="V6115" s="208">
        <v>1</v>
      </c>
      <c r="W6115" s="24"/>
      <c r="X6115" s="208">
        <v>1.052</v>
      </c>
      <c r="Y6115" s="24"/>
      <c r="Z6115" s="24"/>
      <c r="AA6115" s="208">
        <v>0.6</v>
      </c>
      <c r="AB6115" s="208">
        <v>1.2529999999999999</v>
      </c>
      <c r="AC6115" s="208">
        <v>2.0819999999999999</v>
      </c>
      <c r="AD6115" s="208">
        <v>2.6989999999999998</v>
      </c>
      <c r="AE6115" s="208">
        <v>2.681</v>
      </c>
      <c r="AF6115" s="208">
        <v>2.6960000000000002</v>
      </c>
      <c r="AG6115" s="208">
        <v>1.2729999999999999</v>
      </c>
      <c r="AH6115" s="208">
        <v>0.96499999999999997</v>
      </c>
      <c r="AI6115" s="208">
        <v>0.71199999999999997</v>
      </c>
      <c r="AJ6115" s="208">
        <v>9.8000000000000004E-2</v>
      </c>
      <c r="AK6115" s="24"/>
      <c r="AL6115" s="24"/>
      <c r="AM6115" s="208">
        <v>0.55100000000000005</v>
      </c>
      <c r="AN6115" s="208">
        <v>0.78600000000000003</v>
      </c>
      <c r="AO6115" s="208">
        <v>2.141</v>
      </c>
      <c r="AP6115" s="208">
        <v>2.4209999999999998</v>
      </c>
      <c r="AQ6115" s="208">
        <v>3.8010000000000002</v>
      </c>
      <c r="AR6115" s="208">
        <v>2.0830000000000002</v>
      </c>
      <c r="AS6115" s="208">
        <v>1.6879999999999999</v>
      </c>
      <c r="AT6115" s="208">
        <v>1.764</v>
      </c>
      <c r="AU6115" s="208">
        <v>0.38500000000000001</v>
      </c>
      <c r="AV6115" s="208">
        <v>0.1</v>
      </c>
      <c r="AW6115" s="24"/>
      <c r="AX6115" s="208">
        <v>0.1</v>
      </c>
      <c r="AY6115" s="208">
        <v>0.63300000000000001</v>
      </c>
      <c r="AZ6115" s="208">
        <v>0.92500000000000004</v>
      </c>
      <c r="BA6115" s="208">
        <v>2.3479999999999999</v>
      </c>
      <c r="BB6115" s="21">
        <f t="shared" si="589"/>
        <v>8.3290000000000006</v>
      </c>
      <c r="BC6115" s="18"/>
      <c r="BD6115" s="22">
        <f t="shared" si="593"/>
        <v>11.568055555555555</v>
      </c>
      <c r="BE6115" s="21"/>
      <c r="BG6115" s="10"/>
      <c r="BH6115" s="21">
        <f t="shared" si="591"/>
        <v>0</v>
      </c>
      <c r="BI6115" s="22">
        <f t="shared" si="591"/>
        <v>8.6066333333333338E-3</v>
      </c>
      <c r="BJ6115" s="21"/>
      <c r="BK6115" s="21">
        <v>0</v>
      </c>
      <c r="BL6115" s="22">
        <v>2.58199E-2</v>
      </c>
      <c r="BM6115" s="21"/>
      <c r="BN6115" s="21">
        <f t="shared" si="594"/>
        <v>0</v>
      </c>
      <c r="BO6115" s="22">
        <f t="shared" si="594"/>
        <v>0.1032796</v>
      </c>
      <c r="BP6115" s="21">
        <f t="shared" si="594"/>
        <v>0</v>
      </c>
    </row>
    <row r="6116" spans="1:68" ht="11.1" hidden="1" customHeight="1" outlineLevel="1" collapsed="1" x14ac:dyDescent="0.2">
      <c r="A6116" s="10"/>
      <c r="B6116" s="18"/>
      <c r="C6116" s="18"/>
      <c r="D6116" s="18"/>
      <c r="E6116" s="19" t="s">
        <v>5375</v>
      </c>
      <c r="F6116" s="209">
        <v>4</v>
      </c>
      <c r="G6116" s="209">
        <v>5.2960000000000003</v>
      </c>
      <c r="H6116" s="209">
        <v>1.712</v>
      </c>
      <c r="I6116" s="240">
        <v>4.6070000000000002</v>
      </c>
      <c r="J6116" s="240"/>
      <c r="K6116" s="20"/>
      <c r="L6116" s="20"/>
      <c r="M6116" s="20"/>
      <c r="N6116" s="20"/>
      <c r="O6116" s="209">
        <v>2.0870000000000002</v>
      </c>
      <c r="P6116" s="209">
        <v>3.1509999999999998</v>
      </c>
      <c r="Q6116" s="209">
        <v>4.1790000000000003</v>
      </c>
      <c r="R6116" s="209">
        <v>5.05</v>
      </c>
      <c r="S6116" s="209">
        <v>4.5970000000000004</v>
      </c>
      <c r="T6116" s="209">
        <v>3</v>
      </c>
      <c r="U6116" s="209">
        <v>9.2729999999999997</v>
      </c>
      <c r="V6116" s="209">
        <v>5.0339999999999998</v>
      </c>
      <c r="W6116" s="20"/>
      <c r="X6116" s="20"/>
      <c r="Y6116" s="20"/>
      <c r="Z6116" s="20"/>
      <c r="AA6116" s="20"/>
      <c r="AB6116" s="20"/>
      <c r="AC6116" s="209">
        <v>3.593</v>
      </c>
      <c r="AD6116" s="209">
        <v>4.2240000000000002</v>
      </c>
      <c r="AE6116" s="209">
        <v>5.9779999999999998</v>
      </c>
      <c r="AF6116" s="209">
        <v>5.2839999999999998</v>
      </c>
      <c r="AG6116" s="209">
        <v>2.9750000000000001</v>
      </c>
      <c r="AH6116" s="209">
        <v>2.5510000000000002</v>
      </c>
      <c r="AI6116" s="209">
        <v>0.79800000000000004</v>
      </c>
      <c r="AJ6116" s="20"/>
      <c r="AK6116" s="20"/>
      <c r="AL6116" s="20"/>
      <c r="AM6116" s="20"/>
      <c r="AN6116" s="209">
        <v>2.0430000000000001</v>
      </c>
      <c r="AO6116" s="209">
        <v>4.5810000000000004</v>
      </c>
      <c r="AP6116" s="209">
        <v>4.8659999999999997</v>
      </c>
      <c r="AQ6116" s="209">
        <v>5.8639999999999999</v>
      </c>
      <c r="AR6116" s="209">
        <v>4.05</v>
      </c>
      <c r="AS6116" s="209">
        <v>3.633</v>
      </c>
      <c r="AT6116" s="209">
        <v>0.82299999999999995</v>
      </c>
      <c r="AU6116" s="20"/>
      <c r="AV6116" s="20"/>
      <c r="AW6116" s="20"/>
      <c r="AX6116" s="20"/>
      <c r="AY6116" s="20"/>
      <c r="AZ6116" s="20"/>
      <c r="BA6116" s="20"/>
      <c r="BB6116" s="21">
        <f t="shared" si="589"/>
        <v>9.2729999999999997</v>
      </c>
      <c r="BC6116" s="18">
        <v>12.879</v>
      </c>
      <c r="BD6116" s="22">
        <f t="shared" si="593"/>
        <v>12.879166666666665</v>
      </c>
      <c r="BE6116" s="21">
        <f>BC6116-BD6116</f>
        <v>-1.66666666665094E-4</v>
      </c>
      <c r="BF6116" s="2">
        <v>9.5399999999999991</v>
      </c>
      <c r="BG6116" s="10">
        <v>6</v>
      </c>
      <c r="BH6116" s="21">
        <f t="shared" si="591"/>
        <v>9.5819760000000007E-3</v>
      </c>
      <c r="BI6116" s="22">
        <f t="shared" si="591"/>
        <v>9.5820999999999979E-3</v>
      </c>
      <c r="BJ6116" s="21">
        <f>BH6116-BI6116</f>
        <v>-1.2399999999718192E-7</v>
      </c>
      <c r="BK6116" s="21">
        <v>2.8745928000000004E-2</v>
      </c>
      <c r="BL6116" s="22">
        <v>2.8746299999999995E-2</v>
      </c>
      <c r="BM6116" s="21">
        <v>-3.7199999999154576E-7</v>
      </c>
      <c r="BN6116" s="21">
        <f t="shared" si="594"/>
        <v>0.11498371200000002</v>
      </c>
      <c r="BO6116" s="22">
        <f t="shared" si="594"/>
        <v>0.11498519999999998</v>
      </c>
      <c r="BP6116" s="21">
        <f t="shared" si="594"/>
        <v>-1.487999999966183E-6</v>
      </c>
    </row>
    <row r="6117" spans="1:68" ht="11.1" hidden="1" customHeight="1" outlineLevel="2" x14ac:dyDescent="0.2">
      <c r="A6117" s="10"/>
      <c r="B6117" s="18"/>
      <c r="C6117" s="18"/>
      <c r="D6117" s="18"/>
      <c r="E6117" s="23" t="s">
        <v>5376</v>
      </c>
      <c r="F6117" s="208">
        <v>4</v>
      </c>
      <c r="G6117" s="208">
        <v>5.2960000000000003</v>
      </c>
      <c r="H6117" s="208">
        <v>1.712</v>
      </c>
      <c r="I6117" s="239">
        <v>4.6070000000000002</v>
      </c>
      <c r="J6117" s="239"/>
      <c r="K6117" s="24"/>
      <c r="L6117" s="24"/>
      <c r="M6117" s="24"/>
      <c r="N6117" s="24"/>
      <c r="O6117" s="208">
        <v>2.0870000000000002</v>
      </c>
      <c r="P6117" s="208">
        <v>3.1509999999999998</v>
      </c>
      <c r="Q6117" s="208">
        <v>4.1790000000000003</v>
      </c>
      <c r="R6117" s="208">
        <v>5.05</v>
      </c>
      <c r="S6117" s="208">
        <v>4.5970000000000004</v>
      </c>
      <c r="T6117" s="208">
        <v>3</v>
      </c>
      <c r="U6117" s="208">
        <v>9.2729999999999997</v>
      </c>
      <c r="V6117" s="208">
        <v>5.0339999999999998</v>
      </c>
      <c r="W6117" s="24"/>
      <c r="X6117" s="24"/>
      <c r="Y6117" s="24"/>
      <c r="Z6117" s="24"/>
      <c r="AA6117" s="24"/>
      <c r="AB6117" s="24"/>
      <c r="AC6117" s="208">
        <v>3.593</v>
      </c>
      <c r="AD6117" s="208">
        <v>4.2240000000000002</v>
      </c>
      <c r="AE6117" s="208">
        <v>5.9779999999999998</v>
      </c>
      <c r="AF6117" s="208">
        <v>5.2839999999999998</v>
      </c>
      <c r="AG6117" s="208">
        <v>2.9750000000000001</v>
      </c>
      <c r="AH6117" s="208">
        <v>2.5510000000000002</v>
      </c>
      <c r="AI6117" s="208">
        <v>0.79800000000000004</v>
      </c>
      <c r="AJ6117" s="24"/>
      <c r="AK6117" s="24"/>
      <c r="AL6117" s="24"/>
      <c r="AM6117" s="24"/>
      <c r="AN6117" s="208">
        <v>2.0430000000000001</v>
      </c>
      <c r="AO6117" s="208">
        <v>4.5810000000000004</v>
      </c>
      <c r="AP6117" s="208">
        <v>4.8659999999999997</v>
      </c>
      <c r="AQ6117" s="208">
        <v>5.8639999999999999</v>
      </c>
      <c r="AR6117" s="208">
        <v>4.05</v>
      </c>
      <c r="AS6117" s="208">
        <v>3.633</v>
      </c>
      <c r="AT6117" s="208">
        <v>0.82299999999999995</v>
      </c>
      <c r="AU6117" s="24"/>
      <c r="AV6117" s="24"/>
      <c r="AW6117" s="24"/>
      <c r="AX6117" s="24"/>
      <c r="AY6117" s="24"/>
      <c r="AZ6117" s="24"/>
      <c r="BA6117" s="24"/>
      <c r="BB6117" s="21">
        <f t="shared" si="589"/>
        <v>9.2729999999999997</v>
      </c>
      <c r="BC6117" s="18"/>
      <c r="BD6117" s="22">
        <f t="shared" si="593"/>
        <v>12.879166666666665</v>
      </c>
      <c r="BE6117" s="21"/>
      <c r="BG6117" s="10"/>
      <c r="BH6117" s="21">
        <f t="shared" si="591"/>
        <v>0</v>
      </c>
      <c r="BI6117" s="22">
        <f t="shared" si="591"/>
        <v>9.5820999999999979E-3</v>
      </c>
      <c r="BJ6117" s="21"/>
      <c r="BK6117" s="21">
        <v>0</v>
      </c>
      <c r="BL6117" s="22">
        <v>2.8746299999999995E-2</v>
      </c>
      <c r="BM6117" s="21"/>
      <c r="BN6117" s="21">
        <f t="shared" si="594"/>
        <v>0</v>
      </c>
      <c r="BO6117" s="22">
        <f t="shared" si="594"/>
        <v>0.11498519999999998</v>
      </c>
      <c r="BP6117" s="21">
        <f t="shared" si="594"/>
        <v>0</v>
      </c>
    </row>
    <row r="6118" spans="1:68" ht="11.1" hidden="1" customHeight="1" outlineLevel="1" collapsed="1" x14ac:dyDescent="0.2">
      <c r="A6118" s="10"/>
      <c r="B6118" s="18"/>
      <c r="C6118" s="18"/>
      <c r="D6118" s="18"/>
      <c r="E6118" s="19" t="s">
        <v>5377</v>
      </c>
      <c r="F6118" s="209">
        <v>7.8970000000000002</v>
      </c>
      <c r="G6118" s="209">
        <v>6.202</v>
      </c>
      <c r="H6118" s="209">
        <v>5.8049999999999997</v>
      </c>
      <c r="I6118" s="240">
        <v>4.0739999999999998</v>
      </c>
      <c r="J6118" s="240"/>
      <c r="K6118" s="209">
        <v>1.9530000000000001</v>
      </c>
      <c r="L6118" s="209">
        <v>0.245</v>
      </c>
      <c r="M6118" s="20"/>
      <c r="N6118" s="209">
        <v>1.383</v>
      </c>
      <c r="O6118" s="209">
        <v>2.4</v>
      </c>
      <c r="P6118" s="209">
        <v>5.2270000000000003</v>
      </c>
      <c r="Q6118" s="209">
        <v>7.26</v>
      </c>
      <c r="R6118" s="209">
        <v>9.0020000000000007</v>
      </c>
      <c r="S6118" s="209">
        <v>9.41</v>
      </c>
      <c r="T6118" s="209">
        <v>8.6240000000000006</v>
      </c>
      <c r="U6118" s="209">
        <v>6.2249999999999996</v>
      </c>
      <c r="V6118" s="209">
        <v>3.9809999999999999</v>
      </c>
      <c r="W6118" s="209">
        <v>2.573</v>
      </c>
      <c r="X6118" s="209">
        <v>0.60799999999999998</v>
      </c>
      <c r="Y6118" s="20"/>
      <c r="Z6118" s="20"/>
      <c r="AA6118" s="209">
        <v>41.308999999999997</v>
      </c>
      <c r="AB6118" s="209">
        <v>4.33</v>
      </c>
      <c r="AC6118" s="209">
        <v>-21.885999999999999</v>
      </c>
      <c r="AD6118" s="209">
        <v>20.059000000000001</v>
      </c>
      <c r="AE6118" s="209">
        <v>20.146999999999998</v>
      </c>
      <c r="AF6118" s="209">
        <v>15.72</v>
      </c>
      <c r="AG6118" s="209">
        <v>24.861999999999998</v>
      </c>
      <c r="AH6118" s="209">
        <v>17.260000000000002</v>
      </c>
      <c r="AI6118" s="209">
        <v>30.306000000000001</v>
      </c>
      <c r="AJ6118" s="209">
        <v>-9.4979999999999993</v>
      </c>
      <c r="AK6118" s="209">
        <v>0.19400000000000001</v>
      </c>
      <c r="AL6118" s="209">
        <v>0.23100000000000001</v>
      </c>
      <c r="AM6118" s="209">
        <v>0.32400000000000001</v>
      </c>
      <c r="AN6118" s="209">
        <v>22.103000000000002</v>
      </c>
      <c r="AO6118" s="209">
        <v>24.099</v>
      </c>
      <c r="AP6118" s="209">
        <v>29.472999999999999</v>
      </c>
      <c r="AQ6118" s="209">
        <v>30.811</v>
      </c>
      <c r="AR6118" s="209">
        <v>27.212</v>
      </c>
      <c r="AS6118" s="209">
        <v>29.998000000000001</v>
      </c>
      <c r="AT6118" s="209">
        <v>17.027999999999999</v>
      </c>
      <c r="AU6118" s="209">
        <v>7.1790000000000003</v>
      </c>
      <c r="AV6118" s="209">
        <v>1.35</v>
      </c>
      <c r="AW6118" s="209">
        <v>1.395</v>
      </c>
      <c r="AX6118" s="209">
        <v>1.395</v>
      </c>
      <c r="AY6118" s="209">
        <v>7.8890000000000002</v>
      </c>
      <c r="AZ6118" s="209">
        <v>19.079000000000001</v>
      </c>
      <c r="BA6118" s="209">
        <v>13.635</v>
      </c>
      <c r="BB6118" s="21">
        <f t="shared" si="589"/>
        <v>41.308999999999997</v>
      </c>
      <c r="BC6118" s="18">
        <v>130.80000000000001</v>
      </c>
      <c r="BD6118" s="22">
        <f t="shared" si="593"/>
        <v>57.37361111111111</v>
      </c>
      <c r="BE6118" s="21">
        <f>BC6118-BD6118</f>
        <v>73.426388888888908</v>
      </c>
      <c r="BF6118" s="2">
        <v>130.80000000000001</v>
      </c>
      <c r="BG6118" s="10">
        <v>5</v>
      </c>
      <c r="BH6118" s="21">
        <f t="shared" si="591"/>
        <v>9.7315200000000018E-2</v>
      </c>
      <c r="BI6118" s="22">
        <f t="shared" si="591"/>
        <v>4.2685966666666665E-2</v>
      </c>
      <c r="BJ6118" s="21">
        <f>BH6118-BI6118</f>
        <v>5.4629233333333353E-2</v>
      </c>
      <c r="BK6118" s="21">
        <v>0.29194560000000003</v>
      </c>
      <c r="BL6118" s="22">
        <v>0.1280579</v>
      </c>
      <c r="BM6118" s="21">
        <v>0.16388770000000003</v>
      </c>
      <c r="BN6118" s="21">
        <f t="shared" si="594"/>
        <v>1.1677824000000001</v>
      </c>
      <c r="BO6118" s="22">
        <f t="shared" si="594"/>
        <v>0.51223160000000001</v>
      </c>
      <c r="BP6118" s="21">
        <f t="shared" si="594"/>
        <v>0.6555508000000001</v>
      </c>
    </row>
    <row r="6119" spans="1:68" ht="11.1" hidden="1" customHeight="1" outlineLevel="2" x14ac:dyDescent="0.2">
      <c r="A6119" s="10"/>
      <c r="B6119" s="18"/>
      <c r="C6119" s="18"/>
      <c r="D6119" s="18"/>
      <c r="E6119" s="23" t="s">
        <v>5378</v>
      </c>
      <c r="F6119" s="208">
        <v>7.8970000000000002</v>
      </c>
      <c r="G6119" s="208">
        <v>6.202</v>
      </c>
      <c r="H6119" s="208">
        <v>5.8049999999999997</v>
      </c>
      <c r="I6119" s="239">
        <v>4.0739999999999998</v>
      </c>
      <c r="J6119" s="239"/>
      <c r="K6119" s="208">
        <v>1.9530000000000001</v>
      </c>
      <c r="L6119" s="208">
        <v>0.245</v>
      </c>
      <c r="M6119" s="24"/>
      <c r="N6119" s="208">
        <v>1.383</v>
      </c>
      <c r="O6119" s="208">
        <v>2.4</v>
      </c>
      <c r="P6119" s="208">
        <v>5.2270000000000003</v>
      </c>
      <c r="Q6119" s="208">
        <v>7.26</v>
      </c>
      <c r="R6119" s="208">
        <v>9.0020000000000007</v>
      </c>
      <c r="S6119" s="208">
        <v>9.41</v>
      </c>
      <c r="T6119" s="208">
        <v>8.6240000000000006</v>
      </c>
      <c r="U6119" s="208">
        <v>6.2249999999999996</v>
      </c>
      <c r="V6119" s="208">
        <v>3.9809999999999999</v>
      </c>
      <c r="W6119" s="208">
        <v>2.573</v>
      </c>
      <c r="X6119" s="208">
        <v>0.60799999999999998</v>
      </c>
      <c r="Y6119" s="24"/>
      <c r="Z6119" s="24"/>
      <c r="AA6119" s="208">
        <v>41.308999999999997</v>
      </c>
      <c r="AB6119" s="208">
        <v>4.33</v>
      </c>
      <c r="AC6119" s="208">
        <v>-21.885999999999999</v>
      </c>
      <c r="AD6119" s="208">
        <v>20.059000000000001</v>
      </c>
      <c r="AE6119" s="208">
        <v>20.146999999999998</v>
      </c>
      <c r="AF6119" s="208">
        <v>15.72</v>
      </c>
      <c r="AG6119" s="208">
        <v>24.861999999999998</v>
      </c>
      <c r="AH6119" s="208">
        <v>17.260000000000002</v>
      </c>
      <c r="AI6119" s="208">
        <v>30.306000000000001</v>
      </c>
      <c r="AJ6119" s="208">
        <v>-9.4979999999999993</v>
      </c>
      <c r="AK6119" s="208">
        <v>0.19400000000000001</v>
      </c>
      <c r="AL6119" s="208">
        <v>0.23100000000000001</v>
      </c>
      <c r="AM6119" s="208">
        <v>0.32400000000000001</v>
      </c>
      <c r="AN6119" s="208">
        <v>22.103000000000002</v>
      </c>
      <c r="AO6119" s="208">
        <v>24.099</v>
      </c>
      <c r="AP6119" s="208">
        <v>29.472999999999999</v>
      </c>
      <c r="AQ6119" s="208">
        <v>30.811</v>
      </c>
      <c r="AR6119" s="208">
        <v>27.212</v>
      </c>
      <c r="AS6119" s="208">
        <v>29.998000000000001</v>
      </c>
      <c r="AT6119" s="208">
        <v>17.027999999999999</v>
      </c>
      <c r="AU6119" s="208">
        <v>7.1790000000000003</v>
      </c>
      <c r="AV6119" s="208">
        <v>1.35</v>
      </c>
      <c r="AW6119" s="208">
        <v>1.395</v>
      </c>
      <c r="AX6119" s="208">
        <v>1.395</v>
      </c>
      <c r="AY6119" s="208">
        <v>7.8890000000000002</v>
      </c>
      <c r="AZ6119" s="208">
        <v>19.079000000000001</v>
      </c>
      <c r="BA6119" s="208">
        <v>13.635</v>
      </c>
      <c r="BB6119" s="21">
        <f t="shared" si="589"/>
        <v>41.308999999999997</v>
      </c>
      <c r="BC6119" s="18"/>
      <c r="BD6119" s="22">
        <f t="shared" si="593"/>
        <v>57.37361111111111</v>
      </c>
      <c r="BE6119" s="21"/>
      <c r="BG6119" s="10"/>
      <c r="BH6119" s="21">
        <f t="shared" si="591"/>
        <v>0</v>
      </c>
      <c r="BI6119" s="22">
        <f t="shared" si="591"/>
        <v>4.2685966666666665E-2</v>
      </c>
      <c r="BJ6119" s="21"/>
      <c r="BK6119" s="21">
        <v>0</v>
      </c>
      <c r="BL6119" s="22">
        <v>0.1280579</v>
      </c>
      <c r="BM6119" s="21"/>
      <c r="BN6119" s="21">
        <f t="shared" si="594"/>
        <v>0</v>
      </c>
      <c r="BO6119" s="22">
        <f t="shared" si="594"/>
        <v>0.51223160000000001</v>
      </c>
      <c r="BP6119" s="21">
        <f t="shared" si="594"/>
        <v>0</v>
      </c>
    </row>
    <row r="6120" spans="1:68" ht="11.1" hidden="1" customHeight="1" outlineLevel="1" collapsed="1" x14ac:dyDescent="0.2">
      <c r="A6120" s="10"/>
      <c r="B6120" s="18"/>
      <c r="C6120" s="18"/>
      <c r="D6120" s="18"/>
      <c r="E6120" s="19" t="s">
        <v>5379</v>
      </c>
      <c r="F6120" s="209">
        <v>3.431</v>
      </c>
      <c r="G6120" s="209">
        <v>2.2040000000000002</v>
      </c>
      <c r="H6120" s="209">
        <v>1.1399999999999999</v>
      </c>
      <c r="I6120" s="240">
        <v>0.5</v>
      </c>
      <c r="J6120" s="240"/>
      <c r="K6120" s="20"/>
      <c r="L6120" s="20"/>
      <c r="M6120" s="20"/>
      <c r="N6120" s="20"/>
      <c r="O6120" s="20"/>
      <c r="P6120" s="209">
        <v>1.839</v>
      </c>
      <c r="Q6120" s="209">
        <v>6.0919999999999996</v>
      </c>
      <c r="R6120" s="20"/>
      <c r="S6120" s="209">
        <v>3.907</v>
      </c>
      <c r="T6120" s="209">
        <v>1.2</v>
      </c>
      <c r="U6120" s="20"/>
      <c r="V6120" s="20"/>
      <c r="W6120" s="20"/>
      <c r="X6120" s="20"/>
      <c r="Y6120" s="20"/>
      <c r="Z6120" s="20"/>
      <c r="AA6120" s="20"/>
      <c r="AB6120" s="20"/>
      <c r="AC6120" s="209">
        <v>1.3480000000000001</v>
      </c>
      <c r="AD6120" s="209">
        <v>2.5259999999999998</v>
      </c>
      <c r="AE6120" s="209">
        <v>2.2789999999999999</v>
      </c>
      <c r="AF6120" s="209">
        <v>1.9970000000000001</v>
      </c>
      <c r="AG6120" s="209">
        <v>0.92800000000000005</v>
      </c>
      <c r="AH6120" s="209">
        <v>0.47799999999999998</v>
      </c>
      <c r="AI6120" s="20"/>
      <c r="AJ6120" s="20"/>
      <c r="AK6120" s="20"/>
      <c r="AL6120" s="20"/>
      <c r="AM6120" s="209">
        <v>4.8000000000000001E-2</v>
      </c>
      <c r="AN6120" s="209">
        <v>1.0129999999999999</v>
      </c>
      <c r="AO6120" s="209">
        <v>1.6970000000000001</v>
      </c>
      <c r="AP6120" s="209">
        <v>2.8109999999999999</v>
      </c>
      <c r="AQ6120" s="209">
        <v>2.351</v>
      </c>
      <c r="AR6120" s="209">
        <v>2.73</v>
      </c>
      <c r="AS6120" s="209">
        <v>1.7130000000000001</v>
      </c>
      <c r="AT6120" s="209">
        <v>0.78400000000000003</v>
      </c>
      <c r="AU6120" s="20"/>
      <c r="AV6120" s="20"/>
      <c r="AW6120" s="20"/>
      <c r="AX6120" s="20"/>
      <c r="AY6120" s="20"/>
      <c r="AZ6120" s="209">
        <v>0.54700000000000004</v>
      </c>
      <c r="BA6120" s="209">
        <v>1.9219999999999999</v>
      </c>
      <c r="BB6120" s="21">
        <f t="shared" si="589"/>
        <v>6.0919999999999996</v>
      </c>
      <c r="BC6120" s="18">
        <v>8.4610000000000003</v>
      </c>
      <c r="BD6120" s="22">
        <f t="shared" si="593"/>
        <v>8.4611111111111104</v>
      </c>
      <c r="BE6120" s="21">
        <f>BC6120-BD6120</f>
        <v>-1.1111111111006267E-4</v>
      </c>
      <c r="BF6120" s="2">
        <v>1.4</v>
      </c>
      <c r="BG6120" s="10">
        <v>6</v>
      </c>
      <c r="BH6120" s="21">
        <f t="shared" si="591"/>
        <v>6.294984E-3</v>
      </c>
      <c r="BI6120" s="22">
        <f t="shared" si="591"/>
        <v>6.2950666666666665E-3</v>
      </c>
      <c r="BJ6120" s="21">
        <f>BH6120-BI6120</f>
        <v>-8.266666666652267E-8</v>
      </c>
      <c r="BK6120" s="21">
        <v>1.8884952E-2</v>
      </c>
      <c r="BL6120" s="22">
        <v>1.8885199999999998E-2</v>
      </c>
      <c r="BM6120" s="21">
        <v>-2.4799999999783329E-7</v>
      </c>
      <c r="BN6120" s="21">
        <f t="shared" si="594"/>
        <v>7.5539808E-2</v>
      </c>
      <c r="BO6120" s="22">
        <f t="shared" si="594"/>
        <v>7.5540799999999991E-2</v>
      </c>
      <c r="BP6120" s="21">
        <f t="shared" si="594"/>
        <v>-9.9199999999133315E-7</v>
      </c>
    </row>
    <row r="6121" spans="1:68" ht="11.1" hidden="1" customHeight="1" outlineLevel="2" x14ac:dyDescent="0.2">
      <c r="A6121" s="10"/>
      <c r="B6121" s="18"/>
      <c r="C6121" s="18"/>
      <c r="D6121" s="18"/>
      <c r="E6121" s="23" t="s">
        <v>5380</v>
      </c>
      <c r="F6121" s="208">
        <v>3.431</v>
      </c>
      <c r="G6121" s="208">
        <v>2.2040000000000002</v>
      </c>
      <c r="H6121" s="208">
        <v>1.1399999999999999</v>
      </c>
      <c r="I6121" s="239">
        <v>0.5</v>
      </c>
      <c r="J6121" s="239"/>
      <c r="K6121" s="24"/>
      <c r="L6121" s="24"/>
      <c r="M6121" s="24"/>
      <c r="N6121" s="24"/>
      <c r="O6121" s="24"/>
      <c r="P6121" s="208">
        <v>1.839</v>
      </c>
      <c r="Q6121" s="208">
        <v>6.0919999999999996</v>
      </c>
      <c r="R6121" s="24"/>
      <c r="S6121" s="208">
        <v>3.907</v>
      </c>
      <c r="T6121" s="208">
        <v>1.2</v>
      </c>
      <c r="U6121" s="24"/>
      <c r="V6121" s="24"/>
      <c r="W6121" s="24"/>
      <c r="X6121" s="24"/>
      <c r="Y6121" s="24"/>
      <c r="Z6121" s="24"/>
      <c r="AA6121" s="24"/>
      <c r="AB6121" s="24"/>
      <c r="AC6121" s="208">
        <v>1.3480000000000001</v>
      </c>
      <c r="AD6121" s="208">
        <v>2.5259999999999998</v>
      </c>
      <c r="AE6121" s="208">
        <v>2.2789999999999999</v>
      </c>
      <c r="AF6121" s="208">
        <v>1.9970000000000001</v>
      </c>
      <c r="AG6121" s="208">
        <v>0.92800000000000005</v>
      </c>
      <c r="AH6121" s="208">
        <v>0.47799999999999998</v>
      </c>
      <c r="AI6121" s="24"/>
      <c r="AJ6121" s="24"/>
      <c r="AK6121" s="24"/>
      <c r="AL6121" s="24"/>
      <c r="AM6121" s="208">
        <v>4.8000000000000001E-2</v>
      </c>
      <c r="AN6121" s="208">
        <v>1.0129999999999999</v>
      </c>
      <c r="AO6121" s="208">
        <v>1.6970000000000001</v>
      </c>
      <c r="AP6121" s="208">
        <v>2.8109999999999999</v>
      </c>
      <c r="AQ6121" s="208">
        <v>2.351</v>
      </c>
      <c r="AR6121" s="208">
        <v>2.73</v>
      </c>
      <c r="AS6121" s="208">
        <v>1.7130000000000001</v>
      </c>
      <c r="AT6121" s="208">
        <v>0.78400000000000003</v>
      </c>
      <c r="AU6121" s="24"/>
      <c r="AV6121" s="24"/>
      <c r="AW6121" s="24"/>
      <c r="AX6121" s="24"/>
      <c r="AY6121" s="24"/>
      <c r="AZ6121" s="208">
        <v>0.54700000000000004</v>
      </c>
      <c r="BA6121" s="208">
        <v>1.9219999999999999</v>
      </c>
      <c r="BB6121" s="21">
        <f t="shared" ref="BB6121:BB6184" si="595">MAX(F6121:BA6121)</f>
        <v>6.0919999999999996</v>
      </c>
      <c r="BC6121" s="18"/>
      <c r="BD6121" s="22">
        <f t="shared" si="593"/>
        <v>8.4611111111111104</v>
      </c>
      <c r="BE6121" s="21"/>
      <c r="BG6121" s="10"/>
      <c r="BH6121" s="21">
        <f t="shared" si="591"/>
        <v>0</v>
      </c>
      <c r="BI6121" s="22">
        <f t="shared" si="591"/>
        <v>6.2950666666666665E-3</v>
      </c>
      <c r="BJ6121" s="21"/>
      <c r="BK6121" s="21">
        <v>0</v>
      </c>
      <c r="BL6121" s="22">
        <v>1.8885199999999998E-2</v>
      </c>
      <c r="BM6121" s="21"/>
      <c r="BN6121" s="21">
        <f t="shared" si="594"/>
        <v>0</v>
      </c>
      <c r="BO6121" s="22">
        <f t="shared" si="594"/>
        <v>7.5540799999999991E-2</v>
      </c>
      <c r="BP6121" s="21">
        <f t="shared" si="594"/>
        <v>0</v>
      </c>
    </row>
    <row r="6122" spans="1:68" ht="11.1" hidden="1" customHeight="1" outlineLevel="1" collapsed="1" x14ac:dyDescent="0.2">
      <c r="A6122" s="10"/>
      <c r="B6122" s="18"/>
      <c r="C6122" s="18"/>
      <c r="D6122" s="18"/>
      <c r="E6122" s="19" t="s">
        <v>5381</v>
      </c>
      <c r="F6122" s="209">
        <v>5</v>
      </c>
      <c r="G6122" s="20"/>
      <c r="H6122" s="209">
        <v>7</v>
      </c>
      <c r="I6122" s="240">
        <v>1.5</v>
      </c>
      <c r="J6122" s="240"/>
      <c r="K6122" s="20"/>
      <c r="L6122" s="209">
        <v>3.371</v>
      </c>
      <c r="M6122" s="20"/>
      <c r="N6122" s="20"/>
      <c r="O6122" s="20"/>
      <c r="P6122" s="209">
        <v>2.2069999999999999</v>
      </c>
      <c r="Q6122" s="209">
        <v>2.71</v>
      </c>
      <c r="R6122" s="20"/>
      <c r="S6122" s="209">
        <v>7.3380000000000001</v>
      </c>
      <c r="T6122" s="209">
        <v>4</v>
      </c>
      <c r="U6122" s="209">
        <v>1.6659999999999999</v>
      </c>
      <c r="V6122" s="209">
        <v>1.2989999999999999</v>
      </c>
      <c r="W6122" s="20"/>
      <c r="X6122" s="20"/>
      <c r="Y6122" s="20"/>
      <c r="Z6122" s="20"/>
      <c r="AA6122" s="209">
        <v>1.3680000000000001</v>
      </c>
      <c r="AB6122" s="209">
        <v>2.0510000000000002</v>
      </c>
      <c r="AC6122" s="209">
        <v>1.9610000000000001</v>
      </c>
      <c r="AD6122" s="209">
        <v>3.585</v>
      </c>
      <c r="AE6122" s="209">
        <v>3.6190000000000002</v>
      </c>
      <c r="AF6122" s="209">
        <v>3.34</v>
      </c>
      <c r="AG6122" s="209">
        <v>2.234</v>
      </c>
      <c r="AH6122" s="209">
        <v>1.429</v>
      </c>
      <c r="AI6122" s="209">
        <v>0.755</v>
      </c>
      <c r="AJ6122" s="20"/>
      <c r="AK6122" s="20"/>
      <c r="AL6122" s="20"/>
      <c r="AM6122" s="209">
        <v>0.48199999999999998</v>
      </c>
      <c r="AN6122" s="209">
        <v>2.86</v>
      </c>
      <c r="AO6122" s="209">
        <v>2.23</v>
      </c>
      <c r="AP6122" s="209">
        <v>3.1520000000000001</v>
      </c>
      <c r="AQ6122" s="209">
        <v>3.5390000000000001</v>
      </c>
      <c r="AR6122" s="209">
        <v>2.677</v>
      </c>
      <c r="AS6122" s="209">
        <v>2.65</v>
      </c>
      <c r="AT6122" s="209">
        <v>1.456</v>
      </c>
      <c r="AU6122" s="209">
        <v>0.74</v>
      </c>
      <c r="AV6122" s="20"/>
      <c r="AW6122" s="20"/>
      <c r="AX6122" s="20"/>
      <c r="AY6122" s="20"/>
      <c r="AZ6122" s="209">
        <v>1.8580000000000001</v>
      </c>
      <c r="BA6122" s="209">
        <v>3.0529999999999999</v>
      </c>
      <c r="BB6122" s="21">
        <f t="shared" si="595"/>
        <v>7.3380000000000001</v>
      </c>
      <c r="BC6122" s="18">
        <v>10.192</v>
      </c>
      <c r="BD6122" s="22">
        <f t="shared" si="593"/>
        <v>10.191666666666666</v>
      </c>
      <c r="BE6122" s="21">
        <f>BC6122-BD6122</f>
        <v>3.3333333333374071E-4</v>
      </c>
      <c r="BF6122" s="2">
        <v>5.8</v>
      </c>
      <c r="BG6122" s="10">
        <v>6</v>
      </c>
      <c r="BH6122" s="21">
        <f t="shared" si="591"/>
        <v>7.5828479999999997E-3</v>
      </c>
      <c r="BI6122" s="22">
        <f t="shared" si="591"/>
        <v>7.5825999999999992E-3</v>
      </c>
      <c r="BJ6122" s="21">
        <f>BH6122-BI6122</f>
        <v>2.4800000000043537E-7</v>
      </c>
      <c r="BK6122" s="21">
        <v>2.2748543999999999E-2</v>
      </c>
      <c r="BL6122" s="22">
        <v>2.2747799999999999E-2</v>
      </c>
      <c r="BM6122" s="21">
        <v>7.4400000000043875E-7</v>
      </c>
      <c r="BN6122" s="21">
        <f t="shared" si="594"/>
        <v>9.0994175999999996E-2</v>
      </c>
      <c r="BO6122" s="22">
        <f t="shared" si="594"/>
        <v>9.0991199999999994E-2</v>
      </c>
      <c r="BP6122" s="21">
        <f t="shared" si="594"/>
        <v>2.976000000001755E-6</v>
      </c>
    </row>
    <row r="6123" spans="1:68" ht="11.1" hidden="1" customHeight="1" outlineLevel="2" x14ac:dyDescent="0.2">
      <c r="A6123" s="10"/>
      <c r="B6123" s="18"/>
      <c r="C6123" s="18"/>
      <c r="D6123" s="18"/>
      <c r="E6123" s="23" t="s">
        <v>5382</v>
      </c>
      <c r="F6123" s="208">
        <v>5</v>
      </c>
      <c r="G6123" s="24"/>
      <c r="H6123" s="208">
        <v>7</v>
      </c>
      <c r="I6123" s="239">
        <v>1.5</v>
      </c>
      <c r="J6123" s="239"/>
      <c r="K6123" s="24"/>
      <c r="L6123" s="208">
        <v>3.371</v>
      </c>
      <c r="M6123" s="24"/>
      <c r="N6123" s="24"/>
      <c r="O6123" s="24"/>
      <c r="P6123" s="208">
        <v>2.2069999999999999</v>
      </c>
      <c r="Q6123" s="208">
        <v>2.71</v>
      </c>
      <c r="R6123" s="24"/>
      <c r="S6123" s="208">
        <v>7.3380000000000001</v>
      </c>
      <c r="T6123" s="208">
        <v>4</v>
      </c>
      <c r="U6123" s="208">
        <v>1.6659999999999999</v>
      </c>
      <c r="V6123" s="208">
        <v>1.2989999999999999</v>
      </c>
      <c r="W6123" s="24"/>
      <c r="X6123" s="24"/>
      <c r="Y6123" s="24"/>
      <c r="Z6123" s="24"/>
      <c r="AA6123" s="208">
        <v>1.3680000000000001</v>
      </c>
      <c r="AB6123" s="208">
        <v>2.0510000000000002</v>
      </c>
      <c r="AC6123" s="208">
        <v>1.9610000000000001</v>
      </c>
      <c r="AD6123" s="208">
        <v>3.585</v>
      </c>
      <c r="AE6123" s="208">
        <v>3.6190000000000002</v>
      </c>
      <c r="AF6123" s="208">
        <v>3.34</v>
      </c>
      <c r="AG6123" s="208">
        <v>2.234</v>
      </c>
      <c r="AH6123" s="208">
        <v>1.429</v>
      </c>
      <c r="AI6123" s="208">
        <v>0.755</v>
      </c>
      <c r="AJ6123" s="24"/>
      <c r="AK6123" s="24"/>
      <c r="AL6123" s="24"/>
      <c r="AM6123" s="208">
        <v>0.48199999999999998</v>
      </c>
      <c r="AN6123" s="208">
        <v>2.86</v>
      </c>
      <c r="AO6123" s="208">
        <v>2.23</v>
      </c>
      <c r="AP6123" s="208">
        <v>3.1520000000000001</v>
      </c>
      <c r="AQ6123" s="208">
        <v>3.5390000000000001</v>
      </c>
      <c r="AR6123" s="208">
        <v>2.677</v>
      </c>
      <c r="AS6123" s="208">
        <v>2.65</v>
      </c>
      <c r="AT6123" s="208">
        <v>1.456</v>
      </c>
      <c r="AU6123" s="208">
        <v>0.74</v>
      </c>
      <c r="AV6123" s="24"/>
      <c r="AW6123" s="24"/>
      <c r="AX6123" s="24"/>
      <c r="AY6123" s="24"/>
      <c r="AZ6123" s="208">
        <v>1.8580000000000001</v>
      </c>
      <c r="BA6123" s="208">
        <v>3.0529999999999999</v>
      </c>
      <c r="BB6123" s="21">
        <f t="shared" si="595"/>
        <v>7.3380000000000001</v>
      </c>
      <c r="BC6123" s="18"/>
      <c r="BD6123" s="22">
        <f t="shared" si="593"/>
        <v>10.191666666666666</v>
      </c>
      <c r="BE6123" s="21"/>
      <c r="BG6123" s="10"/>
      <c r="BH6123" s="21">
        <f t="shared" si="591"/>
        <v>0</v>
      </c>
      <c r="BI6123" s="22">
        <f t="shared" si="591"/>
        <v>7.5825999999999992E-3</v>
      </c>
      <c r="BJ6123" s="21"/>
      <c r="BK6123" s="21">
        <v>0</v>
      </c>
      <c r="BL6123" s="22">
        <v>2.2747799999999999E-2</v>
      </c>
      <c r="BM6123" s="21"/>
      <c r="BN6123" s="21">
        <f t="shared" si="594"/>
        <v>0</v>
      </c>
      <c r="BO6123" s="22">
        <f t="shared" si="594"/>
        <v>9.0991199999999994E-2</v>
      </c>
      <c r="BP6123" s="21">
        <f t="shared" si="594"/>
        <v>0</v>
      </c>
    </row>
    <row r="6124" spans="1:68" ht="11.1" hidden="1" customHeight="1" outlineLevel="1" collapsed="1" x14ac:dyDescent="0.2">
      <c r="A6124" s="10"/>
      <c r="B6124" s="18"/>
      <c r="C6124" s="18"/>
      <c r="D6124" s="18"/>
      <c r="E6124" s="19" t="s">
        <v>5383</v>
      </c>
      <c r="F6124" s="20"/>
      <c r="G6124" s="20"/>
      <c r="H6124" s="209">
        <v>0.96599999999999997</v>
      </c>
      <c r="I6124" s="240">
        <v>1.58</v>
      </c>
      <c r="J6124" s="240"/>
      <c r="K6124" s="20"/>
      <c r="L6124" s="20"/>
      <c r="M6124" s="20"/>
      <c r="N6124" s="20"/>
      <c r="O6124" s="20"/>
      <c r="P6124" s="20"/>
      <c r="Q6124" s="209">
        <v>4.2009999999999996</v>
      </c>
      <c r="R6124" s="209">
        <v>0.752</v>
      </c>
      <c r="S6124" s="209">
        <v>1</v>
      </c>
      <c r="T6124" s="209">
        <v>1</v>
      </c>
      <c r="U6124" s="209">
        <v>7.681</v>
      </c>
      <c r="V6124" s="209">
        <v>2</v>
      </c>
      <c r="W6124" s="20"/>
      <c r="X6124" s="20"/>
      <c r="Y6124" s="20"/>
      <c r="Z6124" s="20"/>
      <c r="AA6124" s="20"/>
      <c r="AB6124" s="209">
        <v>1.7669999999999999</v>
      </c>
      <c r="AC6124" s="209">
        <v>2.5099999999999998</v>
      </c>
      <c r="AD6124" s="209">
        <v>3.0920000000000001</v>
      </c>
      <c r="AE6124" s="209">
        <v>4.5430000000000001</v>
      </c>
      <c r="AF6124" s="209">
        <v>2.2589999999999999</v>
      </c>
      <c r="AG6124" s="20"/>
      <c r="AH6124" s="209">
        <v>2.6629999999999998</v>
      </c>
      <c r="AI6124" s="209">
        <v>0.59</v>
      </c>
      <c r="AJ6124" s="20"/>
      <c r="AK6124" s="20"/>
      <c r="AL6124" s="20"/>
      <c r="AM6124" s="20"/>
      <c r="AN6124" s="209">
        <v>1.2929999999999999</v>
      </c>
      <c r="AO6124" s="209">
        <v>2.5</v>
      </c>
      <c r="AP6124" s="209">
        <v>2.802</v>
      </c>
      <c r="AQ6124" s="209">
        <v>3.125</v>
      </c>
      <c r="AR6124" s="209">
        <v>2.6749999999999998</v>
      </c>
      <c r="AS6124" s="209">
        <v>2.13</v>
      </c>
      <c r="AT6124" s="209">
        <v>0.92700000000000005</v>
      </c>
      <c r="AU6124" s="209">
        <v>0.224</v>
      </c>
      <c r="AV6124" s="20"/>
      <c r="AW6124" s="20"/>
      <c r="AX6124" s="20"/>
      <c r="AY6124" s="209">
        <v>0.214</v>
      </c>
      <c r="AZ6124" s="209">
        <v>0.748</v>
      </c>
      <c r="BA6124" s="209">
        <v>1.506</v>
      </c>
      <c r="BB6124" s="21">
        <f t="shared" si="595"/>
        <v>7.681</v>
      </c>
      <c r="BC6124" s="18">
        <v>10.667999999999999</v>
      </c>
      <c r="BD6124" s="22">
        <f t="shared" si="593"/>
        <v>10.668055555555556</v>
      </c>
      <c r="BE6124" s="21">
        <f>BC6124-BD6124</f>
        <v>-5.555555555680769E-5</v>
      </c>
      <c r="BF6124" s="2">
        <v>8.6</v>
      </c>
      <c r="BG6124" s="10">
        <v>6</v>
      </c>
      <c r="BH6124" s="21">
        <f t="shared" si="591"/>
        <v>7.9369919999999986E-3</v>
      </c>
      <c r="BI6124" s="22">
        <f t="shared" si="591"/>
        <v>7.9370333333333345E-3</v>
      </c>
      <c r="BJ6124" s="21">
        <f>BH6124-BI6124</f>
        <v>-4.133333333586342E-8</v>
      </c>
      <c r="BK6124" s="21">
        <v>2.3810975999999998E-2</v>
      </c>
      <c r="BL6124" s="22">
        <v>2.3811100000000002E-2</v>
      </c>
      <c r="BM6124" s="21">
        <v>-1.2400000000412081E-7</v>
      </c>
      <c r="BN6124" s="21">
        <f t="shared" si="594"/>
        <v>9.524390399999999E-2</v>
      </c>
      <c r="BO6124" s="22">
        <f t="shared" si="594"/>
        <v>9.5244400000000007E-2</v>
      </c>
      <c r="BP6124" s="21">
        <f t="shared" si="594"/>
        <v>-4.9600000001648326E-7</v>
      </c>
    </row>
    <row r="6125" spans="1:68" ht="11.1" hidden="1" customHeight="1" outlineLevel="2" x14ac:dyDescent="0.2">
      <c r="A6125" s="10"/>
      <c r="B6125" s="18"/>
      <c r="C6125" s="18"/>
      <c r="D6125" s="18"/>
      <c r="E6125" s="23" t="s">
        <v>5384</v>
      </c>
      <c r="F6125" s="24"/>
      <c r="G6125" s="24"/>
      <c r="H6125" s="208">
        <v>0.96599999999999997</v>
      </c>
      <c r="I6125" s="239">
        <v>1.58</v>
      </c>
      <c r="J6125" s="239"/>
      <c r="K6125" s="24"/>
      <c r="L6125" s="24"/>
      <c r="M6125" s="24"/>
      <c r="N6125" s="24"/>
      <c r="O6125" s="24"/>
      <c r="P6125" s="24"/>
      <c r="Q6125" s="208">
        <v>4.2009999999999996</v>
      </c>
      <c r="R6125" s="208">
        <v>0.752</v>
      </c>
      <c r="S6125" s="208">
        <v>1</v>
      </c>
      <c r="T6125" s="208">
        <v>1</v>
      </c>
      <c r="U6125" s="208">
        <v>7.681</v>
      </c>
      <c r="V6125" s="208">
        <v>2</v>
      </c>
      <c r="W6125" s="24"/>
      <c r="X6125" s="24"/>
      <c r="Y6125" s="24"/>
      <c r="Z6125" s="24"/>
      <c r="AA6125" s="24"/>
      <c r="AB6125" s="208">
        <v>1.7669999999999999</v>
      </c>
      <c r="AC6125" s="208">
        <v>2.5099999999999998</v>
      </c>
      <c r="AD6125" s="208">
        <v>3.0920000000000001</v>
      </c>
      <c r="AE6125" s="208">
        <v>4.5430000000000001</v>
      </c>
      <c r="AF6125" s="208">
        <v>2.2589999999999999</v>
      </c>
      <c r="AG6125" s="24"/>
      <c r="AH6125" s="208">
        <v>2.6629999999999998</v>
      </c>
      <c r="AI6125" s="208">
        <v>0.59</v>
      </c>
      <c r="AJ6125" s="24"/>
      <c r="AK6125" s="24"/>
      <c r="AL6125" s="24"/>
      <c r="AM6125" s="24"/>
      <c r="AN6125" s="208">
        <v>1.2929999999999999</v>
      </c>
      <c r="AO6125" s="208">
        <v>2.5</v>
      </c>
      <c r="AP6125" s="208">
        <v>2.802</v>
      </c>
      <c r="AQ6125" s="208">
        <v>3.125</v>
      </c>
      <c r="AR6125" s="208">
        <v>2.6749999999999998</v>
      </c>
      <c r="AS6125" s="208">
        <v>2.13</v>
      </c>
      <c r="AT6125" s="208">
        <v>0.92700000000000005</v>
      </c>
      <c r="AU6125" s="208">
        <v>0.224</v>
      </c>
      <c r="AV6125" s="24"/>
      <c r="AW6125" s="24"/>
      <c r="AX6125" s="24"/>
      <c r="AY6125" s="208">
        <v>0.214</v>
      </c>
      <c r="AZ6125" s="208">
        <v>0.748</v>
      </c>
      <c r="BA6125" s="208">
        <v>1.506</v>
      </c>
      <c r="BB6125" s="21">
        <f t="shared" si="595"/>
        <v>7.681</v>
      </c>
      <c r="BC6125" s="18"/>
      <c r="BD6125" s="22">
        <f t="shared" si="593"/>
        <v>10.668055555555556</v>
      </c>
      <c r="BE6125" s="21"/>
      <c r="BG6125" s="10"/>
      <c r="BH6125" s="21">
        <f t="shared" ref="BH6125:BI6188" si="596">(BC6125*24*31/1000000)</f>
        <v>0</v>
      </c>
      <c r="BI6125" s="22">
        <f t="shared" si="596"/>
        <v>7.9370333333333345E-3</v>
      </c>
      <c r="BJ6125" s="21"/>
      <c r="BK6125" s="21">
        <v>0</v>
      </c>
      <c r="BL6125" s="22">
        <v>2.3811100000000002E-2</v>
      </c>
      <c r="BM6125" s="21"/>
      <c r="BN6125" s="21">
        <f t="shared" si="594"/>
        <v>0</v>
      </c>
      <c r="BO6125" s="22">
        <f t="shared" si="594"/>
        <v>9.5244400000000007E-2</v>
      </c>
      <c r="BP6125" s="21">
        <f t="shared" si="594"/>
        <v>0</v>
      </c>
    </row>
    <row r="6126" spans="1:68" ht="11.1" hidden="1" customHeight="1" outlineLevel="1" collapsed="1" x14ac:dyDescent="0.2">
      <c r="A6126" s="10"/>
      <c r="B6126" s="18"/>
      <c r="C6126" s="18"/>
      <c r="D6126" s="18"/>
      <c r="E6126" s="19" t="s">
        <v>5385</v>
      </c>
      <c r="F6126" s="209">
        <v>6.5</v>
      </c>
      <c r="G6126" s="209">
        <v>8.7170000000000005</v>
      </c>
      <c r="H6126" s="209">
        <v>4.4390000000000001</v>
      </c>
      <c r="I6126" s="240">
        <v>2.778</v>
      </c>
      <c r="J6126" s="240"/>
      <c r="K6126" s="20"/>
      <c r="L6126" s="20"/>
      <c r="M6126" s="20"/>
      <c r="N6126" s="20"/>
      <c r="O6126" s="20"/>
      <c r="P6126" s="209">
        <v>1.913</v>
      </c>
      <c r="Q6126" s="209">
        <v>4.3529999999999998</v>
      </c>
      <c r="R6126" s="209">
        <v>8.8879999999999999</v>
      </c>
      <c r="S6126" s="209">
        <v>8.9499999999999993</v>
      </c>
      <c r="T6126" s="209">
        <v>6</v>
      </c>
      <c r="U6126" s="209">
        <v>8.4550000000000001</v>
      </c>
      <c r="V6126" s="209">
        <v>5.0179999999999998</v>
      </c>
      <c r="W6126" s="20"/>
      <c r="X6126" s="20"/>
      <c r="Y6126" s="20"/>
      <c r="Z6126" s="20"/>
      <c r="AA6126" s="20"/>
      <c r="AB6126" s="20"/>
      <c r="AC6126" s="20"/>
      <c r="AD6126" s="20"/>
      <c r="AE6126" s="20"/>
      <c r="AF6126" s="20"/>
      <c r="AG6126" s="20"/>
      <c r="AH6126" s="20"/>
      <c r="AI6126" s="20"/>
      <c r="AJ6126" s="20"/>
      <c r="AK6126" s="20"/>
      <c r="AL6126" s="20"/>
      <c r="AM6126" s="20"/>
      <c r="AN6126" s="20"/>
      <c r="AO6126" s="20"/>
      <c r="AP6126" s="20"/>
      <c r="AQ6126" s="20"/>
      <c r="AR6126" s="20"/>
      <c r="AS6126" s="20"/>
      <c r="AT6126" s="20"/>
      <c r="AU6126" s="20"/>
      <c r="AV6126" s="20"/>
      <c r="AW6126" s="20"/>
      <c r="AX6126" s="20"/>
      <c r="AY6126" s="20"/>
      <c r="AZ6126" s="20"/>
      <c r="BA6126" s="20"/>
      <c r="BB6126" s="21">
        <f t="shared" si="595"/>
        <v>8.9499999999999993</v>
      </c>
      <c r="BC6126" s="18">
        <v>12.430999999999999</v>
      </c>
      <c r="BD6126" s="22">
        <f t="shared" si="593"/>
        <v>12.430555555555554</v>
      </c>
      <c r="BE6126" s="21">
        <f>BC6126-BD6126</f>
        <v>4.4444444444557973E-4</v>
      </c>
      <c r="BG6126" s="10">
        <v>6</v>
      </c>
      <c r="BH6126" s="21">
        <f t="shared" si="596"/>
        <v>9.2486640000000002E-3</v>
      </c>
      <c r="BI6126" s="22">
        <f t="shared" si="596"/>
        <v>9.2483333333333306E-3</v>
      </c>
      <c r="BJ6126" s="21">
        <f>BH6126-BI6126</f>
        <v>3.3066666666956013E-7</v>
      </c>
      <c r="BK6126" s="21">
        <v>2.7745992000000001E-2</v>
      </c>
      <c r="BL6126" s="22">
        <v>2.7744999999999992E-2</v>
      </c>
      <c r="BM6126" s="21">
        <v>9.9200000000868038E-7</v>
      </c>
      <c r="BN6126" s="21">
        <f t="shared" si="594"/>
        <v>0.110983968</v>
      </c>
      <c r="BO6126" s="22">
        <f t="shared" si="594"/>
        <v>0.11097999999999997</v>
      </c>
      <c r="BP6126" s="21">
        <f t="shared" si="594"/>
        <v>3.9680000000347215E-6</v>
      </c>
    </row>
    <row r="6127" spans="1:68" ht="11.1" hidden="1" customHeight="1" outlineLevel="2" x14ac:dyDescent="0.2">
      <c r="A6127" s="10"/>
      <c r="B6127" s="18"/>
      <c r="C6127" s="18"/>
      <c r="D6127" s="18"/>
      <c r="E6127" s="23" t="s">
        <v>5386</v>
      </c>
      <c r="F6127" s="208">
        <v>6.5</v>
      </c>
      <c r="G6127" s="208">
        <v>8.7170000000000005</v>
      </c>
      <c r="H6127" s="208">
        <v>4.4390000000000001</v>
      </c>
      <c r="I6127" s="239">
        <v>2.778</v>
      </c>
      <c r="J6127" s="239"/>
      <c r="K6127" s="24"/>
      <c r="L6127" s="24"/>
      <c r="M6127" s="24"/>
      <c r="N6127" s="24"/>
      <c r="O6127" s="24"/>
      <c r="P6127" s="208">
        <v>1.913</v>
      </c>
      <c r="Q6127" s="208">
        <v>4.3529999999999998</v>
      </c>
      <c r="R6127" s="208">
        <v>8.8879999999999999</v>
      </c>
      <c r="S6127" s="208">
        <v>8.9499999999999993</v>
      </c>
      <c r="T6127" s="208">
        <v>6</v>
      </c>
      <c r="U6127" s="208">
        <v>8.4550000000000001</v>
      </c>
      <c r="V6127" s="208">
        <v>5.0179999999999998</v>
      </c>
      <c r="W6127" s="24"/>
      <c r="X6127" s="24"/>
      <c r="Y6127" s="24"/>
      <c r="Z6127" s="24"/>
      <c r="AA6127" s="24"/>
      <c r="AB6127" s="24"/>
      <c r="AC6127" s="24"/>
      <c r="AD6127" s="24"/>
      <c r="AE6127" s="24"/>
      <c r="AF6127" s="24"/>
      <c r="AG6127" s="24"/>
      <c r="AH6127" s="24"/>
      <c r="AI6127" s="24"/>
      <c r="AJ6127" s="24"/>
      <c r="AK6127" s="24"/>
      <c r="AL6127" s="24"/>
      <c r="AM6127" s="24"/>
      <c r="AN6127" s="24"/>
      <c r="AO6127" s="24"/>
      <c r="AP6127" s="24"/>
      <c r="AQ6127" s="24"/>
      <c r="AR6127" s="24"/>
      <c r="AS6127" s="24"/>
      <c r="AT6127" s="24"/>
      <c r="AU6127" s="24"/>
      <c r="AV6127" s="24"/>
      <c r="AW6127" s="24"/>
      <c r="AX6127" s="24"/>
      <c r="AY6127" s="24"/>
      <c r="AZ6127" s="24"/>
      <c r="BA6127" s="24"/>
      <c r="BB6127" s="21">
        <f t="shared" si="595"/>
        <v>8.9499999999999993</v>
      </c>
      <c r="BC6127" s="18"/>
      <c r="BD6127" s="22">
        <f t="shared" si="593"/>
        <v>12.430555555555554</v>
      </c>
      <c r="BE6127" s="21"/>
      <c r="BG6127" s="10"/>
      <c r="BH6127" s="21">
        <f t="shared" si="596"/>
        <v>0</v>
      </c>
      <c r="BI6127" s="22">
        <f t="shared" si="596"/>
        <v>9.2483333333333306E-3</v>
      </c>
      <c r="BJ6127" s="21"/>
      <c r="BK6127" s="21">
        <v>0</v>
      </c>
      <c r="BL6127" s="22">
        <v>2.7744999999999992E-2</v>
      </c>
      <c r="BM6127" s="21"/>
      <c r="BN6127" s="21">
        <f t="shared" si="594"/>
        <v>0</v>
      </c>
      <c r="BO6127" s="22">
        <f t="shared" si="594"/>
        <v>0.11097999999999997</v>
      </c>
      <c r="BP6127" s="21">
        <f t="shared" si="594"/>
        <v>0</v>
      </c>
    </row>
    <row r="6128" spans="1:68" ht="11.1" customHeight="1" outlineLevel="1" collapsed="1" x14ac:dyDescent="0.2">
      <c r="A6128" s="10"/>
      <c r="B6128" s="18"/>
      <c r="C6128" s="18"/>
      <c r="D6128" s="18"/>
      <c r="E6128" s="19" t="s">
        <v>5387</v>
      </c>
      <c r="F6128" s="20"/>
      <c r="G6128" s="20"/>
      <c r="H6128" s="20"/>
      <c r="I6128" s="20"/>
      <c r="J6128" s="20"/>
      <c r="K6128" s="20"/>
      <c r="L6128" s="20"/>
      <c r="M6128" s="20"/>
      <c r="N6128" s="20"/>
      <c r="O6128" s="20"/>
      <c r="P6128" s="20"/>
      <c r="Q6128" s="20"/>
      <c r="R6128" s="209">
        <v>1.0049999999999999</v>
      </c>
      <c r="S6128" s="209">
        <v>1.5640000000000001</v>
      </c>
      <c r="T6128" s="209">
        <v>1.43</v>
      </c>
      <c r="U6128" s="209">
        <v>1.171</v>
      </c>
      <c r="V6128" s="209">
        <v>0.5</v>
      </c>
      <c r="W6128" s="209">
        <v>0.1</v>
      </c>
      <c r="X6128" s="20"/>
      <c r="Y6128" s="20"/>
      <c r="Z6128" s="20"/>
      <c r="AA6128" s="20"/>
      <c r="AB6128" s="20"/>
      <c r="AC6128" s="209">
        <v>1.3939999999999999</v>
      </c>
      <c r="AD6128" s="209">
        <v>2.0489999999999999</v>
      </c>
      <c r="AE6128" s="209">
        <v>1.8140000000000001</v>
      </c>
      <c r="AF6128" s="209">
        <v>1.3540000000000001</v>
      </c>
      <c r="AG6128" s="209">
        <v>0.81899999999999995</v>
      </c>
      <c r="AH6128" s="209">
        <v>0.27700000000000002</v>
      </c>
      <c r="AI6128" s="209">
        <v>0.152</v>
      </c>
      <c r="AJ6128" s="20"/>
      <c r="AK6128" s="20"/>
      <c r="AL6128" s="20"/>
      <c r="AM6128" s="20"/>
      <c r="AN6128" s="209">
        <v>0.91900000000000004</v>
      </c>
      <c r="AO6128" s="209">
        <v>0.9</v>
      </c>
      <c r="AP6128" s="209">
        <v>1.3839999999999999</v>
      </c>
      <c r="AQ6128" s="209">
        <v>1.087</v>
      </c>
      <c r="AR6128" s="209">
        <v>1.2090000000000001</v>
      </c>
      <c r="AS6128" s="209">
        <v>0.9</v>
      </c>
      <c r="AT6128" s="209">
        <v>4.3999999999999997E-2</v>
      </c>
      <c r="AU6128" s="209">
        <v>7.6999999999999999E-2</v>
      </c>
      <c r="AV6128" s="20"/>
      <c r="AW6128" s="20"/>
      <c r="AX6128" s="20"/>
      <c r="AY6128" s="20"/>
      <c r="AZ6128" s="209">
        <v>0.48499999999999999</v>
      </c>
      <c r="BA6128" s="209">
        <v>1</v>
      </c>
      <c r="BB6128" s="21">
        <f t="shared" si="595"/>
        <v>2.0489999999999999</v>
      </c>
      <c r="BC6128" s="18">
        <v>2.8460000000000001</v>
      </c>
      <c r="BD6128" s="22">
        <f t="shared" si="593"/>
        <v>2.8458333333333337</v>
      </c>
      <c r="BE6128" s="21">
        <f>BC6128-BD6128</f>
        <v>1.6666666666642627E-4</v>
      </c>
      <c r="BF6128" s="2">
        <v>2.5</v>
      </c>
      <c r="BG6128" s="10">
        <v>7</v>
      </c>
      <c r="BH6128" s="21">
        <f t="shared" si="596"/>
        <v>2.1174240000000001E-3</v>
      </c>
      <c r="BI6128" s="22">
        <f t="shared" si="596"/>
        <v>2.1173000000000003E-3</v>
      </c>
      <c r="BJ6128" s="21">
        <f>BH6128-BI6128</f>
        <v>1.2399999999978401E-7</v>
      </c>
      <c r="BK6128" s="21">
        <v>6.3522720000000008E-3</v>
      </c>
      <c r="BL6128" s="22">
        <v>6.3519000000000006E-3</v>
      </c>
      <c r="BM6128" s="21">
        <v>3.7200000000021938E-7</v>
      </c>
      <c r="BN6128" s="21">
        <f t="shared" si="594"/>
        <v>2.5409088000000003E-2</v>
      </c>
      <c r="BO6128" s="22">
        <f t="shared" si="594"/>
        <v>2.5407600000000002E-2</v>
      </c>
      <c r="BP6128" s="21">
        <f t="shared" si="594"/>
        <v>1.4880000000008775E-6</v>
      </c>
    </row>
    <row r="6129" spans="1:68" ht="11.1" hidden="1" customHeight="1" outlineLevel="2" x14ac:dyDescent="0.2">
      <c r="A6129" s="10"/>
      <c r="B6129" s="18"/>
      <c r="C6129" s="18"/>
      <c r="D6129" s="18"/>
      <c r="E6129" s="23" t="s">
        <v>5388</v>
      </c>
      <c r="F6129" s="24"/>
      <c r="G6129" s="24"/>
      <c r="H6129" s="24"/>
      <c r="I6129" s="24"/>
      <c r="J6129" s="24"/>
      <c r="K6129" s="24"/>
      <c r="L6129" s="24"/>
      <c r="M6129" s="24"/>
      <c r="N6129" s="24"/>
      <c r="O6129" s="24"/>
      <c r="P6129" s="24"/>
      <c r="Q6129" s="24"/>
      <c r="R6129" s="208">
        <v>1.0049999999999999</v>
      </c>
      <c r="S6129" s="208">
        <v>1.5640000000000001</v>
      </c>
      <c r="T6129" s="208">
        <v>1.43</v>
      </c>
      <c r="U6129" s="208">
        <v>1.171</v>
      </c>
      <c r="V6129" s="208">
        <v>0.5</v>
      </c>
      <c r="W6129" s="208">
        <v>0.1</v>
      </c>
      <c r="X6129" s="24"/>
      <c r="Y6129" s="24"/>
      <c r="Z6129" s="24"/>
      <c r="AA6129" s="24"/>
      <c r="AB6129" s="24"/>
      <c r="AC6129" s="208">
        <v>1.3939999999999999</v>
      </c>
      <c r="AD6129" s="208">
        <v>2.0489999999999999</v>
      </c>
      <c r="AE6129" s="208">
        <v>1.8140000000000001</v>
      </c>
      <c r="AF6129" s="208">
        <v>1.3540000000000001</v>
      </c>
      <c r="AG6129" s="208">
        <v>0.81899999999999995</v>
      </c>
      <c r="AH6129" s="208">
        <v>0.27700000000000002</v>
      </c>
      <c r="AI6129" s="208">
        <v>0.152</v>
      </c>
      <c r="AJ6129" s="24"/>
      <c r="AK6129" s="24"/>
      <c r="AL6129" s="24"/>
      <c r="AM6129" s="24"/>
      <c r="AN6129" s="208">
        <v>0.91900000000000004</v>
      </c>
      <c r="AO6129" s="208">
        <v>0.9</v>
      </c>
      <c r="AP6129" s="208">
        <v>1.3839999999999999</v>
      </c>
      <c r="AQ6129" s="208">
        <v>1.087</v>
      </c>
      <c r="AR6129" s="208">
        <v>1.2090000000000001</v>
      </c>
      <c r="AS6129" s="208">
        <v>0.9</v>
      </c>
      <c r="AT6129" s="208">
        <v>4.3999999999999997E-2</v>
      </c>
      <c r="AU6129" s="208">
        <v>7.6999999999999999E-2</v>
      </c>
      <c r="AV6129" s="24"/>
      <c r="AW6129" s="24"/>
      <c r="AX6129" s="24"/>
      <c r="AY6129" s="24"/>
      <c r="AZ6129" s="208">
        <v>0.48499999999999999</v>
      </c>
      <c r="BA6129" s="208">
        <v>1</v>
      </c>
      <c r="BB6129" s="21">
        <f t="shared" si="595"/>
        <v>2.0489999999999999</v>
      </c>
      <c r="BC6129" s="18"/>
      <c r="BD6129" s="22">
        <f t="shared" si="593"/>
        <v>2.8458333333333337</v>
      </c>
      <c r="BE6129" s="21"/>
      <c r="BG6129" s="10"/>
      <c r="BH6129" s="21">
        <f t="shared" si="596"/>
        <v>0</v>
      </c>
      <c r="BI6129" s="22">
        <f t="shared" si="596"/>
        <v>2.1173000000000003E-3</v>
      </c>
      <c r="BJ6129" s="21"/>
      <c r="BK6129" s="21">
        <v>0</v>
      </c>
      <c r="BL6129" s="22">
        <v>6.3519000000000006E-3</v>
      </c>
      <c r="BM6129" s="21"/>
      <c r="BN6129" s="21">
        <f t="shared" si="594"/>
        <v>0</v>
      </c>
      <c r="BO6129" s="22">
        <f t="shared" si="594"/>
        <v>2.5407600000000002E-2</v>
      </c>
      <c r="BP6129" s="21">
        <f t="shared" si="594"/>
        <v>0</v>
      </c>
    </row>
    <row r="6130" spans="1:68" ht="11.1" hidden="1" customHeight="1" outlineLevel="1" collapsed="1" x14ac:dyDescent="0.2">
      <c r="A6130" s="10"/>
      <c r="B6130" s="18"/>
      <c r="C6130" s="18"/>
      <c r="D6130" s="18"/>
      <c r="E6130" s="19" t="s">
        <v>5389</v>
      </c>
      <c r="F6130" s="20"/>
      <c r="G6130" s="20"/>
      <c r="H6130" s="20"/>
      <c r="I6130" s="20"/>
      <c r="J6130" s="20"/>
      <c r="K6130" s="20"/>
      <c r="L6130" s="20"/>
      <c r="M6130" s="20"/>
      <c r="N6130" s="20"/>
      <c r="O6130" s="20"/>
      <c r="P6130" s="20"/>
      <c r="Q6130" s="20"/>
      <c r="R6130" s="209">
        <v>9.6989999999999998</v>
      </c>
      <c r="S6130" s="209">
        <v>0.8</v>
      </c>
      <c r="T6130" s="209">
        <v>17.864999999999998</v>
      </c>
      <c r="U6130" s="209">
        <v>3.6349999999999998</v>
      </c>
      <c r="V6130" s="209">
        <v>2.5</v>
      </c>
      <c r="W6130" s="209">
        <v>3.06</v>
      </c>
      <c r="X6130" s="20"/>
      <c r="Y6130" s="20"/>
      <c r="Z6130" s="20"/>
      <c r="AA6130" s="20"/>
      <c r="AB6130" s="209">
        <v>3.74</v>
      </c>
      <c r="AC6130" s="209">
        <v>5</v>
      </c>
      <c r="AD6130" s="209">
        <v>6.5</v>
      </c>
      <c r="AE6130" s="20"/>
      <c r="AF6130" s="209">
        <v>6</v>
      </c>
      <c r="AG6130" s="20"/>
      <c r="AH6130" s="20"/>
      <c r="AI6130" s="20"/>
      <c r="AJ6130" s="20"/>
      <c r="AK6130" s="20"/>
      <c r="AL6130" s="20"/>
      <c r="AM6130" s="20"/>
      <c r="AN6130" s="209">
        <v>1.524</v>
      </c>
      <c r="AO6130" s="209">
        <v>1.9239999999999999</v>
      </c>
      <c r="AP6130" s="209">
        <v>3.4249999999999998</v>
      </c>
      <c r="AQ6130" s="209">
        <v>3.9060000000000001</v>
      </c>
      <c r="AR6130" s="209">
        <v>1.992</v>
      </c>
      <c r="AS6130" s="209">
        <v>2.7349999999999999</v>
      </c>
      <c r="AT6130" s="209">
        <v>1.3819999999999999</v>
      </c>
      <c r="AU6130" s="209">
        <v>1.044</v>
      </c>
      <c r="AV6130" s="209">
        <v>0.188</v>
      </c>
      <c r="AW6130" s="20"/>
      <c r="AX6130" s="20"/>
      <c r="AY6130" s="209">
        <v>1.56</v>
      </c>
      <c r="AZ6130" s="209">
        <v>1.304</v>
      </c>
      <c r="BA6130" s="209">
        <v>2.3159999999999998</v>
      </c>
      <c r="BB6130" s="21">
        <f t="shared" si="595"/>
        <v>17.864999999999998</v>
      </c>
      <c r="BC6130" s="18">
        <v>24.812999999999999</v>
      </c>
      <c r="BD6130" s="22">
        <f t="shared" si="593"/>
        <v>24.812499999999996</v>
      </c>
      <c r="BE6130" s="21">
        <f>BC6130-BD6130</f>
        <v>5.0000000000238742E-4</v>
      </c>
      <c r="BF6130" s="2">
        <v>11.42</v>
      </c>
      <c r="BG6130" s="10">
        <v>6</v>
      </c>
      <c r="BH6130" s="21">
        <f t="shared" si="596"/>
        <v>1.8460872E-2</v>
      </c>
      <c r="BI6130" s="22">
        <f t="shared" si="596"/>
        <v>1.8460499999999998E-2</v>
      </c>
      <c r="BJ6130" s="21">
        <f>BH6130-BI6130</f>
        <v>3.720000000019541E-7</v>
      </c>
      <c r="BK6130" s="21">
        <v>5.5382615999999996E-2</v>
      </c>
      <c r="BL6130" s="22">
        <v>5.5381499999999993E-2</v>
      </c>
      <c r="BM6130" s="21">
        <v>1.1160000000023929E-6</v>
      </c>
      <c r="BN6130" s="21">
        <f t="shared" si="594"/>
        <v>0.22153046399999998</v>
      </c>
      <c r="BO6130" s="22">
        <f t="shared" si="594"/>
        <v>0.22152599999999997</v>
      </c>
      <c r="BP6130" s="21">
        <f t="shared" si="594"/>
        <v>4.4640000000095714E-6</v>
      </c>
    </row>
    <row r="6131" spans="1:68" ht="11.1" hidden="1" customHeight="1" outlineLevel="2" x14ac:dyDescent="0.2">
      <c r="A6131" s="10"/>
      <c r="B6131" s="18"/>
      <c r="C6131" s="18"/>
      <c r="D6131" s="18"/>
      <c r="E6131" s="23" t="s">
        <v>5390</v>
      </c>
      <c r="F6131" s="24"/>
      <c r="G6131" s="24"/>
      <c r="H6131" s="24"/>
      <c r="I6131" s="24"/>
      <c r="J6131" s="24"/>
      <c r="K6131" s="24"/>
      <c r="L6131" s="24"/>
      <c r="M6131" s="24"/>
      <c r="N6131" s="24"/>
      <c r="O6131" s="24"/>
      <c r="P6131" s="24"/>
      <c r="Q6131" s="24"/>
      <c r="R6131" s="208">
        <v>9.6989999999999998</v>
      </c>
      <c r="S6131" s="208">
        <v>0.8</v>
      </c>
      <c r="T6131" s="208">
        <v>17.864999999999998</v>
      </c>
      <c r="U6131" s="208">
        <v>3.6349999999999998</v>
      </c>
      <c r="V6131" s="208">
        <v>2.5</v>
      </c>
      <c r="W6131" s="208">
        <v>3.06</v>
      </c>
      <c r="X6131" s="24"/>
      <c r="Y6131" s="24"/>
      <c r="Z6131" s="24"/>
      <c r="AA6131" s="24"/>
      <c r="AB6131" s="208">
        <v>3.74</v>
      </c>
      <c r="AC6131" s="208">
        <v>5</v>
      </c>
      <c r="AD6131" s="208">
        <v>6.5</v>
      </c>
      <c r="AE6131" s="24"/>
      <c r="AF6131" s="208">
        <v>6</v>
      </c>
      <c r="AG6131" s="24"/>
      <c r="AH6131" s="24"/>
      <c r="AI6131" s="24"/>
      <c r="AJ6131" s="24"/>
      <c r="AK6131" s="24"/>
      <c r="AL6131" s="24"/>
      <c r="AM6131" s="24"/>
      <c r="AN6131" s="208">
        <v>1.524</v>
      </c>
      <c r="AO6131" s="208">
        <v>1.9239999999999999</v>
      </c>
      <c r="AP6131" s="208">
        <v>3.4249999999999998</v>
      </c>
      <c r="AQ6131" s="208">
        <v>3.9060000000000001</v>
      </c>
      <c r="AR6131" s="208">
        <v>1.992</v>
      </c>
      <c r="AS6131" s="208">
        <v>2.7349999999999999</v>
      </c>
      <c r="AT6131" s="208">
        <v>1.3819999999999999</v>
      </c>
      <c r="AU6131" s="208">
        <v>1.044</v>
      </c>
      <c r="AV6131" s="208">
        <v>0.188</v>
      </c>
      <c r="AW6131" s="24"/>
      <c r="AX6131" s="24"/>
      <c r="AY6131" s="208">
        <v>1.56</v>
      </c>
      <c r="AZ6131" s="208">
        <v>1.304</v>
      </c>
      <c r="BA6131" s="208">
        <v>2.3159999999999998</v>
      </c>
      <c r="BB6131" s="21">
        <f t="shared" si="595"/>
        <v>17.864999999999998</v>
      </c>
      <c r="BC6131" s="18"/>
      <c r="BD6131" s="22">
        <f t="shared" si="593"/>
        <v>24.812499999999996</v>
      </c>
      <c r="BE6131" s="21"/>
      <c r="BG6131" s="10"/>
      <c r="BH6131" s="21">
        <f t="shared" si="596"/>
        <v>0</v>
      </c>
      <c r="BI6131" s="22">
        <f t="shared" si="596"/>
        <v>1.8460499999999998E-2</v>
      </c>
      <c r="BJ6131" s="21"/>
      <c r="BK6131" s="21">
        <v>0</v>
      </c>
      <c r="BL6131" s="22">
        <v>5.5381499999999993E-2</v>
      </c>
      <c r="BM6131" s="21"/>
      <c r="BN6131" s="21">
        <f t="shared" si="594"/>
        <v>0</v>
      </c>
      <c r="BO6131" s="22">
        <f t="shared" si="594"/>
        <v>0.22152599999999997</v>
      </c>
      <c r="BP6131" s="21">
        <f t="shared" si="594"/>
        <v>0</v>
      </c>
    </row>
    <row r="6132" spans="1:68" ht="11.1" hidden="1" customHeight="1" outlineLevel="1" collapsed="1" x14ac:dyDescent="0.2">
      <c r="A6132" s="10"/>
      <c r="B6132" s="18"/>
      <c r="C6132" s="18"/>
      <c r="D6132" s="18"/>
      <c r="E6132" s="19" t="s">
        <v>5391</v>
      </c>
      <c r="F6132" s="209">
        <v>6.1059999999999999</v>
      </c>
      <c r="G6132" s="209">
        <v>8.0280000000000005</v>
      </c>
      <c r="H6132" s="209">
        <v>5.3390000000000004</v>
      </c>
      <c r="I6132" s="20"/>
      <c r="J6132" s="20"/>
      <c r="K6132" s="20"/>
      <c r="L6132" s="209">
        <v>4.1230000000000002</v>
      </c>
      <c r="M6132" s="209">
        <v>0.09</v>
      </c>
      <c r="N6132" s="20"/>
      <c r="O6132" s="20"/>
      <c r="P6132" s="209">
        <v>4.2309999999999999</v>
      </c>
      <c r="Q6132" s="209">
        <v>5.5949999999999998</v>
      </c>
      <c r="R6132" s="209">
        <v>7.8109999999999999</v>
      </c>
      <c r="S6132" s="209">
        <v>9.11</v>
      </c>
      <c r="T6132" s="209">
        <v>6.6630000000000003</v>
      </c>
      <c r="U6132" s="209">
        <v>4.62</v>
      </c>
      <c r="V6132" s="209">
        <v>1.0649999999999999</v>
      </c>
      <c r="W6132" s="209">
        <v>0.39700000000000002</v>
      </c>
      <c r="X6132" s="20"/>
      <c r="Y6132" s="20"/>
      <c r="Z6132" s="20"/>
      <c r="AA6132" s="209">
        <v>0.61099999999999999</v>
      </c>
      <c r="AB6132" s="209">
        <v>4.3499999999999996</v>
      </c>
      <c r="AC6132" s="209">
        <v>4.335</v>
      </c>
      <c r="AD6132" s="209">
        <v>10.628</v>
      </c>
      <c r="AE6132" s="209">
        <v>8.4329999999999998</v>
      </c>
      <c r="AF6132" s="209">
        <v>7.4370000000000003</v>
      </c>
      <c r="AG6132" s="209">
        <v>3.5790000000000002</v>
      </c>
      <c r="AH6132" s="209">
        <v>1.1439999999999999</v>
      </c>
      <c r="AI6132" s="209">
        <v>0.188</v>
      </c>
      <c r="AJ6132" s="209">
        <v>1.2999999999999999E-2</v>
      </c>
      <c r="AK6132" s="20"/>
      <c r="AL6132" s="20"/>
      <c r="AM6132" s="20"/>
      <c r="AN6132" s="209">
        <v>3.218</v>
      </c>
      <c r="AO6132" s="209">
        <v>7.2039999999999997</v>
      </c>
      <c r="AP6132" s="209">
        <v>6.23</v>
      </c>
      <c r="AQ6132" s="209">
        <v>10.231999999999999</v>
      </c>
      <c r="AR6132" s="209">
        <v>5.0570000000000004</v>
      </c>
      <c r="AS6132" s="209">
        <v>3.5</v>
      </c>
      <c r="AT6132" s="209">
        <v>3</v>
      </c>
      <c r="AU6132" s="209">
        <v>0.31900000000000001</v>
      </c>
      <c r="AV6132" s="20"/>
      <c r="AW6132" s="20"/>
      <c r="AX6132" s="20"/>
      <c r="AY6132" s="209">
        <v>0.433</v>
      </c>
      <c r="AZ6132" s="209">
        <v>2.4580000000000002</v>
      </c>
      <c r="BA6132" s="209">
        <v>5.7350000000000003</v>
      </c>
      <c r="BB6132" s="56">
        <f t="shared" si="595"/>
        <v>10.628</v>
      </c>
      <c r="BC6132" s="18">
        <v>14.760999999999999</v>
      </c>
      <c r="BD6132" s="22">
        <f t="shared" si="593"/>
        <v>14.761111111111113</v>
      </c>
      <c r="BE6132" s="21">
        <f>BC6132-BD6132</f>
        <v>-1.1111111111361538E-4</v>
      </c>
      <c r="BF6132" s="2">
        <v>12.14</v>
      </c>
      <c r="BG6132" s="10">
        <v>6</v>
      </c>
      <c r="BH6132" s="21">
        <f t="shared" si="596"/>
        <v>1.0982184000000001E-2</v>
      </c>
      <c r="BI6132" s="22">
        <f t="shared" si="596"/>
        <v>1.0982266666666669E-2</v>
      </c>
      <c r="BJ6132" s="21">
        <f>BH6132-BI6132</f>
        <v>-8.2666666668257394E-8</v>
      </c>
      <c r="BK6132" s="21">
        <v>3.2946552000000004E-2</v>
      </c>
      <c r="BL6132" s="22">
        <v>3.2946800000000005E-2</v>
      </c>
      <c r="BM6132" s="21">
        <v>-2.4800000000130273E-7</v>
      </c>
      <c r="BN6132" s="21">
        <f t="shared" si="594"/>
        <v>0.13178620800000002</v>
      </c>
      <c r="BO6132" s="22">
        <f t="shared" si="594"/>
        <v>0.13178720000000002</v>
      </c>
      <c r="BP6132" s="21">
        <f t="shared" si="594"/>
        <v>-9.9200000000521094E-7</v>
      </c>
    </row>
    <row r="6133" spans="1:68" ht="11.1" hidden="1" customHeight="1" outlineLevel="2" x14ac:dyDescent="0.2">
      <c r="A6133" s="10"/>
      <c r="B6133" s="18"/>
      <c r="C6133" s="18"/>
      <c r="D6133" s="18"/>
      <c r="E6133" s="23" t="s">
        <v>5392</v>
      </c>
      <c r="F6133" s="208">
        <v>1.819</v>
      </c>
      <c r="G6133" s="208">
        <v>0.78900000000000003</v>
      </c>
      <c r="H6133" s="208">
        <v>0.56200000000000006</v>
      </c>
      <c r="I6133" s="24"/>
      <c r="J6133" s="24"/>
      <c r="K6133" s="24"/>
      <c r="L6133" s="208">
        <v>0.56899999999999995</v>
      </c>
      <c r="M6133" s="208">
        <v>3.1E-2</v>
      </c>
      <c r="N6133" s="24"/>
      <c r="O6133" s="24"/>
      <c r="P6133" s="208">
        <v>0.86399999999999999</v>
      </c>
      <c r="Q6133" s="208">
        <v>0.60699999999999998</v>
      </c>
      <c r="R6133" s="208">
        <v>1.0640000000000001</v>
      </c>
      <c r="S6133" s="208">
        <v>1.0960000000000001</v>
      </c>
      <c r="T6133" s="208">
        <v>0.78900000000000003</v>
      </c>
      <c r="U6133" s="208">
        <v>0.71</v>
      </c>
      <c r="V6133" s="208">
        <v>0.38600000000000001</v>
      </c>
      <c r="W6133" s="208">
        <v>0.19700000000000001</v>
      </c>
      <c r="X6133" s="24"/>
      <c r="Y6133" s="24"/>
      <c r="Z6133" s="24"/>
      <c r="AA6133" s="208">
        <v>0.42499999999999999</v>
      </c>
      <c r="AB6133" s="208">
        <v>0.55900000000000005</v>
      </c>
      <c r="AC6133" s="208">
        <v>0.41799999999999998</v>
      </c>
      <c r="AD6133" s="208">
        <v>0.96599999999999997</v>
      </c>
      <c r="AE6133" s="208">
        <v>0.81699999999999995</v>
      </c>
      <c r="AF6133" s="208">
        <v>0.78200000000000003</v>
      </c>
      <c r="AG6133" s="208">
        <v>0.48899999999999999</v>
      </c>
      <c r="AH6133" s="208">
        <v>0.32600000000000001</v>
      </c>
      <c r="AI6133" s="208">
        <v>0.188</v>
      </c>
      <c r="AJ6133" s="208">
        <v>1.2999999999999999E-2</v>
      </c>
      <c r="AK6133" s="24"/>
      <c r="AL6133" s="24"/>
      <c r="AM6133" s="24"/>
      <c r="AN6133" s="208">
        <v>0.73799999999999999</v>
      </c>
      <c r="AO6133" s="208">
        <v>0.874</v>
      </c>
      <c r="AP6133" s="208">
        <v>0.71199999999999997</v>
      </c>
      <c r="AQ6133" s="208">
        <v>1.1140000000000001</v>
      </c>
      <c r="AR6133" s="208">
        <v>0.55200000000000005</v>
      </c>
      <c r="AS6133" s="208">
        <v>0.5</v>
      </c>
      <c r="AT6133" s="208">
        <v>0.3</v>
      </c>
      <c r="AU6133" s="208">
        <v>0.31900000000000001</v>
      </c>
      <c r="AV6133" s="24"/>
      <c r="AW6133" s="24"/>
      <c r="AX6133" s="24"/>
      <c r="AY6133" s="208">
        <v>0.27200000000000002</v>
      </c>
      <c r="AZ6133" s="208">
        <v>0.40100000000000002</v>
      </c>
      <c r="BA6133" s="208">
        <v>0.63900000000000001</v>
      </c>
      <c r="BB6133" s="21">
        <f t="shared" si="595"/>
        <v>1.819</v>
      </c>
      <c r="BC6133" s="18"/>
      <c r="BD6133" s="22">
        <f t="shared" si="593"/>
        <v>2.5263888888888886</v>
      </c>
      <c r="BE6133" s="21"/>
      <c r="BG6133" s="10"/>
      <c r="BH6133" s="21">
        <f t="shared" si="596"/>
        <v>0</v>
      </c>
      <c r="BI6133" s="22">
        <f t="shared" si="596"/>
        <v>1.8796333333333333E-3</v>
      </c>
      <c r="BJ6133" s="21"/>
      <c r="BK6133" s="21">
        <v>0</v>
      </c>
      <c r="BL6133" s="22">
        <v>5.6388999999999996E-3</v>
      </c>
      <c r="BM6133" s="21"/>
      <c r="BN6133" s="21">
        <f t="shared" si="594"/>
        <v>0</v>
      </c>
      <c r="BO6133" s="22">
        <f t="shared" si="594"/>
        <v>2.2555599999999999E-2</v>
      </c>
      <c r="BP6133" s="21">
        <f t="shared" si="594"/>
        <v>0</v>
      </c>
    </row>
    <row r="6134" spans="1:68" ht="11.1" hidden="1" customHeight="1" outlineLevel="2" x14ac:dyDescent="0.2">
      <c r="A6134" s="10"/>
      <c r="B6134" s="18"/>
      <c r="C6134" s="18"/>
      <c r="D6134" s="18"/>
      <c r="E6134" s="23" t="s">
        <v>5393</v>
      </c>
      <c r="F6134" s="208">
        <v>4.2869999999999999</v>
      </c>
      <c r="G6134" s="208">
        <v>7.2389999999999999</v>
      </c>
      <c r="H6134" s="208">
        <v>4.7770000000000001</v>
      </c>
      <c r="I6134" s="24"/>
      <c r="J6134" s="24"/>
      <c r="K6134" s="24"/>
      <c r="L6134" s="208">
        <v>3.5539999999999998</v>
      </c>
      <c r="M6134" s="208">
        <v>5.8999999999999997E-2</v>
      </c>
      <c r="N6134" s="24"/>
      <c r="O6134" s="24"/>
      <c r="P6134" s="208">
        <v>3.367</v>
      </c>
      <c r="Q6134" s="208">
        <v>4.9880000000000004</v>
      </c>
      <c r="R6134" s="208">
        <v>6.7469999999999999</v>
      </c>
      <c r="S6134" s="208">
        <v>8.0139999999999993</v>
      </c>
      <c r="T6134" s="208">
        <v>5.8739999999999997</v>
      </c>
      <c r="U6134" s="208">
        <v>3.91</v>
      </c>
      <c r="V6134" s="208">
        <v>0.67900000000000005</v>
      </c>
      <c r="W6134" s="208">
        <v>0.2</v>
      </c>
      <c r="X6134" s="24"/>
      <c r="Y6134" s="24"/>
      <c r="Z6134" s="24"/>
      <c r="AA6134" s="208">
        <v>0.186</v>
      </c>
      <c r="AB6134" s="208">
        <v>3.7909999999999999</v>
      </c>
      <c r="AC6134" s="208">
        <v>3.9169999999999998</v>
      </c>
      <c r="AD6134" s="208">
        <v>9.6620000000000008</v>
      </c>
      <c r="AE6134" s="208">
        <v>7.6159999999999997</v>
      </c>
      <c r="AF6134" s="208">
        <v>6.6550000000000002</v>
      </c>
      <c r="AG6134" s="208">
        <v>3.09</v>
      </c>
      <c r="AH6134" s="208">
        <v>0.81799999999999995</v>
      </c>
      <c r="AI6134" s="24"/>
      <c r="AJ6134" s="24"/>
      <c r="AK6134" s="24"/>
      <c r="AL6134" s="24"/>
      <c r="AM6134" s="24"/>
      <c r="AN6134" s="208">
        <v>2.48</v>
      </c>
      <c r="AO6134" s="208">
        <v>6.33</v>
      </c>
      <c r="AP6134" s="208">
        <v>5.5179999999999998</v>
      </c>
      <c r="AQ6134" s="208">
        <v>9.1180000000000003</v>
      </c>
      <c r="AR6134" s="208">
        <v>4.5049999999999999</v>
      </c>
      <c r="AS6134" s="208">
        <v>3</v>
      </c>
      <c r="AT6134" s="208">
        <v>2.7</v>
      </c>
      <c r="AU6134" s="24"/>
      <c r="AV6134" s="24"/>
      <c r="AW6134" s="24"/>
      <c r="AX6134" s="24"/>
      <c r="AY6134" s="208">
        <v>0.161</v>
      </c>
      <c r="AZ6134" s="208">
        <v>2.0569999999999999</v>
      </c>
      <c r="BA6134" s="208">
        <v>5.0960000000000001</v>
      </c>
      <c r="BB6134" s="21">
        <f t="shared" si="595"/>
        <v>9.6620000000000008</v>
      </c>
      <c r="BC6134" s="18"/>
      <c r="BD6134" s="22">
        <f t="shared" si="593"/>
        <v>13.419444444444444</v>
      </c>
      <c r="BE6134" s="21"/>
      <c r="BG6134" s="10"/>
      <c r="BH6134" s="21">
        <f t="shared" si="596"/>
        <v>0</v>
      </c>
      <c r="BI6134" s="22">
        <f t="shared" si="596"/>
        <v>9.9840666666666661E-3</v>
      </c>
      <c r="BJ6134" s="21"/>
      <c r="BK6134" s="21">
        <v>0</v>
      </c>
      <c r="BL6134" s="22">
        <v>2.9952199999999998E-2</v>
      </c>
      <c r="BM6134" s="21"/>
      <c r="BN6134" s="21">
        <f t="shared" si="594"/>
        <v>0</v>
      </c>
      <c r="BO6134" s="22">
        <f t="shared" si="594"/>
        <v>0.11980879999999999</v>
      </c>
      <c r="BP6134" s="21">
        <f t="shared" si="594"/>
        <v>0</v>
      </c>
    </row>
    <row r="6135" spans="1:68" ht="11.1" hidden="1" customHeight="1" outlineLevel="1" collapsed="1" x14ac:dyDescent="0.2">
      <c r="A6135" s="10"/>
      <c r="B6135" s="18"/>
      <c r="C6135" s="18"/>
      <c r="D6135" s="18"/>
      <c r="E6135" s="19" t="s">
        <v>5394</v>
      </c>
      <c r="F6135" s="209">
        <v>10.5</v>
      </c>
      <c r="G6135" s="209">
        <v>20.155000000000001</v>
      </c>
      <c r="H6135" s="209">
        <v>7.0030000000000001</v>
      </c>
      <c r="I6135" s="240">
        <v>6.8010000000000002</v>
      </c>
      <c r="J6135" s="240"/>
      <c r="K6135" s="20"/>
      <c r="L6135" s="20"/>
      <c r="M6135" s="20"/>
      <c r="N6135" s="20"/>
      <c r="O6135" s="20"/>
      <c r="P6135" s="209">
        <v>3.8780000000000001</v>
      </c>
      <c r="Q6135" s="209">
        <v>10.848000000000001</v>
      </c>
      <c r="R6135" s="209">
        <v>10.039</v>
      </c>
      <c r="S6135" s="209">
        <v>4.2839999999999998</v>
      </c>
      <c r="T6135" s="209">
        <v>7.8019999999999996</v>
      </c>
      <c r="U6135" s="209">
        <v>8.6920000000000002</v>
      </c>
      <c r="V6135" s="20"/>
      <c r="W6135" s="209">
        <v>5</v>
      </c>
      <c r="X6135" s="20"/>
      <c r="Y6135" s="20"/>
      <c r="Z6135" s="20"/>
      <c r="AA6135" s="20"/>
      <c r="AB6135" s="20"/>
      <c r="AC6135" s="209">
        <v>8.7080000000000002</v>
      </c>
      <c r="AD6135" s="209">
        <v>1.05</v>
      </c>
      <c r="AE6135" s="209">
        <v>16.707999999999998</v>
      </c>
      <c r="AF6135" s="209">
        <v>9.5</v>
      </c>
      <c r="AG6135" s="209">
        <v>5.8570000000000002</v>
      </c>
      <c r="AH6135" s="209">
        <v>2.4089999999999998</v>
      </c>
      <c r="AI6135" s="20"/>
      <c r="AJ6135" s="20"/>
      <c r="AK6135" s="20"/>
      <c r="AL6135" s="20"/>
      <c r="AM6135" s="20"/>
      <c r="AN6135" s="209">
        <v>2.58</v>
      </c>
      <c r="AO6135" s="209">
        <v>7.4340000000000002</v>
      </c>
      <c r="AP6135" s="209">
        <v>8.0310000000000006</v>
      </c>
      <c r="AQ6135" s="209">
        <v>10.945</v>
      </c>
      <c r="AR6135" s="209">
        <v>12.513</v>
      </c>
      <c r="AS6135" s="209">
        <v>3.4780000000000002</v>
      </c>
      <c r="AT6135" s="209">
        <v>3.7749999999999999</v>
      </c>
      <c r="AU6135" s="20"/>
      <c r="AV6135" s="20"/>
      <c r="AW6135" s="20"/>
      <c r="AX6135" s="20"/>
      <c r="AY6135" s="20"/>
      <c r="AZ6135" s="209">
        <v>3.8540000000000001</v>
      </c>
      <c r="BA6135" s="209">
        <v>7.8780000000000001</v>
      </c>
      <c r="BB6135" s="21">
        <f t="shared" si="595"/>
        <v>20.155000000000001</v>
      </c>
      <c r="BC6135" s="18">
        <v>27.992999999999999</v>
      </c>
      <c r="BD6135" s="22">
        <f t="shared" si="593"/>
        <v>27.993055555555561</v>
      </c>
      <c r="BE6135" s="21">
        <f>BC6135-BD6135</f>
        <v>-5.555555556213676E-5</v>
      </c>
      <c r="BF6135" s="2">
        <v>10.6</v>
      </c>
      <c r="BG6135" s="10">
        <v>6</v>
      </c>
      <c r="BH6135" s="21">
        <f t="shared" si="596"/>
        <v>2.0826792E-2</v>
      </c>
      <c r="BI6135" s="22">
        <f t="shared" si="596"/>
        <v>2.082683333333334E-2</v>
      </c>
      <c r="BJ6135" s="21">
        <f>BH6135-BI6135</f>
        <v>-4.1333333339332867E-8</v>
      </c>
      <c r="BK6135" s="21">
        <v>6.2480376000000004E-2</v>
      </c>
      <c r="BL6135" s="22">
        <v>6.2480500000000022E-2</v>
      </c>
      <c r="BM6135" s="21">
        <v>-1.240000000179986E-7</v>
      </c>
      <c r="BN6135" s="21">
        <f t="shared" si="594"/>
        <v>0.24992150400000002</v>
      </c>
      <c r="BO6135" s="22">
        <f t="shared" si="594"/>
        <v>0.24992200000000009</v>
      </c>
      <c r="BP6135" s="21">
        <f t="shared" si="594"/>
        <v>-4.9600000007199441E-7</v>
      </c>
    </row>
    <row r="6136" spans="1:68" ht="11.1" hidden="1" customHeight="1" outlineLevel="2" x14ac:dyDescent="0.2">
      <c r="A6136" s="10"/>
      <c r="B6136" s="18"/>
      <c r="C6136" s="18"/>
      <c r="D6136" s="18"/>
      <c r="E6136" s="23" t="s">
        <v>5395</v>
      </c>
      <c r="F6136" s="208">
        <v>10.5</v>
      </c>
      <c r="G6136" s="208">
        <v>20.155000000000001</v>
      </c>
      <c r="H6136" s="208">
        <v>7.0030000000000001</v>
      </c>
      <c r="I6136" s="239">
        <v>6.8010000000000002</v>
      </c>
      <c r="J6136" s="239"/>
      <c r="K6136" s="24"/>
      <c r="L6136" s="24"/>
      <c r="M6136" s="24"/>
      <c r="N6136" s="24"/>
      <c r="O6136" s="24"/>
      <c r="P6136" s="208">
        <v>3.8780000000000001</v>
      </c>
      <c r="Q6136" s="208">
        <v>10.848000000000001</v>
      </c>
      <c r="R6136" s="208">
        <v>10.039</v>
      </c>
      <c r="S6136" s="208">
        <v>4.2839999999999998</v>
      </c>
      <c r="T6136" s="208">
        <v>7.8019999999999996</v>
      </c>
      <c r="U6136" s="208">
        <v>8.6920000000000002</v>
      </c>
      <c r="V6136" s="24"/>
      <c r="W6136" s="208">
        <v>5</v>
      </c>
      <c r="X6136" s="24"/>
      <c r="Y6136" s="24"/>
      <c r="Z6136" s="24"/>
      <c r="AA6136" s="24"/>
      <c r="AB6136" s="24"/>
      <c r="AC6136" s="208">
        <v>8.7080000000000002</v>
      </c>
      <c r="AD6136" s="208">
        <v>1.05</v>
      </c>
      <c r="AE6136" s="208">
        <v>16.707999999999998</v>
      </c>
      <c r="AF6136" s="208">
        <v>9.5</v>
      </c>
      <c r="AG6136" s="208">
        <v>5.8570000000000002</v>
      </c>
      <c r="AH6136" s="208">
        <v>2.4089999999999998</v>
      </c>
      <c r="AI6136" s="24"/>
      <c r="AJ6136" s="24"/>
      <c r="AK6136" s="24"/>
      <c r="AL6136" s="24"/>
      <c r="AM6136" s="24"/>
      <c r="AN6136" s="208">
        <v>2.58</v>
      </c>
      <c r="AO6136" s="208">
        <v>7.4340000000000002</v>
      </c>
      <c r="AP6136" s="208">
        <v>8.0310000000000006</v>
      </c>
      <c r="AQ6136" s="208">
        <v>10.945</v>
      </c>
      <c r="AR6136" s="208">
        <v>12.513</v>
      </c>
      <c r="AS6136" s="208">
        <v>3.4780000000000002</v>
      </c>
      <c r="AT6136" s="208">
        <v>3.7749999999999999</v>
      </c>
      <c r="AU6136" s="24"/>
      <c r="AV6136" s="24"/>
      <c r="AW6136" s="24"/>
      <c r="AX6136" s="24"/>
      <c r="AY6136" s="24"/>
      <c r="AZ6136" s="208">
        <v>3.8540000000000001</v>
      </c>
      <c r="BA6136" s="208">
        <v>7.8780000000000001</v>
      </c>
      <c r="BB6136" s="21">
        <f t="shared" si="595"/>
        <v>20.155000000000001</v>
      </c>
      <c r="BC6136" s="18"/>
      <c r="BD6136" s="22">
        <f t="shared" si="593"/>
        <v>27.993055555555561</v>
      </c>
      <c r="BE6136" s="21"/>
      <c r="BG6136" s="10"/>
      <c r="BH6136" s="21">
        <f t="shared" si="596"/>
        <v>0</v>
      </c>
      <c r="BI6136" s="22">
        <f t="shared" si="596"/>
        <v>2.082683333333334E-2</v>
      </c>
      <c r="BJ6136" s="21"/>
      <c r="BK6136" s="21">
        <v>0</v>
      </c>
      <c r="BL6136" s="22">
        <v>6.2480500000000022E-2</v>
      </c>
      <c r="BM6136" s="21"/>
      <c r="BN6136" s="21">
        <f t="shared" si="594"/>
        <v>0</v>
      </c>
      <c r="BO6136" s="22">
        <f t="shared" si="594"/>
        <v>0.24992200000000009</v>
      </c>
      <c r="BP6136" s="21">
        <f t="shared" si="594"/>
        <v>0</v>
      </c>
    </row>
    <row r="6137" spans="1:68" ht="11.1" hidden="1" customHeight="1" outlineLevel="1" collapsed="1" x14ac:dyDescent="0.2">
      <c r="A6137" s="10"/>
      <c r="B6137" s="18"/>
      <c r="C6137" s="18"/>
      <c r="D6137" s="18"/>
      <c r="E6137" s="19" t="s">
        <v>5396</v>
      </c>
      <c r="F6137" s="20"/>
      <c r="G6137" s="20"/>
      <c r="H6137" s="20"/>
      <c r="I6137" s="20"/>
      <c r="J6137" s="20"/>
      <c r="K6137" s="20"/>
      <c r="L6137" s="20"/>
      <c r="M6137" s="20"/>
      <c r="N6137" s="20"/>
      <c r="O6137" s="20"/>
      <c r="P6137" s="20"/>
      <c r="Q6137" s="20"/>
      <c r="R6137" s="209">
        <v>2.6</v>
      </c>
      <c r="S6137" s="20"/>
      <c r="T6137" s="20"/>
      <c r="U6137" s="209">
        <v>39.097000000000001</v>
      </c>
      <c r="V6137" s="209">
        <v>9.4410000000000007</v>
      </c>
      <c r="W6137" s="209">
        <v>9.7000000000000003E-2</v>
      </c>
      <c r="X6137" s="20"/>
      <c r="Y6137" s="20"/>
      <c r="Z6137" s="20"/>
      <c r="AA6137" s="20"/>
      <c r="AB6137" s="209">
        <v>10.823</v>
      </c>
      <c r="AC6137" s="209">
        <v>15.119</v>
      </c>
      <c r="AD6137" s="209">
        <v>17.061</v>
      </c>
      <c r="AE6137" s="209">
        <v>16.698</v>
      </c>
      <c r="AF6137" s="209">
        <v>14.834</v>
      </c>
      <c r="AG6137" s="209">
        <v>10.599</v>
      </c>
      <c r="AH6137" s="209">
        <v>3.9510000000000001</v>
      </c>
      <c r="AI6137" s="209">
        <v>1.8049999999999999</v>
      </c>
      <c r="AJ6137" s="20"/>
      <c r="AK6137" s="20"/>
      <c r="AL6137" s="20"/>
      <c r="AM6137" s="209">
        <v>2.5369999999999999</v>
      </c>
      <c r="AN6137" s="209">
        <v>9.7240000000000002</v>
      </c>
      <c r="AO6137" s="209">
        <v>16.876000000000001</v>
      </c>
      <c r="AP6137" s="209">
        <v>14.271000000000001</v>
      </c>
      <c r="AQ6137" s="209">
        <v>18.16</v>
      </c>
      <c r="AR6137" s="209">
        <v>12.629</v>
      </c>
      <c r="AS6137" s="209">
        <v>8.7349999999999994</v>
      </c>
      <c r="AT6137" s="209">
        <v>4.0519999999999996</v>
      </c>
      <c r="AU6137" s="209">
        <v>0.47299999999999998</v>
      </c>
      <c r="AV6137" s="20"/>
      <c r="AW6137" s="20"/>
      <c r="AX6137" s="20"/>
      <c r="AY6137" s="209">
        <v>1.8959999999999999</v>
      </c>
      <c r="AZ6137" s="209">
        <v>6.3959999999999999</v>
      </c>
      <c r="BA6137" s="209">
        <v>10.227</v>
      </c>
      <c r="BB6137" s="21">
        <f t="shared" si="595"/>
        <v>39.097000000000001</v>
      </c>
      <c r="BC6137" s="18">
        <v>54.301000000000002</v>
      </c>
      <c r="BD6137" s="22">
        <f t="shared" si="593"/>
        <v>54.301388888888894</v>
      </c>
      <c r="BE6137" s="21">
        <f>BC6137-BD6137</f>
        <v>-3.8888888889232476E-4</v>
      </c>
      <c r="BF6137" s="2">
        <v>36.42</v>
      </c>
      <c r="BG6137" s="10">
        <v>6</v>
      </c>
      <c r="BH6137" s="21">
        <f t="shared" si="596"/>
        <v>4.0399944E-2</v>
      </c>
      <c r="BI6137" s="22">
        <f t="shared" si="596"/>
        <v>4.0400233333333334E-2</v>
      </c>
      <c r="BJ6137" s="21">
        <f>BH6137-BI6137</f>
        <v>-2.8933333333369671E-7</v>
      </c>
      <c r="BK6137" s="21">
        <v>0.12119983200000001</v>
      </c>
      <c r="BL6137" s="22">
        <v>0.12120069999999999</v>
      </c>
      <c r="BM6137" s="21">
        <v>-8.6799999998721233E-7</v>
      </c>
      <c r="BN6137" s="21">
        <f t="shared" si="594"/>
        <v>0.48479932800000003</v>
      </c>
      <c r="BO6137" s="22">
        <f t="shared" si="594"/>
        <v>0.48480279999999998</v>
      </c>
      <c r="BP6137" s="21">
        <f t="shared" si="594"/>
        <v>-3.4719999999488493E-6</v>
      </c>
    </row>
    <row r="6138" spans="1:68" ht="11.1" hidden="1" customHeight="1" outlineLevel="2" x14ac:dyDescent="0.2">
      <c r="A6138" s="10"/>
      <c r="B6138" s="18"/>
      <c r="C6138" s="18"/>
      <c r="D6138" s="18"/>
      <c r="E6138" s="23" t="s">
        <v>5397</v>
      </c>
      <c r="F6138" s="24"/>
      <c r="G6138" s="24"/>
      <c r="H6138" s="24"/>
      <c r="I6138" s="24"/>
      <c r="J6138" s="24"/>
      <c r="K6138" s="24"/>
      <c r="L6138" s="24"/>
      <c r="M6138" s="24"/>
      <c r="N6138" s="24"/>
      <c r="O6138" s="24"/>
      <c r="P6138" s="24"/>
      <c r="Q6138" s="24"/>
      <c r="R6138" s="208">
        <v>2.6</v>
      </c>
      <c r="S6138" s="24"/>
      <c r="T6138" s="24"/>
      <c r="U6138" s="208">
        <v>39.097000000000001</v>
      </c>
      <c r="V6138" s="208">
        <v>9.4410000000000007</v>
      </c>
      <c r="W6138" s="208">
        <v>9.7000000000000003E-2</v>
      </c>
      <c r="X6138" s="24"/>
      <c r="Y6138" s="24"/>
      <c r="Z6138" s="24"/>
      <c r="AA6138" s="24"/>
      <c r="AB6138" s="208">
        <v>10.823</v>
      </c>
      <c r="AC6138" s="208">
        <v>15.119</v>
      </c>
      <c r="AD6138" s="208">
        <v>17.061</v>
      </c>
      <c r="AE6138" s="208">
        <v>16.698</v>
      </c>
      <c r="AF6138" s="208">
        <v>14.834</v>
      </c>
      <c r="AG6138" s="208">
        <v>10.599</v>
      </c>
      <c r="AH6138" s="208">
        <v>3.9510000000000001</v>
      </c>
      <c r="AI6138" s="208">
        <v>1.8049999999999999</v>
      </c>
      <c r="AJ6138" s="24"/>
      <c r="AK6138" s="24"/>
      <c r="AL6138" s="24"/>
      <c r="AM6138" s="208">
        <v>2.5369999999999999</v>
      </c>
      <c r="AN6138" s="208">
        <v>9.7240000000000002</v>
      </c>
      <c r="AO6138" s="208">
        <v>16.876000000000001</v>
      </c>
      <c r="AP6138" s="208">
        <v>14.271000000000001</v>
      </c>
      <c r="AQ6138" s="208">
        <v>18.16</v>
      </c>
      <c r="AR6138" s="208">
        <v>12.629</v>
      </c>
      <c r="AS6138" s="208">
        <v>8.7349999999999994</v>
      </c>
      <c r="AT6138" s="208">
        <v>4.0519999999999996</v>
      </c>
      <c r="AU6138" s="208">
        <v>0.47299999999999998</v>
      </c>
      <c r="AV6138" s="24"/>
      <c r="AW6138" s="24"/>
      <c r="AX6138" s="24"/>
      <c r="AY6138" s="208">
        <v>1.8959999999999999</v>
      </c>
      <c r="AZ6138" s="208">
        <v>6.3959999999999999</v>
      </c>
      <c r="BA6138" s="208">
        <v>10.227</v>
      </c>
      <c r="BB6138" s="21">
        <f t="shared" si="595"/>
        <v>39.097000000000001</v>
      </c>
      <c r="BC6138" s="18"/>
      <c r="BD6138" s="22">
        <f t="shared" si="593"/>
        <v>54.301388888888894</v>
      </c>
      <c r="BE6138" s="21"/>
      <c r="BG6138" s="10"/>
      <c r="BH6138" s="21">
        <f t="shared" si="596"/>
        <v>0</v>
      </c>
      <c r="BI6138" s="22">
        <f t="shared" si="596"/>
        <v>4.0400233333333334E-2</v>
      </c>
      <c r="BJ6138" s="21"/>
      <c r="BK6138" s="21">
        <v>0</v>
      </c>
      <c r="BL6138" s="22">
        <v>0.12120069999999999</v>
      </c>
      <c r="BM6138" s="21"/>
      <c r="BN6138" s="21">
        <f t="shared" si="594"/>
        <v>0</v>
      </c>
      <c r="BO6138" s="22">
        <f t="shared" si="594"/>
        <v>0.48480279999999998</v>
      </c>
      <c r="BP6138" s="21">
        <f t="shared" si="594"/>
        <v>0</v>
      </c>
    </row>
    <row r="6139" spans="1:68" ht="12.75" hidden="1" customHeight="1" outlineLevel="1" collapsed="1" x14ac:dyDescent="0.2">
      <c r="A6139" s="10"/>
      <c r="B6139" s="18"/>
      <c r="C6139" s="18"/>
      <c r="D6139" s="18"/>
      <c r="E6139" s="19" t="s">
        <v>5398</v>
      </c>
      <c r="F6139" s="207">
        <v>2066.8539999999998</v>
      </c>
      <c r="G6139" s="207">
        <v>1658.7909999999999</v>
      </c>
      <c r="H6139" s="207">
        <v>1364.88</v>
      </c>
      <c r="I6139" s="240">
        <v>893.87</v>
      </c>
      <c r="J6139" s="240"/>
      <c r="K6139" s="209">
        <v>427.245</v>
      </c>
      <c r="L6139" s="209">
        <v>206.078</v>
      </c>
      <c r="M6139" s="209">
        <v>191.298</v>
      </c>
      <c r="N6139" s="209">
        <v>191.42099999999999</v>
      </c>
      <c r="O6139" s="209">
        <v>496.089</v>
      </c>
      <c r="P6139" s="207">
        <v>1189.4359999999999</v>
      </c>
      <c r="Q6139" s="207">
        <v>1630.9739999999999</v>
      </c>
      <c r="R6139" s="207">
        <v>2131.1880000000001</v>
      </c>
      <c r="S6139" s="207">
        <v>2271.8440000000001</v>
      </c>
      <c r="T6139" s="207">
        <v>2033.8140000000001</v>
      </c>
      <c r="U6139" s="207">
        <v>1199.58</v>
      </c>
      <c r="V6139" s="209">
        <v>631.57500000000005</v>
      </c>
      <c r="W6139" s="209">
        <v>414.72500000000002</v>
      </c>
      <c r="X6139" s="209">
        <v>120.17400000000001</v>
      </c>
      <c r="Y6139" s="209">
        <v>109.473</v>
      </c>
      <c r="Z6139" s="209">
        <v>95.759</v>
      </c>
      <c r="AA6139" s="209">
        <v>251.76300000000001</v>
      </c>
      <c r="AB6139" s="207">
        <v>1008.539</v>
      </c>
      <c r="AC6139" s="207">
        <v>1569.4680000000001</v>
      </c>
      <c r="AD6139" s="207">
        <v>2128.3919999999998</v>
      </c>
      <c r="AE6139" s="207">
        <v>2229.5189999999998</v>
      </c>
      <c r="AF6139" s="207">
        <v>1738.501</v>
      </c>
      <c r="AG6139" s="207">
        <v>1144.2750000000001</v>
      </c>
      <c r="AH6139" s="209">
        <v>668.40599999999995</v>
      </c>
      <c r="AI6139" s="209">
        <v>444.57400000000001</v>
      </c>
      <c r="AJ6139" s="209">
        <v>114.009</v>
      </c>
      <c r="AK6139" s="209">
        <v>101.779</v>
      </c>
      <c r="AL6139" s="209">
        <v>105.29300000000001</v>
      </c>
      <c r="AM6139" s="209">
        <v>307.95400000000001</v>
      </c>
      <c r="AN6139" s="209">
        <v>950.09799999999996</v>
      </c>
      <c r="AO6139" s="207">
        <v>1647.0050000000001</v>
      </c>
      <c r="AP6139" s="207">
        <v>2184.4969999999998</v>
      </c>
      <c r="AQ6139" s="207">
        <v>2063.4299999999998</v>
      </c>
      <c r="AR6139" s="207">
        <v>1663.62</v>
      </c>
      <c r="AS6139" s="207">
        <v>1335.049</v>
      </c>
      <c r="AT6139" s="209">
        <v>720.23800000000006</v>
      </c>
      <c r="AU6139" s="209">
        <v>332.87599999999998</v>
      </c>
      <c r="AV6139" s="209">
        <v>114.848</v>
      </c>
      <c r="AW6139" s="209">
        <v>85.241</v>
      </c>
      <c r="AX6139" s="209">
        <v>94.903000000000006</v>
      </c>
      <c r="AY6139" s="209">
        <v>408.19200000000001</v>
      </c>
      <c r="AZ6139" s="209">
        <v>877.73299999999995</v>
      </c>
      <c r="BA6139" s="207">
        <v>1680.9839999999999</v>
      </c>
      <c r="BB6139" s="56">
        <f>BB6140+BB6141+BB6142+BB6143+BB6144</f>
        <v>3894.6029999999992</v>
      </c>
      <c r="BC6139" s="18">
        <v>5409.1710000000003</v>
      </c>
      <c r="BD6139" s="22">
        <f t="shared" si="593"/>
        <v>5409.1708333333318</v>
      </c>
      <c r="BE6139" s="21">
        <f>BC6139-BD6139</f>
        <v>1.6666666851961054E-4</v>
      </c>
      <c r="BF6139" s="2">
        <v>6630</v>
      </c>
      <c r="BG6139" s="10">
        <v>3</v>
      </c>
      <c r="BH6139" s="21">
        <f t="shared" si="596"/>
        <v>4.0244232240000004</v>
      </c>
      <c r="BI6139" s="22">
        <f t="shared" si="596"/>
        <v>4.024423099999999</v>
      </c>
      <c r="BJ6139" s="21">
        <f>BH6139-BI6139</f>
        <v>1.2400000137802181E-7</v>
      </c>
      <c r="BK6139" s="21">
        <v>12.073269672000002</v>
      </c>
      <c r="BL6139" s="22">
        <v>12.073269299999996</v>
      </c>
      <c r="BM6139" s="21">
        <v>3.7200000591042226E-7</v>
      </c>
      <c r="BN6139" s="21">
        <f t="shared" si="594"/>
        <v>48.293078688000008</v>
      </c>
      <c r="BO6139" s="22">
        <f t="shared" si="594"/>
        <v>48.293077199999985</v>
      </c>
      <c r="BP6139" s="21">
        <f t="shared" si="594"/>
        <v>1.488000023641689E-6</v>
      </c>
    </row>
    <row r="6140" spans="1:68" ht="11.1" hidden="1" customHeight="1" outlineLevel="2" x14ac:dyDescent="0.2">
      <c r="A6140" s="10"/>
      <c r="B6140" s="18"/>
      <c r="C6140" s="18"/>
      <c r="D6140" s="18"/>
      <c r="E6140" s="23" t="s">
        <v>5399</v>
      </c>
      <c r="F6140" s="24"/>
      <c r="G6140" s="24"/>
      <c r="H6140" s="24"/>
      <c r="I6140" s="24"/>
      <c r="J6140" s="24"/>
      <c r="K6140" s="24"/>
      <c r="L6140" s="24"/>
      <c r="M6140" s="24"/>
      <c r="N6140" s="24"/>
      <c r="O6140" s="24"/>
      <c r="P6140" s="24"/>
      <c r="Q6140" s="24"/>
      <c r="R6140" s="24"/>
      <c r="S6140" s="24"/>
      <c r="T6140" s="24"/>
      <c r="U6140" s="24"/>
      <c r="V6140" s="24"/>
      <c r="W6140" s="208">
        <v>48.679000000000002</v>
      </c>
      <c r="X6140" s="208">
        <v>118.994</v>
      </c>
      <c r="Y6140" s="208">
        <v>109.473</v>
      </c>
      <c r="Z6140" s="208">
        <v>95.759</v>
      </c>
      <c r="AA6140" s="208">
        <v>103.327</v>
      </c>
      <c r="AB6140" s="24"/>
      <c r="AC6140" s="24"/>
      <c r="AD6140" s="24"/>
      <c r="AE6140" s="24"/>
      <c r="AF6140" s="24"/>
      <c r="AG6140" s="24"/>
      <c r="AH6140" s="24"/>
      <c r="AI6140" s="24"/>
      <c r="AJ6140" s="24"/>
      <c r="AK6140" s="24"/>
      <c r="AL6140" s="208">
        <v>58.576999999999998</v>
      </c>
      <c r="AM6140" s="208">
        <v>79.174999999999997</v>
      </c>
      <c r="AN6140" s="24"/>
      <c r="AO6140" s="24"/>
      <c r="AP6140" s="24"/>
      <c r="AQ6140" s="24"/>
      <c r="AR6140" s="24"/>
      <c r="AS6140" s="24"/>
      <c r="AT6140" s="24"/>
      <c r="AU6140" s="208">
        <v>10.276</v>
      </c>
      <c r="AV6140" s="208">
        <v>114.848</v>
      </c>
      <c r="AW6140" s="208">
        <v>85.241</v>
      </c>
      <c r="AX6140" s="208">
        <v>94.903000000000006</v>
      </c>
      <c r="AY6140" s="208">
        <v>88.834000000000003</v>
      </c>
      <c r="AZ6140" s="24"/>
      <c r="BA6140" s="24"/>
      <c r="BB6140" s="21">
        <f t="shared" si="595"/>
        <v>118.994</v>
      </c>
      <c r="BC6140" s="18"/>
      <c r="BD6140" s="22">
        <f t="shared" si="593"/>
        <v>165.26944444444445</v>
      </c>
      <c r="BE6140" s="21"/>
      <c r="BG6140" s="10"/>
      <c r="BH6140" s="21">
        <f t="shared" si="596"/>
        <v>0</v>
      </c>
      <c r="BI6140" s="22">
        <f t="shared" si="596"/>
        <v>0.12296046666666667</v>
      </c>
      <c r="BJ6140" s="21"/>
      <c r="BK6140" s="21">
        <v>0</v>
      </c>
      <c r="BL6140" s="22">
        <v>0.36888140000000003</v>
      </c>
      <c r="BM6140" s="21"/>
      <c r="BN6140" s="21">
        <f t="shared" si="594"/>
        <v>0</v>
      </c>
      <c r="BO6140" s="22">
        <f t="shared" si="594"/>
        <v>1.4755256000000001</v>
      </c>
      <c r="BP6140" s="21">
        <f t="shared" si="594"/>
        <v>0</v>
      </c>
    </row>
    <row r="6141" spans="1:68" ht="11.1" hidden="1" customHeight="1" outlineLevel="2" x14ac:dyDescent="0.2">
      <c r="A6141" s="10"/>
      <c r="B6141" s="18"/>
      <c r="C6141" s="18"/>
      <c r="D6141" s="18"/>
      <c r="E6141" s="23" t="s">
        <v>5400</v>
      </c>
      <c r="F6141" s="24"/>
      <c r="G6141" s="24"/>
      <c r="H6141" s="24"/>
      <c r="I6141" s="24"/>
      <c r="J6141" s="24"/>
      <c r="K6141" s="24"/>
      <c r="L6141" s="24"/>
      <c r="M6141" s="24"/>
      <c r="N6141" s="24"/>
      <c r="O6141" s="24"/>
      <c r="P6141" s="24"/>
      <c r="Q6141" s="24"/>
      <c r="R6141" s="24"/>
      <c r="S6141" s="24"/>
      <c r="T6141" s="24"/>
      <c r="U6141" s="24"/>
      <c r="V6141" s="24"/>
      <c r="W6141" s="24"/>
      <c r="X6141" s="24"/>
      <c r="Y6141" s="24"/>
      <c r="Z6141" s="24"/>
      <c r="AA6141" s="24"/>
      <c r="AB6141" s="24"/>
      <c r="AC6141" s="24"/>
      <c r="AD6141" s="24"/>
      <c r="AE6141" s="24"/>
      <c r="AF6141" s="208">
        <v>415.62299999999999</v>
      </c>
      <c r="AG6141" s="24"/>
      <c r="AH6141" s="24"/>
      <c r="AI6141" s="24"/>
      <c r="AJ6141" s="24"/>
      <c r="AK6141" s="24"/>
      <c r="AL6141" s="24"/>
      <c r="AM6141" s="24"/>
      <c r="AN6141" s="24"/>
      <c r="AO6141" s="24"/>
      <c r="AP6141" s="24"/>
      <c r="AQ6141" s="24"/>
      <c r="AR6141" s="24"/>
      <c r="AS6141" s="24"/>
      <c r="AT6141" s="24"/>
      <c r="AU6141" s="24"/>
      <c r="AV6141" s="24"/>
      <c r="AW6141" s="24"/>
      <c r="AX6141" s="24"/>
      <c r="AY6141" s="208">
        <v>319.358</v>
      </c>
      <c r="AZ6141" s="208">
        <v>712.37099999999998</v>
      </c>
      <c r="BA6141" s="24"/>
      <c r="BB6141" s="21">
        <f t="shared" si="595"/>
        <v>712.37099999999998</v>
      </c>
      <c r="BC6141" s="18"/>
      <c r="BD6141" s="22">
        <f t="shared" si="593"/>
        <v>989.4041666666667</v>
      </c>
      <c r="BE6141" s="21"/>
      <c r="BG6141" s="10"/>
      <c r="BH6141" s="21">
        <f t="shared" si="596"/>
        <v>0</v>
      </c>
      <c r="BI6141" s="22">
        <f t="shared" si="596"/>
        <v>0.73611670000000007</v>
      </c>
      <c r="BJ6141" s="21"/>
      <c r="BK6141" s="21">
        <v>0</v>
      </c>
      <c r="BL6141" s="22">
        <v>2.2083501000000001</v>
      </c>
      <c r="BM6141" s="21"/>
      <c r="BN6141" s="21">
        <f t="shared" si="594"/>
        <v>0</v>
      </c>
      <c r="BO6141" s="22">
        <f t="shared" si="594"/>
        <v>8.8334004000000004</v>
      </c>
      <c r="BP6141" s="21">
        <f t="shared" si="594"/>
        <v>0</v>
      </c>
    </row>
    <row r="6142" spans="1:68" ht="11.1" hidden="1" customHeight="1" outlineLevel="2" x14ac:dyDescent="0.2">
      <c r="A6142" s="10"/>
      <c r="B6142" s="18"/>
      <c r="C6142" s="18"/>
      <c r="D6142" s="18"/>
      <c r="E6142" s="23" t="s">
        <v>5401</v>
      </c>
      <c r="F6142" s="206">
        <v>1363.7080000000001</v>
      </c>
      <c r="G6142" s="206">
        <v>1093.894</v>
      </c>
      <c r="H6142" s="208">
        <v>904</v>
      </c>
      <c r="I6142" s="239">
        <v>614.03</v>
      </c>
      <c r="J6142" s="239"/>
      <c r="K6142" s="208">
        <v>306.44900000000001</v>
      </c>
      <c r="L6142" s="208">
        <v>205.5</v>
      </c>
      <c r="M6142" s="208">
        <v>191</v>
      </c>
      <c r="N6142" s="208">
        <v>191</v>
      </c>
      <c r="O6142" s="208">
        <v>468.72699999999998</v>
      </c>
      <c r="P6142" s="208">
        <v>886.71100000000001</v>
      </c>
      <c r="Q6142" s="206">
        <v>1086.2860000000001</v>
      </c>
      <c r="R6142" s="206">
        <v>1438.8530000000001</v>
      </c>
      <c r="S6142" s="206">
        <v>1540.8969999999999</v>
      </c>
      <c r="T6142" s="206">
        <v>1369.9760000000001</v>
      </c>
      <c r="U6142" s="208">
        <v>798.48400000000004</v>
      </c>
      <c r="V6142" s="208">
        <v>426.71699999999998</v>
      </c>
      <c r="W6142" s="208">
        <v>244.714</v>
      </c>
      <c r="X6142" s="24"/>
      <c r="Y6142" s="24"/>
      <c r="Z6142" s="24"/>
      <c r="AA6142" s="208">
        <v>145.12200000000001</v>
      </c>
      <c r="AB6142" s="208">
        <v>677.41600000000005</v>
      </c>
      <c r="AC6142" s="206">
        <v>1077.6569999999999</v>
      </c>
      <c r="AD6142" s="206">
        <v>1481.008</v>
      </c>
      <c r="AE6142" s="206">
        <v>1575.2560000000001</v>
      </c>
      <c r="AF6142" s="208">
        <v>812.76700000000005</v>
      </c>
      <c r="AG6142" s="208">
        <v>727.16899999999998</v>
      </c>
      <c r="AH6142" s="208">
        <v>493.23</v>
      </c>
      <c r="AI6142" s="208">
        <v>324.03300000000002</v>
      </c>
      <c r="AJ6142" s="208">
        <v>114.009</v>
      </c>
      <c r="AK6142" s="208">
        <v>101.779</v>
      </c>
      <c r="AL6142" s="208">
        <v>46.716000000000001</v>
      </c>
      <c r="AM6142" s="208">
        <v>228.779</v>
      </c>
      <c r="AN6142" s="208">
        <v>735.49</v>
      </c>
      <c r="AO6142" s="206">
        <v>1258.5360000000001</v>
      </c>
      <c r="AP6142" s="206">
        <v>1630.2629999999999</v>
      </c>
      <c r="AQ6142" s="206">
        <v>1550.742</v>
      </c>
      <c r="AR6142" s="206">
        <v>1263.4849999999999</v>
      </c>
      <c r="AS6142" s="206">
        <v>1033.4839999999999</v>
      </c>
      <c r="AT6142" s="208">
        <v>572.78700000000003</v>
      </c>
      <c r="AU6142" s="208">
        <v>294.81599999999997</v>
      </c>
      <c r="AV6142" s="24"/>
      <c r="AW6142" s="24"/>
      <c r="AX6142" s="24"/>
      <c r="AY6142" s="24"/>
      <c r="AZ6142" s="24"/>
      <c r="BA6142" s="206">
        <v>1384.133</v>
      </c>
      <c r="BB6142" s="21">
        <f t="shared" si="595"/>
        <v>1630.2629999999999</v>
      </c>
      <c r="BC6142" s="18"/>
      <c r="BD6142" s="22">
        <f t="shared" si="593"/>
        <v>2264.2541666666666</v>
      </c>
      <c r="BE6142" s="21"/>
      <c r="BG6142" s="10"/>
      <c r="BH6142" s="21">
        <f t="shared" si="596"/>
        <v>0</v>
      </c>
      <c r="BI6142" s="22">
        <f t="shared" si="596"/>
        <v>1.6846051</v>
      </c>
      <c r="BJ6142" s="21"/>
      <c r="BK6142" s="21">
        <v>0</v>
      </c>
      <c r="BL6142" s="22">
        <v>5.0538153000000001</v>
      </c>
      <c r="BM6142" s="21"/>
      <c r="BN6142" s="21">
        <f t="shared" si="594"/>
        <v>0</v>
      </c>
      <c r="BO6142" s="22">
        <f t="shared" si="594"/>
        <v>20.2152612</v>
      </c>
      <c r="BP6142" s="21">
        <f t="shared" si="594"/>
        <v>0</v>
      </c>
    </row>
    <row r="6143" spans="1:68" ht="11.1" hidden="1" customHeight="1" outlineLevel="2" x14ac:dyDescent="0.2">
      <c r="A6143" s="10"/>
      <c r="B6143" s="18"/>
      <c r="C6143" s="18"/>
      <c r="D6143" s="18"/>
      <c r="E6143" s="23" t="s">
        <v>5402</v>
      </c>
      <c r="F6143" s="208">
        <v>703.14599999999996</v>
      </c>
      <c r="G6143" s="208">
        <v>564.89700000000005</v>
      </c>
      <c r="H6143" s="208">
        <v>460.88</v>
      </c>
      <c r="I6143" s="239">
        <v>275.64100000000002</v>
      </c>
      <c r="J6143" s="239"/>
      <c r="K6143" s="208">
        <v>120.3</v>
      </c>
      <c r="L6143" s="24"/>
      <c r="M6143" s="24"/>
      <c r="N6143" s="24"/>
      <c r="O6143" s="208">
        <v>26.827999999999999</v>
      </c>
      <c r="P6143" s="208">
        <v>302.01</v>
      </c>
      <c r="Q6143" s="208">
        <v>62.898000000000003</v>
      </c>
      <c r="R6143" s="24"/>
      <c r="S6143" s="24"/>
      <c r="T6143" s="24"/>
      <c r="U6143" s="24"/>
      <c r="V6143" s="24"/>
      <c r="W6143" s="24"/>
      <c r="X6143" s="24"/>
      <c r="Y6143" s="24"/>
      <c r="Z6143" s="24"/>
      <c r="AA6143" s="24"/>
      <c r="AB6143" s="208">
        <v>0.79400000000000004</v>
      </c>
      <c r="AC6143" s="24"/>
      <c r="AD6143" s="24"/>
      <c r="AE6143" s="208">
        <v>29.225000000000001</v>
      </c>
      <c r="AF6143" s="24"/>
      <c r="AG6143" s="208">
        <v>42.536000000000001</v>
      </c>
      <c r="AH6143" s="24"/>
      <c r="AI6143" s="24"/>
      <c r="AJ6143" s="24"/>
      <c r="AK6143" s="24"/>
      <c r="AL6143" s="24"/>
      <c r="AM6143" s="24"/>
      <c r="AN6143" s="24"/>
      <c r="AO6143" s="24"/>
      <c r="AP6143" s="24"/>
      <c r="AQ6143" s="24"/>
      <c r="AR6143" s="24"/>
      <c r="AS6143" s="24"/>
      <c r="AT6143" s="24"/>
      <c r="AU6143" s="24"/>
      <c r="AV6143" s="24"/>
      <c r="AW6143" s="24"/>
      <c r="AX6143" s="24"/>
      <c r="AY6143" s="24"/>
      <c r="AZ6143" s="24"/>
      <c r="BA6143" s="24"/>
      <c r="BB6143" s="21">
        <f t="shared" si="595"/>
        <v>703.14599999999996</v>
      </c>
      <c r="BC6143" s="18"/>
      <c r="BD6143" s="22">
        <f t="shared" si="593"/>
        <v>976.59166666666658</v>
      </c>
      <c r="BE6143" s="21"/>
      <c r="BG6143" s="10"/>
      <c r="BH6143" s="21">
        <f t="shared" si="596"/>
        <v>0</v>
      </c>
      <c r="BI6143" s="22">
        <f t="shared" si="596"/>
        <v>0.7265841999999999</v>
      </c>
      <c r="BJ6143" s="21"/>
      <c r="BK6143" s="21">
        <v>0</v>
      </c>
      <c r="BL6143" s="22">
        <v>2.1797525999999996</v>
      </c>
      <c r="BM6143" s="21"/>
      <c r="BN6143" s="21">
        <f t="shared" si="594"/>
        <v>0</v>
      </c>
      <c r="BO6143" s="22">
        <f t="shared" si="594"/>
        <v>8.7190103999999984</v>
      </c>
      <c r="BP6143" s="21">
        <f t="shared" si="594"/>
        <v>0</v>
      </c>
    </row>
    <row r="6144" spans="1:68" ht="11.1" hidden="1" customHeight="1" outlineLevel="2" x14ac:dyDescent="0.2">
      <c r="A6144" s="10"/>
      <c r="B6144" s="18"/>
      <c r="C6144" s="18"/>
      <c r="D6144" s="18"/>
      <c r="E6144" s="23" t="s">
        <v>5403</v>
      </c>
      <c r="F6144" s="24"/>
      <c r="G6144" s="24"/>
      <c r="H6144" s="24"/>
      <c r="I6144" s="24"/>
      <c r="J6144" s="24"/>
      <c r="K6144" s="24"/>
      <c r="L6144" s="24"/>
      <c r="M6144" s="24"/>
      <c r="N6144" s="24"/>
      <c r="O6144" s="24"/>
      <c r="P6144" s="24"/>
      <c r="Q6144" s="208">
        <v>480.89499999999998</v>
      </c>
      <c r="R6144" s="208">
        <v>691.31200000000001</v>
      </c>
      <c r="S6144" s="208">
        <v>729.82899999999995</v>
      </c>
      <c r="T6144" s="208">
        <v>662.85</v>
      </c>
      <c r="U6144" s="208">
        <v>400.30200000000002</v>
      </c>
      <c r="V6144" s="208">
        <v>204.203</v>
      </c>
      <c r="W6144" s="208">
        <v>121.33199999999999</v>
      </c>
      <c r="X6144" s="24"/>
      <c r="Y6144" s="24"/>
      <c r="Z6144" s="24"/>
      <c r="AA6144" s="208">
        <v>3.3140000000000001</v>
      </c>
      <c r="AB6144" s="208">
        <v>330.32900000000001</v>
      </c>
      <c r="AC6144" s="208">
        <v>491.81099999999998</v>
      </c>
      <c r="AD6144" s="208">
        <v>647.38400000000001</v>
      </c>
      <c r="AE6144" s="208">
        <v>625.03800000000001</v>
      </c>
      <c r="AF6144" s="208">
        <v>510.11099999999999</v>
      </c>
      <c r="AG6144" s="208">
        <v>374.57</v>
      </c>
      <c r="AH6144" s="208">
        <v>175.17599999999999</v>
      </c>
      <c r="AI6144" s="208">
        <v>120.541</v>
      </c>
      <c r="AJ6144" s="24"/>
      <c r="AK6144" s="24"/>
      <c r="AL6144" s="24"/>
      <c r="AM6144" s="24"/>
      <c r="AN6144" s="208">
        <v>214.608</v>
      </c>
      <c r="AO6144" s="208">
        <v>388.46899999999999</v>
      </c>
      <c r="AP6144" s="208">
        <v>554.23400000000004</v>
      </c>
      <c r="AQ6144" s="208">
        <v>512.68799999999999</v>
      </c>
      <c r="AR6144" s="208">
        <v>400.13499999999999</v>
      </c>
      <c r="AS6144" s="208">
        <v>301.565</v>
      </c>
      <c r="AT6144" s="208">
        <v>147.45099999999999</v>
      </c>
      <c r="AU6144" s="208">
        <v>27.783999999999999</v>
      </c>
      <c r="AV6144" s="24"/>
      <c r="AW6144" s="24"/>
      <c r="AX6144" s="24"/>
      <c r="AY6144" s="24"/>
      <c r="AZ6144" s="208">
        <v>165.36199999999999</v>
      </c>
      <c r="BA6144" s="208">
        <v>296.851</v>
      </c>
      <c r="BB6144" s="21">
        <f t="shared" si="595"/>
        <v>729.82899999999995</v>
      </c>
      <c r="BC6144" s="18"/>
      <c r="BD6144" s="22">
        <f t="shared" si="593"/>
        <v>1013.6513888888887</v>
      </c>
      <c r="BE6144" s="21"/>
      <c r="BG6144" s="10"/>
      <c r="BH6144" s="21">
        <f t="shared" si="596"/>
        <v>0</v>
      </c>
      <c r="BI6144" s="22">
        <f t="shared" si="596"/>
        <v>0.75415663333333327</v>
      </c>
      <c r="BJ6144" s="21"/>
      <c r="BK6144" s="21">
        <v>0</v>
      </c>
      <c r="BL6144" s="22">
        <v>2.2624698999999997</v>
      </c>
      <c r="BM6144" s="21"/>
      <c r="BN6144" s="21">
        <f t="shared" si="594"/>
        <v>0</v>
      </c>
      <c r="BO6144" s="22">
        <f t="shared" si="594"/>
        <v>9.0498795999999988</v>
      </c>
      <c r="BP6144" s="21">
        <f t="shared" si="594"/>
        <v>0</v>
      </c>
    </row>
    <row r="6145" spans="1:68" ht="11.1" hidden="1" customHeight="1" outlineLevel="1" collapsed="1" x14ac:dyDescent="0.2">
      <c r="A6145" s="10"/>
      <c r="B6145" s="18"/>
      <c r="C6145" s="18"/>
      <c r="D6145" s="18"/>
      <c r="E6145" s="19" t="s">
        <v>3311</v>
      </c>
      <c r="F6145" s="20"/>
      <c r="G6145" s="20"/>
      <c r="H6145" s="20"/>
      <c r="I6145" s="20"/>
      <c r="J6145" s="20"/>
      <c r="K6145" s="20"/>
      <c r="L6145" s="20"/>
      <c r="M6145" s="20"/>
      <c r="N6145" s="20"/>
      <c r="O6145" s="20"/>
      <c r="P6145" s="20"/>
      <c r="Q6145" s="20"/>
      <c r="R6145" s="20"/>
      <c r="S6145" s="20"/>
      <c r="T6145" s="20"/>
      <c r="U6145" s="20"/>
      <c r="V6145" s="209">
        <v>0.42</v>
      </c>
      <c r="W6145" s="209">
        <v>0.42</v>
      </c>
      <c r="X6145" s="209">
        <v>0.42</v>
      </c>
      <c r="Y6145" s="209">
        <v>0.42</v>
      </c>
      <c r="Z6145" s="209">
        <v>1.3380000000000001</v>
      </c>
      <c r="AA6145" s="209">
        <v>0.48899999999999999</v>
      </c>
      <c r="AB6145" s="209">
        <v>0.73399999999999999</v>
      </c>
      <c r="AC6145" s="209">
        <v>0.38800000000000001</v>
      </c>
      <c r="AD6145" s="209">
        <v>0.38800000000000001</v>
      </c>
      <c r="AE6145" s="209">
        <v>0.875</v>
      </c>
      <c r="AF6145" s="209">
        <v>0.495</v>
      </c>
      <c r="AG6145" s="209">
        <v>0.64</v>
      </c>
      <c r="AH6145" s="209">
        <v>0.55900000000000005</v>
      </c>
      <c r="AI6145" s="209">
        <v>0.78300000000000003</v>
      </c>
      <c r="AJ6145" s="209">
        <v>0.35499999999999998</v>
      </c>
      <c r="AK6145" s="209">
        <v>0.51800000000000002</v>
      </c>
      <c r="AL6145" s="209">
        <v>7.2370000000000001</v>
      </c>
      <c r="AM6145" s="209">
        <v>1.639</v>
      </c>
      <c r="AN6145" s="209">
        <v>0.83499999999999996</v>
      </c>
      <c r="AO6145" s="209">
        <v>0.47099999999999997</v>
      </c>
      <c r="AP6145" s="209">
        <v>0.44800000000000001</v>
      </c>
      <c r="AQ6145" s="209">
        <v>0.65600000000000003</v>
      </c>
      <c r="AR6145" s="209">
        <v>0.53200000000000003</v>
      </c>
      <c r="AS6145" s="209">
        <v>0.52</v>
      </c>
      <c r="AT6145" s="209">
        <v>0.35499999999999998</v>
      </c>
      <c r="AU6145" s="209">
        <v>0.67300000000000004</v>
      </c>
      <c r="AV6145" s="209">
        <v>0.56699999999999995</v>
      </c>
      <c r="AW6145" s="209">
        <v>0.49199999999999999</v>
      </c>
      <c r="AX6145" s="209">
        <v>0.69599999999999995</v>
      </c>
      <c r="AY6145" s="209">
        <v>1.143</v>
      </c>
      <c r="AZ6145" s="209">
        <v>1.2649999999999999</v>
      </c>
      <c r="BA6145" s="209">
        <v>1.1890000000000001</v>
      </c>
      <c r="BB6145" s="21">
        <f t="shared" si="595"/>
        <v>7.2370000000000001</v>
      </c>
      <c r="BC6145" s="18">
        <v>92</v>
      </c>
      <c r="BD6145" s="22">
        <f t="shared" si="593"/>
        <v>10.051388888888889</v>
      </c>
      <c r="BE6145" s="21">
        <f>BC6145-BD6145</f>
        <v>81.948611111111106</v>
      </c>
      <c r="BF6145" s="2">
        <v>92</v>
      </c>
      <c r="BG6145" s="10"/>
      <c r="BH6145" s="21">
        <f t="shared" si="596"/>
        <v>6.8447999999999995E-2</v>
      </c>
      <c r="BI6145" s="22">
        <f t="shared" si="596"/>
        <v>7.478233333333334E-3</v>
      </c>
      <c r="BJ6145" s="21">
        <f>BH6145-BI6145</f>
        <v>6.0969766666666661E-2</v>
      </c>
      <c r="BK6145" s="21">
        <v>0.20534399999999997</v>
      </c>
      <c r="BL6145" s="22">
        <v>2.2434700000000002E-2</v>
      </c>
      <c r="BM6145" s="21">
        <v>0.18290929999999997</v>
      </c>
      <c r="BN6145" s="21">
        <f t="shared" si="594"/>
        <v>0.82137599999999988</v>
      </c>
      <c r="BO6145" s="22">
        <f t="shared" si="594"/>
        <v>8.9738800000000007E-2</v>
      </c>
      <c r="BP6145" s="21">
        <f t="shared" si="594"/>
        <v>0.73163719999999988</v>
      </c>
    </row>
    <row r="6146" spans="1:68" ht="11.1" hidden="1" customHeight="1" outlineLevel="2" x14ac:dyDescent="0.2">
      <c r="A6146" s="10"/>
      <c r="B6146" s="18"/>
      <c r="C6146" s="18"/>
      <c r="D6146" s="18"/>
      <c r="E6146" s="23"/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24"/>
      <c r="V6146" s="208">
        <v>0.42</v>
      </c>
      <c r="W6146" s="208">
        <v>0.42</v>
      </c>
      <c r="X6146" s="208">
        <v>0.42</v>
      </c>
      <c r="Y6146" s="208">
        <v>0.42</v>
      </c>
      <c r="Z6146" s="208">
        <v>1.3380000000000001</v>
      </c>
      <c r="AA6146" s="208">
        <v>0.48899999999999999</v>
      </c>
      <c r="AB6146" s="208">
        <v>0.73399999999999999</v>
      </c>
      <c r="AC6146" s="208">
        <v>0.38800000000000001</v>
      </c>
      <c r="AD6146" s="208">
        <v>0.38800000000000001</v>
      </c>
      <c r="AE6146" s="208">
        <v>0.875</v>
      </c>
      <c r="AF6146" s="208">
        <v>0.495</v>
      </c>
      <c r="AG6146" s="208">
        <v>0.64</v>
      </c>
      <c r="AH6146" s="208">
        <v>0.55900000000000005</v>
      </c>
      <c r="AI6146" s="208">
        <v>0.78300000000000003</v>
      </c>
      <c r="AJ6146" s="208">
        <v>0.35499999999999998</v>
      </c>
      <c r="AK6146" s="208">
        <v>0.51800000000000002</v>
      </c>
      <c r="AL6146" s="208">
        <v>7.2370000000000001</v>
      </c>
      <c r="AM6146" s="208">
        <v>1.639</v>
      </c>
      <c r="AN6146" s="208">
        <v>0.83499999999999996</v>
      </c>
      <c r="AO6146" s="208">
        <v>0.47099999999999997</v>
      </c>
      <c r="AP6146" s="208">
        <v>0.44800000000000001</v>
      </c>
      <c r="AQ6146" s="208">
        <v>0.65600000000000003</v>
      </c>
      <c r="AR6146" s="208">
        <v>0.53200000000000003</v>
      </c>
      <c r="AS6146" s="208">
        <v>0.52</v>
      </c>
      <c r="AT6146" s="208">
        <v>0.35499999999999998</v>
      </c>
      <c r="AU6146" s="208">
        <v>0.67300000000000004</v>
      </c>
      <c r="AV6146" s="208">
        <v>0.56699999999999995</v>
      </c>
      <c r="AW6146" s="208">
        <v>0.49199999999999999</v>
      </c>
      <c r="AX6146" s="208">
        <v>0.69599999999999995</v>
      </c>
      <c r="AY6146" s="208">
        <v>1.143</v>
      </c>
      <c r="AZ6146" s="208">
        <v>1.2649999999999999</v>
      </c>
      <c r="BA6146" s="208">
        <v>1.1890000000000001</v>
      </c>
      <c r="BB6146" s="21">
        <f t="shared" si="595"/>
        <v>7.2370000000000001</v>
      </c>
      <c r="BC6146" s="18"/>
      <c r="BD6146" s="22">
        <f t="shared" si="593"/>
        <v>10.051388888888889</v>
      </c>
      <c r="BE6146" s="21"/>
      <c r="BG6146" s="10"/>
      <c r="BH6146" s="21">
        <f t="shared" si="596"/>
        <v>0</v>
      </c>
      <c r="BI6146" s="22">
        <f t="shared" si="596"/>
        <v>7.478233333333334E-3</v>
      </c>
      <c r="BJ6146" s="21"/>
      <c r="BK6146" s="21">
        <v>0</v>
      </c>
      <c r="BL6146" s="22">
        <v>2.2434700000000002E-2</v>
      </c>
      <c r="BM6146" s="21"/>
      <c r="BN6146" s="21">
        <f t="shared" si="594"/>
        <v>0</v>
      </c>
      <c r="BO6146" s="22">
        <f t="shared" si="594"/>
        <v>8.9738800000000007E-2</v>
      </c>
      <c r="BP6146" s="21">
        <f t="shared" si="594"/>
        <v>0</v>
      </c>
    </row>
    <row r="6147" spans="1:68" ht="11.1" hidden="1" customHeight="1" outlineLevel="1" collapsed="1" x14ac:dyDescent="0.2">
      <c r="A6147" s="10"/>
      <c r="B6147" s="18"/>
      <c r="C6147" s="18"/>
      <c r="D6147" s="18"/>
      <c r="E6147" s="19" t="s">
        <v>5404</v>
      </c>
      <c r="F6147" s="20"/>
      <c r="G6147" s="209">
        <v>6.2</v>
      </c>
      <c r="H6147" s="209">
        <v>1.4790000000000001</v>
      </c>
      <c r="I6147" s="240">
        <v>0.97399999999999998</v>
      </c>
      <c r="J6147" s="240"/>
      <c r="K6147" s="209">
        <v>0.47499999999999998</v>
      </c>
      <c r="L6147" s="20"/>
      <c r="M6147" s="20"/>
      <c r="N6147" s="20"/>
      <c r="O6147" s="20"/>
      <c r="P6147" s="209">
        <v>0.29799999999999999</v>
      </c>
      <c r="Q6147" s="209">
        <v>0.80200000000000005</v>
      </c>
      <c r="R6147" s="209">
        <v>1.4930000000000001</v>
      </c>
      <c r="S6147" s="209">
        <v>2.1280000000000001</v>
      </c>
      <c r="T6147" s="209">
        <v>1.891</v>
      </c>
      <c r="U6147" s="209">
        <v>1.0720000000000001</v>
      </c>
      <c r="V6147" s="209">
        <v>0.49</v>
      </c>
      <c r="W6147" s="20"/>
      <c r="X6147" s="20"/>
      <c r="Y6147" s="20"/>
      <c r="Z6147" s="20"/>
      <c r="AA6147" s="20"/>
      <c r="AB6147" s="20"/>
      <c r="AC6147" s="209">
        <v>1.6890000000000001</v>
      </c>
      <c r="AD6147" s="209">
        <v>1.571</v>
      </c>
      <c r="AE6147" s="209">
        <v>7.6340000000000003</v>
      </c>
      <c r="AF6147" s="209">
        <v>1.494</v>
      </c>
      <c r="AG6147" s="209">
        <v>0.97199999999999998</v>
      </c>
      <c r="AH6147" s="209">
        <v>0.378</v>
      </c>
      <c r="AI6147" s="209">
        <v>0.1</v>
      </c>
      <c r="AJ6147" s="20"/>
      <c r="AK6147" s="20"/>
      <c r="AL6147" s="20"/>
      <c r="AM6147" s="20"/>
      <c r="AN6147" s="209">
        <v>0.56699999999999995</v>
      </c>
      <c r="AO6147" s="209">
        <v>1.133</v>
      </c>
      <c r="AP6147" s="209">
        <v>1.6040000000000001</v>
      </c>
      <c r="AQ6147" s="209">
        <v>1.637</v>
      </c>
      <c r="AR6147" s="209">
        <v>1.7290000000000001</v>
      </c>
      <c r="AS6147" s="209">
        <v>1.1100000000000001</v>
      </c>
      <c r="AT6147" s="209">
        <v>0.44700000000000001</v>
      </c>
      <c r="AU6147" s="20"/>
      <c r="AV6147" s="20"/>
      <c r="AW6147" s="20"/>
      <c r="AX6147" s="20"/>
      <c r="AY6147" s="20"/>
      <c r="AZ6147" s="209">
        <v>1.1719999999999999</v>
      </c>
      <c r="BA6147" s="20"/>
      <c r="BB6147" s="21">
        <f t="shared" si="595"/>
        <v>7.6340000000000003</v>
      </c>
      <c r="BC6147" s="18">
        <v>10.603</v>
      </c>
      <c r="BD6147" s="22">
        <f t="shared" si="593"/>
        <v>10.602777777777778</v>
      </c>
      <c r="BE6147" s="21">
        <f>BC6147-BD6147</f>
        <v>2.2222222222190169E-4</v>
      </c>
      <c r="BF6147" s="2">
        <v>6.46</v>
      </c>
      <c r="BG6147" s="10">
        <v>6</v>
      </c>
      <c r="BH6147" s="21">
        <f t="shared" si="596"/>
        <v>7.8886319999999996E-3</v>
      </c>
      <c r="BI6147" s="22">
        <f t="shared" si="596"/>
        <v>7.8884666666666665E-3</v>
      </c>
      <c r="BJ6147" s="21">
        <f>BH6147-BI6147</f>
        <v>1.6533333333304534E-7</v>
      </c>
      <c r="BK6147" s="21">
        <v>2.3665895999999999E-2</v>
      </c>
      <c r="BL6147" s="22">
        <v>2.36654E-2</v>
      </c>
      <c r="BM6147" s="21">
        <v>4.9599999999913602E-7</v>
      </c>
      <c r="BN6147" s="21">
        <f t="shared" si="594"/>
        <v>9.4663583999999995E-2</v>
      </c>
      <c r="BO6147" s="22">
        <f t="shared" si="594"/>
        <v>9.4661599999999999E-2</v>
      </c>
      <c r="BP6147" s="21">
        <f t="shared" si="594"/>
        <v>1.9839999999965441E-6</v>
      </c>
    </row>
    <row r="6148" spans="1:68" ht="11.1" hidden="1" customHeight="1" outlineLevel="2" x14ac:dyDescent="0.2">
      <c r="A6148" s="10"/>
      <c r="B6148" s="18"/>
      <c r="C6148" s="18"/>
      <c r="D6148" s="18"/>
      <c r="E6148" s="23" t="s">
        <v>5405</v>
      </c>
      <c r="F6148" s="24"/>
      <c r="G6148" s="208">
        <v>6.2</v>
      </c>
      <c r="H6148" s="208">
        <v>1.4790000000000001</v>
      </c>
      <c r="I6148" s="239">
        <v>0.97399999999999998</v>
      </c>
      <c r="J6148" s="239"/>
      <c r="K6148" s="208">
        <v>0.47499999999999998</v>
      </c>
      <c r="L6148" s="24"/>
      <c r="M6148" s="24"/>
      <c r="N6148" s="24"/>
      <c r="O6148" s="24"/>
      <c r="P6148" s="208">
        <v>0.29799999999999999</v>
      </c>
      <c r="Q6148" s="208">
        <v>0.80200000000000005</v>
      </c>
      <c r="R6148" s="208">
        <v>1.4930000000000001</v>
      </c>
      <c r="S6148" s="208">
        <v>2.1280000000000001</v>
      </c>
      <c r="T6148" s="208">
        <v>1.891</v>
      </c>
      <c r="U6148" s="208">
        <v>1.0720000000000001</v>
      </c>
      <c r="V6148" s="208">
        <v>0.49</v>
      </c>
      <c r="W6148" s="24"/>
      <c r="X6148" s="24"/>
      <c r="Y6148" s="24"/>
      <c r="Z6148" s="24"/>
      <c r="AA6148" s="24"/>
      <c r="AB6148" s="24"/>
      <c r="AC6148" s="208">
        <v>1.6890000000000001</v>
      </c>
      <c r="AD6148" s="208">
        <v>1.571</v>
      </c>
      <c r="AE6148" s="208">
        <v>7.6340000000000003</v>
      </c>
      <c r="AF6148" s="208">
        <v>1.494</v>
      </c>
      <c r="AG6148" s="208">
        <v>0.97199999999999998</v>
      </c>
      <c r="AH6148" s="208">
        <v>0.378</v>
      </c>
      <c r="AI6148" s="208">
        <v>0.1</v>
      </c>
      <c r="AJ6148" s="24"/>
      <c r="AK6148" s="24"/>
      <c r="AL6148" s="24"/>
      <c r="AM6148" s="24"/>
      <c r="AN6148" s="208">
        <v>0.56699999999999995</v>
      </c>
      <c r="AO6148" s="208">
        <v>1.133</v>
      </c>
      <c r="AP6148" s="208">
        <v>1.6040000000000001</v>
      </c>
      <c r="AQ6148" s="208">
        <v>1.637</v>
      </c>
      <c r="AR6148" s="208">
        <v>1.7290000000000001</v>
      </c>
      <c r="AS6148" s="208">
        <v>1.1100000000000001</v>
      </c>
      <c r="AT6148" s="208">
        <v>0.44700000000000001</v>
      </c>
      <c r="AU6148" s="24"/>
      <c r="AV6148" s="24"/>
      <c r="AW6148" s="24"/>
      <c r="AX6148" s="24"/>
      <c r="AY6148" s="24"/>
      <c r="AZ6148" s="208">
        <v>1.1719999999999999</v>
      </c>
      <c r="BA6148" s="24"/>
      <c r="BB6148" s="21">
        <f t="shared" si="595"/>
        <v>7.6340000000000003</v>
      </c>
      <c r="BC6148" s="18"/>
      <c r="BD6148" s="22">
        <f t="shared" si="593"/>
        <v>10.602777777777778</v>
      </c>
      <c r="BE6148" s="21"/>
      <c r="BG6148" s="10"/>
      <c r="BH6148" s="21">
        <f t="shared" si="596"/>
        <v>0</v>
      </c>
      <c r="BI6148" s="22">
        <f t="shared" si="596"/>
        <v>7.8884666666666665E-3</v>
      </c>
      <c r="BJ6148" s="21"/>
      <c r="BK6148" s="21">
        <v>0</v>
      </c>
      <c r="BL6148" s="22">
        <v>2.36654E-2</v>
      </c>
      <c r="BM6148" s="21"/>
      <c r="BN6148" s="21">
        <f t="shared" si="594"/>
        <v>0</v>
      </c>
      <c r="BO6148" s="22">
        <f t="shared" si="594"/>
        <v>9.4661599999999999E-2</v>
      </c>
      <c r="BP6148" s="21">
        <f t="shared" si="594"/>
        <v>0</v>
      </c>
    </row>
    <row r="6149" spans="1:68" ht="11.1" customHeight="1" outlineLevel="1" collapsed="1" x14ac:dyDescent="0.2">
      <c r="A6149" s="10"/>
      <c r="B6149" s="18"/>
      <c r="C6149" s="18"/>
      <c r="D6149" s="18"/>
      <c r="E6149" s="19" t="s">
        <v>5406</v>
      </c>
      <c r="F6149" s="20"/>
      <c r="G6149" s="20"/>
      <c r="H6149" s="20"/>
      <c r="I6149" s="20"/>
      <c r="J6149" s="20"/>
      <c r="K6149" s="20"/>
      <c r="L6149" s="20"/>
      <c r="M6149" s="20"/>
      <c r="N6149" s="20"/>
      <c r="O6149" s="20"/>
      <c r="P6149" s="20"/>
      <c r="Q6149" s="20"/>
      <c r="R6149" s="20"/>
      <c r="S6149" s="20"/>
      <c r="T6149" s="20"/>
      <c r="U6149" s="20"/>
      <c r="V6149" s="20"/>
      <c r="W6149" s="20"/>
      <c r="X6149" s="20"/>
      <c r="Y6149" s="20"/>
      <c r="Z6149" s="20"/>
      <c r="AA6149" s="20"/>
      <c r="AB6149" s="20"/>
      <c r="AC6149" s="20"/>
      <c r="AD6149" s="20"/>
      <c r="AE6149" s="20"/>
      <c r="AF6149" s="209">
        <v>1.7569999999999999</v>
      </c>
      <c r="AG6149" s="209">
        <v>0.375</v>
      </c>
      <c r="AH6149" s="20"/>
      <c r="AI6149" s="20"/>
      <c r="AJ6149" s="20"/>
      <c r="AK6149" s="20"/>
      <c r="AL6149" s="20"/>
      <c r="AM6149" s="20"/>
      <c r="AN6149" s="20"/>
      <c r="AO6149" s="209">
        <v>0.46800000000000003</v>
      </c>
      <c r="AP6149" s="209">
        <v>0.53</v>
      </c>
      <c r="AQ6149" s="209">
        <v>0.1</v>
      </c>
      <c r="AR6149" s="209">
        <v>0.71899999999999997</v>
      </c>
      <c r="AS6149" s="209">
        <v>0.45300000000000001</v>
      </c>
      <c r="AT6149" s="209">
        <v>0.21299999999999999</v>
      </c>
      <c r="AU6149" s="209">
        <v>0.372</v>
      </c>
      <c r="AV6149" s="20"/>
      <c r="AW6149" s="20"/>
      <c r="AX6149" s="20"/>
      <c r="AY6149" s="20"/>
      <c r="AZ6149" s="209">
        <v>0.11899999999999999</v>
      </c>
      <c r="BA6149" s="209">
        <v>0.06</v>
      </c>
      <c r="BB6149" s="21">
        <f t="shared" si="595"/>
        <v>1.7569999999999999</v>
      </c>
      <c r="BC6149" s="18">
        <v>2.44</v>
      </c>
      <c r="BD6149" s="22">
        <f t="shared" si="593"/>
        <v>2.4402777777777778</v>
      </c>
      <c r="BE6149" s="21">
        <f>BC6149-BD6149</f>
        <v>-2.777777777778212E-4</v>
      </c>
      <c r="BF6149" s="2">
        <v>0.85</v>
      </c>
      <c r="BG6149" s="10">
        <v>7</v>
      </c>
      <c r="BH6149" s="21">
        <f t="shared" si="596"/>
        <v>1.81536E-3</v>
      </c>
      <c r="BI6149" s="22">
        <f t="shared" si="596"/>
        <v>1.8155666666666665E-3</v>
      </c>
      <c r="BJ6149" s="21">
        <f>BH6149-BI6149</f>
        <v>-2.0666666666652352E-7</v>
      </c>
      <c r="BK6149" s="21">
        <v>5.4460799999999998E-3</v>
      </c>
      <c r="BL6149" s="22">
        <v>5.4466999999999996E-3</v>
      </c>
      <c r="BM6149" s="21">
        <v>-6.1999999999978739E-7</v>
      </c>
      <c r="BN6149" s="21">
        <f t="shared" si="594"/>
        <v>2.1784319999999999E-2</v>
      </c>
      <c r="BO6149" s="22">
        <f t="shared" si="594"/>
        <v>2.1786799999999999E-2</v>
      </c>
      <c r="BP6149" s="21">
        <f t="shared" si="594"/>
        <v>-2.4799999999991496E-6</v>
      </c>
    </row>
    <row r="6150" spans="1:68" ht="11.1" hidden="1" customHeight="1" outlineLevel="2" x14ac:dyDescent="0.2">
      <c r="A6150" s="10"/>
      <c r="B6150" s="18"/>
      <c r="C6150" s="18"/>
      <c r="D6150" s="18"/>
      <c r="E6150" s="23" t="s">
        <v>5407</v>
      </c>
      <c r="F6150" s="24"/>
      <c r="G6150" s="24"/>
      <c r="H6150" s="24"/>
      <c r="I6150" s="24"/>
      <c r="J6150" s="24"/>
      <c r="K6150" s="24"/>
      <c r="L6150" s="24"/>
      <c r="M6150" s="24"/>
      <c r="N6150" s="24"/>
      <c r="O6150" s="24"/>
      <c r="P6150" s="24"/>
      <c r="Q6150" s="24"/>
      <c r="R6150" s="24"/>
      <c r="S6150" s="24"/>
      <c r="T6150" s="24"/>
      <c r="U6150" s="24"/>
      <c r="V6150" s="24"/>
      <c r="W6150" s="24"/>
      <c r="X6150" s="24"/>
      <c r="Y6150" s="24"/>
      <c r="Z6150" s="24"/>
      <c r="AA6150" s="24"/>
      <c r="AB6150" s="24"/>
      <c r="AC6150" s="24"/>
      <c r="AD6150" s="24"/>
      <c r="AE6150" s="24"/>
      <c r="AF6150" s="208">
        <v>1.7569999999999999</v>
      </c>
      <c r="AG6150" s="208">
        <v>0.375</v>
      </c>
      <c r="AH6150" s="24"/>
      <c r="AI6150" s="24"/>
      <c r="AJ6150" s="24"/>
      <c r="AK6150" s="24"/>
      <c r="AL6150" s="24"/>
      <c r="AM6150" s="24"/>
      <c r="AN6150" s="24"/>
      <c r="AO6150" s="208">
        <v>0.46800000000000003</v>
      </c>
      <c r="AP6150" s="208">
        <v>0.53</v>
      </c>
      <c r="AQ6150" s="208">
        <v>0.1</v>
      </c>
      <c r="AR6150" s="208">
        <v>0.71899999999999997</v>
      </c>
      <c r="AS6150" s="208">
        <v>0.45300000000000001</v>
      </c>
      <c r="AT6150" s="208">
        <v>0.21299999999999999</v>
      </c>
      <c r="AU6150" s="208">
        <v>0.372</v>
      </c>
      <c r="AV6150" s="24"/>
      <c r="AW6150" s="24"/>
      <c r="AX6150" s="24"/>
      <c r="AY6150" s="24"/>
      <c r="AZ6150" s="208">
        <v>0.11899999999999999</v>
      </c>
      <c r="BA6150" s="208">
        <v>0.06</v>
      </c>
      <c r="BB6150" s="21">
        <f t="shared" si="595"/>
        <v>1.7569999999999999</v>
      </c>
      <c r="BC6150" s="18"/>
      <c r="BD6150" s="22">
        <f t="shared" si="593"/>
        <v>2.4402777777777778</v>
      </c>
      <c r="BE6150" s="21"/>
      <c r="BG6150" s="10"/>
      <c r="BH6150" s="21">
        <f t="shared" si="596"/>
        <v>0</v>
      </c>
      <c r="BI6150" s="22">
        <f t="shared" si="596"/>
        <v>1.8155666666666665E-3</v>
      </c>
      <c r="BJ6150" s="21"/>
      <c r="BK6150" s="21">
        <v>0</v>
      </c>
      <c r="BL6150" s="22">
        <v>5.4466999999999996E-3</v>
      </c>
      <c r="BM6150" s="21"/>
      <c r="BN6150" s="21">
        <f t="shared" si="594"/>
        <v>0</v>
      </c>
      <c r="BO6150" s="22">
        <f t="shared" si="594"/>
        <v>2.1786799999999999E-2</v>
      </c>
      <c r="BP6150" s="21">
        <f t="shared" si="594"/>
        <v>0</v>
      </c>
    </row>
    <row r="6151" spans="1:68" ht="11.1" hidden="1" customHeight="1" outlineLevel="1" collapsed="1" x14ac:dyDescent="0.2">
      <c r="A6151" s="10"/>
      <c r="B6151" s="18"/>
      <c r="C6151" s="18"/>
      <c r="D6151" s="18"/>
      <c r="E6151" s="19" t="s">
        <v>5408</v>
      </c>
      <c r="F6151" s="209">
        <v>3</v>
      </c>
      <c r="G6151" s="20"/>
      <c r="H6151" s="209">
        <v>4.4329999999999998</v>
      </c>
      <c r="I6151" s="240">
        <v>1</v>
      </c>
      <c r="J6151" s="240"/>
      <c r="K6151" s="20"/>
      <c r="L6151" s="209">
        <v>3.7210000000000001</v>
      </c>
      <c r="M6151" s="20"/>
      <c r="N6151" s="20"/>
      <c r="O6151" s="20"/>
      <c r="P6151" s="209">
        <v>2.25</v>
      </c>
      <c r="Q6151" s="20"/>
      <c r="R6151" s="209">
        <v>3.125</v>
      </c>
      <c r="S6151" s="209">
        <v>1.875</v>
      </c>
      <c r="T6151" s="20"/>
      <c r="U6151" s="209">
        <v>1.25</v>
      </c>
      <c r="V6151" s="20"/>
      <c r="W6151" s="20"/>
      <c r="X6151" s="20"/>
      <c r="Y6151" s="20"/>
      <c r="Z6151" s="20"/>
      <c r="AA6151" s="20"/>
      <c r="AB6151" s="209">
        <v>1.125</v>
      </c>
      <c r="AC6151" s="209">
        <v>1.375</v>
      </c>
      <c r="AD6151" s="209">
        <v>3</v>
      </c>
      <c r="AE6151" s="20"/>
      <c r="AF6151" s="20"/>
      <c r="AG6151" s="209">
        <v>0.75</v>
      </c>
      <c r="AH6151" s="209">
        <v>0.625</v>
      </c>
      <c r="AI6151" s="209">
        <v>0.625</v>
      </c>
      <c r="AJ6151" s="20"/>
      <c r="AK6151" s="20"/>
      <c r="AL6151" s="20"/>
      <c r="AM6151" s="20"/>
      <c r="AN6151" s="209">
        <v>1.375</v>
      </c>
      <c r="AO6151" s="209">
        <v>1.25</v>
      </c>
      <c r="AP6151" s="209">
        <v>0.375</v>
      </c>
      <c r="AQ6151" s="209">
        <v>2.5</v>
      </c>
      <c r="AR6151" s="209">
        <v>1.6990000000000001</v>
      </c>
      <c r="AS6151" s="209">
        <v>1</v>
      </c>
      <c r="AT6151" s="209">
        <v>0.5</v>
      </c>
      <c r="AU6151" s="209">
        <v>0.2</v>
      </c>
      <c r="AV6151" s="20"/>
      <c r="AW6151" s="20"/>
      <c r="AX6151" s="20"/>
      <c r="AY6151" s="209">
        <v>0.15</v>
      </c>
      <c r="AZ6151" s="209">
        <v>0.65</v>
      </c>
      <c r="BA6151" s="209">
        <v>1.1000000000000001</v>
      </c>
      <c r="BB6151" s="21">
        <f t="shared" si="595"/>
        <v>4.4329999999999998</v>
      </c>
      <c r="BC6151" s="18">
        <v>6.5</v>
      </c>
      <c r="BD6151" s="22">
        <f t="shared" si="593"/>
        <v>6.1569444444444441</v>
      </c>
      <c r="BE6151" s="21">
        <f>BC6151-BD6151</f>
        <v>0.34305555555555589</v>
      </c>
      <c r="BF6151" s="2">
        <v>6.5</v>
      </c>
      <c r="BG6151" s="10">
        <v>6</v>
      </c>
      <c r="BH6151" s="21">
        <f t="shared" si="596"/>
        <v>4.836E-3</v>
      </c>
      <c r="BI6151" s="22">
        <f t="shared" si="596"/>
        <v>4.5807666666666663E-3</v>
      </c>
      <c r="BJ6151" s="21">
        <f>BH6151-BI6151</f>
        <v>2.552333333333337E-4</v>
      </c>
      <c r="BK6151" s="21">
        <v>1.4508E-2</v>
      </c>
      <c r="BL6151" s="22">
        <v>1.3742299999999999E-2</v>
      </c>
      <c r="BM6151" s="21">
        <v>7.657000000000011E-4</v>
      </c>
      <c r="BN6151" s="21">
        <f t="shared" si="594"/>
        <v>5.8032E-2</v>
      </c>
      <c r="BO6151" s="22">
        <f t="shared" si="594"/>
        <v>5.4969199999999996E-2</v>
      </c>
      <c r="BP6151" s="21">
        <f t="shared" si="594"/>
        <v>3.0628000000000044E-3</v>
      </c>
    </row>
    <row r="6152" spans="1:68" ht="11.1" hidden="1" customHeight="1" outlineLevel="2" x14ac:dyDescent="0.2">
      <c r="A6152" s="10"/>
      <c r="B6152" s="18"/>
      <c r="C6152" s="18"/>
      <c r="D6152" s="18"/>
      <c r="E6152" s="23" t="s">
        <v>5409</v>
      </c>
      <c r="F6152" s="208">
        <v>3</v>
      </c>
      <c r="G6152" s="24"/>
      <c r="H6152" s="208">
        <v>4.4329999999999998</v>
      </c>
      <c r="I6152" s="239">
        <v>1</v>
      </c>
      <c r="J6152" s="239"/>
      <c r="K6152" s="24"/>
      <c r="L6152" s="208">
        <v>3.7210000000000001</v>
      </c>
      <c r="M6152" s="24"/>
      <c r="N6152" s="24"/>
      <c r="O6152" s="24"/>
      <c r="P6152" s="208">
        <v>2.25</v>
      </c>
      <c r="Q6152" s="24"/>
      <c r="R6152" s="208">
        <v>3.125</v>
      </c>
      <c r="S6152" s="208">
        <v>1.875</v>
      </c>
      <c r="T6152" s="24"/>
      <c r="U6152" s="208">
        <v>1.25</v>
      </c>
      <c r="V6152" s="24"/>
      <c r="W6152" s="24"/>
      <c r="X6152" s="24"/>
      <c r="Y6152" s="24"/>
      <c r="Z6152" s="24"/>
      <c r="AA6152" s="24"/>
      <c r="AB6152" s="208">
        <v>1.125</v>
      </c>
      <c r="AC6152" s="208">
        <v>1.375</v>
      </c>
      <c r="AD6152" s="208">
        <v>3</v>
      </c>
      <c r="AE6152" s="24"/>
      <c r="AF6152" s="24"/>
      <c r="AG6152" s="208">
        <v>0.75</v>
      </c>
      <c r="AH6152" s="208">
        <v>0.625</v>
      </c>
      <c r="AI6152" s="208">
        <v>0.625</v>
      </c>
      <c r="AJ6152" s="24"/>
      <c r="AK6152" s="24"/>
      <c r="AL6152" s="24"/>
      <c r="AM6152" s="24"/>
      <c r="AN6152" s="208">
        <v>1.375</v>
      </c>
      <c r="AO6152" s="208">
        <v>1.25</v>
      </c>
      <c r="AP6152" s="208">
        <v>0.375</v>
      </c>
      <c r="AQ6152" s="208">
        <v>2.5</v>
      </c>
      <c r="AR6152" s="208">
        <v>1.6990000000000001</v>
      </c>
      <c r="AS6152" s="208">
        <v>1</v>
      </c>
      <c r="AT6152" s="208">
        <v>0.5</v>
      </c>
      <c r="AU6152" s="208">
        <v>0.2</v>
      </c>
      <c r="AV6152" s="24"/>
      <c r="AW6152" s="24"/>
      <c r="AX6152" s="24"/>
      <c r="AY6152" s="208">
        <v>0.15</v>
      </c>
      <c r="AZ6152" s="208">
        <v>0.65</v>
      </c>
      <c r="BA6152" s="208">
        <v>1.1000000000000001</v>
      </c>
      <c r="BB6152" s="21">
        <f t="shared" si="595"/>
        <v>4.4329999999999998</v>
      </c>
      <c r="BC6152" s="18"/>
      <c r="BD6152" s="22">
        <f t="shared" si="593"/>
        <v>6.1569444444444441</v>
      </c>
      <c r="BE6152" s="21"/>
      <c r="BG6152" s="10"/>
      <c r="BH6152" s="21">
        <f t="shared" si="596"/>
        <v>0</v>
      </c>
      <c r="BI6152" s="22">
        <f t="shared" si="596"/>
        <v>4.5807666666666663E-3</v>
      </c>
      <c r="BJ6152" s="21"/>
      <c r="BK6152" s="21">
        <v>0</v>
      </c>
      <c r="BL6152" s="22">
        <v>1.3742299999999999E-2</v>
      </c>
      <c r="BM6152" s="21"/>
      <c r="BN6152" s="21">
        <f t="shared" si="594"/>
        <v>0</v>
      </c>
      <c r="BO6152" s="22">
        <f t="shared" si="594"/>
        <v>5.4969199999999996E-2</v>
      </c>
      <c r="BP6152" s="21">
        <f t="shared" si="594"/>
        <v>0</v>
      </c>
    </row>
    <row r="6153" spans="1:68" ht="11.1" hidden="1" customHeight="1" outlineLevel="1" collapsed="1" x14ac:dyDescent="0.2">
      <c r="A6153" s="10"/>
      <c r="B6153" s="18"/>
      <c r="C6153" s="18"/>
      <c r="D6153" s="18"/>
      <c r="E6153" s="19" t="s">
        <v>3467</v>
      </c>
      <c r="F6153" s="209">
        <v>1.3220000000000001</v>
      </c>
      <c r="G6153" s="20"/>
      <c r="H6153" s="209">
        <v>1.72</v>
      </c>
      <c r="I6153" s="240">
        <v>0.56399999999999995</v>
      </c>
      <c r="J6153" s="240"/>
      <c r="K6153" s="20"/>
      <c r="L6153" s="20"/>
      <c r="M6153" s="20"/>
      <c r="N6153" s="20"/>
      <c r="O6153" s="20"/>
      <c r="P6153" s="209">
        <v>0.875</v>
      </c>
      <c r="Q6153" s="209">
        <v>0.71899999999999997</v>
      </c>
      <c r="R6153" s="209">
        <v>1.0580000000000001</v>
      </c>
      <c r="S6153" s="209">
        <v>1</v>
      </c>
      <c r="T6153" s="209">
        <v>2.4790000000000001</v>
      </c>
      <c r="U6153" s="209">
        <v>0.88100000000000001</v>
      </c>
      <c r="V6153" s="209">
        <v>0.25800000000000001</v>
      </c>
      <c r="W6153" s="20"/>
      <c r="X6153" s="20"/>
      <c r="Y6153" s="20"/>
      <c r="Z6153" s="20"/>
      <c r="AA6153" s="209">
        <v>0.24299999999999999</v>
      </c>
      <c r="AB6153" s="209">
        <v>0.377</v>
      </c>
      <c r="AC6153" s="209">
        <v>1.577</v>
      </c>
      <c r="AD6153" s="209">
        <v>0.98399999999999999</v>
      </c>
      <c r="AE6153" s="209">
        <v>1.766</v>
      </c>
      <c r="AF6153" s="209">
        <v>1.2030000000000001</v>
      </c>
      <c r="AG6153" s="209">
        <v>0.72399999999999998</v>
      </c>
      <c r="AH6153" s="209">
        <v>0.23100000000000001</v>
      </c>
      <c r="AI6153" s="209">
        <v>0.14699999999999999</v>
      </c>
      <c r="AJ6153" s="20"/>
      <c r="AK6153" s="20"/>
      <c r="AL6153" s="20"/>
      <c r="AM6153" s="20"/>
      <c r="AN6153" s="209">
        <v>0.57899999999999996</v>
      </c>
      <c r="AO6153" s="209">
        <v>1.282</v>
      </c>
      <c r="AP6153" s="209">
        <v>1.4650000000000001</v>
      </c>
      <c r="AQ6153" s="209">
        <v>1.585</v>
      </c>
      <c r="AR6153" s="209">
        <v>1.5569999999999999</v>
      </c>
      <c r="AS6153" s="209">
        <v>1.048</v>
      </c>
      <c r="AT6153" s="209">
        <v>0.42499999999999999</v>
      </c>
      <c r="AU6153" s="209">
        <v>0.105</v>
      </c>
      <c r="AV6153" s="20"/>
      <c r="AW6153" s="20"/>
      <c r="AX6153" s="20"/>
      <c r="AY6153" s="209">
        <v>0.14699999999999999</v>
      </c>
      <c r="AZ6153" s="209">
        <v>0.39300000000000002</v>
      </c>
      <c r="BA6153" s="209">
        <v>0.83599999999999997</v>
      </c>
      <c r="BB6153" s="21">
        <f t="shared" si="595"/>
        <v>2.4790000000000001</v>
      </c>
      <c r="BC6153" s="18">
        <v>5.3</v>
      </c>
      <c r="BD6153" s="22">
        <f t="shared" si="593"/>
        <v>3.4430555555555555</v>
      </c>
      <c r="BE6153" s="21">
        <f>BC6153-BD6153</f>
        <v>1.8569444444444443</v>
      </c>
      <c r="BF6153" s="2">
        <v>5.3</v>
      </c>
      <c r="BG6153" s="10">
        <v>6</v>
      </c>
      <c r="BH6153" s="21">
        <f t="shared" si="596"/>
        <v>3.9432E-3</v>
      </c>
      <c r="BI6153" s="22">
        <f t="shared" si="596"/>
        <v>2.5616333333333334E-3</v>
      </c>
      <c r="BJ6153" s="21">
        <f>BH6153-BI6153</f>
        <v>1.3815666666666666E-3</v>
      </c>
      <c r="BK6153" s="21">
        <v>1.1829599999999999E-2</v>
      </c>
      <c r="BL6153" s="22">
        <v>7.6848999999999997E-3</v>
      </c>
      <c r="BM6153" s="21">
        <v>4.1446999999999994E-3</v>
      </c>
      <c r="BN6153" s="21">
        <f t="shared" si="594"/>
        <v>4.7318399999999997E-2</v>
      </c>
      <c r="BO6153" s="22">
        <f t="shared" si="594"/>
        <v>3.0739599999999999E-2</v>
      </c>
      <c r="BP6153" s="21">
        <f t="shared" si="594"/>
        <v>1.6578799999999998E-2</v>
      </c>
    </row>
    <row r="6154" spans="1:68" ht="11.1" hidden="1" customHeight="1" outlineLevel="2" x14ac:dyDescent="0.2">
      <c r="A6154" s="10"/>
      <c r="B6154" s="18"/>
      <c r="C6154" s="18"/>
      <c r="D6154" s="18"/>
      <c r="E6154" s="23" t="s">
        <v>5410</v>
      </c>
      <c r="F6154" s="208">
        <v>1.3220000000000001</v>
      </c>
      <c r="G6154" s="24"/>
      <c r="H6154" s="208">
        <v>1.72</v>
      </c>
      <c r="I6154" s="239">
        <v>0.56399999999999995</v>
      </c>
      <c r="J6154" s="239"/>
      <c r="K6154" s="24"/>
      <c r="L6154" s="24"/>
      <c r="M6154" s="24"/>
      <c r="N6154" s="24"/>
      <c r="O6154" s="24"/>
      <c r="P6154" s="208">
        <v>0.875</v>
      </c>
      <c r="Q6154" s="208">
        <v>0.71899999999999997</v>
      </c>
      <c r="R6154" s="208">
        <v>1.0580000000000001</v>
      </c>
      <c r="S6154" s="208">
        <v>1</v>
      </c>
      <c r="T6154" s="208">
        <v>2.4790000000000001</v>
      </c>
      <c r="U6154" s="208">
        <v>0.88100000000000001</v>
      </c>
      <c r="V6154" s="208">
        <v>0.25800000000000001</v>
      </c>
      <c r="W6154" s="24"/>
      <c r="X6154" s="24"/>
      <c r="Y6154" s="24"/>
      <c r="Z6154" s="24"/>
      <c r="AA6154" s="208">
        <v>0.24299999999999999</v>
      </c>
      <c r="AB6154" s="208">
        <v>0.377</v>
      </c>
      <c r="AC6154" s="208">
        <v>1.577</v>
      </c>
      <c r="AD6154" s="208">
        <v>0.98399999999999999</v>
      </c>
      <c r="AE6154" s="208">
        <v>1.766</v>
      </c>
      <c r="AF6154" s="208">
        <v>1.2030000000000001</v>
      </c>
      <c r="AG6154" s="208">
        <v>0.72399999999999998</v>
      </c>
      <c r="AH6154" s="208">
        <v>0.23100000000000001</v>
      </c>
      <c r="AI6154" s="208">
        <v>0.14699999999999999</v>
      </c>
      <c r="AJ6154" s="24"/>
      <c r="AK6154" s="24"/>
      <c r="AL6154" s="24"/>
      <c r="AM6154" s="24"/>
      <c r="AN6154" s="208">
        <v>0.57899999999999996</v>
      </c>
      <c r="AO6154" s="208">
        <v>1.282</v>
      </c>
      <c r="AP6154" s="208">
        <v>1.4650000000000001</v>
      </c>
      <c r="AQ6154" s="208">
        <v>1.585</v>
      </c>
      <c r="AR6154" s="208">
        <v>1.5569999999999999</v>
      </c>
      <c r="AS6154" s="208">
        <v>1.048</v>
      </c>
      <c r="AT6154" s="208">
        <v>0.42499999999999999</v>
      </c>
      <c r="AU6154" s="208">
        <v>0.105</v>
      </c>
      <c r="AV6154" s="24"/>
      <c r="AW6154" s="24"/>
      <c r="AX6154" s="24"/>
      <c r="AY6154" s="208">
        <v>0.14699999999999999</v>
      </c>
      <c r="AZ6154" s="208">
        <v>0.39300000000000002</v>
      </c>
      <c r="BA6154" s="208">
        <v>0.83599999999999997</v>
      </c>
      <c r="BB6154" s="21">
        <f t="shared" si="595"/>
        <v>2.4790000000000001</v>
      </c>
      <c r="BC6154" s="18"/>
      <c r="BD6154" s="22">
        <f t="shared" ref="BD6154:BD6217" si="597">(BB6154/30/24)*1000</f>
        <v>3.4430555555555555</v>
      </c>
      <c r="BE6154" s="21"/>
      <c r="BG6154" s="10"/>
      <c r="BH6154" s="21">
        <f t="shared" si="596"/>
        <v>0</v>
      </c>
      <c r="BI6154" s="22">
        <f t="shared" si="596"/>
        <v>2.5616333333333334E-3</v>
      </c>
      <c r="BJ6154" s="21"/>
      <c r="BK6154" s="21">
        <v>0</v>
      </c>
      <c r="BL6154" s="22">
        <v>7.6848999999999997E-3</v>
      </c>
      <c r="BM6154" s="21"/>
      <c r="BN6154" s="21">
        <f t="shared" si="594"/>
        <v>0</v>
      </c>
      <c r="BO6154" s="22">
        <f t="shared" si="594"/>
        <v>3.0739599999999999E-2</v>
      </c>
      <c r="BP6154" s="21">
        <f t="shared" si="594"/>
        <v>0</v>
      </c>
    </row>
    <row r="6155" spans="1:68" ht="11.1" hidden="1" customHeight="1" outlineLevel="1" collapsed="1" x14ac:dyDescent="0.2">
      <c r="A6155" s="10"/>
      <c r="B6155" s="18"/>
      <c r="C6155" s="18"/>
      <c r="D6155" s="18"/>
      <c r="E6155" s="19" t="s">
        <v>3475</v>
      </c>
      <c r="F6155" s="209">
        <v>1.7709999999999999</v>
      </c>
      <c r="G6155" s="209">
        <v>1.151</v>
      </c>
      <c r="H6155" s="209">
        <v>1.073</v>
      </c>
      <c r="I6155" s="240">
        <v>0.49399999999999999</v>
      </c>
      <c r="J6155" s="240"/>
      <c r="K6155" s="20"/>
      <c r="L6155" s="20"/>
      <c r="M6155" s="20"/>
      <c r="N6155" s="20"/>
      <c r="O6155" s="20"/>
      <c r="P6155" s="209">
        <v>0.33500000000000002</v>
      </c>
      <c r="Q6155" s="209">
        <v>1.202</v>
      </c>
      <c r="R6155" s="209">
        <v>1.1779999999999999</v>
      </c>
      <c r="S6155" s="209">
        <v>1.1659999999999999</v>
      </c>
      <c r="T6155" s="209">
        <v>1.9139999999999999</v>
      </c>
      <c r="U6155" s="209">
        <v>0.46</v>
      </c>
      <c r="V6155" s="209">
        <v>0.27</v>
      </c>
      <c r="W6155" s="20"/>
      <c r="X6155" s="20"/>
      <c r="Y6155" s="20"/>
      <c r="Z6155" s="20"/>
      <c r="AA6155" s="20"/>
      <c r="AB6155" s="209">
        <v>0.46</v>
      </c>
      <c r="AC6155" s="209">
        <v>0.68799999999999994</v>
      </c>
      <c r="AD6155" s="209">
        <v>1.1890000000000001</v>
      </c>
      <c r="AE6155" s="209">
        <v>1.53</v>
      </c>
      <c r="AF6155" s="209">
        <v>1.2250000000000001</v>
      </c>
      <c r="AG6155" s="209">
        <v>0.48599999999999999</v>
      </c>
      <c r="AH6155" s="209">
        <v>0.316</v>
      </c>
      <c r="AI6155" s="209">
        <v>0.11</v>
      </c>
      <c r="AJ6155" s="20"/>
      <c r="AK6155" s="20"/>
      <c r="AL6155" s="20"/>
      <c r="AM6155" s="20"/>
      <c r="AN6155" s="209">
        <v>0.61599999999999999</v>
      </c>
      <c r="AO6155" s="209">
        <v>0.92700000000000005</v>
      </c>
      <c r="AP6155" s="209">
        <v>0.95899999999999996</v>
      </c>
      <c r="AQ6155" s="209">
        <v>1.3129999999999999</v>
      </c>
      <c r="AR6155" s="209">
        <v>1.155</v>
      </c>
      <c r="AS6155" s="209">
        <v>0.98499999999999999</v>
      </c>
      <c r="AT6155" s="209">
        <v>0.502</v>
      </c>
      <c r="AU6155" s="209">
        <v>5.3999999999999999E-2</v>
      </c>
      <c r="AV6155" s="20"/>
      <c r="AW6155" s="20"/>
      <c r="AX6155" s="20"/>
      <c r="AY6155" s="209">
        <v>0.152</v>
      </c>
      <c r="AZ6155" s="209">
        <v>0.443</v>
      </c>
      <c r="BA6155" s="209">
        <v>0.77500000000000002</v>
      </c>
      <c r="BB6155" s="21">
        <f t="shared" si="595"/>
        <v>1.9139999999999999</v>
      </c>
      <c r="BC6155" s="18">
        <v>4.2</v>
      </c>
      <c r="BD6155" s="22">
        <f t="shared" si="597"/>
        <v>2.6583333333333332</v>
      </c>
      <c r="BE6155" s="21">
        <f>BC6155-BD6155</f>
        <v>1.541666666666667</v>
      </c>
      <c r="BF6155" s="2">
        <v>4.2</v>
      </c>
      <c r="BG6155" s="10">
        <v>6</v>
      </c>
      <c r="BH6155" s="21">
        <f t="shared" si="596"/>
        <v>3.1248000000000001E-3</v>
      </c>
      <c r="BI6155" s="22">
        <f t="shared" si="596"/>
        <v>1.9778E-3</v>
      </c>
      <c r="BJ6155" s="21">
        <f>BH6155-BI6155</f>
        <v>1.147E-3</v>
      </c>
      <c r="BK6155" s="21">
        <v>9.3743999999999997E-3</v>
      </c>
      <c r="BL6155" s="22">
        <v>5.9334000000000001E-3</v>
      </c>
      <c r="BM6155" s="21">
        <v>3.4409999999999996E-3</v>
      </c>
      <c r="BN6155" s="21">
        <f t="shared" si="594"/>
        <v>3.7497599999999999E-2</v>
      </c>
      <c r="BO6155" s="22">
        <f t="shared" si="594"/>
        <v>2.3733600000000001E-2</v>
      </c>
      <c r="BP6155" s="21">
        <f t="shared" si="594"/>
        <v>1.3763999999999998E-2</v>
      </c>
    </row>
    <row r="6156" spans="1:68" ht="11.1" hidden="1" customHeight="1" outlineLevel="2" x14ac:dyDescent="0.2">
      <c r="A6156" s="10"/>
      <c r="B6156" s="18"/>
      <c r="C6156" s="18"/>
      <c r="D6156" s="18"/>
      <c r="E6156" s="23" t="s">
        <v>5411</v>
      </c>
      <c r="F6156" s="208">
        <v>1.7709999999999999</v>
      </c>
      <c r="G6156" s="208">
        <v>1.151</v>
      </c>
      <c r="H6156" s="208">
        <v>1.073</v>
      </c>
      <c r="I6156" s="239">
        <v>0.49399999999999999</v>
      </c>
      <c r="J6156" s="239"/>
      <c r="K6156" s="24"/>
      <c r="L6156" s="24"/>
      <c r="M6156" s="24"/>
      <c r="N6156" s="24"/>
      <c r="O6156" s="24"/>
      <c r="P6156" s="208">
        <v>0.33500000000000002</v>
      </c>
      <c r="Q6156" s="208">
        <v>1.202</v>
      </c>
      <c r="R6156" s="208">
        <v>1.1779999999999999</v>
      </c>
      <c r="S6156" s="208">
        <v>1.1659999999999999</v>
      </c>
      <c r="T6156" s="208">
        <v>1.9139999999999999</v>
      </c>
      <c r="U6156" s="208">
        <v>0.46</v>
      </c>
      <c r="V6156" s="208">
        <v>0.27</v>
      </c>
      <c r="W6156" s="24"/>
      <c r="X6156" s="24"/>
      <c r="Y6156" s="24"/>
      <c r="Z6156" s="24"/>
      <c r="AA6156" s="24"/>
      <c r="AB6156" s="208">
        <v>0.46</v>
      </c>
      <c r="AC6156" s="208">
        <v>0.68799999999999994</v>
      </c>
      <c r="AD6156" s="208">
        <v>1.1890000000000001</v>
      </c>
      <c r="AE6156" s="208">
        <v>1.53</v>
      </c>
      <c r="AF6156" s="208">
        <v>1.2250000000000001</v>
      </c>
      <c r="AG6156" s="208">
        <v>0.48599999999999999</v>
      </c>
      <c r="AH6156" s="208">
        <v>0.316</v>
      </c>
      <c r="AI6156" s="208">
        <v>0.11</v>
      </c>
      <c r="AJ6156" s="24"/>
      <c r="AK6156" s="24"/>
      <c r="AL6156" s="24"/>
      <c r="AM6156" s="24"/>
      <c r="AN6156" s="208">
        <v>0.61599999999999999</v>
      </c>
      <c r="AO6156" s="208">
        <v>0.92700000000000005</v>
      </c>
      <c r="AP6156" s="208">
        <v>0.95899999999999996</v>
      </c>
      <c r="AQ6156" s="208">
        <v>1.3129999999999999</v>
      </c>
      <c r="AR6156" s="208">
        <v>1.155</v>
      </c>
      <c r="AS6156" s="208">
        <v>0.98499999999999999</v>
      </c>
      <c r="AT6156" s="208">
        <v>0.502</v>
      </c>
      <c r="AU6156" s="208">
        <v>5.3999999999999999E-2</v>
      </c>
      <c r="AV6156" s="24"/>
      <c r="AW6156" s="24"/>
      <c r="AX6156" s="24"/>
      <c r="AY6156" s="208">
        <v>0.152</v>
      </c>
      <c r="AZ6156" s="208">
        <v>0.443</v>
      </c>
      <c r="BA6156" s="208">
        <v>0.77500000000000002</v>
      </c>
      <c r="BB6156" s="21">
        <f t="shared" si="595"/>
        <v>1.9139999999999999</v>
      </c>
      <c r="BC6156" s="18"/>
      <c r="BD6156" s="22">
        <f t="shared" si="597"/>
        <v>2.6583333333333332</v>
      </c>
      <c r="BE6156" s="21"/>
      <c r="BG6156" s="10"/>
      <c r="BH6156" s="21">
        <f t="shared" si="596"/>
        <v>0</v>
      </c>
      <c r="BI6156" s="22">
        <f t="shared" si="596"/>
        <v>1.9778E-3</v>
      </c>
      <c r="BJ6156" s="21"/>
      <c r="BK6156" s="21">
        <v>0</v>
      </c>
      <c r="BL6156" s="22">
        <v>5.9334000000000001E-3</v>
      </c>
      <c r="BM6156" s="21"/>
      <c r="BN6156" s="21">
        <f t="shared" si="594"/>
        <v>0</v>
      </c>
      <c r="BO6156" s="22">
        <f t="shared" si="594"/>
        <v>2.3733600000000001E-2</v>
      </c>
      <c r="BP6156" s="21">
        <f t="shared" si="594"/>
        <v>0</v>
      </c>
    </row>
    <row r="6157" spans="1:68" ht="11.1" customHeight="1" outlineLevel="1" collapsed="1" x14ac:dyDescent="0.2">
      <c r="A6157" s="10"/>
      <c r="B6157" s="18"/>
      <c r="C6157" s="18"/>
      <c r="D6157" s="18"/>
      <c r="E6157" s="19" t="s">
        <v>5412</v>
      </c>
      <c r="F6157" s="20"/>
      <c r="G6157" s="20"/>
      <c r="H6157" s="20"/>
      <c r="I6157" s="20"/>
      <c r="J6157" s="20"/>
      <c r="K6157" s="20"/>
      <c r="L6157" s="20"/>
      <c r="M6157" s="20"/>
      <c r="N6157" s="20"/>
      <c r="O6157" s="20"/>
      <c r="P6157" s="20"/>
      <c r="Q6157" s="20"/>
      <c r="R6157" s="20"/>
      <c r="S6157" s="20"/>
      <c r="T6157" s="20"/>
      <c r="U6157" s="20"/>
      <c r="V6157" s="20"/>
      <c r="W6157" s="20"/>
      <c r="X6157" s="20"/>
      <c r="Y6157" s="20"/>
      <c r="Z6157" s="20"/>
      <c r="AA6157" s="20"/>
      <c r="AB6157" s="20"/>
      <c r="AC6157" s="20"/>
      <c r="AD6157" s="209">
        <v>1.0509999999999999</v>
      </c>
      <c r="AE6157" s="209">
        <v>0.6</v>
      </c>
      <c r="AF6157" s="209">
        <v>0.87</v>
      </c>
      <c r="AG6157" s="209">
        <v>0.312</v>
      </c>
      <c r="AH6157" s="209">
        <v>0.30299999999999999</v>
      </c>
      <c r="AI6157" s="209">
        <v>0.23599999999999999</v>
      </c>
      <c r="AJ6157" s="20"/>
      <c r="AK6157" s="20"/>
      <c r="AL6157" s="20"/>
      <c r="AM6157" s="209">
        <v>0.14899999999999999</v>
      </c>
      <c r="AN6157" s="209">
        <v>0.31</v>
      </c>
      <c r="AO6157" s="209">
        <v>0.51900000000000002</v>
      </c>
      <c r="AP6157" s="209">
        <v>0.78</v>
      </c>
      <c r="AQ6157" s="209">
        <v>0.69499999999999995</v>
      </c>
      <c r="AR6157" s="209">
        <v>0.57799999999999996</v>
      </c>
      <c r="AS6157" s="209">
        <v>0.57699999999999996</v>
      </c>
      <c r="AT6157" s="209">
        <v>0.311</v>
      </c>
      <c r="AU6157" s="209">
        <v>0.20300000000000001</v>
      </c>
      <c r="AV6157" s="20"/>
      <c r="AW6157" s="20"/>
      <c r="AX6157" s="20"/>
      <c r="AY6157" s="209">
        <v>0.184</v>
      </c>
      <c r="AZ6157" s="209">
        <v>0.221</v>
      </c>
      <c r="BA6157" s="209">
        <v>0.51200000000000001</v>
      </c>
      <c r="BB6157" s="21">
        <f t="shared" si="595"/>
        <v>1.0509999999999999</v>
      </c>
      <c r="BC6157" s="18">
        <v>1.46</v>
      </c>
      <c r="BD6157" s="22">
        <f t="shared" si="597"/>
        <v>1.4597222222222224</v>
      </c>
      <c r="BE6157" s="21">
        <f>BC6157-BD6157</f>
        <v>2.7777777777759916E-4</v>
      </c>
      <c r="BF6157" s="2">
        <v>1.2</v>
      </c>
      <c r="BG6157" s="10">
        <v>7</v>
      </c>
      <c r="BH6157" s="21">
        <f t="shared" si="596"/>
        <v>1.08624E-3</v>
      </c>
      <c r="BI6157" s="22">
        <f t="shared" si="596"/>
        <v>1.0860333333333335E-3</v>
      </c>
      <c r="BJ6157" s="21">
        <f>BH6157-BI6157</f>
        <v>2.0666666666652352E-7</v>
      </c>
      <c r="BK6157" s="21">
        <v>3.2587200000000001E-3</v>
      </c>
      <c r="BL6157" s="22">
        <v>3.2581000000000008E-3</v>
      </c>
      <c r="BM6157" s="21">
        <v>6.1999999999935371E-7</v>
      </c>
      <c r="BN6157" s="21">
        <f t="shared" si="594"/>
        <v>1.303488E-2</v>
      </c>
      <c r="BO6157" s="22">
        <f t="shared" si="594"/>
        <v>1.3032400000000003E-2</v>
      </c>
      <c r="BP6157" s="21">
        <f t="shared" si="594"/>
        <v>2.4799999999974148E-6</v>
      </c>
    </row>
    <row r="6158" spans="1:68" ht="11.1" hidden="1" customHeight="1" outlineLevel="2" x14ac:dyDescent="0.2">
      <c r="A6158" s="10"/>
      <c r="B6158" s="18"/>
      <c r="C6158" s="18"/>
      <c r="D6158" s="18"/>
      <c r="E6158" s="23" t="s">
        <v>5413</v>
      </c>
      <c r="F6158" s="24"/>
      <c r="G6158" s="24"/>
      <c r="H6158" s="24"/>
      <c r="I6158" s="24"/>
      <c r="J6158" s="24"/>
      <c r="K6158" s="24"/>
      <c r="L6158" s="24"/>
      <c r="M6158" s="24"/>
      <c r="N6158" s="24"/>
      <c r="O6158" s="24"/>
      <c r="P6158" s="24"/>
      <c r="Q6158" s="24"/>
      <c r="R6158" s="24"/>
      <c r="S6158" s="24"/>
      <c r="T6158" s="24"/>
      <c r="U6158" s="24"/>
      <c r="V6158" s="24"/>
      <c r="W6158" s="24"/>
      <c r="X6158" s="24"/>
      <c r="Y6158" s="24"/>
      <c r="Z6158" s="24"/>
      <c r="AA6158" s="24"/>
      <c r="AB6158" s="24"/>
      <c r="AC6158" s="24"/>
      <c r="AD6158" s="208">
        <v>1.0509999999999999</v>
      </c>
      <c r="AE6158" s="208">
        <v>0.6</v>
      </c>
      <c r="AF6158" s="208">
        <v>0.87</v>
      </c>
      <c r="AG6158" s="208">
        <v>0.312</v>
      </c>
      <c r="AH6158" s="208">
        <v>0.30299999999999999</v>
      </c>
      <c r="AI6158" s="208">
        <v>0.23599999999999999</v>
      </c>
      <c r="AJ6158" s="24"/>
      <c r="AK6158" s="24"/>
      <c r="AL6158" s="24"/>
      <c r="AM6158" s="208">
        <v>0.14899999999999999</v>
      </c>
      <c r="AN6158" s="208">
        <v>0.31</v>
      </c>
      <c r="AO6158" s="208">
        <v>0.51900000000000002</v>
      </c>
      <c r="AP6158" s="208">
        <v>0.78</v>
      </c>
      <c r="AQ6158" s="208">
        <v>0.69499999999999995</v>
      </c>
      <c r="AR6158" s="208">
        <v>0.57799999999999996</v>
      </c>
      <c r="AS6158" s="208">
        <v>0.57699999999999996</v>
      </c>
      <c r="AT6158" s="208">
        <v>0.311</v>
      </c>
      <c r="AU6158" s="208">
        <v>0.20300000000000001</v>
      </c>
      <c r="AV6158" s="24"/>
      <c r="AW6158" s="24"/>
      <c r="AX6158" s="24"/>
      <c r="AY6158" s="208">
        <v>0.184</v>
      </c>
      <c r="AZ6158" s="208">
        <v>0.221</v>
      </c>
      <c r="BA6158" s="208">
        <v>0.51200000000000001</v>
      </c>
      <c r="BB6158" s="21">
        <f t="shared" si="595"/>
        <v>1.0509999999999999</v>
      </c>
      <c r="BC6158" s="18"/>
      <c r="BD6158" s="22">
        <f t="shared" si="597"/>
        <v>1.4597222222222224</v>
      </c>
      <c r="BE6158" s="21"/>
      <c r="BG6158" s="10"/>
      <c r="BH6158" s="21">
        <f t="shared" si="596"/>
        <v>0</v>
      </c>
      <c r="BI6158" s="22">
        <f t="shared" si="596"/>
        <v>1.0860333333333335E-3</v>
      </c>
      <c r="BJ6158" s="21"/>
      <c r="BK6158" s="21">
        <v>0</v>
      </c>
      <c r="BL6158" s="22">
        <v>3.2581000000000008E-3</v>
      </c>
      <c r="BM6158" s="21"/>
      <c r="BN6158" s="21">
        <f t="shared" si="594"/>
        <v>0</v>
      </c>
      <c r="BO6158" s="22">
        <f t="shared" si="594"/>
        <v>1.3032400000000003E-2</v>
      </c>
      <c r="BP6158" s="21">
        <f t="shared" si="594"/>
        <v>0</v>
      </c>
    </row>
    <row r="6159" spans="1:68" ht="11.1" hidden="1" customHeight="1" outlineLevel="1" collapsed="1" x14ac:dyDescent="0.2">
      <c r="A6159" s="10"/>
      <c r="B6159" s="18"/>
      <c r="C6159" s="18"/>
      <c r="D6159" s="18"/>
      <c r="E6159" s="19" t="s">
        <v>5414</v>
      </c>
      <c r="F6159" s="209">
        <v>0.90500000000000003</v>
      </c>
      <c r="G6159" s="20"/>
      <c r="H6159" s="209">
        <v>1.256</v>
      </c>
      <c r="I6159" s="20"/>
      <c r="J6159" s="20"/>
      <c r="K6159" s="209">
        <v>0.52900000000000003</v>
      </c>
      <c r="L6159" s="20"/>
      <c r="M6159" s="20"/>
      <c r="N6159" s="20"/>
      <c r="O6159" s="20"/>
      <c r="P6159" s="209">
        <v>0.95499999999999996</v>
      </c>
      <c r="Q6159" s="209">
        <v>0.68200000000000005</v>
      </c>
      <c r="R6159" s="209">
        <v>0.64400000000000002</v>
      </c>
      <c r="S6159" s="209">
        <v>0.65200000000000002</v>
      </c>
      <c r="T6159" s="209">
        <v>1.9830000000000001</v>
      </c>
      <c r="U6159" s="209">
        <v>0.72499999999999998</v>
      </c>
      <c r="V6159" s="209">
        <v>0.49</v>
      </c>
      <c r="W6159" s="209">
        <v>0.20699999999999999</v>
      </c>
      <c r="X6159" s="20"/>
      <c r="Y6159" s="20"/>
      <c r="Z6159" s="20"/>
      <c r="AA6159" s="209">
        <v>0.45300000000000001</v>
      </c>
      <c r="AB6159" s="209">
        <v>0.63700000000000001</v>
      </c>
      <c r="AC6159" s="20"/>
      <c r="AD6159" s="209">
        <v>1.8859999999999999</v>
      </c>
      <c r="AE6159" s="209">
        <v>1.3460000000000001</v>
      </c>
      <c r="AF6159" s="209">
        <v>0.93799999999999994</v>
      </c>
      <c r="AG6159" s="209">
        <v>0.59199999999999997</v>
      </c>
      <c r="AH6159" s="209">
        <v>0.373</v>
      </c>
      <c r="AI6159" s="209">
        <v>0.3</v>
      </c>
      <c r="AJ6159" s="20"/>
      <c r="AK6159" s="20"/>
      <c r="AL6159" s="20"/>
      <c r="AM6159" s="209">
        <v>2.6230000000000002</v>
      </c>
      <c r="AN6159" s="20"/>
      <c r="AO6159" s="20"/>
      <c r="AP6159" s="209">
        <v>0.53400000000000003</v>
      </c>
      <c r="AQ6159" s="209">
        <v>1.4990000000000001</v>
      </c>
      <c r="AR6159" s="209">
        <v>1.133</v>
      </c>
      <c r="AS6159" s="209">
        <v>1</v>
      </c>
      <c r="AT6159" s="209">
        <v>0.29299999999999998</v>
      </c>
      <c r="AU6159" s="209">
        <v>0.222</v>
      </c>
      <c r="AV6159" s="20"/>
      <c r="AW6159" s="20"/>
      <c r="AX6159" s="20"/>
      <c r="AY6159" s="20"/>
      <c r="AZ6159" s="209">
        <v>0.73799999999999999</v>
      </c>
      <c r="BA6159" s="209">
        <v>1.1080000000000001</v>
      </c>
      <c r="BB6159" s="21">
        <f t="shared" si="595"/>
        <v>2.6230000000000002</v>
      </c>
      <c r="BC6159" s="18">
        <v>3.6429999999999998</v>
      </c>
      <c r="BD6159" s="22">
        <f t="shared" si="597"/>
        <v>3.6430555555555557</v>
      </c>
      <c r="BE6159" s="21">
        <f>BC6159-BD6159</f>
        <v>-5.5555555555919511E-5</v>
      </c>
      <c r="BF6159" s="2">
        <v>2.1</v>
      </c>
      <c r="BG6159" s="10">
        <v>6</v>
      </c>
      <c r="BH6159" s="21">
        <f t="shared" si="596"/>
        <v>2.7103919999999998E-3</v>
      </c>
      <c r="BI6159" s="22">
        <f t="shared" si="596"/>
        <v>2.7104333333333335E-3</v>
      </c>
      <c r="BJ6159" s="21">
        <f>BH6159-BI6159</f>
        <v>-4.1333333333695016E-8</v>
      </c>
      <c r="BK6159" s="21">
        <v>8.1311760000000004E-3</v>
      </c>
      <c r="BL6159" s="22">
        <v>8.131300000000001E-3</v>
      </c>
      <c r="BM6159" s="21">
        <v>-1.2400000000065137E-7</v>
      </c>
      <c r="BN6159" s="21">
        <f t="shared" si="594"/>
        <v>3.2524704000000002E-2</v>
      </c>
      <c r="BO6159" s="22">
        <f t="shared" si="594"/>
        <v>3.2525200000000004E-2</v>
      </c>
      <c r="BP6159" s="21">
        <f t="shared" si="594"/>
        <v>-4.9600000000260547E-7</v>
      </c>
    </row>
    <row r="6160" spans="1:68" ht="11.1" hidden="1" customHeight="1" outlineLevel="2" x14ac:dyDescent="0.2">
      <c r="A6160" s="10"/>
      <c r="B6160" s="18"/>
      <c r="C6160" s="18"/>
      <c r="D6160" s="18"/>
      <c r="E6160" s="23" t="s">
        <v>5415</v>
      </c>
      <c r="F6160" s="208">
        <v>0.90500000000000003</v>
      </c>
      <c r="G6160" s="24"/>
      <c r="H6160" s="208">
        <v>1.256</v>
      </c>
      <c r="I6160" s="24"/>
      <c r="J6160" s="24"/>
      <c r="K6160" s="208">
        <v>0.52900000000000003</v>
      </c>
      <c r="L6160" s="24"/>
      <c r="M6160" s="24"/>
      <c r="N6160" s="24"/>
      <c r="O6160" s="24"/>
      <c r="P6160" s="208">
        <v>0.95499999999999996</v>
      </c>
      <c r="Q6160" s="208">
        <v>0.68200000000000005</v>
      </c>
      <c r="R6160" s="208">
        <v>0.64400000000000002</v>
      </c>
      <c r="S6160" s="208">
        <v>0.65200000000000002</v>
      </c>
      <c r="T6160" s="208">
        <v>1.9830000000000001</v>
      </c>
      <c r="U6160" s="208">
        <v>0.72499999999999998</v>
      </c>
      <c r="V6160" s="208">
        <v>0.49</v>
      </c>
      <c r="W6160" s="208">
        <v>0.20699999999999999</v>
      </c>
      <c r="X6160" s="24"/>
      <c r="Y6160" s="24"/>
      <c r="Z6160" s="24"/>
      <c r="AA6160" s="208">
        <v>0.45300000000000001</v>
      </c>
      <c r="AB6160" s="208">
        <v>0.63700000000000001</v>
      </c>
      <c r="AC6160" s="24"/>
      <c r="AD6160" s="208">
        <v>1.8859999999999999</v>
      </c>
      <c r="AE6160" s="208">
        <v>1.3460000000000001</v>
      </c>
      <c r="AF6160" s="208">
        <v>0.93799999999999994</v>
      </c>
      <c r="AG6160" s="208">
        <v>0.59199999999999997</v>
      </c>
      <c r="AH6160" s="208">
        <v>0.373</v>
      </c>
      <c r="AI6160" s="208">
        <v>0.3</v>
      </c>
      <c r="AJ6160" s="24"/>
      <c r="AK6160" s="24"/>
      <c r="AL6160" s="24"/>
      <c r="AM6160" s="208">
        <v>2.6230000000000002</v>
      </c>
      <c r="AN6160" s="24"/>
      <c r="AO6160" s="24"/>
      <c r="AP6160" s="208">
        <v>0.53400000000000003</v>
      </c>
      <c r="AQ6160" s="208">
        <v>1.4990000000000001</v>
      </c>
      <c r="AR6160" s="208">
        <v>1.133</v>
      </c>
      <c r="AS6160" s="208">
        <v>1</v>
      </c>
      <c r="AT6160" s="208">
        <v>0.29299999999999998</v>
      </c>
      <c r="AU6160" s="208">
        <v>0.222</v>
      </c>
      <c r="AV6160" s="24"/>
      <c r="AW6160" s="24"/>
      <c r="AX6160" s="24"/>
      <c r="AY6160" s="24"/>
      <c r="AZ6160" s="208">
        <v>0.73799999999999999</v>
      </c>
      <c r="BA6160" s="208">
        <v>1.1080000000000001</v>
      </c>
      <c r="BB6160" s="21">
        <f t="shared" si="595"/>
        <v>2.6230000000000002</v>
      </c>
      <c r="BC6160" s="18"/>
      <c r="BD6160" s="22">
        <f t="shared" si="597"/>
        <v>3.6430555555555557</v>
      </c>
      <c r="BE6160" s="21"/>
      <c r="BG6160" s="10"/>
      <c r="BH6160" s="21">
        <f t="shared" si="596"/>
        <v>0</v>
      </c>
      <c r="BI6160" s="22">
        <f t="shared" si="596"/>
        <v>2.7104333333333335E-3</v>
      </c>
      <c r="BJ6160" s="21"/>
      <c r="BK6160" s="21">
        <v>0</v>
      </c>
      <c r="BL6160" s="22">
        <v>8.131300000000001E-3</v>
      </c>
      <c r="BM6160" s="21"/>
      <c r="BN6160" s="21">
        <f t="shared" si="594"/>
        <v>0</v>
      </c>
      <c r="BO6160" s="22">
        <f t="shared" si="594"/>
        <v>3.2525200000000004E-2</v>
      </c>
      <c r="BP6160" s="21">
        <f t="shared" si="594"/>
        <v>0</v>
      </c>
    </row>
    <row r="6161" spans="1:68" ht="11.1" hidden="1" customHeight="1" outlineLevel="1" collapsed="1" x14ac:dyDescent="0.2">
      <c r="A6161" s="10"/>
      <c r="B6161" s="18"/>
      <c r="C6161" s="18"/>
      <c r="D6161" s="18"/>
      <c r="E6161" s="19" t="s">
        <v>5416</v>
      </c>
      <c r="F6161" s="20"/>
      <c r="G6161" s="20"/>
      <c r="H6161" s="20"/>
      <c r="I6161" s="20"/>
      <c r="J6161" s="20"/>
      <c r="K6161" s="20"/>
      <c r="L6161" s="20"/>
      <c r="M6161" s="20"/>
      <c r="N6161" s="20"/>
      <c r="O6161" s="20"/>
      <c r="P6161" s="20"/>
      <c r="Q6161" s="20"/>
      <c r="R6161" s="20"/>
      <c r="S6161" s="20"/>
      <c r="T6161" s="20"/>
      <c r="U6161" s="20"/>
      <c r="V6161" s="20"/>
      <c r="W6161" s="20"/>
      <c r="X6161" s="20"/>
      <c r="Y6161" s="20"/>
      <c r="Z6161" s="20"/>
      <c r="AA6161" s="20"/>
      <c r="AB6161" s="20"/>
      <c r="AC6161" s="20"/>
      <c r="AD6161" s="20"/>
      <c r="AE6161" s="20"/>
      <c r="AF6161" s="20"/>
      <c r="AG6161" s="20"/>
      <c r="AH6161" s="20"/>
      <c r="AI6161" s="20"/>
      <c r="AJ6161" s="20"/>
      <c r="AK6161" s="20"/>
      <c r="AL6161" s="20"/>
      <c r="AM6161" s="20"/>
      <c r="AN6161" s="209">
        <v>0.46200000000000002</v>
      </c>
      <c r="AO6161" s="209">
        <v>4.0549999999999997</v>
      </c>
      <c r="AP6161" s="209">
        <v>5.1230000000000002</v>
      </c>
      <c r="AQ6161" s="209">
        <v>5.6180000000000003</v>
      </c>
      <c r="AR6161" s="209">
        <v>5.1159999999999997</v>
      </c>
      <c r="AS6161" s="209">
        <v>4.3070000000000004</v>
      </c>
      <c r="AT6161" s="209">
        <v>1.673</v>
      </c>
      <c r="AU6161" s="209">
        <v>0.745</v>
      </c>
      <c r="AV6161" s="20"/>
      <c r="AW6161" s="20"/>
      <c r="AX6161" s="20"/>
      <c r="AY6161" s="20"/>
      <c r="AZ6161" s="209">
        <v>1.014</v>
      </c>
      <c r="BA6161" s="209">
        <v>3.4670000000000001</v>
      </c>
      <c r="BB6161" s="21">
        <f t="shared" si="595"/>
        <v>5.6180000000000003</v>
      </c>
      <c r="BC6161" s="18">
        <v>11.2</v>
      </c>
      <c r="BD6161" s="22">
        <f t="shared" si="597"/>
        <v>7.8027777777777771</v>
      </c>
      <c r="BE6161" s="21">
        <f>BC6161-BD6161</f>
        <v>3.3972222222222221</v>
      </c>
      <c r="BF6161" s="2">
        <v>11.1</v>
      </c>
      <c r="BG6161" s="10">
        <v>6</v>
      </c>
      <c r="BH6161" s="21">
        <f t="shared" si="596"/>
        <v>8.3327999999999996E-3</v>
      </c>
      <c r="BI6161" s="22">
        <f t="shared" si="596"/>
        <v>5.8052666666666662E-3</v>
      </c>
      <c r="BJ6161" s="21">
        <f>BH6161-BI6161</f>
        <v>2.5275333333333334E-3</v>
      </c>
      <c r="BK6161" s="21">
        <v>2.4775199999999997E-2</v>
      </c>
      <c r="BL6161" s="22">
        <v>1.7415799999999999E-2</v>
      </c>
      <c r="BM6161" s="21">
        <v>7.3593999999999986E-3</v>
      </c>
      <c r="BN6161" s="21">
        <f t="shared" si="594"/>
        <v>9.9100799999999989E-2</v>
      </c>
      <c r="BO6161" s="22">
        <f t="shared" si="594"/>
        <v>6.9663199999999995E-2</v>
      </c>
      <c r="BP6161" s="21">
        <f t="shared" si="594"/>
        <v>2.9437599999999994E-2</v>
      </c>
    </row>
    <row r="6162" spans="1:68" ht="11.1" hidden="1" customHeight="1" outlineLevel="2" x14ac:dyDescent="0.2">
      <c r="A6162" s="10"/>
      <c r="B6162" s="18"/>
      <c r="C6162" s="18"/>
      <c r="D6162" s="18"/>
      <c r="E6162" s="23" t="s">
        <v>5417</v>
      </c>
      <c r="F6162" s="24"/>
      <c r="G6162" s="24"/>
      <c r="H6162" s="24"/>
      <c r="I6162" s="24"/>
      <c r="J6162" s="24"/>
      <c r="K6162" s="24"/>
      <c r="L6162" s="24"/>
      <c r="M6162" s="24"/>
      <c r="N6162" s="24"/>
      <c r="O6162" s="24"/>
      <c r="P6162" s="24"/>
      <c r="Q6162" s="24"/>
      <c r="R6162" s="24"/>
      <c r="S6162" s="24"/>
      <c r="T6162" s="24"/>
      <c r="U6162" s="24"/>
      <c r="V6162" s="24"/>
      <c r="W6162" s="24"/>
      <c r="X6162" s="24"/>
      <c r="Y6162" s="24"/>
      <c r="Z6162" s="24"/>
      <c r="AA6162" s="24"/>
      <c r="AB6162" s="24"/>
      <c r="AC6162" s="24"/>
      <c r="AD6162" s="24"/>
      <c r="AE6162" s="24"/>
      <c r="AF6162" s="24"/>
      <c r="AG6162" s="24"/>
      <c r="AH6162" s="24"/>
      <c r="AI6162" s="24"/>
      <c r="AJ6162" s="24"/>
      <c r="AK6162" s="24"/>
      <c r="AL6162" s="24"/>
      <c r="AM6162" s="24"/>
      <c r="AN6162" s="208">
        <v>0.46200000000000002</v>
      </c>
      <c r="AO6162" s="208">
        <v>4.0549999999999997</v>
      </c>
      <c r="AP6162" s="208">
        <v>5.1230000000000002</v>
      </c>
      <c r="AQ6162" s="208">
        <v>5.6180000000000003</v>
      </c>
      <c r="AR6162" s="208">
        <v>5.1159999999999997</v>
      </c>
      <c r="AS6162" s="208">
        <v>4.3070000000000004</v>
      </c>
      <c r="AT6162" s="208">
        <v>1.673</v>
      </c>
      <c r="AU6162" s="208">
        <v>0.745</v>
      </c>
      <c r="AV6162" s="24"/>
      <c r="AW6162" s="24"/>
      <c r="AX6162" s="24"/>
      <c r="AY6162" s="24"/>
      <c r="AZ6162" s="208">
        <v>1.014</v>
      </c>
      <c r="BA6162" s="208">
        <v>3.4670000000000001</v>
      </c>
      <c r="BB6162" s="21">
        <f t="shared" si="595"/>
        <v>5.6180000000000003</v>
      </c>
      <c r="BC6162" s="18"/>
      <c r="BD6162" s="22">
        <f t="shared" si="597"/>
        <v>7.8027777777777771</v>
      </c>
      <c r="BE6162" s="21"/>
      <c r="BG6162" s="10"/>
      <c r="BH6162" s="21">
        <f t="shared" si="596"/>
        <v>0</v>
      </c>
      <c r="BI6162" s="22">
        <f t="shared" si="596"/>
        <v>5.8052666666666662E-3</v>
      </c>
      <c r="BJ6162" s="21"/>
      <c r="BK6162" s="21">
        <v>0</v>
      </c>
      <c r="BL6162" s="22">
        <v>1.7415799999999999E-2</v>
      </c>
      <c r="BM6162" s="21"/>
      <c r="BN6162" s="21">
        <f t="shared" si="594"/>
        <v>0</v>
      </c>
      <c r="BO6162" s="22">
        <f t="shared" si="594"/>
        <v>6.9663199999999995E-2</v>
      </c>
      <c r="BP6162" s="21">
        <f t="shared" si="594"/>
        <v>0</v>
      </c>
    </row>
    <row r="6163" spans="1:68" ht="11.1" hidden="1" customHeight="1" outlineLevel="1" collapsed="1" x14ac:dyDescent="0.2">
      <c r="A6163" s="10"/>
      <c r="B6163" s="18"/>
      <c r="C6163" s="18"/>
      <c r="D6163" s="18"/>
      <c r="E6163" s="19" t="s">
        <v>5418</v>
      </c>
      <c r="F6163" s="209">
        <v>6.98</v>
      </c>
      <c r="G6163" s="20"/>
      <c r="H6163" s="209">
        <v>8.6509999999999998</v>
      </c>
      <c r="I6163" s="240">
        <v>2</v>
      </c>
      <c r="J6163" s="240"/>
      <c r="K6163" s="20"/>
      <c r="L6163" s="20"/>
      <c r="M6163" s="20"/>
      <c r="N6163" s="20"/>
      <c r="O6163" s="20"/>
      <c r="P6163" s="209">
        <v>11.912000000000001</v>
      </c>
      <c r="Q6163" s="209">
        <v>5.4989999999999997</v>
      </c>
      <c r="R6163" s="209">
        <v>8.9600000000000009</v>
      </c>
      <c r="S6163" s="209">
        <v>5.0339999999999998</v>
      </c>
      <c r="T6163" s="209">
        <v>2.7</v>
      </c>
      <c r="U6163" s="209">
        <v>5.8470000000000004</v>
      </c>
      <c r="V6163" s="209">
        <v>2.1779999999999999</v>
      </c>
      <c r="W6163" s="209">
        <v>1.1830000000000001</v>
      </c>
      <c r="X6163" s="20"/>
      <c r="Y6163" s="20"/>
      <c r="Z6163" s="20"/>
      <c r="AA6163" s="20"/>
      <c r="AB6163" s="209">
        <v>6.2960000000000003</v>
      </c>
      <c r="AC6163" s="209">
        <v>5.5540000000000003</v>
      </c>
      <c r="AD6163" s="209">
        <v>7.0439999999999996</v>
      </c>
      <c r="AE6163" s="209">
        <v>7.7309999999999999</v>
      </c>
      <c r="AF6163" s="209">
        <v>5.8140000000000001</v>
      </c>
      <c r="AG6163" s="209">
        <v>4.0679999999999996</v>
      </c>
      <c r="AH6163" s="209">
        <v>3.101</v>
      </c>
      <c r="AI6163" s="209">
        <v>1.054</v>
      </c>
      <c r="AJ6163" s="20"/>
      <c r="AK6163" s="20"/>
      <c r="AL6163" s="20"/>
      <c r="AM6163" s="209">
        <v>1.837</v>
      </c>
      <c r="AN6163" s="209">
        <v>3.5</v>
      </c>
      <c r="AO6163" s="209">
        <v>5.9889999999999999</v>
      </c>
      <c r="AP6163" s="20"/>
      <c r="AQ6163" s="209">
        <v>10.798999999999999</v>
      </c>
      <c r="AR6163" s="209">
        <v>9.9499999999999993</v>
      </c>
      <c r="AS6163" s="209">
        <v>2.4</v>
      </c>
      <c r="AT6163" s="209">
        <v>4.6689999999999996</v>
      </c>
      <c r="AU6163" s="209">
        <v>0.505</v>
      </c>
      <c r="AV6163" s="20"/>
      <c r="AW6163" s="20"/>
      <c r="AX6163" s="209">
        <v>1.0669999999999999</v>
      </c>
      <c r="AY6163" s="20"/>
      <c r="AZ6163" s="209">
        <v>2.89</v>
      </c>
      <c r="BA6163" s="209">
        <v>3.403</v>
      </c>
      <c r="BB6163" s="56">
        <f>BB6164+BB6165</f>
        <v>14.177</v>
      </c>
      <c r="BC6163" s="18">
        <v>19.690000000000001</v>
      </c>
      <c r="BD6163" s="22">
        <f t="shared" si="597"/>
        <v>19.690277777777776</v>
      </c>
      <c r="BE6163" s="21">
        <f>BC6163-BD6163</f>
        <v>-2.7777777777515666E-4</v>
      </c>
      <c r="BF6163" s="2">
        <v>17</v>
      </c>
      <c r="BG6163" s="10">
        <v>6</v>
      </c>
      <c r="BH6163" s="21">
        <f t="shared" si="596"/>
        <v>1.4649360000000002E-2</v>
      </c>
      <c r="BI6163" s="22">
        <f t="shared" si="596"/>
        <v>1.4649566666666666E-2</v>
      </c>
      <c r="BJ6163" s="21">
        <f>BH6163-BI6163</f>
        <v>-2.0666666666370459E-7</v>
      </c>
      <c r="BK6163" s="21">
        <v>4.3948080000000007E-2</v>
      </c>
      <c r="BL6163" s="22">
        <v>4.3948699999999993E-2</v>
      </c>
      <c r="BM6163" s="21">
        <v>-6.199999999859096E-7</v>
      </c>
      <c r="BN6163" s="21">
        <f t="shared" si="594"/>
        <v>0.17579232000000003</v>
      </c>
      <c r="BO6163" s="22">
        <f t="shared" si="594"/>
        <v>0.17579479999999997</v>
      </c>
      <c r="BP6163" s="21">
        <f t="shared" si="594"/>
        <v>-2.4799999999436384E-6</v>
      </c>
    </row>
    <row r="6164" spans="1:68" ht="11.1" hidden="1" customHeight="1" outlineLevel="2" x14ac:dyDescent="0.2">
      <c r="A6164" s="10"/>
      <c r="B6164" s="18"/>
      <c r="C6164" s="18"/>
      <c r="D6164" s="18"/>
      <c r="E6164" s="23" t="s">
        <v>5419</v>
      </c>
      <c r="F6164" s="208">
        <v>4.7309999999999999</v>
      </c>
      <c r="G6164" s="24"/>
      <c r="H6164" s="208">
        <v>5.7549999999999999</v>
      </c>
      <c r="I6164" s="239">
        <v>1</v>
      </c>
      <c r="J6164" s="239"/>
      <c r="K6164" s="24"/>
      <c r="L6164" s="24"/>
      <c r="M6164" s="24"/>
      <c r="N6164" s="24"/>
      <c r="O6164" s="24"/>
      <c r="P6164" s="208">
        <v>5.3810000000000002</v>
      </c>
      <c r="Q6164" s="208">
        <v>5.4989999999999997</v>
      </c>
      <c r="R6164" s="208">
        <v>7.6280000000000001</v>
      </c>
      <c r="S6164" s="208">
        <v>3.2869999999999999</v>
      </c>
      <c r="T6164" s="208">
        <v>2.7</v>
      </c>
      <c r="U6164" s="208">
        <v>3.2170000000000001</v>
      </c>
      <c r="V6164" s="208">
        <v>1.4350000000000001</v>
      </c>
      <c r="W6164" s="208">
        <v>0.83299999999999996</v>
      </c>
      <c r="X6164" s="24"/>
      <c r="Y6164" s="24"/>
      <c r="Z6164" s="24"/>
      <c r="AA6164" s="24"/>
      <c r="AB6164" s="208">
        <v>4.4279999999999999</v>
      </c>
      <c r="AC6164" s="208">
        <v>3.8170000000000002</v>
      </c>
      <c r="AD6164" s="208">
        <v>4.8680000000000003</v>
      </c>
      <c r="AE6164" s="208">
        <v>5.2489999999999997</v>
      </c>
      <c r="AF6164" s="208">
        <v>3.8929999999999998</v>
      </c>
      <c r="AG6164" s="208">
        <v>2.7690000000000001</v>
      </c>
      <c r="AH6164" s="208">
        <v>2.1989999999999998</v>
      </c>
      <c r="AI6164" s="208">
        <v>0.56499999999999995</v>
      </c>
      <c r="AJ6164" s="24"/>
      <c r="AK6164" s="24"/>
      <c r="AL6164" s="24"/>
      <c r="AM6164" s="208">
        <v>1.837</v>
      </c>
      <c r="AN6164" s="208">
        <v>2</v>
      </c>
      <c r="AO6164" s="208">
        <v>4.5430000000000001</v>
      </c>
      <c r="AP6164" s="24"/>
      <c r="AQ6164" s="208">
        <v>7.6459999999999999</v>
      </c>
      <c r="AR6164" s="208">
        <v>7.0810000000000004</v>
      </c>
      <c r="AS6164" s="208">
        <v>1.4</v>
      </c>
      <c r="AT6164" s="208">
        <v>3.988</v>
      </c>
      <c r="AU6164" s="24"/>
      <c r="AV6164" s="24"/>
      <c r="AW6164" s="24"/>
      <c r="AX6164" s="208">
        <v>0.74199999999999999</v>
      </c>
      <c r="AY6164" s="24"/>
      <c r="AZ6164" s="208">
        <v>2.1389999999999998</v>
      </c>
      <c r="BA6164" s="208">
        <v>2.3780000000000001</v>
      </c>
      <c r="BB6164" s="21">
        <f t="shared" si="595"/>
        <v>7.6459999999999999</v>
      </c>
      <c r="BC6164" s="18"/>
      <c r="BD6164" s="22">
        <f t="shared" si="597"/>
        <v>10.619444444444445</v>
      </c>
      <c r="BE6164" s="21"/>
      <c r="BG6164" s="10"/>
      <c r="BH6164" s="21">
        <f t="shared" si="596"/>
        <v>0</v>
      </c>
      <c r="BI6164" s="22">
        <f t="shared" si="596"/>
        <v>7.9008666666666675E-3</v>
      </c>
      <c r="BJ6164" s="21"/>
      <c r="BK6164" s="21">
        <v>0</v>
      </c>
      <c r="BL6164" s="22">
        <v>2.3702600000000004E-2</v>
      </c>
      <c r="BM6164" s="21"/>
      <c r="BN6164" s="21">
        <f t="shared" si="594"/>
        <v>0</v>
      </c>
      <c r="BO6164" s="22">
        <f t="shared" si="594"/>
        <v>9.4810400000000017E-2</v>
      </c>
      <c r="BP6164" s="21">
        <f t="shared" si="594"/>
        <v>0</v>
      </c>
    </row>
    <row r="6165" spans="1:68" ht="11.1" hidden="1" customHeight="1" outlineLevel="2" x14ac:dyDescent="0.2">
      <c r="A6165" s="10"/>
      <c r="B6165" s="18"/>
      <c r="C6165" s="18"/>
      <c r="D6165" s="18"/>
      <c r="E6165" s="23" t="s">
        <v>5420</v>
      </c>
      <c r="F6165" s="208">
        <v>2.2490000000000001</v>
      </c>
      <c r="G6165" s="24"/>
      <c r="H6165" s="208">
        <v>2.8959999999999999</v>
      </c>
      <c r="I6165" s="239">
        <v>1</v>
      </c>
      <c r="J6165" s="239"/>
      <c r="K6165" s="24"/>
      <c r="L6165" s="24"/>
      <c r="M6165" s="24"/>
      <c r="N6165" s="24"/>
      <c r="O6165" s="24"/>
      <c r="P6165" s="208">
        <v>6.5309999999999997</v>
      </c>
      <c r="Q6165" s="24"/>
      <c r="R6165" s="208">
        <v>1.3320000000000001</v>
      </c>
      <c r="S6165" s="208">
        <v>1.7470000000000001</v>
      </c>
      <c r="T6165" s="24"/>
      <c r="U6165" s="208">
        <v>2.63</v>
      </c>
      <c r="V6165" s="208">
        <v>0.74299999999999999</v>
      </c>
      <c r="W6165" s="208">
        <v>0.35</v>
      </c>
      <c r="X6165" s="24"/>
      <c r="Y6165" s="24"/>
      <c r="Z6165" s="24"/>
      <c r="AA6165" s="24"/>
      <c r="AB6165" s="208">
        <v>1.8680000000000001</v>
      </c>
      <c r="AC6165" s="208">
        <v>1.7370000000000001</v>
      </c>
      <c r="AD6165" s="208">
        <v>2.1760000000000002</v>
      </c>
      <c r="AE6165" s="208">
        <v>2.4820000000000002</v>
      </c>
      <c r="AF6165" s="208">
        <v>1.921</v>
      </c>
      <c r="AG6165" s="208">
        <v>1.2989999999999999</v>
      </c>
      <c r="AH6165" s="208">
        <v>0.90200000000000002</v>
      </c>
      <c r="AI6165" s="208">
        <v>0.48899999999999999</v>
      </c>
      <c r="AJ6165" s="24"/>
      <c r="AK6165" s="24"/>
      <c r="AL6165" s="24"/>
      <c r="AM6165" s="24"/>
      <c r="AN6165" s="208">
        <v>1.5</v>
      </c>
      <c r="AO6165" s="208">
        <v>1.446</v>
      </c>
      <c r="AP6165" s="24"/>
      <c r="AQ6165" s="208">
        <v>3.153</v>
      </c>
      <c r="AR6165" s="208">
        <v>2.8690000000000002</v>
      </c>
      <c r="AS6165" s="208">
        <v>1</v>
      </c>
      <c r="AT6165" s="208">
        <v>0.68100000000000005</v>
      </c>
      <c r="AU6165" s="208">
        <v>0.505</v>
      </c>
      <c r="AV6165" s="24"/>
      <c r="AW6165" s="24"/>
      <c r="AX6165" s="208">
        <v>0.32500000000000001</v>
      </c>
      <c r="AY6165" s="24"/>
      <c r="AZ6165" s="208">
        <v>0.751</v>
      </c>
      <c r="BA6165" s="208">
        <v>1.0249999999999999</v>
      </c>
      <c r="BB6165" s="21">
        <f t="shared" si="595"/>
        <v>6.5309999999999997</v>
      </c>
      <c r="BC6165" s="18"/>
      <c r="BD6165" s="22">
        <f t="shared" si="597"/>
        <v>9.0708333333333311</v>
      </c>
      <c r="BE6165" s="21"/>
      <c r="BG6165" s="10"/>
      <c r="BH6165" s="21">
        <f t="shared" si="596"/>
        <v>0</v>
      </c>
      <c r="BI6165" s="22">
        <f t="shared" si="596"/>
        <v>6.7486999999999981E-3</v>
      </c>
      <c r="BJ6165" s="21"/>
      <c r="BK6165" s="21">
        <v>0</v>
      </c>
      <c r="BL6165" s="22">
        <v>2.0246099999999996E-2</v>
      </c>
      <c r="BM6165" s="21"/>
      <c r="BN6165" s="21">
        <f t="shared" si="594"/>
        <v>0</v>
      </c>
      <c r="BO6165" s="22">
        <f t="shared" si="594"/>
        <v>8.0984399999999984E-2</v>
      </c>
      <c r="BP6165" s="21">
        <f t="shared" si="594"/>
        <v>0</v>
      </c>
    </row>
    <row r="6166" spans="1:68" ht="11.1" hidden="1" customHeight="1" outlineLevel="1" collapsed="1" x14ac:dyDescent="0.2">
      <c r="A6166" s="10"/>
      <c r="B6166" s="18"/>
      <c r="C6166" s="18"/>
      <c r="D6166" s="18"/>
      <c r="E6166" s="19" t="s">
        <v>5421</v>
      </c>
      <c r="F6166" s="209">
        <v>22.414999999999999</v>
      </c>
      <c r="G6166" s="209">
        <v>19.513999999999999</v>
      </c>
      <c r="H6166" s="209">
        <v>16.626999999999999</v>
      </c>
      <c r="I6166" s="240">
        <v>11.654999999999999</v>
      </c>
      <c r="J6166" s="240"/>
      <c r="K6166" s="209">
        <v>6.5060000000000002</v>
      </c>
      <c r="L6166" s="209">
        <v>2.5089999999999999</v>
      </c>
      <c r="M6166" s="209">
        <v>2.141</v>
      </c>
      <c r="N6166" s="209">
        <v>2.1110000000000002</v>
      </c>
      <c r="O6166" s="209">
        <v>5.4560000000000004</v>
      </c>
      <c r="P6166" s="209">
        <v>10.595000000000001</v>
      </c>
      <c r="Q6166" s="209">
        <v>21.9</v>
      </c>
      <c r="R6166" s="209">
        <v>28.806999999999999</v>
      </c>
      <c r="S6166" s="209">
        <v>24.8</v>
      </c>
      <c r="T6166" s="209">
        <v>27.414000000000001</v>
      </c>
      <c r="U6166" s="209">
        <v>17.341000000000001</v>
      </c>
      <c r="V6166" s="209">
        <v>10.664</v>
      </c>
      <c r="W6166" s="209">
        <v>5.7190000000000003</v>
      </c>
      <c r="X6166" s="209">
        <v>2.6059999999999999</v>
      </c>
      <c r="Y6166" s="209">
        <v>1.224</v>
      </c>
      <c r="Z6166" s="209">
        <v>1.0620000000000001</v>
      </c>
      <c r="AA6166" s="209">
        <v>5.0529999999999999</v>
      </c>
      <c r="AB6166" s="209">
        <v>0.155</v>
      </c>
      <c r="AC6166" s="209">
        <v>27.858000000000001</v>
      </c>
      <c r="AD6166" s="209">
        <v>0.27300000000000002</v>
      </c>
      <c r="AE6166" s="209">
        <v>42.417000000000002</v>
      </c>
      <c r="AF6166" s="209">
        <v>22.452999999999999</v>
      </c>
      <c r="AG6166" s="209">
        <v>16.466000000000001</v>
      </c>
      <c r="AH6166" s="209">
        <v>10.64</v>
      </c>
      <c r="AI6166" s="209">
        <v>8.0820000000000007</v>
      </c>
      <c r="AJ6166" s="209">
        <v>8.7829999999999995</v>
      </c>
      <c r="AK6166" s="209">
        <v>0.42199999999999999</v>
      </c>
      <c r="AL6166" s="209">
        <v>0.46600000000000003</v>
      </c>
      <c r="AM6166" s="209">
        <v>0.58499999999999996</v>
      </c>
      <c r="AN6166" s="209">
        <v>10.875</v>
      </c>
      <c r="AO6166" s="209">
        <v>18.952999999999999</v>
      </c>
      <c r="AP6166" s="209">
        <v>24.667999999999999</v>
      </c>
      <c r="AQ6166" s="209">
        <v>25.920999999999999</v>
      </c>
      <c r="AR6166" s="209">
        <v>21.808</v>
      </c>
      <c r="AS6166" s="209">
        <v>18.96</v>
      </c>
      <c r="AT6166" s="209">
        <v>13.894</v>
      </c>
      <c r="AU6166" s="209">
        <v>6.7</v>
      </c>
      <c r="AV6166" s="209">
        <v>2.581</v>
      </c>
      <c r="AW6166" s="209">
        <v>1.5569999999999999</v>
      </c>
      <c r="AX6166" s="209">
        <v>1.7609999999999999</v>
      </c>
      <c r="AY6166" s="209">
        <v>6.2380000000000004</v>
      </c>
      <c r="AZ6166" s="209">
        <v>9.2929999999999993</v>
      </c>
      <c r="BA6166" s="209">
        <v>16.443999999999999</v>
      </c>
      <c r="BB6166" s="56">
        <f>BB6167+BB6168+BB6169+BB6170</f>
        <v>52.418999999999997</v>
      </c>
      <c r="BC6166" s="18">
        <v>115.2</v>
      </c>
      <c r="BD6166" s="22">
        <f t="shared" si="597"/>
        <v>72.80416666666666</v>
      </c>
      <c r="BE6166" s="21">
        <f>BC6166-BD6166</f>
        <v>42.395833333333343</v>
      </c>
      <c r="BF6166" s="2">
        <v>115.2</v>
      </c>
      <c r="BG6166" s="10">
        <v>5</v>
      </c>
      <c r="BH6166" s="21">
        <f t="shared" si="596"/>
        <v>8.5708800000000002E-2</v>
      </c>
      <c r="BI6166" s="22">
        <f t="shared" si="596"/>
        <v>5.4166299999999987E-2</v>
      </c>
      <c r="BJ6166" s="21">
        <f>BH6166-BI6166</f>
        <v>3.1542500000000015E-2</v>
      </c>
      <c r="BK6166" s="21">
        <v>0.25712639999999998</v>
      </c>
      <c r="BL6166" s="22">
        <v>0.16249889999999995</v>
      </c>
      <c r="BM6166" s="21">
        <v>9.4627500000000031E-2</v>
      </c>
      <c r="BN6166" s="21">
        <f t="shared" si="594"/>
        <v>1.0285055999999999</v>
      </c>
      <c r="BO6166" s="22">
        <f t="shared" si="594"/>
        <v>0.64999559999999978</v>
      </c>
      <c r="BP6166" s="21">
        <f t="shared" si="594"/>
        <v>0.37851000000000012</v>
      </c>
    </row>
    <row r="6167" spans="1:68" ht="11.1" hidden="1" customHeight="1" outlineLevel="2" x14ac:dyDescent="0.2">
      <c r="A6167" s="10"/>
      <c r="B6167" s="18"/>
      <c r="C6167" s="18"/>
      <c r="D6167" s="18"/>
      <c r="E6167" s="23" t="s">
        <v>5422</v>
      </c>
      <c r="F6167" s="208">
        <v>0.36</v>
      </c>
      <c r="G6167" s="208">
        <v>0.38100000000000001</v>
      </c>
      <c r="H6167" s="208">
        <v>0.36399999999999999</v>
      </c>
      <c r="I6167" s="239">
        <v>0.36699999999999999</v>
      </c>
      <c r="J6167" s="239"/>
      <c r="K6167" s="208">
        <v>0.38700000000000001</v>
      </c>
      <c r="L6167" s="208">
        <v>0.36399999999999999</v>
      </c>
      <c r="M6167" s="208">
        <v>0.36799999999999999</v>
      </c>
      <c r="N6167" s="208">
        <v>0.34499999999999997</v>
      </c>
      <c r="O6167" s="208">
        <v>0.34200000000000003</v>
      </c>
      <c r="P6167" s="208">
        <v>0.52700000000000002</v>
      </c>
      <c r="Q6167" s="208">
        <v>0.72899999999999998</v>
      </c>
      <c r="R6167" s="208">
        <v>0.33500000000000002</v>
      </c>
      <c r="S6167" s="208">
        <v>0.23799999999999999</v>
      </c>
      <c r="T6167" s="208">
        <v>0.28399999999999997</v>
      </c>
      <c r="U6167" s="208">
        <v>0.26100000000000001</v>
      </c>
      <c r="V6167" s="208">
        <v>0.31</v>
      </c>
      <c r="W6167" s="208">
        <v>0.34599999999999997</v>
      </c>
      <c r="X6167" s="208">
        <v>0.308</v>
      </c>
      <c r="Y6167" s="208">
        <v>0.30399999999999999</v>
      </c>
      <c r="Z6167" s="208">
        <v>0.309</v>
      </c>
      <c r="AA6167" s="208">
        <v>0.44700000000000001</v>
      </c>
      <c r="AB6167" s="208">
        <v>0.155</v>
      </c>
      <c r="AC6167" s="208">
        <v>0.29499999999999998</v>
      </c>
      <c r="AD6167" s="208">
        <v>0.27300000000000002</v>
      </c>
      <c r="AE6167" s="208">
        <v>0.218</v>
      </c>
      <c r="AF6167" s="208">
        <v>0.28999999999999998</v>
      </c>
      <c r="AG6167" s="208">
        <v>0.28000000000000003</v>
      </c>
      <c r="AH6167" s="208">
        <v>0.36499999999999999</v>
      </c>
      <c r="AI6167" s="208">
        <v>0.26600000000000001</v>
      </c>
      <c r="AJ6167" s="208">
        <v>0.36299999999999999</v>
      </c>
      <c r="AK6167" s="208">
        <v>0.42199999999999999</v>
      </c>
      <c r="AL6167" s="208">
        <v>0.46600000000000003</v>
      </c>
      <c r="AM6167" s="208">
        <v>0.39800000000000002</v>
      </c>
      <c r="AN6167" s="208">
        <v>0.47799999999999998</v>
      </c>
      <c r="AO6167" s="208">
        <v>0.42099999999999999</v>
      </c>
      <c r="AP6167" s="208">
        <v>0.40100000000000002</v>
      </c>
      <c r="AQ6167" s="208">
        <v>0.26</v>
      </c>
      <c r="AR6167" s="208">
        <v>0.38700000000000001</v>
      </c>
      <c r="AS6167" s="208">
        <v>0.40600000000000003</v>
      </c>
      <c r="AT6167" s="208">
        <v>0.40600000000000003</v>
      </c>
      <c r="AU6167" s="208">
        <v>0.40600000000000003</v>
      </c>
      <c r="AV6167" s="208">
        <v>0.48</v>
      </c>
      <c r="AW6167" s="208">
        <v>0.39</v>
      </c>
      <c r="AX6167" s="208">
        <v>0.36399999999999999</v>
      </c>
      <c r="AY6167" s="208">
        <v>0.47699999999999998</v>
      </c>
      <c r="AZ6167" s="208">
        <v>0.40100000000000002</v>
      </c>
      <c r="BA6167" s="208">
        <v>0.40699999999999997</v>
      </c>
      <c r="BB6167" s="21">
        <f t="shared" si="595"/>
        <v>0.72899999999999998</v>
      </c>
      <c r="BC6167" s="18"/>
      <c r="BD6167" s="22">
        <f t="shared" si="597"/>
        <v>1.0125</v>
      </c>
      <c r="BE6167" s="21"/>
      <c r="BG6167" s="10"/>
      <c r="BH6167" s="21">
        <f t="shared" si="596"/>
        <v>0</v>
      </c>
      <c r="BI6167" s="22">
        <f t="shared" si="596"/>
        <v>7.5329999999999993E-4</v>
      </c>
      <c r="BJ6167" s="21"/>
      <c r="BK6167" s="21">
        <v>0</v>
      </c>
      <c r="BL6167" s="22">
        <v>2.2598999999999996E-3</v>
      </c>
      <c r="BM6167" s="21"/>
      <c r="BN6167" s="21">
        <f t="shared" si="594"/>
        <v>0</v>
      </c>
      <c r="BO6167" s="22">
        <f t="shared" si="594"/>
        <v>9.0395999999999983E-3</v>
      </c>
      <c r="BP6167" s="21">
        <f t="shared" si="594"/>
        <v>0</v>
      </c>
    </row>
    <row r="6168" spans="1:68" ht="11.1" hidden="1" customHeight="1" outlineLevel="2" x14ac:dyDescent="0.2">
      <c r="A6168" s="10"/>
      <c r="B6168" s="18"/>
      <c r="C6168" s="18"/>
      <c r="D6168" s="18"/>
      <c r="E6168" s="23" t="s">
        <v>5423</v>
      </c>
      <c r="F6168" s="208">
        <v>13.452999999999999</v>
      </c>
      <c r="G6168" s="208">
        <v>11.547000000000001</v>
      </c>
      <c r="H6168" s="208">
        <v>11.478999999999999</v>
      </c>
      <c r="I6168" s="239">
        <v>8.2880000000000003</v>
      </c>
      <c r="J6168" s="239"/>
      <c r="K6168" s="208">
        <v>5.47</v>
      </c>
      <c r="L6168" s="208">
        <v>1.75</v>
      </c>
      <c r="M6168" s="208">
        <v>1.3680000000000001</v>
      </c>
      <c r="N6168" s="208">
        <v>1.3120000000000001</v>
      </c>
      <c r="O6168" s="208">
        <v>4.6769999999999996</v>
      </c>
      <c r="P6168" s="208">
        <v>8.8930000000000007</v>
      </c>
      <c r="Q6168" s="208">
        <v>16.395</v>
      </c>
      <c r="R6168" s="208">
        <v>23.298999999999999</v>
      </c>
      <c r="S6168" s="208">
        <v>18.545000000000002</v>
      </c>
      <c r="T6168" s="208">
        <v>20.67</v>
      </c>
      <c r="U6168" s="208">
        <v>13.33</v>
      </c>
      <c r="V6168" s="208">
        <v>8.0909999999999993</v>
      </c>
      <c r="W6168" s="208">
        <v>5.3730000000000002</v>
      </c>
      <c r="X6168" s="208">
        <v>2.298</v>
      </c>
      <c r="Y6168" s="208">
        <v>0.92</v>
      </c>
      <c r="Z6168" s="208">
        <v>0.753</v>
      </c>
      <c r="AA6168" s="208">
        <v>4.6059999999999999</v>
      </c>
      <c r="AB6168" s="24"/>
      <c r="AC6168" s="208">
        <v>27.562999999999999</v>
      </c>
      <c r="AD6168" s="24"/>
      <c r="AE6168" s="208">
        <v>42.198999999999998</v>
      </c>
      <c r="AF6168" s="208">
        <v>22.163</v>
      </c>
      <c r="AG6168" s="208">
        <v>16.186</v>
      </c>
      <c r="AH6168" s="208">
        <v>10.275</v>
      </c>
      <c r="AI6168" s="208">
        <v>7.8159999999999998</v>
      </c>
      <c r="AJ6168" s="208">
        <v>8.42</v>
      </c>
      <c r="AK6168" s="24"/>
      <c r="AL6168" s="24"/>
      <c r="AM6168" s="208">
        <v>0.187</v>
      </c>
      <c r="AN6168" s="208">
        <v>10.397</v>
      </c>
      <c r="AO6168" s="208">
        <v>18.532</v>
      </c>
      <c r="AP6168" s="208">
        <v>24.266999999999999</v>
      </c>
      <c r="AQ6168" s="208">
        <v>25.661000000000001</v>
      </c>
      <c r="AR6168" s="208">
        <v>21.420999999999999</v>
      </c>
      <c r="AS6168" s="208">
        <v>18.553999999999998</v>
      </c>
      <c r="AT6168" s="208">
        <v>13.488</v>
      </c>
      <c r="AU6168" s="208">
        <v>6.2939999999999996</v>
      </c>
      <c r="AV6168" s="208">
        <v>2.101</v>
      </c>
      <c r="AW6168" s="208">
        <v>1.167</v>
      </c>
      <c r="AX6168" s="208">
        <v>1.397</v>
      </c>
      <c r="AY6168" s="208">
        <v>5.7610000000000001</v>
      </c>
      <c r="AZ6168" s="208">
        <v>8.8919999999999995</v>
      </c>
      <c r="BA6168" s="208">
        <v>16.036999999999999</v>
      </c>
      <c r="BB6168" s="21">
        <f t="shared" si="595"/>
        <v>42.198999999999998</v>
      </c>
      <c r="BC6168" s="18"/>
      <c r="BD6168" s="22">
        <f t="shared" si="597"/>
        <v>58.609722222222217</v>
      </c>
      <c r="BE6168" s="21"/>
      <c r="BG6168" s="10"/>
      <c r="BH6168" s="21">
        <f t="shared" si="596"/>
        <v>0</v>
      </c>
      <c r="BI6168" s="22">
        <f t="shared" si="596"/>
        <v>4.3605633333333331E-2</v>
      </c>
      <c r="BJ6168" s="21"/>
      <c r="BK6168" s="21">
        <v>0</v>
      </c>
      <c r="BL6168" s="22">
        <v>0.13081689999999999</v>
      </c>
      <c r="BM6168" s="21"/>
      <c r="BN6168" s="21">
        <f t="shared" si="594"/>
        <v>0</v>
      </c>
      <c r="BO6168" s="22">
        <f t="shared" si="594"/>
        <v>0.52326759999999994</v>
      </c>
      <c r="BP6168" s="21">
        <f t="shared" si="594"/>
        <v>0</v>
      </c>
    </row>
    <row r="6169" spans="1:68" ht="11.1" hidden="1" customHeight="1" outlineLevel="2" x14ac:dyDescent="0.2">
      <c r="A6169" s="10"/>
      <c r="B6169" s="18"/>
      <c r="C6169" s="18"/>
      <c r="D6169" s="18"/>
      <c r="E6169" s="23" t="s">
        <v>5424</v>
      </c>
      <c r="F6169" s="208">
        <v>3.327</v>
      </c>
      <c r="G6169" s="208">
        <v>3.081</v>
      </c>
      <c r="H6169" s="208">
        <v>1.6659999999999999</v>
      </c>
      <c r="I6169" s="239">
        <v>0.56100000000000005</v>
      </c>
      <c r="J6169" s="239"/>
      <c r="K6169" s="208">
        <v>0.52700000000000002</v>
      </c>
      <c r="L6169" s="208">
        <v>0.39500000000000002</v>
      </c>
      <c r="M6169" s="208">
        <v>0.40500000000000003</v>
      </c>
      <c r="N6169" s="208">
        <v>0.45400000000000001</v>
      </c>
      <c r="O6169" s="208">
        <v>0.437</v>
      </c>
      <c r="P6169" s="208">
        <v>0.14299999999999999</v>
      </c>
      <c r="Q6169" s="208">
        <v>6.2E-2</v>
      </c>
      <c r="R6169" s="208">
        <v>0.44500000000000001</v>
      </c>
      <c r="S6169" s="208">
        <v>0.246</v>
      </c>
      <c r="T6169" s="208">
        <v>0.29599999999999999</v>
      </c>
      <c r="U6169" s="24"/>
      <c r="V6169" s="24"/>
      <c r="W6169" s="24"/>
      <c r="X6169" s="24"/>
      <c r="Y6169" s="24"/>
      <c r="Z6169" s="24"/>
      <c r="AA6169" s="24"/>
      <c r="AB6169" s="24"/>
      <c r="AC6169" s="24"/>
      <c r="AD6169" s="24"/>
      <c r="AE6169" s="24"/>
      <c r="AF6169" s="24"/>
      <c r="AG6169" s="24"/>
      <c r="AH6169" s="24"/>
      <c r="AI6169" s="24"/>
      <c r="AJ6169" s="24"/>
      <c r="AK6169" s="24"/>
      <c r="AL6169" s="24"/>
      <c r="AM6169" s="24"/>
      <c r="AN6169" s="24"/>
      <c r="AO6169" s="24"/>
      <c r="AP6169" s="24"/>
      <c r="AQ6169" s="24"/>
      <c r="AR6169" s="24"/>
      <c r="AS6169" s="24"/>
      <c r="AT6169" s="24"/>
      <c r="AU6169" s="24"/>
      <c r="AV6169" s="24"/>
      <c r="AW6169" s="24"/>
      <c r="AX6169" s="24"/>
      <c r="AY6169" s="24"/>
      <c r="AZ6169" s="24"/>
      <c r="BA6169" s="24"/>
      <c r="BB6169" s="21">
        <f t="shared" si="595"/>
        <v>3.327</v>
      </c>
      <c r="BC6169" s="18"/>
      <c r="BD6169" s="22">
        <f t="shared" si="597"/>
        <v>4.6208333333333336</v>
      </c>
      <c r="BE6169" s="21"/>
      <c r="BG6169" s="10"/>
      <c r="BH6169" s="21">
        <f t="shared" si="596"/>
        <v>0</v>
      </c>
      <c r="BI6169" s="22">
        <f t="shared" si="596"/>
        <v>3.4379000000000002E-3</v>
      </c>
      <c r="BJ6169" s="21"/>
      <c r="BK6169" s="21">
        <v>0</v>
      </c>
      <c r="BL6169" s="22">
        <v>1.03137E-2</v>
      </c>
      <c r="BM6169" s="21"/>
      <c r="BN6169" s="21">
        <f t="shared" ref="BN6169:BP6232" si="598">BK6169*4</f>
        <v>0</v>
      </c>
      <c r="BO6169" s="22">
        <f t="shared" si="598"/>
        <v>4.1254800000000001E-2</v>
      </c>
      <c r="BP6169" s="21">
        <f t="shared" si="598"/>
        <v>0</v>
      </c>
    </row>
    <row r="6170" spans="1:68" ht="11.1" hidden="1" customHeight="1" outlineLevel="2" x14ac:dyDescent="0.2">
      <c r="A6170" s="10"/>
      <c r="B6170" s="18"/>
      <c r="C6170" s="18"/>
      <c r="D6170" s="18"/>
      <c r="E6170" s="23" t="s">
        <v>5425</v>
      </c>
      <c r="F6170" s="208">
        <v>5.2750000000000004</v>
      </c>
      <c r="G6170" s="208">
        <v>4.5049999999999999</v>
      </c>
      <c r="H6170" s="208">
        <v>3.1179999999999999</v>
      </c>
      <c r="I6170" s="239">
        <v>2.4390000000000001</v>
      </c>
      <c r="J6170" s="239"/>
      <c r="K6170" s="208">
        <v>0.122</v>
      </c>
      <c r="L6170" s="24"/>
      <c r="M6170" s="24"/>
      <c r="N6170" s="24"/>
      <c r="O6170" s="24"/>
      <c r="P6170" s="208">
        <v>1.032</v>
      </c>
      <c r="Q6170" s="208">
        <v>4.7140000000000004</v>
      </c>
      <c r="R6170" s="208">
        <v>4.7279999999999998</v>
      </c>
      <c r="S6170" s="208">
        <v>5.7709999999999999</v>
      </c>
      <c r="T6170" s="208">
        <v>6.1639999999999997</v>
      </c>
      <c r="U6170" s="208">
        <v>3.75</v>
      </c>
      <c r="V6170" s="208">
        <v>2.2629999999999999</v>
      </c>
      <c r="W6170" s="24"/>
      <c r="X6170" s="24"/>
      <c r="Y6170" s="24"/>
      <c r="Z6170" s="24"/>
      <c r="AA6170" s="24"/>
      <c r="AB6170" s="24"/>
      <c r="AC6170" s="24"/>
      <c r="AD6170" s="24"/>
      <c r="AE6170" s="24"/>
      <c r="AF6170" s="24"/>
      <c r="AG6170" s="24"/>
      <c r="AH6170" s="24"/>
      <c r="AI6170" s="24"/>
      <c r="AJ6170" s="24"/>
      <c r="AK6170" s="24"/>
      <c r="AL6170" s="24"/>
      <c r="AM6170" s="24"/>
      <c r="AN6170" s="24"/>
      <c r="AO6170" s="24"/>
      <c r="AP6170" s="24"/>
      <c r="AQ6170" s="24"/>
      <c r="AR6170" s="24"/>
      <c r="AS6170" s="24"/>
      <c r="AT6170" s="24"/>
      <c r="AU6170" s="24"/>
      <c r="AV6170" s="24"/>
      <c r="AW6170" s="24"/>
      <c r="AX6170" s="24"/>
      <c r="AY6170" s="24"/>
      <c r="AZ6170" s="24"/>
      <c r="BA6170" s="24"/>
      <c r="BB6170" s="21">
        <f t="shared" si="595"/>
        <v>6.1639999999999997</v>
      </c>
      <c r="BC6170" s="18"/>
      <c r="BD6170" s="22">
        <f t="shared" si="597"/>
        <v>8.5611111111111118</v>
      </c>
      <c r="BE6170" s="21"/>
      <c r="BG6170" s="10"/>
      <c r="BH6170" s="21">
        <f t="shared" si="596"/>
        <v>0</v>
      </c>
      <c r="BI6170" s="22">
        <f t="shared" si="596"/>
        <v>6.369466666666667E-3</v>
      </c>
      <c r="BJ6170" s="21"/>
      <c r="BK6170" s="21">
        <v>0</v>
      </c>
      <c r="BL6170" s="22">
        <v>1.9108400000000001E-2</v>
      </c>
      <c r="BM6170" s="21"/>
      <c r="BN6170" s="21">
        <f t="shared" si="598"/>
        <v>0</v>
      </c>
      <c r="BO6170" s="22">
        <f t="shared" si="598"/>
        <v>7.6433600000000004E-2</v>
      </c>
      <c r="BP6170" s="21">
        <f t="shared" si="598"/>
        <v>0</v>
      </c>
    </row>
    <row r="6171" spans="1:68" ht="11.1" hidden="1" customHeight="1" outlineLevel="1" collapsed="1" x14ac:dyDescent="0.2">
      <c r="A6171" s="10"/>
      <c r="B6171" s="18"/>
      <c r="C6171" s="18"/>
      <c r="D6171" s="18"/>
      <c r="E6171" s="19" t="s">
        <v>5426</v>
      </c>
      <c r="F6171" s="20"/>
      <c r="G6171" s="20"/>
      <c r="H6171" s="20"/>
      <c r="I6171" s="20"/>
      <c r="J6171" s="20"/>
      <c r="K6171" s="20"/>
      <c r="L6171" s="20"/>
      <c r="M6171" s="20"/>
      <c r="N6171" s="20"/>
      <c r="O6171" s="20"/>
      <c r="P6171" s="20"/>
      <c r="Q6171" s="20"/>
      <c r="R6171" s="20"/>
      <c r="S6171" s="20"/>
      <c r="T6171" s="20"/>
      <c r="U6171" s="209">
        <v>0.33400000000000002</v>
      </c>
      <c r="V6171" s="209">
        <v>0.3</v>
      </c>
      <c r="W6171" s="209">
        <v>0.28999999999999998</v>
      </c>
      <c r="X6171" s="20"/>
      <c r="Y6171" s="20"/>
      <c r="Z6171" s="20"/>
      <c r="AA6171" s="20"/>
      <c r="AB6171" s="20"/>
      <c r="AC6171" s="20"/>
      <c r="AD6171" s="20"/>
      <c r="AE6171" s="20"/>
      <c r="AF6171" s="209">
        <v>19.599</v>
      </c>
      <c r="AG6171" s="209">
        <v>0.60099999999999998</v>
      </c>
      <c r="AH6171" s="209">
        <v>0.67400000000000004</v>
      </c>
      <c r="AI6171" s="209">
        <v>0.68899999999999995</v>
      </c>
      <c r="AJ6171" s="209">
        <v>0.68700000000000006</v>
      </c>
      <c r="AK6171" s="209">
        <v>0.64500000000000002</v>
      </c>
      <c r="AL6171" s="209">
        <v>0.73899999999999999</v>
      </c>
      <c r="AM6171" s="20"/>
      <c r="AN6171" s="20"/>
      <c r="AO6171" s="20"/>
      <c r="AP6171" s="209">
        <v>2.706</v>
      </c>
      <c r="AQ6171" s="209">
        <v>0.46500000000000002</v>
      </c>
      <c r="AR6171" s="209">
        <v>0.52700000000000002</v>
      </c>
      <c r="AS6171" s="209">
        <v>0.54900000000000004</v>
      </c>
      <c r="AT6171" s="209">
        <v>0.62</v>
      </c>
      <c r="AU6171" s="20"/>
      <c r="AV6171" s="209">
        <v>1.2729999999999999</v>
      </c>
      <c r="AW6171" s="209">
        <v>0.58699999999999997</v>
      </c>
      <c r="AX6171" s="209">
        <v>0.64600000000000002</v>
      </c>
      <c r="AY6171" s="209">
        <v>0.751</v>
      </c>
      <c r="AZ6171" s="209">
        <v>0.59699999999999998</v>
      </c>
      <c r="BA6171" s="209">
        <v>0.627</v>
      </c>
      <c r="BB6171" s="21">
        <f t="shared" si="595"/>
        <v>19.599</v>
      </c>
      <c r="BC6171" s="18">
        <v>27.221</v>
      </c>
      <c r="BD6171" s="22">
        <f t="shared" si="597"/>
        <v>27.220833333333331</v>
      </c>
      <c r="BE6171" s="21">
        <f>BC6171-BD6171</f>
        <v>1.6666666666864671E-4</v>
      </c>
      <c r="BF6171" s="2">
        <v>17.940000000000001</v>
      </c>
      <c r="BG6171" s="10">
        <v>6</v>
      </c>
      <c r="BH6171" s="21">
        <f t="shared" si="596"/>
        <v>2.0252423999999998E-2</v>
      </c>
      <c r="BI6171" s="22">
        <f t="shared" si="596"/>
        <v>2.0252300000000001E-2</v>
      </c>
      <c r="BJ6171" s="21">
        <f>BH6171-BI6171</f>
        <v>1.2399999999718192E-7</v>
      </c>
      <c r="BK6171" s="21">
        <v>6.0757271999999994E-2</v>
      </c>
      <c r="BL6171" s="22">
        <v>6.0756900000000003E-2</v>
      </c>
      <c r="BM6171" s="21">
        <v>3.7199999999154576E-7</v>
      </c>
      <c r="BN6171" s="21">
        <f t="shared" si="598"/>
        <v>0.24302908799999998</v>
      </c>
      <c r="BO6171" s="22">
        <f t="shared" si="598"/>
        <v>0.24302760000000001</v>
      </c>
      <c r="BP6171" s="21">
        <f t="shared" si="598"/>
        <v>1.487999999966183E-6</v>
      </c>
    </row>
    <row r="6172" spans="1:68" ht="11.1" hidden="1" customHeight="1" outlineLevel="2" x14ac:dyDescent="0.2">
      <c r="A6172" s="10"/>
      <c r="B6172" s="18"/>
      <c r="C6172" s="18"/>
      <c r="D6172" s="18"/>
      <c r="E6172" s="23" t="s">
        <v>5424</v>
      </c>
      <c r="F6172" s="24"/>
      <c r="G6172" s="24"/>
      <c r="H6172" s="24"/>
      <c r="I6172" s="24"/>
      <c r="J6172" s="24"/>
      <c r="K6172" s="24"/>
      <c r="L6172" s="24"/>
      <c r="M6172" s="24"/>
      <c r="N6172" s="24"/>
      <c r="O6172" s="24"/>
      <c r="P6172" s="24"/>
      <c r="Q6172" s="24"/>
      <c r="R6172" s="24"/>
      <c r="S6172" s="24"/>
      <c r="T6172" s="24"/>
      <c r="U6172" s="208">
        <v>0.33400000000000002</v>
      </c>
      <c r="V6172" s="208">
        <v>0.3</v>
      </c>
      <c r="W6172" s="208">
        <v>0.28999999999999998</v>
      </c>
      <c r="X6172" s="24"/>
      <c r="Y6172" s="24"/>
      <c r="Z6172" s="24"/>
      <c r="AA6172" s="24"/>
      <c r="AB6172" s="24"/>
      <c r="AC6172" s="24"/>
      <c r="AD6172" s="24"/>
      <c r="AE6172" s="24"/>
      <c r="AF6172" s="208">
        <v>19.599</v>
      </c>
      <c r="AG6172" s="208">
        <v>0.60099999999999998</v>
      </c>
      <c r="AH6172" s="208">
        <v>0.67400000000000004</v>
      </c>
      <c r="AI6172" s="208">
        <v>0.68899999999999995</v>
      </c>
      <c r="AJ6172" s="208">
        <v>0.68700000000000006</v>
      </c>
      <c r="AK6172" s="208">
        <v>0.64500000000000002</v>
      </c>
      <c r="AL6172" s="208">
        <v>0.73899999999999999</v>
      </c>
      <c r="AM6172" s="24"/>
      <c r="AN6172" s="24"/>
      <c r="AO6172" s="24"/>
      <c r="AP6172" s="208">
        <v>2.706</v>
      </c>
      <c r="AQ6172" s="208">
        <v>0.46500000000000002</v>
      </c>
      <c r="AR6172" s="208">
        <v>0.52700000000000002</v>
      </c>
      <c r="AS6172" s="208">
        <v>0.54900000000000004</v>
      </c>
      <c r="AT6172" s="208">
        <v>0.62</v>
      </c>
      <c r="AU6172" s="24"/>
      <c r="AV6172" s="208">
        <v>1.2729999999999999</v>
      </c>
      <c r="AW6172" s="208">
        <v>0.58699999999999997</v>
      </c>
      <c r="AX6172" s="208">
        <v>0.64600000000000002</v>
      </c>
      <c r="AY6172" s="208">
        <v>0.751</v>
      </c>
      <c r="AZ6172" s="208">
        <v>0.59699999999999998</v>
      </c>
      <c r="BA6172" s="208">
        <v>0.627</v>
      </c>
      <c r="BB6172" s="21">
        <f t="shared" si="595"/>
        <v>19.599</v>
      </c>
      <c r="BC6172" s="18"/>
      <c r="BD6172" s="22">
        <f t="shared" si="597"/>
        <v>27.220833333333331</v>
      </c>
      <c r="BE6172" s="21"/>
      <c r="BG6172" s="10"/>
      <c r="BH6172" s="21">
        <f t="shared" si="596"/>
        <v>0</v>
      </c>
      <c r="BI6172" s="22">
        <f t="shared" si="596"/>
        <v>2.0252300000000001E-2</v>
      </c>
      <c r="BJ6172" s="21"/>
      <c r="BK6172" s="21">
        <v>0</v>
      </c>
      <c r="BL6172" s="22">
        <v>6.0756900000000003E-2</v>
      </c>
      <c r="BM6172" s="21"/>
      <c r="BN6172" s="21">
        <f t="shared" si="598"/>
        <v>0</v>
      </c>
      <c r="BO6172" s="22">
        <f t="shared" si="598"/>
        <v>0.24302760000000001</v>
      </c>
      <c r="BP6172" s="21">
        <f t="shared" si="598"/>
        <v>0</v>
      </c>
    </row>
    <row r="6173" spans="1:68" ht="11.1" customHeight="1" outlineLevel="1" collapsed="1" x14ac:dyDescent="0.2">
      <c r="A6173" s="10"/>
      <c r="B6173" s="18"/>
      <c r="C6173" s="18"/>
      <c r="D6173" s="18"/>
      <c r="E6173" s="19" t="s">
        <v>5427</v>
      </c>
      <c r="F6173" s="209">
        <v>1.0329999999999999</v>
      </c>
      <c r="G6173" s="209">
        <v>0.91800000000000004</v>
      </c>
      <c r="H6173" s="20"/>
      <c r="I6173" s="240">
        <v>1.2290000000000001</v>
      </c>
      <c r="J6173" s="240"/>
      <c r="K6173" s="20"/>
      <c r="L6173" s="20"/>
      <c r="M6173" s="20"/>
      <c r="N6173" s="20"/>
      <c r="O6173" s="209">
        <v>7.0000000000000007E-2</v>
      </c>
      <c r="P6173" s="209">
        <v>0.33100000000000002</v>
      </c>
      <c r="Q6173" s="209">
        <v>0.57599999999999996</v>
      </c>
      <c r="R6173" s="209">
        <v>1.4279999999999999</v>
      </c>
      <c r="S6173" s="209">
        <v>0.41699999999999998</v>
      </c>
      <c r="T6173" s="209">
        <v>1.167</v>
      </c>
      <c r="U6173" s="209">
        <v>0.41099999999999998</v>
      </c>
      <c r="V6173" s="209">
        <v>0.38800000000000001</v>
      </c>
      <c r="W6173" s="20"/>
      <c r="X6173" s="20"/>
      <c r="Y6173" s="20"/>
      <c r="Z6173" s="20"/>
      <c r="AA6173" s="209">
        <v>0.106</v>
      </c>
      <c r="AB6173" s="209">
        <v>0.47899999999999998</v>
      </c>
      <c r="AC6173" s="209">
        <v>0.79800000000000004</v>
      </c>
      <c r="AD6173" s="209">
        <v>1.274</v>
      </c>
      <c r="AE6173" s="209">
        <v>1.0820000000000001</v>
      </c>
      <c r="AF6173" s="209">
        <v>1.1299999999999999</v>
      </c>
      <c r="AG6173" s="209">
        <v>0.54600000000000004</v>
      </c>
      <c r="AH6173" s="209">
        <v>0.35099999999999998</v>
      </c>
      <c r="AI6173" s="209">
        <v>0.28399999999999997</v>
      </c>
      <c r="AJ6173" s="20"/>
      <c r="AK6173" s="20"/>
      <c r="AL6173" s="20"/>
      <c r="AM6173" s="209">
        <v>6.8000000000000005E-2</v>
      </c>
      <c r="AN6173" s="209">
        <v>0.35099999999999998</v>
      </c>
      <c r="AO6173" s="209">
        <v>0.89400000000000002</v>
      </c>
      <c r="AP6173" s="209">
        <v>1.0720000000000001</v>
      </c>
      <c r="AQ6173" s="209">
        <v>1.1719999999999999</v>
      </c>
      <c r="AR6173" s="209">
        <v>0.73499999999999999</v>
      </c>
      <c r="AS6173" s="209">
        <v>0.52100000000000002</v>
      </c>
      <c r="AT6173" s="209">
        <v>0.26200000000000001</v>
      </c>
      <c r="AU6173" s="209">
        <v>8.2000000000000003E-2</v>
      </c>
      <c r="AV6173" s="20"/>
      <c r="AW6173" s="20"/>
      <c r="AX6173" s="20"/>
      <c r="AY6173" s="20"/>
      <c r="AZ6173" s="209">
        <v>0.17499999999999999</v>
      </c>
      <c r="BA6173" s="209">
        <v>0.56599999999999995</v>
      </c>
      <c r="BB6173" s="21">
        <f t="shared" si="595"/>
        <v>1.4279999999999999</v>
      </c>
      <c r="BC6173" s="18">
        <v>2.4300000000000002</v>
      </c>
      <c r="BD6173" s="22">
        <f t="shared" si="597"/>
        <v>1.9833333333333329</v>
      </c>
      <c r="BE6173" s="21">
        <f>BC6173-BD6173</f>
        <v>0.44666666666666721</v>
      </c>
      <c r="BF6173" s="2">
        <v>2.4300000000000002</v>
      </c>
      <c r="BG6173" s="10">
        <v>7</v>
      </c>
      <c r="BH6173" s="21">
        <f t="shared" si="596"/>
        <v>1.8079200000000004E-3</v>
      </c>
      <c r="BI6173" s="22">
        <f t="shared" si="596"/>
        <v>1.4755999999999999E-3</v>
      </c>
      <c r="BJ6173" s="21">
        <f>BH6173-BI6173</f>
        <v>3.3232000000000053E-4</v>
      </c>
      <c r="BK6173" s="21">
        <v>5.4237600000000014E-3</v>
      </c>
      <c r="BL6173" s="22">
        <v>4.4267999999999998E-3</v>
      </c>
      <c r="BM6173" s="21">
        <v>9.9696000000000159E-4</v>
      </c>
      <c r="BN6173" s="21">
        <f t="shared" si="598"/>
        <v>2.1695040000000006E-2</v>
      </c>
      <c r="BO6173" s="22">
        <f t="shared" si="598"/>
        <v>1.7707199999999999E-2</v>
      </c>
      <c r="BP6173" s="21">
        <f t="shared" si="598"/>
        <v>3.9878400000000064E-3</v>
      </c>
    </row>
    <row r="6174" spans="1:68" ht="11.1" hidden="1" customHeight="1" outlineLevel="2" x14ac:dyDescent="0.2">
      <c r="A6174" s="10"/>
      <c r="B6174" s="18"/>
      <c r="C6174" s="18"/>
      <c r="D6174" s="18"/>
      <c r="E6174" s="23" t="s">
        <v>5428</v>
      </c>
      <c r="F6174" s="208">
        <v>1.0329999999999999</v>
      </c>
      <c r="G6174" s="208">
        <v>0.91800000000000004</v>
      </c>
      <c r="H6174" s="24"/>
      <c r="I6174" s="239">
        <v>1.2290000000000001</v>
      </c>
      <c r="J6174" s="239"/>
      <c r="K6174" s="24"/>
      <c r="L6174" s="24"/>
      <c r="M6174" s="24"/>
      <c r="N6174" s="24"/>
      <c r="O6174" s="208">
        <v>7.0000000000000007E-2</v>
      </c>
      <c r="P6174" s="208">
        <v>0.33100000000000002</v>
      </c>
      <c r="Q6174" s="208">
        <v>0.57599999999999996</v>
      </c>
      <c r="R6174" s="208">
        <v>1.4279999999999999</v>
      </c>
      <c r="S6174" s="208">
        <v>0.41699999999999998</v>
      </c>
      <c r="T6174" s="208">
        <v>1.167</v>
      </c>
      <c r="U6174" s="208">
        <v>0.41099999999999998</v>
      </c>
      <c r="V6174" s="208">
        <v>0.38800000000000001</v>
      </c>
      <c r="W6174" s="24"/>
      <c r="X6174" s="24"/>
      <c r="Y6174" s="24"/>
      <c r="Z6174" s="24"/>
      <c r="AA6174" s="208">
        <v>0.106</v>
      </c>
      <c r="AB6174" s="208">
        <v>0.47899999999999998</v>
      </c>
      <c r="AC6174" s="208">
        <v>0.79800000000000004</v>
      </c>
      <c r="AD6174" s="208">
        <v>1.274</v>
      </c>
      <c r="AE6174" s="208">
        <v>1.0820000000000001</v>
      </c>
      <c r="AF6174" s="208">
        <v>1.1299999999999999</v>
      </c>
      <c r="AG6174" s="208">
        <v>0.54600000000000004</v>
      </c>
      <c r="AH6174" s="208">
        <v>0.35099999999999998</v>
      </c>
      <c r="AI6174" s="208">
        <v>0.28399999999999997</v>
      </c>
      <c r="AJ6174" s="24"/>
      <c r="AK6174" s="24"/>
      <c r="AL6174" s="24"/>
      <c r="AM6174" s="208">
        <v>6.8000000000000005E-2</v>
      </c>
      <c r="AN6174" s="208">
        <v>0.35099999999999998</v>
      </c>
      <c r="AO6174" s="208">
        <v>0.89400000000000002</v>
      </c>
      <c r="AP6174" s="208">
        <v>1.0720000000000001</v>
      </c>
      <c r="AQ6174" s="208">
        <v>1.1719999999999999</v>
      </c>
      <c r="AR6174" s="208">
        <v>0.73499999999999999</v>
      </c>
      <c r="AS6174" s="208">
        <v>0.52100000000000002</v>
      </c>
      <c r="AT6174" s="208">
        <v>0.26200000000000001</v>
      </c>
      <c r="AU6174" s="208">
        <v>8.2000000000000003E-2</v>
      </c>
      <c r="AV6174" s="24"/>
      <c r="AW6174" s="24"/>
      <c r="AX6174" s="24"/>
      <c r="AY6174" s="24"/>
      <c r="AZ6174" s="208">
        <v>0.17499999999999999</v>
      </c>
      <c r="BA6174" s="208">
        <v>0.56599999999999995</v>
      </c>
      <c r="BB6174" s="21">
        <f t="shared" si="595"/>
        <v>1.4279999999999999</v>
      </c>
      <c r="BC6174" s="18"/>
      <c r="BD6174" s="22">
        <f t="shared" si="597"/>
        <v>1.9833333333333329</v>
      </c>
      <c r="BE6174" s="21"/>
      <c r="BG6174" s="10"/>
      <c r="BH6174" s="21">
        <f t="shared" si="596"/>
        <v>0</v>
      </c>
      <c r="BI6174" s="22">
        <f t="shared" si="596"/>
        <v>1.4755999999999999E-3</v>
      </c>
      <c r="BJ6174" s="21"/>
      <c r="BK6174" s="21">
        <v>0</v>
      </c>
      <c r="BL6174" s="22">
        <v>4.4267999999999998E-3</v>
      </c>
      <c r="BM6174" s="21"/>
      <c r="BN6174" s="21">
        <f t="shared" si="598"/>
        <v>0</v>
      </c>
      <c r="BO6174" s="22">
        <f t="shared" si="598"/>
        <v>1.7707199999999999E-2</v>
      </c>
      <c r="BP6174" s="21">
        <f t="shared" si="598"/>
        <v>0</v>
      </c>
    </row>
    <row r="6175" spans="1:68" ht="11.1" hidden="1" customHeight="1" outlineLevel="1" collapsed="1" x14ac:dyDescent="0.2">
      <c r="A6175" s="10"/>
      <c r="B6175" s="18"/>
      <c r="C6175" s="18"/>
      <c r="D6175" s="18"/>
      <c r="E6175" s="19" t="s">
        <v>3679</v>
      </c>
      <c r="F6175" s="209">
        <v>1.4</v>
      </c>
      <c r="G6175" s="209">
        <v>6.3280000000000003</v>
      </c>
      <c r="H6175" s="209">
        <v>0.434</v>
      </c>
      <c r="I6175" s="20"/>
      <c r="J6175" s="20"/>
      <c r="K6175" s="209">
        <v>0.73699999999999999</v>
      </c>
      <c r="L6175" s="20"/>
      <c r="M6175" s="20"/>
      <c r="N6175" s="20"/>
      <c r="O6175" s="20"/>
      <c r="P6175" s="209">
        <v>0.76</v>
      </c>
      <c r="Q6175" s="20"/>
      <c r="R6175" s="209">
        <v>2.8479999999999999</v>
      </c>
      <c r="S6175" s="209">
        <v>1.2210000000000001</v>
      </c>
      <c r="T6175" s="209">
        <v>1.4</v>
      </c>
      <c r="U6175" s="209">
        <v>0.30299999999999999</v>
      </c>
      <c r="V6175" s="209">
        <v>0.96799999999999997</v>
      </c>
      <c r="W6175" s="20"/>
      <c r="X6175" s="20"/>
      <c r="Y6175" s="20"/>
      <c r="Z6175" s="20"/>
      <c r="AA6175" s="209">
        <v>0.58599999999999997</v>
      </c>
      <c r="AB6175" s="20"/>
      <c r="AC6175" s="209">
        <v>1.21</v>
      </c>
      <c r="AD6175" s="209">
        <v>1.823</v>
      </c>
      <c r="AE6175" s="209">
        <v>1.46</v>
      </c>
      <c r="AF6175" s="209">
        <v>1.4910000000000001</v>
      </c>
      <c r="AG6175" s="209">
        <v>0.86</v>
      </c>
      <c r="AH6175" s="209">
        <v>0.53300000000000003</v>
      </c>
      <c r="AI6175" s="209">
        <v>0.31900000000000001</v>
      </c>
      <c r="AJ6175" s="20"/>
      <c r="AK6175" s="20"/>
      <c r="AL6175" s="20"/>
      <c r="AM6175" s="209">
        <v>0.17899999999999999</v>
      </c>
      <c r="AN6175" s="209">
        <v>0.44900000000000001</v>
      </c>
      <c r="AO6175" s="209">
        <v>0.8</v>
      </c>
      <c r="AP6175" s="209">
        <v>1.6439999999999999</v>
      </c>
      <c r="AQ6175" s="209">
        <v>1.5329999999999999</v>
      </c>
      <c r="AR6175" s="209">
        <v>1.4910000000000001</v>
      </c>
      <c r="AS6175" s="209">
        <v>0.97</v>
      </c>
      <c r="AT6175" s="209">
        <v>0.8</v>
      </c>
      <c r="AU6175" s="209">
        <v>8.4000000000000005E-2</v>
      </c>
      <c r="AV6175" s="20"/>
      <c r="AW6175" s="20"/>
      <c r="AX6175" s="20"/>
      <c r="AY6175" s="209">
        <v>0.27400000000000002</v>
      </c>
      <c r="AZ6175" s="209">
        <v>0.39400000000000002</v>
      </c>
      <c r="BA6175" s="209">
        <v>0.64600000000000002</v>
      </c>
      <c r="BB6175" s="21">
        <f t="shared" si="595"/>
        <v>6.3280000000000003</v>
      </c>
      <c r="BC6175" s="18">
        <v>8.7889999999999997</v>
      </c>
      <c r="BD6175" s="22">
        <f t="shared" si="597"/>
        <v>8.7888888888888896</v>
      </c>
      <c r="BE6175" s="21">
        <f>BC6175-BD6175</f>
        <v>1.1111111111006267E-4</v>
      </c>
      <c r="BF6175" s="2">
        <v>2.83</v>
      </c>
      <c r="BG6175" s="10">
        <v>6</v>
      </c>
      <c r="BH6175" s="21">
        <f t="shared" si="596"/>
        <v>6.5390159999999999E-3</v>
      </c>
      <c r="BI6175" s="22">
        <f t="shared" si="596"/>
        <v>6.5389333333333334E-3</v>
      </c>
      <c r="BJ6175" s="21">
        <f>BH6175-BI6175</f>
        <v>8.266666666652267E-8</v>
      </c>
      <c r="BK6175" s="21">
        <v>1.9617047999999998E-2</v>
      </c>
      <c r="BL6175" s="22">
        <v>1.96168E-2</v>
      </c>
      <c r="BM6175" s="21">
        <v>2.4799999999783329E-7</v>
      </c>
      <c r="BN6175" s="21">
        <f t="shared" si="598"/>
        <v>7.8468191999999992E-2</v>
      </c>
      <c r="BO6175" s="22">
        <f t="shared" si="598"/>
        <v>7.8467200000000001E-2</v>
      </c>
      <c r="BP6175" s="21">
        <f t="shared" si="598"/>
        <v>9.9199999999133315E-7</v>
      </c>
    </row>
    <row r="6176" spans="1:68" ht="11.1" hidden="1" customHeight="1" outlineLevel="2" x14ac:dyDescent="0.2">
      <c r="A6176" s="10"/>
      <c r="B6176" s="18"/>
      <c r="C6176" s="18"/>
      <c r="D6176" s="18"/>
      <c r="E6176" s="23" t="s">
        <v>5429</v>
      </c>
      <c r="F6176" s="208">
        <v>1.4</v>
      </c>
      <c r="G6176" s="208">
        <v>6.3280000000000003</v>
      </c>
      <c r="H6176" s="208">
        <v>0.434</v>
      </c>
      <c r="I6176" s="24"/>
      <c r="J6176" s="24"/>
      <c r="K6176" s="208">
        <v>0.73699999999999999</v>
      </c>
      <c r="L6176" s="24"/>
      <c r="M6176" s="24"/>
      <c r="N6176" s="24"/>
      <c r="O6176" s="24"/>
      <c r="P6176" s="208">
        <v>0.76</v>
      </c>
      <c r="Q6176" s="24"/>
      <c r="R6176" s="208">
        <v>2.8479999999999999</v>
      </c>
      <c r="S6176" s="208">
        <v>1.2210000000000001</v>
      </c>
      <c r="T6176" s="208">
        <v>1.4</v>
      </c>
      <c r="U6176" s="208">
        <v>0.30299999999999999</v>
      </c>
      <c r="V6176" s="208">
        <v>0.96799999999999997</v>
      </c>
      <c r="W6176" s="24"/>
      <c r="X6176" s="24"/>
      <c r="Y6176" s="24"/>
      <c r="Z6176" s="24"/>
      <c r="AA6176" s="208">
        <v>0.58599999999999997</v>
      </c>
      <c r="AB6176" s="24"/>
      <c r="AC6176" s="208">
        <v>1.21</v>
      </c>
      <c r="AD6176" s="208">
        <v>1.823</v>
      </c>
      <c r="AE6176" s="208">
        <v>1.46</v>
      </c>
      <c r="AF6176" s="208">
        <v>1.4910000000000001</v>
      </c>
      <c r="AG6176" s="208">
        <v>0.86</v>
      </c>
      <c r="AH6176" s="208">
        <v>0.53300000000000003</v>
      </c>
      <c r="AI6176" s="208">
        <v>0.31900000000000001</v>
      </c>
      <c r="AJ6176" s="24"/>
      <c r="AK6176" s="24"/>
      <c r="AL6176" s="24"/>
      <c r="AM6176" s="208">
        <v>0.17899999999999999</v>
      </c>
      <c r="AN6176" s="208">
        <v>0.44900000000000001</v>
      </c>
      <c r="AO6176" s="208">
        <v>0.8</v>
      </c>
      <c r="AP6176" s="208">
        <v>1.6439999999999999</v>
      </c>
      <c r="AQ6176" s="208">
        <v>1.5329999999999999</v>
      </c>
      <c r="AR6176" s="208">
        <v>1.4910000000000001</v>
      </c>
      <c r="AS6176" s="208">
        <v>0.97</v>
      </c>
      <c r="AT6176" s="208">
        <v>0.8</v>
      </c>
      <c r="AU6176" s="208">
        <v>8.4000000000000005E-2</v>
      </c>
      <c r="AV6176" s="24"/>
      <c r="AW6176" s="24"/>
      <c r="AX6176" s="24"/>
      <c r="AY6176" s="208">
        <v>0.27400000000000002</v>
      </c>
      <c r="AZ6176" s="208">
        <v>0.39400000000000002</v>
      </c>
      <c r="BA6176" s="208">
        <v>0.64600000000000002</v>
      </c>
      <c r="BB6176" s="21">
        <f t="shared" si="595"/>
        <v>6.3280000000000003</v>
      </c>
      <c r="BC6176" s="18"/>
      <c r="BD6176" s="22">
        <f t="shared" si="597"/>
        <v>8.7888888888888896</v>
      </c>
      <c r="BE6176" s="21"/>
      <c r="BG6176" s="10"/>
      <c r="BH6176" s="21">
        <f t="shared" si="596"/>
        <v>0</v>
      </c>
      <c r="BI6176" s="22">
        <f t="shared" si="596"/>
        <v>6.5389333333333334E-3</v>
      </c>
      <c r="BJ6176" s="21"/>
      <c r="BK6176" s="21">
        <v>0</v>
      </c>
      <c r="BL6176" s="22">
        <v>1.96168E-2</v>
      </c>
      <c r="BM6176" s="21"/>
      <c r="BN6176" s="21">
        <f t="shared" si="598"/>
        <v>0</v>
      </c>
      <c r="BO6176" s="22">
        <f t="shared" si="598"/>
        <v>7.8467200000000001E-2</v>
      </c>
      <c r="BP6176" s="21">
        <f t="shared" si="598"/>
        <v>0</v>
      </c>
    </row>
    <row r="6177" spans="1:68" ht="11.1" hidden="1" customHeight="1" outlineLevel="1" collapsed="1" x14ac:dyDescent="0.2">
      <c r="A6177" s="10"/>
      <c r="B6177" s="18"/>
      <c r="C6177" s="18"/>
      <c r="D6177" s="18"/>
      <c r="E6177" s="19" t="s">
        <v>5430</v>
      </c>
      <c r="F6177" s="209">
        <v>5.1790000000000003</v>
      </c>
      <c r="G6177" s="20"/>
      <c r="H6177" s="209">
        <v>1.4259999999999999</v>
      </c>
      <c r="I6177" s="20"/>
      <c r="J6177" s="20"/>
      <c r="K6177" s="20"/>
      <c r="L6177" s="20"/>
      <c r="M6177" s="20"/>
      <c r="N6177" s="20"/>
      <c r="O6177" s="209">
        <v>5.6379999999999999</v>
      </c>
      <c r="P6177" s="209">
        <v>0.876</v>
      </c>
      <c r="Q6177" s="20"/>
      <c r="R6177" s="209">
        <v>2.4209999999999998</v>
      </c>
      <c r="S6177" s="209">
        <v>2.3410000000000002</v>
      </c>
      <c r="T6177" s="209">
        <v>1.538</v>
      </c>
      <c r="U6177" s="209">
        <v>1.2</v>
      </c>
      <c r="V6177" s="209">
        <v>1.2</v>
      </c>
      <c r="W6177" s="20"/>
      <c r="X6177" s="20"/>
      <c r="Y6177" s="20"/>
      <c r="Z6177" s="20"/>
      <c r="AA6177" s="20"/>
      <c r="AB6177" s="209">
        <v>1.2</v>
      </c>
      <c r="AC6177" s="20"/>
      <c r="AD6177" s="209">
        <v>0.253</v>
      </c>
      <c r="AE6177" s="209">
        <v>1.663</v>
      </c>
      <c r="AF6177" s="209">
        <v>1.2</v>
      </c>
      <c r="AG6177" s="209">
        <v>0.129</v>
      </c>
      <c r="AH6177" s="20"/>
      <c r="AI6177" s="20"/>
      <c r="AJ6177" s="20"/>
      <c r="AK6177" s="20"/>
      <c r="AL6177" s="20"/>
      <c r="AM6177" s="20"/>
      <c r="AN6177" s="20"/>
      <c r="AO6177" s="20"/>
      <c r="AP6177" s="20"/>
      <c r="AQ6177" s="20"/>
      <c r="AR6177" s="20"/>
      <c r="AS6177" s="20"/>
      <c r="AT6177" s="20"/>
      <c r="AU6177" s="20"/>
      <c r="AV6177" s="20"/>
      <c r="AW6177" s="20"/>
      <c r="AX6177" s="20"/>
      <c r="AY6177" s="20"/>
      <c r="AZ6177" s="20"/>
      <c r="BA6177" s="20"/>
      <c r="BB6177" s="21">
        <f t="shared" si="595"/>
        <v>5.6379999999999999</v>
      </c>
      <c r="BC6177" s="18">
        <v>7.8310000000000004</v>
      </c>
      <c r="BD6177" s="22">
        <f t="shared" si="597"/>
        <v>7.8305555555555557</v>
      </c>
      <c r="BE6177" s="21">
        <f>BC6177-BD6177</f>
        <v>4.4444444444469156E-4</v>
      </c>
      <c r="BG6177" s="10">
        <v>6</v>
      </c>
      <c r="BH6177" s="21">
        <f t="shared" si="596"/>
        <v>5.8262640000000003E-3</v>
      </c>
      <c r="BI6177" s="22">
        <f t="shared" si="596"/>
        <v>5.8259333333333333E-3</v>
      </c>
      <c r="BJ6177" s="21">
        <f>BH6177-BI6177</f>
        <v>3.3066666666695804E-7</v>
      </c>
      <c r="BK6177" s="21">
        <v>1.7478792E-2</v>
      </c>
      <c r="BL6177" s="22">
        <v>1.7477800000000002E-2</v>
      </c>
      <c r="BM6177" s="21">
        <v>9.9199999999827204E-7</v>
      </c>
      <c r="BN6177" s="21">
        <f t="shared" si="598"/>
        <v>6.9915168E-2</v>
      </c>
      <c r="BO6177" s="22">
        <f t="shared" si="598"/>
        <v>6.9911200000000007E-2</v>
      </c>
      <c r="BP6177" s="21">
        <f t="shared" si="598"/>
        <v>3.9679999999930882E-6</v>
      </c>
    </row>
    <row r="6178" spans="1:68" ht="11.1" hidden="1" customHeight="1" outlineLevel="2" x14ac:dyDescent="0.2">
      <c r="A6178" s="10"/>
      <c r="B6178" s="18"/>
      <c r="C6178" s="18"/>
      <c r="D6178" s="18"/>
      <c r="E6178" s="23" t="s">
        <v>5431</v>
      </c>
      <c r="F6178" s="208">
        <v>5.1790000000000003</v>
      </c>
      <c r="G6178" s="24"/>
      <c r="H6178" s="208">
        <v>1.4259999999999999</v>
      </c>
      <c r="I6178" s="24"/>
      <c r="J6178" s="24"/>
      <c r="K6178" s="24"/>
      <c r="L6178" s="24"/>
      <c r="M6178" s="24"/>
      <c r="N6178" s="24"/>
      <c r="O6178" s="208">
        <v>5.6379999999999999</v>
      </c>
      <c r="P6178" s="208">
        <v>0.876</v>
      </c>
      <c r="Q6178" s="24"/>
      <c r="R6178" s="208">
        <v>2.4209999999999998</v>
      </c>
      <c r="S6178" s="208">
        <v>2.3410000000000002</v>
      </c>
      <c r="T6178" s="208">
        <v>1.538</v>
      </c>
      <c r="U6178" s="208">
        <v>1.2</v>
      </c>
      <c r="V6178" s="208">
        <v>1.2</v>
      </c>
      <c r="W6178" s="24"/>
      <c r="X6178" s="24"/>
      <c r="Y6178" s="24"/>
      <c r="Z6178" s="24"/>
      <c r="AA6178" s="24"/>
      <c r="AB6178" s="208">
        <v>1.2</v>
      </c>
      <c r="AC6178" s="24"/>
      <c r="AD6178" s="208">
        <v>0.253</v>
      </c>
      <c r="AE6178" s="208">
        <v>1.663</v>
      </c>
      <c r="AF6178" s="208">
        <v>1.2</v>
      </c>
      <c r="AG6178" s="208">
        <v>0.129</v>
      </c>
      <c r="AH6178" s="24"/>
      <c r="AI6178" s="24"/>
      <c r="AJ6178" s="24"/>
      <c r="AK6178" s="24"/>
      <c r="AL6178" s="24"/>
      <c r="AM6178" s="24"/>
      <c r="AN6178" s="24"/>
      <c r="AO6178" s="24"/>
      <c r="AP6178" s="24"/>
      <c r="AQ6178" s="24"/>
      <c r="AR6178" s="24"/>
      <c r="AS6178" s="24"/>
      <c r="AT6178" s="24"/>
      <c r="AU6178" s="24"/>
      <c r="AV6178" s="24"/>
      <c r="AW6178" s="24"/>
      <c r="AX6178" s="24"/>
      <c r="AY6178" s="24"/>
      <c r="AZ6178" s="24"/>
      <c r="BA6178" s="24"/>
      <c r="BB6178" s="21">
        <f t="shared" si="595"/>
        <v>5.6379999999999999</v>
      </c>
      <c r="BC6178" s="18"/>
      <c r="BD6178" s="22">
        <f t="shared" si="597"/>
        <v>7.8305555555555557</v>
      </c>
      <c r="BE6178" s="21"/>
      <c r="BG6178" s="10"/>
      <c r="BH6178" s="21">
        <f t="shared" si="596"/>
        <v>0</v>
      </c>
      <c r="BI6178" s="22">
        <f t="shared" si="596"/>
        <v>5.8259333333333333E-3</v>
      </c>
      <c r="BJ6178" s="21"/>
      <c r="BK6178" s="21">
        <v>0</v>
      </c>
      <c r="BL6178" s="22">
        <v>1.7477800000000002E-2</v>
      </c>
      <c r="BM6178" s="21"/>
      <c r="BN6178" s="21">
        <f t="shared" si="598"/>
        <v>0</v>
      </c>
      <c r="BO6178" s="22">
        <f t="shared" si="598"/>
        <v>6.9911200000000007E-2</v>
      </c>
      <c r="BP6178" s="21">
        <f t="shared" si="598"/>
        <v>0</v>
      </c>
    </row>
    <row r="6179" spans="1:68" ht="11.1" hidden="1" customHeight="1" outlineLevel="1" collapsed="1" x14ac:dyDescent="0.2">
      <c r="A6179" s="10"/>
      <c r="B6179" s="18"/>
      <c r="C6179" s="18"/>
      <c r="D6179" s="18"/>
      <c r="E6179" s="19" t="s">
        <v>3734</v>
      </c>
      <c r="F6179" s="209">
        <v>8.5280000000000005</v>
      </c>
      <c r="G6179" s="209">
        <v>11.146000000000001</v>
      </c>
      <c r="H6179" s="209">
        <v>4.8620000000000001</v>
      </c>
      <c r="I6179" s="240">
        <v>1.365</v>
      </c>
      <c r="J6179" s="240"/>
      <c r="K6179" s="209">
        <v>0.70899999999999996</v>
      </c>
      <c r="L6179" s="20"/>
      <c r="M6179" s="20"/>
      <c r="N6179" s="20"/>
      <c r="O6179" s="20"/>
      <c r="P6179" s="209">
        <v>1.8939999999999999</v>
      </c>
      <c r="Q6179" s="209">
        <v>17.954000000000001</v>
      </c>
      <c r="R6179" s="209">
        <v>24.664000000000001</v>
      </c>
      <c r="S6179" s="20"/>
      <c r="T6179" s="20"/>
      <c r="U6179" s="20"/>
      <c r="V6179" s="20"/>
      <c r="W6179" s="20"/>
      <c r="X6179" s="20"/>
      <c r="Y6179" s="20"/>
      <c r="Z6179" s="20"/>
      <c r="AA6179" s="20"/>
      <c r="AB6179" s="20"/>
      <c r="AC6179" s="20"/>
      <c r="AD6179" s="20"/>
      <c r="AE6179" s="20"/>
      <c r="AF6179" s="20"/>
      <c r="AG6179" s="20"/>
      <c r="AH6179" s="20"/>
      <c r="AI6179" s="20"/>
      <c r="AJ6179" s="20"/>
      <c r="AK6179" s="20"/>
      <c r="AL6179" s="20"/>
      <c r="AM6179" s="20"/>
      <c r="AN6179" s="20"/>
      <c r="AO6179" s="20"/>
      <c r="AP6179" s="20"/>
      <c r="AQ6179" s="20"/>
      <c r="AR6179" s="20"/>
      <c r="AS6179" s="20"/>
      <c r="AT6179" s="20"/>
      <c r="AU6179" s="20"/>
      <c r="AV6179" s="20"/>
      <c r="AW6179" s="20"/>
      <c r="AX6179" s="20"/>
      <c r="AY6179" s="20"/>
      <c r="AZ6179" s="20"/>
      <c r="BA6179" s="20"/>
      <c r="BB6179" s="56">
        <f>BB6180+BB6181</f>
        <v>27.004999999999999</v>
      </c>
      <c r="BC6179" s="18">
        <v>37.506999999999998</v>
      </c>
      <c r="BD6179" s="22">
        <f t="shared" si="597"/>
        <v>37.50694444444445</v>
      </c>
      <c r="BE6179" s="21">
        <f>BC6179-BD6179</f>
        <v>5.5555555547925906E-5</v>
      </c>
      <c r="BF6179" s="2">
        <v>11.7</v>
      </c>
      <c r="BG6179" s="10">
        <v>6</v>
      </c>
      <c r="BH6179" s="21">
        <f t="shared" si="596"/>
        <v>2.7905207999999994E-2</v>
      </c>
      <c r="BI6179" s="22">
        <f t="shared" si="596"/>
        <v>2.7905166666666668E-2</v>
      </c>
      <c r="BJ6179" s="21">
        <f>BH6179-BI6179</f>
        <v>4.1333333325455079E-8</v>
      </c>
      <c r="BK6179" s="21">
        <v>8.3715623999999988E-2</v>
      </c>
      <c r="BL6179" s="22">
        <v>8.3715499999999998E-2</v>
      </c>
      <c r="BM6179" s="21">
        <v>1.2399999999024303E-7</v>
      </c>
      <c r="BN6179" s="21">
        <f t="shared" si="598"/>
        <v>0.33486249599999995</v>
      </c>
      <c r="BO6179" s="22">
        <f t="shared" si="598"/>
        <v>0.33486199999999999</v>
      </c>
      <c r="BP6179" s="21">
        <f t="shared" si="598"/>
        <v>4.959999999609721E-7</v>
      </c>
    </row>
    <row r="6180" spans="1:68" ht="11.1" hidden="1" customHeight="1" outlineLevel="2" x14ac:dyDescent="0.2">
      <c r="A6180" s="10"/>
      <c r="B6180" s="18"/>
      <c r="C6180" s="18"/>
      <c r="D6180" s="18"/>
      <c r="E6180" s="23" t="s">
        <v>5432</v>
      </c>
      <c r="F6180" s="208">
        <v>2.9</v>
      </c>
      <c r="G6180" s="208">
        <v>1.5029999999999999</v>
      </c>
      <c r="H6180" s="208">
        <v>0.90300000000000002</v>
      </c>
      <c r="I6180" s="239">
        <v>0.79200000000000004</v>
      </c>
      <c r="J6180" s="239"/>
      <c r="K6180" s="208">
        <v>0.51200000000000001</v>
      </c>
      <c r="L6180" s="24"/>
      <c r="M6180" s="24"/>
      <c r="N6180" s="24"/>
      <c r="O6180" s="24"/>
      <c r="P6180" s="208">
        <v>1.339</v>
      </c>
      <c r="Q6180" s="208">
        <v>0.85499999999999998</v>
      </c>
      <c r="R6180" s="208">
        <v>0.55900000000000005</v>
      </c>
      <c r="S6180" s="24"/>
      <c r="T6180" s="24"/>
      <c r="U6180" s="24"/>
      <c r="V6180" s="24"/>
      <c r="W6180" s="24"/>
      <c r="X6180" s="24"/>
      <c r="Y6180" s="24"/>
      <c r="Z6180" s="24"/>
      <c r="AA6180" s="24"/>
      <c r="AB6180" s="24"/>
      <c r="AC6180" s="24"/>
      <c r="AD6180" s="24"/>
      <c r="AE6180" s="24"/>
      <c r="AF6180" s="24"/>
      <c r="AG6180" s="24"/>
      <c r="AH6180" s="24"/>
      <c r="AI6180" s="24"/>
      <c r="AJ6180" s="24"/>
      <c r="AK6180" s="24"/>
      <c r="AL6180" s="24"/>
      <c r="AM6180" s="24"/>
      <c r="AN6180" s="24"/>
      <c r="AO6180" s="24"/>
      <c r="AP6180" s="24"/>
      <c r="AQ6180" s="24"/>
      <c r="AR6180" s="24"/>
      <c r="AS6180" s="24"/>
      <c r="AT6180" s="24"/>
      <c r="AU6180" s="24"/>
      <c r="AV6180" s="24"/>
      <c r="AW6180" s="24"/>
      <c r="AX6180" s="24"/>
      <c r="AY6180" s="24"/>
      <c r="AZ6180" s="24"/>
      <c r="BA6180" s="24"/>
      <c r="BB6180" s="21">
        <f t="shared" si="595"/>
        <v>2.9</v>
      </c>
      <c r="BC6180" s="18"/>
      <c r="BD6180" s="22">
        <f t="shared" si="597"/>
        <v>4.0277777777777777</v>
      </c>
      <c r="BE6180" s="21"/>
      <c r="BG6180" s="10"/>
      <c r="BH6180" s="21">
        <f t="shared" si="596"/>
        <v>0</v>
      </c>
      <c r="BI6180" s="22">
        <f t="shared" si="596"/>
        <v>2.9966666666666666E-3</v>
      </c>
      <c r="BJ6180" s="21"/>
      <c r="BK6180" s="21">
        <v>0</v>
      </c>
      <c r="BL6180" s="22">
        <v>8.9899999999999997E-3</v>
      </c>
      <c r="BM6180" s="21"/>
      <c r="BN6180" s="21">
        <f t="shared" si="598"/>
        <v>0</v>
      </c>
      <c r="BO6180" s="22">
        <f t="shared" si="598"/>
        <v>3.5959999999999999E-2</v>
      </c>
      <c r="BP6180" s="21">
        <f t="shared" si="598"/>
        <v>0</v>
      </c>
    </row>
    <row r="6181" spans="1:68" ht="11.1" hidden="1" customHeight="1" outlineLevel="2" x14ac:dyDescent="0.2">
      <c r="A6181" s="10"/>
      <c r="B6181" s="18"/>
      <c r="C6181" s="18"/>
      <c r="D6181" s="18"/>
      <c r="E6181" s="23" t="s">
        <v>5433</v>
      </c>
      <c r="F6181" s="208">
        <v>5.6280000000000001</v>
      </c>
      <c r="G6181" s="208">
        <v>9.6430000000000007</v>
      </c>
      <c r="H6181" s="208">
        <v>3.9590000000000001</v>
      </c>
      <c r="I6181" s="239">
        <v>0.57299999999999995</v>
      </c>
      <c r="J6181" s="239"/>
      <c r="K6181" s="208">
        <v>0.19700000000000001</v>
      </c>
      <c r="L6181" s="24"/>
      <c r="M6181" s="24"/>
      <c r="N6181" s="24"/>
      <c r="O6181" s="24"/>
      <c r="P6181" s="208">
        <v>0.55500000000000005</v>
      </c>
      <c r="Q6181" s="208">
        <v>17.099</v>
      </c>
      <c r="R6181" s="208">
        <v>24.105</v>
      </c>
      <c r="S6181" s="24"/>
      <c r="T6181" s="24"/>
      <c r="U6181" s="24"/>
      <c r="V6181" s="24"/>
      <c r="W6181" s="24"/>
      <c r="X6181" s="24"/>
      <c r="Y6181" s="24"/>
      <c r="Z6181" s="24"/>
      <c r="AA6181" s="24"/>
      <c r="AB6181" s="24"/>
      <c r="AC6181" s="24"/>
      <c r="AD6181" s="24"/>
      <c r="AE6181" s="24"/>
      <c r="AF6181" s="24"/>
      <c r="AG6181" s="24"/>
      <c r="AH6181" s="24"/>
      <c r="AI6181" s="24"/>
      <c r="AJ6181" s="24"/>
      <c r="AK6181" s="24"/>
      <c r="AL6181" s="24"/>
      <c r="AM6181" s="24"/>
      <c r="AN6181" s="24"/>
      <c r="AO6181" s="24"/>
      <c r="AP6181" s="24"/>
      <c r="AQ6181" s="24"/>
      <c r="AR6181" s="24"/>
      <c r="AS6181" s="24"/>
      <c r="AT6181" s="24"/>
      <c r="AU6181" s="24"/>
      <c r="AV6181" s="24"/>
      <c r="AW6181" s="24"/>
      <c r="AX6181" s="24"/>
      <c r="AY6181" s="24"/>
      <c r="AZ6181" s="24"/>
      <c r="BA6181" s="24"/>
      <c r="BB6181" s="21">
        <f t="shared" si="595"/>
        <v>24.105</v>
      </c>
      <c r="BC6181" s="18"/>
      <c r="BD6181" s="22">
        <f t="shared" si="597"/>
        <v>33.479166666666664</v>
      </c>
      <c r="BE6181" s="21"/>
      <c r="BG6181" s="10"/>
      <c r="BH6181" s="21">
        <f t="shared" si="596"/>
        <v>0</v>
      </c>
      <c r="BI6181" s="22">
        <f t="shared" si="596"/>
        <v>2.49085E-2</v>
      </c>
      <c r="BJ6181" s="21"/>
      <c r="BK6181" s="21">
        <v>0</v>
      </c>
      <c r="BL6181" s="22">
        <v>7.47255E-2</v>
      </c>
      <c r="BM6181" s="21"/>
      <c r="BN6181" s="21">
        <f t="shared" si="598"/>
        <v>0</v>
      </c>
      <c r="BO6181" s="22">
        <f t="shared" si="598"/>
        <v>0.298902</v>
      </c>
      <c r="BP6181" s="21">
        <f t="shared" si="598"/>
        <v>0</v>
      </c>
    </row>
    <row r="6182" spans="1:68" ht="11.1" customHeight="1" outlineLevel="1" collapsed="1" x14ac:dyDescent="0.2">
      <c r="A6182" s="10"/>
      <c r="B6182" s="18"/>
      <c r="C6182" s="18"/>
      <c r="D6182" s="18"/>
      <c r="E6182" s="19" t="s">
        <v>5434</v>
      </c>
      <c r="F6182" s="209">
        <v>1.048</v>
      </c>
      <c r="G6182" s="209">
        <v>0.90700000000000003</v>
      </c>
      <c r="H6182" s="209">
        <v>0.53500000000000003</v>
      </c>
      <c r="I6182" s="240">
        <v>0.38200000000000001</v>
      </c>
      <c r="J6182" s="240"/>
      <c r="K6182" s="209">
        <v>0.128</v>
      </c>
      <c r="L6182" s="20"/>
      <c r="M6182" s="20"/>
      <c r="N6182" s="20"/>
      <c r="O6182" s="20"/>
      <c r="P6182" s="209">
        <v>0.27500000000000002</v>
      </c>
      <c r="Q6182" s="209">
        <v>0.53100000000000003</v>
      </c>
      <c r="R6182" s="209">
        <v>0.74299999999999999</v>
      </c>
      <c r="S6182" s="209">
        <v>0.72399999999999998</v>
      </c>
      <c r="T6182" s="209">
        <v>0.85099999999999998</v>
      </c>
      <c r="U6182" s="209">
        <v>0.48799999999999999</v>
      </c>
      <c r="V6182" s="209">
        <v>0.24</v>
      </c>
      <c r="W6182" s="209">
        <v>1.4E-2</v>
      </c>
      <c r="X6182" s="20"/>
      <c r="Y6182" s="20"/>
      <c r="Z6182" s="20"/>
      <c r="AA6182" s="209">
        <v>5.8999999999999997E-2</v>
      </c>
      <c r="AB6182" s="209">
        <v>0.245</v>
      </c>
      <c r="AC6182" s="209">
        <v>0.47699999999999998</v>
      </c>
      <c r="AD6182" s="209">
        <v>0.755</v>
      </c>
      <c r="AE6182" s="209">
        <v>0.83399999999999996</v>
      </c>
      <c r="AF6182" s="209">
        <v>0.61099999999999999</v>
      </c>
      <c r="AG6182" s="209">
        <v>0.41</v>
      </c>
      <c r="AH6182" s="209">
        <v>0.251</v>
      </c>
      <c r="AI6182" s="209">
        <v>2.5000000000000001E-2</v>
      </c>
      <c r="AJ6182" s="20"/>
      <c r="AK6182" s="20"/>
      <c r="AL6182" s="20"/>
      <c r="AM6182" s="209">
        <v>1.6E-2</v>
      </c>
      <c r="AN6182" s="209">
        <v>0.186</v>
      </c>
      <c r="AO6182" s="209">
        <v>0.50600000000000001</v>
      </c>
      <c r="AP6182" s="209">
        <v>0.88</v>
      </c>
      <c r="AQ6182" s="209">
        <v>0.78600000000000003</v>
      </c>
      <c r="AR6182" s="209">
        <v>0.77900000000000003</v>
      </c>
      <c r="AS6182" s="209">
        <v>0.433</v>
      </c>
      <c r="AT6182" s="209">
        <v>0.33100000000000002</v>
      </c>
      <c r="AU6182" s="209">
        <v>3.1E-2</v>
      </c>
      <c r="AV6182" s="20"/>
      <c r="AW6182" s="20"/>
      <c r="AX6182" s="20"/>
      <c r="AY6182" s="20"/>
      <c r="AZ6182" s="209">
        <v>0.13300000000000001</v>
      </c>
      <c r="BA6182" s="209">
        <v>0.35299999999999998</v>
      </c>
      <c r="BB6182" s="21">
        <f t="shared" si="595"/>
        <v>1.048</v>
      </c>
      <c r="BC6182" s="18">
        <v>3.1</v>
      </c>
      <c r="BD6182" s="22">
        <f t="shared" si="597"/>
        <v>1.4555555555555557</v>
      </c>
      <c r="BE6182" s="21">
        <f>BC6182-BD6182</f>
        <v>1.6444444444444444</v>
      </c>
      <c r="BF6182" s="2">
        <v>3.1</v>
      </c>
      <c r="BG6182" s="10">
        <v>7</v>
      </c>
      <c r="BH6182" s="21">
        <f t="shared" si="596"/>
        <v>2.3064000000000001E-3</v>
      </c>
      <c r="BI6182" s="22">
        <f t="shared" si="596"/>
        <v>1.0829333333333335E-3</v>
      </c>
      <c r="BJ6182" s="21">
        <f>BH6182-BI6182</f>
        <v>1.2234666666666666E-3</v>
      </c>
      <c r="BK6182" s="21">
        <v>6.9192000000000004E-3</v>
      </c>
      <c r="BL6182" s="22">
        <v>3.2488000000000005E-3</v>
      </c>
      <c r="BM6182" s="21">
        <v>3.6703999999999999E-3</v>
      </c>
      <c r="BN6182" s="21">
        <f t="shared" si="598"/>
        <v>2.7676800000000001E-2</v>
      </c>
      <c r="BO6182" s="22">
        <f t="shared" si="598"/>
        <v>1.2995200000000002E-2</v>
      </c>
      <c r="BP6182" s="21">
        <f t="shared" si="598"/>
        <v>1.46816E-2</v>
      </c>
    </row>
    <row r="6183" spans="1:68" ht="11.1" hidden="1" customHeight="1" outlineLevel="2" x14ac:dyDescent="0.2">
      <c r="A6183" s="10"/>
      <c r="B6183" s="18"/>
      <c r="C6183" s="18"/>
      <c r="D6183" s="18"/>
      <c r="E6183" s="23" t="s">
        <v>5435</v>
      </c>
      <c r="F6183" s="208">
        <v>1.048</v>
      </c>
      <c r="G6183" s="208">
        <v>0.90700000000000003</v>
      </c>
      <c r="H6183" s="208">
        <v>0.53500000000000003</v>
      </c>
      <c r="I6183" s="239">
        <v>0.38200000000000001</v>
      </c>
      <c r="J6183" s="239"/>
      <c r="K6183" s="208">
        <v>0.128</v>
      </c>
      <c r="L6183" s="24"/>
      <c r="M6183" s="24"/>
      <c r="N6183" s="24"/>
      <c r="O6183" s="24"/>
      <c r="P6183" s="208">
        <v>0.27500000000000002</v>
      </c>
      <c r="Q6183" s="208">
        <v>0.53100000000000003</v>
      </c>
      <c r="R6183" s="208">
        <v>0.74299999999999999</v>
      </c>
      <c r="S6183" s="208">
        <v>0.72399999999999998</v>
      </c>
      <c r="T6183" s="208">
        <v>0.85099999999999998</v>
      </c>
      <c r="U6183" s="208">
        <v>0.48799999999999999</v>
      </c>
      <c r="V6183" s="208">
        <v>0.24</v>
      </c>
      <c r="W6183" s="208">
        <v>1.4E-2</v>
      </c>
      <c r="X6183" s="24"/>
      <c r="Y6183" s="24"/>
      <c r="Z6183" s="24"/>
      <c r="AA6183" s="208">
        <v>5.8999999999999997E-2</v>
      </c>
      <c r="AB6183" s="208">
        <v>0.245</v>
      </c>
      <c r="AC6183" s="208">
        <v>0.47699999999999998</v>
      </c>
      <c r="AD6183" s="208">
        <v>0.755</v>
      </c>
      <c r="AE6183" s="208">
        <v>0.83399999999999996</v>
      </c>
      <c r="AF6183" s="208">
        <v>0.61099999999999999</v>
      </c>
      <c r="AG6183" s="208">
        <v>0.41</v>
      </c>
      <c r="AH6183" s="208">
        <v>0.251</v>
      </c>
      <c r="AI6183" s="208">
        <v>2.5000000000000001E-2</v>
      </c>
      <c r="AJ6183" s="24"/>
      <c r="AK6183" s="24"/>
      <c r="AL6183" s="24"/>
      <c r="AM6183" s="208">
        <v>1.6E-2</v>
      </c>
      <c r="AN6183" s="208">
        <v>0.186</v>
      </c>
      <c r="AO6183" s="208">
        <v>0.50600000000000001</v>
      </c>
      <c r="AP6183" s="208">
        <v>0.88</v>
      </c>
      <c r="AQ6183" s="208">
        <v>0.78600000000000003</v>
      </c>
      <c r="AR6183" s="208">
        <v>0.77900000000000003</v>
      </c>
      <c r="AS6183" s="208">
        <v>0.433</v>
      </c>
      <c r="AT6183" s="208">
        <v>0.33100000000000002</v>
      </c>
      <c r="AU6183" s="208">
        <v>3.1E-2</v>
      </c>
      <c r="AV6183" s="24"/>
      <c r="AW6183" s="24"/>
      <c r="AX6183" s="24"/>
      <c r="AY6183" s="24"/>
      <c r="AZ6183" s="208">
        <v>0.13300000000000001</v>
      </c>
      <c r="BA6183" s="208">
        <v>0.35299999999999998</v>
      </c>
      <c r="BB6183" s="21">
        <f t="shared" si="595"/>
        <v>1.048</v>
      </c>
      <c r="BC6183" s="18"/>
      <c r="BD6183" s="22">
        <f t="shared" si="597"/>
        <v>1.4555555555555557</v>
      </c>
      <c r="BE6183" s="21"/>
      <c r="BG6183" s="10"/>
      <c r="BH6183" s="21">
        <f t="shared" si="596"/>
        <v>0</v>
      </c>
      <c r="BI6183" s="22">
        <f t="shared" si="596"/>
        <v>1.0829333333333335E-3</v>
      </c>
      <c r="BJ6183" s="21"/>
      <c r="BK6183" s="21">
        <v>0</v>
      </c>
      <c r="BL6183" s="22">
        <v>3.2488000000000005E-3</v>
      </c>
      <c r="BM6183" s="21"/>
      <c r="BN6183" s="21">
        <f t="shared" si="598"/>
        <v>0</v>
      </c>
      <c r="BO6183" s="22">
        <f t="shared" si="598"/>
        <v>1.2995200000000002E-2</v>
      </c>
      <c r="BP6183" s="21">
        <f t="shared" si="598"/>
        <v>0</v>
      </c>
    </row>
    <row r="6184" spans="1:68" ht="11.1" customHeight="1" outlineLevel="1" collapsed="1" x14ac:dyDescent="0.2">
      <c r="A6184" s="10"/>
      <c r="B6184" s="18"/>
      <c r="C6184" s="18"/>
      <c r="D6184" s="18"/>
      <c r="E6184" s="19" t="s">
        <v>5436</v>
      </c>
      <c r="F6184" s="209">
        <v>1.32</v>
      </c>
      <c r="G6184" s="209">
        <v>1.1679999999999999</v>
      </c>
      <c r="H6184" s="209">
        <v>0.76</v>
      </c>
      <c r="I6184" s="240">
        <v>0.56000000000000005</v>
      </c>
      <c r="J6184" s="240"/>
      <c r="K6184" s="20"/>
      <c r="L6184" s="209">
        <v>0.109</v>
      </c>
      <c r="M6184" s="20"/>
      <c r="N6184" s="20"/>
      <c r="O6184" s="20"/>
      <c r="P6184" s="209">
        <v>0.54800000000000004</v>
      </c>
      <c r="Q6184" s="209">
        <v>0.93</v>
      </c>
      <c r="R6184" s="209">
        <v>1.0629999999999999</v>
      </c>
      <c r="S6184" s="209">
        <v>1.048</v>
      </c>
      <c r="T6184" s="209">
        <v>1.4</v>
      </c>
      <c r="U6184" s="209">
        <v>1.4550000000000001</v>
      </c>
      <c r="V6184" s="20"/>
      <c r="W6184" s="209">
        <v>0.31900000000000001</v>
      </c>
      <c r="X6184" s="20"/>
      <c r="Y6184" s="20"/>
      <c r="Z6184" s="20"/>
      <c r="AA6184" s="20"/>
      <c r="AB6184" s="20"/>
      <c r="AC6184" s="209">
        <v>1.617</v>
      </c>
      <c r="AD6184" s="209">
        <v>1.2669999999999999</v>
      </c>
      <c r="AE6184" s="209">
        <v>1.4039999999999999</v>
      </c>
      <c r="AF6184" s="209">
        <v>1.304</v>
      </c>
      <c r="AG6184" s="209">
        <v>0.63900000000000001</v>
      </c>
      <c r="AH6184" s="209">
        <v>0.41099999999999998</v>
      </c>
      <c r="AI6184" s="20"/>
      <c r="AJ6184" s="20"/>
      <c r="AK6184" s="20"/>
      <c r="AL6184" s="20"/>
      <c r="AM6184" s="20"/>
      <c r="AN6184" s="20"/>
      <c r="AO6184" s="209">
        <v>1.782</v>
      </c>
      <c r="AP6184" s="209">
        <v>1.365</v>
      </c>
      <c r="AQ6184" s="209">
        <v>1.762</v>
      </c>
      <c r="AR6184" s="209">
        <v>1.0960000000000001</v>
      </c>
      <c r="AS6184" s="209">
        <v>0.83</v>
      </c>
      <c r="AT6184" s="209">
        <v>0.32</v>
      </c>
      <c r="AU6184" s="20"/>
      <c r="AV6184" s="20"/>
      <c r="AW6184" s="20"/>
      <c r="AX6184" s="20"/>
      <c r="AY6184" s="20"/>
      <c r="AZ6184" s="209">
        <v>0.58699999999999997</v>
      </c>
      <c r="BA6184" s="209">
        <v>0.8</v>
      </c>
      <c r="BB6184" s="21">
        <f t="shared" si="595"/>
        <v>1.782</v>
      </c>
      <c r="BC6184" s="18">
        <v>4.2300000000000004</v>
      </c>
      <c r="BD6184" s="22">
        <f t="shared" si="597"/>
        <v>2.4750000000000001</v>
      </c>
      <c r="BE6184" s="21">
        <f>BC6184-BD6184</f>
        <v>1.7550000000000003</v>
      </c>
      <c r="BF6184" s="2">
        <v>4.2300000000000004</v>
      </c>
      <c r="BG6184" s="10">
        <v>7</v>
      </c>
      <c r="BH6184" s="21">
        <f t="shared" si="596"/>
        <v>3.1471200000000002E-3</v>
      </c>
      <c r="BI6184" s="22">
        <f t="shared" si="596"/>
        <v>1.8414000000000002E-3</v>
      </c>
      <c r="BJ6184" s="21">
        <f>BH6184-BI6184</f>
        <v>1.30572E-3</v>
      </c>
      <c r="BK6184" s="21">
        <v>9.4413600000000011E-3</v>
      </c>
      <c r="BL6184" s="22">
        <v>5.5242000000000008E-3</v>
      </c>
      <c r="BM6184" s="21">
        <v>3.9171600000000003E-3</v>
      </c>
      <c r="BN6184" s="21">
        <f t="shared" si="598"/>
        <v>3.7765440000000004E-2</v>
      </c>
      <c r="BO6184" s="22">
        <f t="shared" si="598"/>
        <v>2.2096800000000003E-2</v>
      </c>
      <c r="BP6184" s="21">
        <f t="shared" si="598"/>
        <v>1.5668640000000001E-2</v>
      </c>
    </row>
    <row r="6185" spans="1:68" ht="11.1" hidden="1" customHeight="1" outlineLevel="2" x14ac:dyDescent="0.2">
      <c r="A6185" s="10"/>
      <c r="B6185" s="18"/>
      <c r="C6185" s="18"/>
      <c r="D6185" s="18"/>
      <c r="E6185" s="23" t="s">
        <v>5437</v>
      </c>
      <c r="F6185" s="208">
        <v>1.32</v>
      </c>
      <c r="G6185" s="208">
        <v>1.1679999999999999</v>
      </c>
      <c r="H6185" s="208">
        <v>0.76</v>
      </c>
      <c r="I6185" s="239">
        <v>0.56000000000000005</v>
      </c>
      <c r="J6185" s="239"/>
      <c r="K6185" s="24"/>
      <c r="L6185" s="208">
        <v>0.109</v>
      </c>
      <c r="M6185" s="24"/>
      <c r="N6185" s="24"/>
      <c r="O6185" s="24"/>
      <c r="P6185" s="208">
        <v>0.54800000000000004</v>
      </c>
      <c r="Q6185" s="208">
        <v>0.93</v>
      </c>
      <c r="R6185" s="208">
        <v>1.0629999999999999</v>
      </c>
      <c r="S6185" s="208">
        <v>1.048</v>
      </c>
      <c r="T6185" s="208">
        <v>1.4</v>
      </c>
      <c r="U6185" s="208">
        <v>1.4550000000000001</v>
      </c>
      <c r="V6185" s="24"/>
      <c r="W6185" s="208">
        <v>0.31900000000000001</v>
      </c>
      <c r="X6185" s="24"/>
      <c r="Y6185" s="24"/>
      <c r="Z6185" s="24"/>
      <c r="AA6185" s="24"/>
      <c r="AB6185" s="24"/>
      <c r="AC6185" s="208">
        <v>1.617</v>
      </c>
      <c r="AD6185" s="208">
        <v>1.2669999999999999</v>
      </c>
      <c r="AE6185" s="208">
        <v>1.4039999999999999</v>
      </c>
      <c r="AF6185" s="208">
        <v>1.304</v>
      </c>
      <c r="AG6185" s="208">
        <v>0.63900000000000001</v>
      </c>
      <c r="AH6185" s="208">
        <v>0.41099999999999998</v>
      </c>
      <c r="AI6185" s="24"/>
      <c r="AJ6185" s="24"/>
      <c r="AK6185" s="24"/>
      <c r="AL6185" s="24"/>
      <c r="AM6185" s="24"/>
      <c r="AN6185" s="24"/>
      <c r="AO6185" s="208">
        <v>1.782</v>
      </c>
      <c r="AP6185" s="208">
        <v>1.365</v>
      </c>
      <c r="AQ6185" s="208">
        <v>1.762</v>
      </c>
      <c r="AR6185" s="208">
        <v>1.0960000000000001</v>
      </c>
      <c r="AS6185" s="208">
        <v>0.83</v>
      </c>
      <c r="AT6185" s="208">
        <v>0.32</v>
      </c>
      <c r="AU6185" s="24"/>
      <c r="AV6185" s="24"/>
      <c r="AW6185" s="24"/>
      <c r="AX6185" s="24"/>
      <c r="AY6185" s="24"/>
      <c r="AZ6185" s="208">
        <v>0.58699999999999997</v>
      </c>
      <c r="BA6185" s="208">
        <v>0.8</v>
      </c>
      <c r="BB6185" s="21">
        <f>MAX(F6185:BA6185)</f>
        <v>1.782</v>
      </c>
      <c r="BC6185" s="18"/>
      <c r="BD6185" s="22">
        <f t="shared" si="597"/>
        <v>2.4750000000000001</v>
      </c>
      <c r="BE6185" s="21"/>
      <c r="BG6185" s="10"/>
      <c r="BH6185" s="21">
        <f t="shared" si="596"/>
        <v>0</v>
      </c>
      <c r="BI6185" s="22">
        <f t="shared" si="596"/>
        <v>1.8414000000000002E-3</v>
      </c>
      <c r="BJ6185" s="21"/>
      <c r="BK6185" s="21">
        <v>0</v>
      </c>
      <c r="BL6185" s="22">
        <v>5.5242000000000008E-3</v>
      </c>
      <c r="BM6185" s="21"/>
      <c r="BN6185" s="21">
        <f t="shared" si="598"/>
        <v>0</v>
      </c>
      <c r="BO6185" s="22">
        <f t="shared" si="598"/>
        <v>2.2096800000000003E-2</v>
      </c>
      <c r="BP6185" s="21">
        <f t="shared" si="598"/>
        <v>0</v>
      </c>
    </row>
    <row r="6186" spans="1:68" ht="11.1" hidden="1" customHeight="1" outlineLevel="1" collapsed="1" x14ac:dyDescent="0.2">
      <c r="A6186" s="10"/>
      <c r="B6186" s="18"/>
      <c r="C6186" s="18"/>
      <c r="D6186" s="18"/>
      <c r="E6186" s="19" t="s">
        <v>5438</v>
      </c>
      <c r="F6186" s="20"/>
      <c r="G6186" s="20"/>
      <c r="H6186" s="20"/>
      <c r="I6186" s="20"/>
      <c r="J6186" s="20"/>
      <c r="K6186" s="20"/>
      <c r="L6186" s="20"/>
      <c r="M6186" s="20"/>
      <c r="N6186" s="20"/>
      <c r="O6186" s="20"/>
      <c r="P6186" s="20"/>
      <c r="Q6186" s="20"/>
      <c r="R6186" s="20"/>
      <c r="S6186" s="20"/>
      <c r="T6186" s="20"/>
      <c r="U6186" s="20"/>
      <c r="V6186" s="20"/>
      <c r="W6186" s="20"/>
      <c r="X6186" s="20"/>
      <c r="Y6186" s="20"/>
      <c r="Z6186" s="20"/>
      <c r="AA6186" s="20"/>
      <c r="AB6186" s="20"/>
      <c r="AC6186" s="20"/>
      <c r="AD6186" s="20"/>
      <c r="AE6186" s="20"/>
      <c r="AF6186" s="20"/>
      <c r="AG6186" s="20"/>
      <c r="AH6186" s="20"/>
      <c r="AI6186" s="20"/>
      <c r="AJ6186" s="20"/>
      <c r="AK6186" s="20"/>
      <c r="AL6186" s="20"/>
      <c r="AM6186" s="20"/>
      <c r="AN6186" s="20"/>
      <c r="AO6186" s="20"/>
      <c r="AP6186" s="20"/>
      <c r="AQ6186" s="20"/>
      <c r="AR6186" s="20"/>
      <c r="AS6186" s="20"/>
      <c r="AT6186" s="20"/>
      <c r="AU6186" s="20"/>
      <c r="AV6186" s="209">
        <v>0.872</v>
      </c>
      <c r="AW6186" s="20"/>
      <c r="AX6186" s="20"/>
      <c r="AY6186" s="209">
        <v>0.38300000000000001</v>
      </c>
      <c r="AZ6186" s="209">
        <v>0.67500000000000004</v>
      </c>
      <c r="BA6186" s="209">
        <v>1.0780000000000001</v>
      </c>
      <c r="BB6186" s="21">
        <f>MAX(F6186:BA6186)</f>
        <v>1.0780000000000001</v>
      </c>
      <c r="BC6186" s="18">
        <v>1.4970000000000001</v>
      </c>
      <c r="BD6186" s="22">
        <f t="shared" si="597"/>
        <v>1.4972222222222225</v>
      </c>
      <c r="BE6186" s="21">
        <f>BC6186-BD6186</f>
        <v>-2.2222222222234578E-4</v>
      </c>
      <c r="BG6186" s="10">
        <v>6</v>
      </c>
      <c r="BH6186" s="21">
        <f t="shared" si="596"/>
        <v>1.113768E-3</v>
      </c>
      <c r="BI6186" s="22">
        <f t="shared" si="596"/>
        <v>1.1139333333333335E-3</v>
      </c>
      <c r="BJ6186" s="21">
        <f>BH6186-BI6186</f>
        <v>-1.6533333333347902E-7</v>
      </c>
      <c r="BK6186" s="21">
        <v>3.3413039999999998E-3</v>
      </c>
      <c r="BL6186" s="22">
        <v>3.3418000000000007E-3</v>
      </c>
      <c r="BM6186" s="21">
        <v>-4.9600000000087074E-7</v>
      </c>
      <c r="BN6186" s="21">
        <f t="shared" si="598"/>
        <v>1.3365215999999999E-2</v>
      </c>
      <c r="BO6186" s="22">
        <f t="shared" si="598"/>
        <v>1.3367200000000003E-2</v>
      </c>
      <c r="BP6186" s="21">
        <f t="shared" si="598"/>
        <v>-1.984000000003483E-6</v>
      </c>
    </row>
    <row r="6187" spans="1:68" ht="11.1" hidden="1" customHeight="1" outlineLevel="2" x14ac:dyDescent="0.2">
      <c r="A6187" s="10"/>
      <c r="B6187" s="18"/>
      <c r="C6187" s="18"/>
      <c r="D6187" s="18"/>
      <c r="E6187" s="23" t="s">
        <v>5439</v>
      </c>
      <c r="F6187" s="24"/>
      <c r="G6187" s="24"/>
      <c r="H6187" s="24"/>
      <c r="I6187" s="24"/>
      <c r="J6187" s="24"/>
      <c r="K6187" s="24"/>
      <c r="L6187" s="24"/>
      <c r="M6187" s="24"/>
      <c r="N6187" s="24"/>
      <c r="O6187" s="24"/>
      <c r="P6187" s="24"/>
      <c r="Q6187" s="24"/>
      <c r="R6187" s="24"/>
      <c r="S6187" s="24"/>
      <c r="T6187" s="24"/>
      <c r="U6187" s="24"/>
      <c r="V6187" s="24"/>
      <c r="W6187" s="24"/>
      <c r="X6187" s="24"/>
      <c r="Y6187" s="24"/>
      <c r="Z6187" s="24"/>
      <c r="AA6187" s="24"/>
      <c r="AB6187" s="24"/>
      <c r="AC6187" s="24"/>
      <c r="AD6187" s="24"/>
      <c r="AE6187" s="24"/>
      <c r="AF6187" s="24"/>
      <c r="AG6187" s="24"/>
      <c r="AH6187" s="24"/>
      <c r="AI6187" s="24"/>
      <c r="AJ6187" s="24"/>
      <c r="AK6187" s="24"/>
      <c r="AL6187" s="24"/>
      <c r="AM6187" s="24"/>
      <c r="AN6187" s="24"/>
      <c r="AO6187" s="24"/>
      <c r="AP6187" s="24"/>
      <c r="AQ6187" s="24"/>
      <c r="AR6187" s="24"/>
      <c r="AS6187" s="24"/>
      <c r="AT6187" s="24"/>
      <c r="AU6187" s="24"/>
      <c r="AV6187" s="208">
        <v>0.872</v>
      </c>
      <c r="AW6187" s="24"/>
      <c r="AX6187" s="24"/>
      <c r="AY6187" s="208">
        <v>0.38300000000000001</v>
      </c>
      <c r="AZ6187" s="208">
        <v>0.67500000000000004</v>
      </c>
      <c r="BA6187" s="208">
        <v>1.0780000000000001</v>
      </c>
      <c r="BB6187" s="21">
        <f>MAX(F6187:BA6187)</f>
        <v>1.0780000000000001</v>
      </c>
      <c r="BC6187" s="18"/>
      <c r="BD6187" s="22">
        <f t="shared" si="597"/>
        <v>1.4972222222222225</v>
      </c>
      <c r="BE6187" s="21"/>
      <c r="BG6187" s="10"/>
      <c r="BH6187" s="21">
        <f t="shared" si="596"/>
        <v>0</v>
      </c>
      <c r="BI6187" s="22">
        <f t="shared" si="596"/>
        <v>1.1139333333333335E-3</v>
      </c>
      <c r="BJ6187" s="21"/>
      <c r="BK6187" s="21">
        <v>0</v>
      </c>
      <c r="BL6187" s="22">
        <v>3.3418000000000007E-3</v>
      </c>
      <c r="BM6187" s="21"/>
      <c r="BN6187" s="21">
        <f t="shared" si="598"/>
        <v>0</v>
      </c>
      <c r="BO6187" s="22">
        <f t="shared" si="598"/>
        <v>1.3367200000000003E-2</v>
      </c>
      <c r="BP6187" s="21">
        <f t="shared" si="598"/>
        <v>0</v>
      </c>
    </row>
    <row r="6188" spans="1:68" ht="11.1" customHeight="1" outlineLevel="1" collapsed="1" x14ac:dyDescent="0.2">
      <c r="A6188" s="10"/>
      <c r="B6188" s="18"/>
      <c r="C6188" s="18"/>
      <c r="D6188" s="18"/>
      <c r="E6188" s="19" t="s">
        <v>5440</v>
      </c>
      <c r="F6188" s="209">
        <v>0.75700000000000001</v>
      </c>
      <c r="G6188" s="20"/>
      <c r="H6188" s="209">
        <v>1.875</v>
      </c>
      <c r="I6188" s="240">
        <v>1.109</v>
      </c>
      <c r="J6188" s="240"/>
      <c r="K6188" s="20"/>
      <c r="L6188" s="20"/>
      <c r="M6188" s="20"/>
      <c r="N6188" s="20"/>
      <c r="O6188" s="20"/>
      <c r="P6188" s="209">
        <v>0.82899999999999996</v>
      </c>
      <c r="Q6188" s="20"/>
      <c r="R6188" s="209">
        <v>1.845</v>
      </c>
      <c r="S6188" s="209">
        <v>1</v>
      </c>
      <c r="T6188" s="209">
        <v>1.3</v>
      </c>
      <c r="U6188" s="209">
        <v>2.4630000000000001</v>
      </c>
      <c r="V6188" s="209">
        <v>1</v>
      </c>
      <c r="W6188" s="209">
        <v>0.10199999999999999</v>
      </c>
      <c r="X6188" s="20"/>
      <c r="Y6188" s="20"/>
      <c r="Z6188" s="20"/>
      <c r="AA6188" s="20"/>
      <c r="AB6188" s="209">
        <v>0.77</v>
      </c>
      <c r="AC6188" s="209">
        <v>1.272</v>
      </c>
      <c r="AD6188" s="209">
        <v>1.548</v>
      </c>
      <c r="AE6188" s="209">
        <v>2.3849999999999998</v>
      </c>
      <c r="AF6188" s="209">
        <v>1.244</v>
      </c>
      <c r="AG6188" s="209">
        <v>0.92100000000000004</v>
      </c>
      <c r="AH6188" s="20"/>
      <c r="AI6188" s="20"/>
      <c r="AJ6188" s="20"/>
      <c r="AK6188" s="20"/>
      <c r="AL6188" s="20"/>
      <c r="AM6188" s="20"/>
      <c r="AN6188" s="20"/>
      <c r="AO6188" s="209">
        <v>2.5</v>
      </c>
      <c r="AP6188" s="209">
        <v>1.5</v>
      </c>
      <c r="AQ6188" s="20"/>
      <c r="AR6188" s="209">
        <v>2</v>
      </c>
      <c r="AS6188" s="20"/>
      <c r="AT6188" s="209">
        <v>1.9239999999999999</v>
      </c>
      <c r="AU6188" s="20"/>
      <c r="AV6188" s="20"/>
      <c r="AW6188" s="20"/>
      <c r="AX6188" s="20"/>
      <c r="AY6188" s="20"/>
      <c r="AZ6188" s="20"/>
      <c r="BA6188" s="20"/>
      <c r="BB6188" s="21">
        <f>MAX(F6188:BA6188)</f>
        <v>2.5</v>
      </c>
      <c r="BC6188" s="18">
        <v>3.472</v>
      </c>
      <c r="BD6188" s="22">
        <f t="shared" si="597"/>
        <v>3.4722222222222219</v>
      </c>
      <c r="BE6188" s="21">
        <f>BC6188-BD6188</f>
        <v>-2.2222222222190169E-4</v>
      </c>
      <c r="BF6188" s="2">
        <v>2.7</v>
      </c>
      <c r="BG6188" s="10">
        <v>7</v>
      </c>
      <c r="BH6188" s="21">
        <f t="shared" si="596"/>
        <v>2.5831680000000003E-3</v>
      </c>
      <c r="BI6188" s="22">
        <f t="shared" si="596"/>
        <v>2.5833333333333329E-3</v>
      </c>
      <c r="BJ6188" s="21">
        <f>BH6188-BI6188</f>
        <v>-1.6533333333261166E-7</v>
      </c>
      <c r="BK6188" s="21">
        <v>7.7495040000000008E-3</v>
      </c>
      <c r="BL6188" s="22">
        <v>7.7499999999999982E-3</v>
      </c>
      <c r="BM6188" s="21">
        <v>-4.959999999974013E-7</v>
      </c>
      <c r="BN6188" s="21">
        <f t="shared" si="598"/>
        <v>3.0998016000000003E-2</v>
      </c>
      <c r="BO6188" s="22">
        <f t="shared" si="598"/>
        <v>3.0999999999999993E-2</v>
      </c>
      <c r="BP6188" s="21">
        <f t="shared" si="598"/>
        <v>-1.9839999999896052E-6</v>
      </c>
    </row>
    <row r="6189" spans="1:68" ht="11.1" hidden="1" customHeight="1" outlineLevel="2" x14ac:dyDescent="0.2">
      <c r="A6189" s="10"/>
      <c r="B6189" s="18"/>
      <c r="C6189" s="18"/>
      <c r="D6189" s="18"/>
      <c r="E6189" s="23" t="s">
        <v>5441</v>
      </c>
      <c r="F6189" s="208">
        <v>0.75700000000000001</v>
      </c>
      <c r="G6189" s="24"/>
      <c r="H6189" s="208">
        <v>1.875</v>
      </c>
      <c r="I6189" s="239">
        <v>1.109</v>
      </c>
      <c r="J6189" s="239"/>
      <c r="K6189" s="24"/>
      <c r="L6189" s="24"/>
      <c r="M6189" s="24"/>
      <c r="N6189" s="24"/>
      <c r="O6189" s="24"/>
      <c r="P6189" s="208">
        <v>0.82899999999999996</v>
      </c>
      <c r="Q6189" s="24"/>
      <c r="R6189" s="208">
        <v>1.845</v>
      </c>
      <c r="S6189" s="208">
        <v>1</v>
      </c>
      <c r="T6189" s="208">
        <v>1.3</v>
      </c>
      <c r="U6189" s="208">
        <v>2.4630000000000001</v>
      </c>
      <c r="V6189" s="208">
        <v>1</v>
      </c>
      <c r="W6189" s="208">
        <v>0.10199999999999999</v>
      </c>
      <c r="X6189" s="24"/>
      <c r="Y6189" s="24"/>
      <c r="Z6189" s="24"/>
      <c r="AA6189" s="24"/>
      <c r="AB6189" s="208">
        <v>0.77</v>
      </c>
      <c r="AC6189" s="208">
        <v>1.272</v>
      </c>
      <c r="AD6189" s="208">
        <v>1.548</v>
      </c>
      <c r="AE6189" s="208">
        <v>2.3849999999999998</v>
      </c>
      <c r="AF6189" s="208">
        <v>1.244</v>
      </c>
      <c r="AG6189" s="208">
        <v>0.92100000000000004</v>
      </c>
      <c r="AH6189" s="24"/>
      <c r="AI6189" s="24"/>
      <c r="AJ6189" s="24"/>
      <c r="AK6189" s="24"/>
      <c r="AL6189" s="24"/>
      <c r="AM6189" s="24"/>
      <c r="AN6189" s="24"/>
      <c r="AO6189" s="208">
        <v>2.5</v>
      </c>
      <c r="AP6189" s="208">
        <v>1.5</v>
      </c>
      <c r="AQ6189" s="24"/>
      <c r="AR6189" s="208">
        <v>2</v>
      </c>
      <c r="AS6189" s="24"/>
      <c r="AT6189" s="208">
        <v>1.9239999999999999</v>
      </c>
      <c r="AU6189" s="24"/>
      <c r="AV6189" s="24"/>
      <c r="AW6189" s="24"/>
      <c r="AX6189" s="24"/>
      <c r="AY6189" s="24"/>
      <c r="AZ6189" s="24"/>
      <c r="BA6189" s="24"/>
      <c r="BB6189" s="21">
        <f>MAX(F6189:BA6189)</f>
        <v>2.5</v>
      </c>
      <c r="BC6189" s="18"/>
      <c r="BD6189" s="22">
        <f t="shared" si="597"/>
        <v>3.4722222222222219</v>
      </c>
      <c r="BE6189" s="21"/>
      <c r="BG6189" s="10"/>
      <c r="BH6189" s="21">
        <f t="shared" ref="BH6189:BI6252" si="599">(BC6189*24*31/1000000)</f>
        <v>0</v>
      </c>
      <c r="BI6189" s="22">
        <f t="shared" si="599"/>
        <v>2.5833333333333329E-3</v>
      </c>
      <c r="BJ6189" s="21"/>
      <c r="BK6189" s="21">
        <v>0</v>
      </c>
      <c r="BL6189" s="22">
        <v>7.7499999999999982E-3</v>
      </c>
      <c r="BM6189" s="21"/>
      <c r="BN6189" s="21">
        <f t="shared" si="598"/>
        <v>0</v>
      </c>
      <c r="BO6189" s="22">
        <f t="shared" si="598"/>
        <v>3.0999999999999993E-2</v>
      </c>
      <c r="BP6189" s="21">
        <f t="shared" si="598"/>
        <v>0</v>
      </c>
    </row>
    <row r="6190" spans="1:68" ht="11.1" hidden="1" customHeight="1" outlineLevel="1" collapsed="1" x14ac:dyDescent="0.2">
      <c r="A6190" s="10"/>
      <c r="B6190" s="18"/>
      <c r="C6190" s="18"/>
      <c r="D6190" s="18"/>
      <c r="E6190" s="19" t="s">
        <v>5442</v>
      </c>
      <c r="F6190" s="20"/>
      <c r="G6190" s="20"/>
      <c r="H6190" s="209">
        <v>12.116</v>
      </c>
      <c r="I6190" s="240">
        <v>0.22</v>
      </c>
      <c r="J6190" s="240"/>
      <c r="K6190" s="20"/>
      <c r="L6190" s="20"/>
      <c r="M6190" s="20"/>
      <c r="N6190" s="20"/>
      <c r="O6190" s="20"/>
      <c r="P6190" s="209">
        <v>1.7450000000000001</v>
      </c>
      <c r="Q6190" s="209">
        <v>2.0350000000000001</v>
      </c>
      <c r="R6190" s="209">
        <v>7.1210000000000004</v>
      </c>
      <c r="S6190" s="209">
        <v>3.9279999999999999</v>
      </c>
      <c r="T6190" s="209">
        <v>5</v>
      </c>
      <c r="U6190" s="209">
        <v>2.75</v>
      </c>
      <c r="V6190" s="209">
        <v>0.80600000000000005</v>
      </c>
      <c r="W6190" s="20"/>
      <c r="X6190" s="20"/>
      <c r="Y6190" s="20"/>
      <c r="Z6190" s="20"/>
      <c r="AA6190" s="20"/>
      <c r="AB6190" s="209">
        <v>3.254</v>
      </c>
      <c r="AC6190" s="209">
        <v>3.512</v>
      </c>
      <c r="AD6190" s="209">
        <v>3.9710000000000001</v>
      </c>
      <c r="AE6190" s="209">
        <v>7.2869999999999999</v>
      </c>
      <c r="AF6190" s="209">
        <v>4.0650000000000004</v>
      </c>
      <c r="AG6190" s="209">
        <v>1.915</v>
      </c>
      <c r="AH6190" s="209">
        <v>1.46</v>
      </c>
      <c r="AI6190" s="209">
        <v>0.876</v>
      </c>
      <c r="AJ6190" s="20"/>
      <c r="AK6190" s="20"/>
      <c r="AL6190" s="20"/>
      <c r="AM6190" s="20"/>
      <c r="AN6190" s="209">
        <v>2.2010000000000001</v>
      </c>
      <c r="AO6190" s="209">
        <v>5.1769999999999996</v>
      </c>
      <c r="AP6190" s="209">
        <v>2.9830000000000001</v>
      </c>
      <c r="AQ6190" s="209">
        <v>5.2069999999999999</v>
      </c>
      <c r="AR6190" s="209">
        <v>5.4459999999999997</v>
      </c>
      <c r="AS6190" s="209">
        <v>2.95</v>
      </c>
      <c r="AT6190" s="209">
        <v>2.1179999999999999</v>
      </c>
      <c r="AU6190" s="209">
        <v>0.218</v>
      </c>
      <c r="AV6190" s="20"/>
      <c r="AW6190" s="20"/>
      <c r="AX6190" s="20"/>
      <c r="AY6190" s="20"/>
      <c r="AZ6190" s="209">
        <v>2.6539999999999999</v>
      </c>
      <c r="BA6190" s="209">
        <v>1.298</v>
      </c>
      <c r="BB6190" s="56">
        <f>BB6191+BB6192</f>
        <v>14.247999999999999</v>
      </c>
      <c r="BC6190" s="18">
        <v>19.789000000000001</v>
      </c>
      <c r="BD6190" s="22">
        <f t="shared" si="597"/>
        <v>19.788888888888888</v>
      </c>
      <c r="BE6190" s="21">
        <f>BC6190-BD6190</f>
        <v>1.1111111111361538E-4</v>
      </c>
      <c r="BF6190" s="2">
        <v>3.58</v>
      </c>
      <c r="BG6190" s="10">
        <v>6</v>
      </c>
      <c r="BH6190" s="21">
        <f t="shared" si="599"/>
        <v>1.4723016000000002E-2</v>
      </c>
      <c r="BI6190" s="22">
        <f t="shared" si="599"/>
        <v>1.4722933333333332E-2</v>
      </c>
      <c r="BJ6190" s="21">
        <f>BH6190-BI6190</f>
        <v>8.2666666669992117E-8</v>
      </c>
      <c r="BK6190" s="21">
        <v>4.4169048000000002E-2</v>
      </c>
      <c r="BL6190" s="22">
        <v>4.4168799999999994E-2</v>
      </c>
      <c r="BM6190" s="21">
        <v>2.4800000000824163E-7</v>
      </c>
      <c r="BN6190" s="21">
        <f t="shared" si="598"/>
        <v>0.17667619200000001</v>
      </c>
      <c r="BO6190" s="22">
        <f t="shared" si="598"/>
        <v>0.17667519999999998</v>
      </c>
      <c r="BP6190" s="21">
        <f t="shared" si="598"/>
        <v>9.9200000003296651E-7</v>
      </c>
    </row>
    <row r="6191" spans="1:68" ht="11.1" hidden="1" customHeight="1" outlineLevel="2" x14ac:dyDescent="0.2">
      <c r="A6191" s="10"/>
      <c r="B6191" s="18"/>
      <c r="C6191" s="18"/>
      <c r="D6191" s="18"/>
      <c r="E6191" s="23" t="s">
        <v>5443</v>
      </c>
      <c r="F6191" s="24"/>
      <c r="G6191" s="24"/>
      <c r="H6191" s="208">
        <v>12.116</v>
      </c>
      <c r="I6191" s="239">
        <v>0.22</v>
      </c>
      <c r="J6191" s="239"/>
      <c r="K6191" s="24"/>
      <c r="L6191" s="24"/>
      <c r="M6191" s="24"/>
      <c r="N6191" s="24"/>
      <c r="O6191" s="24"/>
      <c r="P6191" s="208">
        <v>1.7450000000000001</v>
      </c>
      <c r="Q6191" s="208">
        <v>2.0350000000000001</v>
      </c>
      <c r="R6191" s="208">
        <v>6.109</v>
      </c>
      <c r="S6191" s="208">
        <v>2.891</v>
      </c>
      <c r="T6191" s="208">
        <v>3</v>
      </c>
      <c r="U6191" s="208">
        <v>2</v>
      </c>
      <c r="V6191" s="208">
        <v>0.17299999999999999</v>
      </c>
      <c r="W6191" s="24"/>
      <c r="X6191" s="24"/>
      <c r="Y6191" s="24"/>
      <c r="Z6191" s="24"/>
      <c r="AA6191" s="24"/>
      <c r="AB6191" s="208">
        <v>1.1220000000000001</v>
      </c>
      <c r="AC6191" s="208">
        <v>2.3460000000000001</v>
      </c>
      <c r="AD6191" s="208">
        <v>2.9239999999999999</v>
      </c>
      <c r="AE6191" s="208">
        <v>5.4349999999999996</v>
      </c>
      <c r="AF6191" s="208">
        <v>2.915</v>
      </c>
      <c r="AG6191" s="208">
        <v>1.355</v>
      </c>
      <c r="AH6191" s="208">
        <v>1.198</v>
      </c>
      <c r="AI6191" s="208">
        <v>0.876</v>
      </c>
      <c r="AJ6191" s="24"/>
      <c r="AK6191" s="24"/>
      <c r="AL6191" s="24"/>
      <c r="AM6191" s="24"/>
      <c r="AN6191" s="208">
        <v>1.7549999999999999</v>
      </c>
      <c r="AO6191" s="208">
        <v>3.484</v>
      </c>
      <c r="AP6191" s="208">
        <v>1.964</v>
      </c>
      <c r="AQ6191" s="208">
        <v>3.54</v>
      </c>
      <c r="AR6191" s="208">
        <v>3.673</v>
      </c>
      <c r="AS6191" s="208">
        <v>1.95</v>
      </c>
      <c r="AT6191" s="208">
        <v>1.64</v>
      </c>
      <c r="AU6191" s="208">
        <v>0.218</v>
      </c>
      <c r="AV6191" s="24"/>
      <c r="AW6191" s="24"/>
      <c r="AX6191" s="24"/>
      <c r="AY6191" s="24"/>
      <c r="AZ6191" s="208">
        <v>1.879</v>
      </c>
      <c r="BA6191" s="208">
        <v>0.81599999999999995</v>
      </c>
      <c r="BB6191" s="21">
        <f>MAX(F6191:BA6191)</f>
        <v>12.116</v>
      </c>
      <c r="BC6191" s="18"/>
      <c r="BD6191" s="22">
        <f t="shared" si="597"/>
        <v>16.827777777777779</v>
      </c>
      <c r="BE6191" s="21"/>
      <c r="BG6191" s="10"/>
      <c r="BH6191" s="21">
        <f t="shared" si="599"/>
        <v>0</v>
      </c>
      <c r="BI6191" s="22">
        <f t="shared" si="599"/>
        <v>1.2519866666666667E-2</v>
      </c>
      <c r="BJ6191" s="21"/>
      <c r="BK6191" s="21">
        <v>0</v>
      </c>
      <c r="BL6191" s="22">
        <v>3.7559599999999999E-2</v>
      </c>
      <c r="BM6191" s="21"/>
      <c r="BN6191" s="21">
        <f t="shared" si="598"/>
        <v>0</v>
      </c>
      <c r="BO6191" s="22">
        <f t="shared" si="598"/>
        <v>0.15023839999999999</v>
      </c>
      <c r="BP6191" s="21">
        <f t="shared" si="598"/>
        <v>0</v>
      </c>
    </row>
    <row r="6192" spans="1:68" ht="11.1" hidden="1" customHeight="1" outlineLevel="2" x14ac:dyDescent="0.2">
      <c r="A6192" s="10"/>
      <c r="B6192" s="18"/>
      <c r="C6192" s="18"/>
      <c r="D6192" s="18"/>
      <c r="E6192" s="23" t="s">
        <v>5444</v>
      </c>
      <c r="F6192" s="24"/>
      <c r="G6192" s="24"/>
      <c r="H6192" s="24"/>
      <c r="I6192" s="24"/>
      <c r="J6192" s="24"/>
      <c r="K6192" s="24"/>
      <c r="L6192" s="24"/>
      <c r="M6192" s="24"/>
      <c r="N6192" s="24"/>
      <c r="O6192" s="24"/>
      <c r="P6192" s="24"/>
      <c r="Q6192" s="24"/>
      <c r="R6192" s="208">
        <v>1.012</v>
      </c>
      <c r="S6192" s="208">
        <v>1.0369999999999999</v>
      </c>
      <c r="T6192" s="208">
        <v>2</v>
      </c>
      <c r="U6192" s="208">
        <v>0.75</v>
      </c>
      <c r="V6192" s="208">
        <v>0.63300000000000001</v>
      </c>
      <c r="W6192" s="24"/>
      <c r="X6192" s="24"/>
      <c r="Y6192" s="24"/>
      <c r="Z6192" s="24"/>
      <c r="AA6192" s="24"/>
      <c r="AB6192" s="208">
        <v>2.1320000000000001</v>
      </c>
      <c r="AC6192" s="208">
        <v>1.1659999999999999</v>
      </c>
      <c r="AD6192" s="208">
        <v>1.0469999999999999</v>
      </c>
      <c r="AE6192" s="208">
        <v>1.8520000000000001</v>
      </c>
      <c r="AF6192" s="208">
        <v>1.1499999999999999</v>
      </c>
      <c r="AG6192" s="208">
        <v>0.56000000000000005</v>
      </c>
      <c r="AH6192" s="208">
        <v>0.26200000000000001</v>
      </c>
      <c r="AI6192" s="24"/>
      <c r="AJ6192" s="24"/>
      <c r="AK6192" s="24"/>
      <c r="AL6192" s="24"/>
      <c r="AM6192" s="24"/>
      <c r="AN6192" s="208">
        <v>0.44600000000000001</v>
      </c>
      <c r="AO6192" s="208">
        <v>1.6930000000000001</v>
      </c>
      <c r="AP6192" s="208">
        <v>1.0189999999999999</v>
      </c>
      <c r="AQ6192" s="208">
        <v>1.667</v>
      </c>
      <c r="AR6192" s="208">
        <v>1.7729999999999999</v>
      </c>
      <c r="AS6192" s="208">
        <v>1</v>
      </c>
      <c r="AT6192" s="208">
        <v>0.47799999999999998</v>
      </c>
      <c r="AU6192" s="24"/>
      <c r="AV6192" s="24"/>
      <c r="AW6192" s="24"/>
      <c r="AX6192" s="24"/>
      <c r="AY6192" s="24"/>
      <c r="AZ6192" s="208">
        <v>0.77500000000000002</v>
      </c>
      <c r="BA6192" s="208">
        <v>0.48199999999999998</v>
      </c>
      <c r="BB6192" s="21">
        <f>MAX(F6192:BA6192)</f>
        <v>2.1320000000000001</v>
      </c>
      <c r="BC6192" s="18"/>
      <c r="BD6192" s="22">
        <f t="shared" si="597"/>
        <v>2.9611111111111108</v>
      </c>
      <c r="BE6192" s="21"/>
      <c r="BG6192" s="10"/>
      <c r="BH6192" s="21">
        <f t="shared" si="599"/>
        <v>0</v>
      </c>
      <c r="BI6192" s="22">
        <f t="shared" si="599"/>
        <v>2.2030666666666668E-3</v>
      </c>
      <c r="BJ6192" s="21"/>
      <c r="BK6192" s="21">
        <v>0</v>
      </c>
      <c r="BL6192" s="22">
        <v>6.6092000000000008E-3</v>
      </c>
      <c r="BM6192" s="21"/>
      <c r="BN6192" s="21">
        <f t="shared" si="598"/>
        <v>0</v>
      </c>
      <c r="BO6192" s="22">
        <f t="shared" si="598"/>
        <v>2.6436800000000003E-2</v>
      </c>
      <c r="BP6192" s="21">
        <f t="shared" si="598"/>
        <v>0</v>
      </c>
    </row>
    <row r="6193" spans="1:68" ht="11.1" hidden="1" customHeight="1" outlineLevel="1" collapsed="1" x14ac:dyDescent="0.2">
      <c r="A6193" s="10"/>
      <c r="B6193" s="18"/>
      <c r="C6193" s="18"/>
      <c r="D6193" s="18"/>
      <c r="E6193" s="19" t="s">
        <v>5445</v>
      </c>
      <c r="F6193" s="209">
        <v>21.335000000000001</v>
      </c>
      <c r="G6193" s="209">
        <v>13.499000000000001</v>
      </c>
      <c r="H6193" s="209">
        <v>10</v>
      </c>
      <c r="I6193" s="240">
        <v>6.3090000000000002</v>
      </c>
      <c r="J6193" s="240"/>
      <c r="K6193" s="20"/>
      <c r="L6193" s="20"/>
      <c r="M6193" s="20"/>
      <c r="N6193" s="20"/>
      <c r="O6193" s="20"/>
      <c r="P6193" s="209">
        <v>11.813000000000001</v>
      </c>
      <c r="Q6193" s="20"/>
      <c r="R6193" s="209">
        <v>23.048999999999999</v>
      </c>
      <c r="S6193" s="209">
        <v>18.164999999999999</v>
      </c>
      <c r="T6193" s="209">
        <v>18.216000000000001</v>
      </c>
      <c r="U6193" s="209">
        <v>9.8279999999999994</v>
      </c>
      <c r="V6193" s="209">
        <v>5.8479999999999999</v>
      </c>
      <c r="W6193" s="209">
        <v>2.0030000000000001</v>
      </c>
      <c r="X6193" s="209">
        <v>0.27500000000000002</v>
      </c>
      <c r="Y6193" s="20"/>
      <c r="Z6193" s="20"/>
      <c r="AA6193" s="209">
        <v>1.825</v>
      </c>
      <c r="AB6193" s="209">
        <v>7.59</v>
      </c>
      <c r="AC6193" s="209">
        <v>9.7569999999999997</v>
      </c>
      <c r="AD6193" s="209">
        <v>14.407</v>
      </c>
      <c r="AE6193" s="209">
        <v>18.603999999999999</v>
      </c>
      <c r="AF6193" s="209">
        <v>13.853999999999999</v>
      </c>
      <c r="AG6193" s="209">
        <v>11.82</v>
      </c>
      <c r="AH6193" s="209">
        <v>5.782</v>
      </c>
      <c r="AI6193" s="209">
        <v>3.6520000000000001</v>
      </c>
      <c r="AJ6193" s="209">
        <v>0.39500000000000002</v>
      </c>
      <c r="AK6193" s="20"/>
      <c r="AL6193" s="209">
        <v>7.0999999999999994E-2</v>
      </c>
      <c r="AM6193" s="209">
        <v>1.3</v>
      </c>
      <c r="AN6193" s="209">
        <v>6.4729999999999999</v>
      </c>
      <c r="AO6193" s="209">
        <v>11.372999999999999</v>
      </c>
      <c r="AP6193" s="209">
        <v>17.423999999999999</v>
      </c>
      <c r="AQ6193" s="209">
        <v>16.75</v>
      </c>
      <c r="AR6193" s="209">
        <v>17.244</v>
      </c>
      <c r="AS6193" s="209">
        <v>11.31</v>
      </c>
      <c r="AT6193" s="209">
        <v>7.0919999999999996</v>
      </c>
      <c r="AU6193" s="209">
        <v>2.4340000000000002</v>
      </c>
      <c r="AV6193" s="209">
        <v>0.1</v>
      </c>
      <c r="AW6193" s="20"/>
      <c r="AX6193" s="20"/>
      <c r="AY6193" s="209">
        <v>3.1240000000000001</v>
      </c>
      <c r="AZ6193" s="209">
        <v>5.3460000000000001</v>
      </c>
      <c r="BA6193" s="209">
        <v>10.151999999999999</v>
      </c>
      <c r="BB6193" s="56">
        <f>BB6194+BB6195</f>
        <v>23.048999999999999</v>
      </c>
      <c r="BC6193" s="18">
        <v>34.9</v>
      </c>
      <c r="BD6193" s="22">
        <f t="shared" si="597"/>
        <v>32.012500000000003</v>
      </c>
      <c r="BE6193" s="21">
        <f>BC6193-BD6193</f>
        <v>2.8874999999999957</v>
      </c>
      <c r="BF6193" s="2">
        <v>34.9</v>
      </c>
      <c r="BG6193" s="10">
        <v>6</v>
      </c>
      <c r="BH6193" s="21">
        <f t="shared" si="599"/>
        <v>2.5965599999999998E-2</v>
      </c>
      <c r="BI6193" s="22">
        <f t="shared" si="599"/>
        <v>2.3817300000000003E-2</v>
      </c>
      <c r="BJ6193" s="21">
        <f>BH6193-BI6193</f>
        <v>2.1482999999999954E-3</v>
      </c>
      <c r="BK6193" s="21">
        <v>7.7896799999999988E-2</v>
      </c>
      <c r="BL6193" s="22">
        <v>7.1451900000000013E-2</v>
      </c>
      <c r="BM6193" s="21">
        <v>6.4448999999999756E-3</v>
      </c>
      <c r="BN6193" s="21">
        <f t="shared" si="598"/>
        <v>0.31158719999999995</v>
      </c>
      <c r="BO6193" s="22">
        <f t="shared" si="598"/>
        <v>0.28580760000000005</v>
      </c>
      <c r="BP6193" s="21">
        <f t="shared" si="598"/>
        <v>2.5779599999999903E-2</v>
      </c>
    </row>
    <row r="6194" spans="1:68" ht="11.1" hidden="1" customHeight="1" outlineLevel="2" x14ac:dyDescent="0.2">
      <c r="A6194" s="10"/>
      <c r="B6194" s="18"/>
      <c r="C6194" s="18"/>
      <c r="D6194" s="18"/>
      <c r="E6194" s="23" t="s">
        <v>5446</v>
      </c>
      <c r="F6194" s="208">
        <v>10.1</v>
      </c>
      <c r="G6194" s="208">
        <v>6.5</v>
      </c>
      <c r="H6194" s="208">
        <v>5</v>
      </c>
      <c r="I6194" s="239">
        <v>3.5649999999999999</v>
      </c>
      <c r="J6194" s="239"/>
      <c r="K6194" s="24"/>
      <c r="L6194" s="24"/>
      <c r="M6194" s="24"/>
      <c r="N6194" s="24"/>
      <c r="O6194" s="24"/>
      <c r="P6194" s="208">
        <v>5.9139999999999997</v>
      </c>
      <c r="Q6194" s="24"/>
      <c r="R6194" s="208">
        <v>11.15</v>
      </c>
      <c r="S6194" s="208">
        <v>8.4570000000000007</v>
      </c>
      <c r="T6194" s="208">
        <v>9.1489999999999991</v>
      </c>
      <c r="U6194" s="208">
        <v>5.1020000000000003</v>
      </c>
      <c r="V6194" s="208">
        <v>3.6259999999999999</v>
      </c>
      <c r="W6194" s="208">
        <v>1.0169999999999999</v>
      </c>
      <c r="X6194" s="208">
        <v>8.8999999999999996E-2</v>
      </c>
      <c r="Y6194" s="24"/>
      <c r="Z6194" s="24"/>
      <c r="AA6194" s="208">
        <v>0.86</v>
      </c>
      <c r="AB6194" s="208">
        <v>3.7589999999999999</v>
      </c>
      <c r="AC6194" s="208">
        <v>5.0129999999999999</v>
      </c>
      <c r="AD6194" s="208">
        <v>7.1790000000000003</v>
      </c>
      <c r="AE6194" s="208">
        <v>9.35</v>
      </c>
      <c r="AF6194" s="208">
        <v>7.93</v>
      </c>
      <c r="AG6194" s="208">
        <v>6.9829999999999997</v>
      </c>
      <c r="AH6194" s="208">
        <v>3.5960000000000001</v>
      </c>
      <c r="AI6194" s="208">
        <v>2.1549999999999998</v>
      </c>
      <c r="AJ6194" s="208">
        <v>0.27</v>
      </c>
      <c r="AK6194" s="24"/>
      <c r="AL6194" s="24"/>
      <c r="AM6194" s="208">
        <v>0.372</v>
      </c>
      <c r="AN6194" s="208">
        <v>3.3</v>
      </c>
      <c r="AO6194" s="208">
        <v>5.742</v>
      </c>
      <c r="AP6194" s="208">
        <v>9.1549999999999994</v>
      </c>
      <c r="AQ6194" s="208">
        <v>8.83</v>
      </c>
      <c r="AR6194" s="208">
        <v>9.0440000000000005</v>
      </c>
      <c r="AS6194" s="208">
        <v>5.7709999999999999</v>
      </c>
      <c r="AT6194" s="208">
        <v>3.6520000000000001</v>
      </c>
      <c r="AU6194" s="208">
        <v>1.153</v>
      </c>
      <c r="AV6194" s="24"/>
      <c r="AW6194" s="24"/>
      <c r="AX6194" s="24"/>
      <c r="AY6194" s="208">
        <v>1.7170000000000001</v>
      </c>
      <c r="AZ6194" s="208">
        <v>2.9260000000000002</v>
      </c>
      <c r="BA6194" s="208">
        <v>5.5640000000000001</v>
      </c>
      <c r="BB6194" s="21">
        <f t="shared" ref="BB6194:BB6207" si="600">MAX(F6194:BA6194)</f>
        <v>11.15</v>
      </c>
      <c r="BC6194" s="18"/>
      <c r="BD6194" s="22">
        <f t="shared" si="597"/>
        <v>15.486111111111112</v>
      </c>
      <c r="BE6194" s="21"/>
      <c r="BG6194" s="10"/>
      <c r="BH6194" s="21">
        <f t="shared" si="599"/>
        <v>0</v>
      </c>
      <c r="BI6194" s="22">
        <f t="shared" si="599"/>
        <v>1.1521666666666668E-2</v>
      </c>
      <c r="BJ6194" s="21"/>
      <c r="BK6194" s="21">
        <v>0</v>
      </c>
      <c r="BL6194" s="22">
        <v>3.4565000000000005E-2</v>
      </c>
      <c r="BM6194" s="21"/>
      <c r="BN6194" s="21">
        <f t="shared" si="598"/>
        <v>0</v>
      </c>
      <c r="BO6194" s="22">
        <f t="shared" si="598"/>
        <v>0.13826000000000002</v>
      </c>
      <c r="BP6194" s="21">
        <f t="shared" si="598"/>
        <v>0</v>
      </c>
    </row>
    <row r="6195" spans="1:68" ht="11.1" hidden="1" customHeight="1" outlineLevel="2" x14ac:dyDescent="0.2">
      <c r="A6195" s="10"/>
      <c r="B6195" s="18"/>
      <c r="C6195" s="18"/>
      <c r="D6195" s="18"/>
      <c r="E6195" s="23" t="s">
        <v>5447</v>
      </c>
      <c r="F6195" s="208">
        <v>11.234999999999999</v>
      </c>
      <c r="G6195" s="208">
        <v>6.9989999999999997</v>
      </c>
      <c r="H6195" s="208">
        <v>5</v>
      </c>
      <c r="I6195" s="239">
        <v>2.7440000000000002</v>
      </c>
      <c r="J6195" s="239"/>
      <c r="K6195" s="24"/>
      <c r="L6195" s="24"/>
      <c r="M6195" s="24"/>
      <c r="N6195" s="24"/>
      <c r="O6195" s="24"/>
      <c r="P6195" s="208">
        <v>5.899</v>
      </c>
      <c r="Q6195" s="24"/>
      <c r="R6195" s="208">
        <v>11.898999999999999</v>
      </c>
      <c r="S6195" s="208">
        <v>9.7080000000000002</v>
      </c>
      <c r="T6195" s="208">
        <v>9.0670000000000002</v>
      </c>
      <c r="U6195" s="208">
        <v>4.726</v>
      </c>
      <c r="V6195" s="208">
        <v>2.222</v>
      </c>
      <c r="W6195" s="208">
        <v>0.98599999999999999</v>
      </c>
      <c r="X6195" s="208">
        <v>0.186</v>
      </c>
      <c r="Y6195" s="24"/>
      <c r="Z6195" s="24"/>
      <c r="AA6195" s="208">
        <v>0.96499999999999997</v>
      </c>
      <c r="AB6195" s="208">
        <v>3.831</v>
      </c>
      <c r="AC6195" s="208">
        <v>4.7439999999999998</v>
      </c>
      <c r="AD6195" s="208">
        <v>7.2279999999999998</v>
      </c>
      <c r="AE6195" s="208">
        <v>9.2539999999999996</v>
      </c>
      <c r="AF6195" s="208">
        <v>5.9240000000000004</v>
      </c>
      <c r="AG6195" s="208">
        <v>4.8369999999999997</v>
      </c>
      <c r="AH6195" s="208">
        <v>2.1859999999999999</v>
      </c>
      <c r="AI6195" s="208">
        <v>1.4970000000000001</v>
      </c>
      <c r="AJ6195" s="208">
        <v>0.125</v>
      </c>
      <c r="AK6195" s="24"/>
      <c r="AL6195" s="208">
        <v>7.0999999999999994E-2</v>
      </c>
      <c r="AM6195" s="208">
        <v>0.92800000000000005</v>
      </c>
      <c r="AN6195" s="208">
        <v>3.173</v>
      </c>
      <c r="AO6195" s="208">
        <v>5.6310000000000002</v>
      </c>
      <c r="AP6195" s="208">
        <v>8.2690000000000001</v>
      </c>
      <c r="AQ6195" s="208">
        <v>7.92</v>
      </c>
      <c r="AR6195" s="208">
        <v>8.1999999999999993</v>
      </c>
      <c r="AS6195" s="208">
        <v>5.5389999999999997</v>
      </c>
      <c r="AT6195" s="208">
        <v>3.44</v>
      </c>
      <c r="AU6195" s="208">
        <v>1.2809999999999999</v>
      </c>
      <c r="AV6195" s="208">
        <v>0.1</v>
      </c>
      <c r="AW6195" s="24"/>
      <c r="AX6195" s="24"/>
      <c r="AY6195" s="208">
        <v>1.407</v>
      </c>
      <c r="AZ6195" s="208">
        <v>2.42</v>
      </c>
      <c r="BA6195" s="208">
        <v>4.5880000000000001</v>
      </c>
      <c r="BB6195" s="21">
        <f t="shared" si="600"/>
        <v>11.898999999999999</v>
      </c>
      <c r="BC6195" s="18"/>
      <c r="BD6195" s="22">
        <f t="shared" si="597"/>
        <v>16.526388888888885</v>
      </c>
      <c r="BE6195" s="21"/>
      <c r="BG6195" s="10"/>
      <c r="BH6195" s="21">
        <f t="shared" si="599"/>
        <v>0</v>
      </c>
      <c r="BI6195" s="22">
        <f t="shared" si="599"/>
        <v>1.229563333333333E-2</v>
      </c>
      <c r="BJ6195" s="21"/>
      <c r="BK6195" s="21">
        <v>0</v>
      </c>
      <c r="BL6195" s="22">
        <v>3.6886899999999986E-2</v>
      </c>
      <c r="BM6195" s="21"/>
      <c r="BN6195" s="21">
        <f t="shared" si="598"/>
        <v>0</v>
      </c>
      <c r="BO6195" s="22">
        <f t="shared" si="598"/>
        <v>0.14754759999999995</v>
      </c>
      <c r="BP6195" s="21">
        <f t="shared" si="598"/>
        <v>0</v>
      </c>
    </row>
    <row r="6196" spans="1:68" ht="11.1" hidden="1" customHeight="1" outlineLevel="1" collapsed="1" x14ac:dyDescent="0.2">
      <c r="A6196" s="10"/>
      <c r="B6196" s="18"/>
      <c r="C6196" s="18"/>
      <c r="D6196" s="18"/>
      <c r="E6196" s="19" t="s">
        <v>5448</v>
      </c>
      <c r="F6196" s="20"/>
      <c r="G6196" s="20"/>
      <c r="H6196" s="209">
        <v>5</v>
      </c>
      <c r="I6196" s="240">
        <v>12.071999999999999</v>
      </c>
      <c r="J6196" s="240"/>
      <c r="K6196" s="20"/>
      <c r="L6196" s="20"/>
      <c r="M6196" s="20"/>
      <c r="N6196" s="20"/>
      <c r="O6196" s="20"/>
      <c r="P6196" s="209">
        <v>5.9909999999999997</v>
      </c>
      <c r="Q6196" s="20"/>
      <c r="R6196" s="209">
        <v>7.32</v>
      </c>
      <c r="S6196" s="209">
        <v>3.75</v>
      </c>
      <c r="T6196" s="209">
        <v>2.2999999999999998</v>
      </c>
      <c r="U6196" s="209">
        <v>1.875</v>
      </c>
      <c r="V6196" s="209">
        <v>1.2529999999999999</v>
      </c>
      <c r="W6196" s="20"/>
      <c r="X6196" s="20"/>
      <c r="Y6196" s="20"/>
      <c r="Z6196" s="20"/>
      <c r="AA6196" s="20"/>
      <c r="AB6196" s="20"/>
      <c r="AC6196" s="209">
        <v>2.75</v>
      </c>
      <c r="AD6196" s="209">
        <v>2.625</v>
      </c>
      <c r="AE6196" s="20"/>
      <c r="AF6196" s="209">
        <v>1.7250000000000001</v>
      </c>
      <c r="AG6196" s="20"/>
      <c r="AH6196" s="209">
        <v>1.875</v>
      </c>
      <c r="AI6196" s="20"/>
      <c r="AJ6196" s="20"/>
      <c r="AK6196" s="20"/>
      <c r="AL6196" s="20"/>
      <c r="AM6196" s="20"/>
      <c r="AN6196" s="20"/>
      <c r="AO6196" s="20"/>
      <c r="AP6196" s="20"/>
      <c r="AQ6196" s="20"/>
      <c r="AR6196" s="20"/>
      <c r="AS6196" s="20"/>
      <c r="AT6196" s="20"/>
      <c r="AU6196" s="20"/>
      <c r="AV6196" s="20"/>
      <c r="AW6196" s="20"/>
      <c r="AX6196" s="20"/>
      <c r="AY6196" s="20"/>
      <c r="AZ6196" s="20"/>
      <c r="BA6196" s="20"/>
      <c r="BB6196" s="21">
        <f t="shared" si="600"/>
        <v>12.071999999999999</v>
      </c>
      <c r="BC6196" s="18">
        <v>16.766999999999999</v>
      </c>
      <c r="BD6196" s="22">
        <f t="shared" si="597"/>
        <v>16.766666666666666</v>
      </c>
      <c r="BE6196" s="21">
        <f>BC6196-BD6196</f>
        <v>3.3333333333374071E-4</v>
      </c>
      <c r="BG6196" s="10">
        <v>6</v>
      </c>
      <c r="BH6196" s="21">
        <f t="shared" si="599"/>
        <v>1.2474648000000001E-2</v>
      </c>
      <c r="BI6196" s="22">
        <f t="shared" si="599"/>
        <v>1.24744E-2</v>
      </c>
      <c r="BJ6196" s="21">
        <f>BH6196-BI6196</f>
        <v>2.4800000000130273E-7</v>
      </c>
      <c r="BK6196" s="21">
        <v>3.7423944000000001E-2</v>
      </c>
      <c r="BL6196" s="22">
        <v>3.7423200000000004E-2</v>
      </c>
      <c r="BM6196" s="21">
        <v>7.4399999999696931E-7</v>
      </c>
      <c r="BN6196" s="21">
        <f t="shared" si="598"/>
        <v>0.149695776</v>
      </c>
      <c r="BO6196" s="22">
        <f t="shared" si="598"/>
        <v>0.14969280000000001</v>
      </c>
      <c r="BP6196" s="21">
        <f t="shared" si="598"/>
        <v>2.9759999999878772E-6</v>
      </c>
    </row>
    <row r="6197" spans="1:68" ht="11.1" hidden="1" customHeight="1" outlineLevel="2" x14ac:dyDescent="0.2">
      <c r="A6197" s="10"/>
      <c r="B6197" s="18"/>
      <c r="C6197" s="18"/>
      <c r="D6197" s="18"/>
      <c r="E6197" s="23" t="s">
        <v>5449</v>
      </c>
      <c r="F6197" s="24"/>
      <c r="G6197" s="24"/>
      <c r="H6197" s="208">
        <v>5</v>
      </c>
      <c r="I6197" s="239">
        <v>12.071999999999999</v>
      </c>
      <c r="J6197" s="239"/>
      <c r="K6197" s="24"/>
      <c r="L6197" s="24"/>
      <c r="M6197" s="24"/>
      <c r="N6197" s="24"/>
      <c r="O6197" s="24"/>
      <c r="P6197" s="208">
        <v>5.9909999999999997</v>
      </c>
      <c r="Q6197" s="24"/>
      <c r="R6197" s="208">
        <v>7.32</v>
      </c>
      <c r="S6197" s="208">
        <v>3.75</v>
      </c>
      <c r="T6197" s="208">
        <v>2.2999999999999998</v>
      </c>
      <c r="U6197" s="208">
        <v>1.875</v>
      </c>
      <c r="V6197" s="208">
        <v>1.2529999999999999</v>
      </c>
      <c r="W6197" s="24"/>
      <c r="X6197" s="24"/>
      <c r="Y6197" s="24"/>
      <c r="Z6197" s="24"/>
      <c r="AA6197" s="24"/>
      <c r="AB6197" s="24"/>
      <c r="AC6197" s="208">
        <v>2.75</v>
      </c>
      <c r="AD6197" s="208">
        <v>2.625</v>
      </c>
      <c r="AE6197" s="24"/>
      <c r="AF6197" s="208">
        <v>1.7250000000000001</v>
      </c>
      <c r="AG6197" s="24"/>
      <c r="AH6197" s="208">
        <v>1.875</v>
      </c>
      <c r="AI6197" s="24"/>
      <c r="AJ6197" s="24"/>
      <c r="AK6197" s="24"/>
      <c r="AL6197" s="24"/>
      <c r="AM6197" s="24"/>
      <c r="AN6197" s="24"/>
      <c r="AO6197" s="24"/>
      <c r="AP6197" s="24"/>
      <c r="AQ6197" s="24"/>
      <c r="AR6197" s="24"/>
      <c r="AS6197" s="24"/>
      <c r="AT6197" s="24"/>
      <c r="AU6197" s="24"/>
      <c r="AV6197" s="24"/>
      <c r="AW6197" s="24"/>
      <c r="AX6197" s="24"/>
      <c r="AY6197" s="24"/>
      <c r="AZ6197" s="24"/>
      <c r="BA6197" s="24"/>
      <c r="BB6197" s="21">
        <f t="shared" si="600"/>
        <v>12.071999999999999</v>
      </c>
      <c r="BC6197" s="18"/>
      <c r="BD6197" s="22">
        <f t="shared" si="597"/>
        <v>16.766666666666666</v>
      </c>
      <c r="BE6197" s="21"/>
      <c r="BG6197" s="10"/>
      <c r="BH6197" s="21">
        <f t="shared" si="599"/>
        <v>0</v>
      </c>
      <c r="BI6197" s="22">
        <f t="shared" si="599"/>
        <v>1.24744E-2</v>
      </c>
      <c r="BJ6197" s="21"/>
      <c r="BK6197" s="21">
        <v>0</v>
      </c>
      <c r="BL6197" s="22">
        <v>3.7423200000000004E-2</v>
      </c>
      <c r="BM6197" s="21"/>
      <c r="BN6197" s="21">
        <f t="shared" si="598"/>
        <v>0</v>
      </c>
      <c r="BO6197" s="22">
        <f t="shared" si="598"/>
        <v>0.14969280000000001</v>
      </c>
      <c r="BP6197" s="21">
        <f t="shared" si="598"/>
        <v>0</v>
      </c>
    </row>
    <row r="6198" spans="1:68" ht="11.1" hidden="1" customHeight="1" outlineLevel="1" collapsed="1" x14ac:dyDescent="0.2">
      <c r="A6198" s="10"/>
      <c r="B6198" s="18"/>
      <c r="C6198" s="18"/>
      <c r="D6198" s="18"/>
      <c r="E6198" s="19" t="s">
        <v>5450</v>
      </c>
      <c r="F6198" s="20"/>
      <c r="G6198" s="20"/>
      <c r="H6198" s="20"/>
      <c r="I6198" s="20"/>
      <c r="J6198" s="20"/>
      <c r="K6198" s="20"/>
      <c r="L6198" s="20"/>
      <c r="M6198" s="20"/>
      <c r="N6198" s="20"/>
      <c r="O6198" s="20"/>
      <c r="P6198" s="20"/>
      <c r="Q6198" s="20"/>
      <c r="R6198" s="20"/>
      <c r="S6198" s="20"/>
      <c r="T6198" s="20"/>
      <c r="U6198" s="20"/>
      <c r="V6198" s="20"/>
      <c r="W6198" s="20"/>
      <c r="X6198" s="20"/>
      <c r="Y6198" s="20"/>
      <c r="Z6198" s="20"/>
      <c r="AA6198" s="20"/>
      <c r="AB6198" s="20"/>
      <c r="AC6198" s="20"/>
      <c r="AD6198" s="20"/>
      <c r="AE6198" s="20"/>
      <c r="AF6198" s="20"/>
      <c r="AG6198" s="20"/>
      <c r="AH6198" s="20"/>
      <c r="AI6198" s="20"/>
      <c r="AJ6198" s="20"/>
      <c r="AK6198" s="20"/>
      <c r="AL6198" s="20"/>
      <c r="AM6198" s="20"/>
      <c r="AN6198" s="20"/>
      <c r="AO6198" s="20"/>
      <c r="AP6198" s="20"/>
      <c r="AQ6198" s="209">
        <v>3.9990000000000001</v>
      </c>
      <c r="AR6198" s="209">
        <v>3.46</v>
      </c>
      <c r="AS6198" s="209">
        <v>3.0449999999999999</v>
      </c>
      <c r="AT6198" s="209">
        <v>2.1749999999999998</v>
      </c>
      <c r="AU6198" s="209">
        <v>0.77600000000000002</v>
      </c>
      <c r="AV6198" s="20"/>
      <c r="AW6198" s="20"/>
      <c r="AX6198" s="20"/>
      <c r="AY6198" s="209">
        <v>0.67700000000000005</v>
      </c>
      <c r="AZ6198" s="209">
        <v>1.0389999999999999</v>
      </c>
      <c r="BA6198" s="209">
        <v>2.2280000000000002</v>
      </c>
      <c r="BB6198" s="21">
        <f t="shared" si="600"/>
        <v>3.9990000000000001</v>
      </c>
      <c r="BC6198" s="18">
        <v>9</v>
      </c>
      <c r="BD6198" s="22">
        <f t="shared" si="597"/>
        <v>5.5541666666666663</v>
      </c>
      <c r="BE6198" s="21">
        <f>BC6198-BD6198</f>
        <v>3.4458333333333337</v>
      </c>
      <c r="BF6198" s="2">
        <v>9</v>
      </c>
      <c r="BG6198" s="10">
        <v>6</v>
      </c>
      <c r="BH6198" s="21">
        <f t="shared" si="599"/>
        <v>6.6959999999999997E-3</v>
      </c>
      <c r="BI6198" s="22">
        <f t="shared" si="599"/>
        <v>4.1322999999999993E-3</v>
      </c>
      <c r="BJ6198" s="21">
        <f>BH6198-BI6198</f>
        <v>2.5637000000000004E-3</v>
      </c>
      <c r="BK6198" s="21">
        <v>2.0087999999999998E-2</v>
      </c>
      <c r="BL6198" s="22">
        <v>1.2396899999999999E-2</v>
      </c>
      <c r="BM6198" s="21">
        <v>7.6910999999999993E-3</v>
      </c>
      <c r="BN6198" s="21">
        <f t="shared" si="598"/>
        <v>8.0351999999999993E-2</v>
      </c>
      <c r="BO6198" s="22">
        <f t="shared" si="598"/>
        <v>4.9587599999999996E-2</v>
      </c>
      <c r="BP6198" s="21">
        <f t="shared" si="598"/>
        <v>3.0764399999999997E-2</v>
      </c>
    </row>
    <row r="6199" spans="1:68" ht="11.1" hidden="1" customHeight="1" outlineLevel="2" x14ac:dyDescent="0.2">
      <c r="A6199" s="10"/>
      <c r="B6199" s="18"/>
      <c r="C6199" s="18"/>
      <c r="D6199" s="18"/>
      <c r="E6199" s="23" t="s">
        <v>5451</v>
      </c>
      <c r="F6199" s="24"/>
      <c r="G6199" s="24"/>
      <c r="H6199" s="24"/>
      <c r="I6199" s="24"/>
      <c r="J6199" s="24"/>
      <c r="K6199" s="24"/>
      <c r="L6199" s="24"/>
      <c r="M6199" s="24"/>
      <c r="N6199" s="24"/>
      <c r="O6199" s="24"/>
      <c r="P6199" s="24"/>
      <c r="Q6199" s="24"/>
      <c r="R6199" s="24"/>
      <c r="S6199" s="24"/>
      <c r="T6199" s="24"/>
      <c r="U6199" s="24"/>
      <c r="V6199" s="24"/>
      <c r="W6199" s="24"/>
      <c r="X6199" s="24"/>
      <c r="Y6199" s="24"/>
      <c r="Z6199" s="24"/>
      <c r="AA6199" s="24"/>
      <c r="AB6199" s="24"/>
      <c r="AC6199" s="24"/>
      <c r="AD6199" s="24"/>
      <c r="AE6199" s="24"/>
      <c r="AF6199" s="24"/>
      <c r="AG6199" s="24"/>
      <c r="AH6199" s="24"/>
      <c r="AI6199" s="24"/>
      <c r="AJ6199" s="24"/>
      <c r="AK6199" s="24"/>
      <c r="AL6199" s="24"/>
      <c r="AM6199" s="24"/>
      <c r="AN6199" s="24"/>
      <c r="AO6199" s="24"/>
      <c r="AP6199" s="24"/>
      <c r="AQ6199" s="208">
        <v>3.9990000000000001</v>
      </c>
      <c r="AR6199" s="208">
        <v>3.46</v>
      </c>
      <c r="AS6199" s="208">
        <v>3.0449999999999999</v>
      </c>
      <c r="AT6199" s="208">
        <v>2.1749999999999998</v>
      </c>
      <c r="AU6199" s="208">
        <v>0.77600000000000002</v>
      </c>
      <c r="AV6199" s="24"/>
      <c r="AW6199" s="24"/>
      <c r="AX6199" s="24"/>
      <c r="AY6199" s="208">
        <v>0.67700000000000005</v>
      </c>
      <c r="AZ6199" s="208">
        <v>1.0389999999999999</v>
      </c>
      <c r="BA6199" s="208">
        <v>2.2280000000000002</v>
      </c>
      <c r="BB6199" s="21">
        <f t="shared" si="600"/>
        <v>3.9990000000000001</v>
      </c>
      <c r="BC6199" s="18"/>
      <c r="BD6199" s="22">
        <f t="shared" si="597"/>
        <v>5.5541666666666663</v>
      </c>
      <c r="BE6199" s="21"/>
      <c r="BG6199" s="10"/>
      <c r="BH6199" s="21">
        <f t="shared" si="599"/>
        <v>0</v>
      </c>
      <c r="BI6199" s="22">
        <f t="shared" si="599"/>
        <v>4.1322999999999993E-3</v>
      </c>
      <c r="BJ6199" s="21"/>
      <c r="BK6199" s="21">
        <v>0</v>
      </c>
      <c r="BL6199" s="22">
        <v>1.2396899999999999E-2</v>
      </c>
      <c r="BM6199" s="21"/>
      <c r="BN6199" s="21">
        <f t="shared" si="598"/>
        <v>0</v>
      </c>
      <c r="BO6199" s="22">
        <f t="shared" si="598"/>
        <v>4.9587599999999996E-2</v>
      </c>
      <c r="BP6199" s="21">
        <f t="shared" si="598"/>
        <v>0</v>
      </c>
    </row>
    <row r="6200" spans="1:68" ht="11.1" hidden="1" customHeight="1" outlineLevel="1" collapsed="1" x14ac:dyDescent="0.2">
      <c r="A6200" s="10"/>
      <c r="B6200" s="18"/>
      <c r="C6200" s="18"/>
      <c r="D6200" s="18"/>
      <c r="E6200" s="19" t="s">
        <v>5452</v>
      </c>
      <c r="F6200" s="20"/>
      <c r="G6200" s="20"/>
      <c r="H6200" s="20"/>
      <c r="I6200" s="20"/>
      <c r="J6200" s="20"/>
      <c r="K6200" s="20"/>
      <c r="L6200" s="20"/>
      <c r="M6200" s="20"/>
      <c r="N6200" s="20"/>
      <c r="O6200" s="20"/>
      <c r="P6200" s="20"/>
      <c r="Q6200" s="20"/>
      <c r="R6200" s="20"/>
      <c r="S6200" s="20"/>
      <c r="T6200" s="20"/>
      <c r="U6200" s="20"/>
      <c r="V6200" s="20"/>
      <c r="W6200" s="20"/>
      <c r="X6200" s="20"/>
      <c r="Y6200" s="20"/>
      <c r="Z6200" s="20"/>
      <c r="AA6200" s="20"/>
      <c r="AB6200" s="209">
        <v>7.7229999999999999</v>
      </c>
      <c r="AC6200" s="209">
        <v>1.1759999999999999</v>
      </c>
      <c r="AD6200" s="209">
        <v>1.35</v>
      </c>
      <c r="AE6200" s="209">
        <v>0.95</v>
      </c>
      <c r="AF6200" s="209">
        <v>1.367</v>
      </c>
      <c r="AG6200" s="209">
        <v>1.0009999999999999</v>
      </c>
      <c r="AH6200" s="209">
        <v>0.432</v>
      </c>
      <c r="AI6200" s="209">
        <v>0.3</v>
      </c>
      <c r="AJ6200" s="209">
        <v>0.3</v>
      </c>
      <c r="AK6200" s="20"/>
      <c r="AL6200" s="20"/>
      <c r="AM6200" s="20"/>
      <c r="AN6200" s="209">
        <v>1</v>
      </c>
      <c r="AO6200" s="209">
        <v>1.3</v>
      </c>
      <c r="AP6200" s="209">
        <v>1.573</v>
      </c>
      <c r="AQ6200" s="209">
        <v>2</v>
      </c>
      <c r="AR6200" s="209">
        <v>4.5</v>
      </c>
      <c r="AS6200" s="209">
        <v>1.0269999999999999</v>
      </c>
      <c r="AT6200" s="209">
        <v>0.5</v>
      </c>
      <c r="AU6200" s="20"/>
      <c r="AV6200" s="20"/>
      <c r="AW6200" s="20"/>
      <c r="AX6200" s="20"/>
      <c r="AY6200" s="20"/>
      <c r="AZ6200" s="20"/>
      <c r="BA6200" s="209">
        <v>0.82399999999999995</v>
      </c>
      <c r="BB6200" s="21">
        <f t="shared" si="600"/>
        <v>7.7229999999999999</v>
      </c>
      <c r="BC6200" s="18">
        <v>10.726000000000001</v>
      </c>
      <c r="BD6200" s="22">
        <f t="shared" si="597"/>
        <v>10.72638888888889</v>
      </c>
      <c r="BE6200" s="21">
        <f>BC6200-BD6200</f>
        <v>-3.8888888888877204E-4</v>
      </c>
      <c r="BF6200" s="2">
        <v>10.01</v>
      </c>
      <c r="BG6200" s="10">
        <v>6</v>
      </c>
      <c r="BH6200" s="21">
        <f t="shared" si="599"/>
        <v>7.9801440000000015E-3</v>
      </c>
      <c r="BI6200" s="22">
        <f t="shared" si="599"/>
        <v>7.9804333333333335E-3</v>
      </c>
      <c r="BJ6200" s="21">
        <f>BH6200-BI6200</f>
        <v>-2.8933333333196198E-7</v>
      </c>
      <c r="BK6200" s="21">
        <v>2.3940432000000005E-2</v>
      </c>
      <c r="BL6200" s="22">
        <v>2.3941299999999999E-2</v>
      </c>
      <c r="BM6200" s="21">
        <v>-8.6799999999415123E-7</v>
      </c>
      <c r="BN6200" s="21">
        <f t="shared" si="598"/>
        <v>9.5761728000000018E-2</v>
      </c>
      <c r="BO6200" s="22">
        <f t="shared" si="598"/>
        <v>9.5765199999999995E-2</v>
      </c>
      <c r="BP6200" s="21">
        <f t="shared" si="598"/>
        <v>-3.4719999999766049E-6</v>
      </c>
    </row>
    <row r="6201" spans="1:68" ht="11.1" hidden="1" customHeight="1" outlineLevel="2" x14ac:dyDescent="0.2">
      <c r="A6201" s="10"/>
      <c r="B6201" s="18"/>
      <c r="C6201" s="18"/>
      <c r="D6201" s="18"/>
      <c r="E6201" s="23" t="s">
        <v>5453</v>
      </c>
      <c r="F6201" s="24"/>
      <c r="G6201" s="24"/>
      <c r="H6201" s="24"/>
      <c r="I6201" s="24"/>
      <c r="J6201" s="24"/>
      <c r="K6201" s="24"/>
      <c r="L6201" s="24"/>
      <c r="M6201" s="24"/>
      <c r="N6201" s="24"/>
      <c r="O6201" s="24"/>
      <c r="P6201" s="24"/>
      <c r="Q6201" s="24"/>
      <c r="R6201" s="24"/>
      <c r="S6201" s="24"/>
      <c r="T6201" s="24"/>
      <c r="U6201" s="24"/>
      <c r="V6201" s="24"/>
      <c r="W6201" s="24"/>
      <c r="X6201" s="24"/>
      <c r="Y6201" s="24"/>
      <c r="Z6201" s="24"/>
      <c r="AA6201" s="24"/>
      <c r="AB6201" s="208">
        <v>7.7229999999999999</v>
      </c>
      <c r="AC6201" s="208">
        <v>1.1759999999999999</v>
      </c>
      <c r="AD6201" s="208">
        <v>1.35</v>
      </c>
      <c r="AE6201" s="208">
        <v>0.95</v>
      </c>
      <c r="AF6201" s="208">
        <v>1.367</v>
      </c>
      <c r="AG6201" s="208">
        <v>1.0009999999999999</v>
      </c>
      <c r="AH6201" s="208">
        <v>0.432</v>
      </c>
      <c r="AI6201" s="208">
        <v>0.3</v>
      </c>
      <c r="AJ6201" s="208">
        <v>0.3</v>
      </c>
      <c r="AK6201" s="24"/>
      <c r="AL6201" s="24"/>
      <c r="AM6201" s="24"/>
      <c r="AN6201" s="208">
        <v>1</v>
      </c>
      <c r="AO6201" s="208">
        <v>1.3</v>
      </c>
      <c r="AP6201" s="208">
        <v>1.573</v>
      </c>
      <c r="AQ6201" s="208">
        <v>2</v>
      </c>
      <c r="AR6201" s="208">
        <v>4.5</v>
      </c>
      <c r="AS6201" s="208">
        <v>1.0269999999999999</v>
      </c>
      <c r="AT6201" s="208">
        <v>0.5</v>
      </c>
      <c r="AU6201" s="24"/>
      <c r="AV6201" s="24"/>
      <c r="AW6201" s="24"/>
      <c r="AX6201" s="24"/>
      <c r="AY6201" s="24"/>
      <c r="AZ6201" s="24"/>
      <c r="BA6201" s="208">
        <v>0.82399999999999995</v>
      </c>
      <c r="BB6201" s="21">
        <f t="shared" si="600"/>
        <v>7.7229999999999999</v>
      </c>
      <c r="BC6201" s="18"/>
      <c r="BD6201" s="22">
        <f t="shared" si="597"/>
        <v>10.72638888888889</v>
      </c>
      <c r="BE6201" s="21"/>
      <c r="BG6201" s="10"/>
      <c r="BH6201" s="21">
        <f t="shared" si="599"/>
        <v>0</v>
      </c>
      <c r="BI6201" s="22">
        <f t="shared" si="599"/>
        <v>7.9804333333333335E-3</v>
      </c>
      <c r="BJ6201" s="21"/>
      <c r="BK6201" s="21">
        <v>0</v>
      </c>
      <c r="BL6201" s="22">
        <v>2.3941299999999999E-2</v>
      </c>
      <c r="BM6201" s="21"/>
      <c r="BN6201" s="21">
        <f t="shared" si="598"/>
        <v>0</v>
      </c>
      <c r="BO6201" s="22">
        <f t="shared" si="598"/>
        <v>9.5765199999999995E-2</v>
      </c>
      <c r="BP6201" s="21">
        <f t="shared" si="598"/>
        <v>0</v>
      </c>
    </row>
    <row r="6202" spans="1:68" ht="11.1" customHeight="1" outlineLevel="1" collapsed="1" x14ac:dyDescent="0.2">
      <c r="A6202" s="10"/>
      <c r="B6202" s="18"/>
      <c r="C6202" s="18"/>
      <c r="D6202" s="18"/>
      <c r="E6202" s="19" t="s">
        <v>5454</v>
      </c>
      <c r="F6202" s="20"/>
      <c r="G6202" s="209">
        <v>1.5740000000000001</v>
      </c>
      <c r="H6202" s="209">
        <v>0.501</v>
      </c>
      <c r="I6202" s="240">
        <v>0.40699999999999997</v>
      </c>
      <c r="J6202" s="240"/>
      <c r="K6202" s="20"/>
      <c r="L6202" s="20"/>
      <c r="M6202" s="20"/>
      <c r="N6202" s="20"/>
      <c r="O6202" s="20"/>
      <c r="P6202" s="209">
        <v>0.39300000000000002</v>
      </c>
      <c r="Q6202" s="209">
        <v>0.623</v>
      </c>
      <c r="R6202" s="209">
        <v>0.873</v>
      </c>
      <c r="S6202" s="209">
        <v>1.2709999999999999</v>
      </c>
      <c r="T6202" s="209">
        <v>0.65800000000000003</v>
      </c>
      <c r="U6202" s="209">
        <v>0.748</v>
      </c>
      <c r="V6202" s="209">
        <v>0.16500000000000001</v>
      </c>
      <c r="W6202" s="209">
        <v>3.7999999999999999E-2</v>
      </c>
      <c r="X6202" s="20"/>
      <c r="Y6202" s="20"/>
      <c r="Z6202" s="20"/>
      <c r="AA6202" s="20"/>
      <c r="AB6202" s="209">
        <v>0.24199999999999999</v>
      </c>
      <c r="AC6202" s="209">
        <v>0.96799999999999997</v>
      </c>
      <c r="AD6202" s="209">
        <v>1.357</v>
      </c>
      <c r="AE6202" s="209">
        <v>1.556</v>
      </c>
      <c r="AF6202" s="209">
        <v>1.1659999999999999</v>
      </c>
      <c r="AG6202" s="209">
        <v>0.77600000000000002</v>
      </c>
      <c r="AH6202" s="209">
        <v>0.45100000000000001</v>
      </c>
      <c r="AI6202" s="209">
        <v>0.42</v>
      </c>
      <c r="AJ6202" s="20"/>
      <c r="AK6202" s="20"/>
      <c r="AL6202" s="20"/>
      <c r="AM6202" s="20"/>
      <c r="AN6202" s="20"/>
      <c r="AO6202" s="209">
        <v>0.58299999999999996</v>
      </c>
      <c r="AP6202" s="209">
        <v>1.595</v>
      </c>
      <c r="AQ6202" s="209">
        <v>1.5509999999999999</v>
      </c>
      <c r="AR6202" s="209">
        <v>1.7450000000000001</v>
      </c>
      <c r="AS6202" s="209">
        <v>1.03</v>
      </c>
      <c r="AT6202" s="209">
        <v>0.63200000000000001</v>
      </c>
      <c r="AU6202" s="209">
        <v>0.26500000000000001</v>
      </c>
      <c r="AV6202" s="20"/>
      <c r="AW6202" s="20"/>
      <c r="AX6202" s="20"/>
      <c r="AY6202" s="20"/>
      <c r="AZ6202" s="209">
        <v>0.69399999999999995</v>
      </c>
      <c r="BA6202" s="209">
        <v>1.05</v>
      </c>
      <c r="BB6202" s="21">
        <f t="shared" si="600"/>
        <v>1.7450000000000001</v>
      </c>
      <c r="BC6202" s="18">
        <v>3.9</v>
      </c>
      <c r="BD6202" s="22">
        <f t="shared" si="597"/>
        <v>2.4236111111111112</v>
      </c>
      <c r="BE6202" s="21">
        <f>BC6202-BD6202</f>
        <v>1.4763888888888888</v>
      </c>
      <c r="BF6202" s="2">
        <v>3.9</v>
      </c>
      <c r="BG6202" s="10">
        <v>7</v>
      </c>
      <c r="BH6202" s="21">
        <f t="shared" si="599"/>
        <v>2.9015999999999998E-3</v>
      </c>
      <c r="BI6202" s="22">
        <f t="shared" si="599"/>
        <v>1.8031666666666667E-3</v>
      </c>
      <c r="BJ6202" s="21">
        <f>BH6202-BI6202</f>
        <v>1.0984333333333332E-3</v>
      </c>
      <c r="BK6202" s="21">
        <v>8.7047999999999986E-3</v>
      </c>
      <c r="BL6202" s="22">
        <v>5.4095000000000002E-3</v>
      </c>
      <c r="BM6202" s="21">
        <v>3.2952999999999984E-3</v>
      </c>
      <c r="BN6202" s="21">
        <f t="shared" si="598"/>
        <v>3.4819199999999995E-2</v>
      </c>
      <c r="BO6202" s="22">
        <f t="shared" si="598"/>
        <v>2.1638000000000001E-2</v>
      </c>
      <c r="BP6202" s="21">
        <f t="shared" si="598"/>
        <v>1.3181199999999994E-2</v>
      </c>
    </row>
    <row r="6203" spans="1:68" ht="11.1" hidden="1" customHeight="1" outlineLevel="2" x14ac:dyDescent="0.2">
      <c r="A6203" s="10"/>
      <c r="B6203" s="18"/>
      <c r="C6203" s="18"/>
      <c r="D6203" s="18"/>
      <c r="E6203" s="23" t="s">
        <v>5455</v>
      </c>
      <c r="F6203" s="24"/>
      <c r="G6203" s="208">
        <v>1.5740000000000001</v>
      </c>
      <c r="H6203" s="208">
        <v>0.501</v>
      </c>
      <c r="I6203" s="239">
        <v>0.40699999999999997</v>
      </c>
      <c r="J6203" s="239"/>
      <c r="K6203" s="24"/>
      <c r="L6203" s="24"/>
      <c r="M6203" s="24"/>
      <c r="N6203" s="24"/>
      <c r="O6203" s="24"/>
      <c r="P6203" s="208">
        <v>0.39300000000000002</v>
      </c>
      <c r="Q6203" s="208">
        <v>0.623</v>
      </c>
      <c r="R6203" s="208">
        <v>0.873</v>
      </c>
      <c r="S6203" s="208">
        <v>1.2709999999999999</v>
      </c>
      <c r="T6203" s="208">
        <v>0.65800000000000003</v>
      </c>
      <c r="U6203" s="208">
        <v>0.748</v>
      </c>
      <c r="V6203" s="208">
        <v>0.16500000000000001</v>
      </c>
      <c r="W6203" s="208">
        <v>3.7999999999999999E-2</v>
      </c>
      <c r="X6203" s="24"/>
      <c r="Y6203" s="24"/>
      <c r="Z6203" s="24"/>
      <c r="AA6203" s="24"/>
      <c r="AB6203" s="208">
        <v>0.24199999999999999</v>
      </c>
      <c r="AC6203" s="208">
        <v>0.96799999999999997</v>
      </c>
      <c r="AD6203" s="208">
        <v>1.357</v>
      </c>
      <c r="AE6203" s="208">
        <v>1.556</v>
      </c>
      <c r="AF6203" s="208">
        <v>1.1659999999999999</v>
      </c>
      <c r="AG6203" s="208">
        <v>0.77600000000000002</v>
      </c>
      <c r="AH6203" s="208">
        <v>0.45100000000000001</v>
      </c>
      <c r="AI6203" s="208">
        <v>0.42</v>
      </c>
      <c r="AJ6203" s="24"/>
      <c r="AK6203" s="24"/>
      <c r="AL6203" s="24"/>
      <c r="AM6203" s="24"/>
      <c r="AN6203" s="24"/>
      <c r="AO6203" s="208">
        <v>0.58299999999999996</v>
      </c>
      <c r="AP6203" s="208">
        <v>1.595</v>
      </c>
      <c r="AQ6203" s="208">
        <v>1.5509999999999999</v>
      </c>
      <c r="AR6203" s="208">
        <v>1.7450000000000001</v>
      </c>
      <c r="AS6203" s="208">
        <v>1.03</v>
      </c>
      <c r="AT6203" s="208">
        <v>0.63200000000000001</v>
      </c>
      <c r="AU6203" s="208">
        <v>0.26500000000000001</v>
      </c>
      <c r="AV6203" s="24"/>
      <c r="AW6203" s="24"/>
      <c r="AX6203" s="24"/>
      <c r="AY6203" s="24"/>
      <c r="AZ6203" s="208">
        <v>0.69399999999999995</v>
      </c>
      <c r="BA6203" s="208">
        <v>1.05</v>
      </c>
      <c r="BB6203" s="21">
        <f t="shared" si="600"/>
        <v>1.7450000000000001</v>
      </c>
      <c r="BC6203" s="18"/>
      <c r="BD6203" s="22">
        <f t="shared" si="597"/>
        <v>2.4236111111111112</v>
      </c>
      <c r="BE6203" s="21"/>
      <c r="BG6203" s="10"/>
      <c r="BH6203" s="21">
        <f t="shared" si="599"/>
        <v>0</v>
      </c>
      <c r="BI6203" s="22">
        <f t="shared" si="599"/>
        <v>1.8031666666666667E-3</v>
      </c>
      <c r="BJ6203" s="21"/>
      <c r="BK6203" s="21">
        <v>0</v>
      </c>
      <c r="BL6203" s="22">
        <v>5.4095000000000002E-3</v>
      </c>
      <c r="BM6203" s="21"/>
      <c r="BN6203" s="21">
        <f t="shared" si="598"/>
        <v>0</v>
      </c>
      <c r="BO6203" s="22">
        <f t="shared" si="598"/>
        <v>2.1638000000000001E-2</v>
      </c>
      <c r="BP6203" s="21">
        <f t="shared" si="598"/>
        <v>0</v>
      </c>
    </row>
    <row r="6204" spans="1:68" ht="11.1" customHeight="1" outlineLevel="1" collapsed="1" x14ac:dyDescent="0.2">
      <c r="A6204" s="10"/>
      <c r="B6204" s="18"/>
      <c r="C6204" s="18"/>
      <c r="D6204" s="18"/>
      <c r="E6204" s="19" t="s">
        <v>4099</v>
      </c>
      <c r="F6204" s="20"/>
      <c r="G6204" s="209">
        <v>3.6419999999999999</v>
      </c>
      <c r="H6204" s="209">
        <v>0.7</v>
      </c>
      <c r="I6204" s="240">
        <v>0.5</v>
      </c>
      <c r="J6204" s="240"/>
      <c r="K6204" s="20"/>
      <c r="L6204" s="20"/>
      <c r="M6204" s="20"/>
      <c r="N6204" s="20"/>
      <c r="O6204" s="209">
        <v>8.3000000000000004E-2</v>
      </c>
      <c r="P6204" s="209">
        <v>0.83199999999999996</v>
      </c>
      <c r="Q6204" s="20"/>
      <c r="R6204" s="209">
        <v>1.7</v>
      </c>
      <c r="S6204" s="209">
        <v>1.95</v>
      </c>
      <c r="T6204" s="209">
        <v>1.5760000000000001</v>
      </c>
      <c r="U6204" s="209">
        <v>0.72899999999999998</v>
      </c>
      <c r="V6204" s="209">
        <v>0.30399999999999999</v>
      </c>
      <c r="W6204" s="20"/>
      <c r="X6204" s="20"/>
      <c r="Y6204" s="20"/>
      <c r="Z6204" s="20"/>
      <c r="AA6204" s="209">
        <v>0.48199999999999998</v>
      </c>
      <c r="AB6204" s="209">
        <v>0.52700000000000002</v>
      </c>
      <c r="AC6204" s="209">
        <v>0.93799999999999994</v>
      </c>
      <c r="AD6204" s="209">
        <v>1.5649999999999999</v>
      </c>
      <c r="AE6204" s="209">
        <v>1.1220000000000001</v>
      </c>
      <c r="AF6204" s="209">
        <v>0.999</v>
      </c>
      <c r="AG6204" s="209">
        <v>0.66400000000000003</v>
      </c>
      <c r="AH6204" s="209">
        <v>0.27400000000000002</v>
      </c>
      <c r="AI6204" s="209">
        <v>0.28399999999999997</v>
      </c>
      <c r="AJ6204" s="20"/>
      <c r="AK6204" s="20"/>
      <c r="AL6204" s="20"/>
      <c r="AM6204" s="20"/>
      <c r="AN6204" s="209">
        <v>0.79300000000000004</v>
      </c>
      <c r="AO6204" s="209">
        <v>1.1080000000000001</v>
      </c>
      <c r="AP6204" s="209">
        <v>1.2230000000000001</v>
      </c>
      <c r="AQ6204" s="209">
        <v>1</v>
      </c>
      <c r="AR6204" s="209">
        <v>2.1949999999999998</v>
      </c>
      <c r="AS6204" s="209">
        <v>0.7</v>
      </c>
      <c r="AT6204" s="209">
        <v>0.52100000000000002</v>
      </c>
      <c r="AU6204" s="209">
        <v>0.106</v>
      </c>
      <c r="AV6204" s="20"/>
      <c r="AW6204" s="20"/>
      <c r="AX6204" s="20"/>
      <c r="AY6204" s="20"/>
      <c r="AZ6204" s="209">
        <v>0.51500000000000001</v>
      </c>
      <c r="BA6204" s="209">
        <v>0.63900000000000001</v>
      </c>
      <c r="BB6204" s="21">
        <f t="shared" si="600"/>
        <v>3.6419999999999999</v>
      </c>
      <c r="BC6204" s="18">
        <v>5.0579999999999998</v>
      </c>
      <c r="BD6204" s="22">
        <f t="shared" si="597"/>
        <v>5.0583333333333327</v>
      </c>
      <c r="BE6204" s="21">
        <f>BC6204-BD6204</f>
        <v>-3.3333333333285253E-4</v>
      </c>
      <c r="BF6204" s="2">
        <v>3.2</v>
      </c>
      <c r="BG6204" s="10">
        <v>7</v>
      </c>
      <c r="BH6204" s="21">
        <f t="shared" si="599"/>
        <v>3.7631520000000001E-3</v>
      </c>
      <c r="BI6204" s="22">
        <f t="shared" si="599"/>
        <v>3.7633999999999992E-3</v>
      </c>
      <c r="BJ6204" s="21">
        <f>BH6204-BI6204</f>
        <v>-2.4799999999913433E-7</v>
      </c>
      <c r="BK6204" s="21">
        <v>1.1289456E-2</v>
      </c>
      <c r="BL6204" s="22">
        <v>1.1290199999999997E-2</v>
      </c>
      <c r="BM6204" s="21">
        <v>-7.4399999999696931E-7</v>
      </c>
      <c r="BN6204" s="21">
        <f t="shared" si="598"/>
        <v>4.5157823999999999E-2</v>
      </c>
      <c r="BO6204" s="22">
        <f t="shared" si="598"/>
        <v>4.5160799999999987E-2</v>
      </c>
      <c r="BP6204" s="21">
        <f t="shared" si="598"/>
        <v>-2.9759999999878772E-6</v>
      </c>
    </row>
    <row r="6205" spans="1:68" ht="11.1" hidden="1" customHeight="1" outlineLevel="2" x14ac:dyDescent="0.2">
      <c r="A6205" s="10"/>
      <c r="B6205" s="18"/>
      <c r="C6205" s="18"/>
      <c r="D6205" s="18"/>
      <c r="E6205" s="23" t="s">
        <v>4100</v>
      </c>
      <c r="F6205" s="24"/>
      <c r="G6205" s="208">
        <v>3.6419999999999999</v>
      </c>
      <c r="H6205" s="208">
        <v>0.7</v>
      </c>
      <c r="I6205" s="239">
        <v>0.5</v>
      </c>
      <c r="J6205" s="239"/>
      <c r="K6205" s="24"/>
      <c r="L6205" s="24"/>
      <c r="M6205" s="24"/>
      <c r="N6205" s="24"/>
      <c r="O6205" s="208">
        <v>8.3000000000000004E-2</v>
      </c>
      <c r="P6205" s="208">
        <v>0.83199999999999996</v>
      </c>
      <c r="Q6205" s="24"/>
      <c r="R6205" s="208">
        <v>1.7</v>
      </c>
      <c r="S6205" s="208">
        <v>1.95</v>
      </c>
      <c r="T6205" s="208">
        <v>1.5760000000000001</v>
      </c>
      <c r="U6205" s="208">
        <v>0.72899999999999998</v>
      </c>
      <c r="V6205" s="208">
        <v>0.30399999999999999</v>
      </c>
      <c r="W6205" s="24"/>
      <c r="X6205" s="24"/>
      <c r="Y6205" s="24"/>
      <c r="Z6205" s="24"/>
      <c r="AA6205" s="208">
        <v>0.48199999999999998</v>
      </c>
      <c r="AB6205" s="208">
        <v>0.52700000000000002</v>
      </c>
      <c r="AC6205" s="208">
        <v>0.93799999999999994</v>
      </c>
      <c r="AD6205" s="208">
        <v>1.5649999999999999</v>
      </c>
      <c r="AE6205" s="208">
        <v>1.1220000000000001</v>
      </c>
      <c r="AF6205" s="208">
        <v>0.999</v>
      </c>
      <c r="AG6205" s="208">
        <v>0.66400000000000003</v>
      </c>
      <c r="AH6205" s="208">
        <v>0.27400000000000002</v>
      </c>
      <c r="AI6205" s="208">
        <v>0.28399999999999997</v>
      </c>
      <c r="AJ6205" s="24"/>
      <c r="AK6205" s="24"/>
      <c r="AL6205" s="24"/>
      <c r="AM6205" s="24"/>
      <c r="AN6205" s="208">
        <v>0.79300000000000004</v>
      </c>
      <c r="AO6205" s="208">
        <v>1.1080000000000001</v>
      </c>
      <c r="AP6205" s="208">
        <v>1.2230000000000001</v>
      </c>
      <c r="AQ6205" s="208">
        <v>1</v>
      </c>
      <c r="AR6205" s="208">
        <v>2.1949999999999998</v>
      </c>
      <c r="AS6205" s="208">
        <v>0.7</v>
      </c>
      <c r="AT6205" s="208">
        <v>0.52100000000000002</v>
      </c>
      <c r="AU6205" s="208">
        <v>0.106</v>
      </c>
      <c r="AV6205" s="24"/>
      <c r="AW6205" s="24"/>
      <c r="AX6205" s="24"/>
      <c r="AY6205" s="24"/>
      <c r="AZ6205" s="208">
        <v>0.51500000000000001</v>
      </c>
      <c r="BA6205" s="208">
        <v>0.63900000000000001</v>
      </c>
      <c r="BB6205" s="21">
        <f t="shared" si="600"/>
        <v>3.6419999999999999</v>
      </c>
      <c r="BC6205" s="18"/>
      <c r="BD6205" s="22">
        <f t="shared" si="597"/>
        <v>5.0583333333333327</v>
      </c>
      <c r="BE6205" s="21"/>
      <c r="BG6205" s="10"/>
      <c r="BH6205" s="21">
        <f t="shared" si="599"/>
        <v>0</v>
      </c>
      <c r="BI6205" s="22">
        <f t="shared" si="599"/>
        <v>3.7633999999999992E-3</v>
      </c>
      <c r="BJ6205" s="21"/>
      <c r="BK6205" s="21">
        <v>0</v>
      </c>
      <c r="BL6205" s="22">
        <v>1.1290199999999997E-2</v>
      </c>
      <c r="BM6205" s="21"/>
      <c r="BN6205" s="21">
        <f t="shared" si="598"/>
        <v>0</v>
      </c>
      <c r="BO6205" s="22">
        <f t="shared" si="598"/>
        <v>4.5160799999999987E-2</v>
      </c>
      <c r="BP6205" s="21">
        <f t="shared" si="598"/>
        <v>0</v>
      </c>
    </row>
    <row r="6206" spans="1:68" ht="11.1" hidden="1" customHeight="1" outlineLevel="1" collapsed="1" x14ac:dyDescent="0.2">
      <c r="A6206" s="10"/>
      <c r="B6206" s="18"/>
      <c r="C6206" s="18"/>
      <c r="D6206" s="18"/>
      <c r="E6206" s="19" t="s">
        <v>5456</v>
      </c>
      <c r="F6206" s="20"/>
      <c r="G6206" s="20"/>
      <c r="H6206" s="20"/>
      <c r="I6206" s="20"/>
      <c r="J6206" s="20"/>
      <c r="K6206" s="20"/>
      <c r="L6206" s="20"/>
      <c r="M6206" s="20"/>
      <c r="N6206" s="20"/>
      <c r="O6206" s="20"/>
      <c r="P6206" s="20"/>
      <c r="Q6206" s="20"/>
      <c r="R6206" s="20"/>
      <c r="S6206" s="20"/>
      <c r="T6206" s="20"/>
      <c r="U6206" s="20"/>
      <c r="V6206" s="20"/>
      <c r="W6206" s="20"/>
      <c r="X6206" s="20"/>
      <c r="Y6206" s="20"/>
      <c r="Z6206" s="20"/>
      <c r="AA6206" s="20"/>
      <c r="AB6206" s="20"/>
      <c r="AC6206" s="20"/>
      <c r="AD6206" s="20"/>
      <c r="AE6206" s="20"/>
      <c r="AF6206" s="20"/>
      <c r="AG6206" s="20"/>
      <c r="AH6206" s="20"/>
      <c r="AI6206" s="20"/>
      <c r="AJ6206" s="20"/>
      <c r="AK6206" s="20"/>
      <c r="AL6206" s="20"/>
      <c r="AM6206" s="20"/>
      <c r="AN6206" s="20"/>
      <c r="AO6206" s="209">
        <v>2.04</v>
      </c>
      <c r="AP6206" s="209">
        <v>1.629</v>
      </c>
      <c r="AQ6206" s="209">
        <v>2.1459999999999999</v>
      </c>
      <c r="AR6206" s="209">
        <v>1.3460000000000001</v>
      </c>
      <c r="AS6206" s="209">
        <v>0.97899999999999998</v>
      </c>
      <c r="AT6206" s="209">
        <v>0.34100000000000003</v>
      </c>
      <c r="AU6206" s="209">
        <v>3.7999999999999999E-2</v>
      </c>
      <c r="AV6206" s="20"/>
      <c r="AW6206" s="20"/>
      <c r="AX6206" s="20"/>
      <c r="AY6206" s="209">
        <v>0.16</v>
      </c>
      <c r="AZ6206" s="209">
        <v>0.46700000000000003</v>
      </c>
      <c r="BA6206" s="209">
        <v>1.5860000000000001</v>
      </c>
      <c r="BB6206" s="21">
        <f t="shared" si="600"/>
        <v>2.1459999999999999</v>
      </c>
      <c r="BC6206" s="18">
        <v>4.5</v>
      </c>
      <c r="BD6206" s="22">
        <f t="shared" si="597"/>
        <v>2.9805555555555552</v>
      </c>
      <c r="BE6206" s="21">
        <f>BC6206-BD6206</f>
        <v>1.5194444444444448</v>
      </c>
      <c r="BF6206" s="2">
        <v>4.5</v>
      </c>
      <c r="BG6206" s="10">
        <v>6</v>
      </c>
      <c r="BH6206" s="21">
        <f t="shared" si="599"/>
        <v>3.3479999999999998E-3</v>
      </c>
      <c r="BI6206" s="22">
        <f t="shared" si="599"/>
        <v>2.2175333333333334E-3</v>
      </c>
      <c r="BJ6206" s="21">
        <f>BH6206-BI6206</f>
        <v>1.1304666666666664E-3</v>
      </c>
      <c r="BK6206" s="21">
        <v>1.0043999999999999E-2</v>
      </c>
      <c r="BL6206" s="22">
        <v>6.6525999999999998E-3</v>
      </c>
      <c r="BM6206" s="21">
        <v>3.3913999999999993E-3</v>
      </c>
      <c r="BN6206" s="21">
        <f t="shared" si="598"/>
        <v>4.0175999999999996E-2</v>
      </c>
      <c r="BO6206" s="22">
        <f t="shared" si="598"/>
        <v>2.6610399999999999E-2</v>
      </c>
      <c r="BP6206" s="21">
        <f t="shared" si="598"/>
        <v>1.3565599999999997E-2</v>
      </c>
    </row>
    <row r="6207" spans="1:68" ht="11.1" hidden="1" customHeight="1" outlineLevel="2" x14ac:dyDescent="0.2">
      <c r="A6207" s="10"/>
      <c r="B6207" s="18"/>
      <c r="C6207" s="18"/>
      <c r="D6207" s="18"/>
      <c r="E6207" s="23" t="s">
        <v>5457</v>
      </c>
      <c r="F6207" s="24"/>
      <c r="G6207" s="24"/>
      <c r="H6207" s="24"/>
      <c r="I6207" s="24"/>
      <c r="J6207" s="24"/>
      <c r="K6207" s="24"/>
      <c r="L6207" s="24"/>
      <c r="M6207" s="24"/>
      <c r="N6207" s="24"/>
      <c r="O6207" s="24"/>
      <c r="P6207" s="24"/>
      <c r="Q6207" s="24"/>
      <c r="R6207" s="24"/>
      <c r="S6207" s="24"/>
      <c r="T6207" s="24"/>
      <c r="U6207" s="24"/>
      <c r="V6207" s="24"/>
      <c r="W6207" s="24"/>
      <c r="X6207" s="24"/>
      <c r="Y6207" s="24"/>
      <c r="Z6207" s="24"/>
      <c r="AA6207" s="24"/>
      <c r="AB6207" s="24"/>
      <c r="AC6207" s="24"/>
      <c r="AD6207" s="24"/>
      <c r="AE6207" s="24"/>
      <c r="AF6207" s="24"/>
      <c r="AG6207" s="24"/>
      <c r="AH6207" s="24"/>
      <c r="AI6207" s="24"/>
      <c r="AJ6207" s="24"/>
      <c r="AK6207" s="24"/>
      <c r="AL6207" s="24"/>
      <c r="AM6207" s="24"/>
      <c r="AN6207" s="24"/>
      <c r="AO6207" s="208">
        <v>2.04</v>
      </c>
      <c r="AP6207" s="208">
        <v>1.629</v>
      </c>
      <c r="AQ6207" s="208">
        <v>2.1459999999999999</v>
      </c>
      <c r="AR6207" s="208">
        <v>1.3460000000000001</v>
      </c>
      <c r="AS6207" s="208">
        <v>0.97899999999999998</v>
      </c>
      <c r="AT6207" s="208">
        <v>0.34100000000000003</v>
      </c>
      <c r="AU6207" s="208">
        <v>3.7999999999999999E-2</v>
      </c>
      <c r="AV6207" s="24"/>
      <c r="AW6207" s="24"/>
      <c r="AX6207" s="24"/>
      <c r="AY6207" s="208">
        <v>0.16</v>
      </c>
      <c r="AZ6207" s="208">
        <v>0.46700000000000003</v>
      </c>
      <c r="BA6207" s="208">
        <v>1.5860000000000001</v>
      </c>
      <c r="BB6207" s="21">
        <f t="shared" si="600"/>
        <v>2.1459999999999999</v>
      </c>
      <c r="BC6207" s="18"/>
      <c r="BD6207" s="22">
        <f t="shared" si="597"/>
        <v>2.9805555555555552</v>
      </c>
      <c r="BE6207" s="21"/>
      <c r="BG6207" s="10"/>
      <c r="BH6207" s="21">
        <f t="shared" si="599"/>
        <v>0</v>
      </c>
      <c r="BI6207" s="22">
        <f t="shared" si="599"/>
        <v>2.2175333333333334E-3</v>
      </c>
      <c r="BJ6207" s="21"/>
      <c r="BK6207" s="21">
        <v>0</v>
      </c>
      <c r="BL6207" s="22">
        <v>6.6525999999999998E-3</v>
      </c>
      <c r="BM6207" s="21"/>
      <c r="BN6207" s="21">
        <f t="shared" si="598"/>
        <v>0</v>
      </c>
      <c r="BO6207" s="22">
        <f t="shared" si="598"/>
        <v>2.6610399999999999E-2</v>
      </c>
      <c r="BP6207" s="21">
        <f t="shared" si="598"/>
        <v>0</v>
      </c>
    </row>
    <row r="6208" spans="1:68" ht="11.1" hidden="1" customHeight="1" outlineLevel="1" collapsed="1" x14ac:dyDescent="0.2">
      <c r="A6208" s="10"/>
      <c r="B6208" s="18"/>
      <c r="C6208" s="18"/>
      <c r="D6208" s="18"/>
      <c r="E6208" s="19" t="s">
        <v>5458</v>
      </c>
      <c r="F6208" s="209">
        <v>3</v>
      </c>
      <c r="G6208" s="20"/>
      <c r="H6208" s="209">
        <v>3</v>
      </c>
      <c r="I6208" s="20"/>
      <c r="J6208" s="20"/>
      <c r="K6208" s="20"/>
      <c r="L6208" s="20"/>
      <c r="M6208" s="20"/>
      <c r="N6208" s="20"/>
      <c r="O6208" s="20"/>
      <c r="P6208" s="20"/>
      <c r="Q6208" s="20"/>
      <c r="R6208" s="209">
        <v>6.2850000000000001</v>
      </c>
      <c r="S6208" s="209">
        <v>9.2149999999999999</v>
      </c>
      <c r="T6208" s="209">
        <v>4.1289999999999996</v>
      </c>
      <c r="U6208" s="209">
        <v>3</v>
      </c>
      <c r="V6208" s="20"/>
      <c r="W6208" s="20"/>
      <c r="X6208" s="20"/>
      <c r="Y6208" s="20"/>
      <c r="Z6208" s="20"/>
      <c r="AA6208" s="209">
        <v>7.37</v>
      </c>
      <c r="AB6208" s="20"/>
      <c r="AC6208" s="209">
        <v>4.8719999999999999</v>
      </c>
      <c r="AD6208" s="209">
        <v>7.1749999999999998</v>
      </c>
      <c r="AE6208" s="209">
        <v>7.4980000000000002</v>
      </c>
      <c r="AF6208" s="209">
        <v>5.173</v>
      </c>
      <c r="AG6208" s="209">
        <v>3.1589999999999998</v>
      </c>
      <c r="AH6208" s="209">
        <v>1.2549999999999999</v>
      </c>
      <c r="AI6208" s="20"/>
      <c r="AJ6208" s="20"/>
      <c r="AK6208" s="20"/>
      <c r="AL6208" s="20"/>
      <c r="AM6208" s="20"/>
      <c r="AN6208" s="209">
        <v>2.1680000000000001</v>
      </c>
      <c r="AO6208" s="209">
        <v>4.43</v>
      </c>
      <c r="AP6208" s="209">
        <v>6.5350000000000001</v>
      </c>
      <c r="AQ6208" s="209">
        <v>6.6280000000000001</v>
      </c>
      <c r="AR6208" s="209">
        <v>10.191000000000001</v>
      </c>
      <c r="AS6208" s="209">
        <v>5</v>
      </c>
      <c r="AT6208" s="20"/>
      <c r="AU6208" s="209">
        <v>0.91600000000000004</v>
      </c>
      <c r="AV6208" s="20"/>
      <c r="AW6208" s="20"/>
      <c r="AX6208" s="20"/>
      <c r="AY6208" s="209">
        <v>2.5</v>
      </c>
      <c r="AZ6208" s="20"/>
      <c r="BA6208" s="20"/>
      <c r="BB6208" s="56">
        <f>BB6209+BB6210</f>
        <v>14.800999999999998</v>
      </c>
      <c r="BC6208" s="18">
        <v>20557</v>
      </c>
      <c r="BD6208" s="22">
        <f t="shared" si="597"/>
        <v>20.556944444444444</v>
      </c>
      <c r="BE6208" s="21">
        <f>BC6208-BD6208</f>
        <v>20536.443055555555</v>
      </c>
      <c r="BF6208" s="2">
        <v>17.600000000000001</v>
      </c>
      <c r="BG6208" s="10">
        <v>6</v>
      </c>
      <c r="BH6208" s="21">
        <f t="shared" si="599"/>
        <v>15.294408000000001</v>
      </c>
      <c r="BI6208" s="22">
        <f t="shared" si="599"/>
        <v>1.5294366666666667E-2</v>
      </c>
      <c r="BJ6208" s="21">
        <f>BH6208-BI6208</f>
        <v>15.279113633333335</v>
      </c>
      <c r="BK6208" s="21">
        <v>45.883223999999998</v>
      </c>
      <c r="BL6208" s="22">
        <v>4.5883099999999996E-2</v>
      </c>
      <c r="BM6208" s="21">
        <v>45.837340900000001</v>
      </c>
      <c r="BN6208" s="21">
        <f t="shared" si="598"/>
        <v>183.53289599999999</v>
      </c>
      <c r="BO6208" s="22">
        <f t="shared" si="598"/>
        <v>0.18353239999999998</v>
      </c>
      <c r="BP6208" s="21">
        <f t="shared" si="598"/>
        <v>183.3493636</v>
      </c>
    </row>
    <row r="6209" spans="1:68" ht="11.1" hidden="1" customHeight="1" outlineLevel="2" x14ac:dyDescent="0.2">
      <c r="A6209" s="10"/>
      <c r="B6209" s="18"/>
      <c r="C6209" s="18"/>
      <c r="D6209" s="18"/>
      <c r="E6209" s="23" t="s">
        <v>5459</v>
      </c>
      <c r="F6209" s="208">
        <v>3</v>
      </c>
      <c r="G6209" s="24"/>
      <c r="H6209" s="208">
        <v>3</v>
      </c>
      <c r="I6209" s="24"/>
      <c r="J6209" s="24"/>
      <c r="K6209" s="24"/>
      <c r="L6209" s="24"/>
      <c r="M6209" s="24"/>
      <c r="N6209" s="24"/>
      <c r="O6209" s="24"/>
      <c r="P6209" s="24"/>
      <c r="Q6209" s="24"/>
      <c r="R6209" s="208">
        <v>6.2850000000000001</v>
      </c>
      <c r="S6209" s="208">
        <v>9.2149999999999999</v>
      </c>
      <c r="T6209" s="208">
        <v>4.1289999999999996</v>
      </c>
      <c r="U6209" s="208">
        <v>3</v>
      </c>
      <c r="V6209" s="24"/>
      <c r="W6209" s="24"/>
      <c r="X6209" s="24"/>
      <c r="Y6209" s="24"/>
      <c r="Z6209" s="24"/>
      <c r="AA6209" s="208">
        <v>1.871</v>
      </c>
      <c r="AB6209" s="24"/>
      <c r="AC6209" s="208">
        <v>4.8719999999999999</v>
      </c>
      <c r="AD6209" s="208">
        <v>4.3440000000000003</v>
      </c>
      <c r="AE6209" s="208">
        <v>5.8289999999999997</v>
      </c>
      <c r="AF6209" s="208">
        <v>4.1459999999999999</v>
      </c>
      <c r="AG6209" s="208">
        <v>2.4409999999999998</v>
      </c>
      <c r="AH6209" s="208">
        <v>1</v>
      </c>
      <c r="AI6209" s="24"/>
      <c r="AJ6209" s="24"/>
      <c r="AK6209" s="24"/>
      <c r="AL6209" s="24"/>
      <c r="AM6209" s="24"/>
      <c r="AN6209" s="208">
        <v>0.66800000000000004</v>
      </c>
      <c r="AO6209" s="208">
        <v>3.3889999999999998</v>
      </c>
      <c r="AP6209" s="208">
        <v>5.2649999999999997</v>
      </c>
      <c r="AQ6209" s="208">
        <v>5.3280000000000003</v>
      </c>
      <c r="AR6209" s="208">
        <v>9.3019999999999996</v>
      </c>
      <c r="AS6209" s="208">
        <v>2</v>
      </c>
      <c r="AT6209" s="24"/>
      <c r="AU6209" s="208">
        <v>0.91600000000000004</v>
      </c>
      <c r="AV6209" s="24"/>
      <c r="AW6209" s="24"/>
      <c r="AX6209" s="24"/>
      <c r="AY6209" s="208">
        <v>1.5</v>
      </c>
      <c r="AZ6209" s="24"/>
      <c r="BA6209" s="24"/>
      <c r="BB6209" s="21">
        <f t="shared" ref="BB6209:BB6272" si="601">MAX(F6209:BA6209)</f>
        <v>9.3019999999999996</v>
      </c>
      <c r="BC6209" s="18"/>
      <c r="BD6209" s="22">
        <f t="shared" si="597"/>
        <v>12.919444444444444</v>
      </c>
      <c r="BE6209" s="21"/>
      <c r="BG6209" s="10"/>
      <c r="BH6209" s="21">
        <f t="shared" si="599"/>
        <v>0</v>
      </c>
      <c r="BI6209" s="22">
        <f t="shared" si="599"/>
        <v>9.6120666666666653E-3</v>
      </c>
      <c r="BJ6209" s="21"/>
      <c r="BK6209" s="21">
        <v>0</v>
      </c>
      <c r="BL6209" s="22">
        <v>2.8836199999999996E-2</v>
      </c>
      <c r="BM6209" s="21"/>
      <c r="BN6209" s="21">
        <f t="shared" si="598"/>
        <v>0</v>
      </c>
      <c r="BO6209" s="22">
        <f t="shared" si="598"/>
        <v>0.11534479999999998</v>
      </c>
      <c r="BP6209" s="21">
        <f t="shared" si="598"/>
        <v>0</v>
      </c>
    </row>
    <row r="6210" spans="1:68" ht="11.1" hidden="1" customHeight="1" outlineLevel="2" x14ac:dyDescent="0.2">
      <c r="A6210" s="10"/>
      <c r="B6210" s="18"/>
      <c r="C6210" s="18"/>
      <c r="D6210" s="18"/>
      <c r="E6210" s="23" t="s">
        <v>5460</v>
      </c>
      <c r="F6210" s="24"/>
      <c r="G6210" s="24"/>
      <c r="H6210" s="24"/>
      <c r="I6210" s="24"/>
      <c r="J6210" s="24"/>
      <c r="K6210" s="24"/>
      <c r="L6210" s="24"/>
      <c r="M6210" s="24"/>
      <c r="N6210" s="24"/>
      <c r="O6210" s="24"/>
      <c r="P6210" s="24"/>
      <c r="Q6210" s="24"/>
      <c r="R6210" s="24"/>
      <c r="S6210" s="24"/>
      <c r="T6210" s="24"/>
      <c r="U6210" s="24"/>
      <c r="V6210" s="24"/>
      <c r="W6210" s="24"/>
      <c r="X6210" s="24"/>
      <c r="Y6210" s="24"/>
      <c r="Z6210" s="24"/>
      <c r="AA6210" s="208">
        <v>5.4989999999999997</v>
      </c>
      <c r="AB6210" s="24"/>
      <c r="AC6210" s="24"/>
      <c r="AD6210" s="208">
        <v>2.831</v>
      </c>
      <c r="AE6210" s="208">
        <v>1.669</v>
      </c>
      <c r="AF6210" s="208">
        <v>1.0269999999999999</v>
      </c>
      <c r="AG6210" s="208">
        <v>0.71799999999999997</v>
      </c>
      <c r="AH6210" s="208">
        <v>0.255</v>
      </c>
      <c r="AI6210" s="24"/>
      <c r="AJ6210" s="24"/>
      <c r="AK6210" s="24"/>
      <c r="AL6210" s="24"/>
      <c r="AM6210" s="24"/>
      <c r="AN6210" s="208">
        <v>1.5</v>
      </c>
      <c r="AO6210" s="208">
        <v>1.0409999999999999</v>
      </c>
      <c r="AP6210" s="208">
        <v>1.27</v>
      </c>
      <c r="AQ6210" s="208">
        <v>1.3</v>
      </c>
      <c r="AR6210" s="208">
        <v>0.88900000000000001</v>
      </c>
      <c r="AS6210" s="208">
        <v>3</v>
      </c>
      <c r="AT6210" s="24"/>
      <c r="AU6210" s="24"/>
      <c r="AV6210" s="24"/>
      <c r="AW6210" s="24"/>
      <c r="AX6210" s="24"/>
      <c r="AY6210" s="208">
        <v>1</v>
      </c>
      <c r="AZ6210" s="24"/>
      <c r="BA6210" s="24"/>
      <c r="BB6210" s="21">
        <f t="shared" si="601"/>
        <v>5.4989999999999997</v>
      </c>
      <c r="BC6210" s="18"/>
      <c r="BD6210" s="22">
        <f t="shared" si="597"/>
        <v>7.6374999999999993</v>
      </c>
      <c r="BE6210" s="21"/>
      <c r="BG6210" s="10"/>
      <c r="BH6210" s="21">
        <f t="shared" si="599"/>
        <v>0</v>
      </c>
      <c r="BI6210" s="22">
        <f t="shared" si="599"/>
        <v>5.6822999999999995E-3</v>
      </c>
      <c r="BJ6210" s="21"/>
      <c r="BK6210" s="21">
        <v>0</v>
      </c>
      <c r="BL6210" s="22">
        <v>1.7046899999999997E-2</v>
      </c>
      <c r="BM6210" s="21"/>
      <c r="BN6210" s="21">
        <f t="shared" si="598"/>
        <v>0</v>
      </c>
      <c r="BO6210" s="22">
        <f t="shared" si="598"/>
        <v>6.8187599999999987E-2</v>
      </c>
      <c r="BP6210" s="21">
        <f t="shared" si="598"/>
        <v>0</v>
      </c>
    </row>
    <row r="6211" spans="1:68" ht="11.1" hidden="1" customHeight="1" outlineLevel="1" collapsed="1" x14ac:dyDescent="0.2">
      <c r="A6211" s="10"/>
      <c r="B6211" s="18"/>
      <c r="C6211" s="18"/>
      <c r="D6211" s="18"/>
      <c r="E6211" s="19" t="s">
        <v>4213</v>
      </c>
      <c r="F6211" s="20"/>
      <c r="G6211" s="209">
        <v>3.4710000000000001</v>
      </c>
      <c r="H6211" s="209">
        <v>0.48499999999999999</v>
      </c>
      <c r="I6211" s="240">
        <v>4.8360000000000003</v>
      </c>
      <c r="J6211" s="240"/>
      <c r="K6211" s="209">
        <v>6.5940000000000003</v>
      </c>
      <c r="L6211" s="209">
        <v>0.218</v>
      </c>
      <c r="M6211" s="209">
        <v>9.9000000000000005E-2</v>
      </c>
      <c r="N6211" s="209">
        <v>0.158</v>
      </c>
      <c r="O6211" s="209">
        <v>0.186</v>
      </c>
      <c r="P6211" s="20"/>
      <c r="Q6211" s="20"/>
      <c r="R6211" s="209">
        <v>0.14699999999999999</v>
      </c>
      <c r="S6211" s="209">
        <v>8.1000000000000003E-2</v>
      </c>
      <c r="T6211" s="209">
        <v>9.1999999999999998E-2</v>
      </c>
      <c r="U6211" s="209">
        <v>0.10100000000000001</v>
      </c>
      <c r="V6211" s="209">
        <v>4.9000000000000002E-2</v>
      </c>
      <c r="W6211" s="209">
        <v>2.5139999999999998</v>
      </c>
      <c r="X6211" s="209">
        <v>9.2999999999999999E-2</v>
      </c>
      <c r="Y6211" s="209">
        <v>9.2999999999999999E-2</v>
      </c>
      <c r="Z6211" s="209">
        <v>0.13900000000000001</v>
      </c>
      <c r="AA6211" s="209">
        <v>0.19900000000000001</v>
      </c>
      <c r="AB6211" s="209">
        <v>0.17399999999999999</v>
      </c>
      <c r="AC6211" s="209">
        <v>0.193</v>
      </c>
      <c r="AD6211" s="209">
        <v>0.57299999999999995</v>
      </c>
      <c r="AE6211" s="209">
        <v>0.23899999999999999</v>
      </c>
      <c r="AF6211" s="209">
        <v>0.374</v>
      </c>
      <c r="AG6211" s="209">
        <v>0.318</v>
      </c>
      <c r="AH6211" s="209">
        <v>0.187</v>
      </c>
      <c r="AI6211" s="209">
        <v>0.51300000000000001</v>
      </c>
      <c r="AJ6211" s="209">
        <v>1.1779999999999999</v>
      </c>
      <c r="AK6211" s="20"/>
      <c r="AL6211" s="209">
        <v>0.47699999999999998</v>
      </c>
      <c r="AM6211" s="209">
        <v>0.18099999999999999</v>
      </c>
      <c r="AN6211" s="209">
        <v>0.192</v>
      </c>
      <c r="AO6211" s="209">
        <v>0.747</v>
      </c>
      <c r="AP6211" s="209">
        <v>0.17399999999999999</v>
      </c>
      <c r="AQ6211" s="209">
        <v>0.193</v>
      </c>
      <c r="AR6211" s="209">
        <v>0.111</v>
      </c>
      <c r="AS6211" s="209">
        <v>0.13</v>
      </c>
      <c r="AT6211" s="209">
        <v>0.222</v>
      </c>
      <c r="AU6211" s="209">
        <v>0.372</v>
      </c>
      <c r="AV6211" s="209">
        <v>0.153</v>
      </c>
      <c r="AW6211" s="209">
        <v>0.23799999999999999</v>
      </c>
      <c r="AX6211" s="209">
        <v>0.124</v>
      </c>
      <c r="AY6211" s="209">
        <v>0.13400000000000001</v>
      </c>
      <c r="AZ6211" s="209">
        <v>0.161</v>
      </c>
      <c r="BA6211" s="209">
        <v>0.26500000000000001</v>
      </c>
      <c r="BB6211" s="21">
        <f t="shared" si="601"/>
        <v>6.5940000000000003</v>
      </c>
      <c r="BC6211" s="18">
        <v>15.83</v>
      </c>
      <c r="BD6211" s="22">
        <f t="shared" si="597"/>
        <v>9.158333333333335</v>
      </c>
      <c r="BE6211" s="21">
        <f>BC6211-BD6211</f>
        <v>6.6716666666666651</v>
      </c>
      <c r="BF6211" s="2">
        <v>15.83</v>
      </c>
      <c r="BG6211" s="10"/>
      <c r="BH6211" s="21">
        <f t="shared" si="599"/>
        <v>1.177752E-2</v>
      </c>
      <c r="BI6211" s="22">
        <f t="shared" si="599"/>
        <v>6.8138000000000009E-3</v>
      </c>
      <c r="BJ6211" s="21">
        <f>BH6211-BI6211</f>
        <v>4.9637199999999987E-3</v>
      </c>
      <c r="BK6211" s="21">
        <v>3.5332559999999999E-2</v>
      </c>
      <c r="BL6211" s="22">
        <v>2.0441400000000002E-2</v>
      </c>
      <c r="BM6211" s="21">
        <v>1.4891159999999997E-2</v>
      </c>
      <c r="BN6211" s="21">
        <f t="shared" si="598"/>
        <v>0.14133024</v>
      </c>
      <c r="BO6211" s="22">
        <f t="shared" si="598"/>
        <v>8.1765600000000008E-2</v>
      </c>
      <c r="BP6211" s="21">
        <f t="shared" si="598"/>
        <v>5.9564639999999988E-2</v>
      </c>
    </row>
    <row r="6212" spans="1:68" ht="11.1" hidden="1" customHeight="1" outlineLevel="2" x14ac:dyDescent="0.2">
      <c r="A6212" s="10"/>
      <c r="B6212" s="18"/>
      <c r="C6212" s="18"/>
      <c r="D6212" s="18"/>
      <c r="E6212" s="23"/>
      <c r="F6212" s="24"/>
      <c r="G6212" s="208">
        <v>3.4710000000000001</v>
      </c>
      <c r="H6212" s="208">
        <v>0.48499999999999999</v>
      </c>
      <c r="I6212" s="239">
        <v>4.8360000000000003</v>
      </c>
      <c r="J6212" s="239"/>
      <c r="K6212" s="208">
        <v>6.5940000000000003</v>
      </c>
      <c r="L6212" s="208">
        <v>0.218</v>
      </c>
      <c r="M6212" s="208">
        <v>9.9000000000000005E-2</v>
      </c>
      <c r="N6212" s="208">
        <v>0.158</v>
      </c>
      <c r="O6212" s="208">
        <v>0.186</v>
      </c>
      <c r="P6212" s="24"/>
      <c r="Q6212" s="24"/>
      <c r="R6212" s="208">
        <v>0.14699999999999999</v>
      </c>
      <c r="S6212" s="208">
        <v>8.1000000000000003E-2</v>
      </c>
      <c r="T6212" s="208">
        <v>9.1999999999999998E-2</v>
      </c>
      <c r="U6212" s="208">
        <v>0.10100000000000001</v>
      </c>
      <c r="V6212" s="208">
        <v>4.9000000000000002E-2</v>
      </c>
      <c r="W6212" s="208">
        <v>2.5139999999999998</v>
      </c>
      <c r="X6212" s="208">
        <v>9.2999999999999999E-2</v>
      </c>
      <c r="Y6212" s="208">
        <v>9.2999999999999999E-2</v>
      </c>
      <c r="Z6212" s="208">
        <v>0.13900000000000001</v>
      </c>
      <c r="AA6212" s="208">
        <v>0.19900000000000001</v>
      </c>
      <c r="AB6212" s="208">
        <v>0.17399999999999999</v>
      </c>
      <c r="AC6212" s="208">
        <v>0.193</v>
      </c>
      <c r="AD6212" s="208">
        <v>0.57299999999999995</v>
      </c>
      <c r="AE6212" s="208">
        <v>0.23899999999999999</v>
      </c>
      <c r="AF6212" s="208">
        <v>0.374</v>
      </c>
      <c r="AG6212" s="208">
        <v>0.318</v>
      </c>
      <c r="AH6212" s="208">
        <v>0.187</v>
      </c>
      <c r="AI6212" s="208">
        <v>0.51300000000000001</v>
      </c>
      <c r="AJ6212" s="208">
        <v>1.1779999999999999</v>
      </c>
      <c r="AK6212" s="24"/>
      <c r="AL6212" s="208">
        <v>0.47699999999999998</v>
      </c>
      <c r="AM6212" s="208">
        <v>0.18099999999999999</v>
      </c>
      <c r="AN6212" s="208">
        <v>0.192</v>
      </c>
      <c r="AO6212" s="208">
        <v>0.747</v>
      </c>
      <c r="AP6212" s="208">
        <v>0.17399999999999999</v>
      </c>
      <c r="AQ6212" s="208">
        <v>0.193</v>
      </c>
      <c r="AR6212" s="208">
        <v>0.111</v>
      </c>
      <c r="AS6212" s="208">
        <v>0.13</v>
      </c>
      <c r="AT6212" s="208">
        <v>0.222</v>
      </c>
      <c r="AU6212" s="208">
        <v>0.372</v>
      </c>
      <c r="AV6212" s="208">
        <v>0.153</v>
      </c>
      <c r="AW6212" s="208">
        <v>0.23799999999999999</v>
      </c>
      <c r="AX6212" s="208">
        <v>0.124</v>
      </c>
      <c r="AY6212" s="208">
        <v>0.13400000000000001</v>
      </c>
      <c r="AZ6212" s="208">
        <v>0.161</v>
      </c>
      <c r="BA6212" s="208">
        <v>0.26500000000000001</v>
      </c>
      <c r="BB6212" s="21">
        <f t="shared" si="601"/>
        <v>6.5940000000000003</v>
      </c>
      <c r="BC6212" s="18"/>
      <c r="BD6212" s="22">
        <f t="shared" si="597"/>
        <v>9.158333333333335</v>
      </c>
      <c r="BE6212" s="21"/>
      <c r="BG6212" s="10"/>
      <c r="BH6212" s="21">
        <f t="shared" si="599"/>
        <v>0</v>
      </c>
      <c r="BI6212" s="22">
        <f t="shared" si="599"/>
        <v>6.8138000000000009E-3</v>
      </c>
      <c r="BJ6212" s="21"/>
      <c r="BK6212" s="21">
        <v>0</v>
      </c>
      <c r="BL6212" s="22">
        <v>2.0441400000000002E-2</v>
      </c>
      <c r="BM6212" s="21"/>
      <c r="BN6212" s="21">
        <f t="shared" si="598"/>
        <v>0</v>
      </c>
      <c r="BO6212" s="22">
        <f t="shared" si="598"/>
        <v>8.1765600000000008E-2</v>
      </c>
      <c r="BP6212" s="21">
        <f t="shared" si="598"/>
        <v>0</v>
      </c>
    </row>
    <row r="6213" spans="1:68" ht="11.1" hidden="1" customHeight="1" outlineLevel="1" collapsed="1" x14ac:dyDescent="0.2">
      <c r="A6213" s="10"/>
      <c r="B6213" s="18"/>
      <c r="C6213" s="18"/>
      <c r="D6213" s="18"/>
      <c r="E6213" s="19" t="s">
        <v>4236</v>
      </c>
      <c r="F6213" s="209">
        <v>0.42</v>
      </c>
      <c r="G6213" s="209">
        <v>0.442</v>
      </c>
      <c r="H6213" s="209">
        <v>0.442</v>
      </c>
      <c r="I6213" s="240">
        <v>0.442</v>
      </c>
      <c r="J6213" s="240"/>
      <c r="K6213" s="209">
        <v>0.45300000000000001</v>
      </c>
      <c r="L6213" s="209">
        <v>0.45300000000000001</v>
      </c>
      <c r="M6213" s="209">
        <v>0.45300000000000001</v>
      </c>
      <c r="N6213" s="209">
        <v>0.45300000000000001</v>
      </c>
      <c r="O6213" s="209">
        <v>0.43099999999999999</v>
      </c>
      <c r="P6213" s="209">
        <v>0.43099999999999999</v>
      </c>
      <c r="Q6213" s="209">
        <v>0.43099999999999999</v>
      </c>
      <c r="R6213" s="209">
        <v>0.46400000000000002</v>
      </c>
      <c r="S6213" s="209">
        <v>0.46400000000000002</v>
      </c>
      <c r="T6213" s="209">
        <v>0.46400000000000002</v>
      </c>
      <c r="U6213" s="209">
        <v>0.46400000000000002</v>
      </c>
      <c r="V6213" s="209">
        <v>0.46400000000000002</v>
      </c>
      <c r="W6213" s="209">
        <v>0.48499999999999999</v>
      </c>
      <c r="X6213" s="209">
        <v>0.48499999999999999</v>
      </c>
      <c r="Y6213" s="209">
        <v>0.48499999999999999</v>
      </c>
      <c r="Z6213" s="209">
        <v>0.496</v>
      </c>
      <c r="AA6213" s="209">
        <v>0.496</v>
      </c>
      <c r="AB6213" s="209">
        <v>0.496</v>
      </c>
      <c r="AC6213" s="209">
        <v>0.46400000000000002</v>
      </c>
      <c r="AD6213" s="209">
        <v>0.46400000000000002</v>
      </c>
      <c r="AE6213" s="209">
        <v>0.50700000000000001</v>
      </c>
      <c r="AF6213" s="209">
        <v>0.50700000000000001</v>
      </c>
      <c r="AG6213" s="209">
        <v>0.48</v>
      </c>
      <c r="AH6213" s="209">
        <v>0.47399999999999998</v>
      </c>
      <c r="AI6213" s="209">
        <v>0.48099999999999998</v>
      </c>
      <c r="AJ6213" s="209">
        <v>0.47399999999999998</v>
      </c>
      <c r="AK6213" s="209">
        <v>0.48699999999999999</v>
      </c>
      <c r="AL6213" s="209">
        <v>0.49</v>
      </c>
      <c r="AM6213" s="209">
        <v>0.49099999999999999</v>
      </c>
      <c r="AN6213" s="209">
        <v>0.49</v>
      </c>
      <c r="AO6213" s="209">
        <v>0.49</v>
      </c>
      <c r="AP6213" s="209">
        <v>0.47</v>
      </c>
      <c r="AQ6213" s="209">
        <v>0.46400000000000002</v>
      </c>
      <c r="AR6213" s="209">
        <v>0.46400000000000002</v>
      </c>
      <c r="AS6213" s="209">
        <v>0.47399999999999998</v>
      </c>
      <c r="AT6213" s="209">
        <v>0.45900000000000002</v>
      </c>
      <c r="AU6213" s="209">
        <v>0.47</v>
      </c>
      <c r="AV6213" s="209">
        <v>0.47799999999999998</v>
      </c>
      <c r="AW6213" s="209">
        <v>0.47599999999999998</v>
      </c>
      <c r="AX6213" s="209">
        <v>0.47799999999999998</v>
      </c>
      <c r="AY6213" s="209">
        <v>0.52300000000000002</v>
      </c>
      <c r="AZ6213" s="209">
        <v>0.49299999999999999</v>
      </c>
      <c r="BA6213" s="209">
        <v>0.49299999999999999</v>
      </c>
      <c r="BB6213" s="21">
        <f t="shared" si="601"/>
        <v>0.52300000000000002</v>
      </c>
      <c r="BC6213" s="18">
        <v>11.46</v>
      </c>
      <c r="BD6213" s="22">
        <f t="shared" si="597"/>
        <v>0.72638888888888897</v>
      </c>
      <c r="BE6213" s="21">
        <f>BC6213-BD6213</f>
        <v>10.733611111111111</v>
      </c>
      <c r="BF6213" s="2">
        <v>11.46</v>
      </c>
      <c r="BG6213" s="10"/>
      <c r="BH6213" s="21">
        <f t="shared" si="599"/>
        <v>8.5262399999999992E-3</v>
      </c>
      <c r="BI6213" s="22">
        <f t="shared" si="599"/>
        <v>5.4043333333333337E-4</v>
      </c>
      <c r="BJ6213" s="21">
        <f>BH6213-BI6213</f>
        <v>7.9858066666666661E-3</v>
      </c>
      <c r="BK6213" s="21">
        <v>2.5578719999999999E-2</v>
      </c>
      <c r="BL6213" s="22">
        <v>1.6213E-3</v>
      </c>
      <c r="BM6213" s="21">
        <v>2.395742E-2</v>
      </c>
      <c r="BN6213" s="21">
        <f t="shared" si="598"/>
        <v>0.10231488</v>
      </c>
      <c r="BO6213" s="22">
        <f t="shared" si="598"/>
        <v>6.4852E-3</v>
      </c>
      <c r="BP6213" s="21">
        <f t="shared" si="598"/>
        <v>9.582968E-2</v>
      </c>
    </row>
    <row r="6214" spans="1:68" ht="11.1" hidden="1" customHeight="1" outlineLevel="2" x14ac:dyDescent="0.2">
      <c r="A6214" s="10"/>
      <c r="B6214" s="18"/>
      <c r="C6214" s="18"/>
      <c r="D6214" s="18"/>
      <c r="E6214" s="23"/>
      <c r="F6214" s="208">
        <v>0.42</v>
      </c>
      <c r="G6214" s="208">
        <v>0.442</v>
      </c>
      <c r="H6214" s="208">
        <v>0.442</v>
      </c>
      <c r="I6214" s="239">
        <v>0.442</v>
      </c>
      <c r="J6214" s="239"/>
      <c r="K6214" s="208">
        <v>0.45300000000000001</v>
      </c>
      <c r="L6214" s="208">
        <v>0.45300000000000001</v>
      </c>
      <c r="M6214" s="208">
        <v>0.45300000000000001</v>
      </c>
      <c r="N6214" s="208">
        <v>0.45300000000000001</v>
      </c>
      <c r="O6214" s="208">
        <v>0.43099999999999999</v>
      </c>
      <c r="P6214" s="208">
        <v>0.43099999999999999</v>
      </c>
      <c r="Q6214" s="208">
        <v>0.43099999999999999</v>
      </c>
      <c r="R6214" s="208">
        <v>0.46400000000000002</v>
      </c>
      <c r="S6214" s="208">
        <v>0.46400000000000002</v>
      </c>
      <c r="T6214" s="208">
        <v>0.46400000000000002</v>
      </c>
      <c r="U6214" s="208">
        <v>0.46400000000000002</v>
      </c>
      <c r="V6214" s="208">
        <v>0.46400000000000002</v>
      </c>
      <c r="W6214" s="208">
        <v>0.48499999999999999</v>
      </c>
      <c r="X6214" s="208">
        <v>0.48499999999999999</v>
      </c>
      <c r="Y6214" s="208">
        <v>0.48499999999999999</v>
      </c>
      <c r="Z6214" s="208">
        <v>0.496</v>
      </c>
      <c r="AA6214" s="208">
        <v>0.496</v>
      </c>
      <c r="AB6214" s="208">
        <v>0.496</v>
      </c>
      <c r="AC6214" s="208">
        <v>0.46400000000000002</v>
      </c>
      <c r="AD6214" s="208">
        <v>0.46400000000000002</v>
      </c>
      <c r="AE6214" s="208">
        <v>0.50700000000000001</v>
      </c>
      <c r="AF6214" s="208">
        <v>0.50700000000000001</v>
      </c>
      <c r="AG6214" s="208">
        <v>0.48</v>
      </c>
      <c r="AH6214" s="208">
        <v>0.47399999999999998</v>
      </c>
      <c r="AI6214" s="208">
        <v>0.48099999999999998</v>
      </c>
      <c r="AJ6214" s="208">
        <v>0.47399999999999998</v>
      </c>
      <c r="AK6214" s="208">
        <v>0.48699999999999999</v>
      </c>
      <c r="AL6214" s="208">
        <v>0.49</v>
      </c>
      <c r="AM6214" s="208">
        <v>0.49099999999999999</v>
      </c>
      <c r="AN6214" s="208">
        <v>0.49</v>
      </c>
      <c r="AO6214" s="208">
        <v>0.49</v>
      </c>
      <c r="AP6214" s="208">
        <v>0.47</v>
      </c>
      <c r="AQ6214" s="208">
        <v>0.46400000000000002</v>
      </c>
      <c r="AR6214" s="208">
        <v>0.46400000000000002</v>
      </c>
      <c r="AS6214" s="208">
        <v>0.47399999999999998</v>
      </c>
      <c r="AT6214" s="208">
        <v>0.45900000000000002</v>
      </c>
      <c r="AU6214" s="208">
        <v>0.47</v>
      </c>
      <c r="AV6214" s="208">
        <v>0.47799999999999998</v>
      </c>
      <c r="AW6214" s="208">
        <v>0.47599999999999998</v>
      </c>
      <c r="AX6214" s="208">
        <v>0.47799999999999998</v>
      </c>
      <c r="AY6214" s="208">
        <v>0.52300000000000002</v>
      </c>
      <c r="AZ6214" s="208">
        <v>0.49299999999999999</v>
      </c>
      <c r="BA6214" s="208">
        <v>0.49299999999999999</v>
      </c>
      <c r="BB6214" s="21">
        <f t="shared" si="601"/>
        <v>0.52300000000000002</v>
      </c>
      <c r="BC6214" s="18"/>
      <c r="BD6214" s="22">
        <f t="shared" si="597"/>
        <v>0.72638888888888897</v>
      </c>
      <c r="BE6214" s="21"/>
      <c r="BG6214" s="10"/>
      <c r="BH6214" s="21">
        <f t="shared" si="599"/>
        <v>0</v>
      </c>
      <c r="BI6214" s="22">
        <f t="shared" si="599"/>
        <v>5.4043333333333337E-4</v>
      </c>
      <c r="BJ6214" s="21"/>
      <c r="BK6214" s="21">
        <v>0</v>
      </c>
      <c r="BL6214" s="22">
        <v>1.6213E-3</v>
      </c>
      <c r="BM6214" s="21"/>
      <c r="BN6214" s="21">
        <f t="shared" si="598"/>
        <v>0</v>
      </c>
      <c r="BO6214" s="22">
        <f t="shared" si="598"/>
        <v>6.4852E-3</v>
      </c>
      <c r="BP6214" s="21">
        <f t="shared" si="598"/>
        <v>0</v>
      </c>
    </row>
    <row r="6215" spans="1:68" ht="11.1" hidden="1" customHeight="1" outlineLevel="1" collapsed="1" x14ac:dyDescent="0.2">
      <c r="A6215" s="10"/>
      <c r="B6215" s="18"/>
      <c r="C6215" s="18"/>
      <c r="D6215" s="18"/>
      <c r="E6215" s="19" t="s">
        <v>911</v>
      </c>
      <c r="F6215" s="20"/>
      <c r="G6215" s="20"/>
      <c r="H6215" s="20"/>
      <c r="I6215" s="20"/>
      <c r="J6215" s="20"/>
      <c r="K6215" s="20"/>
      <c r="L6215" s="20"/>
      <c r="M6215" s="20"/>
      <c r="N6215" s="20"/>
      <c r="O6215" s="209">
        <v>11.036</v>
      </c>
      <c r="P6215" s="209">
        <v>110.803</v>
      </c>
      <c r="Q6215" s="209">
        <v>214.93100000000001</v>
      </c>
      <c r="R6215" s="209">
        <v>288.55900000000003</v>
      </c>
      <c r="S6215" s="209">
        <v>323.31299999999999</v>
      </c>
      <c r="T6215" s="209">
        <v>294.70100000000002</v>
      </c>
      <c r="U6215" s="209">
        <v>223.459</v>
      </c>
      <c r="V6215" s="209">
        <v>105.032</v>
      </c>
      <c r="W6215" s="209">
        <v>16.134</v>
      </c>
      <c r="X6215" s="20"/>
      <c r="Y6215" s="20"/>
      <c r="Z6215" s="20"/>
      <c r="AA6215" s="20"/>
      <c r="AB6215" s="209">
        <v>133.261</v>
      </c>
      <c r="AC6215" s="209">
        <v>215.435</v>
      </c>
      <c r="AD6215" s="209">
        <v>320.44799999999998</v>
      </c>
      <c r="AE6215" s="209">
        <v>285.86700000000002</v>
      </c>
      <c r="AF6215" s="209">
        <v>228.63300000000001</v>
      </c>
      <c r="AG6215" s="209">
        <v>184.35300000000001</v>
      </c>
      <c r="AH6215" s="209">
        <v>103.386</v>
      </c>
      <c r="AI6215" s="209">
        <v>19.751999999999999</v>
      </c>
      <c r="AJ6215" s="20"/>
      <c r="AK6215" s="20"/>
      <c r="AL6215" s="20"/>
      <c r="AM6215" s="209">
        <v>44.649000000000001</v>
      </c>
      <c r="AN6215" s="209">
        <v>129.74100000000001</v>
      </c>
      <c r="AO6215" s="209">
        <v>273.15699999999998</v>
      </c>
      <c r="AP6215" s="209">
        <v>317.68700000000001</v>
      </c>
      <c r="AQ6215" s="209">
        <v>331.01900000000001</v>
      </c>
      <c r="AR6215" s="209">
        <v>280.20600000000002</v>
      </c>
      <c r="AS6215" s="209">
        <v>249.18100000000001</v>
      </c>
      <c r="AT6215" s="209">
        <v>118.313</v>
      </c>
      <c r="AU6215" s="209">
        <v>31.58</v>
      </c>
      <c r="AV6215" s="20"/>
      <c r="AW6215" s="20"/>
      <c r="AX6215" s="20"/>
      <c r="AY6215" s="209">
        <v>24.404</v>
      </c>
      <c r="AZ6215" s="209">
        <v>113.264</v>
      </c>
      <c r="BA6215" s="209">
        <v>181.38399999999999</v>
      </c>
      <c r="BB6215" s="21">
        <f t="shared" si="601"/>
        <v>331.01900000000001</v>
      </c>
      <c r="BC6215" s="18">
        <v>940</v>
      </c>
      <c r="BD6215" s="22">
        <f t="shared" si="597"/>
        <v>459.74861111111107</v>
      </c>
      <c r="BE6215" s="21">
        <f>BC6215-BD6215</f>
        <v>480.25138888888893</v>
      </c>
      <c r="BF6215" s="2">
        <v>940</v>
      </c>
      <c r="BG6215" s="10">
        <v>4</v>
      </c>
      <c r="BH6215" s="21">
        <f t="shared" si="599"/>
        <v>0.69935999999999998</v>
      </c>
      <c r="BI6215" s="22">
        <f t="shared" si="599"/>
        <v>0.34205296666666662</v>
      </c>
      <c r="BJ6215" s="21">
        <f>BH6215-BI6215</f>
        <v>0.35730703333333336</v>
      </c>
      <c r="BK6215" s="21">
        <v>2.0980799999999999</v>
      </c>
      <c r="BL6215" s="22">
        <v>1.0261589</v>
      </c>
      <c r="BM6215" s="21">
        <v>1.0719211</v>
      </c>
      <c r="BN6215" s="21">
        <f t="shared" si="598"/>
        <v>8.3923199999999998</v>
      </c>
      <c r="BO6215" s="22">
        <f t="shared" si="598"/>
        <v>4.1046355999999999</v>
      </c>
      <c r="BP6215" s="21">
        <f t="shared" si="598"/>
        <v>4.2876843999999998</v>
      </c>
    </row>
    <row r="6216" spans="1:68" ht="11.1" hidden="1" customHeight="1" outlineLevel="2" x14ac:dyDescent="0.2">
      <c r="A6216" s="10"/>
      <c r="B6216" s="18"/>
      <c r="C6216" s="18"/>
      <c r="D6216" s="18"/>
      <c r="E6216" s="23" t="s">
        <v>5461</v>
      </c>
      <c r="F6216" s="24"/>
      <c r="G6216" s="24"/>
      <c r="H6216" s="24"/>
      <c r="I6216" s="24"/>
      <c r="J6216" s="24"/>
      <c r="K6216" s="24"/>
      <c r="L6216" s="24"/>
      <c r="M6216" s="24"/>
      <c r="N6216" s="24"/>
      <c r="O6216" s="208">
        <v>11.036</v>
      </c>
      <c r="P6216" s="208">
        <v>110.803</v>
      </c>
      <c r="Q6216" s="208">
        <v>214.93100000000001</v>
      </c>
      <c r="R6216" s="208">
        <v>288.55900000000003</v>
      </c>
      <c r="S6216" s="208">
        <v>323.31299999999999</v>
      </c>
      <c r="T6216" s="208">
        <v>294.70100000000002</v>
      </c>
      <c r="U6216" s="208">
        <v>223.459</v>
      </c>
      <c r="V6216" s="208">
        <v>105.032</v>
      </c>
      <c r="W6216" s="208">
        <v>16.134</v>
      </c>
      <c r="X6216" s="24"/>
      <c r="Y6216" s="24"/>
      <c r="Z6216" s="24"/>
      <c r="AA6216" s="24"/>
      <c r="AB6216" s="208">
        <v>133.261</v>
      </c>
      <c r="AC6216" s="208">
        <v>215.435</v>
      </c>
      <c r="AD6216" s="208">
        <v>320.44799999999998</v>
      </c>
      <c r="AE6216" s="208">
        <v>285.86700000000002</v>
      </c>
      <c r="AF6216" s="208">
        <v>228.63300000000001</v>
      </c>
      <c r="AG6216" s="208">
        <v>184.35300000000001</v>
      </c>
      <c r="AH6216" s="208">
        <v>103.386</v>
      </c>
      <c r="AI6216" s="208">
        <v>19.751999999999999</v>
      </c>
      <c r="AJ6216" s="24"/>
      <c r="AK6216" s="24"/>
      <c r="AL6216" s="24"/>
      <c r="AM6216" s="208">
        <v>44.649000000000001</v>
      </c>
      <c r="AN6216" s="208">
        <v>129.74100000000001</v>
      </c>
      <c r="AO6216" s="208">
        <v>273.15699999999998</v>
      </c>
      <c r="AP6216" s="208">
        <v>317.68700000000001</v>
      </c>
      <c r="AQ6216" s="208">
        <v>331.01900000000001</v>
      </c>
      <c r="AR6216" s="208">
        <v>280.20600000000002</v>
      </c>
      <c r="AS6216" s="208">
        <v>249.18100000000001</v>
      </c>
      <c r="AT6216" s="208">
        <v>118.313</v>
      </c>
      <c r="AU6216" s="208">
        <v>31.58</v>
      </c>
      <c r="AV6216" s="24"/>
      <c r="AW6216" s="24"/>
      <c r="AX6216" s="24"/>
      <c r="AY6216" s="208">
        <v>24.404</v>
      </c>
      <c r="AZ6216" s="208">
        <v>113.264</v>
      </c>
      <c r="BA6216" s="208">
        <v>181.38399999999999</v>
      </c>
      <c r="BB6216" s="21">
        <f t="shared" si="601"/>
        <v>331.01900000000001</v>
      </c>
      <c r="BC6216" s="21"/>
      <c r="BD6216" s="22">
        <f t="shared" si="597"/>
        <v>459.74861111111107</v>
      </c>
      <c r="BE6216" s="21"/>
      <c r="BG6216" s="10"/>
      <c r="BH6216" s="21">
        <f t="shared" si="599"/>
        <v>0</v>
      </c>
      <c r="BI6216" s="22">
        <f t="shared" si="599"/>
        <v>0.34205296666666662</v>
      </c>
      <c r="BJ6216" s="21"/>
      <c r="BK6216" s="21">
        <v>0</v>
      </c>
      <c r="BL6216" s="22">
        <v>1.0261589</v>
      </c>
      <c r="BM6216" s="21"/>
      <c r="BN6216" s="21">
        <f t="shared" si="598"/>
        <v>0</v>
      </c>
      <c r="BO6216" s="22">
        <f t="shared" si="598"/>
        <v>4.1046355999999999</v>
      </c>
      <c r="BP6216" s="21">
        <f t="shared" si="598"/>
        <v>0</v>
      </c>
    </row>
    <row r="6217" spans="1:68" ht="11.1" hidden="1" customHeight="1" outlineLevel="1" collapsed="1" x14ac:dyDescent="0.2">
      <c r="A6217" s="10"/>
      <c r="B6217" s="18"/>
      <c r="C6217" s="18"/>
      <c r="D6217" s="18"/>
      <c r="E6217" s="19" t="s">
        <v>5462</v>
      </c>
      <c r="F6217" s="209">
        <v>6.8250000000000002</v>
      </c>
      <c r="G6217" s="209">
        <v>6.5469999999999997</v>
      </c>
      <c r="H6217" s="209">
        <v>4.2039999999999997</v>
      </c>
      <c r="I6217" s="240">
        <v>3.9990000000000001</v>
      </c>
      <c r="J6217" s="240"/>
      <c r="K6217" s="209">
        <v>0.69599999999999995</v>
      </c>
      <c r="L6217" s="20"/>
      <c r="M6217" s="20"/>
      <c r="N6217" s="20"/>
      <c r="O6217" s="209">
        <v>0.61899999999999999</v>
      </c>
      <c r="P6217" s="209">
        <v>3.0960000000000001</v>
      </c>
      <c r="Q6217" s="209">
        <v>4.3540000000000001</v>
      </c>
      <c r="R6217" s="209">
        <v>3.68</v>
      </c>
      <c r="S6217" s="209">
        <v>0.65500000000000003</v>
      </c>
      <c r="T6217" s="209">
        <v>5.6909999999999998</v>
      </c>
      <c r="U6217" s="209">
        <v>2.9860000000000002</v>
      </c>
      <c r="V6217" s="209">
        <v>2.149</v>
      </c>
      <c r="W6217" s="209">
        <v>0.53600000000000003</v>
      </c>
      <c r="X6217" s="20"/>
      <c r="Y6217" s="20"/>
      <c r="Z6217" s="20"/>
      <c r="AA6217" s="20"/>
      <c r="AB6217" s="209">
        <v>2.7320000000000002</v>
      </c>
      <c r="AC6217" s="209">
        <v>3.1269999999999998</v>
      </c>
      <c r="AD6217" s="209">
        <v>4.9189999999999996</v>
      </c>
      <c r="AE6217" s="209">
        <v>4.1769999999999996</v>
      </c>
      <c r="AF6217" s="209">
        <v>5.8789999999999996</v>
      </c>
      <c r="AG6217" s="209">
        <v>2.4950000000000001</v>
      </c>
      <c r="AH6217" s="209">
        <v>1.819</v>
      </c>
      <c r="AI6217" s="209">
        <v>0.51100000000000001</v>
      </c>
      <c r="AJ6217" s="20"/>
      <c r="AK6217" s="20"/>
      <c r="AL6217" s="209">
        <v>0.115</v>
      </c>
      <c r="AM6217" s="209">
        <v>0.33200000000000002</v>
      </c>
      <c r="AN6217" s="209">
        <v>2</v>
      </c>
      <c r="AO6217" s="209">
        <v>3.488</v>
      </c>
      <c r="AP6217" s="209">
        <v>5.33</v>
      </c>
      <c r="AQ6217" s="209">
        <v>6.06</v>
      </c>
      <c r="AR6217" s="209">
        <v>5.4180000000000001</v>
      </c>
      <c r="AS6217" s="209">
        <v>4.1139999999999999</v>
      </c>
      <c r="AT6217" s="209">
        <v>2.524</v>
      </c>
      <c r="AU6217" s="209">
        <v>0.871</v>
      </c>
      <c r="AV6217" s="209">
        <v>7.0000000000000001E-3</v>
      </c>
      <c r="AW6217" s="20"/>
      <c r="AX6217" s="20"/>
      <c r="AY6217" s="209">
        <v>0.5</v>
      </c>
      <c r="AZ6217" s="209">
        <v>1.7509999999999999</v>
      </c>
      <c r="BA6217" s="209">
        <v>4.6180000000000003</v>
      </c>
      <c r="BB6217" s="21">
        <f t="shared" si="601"/>
        <v>6.8250000000000002</v>
      </c>
      <c r="BC6217" s="21">
        <v>9.4789999999999992</v>
      </c>
      <c r="BD6217" s="22">
        <f t="shared" si="597"/>
        <v>9.4791666666666679</v>
      </c>
      <c r="BE6217" s="21">
        <f>BC6217-BD6217</f>
        <v>-1.6666666666864671E-4</v>
      </c>
      <c r="BF6217" s="2">
        <v>5.72</v>
      </c>
      <c r="BG6217" s="10">
        <v>6</v>
      </c>
      <c r="BH6217" s="21">
        <f t="shared" si="599"/>
        <v>7.0523759999999991E-3</v>
      </c>
      <c r="BI6217" s="22">
        <f t="shared" si="599"/>
        <v>7.0525000000000006E-3</v>
      </c>
      <c r="BJ6217" s="21">
        <f>BH6217-BI6217</f>
        <v>-1.2400000000151873E-7</v>
      </c>
      <c r="BK6217" s="21">
        <v>2.1157127999999997E-2</v>
      </c>
      <c r="BL6217" s="22">
        <v>2.1157500000000003E-2</v>
      </c>
      <c r="BM6217" s="21">
        <v>-3.7200000000542355E-7</v>
      </c>
      <c r="BN6217" s="21">
        <f t="shared" si="598"/>
        <v>8.4628511999999989E-2</v>
      </c>
      <c r="BO6217" s="22">
        <f t="shared" si="598"/>
        <v>8.4630000000000011E-2</v>
      </c>
      <c r="BP6217" s="21">
        <f t="shared" si="598"/>
        <v>-1.4880000000216942E-6</v>
      </c>
    </row>
    <row r="6218" spans="1:68" ht="11.1" hidden="1" customHeight="1" outlineLevel="2" x14ac:dyDescent="0.2">
      <c r="A6218" s="10"/>
      <c r="B6218" s="18"/>
      <c r="C6218" s="18"/>
      <c r="D6218" s="18"/>
      <c r="E6218" s="23" t="s">
        <v>5463</v>
      </c>
      <c r="F6218" s="208">
        <v>6.8250000000000002</v>
      </c>
      <c r="G6218" s="208">
        <v>6.5469999999999997</v>
      </c>
      <c r="H6218" s="208">
        <v>4.2039999999999997</v>
      </c>
      <c r="I6218" s="239">
        <v>3.9990000000000001</v>
      </c>
      <c r="J6218" s="239"/>
      <c r="K6218" s="208">
        <v>0.69599999999999995</v>
      </c>
      <c r="L6218" s="24"/>
      <c r="M6218" s="24"/>
      <c r="N6218" s="24"/>
      <c r="O6218" s="208">
        <v>0.61899999999999999</v>
      </c>
      <c r="P6218" s="208">
        <v>3.0960000000000001</v>
      </c>
      <c r="Q6218" s="208">
        <v>4.3540000000000001</v>
      </c>
      <c r="R6218" s="208">
        <v>3.68</v>
      </c>
      <c r="S6218" s="208">
        <v>0.65500000000000003</v>
      </c>
      <c r="T6218" s="208">
        <v>5.6909999999999998</v>
      </c>
      <c r="U6218" s="208">
        <v>2.9860000000000002</v>
      </c>
      <c r="V6218" s="208">
        <v>2.149</v>
      </c>
      <c r="W6218" s="208">
        <v>0.53600000000000003</v>
      </c>
      <c r="X6218" s="24"/>
      <c r="Y6218" s="24"/>
      <c r="Z6218" s="24"/>
      <c r="AA6218" s="24"/>
      <c r="AB6218" s="208">
        <v>2.7320000000000002</v>
      </c>
      <c r="AC6218" s="208">
        <v>3.1269999999999998</v>
      </c>
      <c r="AD6218" s="208">
        <v>4.9189999999999996</v>
      </c>
      <c r="AE6218" s="208">
        <v>4.1769999999999996</v>
      </c>
      <c r="AF6218" s="208">
        <v>5.8789999999999996</v>
      </c>
      <c r="AG6218" s="208">
        <v>2.4950000000000001</v>
      </c>
      <c r="AH6218" s="208">
        <v>1.819</v>
      </c>
      <c r="AI6218" s="208">
        <v>0.51100000000000001</v>
      </c>
      <c r="AJ6218" s="24"/>
      <c r="AK6218" s="24"/>
      <c r="AL6218" s="208">
        <v>0.115</v>
      </c>
      <c r="AM6218" s="208">
        <v>0.33200000000000002</v>
      </c>
      <c r="AN6218" s="208">
        <v>2</v>
      </c>
      <c r="AO6218" s="208">
        <v>3.488</v>
      </c>
      <c r="AP6218" s="208">
        <v>5.33</v>
      </c>
      <c r="AQ6218" s="208">
        <v>6.06</v>
      </c>
      <c r="AR6218" s="208">
        <v>5.4180000000000001</v>
      </c>
      <c r="AS6218" s="208">
        <v>4.1139999999999999</v>
      </c>
      <c r="AT6218" s="208">
        <v>2.524</v>
      </c>
      <c r="AU6218" s="208">
        <v>0.871</v>
      </c>
      <c r="AV6218" s="208">
        <v>7.0000000000000001E-3</v>
      </c>
      <c r="AW6218" s="24"/>
      <c r="AX6218" s="24"/>
      <c r="AY6218" s="208">
        <v>0.5</v>
      </c>
      <c r="AZ6218" s="208">
        <v>1.7509999999999999</v>
      </c>
      <c r="BA6218" s="208">
        <v>4.6180000000000003</v>
      </c>
      <c r="BB6218" s="21">
        <f t="shared" si="601"/>
        <v>6.8250000000000002</v>
      </c>
      <c r="BC6218" s="21"/>
      <c r="BD6218" s="22">
        <f t="shared" ref="BD6218:BD6281" si="602">(BB6218/30/24)*1000</f>
        <v>9.4791666666666679</v>
      </c>
      <c r="BE6218" s="21"/>
      <c r="BG6218" s="10"/>
      <c r="BH6218" s="21">
        <f t="shared" si="599"/>
        <v>0</v>
      </c>
      <c r="BI6218" s="22">
        <f t="shared" si="599"/>
        <v>7.0525000000000006E-3</v>
      </c>
      <c r="BJ6218" s="21"/>
      <c r="BK6218" s="21">
        <v>0</v>
      </c>
      <c r="BL6218" s="22">
        <v>2.1157500000000003E-2</v>
      </c>
      <c r="BM6218" s="21"/>
      <c r="BN6218" s="21">
        <f t="shared" si="598"/>
        <v>0</v>
      </c>
      <c r="BO6218" s="22">
        <f t="shared" si="598"/>
        <v>8.4630000000000011E-2</v>
      </c>
      <c r="BP6218" s="21">
        <f t="shared" si="598"/>
        <v>0</v>
      </c>
    </row>
    <row r="6219" spans="1:68" ht="11.1" hidden="1" customHeight="1" outlineLevel="1" collapsed="1" x14ac:dyDescent="0.2">
      <c r="A6219" s="10"/>
      <c r="B6219" s="18"/>
      <c r="C6219" s="18"/>
      <c r="D6219" s="18"/>
      <c r="E6219" s="19" t="s">
        <v>1303</v>
      </c>
      <c r="F6219" s="207">
        <v>3135.2959999999998</v>
      </c>
      <c r="G6219" s="207">
        <v>2362.8470000000002</v>
      </c>
      <c r="H6219" s="207">
        <v>2374.2750000000001</v>
      </c>
      <c r="I6219" s="236">
        <v>1295.9570000000001</v>
      </c>
      <c r="J6219" s="236"/>
      <c r="K6219" s="209">
        <v>930.91099999999994</v>
      </c>
      <c r="L6219" s="209">
        <v>255.232</v>
      </c>
      <c r="M6219" s="209">
        <v>132.53399999999999</v>
      </c>
      <c r="N6219" s="209">
        <v>619.77200000000005</v>
      </c>
      <c r="O6219" s="207">
        <v>1273.4449999999999</v>
      </c>
      <c r="P6219" s="207">
        <v>1292.9829999999999</v>
      </c>
      <c r="Q6219" s="207">
        <v>1638.509</v>
      </c>
      <c r="R6219" s="207">
        <v>2594.3049999999998</v>
      </c>
      <c r="S6219" s="207">
        <v>3009.7040000000002</v>
      </c>
      <c r="T6219" s="207">
        <v>3018.1909999999998</v>
      </c>
      <c r="U6219" s="207">
        <v>2808.1120000000001</v>
      </c>
      <c r="V6219" s="207">
        <v>1655.38</v>
      </c>
      <c r="W6219" s="207">
        <v>1192.08</v>
      </c>
      <c r="X6219" s="209">
        <v>306.67099999999999</v>
      </c>
      <c r="Y6219" s="209">
        <v>221.32</v>
      </c>
      <c r="Z6219" s="209">
        <v>649.66499999999996</v>
      </c>
      <c r="AA6219" s="207">
        <v>1103.308</v>
      </c>
      <c r="AB6219" s="207">
        <v>1279.8119999999999</v>
      </c>
      <c r="AC6219" s="207">
        <v>2000.402</v>
      </c>
      <c r="AD6219" s="207">
        <v>2832.7530000000002</v>
      </c>
      <c r="AE6219" s="207">
        <v>3258.1170000000002</v>
      </c>
      <c r="AF6219" s="207">
        <v>2629.2759999999998</v>
      </c>
      <c r="AG6219" s="207">
        <v>2401.165</v>
      </c>
      <c r="AH6219" s="207">
        <v>1702.9780000000001</v>
      </c>
      <c r="AI6219" s="207">
        <v>1299.1300000000001</v>
      </c>
      <c r="AJ6219" s="209">
        <v>522.24800000000005</v>
      </c>
      <c r="AK6219" s="209">
        <v>360.49799999999999</v>
      </c>
      <c r="AL6219" s="209">
        <v>661.69500000000005</v>
      </c>
      <c r="AM6219" s="207">
        <v>1070.373</v>
      </c>
      <c r="AN6219" s="207">
        <v>1341.6659999999999</v>
      </c>
      <c r="AO6219" s="207">
        <v>2181.444</v>
      </c>
      <c r="AP6219" s="207">
        <v>3304.4560000000001</v>
      </c>
      <c r="AQ6219" s="207">
        <v>3350.8850000000002</v>
      </c>
      <c r="AR6219" s="207">
        <v>4097.402</v>
      </c>
      <c r="AS6219" s="207">
        <v>2959.7249999999999</v>
      </c>
      <c r="AT6219" s="207">
        <v>2108.9609999999998</v>
      </c>
      <c r="AU6219" s="209">
        <v>807.66</v>
      </c>
      <c r="AV6219" s="209">
        <v>571.39200000000005</v>
      </c>
      <c r="AW6219" s="209">
        <v>404.16699999999997</v>
      </c>
      <c r="AX6219" s="209">
        <v>808.97</v>
      </c>
      <c r="AY6219" s="207">
        <v>1319.5260000000001</v>
      </c>
      <c r="AZ6219" s="207">
        <v>1396.0840000000001</v>
      </c>
      <c r="BA6219" s="207">
        <v>2079.143</v>
      </c>
      <c r="BB6219" s="21">
        <v>3714.875</v>
      </c>
      <c r="BC6219" s="21">
        <v>6259.92</v>
      </c>
      <c r="BD6219" s="22">
        <f t="shared" si="602"/>
        <v>5159.5486111111113</v>
      </c>
      <c r="BE6219" s="21">
        <f>BC6219-BD6219</f>
        <v>1100.3713888888888</v>
      </c>
      <c r="BF6219" s="21">
        <v>4768</v>
      </c>
      <c r="BG6219" s="10"/>
      <c r="BH6219" s="21">
        <f t="shared" si="599"/>
        <v>4.6573804800000005</v>
      </c>
      <c r="BI6219" s="22">
        <f t="shared" si="599"/>
        <v>3.838704166666667</v>
      </c>
      <c r="BJ6219" s="21">
        <f>BH6219-BI6219</f>
        <v>0.81867631333333346</v>
      </c>
      <c r="BK6219" s="21">
        <v>13.972141440000001</v>
      </c>
      <c r="BL6219" s="22">
        <v>12.701946200000002</v>
      </c>
      <c r="BM6219" s="21">
        <v>1.2701952399999996</v>
      </c>
      <c r="BN6219" s="21">
        <f t="shared" si="598"/>
        <v>55.888565760000006</v>
      </c>
      <c r="BO6219" s="22">
        <f t="shared" si="598"/>
        <v>50.807784800000007</v>
      </c>
      <c r="BP6219" s="21">
        <f t="shared" si="598"/>
        <v>5.0807809599999985</v>
      </c>
    </row>
    <row r="6220" spans="1:68" ht="11.1" hidden="1" customHeight="1" outlineLevel="2" x14ac:dyDescent="0.2">
      <c r="A6220" s="10"/>
      <c r="B6220" s="18"/>
      <c r="C6220" s="18"/>
      <c r="D6220" s="18"/>
      <c r="E6220" s="23"/>
      <c r="F6220" s="206">
        <v>3135.2959999999998</v>
      </c>
      <c r="G6220" s="206">
        <v>2362.8470000000002</v>
      </c>
      <c r="H6220" s="206">
        <v>2374.2750000000001</v>
      </c>
      <c r="I6220" s="238">
        <v>1295.9570000000001</v>
      </c>
      <c r="J6220" s="238"/>
      <c r="K6220" s="208">
        <v>930.91099999999994</v>
      </c>
      <c r="L6220" s="208">
        <v>255.232</v>
      </c>
      <c r="M6220" s="208">
        <v>132.53399999999999</v>
      </c>
      <c r="N6220" s="208">
        <v>619.77200000000005</v>
      </c>
      <c r="O6220" s="206">
        <v>1273.4449999999999</v>
      </c>
      <c r="P6220" s="206">
        <v>1292.9829999999999</v>
      </c>
      <c r="Q6220" s="206">
        <v>1638.509</v>
      </c>
      <c r="R6220" s="206">
        <v>2594.3049999999998</v>
      </c>
      <c r="S6220" s="206">
        <v>3009.7040000000002</v>
      </c>
      <c r="T6220" s="206">
        <v>3018.1909999999998</v>
      </c>
      <c r="U6220" s="206">
        <v>2808.1120000000001</v>
      </c>
      <c r="V6220" s="206">
        <v>1655.38</v>
      </c>
      <c r="W6220" s="206">
        <v>1192.08</v>
      </c>
      <c r="X6220" s="208">
        <v>306.67099999999999</v>
      </c>
      <c r="Y6220" s="208">
        <v>221.32</v>
      </c>
      <c r="Z6220" s="208">
        <v>649.66499999999996</v>
      </c>
      <c r="AA6220" s="206">
        <v>1103.308</v>
      </c>
      <c r="AB6220" s="206">
        <v>1279.8119999999999</v>
      </c>
      <c r="AC6220" s="206">
        <v>2000.402</v>
      </c>
      <c r="AD6220" s="206">
        <v>2832.7530000000002</v>
      </c>
      <c r="AE6220" s="206">
        <v>3258.1170000000002</v>
      </c>
      <c r="AF6220" s="206">
        <v>2629.2759999999998</v>
      </c>
      <c r="AG6220" s="206">
        <v>2401.165</v>
      </c>
      <c r="AH6220" s="206">
        <v>1702.9780000000001</v>
      </c>
      <c r="AI6220" s="206">
        <v>1299.1300000000001</v>
      </c>
      <c r="AJ6220" s="208">
        <v>522.24800000000005</v>
      </c>
      <c r="AK6220" s="208">
        <v>360.49799999999999</v>
      </c>
      <c r="AL6220" s="208">
        <v>661.69500000000005</v>
      </c>
      <c r="AM6220" s="206">
        <v>1070.373</v>
      </c>
      <c r="AN6220" s="206">
        <v>1341.6659999999999</v>
      </c>
      <c r="AO6220" s="206">
        <v>2181.444</v>
      </c>
      <c r="AP6220" s="206">
        <v>3304.4560000000001</v>
      </c>
      <c r="AQ6220" s="206">
        <v>3350.8850000000002</v>
      </c>
      <c r="AR6220" s="206">
        <v>4097.402</v>
      </c>
      <c r="AS6220" s="206">
        <v>2959.7249999999999</v>
      </c>
      <c r="AT6220" s="206">
        <v>2108.9609999999998</v>
      </c>
      <c r="AU6220" s="208">
        <v>807.66</v>
      </c>
      <c r="AV6220" s="208">
        <v>571.39200000000005</v>
      </c>
      <c r="AW6220" s="208">
        <v>404.16699999999997</v>
      </c>
      <c r="AX6220" s="208">
        <v>808.97</v>
      </c>
      <c r="AY6220" s="206">
        <v>1319.5260000000001</v>
      </c>
      <c r="AZ6220" s="206">
        <v>1396.0840000000001</v>
      </c>
      <c r="BA6220" s="206">
        <v>2079.143</v>
      </c>
      <c r="BB6220" s="21">
        <v>3714.875</v>
      </c>
      <c r="BC6220" s="21"/>
      <c r="BD6220" s="22">
        <f t="shared" si="602"/>
        <v>5159.5486111111113</v>
      </c>
      <c r="BE6220" s="21"/>
      <c r="BF6220" s="21"/>
      <c r="BG6220" s="10"/>
      <c r="BH6220" s="21">
        <f t="shared" si="599"/>
        <v>0</v>
      </c>
      <c r="BI6220" s="22">
        <f t="shared" si="599"/>
        <v>3.838704166666667</v>
      </c>
      <c r="BJ6220" s="21"/>
      <c r="BK6220" s="21">
        <v>0</v>
      </c>
      <c r="BL6220" s="22">
        <v>12.701946200000002</v>
      </c>
      <c r="BM6220" s="21"/>
      <c r="BN6220" s="21">
        <f t="shared" si="598"/>
        <v>0</v>
      </c>
      <c r="BO6220" s="22">
        <f t="shared" si="598"/>
        <v>50.807784800000007</v>
      </c>
      <c r="BP6220" s="21">
        <f t="shared" si="598"/>
        <v>0</v>
      </c>
    </row>
    <row r="6221" spans="1:68" ht="11.1" hidden="1" customHeight="1" outlineLevel="1" collapsed="1" x14ac:dyDescent="0.2">
      <c r="A6221" s="10"/>
      <c r="B6221" s="18"/>
      <c r="C6221" s="18"/>
      <c r="D6221" s="25"/>
      <c r="E6221" s="19" t="s">
        <v>4352</v>
      </c>
      <c r="F6221" s="209">
        <v>420.435</v>
      </c>
      <c r="G6221" s="209">
        <v>462.16199999999998</v>
      </c>
      <c r="H6221" s="209">
        <v>365.20800000000003</v>
      </c>
      <c r="I6221" s="240">
        <v>219.251</v>
      </c>
      <c r="J6221" s="240"/>
      <c r="K6221" s="209">
        <v>130.911</v>
      </c>
      <c r="L6221" s="209">
        <v>111.79900000000001</v>
      </c>
      <c r="M6221" s="209">
        <v>27.05</v>
      </c>
      <c r="N6221" s="209">
        <v>103.761</v>
      </c>
      <c r="O6221" s="209">
        <v>145.03200000000001</v>
      </c>
      <c r="P6221" s="209">
        <v>187.93100000000001</v>
      </c>
      <c r="Q6221" s="209">
        <v>307.33199999999999</v>
      </c>
      <c r="R6221" s="209">
        <v>424.755</v>
      </c>
      <c r="S6221" s="209">
        <v>467.72500000000002</v>
      </c>
      <c r="T6221" s="209">
        <v>420.04</v>
      </c>
      <c r="U6221" s="209">
        <v>453.661</v>
      </c>
      <c r="V6221" s="209">
        <v>285.04000000000002</v>
      </c>
      <c r="W6221" s="209">
        <v>184.93299999999999</v>
      </c>
      <c r="X6221" s="209">
        <v>85.977000000000004</v>
      </c>
      <c r="Y6221" s="209">
        <v>68.632999999999996</v>
      </c>
      <c r="Z6221" s="209">
        <v>111.185</v>
      </c>
      <c r="AA6221" s="209">
        <v>244.21700000000001</v>
      </c>
      <c r="AB6221" s="209">
        <v>207.559</v>
      </c>
      <c r="AC6221" s="209">
        <v>348.67099999999999</v>
      </c>
      <c r="AD6221" s="209">
        <v>449.50900000000001</v>
      </c>
      <c r="AE6221" s="209">
        <v>476.52199999999999</v>
      </c>
      <c r="AF6221" s="209">
        <v>478.42099999999999</v>
      </c>
      <c r="AG6221" s="209">
        <v>407.53100000000001</v>
      </c>
      <c r="AH6221" s="209">
        <v>265.49599999999998</v>
      </c>
      <c r="AI6221" s="209">
        <v>167.017</v>
      </c>
      <c r="AJ6221" s="209">
        <v>42.792000000000002</v>
      </c>
      <c r="AK6221" s="209">
        <v>12.582000000000001</v>
      </c>
      <c r="AL6221" s="209">
        <v>126.691</v>
      </c>
      <c r="AM6221" s="209">
        <v>175.608</v>
      </c>
      <c r="AN6221" s="209">
        <v>260.91899999999998</v>
      </c>
      <c r="AO6221" s="209">
        <v>361.2</v>
      </c>
      <c r="AP6221" s="209">
        <v>522.60500000000002</v>
      </c>
      <c r="AQ6221" s="209">
        <v>543.69200000000001</v>
      </c>
      <c r="AR6221" s="209">
        <v>494.90199999999999</v>
      </c>
      <c r="AS6221" s="209">
        <v>430.92899999999997</v>
      </c>
      <c r="AT6221" s="209">
        <v>458.13499999999999</v>
      </c>
      <c r="AU6221" s="209">
        <v>197.07499999999999</v>
      </c>
      <c r="AV6221" s="209">
        <v>79.555999999999997</v>
      </c>
      <c r="AW6221" s="209">
        <v>65.009</v>
      </c>
      <c r="AX6221" s="209">
        <v>103.816</v>
      </c>
      <c r="AY6221" s="209">
        <v>207.02699999999999</v>
      </c>
      <c r="AZ6221" s="209">
        <v>207.22300000000001</v>
      </c>
      <c r="BA6221" s="209">
        <v>378.94299999999998</v>
      </c>
      <c r="BB6221" s="27">
        <v>865.02300000000002</v>
      </c>
      <c r="BC6221" s="21">
        <v>1469.52</v>
      </c>
      <c r="BD6221" s="22">
        <f t="shared" si="602"/>
        <v>1201.4208333333333</v>
      </c>
      <c r="BE6221" s="21">
        <f>BC6221-BD6221</f>
        <v>268.09916666666663</v>
      </c>
      <c r="BF6221" s="21">
        <v>1469.52</v>
      </c>
      <c r="BG6221" s="10"/>
      <c r="BH6221" s="21">
        <f t="shared" si="599"/>
        <v>1.0933228799999999</v>
      </c>
      <c r="BI6221" s="22">
        <f t="shared" si="599"/>
        <v>0.89385709999999996</v>
      </c>
      <c r="BJ6221" s="21">
        <f>BH6221-BI6221</f>
        <v>0.19946577999999993</v>
      </c>
      <c r="BK6221" s="21">
        <v>3.2799686399999999</v>
      </c>
      <c r="BL6221" s="22">
        <v>1.6854452000000002</v>
      </c>
      <c r="BM6221" s="21">
        <v>1.5945234399999997</v>
      </c>
      <c r="BN6221" s="21">
        <f t="shared" si="598"/>
        <v>13.11987456</v>
      </c>
      <c r="BO6221" s="22">
        <f t="shared" si="598"/>
        <v>6.7417808000000008</v>
      </c>
      <c r="BP6221" s="21">
        <f t="shared" si="598"/>
        <v>6.3780937599999987</v>
      </c>
    </row>
    <row r="6222" spans="1:68" ht="11.1" hidden="1" customHeight="1" outlineLevel="2" x14ac:dyDescent="0.2">
      <c r="A6222" s="10"/>
      <c r="B6222" s="18"/>
      <c r="C6222" s="18"/>
      <c r="D6222" s="18"/>
      <c r="E6222" s="23"/>
      <c r="F6222" s="208">
        <v>420.435</v>
      </c>
      <c r="G6222" s="208">
        <v>462.16199999999998</v>
      </c>
      <c r="H6222" s="208">
        <v>365.20800000000003</v>
      </c>
      <c r="I6222" s="239">
        <v>219.251</v>
      </c>
      <c r="J6222" s="239"/>
      <c r="K6222" s="208">
        <v>130.911</v>
      </c>
      <c r="L6222" s="208">
        <v>111.79900000000001</v>
      </c>
      <c r="M6222" s="208">
        <v>27.05</v>
      </c>
      <c r="N6222" s="208">
        <v>103.761</v>
      </c>
      <c r="O6222" s="208">
        <v>145.03200000000001</v>
      </c>
      <c r="P6222" s="208">
        <v>187.93100000000001</v>
      </c>
      <c r="Q6222" s="208">
        <v>307.33199999999999</v>
      </c>
      <c r="R6222" s="208">
        <v>424.755</v>
      </c>
      <c r="S6222" s="208">
        <v>467.72500000000002</v>
      </c>
      <c r="T6222" s="208">
        <v>420.04</v>
      </c>
      <c r="U6222" s="208">
        <v>453.661</v>
      </c>
      <c r="V6222" s="208">
        <v>285.04000000000002</v>
      </c>
      <c r="W6222" s="208">
        <v>184.93299999999999</v>
      </c>
      <c r="X6222" s="208">
        <v>85.977000000000004</v>
      </c>
      <c r="Y6222" s="208">
        <v>68.632999999999996</v>
      </c>
      <c r="Z6222" s="208">
        <v>111.185</v>
      </c>
      <c r="AA6222" s="208">
        <v>244.21700000000001</v>
      </c>
      <c r="AB6222" s="208">
        <v>207.559</v>
      </c>
      <c r="AC6222" s="208">
        <v>348.67099999999999</v>
      </c>
      <c r="AD6222" s="208">
        <v>449.50900000000001</v>
      </c>
      <c r="AE6222" s="208">
        <v>476.52199999999999</v>
      </c>
      <c r="AF6222" s="208">
        <v>478.42099999999999</v>
      </c>
      <c r="AG6222" s="208">
        <v>407.53100000000001</v>
      </c>
      <c r="AH6222" s="208">
        <v>265.49599999999998</v>
      </c>
      <c r="AI6222" s="208">
        <v>167.017</v>
      </c>
      <c r="AJ6222" s="208">
        <v>42.792000000000002</v>
      </c>
      <c r="AK6222" s="208">
        <v>12.582000000000001</v>
      </c>
      <c r="AL6222" s="208">
        <v>126.691</v>
      </c>
      <c r="AM6222" s="208">
        <v>175.608</v>
      </c>
      <c r="AN6222" s="208">
        <v>260.91899999999998</v>
      </c>
      <c r="AO6222" s="208">
        <v>361.2</v>
      </c>
      <c r="AP6222" s="208">
        <v>522.60500000000002</v>
      </c>
      <c r="AQ6222" s="208">
        <v>543.69200000000001</v>
      </c>
      <c r="AR6222" s="208">
        <v>494.90199999999999</v>
      </c>
      <c r="AS6222" s="208">
        <v>430.92899999999997</v>
      </c>
      <c r="AT6222" s="208">
        <v>458.13499999999999</v>
      </c>
      <c r="AU6222" s="208">
        <v>197.07499999999999</v>
      </c>
      <c r="AV6222" s="208">
        <v>79.555999999999997</v>
      </c>
      <c r="AW6222" s="208">
        <v>65.009</v>
      </c>
      <c r="AX6222" s="208">
        <v>103.816</v>
      </c>
      <c r="AY6222" s="208">
        <v>207.02699999999999</v>
      </c>
      <c r="AZ6222" s="208">
        <v>207.22300000000001</v>
      </c>
      <c r="BA6222" s="208">
        <v>378.94299999999998</v>
      </c>
      <c r="BB6222" s="21">
        <v>865.02300000000002</v>
      </c>
      <c r="BC6222" s="21"/>
      <c r="BD6222" s="22">
        <f t="shared" si="602"/>
        <v>1201.4208333333333</v>
      </c>
      <c r="BE6222" s="21"/>
      <c r="BG6222" s="10"/>
      <c r="BH6222" s="21">
        <f t="shared" si="599"/>
        <v>0</v>
      </c>
      <c r="BI6222" s="22">
        <f t="shared" si="599"/>
        <v>0.89385709999999996</v>
      </c>
      <c r="BJ6222" s="21"/>
      <c r="BK6222" s="21">
        <v>0</v>
      </c>
      <c r="BL6222" s="22">
        <v>1.6854452000000002</v>
      </c>
      <c r="BM6222" s="21"/>
      <c r="BN6222" s="21">
        <f t="shared" si="598"/>
        <v>0</v>
      </c>
      <c r="BO6222" s="22">
        <f t="shared" si="598"/>
        <v>6.7417808000000008</v>
      </c>
      <c r="BP6222" s="21">
        <f t="shared" si="598"/>
        <v>0</v>
      </c>
    </row>
    <row r="6223" spans="1:68" ht="11.1" hidden="1" customHeight="1" outlineLevel="1" collapsed="1" x14ac:dyDescent="0.2">
      <c r="A6223" s="10"/>
      <c r="B6223" s="18"/>
      <c r="C6223" s="18"/>
      <c r="D6223" s="18"/>
      <c r="E6223" s="19" t="s">
        <v>5464</v>
      </c>
      <c r="F6223" s="209">
        <v>8.9510000000000005</v>
      </c>
      <c r="G6223" s="209">
        <v>6.2610000000000001</v>
      </c>
      <c r="H6223" s="209">
        <v>4.7359999999999998</v>
      </c>
      <c r="I6223" s="240">
        <v>2</v>
      </c>
      <c r="J6223" s="240"/>
      <c r="K6223" s="209">
        <v>2.4159999999999999</v>
      </c>
      <c r="L6223" s="20"/>
      <c r="M6223" s="20"/>
      <c r="N6223" s="20"/>
      <c r="O6223" s="20"/>
      <c r="P6223" s="209">
        <v>19.337</v>
      </c>
      <c r="Q6223" s="209">
        <v>20.09</v>
      </c>
      <c r="R6223" s="209">
        <v>7.3150000000000004</v>
      </c>
      <c r="S6223" s="209">
        <v>9.8279999999999994</v>
      </c>
      <c r="T6223" s="209">
        <v>7.0389999999999997</v>
      </c>
      <c r="U6223" s="209">
        <v>3.9289999999999998</v>
      </c>
      <c r="V6223" s="209">
        <v>2.7879999999999998</v>
      </c>
      <c r="W6223" s="209">
        <v>0.626</v>
      </c>
      <c r="X6223" s="20"/>
      <c r="Y6223" s="20"/>
      <c r="Z6223" s="20"/>
      <c r="AA6223" s="209">
        <v>0.874</v>
      </c>
      <c r="AB6223" s="209">
        <v>4.7169999999999996</v>
      </c>
      <c r="AC6223" s="209">
        <v>8.0649999999999995</v>
      </c>
      <c r="AD6223" s="209">
        <v>6.8680000000000003</v>
      </c>
      <c r="AE6223" s="209">
        <v>8.5500000000000007</v>
      </c>
      <c r="AF6223" s="209">
        <v>9.24</v>
      </c>
      <c r="AG6223" s="209">
        <v>4.4539999999999997</v>
      </c>
      <c r="AH6223" s="209">
        <v>3.0760000000000001</v>
      </c>
      <c r="AI6223" s="209">
        <v>1.8420000000000001</v>
      </c>
      <c r="AJ6223" s="20"/>
      <c r="AK6223" s="20"/>
      <c r="AL6223" s="20"/>
      <c r="AM6223" s="209">
        <v>1.524</v>
      </c>
      <c r="AN6223" s="209">
        <v>4.1230000000000002</v>
      </c>
      <c r="AO6223" s="209">
        <v>6.8129999999999997</v>
      </c>
      <c r="AP6223" s="209">
        <v>8.7789999999999999</v>
      </c>
      <c r="AQ6223" s="209">
        <v>11.009</v>
      </c>
      <c r="AR6223" s="209">
        <v>10.329000000000001</v>
      </c>
      <c r="AS6223" s="209">
        <v>6.024</v>
      </c>
      <c r="AT6223" s="209">
        <v>3.5230000000000001</v>
      </c>
      <c r="AU6223" s="209">
        <v>0.753</v>
      </c>
      <c r="AV6223" s="20"/>
      <c r="AW6223" s="20"/>
      <c r="AX6223" s="20"/>
      <c r="AY6223" s="20"/>
      <c r="AZ6223" s="209">
        <v>4.4089999999999998</v>
      </c>
      <c r="BA6223" s="209">
        <v>4.0060000000000002</v>
      </c>
      <c r="BB6223" s="21">
        <f t="shared" si="601"/>
        <v>20.09</v>
      </c>
      <c r="BC6223" s="21">
        <v>27.902999999999999</v>
      </c>
      <c r="BD6223" s="22">
        <f t="shared" si="602"/>
        <v>27.902777777777775</v>
      </c>
      <c r="BE6223" s="21">
        <f>BC6223-BD6223</f>
        <v>2.2222222222367805E-4</v>
      </c>
      <c r="BF6223" s="51">
        <f>BC6223</f>
        <v>27.902999999999999</v>
      </c>
      <c r="BG6223" s="10">
        <v>6</v>
      </c>
      <c r="BH6223" s="21">
        <f t="shared" si="599"/>
        <v>2.0759832000000002E-2</v>
      </c>
      <c r="BI6223" s="22">
        <f t="shared" si="599"/>
        <v>2.0759666666666666E-2</v>
      </c>
      <c r="BJ6223" s="21">
        <f>BH6223-BI6223</f>
        <v>1.6533333333651479E-7</v>
      </c>
      <c r="BK6223" s="21">
        <v>6.2279496000000004E-2</v>
      </c>
      <c r="BL6223" s="22">
        <v>6.2279000000000001E-2</v>
      </c>
      <c r="BM6223" s="21">
        <v>4.9600000000260547E-7</v>
      </c>
      <c r="BN6223" s="21">
        <f t="shared" si="598"/>
        <v>0.24911798400000001</v>
      </c>
      <c r="BO6223" s="22">
        <f t="shared" si="598"/>
        <v>0.249116</v>
      </c>
      <c r="BP6223" s="21">
        <f t="shared" si="598"/>
        <v>1.9840000000104219E-6</v>
      </c>
    </row>
    <row r="6224" spans="1:68" ht="11.1" hidden="1" customHeight="1" outlineLevel="2" x14ac:dyDescent="0.2">
      <c r="A6224" s="10"/>
      <c r="B6224" s="18"/>
      <c r="C6224" s="18"/>
      <c r="D6224" s="18"/>
      <c r="E6224" s="23" t="s">
        <v>5465</v>
      </c>
      <c r="F6224" s="208">
        <v>8.9510000000000005</v>
      </c>
      <c r="G6224" s="208">
        <v>6.2610000000000001</v>
      </c>
      <c r="H6224" s="208">
        <v>4.7359999999999998</v>
      </c>
      <c r="I6224" s="239">
        <v>2</v>
      </c>
      <c r="J6224" s="239"/>
      <c r="K6224" s="208">
        <v>2.4159999999999999</v>
      </c>
      <c r="L6224" s="24"/>
      <c r="M6224" s="24"/>
      <c r="N6224" s="24"/>
      <c r="O6224" s="24"/>
      <c r="P6224" s="208">
        <v>19.337</v>
      </c>
      <c r="Q6224" s="208">
        <v>20.09</v>
      </c>
      <c r="R6224" s="208">
        <v>7.3150000000000004</v>
      </c>
      <c r="S6224" s="208">
        <v>9.8279999999999994</v>
      </c>
      <c r="T6224" s="208">
        <v>7.0389999999999997</v>
      </c>
      <c r="U6224" s="208">
        <v>3.9289999999999998</v>
      </c>
      <c r="V6224" s="208">
        <v>2.7879999999999998</v>
      </c>
      <c r="W6224" s="208">
        <v>0.626</v>
      </c>
      <c r="X6224" s="24"/>
      <c r="Y6224" s="24"/>
      <c r="Z6224" s="24"/>
      <c r="AA6224" s="208">
        <v>0.874</v>
      </c>
      <c r="AB6224" s="208">
        <v>4.7169999999999996</v>
      </c>
      <c r="AC6224" s="208">
        <v>8.0649999999999995</v>
      </c>
      <c r="AD6224" s="208">
        <v>6.8680000000000003</v>
      </c>
      <c r="AE6224" s="208">
        <v>8.5500000000000007</v>
      </c>
      <c r="AF6224" s="208">
        <v>9.24</v>
      </c>
      <c r="AG6224" s="208">
        <v>4.4539999999999997</v>
      </c>
      <c r="AH6224" s="208">
        <v>3.0760000000000001</v>
      </c>
      <c r="AI6224" s="208">
        <v>1.8420000000000001</v>
      </c>
      <c r="AJ6224" s="24"/>
      <c r="AK6224" s="24"/>
      <c r="AL6224" s="24"/>
      <c r="AM6224" s="208">
        <v>1.524</v>
      </c>
      <c r="AN6224" s="208">
        <v>4.1230000000000002</v>
      </c>
      <c r="AO6224" s="208">
        <v>6.8129999999999997</v>
      </c>
      <c r="AP6224" s="208">
        <v>8.7789999999999999</v>
      </c>
      <c r="AQ6224" s="208">
        <v>11.009</v>
      </c>
      <c r="AR6224" s="208">
        <v>10.329000000000001</v>
      </c>
      <c r="AS6224" s="208">
        <v>6.024</v>
      </c>
      <c r="AT6224" s="208">
        <v>3.5230000000000001</v>
      </c>
      <c r="AU6224" s="208">
        <v>0.753</v>
      </c>
      <c r="AV6224" s="24"/>
      <c r="AW6224" s="24"/>
      <c r="AX6224" s="24"/>
      <c r="AY6224" s="24"/>
      <c r="AZ6224" s="208">
        <v>4.4089999999999998</v>
      </c>
      <c r="BA6224" s="208">
        <v>4.0060000000000002</v>
      </c>
      <c r="BB6224" s="21">
        <f t="shared" si="601"/>
        <v>20.09</v>
      </c>
      <c r="BC6224" s="21"/>
      <c r="BD6224" s="22">
        <f t="shared" si="602"/>
        <v>27.902777777777775</v>
      </c>
      <c r="BE6224" s="21"/>
      <c r="BF6224" s="51">
        <f>BC6224</f>
        <v>0</v>
      </c>
      <c r="BG6224" s="10"/>
      <c r="BH6224" s="21">
        <f t="shared" si="599"/>
        <v>0</v>
      </c>
      <c r="BI6224" s="22">
        <f t="shared" si="599"/>
        <v>2.0759666666666666E-2</v>
      </c>
      <c r="BJ6224" s="21"/>
      <c r="BK6224" s="21">
        <v>0</v>
      </c>
      <c r="BL6224" s="22">
        <v>6.2279000000000001E-2</v>
      </c>
      <c r="BM6224" s="21"/>
      <c r="BN6224" s="21">
        <f t="shared" si="598"/>
        <v>0</v>
      </c>
      <c r="BO6224" s="22">
        <f t="shared" si="598"/>
        <v>0.249116</v>
      </c>
      <c r="BP6224" s="21">
        <f t="shared" si="598"/>
        <v>0</v>
      </c>
    </row>
    <row r="6225" spans="1:68" ht="11.1" hidden="1" customHeight="1" outlineLevel="1" collapsed="1" x14ac:dyDescent="0.2">
      <c r="A6225" s="10"/>
      <c r="B6225" s="18"/>
      <c r="C6225" s="18"/>
      <c r="D6225" s="18"/>
      <c r="E6225" s="19" t="s">
        <v>5466</v>
      </c>
      <c r="F6225" s="20"/>
      <c r="G6225" s="20"/>
      <c r="H6225" s="20"/>
      <c r="I6225" s="20"/>
      <c r="J6225" s="20"/>
      <c r="K6225" s="20"/>
      <c r="L6225" s="20"/>
      <c r="M6225" s="20"/>
      <c r="N6225" s="20"/>
      <c r="O6225" s="20"/>
      <c r="P6225" s="20"/>
      <c r="Q6225" s="20"/>
      <c r="R6225" s="20"/>
      <c r="S6225" s="20"/>
      <c r="T6225" s="20"/>
      <c r="U6225" s="20"/>
      <c r="V6225" s="20"/>
      <c r="W6225" s="20"/>
      <c r="X6225" s="20"/>
      <c r="Y6225" s="20"/>
      <c r="Z6225" s="20"/>
      <c r="AA6225" s="20"/>
      <c r="AB6225" s="20"/>
      <c r="AC6225" s="20"/>
      <c r="AD6225" s="20"/>
      <c r="AE6225" s="20"/>
      <c r="AF6225" s="20"/>
      <c r="AG6225" s="20"/>
      <c r="AH6225" s="20"/>
      <c r="AI6225" s="20"/>
      <c r="AJ6225" s="20"/>
      <c r="AK6225" s="20"/>
      <c r="AL6225" s="20"/>
      <c r="AM6225" s="20"/>
      <c r="AN6225" s="20"/>
      <c r="AO6225" s="20"/>
      <c r="AP6225" s="20"/>
      <c r="AQ6225" s="209">
        <v>1.879</v>
      </c>
      <c r="AR6225" s="209">
        <v>0.84699999999999998</v>
      </c>
      <c r="AS6225" s="209">
        <v>0.82299999999999995</v>
      </c>
      <c r="AT6225" s="209">
        <v>0.59599999999999997</v>
      </c>
      <c r="AU6225" s="209">
        <v>0.219</v>
      </c>
      <c r="AV6225" s="209">
        <v>7.6999999999999999E-2</v>
      </c>
      <c r="AW6225" s="20"/>
      <c r="AX6225" s="20"/>
      <c r="AY6225" s="20"/>
      <c r="AZ6225" s="209">
        <v>1.4139999999999999</v>
      </c>
      <c r="BA6225" s="209">
        <v>2</v>
      </c>
      <c r="BB6225" s="21">
        <f t="shared" si="601"/>
        <v>2</v>
      </c>
      <c r="BC6225" s="21">
        <f>BF6225</f>
        <v>10.44</v>
      </c>
      <c r="BD6225" s="22">
        <f t="shared" si="602"/>
        <v>2.7777777777777777</v>
      </c>
      <c r="BE6225" s="21">
        <f>BC6225-BD6225</f>
        <v>7.6622222222222218</v>
      </c>
      <c r="BF6225" s="51">
        <v>10.44</v>
      </c>
      <c r="BG6225" s="10">
        <v>6</v>
      </c>
      <c r="BH6225" s="21">
        <f t="shared" si="599"/>
        <v>7.7673600000000001E-3</v>
      </c>
      <c r="BI6225" s="22">
        <f t="shared" si="599"/>
        <v>2.0666666666666663E-3</v>
      </c>
      <c r="BJ6225" s="21">
        <f>BH6225-BI6225</f>
        <v>5.7006933333333338E-3</v>
      </c>
      <c r="BK6225" s="21">
        <v>2.3302079999999999E-2</v>
      </c>
      <c r="BL6225" s="22">
        <v>6.1999999999999989E-3</v>
      </c>
      <c r="BM6225" s="21">
        <v>1.7102079999999999E-2</v>
      </c>
      <c r="BN6225" s="21">
        <f t="shared" si="598"/>
        <v>9.3208319999999997E-2</v>
      </c>
      <c r="BO6225" s="22">
        <f t="shared" si="598"/>
        <v>2.4799999999999996E-2</v>
      </c>
      <c r="BP6225" s="21">
        <f t="shared" si="598"/>
        <v>6.8408319999999995E-2</v>
      </c>
    </row>
    <row r="6226" spans="1:68" ht="11.1" hidden="1" customHeight="1" outlineLevel="2" x14ac:dyDescent="0.2">
      <c r="A6226" s="10"/>
      <c r="B6226" s="18"/>
      <c r="C6226" s="18"/>
      <c r="D6226" s="18"/>
      <c r="E6226" s="23" t="s">
        <v>5467</v>
      </c>
      <c r="F6226" s="24"/>
      <c r="G6226" s="24"/>
      <c r="H6226" s="24"/>
      <c r="I6226" s="24"/>
      <c r="J6226" s="24"/>
      <c r="K6226" s="24"/>
      <c r="L6226" s="24"/>
      <c r="M6226" s="24"/>
      <c r="N6226" s="24"/>
      <c r="O6226" s="24"/>
      <c r="P6226" s="24"/>
      <c r="Q6226" s="24"/>
      <c r="R6226" s="24"/>
      <c r="S6226" s="24"/>
      <c r="T6226" s="24"/>
      <c r="U6226" s="24"/>
      <c r="V6226" s="24"/>
      <c r="W6226" s="24"/>
      <c r="X6226" s="24"/>
      <c r="Y6226" s="24"/>
      <c r="Z6226" s="24"/>
      <c r="AA6226" s="24"/>
      <c r="AB6226" s="24"/>
      <c r="AC6226" s="24"/>
      <c r="AD6226" s="24"/>
      <c r="AE6226" s="24"/>
      <c r="AF6226" s="24"/>
      <c r="AG6226" s="24"/>
      <c r="AH6226" s="24"/>
      <c r="AI6226" s="24"/>
      <c r="AJ6226" s="24"/>
      <c r="AK6226" s="24"/>
      <c r="AL6226" s="24"/>
      <c r="AM6226" s="24"/>
      <c r="AN6226" s="24"/>
      <c r="AO6226" s="24"/>
      <c r="AP6226" s="24"/>
      <c r="AQ6226" s="208">
        <v>1.879</v>
      </c>
      <c r="AR6226" s="208">
        <v>0.84699999999999998</v>
      </c>
      <c r="AS6226" s="208">
        <v>0.82299999999999995</v>
      </c>
      <c r="AT6226" s="208">
        <v>0.59599999999999997</v>
      </c>
      <c r="AU6226" s="208">
        <v>0.219</v>
      </c>
      <c r="AV6226" s="208">
        <v>7.6999999999999999E-2</v>
      </c>
      <c r="AW6226" s="24"/>
      <c r="AX6226" s="24"/>
      <c r="AY6226" s="24"/>
      <c r="AZ6226" s="208">
        <v>1.4139999999999999</v>
      </c>
      <c r="BA6226" s="208">
        <v>2</v>
      </c>
      <c r="BB6226" s="21">
        <f t="shared" si="601"/>
        <v>2</v>
      </c>
      <c r="BC6226" s="21"/>
      <c r="BD6226" s="22">
        <f t="shared" si="602"/>
        <v>2.7777777777777777</v>
      </c>
      <c r="BE6226" s="21"/>
      <c r="BF6226" s="51"/>
      <c r="BG6226" s="10"/>
      <c r="BH6226" s="21">
        <f t="shared" si="599"/>
        <v>0</v>
      </c>
      <c r="BI6226" s="22">
        <f t="shared" si="599"/>
        <v>2.0666666666666663E-3</v>
      </c>
      <c r="BJ6226" s="21"/>
      <c r="BK6226" s="21">
        <v>0</v>
      </c>
      <c r="BL6226" s="22">
        <v>6.1999999999999989E-3</v>
      </c>
      <c r="BM6226" s="21"/>
      <c r="BN6226" s="21">
        <f t="shared" si="598"/>
        <v>0</v>
      </c>
      <c r="BO6226" s="22">
        <f t="shared" si="598"/>
        <v>2.4799999999999996E-2</v>
      </c>
      <c r="BP6226" s="21">
        <f t="shared" si="598"/>
        <v>0</v>
      </c>
    </row>
    <row r="6227" spans="1:68" ht="11.1" hidden="1" customHeight="1" outlineLevel="1" collapsed="1" x14ac:dyDescent="0.2">
      <c r="A6227" s="10"/>
      <c r="B6227" s="18"/>
      <c r="C6227" s="18"/>
      <c r="D6227" s="18"/>
      <c r="E6227" s="19" t="s">
        <v>5468</v>
      </c>
      <c r="F6227" s="20"/>
      <c r="G6227" s="20"/>
      <c r="H6227" s="20"/>
      <c r="I6227" s="20"/>
      <c r="J6227" s="20"/>
      <c r="K6227" s="20"/>
      <c r="L6227" s="20"/>
      <c r="M6227" s="20"/>
      <c r="N6227" s="20"/>
      <c r="O6227" s="20"/>
      <c r="P6227" s="20"/>
      <c r="Q6227" s="20"/>
      <c r="R6227" s="20"/>
      <c r="S6227" s="20"/>
      <c r="T6227" s="20"/>
      <c r="U6227" s="20"/>
      <c r="V6227" s="20"/>
      <c r="W6227" s="20"/>
      <c r="X6227" s="20"/>
      <c r="Y6227" s="20"/>
      <c r="Z6227" s="20"/>
      <c r="AA6227" s="20"/>
      <c r="AB6227" s="20"/>
      <c r="AC6227" s="20"/>
      <c r="AD6227" s="20"/>
      <c r="AE6227" s="20"/>
      <c r="AF6227" s="20"/>
      <c r="AG6227" s="20"/>
      <c r="AH6227" s="20"/>
      <c r="AI6227" s="20"/>
      <c r="AJ6227" s="20"/>
      <c r="AK6227" s="20"/>
      <c r="AL6227" s="20"/>
      <c r="AM6227" s="20"/>
      <c r="AN6227" s="20"/>
      <c r="AO6227" s="20"/>
      <c r="AP6227" s="20"/>
      <c r="AQ6227" s="20"/>
      <c r="AR6227" s="20"/>
      <c r="AS6227" s="209">
        <v>0.35599999999999998</v>
      </c>
      <c r="AT6227" s="20"/>
      <c r="AU6227" s="20"/>
      <c r="AV6227" s="20"/>
      <c r="AW6227" s="20"/>
      <c r="AX6227" s="20"/>
      <c r="AY6227" s="20"/>
      <c r="AZ6227" s="209">
        <v>1.149</v>
      </c>
      <c r="BA6227" s="209">
        <v>1.444</v>
      </c>
      <c r="BB6227" s="21">
        <f>SUM(BB6228:BB6236)</f>
        <v>1.669</v>
      </c>
      <c r="BC6227" s="21">
        <f>BF6227</f>
        <v>5.13</v>
      </c>
      <c r="BD6227" s="22">
        <f t="shared" si="602"/>
        <v>2.3180555555555555</v>
      </c>
      <c r="BE6227" s="21">
        <f>BC6227-BD6227</f>
        <v>2.8119444444444444</v>
      </c>
      <c r="BF6227" s="51">
        <v>5.13</v>
      </c>
      <c r="BG6227" s="10">
        <v>6</v>
      </c>
      <c r="BH6227" s="21">
        <f t="shared" si="599"/>
        <v>3.8167200000000004E-3</v>
      </c>
      <c r="BI6227" s="22">
        <f t="shared" si="599"/>
        <v>1.7246333333333333E-3</v>
      </c>
      <c r="BJ6227" s="21">
        <f>BH6227-BI6227</f>
        <v>2.0920866666666671E-3</v>
      </c>
      <c r="BK6227" s="21">
        <v>1.1450160000000001E-2</v>
      </c>
      <c r="BL6227" s="22">
        <v>5.1739000000000004E-3</v>
      </c>
      <c r="BM6227" s="21">
        <v>6.2762600000000005E-3</v>
      </c>
      <c r="BN6227" s="21">
        <f t="shared" si="598"/>
        <v>4.5800640000000004E-2</v>
      </c>
      <c r="BO6227" s="22">
        <f t="shared" si="598"/>
        <v>2.0695600000000001E-2</v>
      </c>
      <c r="BP6227" s="21">
        <f t="shared" si="598"/>
        <v>2.5105040000000002E-2</v>
      </c>
    </row>
    <row r="6228" spans="1:68" ht="11.1" hidden="1" customHeight="1" outlineLevel="2" x14ac:dyDescent="0.2">
      <c r="A6228" s="10"/>
      <c r="B6228" s="18"/>
      <c r="C6228" s="18"/>
      <c r="D6228" s="18"/>
      <c r="E6228" s="23" t="s">
        <v>5469</v>
      </c>
      <c r="F6228" s="24"/>
      <c r="G6228" s="24"/>
      <c r="H6228" s="24"/>
      <c r="I6228" s="24"/>
      <c r="J6228" s="24"/>
      <c r="K6228" s="24"/>
      <c r="L6228" s="24"/>
      <c r="M6228" s="24"/>
      <c r="N6228" s="24"/>
      <c r="O6228" s="24"/>
      <c r="P6228" s="24"/>
      <c r="Q6228" s="24"/>
      <c r="R6228" s="24"/>
      <c r="S6228" s="24"/>
      <c r="T6228" s="24"/>
      <c r="U6228" s="24"/>
      <c r="V6228" s="24"/>
      <c r="W6228" s="24"/>
      <c r="X6228" s="24"/>
      <c r="Y6228" s="24"/>
      <c r="Z6228" s="24"/>
      <c r="AA6228" s="24"/>
      <c r="AB6228" s="24"/>
      <c r="AC6228" s="24"/>
      <c r="AD6228" s="24"/>
      <c r="AE6228" s="24"/>
      <c r="AF6228" s="24"/>
      <c r="AG6228" s="24"/>
      <c r="AH6228" s="24"/>
      <c r="AI6228" s="24"/>
      <c r="AJ6228" s="24"/>
      <c r="AK6228" s="24"/>
      <c r="AL6228" s="24"/>
      <c r="AM6228" s="24"/>
      <c r="AN6228" s="24"/>
      <c r="AO6228" s="24"/>
      <c r="AP6228" s="24"/>
      <c r="AQ6228" s="24"/>
      <c r="AR6228" s="24"/>
      <c r="AS6228" s="208">
        <v>0.12</v>
      </c>
      <c r="AT6228" s="24"/>
      <c r="AU6228" s="24"/>
      <c r="AV6228" s="24"/>
      <c r="AW6228" s="24"/>
      <c r="AX6228" s="24"/>
      <c r="AY6228" s="24"/>
      <c r="AZ6228" s="208">
        <v>0.17499999999999999</v>
      </c>
      <c r="BA6228" s="208">
        <v>0.22500000000000001</v>
      </c>
      <c r="BB6228" s="21">
        <f t="shared" si="601"/>
        <v>0.22500000000000001</v>
      </c>
      <c r="BC6228" s="21"/>
      <c r="BD6228" s="22">
        <f t="shared" si="602"/>
        <v>0.3125</v>
      </c>
      <c r="BE6228" s="21"/>
      <c r="BF6228" s="51"/>
      <c r="BG6228" s="10"/>
      <c r="BH6228" s="21">
        <f t="shared" si="599"/>
        <v>0</v>
      </c>
      <c r="BI6228" s="22">
        <f t="shared" si="599"/>
        <v>2.3250000000000001E-4</v>
      </c>
      <c r="BJ6228" s="21"/>
      <c r="BK6228" s="21">
        <v>0</v>
      </c>
      <c r="BL6228" s="22">
        <v>6.9749999999999999E-4</v>
      </c>
      <c r="BM6228" s="21"/>
      <c r="BN6228" s="21">
        <f t="shared" si="598"/>
        <v>0</v>
      </c>
      <c r="BO6228" s="22">
        <f t="shared" si="598"/>
        <v>2.7899999999999999E-3</v>
      </c>
      <c r="BP6228" s="21">
        <f t="shared" si="598"/>
        <v>0</v>
      </c>
    </row>
    <row r="6229" spans="1:68" ht="11.1" hidden="1" customHeight="1" outlineLevel="2" x14ac:dyDescent="0.2">
      <c r="A6229" s="10"/>
      <c r="B6229" s="18"/>
      <c r="C6229" s="18"/>
      <c r="D6229" s="18"/>
      <c r="E6229" s="23" t="s">
        <v>5470</v>
      </c>
      <c r="F6229" s="24"/>
      <c r="G6229" s="24"/>
      <c r="H6229" s="24"/>
      <c r="I6229" s="24"/>
      <c r="J6229" s="24"/>
      <c r="K6229" s="24"/>
      <c r="L6229" s="24"/>
      <c r="M6229" s="24"/>
      <c r="N6229" s="24"/>
      <c r="O6229" s="24"/>
      <c r="P6229" s="24"/>
      <c r="Q6229" s="24"/>
      <c r="R6229" s="24"/>
      <c r="S6229" s="24"/>
      <c r="T6229" s="24"/>
      <c r="U6229" s="24"/>
      <c r="V6229" s="24"/>
      <c r="W6229" s="24"/>
      <c r="X6229" s="24"/>
      <c r="Y6229" s="24"/>
      <c r="Z6229" s="24"/>
      <c r="AA6229" s="24"/>
      <c r="AB6229" s="24"/>
      <c r="AC6229" s="24"/>
      <c r="AD6229" s="24"/>
      <c r="AE6229" s="24"/>
      <c r="AF6229" s="24"/>
      <c r="AG6229" s="24"/>
      <c r="AH6229" s="24"/>
      <c r="AI6229" s="24"/>
      <c r="AJ6229" s="24"/>
      <c r="AK6229" s="24"/>
      <c r="AL6229" s="24"/>
      <c r="AM6229" s="24"/>
      <c r="AN6229" s="24"/>
      <c r="AO6229" s="24"/>
      <c r="AP6229" s="24"/>
      <c r="AQ6229" s="24"/>
      <c r="AR6229" s="24"/>
      <c r="AS6229" s="208">
        <v>1E-3</v>
      </c>
      <c r="AT6229" s="24"/>
      <c r="AU6229" s="24"/>
      <c r="AV6229" s="24"/>
      <c r="AW6229" s="24"/>
      <c r="AX6229" s="24"/>
      <c r="AY6229" s="24"/>
      <c r="AZ6229" s="208">
        <v>0.29899999999999999</v>
      </c>
      <c r="BA6229" s="208">
        <v>0.16</v>
      </c>
      <c r="BB6229" s="21">
        <f t="shared" si="601"/>
        <v>0.29899999999999999</v>
      </c>
      <c r="BC6229" s="21"/>
      <c r="BD6229" s="22">
        <f t="shared" si="602"/>
        <v>0.4152777777777778</v>
      </c>
      <c r="BE6229" s="21"/>
      <c r="BF6229" s="51"/>
      <c r="BG6229" s="10"/>
      <c r="BH6229" s="21">
        <f t="shared" si="599"/>
        <v>0</v>
      </c>
      <c r="BI6229" s="22">
        <f t="shared" si="599"/>
        <v>3.0896666666666668E-4</v>
      </c>
      <c r="BJ6229" s="21"/>
      <c r="BK6229" s="21">
        <v>0</v>
      </c>
      <c r="BL6229" s="22">
        <v>9.2690000000000003E-4</v>
      </c>
      <c r="BM6229" s="21"/>
      <c r="BN6229" s="21">
        <f t="shared" si="598"/>
        <v>0</v>
      </c>
      <c r="BO6229" s="22">
        <f t="shared" si="598"/>
        <v>3.7076000000000001E-3</v>
      </c>
      <c r="BP6229" s="21">
        <f t="shared" si="598"/>
        <v>0</v>
      </c>
    </row>
    <row r="6230" spans="1:68" ht="11.1" hidden="1" customHeight="1" outlineLevel="2" x14ac:dyDescent="0.2">
      <c r="A6230" s="10"/>
      <c r="B6230" s="18"/>
      <c r="C6230" s="18"/>
      <c r="D6230" s="18"/>
      <c r="E6230" s="23" t="s">
        <v>5471</v>
      </c>
      <c r="F6230" s="24"/>
      <c r="G6230" s="24"/>
      <c r="H6230" s="24"/>
      <c r="I6230" s="24"/>
      <c r="J6230" s="24"/>
      <c r="K6230" s="24"/>
      <c r="L6230" s="24"/>
      <c r="M6230" s="24"/>
      <c r="N6230" s="24"/>
      <c r="O6230" s="24"/>
      <c r="P6230" s="24"/>
      <c r="Q6230" s="24"/>
      <c r="R6230" s="24"/>
      <c r="S6230" s="24"/>
      <c r="T6230" s="24"/>
      <c r="U6230" s="24"/>
      <c r="V6230" s="24"/>
      <c r="W6230" s="24"/>
      <c r="X6230" s="24"/>
      <c r="Y6230" s="24"/>
      <c r="Z6230" s="24"/>
      <c r="AA6230" s="24"/>
      <c r="AB6230" s="24"/>
      <c r="AC6230" s="24"/>
      <c r="AD6230" s="24"/>
      <c r="AE6230" s="24"/>
      <c r="AF6230" s="24"/>
      <c r="AG6230" s="24"/>
      <c r="AH6230" s="24"/>
      <c r="AI6230" s="24"/>
      <c r="AJ6230" s="24"/>
      <c r="AK6230" s="24"/>
      <c r="AL6230" s="24"/>
      <c r="AM6230" s="24"/>
      <c r="AN6230" s="24"/>
      <c r="AO6230" s="24"/>
      <c r="AP6230" s="24"/>
      <c r="AQ6230" s="24"/>
      <c r="AR6230" s="24"/>
      <c r="AS6230" s="208">
        <v>1.0999999999999999E-2</v>
      </c>
      <c r="AT6230" s="24"/>
      <c r="AU6230" s="24"/>
      <c r="AV6230" s="24"/>
      <c r="AW6230" s="24"/>
      <c r="AX6230" s="24"/>
      <c r="AY6230" s="24"/>
      <c r="AZ6230" s="208">
        <v>9.9000000000000005E-2</v>
      </c>
      <c r="BA6230" s="208">
        <v>0.2</v>
      </c>
      <c r="BB6230" s="21">
        <f t="shared" si="601"/>
        <v>0.2</v>
      </c>
      <c r="BC6230" s="21"/>
      <c r="BD6230" s="22">
        <f t="shared" si="602"/>
        <v>0.27777777777777779</v>
      </c>
      <c r="BE6230" s="21"/>
      <c r="BF6230" s="51"/>
      <c r="BG6230" s="10"/>
      <c r="BH6230" s="21">
        <f t="shared" si="599"/>
        <v>0</v>
      </c>
      <c r="BI6230" s="22">
        <f t="shared" si="599"/>
        <v>2.0666666666666668E-4</v>
      </c>
      <c r="BJ6230" s="21"/>
      <c r="BK6230" s="21">
        <v>0</v>
      </c>
      <c r="BL6230" s="22">
        <v>6.2000000000000011E-4</v>
      </c>
      <c r="BM6230" s="21"/>
      <c r="BN6230" s="21">
        <f t="shared" si="598"/>
        <v>0</v>
      </c>
      <c r="BO6230" s="22">
        <f t="shared" si="598"/>
        <v>2.4800000000000004E-3</v>
      </c>
      <c r="BP6230" s="21">
        <f t="shared" si="598"/>
        <v>0</v>
      </c>
    </row>
    <row r="6231" spans="1:68" ht="11.1" hidden="1" customHeight="1" outlineLevel="2" x14ac:dyDescent="0.2">
      <c r="A6231" s="10"/>
      <c r="B6231" s="18"/>
      <c r="C6231" s="18"/>
      <c r="D6231" s="18"/>
      <c r="E6231" s="23" t="s">
        <v>5472</v>
      </c>
      <c r="F6231" s="24"/>
      <c r="G6231" s="24"/>
      <c r="H6231" s="24"/>
      <c r="I6231" s="24"/>
      <c r="J6231" s="24"/>
      <c r="K6231" s="24"/>
      <c r="L6231" s="24"/>
      <c r="M6231" s="24"/>
      <c r="N6231" s="24"/>
      <c r="O6231" s="24"/>
      <c r="P6231" s="24"/>
      <c r="Q6231" s="24"/>
      <c r="R6231" s="24"/>
      <c r="S6231" s="24"/>
      <c r="T6231" s="24"/>
      <c r="U6231" s="24"/>
      <c r="V6231" s="24"/>
      <c r="W6231" s="24"/>
      <c r="X6231" s="24"/>
      <c r="Y6231" s="24"/>
      <c r="Z6231" s="24"/>
      <c r="AA6231" s="24"/>
      <c r="AB6231" s="24"/>
      <c r="AC6231" s="24"/>
      <c r="AD6231" s="24"/>
      <c r="AE6231" s="24"/>
      <c r="AF6231" s="24"/>
      <c r="AG6231" s="24"/>
      <c r="AH6231" s="24"/>
      <c r="AI6231" s="24"/>
      <c r="AJ6231" s="24"/>
      <c r="AK6231" s="24"/>
      <c r="AL6231" s="24"/>
      <c r="AM6231" s="24"/>
      <c r="AN6231" s="24"/>
      <c r="AO6231" s="24"/>
      <c r="AP6231" s="24"/>
      <c r="AQ6231" s="24"/>
      <c r="AR6231" s="24"/>
      <c r="AS6231" s="208">
        <v>0.1</v>
      </c>
      <c r="AT6231" s="24"/>
      <c r="AU6231" s="24"/>
      <c r="AV6231" s="24"/>
      <c r="AW6231" s="24"/>
      <c r="AX6231" s="24"/>
      <c r="AY6231" s="24"/>
      <c r="AZ6231" s="208">
        <v>0.2</v>
      </c>
      <c r="BA6231" s="208">
        <v>0.23</v>
      </c>
      <c r="BB6231" s="21">
        <f t="shared" si="601"/>
        <v>0.23</v>
      </c>
      <c r="BC6231" s="21"/>
      <c r="BD6231" s="22">
        <f t="shared" si="602"/>
        <v>0.31944444444444448</v>
      </c>
      <c r="BE6231" s="21"/>
      <c r="BF6231" s="51"/>
      <c r="BG6231" s="10"/>
      <c r="BH6231" s="21">
        <f t="shared" si="599"/>
        <v>0</v>
      </c>
      <c r="BI6231" s="22">
        <f t="shared" si="599"/>
        <v>2.3766666666666671E-4</v>
      </c>
      <c r="BJ6231" s="21"/>
      <c r="BK6231" s="21">
        <v>0</v>
      </c>
      <c r="BL6231" s="22">
        <v>7.1300000000000009E-4</v>
      </c>
      <c r="BM6231" s="21"/>
      <c r="BN6231" s="21">
        <f t="shared" si="598"/>
        <v>0</v>
      </c>
      <c r="BO6231" s="22">
        <f t="shared" si="598"/>
        <v>2.8520000000000004E-3</v>
      </c>
      <c r="BP6231" s="21">
        <f t="shared" si="598"/>
        <v>0</v>
      </c>
    </row>
    <row r="6232" spans="1:68" ht="11.1" hidden="1" customHeight="1" outlineLevel="2" x14ac:dyDescent="0.2">
      <c r="A6232" s="10"/>
      <c r="B6232" s="18"/>
      <c r="C6232" s="18"/>
      <c r="D6232" s="18"/>
      <c r="E6232" s="23" t="s">
        <v>5473</v>
      </c>
      <c r="F6232" s="24"/>
      <c r="G6232" s="24"/>
      <c r="H6232" s="24"/>
      <c r="I6232" s="24"/>
      <c r="J6232" s="24"/>
      <c r="K6232" s="24"/>
      <c r="L6232" s="24"/>
      <c r="M6232" s="24"/>
      <c r="N6232" s="24"/>
      <c r="O6232" s="24"/>
      <c r="P6232" s="24"/>
      <c r="Q6232" s="24"/>
      <c r="R6232" s="24"/>
      <c r="S6232" s="24"/>
      <c r="T6232" s="24"/>
      <c r="U6232" s="24"/>
      <c r="V6232" s="24"/>
      <c r="W6232" s="24"/>
      <c r="X6232" s="24"/>
      <c r="Y6232" s="24"/>
      <c r="Z6232" s="24"/>
      <c r="AA6232" s="24"/>
      <c r="AB6232" s="24"/>
      <c r="AC6232" s="24"/>
      <c r="AD6232" s="24"/>
      <c r="AE6232" s="24"/>
      <c r="AF6232" s="24"/>
      <c r="AG6232" s="24"/>
      <c r="AH6232" s="24"/>
      <c r="AI6232" s="24"/>
      <c r="AJ6232" s="24"/>
      <c r="AK6232" s="24"/>
      <c r="AL6232" s="24"/>
      <c r="AM6232" s="24"/>
      <c r="AN6232" s="24"/>
      <c r="AO6232" s="24"/>
      <c r="AP6232" s="24"/>
      <c r="AQ6232" s="24"/>
      <c r="AR6232" s="24"/>
      <c r="AS6232" s="24"/>
      <c r="AT6232" s="24"/>
      <c r="AU6232" s="24"/>
      <c r="AV6232" s="24"/>
      <c r="AW6232" s="24"/>
      <c r="AX6232" s="24"/>
      <c r="AY6232" s="24"/>
      <c r="AZ6232" s="24"/>
      <c r="BA6232" s="208">
        <v>0.23899999999999999</v>
      </c>
      <c r="BB6232" s="21">
        <f t="shared" si="601"/>
        <v>0.23899999999999999</v>
      </c>
      <c r="BC6232" s="21"/>
      <c r="BD6232" s="22">
        <f t="shared" si="602"/>
        <v>0.33194444444444443</v>
      </c>
      <c r="BE6232" s="21"/>
      <c r="BF6232" s="51"/>
      <c r="BG6232" s="10"/>
      <c r="BH6232" s="21">
        <f t="shared" si="599"/>
        <v>0</v>
      </c>
      <c r="BI6232" s="22">
        <f t="shared" si="599"/>
        <v>2.4696666666666669E-4</v>
      </c>
      <c r="BJ6232" s="21"/>
      <c r="BK6232" s="21">
        <v>0</v>
      </c>
      <c r="BL6232" s="22">
        <v>7.4090000000000007E-4</v>
      </c>
      <c r="BM6232" s="21"/>
      <c r="BN6232" s="21">
        <f t="shared" si="598"/>
        <v>0</v>
      </c>
      <c r="BO6232" s="22">
        <f t="shared" si="598"/>
        <v>2.9636000000000003E-3</v>
      </c>
      <c r="BP6232" s="21">
        <f t="shared" si="598"/>
        <v>0</v>
      </c>
    </row>
    <row r="6233" spans="1:68" ht="11.1" hidden="1" customHeight="1" outlineLevel="2" x14ac:dyDescent="0.2">
      <c r="A6233" s="10"/>
      <c r="B6233" s="18"/>
      <c r="C6233" s="18"/>
      <c r="D6233" s="18"/>
      <c r="E6233" s="23" t="s">
        <v>5474</v>
      </c>
      <c r="F6233" s="24"/>
      <c r="G6233" s="24"/>
      <c r="H6233" s="24"/>
      <c r="I6233" s="24"/>
      <c r="J6233" s="24"/>
      <c r="K6233" s="24"/>
      <c r="L6233" s="24"/>
      <c r="M6233" s="24"/>
      <c r="N6233" s="24"/>
      <c r="O6233" s="24"/>
      <c r="P6233" s="24"/>
      <c r="Q6233" s="24"/>
      <c r="R6233" s="24"/>
      <c r="S6233" s="24"/>
      <c r="T6233" s="24"/>
      <c r="U6233" s="24"/>
      <c r="V6233" s="24"/>
      <c r="W6233" s="24"/>
      <c r="X6233" s="24"/>
      <c r="Y6233" s="24"/>
      <c r="Z6233" s="24"/>
      <c r="AA6233" s="24"/>
      <c r="AB6233" s="24"/>
      <c r="AC6233" s="24"/>
      <c r="AD6233" s="24"/>
      <c r="AE6233" s="24"/>
      <c r="AF6233" s="24"/>
      <c r="AG6233" s="24"/>
      <c r="AH6233" s="24"/>
      <c r="AI6233" s="24"/>
      <c r="AJ6233" s="24"/>
      <c r="AK6233" s="24"/>
      <c r="AL6233" s="24"/>
      <c r="AM6233" s="24"/>
      <c r="AN6233" s="24"/>
      <c r="AO6233" s="24"/>
      <c r="AP6233" s="24"/>
      <c r="AQ6233" s="24"/>
      <c r="AR6233" s="24"/>
      <c r="AS6233" s="208">
        <v>5.5E-2</v>
      </c>
      <c r="AT6233" s="24"/>
      <c r="AU6233" s="24"/>
      <c r="AV6233" s="24"/>
      <c r="AW6233" s="24"/>
      <c r="AX6233" s="24"/>
      <c r="AY6233" s="24"/>
      <c r="AZ6233" s="208">
        <v>0.14499999999999999</v>
      </c>
      <c r="BA6233" s="208">
        <v>0.15</v>
      </c>
      <c r="BB6233" s="21">
        <f t="shared" si="601"/>
        <v>0.15</v>
      </c>
      <c r="BC6233" s="21"/>
      <c r="BD6233" s="22">
        <f t="shared" si="602"/>
        <v>0.20833333333333334</v>
      </c>
      <c r="BE6233" s="21"/>
      <c r="BF6233" s="51"/>
      <c r="BG6233" s="10"/>
      <c r="BH6233" s="21">
        <f t="shared" si="599"/>
        <v>0</v>
      </c>
      <c r="BI6233" s="22">
        <f t="shared" si="599"/>
        <v>1.55E-4</v>
      </c>
      <c r="BJ6233" s="21"/>
      <c r="BK6233" s="21">
        <v>0</v>
      </c>
      <c r="BL6233" s="22">
        <v>4.6500000000000003E-4</v>
      </c>
      <c r="BM6233" s="21"/>
      <c r="BN6233" s="21">
        <f t="shared" ref="BN6233:BP6296" si="603">BK6233*4</f>
        <v>0</v>
      </c>
      <c r="BO6233" s="22">
        <f t="shared" si="603"/>
        <v>1.8600000000000001E-3</v>
      </c>
      <c r="BP6233" s="21">
        <f t="shared" si="603"/>
        <v>0</v>
      </c>
    </row>
    <row r="6234" spans="1:68" ht="11.1" hidden="1" customHeight="1" outlineLevel="2" x14ac:dyDescent="0.2">
      <c r="A6234" s="10"/>
      <c r="B6234" s="18"/>
      <c r="C6234" s="18"/>
      <c r="D6234" s="18"/>
      <c r="E6234" s="23" t="s">
        <v>5475</v>
      </c>
      <c r="F6234" s="24"/>
      <c r="G6234" s="24"/>
      <c r="H6234" s="24"/>
      <c r="I6234" s="24"/>
      <c r="J6234" s="24"/>
      <c r="K6234" s="24"/>
      <c r="L6234" s="24"/>
      <c r="M6234" s="24"/>
      <c r="N6234" s="24"/>
      <c r="O6234" s="24"/>
      <c r="P6234" s="24"/>
      <c r="Q6234" s="24"/>
      <c r="R6234" s="24"/>
      <c r="S6234" s="24"/>
      <c r="T6234" s="24"/>
      <c r="U6234" s="24"/>
      <c r="V6234" s="24"/>
      <c r="W6234" s="24"/>
      <c r="X6234" s="24"/>
      <c r="Y6234" s="24"/>
      <c r="Z6234" s="24"/>
      <c r="AA6234" s="24"/>
      <c r="AB6234" s="24"/>
      <c r="AC6234" s="24"/>
      <c r="AD6234" s="24"/>
      <c r="AE6234" s="24"/>
      <c r="AF6234" s="24"/>
      <c r="AG6234" s="24"/>
      <c r="AH6234" s="24"/>
      <c r="AI6234" s="24"/>
      <c r="AJ6234" s="24"/>
      <c r="AK6234" s="24"/>
      <c r="AL6234" s="24"/>
      <c r="AM6234" s="24"/>
      <c r="AN6234" s="24"/>
      <c r="AO6234" s="24"/>
      <c r="AP6234" s="24"/>
      <c r="AQ6234" s="24"/>
      <c r="AR6234" s="24"/>
      <c r="AS6234" s="208">
        <v>5.0000000000000001E-3</v>
      </c>
      <c r="AT6234" s="24"/>
      <c r="AU6234" s="24"/>
      <c r="AV6234" s="24"/>
      <c r="AW6234" s="24"/>
      <c r="AX6234" s="24"/>
      <c r="AY6234" s="24"/>
      <c r="AZ6234" s="208">
        <v>9.5000000000000001E-2</v>
      </c>
      <c r="BA6234" s="208">
        <v>0.02</v>
      </c>
      <c r="BB6234" s="21">
        <f t="shared" si="601"/>
        <v>9.5000000000000001E-2</v>
      </c>
      <c r="BC6234" s="21"/>
      <c r="BD6234" s="22">
        <f t="shared" si="602"/>
        <v>0.13194444444444442</v>
      </c>
      <c r="BE6234" s="21"/>
      <c r="BF6234" s="51"/>
      <c r="BG6234" s="10"/>
      <c r="BH6234" s="21">
        <f t="shared" si="599"/>
        <v>0</v>
      </c>
      <c r="BI6234" s="22">
        <f t="shared" si="599"/>
        <v>9.8166666666666649E-5</v>
      </c>
      <c r="BJ6234" s="21"/>
      <c r="BK6234" s="21">
        <v>0</v>
      </c>
      <c r="BL6234" s="22">
        <v>2.9449999999999995E-4</v>
      </c>
      <c r="BM6234" s="21"/>
      <c r="BN6234" s="21">
        <f t="shared" si="603"/>
        <v>0</v>
      </c>
      <c r="BO6234" s="22">
        <f t="shared" si="603"/>
        <v>1.1779999999999998E-3</v>
      </c>
      <c r="BP6234" s="21">
        <f t="shared" si="603"/>
        <v>0</v>
      </c>
    </row>
    <row r="6235" spans="1:68" ht="11.1" hidden="1" customHeight="1" outlineLevel="2" x14ac:dyDescent="0.2">
      <c r="A6235" s="10"/>
      <c r="B6235" s="18"/>
      <c r="C6235" s="18"/>
      <c r="D6235" s="18"/>
      <c r="E6235" s="23" t="s">
        <v>5476</v>
      </c>
      <c r="F6235" s="24"/>
      <c r="G6235" s="24"/>
      <c r="H6235" s="24"/>
      <c r="I6235" s="24"/>
      <c r="J6235" s="24"/>
      <c r="K6235" s="24"/>
      <c r="L6235" s="24"/>
      <c r="M6235" s="24"/>
      <c r="N6235" s="24"/>
      <c r="O6235" s="24"/>
      <c r="P6235" s="24"/>
      <c r="Q6235" s="24"/>
      <c r="R6235" s="24"/>
      <c r="S6235" s="24"/>
      <c r="T6235" s="24"/>
      <c r="U6235" s="24"/>
      <c r="V6235" s="24"/>
      <c r="W6235" s="24"/>
      <c r="X6235" s="24"/>
      <c r="Y6235" s="24"/>
      <c r="Z6235" s="24"/>
      <c r="AA6235" s="24"/>
      <c r="AB6235" s="24"/>
      <c r="AC6235" s="24"/>
      <c r="AD6235" s="24"/>
      <c r="AE6235" s="24"/>
      <c r="AF6235" s="24"/>
      <c r="AG6235" s="24"/>
      <c r="AH6235" s="24"/>
      <c r="AI6235" s="24"/>
      <c r="AJ6235" s="24"/>
      <c r="AK6235" s="24"/>
      <c r="AL6235" s="24"/>
      <c r="AM6235" s="24"/>
      <c r="AN6235" s="24"/>
      <c r="AO6235" s="24"/>
      <c r="AP6235" s="24"/>
      <c r="AQ6235" s="24"/>
      <c r="AR6235" s="24"/>
      <c r="AS6235" s="208">
        <v>3.5000000000000003E-2</v>
      </c>
      <c r="AT6235" s="24"/>
      <c r="AU6235" s="24"/>
      <c r="AV6235" s="24"/>
      <c r="AW6235" s="24"/>
      <c r="AX6235" s="24"/>
      <c r="AY6235" s="24"/>
      <c r="AZ6235" s="208">
        <v>4.8000000000000001E-2</v>
      </c>
      <c r="BA6235" s="208">
        <v>3.6999999999999998E-2</v>
      </c>
      <c r="BB6235" s="21">
        <f t="shared" si="601"/>
        <v>4.8000000000000001E-2</v>
      </c>
      <c r="BC6235" s="21"/>
      <c r="BD6235" s="22">
        <f t="shared" si="602"/>
        <v>6.6666666666666666E-2</v>
      </c>
      <c r="BE6235" s="21"/>
      <c r="BF6235" s="51"/>
      <c r="BG6235" s="10"/>
      <c r="BH6235" s="21">
        <f t="shared" si="599"/>
        <v>0</v>
      </c>
      <c r="BI6235" s="22">
        <f t="shared" si="599"/>
        <v>4.9599999999999999E-5</v>
      </c>
      <c r="BJ6235" s="21"/>
      <c r="BK6235" s="21">
        <v>0</v>
      </c>
      <c r="BL6235" s="22">
        <v>1.4879999999999998E-4</v>
      </c>
      <c r="BM6235" s="21"/>
      <c r="BN6235" s="21">
        <f t="shared" si="603"/>
        <v>0</v>
      </c>
      <c r="BO6235" s="22">
        <f t="shared" si="603"/>
        <v>5.9519999999999994E-4</v>
      </c>
      <c r="BP6235" s="21">
        <f t="shared" si="603"/>
        <v>0</v>
      </c>
    </row>
    <row r="6236" spans="1:68" ht="11.1" hidden="1" customHeight="1" outlineLevel="2" x14ac:dyDescent="0.2">
      <c r="A6236" s="10"/>
      <c r="B6236" s="18"/>
      <c r="C6236" s="18"/>
      <c r="D6236" s="18"/>
      <c r="E6236" s="23" t="s">
        <v>5477</v>
      </c>
      <c r="F6236" s="24"/>
      <c r="G6236" s="24"/>
      <c r="H6236" s="24"/>
      <c r="I6236" s="24"/>
      <c r="J6236" s="24"/>
      <c r="K6236" s="24"/>
      <c r="L6236" s="24"/>
      <c r="M6236" s="24"/>
      <c r="N6236" s="24"/>
      <c r="O6236" s="24"/>
      <c r="P6236" s="24"/>
      <c r="Q6236" s="24"/>
      <c r="R6236" s="24"/>
      <c r="S6236" s="24"/>
      <c r="T6236" s="24"/>
      <c r="U6236" s="24"/>
      <c r="V6236" s="24"/>
      <c r="W6236" s="24"/>
      <c r="X6236" s="24"/>
      <c r="Y6236" s="24"/>
      <c r="Z6236" s="24"/>
      <c r="AA6236" s="24"/>
      <c r="AB6236" s="24"/>
      <c r="AC6236" s="24"/>
      <c r="AD6236" s="24"/>
      <c r="AE6236" s="24"/>
      <c r="AF6236" s="24"/>
      <c r="AG6236" s="24"/>
      <c r="AH6236" s="24"/>
      <c r="AI6236" s="24"/>
      <c r="AJ6236" s="24"/>
      <c r="AK6236" s="24"/>
      <c r="AL6236" s="24"/>
      <c r="AM6236" s="24"/>
      <c r="AN6236" s="24"/>
      <c r="AO6236" s="24"/>
      <c r="AP6236" s="24"/>
      <c r="AQ6236" s="24"/>
      <c r="AR6236" s="24"/>
      <c r="AS6236" s="208">
        <v>2.9000000000000001E-2</v>
      </c>
      <c r="AT6236" s="24"/>
      <c r="AU6236" s="24"/>
      <c r="AV6236" s="24"/>
      <c r="AW6236" s="24"/>
      <c r="AX6236" s="24"/>
      <c r="AY6236" s="24"/>
      <c r="AZ6236" s="208">
        <v>8.7999999999999995E-2</v>
      </c>
      <c r="BA6236" s="208">
        <v>0.183</v>
      </c>
      <c r="BB6236" s="21">
        <f t="shared" si="601"/>
        <v>0.183</v>
      </c>
      <c r="BC6236" s="21"/>
      <c r="BD6236" s="22">
        <f t="shared" si="602"/>
        <v>0.25416666666666665</v>
      </c>
      <c r="BE6236" s="21"/>
      <c r="BF6236" s="51"/>
      <c r="BG6236" s="10"/>
      <c r="BH6236" s="21">
        <f t="shared" si="599"/>
        <v>0</v>
      </c>
      <c r="BI6236" s="22">
        <f t="shared" si="599"/>
        <v>1.8909999999999999E-4</v>
      </c>
      <c r="BJ6236" s="21"/>
      <c r="BK6236" s="21">
        <v>0</v>
      </c>
      <c r="BL6236" s="22">
        <v>5.6729999999999997E-4</v>
      </c>
      <c r="BM6236" s="21"/>
      <c r="BN6236" s="21">
        <f t="shared" si="603"/>
        <v>0</v>
      </c>
      <c r="BO6236" s="22">
        <f t="shared" si="603"/>
        <v>2.2691999999999999E-3</v>
      </c>
      <c r="BP6236" s="21">
        <f t="shared" si="603"/>
        <v>0</v>
      </c>
    </row>
    <row r="6237" spans="1:68" ht="11.1" hidden="1" customHeight="1" outlineLevel="1" collapsed="1" x14ac:dyDescent="0.2">
      <c r="A6237" s="10"/>
      <c r="B6237" s="18"/>
      <c r="C6237" s="18"/>
      <c r="D6237" s="18"/>
      <c r="E6237" s="19" t="s">
        <v>5478</v>
      </c>
      <c r="F6237" s="209">
        <v>6</v>
      </c>
      <c r="G6237" s="20"/>
      <c r="H6237" s="209">
        <v>5.5780000000000003</v>
      </c>
      <c r="I6237" s="240">
        <v>0.9</v>
      </c>
      <c r="J6237" s="240"/>
      <c r="K6237" s="20"/>
      <c r="L6237" s="20"/>
      <c r="M6237" s="20"/>
      <c r="N6237" s="20"/>
      <c r="O6237" s="20"/>
      <c r="P6237" s="209">
        <v>1.212</v>
      </c>
      <c r="Q6237" s="209">
        <v>10.24</v>
      </c>
      <c r="R6237" s="209">
        <v>3.86</v>
      </c>
      <c r="S6237" s="209">
        <v>2.5</v>
      </c>
      <c r="T6237" s="209">
        <v>2.5</v>
      </c>
      <c r="U6237" s="209">
        <v>8.3119999999999994</v>
      </c>
      <c r="V6237" s="209">
        <v>0.9</v>
      </c>
      <c r="W6237" s="20"/>
      <c r="X6237" s="20"/>
      <c r="Y6237" s="20"/>
      <c r="Z6237" s="20"/>
      <c r="AA6237" s="20"/>
      <c r="AB6237" s="20"/>
      <c r="AC6237" s="209">
        <v>8.9760000000000009</v>
      </c>
      <c r="AD6237" s="209">
        <v>3.7959999999999998</v>
      </c>
      <c r="AE6237" s="209">
        <v>5.9630000000000001</v>
      </c>
      <c r="AF6237" s="209">
        <v>3.4820000000000002</v>
      </c>
      <c r="AG6237" s="209">
        <v>3.6429999999999998</v>
      </c>
      <c r="AH6237" s="209">
        <v>0.9</v>
      </c>
      <c r="AI6237" s="20"/>
      <c r="AJ6237" s="20"/>
      <c r="AK6237" s="20"/>
      <c r="AL6237" s="20"/>
      <c r="AM6237" s="20"/>
      <c r="AN6237" s="20"/>
      <c r="AO6237" s="209">
        <v>6.444</v>
      </c>
      <c r="AP6237" s="209">
        <v>1.8240000000000001</v>
      </c>
      <c r="AQ6237" s="209">
        <v>2.0099999999999998</v>
      </c>
      <c r="AR6237" s="20"/>
      <c r="AS6237" s="209">
        <v>12.914</v>
      </c>
      <c r="AT6237" s="209">
        <v>1.45</v>
      </c>
      <c r="AU6237" s="20"/>
      <c r="AV6237" s="20"/>
      <c r="AW6237" s="20"/>
      <c r="AX6237" s="20"/>
      <c r="AY6237" s="20"/>
      <c r="AZ6237" s="20"/>
      <c r="BA6237" s="20"/>
      <c r="BB6237" s="21">
        <f t="shared" si="601"/>
        <v>12.914</v>
      </c>
      <c r="BC6237" s="21">
        <v>17.936</v>
      </c>
      <c r="BD6237" s="22">
        <f t="shared" si="602"/>
        <v>17.93611111111111</v>
      </c>
      <c r="BE6237" s="21">
        <f>BC6237-BD6237</f>
        <v>-1.1111111111006267E-4</v>
      </c>
      <c r="BF6237" s="51">
        <v>4.4000000000000004</v>
      </c>
      <c r="BG6237" s="10">
        <v>6</v>
      </c>
      <c r="BH6237" s="21">
        <f t="shared" si="599"/>
        <v>1.3344384000000001E-2</v>
      </c>
      <c r="BI6237" s="22">
        <f t="shared" si="599"/>
        <v>1.3344466666666666E-2</v>
      </c>
      <c r="BJ6237" s="21">
        <f>BH6237-BI6237</f>
        <v>-8.2666666664787947E-8</v>
      </c>
      <c r="BK6237" s="21">
        <v>4.0033152000000002E-2</v>
      </c>
      <c r="BL6237" s="22">
        <v>4.0033399999999997E-2</v>
      </c>
      <c r="BM6237" s="21">
        <v>-2.4799999999436384E-7</v>
      </c>
      <c r="BN6237" s="21">
        <f t="shared" si="603"/>
        <v>0.16013260800000001</v>
      </c>
      <c r="BO6237" s="22">
        <f t="shared" si="603"/>
        <v>0.16013359999999999</v>
      </c>
      <c r="BP6237" s="21">
        <f t="shared" si="603"/>
        <v>-9.9199999997745536E-7</v>
      </c>
    </row>
    <row r="6238" spans="1:68" ht="11.1" hidden="1" customHeight="1" outlineLevel="2" x14ac:dyDescent="0.2">
      <c r="A6238" s="10"/>
      <c r="B6238" s="18"/>
      <c r="C6238" s="18"/>
      <c r="D6238" s="18"/>
      <c r="E6238" s="23" t="s">
        <v>5479</v>
      </c>
      <c r="F6238" s="208">
        <v>6</v>
      </c>
      <c r="G6238" s="24"/>
      <c r="H6238" s="208">
        <v>5.5780000000000003</v>
      </c>
      <c r="I6238" s="239">
        <v>0.9</v>
      </c>
      <c r="J6238" s="239"/>
      <c r="K6238" s="24"/>
      <c r="L6238" s="24"/>
      <c r="M6238" s="24"/>
      <c r="N6238" s="24"/>
      <c r="O6238" s="24"/>
      <c r="P6238" s="208">
        <v>1.212</v>
      </c>
      <c r="Q6238" s="208">
        <v>10.24</v>
      </c>
      <c r="R6238" s="208">
        <v>3.86</v>
      </c>
      <c r="S6238" s="208">
        <v>2.5</v>
      </c>
      <c r="T6238" s="208">
        <v>2.5</v>
      </c>
      <c r="U6238" s="208">
        <v>8.3119999999999994</v>
      </c>
      <c r="V6238" s="208">
        <v>0.9</v>
      </c>
      <c r="W6238" s="24"/>
      <c r="X6238" s="24"/>
      <c r="Y6238" s="24"/>
      <c r="Z6238" s="24"/>
      <c r="AA6238" s="24"/>
      <c r="AB6238" s="24"/>
      <c r="AC6238" s="208">
        <v>8.9760000000000009</v>
      </c>
      <c r="AD6238" s="208">
        <v>3.7959999999999998</v>
      </c>
      <c r="AE6238" s="208">
        <v>5.9630000000000001</v>
      </c>
      <c r="AF6238" s="208">
        <v>3.4820000000000002</v>
      </c>
      <c r="AG6238" s="208">
        <v>3.6429999999999998</v>
      </c>
      <c r="AH6238" s="208">
        <v>0.9</v>
      </c>
      <c r="AI6238" s="24"/>
      <c r="AJ6238" s="24"/>
      <c r="AK6238" s="24"/>
      <c r="AL6238" s="24"/>
      <c r="AM6238" s="24"/>
      <c r="AN6238" s="24"/>
      <c r="AO6238" s="208">
        <v>6.444</v>
      </c>
      <c r="AP6238" s="208">
        <v>1.8240000000000001</v>
      </c>
      <c r="AQ6238" s="208">
        <v>2.0099999999999998</v>
      </c>
      <c r="AR6238" s="24"/>
      <c r="AS6238" s="208">
        <v>12.914</v>
      </c>
      <c r="AT6238" s="208">
        <v>1.45</v>
      </c>
      <c r="AU6238" s="24"/>
      <c r="AV6238" s="24"/>
      <c r="AW6238" s="24"/>
      <c r="AX6238" s="24"/>
      <c r="AY6238" s="24"/>
      <c r="AZ6238" s="24"/>
      <c r="BA6238" s="24"/>
      <c r="BB6238" s="21">
        <f t="shared" si="601"/>
        <v>12.914</v>
      </c>
      <c r="BC6238" s="21"/>
      <c r="BD6238" s="22">
        <f t="shared" si="602"/>
        <v>17.93611111111111</v>
      </c>
      <c r="BE6238" s="21"/>
      <c r="BF6238" s="51"/>
      <c r="BG6238" s="10"/>
      <c r="BH6238" s="21">
        <f t="shared" si="599"/>
        <v>0</v>
      </c>
      <c r="BI6238" s="22">
        <f t="shared" si="599"/>
        <v>1.3344466666666666E-2</v>
      </c>
      <c r="BJ6238" s="21"/>
      <c r="BK6238" s="21">
        <v>0</v>
      </c>
      <c r="BL6238" s="22">
        <v>4.0033399999999997E-2</v>
      </c>
      <c r="BM6238" s="21"/>
      <c r="BN6238" s="21">
        <f t="shared" si="603"/>
        <v>0</v>
      </c>
      <c r="BO6238" s="22">
        <f t="shared" si="603"/>
        <v>0.16013359999999999</v>
      </c>
      <c r="BP6238" s="21">
        <f t="shared" si="603"/>
        <v>0</v>
      </c>
    </row>
    <row r="6239" spans="1:68" ht="11.1" hidden="1" customHeight="1" outlineLevel="1" collapsed="1" x14ac:dyDescent="0.2">
      <c r="A6239" s="10"/>
      <c r="B6239" s="18"/>
      <c r="C6239" s="18"/>
      <c r="D6239" s="18"/>
      <c r="E6239" s="19" t="s">
        <v>5480</v>
      </c>
      <c r="F6239" s="209">
        <v>8</v>
      </c>
      <c r="G6239" s="20"/>
      <c r="H6239" s="209">
        <v>10.55</v>
      </c>
      <c r="I6239" s="240">
        <v>4</v>
      </c>
      <c r="J6239" s="240"/>
      <c r="K6239" s="20"/>
      <c r="L6239" s="20"/>
      <c r="M6239" s="20"/>
      <c r="N6239" s="20"/>
      <c r="O6239" s="209">
        <v>8.3170000000000002</v>
      </c>
      <c r="P6239" s="209">
        <v>3.0569999999999999</v>
      </c>
      <c r="Q6239" s="209">
        <v>4.4740000000000002</v>
      </c>
      <c r="R6239" s="209">
        <v>3.992</v>
      </c>
      <c r="S6239" s="209">
        <v>7.6909999999999998</v>
      </c>
      <c r="T6239" s="209">
        <v>6.1459999999999999</v>
      </c>
      <c r="U6239" s="209">
        <v>8.173</v>
      </c>
      <c r="V6239" s="20"/>
      <c r="W6239" s="209">
        <v>0.46100000000000002</v>
      </c>
      <c r="X6239" s="20"/>
      <c r="Y6239" s="20"/>
      <c r="Z6239" s="20"/>
      <c r="AA6239" s="20"/>
      <c r="AB6239" s="209">
        <v>3.476</v>
      </c>
      <c r="AC6239" s="209">
        <v>3.7389999999999999</v>
      </c>
      <c r="AD6239" s="209">
        <v>6.48</v>
      </c>
      <c r="AE6239" s="209">
        <v>6.0570000000000004</v>
      </c>
      <c r="AF6239" s="209">
        <v>6.0860000000000003</v>
      </c>
      <c r="AG6239" s="209">
        <v>3.464</v>
      </c>
      <c r="AH6239" s="209">
        <v>2.1859999999999999</v>
      </c>
      <c r="AI6239" s="209">
        <v>2.2669999999999999</v>
      </c>
      <c r="AJ6239" s="20"/>
      <c r="AK6239" s="20"/>
      <c r="AL6239" s="20"/>
      <c r="AM6239" s="209">
        <v>2.153</v>
      </c>
      <c r="AN6239" s="209">
        <v>2.758</v>
      </c>
      <c r="AO6239" s="209">
        <v>4.4109999999999996</v>
      </c>
      <c r="AP6239" s="209">
        <v>5.1219999999999999</v>
      </c>
      <c r="AQ6239" s="209">
        <v>6.5869999999999997</v>
      </c>
      <c r="AR6239" s="209">
        <v>5.0739999999999998</v>
      </c>
      <c r="AS6239" s="209">
        <v>4.7140000000000004</v>
      </c>
      <c r="AT6239" s="209">
        <v>2.2519999999999998</v>
      </c>
      <c r="AU6239" s="209">
        <v>2.3149999999999999</v>
      </c>
      <c r="AV6239" s="20"/>
      <c r="AW6239" s="20"/>
      <c r="AX6239" s="209">
        <v>0.54600000000000004</v>
      </c>
      <c r="AY6239" s="209">
        <v>1.0489999999999999</v>
      </c>
      <c r="AZ6239" s="209">
        <v>3.0670000000000002</v>
      </c>
      <c r="BA6239" s="209">
        <v>4.1029999999999998</v>
      </c>
      <c r="BB6239" s="21">
        <f t="shared" si="601"/>
        <v>10.55</v>
      </c>
      <c r="BC6239" s="21">
        <f>BF6239</f>
        <v>24.3</v>
      </c>
      <c r="BD6239" s="22">
        <f t="shared" si="602"/>
        <v>14.652777777777779</v>
      </c>
      <c r="BE6239" s="21">
        <f>BC6239-BD6239</f>
        <v>9.6472222222222221</v>
      </c>
      <c r="BF6239" s="51">
        <v>24.3</v>
      </c>
      <c r="BG6239" s="10">
        <v>6</v>
      </c>
      <c r="BH6239" s="21">
        <f t="shared" si="599"/>
        <v>1.80792E-2</v>
      </c>
      <c r="BI6239" s="22">
        <f t="shared" si="599"/>
        <v>1.0901666666666667E-2</v>
      </c>
      <c r="BJ6239" s="21">
        <f>BH6239-BI6239</f>
        <v>7.177533333333333E-3</v>
      </c>
      <c r="BK6239" s="21">
        <v>5.4237599999999997E-2</v>
      </c>
      <c r="BL6239" s="22">
        <v>3.2704999999999998E-2</v>
      </c>
      <c r="BM6239" s="21">
        <v>2.1532599999999999E-2</v>
      </c>
      <c r="BN6239" s="21">
        <f t="shared" si="603"/>
        <v>0.21695039999999999</v>
      </c>
      <c r="BO6239" s="22">
        <f t="shared" si="603"/>
        <v>0.13081999999999999</v>
      </c>
      <c r="BP6239" s="21">
        <f t="shared" si="603"/>
        <v>8.6130399999999996E-2</v>
      </c>
    </row>
    <row r="6240" spans="1:68" ht="11.1" hidden="1" customHeight="1" outlineLevel="2" x14ac:dyDescent="0.2">
      <c r="A6240" s="10"/>
      <c r="B6240" s="18"/>
      <c r="C6240" s="18"/>
      <c r="D6240" s="18"/>
      <c r="E6240" s="23" t="s">
        <v>5481</v>
      </c>
      <c r="F6240" s="208">
        <v>8</v>
      </c>
      <c r="G6240" s="24"/>
      <c r="H6240" s="208">
        <v>10.55</v>
      </c>
      <c r="I6240" s="239">
        <v>4</v>
      </c>
      <c r="J6240" s="239"/>
      <c r="K6240" s="24"/>
      <c r="L6240" s="24"/>
      <c r="M6240" s="24"/>
      <c r="N6240" s="24"/>
      <c r="O6240" s="208">
        <v>8.3170000000000002</v>
      </c>
      <c r="P6240" s="208">
        <v>3.0569999999999999</v>
      </c>
      <c r="Q6240" s="208">
        <v>4.4740000000000002</v>
      </c>
      <c r="R6240" s="208">
        <v>3.992</v>
      </c>
      <c r="S6240" s="208">
        <v>7.6909999999999998</v>
      </c>
      <c r="T6240" s="208">
        <v>6.1459999999999999</v>
      </c>
      <c r="U6240" s="208">
        <v>8.173</v>
      </c>
      <c r="V6240" s="24"/>
      <c r="W6240" s="208">
        <v>0.46100000000000002</v>
      </c>
      <c r="X6240" s="24"/>
      <c r="Y6240" s="24"/>
      <c r="Z6240" s="24"/>
      <c r="AA6240" s="24"/>
      <c r="AB6240" s="208">
        <v>3.476</v>
      </c>
      <c r="AC6240" s="208">
        <v>3.7389999999999999</v>
      </c>
      <c r="AD6240" s="208">
        <v>6.48</v>
      </c>
      <c r="AE6240" s="208">
        <v>6.0570000000000004</v>
      </c>
      <c r="AF6240" s="208">
        <v>6.0860000000000003</v>
      </c>
      <c r="AG6240" s="208">
        <v>3.464</v>
      </c>
      <c r="AH6240" s="208">
        <v>2.1859999999999999</v>
      </c>
      <c r="AI6240" s="208">
        <v>2.2669999999999999</v>
      </c>
      <c r="AJ6240" s="24"/>
      <c r="AK6240" s="24"/>
      <c r="AL6240" s="24"/>
      <c r="AM6240" s="208">
        <v>2.153</v>
      </c>
      <c r="AN6240" s="208">
        <v>2.758</v>
      </c>
      <c r="AO6240" s="208">
        <v>4.4109999999999996</v>
      </c>
      <c r="AP6240" s="208">
        <v>5.1219999999999999</v>
      </c>
      <c r="AQ6240" s="208">
        <v>6.5869999999999997</v>
      </c>
      <c r="AR6240" s="208">
        <v>5.0739999999999998</v>
      </c>
      <c r="AS6240" s="208">
        <v>4.7140000000000004</v>
      </c>
      <c r="AT6240" s="208">
        <v>2.2519999999999998</v>
      </c>
      <c r="AU6240" s="208">
        <v>2.3149999999999999</v>
      </c>
      <c r="AV6240" s="24"/>
      <c r="AW6240" s="24"/>
      <c r="AX6240" s="208">
        <v>0.54600000000000004</v>
      </c>
      <c r="AY6240" s="208">
        <v>1.0489999999999999</v>
      </c>
      <c r="AZ6240" s="208">
        <v>3.0670000000000002</v>
      </c>
      <c r="BA6240" s="208">
        <v>4.1029999999999998</v>
      </c>
      <c r="BB6240" s="21">
        <f t="shared" si="601"/>
        <v>10.55</v>
      </c>
      <c r="BC6240" s="21"/>
      <c r="BD6240" s="22">
        <f t="shared" si="602"/>
        <v>14.652777777777779</v>
      </c>
      <c r="BE6240" s="21"/>
      <c r="BF6240" s="51"/>
      <c r="BG6240" s="10"/>
      <c r="BH6240" s="21">
        <f t="shared" si="599"/>
        <v>0</v>
      </c>
      <c r="BI6240" s="22">
        <f t="shared" si="599"/>
        <v>1.0901666666666667E-2</v>
      </c>
      <c r="BJ6240" s="21"/>
      <c r="BK6240" s="21">
        <v>0</v>
      </c>
      <c r="BL6240" s="22">
        <v>3.2704999999999998E-2</v>
      </c>
      <c r="BM6240" s="21"/>
      <c r="BN6240" s="21">
        <f t="shared" si="603"/>
        <v>0</v>
      </c>
      <c r="BO6240" s="22">
        <f t="shared" si="603"/>
        <v>0.13081999999999999</v>
      </c>
      <c r="BP6240" s="21">
        <f t="shared" si="603"/>
        <v>0</v>
      </c>
    </row>
    <row r="6241" spans="1:68" ht="11.1" hidden="1" customHeight="1" outlineLevel="1" collapsed="1" x14ac:dyDescent="0.2">
      <c r="A6241" s="10"/>
      <c r="B6241" s="18"/>
      <c r="C6241" s="18"/>
      <c r="D6241" s="18"/>
      <c r="E6241" s="19" t="s">
        <v>5482</v>
      </c>
      <c r="F6241" s="20"/>
      <c r="G6241" s="20"/>
      <c r="H6241" s="20"/>
      <c r="I6241" s="20"/>
      <c r="J6241" s="20"/>
      <c r="K6241" s="20"/>
      <c r="L6241" s="20"/>
      <c r="M6241" s="20"/>
      <c r="N6241" s="20"/>
      <c r="O6241" s="20"/>
      <c r="P6241" s="20"/>
      <c r="Q6241" s="20"/>
      <c r="R6241" s="20"/>
      <c r="S6241" s="20"/>
      <c r="T6241" s="20"/>
      <c r="U6241" s="20"/>
      <c r="V6241" s="20"/>
      <c r="W6241" s="20"/>
      <c r="X6241" s="20"/>
      <c r="Y6241" s="20"/>
      <c r="Z6241" s="20"/>
      <c r="AA6241" s="20"/>
      <c r="AB6241" s="20"/>
      <c r="AC6241" s="20"/>
      <c r="AD6241" s="20"/>
      <c r="AE6241" s="20"/>
      <c r="AF6241" s="20"/>
      <c r="AG6241" s="20"/>
      <c r="AH6241" s="20"/>
      <c r="AI6241" s="20"/>
      <c r="AJ6241" s="20"/>
      <c r="AK6241" s="20"/>
      <c r="AL6241" s="20"/>
      <c r="AM6241" s="20"/>
      <c r="AN6241" s="209">
        <v>542.07299999999998</v>
      </c>
      <c r="AO6241" s="209">
        <v>-189.11500000000001</v>
      </c>
      <c r="AP6241" s="209">
        <v>257.137</v>
      </c>
      <c r="AQ6241" s="209">
        <v>251.459</v>
      </c>
      <c r="AR6241" s="209">
        <v>220.21600000000001</v>
      </c>
      <c r="AS6241" s="209">
        <v>181.06299999999999</v>
      </c>
      <c r="AT6241" s="209">
        <v>83.632000000000005</v>
      </c>
      <c r="AU6241" s="20"/>
      <c r="AV6241" s="209">
        <v>33.567</v>
      </c>
      <c r="AW6241" s="20"/>
      <c r="AX6241" s="20"/>
      <c r="AY6241" s="209">
        <v>16.652999999999999</v>
      </c>
      <c r="AZ6241" s="209">
        <v>105.011</v>
      </c>
      <c r="BA6241" s="209">
        <v>163.197</v>
      </c>
      <c r="BB6241" s="21">
        <f t="shared" si="601"/>
        <v>542.07299999999998</v>
      </c>
      <c r="BC6241" s="21">
        <v>752.87900000000002</v>
      </c>
      <c r="BD6241" s="22">
        <f t="shared" si="602"/>
        <v>752.87916666666661</v>
      </c>
      <c r="BE6241" s="21">
        <f>BC6241-BD6241</f>
        <v>-1.666666665869343E-4</v>
      </c>
      <c r="BF6241" s="51">
        <v>213</v>
      </c>
      <c r="BG6241" s="10">
        <v>5</v>
      </c>
      <c r="BH6241" s="21">
        <f t="shared" si="599"/>
        <v>0.56014197600000004</v>
      </c>
      <c r="BI6241" s="22">
        <f t="shared" si="599"/>
        <v>0.56014209999999998</v>
      </c>
      <c r="BJ6241" s="21">
        <f>BH6241-BI6241</f>
        <v>-1.2399999993473187E-7</v>
      </c>
      <c r="BK6241" s="21">
        <v>1.680425928</v>
      </c>
      <c r="BL6241" s="22">
        <v>1.6804262999999999</v>
      </c>
      <c r="BM6241" s="21">
        <v>-3.7199999991521793E-7</v>
      </c>
      <c r="BN6241" s="21">
        <f t="shared" si="603"/>
        <v>6.7217037120000001</v>
      </c>
      <c r="BO6241" s="22">
        <f t="shared" si="603"/>
        <v>6.7217051999999997</v>
      </c>
      <c r="BP6241" s="21">
        <f t="shared" si="603"/>
        <v>-1.4879999996608717E-6</v>
      </c>
    </row>
    <row r="6242" spans="1:68" ht="11.1" hidden="1" customHeight="1" outlineLevel="2" x14ac:dyDescent="0.2">
      <c r="A6242" s="10"/>
      <c r="B6242" s="18"/>
      <c r="C6242" s="18"/>
      <c r="D6242" s="18"/>
      <c r="E6242" s="23" t="s">
        <v>5483</v>
      </c>
      <c r="F6242" s="24"/>
      <c r="G6242" s="24"/>
      <c r="H6242" s="24"/>
      <c r="I6242" s="24"/>
      <c r="J6242" s="24"/>
      <c r="K6242" s="24"/>
      <c r="L6242" s="24"/>
      <c r="M6242" s="24"/>
      <c r="N6242" s="24"/>
      <c r="O6242" s="24"/>
      <c r="P6242" s="24"/>
      <c r="Q6242" s="24"/>
      <c r="R6242" s="24"/>
      <c r="S6242" s="24"/>
      <c r="T6242" s="24"/>
      <c r="U6242" s="24"/>
      <c r="V6242" s="24"/>
      <c r="W6242" s="24"/>
      <c r="X6242" s="24"/>
      <c r="Y6242" s="24"/>
      <c r="Z6242" s="24"/>
      <c r="AA6242" s="24"/>
      <c r="AB6242" s="24"/>
      <c r="AC6242" s="24"/>
      <c r="AD6242" s="24"/>
      <c r="AE6242" s="24"/>
      <c r="AF6242" s="24"/>
      <c r="AG6242" s="24"/>
      <c r="AH6242" s="24"/>
      <c r="AI6242" s="24"/>
      <c r="AJ6242" s="24"/>
      <c r="AK6242" s="24"/>
      <c r="AL6242" s="24"/>
      <c r="AM6242" s="24"/>
      <c r="AN6242" s="208">
        <v>542.07299999999998</v>
      </c>
      <c r="AO6242" s="208">
        <v>-189.11500000000001</v>
      </c>
      <c r="AP6242" s="208">
        <v>257.137</v>
      </c>
      <c r="AQ6242" s="208">
        <v>251.459</v>
      </c>
      <c r="AR6242" s="208">
        <v>220.21600000000001</v>
      </c>
      <c r="AS6242" s="208">
        <v>181.06299999999999</v>
      </c>
      <c r="AT6242" s="208">
        <v>83.632000000000005</v>
      </c>
      <c r="AU6242" s="24"/>
      <c r="AV6242" s="208">
        <v>33.567</v>
      </c>
      <c r="AW6242" s="24"/>
      <c r="AX6242" s="24"/>
      <c r="AY6242" s="208">
        <v>16.652999999999999</v>
      </c>
      <c r="AZ6242" s="208">
        <v>105.011</v>
      </c>
      <c r="BA6242" s="208">
        <v>163.197</v>
      </c>
      <c r="BB6242" s="21">
        <f t="shared" si="601"/>
        <v>542.07299999999998</v>
      </c>
      <c r="BC6242" s="21"/>
      <c r="BD6242" s="22">
        <f t="shared" si="602"/>
        <v>752.87916666666661</v>
      </c>
      <c r="BE6242" s="21"/>
      <c r="BF6242" s="51"/>
      <c r="BG6242" s="10"/>
      <c r="BH6242" s="21">
        <f t="shared" si="599"/>
        <v>0</v>
      </c>
      <c r="BI6242" s="22">
        <f t="shared" si="599"/>
        <v>0.56014209999999998</v>
      </c>
      <c r="BJ6242" s="21"/>
      <c r="BK6242" s="21">
        <v>0</v>
      </c>
      <c r="BL6242" s="22">
        <v>1.6804262999999999</v>
      </c>
      <c r="BM6242" s="21"/>
      <c r="BN6242" s="21">
        <f t="shared" si="603"/>
        <v>0</v>
      </c>
      <c r="BO6242" s="22">
        <f t="shared" si="603"/>
        <v>6.7217051999999997</v>
      </c>
      <c r="BP6242" s="21">
        <f t="shared" si="603"/>
        <v>0</v>
      </c>
    </row>
    <row r="6243" spans="1:68" ht="11.1" hidden="1" customHeight="1" outlineLevel="1" collapsed="1" x14ac:dyDescent="0.2">
      <c r="A6243" s="10"/>
      <c r="B6243" s="18"/>
      <c r="C6243" s="18"/>
      <c r="D6243" s="18"/>
      <c r="E6243" s="19" t="s">
        <v>4438</v>
      </c>
      <c r="F6243" s="209">
        <v>2</v>
      </c>
      <c r="G6243" s="209">
        <v>3.7109999999999999</v>
      </c>
      <c r="H6243" s="209">
        <v>1.2629999999999999</v>
      </c>
      <c r="I6243" s="240">
        <v>1</v>
      </c>
      <c r="J6243" s="240"/>
      <c r="K6243" s="209">
        <v>0.5</v>
      </c>
      <c r="L6243" s="20"/>
      <c r="M6243" s="20"/>
      <c r="N6243" s="20"/>
      <c r="O6243" s="20"/>
      <c r="P6243" s="209">
        <v>3.2650000000000001</v>
      </c>
      <c r="Q6243" s="209">
        <v>3.11</v>
      </c>
      <c r="R6243" s="209">
        <v>5.2569999999999997</v>
      </c>
      <c r="S6243" s="209">
        <v>3.7970000000000002</v>
      </c>
      <c r="T6243" s="209">
        <v>5.7990000000000004</v>
      </c>
      <c r="U6243" s="209">
        <v>2.8639999999999999</v>
      </c>
      <c r="V6243" s="209">
        <v>0.90900000000000003</v>
      </c>
      <c r="W6243" s="209">
        <v>1.875</v>
      </c>
      <c r="X6243" s="209">
        <v>6.5000000000000002E-2</v>
      </c>
      <c r="Y6243" s="209">
        <v>3.9E-2</v>
      </c>
      <c r="Z6243" s="20"/>
      <c r="AA6243" s="209">
        <v>1</v>
      </c>
      <c r="AB6243" s="209">
        <v>1.4450000000000001</v>
      </c>
      <c r="AC6243" s="209">
        <v>6.5419999999999998</v>
      </c>
      <c r="AD6243" s="209">
        <v>9.08</v>
      </c>
      <c r="AE6243" s="209">
        <v>4.8840000000000003</v>
      </c>
      <c r="AF6243" s="209">
        <v>7.0039999999999996</v>
      </c>
      <c r="AG6243" s="209">
        <v>3.7189999999999999</v>
      </c>
      <c r="AH6243" s="209">
        <v>2.6259999999999999</v>
      </c>
      <c r="AI6243" s="209">
        <v>1.8240000000000001</v>
      </c>
      <c r="AJ6243" s="209">
        <v>0.501</v>
      </c>
      <c r="AK6243" s="20"/>
      <c r="AL6243" s="20"/>
      <c r="AM6243" s="209">
        <v>1.004</v>
      </c>
      <c r="AN6243" s="209">
        <v>2.4750000000000001</v>
      </c>
      <c r="AO6243" s="209">
        <v>5.2460000000000004</v>
      </c>
      <c r="AP6243" s="209">
        <v>6.4790000000000001</v>
      </c>
      <c r="AQ6243" s="209">
        <v>7.9480000000000004</v>
      </c>
      <c r="AR6243" s="209">
        <v>7.5590000000000002</v>
      </c>
      <c r="AS6243" s="209">
        <v>5.0430000000000001</v>
      </c>
      <c r="AT6243" s="209">
        <v>2.738</v>
      </c>
      <c r="AU6243" s="209">
        <v>1.7749999999999999</v>
      </c>
      <c r="AV6243" s="20"/>
      <c r="AW6243" s="20"/>
      <c r="AX6243" s="20"/>
      <c r="AY6243" s="209">
        <v>1.6419999999999999</v>
      </c>
      <c r="AZ6243" s="209">
        <v>2.1869999999999998</v>
      </c>
      <c r="BA6243" s="209">
        <v>3.9420000000000002</v>
      </c>
      <c r="BB6243" s="56">
        <f>BB6244+BB6245+BB6246</f>
        <v>9.9849999999999994</v>
      </c>
      <c r="BC6243" s="21">
        <v>13.868</v>
      </c>
      <c r="BD6243" s="22">
        <f t="shared" si="602"/>
        <v>13.868055555555555</v>
      </c>
      <c r="BE6243" s="21">
        <f>BC6243-BD6243</f>
        <v>-5.5555555555031333E-5</v>
      </c>
      <c r="BF6243" s="51">
        <v>12.8</v>
      </c>
      <c r="BG6243" s="10">
        <v>5</v>
      </c>
      <c r="BH6243" s="21">
        <f t="shared" si="599"/>
        <v>1.0317791999999999E-2</v>
      </c>
      <c r="BI6243" s="22">
        <f t="shared" si="599"/>
        <v>1.0317833333333332E-2</v>
      </c>
      <c r="BJ6243" s="21">
        <f>BH6243-BI6243</f>
        <v>-4.1333333332393973E-8</v>
      </c>
      <c r="BK6243" s="21">
        <v>3.0953375999999998E-2</v>
      </c>
      <c r="BL6243" s="22">
        <v>3.0953499999999995E-2</v>
      </c>
      <c r="BM6243" s="21">
        <v>-1.2399999999718192E-7</v>
      </c>
      <c r="BN6243" s="21">
        <f t="shared" si="603"/>
        <v>0.12381350399999999</v>
      </c>
      <c r="BO6243" s="22">
        <f t="shared" si="603"/>
        <v>0.12381399999999998</v>
      </c>
      <c r="BP6243" s="21">
        <f t="shared" si="603"/>
        <v>-4.9599999998872768E-7</v>
      </c>
    </row>
    <row r="6244" spans="1:68" ht="11.1" hidden="1" customHeight="1" outlineLevel="2" x14ac:dyDescent="0.2">
      <c r="A6244" s="10"/>
      <c r="B6244" s="18"/>
      <c r="C6244" s="18"/>
      <c r="D6244" s="18"/>
      <c r="E6244" s="23" t="s">
        <v>5484</v>
      </c>
      <c r="F6244" s="24"/>
      <c r="G6244" s="24"/>
      <c r="H6244" s="24"/>
      <c r="I6244" s="24"/>
      <c r="J6244" s="24"/>
      <c r="K6244" s="24"/>
      <c r="L6244" s="24"/>
      <c r="M6244" s="24"/>
      <c r="N6244" s="24"/>
      <c r="O6244" s="24"/>
      <c r="P6244" s="24"/>
      <c r="Q6244" s="208">
        <v>2.1</v>
      </c>
      <c r="R6244" s="208">
        <v>2.016</v>
      </c>
      <c r="S6244" s="208">
        <v>2.8679999999999999</v>
      </c>
      <c r="T6244" s="208">
        <v>3.3380000000000001</v>
      </c>
      <c r="U6244" s="208">
        <v>1.84</v>
      </c>
      <c r="V6244" s="208">
        <v>0.90900000000000003</v>
      </c>
      <c r="W6244" s="208">
        <v>0.57999999999999996</v>
      </c>
      <c r="X6244" s="24"/>
      <c r="Y6244" s="208">
        <v>3.9E-2</v>
      </c>
      <c r="Z6244" s="24"/>
      <c r="AA6244" s="208">
        <v>0.26</v>
      </c>
      <c r="AB6244" s="208">
        <v>0.97499999999999998</v>
      </c>
      <c r="AC6244" s="208">
        <v>1.7929999999999999</v>
      </c>
      <c r="AD6244" s="208">
        <v>2.8220000000000001</v>
      </c>
      <c r="AE6244" s="208">
        <v>3.165</v>
      </c>
      <c r="AF6244" s="208">
        <v>2.74</v>
      </c>
      <c r="AG6244" s="208">
        <v>1.714</v>
      </c>
      <c r="AH6244" s="208">
        <v>0.93799999999999994</v>
      </c>
      <c r="AI6244" s="208">
        <v>0.623</v>
      </c>
      <c r="AJ6244" s="208">
        <v>0.17499999999999999</v>
      </c>
      <c r="AK6244" s="24"/>
      <c r="AL6244" s="24"/>
      <c r="AM6244" s="208">
        <v>0.307</v>
      </c>
      <c r="AN6244" s="208">
        <v>0.98399999999999999</v>
      </c>
      <c r="AO6244" s="208">
        <v>2.0710000000000002</v>
      </c>
      <c r="AP6244" s="208">
        <v>2.7309999999999999</v>
      </c>
      <c r="AQ6244" s="208">
        <v>3.274</v>
      </c>
      <c r="AR6244" s="208">
        <v>3.2690000000000001</v>
      </c>
      <c r="AS6244" s="208">
        <v>2.0640000000000001</v>
      </c>
      <c r="AT6244" s="208">
        <v>0.95899999999999996</v>
      </c>
      <c r="AU6244" s="208">
        <v>0.60099999999999998</v>
      </c>
      <c r="AV6244" s="24"/>
      <c r="AW6244" s="24"/>
      <c r="AX6244" s="24"/>
      <c r="AY6244" s="208">
        <v>0.44600000000000001</v>
      </c>
      <c r="AZ6244" s="208">
        <v>0.83</v>
      </c>
      <c r="BA6244" s="208">
        <v>1.4990000000000001</v>
      </c>
      <c r="BB6244" s="21">
        <f t="shared" si="601"/>
        <v>3.3380000000000001</v>
      </c>
      <c r="BC6244" s="21"/>
      <c r="BD6244" s="22">
        <f t="shared" si="602"/>
        <v>4.6361111111111111</v>
      </c>
      <c r="BE6244" s="21"/>
      <c r="BF6244" s="51"/>
      <c r="BG6244" s="10"/>
      <c r="BH6244" s="21">
        <f t="shared" si="599"/>
        <v>0</v>
      </c>
      <c r="BI6244" s="22">
        <f t="shared" si="599"/>
        <v>3.4492666666666666E-3</v>
      </c>
      <c r="BJ6244" s="21"/>
      <c r="BK6244" s="21">
        <v>0</v>
      </c>
      <c r="BL6244" s="22">
        <v>1.0347800000000001E-2</v>
      </c>
      <c r="BM6244" s="21"/>
      <c r="BN6244" s="21">
        <f t="shared" si="603"/>
        <v>0</v>
      </c>
      <c r="BO6244" s="22">
        <f t="shared" si="603"/>
        <v>4.1391200000000003E-2</v>
      </c>
      <c r="BP6244" s="21">
        <f t="shared" si="603"/>
        <v>0</v>
      </c>
    </row>
    <row r="6245" spans="1:68" ht="11.1" hidden="1" customHeight="1" outlineLevel="2" x14ac:dyDescent="0.2">
      <c r="A6245" s="10"/>
      <c r="B6245" s="18"/>
      <c r="C6245" s="18"/>
      <c r="D6245" s="18"/>
      <c r="E6245" s="23" t="s">
        <v>5485</v>
      </c>
      <c r="F6245" s="24"/>
      <c r="G6245" s="24"/>
      <c r="H6245" s="24"/>
      <c r="I6245" s="24"/>
      <c r="J6245" s="24"/>
      <c r="K6245" s="24"/>
      <c r="L6245" s="24"/>
      <c r="M6245" s="24"/>
      <c r="N6245" s="24"/>
      <c r="O6245" s="24"/>
      <c r="P6245" s="24"/>
      <c r="Q6245" s="24"/>
      <c r="R6245" s="24"/>
      <c r="S6245" s="24"/>
      <c r="T6245" s="24"/>
      <c r="U6245" s="24"/>
      <c r="V6245" s="24"/>
      <c r="W6245" s="24"/>
      <c r="X6245" s="24"/>
      <c r="Y6245" s="24"/>
      <c r="Z6245" s="24"/>
      <c r="AA6245" s="208">
        <v>0.51600000000000001</v>
      </c>
      <c r="AB6245" s="208">
        <v>0.47</v>
      </c>
      <c r="AC6245" s="208">
        <v>2.5859999999999999</v>
      </c>
      <c r="AD6245" s="208">
        <v>2.9359999999999999</v>
      </c>
      <c r="AE6245" s="208">
        <v>0.81100000000000005</v>
      </c>
      <c r="AF6245" s="208">
        <v>2.1429999999999998</v>
      </c>
      <c r="AG6245" s="208">
        <v>1.05</v>
      </c>
      <c r="AH6245" s="208">
        <v>1.087</v>
      </c>
      <c r="AI6245" s="208">
        <v>0.72099999999999997</v>
      </c>
      <c r="AJ6245" s="208">
        <v>0.16800000000000001</v>
      </c>
      <c r="AK6245" s="24"/>
      <c r="AL6245" s="24"/>
      <c r="AM6245" s="208">
        <v>0.42099999999999999</v>
      </c>
      <c r="AN6245" s="208">
        <v>0.78600000000000003</v>
      </c>
      <c r="AO6245" s="208">
        <v>1.6060000000000001</v>
      </c>
      <c r="AP6245" s="208">
        <v>1.833</v>
      </c>
      <c r="AQ6245" s="208">
        <v>2.3210000000000002</v>
      </c>
      <c r="AR6245" s="208">
        <v>2.1789999999999998</v>
      </c>
      <c r="AS6245" s="208">
        <v>1.6319999999999999</v>
      </c>
      <c r="AT6245" s="208">
        <v>1.0920000000000001</v>
      </c>
      <c r="AU6245" s="208">
        <v>0.73099999999999998</v>
      </c>
      <c r="AV6245" s="24"/>
      <c r="AW6245" s="24"/>
      <c r="AX6245" s="24"/>
      <c r="AY6245" s="208">
        <v>0.66100000000000003</v>
      </c>
      <c r="AZ6245" s="208">
        <v>0.749</v>
      </c>
      <c r="BA6245" s="208">
        <v>0.69199999999999995</v>
      </c>
      <c r="BB6245" s="21">
        <f t="shared" si="601"/>
        <v>2.9359999999999999</v>
      </c>
      <c r="BC6245" s="21"/>
      <c r="BD6245" s="22">
        <f t="shared" si="602"/>
        <v>4.0777777777777784</v>
      </c>
      <c r="BE6245" s="21"/>
      <c r="BF6245" s="51"/>
      <c r="BG6245" s="10"/>
      <c r="BH6245" s="21">
        <f t="shared" si="599"/>
        <v>0</v>
      </c>
      <c r="BI6245" s="22">
        <f t="shared" si="599"/>
        <v>3.0338666666666668E-3</v>
      </c>
      <c r="BJ6245" s="21"/>
      <c r="BK6245" s="21">
        <v>0</v>
      </c>
      <c r="BL6245" s="22">
        <v>9.1016000000000014E-3</v>
      </c>
      <c r="BM6245" s="21"/>
      <c r="BN6245" s="21">
        <f t="shared" si="603"/>
        <v>0</v>
      </c>
      <c r="BO6245" s="22">
        <f t="shared" si="603"/>
        <v>3.6406400000000005E-2</v>
      </c>
      <c r="BP6245" s="21">
        <f t="shared" si="603"/>
        <v>0</v>
      </c>
    </row>
    <row r="6246" spans="1:68" ht="11.1" hidden="1" customHeight="1" outlineLevel="2" x14ac:dyDescent="0.2">
      <c r="A6246" s="10"/>
      <c r="B6246" s="18"/>
      <c r="C6246" s="18"/>
      <c r="D6246" s="18"/>
      <c r="E6246" s="23" t="s">
        <v>5486</v>
      </c>
      <c r="F6246" s="208">
        <v>2</v>
      </c>
      <c r="G6246" s="208">
        <v>3.7109999999999999</v>
      </c>
      <c r="H6246" s="208">
        <v>1.2629999999999999</v>
      </c>
      <c r="I6246" s="239">
        <v>1</v>
      </c>
      <c r="J6246" s="239"/>
      <c r="K6246" s="208">
        <v>0.5</v>
      </c>
      <c r="L6246" s="24"/>
      <c r="M6246" s="24"/>
      <c r="N6246" s="24"/>
      <c r="O6246" s="24"/>
      <c r="P6246" s="208">
        <v>3.2650000000000001</v>
      </c>
      <c r="Q6246" s="208">
        <v>1.01</v>
      </c>
      <c r="R6246" s="208">
        <v>3.2410000000000001</v>
      </c>
      <c r="S6246" s="208">
        <v>0.92900000000000005</v>
      </c>
      <c r="T6246" s="208">
        <v>2.4609999999999999</v>
      </c>
      <c r="U6246" s="208">
        <v>1.024</v>
      </c>
      <c r="V6246" s="24"/>
      <c r="W6246" s="208">
        <v>1.2949999999999999</v>
      </c>
      <c r="X6246" s="208">
        <v>6.5000000000000002E-2</v>
      </c>
      <c r="Y6246" s="24"/>
      <c r="Z6246" s="24"/>
      <c r="AA6246" s="208">
        <v>0.224</v>
      </c>
      <c r="AB6246" s="24"/>
      <c r="AC6246" s="208">
        <v>2.1629999999999998</v>
      </c>
      <c r="AD6246" s="208">
        <v>3.3220000000000001</v>
      </c>
      <c r="AE6246" s="208">
        <v>0.90800000000000003</v>
      </c>
      <c r="AF6246" s="208">
        <v>2.121</v>
      </c>
      <c r="AG6246" s="208">
        <v>0.95499999999999996</v>
      </c>
      <c r="AH6246" s="208">
        <v>0.60099999999999998</v>
      </c>
      <c r="AI6246" s="208">
        <v>0.48</v>
      </c>
      <c r="AJ6246" s="208">
        <v>0.158</v>
      </c>
      <c r="AK6246" s="24"/>
      <c r="AL6246" s="24"/>
      <c r="AM6246" s="208">
        <v>0.27600000000000002</v>
      </c>
      <c r="AN6246" s="208">
        <v>0.70499999999999996</v>
      </c>
      <c r="AO6246" s="208">
        <v>1.569</v>
      </c>
      <c r="AP6246" s="208">
        <v>1.915</v>
      </c>
      <c r="AQ6246" s="208">
        <v>2.3530000000000002</v>
      </c>
      <c r="AR6246" s="208">
        <v>2.1110000000000002</v>
      </c>
      <c r="AS6246" s="208">
        <v>1.347</v>
      </c>
      <c r="AT6246" s="208">
        <v>0.68700000000000006</v>
      </c>
      <c r="AU6246" s="208">
        <v>0.443</v>
      </c>
      <c r="AV6246" s="24"/>
      <c r="AW6246" s="24"/>
      <c r="AX6246" s="24"/>
      <c r="AY6246" s="208">
        <v>0.53500000000000003</v>
      </c>
      <c r="AZ6246" s="208">
        <v>0.60799999999999998</v>
      </c>
      <c r="BA6246" s="208">
        <v>1.7509999999999999</v>
      </c>
      <c r="BB6246" s="21">
        <f t="shared" si="601"/>
        <v>3.7109999999999999</v>
      </c>
      <c r="BC6246" s="21"/>
      <c r="BD6246" s="22">
        <f t="shared" si="602"/>
        <v>5.1541666666666659</v>
      </c>
      <c r="BE6246" s="21"/>
      <c r="BF6246" s="51"/>
      <c r="BG6246" s="10"/>
      <c r="BH6246" s="21">
        <f t="shared" si="599"/>
        <v>0</v>
      </c>
      <c r="BI6246" s="22">
        <f t="shared" si="599"/>
        <v>3.8346999999999999E-3</v>
      </c>
      <c r="BJ6246" s="21"/>
      <c r="BK6246" s="21">
        <v>0</v>
      </c>
      <c r="BL6246" s="22">
        <v>1.15041E-2</v>
      </c>
      <c r="BM6246" s="21"/>
      <c r="BN6246" s="21">
        <f t="shared" si="603"/>
        <v>0</v>
      </c>
      <c r="BO6246" s="22">
        <f t="shared" si="603"/>
        <v>4.6016399999999999E-2</v>
      </c>
      <c r="BP6246" s="21">
        <f t="shared" si="603"/>
        <v>0</v>
      </c>
    </row>
    <row r="6247" spans="1:68" ht="11.1" hidden="1" customHeight="1" outlineLevel="1" collapsed="1" x14ac:dyDescent="0.2">
      <c r="A6247" s="10"/>
      <c r="B6247" s="18"/>
      <c r="C6247" s="18"/>
      <c r="D6247" s="18"/>
      <c r="E6247" s="19" t="s">
        <v>5487</v>
      </c>
      <c r="F6247" s="209">
        <v>20.556999999999999</v>
      </c>
      <c r="G6247" s="209">
        <v>18.498000000000001</v>
      </c>
      <c r="H6247" s="209">
        <v>14.369</v>
      </c>
      <c r="I6247" s="240">
        <v>10.220000000000001</v>
      </c>
      <c r="J6247" s="240"/>
      <c r="K6247" s="20"/>
      <c r="L6247" s="20"/>
      <c r="M6247" s="20"/>
      <c r="N6247" s="20"/>
      <c r="O6247" s="20"/>
      <c r="P6247" s="209">
        <v>9.01</v>
      </c>
      <c r="Q6247" s="20"/>
      <c r="R6247" s="209">
        <v>18.75</v>
      </c>
      <c r="S6247" s="209">
        <v>12.5</v>
      </c>
      <c r="T6247" s="20"/>
      <c r="U6247" s="209">
        <v>5.476</v>
      </c>
      <c r="V6247" s="209">
        <v>2.5</v>
      </c>
      <c r="W6247" s="20"/>
      <c r="X6247" s="20"/>
      <c r="Y6247" s="20"/>
      <c r="Z6247" s="20"/>
      <c r="AA6247" s="209">
        <v>3.9710000000000001</v>
      </c>
      <c r="AB6247" s="209">
        <v>3.4430000000000001</v>
      </c>
      <c r="AC6247" s="209">
        <v>7.7249999999999996</v>
      </c>
      <c r="AD6247" s="209">
        <v>2.75</v>
      </c>
      <c r="AE6247" s="209">
        <v>12.5</v>
      </c>
      <c r="AF6247" s="20"/>
      <c r="AG6247" s="20"/>
      <c r="AH6247" s="20"/>
      <c r="AI6247" s="20"/>
      <c r="AJ6247" s="20"/>
      <c r="AK6247" s="20"/>
      <c r="AL6247" s="20"/>
      <c r="AM6247" s="20"/>
      <c r="AN6247" s="20"/>
      <c r="AO6247" s="209">
        <v>0.83</v>
      </c>
      <c r="AP6247" s="209">
        <v>1.81</v>
      </c>
      <c r="AQ6247" s="209">
        <v>3.48</v>
      </c>
      <c r="AR6247" s="209">
        <v>2.8130000000000002</v>
      </c>
      <c r="AS6247" s="209">
        <v>0.86299999999999999</v>
      </c>
      <c r="AT6247" s="209">
        <v>0.35299999999999998</v>
      </c>
      <c r="AU6247" s="20"/>
      <c r="AV6247" s="20"/>
      <c r="AW6247" s="20"/>
      <c r="AX6247" s="20"/>
      <c r="AY6247" s="20"/>
      <c r="AZ6247" s="209">
        <v>0.84499999999999997</v>
      </c>
      <c r="BA6247" s="209">
        <v>0.83</v>
      </c>
      <c r="BB6247" s="21">
        <f t="shared" si="601"/>
        <v>20.556999999999999</v>
      </c>
      <c r="BC6247" s="21">
        <f>BF6247</f>
        <v>34.58</v>
      </c>
      <c r="BD6247" s="22">
        <f t="shared" si="602"/>
        <v>28.551388888888887</v>
      </c>
      <c r="BE6247" s="21">
        <f>BC6247-BD6247</f>
        <v>6.0286111111111111</v>
      </c>
      <c r="BF6247" s="51">
        <v>34.58</v>
      </c>
      <c r="BG6247" s="10">
        <v>6</v>
      </c>
      <c r="BH6247" s="21">
        <f t="shared" si="599"/>
        <v>2.572752E-2</v>
      </c>
      <c r="BI6247" s="22">
        <f t="shared" si="599"/>
        <v>2.1242233333333332E-2</v>
      </c>
      <c r="BJ6247" s="21">
        <f>BH6247-BI6247</f>
        <v>4.4852866666666678E-3</v>
      </c>
      <c r="BK6247" s="21">
        <v>7.7182559999999997E-2</v>
      </c>
      <c r="BL6247" s="22">
        <v>6.3726699999999997E-2</v>
      </c>
      <c r="BM6247" s="21">
        <v>1.345586E-2</v>
      </c>
      <c r="BN6247" s="21">
        <f t="shared" si="603"/>
        <v>0.30873023999999999</v>
      </c>
      <c r="BO6247" s="22">
        <f t="shared" si="603"/>
        <v>0.25490679999999999</v>
      </c>
      <c r="BP6247" s="21">
        <f t="shared" si="603"/>
        <v>5.382344E-2</v>
      </c>
    </row>
    <row r="6248" spans="1:68" ht="11.1" hidden="1" customHeight="1" outlineLevel="2" x14ac:dyDescent="0.2">
      <c r="A6248" s="10"/>
      <c r="B6248" s="18"/>
      <c r="C6248" s="18"/>
      <c r="D6248" s="18"/>
      <c r="E6248" s="23" t="s">
        <v>5488</v>
      </c>
      <c r="F6248" s="208">
        <v>20.556999999999999</v>
      </c>
      <c r="G6248" s="208">
        <v>18.498000000000001</v>
      </c>
      <c r="H6248" s="208">
        <v>14.369</v>
      </c>
      <c r="I6248" s="239">
        <v>10.220000000000001</v>
      </c>
      <c r="J6248" s="239"/>
      <c r="K6248" s="24"/>
      <c r="L6248" s="24"/>
      <c r="M6248" s="24"/>
      <c r="N6248" s="24"/>
      <c r="O6248" s="24"/>
      <c r="P6248" s="208">
        <v>9.01</v>
      </c>
      <c r="Q6248" s="24"/>
      <c r="R6248" s="208">
        <v>18.75</v>
      </c>
      <c r="S6248" s="208">
        <v>12.5</v>
      </c>
      <c r="T6248" s="24"/>
      <c r="U6248" s="208">
        <v>5.476</v>
      </c>
      <c r="V6248" s="208">
        <v>2.5</v>
      </c>
      <c r="W6248" s="24"/>
      <c r="X6248" s="24"/>
      <c r="Y6248" s="24"/>
      <c r="Z6248" s="24"/>
      <c r="AA6248" s="208">
        <v>3.9710000000000001</v>
      </c>
      <c r="AB6248" s="208">
        <v>3.4430000000000001</v>
      </c>
      <c r="AC6248" s="208">
        <v>7.7249999999999996</v>
      </c>
      <c r="AD6248" s="208">
        <v>2.75</v>
      </c>
      <c r="AE6248" s="208">
        <v>12.5</v>
      </c>
      <c r="AF6248" s="24"/>
      <c r="AG6248" s="24"/>
      <c r="AH6248" s="24"/>
      <c r="AI6248" s="24"/>
      <c r="AJ6248" s="24"/>
      <c r="AK6248" s="24"/>
      <c r="AL6248" s="24"/>
      <c r="AM6248" s="24"/>
      <c r="AN6248" s="24"/>
      <c r="AO6248" s="208">
        <v>0.83</v>
      </c>
      <c r="AP6248" s="208">
        <v>1.81</v>
      </c>
      <c r="AQ6248" s="208">
        <v>3.48</v>
      </c>
      <c r="AR6248" s="208">
        <v>2.8130000000000002</v>
      </c>
      <c r="AS6248" s="208">
        <v>0.86299999999999999</v>
      </c>
      <c r="AT6248" s="208">
        <v>0.35299999999999998</v>
      </c>
      <c r="AU6248" s="24"/>
      <c r="AV6248" s="24"/>
      <c r="AW6248" s="24"/>
      <c r="AX6248" s="24"/>
      <c r="AY6248" s="24"/>
      <c r="AZ6248" s="208">
        <v>0.84499999999999997</v>
      </c>
      <c r="BA6248" s="208">
        <v>0.83</v>
      </c>
      <c r="BB6248" s="21">
        <f t="shared" si="601"/>
        <v>20.556999999999999</v>
      </c>
      <c r="BC6248" s="21"/>
      <c r="BD6248" s="22">
        <f t="shared" si="602"/>
        <v>28.551388888888887</v>
      </c>
      <c r="BE6248" s="21"/>
      <c r="BF6248" s="51"/>
      <c r="BG6248" s="10"/>
      <c r="BH6248" s="21">
        <f t="shared" si="599"/>
        <v>0</v>
      </c>
      <c r="BI6248" s="22">
        <f t="shared" si="599"/>
        <v>2.1242233333333332E-2</v>
      </c>
      <c r="BJ6248" s="21"/>
      <c r="BK6248" s="21">
        <v>0</v>
      </c>
      <c r="BL6248" s="22">
        <v>6.3726699999999997E-2</v>
      </c>
      <c r="BM6248" s="21"/>
      <c r="BN6248" s="21">
        <f t="shared" si="603"/>
        <v>0</v>
      </c>
      <c r="BO6248" s="22">
        <f t="shared" si="603"/>
        <v>0.25490679999999999</v>
      </c>
      <c r="BP6248" s="21">
        <f t="shared" si="603"/>
        <v>0</v>
      </c>
    </row>
    <row r="6249" spans="1:68" ht="11.1" hidden="1" customHeight="1" outlineLevel="1" collapsed="1" x14ac:dyDescent="0.2">
      <c r="A6249" s="10"/>
      <c r="B6249" s="18"/>
      <c r="C6249" s="18"/>
      <c r="D6249" s="18"/>
      <c r="E6249" s="19" t="s">
        <v>2505</v>
      </c>
      <c r="F6249" s="20"/>
      <c r="G6249" s="20"/>
      <c r="H6249" s="20"/>
      <c r="I6249" s="20"/>
      <c r="J6249" s="20"/>
      <c r="K6249" s="20"/>
      <c r="L6249" s="20"/>
      <c r="M6249" s="20"/>
      <c r="N6249" s="20"/>
      <c r="O6249" s="20"/>
      <c r="P6249" s="20"/>
      <c r="Q6249" s="20"/>
      <c r="R6249" s="20"/>
      <c r="S6249" s="20"/>
      <c r="T6249" s="20"/>
      <c r="U6249" s="20"/>
      <c r="V6249" s="20"/>
      <c r="W6249" s="20"/>
      <c r="X6249" s="20"/>
      <c r="Y6249" s="20"/>
      <c r="Z6249" s="20"/>
      <c r="AA6249" s="20"/>
      <c r="AB6249" s="20"/>
      <c r="AC6249" s="20"/>
      <c r="AD6249" s="20"/>
      <c r="AE6249" s="20"/>
      <c r="AF6249" s="20"/>
      <c r="AG6249" s="20"/>
      <c r="AH6249" s="20"/>
      <c r="AI6249" s="20"/>
      <c r="AJ6249" s="20"/>
      <c r="AK6249" s="20"/>
      <c r="AL6249" s="20"/>
      <c r="AM6249" s="209">
        <v>-186.47499999999999</v>
      </c>
      <c r="AN6249" s="209">
        <v>612.81100000000004</v>
      </c>
      <c r="AO6249" s="207">
        <v>1108.5119999999999</v>
      </c>
      <c r="AP6249" s="207">
        <v>1417.3710000000001</v>
      </c>
      <c r="AQ6249" s="207">
        <v>1396.8219999999999</v>
      </c>
      <c r="AR6249" s="207">
        <v>1125.8499999999999</v>
      </c>
      <c r="AS6249" s="209">
        <v>946.26800000000003</v>
      </c>
      <c r="AT6249" s="209">
        <v>544.43499999999995</v>
      </c>
      <c r="AU6249" s="209">
        <v>257.18299999999999</v>
      </c>
      <c r="AV6249" s="209">
        <v>49.323999999999998</v>
      </c>
      <c r="AW6249" s="209">
        <v>43.095999999999997</v>
      </c>
      <c r="AX6249" s="209">
        <v>66.334000000000003</v>
      </c>
      <c r="AY6249" s="209">
        <v>360.50799999999998</v>
      </c>
      <c r="AZ6249" s="209">
        <v>547.47199999999998</v>
      </c>
      <c r="BA6249" s="209">
        <v>946.57799999999997</v>
      </c>
      <c r="BB6249" s="56">
        <f>BB6250+BB6251+BB6252+BB6253+BB6254+BB6255+BB6256+BB6257</f>
        <v>1417.4</v>
      </c>
      <c r="BC6249" s="21">
        <f>BF6249</f>
        <v>3697.15</v>
      </c>
      <c r="BD6249" s="22">
        <f t="shared" si="602"/>
        <v>1968.6111111111113</v>
      </c>
      <c r="BE6249" s="21">
        <f>BC6249-BD6249</f>
        <v>1728.5388888888888</v>
      </c>
      <c r="BF6249" s="51">
        <v>3697.15</v>
      </c>
      <c r="BG6249" s="10">
        <v>4</v>
      </c>
      <c r="BH6249" s="21">
        <f t="shared" si="599"/>
        <v>2.7506796000000002</v>
      </c>
      <c r="BI6249" s="22">
        <f t="shared" si="599"/>
        <v>1.4646466666666667</v>
      </c>
      <c r="BJ6249" s="21">
        <f>BH6249-BI6249</f>
        <v>1.2860329333333336</v>
      </c>
      <c r="BK6249" s="21">
        <v>8.2520388000000011</v>
      </c>
      <c r="BL6249" s="22">
        <v>4.3939399999999997</v>
      </c>
      <c r="BM6249" s="21">
        <v>3.8580988000000014</v>
      </c>
      <c r="BN6249" s="21">
        <f t="shared" si="603"/>
        <v>33.008155200000004</v>
      </c>
      <c r="BO6249" s="22">
        <f t="shared" si="603"/>
        <v>17.575759999999999</v>
      </c>
      <c r="BP6249" s="21">
        <f t="shared" si="603"/>
        <v>15.432395200000006</v>
      </c>
    </row>
    <row r="6250" spans="1:68" ht="11.1" hidden="1" customHeight="1" outlineLevel="2" x14ac:dyDescent="0.2">
      <c r="A6250" s="10"/>
      <c r="B6250" s="18"/>
      <c r="C6250" s="18"/>
      <c r="D6250" s="18"/>
      <c r="E6250" s="23" t="s">
        <v>5489</v>
      </c>
      <c r="F6250" s="24"/>
      <c r="G6250" s="24"/>
      <c r="H6250" s="24"/>
      <c r="I6250" s="24"/>
      <c r="J6250" s="24"/>
      <c r="K6250" s="24"/>
      <c r="L6250" s="24"/>
      <c r="M6250" s="24"/>
      <c r="N6250" s="24"/>
      <c r="O6250" s="24"/>
      <c r="P6250" s="24"/>
      <c r="Q6250" s="24"/>
      <c r="R6250" s="24"/>
      <c r="S6250" s="24"/>
      <c r="T6250" s="24"/>
      <c r="U6250" s="24"/>
      <c r="V6250" s="24"/>
      <c r="W6250" s="24"/>
      <c r="X6250" s="24"/>
      <c r="Y6250" s="24"/>
      <c r="Z6250" s="24"/>
      <c r="AA6250" s="24"/>
      <c r="AB6250" s="24"/>
      <c r="AC6250" s="24"/>
      <c r="AD6250" s="24"/>
      <c r="AE6250" s="24"/>
      <c r="AF6250" s="24"/>
      <c r="AG6250" s="24"/>
      <c r="AH6250" s="24"/>
      <c r="AI6250" s="24"/>
      <c r="AJ6250" s="24"/>
      <c r="AK6250" s="24"/>
      <c r="AL6250" s="24"/>
      <c r="AM6250" s="208">
        <v>15.971</v>
      </c>
      <c r="AN6250" s="208">
        <v>38.095999999999997</v>
      </c>
      <c r="AO6250" s="208">
        <v>84.558000000000007</v>
      </c>
      <c r="AP6250" s="208">
        <v>110.431</v>
      </c>
      <c r="AQ6250" s="208">
        <v>108.846</v>
      </c>
      <c r="AR6250" s="208">
        <v>86.18</v>
      </c>
      <c r="AS6250" s="208">
        <v>71.114999999999995</v>
      </c>
      <c r="AT6250" s="208">
        <v>43.585000000000001</v>
      </c>
      <c r="AU6250" s="208">
        <v>17.567</v>
      </c>
      <c r="AV6250" s="24"/>
      <c r="AW6250" s="24"/>
      <c r="AX6250" s="24"/>
      <c r="AY6250" s="208">
        <v>25.838000000000001</v>
      </c>
      <c r="AZ6250" s="208">
        <v>38.54</v>
      </c>
      <c r="BA6250" s="208">
        <v>69.551000000000002</v>
      </c>
      <c r="BB6250" s="21">
        <f t="shared" si="601"/>
        <v>110.431</v>
      </c>
      <c r="BC6250" s="21"/>
      <c r="BD6250" s="22">
        <f t="shared" si="602"/>
        <v>153.37638888888887</v>
      </c>
      <c r="BE6250" s="21"/>
      <c r="BF6250" s="51"/>
      <c r="BG6250" s="10"/>
      <c r="BH6250" s="21">
        <f t="shared" si="599"/>
        <v>0</v>
      </c>
      <c r="BI6250" s="22">
        <f t="shared" si="599"/>
        <v>0.11411203333333332</v>
      </c>
      <c r="BJ6250" s="21"/>
      <c r="BK6250" s="21">
        <v>0</v>
      </c>
      <c r="BL6250" s="22">
        <v>0.34233609999999998</v>
      </c>
      <c r="BM6250" s="21"/>
      <c r="BN6250" s="21">
        <f t="shared" si="603"/>
        <v>0</v>
      </c>
      <c r="BO6250" s="22">
        <f t="shared" si="603"/>
        <v>1.3693443999999999</v>
      </c>
      <c r="BP6250" s="21">
        <f t="shared" si="603"/>
        <v>0</v>
      </c>
    </row>
    <row r="6251" spans="1:68" ht="11.1" hidden="1" customHeight="1" outlineLevel="2" x14ac:dyDescent="0.2">
      <c r="A6251" s="10"/>
      <c r="B6251" s="18"/>
      <c r="C6251" s="18"/>
      <c r="D6251" s="18"/>
      <c r="E6251" s="23" t="s">
        <v>5490</v>
      </c>
      <c r="F6251" s="24"/>
      <c r="G6251" s="24"/>
      <c r="H6251" s="24"/>
      <c r="I6251" s="24"/>
      <c r="J6251" s="24"/>
      <c r="K6251" s="24"/>
      <c r="L6251" s="24"/>
      <c r="M6251" s="24"/>
      <c r="N6251" s="24"/>
      <c r="O6251" s="24"/>
      <c r="P6251" s="24"/>
      <c r="Q6251" s="24"/>
      <c r="R6251" s="24"/>
      <c r="S6251" s="24"/>
      <c r="T6251" s="24"/>
      <c r="U6251" s="24"/>
      <c r="V6251" s="24"/>
      <c r="W6251" s="24"/>
      <c r="X6251" s="24"/>
      <c r="Y6251" s="24"/>
      <c r="Z6251" s="24"/>
      <c r="AA6251" s="24"/>
      <c r="AB6251" s="24"/>
      <c r="AC6251" s="24"/>
      <c r="AD6251" s="24"/>
      <c r="AE6251" s="24"/>
      <c r="AF6251" s="24"/>
      <c r="AG6251" s="24"/>
      <c r="AH6251" s="24"/>
      <c r="AI6251" s="24"/>
      <c r="AJ6251" s="24"/>
      <c r="AK6251" s="24"/>
      <c r="AL6251" s="24"/>
      <c r="AM6251" s="208">
        <v>-325.05799999999999</v>
      </c>
      <c r="AN6251" s="208">
        <v>334.96199999999999</v>
      </c>
      <c r="AO6251" s="208">
        <v>596.50300000000004</v>
      </c>
      <c r="AP6251" s="208">
        <v>758.14499999999998</v>
      </c>
      <c r="AQ6251" s="208">
        <v>752.14400000000001</v>
      </c>
      <c r="AR6251" s="208">
        <v>615.92899999999997</v>
      </c>
      <c r="AS6251" s="208">
        <v>525.06700000000001</v>
      </c>
      <c r="AT6251" s="208">
        <v>314.30200000000002</v>
      </c>
      <c r="AU6251" s="208">
        <v>149.49299999999999</v>
      </c>
      <c r="AV6251" s="208">
        <v>38.515999999999998</v>
      </c>
      <c r="AW6251" s="208">
        <v>34.54</v>
      </c>
      <c r="AX6251" s="208">
        <v>56.9</v>
      </c>
      <c r="AY6251" s="208">
        <v>203.48599999999999</v>
      </c>
      <c r="AZ6251" s="208">
        <v>297.82299999999998</v>
      </c>
      <c r="BA6251" s="208">
        <v>526.93600000000004</v>
      </c>
      <c r="BB6251" s="21">
        <f t="shared" si="601"/>
        <v>758.14499999999998</v>
      </c>
      <c r="BC6251" s="21"/>
      <c r="BD6251" s="22">
        <f t="shared" si="602"/>
        <v>1052.9791666666665</v>
      </c>
      <c r="BE6251" s="21"/>
      <c r="BF6251" s="51"/>
      <c r="BG6251" s="10"/>
      <c r="BH6251" s="21">
        <f t="shared" si="599"/>
        <v>0</v>
      </c>
      <c r="BI6251" s="22">
        <f t="shared" si="599"/>
        <v>0.78341649999999985</v>
      </c>
      <c r="BJ6251" s="21"/>
      <c r="BK6251" s="21">
        <v>0</v>
      </c>
      <c r="BL6251" s="22">
        <v>2.3502494999999994</v>
      </c>
      <c r="BM6251" s="21"/>
      <c r="BN6251" s="21">
        <f t="shared" si="603"/>
        <v>0</v>
      </c>
      <c r="BO6251" s="22">
        <f t="shared" si="603"/>
        <v>9.4009979999999977</v>
      </c>
      <c r="BP6251" s="21">
        <f t="shared" si="603"/>
        <v>0</v>
      </c>
    </row>
    <row r="6252" spans="1:68" ht="11.1" hidden="1" customHeight="1" outlineLevel="2" x14ac:dyDescent="0.2">
      <c r="A6252" s="10"/>
      <c r="B6252" s="18"/>
      <c r="C6252" s="18"/>
      <c r="D6252" s="18"/>
      <c r="E6252" s="23" t="s">
        <v>5491</v>
      </c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  <c r="AL6252" s="24"/>
      <c r="AM6252" s="208">
        <v>36.679000000000002</v>
      </c>
      <c r="AN6252" s="208">
        <v>57.487000000000002</v>
      </c>
      <c r="AO6252" s="208">
        <v>93.465999999999994</v>
      </c>
      <c r="AP6252" s="208">
        <v>118.94199999999999</v>
      </c>
      <c r="AQ6252" s="208">
        <v>118.008</v>
      </c>
      <c r="AR6252" s="208">
        <v>88.215000000000003</v>
      </c>
      <c r="AS6252" s="208">
        <v>67.462000000000003</v>
      </c>
      <c r="AT6252" s="208">
        <v>40.972000000000001</v>
      </c>
      <c r="AU6252" s="208">
        <v>20.571999999999999</v>
      </c>
      <c r="AV6252" s="24"/>
      <c r="AW6252" s="24"/>
      <c r="AX6252" s="24"/>
      <c r="AY6252" s="208">
        <v>32.795000000000002</v>
      </c>
      <c r="AZ6252" s="208">
        <v>49.997999999999998</v>
      </c>
      <c r="BA6252" s="208">
        <v>74.022000000000006</v>
      </c>
      <c r="BB6252" s="21">
        <f t="shared" si="601"/>
        <v>118.94199999999999</v>
      </c>
      <c r="BC6252" s="21"/>
      <c r="BD6252" s="22">
        <f t="shared" si="602"/>
        <v>165.19722222222222</v>
      </c>
      <c r="BE6252" s="21"/>
      <c r="BF6252" s="51"/>
      <c r="BG6252" s="10"/>
      <c r="BH6252" s="21">
        <f t="shared" si="599"/>
        <v>0</v>
      </c>
      <c r="BI6252" s="22">
        <f t="shared" si="599"/>
        <v>0.12290673333333334</v>
      </c>
      <c r="BJ6252" s="21"/>
      <c r="BK6252" s="21">
        <v>0</v>
      </c>
      <c r="BL6252" s="22">
        <v>0.3687202</v>
      </c>
      <c r="BM6252" s="21"/>
      <c r="BN6252" s="21">
        <f t="shared" si="603"/>
        <v>0</v>
      </c>
      <c r="BO6252" s="22">
        <f t="shared" si="603"/>
        <v>1.4748808</v>
      </c>
      <c r="BP6252" s="21">
        <f t="shared" si="603"/>
        <v>0</v>
      </c>
    </row>
    <row r="6253" spans="1:68" ht="11.1" hidden="1" customHeight="1" outlineLevel="2" x14ac:dyDescent="0.2">
      <c r="A6253" s="10"/>
      <c r="B6253" s="18"/>
      <c r="C6253" s="18"/>
      <c r="D6253" s="18"/>
      <c r="E6253" s="23" t="s">
        <v>5492</v>
      </c>
      <c r="F6253" s="24"/>
      <c r="G6253" s="24"/>
      <c r="H6253" s="24"/>
      <c r="I6253" s="24"/>
      <c r="J6253" s="24"/>
      <c r="K6253" s="24"/>
      <c r="L6253" s="24"/>
      <c r="M6253" s="24"/>
      <c r="N6253" s="24"/>
      <c r="O6253" s="24"/>
      <c r="P6253" s="24"/>
      <c r="Q6253" s="24"/>
      <c r="R6253" s="24"/>
      <c r="S6253" s="24"/>
      <c r="T6253" s="24"/>
      <c r="U6253" s="24"/>
      <c r="V6253" s="24"/>
      <c r="W6253" s="24"/>
      <c r="X6253" s="24"/>
      <c r="Y6253" s="24"/>
      <c r="Z6253" s="24"/>
      <c r="AA6253" s="24"/>
      <c r="AB6253" s="24"/>
      <c r="AC6253" s="24"/>
      <c r="AD6253" s="24"/>
      <c r="AE6253" s="24"/>
      <c r="AF6253" s="24"/>
      <c r="AG6253" s="24"/>
      <c r="AH6253" s="24"/>
      <c r="AI6253" s="24"/>
      <c r="AJ6253" s="24"/>
      <c r="AK6253" s="24"/>
      <c r="AL6253" s="24"/>
      <c r="AM6253" s="208">
        <v>11.728999999999999</v>
      </c>
      <c r="AN6253" s="208">
        <v>18.175999999999998</v>
      </c>
      <c r="AO6253" s="208">
        <v>30.504999999999999</v>
      </c>
      <c r="AP6253" s="208">
        <v>35.741</v>
      </c>
      <c r="AQ6253" s="208">
        <v>35.770000000000003</v>
      </c>
      <c r="AR6253" s="208">
        <v>32.107999999999997</v>
      </c>
      <c r="AS6253" s="208">
        <v>29.768000000000001</v>
      </c>
      <c r="AT6253" s="208">
        <v>16.846</v>
      </c>
      <c r="AU6253" s="208">
        <v>5.9420000000000002</v>
      </c>
      <c r="AV6253" s="24"/>
      <c r="AW6253" s="24"/>
      <c r="AX6253" s="24"/>
      <c r="AY6253" s="208">
        <v>10.361000000000001</v>
      </c>
      <c r="AZ6253" s="208">
        <v>17.067</v>
      </c>
      <c r="BA6253" s="208">
        <v>28.268999999999998</v>
      </c>
      <c r="BB6253" s="21">
        <f t="shared" si="601"/>
        <v>35.770000000000003</v>
      </c>
      <c r="BC6253" s="21"/>
      <c r="BD6253" s="22">
        <f t="shared" si="602"/>
        <v>49.680555555555564</v>
      </c>
      <c r="BE6253" s="21"/>
      <c r="BF6253" s="51"/>
      <c r="BG6253" s="10"/>
      <c r="BH6253" s="21">
        <f t="shared" ref="BH6253:BI6316" si="604">(BC6253*24*31/1000000)</f>
        <v>0</v>
      </c>
      <c r="BI6253" s="22">
        <f t="shared" si="604"/>
        <v>3.6962333333333333E-2</v>
      </c>
      <c r="BJ6253" s="21"/>
      <c r="BK6253" s="21">
        <v>0</v>
      </c>
      <c r="BL6253" s="22">
        <v>0.110887</v>
      </c>
      <c r="BM6253" s="21"/>
      <c r="BN6253" s="21">
        <f t="shared" si="603"/>
        <v>0</v>
      </c>
      <c r="BO6253" s="22">
        <f t="shared" si="603"/>
        <v>0.443548</v>
      </c>
      <c r="BP6253" s="21">
        <f t="shared" si="603"/>
        <v>0</v>
      </c>
    </row>
    <row r="6254" spans="1:68" ht="11.1" hidden="1" customHeight="1" outlineLevel="2" x14ac:dyDescent="0.2">
      <c r="A6254" s="10"/>
      <c r="B6254" s="18"/>
      <c r="C6254" s="18"/>
      <c r="D6254" s="18"/>
      <c r="E6254" s="23" t="s">
        <v>5493</v>
      </c>
      <c r="F6254" s="24"/>
      <c r="G6254" s="24"/>
      <c r="H6254" s="24"/>
      <c r="I6254" s="24"/>
      <c r="J6254" s="24"/>
      <c r="K6254" s="24"/>
      <c r="L6254" s="24"/>
      <c r="M6254" s="24"/>
      <c r="N6254" s="24"/>
      <c r="O6254" s="24"/>
      <c r="P6254" s="24"/>
      <c r="Q6254" s="24"/>
      <c r="R6254" s="24"/>
      <c r="S6254" s="24"/>
      <c r="T6254" s="24"/>
      <c r="U6254" s="24"/>
      <c r="V6254" s="24"/>
      <c r="W6254" s="24"/>
      <c r="X6254" s="24"/>
      <c r="Y6254" s="24"/>
      <c r="Z6254" s="24"/>
      <c r="AA6254" s="24"/>
      <c r="AB6254" s="24"/>
      <c r="AC6254" s="24"/>
      <c r="AD6254" s="24"/>
      <c r="AE6254" s="24"/>
      <c r="AF6254" s="24"/>
      <c r="AG6254" s="24"/>
      <c r="AH6254" s="24"/>
      <c r="AI6254" s="24"/>
      <c r="AJ6254" s="24"/>
      <c r="AK6254" s="24"/>
      <c r="AL6254" s="24"/>
      <c r="AM6254" s="208">
        <v>4.5999999999999996</v>
      </c>
      <c r="AN6254" s="208">
        <v>11.35</v>
      </c>
      <c r="AO6254" s="208">
        <v>20.745000000000001</v>
      </c>
      <c r="AP6254" s="208">
        <v>25.539000000000001</v>
      </c>
      <c r="AQ6254" s="208">
        <v>25.527000000000001</v>
      </c>
      <c r="AR6254" s="208">
        <v>22.001000000000001</v>
      </c>
      <c r="AS6254" s="208">
        <v>19.300999999999998</v>
      </c>
      <c r="AT6254" s="208">
        <v>9.7690000000000001</v>
      </c>
      <c r="AU6254" s="208">
        <v>4.5060000000000002</v>
      </c>
      <c r="AV6254" s="24"/>
      <c r="AW6254" s="24"/>
      <c r="AX6254" s="24"/>
      <c r="AY6254" s="208">
        <v>6.7590000000000003</v>
      </c>
      <c r="AZ6254" s="208">
        <v>0.35099999999999998</v>
      </c>
      <c r="BA6254" s="24"/>
      <c r="BB6254" s="21">
        <f t="shared" si="601"/>
        <v>25.539000000000001</v>
      </c>
      <c r="BC6254" s="21"/>
      <c r="BD6254" s="22">
        <f t="shared" si="602"/>
        <v>35.470833333333331</v>
      </c>
      <c r="BE6254" s="21"/>
      <c r="BF6254" s="51"/>
      <c r="BG6254" s="10"/>
      <c r="BH6254" s="21">
        <f t="shared" si="604"/>
        <v>0</v>
      </c>
      <c r="BI6254" s="22">
        <f t="shared" si="604"/>
        <v>2.6390299999999998E-2</v>
      </c>
      <c r="BJ6254" s="21"/>
      <c r="BK6254" s="21">
        <v>0</v>
      </c>
      <c r="BL6254" s="22">
        <v>7.9170899999999989E-2</v>
      </c>
      <c r="BM6254" s="21"/>
      <c r="BN6254" s="21">
        <f t="shared" si="603"/>
        <v>0</v>
      </c>
      <c r="BO6254" s="22">
        <f t="shared" si="603"/>
        <v>0.31668359999999995</v>
      </c>
      <c r="BP6254" s="21">
        <f t="shared" si="603"/>
        <v>0</v>
      </c>
    </row>
    <row r="6255" spans="1:68" ht="11.1" hidden="1" customHeight="1" outlineLevel="2" x14ac:dyDescent="0.2">
      <c r="A6255" s="10"/>
      <c r="B6255" s="18"/>
      <c r="C6255" s="18"/>
      <c r="D6255" s="18"/>
      <c r="E6255" s="23" t="s">
        <v>5494</v>
      </c>
      <c r="F6255" s="24"/>
      <c r="G6255" s="24"/>
      <c r="H6255" s="24"/>
      <c r="I6255" s="24"/>
      <c r="J6255" s="24"/>
      <c r="K6255" s="24"/>
      <c r="L6255" s="24"/>
      <c r="M6255" s="24"/>
      <c r="N6255" s="24"/>
      <c r="O6255" s="24"/>
      <c r="P6255" s="24"/>
      <c r="Q6255" s="24"/>
      <c r="R6255" s="24"/>
      <c r="S6255" s="24"/>
      <c r="T6255" s="24"/>
      <c r="U6255" s="24"/>
      <c r="V6255" s="24"/>
      <c r="W6255" s="24"/>
      <c r="X6255" s="24"/>
      <c r="Y6255" s="24"/>
      <c r="Z6255" s="24"/>
      <c r="AA6255" s="24"/>
      <c r="AB6255" s="24"/>
      <c r="AC6255" s="24"/>
      <c r="AD6255" s="24"/>
      <c r="AE6255" s="24"/>
      <c r="AF6255" s="24"/>
      <c r="AG6255" s="24"/>
      <c r="AH6255" s="24"/>
      <c r="AI6255" s="24"/>
      <c r="AJ6255" s="24"/>
      <c r="AK6255" s="24"/>
      <c r="AL6255" s="24"/>
      <c r="AM6255" s="208">
        <v>31.873999999999999</v>
      </c>
      <c r="AN6255" s="208">
        <v>64.510000000000005</v>
      </c>
      <c r="AO6255" s="208">
        <v>108.536</v>
      </c>
      <c r="AP6255" s="208">
        <v>150.286</v>
      </c>
      <c r="AQ6255" s="208">
        <v>144.345</v>
      </c>
      <c r="AR6255" s="208">
        <v>105.242</v>
      </c>
      <c r="AS6255" s="208">
        <v>85.322999999999993</v>
      </c>
      <c r="AT6255" s="208">
        <v>43.63</v>
      </c>
      <c r="AU6255" s="208">
        <v>28.803000000000001</v>
      </c>
      <c r="AV6255" s="208">
        <v>10.598000000000001</v>
      </c>
      <c r="AW6255" s="208">
        <v>8.5559999999999992</v>
      </c>
      <c r="AX6255" s="208">
        <v>9.4339999999999993</v>
      </c>
      <c r="AY6255" s="208">
        <v>29.109000000000002</v>
      </c>
      <c r="AZ6255" s="208">
        <v>45.625</v>
      </c>
      <c r="BA6255" s="208">
        <v>85.328000000000003</v>
      </c>
      <c r="BB6255" s="21">
        <f t="shared" si="601"/>
        <v>150.286</v>
      </c>
      <c r="BC6255" s="21"/>
      <c r="BD6255" s="22">
        <f t="shared" si="602"/>
        <v>208.73055555555555</v>
      </c>
      <c r="BE6255" s="21"/>
      <c r="BF6255" s="51"/>
      <c r="BG6255" s="10"/>
      <c r="BH6255" s="21">
        <f t="shared" si="604"/>
        <v>0</v>
      </c>
      <c r="BI6255" s="22">
        <f t="shared" si="604"/>
        <v>0.15529553333333332</v>
      </c>
      <c r="BJ6255" s="21"/>
      <c r="BK6255" s="21">
        <v>0</v>
      </c>
      <c r="BL6255" s="22">
        <v>0.46588659999999993</v>
      </c>
      <c r="BM6255" s="21"/>
      <c r="BN6255" s="21">
        <f t="shared" si="603"/>
        <v>0</v>
      </c>
      <c r="BO6255" s="22">
        <f t="shared" si="603"/>
        <v>1.8635463999999997</v>
      </c>
      <c r="BP6255" s="21">
        <f t="shared" si="603"/>
        <v>0</v>
      </c>
    </row>
    <row r="6256" spans="1:68" ht="11.1" hidden="1" customHeight="1" outlineLevel="2" x14ac:dyDescent="0.2">
      <c r="A6256" s="10"/>
      <c r="B6256" s="18"/>
      <c r="C6256" s="18"/>
      <c r="D6256" s="18"/>
      <c r="E6256" s="23" t="s">
        <v>5495</v>
      </c>
      <c r="F6256" s="24"/>
      <c r="G6256" s="24"/>
      <c r="H6256" s="24"/>
      <c r="I6256" s="24"/>
      <c r="J6256" s="24"/>
      <c r="K6256" s="24"/>
      <c r="L6256" s="24"/>
      <c r="M6256" s="24"/>
      <c r="N6256" s="24"/>
      <c r="O6256" s="24"/>
      <c r="P6256" s="24"/>
      <c r="Q6256" s="24"/>
      <c r="R6256" s="24"/>
      <c r="S6256" s="24"/>
      <c r="T6256" s="24"/>
      <c r="U6256" s="24"/>
      <c r="V6256" s="24"/>
      <c r="W6256" s="24"/>
      <c r="X6256" s="24"/>
      <c r="Y6256" s="24"/>
      <c r="Z6256" s="24"/>
      <c r="AA6256" s="24"/>
      <c r="AB6256" s="24"/>
      <c r="AC6256" s="24"/>
      <c r="AD6256" s="24"/>
      <c r="AE6256" s="24"/>
      <c r="AF6256" s="24"/>
      <c r="AG6256" s="24"/>
      <c r="AH6256" s="24"/>
      <c r="AI6256" s="24"/>
      <c r="AJ6256" s="24"/>
      <c r="AK6256" s="24"/>
      <c r="AL6256" s="24"/>
      <c r="AM6256" s="208">
        <v>26.893000000000001</v>
      </c>
      <c r="AN6256" s="208">
        <v>59.654000000000003</v>
      </c>
      <c r="AO6256" s="208">
        <v>118.792</v>
      </c>
      <c r="AP6256" s="208">
        <v>150.01599999999999</v>
      </c>
      <c r="AQ6256" s="208">
        <v>146.83500000000001</v>
      </c>
      <c r="AR6256" s="208">
        <v>121.123</v>
      </c>
      <c r="AS6256" s="208">
        <v>101.104</v>
      </c>
      <c r="AT6256" s="208">
        <v>51.591999999999999</v>
      </c>
      <c r="AU6256" s="208">
        <v>19.698</v>
      </c>
      <c r="AV6256" s="208">
        <v>0.21</v>
      </c>
      <c r="AW6256" s="24"/>
      <c r="AX6256" s="24"/>
      <c r="AY6256" s="208">
        <v>39.246000000000002</v>
      </c>
      <c r="AZ6256" s="208">
        <v>74.373999999999995</v>
      </c>
      <c r="BA6256" s="208">
        <v>115.676</v>
      </c>
      <c r="BB6256" s="21">
        <f t="shared" si="601"/>
        <v>150.01599999999999</v>
      </c>
      <c r="BC6256" s="21"/>
      <c r="BD6256" s="22">
        <f t="shared" si="602"/>
        <v>208.35555555555555</v>
      </c>
      <c r="BE6256" s="21"/>
      <c r="BF6256" s="51"/>
      <c r="BG6256" s="10"/>
      <c r="BH6256" s="21">
        <f t="shared" si="604"/>
        <v>0</v>
      </c>
      <c r="BI6256" s="22">
        <f t="shared" si="604"/>
        <v>0.15501653333333332</v>
      </c>
      <c r="BJ6256" s="21"/>
      <c r="BK6256" s="21">
        <v>0</v>
      </c>
      <c r="BL6256" s="22">
        <v>0.46504959999999995</v>
      </c>
      <c r="BM6256" s="21"/>
      <c r="BN6256" s="21">
        <f t="shared" si="603"/>
        <v>0</v>
      </c>
      <c r="BO6256" s="22">
        <f t="shared" si="603"/>
        <v>1.8601983999999998</v>
      </c>
      <c r="BP6256" s="21">
        <f t="shared" si="603"/>
        <v>0</v>
      </c>
    </row>
    <row r="6257" spans="1:68" ht="11.1" hidden="1" customHeight="1" outlineLevel="2" x14ac:dyDescent="0.2">
      <c r="A6257" s="10"/>
      <c r="B6257" s="18"/>
      <c r="C6257" s="18"/>
      <c r="D6257" s="18"/>
      <c r="E6257" s="23" t="s">
        <v>5496</v>
      </c>
      <c r="F6257" s="24"/>
      <c r="G6257" s="24"/>
      <c r="H6257" s="24"/>
      <c r="I6257" s="24"/>
      <c r="J6257" s="24"/>
      <c r="K6257" s="24"/>
      <c r="L6257" s="24"/>
      <c r="M6257" s="24"/>
      <c r="N6257" s="24"/>
      <c r="O6257" s="24"/>
      <c r="P6257" s="24"/>
      <c r="Q6257" s="24"/>
      <c r="R6257" s="24"/>
      <c r="S6257" s="24"/>
      <c r="T6257" s="24"/>
      <c r="U6257" s="24"/>
      <c r="V6257" s="24"/>
      <c r="W6257" s="24"/>
      <c r="X6257" s="24"/>
      <c r="Y6257" s="24"/>
      <c r="Z6257" s="24"/>
      <c r="AA6257" s="24"/>
      <c r="AB6257" s="24"/>
      <c r="AC6257" s="24"/>
      <c r="AD6257" s="24"/>
      <c r="AE6257" s="24"/>
      <c r="AF6257" s="24"/>
      <c r="AG6257" s="24"/>
      <c r="AH6257" s="24"/>
      <c r="AI6257" s="24"/>
      <c r="AJ6257" s="24"/>
      <c r="AK6257" s="24"/>
      <c r="AL6257" s="24"/>
      <c r="AM6257" s="208">
        <v>10.837</v>
      </c>
      <c r="AN6257" s="208">
        <v>28.576000000000001</v>
      </c>
      <c r="AO6257" s="208">
        <v>55.406999999999996</v>
      </c>
      <c r="AP6257" s="208">
        <v>68.271000000000001</v>
      </c>
      <c r="AQ6257" s="208">
        <v>65.346999999999994</v>
      </c>
      <c r="AR6257" s="208">
        <v>55.052</v>
      </c>
      <c r="AS6257" s="208">
        <v>47.128</v>
      </c>
      <c r="AT6257" s="208">
        <v>23.739000000000001</v>
      </c>
      <c r="AU6257" s="208">
        <v>10.602</v>
      </c>
      <c r="AV6257" s="24"/>
      <c r="AW6257" s="24"/>
      <c r="AX6257" s="24"/>
      <c r="AY6257" s="208">
        <v>12.914</v>
      </c>
      <c r="AZ6257" s="208">
        <v>23.693999999999999</v>
      </c>
      <c r="BA6257" s="208">
        <v>46.795999999999999</v>
      </c>
      <c r="BB6257" s="21">
        <f t="shared" si="601"/>
        <v>68.271000000000001</v>
      </c>
      <c r="BC6257" s="21"/>
      <c r="BD6257" s="22">
        <f t="shared" si="602"/>
        <v>94.82083333333334</v>
      </c>
      <c r="BE6257" s="21"/>
      <c r="BF6257" s="51"/>
      <c r="BG6257" s="10"/>
      <c r="BH6257" s="21">
        <f t="shared" si="604"/>
        <v>0</v>
      </c>
      <c r="BI6257" s="22">
        <f t="shared" si="604"/>
        <v>7.0546700000000018E-2</v>
      </c>
      <c r="BJ6257" s="21"/>
      <c r="BK6257" s="21">
        <v>0</v>
      </c>
      <c r="BL6257" s="22">
        <v>0.21164010000000005</v>
      </c>
      <c r="BM6257" s="21"/>
      <c r="BN6257" s="21">
        <f t="shared" si="603"/>
        <v>0</v>
      </c>
      <c r="BO6257" s="22">
        <f t="shared" si="603"/>
        <v>0.84656040000000021</v>
      </c>
      <c r="BP6257" s="21">
        <f t="shared" si="603"/>
        <v>0</v>
      </c>
    </row>
    <row r="6258" spans="1:68" ht="11.1" hidden="1" customHeight="1" outlineLevel="1" collapsed="1" x14ac:dyDescent="0.2">
      <c r="A6258" s="10"/>
      <c r="B6258" s="18"/>
      <c r="C6258" s="18"/>
      <c r="D6258" s="18"/>
      <c r="E6258" s="19" t="s">
        <v>5497</v>
      </c>
      <c r="F6258" s="20"/>
      <c r="G6258" s="20"/>
      <c r="H6258" s="20"/>
      <c r="I6258" s="20"/>
      <c r="J6258" s="20"/>
      <c r="K6258" s="20"/>
      <c r="L6258" s="20"/>
      <c r="M6258" s="20"/>
      <c r="N6258" s="20"/>
      <c r="O6258" s="20"/>
      <c r="P6258" s="20"/>
      <c r="Q6258" s="20"/>
      <c r="R6258" s="20"/>
      <c r="S6258" s="20"/>
      <c r="T6258" s="20"/>
      <c r="U6258" s="20"/>
      <c r="V6258" s="20"/>
      <c r="W6258" s="20"/>
      <c r="X6258" s="20"/>
      <c r="Y6258" s="20"/>
      <c r="Z6258" s="20"/>
      <c r="AA6258" s="20"/>
      <c r="AB6258" s="20"/>
      <c r="AC6258" s="20"/>
      <c r="AD6258" s="209">
        <v>1.2869999999999999</v>
      </c>
      <c r="AE6258" s="20"/>
      <c r="AF6258" s="20"/>
      <c r="AG6258" s="20"/>
      <c r="AH6258" s="20"/>
      <c r="AI6258" s="20"/>
      <c r="AJ6258" s="20"/>
      <c r="AK6258" s="20"/>
      <c r="AL6258" s="20"/>
      <c r="AM6258" s="209">
        <v>4.109</v>
      </c>
      <c r="AN6258" s="20"/>
      <c r="AO6258" s="209">
        <v>1.7849999999999999</v>
      </c>
      <c r="AP6258" s="20"/>
      <c r="AQ6258" s="209">
        <v>3.069</v>
      </c>
      <c r="AR6258" s="209">
        <v>1.508</v>
      </c>
      <c r="AS6258" s="209">
        <v>1.2190000000000001</v>
      </c>
      <c r="AT6258" s="209">
        <v>0.41299999999999998</v>
      </c>
      <c r="AU6258" s="209">
        <v>9.6000000000000002E-2</v>
      </c>
      <c r="AV6258" s="20"/>
      <c r="AW6258" s="20"/>
      <c r="AX6258" s="20"/>
      <c r="AY6258" s="20"/>
      <c r="AZ6258" s="209">
        <v>0.72299999999999998</v>
      </c>
      <c r="BA6258" s="209">
        <v>0.64300000000000002</v>
      </c>
      <c r="BB6258" s="21">
        <f t="shared" si="601"/>
        <v>4.109</v>
      </c>
      <c r="BC6258" s="21">
        <f>BF6258</f>
        <v>6.32</v>
      </c>
      <c r="BD6258" s="22">
        <f t="shared" si="602"/>
        <v>5.7069444444444439</v>
      </c>
      <c r="BE6258" s="21">
        <f>BC6258-BD6258</f>
        <v>0.61305555555555635</v>
      </c>
      <c r="BF6258" s="51">
        <v>6.32</v>
      </c>
      <c r="BG6258" s="10">
        <v>6</v>
      </c>
      <c r="BH6258" s="21">
        <f t="shared" si="604"/>
        <v>4.70208E-3</v>
      </c>
      <c r="BI6258" s="22">
        <f t="shared" si="604"/>
        <v>4.2459666666666666E-3</v>
      </c>
      <c r="BJ6258" s="21">
        <f>BH6258-BI6258</f>
        <v>4.5611333333333334E-4</v>
      </c>
      <c r="BK6258" s="21">
        <v>1.4106239999999999E-2</v>
      </c>
      <c r="BL6258" s="22">
        <v>1.27379E-2</v>
      </c>
      <c r="BM6258" s="21">
        <v>1.3683399999999991E-3</v>
      </c>
      <c r="BN6258" s="21">
        <f t="shared" si="603"/>
        <v>5.6424959999999996E-2</v>
      </c>
      <c r="BO6258" s="22">
        <f t="shared" si="603"/>
        <v>5.09516E-2</v>
      </c>
      <c r="BP6258" s="21">
        <f t="shared" si="603"/>
        <v>5.4733599999999966E-3</v>
      </c>
    </row>
    <row r="6259" spans="1:68" ht="11.1" hidden="1" customHeight="1" outlineLevel="2" x14ac:dyDescent="0.2">
      <c r="A6259" s="10"/>
      <c r="B6259" s="18"/>
      <c r="C6259" s="18"/>
      <c r="D6259" s="18"/>
      <c r="E6259" s="23" t="s">
        <v>5498</v>
      </c>
      <c r="F6259" s="24"/>
      <c r="G6259" s="24"/>
      <c r="H6259" s="24"/>
      <c r="I6259" s="24"/>
      <c r="J6259" s="24"/>
      <c r="K6259" s="24"/>
      <c r="L6259" s="24"/>
      <c r="M6259" s="24"/>
      <c r="N6259" s="24"/>
      <c r="O6259" s="24"/>
      <c r="P6259" s="24"/>
      <c r="Q6259" s="24"/>
      <c r="R6259" s="24"/>
      <c r="S6259" s="24"/>
      <c r="T6259" s="24"/>
      <c r="U6259" s="24"/>
      <c r="V6259" s="24"/>
      <c r="W6259" s="24"/>
      <c r="X6259" s="24"/>
      <c r="Y6259" s="24"/>
      <c r="Z6259" s="24"/>
      <c r="AA6259" s="24"/>
      <c r="AB6259" s="24"/>
      <c r="AC6259" s="24"/>
      <c r="AD6259" s="208">
        <v>1.2869999999999999</v>
      </c>
      <c r="AE6259" s="24"/>
      <c r="AF6259" s="24"/>
      <c r="AG6259" s="24"/>
      <c r="AH6259" s="24"/>
      <c r="AI6259" s="24"/>
      <c r="AJ6259" s="24"/>
      <c r="AK6259" s="24"/>
      <c r="AL6259" s="24"/>
      <c r="AM6259" s="208">
        <v>4.109</v>
      </c>
      <c r="AN6259" s="24"/>
      <c r="AO6259" s="208">
        <v>1.7849999999999999</v>
      </c>
      <c r="AP6259" s="24"/>
      <c r="AQ6259" s="208">
        <v>3.069</v>
      </c>
      <c r="AR6259" s="208">
        <v>1.508</v>
      </c>
      <c r="AS6259" s="208">
        <v>1.2190000000000001</v>
      </c>
      <c r="AT6259" s="208">
        <v>0.41299999999999998</v>
      </c>
      <c r="AU6259" s="208">
        <v>9.6000000000000002E-2</v>
      </c>
      <c r="AV6259" s="24"/>
      <c r="AW6259" s="24"/>
      <c r="AX6259" s="24"/>
      <c r="AY6259" s="24"/>
      <c r="AZ6259" s="208">
        <v>0.72299999999999998</v>
      </c>
      <c r="BA6259" s="208">
        <v>0.64300000000000002</v>
      </c>
      <c r="BB6259" s="21">
        <f t="shared" si="601"/>
        <v>4.109</v>
      </c>
      <c r="BC6259" s="21"/>
      <c r="BD6259" s="22">
        <f t="shared" si="602"/>
        <v>5.7069444444444439</v>
      </c>
      <c r="BE6259" s="21"/>
      <c r="BF6259" s="51"/>
      <c r="BG6259" s="10"/>
      <c r="BH6259" s="21">
        <f t="shared" si="604"/>
        <v>0</v>
      </c>
      <c r="BI6259" s="22">
        <f t="shared" si="604"/>
        <v>4.2459666666666666E-3</v>
      </c>
      <c r="BJ6259" s="21"/>
      <c r="BK6259" s="21">
        <v>0</v>
      </c>
      <c r="BL6259" s="22">
        <v>1.27379E-2</v>
      </c>
      <c r="BM6259" s="21"/>
      <c r="BN6259" s="21">
        <f t="shared" si="603"/>
        <v>0</v>
      </c>
      <c r="BO6259" s="22">
        <f t="shared" si="603"/>
        <v>5.09516E-2</v>
      </c>
      <c r="BP6259" s="21">
        <f t="shared" si="603"/>
        <v>0</v>
      </c>
    </row>
    <row r="6260" spans="1:68" ht="11.1" hidden="1" customHeight="1" outlineLevel="1" collapsed="1" x14ac:dyDescent="0.2">
      <c r="A6260" s="10"/>
      <c r="B6260" s="18"/>
      <c r="C6260" s="18"/>
      <c r="D6260" s="18"/>
      <c r="E6260" s="19" t="s">
        <v>2266</v>
      </c>
      <c r="F6260" s="209">
        <v>29.89</v>
      </c>
      <c r="G6260" s="209">
        <v>21.751999999999999</v>
      </c>
      <c r="H6260" s="209">
        <v>17.992999999999999</v>
      </c>
      <c r="I6260" s="240">
        <v>10.927</v>
      </c>
      <c r="J6260" s="240"/>
      <c r="K6260" s="209">
        <v>6.3070000000000004</v>
      </c>
      <c r="L6260" s="20"/>
      <c r="M6260" s="20"/>
      <c r="N6260" s="20"/>
      <c r="O6260" s="209">
        <v>3.734</v>
      </c>
      <c r="P6260" s="209">
        <v>11.358000000000001</v>
      </c>
      <c r="Q6260" s="209">
        <v>18.616</v>
      </c>
      <c r="R6260" s="209">
        <v>27.167999999999999</v>
      </c>
      <c r="S6260" s="209">
        <v>26.724</v>
      </c>
      <c r="T6260" s="209">
        <v>24.795000000000002</v>
      </c>
      <c r="U6260" s="209">
        <v>16.657</v>
      </c>
      <c r="V6260" s="209">
        <v>7.7329999999999997</v>
      </c>
      <c r="W6260" s="20"/>
      <c r="X6260" s="20"/>
      <c r="Y6260" s="20"/>
      <c r="Z6260" s="20"/>
      <c r="AA6260" s="209">
        <v>7.4880000000000004</v>
      </c>
      <c r="AB6260" s="209">
        <v>11.212999999999999</v>
      </c>
      <c r="AC6260" s="209">
        <v>21.51</v>
      </c>
      <c r="AD6260" s="209">
        <v>23.48</v>
      </c>
      <c r="AE6260" s="20"/>
      <c r="AF6260" s="209">
        <v>59.183</v>
      </c>
      <c r="AG6260" s="209">
        <v>14.614000000000001</v>
      </c>
      <c r="AH6260" s="209">
        <v>6.6660000000000004</v>
      </c>
      <c r="AI6260" s="209">
        <v>4.1449999999999996</v>
      </c>
      <c r="AJ6260" s="20"/>
      <c r="AK6260" s="20"/>
      <c r="AL6260" s="20"/>
      <c r="AM6260" s="209">
        <v>3.2839999999999998</v>
      </c>
      <c r="AN6260" s="209">
        <v>8.7119999999999997</v>
      </c>
      <c r="AO6260" s="209">
        <v>18.216999999999999</v>
      </c>
      <c r="AP6260" s="209">
        <v>35.226999999999997</v>
      </c>
      <c r="AQ6260" s="209">
        <v>26.635000000000002</v>
      </c>
      <c r="AR6260" s="209">
        <v>21.904</v>
      </c>
      <c r="AS6260" s="209">
        <v>19.866</v>
      </c>
      <c r="AT6260" s="209">
        <v>7.3570000000000002</v>
      </c>
      <c r="AU6260" s="209">
        <v>5.194</v>
      </c>
      <c r="AV6260" s="20"/>
      <c r="AW6260" s="20"/>
      <c r="AX6260" s="20"/>
      <c r="AY6260" s="209">
        <v>2.3290000000000002</v>
      </c>
      <c r="AZ6260" s="209">
        <v>9.1329999999999991</v>
      </c>
      <c r="BA6260" s="209">
        <v>17.109000000000002</v>
      </c>
      <c r="BB6260" s="21">
        <f t="shared" si="601"/>
        <v>59.183</v>
      </c>
      <c r="BC6260" s="21">
        <f>BF6260</f>
        <v>261.45</v>
      </c>
      <c r="BD6260" s="22">
        <f t="shared" si="602"/>
        <v>82.198611111111106</v>
      </c>
      <c r="BE6260" s="21">
        <f>BC6260-BD6260</f>
        <v>179.25138888888887</v>
      </c>
      <c r="BF6260" s="51">
        <v>261.45</v>
      </c>
      <c r="BG6260" s="10">
        <v>5</v>
      </c>
      <c r="BH6260" s="21">
        <f t="shared" si="604"/>
        <v>0.19451879999999999</v>
      </c>
      <c r="BI6260" s="22">
        <f t="shared" si="604"/>
        <v>6.115576666666666E-2</v>
      </c>
      <c r="BJ6260" s="21">
        <f>BH6260-BI6260</f>
        <v>0.13336303333333333</v>
      </c>
      <c r="BK6260" s="21">
        <v>0.58355639999999998</v>
      </c>
      <c r="BL6260" s="22">
        <v>0.18346729999999997</v>
      </c>
      <c r="BM6260" s="21">
        <v>0.40008909999999998</v>
      </c>
      <c r="BN6260" s="21">
        <f t="shared" si="603"/>
        <v>2.3342255999999999</v>
      </c>
      <c r="BO6260" s="22">
        <f t="shared" si="603"/>
        <v>0.73386919999999989</v>
      </c>
      <c r="BP6260" s="21">
        <f t="shared" si="603"/>
        <v>1.6003563999999999</v>
      </c>
    </row>
    <row r="6261" spans="1:68" ht="11.1" hidden="1" customHeight="1" outlineLevel="2" x14ac:dyDescent="0.2">
      <c r="A6261" s="10"/>
      <c r="B6261" s="18"/>
      <c r="C6261" s="18"/>
      <c r="D6261" s="18"/>
      <c r="E6261" s="23" t="s">
        <v>5499</v>
      </c>
      <c r="F6261" s="208">
        <v>29.89</v>
      </c>
      <c r="G6261" s="208">
        <v>21.751999999999999</v>
      </c>
      <c r="H6261" s="208">
        <v>17.992999999999999</v>
      </c>
      <c r="I6261" s="239">
        <v>10.927</v>
      </c>
      <c r="J6261" s="239"/>
      <c r="K6261" s="208">
        <v>6.3070000000000004</v>
      </c>
      <c r="L6261" s="24"/>
      <c r="M6261" s="24"/>
      <c r="N6261" s="24"/>
      <c r="O6261" s="208">
        <v>3.734</v>
      </c>
      <c r="P6261" s="208">
        <v>11.358000000000001</v>
      </c>
      <c r="Q6261" s="208">
        <v>18.616</v>
      </c>
      <c r="R6261" s="208">
        <v>27.167999999999999</v>
      </c>
      <c r="S6261" s="208">
        <v>26.724</v>
      </c>
      <c r="T6261" s="208">
        <v>24.795000000000002</v>
      </c>
      <c r="U6261" s="208">
        <v>16.657</v>
      </c>
      <c r="V6261" s="208">
        <v>7.7329999999999997</v>
      </c>
      <c r="W6261" s="24"/>
      <c r="X6261" s="24"/>
      <c r="Y6261" s="24"/>
      <c r="Z6261" s="24"/>
      <c r="AA6261" s="208">
        <v>7.4880000000000004</v>
      </c>
      <c r="AB6261" s="208">
        <v>11.212999999999999</v>
      </c>
      <c r="AC6261" s="208">
        <v>21.51</v>
      </c>
      <c r="AD6261" s="208">
        <v>23.48</v>
      </c>
      <c r="AE6261" s="24"/>
      <c r="AF6261" s="208">
        <v>59.183</v>
      </c>
      <c r="AG6261" s="208">
        <v>14.614000000000001</v>
      </c>
      <c r="AH6261" s="208">
        <v>6.6660000000000004</v>
      </c>
      <c r="AI6261" s="208">
        <v>4.1449999999999996</v>
      </c>
      <c r="AJ6261" s="24"/>
      <c r="AK6261" s="24"/>
      <c r="AL6261" s="24"/>
      <c r="AM6261" s="208">
        <v>3.2839999999999998</v>
      </c>
      <c r="AN6261" s="208">
        <v>8.7119999999999997</v>
      </c>
      <c r="AO6261" s="208">
        <v>18.216999999999999</v>
      </c>
      <c r="AP6261" s="208">
        <v>35.226999999999997</v>
      </c>
      <c r="AQ6261" s="208">
        <v>26.635000000000002</v>
      </c>
      <c r="AR6261" s="208">
        <v>21.904</v>
      </c>
      <c r="AS6261" s="208">
        <v>19.866</v>
      </c>
      <c r="AT6261" s="208">
        <v>7.3570000000000002</v>
      </c>
      <c r="AU6261" s="208">
        <v>5.194</v>
      </c>
      <c r="AV6261" s="24"/>
      <c r="AW6261" s="24"/>
      <c r="AX6261" s="24"/>
      <c r="AY6261" s="208">
        <v>2.3290000000000002</v>
      </c>
      <c r="AZ6261" s="208">
        <v>9.1329999999999991</v>
      </c>
      <c r="BA6261" s="208">
        <v>17.109000000000002</v>
      </c>
      <c r="BB6261" s="21">
        <f t="shared" si="601"/>
        <v>59.183</v>
      </c>
      <c r="BC6261" s="21"/>
      <c r="BD6261" s="22">
        <f t="shared" si="602"/>
        <v>82.198611111111106</v>
      </c>
      <c r="BE6261" s="21"/>
      <c r="BF6261" s="51"/>
      <c r="BG6261" s="10"/>
      <c r="BH6261" s="21">
        <f t="shared" si="604"/>
        <v>0</v>
      </c>
      <c r="BI6261" s="22">
        <f t="shared" si="604"/>
        <v>6.115576666666666E-2</v>
      </c>
      <c r="BJ6261" s="21"/>
      <c r="BK6261" s="21">
        <v>0</v>
      </c>
      <c r="BL6261" s="22">
        <v>0.18346729999999997</v>
      </c>
      <c r="BM6261" s="21"/>
      <c r="BN6261" s="21">
        <f t="shared" si="603"/>
        <v>0</v>
      </c>
      <c r="BO6261" s="22">
        <f t="shared" si="603"/>
        <v>0.73386919999999989</v>
      </c>
      <c r="BP6261" s="21">
        <f t="shared" si="603"/>
        <v>0</v>
      </c>
    </row>
    <row r="6262" spans="1:68" ht="11.1" customHeight="1" outlineLevel="1" collapsed="1" x14ac:dyDescent="0.2">
      <c r="A6262" s="10"/>
      <c r="B6262" s="18"/>
      <c r="C6262" s="18"/>
      <c r="D6262" s="18"/>
      <c r="E6262" s="19" t="s">
        <v>5500</v>
      </c>
      <c r="F6262" s="20"/>
      <c r="G6262" s="20"/>
      <c r="H6262" s="20"/>
      <c r="I6262" s="20"/>
      <c r="J6262" s="20"/>
      <c r="K6262" s="20"/>
      <c r="L6262" s="20"/>
      <c r="M6262" s="20"/>
      <c r="N6262" s="20"/>
      <c r="O6262" s="20"/>
      <c r="P6262" s="20"/>
      <c r="Q6262" s="20"/>
      <c r="R6262" s="20"/>
      <c r="S6262" s="20"/>
      <c r="T6262" s="20"/>
      <c r="U6262" s="20"/>
      <c r="V6262" s="20"/>
      <c r="W6262" s="20"/>
      <c r="X6262" s="20"/>
      <c r="Y6262" s="20"/>
      <c r="Z6262" s="20"/>
      <c r="AA6262" s="20"/>
      <c r="AB6262" s="20"/>
      <c r="AC6262" s="20"/>
      <c r="AD6262" s="20"/>
      <c r="AE6262" s="20"/>
      <c r="AF6262" s="20"/>
      <c r="AG6262" s="20"/>
      <c r="AH6262" s="20"/>
      <c r="AI6262" s="20"/>
      <c r="AJ6262" s="20"/>
      <c r="AK6262" s="20"/>
      <c r="AL6262" s="20"/>
      <c r="AM6262" s="20"/>
      <c r="AN6262" s="20"/>
      <c r="AO6262" s="209">
        <v>2.9790000000000001</v>
      </c>
      <c r="AP6262" s="209">
        <v>1.393</v>
      </c>
      <c r="AQ6262" s="20"/>
      <c r="AR6262" s="209">
        <v>0.23899999999999999</v>
      </c>
      <c r="AS6262" s="209">
        <v>0.433</v>
      </c>
      <c r="AT6262" s="209">
        <v>0.23</v>
      </c>
      <c r="AU6262" s="20"/>
      <c r="AV6262" s="20"/>
      <c r="AW6262" s="20"/>
      <c r="AX6262" s="20"/>
      <c r="AY6262" s="20"/>
      <c r="AZ6262" s="209">
        <v>0.13900000000000001</v>
      </c>
      <c r="BA6262" s="209">
        <v>37.493000000000002</v>
      </c>
      <c r="BB6262" s="56">
        <f>BB6263+BB6264+BB6265</f>
        <v>40.012</v>
      </c>
      <c r="BC6262" s="21">
        <v>55.572000000000003</v>
      </c>
      <c r="BD6262" s="22">
        <f t="shared" si="602"/>
        <v>55.572222222222223</v>
      </c>
      <c r="BE6262" s="21">
        <f>BC6262-BD6262</f>
        <v>-2.2222222222012533E-4</v>
      </c>
      <c r="BF6262" s="51"/>
      <c r="BG6262" s="10">
        <v>7</v>
      </c>
      <c r="BH6262" s="21">
        <f t="shared" si="604"/>
        <v>4.1345567999999999E-2</v>
      </c>
      <c r="BI6262" s="22">
        <f t="shared" si="604"/>
        <v>4.1345733333333336E-2</v>
      </c>
      <c r="BJ6262" s="21">
        <f>BH6262-BI6262</f>
        <v>-1.6533333333651479E-7</v>
      </c>
      <c r="BK6262" s="21">
        <v>0.124036704</v>
      </c>
      <c r="BL6262" s="22">
        <v>0.12403720000000001</v>
      </c>
      <c r="BM6262" s="21">
        <v>-4.9600000001648326E-7</v>
      </c>
      <c r="BN6262" s="21">
        <f t="shared" si="603"/>
        <v>0.49614681599999999</v>
      </c>
      <c r="BO6262" s="22">
        <f t="shared" si="603"/>
        <v>0.49614880000000006</v>
      </c>
      <c r="BP6262" s="21">
        <f t="shared" si="603"/>
        <v>-1.984000000065933E-6</v>
      </c>
    </row>
    <row r="6263" spans="1:68" ht="11.1" hidden="1" customHeight="1" outlineLevel="2" x14ac:dyDescent="0.2">
      <c r="A6263" s="10"/>
      <c r="B6263" s="18"/>
      <c r="C6263" s="18"/>
      <c r="D6263" s="18"/>
      <c r="E6263" s="23" t="s">
        <v>5501</v>
      </c>
      <c r="F6263" s="24"/>
      <c r="G6263" s="24"/>
      <c r="H6263" s="24"/>
      <c r="I6263" s="24"/>
      <c r="J6263" s="24"/>
      <c r="K6263" s="24"/>
      <c r="L6263" s="24"/>
      <c r="M6263" s="24"/>
      <c r="N6263" s="24"/>
      <c r="O6263" s="24"/>
      <c r="P6263" s="24"/>
      <c r="Q6263" s="24"/>
      <c r="R6263" s="24"/>
      <c r="S6263" s="24"/>
      <c r="T6263" s="24"/>
      <c r="U6263" s="24"/>
      <c r="V6263" s="24"/>
      <c r="W6263" s="24"/>
      <c r="X6263" s="24"/>
      <c r="Y6263" s="24"/>
      <c r="Z6263" s="24"/>
      <c r="AA6263" s="24"/>
      <c r="AB6263" s="24"/>
      <c r="AC6263" s="24"/>
      <c r="AD6263" s="24"/>
      <c r="AE6263" s="24"/>
      <c r="AF6263" s="24"/>
      <c r="AG6263" s="24"/>
      <c r="AH6263" s="24"/>
      <c r="AI6263" s="24"/>
      <c r="AJ6263" s="24"/>
      <c r="AK6263" s="24"/>
      <c r="AL6263" s="24"/>
      <c r="AM6263" s="24"/>
      <c r="AN6263" s="24"/>
      <c r="AO6263" s="208">
        <v>2.9790000000000001</v>
      </c>
      <c r="AP6263" s="208">
        <v>1.393</v>
      </c>
      <c r="AQ6263" s="24"/>
      <c r="AR6263" s="208">
        <v>0.23899999999999999</v>
      </c>
      <c r="AS6263" s="208">
        <v>0.433</v>
      </c>
      <c r="AT6263" s="208">
        <v>0.23</v>
      </c>
      <c r="AU6263" s="24"/>
      <c r="AV6263" s="24"/>
      <c r="AW6263" s="24"/>
      <c r="AX6263" s="24"/>
      <c r="AY6263" s="24"/>
      <c r="AZ6263" s="208">
        <v>0.13900000000000001</v>
      </c>
      <c r="BA6263" s="208">
        <v>0.46</v>
      </c>
      <c r="BB6263" s="21">
        <f t="shared" si="601"/>
        <v>2.9790000000000001</v>
      </c>
      <c r="BC6263" s="21"/>
      <c r="BD6263" s="22">
        <f t="shared" si="602"/>
        <v>4.1374999999999993</v>
      </c>
      <c r="BE6263" s="21"/>
      <c r="BF6263" s="51"/>
      <c r="BG6263" s="10"/>
      <c r="BH6263" s="21">
        <f t="shared" si="604"/>
        <v>0</v>
      </c>
      <c r="BI6263" s="22">
        <f t="shared" si="604"/>
        <v>3.0782999999999991E-3</v>
      </c>
      <c r="BJ6263" s="21"/>
      <c r="BK6263" s="21">
        <v>0</v>
      </c>
      <c r="BL6263" s="22">
        <v>9.2348999999999973E-3</v>
      </c>
      <c r="BM6263" s="21"/>
      <c r="BN6263" s="21">
        <f t="shared" si="603"/>
        <v>0</v>
      </c>
      <c r="BO6263" s="22">
        <f t="shared" si="603"/>
        <v>3.6939599999999989E-2</v>
      </c>
      <c r="BP6263" s="21">
        <f t="shared" si="603"/>
        <v>0</v>
      </c>
    </row>
    <row r="6264" spans="1:68" ht="11.1" hidden="1" customHeight="1" outlineLevel="2" x14ac:dyDescent="0.2">
      <c r="A6264" s="10"/>
      <c r="B6264" s="18"/>
      <c r="C6264" s="18"/>
      <c r="D6264" s="18"/>
      <c r="E6264" s="23" t="s">
        <v>5502</v>
      </c>
      <c r="F6264" s="24"/>
      <c r="G6264" s="24"/>
      <c r="H6264" s="24"/>
      <c r="I6264" s="24"/>
      <c r="J6264" s="24"/>
      <c r="K6264" s="24"/>
      <c r="L6264" s="24"/>
      <c r="M6264" s="24"/>
      <c r="N6264" s="24"/>
      <c r="O6264" s="24"/>
      <c r="P6264" s="24"/>
      <c r="Q6264" s="24"/>
      <c r="R6264" s="24"/>
      <c r="S6264" s="24"/>
      <c r="T6264" s="24"/>
      <c r="U6264" s="24"/>
      <c r="V6264" s="24"/>
      <c r="W6264" s="24"/>
      <c r="X6264" s="24"/>
      <c r="Y6264" s="24"/>
      <c r="Z6264" s="24"/>
      <c r="AA6264" s="24"/>
      <c r="AB6264" s="24"/>
      <c r="AC6264" s="24"/>
      <c r="AD6264" s="24"/>
      <c r="AE6264" s="24"/>
      <c r="AF6264" s="24"/>
      <c r="AG6264" s="24"/>
      <c r="AH6264" s="24"/>
      <c r="AI6264" s="24"/>
      <c r="AJ6264" s="24"/>
      <c r="AK6264" s="24"/>
      <c r="AL6264" s="24"/>
      <c r="AM6264" s="24"/>
      <c r="AN6264" s="24"/>
      <c r="AO6264" s="24"/>
      <c r="AP6264" s="24"/>
      <c r="AQ6264" s="24"/>
      <c r="AR6264" s="24"/>
      <c r="AS6264" s="24"/>
      <c r="AT6264" s="24"/>
      <c r="AU6264" s="24"/>
      <c r="AV6264" s="24"/>
      <c r="AW6264" s="24"/>
      <c r="AX6264" s="24"/>
      <c r="AY6264" s="24"/>
      <c r="AZ6264" s="24"/>
      <c r="BA6264" s="208">
        <v>35.948999999999998</v>
      </c>
      <c r="BB6264" s="21">
        <f t="shared" si="601"/>
        <v>35.948999999999998</v>
      </c>
      <c r="BC6264" s="21"/>
      <c r="BD6264" s="22">
        <f t="shared" si="602"/>
        <v>49.92916666666666</v>
      </c>
      <c r="BE6264" s="21"/>
      <c r="BF6264" s="51"/>
      <c r="BG6264" s="10"/>
      <c r="BH6264" s="21">
        <f t="shared" si="604"/>
        <v>0</v>
      </c>
      <c r="BI6264" s="22">
        <f t="shared" si="604"/>
        <v>3.7147299999999987E-2</v>
      </c>
      <c r="BJ6264" s="21"/>
      <c r="BK6264" s="21">
        <v>0</v>
      </c>
      <c r="BL6264" s="22">
        <v>0.11144189999999995</v>
      </c>
      <c r="BM6264" s="21"/>
      <c r="BN6264" s="21">
        <f t="shared" si="603"/>
        <v>0</v>
      </c>
      <c r="BO6264" s="22">
        <f t="shared" si="603"/>
        <v>0.44576759999999982</v>
      </c>
      <c r="BP6264" s="21">
        <f t="shared" si="603"/>
        <v>0</v>
      </c>
    </row>
    <row r="6265" spans="1:68" ht="11.1" hidden="1" customHeight="1" outlineLevel="2" x14ac:dyDescent="0.2">
      <c r="A6265" s="10"/>
      <c r="B6265" s="18"/>
      <c r="C6265" s="18"/>
      <c r="D6265" s="18"/>
      <c r="E6265" s="23" t="s">
        <v>5503</v>
      </c>
      <c r="F6265" s="24"/>
      <c r="G6265" s="24"/>
      <c r="H6265" s="24"/>
      <c r="I6265" s="24"/>
      <c r="J6265" s="24"/>
      <c r="K6265" s="24"/>
      <c r="L6265" s="24"/>
      <c r="M6265" s="24"/>
      <c r="N6265" s="24"/>
      <c r="O6265" s="24"/>
      <c r="P6265" s="24"/>
      <c r="Q6265" s="24"/>
      <c r="R6265" s="24"/>
      <c r="S6265" s="24"/>
      <c r="T6265" s="24"/>
      <c r="U6265" s="24"/>
      <c r="V6265" s="24"/>
      <c r="W6265" s="24"/>
      <c r="X6265" s="24"/>
      <c r="Y6265" s="24"/>
      <c r="Z6265" s="24"/>
      <c r="AA6265" s="24"/>
      <c r="AB6265" s="24"/>
      <c r="AC6265" s="24"/>
      <c r="AD6265" s="24"/>
      <c r="AE6265" s="24"/>
      <c r="AF6265" s="24"/>
      <c r="AG6265" s="24"/>
      <c r="AH6265" s="24"/>
      <c r="AI6265" s="24"/>
      <c r="AJ6265" s="24"/>
      <c r="AK6265" s="24"/>
      <c r="AL6265" s="24"/>
      <c r="AM6265" s="24"/>
      <c r="AN6265" s="24"/>
      <c r="AO6265" s="24"/>
      <c r="AP6265" s="24"/>
      <c r="AQ6265" s="24"/>
      <c r="AR6265" s="24"/>
      <c r="AS6265" s="24"/>
      <c r="AT6265" s="24"/>
      <c r="AU6265" s="24"/>
      <c r="AV6265" s="24"/>
      <c r="AW6265" s="24"/>
      <c r="AX6265" s="24"/>
      <c r="AY6265" s="24"/>
      <c r="AZ6265" s="24"/>
      <c r="BA6265" s="208">
        <v>1.0840000000000001</v>
      </c>
      <c r="BB6265" s="21">
        <f t="shared" si="601"/>
        <v>1.0840000000000001</v>
      </c>
      <c r="BC6265" s="21"/>
      <c r="BD6265" s="22">
        <f t="shared" si="602"/>
        <v>1.5055555555555558</v>
      </c>
      <c r="BE6265" s="21"/>
      <c r="BF6265" s="51"/>
      <c r="BG6265" s="10"/>
      <c r="BH6265" s="21">
        <f t="shared" si="604"/>
        <v>0</v>
      </c>
      <c r="BI6265" s="22">
        <f t="shared" si="604"/>
        <v>1.1201333333333335E-3</v>
      </c>
      <c r="BJ6265" s="21"/>
      <c r="BK6265" s="21">
        <v>0</v>
      </c>
      <c r="BL6265" s="22">
        <v>3.3604000000000004E-3</v>
      </c>
      <c r="BM6265" s="21"/>
      <c r="BN6265" s="21">
        <f t="shared" si="603"/>
        <v>0</v>
      </c>
      <c r="BO6265" s="22">
        <f t="shared" si="603"/>
        <v>1.3441600000000001E-2</v>
      </c>
      <c r="BP6265" s="21">
        <f t="shared" si="603"/>
        <v>0</v>
      </c>
    </row>
    <row r="6266" spans="1:68" ht="11.1" hidden="1" customHeight="1" outlineLevel="1" collapsed="1" x14ac:dyDescent="0.2">
      <c r="A6266" s="10"/>
      <c r="B6266" s="18"/>
      <c r="C6266" s="18"/>
      <c r="D6266" s="18"/>
      <c r="E6266" s="19" t="s">
        <v>5504</v>
      </c>
      <c r="F6266" s="20"/>
      <c r="G6266" s="20"/>
      <c r="H6266" s="20"/>
      <c r="I6266" s="20"/>
      <c r="J6266" s="20"/>
      <c r="K6266" s="20"/>
      <c r="L6266" s="20"/>
      <c r="M6266" s="20"/>
      <c r="N6266" s="20"/>
      <c r="O6266" s="20"/>
      <c r="P6266" s="20"/>
      <c r="Q6266" s="20"/>
      <c r="R6266" s="209">
        <v>5.0720000000000001</v>
      </c>
      <c r="S6266" s="209">
        <v>5.7679999999999998</v>
      </c>
      <c r="T6266" s="209">
        <v>4.9509999999999996</v>
      </c>
      <c r="U6266" s="209">
        <v>4.133</v>
      </c>
      <c r="V6266" s="209">
        <v>1.028</v>
      </c>
      <c r="W6266" s="20"/>
      <c r="X6266" s="209">
        <v>0.70599999999999996</v>
      </c>
      <c r="Y6266" s="209">
        <v>6.3E-2</v>
      </c>
      <c r="Z6266" s="20"/>
      <c r="AA6266" s="209">
        <v>0.379</v>
      </c>
      <c r="AB6266" s="209">
        <v>1.8660000000000001</v>
      </c>
      <c r="AC6266" s="209">
        <v>4.0279999999999996</v>
      </c>
      <c r="AD6266" s="209">
        <v>4.194</v>
      </c>
      <c r="AE6266" s="209">
        <v>4.6630000000000003</v>
      </c>
      <c r="AF6266" s="209">
        <v>3.2690000000000001</v>
      </c>
      <c r="AG6266" s="209">
        <v>2.7109999999999999</v>
      </c>
      <c r="AH6266" s="209">
        <v>1.0860000000000001</v>
      </c>
      <c r="AI6266" s="209">
        <v>0.91200000000000003</v>
      </c>
      <c r="AJ6266" s="209">
        <v>0.23499999999999999</v>
      </c>
      <c r="AK6266" s="209">
        <v>9.8000000000000004E-2</v>
      </c>
      <c r="AL6266" s="209">
        <v>0.19400000000000001</v>
      </c>
      <c r="AM6266" s="209">
        <v>3.0710000000000002</v>
      </c>
      <c r="AN6266" s="209">
        <v>1.0049999999999999</v>
      </c>
      <c r="AO6266" s="209">
        <v>4.6859999999999999</v>
      </c>
      <c r="AP6266" s="209">
        <v>5.3769999999999998</v>
      </c>
      <c r="AQ6266" s="209">
        <v>4.5999999999999996</v>
      </c>
      <c r="AR6266" s="209">
        <v>4.4039999999999999</v>
      </c>
      <c r="AS6266" s="209">
        <v>1.8</v>
      </c>
      <c r="AT6266" s="209">
        <v>3.5579999999999998</v>
      </c>
      <c r="AU6266" s="209">
        <v>0.55700000000000005</v>
      </c>
      <c r="AV6266" s="209">
        <v>0.6</v>
      </c>
      <c r="AW6266" s="20"/>
      <c r="AX6266" s="20"/>
      <c r="AY6266" s="209">
        <v>0.66</v>
      </c>
      <c r="AZ6266" s="209">
        <v>1.7110000000000001</v>
      </c>
      <c r="BA6266" s="209">
        <v>2.3199999999999998</v>
      </c>
      <c r="BB6266" s="21">
        <f>BB6267+BB6268</f>
        <v>6.5359999999999996</v>
      </c>
      <c r="BC6266" s="21">
        <f>BF6266</f>
        <v>14.6</v>
      </c>
      <c r="BD6266" s="22">
        <f t="shared" si="602"/>
        <v>9.0777777777777775</v>
      </c>
      <c r="BE6266" s="21">
        <f>BC6266-BD6266</f>
        <v>5.5222222222222221</v>
      </c>
      <c r="BF6266" s="51">
        <v>14.6</v>
      </c>
      <c r="BG6266" s="10">
        <v>6</v>
      </c>
      <c r="BH6266" s="21">
        <f t="shared" si="604"/>
        <v>1.0862399999999999E-2</v>
      </c>
      <c r="BI6266" s="22">
        <f t="shared" si="604"/>
        <v>6.753866666666667E-3</v>
      </c>
      <c r="BJ6266" s="21">
        <f>BH6266-BI6266</f>
        <v>4.1085333333333324E-3</v>
      </c>
      <c r="BK6266" s="21">
        <v>3.2587199999999997E-2</v>
      </c>
      <c r="BL6266" s="22">
        <v>2.0261600000000001E-2</v>
      </c>
      <c r="BM6266" s="21">
        <v>1.2325599999999996E-2</v>
      </c>
      <c r="BN6266" s="21">
        <f t="shared" si="603"/>
        <v>0.13034879999999999</v>
      </c>
      <c r="BO6266" s="22">
        <f t="shared" si="603"/>
        <v>8.1046400000000005E-2</v>
      </c>
      <c r="BP6266" s="21">
        <f t="shared" si="603"/>
        <v>4.9302399999999982E-2</v>
      </c>
    </row>
    <row r="6267" spans="1:68" ht="11.1" hidden="1" customHeight="1" outlineLevel="2" x14ac:dyDescent="0.2">
      <c r="A6267" s="10"/>
      <c r="B6267" s="18"/>
      <c r="C6267" s="18"/>
      <c r="D6267" s="18"/>
      <c r="E6267" s="23" t="s">
        <v>5505</v>
      </c>
      <c r="F6267" s="24"/>
      <c r="G6267" s="24"/>
      <c r="H6267" s="24"/>
      <c r="I6267" s="24"/>
      <c r="J6267" s="24"/>
      <c r="K6267" s="24"/>
      <c r="L6267" s="24"/>
      <c r="M6267" s="24"/>
      <c r="N6267" s="24"/>
      <c r="O6267" s="24"/>
      <c r="P6267" s="24"/>
      <c r="Q6267" s="24"/>
      <c r="R6267" s="208">
        <v>4.2460000000000004</v>
      </c>
      <c r="S6267" s="208">
        <v>4.609</v>
      </c>
      <c r="T6267" s="208">
        <v>3.9929999999999999</v>
      </c>
      <c r="U6267" s="208">
        <v>3.863</v>
      </c>
      <c r="V6267" s="208">
        <v>1.028</v>
      </c>
      <c r="W6267" s="24"/>
      <c r="X6267" s="208">
        <v>0.70599999999999996</v>
      </c>
      <c r="Y6267" s="208">
        <v>6.3E-2</v>
      </c>
      <c r="Z6267" s="24"/>
      <c r="AA6267" s="208">
        <v>0.379</v>
      </c>
      <c r="AB6267" s="208">
        <v>1.8109999999999999</v>
      </c>
      <c r="AC6267" s="208">
        <v>3.718</v>
      </c>
      <c r="AD6267" s="208">
        <v>4.0129999999999999</v>
      </c>
      <c r="AE6267" s="208">
        <v>4.6630000000000003</v>
      </c>
      <c r="AF6267" s="208">
        <v>3.2690000000000001</v>
      </c>
      <c r="AG6267" s="208">
        <v>2.1909999999999998</v>
      </c>
      <c r="AH6267" s="208">
        <v>0.97</v>
      </c>
      <c r="AI6267" s="208">
        <v>0.91200000000000003</v>
      </c>
      <c r="AJ6267" s="208">
        <v>0.23499999999999999</v>
      </c>
      <c r="AK6267" s="208">
        <v>9.8000000000000004E-2</v>
      </c>
      <c r="AL6267" s="208">
        <v>0.19400000000000001</v>
      </c>
      <c r="AM6267" s="208">
        <v>3.0710000000000002</v>
      </c>
      <c r="AN6267" s="208">
        <v>1.0049999999999999</v>
      </c>
      <c r="AO6267" s="208">
        <v>4.6859999999999999</v>
      </c>
      <c r="AP6267" s="208">
        <v>5.3769999999999998</v>
      </c>
      <c r="AQ6267" s="208">
        <v>4.5999999999999996</v>
      </c>
      <c r="AR6267" s="208">
        <v>4.4039999999999999</v>
      </c>
      <c r="AS6267" s="208">
        <v>1.8</v>
      </c>
      <c r="AT6267" s="208">
        <v>3.5579999999999998</v>
      </c>
      <c r="AU6267" s="208">
        <v>0.55700000000000005</v>
      </c>
      <c r="AV6267" s="208">
        <v>0.6</v>
      </c>
      <c r="AW6267" s="24"/>
      <c r="AX6267" s="24"/>
      <c r="AY6267" s="208">
        <v>0.66</v>
      </c>
      <c r="AZ6267" s="208">
        <v>1.151</v>
      </c>
      <c r="BA6267" s="208">
        <v>2.173</v>
      </c>
      <c r="BB6267" s="21">
        <f t="shared" si="601"/>
        <v>5.3769999999999998</v>
      </c>
      <c r="BC6267" s="21"/>
      <c r="BD6267" s="22">
        <f t="shared" si="602"/>
        <v>7.468055555555555</v>
      </c>
      <c r="BE6267" s="21"/>
      <c r="BF6267" s="51"/>
      <c r="BG6267" s="10"/>
      <c r="BH6267" s="21">
        <f t="shared" si="604"/>
        <v>0</v>
      </c>
      <c r="BI6267" s="22">
        <f t="shared" si="604"/>
        <v>5.556233333333333E-3</v>
      </c>
      <c r="BJ6267" s="21"/>
      <c r="BK6267" s="21">
        <v>0</v>
      </c>
      <c r="BL6267" s="22">
        <v>1.6668699999999998E-2</v>
      </c>
      <c r="BM6267" s="21"/>
      <c r="BN6267" s="21">
        <f t="shared" si="603"/>
        <v>0</v>
      </c>
      <c r="BO6267" s="22">
        <f t="shared" si="603"/>
        <v>6.6674799999999992E-2</v>
      </c>
      <c r="BP6267" s="21">
        <f t="shared" si="603"/>
        <v>0</v>
      </c>
    </row>
    <row r="6268" spans="1:68" ht="11.1" hidden="1" customHeight="1" outlineLevel="2" x14ac:dyDescent="0.2">
      <c r="A6268" s="10"/>
      <c r="B6268" s="18"/>
      <c r="C6268" s="18"/>
      <c r="D6268" s="18"/>
      <c r="E6268" s="23" t="s">
        <v>5506</v>
      </c>
      <c r="F6268" s="24"/>
      <c r="G6268" s="24"/>
      <c r="H6268" s="24"/>
      <c r="I6268" s="24"/>
      <c r="J6268" s="24"/>
      <c r="K6268" s="24"/>
      <c r="L6268" s="24"/>
      <c r="M6268" s="24"/>
      <c r="N6268" s="24"/>
      <c r="O6268" s="24"/>
      <c r="P6268" s="24"/>
      <c r="Q6268" s="24"/>
      <c r="R6268" s="208">
        <v>0.82599999999999996</v>
      </c>
      <c r="S6268" s="208">
        <v>1.159</v>
      </c>
      <c r="T6268" s="208">
        <v>0.95799999999999996</v>
      </c>
      <c r="U6268" s="208">
        <v>0.27</v>
      </c>
      <c r="V6268" s="24"/>
      <c r="W6268" s="24"/>
      <c r="X6268" s="24"/>
      <c r="Y6268" s="24"/>
      <c r="Z6268" s="24"/>
      <c r="AA6268" s="24"/>
      <c r="AB6268" s="208">
        <v>5.5E-2</v>
      </c>
      <c r="AC6268" s="208">
        <v>0.31</v>
      </c>
      <c r="AD6268" s="208">
        <v>0.18099999999999999</v>
      </c>
      <c r="AE6268" s="24"/>
      <c r="AF6268" s="24"/>
      <c r="AG6268" s="208">
        <v>0.52</v>
      </c>
      <c r="AH6268" s="208">
        <v>0.11600000000000001</v>
      </c>
      <c r="AI6268" s="24"/>
      <c r="AJ6268" s="24"/>
      <c r="AK6268" s="24"/>
      <c r="AL6268" s="24"/>
      <c r="AM6268" s="24"/>
      <c r="AN6268" s="24"/>
      <c r="AO6268" s="24"/>
      <c r="AP6268" s="24"/>
      <c r="AQ6268" s="24"/>
      <c r="AR6268" s="24"/>
      <c r="AS6268" s="24"/>
      <c r="AT6268" s="24"/>
      <c r="AU6268" s="24"/>
      <c r="AV6268" s="24"/>
      <c r="AW6268" s="24"/>
      <c r="AX6268" s="24"/>
      <c r="AY6268" s="24"/>
      <c r="AZ6268" s="208">
        <v>0.56000000000000005</v>
      </c>
      <c r="BA6268" s="208">
        <v>0.14699999999999999</v>
      </c>
      <c r="BB6268" s="21">
        <f t="shared" si="601"/>
        <v>1.159</v>
      </c>
      <c r="BC6268" s="21"/>
      <c r="BD6268" s="22">
        <f t="shared" si="602"/>
        <v>1.6097222222222223</v>
      </c>
      <c r="BE6268" s="21"/>
      <c r="BF6268" s="51"/>
      <c r="BG6268" s="10"/>
      <c r="BH6268" s="21">
        <f t="shared" si="604"/>
        <v>0</v>
      </c>
      <c r="BI6268" s="22">
        <f t="shared" si="604"/>
        <v>1.1976333333333332E-3</v>
      </c>
      <c r="BJ6268" s="21"/>
      <c r="BK6268" s="21">
        <v>0</v>
      </c>
      <c r="BL6268" s="22">
        <v>3.5928999999999996E-3</v>
      </c>
      <c r="BM6268" s="21"/>
      <c r="BN6268" s="21">
        <f t="shared" si="603"/>
        <v>0</v>
      </c>
      <c r="BO6268" s="22">
        <f t="shared" si="603"/>
        <v>1.4371599999999998E-2</v>
      </c>
      <c r="BP6268" s="21">
        <f t="shared" si="603"/>
        <v>0</v>
      </c>
    </row>
    <row r="6269" spans="1:68" ht="11.1" hidden="1" customHeight="1" outlineLevel="1" collapsed="1" x14ac:dyDescent="0.2">
      <c r="A6269" s="10"/>
      <c r="B6269" s="18"/>
      <c r="C6269" s="18"/>
      <c r="D6269" s="18"/>
      <c r="E6269" s="19" t="s">
        <v>5507</v>
      </c>
      <c r="F6269" s="20"/>
      <c r="G6269" s="20"/>
      <c r="H6269" s="20"/>
      <c r="I6269" s="20"/>
      <c r="J6269" s="20"/>
      <c r="K6269" s="20"/>
      <c r="L6269" s="20"/>
      <c r="M6269" s="20"/>
      <c r="N6269" s="20"/>
      <c r="O6269" s="20"/>
      <c r="P6269" s="20"/>
      <c r="Q6269" s="20"/>
      <c r="R6269" s="20"/>
      <c r="S6269" s="20"/>
      <c r="T6269" s="20"/>
      <c r="U6269" s="20"/>
      <c r="V6269" s="20"/>
      <c r="W6269" s="20"/>
      <c r="X6269" s="20"/>
      <c r="Y6269" s="20"/>
      <c r="Z6269" s="20"/>
      <c r="AA6269" s="20"/>
      <c r="AB6269" s="20"/>
      <c r="AC6269" s="20"/>
      <c r="AD6269" s="20"/>
      <c r="AE6269" s="20"/>
      <c r="AF6269" s="20"/>
      <c r="AG6269" s="20"/>
      <c r="AH6269" s="20"/>
      <c r="AI6269" s="20"/>
      <c r="AJ6269" s="20"/>
      <c r="AK6269" s="20"/>
      <c r="AL6269" s="209">
        <v>1.2E-2</v>
      </c>
      <c r="AM6269" s="20"/>
      <c r="AN6269" s="209">
        <v>2</v>
      </c>
      <c r="AO6269" s="209">
        <v>1.6180000000000001</v>
      </c>
      <c r="AP6269" s="209">
        <v>3.4620000000000002</v>
      </c>
      <c r="AQ6269" s="209">
        <v>2.577</v>
      </c>
      <c r="AR6269" s="209">
        <v>3.4729999999999999</v>
      </c>
      <c r="AS6269" s="209">
        <v>1.657</v>
      </c>
      <c r="AT6269" s="209">
        <v>1.28</v>
      </c>
      <c r="AU6269" s="209">
        <v>0.14599999999999999</v>
      </c>
      <c r="AV6269" s="209">
        <v>0.24</v>
      </c>
      <c r="AW6269" s="209">
        <v>0.04</v>
      </c>
      <c r="AX6269" s="209">
        <v>0.185</v>
      </c>
      <c r="AY6269" s="209">
        <v>0.28499999999999998</v>
      </c>
      <c r="AZ6269" s="209">
        <v>0.91200000000000003</v>
      </c>
      <c r="BA6269" s="209">
        <v>2.2330000000000001</v>
      </c>
      <c r="BB6269" s="21">
        <f t="shared" si="601"/>
        <v>3.4729999999999999</v>
      </c>
      <c r="BC6269" s="21">
        <v>4.8239999999999998</v>
      </c>
      <c r="BD6269" s="22">
        <f t="shared" si="602"/>
        <v>4.8236111111111111</v>
      </c>
      <c r="BE6269" s="21">
        <f>BC6269-BD6269</f>
        <v>3.8888888888877204E-4</v>
      </c>
      <c r="BF6269" s="51">
        <v>4.0199999999999996</v>
      </c>
      <c r="BG6269" s="10"/>
      <c r="BH6269" s="21">
        <f t="shared" si="604"/>
        <v>3.5890560000000002E-3</v>
      </c>
      <c r="BI6269" s="22">
        <f t="shared" si="604"/>
        <v>3.5887666666666665E-3</v>
      </c>
      <c r="BJ6269" s="21">
        <f>BH6269-BI6269</f>
        <v>2.8933333333369671E-7</v>
      </c>
      <c r="BK6269" s="21">
        <v>1.0767168000000001E-2</v>
      </c>
      <c r="BL6269" s="22">
        <v>1.0766299999999999E-2</v>
      </c>
      <c r="BM6269" s="21">
        <v>8.6800000000109012E-7</v>
      </c>
      <c r="BN6269" s="21">
        <f t="shared" si="603"/>
        <v>4.3068672000000002E-2</v>
      </c>
      <c r="BO6269" s="22">
        <f t="shared" si="603"/>
        <v>4.3065199999999998E-2</v>
      </c>
      <c r="BP6269" s="21">
        <f t="shared" si="603"/>
        <v>3.4720000000043605E-6</v>
      </c>
    </row>
    <row r="6270" spans="1:68" ht="11.1" hidden="1" customHeight="1" outlineLevel="2" x14ac:dyDescent="0.2">
      <c r="A6270" s="10"/>
      <c r="B6270" s="18"/>
      <c r="C6270" s="18"/>
      <c r="D6270" s="18"/>
      <c r="E6270" s="23"/>
      <c r="F6270" s="24"/>
      <c r="G6270" s="24"/>
      <c r="H6270" s="24"/>
      <c r="I6270" s="24"/>
      <c r="J6270" s="24"/>
      <c r="K6270" s="24"/>
      <c r="L6270" s="24"/>
      <c r="M6270" s="24"/>
      <c r="N6270" s="24"/>
      <c r="O6270" s="24"/>
      <c r="P6270" s="24"/>
      <c r="Q6270" s="24"/>
      <c r="R6270" s="24"/>
      <c r="S6270" s="24"/>
      <c r="T6270" s="24"/>
      <c r="U6270" s="24"/>
      <c r="V6270" s="24"/>
      <c r="W6270" s="24"/>
      <c r="X6270" s="24"/>
      <c r="Y6270" s="24"/>
      <c r="Z6270" s="24"/>
      <c r="AA6270" s="24"/>
      <c r="AB6270" s="24"/>
      <c r="AC6270" s="24"/>
      <c r="AD6270" s="24"/>
      <c r="AE6270" s="24"/>
      <c r="AF6270" s="24"/>
      <c r="AG6270" s="24"/>
      <c r="AH6270" s="24"/>
      <c r="AI6270" s="24"/>
      <c r="AJ6270" s="24"/>
      <c r="AK6270" s="24"/>
      <c r="AL6270" s="208">
        <v>1.2E-2</v>
      </c>
      <c r="AM6270" s="24"/>
      <c r="AN6270" s="208">
        <v>2</v>
      </c>
      <c r="AO6270" s="208">
        <v>1.6180000000000001</v>
      </c>
      <c r="AP6270" s="208">
        <v>3.4620000000000002</v>
      </c>
      <c r="AQ6270" s="208">
        <v>2.577</v>
      </c>
      <c r="AR6270" s="208">
        <v>3.4729999999999999</v>
      </c>
      <c r="AS6270" s="208">
        <v>1.657</v>
      </c>
      <c r="AT6270" s="208">
        <v>1.28</v>
      </c>
      <c r="AU6270" s="208">
        <v>0.14599999999999999</v>
      </c>
      <c r="AV6270" s="208">
        <v>0.24</v>
      </c>
      <c r="AW6270" s="208">
        <v>0.04</v>
      </c>
      <c r="AX6270" s="208">
        <v>0.185</v>
      </c>
      <c r="AY6270" s="208">
        <v>0.28499999999999998</v>
      </c>
      <c r="AZ6270" s="208">
        <v>0.91200000000000003</v>
      </c>
      <c r="BA6270" s="208">
        <v>2.2330000000000001</v>
      </c>
      <c r="BB6270" s="21">
        <f t="shared" si="601"/>
        <v>3.4729999999999999</v>
      </c>
      <c r="BC6270" s="21"/>
      <c r="BD6270" s="22">
        <f t="shared" si="602"/>
        <v>4.8236111111111111</v>
      </c>
      <c r="BE6270" s="21"/>
      <c r="BF6270" s="51"/>
      <c r="BG6270" s="10"/>
      <c r="BH6270" s="21">
        <f t="shared" si="604"/>
        <v>0</v>
      </c>
      <c r="BI6270" s="22">
        <f t="shared" si="604"/>
        <v>3.5887666666666665E-3</v>
      </c>
      <c r="BJ6270" s="21"/>
      <c r="BK6270" s="21">
        <v>0</v>
      </c>
      <c r="BL6270" s="22">
        <v>1.0766299999999999E-2</v>
      </c>
      <c r="BM6270" s="21"/>
      <c r="BN6270" s="21">
        <f t="shared" si="603"/>
        <v>0</v>
      </c>
      <c r="BO6270" s="22">
        <f t="shared" si="603"/>
        <v>4.3065199999999998E-2</v>
      </c>
      <c r="BP6270" s="21">
        <f t="shared" si="603"/>
        <v>0</v>
      </c>
    </row>
    <row r="6271" spans="1:68" ht="11.1" hidden="1" customHeight="1" outlineLevel="1" collapsed="1" x14ac:dyDescent="0.2">
      <c r="A6271" s="10"/>
      <c r="B6271" s="18"/>
      <c r="C6271" s="18"/>
      <c r="D6271" s="18"/>
      <c r="E6271" s="19" t="s">
        <v>19</v>
      </c>
      <c r="F6271" s="20"/>
      <c r="G6271" s="20"/>
      <c r="H6271" s="20"/>
      <c r="I6271" s="20"/>
      <c r="J6271" s="20"/>
      <c r="K6271" s="20"/>
      <c r="L6271" s="20"/>
      <c r="M6271" s="20"/>
      <c r="N6271" s="20"/>
      <c r="O6271" s="20"/>
      <c r="P6271" s="20"/>
      <c r="Q6271" s="209">
        <v>28.960999999999999</v>
      </c>
      <c r="R6271" s="209">
        <v>6.2709999999999999</v>
      </c>
      <c r="S6271" s="209">
        <v>4.8650000000000002</v>
      </c>
      <c r="T6271" s="209">
        <v>4.7729999999999997</v>
      </c>
      <c r="U6271" s="209">
        <v>2.4809999999999999</v>
      </c>
      <c r="V6271" s="209">
        <v>3.61</v>
      </c>
      <c r="W6271" s="209">
        <v>0.56799999999999995</v>
      </c>
      <c r="X6271" s="20"/>
      <c r="Y6271" s="20"/>
      <c r="Z6271" s="20"/>
      <c r="AA6271" s="209">
        <v>0.93100000000000005</v>
      </c>
      <c r="AB6271" s="209">
        <v>1.825</v>
      </c>
      <c r="AC6271" s="209">
        <v>2.633</v>
      </c>
      <c r="AD6271" s="209">
        <v>4.5270000000000001</v>
      </c>
      <c r="AE6271" s="209">
        <v>4.6369999999999996</v>
      </c>
      <c r="AF6271" s="209">
        <v>3.3519999999999999</v>
      </c>
      <c r="AG6271" s="209">
        <v>2.456</v>
      </c>
      <c r="AH6271" s="209">
        <v>2.266</v>
      </c>
      <c r="AI6271" s="209">
        <v>1.6220000000000001</v>
      </c>
      <c r="AJ6271" s="20"/>
      <c r="AK6271" s="20"/>
      <c r="AL6271" s="20"/>
      <c r="AM6271" s="209">
        <v>0.91</v>
      </c>
      <c r="AN6271" s="209">
        <v>1.468</v>
      </c>
      <c r="AO6271" s="209">
        <v>3.3820000000000001</v>
      </c>
      <c r="AP6271" s="209">
        <v>4.0510000000000002</v>
      </c>
      <c r="AQ6271" s="209">
        <v>4.6150000000000002</v>
      </c>
      <c r="AR6271" s="209">
        <v>3.9159999999999999</v>
      </c>
      <c r="AS6271" s="209">
        <v>3.5289999999999999</v>
      </c>
      <c r="AT6271" s="209">
        <v>2.5819999999999999</v>
      </c>
      <c r="AU6271" s="209">
        <v>1.52</v>
      </c>
      <c r="AV6271" s="20"/>
      <c r="AW6271" s="20"/>
      <c r="AX6271" s="20"/>
      <c r="AY6271" s="209">
        <v>1.0960000000000001</v>
      </c>
      <c r="AZ6271" s="209">
        <v>1.847</v>
      </c>
      <c r="BA6271" s="209">
        <v>2.4380000000000002</v>
      </c>
      <c r="BB6271" s="21">
        <f t="shared" si="601"/>
        <v>28.960999999999999</v>
      </c>
      <c r="BC6271" s="21">
        <v>40.223999999999997</v>
      </c>
      <c r="BD6271" s="22">
        <f t="shared" si="602"/>
        <v>40.223611111111104</v>
      </c>
      <c r="BE6271" s="21">
        <f>BC6271-BD6271</f>
        <v>3.8888888889232476E-4</v>
      </c>
      <c r="BF6271" s="51">
        <v>25</v>
      </c>
      <c r="BG6271" s="10">
        <v>6</v>
      </c>
      <c r="BH6271" s="21">
        <f t="shared" si="604"/>
        <v>2.9926655999999999E-2</v>
      </c>
      <c r="BI6271" s="22">
        <f t="shared" si="604"/>
        <v>2.9926366666666666E-2</v>
      </c>
      <c r="BJ6271" s="21">
        <f>BH6271-BI6271</f>
        <v>2.8933333333369671E-7</v>
      </c>
      <c r="BK6271" s="21">
        <v>8.9779968000000002E-2</v>
      </c>
      <c r="BL6271" s="22">
        <v>8.9779100000000001E-2</v>
      </c>
      <c r="BM6271" s="21">
        <v>8.6800000000109012E-7</v>
      </c>
      <c r="BN6271" s="21">
        <f t="shared" si="603"/>
        <v>0.35911987200000001</v>
      </c>
      <c r="BO6271" s="22">
        <f t="shared" si="603"/>
        <v>0.3591164</v>
      </c>
      <c r="BP6271" s="21">
        <f t="shared" si="603"/>
        <v>3.4720000000043605E-6</v>
      </c>
    </row>
    <row r="6272" spans="1:68" ht="11.1" hidden="1" customHeight="1" outlineLevel="2" x14ac:dyDescent="0.2">
      <c r="A6272" s="10"/>
      <c r="B6272" s="18"/>
      <c r="C6272" s="18"/>
      <c r="D6272" s="18"/>
      <c r="E6272" s="23" t="s">
        <v>5508</v>
      </c>
      <c r="F6272" s="24"/>
      <c r="G6272" s="24"/>
      <c r="H6272" s="24"/>
      <c r="I6272" s="24"/>
      <c r="J6272" s="24"/>
      <c r="K6272" s="24"/>
      <c r="L6272" s="24"/>
      <c r="M6272" s="24"/>
      <c r="N6272" s="24"/>
      <c r="O6272" s="24"/>
      <c r="P6272" s="24"/>
      <c r="Q6272" s="208">
        <v>28.960999999999999</v>
      </c>
      <c r="R6272" s="208">
        <v>6.2709999999999999</v>
      </c>
      <c r="S6272" s="208">
        <v>4.8650000000000002</v>
      </c>
      <c r="T6272" s="208">
        <v>4.7729999999999997</v>
      </c>
      <c r="U6272" s="208">
        <v>2.4809999999999999</v>
      </c>
      <c r="V6272" s="208">
        <v>3.61</v>
      </c>
      <c r="W6272" s="208">
        <v>0.56799999999999995</v>
      </c>
      <c r="X6272" s="24"/>
      <c r="Y6272" s="24"/>
      <c r="Z6272" s="24"/>
      <c r="AA6272" s="208">
        <v>0.93100000000000005</v>
      </c>
      <c r="AB6272" s="208">
        <v>1.825</v>
      </c>
      <c r="AC6272" s="208">
        <v>2.633</v>
      </c>
      <c r="AD6272" s="208">
        <v>4.5270000000000001</v>
      </c>
      <c r="AE6272" s="208">
        <v>4.6369999999999996</v>
      </c>
      <c r="AF6272" s="208">
        <v>3.3519999999999999</v>
      </c>
      <c r="AG6272" s="208">
        <v>2.456</v>
      </c>
      <c r="AH6272" s="208">
        <v>2.266</v>
      </c>
      <c r="AI6272" s="208">
        <v>1.6220000000000001</v>
      </c>
      <c r="AJ6272" s="24"/>
      <c r="AK6272" s="24"/>
      <c r="AL6272" s="24"/>
      <c r="AM6272" s="208">
        <v>0.91</v>
      </c>
      <c r="AN6272" s="208">
        <v>1.468</v>
      </c>
      <c r="AO6272" s="208">
        <v>3.3820000000000001</v>
      </c>
      <c r="AP6272" s="208">
        <v>4.0510000000000002</v>
      </c>
      <c r="AQ6272" s="208">
        <v>4.6150000000000002</v>
      </c>
      <c r="AR6272" s="208">
        <v>3.9159999999999999</v>
      </c>
      <c r="AS6272" s="208">
        <v>3.5289999999999999</v>
      </c>
      <c r="AT6272" s="208">
        <v>2.5819999999999999</v>
      </c>
      <c r="AU6272" s="208">
        <v>1.52</v>
      </c>
      <c r="AV6272" s="24"/>
      <c r="AW6272" s="24"/>
      <c r="AX6272" s="24"/>
      <c r="AY6272" s="208">
        <v>1.0960000000000001</v>
      </c>
      <c r="AZ6272" s="208">
        <v>1.847</v>
      </c>
      <c r="BA6272" s="208">
        <v>2.4380000000000002</v>
      </c>
      <c r="BB6272" s="21">
        <f t="shared" si="601"/>
        <v>28.960999999999999</v>
      </c>
      <c r="BC6272" s="21"/>
      <c r="BD6272" s="22">
        <f t="shared" si="602"/>
        <v>40.223611111111104</v>
      </c>
      <c r="BE6272" s="21"/>
      <c r="BF6272" s="51"/>
      <c r="BG6272" s="10"/>
      <c r="BH6272" s="21">
        <f t="shared" si="604"/>
        <v>0</v>
      </c>
      <c r="BI6272" s="22">
        <f t="shared" si="604"/>
        <v>2.9926366666666666E-2</v>
      </c>
      <c r="BJ6272" s="21"/>
      <c r="BK6272" s="21">
        <v>0</v>
      </c>
      <c r="BL6272" s="22">
        <v>8.9779100000000001E-2</v>
      </c>
      <c r="BM6272" s="21"/>
      <c r="BN6272" s="21">
        <f t="shared" si="603"/>
        <v>0</v>
      </c>
      <c r="BO6272" s="22">
        <f t="shared" si="603"/>
        <v>0.3591164</v>
      </c>
      <c r="BP6272" s="21">
        <f t="shared" si="603"/>
        <v>0</v>
      </c>
    </row>
    <row r="6273" spans="1:68" ht="11.1" hidden="1" customHeight="1" outlineLevel="1" collapsed="1" x14ac:dyDescent="0.2">
      <c r="A6273" s="10"/>
      <c r="B6273" s="18"/>
      <c r="C6273" s="18"/>
      <c r="D6273" s="18"/>
      <c r="E6273" s="19" t="s">
        <v>5509</v>
      </c>
      <c r="F6273" s="20"/>
      <c r="G6273" s="20"/>
      <c r="H6273" s="20"/>
      <c r="I6273" s="20"/>
      <c r="J6273" s="20"/>
      <c r="K6273" s="20"/>
      <c r="L6273" s="20"/>
      <c r="M6273" s="20"/>
      <c r="N6273" s="20"/>
      <c r="O6273" s="20"/>
      <c r="P6273" s="20"/>
      <c r="Q6273" s="20"/>
      <c r="R6273" s="20"/>
      <c r="S6273" s="20"/>
      <c r="T6273" s="20"/>
      <c r="U6273" s="20"/>
      <c r="V6273" s="20"/>
      <c r="W6273" s="20"/>
      <c r="X6273" s="20"/>
      <c r="Y6273" s="20"/>
      <c r="Z6273" s="20"/>
      <c r="AA6273" s="20"/>
      <c r="AB6273" s="20"/>
      <c r="AC6273" s="20"/>
      <c r="AD6273" s="20"/>
      <c r="AE6273" s="20"/>
      <c r="AF6273" s="20"/>
      <c r="AG6273" s="20"/>
      <c r="AH6273" s="20"/>
      <c r="AI6273" s="20"/>
      <c r="AJ6273" s="20"/>
      <c r="AK6273" s="20"/>
      <c r="AL6273" s="20"/>
      <c r="AM6273" s="20"/>
      <c r="AN6273" s="20"/>
      <c r="AO6273" s="20"/>
      <c r="AP6273" s="20"/>
      <c r="AQ6273" s="20"/>
      <c r="AR6273" s="20"/>
      <c r="AS6273" s="20"/>
      <c r="AT6273" s="20"/>
      <c r="AU6273" s="20"/>
      <c r="AV6273" s="20"/>
      <c r="AW6273" s="209">
        <v>9.2509999999999994</v>
      </c>
      <c r="AX6273" s="20"/>
      <c r="AY6273" s="20"/>
      <c r="AZ6273" s="209">
        <v>0.20899999999999999</v>
      </c>
      <c r="BA6273" s="209">
        <v>1.6140000000000001</v>
      </c>
      <c r="BB6273" s="21">
        <f t="shared" ref="BB6273:BB6309" si="605">MAX(F6273:BA6273)</f>
        <v>9.2509999999999994</v>
      </c>
      <c r="BC6273" s="21">
        <v>12.849</v>
      </c>
      <c r="BD6273" s="22">
        <f t="shared" si="602"/>
        <v>12.84861111111111</v>
      </c>
      <c r="BE6273" s="21">
        <f>BC6273-BD6273</f>
        <v>3.888888888905484E-4</v>
      </c>
      <c r="BF6273" s="51"/>
      <c r="BG6273" s="10">
        <v>6</v>
      </c>
      <c r="BH6273" s="21">
        <f t="shared" si="604"/>
        <v>9.5596559999999997E-3</v>
      </c>
      <c r="BI6273" s="22">
        <f t="shared" si="604"/>
        <v>9.5593666666666643E-3</v>
      </c>
      <c r="BJ6273" s="21">
        <f>BH6273-BI6273</f>
        <v>2.8933333333543143E-7</v>
      </c>
      <c r="BK6273" s="21">
        <v>2.8678967999999999E-2</v>
      </c>
      <c r="BL6273" s="22">
        <v>2.8678099999999991E-2</v>
      </c>
      <c r="BM6273" s="21">
        <v>8.6800000000802902E-7</v>
      </c>
      <c r="BN6273" s="21">
        <f t="shared" si="603"/>
        <v>0.114715872</v>
      </c>
      <c r="BO6273" s="22">
        <f t="shared" si="603"/>
        <v>0.11471239999999996</v>
      </c>
      <c r="BP6273" s="21">
        <f t="shared" si="603"/>
        <v>3.4720000000321161E-6</v>
      </c>
    </row>
    <row r="6274" spans="1:68" ht="21.95" hidden="1" customHeight="1" outlineLevel="2" x14ac:dyDescent="0.2">
      <c r="A6274" s="10"/>
      <c r="B6274" s="18"/>
      <c r="C6274" s="18"/>
      <c r="D6274" s="18"/>
      <c r="E6274" s="23" t="s">
        <v>5510</v>
      </c>
      <c r="F6274" s="24"/>
      <c r="G6274" s="24"/>
      <c r="H6274" s="24"/>
      <c r="I6274" s="24"/>
      <c r="J6274" s="24"/>
      <c r="K6274" s="24"/>
      <c r="L6274" s="24"/>
      <c r="M6274" s="24"/>
      <c r="N6274" s="24"/>
      <c r="O6274" s="24"/>
      <c r="P6274" s="24"/>
      <c r="Q6274" s="24"/>
      <c r="R6274" s="24"/>
      <c r="S6274" s="24"/>
      <c r="T6274" s="24"/>
      <c r="U6274" s="24"/>
      <c r="V6274" s="24"/>
      <c r="W6274" s="24"/>
      <c r="X6274" s="24"/>
      <c r="Y6274" s="24"/>
      <c r="Z6274" s="24"/>
      <c r="AA6274" s="24"/>
      <c r="AB6274" s="24"/>
      <c r="AC6274" s="24"/>
      <c r="AD6274" s="24"/>
      <c r="AE6274" s="24"/>
      <c r="AF6274" s="24"/>
      <c r="AG6274" s="24"/>
      <c r="AH6274" s="24"/>
      <c r="AI6274" s="24"/>
      <c r="AJ6274" s="24"/>
      <c r="AK6274" s="24"/>
      <c r="AL6274" s="24"/>
      <c r="AM6274" s="24"/>
      <c r="AN6274" s="24"/>
      <c r="AO6274" s="24"/>
      <c r="AP6274" s="24"/>
      <c r="AQ6274" s="24"/>
      <c r="AR6274" s="24"/>
      <c r="AS6274" s="24"/>
      <c r="AT6274" s="24"/>
      <c r="AU6274" s="24"/>
      <c r="AV6274" s="24"/>
      <c r="AW6274" s="208">
        <v>9.2509999999999994</v>
      </c>
      <c r="AX6274" s="24"/>
      <c r="AY6274" s="24"/>
      <c r="AZ6274" s="208">
        <v>0.20899999999999999</v>
      </c>
      <c r="BA6274" s="208">
        <v>1.6140000000000001</v>
      </c>
      <c r="BB6274" s="21">
        <f t="shared" si="605"/>
        <v>9.2509999999999994</v>
      </c>
      <c r="BC6274" s="21"/>
      <c r="BD6274" s="22">
        <f t="shared" si="602"/>
        <v>12.84861111111111</v>
      </c>
      <c r="BE6274" s="21"/>
      <c r="BF6274" s="51"/>
      <c r="BG6274" s="10"/>
      <c r="BH6274" s="21">
        <f t="shared" si="604"/>
        <v>0</v>
      </c>
      <c r="BI6274" s="22">
        <f t="shared" si="604"/>
        <v>9.5593666666666643E-3</v>
      </c>
      <c r="BJ6274" s="21"/>
      <c r="BK6274" s="21">
        <v>0</v>
      </c>
      <c r="BL6274" s="22">
        <v>2.8678099999999991E-2</v>
      </c>
      <c r="BM6274" s="21"/>
      <c r="BN6274" s="21">
        <f t="shared" si="603"/>
        <v>0</v>
      </c>
      <c r="BO6274" s="22">
        <f t="shared" si="603"/>
        <v>0.11471239999999996</v>
      </c>
      <c r="BP6274" s="21">
        <f t="shared" si="603"/>
        <v>0</v>
      </c>
    </row>
    <row r="6275" spans="1:68" ht="11.1" hidden="1" customHeight="1" outlineLevel="1" collapsed="1" x14ac:dyDescent="0.2">
      <c r="A6275" s="10"/>
      <c r="B6275" s="18"/>
      <c r="C6275" s="18"/>
      <c r="D6275" s="18"/>
      <c r="E6275" s="19" t="s">
        <v>5511</v>
      </c>
      <c r="F6275" s="209">
        <v>36.232999999999997</v>
      </c>
      <c r="G6275" s="209">
        <v>30.055</v>
      </c>
      <c r="H6275" s="209">
        <v>25.308</v>
      </c>
      <c r="I6275" s="240">
        <v>18.100999999999999</v>
      </c>
      <c r="J6275" s="240"/>
      <c r="K6275" s="209">
        <v>8.3059999999999992</v>
      </c>
      <c r="L6275" s="209">
        <v>10.579000000000001</v>
      </c>
      <c r="M6275" s="20"/>
      <c r="N6275" s="20"/>
      <c r="O6275" s="209">
        <v>3.6139999999999999</v>
      </c>
      <c r="P6275" s="209">
        <v>29.962</v>
      </c>
      <c r="Q6275" s="209">
        <v>41.866</v>
      </c>
      <c r="R6275" s="209">
        <v>43.176000000000002</v>
      </c>
      <c r="S6275" s="209">
        <v>43.664999999999999</v>
      </c>
      <c r="T6275" s="209">
        <v>42.076999999999998</v>
      </c>
      <c r="U6275" s="209">
        <v>37.695999999999998</v>
      </c>
      <c r="V6275" s="209">
        <v>2.7170000000000001</v>
      </c>
      <c r="W6275" s="209">
        <v>7.2130000000000001</v>
      </c>
      <c r="X6275" s="20"/>
      <c r="Y6275" s="20"/>
      <c r="Z6275" s="20"/>
      <c r="AA6275" s="209">
        <v>5.8999999999999997E-2</v>
      </c>
      <c r="AB6275" s="209">
        <v>0.95899999999999996</v>
      </c>
      <c r="AC6275" s="209">
        <v>99.269000000000005</v>
      </c>
      <c r="AD6275" s="209">
        <v>50.088999999999999</v>
      </c>
      <c r="AE6275" s="209">
        <v>61.386000000000003</v>
      </c>
      <c r="AF6275" s="209">
        <v>42.14</v>
      </c>
      <c r="AG6275" s="209">
        <v>39.167000000000002</v>
      </c>
      <c r="AH6275" s="209">
        <v>33.048000000000002</v>
      </c>
      <c r="AI6275" s="209">
        <v>2.944</v>
      </c>
      <c r="AJ6275" s="20"/>
      <c r="AK6275" s="20"/>
      <c r="AL6275" s="20"/>
      <c r="AM6275" s="20"/>
      <c r="AN6275" s="209">
        <v>50.505000000000003</v>
      </c>
      <c r="AO6275" s="209">
        <v>537.23400000000004</v>
      </c>
      <c r="AP6275" s="209">
        <v>134.905</v>
      </c>
      <c r="AQ6275" s="209">
        <v>107.68300000000001</v>
      </c>
      <c r="AR6275" s="209">
        <v>77.313000000000002</v>
      </c>
      <c r="AS6275" s="209">
        <v>73.224000000000004</v>
      </c>
      <c r="AT6275" s="209">
        <v>60.002000000000002</v>
      </c>
      <c r="AU6275" s="209">
        <v>12.933</v>
      </c>
      <c r="AV6275" s="20"/>
      <c r="AW6275" s="20"/>
      <c r="AX6275" s="20"/>
      <c r="AY6275" s="20"/>
      <c r="AZ6275" s="209">
        <v>43.460999999999999</v>
      </c>
      <c r="BA6275" s="209">
        <v>75.022000000000006</v>
      </c>
      <c r="BB6275" s="56">
        <f>BB6276+BB6277+BB6278+BB6279+BB6280+BB6281+BB6282+BB6283+BB6284</f>
        <v>675.80700000000013</v>
      </c>
      <c r="BC6275" s="21">
        <v>938.62099999999998</v>
      </c>
      <c r="BD6275" s="22">
        <f t="shared" si="602"/>
        <v>938.62083333333362</v>
      </c>
      <c r="BE6275" s="21">
        <f>BC6275-BD6275</f>
        <v>1.6666666635956062E-4</v>
      </c>
      <c r="BF6275" s="51">
        <v>431.84</v>
      </c>
      <c r="BG6275" s="10">
        <v>5</v>
      </c>
      <c r="BH6275" s="21">
        <f t="shared" si="604"/>
        <v>0.698334024</v>
      </c>
      <c r="BI6275" s="22">
        <f t="shared" si="604"/>
        <v>0.69833390000000028</v>
      </c>
      <c r="BJ6275" s="21">
        <f>BH6275-BI6275</f>
        <v>1.2399999971268727E-7</v>
      </c>
      <c r="BK6275" s="21">
        <v>2.0950020719999998</v>
      </c>
      <c r="BL6275" s="22">
        <v>2.095001700000001</v>
      </c>
      <c r="BM6275" s="21">
        <v>3.719999988049949E-7</v>
      </c>
      <c r="BN6275" s="21">
        <f t="shared" si="603"/>
        <v>8.3800082879999991</v>
      </c>
      <c r="BO6275" s="22">
        <f t="shared" si="603"/>
        <v>8.3800068000000039</v>
      </c>
      <c r="BP6275" s="21">
        <f t="shared" si="603"/>
        <v>1.4879999952199796E-6</v>
      </c>
    </row>
    <row r="6276" spans="1:68" ht="11.1" hidden="1" customHeight="1" outlineLevel="2" x14ac:dyDescent="0.2">
      <c r="A6276" s="10"/>
      <c r="B6276" s="18"/>
      <c r="C6276" s="18"/>
      <c r="D6276" s="18"/>
      <c r="E6276" s="23"/>
      <c r="F6276" s="24"/>
      <c r="G6276" s="24"/>
      <c r="H6276" s="24"/>
      <c r="I6276" s="24"/>
      <c r="J6276" s="24"/>
      <c r="K6276" s="24"/>
      <c r="L6276" s="208">
        <v>10.082000000000001</v>
      </c>
      <c r="M6276" s="24"/>
      <c r="N6276" s="24"/>
      <c r="O6276" s="208">
        <v>0.106</v>
      </c>
      <c r="P6276" s="24"/>
      <c r="Q6276" s="208">
        <v>2.1219999999999999</v>
      </c>
      <c r="R6276" s="208">
        <v>2.1520000000000001</v>
      </c>
      <c r="S6276" s="208">
        <v>1.3120000000000001</v>
      </c>
      <c r="T6276" s="208">
        <v>1.5640000000000001</v>
      </c>
      <c r="U6276" s="208">
        <v>0.97399999999999998</v>
      </c>
      <c r="V6276" s="208">
        <v>0.85</v>
      </c>
      <c r="W6276" s="208">
        <v>0.20200000000000001</v>
      </c>
      <c r="X6276" s="24"/>
      <c r="Y6276" s="24"/>
      <c r="Z6276" s="24"/>
      <c r="AA6276" s="208">
        <v>5.8999999999999997E-2</v>
      </c>
      <c r="AB6276" s="208">
        <v>0.95899999999999996</v>
      </c>
      <c r="AC6276" s="24"/>
      <c r="AD6276" s="208">
        <v>3.53</v>
      </c>
      <c r="AE6276" s="208">
        <v>2.4129999999999998</v>
      </c>
      <c r="AF6276" s="208">
        <v>1.593</v>
      </c>
      <c r="AG6276" s="208">
        <v>1.468</v>
      </c>
      <c r="AH6276" s="208">
        <v>0.91800000000000004</v>
      </c>
      <c r="AI6276" s="208">
        <v>9.6000000000000002E-2</v>
      </c>
      <c r="AJ6276" s="24"/>
      <c r="AK6276" s="24"/>
      <c r="AL6276" s="24"/>
      <c r="AM6276" s="24"/>
      <c r="AN6276" s="208">
        <v>1.0669999999999999</v>
      </c>
      <c r="AO6276" s="208">
        <v>1.34</v>
      </c>
      <c r="AP6276" s="208">
        <v>2.1030000000000002</v>
      </c>
      <c r="AQ6276" s="208">
        <v>1.867</v>
      </c>
      <c r="AR6276" s="208">
        <v>0.42799999999999999</v>
      </c>
      <c r="AS6276" s="208">
        <v>1.337</v>
      </c>
      <c r="AT6276" s="208">
        <v>0.54300000000000004</v>
      </c>
      <c r="AU6276" s="208">
        <v>0.61799999999999999</v>
      </c>
      <c r="AV6276" s="24"/>
      <c r="AW6276" s="24"/>
      <c r="AX6276" s="24"/>
      <c r="AY6276" s="24"/>
      <c r="AZ6276" s="208">
        <v>1.04</v>
      </c>
      <c r="BA6276" s="208">
        <v>1.0369999999999999</v>
      </c>
      <c r="BB6276" s="21">
        <f t="shared" si="605"/>
        <v>10.082000000000001</v>
      </c>
      <c r="BC6276" s="21"/>
      <c r="BD6276" s="22">
        <f t="shared" si="602"/>
        <v>14.002777777777778</v>
      </c>
      <c r="BE6276" s="21"/>
      <c r="BF6276" s="51"/>
      <c r="BG6276" s="10"/>
      <c r="BH6276" s="21">
        <f t="shared" si="604"/>
        <v>0</v>
      </c>
      <c r="BI6276" s="22">
        <f t="shared" si="604"/>
        <v>1.0418066666666666E-2</v>
      </c>
      <c r="BJ6276" s="21"/>
      <c r="BK6276" s="21">
        <v>0</v>
      </c>
      <c r="BL6276" s="22">
        <v>3.1254199999999996E-2</v>
      </c>
      <c r="BM6276" s="21"/>
      <c r="BN6276" s="21">
        <f t="shared" si="603"/>
        <v>0</v>
      </c>
      <c r="BO6276" s="22">
        <f t="shared" si="603"/>
        <v>0.12501679999999998</v>
      </c>
      <c r="BP6276" s="21">
        <f t="shared" si="603"/>
        <v>0</v>
      </c>
    </row>
    <row r="6277" spans="1:68" ht="11.1" hidden="1" customHeight="1" outlineLevel="2" x14ac:dyDescent="0.2">
      <c r="A6277" s="10"/>
      <c r="B6277" s="18"/>
      <c r="C6277" s="18"/>
      <c r="D6277" s="18"/>
      <c r="E6277" s="23" t="s">
        <v>5512</v>
      </c>
      <c r="F6277" s="208">
        <v>6.343</v>
      </c>
      <c r="G6277" s="208">
        <v>4.3179999999999996</v>
      </c>
      <c r="H6277" s="208">
        <v>5.19</v>
      </c>
      <c r="I6277" s="24"/>
      <c r="J6277" s="24"/>
      <c r="K6277" s="208">
        <v>2.1179999999999999</v>
      </c>
      <c r="L6277" s="24"/>
      <c r="M6277" s="24"/>
      <c r="N6277" s="24"/>
      <c r="O6277" s="24"/>
      <c r="P6277" s="24"/>
      <c r="Q6277" s="208">
        <v>7.1230000000000002</v>
      </c>
      <c r="R6277" s="208">
        <v>4.79</v>
      </c>
      <c r="S6277" s="208">
        <v>4.76</v>
      </c>
      <c r="T6277" s="208">
        <v>4.2279999999999998</v>
      </c>
      <c r="U6277" s="208">
        <v>3.5840000000000001</v>
      </c>
      <c r="V6277" s="208">
        <v>1.867</v>
      </c>
      <c r="W6277" s="208">
        <v>0.72399999999999998</v>
      </c>
      <c r="X6277" s="24"/>
      <c r="Y6277" s="24"/>
      <c r="Z6277" s="24"/>
      <c r="AA6277" s="24"/>
      <c r="AB6277" s="24"/>
      <c r="AC6277" s="208">
        <v>5.0010000000000003</v>
      </c>
      <c r="AD6277" s="208">
        <v>4.0970000000000004</v>
      </c>
      <c r="AE6277" s="208">
        <v>5.08</v>
      </c>
      <c r="AF6277" s="208">
        <v>4.0590000000000002</v>
      </c>
      <c r="AG6277" s="208">
        <v>3.2909999999999999</v>
      </c>
      <c r="AH6277" s="208">
        <v>2.0019999999999998</v>
      </c>
      <c r="AI6277" s="208">
        <v>1.696</v>
      </c>
      <c r="AJ6277" s="24"/>
      <c r="AK6277" s="24"/>
      <c r="AL6277" s="24"/>
      <c r="AM6277" s="24"/>
      <c r="AN6277" s="24"/>
      <c r="AO6277" s="208">
        <v>3.1059999999999999</v>
      </c>
      <c r="AP6277" s="208">
        <v>5.4390000000000001</v>
      </c>
      <c r="AQ6277" s="208">
        <v>3.552</v>
      </c>
      <c r="AR6277" s="208">
        <v>3.27</v>
      </c>
      <c r="AS6277" s="208">
        <v>3.2010000000000001</v>
      </c>
      <c r="AT6277" s="208">
        <v>2.7309999999999999</v>
      </c>
      <c r="AU6277" s="208">
        <v>1.097</v>
      </c>
      <c r="AV6277" s="24"/>
      <c r="AW6277" s="24"/>
      <c r="AX6277" s="24"/>
      <c r="AY6277" s="24"/>
      <c r="AZ6277" s="208">
        <v>1.4710000000000001</v>
      </c>
      <c r="BA6277" s="208">
        <v>2.754</v>
      </c>
      <c r="BB6277" s="21">
        <f t="shared" si="605"/>
        <v>7.1230000000000002</v>
      </c>
      <c r="BC6277" s="21"/>
      <c r="BD6277" s="22">
        <f t="shared" si="602"/>
        <v>9.8930555555555557</v>
      </c>
      <c r="BE6277" s="21"/>
      <c r="BF6277" s="51"/>
      <c r="BG6277" s="10"/>
      <c r="BH6277" s="21">
        <f t="shared" si="604"/>
        <v>0</v>
      </c>
      <c r="BI6277" s="22">
        <f t="shared" si="604"/>
        <v>7.3604333333333336E-3</v>
      </c>
      <c r="BJ6277" s="21"/>
      <c r="BK6277" s="21">
        <v>0</v>
      </c>
      <c r="BL6277" s="22">
        <v>2.2081300000000002E-2</v>
      </c>
      <c r="BM6277" s="21"/>
      <c r="BN6277" s="21">
        <f t="shared" si="603"/>
        <v>0</v>
      </c>
      <c r="BO6277" s="22">
        <f t="shared" si="603"/>
        <v>8.8325200000000006E-2</v>
      </c>
      <c r="BP6277" s="21">
        <f t="shared" si="603"/>
        <v>0</v>
      </c>
    </row>
    <row r="6278" spans="1:68" ht="11.1" hidden="1" customHeight="1" outlineLevel="2" x14ac:dyDescent="0.2">
      <c r="A6278" s="10"/>
      <c r="B6278" s="18"/>
      <c r="C6278" s="18"/>
      <c r="D6278" s="18"/>
      <c r="E6278" s="23" t="s">
        <v>5513</v>
      </c>
      <c r="F6278" s="24"/>
      <c r="G6278" s="24"/>
      <c r="H6278" s="24"/>
      <c r="I6278" s="24"/>
      <c r="J6278" s="24"/>
      <c r="K6278" s="24"/>
      <c r="L6278" s="24"/>
      <c r="M6278" s="24"/>
      <c r="N6278" s="24"/>
      <c r="O6278" s="24"/>
      <c r="P6278" s="24"/>
      <c r="Q6278" s="24"/>
      <c r="R6278" s="24"/>
      <c r="S6278" s="24"/>
      <c r="T6278" s="24"/>
      <c r="U6278" s="24"/>
      <c r="V6278" s="24"/>
      <c r="W6278" s="24"/>
      <c r="X6278" s="24"/>
      <c r="Y6278" s="24"/>
      <c r="Z6278" s="24"/>
      <c r="AA6278" s="24"/>
      <c r="AB6278" s="24"/>
      <c r="AC6278" s="24"/>
      <c r="AD6278" s="24"/>
      <c r="AE6278" s="24"/>
      <c r="AF6278" s="24"/>
      <c r="AG6278" s="24"/>
      <c r="AH6278" s="24"/>
      <c r="AI6278" s="24"/>
      <c r="AJ6278" s="24"/>
      <c r="AK6278" s="24"/>
      <c r="AL6278" s="24"/>
      <c r="AM6278" s="24"/>
      <c r="AN6278" s="208">
        <v>0.82199999999999995</v>
      </c>
      <c r="AO6278" s="208">
        <v>11.451000000000001</v>
      </c>
      <c r="AP6278" s="208">
        <v>24.92</v>
      </c>
      <c r="AQ6278" s="208">
        <v>18.844999999999999</v>
      </c>
      <c r="AR6278" s="208">
        <v>15.5</v>
      </c>
      <c r="AS6278" s="208">
        <v>13.576000000000001</v>
      </c>
      <c r="AT6278" s="208">
        <v>12.807</v>
      </c>
      <c r="AU6278" s="208">
        <v>2.8149999999999999</v>
      </c>
      <c r="AV6278" s="24"/>
      <c r="AW6278" s="24"/>
      <c r="AX6278" s="24"/>
      <c r="AY6278" s="24"/>
      <c r="AZ6278" s="208">
        <v>5.8570000000000002</v>
      </c>
      <c r="BA6278" s="208">
        <v>10.981</v>
      </c>
      <c r="BB6278" s="21">
        <f t="shared" si="605"/>
        <v>24.92</v>
      </c>
      <c r="BC6278" s="21"/>
      <c r="BD6278" s="22">
        <f t="shared" si="602"/>
        <v>34.611111111111114</v>
      </c>
      <c r="BE6278" s="21"/>
      <c r="BF6278" s="51"/>
      <c r="BG6278" s="10"/>
      <c r="BH6278" s="21">
        <f t="shared" si="604"/>
        <v>0</v>
      </c>
      <c r="BI6278" s="22">
        <f t="shared" si="604"/>
        <v>2.5750666666666668E-2</v>
      </c>
      <c r="BJ6278" s="21"/>
      <c r="BK6278" s="21">
        <v>0</v>
      </c>
      <c r="BL6278" s="22">
        <v>7.7252000000000001E-2</v>
      </c>
      <c r="BM6278" s="21"/>
      <c r="BN6278" s="21">
        <f t="shared" si="603"/>
        <v>0</v>
      </c>
      <c r="BO6278" s="22">
        <f t="shared" si="603"/>
        <v>0.309008</v>
      </c>
      <c r="BP6278" s="21">
        <f t="shared" si="603"/>
        <v>0</v>
      </c>
    </row>
    <row r="6279" spans="1:68" ht="11.1" hidden="1" customHeight="1" outlineLevel="2" x14ac:dyDescent="0.2">
      <c r="A6279" s="10"/>
      <c r="B6279" s="18"/>
      <c r="C6279" s="18"/>
      <c r="D6279" s="18"/>
      <c r="E6279" s="23" t="s">
        <v>5514</v>
      </c>
      <c r="F6279" s="208">
        <v>15.366</v>
      </c>
      <c r="G6279" s="208">
        <v>13.096</v>
      </c>
      <c r="H6279" s="208">
        <v>11.034000000000001</v>
      </c>
      <c r="I6279" s="239">
        <v>8.3219999999999992</v>
      </c>
      <c r="J6279" s="239"/>
      <c r="K6279" s="208">
        <v>3.6560000000000001</v>
      </c>
      <c r="L6279" s="24"/>
      <c r="M6279" s="24"/>
      <c r="N6279" s="24"/>
      <c r="O6279" s="208">
        <v>2.6269999999999998</v>
      </c>
      <c r="P6279" s="208">
        <v>20</v>
      </c>
      <c r="Q6279" s="208">
        <v>20</v>
      </c>
      <c r="R6279" s="208">
        <v>20</v>
      </c>
      <c r="S6279" s="208">
        <v>20</v>
      </c>
      <c r="T6279" s="208">
        <v>20</v>
      </c>
      <c r="U6279" s="208">
        <v>20.6</v>
      </c>
      <c r="V6279" s="24"/>
      <c r="W6279" s="24"/>
      <c r="X6279" s="24"/>
      <c r="Y6279" s="24"/>
      <c r="Z6279" s="24"/>
      <c r="AA6279" s="24"/>
      <c r="AB6279" s="24"/>
      <c r="AC6279" s="208">
        <v>65.28</v>
      </c>
      <c r="AD6279" s="208">
        <v>23.808</v>
      </c>
      <c r="AE6279" s="208">
        <v>23.808</v>
      </c>
      <c r="AF6279" s="208">
        <v>21.504000000000001</v>
      </c>
      <c r="AG6279" s="208">
        <v>23.808</v>
      </c>
      <c r="AH6279" s="208">
        <v>23.04</v>
      </c>
      <c r="AI6279" s="24"/>
      <c r="AJ6279" s="24"/>
      <c r="AK6279" s="24"/>
      <c r="AL6279" s="24"/>
      <c r="AM6279" s="24"/>
      <c r="AN6279" s="208">
        <v>22.9</v>
      </c>
      <c r="AO6279" s="208">
        <v>20</v>
      </c>
      <c r="AP6279" s="208">
        <v>17.2</v>
      </c>
      <c r="AQ6279" s="208">
        <v>15</v>
      </c>
      <c r="AR6279" s="208">
        <v>13.3</v>
      </c>
      <c r="AS6279" s="208">
        <v>10.3</v>
      </c>
      <c r="AT6279" s="208">
        <v>6.9</v>
      </c>
      <c r="AU6279" s="24"/>
      <c r="AV6279" s="24"/>
      <c r="AW6279" s="24"/>
      <c r="AX6279" s="24"/>
      <c r="AY6279" s="24"/>
      <c r="AZ6279" s="208">
        <v>20.9</v>
      </c>
      <c r="BA6279" s="208">
        <v>20</v>
      </c>
      <c r="BB6279" s="21">
        <f t="shared" si="605"/>
        <v>65.28</v>
      </c>
      <c r="BC6279" s="21"/>
      <c r="BD6279" s="22">
        <f t="shared" si="602"/>
        <v>90.666666666666671</v>
      </c>
      <c r="BE6279" s="21"/>
      <c r="BF6279" s="51"/>
      <c r="BG6279" s="10"/>
      <c r="BH6279" s="21">
        <f t="shared" si="604"/>
        <v>0</v>
      </c>
      <c r="BI6279" s="22">
        <f t="shared" si="604"/>
        <v>6.7456000000000002E-2</v>
      </c>
      <c r="BJ6279" s="21"/>
      <c r="BK6279" s="21">
        <v>0</v>
      </c>
      <c r="BL6279" s="22">
        <v>0.20236799999999999</v>
      </c>
      <c r="BM6279" s="21"/>
      <c r="BN6279" s="21">
        <f t="shared" si="603"/>
        <v>0</v>
      </c>
      <c r="BO6279" s="22">
        <f t="shared" si="603"/>
        <v>0.80947199999999997</v>
      </c>
      <c r="BP6279" s="21">
        <f t="shared" si="603"/>
        <v>0</v>
      </c>
    </row>
    <row r="6280" spans="1:68" ht="11.1" hidden="1" customHeight="1" outlineLevel="2" x14ac:dyDescent="0.2">
      <c r="A6280" s="10"/>
      <c r="B6280" s="18"/>
      <c r="C6280" s="18"/>
      <c r="D6280" s="18"/>
      <c r="E6280" s="23" t="s">
        <v>5515</v>
      </c>
      <c r="F6280" s="208">
        <v>3.351</v>
      </c>
      <c r="G6280" s="208">
        <v>2.843</v>
      </c>
      <c r="H6280" s="208">
        <v>2.2090000000000001</v>
      </c>
      <c r="I6280" s="239">
        <v>3.6749999999999998</v>
      </c>
      <c r="J6280" s="239"/>
      <c r="K6280" s="208">
        <v>2.2629999999999999</v>
      </c>
      <c r="L6280" s="208">
        <v>0.497</v>
      </c>
      <c r="M6280" s="24"/>
      <c r="N6280" s="24"/>
      <c r="O6280" s="208">
        <v>0.88100000000000001</v>
      </c>
      <c r="P6280" s="208">
        <v>3.246</v>
      </c>
      <c r="Q6280" s="208">
        <v>4.1070000000000002</v>
      </c>
      <c r="R6280" s="208">
        <v>5.36</v>
      </c>
      <c r="S6280" s="208">
        <v>5.8550000000000004</v>
      </c>
      <c r="T6280" s="208">
        <v>5.52</v>
      </c>
      <c r="U6280" s="208">
        <v>4.3339999999999996</v>
      </c>
      <c r="V6280" s="24"/>
      <c r="W6280" s="24"/>
      <c r="X6280" s="24"/>
      <c r="Y6280" s="24"/>
      <c r="Z6280" s="24"/>
      <c r="AA6280" s="24"/>
      <c r="AB6280" s="24"/>
      <c r="AC6280" s="208">
        <v>11.127000000000001</v>
      </c>
      <c r="AD6280" s="208">
        <v>5.0720000000000001</v>
      </c>
      <c r="AE6280" s="208">
        <v>6.2060000000000004</v>
      </c>
      <c r="AF6280" s="208">
        <v>4.2409999999999997</v>
      </c>
      <c r="AG6280" s="208">
        <v>3.1659999999999999</v>
      </c>
      <c r="AH6280" s="208">
        <v>2.319</v>
      </c>
      <c r="AI6280" s="208">
        <v>1.093</v>
      </c>
      <c r="AJ6280" s="24"/>
      <c r="AK6280" s="24"/>
      <c r="AL6280" s="24"/>
      <c r="AM6280" s="24"/>
      <c r="AN6280" s="24"/>
      <c r="AO6280" s="24"/>
      <c r="AP6280" s="24"/>
      <c r="AQ6280" s="24"/>
      <c r="AR6280" s="24"/>
      <c r="AS6280" s="24"/>
      <c r="AT6280" s="24"/>
      <c r="AU6280" s="24"/>
      <c r="AV6280" s="24"/>
      <c r="AW6280" s="24"/>
      <c r="AX6280" s="24"/>
      <c r="AY6280" s="24"/>
      <c r="AZ6280" s="24"/>
      <c r="BA6280" s="24"/>
      <c r="BB6280" s="21">
        <f t="shared" si="605"/>
        <v>11.127000000000001</v>
      </c>
      <c r="BC6280" s="21"/>
      <c r="BD6280" s="22">
        <f t="shared" si="602"/>
        <v>15.454166666666666</v>
      </c>
      <c r="BE6280" s="21"/>
      <c r="BF6280" s="51"/>
      <c r="BG6280" s="10"/>
      <c r="BH6280" s="21">
        <f t="shared" si="604"/>
        <v>0</v>
      </c>
      <c r="BI6280" s="22">
        <f t="shared" si="604"/>
        <v>1.14979E-2</v>
      </c>
      <c r="BJ6280" s="21"/>
      <c r="BK6280" s="21">
        <v>0</v>
      </c>
      <c r="BL6280" s="22">
        <v>3.4493700000000002E-2</v>
      </c>
      <c r="BM6280" s="21"/>
      <c r="BN6280" s="21">
        <f t="shared" si="603"/>
        <v>0</v>
      </c>
      <c r="BO6280" s="22">
        <f t="shared" si="603"/>
        <v>0.13797480000000001</v>
      </c>
      <c r="BP6280" s="21">
        <f t="shared" si="603"/>
        <v>0</v>
      </c>
    </row>
    <row r="6281" spans="1:68" ht="11.1" hidden="1" customHeight="1" outlineLevel="2" x14ac:dyDescent="0.2">
      <c r="A6281" s="10"/>
      <c r="B6281" s="18"/>
      <c r="C6281" s="18"/>
      <c r="D6281" s="18"/>
      <c r="E6281" s="23" t="s">
        <v>5516</v>
      </c>
      <c r="F6281" s="24"/>
      <c r="G6281" s="24"/>
      <c r="H6281" s="24"/>
      <c r="I6281" s="24"/>
      <c r="J6281" s="24"/>
      <c r="K6281" s="24"/>
      <c r="L6281" s="24"/>
      <c r="M6281" s="24"/>
      <c r="N6281" s="24"/>
      <c r="O6281" s="24"/>
      <c r="P6281" s="24"/>
      <c r="Q6281" s="24"/>
      <c r="R6281" s="24"/>
      <c r="S6281" s="24"/>
      <c r="T6281" s="24"/>
      <c r="U6281" s="24"/>
      <c r="V6281" s="24"/>
      <c r="W6281" s="24"/>
      <c r="X6281" s="24"/>
      <c r="Y6281" s="24"/>
      <c r="Z6281" s="24"/>
      <c r="AA6281" s="24"/>
      <c r="AB6281" s="24"/>
      <c r="AC6281" s="24"/>
      <c r="AD6281" s="24"/>
      <c r="AE6281" s="24"/>
      <c r="AF6281" s="24"/>
      <c r="AG6281" s="24"/>
      <c r="AH6281" s="24"/>
      <c r="AI6281" s="24"/>
      <c r="AJ6281" s="24"/>
      <c r="AK6281" s="24"/>
      <c r="AL6281" s="24"/>
      <c r="AM6281" s="24"/>
      <c r="AN6281" s="208">
        <v>8.5489999999999995</v>
      </c>
      <c r="AO6281" s="208">
        <v>187.542</v>
      </c>
      <c r="AP6281" s="208">
        <v>10.670999999999999</v>
      </c>
      <c r="AQ6281" s="208">
        <v>12.563000000000001</v>
      </c>
      <c r="AR6281" s="208">
        <v>7.694</v>
      </c>
      <c r="AS6281" s="208">
        <v>9.2279999999999998</v>
      </c>
      <c r="AT6281" s="208">
        <v>8.7940000000000005</v>
      </c>
      <c r="AU6281" s="208">
        <v>3.27</v>
      </c>
      <c r="AV6281" s="24"/>
      <c r="AW6281" s="24"/>
      <c r="AX6281" s="24"/>
      <c r="AY6281" s="24"/>
      <c r="AZ6281" s="208">
        <v>5.8470000000000004</v>
      </c>
      <c r="BA6281" s="208">
        <v>10.09</v>
      </c>
      <c r="BB6281" s="21">
        <f t="shared" si="605"/>
        <v>187.542</v>
      </c>
      <c r="BC6281" s="21"/>
      <c r="BD6281" s="22">
        <f t="shared" si="602"/>
        <v>260.47500000000002</v>
      </c>
      <c r="BE6281" s="21"/>
      <c r="BF6281" s="51"/>
      <c r="BG6281" s="10"/>
      <c r="BH6281" s="21">
        <f t="shared" si="604"/>
        <v>0</v>
      </c>
      <c r="BI6281" s="22">
        <f t="shared" si="604"/>
        <v>0.19379340000000003</v>
      </c>
      <c r="BJ6281" s="21"/>
      <c r="BK6281" s="21">
        <v>0</v>
      </c>
      <c r="BL6281" s="22">
        <v>0.58138020000000012</v>
      </c>
      <c r="BM6281" s="21"/>
      <c r="BN6281" s="21">
        <f t="shared" si="603"/>
        <v>0</v>
      </c>
      <c r="BO6281" s="22">
        <f t="shared" si="603"/>
        <v>2.3255208000000005</v>
      </c>
      <c r="BP6281" s="21">
        <f t="shared" si="603"/>
        <v>0</v>
      </c>
    </row>
    <row r="6282" spans="1:68" ht="11.1" hidden="1" customHeight="1" outlineLevel="2" x14ac:dyDescent="0.2">
      <c r="A6282" s="10"/>
      <c r="B6282" s="18"/>
      <c r="C6282" s="18"/>
      <c r="D6282" s="18"/>
      <c r="E6282" s="23" t="s">
        <v>5517</v>
      </c>
      <c r="F6282" s="24"/>
      <c r="G6282" s="24"/>
      <c r="H6282" s="24"/>
      <c r="I6282" s="24"/>
      <c r="J6282" s="24"/>
      <c r="K6282" s="24"/>
      <c r="L6282" s="24"/>
      <c r="M6282" s="24"/>
      <c r="N6282" s="24"/>
      <c r="O6282" s="24"/>
      <c r="P6282" s="24"/>
      <c r="Q6282" s="24"/>
      <c r="R6282" s="24"/>
      <c r="S6282" s="24"/>
      <c r="T6282" s="24"/>
      <c r="U6282" s="24"/>
      <c r="V6282" s="24"/>
      <c r="W6282" s="24"/>
      <c r="X6282" s="24"/>
      <c r="Y6282" s="24"/>
      <c r="Z6282" s="24"/>
      <c r="AA6282" s="24"/>
      <c r="AB6282" s="24"/>
      <c r="AC6282" s="24"/>
      <c r="AD6282" s="24"/>
      <c r="AE6282" s="24"/>
      <c r="AF6282" s="24"/>
      <c r="AG6282" s="24"/>
      <c r="AH6282" s="24"/>
      <c r="AI6282" s="24"/>
      <c r="AJ6282" s="24"/>
      <c r="AK6282" s="24"/>
      <c r="AL6282" s="24"/>
      <c r="AM6282" s="24"/>
      <c r="AN6282" s="208">
        <v>12.103</v>
      </c>
      <c r="AO6282" s="208">
        <v>304.952</v>
      </c>
      <c r="AP6282" s="208">
        <v>21.582999999999998</v>
      </c>
      <c r="AQ6282" s="208">
        <v>21.027000000000001</v>
      </c>
      <c r="AR6282" s="208">
        <v>13.092000000000001</v>
      </c>
      <c r="AS6282" s="208">
        <v>14.063000000000001</v>
      </c>
      <c r="AT6282" s="208">
        <v>8.7240000000000002</v>
      </c>
      <c r="AU6282" s="208">
        <v>1.615</v>
      </c>
      <c r="AV6282" s="24"/>
      <c r="AW6282" s="24"/>
      <c r="AX6282" s="24"/>
      <c r="AY6282" s="24"/>
      <c r="AZ6282" s="208">
        <v>1.2E-2</v>
      </c>
      <c r="BA6282" s="208">
        <v>7.3289999999999997</v>
      </c>
      <c r="BB6282" s="21">
        <f t="shared" si="605"/>
        <v>304.952</v>
      </c>
      <c r="BC6282" s="21"/>
      <c r="BD6282" s="22">
        <f t="shared" ref="BD6282:BD6346" si="606">(BB6282/30/24)*1000</f>
        <v>423.54444444444442</v>
      </c>
      <c r="BE6282" s="21"/>
      <c r="BF6282" s="51"/>
      <c r="BG6282" s="10"/>
      <c r="BH6282" s="21">
        <f t="shared" si="604"/>
        <v>0</v>
      </c>
      <c r="BI6282" s="22">
        <f t="shared" si="604"/>
        <v>0.31511706666666667</v>
      </c>
      <c r="BJ6282" s="21"/>
      <c r="BK6282" s="21">
        <v>0</v>
      </c>
      <c r="BL6282" s="22">
        <v>0.94535119999999995</v>
      </c>
      <c r="BM6282" s="21"/>
      <c r="BN6282" s="21">
        <f t="shared" si="603"/>
        <v>0</v>
      </c>
      <c r="BO6282" s="22">
        <f t="shared" si="603"/>
        <v>3.7814047999999998</v>
      </c>
      <c r="BP6282" s="21">
        <f t="shared" si="603"/>
        <v>0</v>
      </c>
    </row>
    <row r="6283" spans="1:68" ht="11.1" hidden="1" customHeight="1" outlineLevel="2" x14ac:dyDescent="0.2">
      <c r="A6283" s="10"/>
      <c r="B6283" s="18"/>
      <c r="C6283" s="18"/>
      <c r="D6283" s="18"/>
      <c r="E6283" s="23" t="s">
        <v>5518</v>
      </c>
      <c r="F6283" s="208">
        <v>11.173</v>
      </c>
      <c r="G6283" s="208">
        <v>9.798</v>
      </c>
      <c r="H6283" s="208">
        <v>6.875</v>
      </c>
      <c r="I6283" s="239">
        <v>6.1040000000000001</v>
      </c>
      <c r="J6283" s="239"/>
      <c r="K6283" s="208">
        <v>0.26900000000000002</v>
      </c>
      <c r="L6283" s="24"/>
      <c r="M6283" s="24"/>
      <c r="N6283" s="24"/>
      <c r="O6283" s="24"/>
      <c r="P6283" s="208">
        <v>6.7160000000000002</v>
      </c>
      <c r="Q6283" s="208">
        <v>8.5139999999999993</v>
      </c>
      <c r="R6283" s="208">
        <v>10.874000000000001</v>
      </c>
      <c r="S6283" s="208">
        <v>11.738</v>
      </c>
      <c r="T6283" s="208">
        <v>10.765000000000001</v>
      </c>
      <c r="U6283" s="208">
        <v>8.2040000000000006</v>
      </c>
      <c r="V6283" s="24"/>
      <c r="W6283" s="208">
        <v>6.2869999999999999</v>
      </c>
      <c r="X6283" s="24"/>
      <c r="Y6283" s="24"/>
      <c r="Z6283" s="24"/>
      <c r="AA6283" s="24"/>
      <c r="AB6283" s="24"/>
      <c r="AC6283" s="208">
        <v>17.861000000000001</v>
      </c>
      <c r="AD6283" s="208">
        <v>13.582000000000001</v>
      </c>
      <c r="AE6283" s="208">
        <v>23.879000000000001</v>
      </c>
      <c r="AF6283" s="208">
        <v>10.743</v>
      </c>
      <c r="AG6283" s="208">
        <v>7.4340000000000002</v>
      </c>
      <c r="AH6283" s="208">
        <v>4.7690000000000001</v>
      </c>
      <c r="AI6283" s="208">
        <v>5.8999999999999997E-2</v>
      </c>
      <c r="AJ6283" s="24"/>
      <c r="AK6283" s="24"/>
      <c r="AL6283" s="24"/>
      <c r="AM6283" s="24"/>
      <c r="AN6283" s="208">
        <v>5.0640000000000001</v>
      </c>
      <c r="AO6283" s="208">
        <v>8.843</v>
      </c>
      <c r="AP6283" s="208">
        <v>12.087</v>
      </c>
      <c r="AQ6283" s="208">
        <v>12.627000000000001</v>
      </c>
      <c r="AR6283" s="208">
        <v>9.8070000000000004</v>
      </c>
      <c r="AS6283" s="208">
        <v>10.157999999999999</v>
      </c>
      <c r="AT6283" s="208">
        <v>7.1379999999999999</v>
      </c>
      <c r="AU6283" s="208">
        <v>0.442</v>
      </c>
      <c r="AV6283" s="24"/>
      <c r="AW6283" s="24"/>
      <c r="AX6283" s="24"/>
      <c r="AY6283" s="24"/>
      <c r="AZ6283" s="208">
        <v>4.367</v>
      </c>
      <c r="BA6283" s="208">
        <v>9.7710000000000008</v>
      </c>
      <c r="BB6283" s="21">
        <f t="shared" si="605"/>
        <v>23.879000000000001</v>
      </c>
      <c r="BC6283" s="21"/>
      <c r="BD6283" s="22">
        <f t="shared" si="606"/>
        <v>33.165277777777781</v>
      </c>
      <c r="BE6283" s="21"/>
      <c r="BF6283" s="51"/>
      <c r="BG6283" s="10"/>
      <c r="BH6283" s="21">
        <f t="shared" si="604"/>
        <v>0</v>
      </c>
      <c r="BI6283" s="22">
        <f t="shared" si="604"/>
        <v>2.4674966666666666E-2</v>
      </c>
      <c r="BJ6283" s="21"/>
      <c r="BK6283" s="21">
        <v>0</v>
      </c>
      <c r="BL6283" s="22">
        <v>7.4024900000000005E-2</v>
      </c>
      <c r="BM6283" s="21"/>
      <c r="BN6283" s="21">
        <f t="shared" si="603"/>
        <v>0</v>
      </c>
      <c r="BO6283" s="22">
        <f t="shared" si="603"/>
        <v>0.29609960000000002</v>
      </c>
      <c r="BP6283" s="21">
        <f t="shared" si="603"/>
        <v>0</v>
      </c>
    </row>
    <row r="6284" spans="1:68" ht="11.1" hidden="1" customHeight="1" outlineLevel="2" x14ac:dyDescent="0.2">
      <c r="A6284" s="10"/>
      <c r="B6284" s="18"/>
      <c r="C6284" s="18"/>
      <c r="D6284" s="18"/>
      <c r="E6284" s="23" t="s">
        <v>5519</v>
      </c>
      <c r="F6284" s="24"/>
      <c r="G6284" s="24"/>
      <c r="H6284" s="24"/>
      <c r="I6284" s="24"/>
      <c r="J6284" s="24"/>
      <c r="K6284" s="24"/>
      <c r="L6284" s="24"/>
      <c r="M6284" s="24"/>
      <c r="N6284" s="24"/>
      <c r="O6284" s="24"/>
      <c r="P6284" s="24"/>
      <c r="Q6284" s="24"/>
      <c r="R6284" s="24"/>
      <c r="S6284" s="24"/>
      <c r="T6284" s="24"/>
      <c r="U6284" s="24"/>
      <c r="V6284" s="24"/>
      <c r="W6284" s="24"/>
      <c r="X6284" s="24"/>
      <c r="Y6284" s="24"/>
      <c r="Z6284" s="24"/>
      <c r="AA6284" s="24"/>
      <c r="AB6284" s="24"/>
      <c r="AC6284" s="24"/>
      <c r="AD6284" s="24"/>
      <c r="AE6284" s="24"/>
      <c r="AF6284" s="24"/>
      <c r="AG6284" s="24"/>
      <c r="AH6284" s="24"/>
      <c r="AI6284" s="24"/>
      <c r="AJ6284" s="24"/>
      <c r="AK6284" s="24"/>
      <c r="AL6284" s="24"/>
      <c r="AM6284" s="24"/>
      <c r="AN6284" s="24"/>
      <c r="AO6284" s="24"/>
      <c r="AP6284" s="208">
        <v>40.902000000000001</v>
      </c>
      <c r="AQ6284" s="208">
        <v>22.202000000000002</v>
      </c>
      <c r="AR6284" s="208">
        <v>14.222</v>
      </c>
      <c r="AS6284" s="208">
        <v>11.361000000000001</v>
      </c>
      <c r="AT6284" s="208">
        <v>12.365</v>
      </c>
      <c r="AU6284" s="208">
        <v>3.0760000000000001</v>
      </c>
      <c r="AV6284" s="24"/>
      <c r="AW6284" s="24"/>
      <c r="AX6284" s="24"/>
      <c r="AY6284" s="24"/>
      <c r="AZ6284" s="208">
        <v>3.9670000000000001</v>
      </c>
      <c r="BA6284" s="208">
        <v>13.06</v>
      </c>
      <c r="BB6284" s="21">
        <f t="shared" si="605"/>
        <v>40.902000000000001</v>
      </c>
      <c r="BC6284" s="21"/>
      <c r="BD6284" s="22">
        <f t="shared" si="606"/>
        <v>56.80833333333333</v>
      </c>
      <c r="BE6284" s="21"/>
      <c r="BF6284" s="51"/>
      <c r="BG6284" s="10"/>
      <c r="BH6284" s="21">
        <f t="shared" si="604"/>
        <v>0</v>
      </c>
      <c r="BI6284" s="22">
        <f t="shared" si="604"/>
        <v>4.2265399999999995E-2</v>
      </c>
      <c r="BJ6284" s="21"/>
      <c r="BK6284" s="21">
        <v>0</v>
      </c>
      <c r="BL6284" s="22">
        <v>0.12679619999999997</v>
      </c>
      <c r="BM6284" s="21"/>
      <c r="BN6284" s="21">
        <f t="shared" si="603"/>
        <v>0</v>
      </c>
      <c r="BO6284" s="22">
        <f t="shared" si="603"/>
        <v>0.50718479999999988</v>
      </c>
      <c r="BP6284" s="21">
        <f t="shared" si="603"/>
        <v>0</v>
      </c>
    </row>
    <row r="6285" spans="1:68" ht="11.1" hidden="1" customHeight="1" outlineLevel="1" collapsed="1" x14ac:dyDescent="0.2">
      <c r="A6285" s="10"/>
      <c r="B6285" s="18"/>
      <c r="C6285" s="18"/>
      <c r="D6285" s="18"/>
      <c r="E6285" s="19" t="s">
        <v>5520</v>
      </c>
      <c r="F6285" s="20"/>
      <c r="G6285" s="20"/>
      <c r="H6285" s="20"/>
      <c r="I6285" s="20"/>
      <c r="J6285" s="20"/>
      <c r="K6285" s="20"/>
      <c r="L6285" s="20"/>
      <c r="M6285" s="20"/>
      <c r="N6285" s="20"/>
      <c r="O6285" s="20"/>
      <c r="P6285" s="20"/>
      <c r="Q6285" s="20"/>
      <c r="R6285" s="20"/>
      <c r="S6285" s="20"/>
      <c r="T6285" s="20"/>
      <c r="U6285" s="20"/>
      <c r="V6285" s="20"/>
      <c r="W6285" s="20"/>
      <c r="X6285" s="20"/>
      <c r="Y6285" s="20"/>
      <c r="Z6285" s="20"/>
      <c r="AA6285" s="20"/>
      <c r="AB6285" s="209">
        <v>10.234999999999999</v>
      </c>
      <c r="AC6285" s="209">
        <v>13.316000000000001</v>
      </c>
      <c r="AD6285" s="209">
        <v>25.411000000000001</v>
      </c>
      <c r="AE6285" s="209">
        <v>23.306000000000001</v>
      </c>
      <c r="AF6285" s="209">
        <v>15.465999999999999</v>
      </c>
      <c r="AG6285" s="209">
        <v>8.5250000000000004</v>
      </c>
      <c r="AH6285" s="209">
        <v>5.5090000000000003</v>
      </c>
      <c r="AI6285" s="209">
        <v>4.4779999999999998</v>
      </c>
      <c r="AJ6285" s="20"/>
      <c r="AK6285" s="20"/>
      <c r="AL6285" s="20"/>
      <c r="AM6285" s="209">
        <v>4</v>
      </c>
      <c r="AN6285" s="209">
        <v>5.3620000000000001</v>
      </c>
      <c r="AO6285" s="209">
        <v>22.420999999999999</v>
      </c>
      <c r="AP6285" s="209">
        <v>12.79</v>
      </c>
      <c r="AQ6285" s="209">
        <v>18.445</v>
      </c>
      <c r="AR6285" s="209">
        <v>20.331</v>
      </c>
      <c r="AS6285" s="209">
        <v>10.196</v>
      </c>
      <c r="AT6285" s="209">
        <v>8.9410000000000007</v>
      </c>
      <c r="AU6285" s="209">
        <v>2.6850000000000001</v>
      </c>
      <c r="AV6285" s="209">
        <v>0.443</v>
      </c>
      <c r="AW6285" s="20"/>
      <c r="AX6285" s="209">
        <v>1.1319999999999999</v>
      </c>
      <c r="AY6285" s="209">
        <v>4.1120000000000001</v>
      </c>
      <c r="AZ6285" s="209">
        <v>6.0140000000000002</v>
      </c>
      <c r="BA6285" s="209">
        <v>44.795000000000002</v>
      </c>
      <c r="BB6285" s="56">
        <f>BB6286+BB6287+BB6288+BB6289</f>
        <v>203.749</v>
      </c>
      <c r="BC6285" s="21">
        <f>BF6285</f>
        <v>3486</v>
      </c>
      <c r="BD6285" s="22">
        <f t="shared" si="606"/>
        <v>282.98472222222222</v>
      </c>
      <c r="BE6285" s="21">
        <f>BC6285-BD6285</f>
        <v>3203.0152777777776</v>
      </c>
      <c r="BF6285" s="51">
        <f>SUM(BF6286:BF6289)</f>
        <v>3486</v>
      </c>
      <c r="BG6285" s="10">
        <v>5</v>
      </c>
      <c r="BH6285" s="21">
        <f t="shared" si="604"/>
        <v>2.5935839999999999</v>
      </c>
      <c r="BI6285" s="22">
        <f t="shared" si="604"/>
        <v>0.21054063333333334</v>
      </c>
      <c r="BJ6285" s="21">
        <f>BH6285-BI6285</f>
        <v>2.3830433666666666</v>
      </c>
      <c r="BK6285" s="21">
        <v>4.2675840000000003</v>
      </c>
      <c r="BL6285" s="22">
        <v>0.44172520000000004</v>
      </c>
      <c r="BM6285" s="21">
        <v>3.8258588000000002</v>
      </c>
      <c r="BN6285" s="21">
        <f t="shared" si="603"/>
        <v>17.070336000000001</v>
      </c>
      <c r="BO6285" s="22">
        <f t="shared" si="603"/>
        <v>1.7669008000000002</v>
      </c>
      <c r="BP6285" s="21">
        <f t="shared" si="603"/>
        <v>15.303435200000001</v>
      </c>
    </row>
    <row r="6286" spans="1:68" ht="11.1" hidden="1" customHeight="1" outlineLevel="2" x14ac:dyDescent="0.2">
      <c r="A6286" s="10"/>
      <c r="B6286" s="18"/>
      <c r="C6286" s="18"/>
      <c r="D6286" s="18"/>
      <c r="E6286" s="23" t="s">
        <v>5521</v>
      </c>
      <c r="F6286" s="24"/>
      <c r="G6286" s="24"/>
      <c r="H6286" s="24"/>
      <c r="I6286" s="24"/>
      <c r="J6286" s="24"/>
      <c r="K6286" s="24"/>
      <c r="L6286" s="24"/>
      <c r="M6286" s="24"/>
      <c r="N6286" s="24"/>
      <c r="O6286" s="24"/>
      <c r="P6286" s="24"/>
      <c r="Q6286" s="24"/>
      <c r="R6286" s="24"/>
      <c r="S6286" s="24"/>
      <c r="T6286" s="24"/>
      <c r="U6286" s="24"/>
      <c r="V6286" s="24"/>
      <c r="W6286" s="24"/>
      <c r="X6286" s="24"/>
      <c r="Y6286" s="24"/>
      <c r="Z6286" s="24"/>
      <c r="AA6286" s="24"/>
      <c r="AB6286" s="24"/>
      <c r="AC6286" s="24"/>
      <c r="AD6286" s="24"/>
      <c r="AE6286" s="24"/>
      <c r="AF6286" s="24"/>
      <c r="AG6286" s="24"/>
      <c r="AH6286" s="24"/>
      <c r="AI6286" s="24"/>
      <c r="AJ6286" s="24"/>
      <c r="AK6286" s="24"/>
      <c r="AL6286" s="24"/>
      <c r="AM6286" s="24"/>
      <c r="AN6286" s="24"/>
      <c r="AO6286" s="24"/>
      <c r="AP6286" s="24"/>
      <c r="AQ6286" s="24"/>
      <c r="AR6286" s="24"/>
      <c r="AS6286" s="24"/>
      <c r="AT6286" s="24"/>
      <c r="AU6286" s="24"/>
      <c r="AV6286" s="24"/>
      <c r="AW6286" s="24"/>
      <c r="AX6286" s="24"/>
      <c r="AY6286" s="24"/>
      <c r="AZ6286" s="24"/>
      <c r="BA6286" s="208">
        <v>117</v>
      </c>
      <c r="BB6286" s="21">
        <f t="shared" si="605"/>
        <v>117</v>
      </c>
      <c r="BC6286" s="21"/>
      <c r="BD6286" s="22">
        <f t="shared" si="606"/>
        <v>162.5</v>
      </c>
      <c r="BE6286" s="21"/>
      <c r="BF6286" s="2">
        <v>590</v>
      </c>
      <c r="BG6286" s="10"/>
      <c r="BH6286" s="21">
        <f t="shared" si="604"/>
        <v>0</v>
      </c>
      <c r="BI6286" s="22">
        <f t="shared" si="604"/>
        <v>0.12089999999999999</v>
      </c>
      <c r="BJ6286" s="21"/>
      <c r="BK6286" s="21">
        <v>0</v>
      </c>
      <c r="BL6286" s="22">
        <v>0.36269999999999997</v>
      </c>
      <c r="BM6286" s="21"/>
      <c r="BN6286" s="21">
        <f t="shared" si="603"/>
        <v>0</v>
      </c>
      <c r="BO6286" s="22">
        <f t="shared" si="603"/>
        <v>1.4507999999999999</v>
      </c>
      <c r="BP6286" s="21">
        <f t="shared" si="603"/>
        <v>0</v>
      </c>
    </row>
    <row r="6287" spans="1:68" ht="11.1" hidden="1" customHeight="1" outlineLevel="2" x14ac:dyDescent="0.25">
      <c r="A6287" s="10"/>
      <c r="B6287" s="18"/>
      <c r="C6287" s="18"/>
      <c r="D6287" s="18"/>
      <c r="E6287" s="23" t="s">
        <v>5522</v>
      </c>
      <c r="F6287" s="24"/>
      <c r="G6287" s="24"/>
      <c r="H6287" s="24"/>
      <c r="I6287" s="24"/>
      <c r="J6287" s="24"/>
      <c r="K6287" s="24"/>
      <c r="L6287" s="24"/>
      <c r="M6287" s="24"/>
      <c r="N6287" s="24"/>
      <c r="O6287" s="24"/>
      <c r="P6287" s="24"/>
      <c r="Q6287" s="24"/>
      <c r="R6287" s="24"/>
      <c r="S6287" s="24"/>
      <c r="T6287" s="24"/>
      <c r="U6287" s="24"/>
      <c r="V6287" s="24"/>
      <c r="W6287" s="24"/>
      <c r="X6287" s="24"/>
      <c r="Y6287" s="24"/>
      <c r="Z6287" s="24"/>
      <c r="AA6287" s="24"/>
      <c r="AB6287" s="24"/>
      <c r="AC6287" s="24"/>
      <c r="AD6287" s="24"/>
      <c r="AE6287" s="24"/>
      <c r="AF6287" s="24"/>
      <c r="AG6287" s="24"/>
      <c r="AH6287" s="24"/>
      <c r="AI6287" s="24"/>
      <c r="AJ6287" s="24"/>
      <c r="AK6287" s="24"/>
      <c r="AL6287" s="24"/>
      <c r="AM6287" s="24"/>
      <c r="AN6287" s="24"/>
      <c r="AO6287" s="24"/>
      <c r="AP6287" s="24"/>
      <c r="AQ6287" s="24"/>
      <c r="AR6287" s="24"/>
      <c r="AS6287" s="24"/>
      <c r="AT6287" s="24"/>
      <c r="AU6287" s="24"/>
      <c r="AV6287" s="24"/>
      <c r="AW6287" s="24"/>
      <c r="AX6287" s="24"/>
      <c r="AY6287" s="24"/>
      <c r="AZ6287" s="24"/>
      <c r="BA6287" s="208"/>
      <c r="BB6287" s="21">
        <v>61.256999999999998</v>
      </c>
      <c r="BC6287" s="21"/>
      <c r="BD6287" s="22">
        <f t="shared" si="606"/>
        <v>85.079166666666666</v>
      </c>
      <c r="BE6287" s="21"/>
      <c r="BF6287" s="100">
        <v>492</v>
      </c>
      <c r="BG6287" s="10"/>
      <c r="BH6287" s="21">
        <f t="shared" si="604"/>
        <v>0</v>
      </c>
      <c r="BI6287" s="22">
        <f t="shared" si="604"/>
        <v>6.3298900000000005E-2</v>
      </c>
      <c r="BJ6287" s="21"/>
      <c r="BK6287" s="21"/>
      <c r="BL6287" s="22"/>
      <c r="BM6287" s="21"/>
      <c r="BN6287" s="21"/>
      <c r="BO6287" s="22"/>
      <c r="BP6287" s="21"/>
    </row>
    <row r="6288" spans="1:68" ht="11.1" hidden="1" customHeight="1" outlineLevel="2" x14ac:dyDescent="0.2">
      <c r="A6288" s="10"/>
      <c r="B6288" s="18"/>
      <c r="C6288" s="18"/>
      <c r="D6288" s="18"/>
      <c r="E6288" s="23" t="s">
        <v>5523</v>
      </c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4"/>
      <c r="Q6288" s="24"/>
      <c r="R6288" s="24"/>
      <c r="S6288" s="24"/>
      <c r="T6288" s="24"/>
      <c r="U6288" s="24"/>
      <c r="V6288" s="24"/>
      <c r="W6288" s="24"/>
      <c r="X6288" s="24"/>
      <c r="Y6288" s="24"/>
      <c r="Z6288" s="24"/>
      <c r="AA6288" s="24"/>
      <c r="AB6288" s="24"/>
      <c r="AC6288" s="24"/>
      <c r="AD6288" s="208">
        <v>0.25700000000000001</v>
      </c>
      <c r="AE6288" s="208">
        <v>0.33800000000000002</v>
      </c>
      <c r="AF6288" s="208">
        <v>0.253</v>
      </c>
      <c r="AG6288" s="208">
        <v>3.1E-2</v>
      </c>
      <c r="AH6288" s="24"/>
      <c r="AI6288" s="24"/>
      <c r="AJ6288" s="24"/>
      <c r="AK6288" s="24"/>
      <c r="AL6288" s="24"/>
      <c r="AM6288" s="24"/>
      <c r="AN6288" s="24"/>
      <c r="AO6288" s="208">
        <v>0.33200000000000002</v>
      </c>
      <c r="AP6288" s="208">
        <v>0.14899999999999999</v>
      </c>
      <c r="AQ6288" s="208">
        <v>0.222</v>
      </c>
      <c r="AR6288" s="208">
        <v>0.33700000000000002</v>
      </c>
      <c r="AS6288" s="208">
        <v>0.224</v>
      </c>
      <c r="AT6288" s="208">
        <v>1.7000000000000001E-2</v>
      </c>
      <c r="AU6288" s="24"/>
      <c r="AV6288" s="24"/>
      <c r="AW6288" s="24"/>
      <c r="AX6288" s="24"/>
      <c r="AY6288" s="24"/>
      <c r="AZ6288" s="24"/>
      <c r="BA6288" s="24"/>
      <c r="BB6288" s="21">
        <f t="shared" si="605"/>
        <v>0.33800000000000002</v>
      </c>
      <c r="BC6288" s="21"/>
      <c r="BD6288" s="22">
        <f t="shared" si="606"/>
        <v>0.4694444444444445</v>
      </c>
      <c r="BE6288" s="21"/>
      <c r="BF6288" s="2">
        <f>64+492</f>
        <v>556</v>
      </c>
      <c r="BG6288" s="10"/>
      <c r="BH6288" s="21">
        <f t="shared" si="604"/>
        <v>0</v>
      </c>
      <c r="BI6288" s="22">
        <f t="shared" si="604"/>
        <v>3.4926666666666668E-4</v>
      </c>
      <c r="BJ6288" s="21">
        <f>BH6288-BI6288</f>
        <v>-3.4926666666666668E-4</v>
      </c>
      <c r="BK6288" s="21">
        <v>0.142848</v>
      </c>
      <c r="BL6288" s="22">
        <v>1.0478E-3</v>
      </c>
      <c r="BM6288" s="21">
        <v>0.14180020000000002</v>
      </c>
      <c r="BN6288" s="21">
        <f t="shared" si="603"/>
        <v>0.57139200000000001</v>
      </c>
      <c r="BO6288" s="22">
        <f t="shared" si="603"/>
        <v>4.1912E-3</v>
      </c>
      <c r="BP6288" s="21">
        <f t="shared" si="603"/>
        <v>0.56720080000000006</v>
      </c>
    </row>
    <row r="6289" spans="1:68" ht="11.1" hidden="1" customHeight="1" outlineLevel="2" x14ac:dyDescent="0.2">
      <c r="A6289" s="10"/>
      <c r="B6289" s="18"/>
      <c r="C6289" s="18"/>
      <c r="D6289" s="18"/>
      <c r="E6289" s="23" t="s">
        <v>5524</v>
      </c>
      <c r="F6289" s="24"/>
      <c r="G6289" s="24"/>
      <c r="H6289" s="24"/>
      <c r="I6289" s="24"/>
      <c r="J6289" s="24"/>
      <c r="K6289" s="24"/>
      <c r="L6289" s="24"/>
      <c r="M6289" s="24"/>
      <c r="N6289" s="24"/>
      <c r="O6289" s="24"/>
      <c r="P6289" s="24"/>
      <c r="Q6289" s="24"/>
      <c r="R6289" s="24"/>
      <c r="S6289" s="24"/>
      <c r="T6289" s="24"/>
      <c r="U6289" s="24"/>
      <c r="V6289" s="24"/>
      <c r="W6289" s="24"/>
      <c r="X6289" s="24"/>
      <c r="Y6289" s="24"/>
      <c r="Z6289" s="24"/>
      <c r="AA6289" s="24"/>
      <c r="AB6289" s="208">
        <v>10.234999999999999</v>
      </c>
      <c r="AC6289" s="208">
        <v>13.316000000000001</v>
      </c>
      <c r="AD6289" s="208">
        <v>25.154</v>
      </c>
      <c r="AE6289" s="208">
        <v>22.968</v>
      </c>
      <c r="AF6289" s="208">
        <v>15.212999999999999</v>
      </c>
      <c r="AG6289" s="208">
        <v>8.4939999999999998</v>
      </c>
      <c r="AH6289" s="208">
        <v>5.5090000000000003</v>
      </c>
      <c r="AI6289" s="208">
        <v>4.4779999999999998</v>
      </c>
      <c r="AJ6289" s="24"/>
      <c r="AK6289" s="24"/>
      <c r="AL6289" s="24"/>
      <c r="AM6289" s="208">
        <v>4</v>
      </c>
      <c r="AN6289" s="208">
        <v>5.3620000000000001</v>
      </c>
      <c r="AO6289" s="208">
        <v>22.088999999999999</v>
      </c>
      <c r="AP6289" s="208">
        <v>12.641</v>
      </c>
      <c r="AQ6289" s="208">
        <v>18.222999999999999</v>
      </c>
      <c r="AR6289" s="208">
        <v>19.994</v>
      </c>
      <c r="AS6289" s="208">
        <v>9.9719999999999995</v>
      </c>
      <c r="AT6289" s="208">
        <v>8.9239999999999995</v>
      </c>
      <c r="AU6289" s="208">
        <v>2.6850000000000001</v>
      </c>
      <c r="AV6289" s="208">
        <v>0.443</v>
      </c>
      <c r="AW6289" s="24"/>
      <c r="AX6289" s="208">
        <v>1.1319999999999999</v>
      </c>
      <c r="AY6289" s="208">
        <v>4.1120000000000001</v>
      </c>
      <c r="AZ6289" s="208">
        <v>6.0140000000000002</v>
      </c>
      <c r="BA6289" s="208">
        <v>11.531000000000001</v>
      </c>
      <c r="BB6289" s="21">
        <f t="shared" si="605"/>
        <v>25.154</v>
      </c>
      <c r="BC6289" s="21"/>
      <c r="BD6289" s="22">
        <f t="shared" si="606"/>
        <v>34.93611111111111</v>
      </c>
      <c r="BE6289" s="21"/>
      <c r="BF6289" s="2">
        <v>1848</v>
      </c>
      <c r="BG6289" s="10"/>
      <c r="BH6289" s="21">
        <f t="shared" si="604"/>
        <v>0</v>
      </c>
      <c r="BI6289" s="22">
        <f t="shared" si="604"/>
        <v>2.5992466666666669E-2</v>
      </c>
      <c r="BJ6289" s="21"/>
      <c r="BK6289" s="21">
        <v>0</v>
      </c>
      <c r="BL6289" s="22">
        <v>7.7977400000000002E-2</v>
      </c>
      <c r="BM6289" s="21"/>
      <c r="BN6289" s="21">
        <f t="shared" si="603"/>
        <v>0</v>
      </c>
      <c r="BO6289" s="22">
        <f t="shared" si="603"/>
        <v>0.31190960000000001</v>
      </c>
      <c r="BP6289" s="21">
        <f t="shared" si="603"/>
        <v>0</v>
      </c>
    </row>
    <row r="6290" spans="1:68" ht="11.1" hidden="1" customHeight="1" outlineLevel="1" collapsed="1" x14ac:dyDescent="0.2">
      <c r="A6290" s="10"/>
      <c r="B6290" s="18"/>
      <c r="C6290" s="18"/>
      <c r="D6290" s="18"/>
      <c r="E6290" s="19" t="s">
        <v>5325</v>
      </c>
      <c r="F6290" s="20"/>
      <c r="G6290" s="209">
        <v>45.069000000000003</v>
      </c>
      <c r="H6290" s="209">
        <v>30.231000000000002</v>
      </c>
      <c r="I6290" s="240">
        <v>60.048000000000002</v>
      </c>
      <c r="J6290" s="240"/>
      <c r="K6290" s="209">
        <v>16.265000000000001</v>
      </c>
      <c r="L6290" s="209">
        <v>30.231000000000002</v>
      </c>
      <c r="M6290" s="209">
        <v>30.231000000000002</v>
      </c>
      <c r="N6290" s="209">
        <v>30.231000000000002</v>
      </c>
      <c r="O6290" s="209">
        <v>9.9359999999999999</v>
      </c>
      <c r="P6290" s="209">
        <v>30.231000000000002</v>
      </c>
      <c r="Q6290" s="209">
        <v>30.231000000000002</v>
      </c>
      <c r="R6290" s="209">
        <v>70.033000000000001</v>
      </c>
      <c r="S6290" s="209">
        <v>50.405000000000001</v>
      </c>
      <c r="T6290" s="209">
        <v>19.163</v>
      </c>
      <c r="U6290" s="209">
        <v>56.805999999999997</v>
      </c>
      <c r="V6290" s="209">
        <v>19.902999999999999</v>
      </c>
      <c r="W6290" s="209">
        <v>41.238</v>
      </c>
      <c r="X6290" s="209">
        <v>51.814999999999998</v>
      </c>
      <c r="Y6290" s="209">
        <v>32.784999999999997</v>
      </c>
      <c r="Z6290" s="209">
        <v>-0.44</v>
      </c>
      <c r="AA6290" s="209">
        <v>31.408000000000001</v>
      </c>
      <c r="AB6290" s="209">
        <v>20.350999999999999</v>
      </c>
      <c r="AC6290" s="209">
        <v>32.832999999999998</v>
      </c>
      <c r="AD6290" s="209">
        <v>38.139000000000003</v>
      </c>
      <c r="AE6290" s="209">
        <v>42.139000000000003</v>
      </c>
      <c r="AF6290" s="209">
        <v>36.225999999999999</v>
      </c>
      <c r="AG6290" s="209">
        <v>33.024000000000001</v>
      </c>
      <c r="AH6290" s="209">
        <v>31.475999999999999</v>
      </c>
      <c r="AI6290" s="209">
        <v>28.266999999999999</v>
      </c>
      <c r="AJ6290" s="209">
        <v>25.393999999999998</v>
      </c>
      <c r="AK6290" s="209">
        <v>25.059000000000001</v>
      </c>
      <c r="AL6290" s="209">
        <v>25.032</v>
      </c>
      <c r="AM6290" s="209">
        <v>23.658000000000001</v>
      </c>
      <c r="AN6290" s="209">
        <v>30.332999999999998</v>
      </c>
      <c r="AO6290" s="209">
        <v>35.579000000000001</v>
      </c>
      <c r="AP6290" s="209">
        <v>37.201000000000001</v>
      </c>
      <c r="AQ6290" s="209">
        <v>39.831000000000003</v>
      </c>
      <c r="AR6290" s="209">
        <v>34.418999999999997</v>
      </c>
      <c r="AS6290" s="209">
        <v>36.009</v>
      </c>
      <c r="AT6290" s="209">
        <v>29.571000000000002</v>
      </c>
      <c r="AU6290" s="209">
        <v>26.641999999999999</v>
      </c>
      <c r="AV6290" s="209">
        <v>24.949000000000002</v>
      </c>
      <c r="AW6290" s="209">
        <v>24.428000000000001</v>
      </c>
      <c r="AX6290" s="209">
        <v>24.931000000000001</v>
      </c>
      <c r="AY6290" s="209">
        <v>25.829000000000001</v>
      </c>
      <c r="AZ6290" s="209">
        <v>29.145</v>
      </c>
      <c r="BA6290" s="209">
        <v>31.744</v>
      </c>
      <c r="BB6290" s="56">
        <f>BB6291+BB6292</f>
        <v>99.85</v>
      </c>
      <c r="BC6290" s="21">
        <f>BF6290</f>
        <v>530.02</v>
      </c>
      <c r="BD6290" s="22">
        <f t="shared" si="606"/>
        <v>138.68055555555554</v>
      </c>
      <c r="BE6290" s="21">
        <f>BC6290-BD6290</f>
        <v>391.33944444444444</v>
      </c>
      <c r="BF6290" s="51">
        <v>530.02</v>
      </c>
      <c r="BG6290" s="10">
        <v>6</v>
      </c>
      <c r="BH6290" s="21">
        <f t="shared" si="604"/>
        <v>0.39433488</v>
      </c>
      <c r="BI6290" s="22">
        <f t="shared" si="604"/>
        <v>0.10317833333333333</v>
      </c>
      <c r="BJ6290" s="21">
        <f>BH6290-BI6290</f>
        <v>0.29115654666666668</v>
      </c>
      <c r="BK6290" s="21">
        <v>1.1830046400000001</v>
      </c>
      <c r="BL6290" s="22">
        <v>0.309535</v>
      </c>
      <c r="BM6290" s="21">
        <v>0.87346964000000005</v>
      </c>
      <c r="BN6290" s="21">
        <f t="shared" si="603"/>
        <v>4.7320185600000002</v>
      </c>
      <c r="BO6290" s="22">
        <f t="shared" si="603"/>
        <v>1.23814</v>
      </c>
      <c r="BP6290" s="21">
        <f t="shared" si="603"/>
        <v>3.4938785600000002</v>
      </c>
    </row>
    <row r="6291" spans="1:68" ht="11.1" hidden="1" customHeight="1" outlineLevel="2" x14ac:dyDescent="0.2">
      <c r="A6291" s="10"/>
      <c r="B6291" s="18"/>
      <c r="C6291" s="18"/>
      <c r="D6291" s="18"/>
      <c r="E6291" s="23"/>
      <c r="F6291" s="24"/>
      <c r="G6291" s="208">
        <v>45.069000000000003</v>
      </c>
      <c r="H6291" s="208">
        <v>30.231000000000002</v>
      </c>
      <c r="I6291" s="239">
        <v>60.048000000000002</v>
      </c>
      <c r="J6291" s="239"/>
      <c r="K6291" s="208">
        <v>16.265000000000001</v>
      </c>
      <c r="L6291" s="208">
        <v>30.231000000000002</v>
      </c>
      <c r="M6291" s="208">
        <v>30.231000000000002</v>
      </c>
      <c r="N6291" s="208">
        <v>30.231000000000002</v>
      </c>
      <c r="O6291" s="208">
        <v>9.9359999999999999</v>
      </c>
      <c r="P6291" s="208">
        <v>30.231000000000002</v>
      </c>
      <c r="Q6291" s="208">
        <v>30.231000000000002</v>
      </c>
      <c r="R6291" s="208">
        <v>30.231000000000002</v>
      </c>
      <c r="S6291" s="208">
        <v>30.231000000000002</v>
      </c>
      <c r="T6291" s="208">
        <v>2.948</v>
      </c>
      <c r="U6291" s="208">
        <v>45.887999999999998</v>
      </c>
      <c r="V6291" s="208">
        <v>19.902999999999999</v>
      </c>
      <c r="W6291" s="208">
        <v>31.244</v>
      </c>
      <c r="X6291" s="208">
        <v>51.814999999999998</v>
      </c>
      <c r="Y6291" s="208">
        <v>32.784999999999997</v>
      </c>
      <c r="Z6291" s="208">
        <v>-0.44</v>
      </c>
      <c r="AA6291" s="208">
        <v>30.04</v>
      </c>
      <c r="AB6291" s="208">
        <v>15.576000000000001</v>
      </c>
      <c r="AC6291" s="208">
        <v>24.905000000000001</v>
      </c>
      <c r="AD6291" s="208">
        <v>25.091000000000001</v>
      </c>
      <c r="AE6291" s="208">
        <v>25.984999999999999</v>
      </c>
      <c r="AF6291" s="208">
        <v>25.154</v>
      </c>
      <c r="AG6291" s="208">
        <v>26.209</v>
      </c>
      <c r="AH6291" s="208">
        <v>25.338999999999999</v>
      </c>
      <c r="AI6291" s="208">
        <v>25.486999999999998</v>
      </c>
      <c r="AJ6291" s="208">
        <v>25.393999999999998</v>
      </c>
      <c r="AK6291" s="208">
        <v>25.059000000000001</v>
      </c>
      <c r="AL6291" s="208">
        <v>25.032</v>
      </c>
      <c r="AM6291" s="208">
        <v>22.516999999999999</v>
      </c>
      <c r="AN6291" s="208">
        <v>24.367999999999999</v>
      </c>
      <c r="AO6291" s="208">
        <v>24.879000000000001</v>
      </c>
      <c r="AP6291" s="208">
        <v>25.038</v>
      </c>
      <c r="AQ6291" s="208">
        <v>26.268999999999998</v>
      </c>
      <c r="AR6291" s="208">
        <v>24.605</v>
      </c>
      <c r="AS6291" s="208">
        <v>26.335000000000001</v>
      </c>
      <c r="AT6291" s="208">
        <v>25.178999999999998</v>
      </c>
      <c r="AU6291" s="208">
        <v>25.013000000000002</v>
      </c>
      <c r="AV6291" s="208">
        <v>24.949000000000002</v>
      </c>
      <c r="AW6291" s="208">
        <v>24.428000000000001</v>
      </c>
      <c r="AX6291" s="208">
        <v>24.931000000000001</v>
      </c>
      <c r="AY6291" s="208">
        <v>24.690999999999999</v>
      </c>
      <c r="AZ6291" s="208">
        <v>24.806000000000001</v>
      </c>
      <c r="BA6291" s="208">
        <v>24.898</v>
      </c>
      <c r="BB6291" s="21">
        <f t="shared" si="605"/>
        <v>60.048000000000002</v>
      </c>
      <c r="BC6291" s="21"/>
      <c r="BD6291" s="22">
        <f t="shared" si="606"/>
        <v>83.40000000000002</v>
      </c>
      <c r="BE6291" s="21"/>
      <c r="BF6291" s="51"/>
      <c r="BG6291" s="10"/>
      <c r="BH6291" s="21">
        <f t="shared" si="604"/>
        <v>0</v>
      </c>
      <c r="BI6291" s="22">
        <f t="shared" si="604"/>
        <v>6.204960000000001E-2</v>
      </c>
      <c r="BJ6291" s="21"/>
      <c r="BK6291" s="21">
        <v>0</v>
      </c>
      <c r="BL6291" s="22">
        <v>0.18614880000000003</v>
      </c>
      <c r="BM6291" s="21"/>
      <c r="BN6291" s="21">
        <f t="shared" si="603"/>
        <v>0</v>
      </c>
      <c r="BO6291" s="22">
        <f t="shared" si="603"/>
        <v>0.74459520000000012</v>
      </c>
      <c r="BP6291" s="21">
        <f t="shared" si="603"/>
        <v>0</v>
      </c>
    </row>
    <row r="6292" spans="1:68" ht="11.1" hidden="1" customHeight="1" outlineLevel="2" x14ac:dyDescent="0.2">
      <c r="A6292" s="10"/>
      <c r="B6292" s="18"/>
      <c r="C6292" s="18"/>
      <c r="D6292" s="18"/>
      <c r="E6292" s="23" t="s">
        <v>5525</v>
      </c>
      <c r="F6292" s="24"/>
      <c r="G6292" s="24"/>
      <c r="H6292" s="24"/>
      <c r="I6292" s="24"/>
      <c r="J6292" s="24"/>
      <c r="K6292" s="24"/>
      <c r="L6292" s="24"/>
      <c r="M6292" s="24"/>
      <c r="N6292" s="24"/>
      <c r="O6292" s="24"/>
      <c r="P6292" s="24"/>
      <c r="Q6292" s="24"/>
      <c r="R6292" s="208">
        <v>39.802</v>
      </c>
      <c r="S6292" s="208">
        <v>20.173999999999999</v>
      </c>
      <c r="T6292" s="208">
        <v>16.215</v>
      </c>
      <c r="U6292" s="208">
        <v>10.917999999999999</v>
      </c>
      <c r="V6292" s="24"/>
      <c r="W6292" s="208">
        <v>9.9939999999999998</v>
      </c>
      <c r="X6292" s="24"/>
      <c r="Y6292" s="24"/>
      <c r="Z6292" s="24"/>
      <c r="AA6292" s="208">
        <v>1.3680000000000001</v>
      </c>
      <c r="AB6292" s="208">
        <v>4.7750000000000004</v>
      </c>
      <c r="AC6292" s="208">
        <v>7.9279999999999999</v>
      </c>
      <c r="AD6292" s="208">
        <v>13.048</v>
      </c>
      <c r="AE6292" s="208">
        <v>16.154</v>
      </c>
      <c r="AF6292" s="208">
        <v>11.071999999999999</v>
      </c>
      <c r="AG6292" s="208">
        <v>6.8150000000000004</v>
      </c>
      <c r="AH6292" s="208">
        <v>6.1369999999999996</v>
      </c>
      <c r="AI6292" s="208">
        <v>2.78</v>
      </c>
      <c r="AJ6292" s="24"/>
      <c r="AK6292" s="24"/>
      <c r="AL6292" s="24"/>
      <c r="AM6292" s="208">
        <v>1.141</v>
      </c>
      <c r="AN6292" s="208">
        <v>5.9649999999999999</v>
      </c>
      <c r="AO6292" s="208">
        <v>10.7</v>
      </c>
      <c r="AP6292" s="208">
        <v>12.163</v>
      </c>
      <c r="AQ6292" s="208">
        <v>13.561999999999999</v>
      </c>
      <c r="AR6292" s="208">
        <v>9.8140000000000001</v>
      </c>
      <c r="AS6292" s="208">
        <v>9.6739999999999995</v>
      </c>
      <c r="AT6292" s="208">
        <v>4.3920000000000003</v>
      </c>
      <c r="AU6292" s="208">
        <v>1.629</v>
      </c>
      <c r="AV6292" s="24"/>
      <c r="AW6292" s="24"/>
      <c r="AX6292" s="24"/>
      <c r="AY6292" s="208">
        <v>1.1379999999999999</v>
      </c>
      <c r="AZ6292" s="208">
        <v>4.3390000000000004</v>
      </c>
      <c r="BA6292" s="208">
        <v>6.8460000000000001</v>
      </c>
      <c r="BB6292" s="21">
        <f t="shared" si="605"/>
        <v>39.802</v>
      </c>
      <c r="BC6292" s="21"/>
      <c r="BD6292" s="22">
        <f t="shared" si="606"/>
        <v>55.280555555555551</v>
      </c>
      <c r="BE6292" s="21"/>
      <c r="BF6292" s="51"/>
      <c r="BG6292" s="10"/>
      <c r="BH6292" s="21">
        <f t="shared" si="604"/>
        <v>0</v>
      </c>
      <c r="BI6292" s="22">
        <f t="shared" si="604"/>
        <v>4.1128733333333327E-2</v>
      </c>
      <c r="BJ6292" s="21"/>
      <c r="BK6292" s="21">
        <v>0</v>
      </c>
      <c r="BL6292" s="22">
        <v>0.12338619999999997</v>
      </c>
      <c r="BM6292" s="21"/>
      <c r="BN6292" s="21">
        <f t="shared" si="603"/>
        <v>0</v>
      </c>
      <c r="BO6292" s="22">
        <f t="shared" si="603"/>
        <v>0.49354479999999989</v>
      </c>
      <c r="BP6292" s="21">
        <f t="shared" si="603"/>
        <v>0</v>
      </c>
    </row>
    <row r="6293" spans="1:68" ht="11.1" hidden="1" customHeight="1" outlineLevel="1" collapsed="1" x14ac:dyDescent="0.2">
      <c r="A6293" s="10"/>
      <c r="B6293" s="18"/>
      <c r="C6293" s="18"/>
      <c r="D6293" s="18"/>
      <c r="E6293" s="19" t="s">
        <v>5526</v>
      </c>
      <c r="F6293" s="209">
        <v>58.954999999999998</v>
      </c>
      <c r="G6293" s="209">
        <v>63.658999999999999</v>
      </c>
      <c r="H6293" s="209">
        <v>45.100999999999999</v>
      </c>
      <c r="I6293" s="240">
        <v>26.023</v>
      </c>
      <c r="J6293" s="240"/>
      <c r="K6293" s="209">
        <v>15.762</v>
      </c>
      <c r="L6293" s="209">
        <v>4.6929999999999996</v>
      </c>
      <c r="M6293" s="209">
        <v>2.9889999999999999</v>
      </c>
      <c r="N6293" s="209">
        <v>9.3149999999999995</v>
      </c>
      <c r="O6293" s="209">
        <v>13.061999999999999</v>
      </c>
      <c r="P6293" s="209">
        <v>27.588999999999999</v>
      </c>
      <c r="Q6293" s="209">
        <v>49.466999999999999</v>
      </c>
      <c r="R6293" s="209">
        <v>72.043999999999997</v>
      </c>
      <c r="S6293" s="209">
        <v>71.394000000000005</v>
      </c>
      <c r="T6293" s="209">
        <v>66.271000000000001</v>
      </c>
      <c r="U6293" s="209">
        <v>49.798999999999999</v>
      </c>
      <c r="V6293" s="209">
        <v>30.593</v>
      </c>
      <c r="W6293" s="209">
        <v>22.858000000000001</v>
      </c>
      <c r="X6293" s="209">
        <v>12.923</v>
      </c>
      <c r="Y6293" s="209">
        <v>10.457000000000001</v>
      </c>
      <c r="Z6293" s="209">
        <v>14.978999999999999</v>
      </c>
      <c r="AA6293" s="209">
        <v>24.707000000000001</v>
      </c>
      <c r="AB6293" s="209">
        <v>41.411000000000001</v>
      </c>
      <c r="AC6293" s="209">
        <v>59.618000000000002</v>
      </c>
      <c r="AD6293" s="209">
        <v>97.504999999999995</v>
      </c>
      <c r="AE6293" s="209">
        <v>92.623000000000005</v>
      </c>
      <c r="AF6293" s="209">
        <v>67.721000000000004</v>
      </c>
      <c r="AG6293" s="209">
        <v>52.533000000000001</v>
      </c>
      <c r="AH6293" s="209">
        <v>35.561999999999998</v>
      </c>
      <c r="AI6293" s="209">
        <v>21.297999999999998</v>
      </c>
      <c r="AJ6293" s="209">
        <v>11.939</v>
      </c>
      <c r="AK6293" s="209">
        <v>5.8090000000000002</v>
      </c>
      <c r="AL6293" s="209">
        <v>11.573</v>
      </c>
      <c r="AM6293" s="209">
        <v>21.145</v>
      </c>
      <c r="AN6293" s="209">
        <v>39.354999999999997</v>
      </c>
      <c r="AO6293" s="209">
        <v>61.316000000000003</v>
      </c>
      <c r="AP6293" s="209">
        <v>95.466999999999999</v>
      </c>
      <c r="AQ6293" s="209">
        <v>85.644000000000005</v>
      </c>
      <c r="AR6293" s="209">
        <v>61.820999999999998</v>
      </c>
      <c r="AS6293" s="209">
        <v>69.709999999999994</v>
      </c>
      <c r="AT6293" s="209">
        <v>30.013000000000002</v>
      </c>
      <c r="AU6293" s="209">
        <v>25.023</v>
      </c>
      <c r="AV6293" s="209">
        <v>9.7430000000000003</v>
      </c>
      <c r="AW6293" s="209">
        <v>3.302</v>
      </c>
      <c r="AX6293" s="209">
        <v>4.1559999999999997</v>
      </c>
      <c r="AY6293" s="209">
        <v>23.08</v>
      </c>
      <c r="AZ6293" s="209">
        <v>36.030999999999999</v>
      </c>
      <c r="BA6293" s="209">
        <v>59.182000000000002</v>
      </c>
      <c r="BB6293" s="56">
        <f>BB6294+BB6295</f>
        <v>98.090999999999994</v>
      </c>
      <c r="BC6293" s="21">
        <f>BF6293</f>
        <v>215</v>
      </c>
      <c r="BD6293" s="22">
        <f t="shared" si="606"/>
        <v>136.23749999999998</v>
      </c>
      <c r="BE6293" s="21">
        <f>BC6293-BD6293</f>
        <v>78.762500000000017</v>
      </c>
      <c r="BF6293" s="51">
        <v>215</v>
      </c>
      <c r="BG6293" s="10">
        <v>5</v>
      </c>
      <c r="BH6293" s="21">
        <f t="shared" si="604"/>
        <v>0.15995999999999999</v>
      </c>
      <c r="BI6293" s="22">
        <f t="shared" si="604"/>
        <v>0.1013607</v>
      </c>
      <c r="BJ6293" s="21">
        <f>BH6293-BI6293</f>
        <v>5.8599299999999993E-2</v>
      </c>
      <c r="BK6293" s="21">
        <v>0.47987999999999997</v>
      </c>
      <c r="BL6293" s="22">
        <v>0.30408210000000002</v>
      </c>
      <c r="BM6293" s="21">
        <v>0.17579789999999995</v>
      </c>
      <c r="BN6293" s="21">
        <f t="shared" si="603"/>
        <v>1.9195199999999999</v>
      </c>
      <c r="BO6293" s="22">
        <f t="shared" si="603"/>
        <v>1.2163284000000001</v>
      </c>
      <c r="BP6293" s="21">
        <f t="shared" si="603"/>
        <v>0.70319159999999981</v>
      </c>
    </row>
    <row r="6294" spans="1:68" ht="11.1" hidden="1" customHeight="1" outlineLevel="2" x14ac:dyDescent="0.2">
      <c r="A6294" s="10"/>
      <c r="B6294" s="18"/>
      <c r="C6294" s="18"/>
      <c r="D6294" s="18"/>
      <c r="E6294" s="23" t="s">
        <v>5527</v>
      </c>
      <c r="F6294" s="208">
        <v>47.484000000000002</v>
      </c>
      <c r="G6294" s="208">
        <v>55.308</v>
      </c>
      <c r="H6294" s="208">
        <v>37.207000000000001</v>
      </c>
      <c r="I6294" s="239">
        <v>21.864999999999998</v>
      </c>
      <c r="J6294" s="239"/>
      <c r="K6294" s="208">
        <v>13.398999999999999</v>
      </c>
      <c r="L6294" s="208">
        <v>3.4660000000000002</v>
      </c>
      <c r="M6294" s="208">
        <v>2.1829999999999998</v>
      </c>
      <c r="N6294" s="208">
        <v>8.0679999999999996</v>
      </c>
      <c r="O6294" s="208">
        <v>10.375999999999999</v>
      </c>
      <c r="P6294" s="208">
        <v>22.071000000000002</v>
      </c>
      <c r="Q6294" s="208">
        <v>39.011000000000003</v>
      </c>
      <c r="R6294" s="208">
        <v>57.848999999999997</v>
      </c>
      <c r="S6294" s="208">
        <v>56.881999999999998</v>
      </c>
      <c r="T6294" s="208">
        <v>52.39</v>
      </c>
      <c r="U6294" s="208">
        <v>39.811999999999998</v>
      </c>
      <c r="V6294" s="208">
        <v>24.390999999999998</v>
      </c>
      <c r="W6294" s="208">
        <v>19.128</v>
      </c>
      <c r="X6294" s="208">
        <v>11.366</v>
      </c>
      <c r="Y6294" s="208">
        <v>9.8379999999999992</v>
      </c>
      <c r="Z6294" s="208">
        <v>14.666</v>
      </c>
      <c r="AA6294" s="208">
        <v>24.346</v>
      </c>
      <c r="AB6294" s="208">
        <v>41.055</v>
      </c>
      <c r="AC6294" s="208">
        <v>59.454999999999998</v>
      </c>
      <c r="AD6294" s="208">
        <v>96.997</v>
      </c>
      <c r="AE6294" s="208">
        <v>92.259</v>
      </c>
      <c r="AF6294" s="208">
        <v>67.197000000000003</v>
      </c>
      <c r="AG6294" s="208">
        <v>52.012</v>
      </c>
      <c r="AH6294" s="208">
        <v>35.125</v>
      </c>
      <c r="AI6294" s="208">
        <v>20.959</v>
      </c>
      <c r="AJ6294" s="208">
        <v>11.510999999999999</v>
      </c>
      <c r="AK6294" s="208">
        <v>5.3040000000000003</v>
      </c>
      <c r="AL6294" s="208">
        <v>10.97</v>
      </c>
      <c r="AM6294" s="208">
        <v>20.542000000000002</v>
      </c>
      <c r="AN6294" s="208">
        <v>38.738</v>
      </c>
      <c r="AO6294" s="208">
        <v>60.476999999999997</v>
      </c>
      <c r="AP6294" s="208">
        <v>94.771000000000001</v>
      </c>
      <c r="AQ6294" s="208">
        <v>84.721000000000004</v>
      </c>
      <c r="AR6294" s="208">
        <v>61.134999999999998</v>
      </c>
      <c r="AS6294" s="208">
        <v>68.69</v>
      </c>
      <c r="AT6294" s="208">
        <v>28.98</v>
      </c>
      <c r="AU6294" s="208">
        <v>24.548999999999999</v>
      </c>
      <c r="AV6294" s="208">
        <v>9.1780000000000008</v>
      </c>
      <c r="AW6294" s="208">
        <v>2.7330000000000001</v>
      </c>
      <c r="AX6294" s="208">
        <v>3.5739999999999998</v>
      </c>
      <c r="AY6294" s="208">
        <v>22.568000000000001</v>
      </c>
      <c r="AZ6294" s="208">
        <v>35.415999999999997</v>
      </c>
      <c r="BA6294" s="208">
        <v>58.558</v>
      </c>
      <c r="BB6294" s="21">
        <f t="shared" si="605"/>
        <v>96.997</v>
      </c>
      <c r="BC6294" s="21"/>
      <c r="BD6294" s="22">
        <f t="shared" si="606"/>
        <v>134.71805555555554</v>
      </c>
      <c r="BE6294" s="21"/>
      <c r="BF6294" s="51"/>
      <c r="BG6294" s="10"/>
      <c r="BH6294" s="21">
        <f t="shared" si="604"/>
        <v>0</v>
      </c>
      <c r="BI6294" s="22">
        <f t="shared" si="604"/>
        <v>0.10023023333333331</v>
      </c>
      <c r="BJ6294" s="21"/>
      <c r="BK6294" s="21">
        <v>0</v>
      </c>
      <c r="BL6294" s="22">
        <v>0.30069069999999992</v>
      </c>
      <c r="BM6294" s="21"/>
      <c r="BN6294" s="21">
        <f t="shared" si="603"/>
        <v>0</v>
      </c>
      <c r="BO6294" s="22">
        <f t="shared" si="603"/>
        <v>1.2027627999999997</v>
      </c>
      <c r="BP6294" s="21">
        <f t="shared" si="603"/>
        <v>0</v>
      </c>
    </row>
    <row r="6295" spans="1:68" ht="11.1" hidden="1" customHeight="1" outlineLevel="2" x14ac:dyDescent="0.2">
      <c r="A6295" s="10"/>
      <c r="B6295" s="18"/>
      <c r="C6295" s="18"/>
      <c r="D6295" s="18"/>
      <c r="E6295" s="23" t="s">
        <v>5528</v>
      </c>
      <c r="F6295" s="24"/>
      <c r="G6295" s="24"/>
      <c r="H6295" s="208">
        <v>1.0940000000000001</v>
      </c>
      <c r="I6295" s="239">
        <v>0.46200000000000002</v>
      </c>
      <c r="J6295" s="239"/>
      <c r="K6295" s="208">
        <v>0.28899999999999998</v>
      </c>
      <c r="L6295" s="208">
        <v>0.27400000000000002</v>
      </c>
      <c r="M6295" s="208">
        <v>0.187</v>
      </c>
      <c r="N6295" s="208">
        <v>0.114</v>
      </c>
      <c r="O6295" s="208">
        <v>0.21199999999999999</v>
      </c>
      <c r="P6295" s="208">
        <v>0.20499999999999999</v>
      </c>
      <c r="Q6295" s="208">
        <v>0.23899999999999999</v>
      </c>
      <c r="R6295" s="208">
        <v>0.20599999999999999</v>
      </c>
      <c r="S6295" s="208">
        <v>0.30099999999999999</v>
      </c>
      <c r="T6295" s="208">
        <v>0.39</v>
      </c>
      <c r="U6295" s="208">
        <v>0.36099999999999999</v>
      </c>
      <c r="V6295" s="208">
        <v>0.40100000000000002</v>
      </c>
      <c r="W6295" s="208">
        <v>0.31</v>
      </c>
      <c r="X6295" s="208">
        <v>0.38600000000000001</v>
      </c>
      <c r="Y6295" s="208">
        <v>0.29799999999999999</v>
      </c>
      <c r="Z6295" s="208">
        <v>0.313</v>
      </c>
      <c r="AA6295" s="208">
        <v>0.36099999999999999</v>
      </c>
      <c r="AB6295" s="208">
        <v>0.35599999999999998</v>
      </c>
      <c r="AC6295" s="208">
        <v>0.16300000000000001</v>
      </c>
      <c r="AD6295" s="208">
        <v>0.50800000000000001</v>
      </c>
      <c r="AE6295" s="208">
        <v>0.36399999999999999</v>
      </c>
      <c r="AF6295" s="208">
        <v>0.52400000000000002</v>
      </c>
      <c r="AG6295" s="208">
        <v>0.52100000000000002</v>
      </c>
      <c r="AH6295" s="208">
        <v>0.437</v>
      </c>
      <c r="AI6295" s="208">
        <v>0.33900000000000002</v>
      </c>
      <c r="AJ6295" s="208">
        <v>0.42799999999999999</v>
      </c>
      <c r="AK6295" s="208">
        <v>0.505</v>
      </c>
      <c r="AL6295" s="208">
        <v>0.60299999999999998</v>
      </c>
      <c r="AM6295" s="208">
        <v>0.60299999999999998</v>
      </c>
      <c r="AN6295" s="208">
        <v>0.61699999999999999</v>
      </c>
      <c r="AO6295" s="208">
        <v>0.83899999999999997</v>
      </c>
      <c r="AP6295" s="208">
        <v>0.69599999999999995</v>
      </c>
      <c r="AQ6295" s="208">
        <v>0.92300000000000004</v>
      </c>
      <c r="AR6295" s="208">
        <v>0.68600000000000005</v>
      </c>
      <c r="AS6295" s="208">
        <v>1.02</v>
      </c>
      <c r="AT6295" s="208">
        <v>1.0329999999999999</v>
      </c>
      <c r="AU6295" s="208">
        <v>0.47399999999999998</v>
      </c>
      <c r="AV6295" s="208">
        <v>0.56499999999999995</v>
      </c>
      <c r="AW6295" s="208">
        <v>0.56899999999999995</v>
      </c>
      <c r="AX6295" s="208">
        <v>0.58199999999999996</v>
      </c>
      <c r="AY6295" s="208">
        <v>0.51200000000000001</v>
      </c>
      <c r="AZ6295" s="208">
        <v>0.61499999999999999</v>
      </c>
      <c r="BA6295" s="208">
        <v>0.624</v>
      </c>
      <c r="BB6295" s="21">
        <f t="shared" si="605"/>
        <v>1.0940000000000001</v>
      </c>
      <c r="BC6295" s="21"/>
      <c r="BD6295" s="22">
        <f t="shared" si="606"/>
        <v>1.5194444444444446</v>
      </c>
      <c r="BE6295" s="21"/>
      <c r="BF6295" s="51"/>
      <c r="BG6295" s="10"/>
      <c r="BH6295" s="21">
        <f t="shared" si="604"/>
        <v>0</v>
      </c>
      <c r="BI6295" s="22">
        <f t="shared" si="604"/>
        <v>1.1304666666666666E-3</v>
      </c>
      <c r="BJ6295" s="21"/>
      <c r="BK6295" s="21">
        <v>0</v>
      </c>
      <c r="BL6295" s="22">
        <v>3.3914000000000001E-3</v>
      </c>
      <c r="BM6295" s="21"/>
      <c r="BN6295" s="21">
        <f t="shared" si="603"/>
        <v>0</v>
      </c>
      <c r="BO6295" s="22">
        <f t="shared" si="603"/>
        <v>1.3565600000000001E-2</v>
      </c>
      <c r="BP6295" s="21">
        <f t="shared" si="603"/>
        <v>0</v>
      </c>
    </row>
    <row r="6296" spans="1:68" ht="11.1" hidden="1" customHeight="1" outlineLevel="1" collapsed="1" x14ac:dyDescent="0.2">
      <c r="A6296" s="10"/>
      <c r="B6296" s="18"/>
      <c r="C6296" s="18"/>
      <c r="D6296" s="18"/>
      <c r="E6296" s="19" t="s">
        <v>5529</v>
      </c>
      <c r="F6296" s="209">
        <v>120</v>
      </c>
      <c r="G6296" s="209">
        <v>120</v>
      </c>
      <c r="H6296" s="209">
        <v>116</v>
      </c>
      <c r="I6296" s="240">
        <v>57.6</v>
      </c>
      <c r="J6296" s="240"/>
      <c r="K6296" s="209">
        <v>48</v>
      </c>
      <c r="L6296" s="209">
        <v>11</v>
      </c>
      <c r="M6296" s="209">
        <v>11</v>
      </c>
      <c r="N6296" s="209">
        <v>11</v>
      </c>
      <c r="O6296" s="209">
        <v>40</v>
      </c>
      <c r="P6296" s="209">
        <v>65</v>
      </c>
      <c r="Q6296" s="209">
        <v>155.18799999999999</v>
      </c>
      <c r="R6296" s="209">
        <v>181.31800000000001</v>
      </c>
      <c r="S6296" s="209">
        <v>189.14500000000001</v>
      </c>
      <c r="T6296" s="209">
        <v>168.35300000000001</v>
      </c>
      <c r="U6296" s="209">
        <v>144.40899999999999</v>
      </c>
      <c r="V6296" s="209">
        <v>100.51300000000001</v>
      </c>
      <c r="W6296" s="209">
        <v>58.558999999999997</v>
      </c>
      <c r="X6296" s="209">
        <v>46.819000000000003</v>
      </c>
      <c r="Y6296" s="209">
        <v>48.890999999999998</v>
      </c>
      <c r="Z6296" s="209">
        <v>44.822000000000003</v>
      </c>
      <c r="AA6296" s="209">
        <v>78.798000000000002</v>
      </c>
      <c r="AB6296" s="209">
        <v>114.035</v>
      </c>
      <c r="AC6296" s="209">
        <v>142.95699999999999</v>
      </c>
      <c r="AD6296" s="209">
        <v>186.93100000000001</v>
      </c>
      <c r="AE6296" s="209">
        <v>171.167</v>
      </c>
      <c r="AF6296" s="209">
        <v>139.19999999999999</v>
      </c>
      <c r="AG6296" s="209">
        <v>115.782</v>
      </c>
      <c r="AH6296" s="209">
        <v>115.92100000000001</v>
      </c>
      <c r="AI6296" s="209">
        <v>71.308000000000007</v>
      </c>
      <c r="AJ6296" s="209">
        <v>69.521000000000001</v>
      </c>
      <c r="AK6296" s="209">
        <v>51.05</v>
      </c>
      <c r="AL6296" s="209">
        <v>44.460999999999999</v>
      </c>
      <c r="AM6296" s="209">
        <v>77.582999999999998</v>
      </c>
      <c r="AN6296" s="209">
        <v>139.61600000000001</v>
      </c>
      <c r="AO6296" s="209">
        <v>101.16500000000001</v>
      </c>
      <c r="AP6296" s="209">
        <v>152.61099999999999</v>
      </c>
      <c r="AQ6296" s="209">
        <v>208.899</v>
      </c>
      <c r="AR6296" s="209">
        <v>165.511</v>
      </c>
      <c r="AS6296" s="209">
        <v>134.315</v>
      </c>
      <c r="AT6296" s="209">
        <v>96.653000000000006</v>
      </c>
      <c r="AU6296" s="209">
        <v>77.027000000000001</v>
      </c>
      <c r="AV6296" s="209">
        <v>38.241999999999997</v>
      </c>
      <c r="AW6296" s="209">
        <v>70.905000000000001</v>
      </c>
      <c r="AX6296" s="209">
        <v>47.457999999999998</v>
      </c>
      <c r="AY6296" s="209">
        <v>96.47</v>
      </c>
      <c r="AZ6296" s="209">
        <v>126.852</v>
      </c>
      <c r="BA6296" s="209">
        <v>133.11000000000001</v>
      </c>
      <c r="BB6296" s="21">
        <f t="shared" si="605"/>
        <v>208.899</v>
      </c>
      <c r="BC6296" s="21">
        <f>BF6296</f>
        <v>334</v>
      </c>
      <c r="BD6296" s="22">
        <f t="shared" si="606"/>
        <v>290.13749999999999</v>
      </c>
      <c r="BE6296" s="21">
        <f>BC6296-BD6296</f>
        <v>43.862500000000011</v>
      </c>
      <c r="BF6296" s="51">
        <v>334</v>
      </c>
      <c r="BG6296" s="10">
        <v>5</v>
      </c>
      <c r="BH6296" s="21">
        <f t="shared" si="604"/>
        <v>0.24849599999999999</v>
      </c>
      <c r="BI6296" s="22">
        <f t="shared" si="604"/>
        <v>0.21586229999999998</v>
      </c>
      <c r="BJ6296" s="21">
        <f>BH6296-BI6296</f>
        <v>3.2633700000000015E-2</v>
      </c>
      <c r="BK6296" s="21">
        <v>0.74548799999999993</v>
      </c>
      <c r="BL6296" s="22">
        <v>0.64758689999999997</v>
      </c>
      <c r="BM6296" s="21">
        <v>9.7901099999999963E-2</v>
      </c>
      <c r="BN6296" s="21">
        <f t="shared" si="603"/>
        <v>2.9819519999999997</v>
      </c>
      <c r="BO6296" s="22">
        <f t="shared" si="603"/>
        <v>2.5903475999999999</v>
      </c>
      <c r="BP6296" s="21">
        <f t="shared" si="603"/>
        <v>0.39160439999999985</v>
      </c>
    </row>
    <row r="6297" spans="1:68" ht="11.1" hidden="1" customHeight="1" outlineLevel="2" x14ac:dyDescent="0.2">
      <c r="A6297" s="10"/>
      <c r="B6297" s="18"/>
      <c r="C6297" s="18"/>
      <c r="D6297" s="18"/>
      <c r="E6297" s="23" t="s">
        <v>5530</v>
      </c>
      <c r="F6297" s="208">
        <v>120</v>
      </c>
      <c r="G6297" s="208">
        <v>120</v>
      </c>
      <c r="H6297" s="208">
        <v>116</v>
      </c>
      <c r="I6297" s="239">
        <v>57.6</v>
      </c>
      <c r="J6297" s="239"/>
      <c r="K6297" s="208">
        <v>48</v>
      </c>
      <c r="L6297" s="208">
        <v>11</v>
      </c>
      <c r="M6297" s="208">
        <v>11</v>
      </c>
      <c r="N6297" s="208">
        <v>11</v>
      </c>
      <c r="O6297" s="208">
        <v>40</v>
      </c>
      <c r="P6297" s="208">
        <v>65</v>
      </c>
      <c r="Q6297" s="208">
        <v>155.18799999999999</v>
      </c>
      <c r="R6297" s="208">
        <v>181.31800000000001</v>
      </c>
      <c r="S6297" s="208">
        <v>189.14500000000001</v>
      </c>
      <c r="T6297" s="208">
        <v>168.35300000000001</v>
      </c>
      <c r="U6297" s="208">
        <v>144.40899999999999</v>
      </c>
      <c r="V6297" s="208">
        <v>100.51300000000001</v>
      </c>
      <c r="W6297" s="208">
        <v>58.558999999999997</v>
      </c>
      <c r="X6297" s="208">
        <v>46.819000000000003</v>
      </c>
      <c r="Y6297" s="208">
        <v>48.890999999999998</v>
      </c>
      <c r="Z6297" s="208">
        <v>44.822000000000003</v>
      </c>
      <c r="AA6297" s="208">
        <v>78.798000000000002</v>
      </c>
      <c r="AB6297" s="208">
        <v>114.035</v>
      </c>
      <c r="AC6297" s="208">
        <v>142.95699999999999</v>
      </c>
      <c r="AD6297" s="208">
        <v>186.93100000000001</v>
      </c>
      <c r="AE6297" s="208">
        <v>171.167</v>
      </c>
      <c r="AF6297" s="208">
        <v>139.19999999999999</v>
      </c>
      <c r="AG6297" s="208">
        <v>115.782</v>
      </c>
      <c r="AH6297" s="208">
        <v>115.92100000000001</v>
      </c>
      <c r="AI6297" s="208">
        <v>71.308000000000007</v>
      </c>
      <c r="AJ6297" s="208">
        <v>69.521000000000001</v>
      </c>
      <c r="AK6297" s="208">
        <v>51.05</v>
      </c>
      <c r="AL6297" s="208">
        <v>44.460999999999999</v>
      </c>
      <c r="AM6297" s="208">
        <v>77.582999999999998</v>
      </c>
      <c r="AN6297" s="208">
        <v>139.61600000000001</v>
      </c>
      <c r="AO6297" s="208">
        <v>101.16500000000001</v>
      </c>
      <c r="AP6297" s="208">
        <v>152.61099999999999</v>
      </c>
      <c r="AQ6297" s="208">
        <v>208.899</v>
      </c>
      <c r="AR6297" s="208">
        <v>165.511</v>
      </c>
      <c r="AS6297" s="208">
        <v>134.315</v>
      </c>
      <c r="AT6297" s="208">
        <v>96.653000000000006</v>
      </c>
      <c r="AU6297" s="208">
        <v>77.027000000000001</v>
      </c>
      <c r="AV6297" s="208">
        <v>38.241999999999997</v>
      </c>
      <c r="AW6297" s="208">
        <v>70.905000000000001</v>
      </c>
      <c r="AX6297" s="208">
        <v>47.457999999999998</v>
      </c>
      <c r="AY6297" s="208">
        <v>96.47</v>
      </c>
      <c r="AZ6297" s="208">
        <v>126.852</v>
      </c>
      <c r="BA6297" s="208">
        <v>133.11000000000001</v>
      </c>
      <c r="BB6297" s="21">
        <f t="shared" si="605"/>
        <v>208.899</v>
      </c>
      <c r="BC6297" s="21"/>
      <c r="BD6297" s="22">
        <f t="shared" si="606"/>
        <v>290.13749999999999</v>
      </c>
      <c r="BE6297" s="21"/>
      <c r="BF6297" s="51"/>
      <c r="BG6297" s="10"/>
      <c r="BH6297" s="21">
        <f t="shared" si="604"/>
        <v>0</v>
      </c>
      <c r="BI6297" s="22">
        <f t="shared" si="604"/>
        <v>0.21586229999999998</v>
      </c>
      <c r="BJ6297" s="21"/>
      <c r="BK6297" s="21">
        <v>0</v>
      </c>
      <c r="BL6297" s="22">
        <v>0.64758689999999997</v>
      </c>
      <c r="BM6297" s="21"/>
      <c r="BN6297" s="21">
        <f t="shared" ref="BN6297:BP6361" si="607">BK6297*4</f>
        <v>0</v>
      </c>
      <c r="BO6297" s="22">
        <f t="shared" si="607"/>
        <v>2.5903475999999999</v>
      </c>
      <c r="BP6297" s="21">
        <f t="shared" si="607"/>
        <v>0</v>
      </c>
    </row>
    <row r="6298" spans="1:68" ht="11.1" customHeight="1" outlineLevel="1" collapsed="1" x14ac:dyDescent="0.2">
      <c r="A6298" s="10"/>
      <c r="B6298" s="18"/>
      <c r="C6298" s="18"/>
      <c r="D6298" s="18"/>
      <c r="E6298" s="19" t="s">
        <v>5531</v>
      </c>
      <c r="F6298" s="209">
        <v>1.5469999999999999</v>
      </c>
      <c r="G6298" s="20"/>
      <c r="H6298" s="209">
        <v>2.6720000000000002</v>
      </c>
      <c r="I6298" s="20"/>
      <c r="J6298" s="20"/>
      <c r="K6298" s="20"/>
      <c r="L6298" s="20"/>
      <c r="M6298" s="20"/>
      <c r="N6298" s="20"/>
      <c r="O6298" s="209">
        <v>1.5129999999999999</v>
      </c>
      <c r="P6298" s="209">
        <v>0.65700000000000003</v>
      </c>
      <c r="Q6298" s="209">
        <v>1.29</v>
      </c>
      <c r="R6298" s="209">
        <v>0.81399999999999995</v>
      </c>
      <c r="S6298" s="209">
        <v>0.89600000000000002</v>
      </c>
      <c r="T6298" s="209">
        <v>2.4470000000000001</v>
      </c>
      <c r="U6298" s="209">
        <v>0.63400000000000001</v>
      </c>
      <c r="V6298" s="209">
        <v>0.57199999999999995</v>
      </c>
      <c r="W6298" s="209">
        <v>0.25700000000000001</v>
      </c>
      <c r="X6298" s="20"/>
      <c r="Y6298" s="20"/>
      <c r="Z6298" s="20"/>
      <c r="AA6298" s="209">
        <v>0.47499999999999998</v>
      </c>
      <c r="AB6298" s="20"/>
      <c r="AC6298" s="209">
        <v>1.3839999999999999</v>
      </c>
      <c r="AD6298" s="209">
        <v>1.3560000000000001</v>
      </c>
      <c r="AE6298" s="209">
        <v>1.7909999999999999</v>
      </c>
      <c r="AF6298" s="209">
        <v>1.5649999999999999</v>
      </c>
      <c r="AG6298" s="209">
        <v>0.76600000000000001</v>
      </c>
      <c r="AH6298" s="209">
        <v>0.308</v>
      </c>
      <c r="AI6298" s="20"/>
      <c r="AJ6298" s="20"/>
      <c r="AK6298" s="20"/>
      <c r="AL6298" s="20"/>
      <c r="AM6298" s="209">
        <v>0.30399999999999999</v>
      </c>
      <c r="AN6298" s="209">
        <v>0.38600000000000001</v>
      </c>
      <c r="AO6298" s="209">
        <v>1.048</v>
      </c>
      <c r="AP6298" s="209">
        <v>1.536</v>
      </c>
      <c r="AQ6298" s="209">
        <v>1.6319999999999999</v>
      </c>
      <c r="AR6298" s="209">
        <v>1.101</v>
      </c>
      <c r="AS6298" s="209">
        <v>1.151</v>
      </c>
      <c r="AT6298" s="209">
        <v>0.51800000000000002</v>
      </c>
      <c r="AU6298" s="209">
        <v>0.124</v>
      </c>
      <c r="AV6298" s="20"/>
      <c r="AW6298" s="20"/>
      <c r="AX6298" s="20"/>
      <c r="AY6298" s="209">
        <v>0.161</v>
      </c>
      <c r="AZ6298" s="209">
        <v>0.36399999999999999</v>
      </c>
      <c r="BA6298" s="209">
        <v>0.92</v>
      </c>
      <c r="BB6298" s="21">
        <f t="shared" si="605"/>
        <v>2.6720000000000002</v>
      </c>
      <c r="BC6298" s="21">
        <f>BF6298</f>
        <v>4.72</v>
      </c>
      <c r="BD6298" s="22">
        <f t="shared" si="606"/>
        <v>3.7111111111111112</v>
      </c>
      <c r="BE6298" s="21">
        <f>BC6298-BD6298</f>
        <v>1.0088888888888885</v>
      </c>
      <c r="BF6298" s="51">
        <v>4.72</v>
      </c>
      <c r="BG6298" s="10">
        <v>7</v>
      </c>
      <c r="BH6298" s="21">
        <f t="shared" si="604"/>
        <v>3.5116799999999997E-3</v>
      </c>
      <c r="BI6298" s="22">
        <f t="shared" si="604"/>
        <v>2.7610666666666667E-3</v>
      </c>
      <c r="BJ6298" s="21">
        <f>BH6298-BI6298</f>
        <v>7.5061333333333296E-4</v>
      </c>
      <c r="BK6298" s="21">
        <v>1.0535039999999999E-2</v>
      </c>
      <c r="BL6298" s="22">
        <v>8.283200000000001E-3</v>
      </c>
      <c r="BM6298" s="21">
        <v>2.251839999999998E-3</v>
      </c>
      <c r="BN6298" s="21">
        <f t="shared" si="607"/>
        <v>4.2140159999999996E-2</v>
      </c>
      <c r="BO6298" s="22">
        <f t="shared" si="607"/>
        <v>3.3132800000000004E-2</v>
      </c>
      <c r="BP6298" s="21">
        <f t="shared" si="607"/>
        <v>9.007359999999992E-3</v>
      </c>
    </row>
    <row r="6299" spans="1:68" ht="11.1" hidden="1" customHeight="1" outlineLevel="2" x14ac:dyDescent="0.2">
      <c r="A6299" s="10"/>
      <c r="B6299" s="18"/>
      <c r="C6299" s="18"/>
      <c r="D6299" s="18"/>
      <c r="E6299" s="23" t="s">
        <v>5532</v>
      </c>
      <c r="F6299" s="208">
        <v>1.5469999999999999</v>
      </c>
      <c r="G6299" s="24"/>
      <c r="H6299" s="208">
        <v>2.6720000000000002</v>
      </c>
      <c r="I6299" s="24"/>
      <c r="J6299" s="24"/>
      <c r="K6299" s="24"/>
      <c r="L6299" s="24"/>
      <c r="M6299" s="24"/>
      <c r="N6299" s="24"/>
      <c r="O6299" s="208">
        <v>1.5129999999999999</v>
      </c>
      <c r="P6299" s="208">
        <v>0.65700000000000003</v>
      </c>
      <c r="Q6299" s="208">
        <v>1.29</v>
      </c>
      <c r="R6299" s="208">
        <v>0.81399999999999995</v>
      </c>
      <c r="S6299" s="208">
        <v>0.89600000000000002</v>
      </c>
      <c r="T6299" s="208">
        <v>2.4470000000000001</v>
      </c>
      <c r="U6299" s="208">
        <v>0.63400000000000001</v>
      </c>
      <c r="V6299" s="208">
        <v>0.57199999999999995</v>
      </c>
      <c r="W6299" s="208">
        <v>0.25700000000000001</v>
      </c>
      <c r="X6299" s="24"/>
      <c r="Y6299" s="24"/>
      <c r="Z6299" s="24"/>
      <c r="AA6299" s="208">
        <v>0.47499999999999998</v>
      </c>
      <c r="AB6299" s="24"/>
      <c r="AC6299" s="208">
        <v>1.3839999999999999</v>
      </c>
      <c r="AD6299" s="208">
        <v>1.3560000000000001</v>
      </c>
      <c r="AE6299" s="208">
        <v>1.7909999999999999</v>
      </c>
      <c r="AF6299" s="208">
        <v>1.5649999999999999</v>
      </c>
      <c r="AG6299" s="208">
        <v>0.76600000000000001</v>
      </c>
      <c r="AH6299" s="208">
        <v>0.308</v>
      </c>
      <c r="AI6299" s="24"/>
      <c r="AJ6299" s="24"/>
      <c r="AK6299" s="24"/>
      <c r="AL6299" s="24"/>
      <c r="AM6299" s="208">
        <v>0.30399999999999999</v>
      </c>
      <c r="AN6299" s="208">
        <v>0.38600000000000001</v>
      </c>
      <c r="AO6299" s="208">
        <v>1.048</v>
      </c>
      <c r="AP6299" s="208">
        <v>1.536</v>
      </c>
      <c r="AQ6299" s="208">
        <v>1.6319999999999999</v>
      </c>
      <c r="AR6299" s="208">
        <v>1.101</v>
      </c>
      <c r="AS6299" s="208">
        <v>1.151</v>
      </c>
      <c r="AT6299" s="208">
        <v>0.51800000000000002</v>
      </c>
      <c r="AU6299" s="208">
        <v>0.124</v>
      </c>
      <c r="AV6299" s="24"/>
      <c r="AW6299" s="24"/>
      <c r="AX6299" s="24"/>
      <c r="AY6299" s="208">
        <v>0.161</v>
      </c>
      <c r="AZ6299" s="208">
        <v>0.36399999999999999</v>
      </c>
      <c r="BA6299" s="208">
        <v>0.92</v>
      </c>
      <c r="BB6299" s="21">
        <f t="shared" si="605"/>
        <v>2.6720000000000002</v>
      </c>
      <c r="BC6299" s="21"/>
      <c r="BD6299" s="22">
        <f t="shared" si="606"/>
        <v>3.7111111111111112</v>
      </c>
      <c r="BE6299" s="21"/>
      <c r="BF6299" s="51"/>
      <c r="BG6299" s="10"/>
      <c r="BH6299" s="21">
        <f t="shared" si="604"/>
        <v>0</v>
      </c>
      <c r="BI6299" s="22">
        <f t="shared" si="604"/>
        <v>2.7610666666666667E-3</v>
      </c>
      <c r="BJ6299" s="21"/>
      <c r="BK6299" s="21">
        <v>0</v>
      </c>
      <c r="BL6299" s="22">
        <v>8.283200000000001E-3</v>
      </c>
      <c r="BM6299" s="21"/>
      <c r="BN6299" s="21">
        <f t="shared" si="607"/>
        <v>0</v>
      </c>
      <c r="BO6299" s="22">
        <f t="shared" si="607"/>
        <v>3.3132800000000004E-2</v>
      </c>
      <c r="BP6299" s="21">
        <f t="shared" si="607"/>
        <v>0</v>
      </c>
    </row>
    <row r="6300" spans="1:68" ht="11.1" hidden="1" customHeight="1" outlineLevel="1" collapsed="1" x14ac:dyDescent="0.2">
      <c r="A6300" s="10"/>
      <c r="B6300" s="18"/>
      <c r="C6300" s="18"/>
      <c r="D6300" s="18"/>
      <c r="E6300" s="19" t="s">
        <v>5533</v>
      </c>
      <c r="F6300" s="209">
        <v>8.5679999999999996</v>
      </c>
      <c r="G6300" s="209">
        <v>6.9000000000000006E-2</v>
      </c>
      <c r="H6300" s="209">
        <v>3.7730000000000001</v>
      </c>
      <c r="I6300" s="240">
        <v>3.5329999999999999</v>
      </c>
      <c r="J6300" s="240"/>
      <c r="K6300" s="20"/>
      <c r="L6300" s="20"/>
      <c r="M6300" s="20"/>
      <c r="N6300" s="20"/>
      <c r="O6300" s="20"/>
      <c r="P6300" s="209">
        <v>5.3780000000000001</v>
      </c>
      <c r="Q6300" s="209">
        <v>2.8460000000000001</v>
      </c>
      <c r="R6300" s="209">
        <v>3.9260000000000002</v>
      </c>
      <c r="S6300" s="209">
        <v>3.359</v>
      </c>
      <c r="T6300" s="209">
        <v>3.774</v>
      </c>
      <c r="U6300" s="209">
        <v>1.825</v>
      </c>
      <c r="V6300" s="209">
        <v>0.76800000000000002</v>
      </c>
      <c r="W6300" s="209">
        <v>0.123</v>
      </c>
      <c r="X6300" s="20"/>
      <c r="Y6300" s="20"/>
      <c r="Z6300" s="20"/>
      <c r="AA6300" s="209">
        <v>0.35099999999999998</v>
      </c>
      <c r="AB6300" s="209">
        <v>0.74</v>
      </c>
      <c r="AC6300" s="209">
        <v>0.63500000000000001</v>
      </c>
      <c r="AD6300" s="209">
        <v>0.97299999999999998</v>
      </c>
      <c r="AE6300" s="209">
        <v>0.89</v>
      </c>
      <c r="AF6300" s="209">
        <v>0.89300000000000002</v>
      </c>
      <c r="AG6300" s="209">
        <v>0.80700000000000005</v>
      </c>
      <c r="AH6300" s="209">
        <v>0.57399999999999995</v>
      </c>
      <c r="AI6300" s="209">
        <v>0.13600000000000001</v>
      </c>
      <c r="AJ6300" s="20"/>
      <c r="AK6300" s="20"/>
      <c r="AL6300" s="20"/>
      <c r="AM6300" s="20"/>
      <c r="AN6300" s="209">
        <v>0.54100000000000004</v>
      </c>
      <c r="AO6300" s="209">
        <v>2.6139999999999999</v>
      </c>
      <c r="AP6300" s="209">
        <v>3.08</v>
      </c>
      <c r="AQ6300" s="209">
        <v>0.877</v>
      </c>
      <c r="AR6300" s="209">
        <v>1.488</v>
      </c>
      <c r="AS6300" s="209">
        <v>0.8</v>
      </c>
      <c r="AT6300" s="209">
        <v>1</v>
      </c>
      <c r="AU6300" s="20"/>
      <c r="AV6300" s="20"/>
      <c r="AW6300" s="20"/>
      <c r="AX6300" s="20"/>
      <c r="AY6300" s="209">
        <v>0.57599999999999996</v>
      </c>
      <c r="AZ6300" s="209">
        <v>1.833</v>
      </c>
      <c r="BA6300" s="209">
        <v>3.6269999999999998</v>
      </c>
      <c r="BB6300" s="56">
        <f>BB6301+BB6302+BB6303</f>
        <v>346.49100000000004</v>
      </c>
      <c r="BC6300" s="21">
        <f>BF6300</f>
        <v>19.5</v>
      </c>
      <c r="BD6300" s="22">
        <f t="shared" si="606"/>
        <v>481.23750000000007</v>
      </c>
      <c r="BE6300" s="21">
        <f>BC6300-BD6300</f>
        <v>-461.73750000000007</v>
      </c>
      <c r="BF6300" s="51">
        <v>19.5</v>
      </c>
      <c r="BG6300" s="10">
        <v>6</v>
      </c>
      <c r="BH6300" s="21">
        <f t="shared" si="604"/>
        <v>1.4508E-2</v>
      </c>
      <c r="BI6300" s="22">
        <v>1.4999999999999999E-2</v>
      </c>
      <c r="BJ6300" s="21">
        <f>BH6300-BI6300</f>
        <v>-4.9199999999999938E-4</v>
      </c>
      <c r="BK6300" s="21">
        <v>4.3524E-2</v>
      </c>
      <c r="BL6300" s="22">
        <v>3.0603200000000004E-2</v>
      </c>
      <c r="BM6300" s="21">
        <v>1.2920799999999996E-2</v>
      </c>
      <c r="BN6300" s="21">
        <f t="shared" si="607"/>
        <v>0.174096</v>
      </c>
      <c r="BO6300" s="22">
        <f t="shared" si="607"/>
        <v>0.12241280000000002</v>
      </c>
      <c r="BP6300" s="21">
        <f t="shared" si="607"/>
        <v>5.1683199999999985E-2</v>
      </c>
    </row>
    <row r="6301" spans="1:68" ht="11.1" hidden="1" customHeight="1" outlineLevel="2" x14ac:dyDescent="0.2">
      <c r="A6301" s="10"/>
      <c r="B6301" s="18"/>
      <c r="C6301" s="18"/>
      <c r="D6301" s="18"/>
      <c r="E6301" s="23" t="s">
        <v>5534</v>
      </c>
      <c r="F6301" s="208">
        <v>1.19</v>
      </c>
      <c r="G6301" s="208">
        <v>2.5999999999999999E-2</v>
      </c>
      <c r="H6301" s="208">
        <v>0.62</v>
      </c>
      <c r="I6301" s="239">
        <v>0.46600000000000003</v>
      </c>
      <c r="J6301" s="239"/>
      <c r="K6301" s="24"/>
      <c r="L6301" s="24"/>
      <c r="M6301" s="24"/>
      <c r="N6301" s="24"/>
      <c r="O6301" s="24"/>
      <c r="P6301" s="208">
        <v>1.1080000000000001</v>
      </c>
      <c r="Q6301" s="208">
        <v>1.9970000000000001</v>
      </c>
      <c r="R6301" s="208">
        <v>2.2909999999999999</v>
      </c>
      <c r="S6301" s="208">
        <v>2.4940000000000002</v>
      </c>
      <c r="T6301" s="208">
        <v>2.1360000000000001</v>
      </c>
      <c r="U6301" s="208">
        <v>0.97699999999999998</v>
      </c>
      <c r="V6301" s="208">
        <v>0.39600000000000002</v>
      </c>
      <c r="W6301" s="24"/>
      <c r="X6301" s="24"/>
      <c r="Y6301" s="24"/>
      <c r="Z6301" s="24"/>
      <c r="AA6301" s="24"/>
      <c r="AB6301" s="24"/>
      <c r="AC6301" s="24"/>
      <c r="AD6301" s="24"/>
      <c r="AE6301" s="24"/>
      <c r="AF6301" s="24"/>
      <c r="AG6301" s="24"/>
      <c r="AH6301" s="24"/>
      <c r="AI6301" s="24"/>
      <c r="AJ6301" s="24"/>
      <c r="AK6301" s="24"/>
      <c r="AL6301" s="24"/>
      <c r="AM6301" s="24"/>
      <c r="AN6301" s="24"/>
      <c r="AO6301" s="24"/>
      <c r="AP6301" s="24"/>
      <c r="AQ6301" s="24"/>
      <c r="AR6301" s="24"/>
      <c r="AS6301" s="24"/>
      <c r="AT6301" s="24"/>
      <c r="AU6301" s="24"/>
      <c r="AV6301" s="24"/>
      <c r="AW6301" s="24"/>
      <c r="AX6301" s="24"/>
      <c r="AY6301" s="24"/>
      <c r="AZ6301" s="24"/>
      <c r="BA6301" s="24"/>
      <c r="BB6301" s="21">
        <f t="shared" si="605"/>
        <v>2.4940000000000002</v>
      </c>
      <c r="BC6301" s="21"/>
      <c r="BD6301" s="22">
        <f t="shared" si="606"/>
        <v>3.463888888888889</v>
      </c>
      <c r="BE6301" s="21"/>
      <c r="BF6301" s="51"/>
      <c r="BG6301" s="10"/>
      <c r="BH6301" s="21">
        <f t="shared" si="604"/>
        <v>0</v>
      </c>
      <c r="BI6301" s="22">
        <f t="shared" si="604"/>
        <v>2.5771333333333337E-3</v>
      </c>
      <c r="BJ6301" s="21"/>
      <c r="BK6301" s="21">
        <v>0</v>
      </c>
      <c r="BL6301" s="22">
        <v>7.7314000000000011E-3</v>
      </c>
      <c r="BM6301" s="21"/>
      <c r="BN6301" s="21">
        <f t="shared" si="607"/>
        <v>0</v>
      </c>
      <c r="BO6301" s="22">
        <f t="shared" si="607"/>
        <v>3.0925600000000004E-2</v>
      </c>
      <c r="BP6301" s="21">
        <f t="shared" si="607"/>
        <v>0</v>
      </c>
    </row>
    <row r="6302" spans="1:68" ht="11.1" hidden="1" customHeight="1" outlineLevel="2" x14ac:dyDescent="0.2">
      <c r="A6302" s="10"/>
      <c r="B6302" s="18"/>
      <c r="C6302" s="18"/>
      <c r="D6302" s="18"/>
      <c r="E6302" s="23" t="s">
        <v>5535</v>
      </c>
      <c r="F6302" s="208">
        <v>7.3780000000000001</v>
      </c>
      <c r="G6302" s="208">
        <v>4.2999999999999997E-2</v>
      </c>
      <c r="H6302" s="208">
        <v>3.153</v>
      </c>
      <c r="I6302" s="239">
        <v>3.0670000000000002</v>
      </c>
      <c r="J6302" s="239"/>
      <c r="K6302" s="24"/>
      <c r="L6302" s="24"/>
      <c r="M6302" s="24"/>
      <c r="N6302" s="24"/>
      <c r="O6302" s="24"/>
      <c r="P6302" s="208">
        <v>4.2699999999999996</v>
      </c>
      <c r="Q6302" s="208">
        <v>0.84899999999999998</v>
      </c>
      <c r="R6302" s="208">
        <v>1.635</v>
      </c>
      <c r="S6302" s="208">
        <v>0.86499999999999999</v>
      </c>
      <c r="T6302" s="208">
        <v>1.6379999999999999</v>
      </c>
      <c r="U6302" s="208">
        <v>0.84799999999999998</v>
      </c>
      <c r="V6302" s="208">
        <v>0.372</v>
      </c>
      <c r="W6302" s="208">
        <v>0.123</v>
      </c>
      <c r="X6302" s="24"/>
      <c r="Y6302" s="24"/>
      <c r="Z6302" s="24"/>
      <c r="AA6302" s="208">
        <v>0.35099999999999998</v>
      </c>
      <c r="AB6302" s="208">
        <v>0.74</v>
      </c>
      <c r="AC6302" s="208">
        <v>0.63500000000000001</v>
      </c>
      <c r="AD6302" s="208">
        <v>0.97299999999999998</v>
      </c>
      <c r="AE6302" s="208">
        <v>0.89</v>
      </c>
      <c r="AF6302" s="208">
        <v>0.89300000000000002</v>
      </c>
      <c r="AG6302" s="208">
        <v>0.80700000000000005</v>
      </c>
      <c r="AH6302" s="208">
        <v>0.57399999999999995</v>
      </c>
      <c r="AI6302" s="208">
        <v>0.13600000000000001</v>
      </c>
      <c r="AJ6302" s="24"/>
      <c r="AK6302" s="24"/>
      <c r="AL6302" s="24"/>
      <c r="AM6302" s="24"/>
      <c r="AN6302" s="208">
        <v>0.54100000000000004</v>
      </c>
      <c r="AO6302" s="208">
        <v>2.6139999999999999</v>
      </c>
      <c r="AP6302" s="208">
        <v>3.08</v>
      </c>
      <c r="AQ6302" s="208">
        <v>0.877</v>
      </c>
      <c r="AR6302" s="208">
        <v>1.488</v>
      </c>
      <c r="AS6302" s="208">
        <v>0.8</v>
      </c>
      <c r="AT6302" s="208">
        <v>1</v>
      </c>
      <c r="AU6302" s="24"/>
      <c r="AV6302" s="24"/>
      <c r="AW6302" s="24"/>
      <c r="AX6302" s="24"/>
      <c r="AY6302" s="208">
        <v>0.57599999999999996</v>
      </c>
      <c r="AZ6302" s="208">
        <v>1.833</v>
      </c>
      <c r="BA6302" s="208">
        <v>3.6269999999999998</v>
      </c>
      <c r="BB6302" s="21">
        <f t="shared" si="605"/>
        <v>7.3780000000000001</v>
      </c>
      <c r="BC6302" s="21"/>
      <c r="BD6302" s="22">
        <f t="shared" si="606"/>
        <v>10.247222222222222</v>
      </c>
      <c r="BE6302" s="21"/>
      <c r="BF6302" s="51"/>
      <c r="BG6302" s="10"/>
      <c r="BH6302" s="21">
        <f t="shared" si="604"/>
        <v>0</v>
      </c>
      <c r="BI6302" s="22">
        <f t="shared" si="604"/>
        <v>7.6239333333333334E-3</v>
      </c>
      <c r="BJ6302" s="21"/>
      <c r="BK6302" s="21">
        <v>0</v>
      </c>
      <c r="BL6302" s="22">
        <v>2.2871800000000001E-2</v>
      </c>
      <c r="BM6302" s="21"/>
      <c r="BN6302" s="21">
        <f t="shared" si="607"/>
        <v>0</v>
      </c>
      <c r="BO6302" s="22">
        <f t="shared" si="607"/>
        <v>9.1487200000000005E-2</v>
      </c>
      <c r="BP6302" s="21">
        <f t="shared" si="607"/>
        <v>0</v>
      </c>
    </row>
    <row r="6303" spans="1:68" ht="11.1" hidden="1" customHeight="1" outlineLevel="2" x14ac:dyDescent="0.2">
      <c r="A6303" s="10"/>
      <c r="B6303" s="18"/>
      <c r="C6303" s="18"/>
      <c r="D6303" s="18"/>
      <c r="E6303" s="23" t="s">
        <v>5536</v>
      </c>
      <c r="F6303" s="24"/>
      <c r="G6303" s="24"/>
      <c r="H6303" s="24"/>
      <c r="I6303" s="24"/>
      <c r="J6303" s="24"/>
      <c r="K6303" s="24"/>
      <c r="L6303" s="24"/>
      <c r="M6303" s="24"/>
      <c r="N6303" s="24"/>
      <c r="O6303" s="24"/>
      <c r="P6303" s="24"/>
      <c r="Q6303" s="208">
        <v>1.2669999999999999</v>
      </c>
      <c r="R6303" s="24"/>
      <c r="S6303" s="208">
        <v>336.61900000000003</v>
      </c>
      <c r="T6303" s="208">
        <v>141.19499999999999</v>
      </c>
      <c r="U6303" s="208">
        <v>34.405999999999999</v>
      </c>
      <c r="V6303" s="208">
        <v>73.004999999999995</v>
      </c>
      <c r="W6303" s="208">
        <v>133.834</v>
      </c>
      <c r="X6303" s="208">
        <v>127.242</v>
      </c>
      <c r="Y6303" s="208">
        <v>106.464</v>
      </c>
      <c r="Z6303" s="208">
        <v>219.654</v>
      </c>
      <c r="AA6303" s="208">
        <v>119.163</v>
      </c>
      <c r="AB6303" s="208">
        <v>137.274</v>
      </c>
      <c r="AC6303" s="208">
        <v>122.191</v>
      </c>
      <c r="AD6303" s="208">
        <v>130.44900000000001</v>
      </c>
      <c r="AE6303" s="208">
        <v>119.238</v>
      </c>
      <c r="AF6303" s="208">
        <v>122.605</v>
      </c>
      <c r="AG6303" s="208">
        <v>115.718</v>
      </c>
      <c r="AH6303" s="208">
        <v>117.699</v>
      </c>
      <c r="AI6303" s="208">
        <v>131.286</v>
      </c>
      <c r="AJ6303" s="208">
        <v>118.393</v>
      </c>
      <c r="AK6303" s="208">
        <v>88.93</v>
      </c>
      <c r="AL6303" s="208">
        <v>90.513999999999996</v>
      </c>
      <c r="AM6303" s="208">
        <v>99.117000000000004</v>
      </c>
      <c r="AN6303" s="208">
        <v>120.72799999999999</v>
      </c>
      <c r="AO6303" s="208">
        <v>129.01300000000001</v>
      </c>
      <c r="AP6303" s="208">
        <v>126.562</v>
      </c>
      <c r="AQ6303" s="208">
        <v>131.27699999999999</v>
      </c>
      <c r="AR6303" s="208">
        <v>129.13999999999999</v>
      </c>
      <c r="AS6303" s="208">
        <v>95.254000000000005</v>
      </c>
      <c r="AT6303" s="208">
        <v>108.41500000000001</v>
      </c>
      <c r="AU6303" s="24"/>
      <c r="AV6303" s="208">
        <v>128.91399999999999</v>
      </c>
      <c r="AW6303" s="208">
        <v>105.78100000000001</v>
      </c>
      <c r="AX6303" s="208">
        <v>88.745999999999995</v>
      </c>
      <c r="AY6303" s="208">
        <v>91.76</v>
      </c>
      <c r="AZ6303" s="208">
        <v>100.834</v>
      </c>
      <c r="BA6303" s="208">
        <v>116.83799999999999</v>
      </c>
      <c r="BB6303" s="21">
        <f t="shared" si="605"/>
        <v>336.61900000000003</v>
      </c>
      <c r="BC6303" s="21"/>
      <c r="BD6303" s="22">
        <f t="shared" si="606"/>
        <v>467.5263888888889</v>
      </c>
      <c r="BE6303" s="21"/>
      <c r="BF6303" s="51"/>
      <c r="BG6303" s="10"/>
      <c r="BH6303" s="21">
        <f t="shared" si="604"/>
        <v>0</v>
      </c>
      <c r="BI6303" s="22">
        <f t="shared" si="604"/>
        <v>0.34783963333333329</v>
      </c>
      <c r="BJ6303" s="21"/>
      <c r="BK6303" s="21">
        <v>0</v>
      </c>
      <c r="BL6303" s="22">
        <v>1.0435188999999998</v>
      </c>
      <c r="BM6303" s="21"/>
      <c r="BN6303" s="21">
        <f t="shared" si="607"/>
        <v>0</v>
      </c>
      <c r="BO6303" s="22">
        <f t="shared" si="607"/>
        <v>4.1740755999999992</v>
      </c>
      <c r="BP6303" s="21">
        <f t="shared" si="607"/>
        <v>0</v>
      </c>
    </row>
    <row r="6304" spans="1:68" ht="11.1" hidden="1" customHeight="1" outlineLevel="1" collapsed="1" x14ac:dyDescent="0.2">
      <c r="A6304" s="10"/>
      <c r="B6304" s="18"/>
      <c r="C6304" s="18"/>
      <c r="D6304" s="18"/>
      <c r="E6304" s="19" t="s">
        <v>4712</v>
      </c>
      <c r="F6304" s="209">
        <v>3.4620000000000002</v>
      </c>
      <c r="G6304" s="209">
        <v>4.1020000000000003</v>
      </c>
      <c r="H6304" s="209">
        <v>2.6320000000000001</v>
      </c>
      <c r="I6304" s="240">
        <v>2.5</v>
      </c>
      <c r="J6304" s="240"/>
      <c r="K6304" s="209">
        <v>1.111</v>
      </c>
      <c r="L6304" s="209">
        <v>0.36</v>
      </c>
      <c r="M6304" s="209">
        <v>7.6999999999999999E-2</v>
      </c>
      <c r="N6304" s="209">
        <v>0.14299999999999999</v>
      </c>
      <c r="O6304" s="209">
        <v>0.83599999999999997</v>
      </c>
      <c r="P6304" s="209">
        <v>1.921</v>
      </c>
      <c r="Q6304" s="209">
        <v>3.1059999999999999</v>
      </c>
      <c r="R6304" s="209">
        <v>3.4980000000000002</v>
      </c>
      <c r="S6304" s="209">
        <v>4.1989999999999998</v>
      </c>
      <c r="T6304" s="209">
        <v>4.2629999999999999</v>
      </c>
      <c r="U6304" s="209">
        <v>2.9390000000000001</v>
      </c>
      <c r="V6304" s="209">
        <v>1.5349999999999999</v>
      </c>
      <c r="W6304" s="209">
        <v>0.98099999999999998</v>
      </c>
      <c r="X6304" s="209">
        <v>0.23</v>
      </c>
      <c r="Y6304" s="209">
        <v>0.122</v>
      </c>
      <c r="Z6304" s="209">
        <v>0.17100000000000001</v>
      </c>
      <c r="AA6304" s="209">
        <v>0.80700000000000005</v>
      </c>
      <c r="AB6304" s="20"/>
      <c r="AC6304" s="209">
        <v>5.0289999999999999</v>
      </c>
      <c r="AD6304" s="209">
        <v>4.4359999999999999</v>
      </c>
      <c r="AE6304" s="209">
        <v>4.4130000000000003</v>
      </c>
      <c r="AF6304" s="209">
        <v>3.44</v>
      </c>
      <c r="AG6304" s="209">
        <v>2.3660000000000001</v>
      </c>
      <c r="AH6304" s="209">
        <v>1.216</v>
      </c>
      <c r="AI6304" s="209">
        <v>1.034</v>
      </c>
      <c r="AJ6304" s="209">
        <v>0.19600000000000001</v>
      </c>
      <c r="AK6304" s="209">
        <v>8.7999999999999995E-2</v>
      </c>
      <c r="AL6304" s="209">
        <v>0.42099999999999999</v>
      </c>
      <c r="AM6304" s="209">
        <v>0.60299999999999998</v>
      </c>
      <c r="AN6304" s="209">
        <v>2.0419999999999998</v>
      </c>
      <c r="AO6304" s="209">
        <v>2.8359999999999999</v>
      </c>
      <c r="AP6304" s="209">
        <v>4.0960000000000001</v>
      </c>
      <c r="AQ6304" s="209">
        <v>3.8620000000000001</v>
      </c>
      <c r="AR6304" s="209">
        <v>5.21</v>
      </c>
      <c r="AS6304" s="209">
        <v>2.496</v>
      </c>
      <c r="AT6304" s="209">
        <v>1.103</v>
      </c>
      <c r="AU6304" s="209">
        <v>1.2350000000000001</v>
      </c>
      <c r="AV6304" s="209">
        <v>0.78700000000000003</v>
      </c>
      <c r="AW6304" s="209">
        <v>1</v>
      </c>
      <c r="AX6304" s="209">
        <v>0.27600000000000002</v>
      </c>
      <c r="AY6304" s="209">
        <v>0.54500000000000004</v>
      </c>
      <c r="AZ6304" s="209">
        <v>2.069</v>
      </c>
      <c r="BA6304" s="209">
        <v>2.4990000000000001</v>
      </c>
      <c r="BB6304" s="21">
        <f t="shared" si="605"/>
        <v>5.21</v>
      </c>
      <c r="BC6304" s="21">
        <f>BF6304</f>
        <v>22.2</v>
      </c>
      <c r="BD6304" s="22">
        <f t="shared" si="606"/>
        <v>7.2361111111111107</v>
      </c>
      <c r="BE6304" s="21">
        <f>BC6304-BD6304</f>
        <v>14.963888888888889</v>
      </c>
      <c r="BF6304" s="51">
        <v>22.2</v>
      </c>
      <c r="BG6304" s="10"/>
      <c r="BH6304" s="21">
        <f t="shared" si="604"/>
        <v>1.6516799999999998E-2</v>
      </c>
      <c r="BI6304" s="22">
        <f t="shared" si="604"/>
        <v>5.3836666666666659E-3</v>
      </c>
      <c r="BJ6304" s="21">
        <f>BH6304-BI6304</f>
        <v>1.1133133333333333E-2</v>
      </c>
      <c r="BK6304" s="21">
        <v>4.9550399999999994E-2</v>
      </c>
      <c r="BL6304" s="22">
        <v>1.6150999999999999E-2</v>
      </c>
      <c r="BM6304" s="21">
        <v>3.3399399999999996E-2</v>
      </c>
      <c r="BN6304" s="21">
        <f t="shared" si="607"/>
        <v>0.19820159999999998</v>
      </c>
      <c r="BO6304" s="22">
        <f t="shared" si="607"/>
        <v>6.4603999999999995E-2</v>
      </c>
      <c r="BP6304" s="21">
        <f t="shared" si="607"/>
        <v>0.13359759999999998</v>
      </c>
    </row>
    <row r="6305" spans="1:68" ht="11.1" hidden="1" customHeight="1" outlineLevel="2" x14ac:dyDescent="0.2">
      <c r="A6305" s="10"/>
      <c r="B6305" s="18"/>
      <c r="C6305" s="18"/>
      <c r="D6305" s="18"/>
      <c r="E6305" s="23"/>
      <c r="F6305" s="208">
        <v>3.4620000000000002</v>
      </c>
      <c r="G6305" s="208">
        <v>4.1020000000000003</v>
      </c>
      <c r="H6305" s="208">
        <v>2.6320000000000001</v>
      </c>
      <c r="I6305" s="239">
        <v>2.5</v>
      </c>
      <c r="J6305" s="239"/>
      <c r="K6305" s="208">
        <v>1.111</v>
      </c>
      <c r="L6305" s="208">
        <v>0.36</v>
      </c>
      <c r="M6305" s="208">
        <v>7.6999999999999999E-2</v>
      </c>
      <c r="N6305" s="208">
        <v>0.14299999999999999</v>
      </c>
      <c r="O6305" s="208">
        <v>0.83599999999999997</v>
      </c>
      <c r="P6305" s="208">
        <v>1.921</v>
      </c>
      <c r="Q6305" s="208">
        <v>3.1059999999999999</v>
      </c>
      <c r="R6305" s="208">
        <v>3.4980000000000002</v>
      </c>
      <c r="S6305" s="208">
        <v>4.1989999999999998</v>
      </c>
      <c r="T6305" s="208">
        <v>4.2629999999999999</v>
      </c>
      <c r="U6305" s="208">
        <v>2.9390000000000001</v>
      </c>
      <c r="V6305" s="208">
        <v>1.5349999999999999</v>
      </c>
      <c r="W6305" s="208">
        <v>0.98099999999999998</v>
      </c>
      <c r="X6305" s="208">
        <v>0.23</v>
      </c>
      <c r="Y6305" s="208">
        <v>0.122</v>
      </c>
      <c r="Z6305" s="208">
        <v>0.17100000000000001</v>
      </c>
      <c r="AA6305" s="208">
        <v>0.80700000000000005</v>
      </c>
      <c r="AB6305" s="24"/>
      <c r="AC6305" s="208">
        <v>5.0289999999999999</v>
      </c>
      <c r="AD6305" s="208">
        <v>4.4359999999999999</v>
      </c>
      <c r="AE6305" s="208">
        <v>4.4130000000000003</v>
      </c>
      <c r="AF6305" s="208">
        <v>3.44</v>
      </c>
      <c r="AG6305" s="208">
        <v>2.3660000000000001</v>
      </c>
      <c r="AH6305" s="208">
        <v>1.216</v>
      </c>
      <c r="AI6305" s="208">
        <v>1.034</v>
      </c>
      <c r="AJ6305" s="208">
        <v>0.19600000000000001</v>
      </c>
      <c r="AK6305" s="208">
        <v>8.7999999999999995E-2</v>
      </c>
      <c r="AL6305" s="208">
        <v>0.42099999999999999</v>
      </c>
      <c r="AM6305" s="208">
        <v>0.60299999999999998</v>
      </c>
      <c r="AN6305" s="208">
        <v>2.0419999999999998</v>
      </c>
      <c r="AO6305" s="208">
        <v>2.8359999999999999</v>
      </c>
      <c r="AP6305" s="208">
        <v>4.0960000000000001</v>
      </c>
      <c r="AQ6305" s="208">
        <v>3.8620000000000001</v>
      </c>
      <c r="AR6305" s="208">
        <v>5.21</v>
      </c>
      <c r="AS6305" s="208">
        <v>2.496</v>
      </c>
      <c r="AT6305" s="208">
        <v>1.103</v>
      </c>
      <c r="AU6305" s="208">
        <v>1.2350000000000001</v>
      </c>
      <c r="AV6305" s="208">
        <v>0.78700000000000003</v>
      </c>
      <c r="AW6305" s="208">
        <v>1</v>
      </c>
      <c r="AX6305" s="208">
        <v>0.27600000000000002</v>
      </c>
      <c r="AY6305" s="208">
        <v>0.54500000000000004</v>
      </c>
      <c r="AZ6305" s="208">
        <v>2.069</v>
      </c>
      <c r="BA6305" s="208">
        <v>2.4990000000000001</v>
      </c>
      <c r="BB6305" s="21">
        <f t="shared" si="605"/>
        <v>5.21</v>
      </c>
      <c r="BC6305" s="21"/>
      <c r="BD6305" s="22">
        <f t="shared" si="606"/>
        <v>7.2361111111111107</v>
      </c>
      <c r="BE6305" s="21"/>
      <c r="BF6305" s="51"/>
      <c r="BG6305" s="10"/>
      <c r="BH6305" s="21">
        <f t="shared" si="604"/>
        <v>0</v>
      </c>
      <c r="BI6305" s="22">
        <f t="shared" si="604"/>
        <v>5.3836666666666659E-3</v>
      </c>
      <c r="BJ6305" s="21"/>
      <c r="BK6305" s="21">
        <v>0</v>
      </c>
      <c r="BL6305" s="22">
        <v>1.6150999999999999E-2</v>
      </c>
      <c r="BM6305" s="21"/>
      <c r="BN6305" s="21">
        <f t="shared" si="607"/>
        <v>0</v>
      </c>
      <c r="BO6305" s="22">
        <f t="shared" si="607"/>
        <v>6.4603999999999995E-2</v>
      </c>
      <c r="BP6305" s="21">
        <f t="shared" si="607"/>
        <v>0</v>
      </c>
    </row>
    <row r="6306" spans="1:68" ht="11.1" hidden="1" customHeight="1" outlineLevel="1" collapsed="1" x14ac:dyDescent="0.2">
      <c r="A6306" s="10"/>
      <c r="B6306" s="18"/>
      <c r="C6306" s="18"/>
      <c r="D6306" s="18"/>
      <c r="E6306" s="19" t="s">
        <v>5537</v>
      </c>
      <c r="F6306" s="20"/>
      <c r="G6306" s="20"/>
      <c r="H6306" s="20"/>
      <c r="I6306" s="20"/>
      <c r="J6306" s="20"/>
      <c r="K6306" s="20"/>
      <c r="L6306" s="20"/>
      <c r="M6306" s="20"/>
      <c r="N6306" s="20"/>
      <c r="O6306" s="20"/>
      <c r="P6306" s="209">
        <v>13.765000000000001</v>
      </c>
      <c r="Q6306" s="209">
        <v>9.3789999999999996</v>
      </c>
      <c r="R6306" s="209">
        <v>11.494999999999999</v>
      </c>
      <c r="S6306" s="209">
        <v>5.5389999999999997</v>
      </c>
      <c r="T6306" s="209">
        <v>6.2089999999999996</v>
      </c>
      <c r="U6306" s="209">
        <v>6.2089999999999996</v>
      </c>
      <c r="V6306" s="209">
        <v>7.1790000000000003</v>
      </c>
      <c r="W6306" s="209">
        <v>6.4029999999999996</v>
      </c>
      <c r="X6306" s="209">
        <v>6.4029999999999996</v>
      </c>
      <c r="Y6306" s="209">
        <v>6.4029999999999996</v>
      </c>
      <c r="Z6306" s="209">
        <v>10.516</v>
      </c>
      <c r="AA6306" s="209">
        <v>6.4029999999999996</v>
      </c>
      <c r="AB6306" s="209">
        <v>6.4029999999999996</v>
      </c>
      <c r="AC6306" s="209">
        <v>6.4039999999999999</v>
      </c>
      <c r="AD6306" s="209">
        <v>6.4260000000000002</v>
      </c>
      <c r="AE6306" s="209">
        <v>6.4260000000000002</v>
      </c>
      <c r="AF6306" s="209">
        <v>6.4489999999999998</v>
      </c>
      <c r="AG6306" s="209">
        <v>6.4489999999999998</v>
      </c>
      <c r="AH6306" s="209">
        <v>6.4660000000000002</v>
      </c>
      <c r="AI6306" s="209">
        <v>6.4660000000000002</v>
      </c>
      <c r="AJ6306" s="209">
        <v>6.4660000000000002</v>
      </c>
      <c r="AK6306" s="209">
        <v>6.4420000000000002</v>
      </c>
      <c r="AL6306" s="209">
        <v>14.923</v>
      </c>
      <c r="AM6306" s="209">
        <v>6.4029999999999996</v>
      </c>
      <c r="AN6306" s="209">
        <v>6.4029999999999996</v>
      </c>
      <c r="AO6306" s="209">
        <v>8.8209999999999997</v>
      </c>
      <c r="AP6306" s="209">
        <v>9.5449999999999999</v>
      </c>
      <c r="AQ6306" s="209">
        <v>8.0939999999999994</v>
      </c>
      <c r="AR6306" s="209">
        <v>7.2919999999999998</v>
      </c>
      <c r="AS6306" s="209">
        <v>7.1749999999999998</v>
      </c>
      <c r="AT6306" s="209">
        <v>7.36</v>
      </c>
      <c r="AU6306" s="209">
        <v>6.9130000000000003</v>
      </c>
      <c r="AV6306" s="209">
        <v>7.0110000000000001</v>
      </c>
      <c r="AW6306" s="209">
        <v>6.9050000000000002</v>
      </c>
      <c r="AX6306" s="209">
        <v>6.9989999999999997</v>
      </c>
      <c r="AY6306" s="209">
        <v>7.1230000000000002</v>
      </c>
      <c r="AZ6306" s="209">
        <v>7.1859999999999999</v>
      </c>
      <c r="BA6306" s="209">
        <v>6.4139999999999997</v>
      </c>
      <c r="BB6306" s="21">
        <f t="shared" si="605"/>
        <v>14.923</v>
      </c>
      <c r="BC6306" s="21">
        <f>BF6306</f>
        <v>28.57</v>
      </c>
      <c r="BD6306" s="22">
        <f t="shared" si="606"/>
        <v>20.726388888888888</v>
      </c>
      <c r="BE6306" s="21">
        <f>BC6306-BD6306</f>
        <v>7.8436111111111124</v>
      </c>
      <c r="BF6306" s="51">
        <v>28.57</v>
      </c>
      <c r="BG6306" s="10"/>
      <c r="BH6306" s="21">
        <f t="shared" si="604"/>
        <v>2.125608E-2</v>
      </c>
      <c r="BI6306" s="22">
        <f t="shared" si="604"/>
        <v>1.5420433333333332E-2</v>
      </c>
      <c r="BJ6306" s="21">
        <f>BH6306-BI6306</f>
        <v>5.8356466666666679E-3</v>
      </c>
      <c r="BK6306" s="21">
        <v>6.3768240000000004E-2</v>
      </c>
      <c r="BL6306" s="22">
        <v>4.6261299999999998E-2</v>
      </c>
      <c r="BM6306" s="21">
        <v>1.7506940000000006E-2</v>
      </c>
      <c r="BN6306" s="21">
        <f t="shared" si="607"/>
        <v>0.25507296000000002</v>
      </c>
      <c r="BO6306" s="22">
        <f t="shared" si="607"/>
        <v>0.18504519999999999</v>
      </c>
      <c r="BP6306" s="21">
        <f t="shared" si="607"/>
        <v>7.0027760000000022E-2</v>
      </c>
    </row>
    <row r="6307" spans="1:68" ht="11.1" hidden="1" customHeight="1" outlineLevel="2" x14ac:dyDescent="0.2">
      <c r="A6307" s="10"/>
      <c r="B6307" s="18"/>
      <c r="C6307" s="18"/>
      <c r="D6307" s="18"/>
      <c r="E6307" s="23"/>
      <c r="F6307" s="24"/>
      <c r="G6307" s="24"/>
      <c r="H6307" s="24"/>
      <c r="I6307" s="24"/>
      <c r="J6307" s="24"/>
      <c r="K6307" s="24"/>
      <c r="L6307" s="24"/>
      <c r="M6307" s="24"/>
      <c r="N6307" s="24"/>
      <c r="O6307" s="24"/>
      <c r="P6307" s="208">
        <v>13.765000000000001</v>
      </c>
      <c r="Q6307" s="208">
        <v>9.3789999999999996</v>
      </c>
      <c r="R6307" s="208">
        <v>11.494999999999999</v>
      </c>
      <c r="S6307" s="208">
        <v>5.5389999999999997</v>
      </c>
      <c r="T6307" s="208">
        <v>6.2089999999999996</v>
      </c>
      <c r="U6307" s="208">
        <v>6.2089999999999996</v>
      </c>
      <c r="V6307" s="208">
        <v>7.1790000000000003</v>
      </c>
      <c r="W6307" s="208">
        <v>6.4029999999999996</v>
      </c>
      <c r="X6307" s="208">
        <v>6.4029999999999996</v>
      </c>
      <c r="Y6307" s="208">
        <v>6.4029999999999996</v>
      </c>
      <c r="Z6307" s="208">
        <v>10.516</v>
      </c>
      <c r="AA6307" s="208">
        <v>6.4029999999999996</v>
      </c>
      <c r="AB6307" s="208">
        <v>6.4029999999999996</v>
      </c>
      <c r="AC6307" s="208">
        <v>6.4039999999999999</v>
      </c>
      <c r="AD6307" s="208">
        <v>6.4260000000000002</v>
      </c>
      <c r="AE6307" s="208">
        <v>6.4260000000000002</v>
      </c>
      <c r="AF6307" s="208">
        <v>6.4489999999999998</v>
      </c>
      <c r="AG6307" s="208">
        <v>6.4489999999999998</v>
      </c>
      <c r="AH6307" s="208">
        <v>6.4660000000000002</v>
      </c>
      <c r="AI6307" s="208">
        <v>6.4660000000000002</v>
      </c>
      <c r="AJ6307" s="208">
        <v>6.4660000000000002</v>
      </c>
      <c r="AK6307" s="208">
        <v>6.4420000000000002</v>
      </c>
      <c r="AL6307" s="208">
        <v>14.923</v>
      </c>
      <c r="AM6307" s="208">
        <v>6.4029999999999996</v>
      </c>
      <c r="AN6307" s="208">
        <v>6.4029999999999996</v>
      </c>
      <c r="AO6307" s="208">
        <v>8.8209999999999997</v>
      </c>
      <c r="AP6307" s="208">
        <v>9.5449999999999999</v>
      </c>
      <c r="AQ6307" s="208">
        <v>8.0939999999999994</v>
      </c>
      <c r="AR6307" s="208">
        <v>7.2919999999999998</v>
      </c>
      <c r="AS6307" s="208">
        <v>7.1749999999999998</v>
      </c>
      <c r="AT6307" s="208">
        <v>7.36</v>
      </c>
      <c r="AU6307" s="208">
        <v>6.9130000000000003</v>
      </c>
      <c r="AV6307" s="208">
        <v>7.0110000000000001</v>
      </c>
      <c r="AW6307" s="208">
        <v>6.9050000000000002</v>
      </c>
      <c r="AX6307" s="208">
        <v>6.9989999999999997</v>
      </c>
      <c r="AY6307" s="208">
        <v>7.1230000000000002</v>
      </c>
      <c r="AZ6307" s="208">
        <v>7.1859999999999999</v>
      </c>
      <c r="BA6307" s="208">
        <v>6.4139999999999997</v>
      </c>
      <c r="BB6307" s="21">
        <f t="shared" si="605"/>
        <v>14.923</v>
      </c>
      <c r="BC6307" s="21"/>
      <c r="BD6307" s="22">
        <f t="shared" si="606"/>
        <v>20.726388888888888</v>
      </c>
      <c r="BE6307" s="21"/>
      <c r="BF6307" s="51"/>
      <c r="BG6307" s="10"/>
      <c r="BH6307" s="21">
        <f t="shared" si="604"/>
        <v>0</v>
      </c>
      <c r="BI6307" s="22">
        <f t="shared" si="604"/>
        <v>1.5420433333333332E-2</v>
      </c>
      <c r="BJ6307" s="21"/>
      <c r="BK6307" s="21">
        <v>0</v>
      </c>
      <c r="BL6307" s="22">
        <v>4.6261299999999998E-2</v>
      </c>
      <c r="BM6307" s="21"/>
      <c r="BN6307" s="21">
        <f t="shared" si="607"/>
        <v>0</v>
      </c>
      <c r="BO6307" s="22">
        <f t="shared" si="607"/>
        <v>0.18504519999999999</v>
      </c>
      <c r="BP6307" s="21">
        <f t="shared" si="607"/>
        <v>0</v>
      </c>
    </row>
    <row r="6308" spans="1:68" ht="11.1" hidden="1" customHeight="1" outlineLevel="1" collapsed="1" x14ac:dyDescent="0.2">
      <c r="A6308" s="10"/>
      <c r="B6308" s="18"/>
      <c r="C6308" s="18"/>
      <c r="D6308" s="18"/>
      <c r="E6308" s="19" t="s">
        <v>5538</v>
      </c>
      <c r="F6308" s="20"/>
      <c r="G6308" s="20"/>
      <c r="H6308" s="20"/>
      <c r="I6308" s="20"/>
      <c r="J6308" s="20"/>
      <c r="K6308" s="20"/>
      <c r="L6308" s="20"/>
      <c r="M6308" s="20"/>
      <c r="N6308" s="20"/>
      <c r="O6308" s="20"/>
      <c r="P6308" s="20"/>
      <c r="Q6308" s="20"/>
      <c r="R6308" s="20"/>
      <c r="S6308" s="209">
        <v>11.936</v>
      </c>
      <c r="T6308" s="209">
        <v>4.84</v>
      </c>
      <c r="U6308" s="209">
        <v>2.5</v>
      </c>
      <c r="V6308" s="209">
        <v>0.253</v>
      </c>
      <c r="W6308" s="20"/>
      <c r="X6308" s="20"/>
      <c r="Y6308" s="20"/>
      <c r="Z6308" s="20"/>
      <c r="AA6308" s="20"/>
      <c r="AB6308" s="20"/>
      <c r="AC6308" s="209">
        <v>4.891</v>
      </c>
      <c r="AD6308" s="209">
        <v>3.258</v>
      </c>
      <c r="AE6308" s="209">
        <v>3.3849999999999998</v>
      </c>
      <c r="AF6308" s="209">
        <v>2.5720000000000001</v>
      </c>
      <c r="AG6308" s="209">
        <v>1.208</v>
      </c>
      <c r="AH6308" s="209">
        <v>0.73799999999999999</v>
      </c>
      <c r="AI6308" s="20"/>
      <c r="AJ6308" s="20"/>
      <c r="AK6308" s="20"/>
      <c r="AL6308" s="20"/>
      <c r="AM6308" s="20"/>
      <c r="AN6308" s="209">
        <v>1.4490000000000001</v>
      </c>
      <c r="AO6308" s="209">
        <v>2.5249999999999999</v>
      </c>
      <c r="AP6308" s="209">
        <v>2.0339999999999998</v>
      </c>
      <c r="AQ6308" s="209">
        <v>4.2279999999999998</v>
      </c>
      <c r="AR6308" s="209">
        <v>2.0510000000000002</v>
      </c>
      <c r="AS6308" s="209">
        <v>2</v>
      </c>
      <c r="AT6308" s="209">
        <v>3.5999999999999997E-2</v>
      </c>
      <c r="AU6308" s="20"/>
      <c r="AV6308" s="20"/>
      <c r="AW6308" s="20"/>
      <c r="AX6308" s="20"/>
      <c r="AY6308" s="20"/>
      <c r="AZ6308" s="209">
        <v>1.282</v>
      </c>
      <c r="BA6308" s="209">
        <v>1.85</v>
      </c>
      <c r="BB6308" s="21">
        <f t="shared" si="605"/>
        <v>11.936</v>
      </c>
      <c r="BC6308" s="21">
        <v>16.577999999999999</v>
      </c>
      <c r="BD6308" s="22">
        <f t="shared" si="606"/>
        <v>16.577777777777779</v>
      </c>
      <c r="BE6308" s="21">
        <f>BC6308-BD6308</f>
        <v>2.2222222222012533E-4</v>
      </c>
      <c r="BF6308" s="51">
        <v>5.2</v>
      </c>
      <c r="BG6308" s="10">
        <v>6</v>
      </c>
      <c r="BH6308" s="21">
        <f t="shared" si="604"/>
        <v>1.2334032E-2</v>
      </c>
      <c r="BI6308" s="22">
        <f t="shared" si="604"/>
        <v>1.2333866666666667E-2</v>
      </c>
      <c r="BJ6308" s="21">
        <f>BH6308-BI6308</f>
        <v>1.6533333333304534E-7</v>
      </c>
      <c r="BK6308" s="21">
        <v>3.7002095999999998E-2</v>
      </c>
      <c r="BL6308" s="22">
        <v>3.7001600000000003E-2</v>
      </c>
      <c r="BM6308" s="21">
        <v>4.9599999999566657E-7</v>
      </c>
      <c r="BN6308" s="21">
        <f t="shared" si="607"/>
        <v>0.14800838399999999</v>
      </c>
      <c r="BO6308" s="22">
        <f t="shared" si="607"/>
        <v>0.14800640000000001</v>
      </c>
      <c r="BP6308" s="21">
        <f t="shared" si="607"/>
        <v>1.9839999999826663E-6</v>
      </c>
    </row>
    <row r="6309" spans="1:68" ht="11.1" hidden="1" customHeight="1" outlineLevel="2" x14ac:dyDescent="0.2">
      <c r="A6309" s="10"/>
      <c r="B6309" s="18"/>
      <c r="C6309" s="18"/>
      <c r="D6309" s="18"/>
      <c r="E6309" s="23" t="s">
        <v>5539</v>
      </c>
      <c r="F6309" s="24"/>
      <c r="G6309" s="24"/>
      <c r="H6309" s="24"/>
      <c r="I6309" s="24"/>
      <c r="J6309" s="24"/>
      <c r="K6309" s="24"/>
      <c r="L6309" s="24"/>
      <c r="M6309" s="24"/>
      <c r="N6309" s="24"/>
      <c r="O6309" s="24"/>
      <c r="P6309" s="24"/>
      <c r="Q6309" s="24"/>
      <c r="R6309" s="24"/>
      <c r="S6309" s="208">
        <v>11.936</v>
      </c>
      <c r="T6309" s="208">
        <v>4.84</v>
      </c>
      <c r="U6309" s="208">
        <v>2.5</v>
      </c>
      <c r="V6309" s="208">
        <v>0.253</v>
      </c>
      <c r="W6309" s="24"/>
      <c r="X6309" s="24"/>
      <c r="Y6309" s="24"/>
      <c r="Z6309" s="24"/>
      <c r="AA6309" s="24"/>
      <c r="AB6309" s="24"/>
      <c r="AC6309" s="208">
        <v>4.891</v>
      </c>
      <c r="AD6309" s="208">
        <v>3.258</v>
      </c>
      <c r="AE6309" s="208">
        <v>3.3849999999999998</v>
      </c>
      <c r="AF6309" s="208">
        <v>2.5720000000000001</v>
      </c>
      <c r="AG6309" s="208">
        <v>1.208</v>
      </c>
      <c r="AH6309" s="208">
        <v>0.73799999999999999</v>
      </c>
      <c r="AI6309" s="24"/>
      <c r="AJ6309" s="24"/>
      <c r="AK6309" s="24"/>
      <c r="AL6309" s="24"/>
      <c r="AM6309" s="24"/>
      <c r="AN6309" s="208">
        <v>1.4490000000000001</v>
      </c>
      <c r="AO6309" s="208">
        <v>2.5249999999999999</v>
      </c>
      <c r="AP6309" s="208">
        <v>2.0339999999999998</v>
      </c>
      <c r="AQ6309" s="208">
        <v>4.2279999999999998</v>
      </c>
      <c r="AR6309" s="208">
        <v>2.0510000000000002</v>
      </c>
      <c r="AS6309" s="208">
        <v>2</v>
      </c>
      <c r="AT6309" s="208">
        <v>3.5999999999999997E-2</v>
      </c>
      <c r="AU6309" s="24"/>
      <c r="AV6309" s="24"/>
      <c r="AW6309" s="24"/>
      <c r="AX6309" s="24"/>
      <c r="AY6309" s="24"/>
      <c r="AZ6309" s="208">
        <v>1.282</v>
      </c>
      <c r="BA6309" s="208">
        <v>1.85</v>
      </c>
      <c r="BB6309" s="21">
        <f t="shared" si="605"/>
        <v>11.936</v>
      </c>
      <c r="BC6309" s="21"/>
      <c r="BD6309" s="22">
        <f t="shared" si="606"/>
        <v>16.577777777777779</v>
      </c>
      <c r="BE6309" s="21"/>
      <c r="BF6309" s="51"/>
      <c r="BG6309" s="10"/>
      <c r="BH6309" s="21">
        <f t="shared" si="604"/>
        <v>0</v>
      </c>
      <c r="BI6309" s="22">
        <f t="shared" si="604"/>
        <v>1.2333866666666667E-2</v>
      </c>
      <c r="BJ6309" s="21"/>
      <c r="BK6309" s="21">
        <v>0</v>
      </c>
      <c r="BL6309" s="22">
        <v>3.7001600000000003E-2</v>
      </c>
      <c r="BM6309" s="21"/>
      <c r="BN6309" s="21">
        <f t="shared" si="607"/>
        <v>0</v>
      </c>
      <c r="BO6309" s="22">
        <f t="shared" si="607"/>
        <v>0.14800640000000001</v>
      </c>
      <c r="BP6309" s="21">
        <f t="shared" si="607"/>
        <v>0</v>
      </c>
    </row>
    <row r="6310" spans="1:68" ht="11.1" hidden="1" customHeight="1" outlineLevel="1" collapsed="1" x14ac:dyDescent="0.2">
      <c r="A6310" s="10"/>
      <c r="B6310" s="18"/>
      <c r="C6310" s="18"/>
      <c r="D6310" s="18"/>
      <c r="E6310" s="19" t="s">
        <v>2518</v>
      </c>
      <c r="F6310" s="20"/>
      <c r="G6310" s="20"/>
      <c r="H6310" s="20"/>
      <c r="I6310" s="20"/>
      <c r="J6310" s="20"/>
      <c r="K6310" s="20"/>
      <c r="L6310" s="20"/>
      <c r="M6310" s="20"/>
      <c r="N6310" s="20"/>
      <c r="O6310" s="20"/>
      <c r="P6310" s="20"/>
      <c r="Q6310" s="20"/>
      <c r="R6310" s="20"/>
      <c r="S6310" s="20"/>
      <c r="T6310" s="20"/>
      <c r="U6310" s="20"/>
      <c r="V6310" s="20"/>
      <c r="W6310" s="20"/>
      <c r="X6310" s="20"/>
      <c r="Y6310" s="20"/>
      <c r="Z6310" s="20"/>
      <c r="AA6310" s="20"/>
      <c r="AB6310" s="20"/>
      <c r="AC6310" s="20"/>
      <c r="AD6310" s="20"/>
      <c r="AE6310" s="20"/>
      <c r="AF6310" s="20"/>
      <c r="AG6310" s="20"/>
      <c r="AH6310" s="20"/>
      <c r="AI6310" s="20"/>
      <c r="AJ6310" s="20"/>
      <c r="AK6310" s="20"/>
      <c r="AL6310" s="20"/>
      <c r="AM6310" s="20"/>
      <c r="AN6310" s="20"/>
      <c r="AO6310" s="20"/>
      <c r="AP6310" s="20"/>
      <c r="AQ6310" s="20"/>
      <c r="AR6310" s="20"/>
      <c r="AS6310" s="20"/>
      <c r="AT6310" s="207">
        <v>1440.875</v>
      </c>
      <c r="AU6310" s="209">
        <v>723.87400000000002</v>
      </c>
      <c r="AV6310" s="209">
        <v>125.271</v>
      </c>
      <c r="AW6310" s="209">
        <v>103.896</v>
      </c>
      <c r="AX6310" s="209">
        <v>112.319</v>
      </c>
      <c r="AY6310" s="209">
        <v>886.78800000000001</v>
      </c>
      <c r="AZ6310" s="207">
        <v>1503.982</v>
      </c>
      <c r="BA6310" s="207">
        <v>2393.529</v>
      </c>
      <c r="BB6310" s="56">
        <f>BB6311+BB6312+BB6313+BB6314+BB6315+BB6316+BB6317+BB6318+BB6319+BB6320+BB6321</f>
        <v>6667.1969999999992</v>
      </c>
      <c r="BC6310" s="21">
        <f>BF6310</f>
        <v>9563.23</v>
      </c>
      <c r="BD6310" s="22">
        <f t="shared" si="606"/>
        <v>9259.9958333333325</v>
      </c>
      <c r="BE6310" s="21">
        <f>BC6310-BD6310</f>
        <v>303.23416666666708</v>
      </c>
      <c r="BF6310" s="51">
        <v>9563.23</v>
      </c>
      <c r="BG6310" s="10">
        <v>2</v>
      </c>
      <c r="BH6310" s="21">
        <f t="shared" si="604"/>
        <v>7.1150431200000002</v>
      </c>
      <c r="BI6310" s="22">
        <f t="shared" si="604"/>
        <v>6.8894368999999989</v>
      </c>
      <c r="BJ6310" s="21">
        <f>BH6310-BI6310</f>
        <v>0.2256062200000013</v>
      </c>
      <c r="BK6310" s="21">
        <v>21.345129360000001</v>
      </c>
      <c r="BL6310" s="22">
        <v>20.668310699999996</v>
      </c>
      <c r="BM6310" s="21">
        <v>0.67681866000000568</v>
      </c>
      <c r="BN6310" s="21">
        <f t="shared" si="607"/>
        <v>85.380517440000006</v>
      </c>
      <c r="BO6310" s="22">
        <f t="shared" si="607"/>
        <v>82.673242799999983</v>
      </c>
      <c r="BP6310" s="21">
        <f t="shared" si="607"/>
        <v>2.7072746400000227</v>
      </c>
    </row>
    <row r="6311" spans="1:68" ht="11.1" hidden="1" customHeight="1" outlineLevel="2" x14ac:dyDescent="0.2">
      <c r="A6311" s="10"/>
      <c r="B6311" s="18"/>
      <c r="C6311" s="18"/>
      <c r="D6311" s="18"/>
      <c r="E6311" s="23" t="s">
        <v>5540</v>
      </c>
      <c r="F6311" s="24"/>
      <c r="G6311" s="24"/>
      <c r="H6311" s="24"/>
      <c r="I6311" s="24"/>
      <c r="J6311" s="24"/>
      <c r="K6311" s="24"/>
      <c r="L6311" s="24"/>
      <c r="M6311" s="24"/>
      <c r="N6311" s="24"/>
      <c r="O6311" s="24"/>
      <c r="P6311" s="24"/>
      <c r="Q6311" s="24"/>
      <c r="R6311" s="24"/>
      <c r="S6311" s="24"/>
      <c r="T6311" s="24"/>
      <c r="U6311" s="24"/>
      <c r="V6311" s="24"/>
      <c r="W6311" s="24"/>
      <c r="X6311" s="24"/>
      <c r="Y6311" s="24"/>
      <c r="Z6311" s="24"/>
      <c r="AA6311" s="24"/>
      <c r="AB6311" s="24"/>
      <c r="AC6311" s="24"/>
      <c r="AD6311" s="24"/>
      <c r="AE6311" s="24"/>
      <c r="AF6311" s="24"/>
      <c r="AG6311" s="24"/>
      <c r="AH6311" s="24"/>
      <c r="AI6311" s="24"/>
      <c r="AJ6311" s="24"/>
      <c r="AK6311" s="24"/>
      <c r="AL6311" s="24"/>
      <c r="AM6311" s="24"/>
      <c r="AN6311" s="24"/>
      <c r="AO6311" s="24"/>
      <c r="AP6311" s="24"/>
      <c r="AQ6311" s="24"/>
      <c r="AR6311" s="24"/>
      <c r="AS6311" s="24"/>
      <c r="AT6311" s="208">
        <v>628.43200000000002</v>
      </c>
      <c r="AU6311" s="208">
        <v>419.52</v>
      </c>
      <c r="AV6311" s="208">
        <v>125.271</v>
      </c>
      <c r="AW6311" s="208">
        <v>24.797999999999998</v>
      </c>
      <c r="AX6311" s="24"/>
      <c r="AY6311" s="24"/>
      <c r="AZ6311" s="208">
        <v>163.90299999999999</v>
      </c>
      <c r="BA6311" s="208">
        <v>668.63499999999999</v>
      </c>
      <c r="BB6311" s="21">
        <v>1551.443</v>
      </c>
      <c r="BC6311" s="21"/>
      <c r="BD6311" s="22">
        <f t="shared" si="606"/>
        <v>2154.7819444444449</v>
      </c>
      <c r="BE6311" s="21"/>
      <c r="BF6311" s="51"/>
      <c r="BG6311" s="10"/>
      <c r="BH6311" s="21">
        <f t="shared" si="604"/>
        <v>0</v>
      </c>
      <c r="BI6311" s="22">
        <f t="shared" si="604"/>
        <v>1.603157766666667</v>
      </c>
      <c r="BJ6311" s="21"/>
      <c r="BK6311" s="21">
        <v>0</v>
      </c>
      <c r="BL6311" s="22">
        <v>4.8094733000000005</v>
      </c>
      <c r="BM6311" s="21"/>
      <c r="BN6311" s="21">
        <f t="shared" si="607"/>
        <v>0</v>
      </c>
      <c r="BO6311" s="22">
        <f t="shared" si="607"/>
        <v>19.237893200000002</v>
      </c>
      <c r="BP6311" s="21">
        <f t="shared" si="607"/>
        <v>0</v>
      </c>
    </row>
    <row r="6312" spans="1:68" ht="11.1" hidden="1" customHeight="1" outlineLevel="2" x14ac:dyDescent="0.2">
      <c r="A6312" s="10"/>
      <c r="B6312" s="18"/>
      <c r="C6312" s="18"/>
      <c r="D6312" s="18"/>
      <c r="E6312" s="23" t="s">
        <v>5541</v>
      </c>
      <c r="F6312" s="24"/>
      <c r="G6312" s="24"/>
      <c r="H6312" s="24"/>
      <c r="I6312" s="24"/>
      <c r="J6312" s="24"/>
      <c r="K6312" s="24"/>
      <c r="L6312" s="24"/>
      <c r="M6312" s="24"/>
      <c r="N6312" s="24"/>
      <c r="O6312" s="24"/>
      <c r="P6312" s="24"/>
      <c r="Q6312" s="24"/>
      <c r="R6312" s="24"/>
      <c r="S6312" s="24"/>
      <c r="T6312" s="24"/>
      <c r="U6312" s="24"/>
      <c r="V6312" s="24"/>
      <c r="W6312" s="24"/>
      <c r="X6312" s="24"/>
      <c r="Y6312" s="24"/>
      <c r="Z6312" s="24"/>
      <c r="AA6312" s="24"/>
      <c r="AB6312" s="24"/>
      <c r="AC6312" s="24"/>
      <c r="AD6312" s="24"/>
      <c r="AE6312" s="24"/>
      <c r="AF6312" s="24"/>
      <c r="AG6312" s="24"/>
      <c r="AH6312" s="24"/>
      <c r="AI6312" s="24"/>
      <c r="AJ6312" s="24"/>
      <c r="AK6312" s="24"/>
      <c r="AL6312" s="24"/>
      <c r="AM6312" s="24"/>
      <c r="AN6312" s="24"/>
      <c r="AO6312" s="24"/>
      <c r="AP6312" s="24"/>
      <c r="AQ6312" s="24"/>
      <c r="AR6312" s="24"/>
      <c r="AS6312" s="24"/>
      <c r="AT6312" s="208">
        <v>407.65499999999997</v>
      </c>
      <c r="AU6312" s="208">
        <v>120.67100000000001</v>
      </c>
      <c r="AV6312" s="24"/>
      <c r="AW6312" s="208">
        <v>79.097999999999999</v>
      </c>
      <c r="AX6312" s="208">
        <v>112.319</v>
      </c>
      <c r="AY6312" s="208">
        <v>682.21900000000005</v>
      </c>
      <c r="AZ6312" s="208">
        <v>942.12</v>
      </c>
      <c r="BA6312" s="206">
        <v>1052.8499999999999</v>
      </c>
      <c r="BB6312" s="21">
        <v>3844.52</v>
      </c>
      <c r="BC6312" s="21"/>
      <c r="BD6312" s="22">
        <f t="shared" si="606"/>
        <v>5339.6111111111113</v>
      </c>
      <c r="BE6312" s="21"/>
      <c r="BF6312" s="51"/>
      <c r="BG6312" s="10"/>
      <c r="BH6312" s="21">
        <f t="shared" si="604"/>
        <v>0</v>
      </c>
      <c r="BI6312" s="22">
        <f t="shared" si="604"/>
        <v>3.9726706666666671</v>
      </c>
      <c r="BJ6312" s="21"/>
      <c r="BK6312" s="21">
        <v>0</v>
      </c>
      <c r="BL6312" s="22">
        <v>11.918012000000001</v>
      </c>
      <c r="BM6312" s="21"/>
      <c r="BN6312" s="21">
        <f t="shared" si="607"/>
        <v>0</v>
      </c>
      <c r="BO6312" s="22">
        <f t="shared" si="607"/>
        <v>47.672048000000004</v>
      </c>
      <c r="BP6312" s="21">
        <f t="shared" si="607"/>
        <v>0</v>
      </c>
    </row>
    <row r="6313" spans="1:68" ht="11.1" hidden="1" customHeight="1" outlineLevel="2" x14ac:dyDescent="0.2">
      <c r="A6313" s="10"/>
      <c r="B6313" s="18"/>
      <c r="C6313" s="18"/>
      <c r="D6313" s="18"/>
      <c r="E6313" s="23" t="s">
        <v>5542</v>
      </c>
      <c r="F6313" s="24"/>
      <c r="G6313" s="24"/>
      <c r="H6313" s="24"/>
      <c r="I6313" s="24"/>
      <c r="J6313" s="24"/>
      <c r="K6313" s="24"/>
      <c r="L6313" s="24"/>
      <c r="M6313" s="24"/>
      <c r="N6313" s="24"/>
      <c r="O6313" s="24"/>
      <c r="P6313" s="24"/>
      <c r="Q6313" s="24"/>
      <c r="R6313" s="24"/>
      <c r="S6313" s="24"/>
      <c r="T6313" s="24"/>
      <c r="U6313" s="24"/>
      <c r="V6313" s="24"/>
      <c r="W6313" s="24"/>
      <c r="X6313" s="24"/>
      <c r="Y6313" s="24"/>
      <c r="Z6313" s="24"/>
      <c r="AA6313" s="24"/>
      <c r="AB6313" s="24"/>
      <c r="AC6313" s="24"/>
      <c r="AD6313" s="24"/>
      <c r="AE6313" s="24"/>
      <c r="AF6313" s="24"/>
      <c r="AG6313" s="24"/>
      <c r="AH6313" s="24"/>
      <c r="AI6313" s="24"/>
      <c r="AJ6313" s="24"/>
      <c r="AK6313" s="24"/>
      <c r="AL6313" s="24"/>
      <c r="AM6313" s="24"/>
      <c r="AN6313" s="24"/>
      <c r="AO6313" s="24"/>
      <c r="AP6313" s="24"/>
      <c r="AQ6313" s="24"/>
      <c r="AR6313" s="24"/>
      <c r="AS6313" s="24"/>
      <c r="AT6313" s="208">
        <v>182.01</v>
      </c>
      <c r="AU6313" s="208">
        <v>83.453000000000003</v>
      </c>
      <c r="AV6313" s="24"/>
      <c r="AW6313" s="24"/>
      <c r="AX6313" s="24"/>
      <c r="AY6313" s="208">
        <v>98.356999999999999</v>
      </c>
      <c r="AZ6313" s="208">
        <v>188.297</v>
      </c>
      <c r="BA6313" s="208">
        <v>324.54300000000001</v>
      </c>
      <c r="BB6313" s="21">
        <v>442.99200000000002</v>
      </c>
      <c r="BC6313" s="21"/>
      <c r="BD6313" s="22">
        <f t="shared" si="606"/>
        <v>615.26666666666677</v>
      </c>
      <c r="BE6313" s="21"/>
      <c r="BF6313" s="51"/>
      <c r="BG6313" s="10"/>
      <c r="BH6313" s="21">
        <f t="shared" si="604"/>
        <v>0</v>
      </c>
      <c r="BI6313" s="22">
        <f t="shared" si="604"/>
        <v>0.45775840000000001</v>
      </c>
      <c r="BJ6313" s="21"/>
      <c r="BK6313" s="21">
        <v>0</v>
      </c>
      <c r="BL6313" s="22">
        <v>1.3732752000000001</v>
      </c>
      <c r="BM6313" s="21"/>
      <c r="BN6313" s="21">
        <f t="shared" si="607"/>
        <v>0</v>
      </c>
      <c r="BO6313" s="22">
        <f t="shared" si="607"/>
        <v>5.4931008000000006</v>
      </c>
      <c r="BP6313" s="21">
        <f t="shared" si="607"/>
        <v>0</v>
      </c>
    </row>
    <row r="6314" spans="1:68" ht="11.1" hidden="1" customHeight="1" outlineLevel="2" x14ac:dyDescent="0.2">
      <c r="A6314" s="10"/>
      <c r="B6314" s="18"/>
      <c r="C6314" s="18"/>
      <c r="D6314" s="18"/>
      <c r="E6314" s="23" t="s">
        <v>5543</v>
      </c>
      <c r="F6314" s="24"/>
      <c r="G6314" s="24"/>
      <c r="H6314" s="24"/>
      <c r="I6314" s="24"/>
      <c r="J6314" s="24"/>
      <c r="K6314" s="24"/>
      <c r="L6314" s="24"/>
      <c r="M6314" s="24"/>
      <c r="N6314" s="24"/>
      <c r="O6314" s="24"/>
      <c r="P6314" s="24"/>
      <c r="Q6314" s="24"/>
      <c r="R6314" s="24"/>
      <c r="S6314" s="24"/>
      <c r="T6314" s="24"/>
      <c r="U6314" s="24"/>
      <c r="V6314" s="24"/>
      <c r="W6314" s="24"/>
      <c r="X6314" s="24"/>
      <c r="Y6314" s="24"/>
      <c r="Z6314" s="24"/>
      <c r="AA6314" s="24"/>
      <c r="AB6314" s="24"/>
      <c r="AC6314" s="24"/>
      <c r="AD6314" s="24"/>
      <c r="AE6314" s="24"/>
      <c r="AF6314" s="24"/>
      <c r="AG6314" s="24"/>
      <c r="AH6314" s="24"/>
      <c r="AI6314" s="24"/>
      <c r="AJ6314" s="24"/>
      <c r="AK6314" s="24"/>
      <c r="AL6314" s="24"/>
      <c r="AM6314" s="24"/>
      <c r="AN6314" s="24"/>
      <c r="AO6314" s="24"/>
      <c r="AP6314" s="24"/>
      <c r="AQ6314" s="24"/>
      <c r="AR6314" s="24"/>
      <c r="AS6314" s="24"/>
      <c r="AT6314" s="208">
        <v>37.826000000000001</v>
      </c>
      <c r="AU6314" s="208">
        <v>15.667</v>
      </c>
      <c r="AV6314" s="24"/>
      <c r="AW6314" s="24"/>
      <c r="AX6314" s="24"/>
      <c r="AY6314" s="208">
        <v>14.522</v>
      </c>
      <c r="AZ6314" s="208">
        <v>37.081000000000003</v>
      </c>
      <c r="BA6314" s="208">
        <v>61.98</v>
      </c>
      <c r="BB6314" s="21">
        <v>111.57</v>
      </c>
      <c r="BC6314" s="21"/>
      <c r="BD6314" s="22">
        <f t="shared" si="606"/>
        <v>154.95833333333334</v>
      </c>
      <c r="BE6314" s="21"/>
      <c r="BF6314" s="51"/>
      <c r="BG6314" s="10"/>
      <c r="BH6314" s="21">
        <f t="shared" si="604"/>
        <v>0</v>
      </c>
      <c r="BI6314" s="22">
        <f t="shared" si="604"/>
        <v>0.115289</v>
      </c>
      <c r="BJ6314" s="21"/>
      <c r="BK6314" s="21">
        <v>0</v>
      </c>
      <c r="BL6314" s="22">
        <v>0.34586700000000004</v>
      </c>
      <c r="BM6314" s="21"/>
      <c r="BN6314" s="21">
        <f t="shared" si="607"/>
        <v>0</v>
      </c>
      <c r="BO6314" s="22">
        <f t="shared" si="607"/>
        <v>1.3834680000000001</v>
      </c>
      <c r="BP6314" s="21">
        <f t="shared" si="607"/>
        <v>0</v>
      </c>
    </row>
    <row r="6315" spans="1:68" ht="11.1" hidden="1" customHeight="1" outlineLevel="2" x14ac:dyDescent="0.2">
      <c r="A6315" s="10"/>
      <c r="B6315" s="18"/>
      <c r="C6315" s="18"/>
      <c r="D6315" s="18"/>
      <c r="E6315" s="23" t="s">
        <v>5544</v>
      </c>
      <c r="F6315" s="24"/>
      <c r="G6315" s="24"/>
      <c r="H6315" s="24"/>
      <c r="I6315" s="24"/>
      <c r="J6315" s="24"/>
      <c r="K6315" s="24"/>
      <c r="L6315" s="24"/>
      <c r="M6315" s="24"/>
      <c r="N6315" s="24"/>
      <c r="O6315" s="24"/>
      <c r="P6315" s="24"/>
      <c r="Q6315" s="24"/>
      <c r="R6315" s="24"/>
      <c r="S6315" s="24"/>
      <c r="T6315" s="24"/>
      <c r="U6315" s="24"/>
      <c r="V6315" s="24"/>
      <c r="W6315" s="24"/>
      <c r="X6315" s="24"/>
      <c r="Y6315" s="24"/>
      <c r="Z6315" s="24"/>
      <c r="AA6315" s="24"/>
      <c r="AB6315" s="24"/>
      <c r="AC6315" s="24"/>
      <c r="AD6315" s="24"/>
      <c r="AE6315" s="24"/>
      <c r="AF6315" s="24"/>
      <c r="AG6315" s="24"/>
      <c r="AH6315" s="24"/>
      <c r="AI6315" s="24"/>
      <c r="AJ6315" s="24"/>
      <c r="AK6315" s="24"/>
      <c r="AL6315" s="24"/>
      <c r="AM6315" s="24"/>
      <c r="AN6315" s="24"/>
      <c r="AO6315" s="24"/>
      <c r="AP6315" s="24"/>
      <c r="AQ6315" s="24"/>
      <c r="AR6315" s="24"/>
      <c r="AS6315" s="24"/>
      <c r="AT6315" s="208">
        <v>87.471000000000004</v>
      </c>
      <c r="AU6315" s="208">
        <v>44.42</v>
      </c>
      <c r="AV6315" s="24"/>
      <c r="AW6315" s="24"/>
      <c r="AX6315" s="24"/>
      <c r="AY6315" s="208">
        <v>56.534999999999997</v>
      </c>
      <c r="AZ6315" s="208">
        <v>102.48399999999999</v>
      </c>
      <c r="BA6315" s="208">
        <v>159.81899999999999</v>
      </c>
      <c r="BB6315" s="21">
        <v>228.51499999999999</v>
      </c>
      <c r="BC6315" s="21"/>
      <c r="BD6315" s="22">
        <f t="shared" si="606"/>
        <v>317.3819444444444</v>
      </c>
      <c r="BE6315" s="21"/>
      <c r="BF6315" s="51"/>
      <c r="BG6315" s="10"/>
      <c r="BH6315" s="21">
        <f t="shared" si="604"/>
        <v>0</v>
      </c>
      <c r="BI6315" s="22">
        <f t="shared" si="604"/>
        <v>0.23613216666666667</v>
      </c>
      <c r="BJ6315" s="21"/>
      <c r="BK6315" s="21">
        <v>0</v>
      </c>
      <c r="BL6315" s="22">
        <v>0.70839649999999998</v>
      </c>
      <c r="BM6315" s="21"/>
      <c r="BN6315" s="21">
        <f t="shared" si="607"/>
        <v>0</v>
      </c>
      <c r="BO6315" s="22">
        <f t="shared" si="607"/>
        <v>2.8335859999999999</v>
      </c>
      <c r="BP6315" s="21">
        <f t="shared" si="607"/>
        <v>0</v>
      </c>
    </row>
    <row r="6316" spans="1:68" ht="11.1" hidden="1" customHeight="1" outlineLevel="2" x14ac:dyDescent="0.2">
      <c r="A6316" s="10"/>
      <c r="B6316" s="18"/>
      <c r="C6316" s="18"/>
      <c r="D6316" s="18"/>
      <c r="E6316" s="23" t="s">
        <v>5545</v>
      </c>
      <c r="F6316" s="24"/>
      <c r="G6316" s="24"/>
      <c r="H6316" s="24"/>
      <c r="I6316" s="24"/>
      <c r="J6316" s="24"/>
      <c r="K6316" s="24"/>
      <c r="L6316" s="24"/>
      <c r="M6316" s="24"/>
      <c r="N6316" s="24"/>
      <c r="O6316" s="24"/>
      <c r="P6316" s="24"/>
      <c r="Q6316" s="24"/>
      <c r="R6316" s="24"/>
      <c r="S6316" s="24"/>
      <c r="T6316" s="24"/>
      <c r="U6316" s="24"/>
      <c r="V6316" s="24"/>
      <c r="W6316" s="24"/>
      <c r="X6316" s="24"/>
      <c r="Y6316" s="24"/>
      <c r="Z6316" s="24"/>
      <c r="AA6316" s="24"/>
      <c r="AB6316" s="24"/>
      <c r="AC6316" s="24"/>
      <c r="AD6316" s="24"/>
      <c r="AE6316" s="24"/>
      <c r="AF6316" s="24"/>
      <c r="AG6316" s="24"/>
      <c r="AH6316" s="24"/>
      <c r="AI6316" s="24"/>
      <c r="AJ6316" s="24"/>
      <c r="AK6316" s="24"/>
      <c r="AL6316" s="24"/>
      <c r="AM6316" s="24"/>
      <c r="AN6316" s="24"/>
      <c r="AO6316" s="24"/>
      <c r="AP6316" s="24"/>
      <c r="AQ6316" s="24"/>
      <c r="AR6316" s="24"/>
      <c r="AS6316" s="24"/>
      <c r="AT6316" s="208">
        <v>6.8689999999999998</v>
      </c>
      <c r="AU6316" s="208">
        <v>4.49</v>
      </c>
      <c r="AV6316" s="24"/>
      <c r="AW6316" s="24"/>
      <c r="AX6316" s="24"/>
      <c r="AY6316" s="208">
        <v>1.845</v>
      </c>
      <c r="AZ6316" s="208">
        <v>5.1059999999999999</v>
      </c>
      <c r="BA6316" s="208">
        <v>9.7530000000000001</v>
      </c>
      <c r="BB6316" s="21">
        <v>15.807</v>
      </c>
      <c r="BC6316" s="21"/>
      <c r="BD6316" s="22">
        <f t="shared" si="606"/>
        <v>21.954166666666666</v>
      </c>
      <c r="BE6316" s="21"/>
      <c r="BF6316" s="51"/>
      <c r="BG6316" s="10"/>
      <c r="BH6316" s="21">
        <f t="shared" si="604"/>
        <v>0</v>
      </c>
      <c r="BI6316" s="22">
        <f t="shared" si="604"/>
        <v>1.6333899999999998E-2</v>
      </c>
      <c r="BJ6316" s="21"/>
      <c r="BK6316" s="21">
        <v>0</v>
      </c>
      <c r="BL6316" s="22">
        <v>4.9001699999999995E-2</v>
      </c>
      <c r="BM6316" s="21"/>
      <c r="BN6316" s="21">
        <f t="shared" si="607"/>
        <v>0</v>
      </c>
      <c r="BO6316" s="22">
        <f t="shared" si="607"/>
        <v>0.19600679999999998</v>
      </c>
      <c r="BP6316" s="21">
        <f t="shared" si="607"/>
        <v>0</v>
      </c>
    </row>
    <row r="6317" spans="1:68" ht="11.1" hidden="1" customHeight="1" outlineLevel="2" x14ac:dyDescent="0.2">
      <c r="A6317" s="10"/>
      <c r="B6317" s="18"/>
      <c r="C6317" s="18"/>
      <c r="D6317" s="18"/>
      <c r="E6317" s="23" t="s">
        <v>5546</v>
      </c>
      <c r="F6317" s="24"/>
      <c r="G6317" s="24"/>
      <c r="H6317" s="24"/>
      <c r="I6317" s="24"/>
      <c r="J6317" s="24"/>
      <c r="K6317" s="24"/>
      <c r="L6317" s="24"/>
      <c r="M6317" s="24"/>
      <c r="N6317" s="24"/>
      <c r="O6317" s="24"/>
      <c r="P6317" s="24"/>
      <c r="Q6317" s="24"/>
      <c r="R6317" s="24"/>
      <c r="S6317" s="24"/>
      <c r="T6317" s="24"/>
      <c r="U6317" s="24"/>
      <c r="V6317" s="24"/>
      <c r="W6317" s="24"/>
      <c r="X6317" s="24"/>
      <c r="Y6317" s="24"/>
      <c r="Z6317" s="24"/>
      <c r="AA6317" s="24"/>
      <c r="AB6317" s="24"/>
      <c r="AC6317" s="24"/>
      <c r="AD6317" s="24"/>
      <c r="AE6317" s="24"/>
      <c r="AF6317" s="24"/>
      <c r="AG6317" s="24"/>
      <c r="AH6317" s="24"/>
      <c r="AI6317" s="24"/>
      <c r="AJ6317" s="24"/>
      <c r="AK6317" s="24"/>
      <c r="AL6317" s="24"/>
      <c r="AM6317" s="24"/>
      <c r="AN6317" s="24"/>
      <c r="AO6317" s="24"/>
      <c r="AP6317" s="24"/>
      <c r="AQ6317" s="24"/>
      <c r="AR6317" s="24"/>
      <c r="AS6317" s="24"/>
      <c r="AT6317" s="208">
        <v>21.135000000000002</v>
      </c>
      <c r="AU6317" s="208">
        <v>7.4829999999999997</v>
      </c>
      <c r="AV6317" s="24"/>
      <c r="AW6317" s="24"/>
      <c r="AX6317" s="24"/>
      <c r="AY6317" s="24"/>
      <c r="AZ6317" s="24"/>
      <c r="BA6317" s="24"/>
      <c r="BB6317" s="21">
        <v>195.065</v>
      </c>
      <c r="BC6317" s="21"/>
      <c r="BD6317" s="22">
        <f t="shared" si="606"/>
        <v>270.92361111111114</v>
      </c>
      <c r="BE6317" s="21"/>
      <c r="BF6317" s="51"/>
      <c r="BG6317" s="10"/>
      <c r="BH6317" s="21">
        <f t="shared" ref="BH6317:BI6380" si="608">(BC6317*24*31/1000000)</f>
        <v>0</v>
      </c>
      <c r="BI6317" s="22">
        <f t="shared" si="608"/>
        <v>0.20156716666666671</v>
      </c>
      <c r="BJ6317" s="21"/>
      <c r="BK6317" s="21">
        <v>0</v>
      </c>
      <c r="BL6317" s="22">
        <v>0.60470150000000011</v>
      </c>
      <c r="BM6317" s="21"/>
      <c r="BN6317" s="21">
        <f t="shared" si="607"/>
        <v>0</v>
      </c>
      <c r="BO6317" s="22">
        <f t="shared" si="607"/>
        <v>2.4188060000000005</v>
      </c>
      <c r="BP6317" s="21">
        <f t="shared" si="607"/>
        <v>0</v>
      </c>
    </row>
    <row r="6318" spans="1:68" ht="11.1" hidden="1" customHeight="1" outlineLevel="2" x14ac:dyDescent="0.2">
      <c r="A6318" s="10"/>
      <c r="B6318" s="18"/>
      <c r="C6318" s="18"/>
      <c r="D6318" s="18"/>
      <c r="E6318" s="23" t="s">
        <v>5547</v>
      </c>
      <c r="F6318" s="24"/>
      <c r="G6318" s="24"/>
      <c r="H6318" s="24"/>
      <c r="I6318" s="24"/>
      <c r="J6318" s="24"/>
      <c r="K6318" s="24"/>
      <c r="L6318" s="24"/>
      <c r="M6318" s="24"/>
      <c r="N6318" s="24"/>
      <c r="O6318" s="24"/>
      <c r="P6318" s="24"/>
      <c r="Q6318" s="24"/>
      <c r="R6318" s="24"/>
      <c r="S6318" s="24"/>
      <c r="T6318" s="24"/>
      <c r="U6318" s="24"/>
      <c r="V6318" s="24"/>
      <c r="W6318" s="24"/>
      <c r="X6318" s="24"/>
      <c r="Y6318" s="24"/>
      <c r="Z6318" s="24"/>
      <c r="AA6318" s="24"/>
      <c r="AB6318" s="24"/>
      <c r="AC6318" s="24"/>
      <c r="AD6318" s="24"/>
      <c r="AE6318" s="24"/>
      <c r="AF6318" s="24"/>
      <c r="AG6318" s="24"/>
      <c r="AH6318" s="24"/>
      <c r="AI6318" s="24"/>
      <c r="AJ6318" s="24"/>
      <c r="AK6318" s="24"/>
      <c r="AL6318" s="24"/>
      <c r="AM6318" s="24"/>
      <c r="AN6318" s="24"/>
      <c r="AO6318" s="24"/>
      <c r="AP6318" s="24"/>
      <c r="AQ6318" s="24"/>
      <c r="AR6318" s="24"/>
      <c r="AS6318" s="24"/>
      <c r="AT6318" s="208">
        <v>36.051000000000002</v>
      </c>
      <c r="AU6318" s="208">
        <v>14.773999999999999</v>
      </c>
      <c r="AV6318" s="24"/>
      <c r="AW6318" s="24"/>
      <c r="AX6318" s="24"/>
      <c r="AY6318" s="208">
        <v>18.884</v>
      </c>
      <c r="AZ6318" s="208">
        <v>38.090000000000003</v>
      </c>
      <c r="BA6318" s="208">
        <v>65.34</v>
      </c>
      <c r="BB6318" s="21">
        <v>102.863</v>
      </c>
      <c r="BC6318" s="21"/>
      <c r="BD6318" s="22">
        <f t="shared" si="606"/>
        <v>142.86527777777778</v>
      </c>
      <c r="BE6318" s="21"/>
      <c r="BF6318" s="51"/>
      <c r="BG6318" s="10"/>
      <c r="BH6318" s="21">
        <f t="shared" si="608"/>
        <v>0</v>
      </c>
      <c r="BI6318" s="22">
        <f t="shared" si="608"/>
        <v>0.10629176666666666</v>
      </c>
      <c r="BJ6318" s="21"/>
      <c r="BK6318" s="21">
        <v>0</v>
      </c>
      <c r="BL6318" s="22">
        <v>0.31887529999999997</v>
      </c>
      <c r="BM6318" s="21"/>
      <c r="BN6318" s="21">
        <f t="shared" si="607"/>
        <v>0</v>
      </c>
      <c r="BO6318" s="22">
        <f t="shared" si="607"/>
        <v>1.2755011999999999</v>
      </c>
      <c r="BP6318" s="21">
        <f t="shared" si="607"/>
        <v>0</v>
      </c>
    </row>
    <row r="6319" spans="1:68" ht="11.1" hidden="1" customHeight="1" outlineLevel="2" x14ac:dyDescent="0.2">
      <c r="A6319" s="10"/>
      <c r="B6319" s="18"/>
      <c r="C6319" s="18"/>
      <c r="D6319" s="18"/>
      <c r="E6319" s="23" t="s">
        <v>5548</v>
      </c>
      <c r="F6319" s="24"/>
      <c r="G6319" s="24"/>
      <c r="H6319" s="24"/>
      <c r="I6319" s="24"/>
      <c r="J6319" s="24"/>
      <c r="K6319" s="24"/>
      <c r="L6319" s="24"/>
      <c r="M6319" s="24"/>
      <c r="N6319" s="24"/>
      <c r="O6319" s="24"/>
      <c r="P6319" s="24"/>
      <c r="Q6319" s="24"/>
      <c r="R6319" s="24"/>
      <c r="S6319" s="24"/>
      <c r="T6319" s="24"/>
      <c r="U6319" s="24"/>
      <c r="V6319" s="24"/>
      <c r="W6319" s="24"/>
      <c r="X6319" s="24"/>
      <c r="Y6319" s="24"/>
      <c r="Z6319" s="24"/>
      <c r="AA6319" s="24"/>
      <c r="AB6319" s="24"/>
      <c r="AC6319" s="24"/>
      <c r="AD6319" s="24"/>
      <c r="AE6319" s="24"/>
      <c r="AF6319" s="24"/>
      <c r="AG6319" s="24"/>
      <c r="AH6319" s="24"/>
      <c r="AI6319" s="24"/>
      <c r="AJ6319" s="24"/>
      <c r="AK6319" s="24"/>
      <c r="AL6319" s="24"/>
      <c r="AM6319" s="24"/>
      <c r="AN6319" s="24"/>
      <c r="AO6319" s="24"/>
      <c r="AP6319" s="24"/>
      <c r="AQ6319" s="24"/>
      <c r="AR6319" s="24"/>
      <c r="AS6319" s="24"/>
      <c r="AT6319" s="208">
        <v>23.664000000000001</v>
      </c>
      <c r="AU6319" s="208">
        <v>11.013999999999999</v>
      </c>
      <c r="AV6319" s="24"/>
      <c r="AW6319" s="24"/>
      <c r="AX6319" s="24"/>
      <c r="AY6319" s="208">
        <v>11.784000000000001</v>
      </c>
      <c r="AZ6319" s="208">
        <v>22.954999999999998</v>
      </c>
      <c r="BA6319" s="208">
        <v>43.706000000000003</v>
      </c>
      <c r="BB6319" s="21">
        <v>153.73599999999999</v>
      </c>
      <c r="BC6319" s="21"/>
      <c r="BD6319" s="22">
        <f t="shared" si="606"/>
        <v>213.52222222222218</v>
      </c>
      <c r="BE6319" s="21"/>
      <c r="BF6319" s="51"/>
      <c r="BG6319" s="10"/>
      <c r="BH6319" s="21">
        <f t="shared" si="608"/>
        <v>0</v>
      </c>
      <c r="BI6319" s="22">
        <f t="shared" si="608"/>
        <v>0.15886053333333333</v>
      </c>
      <c r="BJ6319" s="21"/>
      <c r="BK6319" s="21">
        <v>0</v>
      </c>
      <c r="BL6319" s="22">
        <v>0.47658159999999999</v>
      </c>
      <c r="BM6319" s="21"/>
      <c r="BN6319" s="21">
        <f t="shared" si="607"/>
        <v>0</v>
      </c>
      <c r="BO6319" s="22">
        <f t="shared" si="607"/>
        <v>1.9063264</v>
      </c>
      <c r="BP6319" s="21">
        <f t="shared" si="607"/>
        <v>0</v>
      </c>
    </row>
    <row r="6320" spans="1:68" ht="11.1" hidden="1" customHeight="1" outlineLevel="2" x14ac:dyDescent="0.2">
      <c r="A6320" s="10"/>
      <c r="B6320" s="18"/>
      <c r="C6320" s="18"/>
      <c r="D6320" s="18"/>
      <c r="E6320" s="23" t="s">
        <v>5549</v>
      </c>
      <c r="F6320" s="24"/>
      <c r="G6320" s="24"/>
      <c r="H6320" s="24"/>
      <c r="I6320" s="24"/>
      <c r="J6320" s="24"/>
      <c r="K6320" s="24"/>
      <c r="L6320" s="24"/>
      <c r="M6320" s="24"/>
      <c r="N6320" s="24"/>
      <c r="O6320" s="24"/>
      <c r="P6320" s="24"/>
      <c r="Q6320" s="24"/>
      <c r="R6320" s="24"/>
      <c r="S6320" s="24"/>
      <c r="T6320" s="24"/>
      <c r="U6320" s="24"/>
      <c r="V6320" s="24"/>
      <c r="W6320" s="24"/>
      <c r="X6320" s="24"/>
      <c r="Y6320" s="24"/>
      <c r="Z6320" s="24"/>
      <c r="AA6320" s="24"/>
      <c r="AB6320" s="24"/>
      <c r="AC6320" s="24"/>
      <c r="AD6320" s="24"/>
      <c r="AE6320" s="24"/>
      <c r="AF6320" s="24"/>
      <c r="AG6320" s="24"/>
      <c r="AH6320" s="24"/>
      <c r="AI6320" s="24"/>
      <c r="AJ6320" s="24"/>
      <c r="AK6320" s="24"/>
      <c r="AL6320" s="24"/>
      <c r="AM6320" s="24"/>
      <c r="AN6320" s="24"/>
      <c r="AO6320" s="24"/>
      <c r="AP6320" s="24"/>
      <c r="AQ6320" s="24"/>
      <c r="AR6320" s="24"/>
      <c r="AS6320" s="24"/>
      <c r="AT6320" s="208">
        <v>4.6959999999999997</v>
      </c>
      <c r="AU6320" s="208">
        <v>1.6950000000000001</v>
      </c>
      <c r="AV6320" s="24"/>
      <c r="AW6320" s="24"/>
      <c r="AX6320" s="24"/>
      <c r="AY6320" s="208">
        <v>2.6419999999999999</v>
      </c>
      <c r="AZ6320" s="208">
        <v>3.9460000000000002</v>
      </c>
      <c r="BA6320" s="208">
        <v>6.9029999999999996</v>
      </c>
      <c r="BB6320" s="21">
        <v>11.275</v>
      </c>
      <c r="BC6320" s="21"/>
      <c r="BD6320" s="22">
        <f t="shared" si="606"/>
        <v>15.659722222222225</v>
      </c>
      <c r="BE6320" s="21"/>
      <c r="BF6320" s="51"/>
      <c r="BG6320" s="10"/>
      <c r="BH6320" s="21">
        <f t="shared" si="608"/>
        <v>0</v>
      </c>
      <c r="BI6320" s="22">
        <f t="shared" si="608"/>
        <v>1.1650833333333334E-2</v>
      </c>
      <c r="BJ6320" s="21"/>
      <c r="BK6320" s="21">
        <v>0</v>
      </c>
      <c r="BL6320" s="22">
        <v>3.4952500000000004E-2</v>
      </c>
      <c r="BM6320" s="21"/>
      <c r="BN6320" s="21">
        <f t="shared" si="607"/>
        <v>0</v>
      </c>
      <c r="BO6320" s="22">
        <f t="shared" si="607"/>
        <v>0.13981000000000002</v>
      </c>
      <c r="BP6320" s="21">
        <f t="shared" si="607"/>
        <v>0</v>
      </c>
    </row>
    <row r="6321" spans="1:68" ht="11.1" hidden="1" customHeight="1" outlineLevel="2" x14ac:dyDescent="0.2">
      <c r="A6321" s="10"/>
      <c r="B6321" s="18"/>
      <c r="C6321" s="18"/>
      <c r="D6321" s="18"/>
      <c r="E6321" s="23" t="s">
        <v>5550</v>
      </c>
      <c r="F6321" s="24"/>
      <c r="G6321" s="24"/>
      <c r="H6321" s="24"/>
      <c r="I6321" s="24"/>
      <c r="J6321" s="24"/>
      <c r="K6321" s="24"/>
      <c r="L6321" s="24"/>
      <c r="M6321" s="24"/>
      <c r="N6321" s="24"/>
      <c r="O6321" s="24"/>
      <c r="P6321" s="24"/>
      <c r="Q6321" s="24"/>
      <c r="R6321" s="24"/>
      <c r="S6321" s="24"/>
      <c r="T6321" s="24"/>
      <c r="U6321" s="24"/>
      <c r="V6321" s="24"/>
      <c r="W6321" s="24"/>
      <c r="X6321" s="24"/>
      <c r="Y6321" s="24"/>
      <c r="Z6321" s="24"/>
      <c r="AA6321" s="24"/>
      <c r="AB6321" s="24"/>
      <c r="AC6321" s="24"/>
      <c r="AD6321" s="24"/>
      <c r="AE6321" s="24"/>
      <c r="AF6321" s="24"/>
      <c r="AG6321" s="24"/>
      <c r="AH6321" s="24"/>
      <c r="AI6321" s="24"/>
      <c r="AJ6321" s="24"/>
      <c r="AK6321" s="24"/>
      <c r="AL6321" s="24"/>
      <c r="AM6321" s="24"/>
      <c r="AN6321" s="24"/>
      <c r="AO6321" s="24"/>
      <c r="AP6321" s="24"/>
      <c r="AQ6321" s="24"/>
      <c r="AR6321" s="24"/>
      <c r="AS6321" s="24"/>
      <c r="AT6321" s="208">
        <v>5.0659999999999998</v>
      </c>
      <c r="AU6321" s="208">
        <v>0.68700000000000006</v>
      </c>
      <c r="AV6321" s="24"/>
      <c r="AW6321" s="24"/>
      <c r="AX6321" s="24"/>
      <c r="AY6321" s="24"/>
      <c r="AZ6321" s="24"/>
      <c r="BA6321" s="24"/>
      <c r="BB6321" s="21">
        <v>9.4109999999999996</v>
      </c>
      <c r="BC6321" s="21"/>
      <c r="BD6321" s="22">
        <f t="shared" si="606"/>
        <v>13.070833333333331</v>
      </c>
      <c r="BE6321" s="21"/>
      <c r="BF6321" s="51"/>
      <c r="BG6321" s="10"/>
      <c r="BH6321" s="21">
        <f t="shared" si="608"/>
        <v>0</v>
      </c>
      <c r="BI6321" s="22">
        <f t="shared" si="608"/>
        <v>9.7246999999999976E-3</v>
      </c>
      <c r="BJ6321" s="21"/>
      <c r="BK6321" s="21">
        <v>0</v>
      </c>
      <c r="BL6321" s="22">
        <v>2.9174099999999994E-2</v>
      </c>
      <c r="BM6321" s="21"/>
      <c r="BN6321" s="21">
        <f t="shared" si="607"/>
        <v>0</v>
      </c>
      <c r="BO6321" s="22">
        <f t="shared" si="607"/>
        <v>0.11669639999999998</v>
      </c>
      <c r="BP6321" s="21">
        <f t="shared" si="607"/>
        <v>0</v>
      </c>
    </row>
    <row r="6322" spans="1:68" ht="11.1" hidden="1" customHeight="1" outlineLevel="1" collapsed="1" x14ac:dyDescent="0.2">
      <c r="A6322" s="10"/>
      <c r="B6322" s="18"/>
      <c r="C6322" s="18"/>
      <c r="D6322" s="18"/>
      <c r="E6322" s="19" t="s">
        <v>1472</v>
      </c>
      <c r="F6322" s="20"/>
      <c r="G6322" s="20"/>
      <c r="H6322" s="20"/>
      <c r="I6322" s="20"/>
      <c r="J6322" s="20"/>
      <c r="K6322" s="20"/>
      <c r="L6322" s="20"/>
      <c r="M6322" s="20"/>
      <c r="N6322" s="20"/>
      <c r="O6322" s="20"/>
      <c r="P6322" s="20"/>
      <c r="Q6322" s="20"/>
      <c r="R6322" s="20"/>
      <c r="S6322" s="20"/>
      <c r="T6322" s="20"/>
      <c r="U6322" s="20"/>
      <c r="V6322" s="20"/>
      <c r="W6322" s="20"/>
      <c r="X6322" s="20"/>
      <c r="Y6322" s="20"/>
      <c r="Z6322" s="20"/>
      <c r="AA6322" s="20"/>
      <c r="AB6322" s="20"/>
      <c r="AC6322" s="20"/>
      <c r="AD6322" s="20"/>
      <c r="AE6322" s="20"/>
      <c r="AF6322" s="20"/>
      <c r="AG6322" s="20"/>
      <c r="AH6322" s="20"/>
      <c r="AI6322" s="20"/>
      <c r="AJ6322" s="20"/>
      <c r="AK6322" s="20"/>
      <c r="AL6322" s="20"/>
      <c r="AM6322" s="20"/>
      <c r="AN6322" s="20"/>
      <c r="AO6322" s="20"/>
      <c r="AP6322" s="20"/>
      <c r="AQ6322" s="20"/>
      <c r="AR6322" s="20"/>
      <c r="AS6322" s="20"/>
      <c r="AT6322" s="20"/>
      <c r="AU6322" s="209">
        <v>0.64</v>
      </c>
      <c r="AV6322" s="20"/>
      <c r="AW6322" s="20"/>
      <c r="AX6322" s="20"/>
      <c r="AY6322" s="209">
        <v>0.69499999999999995</v>
      </c>
      <c r="AZ6322" s="209">
        <v>0.71099999999999997</v>
      </c>
      <c r="BA6322" s="209">
        <v>1.3759999999999999</v>
      </c>
      <c r="BB6322" s="56">
        <f>BB6323+BB6324</f>
        <v>9.3349999999999991</v>
      </c>
      <c r="BC6322" s="21">
        <f>BF6322</f>
        <v>5</v>
      </c>
      <c r="BD6322" s="22">
        <f t="shared" si="606"/>
        <v>12.965277777777777</v>
      </c>
      <c r="BE6322" s="21">
        <f>BC6322-BD6322</f>
        <v>-7.9652777777777768</v>
      </c>
      <c r="BF6322" s="51">
        <v>5</v>
      </c>
      <c r="BG6322" s="10">
        <v>6</v>
      </c>
      <c r="BH6322" s="21">
        <f t="shared" si="608"/>
        <v>3.7200000000000002E-3</v>
      </c>
      <c r="BI6322" s="22">
        <v>4.0000000000000001E-3</v>
      </c>
      <c r="BJ6322" s="21">
        <f>BH6322-BI6322</f>
        <v>-2.7999999999999987E-4</v>
      </c>
      <c r="BK6322" s="21">
        <v>1.116E-2</v>
      </c>
      <c r="BL6322" s="22">
        <v>4.2655999999999996E-3</v>
      </c>
      <c r="BM6322" s="21">
        <v>6.8944000000000002E-3</v>
      </c>
      <c r="BN6322" s="21">
        <f t="shared" si="607"/>
        <v>4.4639999999999999E-2</v>
      </c>
      <c r="BO6322" s="22">
        <f t="shared" si="607"/>
        <v>1.7062399999999998E-2</v>
      </c>
      <c r="BP6322" s="21">
        <f t="shared" si="607"/>
        <v>2.7577600000000001E-2</v>
      </c>
    </row>
    <row r="6323" spans="1:68" ht="11.1" hidden="1" customHeight="1" outlineLevel="2" x14ac:dyDescent="0.2">
      <c r="A6323" s="10"/>
      <c r="B6323" s="18"/>
      <c r="C6323" s="18"/>
      <c r="D6323" s="18"/>
      <c r="E6323" s="23" t="s">
        <v>5551</v>
      </c>
      <c r="F6323" s="24"/>
      <c r="G6323" s="24"/>
      <c r="H6323" s="24"/>
      <c r="I6323" s="24"/>
      <c r="J6323" s="24"/>
      <c r="K6323" s="24"/>
      <c r="L6323" s="24"/>
      <c r="M6323" s="24"/>
      <c r="N6323" s="24"/>
      <c r="O6323" s="24"/>
      <c r="P6323" s="24"/>
      <c r="Q6323" s="24"/>
      <c r="R6323" s="24"/>
      <c r="S6323" s="24"/>
      <c r="T6323" s="24"/>
      <c r="U6323" s="24"/>
      <c r="V6323" s="24"/>
      <c r="W6323" s="24"/>
      <c r="X6323" s="24"/>
      <c r="Y6323" s="24"/>
      <c r="Z6323" s="24"/>
      <c r="AA6323" s="24"/>
      <c r="AB6323" s="24"/>
      <c r="AC6323" s="24"/>
      <c r="AD6323" s="24"/>
      <c r="AE6323" s="24"/>
      <c r="AF6323" s="24"/>
      <c r="AG6323" s="24"/>
      <c r="AH6323" s="24"/>
      <c r="AI6323" s="24"/>
      <c r="AJ6323" s="24"/>
      <c r="AK6323" s="24"/>
      <c r="AL6323" s="24"/>
      <c r="AM6323" s="24"/>
      <c r="AN6323" s="24"/>
      <c r="AO6323" s="24"/>
      <c r="AP6323" s="24"/>
      <c r="AQ6323" s="24"/>
      <c r="AR6323" s="24"/>
      <c r="AS6323" s="24"/>
      <c r="AT6323" s="24"/>
      <c r="AU6323" s="208">
        <v>0.64</v>
      </c>
      <c r="AV6323" s="24"/>
      <c r="AW6323" s="24"/>
      <c r="AX6323" s="24"/>
      <c r="AY6323" s="208">
        <v>0.69499999999999995</v>
      </c>
      <c r="AZ6323" s="208">
        <v>0.71099999999999997</v>
      </c>
      <c r="BA6323" s="208">
        <v>1.3759999999999999</v>
      </c>
      <c r="BB6323" s="21">
        <f t="shared" ref="BB6323:BB6381" si="609">MAX(F6323:BA6323)</f>
        <v>1.3759999999999999</v>
      </c>
      <c r="BC6323" s="21"/>
      <c r="BD6323" s="22">
        <f t="shared" si="606"/>
        <v>1.9111111111111108</v>
      </c>
      <c r="BE6323" s="21"/>
      <c r="BF6323" s="51"/>
      <c r="BG6323" s="10"/>
      <c r="BH6323" s="21">
        <f t="shared" si="608"/>
        <v>0</v>
      </c>
      <c r="BI6323" s="22">
        <f t="shared" si="608"/>
        <v>1.4218666666666665E-3</v>
      </c>
      <c r="BJ6323" s="21"/>
      <c r="BK6323" s="21">
        <v>0</v>
      </c>
      <c r="BL6323" s="22">
        <v>4.2655999999999996E-3</v>
      </c>
      <c r="BM6323" s="21"/>
      <c r="BN6323" s="21">
        <f t="shared" si="607"/>
        <v>0</v>
      </c>
      <c r="BO6323" s="22">
        <f t="shared" si="607"/>
        <v>1.7062399999999998E-2</v>
      </c>
      <c r="BP6323" s="21">
        <f t="shared" si="607"/>
        <v>0</v>
      </c>
    </row>
    <row r="6324" spans="1:68" ht="11.1" hidden="1" customHeight="1" outlineLevel="2" x14ac:dyDescent="0.2">
      <c r="A6324" s="10"/>
      <c r="B6324" s="18"/>
      <c r="C6324" s="18"/>
      <c r="D6324" s="18"/>
      <c r="E6324" s="23" t="s">
        <v>5551</v>
      </c>
      <c r="F6324" s="208">
        <v>3.931</v>
      </c>
      <c r="G6324" s="208">
        <v>2.4039999999999999</v>
      </c>
      <c r="H6324" s="208">
        <v>2</v>
      </c>
      <c r="I6324" s="239">
        <v>2.7570000000000001</v>
      </c>
      <c r="J6324" s="239"/>
      <c r="K6324" s="208">
        <v>0.39300000000000002</v>
      </c>
      <c r="L6324" s="24"/>
      <c r="M6324" s="24"/>
      <c r="N6324" s="24"/>
      <c r="O6324" s="208">
        <v>0.80300000000000005</v>
      </c>
      <c r="P6324" s="208">
        <v>1.47</v>
      </c>
      <c r="Q6324" s="208">
        <v>2.6720000000000002</v>
      </c>
      <c r="R6324" s="208">
        <v>2.5819999999999999</v>
      </c>
      <c r="S6324" s="208">
        <v>3.919</v>
      </c>
      <c r="T6324" s="208">
        <v>3.6640000000000001</v>
      </c>
      <c r="U6324" s="208">
        <v>2.802</v>
      </c>
      <c r="V6324" s="208">
        <v>1</v>
      </c>
      <c r="W6324" s="208">
        <v>1.375</v>
      </c>
      <c r="X6324" s="24"/>
      <c r="Y6324" s="24"/>
      <c r="Z6324" s="24"/>
      <c r="AA6324" s="24"/>
      <c r="AB6324" s="24"/>
      <c r="AC6324" s="208">
        <v>7.9589999999999996</v>
      </c>
      <c r="AD6324" s="208">
        <v>0.128</v>
      </c>
      <c r="AE6324" s="208">
        <v>5.702</v>
      </c>
      <c r="AF6324" s="208">
        <v>1.6539999999999999</v>
      </c>
      <c r="AG6324" s="208">
        <v>2.798</v>
      </c>
      <c r="AH6324" s="208">
        <v>1.718</v>
      </c>
      <c r="AI6324" s="208">
        <v>0.94299999999999995</v>
      </c>
      <c r="AJ6324" s="24"/>
      <c r="AK6324" s="24"/>
      <c r="AL6324" s="24"/>
      <c r="AM6324" s="208">
        <v>0.58499999999999996</v>
      </c>
      <c r="AN6324" s="24"/>
      <c r="AO6324" s="208">
        <v>1.4910000000000001</v>
      </c>
      <c r="AP6324" s="208">
        <v>2.7320000000000002</v>
      </c>
      <c r="AQ6324" s="208">
        <v>2.762</v>
      </c>
      <c r="AR6324" s="208">
        <v>2.5939999999999999</v>
      </c>
      <c r="AS6324" s="208">
        <v>1.889</v>
      </c>
      <c r="AT6324" s="208">
        <v>1.5640000000000001</v>
      </c>
      <c r="AU6324" s="24"/>
      <c r="AV6324" s="24"/>
      <c r="AW6324" s="24"/>
      <c r="AX6324" s="24"/>
      <c r="AY6324" s="24"/>
      <c r="AZ6324" s="24"/>
      <c r="BA6324" s="24"/>
      <c r="BB6324" s="21">
        <f t="shared" si="609"/>
        <v>7.9589999999999996</v>
      </c>
      <c r="BC6324" s="21"/>
      <c r="BD6324" s="22">
        <f t="shared" si="606"/>
        <v>11.054166666666665</v>
      </c>
      <c r="BE6324" s="21"/>
      <c r="BF6324" s="51"/>
      <c r="BG6324" s="10"/>
      <c r="BH6324" s="21">
        <f t="shared" si="608"/>
        <v>0</v>
      </c>
      <c r="BI6324" s="22">
        <f t="shared" si="608"/>
        <v>8.2242999999999986E-3</v>
      </c>
      <c r="BJ6324" s="21"/>
      <c r="BK6324" s="21">
        <v>0</v>
      </c>
      <c r="BL6324" s="22">
        <v>2.4672899999999998E-2</v>
      </c>
      <c r="BM6324" s="21"/>
      <c r="BN6324" s="21">
        <f t="shared" si="607"/>
        <v>0</v>
      </c>
      <c r="BO6324" s="22">
        <f t="shared" si="607"/>
        <v>9.869159999999999E-2</v>
      </c>
      <c r="BP6324" s="21">
        <f t="shared" si="607"/>
        <v>0</v>
      </c>
    </row>
    <row r="6325" spans="1:68" ht="11.1" hidden="1" customHeight="1" outlineLevel="1" collapsed="1" x14ac:dyDescent="0.2">
      <c r="A6325" s="10"/>
      <c r="B6325" s="18"/>
      <c r="C6325" s="18"/>
      <c r="D6325" s="18"/>
      <c r="E6325" s="19" t="s">
        <v>2177</v>
      </c>
      <c r="F6325" s="209">
        <v>23.7</v>
      </c>
      <c r="G6325" s="209">
        <v>55.298000000000002</v>
      </c>
      <c r="H6325" s="209">
        <v>16.099</v>
      </c>
      <c r="I6325" s="240">
        <v>3.79</v>
      </c>
      <c r="J6325" s="240"/>
      <c r="K6325" s="209">
        <v>-26.2</v>
      </c>
      <c r="L6325" s="20"/>
      <c r="M6325" s="20"/>
      <c r="N6325" s="20"/>
      <c r="O6325" s="20"/>
      <c r="P6325" s="209">
        <v>9.6920000000000002</v>
      </c>
      <c r="Q6325" s="209">
        <v>33.270000000000003</v>
      </c>
      <c r="R6325" s="209">
        <v>38.298999999999999</v>
      </c>
      <c r="S6325" s="209">
        <v>42.472999999999999</v>
      </c>
      <c r="T6325" s="209">
        <v>26.811</v>
      </c>
      <c r="U6325" s="209">
        <v>30.074999999999999</v>
      </c>
      <c r="V6325" s="20"/>
      <c r="W6325" s="209">
        <v>22.431999999999999</v>
      </c>
      <c r="X6325" s="20"/>
      <c r="Y6325" s="20"/>
      <c r="Z6325" s="20"/>
      <c r="AA6325" s="20"/>
      <c r="AB6325" s="209">
        <v>21.47</v>
      </c>
      <c r="AC6325" s="209">
        <v>8.923</v>
      </c>
      <c r="AD6325" s="209">
        <v>32.991</v>
      </c>
      <c r="AE6325" s="209">
        <v>41.874000000000002</v>
      </c>
      <c r="AF6325" s="209">
        <v>44.860999999999997</v>
      </c>
      <c r="AG6325" s="209">
        <v>14.297000000000001</v>
      </c>
      <c r="AH6325" s="209">
        <v>16.655999999999999</v>
      </c>
      <c r="AI6325" s="209">
        <v>13.598000000000001</v>
      </c>
      <c r="AJ6325" s="20"/>
      <c r="AK6325" s="20"/>
      <c r="AL6325" s="20"/>
      <c r="AM6325" s="20"/>
      <c r="AN6325" s="209">
        <v>2.5249999999999999</v>
      </c>
      <c r="AO6325" s="209">
        <v>7.7050000000000001</v>
      </c>
      <c r="AP6325" s="209">
        <v>8.3889999999999993</v>
      </c>
      <c r="AQ6325" s="209">
        <v>10.670999999999999</v>
      </c>
      <c r="AR6325" s="209">
        <v>7.3929999999999998</v>
      </c>
      <c r="AS6325" s="209">
        <v>10.292999999999999</v>
      </c>
      <c r="AT6325" s="209">
        <v>5.3520000000000003</v>
      </c>
      <c r="AU6325" s="209">
        <v>1.377</v>
      </c>
      <c r="AV6325" s="20"/>
      <c r="AW6325" s="20"/>
      <c r="AX6325" s="20"/>
      <c r="AY6325" s="20"/>
      <c r="AZ6325" s="209">
        <v>2.5619999999999998</v>
      </c>
      <c r="BA6325" s="209">
        <v>7.2060000000000004</v>
      </c>
      <c r="BB6325" s="56">
        <f>BB6326+BB6327</f>
        <v>55.298000000000002</v>
      </c>
      <c r="BC6325" s="21">
        <v>76.802999999999997</v>
      </c>
      <c r="BD6325" s="22">
        <f t="shared" si="606"/>
        <v>76.802777777777791</v>
      </c>
      <c r="BE6325" s="21">
        <f>BC6325-BD6325</f>
        <v>2.2222222220591448E-4</v>
      </c>
      <c r="BF6325" s="51">
        <f>SUM(BF6326:BF6327)</f>
        <v>41.099999999999994</v>
      </c>
      <c r="BG6325" s="10">
        <v>5</v>
      </c>
      <c r="BH6325" s="21">
        <f t="shared" si="608"/>
        <v>5.7141431999999999E-2</v>
      </c>
      <c r="BI6325" s="22">
        <f t="shared" si="608"/>
        <v>5.7141266666666669E-2</v>
      </c>
      <c r="BJ6325" s="21">
        <f>BH6325-BI6325</f>
        <v>1.6533333332957589E-7</v>
      </c>
      <c r="BK6325" s="21">
        <v>0.171424296</v>
      </c>
      <c r="BL6325" s="22">
        <v>0.17142380000000002</v>
      </c>
      <c r="BM6325" s="21">
        <v>4.9599999998872768E-7</v>
      </c>
      <c r="BN6325" s="21">
        <f t="shared" si="607"/>
        <v>0.68569718400000002</v>
      </c>
      <c r="BO6325" s="22">
        <f t="shared" si="607"/>
        <v>0.68569520000000006</v>
      </c>
      <c r="BP6325" s="21">
        <f t="shared" si="607"/>
        <v>1.9839999999549107E-6</v>
      </c>
    </row>
    <row r="6326" spans="1:68" ht="11.1" hidden="1" customHeight="1" outlineLevel="2" x14ac:dyDescent="0.2">
      <c r="A6326" s="10"/>
      <c r="B6326" s="18"/>
      <c r="C6326" s="18"/>
      <c r="D6326" s="18"/>
      <c r="E6326" s="23" t="s">
        <v>5552</v>
      </c>
      <c r="F6326" s="208">
        <v>5</v>
      </c>
      <c r="G6326" s="208">
        <v>11.695</v>
      </c>
      <c r="H6326" s="208">
        <v>9.6999999999999993</v>
      </c>
      <c r="I6326" s="24"/>
      <c r="J6326" s="24"/>
      <c r="K6326" s="24"/>
      <c r="L6326" s="24"/>
      <c r="M6326" s="24"/>
      <c r="N6326" s="24"/>
      <c r="O6326" s="24"/>
      <c r="P6326" s="24"/>
      <c r="Q6326" s="24"/>
      <c r="R6326" s="24"/>
      <c r="S6326" s="24"/>
      <c r="T6326" s="24"/>
      <c r="U6326" s="24"/>
      <c r="V6326" s="24"/>
      <c r="W6326" s="24"/>
      <c r="X6326" s="24"/>
      <c r="Y6326" s="24"/>
      <c r="Z6326" s="24"/>
      <c r="AA6326" s="24"/>
      <c r="AB6326" s="24"/>
      <c r="AC6326" s="24"/>
      <c r="AD6326" s="24"/>
      <c r="AE6326" s="24"/>
      <c r="AF6326" s="24"/>
      <c r="AG6326" s="24"/>
      <c r="AH6326" s="24"/>
      <c r="AI6326" s="24"/>
      <c r="AJ6326" s="24"/>
      <c r="AK6326" s="24"/>
      <c r="AL6326" s="24"/>
      <c r="AM6326" s="24"/>
      <c r="AN6326" s="24"/>
      <c r="AO6326" s="24"/>
      <c r="AP6326" s="24"/>
      <c r="AQ6326" s="24"/>
      <c r="AR6326" s="24"/>
      <c r="AS6326" s="24"/>
      <c r="AT6326" s="24"/>
      <c r="AU6326" s="24"/>
      <c r="AV6326" s="24"/>
      <c r="AW6326" s="24"/>
      <c r="AX6326" s="24"/>
      <c r="AY6326" s="24"/>
      <c r="AZ6326" s="24"/>
      <c r="BA6326" s="24"/>
      <c r="BB6326" s="21">
        <f t="shared" si="609"/>
        <v>11.695</v>
      </c>
      <c r="BC6326" s="21"/>
      <c r="BD6326" s="22">
        <f t="shared" si="606"/>
        <v>16.243055555555557</v>
      </c>
      <c r="BE6326" s="21"/>
      <c r="BF6326" s="51">
        <v>18.899999999999999</v>
      </c>
      <c r="BG6326" s="10"/>
      <c r="BH6326" s="21">
        <f t="shared" si="608"/>
        <v>0</v>
      </c>
      <c r="BI6326" s="22">
        <f t="shared" si="608"/>
        <v>1.2084833333333335E-2</v>
      </c>
      <c r="BJ6326" s="21"/>
      <c r="BK6326" s="21">
        <v>0</v>
      </c>
      <c r="BL6326" s="22">
        <v>3.6254500000000002E-2</v>
      </c>
      <c r="BM6326" s="21"/>
      <c r="BN6326" s="21">
        <f t="shared" si="607"/>
        <v>0</v>
      </c>
      <c r="BO6326" s="22">
        <f t="shared" si="607"/>
        <v>0.14501800000000001</v>
      </c>
      <c r="BP6326" s="21">
        <f t="shared" si="607"/>
        <v>0</v>
      </c>
    </row>
    <row r="6327" spans="1:68" ht="11.1" hidden="1" customHeight="1" outlineLevel="2" x14ac:dyDescent="0.2">
      <c r="A6327" s="10"/>
      <c r="B6327" s="18"/>
      <c r="C6327" s="18"/>
      <c r="D6327" s="18"/>
      <c r="E6327" s="23" t="s">
        <v>5553</v>
      </c>
      <c r="F6327" s="208">
        <v>18.7</v>
      </c>
      <c r="G6327" s="208">
        <v>43.603000000000002</v>
      </c>
      <c r="H6327" s="208">
        <v>6.399</v>
      </c>
      <c r="I6327" s="239">
        <v>3.79</v>
      </c>
      <c r="J6327" s="239"/>
      <c r="K6327" s="24"/>
      <c r="L6327" s="24"/>
      <c r="M6327" s="24"/>
      <c r="N6327" s="24"/>
      <c r="O6327" s="24"/>
      <c r="P6327" s="208">
        <v>3.0920000000000001</v>
      </c>
      <c r="Q6327" s="208">
        <v>11.507999999999999</v>
      </c>
      <c r="R6327" s="208">
        <v>11.15</v>
      </c>
      <c r="S6327" s="208">
        <v>14.683999999999999</v>
      </c>
      <c r="T6327" s="208">
        <v>3.6720000000000002</v>
      </c>
      <c r="U6327" s="208">
        <v>11.071999999999999</v>
      </c>
      <c r="V6327" s="24"/>
      <c r="W6327" s="208">
        <v>6.4669999999999996</v>
      </c>
      <c r="X6327" s="24"/>
      <c r="Y6327" s="24"/>
      <c r="Z6327" s="24"/>
      <c r="AA6327" s="24"/>
      <c r="AB6327" s="208">
        <v>4.5810000000000004</v>
      </c>
      <c r="AC6327" s="208">
        <v>8.923</v>
      </c>
      <c r="AD6327" s="208">
        <v>9.6140000000000008</v>
      </c>
      <c r="AE6327" s="208">
        <v>17.942</v>
      </c>
      <c r="AF6327" s="208">
        <v>19.707000000000001</v>
      </c>
      <c r="AG6327" s="24"/>
      <c r="AH6327" s="24"/>
      <c r="AI6327" s="24"/>
      <c r="AJ6327" s="24"/>
      <c r="AK6327" s="24"/>
      <c r="AL6327" s="24"/>
      <c r="AM6327" s="24"/>
      <c r="AN6327" s="208">
        <v>2.5249999999999999</v>
      </c>
      <c r="AO6327" s="208">
        <v>7.7050000000000001</v>
      </c>
      <c r="AP6327" s="208">
        <v>8.3889999999999993</v>
      </c>
      <c r="AQ6327" s="208">
        <v>10.670999999999999</v>
      </c>
      <c r="AR6327" s="208">
        <v>7.3929999999999998</v>
      </c>
      <c r="AS6327" s="208">
        <v>10.292999999999999</v>
      </c>
      <c r="AT6327" s="208">
        <v>5.3520000000000003</v>
      </c>
      <c r="AU6327" s="208">
        <v>1.377</v>
      </c>
      <c r="AV6327" s="24"/>
      <c r="AW6327" s="24"/>
      <c r="AX6327" s="24"/>
      <c r="AY6327" s="24"/>
      <c r="AZ6327" s="208">
        <v>2.5619999999999998</v>
      </c>
      <c r="BA6327" s="208">
        <v>7.2060000000000004</v>
      </c>
      <c r="BB6327" s="21">
        <f t="shared" si="609"/>
        <v>43.603000000000002</v>
      </c>
      <c r="BC6327" s="21"/>
      <c r="BD6327" s="22">
        <f t="shared" si="606"/>
        <v>60.55972222222222</v>
      </c>
      <c r="BE6327" s="21"/>
      <c r="BF6327" s="51">
        <v>22.2</v>
      </c>
      <c r="BG6327" s="10"/>
      <c r="BH6327" s="21">
        <f t="shared" si="608"/>
        <v>0</v>
      </c>
      <c r="BI6327" s="22">
        <f t="shared" si="608"/>
        <v>4.5056433333333333E-2</v>
      </c>
      <c r="BJ6327" s="21"/>
      <c r="BK6327" s="21">
        <v>0</v>
      </c>
      <c r="BL6327" s="22">
        <v>0.13516929999999999</v>
      </c>
      <c r="BM6327" s="21"/>
      <c r="BN6327" s="21">
        <f t="shared" si="607"/>
        <v>0</v>
      </c>
      <c r="BO6327" s="22">
        <f t="shared" si="607"/>
        <v>0.54067719999999997</v>
      </c>
      <c r="BP6327" s="21">
        <f t="shared" si="607"/>
        <v>0</v>
      </c>
    </row>
    <row r="6328" spans="1:68" ht="11.1" hidden="1" customHeight="1" outlineLevel="1" collapsed="1" x14ac:dyDescent="0.2">
      <c r="A6328" s="10"/>
      <c r="B6328" s="18"/>
      <c r="C6328" s="18"/>
      <c r="D6328" s="18"/>
      <c r="E6328" s="19" t="s">
        <v>5554</v>
      </c>
      <c r="F6328" s="209">
        <v>14.3</v>
      </c>
      <c r="G6328" s="209">
        <v>19.206</v>
      </c>
      <c r="H6328" s="209">
        <v>7.72</v>
      </c>
      <c r="I6328" s="240">
        <v>7.8040000000000003</v>
      </c>
      <c r="J6328" s="240"/>
      <c r="K6328" s="20"/>
      <c r="L6328" s="20"/>
      <c r="M6328" s="20"/>
      <c r="N6328" s="20"/>
      <c r="O6328" s="20"/>
      <c r="P6328" s="209">
        <v>7.5</v>
      </c>
      <c r="Q6328" s="20"/>
      <c r="R6328" s="209">
        <v>7.2729999999999997</v>
      </c>
      <c r="S6328" s="20"/>
      <c r="T6328" s="209">
        <v>12.2</v>
      </c>
      <c r="U6328" s="209">
        <v>9.4</v>
      </c>
      <c r="V6328" s="20"/>
      <c r="W6328" s="209">
        <v>-36.036000000000001</v>
      </c>
      <c r="X6328" s="20"/>
      <c r="Y6328" s="20"/>
      <c r="Z6328" s="20"/>
      <c r="AA6328" s="20"/>
      <c r="AB6328" s="209">
        <v>0.77</v>
      </c>
      <c r="AC6328" s="209">
        <v>2.5640000000000001</v>
      </c>
      <c r="AD6328" s="209">
        <v>3.4769999999999999</v>
      </c>
      <c r="AE6328" s="209">
        <v>3.5089999999999999</v>
      </c>
      <c r="AF6328" s="209">
        <v>3.569</v>
      </c>
      <c r="AG6328" s="209">
        <v>2.2320000000000002</v>
      </c>
      <c r="AH6328" s="209">
        <v>1.052</v>
      </c>
      <c r="AI6328" s="209">
        <v>0.27700000000000002</v>
      </c>
      <c r="AJ6328" s="20"/>
      <c r="AK6328" s="20"/>
      <c r="AL6328" s="20"/>
      <c r="AM6328" s="20"/>
      <c r="AN6328" s="209">
        <v>0.93200000000000005</v>
      </c>
      <c r="AO6328" s="209">
        <v>2.3940000000000001</v>
      </c>
      <c r="AP6328" s="209">
        <v>7.0279999999999996</v>
      </c>
      <c r="AQ6328" s="209">
        <v>10.208</v>
      </c>
      <c r="AR6328" s="209">
        <v>11.706</v>
      </c>
      <c r="AS6328" s="209">
        <v>8.4410000000000007</v>
      </c>
      <c r="AT6328" s="209">
        <v>3.5390000000000001</v>
      </c>
      <c r="AU6328" s="20"/>
      <c r="AV6328" s="20"/>
      <c r="AW6328" s="20"/>
      <c r="AX6328" s="20"/>
      <c r="AY6328" s="20"/>
      <c r="AZ6328" s="20"/>
      <c r="BA6328" s="20"/>
      <c r="BB6328" s="56">
        <f>BB6329+BB6330+BB6331</f>
        <v>21.260999999999999</v>
      </c>
      <c r="BC6328" s="21">
        <v>29.529</v>
      </c>
      <c r="BD6328" s="22">
        <f t="shared" si="606"/>
        <v>29.529166666666665</v>
      </c>
      <c r="BE6328" s="21">
        <f>BC6328-BD6328</f>
        <v>-1.66666666665094E-4</v>
      </c>
      <c r="BF6328" s="51">
        <v>28.52</v>
      </c>
      <c r="BG6328" s="10">
        <v>6</v>
      </c>
      <c r="BH6328" s="21">
        <f t="shared" si="608"/>
        <v>2.1969576000000001E-2</v>
      </c>
      <c r="BI6328" s="22">
        <f t="shared" si="608"/>
        <v>2.1969699999999998E-2</v>
      </c>
      <c r="BJ6328" s="21">
        <f>BH6328-BI6328</f>
        <v>-1.2399999999718192E-7</v>
      </c>
      <c r="BK6328" s="21">
        <v>6.5908728E-2</v>
      </c>
      <c r="BL6328" s="22">
        <v>6.5909099999999998E-2</v>
      </c>
      <c r="BM6328" s="21">
        <v>-3.7199999999848465E-7</v>
      </c>
      <c r="BN6328" s="21">
        <f t="shared" si="607"/>
        <v>0.263634912</v>
      </c>
      <c r="BO6328" s="22">
        <f t="shared" si="607"/>
        <v>0.26363639999999999</v>
      </c>
      <c r="BP6328" s="21">
        <f t="shared" si="607"/>
        <v>-1.4879999999939386E-6</v>
      </c>
    </row>
    <row r="6329" spans="1:68" ht="11.1" hidden="1" customHeight="1" outlineLevel="2" x14ac:dyDescent="0.2">
      <c r="A6329" s="10"/>
      <c r="B6329" s="18"/>
      <c r="C6329" s="18"/>
      <c r="D6329" s="18"/>
      <c r="E6329" s="23" t="s">
        <v>5555</v>
      </c>
      <c r="F6329" s="208">
        <v>2.5</v>
      </c>
      <c r="G6329" s="208">
        <v>2.4649999999999999</v>
      </c>
      <c r="H6329" s="208">
        <v>1.8160000000000001</v>
      </c>
      <c r="I6329" s="239">
        <v>3.4550000000000001</v>
      </c>
      <c r="J6329" s="239"/>
      <c r="K6329" s="24"/>
      <c r="L6329" s="24"/>
      <c r="M6329" s="24"/>
      <c r="N6329" s="24"/>
      <c r="O6329" s="24"/>
      <c r="P6329" s="208">
        <v>2</v>
      </c>
      <c r="Q6329" s="24"/>
      <c r="R6329" s="208">
        <v>1.8340000000000001</v>
      </c>
      <c r="S6329" s="24"/>
      <c r="T6329" s="208">
        <v>2.2000000000000002</v>
      </c>
      <c r="U6329" s="208">
        <v>1.5</v>
      </c>
      <c r="V6329" s="24"/>
      <c r="W6329" s="208">
        <v>-7.1970000000000001</v>
      </c>
      <c r="X6329" s="24"/>
      <c r="Y6329" s="24"/>
      <c r="Z6329" s="24"/>
      <c r="AA6329" s="24"/>
      <c r="AB6329" s="208">
        <v>0.252</v>
      </c>
      <c r="AC6329" s="208">
        <v>1.0349999999999999</v>
      </c>
      <c r="AD6329" s="208">
        <v>1.3640000000000001</v>
      </c>
      <c r="AE6329" s="208">
        <v>1.5</v>
      </c>
      <c r="AF6329" s="208">
        <v>1.411</v>
      </c>
      <c r="AG6329" s="208">
        <v>0.85499999999999998</v>
      </c>
      <c r="AH6329" s="208">
        <v>0.64600000000000002</v>
      </c>
      <c r="AI6329" s="208">
        <v>0.27700000000000002</v>
      </c>
      <c r="AJ6329" s="24"/>
      <c r="AK6329" s="24"/>
      <c r="AL6329" s="24"/>
      <c r="AM6329" s="24"/>
      <c r="AN6329" s="208">
        <v>0.46400000000000002</v>
      </c>
      <c r="AO6329" s="208">
        <v>0.97299999999999998</v>
      </c>
      <c r="AP6329" s="208">
        <v>1.764</v>
      </c>
      <c r="AQ6329" s="208">
        <v>1.542</v>
      </c>
      <c r="AR6329" s="208">
        <v>1.726</v>
      </c>
      <c r="AS6329" s="208">
        <v>1.274</v>
      </c>
      <c r="AT6329" s="208">
        <v>0.59799999999999998</v>
      </c>
      <c r="AU6329" s="24"/>
      <c r="AV6329" s="24"/>
      <c r="AW6329" s="24"/>
      <c r="AX6329" s="24"/>
      <c r="AY6329" s="24"/>
      <c r="AZ6329" s="24"/>
      <c r="BA6329" s="24"/>
      <c r="BB6329" s="21">
        <f t="shared" si="609"/>
        <v>3.4550000000000001</v>
      </c>
      <c r="BC6329" s="21"/>
      <c r="BD6329" s="22">
        <f t="shared" si="606"/>
        <v>4.7986111111111107</v>
      </c>
      <c r="BE6329" s="21"/>
      <c r="BF6329" s="51"/>
      <c r="BG6329" s="10"/>
      <c r="BH6329" s="21">
        <f t="shared" si="608"/>
        <v>0</v>
      </c>
      <c r="BI6329" s="22">
        <f t="shared" si="608"/>
        <v>3.5701666666666664E-3</v>
      </c>
      <c r="BJ6329" s="21"/>
      <c r="BK6329" s="21">
        <v>0</v>
      </c>
      <c r="BL6329" s="22">
        <v>1.07105E-2</v>
      </c>
      <c r="BM6329" s="21"/>
      <c r="BN6329" s="21">
        <f t="shared" si="607"/>
        <v>0</v>
      </c>
      <c r="BO6329" s="22">
        <f t="shared" si="607"/>
        <v>4.2841999999999998E-2</v>
      </c>
      <c r="BP6329" s="21">
        <f t="shared" si="607"/>
        <v>0</v>
      </c>
    </row>
    <row r="6330" spans="1:68" ht="11.1" hidden="1" customHeight="1" outlineLevel="2" x14ac:dyDescent="0.2">
      <c r="A6330" s="10"/>
      <c r="B6330" s="18"/>
      <c r="C6330" s="18"/>
      <c r="D6330" s="18"/>
      <c r="E6330" s="23" t="s">
        <v>5556</v>
      </c>
      <c r="F6330" s="208">
        <v>6.8</v>
      </c>
      <c r="G6330" s="208">
        <v>12.805999999999999</v>
      </c>
      <c r="H6330" s="208">
        <v>3.6579999999999999</v>
      </c>
      <c r="I6330" s="239">
        <v>1.9910000000000001</v>
      </c>
      <c r="J6330" s="239"/>
      <c r="K6330" s="24"/>
      <c r="L6330" s="24"/>
      <c r="M6330" s="24"/>
      <c r="N6330" s="24"/>
      <c r="O6330" s="24"/>
      <c r="P6330" s="208">
        <v>3</v>
      </c>
      <c r="Q6330" s="24"/>
      <c r="R6330" s="208">
        <v>2.7450000000000001</v>
      </c>
      <c r="S6330" s="24"/>
      <c r="T6330" s="208">
        <v>6</v>
      </c>
      <c r="U6330" s="208">
        <v>5.0999999999999996</v>
      </c>
      <c r="V6330" s="24"/>
      <c r="W6330" s="208">
        <v>-16.794</v>
      </c>
      <c r="X6330" s="24"/>
      <c r="Y6330" s="24"/>
      <c r="Z6330" s="24"/>
      <c r="AA6330" s="24"/>
      <c r="AB6330" s="24"/>
      <c r="AC6330" s="24"/>
      <c r="AD6330" s="24"/>
      <c r="AE6330" s="24"/>
      <c r="AF6330" s="24"/>
      <c r="AG6330" s="24"/>
      <c r="AH6330" s="24"/>
      <c r="AI6330" s="24"/>
      <c r="AJ6330" s="24"/>
      <c r="AK6330" s="24"/>
      <c r="AL6330" s="24"/>
      <c r="AM6330" s="24"/>
      <c r="AN6330" s="24"/>
      <c r="AO6330" s="24"/>
      <c r="AP6330" s="208">
        <v>3.3969999999999998</v>
      </c>
      <c r="AQ6330" s="208">
        <v>7.0789999999999997</v>
      </c>
      <c r="AR6330" s="208">
        <v>7.8719999999999999</v>
      </c>
      <c r="AS6330" s="208">
        <v>5.6310000000000002</v>
      </c>
      <c r="AT6330" s="208">
        <v>2.0470000000000002</v>
      </c>
      <c r="AU6330" s="24"/>
      <c r="AV6330" s="24"/>
      <c r="AW6330" s="24"/>
      <c r="AX6330" s="24"/>
      <c r="AY6330" s="24"/>
      <c r="AZ6330" s="24"/>
      <c r="BA6330" s="24"/>
      <c r="BB6330" s="21">
        <f t="shared" si="609"/>
        <v>12.805999999999999</v>
      </c>
      <c r="BC6330" s="21"/>
      <c r="BD6330" s="22">
        <f t="shared" si="606"/>
        <v>17.786111111111111</v>
      </c>
      <c r="BE6330" s="21"/>
      <c r="BF6330" s="51"/>
      <c r="BG6330" s="10"/>
      <c r="BH6330" s="21">
        <f t="shared" si="608"/>
        <v>0</v>
      </c>
      <c r="BI6330" s="22">
        <f t="shared" si="608"/>
        <v>1.3232866666666667E-2</v>
      </c>
      <c r="BJ6330" s="21"/>
      <c r="BK6330" s="21">
        <v>0</v>
      </c>
      <c r="BL6330" s="22">
        <v>3.9698600000000001E-2</v>
      </c>
      <c r="BM6330" s="21"/>
      <c r="BN6330" s="21">
        <f t="shared" si="607"/>
        <v>0</v>
      </c>
      <c r="BO6330" s="22">
        <f t="shared" si="607"/>
        <v>0.1587944</v>
      </c>
      <c r="BP6330" s="21">
        <f t="shared" si="607"/>
        <v>0</v>
      </c>
    </row>
    <row r="6331" spans="1:68" ht="11.1" hidden="1" customHeight="1" outlineLevel="2" x14ac:dyDescent="0.2">
      <c r="A6331" s="10"/>
      <c r="B6331" s="18"/>
      <c r="C6331" s="18"/>
      <c r="D6331" s="18"/>
      <c r="E6331" s="23" t="s">
        <v>5557</v>
      </c>
      <c r="F6331" s="208">
        <v>5</v>
      </c>
      <c r="G6331" s="208">
        <v>3.9350000000000001</v>
      </c>
      <c r="H6331" s="208">
        <v>2.246</v>
      </c>
      <c r="I6331" s="239">
        <v>2.3580000000000001</v>
      </c>
      <c r="J6331" s="239"/>
      <c r="K6331" s="24"/>
      <c r="L6331" s="24"/>
      <c r="M6331" s="24"/>
      <c r="N6331" s="24"/>
      <c r="O6331" s="24"/>
      <c r="P6331" s="208">
        <v>2.5</v>
      </c>
      <c r="Q6331" s="24"/>
      <c r="R6331" s="208">
        <v>2.694</v>
      </c>
      <c r="S6331" s="24"/>
      <c r="T6331" s="208">
        <v>4</v>
      </c>
      <c r="U6331" s="208">
        <v>2.8</v>
      </c>
      <c r="V6331" s="24"/>
      <c r="W6331" s="208">
        <v>-12.045</v>
      </c>
      <c r="X6331" s="24"/>
      <c r="Y6331" s="24"/>
      <c r="Z6331" s="24"/>
      <c r="AA6331" s="24"/>
      <c r="AB6331" s="208">
        <v>0.51800000000000002</v>
      </c>
      <c r="AC6331" s="208">
        <v>1.5289999999999999</v>
      </c>
      <c r="AD6331" s="208">
        <v>2.113</v>
      </c>
      <c r="AE6331" s="208">
        <v>2.0089999999999999</v>
      </c>
      <c r="AF6331" s="208">
        <v>2.1579999999999999</v>
      </c>
      <c r="AG6331" s="208">
        <v>1.377</v>
      </c>
      <c r="AH6331" s="208">
        <v>0.40600000000000003</v>
      </c>
      <c r="AI6331" s="24"/>
      <c r="AJ6331" s="24"/>
      <c r="AK6331" s="24"/>
      <c r="AL6331" s="24"/>
      <c r="AM6331" s="24"/>
      <c r="AN6331" s="208">
        <v>0.46800000000000003</v>
      </c>
      <c r="AO6331" s="208">
        <v>1.421</v>
      </c>
      <c r="AP6331" s="208">
        <v>1.867</v>
      </c>
      <c r="AQ6331" s="208">
        <v>1.587</v>
      </c>
      <c r="AR6331" s="208">
        <v>2.1080000000000001</v>
      </c>
      <c r="AS6331" s="208">
        <v>1.536</v>
      </c>
      <c r="AT6331" s="208">
        <v>0.89400000000000002</v>
      </c>
      <c r="AU6331" s="24"/>
      <c r="AV6331" s="24"/>
      <c r="AW6331" s="24"/>
      <c r="AX6331" s="24"/>
      <c r="AY6331" s="24"/>
      <c r="AZ6331" s="24"/>
      <c r="BA6331" s="24"/>
      <c r="BB6331" s="21">
        <f t="shared" si="609"/>
        <v>5</v>
      </c>
      <c r="BC6331" s="21"/>
      <c r="BD6331" s="22">
        <f t="shared" si="606"/>
        <v>6.9444444444444438</v>
      </c>
      <c r="BE6331" s="21"/>
      <c r="BF6331" s="51"/>
      <c r="BG6331" s="10"/>
      <c r="BH6331" s="21">
        <f t="shared" si="608"/>
        <v>0</v>
      </c>
      <c r="BI6331" s="22">
        <f t="shared" si="608"/>
        <v>5.1666666666666658E-3</v>
      </c>
      <c r="BJ6331" s="21"/>
      <c r="BK6331" s="21">
        <v>0</v>
      </c>
      <c r="BL6331" s="22">
        <v>1.5499999999999996E-2</v>
      </c>
      <c r="BM6331" s="21"/>
      <c r="BN6331" s="21">
        <f t="shared" si="607"/>
        <v>0</v>
      </c>
      <c r="BO6331" s="22">
        <f t="shared" si="607"/>
        <v>6.1999999999999986E-2</v>
      </c>
      <c r="BP6331" s="21">
        <f t="shared" si="607"/>
        <v>0</v>
      </c>
    </row>
    <row r="6332" spans="1:68" ht="11.1" hidden="1" customHeight="1" outlineLevel="1" collapsed="1" x14ac:dyDescent="0.2">
      <c r="A6332" s="10"/>
      <c r="B6332" s="18"/>
      <c r="C6332" s="18"/>
      <c r="D6332" s="18"/>
      <c r="E6332" s="19" t="s">
        <v>4932</v>
      </c>
      <c r="F6332" s="20"/>
      <c r="G6332" s="20"/>
      <c r="H6332" s="20"/>
      <c r="I6332" s="20"/>
      <c r="J6332" s="20"/>
      <c r="K6332" s="20"/>
      <c r="L6332" s="20"/>
      <c r="M6332" s="20"/>
      <c r="N6332" s="20"/>
      <c r="O6332" s="20"/>
      <c r="P6332" s="20"/>
      <c r="Q6332" s="20"/>
      <c r="R6332" s="20"/>
      <c r="S6332" s="20"/>
      <c r="T6332" s="20"/>
      <c r="U6332" s="20"/>
      <c r="V6332" s="20"/>
      <c r="W6332" s="20"/>
      <c r="X6332" s="209">
        <v>23.436</v>
      </c>
      <c r="Y6332" s="209">
        <v>10.039999999999999</v>
      </c>
      <c r="Z6332" s="209">
        <v>8.4909999999999997</v>
      </c>
      <c r="AA6332" s="209">
        <v>8.2739999999999991</v>
      </c>
      <c r="AB6332" s="209">
        <v>10.615</v>
      </c>
      <c r="AC6332" s="209">
        <v>10.295999999999999</v>
      </c>
      <c r="AD6332" s="209">
        <v>22.271000000000001</v>
      </c>
      <c r="AE6332" s="209">
        <v>12.263999999999999</v>
      </c>
      <c r="AF6332" s="209">
        <v>16.373999999999999</v>
      </c>
      <c r="AG6332" s="209">
        <v>23.218</v>
      </c>
      <c r="AH6332" s="209">
        <v>13.007</v>
      </c>
      <c r="AI6332" s="209">
        <v>17.835999999999999</v>
      </c>
      <c r="AJ6332" s="209">
        <v>16.5</v>
      </c>
      <c r="AK6332" s="209">
        <v>6.0949999999999998</v>
      </c>
      <c r="AL6332" s="209">
        <v>6.6769999999999996</v>
      </c>
      <c r="AM6332" s="209">
        <v>12.286</v>
      </c>
      <c r="AN6332" s="209">
        <v>12.483000000000001</v>
      </c>
      <c r="AO6332" s="209">
        <v>16.555</v>
      </c>
      <c r="AP6332" s="209">
        <v>16.565999999999999</v>
      </c>
      <c r="AQ6332" s="209">
        <v>18.760999999999999</v>
      </c>
      <c r="AR6332" s="209">
        <v>20.013000000000002</v>
      </c>
      <c r="AS6332" s="209">
        <v>14.78</v>
      </c>
      <c r="AT6332" s="209">
        <v>17.582999999999998</v>
      </c>
      <c r="AU6332" s="209">
        <v>24.309000000000001</v>
      </c>
      <c r="AV6332" s="209">
        <v>13.02</v>
      </c>
      <c r="AW6332" s="209">
        <v>4.6950000000000003</v>
      </c>
      <c r="AX6332" s="209">
        <v>14.791</v>
      </c>
      <c r="AY6332" s="209">
        <v>6.2130000000000001</v>
      </c>
      <c r="AZ6332" s="209">
        <v>10.564</v>
      </c>
      <c r="BA6332" s="209">
        <v>11.316000000000001</v>
      </c>
      <c r="BB6332" s="21">
        <f t="shared" si="609"/>
        <v>24.309000000000001</v>
      </c>
      <c r="BC6332" s="21">
        <v>33.799999999999997</v>
      </c>
      <c r="BD6332" s="22">
        <f t="shared" si="606"/>
        <v>33.762500000000003</v>
      </c>
      <c r="BE6332" s="21">
        <f>BC6332-BD6332</f>
        <v>3.7499999999994316E-2</v>
      </c>
      <c r="BF6332" s="51"/>
      <c r="BG6332" s="10"/>
      <c r="BH6332" s="21">
        <f t="shared" si="608"/>
        <v>2.5147199999999998E-2</v>
      </c>
      <c r="BI6332" s="22">
        <f t="shared" si="608"/>
        <v>2.5119300000000004E-2</v>
      </c>
      <c r="BJ6332" s="21">
        <f>BH6332-BI6332</f>
        <v>2.7899999999993902E-5</v>
      </c>
      <c r="BK6332" s="21">
        <v>7.5441599999999998E-2</v>
      </c>
      <c r="BL6332" s="22">
        <v>7.5357900000000005E-2</v>
      </c>
      <c r="BM6332" s="21">
        <v>8.3699999999992114E-5</v>
      </c>
      <c r="BN6332" s="21">
        <f t="shared" si="607"/>
        <v>0.30176639999999999</v>
      </c>
      <c r="BO6332" s="22">
        <f t="shared" si="607"/>
        <v>0.30143160000000002</v>
      </c>
      <c r="BP6332" s="21">
        <f t="shared" si="607"/>
        <v>3.3479999999996846E-4</v>
      </c>
    </row>
    <row r="6333" spans="1:68" ht="11.1" hidden="1" customHeight="1" outlineLevel="2" x14ac:dyDescent="0.2">
      <c r="A6333" s="10"/>
      <c r="B6333" s="18"/>
      <c r="C6333" s="18"/>
      <c r="D6333" s="18"/>
      <c r="E6333" s="23"/>
      <c r="F6333" s="24"/>
      <c r="G6333" s="24"/>
      <c r="H6333" s="24"/>
      <c r="I6333" s="24"/>
      <c r="J6333" s="24"/>
      <c r="K6333" s="24"/>
      <c r="L6333" s="24"/>
      <c r="M6333" s="24"/>
      <c r="N6333" s="24"/>
      <c r="O6333" s="24"/>
      <c r="P6333" s="24"/>
      <c r="Q6333" s="24"/>
      <c r="R6333" s="24"/>
      <c r="S6333" s="24"/>
      <c r="T6333" s="24"/>
      <c r="U6333" s="24"/>
      <c r="V6333" s="24"/>
      <c r="W6333" s="24"/>
      <c r="X6333" s="208">
        <v>23.436</v>
      </c>
      <c r="Y6333" s="208">
        <v>10.039999999999999</v>
      </c>
      <c r="Z6333" s="208">
        <v>8.4909999999999997</v>
      </c>
      <c r="AA6333" s="208">
        <v>8.2739999999999991</v>
      </c>
      <c r="AB6333" s="208">
        <v>10.615</v>
      </c>
      <c r="AC6333" s="208">
        <v>10.295999999999999</v>
      </c>
      <c r="AD6333" s="208">
        <v>22.271000000000001</v>
      </c>
      <c r="AE6333" s="208">
        <v>12.263999999999999</v>
      </c>
      <c r="AF6333" s="208">
        <v>16.373999999999999</v>
      </c>
      <c r="AG6333" s="208">
        <v>23.218</v>
      </c>
      <c r="AH6333" s="208">
        <v>13.007</v>
      </c>
      <c r="AI6333" s="208">
        <v>17.835999999999999</v>
      </c>
      <c r="AJ6333" s="208">
        <v>16.5</v>
      </c>
      <c r="AK6333" s="208">
        <v>6.0949999999999998</v>
      </c>
      <c r="AL6333" s="208">
        <v>6.6769999999999996</v>
      </c>
      <c r="AM6333" s="208">
        <v>12.286</v>
      </c>
      <c r="AN6333" s="208">
        <v>12.483000000000001</v>
      </c>
      <c r="AO6333" s="208">
        <v>16.555</v>
      </c>
      <c r="AP6333" s="208">
        <v>16.565999999999999</v>
      </c>
      <c r="AQ6333" s="208">
        <v>18.760999999999999</v>
      </c>
      <c r="AR6333" s="208">
        <v>20.013000000000002</v>
      </c>
      <c r="AS6333" s="208">
        <v>14.78</v>
      </c>
      <c r="AT6333" s="208">
        <v>17.582999999999998</v>
      </c>
      <c r="AU6333" s="208">
        <v>24.309000000000001</v>
      </c>
      <c r="AV6333" s="208">
        <v>13.02</v>
      </c>
      <c r="AW6333" s="208">
        <v>4.6950000000000003</v>
      </c>
      <c r="AX6333" s="208">
        <v>14.791</v>
      </c>
      <c r="AY6333" s="208">
        <v>6.2130000000000001</v>
      </c>
      <c r="AZ6333" s="208">
        <v>10.564</v>
      </c>
      <c r="BA6333" s="208">
        <v>11.316000000000001</v>
      </c>
      <c r="BB6333" s="21">
        <f t="shared" si="609"/>
        <v>24.309000000000001</v>
      </c>
      <c r="BC6333" s="21"/>
      <c r="BD6333" s="22">
        <f t="shared" si="606"/>
        <v>33.762500000000003</v>
      </c>
      <c r="BE6333" s="21"/>
      <c r="BF6333" s="51"/>
      <c r="BG6333" s="10"/>
      <c r="BH6333" s="21">
        <f t="shared" si="608"/>
        <v>0</v>
      </c>
      <c r="BI6333" s="22">
        <f t="shared" si="608"/>
        <v>2.5119300000000004E-2</v>
      </c>
      <c r="BJ6333" s="21"/>
      <c r="BK6333" s="21">
        <v>0</v>
      </c>
      <c r="BL6333" s="22">
        <v>7.5357900000000005E-2</v>
      </c>
      <c r="BM6333" s="21"/>
      <c r="BN6333" s="21">
        <f t="shared" si="607"/>
        <v>0</v>
      </c>
      <c r="BO6333" s="22">
        <f t="shared" si="607"/>
        <v>0.30143160000000002</v>
      </c>
      <c r="BP6333" s="21">
        <f t="shared" si="607"/>
        <v>0</v>
      </c>
    </row>
    <row r="6334" spans="1:68" ht="11.1" hidden="1" customHeight="1" outlineLevel="1" collapsed="1" x14ac:dyDescent="0.2">
      <c r="A6334" s="10"/>
      <c r="B6334" s="18"/>
      <c r="C6334" s="18"/>
      <c r="D6334" s="18"/>
      <c r="E6334" s="19" t="s">
        <v>5013</v>
      </c>
      <c r="F6334" s="20"/>
      <c r="G6334" s="20"/>
      <c r="H6334" s="209">
        <v>0.23200000000000001</v>
      </c>
      <c r="I6334" s="240">
        <v>7.1999999999999995E-2</v>
      </c>
      <c r="J6334" s="240"/>
      <c r="K6334" s="209">
        <v>5.7000000000000002E-2</v>
      </c>
      <c r="L6334" s="209">
        <v>4.9000000000000002E-2</v>
      </c>
      <c r="M6334" s="209">
        <v>5.5E-2</v>
      </c>
      <c r="N6334" s="209">
        <v>5.5E-2</v>
      </c>
      <c r="O6334" s="209">
        <v>5.2999999999999999E-2</v>
      </c>
      <c r="P6334" s="209">
        <v>4.1000000000000002E-2</v>
      </c>
      <c r="Q6334" s="209">
        <v>3.7999999999999999E-2</v>
      </c>
      <c r="R6334" s="209">
        <v>2.8000000000000001E-2</v>
      </c>
      <c r="S6334" s="209">
        <v>3.1E-2</v>
      </c>
      <c r="T6334" s="209">
        <v>6.0999999999999999E-2</v>
      </c>
      <c r="U6334" s="209">
        <v>8.4000000000000005E-2</v>
      </c>
      <c r="V6334" s="209">
        <v>3.5000000000000003E-2</v>
      </c>
      <c r="W6334" s="209">
        <v>3.5999999999999997E-2</v>
      </c>
      <c r="X6334" s="209">
        <v>0.16600000000000001</v>
      </c>
      <c r="Y6334" s="209">
        <v>2.1000000000000001E-2</v>
      </c>
      <c r="Z6334" s="209">
        <v>8.4000000000000005E-2</v>
      </c>
      <c r="AA6334" s="209">
        <v>9.5559999999999992</v>
      </c>
      <c r="AB6334" s="209">
        <v>9.7379999999999995</v>
      </c>
      <c r="AC6334" s="209">
        <v>12.612</v>
      </c>
      <c r="AD6334" s="209">
        <v>13.022</v>
      </c>
      <c r="AE6334" s="209">
        <v>13.885</v>
      </c>
      <c r="AF6334" s="209">
        <v>11.673</v>
      </c>
      <c r="AG6334" s="209">
        <v>10.516</v>
      </c>
      <c r="AH6334" s="209">
        <v>7.9260000000000002</v>
      </c>
      <c r="AI6334" s="209">
        <v>8.1890000000000001</v>
      </c>
      <c r="AJ6334" s="209">
        <v>4.931</v>
      </c>
      <c r="AK6334" s="209">
        <v>4.3650000000000002</v>
      </c>
      <c r="AL6334" s="209">
        <v>8.6129999999999995</v>
      </c>
      <c r="AM6334" s="209">
        <v>8.5020000000000007</v>
      </c>
      <c r="AN6334" s="209">
        <v>9.3260000000000005</v>
      </c>
      <c r="AO6334" s="209">
        <v>11.295999999999999</v>
      </c>
      <c r="AP6334" s="209">
        <v>12.551</v>
      </c>
      <c r="AQ6334" s="209">
        <v>12.760999999999999</v>
      </c>
      <c r="AR6334" s="209">
        <v>11.048</v>
      </c>
      <c r="AS6334" s="209">
        <v>9.9480000000000004</v>
      </c>
      <c r="AT6334" s="209">
        <v>7.4889999999999999</v>
      </c>
      <c r="AU6334" s="209">
        <v>6.0720000000000001</v>
      </c>
      <c r="AV6334" s="209">
        <v>4.4880000000000004</v>
      </c>
      <c r="AW6334" s="20"/>
      <c r="AX6334" s="20"/>
      <c r="AY6334" s="20"/>
      <c r="AZ6334" s="20"/>
      <c r="BA6334" s="20"/>
      <c r="BB6334" s="21">
        <f t="shared" si="609"/>
        <v>13.885</v>
      </c>
      <c r="BC6334" s="21">
        <f>BF6334</f>
        <v>49.96</v>
      </c>
      <c r="BD6334" s="22">
        <f t="shared" si="606"/>
        <v>19.284722222222221</v>
      </c>
      <c r="BE6334" s="21">
        <f>BC6334-BD6334</f>
        <v>30.675277777777779</v>
      </c>
      <c r="BF6334" s="51">
        <v>49.96</v>
      </c>
      <c r="BG6334" s="10"/>
      <c r="BH6334" s="21">
        <f t="shared" si="608"/>
        <v>3.717024E-2</v>
      </c>
      <c r="BI6334" s="22">
        <f t="shared" si="608"/>
        <v>1.4347833333333332E-2</v>
      </c>
      <c r="BJ6334" s="21">
        <f>BH6334-BI6334</f>
        <v>2.282240666666667E-2</v>
      </c>
      <c r="BK6334" s="21">
        <v>0.11151072000000001</v>
      </c>
      <c r="BL6334" s="22">
        <v>4.3043499999999998E-2</v>
      </c>
      <c r="BM6334" s="21">
        <v>6.8467220000000009E-2</v>
      </c>
      <c r="BN6334" s="21">
        <f t="shared" si="607"/>
        <v>0.44604288000000003</v>
      </c>
      <c r="BO6334" s="22">
        <f t="shared" si="607"/>
        <v>0.17217399999999999</v>
      </c>
      <c r="BP6334" s="21">
        <f t="shared" si="607"/>
        <v>0.27386888000000004</v>
      </c>
    </row>
    <row r="6335" spans="1:68" ht="11.1" hidden="1" customHeight="1" outlineLevel="2" x14ac:dyDescent="0.2">
      <c r="A6335" s="10"/>
      <c r="B6335" s="18"/>
      <c r="C6335" s="18"/>
      <c r="D6335" s="18"/>
      <c r="E6335" s="23"/>
      <c r="F6335" s="24"/>
      <c r="G6335" s="24"/>
      <c r="H6335" s="208">
        <v>0.23200000000000001</v>
      </c>
      <c r="I6335" s="239">
        <v>7.1999999999999995E-2</v>
      </c>
      <c r="J6335" s="239"/>
      <c r="K6335" s="208">
        <v>5.7000000000000002E-2</v>
      </c>
      <c r="L6335" s="208">
        <v>4.9000000000000002E-2</v>
      </c>
      <c r="M6335" s="208">
        <v>5.5E-2</v>
      </c>
      <c r="N6335" s="208">
        <v>5.5E-2</v>
      </c>
      <c r="O6335" s="208">
        <v>5.2999999999999999E-2</v>
      </c>
      <c r="P6335" s="208">
        <v>4.1000000000000002E-2</v>
      </c>
      <c r="Q6335" s="208">
        <v>3.7999999999999999E-2</v>
      </c>
      <c r="R6335" s="208">
        <v>2.8000000000000001E-2</v>
      </c>
      <c r="S6335" s="208">
        <v>3.1E-2</v>
      </c>
      <c r="T6335" s="208">
        <v>6.0999999999999999E-2</v>
      </c>
      <c r="U6335" s="208">
        <v>8.4000000000000005E-2</v>
      </c>
      <c r="V6335" s="208">
        <v>3.5000000000000003E-2</v>
      </c>
      <c r="W6335" s="208">
        <v>3.5999999999999997E-2</v>
      </c>
      <c r="X6335" s="208">
        <v>0.16600000000000001</v>
      </c>
      <c r="Y6335" s="208">
        <v>2.1000000000000001E-2</v>
      </c>
      <c r="Z6335" s="208">
        <v>8.4000000000000005E-2</v>
      </c>
      <c r="AA6335" s="208">
        <v>9.5559999999999992</v>
      </c>
      <c r="AB6335" s="208">
        <v>9.7379999999999995</v>
      </c>
      <c r="AC6335" s="208">
        <v>12.612</v>
      </c>
      <c r="AD6335" s="208">
        <v>13.022</v>
      </c>
      <c r="AE6335" s="208">
        <v>13.885</v>
      </c>
      <c r="AF6335" s="208">
        <v>11.673</v>
      </c>
      <c r="AG6335" s="208">
        <v>10.516</v>
      </c>
      <c r="AH6335" s="208">
        <v>7.9260000000000002</v>
      </c>
      <c r="AI6335" s="208">
        <v>8.1890000000000001</v>
      </c>
      <c r="AJ6335" s="208">
        <v>4.931</v>
      </c>
      <c r="AK6335" s="208">
        <v>4.3650000000000002</v>
      </c>
      <c r="AL6335" s="208">
        <v>8.6129999999999995</v>
      </c>
      <c r="AM6335" s="208">
        <v>8.5020000000000007</v>
      </c>
      <c r="AN6335" s="208">
        <v>9.3260000000000005</v>
      </c>
      <c r="AO6335" s="208">
        <v>11.295999999999999</v>
      </c>
      <c r="AP6335" s="208">
        <v>12.551</v>
      </c>
      <c r="AQ6335" s="208">
        <v>12.760999999999999</v>
      </c>
      <c r="AR6335" s="208">
        <v>11.048</v>
      </c>
      <c r="AS6335" s="208">
        <v>9.9480000000000004</v>
      </c>
      <c r="AT6335" s="208">
        <v>7.4889999999999999</v>
      </c>
      <c r="AU6335" s="208">
        <v>6.0720000000000001</v>
      </c>
      <c r="AV6335" s="208">
        <v>4.4880000000000004</v>
      </c>
      <c r="AW6335" s="24"/>
      <c r="AX6335" s="24"/>
      <c r="AY6335" s="24"/>
      <c r="AZ6335" s="24"/>
      <c r="BA6335" s="24"/>
      <c r="BB6335" s="21">
        <f t="shared" si="609"/>
        <v>13.885</v>
      </c>
      <c r="BC6335" s="21"/>
      <c r="BD6335" s="22">
        <f t="shared" si="606"/>
        <v>19.284722222222221</v>
      </c>
      <c r="BE6335" s="21"/>
      <c r="BF6335" s="51"/>
      <c r="BG6335" s="10"/>
      <c r="BH6335" s="21">
        <f t="shared" si="608"/>
        <v>0</v>
      </c>
      <c r="BI6335" s="22">
        <f t="shared" si="608"/>
        <v>1.4347833333333332E-2</v>
      </c>
      <c r="BJ6335" s="21"/>
      <c r="BK6335" s="21">
        <v>0</v>
      </c>
      <c r="BL6335" s="22">
        <v>4.3043499999999998E-2</v>
      </c>
      <c r="BM6335" s="21"/>
      <c r="BN6335" s="21">
        <f t="shared" si="607"/>
        <v>0</v>
      </c>
      <c r="BO6335" s="22">
        <f t="shared" si="607"/>
        <v>0.17217399999999999</v>
      </c>
      <c r="BP6335" s="21">
        <f t="shared" si="607"/>
        <v>0</v>
      </c>
    </row>
    <row r="6336" spans="1:68" ht="11.1" hidden="1" customHeight="1" outlineLevel="1" collapsed="1" x14ac:dyDescent="0.2">
      <c r="A6336" s="10"/>
      <c r="B6336" s="18"/>
      <c r="C6336" s="18"/>
      <c r="D6336" s="18"/>
      <c r="E6336" s="19" t="s">
        <v>5039</v>
      </c>
      <c r="F6336" s="209">
        <v>36.665999999999997</v>
      </c>
      <c r="G6336" s="209">
        <v>31.193000000000001</v>
      </c>
      <c r="H6336" s="209">
        <v>26.213999999999999</v>
      </c>
      <c r="I6336" s="240">
        <v>20.486000000000001</v>
      </c>
      <c r="J6336" s="240"/>
      <c r="K6336" s="209">
        <v>8.5609999999999999</v>
      </c>
      <c r="L6336" s="20"/>
      <c r="M6336" s="20"/>
      <c r="N6336" s="20"/>
      <c r="O6336" s="209">
        <v>7.8979999999999997</v>
      </c>
      <c r="P6336" s="209">
        <v>27.905999999999999</v>
      </c>
      <c r="Q6336" s="209">
        <v>25.039000000000001</v>
      </c>
      <c r="R6336" s="209">
        <v>42.014000000000003</v>
      </c>
      <c r="S6336" s="209">
        <v>33.292999999999999</v>
      </c>
      <c r="T6336" s="209">
        <v>35.929000000000002</v>
      </c>
      <c r="U6336" s="209">
        <v>24.661999999999999</v>
      </c>
      <c r="V6336" s="209">
        <v>0.5</v>
      </c>
      <c r="W6336" s="209">
        <v>4.0119999999999996</v>
      </c>
      <c r="X6336" s="20"/>
      <c r="Y6336" s="20"/>
      <c r="Z6336" s="20"/>
      <c r="AA6336" s="20"/>
      <c r="AB6336" s="20"/>
      <c r="AC6336" s="209">
        <v>34.970999999999997</v>
      </c>
      <c r="AD6336" s="20"/>
      <c r="AE6336" s="209">
        <v>91.212000000000003</v>
      </c>
      <c r="AF6336" s="209">
        <v>19.452000000000002</v>
      </c>
      <c r="AG6336" s="209">
        <v>18.094000000000001</v>
      </c>
      <c r="AH6336" s="209">
        <v>6.7050000000000001</v>
      </c>
      <c r="AI6336" s="209">
        <v>6.2880000000000003</v>
      </c>
      <c r="AJ6336" s="20"/>
      <c r="AK6336" s="20"/>
      <c r="AL6336" s="20"/>
      <c r="AM6336" s="209">
        <v>2.46</v>
      </c>
      <c r="AN6336" s="209">
        <v>13.894</v>
      </c>
      <c r="AO6336" s="209">
        <v>40.5</v>
      </c>
      <c r="AP6336" s="209">
        <v>55.115000000000002</v>
      </c>
      <c r="AQ6336" s="209">
        <v>41.542000000000002</v>
      </c>
      <c r="AR6336" s="209">
        <v>27.53</v>
      </c>
      <c r="AS6336" s="209">
        <v>21.759</v>
      </c>
      <c r="AT6336" s="209">
        <v>13.361000000000001</v>
      </c>
      <c r="AU6336" s="209">
        <v>8.2479999999999993</v>
      </c>
      <c r="AV6336" s="20"/>
      <c r="AW6336" s="20"/>
      <c r="AX6336" s="20"/>
      <c r="AY6336" s="209">
        <v>2.5870000000000002</v>
      </c>
      <c r="AZ6336" s="209">
        <v>0.88900000000000001</v>
      </c>
      <c r="BA6336" s="209">
        <v>21.975999999999999</v>
      </c>
      <c r="BB6336" s="21">
        <f t="shared" si="609"/>
        <v>91.212000000000003</v>
      </c>
      <c r="BC6336" s="21">
        <f>BF6336</f>
        <v>320</v>
      </c>
      <c r="BD6336" s="22">
        <f t="shared" si="606"/>
        <v>126.68333333333334</v>
      </c>
      <c r="BE6336" s="21">
        <f>BC6336-BD6336</f>
        <v>193.31666666666666</v>
      </c>
      <c r="BF6336" s="51">
        <v>320</v>
      </c>
      <c r="BG6336" s="10">
        <v>5</v>
      </c>
      <c r="BH6336" s="21">
        <f t="shared" si="608"/>
        <v>0.23808000000000001</v>
      </c>
      <c r="BI6336" s="22">
        <f t="shared" si="608"/>
        <v>9.4252400000000014E-2</v>
      </c>
      <c r="BJ6336" s="21">
        <f>BH6336-BI6336</f>
        <v>0.1438276</v>
      </c>
      <c r="BK6336" s="21">
        <v>0.71423999999999999</v>
      </c>
      <c r="BL6336" s="22">
        <v>0.28275720000000004</v>
      </c>
      <c r="BM6336" s="21">
        <v>0.43148279999999994</v>
      </c>
      <c r="BN6336" s="21">
        <f t="shared" si="607"/>
        <v>2.8569599999999999</v>
      </c>
      <c r="BO6336" s="22">
        <f t="shared" si="607"/>
        <v>1.1310288000000002</v>
      </c>
      <c r="BP6336" s="21">
        <f t="shared" si="607"/>
        <v>1.7259311999999998</v>
      </c>
    </row>
    <row r="6337" spans="1:68" ht="11.1" hidden="1" customHeight="1" outlineLevel="2" x14ac:dyDescent="0.2">
      <c r="A6337" s="10"/>
      <c r="B6337" s="18"/>
      <c r="C6337" s="18"/>
      <c r="D6337" s="18"/>
      <c r="E6337" s="23" t="s">
        <v>5558</v>
      </c>
      <c r="F6337" s="208">
        <v>36.665999999999997</v>
      </c>
      <c r="G6337" s="208">
        <v>31.193000000000001</v>
      </c>
      <c r="H6337" s="208">
        <v>26.213999999999999</v>
      </c>
      <c r="I6337" s="239">
        <v>20.486000000000001</v>
      </c>
      <c r="J6337" s="239"/>
      <c r="K6337" s="208">
        <v>8.5609999999999999</v>
      </c>
      <c r="L6337" s="24"/>
      <c r="M6337" s="24"/>
      <c r="N6337" s="24"/>
      <c r="O6337" s="208">
        <v>7.8979999999999997</v>
      </c>
      <c r="P6337" s="208">
        <v>27.905999999999999</v>
      </c>
      <c r="Q6337" s="208">
        <v>25.039000000000001</v>
      </c>
      <c r="R6337" s="208">
        <v>42.014000000000003</v>
      </c>
      <c r="S6337" s="208">
        <v>33.292999999999999</v>
      </c>
      <c r="T6337" s="208">
        <v>35.929000000000002</v>
      </c>
      <c r="U6337" s="208">
        <v>24.661999999999999</v>
      </c>
      <c r="V6337" s="208">
        <v>0.5</v>
      </c>
      <c r="W6337" s="208">
        <v>4.0119999999999996</v>
      </c>
      <c r="X6337" s="24"/>
      <c r="Y6337" s="24"/>
      <c r="Z6337" s="24"/>
      <c r="AA6337" s="24"/>
      <c r="AB6337" s="24"/>
      <c r="AC6337" s="208">
        <v>34.970999999999997</v>
      </c>
      <c r="AD6337" s="24"/>
      <c r="AE6337" s="208">
        <v>91.212000000000003</v>
      </c>
      <c r="AF6337" s="208">
        <v>19.452000000000002</v>
      </c>
      <c r="AG6337" s="208">
        <v>18.094000000000001</v>
      </c>
      <c r="AH6337" s="208">
        <v>6.7050000000000001</v>
      </c>
      <c r="AI6337" s="208">
        <v>6.2880000000000003</v>
      </c>
      <c r="AJ6337" s="24"/>
      <c r="AK6337" s="24"/>
      <c r="AL6337" s="24"/>
      <c r="AM6337" s="208">
        <v>2.46</v>
      </c>
      <c r="AN6337" s="208">
        <v>13.894</v>
      </c>
      <c r="AO6337" s="208">
        <v>40.5</v>
      </c>
      <c r="AP6337" s="208">
        <v>55.115000000000002</v>
      </c>
      <c r="AQ6337" s="208">
        <v>41.542000000000002</v>
      </c>
      <c r="AR6337" s="208">
        <v>27.53</v>
      </c>
      <c r="AS6337" s="208">
        <v>21.759</v>
      </c>
      <c r="AT6337" s="208">
        <v>13.361000000000001</v>
      </c>
      <c r="AU6337" s="208">
        <v>8.2479999999999993</v>
      </c>
      <c r="AV6337" s="24"/>
      <c r="AW6337" s="24"/>
      <c r="AX6337" s="24"/>
      <c r="AY6337" s="208">
        <v>2.5870000000000002</v>
      </c>
      <c r="AZ6337" s="208">
        <v>0.88900000000000001</v>
      </c>
      <c r="BA6337" s="208">
        <v>21.975999999999999</v>
      </c>
      <c r="BB6337" s="21">
        <f t="shared" si="609"/>
        <v>91.212000000000003</v>
      </c>
      <c r="BC6337" s="21"/>
      <c r="BD6337" s="22">
        <f t="shared" si="606"/>
        <v>126.68333333333334</v>
      </c>
      <c r="BE6337" s="21"/>
      <c r="BF6337" s="51"/>
      <c r="BG6337" s="10"/>
      <c r="BH6337" s="21">
        <f t="shared" si="608"/>
        <v>0</v>
      </c>
      <c r="BI6337" s="22">
        <f t="shared" si="608"/>
        <v>9.4252400000000014E-2</v>
      </c>
      <c r="BJ6337" s="21"/>
      <c r="BK6337" s="21">
        <v>0</v>
      </c>
      <c r="BL6337" s="22">
        <v>0.28275720000000004</v>
      </c>
      <c r="BM6337" s="21"/>
      <c r="BN6337" s="21">
        <f t="shared" si="607"/>
        <v>0</v>
      </c>
      <c r="BO6337" s="22">
        <f t="shared" si="607"/>
        <v>1.1310288000000002</v>
      </c>
      <c r="BP6337" s="21">
        <f t="shared" si="607"/>
        <v>0</v>
      </c>
    </row>
    <row r="6338" spans="1:68" ht="11.1" hidden="1" customHeight="1" outlineLevel="1" collapsed="1" x14ac:dyDescent="0.2">
      <c r="A6338" s="10"/>
      <c r="B6338" s="18"/>
      <c r="C6338" s="18"/>
      <c r="D6338" s="18"/>
      <c r="E6338" s="19" t="s">
        <v>5559</v>
      </c>
      <c r="F6338" s="209">
        <v>2.8690000000000002</v>
      </c>
      <c r="G6338" s="20"/>
      <c r="H6338" s="209">
        <v>12.657999999999999</v>
      </c>
      <c r="I6338" s="240">
        <v>3.9009999999999998</v>
      </c>
      <c r="J6338" s="240"/>
      <c r="K6338" s="20"/>
      <c r="L6338" s="20"/>
      <c r="M6338" s="20"/>
      <c r="N6338" s="20"/>
      <c r="O6338" s="20"/>
      <c r="P6338" s="209">
        <v>15.484999999999999</v>
      </c>
      <c r="Q6338" s="20"/>
      <c r="R6338" s="209">
        <v>12.488</v>
      </c>
      <c r="S6338" s="20"/>
      <c r="T6338" s="209">
        <v>5.4160000000000004</v>
      </c>
      <c r="U6338" s="209">
        <v>4.7880000000000003</v>
      </c>
      <c r="V6338" s="209">
        <v>2.8039999999999998</v>
      </c>
      <c r="W6338" s="209">
        <v>2.7149999999999999</v>
      </c>
      <c r="X6338" s="20"/>
      <c r="Y6338" s="20"/>
      <c r="Z6338" s="20"/>
      <c r="AA6338" s="20"/>
      <c r="AB6338" s="209">
        <v>3.2530000000000001</v>
      </c>
      <c r="AC6338" s="209">
        <v>4.7779999999999996</v>
      </c>
      <c r="AD6338" s="209">
        <v>5.093</v>
      </c>
      <c r="AE6338" s="209">
        <v>6.0650000000000004</v>
      </c>
      <c r="AF6338" s="209">
        <v>5.726</v>
      </c>
      <c r="AG6338" s="209">
        <v>3.464</v>
      </c>
      <c r="AH6338" s="209">
        <v>2.0779999999999998</v>
      </c>
      <c r="AI6338" s="209">
        <v>0.36499999999999999</v>
      </c>
      <c r="AJ6338" s="20"/>
      <c r="AK6338" s="20"/>
      <c r="AL6338" s="20"/>
      <c r="AM6338" s="20"/>
      <c r="AN6338" s="20"/>
      <c r="AO6338" s="209">
        <v>0.44700000000000001</v>
      </c>
      <c r="AP6338" s="209">
        <v>0.76200000000000001</v>
      </c>
      <c r="AQ6338" s="209">
        <v>0.82099999999999995</v>
      </c>
      <c r="AR6338" s="209">
        <v>0.85099999999999998</v>
      </c>
      <c r="AS6338" s="209">
        <v>0.33300000000000002</v>
      </c>
      <c r="AT6338" s="20"/>
      <c r="AU6338" s="20"/>
      <c r="AV6338" s="20"/>
      <c r="AW6338" s="20"/>
      <c r="AX6338" s="20"/>
      <c r="AY6338" s="20"/>
      <c r="AZ6338" s="20"/>
      <c r="BA6338" s="20"/>
      <c r="BB6338" s="56">
        <f>BB6339+BB6340</f>
        <v>20.016999999999999</v>
      </c>
      <c r="BC6338" s="21">
        <v>27.800999999999998</v>
      </c>
      <c r="BD6338" s="22">
        <f t="shared" si="606"/>
        <v>27.801388888888891</v>
      </c>
      <c r="BE6338" s="21">
        <f>BC6338-BD6338</f>
        <v>-3.8888888889232476E-4</v>
      </c>
      <c r="BF6338" s="51">
        <f>SUM(BF6339:BF6340)</f>
        <v>12.559999999999999</v>
      </c>
      <c r="BG6338" s="10">
        <v>6</v>
      </c>
      <c r="BH6338" s="21">
        <f t="shared" si="608"/>
        <v>2.0683943999999999E-2</v>
      </c>
      <c r="BI6338" s="22">
        <f t="shared" si="608"/>
        <v>2.0684233333333333E-2</v>
      </c>
      <c r="BJ6338" s="21">
        <f>BH6338-BI6338</f>
        <v>-2.8933333333369671E-7</v>
      </c>
      <c r="BK6338" s="21">
        <v>6.2051832000000001E-2</v>
      </c>
      <c r="BL6338" s="22">
        <v>6.2052700000000002E-2</v>
      </c>
      <c r="BM6338" s="21">
        <v>-8.6800000000109012E-7</v>
      </c>
      <c r="BN6338" s="21">
        <f t="shared" si="607"/>
        <v>0.248207328</v>
      </c>
      <c r="BO6338" s="22">
        <f t="shared" si="607"/>
        <v>0.24821080000000001</v>
      </c>
      <c r="BP6338" s="21">
        <f t="shared" si="607"/>
        <v>-3.4720000000043605E-6</v>
      </c>
    </row>
    <row r="6339" spans="1:68" ht="11.1" hidden="1" customHeight="1" outlineLevel="2" x14ac:dyDescent="0.2">
      <c r="A6339" s="10"/>
      <c r="B6339" s="18"/>
      <c r="C6339" s="18"/>
      <c r="D6339" s="18"/>
      <c r="E6339" s="23" t="s">
        <v>5560</v>
      </c>
      <c r="F6339" s="208">
        <v>2.58</v>
      </c>
      <c r="G6339" s="24"/>
      <c r="H6339" s="208">
        <v>11.532999999999999</v>
      </c>
      <c r="I6339" s="239">
        <v>1.0900000000000001</v>
      </c>
      <c r="J6339" s="239"/>
      <c r="K6339" s="24"/>
      <c r="L6339" s="24"/>
      <c r="M6339" s="24"/>
      <c r="N6339" s="24"/>
      <c r="O6339" s="24"/>
      <c r="P6339" s="208">
        <v>7.0010000000000003</v>
      </c>
      <c r="Q6339" s="24"/>
      <c r="R6339" s="208">
        <v>6.9180000000000001</v>
      </c>
      <c r="S6339" s="24"/>
      <c r="T6339" s="24"/>
      <c r="U6339" s="24"/>
      <c r="V6339" s="208">
        <v>2.5</v>
      </c>
      <c r="W6339" s="24"/>
      <c r="X6339" s="24"/>
      <c r="Y6339" s="24"/>
      <c r="Z6339" s="24"/>
      <c r="AA6339" s="24"/>
      <c r="AB6339" s="24"/>
      <c r="AC6339" s="24"/>
      <c r="AD6339" s="24"/>
      <c r="AE6339" s="24"/>
      <c r="AF6339" s="24"/>
      <c r="AG6339" s="24"/>
      <c r="AH6339" s="24"/>
      <c r="AI6339" s="24"/>
      <c r="AJ6339" s="24"/>
      <c r="AK6339" s="24"/>
      <c r="AL6339" s="24"/>
      <c r="AM6339" s="24"/>
      <c r="AN6339" s="24"/>
      <c r="AO6339" s="208">
        <v>0.44700000000000001</v>
      </c>
      <c r="AP6339" s="208">
        <v>0.76200000000000001</v>
      </c>
      <c r="AQ6339" s="208">
        <v>0.82099999999999995</v>
      </c>
      <c r="AR6339" s="208">
        <v>0.85099999999999998</v>
      </c>
      <c r="AS6339" s="208">
        <v>0.33300000000000002</v>
      </c>
      <c r="AT6339" s="24"/>
      <c r="AU6339" s="24"/>
      <c r="AV6339" s="24"/>
      <c r="AW6339" s="24"/>
      <c r="AX6339" s="24"/>
      <c r="AY6339" s="24"/>
      <c r="AZ6339" s="24"/>
      <c r="BA6339" s="24"/>
      <c r="BB6339" s="21">
        <f t="shared" si="609"/>
        <v>11.532999999999999</v>
      </c>
      <c r="BC6339" s="21"/>
      <c r="BD6339" s="22">
        <f t="shared" si="606"/>
        <v>16.018055555555552</v>
      </c>
      <c r="BE6339" s="21"/>
      <c r="BF6339" s="51">
        <v>9.85</v>
      </c>
      <c r="BG6339" s="10"/>
      <c r="BH6339" s="21">
        <f t="shared" si="608"/>
        <v>0</v>
      </c>
      <c r="BI6339" s="22">
        <f t="shared" si="608"/>
        <v>1.1917433333333333E-2</v>
      </c>
      <c r="BJ6339" s="21"/>
      <c r="BK6339" s="21">
        <v>0</v>
      </c>
      <c r="BL6339" s="22">
        <v>3.5752300000000001E-2</v>
      </c>
      <c r="BM6339" s="21"/>
      <c r="BN6339" s="21">
        <f t="shared" si="607"/>
        <v>0</v>
      </c>
      <c r="BO6339" s="22">
        <f t="shared" si="607"/>
        <v>0.1430092</v>
      </c>
      <c r="BP6339" s="21">
        <f t="shared" si="607"/>
        <v>0</v>
      </c>
    </row>
    <row r="6340" spans="1:68" ht="11.1" hidden="1" customHeight="1" outlineLevel="2" x14ac:dyDescent="0.2">
      <c r="A6340" s="10"/>
      <c r="B6340" s="18"/>
      <c r="C6340" s="18"/>
      <c r="D6340" s="18"/>
      <c r="E6340" s="23" t="s">
        <v>5561</v>
      </c>
      <c r="F6340" s="208">
        <v>0.28899999999999998</v>
      </c>
      <c r="G6340" s="24"/>
      <c r="H6340" s="208">
        <v>1.125</v>
      </c>
      <c r="I6340" s="239">
        <v>2.8109999999999999</v>
      </c>
      <c r="J6340" s="239"/>
      <c r="K6340" s="24"/>
      <c r="L6340" s="24"/>
      <c r="M6340" s="24"/>
      <c r="N6340" s="24"/>
      <c r="O6340" s="24"/>
      <c r="P6340" s="208">
        <v>8.484</v>
      </c>
      <c r="Q6340" s="24"/>
      <c r="R6340" s="208">
        <v>5.57</v>
      </c>
      <c r="S6340" s="24"/>
      <c r="T6340" s="208">
        <v>5.4160000000000004</v>
      </c>
      <c r="U6340" s="208">
        <v>4.7880000000000003</v>
      </c>
      <c r="V6340" s="208">
        <v>0.30399999999999999</v>
      </c>
      <c r="W6340" s="208">
        <v>2.7149999999999999</v>
      </c>
      <c r="X6340" s="24"/>
      <c r="Y6340" s="24"/>
      <c r="Z6340" s="24"/>
      <c r="AA6340" s="24"/>
      <c r="AB6340" s="208">
        <v>3.2530000000000001</v>
      </c>
      <c r="AC6340" s="208">
        <v>4.7779999999999996</v>
      </c>
      <c r="AD6340" s="208">
        <v>5.093</v>
      </c>
      <c r="AE6340" s="208">
        <v>6.0650000000000004</v>
      </c>
      <c r="AF6340" s="208">
        <v>5.726</v>
      </c>
      <c r="AG6340" s="208">
        <v>3.464</v>
      </c>
      <c r="AH6340" s="208">
        <v>2.0779999999999998</v>
      </c>
      <c r="AI6340" s="208">
        <v>0.36499999999999999</v>
      </c>
      <c r="AJ6340" s="24"/>
      <c r="AK6340" s="24"/>
      <c r="AL6340" s="24"/>
      <c r="AM6340" s="24"/>
      <c r="AN6340" s="24"/>
      <c r="AO6340" s="24"/>
      <c r="AP6340" s="24"/>
      <c r="AQ6340" s="24"/>
      <c r="AR6340" s="24"/>
      <c r="AS6340" s="24"/>
      <c r="AT6340" s="24"/>
      <c r="AU6340" s="24"/>
      <c r="AV6340" s="24"/>
      <c r="AW6340" s="24"/>
      <c r="AX6340" s="24"/>
      <c r="AY6340" s="24"/>
      <c r="AZ6340" s="24"/>
      <c r="BA6340" s="24"/>
      <c r="BB6340" s="21">
        <f t="shared" si="609"/>
        <v>8.484</v>
      </c>
      <c r="BC6340" s="21"/>
      <c r="BD6340" s="22">
        <f t="shared" si="606"/>
        <v>11.783333333333333</v>
      </c>
      <c r="BE6340" s="21"/>
      <c r="BF6340" s="51">
        <v>2.71</v>
      </c>
      <c r="BG6340" s="10"/>
      <c r="BH6340" s="21">
        <f t="shared" si="608"/>
        <v>0</v>
      </c>
      <c r="BI6340" s="22">
        <f t="shared" si="608"/>
        <v>8.7668000000000017E-3</v>
      </c>
      <c r="BJ6340" s="21"/>
      <c r="BK6340" s="21">
        <v>0</v>
      </c>
      <c r="BL6340" s="22">
        <v>2.6300400000000005E-2</v>
      </c>
      <c r="BM6340" s="21"/>
      <c r="BN6340" s="21">
        <f t="shared" si="607"/>
        <v>0</v>
      </c>
      <c r="BO6340" s="22">
        <f t="shared" si="607"/>
        <v>0.10520160000000002</v>
      </c>
      <c r="BP6340" s="21">
        <f t="shared" si="607"/>
        <v>0</v>
      </c>
    </row>
    <row r="6341" spans="1:68" ht="11.1" hidden="1" customHeight="1" outlineLevel="1" collapsed="1" x14ac:dyDescent="0.2">
      <c r="A6341" s="10"/>
      <c r="B6341" s="18"/>
      <c r="C6341" s="18"/>
      <c r="D6341" s="18"/>
      <c r="E6341" s="19" t="s">
        <v>5065</v>
      </c>
      <c r="F6341" s="209">
        <v>17.311</v>
      </c>
      <c r="G6341" s="209">
        <v>15.082000000000001</v>
      </c>
      <c r="H6341" s="209">
        <v>9.8650000000000002</v>
      </c>
      <c r="I6341" s="240">
        <v>5.5640000000000001</v>
      </c>
      <c r="J6341" s="240"/>
      <c r="K6341" s="209">
        <v>6.7130000000000001</v>
      </c>
      <c r="L6341" s="209">
        <v>0.113</v>
      </c>
      <c r="M6341" s="20"/>
      <c r="N6341" s="20"/>
      <c r="O6341" s="209">
        <v>2.3759999999999999</v>
      </c>
      <c r="P6341" s="209">
        <v>9.6150000000000002</v>
      </c>
      <c r="Q6341" s="209">
        <v>14.218</v>
      </c>
      <c r="R6341" s="209">
        <v>15.538</v>
      </c>
      <c r="S6341" s="209">
        <v>85.882000000000005</v>
      </c>
      <c r="T6341" s="209">
        <v>16.917000000000002</v>
      </c>
      <c r="U6341" s="209">
        <v>15.044</v>
      </c>
      <c r="V6341" s="209">
        <v>11.679</v>
      </c>
      <c r="W6341" s="209">
        <v>6.36</v>
      </c>
      <c r="X6341" s="209">
        <v>1.0129999999999999</v>
      </c>
      <c r="Y6341" s="20"/>
      <c r="Z6341" s="20"/>
      <c r="AA6341" s="209">
        <v>2.6680000000000001</v>
      </c>
      <c r="AB6341" s="209">
        <v>5.0289999999999999</v>
      </c>
      <c r="AC6341" s="209">
        <v>19.347999999999999</v>
      </c>
      <c r="AD6341" s="209">
        <v>17.673999999999999</v>
      </c>
      <c r="AE6341" s="209">
        <v>22.971</v>
      </c>
      <c r="AF6341" s="209">
        <v>18.004000000000001</v>
      </c>
      <c r="AG6341" s="209">
        <v>12.347</v>
      </c>
      <c r="AH6341" s="209">
        <v>8.1370000000000005</v>
      </c>
      <c r="AI6341" s="209">
        <v>7.2990000000000004</v>
      </c>
      <c r="AJ6341" s="20"/>
      <c r="AK6341" s="20"/>
      <c r="AL6341" s="20"/>
      <c r="AM6341" s="209">
        <v>7.49</v>
      </c>
      <c r="AN6341" s="209">
        <v>9.1300000000000008</v>
      </c>
      <c r="AO6341" s="209">
        <v>14.680999999999999</v>
      </c>
      <c r="AP6341" s="209">
        <v>14.14</v>
      </c>
      <c r="AQ6341" s="209">
        <v>19.928000000000001</v>
      </c>
      <c r="AR6341" s="209">
        <v>16.306999999999999</v>
      </c>
      <c r="AS6341" s="209">
        <v>14.228999999999999</v>
      </c>
      <c r="AT6341" s="209">
        <v>10.819000000000001</v>
      </c>
      <c r="AU6341" s="209">
        <v>6.4930000000000003</v>
      </c>
      <c r="AV6341" s="209">
        <v>1.508</v>
      </c>
      <c r="AW6341" s="20"/>
      <c r="AX6341" s="209">
        <v>0.48099999999999998</v>
      </c>
      <c r="AY6341" s="209">
        <v>6.6479999999999997</v>
      </c>
      <c r="AZ6341" s="209">
        <v>8.3019999999999996</v>
      </c>
      <c r="BA6341" s="209">
        <v>15.776999999999999</v>
      </c>
      <c r="BB6341" s="56">
        <f>BB6342+BB6343+BB6344+BB6345</f>
        <v>88.747</v>
      </c>
      <c r="BC6341" s="21">
        <v>123.26</v>
      </c>
      <c r="BD6341" s="22">
        <f t="shared" si="606"/>
        <v>123.25972222222221</v>
      </c>
      <c r="BE6341" s="21">
        <f>BC6341-BD6341</f>
        <v>2.7777777779647295E-4</v>
      </c>
      <c r="BF6341" s="51">
        <f>SUM(BF6342:BF6345)</f>
        <v>117.47999999999999</v>
      </c>
      <c r="BG6341" s="10">
        <v>5</v>
      </c>
      <c r="BH6341" s="21">
        <f t="shared" si="608"/>
        <v>9.1705439999999999E-2</v>
      </c>
      <c r="BI6341" s="22">
        <f t="shared" si="608"/>
        <v>9.1705233333333316E-2</v>
      </c>
      <c r="BJ6341" s="21">
        <f>BH6341-BI6341</f>
        <v>2.0666666668278655E-7</v>
      </c>
      <c r="BK6341" s="21">
        <v>0.27511631999999997</v>
      </c>
      <c r="BL6341" s="22">
        <v>0.27511569999999996</v>
      </c>
      <c r="BM6341" s="21">
        <v>6.2000000000672628E-7</v>
      </c>
      <c r="BN6341" s="21">
        <f t="shared" si="607"/>
        <v>1.1004652799999999</v>
      </c>
      <c r="BO6341" s="22">
        <f t="shared" si="607"/>
        <v>1.1004627999999999</v>
      </c>
      <c r="BP6341" s="21">
        <f t="shared" si="607"/>
        <v>2.4800000000269051E-6</v>
      </c>
    </row>
    <row r="6342" spans="1:68" ht="11.1" hidden="1" customHeight="1" outlineLevel="2" x14ac:dyDescent="0.2">
      <c r="A6342" s="10"/>
      <c r="B6342" s="18"/>
      <c r="C6342" s="18"/>
      <c r="D6342" s="18"/>
      <c r="E6342" s="23" t="s">
        <v>5562</v>
      </c>
      <c r="F6342" s="208">
        <v>2.1230000000000002</v>
      </c>
      <c r="G6342" s="208">
        <v>1.647</v>
      </c>
      <c r="H6342" s="208">
        <v>1.323</v>
      </c>
      <c r="I6342" s="239">
        <v>0.748</v>
      </c>
      <c r="J6342" s="239"/>
      <c r="K6342" s="208">
        <v>0.159</v>
      </c>
      <c r="L6342" s="208">
        <v>0.113</v>
      </c>
      <c r="M6342" s="24"/>
      <c r="N6342" s="24"/>
      <c r="O6342" s="24"/>
      <c r="P6342" s="208">
        <v>1.0569999999999999</v>
      </c>
      <c r="Q6342" s="208">
        <v>1.68</v>
      </c>
      <c r="R6342" s="208">
        <v>1.9510000000000001</v>
      </c>
      <c r="S6342" s="208">
        <v>0.185</v>
      </c>
      <c r="T6342" s="208">
        <v>0.749</v>
      </c>
      <c r="U6342" s="208">
        <v>3.05</v>
      </c>
      <c r="V6342" s="208">
        <v>3.0169999999999999</v>
      </c>
      <c r="W6342" s="208">
        <v>0.71</v>
      </c>
      <c r="X6342" s="208">
        <v>0.23</v>
      </c>
      <c r="Y6342" s="24"/>
      <c r="Z6342" s="24"/>
      <c r="AA6342" s="208">
        <v>0.84299999999999997</v>
      </c>
      <c r="AB6342" s="208">
        <v>1.008</v>
      </c>
      <c r="AC6342" s="208">
        <v>1.581</v>
      </c>
      <c r="AD6342" s="208">
        <v>2.0539999999999998</v>
      </c>
      <c r="AE6342" s="208">
        <v>2.3140000000000001</v>
      </c>
      <c r="AF6342" s="208">
        <v>1.7969999999999999</v>
      </c>
      <c r="AG6342" s="208">
        <v>1.2350000000000001</v>
      </c>
      <c r="AH6342" s="208">
        <v>0.78200000000000003</v>
      </c>
      <c r="AI6342" s="208">
        <v>0.63</v>
      </c>
      <c r="AJ6342" s="24"/>
      <c r="AK6342" s="24"/>
      <c r="AL6342" s="24"/>
      <c r="AM6342" s="208">
        <v>1.2789999999999999</v>
      </c>
      <c r="AN6342" s="208">
        <v>1.0369999999999999</v>
      </c>
      <c r="AO6342" s="208">
        <v>1.8839999999999999</v>
      </c>
      <c r="AP6342" s="208">
        <v>2.0640000000000001</v>
      </c>
      <c r="AQ6342" s="208">
        <v>2.431</v>
      </c>
      <c r="AR6342" s="208">
        <v>1.929</v>
      </c>
      <c r="AS6342" s="208">
        <v>1.5960000000000001</v>
      </c>
      <c r="AT6342" s="208">
        <v>0.95199999999999996</v>
      </c>
      <c r="AU6342" s="24"/>
      <c r="AV6342" s="208">
        <v>0.58499999999999996</v>
      </c>
      <c r="AW6342" s="24"/>
      <c r="AX6342" s="24"/>
      <c r="AY6342" s="208">
        <v>0.80100000000000005</v>
      </c>
      <c r="AZ6342" s="208">
        <v>0.746</v>
      </c>
      <c r="BA6342" s="208">
        <v>1.948</v>
      </c>
      <c r="BB6342" s="21">
        <f t="shared" si="609"/>
        <v>3.05</v>
      </c>
      <c r="BC6342" s="21"/>
      <c r="BD6342" s="22">
        <f t="shared" si="606"/>
        <v>4.2361111111111107</v>
      </c>
      <c r="BE6342" s="21"/>
      <c r="BF6342" s="51">
        <v>5</v>
      </c>
      <c r="BG6342" s="10"/>
      <c r="BH6342" s="21">
        <f t="shared" si="608"/>
        <v>0</v>
      </c>
      <c r="BI6342" s="22">
        <f t="shared" si="608"/>
        <v>3.1516666666666663E-3</v>
      </c>
      <c r="BJ6342" s="21"/>
      <c r="BK6342" s="21">
        <v>0</v>
      </c>
      <c r="BL6342" s="22">
        <v>9.4549999999999981E-3</v>
      </c>
      <c r="BM6342" s="21"/>
      <c r="BN6342" s="21">
        <f t="shared" si="607"/>
        <v>0</v>
      </c>
      <c r="BO6342" s="22">
        <f t="shared" si="607"/>
        <v>3.7819999999999993E-2</v>
      </c>
      <c r="BP6342" s="21">
        <f t="shared" si="607"/>
        <v>0</v>
      </c>
    </row>
    <row r="6343" spans="1:68" ht="11.1" hidden="1" customHeight="1" outlineLevel="2" x14ac:dyDescent="0.2">
      <c r="A6343" s="10"/>
      <c r="B6343" s="18"/>
      <c r="C6343" s="18"/>
      <c r="D6343" s="18"/>
      <c r="E6343" s="23" t="s">
        <v>5563</v>
      </c>
      <c r="F6343" s="208">
        <v>9.1609999999999996</v>
      </c>
      <c r="G6343" s="208">
        <v>7.6680000000000001</v>
      </c>
      <c r="H6343" s="208">
        <v>4.569</v>
      </c>
      <c r="I6343" s="239">
        <v>0.748</v>
      </c>
      <c r="J6343" s="239"/>
      <c r="K6343" s="208">
        <v>2.0419999999999998</v>
      </c>
      <c r="L6343" s="24"/>
      <c r="M6343" s="24"/>
      <c r="N6343" s="24"/>
      <c r="O6343" s="208">
        <v>1.6950000000000001</v>
      </c>
      <c r="P6343" s="208">
        <v>4.28</v>
      </c>
      <c r="Q6343" s="208">
        <v>5.9569999999999999</v>
      </c>
      <c r="R6343" s="208">
        <v>8.468</v>
      </c>
      <c r="S6343" s="208">
        <v>46.384999999999998</v>
      </c>
      <c r="T6343" s="208">
        <v>9.8699999999999992</v>
      </c>
      <c r="U6343" s="208">
        <v>5.9240000000000004</v>
      </c>
      <c r="V6343" s="208">
        <v>3.2440000000000002</v>
      </c>
      <c r="W6343" s="208">
        <v>1.611</v>
      </c>
      <c r="X6343" s="24"/>
      <c r="Y6343" s="24"/>
      <c r="Z6343" s="24"/>
      <c r="AA6343" s="24"/>
      <c r="AB6343" s="208">
        <v>4.0209999999999999</v>
      </c>
      <c r="AC6343" s="208">
        <v>7.8090000000000002</v>
      </c>
      <c r="AD6343" s="208">
        <v>9.0690000000000008</v>
      </c>
      <c r="AE6343" s="208">
        <v>11.954000000000001</v>
      </c>
      <c r="AF6343" s="208">
        <v>9.39</v>
      </c>
      <c r="AG6343" s="208">
        <v>5.194</v>
      </c>
      <c r="AH6343" s="208">
        <v>3.1659999999999999</v>
      </c>
      <c r="AI6343" s="208">
        <v>2.4239999999999999</v>
      </c>
      <c r="AJ6343" s="24"/>
      <c r="AK6343" s="24"/>
      <c r="AL6343" s="24"/>
      <c r="AM6343" s="208">
        <v>1.82</v>
      </c>
      <c r="AN6343" s="208">
        <v>3.754</v>
      </c>
      <c r="AO6343" s="208">
        <v>7.9249999999999998</v>
      </c>
      <c r="AP6343" s="208">
        <v>7.2439999999999998</v>
      </c>
      <c r="AQ6343" s="208">
        <v>10.536</v>
      </c>
      <c r="AR6343" s="208">
        <v>8.7149999999999999</v>
      </c>
      <c r="AS6343" s="208">
        <v>7.39</v>
      </c>
      <c r="AT6343" s="208">
        <v>4.5609999999999999</v>
      </c>
      <c r="AU6343" s="208">
        <v>2.2890000000000001</v>
      </c>
      <c r="AV6343" s="24"/>
      <c r="AW6343" s="24"/>
      <c r="AX6343" s="24"/>
      <c r="AY6343" s="208">
        <v>2.1539999999999999</v>
      </c>
      <c r="AZ6343" s="208">
        <v>3.03</v>
      </c>
      <c r="BA6343" s="208">
        <v>7.2169999999999996</v>
      </c>
      <c r="BB6343" s="21">
        <f t="shared" si="609"/>
        <v>46.384999999999998</v>
      </c>
      <c r="BC6343" s="21"/>
      <c r="BD6343" s="22">
        <f t="shared" si="606"/>
        <v>64.423611111111114</v>
      </c>
      <c r="BE6343" s="21"/>
      <c r="BF6343" s="51">
        <v>66.739999999999995</v>
      </c>
      <c r="BG6343" s="10"/>
      <c r="BH6343" s="21">
        <f t="shared" si="608"/>
        <v>0</v>
      </c>
      <c r="BI6343" s="22">
        <f t="shared" si="608"/>
        <v>4.7931166666666671E-2</v>
      </c>
      <c r="BJ6343" s="21"/>
      <c r="BK6343" s="21">
        <v>0</v>
      </c>
      <c r="BL6343" s="22">
        <v>0.14379350000000002</v>
      </c>
      <c r="BM6343" s="21"/>
      <c r="BN6343" s="21">
        <f t="shared" si="607"/>
        <v>0</v>
      </c>
      <c r="BO6343" s="22">
        <f t="shared" si="607"/>
        <v>0.57517400000000007</v>
      </c>
      <c r="BP6343" s="21">
        <f t="shared" si="607"/>
        <v>0</v>
      </c>
    </row>
    <row r="6344" spans="1:68" ht="11.1" hidden="1" customHeight="1" outlineLevel="2" x14ac:dyDescent="0.2">
      <c r="A6344" s="10"/>
      <c r="B6344" s="18"/>
      <c r="C6344" s="18"/>
      <c r="D6344" s="18"/>
      <c r="E6344" s="23" t="s">
        <v>5564</v>
      </c>
      <c r="F6344" s="208">
        <v>6.0270000000000001</v>
      </c>
      <c r="G6344" s="208">
        <v>5.7670000000000003</v>
      </c>
      <c r="H6344" s="208">
        <v>3.9729999999999999</v>
      </c>
      <c r="I6344" s="239">
        <v>4.0679999999999996</v>
      </c>
      <c r="J6344" s="239"/>
      <c r="K6344" s="208">
        <v>4.5119999999999996</v>
      </c>
      <c r="L6344" s="24"/>
      <c r="M6344" s="24"/>
      <c r="N6344" s="24"/>
      <c r="O6344" s="208">
        <v>0.68100000000000005</v>
      </c>
      <c r="P6344" s="208">
        <v>4.2779999999999996</v>
      </c>
      <c r="Q6344" s="208">
        <v>4.3250000000000002</v>
      </c>
      <c r="R6344" s="208">
        <v>5.1189999999999998</v>
      </c>
      <c r="S6344" s="208">
        <v>33.905000000000001</v>
      </c>
      <c r="T6344" s="208">
        <v>6.298</v>
      </c>
      <c r="U6344" s="208">
        <v>6.07</v>
      </c>
      <c r="V6344" s="208">
        <v>4.6040000000000001</v>
      </c>
      <c r="W6344" s="208">
        <v>3.3639999999999999</v>
      </c>
      <c r="X6344" s="24"/>
      <c r="Y6344" s="24"/>
      <c r="Z6344" s="24"/>
      <c r="AA6344" s="24"/>
      <c r="AB6344" s="24"/>
      <c r="AC6344" s="208">
        <v>9.9580000000000002</v>
      </c>
      <c r="AD6344" s="208">
        <v>6.5510000000000002</v>
      </c>
      <c r="AE6344" s="208">
        <v>8.7029999999999994</v>
      </c>
      <c r="AF6344" s="208">
        <v>6.8170000000000002</v>
      </c>
      <c r="AG6344" s="208">
        <v>5.9180000000000001</v>
      </c>
      <c r="AH6344" s="208">
        <v>4.1890000000000001</v>
      </c>
      <c r="AI6344" s="208">
        <v>4.2450000000000001</v>
      </c>
      <c r="AJ6344" s="24"/>
      <c r="AK6344" s="24"/>
      <c r="AL6344" s="24"/>
      <c r="AM6344" s="208">
        <v>4.391</v>
      </c>
      <c r="AN6344" s="208">
        <v>4.3390000000000004</v>
      </c>
      <c r="AO6344" s="208">
        <v>4.8719999999999999</v>
      </c>
      <c r="AP6344" s="208">
        <v>4.8319999999999999</v>
      </c>
      <c r="AQ6344" s="208">
        <v>6.9610000000000003</v>
      </c>
      <c r="AR6344" s="208">
        <v>5.6630000000000003</v>
      </c>
      <c r="AS6344" s="208">
        <v>5.2430000000000003</v>
      </c>
      <c r="AT6344" s="208">
        <v>5.306</v>
      </c>
      <c r="AU6344" s="208">
        <v>4.2039999999999997</v>
      </c>
      <c r="AV6344" s="208">
        <v>0.92300000000000004</v>
      </c>
      <c r="AW6344" s="24"/>
      <c r="AX6344" s="208">
        <v>0.48099999999999998</v>
      </c>
      <c r="AY6344" s="208">
        <v>3.6930000000000001</v>
      </c>
      <c r="AZ6344" s="208">
        <v>4.5259999999999998</v>
      </c>
      <c r="BA6344" s="208">
        <v>6.6120000000000001</v>
      </c>
      <c r="BB6344" s="21">
        <f t="shared" si="609"/>
        <v>33.905000000000001</v>
      </c>
      <c r="BC6344" s="21"/>
      <c r="BD6344" s="22">
        <f t="shared" si="606"/>
        <v>47.090277777777779</v>
      </c>
      <c r="BE6344" s="21"/>
      <c r="BF6344" s="51">
        <v>37.94</v>
      </c>
      <c r="BG6344" s="10"/>
      <c r="BH6344" s="21">
        <f t="shared" si="608"/>
        <v>0</v>
      </c>
      <c r="BI6344" s="22">
        <f t="shared" si="608"/>
        <v>3.5035166666666673E-2</v>
      </c>
      <c r="BJ6344" s="21"/>
      <c r="BK6344" s="21">
        <v>0</v>
      </c>
      <c r="BL6344" s="22">
        <v>0.10510550000000002</v>
      </c>
      <c r="BM6344" s="21"/>
      <c r="BN6344" s="21">
        <f t="shared" si="607"/>
        <v>0</v>
      </c>
      <c r="BO6344" s="22">
        <f t="shared" si="607"/>
        <v>0.42042200000000007</v>
      </c>
      <c r="BP6344" s="21">
        <f t="shared" si="607"/>
        <v>0</v>
      </c>
    </row>
    <row r="6345" spans="1:68" ht="11.1" hidden="1" customHeight="1" outlineLevel="2" x14ac:dyDescent="0.2">
      <c r="A6345" s="10"/>
      <c r="B6345" s="18"/>
      <c r="C6345" s="18"/>
      <c r="D6345" s="18"/>
      <c r="E6345" s="23" t="s">
        <v>5565</v>
      </c>
      <c r="F6345" s="24"/>
      <c r="G6345" s="24"/>
      <c r="H6345" s="24"/>
      <c r="I6345" s="24"/>
      <c r="J6345" s="24"/>
      <c r="K6345" s="24"/>
      <c r="L6345" s="24"/>
      <c r="M6345" s="24"/>
      <c r="N6345" s="24"/>
      <c r="O6345" s="24"/>
      <c r="P6345" s="24"/>
      <c r="Q6345" s="208">
        <v>2.2559999999999998</v>
      </c>
      <c r="R6345" s="24"/>
      <c r="S6345" s="208">
        <v>5.407</v>
      </c>
      <c r="T6345" s="24"/>
      <c r="U6345" s="24"/>
      <c r="V6345" s="208">
        <v>0.81399999999999995</v>
      </c>
      <c r="W6345" s="208">
        <v>0.67500000000000004</v>
      </c>
      <c r="X6345" s="208">
        <v>0.78300000000000003</v>
      </c>
      <c r="Y6345" s="24"/>
      <c r="Z6345" s="24"/>
      <c r="AA6345" s="208">
        <v>1.825</v>
      </c>
      <c r="AB6345" s="24"/>
      <c r="AC6345" s="24"/>
      <c r="AD6345" s="24"/>
      <c r="AE6345" s="24"/>
      <c r="AF6345" s="24"/>
      <c r="AG6345" s="24"/>
      <c r="AH6345" s="24"/>
      <c r="AI6345" s="24"/>
      <c r="AJ6345" s="24"/>
      <c r="AK6345" s="24"/>
      <c r="AL6345" s="24"/>
      <c r="AM6345" s="24"/>
      <c r="AN6345" s="24"/>
      <c r="AO6345" s="24"/>
      <c r="AP6345" s="24"/>
      <c r="AQ6345" s="24"/>
      <c r="AR6345" s="24"/>
      <c r="AS6345" s="24"/>
      <c r="AT6345" s="24"/>
      <c r="AU6345" s="24"/>
      <c r="AV6345" s="24"/>
      <c r="AW6345" s="24"/>
      <c r="AX6345" s="24"/>
      <c r="AY6345" s="24"/>
      <c r="AZ6345" s="24"/>
      <c r="BA6345" s="24"/>
      <c r="BB6345" s="21">
        <f t="shared" si="609"/>
        <v>5.407</v>
      </c>
      <c r="BC6345" s="21"/>
      <c r="BD6345" s="22">
        <f t="shared" si="606"/>
        <v>7.509722222222222</v>
      </c>
      <c r="BE6345" s="21"/>
      <c r="BF6345" s="51">
        <v>7.8</v>
      </c>
      <c r="BG6345" s="10"/>
      <c r="BH6345" s="21">
        <f t="shared" si="608"/>
        <v>0</v>
      </c>
      <c r="BI6345" s="22">
        <f t="shared" si="608"/>
        <v>5.5872333333333328E-3</v>
      </c>
      <c r="BJ6345" s="21"/>
      <c r="BK6345" s="21">
        <v>0</v>
      </c>
      <c r="BL6345" s="22">
        <v>1.6761699999999997E-2</v>
      </c>
      <c r="BM6345" s="21"/>
      <c r="BN6345" s="21">
        <f t="shared" si="607"/>
        <v>0</v>
      </c>
      <c r="BO6345" s="22">
        <f t="shared" si="607"/>
        <v>6.704679999999999E-2</v>
      </c>
      <c r="BP6345" s="21">
        <f t="shared" si="607"/>
        <v>0</v>
      </c>
    </row>
    <row r="6346" spans="1:68" ht="11.1" hidden="1" customHeight="1" outlineLevel="1" collapsed="1" x14ac:dyDescent="0.2">
      <c r="A6346" s="10"/>
      <c r="B6346" s="18"/>
      <c r="C6346" s="18"/>
      <c r="D6346" s="18"/>
      <c r="E6346" s="19" t="s">
        <v>5566</v>
      </c>
      <c r="F6346" s="209">
        <v>4.5</v>
      </c>
      <c r="G6346" s="20"/>
      <c r="H6346" s="209">
        <v>30.702000000000002</v>
      </c>
      <c r="I6346" s="240">
        <v>1.5</v>
      </c>
      <c r="J6346" s="240"/>
      <c r="K6346" s="20"/>
      <c r="L6346" s="209">
        <v>4.0490000000000004</v>
      </c>
      <c r="M6346" s="20"/>
      <c r="N6346" s="20"/>
      <c r="O6346" s="20"/>
      <c r="P6346" s="209">
        <v>1.667</v>
      </c>
      <c r="Q6346" s="209">
        <v>2.2930000000000001</v>
      </c>
      <c r="R6346" s="209">
        <v>2.7</v>
      </c>
      <c r="S6346" s="209">
        <v>2.1</v>
      </c>
      <c r="T6346" s="209">
        <v>4.3</v>
      </c>
      <c r="U6346" s="209">
        <v>7.7169999999999996</v>
      </c>
      <c r="V6346" s="209">
        <v>2.3050000000000002</v>
      </c>
      <c r="W6346" s="20"/>
      <c r="X6346" s="20"/>
      <c r="Y6346" s="20"/>
      <c r="Z6346" s="20"/>
      <c r="AA6346" s="20"/>
      <c r="AB6346" s="209">
        <v>1.0029999999999999</v>
      </c>
      <c r="AC6346" s="209">
        <v>3.125</v>
      </c>
      <c r="AD6346" s="209">
        <v>2.7</v>
      </c>
      <c r="AE6346" s="209">
        <v>8.1850000000000005</v>
      </c>
      <c r="AF6346" s="209">
        <v>3.95</v>
      </c>
      <c r="AG6346" s="209">
        <v>0.112</v>
      </c>
      <c r="AH6346" s="209">
        <v>2.573</v>
      </c>
      <c r="AI6346" s="20"/>
      <c r="AJ6346" s="20"/>
      <c r="AK6346" s="20"/>
      <c r="AL6346" s="20"/>
      <c r="AM6346" s="20"/>
      <c r="AN6346" s="209">
        <v>1.43</v>
      </c>
      <c r="AO6346" s="209">
        <v>4.5250000000000004</v>
      </c>
      <c r="AP6346" s="209">
        <v>4.5650000000000004</v>
      </c>
      <c r="AQ6346" s="209">
        <v>4.758</v>
      </c>
      <c r="AR6346" s="209">
        <v>4.9349999999999996</v>
      </c>
      <c r="AS6346" s="209">
        <v>3.4460000000000002</v>
      </c>
      <c r="AT6346" s="209">
        <v>2.4409999999999998</v>
      </c>
      <c r="AU6346" s="20"/>
      <c r="AV6346" s="20"/>
      <c r="AW6346" s="20"/>
      <c r="AX6346" s="20"/>
      <c r="AY6346" s="20"/>
      <c r="AZ6346" s="209">
        <v>2.7360000000000002</v>
      </c>
      <c r="BA6346" s="209">
        <v>5.6859999999999999</v>
      </c>
      <c r="BB6346" s="21">
        <f t="shared" si="609"/>
        <v>30.702000000000002</v>
      </c>
      <c r="BC6346" s="21">
        <v>42.642000000000003</v>
      </c>
      <c r="BD6346" s="22">
        <f t="shared" si="606"/>
        <v>42.641666666666666</v>
      </c>
      <c r="BE6346" s="21">
        <f>BC6346-BD6346</f>
        <v>3.3333333333729342E-4</v>
      </c>
      <c r="BF6346" s="51">
        <v>8.8000000000000007</v>
      </c>
      <c r="BG6346" s="10">
        <v>6</v>
      </c>
      <c r="BH6346" s="21">
        <f t="shared" si="608"/>
        <v>3.1725648000000002E-2</v>
      </c>
      <c r="BI6346" s="22">
        <f t="shared" si="608"/>
        <v>3.1725400000000001E-2</v>
      </c>
      <c r="BJ6346" s="21">
        <f>BH6346-BI6346</f>
        <v>2.4800000000130273E-7</v>
      </c>
      <c r="BK6346" s="21">
        <v>9.5176944000000013E-2</v>
      </c>
      <c r="BL6346" s="22">
        <v>9.5176200000000002E-2</v>
      </c>
      <c r="BM6346" s="21">
        <v>7.440000000108471E-7</v>
      </c>
      <c r="BN6346" s="21">
        <f t="shared" si="607"/>
        <v>0.38070777600000005</v>
      </c>
      <c r="BO6346" s="22">
        <f t="shared" si="607"/>
        <v>0.38070480000000001</v>
      </c>
      <c r="BP6346" s="21">
        <f t="shared" si="607"/>
        <v>2.9760000000433884E-6</v>
      </c>
    </row>
    <row r="6347" spans="1:68" ht="11.1" hidden="1" customHeight="1" outlineLevel="2" x14ac:dyDescent="0.2">
      <c r="A6347" s="10"/>
      <c r="B6347" s="18"/>
      <c r="C6347" s="18"/>
      <c r="D6347" s="18"/>
      <c r="E6347" s="23" t="s">
        <v>5567</v>
      </c>
      <c r="F6347" s="208">
        <v>4.5</v>
      </c>
      <c r="G6347" s="24"/>
      <c r="H6347" s="208">
        <v>30.702000000000002</v>
      </c>
      <c r="I6347" s="239">
        <v>1.5</v>
      </c>
      <c r="J6347" s="239"/>
      <c r="K6347" s="24"/>
      <c r="L6347" s="208">
        <v>4.0490000000000004</v>
      </c>
      <c r="M6347" s="24"/>
      <c r="N6347" s="24"/>
      <c r="O6347" s="24"/>
      <c r="P6347" s="208">
        <v>1.667</v>
      </c>
      <c r="Q6347" s="208">
        <v>2.2930000000000001</v>
      </c>
      <c r="R6347" s="208">
        <v>2.7</v>
      </c>
      <c r="S6347" s="208">
        <v>2.1</v>
      </c>
      <c r="T6347" s="208">
        <v>4.3</v>
      </c>
      <c r="U6347" s="208">
        <v>7.7169999999999996</v>
      </c>
      <c r="V6347" s="208">
        <v>2.3050000000000002</v>
      </c>
      <c r="W6347" s="24"/>
      <c r="X6347" s="24"/>
      <c r="Y6347" s="24"/>
      <c r="Z6347" s="24"/>
      <c r="AA6347" s="24"/>
      <c r="AB6347" s="208">
        <v>1.0029999999999999</v>
      </c>
      <c r="AC6347" s="208">
        <v>3.125</v>
      </c>
      <c r="AD6347" s="208">
        <v>2.7</v>
      </c>
      <c r="AE6347" s="208">
        <v>8.1850000000000005</v>
      </c>
      <c r="AF6347" s="208">
        <v>3.95</v>
      </c>
      <c r="AG6347" s="208">
        <v>0.112</v>
      </c>
      <c r="AH6347" s="208">
        <v>2.573</v>
      </c>
      <c r="AI6347" s="24"/>
      <c r="AJ6347" s="24"/>
      <c r="AK6347" s="24"/>
      <c r="AL6347" s="24"/>
      <c r="AM6347" s="24"/>
      <c r="AN6347" s="208">
        <v>1.43</v>
      </c>
      <c r="AO6347" s="208">
        <v>4.5250000000000004</v>
      </c>
      <c r="AP6347" s="208">
        <v>4.5650000000000004</v>
      </c>
      <c r="AQ6347" s="208">
        <v>4.758</v>
      </c>
      <c r="AR6347" s="208">
        <v>4.9349999999999996</v>
      </c>
      <c r="AS6347" s="208">
        <v>3.4460000000000002</v>
      </c>
      <c r="AT6347" s="208">
        <v>2.4409999999999998</v>
      </c>
      <c r="AU6347" s="24"/>
      <c r="AV6347" s="24"/>
      <c r="AW6347" s="24"/>
      <c r="AX6347" s="24"/>
      <c r="AY6347" s="24"/>
      <c r="AZ6347" s="208">
        <v>2.7360000000000002</v>
      </c>
      <c r="BA6347" s="208">
        <v>5.6859999999999999</v>
      </c>
      <c r="BB6347" s="21">
        <f t="shared" si="609"/>
        <v>30.702000000000002</v>
      </c>
      <c r="BC6347" s="21"/>
      <c r="BD6347" s="22">
        <f t="shared" ref="BD6347:BD6381" si="610">(BB6347/30/24)*1000</f>
        <v>42.641666666666666</v>
      </c>
      <c r="BE6347" s="21"/>
      <c r="BF6347" s="51"/>
      <c r="BG6347" s="10"/>
      <c r="BH6347" s="21">
        <f t="shared" si="608"/>
        <v>0</v>
      </c>
      <c r="BI6347" s="22">
        <f t="shared" si="608"/>
        <v>3.1725400000000001E-2</v>
      </c>
      <c r="BJ6347" s="21"/>
      <c r="BK6347" s="21">
        <v>0</v>
      </c>
      <c r="BL6347" s="22">
        <v>9.5176200000000002E-2</v>
      </c>
      <c r="BM6347" s="21"/>
      <c r="BN6347" s="21">
        <f t="shared" si="607"/>
        <v>0</v>
      </c>
      <c r="BO6347" s="22">
        <f t="shared" si="607"/>
        <v>0.38070480000000001</v>
      </c>
      <c r="BP6347" s="21">
        <f t="shared" si="607"/>
        <v>0</v>
      </c>
    </row>
    <row r="6348" spans="1:68" ht="11.1" hidden="1" customHeight="1" outlineLevel="1" collapsed="1" x14ac:dyDescent="0.2">
      <c r="A6348" s="10"/>
      <c r="B6348" s="18"/>
      <c r="C6348" s="18"/>
      <c r="D6348" s="18"/>
      <c r="E6348" s="19" t="s">
        <v>5568</v>
      </c>
      <c r="F6348" s="20"/>
      <c r="G6348" s="20"/>
      <c r="H6348" s="20"/>
      <c r="I6348" s="20"/>
      <c r="J6348" s="20"/>
      <c r="K6348" s="20"/>
      <c r="L6348" s="20"/>
      <c r="M6348" s="20"/>
      <c r="N6348" s="20"/>
      <c r="O6348" s="20"/>
      <c r="P6348" s="20"/>
      <c r="Q6348" s="20"/>
      <c r="R6348" s="20"/>
      <c r="S6348" s="20"/>
      <c r="T6348" s="20"/>
      <c r="U6348" s="20"/>
      <c r="V6348" s="20"/>
      <c r="W6348" s="20"/>
      <c r="X6348" s="20"/>
      <c r="Y6348" s="20"/>
      <c r="Z6348" s="20"/>
      <c r="AA6348" s="20"/>
      <c r="AB6348" s="209">
        <v>1.4770000000000001</v>
      </c>
      <c r="AC6348" s="209">
        <v>1.6859999999999999</v>
      </c>
      <c r="AD6348" s="209">
        <v>3.524</v>
      </c>
      <c r="AE6348" s="209">
        <v>2.8130000000000002</v>
      </c>
      <c r="AF6348" s="209">
        <v>0.53400000000000003</v>
      </c>
      <c r="AG6348" s="209">
        <v>1.4590000000000001</v>
      </c>
      <c r="AH6348" s="209">
        <v>1.095</v>
      </c>
      <c r="AI6348" s="209">
        <v>0.34799999999999998</v>
      </c>
      <c r="AJ6348" s="20"/>
      <c r="AK6348" s="20"/>
      <c r="AL6348" s="20"/>
      <c r="AM6348" s="20"/>
      <c r="AN6348" s="209">
        <v>1.2729999999999999</v>
      </c>
      <c r="AO6348" s="209">
        <v>2.5059999999999998</v>
      </c>
      <c r="AP6348" s="209">
        <v>3.86</v>
      </c>
      <c r="AQ6348" s="209">
        <v>3.915</v>
      </c>
      <c r="AR6348" s="209">
        <v>3.3620000000000001</v>
      </c>
      <c r="AS6348" s="209">
        <v>2.016</v>
      </c>
      <c r="AT6348" s="209">
        <v>1.004</v>
      </c>
      <c r="AU6348" s="209">
        <v>0.23200000000000001</v>
      </c>
      <c r="AV6348" s="20"/>
      <c r="AW6348" s="20"/>
      <c r="AX6348" s="20"/>
      <c r="AY6348" s="20"/>
      <c r="AZ6348" s="209">
        <v>0.61399999999999999</v>
      </c>
      <c r="BA6348" s="209">
        <v>1.5640000000000001</v>
      </c>
      <c r="BB6348" s="21">
        <f t="shared" si="609"/>
        <v>3.915</v>
      </c>
      <c r="BC6348" s="21">
        <v>5.4379999999999997</v>
      </c>
      <c r="BD6348" s="22">
        <f t="shared" si="610"/>
        <v>5.4375000000000009</v>
      </c>
      <c r="BE6348" s="21">
        <f>BC6348-BD6348</f>
        <v>4.9999999999883471E-4</v>
      </c>
      <c r="BF6348" s="51">
        <v>4.9000000000000004</v>
      </c>
      <c r="BG6348" s="10">
        <v>6</v>
      </c>
      <c r="BH6348" s="21">
        <f t="shared" si="608"/>
        <v>4.0458719999999998E-3</v>
      </c>
      <c r="BI6348" s="22">
        <f t="shared" si="608"/>
        <v>4.0455000000000005E-3</v>
      </c>
      <c r="BJ6348" s="21">
        <f>BH6348-BI6348</f>
        <v>3.7199999999935202E-7</v>
      </c>
      <c r="BK6348" s="21">
        <v>1.2137616E-2</v>
      </c>
      <c r="BL6348" s="22">
        <v>1.2136500000000001E-2</v>
      </c>
      <c r="BM6348" s="21">
        <v>1.1159999999989234E-6</v>
      </c>
      <c r="BN6348" s="21">
        <f t="shared" si="607"/>
        <v>4.8550464000000002E-2</v>
      </c>
      <c r="BO6348" s="22">
        <f t="shared" si="607"/>
        <v>4.8546000000000006E-2</v>
      </c>
      <c r="BP6348" s="21">
        <f t="shared" si="607"/>
        <v>4.4639999999956936E-6</v>
      </c>
    </row>
    <row r="6349" spans="1:68" ht="11.1" hidden="1" customHeight="1" outlineLevel="2" x14ac:dyDescent="0.2">
      <c r="A6349" s="10"/>
      <c r="B6349" s="18"/>
      <c r="C6349" s="18"/>
      <c r="D6349" s="18"/>
      <c r="E6349" s="23" t="s">
        <v>5569</v>
      </c>
      <c r="F6349" s="24"/>
      <c r="G6349" s="24"/>
      <c r="H6349" s="24"/>
      <c r="I6349" s="24"/>
      <c r="J6349" s="24"/>
      <c r="K6349" s="24"/>
      <c r="L6349" s="24"/>
      <c r="M6349" s="24"/>
      <c r="N6349" s="24"/>
      <c r="O6349" s="24"/>
      <c r="P6349" s="24"/>
      <c r="Q6349" s="24"/>
      <c r="R6349" s="24"/>
      <c r="S6349" s="24"/>
      <c r="T6349" s="24"/>
      <c r="U6349" s="24"/>
      <c r="V6349" s="24"/>
      <c r="W6349" s="24"/>
      <c r="X6349" s="24"/>
      <c r="Y6349" s="24"/>
      <c r="Z6349" s="24"/>
      <c r="AA6349" s="24"/>
      <c r="AB6349" s="208">
        <v>1.4770000000000001</v>
      </c>
      <c r="AC6349" s="208">
        <v>1.6859999999999999</v>
      </c>
      <c r="AD6349" s="208">
        <v>3.524</v>
      </c>
      <c r="AE6349" s="208">
        <v>2.8130000000000002</v>
      </c>
      <c r="AF6349" s="208">
        <v>0.53400000000000003</v>
      </c>
      <c r="AG6349" s="208">
        <v>1.4590000000000001</v>
      </c>
      <c r="AH6349" s="208">
        <v>1.095</v>
      </c>
      <c r="AI6349" s="208">
        <v>0.34799999999999998</v>
      </c>
      <c r="AJ6349" s="24"/>
      <c r="AK6349" s="24"/>
      <c r="AL6349" s="24"/>
      <c r="AM6349" s="24"/>
      <c r="AN6349" s="208">
        <v>1.2729999999999999</v>
      </c>
      <c r="AO6349" s="208">
        <v>2.5059999999999998</v>
      </c>
      <c r="AP6349" s="208">
        <v>3.86</v>
      </c>
      <c r="AQ6349" s="208">
        <v>3.915</v>
      </c>
      <c r="AR6349" s="208">
        <v>3.3620000000000001</v>
      </c>
      <c r="AS6349" s="208">
        <v>2.016</v>
      </c>
      <c r="AT6349" s="208">
        <v>1.004</v>
      </c>
      <c r="AU6349" s="208">
        <v>0.23200000000000001</v>
      </c>
      <c r="AV6349" s="24"/>
      <c r="AW6349" s="24"/>
      <c r="AX6349" s="24"/>
      <c r="AY6349" s="24"/>
      <c r="AZ6349" s="208">
        <v>0.61399999999999999</v>
      </c>
      <c r="BA6349" s="208">
        <v>1.5640000000000001</v>
      </c>
      <c r="BB6349" s="21">
        <f t="shared" si="609"/>
        <v>3.915</v>
      </c>
      <c r="BC6349" s="21"/>
      <c r="BD6349" s="22">
        <f t="shared" si="610"/>
        <v>5.4375000000000009</v>
      </c>
      <c r="BE6349" s="21"/>
      <c r="BF6349" s="51"/>
      <c r="BG6349" s="10"/>
      <c r="BH6349" s="21">
        <f t="shared" si="608"/>
        <v>0</v>
      </c>
      <c r="BI6349" s="22">
        <f t="shared" si="608"/>
        <v>4.0455000000000005E-3</v>
      </c>
      <c r="BJ6349" s="21"/>
      <c r="BK6349" s="21">
        <v>0</v>
      </c>
      <c r="BL6349" s="22">
        <v>1.2136500000000001E-2</v>
      </c>
      <c r="BM6349" s="21"/>
      <c r="BN6349" s="21">
        <f t="shared" si="607"/>
        <v>0</v>
      </c>
      <c r="BO6349" s="22">
        <f t="shared" si="607"/>
        <v>4.8546000000000006E-2</v>
      </c>
      <c r="BP6349" s="21">
        <f t="shared" si="607"/>
        <v>0</v>
      </c>
    </row>
    <row r="6350" spans="1:68" ht="11.1" customHeight="1" outlineLevel="1" collapsed="1" x14ac:dyDescent="0.2">
      <c r="A6350" s="10"/>
      <c r="B6350" s="18"/>
      <c r="C6350" s="18"/>
      <c r="D6350" s="18"/>
      <c r="E6350" s="19" t="s">
        <v>5570</v>
      </c>
      <c r="F6350" s="209">
        <v>1.5</v>
      </c>
      <c r="G6350" s="20"/>
      <c r="H6350" s="209">
        <v>4.1710000000000003</v>
      </c>
      <c r="I6350" s="240">
        <v>0.5</v>
      </c>
      <c r="J6350" s="240"/>
      <c r="K6350" s="20"/>
      <c r="L6350" s="20"/>
      <c r="M6350" s="20"/>
      <c r="N6350" s="20"/>
      <c r="O6350" s="209">
        <v>0.55900000000000005</v>
      </c>
      <c r="P6350" s="209">
        <v>0.78700000000000003</v>
      </c>
      <c r="Q6350" s="209">
        <v>1</v>
      </c>
      <c r="R6350" s="209">
        <v>2.637</v>
      </c>
      <c r="S6350" s="209">
        <v>1.47</v>
      </c>
      <c r="T6350" s="209">
        <v>1.7569999999999999</v>
      </c>
      <c r="U6350" s="209">
        <v>0.69699999999999995</v>
      </c>
      <c r="V6350" s="209">
        <v>0.40100000000000002</v>
      </c>
      <c r="W6350" s="20"/>
      <c r="X6350" s="20"/>
      <c r="Y6350" s="20"/>
      <c r="Z6350" s="20"/>
      <c r="AA6350" s="20"/>
      <c r="AB6350" s="20"/>
      <c r="AC6350" s="209">
        <v>1.9019999999999999</v>
      </c>
      <c r="AD6350" s="209">
        <v>2.1539999999999999</v>
      </c>
      <c r="AE6350" s="209">
        <v>2.121</v>
      </c>
      <c r="AF6350" s="209">
        <v>1.6439999999999999</v>
      </c>
      <c r="AG6350" s="209">
        <v>0.68</v>
      </c>
      <c r="AH6350" s="209">
        <v>0.33300000000000002</v>
      </c>
      <c r="AI6350" s="209">
        <v>8.5999999999999993E-2</v>
      </c>
      <c r="AJ6350" s="20"/>
      <c r="AK6350" s="20"/>
      <c r="AL6350" s="20"/>
      <c r="AM6350" s="20"/>
      <c r="AN6350" s="209">
        <v>0.80200000000000005</v>
      </c>
      <c r="AO6350" s="209">
        <v>1.351</v>
      </c>
      <c r="AP6350" s="209">
        <v>1.863</v>
      </c>
      <c r="AQ6350" s="209">
        <v>1.831</v>
      </c>
      <c r="AR6350" s="209">
        <v>2.278</v>
      </c>
      <c r="AS6350" s="209">
        <v>1.3360000000000001</v>
      </c>
      <c r="AT6350" s="209">
        <v>0.26300000000000001</v>
      </c>
      <c r="AU6350" s="209">
        <v>3.5999999999999997E-2</v>
      </c>
      <c r="AV6350" s="209">
        <v>1.2E-2</v>
      </c>
      <c r="AW6350" s="20"/>
      <c r="AX6350" s="20"/>
      <c r="AY6350" s="209">
        <v>0.111</v>
      </c>
      <c r="AZ6350" s="209">
        <v>0.51200000000000001</v>
      </c>
      <c r="BA6350" s="209">
        <v>1.47</v>
      </c>
      <c r="BB6350" s="21">
        <f t="shared" si="609"/>
        <v>4.1710000000000003</v>
      </c>
      <c r="BC6350" s="21">
        <v>5.7930000000000001</v>
      </c>
      <c r="BD6350" s="22">
        <f t="shared" si="610"/>
        <v>5.7930555555555561</v>
      </c>
      <c r="BE6350" s="21">
        <f>BC6350-BD6350</f>
        <v>-5.5555555555919511E-5</v>
      </c>
      <c r="BF6350" s="51">
        <v>4.72</v>
      </c>
      <c r="BG6350" s="10">
        <v>7</v>
      </c>
      <c r="BH6350" s="21">
        <f t="shared" si="608"/>
        <v>4.3099920000000003E-3</v>
      </c>
      <c r="BI6350" s="22">
        <f t="shared" si="608"/>
        <v>4.3100333333333336E-3</v>
      </c>
      <c r="BJ6350" s="21">
        <f>BH6350-BI6350</f>
        <v>-4.1333333333261335E-8</v>
      </c>
      <c r="BK6350" s="21">
        <v>1.2929976000000001E-2</v>
      </c>
      <c r="BL6350" s="22">
        <v>1.29301E-2</v>
      </c>
      <c r="BM6350" s="21">
        <v>-1.2399999999891664E-7</v>
      </c>
      <c r="BN6350" s="21">
        <f t="shared" si="607"/>
        <v>5.1719904000000004E-2</v>
      </c>
      <c r="BO6350" s="22">
        <f t="shared" si="607"/>
        <v>5.17204E-2</v>
      </c>
      <c r="BP6350" s="21">
        <f t="shared" si="607"/>
        <v>-4.9599999999566657E-7</v>
      </c>
    </row>
    <row r="6351" spans="1:68" ht="11.1" hidden="1" customHeight="1" outlineLevel="2" x14ac:dyDescent="0.2">
      <c r="A6351" s="10"/>
      <c r="B6351" s="18"/>
      <c r="C6351" s="18"/>
      <c r="D6351" s="18"/>
      <c r="E6351" s="23" t="s">
        <v>5571</v>
      </c>
      <c r="F6351" s="208">
        <v>1.5</v>
      </c>
      <c r="G6351" s="24"/>
      <c r="H6351" s="208">
        <v>4.1710000000000003</v>
      </c>
      <c r="I6351" s="239">
        <v>0.5</v>
      </c>
      <c r="J6351" s="239"/>
      <c r="K6351" s="24"/>
      <c r="L6351" s="24"/>
      <c r="M6351" s="24"/>
      <c r="N6351" s="24"/>
      <c r="O6351" s="208">
        <v>0.55900000000000005</v>
      </c>
      <c r="P6351" s="208">
        <v>0.78700000000000003</v>
      </c>
      <c r="Q6351" s="208">
        <v>1</v>
      </c>
      <c r="R6351" s="208">
        <v>2.637</v>
      </c>
      <c r="S6351" s="208">
        <v>1.47</v>
      </c>
      <c r="T6351" s="208">
        <v>1.7569999999999999</v>
      </c>
      <c r="U6351" s="208">
        <v>0.69699999999999995</v>
      </c>
      <c r="V6351" s="208">
        <v>0.40100000000000002</v>
      </c>
      <c r="W6351" s="24"/>
      <c r="X6351" s="24"/>
      <c r="Y6351" s="24"/>
      <c r="Z6351" s="24"/>
      <c r="AA6351" s="24"/>
      <c r="AB6351" s="24"/>
      <c r="AC6351" s="208">
        <v>1.9019999999999999</v>
      </c>
      <c r="AD6351" s="208">
        <v>2.1539999999999999</v>
      </c>
      <c r="AE6351" s="208">
        <v>2.121</v>
      </c>
      <c r="AF6351" s="208">
        <v>1.6439999999999999</v>
      </c>
      <c r="AG6351" s="208">
        <v>0.68</v>
      </c>
      <c r="AH6351" s="208">
        <v>0.33300000000000002</v>
      </c>
      <c r="AI6351" s="208">
        <v>8.5999999999999993E-2</v>
      </c>
      <c r="AJ6351" s="24"/>
      <c r="AK6351" s="24"/>
      <c r="AL6351" s="24"/>
      <c r="AM6351" s="24"/>
      <c r="AN6351" s="208">
        <v>0.80200000000000005</v>
      </c>
      <c r="AO6351" s="208">
        <v>1.351</v>
      </c>
      <c r="AP6351" s="208">
        <v>1.863</v>
      </c>
      <c r="AQ6351" s="208">
        <v>1.831</v>
      </c>
      <c r="AR6351" s="208">
        <v>2.278</v>
      </c>
      <c r="AS6351" s="208">
        <v>1.3360000000000001</v>
      </c>
      <c r="AT6351" s="208">
        <v>0.26300000000000001</v>
      </c>
      <c r="AU6351" s="208">
        <v>3.5999999999999997E-2</v>
      </c>
      <c r="AV6351" s="208">
        <v>1.2E-2</v>
      </c>
      <c r="AW6351" s="24"/>
      <c r="AX6351" s="24"/>
      <c r="AY6351" s="208">
        <v>0.111</v>
      </c>
      <c r="AZ6351" s="208">
        <v>0.51200000000000001</v>
      </c>
      <c r="BA6351" s="208">
        <v>1.47</v>
      </c>
      <c r="BB6351" s="21">
        <f t="shared" si="609"/>
        <v>4.1710000000000003</v>
      </c>
      <c r="BC6351" s="21"/>
      <c r="BD6351" s="22">
        <f t="shared" si="610"/>
        <v>5.7930555555555561</v>
      </c>
      <c r="BE6351" s="21"/>
      <c r="BF6351" s="51"/>
      <c r="BG6351" s="10"/>
      <c r="BH6351" s="21">
        <f t="shared" si="608"/>
        <v>0</v>
      </c>
      <c r="BI6351" s="22">
        <f t="shared" si="608"/>
        <v>4.3100333333333336E-3</v>
      </c>
      <c r="BJ6351" s="21"/>
      <c r="BK6351" s="21">
        <v>0</v>
      </c>
      <c r="BL6351" s="22">
        <v>1.29301E-2</v>
      </c>
      <c r="BM6351" s="21"/>
      <c r="BN6351" s="21">
        <f t="shared" si="607"/>
        <v>0</v>
      </c>
      <c r="BO6351" s="22">
        <f t="shared" si="607"/>
        <v>5.17204E-2</v>
      </c>
      <c r="BP6351" s="21">
        <f t="shared" si="607"/>
        <v>0</v>
      </c>
    </row>
    <row r="6352" spans="1:68" ht="11.1" hidden="1" customHeight="1" outlineLevel="1" collapsed="1" x14ac:dyDescent="0.2">
      <c r="A6352" s="10"/>
      <c r="B6352" s="18"/>
      <c r="C6352" s="18"/>
      <c r="D6352" s="18"/>
      <c r="E6352" s="19" t="s">
        <v>5572</v>
      </c>
      <c r="F6352" s="20"/>
      <c r="G6352" s="20"/>
      <c r="H6352" s="20"/>
      <c r="I6352" s="20"/>
      <c r="J6352" s="20"/>
      <c r="K6352" s="20"/>
      <c r="L6352" s="20"/>
      <c r="M6352" s="20"/>
      <c r="N6352" s="20"/>
      <c r="O6352" s="20"/>
      <c r="P6352" s="209">
        <v>0.6</v>
      </c>
      <c r="Q6352" s="209">
        <v>0.47599999999999998</v>
      </c>
      <c r="R6352" s="209">
        <v>0.46100000000000002</v>
      </c>
      <c r="S6352" s="209">
        <v>0.31900000000000001</v>
      </c>
      <c r="T6352" s="209">
        <v>0.33500000000000002</v>
      </c>
      <c r="U6352" s="209">
        <v>0.3</v>
      </c>
      <c r="V6352" s="209">
        <v>0.221</v>
      </c>
      <c r="W6352" s="209">
        <v>0.11899999999999999</v>
      </c>
      <c r="X6352" s="20"/>
      <c r="Y6352" s="20"/>
      <c r="Z6352" s="20"/>
      <c r="AA6352" s="20"/>
      <c r="AB6352" s="209">
        <v>0.41099999999999998</v>
      </c>
      <c r="AC6352" s="209">
        <v>4.71</v>
      </c>
      <c r="AD6352" s="209">
        <v>5.2050000000000001</v>
      </c>
      <c r="AE6352" s="209">
        <v>5.4589999999999996</v>
      </c>
      <c r="AF6352" s="209">
        <v>4.343</v>
      </c>
      <c r="AG6352" s="209">
        <v>3.198</v>
      </c>
      <c r="AH6352" s="209">
        <v>2.5649999999999999</v>
      </c>
      <c r="AI6352" s="209">
        <v>1.819</v>
      </c>
      <c r="AJ6352" s="209">
        <v>0.40400000000000003</v>
      </c>
      <c r="AK6352" s="20"/>
      <c r="AL6352" s="20"/>
      <c r="AM6352" s="20"/>
      <c r="AN6352" s="209">
        <v>3.6309999999999998</v>
      </c>
      <c r="AO6352" s="209">
        <v>5.37</v>
      </c>
      <c r="AP6352" s="209">
        <v>6.0010000000000003</v>
      </c>
      <c r="AQ6352" s="209">
        <v>6.9820000000000002</v>
      </c>
      <c r="AR6352" s="209">
        <v>7.7859999999999996</v>
      </c>
      <c r="AS6352" s="209">
        <v>14.179</v>
      </c>
      <c r="AT6352" s="209">
        <v>7.8719999999999999</v>
      </c>
      <c r="AU6352" s="209">
        <v>3.2549999999999999</v>
      </c>
      <c r="AV6352" s="209">
        <v>7.4999999999999997E-2</v>
      </c>
      <c r="AW6352" s="20"/>
      <c r="AX6352" s="20"/>
      <c r="AY6352" s="209">
        <v>4.0449999999999999</v>
      </c>
      <c r="AZ6352" s="209">
        <v>7.7789999999999999</v>
      </c>
      <c r="BA6352" s="209">
        <v>11.976000000000001</v>
      </c>
      <c r="BB6352" s="56">
        <f>BB6353+BB6354+BB6355+BB6356</f>
        <v>17.582999999999998</v>
      </c>
      <c r="BC6352" s="21">
        <f>BF6352</f>
        <v>33.78</v>
      </c>
      <c r="BD6352" s="22">
        <f t="shared" si="610"/>
        <v>24.420833333333334</v>
      </c>
      <c r="BE6352" s="21">
        <f>BC6352-BD6352</f>
        <v>9.3591666666666669</v>
      </c>
      <c r="BF6352" s="51">
        <v>33.78</v>
      </c>
      <c r="BG6352" s="10">
        <v>6</v>
      </c>
      <c r="BH6352" s="21">
        <f t="shared" si="608"/>
        <v>2.513232E-2</v>
      </c>
      <c r="BI6352" s="22">
        <f t="shared" si="608"/>
        <v>1.8169100000000001E-2</v>
      </c>
      <c r="BJ6352" s="21">
        <f>BH6352-BI6352</f>
        <v>6.9632199999999991E-3</v>
      </c>
      <c r="BK6352" s="21">
        <v>7.5396959999999999E-2</v>
      </c>
      <c r="BL6352" s="22">
        <v>5.4507300000000002E-2</v>
      </c>
      <c r="BM6352" s="21">
        <v>2.0889659999999997E-2</v>
      </c>
      <c r="BN6352" s="21">
        <f t="shared" si="607"/>
        <v>0.30158784</v>
      </c>
      <c r="BO6352" s="22">
        <f t="shared" si="607"/>
        <v>0.21802920000000001</v>
      </c>
      <c r="BP6352" s="21">
        <f t="shared" si="607"/>
        <v>8.355863999999999E-2</v>
      </c>
    </row>
    <row r="6353" spans="1:68" ht="11.1" hidden="1" customHeight="1" outlineLevel="2" x14ac:dyDescent="0.2">
      <c r="A6353" s="10"/>
      <c r="B6353" s="18"/>
      <c r="C6353" s="18"/>
      <c r="D6353" s="18"/>
      <c r="E6353" s="23" t="s">
        <v>5573</v>
      </c>
      <c r="F6353" s="24"/>
      <c r="G6353" s="24"/>
      <c r="H6353" s="24"/>
      <c r="I6353" s="24"/>
      <c r="J6353" s="24"/>
      <c r="K6353" s="24"/>
      <c r="L6353" s="24"/>
      <c r="M6353" s="24"/>
      <c r="N6353" s="24"/>
      <c r="O6353" s="24"/>
      <c r="P6353" s="24"/>
      <c r="Q6353" s="24"/>
      <c r="R6353" s="24"/>
      <c r="S6353" s="24"/>
      <c r="T6353" s="24"/>
      <c r="U6353" s="24"/>
      <c r="V6353" s="24"/>
      <c r="W6353" s="24"/>
      <c r="X6353" s="24"/>
      <c r="Y6353" s="24"/>
      <c r="Z6353" s="24"/>
      <c r="AA6353" s="24"/>
      <c r="AB6353" s="24"/>
      <c r="AC6353" s="24"/>
      <c r="AD6353" s="24"/>
      <c r="AE6353" s="24"/>
      <c r="AF6353" s="24"/>
      <c r="AG6353" s="24"/>
      <c r="AH6353" s="24"/>
      <c r="AI6353" s="24"/>
      <c r="AJ6353" s="24"/>
      <c r="AK6353" s="24"/>
      <c r="AL6353" s="24"/>
      <c r="AM6353" s="24"/>
      <c r="AN6353" s="24"/>
      <c r="AO6353" s="24"/>
      <c r="AP6353" s="24"/>
      <c r="AQ6353" s="208">
        <v>2.3E-2</v>
      </c>
      <c r="AR6353" s="24"/>
      <c r="AS6353" s="208">
        <v>8.5559999999999992</v>
      </c>
      <c r="AT6353" s="208">
        <v>4.8319999999999999</v>
      </c>
      <c r="AU6353" s="208">
        <v>1.917</v>
      </c>
      <c r="AV6353" s="24"/>
      <c r="AW6353" s="24"/>
      <c r="AX6353" s="24"/>
      <c r="AY6353" s="208">
        <v>2.7989999999999999</v>
      </c>
      <c r="AZ6353" s="208">
        <v>4.5750000000000002</v>
      </c>
      <c r="BA6353" s="208">
        <v>6.42</v>
      </c>
      <c r="BB6353" s="21">
        <f t="shared" si="609"/>
        <v>8.5559999999999992</v>
      </c>
      <c r="BC6353" s="21"/>
      <c r="BD6353" s="22">
        <f t="shared" si="610"/>
        <v>11.883333333333331</v>
      </c>
      <c r="BE6353" s="21"/>
      <c r="BF6353" s="51"/>
      <c r="BG6353" s="10"/>
      <c r="BH6353" s="21">
        <f t="shared" si="608"/>
        <v>0</v>
      </c>
      <c r="BI6353" s="22">
        <f t="shared" si="608"/>
        <v>8.841199999999997E-3</v>
      </c>
      <c r="BJ6353" s="21"/>
      <c r="BK6353" s="21">
        <v>0</v>
      </c>
      <c r="BL6353" s="22">
        <v>2.6523599999999991E-2</v>
      </c>
      <c r="BM6353" s="21"/>
      <c r="BN6353" s="21">
        <f t="shared" si="607"/>
        <v>0</v>
      </c>
      <c r="BO6353" s="22">
        <f t="shared" si="607"/>
        <v>0.10609439999999996</v>
      </c>
      <c r="BP6353" s="21">
        <f t="shared" si="607"/>
        <v>0</v>
      </c>
    </row>
    <row r="6354" spans="1:68" ht="11.1" hidden="1" customHeight="1" outlineLevel="2" x14ac:dyDescent="0.2">
      <c r="A6354" s="10"/>
      <c r="B6354" s="18"/>
      <c r="C6354" s="18"/>
      <c r="D6354" s="18"/>
      <c r="E6354" s="23" t="s">
        <v>5574</v>
      </c>
      <c r="F6354" s="24"/>
      <c r="G6354" s="24"/>
      <c r="H6354" s="24"/>
      <c r="I6354" s="24"/>
      <c r="J6354" s="24"/>
      <c r="K6354" s="24"/>
      <c r="L6354" s="24"/>
      <c r="M6354" s="24"/>
      <c r="N6354" s="24"/>
      <c r="O6354" s="24"/>
      <c r="P6354" s="208">
        <v>0.22700000000000001</v>
      </c>
      <c r="Q6354" s="208">
        <v>0.47299999999999998</v>
      </c>
      <c r="R6354" s="208">
        <v>0.46100000000000002</v>
      </c>
      <c r="S6354" s="208">
        <v>0.31900000000000001</v>
      </c>
      <c r="T6354" s="208">
        <v>0.33500000000000002</v>
      </c>
      <c r="U6354" s="208">
        <v>0.3</v>
      </c>
      <c r="V6354" s="208">
        <v>0.221</v>
      </c>
      <c r="W6354" s="208">
        <v>0.11899999999999999</v>
      </c>
      <c r="X6354" s="24"/>
      <c r="Y6354" s="24"/>
      <c r="Z6354" s="24"/>
      <c r="AA6354" s="24"/>
      <c r="AB6354" s="24"/>
      <c r="AC6354" s="208">
        <v>0.69499999999999995</v>
      </c>
      <c r="AD6354" s="208">
        <v>0.34599999999999997</v>
      </c>
      <c r="AE6354" s="208">
        <v>0.35099999999999998</v>
      </c>
      <c r="AF6354" s="208">
        <v>0.28999999999999998</v>
      </c>
      <c r="AG6354" s="208">
        <v>0.17199999999999999</v>
      </c>
      <c r="AH6354" s="208">
        <v>0.14099999999999999</v>
      </c>
      <c r="AI6354" s="208">
        <v>0.109</v>
      </c>
      <c r="AJ6354" s="208">
        <v>2.5000000000000001E-2</v>
      </c>
      <c r="AK6354" s="24"/>
      <c r="AL6354" s="24"/>
      <c r="AM6354" s="24"/>
      <c r="AN6354" s="208">
        <v>0.16900000000000001</v>
      </c>
      <c r="AO6354" s="208">
        <v>0.24199999999999999</v>
      </c>
      <c r="AP6354" s="208">
        <v>0.38700000000000001</v>
      </c>
      <c r="AQ6354" s="208">
        <v>0.439</v>
      </c>
      <c r="AR6354" s="208">
        <v>0.49399999999999999</v>
      </c>
      <c r="AS6354" s="208">
        <v>0.37</v>
      </c>
      <c r="AT6354" s="208">
        <v>0.184</v>
      </c>
      <c r="AU6354" s="208">
        <v>8.5000000000000006E-2</v>
      </c>
      <c r="AV6354" s="208">
        <v>1.4E-2</v>
      </c>
      <c r="AW6354" s="24"/>
      <c r="AX6354" s="24"/>
      <c r="AY6354" s="208">
        <v>0.113</v>
      </c>
      <c r="AZ6354" s="208">
        <v>0.16700000000000001</v>
      </c>
      <c r="BA6354" s="208">
        <v>0.26600000000000001</v>
      </c>
      <c r="BB6354" s="21">
        <f t="shared" si="609"/>
        <v>0.69499999999999995</v>
      </c>
      <c r="BC6354" s="21"/>
      <c r="BD6354" s="22">
        <f t="shared" si="610"/>
        <v>0.96527777777777768</v>
      </c>
      <c r="BE6354" s="21"/>
      <c r="BF6354" s="51"/>
      <c r="BG6354" s="10"/>
      <c r="BH6354" s="21">
        <f t="shared" si="608"/>
        <v>0</v>
      </c>
      <c r="BI6354" s="22">
        <f t="shared" si="608"/>
        <v>7.1816666666666665E-4</v>
      </c>
      <c r="BJ6354" s="21"/>
      <c r="BK6354" s="21">
        <v>0</v>
      </c>
      <c r="BL6354" s="22">
        <v>2.1545000000000002E-3</v>
      </c>
      <c r="BM6354" s="21"/>
      <c r="BN6354" s="21">
        <f t="shared" si="607"/>
        <v>0</v>
      </c>
      <c r="BO6354" s="22">
        <f t="shared" si="607"/>
        <v>8.6180000000000007E-3</v>
      </c>
      <c r="BP6354" s="21">
        <f t="shared" si="607"/>
        <v>0</v>
      </c>
    </row>
    <row r="6355" spans="1:68" ht="11.1" hidden="1" customHeight="1" outlineLevel="2" x14ac:dyDescent="0.2">
      <c r="A6355" s="10"/>
      <c r="B6355" s="18"/>
      <c r="C6355" s="18"/>
      <c r="D6355" s="18"/>
      <c r="E6355" s="23" t="s">
        <v>5575</v>
      </c>
      <c r="F6355" s="24"/>
      <c r="G6355" s="24"/>
      <c r="H6355" s="24"/>
      <c r="I6355" s="24"/>
      <c r="J6355" s="24"/>
      <c r="K6355" s="24"/>
      <c r="L6355" s="24"/>
      <c r="M6355" s="24"/>
      <c r="N6355" s="24"/>
      <c r="O6355" s="24"/>
      <c r="P6355" s="24"/>
      <c r="Q6355" s="24"/>
      <c r="R6355" s="24"/>
      <c r="S6355" s="24"/>
      <c r="T6355" s="24"/>
      <c r="U6355" s="24"/>
      <c r="V6355" s="24"/>
      <c r="W6355" s="24"/>
      <c r="X6355" s="24"/>
      <c r="Y6355" s="24"/>
      <c r="Z6355" s="24"/>
      <c r="AA6355" s="24"/>
      <c r="AB6355" s="24"/>
      <c r="AC6355" s="208">
        <v>4.0149999999999997</v>
      </c>
      <c r="AD6355" s="208">
        <v>4.859</v>
      </c>
      <c r="AE6355" s="208">
        <v>5.1079999999999997</v>
      </c>
      <c r="AF6355" s="208">
        <v>4.0529999999999999</v>
      </c>
      <c r="AG6355" s="208">
        <v>3.0259999999999998</v>
      </c>
      <c r="AH6355" s="208">
        <v>2.4239999999999999</v>
      </c>
      <c r="AI6355" s="208">
        <v>1.71</v>
      </c>
      <c r="AJ6355" s="208">
        <v>0.379</v>
      </c>
      <c r="AK6355" s="24"/>
      <c r="AL6355" s="24"/>
      <c r="AM6355" s="24"/>
      <c r="AN6355" s="208">
        <v>3.4620000000000002</v>
      </c>
      <c r="AO6355" s="208">
        <v>5.1280000000000001</v>
      </c>
      <c r="AP6355" s="208">
        <v>5.6139999999999999</v>
      </c>
      <c r="AQ6355" s="208">
        <v>6.52</v>
      </c>
      <c r="AR6355" s="208">
        <v>7.2919999999999998</v>
      </c>
      <c r="AS6355" s="208">
        <v>5.2530000000000001</v>
      </c>
      <c r="AT6355" s="208">
        <v>2.8559999999999999</v>
      </c>
      <c r="AU6355" s="208">
        <v>1.2529999999999999</v>
      </c>
      <c r="AV6355" s="208">
        <v>6.0999999999999999E-2</v>
      </c>
      <c r="AW6355" s="24"/>
      <c r="AX6355" s="24"/>
      <c r="AY6355" s="208">
        <v>1.133</v>
      </c>
      <c r="AZ6355" s="208">
        <v>2.302</v>
      </c>
      <c r="BA6355" s="208">
        <v>4.25</v>
      </c>
      <c r="BB6355" s="21">
        <f t="shared" si="609"/>
        <v>7.2919999999999998</v>
      </c>
      <c r="BC6355" s="21"/>
      <c r="BD6355" s="22">
        <f t="shared" si="610"/>
        <v>10.127777777777776</v>
      </c>
      <c r="BE6355" s="21"/>
      <c r="BF6355" s="51"/>
      <c r="BG6355" s="10"/>
      <c r="BH6355" s="21">
        <f t="shared" si="608"/>
        <v>0</v>
      </c>
      <c r="BI6355" s="22">
        <f t="shared" si="608"/>
        <v>7.5350666666666654E-3</v>
      </c>
      <c r="BJ6355" s="21"/>
      <c r="BK6355" s="21">
        <v>0</v>
      </c>
      <c r="BL6355" s="22">
        <v>2.2605199999999995E-2</v>
      </c>
      <c r="BM6355" s="21"/>
      <c r="BN6355" s="21">
        <f t="shared" si="607"/>
        <v>0</v>
      </c>
      <c r="BO6355" s="22">
        <f t="shared" si="607"/>
        <v>9.0420799999999982E-2</v>
      </c>
      <c r="BP6355" s="21">
        <f t="shared" si="607"/>
        <v>0</v>
      </c>
    </row>
    <row r="6356" spans="1:68" ht="11.1" hidden="1" customHeight="1" outlineLevel="2" x14ac:dyDescent="0.2">
      <c r="A6356" s="10"/>
      <c r="B6356" s="18"/>
      <c r="C6356" s="18"/>
      <c r="D6356" s="18"/>
      <c r="E6356" s="23" t="s">
        <v>5576</v>
      </c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08">
        <v>0.373</v>
      </c>
      <c r="Q6356" s="208">
        <v>3.0000000000000001E-3</v>
      </c>
      <c r="R6356" s="24"/>
      <c r="S6356" s="24"/>
      <c r="T6356" s="24"/>
      <c r="U6356" s="24"/>
      <c r="V6356" s="24"/>
      <c r="W6356" s="24"/>
      <c r="X6356" s="24"/>
      <c r="Y6356" s="24"/>
      <c r="Z6356" s="24"/>
      <c r="AA6356" s="24"/>
      <c r="AB6356" s="208">
        <v>0.41099999999999998</v>
      </c>
      <c r="AC6356" s="24"/>
      <c r="AD6356" s="24"/>
      <c r="AE6356" s="24"/>
      <c r="AF6356" s="24"/>
      <c r="AG6356" s="24"/>
      <c r="AH6356" s="24"/>
      <c r="AI6356" s="24"/>
      <c r="AJ6356" s="24"/>
      <c r="AK6356" s="24"/>
      <c r="AL6356" s="24"/>
      <c r="AM6356" s="24"/>
      <c r="AN6356" s="24"/>
      <c r="AO6356" s="24"/>
      <c r="AP6356" s="24"/>
      <c r="AQ6356" s="24"/>
      <c r="AR6356" s="24"/>
      <c r="AS6356" s="24"/>
      <c r="AT6356" s="24"/>
      <c r="AU6356" s="24"/>
      <c r="AV6356" s="24"/>
      <c r="AW6356" s="24"/>
      <c r="AX6356" s="24"/>
      <c r="AY6356" s="24"/>
      <c r="AZ6356" s="208">
        <v>0.73499999999999999</v>
      </c>
      <c r="BA6356" s="208">
        <v>1.04</v>
      </c>
      <c r="BB6356" s="21">
        <f t="shared" si="609"/>
        <v>1.04</v>
      </c>
      <c r="BC6356" s="21"/>
      <c r="BD6356" s="22">
        <f t="shared" si="610"/>
        <v>1.4444444444444444</v>
      </c>
      <c r="BE6356" s="21"/>
      <c r="BF6356" s="51"/>
      <c r="BG6356" s="10"/>
      <c r="BH6356" s="21">
        <f t="shared" si="608"/>
        <v>0</v>
      </c>
      <c r="BI6356" s="22">
        <f t="shared" si="608"/>
        <v>1.0746666666666665E-3</v>
      </c>
      <c r="BJ6356" s="21"/>
      <c r="BK6356" s="21">
        <v>0</v>
      </c>
      <c r="BL6356" s="22">
        <v>3.2239999999999994E-3</v>
      </c>
      <c r="BM6356" s="21"/>
      <c r="BN6356" s="21">
        <f t="shared" si="607"/>
        <v>0</v>
      </c>
      <c r="BO6356" s="22">
        <f t="shared" si="607"/>
        <v>1.2895999999999998E-2</v>
      </c>
      <c r="BP6356" s="21">
        <f t="shared" si="607"/>
        <v>0</v>
      </c>
    </row>
    <row r="6357" spans="1:68" ht="11.1" hidden="1" customHeight="1" outlineLevel="1" collapsed="1" x14ac:dyDescent="0.2">
      <c r="A6357" s="10"/>
      <c r="B6357" s="18"/>
      <c r="C6357" s="18"/>
      <c r="D6357" s="18"/>
      <c r="E6357" s="19" t="s">
        <v>172</v>
      </c>
      <c r="F6357" s="20"/>
      <c r="G6357" s="20"/>
      <c r="H6357" s="20"/>
      <c r="I6357" s="20"/>
      <c r="J6357" s="20"/>
      <c r="K6357" s="20"/>
      <c r="L6357" s="20"/>
      <c r="M6357" s="20"/>
      <c r="N6357" s="20"/>
      <c r="O6357" s="209">
        <v>0.34</v>
      </c>
      <c r="P6357" s="209">
        <v>0.64</v>
      </c>
      <c r="Q6357" s="209">
        <v>1.024</v>
      </c>
      <c r="R6357" s="209">
        <v>1.179</v>
      </c>
      <c r="S6357" s="209">
        <v>1.248</v>
      </c>
      <c r="T6357" s="209">
        <v>1.2450000000000001</v>
      </c>
      <c r="U6357" s="209">
        <v>0.88800000000000001</v>
      </c>
      <c r="V6357" s="209">
        <v>0.53300000000000003</v>
      </c>
      <c r="W6357" s="209">
        <v>0.222</v>
      </c>
      <c r="X6357" s="20"/>
      <c r="Y6357" s="20"/>
      <c r="Z6357" s="20"/>
      <c r="AA6357" s="209">
        <v>0.35599999999999998</v>
      </c>
      <c r="AB6357" s="209">
        <v>0.45100000000000001</v>
      </c>
      <c r="AC6357" s="209">
        <v>0.96399999999999997</v>
      </c>
      <c r="AD6357" s="209">
        <v>1.167</v>
      </c>
      <c r="AE6357" s="209">
        <v>1.1259999999999999</v>
      </c>
      <c r="AF6357" s="209">
        <v>1.1859999999999999</v>
      </c>
      <c r="AG6357" s="209">
        <v>0.67100000000000004</v>
      </c>
      <c r="AH6357" s="209">
        <v>0.39900000000000002</v>
      </c>
      <c r="AI6357" s="209">
        <v>0.20399999999999999</v>
      </c>
      <c r="AJ6357" s="20"/>
      <c r="AK6357" s="20"/>
      <c r="AL6357" s="20"/>
      <c r="AM6357" s="209">
        <v>0.16800000000000001</v>
      </c>
      <c r="AN6357" s="209">
        <v>0.45700000000000002</v>
      </c>
      <c r="AO6357" s="209">
        <v>1.014</v>
      </c>
      <c r="AP6357" s="209">
        <v>1.1359999999999999</v>
      </c>
      <c r="AQ6357" s="209">
        <v>1.232</v>
      </c>
      <c r="AR6357" s="209">
        <v>1.1879999999999999</v>
      </c>
      <c r="AS6357" s="209">
        <v>0.96399999999999997</v>
      </c>
      <c r="AT6357" s="209">
        <v>0.59699999999999998</v>
      </c>
      <c r="AU6357" s="209">
        <v>0.25</v>
      </c>
      <c r="AV6357" s="209">
        <v>0.09</v>
      </c>
      <c r="AW6357" s="20"/>
      <c r="AX6357" s="20"/>
      <c r="AY6357" s="20"/>
      <c r="AZ6357" s="209">
        <v>0.497</v>
      </c>
      <c r="BA6357" s="209">
        <v>1.05</v>
      </c>
      <c r="BB6357" s="21">
        <f t="shared" si="609"/>
        <v>1.248</v>
      </c>
      <c r="BC6357" s="21">
        <f>BF6357</f>
        <v>2.84</v>
      </c>
      <c r="BD6357" s="22">
        <f t="shared" si="610"/>
        <v>1.7333333333333332</v>
      </c>
      <c r="BE6357" s="21">
        <f>BC6357-BD6357</f>
        <v>1.1066666666666667</v>
      </c>
      <c r="BF6357" s="51">
        <v>2.84</v>
      </c>
      <c r="BG6357" s="10">
        <v>5</v>
      </c>
      <c r="BH6357" s="21">
        <f t="shared" si="608"/>
        <v>2.1129600000000001E-3</v>
      </c>
      <c r="BI6357" s="22">
        <f t="shared" si="608"/>
        <v>1.2895999999999999E-3</v>
      </c>
      <c r="BJ6357" s="21">
        <f>BH6357-BI6357</f>
        <v>8.2336000000000019E-4</v>
      </c>
      <c r="BK6357" s="21">
        <v>6.3388799999999999E-3</v>
      </c>
      <c r="BL6357" s="22">
        <v>3.8687999999999995E-3</v>
      </c>
      <c r="BM6357" s="21">
        <v>2.4700800000000004E-3</v>
      </c>
      <c r="BN6357" s="21">
        <f t="shared" si="607"/>
        <v>2.5355519999999999E-2</v>
      </c>
      <c r="BO6357" s="22">
        <f t="shared" si="607"/>
        <v>1.5475199999999998E-2</v>
      </c>
      <c r="BP6357" s="21">
        <f t="shared" si="607"/>
        <v>9.8803200000000015E-3</v>
      </c>
    </row>
    <row r="6358" spans="1:68" ht="11.1" hidden="1" customHeight="1" outlineLevel="2" x14ac:dyDescent="0.2">
      <c r="A6358" s="10"/>
      <c r="B6358" s="18"/>
      <c r="C6358" s="18"/>
      <c r="D6358" s="18"/>
      <c r="E6358" s="23" t="s">
        <v>5577</v>
      </c>
      <c r="F6358" s="24"/>
      <c r="G6358" s="24"/>
      <c r="H6358" s="24"/>
      <c r="I6358" s="24"/>
      <c r="J6358" s="24"/>
      <c r="K6358" s="24"/>
      <c r="L6358" s="24"/>
      <c r="M6358" s="24"/>
      <c r="N6358" s="24"/>
      <c r="O6358" s="208">
        <v>0.34</v>
      </c>
      <c r="P6358" s="208">
        <v>0.64</v>
      </c>
      <c r="Q6358" s="208">
        <v>1.024</v>
      </c>
      <c r="R6358" s="208">
        <v>1.179</v>
      </c>
      <c r="S6358" s="208">
        <v>1.248</v>
      </c>
      <c r="T6358" s="208">
        <v>1.2450000000000001</v>
      </c>
      <c r="U6358" s="208">
        <v>0.88800000000000001</v>
      </c>
      <c r="V6358" s="208">
        <v>0.53300000000000003</v>
      </c>
      <c r="W6358" s="208">
        <v>0.222</v>
      </c>
      <c r="X6358" s="24"/>
      <c r="Y6358" s="24"/>
      <c r="Z6358" s="24"/>
      <c r="AA6358" s="208">
        <v>0.35599999999999998</v>
      </c>
      <c r="AB6358" s="208">
        <v>0.45100000000000001</v>
      </c>
      <c r="AC6358" s="208">
        <v>0.96399999999999997</v>
      </c>
      <c r="AD6358" s="208">
        <v>1.167</v>
      </c>
      <c r="AE6358" s="208">
        <v>1.1259999999999999</v>
      </c>
      <c r="AF6358" s="208">
        <v>1.1859999999999999</v>
      </c>
      <c r="AG6358" s="208">
        <v>0.67100000000000004</v>
      </c>
      <c r="AH6358" s="208">
        <v>0.39900000000000002</v>
      </c>
      <c r="AI6358" s="208">
        <v>0.20399999999999999</v>
      </c>
      <c r="AJ6358" s="24"/>
      <c r="AK6358" s="24"/>
      <c r="AL6358" s="24"/>
      <c r="AM6358" s="208">
        <v>0.16800000000000001</v>
      </c>
      <c r="AN6358" s="208">
        <v>0.45700000000000002</v>
      </c>
      <c r="AO6358" s="208">
        <v>1.014</v>
      </c>
      <c r="AP6358" s="208">
        <v>1.1359999999999999</v>
      </c>
      <c r="AQ6358" s="208">
        <v>1.232</v>
      </c>
      <c r="AR6358" s="208">
        <v>1.1879999999999999</v>
      </c>
      <c r="AS6358" s="208">
        <v>0.96399999999999997</v>
      </c>
      <c r="AT6358" s="208">
        <v>0.59699999999999998</v>
      </c>
      <c r="AU6358" s="208">
        <v>0.25</v>
      </c>
      <c r="AV6358" s="208">
        <v>0.09</v>
      </c>
      <c r="AW6358" s="24"/>
      <c r="AX6358" s="24"/>
      <c r="AY6358" s="24"/>
      <c r="AZ6358" s="208">
        <v>0.497</v>
      </c>
      <c r="BA6358" s="208">
        <v>1.05</v>
      </c>
      <c r="BB6358" s="21">
        <f t="shared" si="609"/>
        <v>1.248</v>
      </c>
      <c r="BC6358" s="21"/>
      <c r="BD6358" s="22">
        <f t="shared" si="610"/>
        <v>1.7333333333333332</v>
      </c>
      <c r="BE6358" s="21"/>
      <c r="BF6358" s="51"/>
      <c r="BG6358" s="10"/>
      <c r="BH6358" s="21">
        <f t="shared" si="608"/>
        <v>0</v>
      </c>
      <c r="BI6358" s="22">
        <f t="shared" si="608"/>
        <v>1.2895999999999999E-3</v>
      </c>
      <c r="BJ6358" s="21"/>
      <c r="BK6358" s="21">
        <v>0</v>
      </c>
      <c r="BL6358" s="22">
        <v>3.8687999999999995E-3</v>
      </c>
      <c r="BM6358" s="21"/>
      <c r="BN6358" s="21">
        <f t="shared" si="607"/>
        <v>0</v>
      </c>
      <c r="BO6358" s="22">
        <f t="shared" si="607"/>
        <v>1.5475199999999998E-2</v>
      </c>
      <c r="BP6358" s="21">
        <f t="shared" si="607"/>
        <v>0</v>
      </c>
    </row>
    <row r="6359" spans="1:68" ht="11.1" hidden="1" customHeight="1" outlineLevel="1" collapsed="1" x14ac:dyDescent="0.2">
      <c r="A6359" s="10"/>
      <c r="B6359" s="18"/>
      <c r="C6359" s="18"/>
      <c r="D6359" s="18"/>
      <c r="E6359" s="19" t="s">
        <v>1310</v>
      </c>
      <c r="F6359" s="209">
        <v>337.54700000000003</v>
      </c>
      <c r="G6359" s="209">
        <v>270.97399999999999</v>
      </c>
      <c r="H6359" s="209">
        <v>212.88</v>
      </c>
      <c r="I6359" s="240">
        <v>156.203</v>
      </c>
      <c r="J6359" s="240"/>
      <c r="K6359" s="209">
        <v>62.110999999999997</v>
      </c>
      <c r="L6359" s="20"/>
      <c r="M6359" s="20"/>
      <c r="N6359" s="20"/>
      <c r="O6359" s="209">
        <v>61.491999999999997</v>
      </c>
      <c r="P6359" s="209">
        <v>168.90700000000001</v>
      </c>
      <c r="Q6359" s="209">
        <v>300.12299999999999</v>
      </c>
      <c r="R6359" s="209">
        <v>387.315</v>
      </c>
      <c r="S6359" s="209">
        <v>398.33100000000002</v>
      </c>
      <c r="T6359" s="209">
        <v>362.49299999999999</v>
      </c>
      <c r="U6359" s="209">
        <v>241.249</v>
      </c>
      <c r="V6359" s="209">
        <v>141.96</v>
      </c>
      <c r="W6359" s="209">
        <v>61.548999999999999</v>
      </c>
      <c r="X6359" s="20"/>
      <c r="Y6359" s="20"/>
      <c r="Z6359" s="20"/>
      <c r="AA6359" s="209">
        <v>48.38</v>
      </c>
      <c r="AB6359" s="209">
        <v>189.65600000000001</v>
      </c>
      <c r="AC6359" s="209">
        <v>283.86399999999998</v>
      </c>
      <c r="AD6359" s="209">
        <v>330.70699999999999</v>
      </c>
      <c r="AE6359" s="209">
        <v>297.52499999999998</v>
      </c>
      <c r="AF6359" s="209">
        <v>211.15899999999999</v>
      </c>
      <c r="AG6359" s="209">
        <v>134.44300000000001</v>
      </c>
      <c r="AH6359" s="209">
        <v>74.748000000000005</v>
      </c>
      <c r="AI6359" s="209">
        <v>54.304000000000002</v>
      </c>
      <c r="AJ6359" s="20"/>
      <c r="AK6359" s="20"/>
      <c r="AL6359" s="20"/>
      <c r="AM6359" s="209">
        <v>30.105</v>
      </c>
      <c r="AN6359" s="209">
        <v>106.83199999999999</v>
      </c>
      <c r="AO6359" s="209">
        <v>186.07300000000001</v>
      </c>
      <c r="AP6359" s="209">
        <v>242.59200000000001</v>
      </c>
      <c r="AQ6359" s="209">
        <v>222.571</v>
      </c>
      <c r="AR6359" s="209">
        <v>245.04300000000001</v>
      </c>
      <c r="AS6359" s="209">
        <v>163.62899999999999</v>
      </c>
      <c r="AT6359" s="209">
        <v>82.343999999999994</v>
      </c>
      <c r="AU6359" s="209">
        <v>55.46</v>
      </c>
      <c r="AV6359" s="20"/>
      <c r="AW6359" s="20"/>
      <c r="AX6359" s="20"/>
      <c r="AY6359" s="209">
        <v>41.09</v>
      </c>
      <c r="AZ6359" s="209">
        <v>77.45</v>
      </c>
      <c r="BA6359" s="209">
        <v>179.178</v>
      </c>
      <c r="BB6359" s="56">
        <f>SUM(BB6360:BB6374)</f>
        <v>306.2170000000001</v>
      </c>
      <c r="BC6359" s="21">
        <f>BF6359</f>
        <v>1057.3</v>
      </c>
      <c r="BD6359" s="22">
        <f t="shared" si="610"/>
        <v>425.30138888888899</v>
      </c>
      <c r="BE6359" s="21">
        <f>BC6359-BD6359</f>
        <v>631.9986111111109</v>
      </c>
      <c r="BF6359" s="51">
        <f>SUM(BF6360:BF6374)</f>
        <v>1057.3</v>
      </c>
      <c r="BG6359" s="10">
        <v>4</v>
      </c>
      <c r="BH6359" s="21">
        <f t="shared" si="608"/>
        <v>0.78663119999999997</v>
      </c>
      <c r="BI6359" s="22">
        <f t="shared" si="608"/>
        <v>0.31642423333333342</v>
      </c>
      <c r="BJ6359" s="21">
        <f>BH6359-BI6359</f>
        <v>0.47020696666666656</v>
      </c>
      <c r="BK6359" s="21">
        <v>2.3052096</v>
      </c>
      <c r="BL6359" s="22">
        <v>0.92047370000000039</v>
      </c>
      <c r="BM6359" s="21">
        <v>1.3847358999999995</v>
      </c>
      <c r="BN6359" s="21">
        <f t="shared" si="607"/>
        <v>9.2208383999999999</v>
      </c>
      <c r="BO6359" s="22">
        <f t="shared" si="607"/>
        <v>3.6818948000000016</v>
      </c>
      <c r="BP6359" s="21">
        <f t="shared" si="607"/>
        <v>5.5389435999999979</v>
      </c>
    </row>
    <row r="6360" spans="1:68" ht="11.1" hidden="1" customHeight="1" outlineLevel="2" x14ac:dyDescent="0.2">
      <c r="A6360" s="10"/>
      <c r="B6360" s="18"/>
      <c r="C6360" s="18"/>
      <c r="D6360" s="18"/>
      <c r="E6360" s="23" t="s">
        <v>5578</v>
      </c>
      <c r="F6360" s="208">
        <v>2.9390000000000001</v>
      </c>
      <c r="G6360" s="208">
        <v>2.298</v>
      </c>
      <c r="H6360" s="208">
        <v>1.51</v>
      </c>
      <c r="I6360" s="239">
        <v>0.872</v>
      </c>
      <c r="J6360" s="239"/>
      <c r="K6360" s="208">
        <v>0.377</v>
      </c>
      <c r="L6360" s="24"/>
      <c r="M6360" s="24"/>
      <c r="N6360" s="24"/>
      <c r="O6360" s="24"/>
      <c r="P6360" s="208">
        <v>1.696</v>
      </c>
      <c r="Q6360" s="208">
        <v>2.3210000000000002</v>
      </c>
      <c r="R6360" s="208">
        <v>2.7480000000000002</v>
      </c>
      <c r="S6360" s="208">
        <v>3.7440000000000002</v>
      </c>
      <c r="T6360" s="208">
        <v>3.1659999999999999</v>
      </c>
      <c r="U6360" s="208">
        <v>1.258</v>
      </c>
      <c r="V6360" s="24"/>
      <c r="W6360" s="208">
        <v>0.91400000000000003</v>
      </c>
      <c r="X6360" s="24"/>
      <c r="Y6360" s="24"/>
      <c r="Z6360" s="24"/>
      <c r="AA6360" s="24"/>
      <c r="AB6360" s="208">
        <v>1.2969999999999999</v>
      </c>
      <c r="AC6360" s="208">
        <v>2.2349999999999999</v>
      </c>
      <c r="AD6360" s="208">
        <v>3.41</v>
      </c>
      <c r="AE6360" s="208">
        <v>2.7930000000000001</v>
      </c>
      <c r="AF6360" s="208">
        <v>2.919</v>
      </c>
      <c r="AG6360" s="208">
        <v>1.27</v>
      </c>
      <c r="AH6360" s="208">
        <v>0.85799999999999998</v>
      </c>
      <c r="AI6360" s="208">
        <v>7.5999999999999998E-2</v>
      </c>
      <c r="AJ6360" s="24"/>
      <c r="AK6360" s="24"/>
      <c r="AL6360" s="24"/>
      <c r="AM6360" s="24"/>
      <c r="AN6360" s="208">
        <v>0.79100000000000004</v>
      </c>
      <c r="AO6360" s="208">
        <v>2.1930000000000001</v>
      </c>
      <c r="AP6360" s="208">
        <v>0.68400000000000005</v>
      </c>
      <c r="AQ6360" s="24"/>
      <c r="AR6360" s="24"/>
      <c r="AS6360" s="24"/>
      <c r="AT6360" s="24"/>
      <c r="AU6360" s="208">
        <v>1</v>
      </c>
      <c r="AV6360" s="24"/>
      <c r="AW6360" s="24"/>
      <c r="AX6360" s="24"/>
      <c r="AY6360" s="24"/>
      <c r="AZ6360" s="24"/>
      <c r="BA6360" s="24"/>
      <c r="BB6360" s="21">
        <f t="shared" si="609"/>
        <v>3.7440000000000002</v>
      </c>
      <c r="BC6360" s="21"/>
      <c r="BD6360" s="22">
        <f t="shared" si="610"/>
        <v>5.2000000000000011</v>
      </c>
      <c r="BE6360" s="21"/>
      <c r="BF6360" s="51">
        <v>7</v>
      </c>
      <c r="BG6360" s="10"/>
      <c r="BH6360" s="21">
        <f t="shared" si="608"/>
        <v>0</v>
      </c>
      <c r="BI6360" s="22">
        <f t="shared" si="608"/>
        <v>3.8688000000000008E-3</v>
      </c>
      <c r="BJ6360" s="21"/>
      <c r="BK6360" s="21">
        <v>0</v>
      </c>
      <c r="BL6360" s="22">
        <v>1.1606400000000003E-2</v>
      </c>
      <c r="BM6360" s="21"/>
      <c r="BN6360" s="21">
        <f t="shared" si="607"/>
        <v>0</v>
      </c>
      <c r="BO6360" s="22">
        <f t="shared" si="607"/>
        <v>4.6425600000000011E-2</v>
      </c>
      <c r="BP6360" s="21">
        <f t="shared" si="607"/>
        <v>0</v>
      </c>
    </row>
    <row r="6361" spans="1:68" ht="11.1" hidden="1" customHeight="1" outlineLevel="2" x14ac:dyDescent="0.2">
      <c r="A6361" s="10"/>
      <c r="B6361" s="18"/>
      <c r="C6361" s="18"/>
      <c r="D6361" s="18"/>
      <c r="E6361" s="23" t="s">
        <v>5579</v>
      </c>
      <c r="F6361" s="208">
        <v>226.88800000000001</v>
      </c>
      <c r="G6361" s="208">
        <v>184.036</v>
      </c>
      <c r="H6361" s="208">
        <v>145.423</v>
      </c>
      <c r="I6361" s="239">
        <v>108.824</v>
      </c>
      <c r="J6361" s="239"/>
      <c r="K6361" s="208">
        <v>43.402000000000001</v>
      </c>
      <c r="L6361" s="24"/>
      <c r="M6361" s="24"/>
      <c r="N6361" s="24"/>
      <c r="O6361" s="208">
        <v>41.040999999999997</v>
      </c>
      <c r="P6361" s="208">
        <v>132.125</v>
      </c>
      <c r="Q6361" s="208">
        <v>201.96799999999999</v>
      </c>
      <c r="R6361" s="208">
        <v>258.89600000000002</v>
      </c>
      <c r="S6361" s="208">
        <v>263.11099999999999</v>
      </c>
      <c r="T6361" s="208">
        <v>239.90299999999999</v>
      </c>
      <c r="U6361" s="208">
        <v>162.99700000000001</v>
      </c>
      <c r="V6361" s="208">
        <v>100.946</v>
      </c>
      <c r="W6361" s="208">
        <v>42.756999999999998</v>
      </c>
      <c r="X6361" s="24"/>
      <c r="Y6361" s="24"/>
      <c r="Z6361" s="24"/>
      <c r="AA6361" s="208">
        <v>33.838999999999999</v>
      </c>
      <c r="AB6361" s="208">
        <v>125.36499999999999</v>
      </c>
      <c r="AC6361" s="208">
        <v>193.405</v>
      </c>
      <c r="AD6361" s="208">
        <v>232.17599999999999</v>
      </c>
      <c r="AE6361" s="208">
        <v>233.46299999999999</v>
      </c>
      <c r="AF6361" s="208">
        <v>187.87200000000001</v>
      </c>
      <c r="AG6361" s="208">
        <v>122.017</v>
      </c>
      <c r="AH6361" s="208">
        <v>67.784000000000006</v>
      </c>
      <c r="AI6361" s="208">
        <v>50.585999999999999</v>
      </c>
      <c r="AJ6361" s="24"/>
      <c r="AK6361" s="24"/>
      <c r="AL6361" s="24"/>
      <c r="AM6361" s="208">
        <v>29.175000000000001</v>
      </c>
      <c r="AN6361" s="208">
        <v>98.897000000000006</v>
      </c>
      <c r="AO6361" s="208">
        <v>168.321</v>
      </c>
      <c r="AP6361" s="208">
        <v>222.786</v>
      </c>
      <c r="AQ6361" s="208">
        <v>200.839</v>
      </c>
      <c r="AR6361" s="208">
        <v>223.08799999999999</v>
      </c>
      <c r="AS6361" s="208">
        <v>149.64500000000001</v>
      </c>
      <c r="AT6361" s="208">
        <v>75.046999999999997</v>
      </c>
      <c r="AU6361" s="208">
        <v>49.442</v>
      </c>
      <c r="AV6361" s="24"/>
      <c r="AW6361" s="24"/>
      <c r="AX6361" s="24"/>
      <c r="AY6361" s="208">
        <v>40.109000000000002</v>
      </c>
      <c r="AZ6361" s="208">
        <v>71.543000000000006</v>
      </c>
      <c r="BA6361" s="208">
        <v>165.99700000000001</v>
      </c>
      <c r="BB6361" s="21">
        <f t="shared" si="609"/>
        <v>263.11099999999999</v>
      </c>
      <c r="BC6361" s="21"/>
      <c r="BD6361" s="22">
        <f t="shared" si="610"/>
        <v>365.43194444444441</v>
      </c>
      <c r="BE6361" s="21"/>
      <c r="BF6361" s="51">
        <v>975</v>
      </c>
      <c r="BG6361" s="10"/>
      <c r="BH6361" s="21">
        <f t="shared" si="608"/>
        <v>0</v>
      </c>
      <c r="BI6361" s="22">
        <f t="shared" si="608"/>
        <v>0.27188136666666662</v>
      </c>
      <c r="BJ6361" s="21"/>
      <c r="BK6361" s="21">
        <v>0</v>
      </c>
      <c r="BL6361" s="22">
        <v>0.81564409999999987</v>
      </c>
      <c r="BM6361" s="21"/>
      <c r="BN6361" s="21">
        <f t="shared" si="607"/>
        <v>0</v>
      </c>
      <c r="BO6361" s="22">
        <f t="shared" si="607"/>
        <v>3.2625763999999995</v>
      </c>
      <c r="BP6361" s="21">
        <f t="shared" si="607"/>
        <v>0</v>
      </c>
    </row>
    <row r="6362" spans="1:68" ht="11.1" hidden="1" customHeight="1" outlineLevel="2" x14ac:dyDescent="0.2">
      <c r="A6362" s="10"/>
      <c r="B6362" s="18"/>
      <c r="C6362" s="18"/>
      <c r="D6362" s="18"/>
      <c r="E6362" s="23" t="s">
        <v>5580</v>
      </c>
      <c r="F6362" s="208">
        <v>1.085</v>
      </c>
      <c r="G6362" s="208">
        <v>0.78900000000000003</v>
      </c>
      <c r="H6362" s="208">
        <v>0.60299999999999998</v>
      </c>
      <c r="I6362" s="239">
        <v>0.51500000000000001</v>
      </c>
      <c r="J6362" s="239"/>
      <c r="K6362" s="208">
        <v>0.188</v>
      </c>
      <c r="L6362" s="24"/>
      <c r="M6362" s="24"/>
      <c r="N6362" s="24"/>
      <c r="O6362" s="208">
        <v>5.3999999999999999E-2</v>
      </c>
      <c r="P6362" s="208">
        <v>0.19700000000000001</v>
      </c>
      <c r="Q6362" s="208">
        <v>0.66100000000000003</v>
      </c>
      <c r="R6362" s="208">
        <v>0.81899999999999995</v>
      </c>
      <c r="S6362" s="208">
        <v>1.0580000000000001</v>
      </c>
      <c r="T6362" s="208">
        <v>0.92400000000000004</v>
      </c>
      <c r="U6362" s="208">
        <v>0.75</v>
      </c>
      <c r="V6362" s="24"/>
      <c r="W6362" s="208">
        <v>0.56799999999999995</v>
      </c>
      <c r="X6362" s="24"/>
      <c r="Y6362" s="24"/>
      <c r="Z6362" s="24"/>
      <c r="AA6362" s="208">
        <v>9.6000000000000002E-2</v>
      </c>
      <c r="AB6362" s="208">
        <v>0.34200000000000003</v>
      </c>
      <c r="AC6362" s="208">
        <v>0.78300000000000003</v>
      </c>
      <c r="AD6362" s="208">
        <v>0.85599999999999998</v>
      </c>
      <c r="AE6362" s="208">
        <v>1.1419999999999999</v>
      </c>
      <c r="AF6362" s="208">
        <v>0.90900000000000003</v>
      </c>
      <c r="AG6362" s="208">
        <v>0.64500000000000002</v>
      </c>
      <c r="AH6362" s="208">
        <v>0.32200000000000001</v>
      </c>
      <c r="AI6362" s="208">
        <v>0.32800000000000001</v>
      </c>
      <c r="AJ6362" s="24"/>
      <c r="AK6362" s="24"/>
      <c r="AL6362" s="24"/>
      <c r="AM6362" s="208">
        <v>0.10100000000000001</v>
      </c>
      <c r="AN6362" s="208">
        <v>0.53200000000000003</v>
      </c>
      <c r="AO6362" s="208">
        <v>0.71699999999999997</v>
      </c>
      <c r="AP6362" s="208">
        <v>0.65</v>
      </c>
      <c r="AQ6362" s="208">
        <v>1.125</v>
      </c>
      <c r="AR6362" s="208">
        <v>0.90900000000000003</v>
      </c>
      <c r="AS6362" s="24"/>
      <c r="AT6362" s="24"/>
      <c r="AU6362" s="208">
        <v>1.526</v>
      </c>
      <c r="AV6362" s="24"/>
      <c r="AW6362" s="24"/>
      <c r="AX6362" s="24"/>
      <c r="AY6362" s="24"/>
      <c r="AZ6362" s="208">
        <v>0.29199999999999998</v>
      </c>
      <c r="BA6362" s="208">
        <v>0.57099999999999995</v>
      </c>
      <c r="BB6362" s="21">
        <f t="shared" si="609"/>
        <v>1.526</v>
      </c>
      <c r="BC6362" s="21"/>
      <c r="BD6362" s="22">
        <f t="shared" si="610"/>
        <v>2.119444444444444</v>
      </c>
      <c r="BE6362" s="21"/>
      <c r="BF6362" s="51">
        <v>2.6</v>
      </c>
      <c r="BG6362" s="10"/>
      <c r="BH6362" s="21">
        <f t="shared" si="608"/>
        <v>0</v>
      </c>
      <c r="BI6362" s="22">
        <f t="shared" si="608"/>
        <v>1.5768666666666667E-3</v>
      </c>
      <c r="BJ6362" s="21"/>
      <c r="BK6362" s="21">
        <v>0</v>
      </c>
      <c r="BL6362" s="22">
        <v>4.7305999999999997E-3</v>
      </c>
      <c r="BM6362" s="21"/>
      <c r="BN6362" s="21">
        <f t="shared" ref="BN6362:BP6381" si="611">BK6362*4</f>
        <v>0</v>
      </c>
      <c r="BO6362" s="22">
        <f t="shared" si="611"/>
        <v>1.8922399999999999E-2</v>
      </c>
      <c r="BP6362" s="21">
        <f t="shared" si="611"/>
        <v>0</v>
      </c>
    </row>
    <row r="6363" spans="1:68" ht="11.1" hidden="1" customHeight="1" outlineLevel="2" x14ac:dyDescent="0.2">
      <c r="A6363" s="10"/>
      <c r="B6363" s="18"/>
      <c r="C6363" s="18"/>
      <c r="D6363" s="18"/>
      <c r="E6363" s="23" t="s">
        <v>5581</v>
      </c>
      <c r="F6363" s="24"/>
      <c r="G6363" s="24"/>
      <c r="H6363" s="24"/>
      <c r="I6363" s="24"/>
      <c r="J6363" s="24"/>
      <c r="K6363" s="208">
        <v>0.40400000000000003</v>
      </c>
      <c r="L6363" s="24"/>
      <c r="M6363" s="24"/>
      <c r="N6363" s="24"/>
      <c r="O6363" s="24"/>
      <c r="P6363" s="24"/>
      <c r="Q6363" s="24"/>
      <c r="R6363" s="24"/>
      <c r="S6363" s="24"/>
      <c r="T6363" s="24"/>
      <c r="U6363" s="24"/>
      <c r="V6363" s="24"/>
      <c r="W6363" s="24"/>
      <c r="X6363" s="24"/>
      <c r="Y6363" s="24"/>
      <c r="Z6363" s="24"/>
      <c r="AA6363" s="24"/>
      <c r="AB6363" s="24"/>
      <c r="AC6363" s="24"/>
      <c r="AD6363" s="24"/>
      <c r="AE6363" s="24"/>
      <c r="AF6363" s="24"/>
      <c r="AG6363" s="24"/>
      <c r="AH6363" s="24"/>
      <c r="AI6363" s="24"/>
      <c r="AJ6363" s="24"/>
      <c r="AK6363" s="24"/>
      <c r="AL6363" s="24"/>
      <c r="AM6363" s="24"/>
      <c r="AN6363" s="24"/>
      <c r="AO6363" s="24"/>
      <c r="AP6363" s="24"/>
      <c r="AQ6363" s="24"/>
      <c r="AR6363" s="24"/>
      <c r="AS6363" s="24"/>
      <c r="AT6363" s="24"/>
      <c r="AU6363" s="24"/>
      <c r="AV6363" s="24"/>
      <c r="AW6363" s="24"/>
      <c r="AX6363" s="24"/>
      <c r="AY6363" s="24"/>
      <c r="AZ6363" s="24"/>
      <c r="BA6363" s="24"/>
      <c r="BB6363" s="21">
        <f t="shared" si="609"/>
        <v>0.40400000000000003</v>
      </c>
      <c r="BC6363" s="21"/>
      <c r="BD6363" s="22">
        <f t="shared" si="610"/>
        <v>0.56111111111111112</v>
      </c>
      <c r="BE6363" s="21"/>
      <c r="BF6363" s="51">
        <v>5.5</v>
      </c>
      <c r="BG6363" s="10"/>
      <c r="BH6363" s="21">
        <f t="shared" si="608"/>
        <v>0</v>
      </c>
      <c r="BI6363" s="22">
        <f t="shared" si="608"/>
        <v>4.1746666666666671E-4</v>
      </c>
      <c r="BJ6363" s="21"/>
      <c r="BK6363" s="21">
        <v>0</v>
      </c>
      <c r="BL6363" s="22">
        <v>1.2524000000000001E-3</v>
      </c>
      <c r="BM6363" s="21"/>
      <c r="BN6363" s="21">
        <f t="shared" si="611"/>
        <v>0</v>
      </c>
      <c r="BO6363" s="22">
        <f t="shared" si="611"/>
        <v>5.0096000000000003E-3</v>
      </c>
      <c r="BP6363" s="21">
        <f t="shared" si="611"/>
        <v>0</v>
      </c>
    </row>
    <row r="6364" spans="1:68" ht="11.1" hidden="1" customHeight="1" outlineLevel="2" x14ac:dyDescent="0.2">
      <c r="A6364" s="10"/>
      <c r="B6364" s="18"/>
      <c r="C6364" s="18"/>
      <c r="D6364" s="18"/>
      <c r="E6364" s="23" t="s">
        <v>5582</v>
      </c>
      <c r="F6364" s="24"/>
      <c r="G6364" s="24"/>
      <c r="H6364" s="24"/>
      <c r="I6364" s="24"/>
      <c r="J6364" s="24"/>
      <c r="K6364" s="208"/>
      <c r="L6364" s="24"/>
      <c r="M6364" s="24"/>
      <c r="N6364" s="24"/>
      <c r="O6364" s="24"/>
      <c r="P6364" s="24"/>
      <c r="Q6364" s="24"/>
      <c r="R6364" s="24"/>
      <c r="S6364" s="24"/>
      <c r="T6364" s="24"/>
      <c r="U6364" s="24"/>
      <c r="V6364" s="24"/>
      <c r="W6364" s="24"/>
      <c r="X6364" s="24"/>
      <c r="Y6364" s="24"/>
      <c r="Z6364" s="24"/>
      <c r="AA6364" s="24"/>
      <c r="AB6364" s="24"/>
      <c r="AC6364" s="24"/>
      <c r="AD6364" s="24"/>
      <c r="AE6364" s="24"/>
      <c r="AF6364" s="24"/>
      <c r="AG6364" s="24"/>
      <c r="AH6364" s="24"/>
      <c r="AI6364" s="24"/>
      <c r="AJ6364" s="24"/>
      <c r="AK6364" s="24"/>
      <c r="AL6364" s="24"/>
      <c r="AM6364" s="24"/>
      <c r="AN6364" s="24"/>
      <c r="AO6364" s="24"/>
      <c r="AP6364" s="24"/>
      <c r="AQ6364" s="24"/>
      <c r="AR6364" s="24"/>
      <c r="AS6364" s="24"/>
      <c r="AT6364" s="24"/>
      <c r="AU6364" s="24"/>
      <c r="AV6364" s="24"/>
      <c r="AW6364" s="24"/>
      <c r="AX6364" s="24"/>
      <c r="AY6364" s="24"/>
      <c r="AZ6364" s="24"/>
      <c r="BA6364" s="24"/>
      <c r="BB6364" s="21">
        <v>6.6989999999999998</v>
      </c>
      <c r="BC6364" s="21"/>
      <c r="BD6364" s="22">
        <f t="shared" si="610"/>
        <v>9.3041666666666671</v>
      </c>
      <c r="BE6364" s="21"/>
      <c r="BF6364" s="51">
        <v>13</v>
      </c>
      <c r="BG6364" s="10"/>
      <c r="BH6364" s="21">
        <f t="shared" si="608"/>
        <v>0</v>
      </c>
      <c r="BI6364" s="22">
        <f t="shared" si="608"/>
        <v>6.9223000000000002E-3</v>
      </c>
      <c r="BJ6364" s="21"/>
      <c r="BK6364" s="21"/>
      <c r="BL6364" s="22"/>
      <c r="BM6364" s="21"/>
      <c r="BN6364" s="21"/>
      <c r="BO6364" s="22"/>
      <c r="BP6364" s="21"/>
    </row>
    <row r="6365" spans="1:68" ht="11.1" hidden="1" customHeight="1" outlineLevel="2" x14ac:dyDescent="0.2">
      <c r="A6365" s="10"/>
      <c r="B6365" s="18"/>
      <c r="C6365" s="18"/>
      <c r="D6365" s="18"/>
      <c r="E6365" s="23" t="s">
        <v>5583</v>
      </c>
      <c r="F6365" s="24"/>
      <c r="G6365" s="24"/>
      <c r="H6365" s="24"/>
      <c r="I6365" s="24"/>
      <c r="J6365" s="24"/>
      <c r="K6365" s="208"/>
      <c r="L6365" s="24"/>
      <c r="M6365" s="24"/>
      <c r="N6365" s="24"/>
      <c r="O6365" s="24"/>
      <c r="P6365" s="24"/>
      <c r="Q6365" s="24"/>
      <c r="R6365" s="24"/>
      <c r="S6365" s="24"/>
      <c r="T6365" s="24"/>
      <c r="U6365" s="24"/>
      <c r="V6365" s="24"/>
      <c r="W6365" s="24"/>
      <c r="X6365" s="24"/>
      <c r="Y6365" s="24"/>
      <c r="Z6365" s="24"/>
      <c r="AA6365" s="24"/>
      <c r="AB6365" s="24"/>
      <c r="AC6365" s="24"/>
      <c r="AD6365" s="24"/>
      <c r="AE6365" s="24"/>
      <c r="AF6365" s="24"/>
      <c r="AG6365" s="24"/>
      <c r="AH6365" s="24"/>
      <c r="AI6365" s="24"/>
      <c r="AJ6365" s="24"/>
      <c r="AK6365" s="24"/>
      <c r="AL6365" s="24"/>
      <c r="AM6365" s="24"/>
      <c r="AN6365" s="24"/>
      <c r="AO6365" s="24"/>
      <c r="AP6365" s="24"/>
      <c r="AQ6365" s="24"/>
      <c r="AR6365" s="24"/>
      <c r="AS6365" s="24"/>
      <c r="AT6365" s="24"/>
      <c r="AU6365" s="24"/>
      <c r="AV6365" s="24"/>
      <c r="AW6365" s="24"/>
      <c r="AX6365" s="24"/>
      <c r="AY6365" s="24"/>
      <c r="AZ6365" s="24"/>
      <c r="BA6365" s="24"/>
      <c r="BB6365" s="21">
        <v>2.5910000000000002</v>
      </c>
      <c r="BC6365" s="21"/>
      <c r="BD6365" s="22">
        <f t="shared" si="610"/>
        <v>3.5986111111111114</v>
      </c>
      <c r="BE6365" s="21"/>
      <c r="BF6365" s="51">
        <v>11.5</v>
      </c>
      <c r="BG6365" s="10"/>
      <c r="BH6365" s="21">
        <f t="shared" si="608"/>
        <v>0</v>
      </c>
      <c r="BI6365" s="22">
        <f t="shared" si="608"/>
        <v>2.6773666666666668E-3</v>
      </c>
      <c r="BJ6365" s="21"/>
      <c r="BK6365" s="21"/>
      <c r="BL6365" s="22"/>
      <c r="BM6365" s="21"/>
      <c r="BN6365" s="21"/>
      <c r="BO6365" s="22"/>
      <c r="BP6365" s="21"/>
    </row>
    <row r="6366" spans="1:68" ht="11.1" hidden="1" customHeight="1" outlineLevel="2" x14ac:dyDescent="0.2">
      <c r="A6366" s="10"/>
      <c r="B6366" s="18"/>
      <c r="C6366" s="18"/>
      <c r="D6366" s="18"/>
      <c r="E6366" s="23" t="s">
        <v>5584</v>
      </c>
      <c r="F6366" s="208">
        <v>4.0640000000000001</v>
      </c>
      <c r="G6366" s="208">
        <v>3.0470000000000002</v>
      </c>
      <c r="H6366" s="208">
        <v>2.06</v>
      </c>
      <c r="I6366" s="239">
        <v>1.6419999999999999</v>
      </c>
      <c r="J6366" s="239"/>
      <c r="K6366" s="24"/>
      <c r="L6366" s="24"/>
      <c r="M6366" s="24"/>
      <c r="N6366" s="24"/>
      <c r="O6366" s="208">
        <v>2.5000000000000001E-2</v>
      </c>
      <c r="P6366" s="208">
        <v>1.8560000000000001</v>
      </c>
      <c r="Q6366" s="208">
        <v>2.7189999999999999</v>
      </c>
      <c r="R6366" s="208">
        <v>3.0139999999999998</v>
      </c>
      <c r="S6366" s="208">
        <v>4.0339999999999998</v>
      </c>
      <c r="T6366" s="208">
        <v>3.512</v>
      </c>
      <c r="U6366" s="208">
        <v>4.2530000000000001</v>
      </c>
      <c r="V6366" s="24"/>
      <c r="W6366" s="24"/>
      <c r="X6366" s="24"/>
      <c r="Y6366" s="24"/>
      <c r="Z6366" s="24"/>
      <c r="AA6366" s="208">
        <v>0.33200000000000002</v>
      </c>
      <c r="AB6366" s="208">
        <v>1.151</v>
      </c>
      <c r="AC6366" s="208">
        <v>2.5779999999999998</v>
      </c>
      <c r="AD6366" s="208">
        <v>2.7410000000000001</v>
      </c>
      <c r="AE6366" s="208">
        <v>4.2039999999999997</v>
      </c>
      <c r="AF6366" s="208">
        <v>3.2519999999999998</v>
      </c>
      <c r="AG6366" s="208">
        <v>1.8460000000000001</v>
      </c>
      <c r="AH6366" s="208">
        <v>1.137</v>
      </c>
      <c r="AI6366" s="208">
        <v>0.77800000000000002</v>
      </c>
      <c r="AJ6366" s="24"/>
      <c r="AK6366" s="24"/>
      <c r="AL6366" s="24"/>
      <c r="AM6366" s="208">
        <v>0.192</v>
      </c>
      <c r="AN6366" s="208">
        <v>1.0900000000000001</v>
      </c>
      <c r="AO6366" s="208">
        <v>2.67</v>
      </c>
      <c r="AP6366" s="208">
        <v>3.3479999999999999</v>
      </c>
      <c r="AQ6366" s="208">
        <v>3.6120000000000001</v>
      </c>
      <c r="AR6366" s="208">
        <v>3.6040000000000001</v>
      </c>
      <c r="AS6366" s="208">
        <v>2.3479999999999999</v>
      </c>
      <c r="AT6366" s="208">
        <v>1.1020000000000001</v>
      </c>
      <c r="AU6366" s="208">
        <v>0.626</v>
      </c>
      <c r="AV6366" s="24"/>
      <c r="AW6366" s="24"/>
      <c r="AX6366" s="24"/>
      <c r="AY6366" s="208">
        <v>0.111</v>
      </c>
      <c r="AZ6366" s="208">
        <v>0.76</v>
      </c>
      <c r="BA6366" s="208">
        <v>1.923</v>
      </c>
      <c r="BB6366" s="21">
        <f t="shared" si="609"/>
        <v>4.2530000000000001</v>
      </c>
      <c r="BC6366" s="21"/>
      <c r="BD6366" s="22">
        <f t="shared" si="610"/>
        <v>5.906944444444445</v>
      </c>
      <c r="BE6366" s="21"/>
      <c r="BF6366" s="51">
        <v>6.8</v>
      </c>
      <c r="BG6366" s="10"/>
      <c r="BH6366" s="21">
        <f t="shared" si="608"/>
        <v>0</v>
      </c>
      <c r="BI6366" s="22">
        <f t="shared" si="608"/>
        <v>4.3947666666666677E-3</v>
      </c>
      <c r="BJ6366" s="21"/>
      <c r="BK6366" s="21">
        <v>0</v>
      </c>
      <c r="BL6366" s="22">
        <v>1.3184300000000003E-2</v>
      </c>
      <c r="BM6366" s="21"/>
      <c r="BN6366" s="21">
        <f t="shared" si="611"/>
        <v>0</v>
      </c>
      <c r="BO6366" s="22">
        <f t="shared" si="611"/>
        <v>5.2737200000000012E-2</v>
      </c>
      <c r="BP6366" s="21">
        <f t="shared" si="611"/>
        <v>0</v>
      </c>
    </row>
    <row r="6367" spans="1:68" ht="11.1" hidden="1" customHeight="1" outlineLevel="2" x14ac:dyDescent="0.2">
      <c r="A6367" s="10"/>
      <c r="B6367" s="18"/>
      <c r="C6367" s="18"/>
      <c r="D6367" s="18"/>
      <c r="E6367" s="23" t="s">
        <v>5585</v>
      </c>
      <c r="F6367" s="208">
        <v>2.2160000000000002</v>
      </c>
      <c r="G6367" s="208">
        <v>1.4870000000000001</v>
      </c>
      <c r="H6367" s="208">
        <v>0.94399999999999995</v>
      </c>
      <c r="I6367" s="239">
        <v>0.66900000000000004</v>
      </c>
      <c r="J6367" s="239"/>
      <c r="K6367" s="208">
        <v>5.5E-2</v>
      </c>
      <c r="L6367" s="24"/>
      <c r="M6367" s="24"/>
      <c r="N6367" s="24"/>
      <c r="O6367" s="208">
        <v>8.5999999999999993E-2</v>
      </c>
      <c r="P6367" s="208">
        <v>0.49</v>
      </c>
      <c r="Q6367" s="208">
        <v>1.2270000000000001</v>
      </c>
      <c r="R6367" s="208">
        <v>1.512</v>
      </c>
      <c r="S6367" s="208">
        <v>1.982</v>
      </c>
      <c r="T6367" s="208">
        <v>1.8129999999999999</v>
      </c>
      <c r="U6367" s="208">
        <v>1.0449999999999999</v>
      </c>
      <c r="V6367" s="24"/>
      <c r="W6367" s="208">
        <v>0.69699999999999995</v>
      </c>
      <c r="X6367" s="24"/>
      <c r="Y6367" s="24"/>
      <c r="Z6367" s="24"/>
      <c r="AA6367" s="208">
        <v>0.11600000000000001</v>
      </c>
      <c r="AB6367" s="208">
        <v>0.52500000000000002</v>
      </c>
      <c r="AC6367" s="208">
        <v>1.2350000000000001</v>
      </c>
      <c r="AD6367" s="208">
        <v>1.284</v>
      </c>
      <c r="AE6367" s="208">
        <v>1.913</v>
      </c>
      <c r="AF6367" s="208">
        <v>1.587</v>
      </c>
      <c r="AG6367" s="208">
        <v>0.81799999999999995</v>
      </c>
      <c r="AH6367" s="208">
        <v>0.36199999999999999</v>
      </c>
      <c r="AI6367" s="208">
        <v>8.1000000000000003E-2</v>
      </c>
      <c r="AJ6367" s="24"/>
      <c r="AK6367" s="24"/>
      <c r="AL6367" s="24"/>
      <c r="AM6367" s="208">
        <v>0.06</v>
      </c>
      <c r="AN6367" s="208">
        <v>0.52200000000000002</v>
      </c>
      <c r="AO6367" s="208">
        <v>1.323</v>
      </c>
      <c r="AP6367" s="208">
        <v>1.7030000000000001</v>
      </c>
      <c r="AQ6367" s="208">
        <v>2.0249999999999999</v>
      </c>
      <c r="AR6367" s="208">
        <v>1.954</v>
      </c>
      <c r="AS6367" s="208">
        <v>1.2809999999999999</v>
      </c>
      <c r="AT6367" s="208">
        <v>0.57099999999999995</v>
      </c>
      <c r="AU6367" s="208">
        <v>0.28299999999999997</v>
      </c>
      <c r="AV6367" s="24"/>
      <c r="AW6367" s="24"/>
      <c r="AX6367" s="24"/>
      <c r="AY6367" s="208">
        <v>9.0999999999999998E-2</v>
      </c>
      <c r="AZ6367" s="208">
        <v>0.50700000000000001</v>
      </c>
      <c r="BA6367" s="208">
        <v>0.99099999999999999</v>
      </c>
      <c r="BB6367" s="21">
        <f t="shared" si="609"/>
        <v>2.2160000000000002</v>
      </c>
      <c r="BC6367" s="21"/>
      <c r="BD6367" s="22">
        <f t="shared" si="610"/>
        <v>3.0777777777777784</v>
      </c>
      <c r="BE6367" s="21"/>
      <c r="BF6367" s="51">
        <v>3.8</v>
      </c>
      <c r="BG6367" s="10"/>
      <c r="BH6367" s="21">
        <f t="shared" si="608"/>
        <v>0</v>
      </c>
      <c r="BI6367" s="22">
        <f t="shared" si="608"/>
        <v>2.289866666666667E-3</v>
      </c>
      <c r="BJ6367" s="21"/>
      <c r="BK6367" s="21">
        <v>0</v>
      </c>
      <c r="BL6367" s="22">
        <v>6.8696000000000009E-3</v>
      </c>
      <c r="BM6367" s="21"/>
      <c r="BN6367" s="21">
        <f t="shared" si="611"/>
        <v>0</v>
      </c>
      <c r="BO6367" s="22">
        <f t="shared" si="611"/>
        <v>2.7478400000000004E-2</v>
      </c>
      <c r="BP6367" s="21">
        <f t="shared" si="611"/>
        <v>0</v>
      </c>
    </row>
    <row r="6368" spans="1:68" ht="11.1" hidden="1" customHeight="1" outlineLevel="2" x14ac:dyDescent="0.2">
      <c r="A6368" s="10"/>
      <c r="B6368" s="18"/>
      <c r="C6368" s="18"/>
      <c r="D6368" s="18"/>
      <c r="E6368" s="23" t="s">
        <v>5586</v>
      </c>
      <c r="F6368" s="208">
        <v>2.61</v>
      </c>
      <c r="G6368" s="208">
        <v>1.9339999999999999</v>
      </c>
      <c r="H6368" s="208">
        <v>1.2390000000000001</v>
      </c>
      <c r="I6368" s="239">
        <v>0.90700000000000003</v>
      </c>
      <c r="J6368" s="239"/>
      <c r="K6368" s="208">
        <v>0.25</v>
      </c>
      <c r="L6368" s="24"/>
      <c r="M6368" s="24"/>
      <c r="N6368" s="24"/>
      <c r="O6368" s="208">
        <v>0.20499999999999999</v>
      </c>
      <c r="P6368" s="208">
        <v>0.68500000000000005</v>
      </c>
      <c r="Q6368" s="208">
        <v>1.367</v>
      </c>
      <c r="R6368" s="208">
        <v>1.716</v>
      </c>
      <c r="S6368" s="208">
        <v>2.238</v>
      </c>
      <c r="T6368" s="208">
        <v>1.97</v>
      </c>
      <c r="U6368" s="208">
        <v>1.272</v>
      </c>
      <c r="V6368" s="24"/>
      <c r="W6368" s="208">
        <v>0.89300000000000002</v>
      </c>
      <c r="X6368" s="24"/>
      <c r="Y6368" s="24"/>
      <c r="Z6368" s="24"/>
      <c r="AA6368" s="208">
        <v>9.6000000000000002E-2</v>
      </c>
      <c r="AB6368" s="208">
        <v>0.68400000000000005</v>
      </c>
      <c r="AC6368" s="208">
        <v>1.696</v>
      </c>
      <c r="AD6368" s="208">
        <v>1.605</v>
      </c>
      <c r="AE6368" s="208">
        <v>2.4870000000000001</v>
      </c>
      <c r="AF6368" s="208">
        <v>2.0209999999999999</v>
      </c>
      <c r="AG6368" s="208">
        <v>1.075</v>
      </c>
      <c r="AH6368" s="208">
        <v>0.59399999999999997</v>
      </c>
      <c r="AI6368" s="208">
        <v>0.48299999999999998</v>
      </c>
      <c r="AJ6368" s="24"/>
      <c r="AK6368" s="24"/>
      <c r="AL6368" s="24"/>
      <c r="AM6368" s="208">
        <v>7.0000000000000001E-3</v>
      </c>
      <c r="AN6368" s="208">
        <v>0.64500000000000002</v>
      </c>
      <c r="AO6368" s="208">
        <v>1.669</v>
      </c>
      <c r="AP6368" s="208">
        <v>1.95</v>
      </c>
      <c r="AQ6368" s="208">
        <v>2.0990000000000002</v>
      </c>
      <c r="AR6368" s="208">
        <v>2.1800000000000002</v>
      </c>
      <c r="AS6368" s="208">
        <v>1.534</v>
      </c>
      <c r="AT6368" s="208">
        <v>0.72099999999999997</v>
      </c>
      <c r="AU6368" s="208">
        <v>0.40899999999999997</v>
      </c>
      <c r="AV6368" s="24"/>
      <c r="AW6368" s="24"/>
      <c r="AX6368" s="24"/>
      <c r="AY6368" s="24"/>
      <c r="AZ6368" s="208">
        <v>0.64600000000000002</v>
      </c>
      <c r="BA6368" s="208">
        <v>1.4419999999999999</v>
      </c>
      <c r="BB6368" s="21">
        <f t="shared" si="609"/>
        <v>2.61</v>
      </c>
      <c r="BC6368" s="21"/>
      <c r="BD6368" s="22">
        <f t="shared" si="610"/>
        <v>3.6249999999999996</v>
      </c>
      <c r="BE6368" s="21"/>
      <c r="BF6368" s="51">
        <v>2.5</v>
      </c>
      <c r="BG6368" s="10"/>
      <c r="BH6368" s="21">
        <f t="shared" si="608"/>
        <v>0</v>
      </c>
      <c r="BI6368" s="22">
        <f t="shared" si="608"/>
        <v>2.6969999999999997E-3</v>
      </c>
      <c r="BJ6368" s="21"/>
      <c r="BK6368" s="21">
        <v>0</v>
      </c>
      <c r="BL6368" s="22">
        <v>8.0909999999999992E-3</v>
      </c>
      <c r="BM6368" s="21"/>
      <c r="BN6368" s="21">
        <f t="shared" si="611"/>
        <v>0</v>
      </c>
      <c r="BO6368" s="22">
        <f t="shared" si="611"/>
        <v>3.2363999999999997E-2</v>
      </c>
      <c r="BP6368" s="21">
        <f t="shared" si="611"/>
        <v>0</v>
      </c>
    </row>
    <row r="6369" spans="1:68" ht="11.1" hidden="1" customHeight="1" outlineLevel="2" x14ac:dyDescent="0.2">
      <c r="A6369" s="10"/>
      <c r="B6369" s="18"/>
      <c r="C6369" s="18"/>
      <c r="D6369" s="18"/>
      <c r="E6369" s="23" t="s">
        <v>5587</v>
      </c>
      <c r="F6369" s="24"/>
      <c r="G6369" s="24"/>
      <c r="H6369" s="24"/>
      <c r="I6369" s="24"/>
      <c r="J6369" s="24"/>
      <c r="K6369" s="24"/>
      <c r="L6369" s="24"/>
      <c r="M6369" s="24"/>
      <c r="N6369" s="24"/>
      <c r="O6369" s="24"/>
      <c r="P6369" s="24"/>
      <c r="Q6369" s="24"/>
      <c r="R6369" s="24"/>
      <c r="S6369" s="24"/>
      <c r="T6369" s="24"/>
      <c r="U6369" s="24"/>
      <c r="V6369" s="24"/>
      <c r="W6369" s="24"/>
      <c r="X6369" s="24"/>
      <c r="Y6369" s="24"/>
      <c r="Z6369" s="24"/>
      <c r="AA6369" s="24"/>
      <c r="AB6369" s="208">
        <v>1.4610000000000001</v>
      </c>
      <c r="AC6369" s="208">
        <v>2.879</v>
      </c>
      <c r="AD6369" s="24"/>
      <c r="AE6369" s="208">
        <v>7.36</v>
      </c>
      <c r="AF6369" s="208">
        <v>3.6070000000000002</v>
      </c>
      <c r="AG6369" s="208">
        <v>2.3130000000000002</v>
      </c>
      <c r="AH6369" s="208">
        <v>1.262</v>
      </c>
      <c r="AI6369" s="208">
        <v>0.80900000000000005</v>
      </c>
      <c r="AJ6369" s="24"/>
      <c r="AK6369" s="24"/>
      <c r="AL6369" s="24"/>
      <c r="AM6369" s="208">
        <v>0.17100000000000001</v>
      </c>
      <c r="AN6369" s="208">
        <v>1.4970000000000001</v>
      </c>
      <c r="AO6369" s="208">
        <v>2.964</v>
      </c>
      <c r="AP6369" s="208">
        <v>3.339</v>
      </c>
      <c r="AQ6369" s="208">
        <v>3.8660000000000001</v>
      </c>
      <c r="AR6369" s="208">
        <v>3.89</v>
      </c>
      <c r="AS6369" s="208">
        <v>2.694</v>
      </c>
      <c r="AT6369" s="208">
        <v>1.73</v>
      </c>
      <c r="AU6369" s="208">
        <v>0.71099999999999997</v>
      </c>
      <c r="AV6369" s="24"/>
      <c r="AW6369" s="24"/>
      <c r="AX6369" s="24"/>
      <c r="AY6369" s="208">
        <v>0.31900000000000001</v>
      </c>
      <c r="AZ6369" s="208">
        <v>1.298</v>
      </c>
      <c r="BA6369" s="208">
        <v>2.3780000000000001</v>
      </c>
      <c r="BB6369" s="21">
        <f t="shared" si="609"/>
        <v>7.36</v>
      </c>
      <c r="BC6369" s="21"/>
      <c r="BD6369" s="22">
        <f t="shared" si="610"/>
        <v>10.222222222222223</v>
      </c>
      <c r="BE6369" s="21"/>
      <c r="BF6369" s="51">
        <v>7.3</v>
      </c>
      <c r="BG6369" s="10"/>
      <c r="BH6369" s="21">
        <f t="shared" si="608"/>
        <v>0</v>
      </c>
      <c r="BI6369" s="22">
        <f t="shared" si="608"/>
        <v>7.6053333333333346E-3</v>
      </c>
      <c r="BJ6369" s="21"/>
      <c r="BK6369" s="21">
        <v>0</v>
      </c>
      <c r="BL6369" s="22">
        <v>2.2816000000000003E-2</v>
      </c>
      <c r="BM6369" s="21"/>
      <c r="BN6369" s="21">
        <f t="shared" si="611"/>
        <v>0</v>
      </c>
      <c r="BO6369" s="22">
        <f t="shared" si="611"/>
        <v>9.1264000000000012E-2</v>
      </c>
      <c r="BP6369" s="21">
        <f t="shared" si="611"/>
        <v>0</v>
      </c>
    </row>
    <row r="6370" spans="1:68" ht="11.1" hidden="1" customHeight="1" outlineLevel="2" x14ac:dyDescent="0.2">
      <c r="A6370" s="10"/>
      <c r="B6370" s="18"/>
      <c r="C6370" s="18"/>
      <c r="D6370" s="18"/>
      <c r="E6370" s="23" t="s">
        <v>5588</v>
      </c>
      <c r="F6370" s="208">
        <v>3.0720000000000001</v>
      </c>
      <c r="G6370" s="208">
        <v>2.2949999999999999</v>
      </c>
      <c r="H6370" s="208">
        <v>1.714</v>
      </c>
      <c r="I6370" s="239">
        <v>1.236</v>
      </c>
      <c r="J6370" s="239"/>
      <c r="K6370" s="24"/>
      <c r="L6370" s="24"/>
      <c r="M6370" s="24"/>
      <c r="N6370" s="24"/>
      <c r="O6370" s="208">
        <v>0.14699999999999999</v>
      </c>
      <c r="P6370" s="208">
        <v>1.0620000000000001</v>
      </c>
      <c r="Q6370" s="208">
        <v>2.081</v>
      </c>
      <c r="R6370" s="208">
        <v>2.6080000000000001</v>
      </c>
      <c r="S6370" s="208">
        <v>2.9929999999999999</v>
      </c>
      <c r="T6370" s="208">
        <v>2.7650000000000001</v>
      </c>
      <c r="U6370" s="208">
        <v>1.6779999999999999</v>
      </c>
      <c r="V6370" s="24"/>
      <c r="W6370" s="208">
        <v>1.1379999999999999</v>
      </c>
      <c r="X6370" s="24"/>
      <c r="Y6370" s="24"/>
      <c r="Z6370" s="24"/>
      <c r="AA6370" s="208">
        <v>0.26700000000000002</v>
      </c>
      <c r="AB6370" s="208">
        <v>1.121</v>
      </c>
      <c r="AC6370" s="208">
        <v>2.5409999999999999</v>
      </c>
      <c r="AD6370" s="208">
        <v>2.1779999999999999</v>
      </c>
      <c r="AE6370" s="208">
        <v>3.0270000000000001</v>
      </c>
      <c r="AF6370" s="208">
        <v>2.5470000000000002</v>
      </c>
      <c r="AG6370" s="208">
        <v>1.385</v>
      </c>
      <c r="AH6370" s="208">
        <v>0.629</v>
      </c>
      <c r="AI6370" s="208">
        <v>0.39500000000000002</v>
      </c>
      <c r="AJ6370" s="24"/>
      <c r="AK6370" s="24"/>
      <c r="AL6370" s="24"/>
      <c r="AM6370" s="208">
        <v>0.15</v>
      </c>
      <c r="AN6370" s="208">
        <v>0.94799999999999995</v>
      </c>
      <c r="AO6370" s="208">
        <v>1.835</v>
      </c>
      <c r="AP6370" s="208">
        <v>2.649</v>
      </c>
      <c r="AQ6370" s="208">
        <v>2.669</v>
      </c>
      <c r="AR6370" s="208">
        <v>2.5150000000000001</v>
      </c>
      <c r="AS6370" s="208">
        <v>1.825</v>
      </c>
      <c r="AT6370" s="208">
        <v>1.0029999999999999</v>
      </c>
      <c r="AU6370" s="208">
        <v>0.49</v>
      </c>
      <c r="AV6370" s="24"/>
      <c r="AW6370" s="24"/>
      <c r="AX6370" s="24"/>
      <c r="AY6370" s="208">
        <v>0.191</v>
      </c>
      <c r="AZ6370" s="208">
        <v>0.94699999999999995</v>
      </c>
      <c r="BA6370" s="208">
        <v>2.2090000000000001</v>
      </c>
      <c r="BB6370" s="21">
        <f t="shared" si="609"/>
        <v>3.0720000000000001</v>
      </c>
      <c r="BC6370" s="21"/>
      <c r="BD6370" s="22">
        <f t="shared" si="610"/>
        <v>4.2666666666666666</v>
      </c>
      <c r="BE6370" s="21"/>
      <c r="BF6370" s="51">
        <v>7</v>
      </c>
      <c r="BG6370" s="10"/>
      <c r="BH6370" s="21">
        <f t="shared" si="608"/>
        <v>0</v>
      </c>
      <c r="BI6370" s="22">
        <f t="shared" si="608"/>
        <v>3.1744E-3</v>
      </c>
      <c r="BJ6370" s="21"/>
      <c r="BK6370" s="21">
        <v>0</v>
      </c>
      <c r="BL6370" s="22">
        <v>9.523199999999999E-3</v>
      </c>
      <c r="BM6370" s="21"/>
      <c r="BN6370" s="21">
        <f t="shared" si="611"/>
        <v>0</v>
      </c>
      <c r="BO6370" s="22">
        <f t="shared" si="611"/>
        <v>3.8092799999999996E-2</v>
      </c>
      <c r="BP6370" s="21">
        <f t="shared" si="611"/>
        <v>0</v>
      </c>
    </row>
    <row r="6371" spans="1:68" ht="11.1" hidden="1" customHeight="1" outlineLevel="2" x14ac:dyDescent="0.2">
      <c r="A6371" s="10"/>
      <c r="B6371" s="18"/>
      <c r="C6371" s="18"/>
      <c r="D6371" s="18"/>
      <c r="E6371" s="23" t="s">
        <v>5589</v>
      </c>
      <c r="F6371" s="24"/>
      <c r="G6371" s="24"/>
      <c r="H6371" s="24"/>
      <c r="I6371" s="24"/>
      <c r="J6371" s="24"/>
      <c r="K6371" s="208">
        <v>0.159</v>
      </c>
      <c r="L6371" s="24"/>
      <c r="M6371" s="24"/>
      <c r="N6371" s="24"/>
      <c r="O6371" s="24"/>
      <c r="P6371" s="24"/>
      <c r="Q6371" s="24"/>
      <c r="R6371" s="24"/>
      <c r="S6371" s="24"/>
      <c r="T6371" s="24"/>
      <c r="U6371" s="24"/>
      <c r="V6371" s="24"/>
      <c r="W6371" s="24"/>
      <c r="X6371" s="24"/>
      <c r="Y6371" s="24"/>
      <c r="Z6371" s="24"/>
      <c r="AA6371" s="24"/>
      <c r="AB6371" s="24"/>
      <c r="AC6371" s="24"/>
      <c r="AD6371" s="24"/>
      <c r="AE6371" s="24"/>
      <c r="AF6371" s="24"/>
      <c r="AG6371" s="24"/>
      <c r="AH6371" s="24"/>
      <c r="AI6371" s="24"/>
      <c r="AJ6371" s="24"/>
      <c r="AK6371" s="24"/>
      <c r="AL6371" s="24"/>
      <c r="AM6371" s="24"/>
      <c r="AN6371" s="24"/>
      <c r="AO6371" s="24"/>
      <c r="AP6371" s="24"/>
      <c r="AQ6371" s="24"/>
      <c r="AR6371" s="24"/>
      <c r="AS6371" s="24"/>
      <c r="AT6371" s="24"/>
      <c r="AU6371" s="24"/>
      <c r="AV6371" s="24"/>
      <c r="AW6371" s="24"/>
      <c r="AX6371" s="24"/>
      <c r="AY6371" s="24"/>
      <c r="AZ6371" s="24"/>
      <c r="BA6371" s="24"/>
      <c r="BB6371" s="21">
        <f t="shared" si="609"/>
        <v>0.159</v>
      </c>
      <c r="BC6371" s="21"/>
      <c r="BD6371" s="22">
        <f t="shared" si="610"/>
        <v>0.22083333333333333</v>
      </c>
      <c r="BE6371" s="21"/>
      <c r="BF6371" s="51"/>
      <c r="BG6371" s="10"/>
      <c r="BH6371" s="21">
        <f t="shared" si="608"/>
        <v>0</v>
      </c>
      <c r="BI6371" s="22">
        <f t="shared" si="608"/>
        <v>1.6429999999999998E-4</v>
      </c>
      <c r="BJ6371" s="21"/>
      <c r="BK6371" s="21">
        <v>0</v>
      </c>
      <c r="BL6371" s="22">
        <v>4.9289999999999989E-4</v>
      </c>
      <c r="BM6371" s="21"/>
      <c r="BN6371" s="21">
        <f t="shared" si="611"/>
        <v>0</v>
      </c>
      <c r="BO6371" s="22">
        <f t="shared" si="611"/>
        <v>1.9715999999999996E-3</v>
      </c>
      <c r="BP6371" s="21">
        <f t="shared" si="611"/>
        <v>0</v>
      </c>
    </row>
    <row r="6372" spans="1:68" ht="11.1" hidden="1" customHeight="1" outlineLevel="2" x14ac:dyDescent="0.2">
      <c r="A6372" s="10"/>
      <c r="B6372" s="18"/>
      <c r="C6372" s="18"/>
      <c r="D6372" s="18"/>
      <c r="E6372" s="23" t="s">
        <v>5590</v>
      </c>
      <c r="F6372" s="208">
        <v>2.9990000000000001</v>
      </c>
      <c r="G6372" s="208">
        <v>1.9419999999999999</v>
      </c>
      <c r="H6372" s="208">
        <v>1.34</v>
      </c>
      <c r="I6372" s="239">
        <v>0.77100000000000002</v>
      </c>
      <c r="J6372" s="239"/>
      <c r="K6372" s="24"/>
      <c r="L6372" s="24"/>
      <c r="M6372" s="24"/>
      <c r="N6372" s="24"/>
      <c r="O6372" s="208">
        <v>4.8000000000000001E-2</v>
      </c>
      <c r="P6372" s="208">
        <v>0.57899999999999996</v>
      </c>
      <c r="Q6372" s="208">
        <v>1.3009999999999999</v>
      </c>
      <c r="R6372" s="208">
        <v>1.6839999999999999</v>
      </c>
      <c r="S6372" s="208">
        <v>2.573</v>
      </c>
      <c r="T6372" s="208">
        <v>2.3420000000000001</v>
      </c>
      <c r="U6372" s="208">
        <v>1.2749999999999999</v>
      </c>
      <c r="V6372" s="24"/>
      <c r="W6372" s="208">
        <v>0.83899999999999997</v>
      </c>
      <c r="X6372" s="24"/>
      <c r="Y6372" s="24"/>
      <c r="Z6372" s="24"/>
      <c r="AA6372" s="208">
        <v>0.187</v>
      </c>
      <c r="AB6372" s="208">
        <v>0.72299999999999998</v>
      </c>
      <c r="AC6372" s="208">
        <v>1.879</v>
      </c>
      <c r="AD6372" s="208">
        <v>1.9379999999999999</v>
      </c>
      <c r="AE6372" s="208">
        <v>2.9529999999999998</v>
      </c>
      <c r="AF6372" s="208">
        <v>2.3879999999999999</v>
      </c>
      <c r="AG6372" s="208">
        <v>1.2549999999999999</v>
      </c>
      <c r="AH6372" s="208">
        <v>0.63</v>
      </c>
      <c r="AI6372" s="208">
        <v>0.26100000000000001</v>
      </c>
      <c r="AJ6372" s="24"/>
      <c r="AK6372" s="24"/>
      <c r="AL6372" s="24"/>
      <c r="AM6372" s="208">
        <v>0.14199999999999999</v>
      </c>
      <c r="AN6372" s="208">
        <v>0.63700000000000001</v>
      </c>
      <c r="AO6372" s="208">
        <v>1.61</v>
      </c>
      <c r="AP6372" s="208">
        <v>1.8759999999999999</v>
      </c>
      <c r="AQ6372" s="208">
        <v>2.2650000000000001</v>
      </c>
      <c r="AR6372" s="208">
        <v>2.2130000000000001</v>
      </c>
      <c r="AS6372" s="208">
        <v>1.4630000000000001</v>
      </c>
      <c r="AT6372" s="208">
        <v>0.69899999999999995</v>
      </c>
      <c r="AU6372" s="208">
        <v>0.316</v>
      </c>
      <c r="AV6372" s="24"/>
      <c r="AW6372" s="24"/>
      <c r="AX6372" s="24"/>
      <c r="AY6372" s="208">
        <v>5.2999999999999999E-2</v>
      </c>
      <c r="AZ6372" s="208">
        <v>0.52100000000000002</v>
      </c>
      <c r="BA6372" s="208">
        <v>1.2210000000000001</v>
      </c>
      <c r="BB6372" s="21">
        <f t="shared" si="609"/>
        <v>2.9990000000000001</v>
      </c>
      <c r="BC6372" s="21"/>
      <c r="BD6372" s="22">
        <f t="shared" si="610"/>
        <v>4.1652777777777779</v>
      </c>
      <c r="BE6372" s="21"/>
      <c r="BF6372" s="51">
        <v>7</v>
      </c>
      <c r="BG6372" s="10"/>
      <c r="BH6372" s="21">
        <f t="shared" si="608"/>
        <v>0</v>
      </c>
      <c r="BI6372" s="22">
        <f t="shared" si="608"/>
        <v>3.0989666666666666E-3</v>
      </c>
      <c r="BJ6372" s="21"/>
      <c r="BK6372" s="21">
        <v>0</v>
      </c>
      <c r="BL6372" s="22">
        <v>9.2969000000000003E-3</v>
      </c>
      <c r="BM6372" s="21"/>
      <c r="BN6372" s="21">
        <f t="shared" si="611"/>
        <v>0</v>
      </c>
      <c r="BO6372" s="22">
        <f t="shared" si="611"/>
        <v>3.7187600000000001E-2</v>
      </c>
      <c r="BP6372" s="21">
        <f t="shared" si="611"/>
        <v>0</v>
      </c>
    </row>
    <row r="6373" spans="1:68" ht="11.1" hidden="1" customHeight="1" outlineLevel="2" x14ac:dyDescent="0.2">
      <c r="A6373" s="10"/>
      <c r="B6373" s="18"/>
      <c r="C6373" s="18"/>
      <c r="D6373" s="18"/>
      <c r="E6373" s="23" t="s">
        <v>5591</v>
      </c>
      <c r="F6373" s="24"/>
      <c r="G6373" s="24"/>
      <c r="H6373" s="24"/>
      <c r="I6373" s="24"/>
      <c r="J6373" s="24"/>
      <c r="K6373" s="208">
        <v>0.14899999999999999</v>
      </c>
      <c r="L6373" s="24"/>
      <c r="M6373" s="24"/>
      <c r="N6373" s="24"/>
      <c r="O6373" s="24"/>
      <c r="P6373" s="24"/>
      <c r="Q6373" s="24"/>
      <c r="R6373" s="24"/>
      <c r="S6373" s="24"/>
      <c r="T6373" s="24"/>
      <c r="U6373" s="24"/>
      <c r="V6373" s="24"/>
      <c r="W6373" s="24"/>
      <c r="X6373" s="24"/>
      <c r="Y6373" s="24"/>
      <c r="Z6373" s="24"/>
      <c r="AA6373" s="24"/>
      <c r="AB6373" s="24"/>
      <c r="AC6373" s="24"/>
      <c r="AD6373" s="24"/>
      <c r="AE6373" s="24"/>
      <c r="AF6373" s="24"/>
      <c r="AG6373" s="24"/>
      <c r="AH6373" s="24"/>
      <c r="AI6373" s="24"/>
      <c r="AJ6373" s="24"/>
      <c r="AK6373" s="24"/>
      <c r="AL6373" s="24"/>
      <c r="AM6373" s="24"/>
      <c r="AN6373" s="24"/>
      <c r="AO6373" s="24"/>
      <c r="AP6373" s="24"/>
      <c r="AQ6373" s="24"/>
      <c r="AR6373" s="24"/>
      <c r="AS6373" s="24"/>
      <c r="AT6373" s="24"/>
      <c r="AU6373" s="24"/>
      <c r="AV6373" s="24"/>
      <c r="AW6373" s="24"/>
      <c r="AX6373" s="24"/>
      <c r="AY6373" s="24"/>
      <c r="AZ6373" s="24"/>
      <c r="BA6373" s="24"/>
      <c r="BB6373" s="21">
        <f t="shared" si="609"/>
        <v>0.14899999999999999</v>
      </c>
      <c r="BC6373" s="21"/>
      <c r="BD6373" s="22">
        <f t="shared" si="610"/>
        <v>0.2069444444444444</v>
      </c>
      <c r="BE6373" s="21"/>
      <c r="BF6373" s="51">
        <v>2.5</v>
      </c>
      <c r="BG6373" s="10"/>
      <c r="BH6373" s="21">
        <f t="shared" si="608"/>
        <v>0</v>
      </c>
      <c r="BI6373" s="22">
        <f t="shared" si="608"/>
        <v>1.5396666666666665E-4</v>
      </c>
      <c r="BJ6373" s="21"/>
      <c r="BK6373" s="21">
        <v>0</v>
      </c>
      <c r="BL6373" s="22">
        <v>4.6189999999999995E-4</v>
      </c>
      <c r="BM6373" s="21"/>
      <c r="BN6373" s="21">
        <f t="shared" si="611"/>
        <v>0</v>
      </c>
      <c r="BO6373" s="22">
        <f t="shared" si="611"/>
        <v>1.8475999999999998E-3</v>
      </c>
      <c r="BP6373" s="21">
        <f t="shared" si="611"/>
        <v>0</v>
      </c>
    </row>
    <row r="6374" spans="1:68" ht="11.1" hidden="1" customHeight="1" outlineLevel="2" x14ac:dyDescent="0.2">
      <c r="A6374" s="10"/>
      <c r="B6374" s="18"/>
      <c r="C6374" s="18"/>
      <c r="D6374" s="18"/>
      <c r="E6374" s="23" t="s">
        <v>5592</v>
      </c>
      <c r="F6374" s="208">
        <v>5.3239999999999998</v>
      </c>
      <c r="G6374" s="208">
        <v>3.7440000000000002</v>
      </c>
      <c r="H6374" s="208">
        <v>2.4329999999999998</v>
      </c>
      <c r="I6374" s="239">
        <v>1.833</v>
      </c>
      <c r="J6374" s="239"/>
      <c r="K6374" s="208">
        <v>0.2</v>
      </c>
      <c r="L6374" s="24"/>
      <c r="M6374" s="24"/>
      <c r="N6374" s="24"/>
      <c r="O6374" s="208">
        <v>0.255</v>
      </c>
      <c r="P6374" s="208">
        <v>0.39600000000000002</v>
      </c>
      <c r="Q6374" s="208">
        <v>3.7919999999999998</v>
      </c>
      <c r="R6374" s="208">
        <v>3.419</v>
      </c>
      <c r="S6374" s="208">
        <v>4.8650000000000002</v>
      </c>
      <c r="T6374" s="208">
        <v>4.266</v>
      </c>
      <c r="U6374" s="208">
        <v>2.395</v>
      </c>
      <c r="V6374" s="24"/>
      <c r="W6374" s="208">
        <v>1.03</v>
      </c>
      <c r="X6374" s="24"/>
      <c r="Y6374" s="24"/>
      <c r="Z6374" s="24"/>
      <c r="AA6374" s="208">
        <v>0.14199999999999999</v>
      </c>
      <c r="AB6374" s="208">
        <v>1.198</v>
      </c>
      <c r="AC6374" s="208">
        <v>2.5830000000000002</v>
      </c>
      <c r="AD6374" s="208">
        <v>3.4279999999999999</v>
      </c>
      <c r="AE6374" s="208">
        <v>4.6710000000000003</v>
      </c>
      <c r="AF6374" s="208">
        <v>4.0570000000000004</v>
      </c>
      <c r="AG6374" s="208">
        <v>1.819</v>
      </c>
      <c r="AH6374" s="208">
        <v>1.17</v>
      </c>
      <c r="AI6374" s="208">
        <v>0.50700000000000001</v>
      </c>
      <c r="AJ6374" s="24"/>
      <c r="AK6374" s="24"/>
      <c r="AL6374" s="24"/>
      <c r="AM6374" s="208">
        <v>0.107</v>
      </c>
      <c r="AN6374" s="208">
        <v>1.2729999999999999</v>
      </c>
      <c r="AO6374" s="208">
        <v>2.7709999999999999</v>
      </c>
      <c r="AP6374" s="208">
        <v>3.6070000000000002</v>
      </c>
      <c r="AQ6374" s="208">
        <v>4.0709999999999997</v>
      </c>
      <c r="AR6374" s="208">
        <v>4.6900000000000004</v>
      </c>
      <c r="AS6374" s="208">
        <v>2.839</v>
      </c>
      <c r="AT6374" s="208">
        <v>1.4710000000000001</v>
      </c>
      <c r="AU6374" s="208">
        <v>0.65700000000000003</v>
      </c>
      <c r="AV6374" s="24"/>
      <c r="AW6374" s="24"/>
      <c r="AX6374" s="24"/>
      <c r="AY6374" s="208">
        <v>0.216</v>
      </c>
      <c r="AZ6374" s="208">
        <v>0.93600000000000005</v>
      </c>
      <c r="BA6374" s="208">
        <v>2.4460000000000002</v>
      </c>
      <c r="BB6374" s="21">
        <f t="shared" si="609"/>
        <v>5.3239999999999998</v>
      </c>
      <c r="BC6374" s="21"/>
      <c r="BD6374" s="22">
        <f t="shared" si="610"/>
        <v>7.3944444444444439</v>
      </c>
      <c r="BE6374" s="21"/>
      <c r="BF6374" s="51">
        <v>5.8</v>
      </c>
      <c r="BG6374" s="10"/>
      <c r="BH6374" s="21">
        <f t="shared" si="608"/>
        <v>0</v>
      </c>
      <c r="BI6374" s="22">
        <f t="shared" si="608"/>
        <v>5.5014666666666663E-3</v>
      </c>
      <c r="BJ6374" s="21"/>
      <c r="BK6374" s="21">
        <v>0</v>
      </c>
      <c r="BL6374" s="22">
        <v>1.6504399999999999E-2</v>
      </c>
      <c r="BM6374" s="21"/>
      <c r="BN6374" s="21">
        <f t="shared" si="611"/>
        <v>0</v>
      </c>
      <c r="BO6374" s="22">
        <f t="shared" si="611"/>
        <v>6.6017599999999996E-2</v>
      </c>
      <c r="BP6374" s="21">
        <f t="shared" si="611"/>
        <v>0</v>
      </c>
    </row>
    <row r="6375" spans="1:68" ht="11.1" hidden="1" customHeight="1" outlineLevel="1" collapsed="1" x14ac:dyDescent="0.2">
      <c r="A6375" s="10"/>
      <c r="B6375" s="18"/>
      <c r="C6375" s="18"/>
      <c r="D6375" s="18"/>
      <c r="E6375" s="19" t="s">
        <v>101</v>
      </c>
      <c r="F6375" s="207">
        <v>27499</v>
      </c>
      <c r="G6375" s="207">
        <v>21480</v>
      </c>
      <c r="H6375" s="207">
        <v>18509</v>
      </c>
      <c r="I6375" s="236">
        <v>8686</v>
      </c>
      <c r="J6375" s="236"/>
      <c r="K6375" s="207">
        <v>3761</v>
      </c>
      <c r="L6375" s="207">
        <v>2226</v>
      </c>
      <c r="M6375" s="207">
        <v>2285</v>
      </c>
      <c r="N6375" s="207">
        <v>1024</v>
      </c>
      <c r="O6375" s="207">
        <v>5607</v>
      </c>
      <c r="P6375" s="207">
        <v>14773</v>
      </c>
      <c r="Q6375" s="207">
        <v>22526</v>
      </c>
      <c r="R6375" s="207">
        <v>29340</v>
      </c>
      <c r="S6375" s="207">
        <v>28401</v>
      </c>
      <c r="T6375" s="207">
        <v>25946</v>
      </c>
      <c r="U6375" s="207">
        <v>17096</v>
      </c>
      <c r="V6375" s="207">
        <v>7444</v>
      </c>
      <c r="W6375" s="207">
        <v>3866</v>
      </c>
      <c r="X6375" s="207">
        <v>2214</v>
      </c>
      <c r="Y6375" s="207">
        <v>2245</v>
      </c>
      <c r="Z6375" s="207">
        <v>1404</v>
      </c>
      <c r="AA6375" s="207">
        <v>5091.6000000000004</v>
      </c>
      <c r="AB6375" s="207">
        <v>14009</v>
      </c>
      <c r="AC6375" s="207">
        <v>22808</v>
      </c>
      <c r="AD6375" s="207">
        <v>28250</v>
      </c>
      <c r="AE6375" s="207">
        <v>26863</v>
      </c>
      <c r="AF6375" s="207">
        <v>22471</v>
      </c>
      <c r="AG6375" s="207">
        <v>12177</v>
      </c>
      <c r="AH6375" s="207">
        <v>5629</v>
      </c>
      <c r="AI6375" s="207">
        <v>3209</v>
      </c>
      <c r="AJ6375" s="207">
        <v>2168</v>
      </c>
      <c r="AK6375" s="207">
        <v>2287</v>
      </c>
      <c r="AL6375" s="207">
        <v>1431</v>
      </c>
      <c r="AM6375" s="207">
        <v>2767</v>
      </c>
      <c r="AN6375" s="207">
        <v>10683</v>
      </c>
      <c r="AO6375" s="207">
        <v>17187</v>
      </c>
      <c r="AP6375" s="207">
        <v>23822</v>
      </c>
      <c r="AQ6375" s="207">
        <v>23291</v>
      </c>
      <c r="AR6375" s="207">
        <v>18664</v>
      </c>
      <c r="AS6375" s="207">
        <v>14574</v>
      </c>
      <c r="AT6375" s="207">
        <v>8429</v>
      </c>
      <c r="AU6375" s="207">
        <v>4428</v>
      </c>
      <c r="AV6375" s="207">
        <v>2126</v>
      </c>
      <c r="AW6375" s="207">
        <v>2235</v>
      </c>
      <c r="AX6375" s="207">
        <v>1163</v>
      </c>
      <c r="AY6375" s="207">
        <v>3008</v>
      </c>
      <c r="AZ6375" s="207">
        <v>7352</v>
      </c>
      <c r="BA6375" s="207">
        <v>15118</v>
      </c>
      <c r="BB6375" s="56">
        <f>BB6376+BB6377+BB6378+BB6379+BB6380+BB6381</f>
        <v>29611</v>
      </c>
      <c r="BC6375" s="21">
        <v>41126.389000000003</v>
      </c>
      <c r="BD6375" s="22">
        <f t="shared" si="610"/>
        <v>41126.388888888891</v>
      </c>
      <c r="BE6375" s="21">
        <f>BC6375-BD6375</f>
        <v>1.1111111234640703E-4</v>
      </c>
      <c r="BF6375" s="51"/>
      <c r="BG6375" s="10">
        <v>1</v>
      </c>
      <c r="BH6375" s="21">
        <f t="shared" si="608"/>
        <v>30.598033416000003</v>
      </c>
      <c r="BI6375" s="22">
        <f t="shared" si="608"/>
        <v>30.598033333333337</v>
      </c>
      <c r="BJ6375" s="21">
        <f>BH6375-BI6375</f>
        <v>8.2666666401109978E-8</v>
      </c>
      <c r="BK6375" s="21">
        <v>91.794100248000007</v>
      </c>
      <c r="BL6375" s="22">
        <v>91.794100000000014</v>
      </c>
      <c r="BM6375" s="21">
        <v>2.4799999209790258E-7</v>
      </c>
      <c r="BN6375" s="21">
        <f t="shared" si="611"/>
        <v>367.17640099200003</v>
      </c>
      <c r="BO6375" s="22">
        <f t="shared" si="611"/>
        <v>367.17640000000006</v>
      </c>
      <c r="BP6375" s="21">
        <f t="shared" si="611"/>
        <v>9.9199996839161031E-7</v>
      </c>
    </row>
    <row r="6376" spans="1:68" ht="11.1" hidden="1" customHeight="1" outlineLevel="2" x14ac:dyDescent="0.2">
      <c r="A6376" s="10"/>
      <c r="B6376" s="18"/>
      <c r="C6376" s="18"/>
      <c r="D6376" s="18"/>
      <c r="E6376" s="23" t="s">
        <v>5593</v>
      </c>
      <c r="F6376" s="208">
        <v>326</v>
      </c>
      <c r="G6376" s="208">
        <v>244</v>
      </c>
      <c r="H6376" s="208">
        <v>197</v>
      </c>
      <c r="I6376" s="239">
        <v>112</v>
      </c>
      <c r="J6376" s="239"/>
      <c r="K6376" s="208">
        <v>53</v>
      </c>
      <c r="L6376" s="24"/>
      <c r="M6376" s="24"/>
      <c r="N6376" s="24"/>
      <c r="O6376" s="208">
        <v>50</v>
      </c>
      <c r="P6376" s="208">
        <v>130</v>
      </c>
      <c r="Q6376" s="208">
        <v>224</v>
      </c>
      <c r="R6376" s="208">
        <v>325</v>
      </c>
      <c r="S6376" s="208">
        <v>345</v>
      </c>
      <c r="T6376" s="208">
        <v>322</v>
      </c>
      <c r="U6376" s="208">
        <v>205</v>
      </c>
      <c r="V6376" s="208">
        <v>88.6</v>
      </c>
      <c r="W6376" s="24"/>
      <c r="X6376" s="24"/>
      <c r="Y6376" s="24"/>
      <c r="Z6376" s="24"/>
      <c r="AA6376" s="208">
        <v>56</v>
      </c>
      <c r="AB6376" s="208">
        <v>127</v>
      </c>
      <c r="AC6376" s="208">
        <v>7</v>
      </c>
      <c r="AD6376" s="208">
        <v>322</v>
      </c>
      <c r="AE6376" s="208">
        <v>307</v>
      </c>
      <c r="AF6376" s="208">
        <v>260</v>
      </c>
      <c r="AG6376" s="208">
        <v>154</v>
      </c>
      <c r="AH6376" s="24"/>
      <c r="AI6376" s="208">
        <v>54</v>
      </c>
      <c r="AJ6376" s="24"/>
      <c r="AK6376" s="24"/>
      <c r="AL6376" s="24"/>
      <c r="AM6376" s="208">
        <v>39</v>
      </c>
      <c r="AN6376" s="208">
        <v>123</v>
      </c>
      <c r="AO6376" s="208">
        <v>245</v>
      </c>
      <c r="AP6376" s="208">
        <v>340</v>
      </c>
      <c r="AQ6376" s="208">
        <v>333</v>
      </c>
      <c r="AR6376" s="208">
        <v>274</v>
      </c>
      <c r="AS6376" s="208">
        <v>234</v>
      </c>
      <c r="AT6376" s="208">
        <v>95</v>
      </c>
      <c r="AU6376" s="208">
        <v>41</v>
      </c>
      <c r="AV6376" s="24"/>
      <c r="AW6376" s="24"/>
      <c r="AX6376" s="24"/>
      <c r="AY6376" s="208">
        <v>93</v>
      </c>
      <c r="AZ6376" s="208">
        <v>105</v>
      </c>
      <c r="BA6376" s="208">
        <v>217</v>
      </c>
      <c r="BB6376" s="21">
        <f t="shared" si="609"/>
        <v>345</v>
      </c>
      <c r="BC6376" s="21"/>
      <c r="BD6376" s="22">
        <f t="shared" si="610"/>
        <v>479.16666666666669</v>
      </c>
      <c r="BE6376" s="21"/>
      <c r="BF6376" s="51">
        <v>680</v>
      </c>
      <c r="BG6376" s="10"/>
      <c r="BH6376" s="21">
        <f t="shared" si="608"/>
        <v>0</v>
      </c>
      <c r="BI6376" s="22">
        <f t="shared" si="608"/>
        <v>0.35649999999999998</v>
      </c>
      <c r="BJ6376" s="21"/>
      <c r="BK6376" s="21">
        <v>0</v>
      </c>
      <c r="BL6376" s="22">
        <v>1.0694999999999999</v>
      </c>
      <c r="BM6376" s="21"/>
      <c r="BN6376" s="21">
        <f t="shared" si="611"/>
        <v>0</v>
      </c>
      <c r="BO6376" s="22">
        <f t="shared" si="611"/>
        <v>4.2779999999999996</v>
      </c>
      <c r="BP6376" s="21">
        <f t="shared" si="611"/>
        <v>0</v>
      </c>
    </row>
    <row r="6377" spans="1:68" ht="11.1" hidden="1" customHeight="1" outlineLevel="2" x14ac:dyDescent="0.2">
      <c r="A6377" s="10"/>
      <c r="B6377" s="18"/>
      <c r="C6377" s="18"/>
      <c r="D6377" s="18"/>
      <c r="E6377" s="23" t="s">
        <v>5594</v>
      </c>
      <c r="F6377" s="24"/>
      <c r="G6377" s="208">
        <v>22</v>
      </c>
      <c r="H6377" s="208">
        <v>40</v>
      </c>
      <c r="I6377" s="239">
        <v>35</v>
      </c>
      <c r="J6377" s="239"/>
      <c r="K6377" s="208">
        <v>32</v>
      </c>
      <c r="L6377" s="208">
        <v>29</v>
      </c>
      <c r="M6377" s="208">
        <v>23</v>
      </c>
      <c r="N6377" s="208">
        <v>26</v>
      </c>
      <c r="O6377" s="208">
        <v>31</v>
      </c>
      <c r="P6377" s="208">
        <v>33</v>
      </c>
      <c r="Q6377" s="208">
        <v>12</v>
      </c>
      <c r="R6377" s="24"/>
      <c r="S6377" s="24"/>
      <c r="T6377" s="24"/>
      <c r="U6377" s="208">
        <v>10</v>
      </c>
      <c r="V6377" s="208">
        <v>33.4</v>
      </c>
      <c r="W6377" s="208">
        <v>82</v>
      </c>
      <c r="X6377" s="208">
        <v>25</v>
      </c>
      <c r="Y6377" s="208">
        <v>23</v>
      </c>
      <c r="Z6377" s="208">
        <v>25</v>
      </c>
      <c r="AA6377" s="24"/>
      <c r="AB6377" s="208">
        <v>31</v>
      </c>
      <c r="AC6377" s="208">
        <v>245</v>
      </c>
      <c r="AD6377" s="24"/>
      <c r="AE6377" s="24"/>
      <c r="AF6377" s="24"/>
      <c r="AG6377" s="208">
        <v>26</v>
      </c>
      <c r="AH6377" s="208">
        <v>121</v>
      </c>
      <c r="AI6377" s="208">
        <v>30</v>
      </c>
      <c r="AJ6377" s="208">
        <v>23</v>
      </c>
      <c r="AK6377" s="208">
        <v>22</v>
      </c>
      <c r="AL6377" s="208">
        <v>25</v>
      </c>
      <c r="AM6377" s="208">
        <v>27</v>
      </c>
      <c r="AN6377" s="208">
        <v>35</v>
      </c>
      <c r="AO6377" s="208">
        <v>21</v>
      </c>
      <c r="AP6377" s="24"/>
      <c r="AQ6377" s="24"/>
      <c r="AR6377" s="24"/>
      <c r="AS6377" s="24"/>
      <c r="AT6377" s="208">
        <v>36</v>
      </c>
      <c r="AU6377" s="208">
        <v>33</v>
      </c>
      <c r="AV6377" s="208">
        <v>26</v>
      </c>
      <c r="AW6377" s="208">
        <v>23</v>
      </c>
      <c r="AX6377" s="208">
        <v>23</v>
      </c>
      <c r="AY6377" s="24"/>
      <c r="AZ6377" s="208">
        <v>30</v>
      </c>
      <c r="BA6377" s="208">
        <v>17</v>
      </c>
      <c r="BB6377" s="21">
        <f t="shared" si="609"/>
        <v>245</v>
      </c>
      <c r="BC6377" s="21"/>
      <c r="BD6377" s="22">
        <f t="shared" si="610"/>
        <v>340.27777777777771</v>
      </c>
      <c r="BE6377" s="21"/>
      <c r="BF6377" s="51"/>
      <c r="BG6377" s="10"/>
      <c r="BH6377" s="21">
        <f t="shared" si="608"/>
        <v>0</v>
      </c>
      <c r="BI6377" s="22">
        <f t="shared" si="608"/>
        <v>0.25316666666666665</v>
      </c>
      <c r="BJ6377" s="21"/>
      <c r="BK6377" s="21">
        <v>0</v>
      </c>
      <c r="BL6377" s="22">
        <v>0.75949999999999995</v>
      </c>
      <c r="BM6377" s="21"/>
      <c r="BN6377" s="21">
        <f t="shared" si="611"/>
        <v>0</v>
      </c>
      <c r="BO6377" s="22">
        <f t="shared" si="611"/>
        <v>3.0379999999999998</v>
      </c>
      <c r="BP6377" s="21">
        <f t="shared" si="611"/>
        <v>0</v>
      </c>
    </row>
    <row r="6378" spans="1:68" ht="11.1" hidden="1" customHeight="1" outlineLevel="2" x14ac:dyDescent="0.2">
      <c r="A6378" s="10"/>
      <c r="B6378" s="18"/>
      <c r="C6378" s="18"/>
      <c r="D6378" s="18"/>
      <c r="E6378" s="23" t="s">
        <v>5595</v>
      </c>
      <c r="F6378" s="208">
        <v>32</v>
      </c>
      <c r="G6378" s="208">
        <v>26</v>
      </c>
      <c r="H6378" s="208">
        <v>21</v>
      </c>
      <c r="I6378" s="239">
        <v>14</v>
      </c>
      <c r="J6378" s="239"/>
      <c r="K6378" s="208">
        <v>5</v>
      </c>
      <c r="L6378" s="24"/>
      <c r="M6378" s="24"/>
      <c r="N6378" s="24"/>
      <c r="O6378" s="208">
        <v>4</v>
      </c>
      <c r="P6378" s="208">
        <v>17</v>
      </c>
      <c r="Q6378" s="208">
        <v>25</v>
      </c>
      <c r="R6378" s="208">
        <v>32</v>
      </c>
      <c r="S6378" s="208">
        <v>31</v>
      </c>
      <c r="T6378" s="208">
        <v>32</v>
      </c>
      <c r="U6378" s="208">
        <v>18</v>
      </c>
      <c r="V6378" s="208">
        <v>10</v>
      </c>
      <c r="W6378" s="208">
        <v>8</v>
      </c>
      <c r="X6378" s="24"/>
      <c r="Y6378" s="24"/>
      <c r="Z6378" s="24"/>
      <c r="AA6378" s="208">
        <v>4</v>
      </c>
      <c r="AB6378" s="208">
        <v>14</v>
      </c>
      <c r="AC6378" s="208">
        <v>23</v>
      </c>
      <c r="AD6378" s="208">
        <v>36</v>
      </c>
      <c r="AE6378" s="208">
        <v>31</v>
      </c>
      <c r="AF6378" s="208">
        <v>26</v>
      </c>
      <c r="AG6378" s="208">
        <v>16</v>
      </c>
      <c r="AH6378" s="208">
        <v>11</v>
      </c>
      <c r="AI6378" s="208">
        <v>6</v>
      </c>
      <c r="AJ6378" s="24"/>
      <c r="AK6378" s="24"/>
      <c r="AL6378" s="24"/>
      <c r="AM6378" s="208">
        <v>4</v>
      </c>
      <c r="AN6378" s="208">
        <v>16</v>
      </c>
      <c r="AO6378" s="208">
        <v>28</v>
      </c>
      <c r="AP6378" s="208">
        <v>37</v>
      </c>
      <c r="AQ6378" s="208">
        <v>35</v>
      </c>
      <c r="AR6378" s="208">
        <v>29</v>
      </c>
      <c r="AS6378" s="208">
        <v>23</v>
      </c>
      <c r="AT6378" s="208">
        <v>11</v>
      </c>
      <c r="AU6378" s="208">
        <v>5</v>
      </c>
      <c r="AV6378" s="24"/>
      <c r="AW6378" s="24"/>
      <c r="AX6378" s="24"/>
      <c r="AY6378" s="208">
        <v>4</v>
      </c>
      <c r="AZ6378" s="208">
        <v>13</v>
      </c>
      <c r="BA6378" s="208">
        <v>23</v>
      </c>
      <c r="BB6378" s="21">
        <f t="shared" si="609"/>
        <v>37</v>
      </c>
      <c r="BC6378" s="21"/>
      <c r="BD6378" s="22">
        <f t="shared" si="610"/>
        <v>51.388888888888893</v>
      </c>
      <c r="BE6378" s="21"/>
      <c r="BF6378" s="51"/>
      <c r="BG6378" s="10"/>
      <c r="BH6378" s="21">
        <f t="shared" si="608"/>
        <v>0</v>
      </c>
      <c r="BI6378" s="22">
        <f t="shared" si="608"/>
        <v>3.8233333333333334E-2</v>
      </c>
      <c r="BJ6378" s="21"/>
      <c r="BK6378" s="21">
        <v>0</v>
      </c>
      <c r="BL6378" s="22">
        <v>0.1147</v>
      </c>
      <c r="BM6378" s="21"/>
      <c r="BN6378" s="21">
        <f t="shared" si="611"/>
        <v>0</v>
      </c>
      <c r="BO6378" s="22">
        <f t="shared" si="611"/>
        <v>0.45879999999999999</v>
      </c>
      <c r="BP6378" s="21">
        <f t="shared" si="611"/>
        <v>0</v>
      </c>
    </row>
    <row r="6379" spans="1:68" ht="11.1" hidden="1" customHeight="1" outlineLevel="2" x14ac:dyDescent="0.2">
      <c r="A6379" s="10"/>
      <c r="B6379" s="18"/>
      <c r="C6379" s="18"/>
      <c r="D6379" s="18"/>
      <c r="E6379" s="23" t="s">
        <v>5596</v>
      </c>
      <c r="F6379" s="208">
        <v>7</v>
      </c>
      <c r="G6379" s="208">
        <v>6</v>
      </c>
      <c r="H6379" s="208">
        <v>4</v>
      </c>
      <c r="I6379" s="239">
        <v>4</v>
      </c>
      <c r="J6379" s="239"/>
      <c r="K6379" s="208">
        <v>1</v>
      </c>
      <c r="L6379" s="24"/>
      <c r="M6379" s="24"/>
      <c r="N6379" s="24"/>
      <c r="O6379" s="24"/>
      <c r="P6379" s="208">
        <v>3</v>
      </c>
      <c r="Q6379" s="208">
        <v>5</v>
      </c>
      <c r="R6379" s="208">
        <v>7</v>
      </c>
      <c r="S6379" s="208">
        <v>7</v>
      </c>
      <c r="T6379" s="208">
        <v>7</v>
      </c>
      <c r="U6379" s="208">
        <v>4</v>
      </c>
      <c r="V6379" s="208">
        <v>4</v>
      </c>
      <c r="W6379" s="208">
        <v>1</v>
      </c>
      <c r="X6379" s="24"/>
      <c r="Y6379" s="24"/>
      <c r="Z6379" s="24"/>
      <c r="AA6379" s="208">
        <v>0.6</v>
      </c>
      <c r="AB6379" s="208">
        <v>3</v>
      </c>
      <c r="AC6379" s="208">
        <v>5</v>
      </c>
      <c r="AD6379" s="208">
        <v>8</v>
      </c>
      <c r="AE6379" s="208">
        <v>7</v>
      </c>
      <c r="AF6379" s="208">
        <v>6</v>
      </c>
      <c r="AG6379" s="208">
        <v>4</v>
      </c>
      <c r="AH6379" s="208">
        <v>3</v>
      </c>
      <c r="AI6379" s="208">
        <v>1</v>
      </c>
      <c r="AJ6379" s="24"/>
      <c r="AK6379" s="24"/>
      <c r="AL6379" s="24"/>
      <c r="AM6379" s="208">
        <v>1</v>
      </c>
      <c r="AN6379" s="208">
        <v>3</v>
      </c>
      <c r="AO6379" s="208">
        <v>6</v>
      </c>
      <c r="AP6379" s="208">
        <v>8</v>
      </c>
      <c r="AQ6379" s="208">
        <v>8</v>
      </c>
      <c r="AR6379" s="208">
        <v>6</v>
      </c>
      <c r="AS6379" s="208">
        <v>6</v>
      </c>
      <c r="AT6379" s="208">
        <v>3</v>
      </c>
      <c r="AU6379" s="208">
        <v>1</v>
      </c>
      <c r="AV6379" s="24"/>
      <c r="AW6379" s="24"/>
      <c r="AX6379" s="24"/>
      <c r="AY6379" s="208">
        <v>1</v>
      </c>
      <c r="AZ6379" s="208">
        <v>2</v>
      </c>
      <c r="BA6379" s="208">
        <v>5</v>
      </c>
      <c r="BB6379" s="21">
        <f t="shared" si="609"/>
        <v>8</v>
      </c>
      <c r="BC6379" s="21"/>
      <c r="BD6379" s="22">
        <f t="shared" si="610"/>
        <v>11.111111111111111</v>
      </c>
      <c r="BE6379" s="21"/>
      <c r="BF6379" s="51">
        <v>20</v>
      </c>
      <c r="BG6379" s="10"/>
      <c r="BH6379" s="21">
        <f t="shared" si="608"/>
        <v>0</v>
      </c>
      <c r="BI6379" s="22">
        <f t="shared" si="608"/>
        <v>8.2666666666666652E-3</v>
      </c>
      <c r="BJ6379" s="21"/>
      <c r="BK6379" s="21">
        <v>0</v>
      </c>
      <c r="BL6379" s="22">
        <v>2.4799999999999996E-2</v>
      </c>
      <c r="BM6379" s="21"/>
      <c r="BN6379" s="21">
        <f t="shared" si="611"/>
        <v>0</v>
      </c>
      <c r="BO6379" s="22">
        <f t="shared" si="611"/>
        <v>9.9199999999999983E-2</v>
      </c>
      <c r="BP6379" s="21">
        <f t="shared" si="611"/>
        <v>0</v>
      </c>
    </row>
    <row r="6380" spans="1:68" ht="11.1" hidden="1" customHeight="1" outlineLevel="2" x14ac:dyDescent="0.2">
      <c r="A6380" s="10"/>
      <c r="B6380" s="18"/>
      <c r="C6380" s="18"/>
      <c r="D6380" s="18"/>
      <c r="E6380" s="23" t="s">
        <v>5597</v>
      </c>
      <c r="F6380" s="206">
        <v>2517</v>
      </c>
      <c r="G6380" s="206">
        <v>1986</v>
      </c>
      <c r="H6380" s="206">
        <v>1772</v>
      </c>
      <c r="I6380" s="238">
        <v>1477</v>
      </c>
      <c r="J6380" s="238"/>
      <c r="K6380" s="208">
        <v>899</v>
      </c>
      <c r="L6380" s="24"/>
      <c r="M6380" s="24"/>
      <c r="N6380" s="24"/>
      <c r="O6380" s="208">
        <v>950</v>
      </c>
      <c r="P6380" s="206">
        <v>1858</v>
      </c>
      <c r="Q6380" s="206">
        <v>2138</v>
      </c>
      <c r="R6380" s="206">
        <v>2672</v>
      </c>
      <c r="S6380" s="206">
        <v>2660</v>
      </c>
      <c r="T6380" s="206">
        <v>2475</v>
      </c>
      <c r="U6380" s="206">
        <v>1731</v>
      </c>
      <c r="V6380" s="206">
        <v>1965</v>
      </c>
      <c r="W6380" s="206">
        <v>1184</v>
      </c>
      <c r="X6380" s="24"/>
      <c r="Y6380" s="24"/>
      <c r="Z6380" s="24"/>
      <c r="AA6380" s="208">
        <v>577</v>
      </c>
      <c r="AB6380" s="206">
        <v>1614</v>
      </c>
      <c r="AC6380" s="206">
        <v>2007</v>
      </c>
      <c r="AD6380" s="206">
        <v>2397</v>
      </c>
      <c r="AE6380" s="206">
        <v>2269</v>
      </c>
      <c r="AF6380" s="206">
        <v>1900</v>
      </c>
      <c r="AG6380" s="206">
        <v>1800</v>
      </c>
      <c r="AH6380" s="206">
        <v>1824</v>
      </c>
      <c r="AI6380" s="208">
        <v>770</v>
      </c>
      <c r="AJ6380" s="24"/>
      <c r="AK6380" s="24"/>
      <c r="AL6380" s="24"/>
      <c r="AM6380" s="208">
        <v>284</v>
      </c>
      <c r="AN6380" s="208">
        <v>81</v>
      </c>
      <c r="AO6380" s="24"/>
      <c r="AP6380" s="24"/>
      <c r="AQ6380" s="24"/>
      <c r="AR6380" s="24"/>
      <c r="AS6380" s="24"/>
      <c r="AT6380" s="24"/>
      <c r="AU6380" s="24"/>
      <c r="AV6380" s="24"/>
      <c r="AW6380" s="24"/>
      <c r="AX6380" s="24"/>
      <c r="AY6380" s="24"/>
      <c r="AZ6380" s="24"/>
      <c r="BA6380" s="208">
        <v>82</v>
      </c>
      <c r="BB6380" s="21">
        <f t="shared" si="609"/>
        <v>2672</v>
      </c>
      <c r="BC6380" s="21"/>
      <c r="BD6380" s="22">
        <f t="shared" si="610"/>
        <v>3711.1111111111109</v>
      </c>
      <c r="BE6380" s="21"/>
      <c r="BF6380" s="51"/>
      <c r="BG6380" s="10"/>
      <c r="BH6380" s="21">
        <f t="shared" si="608"/>
        <v>0</v>
      </c>
      <c r="BI6380" s="22">
        <f t="shared" si="608"/>
        <v>2.7610666666666663</v>
      </c>
      <c r="BJ6380" s="21"/>
      <c r="BK6380" s="21">
        <v>0</v>
      </c>
      <c r="BL6380" s="22">
        <v>8.283199999999999</v>
      </c>
      <c r="BM6380" s="21"/>
      <c r="BN6380" s="21">
        <f t="shared" si="611"/>
        <v>0</v>
      </c>
      <c r="BO6380" s="22">
        <f t="shared" si="611"/>
        <v>33.132799999999996</v>
      </c>
      <c r="BP6380" s="21">
        <f t="shared" si="611"/>
        <v>0</v>
      </c>
    </row>
    <row r="6381" spans="1:68" ht="11.1" hidden="1" customHeight="1" outlineLevel="2" x14ac:dyDescent="0.2">
      <c r="A6381" s="10"/>
      <c r="B6381" s="18"/>
      <c r="C6381" s="18"/>
      <c r="D6381" s="18"/>
      <c r="E6381" s="23" t="s">
        <v>5598</v>
      </c>
      <c r="F6381" s="206">
        <v>24617</v>
      </c>
      <c r="G6381" s="206">
        <v>19196</v>
      </c>
      <c r="H6381" s="206">
        <v>16475</v>
      </c>
      <c r="I6381" s="238">
        <v>7044</v>
      </c>
      <c r="J6381" s="238"/>
      <c r="K6381" s="206">
        <v>2771</v>
      </c>
      <c r="L6381" s="206">
        <v>2197</v>
      </c>
      <c r="M6381" s="206">
        <v>2262</v>
      </c>
      <c r="N6381" s="208">
        <v>998</v>
      </c>
      <c r="O6381" s="206">
        <v>4572</v>
      </c>
      <c r="P6381" s="206">
        <v>12732</v>
      </c>
      <c r="Q6381" s="206">
        <v>20122</v>
      </c>
      <c r="R6381" s="206">
        <v>26304</v>
      </c>
      <c r="S6381" s="206">
        <v>25358</v>
      </c>
      <c r="T6381" s="206">
        <v>23110</v>
      </c>
      <c r="U6381" s="206">
        <v>15128</v>
      </c>
      <c r="V6381" s="206">
        <v>5343</v>
      </c>
      <c r="W6381" s="206">
        <v>2591</v>
      </c>
      <c r="X6381" s="206">
        <v>2189</v>
      </c>
      <c r="Y6381" s="206">
        <v>2222</v>
      </c>
      <c r="Z6381" s="206">
        <v>1379</v>
      </c>
      <c r="AA6381" s="206">
        <v>4454</v>
      </c>
      <c r="AB6381" s="206">
        <v>12220</v>
      </c>
      <c r="AC6381" s="206">
        <v>20521</v>
      </c>
      <c r="AD6381" s="206">
        <v>25487</v>
      </c>
      <c r="AE6381" s="206">
        <v>24249</v>
      </c>
      <c r="AF6381" s="206">
        <v>20279</v>
      </c>
      <c r="AG6381" s="206">
        <v>10177</v>
      </c>
      <c r="AH6381" s="206">
        <v>3670</v>
      </c>
      <c r="AI6381" s="206">
        <v>2348</v>
      </c>
      <c r="AJ6381" s="206">
        <v>2145</v>
      </c>
      <c r="AK6381" s="206">
        <v>2265</v>
      </c>
      <c r="AL6381" s="206">
        <v>1406</v>
      </c>
      <c r="AM6381" s="206">
        <v>2412</v>
      </c>
      <c r="AN6381" s="206">
        <v>10425</v>
      </c>
      <c r="AO6381" s="206">
        <v>16887</v>
      </c>
      <c r="AP6381" s="206">
        <v>23437</v>
      </c>
      <c r="AQ6381" s="206">
        <v>22915</v>
      </c>
      <c r="AR6381" s="206">
        <v>18355</v>
      </c>
      <c r="AS6381" s="206">
        <v>14311</v>
      </c>
      <c r="AT6381" s="206">
        <v>8284</v>
      </c>
      <c r="AU6381" s="206">
        <v>4348</v>
      </c>
      <c r="AV6381" s="206">
        <v>2100</v>
      </c>
      <c r="AW6381" s="206">
        <v>2212</v>
      </c>
      <c r="AX6381" s="206">
        <v>1140</v>
      </c>
      <c r="AY6381" s="206">
        <v>2910</v>
      </c>
      <c r="AZ6381" s="206">
        <v>7202</v>
      </c>
      <c r="BA6381" s="206">
        <v>14774</v>
      </c>
      <c r="BB6381" s="21">
        <f t="shared" si="609"/>
        <v>26304</v>
      </c>
      <c r="BC6381" s="21"/>
      <c r="BD6381" s="22">
        <f t="shared" si="610"/>
        <v>36533.333333333328</v>
      </c>
      <c r="BE6381" s="21"/>
      <c r="BF6381" s="51"/>
      <c r="BG6381" s="10"/>
      <c r="BH6381" s="21">
        <f t="shared" ref="BH6381:BI6444" si="612">(BC6381*24*31/1000000)</f>
        <v>0</v>
      </c>
      <c r="BI6381" s="22">
        <f t="shared" si="612"/>
        <v>27.180799999999998</v>
      </c>
      <c r="BJ6381" s="21"/>
      <c r="BK6381" s="21">
        <v>0</v>
      </c>
      <c r="BL6381" s="22">
        <v>81.542399999999986</v>
      </c>
      <c r="BM6381" s="21"/>
      <c r="BN6381" s="21">
        <f t="shared" si="611"/>
        <v>0</v>
      </c>
      <c r="BO6381" s="22">
        <f t="shared" si="611"/>
        <v>326.16959999999995</v>
      </c>
      <c r="BP6381" s="21">
        <f t="shared" si="611"/>
        <v>0</v>
      </c>
    </row>
    <row r="6382" spans="1:68" ht="11.1" hidden="1" customHeight="1" outlineLevel="1" collapsed="1" x14ac:dyDescent="0.2">
      <c r="A6382" s="10"/>
      <c r="B6382" s="18"/>
      <c r="C6382" s="18"/>
      <c r="D6382" s="18"/>
      <c r="E6382" s="19" t="s">
        <v>101</v>
      </c>
      <c r="F6382" s="207">
        <v>73374</v>
      </c>
      <c r="G6382" s="207">
        <v>62727</v>
      </c>
      <c r="H6382" s="207">
        <v>61989</v>
      </c>
      <c r="I6382" s="236">
        <v>56503</v>
      </c>
      <c r="J6382" s="236"/>
      <c r="K6382" s="207">
        <v>51205</v>
      </c>
      <c r="L6382" s="207">
        <v>41395</v>
      </c>
      <c r="M6382" s="207">
        <v>43761</v>
      </c>
      <c r="N6382" s="207">
        <v>44422</v>
      </c>
      <c r="O6382" s="207">
        <v>51342</v>
      </c>
      <c r="P6382" s="207">
        <v>61437</v>
      </c>
      <c r="Q6382" s="207">
        <v>65415</v>
      </c>
      <c r="R6382" s="207">
        <v>74588</v>
      </c>
      <c r="S6382" s="207">
        <v>73919</v>
      </c>
      <c r="T6382" s="207">
        <v>68905</v>
      </c>
      <c r="U6382" s="207">
        <v>61503</v>
      </c>
      <c r="V6382" s="207">
        <v>55501</v>
      </c>
      <c r="W6382" s="207">
        <v>50929</v>
      </c>
      <c r="X6382" s="207">
        <v>41632</v>
      </c>
      <c r="Y6382" s="207">
        <v>44229</v>
      </c>
      <c r="Z6382" s="207">
        <v>46205</v>
      </c>
      <c r="AA6382" s="207">
        <v>51856</v>
      </c>
      <c r="AB6382" s="207">
        <v>62717</v>
      </c>
      <c r="AC6382" s="207">
        <v>67989</v>
      </c>
      <c r="AD6382" s="207">
        <v>78603</v>
      </c>
      <c r="AE6382" s="207">
        <v>74816</v>
      </c>
      <c r="AF6382" s="207">
        <v>63026</v>
      </c>
      <c r="AG6382" s="207">
        <v>61672</v>
      </c>
      <c r="AH6382" s="207">
        <v>54562</v>
      </c>
      <c r="AI6382" s="207">
        <v>52808</v>
      </c>
      <c r="AJ6382" s="207">
        <v>43632</v>
      </c>
      <c r="AK6382" s="207">
        <v>43830.169000000002</v>
      </c>
      <c r="AL6382" s="207">
        <v>44054.188000000002</v>
      </c>
      <c r="AM6382" s="207">
        <v>53310.057000000001</v>
      </c>
      <c r="AN6382" s="207">
        <v>62775.055</v>
      </c>
      <c r="AO6382" s="207">
        <v>75521</v>
      </c>
      <c r="AP6382" s="207">
        <v>86232</v>
      </c>
      <c r="AQ6382" s="207">
        <v>82068</v>
      </c>
      <c r="AR6382" s="207">
        <v>66449</v>
      </c>
      <c r="AS6382" s="207">
        <v>61042</v>
      </c>
      <c r="AT6382" s="207">
        <v>44551</v>
      </c>
      <c r="AU6382" s="207">
        <v>40482</v>
      </c>
      <c r="AV6382" s="207">
        <v>36189</v>
      </c>
      <c r="AW6382" s="207">
        <v>41294</v>
      </c>
      <c r="AX6382" s="207">
        <v>37060</v>
      </c>
      <c r="AY6382" s="207">
        <v>48275</v>
      </c>
      <c r="AZ6382" s="207">
        <v>51398</v>
      </c>
      <c r="BA6382" s="207">
        <v>56523</v>
      </c>
      <c r="BB6382" s="56">
        <f>BB6383+BB6384+BB6385</f>
        <v>134490</v>
      </c>
      <c r="BC6382" s="21">
        <f>BF6382</f>
        <v>187908</v>
      </c>
      <c r="BD6382" s="22">
        <f>(BB6382/30/24)*1000</f>
        <v>186791.66666666666</v>
      </c>
      <c r="BE6382" s="21">
        <f>BC6382-BD6382</f>
        <v>1116.333333333343</v>
      </c>
      <c r="BF6382" s="51">
        <v>187908</v>
      </c>
      <c r="BG6382" s="10">
        <v>1</v>
      </c>
      <c r="BH6382" s="21">
        <f t="shared" si="612"/>
        <v>139.803552</v>
      </c>
      <c r="BI6382" s="22">
        <f t="shared" si="612"/>
        <v>138.97300000000001</v>
      </c>
      <c r="BJ6382" s="21">
        <f>BH6382-BI6382</f>
        <v>0.83055199999998308</v>
      </c>
      <c r="BK6382" s="21">
        <v>419.41065600000002</v>
      </c>
      <c r="BL6382" s="22">
        <v>416.91900000000004</v>
      </c>
      <c r="BM6382" s="21">
        <v>2.4916559999999777</v>
      </c>
      <c r="BN6382" s="21">
        <f>BK6382*4</f>
        <v>1677.6426240000001</v>
      </c>
      <c r="BO6382" s="22">
        <f>BL6382*4</f>
        <v>1667.6760000000002</v>
      </c>
      <c r="BP6382" s="21">
        <f>BM6382*4</f>
        <v>9.9666239999999107</v>
      </c>
    </row>
    <row r="6383" spans="1:68" ht="11.1" hidden="1" customHeight="1" outlineLevel="2" x14ac:dyDescent="0.2">
      <c r="E6383" s="101" t="s">
        <v>5599</v>
      </c>
      <c r="F6383" s="204">
        <v>73374</v>
      </c>
      <c r="G6383" s="204">
        <v>62727</v>
      </c>
      <c r="H6383" s="204">
        <v>61989</v>
      </c>
      <c r="I6383" s="235">
        <v>56503</v>
      </c>
      <c r="J6383" s="235"/>
      <c r="K6383" s="204">
        <v>51205</v>
      </c>
      <c r="L6383" s="204">
        <v>41395</v>
      </c>
      <c r="M6383" s="204">
        <v>43761</v>
      </c>
      <c r="N6383" s="204">
        <v>44422</v>
      </c>
      <c r="O6383" s="204">
        <v>51342</v>
      </c>
      <c r="P6383" s="204">
        <v>61437</v>
      </c>
      <c r="Q6383" s="204">
        <v>65415</v>
      </c>
      <c r="R6383" s="204">
        <v>74588</v>
      </c>
      <c r="S6383" s="204">
        <v>73919</v>
      </c>
      <c r="T6383" s="204">
        <v>68905</v>
      </c>
      <c r="U6383" s="204">
        <v>61503</v>
      </c>
      <c r="V6383" s="204">
        <v>55501</v>
      </c>
      <c r="W6383" s="204">
        <v>50929</v>
      </c>
      <c r="X6383" s="204">
        <v>41632</v>
      </c>
      <c r="Y6383" s="204">
        <v>44229</v>
      </c>
      <c r="Z6383" s="204">
        <v>46205</v>
      </c>
      <c r="AA6383" s="204">
        <v>51856</v>
      </c>
      <c r="AB6383" s="204">
        <v>62717</v>
      </c>
      <c r="AC6383" s="204">
        <v>67989</v>
      </c>
      <c r="AD6383" s="204">
        <v>78603</v>
      </c>
      <c r="AE6383" s="204">
        <v>38599</v>
      </c>
      <c r="AF6383" s="204">
        <v>32519</v>
      </c>
      <c r="AG6383" s="204">
        <v>31837</v>
      </c>
      <c r="AH6383" s="204">
        <v>54562</v>
      </c>
      <c r="AI6383" s="204">
        <v>27239.4</v>
      </c>
      <c r="AJ6383" s="204">
        <v>43632</v>
      </c>
      <c r="AK6383" s="204">
        <v>42869</v>
      </c>
      <c r="AL6383" s="204">
        <v>43103.817000000003</v>
      </c>
      <c r="AM6383" s="204">
        <v>26773</v>
      </c>
      <c r="AN6383" s="204">
        <v>25165</v>
      </c>
      <c r="AO6383" s="204">
        <v>30597</v>
      </c>
      <c r="AP6383" s="204">
        <v>34231</v>
      </c>
      <c r="AQ6383" s="204">
        <v>33295</v>
      </c>
      <c r="AR6383" s="204">
        <v>25442</v>
      </c>
      <c r="AS6383" s="204">
        <v>22350.7</v>
      </c>
      <c r="AT6383" s="204">
        <v>25085</v>
      </c>
      <c r="AU6383" s="204">
        <v>23971</v>
      </c>
      <c r="AV6383" s="204">
        <v>25196</v>
      </c>
      <c r="AW6383" s="204">
        <v>35514</v>
      </c>
      <c r="AX6383" s="204">
        <v>22096</v>
      </c>
      <c r="AY6383" s="204">
        <v>34439</v>
      </c>
      <c r="AZ6383" s="204">
        <v>37797</v>
      </c>
      <c r="BA6383" s="204">
        <v>42828</v>
      </c>
      <c r="BB6383" s="51">
        <f>MAX(F6383:BA6383)</f>
        <v>78603</v>
      </c>
      <c r="BC6383" s="21"/>
      <c r="BD6383" s="22">
        <f t="shared" ref="BD6383:BD6446" si="613">(BB6383/30/24)*1000</f>
        <v>109170.83333333333</v>
      </c>
      <c r="BF6383" s="51"/>
      <c r="BH6383" s="21">
        <f t="shared" si="612"/>
        <v>0</v>
      </c>
      <c r="BI6383" s="22">
        <f t="shared" si="612"/>
        <v>81.223100000000002</v>
      </c>
      <c r="BK6383" s="21"/>
      <c r="BN6383" s="21">
        <f t="shared" ref="BN6383:BN6393" si="614">BK6383*4</f>
        <v>0</v>
      </c>
      <c r="BP6383" s="21">
        <f t="shared" ref="BP6383:BP6393" si="615">BM6383*4</f>
        <v>0</v>
      </c>
    </row>
    <row r="6384" spans="1:68" ht="11.1" hidden="1" customHeight="1" outlineLevel="2" x14ac:dyDescent="0.2">
      <c r="E6384" s="102" t="s">
        <v>5600</v>
      </c>
      <c r="F6384" s="103"/>
      <c r="G6384" s="103"/>
      <c r="H6384" s="103"/>
      <c r="I6384" s="104"/>
      <c r="J6384" s="105"/>
      <c r="K6384" s="103"/>
      <c r="L6384" s="103"/>
      <c r="M6384" s="103"/>
      <c r="N6384" s="103"/>
      <c r="O6384" s="103"/>
      <c r="P6384" s="103"/>
      <c r="Q6384" s="103"/>
      <c r="R6384" s="103"/>
      <c r="S6384" s="103"/>
      <c r="T6384" s="103"/>
      <c r="U6384" s="103"/>
      <c r="V6384" s="103"/>
      <c r="W6384" s="103"/>
      <c r="X6384" s="103"/>
      <c r="Y6384" s="103"/>
      <c r="Z6384" s="103"/>
      <c r="AA6384" s="103"/>
      <c r="AB6384" s="103"/>
      <c r="AC6384" s="103"/>
      <c r="AD6384" s="103"/>
      <c r="AE6384" s="106">
        <v>36217</v>
      </c>
      <c r="AF6384" s="106">
        <v>30507</v>
      </c>
      <c r="AG6384" s="106">
        <v>29835</v>
      </c>
      <c r="AH6384" s="103"/>
      <c r="AI6384" s="106">
        <v>25568.6</v>
      </c>
      <c r="AJ6384" s="103"/>
      <c r="AK6384" s="103"/>
      <c r="AL6384" s="103"/>
      <c r="AM6384" s="106">
        <v>24764</v>
      </c>
      <c r="AN6384" s="106">
        <v>25427</v>
      </c>
      <c r="AO6384" s="106">
        <v>29054</v>
      </c>
      <c r="AP6384" s="106">
        <v>32331</v>
      </c>
      <c r="AQ6384" s="106">
        <v>31398</v>
      </c>
      <c r="AR6384" s="106">
        <v>23972</v>
      </c>
      <c r="AS6384" s="106">
        <v>20997.3</v>
      </c>
      <c r="AT6384" s="103"/>
      <c r="AU6384" s="103"/>
      <c r="AV6384" s="103"/>
      <c r="AW6384" s="103"/>
      <c r="AX6384" s="103"/>
      <c r="AY6384" s="103"/>
      <c r="AZ6384" s="103"/>
      <c r="BA6384" s="103"/>
      <c r="BB6384" s="51">
        <f>MAX(F6384:BA6384)</f>
        <v>36217</v>
      </c>
      <c r="BC6384" s="21"/>
      <c r="BD6384" s="22">
        <f t="shared" si="613"/>
        <v>50301.388888888891</v>
      </c>
      <c r="BF6384" s="51"/>
      <c r="BH6384" s="21">
        <f t="shared" si="612"/>
        <v>0</v>
      </c>
      <c r="BI6384" s="22">
        <f t="shared" si="612"/>
        <v>37.424233333333333</v>
      </c>
      <c r="BK6384" s="21"/>
      <c r="BN6384" s="21">
        <f t="shared" si="614"/>
        <v>0</v>
      </c>
      <c r="BP6384" s="21">
        <f t="shared" si="615"/>
        <v>0</v>
      </c>
    </row>
    <row r="6385" spans="1:68" ht="11.1" hidden="1" customHeight="1" outlineLevel="2" x14ac:dyDescent="0.2">
      <c r="E6385" s="107" t="s">
        <v>5601</v>
      </c>
      <c r="F6385" s="103"/>
      <c r="G6385" s="103"/>
      <c r="H6385" s="103"/>
      <c r="I6385" s="104"/>
      <c r="J6385" s="105"/>
      <c r="K6385" s="103"/>
      <c r="L6385" s="103"/>
      <c r="M6385" s="103"/>
      <c r="N6385" s="103"/>
      <c r="O6385" s="103"/>
      <c r="P6385" s="103"/>
      <c r="Q6385" s="103"/>
      <c r="R6385" s="103"/>
      <c r="S6385" s="103"/>
      <c r="T6385" s="103"/>
      <c r="U6385" s="103"/>
      <c r="V6385" s="103"/>
      <c r="W6385" s="103"/>
      <c r="X6385" s="103"/>
      <c r="Y6385" s="103"/>
      <c r="Z6385" s="103"/>
      <c r="AA6385" s="103"/>
      <c r="AB6385" s="103"/>
      <c r="AC6385" s="103"/>
      <c r="AD6385" s="103"/>
      <c r="AE6385" s="103"/>
      <c r="AF6385" s="103"/>
      <c r="AG6385" s="103"/>
      <c r="AH6385" s="103"/>
      <c r="AI6385" s="103"/>
      <c r="AJ6385" s="103"/>
      <c r="AK6385" s="108">
        <v>961.16899999999998</v>
      </c>
      <c r="AL6385" s="108">
        <v>950.37099999999998</v>
      </c>
      <c r="AM6385" s="106">
        <v>1773.057</v>
      </c>
      <c r="AN6385" s="106">
        <v>12183.055</v>
      </c>
      <c r="AO6385" s="106">
        <v>15870</v>
      </c>
      <c r="AP6385" s="106">
        <v>19670</v>
      </c>
      <c r="AQ6385" s="106">
        <v>17375</v>
      </c>
      <c r="AR6385" s="106">
        <v>17035</v>
      </c>
      <c r="AS6385" s="106">
        <v>17694</v>
      </c>
      <c r="AT6385" s="106">
        <v>19466</v>
      </c>
      <c r="AU6385" s="106">
        <v>16511</v>
      </c>
      <c r="AV6385" s="106">
        <v>10993</v>
      </c>
      <c r="AW6385" s="106">
        <v>5780</v>
      </c>
      <c r="AX6385" s="106">
        <v>14964</v>
      </c>
      <c r="AY6385" s="106">
        <v>13836</v>
      </c>
      <c r="AZ6385" s="106">
        <v>13601</v>
      </c>
      <c r="BA6385" s="106">
        <v>13695</v>
      </c>
      <c r="BB6385" s="51">
        <f>MAX(F6385:BA6385)</f>
        <v>19670</v>
      </c>
      <c r="BC6385" s="21"/>
      <c r="BD6385" s="22">
        <f t="shared" si="613"/>
        <v>27319.444444444442</v>
      </c>
      <c r="BF6385" s="51"/>
      <c r="BH6385" s="21">
        <f t="shared" si="612"/>
        <v>0</v>
      </c>
      <c r="BI6385" s="22">
        <f t="shared" si="612"/>
        <v>20.325666666666663</v>
      </c>
      <c r="BK6385" s="21"/>
      <c r="BN6385" s="21">
        <f t="shared" si="614"/>
        <v>0</v>
      </c>
      <c r="BP6385" s="21">
        <f t="shared" si="615"/>
        <v>0</v>
      </c>
    </row>
    <row r="6386" spans="1:68" ht="11.1" hidden="1" customHeight="1" outlineLevel="1" collapsed="1" x14ac:dyDescent="0.2">
      <c r="A6386" s="10"/>
      <c r="B6386" s="18"/>
      <c r="C6386" s="18"/>
      <c r="D6386" s="18"/>
      <c r="E6386" s="19" t="s">
        <v>5602</v>
      </c>
      <c r="F6386" s="207"/>
      <c r="G6386" s="207"/>
      <c r="H6386" s="207"/>
      <c r="I6386" s="236"/>
      <c r="J6386" s="236"/>
      <c r="K6386" s="207"/>
      <c r="L6386" s="207"/>
      <c r="M6386" s="207"/>
      <c r="N6386" s="207"/>
      <c r="O6386" s="207"/>
      <c r="P6386" s="207"/>
      <c r="Q6386" s="207"/>
      <c r="R6386" s="207"/>
      <c r="S6386" s="207"/>
      <c r="T6386" s="207"/>
      <c r="U6386" s="207"/>
      <c r="V6386" s="207"/>
      <c r="W6386" s="207"/>
      <c r="X6386" s="207"/>
      <c r="Y6386" s="207"/>
      <c r="Z6386" s="207"/>
      <c r="AA6386" s="207"/>
      <c r="AB6386" s="207"/>
      <c r="AC6386" s="207"/>
      <c r="AD6386" s="207"/>
      <c r="AE6386" s="207"/>
      <c r="AF6386" s="207"/>
      <c r="AG6386" s="207"/>
      <c r="AH6386" s="207"/>
      <c r="AI6386" s="207"/>
      <c r="AJ6386" s="207"/>
      <c r="AK6386" s="207"/>
      <c r="AL6386" s="207"/>
      <c r="AM6386" s="207"/>
      <c r="AN6386" s="207"/>
      <c r="AO6386" s="207"/>
      <c r="AP6386" s="207"/>
      <c r="AQ6386" s="207"/>
      <c r="AR6386" s="207"/>
      <c r="AS6386" s="207"/>
      <c r="AT6386" s="207"/>
      <c r="AU6386" s="207"/>
      <c r="AV6386" s="207"/>
      <c r="AW6386" s="207"/>
      <c r="AX6386" s="207"/>
      <c r="AY6386" s="207"/>
      <c r="AZ6386" s="207"/>
      <c r="BA6386" s="207"/>
      <c r="BB6386" s="21">
        <f>BB6387</f>
        <v>4.5999999999999996</v>
      </c>
      <c r="BC6386" s="21">
        <f>BF6386</f>
        <v>7</v>
      </c>
      <c r="BD6386" s="22">
        <f t="shared" si="613"/>
        <v>6.3888888888888884</v>
      </c>
      <c r="BE6386" s="21">
        <f>BC6386-BD6386</f>
        <v>0.6111111111111116</v>
      </c>
      <c r="BF6386" s="21">
        <v>7</v>
      </c>
      <c r="BG6386" s="10">
        <v>6</v>
      </c>
      <c r="BH6386" s="21">
        <f t="shared" si="612"/>
        <v>5.208E-3</v>
      </c>
      <c r="BI6386" s="22">
        <f t="shared" si="612"/>
        <v>4.7533333333333334E-3</v>
      </c>
      <c r="BJ6386" s="21">
        <f>BH6386-BI6386</f>
        <v>4.5466666666666659E-4</v>
      </c>
      <c r="BK6386" s="21">
        <v>419.41065600000002</v>
      </c>
      <c r="BL6386" s="22">
        <v>416.91900000000004</v>
      </c>
      <c r="BM6386" s="21">
        <v>2.4916559999999777</v>
      </c>
      <c r="BN6386" s="21">
        <f t="shared" si="614"/>
        <v>1677.6426240000001</v>
      </c>
      <c r="BO6386" s="22">
        <f>BL6386*4</f>
        <v>1667.6760000000002</v>
      </c>
      <c r="BP6386" s="21">
        <f t="shared" si="615"/>
        <v>9.9666239999999107</v>
      </c>
    </row>
    <row r="6387" spans="1:68" ht="11.1" hidden="1" customHeight="1" outlineLevel="2" x14ac:dyDescent="0.2">
      <c r="E6387" s="101" t="s">
        <v>5603</v>
      </c>
      <c r="F6387" s="204"/>
      <c r="G6387" s="204"/>
      <c r="H6387" s="204"/>
      <c r="I6387" s="235"/>
      <c r="J6387" s="235"/>
      <c r="K6387" s="204"/>
      <c r="L6387" s="204"/>
      <c r="M6387" s="204"/>
      <c r="N6387" s="204"/>
      <c r="O6387" s="204"/>
      <c r="P6387" s="204"/>
      <c r="Q6387" s="204"/>
      <c r="R6387" s="204"/>
      <c r="S6387" s="204"/>
      <c r="T6387" s="204"/>
      <c r="U6387" s="204"/>
      <c r="V6387" s="204"/>
      <c r="W6387" s="204"/>
      <c r="X6387" s="204"/>
      <c r="Y6387" s="204"/>
      <c r="Z6387" s="204"/>
      <c r="AA6387" s="204"/>
      <c r="AB6387" s="204"/>
      <c r="AC6387" s="204"/>
      <c r="AD6387" s="204"/>
      <c r="AE6387" s="204"/>
      <c r="AF6387" s="204"/>
      <c r="AG6387" s="204"/>
      <c r="AH6387" s="204"/>
      <c r="AI6387" s="204"/>
      <c r="AJ6387" s="204"/>
      <c r="AK6387" s="204"/>
      <c r="AL6387" s="204"/>
      <c r="AM6387" s="204"/>
      <c r="AN6387" s="204"/>
      <c r="AO6387" s="204"/>
      <c r="AP6387" s="204"/>
      <c r="AQ6387" s="204"/>
      <c r="AR6387" s="204"/>
      <c r="AS6387" s="204"/>
      <c r="AT6387" s="204"/>
      <c r="AU6387" s="204"/>
      <c r="AV6387" s="204"/>
      <c r="AW6387" s="204"/>
      <c r="AX6387" s="204"/>
      <c r="AY6387" s="204"/>
      <c r="AZ6387" s="204"/>
      <c r="BA6387" s="55">
        <v>4.5999999999999996</v>
      </c>
      <c r="BB6387" s="21">
        <f>MAX(F6387:BA6387)</f>
        <v>4.5999999999999996</v>
      </c>
      <c r="BC6387" s="21"/>
      <c r="BD6387" s="22">
        <f t="shared" si="613"/>
        <v>6.3888888888888884</v>
      </c>
      <c r="BE6387" s="21"/>
      <c r="BF6387" s="21">
        <f>BC6387</f>
        <v>0</v>
      </c>
      <c r="BG6387" s="10"/>
      <c r="BH6387" s="21">
        <f t="shared" si="612"/>
        <v>0</v>
      </c>
      <c r="BI6387" s="22">
        <f t="shared" si="612"/>
        <v>4.7533333333333334E-3</v>
      </c>
      <c r="BK6387" s="21"/>
      <c r="BN6387" s="21">
        <f t="shared" si="614"/>
        <v>0</v>
      </c>
      <c r="BP6387" s="21">
        <f t="shared" si="615"/>
        <v>0</v>
      </c>
    </row>
    <row r="6388" spans="1:68" ht="11.1" hidden="1" customHeight="1" outlineLevel="1" collapsed="1" x14ac:dyDescent="0.2">
      <c r="A6388" s="10"/>
      <c r="B6388" s="18"/>
      <c r="C6388" s="18"/>
      <c r="D6388" s="18"/>
      <c r="E6388" s="19" t="s">
        <v>5604</v>
      </c>
      <c r="F6388" s="207"/>
      <c r="G6388" s="207"/>
      <c r="H6388" s="207"/>
      <c r="I6388" s="236"/>
      <c r="J6388" s="236"/>
      <c r="K6388" s="207"/>
      <c r="L6388" s="207"/>
      <c r="M6388" s="207"/>
      <c r="N6388" s="207"/>
      <c r="O6388" s="207"/>
      <c r="P6388" s="207"/>
      <c r="Q6388" s="207"/>
      <c r="R6388" s="207"/>
      <c r="S6388" s="207"/>
      <c r="T6388" s="207"/>
      <c r="U6388" s="207"/>
      <c r="V6388" s="207"/>
      <c r="W6388" s="207"/>
      <c r="X6388" s="207"/>
      <c r="Y6388" s="207"/>
      <c r="Z6388" s="207"/>
      <c r="AA6388" s="207"/>
      <c r="AB6388" s="207"/>
      <c r="AC6388" s="207"/>
      <c r="AD6388" s="207"/>
      <c r="AE6388" s="207"/>
      <c r="AF6388" s="207"/>
      <c r="AG6388" s="207"/>
      <c r="AH6388" s="207"/>
      <c r="AI6388" s="207"/>
      <c r="AJ6388" s="207"/>
      <c r="AK6388" s="207"/>
      <c r="AL6388" s="207"/>
      <c r="AM6388" s="207"/>
      <c r="AN6388" s="207"/>
      <c r="AO6388" s="207"/>
      <c r="AP6388" s="207"/>
      <c r="AQ6388" s="207"/>
      <c r="AR6388" s="207"/>
      <c r="AS6388" s="207"/>
      <c r="AT6388" s="207"/>
      <c r="AU6388" s="207"/>
      <c r="AV6388" s="207"/>
      <c r="AW6388" s="207"/>
      <c r="AX6388" s="207"/>
      <c r="AY6388" s="207"/>
      <c r="AZ6388" s="207"/>
      <c r="BA6388" s="207"/>
      <c r="BB6388" s="21">
        <f>BB6389</f>
        <v>2.4900000000000002</v>
      </c>
      <c r="BC6388" s="21">
        <f>BF6388</f>
        <v>4.34</v>
      </c>
      <c r="BD6388" s="22">
        <f t="shared" si="613"/>
        <v>3.4583333333333335</v>
      </c>
      <c r="BE6388" s="21">
        <f>BC6388-BD6388</f>
        <v>0.88166666666666638</v>
      </c>
      <c r="BF6388" s="51">
        <v>4.34</v>
      </c>
      <c r="BG6388" s="10">
        <v>6</v>
      </c>
      <c r="BH6388" s="21">
        <f t="shared" si="612"/>
        <v>3.2289599999999999E-3</v>
      </c>
      <c r="BI6388" s="22">
        <f t="shared" si="612"/>
        <v>2.5730000000000002E-3</v>
      </c>
      <c r="BJ6388" s="21">
        <f>BH6388-BI6388</f>
        <v>6.559599999999997E-4</v>
      </c>
      <c r="BK6388" s="21">
        <v>419.41065600000002</v>
      </c>
      <c r="BL6388" s="22">
        <v>416.91900000000004</v>
      </c>
      <c r="BM6388" s="21">
        <v>2.4916559999999777</v>
      </c>
      <c r="BN6388" s="21">
        <f t="shared" si="614"/>
        <v>1677.6426240000001</v>
      </c>
      <c r="BO6388" s="22">
        <f>BL6388*4</f>
        <v>1667.6760000000002</v>
      </c>
      <c r="BP6388" s="21">
        <f t="shared" si="615"/>
        <v>9.9666239999999107</v>
      </c>
    </row>
    <row r="6389" spans="1:68" ht="11.1" hidden="1" customHeight="1" outlineLevel="2" x14ac:dyDescent="0.2">
      <c r="E6389" s="101" t="s">
        <v>5605</v>
      </c>
      <c r="F6389" s="204"/>
      <c r="G6389" s="204"/>
      <c r="H6389" s="204"/>
      <c r="I6389" s="235"/>
      <c r="J6389" s="235"/>
      <c r="K6389" s="204"/>
      <c r="L6389" s="204"/>
      <c r="M6389" s="204"/>
      <c r="N6389" s="204"/>
      <c r="O6389" s="204"/>
      <c r="P6389" s="204"/>
      <c r="Q6389" s="204"/>
      <c r="R6389" s="204"/>
      <c r="S6389" s="204"/>
      <c r="T6389" s="204"/>
      <c r="U6389" s="204"/>
      <c r="V6389" s="204"/>
      <c r="W6389" s="204"/>
      <c r="X6389" s="204"/>
      <c r="Y6389" s="204"/>
      <c r="Z6389" s="204"/>
      <c r="AA6389" s="204"/>
      <c r="AB6389" s="204"/>
      <c r="AC6389" s="204"/>
      <c r="AD6389" s="204"/>
      <c r="AE6389" s="204"/>
      <c r="AF6389" s="204"/>
      <c r="AG6389" s="204"/>
      <c r="AH6389" s="204"/>
      <c r="AI6389" s="204"/>
      <c r="AJ6389" s="204"/>
      <c r="AK6389" s="204"/>
      <c r="AL6389" s="204"/>
      <c r="AM6389" s="204"/>
      <c r="AN6389" s="204"/>
      <c r="AO6389" s="204"/>
      <c r="AP6389" s="204"/>
      <c r="AQ6389" s="204"/>
      <c r="AR6389" s="204"/>
      <c r="AS6389" s="204"/>
      <c r="AT6389" s="204"/>
      <c r="AU6389" s="204"/>
      <c r="AV6389" s="204"/>
      <c r="AW6389" s="204"/>
      <c r="AX6389" s="204"/>
      <c r="AY6389" s="204"/>
      <c r="AZ6389" s="204"/>
      <c r="BA6389" s="55">
        <v>2.4900000000000002</v>
      </c>
      <c r="BB6389" s="21">
        <f>MAX(F6389:BA6389)</f>
        <v>2.4900000000000002</v>
      </c>
      <c r="BC6389" s="21"/>
      <c r="BD6389" s="22">
        <f t="shared" si="613"/>
        <v>3.4583333333333335</v>
      </c>
      <c r="BE6389" s="21"/>
      <c r="BF6389" s="21"/>
      <c r="BG6389" s="10"/>
      <c r="BH6389" s="21">
        <f t="shared" si="612"/>
        <v>0</v>
      </c>
      <c r="BI6389" s="22">
        <f t="shared" si="612"/>
        <v>2.5730000000000002E-3</v>
      </c>
      <c r="BK6389" s="21"/>
      <c r="BN6389" s="21">
        <f t="shared" si="614"/>
        <v>0</v>
      </c>
      <c r="BP6389" s="21">
        <f t="shared" si="615"/>
        <v>0</v>
      </c>
    </row>
    <row r="6390" spans="1:68" ht="11.1" hidden="1" customHeight="1" outlineLevel="1" collapsed="1" x14ac:dyDescent="0.2">
      <c r="A6390" s="10"/>
      <c r="B6390" s="18"/>
      <c r="C6390" s="18"/>
      <c r="D6390" s="18"/>
      <c r="E6390" s="19" t="s">
        <v>5606</v>
      </c>
      <c r="F6390" s="207"/>
      <c r="G6390" s="207"/>
      <c r="H6390" s="207"/>
      <c r="I6390" s="236"/>
      <c r="J6390" s="236"/>
      <c r="K6390" s="207"/>
      <c r="L6390" s="207"/>
      <c r="M6390" s="207"/>
      <c r="N6390" s="207"/>
      <c r="O6390" s="207"/>
      <c r="P6390" s="207"/>
      <c r="Q6390" s="207"/>
      <c r="R6390" s="207"/>
      <c r="S6390" s="207"/>
      <c r="T6390" s="207"/>
      <c r="U6390" s="207"/>
      <c r="V6390" s="207"/>
      <c r="W6390" s="207"/>
      <c r="X6390" s="207"/>
      <c r="Y6390" s="207"/>
      <c r="Z6390" s="207"/>
      <c r="AA6390" s="207"/>
      <c r="AB6390" s="207"/>
      <c r="AC6390" s="207"/>
      <c r="AD6390" s="207"/>
      <c r="AE6390" s="207"/>
      <c r="AF6390" s="207"/>
      <c r="AG6390" s="207"/>
      <c r="AH6390" s="207"/>
      <c r="AI6390" s="207"/>
      <c r="AJ6390" s="207"/>
      <c r="AK6390" s="207"/>
      <c r="AL6390" s="207"/>
      <c r="AM6390" s="207"/>
      <c r="AN6390" s="207"/>
      <c r="AO6390" s="207"/>
      <c r="AP6390" s="207"/>
      <c r="AQ6390" s="207"/>
      <c r="AR6390" s="207"/>
      <c r="AS6390" s="207"/>
      <c r="AT6390" s="207"/>
      <c r="AU6390" s="207"/>
      <c r="AV6390" s="207"/>
      <c r="AW6390" s="207"/>
      <c r="AX6390" s="207"/>
      <c r="AY6390" s="207"/>
      <c r="AZ6390" s="207"/>
      <c r="BA6390" s="207"/>
      <c r="BB6390" s="21">
        <f>BB6391</f>
        <v>3.1360000000000001</v>
      </c>
      <c r="BC6390" s="21">
        <v>6.5</v>
      </c>
      <c r="BD6390" s="22">
        <f t="shared" si="613"/>
        <v>4.3555555555555561</v>
      </c>
      <c r="BE6390" s="21">
        <f>BC6390-BD6390</f>
        <v>2.1444444444444439</v>
      </c>
      <c r="BF6390" s="51"/>
      <c r="BG6390" s="10">
        <v>6</v>
      </c>
      <c r="BH6390" s="21">
        <f t="shared" si="612"/>
        <v>4.836E-3</v>
      </c>
      <c r="BI6390" s="22">
        <f t="shared" si="612"/>
        <v>3.2405333333333339E-3</v>
      </c>
      <c r="BJ6390" s="21">
        <f>BH6390-BI6390</f>
        <v>1.5954666666666661E-3</v>
      </c>
      <c r="BK6390" s="21">
        <v>419.41065600000002</v>
      </c>
      <c r="BL6390" s="22">
        <v>416.91900000000004</v>
      </c>
      <c r="BM6390" s="21">
        <v>2.4916559999999777</v>
      </c>
      <c r="BN6390" s="21">
        <f t="shared" si="614"/>
        <v>1677.6426240000001</v>
      </c>
      <c r="BO6390" s="22">
        <f>BL6390*4</f>
        <v>1667.6760000000002</v>
      </c>
      <c r="BP6390" s="21">
        <f t="shared" si="615"/>
        <v>9.9666239999999107</v>
      </c>
    </row>
    <row r="6391" spans="1:68" ht="11.1" hidden="1" customHeight="1" outlineLevel="2" x14ac:dyDescent="0.2">
      <c r="E6391" s="101" t="s">
        <v>5607</v>
      </c>
      <c r="F6391" s="204"/>
      <c r="G6391" s="204"/>
      <c r="H6391" s="204"/>
      <c r="I6391" s="235"/>
      <c r="J6391" s="235"/>
      <c r="K6391" s="204"/>
      <c r="L6391" s="204"/>
      <c r="M6391" s="204"/>
      <c r="N6391" s="204"/>
      <c r="O6391" s="204"/>
      <c r="P6391" s="204"/>
      <c r="Q6391" s="204"/>
      <c r="R6391" s="204"/>
      <c r="S6391" s="204"/>
      <c r="T6391" s="204"/>
      <c r="U6391" s="204"/>
      <c r="V6391" s="204"/>
      <c r="W6391" s="204"/>
      <c r="X6391" s="204"/>
      <c r="Y6391" s="204"/>
      <c r="Z6391" s="204"/>
      <c r="AA6391" s="204"/>
      <c r="AB6391" s="204"/>
      <c r="AC6391" s="204"/>
      <c r="AD6391" s="204"/>
      <c r="AE6391" s="204"/>
      <c r="AF6391" s="204"/>
      <c r="AG6391" s="204"/>
      <c r="AH6391" s="204"/>
      <c r="AI6391" s="204"/>
      <c r="AJ6391" s="204"/>
      <c r="AK6391" s="204"/>
      <c r="AL6391" s="204"/>
      <c r="AM6391" s="204"/>
      <c r="AN6391" s="204"/>
      <c r="AO6391" s="204"/>
      <c r="AP6391" s="204"/>
      <c r="AQ6391" s="204"/>
      <c r="AR6391" s="204"/>
      <c r="AS6391" s="204"/>
      <c r="AT6391" s="204"/>
      <c r="AU6391" s="204"/>
      <c r="AV6391" s="204"/>
      <c r="AW6391" s="204"/>
      <c r="AX6391" s="204"/>
      <c r="AY6391" s="204"/>
      <c r="AZ6391" s="204"/>
      <c r="BA6391" s="55">
        <v>3.1360000000000001</v>
      </c>
      <c r="BB6391" s="21">
        <f>MAX(F6391:BA6391)</f>
        <v>3.1360000000000001</v>
      </c>
      <c r="BC6391" s="21"/>
      <c r="BD6391" s="22">
        <f t="shared" si="613"/>
        <v>4.3555555555555561</v>
      </c>
      <c r="BE6391" s="21"/>
      <c r="BF6391" s="21"/>
      <c r="BG6391" s="10"/>
      <c r="BH6391" s="21">
        <f t="shared" si="612"/>
        <v>0</v>
      </c>
      <c r="BI6391" s="22">
        <f t="shared" si="612"/>
        <v>3.2405333333333339E-3</v>
      </c>
      <c r="BK6391" s="21"/>
      <c r="BN6391" s="21">
        <f t="shared" si="614"/>
        <v>0</v>
      </c>
      <c r="BP6391" s="21">
        <f t="shared" si="615"/>
        <v>0</v>
      </c>
    </row>
    <row r="6392" spans="1:68" ht="11.1" hidden="1" customHeight="1" outlineLevel="1" collapsed="1" x14ac:dyDescent="0.2">
      <c r="A6392" s="10"/>
      <c r="B6392" s="18"/>
      <c r="C6392" s="18"/>
      <c r="D6392" s="18"/>
      <c r="E6392" s="19" t="s">
        <v>5608</v>
      </c>
      <c r="F6392" s="207"/>
      <c r="G6392" s="207"/>
      <c r="H6392" s="207"/>
      <c r="I6392" s="236"/>
      <c r="J6392" s="236"/>
      <c r="K6392" s="207"/>
      <c r="L6392" s="207"/>
      <c r="M6392" s="207"/>
      <c r="N6392" s="207"/>
      <c r="O6392" s="207"/>
      <c r="P6392" s="207"/>
      <c r="Q6392" s="207"/>
      <c r="R6392" s="207"/>
      <c r="S6392" s="207"/>
      <c r="T6392" s="207"/>
      <c r="U6392" s="207"/>
      <c r="V6392" s="207"/>
      <c r="W6392" s="207"/>
      <c r="X6392" s="207"/>
      <c r="Y6392" s="207"/>
      <c r="Z6392" s="207"/>
      <c r="AA6392" s="207"/>
      <c r="AB6392" s="207"/>
      <c r="AC6392" s="207"/>
      <c r="AD6392" s="207"/>
      <c r="AE6392" s="207"/>
      <c r="AF6392" s="207"/>
      <c r="AG6392" s="207"/>
      <c r="AH6392" s="207"/>
      <c r="AI6392" s="207"/>
      <c r="AJ6392" s="207"/>
      <c r="AK6392" s="207"/>
      <c r="AL6392" s="207"/>
      <c r="AM6392" s="207"/>
      <c r="AN6392" s="207"/>
      <c r="AO6392" s="207"/>
      <c r="AP6392" s="207"/>
      <c r="AQ6392" s="207"/>
      <c r="AR6392" s="207"/>
      <c r="AS6392" s="207"/>
      <c r="AT6392" s="207"/>
      <c r="AU6392" s="207"/>
      <c r="AV6392" s="207"/>
      <c r="AW6392" s="207"/>
      <c r="AX6392" s="207"/>
      <c r="AY6392" s="207"/>
      <c r="AZ6392" s="207"/>
      <c r="BA6392" s="207"/>
      <c r="BB6392" s="21">
        <f>BB6393</f>
        <v>15.375999999999999</v>
      </c>
      <c r="BC6392" s="21">
        <v>22</v>
      </c>
      <c r="BD6392" s="22">
        <f t="shared" si="613"/>
        <v>21.355555555555554</v>
      </c>
      <c r="BE6392" s="21">
        <f>BC6392-BD6392</f>
        <v>0.64444444444444571</v>
      </c>
      <c r="BF6392" s="51"/>
      <c r="BG6392" s="10">
        <v>5</v>
      </c>
      <c r="BH6392" s="21">
        <f t="shared" si="612"/>
        <v>1.6368000000000001E-2</v>
      </c>
      <c r="BI6392" s="22">
        <f t="shared" si="612"/>
        <v>1.5888533333333333E-2</v>
      </c>
      <c r="BJ6392" s="21">
        <f>BH6392-BI6392</f>
        <v>4.7946666666666762E-4</v>
      </c>
      <c r="BK6392" s="21">
        <v>419.41065600000002</v>
      </c>
      <c r="BL6392" s="22">
        <v>416.91900000000004</v>
      </c>
      <c r="BM6392" s="21">
        <v>2.4916559999999777</v>
      </c>
      <c r="BN6392" s="21">
        <f t="shared" si="614"/>
        <v>1677.6426240000001</v>
      </c>
      <c r="BO6392" s="22">
        <f>BL6392*4</f>
        <v>1667.6760000000002</v>
      </c>
      <c r="BP6392" s="21">
        <f t="shared" si="615"/>
        <v>9.9666239999999107</v>
      </c>
    </row>
    <row r="6393" spans="1:68" ht="11.1" hidden="1" customHeight="1" outlineLevel="2" x14ac:dyDescent="0.2">
      <c r="E6393" s="101" t="s">
        <v>5609</v>
      </c>
      <c r="F6393" s="204"/>
      <c r="G6393" s="204"/>
      <c r="H6393" s="204"/>
      <c r="I6393" s="235"/>
      <c r="J6393" s="235"/>
      <c r="K6393" s="204"/>
      <c r="L6393" s="204"/>
      <c r="M6393" s="204"/>
      <c r="N6393" s="204"/>
      <c r="O6393" s="204"/>
      <c r="P6393" s="204"/>
      <c r="Q6393" s="204"/>
      <c r="R6393" s="204"/>
      <c r="S6393" s="204"/>
      <c r="T6393" s="204"/>
      <c r="U6393" s="204"/>
      <c r="V6393" s="204"/>
      <c r="W6393" s="204"/>
      <c r="X6393" s="204"/>
      <c r="Y6393" s="204"/>
      <c r="Z6393" s="204"/>
      <c r="AA6393" s="204"/>
      <c r="AB6393" s="204"/>
      <c r="AC6393" s="204"/>
      <c r="AD6393" s="204"/>
      <c r="AE6393" s="204"/>
      <c r="AF6393" s="204"/>
      <c r="AG6393" s="204"/>
      <c r="AH6393" s="204"/>
      <c r="AI6393" s="204"/>
      <c r="AJ6393" s="204"/>
      <c r="AK6393" s="204"/>
      <c r="AL6393" s="204"/>
      <c r="AM6393" s="204"/>
      <c r="AN6393" s="204"/>
      <c r="AO6393" s="204"/>
      <c r="AP6393" s="204"/>
      <c r="AQ6393" s="204"/>
      <c r="AR6393" s="204"/>
      <c r="AS6393" s="204"/>
      <c r="AT6393" s="204"/>
      <c r="AU6393" s="204"/>
      <c r="AV6393" s="204"/>
      <c r="AW6393" s="204"/>
      <c r="AX6393" s="204"/>
      <c r="AY6393" s="204"/>
      <c r="AZ6393" s="204"/>
      <c r="BA6393" s="204">
        <v>15.375999999999999</v>
      </c>
      <c r="BB6393" s="51">
        <f>MAX(F6393:BA6393)</f>
        <v>15.375999999999999</v>
      </c>
      <c r="BC6393" s="21"/>
      <c r="BD6393" s="22">
        <f t="shared" si="613"/>
        <v>21.355555555555554</v>
      </c>
      <c r="BF6393" s="51"/>
      <c r="BH6393" s="21">
        <f t="shared" si="612"/>
        <v>0</v>
      </c>
      <c r="BI6393" s="22">
        <f t="shared" si="612"/>
        <v>1.5888533333333333E-2</v>
      </c>
      <c r="BK6393" s="21"/>
      <c r="BN6393" s="21">
        <f t="shared" si="614"/>
        <v>0</v>
      </c>
      <c r="BP6393" s="21">
        <f t="shared" si="615"/>
        <v>0</v>
      </c>
    </row>
    <row r="6394" spans="1:68" ht="11.1" hidden="1" customHeight="1" outlineLevel="1" collapsed="1" x14ac:dyDescent="0.2">
      <c r="A6394" s="10"/>
      <c r="B6394" s="18"/>
      <c r="C6394" s="18"/>
      <c r="D6394" s="25"/>
      <c r="E6394" s="19" t="s">
        <v>5610</v>
      </c>
      <c r="F6394" s="207"/>
      <c r="G6394" s="207"/>
      <c r="H6394" s="207"/>
      <c r="I6394" s="236"/>
      <c r="J6394" s="236"/>
      <c r="K6394" s="207"/>
      <c r="L6394" s="207"/>
      <c r="M6394" s="207"/>
      <c r="N6394" s="207"/>
      <c r="O6394" s="207"/>
      <c r="P6394" s="207"/>
      <c r="Q6394" s="207"/>
      <c r="R6394" s="207"/>
      <c r="S6394" s="207"/>
      <c r="T6394" s="207"/>
      <c r="U6394" s="207"/>
      <c r="V6394" s="207"/>
      <c r="W6394" s="207"/>
      <c r="X6394" s="207"/>
      <c r="Y6394" s="207"/>
      <c r="Z6394" s="207"/>
      <c r="AA6394" s="207"/>
      <c r="AB6394" s="207"/>
      <c r="AC6394" s="207"/>
      <c r="AD6394" s="207"/>
      <c r="AE6394" s="207"/>
      <c r="AF6394" s="207"/>
      <c r="AG6394" s="207"/>
      <c r="AH6394" s="207"/>
      <c r="AI6394" s="207"/>
      <c r="AJ6394" s="207"/>
      <c r="AK6394" s="207"/>
      <c r="AL6394" s="207"/>
      <c r="AM6394" s="207"/>
      <c r="AN6394" s="207"/>
      <c r="AO6394" s="207"/>
      <c r="AP6394" s="207"/>
      <c r="AQ6394" s="207"/>
      <c r="AR6394" s="207"/>
      <c r="AS6394" s="207"/>
      <c r="AT6394" s="207"/>
      <c r="AU6394" s="207"/>
      <c r="AV6394" s="207"/>
      <c r="AW6394" s="207"/>
      <c r="AX6394" s="207"/>
      <c r="AY6394" s="207"/>
      <c r="AZ6394" s="207"/>
      <c r="BA6394" s="207"/>
      <c r="BB6394" s="21">
        <f>BB6395</f>
        <v>1.226</v>
      </c>
      <c r="BC6394" s="21">
        <v>11.8</v>
      </c>
      <c r="BD6394" s="22">
        <f t="shared" si="613"/>
        <v>1.7027777777777779</v>
      </c>
      <c r="BE6394" s="21">
        <f>BC6394-BD6394</f>
        <v>10.097222222222223</v>
      </c>
      <c r="BF6394" s="51">
        <v>11.8</v>
      </c>
      <c r="BG6394" s="10">
        <v>6</v>
      </c>
      <c r="BH6394" s="21">
        <f t="shared" si="612"/>
        <v>8.7792000000000009E-3</v>
      </c>
      <c r="BI6394" s="29">
        <f t="shared" si="612"/>
        <v>1.2668666666666667E-3</v>
      </c>
      <c r="BJ6394" s="21">
        <f>BH6394-BI6394</f>
        <v>7.5123333333333344E-3</v>
      </c>
      <c r="BK6394" s="21">
        <v>419.41065600000002</v>
      </c>
      <c r="BL6394" s="22">
        <v>416.91900000000004</v>
      </c>
      <c r="BM6394" s="21">
        <v>2.4916559999999777</v>
      </c>
      <c r="BN6394" s="21">
        <f>BK6394*4</f>
        <v>1677.6426240000001</v>
      </c>
      <c r="BO6394" s="22">
        <f>BL6394*4</f>
        <v>1667.6760000000002</v>
      </c>
      <c r="BP6394" s="21">
        <f>BM6394*4</f>
        <v>9.9666239999999107</v>
      </c>
    </row>
    <row r="6395" spans="1:68" ht="11.1" hidden="1" customHeight="1" outlineLevel="2" x14ac:dyDescent="0.2">
      <c r="D6395" s="66"/>
      <c r="E6395" s="80" t="s">
        <v>5611</v>
      </c>
      <c r="F6395" s="204"/>
      <c r="G6395" s="204"/>
      <c r="H6395" s="204"/>
      <c r="I6395" s="235"/>
      <c r="J6395" s="235"/>
      <c r="K6395" s="204"/>
      <c r="L6395" s="204"/>
      <c r="M6395" s="204"/>
      <c r="N6395" s="204"/>
      <c r="O6395" s="204"/>
      <c r="P6395" s="204"/>
      <c r="Q6395" s="204"/>
      <c r="R6395" s="204"/>
      <c r="S6395" s="204"/>
      <c r="T6395" s="204"/>
      <c r="U6395" s="204"/>
      <c r="V6395" s="204"/>
      <c r="W6395" s="204"/>
      <c r="X6395" s="204"/>
      <c r="Y6395" s="204"/>
      <c r="Z6395" s="204"/>
      <c r="AA6395" s="204"/>
      <c r="AB6395" s="204"/>
      <c r="AC6395" s="204"/>
      <c r="AD6395" s="204"/>
      <c r="AE6395" s="204"/>
      <c r="AF6395" s="204"/>
      <c r="AG6395" s="204"/>
      <c r="AH6395" s="204"/>
      <c r="AI6395" s="204"/>
      <c r="AJ6395" s="204"/>
      <c r="AK6395" s="204"/>
      <c r="AL6395" s="204"/>
      <c r="AM6395" s="204"/>
      <c r="AN6395" s="204"/>
      <c r="AO6395" s="204"/>
      <c r="AP6395" s="204"/>
      <c r="AQ6395" s="204"/>
      <c r="AR6395" s="204"/>
      <c r="AS6395" s="204"/>
      <c r="AT6395" s="204"/>
      <c r="AU6395" s="204"/>
      <c r="AV6395" s="204"/>
      <c r="AW6395" s="204"/>
      <c r="AX6395" s="204"/>
      <c r="AY6395" s="204"/>
      <c r="AZ6395" s="204"/>
      <c r="BA6395" s="204">
        <v>15.375999999999999</v>
      </c>
      <c r="BB6395" s="51">
        <v>1.226</v>
      </c>
      <c r="BC6395" s="21"/>
      <c r="BD6395" s="22">
        <f t="shared" si="613"/>
        <v>1.7027777777777779</v>
      </c>
      <c r="BF6395" s="51"/>
      <c r="BH6395" s="21">
        <f t="shared" si="612"/>
        <v>0</v>
      </c>
      <c r="BI6395" s="29">
        <f t="shared" si="612"/>
        <v>1.2668666666666667E-3</v>
      </c>
      <c r="BK6395" s="21"/>
      <c r="BN6395" s="21">
        <f>BK6395*4</f>
        <v>0</v>
      </c>
      <c r="BP6395" s="21">
        <f>BM6395*4</f>
        <v>0</v>
      </c>
    </row>
    <row r="6396" spans="1:68" ht="11.1" hidden="1" customHeight="1" outlineLevel="1" collapsed="1" x14ac:dyDescent="0.2">
      <c r="A6396" s="10"/>
      <c r="B6396" s="18"/>
      <c r="C6396" s="18"/>
      <c r="D6396" s="25"/>
      <c r="E6396" s="19" t="s">
        <v>5612</v>
      </c>
      <c r="F6396" s="207"/>
      <c r="G6396" s="207"/>
      <c r="H6396" s="207"/>
      <c r="I6396" s="236"/>
      <c r="J6396" s="236"/>
      <c r="K6396" s="207"/>
      <c r="L6396" s="207"/>
      <c r="M6396" s="207"/>
      <c r="N6396" s="207"/>
      <c r="O6396" s="207"/>
      <c r="P6396" s="207"/>
      <c r="Q6396" s="207"/>
      <c r="R6396" s="207"/>
      <c r="S6396" s="207"/>
      <c r="T6396" s="207"/>
      <c r="U6396" s="207"/>
      <c r="V6396" s="207"/>
      <c r="W6396" s="207"/>
      <c r="X6396" s="207"/>
      <c r="Y6396" s="207"/>
      <c r="Z6396" s="207"/>
      <c r="AA6396" s="207"/>
      <c r="AB6396" s="207"/>
      <c r="AC6396" s="207"/>
      <c r="AD6396" s="207"/>
      <c r="AE6396" s="207"/>
      <c r="AF6396" s="207"/>
      <c r="AG6396" s="207"/>
      <c r="AH6396" s="207"/>
      <c r="AI6396" s="207"/>
      <c r="AJ6396" s="207"/>
      <c r="AK6396" s="207"/>
      <c r="AL6396" s="207"/>
      <c r="AM6396" s="207"/>
      <c r="AN6396" s="207"/>
      <c r="AO6396" s="207"/>
      <c r="AP6396" s="207"/>
      <c r="AQ6396" s="207"/>
      <c r="AR6396" s="207"/>
      <c r="AS6396" s="207"/>
      <c r="AT6396" s="207"/>
      <c r="AU6396" s="207"/>
      <c r="AV6396" s="207"/>
      <c r="AW6396" s="207"/>
      <c r="AX6396" s="207"/>
      <c r="AY6396" s="207"/>
      <c r="AZ6396" s="207"/>
      <c r="BA6396" s="207"/>
      <c r="BB6396" s="21">
        <f>BB6397</f>
        <v>9.7799999999999994</v>
      </c>
      <c r="BC6396" s="21">
        <v>22.39</v>
      </c>
      <c r="BD6396" s="22">
        <f t="shared" si="613"/>
        <v>13.58333333333333</v>
      </c>
      <c r="BE6396" s="21">
        <f>BC6396-BD6396</f>
        <v>8.8066666666666702</v>
      </c>
      <c r="BF6396" s="51">
        <v>22.39</v>
      </c>
      <c r="BG6396" s="10">
        <v>6</v>
      </c>
      <c r="BH6396" s="21">
        <f t="shared" si="612"/>
        <v>1.6658159999999998E-2</v>
      </c>
      <c r="BI6396" s="29">
        <f t="shared" si="612"/>
        <v>1.0105999999999999E-2</v>
      </c>
      <c r="BJ6396" s="21">
        <f>BH6396-BI6396</f>
        <v>6.5521599999999996E-3</v>
      </c>
      <c r="BK6396" s="21">
        <v>419.41065600000002</v>
      </c>
      <c r="BL6396" s="22">
        <v>416.91900000000004</v>
      </c>
      <c r="BM6396" s="21">
        <v>2.4916559999999777</v>
      </c>
      <c r="BN6396" s="21">
        <f>BK6396*4</f>
        <v>1677.6426240000001</v>
      </c>
      <c r="BO6396" s="22">
        <f>BL6396*4</f>
        <v>1667.6760000000002</v>
      </c>
      <c r="BP6396" s="21">
        <f>BM6396*4</f>
        <v>9.9666239999999107</v>
      </c>
    </row>
    <row r="6397" spans="1:68" ht="11.1" hidden="1" customHeight="1" outlineLevel="2" x14ac:dyDescent="0.25">
      <c r="D6397" s="66"/>
      <c r="E6397" s="101" t="s">
        <v>5613</v>
      </c>
      <c r="F6397" s="204"/>
      <c r="G6397" s="204"/>
      <c r="H6397" s="204"/>
      <c r="I6397" s="235"/>
      <c r="J6397" s="235"/>
      <c r="K6397" s="204"/>
      <c r="L6397" s="204"/>
      <c r="M6397" s="204"/>
      <c r="N6397" s="204"/>
      <c r="O6397" s="204"/>
      <c r="P6397" s="204"/>
      <c r="Q6397" s="204"/>
      <c r="R6397" s="204"/>
      <c r="S6397" s="204"/>
      <c r="T6397" s="204"/>
      <c r="U6397" s="204"/>
      <c r="V6397" s="204"/>
      <c r="W6397" s="204"/>
      <c r="X6397" s="204"/>
      <c r="Y6397" s="204"/>
      <c r="Z6397" s="204"/>
      <c r="AA6397" s="204"/>
      <c r="AB6397" s="204"/>
      <c r="AC6397" s="204"/>
      <c r="AD6397" s="204"/>
      <c r="AE6397" s="204"/>
      <c r="AF6397" s="204"/>
      <c r="AG6397" s="204"/>
      <c r="AH6397" s="204"/>
      <c r="AI6397" s="204"/>
      <c r="AJ6397" s="204"/>
      <c r="AK6397" s="204"/>
      <c r="AL6397" s="204"/>
      <c r="AM6397" s="204"/>
      <c r="AN6397" s="204"/>
      <c r="AO6397" s="204"/>
      <c r="AP6397" s="204"/>
      <c r="AQ6397" s="204"/>
      <c r="AR6397" s="204"/>
      <c r="AS6397" s="204"/>
      <c r="AT6397" s="204"/>
      <c r="AU6397" s="204"/>
      <c r="AV6397" s="204"/>
      <c r="AW6397" s="204"/>
      <c r="AX6397" s="204"/>
      <c r="AY6397" s="204"/>
      <c r="AZ6397" s="204"/>
      <c r="BA6397" s="75">
        <v>9.7799999999999994</v>
      </c>
      <c r="BB6397" s="51">
        <f>MAX(F6397:BA6397)</f>
        <v>9.7799999999999994</v>
      </c>
      <c r="BC6397" s="21"/>
      <c r="BD6397" s="22">
        <f t="shared" si="613"/>
        <v>13.58333333333333</v>
      </c>
      <c r="BF6397" s="51"/>
      <c r="BH6397" s="21">
        <f t="shared" si="612"/>
        <v>0</v>
      </c>
      <c r="BI6397" s="29">
        <f t="shared" si="612"/>
        <v>1.0105999999999999E-2</v>
      </c>
      <c r="BK6397" s="21"/>
      <c r="BN6397" s="21">
        <f t="shared" ref="BN6397:BN6409" si="616">BK6397*4</f>
        <v>0</v>
      </c>
      <c r="BP6397" s="21">
        <f t="shared" ref="BP6397:BP6409" si="617">BM6397*4</f>
        <v>0</v>
      </c>
    </row>
    <row r="6398" spans="1:68" ht="11.1" hidden="1" customHeight="1" outlineLevel="1" collapsed="1" x14ac:dyDescent="0.2">
      <c r="A6398" s="10"/>
      <c r="B6398" s="18"/>
      <c r="C6398" s="18"/>
      <c r="D6398" s="25"/>
      <c r="E6398" s="19" t="s">
        <v>2061</v>
      </c>
      <c r="F6398" s="207"/>
      <c r="G6398" s="207"/>
      <c r="H6398" s="207"/>
      <c r="I6398" s="236"/>
      <c r="J6398" s="236"/>
      <c r="K6398" s="207"/>
      <c r="L6398" s="207"/>
      <c r="M6398" s="207"/>
      <c r="N6398" s="207"/>
      <c r="O6398" s="207"/>
      <c r="P6398" s="207"/>
      <c r="Q6398" s="207"/>
      <c r="R6398" s="207"/>
      <c r="S6398" s="207"/>
      <c r="T6398" s="207"/>
      <c r="U6398" s="207"/>
      <c r="V6398" s="207"/>
      <c r="W6398" s="207"/>
      <c r="X6398" s="207"/>
      <c r="Y6398" s="207"/>
      <c r="Z6398" s="207"/>
      <c r="AA6398" s="207"/>
      <c r="AB6398" s="207"/>
      <c r="AC6398" s="207"/>
      <c r="AD6398" s="207"/>
      <c r="AE6398" s="207"/>
      <c r="AF6398" s="207"/>
      <c r="AG6398" s="207"/>
      <c r="AH6398" s="207"/>
      <c r="AI6398" s="207"/>
      <c r="AJ6398" s="207"/>
      <c r="AK6398" s="207"/>
      <c r="AL6398" s="207"/>
      <c r="AM6398" s="207"/>
      <c r="AN6398" s="207"/>
      <c r="AO6398" s="207"/>
      <c r="AP6398" s="207"/>
      <c r="AQ6398" s="207"/>
      <c r="AR6398" s="207"/>
      <c r="AS6398" s="207"/>
      <c r="AT6398" s="207"/>
      <c r="AU6398" s="207"/>
      <c r="AV6398" s="207"/>
      <c r="AW6398" s="207"/>
      <c r="AX6398" s="207"/>
      <c r="AY6398" s="207"/>
      <c r="AZ6398" s="207"/>
      <c r="BA6398" s="207"/>
      <c r="BB6398" s="21">
        <f>BB6399</f>
        <v>3.5</v>
      </c>
      <c r="BC6398" s="21">
        <v>9</v>
      </c>
      <c r="BD6398" s="22">
        <f t="shared" si="613"/>
        <v>4.8611111111111116</v>
      </c>
      <c r="BE6398" s="21">
        <f>BC6398-BD6398</f>
        <v>4.1388888888888884</v>
      </c>
      <c r="BF6398" s="51">
        <v>9</v>
      </c>
      <c r="BG6398" s="10">
        <v>6</v>
      </c>
      <c r="BH6398" s="21">
        <f t="shared" si="612"/>
        <v>6.6959999999999997E-3</v>
      </c>
      <c r="BI6398" s="29">
        <f t="shared" si="612"/>
        <v>3.6166666666666673E-3</v>
      </c>
      <c r="BJ6398" s="21">
        <f>BH6398-BI6398</f>
        <v>3.0793333333333324E-3</v>
      </c>
      <c r="BK6398" s="21">
        <v>419.41065600000002</v>
      </c>
      <c r="BL6398" s="22">
        <v>416.91900000000004</v>
      </c>
      <c r="BM6398" s="21">
        <v>2.4916559999999777</v>
      </c>
      <c r="BN6398" s="21">
        <f t="shared" si="616"/>
        <v>1677.6426240000001</v>
      </c>
      <c r="BO6398" s="22">
        <f>BL6398*4</f>
        <v>1667.6760000000002</v>
      </c>
      <c r="BP6398" s="21">
        <f t="shared" si="617"/>
        <v>9.9666239999999107</v>
      </c>
    </row>
    <row r="6399" spans="1:68" ht="11.1" hidden="1" customHeight="1" outlineLevel="2" x14ac:dyDescent="0.25">
      <c r="D6399" s="66"/>
      <c r="E6399" s="101" t="s">
        <v>5614</v>
      </c>
      <c r="F6399" s="204"/>
      <c r="G6399" s="204"/>
      <c r="H6399" s="204"/>
      <c r="I6399" s="235"/>
      <c r="J6399" s="235"/>
      <c r="K6399" s="204"/>
      <c r="L6399" s="204"/>
      <c r="M6399" s="204"/>
      <c r="N6399" s="204"/>
      <c r="O6399" s="204"/>
      <c r="P6399" s="204"/>
      <c r="Q6399" s="204"/>
      <c r="R6399" s="204"/>
      <c r="S6399" s="204"/>
      <c r="T6399" s="204"/>
      <c r="U6399" s="204"/>
      <c r="V6399" s="204"/>
      <c r="W6399" s="204"/>
      <c r="X6399" s="204"/>
      <c r="Y6399" s="204"/>
      <c r="Z6399" s="204"/>
      <c r="AA6399" s="204"/>
      <c r="AB6399" s="204"/>
      <c r="AC6399" s="204"/>
      <c r="AD6399" s="204"/>
      <c r="AE6399" s="204"/>
      <c r="AF6399" s="204"/>
      <c r="AG6399" s="204"/>
      <c r="AH6399" s="204"/>
      <c r="AI6399" s="204"/>
      <c r="AJ6399" s="204"/>
      <c r="AK6399" s="204"/>
      <c r="AL6399" s="204"/>
      <c r="AM6399" s="204"/>
      <c r="AN6399" s="204"/>
      <c r="AO6399" s="204"/>
      <c r="AP6399" s="204"/>
      <c r="AQ6399" s="204"/>
      <c r="AR6399" s="204"/>
      <c r="AS6399" s="204"/>
      <c r="AT6399" s="204"/>
      <c r="AU6399" s="204"/>
      <c r="AV6399" s="204"/>
      <c r="AW6399" s="204"/>
      <c r="AX6399" s="204"/>
      <c r="AY6399" s="204"/>
      <c r="AZ6399" s="204"/>
      <c r="BA6399" s="75">
        <v>3.5</v>
      </c>
      <c r="BB6399" s="51">
        <f>MAX(F6399:BA6399)</f>
        <v>3.5</v>
      </c>
      <c r="BC6399" s="21"/>
      <c r="BD6399" s="22">
        <f t="shared" si="613"/>
        <v>4.8611111111111116</v>
      </c>
      <c r="BF6399" s="51"/>
      <c r="BH6399" s="21">
        <f t="shared" si="612"/>
        <v>0</v>
      </c>
      <c r="BI6399" s="29">
        <f t="shared" si="612"/>
        <v>3.6166666666666673E-3</v>
      </c>
      <c r="BK6399" s="21"/>
      <c r="BN6399" s="21">
        <f t="shared" si="616"/>
        <v>0</v>
      </c>
      <c r="BP6399" s="21">
        <f t="shared" si="617"/>
        <v>0</v>
      </c>
    </row>
    <row r="6400" spans="1:68" ht="11.1" hidden="1" customHeight="1" outlineLevel="1" collapsed="1" x14ac:dyDescent="0.2">
      <c r="A6400" s="10"/>
      <c r="B6400" s="18"/>
      <c r="C6400" s="18"/>
      <c r="D6400" s="25"/>
      <c r="E6400" s="19" t="s">
        <v>5615</v>
      </c>
      <c r="F6400" s="207"/>
      <c r="G6400" s="207"/>
      <c r="H6400" s="207"/>
      <c r="I6400" s="236"/>
      <c r="J6400" s="236"/>
      <c r="K6400" s="207"/>
      <c r="L6400" s="207"/>
      <c r="M6400" s="207"/>
      <c r="N6400" s="207"/>
      <c r="O6400" s="207"/>
      <c r="P6400" s="207"/>
      <c r="Q6400" s="207"/>
      <c r="R6400" s="207"/>
      <c r="S6400" s="207"/>
      <c r="T6400" s="207"/>
      <c r="U6400" s="207"/>
      <c r="V6400" s="207"/>
      <c r="W6400" s="207"/>
      <c r="X6400" s="207"/>
      <c r="Y6400" s="207"/>
      <c r="Z6400" s="207"/>
      <c r="AA6400" s="207"/>
      <c r="AB6400" s="207"/>
      <c r="AC6400" s="207"/>
      <c r="AD6400" s="207"/>
      <c r="AE6400" s="207"/>
      <c r="AF6400" s="207"/>
      <c r="AG6400" s="207"/>
      <c r="AH6400" s="207"/>
      <c r="AI6400" s="207"/>
      <c r="AJ6400" s="207"/>
      <c r="AK6400" s="207"/>
      <c r="AL6400" s="207"/>
      <c r="AM6400" s="207"/>
      <c r="AN6400" s="207"/>
      <c r="AO6400" s="207"/>
      <c r="AP6400" s="207"/>
      <c r="AQ6400" s="207"/>
      <c r="AR6400" s="207"/>
      <c r="AS6400" s="207"/>
      <c r="AT6400" s="207"/>
      <c r="AU6400" s="207"/>
      <c r="AV6400" s="207"/>
      <c r="AW6400" s="207"/>
      <c r="AX6400" s="207"/>
      <c r="AY6400" s="207"/>
      <c r="AZ6400" s="207"/>
      <c r="BA6400" s="207"/>
      <c r="BB6400" s="21">
        <f>BB6401</f>
        <v>1.0609999999999999</v>
      </c>
      <c r="BC6400" s="21">
        <v>9</v>
      </c>
      <c r="BD6400" s="22">
        <f t="shared" si="613"/>
        <v>1.473611111111111</v>
      </c>
      <c r="BE6400" s="21">
        <f>BC6400-BD6400</f>
        <v>7.5263888888888886</v>
      </c>
      <c r="BF6400" s="51">
        <v>9</v>
      </c>
      <c r="BG6400" s="10">
        <v>6</v>
      </c>
      <c r="BH6400" s="21">
        <f t="shared" si="612"/>
        <v>6.6959999999999997E-3</v>
      </c>
      <c r="BI6400" s="29">
        <f t="shared" si="612"/>
        <v>1.0963666666666666E-3</v>
      </c>
      <c r="BJ6400" s="21">
        <f>BH6400-BI6400</f>
        <v>5.5996333333333329E-3</v>
      </c>
      <c r="BK6400" s="21">
        <v>419.41065600000002</v>
      </c>
      <c r="BL6400" s="22">
        <v>416.91900000000004</v>
      </c>
      <c r="BM6400" s="21">
        <v>2.4916559999999777</v>
      </c>
      <c r="BN6400" s="21">
        <f t="shared" si="616"/>
        <v>1677.6426240000001</v>
      </c>
      <c r="BO6400" s="22">
        <f>BL6400*4</f>
        <v>1667.6760000000002</v>
      </c>
      <c r="BP6400" s="21">
        <f t="shared" si="617"/>
        <v>9.9666239999999107</v>
      </c>
    </row>
    <row r="6401" spans="1:68" ht="11.1" hidden="1" customHeight="1" outlineLevel="2" x14ac:dyDescent="0.25">
      <c r="D6401" s="66"/>
      <c r="E6401" s="101" t="s">
        <v>5616</v>
      </c>
      <c r="F6401" s="204"/>
      <c r="G6401" s="204"/>
      <c r="H6401" s="204"/>
      <c r="I6401" s="235"/>
      <c r="J6401" s="235"/>
      <c r="K6401" s="204"/>
      <c r="L6401" s="204"/>
      <c r="M6401" s="204"/>
      <c r="N6401" s="204"/>
      <c r="O6401" s="204"/>
      <c r="P6401" s="204"/>
      <c r="Q6401" s="204"/>
      <c r="R6401" s="204"/>
      <c r="S6401" s="204"/>
      <c r="T6401" s="204"/>
      <c r="U6401" s="204"/>
      <c r="V6401" s="204"/>
      <c r="W6401" s="204"/>
      <c r="X6401" s="204"/>
      <c r="Y6401" s="204"/>
      <c r="Z6401" s="204"/>
      <c r="AA6401" s="204"/>
      <c r="AB6401" s="204"/>
      <c r="AC6401" s="204"/>
      <c r="AD6401" s="204"/>
      <c r="AE6401" s="204"/>
      <c r="AF6401" s="204"/>
      <c r="AG6401" s="204"/>
      <c r="AH6401" s="204"/>
      <c r="AI6401" s="204"/>
      <c r="AJ6401" s="204"/>
      <c r="AK6401" s="204"/>
      <c r="AL6401" s="204"/>
      <c r="AM6401" s="204"/>
      <c r="AN6401" s="204"/>
      <c r="AO6401" s="204"/>
      <c r="AP6401" s="204"/>
      <c r="AQ6401" s="204"/>
      <c r="AR6401" s="204"/>
      <c r="AS6401" s="204"/>
      <c r="AT6401" s="204"/>
      <c r="AU6401" s="204"/>
      <c r="AV6401" s="204"/>
      <c r="AW6401" s="204"/>
      <c r="AX6401" s="204"/>
      <c r="AY6401" s="204"/>
      <c r="AZ6401" s="204"/>
      <c r="BA6401" s="59">
        <v>1.0609999999999999</v>
      </c>
      <c r="BB6401" s="51">
        <f>MAX(F6401:BA6401)</f>
        <v>1.0609999999999999</v>
      </c>
      <c r="BC6401" s="21"/>
      <c r="BD6401" s="22">
        <f t="shared" si="613"/>
        <v>1.473611111111111</v>
      </c>
      <c r="BF6401" s="51"/>
      <c r="BH6401" s="21">
        <f t="shared" si="612"/>
        <v>0</v>
      </c>
      <c r="BI6401" s="29">
        <f t="shared" si="612"/>
        <v>1.0963666666666666E-3</v>
      </c>
      <c r="BK6401" s="21"/>
      <c r="BN6401" s="21">
        <f t="shared" si="616"/>
        <v>0</v>
      </c>
      <c r="BP6401" s="21">
        <f t="shared" si="617"/>
        <v>0</v>
      </c>
    </row>
    <row r="6402" spans="1:68" ht="11.1" hidden="1" customHeight="1" outlineLevel="1" collapsed="1" x14ac:dyDescent="0.2">
      <c r="A6402" s="10"/>
      <c r="B6402" s="18"/>
      <c r="C6402" s="18"/>
      <c r="D6402" s="25"/>
      <c r="E6402" s="19" t="s">
        <v>5617</v>
      </c>
      <c r="F6402" s="207"/>
      <c r="G6402" s="207"/>
      <c r="H6402" s="207"/>
      <c r="I6402" s="236"/>
      <c r="J6402" s="236"/>
      <c r="K6402" s="207"/>
      <c r="L6402" s="207"/>
      <c r="M6402" s="207"/>
      <c r="N6402" s="207"/>
      <c r="O6402" s="207"/>
      <c r="P6402" s="207"/>
      <c r="Q6402" s="207"/>
      <c r="R6402" s="207"/>
      <c r="S6402" s="207"/>
      <c r="T6402" s="207"/>
      <c r="U6402" s="207"/>
      <c r="V6402" s="207"/>
      <c r="W6402" s="207"/>
      <c r="X6402" s="207"/>
      <c r="Y6402" s="207"/>
      <c r="Z6402" s="207"/>
      <c r="AA6402" s="207"/>
      <c r="AB6402" s="207"/>
      <c r="AC6402" s="207"/>
      <c r="AD6402" s="207"/>
      <c r="AE6402" s="207"/>
      <c r="AF6402" s="207"/>
      <c r="AG6402" s="207"/>
      <c r="AH6402" s="207"/>
      <c r="AI6402" s="207"/>
      <c r="AJ6402" s="207"/>
      <c r="AK6402" s="207"/>
      <c r="AL6402" s="207"/>
      <c r="AM6402" s="207"/>
      <c r="AN6402" s="207"/>
      <c r="AO6402" s="207"/>
      <c r="AP6402" s="207"/>
      <c r="AQ6402" s="207"/>
      <c r="AR6402" s="207"/>
      <c r="AS6402" s="207"/>
      <c r="AT6402" s="207"/>
      <c r="AU6402" s="207"/>
      <c r="AV6402" s="207"/>
      <c r="AW6402" s="207"/>
      <c r="AX6402" s="207"/>
      <c r="AY6402" s="207"/>
      <c r="AZ6402" s="207"/>
      <c r="BA6402" s="207"/>
      <c r="BB6402" s="21">
        <f>BB6403</f>
        <v>3.407</v>
      </c>
      <c r="BC6402" s="21">
        <f>BD6402</f>
        <v>4.7319444444444443</v>
      </c>
      <c r="BD6402" s="22">
        <f t="shared" si="613"/>
        <v>4.7319444444444443</v>
      </c>
      <c r="BE6402" s="21">
        <f>BC6402-BD6402</f>
        <v>0</v>
      </c>
      <c r="BF6402" s="51">
        <v>4.5</v>
      </c>
      <c r="BG6402" s="10">
        <v>6</v>
      </c>
      <c r="BH6402" s="21">
        <f t="shared" si="612"/>
        <v>3.5205666666666665E-3</v>
      </c>
      <c r="BI6402" s="29">
        <f t="shared" si="612"/>
        <v>3.5205666666666665E-3</v>
      </c>
      <c r="BJ6402" s="21">
        <f>BH6402-BI6402</f>
        <v>0</v>
      </c>
      <c r="BK6402" s="21">
        <v>419.41065600000002</v>
      </c>
      <c r="BL6402" s="22">
        <v>416.91900000000004</v>
      </c>
      <c r="BM6402" s="21">
        <v>2.4916559999999777</v>
      </c>
      <c r="BN6402" s="21">
        <f t="shared" si="616"/>
        <v>1677.6426240000001</v>
      </c>
      <c r="BO6402" s="22">
        <f>BL6402*4</f>
        <v>1667.6760000000002</v>
      </c>
      <c r="BP6402" s="21">
        <f t="shared" si="617"/>
        <v>9.9666239999999107</v>
      </c>
    </row>
    <row r="6403" spans="1:68" ht="11.1" hidden="1" customHeight="1" outlineLevel="2" x14ac:dyDescent="0.25">
      <c r="D6403" s="66"/>
      <c r="E6403" s="101" t="s">
        <v>5618</v>
      </c>
      <c r="F6403" s="204"/>
      <c r="G6403" s="204"/>
      <c r="H6403" s="204"/>
      <c r="I6403" s="235"/>
      <c r="J6403" s="235"/>
      <c r="K6403" s="204"/>
      <c r="L6403" s="204"/>
      <c r="M6403" s="204"/>
      <c r="N6403" s="204"/>
      <c r="O6403" s="204"/>
      <c r="P6403" s="204"/>
      <c r="Q6403" s="204"/>
      <c r="R6403" s="204"/>
      <c r="S6403" s="204"/>
      <c r="T6403" s="204"/>
      <c r="U6403" s="204"/>
      <c r="V6403" s="204"/>
      <c r="W6403" s="204"/>
      <c r="X6403" s="204"/>
      <c r="Y6403" s="204"/>
      <c r="Z6403" s="204"/>
      <c r="AA6403" s="204"/>
      <c r="AB6403" s="204"/>
      <c r="AC6403" s="204"/>
      <c r="AD6403" s="204"/>
      <c r="AE6403" s="204"/>
      <c r="AF6403" s="204"/>
      <c r="AG6403" s="204"/>
      <c r="AH6403" s="204"/>
      <c r="AI6403" s="204"/>
      <c r="AJ6403" s="204"/>
      <c r="AK6403" s="204"/>
      <c r="AL6403" s="204"/>
      <c r="AM6403" s="204"/>
      <c r="AN6403" s="204"/>
      <c r="AO6403" s="204"/>
      <c r="AP6403" s="204"/>
      <c r="AQ6403" s="204"/>
      <c r="AR6403" s="204"/>
      <c r="AS6403" s="204"/>
      <c r="AT6403" s="204"/>
      <c r="AU6403" s="204"/>
      <c r="AV6403" s="204"/>
      <c r="AW6403" s="204"/>
      <c r="AX6403" s="204"/>
      <c r="AY6403" s="204"/>
      <c r="AZ6403" s="204"/>
      <c r="BA6403" s="59">
        <v>3.407</v>
      </c>
      <c r="BB6403" s="51">
        <f>MAX(F6403:BA6403)</f>
        <v>3.407</v>
      </c>
      <c r="BC6403" s="21"/>
      <c r="BD6403" s="22">
        <f t="shared" si="613"/>
        <v>4.7319444444444443</v>
      </c>
      <c r="BF6403" s="51"/>
      <c r="BH6403" s="21">
        <f t="shared" si="612"/>
        <v>0</v>
      </c>
      <c r="BI6403" s="29">
        <f t="shared" si="612"/>
        <v>3.5205666666666665E-3</v>
      </c>
      <c r="BK6403" s="21"/>
      <c r="BN6403" s="21">
        <f t="shared" si="616"/>
        <v>0</v>
      </c>
      <c r="BP6403" s="21">
        <f t="shared" si="617"/>
        <v>0</v>
      </c>
    </row>
    <row r="6404" spans="1:68" ht="11.1" customHeight="1" outlineLevel="1" collapsed="1" x14ac:dyDescent="0.2">
      <c r="A6404" s="10"/>
      <c r="B6404" s="18"/>
      <c r="C6404" s="18"/>
      <c r="D6404" s="25"/>
      <c r="E6404" s="19" t="s">
        <v>5619</v>
      </c>
      <c r="F6404" s="207"/>
      <c r="G6404" s="207"/>
      <c r="H6404" s="207"/>
      <c r="I6404" s="236"/>
      <c r="J6404" s="236"/>
      <c r="K6404" s="207"/>
      <c r="L6404" s="207"/>
      <c r="M6404" s="207"/>
      <c r="N6404" s="207"/>
      <c r="O6404" s="207"/>
      <c r="P6404" s="207"/>
      <c r="Q6404" s="207"/>
      <c r="R6404" s="207"/>
      <c r="S6404" s="207"/>
      <c r="T6404" s="207"/>
      <c r="U6404" s="207"/>
      <c r="V6404" s="207"/>
      <c r="W6404" s="207"/>
      <c r="X6404" s="207"/>
      <c r="Y6404" s="207"/>
      <c r="Z6404" s="207"/>
      <c r="AA6404" s="207"/>
      <c r="AB6404" s="207"/>
      <c r="AC6404" s="207"/>
      <c r="AD6404" s="207"/>
      <c r="AE6404" s="207"/>
      <c r="AF6404" s="207"/>
      <c r="AG6404" s="207"/>
      <c r="AH6404" s="207"/>
      <c r="AI6404" s="207"/>
      <c r="AJ6404" s="207"/>
      <c r="AK6404" s="207"/>
      <c r="AL6404" s="207"/>
      <c r="AM6404" s="207"/>
      <c r="AN6404" s="207"/>
      <c r="AO6404" s="207"/>
      <c r="AP6404" s="207"/>
      <c r="AQ6404" s="207"/>
      <c r="AR6404" s="207"/>
      <c r="AS6404" s="207"/>
      <c r="AT6404" s="207"/>
      <c r="AU6404" s="207"/>
      <c r="AV6404" s="207"/>
      <c r="AW6404" s="207"/>
      <c r="AX6404" s="207"/>
      <c r="AY6404" s="207"/>
      <c r="AZ6404" s="207"/>
      <c r="BA6404" s="207"/>
      <c r="BB6404" s="21">
        <f>BB6405</f>
        <v>0.82299999999999995</v>
      </c>
      <c r="BC6404" s="21">
        <v>1.65</v>
      </c>
      <c r="BD6404" s="22">
        <f t="shared" si="613"/>
        <v>1.1430555555555553</v>
      </c>
      <c r="BE6404" s="21">
        <f>BC6404-BD6404</f>
        <v>0.50694444444444464</v>
      </c>
      <c r="BF6404" s="51">
        <v>1.65</v>
      </c>
      <c r="BG6404" s="10">
        <v>7</v>
      </c>
      <c r="BH6404" s="21">
        <f t="shared" si="612"/>
        <v>1.2275999999999999E-3</v>
      </c>
      <c r="BI6404" s="29">
        <f t="shared" si="612"/>
        <v>8.5043333333333321E-4</v>
      </c>
      <c r="BJ6404" s="21">
        <f>BH6404-BI6404</f>
        <v>3.7716666666666671E-4</v>
      </c>
      <c r="BK6404" s="21">
        <v>419.41065600000002</v>
      </c>
      <c r="BL6404" s="22">
        <v>416.91900000000004</v>
      </c>
      <c r="BM6404" s="21">
        <v>2.4916559999999777</v>
      </c>
      <c r="BN6404" s="21">
        <f t="shared" si="616"/>
        <v>1677.6426240000001</v>
      </c>
      <c r="BO6404" s="22">
        <f>BL6404*4</f>
        <v>1667.6760000000002</v>
      </c>
      <c r="BP6404" s="21">
        <f t="shared" si="617"/>
        <v>9.9666239999999107</v>
      </c>
    </row>
    <row r="6405" spans="1:68" ht="11.1" hidden="1" customHeight="1" outlineLevel="2" x14ac:dyDescent="0.25">
      <c r="D6405" s="66"/>
      <c r="E6405" s="101" t="s">
        <v>5620</v>
      </c>
      <c r="F6405" s="204"/>
      <c r="G6405" s="204"/>
      <c r="H6405" s="204"/>
      <c r="I6405" s="235"/>
      <c r="J6405" s="235"/>
      <c r="K6405" s="204"/>
      <c r="L6405" s="204"/>
      <c r="M6405" s="204"/>
      <c r="N6405" s="204"/>
      <c r="O6405" s="204"/>
      <c r="P6405" s="204"/>
      <c r="Q6405" s="204"/>
      <c r="R6405" s="204"/>
      <c r="S6405" s="204"/>
      <c r="T6405" s="204"/>
      <c r="U6405" s="204"/>
      <c r="V6405" s="204"/>
      <c r="W6405" s="204"/>
      <c r="X6405" s="204"/>
      <c r="Y6405" s="204"/>
      <c r="Z6405" s="204"/>
      <c r="AA6405" s="204"/>
      <c r="AB6405" s="204"/>
      <c r="AC6405" s="204"/>
      <c r="AD6405" s="204"/>
      <c r="AE6405" s="204"/>
      <c r="AF6405" s="204"/>
      <c r="AG6405" s="204"/>
      <c r="AH6405" s="204"/>
      <c r="AI6405" s="204"/>
      <c r="AJ6405" s="204"/>
      <c r="AK6405" s="204"/>
      <c r="AL6405" s="204"/>
      <c r="AM6405" s="204"/>
      <c r="AN6405" s="204"/>
      <c r="AO6405" s="204"/>
      <c r="AP6405" s="204"/>
      <c r="AQ6405" s="204"/>
      <c r="AR6405" s="204"/>
      <c r="AS6405" s="204"/>
      <c r="AT6405" s="204"/>
      <c r="AU6405" s="204"/>
      <c r="AV6405" s="204"/>
      <c r="AW6405" s="204"/>
      <c r="AX6405" s="204"/>
      <c r="AY6405" s="204"/>
      <c r="AZ6405" s="204"/>
      <c r="BA6405" s="59">
        <v>0.82299999999999995</v>
      </c>
      <c r="BB6405" s="51">
        <f>MAX(F6405:BA6405)</f>
        <v>0.82299999999999995</v>
      </c>
      <c r="BC6405" s="21"/>
      <c r="BD6405" s="22">
        <f t="shared" si="613"/>
        <v>1.1430555555555553</v>
      </c>
      <c r="BF6405" s="51"/>
      <c r="BH6405" s="21">
        <f t="shared" si="612"/>
        <v>0</v>
      </c>
      <c r="BI6405" s="29">
        <f t="shared" si="612"/>
        <v>8.5043333333333321E-4</v>
      </c>
      <c r="BK6405" s="21"/>
      <c r="BN6405" s="21">
        <f t="shared" si="616"/>
        <v>0</v>
      </c>
      <c r="BP6405" s="21">
        <f t="shared" si="617"/>
        <v>0</v>
      </c>
    </row>
    <row r="6406" spans="1:68" ht="11.1" hidden="1" customHeight="1" outlineLevel="1" collapsed="1" x14ac:dyDescent="0.2">
      <c r="A6406" s="10"/>
      <c r="B6406" s="18"/>
      <c r="C6406" s="18"/>
      <c r="D6406" s="25"/>
      <c r="E6406" s="19" t="s">
        <v>5621</v>
      </c>
      <c r="F6406" s="207"/>
      <c r="G6406" s="207"/>
      <c r="H6406" s="207"/>
      <c r="I6406" s="236"/>
      <c r="J6406" s="236"/>
      <c r="K6406" s="207"/>
      <c r="L6406" s="207"/>
      <c r="M6406" s="207"/>
      <c r="N6406" s="207"/>
      <c r="O6406" s="207"/>
      <c r="P6406" s="207"/>
      <c r="Q6406" s="207"/>
      <c r="R6406" s="207"/>
      <c r="S6406" s="207"/>
      <c r="T6406" s="207"/>
      <c r="U6406" s="207"/>
      <c r="V6406" s="207"/>
      <c r="W6406" s="207"/>
      <c r="X6406" s="207"/>
      <c r="Y6406" s="207"/>
      <c r="Z6406" s="207"/>
      <c r="AA6406" s="207"/>
      <c r="AB6406" s="207"/>
      <c r="AC6406" s="207"/>
      <c r="AD6406" s="207"/>
      <c r="AE6406" s="207"/>
      <c r="AF6406" s="207"/>
      <c r="AG6406" s="207"/>
      <c r="AH6406" s="207"/>
      <c r="AI6406" s="207"/>
      <c r="AJ6406" s="207"/>
      <c r="AK6406" s="207"/>
      <c r="AL6406" s="207"/>
      <c r="AM6406" s="207"/>
      <c r="AN6406" s="207"/>
      <c r="AO6406" s="207"/>
      <c r="AP6406" s="207"/>
      <c r="AQ6406" s="207"/>
      <c r="AR6406" s="207"/>
      <c r="AS6406" s="207"/>
      <c r="AT6406" s="207"/>
      <c r="AU6406" s="207"/>
      <c r="AV6406" s="207"/>
      <c r="AW6406" s="207"/>
      <c r="AX6406" s="207"/>
      <c r="AY6406" s="207"/>
      <c r="AZ6406" s="207"/>
      <c r="BA6406" s="207"/>
      <c r="BB6406" s="21">
        <f>BB6407</f>
        <v>19.254999999999999</v>
      </c>
      <c r="BC6406" s="21">
        <f>BF6406</f>
        <v>140.07</v>
      </c>
      <c r="BD6406" s="22">
        <f t="shared" si="613"/>
        <v>26.74305555555555</v>
      </c>
      <c r="BE6406" s="21">
        <f>BC6406-BD6406</f>
        <v>113.32694444444445</v>
      </c>
      <c r="BF6406" s="51">
        <f>135+5.07</f>
        <v>140.07</v>
      </c>
      <c r="BG6406" s="10">
        <v>6</v>
      </c>
      <c r="BH6406" s="21">
        <f t="shared" si="612"/>
        <v>0.10421208</v>
      </c>
      <c r="BI6406" s="29">
        <f t="shared" si="612"/>
        <v>1.9896833333333332E-2</v>
      </c>
      <c r="BJ6406" s="21">
        <f>BH6406-BI6406</f>
        <v>8.4315246666666663E-2</v>
      </c>
      <c r="BK6406" s="21">
        <v>419.41065600000002</v>
      </c>
      <c r="BL6406" s="22">
        <v>416.91900000000004</v>
      </c>
      <c r="BM6406" s="21">
        <v>2.4916559999999777</v>
      </c>
      <c r="BN6406" s="21">
        <f t="shared" si="616"/>
        <v>1677.6426240000001</v>
      </c>
      <c r="BO6406" s="22">
        <f>BL6406*4</f>
        <v>1667.6760000000002</v>
      </c>
      <c r="BP6406" s="21">
        <f t="shared" si="617"/>
        <v>9.9666239999999107</v>
      </c>
    </row>
    <row r="6407" spans="1:68" ht="11.1" hidden="1" customHeight="1" outlineLevel="2" x14ac:dyDescent="0.25">
      <c r="D6407" s="66"/>
      <c r="E6407" s="58" t="s">
        <v>5622</v>
      </c>
      <c r="F6407" s="204"/>
      <c r="G6407" s="204"/>
      <c r="H6407" s="204"/>
      <c r="I6407" s="235"/>
      <c r="J6407" s="235"/>
      <c r="K6407" s="204"/>
      <c r="L6407" s="204"/>
      <c r="M6407" s="204"/>
      <c r="N6407" s="204"/>
      <c r="O6407" s="204"/>
      <c r="P6407" s="204"/>
      <c r="Q6407" s="204"/>
      <c r="R6407" s="204"/>
      <c r="S6407" s="204"/>
      <c r="T6407" s="204"/>
      <c r="U6407" s="204"/>
      <c r="V6407" s="204"/>
      <c r="W6407" s="204"/>
      <c r="X6407" s="204"/>
      <c r="Y6407" s="204"/>
      <c r="Z6407" s="204"/>
      <c r="AA6407" s="204"/>
      <c r="AB6407" s="204"/>
      <c r="AC6407" s="204"/>
      <c r="AD6407" s="204"/>
      <c r="AE6407" s="204"/>
      <c r="AF6407" s="204"/>
      <c r="AG6407" s="204"/>
      <c r="AH6407" s="204"/>
      <c r="AI6407" s="204"/>
      <c r="AJ6407" s="204"/>
      <c r="AK6407" s="204"/>
      <c r="AL6407" s="204"/>
      <c r="AM6407" s="204"/>
      <c r="AN6407" s="204"/>
      <c r="AO6407" s="204"/>
      <c r="AP6407" s="204"/>
      <c r="AQ6407" s="204"/>
      <c r="AR6407" s="204"/>
      <c r="AS6407" s="204"/>
      <c r="AT6407" s="204"/>
      <c r="AU6407" s="204"/>
      <c r="AV6407" s="204"/>
      <c r="AW6407" s="204"/>
      <c r="AX6407" s="204"/>
      <c r="AY6407" s="204"/>
      <c r="AZ6407" s="204"/>
      <c r="BA6407" s="59">
        <v>19.254999999999999</v>
      </c>
      <c r="BB6407" s="51">
        <f>MAX(F6407:BA6407)</f>
        <v>19.254999999999999</v>
      </c>
      <c r="BC6407" s="75"/>
      <c r="BD6407" s="22">
        <f t="shared" si="613"/>
        <v>26.74305555555555</v>
      </c>
      <c r="BF6407" s="51"/>
      <c r="BH6407" s="21">
        <f t="shared" si="612"/>
        <v>0</v>
      </c>
      <c r="BI6407" s="29">
        <f t="shared" si="612"/>
        <v>1.9896833333333332E-2</v>
      </c>
      <c r="BK6407" s="21"/>
      <c r="BN6407" s="21">
        <f t="shared" si="616"/>
        <v>0</v>
      </c>
      <c r="BP6407" s="21">
        <f t="shared" si="617"/>
        <v>0</v>
      </c>
    </row>
    <row r="6408" spans="1:68" ht="11.1" hidden="1" customHeight="1" outlineLevel="1" collapsed="1" x14ac:dyDescent="0.2">
      <c r="A6408" s="10"/>
      <c r="B6408" s="18"/>
      <c r="C6408" s="18"/>
      <c r="D6408" s="25"/>
      <c r="E6408" s="19" t="s">
        <v>5623</v>
      </c>
      <c r="F6408" s="207"/>
      <c r="G6408" s="207"/>
      <c r="H6408" s="207"/>
      <c r="I6408" s="236"/>
      <c r="J6408" s="236"/>
      <c r="K6408" s="207"/>
      <c r="L6408" s="207"/>
      <c r="M6408" s="207"/>
      <c r="N6408" s="207"/>
      <c r="O6408" s="207"/>
      <c r="P6408" s="207"/>
      <c r="Q6408" s="207"/>
      <c r="R6408" s="207"/>
      <c r="S6408" s="207"/>
      <c r="T6408" s="207"/>
      <c r="U6408" s="207"/>
      <c r="V6408" s="207"/>
      <c r="W6408" s="207"/>
      <c r="X6408" s="207"/>
      <c r="Y6408" s="207"/>
      <c r="Z6408" s="207"/>
      <c r="AA6408" s="207"/>
      <c r="AB6408" s="207"/>
      <c r="AC6408" s="207"/>
      <c r="AD6408" s="207"/>
      <c r="AE6408" s="207"/>
      <c r="AF6408" s="207"/>
      <c r="AG6408" s="207"/>
      <c r="AH6408" s="207"/>
      <c r="AI6408" s="207"/>
      <c r="AJ6408" s="207"/>
      <c r="AK6408" s="207"/>
      <c r="AL6408" s="207"/>
      <c r="AM6408" s="207"/>
      <c r="AN6408" s="207"/>
      <c r="AO6408" s="207"/>
      <c r="AP6408" s="207"/>
      <c r="AQ6408" s="207"/>
      <c r="AR6408" s="207"/>
      <c r="AS6408" s="207"/>
      <c r="AT6408" s="207"/>
      <c r="AU6408" s="207"/>
      <c r="AV6408" s="207"/>
      <c r="AW6408" s="207"/>
      <c r="AX6408" s="207"/>
      <c r="AY6408" s="207"/>
      <c r="AZ6408" s="207"/>
      <c r="BA6408" s="207"/>
      <c r="BB6408" s="21">
        <f>BB6409</f>
        <v>6.28</v>
      </c>
      <c r="BC6408" s="21">
        <v>14.04</v>
      </c>
      <c r="BD6408" s="22">
        <f t="shared" si="613"/>
        <v>8.7222222222222232</v>
      </c>
      <c r="BE6408" s="21">
        <f>BC6408-BD6408</f>
        <v>5.3177777777777759</v>
      </c>
      <c r="BF6408" s="51">
        <v>14.04</v>
      </c>
      <c r="BG6408" s="10">
        <v>5</v>
      </c>
      <c r="BH6408" s="21">
        <f t="shared" si="612"/>
        <v>1.044576E-2</v>
      </c>
      <c r="BI6408" s="29">
        <f t="shared" si="612"/>
        <v>6.4893333333333348E-3</v>
      </c>
      <c r="BJ6408" s="21">
        <f>BH6408-BI6408</f>
        <v>3.9564266666666653E-3</v>
      </c>
      <c r="BK6408" s="21">
        <v>419.41065600000002</v>
      </c>
      <c r="BL6408" s="22">
        <v>416.91900000000004</v>
      </c>
      <c r="BM6408" s="21">
        <v>2.4916559999999777</v>
      </c>
      <c r="BN6408" s="21">
        <f t="shared" si="616"/>
        <v>1677.6426240000001</v>
      </c>
      <c r="BO6408" s="22">
        <f>BL6408*4</f>
        <v>1667.6760000000002</v>
      </c>
      <c r="BP6408" s="21">
        <f t="shared" si="617"/>
        <v>9.9666239999999107</v>
      </c>
    </row>
    <row r="6409" spans="1:68" ht="11.1" hidden="1" customHeight="1" outlineLevel="2" x14ac:dyDescent="0.25">
      <c r="D6409" s="66"/>
      <c r="E6409" s="58" t="s">
        <v>5624</v>
      </c>
      <c r="F6409" s="204"/>
      <c r="G6409" s="204"/>
      <c r="H6409" s="204"/>
      <c r="I6409" s="235"/>
      <c r="J6409" s="235"/>
      <c r="K6409" s="204"/>
      <c r="L6409" s="204"/>
      <c r="M6409" s="204"/>
      <c r="N6409" s="204"/>
      <c r="O6409" s="204"/>
      <c r="P6409" s="204"/>
      <c r="Q6409" s="204"/>
      <c r="R6409" s="204"/>
      <c r="S6409" s="204"/>
      <c r="T6409" s="204"/>
      <c r="U6409" s="204"/>
      <c r="V6409" s="204"/>
      <c r="W6409" s="204"/>
      <c r="X6409" s="204"/>
      <c r="Y6409" s="204"/>
      <c r="Z6409" s="204"/>
      <c r="AA6409" s="204"/>
      <c r="AB6409" s="204"/>
      <c r="AC6409" s="204"/>
      <c r="AD6409" s="204"/>
      <c r="AE6409" s="204"/>
      <c r="AF6409" s="204"/>
      <c r="AG6409" s="204"/>
      <c r="AH6409" s="204"/>
      <c r="AI6409" s="204"/>
      <c r="AJ6409" s="204"/>
      <c r="AK6409" s="204"/>
      <c r="AL6409" s="204"/>
      <c r="AM6409" s="204"/>
      <c r="AN6409" s="204"/>
      <c r="AO6409" s="204"/>
      <c r="AP6409" s="204"/>
      <c r="AQ6409" s="204"/>
      <c r="AR6409" s="204"/>
      <c r="AS6409" s="204"/>
      <c r="AT6409" s="204"/>
      <c r="AU6409" s="204"/>
      <c r="AV6409" s="204"/>
      <c r="AW6409" s="204"/>
      <c r="AX6409" s="204"/>
      <c r="AY6409" s="204"/>
      <c r="AZ6409" s="204"/>
      <c r="BA6409" s="59">
        <v>6.28</v>
      </c>
      <c r="BB6409" s="51">
        <f>MAX(F6409:BA6409)</f>
        <v>6.28</v>
      </c>
      <c r="BC6409" s="60"/>
      <c r="BD6409" s="22">
        <f t="shared" si="613"/>
        <v>8.7222222222222232</v>
      </c>
      <c r="BF6409" s="51"/>
      <c r="BH6409" s="21">
        <f t="shared" si="612"/>
        <v>0</v>
      </c>
      <c r="BI6409" s="29">
        <f t="shared" si="612"/>
        <v>6.4893333333333348E-3</v>
      </c>
      <c r="BK6409" s="21"/>
      <c r="BN6409" s="21">
        <f t="shared" si="616"/>
        <v>0</v>
      </c>
      <c r="BP6409" s="21">
        <f t="shared" si="617"/>
        <v>0</v>
      </c>
    </row>
    <row r="6410" spans="1:68" ht="11.1" hidden="1" customHeight="1" outlineLevel="1" collapsed="1" x14ac:dyDescent="0.2">
      <c r="A6410" s="10"/>
      <c r="B6410" s="18"/>
      <c r="C6410" s="18"/>
      <c r="D6410" s="25"/>
      <c r="E6410" s="19" t="s">
        <v>5625</v>
      </c>
      <c r="F6410" s="207"/>
      <c r="G6410" s="207"/>
      <c r="H6410" s="207"/>
      <c r="I6410" s="236"/>
      <c r="J6410" s="236"/>
      <c r="K6410" s="207"/>
      <c r="L6410" s="207"/>
      <c r="M6410" s="207"/>
      <c r="N6410" s="207"/>
      <c r="O6410" s="207"/>
      <c r="P6410" s="207"/>
      <c r="Q6410" s="207"/>
      <c r="R6410" s="207"/>
      <c r="S6410" s="207"/>
      <c r="T6410" s="207"/>
      <c r="U6410" s="207"/>
      <c r="V6410" s="207"/>
      <c r="W6410" s="207"/>
      <c r="X6410" s="207"/>
      <c r="Y6410" s="207"/>
      <c r="Z6410" s="207"/>
      <c r="AA6410" s="207"/>
      <c r="AB6410" s="207"/>
      <c r="AC6410" s="207"/>
      <c r="AD6410" s="207"/>
      <c r="AE6410" s="207"/>
      <c r="AF6410" s="207"/>
      <c r="AG6410" s="207"/>
      <c r="AH6410" s="207"/>
      <c r="AI6410" s="207"/>
      <c r="AJ6410" s="207"/>
      <c r="AK6410" s="207"/>
      <c r="AL6410" s="207"/>
      <c r="AM6410" s="207"/>
      <c r="AN6410" s="207"/>
      <c r="AO6410" s="207"/>
      <c r="AP6410" s="207"/>
      <c r="AQ6410" s="207"/>
      <c r="AR6410" s="207"/>
      <c r="AS6410" s="207"/>
      <c r="AT6410" s="207"/>
      <c r="AU6410" s="207"/>
      <c r="AV6410" s="207"/>
      <c r="AW6410" s="207"/>
      <c r="AX6410" s="207"/>
      <c r="AY6410" s="207"/>
      <c r="AZ6410" s="207"/>
      <c r="BA6410" s="207"/>
      <c r="BB6410" s="21">
        <f>BB6411</f>
        <v>6.6120000000000001</v>
      </c>
      <c r="BC6410" s="21">
        <v>9.5</v>
      </c>
      <c r="BD6410" s="22">
        <f t="shared" si="613"/>
        <v>9.1833333333333336</v>
      </c>
      <c r="BE6410" s="21">
        <f>BC6410-BD6410</f>
        <v>0.31666666666666643</v>
      </c>
      <c r="BF6410" s="51"/>
      <c r="BG6410" s="10">
        <v>6</v>
      </c>
      <c r="BH6410" s="21">
        <f t="shared" si="612"/>
        <v>7.0679999999999996E-3</v>
      </c>
      <c r="BI6410" s="29">
        <f t="shared" si="612"/>
        <v>6.8324000000000006E-3</v>
      </c>
      <c r="BJ6410" s="21">
        <f>BH6410-BI6410</f>
        <v>2.35599999999999E-4</v>
      </c>
      <c r="BK6410" s="21">
        <v>419.41065600000002</v>
      </c>
      <c r="BL6410" s="22">
        <v>416.91900000000004</v>
      </c>
      <c r="BM6410" s="21">
        <v>2.4916559999999777</v>
      </c>
      <c r="BN6410" s="21">
        <f>BK6410*4</f>
        <v>1677.6426240000001</v>
      </c>
      <c r="BO6410" s="22">
        <f>BL6410*4</f>
        <v>1667.6760000000002</v>
      </c>
      <c r="BP6410" s="21">
        <f>BM6410*4</f>
        <v>9.9666239999999107</v>
      </c>
    </row>
    <row r="6411" spans="1:68" ht="11.1" hidden="1" customHeight="1" outlineLevel="2" x14ac:dyDescent="0.25">
      <c r="D6411" s="66"/>
      <c r="E6411" s="58" t="s">
        <v>5626</v>
      </c>
      <c r="F6411" s="204"/>
      <c r="G6411" s="204"/>
      <c r="H6411" s="204"/>
      <c r="I6411" s="235"/>
      <c r="J6411" s="235"/>
      <c r="K6411" s="204"/>
      <c r="L6411" s="204"/>
      <c r="M6411" s="204"/>
      <c r="N6411" s="204"/>
      <c r="O6411" s="204"/>
      <c r="P6411" s="204"/>
      <c r="Q6411" s="204"/>
      <c r="R6411" s="204"/>
      <c r="S6411" s="204"/>
      <c r="T6411" s="204"/>
      <c r="U6411" s="204"/>
      <c r="V6411" s="204"/>
      <c r="W6411" s="204"/>
      <c r="X6411" s="204"/>
      <c r="Y6411" s="204"/>
      <c r="Z6411" s="204"/>
      <c r="AA6411" s="204"/>
      <c r="AB6411" s="204"/>
      <c r="AC6411" s="204"/>
      <c r="AD6411" s="204"/>
      <c r="AE6411" s="204"/>
      <c r="AF6411" s="204"/>
      <c r="AG6411" s="204"/>
      <c r="AH6411" s="204"/>
      <c r="AI6411" s="204"/>
      <c r="AJ6411" s="204"/>
      <c r="AK6411" s="204"/>
      <c r="AL6411" s="204"/>
      <c r="AM6411" s="204"/>
      <c r="AN6411" s="204"/>
      <c r="AO6411" s="204"/>
      <c r="AP6411" s="204"/>
      <c r="AQ6411" s="204"/>
      <c r="AR6411" s="204"/>
      <c r="AS6411" s="204"/>
      <c r="AT6411" s="204"/>
      <c r="AU6411" s="204"/>
      <c r="AV6411" s="204"/>
      <c r="AW6411" s="204"/>
      <c r="AX6411" s="204"/>
      <c r="AY6411" s="204"/>
      <c r="AZ6411" s="204"/>
      <c r="BA6411" s="59">
        <v>6.6120000000000001</v>
      </c>
      <c r="BB6411" s="51">
        <f>MAX(F6411:BA6411)</f>
        <v>6.6120000000000001</v>
      </c>
      <c r="BC6411" s="60"/>
      <c r="BD6411" s="22">
        <f t="shared" si="613"/>
        <v>9.1833333333333336</v>
      </c>
      <c r="BF6411" s="51"/>
      <c r="BH6411" s="21">
        <f t="shared" si="612"/>
        <v>0</v>
      </c>
      <c r="BI6411" s="29">
        <f t="shared" si="612"/>
        <v>6.8324000000000006E-3</v>
      </c>
      <c r="BK6411" s="21"/>
      <c r="BN6411" s="21">
        <f t="shared" ref="BN6411:BN6431" si="618">BK6411*4</f>
        <v>0</v>
      </c>
      <c r="BP6411" s="21">
        <f t="shared" ref="BP6411:BP6431" si="619">BM6411*4</f>
        <v>0</v>
      </c>
    </row>
    <row r="6412" spans="1:68" ht="11.1" hidden="1" customHeight="1" outlineLevel="1" collapsed="1" x14ac:dyDescent="0.2">
      <c r="A6412" s="10"/>
      <c r="B6412" s="18"/>
      <c r="C6412" s="18"/>
      <c r="D6412" s="25"/>
      <c r="E6412" s="19" t="s">
        <v>5627</v>
      </c>
      <c r="F6412" s="207"/>
      <c r="G6412" s="207"/>
      <c r="H6412" s="207"/>
      <c r="I6412" s="236"/>
      <c r="J6412" s="236"/>
      <c r="K6412" s="207"/>
      <c r="L6412" s="207"/>
      <c r="M6412" s="207"/>
      <c r="N6412" s="207"/>
      <c r="O6412" s="207"/>
      <c r="P6412" s="207"/>
      <c r="Q6412" s="207"/>
      <c r="R6412" s="207"/>
      <c r="S6412" s="207"/>
      <c r="T6412" s="207"/>
      <c r="U6412" s="207"/>
      <c r="V6412" s="207"/>
      <c r="W6412" s="207"/>
      <c r="X6412" s="207"/>
      <c r="Y6412" s="207"/>
      <c r="Z6412" s="207"/>
      <c r="AA6412" s="207"/>
      <c r="AB6412" s="207"/>
      <c r="AC6412" s="207"/>
      <c r="AD6412" s="207"/>
      <c r="AE6412" s="207"/>
      <c r="AF6412" s="207"/>
      <c r="AG6412" s="207"/>
      <c r="AH6412" s="207"/>
      <c r="AI6412" s="207"/>
      <c r="AJ6412" s="207"/>
      <c r="AK6412" s="207"/>
      <c r="AL6412" s="207"/>
      <c r="AM6412" s="207"/>
      <c r="AN6412" s="207"/>
      <c r="AO6412" s="207"/>
      <c r="AP6412" s="207"/>
      <c r="AQ6412" s="207"/>
      <c r="AR6412" s="207"/>
      <c r="AS6412" s="207"/>
      <c r="AT6412" s="207"/>
      <c r="AU6412" s="207"/>
      <c r="AV6412" s="207"/>
      <c r="AW6412" s="207"/>
      <c r="AX6412" s="207"/>
      <c r="AY6412" s="207"/>
      <c r="AZ6412" s="207"/>
      <c r="BA6412" s="207"/>
      <c r="BB6412" s="21">
        <f>BB6413</f>
        <v>9.8140000000000001</v>
      </c>
      <c r="BC6412" s="21">
        <v>14.1</v>
      </c>
      <c r="BD6412" s="22">
        <f t="shared" si="613"/>
        <v>13.630555555555555</v>
      </c>
      <c r="BE6412" s="21">
        <f>BC6412-BD6412</f>
        <v>0.469444444444445</v>
      </c>
      <c r="BF6412" s="51">
        <v>16.399999999999999</v>
      </c>
      <c r="BG6412" s="10">
        <v>6</v>
      </c>
      <c r="BH6412" s="21">
        <f t="shared" si="612"/>
        <v>1.04904E-2</v>
      </c>
      <c r="BI6412" s="29">
        <f t="shared" si="612"/>
        <v>1.0141133333333333E-2</v>
      </c>
      <c r="BJ6412" s="21">
        <f>BH6412-BI6412</f>
        <v>3.4926666666666717E-4</v>
      </c>
      <c r="BK6412" s="21">
        <v>419.41065600000002</v>
      </c>
      <c r="BL6412" s="22">
        <v>416.91900000000004</v>
      </c>
      <c r="BM6412" s="21">
        <v>2.4916559999999777</v>
      </c>
      <c r="BN6412" s="21">
        <f t="shared" si="618"/>
        <v>1677.6426240000001</v>
      </c>
      <c r="BO6412" s="22">
        <f>BL6412*4</f>
        <v>1667.6760000000002</v>
      </c>
      <c r="BP6412" s="21">
        <f t="shared" si="619"/>
        <v>9.9666239999999107</v>
      </c>
    </row>
    <row r="6413" spans="1:68" ht="11.1" hidden="1" customHeight="1" outlineLevel="2" x14ac:dyDescent="0.25">
      <c r="D6413" s="66"/>
      <c r="E6413" s="58" t="s">
        <v>5628</v>
      </c>
      <c r="F6413" s="204"/>
      <c r="G6413" s="204"/>
      <c r="H6413" s="204"/>
      <c r="I6413" s="235"/>
      <c r="J6413" s="235"/>
      <c r="K6413" s="204"/>
      <c r="L6413" s="204"/>
      <c r="M6413" s="204"/>
      <c r="N6413" s="204"/>
      <c r="O6413" s="204"/>
      <c r="P6413" s="204"/>
      <c r="Q6413" s="204"/>
      <c r="R6413" s="204"/>
      <c r="S6413" s="204"/>
      <c r="T6413" s="204"/>
      <c r="U6413" s="204"/>
      <c r="V6413" s="204"/>
      <c r="W6413" s="204"/>
      <c r="X6413" s="204"/>
      <c r="Y6413" s="204"/>
      <c r="Z6413" s="204"/>
      <c r="AA6413" s="204"/>
      <c r="AB6413" s="204"/>
      <c r="AC6413" s="204"/>
      <c r="AD6413" s="204"/>
      <c r="AE6413" s="204"/>
      <c r="AF6413" s="204"/>
      <c r="AG6413" s="204"/>
      <c r="AH6413" s="204"/>
      <c r="AI6413" s="204"/>
      <c r="AJ6413" s="204"/>
      <c r="AK6413" s="204"/>
      <c r="AL6413" s="204"/>
      <c r="AM6413" s="204"/>
      <c r="AN6413" s="204"/>
      <c r="AO6413" s="204"/>
      <c r="AP6413" s="204"/>
      <c r="AQ6413" s="204"/>
      <c r="AR6413" s="204"/>
      <c r="AS6413" s="204"/>
      <c r="AT6413" s="204"/>
      <c r="AU6413" s="204"/>
      <c r="AV6413" s="204"/>
      <c r="AW6413" s="204"/>
      <c r="AX6413" s="204"/>
      <c r="AY6413" s="204"/>
      <c r="AZ6413" s="204"/>
      <c r="BA6413" s="59">
        <v>9.8140000000000001</v>
      </c>
      <c r="BB6413" s="51">
        <f>MAX(F6413:BA6413)</f>
        <v>9.8140000000000001</v>
      </c>
      <c r="BC6413" s="60"/>
      <c r="BD6413" s="22">
        <f t="shared" si="613"/>
        <v>13.630555555555555</v>
      </c>
      <c r="BF6413" s="51"/>
      <c r="BH6413" s="21">
        <f t="shared" si="612"/>
        <v>0</v>
      </c>
      <c r="BI6413" s="29">
        <f t="shared" si="612"/>
        <v>1.0141133333333333E-2</v>
      </c>
      <c r="BK6413" s="21"/>
      <c r="BN6413" s="21">
        <f t="shared" si="618"/>
        <v>0</v>
      </c>
      <c r="BP6413" s="21">
        <f t="shared" si="619"/>
        <v>0</v>
      </c>
    </row>
    <row r="6414" spans="1:68" ht="11.1" hidden="1" customHeight="1" outlineLevel="1" collapsed="1" x14ac:dyDescent="0.2">
      <c r="A6414" s="10"/>
      <c r="B6414" s="18"/>
      <c r="C6414" s="18"/>
      <c r="D6414" s="25"/>
      <c r="E6414" s="19" t="s">
        <v>5629</v>
      </c>
      <c r="F6414" s="207"/>
      <c r="G6414" s="207"/>
      <c r="H6414" s="207"/>
      <c r="I6414" s="236"/>
      <c r="J6414" s="236"/>
      <c r="K6414" s="207"/>
      <c r="L6414" s="207"/>
      <c r="M6414" s="207"/>
      <c r="N6414" s="207"/>
      <c r="O6414" s="207"/>
      <c r="P6414" s="207"/>
      <c r="Q6414" s="207"/>
      <c r="R6414" s="207"/>
      <c r="S6414" s="207"/>
      <c r="T6414" s="207"/>
      <c r="U6414" s="207"/>
      <c r="V6414" s="207"/>
      <c r="W6414" s="207"/>
      <c r="X6414" s="207"/>
      <c r="Y6414" s="207"/>
      <c r="Z6414" s="207"/>
      <c r="AA6414" s="207"/>
      <c r="AB6414" s="207"/>
      <c r="AC6414" s="207"/>
      <c r="AD6414" s="207"/>
      <c r="AE6414" s="207"/>
      <c r="AF6414" s="207"/>
      <c r="AG6414" s="207"/>
      <c r="AH6414" s="207"/>
      <c r="AI6414" s="207"/>
      <c r="AJ6414" s="207"/>
      <c r="AK6414" s="207"/>
      <c r="AL6414" s="207"/>
      <c r="AM6414" s="207"/>
      <c r="AN6414" s="207"/>
      <c r="AO6414" s="207"/>
      <c r="AP6414" s="207"/>
      <c r="AQ6414" s="207"/>
      <c r="AR6414" s="207"/>
      <c r="AS6414" s="207"/>
      <c r="AT6414" s="207"/>
      <c r="AU6414" s="207"/>
      <c r="AV6414" s="207"/>
      <c r="AW6414" s="207"/>
      <c r="AX6414" s="207"/>
      <c r="AY6414" s="207"/>
      <c r="AZ6414" s="207"/>
      <c r="BA6414" s="207"/>
      <c r="BB6414" s="21">
        <f>BB6415</f>
        <v>6.4450000000000003</v>
      </c>
      <c r="BC6414" s="21">
        <f>BF6414</f>
        <v>9.3000000000000007</v>
      </c>
      <c r="BD6414" s="22">
        <f t="shared" si="613"/>
        <v>8.9513888888888893</v>
      </c>
      <c r="BE6414" s="21">
        <f>BC6414-BD6414</f>
        <v>0.34861111111111143</v>
      </c>
      <c r="BF6414" s="51">
        <v>9.3000000000000007</v>
      </c>
      <c r="BG6414" s="10">
        <v>6</v>
      </c>
      <c r="BH6414" s="21">
        <f t="shared" si="612"/>
        <v>6.9192000000000004E-3</v>
      </c>
      <c r="BI6414" s="29">
        <f t="shared" si="612"/>
        <v>6.6598333333333336E-3</v>
      </c>
      <c r="BJ6414" s="21">
        <f>BH6414-BI6414</f>
        <v>2.5936666666666677E-4</v>
      </c>
      <c r="BK6414" s="21">
        <v>419.41065600000002</v>
      </c>
      <c r="BL6414" s="22">
        <v>416.91900000000004</v>
      </c>
      <c r="BM6414" s="21">
        <v>2.4916559999999777</v>
      </c>
      <c r="BN6414" s="21">
        <f t="shared" si="618"/>
        <v>1677.6426240000001</v>
      </c>
      <c r="BO6414" s="22">
        <f>BL6414*4</f>
        <v>1667.6760000000002</v>
      </c>
      <c r="BP6414" s="21">
        <f t="shared" si="619"/>
        <v>9.9666239999999107</v>
      </c>
    </row>
    <row r="6415" spans="1:68" ht="11.1" hidden="1" customHeight="1" outlineLevel="2" x14ac:dyDescent="0.25">
      <c r="D6415" s="66"/>
      <c r="E6415" s="58" t="s">
        <v>5630</v>
      </c>
      <c r="F6415" s="204"/>
      <c r="G6415" s="204"/>
      <c r="H6415" s="204"/>
      <c r="I6415" s="235"/>
      <c r="J6415" s="235"/>
      <c r="K6415" s="204"/>
      <c r="L6415" s="204"/>
      <c r="M6415" s="204"/>
      <c r="N6415" s="204"/>
      <c r="O6415" s="204"/>
      <c r="P6415" s="204"/>
      <c r="Q6415" s="204"/>
      <c r="R6415" s="204"/>
      <c r="S6415" s="204"/>
      <c r="T6415" s="204"/>
      <c r="U6415" s="204"/>
      <c r="V6415" s="204"/>
      <c r="W6415" s="204"/>
      <c r="X6415" s="204"/>
      <c r="Y6415" s="204"/>
      <c r="Z6415" s="204"/>
      <c r="AA6415" s="204"/>
      <c r="AB6415" s="204"/>
      <c r="AC6415" s="204"/>
      <c r="AD6415" s="204"/>
      <c r="AE6415" s="204"/>
      <c r="AF6415" s="204"/>
      <c r="AG6415" s="204"/>
      <c r="AH6415" s="204"/>
      <c r="AI6415" s="204"/>
      <c r="AJ6415" s="204"/>
      <c r="AK6415" s="204"/>
      <c r="AL6415" s="204"/>
      <c r="AM6415" s="204"/>
      <c r="AN6415" s="204"/>
      <c r="AO6415" s="204"/>
      <c r="AP6415" s="204"/>
      <c r="AQ6415" s="204"/>
      <c r="AR6415" s="204"/>
      <c r="AS6415" s="204"/>
      <c r="AT6415" s="204"/>
      <c r="AU6415" s="204"/>
      <c r="AV6415" s="204"/>
      <c r="AW6415" s="204"/>
      <c r="AX6415" s="204"/>
      <c r="AY6415" s="204"/>
      <c r="AZ6415" s="204"/>
      <c r="BA6415" s="59">
        <v>6.4450000000000003</v>
      </c>
      <c r="BB6415" s="51">
        <f>MAX(F6415:BA6415)</f>
        <v>6.4450000000000003</v>
      </c>
      <c r="BC6415" s="60"/>
      <c r="BD6415" s="22">
        <f t="shared" si="613"/>
        <v>8.9513888888888893</v>
      </c>
      <c r="BF6415" s="51"/>
      <c r="BH6415" s="21">
        <f t="shared" si="612"/>
        <v>0</v>
      </c>
      <c r="BI6415" s="29">
        <f t="shared" si="612"/>
        <v>6.6598333333333336E-3</v>
      </c>
      <c r="BK6415" s="21"/>
      <c r="BN6415" s="21">
        <f t="shared" si="618"/>
        <v>0</v>
      </c>
      <c r="BP6415" s="21">
        <f t="shared" si="619"/>
        <v>0</v>
      </c>
    </row>
    <row r="6416" spans="1:68" ht="12" hidden="1" customHeight="1" outlineLevel="1" collapsed="1" x14ac:dyDescent="0.2">
      <c r="A6416" s="10"/>
      <c r="B6416" s="18"/>
      <c r="C6416" s="18"/>
      <c r="D6416" s="25"/>
      <c r="E6416" s="19" t="s">
        <v>5631</v>
      </c>
      <c r="F6416" s="207"/>
      <c r="G6416" s="207"/>
      <c r="H6416" s="207"/>
      <c r="I6416" s="236"/>
      <c r="J6416" s="236"/>
      <c r="K6416" s="207"/>
      <c r="L6416" s="207"/>
      <c r="M6416" s="207"/>
      <c r="N6416" s="207"/>
      <c r="O6416" s="207"/>
      <c r="P6416" s="207"/>
      <c r="Q6416" s="207"/>
      <c r="R6416" s="207"/>
      <c r="S6416" s="207"/>
      <c r="T6416" s="207"/>
      <c r="U6416" s="207"/>
      <c r="V6416" s="207"/>
      <c r="W6416" s="207"/>
      <c r="X6416" s="207"/>
      <c r="Y6416" s="207"/>
      <c r="Z6416" s="207"/>
      <c r="AA6416" s="207"/>
      <c r="AB6416" s="207"/>
      <c r="AC6416" s="207"/>
      <c r="AD6416" s="207"/>
      <c r="AE6416" s="207"/>
      <c r="AF6416" s="207"/>
      <c r="AG6416" s="207"/>
      <c r="AH6416" s="207"/>
      <c r="AI6416" s="207"/>
      <c r="AJ6416" s="207"/>
      <c r="AK6416" s="207"/>
      <c r="AL6416" s="207"/>
      <c r="AM6416" s="207"/>
      <c r="AN6416" s="207"/>
      <c r="AO6416" s="207"/>
      <c r="AP6416" s="207"/>
      <c r="AQ6416" s="207"/>
      <c r="AR6416" s="207"/>
      <c r="AS6416" s="207"/>
      <c r="AT6416" s="207"/>
      <c r="AU6416" s="207"/>
      <c r="AV6416" s="207"/>
      <c r="AW6416" s="207"/>
      <c r="AX6416" s="207"/>
      <c r="AY6416" s="207"/>
      <c r="AZ6416" s="207"/>
      <c r="BA6416" s="207"/>
      <c r="BB6416" s="154">
        <v>8.9610000000000003</v>
      </c>
      <c r="BC6416" s="21">
        <v>62</v>
      </c>
      <c r="BD6416" s="22">
        <f t="shared" si="613"/>
        <v>12.445833333333335</v>
      </c>
      <c r="BE6416" s="21">
        <f>BC6416-BD6416</f>
        <v>49.554166666666667</v>
      </c>
      <c r="BF6416" s="51">
        <v>62</v>
      </c>
      <c r="BG6416" s="10">
        <v>5</v>
      </c>
      <c r="BH6416" s="21">
        <f t="shared" si="612"/>
        <v>4.6128000000000002E-2</v>
      </c>
      <c r="BI6416" s="29">
        <f t="shared" si="612"/>
        <v>9.2597000000000009E-3</v>
      </c>
      <c r="BJ6416" s="21">
        <f>BH6416-BI6416</f>
        <v>3.68683E-2</v>
      </c>
      <c r="BK6416" s="21">
        <v>419.41065600000002</v>
      </c>
      <c r="BL6416" s="22">
        <v>416.91900000000004</v>
      </c>
      <c r="BM6416" s="21">
        <v>2.4916559999999777</v>
      </c>
      <c r="BN6416" s="21">
        <f t="shared" si="618"/>
        <v>1677.6426240000001</v>
      </c>
      <c r="BO6416" s="22">
        <f>BL6416*4</f>
        <v>1667.6760000000002</v>
      </c>
      <c r="BP6416" s="21">
        <f t="shared" si="619"/>
        <v>9.9666239999999107</v>
      </c>
    </row>
    <row r="6417" spans="1:68" ht="12" hidden="1" customHeight="1" outlineLevel="2" x14ac:dyDescent="0.25">
      <c r="E6417" s="58" t="s">
        <v>5632</v>
      </c>
      <c r="F6417" s="204"/>
      <c r="G6417" s="204"/>
      <c r="H6417" s="204"/>
      <c r="I6417" s="235"/>
      <c r="J6417" s="235"/>
      <c r="K6417" s="204"/>
      <c r="L6417" s="204"/>
      <c r="M6417" s="204"/>
      <c r="N6417" s="204"/>
      <c r="O6417" s="204"/>
      <c r="P6417" s="204"/>
      <c r="Q6417" s="204"/>
      <c r="R6417" s="204"/>
      <c r="S6417" s="204"/>
      <c r="T6417" s="204"/>
      <c r="U6417" s="204"/>
      <c r="V6417" s="204"/>
      <c r="W6417" s="204"/>
      <c r="X6417" s="204"/>
      <c r="Y6417" s="204"/>
      <c r="Z6417" s="204"/>
      <c r="AA6417" s="204"/>
      <c r="AB6417" s="204"/>
      <c r="AC6417" s="204"/>
      <c r="AD6417" s="204"/>
      <c r="AE6417" s="204"/>
      <c r="AF6417" s="204"/>
      <c r="AG6417" s="204"/>
      <c r="AH6417" s="204"/>
      <c r="AI6417" s="204"/>
      <c r="AJ6417" s="204"/>
      <c r="AK6417" s="204"/>
      <c r="AL6417" s="204"/>
      <c r="AM6417" s="204"/>
      <c r="AN6417" s="204"/>
      <c r="AO6417" s="204"/>
      <c r="AP6417" s="204"/>
      <c r="AQ6417" s="204"/>
      <c r="AR6417" s="204"/>
      <c r="AS6417" s="204"/>
      <c r="AT6417" s="204"/>
      <c r="AU6417" s="204"/>
      <c r="AV6417" s="204"/>
      <c r="AW6417" s="204"/>
      <c r="AX6417" s="204"/>
      <c r="AY6417" s="204"/>
      <c r="AZ6417" s="204"/>
      <c r="BA6417" s="59">
        <v>6.4450000000000003</v>
      </c>
      <c r="BB6417" s="154">
        <v>8.9610000000000003</v>
      </c>
      <c r="BC6417" s="60"/>
      <c r="BD6417" s="22">
        <f t="shared" si="613"/>
        <v>12.445833333333335</v>
      </c>
      <c r="BF6417" s="51"/>
      <c r="BH6417" s="21">
        <f t="shared" si="612"/>
        <v>0</v>
      </c>
      <c r="BI6417" s="29">
        <f t="shared" si="612"/>
        <v>9.2597000000000009E-3</v>
      </c>
      <c r="BK6417" s="21"/>
      <c r="BN6417" s="21">
        <f t="shared" si="618"/>
        <v>0</v>
      </c>
      <c r="BP6417" s="21">
        <f t="shared" si="619"/>
        <v>0</v>
      </c>
    </row>
    <row r="6418" spans="1:68" ht="12" hidden="1" customHeight="1" outlineLevel="1" collapsed="1" x14ac:dyDescent="0.2">
      <c r="A6418" s="10"/>
      <c r="B6418" s="18"/>
      <c r="C6418" s="18"/>
      <c r="D6418" s="18"/>
      <c r="E6418" s="19" t="s">
        <v>5633</v>
      </c>
      <c r="F6418" s="207"/>
      <c r="G6418" s="207"/>
      <c r="H6418" s="207"/>
      <c r="I6418" s="236"/>
      <c r="J6418" s="236"/>
      <c r="K6418" s="207"/>
      <c r="L6418" s="207"/>
      <c r="M6418" s="207"/>
      <c r="N6418" s="207"/>
      <c r="O6418" s="207"/>
      <c r="P6418" s="207"/>
      <c r="Q6418" s="207"/>
      <c r="R6418" s="207"/>
      <c r="S6418" s="207"/>
      <c r="T6418" s="207"/>
      <c r="U6418" s="207"/>
      <c r="V6418" s="207"/>
      <c r="W6418" s="207"/>
      <c r="X6418" s="207"/>
      <c r="Y6418" s="207"/>
      <c r="Z6418" s="207"/>
      <c r="AA6418" s="207"/>
      <c r="AB6418" s="207"/>
      <c r="AC6418" s="207"/>
      <c r="AD6418" s="207"/>
      <c r="AE6418" s="207"/>
      <c r="AF6418" s="207"/>
      <c r="AG6418" s="207"/>
      <c r="AH6418" s="207"/>
      <c r="AI6418" s="207"/>
      <c r="AJ6418" s="207"/>
      <c r="AK6418" s="207"/>
      <c r="AL6418" s="207"/>
      <c r="AM6418" s="207"/>
      <c r="AN6418" s="207"/>
      <c r="AO6418" s="207"/>
      <c r="AP6418" s="207"/>
      <c r="AQ6418" s="207"/>
      <c r="AR6418" s="207"/>
      <c r="AS6418" s="207"/>
      <c r="AT6418" s="207"/>
      <c r="AU6418" s="207"/>
      <c r="AV6418" s="207"/>
      <c r="AW6418" s="207"/>
      <c r="AX6418" s="207"/>
      <c r="AY6418" s="207"/>
      <c r="AZ6418" s="207"/>
      <c r="BA6418" s="207"/>
      <c r="BB6418" s="21">
        <v>0.46500000000000002</v>
      </c>
      <c r="BC6418" s="21">
        <v>4.5</v>
      </c>
      <c r="BD6418" s="22">
        <f t="shared" si="613"/>
        <v>0.64583333333333348</v>
      </c>
      <c r="BE6418" s="21">
        <f>BC6418-BD6418</f>
        <v>3.8541666666666665</v>
      </c>
      <c r="BF6418" s="51">
        <v>4.5</v>
      </c>
      <c r="BG6418" s="10">
        <v>6</v>
      </c>
      <c r="BH6418" s="21">
        <f t="shared" si="612"/>
        <v>3.3479999999999998E-3</v>
      </c>
      <c r="BI6418" s="29">
        <f t="shared" si="612"/>
        <v>4.8050000000000013E-4</v>
      </c>
      <c r="BJ6418" s="21">
        <f>BH6418-BI6418</f>
        <v>2.8674999999999998E-3</v>
      </c>
      <c r="BK6418" s="21">
        <v>419.41065600000002</v>
      </c>
      <c r="BL6418" s="22">
        <v>416.91900000000004</v>
      </c>
      <c r="BM6418" s="21">
        <v>2.4916559999999777</v>
      </c>
      <c r="BN6418" s="21">
        <f t="shared" si="618"/>
        <v>1677.6426240000001</v>
      </c>
      <c r="BO6418" s="22">
        <f>BL6418*4</f>
        <v>1667.6760000000002</v>
      </c>
      <c r="BP6418" s="21">
        <f t="shared" si="619"/>
        <v>9.9666239999999107</v>
      </c>
    </row>
    <row r="6419" spans="1:68" ht="12" hidden="1" customHeight="1" outlineLevel="2" x14ac:dyDescent="0.25">
      <c r="E6419" s="58" t="s">
        <v>5634</v>
      </c>
      <c r="F6419" s="204"/>
      <c r="G6419" s="204"/>
      <c r="H6419" s="204"/>
      <c r="I6419" s="235"/>
      <c r="J6419" s="235"/>
      <c r="K6419" s="204"/>
      <c r="L6419" s="204"/>
      <c r="M6419" s="204"/>
      <c r="N6419" s="204"/>
      <c r="O6419" s="204"/>
      <c r="P6419" s="204"/>
      <c r="Q6419" s="204"/>
      <c r="R6419" s="204"/>
      <c r="S6419" s="204"/>
      <c r="T6419" s="204"/>
      <c r="U6419" s="204"/>
      <c r="V6419" s="204"/>
      <c r="W6419" s="204"/>
      <c r="X6419" s="204"/>
      <c r="Y6419" s="204"/>
      <c r="Z6419" s="204"/>
      <c r="AA6419" s="204"/>
      <c r="AB6419" s="204"/>
      <c r="AC6419" s="204"/>
      <c r="AD6419" s="204"/>
      <c r="AE6419" s="204"/>
      <c r="AF6419" s="204"/>
      <c r="AG6419" s="204"/>
      <c r="AH6419" s="204"/>
      <c r="AI6419" s="204"/>
      <c r="AJ6419" s="204"/>
      <c r="AK6419" s="204"/>
      <c r="AL6419" s="204"/>
      <c r="AM6419" s="204"/>
      <c r="AN6419" s="204"/>
      <c r="AO6419" s="204"/>
      <c r="AP6419" s="204"/>
      <c r="AQ6419" s="204"/>
      <c r="AR6419" s="204"/>
      <c r="AS6419" s="204"/>
      <c r="AT6419" s="204"/>
      <c r="AU6419" s="204"/>
      <c r="AV6419" s="204"/>
      <c r="AW6419" s="204"/>
      <c r="AX6419" s="204"/>
      <c r="AY6419" s="204"/>
      <c r="AZ6419" s="204"/>
      <c r="BA6419" s="59">
        <v>6.4450000000000003</v>
      </c>
      <c r="BB6419" s="51">
        <v>0.46500000000000002</v>
      </c>
      <c r="BC6419" s="60"/>
      <c r="BD6419" s="22">
        <f t="shared" si="613"/>
        <v>0.64583333333333348</v>
      </c>
      <c r="BF6419" s="51"/>
      <c r="BH6419" s="21">
        <f t="shared" si="612"/>
        <v>0</v>
      </c>
      <c r="BI6419" s="29">
        <f t="shared" si="612"/>
        <v>4.8050000000000013E-4</v>
      </c>
      <c r="BK6419" s="21"/>
      <c r="BN6419" s="21">
        <f t="shared" si="618"/>
        <v>0</v>
      </c>
      <c r="BP6419" s="21">
        <f t="shared" si="619"/>
        <v>0</v>
      </c>
    </row>
    <row r="6420" spans="1:68" ht="12" hidden="1" customHeight="1" outlineLevel="1" collapsed="1" x14ac:dyDescent="0.2">
      <c r="A6420" s="10"/>
      <c r="B6420" s="18"/>
      <c r="C6420" s="18"/>
      <c r="D6420" s="18"/>
      <c r="E6420" s="19" t="s">
        <v>5635</v>
      </c>
      <c r="F6420" s="207"/>
      <c r="G6420" s="207"/>
      <c r="H6420" s="207"/>
      <c r="I6420" s="236"/>
      <c r="J6420" s="236"/>
      <c r="K6420" s="207"/>
      <c r="L6420" s="207"/>
      <c r="M6420" s="207"/>
      <c r="N6420" s="207"/>
      <c r="O6420" s="207"/>
      <c r="P6420" s="207"/>
      <c r="Q6420" s="207"/>
      <c r="R6420" s="207"/>
      <c r="S6420" s="207"/>
      <c r="T6420" s="207"/>
      <c r="U6420" s="207"/>
      <c r="V6420" s="207"/>
      <c r="W6420" s="207"/>
      <c r="X6420" s="207"/>
      <c r="Y6420" s="207"/>
      <c r="Z6420" s="207"/>
      <c r="AA6420" s="207"/>
      <c r="AB6420" s="207"/>
      <c r="AC6420" s="207"/>
      <c r="AD6420" s="207"/>
      <c r="AE6420" s="207"/>
      <c r="AF6420" s="207"/>
      <c r="AG6420" s="207"/>
      <c r="AH6420" s="207"/>
      <c r="AI6420" s="207"/>
      <c r="AJ6420" s="207"/>
      <c r="AK6420" s="207"/>
      <c r="AL6420" s="207"/>
      <c r="AM6420" s="207"/>
      <c r="AN6420" s="207"/>
      <c r="AO6420" s="207"/>
      <c r="AP6420" s="207"/>
      <c r="AQ6420" s="207"/>
      <c r="AR6420" s="207"/>
      <c r="AS6420" s="207"/>
      <c r="AT6420" s="207"/>
      <c r="AU6420" s="207"/>
      <c r="AV6420" s="207"/>
      <c r="AW6420" s="207"/>
      <c r="AX6420" s="207"/>
      <c r="AY6420" s="207"/>
      <c r="AZ6420" s="207"/>
      <c r="BA6420" s="207"/>
      <c r="BB6420" s="21">
        <v>3</v>
      </c>
      <c r="BC6420" s="21">
        <v>10</v>
      </c>
      <c r="BD6420" s="22">
        <f t="shared" si="613"/>
        <v>4.166666666666667</v>
      </c>
      <c r="BE6420" s="21">
        <f>BC6420-BD6420</f>
        <v>5.833333333333333</v>
      </c>
      <c r="BF6420" s="51">
        <v>10</v>
      </c>
      <c r="BG6420" s="10">
        <v>6</v>
      </c>
      <c r="BH6420" s="21">
        <f t="shared" si="612"/>
        <v>7.4400000000000004E-3</v>
      </c>
      <c r="BI6420" s="29">
        <f t="shared" si="612"/>
        <v>3.0999999999999999E-3</v>
      </c>
      <c r="BJ6420" s="21">
        <f>BH6420-BI6420</f>
        <v>4.3400000000000001E-3</v>
      </c>
      <c r="BK6420" s="21">
        <v>419.41065600000002</v>
      </c>
      <c r="BL6420" s="22">
        <v>416.91900000000004</v>
      </c>
      <c r="BM6420" s="21">
        <v>2.4916559999999777</v>
      </c>
      <c r="BN6420" s="21">
        <f t="shared" si="618"/>
        <v>1677.6426240000001</v>
      </c>
      <c r="BO6420" s="22">
        <f>BL6420*4</f>
        <v>1667.6760000000002</v>
      </c>
      <c r="BP6420" s="21">
        <f t="shared" si="619"/>
        <v>9.9666239999999107</v>
      </c>
    </row>
    <row r="6421" spans="1:68" ht="12" hidden="1" customHeight="1" outlineLevel="2" x14ac:dyDescent="0.25">
      <c r="E6421" s="58" t="s">
        <v>5636</v>
      </c>
      <c r="F6421" s="204"/>
      <c r="G6421" s="204"/>
      <c r="H6421" s="204"/>
      <c r="I6421" s="235"/>
      <c r="J6421" s="235"/>
      <c r="K6421" s="204"/>
      <c r="L6421" s="204"/>
      <c r="M6421" s="204"/>
      <c r="N6421" s="204"/>
      <c r="O6421" s="204"/>
      <c r="P6421" s="204"/>
      <c r="Q6421" s="204"/>
      <c r="R6421" s="204"/>
      <c r="S6421" s="204"/>
      <c r="T6421" s="204"/>
      <c r="U6421" s="204"/>
      <c r="V6421" s="204"/>
      <c r="W6421" s="204"/>
      <c r="X6421" s="204"/>
      <c r="Y6421" s="204"/>
      <c r="Z6421" s="204"/>
      <c r="AA6421" s="204"/>
      <c r="AB6421" s="204"/>
      <c r="AC6421" s="204"/>
      <c r="AD6421" s="204"/>
      <c r="AE6421" s="204"/>
      <c r="AF6421" s="204"/>
      <c r="AG6421" s="204"/>
      <c r="AH6421" s="204"/>
      <c r="AI6421" s="204"/>
      <c r="AJ6421" s="204"/>
      <c r="AK6421" s="204"/>
      <c r="AL6421" s="204"/>
      <c r="AM6421" s="204"/>
      <c r="AN6421" s="204"/>
      <c r="AO6421" s="204"/>
      <c r="AP6421" s="204"/>
      <c r="AQ6421" s="204"/>
      <c r="AR6421" s="204"/>
      <c r="AS6421" s="204"/>
      <c r="AT6421" s="204"/>
      <c r="AU6421" s="204"/>
      <c r="AV6421" s="204"/>
      <c r="AW6421" s="204"/>
      <c r="AX6421" s="204"/>
      <c r="AY6421" s="204"/>
      <c r="AZ6421" s="204"/>
      <c r="BA6421" s="59">
        <v>6.4450000000000003</v>
      </c>
      <c r="BB6421" s="21">
        <v>3</v>
      </c>
      <c r="BC6421" s="60"/>
      <c r="BD6421" s="22">
        <f t="shared" si="613"/>
        <v>4.166666666666667</v>
      </c>
      <c r="BF6421" s="51"/>
      <c r="BH6421" s="21">
        <f t="shared" si="612"/>
        <v>0</v>
      </c>
      <c r="BI6421" s="29">
        <f t="shared" si="612"/>
        <v>3.0999999999999999E-3</v>
      </c>
      <c r="BK6421" s="21"/>
      <c r="BN6421" s="21">
        <f t="shared" si="618"/>
        <v>0</v>
      </c>
      <c r="BP6421" s="21">
        <f t="shared" si="619"/>
        <v>0</v>
      </c>
    </row>
    <row r="6422" spans="1:68" ht="12" hidden="1" customHeight="1" outlineLevel="1" collapsed="1" x14ac:dyDescent="0.2">
      <c r="A6422" s="10"/>
      <c r="B6422" s="18"/>
      <c r="C6422" s="18"/>
      <c r="D6422" s="18"/>
      <c r="E6422" s="19" t="s">
        <v>5637</v>
      </c>
      <c r="F6422" s="207"/>
      <c r="G6422" s="207"/>
      <c r="H6422" s="207"/>
      <c r="I6422" s="236"/>
      <c r="J6422" s="236"/>
      <c r="K6422" s="207"/>
      <c r="L6422" s="207"/>
      <c r="M6422" s="207"/>
      <c r="N6422" s="207"/>
      <c r="O6422" s="207"/>
      <c r="P6422" s="207"/>
      <c r="Q6422" s="207"/>
      <c r="R6422" s="207"/>
      <c r="S6422" s="207"/>
      <c r="T6422" s="207"/>
      <c r="U6422" s="207"/>
      <c r="V6422" s="207"/>
      <c r="W6422" s="207"/>
      <c r="X6422" s="207"/>
      <c r="Y6422" s="207"/>
      <c r="Z6422" s="207"/>
      <c r="AA6422" s="207"/>
      <c r="AB6422" s="207"/>
      <c r="AC6422" s="207"/>
      <c r="AD6422" s="207"/>
      <c r="AE6422" s="207"/>
      <c r="AF6422" s="207"/>
      <c r="AG6422" s="207"/>
      <c r="AH6422" s="207"/>
      <c r="AI6422" s="207"/>
      <c r="AJ6422" s="207"/>
      <c r="AK6422" s="207"/>
      <c r="AL6422" s="207"/>
      <c r="AM6422" s="207"/>
      <c r="AN6422" s="207"/>
      <c r="AO6422" s="207"/>
      <c r="AP6422" s="207"/>
      <c r="AQ6422" s="207"/>
      <c r="AR6422" s="207"/>
      <c r="AS6422" s="207"/>
      <c r="AT6422" s="207"/>
      <c r="AU6422" s="207"/>
      <c r="AV6422" s="207"/>
      <c r="AW6422" s="207"/>
      <c r="AX6422" s="207"/>
      <c r="AY6422" s="207"/>
      <c r="AZ6422" s="207"/>
      <c r="BA6422" s="207"/>
      <c r="BB6422" s="21">
        <v>2.9929999999999999</v>
      </c>
      <c r="BC6422" s="21">
        <v>13.45</v>
      </c>
      <c r="BD6422" s="22">
        <f t="shared" si="613"/>
        <v>4.1569444444444441</v>
      </c>
      <c r="BE6422" s="21">
        <f>BC6422-BD6422</f>
        <v>9.2930555555555543</v>
      </c>
      <c r="BF6422" s="51">
        <v>13.45</v>
      </c>
      <c r="BG6422" s="10">
        <v>6</v>
      </c>
      <c r="BH6422" s="21">
        <f t="shared" si="612"/>
        <v>1.00068E-2</v>
      </c>
      <c r="BI6422" s="29">
        <f t="shared" si="612"/>
        <v>3.0927666666666666E-3</v>
      </c>
      <c r="BJ6422" s="21">
        <f>BH6422-BI6422</f>
        <v>6.9140333333333331E-3</v>
      </c>
      <c r="BK6422" s="21">
        <v>419.41065600000002</v>
      </c>
      <c r="BL6422" s="22">
        <v>416.91900000000004</v>
      </c>
      <c r="BM6422" s="21">
        <v>2.4916559999999777</v>
      </c>
      <c r="BN6422" s="21">
        <f t="shared" si="618"/>
        <v>1677.6426240000001</v>
      </c>
      <c r="BO6422" s="22">
        <f>BL6422*4</f>
        <v>1667.6760000000002</v>
      </c>
      <c r="BP6422" s="21">
        <f t="shared" si="619"/>
        <v>9.9666239999999107</v>
      </c>
    </row>
    <row r="6423" spans="1:68" ht="12" hidden="1" customHeight="1" outlineLevel="2" x14ac:dyDescent="0.25">
      <c r="E6423" s="58" t="s">
        <v>5638</v>
      </c>
      <c r="F6423" s="204"/>
      <c r="G6423" s="204"/>
      <c r="H6423" s="204"/>
      <c r="I6423" s="235"/>
      <c r="J6423" s="235"/>
      <c r="K6423" s="204"/>
      <c r="L6423" s="204"/>
      <c r="M6423" s="204"/>
      <c r="N6423" s="204"/>
      <c r="O6423" s="204"/>
      <c r="P6423" s="204"/>
      <c r="Q6423" s="204"/>
      <c r="R6423" s="204"/>
      <c r="S6423" s="204"/>
      <c r="T6423" s="204"/>
      <c r="U6423" s="204"/>
      <c r="V6423" s="204"/>
      <c r="W6423" s="204"/>
      <c r="X6423" s="204"/>
      <c r="Y6423" s="204"/>
      <c r="Z6423" s="204"/>
      <c r="AA6423" s="204"/>
      <c r="AB6423" s="204"/>
      <c r="AC6423" s="204"/>
      <c r="AD6423" s="204"/>
      <c r="AE6423" s="204"/>
      <c r="AF6423" s="204"/>
      <c r="AG6423" s="204"/>
      <c r="AH6423" s="204"/>
      <c r="AI6423" s="204"/>
      <c r="AJ6423" s="204"/>
      <c r="AK6423" s="204"/>
      <c r="AL6423" s="204"/>
      <c r="AM6423" s="204"/>
      <c r="AN6423" s="204"/>
      <c r="AO6423" s="204"/>
      <c r="AP6423" s="204"/>
      <c r="AQ6423" s="204"/>
      <c r="AR6423" s="204"/>
      <c r="AS6423" s="204"/>
      <c r="AT6423" s="204"/>
      <c r="AU6423" s="204"/>
      <c r="AV6423" s="204"/>
      <c r="AW6423" s="204"/>
      <c r="AX6423" s="204"/>
      <c r="AY6423" s="204"/>
      <c r="AZ6423" s="204"/>
      <c r="BA6423" s="59">
        <v>6.4450000000000003</v>
      </c>
      <c r="BB6423" s="21">
        <v>2.9929999999999999</v>
      </c>
      <c r="BC6423" s="60"/>
      <c r="BD6423" s="22">
        <f t="shared" si="613"/>
        <v>4.1569444444444441</v>
      </c>
      <c r="BF6423" s="51"/>
      <c r="BH6423" s="21">
        <f t="shared" si="612"/>
        <v>0</v>
      </c>
      <c r="BI6423" s="29">
        <f t="shared" si="612"/>
        <v>3.0927666666666666E-3</v>
      </c>
      <c r="BK6423" s="21"/>
      <c r="BN6423" s="21">
        <f t="shared" si="618"/>
        <v>0</v>
      </c>
      <c r="BP6423" s="21">
        <f t="shared" si="619"/>
        <v>0</v>
      </c>
    </row>
    <row r="6424" spans="1:68" ht="12" hidden="1" customHeight="1" outlineLevel="1" collapsed="1" x14ac:dyDescent="0.2">
      <c r="A6424" s="10"/>
      <c r="B6424" s="18"/>
      <c r="C6424" s="18"/>
      <c r="D6424" s="18"/>
      <c r="E6424" s="19" t="s">
        <v>5639</v>
      </c>
      <c r="F6424" s="207"/>
      <c r="G6424" s="207"/>
      <c r="H6424" s="207"/>
      <c r="I6424" s="236"/>
      <c r="J6424" s="236"/>
      <c r="K6424" s="207"/>
      <c r="L6424" s="207"/>
      <c r="M6424" s="207"/>
      <c r="N6424" s="207"/>
      <c r="O6424" s="207"/>
      <c r="P6424" s="207"/>
      <c r="Q6424" s="207"/>
      <c r="R6424" s="207"/>
      <c r="S6424" s="207"/>
      <c r="T6424" s="207"/>
      <c r="U6424" s="207"/>
      <c r="V6424" s="207"/>
      <c r="W6424" s="207"/>
      <c r="X6424" s="207"/>
      <c r="Y6424" s="207"/>
      <c r="Z6424" s="207"/>
      <c r="AA6424" s="207"/>
      <c r="AB6424" s="207"/>
      <c r="AC6424" s="207"/>
      <c r="AD6424" s="207"/>
      <c r="AE6424" s="207"/>
      <c r="AF6424" s="207"/>
      <c r="AG6424" s="207"/>
      <c r="AH6424" s="207"/>
      <c r="AI6424" s="207"/>
      <c r="AJ6424" s="207"/>
      <c r="AK6424" s="207"/>
      <c r="AL6424" s="207"/>
      <c r="AM6424" s="207"/>
      <c r="AN6424" s="207"/>
      <c r="AO6424" s="207"/>
      <c r="AP6424" s="207"/>
      <c r="AQ6424" s="207"/>
      <c r="AR6424" s="207"/>
      <c r="AS6424" s="207"/>
      <c r="AT6424" s="207"/>
      <c r="AU6424" s="207"/>
      <c r="AV6424" s="207"/>
      <c r="AW6424" s="207"/>
      <c r="AX6424" s="207"/>
      <c r="AY6424" s="207"/>
      <c r="AZ6424" s="207"/>
      <c r="BA6424" s="207"/>
      <c r="BB6424" s="21">
        <v>1.5</v>
      </c>
      <c r="BC6424" s="21">
        <v>8.48</v>
      </c>
      <c r="BD6424" s="22">
        <f t="shared" si="613"/>
        <v>2.0833333333333335</v>
      </c>
      <c r="BE6424" s="21">
        <f>BC6424-BD6424</f>
        <v>6.3966666666666665</v>
      </c>
      <c r="BF6424" s="51">
        <v>8.48</v>
      </c>
      <c r="BG6424" s="10">
        <v>6</v>
      </c>
      <c r="BH6424" s="21">
        <f t="shared" si="612"/>
        <v>6.3091199999999997E-3</v>
      </c>
      <c r="BI6424" s="29">
        <f t="shared" si="612"/>
        <v>1.5499999999999999E-3</v>
      </c>
      <c r="BJ6424" s="21">
        <f>BH6424-BI6424</f>
        <v>4.7591199999999995E-3</v>
      </c>
      <c r="BK6424" s="21">
        <v>419.41065600000002</v>
      </c>
      <c r="BL6424" s="22">
        <v>416.91900000000004</v>
      </c>
      <c r="BM6424" s="21">
        <v>2.4916559999999777</v>
      </c>
      <c r="BN6424" s="21">
        <f t="shared" si="618"/>
        <v>1677.6426240000001</v>
      </c>
      <c r="BO6424" s="22">
        <f>BL6424*4</f>
        <v>1667.6760000000002</v>
      </c>
      <c r="BP6424" s="21">
        <f t="shared" si="619"/>
        <v>9.9666239999999107</v>
      </c>
    </row>
    <row r="6425" spans="1:68" ht="12" hidden="1" customHeight="1" outlineLevel="2" x14ac:dyDescent="0.25">
      <c r="E6425" s="58" t="s">
        <v>5640</v>
      </c>
      <c r="F6425" s="204"/>
      <c r="G6425" s="204"/>
      <c r="H6425" s="204"/>
      <c r="I6425" s="235"/>
      <c r="J6425" s="235"/>
      <c r="K6425" s="204"/>
      <c r="L6425" s="204"/>
      <c r="M6425" s="204"/>
      <c r="N6425" s="204"/>
      <c r="O6425" s="204"/>
      <c r="P6425" s="204"/>
      <c r="Q6425" s="204"/>
      <c r="R6425" s="204"/>
      <c r="S6425" s="204"/>
      <c r="T6425" s="204"/>
      <c r="U6425" s="204"/>
      <c r="V6425" s="204"/>
      <c r="W6425" s="204"/>
      <c r="X6425" s="204"/>
      <c r="Y6425" s="204"/>
      <c r="Z6425" s="204"/>
      <c r="AA6425" s="204"/>
      <c r="AB6425" s="204"/>
      <c r="AC6425" s="204"/>
      <c r="AD6425" s="204"/>
      <c r="AE6425" s="204"/>
      <c r="AF6425" s="204"/>
      <c r="AG6425" s="204"/>
      <c r="AH6425" s="204"/>
      <c r="AI6425" s="204"/>
      <c r="AJ6425" s="204"/>
      <c r="AK6425" s="204"/>
      <c r="AL6425" s="204"/>
      <c r="AM6425" s="204"/>
      <c r="AN6425" s="204"/>
      <c r="AO6425" s="204"/>
      <c r="AP6425" s="204"/>
      <c r="AQ6425" s="204"/>
      <c r="AR6425" s="204"/>
      <c r="AS6425" s="204"/>
      <c r="AT6425" s="204"/>
      <c r="AU6425" s="204"/>
      <c r="AV6425" s="204"/>
      <c r="AW6425" s="204"/>
      <c r="AX6425" s="204"/>
      <c r="AY6425" s="204"/>
      <c r="AZ6425" s="204"/>
      <c r="BA6425" s="59">
        <v>6.4450000000000003</v>
      </c>
      <c r="BB6425" s="21">
        <v>1.5</v>
      </c>
      <c r="BC6425" s="60"/>
      <c r="BD6425" s="22">
        <f t="shared" si="613"/>
        <v>2.0833333333333335</v>
      </c>
      <c r="BF6425" s="51"/>
      <c r="BH6425" s="21">
        <f t="shared" si="612"/>
        <v>0</v>
      </c>
      <c r="BI6425" s="29">
        <f t="shared" si="612"/>
        <v>1.5499999999999999E-3</v>
      </c>
      <c r="BK6425" s="21"/>
      <c r="BN6425" s="21">
        <f t="shared" si="618"/>
        <v>0</v>
      </c>
      <c r="BP6425" s="21">
        <f t="shared" si="619"/>
        <v>0</v>
      </c>
    </row>
    <row r="6426" spans="1:68" ht="12" hidden="1" customHeight="1" outlineLevel="1" collapsed="1" x14ac:dyDescent="0.2">
      <c r="A6426" s="10"/>
      <c r="B6426" s="18"/>
      <c r="C6426" s="18"/>
      <c r="D6426" s="18"/>
      <c r="E6426" s="19" t="s">
        <v>5641</v>
      </c>
      <c r="F6426" s="207"/>
      <c r="G6426" s="207"/>
      <c r="H6426" s="207"/>
      <c r="I6426" s="236"/>
      <c r="J6426" s="236"/>
      <c r="K6426" s="207"/>
      <c r="L6426" s="207"/>
      <c r="M6426" s="207"/>
      <c r="N6426" s="207"/>
      <c r="O6426" s="207"/>
      <c r="P6426" s="207"/>
      <c r="Q6426" s="207"/>
      <c r="R6426" s="207"/>
      <c r="S6426" s="207"/>
      <c r="T6426" s="207"/>
      <c r="U6426" s="207"/>
      <c r="V6426" s="207"/>
      <c r="W6426" s="207"/>
      <c r="X6426" s="207"/>
      <c r="Y6426" s="207"/>
      <c r="Z6426" s="207"/>
      <c r="AA6426" s="207"/>
      <c r="AB6426" s="207"/>
      <c r="AC6426" s="207"/>
      <c r="AD6426" s="207"/>
      <c r="AE6426" s="207"/>
      <c r="AF6426" s="207"/>
      <c r="AG6426" s="207"/>
      <c r="AH6426" s="207"/>
      <c r="AI6426" s="207"/>
      <c r="AJ6426" s="207"/>
      <c r="AK6426" s="207"/>
      <c r="AL6426" s="207"/>
      <c r="AM6426" s="207"/>
      <c r="AN6426" s="207"/>
      <c r="AO6426" s="207"/>
      <c r="AP6426" s="207"/>
      <c r="AQ6426" s="207"/>
      <c r="AR6426" s="207"/>
      <c r="AS6426" s="207"/>
      <c r="AT6426" s="207"/>
      <c r="AU6426" s="207"/>
      <c r="AV6426" s="207"/>
      <c r="AW6426" s="207"/>
      <c r="AX6426" s="207"/>
      <c r="AY6426" s="207"/>
      <c r="AZ6426" s="207"/>
      <c r="BA6426" s="207"/>
      <c r="BB6426" s="21">
        <v>5.7</v>
      </c>
      <c r="BC6426" s="21">
        <v>20</v>
      </c>
      <c r="BD6426" s="22">
        <f t="shared" si="613"/>
        <v>7.916666666666667</v>
      </c>
      <c r="BE6426" s="21">
        <f>BC6426-BD6426</f>
        <v>12.083333333333332</v>
      </c>
      <c r="BF6426" s="51">
        <v>20</v>
      </c>
      <c r="BG6426" s="10">
        <v>6</v>
      </c>
      <c r="BH6426" s="21">
        <f t="shared" si="612"/>
        <v>1.4880000000000001E-2</v>
      </c>
      <c r="BI6426" s="29">
        <f t="shared" si="612"/>
        <v>5.8900000000000003E-3</v>
      </c>
      <c r="BJ6426" s="21">
        <f>BH6426-BI6426</f>
        <v>8.9900000000000015E-3</v>
      </c>
      <c r="BK6426" s="21">
        <v>419.41065600000002</v>
      </c>
      <c r="BL6426" s="22">
        <v>416.91900000000004</v>
      </c>
      <c r="BM6426" s="21">
        <v>2.4916559999999777</v>
      </c>
      <c r="BN6426" s="21">
        <f t="shared" si="618"/>
        <v>1677.6426240000001</v>
      </c>
      <c r="BO6426" s="22">
        <f>BL6426*4</f>
        <v>1667.6760000000002</v>
      </c>
      <c r="BP6426" s="21">
        <f t="shared" si="619"/>
        <v>9.9666239999999107</v>
      </c>
    </row>
    <row r="6427" spans="1:68" ht="12" hidden="1" customHeight="1" outlineLevel="2" x14ac:dyDescent="0.25">
      <c r="E6427" s="58" t="s">
        <v>5642</v>
      </c>
      <c r="F6427" s="204"/>
      <c r="G6427" s="204"/>
      <c r="H6427" s="204"/>
      <c r="I6427" s="235"/>
      <c r="J6427" s="235"/>
      <c r="K6427" s="204"/>
      <c r="L6427" s="204"/>
      <c r="M6427" s="204"/>
      <c r="N6427" s="204"/>
      <c r="O6427" s="204"/>
      <c r="P6427" s="204"/>
      <c r="Q6427" s="204"/>
      <c r="R6427" s="204"/>
      <c r="S6427" s="204"/>
      <c r="T6427" s="204"/>
      <c r="U6427" s="204"/>
      <c r="V6427" s="204"/>
      <c r="W6427" s="204"/>
      <c r="X6427" s="204"/>
      <c r="Y6427" s="204"/>
      <c r="Z6427" s="204"/>
      <c r="AA6427" s="204"/>
      <c r="AB6427" s="204"/>
      <c r="AC6427" s="204"/>
      <c r="AD6427" s="204"/>
      <c r="AE6427" s="204"/>
      <c r="AF6427" s="204"/>
      <c r="AG6427" s="204"/>
      <c r="AH6427" s="204"/>
      <c r="AI6427" s="204"/>
      <c r="AJ6427" s="204"/>
      <c r="AK6427" s="204"/>
      <c r="AL6427" s="204"/>
      <c r="AM6427" s="204"/>
      <c r="AN6427" s="204"/>
      <c r="AO6427" s="204"/>
      <c r="AP6427" s="204"/>
      <c r="AQ6427" s="204"/>
      <c r="AR6427" s="204"/>
      <c r="AS6427" s="204"/>
      <c r="AT6427" s="204"/>
      <c r="AU6427" s="204"/>
      <c r="AV6427" s="204"/>
      <c r="AW6427" s="204"/>
      <c r="AX6427" s="204"/>
      <c r="AY6427" s="204"/>
      <c r="AZ6427" s="204"/>
      <c r="BA6427" s="59">
        <v>6.4450000000000003</v>
      </c>
      <c r="BB6427" s="21">
        <v>5.7</v>
      </c>
      <c r="BC6427" s="60"/>
      <c r="BD6427" s="22">
        <f t="shared" si="613"/>
        <v>7.916666666666667</v>
      </c>
      <c r="BF6427" s="51"/>
      <c r="BH6427" s="21">
        <f t="shared" si="612"/>
        <v>0</v>
      </c>
      <c r="BI6427" s="29">
        <f t="shared" si="612"/>
        <v>5.8900000000000003E-3</v>
      </c>
      <c r="BK6427" s="21"/>
      <c r="BN6427" s="21">
        <f t="shared" si="618"/>
        <v>0</v>
      </c>
      <c r="BP6427" s="21">
        <f t="shared" si="619"/>
        <v>0</v>
      </c>
    </row>
    <row r="6428" spans="1:68" ht="12" customHeight="1" outlineLevel="1" collapsed="1" x14ac:dyDescent="0.2">
      <c r="A6428" s="10"/>
      <c r="B6428" s="18"/>
      <c r="C6428" s="18"/>
      <c r="D6428" s="18"/>
      <c r="E6428" s="19" t="s">
        <v>5643</v>
      </c>
      <c r="F6428" s="207"/>
      <c r="G6428" s="207"/>
      <c r="H6428" s="207"/>
      <c r="I6428" s="236"/>
      <c r="J6428" s="236"/>
      <c r="K6428" s="207"/>
      <c r="L6428" s="207"/>
      <c r="M6428" s="207"/>
      <c r="N6428" s="207"/>
      <c r="O6428" s="207"/>
      <c r="P6428" s="207"/>
      <c r="Q6428" s="207"/>
      <c r="R6428" s="207"/>
      <c r="S6428" s="207"/>
      <c r="T6428" s="207"/>
      <c r="U6428" s="207"/>
      <c r="V6428" s="207"/>
      <c r="W6428" s="207"/>
      <c r="X6428" s="207"/>
      <c r="Y6428" s="207"/>
      <c r="Z6428" s="207"/>
      <c r="AA6428" s="207"/>
      <c r="AB6428" s="207"/>
      <c r="AC6428" s="207"/>
      <c r="AD6428" s="207"/>
      <c r="AE6428" s="207"/>
      <c r="AF6428" s="207"/>
      <c r="AG6428" s="207"/>
      <c r="AH6428" s="207"/>
      <c r="AI6428" s="207"/>
      <c r="AJ6428" s="207"/>
      <c r="AK6428" s="207"/>
      <c r="AL6428" s="207"/>
      <c r="AM6428" s="207"/>
      <c r="AN6428" s="207"/>
      <c r="AO6428" s="207"/>
      <c r="AP6428" s="207"/>
      <c r="AQ6428" s="207"/>
      <c r="AR6428" s="207"/>
      <c r="AS6428" s="207"/>
      <c r="AT6428" s="207"/>
      <c r="AU6428" s="207"/>
      <c r="AV6428" s="207"/>
      <c r="AW6428" s="207"/>
      <c r="AX6428" s="207"/>
      <c r="AY6428" s="207"/>
      <c r="AZ6428" s="207"/>
      <c r="BA6428" s="207"/>
      <c r="BB6428" s="21">
        <v>0.57699999999999996</v>
      </c>
      <c r="BC6428" s="21">
        <v>1.72</v>
      </c>
      <c r="BD6428" s="22">
        <f t="shared" si="613"/>
        <v>0.80138888888888882</v>
      </c>
      <c r="BE6428" s="21">
        <f>BC6428-BD6428</f>
        <v>0.91861111111111116</v>
      </c>
      <c r="BF6428" s="51">
        <v>1.72</v>
      </c>
      <c r="BG6428" s="10">
        <v>7</v>
      </c>
      <c r="BH6428" s="21">
        <f t="shared" si="612"/>
        <v>1.2796800000000001E-3</v>
      </c>
      <c r="BI6428" s="29">
        <f t="shared" si="612"/>
        <v>5.9623333333333321E-4</v>
      </c>
      <c r="BJ6428" s="21">
        <f>BH6428-BI6428</f>
        <v>6.8344666666666685E-4</v>
      </c>
      <c r="BK6428" s="21">
        <v>419.41065600000002</v>
      </c>
      <c r="BL6428" s="22">
        <v>416.91900000000004</v>
      </c>
      <c r="BM6428" s="21">
        <v>2.4916559999999777</v>
      </c>
      <c r="BN6428" s="21">
        <f t="shared" si="618"/>
        <v>1677.6426240000001</v>
      </c>
      <c r="BO6428" s="22">
        <f>BL6428*4</f>
        <v>1667.6760000000002</v>
      </c>
      <c r="BP6428" s="21">
        <f t="shared" si="619"/>
        <v>9.9666239999999107</v>
      </c>
    </row>
    <row r="6429" spans="1:68" ht="12" hidden="1" customHeight="1" outlineLevel="2" x14ac:dyDescent="0.25">
      <c r="E6429" s="58" t="s">
        <v>5644</v>
      </c>
      <c r="F6429" s="204"/>
      <c r="G6429" s="204"/>
      <c r="H6429" s="204"/>
      <c r="I6429" s="235"/>
      <c r="J6429" s="235"/>
      <c r="K6429" s="204"/>
      <c r="L6429" s="204"/>
      <c r="M6429" s="204"/>
      <c r="N6429" s="204"/>
      <c r="O6429" s="204"/>
      <c r="P6429" s="204"/>
      <c r="Q6429" s="204"/>
      <c r="R6429" s="204"/>
      <c r="S6429" s="204"/>
      <c r="T6429" s="204"/>
      <c r="U6429" s="204"/>
      <c r="V6429" s="204"/>
      <c r="W6429" s="204"/>
      <c r="X6429" s="204"/>
      <c r="Y6429" s="204"/>
      <c r="Z6429" s="204"/>
      <c r="AA6429" s="204"/>
      <c r="AB6429" s="204"/>
      <c r="AC6429" s="204"/>
      <c r="AD6429" s="204"/>
      <c r="AE6429" s="204"/>
      <c r="AF6429" s="204"/>
      <c r="AG6429" s="204"/>
      <c r="AH6429" s="204"/>
      <c r="AI6429" s="204"/>
      <c r="AJ6429" s="204"/>
      <c r="AK6429" s="204"/>
      <c r="AL6429" s="204"/>
      <c r="AM6429" s="204"/>
      <c r="AN6429" s="204"/>
      <c r="AO6429" s="204"/>
      <c r="AP6429" s="204"/>
      <c r="AQ6429" s="204"/>
      <c r="AR6429" s="204"/>
      <c r="AS6429" s="204"/>
      <c r="AT6429" s="204"/>
      <c r="AU6429" s="204"/>
      <c r="AV6429" s="204"/>
      <c r="AW6429" s="204"/>
      <c r="AX6429" s="204"/>
      <c r="AY6429" s="204"/>
      <c r="AZ6429" s="204"/>
      <c r="BA6429" s="59">
        <v>6.4450000000000003</v>
      </c>
      <c r="BB6429" s="21">
        <v>0.57699999999999996</v>
      </c>
      <c r="BC6429" s="60"/>
      <c r="BD6429" s="22">
        <f t="shared" si="613"/>
        <v>0.80138888888888882</v>
      </c>
      <c r="BF6429" s="51"/>
      <c r="BH6429" s="21">
        <f t="shared" si="612"/>
        <v>0</v>
      </c>
      <c r="BI6429" s="29">
        <f t="shared" si="612"/>
        <v>5.9623333333333321E-4</v>
      </c>
      <c r="BK6429" s="21"/>
      <c r="BN6429" s="21">
        <f t="shared" si="618"/>
        <v>0</v>
      </c>
      <c r="BP6429" s="21">
        <f t="shared" si="619"/>
        <v>0</v>
      </c>
    </row>
    <row r="6430" spans="1:68" ht="12" customHeight="1" outlineLevel="1" collapsed="1" x14ac:dyDescent="0.2">
      <c r="A6430" s="10"/>
      <c r="B6430" s="18"/>
      <c r="C6430" s="18"/>
      <c r="D6430" s="18"/>
      <c r="E6430" s="19" t="s">
        <v>5645</v>
      </c>
      <c r="F6430" s="207"/>
      <c r="G6430" s="207"/>
      <c r="H6430" s="207"/>
      <c r="I6430" s="236"/>
      <c r="J6430" s="236"/>
      <c r="K6430" s="207"/>
      <c r="L6430" s="207"/>
      <c r="M6430" s="207"/>
      <c r="N6430" s="207"/>
      <c r="O6430" s="207"/>
      <c r="P6430" s="207"/>
      <c r="Q6430" s="207"/>
      <c r="R6430" s="207"/>
      <c r="S6430" s="207"/>
      <c r="T6430" s="207"/>
      <c r="U6430" s="207"/>
      <c r="V6430" s="207"/>
      <c r="W6430" s="207"/>
      <c r="X6430" s="207"/>
      <c r="Y6430" s="207"/>
      <c r="Z6430" s="207"/>
      <c r="AA6430" s="207"/>
      <c r="AB6430" s="207"/>
      <c r="AC6430" s="207"/>
      <c r="AD6430" s="207"/>
      <c r="AE6430" s="207"/>
      <c r="AF6430" s="207"/>
      <c r="AG6430" s="207"/>
      <c r="AH6430" s="207"/>
      <c r="AI6430" s="207"/>
      <c r="AJ6430" s="207"/>
      <c r="AK6430" s="207"/>
      <c r="AL6430" s="207"/>
      <c r="AM6430" s="207"/>
      <c r="AN6430" s="207"/>
      <c r="AO6430" s="207"/>
      <c r="AP6430" s="207"/>
      <c r="AQ6430" s="207"/>
      <c r="AR6430" s="207"/>
      <c r="AS6430" s="207"/>
      <c r="AT6430" s="207"/>
      <c r="AU6430" s="207"/>
      <c r="AV6430" s="207"/>
      <c r="AW6430" s="207"/>
      <c r="AX6430" s="207"/>
      <c r="AY6430" s="207"/>
      <c r="AZ6430" s="207"/>
      <c r="BA6430" s="207"/>
      <c r="BB6430" s="21">
        <v>5.7069999999999999</v>
      </c>
      <c r="BC6430" s="57" t="s">
        <v>5646</v>
      </c>
      <c r="BD6430" s="22">
        <f t="shared" si="613"/>
        <v>7.9263888888888889</v>
      </c>
      <c r="BE6430" s="21">
        <f>BC6430-BD6430</f>
        <v>20.133611111111108</v>
      </c>
      <c r="BF6430" s="51">
        <v>28.06</v>
      </c>
      <c r="BG6430" s="10">
        <v>7</v>
      </c>
      <c r="BH6430" s="21">
        <f t="shared" si="612"/>
        <v>2.0876639999999998E-2</v>
      </c>
      <c r="BI6430" s="29">
        <f t="shared" si="612"/>
        <v>5.8972333333333331E-3</v>
      </c>
      <c r="BJ6430" s="21">
        <f>BH6430-BI6430</f>
        <v>1.4979406666666665E-2</v>
      </c>
      <c r="BK6430" s="21">
        <v>419.41065600000002</v>
      </c>
      <c r="BL6430" s="22">
        <v>416.91900000000004</v>
      </c>
      <c r="BM6430" s="21">
        <v>2.4916559999999777</v>
      </c>
      <c r="BN6430" s="21">
        <f t="shared" si="618"/>
        <v>1677.6426240000001</v>
      </c>
      <c r="BO6430" s="22">
        <f>BL6430*4</f>
        <v>1667.6760000000002</v>
      </c>
      <c r="BP6430" s="21">
        <f t="shared" si="619"/>
        <v>9.9666239999999107</v>
      </c>
    </row>
    <row r="6431" spans="1:68" ht="12" hidden="1" customHeight="1" outlineLevel="2" x14ac:dyDescent="0.25">
      <c r="E6431" s="58" t="s">
        <v>5647</v>
      </c>
      <c r="F6431" s="204"/>
      <c r="G6431" s="204"/>
      <c r="H6431" s="204"/>
      <c r="I6431" s="235"/>
      <c r="J6431" s="235"/>
      <c r="K6431" s="204"/>
      <c r="L6431" s="204"/>
      <c r="M6431" s="204"/>
      <c r="N6431" s="204"/>
      <c r="O6431" s="204"/>
      <c r="P6431" s="204"/>
      <c r="Q6431" s="204"/>
      <c r="R6431" s="204"/>
      <c r="S6431" s="204"/>
      <c r="T6431" s="204"/>
      <c r="U6431" s="204"/>
      <c r="V6431" s="204"/>
      <c r="W6431" s="204"/>
      <c r="X6431" s="204"/>
      <c r="Y6431" s="204"/>
      <c r="Z6431" s="204"/>
      <c r="AA6431" s="204"/>
      <c r="AB6431" s="204"/>
      <c r="AC6431" s="204"/>
      <c r="AD6431" s="204"/>
      <c r="AE6431" s="204"/>
      <c r="AF6431" s="204"/>
      <c r="AG6431" s="204"/>
      <c r="AH6431" s="204"/>
      <c r="AI6431" s="204"/>
      <c r="AJ6431" s="204"/>
      <c r="AK6431" s="204"/>
      <c r="AL6431" s="204"/>
      <c r="AM6431" s="204"/>
      <c r="AN6431" s="204"/>
      <c r="AO6431" s="204"/>
      <c r="AP6431" s="204"/>
      <c r="AQ6431" s="204"/>
      <c r="AR6431" s="204"/>
      <c r="AS6431" s="204"/>
      <c r="AT6431" s="204"/>
      <c r="AU6431" s="204"/>
      <c r="AV6431" s="204"/>
      <c r="AW6431" s="204"/>
      <c r="AX6431" s="204"/>
      <c r="AY6431" s="204"/>
      <c r="AZ6431" s="204"/>
      <c r="BA6431" s="59">
        <v>6.4450000000000003</v>
      </c>
      <c r="BB6431" s="21">
        <v>5.7069999999999999</v>
      </c>
      <c r="BC6431" s="60"/>
      <c r="BD6431" s="22">
        <f t="shared" si="613"/>
        <v>7.9263888888888889</v>
      </c>
      <c r="BF6431" s="51"/>
      <c r="BH6431" s="21">
        <f t="shared" si="612"/>
        <v>0</v>
      </c>
      <c r="BI6431" s="29">
        <f t="shared" si="612"/>
        <v>5.8972333333333331E-3</v>
      </c>
      <c r="BK6431" s="21"/>
      <c r="BN6431" s="21">
        <f t="shared" si="618"/>
        <v>0</v>
      </c>
      <c r="BP6431" s="21">
        <f t="shared" si="619"/>
        <v>0</v>
      </c>
    </row>
    <row r="6432" spans="1:68" ht="12" hidden="1" customHeight="1" outlineLevel="1" collapsed="1" x14ac:dyDescent="0.2">
      <c r="A6432" s="10"/>
      <c r="B6432" s="18"/>
      <c r="C6432" s="18"/>
      <c r="D6432" s="18"/>
      <c r="E6432" s="19" t="s">
        <v>5648</v>
      </c>
      <c r="F6432" s="207"/>
      <c r="G6432" s="207"/>
      <c r="H6432" s="207"/>
      <c r="I6432" s="236"/>
      <c r="J6432" s="236"/>
      <c r="K6432" s="207"/>
      <c r="L6432" s="207"/>
      <c r="M6432" s="207"/>
      <c r="N6432" s="207"/>
      <c r="O6432" s="207"/>
      <c r="P6432" s="207"/>
      <c r="Q6432" s="207"/>
      <c r="R6432" s="207"/>
      <c r="S6432" s="207"/>
      <c r="T6432" s="207"/>
      <c r="U6432" s="207"/>
      <c r="V6432" s="207"/>
      <c r="W6432" s="207"/>
      <c r="X6432" s="207"/>
      <c r="Y6432" s="207"/>
      <c r="Z6432" s="207"/>
      <c r="AA6432" s="207"/>
      <c r="AB6432" s="207"/>
      <c r="AC6432" s="207"/>
      <c r="AD6432" s="207"/>
      <c r="AE6432" s="207"/>
      <c r="AF6432" s="207"/>
      <c r="AG6432" s="207"/>
      <c r="AH6432" s="207"/>
      <c r="AI6432" s="207"/>
      <c r="AJ6432" s="207"/>
      <c r="AK6432" s="207"/>
      <c r="AL6432" s="207"/>
      <c r="AM6432" s="207"/>
      <c r="AN6432" s="207"/>
      <c r="AO6432" s="207"/>
      <c r="AP6432" s="207"/>
      <c r="AQ6432" s="207"/>
      <c r="AR6432" s="207"/>
      <c r="AS6432" s="207"/>
      <c r="AT6432" s="207"/>
      <c r="AU6432" s="207"/>
      <c r="AV6432" s="207"/>
      <c r="AW6432" s="207"/>
      <c r="AX6432" s="207"/>
      <c r="AY6432" s="207"/>
      <c r="AZ6432" s="207"/>
      <c r="BA6432" s="207"/>
      <c r="BB6432" s="21">
        <v>16.088000000000001</v>
      </c>
      <c r="BC6432" s="57">
        <v>132</v>
      </c>
      <c r="BD6432" s="22">
        <f t="shared" si="613"/>
        <v>22.344444444444445</v>
      </c>
      <c r="BE6432" s="21">
        <f>BC6432-BD6432</f>
        <v>109.65555555555555</v>
      </c>
      <c r="BF6432" s="51">
        <v>132</v>
      </c>
      <c r="BG6432" s="10">
        <v>5</v>
      </c>
      <c r="BH6432" s="21">
        <f t="shared" si="612"/>
        <v>9.8208000000000004E-2</v>
      </c>
      <c r="BI6432" s="29">
        <f t="shared" si="612"/>
        <v>1.6624266666666665E-2</v>
      </c>
      <c r="BJ6432" s="21">
        <f>BH6432-BI6432</f>
        <v>8.1583733333333339E-2</v>
      </c>
      <c r="BK6432" s="21">
        <v>419.41065600000002</v>
      </c>
      <c r="BL6432" s="22">
        <v>416.91900000000004</v>
      </c>
      <c r="BM6432" s="21">
        <v>2.4916559999999777</v>
      </c>
      <c r="BN6432" s="21">
        <f>BK6432*4</f>
        <v>1677.6426240000001</v>
      </c>
      <c r="BO6432" s="22">
        <f>BL6432*4</f>
        <v>1667.6760000000002</v>
      </c>
      <c r="BP6432" s="21">
        <f>BM6432*4</f>
        <v>9.9666239999999107</v>
      </c>
    </row>
    <row r="6433" spans="1:68" ht="12" hidden="1" customHeight="1" outlineLevel="2" x14ac:dyDescent="0.25">
      <c r="E6433" s="58" t="s">
        <v>5649</v>
      </c>
      <c r="F6433" s="204"/>
      <c r="G6433" s="204"/>
      <c r="H6433" s="204"/>
      <c r="I6433" s="235"/>
      <c r="J6433" s="235"/>
      <c r="K6433" s="204"/>
      <c r="L6433" s="204"/>
      <c r="M6433" s="204"/>
      <c r="N6433" s="204"/>
      <c r="O6433" s="204"/>
      <c r="P6433" s="204"/>
      <c r="Q6433" s="204"/>
      <c r="R6433" s="204"/>
      <c r="S6433" s="204"/>
      <c r="T6433" s="204"/>
      <c r="U6433" s="204"/>
      <c r="V6433" s="204"/>
      <c r="W6433" s="204"/>
      <c r="X6433" s="204"/>
      <c r="Y6433" s="204"/>
      <c r="Z6433" s="204"/>
      <c r="AA6433" s="204"/>
      <c r="AB6433" s="204"/>
      <c r="AC6433" s="204"/>
      <c r="AD6433" s="204"/>
      <c r="AE6433" s="204"/>
      <c r="AF6433" s="204"/>
      <c r="AG6433" s="204"/>
      <c r="AH6433" s="204"/>
      <c r="AI6433" s="204"/>
      <c r="AJ6433" s="204"/>
      <c r="AK6433" s="204"/>
      <c r="AL6433" s="204"/>
      <c r="AM6433" s="204"/>
      <c r="AN6433" s="204"/>
      <c r="AO6433" s="204"/>
      <c r="AP6433" s="204"/>
      <c r="AQ6433" s="204"/>
      <c r="AR6433" s="204"/>
      <c r="AS6433" s="204"/>
      <c r="AT6433" s="204"/>
      <c r="AU6433" s="204"/>
      <c r="AV6433" s="204"/>
      <c r="AW6433" s="204"/>
      <c r="AX6433" s="204"/>
      <c r="AY6433" s="204"/>
      <c r="AZ6433" s="204"/>
      <c r="BA6433" s="59">
        <v>6.4450000000000003</v>
      </c>
      <c r="BB6433" s="21">
        <v>16.088000000000001</v>
      </c>
      <c r="BC6433" s="60"/>
      <c r="BD6433" s="22">
        <f t="shared" si="613"/>
        <v>22.344444444444445</v>
      </c>
      <c r="BF6433" s="51"/>
      <c r="BH6433" s="21">
        <f t="shared" si="612"/>
        <v>0</v>
      </c>
      <c r="BI6433" s="29">
        <f t="shared" si="612"/>
        <v>1.6624266666666665E-2</v>
      </c>
      <c r="BK6433" s="21"/>
      <c r="BN6433" s="21">
        <f t="shared" ref="BN6433:BN6455" si="620">BK6433*4</f>
        <v>0</v>
      </c>
      <c r="BP6433" s="21">
        <f t="shared" ref="BP6433:BP6455" si="621">BM6433*4</f>
        <v>0</v>
      </c>
    </row>
    <row r="6434" spans="1:68" ht="12" hidden="1" customHeight="1" outlineLevel="1" collapsed="1" x14ac:dyDescent="0.2">
      <c r="A6434" s="10"/>
      <c r="B6434" s="18"/>
      <c r="C6434" s="18"/>
      <c r="D6434" s="18"/>
      <c r="E6434" s="19" t="s">
        <v>5650</v>
      </c>
      <c r="F6434" s="207"/>
      <c r="G6434" s="207"/>
      <c r="H6434" s="207"/>
      <c r="I6434" s="236"/>
      <c r="J6434" s="236"/>
      <c r="K6434" s="207"/>
      <c r="L6434" s="207"/>
      <c r="M6434" s="207"/>
      <c r="N6434" s="207"/>
      <c r="O6434" s="207"/>
      <c r="P6434" s="207"/>
      <c r="Q6434" s="207"/>
      <c r="R6434" s="207"/>
      <c r="S6434" s="207"/>
      <c r="T6434" s="207"/>
      <c r="U6434" s="207"/>
      <c r="V6434" s="207"/>
      <c r="W6434" s="207"/>
      <c r="X6434" s="207"/>
      <c r="Y6434" s="207"/>
      <c r="Z6434" s="207"/>
      <c r="AA6434" s="207"/>
      <c r="AB6434" s="207"/>
      <c r="AC6434" s="207"/>
      <c r="AD6434" s="207"/>
      <c r="AE6434" s="207"/>
      <c r="AF6434" s="207"/>
      <c r="AG6434" s="207"/>
      <c r="AH6434" s="207"/>
      <c r="AI6434" s="207"/>
      <c r="AJ6434" s="207"/>
      <c r="AK6434" s="207"/>
      <c r="AL6434" s="207"/>
      <c r="AM6434" s="207"/>
      <c r="AN6434" s="207"/>
      <c r="AO6434" s="207"/>
      <c r="AP6434" s="207"/>
      <c r="AQ6434" s="207"/>
      <c r="AR6434" s="207"/>
      <c r="AS6434" s="207"/>
      <c r="AT6434" s="207"/>
      <c r="AU6434" s="207"/>
      <c r="AV6434" s="207"/>
      <c r="AW6434" s="207"/>
      <c r="AX6434" s="207"/>
      <c r="AY6434" s="207"/>
      <c r="AZ6434" s="207"/>
      <c r="BA6434" s="207"/>
      <c r="BB6434" s="21">
        <v>15.818</v>
      </c>
      <c r="BC6434" s="57">
        <v>46.8</v>
      </c>
      <c r="BD6434" s="22">
        <f t="shared" si="613"/>
        <v>21.969444444444445</v>
      </c>
      <c r="BE6434" s="21">
        <f>BC6434-BD6434</f>
        <v>24.830555555555552</v>
      </c>
      <c r="BF6434" s="57">
        <v>46.8</v>
      </c>
      <c r="BG6434" s="10">
        <v>5</v>
      </c>
      <c r="BH6434" s="21">
        <f t="shared" si="612"/>
        <v>3.4819199999999995E-2</v>
      </c>
      <c r="BI6434" s="29">
        <f t="shared" si="612"/>
        <v>1.6345266666666667E-2</v>
      </c>
      <c r="BJ6434" s="21">
        <f>BH6434-BI6434</f>
        <v>1.8473933333333328E-2</v>
      </c>
      <c r="BK6434" s="21">
        <v>419.41065600000002</v>
      </c>
      <c r="BL6434" s="22">
        <v>416.91900000000004</v>
      </c>
      <c r="BM6434" s="21">
        <v>2.4916559999999777</v>
      </c>
      <c r="BN6434" s="21">
        <f t="shared" si="620"/>
        <v>1677.6426240000001</v>
      </c>
      <c r="BO6434" s="22">
        <f>BL6434*4</f>
        <v>1667.6760000000002</v>
      </c>
      <c r="BP6434" s="21">
        <f t="shared" si="621"/>
        <v>9.9666239999999107</v>
      </c>
    </row>
    <row r="6435" spans="1:68" ht="12" hidden="1" customHeight="1" outlineLevel="2" x14ac:dyDescent="0.25">
      <c r="E6435" s="58" t="s">
        <v>5651</v>
      </c>
      <c r="F6435" s="204"/>
      <c r="G6435" s="204"/>
      <c r="H6435" s="204"/>
      <c r="I6435" s="235"/>
      <c r="J6435" s="235"/>
      <c r="K6435" s="204"/>
      <c r="L6435" s="204"/>
      <c r="M6435" s="204"/>
      <c r="N6435" s="204"/>
      <c r="O6435" s="204"/>
      <c r="P6435" s="204"/>
      <c r="Q6435" s="204"/>
      <c r="R6435" s="204"/>
      <c r="S6435" s="204"/>
      <c r="T6435" s="204"/>
      <c r="U6435" s="204"/>
      <c r="V6435" s="204"/>
      <c r="W6435" s="204"/>
      <c r="X6435" s="204"/>
      <c r="Y6435" s="204"/>
      <c r="Z6435" s="204"/>
      <c r="AA6435" s="204"/>
      <c r="AB6435" s="204"/>
      <c r="AC6435" s="204"/>
      <c r="AD6435" s="204"/>
      <c r="AE6435" s="204"/>
      <c r="AF6435" s="204"/>
      <c r="AG6435" s="204"/>
      <c r="AH6435" s="204"/>
      <c r="AI6435" s="204"/>
      <c r="AJ6435" s="204"/>
      <c r="AK6435" s="204"/>
      <c r="AL6435" s="204"/>
      <c r="AM6435" s="204"/>
      <c r="AN6435" s="204"/>
      <c r="AO6435" s="204"/>
      <c r="AP6435" s="204"/>
      <c r="AQ6435" s="204"/>
      <c r="AR6435" s="204"/>
      <c r="AS6435" s="204"/>
      <c r="AT6435" s="204"/>
      <c r="AU6435" s="204"/>
      <c r="AV6435" s="204"/>
      <c r="AW6435" s="204"/>
      <c r="AX6435" s="204"/>
      <c r="AY6435" s="204"/>
      <c r="AZ6435" s="204"/>
      <c r="BA6435" s="59">
        <v>6.4450000000000003</v>
      </c>
      <c r="BB6435" s="21">
        <v>15.818</v>
      </c>
      <c r="BC6435" s="60"/>
      <c r="BD6435" s="22">
        <f t="shared" si="613"/>
        <v>21.969444444444445</v>
      </c>
      <c r="BE6435" s="21"/>
      <c r="BF6435" s="51"/>
      <c r="BH6435" s="21">
        <f t="shared" si="612"/>
        <v>0</v>
      </c>
      <c r="BI6435" s="29">
        <f t="shared" si="612"/>
        <v>1.6345266666666667E-2</v>
      </c>
      <c r="BK6435" s="21"/>
      <c r="BN6435" s="21">
        <f t="shared" si="620"/>
        <v>0</v>
      </c>
      <c r="BP6435" s="21">
        <f t="shared" si="621"/>
        <v>0</v>
      </c>
    </row>
    <row r="6436" spans="1:68" ht="12" hidden="1" customHeight="1" outlineLevel="1" collapsed="1" x14ac:dyDescent="0.2">
      <c r="A6436" s="10"/>
      <c r="B6436" s="18"/>
      <c r="C6436" s="18"/>
      <c r="D6436" s="18"/>
      <c r="E6436" s="19" t="s">
        <v>5652</v>
      </c>
      <c r="F6436" s="207"/>
      <c r="G6436" s="207"/>
      <c r="H6436" s="207"/>
      <c r="I6436" s="236"/>
      <c r="J6436" s="236"/>
      <c r="K6436" s="207"/>
      <c r="L6436" s="207"/>
      <c r="M6436" s="207"/>
      <c r="N6436" s="207"/>
      <c r="O6436" s="207"/>
      <c r="P6436" s="207"/>
      <c r="Q6436" s="207"/>
      <c r="R6436" s="207"/>
      <c r="S6436" s="207"/>
      <c r="T6436" s="207"/>
      <c r="U6436" s="207"/>
      <c r="V6436" s="207"/>
      <c r="W6436" s="207"/>
      <c r="X6436" s="207"/>
      <c r="Y6436" s="207"/>
      <c r="Z6436" s="207"/>
      <c r="AA6436" s="207"/>
      <c r="AB6436" s="207"/>
      <c r="AC6436" s="207"/>
      <c r="AD6436" s="207"/>
      <c r="AE6436" s="207"/>
      <c r="AF6436" s="207"/>
      <c r="AG6436" s="207"/>
      <c r="AH6436" s="207"/>
      <c r="AI6436" s="207"/>
      <c r="AJ6436" s="207"/>
      <c r="AK6436" s="207"/>
      <c r="AL6436" s="207"/>
      <c r="AM6436" s="207"/>
      <c r="AN6436" s="207"/>
      <c r="AO6436" s="207"/>
      <c r="AP6436" s="207"/>
      <c r="AQ6436" s="207"/>
      <c r="AR6436" s="207"/>
      <c r="AS6436" s="207"/>
      <c r="AT6436" s="207"/>
      <c r="AU6436" s="207"/>
      <c r="AV6436" s="207"/>
      <c r="AW6436" s="207"/>
      <c r="AX6436" s="207"/>
      <c r="AY6436" s="207"/>
      <c r="AZ6436" s="207"/>
      <c r="BA6436" s="207"/>
      <c r="BB6436" s="21">
        <f>BB6437</f>
        <v>3.181</v>
      </c>
      <c r="BC6436" s="57">
        <f>BF6436</f>
        <v>5.46</v>
      </c>
      <c r="BD6436" s="22">
        <f t="shared" si="613"/>
        <v>4.4180555555555561</v>
      </c>
      <c r="BE6436" s="21">
        <f>BC6436-BD6436</f>
        <v>1.0419444444444439</v>
      </c>
      <c r="BF6436" s="51">
        <v>5.46</v>
      </c>
      <c r="BG6436" s="10">
        <v>5</v>
      </c>
      <c r="BH6436" s="21">
        <f t="shared" si="612"/>
        <v>4.0622399999999999E-3</v>
      </c>
      <c r="BI6436" s="29">
        <f t="shared" si="612"/>
        <v>3.2870333333333336E-3</v>
      </c>
      <c r="BJ6436" s="21">
        <f>BH6436-BI6436</f>
        <v>7.7520666666666639E-4</v>
      </c>
      <c r="BK6436" s="21">
        <v>419.41065600000002</v>
      </c>
      <c r="BL6436" s="22">
        <v>416.91900000000004</v>
      </c>
      <c r="BM6436" s="21">
        <v>2.4916559999999777</v>
      </c>
      <c r="BN6436" s="21">
        <f t="shared" si="620"/>
        <v>1677.6426240000001</v>
      </c>
      <c r="BO6436" s="22">
        <f>BL6436*4</f>
        <v>1667.6760000000002</v>
      </c>
      <c r="BP6436" s="21">
        <f t="shared" si="621"/>
        <v>9.9666239999999107</v>
      </c>
    </row>
    <row r="6437" spans="1:68" ht="12" hidden="1" customHeight="1" outlineLevel="2" x14ac:dyDescent="0.25">
      <c r="E6437" s="58" t="s">
        <v>5653</v>
      </c>
      <c r="F6437" s="204"/>
      <c r="G6437" s="204"/>
      <c r="H6437" s="204"/>
      <c r="I6437" s="235"/>
      <c r="J6437" s="235"/>
      <c r="K6437" s="204"/>
      <c r="L6437" s="204"/>
      <c r="M6437" s="204"/>
      <c r="N6437" s="204"/>
      <c r="O6437" s="204"/>
      <c r="P6437" s="204"/>
      <c r="Q6437" s="204"/>
      <c r="R6437" s="204"/>
      <c r="S6437" s="204"/>
      <c r="T6437" s="204"/>
      <c r="U6437" s="204"/>
      <c r="V6437" s="204"/>
      <c r="W6437" s="204"/>
      <c r="X6437" s="204"/>
      <c r="Y6437" s="204"/>
      <c r="Z6437" s="204"/>
      <c r="AA6437" s="204"/>
      <c r="AB6437" s="204"/>
      <c r="AC6437" s="204"/>
      <c r="AD6437" s="204"/>
      <c r="AE6437" s="204"/>
      <c r="AF6437" s="204"/>
      <c r="AG6437" s="204"/>
      <c r="AH6437" s="204"/>
      <c r="AI6437" s="204"/>
      <c r="AJ6437" s="204"/>
      <c r="AK6437" s="204"/>
      <c r="AL6437" s="204"/>
      <c r="AM6437" s="204"/>
      <c r="AN6437" s="204"/>
      <c r="AO6437" s="204"/>
      <c r="AP6437" s="204"/>
      <c r="AQ6437" s="204"/>
      <c r="AR6437" s="204"/>
      <c r="AS6437" s="204"/>
      <c r="AT6437" s="204"/>
      <c r="AU6437" s="204"/>
      <c r="AV6437" s="204"/>
      <c r="AW6437" s="204"/>
      <c r="AX6437" s="204"/>
      <c r="AY6437" s="204"/>
      <c r="AZ6437" s="204"/>
      <c r="BA6437" s="59">
        <v>6.4450000000000003</v>
      </c>
      <c r="BB6437" s="21">
        <v>3.181</v>
      </c>
      <c r="BC6437" s="60"/>
      <c r="BD6437" s="22">
        <f t="shared" si="613"/>
        <v>4.4180555555555561</v>
      </c>
      <c r="BE6437" s="21"/>
      <c r="BF6437" s="51"/>
      <c r="BH6437" s="21">
        <f t="shared" si="612"/>
        <v>0</v>
      </c>
      <c r="BI6437" s="29">
        <f t="shared" si="612"/>
        <v>3.2870333333333336E-3</v>
      </c>
      <c r="BK6437" s="21"/>
      <c r="BN6437" s="21">
        <f t="shared" si="620"/>
        <v>0</v>
      </c>
      <c r="BP6437" s="21">
        <f t="shared" si="621"/>
        <v>0</v>
      </c>
    </row>
    <row r="6438" spans="1:68" ht="12" hidden="1" customHeight="1" outlineLevel="1" collapsed="1" x14ac:dyDescent="0.2">
      <c r="A6438" s="10"/>
      <c r="B6438" s="18"/>
      <c r="C6438" s="18"/>
      <c r="D6438" s="18"/>
      <c r="E6438" s="19" t="s">
        <v>758</v>
      </c>
      <c r="F6438" s="207"/>
      <c r="G6438" s="207"/>
      <c r="H6438" s="207"/>
      <c r="I6438" s="236"/>
      <c r="J6438" s="236"/>
      <c r="K6438" s="207"/>
      <c r="L6438" s="207"/>
      <c r="M6438" s="207"/>
      <c r="N6438" s="207"/>
      <c r="O6438" s="207"/>
      <c r="P6438" s="207"/>
      <c r="Q6438" s="207"/>
      <c r="R6438" s="207"/>
      <c r="S6438" s="207"/>
      <c r="T6438" s="207"/>
      <c r="U6438" s="207"/>
      <c r="V6438" s="207"/>
      <c r="W6438" s="207"/>
      <c r="X6438" s="207"/>
      <c r="Y6438" s="207"/>
      <c r="Z6438" s="207"/>
      <c r="AA6438" s="207"/>
      <c r="AB6438" s="207"/>
      <c r="AC6438" s="207"/>
      <c r="AD6438" s="207"/>
      <c r="AE6438" s="207"/>
      <c r="AF6438" s="207"/>
      <c r="AG6438" s="207"/>
      <c r="AH6438" s="207"/>
      <c r="AI6438" s="207"/>
      <c r="AJ6438" s="207"/>
      <c r="AK6438" s="207"/>
      <c r="AL6438" s="207"/>
      <c r="AM6438" s="207"/>
      <c r="AN6438" s="207"/>
      <c r="AO6438" s="207"/>
      <c r="AP6438" s="207"/>
      <c r="AQ6438" s="207"/>
      <c r="AR6438" s="207"/>
      <c r="AS6438" s="207"/>
      <c r="AT6438" s="207"/>
      <c r="AU6438" s="207"/>
      <c r="AV6438" s="207"/>
      <c r="AW6438" s="207"/>
      <c r="AX6438" s="207"/>
      <c r="AY6438" s="207"/>
      <c r="AZ6438" s="207"/>
      <c r="BA6438" s="207"/>
      <c r="BB6438" s="21">
        <f>BB6439</f>
        <v>150.21600000000001</v>
      </c>
      <c r="BC6438" s="57">
        <f>BF6438</f>
        <v>1234</v>
      </c>
      <c r="BD6438" s="22">
        <f t="shared" si="613"/>
        <v>208.63333333333333</v>
      </c>
      <c r="BE6438" s="21">
        <f>BC6438-BD6438</f>
        <v>1025.3666666666668</v>
      </c>
      <c r="BF6438" s="51">
        <v>1234</v>
      </c>
      <c r="BG6438" s="10">
        <v>5</v>
      </c>
      <c r="BH6438" s="21">
        <f t="shared" si="612"/>
        <v>0.91809600000000002</v>
      </c>
      <c r="BI6438" s="29">
        <f t="shared" si="612"/>
        <v>0.15522319999999998</v>
      </c>
      <c r="BJ6438" s="21">
        <f>BH6438-BI6438</f>
        <v>0.76287280000000002</v>
      </c>
      <c r="BK6438" s="21">
        <v>419.41065600000002</v>
      </c>
      <c r="BL6438" s="22">
        <v>416.91900000000004</v>
      </c>
      <c r="BM6438" s="21">
        <v>2.4916559999999777</v>
      </c>
      <c r="BN6438" s="21">
        <f t="shared" si="620"/>
        <v>1677.6426240000001</v>
      </c>
      <c r="BO6438" s="22">
        <f>BL6438*4</f>
        <v>1667.6760000000002</v>
      </c>
      <c r="BP6438" s="21">
        <f t="shared" si="621"/>
        <v>9.9666239999999107</v>
      </c>
    </row>
    <row r="6439" spans="1:68" ht="12" hidden="1" customHeight="1" outlineLevel="2" x14ac:dyDescent="0.25">
      <c r="E6439" s="58" t="s">
        <v>5654</v>
      </c>
      <c r="F6439" s="204"/>
      <c r="G6439" s="204"/>
      <c r="H6439" s="204"/>
      <c r="I6439" s="235"/>
      <c r="J6439" s="235"/>
      <c r="K6439" s="204"/>
      <c r="L6439" s="204"/>
      <c r="M6439" s="204"/>
      <c r="N6439" s="204"/>
      <c r="O6439" s="204"/>
      <c r="P6439" s="204"/>
      <c r="Q6439" s="204"/>
      <c r="R6439" s="204"/>
      <c r="S6439" s="204"/>
      <c r="T6439" s="204"/>
      <c r="U6439" s="204"/>
      <c r="V6439" s="204"/>
      <c r="W6439" s="204"/>
      <c r="X6439" s="204"/>
      <c r="Y6439" s="204"/>
      <c r="Z6439" s="204"/>
      <c r="AA6439" s="204"/>
      <c r="AB6439" s="204"/>
      <c r="AC6439" s="204"/>
      <c r="AD6439" s="204"/>
      <c r="AE6439" s="204"/>
      <c r="AF6439" s="204"/>
      <c r="AG6439" s="204"/>
      <c r="AH6439" s="204"/>
      <c r="AI6439" s="204"/>
      <c r="AJ6439" s="204"/>
      <c r="AK6439" s="204"/>
      <c r="AL6439" s="204"/>
      <c r="AM6439" s="204"/>
      <c r="AN6439" s="204"/>
      <c r="AO6439" s="204"/>
      <c r="AP6439" s="204"/>
      <c r="AQ6439" s="204"/>
      <c r="AR6439" s="204"/>
      <c r="AS6439" s="204"/>
      <c r="AT6439" s="204"/>
      <c r="AU6439" s="204"/>
      <c r="AV6439" s="204"/>
      <c r="AW6439" s="204"/>
      <c r="AX6439" s="204"/>
      <c r="AY6439" s="204"/>
      <c r="AZ6439" s="204"/>
      <c r="BA6439" s="59">
        <v>6.4450000000000003</v>
      </c>
      <c r="BB6439" s="21">
        <v>150.21600000000001</v>
      </c>
      <c r="BC6439" s="60"/>
      <c r="BD6439" s="22">
        <f t="shared" si="613"/>
        <v>208.63333333333333</v>
      </c>
      <c r="BF6439" s="51"/>
      <c r="BH6439" s="21">
        <f t="shared" si="612"/>
        <v>0</v>
      </c>
      <c r="BI6439" s="29">
        <f t="shared" si="612"/>
        <v>0.15522319999999998</v>
      </c>
      <c r="BK6439" s="21"/>
      <c r="BN6439" s="21">
        <f t="shared" si="620"/>
        <v>0</v>
      </c>
      <c r="BP6439" s="21">
        <f t="shared" si="621"/>
        <v>0</v>
      </c>
    </row>
    <row r="6440" spans="1:68" ht="12" hidden="1" customHeight="1" outlineLevel="1" collapsed="1" x14ac:dyDescent="0.2">
      <c r="A6440" s="10"/>
      <c r="B6440" s="18"/>
      <c r="C6440" s="18"/>
      <c r="D6440" s="18"/>
      <c r="E6440" s="19" t="s">
        <v>5655</v>
      </c>
      <c r="F6440" s="207"/>
      <c r="G6440" s="207"/>
      <c r="H6440" s="207"/>
      <c r="I6440" s="236"/>
      <c r="J6440" s="236"/>
      <c r="K6440" s="207"/>
      <c r="L6440" s="207"/>
      <c r="M6440" s="207"/>
      <c r="N6440" s="207"/>
      <c r="O6440" s="207"/>
      <c r="P6440" s="207"/>
      <c r="Q6440" s="207"/>
      <c r="R6440" s="207"/>
      <c r="S6440" s="207"/>
      <c r="T6440" s="207"/>
      <c r="U6440" s="207"/>
      <c r="V6440" s="207"/>
      <c r="W6440" s="207"/>
      <c r="X6440" s="207"/>
      <c r="Y6440" s="207"/>
      <c r="Z6440" s="207"/>
      <c r="AA6440" s="207"/>
      <c r="AB6440" s="207"/>
      <c r="AC6440" s="207"/>
      <c r="AD6440" s="207"/>
      <c r="AE6440" s="207"/>
      <c r="AF6440" s="207"/>
      <c r="AG6440" s="207"/>
      <c r="AH6440" s="207"/>
      <c r="AI6440" s="207"/>
      <c r="AJ6440" s="207"/>
      <c r="AK6440" s="207"/>
      <c r="AL6440" s="207"/>
      <c r="AM6440" s="207"/>
      <c r="AN6440" s="207"/>
      <c r="AO6440" s="207"/>
      <c r="AP6440" s="207"/>
      <c r="AQ6440" s="207"/>
      <c r="AR6440" s="207"/>
      <c r="AS6440" s="207"/>
      <c r="AT6440" s="207"/>
      <c r="AU6440" s="207"/>
      <c r="AV6440" s="207"/>
      <c r="AW6440" s="207"/>
      <c r="AX6440" s="207"/>
      <c r="AY6440" s="207"/>
      <c r="AZ6440" s="207"/>
      <c r="BA6440" s="207"/>
      <c r="BB6440" s="21">
        <f>BB6441</f>
        <v>2</v>
      </c>
      <c r="BC6440" s="57">
        <f>BF6440</f>
        <v>4.5</v>
      </c>
      <c r="BD6440" s="22">
        <f t="shared" si="613"/>
        <v>2.7777777777777777</v>
      </c>
      <c r="BE6440" s="21">
        <f>BC6440-BD6440</f>
        <v>1.7222222222222223</v>
      </c>
      <c r="BF6440" s="51">
        <v>4.5</v>
      </c>
      <c r="BG6440" s="10">
        <v>5</v>
      </c>
      <c r="BH6440" s="21">
        <f t="shared" si="612"/>
        <v>3.3479999999999998E-3</v>
      </c>
      <c r="BI6440" s="29">
        <f t="shared" si="612"/>
        <v>2.0666666666666663E-3</v>
      </c>
      <c r="BJ6440" s="21">
        <f>BH6440-BI6440</f>
        <v>1.2813333333333335E-3</v>
      </c>
      <c r="BK6440" s="21">
        <v>419.41065600000002</v>
      </c>
      <c r="BL6440" s="22">
        <v>416.91900000000004</v>
      </c>
      <c r="BM6440" s="21">
        <v>2.4916559999999777</v>
      </c>
      <c r="BN6440" s="21">
        <f t="shared" si="620"/>
        <v>1677.6426240000001</v>
      </c>
      <c r="BO6440" s="22">
        <f>BL6440*4</f>
        <v>1667.6760000000002</v>
      </c>
      <c r="BP6440" s="21">
        <f t="shared" si="621"/>
        <v>9.9666239999999107</v>
      </c>
    </row>
    <row r="6441" spans="1:68" ht="12" hidden="1" customHeight="1" outlineLevel="2" x14ac:dyDescent="0.25">
      <c r="E6441" s="58" t="s">
        <v>5656</v>
      </c>
      <c r="F6441" s="204"/>
      <c r="G6441" s="204"/>
      <c r="H6441" s="204"/>
      <c r="I6441" s="235"/>
      <c r="J6441" s="235"/>
      <c r="K6441" s="204"/>
      <c r="L6441" s="204"/>
      <c r="M6441" s="204"/>
      <c r="N6441" s="204"/>
      <c r="O6441" s="204"/>
      <c r="P6441" s="204"/>
      <c r="Q6441" s="204"/>
      <c r="R6441" s="204"/>
      <c r="S6441" s="204"/>
      <c r="T6441" s="204"/>
      <c r="U6441" s="204"/>
      <c r="V6441" s="204"/>
      <c r="W6441" s="204"/>
      <c r="X6441" s="204"/>
      <c r="Y6441" s="204"/>
      <c r="Z6441" s="204"/>
      <c r="AA6441" s="204"/>
      <c r="AB6441" s="204"/>
      <c r="AC6441" s="204"/>
      <c r="AD6441" s="204"/>
      <c r="AE6441" s="204"/>
      <c r="AF6441" s="204"/>
      <c r="AG6441" s="204"/>
      <c r="AH6441" s="204"/>
      <c r="AI6441" s="204"/>
      <c r="AJ6441" s="204"/>
      <c r="AK6441" s="204"/>
      <c r="AL6441" s="204"/>
      <c r="AM6441" s="204"/>
      <c r="AN6441" s="204"/>
      <c r="AO6441" s="204"/>
      <c r="AP6441" s="204"/>
      <c r="AQ6441" s="204"/>
      <c r="AR6441" s="204"/>
      <c r="AS6441" s="204"/>
      <c r="AT6441" s="204"/>
      <c r="AU6441" s="204"/>
      <c r="AV6441" s="204"/>
      <c r="AW6441" s="204"/>
      <c r="AX6441" s="204"/>
      <c r="AY6441" s="204"/>
      <c r="AZ6441" s="204"/>
      <c r="BA6441" s="59">
        <v>6.4450000000000003</v>
      </c>
      <c r="BB6441" s="21">
        <v>2</v>
      </c>
      <c r="BC6441" s="60"/>
      <c r="BD6441" s="22">
        <f t="shared" si="613"/>
        <v>2.7777777777777777</v>
      </c>
      <c r="BE6441" s="51"/>
      <c r="BF6441" s="51"/>
      <c r="BH6441" s="21">
        <f t="shared" si="612"/>
        <v>0</v>
      </c>
      <c r="BI6441" s="29">
        <f t="shared" si="612"/>
        <v>2.0666666666666663E-3</v>
      </c>
      <c r="BK6441" s="21"/>
      <c r="BN6441" s="21">
        <f t="shared" si="620"/>
        <v>0</v>
      </c>
      <c r="BP6441" s="21">
        <f t="shared" si="621"/>
        <v>0</v>
      </c>
    </row>
    <row r="6442" spans="1:68" ht="12" hidden="1" customHeight="1" outlineLevel="1" collapsed="1" x14ac:dyDescent="0.2">
      <c r="A6442" s="10"/>
      <c r="B6442" s="18"/>
      <c r="C6442" s="18"/>
      <c r="D6442" s="18"/>
      <c r="E6442" s="19" t="s">
        <v>5657</v>
      </c>
      <c r="F6442" s="207"/>
      <c r="G6442" s="207"/>
      <c r="H6442" s="207"/>
      <c r="I6442" s="236"/>
      <c r="J6442" s="236"/>
      <c r="K6442" s="207"/>
      <c r="L6442" s="207"/>
      <c r="M6442" s="207"/>
      <c r="N6442" s="207"/>
      <c r="O6442" s="207"/>
      <c r="P6442" s="207"/>
      <c r="Q6442" s="207"/>
      <c r="R6442" s="207"/>
      <c r="S6442" s="207"/>
      <c r="T6442" s="207"/>
      <c r="U6442" s="207"/>
      <c r="V6442" s="207"/>
      <c r="W6442" s="207"/>
      <c r="X6442" s="207"/>
      <c r="Y6442" s="207"/>
      <c r="Z6442" s="207"/>
      <c r="AA6442" s="207"/>
      <c r="AB6442" s="207"/>
      <c r="AC6442" s="207"/>
      <c r="AD6442" s="207"/>
      <c r="AE6442" s="207"/>
      <c r="AF6442" s="207"/>
      <c r="AG6442" s="207"/>
      <c r="AH6442" s="207"/>
      <c r="AI6442" s="207"/>
      <c r="AJ6442" s="207"/>
      <c r="AK6442" s="207"/>
      <c r="AL6442" s="207"/>
      <c r="AM6442" s="207"/>
      <c r="AN6442" s="207"/>
      <c r="AO6442" s="207"/>
      <c r="AP6442" s="207"/>
      <c r="AQ6442" s="207"/>
      <c r="AR6442" s="207"/>
      <c r="AS6442" s="207"/>
      <c r="AT6442" s="207"/>
      <c r="AU6442" s="207"/>
      <c r="AV6442" s="207"/>
      <c r="AW6442" s="207"/>
      <c r="AX6442" s="207"/>
      <c r="AY6442" s="207"/>
      <c r="AZ6442" s="207"/>
      <c r="BA6442" s="207"/>
      <c r="BB6442" s="21">
        <f>BB6443</f>
        <v>119.089</v>
      </c>
      <c r="BC6442" s="57">
        <f>BF6442</f>
        <v>184</v>
      </c>
      <c r="BD6442" s="22">
        <f t="shared" si="613"/>
        <v>165.4013888888889</v>
      </c>
      <c r="BE6442" s="21">
        <f>BC6442-BD6442</f>
        <v>18.598611111111097</v>
      </c>
      <c r="BF6442" s="51">
        <v>184</v>
      </c>
      <c r="BG6442" s="10">
        <v>5</v>
      </c>
      <c r="BH6442" s="21">
        <f t="shared" si="612"/>
        <v>0.13689599999999999</v>
      </c>
      <c r="BI6442" s="29">
        <f t="shared" si="612"/>
        <v>0.12305863333333335</v>
      </c>
      <c r="BJ6442" s="21">
        <f>BH6442-BI6442</f>
        <v>1.3837366666666642E-2</v>
      </c>
      <c r="BK6442" s="21">
        <v>419.41065600000002</v>
      </c>
      <c r="BL6442" s="22">
        <v>416.91900000000004</v>
      </c>
      <c r="BM6442" s="21">
        <v>2.4916559999999777</v>
      </c>
      <c r="BN6442" s="21">
        <f t="shared" si="620"/>
        <v>1677.6426240000001</v>
      </c>
      <c r="BO6442" s="22">
        <f>BL6442*4</f>
        <v>1667.6760000000002</v>
      </c>
      <c r="BP6442" s="21">
        <f t="shared" si="621"/>
        <v>9.9666239999999107</v>
      </c>
    </row>
    <row r="6443" spans="1:68" ht="12" hidden="1" customHeight="1" outlineLevel="2" x14ac:dyDescent="0.25">
      <c r="E6443" s="58" t="s">
        <v>5658</v>
      </c>
      <c r="F6443" s="204"/>
      <c r="G6443" s="204"/>
      <c r="H6443" s="204"/>
      <c r="I6443" s="235"/>
      <c r="J6443" s="235"/>
      <c r="K6443" s="204"/>
      <c r="L6443" s="204"/>
      <c r="M6443" s="204"/>
      <c r="N6443" s="204"/>
      <c r="O6443" s="204"/>
      <c r="P6443" s="204"/>
      <c r="Q6443" s="204"/>
      <c r="R6443" s="204"/>
      <c r="S6443" s="204"/>
      <c r="T6443" s="204"/>
      <c r="U6443" s="204"/>
      <c r="V6443" s="204"/>
      <c r="W6443" s="204"/>
      <c r="X6443" s="204"/>
      <c r="Y6443" s="204"/>
      <c r="Z6443" s="204"/>
      <c r="AA6443" s="204"/>
      <c r="AB6443" s="204"/>
      <c r="AC6443" s="204"/>
      <c r="AD6443" s="204"/>
      <c r="AE6443" s="204"/>
      <c r="AF6443" s="204"/>
      <c r="AG6443" s="204"/>
      <c r="AH6443" s="204"/>
      <c r="AI6443" s="204"/>
      <c r="AJ6443" s="204"/>
      <c r="AK6443" s="204"/>
      <c r="AL6443" s="204"/>
      <c r="AM6443" s="204"/>
      <c r="AN6443" s="204"/>
      <c r="AO6443" s="204"/>
      <c r="AP6443" s="204"/>
      <c r="AQ6443" s="204"/>
      <c r="AR6443" s="204"/>
      <c r="AS6443" s="204"/>
      <c r="AT6443" s="204"/>
      <c r="AU6443" s="204"/>
      <c r="AV6443" s="204"/>
      <c r="AW6443" s="204"/>
      <c r="AX6443" s="204"/>
      <c r="AY6443" s="204"/>
      <c r="AZ6443" s="204"/>
      <c r="BA6443" s="59">
        <v>6.4450000000000003</v>
      </c>
      <c r="BB6443" s="21">
        <v>119.089</v>
      </c>
      <c r="BC6443" s="60"/>
      <c r="BD6443" s="22">
        <f t="shared" si="613"/>
        <v>165.4013888888889</v>
      </c>
      <c r="BE6443" s="51"/>
      <c r="BF6443" s="51"/>
      <c r="BH6443" s="21">
        <f t="shared" si="612"/>
        <v>0</v>
      </c>
      <c r="BI6443" s="29">
        <f t="shared" si="612"/>
        <v>0.12305863333333335</v>
      </c>
      <c r="BK6443" s="21"/>
      <c r="BN6443" s="21">
        <f t="shared" si="620"/>
        <v>0</v>
      </c>
      <c r="BP6443" s="21">
        <f t="shared" si="621"/>
        <v>0</v>
      </c>
    </row>
    <row r="6444" spans="1:68" ht="12" hidden="1" customHeight="1" outlineLevel="1" collapsed="1" x14ac:dyDescent="0.2">
      <c r="A6444" s="10"/>
      <c r="B6444" s="18"/>
      <c r="C6444" s="18"/>
      <c r="D6444" s="18"/>
      <c r="E6444" s="19" t="s">
        <v>5659</v>
      </c>
      <c r="F6444" s="207"/>
      <c r="G6444" s="207"/>
      <c r="H6444" s="207"/>
      <c r="I6444" s="236"/>
      <c r="J6444" s="236"/>
      <c r="K6444" s="207"/>
      <c r="L6444" s="207"/>
      <c r="M6444" s="207"/>
      <c r="N6444" s="207"/>
      <c r="O6444" s="207"/>
      <c r="P6444" s="207"/>
      <c r="Q6444" s="207"/>
      <c r="R6444" s="207"/>
      <c r="S6444" s="207"/>
      <c r="T6444" s="207"/>
      <c r="U6444" s="207"/>
      <c r="V6444" s="207"/>
      <c r="W6444" s="207"/>
      <c r="X6444" s="207"/>
      <c r="Y6444" s="207"/>
      <c r="Z6444" s="207"/>
      <c r="AA6444" s="207"/>
      <c r="AB6444" s="207"/>
      <c r="AC6444" s="207"/>
      <c r="AD6444" s="207"/>
      <c r="AE6444" s="207"/>
      <c r="AF6444" s="207"/>
      <c r="AG6444" s="207"/>
      <c r="AH6444" s="207"/>
      <c r="AI6444" s="207"/>
      <c r="AJ6444" s="207"/>
      <c r="AK6444" s="207"/>
      <c r="AL6444" s="207"/>
      <c r="AM6444" s="207"/>
      <c r="AN6444" s="207"/>
      <c r="AO6444" s="207"/>
      <c r="AP6444" s="207"/>
      <c r="AQ6444" s="207"/>
      <c r="AR6444" s="207"/>
      <c r="AS6444" s="207"/>
      <c r="AT6444" s="207"/>
      <c r="AU6444" s="207"/>
      <c r="AV6444" s="207"/>
      <c r="AW6444" s="207"/>
      <c r="AX6444" s="207"/>
      <c r="AY6444" s="207"/>
      <c r="AZ6444" s="207"/>
      <c r="BA6444" s="207"/>
      <c r="BB6444" s="21">
        <f>BB6445</f>
        <v>2.6219999999999999</v>
      </c>
      <c r="BC6444" s="57">
        <f>BF6444</f>
        <v>12.88</v>
      </c>
      <c r="BD6444" s="22">
        <f t="shared" si="613"/>
        <v>3.6416666666666662</v>
      </c>
      <c r="BE6444" s="21">
        <f>BC6444-BD6444</f>
        <v>9.2383333333333351</v>
      </c>
      <c r="BF6444" s="51">
        <v>12.88</v>
      </c>
      <c r="BG6444" s="10">
        <v>6</v>
      </c>
      <c r="BH6444" s="21">
        <f t="shared" si="612"/>
        <v>9.5827199999999994E-3</v>
      </c>
      <c r="BI6444" s="29">
        <f t="shared" si="612"/>
        <v>2.7093999999999998E-3</v>
      </c>
      <c r="BJ6444" s="21">
        <f>BH6444-BI6444</f>
        <v>6.8733199999999996E-3</v>
      </c>
      <c r="BK6444" s="21">
        <v>419.41065600000002</v>
      </c>
      <c r="BL6444" s="22">
        <v>416.91900000000004</v>
      </c>
      <c r="BM6444" s="21">
        <v>2.4916559999999777</v>
      </c>
      <c r="BN6444" s="21">
        <f t="shared" si="620"/>
        <v>1677.6426240000001</v>
      </c>
      <c r="BO6444" s="22">
        <f>BL6444*4</f>
        <v>1667.6760000000002</v>
      </c>
      <c r="BP6444" s="21">
        <f t="shared" si="621"/>
        <v>9.9666239999999107</v>
      </c>
    </row>
    <row r="6445" spans="1:68" ht="12" hidden="1" customHeight="1" outlineLevel="2" x14ac:dyDescent="0.25">
      <c r="E6445" s="58" t="s">
        <v>5660</v>
      </c>
      <c r="F6445" s="204"/>
      <c r="G6445" s="204"/>
      <c r="H6445" s="204"/>
      <c r="I6445" s="235"/>
      <c r="J6445" s="235"/>
      <c r="K6445" s="204"/>
      <c r="L6445" s="204"/>
      <c r="M6445" s="204"/>
      <c r="N6445" s="204"/>
      <c r="O6445" s="204"/>
      <c r="P6445" s="204"/>
      <c r="Q6445" s="204"/>
      <c r="R6445" s="204"/>
      <c r="S6445" s="204"/>
      <c r="T6445" s="204"/>
      <c r="U6445" s="204"/>
      <c r="V6445" s="204"/>
      <c r="W6445" s="204"/>
      <c r="X6445" s="204"/>
      <c r="Y6445" s="204"/>
      <c r="Z6445" s="204"/>
      <c r="AA6445" s="204"/>
      <c r="AB6445" s="204"/>
      <c r="AC6445" s="204"/>
      <c r="AD6445" s="204"/>
      <c r="AE6445" s="204"/>
      <c r="AF6445" s="204"/>
      <c r="AG6445" s="204"/>
      <c r="AH6445" s="204"/>
      <c r="AI6445" s="204"/>
      <c r="AJ6445" s="204"/>
      <c r="AK6445" s="204"/>
      <c r="AL6445" s="204"/>
      <c r="AM6445" s="204"/>
      <c r="AN6445" s="204"/>
      <c r="AO6445" s="204"/>
      <c r="AP6445" s="204"/>
      <c r="AQ6445" s="204"/>
      <c r="AR6445" s="204"/>
      <c r="AS6445" s="204"/>
      <c r="AT6445" s="204"/>
      <c r="AU6445" s="204"/>
      <c r="AV6445" s="204"/>
      <c r="AW6445" s="204"/>
      <c r="AX6445" s="204"/>
      <c r="AY6445" s="204"/>
      <c r="AZ6445" s="204"/>
      <c r="BA6445" s="59">
        <v>6.4450000000000003</v>
      </c>
      <c r="BB6445" s="21">
        <v>2.6219999999999999</v>
      </c>
      <c r="BC6445" s="60"/>
      <c r="BD6445" s="22">
        <f t="shared" si="613"/>
        <v>3.6416666666666662</v>
      </c>
      <c r="BE6445" s="51"/>
      <c r="BF6445" s="51"/>
      <c r="BH6445" s="21">
        <f t="shared" ref="BH6445:BI6479" si="622">(BC6445*24*31/1000000)</f>
        <v>0</v>
      </c>
      <c r="BI6445" s="29">
        <f t="shared" si="622"/>
        <v>2.7093999999999998E-3</v>
      </c>
      <c r="BK6445" s="21"/>
      <c r="BN6445" s="21">
        <f t="shared" si="620"/>
        <v>0</v>
      </c>
      <c r="BP6445" s="21">
        <f t="shared" si="621"/>
        <v>0</v>
      </c>
    </row>
    <row r="6446" spans="1:68" ht="12" hidden="1" customHeight="1" outlineLevel="1" collapsed="1" x14ac:dyDescent="0.2">
      <c r="A6446" s="10"/>
      <c r="B6446" s="18"/>
      <c r="C6446" s="18"/>
      <c r="D6446" s="18"/>
      <c r="E6446" s="19" t="s">
        <v>5661</v>
      </c>
      <c r="F6446" s="207"/>
      <c r="G6446" s="207"/>
      <c r="H6446" s="207"/>
      <c r="I6446" s="236"/>
      <c r="J6446" s="236"/>
      <c r="K6446" s="207"/>
      <c r="L6446" s="207"/>
      <c r="M6446" s="207"/>
      <c r="N6446" s="207"/>
      <c r="O6446" s="207"/>
      <c r="P6446" s="207"/>
      <c r="Q6446" s="207"/>
      <c r="R6446" s="207"/>
      <c r="S6446" s="207"/>
      <c r="T6446" s="207"/>
      <c r="U6446" s="207"/>
      <c r="V6446" s="207"/>
      <c r="W6446" s="207"/>
      <c r="X6446" s="207"/>
      <c r="Y6446" s="207"/>
      <c r="Z6446" s="207"/>
      <c r="AA6446" s="207"/>
      <c r="AB6446" s="207"/>
      <c r="AC6446" s="207"/>
      <c r="AD6446" s="207"/>
      <c r="AE6446" s="207"/>
      <c r="AF6446" s="207"/>
      <c r="AG6446" s="207"/>
      <c r="AH6446" s="207"/>
      <c r="AI6446" s="207"/>
      <c r="AJ6446" s="207"/>
      <c r="AK6446" s="207"/>
      <c r="AL6446" s="207"/>
      <c r="AM6446" s="207"/>
      <c r="AN6446" s="207"/>
      <c r="AO6446" s="207"/>
      <c r="AP6446" s="207"/>
      <c r="AQ6446" s="207"/>
      <c r="AR6446" s="207"/>
      <c r="AS6446" s="207"/>
      <c r="AT6446" s="207"/>
      <c r="AU6446" s="207"/>
      <c r="AV6446" s="207"/>
      <c r="AW6446" s="207"/>
      <c r="AX6446" s="207"/>
      <c r="AY6446" s="207"/>
      <c r="AZ6446" s="207"/>
      <c r="BA6446" s="207"/>
      <c r="BB6446" s="21">
        <f>BB6447</f>
        <v>2</v>
      </c>
      <c r="BC6446" s="57">
        <f>BF6446</f>
        <v>4.09</v>
      </c>
      <c r="BD6446" s="22">
        <f t="shared" si="613"/>
        <v>2.7777777777777777</v>
      </c>
      <c r="BE6446" s="21">
        <f>BC6446-BD6446</f>
        <v>1.3122222222222222</v>
      </c>
      <c r="BF6446" s="51">
        <v>4.09</v>
      </c>
      <c r="BG6446" s="10">
        <v>6</v>
      </c>
      <c r="BH6446" s="21">
        <f t="shared" si="622"/>
        <v>3.0429599999999999E-3</v>
      </c>
      <c r="BI6446" s="29">
        <f t="shared" si="622"/>
        <v>2.0666666666666663E-3</v>
      </c>
      <c r="BJ6446" s="21">
        <f>BH6446-BI6446</f>
        <v>9.7629333333333363E-4</v>
      </c>
      <c r="BK6446" s="21">
        <v>419.41065600000002</v>
      </c>
      <c r="BL6446" s="22">
        <v>416.91900000000004</v>
      </c>
      <c r="BM6446" s="21">
        <v>2.4916559999999777</v>
      </c>
      <c r="BN6446" s="21">
        <f t="shared" si="620"/>
        <v>1677.6426240000001</v>
      </c>
      <c r="BO6446" s="22">
        <f>BL6446*4</f>
        <v>1667.6760000000002</v>
      </c>
      <c r="BP6446" s="21">
        <f t="shared" si="621"/>
        <v>9.9666239999999107</v>
      </c>
    </row>
    <row r="6447" spans="1:68" ht="12" hidden="1" customHeight="1" outlineLevel="2" x14ac:dyDescent="0.25">
      <c r="E6447" s="58" t="s">
        <v>5662</v>
      </c>
      <c r="F6447" s="204"/>
      <c r="G6447" s="204"/>
      <c r="H6447" s="204"/>
      <c r="I6447" s="235"/>
      <c r="J6447" s="235"/>
      <c r="K6447" s="204"/>
      <c r="L6447" s="204"/>
      <c r="M6447" s="204"/>
      <c r="N6447" s="204"/>
      <c r="O6447" s="204"/>
      <c r="P6447" s="204"/>
      <c r="Q6447" s="204"/>
      <c r="R6447" s="204"/>
      <c r="S6447" s="204"/>
      <c r="T6447" s="204"/>
      <c r="U6447" s="204"/>
      <c r="V6447" s="204"/>
      <c r="W6447" s="204"/>
      <c r="X6447" s="204"/>
      <c r="Y6447" s="204"/>
      <c r="Z6447" s="204"/>
      <c r="AA6447" s="204"/>
      <c r="AB6447" s="204"/>
      <c r="AC6447" s="204"/>
      <c r="AD6447" s="204"/>
      <c r="AE6447" s="204"/>
      <c r="AF6447" s="204"/>
      <c r="AG6447" s="204"/>
      <c r="AH6447" s="204"/>
      <c r="AI6447" s="204"/>
      <c r="AJ6447" s="204"/>
      <c r="AK6447" s="204"/>
      <c r="AL6447" s="204"/>
      <c r="AM6447" s="204"/>
      <c r="AN6447" s="204"/>
      <c r="AO6447" s="204"/>
      <c r="AP6447" s="204"/>
      <c r="AQ6447" s="204"/>
      <c r="AR6447" s="204"/>
      <c r="AS6447" s="204"/>
      <c r="AT6447" s="204"/>
      <c r="AU6447" s="204"/>
      <c r="AV6447" s="204"/>
      <c r="AW6447" s="204"/>
      <c r="AX6447" s="204"/>
      <c r="AY6447" s="204"/>
      <c r="AZ6447" s="204"/>
      <c r="BA6447" s="59">
        <v>6.4450000000000003</v>
      </c>
      <c r="BB6447" s="21">
        <v>2</v>
      </c>
      <c r="BC6447" s="60"/>
      <c r="BD6447" s="22">
        <f t="shared" ref="BD6447:BD6479" si="623">(BB6447/30/24)*1000</f>
        <v>2.7777777777777777</v>
      </c>
      <c r="BE6447" s="51"/>
      <c r="BF6447" s="51"/>
      <c r="BH6447" s="21">
        <f t="shared" si="622"/>
        <v>0</v>
      </c>
      <c r="BI6447" s="29">
        <f t="shared" si="622"/>
        <v>2.0666666666666663E-3</v>
      </c>
      <c r="BK6447" s="21"/>
      <c r="BN6447" s="21">
        <f t="shared" si="620"/>
        <v>0</v>
      </c>
      <c r="BP6447" s="21">
        <f t="shared" si="621"/>
        <v>0</v>
      </c>
    </row>
    <row r="6448" spans="1:68" ht="12" hidden="1" customHeight="1" outlineLevel="1" collapsed="1" x14ac:dyDescent="0.2">
      <c r="A6448" s="10"/>
      <c r="B6448" s="18"/>
      <c r="C6448" s="18"/>
      <c r="D6448" s="18"/>
      <c r="E6448" s="19" t="s">
        <v>5663</v>
      </c>
      <c r="F6448" s="207"/>
      <c r="G6448" s="207"/>
      <c r="H6448" s="207"/>
      <c r="I6448" s="236"/>
      <c r="J6448" s="236"/>
      <c r="K6448" s="207"/>
      <c r="L6448" s="207"/>
      <c r="M6448" s="207"/>
      <c r="N6448" s="207"/>
      <c r="O6448" s="207"/>
      <c r="P6448" s="207"/>
      <c r="Q6448" s="207"/>
      <c r="R6448" s="207"/>
      <c r="S6448" s="207"/>
      <c r="T6448" s="207"/>
      <c r="U6448" s="207"/>
      <c r="V6448" s="207"/>
      <c r="W6448" s="207"/>
      <c r="X6448" s="207"/>
      <c r="Y6448" s="207"/>
      <c r="Z6448" s="207"/>
      <c r="AA6448" s="207"/>
      <c r="AB6448" s="207"/>
      <c r="AC6448" s="207"/>
      <c r="AD6448" s="207"/>
      <c r="AE6448" s="207"/>
      <c r="AF6448" s="207"/>
      <c r="AG6448" s="207"/>
      <c r="AH6448" s="207"/>
      <c r="AI6448" s="207"/>
      <c r="AJ6448" s="207"/>
      <c r="AK6448" s="207"/>
      <c r="AL6448" s="207"/>
      <c r="AM6448" s="207"/>
      <c r="AN6448" s="207"/>
      <c r="AO6448" s="207"/>
      <c r="AP6448" s="207"/>
      <c r="AQ6448" s="207"/>
      <c r="AR6448" s="207"/>
      <c r="AS6448" s="207"/>
      <c r="AT6448" s="207"/>
      <c r="AU6448" s="207"/>
      <c r="AV6448" s="207"/>
      <c r="AW6448" s="207"/>
      <c r="AX6448" s="207"/>
      <c r="AY6448" s="207"/>
      <c r="AZ6448" s="207"/>
      <c r="BA6448" s="207"/>
      <c r="BB6448" s="21">
        <f>BB6449</f>
        <v>4.6150000000000002</v>
      </c>
      <c r="BC6448" s="57">
        <f>BF6448</f>
        <v>12.9</v>
      </c>
      <c r="BD6448" s="22">
        <f t="shared" si="623"/>
        <v>6.4097222222222232</v>
      </c>
      <c r="BE6448" s="21">
        <f>BC6448-BD6448</f>
        <v>6.4902777777777771</v>
      </c>
      <c r="BF6448" s="51">
        <v>12.9</v>
      </c>
      <c r="BG6448" s="10">
        <v>6</v>
      </c>
      <c r="BH6448" s="21">
        <f t="shared" si="622"/>
        <v>9.5975999999999995E-3</v>
      </c>
      <c r="BI6448" s="29">
        <f t="shared" si="622"/>
        <v>4.768833333333335E-3</v>
      </c>
      <c r="BJ6448" s="21">
        <f>BH6448-BI6448</f>
        <v>4.8287666666666645E-3</v>
      </c>
      <c r="BK6448" s="21">
        <v>419.41065600000002</v>
      </c>
      <c r="BL6448" s="22">
        <v>416.91900000000004</v>
      </c>
      <c r="BM6448" s="21">
        <v>2.4916559999999777</v>
      </c>
      <c r="BN6448" s="21">
        <f t="shared" si="620"/>
        <v>1677.6426240000001</v>
      </c>
      <c r="BO6448" s="22">
        <f>BL6448*4</f>
        <v>1667.6760000000002</v>
      </c>
      <c r="BP6448" s="21">
        <f t="shared" si="621"/>
        <v>9.9666239999999107</v>
      </c>
    </row>
    <row r="6449" spans="1:68" ht="12" hidden="1" customHeight="1" outlineLevel="2" x14ac:dyDescent="0.25">
      <c r="E6449" s="58" t="s">
        <v>5664</v>
      </c>
      <c r="F6449" s="204"/>
      <c r="G6449" s="204"/>
      <c r="H6449" s="204"/>
      <c r="I6449" s="235"/>
      <c r="J6449" s="235"/>
      <c r="K6449" s="204"/>
      <c r="L6449" s="204"/>
      <c r="M6449" s="204"/>
      <c r="N6449" s="204"/>
      <c r="O6449" s="204"/>
      <c r="P6449" s="204"/>
      <c r="Q6449" s="204"/>
      <c r="R6449" s="204"/>
      <c r="S6449" s="204"/>
      <c r="T6449" s="204"/>
      <c r="U6449" s="204"/>
      <c r="V6449" s="204"/>
      <c r="W6449" s="204"/>
      <c r="X6449" s="204"/>
      <c r="Y6449" s="204"/>
      <c r="Z6449" s="204"/>
      <c r="AA6449" s="204"/>
      <c r="AB6449" s="204"/>
      <c r="AC6449" s="204"/>
      <c r="AD6449" s="204"/>
      <c r="AE6449" s="204"/>
      <c r="AF6449" s="204"/>
      <c r="AG6449" s="204"/>
      <c r="AH6449" s="204"/>
      <c r="AI6449" s="204"/>
      <c r="AJ6449" s="204"/>
      <c r="AK6449" s="204"/>
      <c r="AL6449" s="204"/>
      <c r="AM6449" s="204"/>
      <c r="AN6449" s="204"/>
      <c r="AO6449" s="204"/>
      <c r="AP6449" s="204"/>
      <c r="AQ6449" s="204"/>
      <c r="AR6449" s="204"/>
      <c r="AS6449" s="204"/>
      <c r="AT6449" s="204"/>
      <c r="AU6449" s="204"/>
      <c r="AV6449" s="204"/>
      <c r="AW6449" s="204"/>
      <c r="AX6449" s="204"/>
      <c r="AY6449" s="204"/>
      <c r="AZ6449" s="204"/>
      <c r="BA6449" s="59">
        <v>6.4450000000000003</v>
      </c>
      <c r="BB6449" s="21">
        <v>4.6150000000000002</v>
      </c>
      <c r="BC6449" s="60"/>
      <c r="BD6449" s="22">
        <f t="shared" si="623"/>
        <v>6.4097222222222232</v>
      </c>
      <c r="BE6449" s="51"/>
      <c r="BF6449" s="51"/>
      <c r="BH6449" s="21">
        <f t="shared" si="622"/>
        <v>0</v>
      </c>
      <c r="BI6449" s="29">
        <f t="shared" si="622"/>
        <v>4.768833333333335E-3</v>
      </c>
      <c r="BK6449" s="21"/>
      <c r="BN6449" s="21">
        <f t="shared" si="620"/>
        <v>0</v>
      </c>
      <c r="BP6449" s="21">
        <f t="shared" si="621"/>
        <v>0</v>
      </c>
    </row>
    <row r="6450" spans="1:68" ht="12" hidden="1" customHeight="1" outlineLevel="1" collapsed="1" x14ac:dyDescent="0.2">
      <c r="A6450" s="10"/>
      <c r="B6450" s="18"/>
      <c r="C6450" s="18"/>
      <c r="D6450" s="18"/>
      <c r="E6450" s="19" t="s">
        <v>5665</v>
      </c>
      <c r="F6450" s="207"/>
      <c r="G6450" s="207"/>
      <c r="H6450" s="207"/>
      <c r="I6450" s="236"/>
      <c r="J6450" s="236"/>
      <c r="K6450" s="207"/>
      <c r="L6450" s="207"/>
      <c r="M6450" s="207"/>
      <c r="N6450" s="207"/>
      <c r="O6450" s="207"/>
      <c r="P6450" s="207"/>
      <c r="Q6450" s="207"/>
      <c r="R6450" s="207"/>
      <c r="S6450" s="207"/>
      <c r="T6450" s="207"/>
      <c r="U6450" s="207"/>
      <c r="V6450" s="207"/>
      <c r="W6450" s="207"/>
      <c r="X6450" s="207"/>
      <c r="Y6450" s="207"/>
      <c r="Z6450" s="207"/>
      <c r="AA6450" s="207"/>
      <c r="AB6450" s="207"/>
      <c r="AC6450" s="207"/>
      <c r="AD6450" s="207"/>
      <c r="AE6450" s="207"/>
      <c r="AF6450" s="207"/>
      <c r="AG6450" s="207"/>
      <c r="AH6450" s="207"/>
      <c r="AI6450" s="207"/>
      <c r="AJ6450" s="207"/>
      <c r="AK6450" s="207"/>
      <c r="AL6450" s="207"/>
      <c r="AM6450" s="207"/>
      <c r="AN6450" s="207"/>
      <c r="AO6450" s="207"/>
      <c r="AP6450" s="207"/>
      <c r="AQ6450" s="207"/>
      <c r="AR6450" s="207"/>
      <c r="AS6450" s="207"/>
      <c r="AT6450" s="207"/>
      <c r="AU6450" s="207"/>
      <c r="AV6450" s="207"/>
      <c r="AW6450" s="207"/>
      <c r="AX6450" s="207"/>
      <c r="AY6450" s="207"/>
      <c r="AZ6450" s="207"/>
      <c r="BA6450" s="207"/>
      <c r="BB6450" s="21">
        <f>BB6451</f>
        <v>3.0590000000000002</v>
      </c>
      <c r="BC6450" s="57">
        <f>BF6450</f>
        <v>10</v>
      </c>
      <c r="BD6450" s="22">
        <f t="shared" si="623"/>
        <v>4.2486111111111118</v>
      </c>
      <c r="BE6450" s="21">
        <f>BC6450-BD6450</f>
        <v>5.7513888888888882</v>
      </c>
      <c r="BF6450" s="51">
        <v>10</v>
      </c>
      <c r="BG6450" s="10">
        <v>6</v>
      </c>
      <c r="BH6450" s="21">
        <f t="shared" si="622"/>
        <v>7.4400000000000004E-3</v>
      </c>
      <c r="BI6450" s="29">
        <f t="shared" si="622"/>
        <v>3.160966666666667E-3</v>
      </c>
      <c r="BJ6450" s="21">
        <f>BH6450-BI6450</f>
        <v>4.279033333333333E-3</v>
      </c>
      <c r="BK6450" s="21">
        <v>419.41065600000002</v>
      </c>
      <c r="BL6450" s="22">
        <v>416.91900000000004</v>
      </c>
      <c r="BM6450" s="21">
        <v>2.4916559999999777</v>
      </c>
      <c r="BN6450" s="21">
        <f t="shared" si="620"/>
        <v>1677.6426240000001</v>
      </c>
      <c r="BO6450" s="22">
        <f>BL6450*4</f>
        <v>1667.6760000000002</v>
      </c>
      <c r="BP6450" s="21">
        <f t="shared" si="621"/>
        <v>9.9666239999999107</v>
      </c>
    </row>
    <row r="6451" spans="1:68" ht="12" hidden="1" customHeight="1" outlineLevel="2" x14ac:dyDescent="0.25">
      <c r="E6451" s="58" t="s">
        <v>5666</v>
      </c>
      <c r="F6451" s="204"/>
      <c r="G6451" s="204"/>
      <c r="H6451" s="204"/>
      <c r="I6451" s="235"/>
      <c r="J6451" s="235"/>
      <c r="K6451" s="204"/>
      <c r="L6451" s="204"/>
      <c r="M6451" s="204"/>
      <c r="N6451" s="204"/>
      <c r="O6451" s="204"/>
      <c r="P6451" s="204"/>
      <c r="Q6451" s="204"/>
      <c r="R6451" s="204"/>
      <c r="S6451" s="204"/>
      <c r="T6451" s="204"/>
      <c r="U6451" s="204"/>
      <c r="V6451" s="204"/>
      <c r="W6451" s="204"/>
      <c r="X6451" s="204"/>
      <c r="Y6451" s="204"/>
      <c r="Z6451" s="204"/>
      <c r="AA6451" s="204"/>
      <c r="AB6451" s="204"/>
      <c r="AC6451" s="204"/>
      <c r="AD6451" s="204"/>
      <c r="AE6451" s="204"/>
      <c r="AF6451" s="204"/>
      <c r="AG6451" s="204"/>
      <c r="AH6451" s="204"/>
      <c r="AI6451" s="204"/>
      <c r="AJ6451" s="204"/>
      <c r="AK6451" s="204"/>
      <c r="AL6451" s="204"/>
      <c r="AM6451" s="204"/>
      <c r="AN6451" s="204"/>
      <c r="AO6451" s="204"/>
      <c r="AP6451" s="204"/>
      <c r="AQ6451" s="204"/>
      <c r="AR6451" s="204"/>
      <c r="AS6451" s="204"/>
      <c r="AT6451" s="204"/>
      <c r="AU6451" s="204"/>
      <c r="AV6451" s="204"/>
      <c r="AW6451" s="204"/>
      <c r="AX6451" s="204"/>
      <c r="AY6451" s="204"/>
      <c r="AZ6451" s="204"/>
      <c r="BA6451" s="59">
        <v>6.4450000000000003</v>
      </c>
      <c r="BB6451" s="21">
        <v>3.0590000000000002</v>
      </c>
      <c r="BC6451" s="60"/>
      <c r="BD6451" s="22">
        <f t="shared" si="623"/>
        <v>4.2486111111111118</v>
      </c>
      <c r="BE6451" s="51"/>
      <c r="BF6451" s="51"/>
      <c r="BH6451" s="21">
        <f t="shared" si="622"/>
        <v>0</v>
      </c>
      <c r="BI6451" s="29">
        <f t="shared" si="622"/>
        <v>3.160966666666667E-3</v>
      </c>
      <c r="BK6451" s="21"/>
      <c r="BN6451" s="21">
        <f t="shared" si="620"/>
        <v>0</v>
      </c>
      <c r="BP6451" s="21">
        <f t="shared" si="621"/>
        <v>0</v>
      </c>
    </row>
    <row r="6452" spans="1:68" ht="12" hidden="1" customHeight="1" outlineLevel="1" collapsed="1" x14ac:dyDescent="0.2">
      <c r="A6452" s="10"/>
      <c r="B6452" s="18"/>
      <c r="C6452" s="18"/>
      <c r="D6452" s="18"/>
      <c r="E6452" s="19" t="s">
        <v>5667</v>
      </c>
      <c r="F6452" s="207"/>
      <c r="G6452" s="207"/>
      <c r="H6452" s="207"/>
      <c r="I6452" s="236"/>
      <c r="J6452" s="236"/>
      <c r="K6452" s="207"/>
      <c r="L6452" s="207"/>
      <c r="M6452" s="207"/>
      <c r="N6452" s="207"/>
      <c r="O6452" s="207"/>
      <c r="P6452" s="207"/>
      <c r="Q6452" s="207"/>
      <c r="R6452" s="207"/>
      <c r="S6452" s="207"/>
      <c r="T6452" s="207"/>
      <c r="U6452" s="207"/>
      <c r="V6452" s="207"/>
      <c r="W6452" s="207"/>
      <c r="X6452" s="207"/>
      <c r="Y6452" s="207"/>
      <c r="Z6452" s="207"/>
      <c r="AA6452" s="207"/>
      <c r="AB6452" s="207"/>
      <c r="AC6452" s="207"/>
      <c r="AD6452" s="207"/>
      <c r="AE6452" s="207"/>
      <c r="AF6452" s="207"/>
      <c r="AG6452" s="207"/>
      <c r="AH6452" s="207"/>
      <c r="AI6452" s="207"/>
      <c r="AJ6452" s="207"/>
      <c r="AK6452" s="207"/>
      <c r="AL6452" s="207"/>
      <c r="AM6452" s="207"/>
      <c r="AN6452" s="207"/>
      <c r="AO6452" s="207"/>
      <c r="AP6452" s="207"/>
      <c r="AQ6452" s="207"/>
      <c r="AR6452" s="207"/>
      <c r="AS6452" s="207"/>
      <c r="AT6452" s="207"/>
      <c r="AU6452" s="207"/>
      <c r="AV6452" s="207"/>
      <c r="AW6452" s="207"/>
      <c r="AX6452" s="207"/>
      <c r="AY6452" s="207"/>
      <c r="AZ6452" s="207"/>
      <c r="BA6452" s="207"/>
      <c r="BB6452" s="21">
        <f>BB6453</f>
        <v>0.83299999999999996</v>
      </c>
      <c r="BC6452" s="57">
        <f>BF6452</f>
        <v>7</v>
      </c>
      <c r="BD6452" s="22">
        <f t="shared" si="623"/>
        <v>1.1569444444444443</v>
      </c>
      <c r="BE6452" s="21">
        <f>BC6452-BD6452</f>
        <v>5.8430555555555559</v>
      </c>
      <c r="BF6452" s="51">
        <v>7</v>
      </c>
      <c r="BG6452" s="10">
        <v>6</v>
      </c>
      <c r="BH6452" s="21">
        <f t="shared" si="622"/>
        <v>5.208E-3</v>
      </c>
      <c r="BI6452" s="29">
        <f t="shared" si="622"/>
        <v>8.6076666666666665E-4</v>
      </c>
      <c r="BJ6452" s="21">
        <f>BH6452-BI6452</f>
        <v>4.347233333333333E-3</v>
      </c>
      <c r="BK6452" s="21">
        <v>419.41065600000002</v>
      </c>
      <c r="BL6452" s="22">
        <v>416.91900000000004</v>
      </c>
      <c r="BM6452" s="21">
        <v>2.4916559999999777</v>
      </c>
      <c r="BN6452" s="21">
        <f t="shared" si="620"/>
        <v>1677.6426240000001</v>
      </c>
      <c r="BO6452" s="22">
        <f>BL6452*4</f>
        <v>1667.6760000000002</v>
      </c>
      <c r="BP6452" s="21">
        <f t="shared" si="621"/>
        <v>9.9666239999999107</v>
      </c>
    </row>
    <row r="6453" spans="1:68" ht="12" hidden="1" customHeight="1" outlineLevel="2" x14ac:dyDescent="0.25">
      <c r="E6453" s="58" t="s">
        <v>5668</v>
      </c>
      <c r="F6453" s="204"/>
      <c r="G6453" s="204"/>
      <c r="H6453" s="204"/>
      <c r="I6453" s="235"/>
      <c r="J6453" s="235"/>
      <c r="K6453" s="204"/>
      <c r="L6453" s="204"/>
      <c r="M6453" s="204"/>
      <c r="N6453" s="204"/>
      <c r="O6453" s="204"/>
      <c r="P6453" s="204"/>
      <c r="Q6453" s="204"/>
      <c r="R6453" s="204"/>
      <c r="S6453" s="204"/>
      <c r="T6453" s="204"/>
      <c r="U6453" s="204"/>
      <c r="V6453" s="204"/>
      <c r="W6453" s="204"/>
      <c r="X6453" s="204"/>
      <c r="Y6453" s="204"/>
      <c r="Z6453" s="204"/>
      <c r="AA6453" s="204"/>
      <c r="AB6453" s="204"/>
      <c r="AC6453" s="204"/>
      <c r="AD6453" s="204"/>
      <c r="AE6453" s="204"/>
      <c r="AF6453" s="204"/>
      <c r="AG6453" s="204"/>
      <c r="AH6453" s="204"/>
      <c r="AI6453" s="204"/>
      <c r="AJ6453" s="204"/>
      <c r="AK6453" s="204"/>
      <c r="AL6453" s="204"/>
      <c r="AM6453" s="204"/>
      <c r="AN6453" s="204"/>
      <c r="AO6453" s="204"/>
      <c r="AP6453" s="204"/>
      <c r="AQ6453" s="204"/>
      <c r="AR6453" s="204"/>
      <c r="AS6453" s="204"/>
      <c r="AT6453" s="204"/>
      <c r="AU6453" s="204"/>
      <c r="AV6453" s="204"/>
      <c r="AW6453" s="204"/>
      <c r="AX6453" s="204"/>
      <c r="AY6453" s="204"/>
      <c r="AZ6453" s="204"/>
      <c r="BA6453" s="59">
        <v>6.4450000000000003</v>
      </c>
      <c r="BB6453" s="21">
        <v>0.83299999999999996</v>
      </c>
      <c r="BC6453" s="60"/>
      <c r="BD6453" s="22">
        <f t="shared" si="623"/>
        <v>1.1569444444444443</v>
      </c>
      <c r="BE6453" s="51"/>
      <c r="BF6453" s="51"/>
      <c r="BH6453" s="21">
        <f t="shared" si="622"/>
        <v>0</v>
      </c>
      <c r="BI6453" s="29">
        <f t="shared" si="622"/>
        <v>8.6076666666666665E-4</v>
      </c>
      <c r="BK6453" s="21"/>
      <c r="BN6453" s="21">
        <f t="shared" si="620"/>
        <v>0</v>
      </c>
      <c r="BP6453" s="21">
        <f t="shared" si="621"/>
        <v>0</v>
      </c>
    </row>
    <row r="6454" spans="1:68" ht="12" hidden="1" customHeight="1" outlineLevel="1" collapsed="1" x14ac:dyDescent="0.2">
      <c r="A6454" s="10"/>
      <c r="B6454" s="18"/>
      <c r="C6454" s="18"/>
      <c r="D6454" s="18"/>
      <c r="E6454" s="19" t="s">
        <v>5669</v>
      </c>
      <c r="F6454" s="207"/>
      <c r="G6454" s="207"/>
      <c r="H6454" s="207"/>
      <c r="I6454" s="236"/>
      <c r="J6454" s="236"/>
      <c r="K6454" s="207"/>
      <c r="L6454" s="207"/>
      <c r="M6454" s="207"/>
      <c r="N6454" s="207"/>
      <c r="O6454" s="207"/>
      <c r="P6454" s="207"/>
      <c r="Q6454" s="207"/>
      <c r="R6454" s="207"/>
      <c r="S6454" s="207"/>
      <c r="T6454" s="207"/>
      <c r="U6454" s="207"/>
      <c r="V6454" s="207"/>
      <c r="W6454" s="207"/>
      <c r="X6454" s="207"/>
      <c r="Y6454" s="207"/>
      <c r="Z6454" s="207"/>
      <c r="AA6454" s="207"/>
      <c r="AB6454" s="207"/>
      <c r="AC6454" s="207"/>
      <c r="AD6454" s="207"/>
      <c r="AE6454" s="207"/>
      <c r="AF6454" s="207"/>
      <c r="AG6454" s="207"/>
      <c r="AH6454" s="207"/>
      <c r="AI6454" s="207"/>
      <c r="AJ6454" s="207"/>
      <c r="AK6454" s="207"/>
      <c r="AL6454" s="207"/>
      <c r="AM6454" s="207"/>
      <c r="AN6454" s="207"/>
      <c r="AO6454" s="207"/>
      <c r="AP6454" s="207"/>
      <c r="AQ6454" s="207"/>
      <c r="AR6454" s="207"/>
      <c r="AS6454" s="207"/>
      <c r="AT6454" s="207"/>
      <c r="AU6454" s="207"/>
      <c r="AV6454" s="207"/>
      <c r="AW6454" s="207"/>
      <c r="AX6454" s="207"/>
      <c r="AY6454" s="207"/>
      <c r="AZ6454" s="207"/>
      <c r="BA6454" s="207"/>
      <c r="BB6454" s="21">
        <f>BB6455+BB6456</f>
        <v>3.274</v>
      </c>
      <c r="BC6454" s="57">
        <f>BF6454</f>
        <v>16.5</v>
      </c>
      <c r="BD6454" s="22">
        <f t="shared" si="623"/>
        <v>4.5472222222222225</v>
      </c>
      <c r="BE6454" s="21">
        <f>BC6454-BD6454</f>
        <v>11.952777777777778</v>
      </c>
      <c r="BF6454" s="51">
        <f>SUM(BF6455:BF6456)</f>
        <v>16.5</v>
      </c>
      <c r="BG6454" s="10">
        <v>6</v>
      </c>
      <c r="BH6454" s="21">
        <f t="shared" si="622"/>
        <v>1.2276E-2</v>
      </c>
      <c r="BI6454" s="29">
        <f t="shared" si="622"/>
        <v>3.3831333333333336E-3</v>
      </c>
      <c r="BJ6454" s="21">
        <f>BH6454-BI6454</f>
        <v>8.8928666666666673E-3</v>
      </c>
      <c r="BK6454" s="21">
        <v>419.41065600000002</v>
      </c>
      <c r="BL6454" s="22">
        <v>416.91900000000004</v>
      </c>
      <c r="BM6454" s="21">
        <v>2.4916559999999777</v>
      </c>
      <c r="BN6454" s="21">
        <f t="shared" si="620"/>
        <v>1677.6426240000001</v>
      </c>
      <c r="BO6454" s="22">
        <f>BL6454*4</f>
        <v>1667.6760000000002</v>
      </c>
      <c r="BP6454" s="21">
        <f t="shared" si="621"/>
        <v>9.9666239999999107</v>
      </c>
    </row>
    <row r="6455" spans="1:68" ht="12" hidden="1" customHeight="1" outlineLevel="2" x14ac:dyDescent="0.25">
      <c r="E6455" s="58" t="s">
        <v>5670</v>
      </c>
      <c r="F6455" s="204"/>
      <c r="G6455" s="204"/>
      <c r="H6455" s="204"/>
      <c r="I6455" s="235"/>
      <c r="J6455" s="235"/>
      <c r="K6455" s="204"/>
      <c r="L6455" s="204"/>
      <c r="M6455" s="204"/>
      <c r="N6455" s="204"/>
      <c r="O6455" s="204"/>
      <c r="P6455" s="204"/>
      <c r="Q6455" s="204"/>
      <c r="R6455" s="204"/>
      <c r="S6455" s="204"/>
      <c r="T6455" s="204"/>
      <c r="U6455" s="204"/>
      <c r="V6455" s="204"/>
      <c r="W6455" s="204"/>
      <c r="X6455" s="204"/>
      <c r="Y6455" s="204"/>
      <c r="Z6455" s="204"/>
      <c r="AA6455" s="204"/>
      <c r="AB6455" s="204"/>
      <c r="AC6455" s="204"/>
      <c r="AD6455" s="204"/>
      <c r="AE6455" s="204"/>
      <c r="AF6455" s="204"/>
      <c r="AG6455" s="204"/>
      <c r="AH6455" s="204"/>
      <c r="AI6455" s="204"/>
      <c r="AJ6455" s="204"/>
      <c r="AK6455" s="204"/>
      <c r="AL6455" s="204"/>
      <c r="AM6455" s="204"/>
      <c r="AN6455" s="204"/>
      <c r="AO6455" s="204"/>
      <c r="AP6455" s="204"/>
      <c r="AQ6455" s="204"/>
      <c r="AR6455" s="204"/>
      <c r="AS6455" s="204"/>
      <c r="AT6455" s="204"/>
      <c r="AU6455" s="204"/>
      <c r="AV6455" s="204"/>
      <c r="AW6455" s="204"/>
      <c r="AX6455" s="204"/>
      <c r="AY6455" s="204"/>
      <c r="AZ6455" s="204"/>
      <c r="BA6455" s="59">
        <v>6.4450000000000003</v>
      </c>
      <c r="BB6455" s="21">
        <v>1.274</v>
      </c>
      <c r="BC6455" s="60"/>
      <c r="BD6455" s="22">
        <f t="shared" si="623"/>
        <v>1.7694444444444444</v>
      </c>
      <c r="BE6455" s="51"/>
      <c r="BF6455" s="51">
        <v>8.5</v>
      </c>
      <c r="BH6455" s="21">
        <f t="shared" si="622"/>
        <v>0</v>
      </c>
      <c r="BI6455" s="29">
        <f t="shared" si="622"/>
        <v>1.3164666666666666E-3</v>
      </c>
      <c r="BK6455" s="21"/>
      <c r="BN6455" s="21">
        <f t="shared" si="620"/>
        <v>0</v>
      </c>
      <c r="BP6455" s="21">
        <f t="shared" si="621"/>
        <v>0</v>
      </c>
    </row>
    <row r="6456" spans="1:68" ht="12" hidden="1" customHeight="1" outlineLevel="2" x14ac:dyDescent="0.25">
      <c r="E6456" s="109" t="s">
        <v>5671</v>
      </c>
      <c r="F6456" s="110"/>
      <c r="G6456" s="110"/>
      <c r="H6456" s="110"/>
      <c r="I6456" s="110"/>
      <c r="J6456" s="110"/>
      <c r="K6456" s="110"/>
      <c r="L6456" s="110"/>
      <c r="M6456" s="110"/>
      <c r="N6456" s="110"/>
      <c r="O6456" s="110"/>
      <c r="P6456" s="110"/>
      <c r="Q6456" s="110"/>
      <c r="R6456" s="110"/>
      <c r="S6456" s="110"/>
      <c r="T6456" s="110"/>
      <c r="U6456" s="110"/>
      <c r="V6456" s="110"/>
      <c r="W6456" s="110"/>
      <c r="X6456" s="110"/>
      <c r="Y6456" s="110"/>
      <c r="Z6456" s="110"/>
      <c r="AA6456" s="110"/>
      <c r="AB6456" s="110"/>
      <c r="AC6456" s="110"/>
      <c r="AD6456" s="110"/>
      <c r="AE6456" s="110"/>
      <c r="AF6456" s="110"/>
      <c r="AG6456" s="110"/>
      <c r="AH6456" s="110"/>
      <c r="AI6456" s="110"/>
      <c r="AJ6456" s="110"/>
      <c r="AK6456" s="110"/>
      <c r="AL6456" s="110"/>
      <c r="AM6456" s="110"/>
      <c r="AN6456" s="110"/>
      <c r="AO6456" s="110"/>
      <c r="AP6456" s="110"/>
      <c r="AQ6456" s="110"/>
      <c r="AR6456" s="110"/>
      <c r="AS6456" s="110"/>
      <c r="AT6456" s="110"/>
      <c r="AU6456" s="110"/>
      <c r="AV6456" s="110"/>
      <c r="AW6456" s="110"/>
      <c r="AX6456" s="110"/>
      <c r="AY6456" s="110"/>
      <c r="AZ6456" s="110"/>
      <c r="BA6456" s="111"/>
      <c r="BB6456" s="50">
        <v>2</v>
      </c>
      <c r="BC6456" s="112"/>
      <c r="BD6456" s="22">
        <f t="shared" si="623"/>
        <v>2.7777777777777777</v>
      </c>
      <c r="BE6456" s="51"/>
      <c r="BF6456" s="51">
        <v>8</v>
      </c>
      <c r="BH6456" s="21">
        <f t="shared" si="622"/>
        <v>0</v>
      </c>
      <c r="BI6456" s="29">
        <f t="shared" si="622"/>
        <v>2.0666666666666663E-3</v>
      </c>
      <c r="BK6456" s="93"/>
      <c r="BN6456" s="93"/>
      <c r="BP6456" s="93"/>
    </row>
    <row r="6457" spans="1:68" ht="12" hidden="1" customHeight="1" outlineLevel="1" collapsed="1" x14ac:dyDescent="0.2">
      <c r="A6457" s="10"/>
      <c r="B6457" s="18"/>
      <c r="C6457" s="18"/>
      <c r="D6457" s="18"/>
      <c r="E6457" s="19" t="s">
        <v>5672</v>
      </c>
      <c r="F6457" s="207"/>
      <c r="G6457" s="207"/>
      <c r="H6457" s="207"/>
      <c r="I6457" s="236"/>
      <c r="J6457" s="236"/>
      <c r="K6457" s="207"/>
      <c r="L6457" s="207"/>
      <c r="M6457" s="207"/>
      <c r="N6457" s="207"/>
      <c r="O6457" s="207"/>
      <c r="P6457" s="207"/>
      <c r="Q6457" s="207"/>
      <c r="R6457" s="207"/>
      <c r="S6457" s="207"/>
      <c r="T6457" s="207"/>
      <c r="U6457" s="207"/>
      <c r="V6457" s="207"/>
      <c r="W6457" s="207"/>
      <c r="X6457" s="207"/>
      <c r="Y6457" s="207"/>
      <c r="Z6457" s="207"/>
      <c r="AA6457" s="207"/>
      <c r="AB6457" s="207"/>
      <c r="AC6457" s="207"/>
      <c r="AD6457" s="207"/>
      <c r="AE6457" s="207"/>
      <c r="AF6457" s="207"/>
      <c r="AG6457" s="207"/>
      <c r="AH6457" s="207"/>
      <c r="AI6457" s="207"/>
      <c r="AJ6457" s="207"/>
      <c r="AK6457" s="207"/>
      <c r="AL6457" s="207"/>
      <c r="AM6457" s="207"/>
      <c r="AN6457" s="207"/>
      <c r="AO6457" s="207"/>
      <c r="AP6457" s="207"/>
      <c r="AQ6457" s="207"/>
      <c r="AR6457" s="207"/>
      <c r="AS6457" s="207"/>
      <c r="AT6457" s="207"/>
      <c r="AU6457" s="207"/>
      <c r="AV6457" s="207"/>
      <c r="AW6457" s="207"/>
      <c r="AX6457" s="207"/>
      <c r="AY6457" s="207"/>
      <c r="AZ6457" s="207"/>
      <c r="BA6457" s="207"/>
      <c r="BB6457" s="21">
        <f>BB6458</f>
        <v>4.4829999999999997</v>
      </c>
      <c r="BC6457" s="57">
        <f>BF6457</f>
        <v>16.34</v>
      </c>
      <c r="BD6457" s="22">
        <f t="shared" si="623"/>
        <v>6.2263888888888888</v>
      </c>
      <c r="BE6457" s="21">
        <f>BC6457-BD6457</f>
        <v>10.113611111111112</v>
      </c>
      <c r="BF6457" s="51">
        <v>16.34</v>
      </c>
      <c r="BG6457" s="10">
        <v>6</v>
      </c>
      <c r="BH6457" s="21">
        <f t="shared" si="622"/>
        <v>1.215696E-2</v>
      </c>
      <c r="BI6457" s="29">
        <f t="shared" si="622"/>
        <v>4.6324333333333332E-3</v>
      </c>
      <c r="BJ6457" s="21">
        <f>BH6457-BI6457</f>
        <v>7.5245266666666664E-3</v>
      </c>
      <c r="BK6457" s="21">
        <v>419.41065600000002</v>
      </c>
      <c r="BL6457" s="22">
        <v>416.91900000000004</v>
      </c>
      <c r="BM6457" s="21">
        <v>2.4916559999999777</v>
      </c>
      <c r="BN6457" s="21">
        <f>BK6457*4</f>
        <v>1677.6426240000001</v>
      </c>
      <c r="BO6457" s="22">
        <f>BL6457*4</f>
        <v>1667.6760000000002</v>
      </c>
      <c r="BP6457" s="21">
        <f>BM6457*4</f>
        <v>9.9666239999999107</v>
      </c>
    </row>
    <row r="6458" spans="1:68" ht="12" hidden="1" customHeight="1" outlineLevel="2" x14ac:dyDescent="0.25">
      <c r="E6458" s="58" t="s">
        <v>5673</v>
      </c>
      <c r="F6458" s="204"/>
      <c r="G6458" s="204"/>
      <c r="H6458" s="204"/>
      <c r="I6458" s="235"/>
      <c r="J6458" s="235"/>
      <c r="K6458" s="204"/>
      <c r="L6458" s="204"/>
      <c r="M6458" s="204"/>
      <c r="N6458" s="204"/>
      <c r="O6458" s="204"/>
      <c r="P6458" s="204"/>
      <c r="Q6458" s="204"/>
      <c r="R6458" s="204"/>
      <c r="S6458" s="204"/>
      <c r="T6458" s="204"/>
      <c r="U6458" s="204"/>
      <c r="V6458" s="204"/>
      <c r="W6458" s="204"/>
      <c r="X6458" s="204"/>
      <c r="Y6458" s="204"/>
      <c r="Z6458" s="204"/>
      <c r="AA6458" s="204"/>
      <c r="AB6458" s="204"/>
      <c r="AC6458" s="204"/>
      <c r="AD6458" s="204"/>
      <c r="AE6458" s="204"/>
      <c r="AF6458" s="204"/>
      <c r="AG6458" s="204"/>
      <c r="AH6458" s="204"/>
      <c r="AI6458" s="204"/>
      <c r="AJ6458" s="204"/>
      <c r="AK6458" s="204"/>
      <c r="AL6458" s="204"/>
      <c r="AM6458" s="204"/>
      <c r="AN6458" s="204"/>
      <c r="AO6458" s="204"/>
      <c r="AP6458" s="204"/>
      <c r="AQ6458" s="204"/>
      <c r="AR6458" s="204"/>
      <c r="AS6458" s="204"/>
      <c r="AT6458" s="204"/>
      <c r="AU6458" s="204"/>
      <c r="AV6458" s="204"/>
      <c r="AW6458" s="204"/>
      <c r="AX6458" s="204"/>
      <c r="AY6458" s="204"/>
      <c r="AZ6458" s="204"/>
      <c r="BA6458" s="59">
        <v>6.4450000000000003</v>
      </c>
      <c r="BB6458" s="21">
        <v>4.4829999999999997</v>
      </c>
      <c r="BC6458" s="60"/>
      <c r="BD6458" s="22">
        <f t="shared" si="623"/>
        <v>6.2263888888888888</v>
      </c>
      <c r="BE6458" s="51"/>
      <c r="BF6458" s="51"/>
      <c r="BH6458" s="21">
        <f t="shared" si="622"/>
        <v>0</v>
      </c>
      <c r="BI6458" s="29">
        <f t="shared" si="622"/>
        <v>4.6324333333333332E-3</v>
      </c>
      <c r="BK6458" s="21"/>
      <c r="BN6458" s="21">
        <f t="shared" ref="BN6458:BN6468" si="624">BK6458*4</f>
        <v>0</v>
      </c>
      <c r="BP6458" s="21">
        <f t="shared" ref="BP6458:BP6468" si="625">BM6458*4</f>
        <v>0</v>
      </c>
    </row>
    <row r="6459" spans="1:68" ht="12" hidden="1" customHeight="1" outlineLevel="1" collapsed="1" x14ac:dyDescent="0.2">
      <c r="A6459" s="10"/>
      <c r="B6459" s="18"/>
      <c r="C6459" s="18"/>
      <c r="D6459" s="18"/>
      <c r="E6459" s="19" t="s">
        <v>5674</v>
      </c>
      <c r="F6459" s="207"/>
      <c r="G6459" s="207"/>
      <c r="H6459" s="207"/>
      <c r="I6459" s="236"/>
      <c r="J6459" s="236"/>
      <c r="K6459" s="207"/>
      <c r="L6459" s="207"/>
      <c r="M6459" s="207"/>
      <c r="N6459" s="207"/>
      <c r="O6459" s="207"/>
      <c r="P6459" s="207"/>
      <c r="Q6459" s="207"/>
      <c r="R6459" s="207"/>
      <c r="S6459" s="207"/>
      <c r="T6459" s="207"/>
      <c r="U6459" s="207"/>
      <c r="V6459" s="207"/>
      <c r="W6459" s="207"/>
      <c r="X6459" s="207"/>
      <c r="Y6459" s="207"/>
      <c r="Z6459" s="207"/>
      <c r="AA6459" s="207"/>
      <c r="AB6459" s="207"/>
      <c r="AC6459" s="207"/>
      <c r="AD6459" s="207"/>
      <c r="AE6459" s="207"/>
      <c r="AF6459" s="207"/>
      <c r="AG6459" s="207"/>
      <c r="AH6459" s="207"/>
      <c r="AI6459" s="207"/>
      <c r="AJ6459" s="207"/>
      <c r="AK6459" s="207"/>
      <c r="AL6459" s="207"/>
      <c r="AM6459" s="207"/>
      <c r="AN6459" s="207"/>
      <c r="AO6459" s="207"/>
      <c r="AP6459" s="207"/>
      <c r="AQ6459" s="207"/>
      <c r="AR6459" s="207"/>
      <c r="AS6459" s="207"/>
      <c r="AT6459" s="207"/>
      <c r="AU6459" s="207"/>
      <c r="AV6459" s="207"/>
      <c r="AW6459" s="207"/>
      <c r="AX6459" s="207"/>
      <c r="AY6459" s="207"/>
      <c r="AZ6459" s="207"/>
      <c r="BA6459" s="207"/>
      <c r="BB6459" s="21">
        <f>BB6460</f>
        <v>16.530999999999999</v>
      </c>
      <c r="BC6459" s="57">
        <f>BF6459</f>
        <v>62.4</v>
      </c>
      <c r="BD6459" s="22">
        <f t="shared" si="623"/>
        <v>22.959722222222219</v>
      </c>
      <c r="BE6459" s="21">
        <f>BC6459-BD6459</f>
        <v>39.44027777777778</v>
      </c>
      <c r="BF6459" s="51">
        <v>62.4</v>
      </c>
      <c r="BG6459" s="10">
        <v>6</v>
      </c>
      <c r="BH6459" s="21">
        <f t="shared" si="622"/>
        <v>4.6425599999999997E-2</v>
      </c>
      <c r="BI6459" s="29">
        <f t="shared" si="622"/>
        <v>1.7082033333333333E-2</v>
      </c>
      <c r="BJ6459" s="21">
        <f>BH6459-BI6459</f>
        <v>2.9343566666666664E-2</v>
      </c>
      <c r="BK6459" s="21">
        <v>419.41065600000002</v>
      </c>
      <c r="BL6459" s="22">
        <v>416.91900000000004</v>
      </c>
      <c r="BM6459" s="21">
        <v>2.4916559999999777</v>
      </c>
      <c r="BN6459" s="21">
        <f t="shared" si="624"/>
        <v>1677.6426240000001</v>
      </c>
      <c r="BO6459" s="22">
        <f>BL6459*4</f>
        <v>1667.6760000000002</v>
      </c>
      <c r="BP6459" s="21">
        <f t="shared" si="625"/>
        <v>9.9666239999999107</v>
      </c>
    </row>
    <row r="6460" spans="1:68" ht="12" hidden="1" customHeight="1" outlineLevel="2" x14ac:dyDescent="0.25">
      <c r="E6460" s="58" t="s">
        <v>5675</v>
      </c>
      <c r="F6460" s="204"/>
      <c r="G6460" s="204"/>
      <c r="H6460" s="204"/>
      <c r="I6460" s="235"/>
      <c r="J6460" s="235"/>
      <c r="K6460" s="204"/>
      <c r="L6460" s="204"/>
      <c r="M6460" s="204"/>
      <c r="N6460" s="204"/>
      <c r="O6460" s="204"/>
      <c r="P6460" s="204"/>
      <c r="Q6460" s="204"/>
      <c r="R6460" s="204"/>
      <c r="S6460" s="204"/>
      <c r="T6460" s="204"/>
      <c r="U6460" s="204"/>
      <c r="V6460" s="204"/>
      <c r="W6460" s="204"/>
      <c r="X6460" s="204"/>
      <c r="Y6460" s="204"/>
      <c r="Z6460" s="204"/>
      <c r="AA6460" s="204"/>
      <c r="AB6460" s="204"/>
      <c r="AC6460" s="204"/>
      <c r="AD6460" s="204"/>
      <c r="AE6460" s="204"/>
      <c r="AF6460" s="204"/>
      <c r="AG6460" s="204"/>
      <c r="AH6460" s="204"/>
      <c r="AI6460" s="204"/>
      <c r="AJ6460" s="204"/>
      <c r="AK6460" s="204"/>
      <c r="AL6460" s="204"/>
      <c r="AM6460" s="204"/>
      <c r="AN6460" s="204"/>
      <c r="AO6460" s="204"/>
      <c r="AP6460" s="204"/>
      <c r="AQ6460" s="204"/>
      <c r="AR6460" s="204"/>
      <c r="AS6460" s="204"/>
      <c r="AT6460" s="204"/>
      <c r="AU6460" s="204"/>
      <c r="AV6460" s="204"/>
      <c r="AW6460" s="204"/>
      <c r="AX6460" s="204"/>
      <c r="AY6460" s="204"/>
      <c r="AZ6460" s="204"/>
      <c r="BA6460" s="59">
        <v>6.4450000000000003</v>
      </c>
      <c r="BB6460" s="21">
        <v>16.530999999999999</v>
      </c>
      <c r="BC6460" s="60"/>
      <c r="BD6460" s="22">
        <f t="shared" si="623"/>
        <v>22.959722222222219</v>
      </c>
      <c r="BE6460" s="51"/>
      <c r="BF6460" s="51"/>
      <c r="BH6460" s="21">
        <f t="shared" si="622"/>
        <v>0</v>
      </c>
      <c r="BI6460" s="29">
        <f t="shared" si="622"/>
        <v>1.7082033333333333E-2</v>
      </c>
      <c r="BK6460" s="21"/>
      <c r="BN6460" s="21">
        <f t="shared" si="624"/>
        <v>0</v>
      </c>
      <c r="BP6460" s="21">
        <f t="shared" si="625"/>
        <v>0</v>
      </c>
    </row>
    <row r="6461" spans="1:68" ht="12" hidden="1" customHeight="1" outlineLevel="1" collapsed="1" x14ac:dyDescent="0.2">
      <c r="A6461" s="10"/>
      <c r="B6461" s="18"/>
      <c r="C6461" s="18"/>
      <c r="D6461" s="18"/>
      <c r="E6461" s="19" t="s">
        <v>5676</v>
      </c>
      <c r="F6461" s="207"/>
      <c r="G6461" s="207"/>
      <c r="H6461" s="207"/>
      <c r="I6461" s="236"/>
      <c r="J6461" s="236"/>
      <c r="K6461" s="207"/>
      <c r="L6461" s="207"/>
      <c r="M6461" s="207"/>
      <c r="N6461" s="207"/>
      <c r="O6461" s="207"/>
      <c r="P6461" s="207"/>
      <c r="Q6461" s="207"/>
      <c r="R6461" s="207"/>
      <c r="S6461" s="207"/>
      <c r="T6461" s="207"/>
      <c r="U6461" s="207"/>
      <c r="V6461" s="207"/>
      <c r="W6461" s="207"/>
      <c r="X6461" s="207"/>
      <c r="Y6461" s="207"/>
      <c r="Z6461" s="207"/>
      <c r="AA6461" s="207"/>
      <c r="AB6461" s="207"/>
      <c r="AC6461" s="207"/>
      <c r="AD6461" s="207"/>
      <c r="AE6461" s="207"/>
      <c r="AF6461" s="207"/>
      <c r="AG6461" s="207"/>
      <c r="AH6461" s="207"/>
      <c r="AI6461" s="207"/>
      <c r="AJ6461" s="207"/>
      <c r="AK6461" s="207"/>
      <c r="AL6461" s="207"/>
      <c r="AM6461" s="207"/>
      <c r="AN6461" s="207"/>
      <c r="AO6461" s="207"/>
      <c r="AP6461" s="207"/>
      <c r="AQ6461" s="207"/>
      <c r="AR6461" s="207"/>
      <c r="AS6461" s="207"/>
      <c r="AT6461" s="207"/>
      <c r="AU6461" s="207"/>
      <c r="AV6461" s="207"/>
      <c r="AW6461" s="207"/>
      <c r="AX6461" s="207"/>
      <c r="AY6461" s="207"/>
      <c r="AZ6461" s="207"/>
      <c r="BA6461" s="207"/>
      <c r="BB6461" s="21">
        <f>BB6462</f>
        <v>1.22</v>
      </c>
      <c r="BC6461" s="57">
        <f>BF6461</f>
        <v>14.55</v>
      </c>
      <c r="BD6461" s="22">
        <f t="shared" si="623"/>
        <v>1.6944444444444444</v>
      </c>
      <c r="BE6461" s="21">
        <f>BC6461-BD6461</f>
        <v>12.855555555555556</v>
      </c>
      <c r="BF6461" s="51">
        <v>14.55</v>
      </c>
      <c r="BG6461" s="10">
        <v>6</v>
      </c>
      <c r="BH6461" s="21">
        <f t="shared" si="622"/>
        <v>1.08252E-2</v>
      </c>
      <c r="BI6461" s="29">
        <f t="shared" si="622"/>
        <v>1.2606666666666664E-3</v>
      </c>
      <c r="BJ6461" s="21">
        <f>BH6461-BI6461</f>
        <v>9.5645333333333332E-3</v>
      </c>
      <c r="BK6461" s="21">
        <v>419.41065600000002</v>
      </c>
      <c r="BL6461" s="22">
        <v>416.91900000000004</v>
      </c>
      <c r="BM6461" s="21">
        <v>2.4916559999999777</v>
      </c>
      <c r="BN6461" s="21">
        <f t="shared" si="624"/>
        <v>1677.6426240000001</v>
      </c>
      <c r="BO6461" s="22">
        <f>BL6461*4</f>
        <v>1667.6760000000002</v>
      </c>
      <c r="BP6461" s="21">
        <f t="shared" si="625"/>
        <v>9.9666239999999107</v>
      </c>
    </row>
    <row r="6462" spans="1:68" ht="12" hidden="1" customHeight="1" outlineLevel="2" x14ac:dyDescent="0.25">
      <c r="E6462" s="58" t="s">
        <v>5677</v>
      </c>
      <c r="F6462" s="204"/>
      <c r="G6462" s="204"/>
      <c r="H6462" s="204"/>
      <c r="I6462" s="235"/>
      <c r="J6462" s="235"/>
      <c r="K6462" s="204"/>
      <c r="L6462" s="204"/>
      <c r="M6462" s="204"/>
      <c r="N6462" s="204"/>
      <c r="O6462" s="204"/>
      <c r="P6462" s="204"/>
      <c r="Q6462" s="204"/>
      <c r="R6462" s="204"/>
      <c r="S6462" s="204"/>
      <c r="T6462" s="204"/>
      <c r="U6462" s="204"/>
      <c r="V6462" s="204"/>
      <c r="W6462" s="204"/>
      <c r="X6462" s="204"/>
      <c r="Y6462" s="204"/>
      <c r="Z6462" s="204"/>
      <c r="AA6462" s="204"/>
      <c r="AB6462" s="204"/>
      <c r="AC6462" s="204"/>
      <c r="AD6462" s="204"/>
      <c r="AE6462" s="204"/>
      <c r="AF6462" s="204"/>
      <c r="AG6462" s="204"/>
      <c r="AH6462" s="204"/>
      <c r="AI6462" s="204"/>
      <c r="AJ6462" s="204"/>
      <c r="AK6462" s="204"/>
      <c r="AL6462" s="204"/>
      <c r="AM6462" s="204"/>
      <c r="AN6462" s="204"/>
      <c r="AO6462" s="204"/>
      <c r="AP6462" s="204"/>
      <c r="AQ6462" s="204"/>
      <c r="AR6462" s="204"/>
      <c r="AS6462" s="204"/>
      <c r="AT6462" s="204"/>
      <c r="AU6462" s="204"/>
      <c r="AV6462" s="204"/>
      <c r="AW6462" s="204"/>
      <c r="AX6462" s="204"/>
      <c r="AY6462" s="204"/>
      <c r="AZ6462" s="204"/>
      <c r="BA6462" s="59">
        <v>6.4450000000000003</v>
      </c>
      <c r="BB6462" s="21">
        <v>1.22</v>
      </c>
      <c r="BC6462" s="60"/>
      <c r="BD6462" s="22">
        <f t="shared" si="623"/>
        <v>1.6944444444444444</v>
      </c>
      <c r="BE6462" s="51"/>
      <c r="BF6462" s="51"/>
      <c r="BH6462" s="21">
        <f t="shared" si="622"/>
        <v>0</v>
      </c>
      <c r="BI6462" s="29">
        <f t="shared" si="622"/>
        <v>1.2606666666666664E-3</v>
      </c>
      <c r="BK6462" s="21"/>
      <c r="BN6462" s="21">
        <f t="shared" si="624"/>
        <v>0</v>
      </c>
      <c r="BP6462" s="21">
        <f t="shared" si="625"/>
        <v>0</v>
      </c>
    </row>
    <row r="6463" spans="1:68" ht="12" hidden="1" customHeight="1" outlineLevel="1" collapsed="1" x14ac:dyDescent="0.2">
      <c r="A6463" s="10"/>
      <c r="B6463" s="18"/>
      <c r="C6463" s="18"/>
      <c r="D6463" s="18"/>
      <c r="E6463" s="19" t="s">
        <v>5678</v>
      </c>
      <c r="F6463" s="207"/>
      <c r="G6463" s="207"/>
      <c r="H6463" s="207"/>
      <c r="I6463" s="236"/>
      <c r="J6463" s="236"/>
      <c r="K6463" s="207"/>
      <c r="L6463" s="207"/>
      <c r="M6463" s="207"/>
      <c r="N6463" s="207"/>
      <c r="O6463" s="207"/>
      <c r="P6463" s="207"/>
      <c r="Q6463" s="207"/>
      <c r="R6463" s="207"/>
      <c r="S6463" s="207"/>
      <c r="T6463" s="207"/>
      <c r="U6463" s="207"/>
      <c r="V6463" s="207"/>
      <c r="W6463" s="207"/>
      <c r="X6463" s="207"/>
      <c r="Y6463" s="207"/>
      <c r="Z6463" s="207"/>
      <c r="AA6463" s="207"/>
      <c r="AB6463" s="207"/>
      <c r="AC6463" s="207"/>
      <c r="AD6463" s="207"/>
      <c r="AE6463" s="207"/>
      <c r="AF6463" s="207"/>
      <c r="AG6463" s="207"/>
      <c r="AH6463" s="207"/>
      <c r="AI6463" s="207"/>
      <c r="AJ6463" s="207"/>
      <c r="AK6463" s="207"/>
      <c r="AL6463" s="207"/>
      <c r="AM6463" s="207"/>
      <c r="AN6463" s="207"/>
      <c r="AO6463" s="207"/>
      <c r="AP6463" s="207"/>
      <c r="AQ6463" s="207"/>
      <c r="AR6463" s="207"/>
      <c r="AS6463" s="207"/>
      <c r="AT6463" s="207"/>
      <c r="AU6463" s="207"/>
      <c r="AV6463" s="207"/>
      <c r="AW6463" s="207"/>
      <c r="AX6463" s="207"/>
      <c r="AY6463" s="207"/>
      <c r="AZ6463" s="207"/>
      <c r="BA6463" s="207"/>
      <c r="BB6463" s="21">
        <f>BB6464</f>
        <v>8.58</v>
      </c>
      <c r="BC6463" s="57">
        <f>BF6463</f>
        <v>48</v>
      </c>
      <c r="BD6463" s="22">
        <f t="shared" si="623"/>
        <v>11.916666666666666</v>
      </c>
      <c r="BE6463" s="21">
        <f>BC6463-BD6463</f>
        <v>36.083333333333336</v>
      </c>
      <c r="BF6463" s="51">
        <v>48</v>
      </c>
      <c r="BG6463" s="10">
        <v>6</v>
      </c>
      <c r="BH6463" s="21">
        <f t="shared" si="622"/>
        <v>3.5712000000000001E-2</v>
      </c>
      <c r="BI6463" s="29">
        <f t="shared" si="622"/>
        <v>8.8660000000000006E-3</v>
      </c>
      <c r="BJ6463" s="21">
        <f>BH6463-BI6463</f>
        <v>2.6846000000000002E-2</v>
      </c>
      <c r="BK6463" s="21">
        <v>419.41065600000002</v>
      </c>
      <c r="BL6463" s="22">
        <v>416.91900000000004</v>
      </c>
      <c r="BM6463" s="21">
        <v>2.4916559999999777</v>
      </c>
      <c r="BN6463" s="21">
        <f t="shared" si="624"/>
        <v>1677.6426240000001</v>
      </c>
      <c r="BO6463" s="22">
        <f>BL6463*4</f>
        <v>1667.6760000000002</v>
      </c>
      <c r="BP6463" s="21">
        <f t="shared" si="625"/>
        <v>9.9666239999999107</v>
      </c>
    </row>
    <row r="6464" spans="1:68" ht="12" hidden="1" customHeight="1" outlineLevel="2" x14ac:dyDescent="0.25">
      <c r="E6464" s="58" t="s">
        <v>5679</v>
      </c>
      <c r="F6464" s="204"/>
      <c r="G6464" s="204"/>
      <c r="H6464" s="204"/>
      <c r="I6464" s="235"/>
      <c r="J6464" s="235"/>
      <c r="K6464" s="204"/>
      <c r="L6464" s="204"/>
      <c r="M6464" s="204"/>
      <c r="N6464" s="204"/>
      <c r="O6464" s="204"/>
      <c r="P6464" s="204"/>
      <c r="Q6464" s="204"/>
      <c r="R6464" s="204"/>
      <c r="S6464" s="204"/>
      <c r="T6464" s="204"/>
      <c r="U6464" s="204"/>
      <c r="V6464" s="204"/>
      <c r="W6464" s="204"/>
      <c r="X6464" s="204"/>
      <c r="Y6464" s="204"/>
      <c r="Z6464" s="204"/>
      <c r="AA6464" s="204"/>
      <c r="AB6464" s="204"/>
      <c r="AC6464" s="204"/>
      <c r="AD6464" s="204"/>
      <c r="AE6464" s="204"/>
      <c r="AF6464" s="204"/>
      <c r="AG6464" s="204"/>
      <c r="AH6464" s="204"/>
      <c r="AI6464" s="204"/>
      <c r="AJ6464" s="204"/>
      <c r="AK6464" s="204"/>
      <c r="AL6464" s="204"/>
      <c r="AM6464" s="204"/>
      <c r="AN6464" s="204"/>
      <c r="AO6464" s="204"/>
      <c r="AP6464" s="204"/>
      <c r="AQ6464" s="204"/>
      <c r="AR6464" s="204"/>
      <c r="AS6464" s="204"/>
      <c r="AT6464" s="204"/>
      <c r="AU6464" s="204"/>
      <c r="AV6464" s="204"/>
      <c r="AW6464" s="204"/>
      <c r="AX6464" s="204"/>
      <c r="AY6464" s="204"/>
      <c r="AZ6464" s="204"/>
      <c r="BA6464" s="59">
        <v>6.4450000000000003</v>
      </c>
      <c r="BB6464" s="21">
        <v>8.58</v>
      </c>
      <c r="BC6464" s="60"/>
      <c r="BD6464" s="22">
        <f t="shared" si="623"/>
        <v>11.916666666666666</v>
      </c>
      <c r="BE6464" s="51"/>
      <c r="BF6464" s="51"/>
      <c r="BH6464" s="21">
        <f t="shared" si="622"/>
        <v>0</v>
      </c>
      <c r="BI6464" s="29">
        <f t="shared" si="622"/>
        <v>8.8660000000000006E-3</v>
      </c>
      <c r="BK6464" s="21"/>
      <c r="BN6464" s="21">
        <f t="shared" si="624"/>
        <v>0</v>
      </c>
      <c r="BP6464" s="21">
        <f t="shared" si="625"/>
        <v>0</v>
      </c>
    </row>
    <row r="6465" spans="1:68" ht="12" hidden="1" customHeight="1" outlineLevel="1" collapsed="1" x14ac:dyDescent="0.2">
      <c r="A6465" s="10"/>
      <c r="B6465" s="18"/>
      <c r="C6465" s="18"/>
      <c r="D6465" s="18"/>
      <c r="E6465" s="19" t="s">
        <v>5680</v>
      </c>
      <c r="F6465" s="207"/>
      <c r="G6465" s="207"/>
      <c r="H6465" s="207"/>
      <c r="I6465" s="236"/>
      <c r="J6465" s="236"/>
      <c r="K6465" s="207"/>
      <c r="L6465" s="207"/>
      <c r="M6465" s="207"/>
      <c r="N6465" s="207"/>
      <c r="O6465" s="207"/>
      <c r="P6465" s="207"/>
      <c r="Q6465" s="207"/>
      <c r="R6465" s="207"/>
      <c r="S6465" s="207"/>
      <c r="T6465" s="207"/>
      <c r="U6465" s="207"/>
      <c r="V6465" s="207"/>
      <c r="W6465" s="207"/>
      <c r="X6465" s="207"/>
      <c r="Y6465" s="207"/>
      <c r="Z6465" s="207"/>
      <c r="AA6465" s="207"/>
      <c r="AB6465" s="207"/>
      <c r="AC6465" s="207"/>
      <c r="AD6465" s="207"/>
      <c r="AE6465" s="207"/>
      <c r="AF6465" s="207"/>
      <c r="AG6465" s="207"/>
      <c r="AH6465" s="207"/>
      <c r="AI6465" s="207"/>
      <c r="AJ6465" s="207"/>
      <c r="AK6465" s="207"/>
      <c r="AL6465" s="207"/>
      <c r="AM6465" s="207"/>
      <c r="AN6465" s="207"/>
      <c r="AO6465" s="207"/>
      <c r="AP6465" s="207"/>
      <c r="AQ6465" s="207"/>
      <c r="AR6465" s="207"/>
      <c r="AS6465" s="207"/>
      <c r="AT6465" s="207"/>
      <c r="AU6465" s="207"/>
      <c r="AV6465" s="207"/>
      <c r="AW6465" s="207"/>
      <c r="AX6465" s="207"/>
      <c r="AY6465" s="207"/>
      <c r="AZ6465" s="207"/>
      <c r="BA6465" s="207"/>
      <c r="BB6465" s="21">
        <f>BB6466</f>
        <v>3.0379999999999998</v>
      </c>
      <c r="BC6465" s="57">
        <f>BF6465</f>
        <v>4.5</v>
      </c>
      <c r="BD6465" s="22">
        <f t="shared" si="623"/>
        <v>4.2194444444444441</v>
      </c>
      <c r="BE6465" s="21">
        <f>BC6465-BD6465</f>
        <v>0.28055555555555589</v>
      </c>
      <c r="BF6465" s="51">
        <v>4.5</v>
      </c>
      <c r="BG6465" s="10">
        <v>6</v>
      </c>
      <c r="BH6465" s="21">
        <f t="shared" si="622"/>
        <v>3.3479999999999998E-3</v>
      </c>
      <c r="BI6465" s="29">
        <f t="shared" si="622"/>
        <v>3.1392666666666662E-3</v>
      </c>
      <c r="BJ6465" s="21">
        <f>BH6465-BI6465</f>
        <v>2.087333333333336E-4</v>
      </c>
      <c r="BK6465" s="21">
        <v>419.41065600000002</v>
      </c>
      <c r="BL6465" s="22">
        <v>416.91900000000004</v>
      </c>
      <c r="BM6465" s="21">
        <v>2.4916559999999777</v>
      </c>
      <c r="BN6465" s="21">
        <f t="shared" si="624"/>
        <v>1677.6426240000001</v>
      </c>
      <c r="BO6465" s="22">
        <f>BL6465*4</f>
        <v>1667.6760000000002</v>
      </c>
      <c r="BP6465" s="21">
        <f t="shared" si="625"/>
        <v>9.9666239999999107</v>
      </c>
    </row>
    <row r="6466" spans="1:68" ht="12" hidden="1" customHeight="1" outlineLevel="2" x14ac:dyDescent="0.25">
      <c r="E6466" s="58" t="s">
        <v>5681</v>
      </c>
      <c r="F6466" s="204"/>
      <c r="G6466" s="204"/>
      <c r="H6466" s="204"/>
      <c r="I6466" s="235"/>
      <c r="J6466" s="235"/>
      <c r="K6466" s="204"/>
      <c r="L6466" s="204"/>
      <c r="M6466" s="204"/>
      <c r="N6466" s="204"/>
      <c r="O6466" s="204"/>
      <c r="P6466" s="204"/>
      <c r="Q6466" s="204"/>
      <c r="R6466" s="204"/>
      <c r="S6466" s="204"/>
      <c r="T6466" s="204"/>
      <c r="U6466" s="204"/>
      <c r="V6466" s="204"/>
      <c r="W6466" s="204"/>
      <c r="X6466" s="204"/>
      <c r="Y6466" s="204"/>
      <c r="Z6466" s="204"/>
      <c r="AA6466" s="204"/>
      <c r="AB6466" s="204"/>
      <c r="AC6466" s="204"/>
      <c r="AD6466" s="204"/>
      <c r="AE6466" s="204"/>
      <c r="AF6466" s="204"/>
      <c r="AG6466" s="204"/>
      <c r="AH6466" s="204"/>
      <c r="AI6466" s="204"/>
      <c r="AJ6466" s="204"/>
      <c r="AK6466" s="204"/>
      <c r="AL6466" s="204"/>
      <c r="AM6466" s="204"/>
      <c r="AN6466" s="204"/>
      <c r="AO6466" s="204"/>
      <c r="AP6466" s="204"/>
      <c r="AQ6466" s="204"/>
      <c r="AR6466" s="204"/>
      <c r="AS6466" s="204"/>
      <c r="AT6466" s="204"/>
      <c r="AU6466" s="204"/>
      <c r="AV6466" s="204"/>
      <c r="AW6466" s="204"/>
      <c r="AX6466" s="204"/>
      <c r="AY6466" s="204"/>
      <c r="AZ6466" s="204"/>
      <c r="BA6466" s="59">
        <v>6.4450000000000003</v>
      </c>
      <c r="BB6466" s="21">
        <v>3.0379999999999998</v>
      </c>
      <c r="BC6466" s="60"/>
      <c r="BD6466" s="22">
        <f t="shared" si="623"/>
        <v>4.2194444444444441</v>
      </c>
      <c r="BE6466" s="51"/>
      <c r="BF6466" s="51"/>
      <c r="BH6466" s="21">
        <f t="shared" si="622"/>
        <v>0</v>
      </c>
      <c r="BI6466" s="29">
        <f t="shared" si="622"/>
        <v>3.1392666666666662E-3</v>
      </c>
      <c r="BK6466" s="21"/>
      <c r="BN6466" s="21">
        <f t="shared" si="624"/>
        <v>0</v>
      </c>
      <c r="BP6466" s="21">
        <f t="shared" si="625"/>
        <v>0</v>
      </c>
    </row>
    <row r="6467" spans="1:68" ht="12" hidden="1" customHeight="1" outlineLevel="1" collapsed="1" x14ac:dyDescent="0.2">
      <c r="A6467" s="10"/>
      <c r="B6467" s="18"/>
      <c r="C6467" s="18"/>
      <c r="D6467" s="18"/>
      <c r="E6467" s="19" t="s">
        <v>5682</v>
      </c>
      <c r="F6467" s="207"/>
      <c r="G6467" s="207"/>
      <c r="H6467" s="207"/>
      <c r="I6467" s="236"/>
      <c r="J6467" s="236"/>
      <c r="K6467" s="207"/>
      <c r="L6467" s="207"/>
      <c r="M6467" s="207"/>
      <c r="N6467" s="207"/>
      <c r="O6467" s="207"/>
      <c r="P6467" s="207"/>
      <c r="Q6467" s="207"/>
      <c r="R6467" s="207"/>
      <c r="S6467" s="207"/>
      <c r="T6467" s="207"/>
      <c r="U6467" s="207"/>
      <c r="V6467" s="207"/>
      <c r="W6467" s="207"/>
      <c r="X6467" s="207"/>
      <c r="Y6467" s="207"/>
      <c r="Z6467" s="207"/>
      <c r="AA6467" s="207"/>
      <c r="AB6467" s="207"/>
      <c r="AC6467" s="207"/>
      <c r="AD6467" s="207"/>
      <c r="AE6467" s="207"/>
      <c r="AF6467" s="207"/>
      <c r="AG6467" s="207"/>
      <c r="AH6467" s="207"/>
      <c r="AI6467" s="207"/>
      <c r="AJ6467" s="207"/>
      <c r="AK6467" s="207"/>
      <c r="AL6467" s="207"/>
      <c r="AM6467" s="207"/>
      <c r="AN6467" s="207"/>
      <c r="AO6467" s="207"/>
      <c r="AP6467" s="207"/>
      <c r="AQ6467" s="207"/>
      <c r="AR6467" s="207"/>
      <c r="AS6467" s="207"/>
      <c r="AT6467" s="207"/>
      <c r="AU6467" s="207"/>
      <c r="AV6467" s="207"/>
      <c r="AW6467" s="207"/>
      <c r="AX6467" s="207"/>
      <c r="AY6467" s="207"/>
      <c r="AZ6467" s="207"/>
      <c r="BA6467" s="207"/>
      <c r="BB6467" s="21">
        <f>BB6468+BB6469</f>
        <v>4.3659999999999997</v>
      </c>
      <c r="BC6467" s="57">
        <f>BF6467</f>
        <v>14.4</v>
      </c>
      <c r="BD6467" s="22">
        <f t="shared" si="623"/>
        <v>6.0638888888888882</v>
      </c>
      <c r="BE6467" s="21">
        <f>BC6467-BD6467</f>
        <v>8.3361111111111121</v>
      </c>
      <c r="BF6467" s="51">
        <f>BF6468+BF6469</f>
        <v>14.4</v>
      </c>
      <c r="BG6467" s="10">
        <v>6</v>
      </c>
      <c r="BH6467" s="21">
        <f t="shared" si="622"/>
        <v>1.07136E-2</v>
      </c>
      <c r="BI6467" s="29">
        <f t="shared" si="622"/>
        <v>4.511533333333333E-3</v>
      </c>
      <c r="BJ6467" s="21">
        <f>BH6467-BI6467</f>
        <v>6.2020666666666672E-3</v>
      </c>
      <c r="BK6467" s="21">
        <v>419.41065600000002</v>
      </c>
      <c r="BL6467" s="22">
        <v>416.91900000000004</v>
      </c>
      <c r="BM6467" s="21">
        <v>2.4916559999999777</v>
      </c>
      <c r="BN6467" s="21">
        <f t="shared" si="624"/>
        <v>1677.6426240000001</v>
      </c>
      <c r="BO6467" s="22">
        <f>BL6467*4</f>
        <v>1667.6760000000002</v>
      </c>
      <c r="BP6467" s="21">
        <f t="shared" si="625"/>
        <v>9.9666239999999107</v>
      </c>
    </row>
    <row r="6468" spans="1:68" ht="12" hidden="1" customHeight="1" outlineLevel="2" x14ac:dyDescent="0.25">
      <c r="E6468" s="58" t="s">
        <v>5683</v>
      </c>
      <c r="F6468" s="204"/>
      <c r="G6468" s="204"/>
      <c r="H6468" s="204"/>
      <c r="I6468" s="235"/>
      <c r="J6468" s="235"/>
      <c r="K6468" s="204"/>
      <c r="L6468" s="204"/>
      <c r="M6468" s="204"/>
      <c r="N6468" s="204"/>
      <c r="O6468" s="204"/>
      <c r="P6468" s="204"/>
      <c r="Q6468" s="204"/>
      <c r="R6468" s="204"/>
      <c r="S6468" s="204"/>
      <c r="T6468" s="204"/>
      <c r="U6468" s="204"/>
      <c r="V6468" s="204"/>
      <c r="W6468" s="204"/>
      <c r="X6468" s="204"/>
      <c r="Y6468" s="204"/>
      <c r="Z6468" s="204"/>
      <c r="AA6468" s="204"/>
      <c r="AB6468" s="204"/>
      <c r="AC6468" s="204"/>
      <c r="AD6468" s="204"/>
      <c r="AE6468" s="204"/>
      <c r="AF6468" s="204"/>
      <c r="AG6468" s="204"/>
      <c r="AH6468" s="204"/>
      <c r="AI6468" s="204"/>
      <c r="AJ6468" s="204"/>
      <c r="AK6468" s="204"/>
      <c r="AL6468" s="204"/>
      <c r="AM6468" s="204"/>
      <c r="AN6468" s="204"/>
      <c r="AO6468" s="204"/>
      <c r="AP6468" s="204"/>
      <c r="AQ6468" s="204"/>
      <c r="AR6468" s="204"/>
      <c r="AS6468" s="204"/>
      <c r="AT6468" s="204"/>
      <c r="AU6468" s="204"/>
      <c r="AV6468" s="204"/>
      <c r="AW6468" s="204"/>
      <c r="AX6468" s="204"/>
      <c r="AY6468" s="204"/>
      <c r="AZ6468" s="204"/>
      <c r="BA6468" s="59">
        <v>6.4450000000000003</v>
      </c>
      <c r="BB6468" s="21">
        <v>3</v>
      </c>
      <c r="BC6468" s="60"/>
      <c r="BD6468" s="22">
        <f t="shared" si="623"/>
        <v>4.166666666666667</v>
      </c>
      <c r="BE6468" s="51"/>
      <c r="BF6468" s="51">
        <v>10.16</v>
      </c>
      <c r="BH6468" s="21">
        <f t="shared" si="622"/>
        <v>0</v>
      </c>
      <c r="BI6468" s="29">
        <f t="shared" si="622"/>
        <v>3.0999999999999999E-3</v>
      </c>
      <c r="BK6468" s="21"/>
      <c r="BN6468" s="21">
        <f t="shared" si="624"/>
        <v>0</v>
      </c>
      <c r="BP6468" s="21">
        <f t="shared" si="625"/>
        <v>0</v>
      </c>
    </row>
    <row r="6469" spans="1:68" ht="12" hidden="1" customHeight="1" outlineLevel="2" x14ac:dyDescent="0.25">
      <c r="E6469" s="113" t="s">
        <v>5684</v>
      </c>
      <c r="F6469" s="110"/>
      <c r="G6469" s="110"/>
      <c r="H6469" s="110"/>
      <c r="I6469" s="110"/>
      <c r="J6469" s="110"/>
      <c r="K6469" s="110"/>
      <c r="L6469" s="110"/>
      <c r="M6469" s="110"/>
      <c r="N6469" s="110"/>
      <c r="O6469" s="110"/>
      <c r="P6469" s="110"/>
      <c r="Q6469" s="110"/>
      <c r="R6469" s="110"/>
      <c r="S6469" s="110"/>
      <c r="T6469" s="110"/>
      <c r="U6469" s="110"/>
      <c r="V6469" s="110"/>
      <c r="W6469" s="110"/>
      <c r="X6469" s="110"/>
      <c r="Y6469" s="110"/>
      <c r="Z6469" s="110"/>
      <c r="AA6469" s="110"/>
      <c r="AB6469" s="110"/>
      <c r="AC6469" s="110"/>
      <c r="AD6469" s="110"/>
      <c r="AE6469" s="110"/>
      <c r="AF6469" s="110"/>
      <c r="AG6469" s="110"/>
      <c r="AH6469" s="110"/>
      <c r="AI6469" s="110"/>
      <c r="AJ6469" s="110"/>
      <c r="AK6469" s="110"/>
      <c r="AL6469" s="110"/>
      <c r="AM6469" s="110"/>
      <c r="AN6469" s="110"/>
      <c r="AO6469" s="110"/>
      <c r="AP6469" s="110"/>
      <c r="AQ6469" s="110"/>
      <c r="AR6469" s="110"/>
      <c r="AS6469" s="110"/>
      <c r="AT6469" s="110"/>
      <c r="AU6469" s="110"/>
      <c r="AV6469" s="110"/>
      <c r="AW6469" s="110"/>
      <c r="AX6469" s="110"/>
      <c r="AY6469" s="110"/>
      <c r="AZ6469" s="110"/>
      <c r="BA6469" s="111"/>
      <c r="BB6469" s="50">
        <v>1.3660000000000001</v>
      </c>
      <c r="BC6469" s="112"/>
      <c r="BD6469" s="22">
        <f t="shared" si="623"/>
        <v>1.8972222222222221</v>
      </c>
      <c r="BE6469" s="51"/>
      <c r="BF6469" s="51">
        <v>4.24</v>
      </c>
      <c r="BH6469" s="21">
        <f t="shared" si="622"/>
        <v>0</v>
      </c>
      <c r="BI6469" s="29">
        <f t="shared" si="622"/>
        <v>1.4115333333333333E-3</v>
      </c>
      <c r="BK6469" s="93"/>
      <c r="BN6469" s="93"/>
      <c r="BP6469" s="93"/>
    </row>
    <row r="6470" spans="1:68" ht="12" hidden="1" customHeight="1" outlineLevel="1" collapsed="1" x14ac:dyDescent="0.25">
      <c r="A6470" s="10"/>
      <c r="B6470" s="18"/>
      <c r="C6470" s="18"/>
      <c r="D6470" s="18"/>
      <c r="E6470" s="19" t="s">
        <v>5685</v>
      </c>
      <c r="F6470" s="207"/>
      <c r="G6470" s="207"/>
      <c r="H6470" s="207"/>
      <c r="I6470" s="236"/>
      <c r="J6470" s="236"/>
      <c r="K6470" s="207"/>
      <c r="L6470" s="207"/>
      <c r="M6470" s="207"/>
      <c r="N6470" s="207"/>
      <c r="O6470" s="207"/>
      <c r="P6470" s="207"/>
      <c r="Q6470" s="207"/>
      <c r="R6470" s="207"/>
      <c r="S6470" s="207"/>
      <c r="T6470" s="207"/>
      <c r="U6470" s="207"/>
      <c r="V6470" s="207"/>
      <c r="W6470" s="207"/>
      <c r="X6470" s="207"/>
      <c r="Y6470" s="207"/>
      <c r="Z6470" s="207"/>
      <c r="AA6470" s="207"/>
      <c r="AB6470" s="207"/>
      <c r="AC6470" s="207"/>
      <c r="AD6470" s="207"/>
      <c r="AE6470" s="207"/>
      <c r="AF6470" s="207"/>
      <c r="AG6470" s="207"/>
      <c r="AH6470" s="207"/>
      <c r="AI6470" s="207"/>
      <c r="AJ6470" s="207"/>
      <c r="AK6470" s="207"/>
      <c r="AL6470" s="207"/>
      <c r="AM6470" s="207"/>
      <c r="AN6470" s="207"/>
      <c r="AO6470" s="207"/>
      <c r="AP6470" s="207"/>
      <c r="AQ6470" s="207"/>
      <c r="AR6470" s="207"/>
      <c r="AS6470" s="207"/>
      <c r="AT6470" s="207"/>
      <c r="AU6470" s="207"/>
      <c r="AV6470" s="207"/>
      <c r="AW6470" s="207"/>
      <c r="AX6470" s="207"/>
      <c r="AY6470" s="207"/>
      <c r="AZ6470" s="207"/>
      <c r="BA6470" s="207"/>
      <c r="BB6470" s="21">
        <f>BB6471</f>
        <v>5.52</v>
      </c>
      <c r="BC6470" s="57">
        <f>BF6470</f>
        <v>13</v>
      </c>
      <c r="BD6470" s="22">
        <f t="shared" si="623"/>
        <v>7.6666666666666661</v>
      </c>
      <c r="BE6470" s="21">
        <f>BC6470-BD6470</f>
        <v>5.3333333333333339</v>
      </c>
      <c r="BF6470">
        <v>13</v>
      </c>
      <c r="BG6470" s="10">
        <v>6</v>
      </c>
      <c r="BH6470" s="21">
        <f t="shared" si="622"/>
        <v>9.672E-3</v>
      </c>
      <c r="BI6470" s="29">
        <f t="shared" si="622"/>
        <v>5.7039999999999999E-3</v>
      </c>
      <c r="BJ6470" s="21">
        <f>BH6470-BI6470</f>
        <v>3.9680000000000002E-3</v>
      </c>
      <c r="BK6470" s="21">
        <v>419.41065600000002</v>
      </c>
      <c r="BL6470" s="22">
        <v>416.91900000000004</v>
      </c>
      <c r="BM6470" s="21">
        <v>2.4916559999999777</v>
      </c>
      <c r="BN6470" s="21">
        <f>BK6470*4</f>
        <v>1677.6426240000001</v>
      </c>
      <c r="BO6470" s="22">
        <f>BL6470*4</f>
        <v>1667.6760000000002</v>
      </c>
      <c r="BP6470" s="21">
        <f>BM6470*4</f>
        <v>9.9666239999999107</v>
      </c>
    </row>
    <row r="6471" spans="1:68" ht="12" hidden="1" customHeight="1" outlineLevel="2" x14ac:dyDescent="0.25">
      <c r="E6471" s="58" t="s">
        <v>5686</v>
      </c>
      <c r="F6471" s="204"/>
      <c r="G6471" s="204"/>
      <c r="H6471" s="204"/>
      <c r="I6471" s="235"/>
      <c r="J6471" s="235"/>
      <c r="K6471" s="204"/>
      <c r="L6471" s="204"/>
      <c r="M6471" s="204"/>
      <c r="N6471" s="204"/>
      <c r="O6471" s="204"/>
      <c r="P6471" s="204"/>
      <c r="Q6471" s="204"/>
      <c r="R6471" s="204"/>
      <c r="S6471" s="204"/>
      <c r="T6471" s="204"/>
      <c r="U6471" s="204"/>
      <c r="V6471" s="204"/>
      <c r="W6471" s="204"/>
      <c r="X6471" s="204"/>
      <c r="Y6471" s="204"/>
      <c r="Z6471" s="204"/>
      <c r="AA6471" s="204"/>
      <c r="AB6471" s="204"/>
      <c r="AC6471" s="204"/>
      <c r="AD6471" s="204"/>
      <c r="AE6471" s="204"/>
      <c r="AF6471" s="204"/>
      <c r="AG6471" s="204"/>
      <c r="AH6471" s="204"/>
      <c r="AI6471" s="204"/>
      <c r="AJ6471" s="204"/>
      <c r="AK6471" s="204"/>
      <c r="AL6471" s="204"/>
      <c r="AM6471" s="204"/>
      <c r="AN6471" s="204"/>
      <c r="AO6471" s="204"/>
      <c r="AP6471" s="204"/>
      <c r="AQ6471" s="204"/>
      <c r="AR6471" s="204"/>
      <c r="AS6471" s="204"/>
      <c r="AT6471" s="204"/>
      <c r="AU6471" s="204"/>
      <c r="AV6471" s="204"/>
      <c r="AW6471" s="204"/>
      <c r="AX6471" s="204"/>
      <c r="AY6471" s="204"/>
      <c r="AZ6471" s="204"/>
      <c r="BA6471" s="59">
        <v>6.4450000000000003</v>
      </c>
      <c r="BB6471" s="21">
        <v>5.52</v>
      </c>
      <c r="BC6471" s="60"/>
      <c r="BD6471" s="22">
        <f t="shared" si="623"/>
        <v>7.6666666666666661</v>
      </c>
      <c r="BE6471" s="51"/>
      <c r="BF6471" s="51"/>
      <c r="BH6471" s="21">
        <f t="shared" si="622"/>
        <v>0</v>
      </c>
      <c r="BI6471" s="29">
        <f t="shared" si="622"/>
        <v>5.7039999999999999E-3</v>
      </c>
      <c r="BK6471" s="21"/>
      <c r="BN6471" s="21">
        <f t="shared" ref="BN6471:BN6479" si="626">BK6471*4</f>
        <v>0</v>
      </c>
      <c r="BP6471" s="21">
        <f t="shared" ref="BP6471:BP6479" si="627">BM6471*4</f>
        <v>0</v>
      </c>
    </row>
    <row r="6472" spans="1:68" ht="12" hidden="1" customHeight="1" outlineLevel="1" collapsed="1" x14ac:dyDescent="0.25">
      <c r="A6472" s="10"/>
      <c r="B6472" s="18"/>
      <c r="C6472" s="18"/>
      <c r="D6472" s="18"/>
      <c r="E6472" s="19" t="s">
        <v>5687</v>
      </c>
      <c r="F6472" s="207"/>
      <c r="G6472" s="207"/>
      <c r="H6472" s="207"/>
      <c r="I6472" s="236"/>
      <c r="J6472" s="236"/>
      <c r="K6472" s="207"/>
      <c r="L6472" s="207"/>
      <c r="M6472" s="207"/>
      <c r="N6472" s="207"/>
      <c r="O6472" s="207"/>
      <c r="P6472" s="207"/>
      <c r="Q6472" s="207"/>
      <c r="R6472" s="207"/>
      <c r="S6472" s="207"/>
      <c r="T6472" s="207"/>
      <c r="U6472" s="207"/>
      <c r="V6472" s="207"/>
      <c r="W6472" s="207"/>
      <c r="X6472" s="207"/>
      <c r="Y6472" s="207"/>
      <c r="Z6472" s="207"/>
      <c r="AA6472" s="207"/>
      <c r="AB6472" s="207"/>
      <c r="AC6472" s="207"/>
      <c r="AD6472" s="207"/>
      <c r="AE6472" s="207"/>
      <c r="AF6472" s="207"/>
      <c r="AG6472" s="207"/>
      <c r="AH6472" s="207"/>
      <c r="AI6472" s="207"/>
      <c r="AJ6472" s="207"/>
      <c r="AK6472" s="207"/>
      <c r="AL6472" s="207"/>
      <c r="AM6472" s="207"/>
      <c r="AN6472" s="207"/>
      <c r="AO6472" s="207"/>
      <c r="AP6472" s="207"/>
      <c r="AQ6472" s="207"/>
      <c r="AR6472" s="207"/>
      <c r="AS6472" s="207"/>
      <c r="AT6472" s="207"/>
      <c r="AU6472" s="207"/>
      <c r="AV6472" s="207"/>
      <c r="AW6472" s="207"/>
      <c r="AX6472" s="207"/>
      <c r="AY6472" s="207"/>
      <c r="AZ6472" s="207"/>
      <c r="BA6472" s="207"/>
      <c r="BB6472" s="21">
        <f>BB6473</f>
        <v>4.8010000000000002</v>
      </c>
      <c r="BC6472" s="57">
        <f>BF6472</f>
        <v>8.48</v>
      </c>
      <c r="BD6472" s="22">
        <f t="shared" si="623"/>
        <v>6.6680555555555552</v>
      </c>
      <c r="BE6472" s="21">
        <f>BC6472-BD6472</f>
        <v>1.8119444444444452</v>
      </c>
      <c r="BF6472">
        <v>8.48</v>
      </c>
      <c r="BG6472" s="10">
        <v>6</v>
      </c>
      <c r="BH6472" s="21">
        <f t="shared" si="622"/>
        <v>6.3091199999999997E-3</v>
      </c>
      <c r="BI6472" s="29">
        <f t="shared" si="622"/>
        <v>4.9610333333333333E-3</v>
      </c>
      <c r="BJ6472" s="21">
        <f>BH6472-BI6472</f>
        <v>1.3480866666666664E-3</v>
      </c>
      <c r="BK6472" s="21">
        <v>419.41065600000002</v>
      </c>
      <c r="BL6472" s="22">
        <v>416.91900000000004</v>
      </c>
      <c r="BM6472" s="21">
        <v>2.4916559999999777</v>
      </c>
      <c r="BN6472" s="21">
        <f t="shared" si="626"/>
        <v>1677.6426240000001</v>
      </c>
      <c r="BO6472" s="22">
        <f>BL6472*4</f>
        <v>1667.6760000000002</v>
      </c>
      <c r="BP6472" s="21">
        <f t="shared" si="627"/>
        <v>9.9666239999999107</v>
      </c>
    </row>
    <row r="6473" spans="1:68" ht="12" hidden="1" customHeight="1" outlineLevel="2" x14ac:dyDescent="0.25">
      <c r="E6473" s="58" t="s">
        <v>5688</v>
      </c>
      <c r="F6473" s="204"/>
      <c r="G6473" s="204"/>
      <c r="H6473" s="204"/>
      <c r="I6473" s="235"/>
      <c r="J6473" s="235"/>
      <c r="K6473" s="204"/>
      <c r="L6473" s="204"/>
      <c r="M6473" s="204"/>
      <c r="N6473" s="204"/>
      <c r="O6473" s="204"/>
      <c r="P6473" s="204"/>
      <c r="Q6473" s="204"/>
      <c r="R6473" s="204"/>
      <c r="S6473" s="204"/>
      <c r="T6473" s="204"/>
      <c r="U6473" s="204"/>
      <c r="V6473" s="204"/>
      <c r="W6473" s="204"/>
      <c r="X6473" s="204"/>
      <c r="Y6473" s="204"/>
      <c r="Z6473" s="204"/>
      <c r="AA6473" s="204"/>
      <c r="AB6473" s="204"/>
      <c r="AC6473" s="204"/>
      <c r="AD6473" s="204"/>
      <c r="AE6473" s="204"/>
      <c r="AF6473" s="204"/>
      <c r="AG6473" s="204"/>
      <c r="AH6473" s="204"/>
      <c r="AI6473" s="204"/>
      <c r="AJ6473" s="204"/>
      <c r="AK6473" s="204"/>
      <c r="AL6473" s="204"/>
      <c r="AM6473" s="204"/>
      <c r="AN6473" s="204"/>
      <c r="AO6473" s="204"/>
      <c r="AP6473" s="204"/>
      <c r="AQ6473" s="204"/>
      <c r="AR6473" s="204"/>
      <c r="AS6473" s="204"/>
      <c r="AT6473" s="204"/>
      <c r="AU6473" s="204"/>
      <c r="AV6473" s="204"/>
      <c r="AW6473" s="204"/>
      <c r="AX6473" s="204"/>
      <c r="AY6473" s="204"/>
      <c r="AZ6473" s="204"/>
      <c r="BA6473" s="59">
        <v>6.4450000000000003</v>
      </c>
      <c r="BB6473" s="21">
        <v>4.8010000000000002</v>
      </c>
      <c r="BC6473" s="60"/>
      <c r="BD6473" s="22">
        <f t="shared" si="623"/>
        <v>6.6680555555555552</v>
      </c>
      <c r="BE6473" s="51"/>
      <c r="BF6473" s="51"/>
      <c r="BH6473" s="21">
        <f t="shared" si="622"/>
        <v>0</v>
      </c>
      <c r="BI6473" s="29">
        <f t="shared" si="622"/>
        <v>4.9610333333333333E-3</v>
      </c>
      <c r="BK6473" s="21"/>
      <c r="BN6473" s="21">
        <f t="shared" si="626"/>
        <v>0</v>
      </c>
      <c r="BP6473" s="21">
        <f t="shared" si="627"/>
        <v>0</v>
      </c>
    </row>
    <row r="6474" spans="1:68" ht="12" hidden="1" customHeight="1" outlineLevel="1" collapsed="1" x14ac:dyDescent="0.25">
      <c r="A6474" s="10"/>
      <c r="B6474" s="18"/>
      <c r="C6474" s="18"/>
      <c r="D6474" s="18"/>
      <c r="E6474" s="19" t="s">
        <v>5689</v>
      </c>
      <c r="F6474" s="207"/>
      <c r="G6474" s="207"/>
      <c r="H6474" s="207"/>
      <c r="I6474" s="236"/>
      <c r="J6474" s="236"/>
      <c r="K6474" s="207"/>
      <c r="L6474" s="207"/>
      <c r="M6474" s="207"/>
      <c r="N6474" s="207"/>
      <c r="O6474" s="207"/>
      <c r="P6474" s="207"/>
      <c r="Q6474" s="207"/>
      <c r="R6474" s="207"/>
      <c r="S6474" s="207"/>
      <c r="T6474" s="207"/>
      <c r="U6474" s="207"/>
      <c r="V6474" s="207"/>
      <c r="W6474" s="207"/>
      <c r="X6474" s="207"/>
      <c r="Y6474" s="207"/>
      <c r="Z6474" s="207"/>
      <c r="AA6474" s="207"/>
      <c r="AB6474" s="207"/>
      <c r="AC6474" s="207"/>
      <c r="AD6474" s="207"/>
      <c r="AE6474" s="207"/>
      <c r="AF6474" s="207"/>
      <c r="AG6474" s="207"/>
      <c r="AH6474" s="207"/>
      <c r="AI6474" s="207"/>
      <c r="AJ6474" s="207"/>
      <c r="AK6474" s="207"/>
      <c r="AL6474" s="207"/>
      <c r="AM6474" s="207"/>
      <c r="AN6474" s="207"/>
      <c r="AO6474" s="207"/>
      <c r="AP6474" s="207"/>
      <c r="AQ6474" s="207"/>
      <c r="AR6474" s="207"/>
      <c r="AS6474" s="207"/>
      <c r="AT6474" s="207"/>
      <c r="AU6474" s="207"/>
      <c r="AV6474" s="207"/>
      <c r="AW6474" s="207"/>
      <c r="AX6474" s="207"/>
      <c r="AY6474" s="207"/>
      <c r="AZ6474" s="207"/>
      <c r="BA6474" s="207"/>
      <c r="BB6474" s="21">
        <f>BB6475</f>
        <v>11.874000000000001</v>
      </c>
      <c r="BC6474" s="57" t="str">
        <f>BF6474</f>
        <v>33</v>
      </c>
      <c r="BD6474" s="22">
        <f t="shared" si="623"/>
        <v>16.491666666666667</v>
      </c>
      <c r="BE6474" s="21">
        <f>BC6474-BD6474</f>
        <v>16.508333333333333</v>
      </c>
      <c r="BF6474" t="s">
        <v>5690</v>
      </c>
      <c r="BG6474" s="10">
        <v>6</v>
      </c>
      <c r="BH6474" s="21">
        <f t="shared" si="622"/>
        <v>2.4552000000000001E-2</v>
      </c>
      <c r="BI6474" s="29">
        <f t="shared" si="622"/>
        <v>1.2269800000000001E-2</v>
      </c>
      <c r="BJ6474" s="21">
        <f>BH6474-BI6474</f>
        <v>1.22822E-2</v>
      </c>
      <c r="BK6474" s="21">
        <v>419.41065600000002</v>
      </c>
      <c r="BL6474" s="22">
        <v>416.91900000000004</v>
      </c>
      <c r="BM6474" s="21">
        <v>2.4916559999999777</v>
      </c>
      <c r="BN6474" s="21">
        <f t="shared" si="626"/>
        <v>1677.6426240000001</v>
      </c>
      <c r="BO6474" s="22">
        <f>BL6474*4</f>
        <v>1667.6760000000002</v>
      </c>
      <c r="BP6474" s="21">
        <f t="shared" si="627"/>
        <v>9.9666239999999107</v>
      </c>
    </row>
    <row r="6475" spans="1:68" ht="12" hidden="1" customHeight="1" outlineLevel="2" x14ac:dyDescent="0.25">
      <c r="E6475" s="58" t="s">
        <v>5691</v>
      </c>
      <c r="F6475" s="204"/>
      <c r="G6475" s="204"/>
      <c r="H6475" s="204"/>
      <c r="I6475" s="235"/>
      <c r="J6475" s="235"/>
      <c r="K6475" s="204"/>
      <c r="L6475" s="204"/>
      <c r="M6475" s="204"/>
      <c r="N6475" s="204"/>
      <c r="O6475" s="204"/>
      <c r="P6475" s="204"/>
      <c r="Q6475" s="204"/>
      <c r="R6475" s="204"/>
      <c r="S6475" s="204"/>
      <c r="T6475" s="204"/>
      <c r="U6475" s="204"/>
      <c r="V6475" s="204"/>
      <c r="W6475" s="204"/>
      <c r="X6475" s="204"/>
      <c r="Y6475" s="204"/>
      <c r="Z6475" s="204"/>
      <c r="AA6475" s="204"/>
      <c r="AB6475" s="204"/>
      <c r="AC6475" s="204"/>
      <c r="AD6475" s="204"/>
      <c r="AE6475" s="204"/>
      <c r="AF6475" s="204"/>
      <c r="AG6475" s="204"/>
      <c r="AH6475" s="204"/>
      <c r="AI6475" s="204"/>
      <c r="AJ6475" s="204"/>
      <c r="AK6475" s="204"/>
      <c r="AL6475" s="204"/>
      <c r="AM6475" s="204"/>
      <c r="AN6475" s="204"/>
      <c r="AO6475" s="204"/>
      <c r="AP6475" s="204"/>
      <c r="AQ6475" s="204"/>
      <c r="AR6475" s="204"/>
      <c r="AS6475" s="204"/>
      <c r="AT6475" s="204"/>
      <c r="AU6475" s="204"/>
      <c r="AV6475" s="204"/>
      <c r="AW6475" s="204"/>
      <c r="AX6475" s="204"/>
      <c r="AY6475" s="204"/>
      <c r="AZ6475" s="204"/>
      <c r="BA6475" s="59">
        <v>6.4450000000000003</v>
      </c>
      <c r="BB6475" s="21">
        <v>11.874000000000001</v>
      </c>
      <c r="BC6475" s="60"/>
      <c r="BD6475" s="22">
        <f t="shared" si="623"/>
        <v>16.491666666666667</v>
      </c>
      <c r="BE6475" s="51"/>
      <c r="BF6475" s="51"/>
      <c r="BH6475" s="21">
        <f t="shared" si="622"/>
        <v>0</v>
      </c>
      <c r="BI6475" s="29">
        <f t="shared" si="622"/>
        <v>1.2269800000000001E-2</v>
      </c>
      <c r="BK6475" s="21"/>
      <c r="BN6475" s="21">
        <f t="shared" si="626"/>
        <v>0</v>
      </c>
      <c r="BP6475" s="21">
        <f t="shared" si="627"/>
        <v>0</v>
      </c>
    </row>
    <row r="6476" spans="1:68" ht="12" hidden="1" customHeight="1" outlineLevel="1" collapsed="1" x14ac:dyDescent="0.25">
      <c r="A6476" s="10"/>
      <c r="B6476" s="18"/>
      <c r="C6476" s="18"/>
      <c r="D6476" s="18"/>
      <c r="E6476" s="19" t="s">
        <v>5692</v>
      </c>
      <c r="F6476" s="207"/>
      <c r="G6476" s="207"/>
      <c r="H6476" s="207"/>
      <c r="I6476" s="236"/>
      <c r="J6476" s="236"/>
      <c r="K6476" s="207"/>
      <c r="L6476" s="207"/>
      <c r="M6476" s="207"/>
      <c r="N6476" s="207"/>
      <c r="O6476" s="207"/>
      <c r="P6476" s="207"/>
      <c r="Q6476" s="207"/>
      <c r="R6476" s="207"/>
      <c r="S6476" s="207"/>
      <c r="T6476" s="207"/>
      <c r="U6476" s="207"/>
      <c r="V6476" s="207"/>
      <c r="W6476" s="207"/>
      <c r="X6476" s="207"/>
      <c r="Y6476" s="207"/>
      <c r="Z6476" s="207"/>
      <c r="AA6476" s="207"/>
      <c r="AB6476" s="207"/>
      <c r="AC6476" s="207"/>
      <c r="AD6476" s="207"/>
      <c r="AE6476" s="207"/>
      <c r="AF6476" s="207"/>
      <c r="AG6476" s="207"/>
      <c r="AH6476" s="207"/>
      <c r="AI6476" s="207"/>
      <c r="AJ6476" s="207"/>
      <c r="AK6476" s="207"/>
      <c r="AL6476" s="207"/>
      <c r="AM6476" s="207"/>
      <c r="AN6476" s="207"/>
      <c r="AO6476" s="207"/>
      <c r="AP6476" s="207"/>
      <c r="AQ6476" s="207"/>
      <c r="AR6476" s="207"/>
      <c r="AS6476" s="207"/>
      <c r="AT6476" s="207"/>
      <c r="AU6476" s="207"/>
      <c r="AV6476" s="207"/>
      <c r="AW6476" s="207"/>
      <c r="AX6476" s="207"/>
      <c r="AY6476" s="207"/>
      <c r="AZ6476" s="207"/>
      <c r="BA6476" s="207"/>
      <c r="BB6476" s="21">
        <f>BB6477</f>
        <v>10.128</v>
      </c>
      <c r="BC6476" s="57">
        <f>BD6476</f>
        <v>14.066666666666666</v>
      </c>
      <c r="BD6476" s="22">
        <f t="shared" si="623"/>
        <v>14.066666666666666</v>
      </c>
      <c r="BE6476" s="21">
        <f>BC6476-BD6476</f>
        <v>0</v>
      </c>
      <c r="BF6476" t="s">
        <v>5693</v>
      </c>
      <c r="BG6476" s="10">
        <v>6</v>
      </c>
      <c r="BH6476" s="21">
        <f t="shared" si="622"/>
        <v>1.04656E-2</v>
      </c>
      <c r="BI6476" s="29">
        <f t="shared" si="622"/>
        <v>1.04656E-2</v>
      </c>
      <c r="BJ6476" s="21">
        <f>BH6476-BI6476</f>
        <v>0</v>
      </c>
      <c r="BK6476" s="21">
        <v>419.41065600000002</v>
      </c>
      <c r="BL6476" s="22">
        <v>416.91900000000004</v>
      </c>
      <c r="BM6476" s="21">
        <v>2.4916559999999777</v>
      </c>
      <c r="BN6476" s="21">
        <f t="shared" si="626"/>
        <v>1677.6426240000001</v>
      </c>
      <c r="BO6476" s="22">
        <f>BL6476*4</f>
        <v>1667.6760000000002</v>
      </c>
      <c r="BP6476" s="21">
        <f t="shared" si="627"/>
        <v>9.9666239999999107</v>
      </c>
    </row>
    <row r="6477" spans="1:68" ht="12" hidden="1" customHeight="1" outlineLevel="2" x14ac:dyDescent="0.25">
      <c r="E6477" s="58" t="s">
        <v>5694</v>
      </c>
      <c r="F6477" s="204"/>
      <c r="G6477" s="204"/>
      <c r="H6477" s="204"/>
      <c r="I6477" s="235"/>
      <c r="J6477" s="235"/>
      <c r="K6477" s="204"/>
      <c r="L6477" s="204"/>
      <c r="M6477" s="204"/>
      <c r="N6477" s="204"/>
      <c r="O6477" s="204"/>
      <c r="P6477" s="204"/>
      <c r="Q6477" s="204"/>
      <c r="R6477" s="204"/>
      <c r="S6477" s="204"/>
      <c r="T6477" s="204"/>
      <c r="U6477" s="204"/>
      <c r="V6477" s="204"/>
      <c r="W6477" s="204"/>
      <c r="X6477" s="204"/>
      <c r="Y6477" s="204"/>
      <c r="Z6477" s="204"/>
      <c r="AA6477" s="204"/>
      <c r="AB6477" s="204"/>
      <c r="AC6477" s="204"/>
      <c r="AD6477" s="204"/>
      <c r="AE6477" s="204"/>
      <c r="AF6477" s="204"/>
      <c r="AG6477" s="204"/>
      <c r="AH6477" s="204"/>
      <c r="AI6477" s="204"/>
      <c r="AJ6477" s="204"/>
      <c r="AK6477" s="204"/>
      <c r="AL6477" s="204"/>
      <c r="AM6477" s="204"/>
      <c r="AN6477" s="204"/>
      <c r="AO6477" s="204"/>
      <c r="AP6477" s="204"/>
      <c r="AQ6477" s="204"/>
      <c r="AR6477" s="204"/>
      <c r="AS6477" s="204"/>
      <c r="AT6477" s="204"/>
      <c r="AU6477" s="204"/>
      <c r="AV6477" s="204"/>
      <c r="AW6477" s="204"/>
      <c r="AX6477" s="204"/>
      <c r="AY6477" s="204"/>
      <c r="AZ6477" s="204"/>
      <c r="BA6477" s="59">
        <v>6.4450000000000003</v>
      </c>
      <c r="BB6477" s="21">
        <v>10.128</v>
      </c>
      <c r="BC6477" s="60"/>
      <c r="BD6477" s="22">
        <f t="shared" si="623"/>
        <v>14.066666666666666</v>
      </c>
      <c r="BE6477" s="51"/>
      <c r="BF6477" s="51"/>
      <c r="BH6477" s="21">
        <f t="shared" si="622"/>
        <v>0</v>
      </c>
      <c r="BI6477" s="29">
        <f t="shared" si="622"/>
        <v>1.04656E-2</v>
      </c>
      <c r="BK6477" s="21"/>
      <c r="BN6477" s="21">
        <f t="shared" si="626"/>
        <v>0</v>
      </c>
      <c r="BP6477" s="21">
        <f t="shared" si="627"/>
        <v>0</v>
      </c>
    </row>
    <row r="6478" spans="1:68" ht="12" customHeight="1" outlineLevel="1" collapsed="1" x14ac:dyDescent="0.25">
      <c r="A6478" s="10"/>
      <c r="B6478" s="18"/>
      <c r="C6478" s="18"/>
      <c r="D6478" s="18"/>
      <c r="E6478" s="19" t="s">
        <v>5695</v>
      </c>
      <c r="F6478" s="207"/>
      <c r="G6478" s="207"/>
      <c r="H6478" s="207"/>
      <c r="I6478" s="236"/>
      <c r="J6478" s="236"/>
      <c r="K6478" s="207"/>
      <c r="L6478" s="207"/>
      <c r="M6478" s="207"/>
      <c r="N6478" s="207"/>
      <c r="O6478" s="207"/>
      <c r="P6478" s="207"/>
      <c r="Q6478" s="207"/>
      <c r="R6478" s="207"/>
      <c r="S6478" s="207"/>
      <c r="T6478" s="207"/>
      <c r="U6478" s="207"/>
      <c r="V6478" s="207"/>
      <c r="W6478" s="207"/>
      <c r="X6478" s="207"/>
      <c r="Y6478" s="207"/>
      <c r="Z6478" s="207"/>
      <c r="AA6478" s="207"/>
      <c r="AB6478" s="207"/>
      <c r="AC6478" s="207"/>
      <c r="AD6478" s="207"/>
      <c r="AE6478" s="207"/>
      <c r="AF6478" s="207"/>
      <c r="AG6478" s="207"/>
      <c r="AH6478" s="207"/>
      <c r="AI6478" s="207"/>
      <c r="AJ6478" s="207"/>
      <c r="AK6478" s="207"/>
      <c r="AL6478" s="207"/>
      <c r="AM6478" s="207"/>
      <c r="AN6478" s="207"/>
      <c r="AO6478" s="207"/>
      <c r="AP6478" s="207"/>
      <c r="AQ6478" s="207"/>
      <c r="AR6478" s="207"/>
      <c r="AS6478" s="207"/>
      <c r="AT6478" s="207"/>
      <c r="AU6478" s="207"/>
      <c r="AV6478" s="207"/>
      <c r="AW6478" s="207"/>
      <c r="AX6478" s="207"/>
      <c r="AY6478" s="207"/>
      <c r="AZ6478" s="207"/>
      <c r="BA6478" s="207"/>
      <c r="BB6478" s="21">
        <f>BB6479</f>
        <v>0.65700000000000003</v>
      </c>
      <c r="BC6478" s="57" t="str">
        <f>BF6478</f>
        <v>4,12</v>
      </c>
      <c r="BD6478" s="22">
        <f t="shared" si="623"/>
        <v>0.91249999999999998</v>
      </c>
      <c r="BE6478" s="21">
        <f>BC6478-BD6478</f>
        <v>3.2075</v>
      </c>
      <c r="BF6478" t="s">
        <v>5696</v>
      </c>
      <c r="BG6478" s="10">
        <v>7</v>
      </c>
      <c r="BH6478" s="21">
        <f t="shared" si="622"/>
        <v>3.0652799999999997E-3</v>
      </c>
      <c r="BI6478" s="29">
        <f t="shared" si="622"/>
        <v>6.7889999999999997E-4</v>
      </c>
      <c r="BJ6478" s="21">
        <f>BH6478-BI6478</f>
        <v>2.3863799999999996E-3</v>
      </c>
      <c r="BK6478" s="21">
        <v>419.41065600000002</v>
      </c>
      <c r="BL6478" s="22">
        <v>416.91900000000004</v>
      </c>
      <c r="BM6478" s="21">
        <v>2.4916559999999777</v>
      </c>
      <c r="BN6478" s="21">
        <f t="shared" si="626"/>
        <v>1677.6426240000001</v>
      </c>
      <c r="BO6478" s="22">
        <f>BL6478*4</f>
        <v>1667.6760000000002</v>
      </c>
      <c r="BP6478" s="21">
        <f t="shared" si="627"/>
        <v>9.9666239999999107</v>
      </c>
    </row>
    <row r="6479" spans="1:68" ht="12" hidden="1" customHeight="1" outlineLevel="2" x14ac:dyDescent="0.25">
      <c r="E6479" s="58" t="s">
        <v>5697</v>
      </c>
      <c r="F6479" s="204"/>
      <c r="G6479" s="204"/>
      <c r="H6479" s="204"/>
      <c r="I6479" s="235"/>
      <c r="J6479" s="235"/>
      <c r="K6479" s="204"/>
      <c r="L6479" s="204"/>
      <c r="M6479" s="204"/>
      <c r="N6479" s="204"/>
      <c r="O6479" s="204"/>
      <c r="P6479" s="204"/>
      <c r="Q6479" s="204"/>
      <c r="R6479" s="204"/>
      <c r="S6479" s="204"/>
      <c r="T6479" s="204"/>
      <c r="U6479" s="204"/>
      <c r="V6479" s="204"/>
      <c r="W6479" s="204"/>
      <c r="X6479" s="204"/>
      <c r="Y6479" s="204"/>
      <c r="Z6479" s="204"/>
      <c r="AA6479" s="204"/>
      <c r="AB6479" s="204"/>
      <c r="AC6479" s="204"/>
      <c r="AD6479" s="204"/>
      <c r="AE6479" s="204"/>
      <c r="AF6479" s="204"/>
      <c r="AG6479" s="204"/>
      <c r="AH6479" s="204"/>
      <c r="AI6479" s="204"/>
      <c r="AJ6479" s="204"/>
      <c r="AK6479" s="204"/>
      <c r="AL6479" s="204"/>
      <c r="AM6479" s="204"/>
      <c r="AN6479" s="204"/>
      <c r="AO6479" s="204"/>
      <c r="AP6479" s="204"/>
      <c r="AQ6479" s="204"/>
      <c r="AR6479" s="204"/>
      <c r="AS6479" s="204"/>
      <c r="AT6479" s="204"/>
      <c r="AU6479" s="204"/>
      <c r="AV6479" s="204"/>
      <c r="AW6479" s="204"/>
      <c r="AX6479" s="204"/>
      <c r="AY6479" s="204"/>
      <c r="AZ6479" s="204"/>
      <c r="BA6479" s="59">
        <v>6.4450000000000003</v>
      </c>
      <c r="BB6479" s="21">
        <v>0.65700000000000003</v>
      </c>
      <c r="BC6479" s="60"/>
      <c r="BD6479" s="22">
        <f t="shared" si="623"/>
        <v>0.91249999999999998</v>
      </c>
      <c r="BE6479" s="51"/>
      <c r="BF6479" s="51"/>
      <c r="BH6479" s="21">
        <f t="shared" si="622"/>
        <v>0</v>
      </c>
      <c r="BI6479" s="29">
        <f t="shared" si="622"/>
        <v>6.7889999999999997E-4</v>
      </c>
      <c r="BK6479" s="21"/>
      <c r="BN6479" s="21">
        <f t="shared" si="626"/>
        <v>0</v>
      </c>
      <c r="BP6479" s="21">
        <f t="shared" si="627"/>
        <v>0</v>
      </c>
    </row>
    <row r="6480" spans="1:68" ht="12" hidden="1" customHeight="1" outlineLevel="1" collapsed="1" x14ac:dyDescent="0.25">
      <c r="A6480" s="10"/>
      <c r="B6480" s="18"/>
      <c r="C6480" s="18"/>
      <c r="D6480" s="18"/>
      <c r="E6480" s="19" t="s">
        <v>5698</v>
      </c>
      <c r="F6480" s="207"/>
      <c r="G6480" s="207"/>
      <c r="H6480" s="207"/>
      <c r="I6480" s="236"/>
      <c r="J6480" s="236"/>
      <c r="K6480" s="207"/>
      <c r="L6480" s="207"/>
      <c r="M6480" s="207"/>
      <c r="N6480" s="207"/>
      <c r="O6480" s="207"/>
      <c r="P6480" s="207"/>
      <c r="Q6480" s="207"/>
      <c r="R6480" s="207"/>
      <c r="S6480" s="207"/>
      <c r="T6480" s="207"/>
      <c r="U6480" s="207"/>
      <c r="V6480" s="207"/>
      <c r="W6480" s="207"/>
      <c r="X6480" s="207"/>
      <c r="Y6480" s="207"/>
      <c r="Z6480" s="207"/>
      <c r="AA6480" s="207"/>
      <c r="AB6480" s="207"/>
      <c r="AC6480" s="207"/>
      <c r="AD6480" s="207"/>
      <c r="AE6480" s="207"/>
      <c r="AF6480" s="207"/>
      <c r="AG6480" s="207"/>
      <c r="AH6480" s="207"/>
      <c r="AI6480" s="207"/>
      <c r="AJ6480" s="207"/>
      <c r="AK6480" s="207"/>
      <c r="AL6480" s="207"/>
      <c r="AM6480" s="207"/>
      <c r="AN6480" s="207"/>
      <c r="AO6480" s="207"/>
      <c r="AP6480" s="207"/>
      <c r="AQ6480" s="207"/>
      <c r="AR6480" s="207"/>
      <c r="AS6480" s="207"/>
      <c r="AT6480" s="207"/>
      <c r="AU6480" s="207"/>
      <c r="AV6480" s="207"/>
      <c r="AW6480" s="207"/>
      <c r="AX6480" s="207"/>
      <c r="AY6480" s="207"/>
      <c r="AZ6480" s="207"/>
      <c r="BA6480" s="207"/>
      <c r="BB6480" s="21">
        <f>BB6481</f>
        <v>0.65700000000000003</v>
      </c>
      <c r="BC6480" s="57">
        <v>211.9</v>
      </c>
      <c r="BD6480" s="22">
        <f>(BB6480/30/24)*1000</f>
        <v>0.91249999999999998</v>
      </c>
      <c r="BE6480" s="21">
        <f>BC6480-BD6480</f>
        <v>210.98750000000001</v>
      </c>
      <c r="BF6480">
        <v>211.9</v>
      </c>
      <c r="BG6480" s="10">
        <v>5</v>
      </c>
      <c r="BH6480" s="21">
        <f>(BC6480*24*31/1000000)</f>
        <v>0.1576536</v>
      </c>
      <c r="BI6480" s="29">
        <v>2.9000000000000001E-2</v>
      </c>
      <c r="BJ6480" s="21">
        <f>BH6480-BI6480</f>
        <v>0.12865360000000001</v>
      </c>
      <c r="BK6480" s="21">
        <v>419.41065600000002</v>
      </c>
      <c r="BL6480" s="22">
        <v>416.91900000000004</v>
      </c>
      <c r="BM6480" s="21">
        <v>2.4916559999999777</v>
      </c>
      <c r="BN6480" s="21">
        <f>BK6480*4</f>
        <v>1677.6426240000001</v>
      </c>
      <c r="BO6480" s="22">
        <f>BL6480*4</f>
        <v>1667.6760000000002</v>
      </c>
      <c r="BP6480" s="21">
        <f>BM6480*4</f>
        <v>9.9666239999999107</v>
      </c>
    </row>
    <row r="6481" spans="1:68" ht="12" hidden="1" customHeight="1" outlineLevel="2" x14ac:dyDescent="0.25">
      <c r="E6481" s="58"/>
      <c r="F6481" s="204"/>
      <c r="G6481" s="204"/>
      <c r="H6481" s="204"/>
      <c r="I6481" s="235"/>
      <c r="J6481" s="235"/>
      <c r="K6481" s="204"/>
      <c r="L6481" s="204"/>
      <c r="M6481" s="204"/>
      <c r="N6481" s="204"/>
      <c r="O6481" s="204"/>
      <c r="P6481" s="204"/>
      <c r="Q6481" s="204"/>
      <c r="R6481" s="204"/>
      <c r="S6481" s="204"/>
      <c r="T6481" s="204"/>
      <c r="U6481" s="204"/>
      <c r="V6481" s="204"/>
      <c r="W6481" s="204"/>
      <c r="X6481" s="204"/>
      <c r="Y6481" s="204"/>
      <c r="Z6481" s="204"/>
      <c r="AA6481" s="204"/>
      <c r="AB6481" s="204"/>
      <c r="AC6481" s="204"/>
      <c r="AD6481" s="204"/>
      <c r="AE6481" s="204"/>
      <c r="AF6481" s="204"/>
      <c r="AG6481" s="204"/>
      <c r="AH6481" s="204"/>
      <c r="AI6481" s="204"/>
      <c r="AJ6481" s="204"/>
      <c r="AK6481" s="204"/>
      <c r="AL6481" s="204"/>
      <c r="AM6481" s="204"/>
      <c r="AN6481" s="204"/>
      <c r="AO6481" s="204"/>
      <c r="AP6481" s="204"/>
      <c r="AQ6481" s="204"/>
      <c r="AR6481" s="204"/>
      <c r="AS6481" s="204"/>
      <c r="AT6481" s="204"/>
      <c r="AU6481" s="204"/>
      <c r="AV6481" s="204"/>
      <c r="AW6481" s="204"/>
      <c r="AX6481" s="204"/>
      <c r="AY6481" s="204"/>
      <c r="AZ6481" s="204"/>
      <c r="BA6481" s="59">
        <v>6.4450000000000003</v>
      </c>
      <c r="BB6481" s="21">
        <v>0.65700000000000003</v>
      </c>
      <c r="BC6481" s="60"/>
      <c r="BD6481" s="22">
        <f>(BB6481/30/24)*1000</f>
        <v>0.91249999999999998</v>
      </c>
      <c r="BE6481" s="51"/>
      <c r="BF6481" s="51"/>
      <c r="BH6481" s="21"/>
      <c r="BI6481" s="29"/>
      <c r="BK6481" s="21"/>
      <c r="BN6481" s="21">
        <f>BK6481*4</f>
        <v>0</v>
      </c>
      <c r="BP6481" s="21">
        <f>BM6481*4</f>
        <v>0</v>
      </c>
    </row>
    <row r="6482" spans="1:68" ht="12" hidden="1" customHeight="1" outlineLevel="1" collapsed="1" x14ac:dyDescent="0.25">
      <c r="A6482" s="10"/>
      <c r="B6482" s="18"/>
      <c r="C6482" s="114"/>
      <c r="D6482" s="114"/>
      <c r="E6482" s="115" t="s">
        <v>3120</v>
      </c>
      <c r="F6482" s="205"/>
      <c r="G6482" s="205"/>
      <c r="H6482" s="205"/>
      <c r="I6482" s="237"/>
      <c r="J6482" s="237"/>
      <c r="K6482" s="205"/>
      <c r="L6482" s="205"/>
      <c r="M6482" s="205"/>
      <c r="N6482" s="205"/>
      <c r="O6482" s="205"/>
      <c r="P6482" s="205"/>
      <c r="Q6482" s="205"/>
      <c r="R6482" s="205"/>
      <c r="S6482" s="205"/>
      <c r="T6482" s="205"/>
      <c r="U6482" s="205"/>
      <c r="V6482" s="205"/>
      <c r="W6482" s="205"/>
      <c r="X6482" s="205"/>
      <c r="Y6482" s="205"/>
      <c r="Z6482" s="205"/>
      <c r="AA6482" s="205"/>
      <c r="AB6482" s="205"/>
      <c r="AC6482" s="205"/>
      <c r="AD6482" s="205"/>
      <c r="AE6482" s="205"/>
      <c r="AF6482" s="205"/>
      <c r="AG6482" s="205"/>
      <c r="AH6482" s="205"/>
      <c r="AI6482" s="205"/>
      <c r="AJ6482" s="205"/>
      <c r="AK6482" s="205"/>
      <c r="AL6482" s="205"/>
      <c r="AM6482" s="205"/>
      <c r="AN6482" s="205"/>
      <c r="AO6482" s="205"/>
      <c r="AP6482" s="205"/>
      <c r="AQ6482" s="205"/>
      <c r="AR6482" s="205"/>
      <c r="AS6482" s="205"/>
      <c r="AT6482" s="205"/>
      <c r="AU6482" s="205"/>
      <c r="AV6482" s="205"/>
      <c r="AW6482" s="205"/>
      <c r="AX6482" s="205"/>
      <c r="AY6482" s="205"/>
      <c r="AZ6482" s="205"/>
      <c r="BA6482" s="205"/>
      <c r="BB6482" s="50">
        <v>700</v>
      </c>
      <c r="BC6482" s="116">
        <v>978</v>
      </c>
      <c r="BD6482" s="53">
        <f>(BB6482/30/24)*1000</f>
        <v>972.22222222222217</v>
      </c>
      <c r="BE6482" s="50">
        <f>BC6482-BD6482</f>
        <v>5.7777777777778283</v>
      </c>
      <c r="BF6482"/>
      <c r="BG6482" s="52">
        <v>4</v>
      </c>
      <c r="BH6482" s="50">
        <f>(BC6482*24*31/1000000)</f>
        <v>0.72763199999999995</v>
      </c>
      <c r="BI6482" s="117">
        <v>5.5651199999999998E-2</v>
      </c>
      <c r="BJ6482" s="50">
        <f>BH6482-BI6482</f>
        <v>0.67198079999999993</v>
      </c>
      <c r="BK6482" s="21">
        <v>419.41065600000002</v>
      </c>
      <c r="BL6482" s="22">
        <v>416.91900000000004</v>
      </c>
      <c r="BM6482" s="21">
        <v>2.4916559999999777</v>
      </c>
      <c r="BN6482" s="21">
        <f>BK6482*4</f>
        <v>1677.6426240000001</v>
      </c>
      <c r="BO6482" s="22">
        <f>BL6482*4</f>
        <v>1667.6760000000002</v>
      </c>
      <c r="BP6482" s="21">
        <f>BM6482*4</f>
        <v>9.9666239999999107</v>
      </c>
    </row>
    <row r="6483" spans="1:68" ht="12" hidden="1" customHeight="1" outlineLevel="2" x14ac:dyDescent="0.25">
      <c r="C6483" s="18"/>
      <c r="D6483" s="18"/>
      <c r="E6483" s="118"/>
      <c r="F6483" s="206"/>
      <c r="G6483" s="206"/>
      <c r="H6483" s="206"/>
      <c r="I6483" s="238"/>
      <c r="J6483" s="238"/>
      <c r="K6483" s="206"/>
      <c r="L6483" s="206"/>
      <c r="M6483" s="206"/>
      <c r="N6483" s="206"/>
      <c r="O6483" s="206"/>
      <c r="P6483" s="206"/>
      <c r="Q6483" s="206"/>
      <c r="R6483" s="206"/>
      <c r="S6483" s="206"/>
      <c r="T6483" s="206"/>
      <c r="U6483" s="206"/>
      <c r="V6483" s="206"/>
      <c r="W6483" s="206"/>
      <c r="X6483" s="206"/>
      <c r="Y6483" s="206"/>
      <c r="Z6483" s="206"/>
      <c r="AA6483" s="206"/>
      <c r="AB6483" s="206"/>
      <c r="AC6483" s="206"/>
      <c r="AD6483" s="206"/>
      <c r="AE6483" s="206"/>
      <c r="AF6483" s="206"/>
      <c r="AG6483" s="206"/>
      <c r="AH6483" s="206"/>
      <c r="AI6483" s="206"/>
      <c r="AJ6483" s="206"/>
      <c r="AK6483" s="206"/>
      <c r="AL6483" s="206"/>
      <c r="AM6483" s="206"/>
      <c r="AN6483" s="206"/>
      <c r="AO6483" s="206"/>
      <c r="AP6483" s="206"/>
      <c r="AQ6483" s="206"/>
      <c r="AR6483" s="206"/>
      <c r="AS6483" s="206"/>
      <c r="AT6483" s="206"/>
      <c r="AU6483" s="206"/>
      <c r="AV6483" s="206"/>
      <c r="AW6483" s="206"/>
      <c r="AX6483" s="206"/>
      <c r="AY6483" s="206"/>
      <c r="AZ6483" s="206"/>
      <c r="BA6483" s="119">
        <v>6.4450000000000003</v>
      </c>
      <c r="BB6483" s="50">
        <v>700</v>
      </c>
      <c r="BC6483" s="120"/>
      <c r="BD6483" s="22">
        <f>(BB6483/30/24)*1000</f>
        <v>972.22222222222217</v>
      </c>
      <c r="BE6483" s="21"/>
      <c r="BF6483" s="21"/>
      <c r="BG6483" s="10"/>
      <c r="BH6483" s="21"/>
      <c r="BI6483" s="22"/>
      <c r="BJ6483" s="18"/>
      <c r="BK6483" s="121"/>
      <c r="BN6483" s="21">
        <f>BK6483*4</f>
        <v>0</v>
      </c>
      <c r="BP6483" s="21">
        <f>BM6483*4</f>
        <v>0</v>
      </c>
    </row>
    <row r="6484" spans="1:68" ht="12" hidden="1" customHeight="1" outlineLevel="2" x14ac:dyDescent="0.25">
      <c r="C6484" s="18"/>
      <c r="D6484" s="18"/>
      <c r="E6484" s="19" t="s">
        <v>2518</v>
      </c>
      <c r="F6484" s="206"/>
      <c r="G6484" s="206"/>
      <c r="H6484" s="206"/>
      <c r="I6484" s="206"/>
      <c r="J6484" s="206"/>
      <c r="K6484" s="206"/>
      <c r="L6484" s="206"/>
      <c r="M6484" s="206"/>
      <c r="N6484" s="206"/>
      <c r="O6484" s="206"/>
      <c r="P6484" s="206"/>
      <c r="Q6484" s="206"/>
      <c r="R6484" s="206"/>
      <c r="S6484" s="206"/>
      <c r="T6484" s="206"/>
      <c r="U6484" s="206"/>
      <c r="V6484" s="206"/>
      <c r="W6484" s="206"/>
      <c r="X6484" s="206"/>
      <c r="Y6484" s="206"/>
      <c r="Z6484" s="206"/>
      <c r="AA6484" s="206"/>
      <c r="AB6484" s="206"/>
      <c r="AC6484" s="206"/>
      <c r="AD6484" s="206"/>
      <c r="AE6484" s="206"/>
      <c r="AF6484" s="206"/>
      <c r="AG6484" s="206"/>
      <c r="AH6484" s="206"/>
      <c r="AI6484" s="206"/>
      <c r="AJ6484" s="206"/>
      <c r="AK6484" s="206"/>
      <c r="AL6484" s="206"/>
      <c r="AM6484" s="206"/>
      <c r="AN6484" s="206"/>
      <c r="AO6484" s="206"/>
      <c r="AP6484" s="206"/>
      <c r="AQ6484" s="206"/>
      <c r="AR6484" s="206"/>
      <c r="AS6484" s="206"/>
      <c r="AT6484" s="206"/>
      <c r="AU6484" s="206"/>
      <c r="AV6484" s="206"/>
      <c r="AW6484" s="206"/>
      <c r="AX6484" s="206"/>
      <c r="AY6484" s="206"/>
      <c r="AZ6484" s="206"/>
      <c r="BA6484" s="119"/>
      <c r="BB6484" s="21"/>
      <c r="BC6484" s="123">
        <v>7234</v>
      </c>
      <c r="BD6484" s="22"/>
      <c r="BE6484" s="21"/>
      <c r="BF6484" s="21"/>
      <c r="BG6484" s="10">
        <v>3</v>
      </c>
      <c r="BH6484" s="21">
        <f t="shared" ref="BH6484:BH6543" si="628">(BC6484*24*31/1000000)</f>
        <v>5.3820959999999998</v>
      </c>
      <c r="BI6484" s="122">
        <v>1.0064519519999999</v>
      </c>
      <c r="BJ6484" s="50">
        <f t="shared" ref="BJ6484:BJ6546" si="629">BH6484-BI6484</f>
        <v>4.3756440479999998</v>
      </c>
      <c r="BK6484" s="93"/>
      <c r="BN6484" s="93"/>
      <c r="BP6484" s="93"/>
    </row>
    <row r="6485" spans="1:68" ht="12" hidden="1" customHeight="1" outlineLevel="2" x14ac:dyDescent="0.25">
      <c r="C6485" s="18"/>
      <c r="D6485" s="18"/>
      <c r="E6485" s="19" t="s">
        <v>3264</v>
      </c>
      <c r="F6485" s="206"/>
      <c r="G6485" s="206"/>
      <c r="H6485" s="206"/>
      <c r="I6485" s="206"/>
      <c r="J6485" s="206"/>
      <c r="K6485" s="206"/>
      <c r="L6485" s="206"/>
      <c r="M6485" s="206"/>
      <c r="N6485" s="206"/>
      <c r="O6485" s="206"/>
      <c r="P6485" s="206"/>
      <c r="Q6485" s="206"/>
      <c r="R6485" s="206"/>
      <c r="S6485" s="206"/>
      <c r="T6485" s="206"/>
      <c r="U6485" s="206"/>
      <c r="V6485" s="206"/>
      <c r="W6485" s="206"/>
      <c r="X6485" s="206"/>
      <c r="Y6485" s="206"/>
      <c r="Z6485" s="206"/>
      <c r="AA6485" s="206"/>
      <c r="AB6485" s="206"/>
      <c r="AC6485" s="206"/>
      <c r="AD6485" s="206"/>
      <c r="AE6485" s="206"/>
      <c r="AF6485" s="206"/>
      <c r="AG6485" s="206"/>
      <c r="AH6485" s="206"/>
      <c r="AI6485" s="206"/>
      <c r="AJ6485" s="206"/>
      <c r="AK6485" s="206"/>
      <c r="AL6485" s="206"/>
      <c r="AM6485" s="206"/>
      <c r="AN6485" s="206"/>
      <c r="AO6485" s="206"/>
      <c r="AP6485" s="206"/>
      <c r="AQ6485" s="206"/>
      <c r="AR6485" s="206"/>
      <c r="AS6485" s="206"/>
      <c r="AT6485" s="206"/>
      <c r="AU6485" s="206"/>
      <c r="AV6485" s="206"/>
      <c r="AW6485" s="206"/>
      <c r="AX6485" s="206"/>
      <c r="AY6485" s="206"/>
      <c r="AZ6485" s="206"/>
      <c r="BA6485" s="119"/>
      <c r="BB6485" s="21"/>
      <c r="BC6485" s="47">
        <v>705.36</v>
      </c>
      <c r="BD6485" s="22"/>
      <c r="BE6485" s="21"/>
      <c r="BF6485" s="21"/>
      <c r="BG6485" s="10">
        <v>3</v>
      </c>
      <c r="BH6485" s="21">
        <f t="shared" si="628"/>
        <v>0.52478784000000001</v>
      </c>
      <c r="BI6485" s="122">
        <v>9.8135326079999988E-2</v>
      </c>
      <c r="BJ6485" s="50">
        <f t="shared" si="629"/>
        <v>0.42665251392000003</v>
      </c>
      <c r="BK6485" s="93"/>
      <c r="BN6485" s="93"/>
      <c r="BP6485" s="93"/>
    </row>
    <row r="6486" spans="1:68" ht="12" hidden="1" customHeight="1" outlineLevel="2" x14ac:dyDescent="0.25">
      <c r="C6486" s="18"/>
      <c r="D6486" s="18"/>
      <c r="E6486" s="19" t="s">
        <v>2518</v>
      </c>
      <c r="F6486" s="206"/>
      <c r="G6486" s="206"/>
      <c r="H6486" s="206"/>
      <c r="I6486" s="206"/>
      <c r="J6486" s="206"/>
      <c r="K6486" s="206"/>
      <c r="L6486" s="206"/>
      <c r="M6486" s="206"/>
      <c r="N6486" s="206"/>
      <c r="O6486" s="206"/>
      <c r="P6486" s="206"/>
      <c r="Q6486" s="206"/>
      <c r="R6486" s="206"/>
      <c r="S6486" s="206"/>
      <c r="T6486" s="206"/>
      <c r="U6486" s="206"/>
      <c r="V6486" s="206"/>
      <c r="W6486" s="206"/>
      <c r="X6486" s="206"/>
      <c r="Y6486" s="206"/>
      <c r="Z6486" s="206"/>
      <c r="AA6486" s="206"/>
      <c r="AB6486" s="206"/>
      <c r="AC6486" s="206"/>
      <c r="AD6486" s="206"/>
      <c r="AE6486" s="206"/>
      <c r="AF6486" s="206"/>
      <c r="AG6486" s="206"/>
      <c r="AH6486" s="206"/>
      <c r="AI6486" s="206"/>
      <c r="AJ6486" s="206"/>
      <c r="AK6486" s="206"/>
      <c r="AL6486" s="206"/>
      <c r="AM6486" s="206"/>
      <c r="AN6486" s="206"/>
      <c r="AO6486" s="206"/>
      <c r="AP6486" s="206"/>
      <c r="AQ6486" s="206"/>
      <c r="AR6486" s="206"/>
      <c r="AS6486" s="206"/>
      <c r="AT6486" s="206"/>
      <c r="AU6486" s="206"/>
      <c r="AV6486" s="206"/>
      <c r="AW6486" s="206"/>
      <c r="AX6486" s="206"/>
      <c r="AY6486" s="206"/>
      <c r="AZ6486" s="206"/>
      <c r="BA6486" s="119"/>
      <c r="BB6486" s="21"/>
      <c r="BC6486" s="71">
        <v>37.5</v>
      </c>
      <c r="BD6486" s="22"/>
      <c r="BE6486" s="21"/>
      <c r="BF6486" s="21"/>
      <c r="BG6486" s="10">
        <v>3</v>
      </c>
      <c r="BH6486" s="21">
        <f t="shared" si="628"/>
        <v>2.7900000000000001E-2</v>
      </c>
      <c r="BI6486" s="122">
        <v>5.2173000000000002E-3</v>
      </c>
      <c r="BJ6486" s="50">
        <f t="shared" si="629"/>
        <v>2.26827E-2</v>
      </c>
      <c r="BK6486" s="93"/>
      <c r="BN6486" s="93"/>
      <c r="BP6486" s="93"/>
    </row>
    <row r="6487" spans="1:68" ht="12" hidden="1" customHeight="1" outlineLevel="2" x14ac:dyDescent="0.25">
      <c r="C6487" s="18"/>
      <c r="D6487" s="18"/>
      <c r="E6487" s="19" t="s">
        <v>2505</v>
      </c>
      <c r="F6487" s="206"/>
      <c r="G6487" s="206"/>
      <c r="H6487" s="206"/>
      <c r="I6487" s="206"/>
      <c r="J6487" s="206"/>
      <c r="K6487" s="206"/>
      <c r="L6487" s="206"/>
      <c r="M6487" s="206"/>
      <c r="N6487" s="206"/>
      <c r="O6487" s="206"/>
      <c r="P6487" s="206"/>
      <c r="Q6487" s="206"/>
      <c r="R6487" s="206"/>
      <c r="S6487" s="206"/>
      <c r="T6487" s="206"/>
      <c r="U6487" s="206"/>
      <c r="V6487" s="206"/>
      <c r="W6487" s="206"/>
      <c r="X6487" s="206"/>
      <c r="Y6487" s="206"/>
      <c r="Z6487" s="206"/>
      <c r="AA6487" s="206"/>
      <c r="AB6487" s="206"/>
      <c r="AC6487" s="206"/>
      <c r="AD6487" s="206"/>
      <c r="AE6487" s="206"/>
      <c r="AF6487" s="206"/>
      <c r="AG6487" s="206"/>
      <c r="AH6487" s="206"/>
      <c r="AI6487" s="206"/>
      <c r="AJ6487" s="206"/>
      <c r="AK6487" s="206"/>
      <c r="AL6487" s="206"/>
      <c r="AM6487" s="206"/>
      <c r="AN6487" s="206"/>
      <c r="AO6487" s="206"/>
      <c r="AP6487" s="206"/>
      <c r="AQ6487" s="206"/>
      <c r="AR6487" s="206"/>
      <c r="AS6487" s="206"/>
      <c r="AT6487" s="206"/>
      <c r="AU6487" s="206"/>
      <c r="AV6487" s="206"/>
      <c r="AW6487" s="206"/>
      <c r="AX6487" s="206"/>
      <c r="AY6487" s="206"/>
      <c r="AZ6487" s="206"/>
      <c r="BA6487" s="119"/>
      <c r="BB6487" s="21"/>
      <c r="BC6487" s="47">
        <v>615</v>
      </c>
      <c r="BD6487" s="22"/>
      <c r="BE6487" s="21"/>
      <c r="BF6487" s="21"/>
      <c r="BG6487" s="10">
        <v>4</v>
      </c>
      <c r="BH6487" s="21">
        <f t="shared" si="628"/>
        <v>0.45756000000000002</v>
      </c>
      <c r="BI6487" s="122">
        <v>8.4648600000000004E-2</v>
      </c>
      <c r="BJ6487" s="50">
        <f t="shared" si="629"/>
        <v>0.3729114</v>
      </c>
      <c r="BK6487" s="93"/>
      <c r="BN6487" s="93"/>
      <c r="BP6487" s="93"/>
    </row>
    <row r="6488" spans="1:68" ht="12" hidden="1" customHeight="1" outlineLevel="2" x14ac:dyDescent="0.25">
      <c r="C6488" s="18"/>
      <c r="D6488" s="18"/>
      <c r="E6488" s="19" t="s">
        <v>4769</v>
      </c>
      <c r="F6488" s="206"/>
      <c r="G6488" s="206"/>
      <c r="H6488" s="206"/>
      <c r="I6488" s="206"/>
      <c r="J6488" s="206"/>
      <c r="K6488" s="206"/>
      <c r="L6488" s="206"/>
      <c r="M6488" s="206"/>
      <c r="N6488" s="206"/>
      <c r="O6488" s="206"/>
      <c r="P6488" s="206"/>
      <c r="Q6488" s="206"/>
      <c r="R6488" s="206"/>
      <c r="S6488" s="206"/>
      <c r="T6488" s="206"/>
      <c r="U6488" s="206"/>
      <c r="V6488" s="206"/>
      <c r="W6488" s="206"/>
      <c r="X6488" s="206"/>
      <c r="Y6488" s="206"/>
      <c r="Z6488" s="206"/>
      <c r="AA6488" s="206"/>
      <c r="AB6488" s="206"/>
      <c r="AC6488" s="206"/>
      <c r="AD6488" s="206"/>
      <c r="AE6488" s="206"/>
      <c r="AF6488" s="206"/>
      <c r="AG6488" s="206"/>
      <c r="AH6488" s="206"/>
      <c r="AI6488" s="206"/>
      <c r="AJ6488" s="206"/>
      <c r="AK6488" s="206"/>
      <c r="AL6488" s="206"/>
      <c r="AM6488" s="206"/>
      <c r="AN6488" s="206"/>
      <c r="AO6488" s="206"/>
      <c r="AP6488" s="206"/>
      <c r="AQ6488" s="206"/>
      <c r="AR6488" s="206"/>
      <c r="AS6488" s="206"/>
      <c r="AT6488" s="206"/>
      <c r="AU6488" s="206"/>
      <c r="AV6488" s="206"/>
      <c r="AW6488" s="206"/>
      <c r="AX6488" s="206"/>
      <c r="AY6488" s="206"/>
      <c r="AZ6488" s="206"/>
      <c r="BA6488" s="119"/>
      <c r="BB6488" s="21"/>
      <c r="BC6488" s="47">
        <v>47</v>
      </c>
      <c r="BD6488" s="22"/>
      <c r="BE6488" s="21"/>
      <c r="BF6488" s="21"/>
      <c r="BG6488" s="10">
        <v>6</v>
      </c>
      <c r="BH6488" s="21">
        <f t="shared" si="628"/>
        <v>3.4967999999999999E-2</v>
      </c>
      <c r="BI6488" s="122">
        <v>6.5529287999999998E-3</v>
      </c>
      <c r="BJ6488" s="50">
        <f t="shared" si="629"/>
        <v>2.8415071199999999E-2</v>
      </c>
      <c r="BK6488" s="93"/>
      <c r="BN6488" s="93"/>
      <c r="BP6488" s="93"/>
    </row>
    <row r="6489" spans="1:68" ht="12" hidden="1" customHeight="1" outlineLevel="2" x14ac:dyDescent="0.25">
      <c r="C6489" s="18"/>
      <c r="D6489" s="18"/>
      <c r="E6489" s="19" t="s">
        <v>5699</v>
      </c>
      <c r="F6489" s="206"/>
      <c r="G6489" s="206"/>
      <c r="H6489" s="206"/>
      <c r="I6489" s="206"/>
      <c r="J6489" s="206"/>
      <c r="K6489" s="206"/>
      <c r="L6489" s="206"/>
      <c r="M6489" s="206"/>
      <c r="N6489" s="206"/>
      <c r="O6489" s="206"/>
      <c r="P6489" s="206"/>
      <c r="Q6489" s="206"/>
      <c r="R6489" s="206"/>
      <c r="S6489" s="206"/>
      <c r="T6489" s="206"/>
      <c r="U6489" s="206"/>
      <c r="V6489" s="206"/>
      <c r="W6489" s="206"/>
      <c r="X6489" s="206"/>
      <c r="Y6489" s="206"/>
      <c r="Z6489" s="206"/>
      <c r="AA6489" s="206"/>
      <c r="AB6489" s="206"/>
      <c r="AC6489" s="206"/>
      <c r="AD6489" s="206"/>
      <c r="AE6489" s="206"/>
      <c r="AF6489" s="206"/>
      <c r="AG6489" s="206"/>
      <c r="AH6489" s="206"/>
      <c r="AI6489" s="206"/>
      <c r="AJ6489" s="206"/>
      <c r="AK6489" s="206"/>
      <c r="AL6489" s="206"/>
      <c r="AM6489" s="206"/>
      <c r="AN6489" s="206"/>
      <c r="AO6489" s="206"/>
      <c r="AP6489" s="206"/>
      <c r="AQ6489" s="206"/>
      <c r="AR6489" s="206"/>
      <c r="AS6489" s="206"/>
      <c r="AT6489" s="206"/>
      <c r="AU6489" s="206"/>
      <c r="AV6489" s="206"/>
      <c r="AW6489" s="206"/>
      <c r="AX6489" s="206"/>
      <c r="AY6489" s="206"/>
      <c r="AZ6489" s="206"/>
      <c r="BA6489" s="119"/>
      <c r="BB6489" s="21"/>
      <c r="BC6489" s="47">
        <v>20</v>
      </c>
      <c r="BD6489" s="22"/>
      <c r="BE6489" s="21"/>
      <c r="BF6489" s="21"/>
      <c r="BG6489" s="10">
        <v>6</v>
      </c>
      <c r="BH6489" s="21">
        <f t="shared" si="628"/>
        <v>1.4880000000000001E-2</v>
      </c>
      <c r="BI6489" s="122">
        <v>2.7825600000000003E-3</v>
      </c>
      <c r="BJ6489" s="50">
        <f t="shared" si="629"/>
        <v>1.2097440000000001E-2</v>
      </c>
      <c r="BK6489" s="93"/>
      <c r="BN6489" s="93"/>
      <c r="BP6489" s="93"/>
    </row>
    <row r="6490" spans="1:68" ht="12" hidden="1" customHeight="1" outlineLevel="2" x14ac:dyDescent="0.25">
      <c r="C6490" s="18"/>
      <c r="D6490" s="18"/>
      <c r="E6490" s="19" t="s">
        <v>5700</v>
      </c>
      <c r="F6490" s="206"/>
      <c r="G6490" s="206"/>
      <c r="H6490" s="206"/>
      <c r="I6490" s="206"/>
      <c r="J6490" s="206"/>
      <c r="K6490" s="206"/>
      <c r="L6490" s="206"/>
      <c r="M6490" s="206"/>
      <c r="N6490" s="206"/>
      <c r="O6490" s="206"/>
      <c r="P6490" s="206"/>
      <c r="Q6490" s="206"/>
      <c r="R6490" s="206"/>
      <c r="S6490" s="206"/>
      <c r="T6490" s="206"/>
      <c r="U6490" s="206"/>
      <c r="V6490" s="206"/>
      <c r="W6490" s="206"/>
      <c r="X6490" s="206"/>
      <c r="Y6490" s="206"/>
      <c r="Z6490" s="206"/>
      <c r="AA6490" s="206"/>
      <c r="AB6490" s="206"/>
      <c r="AC6490" s="206"/>
      <c r="AD6490" s="206"/>
      <c r="AE6490" s="206"/>
      <c r="AF6490" s="206"/>
      <c r="AG6490" s="206"/>
      <c r="AH6490" s="206"/>
      <c r="AI6490" s="206"/>
      <c r="AJ6490" s="206"/>
      <c r="AK6490" s="206"/>
      <c r="AL6490" s="206"/>
      <c r="AM6490" s="206"/>
      <c r="AN6490" s="206"/>
      <c r="AO6490" s="206"/>
      <c r="AP6490" s="206"/>
      <c r="AQ6490" s="206"/>
      <c r="AR6490" s="206"/>
      <c r="AS6490" s="206"/>
      <c r="AT6490" s="206"/>
      <c r="AU6490" s="206"/>
      <c r="AV6490" s="206"/>
      <c r="AW6490" s="206"/>
      <c r="AX6490" s="206"/>
      <c r="AY6490" s="206"/>
      <c r="AZ6490" s="206"/>
      <c r="BA6490" s="119"/>
      <c r="BB6490" s="21"/>
      <c r="BC6490" s="47">
        <v>24.8</v>
      </c>
      <c r="BD6490" s="22"/>
      <c r="BE6490" s="21"/>
      <c r="BF6490" s="21"/>
      <c r="BG6490" s="10">
        <v>5</v>
      </c>
      <c r="BH6490" s="21">
        <f t="shared" si="628"/>
        <v>1.8451200000000001E-2</v>
      </c>
      <c r="BI6490" s="122">
        <v>6.9563999999999997E-3</v>
      </c>
      <c r="BJ6490" s="50">
        <f t="shared" si="629"/>
        <v>1.1494800000000001E-2</v>
      </c>
      <c r="BK6490" s="93"/>
      <c r="BN6490" s="93"/>
      <c r="BP6490" s="93"/>
    </row>
    <row r="6491" spans="1:68" ht="12" hidden="1" customHeight="1" outlineLevel="2" x14ac:dyDescent="0.25">
      <c r="C6491" s="18"/>
      <c r="D6491" s="18"/>
      <c r="E6491" s="19" t="s">
        <v>1310</v>
      </c>
      <c r="F6491" s="206"/>
      <c r="G6491" s="206"/>
      <c r="H6491" s="206"/>
      <c r="I6491" s="206"/>
      <c r="J6491" s="206"/>
      <c r="K6491" s="206"/>
      <c r="L6491" s="206"/>
      <c r="M6491" s="206"/>
      <c r="N6491" s="206"/>
      <c r="O6491" s="206"/>
      <c r="P6491" s="206"/>
      <c r="Q6491" s="206"/>
      <c r="R6491" s="206"/>
      <c r="S6491" s="206"/>
      <c r="T6491" s="206"/>
      <c r="U6491" s="206"/>
      <c r="V6491" s="206"/>
      <c r="W6491" s="206"/>
      <c r="X6491" s="206"/>
      <c r="Y6491" s="206"/>
      <c r="Z6491" s="206"/>
      <c r="AA6491" s="206"/>
      <c r="AB6491" s="206"/>
      <c r="AC6491" s="206"/>
      <c r="AD6491" s="206"/>
      <c r="AE6491" s="206"/>
      <c r="AF6491" s="206"/>
      <c r="AG6491" s="206"/>
      <c r="AH6491" s="206"/>
      <c r="AI6491" s="206"/>
      <c r="AJ6491" s="206"/>
      <c r="AK6491" s="206"/>
      <c r="AL6491" s="206"/>
      <c r="AM6491" s="206"/>
      <c r="AN6491" s="206"/>
      <c r="AO6491" s="206"/>
      <c r="AP6491" s="206"/>
      <c r="AQ6491" s="206"/>
      <c r="AR6491" s="206"/>
      <c r="AS6491" s="206"/>
      <c r="AT6491" s="206"/>
      <c r="AU6491" s="206"/>
      <c r="AV6491" s="206"/>
      <c r="AW6491" s="206"/>
      <c r="AX6491" s="206"/>
      <c r="AY6491" s="206"/>
      <c r="AZ6491" s="206"/>
      <c r="BA6491" s="119"/>
      <c r="BB6491" s="21"/>
      <c r="BC6491" s="47">
        <v>12.6</v>
      </c>
      <c r="BD6491" s="22"/>
      <c r="BE6491" s="21"/>
      <c r="BF6491" s="21"/>
      <c r="BG6491" s="10">
        <v>4</v>
      </c>
      <c r="BH6491" s="21">
        <f t="shared" si="628"/>
        <v>9.3743999999999997E-3</v>
      </c>
      <c r="BI6491" s="122">
        <v>1.808664E-3</v>
      </c>
      <c r="BJ6491" s="50">
        <f t="shared" si="629"/>
        <v>7.565736E-3</v>
      </c>
      <c r="BK6491" s="93"/>
      <c r="BN6491" s="93"/>
      <c r="BP6491" s="93"/>
    </row>
    <row r="6492" spans="1:68" ht="12" hidden="1" customHeight="1" outlineLevel="2" x14ac:dyDescent="0.25">
      <c r="C6492" s="18"/>
      <c r="D6492" s="18"/>
      <c r="E6492" s="19" t="s">
        <v>4905</v>
      </c>
      <c r="F6492" s="206"/>
      <c r="G6492" s="206"/>
      <c r="H6492" s="206"/>
      <c r="I6492" s="206"/>
      <c r="J6492" s="206"/>
      <c r="K6492" s="206"/>
      <c r="L6492" s="206"/>
      <c r="M6492" s="206"/>
      <c r="N6492" s="206"/>
      <c r="O6492" s="206"/>
      <c r="P6492" s="206"/>
      <c r="Q6492" s="206"/>
      <c r="R6492" s="206"/>
      <c r="S6492" s="206"/>
      <c r="T6492" s="206"/>
      <c r="U6492" s="206"/>
      <c r="V6492" s="206"/>
      <c r="W6492" s="206"/>
      <c r="X6492" s="206"/>
      <c r="Y6492" s="206"/>
      <c r="Z6492" s="206"/>
      <c r="AA6492" s="206"/>
      <c r="AB6492" s="206"/>
      <c r="AC6492" s="206"/>
      <c r="AD6492" s="206"/>
      <c r="AE6492" s="206"/>
      <c r="AF6492" s="206"/>
      <c r="AG6492" s="206"/>
      <c r="AH6492" s="206"/>
      <c r="AI6492" s="206"/>
      <c r="AJ6492" s="206"/>
      <c r="AK6492" s="206"/>
      <c r="AL6492" s="206"/>
      <c r="AM6492" s="206"/>
      <c r="AN6492" s="206"/>
      <c r="AO6492" s="206"/>
      <c r="AP6492" s="206"/>
      <c r="AQ6492" s="206"/>
      <c r="AR6492" s="206"/>
      <c r="AS6492" s="206"/>
      <c r="AT6492" s="206"/>
      <c r="AU6492" s="206"/>
      <c r="AV6492" s="206"/>
      <c r="AW6492" s="206"/>
      <c r="AX6492" s="206"/>
      <c r="AY6492" s="206"/>
      <c r="AZ6492" s="206"/>
      <c r="BA6492" s="119"/>
      <c r="BB6492" s="21"/>
      <c r="BC6492" s="47">
        <v>72</v>
      </c>
      <c r="BD6492" s="22"/>
      <c r="BE6492" s="21"/>
      <c r="BF6492" s="21"/>
      <c r="BG6492" s="10">
        <v>5</v>
      </c>
      <c r="BH6492" s="21">
        <f t="shared" si="628"/>
        <v>5.3567999999999998E-2</v>
      </c>
      <c r="BI6492" s="122">
        <v>1.0017216000000001E-2</v>
      </c>
      <c r="BJ6492" s="50">
        <f t="shared" si="629"/>
        <v>4.3550783999999995E-2</v>
      </c>
      <c r="BK6492" s="93"/>
      <c r="BN6492" s="93"/>
      <c r="BP6492" s="93"/>
    </row>
    <row r="6493" spans="1:68" ht="12" customHeight="1" outlineLevel="2" x14ac:dyDescent="0.25">
      <c r="C6493" s="18"/>
      <c r="D6493" s="18"/>
      <c r="E6493" s="19" t="s">
        <v>5701</v>
      </c>
      <c r="F6493" s="206"/>
      <c r="G6493" s="206"/>
      <c r="H6493" s="206"/>
      <c r="I6493" s="206"/>
      <c r="J6493" s="206"/>
      <c r="K6493" s="206"/>
      <c r="L6493" s="206"/>
      <c r="M6493" s="206"/>
      <c r="N6493" s="206"/>
      <c r="O6493" s="206"/>
      <c r="P6493" s="206"/>
      <c r="Q6493" s="206"/>
      <c r="R6493" s="206"/>
      <c r="S6493" s="206"/>
      <c r="T6493" s="206"/>
      <c r="U6493" s="206"/>
      <c r="V6493" s="206"/>
      <c r="W6493" s="206"/>
      <c r="X6493" s="206"/>
      <c r="Y6493" s="206"/>
      <c r="Z6493" s="206"/>
      <c r="AA6493" s="206"/>
      <c r="AB6493" s="206"/>
      <c r="AC6493" s="206"/>
      <c r="AD6493" s="206"/>
      <c r="AE6493" s="206"/>
      <c r="AF6493" s="206"/>
      <c r="AG6493" s="206"/>
      <c r="AH6493" s="206"/>
      <c r="AI6493" s="206"/>
      <c r="AJ6493" s="206"/>
      <c r="AK6493" s="206"/>
      <c r="AL6493" s="206"/>
      <c r="AM6493" s="206"/>
      <c r="AN6493" s="206"/>
      <c r="AO6493" s="206"/>
      <c r="AP6493" s="206"/>
      <c r="AQ6493" s="206"/>
      <c r="AR6493" s="206"/>
      <c r="AS6493" s="206"/>
      <c r="AT6493" s="206"/>
      <c r="AU6493" s="206"/>
      <c r="AV6493" s="206"/>
      <c r="AW6493" s="206"/>
      <c r="AX6493" s="206"/>
      <c r="AY6493" s="206"/>
      <c r="AZ6493" s="206"/>
      <c r="BA6493" s="119"/>
      <c r="BB6493" s="21"/>
      <c r="BC6493" s="47">
        <v>6.7</v>
      </c>
      <c r="BD6493" s="22"/>
      <c r="BE6493" s="21"/>
      <c r="BF6493" s="21"/>
      <c r="BG6493" s="10">
        <v>7</v>
      </c>
      <c r="BH6493" s="21">
        <f t="shared" si="628"/>
        <v>4.9848000000000002E-3</v>
      </c>
      <c r="BI6493" s="122">
        <v>9.3215760000000007E-4</v>
      </c>
      <c r="BJ6493" s="50">
        <f t="shared" si="629"/>
        <v>4.0526424000000005E-3</v>
      </c>
      <c r="BK6493" s="93"/>
      <c r="BN6493" s="93"/>
      <c r="BP6493" s="93"/>
    </row>
    <row r="6494" spans="1:68" ht="12" hidden="1" customHeight="1" outlineLevel="2" x14ac:dyDescent="0.25">
      <c r="C6494" s="18"/>
      <c r="D6494" s="18"/>
      <c r="E6494" s="19" t="s">
        <v>5702</v>
      </c>
      <c r="F6494" s="206"/>
      <c r="G6494" s="206"/>
      <c r="H6494" s="206"/>
      <c r="I6494" s="206"/>
      <c r="J6494" s="206"/>
      <c r="K6494" s="206"/>
      <c r="L6494" s="206"/>
      <c r="M6494" s="206"/>
      <c r="N6494" s="206"/>
      <c r="O6494" s="206"/>
      <c r="P6494" s="206"/>
      <c r="Q6494" s="206"/>
      <c r="R6494" s="206"/>
      <c r="S6494" s="206"/>
      <c r="T6494" s="206"/>
      <c r="U6494" s="206"/>
      <c r="V6494" s="206"/>
      <c r="W6494" s="206"/>
      <c r="X6494" s="206"/>
      <c r="Y6494" s="206"/>
      <c r="Z6494" s="206"/>
      <c r="AA6494" s="206"/>
      <c r="AB6494" s="206"/>
      <c r="AC6494" s="206"/>
      <c r="AD6494" s="206"/>
      <c r="AE6494" s="206"/>
      <c r="AF6494" s="206"/>
      <c r="AG6494" s="206"/>
      <c r="AH6494" s="206"/>
      <c r="AI6494" s="206"/>
      <c r="AJ6494" s="206"/>
      <c r="AK6494" s="206"/>
      <c r="AL6494" s="206"/>
      <c r="AM6494" s="206"/>
      <c r="AN6494" s="206"/>
      <c r="AO6494" s="206"/>
      <c r="AP6494" s="206"/>
      <c r="AQ6494" s="206"/>
      <c r="AR6494" s="206"/>
      <c r="AS6494" s="206"/>
      <c r="AT6494" s="206"/>
      <c r="AU6494" s="206"/>
      <c r="AV6494" s="206"/>
      <c r="AW6494" s="206"/>
      <c r="AX6494" s="206"/>
      <c r="AY6494" s="206"/>
      <c r="AZ6494" s="206"/>
      <c r="BA6494" s="119"/>
      <c r="BB6494" s="21"/>
      <c r="BC6494" s="47">
        <v>86</v>
      </c>
      <c r="BD6494" s="22"/>
      <c r="BE6494" s="21"/>
      <c r="BF6494" s="21"/>
      <c r="BG6494" s="10">
        <v>6</v>
      </c>
      <c r="BH6494" s="21">
        <f t="shared" si="628"/>
        <v>6.3983999999999999E-2</v>
      </c>
      <c r="BI6494" s="122">
        <v>1.1965007999999999E-2</v>
      </c>
      <c r="BJ6494" s="50">
        <f t="shared" si="629"/>
        <v>5.2018992E-2</v>
      </c>
      <c r="BK6494" s="93"/>
      <c r="BN6494" s="93"/>
      <c r="BP6494" s="93"/>
    </row>
    <row r="6495" spans="1:68" ht="12" customHeight="1" outlineLevel="2" x14ac:dyDescent="0.25">
      <c r="C6495" s="18"/>
      <c r="D6495" s="18"/>
      <c r="E6495" s="19" t="s">
        <v>5703</v>
      </c>
      <c r="F6495" s="206"/>
      <c r="G6495" s="206"/>
      <c r="H6495" s="206"/>
      <c r="I6495" s="206"/>
      <c r="J6495" s="206"/>
      <c r="K6495" s="206"/>
      <c r="L6495" s="206"/>
      <c r="M6495" s="206"/>
      <c r="N6495" s="206"/>
      <c r="O6495" s="206"/>
      <c r="P6495" s="206"/>
      <c r="Q6495" s="206"/>
      <c r="R6495" s="206"/>
      <c r="S6495" s="206"/>
      <c r="T6495" s="206"/>
      <c r="U6495" s="206"/>
      <c r="V6495" s="206"/>
      <c r="W6495" s="206"/>
      <c r="X6495" s="206"/>
      <c r="Y6495" s="206"/>
      <c r="Z6495" s="206"/>
      <c r="AA6495" s="206"/>
      <c r="AB6495" s="206"/>
      <c r="AC6495" s="206"/>
      <c r="AD6495" s="206"/>
      <c r="AE6495" s="206"/>
      <c r="AF6495" s="206"/>
      <c r="AG6495" s="206"/>
      <c r="AH6495" s="206"/>
      <c r="AI6495" s="206"/>
      <c r="AJ6495" s="206"/>
      <c r="AK6495" s="206"/>
      <c r="AL6495" s="206"/>
      <c r="AM6495" s="206"/>
      <c r="AN6495" s="206"/>
      <c r="AO6495" s="206"/>
      <c r="AP6495" s="206"/>
      <c r="AQ6495" s="206"/>
      <c r="AR6495" s="206"/>
      <c r="AS6495" s="206"/>
      <c r="AT6495" s="206"/>
      <c r="AU6495" s="206"/>
      <c r="AV6495" s="206"/>
      <c r="AW6495" s="206"/>
      <c r="AX6495" s="206"/>
      <c r="AY6495" s="206"/>
      <c r="AZ6495" s="206"/>
      <c r="BA6495" s="119"/>
      <c r="BB6495" s="21"/>
      <c r="BC6495" s="47">
        <v>13</v>
      </c>
      <c r="BD6495" s="22"/>
      <c r="BE6495" s="21"/>
      <c r="BF6495" s="21"/>
      <c r="BG6495" s="10">
        <v>7</v>
      </c>
      <c r="BH6495" s="21">
        <f t="shared" si="628"/>
        <v>9.672E-3</v>
      </c>
      <c r="BI6495" s="122">
        <v>1.808664E-3</v>
      </c>
      <c r="BJ6495" s="50">
        <f t="shared" si="629"/>
        <v>7.8633360000000003E-3</v>
      </c>
      <c r="BK6495" s="93"/>
      <c r="BN6495" s="93"/>
      <c r="BP6495" s="93"/>
    </row>
    <row r="6496" spans="1:68" ht="12" hidden="1" customHeight="1" outlineLevel="2" x14ac:dyDescent="0.25">
      <c r="C6496" s="18"/>
      <c r="D6496" s="18"/>
      <c r="E6496" s="19" t="s">
        <v>5704</v>
      </c>
      <c r="F6496" s="206"/>
      <c r="G6496" s="206"/>
      <c r="H6496" s="206"/>
      <c r="I6496" s="206"/>
      <c r="J6496" s="206"/>
      <c r="K6496" s="206"/>
      <c r="L6496" s="206"/>
      <c r="M6496" s="206"/>
      <c r="N6496" s="206"/>
      <c r="O6496" s="206"/>
      <c r="P6496" s="206"/>
      <c r="Q6496" s="206"/>
      <c r="R6496" s="206"/>
      <c r="S6496" s="206"/>
      <c r="T6496" s="206"/>
      <c r="U6496" s="206"/>
      <c r="V6496" s="206"/>
      <c r="W6496" s="206"/>
      <c r="X6496" s="206"/>
      <c r="Y6496" s="206"/>
      <c r="Z6496" s="206"/>
      <c r="AA6496" s="206"/>
      <c r="AB6496" s="206"/>
      <c r="AC6496" s="206"/>
      <c r="AD6496" s="206"/>
      <c r="AE6496" s="206"/>
      <c r="AF6496" s="206"/>
      <c r="AG6496" s="206"/>
      <c r="AH6496" s="206"/>
      <c r="AI6496" s="206"/>
      <c r="AJ6496" s="206"/>
      <c r="AK6496" s="206"/>
      <c r="AL6496" s="206"/>
      <c r="AM6496" s="206"/>
      <c r="AN6496" s="206"/>
      <c r="AO6496" s="206"/>
      <c r="AP6496" s="206"/>
      <c r="AQ6496" s="206"/>
      <c r="AR6496" s="206"/>
      <c r="AS6496" s="206"/>
      <c r="AT6496" s="206"/>
      <c r="AU6496" s="206"/>
      <c r="AV6496" s="206"/>
      <c r="AW6496" s="206"/>
      <c r="AX6496" s="206"/>
      <c r="AY6496" s="206"/>
      <c r="AZ6496" s="206"/>
      <c r="BA6496" s="119"/>
      <c r="BB6496" s="21"/>
      <c r="BC6496" s="47">
        <v>140</v>
      </c>
      <c r="BD6496" s="22"/>
      <c r="BE6496" s="21"/>
      <c r="BF6496" s="21"/>
      <c r="BG6496" s="10">
        <v>6</v>
      </c>
      <c r="BH6496" s="21">
        <f t="shared" si="628"/>
        <v>0.10416</v>
      </c>
      <c r="BI6496" s="122">
        <v>1.9477919999999996E-2</v>
      </c>
      <c r="BJ6496" s="50">
        <f t="shared" si="629"/>
        <v>8.4682080000000007E-2</v>
      </c>
      <c r="BK6496" s="93"/>
      <c r="BN6496" s="93"/>
      <c r="BP6496" s="93"/>
    </row>
    <row r="6497" spans="3:68" ht="12" customHeight="1" outlineLevel="2" x14ac:dyDescent="0.25">
      <c r="C6497" s="18"/>
      <c r="D6497" s="18"/>
      <c r="E6497" s="19" t="s">
        <v>5705</v>
      </c>
      <c r="F6497" s="206"/>
      <c r="G6497" s="206"/>
      <c r="H6497" s="206"/>
      <c r="I6497" s="206"/>
      <c r="J6497" s="206"/>
      <c r="K6497" s="206"/>
      <c r="L6497" s="206"/>
      <c r="M6497" s="206"/>
      <c r="N6497" s="206"/>
      <c r="O6497" s="206"/>
      <c r="P6497" s="206"/>
      <c r="Q6497" s="206"/>
      <c r="R6497" s="206"/>
      <c r="S6497" s="206"/>
      <c r="T6497" s="206"/>
      <c r="U6497" s="206"/>
      <c r="V6497" s="206"/>
      <c r="W6497" s="206"/>
      <c r="X6497" s="206"/>
      <c r="Y6497" s="206"/>
      <c r="Z6497" s="206"/>
      <c r="AA6497" s="206"/>
      <c r="AB6497" s="206"/>
      <c r="AC6497" s="206"/>
      <c r="AD6497" s="206"/>
      <c r="AE6497" s="206"/>
      <c r="AF6497" s="206"/>
      <c r="AG6497" s="206"/>
      <c r="AH6497" s="206"/>
      <c r="AI6497" s="206"/>
      <c r="AJ6497" s="206"/>
      <c r="AK6497" s="206"/>
      <c r="AL6497" s="206"/>
      <c r="AM6497" s="206"/>
      <c r="AN6497" s="206"/>
      <c r="AO6497" s="206"/>
      <c r="AP6497" s="206"/>
      <c r="AQ6497" s="206"/>
      <c r="AR6497" s="206"/>
      <c r="AS6497" s="206"/>
      <c r="AT6497" s="206"/>
      <c r="AU6497" s="206"/>
      <c r="AV6497" s="206"/>
      <c r="AW6497" s="206"/>
      <c r="AX6497" s="206"/>
      <c r="AY6497" s="206"/>
      <c r="AZ6497" s="206"/>
      <c r="BA6497" s="119"/>
      <c r="BB6497" s="21"/>
      <c r="BC6497" s="47">
        <v>21</v>
      </c>
      <c r="BD6497" s="22"/>
      <c r="BE6497" s="21"/>
      <c r="BF6497" s="21"/>
      <c r="BG6497" s="10">
        <v>7</v>
      </c>
      <c r="BH6497" s="21">
        <f t="shared" si="628"/>
        <v>1.5624000000000001E-2</v>
      </c>
      <c r="BI6497" s="122">
        <v>2.921688E-3</v>
      </c>
      <c r="BJ6497" s="50">
        <f t="shared" si="629"/>
        <v>1.2702312E-2</v>
      </c>
      <c r="BK6497" s="93"/>
      <c r="BN6497" s="93"/>
      <c r="BP6497" s="93"/>
    </row>
    <row r="6498" spans="3:68" ht="12" hidden="1" customHeight="1" outlineLevel="2" x14ac:dyDescent="0.25">
      <c r="C6498" s="18"/>
      <c r="D6498" s="18"/>
      <c r="E6498" s="19" t="s">
        <v>5706</v>
      </c>
      <c r="F6498" s="206"/>
      <c r="G6498" s="206"/>
      <c r="H6498" s="206"/>
      <c r="I6498" s="206"/>
      <c r="J6498" s="206"/>
      <c r="K6498" s="206"/>
      <c r="L6498" s="206"/>
      <c r="M6498" s="206"/>
      <c r="N6498" s="206"/>
      <c r="O6498" s="206"/>
      <c r="P6498" s="206"/>
      <c r="Q6498" s="206"/>
      <c r="R6498" s="206"/>
      <c r="S6498" s="206"/>
      <c r="T6498" s="206"/>
      <c r="U6498" s="206"/>
      <c r="V6498" s="206"/>
      <c r="W6498" s="206"/>
      <c r="X6498" s="206"/>
      <c r="Y6498" s="206"/>
      <c r="Z6498" s="206"/>
      <c r="AA6498" s="206"/>
      <c r="AB6498" s="206"/>
      <c r="AC6498" s="206"/>
      <c r="AD6498" s="206"/>
      <c r="AE6498" s="206"/>
      <c r="AF6498" s="206"/>
      <c r="AG6498" s="206"/>
      <c r="AH6498" s="206"/>
      <c r="AI6498" s="206"/>
      <c r="AJ6498" s="206"/>
      <c r="AK6498" s="206"/>
      <c r="AL6498" s="206"/>
      <c r="AM6498" s="206"/>
      <c r="AN6498" s="206"/>
      <c r="AO6498" s="206"/>
      <c r="AP6498" s="206"/>
      <c r="AQ6498" s="206"/>
      <c r="AR6498" s="206"/>
      <c r="AS6498" s="206"/>
      <c r="AT6498" s="206"/>
      <c r="AU6498" s="206"/>
      <c r="AV6498" s="206"/>
      <c r="AW6498" s="206"/>
      <c r="AX6498" s="206"/>
      <c r="AY6498" s="206"/>
      <c r="AZ6498" s="206"/>
      <c r="BA6498" s="119"/>
      <c r="BB6498" s="21"/>
      <c r="BC6498" s="71">
        <v>211</v>
      </c>
      <c r="BD6498" s="22"/>
      <c r="BE6498" s="21"/>
      <c r="BF6498" s="21"/>
      <c r="BG6498" s="10">
        <v>5</v>
      </c>
      <c r="BH6498" s="21">
        <f t="shared" si="628"/>
        <v>0.15698400000000001</v>
      </c>
      <c r="BI6498" s="122">
        <v>2.9356007999999999E-2</v>
      </c>
      <c r="BJ6498" s="50">
        <f t="shared" si="629"/>
        <v>0.12762799200000002</v>
      </c>
      <c r="BK6498" s="93"/>
      <c r="BN6498" s="93"/>
      <c r="BP6498" s="93"/>
    </row>
    <row r="6499" spans="3:68" ht="12" hidden="1" customHeight="1" outlineLevel="2" x14ac:dyDescent="0.25">
      <c r="C6499" s="18"/>
      <c r="D6499" s="18"/>
      <c r="E6499" s="19" t="s">
        <v>5112</v>
      </c>
      <c r="F6499" s="206"/>
      <c r="G6499" s="206"/>
      <c r="H6499" s="206"/>
      <c r="I6499" s="206"/>
      <c r="J6499" s="206"/>
      <c r="K6499" s="206"/>
      <c r="L6499" s="206"/>
      <c r="M6499" s="206"/>
      <c r="N6499" s="206"/>
      <c r="O6499" s="206"/>
      <c r="P6499" s="206"/>
      <c r="Q6499" s="206"/>
      <c r="R6499" s="206"/>
      <c r="S6499" s="206"/>
      <c r="T6499" s="206"/>
      <c r="U6499" s="206"/>
      <c r="V6499" s="206"/>
      <c r="W6499" s="206"/>
      <c r="X6499" s="206"/>
      <c r="Y6499" s="206"/>
      <c r="Z6499" s="206"/>
      <c r="AA6499" s="206"/>
      <c r="AB6499" s="206"/>
      <c r="AC6499" s="206"/>
      <c r="AD6499" s="206"/>
      <c r="AE6499" s="206"/>
      <c r="AF6499" s="206"/>
      <c r="AG6499" s="206"/>
      <c r="AH6499" s="206"/>
      <c r="AI6499" s="206"/>
      <c r="AJ6499" s="206"/>
      <c r="AK6499" s="206"/>
      <c r="AL6499" s="206"/>
      <c r="AM6499" s="206"/>
      <c r="AN6499" s="206"/>
      <c r="AO6499" s="206"/>
      <c r="AP6499" s="206"/>
      <c r="AQ6499" s="206"/>
      <c r="AR6499" s="206"/>
      <c r="AS6499" s="206"/>
      <c r="AT6499" s="206"/>
      <c r="AU6499" s="206"/>
      <c r="AV6499" s="206"/>
      <c r="AW6499" s="206"/>
      <c r="AX6499" s="206"/>
      <c r="AY6499" s="206"/>
      <c r="AZ6499" s="206"/>
      <c r="BA6499" s="119"/>
      <c r="BB6499" s="21"/>
      <c r="BC6499" s="47">
        <v>123</v>
      </c>
      <c r="BD6499" s="22"/>
      <c r="BE6499" s="21"/>
      <c r="BF6499" s="21"/>
      <c r="BG6499" s="10">
        <v>6</v>
      </c>
      <c r="BH6499" s="21">
        <f t="shared" si="628"/>
        <v>9.1511999999999996E-2</v>
      </c>
      <c r="BI6499" s="122">
        <v>1.7112743999999999E-2</v>
      </c>
      <c r="BJ6499" s="50">
        <f t="shared" si="629"/>
        <v>7.4399255999999997E-2</v>
      </c>
      <c r="BK6499" s="93"/>
      <c r="BN6499" s="93"/>
      <c r="BP6499" s="93"/>
    </row>
    <row r="6500" spans="3:68" ht="12" hidden="1" customHeight="1" outlineLevel="2" x14ac:dyDescent="0.25">
      <c r="C6500" s="18"/>
      <c r="D6500" s="18"/>
      <c r="E6500" s="19" t="s">
        <v>5707</v>
      </c>
      <c r="F6500" s="206"/>
      <c r="G6500" s="206"/>
      <c r="H6500" s="206"/>
      <c r="I6500" s="206"/>
      <c r="J6500" s="206"/>
      <c r="K6500" s="206"/>
      <c r="L6500" s="206"/>
      <c r="M6500" s="206"/>
      <c r="N6500" s="206"/>
      <c r="O6500" s="206"/>
      <c r="P6500" s="206"/>
      <c r="Q6500" s="206"/>
      <c r="R6500" s="206"/>
      <c r="S6500" s="206"/>
      <c r="T6500" s="206"/>
      <c r="U6500" s="206"/>
      <c r="V6500" s="206"/>
      <c r="W6500" s="206"/>
      <c r="X6500" s="206"/>
      <c r="Y6500" s="206"/>
      <c r="Z6500" s="206"/>
      <c r="AA6500" s="206"/>
      <c r="AB6500" s="206"/>
      <c r="AC6500" s="206"/>
      <c r="AD6500" s="206"/>
      <c r="AE6500" s="206"/>
      <c r="AF6500" s="206"/>
      <c r="AG6500" s="206"/>
      <c r="AH6500" s="206"/>
      <c r="AI6500" s="206"/>
      <c r="AJ6500" s="206"/>
      <c r="AK6500" s="206"/>
      <c r="AL6500" s="206"/>
      <c r="AM6500" s="206"/>
      <c r="AN6500" s="206"/>
      <c r="AO6500" s="206"/>
      <c r="AP6500" s="206"/>
      <c r="AQ6500" s="206"/>
      <c r="AR6500" s="206"/>
      <c r="AS6500" s="206"/>
      <c r="AT6500" s="206"/>
      <c r="AU6500" s="206"/>
      <c r="AV6500" s="206"/>
      <c r="AW6500" s="206"/>
      <c r="AX6500" s="206"/>
      <c r="AY6500" s="206"/>
      <c r="AZ6500" s="206"/>
      <c r="BA6500" s="119"/>
      <c r="BB6500" s="21"/>
      <c r="BC6500" s="47">
        <v>17.600000000000001</v>
      </c>
      <c r="BD6500" s="22"/>
      <c r="BE6500" s="21"/>
      <c r="BF6500" s="21"/>
      <c r="BG6500" s="10">
        <v>6</v>
      </c>
      <c r="BH6500" s="21">
        <f t="shared" si="628"/>
        <v>1.3094400000000001E-2</v>
      </c>
      <c r="BI6500" s="122">
        <v>3.1628432000000003E-3</v>
      </c>
      <c r="BJ6500" s="50">
        <f t="shared" si="629"/>
        <v>9.9315568000000014E-3</v>
      </c>
      <c r="BK6500" s="93"/>
      <c r="BN6500" s="93"/>
      <c r="BP6500" s="93"/>
    </row>
    <row r="6501" spans="3:68" ht="12" customHeight="1" outlineLevel="2" x14ac:dyDescent="0.25">
      <c r="C6501" s="18"/>
      <c r="D6501" s="18"/>
      <c r="E6501" s="19" t="s">
        <v>5708</v>
      </c>
      <c r="F6501" s="206"/>
      <c r="G6501" s="206"/>
      <c r="H6501" s="206"/>
      <c r="I6501" s="206"/>
      <c r="J6501" s="206"/>
      <c r="K6501" s="206"/>
      <c r="L6501" s="206"/>
      <c r="M6501" s="206"/>
      <c r="N6501" s="206"/>
      <c r="O6501" s="206"/>
      <c r="P6501" s="206"/>
      <c r="Q6501" s="206"/>
      <c r="R6501" s="206"/>
      <c r="S6501" s="206"/>
      <c r="T6501" s="206"/>
      <c r="U6501" s="206"/>
      <c r="V6501" s="206"/>
      <c r="W6501" s="206"/>
      <c r="X6501" s="206"/>
      <c r="Y6501" s="206"/>
      <c r="Z6501" s="206"/>
      <c r="AA6501" s="206"/>
      <c r="AB6501" s="206"/>
      <c r="AC6501" s="206"/>
      <c r="AD6501" s="206"/>
      <c r="AE6501" s="206"/>
      <c r="AF6501" s="206"/>
      <c r="AG6501" s="206"/>
      <c r="AH6501" s="206"/>
      <c r="AI6501" s="206"/>
      <c r="AJ6501" s="206"/>
      <c r="AK6501" s="206"/>
      <c r="AL6501" s="206"/>
      <c r="AM6501" s="206"/>
      <c r="AN6501" s="206"/>
      <c r="AO6501" s="206"/>
      <c r="AP6501" s="206"/>
      <c r="AQ6501" s="206"/>
      <c r="AR6501" s="206"/>
      <c r="AS6501" s="206"/>
      <c r="AT6501" s="206"/>
      <c r="AU6501" s="206"/>
      <c r="AV6501" s="206"/>
      <c r="AW6501" s="206"/>
      <c r="AX6501" s="206"/>
      <c r="AY6501" s="206"/>
      <c r="AZ6501" s="206"/>
      <c r="BA6501" s="119"/>
      <c r="BB6501" s="21"/>
      <c r="BC6501" s="47">
        <v>13.5</v>
      </c>
      <c r="BD6501" s="22"/>
      <c r="BE6501" s="21"/>
      <c r="BF6501" s="21"/>
      <c r="BG6501" s="10">
        <v>7</v>
      </c>
      <c r="BH6501" s="21">
        <f t="shared" si="628"/>
        <v>1.0044000000000001E-2</v>
      </c>
      <c r="BI6501" s="122">
        <v>1.8782279999999998E-3</v>
      </c>
      <c r="BJ6501" s="50">
        <f t="shared" si="629"/>
        <v>8.1657720000000017E-3</v>
      </c>
      <c r="BK6501" s="93"/>
      <c r="BN6501" s="93"/>
      <c r="BP6501" s="93"/>
    </row>
    <row r="6502" spans="3:68" ht="12" hidden="1" customHeight="1" outlineLevel="2" x14ac:dyDescent="0.25">
      <c r="C6502" s="18"/>
      <c r="D6502" s="18"/>
      <c r="E6502" s="19" t="s">
        <v>5709</v>
      </c>
      <c r="F6502" s="206"/>
      <c r="G6502" s="206"/>
      <c r="H6502" s="206"/>
      <c r="I6502" s="206"/>
      <c r="J6502" s="206"/>
      <c r="K6502" s="206"/>
      <c r="L6502" s="206"/>
      <c r="M6502" s="206"/>
      <c r="N6502" s="206"/>
      <c r="O6502" s="206"/>
      <c r="P6502" s="206"/>
      <c r="Q6502" s="206"/>
      <c r="R6502" s="206"/>
      <c r="S6502" s="206"/>
      <c r="T6502" s="206"/>
      <c r="U6502" s="206"/>
      <c r="V6502" s="206"/>
      <c r="W6502" s="206"/>
      <c r="X6502" s="206"/>
      <c r="Y6502" s="206"/>
      <c r="Z6502" s="206"/>
      <c r="AA6502" s="206"/>
      <c r="AB6502" s="206"/>
      <c r="AC6502" s="206"/>
      <c r="AD6502" s="206"/>
      <c r="AE6502" s="206"/>
      <c r="AF6502" s="206"/>
      <c r="AG6502" s="206"/>
      <c r="AH6502" s="206"/>
      <c r="AI6502" s="206"/>
      <c r="AJ6502" s="206"/>
      <c r="AK6502" s="206"/>
      <c r="AL6502" s="206"/>
      <c r="AM6502" s="206"/>
      <c r="AN6502" s="206"/>
      <c r="AO6502" s="206"/>
      <c r="AP6502" s="206"/>
      <c r="AQ6502" s="206"/>
      <c r="AR6502" s="206"/>
      <c r="AS6502" s="206"/>
      <c r="AT6502" s="206"/>
      <c r="AU6502" s="206"/>
      <c r="AV6502" s="206"/>
      <c r="AW6502" s="206"/>
      <c r="AX6502" s="206"/>
      <c r="AY6502" s="206"/>
      <c r="AZ6502" s="206"/>
      <c r="BA6502" s="119"/>
      <c r="BB6502" s="21"/>
      <c r="BC6502" s="47">
        <v>50.94</v>
      </c>
      <c r="BD6502" s="22"/>
      <c r="BE6502" s="21"/>
      <c r="BF6502" s="21"/>
      <c r="BG6502" s="10">
        <v>5</v>
      </c>
      <c r="BH6502" s="21">
        <f t="shared" si="628"/>
        <v>3.789936E-2</v>
      </c>
      <c r="BI6502" s="122">
        <v>5.5651200000000007E-3</v>
      </c>
      <c r="BJ6502" s="50">
        <f t="shared" si="629"/>
        <v>3.233424E-2</v>
      </c>
      <c r="BK6502" s="93"/>
      <c r="BN6502" s="93"/>
      <c r="BP6502" s="93"/>
    </row>
    <row r="6503" spans="3:68" ht="12" hidden="1" customHeight="1" outlineLevel="2" x14ac:dyDescent="0.25">
      <c r="C6503" s="18"/>
      <c r="D6503" s="18"/>
      <c r="E6503" s="19" t="s">
        <v>5710</v>
      </c>
      <c r="F6503" s="206"/>
      <c r="G6503" s="206"/>
      <c r="H6503" s="206"/>
      <c r="I6503" s="206"/>
      <c r="J6503" s="206"/>
      <c r="K6503" s="206"/>
      <c r="L6503" s="206"/>
      <c r="M6503" s="206"/>
      <c r="N6503" s="206"/>
      <c r="O6503" s="206"/>
      <c r="P6503" s="206"/>
      <c r="Q6503" s="206"/>
      <c r="R6503" s="206"/>
      <c r="S6503" s="206"/>
      <c r="T6503" s="206"/>
      <c r="U6503" s="206"/>
      <c r="V6503" s="206"/>
      <c r="W6503" s="206"/>
      <c r="X6503" s="206"/>
      <c r="Y6503" s="206"/>
      <c r="Z6503" s="206"/>
      <c r="AA6503" s="206"/>
      <c r="AB6503" s="206"/>
      <c r="AC6503" s="206"/>
      <c r="AD6503" s="206"/>
      <c r="AE6503" s="206"/>
      <c r="AF6503" s="206"/>
      <c r="AG6503" s="206"/>
      <c r="AH6503" s="206"/>
      <c r="AI6503" s="206"/>
      <c r="AJ6503" s="206"/>
      <c r="AK6503" s="206"/>
      <c r="AL6503" s="206"/>
      <c r="AM6503" s="206"/>
      <c r="AN6503" s="206"/>
      <c r="AO6503" s="206"/>
      <c r="AP6503" s="206"/>
      <c r="AQ6503" s="206"/>
      <c r="AR6503" s="206"/>
      <c r="AS6503" s="206"/>
      <c r="AT6503" s="206"/>
      <c r="AU6503" s="206"/>
      <c r="AV6503" s="206"/>
      <c r="AW6503" s="206"/>
      <c r="AX6503" s="206"/>
      <c r="AY6503" s="206"/>
      <c r="AZ6503" s="206"/>
      <c r="BA6503" s="119"/>
      <c r="BB6503" s="21"/>
      <c r="BC6503" s="47">
        <v>59</v>
      </c>
      <c r="BD6503" s="22"/>
      <c r="BE6503" s="21"/>
      <c r="BF6503" s="21"/>
      <c r="BG6503" s="10">
        <v>6</v>
      </c>
      <c r="BH6503" s="21">
        <f t="shared" si="628"/>
        <v>4.3895999999999998E-2</v>
      </c>
      <c r="BI6503" s="122">
        <v>8.2085519999999992E-3</v>
      </c>
      <c r="BJ6503" s="50">
        <f t="shared" si="629"/>
        <v>3.5687447999999997E-2</v>
      </c>
      <c r="BK6503" s="93"/>
      <c r="BN6503" s="93"/>
      <c r="BP6503" s="93"/>
    </row>
    <row r="6504" spans="3:68" ht="12" hidden="1" customHeight="1" outlineLevel="2" x14ac:dyDescent="0.25">
      <c r="C6504" s="18"/>
      <c r="D6504" s="18"/>
      <c r="E6504" s="19" t="s">
        <v>5711</v>
      </c>
      <c r="F6504" s="206"/>
      <c r="G6504" s="206"/>
      <c r="H6504" s="206"/>
      <c r="I6504" s="206"/>
      <c r="J6504" s="206"/>
      <c r="K6504" s="206"/>
      <c r="L6504" s="206"/>
      <c r="M6504" s="206"/>
      <c r="N6504" s="206"/>
      <c r="O6504" s="206"/>
      <c r="P6504" s="206"/>
      <c r="Q6504" s="206"/>
      <c r="R6504" s="206"/>
      <c r="S6504" s="206"/>
      <c r="T6504" s="206"/>
      <c r="U6504" s="206"/>
      <c r="V6504" s="206"/>
      <c r="W6504" s="206"/>
      <c r="X6504" s="206"/>
      <c r="Y6504" s="206"/>
      <c r="Z6504" s="206"/>
      <c r="AA6504" s="206"/>
      <c r="AB6504" s="206"/>
      <c r="AC6504" s="206"/>
      <c r="AD6504" s="206"/>
      <c r="AE6504" s="206"/>
      <c r="AF6504" s="206"/>
      <c r="AG6504" s="206"/>
      <c r="AH6504" s="206"/>
      <c r="AI6504" s="206"/>
      <c r="AJ6504" s="206"/>
      <c r="AK6504" s="206"/>
      <c r="AL6504" s="206"/>
      <c r="AM6504" s="206"/>
      <c r="AN6504" s="206"/>
      <c r="AO6504" s="206"/>
      <c r="AP6504" s="206"/>
      <c r="AQ6504" s="206"/>
      <c r="AR6504" s="206"/>
      <c r="AS6504" s="206"/>
      <c r="AT6504" s="206"/>
      <c r="AU6504" s="206"/>
      <c r="AV6504" s="206"/>
      <c r="AW6504" s="206"/>
      <c r="AX6504" s="206"/>
      <c r="AY6504" s="206"/>
      <c r="AZ6504" s="206"/>
      <c r="BA6504" s="119"/>
      <c r="BB6504" s="21"/>
      <c r="BC6504" s="47">
        <v>80</v>
      </c>
      <c r="BD6504" s="22"/>
      <c r="BE6504" s="21"/>
      <c r="BF6504" s="21"/>
      <c r="BG6504" s="10">
        <v>6</v>
      </c>
      <c r="BH6504" s="21">
        <f t="shared" si="628"/>
        <v>5.9520000000000003E-2</v>
      </c>
      <c r="BI6504" s="122">
        <v>1.1130240000000001E-2</v>
      </c>
      <c r="BJ6504" s="50">
        <f t="shared" si="629"/>
        <v>4.8389760000000004E-2</v>
      </c>
      <c r="BK6504" s="93"/>
      <c r="BN6504" s="93"/>
      <c r="BP6504" s="93"/>
    </row>
    <row r="6505" spans="3:68" ht="12" customHeight="1" outlineLevel="2" x14ac:dyDescent="0.25">
      <c r="C6505" s="18"/>
      <c r="D6505" s="18"/>
      <c r="E6505" s="19" t="s">
        <v>5712</v>
      </c>
      <c r="F6505" s="206"/>
      <c r="G6505" s="206"/>
      <c r="H6505" s="206"/>
      <c r="I6505" s="206"/>
      <c r="J6505" s="206"/>
      <c r="K6505" s="206"/>
      <c r="L6505" s="206"/>
      <c r="M6505" s="206"/>
      <c r="N6505" s="206"/>
      <c r="O6505" s="206"/>
      <c r="P6505" s="206"/>
      <c r="Q6505" s="206"/>
      <c r="R6505" s="206"/>
      <c r="S6505" s="206"/>
      <c r="T6505" s="206"/>
      <c r="U6505" s="206"/>
      <c r="V6505" s="206"/>
      <c r="W6505" s="206"/>
      <c r="X6505" s="206"/>
      <c r="Y6505" s="206"/>
      <c r="Z6505" s="206"/>
      <c r="AA6505" s="206"/>
      <c r="AB6505" s="206"/>
      <c r="AC6505" s="206"/>
      <c r="AD6505" s="206"/>
      <c r="AE6505" s="206"/>
      <c r="AF6505" s="206"/>
      <c r="AG6505" s="206"/>
      <c r="AH6505" s="206"/>
      <c r="AI6505" s="206"/>
      <c r="AJ6505" s="206"/>
      <c r="AK6505" s="206"/>
      <c r="AL6505" s="206"/>
      <c r="AM6505" s="206"/>
      <c r="AN6505" s="206"/>
      <c r="AO6505" s="206"/>
      <c r="AP6505" s="206"/>
      <c r="AQ6505" s="206"/>
      <c r="AR6505" s="206"/>
      <c r="AS6505" s="206"/>
      <c r="AT6505" s="206"/>
      <c r="AU6505" s="206"/>
      <c r="AV6505" s="206"/>
      <c r="AW6505" s="206"/>
      <c r="AX6505" s="206"/>
      <c r="AY6505" s="206"/>
      <c r="AZ6505" s="206"/>
      <c r="BA6505" s="119"/>
      <c r="BB6505" s="21"/>
      <c r="BC6505" s="47">
        <v>5</v>
      </c>
      <c r="BD6505" s="22"/>
      <c r="BE6505" s="21"/>
      <c r="BF6505" s="21"/>
      <c r="BG6505" s="10">
        <v>7</v>
      </c>
      <c r="BH6505" s="21">
        <f t="shared" si="628"/>
        <v>3.7200000000000002E-3</v>
      </c>
      <c r="BI6505" s="122">
        <v>6.9564000000000008E-4</v>
      </c>
      <c r="BJ6505" s="50">
        <f t="shared" si="629"/>
        <v>3.0243600000000002E-3</v>
      </c>
      <c r="BK6505" s="93"/>
      <c r="BN6505" s="93"/>
      <c r="BP6505" s="93"/>
    </row>
    <row r="6506" spans="3:68" ht="12" hidden="1" customHeight="1" outlineLevel="2" x14ac:dyDescent="0.25">
      <c r="C6506" s="18"/>
      <c r="D6506" s="18"/>
      <c r="E6506" s="19" t="s">
        <v>5713</v>
      </c>
      <c r="F6506" s="206"/>
      <c r="G6506" s="206"/>
      <c r="H6506" s="206"/>
      <c r="I6506" s="206"/>
      <c r="J6506" s="206"/>
      <c r="K6506" s="206"/>
      <c r="L6506" s="206"/>
      <c r="M6506" s="206"/>
      <c r="N6506" s="206"/>
      <c r="O6506" s="206"/>
      <c r="P6506" s="206"/>
      <c r="Q6506" s="206"/>
      <c r="R6506" s="206"/>
      <c r="S6506" s="206"/>
      <c r="T6506" s="206"/>
      <c r="U6506" s="206"/>
      <c r="V6506" s="206"/>
      <c r="W6506" s="206"/>
      <c r="X6506" s="206"/>
      <c r="Y6506" s="206"/>
      <c r="Z6506" s="206"/>
      <c r="AA6506" s="206"/>
      <c r="AB6506" s="206"/>
      <c r="AC6506" s="206"/>
      <c r="AD6506" s="206"/>
      <c r="AE6506" s="206"/>
      <c r="AF6506" s="206"/>
      <c r="AG6506" s="206"/>
      <c r="AH6506" s="206"/>
      <c r="AI6506" s="206"/>
      <c r="AJ6506" s="206"/>
      <c r="AK6506" s="206"/>
      <c r="AL6506" s="206"/>
      <c r="AM6506" s="206"/>
      <c r="AN6506" s="206"/>
      <c r="AO6506" s="206"/>
      <c r="AP6506" s="206"/>
      <c r="AQ6506" s="206"/>
      <c r="AR6506" s="206"/>
      <c r="AS6506" s="206"/>
      <c r="AT6506" s="206"/>
      <c r="AU6506" s="206"/>
      <c r="AV6506" s="206"/>
      <c r="AW6506" s="206"/>
      <c r="AX6506" s="206"/>
      <c r="AY6506" s="206"/>
      <c r="AZ6506" s="206"/>
      <c r="BA6506" s="119"/>
      <c r="BB6506" s="21"/>
      <c r="BC6506" s="47">
        <v>28</v>
      </c>
      <c r="BD6506" s="22"/>
      <c r="BE6506" s="21"/>
      <c r="BF6506" s="21"/>
      <c r="BG6506" s="10">
        <v>6</v>
      </c>
      <c r="BH6506" s="21">
        <f t="shared" si="628"/>
        <v>2.0832E-2</v>
      </c>
      <c r="BI6506" s="122">
        <v>3.8955840000000001E-3</v>
      </c>
      <c r="BJ6506" s="50">
        <f t="shared" si="629"/>
        <v>1.6936415999999999E-2</v>
      </c>
      <c r="BK6506" s="93"/>
      <c r="BN6506" s="93"/>
      <c r="BP6506" s="93"/>
    </row>
    <row r="6507" spans="3:68" ht="12" hidden="1" customHeight="1" outlineLevel="2" x14ac:dyDescent="0.25">
      <c r="C6507" s="18"/>
      <c r="D6507" s="18"/>
      <c r="E6507" s="19" t="s">
        <v>5714</v>
      </c>
      <c r="F6507" s="206"/>
      <c r="G6507" s="206"/>
      <c r="H6507" s="206"/>
      <c r="I6507" s="206"/>
      <c r="J6507" s="206"/>
      <c r="K6507" s="206"/>
      <c r="L6507" s="206"/>
      <c r="M6507" s="206"/>
      <c r="N6507" s="206"/>
      <c r="O6507" s="206"/>
      <c r="P6507" s="206"/>
      <c r="Q6507" s="206"/>
      <c r="R6507" s="206"/>
      <c r="S6507" s="206"/>
      <c r="T6507" s="206"/>
      <c r="U6507" s="206"/>
      <c r="V6507" s="206"/>
      <c r="W6507" s="206"/>
      <c r="X6507" s="206"/>
      <c r="Y6507" s="206"/>
      <c r="Z6507" s="206"/>
      <c r="AA6507" s="206"/>
      <c r="AB6507" s="206"/>
      <c r="AC6507" s="206"/>
      <c r="AD6507" s="206"/>
      <c r="AE6507" s="206"/>
      <c r="AF6507" s="206"/>
      <c r="AG6507" s="206"/>
      <c r="AH6507" s="206"/>
      <c r="AI6507" s="206"/>
      <c r="AJ6507" s="206"/>
      <c r="AK6507" s="206"/>
      <c r="AL6507" s="206"/>
      <c r="AM6507" s="206"/>
      <c r="AN6507" s="206"/>
      <c r="AO6507" s="206"/>
      <c r="AP6507" s="206"/>
      <c r="AQ6507" s="206"/>
      <c r="AR6507" s="206"/>
      <c r="AS6507" s="206"/>
      <c r="AT6507" s="206"/>
      <c r="AU6507" s="206"/>
      <c r="AV6507" s="206"/>
      <c r="AW6507" s="206"/>
      <c r="AX6507" s="206"/>
      <c r="AY6507" s="206"/>
      <c r="AZ6507" s="206"/>
      <c r="BA6507" s="119"/>
      <c r="BB6507" s="21"/>
      <c r="BC6507" s="47">
        <v>54.78</v>
      </c>
      <c r="BD6507" s="22"/>
      <c r="BE6507" s="21"/>
      <c r="BF6507" s="21"/>
      <c r="BG6507" s="10">
        <v>6</v>
      </c>
      <c r="BH6507" s="21">
        <f t="shared" si="628"/>
        <v>4.0756319999999999E-2</v>
      </c>
      <c r="BI6507" s="122">
        <v>7.6214318400000007E-3</v>
      </c>
      <c r="BJ6507" s="50">
        <f t="shared" si="629"/>
        <v>3.3134888160000001E-2</v>
      </c>
      <c r="BK6507" s="93"/>
      <c r="BN6507" s="93"/>
      <c r="BP6507" s="93"/>
    </row>
    <row r="6508" spans="3:68" ht="12" customHeight="1" outlineLevel="2" x14ac:dyDescent="0.25">
      <c r="C6508" s="18"/>
      <c r="D6508" s="18"/>
      <c r="E6508" s="19" t="s">
        <v>5715</v>
      </c>
      <c r="F6508" s="206"/>
      <c r="G6508" s="206"/>
      <c r="H6508" s="206"/>
      <c r="I6508" s="206"/>
      <c r="J6508" s="206"/>
      <c r="K6508" s="206"/>
      <c r="L6508" s="206"/>
      <c r="M6508" s="206"/>
      <c r="N6508" s="206"/>
      <c r="O6508" s="206"/>
      <c r="P6508" s="206"/>
      <c r="Q6508" s="206"/>
      <c r="R6508" s="206"/>
      <c r="S6508" s="206"/>
      <c r="T6508" s="206"/>
      <c r="U6508" s="206"/>
      <c r="V6508" s="206"/>
      <c r="W6508" s="206"/>
      <c r="X6508" s="206"/>
      <c r="Y6508" s="206"/>
      <c r="Z6508" s="206"/>
      <c r="AA6508" s="206"/>
      <c r="AB6508" s="206"/>
      <c r="AC6508" s="206"/>
      <c r="AD6508" s="206"/>
      <c r="AE6508" s="206"/>
      <c r="AF6508" s="206"/>
      <c r="AG6508" s="206"/>
      <c r="AH6508" s="206"/>
      <c r="AI6508" s="206"/>
      <c r="AJ6508" s="206"/>
      <c r="AK6508" s="206"/>
      <c r="AL6508" s="206"/>
      <c r="AM6508" s="206"/>
      <c r="AN6508" s="206"/>
      <c r="AO6508" s="206"/>
      <c r="AP6508" s="206"/>
      <c r="AQ6508" s="206"/>
      <c r="AR6508" s="206"/>
      <c r="AS6508" s="206"/>
      <c r="AT6508" s="206"/>
      <c r="AU6508" s="206"/>
      <c r="AV6508" s="206"/>
      <c r="AW6508" s="206"/>
      <c r="AX6508" s="206"/>
      <c r="AY6508" s="206"/>
      <c r="AZ6508" s="206"/>
      <c r="BA6508" s="119"/>
      <c r="BB6508" s="21"/>
      <c r="BC6508" s="47">
        <v>17.8</v>
      </c>
      <c r="BD6508" s="22"/>
      <c r="BE6508" s="21"/>
      <c r="BF6508" s="21"/>
      <c r="BG6508" s="10">
        <v>7</v>
      </c>
      <c r="BH6508" s="21">
        <f t="shared" si="628"/>
        <v>1.32432E-2</v>
      </c>
      <c r="BI6508" s="122">
        <v>2.4764784E-3</v>
      </c>
      <c r="BJ6508" s="50">
        <f t="shared" si="629"/>
        <v>1.0766721600000001E-2</v>
      </c>
      <c r="BK6508" s="93"/>
      <c r="BN6508" s="93"/>
      <c r="BP6508" s="93"/>
    </row>
    <row r="6509" spans="3:68" ht="12" hidden="1" customHeight="1" outlineLevel="2" x14ac:dyDescent="0.25">
      <c r="C6509" s="18"/>
      <c r="D6509" s="18"/>
      <c r="E6509" s="19" t="s">
        <v>5716</v>
      </c>
      <c r="F6509" s="206"/>
      <c r="G6509" s="206"/>
      <c r="H6509" s="206"/>
      <c r="I6509" s="206"/>
      <c r="J6509" s="206"/>
      <c r="K6509" s="206"/>
      <c r="L6509" s="206"/>
      <c r="M6509" s="206"/>
      <c r="N6509" s="206"/>
      <c r="O6509" s="206"/>
      <c r="P6509" s="206"/>
      <c r="Q6509" s="206"/>
      <c r="R6509" s="206"/>
      <c r="S6509" s="206"/>
      <c r="T6509" s="206"/>
      <c r="U6509" s="206"/>
      <c r="V6509" s="206"/>
      <c r="W6509" s="206"/>
      <c r="X6509" s="206"/>
      <c r="Y6509" s="206"/>
      <c r="Z6509" s="206"/>
      <c r="AA6509" s="206"/>
      <c r="AB6509" s="206"/>
      <c r="AC6509" s="206"/>
      <c r="AD6509" s="206"/>
      <c r="AE6509" s="206"/>
      <c r="AF6509" s="206"/>
      <c r="AG6509" s="206"/>
      <c r="AH6509" s="206"/>
      <c r="AI6509" s="206"/>
      <c r="AJ6509" s="206"/>
      <c r="AK6509" s="206"/>
      <c r="AL6509" s="206"/>
      <c r="AM6509" s="206"/>
      <c r="AN6509" s="206"/>
      <c r="AO6509" s="206"/>
      <c r="AP6509" s="206"/>
      <c r="AQ6509" s="206"/>
      <c r="AR6509" s="206"/>
      <c r="AS6509" s="206"/>
      <c r="AT6509" s="206"/>
      <c r="AU6509" s="206"/>
      <c r="AV6509" s="206"/>
      <c r="AW6509" s="206"/>
      <c r="AX6509" s="206"/>
      <c r="AY6509" s="206"/>
      <c r="AZ6509" s="206"/>
      <c r="BA6509" s="119"/>
      <c r="BB6509" s="21"/>
      <c r="BC6509" s="71">
        <v>33</v>
      </c>
      <c r="BD6509" s="22"/>
      <c r="BE6509" s="21"/>
      <c r="BF6509" s="21"/>
      <c r="BG6509" s="10">
        <v>4</v>
      </c>
      <c r="BH6509" s="21">
        <f t="shared" si="628"/>
        <v>2.4552000000000001E-2</v>
      </c>
      <c r="BI6509" s="122">
        <v>4.5912239999999997E-3</v>
      </c>
      <c r="BJ6509" s="50">
        <f t="shared" si="629"/>
        <v>1.9960776E-2</v>
      </c>
      <c r="BK6509" s="93"/>
      <c r="BN6509" s="93"/>
      <c r="BP6509" s="93"/>
    </row>
    <row r="6510" spans="3:68" ht="12" hidden="1" customHeight="1" outlineLevel="2" x14ac:dyDescent="0.25">
      <c r="C6510" s="18"/>
      <c r="D6510" s="18"/>
      <c r="E6510" s="19" t="s">
        <v>3264</v>
      </c>
      <c r="F6510" s="206"/>
      <c r="G6510" s="206"/>
      <c r="H6510" s="206"/>
      <c r="I6510" s="206"/>
      <c r="J6510" s="206"/>
      <c r="K6510" s="206"/>
      <c r="L6510" s="206"/>
      <c r="M6510" s="206"/>
      <c r="N6510" s="206"/>
      <c r="O6510" s="206"/>
      <c r="P6510" s="206"/>
      <c r="Q6510" s="206"/>
      <c r="R6510" s="206"/>
      <c r="S6510" s="206"/>
      <c r="T6510" s="206"/>
      <c r="U6510" s="206"/>
      <c r="V6510" s="206"/>
      <c r="W6510" s="206"/>
      <c r="X6510" s="206"/>
      <c r="Y6510" s="206"/>
      <c r="Z6510" s="206"/>
      <c r="AA6510" s="206"/>
      <c r="AB6510" s="206"/>
      <c r="AC6510" s="206"/>
      <c r="AD6510" s="206"/>
      <c r="AE6510" s="206"/>
      <c r="AF6510" s="206"/>
      <c r="AG6510" s="206"/>
      <c r="AH6510" s="206"/>
      <c r="AI6510" s="206"/>
      <c r="AJ6510" s="206"/>
      <c r="AK6510" s="206"/>
      <c r="AL6510" s="206"/>
      <c r="AM6510" s="206"/>
      <c r="AN6510" s="206"/>
      <c r="AO6510" s="206"/>
      <c r="AP6510" s="206"/>
      <c r="AQ6510" s="206"/>
      <c r="AR6510" s="206"/>
      <c r="AS6510" s="206"/>
      <c r="AT6510" s="206"/>
      <c r="AU6510" s="206"/>
      <c r="AV6510" s="206"/>
      <c r="AW6510" s="206"/>
      <c r="AX6510" s="206"/>
      <c r="AY6510" s="206"/>
      <c r="AZ6510" s="206"/>
      <c r="BA6510" s="119"/>
      <c r="BB6510" s="21"/>
      <c r="BC6510" s="47">
        <v>49.1</v>
      </c>
      <c r="BD6510" s="22"/>
      <c r="BE6510" s="21"/>
      <c r="BF6510" s="21"/>
      <c r="BG6510" s="10">
        <v>3</v>
      </c>
      <c r="BH6510" s="21">
        <f t="shared" si="628"/>
        <v>3.6530400000000005E-2</v>
      </c>
      <c r="BI6510" s="122">
        <v>6.8311848E-3</v>
      </c>
      <c r="BJ6510" s="50">
        <f t="shared" si="629"/>
        <v>2.9699215200000004E-2</v>
      </c>
      <c r="BK6510" s="93"/>
      <c r="BN6510" s="93"/>
      <c r="BP6510" s="93"/>
    </row>
    <row r="6511" spans="3:68" ht="12" hidden="1" customHeight="1" outlineLevel="2" x14ac:dyDescent="0.25">
      <c r="C6511" s="18"/>
      <c r="D6511" s="18"/>
      <c r="E6511" s="19" t="s">
        <v>4504</v>
      </c>
      <c r="F6511" s="206"/>
      <c r="G6511" s="206"/>
      <c r="H6511" s="206"/>
      <c r="I6511" s="206"/>
      <c r="J6511" s="206"/>
      <c r="K6511" s="206"/>
      <c r="L6511" s="206"/>
      <c r="M6511" s="206"/>
      <c r="N6511" s="206"/>
      <c r="O6511" s="206"/>
      <c r="P6511" s="206"/>
      <c r="Q6511" s="206"/>
      <c r="R6511" s="206"/>
      <c r="S6511" s="206"/>
      <c r="T6511" s="206"/>
      <c r="U6511" s="206"/>
      <c r="V6511" s="206"/>
      <c r="W6511" s="206"/>
      <c r="X6511" s="206"/>
      <c r="Y6511" s="206"/>
      <c r="Z6511" s="206"/>
      <c r="AA6511" s="206"/>
      <c r="AB6511" s="206"/>
      <c r="AC6511" s="206"/>
      <c r="AD6511" s="206"/>
      <c r="AE6511" s="206"/>
      <c r="AF6511" s="206"/>
      <c r="AG6511" s="206"/>
      <c r="AH6511" s="206"/>
      <c r="AI6511" s="206"/>
      <c r="AJ6511" s="206"/>
      <c r="AK6511" s="206"/>
      <c r="AL6511" s="206"/>
      <c r="AM6511" s="206"/>
      <c r="AN6511" s="206"/>
      <c r="AO6511" s="206"/>
      <c r="AP6511" s="206"/>
      <c r="AQ6511" s="206"/>
      <c r="AR6511" s="206"/>
      <c r="AS6511" s="206"/>
      <c r="AT6511" s="206"/>
      <c r="AU6511" s="206"/>
      <c r="AV6511" s="206"/>
      <c r="AW6511" s="206"/>
      <c r="AX6511" s="206"/>
      <c r="AY6511" s="206"/>
      <c r="AZ6511" s="206"/>
      <c r="BA6511" s="119"/>
      <c r="BB6511" s="21"/>
      <c r="BC6511" s="47">
        <v>30</v>
      </c>
      <c r="BD6511" s="22"/>
      <c r="BE6511" s="21"/>
      <c r="BF6511" s="21"/>
      <c r="BG6511" s="10">
        <v>6</v>
      </c>
      <c r="BH6511" s="21">
        <f t="shared" si="628"/>
        <v>2.232E-2</v>
      </c>
      <c r="BI6511" s="122">
        <v>4.1738399999999998E-3</v>
      </c>
      <c r="BJ6511" s="50">
        <f t="shared" si="629"/>
        <v>1.8146160000000001E-2</v>
      </c>
      <c r="BK6511" s="93"/>
      <c r="BN6511" s="93"/>
      <c r="BP6511" s="93"/>
    </row>
    <row r="6512" spans="3:68" ht="12" hidden="1" customHeight="1" outlineLevel="2" x14ac:dyDescent="0.25">
      <c r="C6512" s="18"/>
      <c r="D6512" s="18"/>
      <c r="E6512" s="19" t="s">
        <v>4174</v>
      </c>
      <c r="F6512" s="206"/>
      <c r="G6512" s="206"/>
      <c r="H6512" s="206"/>
      <c r="I6512" s="206"/>
      <c r="J6512" s="206"/>
      <c r="K6512" s="206"/>
      <c r="L6512" s="206"/>
      <c r="M6512" s="206"/>
      <c r="N6512" s="206"/>
      <c r="O6512" s="206"/>
      <c r="P6512" s="206"/>
      <c r="Q6512" s="206"/>
      <c r="R6512" s="206"/>
      <c r="S6512" s="206"/>
      <c r="T6512" s="206"/>
      <c r="U6512" s="206"/>
      <c r="V6512" s="206"/>
      <c r="W6512" s="206"/>
      <c r="X6512" s="206"/>
      <c r="Y6512" s="206"/>
      <c r="Z6512" s="206"/>
      <c r="AA6512" s="206"/>
      <c r="AB6512" s="206"/>
      <c r="AC6512" s="206"/>
      <c r="AD6512" s="206"/>
      <c r="AE6512" s="206"/>
      <c r="AF6512" s="206"/>
      <c r="AG6512" s="206"/>
      <c r="AH6512" s="206"/>
      <c r="AI6512" s="206"/>
      <c r="AJ6512" s="206"/>
      <c r="AK6512" s="206"/>
      <c r="AL6512" s="206"/>
      <c r="AM6512" s="206"/>
      <c r="AN6512" s="206"/>
      <c r="AO6512" s="206"/>
      <c r="AP6512" s="206"/>
      <c r="AQ6512" s="206"/>
      <c r="AR6512" s="206"/>
      <c r="AS6512" s="206"/>
      <c r="AT6512" s="206"/>
      <c r="AU6512" s="206"/>
      <c r="AV6512" s="206"/>
      <c r="AW6512" s="206"/>
      <c r="AX6512" s="206"/>
      <c r="AY6512" s="206"/>
      <c r="AZ6512" s="206"/>
      <c r="BA6512" s="119"/>
      <c r="BB6512" s="21"/>
      <c r="BC6512" s="47">
        <v>28.03</v>
      </c>
      <c r="BD6512" s="22"/>
      <c r="BE6512" s="21"/>
      <c r="BF6512" s="21"/>
      <c r="BG6512" s="10">
        <v>5</v>
      </c>
      <c r="BH6512" s="21">
        <f t="shared" si="628"/>
        <v>2.0854319999999999E-2</v>
      </c>
      <c r="BI6512" s="122">
        <v>3.8997578399999999E-3</v>
      </c>
      <c r="BJ6512" s="50">
        <f t="shared" si="629"/>
        <v>1.6954562159999999E-2</v>
      </c>
      <c r="BK6512" s="93"/>
      <c r="BN6512" s="93"/>
      <c r="BP6512" s="93"/>
    </row>
    <row r="6513" spans="3:68" ht="12" hidden="1" customHeight="1" outlineLevel="2" x14ac:dyDescent="0.25">
      <c r="C6513" s="18"/>
      <c r="D6513" s="18"/>
      <c r="E6513" s="19" t="s">
        <v>142</v>
      </c>
      <c r="F6513" s="206"/>
      <c r="G6513" s="206"/>
      <c r="H6513" s="206"/>
      <c r="I6513" s="206"/>
      <c r="J6513" s="206"/>
      <c r="K6513" s="206"/>
      <c r="L6513" s="206"/>
      <c r="M6513" s="206"/>
      <c r="N6513" s="206"/>
      <c r="O6513" s="206"/>
      <c r="P6513" s="206"/>
      <c r="Q6513" s="206"/>
      <c r="R6513" s="206"/>
      <c r="S6513" s="206"/>
      <c r="T6513" s="206"/>
      <c r="U6513" s="206"/>
      <c r="V6513" s="206"/>
      <c r="W6513" s="206"/>
      <c r="X6513" s="206"/>
      <c r="Y6513" s="206"/>
      <c r="Z6513" s="206"/>
      <c r="AA6513" s="206"/>
      <c r="AB6513" s="206"/>
      <c r="AC6513" s="206"/>
      <c r="AD6513" s="206"/>
      <c r="AE6513" s="206"/>
      <c r="AF6513" s="206"/>
      <c r="AG6513" s="206"/>
      <c r="AH6513" s="206"/>
      <c r="AI6513" s="206"/>
      <c r="AJ6513" s="206"/>
      <c r="AK6513" s="206"/>
      <c r="AL6513" s="206"/>
      <c r="AM6513" s="206"/>
      <c r="AN6513" s="206"/>
      <c r="AO6513" s="206"/>
      <c r="AP6513" s="206"/>
      <c r="AQ6513" s="206"/>
      <c r="AR6513" s="206"/>
      <c r="AS6513" s="206"/>
      <c r="AT6513" s="206"/>
      <c r="AU6513" s="206"/>
      <c r="AV6513" s="206"/>
      <c r="AW6513" s="206"/>
      <c r="AX6513" s="206"/>
      <c r="AY6513" s="206"/>
      <c r="AZ6513" s="206"/>
      <c r="BA6513" s="119"/>
      <c r="BB6513" s="21"/>
      <c r="BC6513" s="47">
        <v>9.1999999999999993</v>
      </c>
      <c r="BD6513" s="22"/>
      <c r="BE6513" s="21"/>
      <c r="BF6513" s="21"/>
      <c r="BG6513" s="10">
        <v>6</v>
      </c>
      <c r="BH6513" s="21">
        <f t="shared" si="628"/>
        <v>6.844799999999999E-3</v>
      </c>
      <c r="BI6513" s="122">
        <v>1.2799775999999996E-3</v>
      </c>
      <c r="BJ6513" s="50">
        <f t="shared" si="629"/>
        <v>5.5648223999999989E-3</v>
      </c>
      <c r="BK6513" s="93"/>
      <c r="BN6513" s="93"/>
      <c r="BP6513" s="93"/>
    </row>
    <row r="6514" spans="3:68" ht="12" hidden="1" customHeight="1" outlineLevel="2" x14ac:dyDescent="0.25">
      <c r="C6514" s="18"/>
      <c r="D6514" s="18"/>
      <c r="E6514" s="19" t="s">
        <v>5717</v>
      </c>
      <c r="F6514" s="206"/>
      <c r="G6514" s="206"/>
      <c r="H6514" s="206"/>
      <c r="I6514" s="206"/>
      <c r="J6514" s="206"/>
      <c r="K6514" s="206"/>
      <c r="L6514" s="206"/>
      <c r="M6514" s="206"/>
      <c r="N6514" s="206"/>
      <c r="O6514" s="206"/>
      <c r="P6514" s="206"/>
      <c r="Q6514" s="206"/>
      <c r="R6514" s="206"/>
      <c r="S6514" s="206"/>
      <c r="T6514" s="206"/>
      <c r="U6514" s="206"/>
      <c r="V6514" s="206"/>
      <c r="W6514" s="206"/>
      <c r="X6514" s="206"/>
      <c r="Y6514" s="206"/>
      <c r="Z6514" s="206"/>
      <c r="AA6514" s="206"/>
      <c r="AB6514" s="206"/>
      <c r="AC6514" s="206"/>
      <c r="AD6514" s="206"/>
      <c r="AE6514" s="206"/>
      <c r="AF6514" s="206"/>
      <c r="AG6514" s="206"/>
      <c r="AH6514" s="206"/>
      <c r="AI6514" s="206"/>
      <c r="AJ6514" s="206"/>
      <c r="AK6514" s="206"/>
      <c r="AL6514" s="206"/>
      <c r="AM6514" s="206"/>
      <c r="AN6514" s="206"/>
      <c r="AO6514" s="206"/>
      <c r="AP6514" s="206"/>
      <c r="AQ6514" s="206"/>
      <c r="AR6514" s="206"/>
      <c r="AS6514" s="206"/>
      <c r="AT6514" s="206"/>
      <c r="AU6514" s="206"/>
      <c r="AV6514" s="206"/>
      <c r="AW6514" s="206"/>
      <c r="AX6514" s="206"/>
      <c r="AY6514" s="206"/>
      <c r="AZ6514" s="206"/>
      <c r="BA6514" s="119"/>
      <c r="BB6514" s="21"/>
      <c r="BC6514" s="47">
        <v>5.6</v>
      </c>
      <c r="BD6514" s="22"/>
      <c r="BE6514" s="21"/>
      <c r="BF6514" s="21"/>
      <c r="BG6514" s="10">
        <v>5</v>
      </c>
      <c r="BH6514" s="21">
        <f t="shared" si="628"/>
        <v>4.1663999999999998E-3</v>
      </c>
      <c r="BI6514" s="122">
        <v>7.7911679999999989E-4</v>
      </c>
      <c r="BJ6514" s="50">
        <f t="shared" si="629"/>
        <v>3.3872831999999997E-3</v>
      </c>
      <c r="BK6514" s="93"/>
      <c r="BN6514" s="93"/>
      <c r="BP6514" s="93"/>
    </row>
    <row r="6515" spans="3:68" ht="12" hidden="1" customHeight="1" outlineLevel="2" x14ac:dyDescent="0.25">
      <c r="C6515" s="18"/>
      <c r="D6515" s="18"/>
      <c r="E6515" s="19" t="s">
        <v>5718</v>
      </c>
      <c r="F6515" s="206"/>
      <c r="G6515" s="206"/>
      <c r="H6515" s="206"/>
      <c r="I6515" s="206"/>
      <c r="J6515" s="206"/>
      <c r="K6515" s="206"/>
      <c r="L6515" s="206"/>
      <c r="M6515" s="206"/>
      <c r="N6515" s="206"/>
      <c r="O6515" s="206"/>
      <c r="P6515" s="206"/>
      <c r="Q6515" s="206"/>
      <c r="R6515" s="206"/>
      <c r="S6515" s="206"/>
      <c r="T6515" s="206"/>
      <c r="U6515" s="206"/>
      <c r="V6515" s="206"/>
      <c r="W6515" s="206"/>
      <c r="X6515" s="206"/>
      <c r="Y6515" s="206"/>
      <c r="Z6515" s="206"/>
      <c r="AA6515" s="206"/>
      <c r="AB6515" s="206"/>
      <c r="AC6515" s="206"/>
      <c r="AD6515" s="206"/>
      <c r="AE6515" s="206"/>
      <c r="AF6515" s="206"/>
      <c r="AG6515" s="206"/>
      <c r="AH6515" s="206"/>
      <c r="AI6515" s="206"/>
      <c r="AJ6515" s="206"/>
      <c r="AK6515" s="206"/>
      <c r="AL6515" s="206"/>
      <c r="AM6515" s="206"/>
      <c r="AN6515" s="206"/>
      <c r="AO6515" s="206"/>
      <c r="AP6515" s="206"/>
      <c r="AQ6515" s="206"/>
      <c r="AR6515" s="206"/>
      <c r="AS6515" s="206"/>
      <c r="AT6515" s="206"/>
      <c r="AU6515" s="206"/>
      <c r="AV6515" s="206"/>
      <c r="AW6515" s="206"/>
      <c r="AX6515" s="206"/>
      <c r="AY6515" s="206"/>
      <c r="AZ6515" s="206"/>
      <c r="BA6515" s="119"/>
      <c r="BB6515" s="21"/>
      <c r="BC6515" s="47">
        <v>20</v>
      </c>
      <c r="BD6515" s="22"/>
      <c r="BE6515" s="21"/>
      <c r="BF6515" s="21"/>
      <c r="BG6515" s="10">
        <v>6</v>
      </c>
      <c r="BH6515" s="21">
        <f t="shared" si="628"/>
        <v>1.4880000000000001E-2</v>
      </c>
      <c r="BI6515" s="122">
        <v>2.7825600000000003E-3</v>
      </c>
      <c r="BJ6515" s="50">
        <f t="shared" si="629"/>
        <v>1.2097440000000001E-2</v>
      </c>
      <c r="BK6515" s="93"/>
      <c r="BN6515" s="93"/>
      <c r="BP6515" s="93"/>
    </row>
    <row r="6516" spans="3:68" ht="12" hidden="1" customHeight="1" outlineLevel="2" x14ac:dyDescent="0.25">
      <c r="C6516" s="18"/>
      <c r="D6516" s="18"/>
      <c r="E6516" s="19" t="s">
        <v>5719</v>
      </c>
      <c r="F6516" s="206"/>
      <c r="G6516" s="206"/>
      <c r="H6516" s="206"/>
      <c r="I6516" s="206"/>
      <c r="J6516" s="206"/>
      <c r="K6516" s="206"/>
      <c r="L6516" s="206"/>
      <c r="M6516" s="206"/>
      <c r="N6516" s="206"/>
      <c r="O6516" s="206"/>
      <c r="P6516" s="206"/>
      <c r="Q6516" s="206"/>
      <c r="R6516" s="206"/>
      <c r="S6516" s="206"/>
      <c r="T6516" s="206"/>
      <c r="U6516" s="206"/>
      <c r="V6516" s="206"/>
      <c r="W6516" s="206"/>
      <c r="X6516" s="206"/>
      <c r="Y6516" s="206"/>
      <c r="Z6516" s="206"/>
      <c r="AA6516" s="206"/>
      <c r="AB6516" s="206"/>
      <c r="AC6516" s="206"/>
      <c r="AD6516" s="206"/>
      <c r="AE6516" s="206"/>
      <c r="AF6516" s="206"/>
      <c r="AG6516" s="206"/>
      <c r="AH6516" s="206"/>
      <c r="AI6516" s="206"/>
      <c r="AJ6516" s="206"/>
      <c r="AK6516" s="206"/>
      <c r="AL6516" s="206"/>
      <c r="AM6516" s="206"/>
      <c r="AN6516" s="206"/>
      <c r="AO6516" s="206"/>
      <c r="AP6516" s="206"/>
      <c r="AQ6516" s="206"/>
      <c r="AR6516" s="206"/>
      <c r="AS6516" s="206"/>
      <c r="AT6516" s="206"/>
      <c r="AU6516" s="206"/>
      <c r="AV6516" s="206"/>
      <c r="AW6516" s="206"/>
      <c r="AX6516" s="206"/>
      <c r="AY6516" s="206"/>
      <c r="AZ6516" s="206"/>
      <c r="BA6516" s="119"/>
      <c r="BB6516" s="21"/>
      <c r="BC6516" s="47">
        <v>40</v>
      </c>
      <c r="BD6516" s="22"/>
      <c r="BE6516" s="21"/>
      <c r="BF6516" s="21"/>
      <c r="BG6516" s="10">
        <v>6</v>
      </c>
      <c r="BH6516" s="21">
        <f t="shared" si="628"/>
        <v>2.9760000000000002E-2</v>
      </c>
      <c r="BI6516" s="122">
        <v>5.5651200000000007E-3</v>
      </c>
      <c r="BJ6516" s="50">
        <f t="shared" si="629"/>
        <v>2.4194880000000002E-2</v>
      </c>
      <c r="BK6516" s="93"/>
      <c r="BN6516" s="93"/>
      <c r="BP6516" s="93"/>
    </row>
    <row r="6517" spans="3:68" ht="12" hidden="1" customHeight="1" outlineLevel="2" x14ac:dyDescent="0.25">
      <c r="C6517" s="18"/>
      <c r="D6517" s="18"/>
      <c r="E6517" s="19" t="s">
        <v>5720</v>
      </c>
      <c r="F6517" s="206"/>
      <c r="G6517" s="206"/>
      <c r="H6517" s="206"/>
      <c r="I6517" s="206"/>
      <c r="J6517" s="206"/>
      <c r="K6517" s="206"/>
      <c r="L6517" s="206"/>
      <c r="M6517" s="206"/>
      <c r="N6517" s="206"/>
      <c r="O6517" s="206"/>
      <c r="P6517" s="206"/>
      <c r="Q6517" s="206"/>
      <c r="R6517" s="206"/>
      <c r="S6517" s="206"/>
      <c r="T6517" s="206"/>
      <c r="U6517" s="206"/>
      <c r="V6517" s="206"/>
      <c r="W6517" s="206"/>
      <c r="X6517" s="206"/>
      <c r="Y6517" s="206"/>
      <c r="Z6517" s="206"/>
      <c r="AA6517" s="206"/>
      <c r="AB6517" s="206"/>
      <c r="AC6517" s="206"/>
      <c r="AD6517" s="206"/>
      <c r="AE6517" s="206"/>
      <c r="AF6517" s="206"/>
      <c r="AG6517" s="206"/>
      <c r="AH6517" s="206"/>
      <c r="AI6517" s="206"/>
      <c r="AJ6517" s="206"/>
      <c r="AK6517" s="206"/>
      <c r="AL6517" s="206"/>
      <c r="AM6517" s="206"/>
      <c r="AN6517" s="206"/>
      <c r="AO6517" s="206"/>
      <c r="AP6517" s="206"/>
      <c r="AQ6517" s="206"/>
      <c r="AR6517" s="206"/>
      <c r="AS6517" s="206"/>
      <c r="AT6517" s="206"/>
      <c r="AU6517" s="206"/>
      <c r="AV6517" s="206"/>
      <c r="AW6517" s="206"/>
      <c r="AX6517" s="206"/>
      <c r="AY6517" s="206"/>
      <c r="AZ6517" s="206"/>
      <c r="BA6517" s="119"/>
      <c r="BB6517" s="21"/>
      <c r="BC6517" s="47">
        <v>52</v>
      </c>
      <c r="BD6517" s="22"/>
      <c r="BE6517" s="21"/>
      <c r="BF6517" s="21"/>
      <c r="BG6517" s="10">
        <v>6</v>
      </c>
      <c r="BH6517" s="21">
        <f t="shared" si="628"/>
        <v>3.8688E-2</v>
      </c>
      <c r="BI6517" s="122">
        <v>7.2346559999999999E-3</v>
      </c>
      <c r="BJ6517" s="50">
        <f t="shared" si="629"/>
        <v>3.1453344000000001E-2</v>
      </c>
      <c r="BK6517" s="93"/>
      <c r="BN6517" s="93"/>
      <c r="BP6517" s="93"/>
    </row>
    <row r="6518" spans="3:68" ht="12" customHeight="1" outlineLevel="2" x14ac:dyDescent="0.25">
      <c r="C6518" s="18"/>
      <c r="D6518" s="18"/>
      <c r="E6518" s="19" t="s">
        <v>400</v>
      </c>
      <c r="F6518" s="206"/>
      <c r="G6518" s="206"/>
      <c r="H6518" s="206"/>
      <c r="I6518" s="206"/>
      <c r="J6518" s="206"/>
      <c r="K6518" s="206"/>
      <c r="L6518" s="206"/>
      <c r="M6518" s="206"/>
      <c r="N6518" s="206"/>
      <c r="O6518" s="206"/>
      <c r="P6518" s="206"/>
      <c r="Q6518" s="206"/>
      <c r="R6518" s="206"/>
      <c r="S6518" s="206"/>
      <c r="T6518" s="206"/>
      <c r="U6518" s="206"/>
      <c r="V6518" s="206"/>
      <c r="W6518" s="206"/>
      <c r="X6518" s="206"/>
      <c r="Y6518" s="206"/>
      <c r="Z6518" s="206"/>
      <c r="AA6518" s="206"/>
      <c r="AB6518" s="206"/>
      <c r="AC6518" s="206"/>
      <c r="AD6518" s="206"/>
      <c r="AE6518" s="206"/>
      <c r="AF6518" s="206"/>
      <c r="AG6518" s="206"/>
      <c r="AH6518" s="206"/>
      <c r="AI6518" s="206"/>
      <c r="AJ6518" s="206"/>
      <c r="AK6518" s="206"/>
      <c r="AL6518" s="206"/>
      <c r="AM6518" s="206"/>
      <c r="AN6518" s="206"/>
      <c r="AO6518" s="206"/>
      <c r="AP6518" s="206"/>
      <c r="AQ6518" s="206"/>
      <c r="AR6518" s="206"/>
      <c r="AS6518" s="206"/>
      <c r="AT6518" s="206"/>
      <c r="AU6518" s="206"/>
      <c r="AV6518" s="206"/>
      <c r="AW6518" s="206"/>
      <c r="AX6518" s="206"/>
      <c r="AY6518" s="206"/>
      <c r="AZ6518" s="206"/>
      <c r="BA6518" s="119"/>
      <c r="BB6518" s="21"/>
      <c r="BC6518" s="47">
        <v>28.2</v>
      </c>
      <c r="BD6518" s="22"/>
      <c r="BE6518" s="21"/>
      <c r="BF6518" s="21"/>
      <c r="BG6518" s="10">
        <v>7</v>
      </c>
      <c r="BH6518" s="21">
        <f t="shared" si="628"/>
        <v>2.0980800000000001E-2</v>
      </c>
      <c r="BI6518" s="122">
        <v>1.6695360000000001E-3</v>
      </c>
      <c r="BJ6518" s="50">
        <f t="shared" si="629"/>
        <v>1.9311264000000002E-2</v>
      </c>
      <c r="BK6518" s="93"/>
      <c r="BN6518" s="93"/>
      <c r="BP6518" s="93"/>
    </row>
    <row r="6519" spans="3:68" ht="12" hidden="1" customHeight="1" outlineLevel="2" x14ac:dyDescent="0.25">
      <c r="C6519" s="18"/>
      <c r="D6519" s="18"/>
      <c r="E6519" s="19" t="s">
        <v>5721</v>
      </c>
      <c r="F6519" s="206"/>
      <c r="G6519" s="206"/>
      <c r="H6519" s="206"/>
      <c r="I6519" s="206"/>
      <c r="J6519" s="206"/>
      <c r="K6519" s="206"/>
      <c r="L6519" s="206"/>
      <c r="M6519" s="206"/>
      <c r="N6519" s="206"/>
      <c r="O6519" s="206"/>
      <c r="P6519" s="206"/>
      <c r="Q6519" s="206"/>
      <c r="R6519" s="206"/>
      <c r="S6519" s="206"/>
      <c r="T6519" s="206"/>
      <c r="U6519" s="206"/>
      <c r="V6519" s="206"/>
      <c r="W6519" s="206"/>
      <c r="X6519" s="206"/>
      <c r="Y6519" s="206"/>
      <c r="Z6519" s="206"/>
      <c r="AA6519" s="206"/>
      <c r="AB6519" s="206"/>
      <c r="AC6519" s="206"/>
      <c r="AD6519" s="206"/>
      <c r="AE6519" s="206"/>
      <c r="AF6519" s="206"/>
      <c r="AG6519" s="206"/>
      <c r="AH6519" s="206"/>
      <c r="AI6519" s="206"/>
      <c r="AJ6519" s="206"/>
      <c r="AK6519" s="206"/>
      <c r="AL6519" s="206"/>
      <c r="AM6519" s="206"/>
      <c r="AN6519" s="206"/>
      <c r="AO6519" s="206"/>
      <c r="AP6519" s="206"/>
      <c r="AQ6519" s="206"/>
      <c r="AR6519" s="206"/>
      <c r="AS6519" s="206"/>
      <c r="AT6519" s="206"/>
      <c r="AU6519" s="206"/>
      <c r="AV6519" s="206"/>
      <c r="AW6519" s="206"/>
      <c r="AX6519" s="206"/>
      <c r="AY6519" s="206"/>
      <c r="AZ6519" s="206"/>
      <c r="BA6519" s="119"/>
      <c r="BB6519" s="21"/>
      <c r="BC6519" s="47">
        <v>30</v>
      </c>
      <c r="BD6519" s="22"/>
      <c r="BE6519" s="21"/>
      <c r="BF6519" s="21"/>
      <c r="BG6519" s="10">
        <v>6</v>
      </c>
      <c r="BH6519" s="21">
        <f t="shared" si="628"/>
        <v>2.232E-2</v>
      </c>
      <c r="BI6519" s="122">
        <v>4.1738399999999998E-3</v>
      </c>
      <c r="BJ6519" s="50">
        <f t="shared" si="629"/>
        <v>1.8146160000000001E-2</v>
      </c>
      <c r="BK6519" s="93"/>
      <c r="BN6519" s="93"/>
      <c r="BP6519" s="93"/>
    </row>
    <row r="6520" spans="3:68" ht="12" customHeight="1" outlineLevel="2" x14ac:dyDescent="0.25">
      <c r="C6520" s="18"/>
      <c r="D6520" s="18"/>
      <c r="E6520" s="19" t="s">
        <v>2880</v>
      </c>
      <c r="F6520" s="206"/>
      <c r="G6520" s="206"/>
      <c r="H6520" s="206"/>
      <c r="I6520" s="206"/>
      <c r="J6520" s="206"/>
      <c r="K6520" s="206"/>
      <c r="L6520" s="206"/>
      <c r="M6520" s="206"/>
      <c r="N6520" s="206"/>
      <c r="O6520" s="206"/>
      <c r="P6520" s="206"/>
      <c r="Q6520" s="206"/>
      <c r="R6520" s="206"/>
      <c r="S6520" s="206"/>
      <c r="T6520" s="206"/>
      <c r="U6520" s="206"/>
      <c r="V6520" s="206"/>
      <c r="W6520" s="206"/>
      <c r="X6520" s="206"/>
      <c r="Y6520" s="206"/>
      <c r="Z6520" s="206"/>
      <c r="AA6520" s="206"/>
      <c r="AB6520" s="206"/>
      <c r="AC6520" s="206"/>
      <c r="AD6520" s="206"/>
      <c r="AE6520" s="206"/>
      <c r="AF6520" s="206"/>
      <c r="AG6520" s="206"/>
      <c r="AH6520" s="206"/>
      <c r="AI6520" s="206"/>
      <c r="AJ6520" s="206"/>
      <c r="AK6520" s="206"/>
      <c r="AL6520" s="206"/>
      <c r="AM6520" s="206"/>
      <c r="AN6520" s="206"/>
      <c r="AO6520" s="206"/>
      <c r="AP6520" s="206"/>
      <c r="AQ6520" s="206"/>
      <c r="AR6520" s="206"/>
      <c r="AS6520" s="206"/>
      <c r="AT6520" s="206"/>
      <c r="AU6520" s="206"/>
      <c r="AV6520" s="206"/>
      <c r="AW6520" s="206"/>
      <c r="AX6520" s="206"/>
      <c r="AY6520" s="206"/>
      <c r="AZ6520" s="206"/>
      <c r="BA6520" s="119"/>
      <c r="BB6520" s="21"/>
      <c r="BC6520" s="71">
        <v>3.6</v>
      </c>
      <c r="BD6520" s="22"/>
      <c r="BE6520" s="21"/>
      <c r="BF6520" s="21"/>
      <c r="BG6520" s="10">
        <v>7</v>
      </c>
      <c r="BH6520" s="21">
        <f t="shared" si="628"/>
        <v>2.6784000000000001E-3</v>
      </c>
      <c r="BI6520" s="122">
        <v>5.0086079999999995E-4</v>
      </c>
      <c r="BJ6520" s="50">
        <f t="shared" si="629"/>
        <v>2.1775392000000001E-3</v>
      </c>
      <c r="BK6520" s="93"/>
      <c r="BN6520" s="93"/>
      <c r="BP6520" s="93"/>
    </row>
    <row r="6521" spans="3:68" ht="12" customHeight="1" outlineLevel="2" x14ac:dyDescent="0.25">
      <c r="C6521" s="18"/>
      <c r="D6521" s="18"/>
      <c r="E6521" s="19" t="s">
        <v>5680</v>
      </c>
      <c r="F6521" s="206"/>
      <c r="G6521" s="206"/>
      <c r="H6521" s="206"/>
      <c r="I6521" s="206"/>
      <c r="J6521" s="206"/>
      <c r="K6521" s="206"/>
      <c r="L6521" s="206"/>
      <c r="M6521" s="206"/>
      <c r="N6521" s="206"/>
      <c r="O6521" s="206"/>
      <c r="P6521" s="206"/>
      <c r="Q6521" s="206"/>
      <c r="R6521" s="206"/>
      <c r="S6521" s="206"/>
      <c r="T6521" s="206"/>
      <c r="U6521" s="206"/>
      <c r="V6521" s="206"/>
      <c r="W6521" s="206"/>
      <c r="X6521" s="206"/>
      <c r="Y6521" s="206"/>
      <c r="Z6521" s="206"/>
      <c r="AA6521" s="206"/>
      <c r="AB6521" s="206"/>
      <c r="AC6521" s="206"/>
      <c r="AD6521" s="206"/>
      <c r="AE6521" s="206"/>
      <c r="AF6521" s="206"/>
      <c r="AG6521" s="206"/>
      <c r="AH6521" s="206"/>
      <c r="AI6521" s="206"/>
      <c r="AJ6521" s="206"/>
      <c r="AK6521" s="206"/>
      <c r="AL6521" s="206"/>
      <c r="AM6521" s="206"/>
      <c r="AN6521" s="206"/>
      <c r="AO6521" s="206"/>
      <c r="AP6521" s="206"/>
      <c r="AQ6521" s="206"/>
      <c r="AR6521" s="206"/>
      <c r="AS6521" s="206"/>
      <c r="AT6521" s="206"/>
      <c r="AU6521" s="206"/>
      <c r="AV6521" s="206"/>
      <c r="AW6521" s="206"/>
      <c r="AX6521" s="206"/>
      <c r="AY6521" s="206"/>
      <c r="AZ6521" s="206"/>
      <c r="BA6521" s="119"/>
      <c r="BB6521" s="21"/>
      <c r="BC6521" s="47">
        <v>12.5</v>
      </c>
      <c r="BD6521" s="22"/>
      <c r="BE6521" s="21"/>
      <c r="BF6521" s="21"/>
      <c r="BG6521" s="10">
        <v>7</v>
      </c>
      <c r="BH6521" s="21">
        <f t="shared" si="628"/>
        <v>9.2999999999999992E-3</v>
      </c>
      <c r="BI6521" s="122">
        <v>6.9564000000000008E-4</v>
      </c>
      <c r="BJ6521" s="50">
        <f t="shared" si="629"/>
        <v>8.6043599999999984E-3</v>
      </c>
      <c r="BK6521" s="93"/>
      <c r="BN6521" s="93"/>
      <c r="BP6521" s="93"/>
    </row>
    <row r="6522" spans="3:68" ht="12" customHeight="1" outlineLevel="2" x14ac:dyDescent="0.25">
      <c r="C6522" s="18"/>
      <c r="D6522" s="18"/>
      <c r="E6522" s="19" t="s">
        <v>5722</v>
      </c>
      <c r="F6522" s="206"/>
      <c r="G6522" s="206"/>
      <c r="H6522" s="206"/>
      <c r="I6522" s="206"/>
      <c r="J6522" s="206"/>
      <c r="K6522" s="206"/>
      <c r="L6522" s="206"/>
      <c r="M6522" s="206"/>
      <c r="N6522" s="206"/>
      <c r="O6522" s="206"/>
      <c r="P6522" s="206"/>
      <c r="Q6522" s="206"/>
      <c r="R6522" s="206"/>
      <c r="S6522" s="206"/>
      <c r="T6522" s="206"/>
      <c r="U6522" s="206"/>
      <c r="V6522" s="206"/>
      <c r="W6522" s="206"/>
      <c r="X6522" s="206"/>
      <c r="Y6522" s="206"/>
      <c r="Z6522" s="206"/>
      <c r="AA6522" s="206"/>
      <c r="AB6522" s="206"/>
      <c r="AC6522" s="206"/>
      <c r="AD6522" s="206"/>
      <c r="AE6522" s="206"/>
      <c r="AF6522" s="206"/>
      <c r="AG6522" s="206"/>
      <c r="AH6522" s="206"/>
      <c r="AI6522" s="206"/>
      <c r="AJ6522" s="206"/>
      <c r="AK6522" s="206"/>
      <c r="AL6522" s="206"/>
      <c r="AM6522" s="206"/>
      <c r="AN6522" s="206"/>
      <c r="AO6522" s="206"/>
      <c r="AP6522" s="206"/>
      <c r="AQ6522" s="206"/>
      <c r="AR6522" s="206"/>
      <c r="AS6522" s="206"/>
      <c r="AT6522" s="206"/>
      <c r="AU6522" s="206"/>
      <c r="AV6522" s="206"/>
      <c r="AW6522" s="206"/>
      <c r="AX6522" s="206"/>
      <c r="AY6522" s="206"/>
      <c r="AZ6522" s="206"/>
      <c r="BA6522" s="119"/>
      <c r="BB6522" s="21"/>
      <c r="BC6522" s="47">
        <v>5</v>
      </c>
      <c r="BD6522" s="22"/>
      <c r="BE6522" s="21"/>
      <c r="BF6522" s="21"/>
      <c r="BG6522" s="10">
        <v>7</v>
      </c>
      <c r="BH6522" s="21">
        <f t="shared" si="628"/>
        <v>3.7200000000000002E-3</v>
      </c>
      <c r="BI6522" s="122">
        <v>6.9564000000000008E-4</v>
      </c>
      <c r="BJ6522" s="50">
        <f t="shared" si="629"/>
        <v>3.0243600000000002E-3</v>
      </c>
      <c r="BK6522" s="93"/>
      <c r="BN6522" s="93"/>
      <c r="BP6522" s="93"/>
    </row>
    <row r="6523" spans="3:68" ht="12" customHeight="1" outlineLevel="2" x14ac:dyDescent="0.25">
      <c r="C6523" s="18"/>
      <c r="D6523" s="18"/>
      <c r="E6523" s="19" t="s">
        <v>2534</v>
      </c>
      <c r="F6523" s="206"/>
      <c r="G6523" s="206"/>
      <c r="H6523" s="206"/>
      <c r="I6523" s="206"/>
      <c r="J6523" s="206"/>
      <c r="K6523" s="206"/>
      <c r="L6523" s="206"/>
      <c r="M6523" s="206"/>
      <c r="N6523" s="206"/>
      <c r="O6523" s="206"/>
      <c r="P6523" s="206"/>
      <c r="Q6523" s="206"/>
      <c r="R6523" s="206"/>
      <c r="S6523" s="206"/>
      <c r="T6523" s="206"/>
      <c r="U6523" s="206"/>
      <c r="V6523" s="206"/>
      <c r="W6523" s="206"/>
      <c r="X6523" s="206"/>
      <c r="Y6523" s="206"/>
      <c r="Z6523" s="206"/>
      <c r="AA6523" s="206"/>
      <c r="AB6523" s="206"/>
      <c r="AC6523" s="206"/>
      <c r="AD6523" s="206"/>
      <c r="AE6523" s="206"/>
      <c r="AF6523" s="206"/>
      <c r="AG6523" s="206"/>
      <c r="AH6523" s="206"/>
      <c r="AI6523" s="206"/>
      <c r="AJ6523" s="206"/>
      <c r="AK6523" s="206"/>
      <c r="AL6523" s="206"/>
      <c r="AM6523" s="206"/>
      <c r="AN6523" s="206"/>
      <c r="AO6523" s="206"/>
      <c r="AP6523" s="206"/>
      <c r="AQ6523" s="206"/>
      <c r="AR6523" s="206"/>
      <c r="AS6523" s="206"/>
      <c r="AT6523" s="206"/>
      <c r="AU6523" s="206"/>
      <c r="AV6523" s="206"/>
      <c r="AW6523" s="206"/>
      <c r="AX6523" s="206"/>
      <c r="AY6523" s="206"/>
      <c r="AZ6523" s="206"/>
      <c r="BA6523" s="119"/>
      <c r="BB6523" s="21"/>
      <c r="BC6523" s="71">
        <v>15</v>
      </c>
      <c r="BD6523" s="22"/>
      <c r="BE6523" s="21"/>
      <c r="BF6523" s="21"/>
      <c r="BG6523" s="10">
        <v>7</v>
      </c>
      <c r="BH6523" s="21">
        <f t="shared" si="628"/>
        <v>1.116E-2</v>
      </c>
      <c r="BI6523" s="122">
        <v>2.0869199999999999E-3</v>
      </c>
      <c r="BJ6523" s="50">
        <f t="shared" si="629"/>
        <v>9.0730800000000007E-3</v>
      </c>
      <c r="BK6523" s="93"/>
      <c r="BN6523" s="93"/>
      <c r="BP6523" s="93"/>
    </row>
    <row r="6524" spans="3:68" ht="12" customHeight="1" outlineLevel="2" x14ac:dyDescent="0.25">
      <c r="C6524" s="18"/>
      <c r="D6524" s="18"/>
      <c r="E6524" s="19" t="s">
        <v>5723</v>
      </c>
      <c r="F6524" s="206"/>
      <c r="G6524" s="206"/>
      <c r="H6524" s="206"/>
      <c r="I6524" s="206"/>
      <c r="J6524" s="206"/>
      <c r="K6524" s="206"/>
      <c r="L6524" s="206"/>
      <c r="M6524" s="206"/>
      <c r="N6524" s="206"/>
      <c r="O6524" s="206"/>
      <c r="P6524" s="206"/>
      <c r="Q6524" s="206"/>
      <c r="R6524" s="206"/>
      <c r="S6524" s="206"/>
      <c r="T6524" s="206"/>
      <c r="U6524" s="206"/>
      <c r="V6524" s="206"/>
      <c r="W6524" s="206"/>
      <c r="X6524" s="206"/>
      <c r="Y6524" s="206"/>
      <c r="Z6524" s="206"/>
      <c r="AA6524" s="206"/>
      <c r="AB6524" s="206"/>
      <c r="AC6524" s="206"/>
      <c r="AD6524" s="206"/>
      <c r="AE6524" s="206"/>
      <c r="AF6524" s="206"/>
      <c r="AG6524" s="206"/>
      <c r="AH6524" s="206"/>
      <c r="AI6524" s="206"/>
      <c r="AJ6524" s="206"/>
      <c r="AK6524" s="206"/>
      <c r="AL6524" s="206"/>
      <c r="AM6524" s="206"/>
      <c r="AN6524" s="206"/>
      <c r="AO6524" s="206"/>
      <c r="AP6524" s="206"/>
      <c r="AQ6524" s="206"/>
      <c r="AR6524" s="206"/>
      <c r="AS6524" s="206"/>
      <c r="AT6524" s="206"/>
      <c r="AU6524" s="206"/>
      <c r="AV6524" s="206"/>
      <c r="AW6524" s="206"/>
      <c r="AX6524" s="206"/>
      <c r="AY6524" s="206"/>
      <c r="AZ6524" s="206"/>
      <c r="BA6524" s="119"/>
      <c r="BB6524" s="21"/>
      <c r="BC6524" s="47">
        <v>14.4</v>
      </c>
      <c r="BD6524" s="22"/>
      <c r="BE6524" s="21"/>
      <c r="BF6524" s="21"/>
      <c r="BG6524" s="10">
        <v>7</v>
      </c>
      <c r="BH6524" s="21">
        <f t="shared" si="628"/>
        <v>1.07136E-2</v>
      </c>
      <c r="BI6524" s="122">
        <v>2.0034431999999998E-3</v>
      </c>
      <c r="BJ6524" s="50">
        <f t="shared" si="629"/>
        <v>8.7101568000000004E-3</v>
      </c>
      <c r="BK6524" s="93"/>
      <c r="BN6524" s="93"/>
      <c r="BP6524" s="93"/>
    </row>
    <row r="6525" spans="3:68" ht="12" customHeight="1" outlineLevel="2" x14ac:dyDescent="0.25">
      <c r="C6525" s="18"/>
      <c r="D6525" s="18"/>
      <c r="E6525" s="19" t="s">
        <v>5724</v>
      </c>
      <c r="F6525" s="206"/>
      <c r="G6525" s="206"/>
      <c r="H6525" s="206"/>
      <c r="I6525" s="206"/>
      <c r="J6525" s="206"/>
      <c r="K6525" s="206"/>
      <c r="L6525" s="206"/>
      <c r="M6525" s="206"/>
      <c r="N6525" s="206"/>
      <c r="O6525" s="206"/>
      <c r="P6525" s="206"/>
      <c r="Q6525" s="206"/>
      <c r="R6525" s="206"/>
      <c r="S6525" s="206"/>
      <c r="T6525" s="206"/>
      <c r="U6525" s="206"/>
      <c r="V6525" s="206"/>
      <c r="W6525" s="206"/>
      <c r="X6525" s="206"/>
      <c r="Y6525" s="206"/>
      <c r="Z6525" s="206"/>
      <c r="AA6525" s="206"/>
      <c r="AB6525" s="206"/>
      <c r="AC6525" s="206"/>
      <c r="AD6525" s="206"/>
      <c r="AE6525" s="206"/>
      <c r="AF6525" s="206"/>
      <c r="AG6525" s="206"/>
      <c r="AH6525" s="206"/>
      <c r="AI6525" s="206"/>
      <c r="AJ6525" s="206"/>
      <c r="AK6525" s="206"/>
      <c r="AL6525" s="206"/>
      <c r="AM6525" s="206"/>
      <c r="AN6525" s="206"/>
      <c r="AO6525" s="206"/>
      <c r="AP6525" s="206"/>
      <c r="AQ6525" s="206"/>
      <c r="AR6525" s="206"/>
      <c r="AS6525" s="206"/>
      <c r="AT6525" s="206"/>
      <c r="AU6525" s="206"/>
      <c r="AV6525" s="206"/>
      <c r="AW6525" s="206"/>
      <c r="AX6525" s="206"/>
      <c r="AY6525" s="206"/>
      <c r="AZ6525" s="206"/>
      <c r="BA6525" s="119"/>
      <c r="BB6525" s="21"/>
      <c r="BC6525" s="47">
        <v>5</v>
      </c>
      <c r="BD6525" s="22"/>
      <c r="BE6525" s="21"/>
      <c r="BF6525" s="21"/>
      <c r="BG6525" s="10">
        <v>7</v>
      </c>
      <c r="BH6525" s="21">
        <f t="shared" si="628"/>
        <v>3.7200000000000002E-3</v>
      </c>
      <c r="BI6525" s="122">
        <v>6.9564000000000008E-4</v>
      </c>
      <c r="BJ6525" s="50">
        <f t="shared" si="629"/>
        <v>3.0243600000000002E-3</v>
      </c>
      <c r="BK6525" s="93"/>
      <c r="BN6525" s="93"/>
      <c r="BP6525" s="93"/>
    </row>
    <row r="6526" spans="3:68" ht="12" customHeight="1" outlineLevel="2" x14ac:dyDescent="0.25">
      <c r="C6526" s="18"/>
      <c r="D6526" s="18"/>
      <c r="E6526" s="19" t="s">
        <v>5725</v>
      </c>
      <c r="F6526" s="206"/>
      <c r="G6526" s="206"/>
      <c r="H6526" s="206"/>
      <c r="I6526" s="206"/>
      <c r="J6526" s="206"/>
      <c r="K6526" s="206"/>
      <c r="L6526" s="206"/>
      <c r="M6526" s="206"/>
      <c r="N6526" s="206"/>
      <c r="O6526" s="206"/>
      <c r="P6526" s="206"/>
      <c r="Q6526" s="206"/>
      <c r="R6526" s="206"/>
      <c r="S6526" s="206"/>
      <c r="T6526" s="206"/>
      <c r="U6526" s="206"/>
      <c r="V6526" s="206"/>
      <c r="W6526" s="206"/>
      <c r="X6526" s="206"/>
      <c r="Y6526" s="206"/>
      <c r="Z6526" s="206"/>
      <c r="AA6526" s="206"/>
      <c r="AB6526" s="206"/>
      <c r="AC6526" s="206"/>
      <c r="AD6526" s="206"/>
      <c r="AE6526" s="206"/>
      <c r="AF6526" s="206"/>
      <c r="AG6526" s="206"/>
      <c r="AH6526" s="206"/>
      <c r="AI6526" s="206"/>
      <c r="AJ6526" s="206"/>
      <c r="AK6526" s="206"/>
      <c r="AL6526" s="206"/>
      <c r="AM6526" s="206"/>
      <c r="AN6526" s="206"/>
      <c r="AO6526" s="206"/>
      <c r="AP6526" s="206"/>
      <c r="AQ6526" s="206"/>
      <c r="AR6526" s="206"/>
      <c r="AS6526" s="206"/>
      <c r="AT6526" s="206"/>
      <c r="AU6526" s="206"/>
      <c r="AV6526" s="206"/>
      <c r="AW6526" s="206"/>
      <c r="AX6526" s="206"/>
      <c r="AY6526" s="206"/>
      <c r="AZ6526" s="206"/>
      <c r="BA6526" s="119"/>
      <c r="BB6526" s="21"/>
      <c r="BC6526" s="47">
        <v>12</v>
      </c>
      <c r="BD6526" s="22"/>
      <c r="BE6526" s="21"/>
      <c r="BF6526" s="21"/>
      <c r="BG6526" s="10">
        <v>7</v>
      </c>
      <c r="BH6526" s="21">
        <f t="shared" si="628"/>
        <v>8.9280000000000002E-3</v>
      </c>
      <c r="BI6526" s="122">
        <v>1.6695360000000001E-3</v>
      </c>
      <c r="BJ6526" s="50">
        <f t="shared" si="629"/>
        <v>7.2584640000000001E-3</v>
      </c>
      <c r="BK6526" s="93"/>
      <c r="BN6526" s="93"/>
      <c r="BP6526" s="93"/>
    </row>
    <row r="6527" spans="3:68" ht="12" customHeight="1" outlineLevel="2" x14ac:dyDescent="0.25">
      <c r="C6527" s="18"/>
      <c r="D6527" s="18"/>
      <c r="E6527" s="19" t="s">
        <v>4550</v>
      </c>
      <c r="F6527" s="206"/>
      <c r="G6527" s="206"/>
      <c r="H6527" s="206"/>
      <c r="I6527" s="206"/>
      <c r="J6527" s="206"/>
      <c r="K6527" s="206"/>
      <c r="L6527" s="206"/>
      <c r="M6527" s="206"/>
      <c r="N6527" s="206"/>
      <c r="O6527" s="206"/>
      <c r="P6527" s="206"/>
      <c r="Q6527" s="206"/>
      <c r="R6527" s="206"/>
      <c r="S6527" s="206"/>
      <c r="T6527" s="206"/>
      <c r="U6527" s="206"/>
      <c r="V6527" s="206"/>
      <c r="W6527" s="206"/>
      <c r="X6527" s="206"/>
      <c r="Y6527" s="206"/>
      <c r="Z6527" s="206"/>
      <c r="AA6527" s="206"/>
      <c r="AB6527" s="206"/>
      <c r="AC6527" s="206"/>
      <c r="AD6527" s="206"/>
      <c r="AE6527" s="206"/>
      <c r="AF6527" s="206"/>
      <c r="AG6527" s="206"/>
      <c r="AH6527" s="206"/>
      <c r="AI6527" s="206"/>
      <c r="AJ6527" s="206"/>
      <c r="AK6527" s="206"/>
      <c r="AL6527" s="206"/>
      <c r="AM6527" s="206"/>
      <c r="AN6527" s="206"/>
      <c r="AO6527" s="206"/>
      <c r="AP6527" s="206"/>
      <c r="AQ6527" s="206"/>
      <c r="AR6527" s="206"/>
      <c r="AS6527" s="206"/>
      <c r="AT6527" s="206"/>
      <c r="AU6527" s="206"/>
      <c r="AV6527" s="206"/>
      <c r="AW6527" s="206"/>
      <c r="AX6527" s="206"/>
      <c r="AY6527" s="206"/>
      <c r="AZ6527" s="206"/>
      <c r="BA6527" s="119"/>
      <c r="BB6527" s="21"/>
      <c r="BC6527" s="47">
        <v>4.7</v>
      </c>
      <c r="BD6527" s="22"/>
      <c r="BE6527" s="21"/>
      <c r="BF6527" s="21"/>
      <c r="BG6527" s="10">
        <v>7</v>
      </c>
      <c r="BH6527" s="21">
        <f t="shared" si="628"/>
        <v>3.4968E-3</v>
      </c>
      <c r="BI6527" s="122">
        <v>6.5390160000000012E-4</v>
      </c>
      <c r="BJ6527" s="50">
        <f t="shared" si="629"/>
        <v>2.8428984000000001E-3</v>
      </c>
      <c r="BK6527" s="93"/>
      <c r="BN6527" s="93"/>
      <c r="BP6527" s="93"/>
    </row>
    <row r="6528" spans="3:68" ht="12" customHeight="1" outlineLevel="2" x14ac:dyDescent="0.25">
      <c r="C6528" s="18"/>
      <c r="D6528" s="18"/>
      <c r="E6528" s="19" t="s">
        <v>5726</v>
      </c>
      <c r="F6528" s="206"/>
      <c r="G6528" s="206"/>
      <c r="H6528" s="206"/>
      <c r="I6528" s="206"/>
      <c r="J6528" s="206"/>
      <c r="K6528" s="206"/>
      <c r="L6528" s="206"/>
      <c r="M6528" s="206"/>
      <c r="N6528" s="206"/>
      <c r="O6528" s="206"/>
      <c r="P6528" s="206"/>
      <c r="Q6528" s="206"/>
      <c r="R6528" s="206"/>
      <c r="S6528" s="206"/>
      <c r="T6528" s="206"/>
      <c r="U6528" s="206"/>
      <c r="V6528" s="206"/>
      <c r="W6528" s="206"/>
      <c r="X6528" s="206"/>
      <c r="Y6528" s="206"/>
      <c r="Z6528" s="206"/>
      <c r="AA6528" s="206"/>
      <c r="AB6528" s="206"/>
      <c r="AC6528" s="206"/>
      <c r="AD6528" s="206"/>
      <c r="AE6528" s="206"/>
      <c r="AF6528" s="206"/>
      <c r="AG6528" s="206"/>
      <c r="AH6528" s="206"/>
      <c r="AI6528" s="206"/>
      <c r="AJ6528" s="206"/>
      <c r="AK6528" s="206"/>
      <c r="AL6528" s="206"/>
      <c r="AM6528" s="206"/>
      <c r="AN6528" s="206"/>
      <c r="AO6528" s="206"/>
      <c r="AP6528" s="206"/>
      <c r="AQ6528" s="206"/>
      <c r="AR6528" s="206"/>
      <c r="AS6528" s="206"/>
      <c r="AT6528" s="206"/>
      <c r="AU6528" s="206"/>
      <c r="AV6528" s="206"/>
      <c r="AW6528" s="206"/>
      <c r="AX6528" s="206"/>
      <c r="AY6528" s="206"/>
      <c r="AZ6528" s="206"/>
      <c r="BA6528" s="119"/>
      <c r="BB6528" s="21"/>
      <c r="BC6528" s="47">
        <v>7.7</v>
      </c>
      <c r="BD6528" s="22"/>
      <c r="BE6528" s="21"/>
      <c r="BF6528" s="21"/>
      <c r="BG6528" s="10">
        <v>7</v>
      </c>
      <c r="BH6528" s="21">
        <f t="shared" si="628"/>
        <v>5.7288E-3</v>
      </c>
      <c r="BI6528" s="122">
        <v>1.0712855999999999E-3</v>
      </c>
      <c r="BJ6528" s="50">
        <f t="shared" si="629"/>
        <v>4.6575143999999999E-3</v>
      </c>
      <c r="BK6528" s="93"/>
      <c r="BN6528" s="93"/>
      <c r="BP6528" s="93"/>
    </row>
    <row r="6529" spans="3:68" ht="12" customHeight="1" outlineLevel="2" x14ac:dyDescent="0.25">
      <c r="C6529" s="18"/>
      <c r="D6529" s="18"/>
      <c r="E6529" s="19" t="s">
        <v>5655</v>
      </c>
      <c r="F6529" s="206"/>
      <c r="G6529" s="206"/>
      <c r="H6529" s="206"/>
      <c r="I6529" s="206"/>
      <c r="J6529" s="206"/>
      <c r="K6529" s="206"/>
      <c r="L6529" s="206"/>
      <c r="M6529" s="206"/>
      <c r="N6529" s="206"/>
      <c r="O6529" s="206"/>
      <c r="P6529" s="206"/>
      <c r="Q6529" s="206"/>
      <c r="R6529" s="206"/>
      <c r="S6529" s="206"/>
      <c r="T6529" s="206"/>
      <c r="U6529" s="206"/>
      <c r="V6529" s="206"/>
      <c r="W6529" s="206"/>
      <c r="X6529" s="206"/>
      <c r="Y6529" s="206"/>
      <c r="Z6529" s="206"/>
      <c r="AA6529" s="206"/>
      <c r="AB6529" s="206"/>
      <c r="AC6529" s="206"/>
      <c r="AD6529" s="206"/>
      <c r="AE6529" s="206"/>
      <c r="AF6529" s="206"/>
      <c r="AG6529" s="206"/>
      <c r="AH6529" s="206"/>
      <c r="AI6529" s="206"/>
      <c r="AJ6529" s="206"/>
      <c r="AK6529" s="206"/>
      <c r="AL6529" s="206"/>
      <c r="AM6529" s="206"/>
      <c r="AN6529" s="206"/>
      <c r="AO6529" s="206"/>
      <c r="AP6529" s="206"/>
      <c r="AQ6529" s="206"/>
      <c r="AR6529" s="206"/>
      <c r="AS6529" s="206"/>
      <c r="AT6529" s="206"/>
      <c r="AU6529" s="206"/>
      <c r="AV6529" s="206"/>
      <c r="AW6529" s="206"/>
      <c r="AX6529" s="206"/>
      <c r="AY6529" s="206"/>
      <c r="AZ6529" s="206"/>
      <c r="BA6529" s="119"/>
      <c r="BB6529" s="21"/>
      <c r="BC6529" s="47">
        <v>5</v>
      </c>
      <c r="BD6529" s="22"/>
      <c r="BE6529" s="21"/>
      <c r="BF6529" s="21"/>
      <c r="BG6529" s="10">
        <v>7</v>
      </c>
      <c r="BH6529" s="21">
        <f t="shared" si="628"/>
        <v>3.7200000000000002E-3</v>
      </c>
      <c r="BI6529" s="122">
        <v>6.9564000000000008E-4</v>
      </c>
      <c r="BJ6529" s="50">
        <f t="shared" si="629"/>
        <v>3.0243600000000002E-3</v>
      </c>
      <c r="BK6529" s="93"/>
      <c r="BN6529" s="93"/>
      <c r="BP6529" s="93"/>
    </row>
    <row r="6530" spans="3:68" ht="12" customHeight="1" outlineLevel="2" x14ac:dyDescent="0.25">
      <c r="C6530" s="18"/>
      <c r="D6530" s="18"/>
      <c r="E6530" s="19" t="s">
        <v>3430</v>
      </c>
      <c r="F6530" s="206"/>
      <c r="G6530" s="206"/>
      <c r="H6530" s="206"/>
      <c r="I6530" s="206"/>
      <c r="J6530" s="206"/>
      <c r="K6530" s="206"/>
      <c r="L6530" s="206"/>
      <c r="M6530" s="206"/>
      <c r="N6530" s="206"/>
      <c r="O6530" s="206"/>
      <c r="P6530" s="206"/>
      <c r="Q6530" s="206"/>
      <c r="R6530" s="206"/>
      <c r="S6530" s="206"/>
      <c r="T6530" s="206"/>
      <c r="U6530" s="206"/>
      <c r="V6530" s="206"/>
      <c r="W6530" s="206"/>
      <c r="X6530" s="206"/>
      <c r="Y6530" s="206"/>
      <c r="Z6530" s="206"/>
      <c r="AA6530" s="206"/>
      <c r="AB6530" s="206"/>
      <c r="AC6530" s="206"/>
      <c r="AD6530" s="206"/>
      <c r="AE6530" s="206"/>
      <c r="AF6530" s="206"/>
      <c r="AG6530" s="206"/>
      <c r="AH6530" s="206"/>
      <c r="AI6530" s="206"/>
      <c r="AJ6530" s="206"/>
      <c r="AK6530" s="206"/>
      <c r="AL6530" s="206"/>
      <c r="AM6530" s="206"/>
      <c r="AN6530" s="206"/>
      <c r="AO6530" s="206"/>
      <c r="AP6530" s="206"/>
      <c r="AQ6530" s="206"/>
      <c r="AR6530" s="206"/>
      <c r="AS6530" s="206"/>
      <c r="AT6530" s="206"/>
      <c r="AU6530" s="206"/>
      <c r="AV6530" s="206"/>
      <c r="AW6530" s="206"/>
      <c r="AX6530" s="206"/>
      <c r="AY6530" s="206"/>
      <c r="AZ6530" s="206"/>
      <c r="BA6530" s="119"/>
      <c r="BB6530" s="21"/>
      <c r="BC6530" s="47">
        <v>5</v>
      </c>
      <c r="BD6530" s="22"/>
      <c r="BE6530" s="21"/>
      <c r="BF6530" s="21"/>
      <c r="BG6530" s="10">
        <v>7</v>
      </c>
      <c r="BH6530" s="21">
        <f t="shared" si="628"/>
        <v>3.7200000000000002E-3</v>
      </c>
      <c r="BI6530" s="122">
        <v>6.9564000000000008E-4</v>
      </c>
      <c r="BJ6530" s="50">
        <f t="shared" si="629"/>
        <v>3.0243600000000002E-3</v>
      </c>
      <c r="BK6530" s="93"/>
      <c r="BN6530" s="93"/>
      <c r="BP6530" s="93"/>
    </row>
    <row r="6531" spans="3:68" ht="12" customHeight="1" outlineLevel="2" x14ac:dyDescent="0.25">
      <c r="C6531" s="18"/>
      <c r="D6531" s="18"/>
      <c r="E6531" s="19" t="s">
        <v>5685</v>
      </c>
      <c r="F6531" s="206"/>
      <c r="G6531" s="206"/>
      <c r="H6531" s="206"/>
      <c r="I6531" s="206"/>
      <c r="J6531" s="206"/>
      <c r="K6531" s="206"/>
      <c r="L6531" s="206"/>
      <c r="M6531" s="206"/>
      <c r="N6531" s="206"/>
      <c r="O6531" s="206"/>
      <c r="P6531" s="206"/>
      <c r="Q6531" s="206"/>
      <c r="R6531" s="206"/>
      <c r="S6531" s="206"/>
      <c r="T6531" s="206"/>
      <c r="U6531" s="206"/>
      <c r="V6531" s="206"/>
      <c r="W6531" s="206"/>
      <c r="X6531" s="206"/>
      <c r="Y6531" s="206"/>
      <c r="Z6531" s="206"/>
      <c r="AA6531" s="206"/>
      <c r="AB6531" s="206"/>
      <c r="AC6531" s="206"/>
      <c r="AD6531" s="206"/>
      <c r="AE6531" s="206"/>
      <c r="AF6531" s="206"/>
      <c r="AG6531" s="206"/>
      <c r="AH6531" s="206"/>
      <c r="AI6531" s="206"/>
      <c r="AJ6531" s="206"/>
      <c r="AK6531" s="206"/>
      <c r="AL6531" s="206"/>
      <c r="AM6531" s="206"/>
      <c r="AN6531" s="206"/>
      <c r="AO6531" s="206"/>
      <c r="AP6531" s="206"/>
      <c r="AQ6531" s="206"/>
      <c r="AR6531" s="206"/>
      <c r="AS6531" s="206"/>
      <c r="AT6531" s="206"/>
      <c r="AU6531" s="206"/>
      <c r="AV6531" s="206"/>
      <c r="AW6531" s="206"/>
      <c r="AX6531" s="206"/>
      <c r="AY6531" s="206"/>
      <c r="AZ6531" s="206"/>
      <c r="BA6531" s="119"/>
      <c r="BB6531" s="21"/>
      <c r="BC6531" s="47">
        <v>14.97</v>
      </c>
      <c r="BD6531" s="22"/>
      <c r="BE6531" s="21"/>
      <c r="BF6531" s="21"/>
      <c r="BG6531" s="10">
        <v>7</v>
      </c>
      <c r="BH6531" s="21">
        <f t="shared" si="628"/>
        <v>1.113768E-2</v>
      </c>
      <c r="BI6531" s="122">
        <v>2.0827461600000001E-3</v>
      </c>
      <c r="BJ6531" s="50">
        <f t="shared" si="629"/>
        <v>9.0549338400000012E-3</v>
      </c>
      <c r="BK6531" s="93"/>
      <c r="BN6531" s="93"/>
      <c r="BP6531" s="93"/>
    </row>
    <row r="6532" spans="3:68" ht="12" customHeight="1" outlineLevel="2" x14ac:dyDescent="0.25">
      <c r="C6532" s="18"/>
      <c r="D6532" s="18"/>
      <c r="E6532" s="19" t="s">
        <v>1310</v>
      </c>
      <c r="F6532" s="206"/>
      <c r="G6532" s="206"/>
      <c r="H6532" s="206"/>
      <c r="I6532" s="206"/>
      <c r="J6532" s="206"/>
      <c r="K6532" s="206"/>
      <c r="L6532" s="206"/>
      <c r="M6532" s="206"/>
      <c r="N6532" s="206"/>
      <c r="O6532" s="206"/>
      <c r="P6532" s="206"/>
      <c r="Q6532" s="206"/>
      <c r="R6532" s="206"/>
      <c r="S6532" s="206"/>
      <c r="T6532" s="206"/>
      <c r="U6532" s="206"/>
      <c r="V6532" s="206"/>
      <c r="W6532" s="206"/>
      <c r="X6532" s="206"/>
      <c r="Y6532" s="206"/>
      <c r="Z6532" s="206"/>
      <c r="AA6532" s="206"/>
      <c r="AB6532" s="206"/>
      <c r="AC6532" s="206"/>
      <c r="AD6532" s="206"/>
      <c r="AE6532" s="206"/>
      <c r="AF6532" s="206"/>
      <c r="AG6532" s="206"/>
      <c r="AH6532" s="206"/>
      <c r="AI6532" s="206"/>
      <c r="AJ6532" s="206"/>
      <c r="AK6532" s="206"/>
      <c r="AL6532" s="206"/>
      <c r="AM6532" s="206"/>
      <c r="AN6532" s="206"/>
      <c r="AO6532" s="206"/>
      <c r="AP6532" s="206"/>
      <c r="AQ6532" s="206"/>
      <c r="AR6532" s="206"/>
      <c r="AS6532" s="206"/>
      <c r="AT6532" s="206"/>
      <c r="AU6532" s="206"/>
      <c r="AV6532" s="206"/>
      <c r="AW6532" s="206"/>
      <c r="AX6532" s="206"/>
      <c r="AY6532" s="206"/>
      <c r="AZ6532" s="206"/>
      <c r="BA6532" s="119"/>
      <c r="BB6532" s="21"/>
      <c r="BC6532" s="47">
        <v>12.8</v>
      </c>
      <c r="BD6532" s="22"/>
      <c r="BE6532" s="21"/>
      <c r="BF6532" s="21"/>
      <c r="BG6532" s="10">
        <v>7</v>
      </c>
      <c r="BH6532" s="21">
        <f t="shared" si="628"/>
        <v>9.5232000000000008E-3</v>
      </c>
      <c r="BI6532" s="122">
        <v>1.7808384E-3</v>
      </c>
      <c r="BJ6532" s="50">
        <f t="shared" si="629"/>
        <v>7.7423616000000008E-3</v>
      </c>
      <c r="BK6532" s="93"/>
      <c r="BN6532" s="93"/>
      <c r="BP6532" s="93"/>
    </row>
    <row r="6533" spans="3:68" ht="12" customHeight="1" outlineLevel="2" x14ac:dyDescent="0.25">
      <c r="C6533" s="18"/>
      <c r="D6533" s="18"/>
      <c r="E6533" s="19" t="s">
        <v>5707</v>
      </c>
      <c r="F6533" s="206"/>
      <c r="G6533" s="206"/>
      <c r="H6533" s="206"/>
      <c r="I6533" s="206"/>
      <c r="J6533" s="206"/>
      <c r="K6533" s="206"/>
      <c r="L6533" s="206"/>
      <c r="M6533" s="206"/>
      <c r="N6533" s="206"/>
      <c r="O6533" s="206"/>
      <c r="P6533" s="206"/>
      <c r="Q6533" s="206"/>
      <c r="R6533" s="206"/>
      <c r="S6533" s="206"/>
      <c r="T6533" s="206"/>
      <c r="U6533" s="206"/>
      <c r="V6533" s="206"/>
      <c r="W6533" s="206"/>
      <c r="X6533" s="206"/>
      <c r="Y6533" s="206"/>
      <c r="Z6533" s="206"/>
      <c r="AA6533" s="206"/>
      <c r="AB6533" s="206"/>
      <c r="AC6533" s="206"/>
      <c r="AD6533" s="206"/>
      <c r="AE6533" s="206"/>
      <c r="AF6533" s="206"/>
      <c r="AG6533" s="206"/>
      <c r="AH6533" s="206"/>
      <c r="AI6533" s="206"/>
      <c r="AJ6533" s="206"/>
      <c r="AK6533" s="206"/>
      <c r="AL6533" s="206"/>
      <c r="AM6533" s="206"/>
      <c r="AN6533" s="206"/>
      <c r="AO6533" s="206"/>
      <c r="AP6533" s="206"/>
      <c r="AQ6533" s="206"/>
      <c r="AR6533" s="206"/>
      <c r="AS6533" s="206"/>
      <c r="AT6533" s="206"/>
      <c r="AU6533" s="206"/>
      <c r="AV6533" s="206"/>
      <c r="AW6533" s="206"/>
      <c r="AX6533" s="206"/>
      <c r="AY6533" s="206"/>
      <c r="AZ6533" s="206"/>
      <c r="BA6533" s="119"/>
      <c r="BB6533" s="21"/>
      <c r="BC6533" s="47">
        <v>6</v>
      </c>
      <c r="BD6533" s="22"/>
      <c r="BE6533" s="21"/>
      <c r="BF6533" s="21"/>
      <c r="BG6533" s="10">
        <v>7</v>
      </c>
      <c r="BH6533" s="21">
        <f t="shared" si="628"/>
        <v>4.4640000000000001E-3</v>
      </c>
      <c r="BI6533" s="122">
        <v>8.3476800000000006E-4</v>
      </c>
      <c r="BJ6533" s="50">
        <f t="shared" si="629"/>
        <v>3.629232E-3</v>
      </c>
      <c r="BK6533" s="93"/>
      <c r="BN6533" s="93"/>
      <c r="BP6533" s="93"/>
    </row>
    <row r="6534" spans="3:68" ht="12" customHeight="1" outlineLevel="2" x14ac:dyDescent="0.25">
      <c r="C6534" s="18"/>
      <c r="D6534" s="18"/>
      <c r="E6534" s="19" t="s">
        <v>5676</v>
      </c>
      <c r="F6534" s="206"/>
      <c r="G6534" s="206"/>
      <c r="H6534" s="206"/>
      <c r="I6534" s="206"/>
      <c r="J6534" s="206"/>
      <c r="K6534" s="206"/>
      <c r="L6534" s="206"/>
      <c r="M6534" s="206"/>
      <c r="N6534" s="206"/>
      <c r="O6534" s="206"/>
      <c r="P6534" s="206"/>
      <c r="Q6534" s="206"/>
      <c r="R6534" s="206"/>
      <c r="S6534" s="206"/>
      <c r="T6534" s="206"/>
      <c r="U6534" s="206"/>
      <c r="V6534" s="206"/>
      <c r="W6534" s="206"/>
      <c r="X6534" s="206"/>
      <c r="Y6534" s="206"/>
      <c r="Z6534" s="206"/>
      <c r="AA6534" s="206"/>
      <c r="AB6534" s="206"/>
      <c r="AC6534" s="206"/>
      <c r="AD6534" s="206"/>
      <c r="AE6534" s="206"/>
      <c r="AF6534" s="206"/>
      <c r="AG6534" s="206"/>
      <c r="AH6534" s="206"/>
      <c r="AI6534" s="206"/>
      <c r="AJ6534" s="206"/>
      <c r="AK6534" s="206"/>
      <c r="AL6534" s="206"/>
      <c r="AM6534" s="206"/>
      <c r="AN6534" s="206"/>
      <c r="AO6534" s="206"/>
      <c r="AP6534" s="206"/>
      <c r="AQ6534" s="206"/>
      <c r="AR6534" s="206"/>
      <c r="AS6534" s="206"/>
      <c r="AT6534" s="206"/>
      <c r="AU6534" s="206"/>
      <c r="AV6534" s="206"/>
      <c r="AW6534" s="206"/>
      <c r="AX6534" s="206"/>
      <c r="AY6534" s="206"/>
      <c r="AZ6534" s="206"/>
      <c r="BA6534" s="119"/>
      <c r="BB6534" s="21"/>
      <c r="BC6534" s="47">
        <v>6.8</v>
      </c>
      <c r="BD6534" s="22"/>
      <c r="BE6534" s="21"/>
      <c r="BF6534" s="21"/>
      <c r="BG6534" s="10">
        <v>7</v>
      </c>
      <c r="BH6534" s="21">
        <f t="shared" si="628"/>
        <v>5.0591999999999998E-3</v>
      </c>
      <c r="BI6534" s="122">
        <v>9.4607039999999995E-4</v>
      </c>
      <c r="BJ6534" s="50">
        <f t="shared" si="629"/>
        <v>4.1131295999999994E-3</v>
      </c>
      <c r="BK6534" s="93"/>
      <c r="BN6534" s="93"/>
      <c r="BP6534" s="93"/>
    </row>
    <row r="6535" spans="3:68" ht="12" customHeight="1" outlineLevel="2" x14ac:dyDescent="0.25">
      <c r="C6535" s="18"/>
      <c r="D6535" s="18"/>
      <c r="E6535" s="19" t="s">
        <v>4769</v>
      </c>
      <c r="F6535" s="206"/>
      <c r="G6535" s="206"/>
      <c r="H6535" s="206"/>
      <c r="I6535" s="206"/>
      <c r="J6535" s="206"/>
      <c r="K6535" s="206"/>
      <c r="L6535" s="206"/>
      <c r="M6535" s="206"/>
      <c r="N6535" s="206"/>
      <c r="O6535" s="206"/>
      <c r="P6535" s="206"/>
      <c r="Q6535" s="206"/>
      <c r="R6535" s="206"/>
      <c r="S6535" s="206"/>
      <c r="T6535" s="206"/>
      <c r="U6535" s="206"/>
      <c r="V6535" s="206"/>
      <c r="W6535" s="206"/>
      <c r="X6535" s="206"/>
      <c r="Y6535" s="206"/>
      <c r="Z6535" s="206"/>
      <c r="AA6535" s="206"/>
      <c r="AB6535" s="206"/>
      <c r="AC6535" s="206"/>
      <c r="AD6535" s="206"/>
      <c r="AE6535" s="206"/>
      <c r="AF6535" s="206"/>
      <c r="AG6535" s="206"/>
      <c r="AH6535" s="206"/>
      <c r="AI6535" s="206"/>
      <c r="AJ6535" s="206"/>
      <c r="AK6535" s="206"/>
      <c r="AL6535" s="206"/>
      <c r="AM6535" s="206"/>
      <c r="AN6535" s="206"/>
      <c r="AO6535" s="206"/>
      <c r="AP6535" s="206"/>
      <c r="AQ6535" s="206"/>
      <c r="AR6535" s="206"/>
      <c r="AS6535" s="206"/>
      <c r="AT6535" s="206"/>
      <c r="AU6535" s="206"/>
      <c r="AV6535" s="206"/>
      <c r="AW6535" s="206"/>
      <c r="AX6535" s="206"/>
      <c r="AY6535" s="206"/>
      <c r="AZ6535" s="206"/>
      <c r="BA6535" s="119"/>
      <c r="BB6535" s="21"/>
      <c r="BC6535" s="47">
        <v>10</v>
      </c>
      <c r="BD6535" s="22"/>
      <c r="BE6535" s="21"/>
      <c r="BF6535" s="21"/>
      <c r="BG6535" s="10">
        <v>7</v>
      </c>
      <c r="BH6535" s="21">
        <f t="shared" si="628"/>
        <v>7.4400000000000004E-3</v>
      </c>
      <c r="BI6535" s="122">
        <v>1.3912800000000002E-3</v>
      </c>
      <c r="BJ6535" s="50">
        <f t="shared" si="629"/>
        <v>6.0487200000000005E-3</v>
      </c>
      <c r="BK6535" s="93"/>
      <c r="BN6535" s="93"/>
      <c r="BP6535" s="93"/>
    </row>
    <row r="6536" spans="3:68" ht="12" hidden="1" customHeight="1" outlineLevel="2" x14ac:dyDescent="0.25">
      <c r="C6536" s="18"/>
      <c r="D6536" s="18"/>
      <c r="E6536" s="19" t="s">
        <v>5572</v>
      </c>
      <c r="F6536" s="206"/>
      <c r="G6536" s="206"/>
      <c r="H6536" s="206"/>
      <c r="I6536" s="206"/>
      <c r="J6536" s="206"/>
      <c r="K6536" s="206"/>
      <c r="L6536" s="206"/>
      <c r="M6536" s="206"/>
      <c r="N6536" s="206"/>
      <c r="O6536" s="206"/>
      <c r="P6536" s="206"/>
      <c r="Q6536" s="206"/>
      <c r="R6536" s="206"/>
      <c r="S6536" s="206"/>
      <c r="T6536" s="206"/>
      <c r="U6536" s="206"/>
      <c r="V6536" s="206"/>
      <c r="W6536" s="206"/>
      <c r="X6536" s="206"/>
      <c r="Y6536" s="206"/>
      <c r="Z6536" s="206"/>
      <c r="AA6536" s="206"/>
      <c r="AB6536" s="206"/>
      <c r="AC6536" s="206"/>
      <c r="AD6536" s="206"/>
      <c r="AE6536" s="206"/>
      <c r="AF6536" s="206"/>
      <c r="AG6536" s="206"/>
      <c r="AH6536" s="206"/>
      <c r="AI6536" s="206"/>
      <c r="AJ6536" s="206"/>
      <c r="AK6536" s="206"/>
      <c r="AL6536" s="206"/>
      <c r="AM6536" s="206"/>
      <c r="AN6536" s="206"/>
      <c r="AO6536" s="206"/>
      <c r="AP6536" s="206"/>
      <c r="AQ6536" s="206"/>
      <c r="AR6536" s="206"/>
      <c r="AS6536" s="206"/>
      <c r="AT6536" s="206"/>
      <c r="AU6536" s="206"/>
      <c r="AV6536" s="206"/>
      <c r="AW6536" s="206"/>
      <c r="AX6536" s="206"/>
      <c r="AY6536" s="206"/>
      <c r="AZ6536" s="206"/>
      <c r="BA6536" s="119"/>
      <c r="BB6536" s="21"/>
      <c r="BC6536" s="71">
        <v>54.55</v>
      </c>
      <c r="BD6536" s="22"/>
      <c r="BE6536" s="21"/>
      <c r="BF6536" s="21"/>
      <c r="BG6536" s="10">
        <v>6</v>
      </c>
      <c r="BH6536" s="21">
        <f t="shared" si="628"/>
        <v>4.0585199999999995E-2</v>
      </c>
      <c r="BI6536" s="122">
        <v>7.5894323999999985E-3</v>
      </c>
      <c r="BJ6536" s="50">
        <f t="shared" si="629"/>
        <v>3.2995767599999996E-2</v>
      </c>
      <c r="BK6536" s="93"/>
      <c r="BN6536" s="93"/>
      <c r="BP6536" s="93"/>
    </row>
    <row r="6537" spans="3:68" ht="12" hidden="1" customHeight="1" outlineLevel="2" x14ac:dyDescent="0.25">
      <c r="C6537" s="18"/>
      <c r="D6537" s="18"/>
      <c r="E6537" s="19" t="s">
        <v>5639</v>
      </c>
      <c r="F6537" s="206"/>
      <c r="G6537" s="206"/>
      <c r="H6537" s="206"/>
      <c r="I6537" s="206"/>
      <c r="J6537" s="206"/>
      <c r="K6537" s="206"/>
      <c r="L6537" s="206"/>
      <c r="M6537" s="206"/>
      <c r="N6537" s="206"/>
      <c r="O6537" s="206"/>
      <c r="P6537" s="206"/>
      <c r="Q6537" s="206"/>
      <c r="R6537" s="206"/>
      <c r="S6537" s="206"/>
      <c r="T6537" s="206"/>
      <c r="U6537" s="206"/>
      <c r="V6537" s="206"/>
      <c r="W6537" s="206"/>
      <c r="X6537" s="206"/>
      <c r="Y6537" s="206"/>
      <c r="Z6537" s="206"/>
      <c r="AA6537" s="206"/>
      <c r="AB6537" s="206"/>
      <c r="AC6537" s="206"/>
      <c r="AD6537" s="206"/>
      <c r="AE6537" s="206"/>
      <c r="AF6537" s="206"/>
      <c r="AG6537" s="206"/>
      <c r="AH6537" s="206"/>
      <c r="AI6537" s="206"/>
      <c r="AJ6537" s="206"/>
      <c r="AK6537" s="206"/>
      <c r="AL6537" s="206"/>
      <c r="AM6537" s="206"/>
      <c r="AN6537" s="206"/>
      <c r="AO6537" s="206"/>
      <c r="AP6537" s="206"/>
      <c r="AQ6537" s="206"/>
      <c r="AR6537" s="206"/>
      <c r="AS6537" s="206"/>
      <c r="AT6537" s="206"/>
      <c r="AU6537" s="206"/>
      <c r="AV6537" s="206"/>
      <c r="AW6537" s="206"/>
      <c r="AX6537" s="206"/>
      <c r="AY6537" s="206"/>
      <c r="AZ6537" s="206"/>
      <c r="BA6537" s="119"/>
      <c r="BB6537" s="21"/>
      <c r="BC6537" s="71">
        <v>54</v>
      </c>
      <c r="BD6537" s="22"/>
      <c r="BE6537" s="21"/>
      <c r="BF6537" s="21"/>
      <c r="BG6537" s="10">
        <v>6</v>
      </c>
      <c r="BH6537" s="21">
        <f t="shared" si="628"/>
        <v>4.0176000000000003E-2</v>
      </c>
      <c r="BI6537" s="122">
        <v>7.5129119999999992E-3</v>
      </c>
      <c r="BJ6537" s="50">
        <f t="shared" si="629"/>
        <v>3.2663088000000007E-2</v>
      </c>
      <c r="BK6537" s="93"/>
      <c r="BN6537" s="93"/>
      <c r="BP6537" s="93"/>
    </row>
    <row r="6538" spans="3:68" ht="12" customHeight="1" outlineLevel="2" x14ac:dyDescent="0.25">
      <c r="C6538" s="18"/>
      <c r="D6538" s="18"/>
      <c r="E6538" s="19" t="s">
        <v>5727</v>
      </c>
      <c r="F6538" s="206"/>
      <c r="G6538" s="206"/>
      <c r="H6538" s="206"/>
      <c r="I6538" s="206"/>
      <c r="J6538" s="206"/>
      <c r="K6538" s="206"/>
      <c r="L6538" s="206"/>
      <c r="M6538" s="206"/>
      <c r="N6538" s="206"/>
      <c r="O6538" s="206"/>
      <c r="P6538" s="206"/>
      <c r="Q6538" s="206"/>
      <c r="R6538" s="206"/>
      <c r="S6538" s="206"/>
      <c r="T6538" s="206"/>
      <c r="U6538" s="206"/>
      <c r="V6538" s="206"/>
      <c r="W6538" s="206"/>
      <c r="X6538" s="206"/>
      <c r="Y6538" s="206"/>
      <c r="Z6538" s="206"/>
      <c r="AA6538" s="206"/>
      <c r="AB6538" s="206"/>
      <c r="AC6538" s="206"/>
      <c r="AD6538" s="206"/>
      <c r="AE6538" s="206"/>
      <c r="AF6538" s="206"/>
      <c r="AG6538" s="206"/>
      <c r="AH6538" s="206"/>
      <c r="AI6538" s="206"/>
      <c r="AJ6538" s="206"/>
      <c r="AK6538" s="206"/>
      <c r="AL6538" s="206"/>
      <c r="AM6538" s="206"/>
      <c r="AN6538" s="206"/>
      <c r="AO6538" s="206"/>
      <c r="AP6538" s="206"/>
      <c r="AQ6538" s="206"/>
      <c r="AR6538" s="206"/>
      <c r="AS6538" s="206"/>
      <c r="AT6538" s="206"/>
      <c r="AU6538" s="206"/>
      <c r="AV6538" s="206"/>
      <c r="AW6538" s="206"/>
      <c r="AX6538" s="206"/>
      <c r="AY6538" s="206"/>
      <c r="AZ6538" s="206"/>
      <c r="BA6538" s="119"/>
      <c r="BB6538" s="21"/>
      <c r="BC6538" s="71">
        <v>15</v>
      </c>
      <c r="BD6538" s="22"/>
      <c r="BE6538" s="21"/>
      <c r="BF6538" s="21"/>
      <c r="BG6538" s="10">
        <v>7</v>
      </c>
      <c r="BH6538" s="21">
        <f t="shared" si="628"/>
        <v>1.116E-2</v>
      </c>
      <c r="BI6538" s="122">
        <v>2.0869199999999999E-3</v>
      </c>
      <c r="BJ6538" s="50">
        <f t="shared" si="629"/>
        <v>9.0730800000000007E-3</v>
      </c>
      <c r="BK6538" s="93"/>
      <c r="BN6538" s="93"/>
      <c r="BP6538" s="93"/>
    </row>
    <row r="6539" spans="3:68" ht="12" hidden="1" customHeight="1" outlineLevel="2" x14ac:dyDescent="0.25">
      <c r="C6539" s="18"/>
      <c r="D6539" s="18"/>
      <c r="E6539" s="19" t="s">
        <v>5728</v>
      </c>
      <c r="F6539" s="206"/>
      <c r="G6539" s="206"/>
      <c r="H6539" s="206"/>
      <c r="I6539" s="206"/>
      <c r="J6539" s="206"/>
      <c r="K6539" s="206"/>
      <c r="L6539" s="206"/>
      <c r="M6539" s="206"/>
      <c r="N6539" s="206"/>
      <c r="O6539" s="206"/>
      <c r="P6539" s="206"/>
      <c r="Q6539" s="206"/>
      <c r="R6539" s="206"/>
      <c r="S6539" s="206"/>
      <c r="T6539" s="206"/>
      <c r="U6539" s="206"/>
      <c r="V6539" s="206"/>
      <c r="W6539" s="206"/>
      <c r="X6539" s="206"/>
      <c r="Y6539" s="206"/>
      <c r="Z6539" s="206"/>
      <c r="AA6539" s="206"/>
      <c r="AB6539" s="206"/>
      <c r="AC6539" s="206"/>
      <c r="AD6539" s="206"/>
      <c r="AE6539" s="206"/>
      <c r="AF6539" s="206"/>
      <c r="AG6539" s="206"/>
      <c r="AH6539" s="206"/>
      <c r="AI6539" s="206"/>
      <c r="AJ6539" s="206"/>
      <c r="AK6539" s="206"/>
      <c r="AL6539" s="206"/>
      <c r="AM6539" s="206"/>
      <c r="AN6539" s="206"/>
      <c r="AO6539" s="206"/>
      <c r="AP6539" s="206"/>
      <c r="AQ6539" s="206"/>
      <c r="AR6539" s="206"/>
      <c r="AS6539" s="206"/>
      <c r="AT6539" s="206"/>
      <c r="AU6539" s="206"/>
      <c r="AV6539" s="206"/>
      <c r="AW6539" s="206"/>
      <c r="AX6539" s="206"/>
      <c r="AY6539" s="206"/>
      <c r="AZ6539" s="206"/>
      <c r="BA6539" s="119"/>
      <c r="BB6539" s="21"/>
      <c r="BC6539" s="71">
        <v>80</v>
      </c>
      <c r="BD6539" s="22"/>
      <c r="BE6539" s="21"/>
      <c r="BF6539" s="21"/>
      <c r="BG6539" s="10">
        <v>6</v>
      </c>
      <c r="BH6539" s="21">
        <f t="shared" si="628"/>
        <v>5.9520000000000003E-2</v>
      </c>
      <c r="BI6539" s="122">
        <v>1.1130240000000001E-2</v>
      </c>
      <c r="BJ6539" s="50">
        <f t="shared" si="629"/>
        <v>4.8389760000000004E-2</v>
      </c>
      <c r="BK6539" s="93"/>
      <c r="BN6539" s="93"/>
      <c r="BP6539" s="93"/>
    </row>
    <row r="6540" spans="3:68" ht="12" customHeight="1" outlineLevel="2" x14ac:dyDescent="0.25">
      <c r="C6540" s="18"/>
      <c r="D6540" s="18"/>
      <c r="E6540" s="19" t="s">
        <v>5672</v>
      </c>
      <c r="F6540" s="206"/>
      <c r="G6540" s="206"/>
      <c r="H6540" s="206"/>
      <c r="I6540" s="206"/>
      <c r="J6540" s="206"/>
      <c r="K6540" s="206"/>
      <c r="L6540" s="206"/>
      <c r="M6540" s="206"/>
      <c r="N6540" s="206"/>
      <c r="O6540" s="206"/>
      <c r="P6540" s="206"/>
      <c r="Q6540" s="206"/>
      <c r="R6540" s="206"/>
      <c r="S6540" s="206"/>
      <c r="T6540" s="206"/>
      <c r="U6540" s="206"/>
      <c r="V6540" s="206"/>
      <c r="W6540" s="206"/>
      <c r="X6540" s="206"/>
      <c r="Y6540" s="206"/>
      <c r="Z6540" s="206"/>
      <c r="AA6540" s="206"/>
      <c r="AB6540" s="206"/>
      <c r="AC6540" s="206"/>
      <c r="AD6540" s="206"/>
      <c r="AE6540" s="206"/>
      <c r="AF6540" s="206"/>
      <c r="AG6540" s="206"/>
      <c r="AH6540" s="206"/>
      <c r="AI6540" s="206"/>
      <c r="AJ6540" s="206"/>
      <c r="AK6540" s="206"/>
      <c r="AL6540" s="206"/>
      <c r="AM6540" s="206"/>
      <c r="AN6540" s="206"/>
      <c r="AO6540" s="206"/>
      <c r="AP6540" s="206"/>
      <c r="AQ6540" s="206"/>
      <c r="AR6540" s="206"/>
      <c r="AS6540" s="206"/>
      <c r="AT6540" s="206"/>
      <c r="AU6540" s="206"/>
      <c r="AV6540" s="206"/>
      <c r="AW6540" s="206"/>
      <c r="AX6540" s="206"/>
      <c r="AY6540" s="206"/>
      <c r="AZ6540" s="206"/>
      <c r="BA6540" s="119"/>
      <c r="BB6540" s="21"/>
      <c r="BC6540" s="71">
        <v>16.5</v>
      </c>
      <c r="BD6540" s="22"/>
      <c r="BE6540" s="21"/>
      <c r="BF6540" s="21"/>
      <c r="BG6540" s="10">
        <v>7</v>
      </c>
      <c r="BH6540" s="21">
        <f t="shared" si="628"/>
        <v>1.2276E-2</v>
      </c>
      <c r="BI6540" s="122">
        <v>2.197404E-3</v>
      </c>
      <c r="BJ6540" s="50">
        <f t="shared" si="629"/>
        <v>1.0078596E-2</v>
      </c>
      <c r="BK6540" s="93"/>
      <c r="BN6540" s="93"/>
      <c r="BP6540" s="93"/>
    </row>
    <row r="6541" spans="3:68" ht="12" hidden="1" customHeight="1" outlineLevel="2" x14ac:dyDescent="0.25">
      <c r="C6541" s="18"/>
      <c r="D6541" s="18"/>
      <c r="E6541" s="19" t="s">
        <v>5729</v>
      </c>
      <c r="F6541" s="206"/>
      <c r="G6541" s="206"/>
      <c r="H6541" s="206"/>
      <c r="I6541" s="206"/>
      <c r="J6541" s="206"/>
      <c r="K6541" s="206"/>
      <c r="L6541" s="206"/>
      <c r="M6541" s="206"/>
      <c r="N6541" s="206"/>
      <c r="O6541" s="206"/>
      <c r="P6541" s="206"/>
      <c r="Q6541" s="206"/>
      <c r="R6541" s="206"/>
      <c r="S6541" s="206"/>
      <c r="T6541" s="206"/>
      <c r="U6541" s="206"/>
      <c r="V6541" s="206"/>
      <c r="W6541" s="206"/>
      <c r="X6541" s="206"/>
      <c r="Y6541" s="206"/>
      <c r="Z6541" s="206"/>
      <c r="AA6541" s="206"/>
      <c r="AB6541" s="206"/>
      <c r="AC6541" s="206"/>
      <c r="AD6541" s="206"/>
      <c r="AE6541" s="206"/>
      <c r="AF6541" s="206"/>
      <c r="AG6541" s="206"/>
      <c r="AH6541" s="206"/>
      <c r="AI6541" s="206"/>
      <c r="AJ6541" s="206"/>
      <c r="AK6541" s="206"/>
      <c r="AL6541" s="206"/>
      <c r="AM6541" s="206"/>
      <c r="AN6541" s="206"/>
      <c r="AO6541" s="206"/>
      <c r="AP6541" s="206"/>
      <c r="AQ6541" s="206"/>
      <c r="AR6541" s="206"/>
      <c r="AS6541" s="206"/>
      <c r="AT6541" s="206"/>
      <c r="AU6541" s="206"/>
      <c r="AV6541" s="206"/>
      <c r="AW6541" s="206"/>
      <c r="AX6541" s="206"/>
      <c r="AY6541" s="206"/>
      <c r="AZ6541" s="206"/>
      <c r="BA6541" s="119"/>
      <c r="BB6541" s="21"/>
      <c r="BC6541" s="71">
        <v>250</v>
      </c>
      <c r="BD6541" s="22"/>
      <c r="BE6541" s="21"/>
      <c r="BF6541" s="21"/>
      <c r="BG6541" s="10">
        <v>5</v>
      </c>
      <c r="BH6541" s="21">
        <f t="shared" si="628"/>
        <v>0.186</v>
      </c>
      <c r="BI6541" s="122">
        <v>3.4781999999999993E-2</v>
      </c>
      <c r="BJ6541" s="50">
        <f t="shared" si="629"/>
        <v>0.15121800000000002</v>
      </c>
      <c r="BK6541" s="93"/>
      <c r="BN6541" s="93"/>
      <c r="BP6541" s="93"/>
    </row>
    <row r="6542" spans="3:68" ht="12" customHeight="1" outlineLevel="2" x14ac:dyDescent="0.25">
      <c r="C6542" s="18"/>
      <c r="D6542" s="18"/>
      <c r="E6542" s="19" t="s">
        <v>5730</v>
      </c>
      <c r="F6542" s="206"/>
      <c r="G6542" s="206"/>
      <c r="H6542" s="206"/>
      <c r="I6542" s="206"/>
      <c r="J6542" s="206"/>
      <c r="K6542" s="206"/>
      <c r="L6542" s="206"/>
      <c r="M6542" s="206"/>
      <c r="N6542" s="206"/>
      <c r="O6542" s="206"/>
      <c r="P6542" s="206"/>
      <c r="Q6542" s="206"/>
      <c r="R6542" s="206"/>
      <c r="S6542" s="206"/>
      <c r="T6542" s="206"/>
      <c r="U6542" s="206"/>
      <c r="V6542" s="206"/>
      <c r="W6542" s="206"/>
      <c r="X6542" s="206"/>
      <c r="Y6542" s="206"/>
      <c r="Z6542" s="206"/>
      <c r="AA6542" s="206"/>
      <c r="AB6542" s="206"/>
      <c r="AC6542" s="206"/>
      <c r="AD6542" s="206"/>
      <c r="AE6542" s="206"/>
      <c r="AF6542" s="206"/>
      <c r="AG6542" s="206"/>
      <c r="AH6542" s="206"/>
      <c r="AI6542" s="206"/>
      <c r="AJ6542" s="206"/>
      <c r="AK6542" s="206"/>
      <c r="AL6542" s="206"/>
      <c r="AM6542" s="206"/>
      <c r="AN6542" s="206"/>
      <c r="AO6542" s="206"/>
      <c r="AP6542" s="206"/>
      <c r="AQ6542" s="206"/>
      <c r="AR6542" s="206"/>
      <c r="AS6542" s="206"/>
      <c r="AT6542" s="206"/>
      <c r="AU6542" s="206"/>
      <c r="AV6542" s="206"/>
      <c r="AW6542" s="206"/>
      <c r="AX6542" s="206"/>
      <c r="AY6542" s="206"/>
      <c r="AZ6542" s="206"/>
      <c r="BA6542" s="119"/>
      <c r="BB6542" s="21"/>
      <c r="BC6542" s="71">
        <v>6</v>
      </c>
      <c r="BD6542" s="22"/>
      <c r="BE6542" s="21"/>
      <c r="BF6542" s="21"/>
      <c r="BG6542" s="10">
        <v>7</v>
      </c>
      <c r="BH6542" s="21">
        <f t="shared" si="628"/>
        <v>4.4640000000000001E-3</v>
      </c>
      <c r="BI6542" s="122">
        <v>8.3476800000000006E-4</v>
      </c>
      <c r="BJ6542" s="50">
        <f t="shared" si="629"/>
        <v>3.629232E-3</v>
      </c>
      <c r="BK6542" s="93"/>
      <c r="BN6542" s="93"/>
      <c r="BP6542" s="93"/>
    </row>
    <row r="6543" spans="3:68" ht="12" hidden="1" customHeight="1" outlineLevel="2" x14ac:dyDescent="0.25">
      <c r="C6543" s="18"/>
      <c r="D6543" s="18"/>
      <c r="E6543" s="19" t="s">
        <v>5731</v>
      </c>
      <c r="F6543" s="206"/>
      <c r="G6543" s="206"/>
      <c r="H6543" s="206"/>
      <c r="I6543" s="206"/>
      <c r="J6543" s="206"/>
      <c r="K6543" s="206"/>
      <c r="L6543" s="206"/>
      <c r="M6543" s="206"/>
      <c r="N6543" s="206"/>
      <c r="O6543" s="206"/>
      <c r="P6543" s="206"/>
      <c r="Q6543" s="206"/>
      <c r="R6543" s="206"/>
      <c r="S6543" s="206"/>
      <c r="T6543" s="206"/>
      <c r="U6543" s="206"/>
      <c r="V6543" s="206"/>
      <c r="W6543" s="206"/>
      <c r="X6543" s="206"/>
      <c r="Y6543" s="206"/>
      <c r="Z6543" s="206"/>
      <c r="AA6543" s="206"/>
      <c r="AB6543" s="206"/>
      <c r="AC6543" s="206"/>
      <c r="AD6543" s="206"/>
      <c r="AE6543" s="206"/>
      <c r="AF6543" s="206"/>
      <c r="AG6543" s="206"/>
      <c r="AH6543" s="206"/>
      <c r="AI6543" s="206"/>
      <c r="AJ6543" s="206"/>
      <c r="AK6543" s="206"/>
      <c r="AL6543" s="206"/>
      <c r="AM6543" s="206"/>
      <c r="AN6543" s="206"/>
      <c r="AO6543" s="206"/>
      <c r="AP6543" s="206"/>
      <c r="AQ6543" s="206"/>
      <c r="AR6543" s="206"/>
      <c r="AS6543" s="206"/>
      <c r="AT6543" s="206"/>
      <c r="AU6543" s="206"/>
      <c r="AV6543" s="206"/>
      <c r="AW6543" s="206"/>
      <c r="AX6543" s="206"/>
      <c r="AY6543" s="206"/>
      <c r="AZ6543" s="206"/>
      <c r="BA6543" s="119"/>
      <c r="BB6543" s="21"/>
      <c r="BC6543" s="71">
        <v>48</v>
      </c>
      <c r="BD6543" s="22"/>
      <c r="BE6543" s="21"/>
      <c r="BF6543" s="21"/>
      <c r="BG6543" s="10">
        <v>6</v>
      </c>
      <c r="BH6543" s="21">
        <f t="shared" si="628"/>
        <v>3.5712000000000001E-2</v>
      </c>
      <c r="BI6543" s="122">
        <v>6.6781440000000004E-3</v>
      </c>
      <c r="BJ6543" s="50">
        <f t="shared" si="629"/>
        <v>2.9033856E-2</v>
      </c>
      <c r="BK6543" s="93"/>
      <c r="BN6543" s="93"/>
      <c r="BP6543" s="93"/>
    </row>
    <row r="6544" spans="3:68" ht="12" customHeight="1" outlineLevel="2" x14ac:dyDescent="0.25">
      <c r="C6544" s="18"/>
      <c r="D6544" s="18"/>
      <c r="E6544" s="19" t="s">
        <v>5732</v>
      </c>
      <c r="F6544" s="206"/>
      <c r="G6544" s="206"/>
      <c r="H6544" s="206"/>
      <c r="I6544" s="206"/>
      <c r="J6544" s="206"/>
      <c r="K6544" s="206"/>
      <c r="L6544" s="206"/>
      <c r="M6544" s="206"/>
      <c r="N6544" s="206"/>
      <c r="O6544" s="206"/>
      <c r="P6544" s="206"/>
      <c r="Q6544" s="206"/>
      <c r="R6544" s="206"/>
      <c r="S6544" s="206"/>
      <c r="T6544" s="206"/>
      <c r="U6544" s="206"/>
      <c r="V6544" s="206"/>
      <c r="W6544" s="206"/>
      <c r="X6544" s="206"/>
      <c r="Y6544" s="206"/>
      <c r="Z6544" s="206"/>
      <c r="AA6544" s="206"/>
      <c r="AB6544" s="206"/>
      <c r="AC6544" s="206"/>
      <c r="AD6544" s="206"/>
      <c r="AE6544" s="206"/>
      <c r="AF6544" s="206"/>
      <c r="AG6544" s="206"/>
      <c r="AH6544" s="206"/>
      <c r="AI6544" s="206"/>
      <c r="AJ6544" s="206"/>
      <c r="AK6544" s="206"/>
      <c r="AL6544" s="206"/>
      <c r="AM6544" s="206"/>
      <c r="AN6544" s="206"/>
      <c r="AO6544" s="206"/>
      <c r="AP6544" s="206"/>
      <c r="AQ6544" s="206"/>
      <c r="AR6544" s="206"/>
      <c r="AS6544" s="206"/>
      <c r="AT6544" s="206"/>
      <c r="AU6544" s="206"/>
      <c r="AV6544" s="206"/>
      <c r="AW6544" s="206"/>
      <c r="AX6544" s="206"/>
      <c r="AY6544" s="206"/>
      <c r="AZ6544" s="206"/>
      <c r="BA6544" s="119"/>
      <c r="BB6544" s="21"/>
      <c r="BC6544" s="71">
        <v>13</v>
      </c>
      <c r="BD6544" s="22"/>
      <c r="BE6544" s="21"/>
      <c r="BF6544" s="21"/>
      <c r="BG6544" s="10">
        <v>7</v>
      </c>
      <c r="BH6544" s="21">
        <f>(BC6544*24*31/1000000)</f>
        <v>9.672E-3</v>
      </c>
      <c r="BI6544" s="122">
        <v>1.808664E-3</v>
      </c>
      <c r="BJ6544" s="50">
        <f t="shared" si="629"/>
        <v>7.8633360000000003E-3</v>
      </c>
      <c r="BK6544" s="93"/>
      <c r="BN6544" s="93"/>
      <c r="BP6544" s="93"/>
    </row>
    <row r="6545" spans="1:68" ht="12" hidden="1" customHeight="1" outlineLevel="2" x14ac:dyDescent="0.25">
      <c r="C6545" s="18"/>
      <c r="D6545" s="18"/>
      <c r="E6545" s="19" t="s">
        <v>5733</v>
      </c>
      <c r="F6545" s="206"/>
      <c r="G6545" s="206"/>
      <c r="H6545" s="206"/>
      <c r="I6545" s="206"/>
      <c r="J6545" s="206"/>
      <c r="K6545" s="206"/>
      <c r="L6545" s="206"/>
      <c r="M6545" s="206"/>
      <c r="N6545" s="206"/>
      <c r="O6545" s="206"/>
      <c r="P6545" s="206"/>
      <c r="Q6545" s="206"/>
      <c r="R6545" s="206"/>
      <c r="S6545" s="206"/>
      <c r="T6545" s="206"/>
      <c r="U6545" s="206"/>
      <c r="V6545" s="206"/>
      <c r="W6545" s="206"/>
      <c r="X6545" s="206"/>
      <c r="Y6545" s="206"/>
      <c r="Z6545" s="206"/>
      <c r="AA6545" s="206"/>
      <c r="AB6545" s="206"/>
      <c r="AC6545" s="206"/>
      <c r="AD6545" s="206"/>
      <c r="AE6545" s="206"/>
      <c r="AF6545" s="206"/>
      <c r="AG6545" s="206"/>
      <c r="AH6545" s="206"/>
      <c r="AI6545" s="206"/>
      <c r="AJ6545" s="206"/>
      <c r="AK6545" s="206"/>
      <c r="AL6545" s="206"/>
      <c r="AM6545" s="206"/>
      <c r="AN6545" s="206"/>
      <c r="AO6545" s="206"/>
      <c r="AP6545" s="206"/>
      <c r="AQ6545" s="206"/>
      <c r="AR6545" s="206"/>
      <c r="AS6545" s="206"/>
      <c r="AT6545" s="206"/>
      <c r="AU6545" s="206"/>
      <c r="AV6545" s="206"/>
      <c r="AW6545" s="206"/>
      <c r="AX6545" s="206"/>
      <c r="AY6545" s="206"/>
      <c r="AZ6545" s="206"/>
      <c r="BA6545" s="119"/>
      <c r="BB6545" s="21"/>
      <c r="BC6545" s="71">
        <v>93.8</v>
      </c>
      <c r="BD6545" s="22"/>
      <c r="BE6545" s="21"/>
      <c r="BF6545" s="21"/>
      <c r="BG6545" s="10">
        <v>6</v>
      </c>
      <c r="BH6545" s="21">
        <f>(BC6545*24*31/1000000)</f>
        <v>6.9787199999999994E-2</v>
      </c>
      <c r="BI6545" s="122">
        <v>1.3050206399999998E-2</v>
      </c>
      <c r="BJ6545" s="50">
        <f t="shared" si="629"/>
        <v>5.6736993599999994E-2</v>
      </c>
      <c r="BK6545" s="93"/>
      <c r="BN6545" s="93"/>
      <c r="BP6545" s="93"/>
    </row>
    <row r="6546" spans="1:68" ht="12" customHeight="1" outlineLevel="2" x14ac:dyDescent="0.25">
      <c r="C6546" s="18"/>
      <c r="D6546" s="18"/>
      <c r="E6546" s="19" t="s">
        <v>5734</v>
      </c>
      <c r="F6546" s="206"/>
      <c r="G6546" s="206"/>
      <c r="H6546" s="206"/>
      <c r="I6546" s="206"/>
      <c r="J6546" s="206"/>
      <c r="K6546" s="206"/>
      <c r="L6546" s="206"/>
      <c r="M6546" s="206"/>
      <c r="N6546" s="206"/>
      <c r="O6546" s="206"/>
      <c r="P6546" s="206"/>
      <c r="Q6546" s="206"/>
      <c r="R6546" s="206"/>
      <c r="S6546" s="206"/>
      <c r="T6546" s="206"/>
      <c r="U6546" s="206"/>
      <c r="V6546" s="206"/>
      <c r="W6546" s="206"/>
      <c r="X6546" s="206"/>
      <c r="Y6546" s="206"/>
      <c r="Z6546" s="206"/>
      <c r="AA6546" s="206"/>
      <c r="AB6546" s="206"/>
      <c r="AC6546" s="206"/>
      <c r="AD6546" s="206"/>
      <c r="AE6546" s="206"/>
      <c r="AF6546" s="206"/>
      <c r="AG6546" s="206"/>
      <c r="AH6546" s="206"/>
      <c r="AI6546" s="206"/>
      <c r="AJ6546" s="206"/>
      <c r="AK6546" s="206"/>
      <c r="AL6546" s="206"/>
      <c r="AM6546" s="206"/>
      <c r="AN6546" s="206"/>
      <c r="AO6546" s="206"/>
      <c r="AP6546" s="206"/>
      <c r="AQ6546" s="206"/>
      <c r="AR6546" s="206"/>
      <c r="AS6546" s="206"/>
      <c r="AT6546" s="206"/>
      <c r="AU6546" s="206"/>
      <c r="AV6546" s="206"/>
      <c r="AW6546" s="206"/>
      <c r="AX6546" s="206"/>
      <c r="AY6546" s="206"/>
      <c r="AZ6546" s="206"/>
      <c r="BA6546" s="119"/>
      <c r="BB6546" s="21"/>
      <c r="BC6546" s="71">
        <v>5</v>
      </c>
      <c r="BD6546" s="22"/>
      <c r="BE6546" s="21"/>
      <c r="BF6546" s="21"/>
      <c r="BG6546" s="10">
        <v>7</v>
      </c>
      <c r="BH6546" s="21">
        <f>(BC6546*24*31/1000000)</f>
        <v>3.7200000000000002E-3</v>
      </c>
      <c r="BI6546" s="122">
        <v>6.9564000000000008E-4</v>
      </c>
      <c r="BJ6546" s="50">
        <f t="shared" si="629"/>
        <v>3.0243600000000002E-3</v>
      </c>
      <c r="BK6546" s="93"/>
      <c r="BN6546" s="93"/>
      <c r="BP6546" s="93"/>
    </row>
    <row r="6547" spans="1:68" ht="12" hidden="1" customHeight="1" outlineLevel="1" collapsed="1" x14ac:dyDescent="0.25">
      <c r="A6547" s="10"/>
      <c r="B6547" s="18"/>
      <c r="C6547" s="18"/>
      <c r="D6547" s="18"/>
      <c r="E6547" s="19" t="s">
        <v>5735</v>
      </c>
      <c r="F6547" s="207"/>
      <c r="G6547" s="207"/>
      <c r="H6547" s="207"/>
      <c r="I6547" s="236"/>
      <c r="J6547" s="236"/>
      <c r="K6547" s="207"/>
      <c r="L6547" s="207"/>
      <c r="M6547" s="207"/>
      <c r="N6547" s="207"/>
      <c r="O6547" s="207"/>
      <c r="P6547" s="207"/>
      <c r="Q6547" s="207"/>
      <c r="R6547" s="207"/>
      <c r="S6547" s="207"/>
      <c r="T6547" s="207"/>
      <c r="U6547" s="207"/>
      <c r="V6547" s="207"/>
      <c r="W6547" s="207"/>
      <c r="X6547" s="207"/>
      <c r="Y6547" s="207"/>
      <c r="Z6547" s="207"/>
      <c r="AA6547" s="207"/>
      <c r="AB6547" s="207"/>
      <c r="AC6547" s="207"/>
      <c r="AD6547" s="207"/>
      <c r="AE6547" s="207"/>
      <c r="AF6547" s="207"/>
      <c r="AG6547" s="207"/>
      <c r="AH6547" s="207"/>
      <c r="AI6547" s="207"/>
      <c r="AJ6547" s="207"/>
      <c r="AK6547" s="207"/>
      <c r="AL6547" s="207"/>
      <c r="AM6547" s="207"/>
      <c r="AN6547" s="207"/>
      <c r="AO6547" s="207"/>
      <c r="AP6547" s="207"/>
      <c r="AQ6547" s="207"/>
      <c r="AR6547" s="207"/>
      <c r="AS6547" s="207"/>
      <c r="AT6547" s="207"/>
      <c r="AU6547" s="207"/>
      <c r="AV6547" s="207"/>
      <c r="AW6547" s="207"/>
      <c r="AX6547" s="207"/>
      <c r="AY6547" s="207"/>
      <c r="AZ6547" s="207"/>
      <c r="BA6547" s="207"/>
      <c r="BB6547" s="154">
        <v>13.06</v>
      </c>
      <c r="BC6547" s="57">
        <v>105</v>
      </c>
      <c r="BD6547" s="22">
        <f t="shared" ref="BD6547:BD6610" si="630">(BB6547/30/24)*1000</f>
        <v>18.138888888888889</v>
      </c>
      <c r="BE6547" s="21">
        <f>BC6547-BD6547</f>
        <v>86.861111111111114</v>
      </c>
      <c r="BF6547"/>
      <c r="BG6547" s="10">
        <v>5</v>
      </c>
      <c r="BH6547" s="21">
        <f t="shared" ref="BH6547:BI6604" si="631">(BC6547*24*31/1000000)</f>
        <v>7.8119999999999995E-2</v>
      </c>
      <c r="BI6547" s="29">
        <f t="shared" si="631"/>
        <v>1.3495333333333333E-2</v>
      </c>
      <c r="BJ6547" s="21">
        <f>BH6547-BI6547</f>
        <v>6.4624666666666664E-2</v>
      </c>
      <c r="BK6547" s="21">
        <v>419.41065600000002</v>
      </c>
      <c r="BL6547" s="22">
        <v>416.91900000000004</v>
      </c>
      <c r="BM6547" s="21">
        <v>2.4916559999999777</v>
      </c>
      <c r="BN6547" s="21">
        <f t="shared" ref="BN6547:BN6596" si="632">BK6547*4</f>
        <v>1677.6426240000001</v>
      </c>
      <c r="BO6547" s="22">
        <f>BL6547*4</f>
        <v>1667.6760000000002</v>
      </c>
      <c r="BP6547" s="21">
        <f t="shared" ref="BP6547:BP6596" si="633">BM6547*4</f>
        <v>9.9666239999999107</v>
      </c>
    </row>
    <row r="6548" spans="1:68" ht="12" hidden="1" customHeight="1" outlineLevel="2" x14ac:dyDescent="0.25">
      <c r="E6548" s="166" t="s">
        <v>5823</v>
      </c>
      <c r="F6548" s="204"/>
      <c r="G6548" s="204"/>
      <c r="H6548" s="204"/>
      <c r="I6548" s="235"/>
      <c r="J6548" s="235"/>
      <c r="K6548" s="204"/>
      <c r="L6548" s="204"/>
      <c r="M6548" s="204"/>
      <c r="N6548" s="204"/>
      <c r="O6548" s="204"/>
      <c r="P6548" s="204"/>
      <c r="Q6548" s="204"/>
      <c r="R6548" s="204"/>
      <c r="S6548" s="204"/>
      <c r="T6548" s="204"/>
      <c r="U6548" s="204"/>
      <c r="V6548" s="204"/>
      <c r="W6548" s="204"/>
      <c r="X6548" s="204"/>
      <c r="Y6548" s="204"/>
      <c r="Z6548" s="204"/>
      <c r="AA6548" s="204"/>
      <c r="AB6548" s="204"/>
      <c r="AC6548" s="204"/>
      <c r="AD6548" s="204"/>
      <c r="AE6548" s="204"/>
      <c r="AF6548" s="204"/>
      <c r="AG6548" s="204"/>
      <c r="AH6548" s="204"/>
      <c r="AI6548" s="204"/>
      <c r="AJ6548" s="204"/>
      <c r="AK6548" s="204"/>
      <c r="AL6548" s="204"/>
      <c r="AM6548" s="204"/>
      <c r="AN6548" s="204"/>
      <c r="AO6548" s="204"/>
      <c r="AP6548" s="204"/>
      <c r="AQ6548" s="204"/>
      <c r="AR6548" s="204"/>
      <c r="AS6548" s="204"/>
      <c r="AT6548" s="204"/>
      <c r="AU6548" s="204"/>
      <c r="AV6548" s="204"/>
      <c r="AW6548" s="204"/>
      <c r="AX6548" s="204"/>
      <c r="AY6548" s="204"/>
      <c r="AZ6548" s="204"/>
      <c r="BA6548" s="59"/>
      <c r="BB6548" s="154">
        <v>13.06</v>
      </c>
      <c r="BC6548" s="60"/>
      <c r="BD6548" s="22">
        <f t="shared" si="630"/>
        <v>18.138888888888889</v>
      </c>
      <c r="BE6548" s="51"/>
      <c r="BF6548" s="51"/>
      <c r="BH6548" s="21">
        <f t="shared" si="631"/>
        <v>0</v>
      </c>
      <c r="BI6548" s="29">
        <f t="shared" si="631"/>
        <v>1.3495333333333333E-2</v>
      </c>
      <c r="BK6548" s="21"/>
      <c r="BN6548" s="21">
        <f t="shared" si="632"/>
        <v>0</v>
      </c>
      <c r="BP6548" s="21">
        <f t="shared" si="633"/>
        <v>0</v>
      </c>
    </row>
    <row r="6549" spans="1:68" ht="12" hidden="1" customHeight="1" outlineLevel="1" collapsed="1" x14ac:dyDescent="0.25">
      <c r="A6549" s="10"/>
      <c r="B6549" s="18"/>
      <c r="C6549" s="18"/>
      <c r="D6549" s="18"/>
      <c r="E6549" s="165" t="s">
        <v>4126</v>
      </c>
      <c r="F6549" s="207"/>
      <c r="G6549" s="207"/>
      <c r="H6549" s="207"/>
      <c r="I6549" s="236"/>
      <c r="J6549" s="236"/>
      <c r="K6549" s="207"/>
      <c r="L6549" s="207"/>
      <c r="M6549" s="207"/>
      <c r="N6549" s="207"/>
      <c r="O6549" s="207"/>
      <c r="P6549" s="207"/>
      <c r="Q6549" s="207"/>
      <c r="R6549" s="207"/>
      <c r="S6549" s="207"/>
      <c r="T6549" s="207"/>
      <c r="U6549" s="207"/>
      <c r="V6549" s="207"/>
      <c r="W6549" s="207"/>
      <c r="X6549" s="207"/>
      <c r="Y6549" s="207"/>
      <c r="Z6549" s="207"/>
      <c r="AA6549" s="207"/>
      <c r="AB6549" s="207"/>
      <c r="AC6549" s="207"/>
      <c r="AD6549" s="207"/>
      <c r="AE6549" s="207"/>
      <c r="AF6549" s="207"/>
      <c r="AG6549" s="207"/>
      <c r="AH6549" s="207"/>
      <c r="AI6549" s="207"/>
      <c r="AJ6549" s="207"/>
      <c r="AK6549" s="207"/>
      <c r="AL6549" s="207"/>
      <c r="AM6549" s="207"/>
      <c r="AN6549" s="207"/>
      <c r="AO6549" s="207"/>
      <c r="AP6549" s="207"/>
      <c r="AQ6549" s="207"/>
      <c r="AR6549" s="207"/>
      <c r="AS6549" s="207"/>
      <c r="AT6549" s="207"/>
      <c r="AU6549" s="207"/>
      <c r="AV6549" s="207"/>
      <c r="AW6549" s="207"/>
      <c r="AX6549" s="207"/>
      <c r="AY6549" s="207"/>
      <c r="AZ6549" s="207"/>
      <c r="BA6549" s="207"/>
      <c r="BB6549" s="154">
        <v>230.452</v>
      </c>
      <c r="BC6549" s="159">
        <v>795.7</v>
      </c>
      <c r="BD6549" s="22">
        <f t="shared" si="630"/>
        <v>320.07222222222219</v>
      </c>
      <c r="BE6549" s="21">
        <f>BC6549-BD6549</f>
        <v>475.62777777777785</v>
      </c>
      <c r="BF6549"/>
      <c r="BG6549" s="10">
        <v>5</v>
      </c>
      <c r="BH6549" s="21">
        <f t="shared" si="631"/>
        <v>0.59200079999999999</v>
      </c>
      <c r="BI6549" s="29">
        <f t="shared" si="631"/>
        <v>0.23813373333333332</v>
      </c>
      <c r="BJ6549" s="21">
        <f>BH6549-BI6549</f>
        <v>0.35386706666666667</v>
      </c>
      <c r="BK6549" s="21">
        <v>419.41065600000002</v>
      </c>
      <c r="BL6549" s="22">
        <v>416.91900000000004</v>
      </c>
      <c r="BM6549" s="21">
        <v>2.4916559999999777</v>
      </c>
      <c r="BN6549" s="21">
        <f t="shared" si="632"/>
        <v>1677.6426240000001</v>
      </c>
      <c r="BO6549" s="22">
        <f>BL6549*4</f>
        <v>1667.6760000000002</v>
      </c>
      <c r="BP6549" s="21">
        <f t="shared" si="633"/>
        <v>9.9666239999999107</v>
      </c>
    </row>
    <row r="6550" spans="1:68" ht="12" hidden="1" customHeight="1" outlineLevel="2" x14ac:dyDescent="0.25">
      <c r="E6550" s="167" t="s">
        <v>5824</v>
      </c>
      <c r="F6550" s="204"/>
      <c r="G6550" s="204"/>
      <c r="H6550" s="204"/>
      <c r="I6550" s="235"/>
      <c r="J6550" s="235"/>
      <c r="K6550" s="204"/>
      <c r="L6550" s="204"/>
      <c r="M6550" s="204"/>
      <c r="N6550" s="204"/>
      <c r="O6550" s="204"/>
      <c r="P6550" s="204"/>
      <c r="Q6550" s="204"/>
      <c r="R6550" s="204"/>
      <c r="S6550" s="204"/>
      <c r="T6550" s="204"/>
      <c r="U6550" s="204"/>
      <c r="V6550" s="204"/>
      <c r="W6550" s="204"/>
      <c r="X6550" s="204"/>
      <c r="Y6550" s="204"/>
      <c r="Z6550" s="204"/>
      <c r="AA6550" s="204"/>
      <c r="AB6550" s="204"/>
      <c r="AC6550" s="204"/>
      <c r="AD6550" s="204"/>
      <c r="AE6550" s="204"/>
      <c r="AF6550" s="204"/>
      <c r="AG6550" s="204"/>
      <c r="AH6550" s="204"/>
      <c r="AI6550" s="204"/>
      <c r="AJ6550" s="204"/>
      <c r="AK6550" s="204"/>
      <c r="AL6550" s="204"/>
      <c r="AM6550" s="204"/>
      <c r="AN6550" s="204"/>
      <c r="AO6550" s="204"/>
      <c r="AP6550" s="204"/>
      <c r="AQ6550" s="204"/>
      <c r="AR6550" s="204"/>
      <c r="AS6550" s="204"/>
      <c r="AT6550" s="204"/>
      <c r="AU6550" s="204"/>
      <c r="AV6550" s="204"/>
      <c r="AW6550" s="204"/>
      <c r="AX6550" s="204"/>
      <c r="AY6550" s="204"/>
      <c r="AZ6550" s="204"/>
      <c r="BA6550" s="59"/>
      <c r="BB6550" s="154">
        <v>230.452</v>
      </c>
      <c r="BC6550" s="60"/>
      <c r="BD6550" s="22">
        <f t="shared" si="630"/>
        <v>320.07222222222219</v>
      </c>
      <c r="BE6550" s="51"/>
      <c r="BF6550" s="51"/>
      <c r="BH6550" s="21">
        <f t="shared" si="631"/>
        <v>0</v>
      </c>
      <c r="BI6550" s="29">
        <f t="shared" si="631"/>
        <v>0.23813373333333332</v>
      </c>
      <c r="BK6550" s="21"/>
      <c r="BN6550" s="21">
        <f t="shared" si="632"/>
        <v>0</v>
      </c>
      <c r="BP6550" s="21">
        <f t="shared" si="633"/>
        <v>0</v>
      </c>
    </row>
    <row r="6551" spans="1:68" ht="12" hidden="1" customHeight="1" outlineLevel="1" collapsed="1" x14ac:dyDescent="0.25">
      <c r="A6551" s="10"/>
      <c r="B6551" s="18"/>
      <c r="C6551" s="18"/>
      <c r="D6551" s="18"/>
      <c r="E6551" s="165" t="s">
        <v>5736</v>
      </c>
      <c r="F6551" s="207"/>
      <c r="G6551" s="207"/>
      <c r="H6551" s="207"/>
      <c r="I6551" s="236"/>
      <c r="J6551" s="236"/>
      <c r="K6551" s="207"/>
      <c r="L6551" s="207"/>
      <c r="M6551" s="207"/>
      <c r="N6551" s="207"/>
      <c r="O6551" s="207"/>
      <c r="P6551" s="207"/>
      <c r="Q6551" s="207"/>
      <c r="R6551" s="207"/>
      <c r="S6551" s="207"/>
      <c r="T6551" s="207"/>
      <c r="U6551" s="207"/>
      <c r="V6551" s="207"/>
      <c r="W6551" s="207"/>
      <c r="X6551" s="207"/>
      <c r="Y6551" s="207"/>
      <c r="Z6551" s="207"/>
      <c r="AA6551" s="207"/>
      <c r="AB6551" s="207"/>
      <c r="AC6551" s="207"/>
      <c r="AD6551" s="207"/>
      <c r="AE6551" s="207"/>
      <c r="AF6551" s="207"/>
      <c r="AG6551" s="207"/>
      <c r="AH6551" s="207"/>
      <c r="AI6551" s="207"/>
      <c r="AJ6551" s="207"/>
      <c r="AK6551" s="207"/>
      <c r="AL6551" s="207"/>
      <c r="AM6551" s="207"/>
      <c r="AN6551" s="207"/>
      <c r="AO6551" s="207"/>
      <c r="AP6551" s="207"/>
      <c r="AQ6551" s="207"/>
      <c r="AR6551" s="207"/>
      <c r="AS6551" s="207"/>
      <c r="AT6551" s="207"/>
      <c r="AU6551" s="207"/>
      <c r="AV6551" s="207"/>
      <c r="AW6551" s="207"/>
      <c r="AX6551" s="207"/>
      <c r="AY6551" s="207"/>
      <c r="AZ6551" s="207"/>
      <c r="BA6551" s="207"/>
      <c r="BB6551" s="154">
        <v>15.195</v>
      </c>
      <c r="BC6551" s="57">
        <v>80</v>
      </c>
      <c r="BD6551" s="22">
        <f t="shared" si="630"/>
        <v>21.104166666666671</v>
      </c>
      <c r="BE6551" s="21">
        <f>BC6551-BD6551</f>
        <v>58.895833333333329</v>
      </c>
      <c r="BF6551"/>
      <c r="BG6551" s="10">
        <v>5</v>
      </c>
      <c r="BH6551" s="21">
        <f t="shared" si="631"/>
        <v>5.9520000000000003E-2</v>
      </c>
      <c r="BI6551" s="29">
        <f t="shared" si="631"/>
        <v>1.5701500000000004E-2</v>
      </c>
      <c r="BJ6551" s="21">
        <f>BH6551-BI6551</f>
        <v>4.3818499999999996E-2</v>
      </c>
      <c r="BK6551" s="21">
        <v>419.41065600000002</v>
      </c>
      <c r="BL6551" s="22">
        <v>416.91900000000004</v>
      </c>
      <c r="BM6551" s="21">
        <v>2.4916559999999777</v>
      </c>
      <c r="BN6551" s="21">
        <f t="shared" si="632"/>
        <v>1677.6426240000001</v>
      </c>
      <c r="BO6551" s="22">
        <f>BL6551*4</f>
        <v>1667.6760000000002</v>
      </c>
      <c r="BP6551" s="21">
        <f t="shared" si="633"/>
        <v>9.9666239999999107</v>
      </c>
    </row>
    <row r="6552" spans="1:68" ht="12" hidden="1" customHeight="1" outlineLevel="2" x14ac:dyDescent="0.25">
      <c r="E6552" s="167" t="s">
        <v>5851</v>
      </c>
      <c r="F6552" s="204"/>
      <c r="G6552" s="204"/>
      <c r="H6552" s="204"/>
      <c r="I6552" s="235"/>
      <c r="J6552" s="235"/>
      <c r="K6552" s="204"/>
      <c r="L6552" s="204"/>
      <c r="M6552" s="204"/>
      <c r="N6552" s="204"/>
      <c r="O6552" s="204"/>
      <c r="P6552" s="204"/>
      <c r="Q6552" s="204"/>
      <c r="R6552" s="204"/>
      <c r="S6552" s="204"/>
      <c r="T6552" s="204"/>
      <c r="U6552" s="204"/>
      <c r="V6552" s="204"/>
      <c r="W6552" s="204"/>
      <c r="X6552" s="204"/>
      <c r="Y6552" s="204"/>
      <c r="Z6552" s="204"/>
      <c r="AA6552" s="204"/>
      <c r="AB6552" s="204"/>
      <c r="AC6552" s="204"/>
      <c r="AD6552" s="204"/>
      <c r="AE6552" s="204"/>
      <c r="AF6552" s="204"/>
      <c r="AG6552" s="204"/>
      <c r="AH6552" s="204"/>
      <c r="AI6552" s="204"/>
      <c r="AJ6552" s="204"/>
      <c r="AK6552" s="204"/>
      <c r="AL6552" s="204"/>
      <c r="AM6552" s="204"/>
      <c r="AN6552" s="204"/>
      <c r="AO6552" s="204"/>
      <c r="AP6552" s="204"/>
      <c r="AQ6552" s="204"/>
      <c r="AR6552" s="204"/>
      <c r="AS6552" s="204"/>
      <c r="AT6552" s="204"/>
      <c r="AU6552" s="204"/>
      <c r="AV6552" s="204"/>
      <c r="AW6552" s="204"/>
      <c r="AX6552" s="204"/>
      <c r="AY6552" s="204"/>
      <c r="AZ6552" s="204"/>
      <c r="BA6552" s="59"/>
      <c r="BB6552" s="154">
        <v>15.195</v>
      </c>
      <c r="BC6552" s="60"/>
      <c r="BD6552" s="22">
        <f t="shared" si="630"/>
        <v>21.104166666666671</v>
      </c>
      <c r="BE6552" s="51"/>
      <c r="BF6552" s="51"/>
      <c r="BH6552" s="21">
        <f t="shared" si="631"/>
        <v>0</v>
      </c>
      <c r="BI6552" s="29">
        <f t="shared" si="631"/>
        <v>1.5701500000000004E-2</v>
      </c>
      <c r="BK6552" s="21"/>
      <c r="BN6552" s="21">
        <f t="shared" si="632"/>
        <v>0</v>
      </c>
      <c r="BP6552" s="21">
        <f t="shared" si="633"/>
        <v>0</v>
      </c>
    </row>
    <row r="6553" spans="1:68" ht="12" hidden="1" customHeight="1" outlineLevel="1" collapsed="1" x14ac:dyDescent="0.25">
      <c r="A6553" s="10"/>
      <c r="B6553" s="18"/>
      <c r="C6553" s="18"/>
      <c r="D6553" s="18"/>
      <c r="E6553" s="165" t="s">
        <v>5737</v>
      </c>
      <c r="F6553" s="207"/>
      <c r="G6553" s="207"/>
      <c r="H6553" s="207"/>
      <c r="I6553" s="236"/>
      <c r="J6553" s="236"/>
      <c r="K6553" s="207"/>
      <c r="L6553" s="207"/>
      <c r="M6553" s="207"/>
      <c r="N6553" s="207"/>
      <c r="O6553" s="207"/>
      <c r="P6553" s="207"/>
      <c r="Q6553" s="207"/>
      <c r="R6553" s="207"/>
      <c r="S6553" s="207"/>
      <c r="T6553" s="207"/>
      <c r="U6553" s="207"/>
      <c r="V6553" s="207"/>
      <c r="W6553" s="207"/>
      <c r="X6553" s="207"/>
      <c r="Y6553" s="207"/>
      <c r="Z6553" s="207"/>
      <c r="AA6553" s="207"/>
      <c r="AB6553" s="207"/>
      <c r="AC6553" s="207"/>
      <c r="AD6553" s="207"/>
      <c r="AE6553" s="207"/>
      <c r="AF6553" s="207"/>
      <c r="AG6553" s="207"/>
      <c r="AH6553" s="207"/>
      <c r="AI6553" s="207"/>
      <c r="AJ6553" s="207"/>
      <c r="AK6553" s="207"/>
      <c r="AL6553" s="207"/>
      <c r="AM6553" s="207"/>
      <c r="AN6553" s="207"/>
      <c r="AO6553" s="207"/>
      <c r="AP6553" s="207"/>
      <c r="AQ6553" s="207"/>
      <c r="AR6553" s="207"/>
      <c r="AS6553" s="207"/>
      <c r="AT6553" s="207"/>
      <c r="AU6553" s="207"/>
      <c r="AV6553" s="207"/>
      <c r="AW6553" s="207"/>
      <c r="AX6553" s="207"/>
      <c r="AY6553" s="207"/>
      <c r="AZ6553" s="207"/>
      <c r="BA6553" s="207"/>
      <c r="BB6553" s="154">
        <v>108.17</v>
      </c>
      <c r="BC6553" s="159">
        <v>580</v>
      </c>
      <c r="BD6553" s="22">
        <f t="shared" si="630"/>
        <v>150.23611111111109</v>
      </c>
      <c r="BE6553" s="21">
        <f>BC6553-BD6553</f>
        <v>429.76388888888891</v>
      </c>
      <c r="BF6553"/>
      <c r="BG6553" s="10">
        <v>5</v>
      </c>
      <c r="BH6553" s="21">
        <f t="shared" si="631"/>
        <v>0.43152000000000001</v>
      </c>
      <c r="BI6553" s="29">
        <f t="shared" si="631"/>
        <v>0.11177566666666665</v>
      </c>
      <c r="BJ6553" s="21">
        <f>BH6553-BI6553</f>
        <v>0.31974433333333335</v>
      </c>
      <c r="BK6553" s="21">
        <v>419.41065600000002</v>
      </c>
      <c r="BL6553" s="22">
        <v>416.91900000000004</v>
      </c>
      <c r="BM6553" s="21">
        <v>2.4916559999999777</v>
      </c>
      <c r="BN6553" s="21">
        <f t="shared" si="632"/>
        <v>1677.6426240000001</v>
      </c>
      <c r="BO6553" s="22">
        <f>BL6553*4</f>
        <v>1667.6760000000002</v>
      </c>
      <c r="BP6553" s="21">
        <f t="shared" si="633"/>
        <v>9.9666239999999107</v>
      </c>
    </row>
    <row r="6554" spans="1:68" ht="12" hidden="1" customHeight="1" outlineLevel="2" x14ac:dyDescent="0.25">
      <c r="E6554" s="167" t="s">
        <v>5825</v>
      </c>
      <c r="F6554" s="204"/>
      <c r="G6554" s="204"/>
      <c r="H6554" s="204"/>
      <c r="I6554" s="235"/>
      <c r="J6554" s="235"/>
      <c r="K6554" s="204"/>
      <c r="L6554" s="204"/>
      <c r="M6554" s="204"/>
      <c r="N6554" s="204"/>
      <c r="O6554" s="204"/>
      <c r="P6554" s="204"/>
      <c r="Q6554" s="204"/>
      <c r="R6554" s="204"/>
      <c r="S6554" s="204"/>
      <c r="T6554" s="204"/>
      <c r="U6554" s="204"/>
      <c r="V6554" s="204"/>
      <c r="W6554" s="204"/>
      <c r="X6554" s="204"/>
      <c r="Y6554" s="204"/>
      <c r="Z6554" s="204"/>
      <c r="AA6554" s="204"/>
      <c r="AB6554" s="204"/>
      <c r="AC6554" s="204"/>
      <c r="AD6554" s="204"/>
      <c r="AE6554" s="204"/>
      <c r="AF6554" s="204"/>
      <c r="AG6554" s="204"/>
      <c r="AH6554" s="204"/>
      <c r="AI6554" s="204"/>
      <c r="AJ6554" s="204"/>
      <c r="AK6554" s="204"/>
      <c r="AL6554" s="204"/>
      <c r="AM6554" s="204"/>
      <c r="AN6554" s="204"/>
      <c r="AO6554" s="204"/>
      <c r="AP6554" s="204"/>
      <c r="AQ6554" s="204"/>
      <c r="AR6554" s="204"/>
      <c r="AS6554" s="204"/>
      <c r="AT6554" s="204"/>
      <c r="AU6554" s="204"/>
      <c r="AV6554" s="204"/>
      <c r="AW6554" s="204"/>
      <c r="AX6554" s="204"/>
      <c r="AY6554" s="204"/>
      <c r="AZ6554" s="204"/>
      <c r="BA6554" s="59"/>
      <c r="BB6554" s="154">
        <v>108.17</v>
      </c>
      <c r="BC6554" s="60"/>
      <c r="BD6554" s="22">
        <f t="shared" si="630"/>
        <v>150.23611111111109</v>
      </c>
      <c r="BE6554" s="51"/>
      <c r="BF6554" s="51"/>
      <c r="BH6554" s="21">
        <f t="shared" si="631"/>
        <v>0</v>
      </c>
      <c r="BI6554" s="29">
        <f t="shared" si="631"/>
        <v>0.11177566666666665</v>
      </c>
      <c r="BK6554" s="21"/>
      <c r="BN6554" s="21">
        <f t="shared" si="632"/>
        <v>0</v>
      </c>
      <c r="BP6554" s="21">
        <f t="shared" si="633"/>
        <v>0</v>
      </c>
    </row>
    <row r="6555" spans="1:68" ht="12" hidden="1" customHeight="1" outlineLevel="1" collapsed="1" x14ac:dyDescent="0.25">
      <c r="A6555" s="10"/>
      <c r="B6555" s="18"/>
      <c r="C6555" s="18"/>
      <c r="D6555" s="18"/>
      <c r="E6555" s="165" t="s">
        <v>5738</v>
      </c>
      <c r="F6555" s="207"/>
      <c r="G6555" s="207"/>
      <c r="H6555" s="207"/>
      <c r="I6555" s="236"/>
      <c r="J6555" s="236"/>
      <c r="K6555" s="207"/>
      <c r="L6555" s="207"/>
      <c r="M6555" s="207"/>
      <c r="N6555" s="207"/>
      <c r="O6555" s="207"/>
      <c r="P6555" s="207"/>
      <c r="Q6555" s="207"/>
      <c r="R6555" s="207"/>
      <c r="S6555" s="207"/>
      <c r="T6555" s="207"/>
      <c r="U6555" s="207"/>
      <c r="V6555" s="207"/>
      <c r="W6555" s="207"/>
      <c r="X6555" s="207"/>
      <c r="Y6555" s="207"/>
      <c r="Z6555" s="207"/>
      <c r="AA6555" s="207"/>
      <c r="AB6555" s="207"/>
      <c r="AC6555" s="207"/>
      <c r="AD6555" s="207"/>
      <c r="AE6555" s="207"/>
      <c r="AF6555" s="207"/>
      <c r="AG6555" s="207"/>
      <c r="AH6555" s="207"/>
      <c r="AI6555" s="207"/>
      <c r="AJ6555" s="207"/>
      <c r="AK6555" s="207"/>
      <c r="AL6555" s="207"/>
      <c r="AM6555" s="207"/>
      <c r="AN6555" s="207"/>
      <c r="AO6555" s="207"/>
      <c r="AP6555" s="207"/>
      <c r="AQ6555" s="207"/>
      <c r="AR6555" s="207"/>
      <c r="AS6555" s="207"/>
      <c r="AT6555" s="207"/>
      <c r="AU6555" s="207"/>
      <c r="AV6555" s="207"/>
      <c r="AW6555" s="207"/>
      <c r="AX6555" s="207"/>
      <c r="AY6555" s="207"/>
      <c r="AZ6555" s="207"/>
      <c r="BA6555" s="207"/>
      <c r="BB6555" s="154">
        <v>6.4139999999999997</v>
      </c>
      <c r="BC6555" s="57">
        <v>9.5</v>
      </c>
      <c r="BD6555" s="22">
        <f t="shared" si="630"/>
        <v>8.9083333333333332</v>
      </c>
      <c r="BE6555" s="21">
        <f>BC6555-BD6555</f>
        <v>0.59166666666666679</v>
      </c>
      <c r="BF6555"/>
      <c r="BG6555" s="10">
        <v>5</v>
      </c>
      <c r="BH6555" s="21">
        <f t="shared" si="631"/>
        <v>7.0679999999999996E-3</v>
      </c>
      <c r="BI6555" s="29">
        <f t="shared" si="631"/>
        <v>6.6278000000000005E-3</v>
      </c>
      <c r="BJ6555" s="21">
        <f>BH6555-BI6555</f>
        <v>4.401999999999991E-4</v>
      </c>
      <c r="BK6555" s="21">
        <v>419.41065600000002</v>
      </c>
      <c r="BL6555" s="22">
        <v>416.91900000000004</v>
      </c>
      <c r="BM6555" s="21">
        <v>2.4916559999999777</v>
      </c>
      <c r="BN6555" s="21">
        <f t="shared" si="632"/>
        <v>1677.6426240000001</v>
      </c>
      <c r="BO6555" s="22">
        <f>BL6555*4</f>
        <v>1667.6760000000002</v>
      </c>
      <c r="BP6555" s="21">
        <f t="shared" si="633"/>
        <v>9.9666239999999107</v>
      </c>
    </row>
    <row r="6556" spans="1:68" ht="12" hidden="1" customHeight="1" outlineLevel="2" x14ac:dyDescent="0.25">
      <c r="E6556" s="167" t="s">
        <v>5826</v>
      </c>
      <c r="F6556" s="204"/>
      <c r="G6556" s="204"/>
      <c r="H6556" s="204"/>
      <c r="I6556" s="235"/>
      <c r="J6556" s="235"/>
      <c r="K6556" s="204"/>
      <c r="L6556" s="204"/>
      <c r="M6556" s="204"/>
      <c r="N6556" s="204"/>
      <c r="O6556" s="204"/>
      <c r="P6556" s="204"/>
      <c r="Q6556" s="204"/>
      <c r="R6556" s="204"/>
      <c r="S6556" s="204"/>
      <c r="T6556" s="204"/>
      <c r="U6556" s="204"/>
      <c r="V6556" s="204"/>
      <c r="W6556" s="204"/>
      <c r="X6556" s="204"/>
      <c r="Y6556" s="204"/>
      <c r="Z6556" s="204"/>
      <c r="AA6556" s="204"/>
      <c r="AB6556" s="204"/>
      <c r="AC6556" s="204"/>
      <c r="AD6556" s="204"/>
      <c r="AE6556" s="204"/>
      <c r="AF6556" s="204"/>
      <c r="AG6556" s="204"/>
      <c r="AH6556" s="204"/>
      <c r="AI6556" s="204"/>
      <c r="AJ6556" s="204"/>
      <c r="AK6556" s="204"/>
      <c r="AL6556" s="204"/>
      <c r="AM6556" s="204"/>
      <c r="AN6556" s="204"/>
      <c r="AO6556" s="204"/>
      <c r="AP6556" s="204"/>
      <c r="AQ6556" s="204"/>
      <c r="AR6556" s="204"/>
      <c r="AS6556" s="204"/>
      <c r="AT6556" s="204"/>
      <c r="AU6556" s="204"/>
      <c r="AV6556" s="204"/>
      <c r="AW6556" s="204"/>
      <c r="AX6556" s="204"/>
      <c r="AY6556" s="204"/>
      <c r="AZ6556" s="204"/>
      <c r="BA6556" s="59"/>
      <c r="BB6556" s="154">
        <v>6.4139999999999997</v>
      </c>
      <c r="BC6556" s="60"/>
      <c r="BD6556" s="22">
        <f t="shared" si="630"/>
        <v>8.9083333333333332</v>
      </c>
      <c r="BE6556" s="51"/>
      <c r="BF6556" s="51"/>
      <c r="BH6556" s="21">
        <f t="shared" si="631"/>
        <v>0</v>
      </c>
      <c r="BI6556" s="29">
        <f t="shared" si="631"/>
        <v>6.6278000000000005E-3</v>
      </c>
      <c r="BK6556" s="21"/>
      <c r="BN6556" s="21">
        <f t="shared" si="632"/>
        <v>0</v>
      </c>
      <c r="BP6556" s="21">
        <f t="shared" si="633"/>
        <v>0</v>
      </c>
    </row>
    <row r="6557" spans="1:68" ht="12" hidden="1" customHeight="1" outlineLevel="1" collapsed="1" x14ac:dyDescent="0.25">
      <c r="A6557" s="10"/>
      <c r="B6557" s="18"/>
      <c r="C6557" s="18"/>
      <c r="D6557" s="18"/>
      <c r="E6557" s="165" t="s">
        <v>5738</v>
      </c>
      <c r="F6557" s="207"/>
      <c r="G6557" s="207"/>
      <c r="H6557" s="207"/>
      <c r="I6557" s="236"/>
      <c r="J6557" s="236"/>
      <c r="K6557" s="207"/>
      <c r="L6557" s="207"/>
      <c r="M6557" s="207"/>
      <c r="N6557" s="207"/>
      <c r="O6557" s="207"/>
      <c r="P6557" s="207"/>
      <c r="Q6557" s="207"/>
      <c r="R6557" s="207"/>
      <c r="S6557" s="207"/>
      <c r="T6557" s="207"/>
      <c r="U6557" s="207"/>
      <c r="V6557" s="207"/>
      <c r="W6557" s="207"/>
      <c r="X6557" s="207"/>
      <c r="Y6557" s="207"/>
      <c r="Z6557" s="207"/>
      <c r="AA6557" s="207"/>
      <c r="AB6557" s="207"/>
      <c r="AC6557" s="207"/>
      <c r="AD6557" s="207"/>
      <c r="AE6557" s="207"/>
      <c r="AF6557" s="207"/>
      <c r="AG6557" s="207"/>
      <c r="AH6557" s="207"/>
      <c r="AI6557" s="207"/>
      <c r="AJ6557" s="207"/>
      <c r="AK6557" s="207"/>
      <c r="AL6557" s="207"/>
      <c r="AM6557" s="207"/>
      <c r="AN6557" s="207"/>
      <c r="AO6557" s="207"/>
      <c r="AP6557" s="207"/>
      <c r="AQ6557" s="207"/>
      <c r="AR6557" s="207"/>
      <c r="AS6557" s="207"/>
      <c r="AT6557" s="207"/>
      <c r="AU6557" s="207"/>
      <c r="AV6557" s="207"/>
      <c r="AW6557" s="207"/>
      <c r="AX6557" s="207"/>
      <c r="AY6557" s="207"/>
      <c r="AZ6557" s="207"/>
      <c r="BA6557" s="207"/>
      <c r="BB6557" s="154">
        <v>0.44700000000000001</v>
      </c>
      <c r="BC6557" s="57">
        <v>3.8</v>
      </c>
      <c r="BD6557" s="22">
        <f t="shared" si="630"/>
        <v>0.62083333333333335</v>
      </c>
      <c r="BE6557" s="21">
        <f>BC6557-BD6557</f>
        <v>3.1791666666666663</v>
      </c>
      <c r="BF6557"/>
      <c r="BG6557" s="10">
        <v>5</v>
      </c>
      <c r="BH6557" s="21">
        <f t="shared" si="631"/>
        <v>2.8271999999999998E-3</v>
      </c>
      <c r="BI6557" s="29">
        <f t="shared" si="631"/>
        <v>4.6190000000000006E-4</v>
      </c>
      <c r="BJ6557" s="21">
        <f>BH6557-BI6557</f>
        <v>2.3652999999999999E-3</v>
      </c>
      <c r="BK6557" s="21">
        <v>419.41065600000002</v>
      </c>
      <c r="BL6557" s="22">
        <v>416.91900000000004</v>
      </c>
      <c r="BM6557" s="21">
        <v>2.4916559999999777</v>
      </c>
      <c r="BN6557" s="21">
        <f t="shared" si="632"/>
        <v>1677.6426240000001</v>
      </c>
      <c r="BO6557" s="22">
        <f>BL6557*4</f>
        <v>1667.6760000000002</v>
      </c>
      <c r="BP6557" s="21">
        <f t="shared" si="633"/>
        <v>9.9666239999999107</v>
      </c>
    </row>
    <row r="6558" spans="1:68" ht="12" hidden="1" customHeight="1" outlineLevel="2" x14ac:dyDescent="0.25">
      <c r="E6558" s="167" t="s">
        <v>5827</v>
      </c>
      <c r="F6558" s="204"/>
      <c r="G6558" s="204"/>
      <c r="H6558" s="204"/>
      <c r="I6558" s="235"/>
      <c r="J6558" s="235"/>
      <c r="K6558" s="204"/>
      <c r="L6558" s="204"/>
      <c r="M6558" s="204"/>
      <c r="N6558" s="204"/>
      <c r="O6558" s="204"/>
      <c r="P6558" s="204"/>
      <c r="Q6558" s="204"/>
      <c r="R6558" s="204"/>
      <c r="S6558" s="204"/>
      <c r="T6558" s="204"/>
      <c r="U6558" s="204"/>
      <c r="V6558" s="204"/>
      <c r="W6558" s="204"/>
      <c r="X6558" s="204"/>
      <c r="Y6558" s="204"/>
      <c r="Z6558" s="204"/>
      <c r="AA6558" s="204"/>
      <c r="AB6558" s="204"/>
      <c r="AC6558" s="204"/>
      <c r="AD6558" s="204"/>
      <c r="AE6558" s="204"/>
      <c r="AF6558" s="204"/>
      <c r="AG6558" s="204"/>
      <c r="AH6558" s="204"/>
      <c r="AI6558" s="204"/>
      <c r="AJ6558" s="204"/>
      <c r="AK6558" s="204"/>
      <c r="AL6558" s="204"/>
      <c r="AM6558" s="204"/>
      <c r="AN6558" s="204"/>
      <c r="AO6558" s="204"/>
      <c r="AP6558" s="204"/>
      <c r="AQ6558" s="204"/>
      <c r="AR6558" s="204"/>
      <c r="AS6558" s="204"/>
      <c r="AT6558" s="204"/>
      <c r="AU6558" s="204"/>
      <c r="AV6558" s="204"/>
      <c r="AW6558" s="204"/>
      <c r="AX6558" s="204"/>
      <c r="AY6558" s="204"/>
      <c r="AZ6558" s="204"/>
      <c r="BA6558" s="59"/>
      <c r="BB6558" s="154">
        <v>0.44700000000000001</v>
      </c>
      <c r="BC6558" s="60"/>
      <c r="BD6558" s="22">
        <f t="shared" si="630"/>
        <v>0.62083333333333335</v>
      </c>
      <c r="BE6558" s="51"/>
      <c r="BF6558" s="51"/>
      <c r="BH6558" s="21">
        <f t="shared" si="631"/>
        <v>0</v>
      </c>
      <c r="BI6558" s="29">
        <f t="shared" si="631"/>
        <v>4.6190000000000006E-4</v>
      </c>
      <c r="BK6558" s="21"/>
      <c r="BN6558" s="21">
        <f t="shared" si="632"/>
        <v>0</v>
      </c>
      <c r="BP6558" s="21">
        <f t="shared" si="633"/>
        <v>0</v>
      </c>
    </row>
    <row r="6559" spans="1:68" ht="12" hidden="1" customHeight="1" outlineLevel="1" collapsed="1" x14ac:dyDescent="0.25">
      <c r="A6559" s="10"/>
      <c r="B6559" s="18"/>
      <c r="C6559" s="18"/>
      <c r="D6559" s="18"/>
      <c r="E6559" s="165" t="s">
        <v>5739</v>
      </c>
      <c r="F6559" s="207"/>
      <c r="G6559" s="207"/>
      <c r="H6559" s="207"/>
      <c r="I6559" s="236"/>
      <c r="J6559" s="236"/>
      <c r="K6559" s="207"/>
      <c r="L6559" s="207"/>
      <c r="M6559" s="207"/>
      <c r="N6559" s="207"/>
      <c r="O6559" s="207"/>
      <c r="P6559" s="207"/>
      <c r="Q6559" s="207"/>
      <c r="R6559" s="207"/>
      <c r="S6559" s="207"/>
      <c r="T6559" s="207"/>
      <c r="U6559" s="207"/>
      <c r="V6559" s="207"/>
      <c r="W6559" s="207"/>
      <c r="X6559" s="207"/>
      <c r="Y6559" s="207"/>
      <c r="Z6559" s="207"/>
      <c r="AA6559" s="207"/>
      <c r="AB6559" s="207"/>
      <c r="AC6559" s="207"/>
      <c r="AD6559" s="207"/>
      <c r="AE6559" s="207"/>
      <c r="AF6559" s="207"/>
      <c r="AG6559" s="207"/>
      <c r="AH6559" s="207"/>
      <c r="AI6559" s="207"/>
      <c r="AJ6559" s="207"/>
      <c r="AK6559" s="207"/>
      <c r="AL6559" s="207"/>
      <c r="AM6559" s="207"/>
      <c r="AN6559" s="207"/>
      <c r="AO6559" s="207"/>
      <c r="AP6559" s="207"/>
      <c r="AQ6559" s="207"/>
      <c r="AR6559" s="207"/>
      <c r="AS6559" s="207"/>
      <c r="AT6559" s="207"/>
      <c r="AU6559" s="207"/>
      <c r="AV6559" s="207"/>
      <c r="AW6559" s="207"/>
      <c r="AX6559" s="207"/>
      <c r="AY6559" s="207"/>
      <c r="AZ6559" s="207"/>
      <c r="BA6559" s="207"/>
      <c r="BB6559" s="154">
        <v>37.633000000000003</v>
      </c>
      <c r="BC6559" s="57">
        <v>921.6</v>
      </c>
      <c r="BD6559" s="22">
        <f t="shared" si="630"/>
        <v>52.268055555555563</v>
      </c>
      <c r="BE6559" s="21">
        <f>BC6559-BD6559</f>
        <v>869.3319444444445</v>
      </c>
      <c r="BF6559"/>
      <c r="BG6559" s="10">
        <v>5</v>
      </c>
      <c r="BH6559" s="21">
        <f t="shared" si="631"/>
        <v>0.68567040000000001</v>
      </c>
      <c r="BI6559" s="29">
        <f t="shared" si="631"/>
        <v>3.8887433333333332E-2</v>
      </c>
      <c r="BJ6559" s="21">
        <f>BH6559-BI6559</f>
        <v>0.64678296666666668</v>
      </c>
      <c r="BK6559" s="21">
        <v>419.41065600000002</v>
      </c>
      <c r="BL6559" s="22">
        <v>416.91900000000004</v>
      </c>
      <c r="BM6559" s="21">
        <v>2.4916559999999777</v>
      </c>
      <c r="BN6559" s="21">
        <f t="shared" si="632"/>
        <v>1677.6426240000001</v>
      </c>
      <c r="BO6559" s="22">
        <f>BL6559*4</f>
        <v>1667.6760000000002</v>
      </c>
      <c r="BP6559" s="21">
        <f t="shared" si="633"/>
        <v>9.9666239999999107</v>
      </c>
    </row>
    <row r="6560" spans="1:68" ht="12" hidden="1" customHeight="1" outlineLevel="2" x14ac:dyDescent="0.25">
      <c r="E6560" s="168" t="s">
        <v>5828</v>
      </c>
      <c r="F6560" s="204"/>
      <c r="G6560" s="204"/>
      <c r="H6560" s="204"/>
      <c r="I6560" s="235"/>
      <c r="J6560" s="235"/>
      <c r="K6560" s="204"/>
      <c r="L6560" s="204"/>
      <c r="M6560" s="204"/>
      <c r="N6560" s="204"/>
      <c r="O6560" s="204"/>
      <c r="P6560" s="204"/>
      <c r="Q6560" s="204"/>
      <c r="R6560" s="204"/>
      <c r="S6560" s="204"/>
      <c r="T6560" s="204"/>
      <c r="U6560" s="204"/>
      <c r="V6560" s="204"/>
      <c r="W6560" s="204"/>
      <c r="X6560" s="204"/>
      <c r="Y6560" s="204"/>
      <c r="Z6560" s="204"/>
      <c r="AA6560" s="204"/>
      <c r="AB6560" s="204"/>
      <c r="AC6560" s="204"/>
      <c r="AD6560" s="204"/>
      <c r="AE6560" s="204"/>
      <c r="AF6560" s="204"/>
      <c r="AG6560" s="204"/>
      <c r="AH6560" s="204"/>
      <c r="AI6560" s="204"/>
      <c r="AJ6560" s="204"/>
      <c r="AK6560" s="204"/>
      <c r="AL6560" s="204"/>
      <c r="AM6560" s="204"/>
      <c r="AN6560" s="204"/>
      <c r="AO6560" s="204"/>
      <c r="AP6560" s="204"/>
      <c r="AQ6560" s="204"/>
      <c r="AR6560" s="204"/>
      <c r="AS6560" s="204"/>
      <c r="AT6560" s="204"/>
      <c r="AU6560" s="204"/>
      <c r="AV6560" s="204"/>
      <c r="AW6560" s="204"/>
      <c r="AX6560" s="204"/>
      <c r="AY6560" s="204"/>
      <c r="AZ6560" s="204"/>
      <c r="BA6560" s="59"/>
      <c r="BB6560" s="154">
        <v>37.633000000000003</v>
      </c>
      <c r="BC6560" s="60"/>
      <c r="BD6560" s="22">
        <f t="shared" si="630"/>
        <v>52.268055555555563</v>
      </c>
      <c r="BE6560" s="51"/>
      <c r="BF6560" s="51"/>
      <c r="BH6560" s="21">
        <f t="shared" si="631"/>
        <v>0</v>
      </c>
      <c r="BI6560" s="29">
        <f t="shared" si="631"/>
        <v>3.8887433333333332E-2</v>
      </c>
      <c r="BK6560" s="21"/>
      <c r="BN6560" s="21">
        <f t="shared" si="632"/>
        <v>0</v>
      </c>
      <c r="BP6560" s="21">
        <f t="shared" si="633"/>
        <v>0</v>
      </c>
    </row>
    <row r="6561" spans="1:68" ht="12" hidden="1" customHeight="1" outlineLevel="1" collapsed="1" x14ac:dyDescent="0.25">
      <c r="A6561" s="10"/>
      <c r="B6561" s="18"/>
      <c r="C6561" s="18"/>
      <c r="D6561" s="18"/>
      <c r="E6561" s="165" t="s">
        <v>5740</v>
      </c>
      <c r="F6561" s="207"/>
      <c r="G6561" s="207"/>
      <c r="H6561" s="207"/>
      <c r="I6561" s="236"/>
      <c r="J6561" s="236"/>
      <c r="K6561" s="207"/>
      <c r="L6561" s="207"/>
      <c r="M6561" s="207"/>
      <c r="N6561" s="207"/>
      <c r="O6561" s="207"/>
      <c r="P6561" s="207"/>
      <c r="Q6561" s="207"/>
      <c r="R6561" s="207"/>
      <c r="S6561" s="207"/>
      <c r="T6561" s="207"/>
      <c r="U6561" s="207"/>
      <c r="V6561" s="207"/>
      <c r="W6561" s="207"/>
      <c r="X6561" s="207"/>
      <c r="Y6561" s="207"/>
      <c r="Z6561" s="207"/>
      <c r="AA6561" s="207"/>
      <c r="AB6561" s="207"/>
      <c r="AC6561" s="207"/>
      <c r="AD6561" s="207"/>
      <c r="AE6561" s="207"/>
      <c r="AF6561" s="207"/>
      <c r="AG6561" s="207"/>
      <c r="AH6561" s="207"/>
      <c r="AI6561" s="207"/>
      <c r="AJ6561" s="207"/>
      <c r="AK6561" s="207"/>
      <c r="AL6561" s="207"/>
      <c r="AM6561" s="207"/>
      <c r="AN6561" s="207"/>
      <c r="AO6561" s="207"/>
      <c r="AP6561" s="207"/>
      <c r="AQ6561" s="207"/>
      <c r="AR6561" s="207"/>
      <c r="AS6561" s="207"/>
      <c r="AT6561" s="207"/>
      <c r="AU6561" s="207"/>
      <c r="AV6561" s="207"/>
      <c r="AW6561" s="207"/>
      <c r="AX6561" s="207"/>
      <c r="AY6561" s="207"/>
      <c r="AZ6561" s="207"/>
      <c r="BA6561" s="207"/>
      <c r="BB6561" s="154">
        <v>3.137</v>
      </c>
      <c r="BC6561" s="57">
        <v>9.4</v>
      </c>
      <c r="BD6561" s="22">
        <f t="shared" si="630"/>
        <v>4.3569444444444443</v>
      </c>
      <c r="BE6561" s="21">
        <f>BC6561-BD6561</f>
        <v>5.0430555555555561</v>
      </c>
      <c r="BF6561"/>
      <c r="BG6561" s="10">
        <v>6</v>
      </c>
      <c r="BH6561" s="21">
        <f t="shared" si="631"/>
        <v>6.9936E-3</v>
      </c>
      <c r="BI6561" s="29">
        <f t="shared" si="631"/>
        <v>3.2415666666666667E-3</v>
      </c>
      <c r="BJ6561" s="21">
        <f>BH6561-BI6561</f>
        <v>3.7520333333333333E-3</v>
      </c>
      <c r="BK6561" s="21">
        <v>419.41065600000002</v>
      </c>
      <c r="BL6561" s="22">
        <v>416.91900000000004</v>
      </c>
      <c r="BM6561" s="21">
        <v>2.4916559999999777</v>
      </c>
      <c r="BN6561" s="21">
        <f t="shared" si="632"/>
        <v>1677.6426240000001</v>
      </c>
      <c r="BO6561" s="22">
        <f>BL6561*4</f>
        <v>1667.6760000000002</v>
      </c>
      <c r="BP6561" s="21">
        <f t="shared" si="633"/>
        <v>9.9666239999999107</v>
      </c>
    </row>
    <row r="6562" spans="1:68" ht="12" hidden="1" customHeight="1" outlineLevel="2" x14ac:dyDescent="0.25">
      <c r="E6562" s="167" t="s">
        <v>5829</v>
      </c>
      <c r="F6562" s="204"/>
      <c r="G6562" s="204"/>
      <c r="H6562" s="204"/>
      <c r="I6562" s="235"/>
      <c r="J6562" s="235"/>
      <c r="K6562" s="204"/>
      <c r="L6562" s="204"/>
      <c r="M6562" s="204"/>
      <c r="N6562" s="204"/>
      <c r="O6562" s="204"/>
      <c r="P6562" s="204"/>
      <c r="Q6562" s="204"/>
      <c r="R6562" s="204"/>
      <c r="S6562" s="204"/>
      <c r="T6562" s="204"/>
      <c r="U6562" s="204"/>
      <c r="V6562" s="204"/>
      <c r="W6562" s="204"/>
      <c r="X6562" s="204"/>
      <c r="Y6562" s="204"/>
      <c r="Z6562" s="204"/>
      <c r="AA6562" s="204"/>
      <c r="AB6562" s="204"/>
      <c r="AC6562" s="204"/>
      <c r="AD6562" s="204"/>
      <c r="AE6562" s="204"/>
      <c r="AF6562" s="204"/>
      <c r="AG6562" s="204"/>
      <c r="AH6562" s="204"/>
      <c r="AI6562" s="204"/>
      <c r="AJ6562" s="204"/>
      <c r="AK6562" s="204"/>
      <c r="AL6562" s="204"/>
      <c r="AM6562" s="204"/>
      <c r="AN6562" s="204"/>
      <c r="AO6562" s="204"/>
      <c r="AP6562" s="204"/>
      <c r="AQ6562" s="204"/>
      <c r="AR6562" s="204"/>
      <c r="AS6562" s="204"/>
      <c r="AT6562" s="204"/>
      <c r="AU6562" s="204"/>
      <c r="AV6562" s="204"/>
      <c r="AW6562" s="204"/>
      <c r="AX6562" s="204"/>
      <c r="AY6562" s="204"/>
      <c r="AZ6562" s="204"/>
      <c r="BA6562" s="59"/>
      <c r="BB6562" s="154">
        <v>3.137</v>
      </c>
      <c r="BC6562" s="60"/>
      <c r="BD6562" s="22">
        <f t="shared" si="630"/>
        <v>4.3569444444444443</v>
      </c>
      <c r="BE6562" s="51"/>
      <c r="BF6562" s="51"/>
      <c r="BH6562" s="21">
        <f t="shared" si="631"/>
        <v>0</v>
      </c>
      <c r="BI6562" s="29">
        <f t="shared" si="631"/>
        <v>3.2415666666666667E-3</v>
      </c>
      <c r="BK6562" s="21"/>
      <c r="BN6562" s="21">
        <f t="shared" si="632"/>
        <v>0</v>
      </c>
      <c r="BP6562" s="21">
        <f t="shared" si="633"/>
        <v>0</v>
      </c>
    </row>
    <row r="6563" spans="1:68" ht="12" hidden="1" customHeight="1" outlineLevel="1" collapsed="1" x14ac:dyDescent="0.25">
      <c r="A6563" s="10"/>
      <c r="B6563" s="18"/>
      <c r="C6563" s="18"/>
      <c r="D6563" s="18"/>
      <c r="E6563" s="165" t="s">
        <v>5741</v>
      </c>
      <c r="F6563" s="207"/>
      <c r="G6563" s="207"/>
      <c r="H6563" s="207"/>
      <c r="I6563" s="236"/>
      <c r="J6563" s="236"/>
      <c r="K6563" s="207"/>
      <c r="L6563" s="207"/>
      <c r="M6563" s="207"/>
      <c r="N6563" s="207"/>
      <c r="O6563" s="207"/>
      <c r="P6563" s="207"/>
      <c r="Q6563" s="207"/>
      <c r="R6563" s="207"/>
      <c r="S6563" s="207"/>
      <c r="T6563" s="207"/>
      <c r="U6563" s="207"/>
      <c r="V6563" s="207"/>
      <c r="W6563" s="207"/>
      <c r="X6563" s="207"/>
      <c r="Y6563" s="207"/>
      <c r="Z6563" s="207"/>
      <c r="AA6563" s="207"/>
      <c r="AB6563" s="207"/>
      <c r="AC6563" s="207"/>
      <c r="AD6563" s="207"/>
      <c r="AE6563" s="207"/>
      <c r="AF6563" s="207"/>
      <c r="AG6563" s="207"/>
      <c r="AH6563" s="207"/>
      <c r="AI6563" s="207"/>
      <c r="AJ6563" s="207"/>
      <c r="AK6563" s="207"/>
      <c r="AL6563" s="207"/>
      <c r="AM6563" s="207"/>
      <c r="AN6563" s="207"/>
      <c r="AO6563" s="207"/>
      <c r="AP6563" s="207"/>
      <c r="AQ6563" s="207"/>
      <c r="AR6563" s="207"/>
      <c r="AS6563" s="207"/>
      <c r="AT6563" s="207"/>
      <c r="AU6563" s="207"/>
      <c r="AV6563" s="207"/>
      <c r="AW6563" s="207"/>
      <c r="AX6563" s="207"/>
      <c r="AY6563" s="207"/>
      <c r="AZ6563" s="207"/>
      <c r="BA6563" s="207"/>
      <c r="BB6563" s="154">
        <v>4.6520000000000001</v>
      </c>
      <c r="BC6563" s="57">
        <v>5.7</v>
      </c>
      <c r="BD6563" s="22">
        <f t="shared" si="630"/>
        <v>6.4611111111111112</v>
      </c>
      <c r="BE6563" s="21">
        <f>BC6563-BD6563</f>
        <v>-0.76111111111111107</v>
      </c>
      <c r="BF6563"/>
      <c r="BG6563" s="10">
        <v>6</v>
      </c>
      <c r="BH6563" s="21">
        <f t="shared" si="631"/>
        <v>4.2408000000000003E-3</v>
      </c>
      <c r="BI6563" s="29">
        <v>4.0000000000000001E-3</v>
      </c>
      <c r="BJ6563" s="21">
        <f>BH6563-BI6563</f>
        <v>2.4080000000000022E-4</v>
      </c>
      <c r="BK6563" s="21">
        <v>419.41065600000002</v>
      </c>
      <c r="BL6563" s="22">
        <v>416.91900000000004</v>
      </c>
      <c r="BM6563" s="21">
        <v>2.4916559999999777</v>
      </c>
      <c r="BN6563" s="21">
        <f t="shared" si="632"/>
        <v>1677.6426240000001</v>
      </c>
      <c r="BO6563" s="22">
        <f>BL6563*4</f>
        <v>1667.6760000000002</v>
      </c>
      <c r="BP6563" s="21">
        <f t="shared" si="633"/>
        <v>9.9666239999999107</v>
      </c>
    </row>
    <row r="6564" spans="1:68" ht="12" hidden="1" customHeight="1" outlineLevel="2" x14ac:dyDescent="0.25">
      <c r="E6564" s="167" t="s">
        <v>5830</v>
      </c>
      <c r="F6564" s="204"/>
      <c r="G6564" s="204"/>
      <c r="H6564" s="204"/>
      <c r="I6564" s="235"/>
      <c r="J6564" s="235"/>
      <c r="K6564" s="204"/>
      <c r="L6564" s="204"/>
      <c r="M6564" s="204"/>
      <c r="N6564" s="204"/>
      <c r="O6564" s="204"/>
      <c r="P6564" s="204"/>
      <c r="Q6564" s="204"/>
      <c r="R6564" s="204"/>
      <c r="S6564" s="204"/>
      <c r="T6564" s="204"/>
      <c r="U6564" s="204"/>
      <c r="V6564" s="204"/>
      <c r="W6564" s="204"/>
      <c r="X6564" s="204"/>
      <c r="Y6564" s="204"/>
      <c r="Z6564" s="204"/>
      <c r="AA6564" s="204"/>
      <c r="AB6564" s="204"/>
      <c r="AC6564" s="204"/>
      <c r="AD6564" s="204"/>
      <c r="AE6564" s="204"/>
      <c r="AF6564" s="204"/>
      <c r="AG6564" s="204"/>
      <c r="AH6564" s="204"/>
      <c r="AI6564" s="204"/>
      <c r="AJ6564" s="204"/>
      <c r="AK6564" s="204"/>
      <c r="AL6564" s="204"/>
      <c r="AM6564" s="204"/>
      <c r="AN6564" s="204"/>
      <c r="AO6564" s="204"/>
      <c r="AP6564" s="204"/>
      <c r="AQ6564" s="204"/>
      <c r="AR6564" s="204"/>
      <c r="AS6564" s="204"/>
      <c r="AT6564" s="204"/>
      <c r="AU6564" s="204"/>
      <c r="AV6564" s="204"/>
      <c r="AW6564" s="204"/>
      <c r="AX6564" s="204"/>
      <c r="AY6564" s="204"/>
      <c r="AZ6564" s="204"/>
      <c r="BA6564" s="59"/>
      <c r="BB6564" s="154">
        <v>4.6520000000000001</v>
      </c>
      <c r="BC6564" s="60"/>
      <c r="BD6564" s="22">
        <f t="shared" si="630"/>
        <v>6.4611111111111112</v>
      </c>
      <c r="BE6564" s="51"/>
      <c r="BF6564" s="51"/>
      <c r="BH6564" s="21">
        <f t="shared" si="631"/>
        <v>0</v>
      </c>
      <c r="BI6564" s="29">
        <f t="shared" si="631"/>
        <v>4.8070666666666668E-3</v>
      </c>
      <c r="BK6564" s="21"/>
      <c r="BN6564" s="21">
        <f t="shared" si="632"/>
        <v>0</v>
      </c>
      <c r="BP6564" s="21">
        <f t="shared" si="633"/>
        <v>0</v>
      </c>
    </row>
    <row r="6565" spans="1:68" ht="12" hidden="1" customHeight="1" outlineLevel="1" collapsed="1" x14ac:dyDescent="0.25">
      <c r="A6565" s="10"/>
      <c r="B6565" s="18"/>
      <c r="C6565" s="18"/>
      <c r="D6565" s="18"/>
      <c r="E6565" s="165" t="s">
        <v>5741</v>
      </c>
      <c r="F6565" s="207"/>
      <c r="G6565" s="207"/>
      <c r="H6565" s="207"/>
      <c r="I6565" s="236"/>
      <c r="J6565" s="236"/>
      <c r="K6565" s="207"/>
      <c r="L6565" s="207"/>
      <c r="M6565" s="207"/>
      <c r="N6565" s="207"/>
      <c r="O6565" s="207"/>
      <c r="P6565" s="207"/>
      <c r="Q6565" s="207"/>
      <c r="R6565" s="207"/>
      <c r="S6565" s="207"/>
      <c r="T6565" s="207"/>
      <c r="U6565" s="207"/>
      <c r="V6565" s="207"/>
      <c r="W6565" s="207"/>
      <c r="X6565" s="207"/>
      <c r="Y6565" s="207"/>
      <c r="Z6565" s="207"/>
      <c r="AA6565" s="207"/>
      <c r="AB6565" s="207"/>
      <c r="AC6565" s="207"/>
      <c r="AD6565" s="207"/>
      <c r="AE6565" s="207"/>
      <c r="AF6565" s="207"/>
      <c r="AG6565" s="207"/>
      <c r="AH6565" s="207"/>
      <c r="AI6565" s="207"/>
      <c r="AJ6565" s="207"/>
      <c r="AK6565" s="207"/>
      <c r="AL6565" s="207"/>
      <c r="AM6565" s="207"/>
      <c r="AN6565" s="207"/>
      <c r="AO6565" s="207"/>
      <c r="AP6565" s="207"/>
      <c r="AQ6565" s="207"/>
      <c r="AR6565" s="207"/>
      <c r="AS6565" s="207"/>
      <c r="AT6565" s="207"/>
      <c r="AU6565" s="207"/>
      <c r="AV6565" s="207"/>
      <c r="AW6565" s="207"/>
      <c r="AX6565" s="207"/>
      <c r="AY6565" s="207"/>
      <c r="AZ6565" s="207"/>
      <c r="BA6565" s="207"/>
      <c r="BB6565" s="154">
        <v>1.94</v>
      </c>
      <c r="BC6565" s="57">
        <v>3.52</v>
      </c>
      <c r="BD6565" s="22">
        <f t="shared" si="630"/>
        <v>2.6944444444444442</v>
      </c>
      <c r="BE6565" s="21">
        <f>BC6565-BD6565</f>
        <v>0.82555555555555582</v>
      </c>
      <c r="BF6565"/>
      <c r="BG6565" s="10">
        <v>6</v>
      </c>
      <c r="BH6565" s="21">
        <f t="shared" si="631"/>
        <v>2.6188800000000001E-3</v>
      </c>
      <c r="BI6565" s="29">
        <f t="shared" si="631"/>
        <v>2.0046666666666663E-3</v>
      </c>
      <c r="BJ6565" s="21">
        <f>BH6565-BI6565</f>
        <v>6.1421333333333376E-4</v>
      </c>
      <c r="BK6565" s="21">
        <v>419.41065600000002</v>
      </c>
      <c r="BL6565" s="22">
        <v>416.91900000000004</v>
      </c>
      <c r="BM6565" s="21">
        <v>2.4916559999999777</v>
      </c>
      <c r="BN6565" s="21">
        <f t="shared" si="632"/>
        <v>1677.6426240000001</v>
      </c>
      <c r="BO6565" s="22">
        <f>BL6565*4</f>
        <v>1667.6760000000002</v>
      </c>
      <c r="BP6565" s="21">
        <f t="shared" si="633"/>
        <v>9.9666239999999107</v>
      </c>
    </row>
    <row r="6566" spans="1:68" ht="12" hidden="1" customHeight="1" outlineLevel="2" x14ac:dyDescent="0.25">
      <c r="E6566" s="167" t="s">
        <v>5831</v>
      </c>
      <c r="F6566" s="204"/>
      <c r="G6566" s="204"/>
      <c r="H6566" s="204"/>
      <c r="I6566" s="235"/>
      <c r="J6566" s="235"/>
      <c r="K6566" s="204"/>
      <c r="L6566" s="204"/>
      <c r="M6566" s="204"/>
      <c r="N6566" s="204"/>
      <c r="O6566" s="204"/>
      <c r="P6566" s="204"/>
      <c r="Q6566" s="204"/>
      <c r="R6566" s="204"/>
      <c r="S6566" s="204"/>
      <c r="T6566" s="204"/>
      <c r="U6566" s="204"/>
      <c r="V6566" s="204"/>
      <c r="W6566" s="204"/>
      <c r="X6566" s="204"/>
      <c r="Y6566" s="204"/>
      <c r="Z6566" s="204"/>
      <c r="AA6566" s="204"/>
      <c r="AB6566" s="204"/>
      <c r="AC6566" s="204"/>
      <c r="AD6566" s="204"/>
      <c r="AE6566" s="204"/>
      <c r="AF6566" s="204"/>
      <c r="AG6566" s="204"/>
      <c r="AH6566" s="204"/>
      <c r="AI6566" s="204"/>
      <c r="AJ6566" s="204"/>
      <c r="AK6566" s="204"/>
      <c r="AL6566" s="204"/>
      <c r="AM6566" s="204"/>
      <c r="AN6566" s="204"/>
      <c r="AO6566" s="204"/>
      <c r="AP6566" s="204"/>
      <c r="AQ6566" s="204"/>
      <c r="AR6566" s="204"/>
      <c r="AS6566" s="204"/>
      <c r="AT6566" s="204"/>
      <c r="AU6566" s="204"/>
      <c r="AV6566" s="204"/>
      <c r="AW6566" s="204"/>
      <c r="AX6566" s="204"/>
      <c r="AY6566" s="204"/>
      <c r="AZ6566" s="204"/>
      <c r="BA6566" s="59"/>
      <c r="BB6566" s="154">
        <v>1.94</v>
      </c>
      <c r="BC6566" s="60"/>
      <c r="BD6566" s="22">
        <f t="shared" si="630"/>
        <v>2.6944444444444442</v>
      </c>
      <c r="BE6566" s="51"/>
      <c r="BF6566" s="51"/>
      <c r="BH6566" s="21">
        <f t="shared" si="631"/>
        <v>0</v>
      </c>
      <c r="BI6566" s="29">
        <f t="shared" si="631"/>
        <v>2.0046666666666663E-3</v>
      </c>
      <c r="BK6566" s="21"/>
      <c r="BN6566" s="21">
        <f t="shared" si="632"/>
        <v>0</v>
      </c>
      <c r="BP6566" s="21">
        <f t="shared" si="633"/>
        <v>0</v>
      </c>
    </row>
    <row r="6567" spans="1:68" ht="12" hidden="1" customHeight="1" outlineLevel="1" collapsed="1" x14ac:dyDescent="0.25">
      <c r="A6567" s="10"/>
      <c r="B6567" s="18"/>
      <c r="C6567" s="18"/>
      <c r="D6567" s="18"/>
      <c r="E6567" s="165" t="s">
        <v>5742</v>
      </c>
      <c r="F6567" s="207"/>
      <c r="G6567" s="207"/>
      <c r="H6567" s="207"/>
      <c r="I6567" s="236"/>
      <c r="J6567" s="236"/>
      <c r="K6567" s="207"/>
      <c r="L6567" s="207"/>
      <c r="M6567" s="207"/>
      <c r="N6567" s="207"/>
      <c r="O6567" s="207"/>
      <c r="P6567" s="207"/>
      <c r="Q6567" s="207"/>
      <c r="R6567" s="207"/>
      <c r="S6567" s="207"/>
      <c r="T6567" s="207"/>
      <c r="U6567" s="207"/>
      <c r="V6567" s="207"/>
      <c r="W6567" s="207"/>
      <c r="X6567" s="207"/>
      <c r="Y6567" s="207"/>
      <c r="Z6567" s="207"/>
      <c r="AA6567" s="207"/>
      <c r="AB6567" s="207"/>
      <c r="AC6567" s="207"/>
      <c r="AD6567" s="207"/>
      <c r="AE6567" s="207"/>
      <c r="AF6567" s="207"/>
      <c r="AG6567" s="207"/>
      <c r="AH6567" s="207"/>
      <c r="AI6567" s="207"/>
      <c r="AJ6567" s="207"/>
      <c r="AK6567" s="207"/>
      <c r="AL6567" s="207"/>
      <c r="AM6567" s="207"/>
      <c r="AN6567" s="207"/>
      <c r="AO6567" s="207"/>
      <c r="AP6567" s="207"/>
      <c r="AQ6567" s="207"/>
      <c r="AR6567" s="207"/>
      <c r="AS6567" s="207"/>
      <c r="AT6567" s="207"/>
      <c r="AU6567" s="207"/>
      <c r="AV6567" s="207"/>
      <c r="AW6567" s="207"/>
      <c r="AX6567" s="207"/>
      <c r="AY6567" s="207"/>
      <c r="AZ6567" s="207"/>
      <c r="BA6567" s="207"/>
      <c r="BB6567" s="154">
        <v>3.0350000000000001</v>
      </c>
      <c r="BC6567" s="57">
        <v>6.75</v>
      </c>
      <c r="BD6567" s="22">
        <f t="shared" si="630"/>
        <v>4.2152777777777777</v>
      </c>
      <c r="BE6567" s="21">
        <f>BC6567-BD6567</f>
        <v>2.5347222222222223</v>
      </c>
      <c r="BF6567"/>
      <c r="BG6567" s="10">
        <v>6</v>
      </c>
      <c r="BH6567" s="21">
        <f t="shared" si="631"/>
        <v>5.0220000000000004E-3</v>
      </c>
      <c r="BI6567" s="29">
        <f t="shared" si="631"/>
        <v>3.1361666666666664E-3</v>
      </c>
      <c r="BJ6567" s="21">
        <f>BH6567-BI6567</f>
        <v>1.885833333333334E-3</v>
      </c>
      <c r="BK6567" s="21">
        <v>419.41065600000002</v>
      </c>
      <c r="BL6567" s="22">
        <v>416.91900000000004</v>
      </c>
      <c r="BM6567" s="21">
        <v>2.4916559999999777</v>
      </c>
      <c r="BN6567" s="21">
        <f t="shared" si="632"/>
        <v>1677.6426240000001</v>
      </c>
      <c r="BO6567" s="22">
        <f>BL6567*4</f>
        <v>1667.6760000000002</v>
      </c>
      <c r="BP6567" s="21">
        <f t="shared" si="633"/>
        <v>9.9666239999999107</v>
      </c>
    </row>
    <row r="6568" spans="1:68" ht="12" hidden="1" customHeight="1" outlineLevel="2" x14ac:dyDescent="0.25">
      <c r="E6568" s="167" t="s">
        <v>5832</v>
      </c>
      <c r="F6568" s="204"/>
      <c r="G6568" s="204"/>
      <c r="H6568" s="204"/>
      <c r="I6568" s="235"/>
      <c r="J6568" s="235"/>
      <c r="K6568" s="204"/>
      <c r="L6568" s="204"/>
      <c r="M6568" s="204"/>
      <c r="N6568" s="204"/>
      <c r="O6568" s="204"/>
      <c r="P6568" s="204"/>
      <c r="Q6568" s="204"/>
      <c r="R6568" s="204"/>
      <c r="S6568" s="204"/>
      <c r="T6568" s="204"/>
      <c r="U6568" s="204"/>
      <c r="V6568" s="204"/>
      <c r="W6568" s="204"/>
      <c r="X6568" s="204"/>
      <c r="Y6568" s="204"/>
      <c r="Z6568" s="204"/>
      <c r="AA6568" s="204"/>
      <c r="AB6568" s="204"/>
      <c r="AC6568" s="204"/>
      <c r="AD6568" s="204"/>
      <c r="AE6568" s="204"/>
      <c r="AF6568" s="204"/>
      <c r="AG6568" s="204"/>
      <c r="AH6568" s="204"/>
      <c r="AI6568" s="204"/>
      <c r="AJ6568" s="204"/>
      <c r="AK6568" s="204"/>
      <c r="AL6568" s="204"/>
      <c r="AM6568" s="204"/>
      <c r="AN6568" s="204"/>
      <c r="AO6568" s="204"/>
      <c r="AP6568" s="204"/>
      <c r="AQ6568" s="204"/>
      <c r="AR6568" s="204"/>
      <c r="AS6568" s="204"/>
      <c r="AT6568" s="204"/>
      <c r="AU6568" s="204"/>
      <c r="AV6568" s="204"/>
      <c r="AW6568" s="204"/>
      <c r="AX6568" s="204"/>
      <c r="AY6568" s="204"/>
      <c r="AZ6568" s="204"/>
      <c r="BA6568" s="59"/>
      <c r="BB6568" s="154">
        <v>3.0350000000000001</v>
      </c>
      <c r="BC6568" s="60"/>
      <c r="BD6568" s="22">
        <f t="shared" si="630"/>
        <v>4.2152777777777777</v>
      </c>
      <c r="BE6568" s="51"/>
      <c r="BF6568" s="51"/>
      <c r="BH6568" s="21">
        <f t="shared" si="631"/>
        <v>0</v>
      </c>
      <c r="BI6568" s="29">
        <f t="shared" si="631"/>
        <v>3.1361666666666664E-3</v>
      </c>
      <c r="BK6568" s="21"/>
      <c r="BN6568" s="21">
        <f t="shared" si="632"/>
        <v>0</v>
      </c>
      <c r="BP6568" s="21">
        <f t="shared" si="633"/>
        <v>0</v>
      </c>
    </row>
    <row r="6569" spans="1:68" ht="12" hidden="1" customHeight="1" outlineLevel="1" collapsed="1" x14ac:dyDescent="0.25">
      <c r="A6569" s="10"/>
      <c r="B6569" s="18"/>
      <c r="C6569" s="18"/>
      <c r="D6569" s="18"/>
      <c r="E6569" s="165" t="s">
        <v>5743</v>
      </c>
      <c r="F6569" s="207"/>
      <c r="G6569" s="207"/>
      <c r="H6569" s="207"/>
      <c r="I6569" s="236"/>
      <c r="J6569" s="236"/>
      <c r="K6569" s="207"/>
      <c r="L6569" s="207"/>
      <c r="M6569" s="207"/>
      <c r="N6569" s="207"/>
      <c r="O6569" s="207"/>
      <c r="P6569" s="207"/>
      <c r="Q6569" s="207"/>
      <c r="R6569" s="207"/>
      <c r="S6569" s="207"/>
      <c r="T6569" s="207"/>
      <c r="U6569" s="207"/>
      <c r="V6569" s="207"/>
      <c r="W6569" s="207"/>
      <c r="X6569" s="207"/>
      <c r="Y6569" s="207"/>
      <c r="Z6569" s="207"/>
      <c r="AA6569" s="207"/>
      <c r="AB6569" s="207"/>
      <c r="AC6569" s="207"/>
      <c r="AD6569" s="207"/>
      <c r="AE6569" s="207"/>
      <c r="AF6569" s="207"/>
      <c r="AG6569" s="207"/>
      <c r="AH6569" s="207"/>
      <c r="AI6569" s="207"/>
      <c r="AJ6569" s="207"/>
      <c r="AK6569" s="207"/>
      <c r="AL6569" s="207"/>
      <c r="AM6569" s="207"/>
      <c r="AN6569" s="207"/>
      <c r="AO6569" s="207"/>
      <c r="AP6569" s="207"/>
      <c r="AQ6569" s="207"/>
      <c r="AR6569" s="207"/>
      <c r="AS6569" s="207"/>
      <c r="AT6569" s="207"/>
      <c r="AU6569" s="207"/>
      <c r="AV6569" s="207"/>
      <c r="AW6569" s="207"/>
      <c r="AX6569" s="207"/>
      <c r="AY6569" s="207"/>
      <c r="AZ6569" s="207"/>
      <c r="BA6569" s="207"/>
      <c r="BB6569" s="154">
        <v>3.94</v>
      </c>
      <c r="BC6569" s="57">
        <v>5</v>
      </c>
      <c r="BD6569" s="22">
        <f t="shared" si="630"/>
        <v>5.4722222222222223</v>
      </c>
      <c r="BE6569" s="21">
        <f>BC6569-BD6569</f>
        <v>-0.47222222222222232</v>
      </c>
      <c r="BF6569"/>
      <c r="BG6569" s="10">
        <v>6</v>
      </c>
      <c r="BH6569" s="21">
        <f t="shared" si="631"/>
        <v>3.7200000000000002E-3</v>
      </c>
      <c r="BI6569" s="29">
        <f t="shared" si="631"/>
        <v>4.0713333333333331E-3</v>
      </c>
      <c r="BJ6569" s="21">
        <f>BH6569-BI6569</f>
        <v>-3.5133333333333284E-4</v>
      </c>
      <c r="BK6569" s="21">
        <v>419.41065600000002</v>
      </c>
      <c r="BL6569" s="22">
        <v>416.91900000000004</v>
      </c>
      <c r="BM6569" s="21">
        <v>2.4916559999999777</v>
      </c>
      <c r="BN6569" s="21">
        <f t="shared" si="632"/>
        <v>1677.6426240000001</v>
      </c>
      <c r="BO6569" s="22">
        <f>BL6569*4</f>
        <v>1667.6760000000002</v>
      </c>
      <c r="BP6569" s="21">
        <f t="shared" si="633"/>
        <v>9.9666239999999107</v>
      </c>
    </row>
    <row r="6570" spans="1:68" ht="12" hidden="1" customHeight="1" outlineLevel="2" x14ac:dyDescent="0.25">
      <c r="E6570" s="167" t="s">
        <v>5833</v>
      </c>
      <c r="F6570" s="204"/>
      <c r="G6570" s="204"/>
      <c r="H6570" s="204"/>
      <c r="I6570" s="235"/>
      <c r="J6570" s="235"/>
      <c r="K6570" s="204"/>
      <c r="L6570" s="204"/>
      <c r="M6570" s="204"/>
      <c r="N6570" s="204"/>
      <c r="O6570" s="204"/>
      <c r="P6570" s="204"/>
      <c r="Q6570" s="204"/>
      <c r="R6570" s="204"/>
      <c r="S6570" s="204"/>
      <c r="T6570" s="204"/>
      <c r="U6570" s="204"/>
      <c r="V6570" s="204"/>
      <c r="W6570" s="204"/>
      <c r="X6570" s="204"/>
      <c r="Y6570" s="204"/>
      <c r="Z6570" s="204"/>
      <c r="AA6570" s="204"/>
      <c r="AB6570" s="204"/>
      <c r="AC6570" s="204"/>
      <c r="AD6570" s="204"/>
      <c r="AE6570" s="204"/>
      <c r="AF6570" s="204"/>
      <c r="AG6570" s="204"/>
      <c r="AH6570" s="204"/>
      <c r="AI6570" s="204"/>
      <c r="AJ6570" s="204"/>
      <c r="AK6570" s="204"/>
      <c r="AL6570" s="204"/>
      <c r="AM6570" s="204"/>
      <c r="AN6570" s="204"/>
      <c r="AO6570" s="204"/>
      <c r="AP6570" s="204"/>
      <c r="AQ6570" s="204"/>
      <c r="AR6570" s="204"/>
      <c r="AS6570" s="204"/>
      <c r="AT6570" s="204"/>
      <c r="AU6570" s="204"/>
      <c r="AV6570" s="204"/>
      <c r="AW6570" s="204"/>
      <c r="AX6570" s="204"/>
      <c r="AY6570" s="204"/>
      <c r="AZ6570" s="204"/>
      <c r="BA6570" s="59"/>
      <c r="BB6570" s="154">
        <v>3.94</v>
      </c>
      <c r="BC6570" s="60"/>
      <c r="BD6570" s="22">
        <f t="shared" si="630"/>
        <v>5.4722222222222223</v>
      </c>
      <c r="BE6570" s="51"/>
      <c r="BF6570" s="51"/>
      <c r="BH6570" s="21">
        <f t="shared" si="631"/>
        <v>0</v>
      </c>
      <c r="BI6570" s="29">
        <f t="shared" si="631"/>
        <v>4.0713333333333331E-3</v>
      </c>
      <c r="BK6570" s="21"/>
      <c r="BN6570" s="21">
        <f t="shared" si="632"/>
        <v>0</v>
      </c>
      <c r="BP6570" s="21">
        <f t="shared" si="633"/>
        <v>0</v>
      </c>
    </row>
    <row r="6571" spans="1:68" ht="12" hidden="1" customHeight="1" outlineLevel="1" collapsed="1" x14ac:dyDescent="0.25">
      <c r="A6571" s="10"/>
      <c r="B6571" s="18"/>
      <c r="C6571" s="18"/>
      <c r="D6571" s="18"/>
      <c r="E6571" s="165" t="s">
        <v>5744</v>
      </c>
      <c r="F6571" s="207"/>
      <c r="G6571" s="207"/>
      <c r="H6571" s="207"/>
      <c r="I6571" s="236"/>
      <c r="J6571" s="236"/>
      <c r="K6571" s="207"/>
      <c r="L6571" s="207"/>
      <c r="M6571" s="207"/>
      <c r="N6571" s="207"/>
      <c r="O6571" s="207"/>
      <c r="P6571" s="207"/>
      <c r="Q6571" s="207"/>
      <c r="R6571" s="207"/>
      <c r="S6571" s="207"/>
      <c r="T6571" s="207"/>
      <c r="U6571" s="207"/>
      <c r="V6571" s="207"/>
      <c r="W6571" s="207"/>
      <c r="X6571" s="207"/>
      <c r="Y6571" s="207"/>
      <c r="Z6571" s="207"/>
      <c r="AA6571" s="207"/>
      <c r="AB6571" s="207"/>
      <c r="AC6571" s="207"/>
      <c r="AD6571" s="207"/>
      <c r="AE6571" s="207"/>
      <c r="AF6571" s="207"/>
      <c r="AG6571" s="207"/>
      <c r="AH6571" s="207"/>
      <c r="AI6571" s="207"/>
      <c r="AJ6571" s="207"/>
      <c r="AK6571" s="207"/>
      <c r="AL6571" s="207"/>
      <c r="AM6571" s="207"/>
      <c r="AN6571" s="207"/>
      <c r="AO6571" s="207"/>
      <c r="AP6571" s="207"/>
      <c r="AQ6571" s="207"/>
      <c r="AR6571" s="207"/>
      <c r="AS6571" s="207"/>
      <c r="AT6571" s="207"/>
      <c r="AU6571" s="207"/>
      <c r="AV6571" s="207"/>
      <c r="AW6571" s="207"/>
      <c r="AX6571" s="207"/>
      <c r="AY6571" s="207"/>
      <c r="AZ6571" s="207"/>
      <c r="BA6571" s="207"/>
      <c r="BB6571" s="154">
        <v>3.3380000000000001</v>
      </c>
      <c r="BC6571" s="57">
        <v>10.64</v>
      </c>
      <c r="BD6571" s="22">
        <f t="shared" si="630"/>
        <v>4.6361111111111111</v>
      </c>
      <c r="BE6571" s="21">
        <f>BC6571-BD6571</f>
        <v>6.0038888888888895</v>
      </c>
      <c r="BF6571"/>
      <c r="BG6571" s="10">
        <v>6</v>
      </c>
      <c r="BH6571" s="21">
        <f t="shared" si="631"/>
        <v>7.9161600000000002E-3</v>
      </c>
      <c r="BI6571" s="29">
        <f t="shared" si="631"/>
        <v>3.4492666666666666E-3</v>
      </c>
      <c r="BJ6571" s="21">
        <f>BH6571-BI6571</f>
        <v>4.4668933333333336E-3</v>
      </c>
      <c r="BK6571" s="21">
        <v>419.41065600000002</v>
      </c>
      <c r="BL6571" s="22">
        <v>416.91900000000004</v>
      </c>
      <c r="BM6571" s="21">
        <v>2.4916559999999777</v>
      </c>
      <c r="BN6571" s="21">
        <f t="shared" si="632"/>
        <v>1677.6426240000001</v>
      </c>
      <c r="BO6571" s="22">
        <f>BL6571*4</f>
        <v>1667.6760000000002</v>
      </c>
      <c r="BP6571" s="21">
        <f t="shared" si="633"/>
        <v>9.9666239999999107</v>
      </c>
    </row>
    <row r="6572" spans="1:68" ht="12" hidden="1" customHeight="1" outlineLevel="2" x14ac:dyDescent="0.25">
      <c r="E6572" s="167" t="s">
        <v>5834</v>
      </c>
      <c r="F6572" s="204"/>
      <c r="G6572" s="204"/>
      <c r="H6572" s="204"/>
      <c r="I6572" s="235"/>
      <c r="J6572" s="235"/>
      <c r="K6572" s="204"/>
      <c r="L6572" s="204"/>
      <c r="M6572" s="204"/>
      <c r="N6572" s="204"/>
      <c r="O6572" s="204"/>
      <c r="P6572" s="204"/>
      <c r="Q6572" s="204"/>
      <c r="R6572" s="204"/>
      <c r="S6572" s="204"/>
      <c r="T6572" s="204"/>
      <c r="U6572" s="204"/>
      <c r="V6572" s="204"/>
      <c r="W6572" s="204"/>
      <c r="X6572" s="204"/>
      <c r="Y6572" s="204"/>
      <c r="Z6572" s="204"/>
      <c r="AA6572" s="204"/>
      <c r="AB6572" s="204"/>
      <c r="AC6572" s="204"/>
      <c r="AD6572" s="204"/>
      <c r="AE6572" s="204"/>
      <c r="AF6572" s="204"/>
      <c r="AG6572" s="204"/>
      <c r="AH6572" s="204"/>
      <c r="AI6572" s="204"/>
      <c r="AJ6572" s="204"/>
      <c r="AK6572" s="204"/>
      <c r="AL6572" s="204"/>
      <c r="AM6572" s="204"/>
      <c r="AN6572" s="204"/>
      <c r="AO6572" s="204"/>
      <c r="AP6572" s="204"/>
      <c r="AQ6572" s="204"/>
      <c r="AR6572" s="204"/>
      <c r="AS6572" s="204"/>
      <c r="AT6572" s="204"/>
      <c r="AU6572" s="204"/>
      <c r="AV6572" s="204"/>
      <c r="AW6572" s="204"/>
      <c r="AX6572" s="204"/>
      <c r="AY6572" s="204"/>
      <c r="AZ6572" s="204"/>
      <c r="BA6572" s="59"/>
      <c r="BB6572" s="154">
        <v>3.3380000000000001</v>
      </c>
      <c r="BC6572" s="60"/>
      <c r="BD6572" s="22">
        <f t="shared" si="630"/>
        <v>4.6361111111111111</v>
      </c>
      <c r="BE6572" s="51"/>
      <c r="BF6572" s="51"/>
      <c r="BH6572" s="21">
        <f t="shared" si="631"/>
        <v>0</v>
      </c>
      <c r="BI6572" s="29">
        <f t="shared" si="631"/>
        <v>3.4492666666666666E-3</v>
      </c>
      <c r="BK6572" s="21"/>
      <c r="BN6572" s="21">
        <f t="shared" si="632"/>
        <v>0</v>
      </c>
      <c r="BP6572" s="21">
        <f t="shared" si="633"/>
        <v>0</v>
      </c>
    </row>
    <row r="6573" spans="1:68" ht="12" hidden="1" customHeight="1" outlineLevel="1" collapsed="1" x14ac:dyDescent="0.25">
      <c r="A6573" s="10"/>
      <c r="B6573" s="18"/>
      <c r="C6573" s="18"/>
      <c r="D6573" s="18"/>
      <c r="E6573" s="165" t="s">
        <v>5745</v>
      </c>
      <c r="F6573" s="207"/>
      <c r="G6573" s="207"/>
      <c r="H6573" s="207"/>
      <c r="I6573" s="236"/>
      <c r="J6573" s="236"/>
      <c r="K6573" s="207"/>
      <c r="L6573" s="207"/>
      <c r="M6573" s="207"/>
      <c r="N6573" s="207"/>
      <c r="O6573" s="207"/>
      <c r="P6573" s="207"/>
      <c r="Q6573" s="207"/>
      <c r="R6573" s="207"/>
      <c r="S6573" s="207"/>
      <c r="T6573" s="207"/>
      <c r="U6573" s="207"/>
      <c r="V6573" s="207"/>
      <c r="W6573" s="207"/>
      <c r="X6573" s="207"/>
      <c r="Y6573" s="207"/>
      <c r="Z6573" s="207"/>
      <c r="AA6573" s="207"/>
      <c r="AB6573" s="207"/>
      <c r="AC6573" s="207"/>
      <c r="AD6573" s="207"/>
      <c r="AE6573" s="207"/>
      <c r="AF6573" s="207"/>
      <c r="AG6573" s="207"/>
      <c r="AH6573" s="207"/>
      <c r="AI6573" s="207"/>
      <c r="AJ6573" s="207"/>
      <c r="AK6573" s="207"/>
      <c r="AL6573" s="207"/>
      <c r="AM6573" s="207"/>
      <c r="AN6573" s="207"/>
      <c r="AO6573" s="207"/>
      <c r="AP6573" s="207"/>
      <c r="AQ6573" s="207"/>
      <c r="AR6573" s="207"/>
      <c r="AS6573" s="207"/>
      <c r="AT6573" s="207"/>
      <c r="AU6573" s="207"/>
      <c r="AV6573" s="207"/>
      <c r="AW6573" s="207"/>
      <c r="AX6573" s="207"/>
      <c r="AY6573" s="207"/>
      <c r="AZ6573" s="207"/>
      <c r="BA6573" s="207"/>
      <c r="BB6573" s="154">
        <v>2.3460000000000001</v>
      </c>
      <c r="BC6573" s="57">
        <v>8.8000000000000007</v>
      </c>
      <c r="BD6573" s="22">
        <f t="shared" si="630"/>
        <v>3.2583333333333337</v>
      </c>
      <c r="BE6573" s="21">
        <f>BC6573-BD6573</f>
        <v>5.541666666666667</v>
      </c>
      <c r="BF6573"/>
      <c r="BG6573" s="10">
        <v>6</v>
      </c>
      <c r="BH6573" s="21">
        <f t="shared" si="631"/>
        <v>6.5472000000000004E-3</v>
      </c>
      <c r="BI6573" s="29">
        <f t="shared" si="631"/>
        <v>2.4242000000000009E-3</v>
      </c>
      <c r="BJ6573" s="21">
        <f>BH6573-BI6573</f>
        <v>4.1229999999999999E-3</v>
      </c>
      <c r="BK6573" s="21">
        <v>419.41065600000002</v>
      </c>
      <c r="BL6573" s="22">
        <v>416.91900000000004</v>
      </c>
      <c r="BM6573" s="21">
        <v>2.4916559999999777</v>
      </c>
      <c r="BN6573" s="21">
        <f t="shared" si="632"/>
        <v>1677.6426240000001</v>
      </c>
      <c r="BO6573" s="22">
        <f>BL6573*4</f>
        <v>1667.6760000000002</v>
      </c>
      <c r="BP6573" s="21">
        <f t="shared" si="633"/>
        <v>9.9666239999999107</v>
      </c>
    </row>
    <row r="6574" spans="1:68" ht="12" hidden="1" customHeight="1" outlineLevel="2" x14ac:dyDescent="0.25">
      <c r="E6574" s="167" t="s">
        <v>5835</v>
      </c>
      <c r="F6574" s="204"/>
      <c r="G6574" s="204"/>
      <c r="H6574" s="204"/>
      <c r="I6574" s="235"/>
      <c r="J6574" s="235"/>
      <c r="K6574" s="204"/>
      <c r="L6574" s="204"/>
      <c r="M6574" s="204"/>
      <c r="N6574" s="204"/>
      <c r="O6574" s="204"/>
      <c r="P6574" s="204"/>
      <c r="Q6574" s="204"/>
      <c r="R6574" s="204"/>
      <c r="S6574" s="204"/>
      <c r="T6574" s="204"/>
      <c r="U6574" s="204"/>
      <c r="V6574" s="204"/>
      <c r="W6574" s="204"/>
      <c r="X6574" s="204"/>
      <c r="Y6574" s="204"/>
      <c r="Z6574" s="204"/>
      <c r="AA6574" s="204"/>
      <c r="AB6574" s="204"/>
      <c r="AC6574" s="204"/>
      <c r="AD6574" s="204"/>
      <c r="AE6574" s="204"/>
      <c r="AF6574" s="204"/>
      <c r="AG6574" s="204"/>
      <c r="AH6574" s="204"/>
      <c r="AI6574" s="204"/>
      <c r="AJ6574" s="204"/>
      <c r="AK6574" s="204"/>
      <c r="AL6574" s="204"/>
      <c r="AM6574" s="204"/>
      <c r="AN6574" s="204"/>
      <c r="AO6574" s="204"/>
      <c r="AP6574" s="204"/>
      <c r="AQ6574" s="204"/>
      <c r="AR6574" s="204"/>
      <c r="AS6574" s="204"/>
      <c r="AT6574" s="204"/>
      <c r="AU6574" s="204"/>
      <c r="AV6574" s="204"/>
      <c r="AW6574" s="204"/>
      <c r="AX6574" s="204"/>
      <c r="AY6574" s="204"/>
      <c r="AZ6574" s="204"/>
      <c r="BA6574" s="59"/>
      <c r="BB6574" s="154">
        <v>2.3460000000000001</v>
      </c>
      <c r="BC6574" s="60"/>
      <c r="BD6574" s="22">
        <f t="shared" si="630"/>
        <v>3.2583333333333337</v>
      </c>
      <c r="BE6574" s="51"/>
      <c r="BF6574" s="51"/>
      <c r="BH6574" s="21">
        <f t="shared" si="631"/>
        <v>0</v>
      </c>
      <c r="BI6574" s="29">
        <f t="shared" si="631"/>
        <v>2.4242000000000009E-3</v>
      </c>
      <c r="BK6574" s="21"/>
      <c r="BN6574" s="21">
        <f t="shared" si="632"/>
        <v>0</v>
      </c>
      <c r="BP6574" s="21">
        <f t="shared" si="633"/>
        <v>0</v>
      </c>
    </row>
    <row r="6575" spans="1:68" ht="12" hidden="1" customHeight="1" outlineLevel="1" collapsed="1" x14ac:dyDescent="0.25">
      <c r="A6575" s="10"/>
      <c r="B6575" s="18"/>
      <c r="C6575" s="18"/>
      <c r="D6575" s="18"/>
      <c r="E6575" s="165" t="s">
        <v>5746</v>
      </c>
      <c r="F6575" s="207"/>
      <c r="G6575" s="207"/>
      <c r="H6575" s="207"/>
      <c r="I6575" s="236"/>
      <c r="J6575" s="236"/>
      <c r="K6575" s="207"/>
      <c r="L6575" s="207"/>
      <c r="M6575" s="207"/>
      <c r="N6575" s="207"/>
      <c r="O6575" s="207"/>
      <c r="P6575" s="207"/>
      <c r="Q6575" s="207"/>
      <c r="R6575" s="207"/>
      <c r="S6575" s="207"/>
      <c r="T6575" s="207"/>
      <c r="U6575" s="207"/>
      <c r="V6575" s="207"/>
      <c r="W6575" s="207"/>
      <c r="X6575" s="207"/>
      <c r="Y6575" s="207"/>
      <c r="Z6575" s="207"/>
      <c r="AA6575" s="207"/>
      <c r="AB6575" s="207"/>
      <c r="AC6575" s="207"/>
      <c r="AD6575" s="207"/>
      <c r="AE6575" s="207"/>
      <c r="AF6575" s="207"/>
      <c r="AG6575" s="207"/>
      <c r="AH6575" s="207"/>
      <c r="AI6575" s="207"/>
      <c r="AJ6575" s="207"/>
      <c r="AK6575" s="207"/>
      <c r="AL6575" s="207"/>
      <c r="AM6575" s="207"/>
      <c r="AN6575" s="207"/>
      <c r="AO6575" s="207"/>
      <c r="AP6575" s="207"/>
      <c r="AQ6575" s="207"/>
      <c r="AR6575" s="207"/>
      <c r="AS6575" s="207"/>
      <c r="AT6575" s="207"/>
      <c r="AU6575" s="207"/>
      <c r="AV6575" s="207"/>
      <c r="AW6575" s="207"/>
      <c r="AX6575" s="207"/>
      <c r="AY6575" s="207"/>
      <c r="AZ6575" s="207"/>
      <c r="BA6575" s="207"/>
      <c r="BB6575" s="154">
        <v>6.6639999999999997</v>
      </c>
      <c r="BC6575" s="57">
        <v>17.399999999999999</v>
      </c>
      <c r="BD6575" s="22">
        <f t="shared" si="630"/>
        <v>9.2555555555555546</v>
      </c>
      <c r="BE6575" s="21">
        <f>BC6575-BD6575</f>
        <v>8.1444444444444439</v>
      </c>
      <c r="BF6575"/>
      <c r="BG6575" s="10">
        <v>6</v>
      </c>
      <c r="BH6575" s="21">
        <f t="shared" si="631"/>
        <v>1.2945599999999998E-2</v>
      </c>
      <c r="BI6575" s="29">
        <f t="shared" si="631"/>
        <v>6.8861333333333332E-3</v>
      </c>
      <c r="BJ6575" s="21">
        <f>BH6575-BI6575</f>
        <v>6.0594666666666649E-3</v>
      </c>
      <c r="BK6575" s="21">
        <v>419.41065600000002</v>
      </c>
      <c r="BL6575" s="22">
        <v>416.91900000000004</v>
      </c>
      <c r="BM6575" s="21">
        <v>2.4916559999999777</v>
      </c>
      <c r="BN6575" s="21">
        <f t="shared" si="632"/>
        <v>1677.6426240000001</v>
      </c>
      <c r="BO6575" s="22">
        <f>BL6575*4</f>
        <v>1667.6760000000002</v>
      </c>
      <c r="BP6575" s="21">
        <f t="shared" si="633"/>
        <v>9.9666239999999107</v>
      </c>
    </row>
    <row r="6576" spans="1:68" ht="12" hidden="1" customHeight="1" outlineLevel="2" x14ac:dyDescent="0.25">
      <c r="E6576" s="167" t="s">
        <v>5836</v>
      </c>
      <c r="F6576" s="204"/>
      <c r="G6576" s="204"/>
      <c r="H6576" s="204"/>
      <c r="I6576" s="235"/>
      <c r="J6576" s="235"/>
      <c r="K6576" s="204"/>
      <c r="L6576" s="204"/>
      <c r="M6576" s="204"/>
      <c r="N6576" s="204"/>
      <c r="O6576" s="204"/>
      <c r="P6576" s="204"/>
      <c r="Q6576" s="204"/>
      <c r="R6576" s="204"/>
      <c r="S6576" s="204"/>
      <c r="T6576" s="204"/>
      <c r="U6576" s="204"/>
      <c r="V6576" s="204"/>
      <c r="W6576" s="204"/>
      <c r="X6576" s="204"/>
      <c r="Y6576" s="204"/>
      <c r="Z6576" s="204"/>
      <c r="AA6576" s="204"/>
      <c r="AB6576" s="204"/>
      <c r="AC6576" s="204"/>
      <c r="AD6576" s="204"/>
      <c r="AE6576" s="204"/>
      <c r="AF6576" s="204"/>
      <c r="AG6576" s="204"/>
      <c r="AH6576" s="204"/>
      <c r="AI6576" s="204"/>
      <c r="AJ6576" s="204"/>
      <c r="AK6576" s="204"/>
      <c r="AL6576" s="204"/>
      <c r="AM6576" s="204"/>
      <c r="AN6576" s="204"/>
      <c r="AO6576" s="204"/>
      <c r="AP6576" s="204"/>
      <c r="AQ6576" s="204"/>
      <c r="AR6576" s="204"/>
      <c r="AS6576" s="204"/>
      <c r="AT6576" s="204"/>
      <c r="AU6576" s="204"/>
      <c r="AV6576" s="204"/>
      <c r="AW6576" s="204"/>
      <c r="AX6576" s="204"/>
      <c r="AY6576" s="204"/>
      <c r="AZ6576" s="204"/>
      <c r="BA6576" s="59"/>
      <c r="BB6576" s="154">
        <v>6.6639999999999997</v>
      </c>
      <c r="BC6576" s="60"/>
      <c r="BD6576" s="22">
        <f t="shared" si="630"/>
        <v>9.2555555555555546</v>
      </c>
      <c r="BE6576" s="51"/>
      <c r="BF6576" s="51"/>
      <c r="BH6576" s="21">
        <f t="shared" si="631"/>
        <v>0</v>
      </c>
      <c r="BI6576" s="29">
        <f t="shared" si="631"/>
        <v>6.8861333333333332E-3</v>
      </c>
      <c r="BK6576" s="21"/>
      <c r="BN6576" s="21">
        <f t="shared" si="632"/>
        <v>0</v>
      </c>
      <c r="BP6576" s="21">
        <f t="shared" si="633"/>
        <v>0</v>
      </c>
    </row>
    <row r="6577" spans="1:68" ht="12" hidden="1" customHeight="1" outlineLevel="1" collapsed="1" x14ac:dyDescent="0.25">
      <c r="A6577" s="10"/>
      <c r="B6577" s="18"/>
      <c r="C6577" s="18"/>
      <c r="D6577" s="18"/>
      <c r="E6577" s="165" t="s">
        <v>5747</v>
      </c>
      <c r="F6577" s="207"/>
      <c r="G6577" s="207"/>
      <c r="H6577" s="207"/>
      <c r="I6577" s="236"/>
      <c r="J6577" s="236"/>
      <c r="K6577" s="207"/>
      <c r="L6577" s="207"/>
      <c r="M6577" s="207"/>
      <c r="N6577" s="207"/>
      <c r="O6577" s="207"/>
      <c r="P6577" s="207"/>
      <c r="Q6577" s="207"/>
      <c r="R6577" s="207"/>
      <c r="S6577" s="207"/>
      <c r="T6577" s="207"/>
      <c r="U6577" s="207"/>
      <c r="V6577" s="207"/>
      <c r="W6577" s="207"/>
      <c r="X6577" s="207"/>
      <c r="Y6577" s="207"/>
      <c r="Z6577" s="207"/>
      <c r="AA6577" s="207"/>
      <c r="AB6577" s="207"/>
      <c r="AC6577" s="207"/>
      <c r="AD6577" s="207"/>
      <c r="AE6577" s="207"/>
      <c r="AF6577" s="207"/>
      <c r="AG6577" s="207"/>
      <c r="AH6577" s="207"/>
      <c r="AI6577" s="207"/>
      <c r="AJ6577" s="207"/>
      <c r="AK6577" s="207"/>
      <c r="AL6577" s="207"/>
      <c r="AM6577" s="207"/>
      <c r="AN6577" s="207"/>
      <c r="AO6577" s="207"/>
      <c r="AP6577" s="207"/>
      <c r="AQ6577" s="207"/>
      <c r="AR6577" s="207"/>
      <c r="AS6577" s="207"/>
      <c r="AT6577" s="207"/>
      <c r="AU6577" s="207"/>
      <c r="AV6577" s="207"/>
      <c r="AW6577" s="207"/>
      <c r="AX6577" s="207"/>
      <c r="AY6577" s="207"/>
      <c r="AZ6577" s="207"/>
      <c r="BA6577" s="207"/>
      <c r="BB6577" s="154">
        <v>2.4609999999999999</v>
      </c>
      <c r="BC6577" s="57">
        <v>9.4</v>
      </c>
      <c r="BD6577" s="22">
        <f t="shared" si="630"/>
        <v>3.4180555555555556</v>
      </c>
      <c r="BE6577" s="21">
        <f>BC6577-BD6577</f>
        <v>5.9819444444444443</v>
      </c>
      <c r="BF6577"/>
      <c r="BG6577" s="10">
        <v>6</v>
      </c>
      <c r="BH6577" s="21">
        <f t="shared" si="631"/>
        <v>6.9936E-3</v>
      </c>
      <c r="BI6577" s="29">
        <f t="shared" si="631"/>
        <v>2.5430333333333333E-3</v>
      </c>
      <c r="BJ6577" s="21">
        <f>BH6577-BI6577</f>
        <v>4.4505666666666667E-3</v>
      </c>
      <c r="BK6577" s="21">
        <v>419.41065600000002</v>
      </c>
      <c r="BL6577" s="22">
        <v>416.91900000000004</v>
      </c>
      <c r="BM6577" s="21">
        <v>2.4916559999999777</v>
      </c>
      <c r="BN6577" s="21">
        <f t="shared" si="632"/>
        <v>1677.6426240000001</v>
      </c>
      <c r="BO6577" s="22">
        <f>BL6577*4</f>
        <v>1667.6760000000002</v>
      </c>
      <c r="BP6577" s="21">
        <f t="shared" si="633"/>
        <v>9.9666239999999107</v>
      </c>
    </row>
    <row r="6578" spans="1:68" ht="12" hidden="1" customHeight="1" outlineLevel="2" x14ac:dyDescent="0.25">
      <c r="E6578" s="167" t="s">
        <v>5837</v>
      </c>
      <c r="F6578" s="204"/>
      <c r="G6578" s="204"/>
      <c r="H6578" s="204"/>
      <c r="I6578" s="235"/>
      <c r="J6578" s="235"/>
      <c r="K6578" s="204"/>
      <c r="L6578" s="204"/>
      <c r="M6578" s="204"/>
      <c r="N6578" s="204"/>
      <c r="O6578" s="204"/>
      <c r="P6578" s="204"/>
      <c r="Q6578" s="204"/>
      <c r="R6578" s="204"/>
      <c r="S6578" s="204"/>
      <c r="T6578" s="204"/>
      <c r="U6578" s="204"/>
      <c r="V6578" s="204"/>
      <c r="W6578" s="204"/>
      <c r="X6578" s="204"/>
      <c r="Y6578" s="204"/>
      <c r="Z6578" s="204"/>
      <c r="AA6578" s="204"/>
      <c r="AB6578" s="204"/>
      <c r="AC6578" s="204"/>
      <c r="AD6578" s="204"/>
      <c r="AE6578" s="204"/>
      <c r="AF6578" s="204"/>
      <c r="AG6578" s="204"/>
      <c r="AH6578" s="204"/>
      <c r="AI6578" s="204"/>
      <c r="AJ6578" s="204"/>
      <c r="AK6578" s="204"/>
      <c r="AL6578" s="204"/>
      <c r="AM6578" s="204"/>
      <c r="AN6578" s="204"/>
      <c r="AO6578" s="204"/>
      <c r="AP6578" s="204"/>
      <c r="AQ6578" s="204"/>
      <c r="AR6578" s="204"/>
      <c r="AS6578" s="204"/>
      <c r="AT6578" s="204"/>
      <c r="AU6578" s="204"/>
      <c r="AV6578" s="204"/>
      <c r="AW6578" s="204"/>
      <c r="AX6578" s="204"/>
      <c r="AY6578" s="204"/>
      <c r="AZ6578" s="204"/>
      <c r="BA6578" s="59"/>
      <c r="BB6578" s="154">
        <v>2.4609999999999999</v>
      </c>
      <c r="BC6578" s="60"/>
      <c r="BD6578" s="22">
        <f t="shared" si="630"/>
        <v>3.4180555555555556</v>
      </c>
      <c r="BE6578" s="51"/>
      <c r="BF6578" s="51"/>
      <c r="BH6578" s="21">
        <f t="shared" si="631"/>
        <v>0</v>
      </c>
      <c r="BI6578" s="29">
        <f t="shared" si="631"/>
        <v>2.5430333333333333E-3</v>
      </c>
      <c r="BK6578" s="21"/>
      <c r="BN6578" s="21">
        <f t="shared" si="632"/>
        <v>0</v>
      </c>
      <c r="BP6578" s="21">
        <f t="shared" si="633"/>
        <v>0</v>
      </c>
    </row>
    <row r="6579" spans="1:68" ht="12" hidden="1" customHeight="1" outlineLevel="1" collapsed="1" x14ac:dyDescent="0.25">
      <c r="A6579" s="10"/>
      <c r="B6579" s="18"/>
      <c r="C6579" s="18"/>
      <c r="D6579" s="18"/>
      <c r="E6579" s="165" t="s">
        <v>5748</v>
      </c>
      <c r="F6579" s="207"/>
      <c r="G6579" s="207"/>
      <c r="H6579" s="207"/>
      <c r="I6579" s="236"/>
      <c r="J6579" s="236"/>
      <c r="K6579" s="207"/>
      <c r="L6579" s="207"/>
      <c r="M6579" s="207"/>
      <c r="N6579" s="207"/>
      <c r="O6579" s="207"/>
      <c r="P6579" s="207"/>
      <c r="Q6579" s="207"/>
      <c r="R6579" s="207"/>
      <c r="S6579" s="207"/>
      <c r="T6579" s="207"/>
      <c r="U6579" s="207"/>
      <c r="V6579" s="207"/>
      <c r="W6579" s="207"/>
      <c r="X6579" s="207"/>
      <c r="Y6579" s="207"/>
      <c r="Z6579" s="207"/>
      <c r="AA6579" s="207"/>
      <c r="AB6579" s="207"/>
      <c r="AC6579" s="207"/>
      <c r="AD6579" s="207"/>
      <c r="AE6579" s="207"/>
      <c r="AF6579" s="207"/>
      <c r="AG6579" s="207"/>
      <c r="AH6579" s="207"/>
      <c r="AI6579" s="207"/>
      <c r="AJ6579" s="207"/>
      <c r="AK6579" s="207"/>
      <c r="AL6579" s="207"/>
      <c r="AM6579" s="207"/>
      <c r="AN6579" s="207"/>
      <c r="AO6579" s="207"/>
      <c r="AP6579" s="207"/>
      <c r="AQ6579" s="207"/>
      <c r="AR6579" s="207"/>
      <c r="AS6579" s="207"/>
      <c r="AT6579" s="207"/>
      <c r="AU6579" s="207"/>
      <c r="AV6579" s="207"/>
      <c r="AW6579" s="207"/>
      <c r="AX6579" s="207"/>
      <c r="AY6579" s="207"/>
      <c r="AZ6579" s="207"/>
      <c r="BA6579" s="207"/>
      <c r="BB6579" s="154">
        <v>3.871</v>
      </c>
      <c r="BC6579" s="57">
        <v>12</v>
      </c>
      <c r="BD6579" s="22">
        <f t="shared" si="630"/>
        <v>5.3763888888888891</v>
      </c>
      <c r="BE6579" s="21">
        <f>BC6579-BD6579</f>
        <v>6.6236111111111109</v>
      </c>
      <c r="BF6579"/>
      <c r="BG6579" s="10">
        <v>6</v>
      </c>
      <c r="BH6579" s="21">
        <f t="shared" si="631"/>
        <v>8.9280000000000002E-3</v>
      </c>
      <c r="BI6579" s="29">
        <f t="shared" si="631"/>
        <v>4.0000333333333332E-3</v>
      </c>
      <c r="BJ6579" s="21">
        <f>BH6579-BI6579</f>
        <v>4.927966666666667E-3</v>
      </c>
      <c r="BK6579" s="21">
        <v>419.41065600000002</v>
      </c>
      <c r="BL6579" s="22">
        <v>416.91900000000004</v>
      </c>
      <c r="BM6579" s="21">
        <v>2.4916559999999777</v>
      </c>
      <c r="BN6579" s="21">
        <f t="shared" si="632"/>
        <v>1677.6426240000001</v>
      </c>
      <c r="BO6579" s="22">
        <f>BL6579*4</f>
        <v>1667.6760000000002</v>
      </c>
      <c r="BP6579" s="21">
        <f t="shared" si="633"/>
        <v>9.9666239999999107</v>
      </c>
    </row>
    <row r="6580" spans="1:68" ht="12" hidden="1" customHeight="1" outlineLevel="2" x14ac:dyDescent="0.25">
      <c r="E6580" s="167" t="s">
        <v>5838</v>
      </c>
      <c r="F6580" s="204"/>
      <c r="G6580" s="204"/>
      <c r="H6580" s="204"/>
      <c r="I6580" s="235"/>
      <c r="J6580" s="235"/>
      <c r="K6580" s="204"/>
      <c r="L6580" s="204"/>
      <c r="M6580" s="204"/>
      <c r="N6580" s="204"/>
      <c r="O6580" s="204"/>
      <c r="P6580" s="204"/>
      <c r="Q6580" s="204"/>
      <c r="R6580" s="204"/>
      <c r="S6580" s="204"/>
      <c r="T6580" s="204"/>
      <c r="U6580" s="204"/>
      <c r="V6580" s="204"/>
      <c r="W6580" s="204"/>
      <c r="X6580" s="204"/>
      <c r="Y6580" s="204"/>
      <c r="Z6580" s="204"/>
      <c r="AA6580" s="204"/>
      <c r="AB6580" s="204"/>
      <c r="AC6580" s="204"/>
      <c r="AD6580" s="204"/>
      <c r="AE6580" s="204"/>
      <c r="AF6580" s="204"/>
      <c r="AG6580" s="204"/>
      <c r="AH6580" s="204"/>
      <c r="AI6580" s="204"/>
      <c r="AJ6580" s="204"/>
      <c r="AK6580" s="204"/>
      <c r="AL6580" s="204"/>
      <c r="AM6580" s="204"/>
      <c r="AN6580" s="204"/>
      <c r="AO6580" s="204"/>
      <c r="AP6580" s="204"/>
      <c r="AQ6580" s="204"/>
      <c r="AR6580" s="204"/>
      <c r="AS6580" s="204"/>
      <c r="AT6580" s="204"/>
      <c r="AU6580" s="204"/>
      <c r="AV6580" s="204"/>
      <c r="AW6580" s="204"/>
      <c r="AX6580" s="204"/>
      <c r="AY6580" s="204"/>
      <c r="AZ6580" s="204"/>
      <c r="BA6580" s="59"/>
      <c r="BB6580" s="154">
        <v>3.871</v>
      </c>
      <c r="BC6580" s="60"/>
      <c r="BD6580" s="22">
        <f t="shared" si="630"/>
        <v>5.3763888888888891</v>
      </c>
      <c r="BE6580" s="51"/>
      <c r="BF6580" s="51"/>
      <c r="BH6580" s="21">
        <f t="shared" si="631"/>
        <v>0</v>
      </c>
      <c r="BI6580" s="29">
        <f t="shared" si="631"/>
        <v>4.0000333333333332E-3</v>
      </c>
      <c r="BK6580" s="21"/>
      <c r="BN6580" s="21">
        <f t="shared" si="632"/>
        <v>0</v>
      </c>
      <c r="BP6580" s="21">
        <f t="shared" si="633"/>
        <v>0</v>
      </c>
    </row>
    <row r="6581" spans="1:68" ht="12" hidden="1" customHeight="1" outlineLevel="1" collapsed="1" x14ac:dyDescent="0.25">
      <c r="A6581" s="10"/>
      <c r="B6581" s="18"/>
      <c r="C6581" s="18"/>
      <c r="D6581" s="18"/>
      <c r="E6581" s="165" t="s">
        <v>5748</v>
      </c>
      <c r="F6581" s="207"/>
      <c r="G6581" s="207"/>
      <c r="H6581" s="207"/>
      <c r="I6581" s="236"/>
      <c r="J6581" s="236"/>
      <c r="K6581" s="207"/>
      <c r="L6581" s="207"/>
      <c r="M6581" s="207"/>
      <c r="N6581" s="207"/>
      <c r="O6581" s="207"/>
      <c r="P6581" s="207"/>
      <c r="Q6581" s="207"/>
      <c r="R6581" s="207"/>
      <c r="S6581" s="207"/>
      <c r="T6581" s="207"/>
      <c r="U6581" s="207"/>
      <c r="V6581" s="207"/>
      <c r="W6581" s="207"/>
      <c r="X6581" s="207"/>
      <c r="Y6581" s="207"/>
      <c r="Z6581" s="207"/>
      <c r="AA6581" s="207"/>
      <c r="AB6581" s="207"/>
      <c r="AC6581" s="207"/>
      <c r="AD6581" s="207"/>
      <c r="AE6581" s="207"/>
      <c r="AF6581" s="207"/>
      <c r="AG6581" s="207"/>
      <c r="AH6581" s="207"/>
      <c r="AI6581" s="207"/>
      <c r="AJ6581" s="207"/>
      <c r="AK6581" s="207"/>
      <c r="AL6581" s="207"/>
      <c r="AM6581" s="207"/>
      <c r="AN6581" s="207"/>
      <c r="AO6581" s="207"/>
      <c r="AP6581" s="207"/>
      <c r="AQ6581" s="207"/>
      <c r="AR6581" s="207"/>
      <c r="AS6581" s="207"/>
      <c r="AT6581" s="207"/>
      <c r="AU6581" s="207"/>
      <c r="AV6581" s="207"/>
      <c r="AW6581" s="207"/>
      <c r="AX6581" s="207"/>
      <c r="AY6581" s="207"/>
      <c r="AZ6581" s="207"/>
      <c r="BA6581" s="207"/>
      <c r="BB6581" s="154">
        <v>7.4260000000000002</v>
      </c>
      <c r="BC6581" s="57">
        <v>23</v>
      </c>
      <c r="BD6581" s="22">
        <f t="shared" si="630"/>
        <v>10.313888888888888</v>
      </c>
      <c r="BE6581" s="21">
        <f>BC6581-BD6581</f>
        <v>12.686111111111112</v>
      </c>
      <c r="BF6581"/>
      <c r="BG6581" s="10">
        <v>6</v>
      </c>
      <c r="BH6581" s="21">
        <f t="shared" si="631"/>
        <v>1.7111999999999999E-2</v>
      </c>
      <c r="BI6581" s="29">
        <f t="shared" si="631"/>
        <v>7.6735333333333329E-3</v>
      </c>
      <c r="BJ6581" s="21">
        <f>BH6581-BI6581</f>
        <v>9.4384666666666658E-3</v>
      </c>
      <c r="BK6581" s="21">
        <v>419.41065600000002</v>
      </c>
      <c r="BL6581" s="22">
        <v>416.91900000000004</v>
      </c>
      <c r="BM6581" s="21">
        <v>2.4916559999999777</v>
      </c>
      <c r="BN6581" s="21">
        <f t="shared" si="632"/>
        <v>1677.6426240000001</v>
      </c>
      <c r="BO6581" s="22">
        <f>BL6581*4</f>
        <v>1667.6760000000002</v>
      </c>
      <c r="BP6581" s="21">
        <f t="shared" si="633"/>
        <v>9.9666239999999107</v>
      </c>
    </row>
    <row r="6582" spans="1:68" ht="12" hidden="1" customHeight="1" outlineLevel="2" x14ac:dyDescent="0.25">
      <c r="E6582" s="167" t="s">
        <v>5839</v>
      </c>
      <c r="F6582" s="204"/>
      <c r="G6582" s="204"/>
      <c r="H6582" s="204"/>
      <c r="I6582" s="235"/>
      <c r="J6582" s="235"/>
      <c r="K6582" s="204"/>
      <c r="L6582" s="204"/>
      <c r="M6582" s="204"/>
      <c r="N6582" s="204"/>
      <c r="O6582" s="204"/>
      <c r="P6582" s="204"/>
      <c r="Q6582" s="204"/>
      <c r="R6582" s="204"/>
      <c r="S6582" s="204"/>
      <c r="T6582" s="204"/>
      <c r="U6582" s="204"/>
      <c r="V6582" s="204"/>
      <c r="W6582" s="204"/>
      <c r="X6582" s="204"/>
      <c r="Y6582" s="204"/>
      <c r="Z6582" s="204"/>
      <c r="AA6582" s="204"/>
      <c r="AB6582" s="204"/>
      <c r="AC6582" s="204"/>
      <c r="AD6582" s="204"/>
      <c r="AE6582" s="204"/>
      <c r="AF6582" s="204"/>
      <c r="AG6582" s="204"/>
      <c r="AH6582" s="204"/>
      <c r="AI6582" s="204"/>
      <c r="AJ6582" s="204"/>
      <c r="AK6582" s="204"/>
      <c r="AL6582" s="204"/>
      <c r="AM6582" s="204"/>
      <c r="AN6582" s="204"/>
      <c r="AO6582" s="204"/>
      <c r="AP6582" s="204"/>
      <c r="AQ6582" s="204"/>
      <c r="AR6582" s="204"/>
      <c r="AS6582" s="204"/>
      <c r="AT6582" s="204"/>
      <c r="AU6582" s="204"/>
      <c r="AV6582" s="204"/>
      <c r="AW6582" s="204"/>
      <c r="AX6582" s="204"/>
      <c r="AY6582" s="204"/>
      <c r="AZ6582" s="204"/>
      <c r="BA6582" s="59"/>
      <c r="BB6582" s="154">
        <v>7.4260000000000002</v>
      </c>
      <c r="BC6582" s="60"/>
      <c r="BD6582" s="22">
        <f t="shared" si="630"/>
        <v>10.313888888888888</v>
      </c>
      <c r="BE6582" s="51"/>
      <c r="BF6582" s="51"/>
      <c r="BH6582" s="21">
        <f t="shared" si="631"/>
        <v>0</v>
      </c>
      <c r="BI6582" s="29">
        <f t="shared" si="631"/>
        <v>7.6735333333333329E-3</v>
      </c>
      <c r="BK6582" s="21"/>
      <c r="BN6582" s="21">
        <f t="shared" si="632"/>
        <v>0</v>
      </c>
      <c r="BP6582" s="21">
        <f t="shared" si="633"/>
        <v>0</v>
      </c>
    </row>
    <row r="6583" spans="1:68" ht="12" hidden="1" customHeight="1" outlineLevel="1" collapsed="1" x14ac:dyDescent="0.25">
      <c r="A6583" s="10"/>
      <c r="B6583" s="18"/>
      <c r="C6583" s="18"/>
      <c r="D6583" s="18"/>
      <c r="E6583" s="165" t="s">
        <v>5643</v>
      </c>
      <c r="F6583" s="207"/>
      <c r="G6583" s="207"/>
      <c r="H6583" s="207"/>
      <c r="I6583" s="236"/>
      <c r="J6583" s="236"/>
      <c r="K6583" s="207"/>
      <c r="L6583" s="207"/>
      <c r="M6583" s="207"/>
      <c r="N6583" s="207"/>
      <c r="O6583" s="207"/>
      <c r="P6583" s="207"/>
      <c r="Q6583" s="207"/>
      <c r="R6583" s="207"/>
      <c r="S6583" s="207"/>
      <c r="T6583" s="207"/>
      <c r="U6583" s="207"/>
      <c r="V6583" s="207"/>
      <c r="W6583" s="207"/>
      <c r="X6583" s="207"/>
      <c r="Y6583" s="207"/>
      <c r="Z6583" s="207"/>
      <c r="AA6583" s="207"/>
      <c r="AB6583" s="207"/>
      <c r="AC6583" s="207"/>
      <c r="AD6583" s="207"/>
      <c r="AE6583" s="207"/>
      <c r="AF6583" s="207"/>
      <c r="AG6583" s="207"/>
      <c r="AH6583" s="207"/>
      <c r="AI6583" s="207"/>
      <c r="AJ6583" s="207"/>
      <c r="AK6583" s="207"/>
      <c r="AL6583" s="207"/>
      <c r="AM6583" s="207"/>
      <c r="AN6583" s="207"/>
      <c r="AO6583" s="207"/>
      <c r="AP6583" s="207"/>
      <c r="AQ6583" s="207"/>
      <c r="AR6583" s="207"/>
      <c r="AS6583" s="207"/>
      <c r="AT6583" s="207"/>
      <c r="AU6583" s="207"/>
      <c r="AV6583" s="207"/>
      <c r="AW6583" s="207"/>
      <c r="AX6583" s="207"/>
      <c r="AY6583" s="207"/>
      <c r="AZ6583" s="207"/>
      <c r="BA6583" s="207"/>
      <c r="BB6583" s="154">
        <v>104.965</v>
      </c>
      <c r="BC6583" s="159">
        <v>829</v>
      </c>
      <c r="BD6583" s="22">
        <f t="shared" si="630"/>
        <v>145.78472222222223</v>
      </c>
      <c r="BE6583" s="21">
        <f>BC6583-BD6583</f>
        <v>683.21527777777783</v>
      </c>
      <c r="BF6583"/>
      <c r="BG6583" s="10">
        <v>5</v>
      </c>
      <c r="BH6583" s="21">
        <f t="shared" si="631"/>
        <v>0.61677599999999999</v>
      </c>
      <c r="BI6583" s="29">
        <f t="shared" si="631"/>
        <v>0.10846383333333334</v>
      </c>
      <c r="BJ6583" s="21">
        <f>BH6583-BI6583</f>
        <v>0.50831216666666668</v>
      </c>
      <c r="BK6583" s="21">
        <v>419.41065600000002</v>
      </c>
      <c r="BL6583" s="22">
        <v>416.91900000000004</v>
      </c>
      <c r="BM6583" s="21">
        <v>2.4916559999999777</v>
      </c>
      <c r="BN6583" s="21">
        <f t="shared" si="632"/>
        <v>1677.6426240000001</v>
      </c>
      <c r="BO6583" s="22">
        <f>BL6583*4</f>
        <v>1667.6760000000002</v>
      </c>
      <c r="BP6583" s="21">
        <f t="shared" si="633"/>
        <v>9.9666239999999107</v>
      </c>
    </row>
    <row r="6584" spans="1:68" ht="12" hidden="1" customHeight="1" outlineLevel="2" x14ac:dyDescent="0.25">
      <c r="E6584" s="167" t="s">
        <v>5840</v>
      </c>
      <c r="F6584" s="204"/>
      <c r="G6584" s="204"/>
      <c r="H6584" s="204"/>
      <c r="I6584" s="235"/>
      <c r="J6584" s="235"/>
      <c r="K6584" s="204"/>
      <c r="L6584" s="204"/>
      <c r="M6584" s="204"/>
      <c r="N6584" s="204"/>
      <c r="O6584" s="204"/>
      <c r="P6584" s="204"/>
      <c r="Q6584" s="204"/>
      <c r="R6584" s="204"/>
      <c r="S6584" s="204"/>
      <c r="T6584" s="204"/>
      <c r="U6584" s="204"/>
      <c r="V6584" s="204"/>
      <c r="W6584" s="204"/>
      <c r="X6584" s="204"/>
      <c r="Y6584" s="204"/>
      <c r="Z6584" s="204"/>
      <c r="AA6584" s="204"/>
      <c r="AB6584" s="204"/>
      <c r="AC6584" s="204"/>
      <c r="AD6584" s="204"/>
      <c r="AE6584" s="204"/>
      <c r="AF6584" s="204"/>
      <c r="AG6584" s="204"/>
      <c r="AH6584" s="204"/>
      <c r="AI6584" s="204"/>
      <c r="AJ6584" s="204"/>
      <c r="AK6584" s="204"/>
      <c r="AL6584" s="204"/>
      <c r="AM6584" s="204"/>
      <c r="AN6584" s="204"/>
      <c r="AO6584" s="204"/>
      <c r="AP6584" s="204"/>
      <c r="AQ6584" s="204"/>
      <c r="AR6584" s="204"/>
      <c r="AS6584" s="204"/>
      <c r="AT6584" s="204"/>
      <c r="AU6584" s="204"/>
      <c r="AV6584" s="204"/>
      <c r="AW6584" s="204"/>
      <c r="AX6584" s="204"/>
      <c r="AY6584" s="204"/>
      <c r="AZ6584" s="204"/>
      <c r="BA6584" s="59"/>
      <c r="BB6584" s="154">
        <v>104.965</v>
      </c>
      <c r="BC6584" s="60"/>
      <c r="BD6584" s="22">
        <f t="shared" si="630"/>
        <v>145.78472222222223</v>
      </c>
      <c r="BE6584" s="51"/>
      <c r="BF6584" s="51"/>
      <c r="BH6584" s="21">
        <f t="shared" si="631"/>
        <v>0</v>
      </c>
      <c r="BI6584" s="29">
        <f t="shared" si="631"/>
        <v>0.10846383333333334</v>
      </c>
      <c r="BK6584" s="21"/>
      <c r="BN6584" s="21">
        <f t="shared" si="632"/>
        <v>0</v>
      </c>
      <c r="BP6584" s="21">
        <f t="shared" si="633"/>
        <v>0</v>
      </c>
    </row>
    <row r="6585" spans="1:68" ht="12" hidden="1" customHeight="1" outlineLevel="1" collapsed="1" x14ac:dyDescent="0.25">
      <c r="A6585" s="10"/>
      <c r="B6585" s="18"/>
      <c r="C6585" s="18"/>
      <c r="D6585" s="18"/>
      <c r="E6585" s="165" t="s">
        <v>5749</v>
      </c>
      <c r="F6585" s="207"/>
      <c r="G6585" s="207"/>
      <c r="H6585" s="207"/>
      <c r="I6585" s="236"/>
      <c r="J6585" s="236"/>
      <c r="K6585" s="207"/>
      <c r="L6585" s="207"/>
      <c r="M6585" s="207"/>
      <c r="N6585" s="207"/>
      <c r="O6585" s="207"/>
      <c r="P6585" s="207"/>
      <c r="Q6585" s="207"/>
      <c r="R6585" s="207"/>
      <c r="S6585" s="207"/>
      <c r="T6585" s="207"/>
      <c r="U6585" s="207"/>
      <c r="V6585" s="207"/>
      <c r="W6585" s="207"/>
      <c r="X6585" s="207"/>
      <c r="Y6585" s="207"/>
      <c r="Z6585" s="207"/>
      <c r="AA6585" s="207"/>
      <c r="AB6585" s="207"/>
      <c r="AC6585" s="207"/>
      <c r="AD6585" s="207"/>
      <c r="AE6585" s="207"/>
      <c r="AF6585" s="207"/>
      <c r="AG6585" s="207"/>
      <c r="AH6585" s="207"/>
      <c r="AI6585" s="207"/>
      <c r="AJ6585" s="207"/>
      <c r="AK6585" s="207"/>
      <c r="AL6585" s="207"/>
      <c r="AM6585" s="207"/>
      <c r="AN6585" s="207"/>
      <c r="AO6585" s="207"/>
      <c r="AP6585" s="207"/>
      <c r="AQ6585" s="207"/>
      <c r="AR6585" s="207"/>
      <c r="AS6585" s="207"/>
      <c r="AT6585" s="207"/>
      <c r="AU6585" s="207"/>
      <c r="AV6585" s="207"/>
      <c r="AW6585" s="207"/>
      <c r="AX6585" s="207"/>
      <c r="AY6585" s="207"/>
      <c r="AZ6585" s="207"/>
      <c r="BA6585" s="207"/>
      <c r="BB6585" s="154">
        <v>2.5030000000000001</v>
      </c>
      <c r="BC6585" s="57">
        <v>9</v>
      </c>
      <c r="BD6585" s="22">
        <f t="shared" si="630"/>
        <v>3.4763888888888888</v>
      </c>
      <c r="BE6585" s="21">
        <f>BC6585-BD6585</f>
        <v>5.5236111111111112</v>
      </c>
      <c r="BF6585"/>
      <c r="BG6585" s="10">
        <v>6</v>
      </c>
      <c r="BH6585" s="21">
        <f t="shared" si="631"/>
        <v>6.6959999999999997E-3</v>
      </c>
      <c r="BI6585" s="29">
        <f t="shared" si="631"/>
        <v>2.5864333333333336E-3</v>
      </c>
      <c r="BJ6585" s="21">
        <f>BH6585-BI6585</f>
        <v>4.1095666666666666E-3</v>
      </c>
      <c r="BK6585" s="21">
        <v>419.41065600000002</v>
      </c>
      <c r="BL6585" s="22">
        <v>416.91900000000004</v>
      </c>
      <c r="BM6585" s="21">
        <v>2.4916559999999777</v>
      </c>
      <c r="BN6585" s="21">
        <f t="shared" si="632"/>
        <v>1677.6426240000001</v>
      </c>
      <c r="BO6585" s="22">
        <f>BL6585*4</f>
        <v>1667.6760000000002</v>
      </c>
      <c r="BP6585" s="21">
        <f t="shared" si="633"/>
        <v>9.9666239999999107</v>
      </c>
    </row>
    <row r="6586" spans="1:68" ht="12" hidden="1" customHeight="1" outlineLevel="2" x14ac:dyDescent="0.25">
      <c r="E6586" s="167" t="s">
        <v>5841</v>
      </c>
      <c r="F6586" s="204"/>
      <c r="G6586" s="204"/>
      <c r="H6586" s="204"/>
      <c r="I6586" s="235"/>
      <c r="J6586" s="235"/>
      <c r="K6586" s="204"/>
      <c r="L6586" s="204"/>
      <c r="M6586" s="204"/>
      <c r="N6586" s="204"/>
      <c r="O6586" s="204"/>
      <c r="P6586" s="204"/>
      <c r="Q6586" s="204"/>
      <c r="R6586" s="204"/>
      <c r="S6586" s="204"/>
      <c r="T6586" s="204"/>
      <c r="U6586" s="204"/>
      <c r="V6586" s="204"/>
      <c r="W6586" s="204"/>
      <c r="X6586" s="204"/>
      <c r="Y6586" s="204"/>
      <c r="Z6586" s="204"/>
      <c r="AA6586" s="204"/>
      <c r="AB6586" s="204"/>
      <c r="AC6586" s="204"/>
      <c r="AD6586" s="204"/>
      <c r="AE6586" s="204"/>
      <c r="AF6586" s="204"/>
      <c r="AG6586" s="204"/>
      <c r="AH6586" s="204"/>
      <c r="AI6586" s="204"/>
      <c r="AJ6586" s="204"/>
      <c r="AK6586" s="204"/>
      <c r="AL6586" s="204"/>
      <c r="AM6586" s="204"/>
      <c r="AN6586" s="204"/>
      <c r="AO6586" s="204"/>
      <c r="AP6586" s="204"/>
      <c r="AQ6586" s="204"/>
      <c r="AR6586" s="204"/>
      <c r="AS6586" s="204"/>
      <c r="AT6586" s="204"/>
      <c r="AU6586" s="204"/>
      <c r="AV6586" s="204"/>
      <c r="AW6586" s="204"/>
      <c r="AX6586" s="204"/>
      <c r="AY6586" s="204"/>
      <c r="AZ6586" s="204"/>
      <c r="BA6586" s="59"/>
      <c r="BB6586" s="154">
        <v>2.5030000000000001</v>
      </c>
      <c r="BC6586" s="60"/>
      <c r="BD6586" s="22">
        <f t="shared" si="630"/>
        <v>3.4763888888888888</v>
      </c>
      <c r="BE6586" s="51"/>
      <c r="BF6586" s="51"/>
      <c r="BH6586" s="21">
        <f t="shared" si="631"/>
        <v>0</v>
      </c>
      <c r="BI6586" s="29">
        <f t="shared" si="631"/>
        <v>2.5864333333333336E-3</v>
      </c>
      <c r="BK6586" s="21"/>
      <c r="BN6586" s="21">
        <f t="shared" si="632"/>
        <v>0</v>
      </c>
      <c r="BP6586" s="21">
        <f t="shared" si="633"/>
        <v>0</v>
      </c>
    </row>
    <row r="6587" spans="1:68" ht="12" hidden="1" customHeight="1" outlineLevel="1" collapsed="1" x14ac:dyDescent="0.25">
      <c r="A6587" s="10"/>
      <c r="B6587" s="18"/>
      <c r="C6587" s="18"/>
      <c r="D6587" s="18"/>
      <c r="E6587" s="165" t="s">
        <v>5750</v>
      </c>
      <c r="F6587" s="207"/>
      <c r="G6587" s="207"/>
      <c r="H6587" s="207"/>
      <c r="I6587" s="236"/>
      <c r="J6587" s="236"/>
      <c r="K6587" s="207"/>
      <c r="L6587" s="207"/>
      <c r="M6587" s="207"/>
      <c r="N6587" s="207"/>
      <c r="O6587" s="207"/>
      <c r="P6587" s="207"/>
      <c r="Q6587" s="207"/>
      <c r="R6587" s="207"/>
      <c r="S6587" s="207"/>
      <c r="T6587" s="207"/>
      <c r="U6587" s="207"/>
      <c r="V6587" s="207"/>
      <c r="W6587" s="207"/>
      <c r="X6587" s="207"/>
      <c r="Y6587" s="207"/>
      <c r="Z6587" s="207"/>
      <c r="AA6587" s="207"/>
      <c r="AB6587" s="207"/>
      <c r="AC6587" s="207"/>
      <c r="AD6587" s="207"/>
      <c r="AE6587" s="207"/>
      <c r="AF6587" s="207"/>
      <c r="AG6587" s="207"/>
      <c r="AH6587" s="207"/>
      <c r="AI6587" s="207"/>
      <c r="AJ6587" s="207"/>
      <c r="AK6587" s="207"/>
      <c r="AL6587" s="207"/>
      <c r="AM6587" s="207"/>
      <c r="AN6587" s="207"/>
      <c r="AO6587" s="207"/>
      <c r="AP6587" s="207"/>
      <c r="AQ6587" s="207"/>
      <c r="AR6587" s="207"/>
      <c r="AS6587" s="207"/>
      <c r="AT6587" s="207"/>
      <c r="AU6587" s="207"/>
      <c r="AV6587" s="207"/>
      <c r="AW6587" s="207"/>
      <c r="AX6587" s="207"/>
      <c r="AY6587" s="207"/>
      <c r="AZ6587" s="207"/>
      <c r="BA6587" s="207"/>
      <c r="BB6587" s="154">
        <v>7.9660000000000002</v>
      </c>
      <c r="BC6587" s="57">
        <v>10.8</v>
      </c>
      <c r="BD6587" s="22">
        <f t="shared" si="630"/>
        <v>11.063888888888888</v>
      </c>
      <c r="BE6587" s="21">
        <f>BC6587-BD6587</f>
        <v>-0.26388888888888751</v>
      </c>
      <c r="BF6587"/>
      <c r="BG6587" s="10">
        <v>6</v>
      </c>
      <c r="BH6587" s="21">
        <f t="shared" si="631"/>
        <v>8.035200000000001E-3</v>
      </c>
      <c r="BI6587" s="29">
        <f t="shared" si="631"/>
        <v>8.2315333333333324E-3</v>
      </c>
      <c r="BJ6587" s="21">
        <f>BH6587-BI6587</f>
        <v>-1.9633333333333135E-4</v>
      </c>
      <c r="BK6587" s="21">
        <v>419.41065600000002</v>
      </c>
      <c r="BL6587" s="22">
        <v>416.91900000000004</v>
      </c>
      <c r="BM6587" s="21">
        <v>2.4916559999999777</v>
      </c>
      <c r="BN6587" s="21">
        <f t="shared" si="632"/>
        <v>1677.6426240000001</v>
      </c>
      <c r="BO6587" s="22">
        <f>BL6587*4</f>
        <v>1667.6760000000002</v>
      </c>
      <c r="BP6587" s="21">
        <f t="shared" si="633"/>
        <v>9.9666239999999107</v>
      </c>
    </row>
    <row r="6588" spans="1:68" ht="12" hidden="1" customHeight="1" outlineLevel="2" x14ac:dyDescent="0.25">
      <c r="E6588" s="167" t="s">
        <v>5842</v>
      </c>
      <c r="F6588" s="204"/>
      <c r="G6588" s="204"/>
      <c r="H6588" s="204"/>
      <c r="I6588" s="235"/>
      <c r="J6588" s="235"/>
      <c r="K6588" s="204"/>
      <c r="L6588" s="204"/>
      <c r="M6588" s="204"/>
      <c r="N6588" s="204"/>
      <c r="O6588" s="204"/>
      <c r="P6588" s="204"/>
      <c r="Q6588" s="204"/>
      <c r="R6588" s="204"/>
      <c r="S6588" s="204"/>
      <c r="T6588" s="204"/>
      <c r="U6588" s="204"/>
      <c r="V6588" s="204"/>
      <c r="W6588" s="204"/>
      <c r="X6588" s="204"/>
      <c r="Y6588" s="204"/>
      <c r="Z6588" s="204"/>
      <c r="AA6588" s="204"/>
      <c r="AB6588" s="204"/>
      <c r="AC6588" s="204"/>
      <c r="AD6588" s="204"/>
      <c r="AE6588" s="204"/>
      <c r="AF6588" s="204"/>
      <c r="AG6588" s="204"/>
      <c r="AH6588" s="204"/>
      <c r="AI6588" s="204"/>
      <c r="AJ6588" s="204"/>
      <c r="AK6588" s="204"/>
      <c r="AL6588" s="204"/>
      <c r="AM6588" s="204"/>
      <c r="AN6588" s="204"/>
      <c r="AO6588" s="204"/>
      <c r="AP6588" s="204"/>
      <c r="AQ6588" s="204"/>
      <c r="AR6588" s="204"/>
      <c r="AS6588" s="204"/>
      <c r="AT6588" s="204"/>
      <c r="AU6588" s="204"/>
      <c r="AV6588" s="204"/>
      <c r="AW6588" s="204"/>
      <c r="AX6588" s="204"/>
      <c r="AY6588" s="204"/>
      <c r="AZ6588" s="204"/>
      <c r="BA6588" s="59"/>
      <c r="BB6588" s="154">
        <v>7.9660000000000002</v>
      </c>
      <c r="BC6588" s="60"/>
      <c r="BD6588" s="22">
        <f t="shared" si="630"/>
        <v>11.063888888888888</v>
      </c>
      <c r="BE6588" s="51"/>
      <c r="BF6588" s="51"/>
      <c r="BH6588" s="21">
        <f t="shared" si="631"/>
        <v>0</v>
      </c>
      <c r="BI6588" s="29">
        <f t="shared" si="631"/>
        <v>8.2315333333333324E-3</v>
      </c>
      <c r="BK6588" s="21"/>
      <c r="BN6588" s="21">
        <f t="shared" si="632"/>
        <v>0</v>
      </c>
      <c r="BP6588" s="21">
        <f t="shared" si="633"/>
        <v>0</v>
      </c>
    </row>
    <row r="6589" spans="1:68" ht="12" hidden="1" customHeight="1" outlineLevel="1" collapsed="1" x14ac:dyDescent="0.25">
      <c r="A6589" s="10"/>
      <c r="B6589" s="18"/>
      <c r="C6589" s="18"/>
      <c r="D6589" s="18"/>
      <c r="E6589" s="165" t="s">
        <v>5753</v>
      </c>
      <c r="F6589" s="207"/>
      <c r="G6589" s="207"/>
      <c r="H6589" s="207"/>
      <c r="I6589" s="236"/>
      <c r="J6589" s="236"/>
      <c r="K6589" s="207"/>
      <c r="L6589" s="207"/>
      <c r="M6589" s="207"/>
      <c r="N6589" s="207"/>
      <c r="O6589" s="207"/>
      <c r="P6589" s="207"/>
      <c r="Q6589" s="207"/>
      <c r="R6589" s="207"/>
      <c r="S6589" s="207"/>
      <c r="T6589" s="207"/>
      <c r="U6589" s="207"/>
      <c r="V6589" s="207"/>
      <c r="W6589" s="207"/>
      <c r="X6589" s="207"/>
      <c r="Y6589" s="207"/>
      <c r="Z6589" s="207"/>
      <c r="AA6589" s="207"/>
      <c r="AB6589" s="207"/>
      <c r="AC6589" s="207"/>
      <c r="AD6589" s="207"/>
      <c r="AE6589" s="207"/>
      <c r="AF6589" s="207"/>
      <c r="AG6589" s="207"/>
      <c r="AH6589" s="207"/>
      <c r="AI6589" s="207"/>
      <c r="AJ6589" s="207"/>
      <c r="AK6589" s="207"/>
      <c r="AL6589" s="207"/>
      <c r="AM6589" s="207"/>
      <c r="AN6589" s="207"/>
      <c r="AO6589" s="207"/>
      <c r="AP6589" s="207"/>
      <c r="AQ6589" s="207"/>
      <c r="AR6589" s="207"/>
      <c r="AS6589" s="207"/>
      <c r="AT6589" s="207"/>
      <c r="AU6589" s="207"/>
      <c r="AV6589" s="207"/>
      <c r="AW6589" s="207"/>
      <c r="AX6589" s="207"/>
      <c r="AY6589" s="207"/>
      <c r="AZ6589" s="207"/>
      <c r="BA6589" s="207"/>
      <c r="BB6589" s="154">
        <v>4</v>
      </c>
      <c r="BC6589" s="57">
        <v>5.2</v>
      </c>
      <c r="BD6589" s="22">
        <f t="shared" si="630"/>
        <v>5.5555555555555554</v>
      </c>
      <c r="BE6589" s="21">
        <f>BC6589-BD6589</f>
        <v>-0.35555555555555518</v>
      </c>
      <c r="BF6589"/>
      <c r="BG6589" s="10">
        <v>6</v>
      </c>
      <c r="BH6589" s="21">
        <f t="shared" si="631"/>
        <v>3.8688000000000004E-3</v>
      </c>
      <c r="BI6589" s="29">
        <f t="shared" si="631"/>
        <v>4.1333333333333326E-3</v>
      </c>
      <c r="BJ6589" s="21">
        <f>BH6589-BI6589</f>
        <v>-2.6453333333333225E-4</v>
      </c>
      <c r="BK6589" s="21">
        <v>419.41065600000002</v>
      </c>
      <c r="BL6589" s="22">
        <v>416.91900000000004</v>
      </c>
      <c r="BM6589" s="21">
        <v>2.4916559999999777</v>
      </c>
      <c r="BN6589" s="21">
        <f t="shared" si="632"/>
        <v>1677.6426240000001</v>
      </c>
      <c r="BO6589" s="22">
        <f>BL6589*4</f>
        <v>1667.6760000000002</v>
      </c>
      <c r="BP6589" s="21">
        <f t="shared" si="633"/>
        <v>9.9666239999999107</v>
      </c>
    </row>
    <row r="6590" spans="1:68" ht="12" hidden="1" customHeight="1" outlineLevel="2" x14ac:dyDescent="0.25">
      <c r="E6590" s="167" t="s">
        <v>5843</v>
      </c>
      <c r="F6590" s="204"/>
      <c r="G6590" s="204"/>
      <c r="H6590" s="204"/>
      <c r="I6590" s="235"/>
      <c r="J6590" s="235"/>
      <c r="K6590" s="204"/>
      <c r="L6590" s="204"/>
      <c r="M6590" s="204"/>
      <c r="N6590" s="204"/>
      <c r="O6590" s="204"/>
      <c r="P6590" s="204"/>
      <c r="Q6590" s="204"/>
      <c r="R6590" s="204"/>
      <c r="S6590" s="204"/>
      <c r="T6590" s="204"/>
      <c r="U6590" s="204"/>
      <c r="V6590" s="204"/>
      <c r="W6590" s="204"/>
      <c r="X6590" s="204"/>
      <c r="Y6590" s="204"/>
      <c r="Z6590" s="204"/>
      <c r="AA6590" s="204"/>
      <c r="AB6590" s="204"/>
      <c r="AC6590" s="204"/>
      <c r="AD6590" s="204"/>
      <c r="AE6590" s="204"/>
      <c r="AF6590" s="204"/>
      <c r="AG6590" s="204"/>
      <c r="AH6590" s="204"/>
      <c r="AI6590" s="204"/>
      <c r="AJ6590" s="204"/>
      <c r="AK6590" s="204"/>
      <c r="AL6590" s="204"/>
      <c r="AM6590" s="204"/>
      <c r="AN6590" s="204"/>
      <c r="AO6590" s="204"/>
      <c r="AP6590" s="204"/>
      <c r="AQ6590" s="204"/>
      <c r="AR6590" s="204"/>
      <c r="AS6590" s="204"/>
      <c r="AT6590" s="204"/>
      <c r="AU6590" s="204"/>
      <c r="AV6590" s="204"/>
      <c r="AW6590" s="204"/>
      <c r="AX6590" s="204"/>
      <c r="AY6590" s="204"/>
      <c r="AZ6590" s="204"/>
      <c r="BA6590" s="59"/>
      <c r="BB6590" s="154">
        <v>4</v>
      </c>
      <c r="BC6590" s="60"/>
      <c r="BD6590" s="22">
        <f t="shared" si="630"/>
        <v>5.5555555555555554</v>
      </c>
      <c r="BE6590" s="51"/>
      <c r="BF6590" s="51"/>
      <c r="BH6590" s="21">
        <f t="shared" si="631"/>
        <v>0</v>
      </c>
      <c r="BI6590" s="29">
        <f t="shared" si="631"/>
        <v>4.1333333333333326E-3</v>
      </c>
      <c r="BK6590" s="21"/>
      <c r="BN6590" s="21">
        <f t="shared" si="632"/>
        <v>0</v>
      </c>
      <c r="BP6590" s="21">
        <f t="shared" si="633"/>
        <v>0</v>
      </c>
    </row>
    <row r="6591" spans="1:68" ht="12" hidden="1" customHeight="1" outlineLevel="1" collapsed="1" x14ac:dyDescent="0.25">
      <c r="A6591" s="10"/>
      <c r="B6591" s="18"/>
      <c r="C6591" s="18"/>
      <c r="D6591" s="18"/>
      <c r="E6591" s="165" t="s">
        <v>5754</v>
      </c>
      <c r="F6591" s="207"/>
      <c r="G6591" s="207"/>
      <c r="H6591" s="207"/>
      <c r="I6591" s="236"/>
      <c r="J6591" s="236"/>
      <c r="K6591" s="207"/>
      <c r="L6591" s="207"/>
      <c r="M6591" s="207"/>
      <c r="N6591" s="207"/>
      <c r="O6591" s="207"/>
      <c r="P6591" s="207"/>
      <c r="Q6591" s="207"/>
      <c r="R6591" s="207"/>
      <c r="S6591" s="207"/>
      <c r="T6591" s="207"/>
      <c r="U6591" s="207"/>
      <c r="V6591" s="207"/>
      <c r="W6591" s="207"/>
      <c r="X6591" s="207"/>
      <c r="Y6591" s="207"/>
      <c r="Z6591" s="207"/>
      <c r="AA6591" s="207"/>
      <c r="AB6591" s="207"/>
      <c r="AC6591" s="207"/>
      <c r="AD6591" s="207"/>
      <c r="AE6591" s="207"/>
      <c r="AF6591" s="207"/>
      <c r="AG6591" s="207"/>
      <c r="AH6591" s="207"/>
      <c r="AI6591" s="207"/>
      <c r="AJ6591" s="207"/>
      <c r="AK6591" s="207"/>
      <c r="AL6591" s="207"/>
      <c r="AM6591" s="207"/>
      <c r="AN6591" s="207"/>
      <c r="AO6591" s="207"/>
      <c r="AP6591" s="207"/>
      <c r="AQ6591" s="207"/>
      <c r="AR6591" s="207"/>
      <c r="AS6591" s="207"/>
      <c r="AT6591" s="207"/>
      <c r="AU6591" s="207"/>
      <c r="AV6591" s="207"/>
      <c r="AW6591" s="207"/>
      <c r="AX6591" s="207"/>
      <c r="AY6591" s="207"/>
      <c r="AZ6591" s="207"/>
      <c r="BA6591" s="207"/>
      <c r="BB6591" s="154">
        <v>2.5640000000000001</v>
      </c>
      <c r="BC6591" s="57">
        <v>9.42</v>
      </c>
      <c r="BD6591" s="22">
        <f t="shared" si="630"/>
        <v>3.5611111111111109</v>
      </c>
      <c r="BE6591" s="21">
        <f>BC6591-BD6591</f>
        <v>5.858888888888889</v>
      </c>
      <c r="BF6591"/>
      <c r="BG6591" s="10">
        <v>6</v>
      </c>
      <c r="BH6591" s="21">
        <f t="shared" si="631"/>
        <v>7.0084799999999992E-3</v>
      </c>
      <c r="BI6591" s="29">
        <f t="shared" si="631"/>
        <v>2.6494666666666668E-3</v>
      </c>
      <c r="BJ6591" s="21">
        <f>BH6591-BI6591</f>
        <v>4.3590133333333324E-3</v>
      </c>
      <c r="BK6591" s="21">
        <v>419.41065600000002</v>
      </c>
      <c r="BL6591" s="22">
        <v>416.91900000000004</v>
      </c>
      <c r="BM6591" s="21">
        <v>2.4916559999999777</v>
      </c>
      <c r="BN6591" s="21">
        <f t="shared" si="632"/>
        <v>1677.6426240000001</v>
      </c>
      <c r="BO6591" s="22">
        <f>BL6591*4</f>
        <v>1667.6760000000002</v>
      </c>
      <c r="BP6591" s="21">
        <f t="shared" si="633"/>
        <v>9.9666239999999107</v>
      </c>
    </row>
    <row r="6592" spans="1:68" ht="12" hidden="1" customHeight="1" outlineLevel="2" x14ac:dyDescent="0.25">
      <c r="E6592" s="167" t="s">
        <v>5844</v>
      </c>
      <c r="F6592" s="204"/>
      <c r="G6592" s="204"/>
      <c r="H6592" s="204"/>
      <c r="I6592" s="235"/>
      <c r="J6592" s="235"/>
      <c r="K6592" s="204"/>
      <c r="L6592" s="204"/>
      <c r="M6592" s="204"/>
      <c r="N6592" s="204"/>
      <c r="O6592" s="204"/>
      <c r="P6592" s="204"/>
      <c r="Q6592" s="204"/>
      <c r="R6592" s="204"/>
      <c r="S6592" s="204"/>
      <c r="T6592" s="204"/>
      <c r="U6592" s="204"/>
      <c r="V6592" s="204"/>
      <c r="W6592" s="204"/>
      <c r="X6592" s="204"/>
      <c r="Y6592" s="204"/>
      <c r="Z6592" s="204"/>
      <c r="AA6592" s="204"/>
      <c r="AB6592" s="204"/>
      <c r="AC6592" s="204"/>
      <c r="AD6592" s="204"/>
      <c r="AE6592" s="204"/>
      <c r="AF6592" s="204"/>
      <c r="AG6592" s="204"/>
      <c r="AH6592" s="204"/>
      <c r="AI6592" s="204"/>
      <c r="AJ6592" s="204"/>
      <c r="AK6592" s="204"/>
      <c r="AL6592" s="204"/>
      <c r="AM6592" s="204"/>
      <c r="AN6592" s="204"/>
      <c r="AO6592" s="204"/>
      <c r="AP6592" s="204"/>
      <c r="AQ6592" s="204"/>
      <c r="AR6592" s="204"/>
      <c r="AS6592" s="204"/>
      <c r="AT6592" s="204"/>
      <c r="AU6592" s="204"/>
      <c r="AV6592" s="204"/>
      <c r="AW6592" s="204"/>
      <c r="AX6592" s="204"/>
      <c r="AY6592" s="204"/>
      <c r="AZ6592" s="204"/>
      <c r="BA6592" s="59"/>
      <c r="BB6592" s="154">
        <v>2.5640000000000001</v>
      </c>
      <c r="BC6592" s="60"/>
      <c r="BD6592" s="22">
        <f t="shared" si="630"/>
        <v>3.5611111111111109</v>
      </c>
      <c r="BE6592" s="51"/>
      <c r="BF6592" s="51"/>
      <c r="BH6592" s="21">
        <f t="shared" si="631"/>
        <v>0</v>
      </c>
      <c r="BI6592" s="29">
        <f t="shared" si="631"/>
        <v>2.6494666666666668E-3</v>
      </c>
      <c r="BK6592" s="21"/>
      <c r="BN6592" s="21">
        <f t="shared" si="632"/>
        <v>0</v>
      </c>
      <c r="BP6592" s="21">
        <f t="shared" si="633"/>
        <v>0</v>
      </c>
    </row>
    <row r="6593" spans="1:68" ht="12" hidden="1" customHeight="1" outlineLevel="1" collapsed="1" x14ac:dyDescent="0.25">
      <c r="A6593" s="10"/>
      <c r="B6593" s="18"/>
      <c r="C6593" s="18"/>
      <c r="D6593" s="18"/>
      <c r="E6593" s="165" t="s">
        <v>5754</v>
      </c>
      <c r="F6593" s="207"/>
      <c r="G6593" s="207"/>
      <c r="H6593" s="207"/>
      <c r="I6593" s="236"/>
      <c r="J6593" s="236"/>
      <c r="K6593" s="207"/>
      <c r="L6593" s="207"/>
      <c r="M6593" s="207"/>
      <c r="N6593" s="207"/>
      <c r="O6593" s="207"/>
      <c r="P6593" s="207"/>
      <c r="Q6593" s="207"/>
      <c r="R6593" s="207"/>
      <c r="S6593" s="207"/>
      <c r="T6593" s="207"/>
      <c r="U6593" s="207"/>
      <c r="V6593" s="207"/>
      <c r="W6593" s="207"/>
      <c r="X6593" s="207"/>
      <c r="Y6593" s="207"/>
      <c r="Z6593" s="207"/>
      <c r="AA6593" s="207"/>
      <c r="AB6593" s="207"/>
      <c r="AC6593" s="207"/>
      <c r="AD6593" s="207"/>
      <c r="AE6593" s="207"/>
      <c r="AF6593" s="207"/>
      <c r="AG6593" s="207"/>
      <c r="AH6593" s="207"/>
      <c r="AI6593" s="207"/>
      <c r="AJ6593" s="207"/>
      <c r="AK6593" s="207"/>
      <c r="AL6593" s="207"/>
      <c r="AM6593" s="207"/>
      <c r="AN6593" s="207"/>
      <c r="AO6593" s="207"/>
      <c r="AP6593" s="207"/>
      <c r="AQ6593" s="207"/>
      <c r="AR6593" s="207"/>
      <c r="AS6593" s="207"/>
      <c r="AT6593" s="207"/>
      <c r="AU6593" s="207"/>
      <c r="AV6593" s="207"/>
      <c r="AW6593" s="207"/>
      <c r="AX6593" s="207"/>
      <c r="AY6593" s="207"/>
      <c r="AZ6593" s="207"/>
      <c r="BA6593" s="207"/>
      <c r="BB6593" s="154">
        <v>1.891</v>
      </c>
      <c r="BC6593" s="57">
        <v>6.3</v>
      </c>
      <c r="BD6593" s="22">
        <f t="shared" si="630"/>
        <v>2.6263888888888887</v>
      </c>
      <c r="BE6593" s="21">
        <f>BC6593-BD6593</f>
        <v>3.6736111111111112</v>
      </c>
      <c r="BF6593"/>
      <c r="BG6593" s="10">
        <v>6</v>
      </c>
      <c r="BH6593" s="21">
        <f t="shared" si="631"/>
        <v>4.6871999999999999E-3</v>
      </c>
      <c r="BI6593" s="29">
        <f t="shared" si="631"/>
        <v>1.9540333333333331E-3</v>
      </c>
      <c r="BJ6593" s="21">
        <f>BH6593-BI6593</f>
        <v>2.7331666666666667E-3</v>
      </c>
      <c r="BK6593" s="21">
        <v>419.41065600000002</v>
      </c>
      <c r="BL6593" s="22">
        <v>416.91900000000004</v>
      </c>
      <c r="BM6593" s="21">
        <v>2.4916559999999777</v>
      </c>
      <c r="BN6593" s="21">
        <f t="shared" si="632"/>
        <v>1677.6426240000001</v>
      </c>
      <c r="BO6593" s="22">
        <f>BL6593*4</f>
        <v>1667.6760000000002</v>
      </c>
      <c r="BP6593" s="21">
        <f t="shared" si="633"/>
        <v>9.9666239999999107</v>
      </c>
    </row>
    <row r="6594" spans="1:68" ht="12" hidden="1" customHeight="1" outlineLevel="2" x14ac:dyDescent="0.25">
      <c r="E6594" s="167" t="s">
        <v>5845</v>
      </c>
      <c r="F6594" s="204"/>
      <c r="G6594" s="204"/>
      <c r="H6594" s="204"/>
      <c r="I6594" s="235"/>
      <c r="J6594" s="235"/>
      <c r="K6594" s="204"/>
      <c r="L6594" s="204"/>
      <c r="M6594" s="204"/>
      <c r="N6594" s="204"/>
      <c r="O6594" s="204"/>
      <c r="P6594" s="204"/>
      <c r="Q6594" s="204"/>
      <c r="R6594" s="204"/>
      <c r="S6594" s="204"/>
      <c r="T6594" s="204"/>
      <c r="U6594" s="204"/>
      <c r="V6594" s="204"/>
      <c r="W6594" s="204"/>
      <c r="X6594" s="204"/>
      <c r="Y6594" s="204"/>
      <c r="Z6594" s="204"/>
      <c r="AA6594" s="204"/>
      <c r="AB6594" s="204"/>
      <c r="AC6594" s="204"/>
      <c r="AD6594" s="204"/>
      <c r="AE6594" s="204"/>
      <c r="AF6594" s="204"/>
      <c r="AG6594" s="204"/>
      <c r="AH6594" s="204"/>
      <c r="AI6594" s="204"/>
      <c r="AJ6594" s="204"/>
      <c r="AK6594" s="204"/>
      <c r="AL6594" s="204"/>
      <c r="AM6594" s="204"/>
      <c r="AN6594" s="204"/>
      <c r="AO6594" s="204"/>
      <c r="AP6594" s="204"/>
      <c r="AQ6594" s="204"/>
      <c r="AR6594" s="204"/>
      <c r="AS6594" s="204"/>
      <c r="AT6594" s="204"/>
      <c r="AU6594" s="204"/>
      <c r="AV6594" s="204"/>
      <c r="AW6594" s="204"/>
      <c r="AX6594" s="204"/>
      <c r="AY6594" s="204"/>
      <c r="AZ6594" s="204"/>
      <c r="BA6594" s="59"/>
      <c r="BB6594" s="154">
        <v>1.891</v>
      </c>
      <c r="BC6594" s="60"/>
      <c r="BD6594" s="22">
        <f t="shared" si="630"/>
        <v>2.6263888888888887</v>
      </c>
      <c r="BE6594" s="51"/>
      <c r="BF6594" s="51"/>
      <c r="BH6594" s="21">
        <f t="shared" si="631"/>
        <v>0</v>
      </c>
      <c r="BI6594" s="29">
        <f t="shared" si="631"/>
        <v>1.9540333333333331E-3</v>
      </c>
      <c r="BK6594" s="21"/>
      <c r="BN6594" s="21">
        <f t="shared" si="632"/>
        <v>0</v>
      </c>
      <c r="BP6594" s="21">
        <f t="shared" si="633"/>
        <v>0</v>
      </c>
    </row>
    <row r="6595" spans="1:68" ht="12" hidden="1" customHeight="1" outlineLevel="1" collapsed="1" x14ac:dyDescent="0.25">
      <c r="A6595" s="10"/>
      <c r="B6595" s="18"/>
      <c r="C6595" s="18"/>
      <c r="D6595" s="18"/>
      <c r="E6595" s="165" t="s">
        <v>5754</v>
      </c>
      <c r="F6595" s="207"/>
      <c r="G6595" s="207"/>
      <c r="H6595" s="207"/>
      <c r="I6595" s="236"/>
      <c r="J6595" s="236"/>
      <c r="K6595" s="207"/>
      <c r="L6595" s="207"/>
      <c r="M6595" s="207"/>
      <c r="N6595" s="207"/>
      <c r="O6595" s="207"/>
      <c r="P6595" s="207"/>
      <c r="Q6595" s="207"/>
      <c r="R6595" s="207"/>
      <c r="S6595" s="207"/>
      <c r="T6595" s="207"/>
      <c r="U6595" s="207"/>
      <c r="V6595" s="207"/>
      <c r="W6595" s="207"/>
      <c r="X6595" s="207"/>
      <c r="Y6595" s="207"/>
      <c r="Z6595" s="207"/>
      <c r="AA6595" s="207"/>
      <c r="AB6595" s="207"/>
      <c r="AC6595" s="207"/>
      <c r="AD6595" s="207"/>
      <c r="AE6595" s="207"/>
      <c r="AF6595" s="207"/>
      <c r="AG6595" s="207"/>
      <c r="AH6595" s="207"/>
      <c r="AI6595" s="207"/>
      <c r="AJ6595" s="207"/>
      <c r="AK6595" s="207"/>
      <c r="AL6595" s="207"/>
      <c r="AM6595" s="207"/>
      <c r="AN6595" s="207"/>
      <c r="AO6595" s="207"/>
      <c r="AP6595" s="207"/>
      <c r="AQ6595" s="207"/>
      <c r="AR6595" s="207"/>
      <c r="AS6595" s="207"/>
      <c r="AT6595" s="207"/>
      <c r="AU6595" s="207"/>
      <c r="AV6595" s="207"/>
      <c r="AW6595" s="207"/>
      <c r="AX6595" s="207"/>
      <c r="AY6595" s="207"/>
      <c r="AZ6595" s="207"/>
      <c r="BA6595" s="207"/>
      <c r="BB6595" s="154">
        <v>0.67700000000000005</v>
      </c>
      <c r="BC6595" s="57">
        <v>3</v>
      </c>
      <c r="BD6595" s="22">
        <f t="shared" si="630"/>
        <v>0.94027777777777788</v>
      </c>
      <c r="BE6595" s="21">
        <f>BC6595-BD6595</f>
        <v>2.0597222222222222</v>
      </c>
      <c r="BF6595"/>
      <c r="BG6595" s="10">
        <v>6</v>
      </c>
      <c r="BH6595" s="21">
        <f t="shared" si="631"/>
        <v>2.232E-3</v>
      </c>
      <c r="BI6595" s="29">
        <f t="shared" si="631"/>
        <v>6.9956666666666674E-4</v>
      </c>
      <c r="BJ6595" s="21">
        <f>BH6595-BI6595</f>
        <v>1.5324333333333333E-3</v>
      </c>
      <c r="BK6595" s="21">
        <v>419.41065600000002</v>
      </c>
      <c r="BL6595" s="22">
        <v>416.91900000000004</v>
      </c>
      <c r="BM6595" s="21">
        <v>2.4916559999999777</v>
      </c>
      <c r="BN6595" s="21">
        <f t="shared" si="632"/>
        <v>1677.6426240000001</v>
      </c>
      <c r="BO6595" s="22">
        <f>BL6595*4</f>
        <v>1667.6760000000002</v>
      </c>
      <c r="BP6595" s="21">
        <f t="shared" si="633"/>
        <v>9.9666239999999107</v>
      </c>
    </row>
    <row r="6596" spans="1:68" ht="12" hidden="1" customHeight="1" outlineLevel="2" x14ac:dyDescent="0.25">
      <c r="C6596" s="66"/>
      <c r="D6596" s="66"/>
      <c r="E6596" s="167" t="s">
        <v>5846</v>
      </c>
      <c r="F6596" s="204"/>
      <c r="G6596" s="204"/>
      <c r="H6596" s="204"/>
      <c r="I6596" s="235"/>
      <c r="J6596" s="235"/>
      <c r="K6596" s="204"/>
      <c r="L6596" s="204"/>
      <c r="M6596" s="204"/>
      <c r="N6596" s="204"/>
      <c r="O6596" s="204"/>
      <c r="P6596" s="204"/>
      <c r="Q6596" s="204"/>
      <c r="R6596" s="204"/>
      <c r="S6596" s="204"/>
      <c r="T6596" s="204"/>
      <c r="U6596" s="204"/>
      <c r="V6596" s="204"/>
      <c r="W6596" s="204"/>
      <c r="X6596" s="204"/>
      <c r="Y6596" s="204"/>
      <c r="Z6596" s="204"/>
      <c r="AA6596" s="204"/>
      <c r="AB6596" s="204"/>
      <c r="AC6596" s="204"/>
      <c r="AD6596" s="204"/>
      <c r="AE6596" s="204"/>
      <c r="AF6596" s="204"/>
      <c r="AG6596" s="204"/>
      <c r="AH6596" s="204"/>
      <c r="AI6596" s="204"/>
      <c r="AJ6596" s="204"/>
      <c r="AK6596" s="204"/>
      <c r="AL6596" s="204"/>
      <c r="AM6596" s="204"/>
      <c r="AN6596" s="204"/>
      <c r="AO6596" s="204"/>
      <c r="AP6596" s="204"/>
      <c r="AQ6596" s="204"/>
      <c r="AR6596" s="204"/>
      <c r="AS6596" s="204"/>
      <c r="AT6596" s="204"/>
      <c r="AU6596" s="204"/>
      <c r="AV6596" s="204"/>
      <c r="AW6596" s="204"/>
      <c r="AX6596" s="204"/>
      <c r="AY6596" s="204"/>
      <c r="AZ6596" s="204"/>
      <c r="BA6596" s="59"/>
      <c r="BB6596" s="154">
        <v>0.67700000000000005</v>
      </c>
      <c r="BC6596" s="60"/>
      <c r="BD6596" s="22">
        <f t="shared" si="630"/>
        <v>0.94027777777777788</v>
      </c>
      <c r="BE6596" s="21"/>
      <c r="BF6596" s="51"/>
      <c r="BH6596" s="21">
        <f t="shared" si="631"/>
        <v>0</v>
      </c>
      <c r="BI6596" s="29">
        <f t="shared" si="631"/>
        <v>6.9956666666666674E-4</v>
      </c>
      <c r="BJ6596" s="21"/>
      <c r="BK6596" s="21"/>
      <c r="BN6596" s="21">
        <f t="shared" si="632"/>
        <v>0</v>
      </c>
      <c r="BP6596" s="21">
        <f t="shared" si="633"/>
        <v>0</v>
      </c>
    </row>
    <row r="6597" spans="1:68" ht="12" hidden="1" customHeight="1" outlineLevel="1" collapsed="1" x14ac:dyDescent="0.25">
      <c r="A6597" s="10"/>
      <c r="B6597" s="18"/>
      <c r="C6597" s="18"/>
      <c r="D6597" s="18"/>
      <c r="E6597" s="165" t="s">
        <v>5754</v>
      </c>
      <c r="F6597" s="202"/>
      <c r="G6597" s="202"/>
      <c r="H6597" s="202"/>
      <c r="I6597" s="232"/>
      <c r="J6597" s="232"/>
      <c r="K6597" s="202"/>
      <c r="L6597" s="202"/>
      <c r="M6597" s="202"/>
      <c r="N6597" s="202"/>
      <c r="O6597" s="202"/>
      <c r="P6597" s="202"/>
      <c r="Q6597" s="202"/>
      <c r="R6597" s="202"/>
      <c r="S6597" s="202"/>
      <c r="T6597" s="202"/>
      <c r="U6597" s="202"/>
      <c r="V6597" s="202"/>
      <c r="W6597" s="202"/>
      <c r="X6597" s="202"/>
      <c r="Y6597" s="202"/>
      <c r="Z6597" s="202"/>
      <c r="AA6597" s="202"/>
      <c r="AB6597" s="202"/>
      <c r="AC6597" s="202"/>
      <c r="AD6597" s="202"/>
      <c r="AE6597" s="202"/>
      <c r="AF6597" s="202"/>
      <c r="AG6597" s="202"/>
      <c r="AH6597" s="202"/>
      <c r="AI6597" s="202"/>
      <c r="AJ6597" s="202"/>
      <c r="AK6597" s="202"/>
      <c r="AL6597" s="202"/>
      <c r="AM6597" s="202"/>
      <c r="AN6597" s="202"/>
      <c r="AO6597" s="202"/>
      <c r="AP6597" s="202"/>
      <c r="AQ6597" s="202"/>
      <c r="AR6597" s="202"/>
      <c r="AS6597" s="202"/>
      <c r="AT6597" s="202"/>
      <c r="AU6597" s="202"/>
      <c r="AV6597" s="202"/>
      <c r="AW6597" s="202"/>
      <c r="AX6597" s="202"/>
      <c r="AY6597" s="202"/>
      <c r="AZ6597" s="202"/>
      <c r="BA6597" s="202"/>
      <c r="BB6597" s="154">
        <v>0.79200000000000004</v>
      </c>
      <c r="BC6597" s="161">
        <v>3</v>
      </c>
      <c r="BD6597" s="22">
        <f t="shared" si="630"/>
        <v>1.1000000000000001</v>
      </c>
      <c r="BE6597" s="21">
        <f t="shared" ref="BE6597" si="634">BC6597-BD6597</f>
        <v>1.9</v>
      </c>
      <c r="BF6597" s="162"/>
      <c r="BG6597" s="163">
        <v>6</v>
      </c>
      <c r="BH6597" s="21">
        <f t="shared" si="631"/>
        <v>2.232E-3</v>
      </c>
      <c r="BI6597" s="29">
        <f t="shared" si="631"/>
        <v>8.1840000000000005E-4</v>
      </c>
      <c r="BJ6597" s="21">
        <f t="shared" ref="BJ6597" si="635">BH6597-BI6597</f>
        <v>1.4136000000000001E-3</v>
      </c>
      <c r="BK6597" s="56"/>
      <c r="BL6597" s="63"/>
      <c r="BM6597" s="56"/>
      <c r="BN6597" s="56"/>
      <c r="BO6597" s="63"/>
      <c r="BP6597" s="56"/>
    </row>
    <row r="6598" spans="1:68" ht="12" hidden="1" customHeight="1" outlineLevel="2" x14ac:dyDescent="0.25">
      <c r="C6598" s="66"/>
      <c r="D6598" s="66"/>
      <c r="E6598" s="167" t="s">
        <v>5847</v>
      </c>
      <c r="F6598" s="202"/>
      <c r="G6598" s="202"/>
      <c r="H6598" s="202"/>
      <c r="I6598" s="232"/>
      <c r="J6598" s="232"/>
      <c r="K6598" s="202"/>
      <c r="L6598" s="202"/>
      <c r="M6598" s="202"/>
      <c r="N6598" s="202"/>
      <c r="O6598" s="202"/>
      <c r="P6598" s="202"/>
      <c r="Q6598" s="202"/>
      <c r="R6598" s="202"/>
      <c r="S6598" s="202"/>
      <c r="T6598" s="202"/>
      <c r="U6598" s="202"/>
      <c r="V6598" s="202"/>
      <c r="W6598" s="202"/>
      <c r="X6598" s="202"/>
      <c r="Y6598" s="202"/>
      <c r="Z6598" s="202"/>
      <c r="AA6598" s="202"/>
      <c r="AB6598" s="202"/>
      <c r="AC6598" s="202"/>
      <c r="AD6598" s="202"/>
      <c r="AE6598" s="202"/>
      <c r="AF6598" s="202"/>
      <c r="AG6598" s="202"/>
      <c r="AH6598" s="202"/>
      <c r="AI6598" s="202"/>
      <c r="AJ6598" s="202"/>
      <c r="AK6598" s="202"/>
      <c r="AL6598" s="202"/>
      <c r="AM6598" s="202"/>
      <c r="AN6598" s="202"/>
      <c r="AO6598" s="202"/>
      <c r="AP6598" s="202"/>
      <c r="AQ6598" s="202"/>
      <c r="AR6598" s="202"/>
      <c r="AS6598" s="202"/>
      <c r="AT6598" s="202"/>
      <c r="AU6598" s="202"/>
      <c r="AV6598" s="202"/>
      <c r="AW6598" s="202"/>
      <c r="AX6598" s="202"/>
      <c r="AY6598" s="202"/>
      <c r="AZ6598" s="202"/>
      <c r="BA6598" s="202"/>
      <c r="BB6598" s="154">
        <v>0.79200000000000004</v>
      </c>
      <c r="BC6598" s="161"/>
      <c r="BD6598" s="22">
        <f t="shared" si="630"/>
        <v>1.1000000000000001</v>
      </c>
      <c r="BE6598" s="21"/>
      <c r="BF6598" s="162"/>
      <c r="BG6598" s="163"/>
      <c r="BH6598" s="21">
        <f t="shared" si="631"/>
        <v>0</v>
      </c>
      <c r="BI6598" s="29">
        <f t="shared" si="631"/>
        <v>8.1840000000000005E-4</v>
      </c>
      <c r="BJ6598" s="21"/>
      <c r="BK6598" s="56"/>
      <c r="BL6598" s="63"/>
      <c r="BM6598" s="56"/>
      <c r="BN6598" s="56"/>
      <c r="BO6598" s="63"/>
      <c r="BP6598" s="56"/>
    </row>
    <row r="6599" spans="1:68" ht="12" hidden="1" customHeight="1" outlineLevel="1" collapsed="1" x14ac:dyDescent="0.25">
      <c r="A6599" s="10"/>
      <c r="B6599" s="18"/>
      <c r="C6599" s="18"/>
      <c r="D6599" s="18"/>
      <c r="E6599" s="165" t="s">
        <v>5751</v>
      </c>
      <c r="F6599" s="202"/>
      <c r="G6599" s="202"/>
      <c r="H6599" s="202"/>
      <c r="I6599" s="232"/>
      <c r="J6599" s="232"/>
      <c r="K6599" s="202"/>
      <c r="L6599" s="202"/>
      <c r="M6599" s="202"/>
      <c r="N6599" s="202"/>
      <c r="O6599" s="202"/>
      <c r="P6599" s="202"/>
      <c r="Q6599" s="202"/>
      <c r="R6599" s="202"/>
      <c r="S6599" s="202"/>
      <c r="T6599" s="202"/>
      <c r="U6599" s="202"/>
      <c r="V6599" s="202"/>
      <c r="W6599" s="202"/>
      <c r="X6599" s="202"/>
      <c r="Y6599" s="202"/>
      <c r="Z6599" s="202"/>
      <c r="AA6599" s="202"/>
      <c r="AB6599" s="202"/>
      <c r="AC6599" s="202"/>
      <c r="AD6599" s="202"/>
      <c r="AE6599" s="202"/>
      <c r="AF6599" s="202"/>
      <c r="AG6599" s="202"/>
      <c r="AH6599" s="202"/>
      <c r="AI6599" s="202"/>
      <c r="AJ6599" s="202"/>
      <c r="AK6599" s="202"/>
      <c r="AL6599" s="202"/>
      <c r="AM6599" s="202"/>
      <c r="AN6599" s="202"/>
      <c r="AO6599" s="202"/>
      <c r="AP6599" s="202"/>
      <c r="AQ6599" s="202"/>
      <c r="AR6599" s="202"/>
      <c r="AS6599" s="202"/>
      <c r="AT6599" s="202"/>
      <c r="AU6599" s="202"/>
      <c r="AV6599" s="202"/>
      <c r="AW6599" s="202"/>
      <c r="AX6599" s="202"/>
      <c r="AY6599" s="202"/>
      <c r="AZ6599" s="202"/>
      <c r="BA6599" s="202"/>
      <c r="BB6599" s="154">
        <v>20</v>
      </c>
      <c r="BC6599" s="161">
        <v>27.88</v>
      </c>
      <c r="BD6599" s="22">
        <f t="shared" si="630"/>
        <v>27.777777777777775</v>
      </c>
      <c r="BE6599" s="85"/>
      <c r="BF6599" s="162"/>
      <c r="BG6599" s="163">
        <v>6</v>
      </c>
      <c r="BH6599" s="21">
        <f t="shared" si="631"/>
        <v>2.0742720000000003E-2</v>
      </c>
      <c r="BI6599" s="29">
        <f t="shared" si="631"/>
        <v>2.0666666666666663E-2</v>
      </c>
      <c r="BJ6599" s="21">
        <f t="shared" ref="BJ6599" si="636">BH6599-BI6599</f>
        <v>7.6053333333339634E-5</v>
      </c>
      <c r="BK6599" s="56"/>
      <c r="BL6599" s="63"/>
      <c r="BM6599" s="56"/>
      <c r="BN6599" s="56"/>
      <c r="BO6599" s="63"/>
      <c r="BP6599" s="56"/>
    </row>
    <row r="6600" spans="1:68" ht="12" hidden="1" customHeight="1" outlineLevel="2" x14ac:dyDescent="0.25">
      <c r="C6600" s="66"/>
      <c r="D6600" s="66"/>
      <c r="E6600" s="167" t="s">
        <v>5848</v>
      </c>
      <c r="F6600" s="202"/>
      <c r="G6600" s="202"/>
      <c r="H6600" s="202"/>
      <c r="I6600" s="232"/>
      <c r="J6600" s="232"/>
      <c r="K6600" s="202"/>
      <c r="L6600" s="202"/>
      <c r="M6600" s="202"/>
      <c r="N6600" s="202"/>
      <c r="O6600" s="202"/>
      <c r="P6600" s="202"/>
      <c r="Q6600" s="202"/>
      <c r="R6600" s="202"/>
      <c r="S6600" s="202"/>
      <c r="T6600" s="202"/>
      <c r="U6600" s="202"/>
      <c r="V6600" s="202"/>
      <c r="W6600" s="202"/>
      <c r="X6600" s="202"/>
      <c r="Y6600" s="202"/>
      <c r="Z6600" s="202"/>
      <c r="AA6600" s="202"/>
      <c r="AB6600" s="202"/>
      <c r="AC6600" s="202"/>
      <c r="AD6600" s="202"/>
      <c r="AE6600" s="202"/>
      <c r="AF6600" s="202"/>
      <c r="AG6600" s="202"/>
      <c r="AH6600" s="202"/>
      <c r="AI6600" s="202"/>
      <c r="AJ6600" s="202"/>
      <c r="AK6600" s="202"/>
      <c r="AL6600" s="202"/>
      <c r="AM6600" s="202"/>
      <c r="AN6600" s="202"/>
      <c r="AO6600" s="202"/>
      <c r="AP6600" s="202"/>
      <c r="AQ6600" s="202"/>
      <c r="AR6600" s="202"/>
      <c r="AS6600" s="202"/>
      <c r="AT6600" s="202"/>
      <c r="AU6600" s="202"/>
      <c r="AV6600" s="202"/>
      <c r="AW6600" s="202"/>
      <c r="AX6600" s="202"/>
      <c r="AY6600" s="202"/>
      <c r="AZ6600" s="202"/>
      <c r="BA6600" s="202"/>
      <c r="BB6600" s="154">
        <v>20</v>
      </c>
      <c r="BC6600" s="161"/>
      <c r="BD6600" s="22">
        <f t="shared" si="630"/>
        <v>27.777777777777775</v>
      </c>
      <c r="BE6600" s="85"/>
      <c r="BF6600" s="162"/>
      <c r="BG6600" s="163"/>
      <c r="BH6600" s="21">
        <f t="shared" si="631"/>
        <v>0</v>
      </c>
      <c r="BI6600" s="29">
        <f t="shared" si="631"/>
        <v>2.0666666666666663E-2</v>
      </c>
      <c r="BJ6600" s="21"/>
      <c r="BK6600" s="56"/>
      <c r="BL6600" s="63"/>
      <c r="BM6600" s="56"/>
      <c r="BN6600" s="56"/>
      <c r="BO6600" s="63"/>
      <c r="BP6600" s="56"/>
    </row>
    <row r="6601" spans="1:68" ht="12" hidden="1" customHeight="1" outlineLevel="1" collapsed="1" x14ac:dyDescent="0.25">
      <c r="A6601" s="10"/>
      <c r="B6601" s="18"/>
      <c r="C6601" s="18"/>
      <c r="D6601" s="18"/>
      <c r="E6601" s="165" t="s">
        <v>5752</v>
      </c>
      <c r="F6601" s="202"/>
      <c r="G6601" s="202"/>
      <c r="H6601" s="202"/>
      <c r="I6601" s="232"/>
      <c r="J6601" s="232"/>
      <c r="K6601" s="202"/>
      <c r="L6601" s="202"/>
      <c r="M6601" s="202"/>
      <c r="N6601" s="202"/>
      <c r="O6601" s="202"/>
      <c r="P6601" s="202"/>
      <c r="Q6601" s="202"/>
      <c r="R6601" s="202"/>
      <c r="S6601" s="202"/>
      <c r="T6601" s="202"/>
      <c r="U6601" s="202"/>
      <c r="V6601" s="202"/>
      <c r="W6601" s="202"/>
      <c r="X6601" s="202"/>
      <c r="Y6601" s="202"/>
      <c r="Z6601" s="202"/>
      <c r="AA6601" s="202"/>
      <c r="AB6601" s="202"/>
      <c r="AC6601" s="202"/>
      <c r="AD6601" s="202"/>
      <c r="AE6601" s="202"/>
      <c r="AF6601" s="202"/>
      <c r="AG6601" s="202"/>
      <c r="AH6601" s="202"/>
      <c r="AI6601" s="202"/>
      <c r="AJ6601" s="202"/>
      <c r="AK6601" s="202"/>
      <c r="AL6601" s="202"/>
      <c r="AM6601" s="202"/>
      <c r="AN6601" s="202"/>
      <c r="AO6601" s="202"/>
      <c r="AP6601" s="202"/>
      <c r="AQ6601" s="202"/>
      <c r="AR6601" s="202"/>
      <c r="AS6601" s="202"/>
      <c r="AT6601" s="202"/>
      <c r="AU6601" s="202"/>
      <c r="AV6601" s="202"/>
      <c r="AW6601" s="202"/>
      <c r="AX6601" s="202"/>
      <c r="AY6601" s="202"/>
      <c r="AZ6601" s="202"/>
      <c r="BA6601" s="202"/>
      <c r="BB6601" s="154">
        <v>8.6910000000000007</v>
      </c>
      <c r="BC6601" s="161">
        <v>22.4</v>
      </c>
      <c r="BD6601" s="22">
        <f t="shared" si="630"/>
        <v>12.070833333333335</v>
      </c>
      <c r="BE6601" s="85"/>
      <c r="BF6601" s="162"/>
      <c r="BG6601" s="163">
        <v>6</v>
      </c>
      <c r="BH6601" s="21">
        <f t="shared" si="631"/>
        <v>1.6665599999999999E-2</v>
      </c>
      <c r="BI6601" s="29">
        <f t="shared" si="631"/>
        <v>8.9807000000000012E-3</v>
      </c>
      <c r="BJ6601" s="21">
        <f t="shared" ref="BJ6601" si="637">BH6601-BI6601</f>
        <v>7.684899999999998E-3</v>
      </c>
      <c r="BK6601" s="56"/>
      <c r="BL6601" s="63"/>
      <c r="BM6601" s="56"/>
      <c r="BN6601" s="56"/>
      <c r="BO6601" s="63"/>
      <c r="BP6601" s="56"/>
    </row>
    <row r="6602" spans="1:68" ht="12" hidden="1" customHeight="1" outlineLevel="2" x14ac:dyDescent="0.25">
      <c r="C6602" s="66"/>
      <c r="D6602" s="66"/>
      <c r="E6602" s="167" t="s">
        <v>5849</v>
      </c>
      <c r="F6602" s="202"/>
      <c r="G6602" s="202"/>
      <c r="H6602" s="202"/>
      <c r="I6602" s="232"/>
      <c r="J6602" s="232"/>
      <c r="K6602" s="202"/>
      <c r="L6602" s="202"/>
      <c r="M6602" s="202"/>
      <c r="N6602" s="202"/>
      <c r="O6602" s="202"/>
      <c r="P6602" s="202"/>
      <c r="Q6602" s="202"/>
      <c r="R6602" s="202"/>
      <c r="S6602" s="202"/>
      <c r="T6602" s="202"/>
      <c r="U6602" s="202"/>
      <c r="V6602" s="202"/>
      <c r="W6602" s="202"/>
      <c r="X6602" s="202"/>
      <c r="Y6602" s="202"/>
      <c r="Z6602" s="202"/>
      <c r="AA6602" s="202"/>
      <c r="AB6602" s="202"/>
      <c r="AC6602" s="202"/>
      <c r="AD6602" s="202"/>
      <c r="AE6602" s="202"/>
      <c r="AF6602" s="202"/>
      <c r="AG6602" s="202"/>
      <c r="AH6602" s="202"/>
      <c r="AI6602" s="202"/>
      <c r="AJ6602" s="202"/>
      <c r="AK6602" s="202"/>
      <c r="AL6602" s="202"/>
      <c r="AM6602" s="202"/>
      <c r="AN6602" s="202"/>
      <c r="AO6602" s="202"/>
      <c r="AP6602" s="202"/>
      <c r="AQ6602" s="202"/>
      <c r="AR6602" s="202"/>
      <c r="AS6602" s="202"/>
      <c r="AT6602" s="202"/>
      <c r="AU6602" s="202"/>
      <c r="AV6602" s="202"/>
      <c r="AW6602" s="202"/>
      <c r="AX6602" s="202"/>
      <c r="AY6602" s="202"/>
      <c r="AZ6602" s="202"/>
      <c r="BA6602" s="202"/>
      <c r="BB6602" s="154">
        <v>8.6910000000000007</v>
      </c>
      <c r="BC6602" s="161"/>
      <c r="BD6602" s="22">
        <f t="shared" si="630"/>
        <v>12.070833333333335</v>
      </c>
      <c r="BE6602" s="85"/>
      <c r="BF6602" s="162"/>
      <c r="BG6602" s="163"/>
      <c r="BH6602" s="21">
        <f t="shared" si="631"/>
        <v>0</v>
      </c>
      <c r="BI6602" s="29">
        <f t="shared" si="631"/>
        <v>8.9807000000000012E-3</v>
      </c>
      <c r="BJ6602" s="21"/>
      <c r="BK6602" s="56"/>
      <c r="BL6602" s="63"/>
      <c r="BM6602" s="56"/>
      <c r="BN6602" s="56"/>
      <c r="BO6602" s="63"/>
      <c r="BP6602" s="56"/>
    </row>
    <row r="6603" spans="1:68" ht="12" hidden="1" customHeight="1" outlineLevel="1" collapsed="1" x14ac:dyDescent="0.25">
      <c r="A6603" s="10"/>
      <c r="B6603" s="18"/>
      <c r="C6603" s="18"/>
      <c r="D6603" s="18"/>
      <c r="E6603" s="165" t="s">
        <v>5755</v>
      </c>
      <c r="F6603" s="203"/>
      <c r="G6603" s="203"/>
      <c r="H6603" s="203"/>
      <c r="I6603" s="234"/>
      <c r="J6603" s="234"/>
      <c r="K6603" s="203"/>
      <c r="L6603" s="203"/>
      <c r="M6603" s="203"/>
      <c r="N6603" s="203"/>
      <c r="O6603" s="203"/>
      <c r="P6603" s="203"/>
      <c r="Q6603" s="203"/>
      <c r="R6603" s="203"/>
      <c r="S6603" s="203"/>
      <c r="T6603" s="203"/>
      <c r="U6603" s="203"/>
      <c r="V6603" s="203"/>
      <c r="W6603" s="203"/>
      <c r="X6603" s="203"/>
      <c r="Y6603" s="203"/>
      <c r="Z6603" s="203"/>
      <c r="AA6603" s="203"/>
      <c r="AB6603" s="203"/>
      <c r="AC6603" s="203"/>
      <c r="AD6603" s="203"/>
      <c r="AE6603" s="203"/>
      <c r="AF6603" s="203"/>
      <c r="AG6603" s="203"/>
      <c r="AH6603" s="203"/>
      <c r="AI6603" s="203"/>
      <c r="AJ6603" s="203"/>
      <c r="AK6603" s="203"/>
      <c r="AL6603" s="203"/>
      <c r="AM6603" s="203"/>
      <c r="AN6603" s="203"/>
      <c r="AO6603" s="203"/>
      <c r="AP6603" s="203"/>
      <c r="AQ6603" s="203"/>
      <c r="AR6603" s="203"/>
      <c r="AS6603" s="203"/>
      <c r="AT6603" s="203"/>
      <c r="AU6603" s="203"/>
      <c r="AV6603" s="203"/>
      <c r="AW6603" s="203"/>
      <c r="AX6603" s="203"/>
      <c r="AY6603" s="203"/>
      <c r="AZ6603" s="203"/>
      <c r="BA6603" s="203"/>
      <c r="BB6603" s="154">
        <v>3.7149999999999999</v>
      </c>
      <c r="BC6603" s="161">
        <v>8</v>
      </c>
      <c r="BD6603" s="22">
        <f t="shared" si="630"/>
        <v>5.1597222222222214</v>
      </c>
      <c r="BE6603" s="85"/>
      <c r="BF6603" s="162"/>
      <c r="BG6603" s="163">
        <v>6</v>
      </c>
      <c r="BH6603" s="21">
        <f t="shared" si="631"/>
        <v>5.9519999999999998E-3</v>
      </c>
      <c r="BI6603" s="29">
        <f t="shared" si="631"/>
        <v>3.8388333333333326E-3</v>
      </c>
      <c r="BJ6603" s="21">
        <f t="shared" ref="BJ6603" si="638">BH6603-BI6603</f>
        <v>2.1131666666666673E-3</v>
      </c>
      <c r="BK6603" s="56"/>
      <c r="BL6603" s="63"/>
      <c r="BM6603" s="56"/>
      <c r="BN6603" s="56"/>
      <c r="BO6603" s="63"/>
      <c r="BP6603" s="56"/>
    </row>
    <row r="6604" spans="1:68" ht="12" hidden="1" customHeight="1" outlineLevel="2" x14ac:dyDescent="0.25">
      <c r="C6604" s="66"/>
      <c r="D6604" s="66"/>
      <c r="E6604" s="167" t="s">
        <v>5850</v>
      </c>
      <c r="F6604" s="203"/>
      <c r="G6604" s="203"/>
      <c r="H6604" s="203"/>
      <c r="I6604" s="234"/>
      <c r="J6604" s="234"/>
      <c r="K6604" s="203"/>
      <c r="L6604" s="203"/>
      <c r="M6604" s="203"/>
      <c r="N6604" s="203"/>
      <c r="O6604" s="203"/>
      <c r="P6604" s="203"/>
      <c r="Q6604" s="203"/>
      <c r="R6604" s="203"/>
      <c r="S6604" s="203"/>
      <c r="T6604" s="203"/>
      <c r="U6604" s="203"/>
      <c r="V6604" s="203"/>
      <c r="W6604" s="203"/>
      <c r="X6604" s="203"/>
      <c r="Y6604" s="203"/>
      <c r="Z6604" s="203"/>
      <c r="AA6604" s="203"/>
      <c r="AB6604" s="203"/>
      <c r="AC6604" s="203"/>
      <c r="AD6604" s="203"/>
      <c r="AE6604" s="203"/>
      <c r="AF6604" s="203"/>
      <c r="AG6604" s="203"/>
      <c r="AH6604" s="203"/>
      <c r="AI6604" s="203"/>
      <c r="AJ6604" s="203"/>
      <c r="AK6604" s="203"/>
      <c r="AL6604" s="203"/>
      <c r="AM6604" s="203"/>
      <c r="AN6604" s="203"/>
      <c r="AO6604" s="203"/>
      <c r="AP6604" s="203"/>
      <c r="AQ6604" s="203"/>
      <c r="AR6604" s="203"/>
      <c r="AS6604" s="203"/>
      <c r="AT6604" s="203"/>
      <c r="AU6604" s="203"/>
      <c r="AV6604" s="203"/>
      <c r="AW6604" s="203"/>
      <c r="AX6604" s="203"/>
      <c r="AY6604" s="203"/>
      <c r="AZ6604" s="203"/>
      <c r="BA6604" s="203"/>
      <c r="BB6604" s="154">
        <v>3.7149999999999999</v>
      </c>
      <c r="BC6604" s="161"/>
      <c r="BD6604" s="22">
        <f t="shared" si="630"/>
        <v>5.1597222222222214</v>
      </c>
      <c r="BE6604" s="85"/>
      <c r="BF6604" s="162"/>
      <c r="BG6604" s="163"/>
      <c r="BH6604" s="21">
        <f t="shared" si="631"/>
        <v>0</v>
      </c>
      <c r="BI6604" s="29">
        <f t="shared" si="631"/>
        <v>3.8388333333333326E-3</v>
      </c>
      <c r="BJ6604" s="21"/>
      <c r="BK6604" s="56"/>
      <c r="BL6604" s="63"/>
      <c r="BM6604" s="56"/>
      <c r="BN6604" s="56"/>
      <c r="BO6604" s="63"/>
      <c r="BP6604" s="56"/>
    </row>
    <row r="6605" spans="1:68" ht="12" hidden="1" customHeight="1" outlineLevel="1" collapsed="1" x14ac:dyDescent="0.25">
      <c r="A6605" s="10"/>
      <c r="B6605" s="18"/>
      <c r="C6605" s="18"/>
      <c r="D6605" s="18"/>
      <c r="E6605" s="165" t="s">
        <v>5870</v>
      </c>
      <c r="F6605" s="202"/>
      <c r="G6605" s="202"/>
      <c r="H6605" s="202"/>
      <c r="I6605" s="232"/>
      <c r="J6605" s="232"/>
      <c r="K6605" s="202"/>
      <c r="L6605" s="202"/>
      <c r="M6605" s="202"/>
      <c r="N6605" s="202"/>
      <c r="O6605" s="202"/>
      <c r="P6605" s="202"/>
      <c r="Q6605" s="202"/>
      <c r="R6605" s="202"/>
      <c r="S6605" s="202"/>
      <c r="T6605" s="202"/>
      <c r="U6605" s="202"/>
      <c r="V6605" s="202"/>
      <c r="W6605" s="202"/>
      <c r="X6605" s="202"/>
      <c r="Y6605" s="202"/>
      <c r="Z6605" s="202"/>
      <c r="AA6605" s="202"/>
      <c r="AB6605" s="202"/>
      <c r="AC6605" s="202"/>
      <c r="AD6605" s="202"/>
      <c r="AE6605" s="202"/>
      <c r="AF6605" s="202"/>
      <c r="AG6605" s="202"/>
      <c r="AH6605" s="202"/>
      <c r="AI6605" s="202"/>
      <c r="AJ6605" s="202"/>
      <c r="AK6605" s="202"/>
      <c r="AL6605" s="202"/>
      <c r="AM6605" s="202"/>
      <c r="AN6605" s="202"/>
      <c r="AO6605" s="202"/>
      <c r="AP6605" s="202"/>
      <c r="AQ6605" s="202"/>
      <c r="AR6605" s="202"/>
      <c r="AS6605" s="202"/>
      <c r="AT6605" s="202"/>
      <c r="AU6605" s="202"/>
      <c r="AV6605" s="202"/>
      <c r="AW6605" s="202"/>
      <c r="AX6605" s="202"/>
      <c r="AY6605" s="202"/>
      <c r="AZ6605" s="202"/>
      <c r="BA6605" s="202"/>
      <c r="BB6605" s="170">
        <v>0.5</v>
      </c>
      <c r="BC6605" s="161">
        <v>6.7</v>
      </c>
      <c r="BD6605" s="22">
        <f t="shared" si="630"/>
        <v>0.69444444444444442</v>
      </c>
      <c r="BE6605" s="85"/>
      <c r="BF6605" s="162"/>
      <c r="BG6605" s="163">
        <v>6</v>
      </c>
      <c r="BH6605" s="21">
        <f t="shared" ref="BH6605:BI6620" si="639">(BC6605*24*31/1000000)</f>
        <v>4.9848000000000002E-3</v>
      </c>
      <c r="BI6605" s="29">
        <f t="shared" si="639"/>
        <v>5.1666666666666658E-4</v>
      </c>
      <c r="BJ6605" s="21">
        <f t="shared" ref="BJ6605" si="640">BH6605-BI6605</f>
        <v>4.468133333333334E-3</v>
      </c>
      <c r="BK6605" s="56"/>
      <c r="BL6605" s="63"/>
      <c r="BM6605" s="56"/>
      <c r="BN6605" s="56"/>
      <c r="BO6605" s="63"/>
      <c r="BP6605" s="56"/>
    </row>
    <row r="6606" spans="1:68" ht="12" hidden="1" customHeight="1" outlineLevel="2" x14ac:dyDescent="0.25">
      <c r="C6606" s="66"/>
      <c r="D6606" s="66"/>
      <c r="E6606" s="169" t="s">
        <v>5871</v>
      </c>
      <c r="F6606" s="202"/>
      <c r="G6606" s="202"/>
      <c r="H6606" s="202"/>
      <c r="I6606" s="232"/>
      <c r="J6606" s="232"/>
      <c r="K6606" s="202"/>
      <c r="L6606" s="202"/>
      <c r="M6606" s="202"/>
      <c r="N6606" s="202"/>
      <c r="O6606" s="202"/>
      <c r="P6606" s="202"/>
      <c r="Q6606" s="202"/>
      <c r="R6606" s="202"/>
      <c r="S6606" s="202"/>
      <c r="T6606" s="202"/>
      <c r="U6606" s="202"/>
      <c r="V6606" s="202"/>
      <c r="W6606" s="202"/>
      <c r="X6606" s="202"/>
      <c r="Y6606" s="202"/>
      <c r="Z6606" s="202"/>
      <c r="AA6606" s="202"/>
      <c r="AB6606" s="202"/>
      <c r="AC6606" s="202"/>
      <c r="AD6606" s="202"/>
      <c r="AE6606" s="202"/>
      <c r="AF6606" s="202"/>
      <c r="AG6606" s="202"/>
      <c r="AH6606" s="202"/>
      <c r="AI6606" s="202"/>
      <c r="AJ6606" s="202"/>
      <c r="AK6606" s="202"/>
      <c r="AL6606" s="202"/>
      <c r="AM6606" s="202"/>
      <c r="AN6606" s="202"/>
      <c r="AO6606" s="202"/>
      <c r="AP6606" s="202"/>
      <c r="AQ6606" s="202"/>
      <c r="AR6606" s="202"/>
      <c r="AS6606" s="202"/>
      <c r="AT6606" s="202"/>
      <c r="AU6606" s="202"/>
      <c r="AV6606" s="202"/>
      <c r="AW6606" s="202"/>
      <c r="AX6606" s="202"/>
      <c r="AY6606" s="202"/>
      <c r="AZ6606" s="202"/>
      <c r="BA6606" s="202"/>
      <c r="BB6606" s="170">
        <v>0.5</v>
      </c>
      <c r="BC6606" s="161"/>
      <c r="BD6606" s="22">
        <f t="shared" si="630"/>
        <v>0.69444444444444442</v>
      </c>
      <c r="BE6606" s="85"/>
      <c r="BF6606" s="162"/>
      <c r="BG6606" s="163"/>
      <c r="BH6606" s="21">
        <f t="shared" si="639"/>
        <v>0</v>
      </c>
      <c r="BI6606" s="29">
        <f t="shared" si="639"/>
        <v>5.1666666666666658E-4</v>
      </c>
      <c r="BJ6606" s="21"/>
      <c r="BK6606" s="56"/>
      <c r="BL6606" s="63"/>
      <c r="BM6606" s="56"/>
      <c r="BN6606" s="56"/>
      <c r="BO6606" s="63"/>
      <c r="BP6606" s="56"/>
    </row>
    <row r="6607" spans="1:68" ht="12" hidden="1" customHeight="1" outlineLevel="1" collapsed="1" x14ac:dyDescent="0.25">
      <c r="A6607" s="10"/>
      <c r="B6607" s="18"/>
      <c r="C6607" s="18"/>
      <c r="D6607" s="18"/>
      <c r="E6607" s="165" t="s">
        <v>5872</v>
      </c>
      <c r="F6607" s="202"/>
      <c r="G6607" s="202"/>
      <c r="H6607" s="202"/>
      <c r="I6607" s="232"/>
      <c r="J6607" s="232"/>
      <c r="K6607" s="202"/>
      <c r="L6607" s="202"/>
      <c r="M6607" s="202"/>
      <c r="N6607" s="202"/>
      <c r="O6607" s="202"/>
      <c r="P6607" s="202"/>
      <c r="Q6607" s="202"/>
      <c r="R6607" s="202"/>
      <c r="S6607" s="202"/>
      <c r="T6607" s="202"/>
      <c r="U6607" s="202"/>
      <c r="V6607" s="202"/>
      <c r="W6607" s="202"/>
      <c r="X6607" s="202"/>
      <c r="Y6607" s="202"/>
      <c r="Z6607" s="202"/>
      <c r="AA6607" s="202"/>
      <c r="AB6607" s="202"/>
      <c r="AC6607" s="202"/>
      <c r="AD6607" s="202"/>
      <c r="AE6607" s="202"/>
      <c r="AF6607" s="202"/>
      <c r="AG6607" s="202"/>
      <c r="AH6607" s="202"/>
      <c r="AI6607" s="202"/>
      <c r="AJ6607" s="202"/>
      <c r="AK6607" s="202"/>
      <c r="AL6607" s="202"/>
      <c r="AM6607" s="202"/>
      <c r="AN6607" s="202"/>
      <c r="AO6607" s="202"/>
      <c r="AP6607" s="202"/>
      <c r="AQ6607" s="202"/>
      <c r="AR6607" s="202"/>
      <c r="AS6607" s="202"/>
      <c r="AT6607" s="202"/>
      <c r="AU6607" s="202"/>
      <c r="AV6607" s="202"/>
      <c r="AW6607" s="202"/>
      <c r="AX6607" s="202"/>
      <c r="AY6607" s="202"/>
      <c r="AZ6607" s="202"/>
      <c r="BA6607" s="202"/>
      <c r="BB6607" s="170">
        <v>0.55300000000000005</v>
      </c>
      <c r="BC6607" s="161">
        <v>9</v>
      </c>
      <c r="BD6607" s="22">
        <f t="shared" si="630"/>
        <v>0.76805555555555571</v>
      </c>
      <c r="BE6607" s="85"/>
      <c r="BF6607" s="162"/>
      <c r="BG6607" s="163">
        <v>6</v>
      </c>
      <c r="BH6607" s="21">
        <f t="shared" si="639"/>
        <v>6.6959999999999997E-3</v>
      </c>
      <c r="BI6607" s="29">
        <f t="shared" si="639"/>
        <v>5.7143333333333336E-4</v>
      </c>
      <c r="BJ6607" s="21">
        <f t="shared" ref="BJ6607" si="641">BH6607-BI6607</f>
        <v>6.124566666666666E-3</v>
      </c>
      <c r="BK6607" s="56"/>
      <c r="BL6607" s="63"/>
      <c r="BM6607" s="56"/>
      <c r="BN6607" s="56"/>
      <c r="BO6607" s="63"/>
      <c r="BP6607" s="56"/>
    </row>
    <row r="6608" spans="1:68" ht="12" hidden="1" customHeight="1" outlineLevel="2" x14ac:dyDescent="0.25">
      <c r="C6608" s="66"/>
      <c r="D6608" s="66"/>
      <c r="E6608" s="169" t="s">
        <v>5873</v>
      </c>
      <c r="F6608" s="202"/>
      <c r="G6608" s="202"/>
      <c r="H6608" s="202"/>
      <c r="I6608" s="232"/>
      <c r="J6608" s="232"/>
      <c r="K6608" s="202"/>
      <c r="L6608" s="202"/>
      <c r="M6608" s="202"/>
      <c r="N6608" s="202"/>
      <c r="O6608" s="202"/>
      <c r="P6608" s="202"/>
      <c r="Q6608" s="202"/>
      <c r="R6608" s="202"/>
      <c r="S6608" s="202"/>
      <c r="T6608" s="202"/>
      <c r="U6608" s="202"/>
      <c r="V6608" s="202"/>
      <c r="W6608" s="202"/>
      <c r="X6608" s="202"/>
      <c r="Y6608" s="202"/>
      <c r="Z6608" s="202"/>
      <c r="AA6608" s="202"/>
      <c r="AB6608" s="202"/>
      <c r="AC6608" s="202"/>
      <c r="AD6608" s="202"/>
      <c r="AE6608" s="202"/>
      <c r="AF6608" s="202"/>
      <c r="AG6608" s="202"/>
      <c r="AH6608" s="202"/>
      <c r="AI6608" s="202"/>
      <c r="AJ6608" s="202"/>
      <c r="AK6608" s="202"/>
      <c r="AL6608" s="202"/>
      <c r="AM6608" s="202"/>
      <c r="AN6608" s="202"/>
      <c r="AO6608" s="202"/>
      <c r="AP6608" s="202"/>
      <c r="AQ6608" s="202"/>
      <c r="AR6608" s="202"/>
      <c r="AS6608" s="202"/>
      <c r="AT6608" s="202"/>
      <c r="AU6608" s="202"/>
      <c r="AV6608" s="202"/>
      <c r="AW6608" s="202"/>
      <c r="AX6608" s="202"/>
      <c r="AY6608" s="202"/>
      <c r="AZ6608" s="202"/>
      <c r="BA6608" s="202"/>
      <c r="BB6608" s="170">
        <v>0.55300000000000005</v>
      </c>
      <c r="BC6608" s="161"/>
      <c r="BD6608" s="22">
        <f t="shared" si="630"/>
        <v>0.76805555555555571</v>
      </c>
      <c r="BE6608" s="85"/>
      <c r="BF6608" s="162"/>
      <c r="BG6608" s="163"/>
      <c r="BH6608" s="21">
        <f t="shared" si="639"/>
        <v>0</v>
      </c>
      <c r="BI6608" s="29">
        <f t="shared" si="639"/>
        <v>5.7143333333333336E-4</v>
      </c>
      <c r="BJ6608" s="21"/>
      <c r="BK6608" s="56"/>
      <c r="BL6608" s="63"/>
      <c r="BM6608" s="56"/>
      <c r="BN6608" s="56"/>
      <c r="BO6608" s="63"/>
      <c r="BP6608" s="56"/>
    </row>
    <row r="6609" spans="1:68" ht="12" hidden="1" customHeight="1" outlineLevel="1" collapsed="1" x14ac:dyDescent="0.25">
      <c r="A6609" s="10"/>
      <c r="B6609" s="18"/>
      <c r="C6609" s="18"/>
      <c r="D6609" s="18"/>
      <c r="E6609" s="165" t="s">
        <v>5874</v>
      </c>
      <c r="F6609" s="202"/>
      <c r="G6609" s="202"/>
      <c r="H6609" s="202"/>
      <c r="I6609" s="232"/>
      <c r="J6609" s="232"/>
      <c r="K6609" s="202"/>
      <c r="L6609" s="202"/>
      <c r="M6609" s="202"/>
      <c r="N6609" s="202"/>
      <c r="O6609" s="202"/>
      <c r="P6609" s="202"/>
      <c r="Q6609" s="202"/>
      <c r="R6609" s="202"/>
      <c r="S6609" s="202"/>
      <c r="T6609" s="202"/>
      <c r="U6609" s="202"/>
      <c r="V6609" s="202"/>
      <c r="W6609" s="202"/>
      <c r="X6609" s="202"/>
      <c r="Y6609" s="202"/>
      <c r="Z6609" s="202"/>
      <c r="AA6609" s="202"/>
      <c r="AB6609" s="202"/>
      <c r="AC6609" s="202"/>
      <c r="AD6609" s="202"/>
      <c r="AE6609" s="202"/>
      <c r="AF6609" s="202"/>
      <c r="AG6609" s="202"/>
      <c r="AH6609" s="202"/>
      <c r="AI6609" s="202"/>
      <c r="AJ6609" s="202"/>
      <c r="AK6609" s="202"/>
      <c r="AL6609" s="202"/>
      <c r="AM6609" s="202"/>
      <c r="AN6609" s="202"/>
      <c r="AO6609" s="202"/>
      <c r="AP6609" s="202"/>
      <c r="AQ6609" s="202"/>
      <c r="AR6609" s="202"/>
      <c r="AS6609" s="202"/>
      <c r="AT6609" s="202"/>
      <c r="AU6609" s="202"/>
      <c r="AV6609" s="202"/>
      <c r="AW6609" s="202"/>
      <c r="AX6609" s="202"/>
      <c r="AY6609" s="202"/>
      <c r="AZ6609" s="202"/>
      <c r="BA6609" s="202"/>
      <c r="BB6609" s="170">
        <v>8.7590000000000003</v>
      </c>
      <c r="BC6609" s="161">
        <v>4.2</v>
      </c>
      <c r="BD6609" s="22">
        <f t="shared" si="630"/>
        <v>12.165277777777776</v>
      </c>
      <c r="BE6609" s="85"/>
      <c r="BF6609" s="162"/>
      <c r="BG6609" s="163">
        <v>6</v>
      </c>
      <c r="BH6609" s="21">
        <f t="shared" si="639"/>
        <v>3.1248000000000001E-3</v>
      </c>
      <c r="BI6609" s="29">
        <v>3.0000000000000001E-3</v>
      </c>
      <c r="BJ6609" s="21">
        <f t="shared" ref="BJ6609" si="642">BH6609-BI6609</f>
        <v>1.248E-4</v>
      </c>
      <c r="BK6609" s="56"/>
      <c r="BL6609" s="63"/>
      <c r="BM6609" s="56"/>
      <c r="BN6609" s="56"/>
      <c r="BO6609" s="63"/>
      <c r="BP6609" s="56"/>
    </row>
    <row r="6610" spans="1:68" ht="12" hidden="1" customHeight="1" outlineLevel="2" x14ac:dyDescent="0.25">
      <c r="C6610" s="66"/>
      <c r="D6610" s="66"/>
      <c r="E6610" s="169" t="s">
        <v>5875</v>
      </c>
      <c r="F6610" s="202"/>
      <c r="G6610" s="202"/>
      <c r="H6610" s="202"/>
      <c r="I6610" s="232"/>
      <c r="J6610" s="232"/>
      <c r="K6610" s="202"/>
      <c r="L6610" s="202"/>
      <c r="M6610" s="202"/>
      <c r="N6610" s="202"/>
      <c r="O6610" s="202"/>
      <c r="P6610" s="202"/>
      <c r="Q6610" s="202"/>
      <c r="R6610" s="202"/>
      <c r="S6610" s="202"/>
      <c r="T6610" s="202"/>
      <c r="U6610" s="202"/>
      <c r="V6610" s="202"/>
      <c r="W6610" s="202"/>
      <c r="X6610" s="202"/>
      <c r="Y6610" s="202"/>
      <c r="Z6610" s="202"/>
      <c r="AA6610" s="202"/>
      <c r="AB6610" s="202"/>
      <c r="AC6610" s="202"/>
      <c r="AD6610" s="202"/>
      <c r="AE6610" s="202"/>
      <c r="AF6610" s="202"/>
      <c r="AG6610" s="202"/>
      <c r="AH6610" s="202"/>
      <c r="AI6610" s="202"/>
      <c r="AJ6610" s="202"/>
      <c r="AK6610" s="202"/>
      <c r="AL6610" s="202"/>
      <c r="AM6610" s="202"/>
      <c r="AN6610" s="202"/>
      <c r="AO6610" s="202"/>
      <c r="AP6610" s="202"/>
      <c r="AQ6610" s="202"/>
      <c r="AR6610" s="202"/>
      <c r="AS6610" s="202"/>
      <c r="AT6610" s="202"/>
      <c r="AU6610" s="202"/>
      <c r="AV6610" s="202"/>
      <c r="AW6610" s="202"/>
      <c r="AX6610" s="202"/>
      <c r="AY6610" s="202"/>
      <c r="AZ6610" s="202"/>
      <c r="BA6610" s="202"/>
      <c r="BB6610" s="170">
        <v>8.7590000000000003</v>
      </c>
      <c r="BC6610" s="161"/>
      <c r="BD6610" s="22">
        <f t="shared" si="630"/>
        <v>12.165277777777776</v>
      </c>
      <c r="BE6610" s="85"/>
      <c r="BF6610" s="162"/>
      <c r="BG6610" s="163"/>
      <c r="BH6610" s="21">
        <f t="shared" si="639"/>
        <v>0</v>
      </c>
      <c r="BI6610" s="29">
        <f t="shared" si="639"/>
        <v>9.0509666666666651E-3</v>
      </c>
      <c r="BJ6610" s="21"/>
      <c r="BK6610" s="56"/>
      <c r="BL6610" s="63"/>
      <c r="BM6610" s="56"/>
      <c r="BN6610" s="56"/>
      <c r="BO6610" s="63"/>
      <c r="BP6610" s="56"/>
    </row>
    <row r="6611" spans="1:68" ht="12" hidden="1" customHeight="1" outlineLevel="1" collapsed="1" x14ac:dyDescent="0.25">
      <c r="A6611" s="10"/>
      <c r="B6611" s="18"/>
      <c r="C6611" s="18"/>
      <c r="D6611" s="18"/>
      <c r="E6611" s="165" t="s">
        <v>5876</v>
      </c>
      <c r="F6611" s="202"/>
      <c r="G6611" s="202"/>
      <c r="H6611" s="202"/>
      <c r="I6611" s="232"/>
      <c r="J6611" s="232"/>
      <c r="K6611" s="202"/>
      <c r="L6611" s="202"/>
      <c r="M6611" s="202"/>
      <c r="N6611" s="202"/>
      <c r="O6611" s="202"/>
      <c r="P6611" s="202"/>
      <c r="Q6611" s="202"/>
      <c r="R6611" s="202"/>
      <c r="S6611" s="202"/>
      <c r="T6611" s="202"/>
      <c r="U6611" s="202"/>
      <c r="V6611" s="202"/>
      <c r="W6611" s="202"/>
      <c r="X6611" s="202"/>
      <c r="Y6611" s="202"/>
      <c r="Z6611" s="202"/>
      <c r="AA6611" s="202"/>
      <c r="AB6611" s="202"/>
      <c r="AC6611" s="202"/>
      <c r="AD6611" s="202"/>
      <c r="AE6611" s="202"/>
      <c r="AF6611" s="202"/>
      <c r="AG6611" s="202"/>
      <c r="AH6611" s="202"/>
      <c r="AI6611" s="202"/>
      <c r="AJ6611" s="202"/>
      <c r="AK6611" s="202"/>
      <c r="AL6611" s="202"/>
      <c r="AM6611" s="202"/>
      <c r="AN6611" s="202"/>
      <c r="AO6611" s="202"/>
      <c r="AP6611" s="202"/>
      <c r="AQ6611" s="202"/>
      <c r="AR6611" s="202"/>
      <c r="AS6611" s="202"/>
      <c r="AT6611" s="202"/>
      <c r="AU6611" s="202"/>
      <c r="AV6611" s="202"/>
      <c r="AW6611" s="202"/>
      <c r="AX6611" s="202"/>
      <c r="AY6611" s="202"/>
      <c r="AZ6611" s="202"/>
      <c r="BA6611" s="202"/>
      <c r="BB6611" s="170">
        <v>5.9859999999999998</v>
      </c>
      <c r="BC6611" s="161">
        <v>4.5</v>
      </c>
      <c r="BD6611" s="22">
        <f t="shared" ref="BD6611:BD6632" si="643">(BB6611/30/24)*1000</f>
        <v>8.3138888888888882</v>
      </c>
      <c r="BE6611" s="85"/>
      <c r="BF6611" s="162"/>
      <c r="BG6611" s="163">
        <v>6</v>
      </c>
      <c r="BH6611" s="21">
        <f t="shared" si="639"/>
        <v>3.3479999999999998E-3</v>
      </c>
      <c r="BI6611" s="29">
        <v>3.0000000000000001E-3</v>
      </c>
      <c r="BJ6611" s="21">
        <f t="shared" ref="BJ6611" si="644">BH6611-BI6611</f>
        <v>3.4799999999999979E-4</v>
      </c>
      <c r="BK6611" s="56"/>
      <c r="BL6611" s="63"/>
      <c r="BM6611" s="56"/>
      <c r="BN6611" s="56"/>
      <c r="BO6611" s="63"/>
      <c r="BP6611" s="56"/>
    </row>
    <row r="6612" spans="1:68" ht="12" hidden="1" customHeight="1" outlineLevel="2" x14ac:dyDescent="0.25">
      <c r="C6612" s="66"/>
      <c r="D6612" s="66"/>
      <c r="E6612" s="169" t="s">
        <v>5877</v>
      </c>
      <c r="F6612" s="202"/>
      <c r="G6612" s="202"/>
      <c r="H6612" s="202"/>
      <c r="I6612" s="232"/>
      <c r="J6612" s="232"/>
      <c r="K6612" s="202"/>
      <c r="L6612" s="202"/>
      <c r="M6612" s="202"/>
      <c r="N6612" s="202"/>
      <c r="O6612" s="202"/>
      <c r="P6612" s="202"/>
      <c r="Q6612" s="202"/>
      <c r="R6612" s="202"/>
      <c r="S6612" s="202"/>
      <c r="T6612" s="202"/>
      <c r="U6612" s="202"/>
      <c r="V6612" s="202"/>
      <c r="W6612" s="202"/>
      <c r="X6612" s="202"/>
      <c r="Y6612" s="202"/>
      <c r="Z6612" s="202"/>
      <c r="AA6612" s="202"/>
      <c r="AB6612" s="202"/>
      <c r="AC6612" s="202"/>
      <c r="AD6612" s="202"/>
      <c r="AE6612" s="202"/>
      <c r="AF6612" s="202"/>
      <c r="AG6612" s="202"/>
      <c r="AH6612" s="202"/>
      <c r="AI6612" s="202"/>
      <c r="AJ6612" s="202"/>
      <c r="AK6612" s="202"/>
      <c r="AL6612" s="202"/>
      <c r="AM6612" s="202"/>
      <c r="AN6612" s="202"/>
      <c r="AO6612" s="202"/>
      <c r="AP6612" s="202"/>
      <c r="AQ6612" s="202"/>
      <c r="AR6612" s="202"/>
      <c r="AS6612" s="202"/>
      <c r="AT6612" s="202"/>
      <c r="AU6612" s="202"/>
      <c r="AV6612" s="202"/>
      <c r="AW6612" s="202"/>
      <c r="AX6612" s="202"/>
      <c r="AY6612" s="202"/>
      <c r="AZ6612" s="202"/>
      <c r="BA6612" s="202"/>
      <c r="BB6612" s="170">
        <v>5.9859999999999998</v>
      </c>
      <c r="BC6612" s="161"/>
      <c r="BD6612" s="22">
        <f t="shared" si="643"/>
        <v>8.3138888888888882</v>
      </c>
      <c r="BE6612" s="85"/>
      <c r="BF6612" s="162"/>
      <c r="BG6612" s="163"/>
      <c r="BH6612" s="21">
        <f t="shared" si="639"/>
        <v>0</v>
      </c>
      <c r="BI6612" s="29">
        <f t="shared" si="639"/>
        <v>6.1855333333333332E-3</v>
      </c>
      <c r="BJ6612" s="21"/>
      <c r="BK6612" s="56"/>
      <c r="BL6612" s="63"/>
      <c r="BM6612" s="56"/>
      <c r="BN6612" s="56"/>
      <c r="BO6612" s="63"/>
      <c r="BP6612" s="56"/>
    </row>
    <row r="6613" spans="1:68" ht="12" hidden="1" customHeight="1" outlineLevel="1" collapsed="1" x14ac:dyDescent="0.25">
      <c r="A6613" s="10"/>
      <c r="B6613" s="18"/>
      <c r="C6613" s="18"/>
      <c r="D6613" s="18"/>
      <c r="E6613" s="165" t="s">
        <v>5878</v>
      </c>
      <c r="F6613" s="202"/>
      <c r="G6613" s="202"/>
      <c r="H6613" s="202"/>
      <c r="I6613" s="232"/>
      <c r="J6613" s="232"/>
      <c r="K6613" s="202"/>
      <c r="L6613" s="202"/>
      <c r="M6613" s="202"/>
      <c r="N6613" s="202"/>
      <c r="O6613" s="202"/>
      <c r="P6613" s="202"/>
      <c r="Q6613" s="202"/>
      <c r="R6613" s="202"/>
      <c r="S6613" s="202"/>
      <c r="T6613" s="202"/>
      <c r="U6613" s="202"/>
      <c r="V6613" s="202"/>
      <c r="W6613" s="202"/>
      <c r="X6613" s="202"/>
      <c r="Y6613" s="202"/>
      <c r="Z6613" s="202"/>
      <c r="AA6613" s="202"/>
      <c r="AB6613" s="202"/>
      <c r="AC6613" s="202"/>
      <c r="AD6613" s="202"/>
      <c r="AE6613" s="202"/>
      <c r="AF6613" s="202"/>
      <c r="AG6613" s="202"/>
      <c r="AH6613" s="202"/>
      <c r="AI6613" s="202"/>
      <c r="AJ6613" s="202"/>
      <c r="AK6613" s="202"/>
      <c r="AL6613" s="202"/>
      <c r="AM6613" s="202"/>
      <c r="AN6613" s="202"/>
      <c r="AO6613" s="202"/>
      <c r="AP6613" s="202"/>
      <c r="AQ6613" s="202"/>
      <c r="AR6613" s="202"/>
      <c r="AS6613" s="202"/>
      <c r="AT6613" s="202"/>
      <c r="AU6613" s="202"/>
      <c r="AV6613" s="202"/>
      <c r="AW6613" s="202"/>
      <c r="AX6613" s="202"/>
      <c r="AY6613" s="202"/>
      <c r="AZ6613" s="202"/>
      <c r="BA6613" s="202"/>
      <c r="BB6613" s="170">
        <v>9.1159999999999997</v>
      </c>
      <c r="BC6613" s="161">
        <v>26.24</v>
      </c>
      <c r="BD6613" s="22">
        <f t="shared" si="643"/>
        <v>12.661111111111111</v>
      </c>
      <c r="BE6613" s="85"/>
      <c r="BF6613" s="162"/>
      <c r="BG6613" s="163">
        <v>6</v>
      </c>
      <c r="BH6613" s="21">
        <f t="shared" si="639"/>
        <v>1.9522560000000001E-2</v>
      </c>
      <c r="BI6613" s="29">
        <f t="shared" si="639"/>
        <v>9.419866666666667E-3</v>
      </c>
      <c r="BJ6613" s="21">
        <f t="shared" ref="BJ6613" si="645">BH6613-BI6613</f>
        <v>1.0102693333333334E-2</v>
      </c>
      <c r="BK6613" s="56"/>
      <c r="BL6613" s="63"/>
      <c r="BM6613" s="56"/>
      <c r="BN6613" s="56"/>
      <c r="BO6613" s="63"/>
      <c r="BP6613" s="56"/>
    </row>
    <row r="6614" spans="1:68" ht="12" hidden="1" customHeight="1" outlineLevel="2" x14ac:dyDescent="0.25">
      <c r="C6614" s="66"/>
      <c r="D6614" s="66"/>
      <c r="E6614" s="169" t="s">
        <v>5879</v>
      </c>
      <c r="F6614" s="202"/>
      <c r="G6614" s="202"/>
      <c r="H6614" s="202"/>
      <c r="I6614" s="232"/>
      <c r="J6614" s="232"/>
      <c r="K6614" s="202"/>
      <c r="L6614" s="202"/>
      <c r="M6614" s="202"/>
      <c r="N6614" s="202"/>
      <c r="O6614" s="202"/>
      <c r="P6614" s="202"/>
      <c r="Q6614" s="202"/>
      <c r="R6614" s="202"/>
      <c r="S6614" s="202"/>
      <c r="T6614" s="202"/>
      <c r="U6614" s="202"/>
      <c r="V6614" s="202"/>
      <c r="W6614" s="202"/>
      <c r="X6614" s="202"/>
      <c r="Y6614" s="202"/>
      <c r="Z6614" s="202"/>
      <c r="AA6614" s="202"/>
      <c r="AB6614" s="202"/>
      <c r="AC6614" s="202"/>
      <c r="AD6614" s="202"/>
      <c r="AE6614" s="202"/>
      <c r="AF6614" s="202"/>
      <c r="AG6614" s="202"/>
      <c r="AH6614" s="202"/>
      <c r="AI6614" s="202"/>
      <c r="AJ6614" s="202"/>
      <c r="AK6614" s="202"/>
      <c r="AL6614" s="202"/>
      <c r="AM6614" s="202"/>
      <c r="AN6614" s="202"/>
      <c r="AO6614" s="202"/>
      <c r="AP6614" s="202"/>
      <c r="AQ6614" s="202"/>
      <c r="AR6614" s="202"/>
      <c r="AS6614" s="202"/>
      <c r="AT6614" s="202"/>
      <c r="AU6614" s="202"/>
      <c r="AV6614" s="202"/>
      <c r="AW6614" s="202"/>
      <c r="AX6614" s="202"/>
      <c r="AY6614" s="202"/>
      <c r="AZ6614" s="202"/>
      <c r="BA6614" s="202"/>
      <c r="BB6614" s="170">
        <v>9.1159999999999997</v>
      </c>
      <c r="BC6614" s="161"/>
      <c r="BD6614" s="22">
        <f t="shared" si="643"/>
        <v>12.661111111111111</v>
      </c>
      <c r="BE6614" s="85"/>
      <c r="BF6614" s="162"/>
      <c r="BG6614" s="163"/>
      <c r="BH6614" s="21">
        <f t="shared" si="639"/>
        <v>0</v>
      </c>
      <c r="BI6614" s="29">
        <f t="shared" si="639"/>
        <v>9.419866666666667E-3</v>
      </c>
      <c r="BJ6614" s="21"/>
      <c r="BK6614" s="56"/>
      <c r="BL6614" s="63"/>
      <c r="BM6614" s="56"/>
      <c r="BN6614" s="56"/>
      <c r="BO6614" s="63"/>
      <c r="BP6614" s="56"/>
    </row>
    <row r="6615" spans="1:68" ht="12" hidden="1" customHeight="1" outlineLevel="1" collapsed="1" x14ac:dyDescent="0.25">
      <c r="A6615" s="10"/>
      <c r="B6615" s="18"/>
      <c r="C6615" s="18"/>
      <c r="D6615" s="18"/>
      <c r="E6615" s="165" t="s">
        <v>5880</v>
      </c>
      <c r="F6615" s="202"/>
      <c r="G6615" s="202"/>
      <c r="H6615" s="202"/>
      <c r="I6615" s="232"/>
      <c r="J6615" s="232"/>
      <c r="K6615" s="202"/>
      <c r="L6615" s="202"/>
      <c r="M6615" s="202"/>
      <c r="N6615" s="202"/>
      <c r="O6615" s="202"/>
      <c r="P6615" s="202"/>
      <c r="Q6615" s="202"/>
      <c r="R6615" s="202"/>
      <c r="S6615" s="202"/>
      <c r="T6615" s="202"/>
      <c r="U6615" s="202"/>
      <c r="V6615" s="202"/>
      <c r="W6615" s="202"/>
      <c r="X6615" s="202"/>
      <c r="Y6615" s="202"/>
      <c r="Z6615" s="202"/>
      <c r="AA6615" s="202"/>
      <c r="AB6615" s="202"/>
      <c r="AC6615" s="202"/>
      <c r="AD6615" s="202"/>
      <c r="AE6615" s="202"/>
      <c r="AF6615" s="202"/>
      <c r="AG6615" s="202"/>
      <c r="AH6615" s="202"/>
      <c r="AI6615" s="202"/>
      <c r="AJ6615" s="202"/>
      <c r="AK6615" s="202"/>
      <c r="AL6615" s="202"/>
      <c r="AM6615" s="202"/>
      <c r="AN6615" s="202"/>
      <c r="AO6615" s="202"/>
      <c r="AP6615" s="202"/>
      <c r="AQ6615" s="202"/>
      <c r="AR6615" s="202"/>
      <c r="AS6615" s="202"/>
      <c r="AT6615" s="202"/>
      <c r="AU6615" s="202"/>
      <c r="AV6615" s="202"/>
      <c r="AW6615" s="202"/>
      <c r="AX6615" s="202"/>
      <c r="AY6615" s="202"/>
      <c r="AZ6615" s="202"/>
      <c r="BA6615" s="202"/>
      <c r="BB6615" s="170">
        <v>12.111000000000001</v>
      </c>
      <c r="BC6615" s="161">
        <v>9.4700000000000006</v>
      </c>
      <c r="BD6615" s="22">
        <f t="shared" si="643"/>
        <v>16.820833333333333</v>
      </c>
      <c r="BE6615" s="85"/>
      <c r="BF6615" s="162"/>
      <c r="BG6615" s="163">
        <v>6</v>
      </c>
      <c r="BH6615" s="21">
        <f t="shared" si="639"/>
        <v>7.0456800000000012E-3</v>
      </c>
      <c r="BI6615" s="29">
        <v>7.0000000000000001E-3</v>
      </c>
      <c r="BJ6615" s="21">
        <f t="shared" ref="BJ6615" si="646">BH6615-BI6615</f>
        <v>4.5680000000001067E-5</v>
      </c>
      <c r="BK6615" s="56"/>
      <c r="BL6615" s="63"/>
      <c r="BM6615" s="56"/>
      <c r="BN6615" s="56"/>
      <c r="BO6615" s="63"/>
      <c r="BP6615" s="56"/>
    </row>
    <row r="6616" spans="1:68" ht="12" hidden="1" customHeight="1" outlineLevel="2" x14ac:dyDescent="0.25">
      <c r="C6616" s="66"/>
      <c r="D6616" s="66"/>
      <c r="E6616" s="169" t="s">
        <v>5881</v>
      </c>
      <c r="F6616" s="202"/>
      <c r="G6616" s="202"/>
      <c r="H6616" s="202"/>
      <c r="I6616" s="232"/>
      <c r="J6616" s="232"/>
      <c r="K6616" s="202"/>
      <c r="L6616" s="202"/>
      <c r="M6616" s="202"/>
      <c r="N6616" s="202"/>
      <c r="O6616" s="202"/>
      <c r="P6616" s="202"/>
      <c r="Q6616" s="202"/>
      <c r="R6616" s="202"/>
      <c r="S6616" s="202"/>
      <c r="T6616" s="202"/>
      <c r="U6616" s="202"/>
      <c r="V6616" s="202"/>
      <c r="W6616" s="202"/>
      <c r="X6616" s="202"/>
      <c r="Y6616" s="202"/>
      <c r="Z6616" s="202"/>
      <c r="AA6616" s="202"/>
      <c r="AB6616" s="202"/>
      <c r="AC6616" s="202"/>
      <c r="AD6616" s="202"/>
      <c r="AE6616" s="202"/>
      <c r="AF6616" s="202"/>
      <c r="AG6616" s="202"/>
      <c r="AH6616" s="202"/>
      <c r="AI6616" s="202"/>
      <c r="AJ6616" s="202"/>
      <c r="AK6616" s="202"/>
      <c r="AL6616" s="202"/>
      <c r="AM6616" s="202"/>
      <c r="AN6616" s="202"/>
      <c r="AO6616" s="202"/>
      <c r="AP6616" s="202"/>
      <c r="AQ6616" s="202"/>
      <c r="AR6616" s="202"/>
      <c r="AS6616" s="202"/>
      <c r="AT6616" s="202"/>
      <c r="AU6616" s="202"/>
      <c r="AV6616" s="202"/>
      <c r="AW6616" s="202"/>
      <c r="AX6616" s="202"/>
      <c r="AY6616" s="202"/>
      <c r="AZ6616" s="202"/>
      <c r="BA6616" s="202"/>
      <c r="BB6616" s="170">
        <v>12.111000000000001</v>
      </c>
      <c r="BC6616" s="161"/>
      <c r="BD6616" s="22">
        <f t="shared" si="643"/>
        <v>16.820833333333333</v>
      </c>
      <c r="BE6616" s="85"/>
      <c r="BF6616" s="162"/>
      <c r="BG6616" s="163"/>
      <c r="BH6616" s="21">
        <f t="shared" si="639"/>
        <v>0</v>
      </c>
      <c r="BI6616" s="29">
        <f t="shared" si="639"/>
        <v>1.2514699999999998E-2</v>
      </c>
      <c r="BJ6616" s="21"/>
      <c r="BK6616" s="56"/>
      <c r="BL6616" s="63"/>
      <c r="BM6616" s="56"/>
      <c r="BN6616" s="56"/>
      <c r="BO6616" s="63"/>
      <c r="BP6616" s="56"/>
    </row>
    <row r="6617" spans="1:68" ht="12" hidden="1" customHeight="1" outlineLevel="1" collapsed="1" x14ac:dyDescent="0.25">
      <c r="A6617" s="10"/>
      <c r="B6617" s="18"/>
      <c r="C6617" s="18"/>
      <c r="D6617" s="18"/>
      <c r="E6617" s="165" t="s">
        <v>5882</v>
      </c>
      <c r="F6617" s="202"/>
      <c r="G6617" s="202"/>
      <c r="H6617" s="202"/>
      <c r="I6617" s="232"/>
      <c r="J6617" s="232"/>
      <c r="K6617" s="202"/>
      <c r="L6617" s="202"/>
      <c r="M6617" s="202"/>
      <c r="N6617" s="202"/>
      <c r="O6617" s="202"/>
      <c r="P6617" s="202"/>
      <c r="Q6617" s="202"/>
      <c r="R6617" s="202"/>
      <c r="S6617" s="202"/>
      <c r="T6617" s="202"/>
      <c r="U6617" s="202"/>
      <c r="V6617" s="202"/>
      <c r="W6617" s="202"/>
      <c r="X6617" s="202"/>
      <c r="Y6617" s="202"/>
      <c r="Z6617" s="202"/>
      <c r="AA6617" s="202"/>
      <c r="AB6617" s="202"/>
      <c r="AC6617" s="202"/>
      <c r="AD6617" s="202"/>
      <c r="AE6617" s="202"/>
      <c r="AF6617" s="202"/>
      <c r="AG6617" s="202"/>
      <c r="AH6617" s="202"/>
      <c r="AI6617" s="202"/>
      <c r="AJ6617" s="202"/>
      <c r="AK6617" s="202"/>
      <c r="AL6617" s="202"/>
      <c r="AM6617" s="202"/>
      <c r="AN6617" s="202"/>
      <c r="AO6617" s="202"/>
      <c r="AP6617" s="202"/>
      <c r="AQ6617" s="202"/>
      <c r="AR6617" s="202"/>
      <c r="AS6617" s="202"/>
      <c r="AT6617" s="202"/>
      <c r="AU6617" s="202"/>
      <c r="AV6617" s="202"/>
      <c r="AW6617" s="202"/>
      <c r="AX6617" s="202"/>
      <c r="AY6617" s="202"/>
      <c r="AZ6617" s="202"/>
      <c r="BA6617" s="202"/>
      <c r="BB6617" s="170">
        <v>4.3529999999999998</v>
      </c>
      <c r="BC6617" s="161">
        <v>4.5</v>
      </c>
      <c r="BD6617" s="22">
        <f t="shared" si="643"/>
        <v>6.0458333333333325</v>
      </c>
      <c r="BE6617" s="85"/>
      <c r="BF6617" s="162"/>
      <c r="BG6617" s="163">
        <v>6</v>
      </c>
      <c r="BH6617" s="21">
        <f t="shared" si="639"/>
        <v>3.3479999999999998E-3</v>
      </c>
      <c r="BI6617" s="29">
        <v>3.0000000000000001E-3</v>
      </c>
      <c r="BJ6617" s="21">
        <f t="shared" ref="BJ6617" si="647">BH6617-BI6617</f>
        <v>3.4799999999999979E-4</v>
      </c>
      <c r="BK6617" s="56"/>
      <c r="BL6617" s="63"/>
      <c r="BM6617" s="56"/>
      <c r="BN6617" s="56"/>
      <c r="BO6617" s="63"/>
      <c r="BP6617" s="56"/>
    </row>
    <row r="6618" spans="1:68" ht="12" hidden="1" customHeight="1" outlineLevel="2" x14ac:dyDescent="0.25">
      <c r="C6618" s="66"/>
      <c r="D6618" s="66"/>
      <c r="E6618" s="169" t="s">
        <v>5883</v>
      </c>
      <c r="F6618" s="202"/>
      <c r="G6618" s="202"/>
      <c r="H6618" s="202"/>
      <c r="I6618" s="232"/>
      <c r="J6618" s="232"/>
      <c r="K6618" s="202"/>
      <c r="L6618" s="202"/>
      <c r="M6618" s="202"/>
      <c r="N6618" s="202"/>
      <c r="O6618" s="202"/>
      <c r="P6618" s="202"/>
      <c r="Q6618" s="202"/>
      <c r="R6618" s="202"/>
      <c r="S6618" s="202"/>
      <c r="T6618" s="202"/>
      <c r="U6618" s="202"/>
      <c r="V6618" s="202"/>
      <c r="W6618" s="202"/>
      <c r="X6618" s="202"/>
      <c r="Y6618" s="202"/>
      <c r="Z6618" s="202"/>
      <c r="AA6618" s="202"/>
      <c r="AB6618" s="202"/>
      <c r="AC6618" s="202"/>
      <c r="AD6618" s="202"/>
      <c r="AE6618" s="202"/>
      <c r="AF6618" s="202"/>
      <c r="AG6618" s="202"/>
      <c r="AH6618" s="202"/>
      <c r="AI6618" s="202"/>
      <c r="AJ6618" s="202"/>
      <c r="AK6618" s="202"/>
      <c r="AL6618" s="202"/>
      <c r="AM6618" s="202"/>
      <c r="AN6618" s="202"/>
      <c r="AO6618" s="202"/>
      <c r="AP6618" s="202"/>
      <c r="AQ6618" s="202"/>
      <c r="AR6618" s="202"/>
      <c r="AS6618" s="202"/>
      <c r="AT6618" s="202"/>
      <c r="AU6618" s="202"/>
      <c r="AV6618" s="202"/>
      <c r="AW6618" s="202"/>
      <c r="AX6618" s="202"/>
      <c r="AY6618" s="202"/>
      <c r="AZ6618" s="202"/>
      <c r="BA6618" s="202"/>
      <c r="BB6618" s="170">
        <v>4.3529999999999998</v>
      </c>
      <c r="BC6618" s="161"/>
      <c r="BD6618" s="22">
        <f t="shared" si="643"/>
        <v>6.0458333333333325</v>
      </c>
      <c r="BE6618" s="85"/>
      <c r="BF6618" s="162"/>
      <c r="BG6618" s="163"/>
      <c r="BH6618" s="21">
        <f t="shared" si="639"/>
        <v>0</v>
      </c>
      <c r="BI6618" s="29">
        <f t="shared" si="639"/>
        <v>4.4980999999999988E-3</v>
      </c>
      <c r="BJ6618" s="21"/>
      <c r="BK6618" s="56"/>
      <c r="BL6618" s="63"/>
      <c r="BM6618" s="56"/>
      <c r="BN6618" s="56"/>
      <c r="BO6618" s="63"/>
      <c r="BP6618" s="56"/>
    </row>
    <row r="6619" spans="1:68" ht="12" hidden="1" customHeight="1" outlineLevel="1" collapsed="1" x14ac:dyDescent="0.25">
      <c r="A6619" s="10"/>
      <c r="B6619" s="18"/>
      <c r="C6619" s="18"/>
      <c r="D6619" s="18"/>
      <c r="E6619" s="165" t="s">
        <v>5884</v>
      </c>
      <c r="F6619" s="202"/>
      <c r="G6619" s="202"/>
      <c r="H6619" s="202"/>
      <c r="I6619" s="232"/>
      <c r="J6619" s="232"/>
      <c r="K6619" s="202"/>
      <c r="L6619" s="202"/>
      <c r="M6619" s="202"/>
      <c r="N6619" s="202"/>
      <c r="O6619" s="202"/>
      <c r="P6619" s="202"/>
      <c r="Q6619" s="202"/>
      <c r="R6619" s="202"/>
      <c r="S6619" s="202"/>
      <c r="T6619" s="202"/>
      <c r="U6619" s="202"/>
      <c r="V6619" s="202"/>
      <c r="W6619" s="202"/>
      <c r="X6619" s="202"/>
      <c r="Y6619" s="202"/>
      <c r="Z6619" s="202"/>
      <c r="AA6619" s="202"/>
      <c r="AB6619" s="202"/>
      <c r="AC6619" s="202"/>
      <c r="AD6619" s="202"/>
      <c r="AE6619" s="202"/>
      <c r="AF6619" s="202"/>
      <c r="AG6619" s="202"/>
      <c r="AH6619" s="202"/>
      <c r="AI6619" s="202"/>
      <c r="AJ6619" s="202"/>
      <c r="AK6619" s="202"/>
      <c r="AL6619" s="202"/>
      <c r="AM6619" s="202"/>
      <c r="AN6619" s="202"/>
      <c r="AO6619" s="202"/>
      <c r="AP6619" s="202"/>
      <c r="AQ6619" s="202"/>
      <c r="AR6619" s="202"/>
      <c r="AS6619" s="202"/>
      <c r="AT6619" s="202"/>
      <c r="AU6619" s="202"/>
      <c r="AV6619" s="202"/>
      <c r="AW6619" s="202"/>
      <c r="AX6619" s="202"/>
      <c r="AY6619" s="202"/>
      <c r="AZ6619" s="202"/>
      <c r="BA6619" s="202"/>
      <c r="BB6619" s="170">
        <v>3.3159999999999998</v>
      </c>
      <c r="BC6619" s="161">
        <v>11.5</v>
      </c>
      <c r="BD6619" s="22">
        <f t="shared" si="643"/>
        <v>4.6055555555555552</v>
      </c>
      <c r="BE6619" s="85"/>
      <c r="BF6619" s="162"/>
      <c r="BG6619" s="163">
        <v>6</v>
      </c>
      <c r="BH6619" s="21">
        <f t="shared" si="639"/>
        <v>8.5559999999999994E-3</v>
      </c>
      <c r="BI6619" s="29">
        <f t="shared" si="639"/>
        <v>3.4265333333333334E-3</v>
      </c>
      <c r="BJ6619" s="21">
        <f t="shared" ref="BJ6619" si="648">BH6619-BI6619</f>
        <v>5.1294666666666655E-3</v>
      </c>
      <c r="BK6619" s="56"/>
      <c r="BL6619" s="63"/>
      <c r="BM6619" s="56"/>
      <c r="BN6619" s="56"/>
      <c r="BO6619" s="63"/>
      <c r="BP6619" s="56"/>
    </row>
    <row r="6620" spans="1:68" ht="12" hidden="1" customHeight="1" outlineLevel="2" x14ac:dyDescent="0.25">
      <c r="C6620" s="66"/>
      <c r="D6620" s="66"/>
      <c r="E6620" s="169" t="s">
        <v>5885</v>
      </c>
      <c r="F6620" s="202"/>
      <c r="G6620" s="202"/>
      <c r="H6620" s="202"/>
      <c r="I6620" s="232"/>
      <c r="J6620" s="232"/>
      <c r="K6620" s="202"/>
      <c r="L6620" s="202"/>
      <c r="M6620" s="202"/>
      <c r="N6620" s="202"/>
      <c r="O6620" s="202"/>
      <c r="P6620" s="202"/>
      <c r="Q6620" s="202"/>
      <c r="R6620" s="202"/>
      <c r="S6620" s="202"/>
      <c r="T6620" s="202"/>
      <c r="U6620" s="202"/>
      <c r="V6620" s="202"/>
      <c r="W6620" s="202"/>
      <c r="X6620" s="202"/>
      <c r="Y6620" s="202"/>
      <c r="Z6620" s="202"/>
      <c r="AA6620" s="202"/>
      <c r="AB6620" s="202"/>
      <c r="AC6620" s="202"/>
      <c r="AD6620" s="202"/>
      <c r="AE6620" s="202"/>
      <c r="AF6620" s="202"/>
      <c r="AG6620" s="202"/>
      <c r="AH6620" s="202"/>
      <c r="AI6620" s="202"/>
      <c r="AJ6620" s="202"/>
      <c r="AK6620" s="202"/>
      <c r="AL6620" s="202"/>
      <c r="AM6620" s="202"/>
      <c r="AN6620" s="202"/>
      <c r="AO6620" s="202"/>
      <c r="AP6620" s="202"/>
      <c r="AQ6620" s="202"/>
      <c r="AR6620" s="202"/>
      <c r="AS6620" s="202"/>
      <c r="AT6620" s="202"/>
      <c r="AU6620" s="202"/>
      <c r="AV6620" s="202"/>
      <c r="AW6620" s="202"/>
      <c r="AX6620" s="202"/>
      <c r="AY6620" s="202"/>
      <c r="AZ6620" s="202"/>
      <c r="BA6620" s="202"/>
      <c r="BB6620" s="170">
        <v>3.3159999999999998</v>
      </c>
      <c r="BC6620" s="161"/>
      <c r="BD6620" s="22">
        <f t="shared" si="643"/>
        <v>4.6055555555555552</v>
      </c>
      <c r="BE6620" s="85"/>
      <c r="BF6620" s="162"/>
      <c r="BG6620" s="163"/>
      <c r="BH6620" s="21">
        <f t="shared" si="639"/>
        <v>0</v>
      </c>
      <c r="BI6620" s="29">
        <f t="shared" si="639"/>
        <v>3.4265333333333334E-3</v>
      </c>
      <c r="BJ6620" s="21"/>
      <c r="BK6620" s="56"/>
      <c r="BL6620" s="63"/>
      <c r="BM6620" s="56"/>
      <c r="BN6620" s="56"/>
      <c r="BO6620" s="63"/>
      <c r="BP6620" s="56"/>
    </row>
    <row r="6621" spans="1:68" ht="12" hidden="1" customHeight="1" outlineLevel="1" collapsed="1" x14ac:dyDescent="0.25">
      <c r="A6621" s="10"/>
      <c r="B6621" s="18"/>
      <c r="C6621" s="18"/>
      <c r="D6621" s="18"/>
      <c r="E6621" s="165" t="s">
        <v>5884</v>
      </c>
      <c r="F6621" s="202"/>
      <c r="G6621" s="202"/>
      <c r="H6621" s="202"/>
      <c r="I6621" s="232"/>
      <c r="J6621" s="232"/>
      <c r="K6621" s="202"/>
      <c r="L6621" s="202"/>
      <c r="M6621" s="202"/>
      <c r="N6621" s="202"/>
      <c r="O6621" s="202"/>
      <c r="P6621" s="202"/>
      <c r="Q6621" s="202"/>
      <c r="R6621" s="202"/>
      <c r="S6621" s="202"/>
      <c r="T6621" s="202"/>
      <c r="U6621" s="202"/>
      <c r="V6621" s="202"/>
      <c r="W6621" s="202"/>
      <c r="X6621" s="202"/>
      <c r="Y6621" s="202"/>
      <c r="Z6621" s="202"/>
      <c r="AA6621" s="202"/>
      <c r="AB6621" s="202"/>
      <c r="AC6621" s="202"/>
      <c r="AD6621" s="202"/>
      <c r="AE6621" s="202"/>
      <c r="AF6621" s="202"/>
      <c r="AG6621" s="202"/>
      <c r="AH6621" s="202"/>
      <c r="AI6621" s="202"/>
      <c r="AJ6621" s="202"/>
      <c r="AK6621" s="202"/>
      <c r="AL6621" s="202"/>
      <c r="AM6621" s="202"/>
      <c r="AN6621" s="202"/>
      <c r="AO6621" s="202"/>
      <c r="AP6621" s="202"/>
      <c r="AQ6621" s="202"/>
      <c r="AR6621" s="202"/>
      <c r="AS6621" s="202"/>
      <c r="AT6621" s="202"/>
      <c r="AU6621" s="202"/>
      <c r="AV6621" s="202"/>
      <c r="AW6621" s="202"/>
      <c r="AX6621" s="202"/>
      <c r="AY6621" s="202"/>
      <c r="AZ6621" s="202"/>
      <c r="BA6621" s="202"/>
      <c r="BB6621" s="170">
        <v>0.45300000000000001</v>
      </c>
      <c r="BC6621" s="161">
        <v>20.6</v>
      </c>
      <c r="BD6621" s="22">
        <f t="shared" si="643"/>
        <v>0.62916666666666665</v>
      </c>
      <c r="BE6621" s="85"/>
      <c r="BF6621" s="162"/>
      <c r="BG6621" s="163">
        <v>6</v>
      </c>
      <c r="BH6621" s="21">
        <f t="shared" ref="BH6621:BI6644" si="649">(BC6621*24*31/1000000)</f>
        <v>1.5326400000000002E-2</v>
      </c>
      <c r="BI6621" s="29">
        <f t="shared" si="649"/>
        <v>4.6809999999999994E-4</v>
      </c>
      <c r="BJ6621" s="21">
        <f t="shared" ref="BJ6621" si="650">BH6621-BI6621</f>
        <v>1.4858300000000001E-2</v>
      </c>
      <c r="BK6621" s="56"/>
      <c r="BL6621" s="63"/>
      <c r="BM6621" s="56"/>
      <c r="BN6621" s="56"/>
      <c r="BO6621" s="63"/>
      <c r="BP6621" s="56"/>
    </row>
    <row r="6622" spans="1:68" ht="12" hidden="1" customHeight="1" outlineLevel="2" x14ac:dyDescent="0.25">
      <c r="C6622" s="66"/>
      <c r="D6622" s="66"/>
      <c r="E6622" s="169" t="s">
        <v>5886</v>
      </c>
      <c r="F6622" s="202"/>
      <c r="G6622" s="202"/>
      <c r="H6622" s="202"/>
      <c r="I6622" s="232"/>
      <c r="J6622" s="232"/>
      <c r="K6622" s="202"/>
      <c r="L6622" s="202"/>
      <c r="M6622" s="202"/>
      <c r="N6622" s="202"/>
      <c r="O6622" s="202"/>
      <c r="P6622" s="202"/>
      <c r="Q6622" s="202"/>
      <c r="R6622" s="202"/>
      <c r="S6622" s="202"/>
      <c r="T6622" s="202"/>
      <c r="U6622" s="202"/>
      <c r="V6622" s="202"/>
      <c r="W6622" s="202"/>
      <c r="X6622" s="202"/>
      <c r="Y6622" s="202"/>
      <c r="Z6622" s="202"/>
      <c r="AA6622" s="202"/>
      <c r="AB6622" s="202"/>
      <c r="AC6622" s="202"/>
      <c r="AD6622" s="202"/>
      <c r="AE6622" s="202"/>
      <c r="AF6622" s="202"/>
      <c r="AG6622" s="202"/>
      <c r="AH6622" s="202"/>
      <c r="AI6622" s="202"/>
      <c r="AJ6622" s="202"/>
      <c r="AK6622" s="202"/>
      <c r="AL6622" s="202"/>
      <c r="AM6622" s="202"/>
      <c r="AN6622" s="202"/>
      <c r="AO6622" s="202"/>
      <c r="AP6622" s="202"/>
      <c r="AQ6622" s="202"/>
      <c r="AR6622" s="202"/>
      <c r="AS6622" s="202"/>
      <c r="AT6622" s="202"/>
      <c r="AU6622" s="202"/>
      <c r="AV6622" s="202"/>
      <c r="AW6622" s="202"/>
      <c r="AX6622" s="202"/>
      <c r="AY6622" s="202"/>
      <c r="AZ6622" s="202"/>
      <c r="BA6622" s="202"/>
      <c r="BB6622" s="170">
        <v>0.45300000000000001</v>
      </c>
      <c r="BC6622" s="161"/>
      <c r="BD6622" s="22">
        <f t="shared" si="643"/>
        <v>0.62916666666666665</v>
      </c>
      <c r="BE6622" s="85"/>
      <c r="BF6622" s="162"/>
      <c r="BG6622" s="163"/>
      <c r="BH6622" s="21">
        <f t="shared" si="649"/>
        <v>0</v>
      </c>
      <c r="BI6622" s="29">
        <f t="shared" si="649"/>
        <v>4.6809999999999994E-4</v>
      </c>
      <c r="BJ6622" s="21"/>
      <c r="BK6622" s="56"/>
      <c r="BL6622" s="63"/>
      <c r="BM6622" s="56"/>
      <c r="BN6622" s="56"/>
      <c r="BO6622" s="63"/>
      <c r="BP6622" s="56"/>
    </row>
    <row r="6623" spans="1:68" ht="12" hidden="1" customHeight="1" outlineLevel="1" collapsed="1" x14ac:dyDescent="0.25">
      <c r="A6623" s="10"/>
      <c r="B6623" s="18"/>
      <c r="C6623" s="18"/>
      <c r="D6623" s="18"/>
      <c r="E6623" s="165" t="s">
        <v>5887</v>
      </c>
      <c r="F6623" s="202"/>
      <c r="G6623" s="202"/>
      <c r="H6623" s="202"/>
      <c r="I6623" s="232"/>
      <c r="J6623" s="232"/>
      <c r="K6623" s="202"/>
      <c r="L6623" s="202"/>
      <c r="M6623" s="202"/>
      <c r="N6623" s="202"/>
      <c r="O6623" s="202"/>
      <c r="P6623" s="202"/>
      <c r="Q6623" s="202"/>
      <c r="R6623" s="202"/>
      <c r="S6623" s="202"/>
      <c r="T6623" s="202"/>
      <c r="U6623" s="202"/>
      <c r="V6623" s="202"/>
      <c r="W6623" s="202"/>
      <c r="X6623" s="202"/>
      <c r="Y6623" s="202"/>
      <c r="Z6623" s="202"/>
      <c r="AA6623" s="202"/>
      <c r="AB6623" s="202"/>
      <c r="AC6623" s="202"/>
      <c r="AD6623" s="202"/>
      <c r="AE6623" s="202"/>
      <c r="AF6623" s="202"/>
      <c r="AG6623" s="202"/>
      <c r="AH6623" s="202"/>
      <c r="AI6623" s="202"/>
      <c r="AJ6623" s="202"/>
      <c r="AK6623" s="202"/>
      <c r="AL6623" s="202"/>
      <c r="AM6623" s="202"/>
      <c r="AN6623" s="202"/>
      <c r="AO6623" s="202"/>
      <c r="AP6623" s="202"/>
      <c r="AQ6623" s="202"/>
      <c r="AR6623" s="202"/>
      <c r="AS6623" s="202"/>
      <c r="AT6623" s="202"/>
      <c r="AU6623" s="202"/>
      <c r="AV6623" s="202"/>
      <c r="AW6623" s="202"/>
      <c r="AX6623" s="202"/>
      <c r="AY6623" s="202"/>
      <c r="AZ6623" s="202"/>
      <c r="BA6623" s="202"/>
      <c r="BB6623" s="170">
        <v>30</v>
      </c>
      <c r="BC6623" s="161">
        <v>51.46</v>
      </c>
      <c r="BD6623" s="22">
        <f t="shared" si="643"/>
        <v>41.666666666666664</v>
      </c>
      <c r="BE6623" s="85"/>
      <c r="BF6623" s="162"/>
      <c r="BG6623" s="163">
        <v>6</v>
      </c>
      <c r="BH6623" s="21">
        <f t="shared" si="649"/>
        <v>3.8286239999999999E-2</v>
      </c>
      <c r="BI6623" s="29">
        <f t="shared" si="649"/>
        <v>3.1E-2</v>
      </c>
      <c r="BJ6623" s="21">
        <f t="shared" ref="BJ6623" si="651">BH6623-BI6623</f>
        <v>7.2862399999999994E-3</v>
      </c>
      <c r="BK6623" s="56"/>
      <c r="BL6623" s="63"/>
      <c r="BM6623" s="56"/>
      <c r="BN6623" s="56"/>
      <c r="BO6623" s="63"/>
      <c r="BP6623" s="56"/>
    </row>
    <row r="6624" spans="1:68" ht="12" hidden="1" customHeight="1" outlineLevel="2" x14ac:dyDescent="0.25">
      <c r="C6624" s="66"/>
      <c r="D6624" s="66"/>
      <c r="E6624" s="169" t="s">
        <v>5888</v>
      </c>
      <c r="F6624" s="202"/>
      <c r="G6624" s="202"/>
      <c r="H6624" s="202"/>
      <c r="I6624" s="232"/>
      <c r="J6624" s="232"/>
      <c r="K6624" s="202"/>
      <c r="L6624" s="202"/>
      <c r="M6624" s="202"/>
      <c r="N6624" s="202"/>
      <c r="O6624" s="202"/>
      <c r="P6624" s="202"/>
      <c r="Q6624" s="202"/>
      <c r="R6624" s="202"/>
      <c r="S6624" s="202"/>
      <c r="T6624" s="202"/>
      <c r="U6624" s="202"/>
      <c r="V6624" s="202"/>
      <c r="W6624" s="202"/>
      <c r="X6624" s="202"/>
      <c r="Y6624" s="202"/>
      <c r="Z6624" s="202"/>
      <c r="AA6624" s="202"/>
      <c r="AB6624" s="202"/>
      <c r="AC6624" s="202"/>
      <c r="AD6624" s="202"/>
      <c r="AE6624" s="202"/>
      <c r="AF6624" s="202"/>
      <c r="AG6624" s="202"/>
      <c r="AH6624" s="202"/>
      <c r="AI6624" s="202"/>
      <c r="AJ6624" s="202"/>
      <c r="AK6624" s="202"/>
      <c r="AL6624" s="202"/>
      <c r="AM6624" s="202"/>
      <c r="AN6624" s="202"/>
      <c r="AO6624" s="202"/>
      <c r="AP6624" s="202"/>
      <c r="AQ6624" s="202"/>
      <c r="AR6624" s="202"/>
      <c r="AS6624" s="202"/>
      <c r="AT6624" s="202"/>
      <c r="AU6624" s="202"/>
      <c r="AV6624" s="202"/>
      <c r="AW6624" s="202"/>
      <c r="AX6624" s="202"/>
      <c r="AY6624" s="202"/>
      <c r="AZ6624" s="202"/>
      <c r="BA6624" s="202"/>
      <c r="BB6624" s="170">
        <v>30</v>
      </c>
      <c r="BC6624" s="161"/>
      <c r="BD6624" s="53">
        <f t="shared" si="643"/>
        <v>41.666666666666664</v>
      </c>
      <c r="BE6624" s="85"/>
      <c r="BF6624" s="162"/>
      <c r="BG6624" s="163"/>
      <c r="BH6624" s="50">
        <f t="shared" si="649"/>
        <v>0</v>
      </c>
      <c r="BI6624" s="117">
        <f t="shared" si="649"/>
        <v>3.1E-2</v>
      </c>
      <c r="BJ6624" s="21"/>
      <c r="BK6624" s="56"/>
      <c r="BL6624" s="63"/>
      <c r="BM6624" s="56"/>
      <c r="BN6624" s="56"/>
      <c r="BO6624" s="63"/>
      <c r="BP6624" s="56"/>
    </row>
    <row r="6625" spans="1:68" ht="12" hidden="1" customHeight="1" outlineLevel="1" collapsed="1" x14ac:dyDescent="0.25">
      <c r="A6625" s="10"/>
      <c r="B6625" s="173"/>
      <c r="C6625" s="18"/>
      <c r="D6625" s="18"/>
      <c r="E6625" s="89" t="s">
        <v>5889</v>
      </c>
      <c r="F6625" s="214"/>
      <c r="G6625" s="214"/>
      <c r="H6625" s="214"/>
      <c r="I6625" s="233"/>
      <c r="J6625" s="233"/>
      <c r="K6625" s="214"/>
      <c r="L6625" s="214"/>
      <c r="M6625" s="214"/>
      <c r="N6625" s="214"/>
      <c r="O6625" s="214"/>
      <c r="P6625" s="214"/>
      <c r="Q6625" s="214"/>
      <c r="R6625" s="214"/>
      <c r="S6625" s="214"/>
      <c r="T6625" s="214"/>
      <c r="U6625" s="214"/>
      <c r="V6625" s="214"/>
      <c r="W6625" s="214"/>
      <c r="X6625" s="214"/>
      <c r="Y6625" s="214"/>
      <c r="Z6625" s="214"/>
      <c r="AA6625" s="214"/>
      <c r="AB6625" s="214"/>
      <c r="AC6625" s="214"/>
      <c r="AD6625" s="214"/>
      <c r="AE6625" s="214"/>
      <c r="AF6625" s="214"/>
      <c r="AG6625" s="214"/>
      <c r="AH6625" s="214"/>
      <c r="AI6625" s="214"/>
      <c r="AJ6625" s="214"/>
      <c r="AK6625" s="214"/>
      <c r="AL6625" s="214"/>
      <c r="AM6625" s="214"/>
      <c r="AN6625" s="214"/>
      <c r="AO6625" s="214"/>
      <c r="AP6625" s="214"/>
      <c r="AQ6625" s="214"/>
      <c r="AR6625" s="214"/>
      <c r="AS6625" s="214"/>
      <c r="AT6625" s="214"/>
      <c r="AU6625" s="214"/>
      <c r="AV6625" s="214"/>
      <c r="AW6625" s="214"/>
      <c r="AX6625" s="214"/>
      <c r="AY6625" s="214"/>
      <c r="AZ6625" s="214"/>
      <c r="BA6625" s="214"/>
      <c r="BB6625" s="171">
        <v>2.3759999999999999</v>
      </c>
      <c r="BC6625" s="172">
        <v>7.5</v>
      </c>
      <c r="BD6625" s="22">
        <f t="shared" si="643"/>
        <v>3.2999999999999994</v>
      </c>
      <c r="BE6625" s="56"/>
      <c r="BF6625" s="174"/>
      <c r="BG6625" s="64">
        <v>6</v>
      </c>
      <c r="BH6625" s="21">
        <f t="shared" si="649"/>
        <v>5.5799999999999999E-3</v>
      </c>
      <c r="BI6625" s="29">
        <f t="shared" si="649"/>
        <v>2.4551999999999998E-3</v>
      </c>
      <c r="BJ6625" s="21">
        <f t="shared" ref="BJ6625" si="652">BH6625-BI6625</f>
        <v>3.1248000000000001E-3</v>
      </c>
      <c r="BK6625" s="56"/>
      <c r="BL6625" s="63"/>
      <c r="BM6625" s="56"/>
      <c r="BN6625" s="56"/>
      <c r="BO6625" s="63"/>
      <c r="BP6625" s="56"/>
    </row>
    <row r="6626" spans="1:68" ht="12" hidden="1" customHeight="1" outlineLevel="2" x14ac:dyDescent="0.25">
      <c r="C6626" s="25"/>
      <c r="D6626" s="25"/>
      <c r="E6626" s="54" t="s">
        <v>5890</v>
      </c>
      <c r="F6626" s="214"/>
      <c r="G6626" s="214"/>
      <c r="H6626" s="214"/>
      <c r="I6626" s="233"/>
      <c r="J6626" s="233"/>
      <c r="K6626" s="214"/>
      <c r="L6626" s="214"/>
      <c r="M6626" s="214"/>
      <c r="N6626" s="214"/>
      <c r="O6626" s="214"/>
      <c r="P6626" s="214"/>
      <c r="Q6626" s="214"/>
      <c r="R6626" s="214"/>
      <c r="S6626" s="214"/>
      <c r="T6626" s="214"/>
      <c r="U6626" s="214"/>
      <c r="V6626" s="214"/>
      <c r="W6626" s="214"/>
      <c r="X6626" s="214"/>
      <c r="Y6626" s="214"/>
      <c r="Z6626" s="214"/>
      <c r="AA6626" s="214"/>
      <c r="AB6626" s="214"/>
      <c r="AC6626" s="214"/>
      <c r="AD6626" s="214"/>
      <c r="AE6626" s="214"/>
      <c r="AF6626" s="214"/>
      <c r="AG6626" s="214"/>
      <c r="AH6626" s="214"/>
      <c r="AI6626" s="214"/>
      <c r="AJ6626" s="214"/>
      <c r="AK6626" s="214"/>
      <c r="AL6626" s="214"/>
      <c r="AM6626" s="214"/>
      <c r="AN6626" s="214"/>
      <c r="AO6626" s="214"/>
      <c r="AP6626" s="214"/>
      <c r="AQ6626" s="214"/>
      <c r="AR6626" s="214"/>
      <c r="AS6626" s="214"/>
      <c r="AT6626" s="214"/>
      <c r="AU6626" s="214"/>
      <c r="AV6626" s="214"/>
      <c r="AW6626" s="214"/>
      <c r="AX6626" s="214"/>
      <c r="AY6626" s="214"/>
      <c r="AZ6626" s="214"/>
      <c r="BA6626" s="214"/>
      <c r="BB6626" s="171">
        <v>2.3759999999999999</v>
      </c>
      <c r="BC6626" s="172"/>
      <c r="BD6626" s="22">
        <f t="shared" si="643"/>
        <v>3.2999999999999994</v>
      </c>
      <c r="BE6626" s="56"/>
      <c r="BF6626" s="174"/>
      <c r="BG6626" s="64"/>
      <c r="BH6626" s="21">
        <f t="shared" si="649"/>
        <v>0</v>
      </c>
      <c r="BI6626" s="29">
        <f t="shared" si="649"/>
        <v>2.4551999999999998E-3</v>
      </c>
      <c r="BJ6626" s="21"/>
      <c r="BK6626" s="56"/>
      <c r="BL6626" s="63"/>
      <c r="BM6626" s="56"/>
      <c r="BN6626" s="56"/>
      <c r="BO6626" s="63"/>
      <c r="BP6626" s="56"/>
    </row>
    <row r="6627" spans="1:68" ht="12" hidden="1" customHeight="1" outlineLevel="1" collapsed="1" x14ac:dyDescent="0.25">
      <c r="A6627" s="10"/>
      <c r="B6627" s="173"/>
      <c r="C6627" s="18"/>
      <c r="D6627" s="18"/>
      <c r="E6627" s="89" t="s">
        <v>5752</v>
      </c>
      <c r="F6627" s="214"/>
      <c r="G6627" s="214"/>
      <c r="H6627" s="214"/>
      <c r="I6627" s="233"/>
      <c r="J6627" s="233"/>
      <c r="K6627" s="214"/>
      <c r="L6627" s="214"/>
      <c r="M6627" s="214"/>
      <c r="N6627" s="214"/>
      <c r="O6627" s="214"/>
      <c r="P6627" s="214"/>
      <c r="Q6627" s="214"/>
      <c r="R6627" s="214"/>
      <c r="S6627" s="214"/>
      <c r="T6627" s="214"/>
      <c r="U6627" s="214"/>
      <c r="V6627" s="214"/>
      <c r="W6627" s="214"/>
      <c r="X6627" s="214"/>
      <c r="Y6627" s="214"/>
      <c r="Z6627" s="214"/>
      <c r="AA6627" s="214"/>
      <c r="AB6627" s="214"/>
      <c r="AC6627" s="214"/>
      <c r="AD6627" s="214"/>
      <c r="AE6627" s="214"/>
      <c r="AF6627" s="214"/>
      <c r="AG6627" s="214"/>
      <c r="AH6627" s="214"/>
      <c r="AI6627" s="214"/>
      <c r="AJ6627" s="214"/>
      <c r="AK6627" s="214"/>
      <c r="AL6627" s="214"/>
      <c r="AM6627" s="214"/>
      <c r="AN6627" s="214"/>
      <c r="AO6627" s="214"/>
      <c r="AP6627" s="214"/>
      <c r="AQ6627" s="214"/>
      <c r="AR6627" s="214"/>
      <c r="AS6627" s="214"/>
      <c r="AT6627" s="214"/>
      <c r="AU6627" s="214"/>
      <c r="AV6627" s="214"/>
      <c r="AW6627" s="214"/>
      <c r="AX6627" s="214"/>
      <c r="AY6627" s="214"/>
      <c r="AZ6627" s="214"/>
      <c r="BA6627" s="214"/>
      <c r="BB6627" s="171">
        <v>8.6910000000000007</v>
      </c>
      <c r="BC6627" s="172">
        <v>41.4</v>
      </c>
      <c r="BD6627" s="22">
        <f t="shared" si="643"/>
        <v>12.070833333333335</v>
      </c>
      <c r="BE6627" s="56"/>
      <c r="BF6627" s="174"/>
      <c r="BG6627" s="64">
        <v>6</v>
      </c>
      <c r="BH6627" s="21">
        <f t="shared" si="649"/>
        <v>3.0801599999999998E-2</v>
      </c>
      <c r="BI6627" s="29">
        <f t="shared" si="649"/>
        <v>8.9807000000000012E-3</v>
      </c>
      <c r="BJ6627" s="21">
        <f t="shared" ref="BJ6627" si="653">BH6627-BI6627</f>
        <v>2.1820899999999997E-2</v>
      </c>
      <c r="BK6627" s="56"/>
      <c r="BL6627" s="63"/>
      <c r="BM6627" s="56"/>
      <c r="BN6627" s="56"/>
      <c r="BO6627" s="63"/>
      <c r="BP6627" s="56"/>
    </row>
    <row r="6628" spans="1:68" ht="12" hidden="1" customHeight="1" outlineLevel="2" x14ac:dyDescent="0.25">
      <c r="C6628" s="25"/>
      <c r="D6628" s="25"/>
      <c r="E6628" s="54" t="s">
        <v>5849</v>
      </c>
      <c r="F6628" s="214"/>
      <c r="G6628" s="214"/>
      <c r="H6628" s="214"/>
      <c r="I6628" s="233"/>
      <c r="J6628" s="233"/>
      <c r="K6628" s="214"/>
      <c r="L6628" s="214"/>
      <c r="M6628" s="214"/>
      <c r="N6628" s="214"/>
      <c r="O6628" s="214"/>
      <c r="P6628" s="214"/>
      <c r="Q6628" s="214"/>
      <c r="R6628" s="214"/>
      <c r="S6628" s="214"/>
      <c r="T6628" s="214"/>
      <c r="U6628" s="214"/>
      <c r="V6628" s="214"/>
      <c r="W6628" s="214"/>
      <c r="X6628" s="214"/>
      <c r="Y6628" s="214"/>
      <c r="Z6628" s="214"/>
      <c r="AA6628" s="214"/>
      <c r="AB6628" s="214"/>
      <c r="AC6628" s="214"/>
      <c r="AD6628" s="214"/>
      <c r="AE6628" s="214"/>
      <c r="AF6628" s="214"/>
      <c r="AG6628" s="214"/>
      <c r="AH6628" s="214"/>
      <c r="AI6628" s="214"/>
      <c r="AJ6628" s="214"/>
      <c r="AK6628" s="214"/>
      <c r="AL6628" s="214"/>
      <c r="AM6628" s="214"/>
      <c r="AN6628" s="214"/>
      <c r="AO6628" s="214"/>
      <c r="AP6628" s="214"/>
      <c r="AQ6628" s="214"/>
      <c r="AR6628" s="214"/>
      <c r="AS6628" s="214"/>
      <c r="AT6628" s="214"/>
      <c r="AU6628" s="214"/>
      <c r="AV6628" s="214"/>
      <c r="AW6628" s="214"/>
      <c r="AX6628" s="214"/>
      <c r="AY6628" s="214"/>
      <c r="AZ6628" s="214"/>
      <c r="BA6628" s="214"/>
      <c r="BB6628" s="171">
        <v>8.6910000000000007</v>
      </c>
      <c r="BC6628" s="172"/>
      <c r="BD6628" s="22">
        <f t="shared" si="643"/>
        <v>12.070833333333335</v>
      </c>
      <c r="BE6628" s="56"/>
      <c r="BF6628" s="174"/>
      <c r="BG6628" s="64"/>
      <c r="BH6628" s="21">
        <f t="shared" si="649"/>
        <v>0</v>
      </c>
      <c r="BI6628" s="29">
        <f t="shared" si="649"/>
        <v>8.9807000000000012E-3</v>
      </c>
      <c r="BJ6628" s="21"/>
      <c r="BK6628" s="56"/>
      <c r="BL6628" s="63"/>
      <c r="BM6628" s="56"/>
      <c r="BN6628" s="56"/>
      <c r="BO6628" s="63"/>
      <c r="BP6628" s="56"/>
    </row>
    <row r="6629" spans="1:68" ht="12" hidden="1" customHeight="1" outlineLevel="1" collapsed="1" x14ac:dyDescent="0.25">
      <c r="A6629" s="10"/>
      <c r="B6629" s="173"/>
      <c r="C6629" s="18"/>
      <c r="D6629" s="18"/>
      <c r="E6629" s="89" t="s">
        <v>5891</v>
      </c>
      <c r="F6629" s="214"/>
      <c r="G6629" s="214"/>
      <c r="H6629" s="214"/>
      <c r="I6629" s="233"/>
      <c r="J6629" s="233"/>
      <c r="K6629" s="214"/>
      <c r="L6629" s="214"/>
      <c r="M6629" s="214"/>
      <c r="N6629" s="214"/>
      <c r="O6629" s="214"/>
      <c r="P6629" s="214"/>
      <c r="Q6629" s="214"/>
      <c r="R6629" s="214"/>
      <c r="S6629" s="214"/>
      <c r="T6629" s="214"/>
      <c r="U6629" s="214"/>
      <c r="V6629" s="214"/>
      <c r="W6629" s="214"/>
      <c r="X6629" s="214"/>
      <c r="Y6629" s="214"/>
      <c r="Z6629" s="214"/>
      <c r="AA6629" s="214"/>
      <c r="AB6629" s="214"/>
      <c r="AC6629" s="214"/>
      <c r="AD6629" s="214"/>
      <c r="AE6629" s="214"/>
      <c r="AF6629" s="214"/>
      <c r="AG6629" s="214"/>
      <c r="AH6629" s="214"/>
      <c r="AI6629" s="214"/>
      <c r="AJ6629" s="214"/>
      <c r="AK6629" s="214"/>
      <c r="AL6629" s="214"/>
      <c r="AM6629" s="214"/>
      <c r="AN6629" s="214"/>
      <c r="AO6629" s="214"/>
      <c r="AP6629" s="214"/>
      <c r="AQ6629" s="214"/>
      <c r="AR6629" s="214"/>
      <c r="AS6629" s="214"/>
      <c r="AT6629" s="214"/>
      <c r="AU6629" s="214"/>
      <c r="AV6629" s="214"/>
      <c r="AW6629" s="214"/>
      <c r="AX6629" s="214"/>
      <c r="AY6629" s="214"/>
      <c r="AZ6629" s="214"/>
      <c r="BA6629" s="214"/>
      <c r="BB6629" s="171">
        <v>12.268000000000001</v>
      </c>
      <c r="BC6629" s="172">
        <v>19</v>
      </c>
      <c r="BD6629" s="22">
        <f t="shared" si="643"/>
        <v>17.038888888888891</v>
      </c>
      <c r="BE6629" s="56"/>
      <c r="BF6629" s="174"/>
      <c r="BG6629" s="64">
        <v>6</v>
      </c>
      <c r="BH6629" s="21">
        <f t="shared" si="649"/>
        <v>1.4135999999999999E-2</v>
      </c>
      <c r="BI6629" s="29">
        <f t="shared" si="649"/>
        <v>1.2676933333333334E-2</v>
      </c>
      <c r="BJ6629" s="21">
        <f t="shared" ref="BJ6629" si="654">BH6629-BI6629</f>
        <v>1.4590666666666648E-3</v>
      </c>
      <c r="BK6629" s="56"/>
      <c r="BL6629" s="63"/>
      <c r="BM6629" s="56"/>
      <c r="BN6629" s="56"/>
      <c r="BO6629" s="63"/>
      <c r="BP6629" s="56"/>
    </row>
    <row r="6630" spans="1:68" ht="12" hidden="1" customHeight="1" outlineLevel="2" x14ac:dyDescent="0.25">
      <c r="C6630" s="25"/>
      <c r="D6630" s="25"/>
      <c r="E6630" s="54" t="s">
        <v>5892</v>
      </c>
      <c r="F6630" s="214"/>
      <c r="G6630" s="214"/>
      <c r="H6630" s="214"/>
      <c r="I6630" s="233"/>
      <c r="J6630" s="233"/>
      <c r="K6630" s="214"/>
      <c r="L6630" s="214"/>
      <c r="M6630" s="214"/>
      <c r="N6630" s="214"/>
      <c r="O6630" s="214"/>
      <c r="P6630" s="214"/>
      <c r="Q6630" s="214"/>
      <c r="R6630" s="214"/>
      <c r="S6630" s="214"/>
      <c r="T6630" s="214"/>
      <c r="U6630" s="214"/>
      <c r="V6630" s="214"/>
      <c r="W6630" s="214"/>
      <c r="X6630" s="214"/>
      <c r="Y6630" s="214"/>
      <c r="Z6630" s="214"/>
      <c r="AA6630" s="214"/>
      <c r="AB6630" s="214"/>
      <c r="AC6630" s="214"/>
      <c r="AD6630" s="214"/>
      <c r="AE6630" s="214"/>
      <c r="AF6630" s="214"/>
      <c r="AG6630" s="214"/>
      <c r="AH6630" s="214"/>
      <c r="AI6630" s="214"/>
      <c r="AJ6630" s="214"/>
      <c r="AK6630" s="214"/>
      <c r="AL6630" s="214"/>
      <c r="AM6630" s="214"/>
      <c r="AN6630" s="214"/>
      <c r="AO6630" s="214"/>
      <c r="AP6630" s="214"/>
      <c r="AQ6630" s="214"/>
      <c r="AR6630" s="214"/>
      <c r="AS6630" s="214"/>
      <c r="AT6630" s="214"/>
      <c r="AU6630" s="214"/>
      <c r="AV6630" s="214"/>
      <c r="AW6630" s="214"/>
      <c r="AX6630" s="214"/>
      <c r="AY6630" s="214"/>
      <c r="AZ6630" s="214"/>
      <c r="BA6630" s="214"/>
      <c r="BB6630" s="171">
        <v>12.268000000000001</v>
      </c>
      <c r="BC6630" s="172"/>
      <c r="BD6630" s="22">
        <f t="shared" si="643"/>
        <v>17.038888888888891</v>
      </c>
      <c r="BE6630" s="56"/>
      <c r="BF6630" s="174"/>
      <c r="BG6630" s="64"/>
      <c r="BH6630" s="21">
        <f t="shared" si="649"/>
        <v>0</v>
      </c>
      <c r="BI6630" s="29">
        <f t="shared" si="649"/>
        <v>1.2676933333333334E-2</v>
      </c>
      <c r="BJ6630" s="21"/>
      <c r="BK6630" s="56"/>
      <c r="BL6630" s="63"/>
      <c r="BM6630" s="56"/>
      <c r="BN6630" s="56"/>
      <c r="BO6630" s="63"/>
      <c r="BP6630" s="56"/>
    </row>
    <row r="6631" spans="1:68" ht="12" hidden="1" customHeight="1" outlineLevel="1" collapsed="1" x14ac:dyDescent="0.25">
      <c r="A6631" s="10"/>
      <c r="B6631" s="173"/>
      <c r="C6631" s="18"/>
      <c r="D6631" s="18"/>
      <c r="E6631" s="89" t="s">
        <v>5893</v>
      </c>
      <c r="F6631" s="214"/>
      <c r="G6631" s="214"/>
      <c r="H6631" s="214"/>
      <c r="I6631" s="233"/>
      <c r="J6631" s="233"/>
      <c r="K6631" s="214"/>
      <c r="L6631" s="214"/>
      <c r="M6631" s="214"/>
      <c r="N6631" s="214"/>
      <c r="O6631" s="214"/>
      <c r="P6631" s="214"/>
      <c r="Q6631" s="214"/>
      <c r="R6631" s="214"/>
      <c r="S6631" s="214"/>
      <c r="T6631" s="214"/>
      <c r="U6631" s="214"/>
      <c r="V6631" s="214"/>
      <c r="W6631" s="214"/>
      <c r="X6631" s="214"/>
      <c r="Y6631" s="214"/>
      <c r="Z6631" s="214"/>
      <c r="AA6631" s="214"/>
      <c r="AB6631" s="214"/>
      <c r="AC6631" s="214"/>
      <c r="AD6631" s="214"/>
      <c r="AE6631" s="214"/>
      <c r="AF6631" s="214"/>
      <c r="AG6631" s="214"/>
      <c r="AH6631" s="214"/>
      <c r="AI6631" s="214"/>
      <c r="AJ6631" s="214"/>
      <c r="AK6631" s="214"/>
      <c r="AL6631" s="214"/>
      <c r="AM6631" s="214"/>
      <c r="AN6631" s="214"/>
      <c r="AO6631" s="214"/>
      <c r="AP6631" s="214"/>
      <c r="AQ6631" s="214"/>
      <c r="AR6631" s="214"/>
      <c r="AS6631" s="214"/>
      <c r="AT6631" s="214"/>
      <c r="AU6631" s="214"/>
      <c r="AV6631" s="214"/>
      <c r="AW6631" s="214"/>
      <c r="AX6631" s="214"/>
      <c r="AY6631" s="214"/>
      <c r="AZ6631" s="214"/>
      <c r="BA6631" s="214"/>
      <c r="BB6631" s="171">
        <v>4.335</v>
      </c>
      <c r="BC6631" s="172">
        <v>11.2</v>
      </c>
      <c r="BD6631" s="22">
        <f t="shared" si="643"/>
        <v>6.020833333333333</v>
      </c>
      <c r="BE6631" s="56"/>
      <c r="BF6631" s="174"/>
      <c r="BG6631" s="64">
        <v>6</v>
      </c>
      <c r="BH6631" s="21">
        <f t="shared" si="649"/>
        <v>8.3327999999999996E-3</v>
      </c>
      <c r="BI6631" s="29">
        <v>1E-4</v>
      </c>
      <c r="BJ6631" s="21">
        <f t="shared" ref="BJ6631" si="655">BH6631-BI6631</f>
        <v>8.2328000000000002E-3</v>
      </c>
      <c r="BK6631" s="56"/>
      <c r="BL6631" s="63"/>
      <c r="BM6631" s="56"/>
      <c r="BN6631" s="56"/>
      <c r="BO6631" s="63"/>
      <c r="BP6631" s="56"/>
    </row>
    <row r="6632" spans="1:68" ht="12" hidden="1" customHeight="1" outlineLevel="2" x14ac:dyDescent="0.25">
      <c r="C6632" s="195"/>
      <c r="D6632" s="195"/>
      <c r="E6632" s="169" t="s">
        <v>5894</v>
      </c>
      <c r="F6632" s="202"/>
      <c r="G6632" s="202"/>
      <c r="H6632" s="202"/>
      <c r="I6632" s="232"/>
      <c r="J6632" s="232"/>
      <c r="K6632" s="202"/>
      <c r="L6632" s="202"/>
      <c r="M6632" s="202"/>
      <c r="N6632" s="202"/>
      <c r="O6632" s="202"/>
      <c r="P6632" s="202"/>
      <c r="Q6632" s="202"/>
      <c r="R6632" s="202"/>
      <c r="S6632" s="202"/>
      <c r="T6632" s="202"/>
      <c r="U6632" s="202"/>
      <c r="V6632" s="202"/>
      <c r="W6632" s="202"/>
      <c r="X6632" s="202"/>
      <c r="Y6632" s="202"/>
      <c r="Z6632" s="202"/>
      <c r="AA6632" s="202"/>
      <c r="AB6632" s="202"/>
      <c r="AC6632" s="202"/>
      <c r="AD6632" s="202"/>
      <c r="AE6632" s="202"/>
      <c r="AF6632" s="202"/>
      <c r="AG6632" s="202"/>
      <c r="AH6632" s="202"/>
      <c r="AI6632" s="202"/>
      <c r="AJ6632" s="202"/>
      <c r="AK6632" s="202"/>
      <c r="AL6632" s="202"/>
      <c r="AM6632" s="202"/>
      <c r="AN6632" s="202"/>
      <c r="AO6632" s="202"/>
      <c r="AP6632" s="202"/>
      <c r="AQ6632" s="202"/>
      <c r="AR6632" s="202"/>
      <c r="AS6632" s="202"/>
      <c r="AT6632" s="202"/>
      <c r="AU6632" s="202"/>
      <c r="AV6632" s="202"/>
      <c r="AW6632" s="202"/>
      <c r="AX6632" s="202"/>
      <c r="AY6632" s="202"/>
      <c r="AZ6632" s="202"/>
      <c r="BA6632" s="202"/>
      <c r="BB6632" s="170">
        <v>4.335</v>
      </c>
      <c r="BC6632" s="161"/>
      <c r="BD6632" s="53">
        <f t="shared" si="643"/>
        <v>6.020833333333333</v>
      </c>
      <c r="BE6632" s="85"/>
      <c r="BF6632" s="196"/>
      <c r="BG6632" s="163"/>
      <c r="BH6632" s="50">
        <f t="shared" si="649"/>
        <v>0</v>
      </c>
      <c r="BI6632" s="117">
        <f t="shared" si="649"/>
        <v>4.4795E-3</v>
      </c>
      <c r="BJ6632" s="50"/>
      <c r="BK6632" s="56"/>
      <c r="BL6632" s="63"/>
      <c r="BM6632" s="56"/>
      <c r="BN6632" s="56"/>
      <c r="BO6632" s="63"/>
      <c r="BP6632" s="56"/>
    </row>
    <row r="6633" spans="1:68" hidden="1" outlineLevel="1" collapsed="1" x14ac:dyDescent="0.2">
      <c r="C6633" s="18"/>
      <c r="D6633" s="18"/>
      <c r="E6633" s="184" t="s">
        <v>911</v>
      </c>
      <c r="F6633" s="55"/>
      <c r="G6633" s="55"/>
      <c r="H6633" s="55"/>
      <c r="I6633" s="55"/>
      <c r="J6633" s="55"/>
      <c r="K6633" s="55"/>
      <c r="L6633" s="55"/>
      <c r="M6633" s="55"/>
      <c r="N6633" s="55"/>
      <c r="O6633" s="55"/>
      <c r="P6633" s="55"/>
      <c r="Q6633" s="55"/>
      <c r="R6633" s="55"/>
      <c r="S6633" s="55"/>
      <c r="T6633" s="55"/>
      <c r="U6633" s="55"/>
      <c r="V6633" s="55"/>
      <c r="W6633" s="55"/>
      <c r="X6633" s="55"/>
      <c r="Y6633" s="55"/>
      <c r="Z6633" s="55"/>
      <c r="AA6633" s="55"/>
      <c r="AB6633" s="55"/>
      <c r="AC6633" s="55"/>
      <c r="AD6633" s="55"/>
      <c r="AE6633" s="55"/>
      <c r="AF6633" s="55"/>
      <c r="AG6633" s="55"/>
      <c r="AH6633" s="55"/>
      <c r="AI6633" s="55"/>
      <c r="AJ6633" s="55"/>
      <c r="AK6633" s="55"/>
      <c r="AL6633" s="55"/>
      <c r="AM6633" s="55"/>
      <c r="AN6633" s="55"/>
      <c r="AO6633" s="55"/>
      <c r="AP6633" s="55"/>
      <c r="AQ6633" s="55"/>
      <c r="AR6633" s="55"/>
      <c r="AS6633" s="55"/>
      <c r="AT6633" s="55"/>
      <c r="AU6633" s="55"/>
      <c r="AV6633" s="55"/>
      <c r="AW6633" s="55"/>
      <c r="AX6633" s="55"/>
      <c r="AY6633" s="55"/>
      <c r="AZ6633" s="55"/>
      <c r="BA6633" s="55"/>
      <c r="BB6633" s="186">
        <f>BB6634</f>
        <v>23.550999999999998</v>
      </c>
      <c r="BC6633" s="186">
        <f t="shared" ref="BC6633:BE6633" si="656">BC6634</f>
        <v>140.4</v>
      </c>
      <c r="BD6633" s="186">
        <f t="shared" si="656"/>
        <v>31.654569892473116</v>
      </c>
      <c r="BE6633" s="186">
        <f t="shared" si="656"/>
        <v>108.74543010752689</v>
      </c>
      <c r="BF6633" s="191"/>
      <c r="BG6633" s="188">
        <v>5</v>
      </c>
      <c r="BH6633" s="186">
        <f>BH6634</f>
        <v>0.10445760000000001</v>
      </c>
      <c r="BI6633" s="186">
        <f t="shared" ref="BI6633:BJ6633" si="657">BI6634</f>
        <v>2.3550999999999996E-2</v>
      </c>
      <c r="BJ6633" s="186">
        <f t="shared" si="657"/>
        <v>8.0906600000000023E-2</v>
      </c>
    </row>
    <row r="6634" spans="1:68" hidden="1" outlineLevel="2" x14ac:dyDescent="0.2">
      <c r="C6634" s="18"/>
      <c r="D6634" s="18"/>
      <c r="E6634" s="177" t="s">
        <v>5982</v>
      </c>
      <c r="F6634" s="55"/>
      <c r="G6634" s="55"/>
      <c r="H6634" s="55"/>
      <c r="I6634" s="55"/>
      <c r="J6634" s="55"/>
      <c r="K6634" s="55"/>
      <c r="L6634" s="55"/>
      <c r="M6634" s="55"/>
      <c r="N6634" s="55"/>
      <c r="O6634" s="55"/>
      <c r="P6634" s="55"/>
      <c r="Q6634" s="55"/>
      <c r="R6634" s="55"/>
      <c r="S6634" s="55"/>
      <c r="T6634" s="55"/>
      <c r="U6634" s="55"/>
      <c r="V6634" s="55"/>
      <c r="W6634" s="55"/>
      <c r="X6634" s="55"/>
      <c r="Y6634" s="55"/>
      <c r="Z6634" s="55"/>
      <c r="AA6634" s="55"/>
      <c r="AB6634" s="55"/>
      <c r="AC6634" s="55"/>
      <c r="AD6634" s="55"/>
      <c r="AE6634" s="55"/>
      <c r="AF6634" s="55"/>
      <c r="AG6634" s="55"/>
      <c r="AH6634" s="55"/>
      <c r="AI6634" s="55"/>
      <c r="AJ6634" s="55"/>
      <c r="AK6634" s="55"/>
      <c r="AL6634" s="55"/>
      <c r="AM6634" s="55"/>
      <c r="AN6634" s="55"/>
      <c r="AO6634" s="55"/>
      <c r="AP6634" s="55"/>
      <c r="AQ6634" s="55"/>
      <c r="AR6634" s="55"/>
      <c r="AS6634" s="55"/>
      <c r="AT6634" s="55"/>
      <c r="AU6634" s="55"/>
      <c r="AV6634" s="55"/>
      <c r="AW6634" s="55"/>
      <c r="AX6634" s="55"/>
      <c r="AY6634" s="55"/>
      <c r="AZ6634" s="55"/>
      <c r="BA6634" s="55"/>
      <c r="BB6634" s="191">
        <v>23.550999999999998</v>
      </c>
      <c r="BC6634" s="191">
        <v>140.4</v>
      </c>
      <c r="BD6634" s="22">
        <f t="shared" ref="BD6634:BD6697" si="658">(BB6634/31/24)*1000</f>
        <v>31.654569892473116</v>
      </c>
      <c r="BE6634" s="186">
        <f t="shared" ref="BE6634:BE6697" si="659">BC6634-BD6634</f>
        <v>108.74543010752689</v>
      </c>
      <c r="BF6634" s="191"/>
      <c r="BG6634" s="188"/>
      <c r="BH6634" s="186">
        <f t="shared" si="649"/>
        <v>0.10445760000000001</v>
      </c>
      <c r="BI6634" s="22">
        <f t="shared" si="649"/>
        <v>2.3550999999999996E-2</v>
      </c>
      <c r="BJ6634" s="186">
        <f t="shared" ref="BJ6634:BJ6695" si="660">BH6634-BI6634</f>
        <v>8.0906600000000023E-2</v>
      </c>
    </row>
    <row r="6635" spans="1:68" hidden="1" outlineLevel="1" collapsed="1" x14ac:dyDescent="0.2">
      <c r="C6635" s="18"/>
      <c r="D6635" s="18"/>
      <c r="E6635" s="184" t="s">
        <v>4504</v>
      </c>
      <c r="F6635" s="55"/>
      <c r="G6635" s="55"/>
      <c r="H6635" s="55"/>
      <c r="I6635" s="55"/>
      <c r="J6635" s="55"/>
      <c r="K6635" s="55"/>
      <c r="L6635" s="55"/>
      <c r="M6635" s="55"/>
      <c r="N6635" s="55"/>
      <c r="O6635" s="55"/>
      <c r="P6635" s="55"/>
      <c r="Q6635" s="55"/>
      <c r="R6635" s="55"/>
      <c r="S6635" s="55"/>
      <c r="T6635" s="55"/>
      <c r="U6635" s="55"/>
      <c r="V6635" s="55"/>
      <c r="W6635" s="55"/>
      <c r="X6635" s="55"/>
      <c r="Y6635" s="55"/>
      <c r="Z6635" s="55"/>
      <c r="AA6635" s="55"/>
      <c r="AB6635" s="55"/>
      <c r="AC6635" s="55"/>
      <c r="AD6635" s="55"/>
      <c r="AE6635" s="55"/>
      <c r="AF6635" s="55"/>
      <c r="AG6635" s="55"/>
      <c r="AH6635" s="55"/>
      <c r="AI6635" s="55"/>
      <c r="AJ6635" s="55"/>
      <c r="AK6635" s="55"/>
      <c r="AL6635" s="55"/>
      <c r="AM6635" s="55"/>
      <c r="AN6635" s="55"/>
      <c r="AO6635" s="55"/>
      <c r="AP6635" s="55"/>
      <c r="AQ6635" s="55"/>
      <c r="AR6635" s="55"/>
      <c r="AS6635" s="55"/>
      <c r="AT6635" s="55"/>
      <c r="AU6635" s="55"/>
      <c r="AV6635" s="55"/>
      <c r="AW6635" s="55"/>
      <c r="AX6635" s="55"/>
      <c r="AY6635" s="55"/>
      <c r="AZ6635" s="55"/>
      <c r="BA6635" s="55"/>
      <c r="BB6635" s="186">
        <f>BB6636</f>
        <v>151.607</v>
      </c>
      <c r="BC6635" s="186">
        <f t="shared" ref="BC6635:BE6635" si="661">BC6636</f>
        <v>1260</v>
      </c>
      <c r="BD6635" s="186">
        <f t="shared" si="661"/>
        <v>203.7728494623656</v>
      </c>
      <c r="BE6635" s="186">
        <f t="shared" si="661"/>
        <v>1056.2271505376343</v>
      </c>
      <c r="BF6635" s="191"/>
      <c r="BG6635" s="188">
        <v>5</v>
      </c>
      <c r="BH6635" s="186">
        <f>BH6636</f>
        <v>0.93744000000000005</v>
      </c>
      <c r="BI6635" s="186">
        <f t="shared" ref="BI6635:BJ6635" si="662">BI6636</f>
        <v>0.15160699999999999</v>
      </c>
      <c r="BJ6635" s="186">
        <f t="shared" si="662"/>
        <v>0.785833</v>
      </c>
    </row>
    <row r="6636" spans="1:68" hidden="1" outlineLevel="2" x14ac:dyDescent="0.2">
      <c r="C6636" s="18"/>
      <c r="D6636" s="18"/>
      <c r="E6636" s="178" t="s">
        <v>5983</v>
      </c>
      <c r="F6636" s="55"/>
      <c r="G6636" s="55"/>
      <c r="H6636" s="55"/>
      <c r="I6636" s="55"/>
      <c r="J6636" s="55"/>
      <c r="K6636" s="55"/>
      <c r="L6636" s="55"/>
      <c r="M6636" s="55"/>
      <c r="N6636" s="55"/>
      <c r="O6636" s="55"/>
      <c r="P6636" s="55"/>
      <c r="Q6636" s="55"/>
      <c r="R6636" s="55"/>
      <c r="S6636" s="55"/>
      <c r="T6636" s="55"/>
      <c r="U6636" s="55"/>
      <c r="V6636" s="55"/>
      <c r="W6636" s="55"/>
      <c r="X6636" s="55"/>
      <c r="Y6636" s="55"/>
      <c r="Z6636" s="55"/>
      <c r="AA6636" s="55"/>
      <c r="AB6636" s="55"/>
      <c r="AC6636" s="55"/>
      <c r="AD6636" s="55"/>
      <c r="AE6636" s="55"/>
      <c r="AF6636" s="55"/>
      <c r="AG6636" s="55"/>
      <c r="AH6636" s="55"/>
      <c r="AI6636" s="55"/>
      <c r="AJ6636" s="55"/>
      <c r="AK6636" s="55"/>
      <c r="AL6636" s="55"/>
      <c r="AM6636" s="55"/>
      <c r="AN6636" s="55"/>
      <c r="AO6636" s="55"/>
      <c r="AP6636" s="55"/>
      <c r="AQ6636" s="55"/>
      <c r="AR6636" s="55"/>
      <c r="AS6636" s="55"/>
      <c r="AT6636" s="55"/>
      <c r="AU6636" s="55"/>
      <c r="AV6636" s="55"/>
      <c r="AW6636" s="55"/>
      <c r="AX6636" s="55"/>
      <c r="AY6636" s="55"/>
      <c r="AZ6636" s="55"/>
      <c r="BA6636" s="55"/>
      <c r="BB6636" s="191">
        <v>151.607</v>
      </c>
      <c r="BC6636" s="191">
        <v>1260</v>
      </c>
      <c r="BD6636" s="22">
        <f t="shared" si="658"/>
        <v>203.7728494623656</v>
      </c>
      <c r="BE6636" s="186">
        <f t="shared" si="659"/>
        <v>1056.2271505376343</v>
      </c>
      <c r="BF6636" s="191"/>
      <c r="BG6636" s="188"/>
      <c r="BH6636" s="186">
        <f t="shared" si="649"/>
        <v>0.93744000000000005</v>
      </c>
      <c r="BI6636" s="22">
        <f t="shared" si="649"/>
        <v>0.15160699999999999</v>
      </c>
      <c r="BJ6636" s="186">
        <f t="shared" si="660"/>
        <v>0.785833</v>
      </c>
    </row>
    <row r="6637" spans="1:68" hidden="1" outlineLevel="1" collapsed="1" x14ac:dyDescent="0.2">
      <c r="C6637" s="18"/>
      <c r="D6637" s="18"/>
      <c r="E6637" s="184" t="s">
        <v>4790</v>
      </c>
      <c r="F6637" s="55"/>
      <c r="G6637" s="55"/>
      <c r="H6637" s="55"/>
      <c r="I6637" s="55"/>
      <c r="J6637" s="55"/>
      <c r="K6637" s="55"/>
      <c r="L6637" s="55"/>
      <c r="M6637" s="55"/>
      <c r="N6637" s="55"/>
      <c r="O6637" s="55"/>
      <c r="P6637" s="55"/>
      <c r="Q6637" s="55"/>
      <c r="R6637" s="55"/>
      <c r="S6637" s="55"/>
      <c r="T6637" s="55"/>
      <c r="U6637" s="55"/>
      <c r="V6637" s="55"/>
      <c r="W6637" s="55"/>
      <c r="X6637" s="55"/>
      <c r="Y6637" s="55"/>
      <c r="Z6637" s="55"/>
      <c r="AA6637" s="55"/>
      <c r="AB6637" s="55"/>
      <c r="AC6637" s="55"/>
      <c r="AD6637" s="55"/>
      <c r="AE6637" s="55"/>
      <c r="AF6637" s="55"/>
      <c r="AG6637" s="55"/>
      <c r="AH6637" s="55"/>
      <c r="AI6637" s="55"/>
      <c r="AJ6637" s="55"/>
      <c r="AK6637" s="55"/>
      <c r="AL6637" s="55"/>
      <c r="AM6637" s="55"/>
      <c r="AN6637" s="55"/>
      <c r="AO6637" s="55"/>
      <c r="AP6637" s="55"/>
      <c r="AQ6637" s="55"/>
      <c r="AR6637" s="55"/>
      <c r="AS6637" s="55"/>
      <c r="AT6637" s="55"/>
      <c r="AU6637" s="55"/>
      <c r="AV6637" s="55"/>
      <c r="AW6637" s="55"/>
      <c r="AX6637" s="55"/>
      <c r="AY6637" s="55"/>
      <c r="AZ6637" s="55"/>
      <c r="BA6637" s="55"/>
      <c r="BB6637" s="186">
        <f>BB6638</f>
        <v>56.186</v>
      </c>
      <c r="BC6637" s="186">
        <f t="shared" ref="BC6637:BE6637" si="663">BC6638</f>
        <v>240</v>
      </c>
      <c r="BD6637" s="186">
        <f t="shared" si="663"/>
        <v>75.518817204301072</v>
      </c>
      <c r="BE6637" s="186">
        <f t="shared" si="663"/>
        <v>164.48118279569894</v>
      </c>
      <c r="BF6637" s="191"/>
      <c r="BG6637" s="188">
        <v>5</v>
      </c>
      <c r="BH6637" s="186">
        <f>BH6638</f>
        <v>0.17856</v>
      </c>
      <c r="BI6637" s="186">
        <f t="shared" ref="BI6637:BJ6637" si="664">BI6638</f>
        <v>5.6186E-2</v>
      </c>
      <c r="BJ6637" s="186">
        <f t="shared" si="664"/>
        <v>0.122374</v>
      </c>
    </row>
    <row r="6638" spans="1:68" hidden="1" outlineLevel="2" x14ac:dyDescent="0.2">
      <c r="C6638" s="18"/>
      <c r="D6638" s="18"/>
      <c r="E6638" s="178" t="s">
        <v>5984</v>
      </c>
      <c r="F6638" s="55"/>
      <c r="G6638" s="55"/>
      <c r="H6638" s="55"/>
      <c r="I6638" s="55"/>
      <c r="J6638" s="55"/>
      <c r="K6638" s="55"/>
      <c r="L6638" s="55"/>
      <c r="M6638" s="55"/>
      <c r="N6638" s="55"/>
      <c r="O6638" s="55"/>
      <c r="P6638" s="55"/>
      <c r="Q6638" s="55"/>
      <c r="R6638" s="55"/>
      <c r="S6638" s="55"/>
      <c r="T6638" s="55"/>
      <c r="U6638" s="55"/>
      <c r="V6638" s="55"/>
      <c r="W6638" s="55"/>
      <c r="X6638" s="55"/>
      <c r="Y6638" s="55"/>
      <c r="Z6638" s="55"/>
      <c r="AA6638" s="55"/>
      <c r="AB6638" s="55"/>
      <c r="AC6638" s="55"/>
      <c r="AD6638" s="55"/>
      <c r="AE6638" s="55"/>
      <c r="AF6638" s="55"/>
      <c r="AG6638" s="55"/>
      <c r="AH6638" s="55"/>
      <c r="AI6638" s="55"/>
      <c r="AJ6638" s="55"/>
      <c r="AK6638" s="55"/>
      <c r="AL6638" s="55"/>
      <c r="AM6638" s="55"/>
      <c r="AN6638" s="55"/>
      <c r="AO6638" s="55"/>
      <c r="AP6638" s="55"/>
      <c r="AQ6638" s="55"/>
      <c r="AR6638" s="55"/>
      <c r="AS6638" s="55"/>
      <c r="AT6638" s="55"/>
      <c r="AU6638" s="55"/>
      <c r="AV6638" s="55"/>
      <c r="AW6638" s="55"/>
      <c r="AX6638" s="55"/>
      <c r="AY6638" s="55"/>
      <c r="AZ6638" s="55"/>
      <c r="BA6638" s="55"/>
      <c r="BB6638" s="191">
        <v>56.186</v>
      </c>
      <c r="BC6638" s="191">
        <v>240</v>
      </c>
      <c r="BD6638" s="22">
        <f t="shared" si="658"/>
        <v>75.518817204301072</v>
      </c>
      <c r="BE6638" s="186">
        <f t="shared" si="659"/>
        <v>164.48118279569894</v>
      </c>
      <c r="BF6638" s="191"/>
      <c r="BG6638" s="188"/>
      <c r="BH6638" s="186">
        <f t="shared" si="649"/>
        <v>0.17856</v>
      </c>
      <c r="BI6638" s="22">
        <f t="shared" si="649"/>
        <v>5.6186E-2</v>
      </c>
      <c r="BJ6638" s="186">
        <f t="shared" si="660"/>
        <v>0.122374</v>
      </c>
    </row>
    <row r="6639" spans="1:68" hidden="1" outlineLevel="1" collapsed="1" x14ac:dyDescent="0.2">
      <c r="C6639" s="18"/>
      <c r="D6639" s="18"/>
      <c r="E6639" s="184" t="s">
        <v>5946</v>
      </c>
      <c r="F6639" s="55"/>
      <c r="G6639" s="55"/>
      <c r="H6639" s="55"/>
      <c r="I6639" s="55"/>
      <c r="J6639" s="55"/>
      <c r="K6639" s="55"/>
      <c r="L6639" s="55"/>
      <c r="M6639" s="55"/>
      <c r="N6639" s="55"/>
      <c r="O6639" s="55"/>
      <c r="P6639" s="55"/>
      <c r="Q6639" s="55"/>
      <c r="R6639" s="55"/>
      <c r="S6639" s="55"/>
      <c r="T6639" s="55"/>
      <c r="U6639" s="55"/>
      <c r="V6639" s="55"/>
      <c r="W6639" s="55"/>
      <c r="X6639" s="55"/>
      <c r="Y6639" s="55"/>
      <c r="Z6639" s="55"/>
      <c r="AA6639" s="55"/>
      <c r="AB6639" s="55"/>
      <c r="AC6639" s="55"/>
      <c r="AD6639" s="55"/>
      <c r="AE6639" s="55"/>
      <c r="AF6639" s="55"/>
      <c r="AG6639" s="55"/>
      <c r="AH6639" s="55"/>
      <c r="AI6639" s="55"/>
      <c r="AJ6639" s="55"/>
      <c r="AK6639" s="55"/>
      <c r="AL6639" s="55"/>
      <c r="AM6639" s="55"/>
      <c r="AN6639" s="55"/>
      <c r="AO6639" s="55"/>
      <c r="AP6639" s="55"/>
      <c r="AQ6639" s="55"/>
      <c r="AR6639" s="55"/>
      <c r="AS6639" s="55"/>
      <c r="AT6639" s="55"/>
      <c r="AU6639" s="55"/>
      <c r="AV6639" s="55"/>
      <c r="AW6639" s="55"/>
      <c r="AX6639" s="55"/>
      <c r="AY6639" s="55"/>
      <c r="AZ6639" s="55"/>
      <c r="BA6639" s="55"/>
      <c r="BB6639" s="186">
        <f>BB6640</f>
        <v>10.661</v>
      </c>
      <c r="BC6639" s="186">
        <f t="shared" ref="BC6639:BE6639" si="665">BC6640</f>
        <v>16.100000000000001</v>
      </c>
      <c r="BD6639" s="186">
        <f t="shared" si="665"/>
        <v>14.329301075268816</v>
      </c>
      <c r="BE6639" s="186">
        <f t="shared" si="665"/>
        <v>1.7706989247311853</v>
      </c>
      <c r="BF6639" s="191"/>
      <c r="BG6639" s="188">
        <v>6</v>
      </c>
      <c r="BH6639" s="186">
        <f>BH6640</f>
        <v>1.1978400000000002E-2</v>
      </c>
      <c r="BI6639" s="186">
        <f t="shared" ref="BI6639:BJ6639" si="666">BI6640</f>
        <v>1.0661E-2</v>
      </c>
      <c r="BJ6639" s="186">
        <f t="shared" si="666"/>
        <v>1.3174000000000016E-3</v>
      </c>
    </row>
    <row r="6640" spans="1:68" hidden="1" outlineLevel="2" x14ac:dyDescent="0.2">
      <c r="C6640" s="18"/>
      <c r="D6640" s="18"/>
      <c r="E6640" s="177" t="s">
        <v>5985</v>
      </c>
      <c r="F6640" s="55"/>
      <c r="G6640" s="55"/>
      <c r="H6640" s="55"/>
      <c r="I6640" s="55"/>
      <c r="J6640" s="55"/>
      <c r="K6640" s="55"/>
      <c r="L6640" s="55"/>
      <c r="M6640" s="55"/>
      <c r="N6640" s="55"/>
      <c r="O6640" s="55"/>
      <c r="P6640" s="55"/>
      <c r="Q6640" s="55"/>
      <c r="R6640" s="55"/>
      <c r="S6640" s="55"/>
      <c r="T6640" s="55"/>
      <c r="U6640" s="55"/>
      <c r="V6640" s="55"/>
      <c r="W6640" s="55"/>
      <c r="X6640" s="55"/>
      <c r="Y6640" s="55"/>
      <c r="Z6640" s="55"/>
      <c r="AA6640" s="55"/>
      <c r="AB6640" s="55"/>
      <c r="AC6640" s="55"/>
      <c r="AD6640" s="55"/>
      <c r="AE6640" s="55"/>
      <c r="AF6640" s="55"/>
      <c r="AG6640" s="55"/>
      <c r="AH6640" s="55"/>
      <c r="AI6640" s="55"/>
      <c r="AJ6640" s="55"/>
      <c r="AK6640" s="55"/>
      <c r="AL6640" s="55"/>
      <c r="AM6640" s="55"/>
      <c r="AN6640" s="55"/>
      <c r="AO6640" s="55"/>
      <c r="AP6640" s="55"/>
      <c r="AQ6640" s="55"/>
      <c r="AR6640" s="55"/>
      <c r="AS6640" s="55"/>
      <c r="AT6640" s="55"/>
      <c r="AU6640" s="55"/>
      <c r="AV6640" s="55"/>
      <c r="AW6640" s="55"/>
      <c r="AX6640" s="55"/>
      <c r="AY6640" s="55"/>
      <c r="AZ6640" s="55"/>
      <c r="BA6640" s="55"/>
      <c r="BB6640" s="191">
        <v>10.661</v>
      </c>
      <c r="BC6640" s="191">
        <v>16.100000000000001</v>
      </c>
      <c r="BD6640" s="22">
        <f t="shared" si="658"/>
        <v>14.329301075268816</v>
      </c>
      <c r="BE6640" s="186">
        <f t="shared" si="659"/>
        <v>1.7706989247311853</v>
      </c>
      <c r="BF6640" s="191"/>
      <c r="BG6640" s="188"/>
      <c r="BH6640" s="186">
        <f t="shared" si="649"/>
        <v>1.1978400000000002E-2</v>
      </c>
      <c r="BI6640" s="22">
        <f t="shared" si="649"/>
        <v>1.0661E-2</v>
      </c>
      <c r="BJ6640" s="186">
        <f t="shared" si="660"/>
        <v>1.3174000000000016E-3</v>
      </c>
    </row>
    <row r="6641" spans="3:62" hidden="1" outlineLevel="1" collapsed="1" x14ac:dyDescent="0.2">
      <c r="C6641" s="18"/>
      <c r="D6641" s="18"/>
      <c r="E6641" s="184" t="s">
        <v>5872</v>
      </c>
      <c r="F6641" s="55"/>
      <c r="G6641" s="55"/>
      <c r="H6641" s="55"/>
      <c r="I6641" s="55"/>
      <c r="J6641" s="55"/>
      <c r="K6641" s="55"/>
      <c r="L6641" s="55"/>
      <c r="M6641" s="55"/>
      <c r="N6641" s="55"/>
      <c r="O6641" s="55"/>
      <c r="P6641" s="55"/>
      <c r="Q6641" s="55"/>
      <c r="R6641" s="55"/>
      <c r="S6641" s="55"/>
      <c r="T6641" s="55"/>
      <c r="U6641" s="55"/>
      <c r="V6641" s="55"/>
      <c r="W6641" s="55"/>
      <c r="X6641" s="55"/>
      <c r="Y6641" s="55"/>
      <c r="Z6641" s="55"/>
      <c r="AA6641" s="55"/>
      <c r="AB6641" s="55"/>
      <c r="AC6641" s="55"/>
      <c r="AD6641" s="55"/>
      <c r="AE6641" s="55"/>
      <c r="AF6641" s="55"/>
      <c r="AG6641" s="55"/>
      <c r="AH6641" s="55"/>
      <c r="AI6641" s="55"/>
      <c r="AJ6641" s="55"/>
      <c r="AK6641" s="55"/>
      <c r="AL6641" s="55"/>
      <c r="AM6641" s="55"/>
      <c r="AN6641" s="55"/>
      <c r="AO6641" s="55"/>
      <c r="AP6641" s="55"/>
      <c r="AQ6641" s="55"/>
      <c r="AR6641" s="55"/>
      <c r="AS6641" s="55"/>
      <c r="AT6641" s="55"/>
      <c r="AU6641" s="55"/>
      <c r="AV6641" s="55"/>
      <c r="AW6641" s="55"/>
      <c r="AX6641" s="55"/>
      <c r="AY6641" s="55"/>
      <c r="AZ6641" s="55"/>
      <c r="BA6641" s="55"/>
      <c r="BB6641" s="186">
        <f>BB6642</f>
        <v>4.093</v>
      </c>
      <c r="BC6641" s="186">
        <f t="shared" ref="BC6641:BE6641" si="667">BC6642</f>
        <v>15</v>
      </c>
      <c r="BD6641" s="186">
        <f t="shared" si="667"/>
        <v>5.501344086021505</v>
      </c>
      <c r="BE6641" s="186">
        <f t="shared" si="667"/>
        <v>9.4986559139784958</v>
      </c>
      <c r="BF6641" s="191"/>
      <c r="BG6641" s="188">
        <v>6</v>
      </c>
      <c r="BH6641" s="186">
        <f>BH6642</f>
        <v>1.116E-2</v>
      </c>
      <c r="BI6641" s="186">
        <f t="shared" ref="BI6641:BJ6641" si="668">BI6642</f>
        <v>4.0930000000000003E-3</v>
      </c>
      <c r="BJ6641" s="186">
        <f t="shared" si="668"/>
        <v>7.0669999999999995E-3</v>
      </c>
    </row>
    <row r="6642" spans="3:62" hidden="1" outlineLevel="2" x14ac:dyDescent="0.2">
      <c r="C6642" s="18"/>
      <c r="D6642" s="18"/>
      <c r="E6642" s="177" t="s">
        <v>5873</v>
      </c>
      <c r="F6642" s="55"/>
      <c r="G6642" s="55"/>
      <c r="H6642" s="55"/>
      <c r="I6642" s="55"/>
      <c r="J6642" s="55"/>
      <c r="K6642" s="55"/>
      <c r="L6642" s="55"/>
      <c r="M6642" s="55"/>
      <c r="N6642" s="55"/>
      <c r="O6642" s="55"/>
      <c r="P6642" s="55"/>
      <c r="Q6642" s="55"/>
      <c r="R6642" s="55"/>
      <c r="S6642" s="55"/>
      <c r="T6642" s="55"/>
      <c r="U6642" s="55"/>
      <c r="V6642" s="55"/>
      <c r="W6642" s="55"/>
      <c r="X6642" s="55"/>
      <c r="Y6642" s="55"/>
      <c r="Z6642" s="55"/>
      <c r="AA6642" s="55"/>
      <c r="AB6642" s="55"/>
      <c r="AC6642" s="55"/>
      <c r="AD6642" s="55"/>
      <c r="AE6642" s="55"/>
      <c r="AF6642" s="55"/>
      <c r="AG6642" s="55"/>
      <c r="AH6642" s="55"/>
      <c r="AI6642" s="55"/>
      <c r="AJ6642" s="55"/>
      <c r="AK6642" s="55"/>
      <c r="AL6642" s="55"/>
      <c r="AM6642" s="55"/>
      <c r="AN6642" s="55"/>
      <c r="AO6642" s="55"/>
      <c r="AP6642" s="55"/>
      <c r="AQ6642" s="55"/>
      <c r="AR6642" s="55"/>
      <c r="AS6642" s="55"/>
      <c r="AT6642" s="55"/>
      <c r="AU6642" s="55"/>
      <c r="AV6642" s="55"/>
      <c r="AW6642" s="55"/>
      <c r="AX6642" s="55"/>
      <c r="AY6642" s="55"/>
      <c r="AZ6642" s="55"/>
      <c r="BA6642" s="55"/>
      <c r="BB6642" s="191">
        <v>4.093</v>
      </c>
      <c r="BC6642" s="191">
        <v>15</v>
      </c>
      <c r="BD6642" s="22">
        <f t="shared" si="658"/>
        <v>5.501344086021505</v>
      </c>
      <c r="BE6642" s="186">
        <f t="shared" si="659"/>
        <v>9.4986559139784958</v>
      </c>
      <c r="BF6642" s="191"/>
      <c r="BG6642" s="188"/>
      <c r="BH6642" s="186">
        <f t="shared" si="649"/>
        <v>1.116E-2</v>
      </c>
      <c r="BI6642" s="22">
        <f t="shared" si="649"/>
        <v>4.0930000000000003E-3</v>
      </c>
      <c r="BJ6642" s="186">
        <f t="shared" si="660"/>
        <v>7.0669999999999995E-3</v>
      </c>
    </row>
    <row r="6643" spans="3:62" hidden="1" outlineLevel="1" collapsed="1" x14ac:dyDescent="0.2">
      <c r="C6643" s="18"/>
      <c r="D6643" s="18"/>
      <c r="E6643" s="184" t="s">
        <v>5947</v>
      </c>
      <c r="F6643" s="55"/>
      <c r="G6643" s="55"/>
      <c r="H6643" s="55"/>
      <c r="I6643" s="55"/>
      <c r="J6643" s="55"/>
      <c r="K6643" s="55"/>
      <c r="L6643" s="55"/>
      <c r="M6643" s="55"/>
      <c r="N6643" s="55"/>
      <c r="O6643" s="55"/>
      <c r="P6643" s="55"/>
      <c r="Q6643" s="55"/>
      <c r="R6643" s="55"/>
      <c r="S6643" s="55"/>
      <c r="T6643" s="55"/>
      <c r="U6643" s="55"/>
      <c r="V6643" s="55"/>
      <c r="W6643" s="55"/>
      <c r="X6643" s="55"/>
      <c r="Y6643" s="55"/>
      <c r="Z6643" s="55"/>
      <c r="AA6643" s="55"/>
      <c r="AB6643" s="55"/>
      <c r="AC6643" s="55"/>
      <c r="AD6643" s="55"/>
      <c r="AE6643" s="55"/>
      <c r="AF6643" s="55"/>
      <c r="AG6643" s="55"/>
      <c r="AH6643" s="55"/>
      <c r="AI6643" s="55"/>
      <c r="AJ6643" s="55"/>
      <c r="AK6643" s="55"/>
      <c r="AL6643" s="55"/>
      <c r="AM6643" s="55"/>
      <c r="AN6643" s="55"/>
      <c r="AO6643" s="55"/>
      <c r="AP6643" s="55"/>
      <c r="AQ6643" s="55"/>
      <c r="AR6643" s="55"/>
      <c r="AS6643" s="55"/>
      <c r="AT6643" s="55"/>
      <c r="AU6643" s="55"/>
      <c r="AV6643" s="55"/>
      <c r="AW6643" s="55"/>
      <c r="AX6643" s="55"/>
      <c r="AY6643" s="55"/>
      <c r="AZ6643" s="55"/>
      <c r="BA6643" s="55"/>
      <c r="BB6643" s="186">
        <f>BB6644</f>
        <v>6.0720000000000001</v>
      </c>
      <c r="BC6643" s="186">
        <f t="shared" ref="BC6643:BE6643" si="669">BC6644</f>
        <v>20</v>
      </c>
      <c r="BD6643" s="186">
        <f t="shared" si="669"/>
        <v>8.1612903225806459</v>
      </c>
      <c r="BE6643" s="186">
        <f t="shared" si="669"/>
        <v>11.838709677419354</v>
      </c>
      <c r="BF6643" s="191"/>
      <c r="BG6643" s="188">
        <v>6</v>
      </c>
      <c r="BH6643" s="186">
        <f>BH6644</f>
        <v>1.4880000000000001E-2</v>
      </c>
      <c r="BI6643" s="186">
        <f t="shared" ref="BI6643:BJ6643" si="670">BI6644</f>
        <v>6.0720000000000001E-3</v>
      </c>
      <c r="BJ6643" s="186">
        <f t="shared" si="670"/>
        <v>8.8079999999999999E-3</v>
      </c>
    </row>
    <row r="6644" spans="3:62" hidden="1" outlineLevel="2" x14ac:dyDescent="0.2">
      <c r="C6644" s="18"/>
      <c r="D6644" s="18"/>
      <c r="E6644" s="178" t="s">
        <v>5986</v>
      </c>
      <c r="F6644" s="55"/>
      <c r="G6644" s="55"/>
      <c r="H6644" s="55"/>
      <c r="I6644" s="55"/>
      <c r="J6644" s="55"/>
      <c r="K6644" s="55"/>
      <c r="L6644" s="55"/>
      <c r="M6644" s="55"/>
      <c r="N6644" s="55"/>
      <c r="O6644" s="55"/>
      <c r="P6644" s="55"/>
      <c r="Q6644" s="55"/>
      <c r="R6644" s="55"/>
      <c r="S6644" s="55"/>
      <c r="T6644" s="55"/>
      <c r="U6644" s="55"/>
      <c r="V6644" s="55"/>
      <c r="W6644" s="55"/>
      <c r="X6644" s="55"/>
      <c r="Y6644" s="55"/>
      <c r="Z6644" s="55"/>
      <c r="AA6644" s="55"/>
      <c r="AB6644" s="55"/>
      <c r="AC6644" s="55"/>
      <c r="AD6644" s="55"/>
      <c r="AE6644" s="55"/>
      <c r="AF6644" s="55"/>
      <c r="AG6644" s="55"/>
      <c r="AH6644" s="55"/>
      <c r="AI6644" s="55"/>
      <c r="AJ6644" s="55"/>
      <c r="AK6644" s="55"/>
      <c r="AL6644" s="55"/>
      <c r="AM6644" s="55"/>
      <c r="AN6644" s="55"/>
      <c r="AO6644" s="55"/>
      <c r="AP6644" s="55"/>
      <c r="AQ6644" s="55"/>
      <c r="AR6644" s="55"/>
      <c r="AS6644" s="55"/>
      <c r="AT6644" s="55"/>
      <c r="AU6644" s="55"/>
      <c r="AV6644" s="55"/>
      <c r="AW6644" s="55"/>
      <c r="AX6644" s="55"/>
      <c r="AY6644" s="55"/>
      <c r="AZ6644" s="55"/>
      <c r="BA6644" s="55"/>
      <c r="BB6644" s="191">
        <v>6.0720000000000001</v>
      </c>
      <c r="BC6644" s="191">
        <v>20</v>
      </c>
      <c r="BD6644" s="22">
        <f t="shared" si="658"/>
        <v>8.1612903225806459</v>
      </c>
      <c r="BE6644" s="186">
        <f t="shared" si="659"/>
        <v>11.838709677419354</v>
      </c>
      <c r="BF6644" s="191"/>
      <c r="BG6644" s="188"/>
      <c r="BH6644" s="186">
        <f t="shared" si="649"/>
        <v>1.4880000000000001E-2</v>
      </c>
      <c r="BI6644" s="22">
        <f t="shared" si="649"/>
        <v>6.0720000000000001E-3</v>
      </c>
      <c r="BJ6644" s="186">
        <f t="shared" si="660"/>
        <v>8.8079999999999999E-3</v>
      </c>
    </row>
    <row r="6645" spans="3:62" hidden="1" outlineLevel="1" collapsed="1" x14ac:dyDescent="0.2">
      <c r="C6645" s="18"/>
      <c r="D6645" s="18"/>
      <c r="E6645" s="184" t="s">
        <v>5948</v>
      </c>
      <c r="F6645" s="55"/>
      <c r="G6645" s="55"/>
      <c r="H6645" s="55"/>
      <c r="I6645" s="55"/>
      <c r="J6645" s="55"/>
      <c r="K6645" s="55"/>
      <c r="L6645" s="55"/>
      <c r="M6645" s="55"/>
      <c r="N6645" s="55"/>
      <c r="O6645" s="55"/>
      <c r="P6645" s="55"/>
      <c r="Q6645" s="55"/>
      <c r="R6645" s="55"/>
      <c r="S6645" s="55"/>
      <c r="T6645" s="55"/>
      <c r="U6645" s="55"/>
      <c r="V6645" s="55"/>
      <c r="W6645" s="55"/>
      <c r="X6645" s="55"/>
      <c r="Y6645" s="55"/>
      <c r="Z6645" s="55"/>
      <c r="AA6645" s="55"/>
      <c r="AB6645" s="55"/>
      <c r="AC6645" s="55"/>
      <c r="AD6645" s="55"/>
      <c r="AE6645" s="55"/>
      <c r="AF6645" s="55"/>
      <c r="AG6645" s="55"/>
      <c r="AH6645" s="55"/>
      <c r="AI6645" s="55"/>
      <c r="AJ6645" s="55"/>
      <c r="AK6645" s="55"/>
      <c r="AL6645" s="55"/>
      <c r="AM6645" s="55"/>
      <c r="AN6645" s="55"/>
      <c r="AO6645" s="55"/>
      <c r="AP6645" s="55"/>
      <c r="AQ6645" s="55"/>
      <c r="AR6645" s="55"/>
      <c r="AS6645" s="55"/>
      <c r="AT6645" s="55"/>
      <c r="AU6645" s="55"/>
      <c r="AV6645" s="55"/>
      <c r="AW6645" s="55"/>
      <c r="AX6645" s="55"/>
      <c r="AY6645" s="55"/>
      <c r="AZ6645" s="55"/>
      <c r="BA6645" s="55"/>
      <c r="BB6645" s="186">
        <f>BB6646</f>
        <v>2.0459999999999998</v>
      </c>
      <c r="BC6645" s="186">
        <f t="shared" ref="BC6645:BE6645" si="671">BC6646</f>
        <v>5</v>
      </c>
      <c r="BD6645" s="186">
        <f t="shared" si="671"/>
        <v>2.7499999999999996</v>
      </c>
      <c r="BE6645" s="186">
        <f t="shared" si="671"/>
        <v>2.2500000000000004</v>
      </c>
      <c r="BF6645" s="191"/>
      <c r="BG6645" s="188">
        <v>6</v>
      </c>
      <c r="BH6645" s="186">
        <f>BH6646</f>
        <v>3.7200000000000002E-3</v>
      </c>
      <c r="BI6645" s="186">
        <f t="shared" ref="BI6645:BJ6645" si="672">BI6646</f>
        <v>2.0459999999999996E-3</v>
      </c>
      <c r="BJ6645" s="186">
        <f t="shared" si="672"/>
        <v>1.6740000000000006E-3</v>
      </c>
    </row>
    <row r="6646" spans="3:62" hidden="1" outlineLevel="2" x14ac:dyDescent="0.2">
      <c r="C6646" s="18"/>
      <c r="D6646" s="18"/>
      <c r="E6646" s="177" t="s">
        <v>5987</v>
      </c>
      <c r="F6646" s="55"/>
      <c r="G6646" s="55"/>
      <c r="H6646" s="55"/>
      <c r="I6646" s="55"/>
      <c r="J6646" s="55"/>
      <c r="K6646" s="55"/>
      <c r="L6646" s="55"/>
      <c r="M6646" s="55"/>
      <c r="N6646" s="55"/>
      <c r="O6646" s="55"/>
      <c r="P6646" s="55"/>
      <c r="Q6646" s="55"/>
      <c r="R6646" s="55"/>
      <c r="S6646" s="55"/>
      <c r="T6646" s="55"/>
      <c r="U6646" s="55"/>
      <c r="V6646" s="55"/>
      <c r="W6646" s="55"/>
      <c r="X6646" s="55"/>
      <c r="Y6646" s="55"/>
      <c r="Z6646" s="55"/>
      <c r="AA6646" s="55"/>
      <c r="AB6646" s="55"/>
      <c r="AC6646" s="55"/>
      <c r="AD6646" s="55"/>
      <c r="AE6646" s="55"/>
      <c r="AF6646" s="55"/>
      <c r="AG6646" s="55"/>
      <c r="AH6646" s="55"/>
      <c r="AI6646" s="55"/>
      <c r="AJ6646" s="55"/>
      <c r="AK6646" s="55"/>
      <c r="AL6646" s="55"/>
      <c r="AM6646" s="55"/>
      <c r="AN6646" s="55"/>
      <c r="AO6646" s="55"/>
      <c r="AP6646" s="55"/>
      <c r="AQ6646" s="55"/>
      <c r="AR6646" s="55"/>
      <c r="AS6646" s="55"/>
      <c r="AT6646" s="55"/>
      <c r="AU6646" s="55"/>
      <c r="AV6646" s="55"/>
      <c r="AW6646" s="55"/>
      <c r="AX6646" s="55"/>
      <c r="AY6646" s="55"/>
      <c r="AZ6646" s="55"/>
      <c r="BA6646" s="55"/>
      <c r="BB6646" s="191">
        <v>2.0459999999999998</v>
      </c>
      <c r="BC6646" s="191">
        <v>5</v>
      </c>
      <c r="BD6646" s="22">
        <f t="shared" si="658"/>
        <v>2.7499999999999996</v>
      </c>
      <c r="BE6646" s="186">
        <f t="shared" si="659"/>
        <v>2.2500000000000004</v>
      </c>
      <c r="BF6646" s="191"/>
      <c r="BG6646" s="188"/>
      <c r="BH6646" s="186">
        <f t="shared" ref="BH6646:BI6695" si="673">(BC6646*24*31/1000000)</f>
        <v>3.7200000000000002E-3</v>
      </c>
      <c r="BI6646" s="22">
        <f t="shared" si="673"/>
        <v>2.0459999999999996E-3</v>
      </c>
      <c r="BJ6646" s="186">
        <f t="shared" si="660"/>
        <v>1.6740000000000006E-3</v>
      </c>
    </row>
    <row r="6647" spans="3:62" hidden="1" outlineLevel="1" collapsed="1" x14ac:dyDescent="0.2">
      <c r="C6647" s="18"/>
      <c r="D6647" s="18"/>
      <c r="E6647" s="184" t="s">
        <v>5949</v>
      </c>
      <c r="F6647" s="55"/>
      <c r="G6647" s="55"/>
      <c r="H6647" s="55"/>
      <c r="I6647" s="55"/>
      <c r="J6647" s="55"/>
      <c r="K6647" s="55"/>
      <c r="L6647" s="55"/>
      <c r="M6647" s="55"/>
      <c r="N6647" s="55"/>
      <c r="O6647" s="55"/>
      <c r="P6647" s="55"/>
      <c r="Q6647" s="55"/>
      <c r="R6647" s="55"/>
      <c r="S6647" s="55"/>
      <c r="T6647" s="55"/>
      <c r="U6647" s="55"/>
      <c r="V6647" s="55"/>
      <c r="W6647" s="55"/>
      <c r="X6647" s="55"/>
      <c r="Y6647" s="55"/>
      <c r="Z6647" s="55"/>
      <c r="AA6647" s="55"/>
      <c r="AB6647" s="55"/>
      <c r="AC6647" s="55"/>
      <c r="AD6647" s="55"/>
      <c r="AE6647" s="55"/>
      <c r="AF6647" s="55"/>
      <c r="AG6647" s="55"/>
      <c r="AH6647" s="55"/>
      <c r="AI6647" s="55"/>
      <c r="AJ6647" s="55"/>
      <c r="AK6647" s="55"/>
      <c r="AL6647" s="55"/>
      <c r="AM6647" s="55"/>
      <c r="AN6647" s="55"/>
      <c r="AO6647" s="55"/>
      <c r="AP6647" s="55"/>
      <c r="AQ6647" s="55"/>
      <c r="AR6647" s="55"/>
      <c r="AS6647" s="55"/>
      <c r="AT6647" s="55"/>
      <c r="AU6647" s="55"/>
      <c r="AV6647" s="55"/>
      <c r="AW6647" s="55"/>
      <c r="AX6647" s="55"/>
      <c r="AY6647" s="55"/>
      <c r="AZ6647" s="55"/>
      <c r="BA6647" s="55"/>
      <c r="BB6647" s="186">
        <f>BB6648</f>
        <v>0.68600000000000005</v>
      </c>
      <c r="BC6647" s="186">
        <f t="shared" ref="BC6647:BE6647" si="674">BC6648</f>
        <v>5</v>
      </c>
      <c r="BD6647" s="186">
        <f t="shared" si="674"/>
        <v>0.92204301075268824</v>
      </c>
      <c r="BE6647" s="186">
        <f t="shared" si="674"/>
        <v>4.077956989247312</v>
      </c>
      <c r="BF6647" s="191"/>
      <c r="BG6647" s="188">
        <v>6</v>
      </c>
      <c r="BH6647" s="186">
        <f>BH6648</f>
        <v>3.7200000000000002E-3</v>
      </c>
      <c r="BI6647" s="186">
        <f t="shared" ref="BI6647:BJ6647" si="675">BI6648</f>
        <v>6.8600000000000009E-4</v>
      </c>
      <c r="BJ6647" s="186">
        <f t="shared" si="675"/>
        <v>3.0340000000000002E-3</v>
      </c>
    </row>
    <row r="6648" spans="3:62" hidden="1" outlineLevel="2" x14ac:dyDescent="0.2">
      <c r="C6648" s="18"/>
      <c r="D6648" s="18"/>
      <c r="E6648" s="177" t="s">
        <v>5988</v>
      </c>
      <c r="F6648" s="55"/>
      <c r="G6648" s="55"/>
      <c r="H6648" s="55"/>
      <c r="I6648" s="55"/>
      <c r="J6648" s="55"/>
      <c r="K6648" s="55"/>
      <c r="L6648" s="55"/>
      <c r="M6648" s="55"/>
      <c r="N6648" s="55"/>
      <c r="O6648" s="55"/>
      <c r="P6648" s="55"/>
      <c r="Q6648" s="55"/>
      <c r="R6648" s="55"/>
      <c r="S6648" s="55"/>
      <c r="T6648" s="55"/>
      <c r="U6648" s="55"/>
      <c r="V6648" s="55"/>
      <c r="W6648" s="55"/>
      <c r="X6648" s="55"/>
      <c r="Y6648" s="55"/>
      <c r="Z6648" s="55"/>
      <c r="AA6648" s="55"/>
      <c r="AB6648" s="55"/>
      <c r="AC6648" s="55"/>
      <c r="AD6648" s="55"/>
      <c r="AE6648" s="55"/>
      <c r="AF6648" s="55"/>
      <c r="AG6648" s="55"/>
      <c r="AH6648" s="55"/>
      <c r="AI6648" s="55"/>
      <c r="AJ6648" s="55"/>
      <c r="AK6648" s="55"/>
      <c r="AL6648" s="55"/>
      <c r="AM6648" s="55"/>
      <c r="AN6648" s="55"/>
      <c r="AO6648" s="55"/>
      <c r="AP6648" s="55"/>
      <c r="AQ6648" s="55"/>
      <c r="AR6648" s="55"/>
      <c r="AS6648" s="55"/>
      <c r="AT6648" s="55"/>
      <c r="AU6648" s="55"/>
      <c r="AV6648" s="55"/>
      <c r="AW6648" s="55"/>
      <c r="AX6648" s="55"/>
      <c r="AY6648" s="55"/>
      <c r="AZ6648" s="55"/>
      <c r="BA6648" s="55"/>
      <c r="BB6648" s="191">
        <v>0.68600000000000005</v>
      </c>
      <c r="BC6648" s="191">
        <v>5</v>
      </c>
      <c r="BD6648" s="22">
        <f t="shared" si="658"/>
        <v>0.92204301075268824</v>
      </c>
      <c r="BE6648" s="186">
        <f t="shared" si="659"/>
        <v>4.077956989247312</v>
      </c>
      <c r="BF6648" s="191"/>
      <c r="BG6648" s="188"/>
      <c r="BH6648" s="186">
        <f t="shared" si="673"/>
        <v>3.7200000000000002E-3</v>
      </c>
      <c r="BI6648" s="22">
        <f t="shared" si="673"/>
        <v>6.8600000000000009E-4</v>
      </c>
      <c r="BJ6648" s="186">
        <f t="shared" si="660"/>
        <v>3.0340000000000002E-3</v>
      </c>
    </row>
    <row r="6649" spans="3:62" hidden="1" outlineLevel="1" collapsed="1" x14ac:dyDescent="0.2">
      <c r="C6649" s="18"/>
      <c r="D6649" s="18"/>
      <c r="E6649" s="184" t="s">
        <v>5950</v>
      </c>
      <c r="F6649" s="55"/>
      <c r="G6649" s="55"/>
      <c r="H6649" s="55"/>
      <c r="I6649" s="55"/>
      <c r="J6649" s="55"/>
      <c r="K6649" s="55"/>
      <c r="L6649" s="55"/>
      <c r="M6649" s="55"/>
      <c r="N6649" s="55"/>
      <c r="O6649" s="55"/>
      <c r="P6649" s="55"/>
      <c r="Q6649" s="55"/>
      <c r="R6649" s="55"/>
      <c r="S6649" s="55"/>
      <c r="T6649" s="55"/>
      <c r="U6649" s="55"/>
      <c r="V6649" s="55"/>
      <c r="W6649" s="55"/>
      <c r="X6649" s="55"/>
      <c r="Y6649" s="55"/>
      <c r="Z6649" s="55"/>
      <c r="AA6649" s="55"/>
      <c r="AB6649" s="55"/>
      <c r="AC6649" s="55"/>
      <c r="AD6649" s="55"/>
      <c r="AE6649" s="55"/>
      <c r="AF6649" s="55"/>
      <c r="AG6649" s="55"/>
      <c r="AH6649" s="55"/>
      <c r="AI6649" s="55"/>
      <c r="AJ6649" s="55"/>
      <c r="AK6649" s="55"/>
      <c r="AL6649" s="55"/>
      <c r="AM6649" s="55"/>
      <c r="AN6649" s="55"/>
      <c r="AO6649" s="55"/>
      <c r="AP6649" s="55"/>
      <c r="AQ6649" s="55"/>
      <c r="AR6649" s="55"/>
      <c r="AS6649" s="55"/>
      <c r="AT6649" s="55"/>
      <c r="AU6649" s="55"/>
      <c r="AV6649" s="55"/>
      <c r="AW6649" s="55"/>
      <c r="AX6649" s="55"/>
      <c r="AY6649" s="55"/>
      <c r="AZ6649" s="55"/>
      <c r="BA6649" s="55"/>
      <c r="BB6649" s="186">
        <f>BB6650</f>
        <v>8.702</v>
      </c>
      <c r="BC6649" s="186">
        <f t="shared" ref="BC6649:BE6649" si="676">BC6650</f>
        <v>18</v>
      </c>
      <c r="BD6649" s="186">
        <f t="shared" si="676"/>
        <v>11.696236559139784</v>
      </c>
      <c r="BE6649" s="186">
        <f t="shared" si="676"/>
        <v>6.3037634408602159</v>
      </c>
      <c r="BF6649" s="191"/>
      <c r="BG6649" s="188">
        <v>6</v>
      </c>
      <c r="BH6649" s="186">
        <f>BH6650</f>
        <v>1.3391999999999999E-2</v>
      </c>
      <c r="BI6649" s="186">
        <f t="shared" ref="BI6649:BJ6649" si="677">BI6650</f>
        <v>8.7019999999999997E-3</v>
      </c>
      <c r="BJ6649" s="186">
        <f t="shared" si="677"/>
        <v>4.6899999999999997E-3</v>
      </c>
    </row>
    <row r="6650" spans="3:62" hidden="1" outlineLevel="2" x14ac:dyDescent="0.2">
      <c r="C6650" s="18"/>
      <c r="D6650" s="18"/>
      <c r="E6650" s="177" t="s">
        <v>5989</v>
      </c>
      <c r="F6650" s="55"/>
      <c r="G6650" s="55"/>
      <c r="H6650" s="55"/>
      <c r="I6650" s="55"/>
      <c r="J6650" s="55"/>
      <c r="K6650" s="55"/>
      <c r="L6650" s="55"/>
      <c r="M6650" s="55"/>
      <c r="N6650" s="55"/>
      <c r="O6650" s="55"/>
      <c r="P6650" s="55"/>
      <c r="Q6650" s="55"/>
      <c r="R6650" s="55"/>
      <c r="S6650" s="55"/>
      <c r="T6650" s="55"/>
      <c r="U6650" s="55"/>
      <c r="V6650" s="55"/>
      <c r="W6650" s="55"/>
      <c r="X6650" s="55"/>
      <c r="Y6650" s="55"/>
      <c r="Z6650" s="55"/>
      <c r="AA6650" s="55"/>
      <c r="AB6650" s="55"/>
      <c r="AC6650" s="55"/>
      <c r="AD6650" s="55"/>
      <c r="AE6650" s="55"/>
      <c r="AF6650" s="55"/>
      <c r="AG6650" s="55"/>
      <c r="AH6650" s="55"/>
      <c r="AI6650" s="55"/>
      <c r="AJ6650" s="55"/>
      <c r="AK6650" s="55"/>
      <c r="AL6650" s="55"/>
      <c r="AM6650" s="55"/>
      <c r="AN6650" s="55"/>
      <c r="AO6650" s="55"/>
      <c r="AP6650" s="55"/>
      <c r="AQ6650" s="55"/>
      <c r="AR6650" s="55"/>
      <c r="AS6650" s="55"/>
      <c r="AT6650" s="55"/>
      <c r="AU6650" s="55"/>
      <c r="AV6650" s="55"/>
      <c r="AW6650" s="55"/>
      <c r="AX6650" s="55"/>
      <c r="AY6650" s="55"/>
      <c r="AZ6650" s="55"/>
      <c r="BA6650" s="55"/>
      <c r="BB6650" s="191">
        <v>8.702</v>
      </c>
      <c r="BC6650" s="191">
        <v>18</v>
      </c>
      <c r="BD6650" s="22">
        <f t="shared" si="658"/>
        <v>11.696236559139784</v>
      </c>
      <c r="BE6650" s="186">
        <f t="shared" si="659"/>
        <v>6.3037634408602159</v>
      </c>
      <c r="BF6650" s="191"/>
      <c r="BG6650" s="188"/>
      <c r="BH6650" s="186">
        <f t="shared" si="673"/>
        <v>1.3391999999999999E-2</v>
      </c>
      <c r="BI6650" s="22">
        <f t="shared" si="673"/>
        <v>8.7019999999999997E-3</v>
      </c>
      <c r="BJ6650" s="186">
        <f t="shared" si="660"/>
        <v>4.6899999999999997E-3</v>
      </c>
    </row>
    <row r="6651" spans="3:62" hidden="1" outlineLevel="1" collapsed="1" x14ac:dyDescent="0.2">
      <c r="C6651" s="18"/>
      <c r="D6651" s="18"/>
      <c r="E6651" s="184" t="s">
        <v>5951</v>
      </c>
      <c r="F6651" s="55"/>
      <c r="G6651" s="55"/>
      <c r="H6651" s="55"/>
      <c r="I6651" s="55"/>
      <c r="J6651" s="55"/>
      <c r="K6651" s="55"/>
      <c r="L6651" s="55"/>
      <c r="M6651" s="55"/>
      <c r="N6651" s="55"/>
      <c r="O6651" s="55"/>
      <c r="P6651" s="55"/>
      <c r="Q6651" s="55"/>
      <c r="R6651" s="55"/>
      <c r="S6651" s="55"/>
      <c r="T6651" s="55"/>
      <c r="U6651" s="55"/>
      <c r="V6651" s="55"/>
      <c r="W6651" s="55"/>
      <c r="X6651" s="55"/>
      <c r="Y6651" s="55"/>
      <c r="Z6651" s="55"/>
      <c r="AA6651" s="55"/>
      <c r="AB6651" s="55"/>
      <c r="AC6651" s="55"/>
      <c r="AD6651" s="55"/>
      <c r="AE6651" s="55"/>
      <c r="AF6651" s="55"/>
      <c r="AG6651" s="55"/>
      <c r="AH6651" s="55"/>
      <c r="AI6651" s="55"/>
      <c r="AJ6651" s="55"/>
      <c r="AK6651" s="55"/>
      <c r="AL6651" s="55"/>
      <c r="AM6651" s="55"/>
      <c r="AN6651" s="55"/>
      <c r="AO6651" s="55"/>
      <c r="AP6651" s="55"/>
      <c r="AQ6651" s="55"/>
      <c r="AR6651" s="55"/>
      <c r="AS6651" s="55"/>
      <c r="AT6651" s="55"/>
      <c r="AU6651" s="55"/>
      <c r="AV6651" s="55"/>
      <c r="AW6651" s="55"/>
      <c r="AX6651" s="55"/>
      <c r="AY6651" s="55"/>
      <c r="AZ6651" s="55"/>
      <c r="BA6651" s="55"/>
      <c r="BB6651" s="186">
        <f>BB6652</f>
        <v>7.867</v>
      </c>
      <c r="BC6651" s="186">
        <f t="shared" ref="BC6651:BE6651" si="678">BC6652</f>
        <v>35.799999999999997</v>
      </c>
      <c r="BD6651" s="186">
        <f t="shared" si="678"/>
        <v>10.573924731182794</v>
      </c>
      <c r="BE6651" s="186">
        <f t="shared" si="678"/>
        <v>25.226075268817205</v>
      </c>
      <c r="BF6651" s="191"/>
      <c r="BG6651" s="188">
        <v>6</v>
      </c>
      <c r="BH6651" s="186">
        <f>BH6652</f>
        <v>2.6635199999999998E-2</v>
      </c>
      <c r="BI6651" s="186">
        <f t="shared" ref="BI6651:BJ6651" si="679">BI6652</f>
        <v>7.866999999999999E-3</v>
      </c>
      <c r="BJ6651" s="186">
        <f t="shared" si="679"/>
        <v>1.8768199999999999E-2</v>
      </c>
    </row>
    <row r="6652" spans="3:62" hidden="1" outlineLevel="2" x14ac:dyDescent="0.2">
      <c r="C6652" s="18"/>
      <c r="D6652" s="18"/>
      <c r="E6652" s="177" t="s">
        <v>5990</v>
      </c>
      <c r="F6652" s="55"/>
      <c r="G6652" s="55"/>
      <c r="H6652" s="55"/>
      <c r="I6652" s="55"/>
      <c r="J6652" s="55"/>
      <c r="K6652" s="55"/>
      <c r="L6652" s="55"/>
      <c r="M6652" s="55"/>
      <c r="N6652" s="55"/>
      <c r="O6652" s="55"/>
      <c r="P6652" s="55"/>
      <c r="Q6652" s="55"/>
      <c r="R6652" s="55"/>
      <c r="S6652" s="55"/>
      <c r="T6652" s="55"/>
      <c r="U6652" s="55"/>
      <c r="V6652" s="55"/>
      <c r="W6652" s="55"/>
      <c r="X6652" s="55"/>
      <c r="Y6652" s="55"/>
      <c r="Z6652" s="55"/>
      <c r="AA6652" s="55"/>
      <c r="AB6652" s="55"/>
      <c r="AC6652" s="55"/>
      <c r="AD6652" s="55"/>
      <c r="AE6652" s="55"/>
      <c r="AF6652" s="55"/>
      <c r="AG6652" s="55"/>
      <c r="AH6652" s="55"/>
      <c r="AI6652" s="55"/>
      <c r="AJ6652" s="55"/>
      <c r="AK6652" s="55"/>
      <c r="AL6652" s="55"/>
      <c r="AM6652" s="55"/>
      <c r="AN6652" s="55"/>
      <c r="AO6652" s="55"/>
      <c r="AP6652" s="55"/>
      <c r="AQ6652" s="55"/>
      <c r="AR6652" s="55"/>
      <c r="AS6652" s="55"/>
      <c r="AT6652" s="55"/>
      <c r="AU6652" s="55"/>
      <c r="AV6652" s="55"/>
      <c r="AW6652" s="55"/>
      <c r="AX6652" s="55"/>
      <c r="AY6652" s="55"/>
      <c r="AZ6652" s="55"/>
      <c r="BA6652" s="55"/>
      <c r="BB6652" s="191">
        <v>7.867</v>
      </c>
      <c r="BC6652" s="191">
        <v>35.799999999999997</v>
      </c>
      <c r="BD6652" s="22">
        <f t="shared" si="658"/>
        <v>10.573924731182794</v>
      </c>
      <c r="BE6652" s="186">
        <f t="shared" si="659"/>
        <v>25.226075268817205</v>
      </c>
      <c r="BF6652" s="191"/>
      <c r="BG6652" s="188"/>
      <c r="BH6652" s="186">
        <f t="shared" si="673"/>
        <v>2.6635199999999998E-2</v>
      </c>
      <c r="BI6652" s="22">
        <f t="shared" si="673"/>
        <v>7.866999999999999E-3</v>
      </c>
      <c r="BJ6652" s="186">
        <f t="shared" si="660"/>
        <v>1.8768199999999999E-2</v>
      </c>
    </row>
    <row r="6653" spans="3:62" hidden="1" outlineLevel="1" collapsed="1" x14ac:dyDescent="0.2">
      <c r="C6653" s="18"/>
      <c r="D6653" s="18"/>
      <c r="E6653" s="184" t="s">
        <v>5952</v>
      </c>
      <c r="F6653" s="55"/>
      <c r="G6653" s="55"/>
      <c r="H6653" s="55"/>
      <c r="I6653" s="55"/>
      <c r="J6653" s="55"/>
      <c r="K6653" s="55"/>
      <c r="L6653" s="55"/>
      <c r="M6653" s="55"/>
      <c r="N6653" s="55"/>
      <c r="O6653" s="55"/>
      <c r="P6653" s="55"/>
      <c r="Q6653" s="55"/>
      <c r="R6653" s="55"/>
      <c r="S6653" s="55"/>
      <c r="T6653" s="55"/>
      <c r="U6653" s="55"/>
      <c r="V6653" s="55"/>
      <c r="W6653" s="55"/>
      <c r="X6653" s="55"/>
      <c r="Y6653" s="55"/>
      <c r="Z6653" s="55"/>
      <c r="AA6653" s="55"/>
      <c r="AB6653" s="55"/>
      <c r="AC6653" s="55"/>
      <c r="AD6653" s="55"/>
      <c r="AE6653" s="55"/>
      <c r="AF6653" s="55"/>
      <c r="AG6653" s="55"/>
      <c r="AH6653" s="55"/>
      <c r="AI6653" s="55"/>
      <c r="AJ6653" s="55"/>
      <c r="AK6653" s="55"/>
      <c r="AL6653" s="55"/>
      <c r="AM6653" s="55"/>
      <c r="AN6653" s="55"/>
      <c r="AO6653" s="55"/>
      <c r="AP6653" s="55"/>
      <c r="AQ6653" s="55"/>
      <c r="AR6653" s="55"/>
      <c r="AS6653" s="55"/>
      <c r="AT6653" s="55"/>
      <c r="AU6653" s="55"/>
      <c r="AV6653" s="55"/>
      <c r="AW6653" s="55"/>
      <c r="AX6653" s="55"/>
      <c r="AY6653" s="55"/>
      <c r="AZ6653" s="55"/>
      <c r="BA6653" s="55"/>
      <c r="BB6653" s="186">
        <f>BB6654</f>
        <v>7.7350000000000003</v>
      </c>
      <c r="BC6653" s="186">
        <f t="shared" ref="BC6653:BE6653" si="680">BC6654</f>
        <v>3.9</v>
      </c>
      <c r="BD6653" s="186">
        <f t="shared" si="680"/>
        <v>10.396505376344086</v>
      </c>
      <c r="BE6653" s="186">
        <f t="shared" si="680"/>
        <v>-6.4965053763440856</v>
      </c>
      <c r="BF6653" s="191"/>
      <c r="BG6653" s="188">
        <v>6</v>
      </c>
      <c r="BH6653" s="186">
        <f>BH6654</f>
        <v>2.9015999999999998E-3</v>
      </c>
      <c r="BI6653" s="186">
        <f t="shared" ref="BI6653:BJ6653" si="681">BI6654</f>
        <v>7.7349999999999997E-3</v>
      </c>
      <c r="BJ6653" s="186">
        <f t="shared" si="681"/>
        <v>0</v>
      </c>
    </row>
    <row r="6654" spans="3:62" hidden="1" outlineLevel="2" x14ac:dyDescent="0.2">
      <c r="C6654" s="18"/>
      <c r="D6654" s="18"/>
      <c r="E6654" s="177" t="s">
        <v>5991</v>
      </c>
      <c r="F6654" s="55"/>
      <c r="G6654" s="55"/>
      <c r="H6654" s="55"/>
      <c r="I6654" s="55"/>
      <c r="J6654" s="55"/>
      <c r="K6654" s="55"/>
      <c r="L6654" s="55"/>
      <c r="M6654" s="55"/>
      <c r="N6654" s="55"/>
      <c r="O6654" s="55"/>
      <c r="P6654" s="55"/>
      <c r="Q6654" s="55"/>
      <c r="R6654" s="55"/>
      <c r="S6654" s="55"/>
      <c r="T6654" s="55"/>
      <c r="U6654" s="55"/>
      <c r="V6654" s="55"/>
      <c r="W6654" s="55"/>
      <c r="X6654" s="55"/>
      <c r="Y6654" s="55"/>
      <c r="Z6654" s="55"/>
      <c r="AA6654" s="55"/>
      <c r="AB6654" s="55"/>
      <c r="AC6654" s="55"/>
      <c r="AD6654" s="55"/>
      <c r="AE6654" s="55"/>
      <c r="AF6654" s="55"/>
      <c r="AG6654" s="55"/>
      <c r="AH6654" s="55"/>
      <c r="AI6654" s="55"/>
      <c r="AJ6654" s="55"/>
      <c r="AK6654" s="55"/>
      <c r="AL6654" s="55"/>
      <c r="AM6654" s="55"/>
      <c r="AN6654" s="55"/>
      <c r="AO6654" s="55"/>
      <c r="AP6654" s="55"/>
      <c r="AQ6654" s="55"/>
      <c r="AR6654" s="55"/>
      <c r="AS6654" s="55"/>
      <c r="AT6654" s="55"/>
      <c r="AU6654" s="55"/>
      <c r="AV6654" s="55"/>
      <c r="AW6654" s="55"/>
      <c r="AX6654" s="55"/>
      <c r="AY6654" s="55"/>
      <c r="AZ6654" s="55"/>
      <c r="BA6654" s="55"/>
      <c r="BB6654" s="191">
        <v>7.7350000000000003</v>
      </c>
      <c r="BC6654" s="191">
        <v>3.9</v>
      </c>
      <c r="BD6654" s="22">
        <f t="shared" si="658"/>
        <v>10.396505376344086</v>
      </c>
      <c r="BE6654" s="186">
        <f t="shared" si="659"/>
        <v>-6.4965053763440856</v>
      </c>
      <c r="BF6654" s="191"/>
      <c r="BG6654" s="188"/>
      <c r="BH6654" s="186">
        <f t="shared" si="673"/>
        <v>2.9015999999999998E-3</v>
      </c>
      <c r="BI6654" s="22">
        <f t="shared" si="673"/>
        <v>7.7349999999999997E-3</v>
      </c>
      <c r="BJ6654" s="186">
        <v>0</v>
      </c>
    </row>
    <row r="6655" spans="3:62" hidden="1" outlineLevel="1" collapsed="1" x14ac:dyDescent="0.2">
      <c r="C6655" s="18"/>
      <c r="D6655" s="18"/>
      <c r="E6655" s="184" t="s">
        <v>5953</v>
      </c>
      <c r="F6655" s="55"/>
      <c r="G6655" s="55"/>
      <c r="H6655" s="55"/>
      <c r="I6655" s="55"/>
      <c r="J6655" s="55"/>
      <c r="K6655" s="55"/>
      <c r="L6655" s="55"/>
      <c r="M6655" s="55"/>
      <c r="N6655" s="55"/>
      <c r="O6655" s="55"/>
      <c r="P6655" s="55"/>
      <c r="Q6655" s="55"/>
      <c r="R6655" s="55"/>
      <c r="S6655" s="55"/>
      <c r="T6655" s="55"/>
      <c r="U6655" s="55"/>
      <c r="V6655" s="55"/>
      <c r="W6655" s="55"/>
      <c r="X6655" s="55"/>
      <c r="Y6655" s="55"/>
      <c r="Z6655" s="55"/>
      <c r="AA6655" s="55"/>
      <c r="AB6655" s="55"/>
      <c r="AC6655" s="55"/>
      <c r="AD6655" s="55"/>
      <c r="AE6655" s="55"/>
      <c r="AF6655" s="55"/>
      <c r="AG6655" s="55"/>
      <c r="AH6655" s="55"/>
      <c r="AI6655" s="55"/>
      <c r="AJ6655" s="55"/>
      <c r="AK6655" s="55"/>
      <c r="AL6655" s="55"/>
      <c r="AM6655" s="55"/>
      <c r="AN6655" s="55"/>
      <c r="AO6655" s="55"/>
      <c r="AP6655" s="55"/>
      <c r="AQ6655" s="55"/>
      <c r="AR6655" s="55"/>
      <c r="AS6655" s="55"/>
      <c r="AT6655" s="55"/>
      <c r="AU6655" s="55"/>
      <c r="AV6655" s="55"/>
      <c r="AW6655" s="55"/>
      <c r="AX6655" s="55"/>
      <c r="AY6655" s="55"/>
      <c r="AZ6655" s="55"/>
      <c r="BA6655" s="55"/>
      <c r="BB6655" s="186">
        <f>BB6656</f>
        <v>2.6059999999999999</v>
      </c>
      <c r="BC6655" s="186">
        <f t="shared" ref="BC6655:BE6655" si="682">BC6656</f>
        <v>5.8</v>
      </c>
      <c r="BD6655" s="186">
        <f t="shared" si="682"/>
        <v>3.5026881720430105</v>
      </c>
      <c r="BE6655" s="186">
        <f t="shared" si="682"/>
        <v>2.2973118279569893</v>
      </c>
      <c r="BF6655" s="191"/>
      <c r="BG6655" s="188">
        <v>6</v>
      </c>
      <c r="BH6655" s="186">
        <f>BH6656</f>
        <v>4.3151999999999999E-3</v>
      </c>
      <c r="BI6655" s="186">
        <f t="shared" ref="BI6655:BJ6655" si="683">BI6656</f>
        <v>2.6059999999999998E-3</v>
      </c>
      <c r="BJ6655" s="186">
        <f t="shared" si="683"/>
        <v>1.7092000000000001E-3</v>
      </c>
    </row>
    <row r="6656" spans="3:62" hidden="1" outlineLevel="2" x14ac:dyDescent="0.2">
      <c r="C6656" s="18"/>
      <c r="D6656" s="18"/>
      <c r="E6656" s="177" t="s">
        <v>5992</v>
      </c>
      <c r="F6656" s="55"/>
      <c r="G6656" s="55"/>
      <c r="H6656" s="55"/>
      <c r="I6656" s="55"/>
      <c r="J6656" s="55"/>
      <c r="K6656" s="55"/>
      <c r="L6656" s="55"/>
      <c r="M6656" s="55"/>
      <c r="N6656" s="55"/>
      <c r="O6656" s="55"/>
      <c r="P6656" s="55"/>
      <c r="Q6656" s="55"/>
      <c r="R6656" s="55"/>
      <c r="S6656" s="55"/>
      <c r="T6656" s="55"/>
      <c r="U6656" s="55"/>
      <c r="V6656" s="55"/>
      <c r="W6656" s="55"/>
      <c r="X6656" s="55"/>
      <c r="Y6656" s="55"/>
      <c r="Z6656" s="55"/>
      <c r="AA6656" s="55"/>
      <c r="AB6656" s="55"/>
      <c r="AC6656" s="55"/>
      <c r="AD6656" s="55"/>
      <c r="AE6656" s="55"/>
      <c r="AF6656" s="55"/>
      <c r="AG6656" s="55"/>
      <c r="AH6656" s="55"/>
      <c r="AI6656" s="55"/>
      <c r="AJ6656" s="55"/>
      <c r="AK6656" s="55"/>
      <c r="AL6656" s="55"/>
      <c r="AM6656" s="55"/>
      <c r="AN6656" s="55"/>
      <c r="AO6656" s="55"/>
      <c r="AP6656" s="55"/>
      <c r="AQ6656" s="55"/>
      <c r="AR6656" s="55"/>
      <c r="AS6656" s="55"/>
      <c r="AT6656" s="55"/>
      <c r="AU6656" s="55"/>
      <c r="AV6656" s="55"/>
      <c r="AW6656" s="55"/>
      <c r="AX6656" s="55"/>
      <c r="AY6656" s="55"/>
      <c r="AZ6656" s="55"/>
      <c r="BA6656" s="55"/>
      <c r="BB6656" s="191">
        <v>2.6059999999999999</v>
      </c>
      <c r="BC6656" s="191">
        <v>5.8</v>
      </c>
      <c r="BD6656" s="22">
        <f t="shared" si="658"/>
        <v>3.5026881720430105</v>
      </c>
      <c r="BE6656" s="186">
        <f t="shared" si="659"/>
        <v>2.2973118279569893</v>
      </c>
      <c r="BF6656" s="191"/>
      <c r="BG6656" s="188"/>
      <c r="BH6656" s="186">
        <f t="shared" si="673"/>
        <v>4.3151999999999999E-3</v>
      </c>
      <c r="BI6656" s="22">
        <f t="shared" si="673"/>
        <v>2.6059999999999998E-3</v>
      </c>
      <c r="BJ6656" s="186">
        <f t="shared" si="660"/>
        <v>1.7092000000000001E-3</v>
      </c>
    </row>
    <row r="6657" spans="3:62" hidden="1" outlineLevel="1" collapsed="1" x14ac:dyDescent="0.2">
      <c r="C6657" s="18"/>
      <c r="D6657" s="18"/>
      <c r="E6657" s="184" t="s">
        <v>5954</v>
      </c>
      <c r="F6657" s="55"/>
      <c r="G6657" s="55"/>
      <c r="H6657" s="55"/>
      <c r="I6657" s="55"/>
      <c r="J6657" s="55"/>
      <c r="K6657" s="55"/>
      <c r="L6657" s="55"/>
      <c r="M6657" s="55"/>
      <c r="N6657" s="55"/>
      <c r="O6657" s="55"/>
      <c r="P6657" s="55"/>
      <c r="Q6657" s="55"/>
      <c r="R6657" s="55"/>
      <c r="S6657" s="55"/>
      <c r="T6657" s="55"/>
      <c r="U6657" s="55"/>
      <c r="V6657" s="55"/>
      <c r="W6657" s="55"/>
      <c r="X6657" s="55"/>
      <c r="Y6657" s="55"/>
      <c r="Z6657" s="55"/>
      <c r="AA6657" s="55"/>
      <c r="AB6657" s="55"/>
      <c r="AC6657" s="55"/>
      <c r="AD6657" s="55"/>
      <c r="AE6657" s="55"/>
      <c r="AF6657" s="55"/>
      <c r="AG6657" s="55"/>
      <c r="AH6657" s="55"/>
      <c r="AI6657" s="55"/>
      <c r="AJ6657" s="55"/>
      <c r="AK6657" s="55"/>
      <c r="AL6657" s="55"/>
      <c r="AM6657" s="55"/>
      <c r="AN6657" s="55"/>
      <c r="AO6657" s="55"/>
      <c r="AP6657" s="55"/>
      <c r="AQ6657" s="55"/>
      <c r="AR6657" s="55"/>
      <c r="AS6657" s="55"/>
      <c r="AT6657" s="55"/>
      <c r="AU6657" s="55"/>
      <c r="AV6657" s="55"/>
      <c r="AW6657" s="55"/>
      <c r="AX6657" s="55"/>
      <c r="AY6657" s="55"/>
      <c r="AZ6657" s="55"/>
      <c r="BA6657" s="55"/>
      <c r="BB6657" s="186">
        <f>BB6658</f>
        <v>4.6369999999999996</v>
      </c>
      <c r="BC6657" s="186">
        <f t="shared" ref="BC6657:BE6657" si="684">BC6658</f>
        <v>248</v>
      </c>
      <c r="BD6657" s="186">
        <f t="shared" si="684"/>
        <v>6.2325268817204291</v>
      </c>
      <c r="BE6657" s="186">
        <f t="shared" si="684"/>
        <v>241.76747311827958</v>
      </c>
      <c r="BF6657" s="191"/>
      <c r="BG6657" s="188">
        <v>6</v>
      </c>
      <c r="BH6657" s="186">
        <f>BH6658</f>
        <v>0.18451200000000001</v>
      </c>
      <c r="BI6657" s="186">
        <f t="shared" ref="BI6657:BJ6657" si="685">BI6658</f>
        <v>4.6369999999999988E-3</v>
      </c>
      <c r="BJ6657" s="186">
        <f t="shared" si="685"/>
        <v>0.17987500000000001</v>
      </c>
    </row>
    <row r="6658" spans="3:62" hidden="1" outlineLevel="2" x14ac:dyDescent="0.2">
      <c r="C6658" s="18"/>
      <c r="D6658" s="18"/>
      <c r="E6658" s="177" t="s">
        <v>5993</v>
      </c>
      <c r="F6658" s="55"/>
      <c r="G6658" s="55"/>
      <c r="H6658" s="55"/>
      <c r="I6658" s="55"/>
      <c r="J6658" s="55"/>
      <c r="K6658" s="55"/>
      <c r="L6658" s="55"/>
      <c r="M6658" s="55"/>
      <c r="N6658" s="55"/>
      <c r="O6658" s="55"/>
      <c r="P6658" s="55"/>
      <c r="Q6658" s="55"/>
      <c r="R6658" s="55"/>
      <c r="S6658" s="55"/>
      <c r="T6658" s="55"/>
      <c r="U6658" s="55"/>
      <c r="V6658" s="55"/>
      <c r="W6658" s="55"/>
      <c r="X6658" s="55"/>
      <c r="Y6658" s="55"/>
      <c r="Z6658" s="55"/>
      <c r="AA6658" s="55"/>
      <c r="AB6658" s="55"/>
      <c r="AC6658" s="55"/>
      <c r="AD6658" s="55"/>
      <c r="AE6658" s="55"/>
      <c r="AF6658" s="55"/>
      <c r="AG6658" s="55"/>
      <c r="AH6658" s="55"/>
      <c r="AI6658" s="55"/>
      <c r="AJ6658" s="55"/>
      <c r="AK6658" s="55"/>
      <c r="AL6658" s="55"/>
      <c r="AM6658" s="55"/>
      <c r="AN6658" s="55"/>
      <c r="AO6658" s="55"/>
      <c r="AP6658" s="55"/>
      <c r="AQ6658" s="55"/>
      <c r="AR6658" s="55"/>
      <c r="AS6658" s="55"/>
      <c r="AT6658" s="55"/>
      <c r="AU6658" s="55"/>
      <c r="AV6658" s="55"/>
      <c r="AW6658" s="55"/>
      <c r="AX6658" s="55"/>
      <c r="AY6658" s="55"/>
      <c r="AZ6658" s="55"/>
      <c r="BA6658" s="55"/>
      <c r="BB6658" s="191">
        <v>4.6369999999999996</v>
      </c>
      <c r="BC6658" s="191">
        <v>248</v>
      </c>
      <c r="BD6658" s="22">
        <f t="shared" si="658"/>
        <v>6.2325268817204291</v>
      </c>
      <c r="BE6658" s="186">
        <f t="shared" si="659"/>
        <v>241.76747311827958</v>
      </c>
      <c r="BF6658" s="191"/>
      <c r="BG6658" s="188"/>
      <c r="BH6658" s="186">
        <f t="shared" si="673"/>
        <v>0.18451200000000001</v>
      </c>
      <c r="BI6658" s="22">
        <f t="shared" si="673"/>
        <v>4.6369999999999988E-3</v>
      </c>
      <c r="BJ6658" s="186">
        <f t="shared" si="660"/>
        <v>0.17987500000000001</v>
      </c>
    </row>
    <row r="6659" spans="3:62" hidden="1" outlineLevel="1" collapsed="1" x14ac:dyDescent="0.2">
      <c r="C6659" s="18"/>
      <c r="D6659" s="18"/>
      <c r="E6659" s="184" t="s">
        <v>5955</v>
      </c>
      <c r="F6659" s="55"/>
      <c r="G6659" s="55"/>
      <c r="H6659" s="55"/>
      <c r="I6659" s="55"/>
      <c r="J6659" s="55"/>
      <c r="K6659" s="55"/>
      <c r="L6659" s="55"/>
      <c r="M6659" s="55"/>
      <c r="N6659" s="55"/>
      <c r="O6659" s="55"/>
      <c r="P6659" s="55"/>
      <c r="Q6659" s="55"/>
      <c r="R6659" s="55"/>
      <c r="S6659" s="55"/>
      <c r="T6659" s="55"/>
      <c r="U6659" s="55"/>
      <c r="V6659" s="55"/>
      <c r="W6659" s="55"/>
      <c r="X6659" s="55"/>
      <c r="Y6659" s="55"/>
      <c r="Z6659" s="55"/>
      <c r="AA6659" s="55"/>
      <c r="AB6659" s="55"/>
      <c r="AC6659" s="55"/>
      <c r="AD6659" s="55"/>
      <c r="AE6659" s="55"/>
      <c r="AF6659" s="55"/>
      <c r="AG6659" s="55"/>
      <c r="AH6659" s="55"/>
      <c r="AI6659" s="55"/>
      <c r="AJ6659" s="55"/>
      <c r="AK6659" s="55"/>
      <c r="AL6659" s="55"/>
      <c r="AM6659" s="55"/>
      <c r="AN6659" s="55"/>
      <c r="AO6659" s="55"/>
      <c r="AP6659" s="55"/>
      <c r="AQ6659" s="55"/>
      <c r="AR6659" s="55"/>
      <c r="AS6659" s="55"/>
      <c r="AT6659" s="55"/>
      <c r="AU6659" s="55"/>
      <c r="AV6659" s="55"/>
      <c r="AW6659" s="55"/>
      <c r="AX6659" s="55"/>
      <c r="AY6659" s="55"/>
      <c r="AZ6659" s="55"/>
      <c r="BA6659" s="55"/>
      <c r="BB6659" s="186">
        <f>BB6660</f>
        <v>1.609</v>
      </c>
      <c r="BC6659" s="186">
        <f t="shared" ref="BC6659:BE6659" si="686">BC6660</f>
        <v>19.2</v>
      </c>
      <c r="BD6659" s="186">
        <f t="shared" si="686"/>
        <v>2.1626344086021505</v>
      </c>
      <c r="BE6659" s="186">
        <f t="shared" si="686"/>
        <v>17.037365591397847</v>
      </c>
      <c r="BF6659" s="191"/>
      <c r="BG6659" s="188">
        <v>6</v>
      </c>
      <c r="BH6659" s="186">
        <f>BH6660</f>
        <v>1.4284799999999999E-2</v>
      </c>
      <c r="BI6659" s="186">
        <f t="shared" ref="BI6659:BJ6659" si="687">BI6660</f>
        <v>1.609E-3</v>
      </c>
      <c r="BJ6659" s="186">
        <f t="shared" si="687"/>
        <v>1.2675799999999999E-2</v>
      </c>
    </row>
    <row r="6660" spans="3:62" hidden="1" outlineLevel="2" x14ac:dyDescent="0.2">
      <c r="C6660" s="18"/>
      <c r="D6660" s="18"/>
      <c r="E6660" s="178" t="s">
        <v>5994</v>
      </c>
      <c r="F6660" s="55"/>
      <c r="G6660" s="55"/>
      <c r="H6660" s="55"/>
      <c r="I6660" s="55"/>
      <c r="J6660" s="55"/>
      <c r="K6660" s="55"/>
      <c r="L6660" s="55"/>
      <c r="M6660" s="55"/>
      <c r="N6660" s="55"/>
      <c r="O6660" s="55"/>
      <c r="P6660" s="55"/>
      <c r="Q6660" s="55"/>
      <c r="R6660" s="55"/>
      <c r="S6660" s="55"/>
      <c r="T6660" s="55"/>
      <c r="U6660" s="55"/>
      <c r="V6660" s="55"/>
      <c r="W6660" s="55"/>
      <c r="X6660" s="55"/>
      <c r="Y6660" s="55"/>
      <c r="Z6660" s="55"/>
      <c r="AA6660" s="55"/>
      <c r="AB6660" s="55"/>
      <c r="AC6660" s="55"/>
      <c r="AD6660" s="55"/>
      <c r="AE6660" s="55"/>
      <c r="AF6660" s="55"/>
      <c r="AG6660" s="55"/>
      <c r="AH6660" s="55"/>
      <c r="AI6660" s="55"/>
      <c r="AJ6660" s="55"/>
      <c r="AK6660" s="55"/>
      <c r="AL6660" s="55"/>
      <c r="AM6660" s="55"/>
      <c r="AN6660" s="55"/>
      <c r="AO6660" s="55"/>
      <c r="AP6660" s="55"/>
      <c r="AQ6660" s="55"/>
      <c r="AR6660" s="55"/>
      <c r="AS6660" s="55"/>
      <c r="AT6660" s="55"/>
      <c r="AU6660" s="55"/>
      <c r="AV6660" s="55"/>
      <c r="AW6660" s="55"/>
      <c r="AX6660" s="55"/>
      <c r="AY6660" s="55"/>
      <c r="AZ6660" s="55"/>
      <c r="BA6660" s="55"/>
      <c r="BB6660" s="191">
        <v>1.609</v>
      </c>
      <c r="BC6660" s="191">
        <v>19.2</v>
      </c>
      <c r="BD6660" s="22">
        <f t="shared" si="658"/>
        <v>2.1626344086021505</v>
      </c>
      <c r="BE6660" s="186">
        <f t="shared" si="659"/>
        <v>17.037365591397847</v>
      </c>
      <c r="BF6660" s="191"/>
      <c r="BG6660" s="188"/>
      <c r="BH6660" s="186">
        <f t="shared" si="673"/>
        <v>1.4284799999999999E-2</v>
      </c>
      <c r="BI6660" s="22">
        <f t="shared" si="673"/>
        <v>1.609E-3</v>
      </c>
      <c r="BJ6660" s="186">
        <f t="shared" si="660"/>
        <v>1.2675799999999999E-2</v>
      </c>
    </row>
    <row r="6661" spans="3:62" hidden="1" outlineLevel="1" collapsed="1" x14ac:dyDescent="0.2">
      <c r="C6661" s="18"/>
      <c r="D6661" s="18"/>
      <c r="E6661" s="184" t="s">
        <v>5955</v>
      </c>
      <c r="F6661" s="55"/>
      <c r="G6661" s="55"/>
      <c r="H6661" s="55"/>
      <c r="I6661" s="55"/>
      <c r="J6661" s="55"/>
      <c r="K6661" s="55"/>
      <c r="L6661" s="55"/>
      <c r="M6661" s="55"/>
      <c r="N6661" s="55"/>
      <c r="O6661" s="55"/>
      <c r="P6661" s="55"/>
      <c r="Q6661" s="55"/>
      <c r="R6661" s="55"/>
      <c r="S6661" s="55"/>
      <c r="T6661" s="55"/>
      <c r="U6661" s="55"/>
      <c r="V6661" s="55"/>
      <c r="W6661" s="55"/>
      <c r="X6661" s="55"/>
      <c r="Y6661" s="55"/>
      <c r="Z6661" s="55"/>
      <c r="AA6661" s="55"/>
      <c r="AB6661" s="55"/>
      <c r="AC6661" s="55"/>
      <c r="AD6661" s="55"/>
      <c r="AE6661" s="55"/>
      <c r="AF6661" s="55"/>
      <c r="AG6661" s="55"/>
      <c r="AH6661" s="55"/>
      <c r="AI6661" s="55"/>
      <c r="AJ6661" s="55"/>
      <c r="AK6661" s="55"/>
      <c r="AL6661" s="55"/>
      <c r="AM6661" s="55"/>
      <c r="AN6661" s="55"/>
      <c r="AO6661" s="55"/>
      <c r="AP6661" s="55"/>
      <c r="AQ6661" s="55"/>
      <c r="AR6661" s="55"/>
      <c r="AS6661" s="55"/>
      <c r="AT6661" s="55"/>
      <c r="AU6661" s="55"/>
      <c r="AV6661" s="55"/>
      <c r="AW6661" s="55"/>
      <c r="AX6661" s="55"/>
      <c r="AY6661" s="55"/>
      <c r="AZ6661" s="55"/>
      <c r="BA6661" s="55"/>
      <c r="BB6661" s="186">
        <f>BB6662</f>
        <v>2.4910000000000001</v>
      </c>
      <c r="BC6661" s="186">
        <f t="shared" ref="BC6661:BE6661" si="688">BC6662</f>
        <v>19.2</v>
      </c>
      <c r="BD6661" s="186">
        <f t="shared" si="688"/>
        <v>3.3481182795698925</v>
      </c>
      <c r="BE6661" s="186">
        <f t="shared" si="688"/>
        <v>15.851881720430107</v>
      </c>
      <c r="BF6661" s="191"/>
      <c r="BG6661" s="188">
        <v>6</v>
      </c>
      <c r="BH6661" s="186">
        <f>BH6662</f>
        <v>1.4284799999999999E-2</v>
      </c>
      <c r="BI6661" s="186">
        <f t="shared" ref="BI6661:BJ6661" si="689">BI6662</f>
        <v>2.4910000000000002E-3</v>
      </c>
      <c r="BJ6661" s="186">
        <f t="shared" si="689"/>
        <v>1.1793799999999998E-2</v>
      </c>
    </row>
    <row r="6662" spans="3:62" hidden="1" outlineLevel="2" x14ac:dyDescent="0.2">
      <c r="C6662" s="18"/>
      <c r="D6662" s="18"/>
      <c r="E6662" s="177" t="s">
        <v>5995</v>
      </c>
      <c r="F6662" s="55"/>
      <c r="G6662" s="55"/>
      <c r="H6662" s="55"/>
      <c r="I6662" s="55"/>
      <c r="J6662" s="55"/>
      <c r="K6662" s="55"/>
      <c r="L6662" s="55"/>
      <c r="M6662" s="55"/>
      <c r="N6662" s="55"/>
      <c r="O6662" s="55"/>
      <c r="P6662" s="55"/>
      <c r="Q6662" s="55"/>
      <c r="R6662" s="55"/>
      <c r="S6662" s="55"/>
      <c r="T6662" s="55"/>
      <c r="U6662" s="55"/>
      <c r="V6662" s="55"/>
      <c r="W6662" s="55"/>
      <c r="X6662" s="55"/>
      <c r="Y6662" s="55"/>
      <c r="Z6662" s="55"/>
      <c r="AA6662" s="55"/>
      <c r="AB6662" s="55"/>
      <c r="AC6662" s="55"/>
      <c r="AD6662" s="55"/>
      <c r="AE6662" s="55"/>
      <c r="AF6662" s="55"/>
      <c r="AG6662" s="55"/>
      <c r="AH6662" s="55"/>
      <c r="AI6662" s="55"/>
      <c r="AJ6662" s="55"/>
      <c r="AK6662" s="55"/>
      <c r="AL6662" s="55"/>
      <c r="AM6662" s="55"/>
      <c r="AN6662" s="55"/>
      <c r="AO6662" s="55"/>
      <c r="AP6662" s="55"/>
      <c r="AQ6662" s="55"/>
      <c r="AR6662" s="55"/>
      <c r="AS6662" s="55"/>
      <c r="AT6662" s="55"/>
      <c r="AU6662" s="55"/>
      <c r="AV6662" s="55"/>
      <c r="AW6662" s="55"/>
      <c r="AX6662" s="55"/>
      <c r="AY6662" s="55"/>
      <c r="AZ6662" s="55"/>
      <c r="BA6662" s="55"/>
      <c r="BB6662" s="191">
        <v>2.4910000000000001</v>
      </c>
      <c r="BC6662" s="191">
        <v>19.2</v>
      </c>
      <c r="BD6662" s="22">
        <f t="shared" si="658"/>
        <v>3.3481182795698925</v>
      </c>
      <c r="BE6662" s="186">
        <f t="shared" si="659"/>
        <v>15.851881720430107</v>
      </c>
      <c r="BF6662" s="191"/>
      <c r="BG6662" s="188"/>
      <c r="BH6662" s="186">
        <f t="shared" si="673"/>
        <v>1.4284799999999999E-2</v>
      </c>
      <c r="BI6662" s="22">
        <f t="shared" si="673"/>
        <v>2.4910000000000002E-3</v>
      </c>
      <c r="BJ6662" s="186">
        <f t="shared" si="660"/>
        <v>1.1793799999999998E-2</v>
      </c>
    </row>
    <row r="6663" spans="3:62" hidden="1" outlineLevel="1" collapsed="1" x14ac:dyDescent="0.2">
      <c r="C6663" s="18"/>
      <c r="D6663" s="18"/>
      <c r="E6663" s="184" t="s">
        <v>5955</v>
      </c>
      <c r="F6663" s="55"/>
      <c r="G6663" s="55"/>
      <c r="H6663" s="55"/>
      <c r="I6663" s="55"/>
      <c r="J6663" s="55"/>
      <c r="K6663" s="55"/>
      <c r="L6663" s="55"/>
      <c r="M6663" s="55"/>
      <c r="N6663" s="55"/>
      <c r="O6663" s="55"/>
      <c r="P6663" s="55"/>
      <c r="Q6663" s="55"/>
      <c r="R6663" s="55"/>
      <c r="S6663" s="55"/>
      <c r="T6663" s="55"/>
      <c r="U6663" s="55"/>
      <c r="V6663" s="55"/>
      <c r="W6663" s="55"/>
      <c r="X6663" s="55"/>
      <c r="Y6663" s="55"/>
      <c r="Z6663" s="55"/>
      <c r="AA6663" s="55"/>
      <c r="AB6663" s="55"/>
      <c r="AC6663" s="55"/>
      <c r="AD6663" s="55"/>
      <c r="AE6663" s="55"/>
      <c r="AF6663" s="55"/>
      <c r="AG6663" s="55"/>
      <c r="AH6663" s="55"/>
      <c r="AI6663" s="55"/>
      <c r="AJ6663" s="55"/>
      <c r="AK6663" s="55"/>
      <c r="AL6663" s="55"/>
      <c r="AM6663" s="55"/>
      <c r="AN6663" s="55"/>
      <c r="AO6663" s="55"/>
      <c r="AP6663" s="55"/>
      <c r="AQ6663" s="55"/>
      <c r="AR6663" s="55"/>
      <c r="AS6663" s="55"/>
      <c r="AT6663" s="55"/>
      <c r="AU6663" s="55"/>
      <c r="AV6663" s="55"/>
      <c r="AW6663" s="55"/>
      <c r="AX6663" s="55"/>
      <c r="AY6663" s="55"/>
      <c r="AZ6663" s="55"/>
      <c r="BA6663" s="55"/>
      <c r="BB6663" s="186">
        <f>BB6664</f>
        <v>1.0620000000000001</v>
      </c>
      <c r="BC6663" s="186">
        <f t="shared" ref="BC6663:BE6663" si="690">BC6664</f>
        <v>19.2</v>
      </c>
      <c r="BD6663" s="186">
        <f t="shared" si="690"/>
        <v>1.4274193548387097</v>
      </c>
      <c r="BE6663" s="186">
        <f t="shared" si="690"/>
        <v>17.772580645161291</v>
      </c>
      <c r="BF6663" s="191"/>
      <c r="BG6663" s="188">
        <v>6</v>
      </c>
      <c r="BH6663" s="186">
        <f>BH6664</f>
        <v>1.4284799999999999E-2</v>
      </c>
      <c r="BI6663" s="186">
        <f t="shared" ref="BI6663:BJ6663" si="691">BI6664</f>
        <v>1.062E-3</v>
      </c>
      <c r="BJ6663" s="186">
        <f t="shared" si="691"/>
        <v>1.3222799999999998E-2</v>
      </c>
    </row>
    <row r="6664" spans="3:62" hidden="1" outlineLevel="2" x14ac:dyDescent="0.2">
      <c r="C6664" s="18"/>
      <c r="D6664" s="18"/>
      <c r="E6664" s="177" t="s">
        <v>5996</v>
      </c>
      <c r="F6664" s="55"/>
      <c r="G6664" s="55"/>
      <c r="H6664" s="55"/>
      <c r="I6664" s="55"/>
      <c r="J6664" s="55"/>
      <c r="K6664" s="55"/>
      <c r="L6664" s="55"/>
      <c r="M6664" s="55"/>
      <c r="N6664" s="55"/>
      <c r="O6664" s="55"/>
      <c r="P6664" s="55"/>
      <c r="Q6664" s="55"/>
      <c r="R6664" s="55"/>
      <c r="S6664" s="55"/>
      <c r="T6664" s="55"/>
      <c r="U6664" s="55"/>
      <c r="V6664" s="55"/>
      <c r="W6664" s="55"/>
      <c r="X6664" s="55"/>
      <c r="Y6664" s="55"/>
      <c r="Z6664" s="55"/>
      <c r="AA6664" s="55"/>
      <c r="AB6664" s="55"/>
      <c r="AC6664" s="55"/>
      <c r="AD6664" s="55"/>
      <c r="AE6664" s="55"/>
      <c r="AF6664" s="55"/>
      <c r="AG6664" s="55"/>
      <c r="AH6664" s="55"/>
      <c r="AI6664" s="55"/>
      <c r="AJ6664" s="55"/>
      <c r="AK6664" s="55"/>
      <c r="AL6664" s="55"/>
      <c r="AM6664" s="55"/>
      <c r="AN6664" s="55"/>
      <c r="AO6664" s="55"/>
      <c r="AP6664" s="55"/>
      <c r="AQ6664" s="55"/>
      <c r="AR6664" s="55"/>
      <c r="AS6664" s="55"/>
      <c r="AT6664" s="55"/>
      <c r="AU6664" s="55"/>
      <c r="AV6664" s="55"/>
      <c r="AW6664" s="55"/>
      <c r="AX6664" s="55"/>
      <c r="AY6664" s="55"/>
      <c r="AZ6664" s="55"/>
      <c r="BA6664" s="55"/>
      <c r="BB6664" s="191">
        <v>1.0620000000000001</v>
      </c>
      <c r="BC6664" s="191">
        <v>19.2</v>
      </c>
      <c r="BD6664" s="22">
        <f t="shared" si="658"/>
        <v>1.4274193548387097</v>
      </c>
      <c r="BE6664" s="186">
        <f t="shared" si="659"/>
        <v>17.772580645161291</v>
      </c>
      <c r="BF6664" s="191"/>
      <c r="BG6664" s="188"/>
      <c r="BH6664" s="186">
        <f t="shared" si="673"/>
        <v>1.4284799999999999E-2</v>
      </c>
      <c r="BI6664" s="22">
        <f t="shared" si="673"/>
        <v>1.062E-3</v>
      </c>
      <c r="BJ6664" s="186">
        <f t="shared" si="660"/>
        <v>1.3222799999999998E-2</v>
      </c>
    </row>
    <row r="6665" spans="3:62" hidden="1" outlineLevel="1" collapsed="1" x14ac:dyDescent="0.2">
      <c r="C6665" s="18"/>
      <c r="D6665" s="18"/>
      <c r="E6665" s="184" t="s">
        <v>5956</v>
      </c>
      <c r="F6665" s="55"/>
      <c r="G6665" s="55"/>
      <c r="H6665" s="55"/>
      <c r="I6665" s="55"/>
      <c r="J6665" s="55"/>
      <c r="K6665" s="55"/>
      <c r="L6665" s="55"/>
      <c r="M6665" s="55"/>
      <c r="N6665" s="55"/>
      <c r="O6665" s="55"/>
      <c r="P6665" s="55"/>
      <c r="Q6665" s="55"/>
      <c r="R6665" s="55"/>
      <c r="S6665" s="55"/>
      <c r="T6665" s="55"/>
      <c r="U6665" s="55"/>
      <c r="V6665" s="55"/>
      <c r="W6665" s="55"/>
      <c r="X6665" s="55"/>
      <c r="Y6665" s="55"/>
      <c r="Z6665" s="55"/>
      <c r="AA6665" s="55"/>
      <c r="AB6665" s="55"/>
      <c r="AC6665" s="55"/>
      <c r="AD6665" s="55"/>
      <c r="AE6665" s="55"/>
      <c r="AF6665" s="55"/>
      <c r="AG6665" s="55"/>
      <c r="AH6665" s="55"/>
      <c r="AI6665" s="55"/>
      <c r="AJ6665" s="55"/>
      <c r="AK6665" s="55"/>
      <c r="AL6665" s="55"/>
      <c r="AM6665" s="55"/>
      <c r="AN6665" s="55"/>
      <c r="AO6665" s="55"/>
      <c r="AP6665" s="55"/>
      <c r="AQ6665" s="55"/>
      <c r="AR6665" s="55"/>
      <c r="AS6665" s="55"/>
      <c r="AT6665" s="55"/>
      <c r="AU6665" s="55"/>
      <c r="AV6665" s="55"/>
      <c r="AW6665" s="55"/>
      <c r="AX6665" s="55"/>
      <c r="AY6665" s="55"/>
      <c r="AZ6665" s="55"/>
      <c r="BA6665" s="55"/>
      <c r="BB6665" s="186">
        <f>SUM(BB6666:BB6667)</f>
        <v>261.13900000000001</v>
      </c>
      <c r="BC6665" s="186">
        <f t="shared" ref="BC6665" si="692">BC6666</f>
        <v>564</v>
      </c>
      <c r="BD6665" s="22">
        <f t="shared" si="658"/>
        <v>350.99327956989248</v>
      </c>
      <c r="BE6665" s="186">
        <f t="shared" si="659"/>
        <v>213.00672043010752</v>
      </c>
      <c r="BF6665" s="191"/>
      <c r="BG6665" s="188">
        <v>6</v>
      </c>
      <c r="BH6665" s="186">
        <f t="shared" ref="BH6665" si="693">(BC6665*24*31/1000000)</f>
        <v>0.41961599999999999</v>
      </c>
      <c r="BI6665" s="22">
        <f t="shared" ref="BI6665" si="694">(BD6665*24*31/1000000)</f>
        <v>0.26113900000000001</v>
      </c>
      <c r="BJ6665" s="186">
        <f t="shared" ref="BJ6665" si="695">BH6665-BI6665</f>
        <v>0.15847699999999998</v>
      </c>
    </row>
    <row r="6666" spans="3:62" hidden="1" outlineLevel="2" x14ac:dyDescent="0.2">
      <c r="C6666" s="18"/>
      <c r="D6666" s="18"/>
      <c r="E6666" s="177" t="s">
        <v>5997</v>
      </c>
      <c r="F6666" s="55"/>
      <c r="G6666" s="55"/>
      <c r="H6666" s="55"/>
      <c r="I6666" s="55"/>
      <c r="J6666" s="55"/>
      <c r="K6666" s="55"/>
      <c r="L6666" s="55"/>
      <c r="M6666" s="55"/>
      <c r="N6666" s="55"/>
      <c r="O6666" s="55"/>
      <c r="P6666" s="55"/>
      <c r="Q6666" s="55"/>
      <c r="R6666" s="55"/>
      <c r="S6666" s="55"/>
      <c r="T6666" s="55"/>
      <c r="U6666" s="55"/>
      <c r="V6666" s="55"/>
      <c r="W6666" s="55"/>
      <c r="X6666" s="55"/>
      <c r="Y6666" s="55"/>
      <c r="Z6666" s="55"/>
      <c r="AA6666" s="55"/>
      <c r="AB6666" s="55"/>
      <c r="AC6666" s="55"/>
      <c r="AD6666" s="55"/>
      <c r="AE6666" s="55"/>
      <c r="AF6666" s="55"/>
      <c r="AG6666" s="55"/>
      <c r="AH6666" s="55"/>
      <c r="AI6666" s="55"/>
      <c r="AJ6666" s="55"/>
      <c r="AK6666" s="55"/>
      <c r="AL6666" s="55"/>
      <c r="AM6666" s="55"/>
      <c r="AN6666" s="55"/>
      <c r="AO6666" s="55"/>
      <c r="AP6666" s="55"/>
      <c r="AQ6666" s="55"/>
      <c r="AR6666" s="55"/>
      <c r="AS6666" s="55"/>
      <c r="AT6666" s="55"/>
      <c r="AU6666" s="55"/>
      <c r="AV6666" s="55"/>
      <c r="AW6666" s="55"/>
      <c r="AX6666" s="55"/>
      <c r="AY6666" s="55"/>
      <c r="AZ6666" s="55"/>
      <c r="BA6666" s="55"/>
      <c r="BB6666" s="191">
        <v>191.529</v>
      </c>
      <c r="BC6666" s="191">
        <v>564</v>
      </c>
      <c r="BD6666" s="22">
        <f t="shared" si="658"/>
        <v>257.43145161290323</v>
      </c>
      <c r="BE6666" s="186">
        <f t="shared" si="659"/>
        <v>306.56854838709677</v>
      </c>
      <c r="BF6666" s="191"/>
      <c r="BG6666" s="188"/>
      <c r="BH6666" s="186">
        <f t="shared" si="673"/>
        <v>0.41961599999999999</v>
      </c>
      <c r="BI6666" s="22">
        <f t="shared" si="673"/>
        <v>0.19152900000000003</v>
      </c>
      <c r="BJ6666" s="186">
        <f t="shared" si="660"/>
        <v>0.22808699999999996</v>
      </c>
    </row>
    <row r="6667" spans="3:62" hidden="1" outlineLevel="2" x14ac:dyDescent="0.2">
      <c r="C6667" s="18"/>
      <c r="D6667" s="18"/>
      <c r="E6667" s="225" t="s">
        <v>5997</v>
      </c>
      <c r="F6667" s="55"/>
      <c r="G6667" s="55"/>
      <c r="H6667" s="55"/>
      <c r="I6667" s="55"/>
      <c r="J6667" s="55"/>
      <c r="K6667" s="55"/>
      <c r="L6667" s="55"/>
      <c r="M6667" s="55"/>
      <c r="N6667" s="55"/>
      <c r="O6667" s="55"/>
      <c r="P6667" s="55"/>
      <c r="Q6667" s="55"/>
      <c r="R6667" s="55"/>
      <c r="S6667" s="55"/>
      <c r="T6667" s="55"/>
      <c r="U6667" s="55"/>
      <c r="V6667" s="55"/>
      <c r="W6667" s="55"/>
      <c r="X6667" s="55"/>
      <c r="Y6667" s="55"/>
      <c r="Z6667" s="55"/>
      <c r="AA6667" s="55"/>
      <c r="AB6667" s="55"/>
      <c r="AC6667" s="55"/>
      <c r="AD6667" s="55"/>
      <c r="AE6667" s="55"/>
      <c r="AF6667" s="55"/>
      <c r="AG6667" s="55"/>
      <c r="AH6667" s="55"/>
      <c r="AI6667" s="55"/>
      <c r="AJ6667" s="55"/>
      <c r="AK6667" s="55"/>
      <c r="AL6667" s="55"/>
      <c r="AM6667" s="55"/>
      <c r="AN6667" s="55"/>
      <c r="AO6667" s="55"/>
      <c r="AP6667" s="55"/>
      <c r="AQ6667" s="55"/>
      <c r="AR6667" s="55"/>
      <c r="AS6667" s="55"/>
      <c r="AT6667" s="55"/>
      <c r="AU6667" s="55"/>
      <c r="AV6667" s="55"/>
      <c r="AW6667" s="55"/>
      <c r="AX6667" s="55"/>
      <c r="AY6667" s="55"/>
      <c r="AZ6667" s="55"/>
      <c r="BA6667" s="55"/>
      <c r="BB6667" s="191">
        <v>69.61</v>
      </c>
      <c r="BC6667" s="191">
        <v>564</v>
      </c>
      <c r="BD6667" s="22">
        <f t="shared" ref="BD6667" si="696">(BB6667/31/24)*1000</f>
        <v>93.561827956989248</v>
      </c>
      <c r="BE6667" s="186">
        <f t="shared" ref="BE6667" si="697">BC6667-BD6667</f>
        <v>470.43817204301075</v>
      </c>
      <c r="BF6667" s="191"/>
      <c r="BG6667" s="188"/>
      <c r="BH6667" s="186">
        <f t="shared" ref="BH6667" si="698">(BC6667*24*31/1000000)</f>
        <v>0.41961599999999999</v>
      </c>
      <c r="BI6667" s="22">
        <f t="shared" ref="BI6667" si="699">(BD6667*24*31/1000000)</f>
        <v>6.9610000000000005E-2</v>
      </c>
      <c r="BJ6667" s="186">
        <f t="shared" ref="BJ6667" si="700">BH6667-BI6667</f>
        <v>0.35000599999999998</v>
      </c>
    </row>
    <row r="6668" spans="3:62" hidden="1" outlineLevel="1" collapsed="1" x14ac:dyDescent="0.2">
      <c r="C6668" s="18"/>
      <c r="D6668" s="18"/>
      <c r="E6668" s="184" t="s">
        <v>5957</v>
      </c>
      <c r="F6668" s="55"/>
      <c r="G6668" s="55"/>
      <c r="H6668" s="55"/>
      <c r="I6668" s="55"/>
      <c r="J6668" s="55"/>
      <c r="K6668" s="55"/>
      <c r="L6668" s="55"/>
      <c r="M6668" s="55"/>
      <c r="N6668" s="55"/>
      <c r="O6668" s="55"/>
      <c r="P6668" s="55"/>
      <c r="Q6668" s="55"/>
      <c r="R6668" s="55"/>
      <c r="S6668" s="55"/>
      <c r="T6668" s="55"/>
      <c r="U6668" s="55"/>
      <c r="V6668" s="55"/>
      <c r="W6668" s="55"/>
      <c r="X6668" s="55"/>
      <c r="Y6668" s="55"/>
      <c r="Z6668" s="55"/>
      <c r="AA6668" s="55"/>
      <c r="AB6668" s="55"/>
      <c r="AC6668" s="55"/>
      <c r="AD6668" s="55"/>
      <c r="AE6668" s="55"/>
      <c r="AF6668" s="55"/>
      <c r="AG6668" s="55"/>
      <c r="AH6668" s="55"/>
      <c r="AI6668" s="55"/>
      <c r="AJ6668" s="55"/>
      <c r="AK6668" s="55"/>
      <c r="AL6668" s="55"/>
      <c r="AM6668" s="55"/>
      <c r="AN6668" s="55"/>
      <c r="AO6668" s="55"/>
      <c r="AP6668" s="55"/>
      <c r="AQ6668" s="55"/>
      <c r="AR6668" s="55"/>
      <c r="AS6668" s="55"/>
      <c r="AT6668" s="55"/>
      <c r="AU6668" s="55"/>
      <c r="AV6668" s="55"/>
      <c r="AW6668" s="55"/>
      <c r="AX6668" s="55"/>
      <c r="AY6668" s="55"/>
      <c r="AZ6668" s="55"/>
      <c r="BA6668" s="55"/>
      <c r="BB6668" s="186">
        <f>BB6669</f>
        <v>9.73</v>
      </c>
      <c r="BC6668" s="186">
        <f t="shared" ref="BC6668:BE6668" si="701">BC6669</f>
        <v>25.2</v>
      </c>
      <c r="BD6668" s="186">
        <f t="shared" si="701"/>
        <v>13.077956989247312</v>
      </c>
      <c r="BE6668" s="186">
        <f t="shared" si="701"/>
        <v>12.122043010752687</v>
      </c>
      <c r="BF6668" s="191"/>
      <c r="BG6668" s="188">
        <v>6</v>
      </c>
      <c r="BH6668" s="186">
        <f>BH6669</f>
        <v>1.8748799999999999E-2</v>
      </c>
      <c r="BI6668" s="186">
        <f t="shared" ref="BI6668:BJ6668" si="702">BI6669</f>
        <v>9.7300000000000008E-3</v>
      </c>
      <c r="BJ6668" s="186">
        <f t="shared" si="702"/>
        <v>9.0187999999999987E-3</v>
      </c>
    </row>
    <row r="6669" spans="3:62" hidden="1" outlineLevel="2" x14ac:dyDescent="0.2">
      <c r="C6669" s="18"/>
      <c r="D6669" s="18"/>
      <c r="E6669" s="177" t="s">
        <v>5998</v>
      </c>
      <c r="F6669" s="55"/>
      <c r="G6669" s="55"/>
      <c r="H6669" s="55"/>
      <c r="I6669" s="55"/>
      <c r="J6669" s="55"/>
      <c r="K6669" s="55"/>
      <c r="L6669" s="55"/>
      <c r="M6669" s="55"/>
      <c r="N6669" s="55"/>
      <c r="O6669" s="55"/>
      <c r="P6669" s="55"/>
      <c r="Q6669" s="55"/>
      <c r="R6669" s="55"/>
      <c r="S6669" s="55"/>
      <c r="T6669" s="55"/>
      <c r="U6669" s="55"/>
      <c r="V6669" s="55"/>
      <c r="W6669" s="55"/>
      <c r="X6669" s="55"/>
      <c r="Y6669" s="55"/>
      <c r="Z6669" s="55"/>
      <c r="AA6669" s="55"/>
      <c r="AB6669" s="55"/>
      <c r="AC6669" s="55"/>
      <c r="AD6669" s="55"/>
      <c r="AE6669" s="55"/>
      <c r="AF6669" s="55"/>
      <c r="AG6669" s="55"/>
      <c r="AH6669" s="55"/>
      <c r="AI6669" s="55"/>
      <c r="AJ6669" s="55"/>
      <c r="AK6669" s="55"/>
      <c r="AL6669" s="55"/>
      <c r="AM6669" s="55"/>
      <c r="AN6669" s="55"/>
      <c r="AO6669" s="55"/>
      <c r="AP6669" s="55"/>
      <c r="AQ6669" s="55"/>
      <c r="AR6669" s="55"/>
      <c r="AS6669" s="55"/>
      <c r="AT6669" s="55"/>
      <c r="AU6669" s="55"/>
      <c r="AV6669" s="55"/>
      <c r="AW6669" s="55"/>
      <c r="AX6669" s="55"/>
      <c r="AY6669" s="55"/>
      <c r="AZ6669" s="55"/>
      <c r="BA6669" s="55"/>
      <c r="BB6669" s="191">
        <v>9.73</v>
      </c>
      <c r="BC6669" s="191">
        <v>25.2</v>
      </c>
      <c r="BD6669" s="22">
        <f t="shared" si="658"/>
        <v>13.077956989247312</v>
      </c>
      <c r="BE6669" s="186">
        <f t="shared" si="659"/>
        <v>12.122043010752687</v>
      </c>
      <c r="BF6669" s="191"/>
      <c r="BG6669" s="188"/>
      <c r="BH6669" s="186">
        <f t="shared" si="673"/>
        <v>1.8748799999999999E-2</v>
      </c>
      <c r="BI6669" s="22">
        <f t="shared" si="673"/>
        <v>9.7300000000000008E-3</v>
      </c>
      <c r="BJ6669" s="186">
        <f t="shared" si="660"/>
        <v>9.0187999999999987E-3</v>
      </c>
    </row>
    <row r="6670" spans="3:62" hidden="1" outlineLevel="1" collapsed="1" x14ac:dyDescent="0.2">
      <c r="C6670" s="18"/>
      <c r="D6670" s="18"/>
      <c r="E6670" s="184" t="s">
        <v>5958</v>
      </c>
      <c r="F6670" s="55"/>
      <c r="G6670" s="55"/>
      <c r="H6670" s="55"/>
      <c r="I6670" s="55"/>
      <c r="J6670" s="55"/>
      <c r="K6670" s="55"/>
      <c r="L6670" s="55"/>
      <c r="M6670" s="55"/>
      <c r="N6670" s="55"/>
      <c r="O6670" s="55"/>
      <c r="P6670" s="55"/>
      <c r="Q6670" s="55"/>
      <c r="R6670" s="55"/>
      <c r="S6670" s="55"/>
      <c r="T6670" s="55"/>
      <c r="U6670" s="55"/>
      <c r="V6670" s="55"/>
      <c r="W6670" s="55"/>
      <c r="X6670" s="55"/>
      <c r="Y6670" s="55"/>
      <c r="Z6670" s="55"/>
      <c r="AA6670" s="55"/>
      <c r="AB6670" s="55"/>
      <c r="AC6670" s="55"/>
      <c r="AD6670" s="55"/>
      <c r="AE6670" s="55"/>
      <c r="AF6670" s="55"/>
      <c r="AG6670" s="55"/>
      <c r="AH6670" s="55"/>
      <c r="AI6670" s="55"/>
      <c r="AJ6670" s="55"/>
      <c r="AK6670" s="55"/>
      <c r="AL6670" s="55"/>
      <c r="AM6670" s="55"/>
      <c r="AN6670" s="55"/>
      <c r="AO6670" s="55"/>
      <c r="AP6670" s="55"/>
      <c r="AQ6670" s="55"/>
      <c r="AR6670" s="55"/>
      <c r="AS6670" s="55"/>
      <c r="AT6670" s="55"/>
      <c r="AU6670" s="55"/>
      <c r="AV6670" s="55"/>
      <c r="AW6670" s="55"/>
      <c r="AX6670" s="55"/>
      <c r="AY6670" s="55"/>
      <c r="AZ6670" s="55"/>
      <c r="BA6670" s="55"/>
      <c r="BB6670" s="186">
        <f>BB6671</f>
        <v>11.147</v>
      </c>
      <c r="BC6670" s="186">
        <f t="shared" ref="BC6670:BE6670" si="703">BC6671</f>
        <v>13</v>
      </c>
      <c r="BD6670" s="186">
        <f t="shared" si="703"/>
        <v>14.98252688172043</v>
      </c>
      <c r="BE6670" s="186">
        <f t="shared" si="703"/>
        <v>-1.98252688172043</v>
      </c>
      <c r="BF6670" s="191"/>
      <c r="BG6670" s="188">
        <v>6</v>
      </c>
      <c r="BH6670" s="186">
        <f>BH6671</f>
        <v>9.672E-3</v>
      </c>
      <c r="BI6670" s="186">
        <f t="shared" ref="BI6670:BJ6670" si="704">BI6671</f>
        <v>1.1147000000000001E-2</v>
      </c>
      <c r="BJ6670" s="186">
        <f t="shared" si="704"/>
        <v>0</v>
      </c>
    </row>
    <row r="6671" spans="3:62" hidden="1" outlineLevel="2" x14ac:dyDescent="0.2">
      <c r="C6671" s="18"/>
      <c r="D6671" s="18"/>
      <c r="E6671" s="177" t="s">
        <v>5999</v>
      </c>
      <c r="F6671" s="55"/>
      <c r="G6671" s="55"/>
      <c r="H6671" s="55"/>
      <c r="I6671" s="55"/>
      <c r="J6671" s="55"/>
      <c r="K6671" s="55"/>
      <c r="L6671" s="55"/>
      <c r="M6671" s="55"/>
      <c r="N6671" s="55"/>
      <c r="O6671" s="55"/>
      <c r="P6671" s="55"/>
      <c r="Q6671" s="55"/>
      <c r="R6671" s="55"/>
      <c r="S6671" s="55"/>
      <c r="T6671" s="55"/>
      <c r="U6671" s="55"/>
      <c r="V6671" s="55"/>
      <c r="W6671" s="55"/>
      <c r="X6671" s="55"/>
      <c r="Y6671" s="55"/>
      <c r="Z6671" s="55"/>
      <c r="AA6671" s="55"/>
      <c r="AB6671" s="55"/>
      <c r="AC6671" s="55"/>
      <c r="AD6671" s="55"/>
      <c r="AE6671" s="55"/>
      <c r="AF6671" s="55"/>
      <c r="AG6671" s="55"/>
      <c r="AH6671" s="55"/>
      <c r="AI6671" s="55"/>
      <c r="AJ6671" s="55"/>
      <c r="AK6671" s="55"/>
      <c r="AL6671" s="55"/>
      <c r="AM6671" s="55"/>
      <c r="AN6671" s="55"/>
      <c r="AO6671" s="55"/>
      <c r="AP6671" s="55"/>
      <c r="AQ6671" s="55"/>
      <c r="AR6671" s="55"/>
      <c r="AS6671" s="55"/>
      <c r="AT6671" s="55"/>
      <c r="AU6671" s="55"/>
      <c r="AV6671" s="55"/>
      <c r="AW6671" s="55"/>
      <c r="AX6671" s="55"/>
      <c r="AY6671" s="55"/>
      <c r="AZ6671" s="55"/>
      <c r="BA6671" s="55"/>
      <c r="BB6671" s="191">
        <v>11.147</v>
      </c>
      <c r="BC6671" s="191">
        <v>13</v>
      </c>
      <c r="BD6671" s="22">
        <f t="shared" si="658"/>
        <v>14.98252688172043</v>
      </c>
      <c r="BE6671" s="186">
        <f t="shared" si="659"/>
        <v>-1.98252688172043</v>
      </c>
      <c r="BF6671" s="191"/>
      <c r="BG6671" s="188"/>
      <c r="BH6671" s="186">
        <f t="shared" si="673"/>
        <v>9.672E-3</v>
      </c>
      <c r="BI6671" s="22">
        <f t="shared" si="673"/>
        <v>1.1147000000000001E-2</v>
      </c>
      <c r="BJ6671" s="186">
        <v>0</v>
      </c>
    </row>
    <row r="6672" spans="3:62" hidden="1" outlineLevel="1" collapsed="1" x14ac:dyDescent="0.2">
      <c r="C6672" s="18"/>
      <c r="D6672" s="18"/>
      <c r="E6672" s="184" t="s">
        <v>5959</v>
      </c>
      <c r="F6672" s="55"/>
      <c r="G6672" s="55"/>
      <c r="H6672" s="55"/>
      <c r="I6672" s="55"/>
      <c r="J6672" s="55"/>
      <c r="K6672" s="55"/>
      <c r="L6672" s="55"/>
      <c r="M6672" s="55"/>
      <c r="N6672" s="55"/>
      <c r="O6672" s="55"/>
      <c r="P6672" s="55"/>
      <c r="Q6672" s="55"/>
      <c r="R6672" s="55"/>
      <c r="S6672" s="55"/>
      <c r="T6672" s="55"/>
      <c r="U6672" s="55"/>
      <c r="V6672" s="55"/>
      <c r="W6672" s="55"/>
      <c r="X6672" s="55"/>
      <c r="Y6672" s="55"/>
      <c r="Z6672" s="55"/>
      <c r="AA6672" s="55"/>
      <c r="AB6672" s="55"/>
      <c r="AC6672" s="55"/>
      <c r="AD6672" s="55"/>
      <c r="AE6672" s="55"/>
      <c r="AF6672" s="55"/>
      <c r="AG6672" s="55"/>
      <c r="AH6672" s="55"/>
      <c r="AI6672" s="55"/>
      <c r="AJ6672" s="55"/>
      <c r="AK6672" s="55"/>
      <c r="AL6672" s="55"/>
      <c r="AM6672" s="55"/>
      <c r="AN6672" s="55"/>
      <c r="AO6672" s="55"/>
      <c r="AP6672" s="55"/>
      <c r="AQ6672" s="55"/>
      <c r="AR6672" s="55"/>
      <c r="AS6672" s="55"/>
      <c r="AT6672" s="55"/>
      <c r="AU6672" s="55"/>
      <c r="AV6672" s="55"/>
      <c r="AW6672" s="55"/>
      <c r="AX6672" s="55"/>
      <c r="AY6672" s="55"/>
      <c r="AZ6672" s="55"/>
      <c r="BA6672" s="55"/>
      <c r="BB6672" s="186">
        <f>BB6673</f>
        <v>5.2619999999999996</v>
      </c>
      <c r="BC6672" s="186">
        <f t="shared" ref="BC6672:BE6672" si="705">BC6673</f>
        <v>17.3</v>
      </c>
      <c r="BD6672" s="186">
        <f t="shared" si="705"/>
        <v>7.07258064516129</v>
      </c>
      <c r="BE6672" s="186">
        <f t="shared" si="705"/>
        <v>10.227419354838711</v>
      </c>
      <c r="BF6672" s="191"/>
      <c r="BG6672" s="188">
        <v>6</v>
      </c>
      <c r="BH6672" s="186">
        <f>BH6673</f>
        <v>1.2871200000000001E-2</v>
      </c>
      <c r="BI6672" s="186">
        <f t="shared" ref="BI6672:BJ6672" si="706">BI6673</f>
        <v>5.2620000000000002E-3</v>
      </c>
      <c r="BJ6672" s="186">
        <f t="shared" si="706"/>
        <v>7.6092000000000009E-3</v>
      </c>
    </row>
    <row r="6673" spans="3:62" hidden="1" outlineLevel="2" x14ac:dyDescent="0.2">
      <c r="C6673" s="18"/>
      <c r="D6673" s="18"/>
      <c r="E6673" s="177" t="s">
        <v>6000</v>
      </c>
      <c r="F6673" s="55"/>
      <c r="G6673" s="55"/>
      <c r="H6673" s="55"/>
      <c r="I6673" s="55"/>
      <c r="J6673" s="55"/>
      <c r="K6673" s="55"/>
      <c r="L6673" s="55"/>
      <c r="M6673" s="55"/>
      <c r="N6673" s="55"/>
      <c r="O6673" s="55"/>
      <c r="P6673" s="55"/>
      <c r="Q6673" s="55"/>
      <c r="R6673" s="55"/>
      <c r="S6673" s="55"/>
      <c r="T6673" s="55"/>
      <c r="U6673" s="55"/>
      <c r="V6673" s="55"/>
      <c r="W6673" s="55"/>
      <c r="X6673" s="55"/>
      <c r="Y6673" s="55"/>
      <c r="Z6673" s="55"/>
      <c r="AA6673" s="55"/>
      <c r="AB6673" s="55"/>
      <c r="AC6673" s="55"/>
      <c r="AD6673" s="55"/>
      <c r="AE6673" s="55"/>
      <c r="AF6673" s="55"/>
      <c r="AG6673" s="55"/>
      <c r="AH6673" s="55"/>
      <c r="AI6673" s="55"/>
      <c r="AJ6673" s="55"/>
      <c r="AK6673" s="55"/>
      <c r="AL6673" s="55"/>
      <c r="AM6673" s="55"/>
      <c r="AN6673" s="55"/>
      <c r="AO6673" s="55"/>
      <c r="AP6673" s="55"/>
      <c r="AQ6673" s="55"/>
      <c r="AR6673" s="55"/>
      <c r="AS6673" s="55"/>
      <c r="AT6673" s="55"/>
      <c r="AU6673" s="55"/>
      <c r="AV6673" s="55"/>
      <c r="AW6673" s="55"/>
      <c r="AX6673" s="55"/>
      <c r="AY6673" s="55"/>
      <c r="AZ6673" s="55"/>
      <c r="BA6673" s="55"/>
      <c r="BB6673" s="191">
        <v>5.2619999999999996</v>
      </c>
      <c r="BC6673" s="191">
        <v>17.3</v>
      </c>
      <c r="BD6673" s="22">
        <f t="shared" si="658"/>
        <v>7.07258064516129</v>
      </c>
      <c r="BE6673" s="186">
        <f t="shared" si="659"/>
        <v>10.227419354838711</v>
      </c>
      <c r="BF6673" s="191"/>
      <c r="BG6673" s="188"/>
      <c r="BH6673" s="186">
        <f t="shared" si="673"/>
        <v>1.2871200000000001E-2</v>
      </c>
      <c r="BI6673" s="22">
        <f t="shared" si="673"/>
        <v>5.2620000000000002E-3</v>
      </c>
      <c r="BJ6673" s="186">
        <f t="shared" si="660"/>
        <v>7.6092000000000009E-3</v>
      </c>
    </row>
    <row r="6674" spans="3:62" hidden="1" outlineLevel="1" collapsed="1" x14ac:dyDescent="0.2">
      <c r="C6674" s="18"/>
      <c r="D6674" s="18"/>
      <c r="E6674" s="184" t="s">
        <v>5960</v>
      </c>
      <c r="F6674" s="55"/>
      <c r="G6674" s="55"/>
      <c r="H6674" s="55"/>
      <c r="I6674" s="55"/>
      <c r="J6674" s="55"/>
      <c r="K6674" s="55"/>
      <c r="L6674" s="55"/>
      <c r="M6674" s="55"/>
      <c r="N6674" s="55"/>
      <c r="O6674" s="55"/>
      <c r="P6674" s="55"/>
      <c r="Q6674" s="55"/>
      <c r="R6674" s="55"/>
      <c r="S6674" s="55"/>
      <c r="T6674" s="55"/>
      <c r="U6674" s="55"/>
      <c r="V6674" s="55"/>
      <c r="W6674" s="55"/>
      <c r="X6674" s="55"/>
      <c r="Y6674" s="55"/>
      <c r="Z6674" s="55"/>
      <c r="AA6674" s="55"/>
      <c r="AB6674" s="55"/>
      <c r="AC6674" s="55"/>
      <c r="AD6674" s="55"/>
      <c r="AE6674" s="55"/>
      <c r="AF6674" s="55"/>
      <c r="AG6674" s="55"/>
      <c r="AH6674" s="55"/>
      <c r="AI6674" s="55"/>
      <c r="AJ6674" s="55"/>
      <c r="AK6674" s="55"/>
      <c r="AL6674" s="55"/>
      <c r="AM6674" s="55"/>
      <c r="AN6674" s="55"/>
      <c r="AO6674" s="55"/>
      <c r="AP6674" s="55"/>
      <c r="AQ6674" s="55"/>
      <c r="AR6674" s="55"/>
      <c r="AS6674" s="55"/>
      <c r="AT6674" s="55"/>
      <c r="AU6674" s="55"/>
      <c r="AV6674" s="55"/>
      <c r="AW6674" s="55"/>
      <c r="AX6674" s="55"/>
      <c r="AY6674" s="55"/>
      <c r="AZ6674" s="55"/>
      <c r="BA6674" s="55"/>
      <c r="BB6674" s="186">
        <f>BB6675</f>
        <v>2</v>
      </c>
      <c r="BC6674" s="186">
        <f t="shared" ref="BC6674:BE6674" si="707">BC6675</f>
        <v>9.3800000000000008</v>
      </c>
      <c r="BD6674" s="186">
        <f t="shared" si="707"/>
        <v>2.6881720430107525</v>
      </c>
      <c r="BE6674" s="186">
        <f t="shared" si="707"/>
        <v>6.6918279569892487</v>
      </c>
      <c r="BF6674" s="191"/>
      <c r="BG6674" s="188">
        <v>6</v>
      </c>
      <c r="BH6674" s="186">
        <f>BH6675</f>
        <v>6.9787199999999999E-3</v>
      </c>
      <c r="BI6674" s="186">
        <f t="shared" ref="BI6674:BJ6674" si="708">BI6675</f>
        <v>2E-3</v>
      </c>
      <c r="BJ6674" s="186">
        <f t="shared" si="708"/>
        <v>4.9787199999999998E-3</v>
      </c>
    </row>
    <row r="6675" spans="3:62" hidden="1" outlineLevel="2" x14ac:dyDescent="0.2">
      <c r="C6675" s="18"/>
      <c r="D6675" s="18"/>
      <c r="E6675" s="177" t="s">
        <v>6001</v>
      </c>
      <c r="F6675" s="55"/>
      <c r="G6675" s="55"/>
      <c r="H6675" s="55"/>
      <c r="I6675" s="55"/>
      <c r="J6675" s="55"/>
      <c r="K6675" s="55"/>
      <c r="L6675" s="55"/>
      <c r="M6675" s="55"/>
      <c r="N6675" s="55"/>
      <c r="O6675" s="55"/>
      <c r="P6675" s="55"/>
      <c r="Q6675" s="55"/>
      <c r="R6675" s="55"/>
      <c r="S6675" s="55"/>
      <c r="T6675" s="55"/>
      <c r="U6675" s="55"/>
      <c r="V6675" s="55"/>
      <c r="W6675" s="55"/>
      <c r="X6675" s="55"/>
      <c r="Y6675" s="55"/>
      <c r="Z6675" s="55"/>
      <c r="AA6675" s="55"/>
      <c r="AB6675" s="55"/>
      <c r="AC6675" s="55"/>
      <c r="AD6675" s="55"/>
      <c r="AE6675" s="55"/>
      <c r="AF6675" s="55"/>
      <c r="AG6675" s="55"/>
      <c r="AH6675" s="55"/>
      <c r="AI6675" s="55"/>
      <c r="AJ6675" s="55"/>
      <c r="AK6675" s="55"/>
      <c r="AL6675" s="55"/>
      <c r="AM6675" s="55"/>
      <c r="AN6675" s="55"/>
      <c r="AO6675" s="55"/>
      <c r="AP6675" s="55"/>
      <c r="AQ6675" s="55"/>
      <c r="AR6675" s="55"/>
      <c r="AS6675" s="55"/>
      <c r="AT6675" s="55"/>
      <c r="AU6675" s="55"/>
      <c r="AV6675" s="55"/>
      <c r="AW6675" s="55"/>
      <c r="AX6675" s="55"/>
      <c r="AY6675" s="55"/>
      <c r="AZ6675" s="55"/>
      <c r="BA6675" s="55"/>
      <c r="BB6675" s="191">
        <v>2</v>
      </c>
      <c r="BC6675" s="191">
        <v>9.3800000000000008</v>
      </c>
      <c r="BD6675" s="22">
        <f t="shared" si="658"/>
        <v>2.6881720430107525</v>
      </c>
      <c r="BE6675" s="186">
        <f t="shared" si="659"/>
        <v>6.6918279569892487</v>
      </c>
      <c r="BF6675" s="191"/>
      <c r="BG6675" s="188"/>
      <c r="BH6675" s="186">
        <f t="shared" si="673"/>
        <v>6.9787199999999999E-3</v>
      </c>
      <c r="BI6675" s="22">
        <f t="shared" si="673"/>
        <v>2E-3</v>
      </c>
      <c r="BJ6675" s="186">
        <f t="shared" si="660"/>
        <v>4.9787199999999998E-3</v>
      </c>
    </row>
    <row r="6676" spans="3:62" hidden="1" outlineLevel="1" collapsed="1" x14ac:dyDescent="0.2">
      <c r="C6676" s="18"/>
      <c r="D6676" s="18"/>
      <c r="E6676" s="184" t="s">
        <v>5714</v>
      </c>
      <c r="F6676" s="55"/>
      <c r="G6676" s="55"/>
      <c r="H6676" s="55"/>
      <c r="I6676" s="55"/>
      <c r="J6676" s="55"/>
      <c r="K6676" s="55"/>
      <c r="L6676" s="55"/>
      <c r="M6676" s="55"/>
      <c r="N6676" s="55"/>
      <c r="O6676" s="55"/>
      <c r="P6676" s="55"/>
      <c r="Q6676" s="55"/>
      <c r="R6676" s="55"/>
      <c r="S6676" s="55"/>
      <c r="T6676" s="55"/>
      <c r="U6676" s="55"/>
      <c r="V6676" s="55"/>
      <c r="W6676" s="55"/>
      <c r="X6676" s="55"/>
      <c r="Y6676" s="55"/>
      <c r="Z6676" s="55"/>
      <c r="AA6676" s="55"/>
      <c r="AB6676" s="55"/>
      <c r="AC6676" s="55"/>
      <c r="AD6676" s="55"/>
      <c r="AE6676" s="55"/>
      <c r="AF6676" s="55"/>
      <c r="AG6676" s="55"/>
      <c r="AH6676" s="55"/>
      <c r="AI6676" s="55"/>
      <c r="AJ6676" s="55"/>
      <c r="AK6676" s="55"/>
      <c r="AL6676" s="55"/>
      <c r="AM6676" s="55"/>
      <c r="AN6676" s="55"/>
      <c r="AO6676" s="55"/>
      <c r="AP6676" s="55"/>
      <c r="AQ6676" s="55"/>
      <c r="AR6676" s="55"/>
      <c r="AS6676" s="55"/>
      <c r="AT6676" s="55"/>
      <c r="AU6676" s="55"/>
      <c r="AV6676" s="55"/>
      <c r="AW6676" s="55"/>
      <c r="AX6676" s="55"/>
      <c r="AY6676" s="55"/>
      <c r="AZ6676" s="55"/>
      <c r="BA6676" s="55"/>
      <c r="BB6676" s="186">
        <f>BB6677</f>
        <v>3.8180000000000001</v>
      </c>
      <c r="BC6676" s="186">
        <f t="shared" ref="BC6676:BE6676" si="709">BC6677</f>
        <v>54.78</v>
      </c>
      <c r="BD6676" s="186">
        <f t="shared" si="709"/>
        <v>5.131720430107527</v>
      </c>
      <c r="BE6676" s="186">
        <f t="shared" si="709"/>
        <v>49.648279569892473</v>
      </c>
      <c r="BF6676" s="191"/>
      <c r="BG6676" s="188">
        <v>6</v>
      </c>
      <c r="BH6676" s="186">
        <f>BH6677</f>
        <v>4.0756319999999999E-2</v>
      </c>
      <c r="BI6676" s="186">
        <f t="shared" ref="BI6676:BJ6676" si="710">BI6677</f>
        <v>3.8180000000000002E-3</v>
      </c>
      <c r="BJ6676" s="186">
        <f t="shared" si="710"/>
        <v>3.6938319999999997E-2</v>
      </c>
    </row>
    <row r="6677" spans="3:62" hidden="1" outlineLevel="2" x14ac:dyDescent="0.2">
      <c r="C6677" s="18"/>
      <c r="D6677" s="18"/>
      <c r="E6677" s="177" t="s">
        <v>6002</v>
      </c>
      <c r="F6677" s="55"/>
      <c r="G6677" s="55"/>
      <c r="H6677" s="55"/>
      <c r="I6677" s="55"/>
      <c r="J6677" s="55"/>
      <c r="K6677" s="55"/>
      <c r="L6677" s="55"/>
      <c r="M6677" s="55"/>
      <c r="N6677" s="55"/>
      <c r="O6677" s="55"/>
      <c r="P6677" s="55"/>
      <c r="Q6677" s="55"/>
      <c r="R6677" s="55"/>
      <c r="S6677" s="55"/>
      <c r="T6677" s="55"/>
      <c r="U6677" s="55"/>
      <c r="V6677" s="55"/>
      <c r="W6677" s="55"/>
      <c r="X6677" s="55"/>
      <c r="Y6677" s="55"/>
      <c r="Z6677" s="55"/>
      <c r="AA6677" s="55"/>
      <c r="AB6677" s="55"/>
      <c r="AC6677" s="55"/>
      <c r="AD6677" s="55"/>
      <c r="AE6677" s="55"/>
      <c r="AF6677" s="55"/>
      <c r="AG6677" s="55"/>
      <c r="AH6677" s="55"/>
      <c r="AI6677" s="55"/>
      <c r="AJ6677" s="55"/>
      <c r="AK6677" s="55"/>
      <c r="AL6677" s="55"/>
      <c r="AM6677" s="55"/>
      <c r="AN6677" s="55"/>
      <c r="AO6677" s="55"/>
      <c r="AP6677" s="55"/>
      <c r="AQ6677" s="55"/>
      <c r="AR6677" s="55"/>
      <c r="AS6677" s="55"/>
      <c r="AT6677" s="55"/>
      <c r="AU6677" s="55"/>
      <c r="AV6677" s="55"/>
      <c r="AW6677" s="55"/>
      <c r="AX6677" s="55"/>
      <c r="AY6677" s="55"/>
      <c r="AZ6677" s="55"/>
      <c r="BA6677" s="55"/>
      <c r="BB6677" s="191">
        <v>3.8180000000000001</v>
      </c>
      <c r="BC6677" s="191">
        <v>54.78</v>
      </c>
      <c r="BD6677" s="22">
        <f t="shared" si="658"/>
        <v>5.131720430107527</v>
      </c>
      <c r="BE6677" s="186">
        <f t="shared" si="659"/>
        <v>49.648279569892473</v>
      </c>
      <c r="BF6677" s="191"/>
      <c r="BG6677" s="188"/>
      <c r="BH6677" s="186">
        <f t="shared" si="673"/>
        <v>4.0756319999999999E-2</v>
      </c>
      <c r="BI6677" s="22">
        <f t="shared" si="673"/>
        <v>3.8180000000000002E-3</v>
      </c>
      <c r="BJ6677" s="186">
        <f t="shared" si="660"/>
        <v>3.6938319999999997E-2</v>
      </c>
    </row>
    <row r="6678" spans="3:62" hidden="1" outlineLevel="1" collapsed="1" x14ac:dyDescent="0.2">
      <c r="C6678" s="18"/>
      <c r="D6678" s="18"/>
      <c r="E6678" s="184" t="s">
        <v>5961</v>
      </c>
      <c r="F6678" s="55"/>
      <c r="G6678" s="55"/>
      <c r="H6678" s="55"/>
      <c r="I6678" s="55"/>
      <c r="J6678" s="55"/>
      <c r="K6678" s="55"/>
      <c r="L6678" s="55"/>
      <c r="M6678" s="55"/>
      <c r="N6678" s="55"/>
      <c r="O6678" s="55"/>
      <c r="P6678" s="55"/>
      <c r="Q6678" s="55"/>
      <c r="R6678" s="55"/>
      <c r="S6678" s="55"/>
      <c r="T6678" s="55"/>
      <c r="U6678" s="55"/>
      <c r="V6678" s="55"/>
      <c r="W6678" s="55"/>
      <c r="X6678" s="55"/>
      <c r="Y6678" s="55"/>
      <c r="Z6678" s="55"/>
      <c r="AA6678" s="55"/>
      <c r="AB6678" s="55"/>
      <c r="AC6678" s="55"/>
      <c r="AD6678" s="55"/>
      <c r="AE6678" s="55"/>
      <c r="AF6678" s="55"/>
      <c r="AG6678" s="55"/>
      <c r="AH6678" s="55"/>
      <c r="AI6678" s="55"/>
      <c r="AJ6678" s="55"/>
      <c r="AK6678" s="55"/>
      <c r="AL6678" s="55"/>
      <c r="AM6678" s="55"/>
      <c r="AN6678" s="55"/>
      <c r="AO6678" s="55"/>
      <c r="AP6678" s="55"/>
      <c r="AQ6678" s="55"/>
      <c r="AR6678" s="55"/>
      <c r="AS6678" s="55"/>
      <c r="AT6678" s="55"/>
      <c r="AU6678" s="55"/>
      <c r="AV6678" s="55"/>
      <c r="AW6678" s="55"/>
      <c r="AX6678" s="55"/>
      <c r="AY6678" s="55"/>
      <c r="AZ6678" s="55"/>
      <c r="BA6678" s="55"/>
      <c r="BB6678" s="186">
        <f>BB6679</f>
        <v>0.86099999999999999</v>
      </c>
      <c r="BC6678" s="186">
        <f t="shared" ref="BC6678:BE6678" si="711">BC6679</f>
        <v>12.7</v>
      </c>
      <c r="BD6678" s="186">
        <f t="shared" si="711"/>
        <v>1.157258064516129</v>
      </c>
      <c r="BE6678" s="186">
        <f t="shared" si="711"/>
        <v>11.542741935483871</v>
      </c>
      <c r="BF6678" s="191"/>
      <c r="BG6678" s="188">
        <v>6</v>
      </c>
      <c r="BH6678" s="186">
        <f>BH6679</f>
        <v>9.4487999999999985E-3</v>
      </c>
      <c r="BI6678" s="186">
        <f t="shared" ref="BI6678:BJ6678" si="712">BI6679</f>
        <v>8.61E-4</v>
      </c>
      <c r="BJ6678" s="186">
        <f t="shared" si="712"/>
        <v>8.5877999999999979E-3</v>
      </c>
    </row>
    <row r="6679" spans="3:62" hidden="1" outlineLevel="2" x14ac:dyDescent="0.2">
      <c r="C6679" s="18"/>
      <c r="D6679" s="18"/>
      <c r="E6679" s="177" t="s">
        <v>6003</v>
      </c>
      <c r="F6679" s="55"/>
      <c r="G6679" s="55"/>
      <c r="H6679" s="55"/>
      <c r="I6679" s="55"/>
      <c r="J6679" s="55"/>
      <c r="K6679" s="55"/>
      <c r="L6679" s="55"/>
      <c r="M6679" s="55"/>
      <c r="N6679" s="55"/>
      <c r="O6679" s="55"/>
      <c r="P6679" s="55"/>
      <c r="Q6679" s="55"/>
      <c r="R6679" s="55"/>
      <c r="S6679" s="55"/>
      <c r="T6679" s="55"/>
      <c r="U6679" s="55"/>
      <c r="V6679" s="55"/>
      <c r="W6679" s="55"/>
      <c r="X6679" s="55"/>
      <c r="Y6679" s="55"/>
      <c r="Z6679" s="55"/>
      <c r="AA6679" s="55"/>
      <c r="AB6679" s="55"/>
      <c r="AC6679" s="55"/>
      <c r="AD6679" s="55"/>
      <c r="AE6679" s="55"/>
      <c r="AF6679" s="55"/>
      <c r="AG6679" s="55"/>
      <c r="AH6679" s="55"/>
      <c r="AI6679" s="55"/>
      <c r="AJ6679" s="55"/>
      <c r="AK6679" s="55"/>
      <c r="AL6679" s="55"/>
      <c r="AM6679" s="55"/>
      <c r="AN6679" s="55"/>
      <c r="AO6679" s="55"/>
      <c r="AP6679" s="55"/>
      <c r="AQ6679" s="55"/>
      <c r="AR6679" s="55"/>
      <c r="AS6679" s="55"/>
      <c r="AT6679" s="55"/>
      <c r="AU6679" s="55"/>
      <c r="AV6679" s="55"/>
      <c r="AW6679" s="55"/>
      <c r="AX6679" s="55"/>
      <c r="AY6679" s="55"/>
      <c r="AZ6679" s="55"/>
      <c r="BA6679" s="55"/>
      <c r="BB6679" s="191">
        <v>0.86099999999999999</v>
      </c>
      <c r="BC6679" s="191">
        <v>12.7</v>
      </c>
      <c r="BD6679" s="22">
        <f t="shared" si="658"/>
        <v>1.157258064516129</v>
      </c>
      <c r="BE6679" s="186">
        <f t="shared" si="659"/>
        <v>11.542741935483871</v>
      </c>
      <c r="BF6679" s="191"/>
      <c r="BG6679" s="188"/>
      <c r="BH6679" s="186">
        <f t="shared" si="673"/>
        <v>9.4487999999999985E-3</v>
      </c>
      <c r="BI6679" s="22">
        <f t="shared" si="673"/>
        <v>8.61E-4</v>
      </c>
      <c r="BJ6679" s="186">
        <f t="shared" si="660"/>
        <v>8.5877999999999979E-3</v>
      </c>
    </row>
    <row r="6680" spans="3:62" hidden="1" outlineLevel="1" collapsed="1" x14ac:dyDescent="0.2">
      <c r="C6680" s="18"/>
      <c r="D6680" s="18"/>
      <c r="E6680" s="184" t="s">
        <v>5962</v>
      </c>
      <c r="F6680" s="55"/>
      <c r="G6680" s="55"/>
      <c r="H6680" s="55"/>
      <c r="I6680" s="55"/>
      <c r="J6680" s="55"/>
      <c r="K6680" s="55"/>
      <c r="L6680" s="55"/>
      <c r="M6680" s="55"/>
      <c r="N6680" s="55"/>
      <c r="O6680" s="55"/>
      <c r="P6680" s="55"/>
      <c r="Q6680" s="55"/>
      <c r="R6680" s="55"/>
      <c r="S6680" s="55"/>
      <c r="T6680" s="55"/>
      <c r="U6680" s="55"/>
      <c r="V6680" s="55"/>
      <c r="W6680" s="55"/>
      <c r="X6680" s="55"/>
      <c r="Y6680" s="55"/>
      <c r="Z6680" s="55"/>
      <c r="AA6680" s="55"/>
      <c r="AB6680" s="55"/>
      <c r="AC6680" s="55"/>
      <c r="AD6680" s="55"/>
      <c r="AE6680" s="55"/>
      <c r="AF6680" s="55"/>
      <c r="AG6680" s="55"/>
      <c r="AH6680" s="55"/>
      <c r="AI6680" s="55"/>
      <c r="AJ6680" s="55"/>
      <c r="AK6680" s="55"/>
      <c r="AL6680" s="55"/>
      <c r="AM6680" s="55"/>
      <c r="AN6680" s="55"/>
      <c r="AO6680" s="55"/>
      <c r="AP6680" s="55"/>
      <c r="AQ6680" s="55"/>
      <c r="AR6680" s="55"/>
      <c r="AS6680" s="55"/>
      <c r="AT6680" s="55"/>
      <c r="AU6680" s="55"/>
      <c r="AV6680" s="55"/>
      <c r="AW6680" s="55"/>
      <c r="AX6680" s="55"/>
      <c r="AY6680" s="55"/>
      <c r="AZ6680" s="55"/>
      <c r="BA6680" s="55"/>
      <c r="BB6680" s="186">
        <f>BB6681</f>
        <v>10.268000000000001</v>
      </c>
      <c r="BC6680" s="186">
        <f t="shared" ref="BC6680:BE6680" si="713">BC6681</f>
        <v>29.7</v>
      </c>
      <c r="BD6680" s="186">
        <f t="shared" si="713"/>
        <v>13.801075268817206</v>
      </c>
      <c r="BE6680" s="186">
        <f t="shared" si="713"/>
        <v>15.898924731182793</v>
      </c>
      <c r="BF6680" s="191"/>
      <c r="BG6680" s="188">
        <v>6</v>
      </c>
      <c r="BH6680" s="186">
        <f>BH6681</f>
        <v>2.20968E-2</v>
      </c>
      <c r="BI6680" s="186">
        <f t="shared" ref="BI6680:BJ6680" si="714">BI6681</f>
        <v>1.0267999999999999E-2</v>
      </c>
      <c r="BJ6680" s="186">
        <f t="shared" si="714"/>
        <v>1.18288E-2</v>
      </c>
    </row>
    <row r="6681" spans="3:62" hidden="1" outlineLevel="2" x14ac:dyDescent="0.2">
      <c r="C6681" s="18"/>
      <c r="D6681" s="18"/>
      <c r="E6681" s="178" t="s">
        <v>6004</v>
      </c>
      <c r="F6681" s="55"/>
      <c r="G6681" s="55"/>
      <c r="H6681" s="55"/>
      <c r="I6681" s="55"/>
      <c r="J6681" s="55"/>
      <c r="K6681" s="55"/>
      <c r="L6681" s="55"/>
      <c r="M6681" s="55"/>
      <c r="N6681" s="55"/>
      <c r="O6681" s="55"/>
      <c r="P6681" s="55"/>
      <c r="Q6681" s="55"/>
      <c r="R6681" s="55"/>
      <c r="S6681" s="55"/>
      <c r="T6681" s="55"/>
      <c r="U6681" s="55"/>
      <c r="V6681" s="55"/>
      <c r="W6681" s="55"/>
      <c r="X6681" s="55"/>
      <c r="Y6681" s="55"/>
      <c r="Z6681" s="55"/>
      <c r="AA6681" s="55"/>
      <c r="AB6681" s="55"/>
      <c r="AC6681" s="55"/>
      <c r="AD6681" s="55"/>
      <c r="AE6681" s="55"/>
      <c r="AF6681" s="55"/>
      <c r="AG6681" s="55"/>
      <c r="AH6681" s="55"/>
      <c r="AI6681" s="55"/>
      <c r="AJ6681" s="55"/>
      <c r="AK6681" s="55"/>
      <c r="AL6681" s="55"/>
      <c r="AM6681" s="55"/>
      <c r="AN6681" s="55"/>
      <c r="AO6681" s="55"/>
      <c r="AP6681" s="55"/>
      <c r="AQ6681" s="55"/>
      <c r="AR6681" s="55"/>
      <c r="AS6681" s="55"/>
      <c r="AT6681" s="55"/>
      <c r="AU6681" s="55"/>
      <c r="AV6681" s="55"/>
      <c r="AW6681" s="55"/>
      <c r="AX6681" s="55"/>
      <c r="AY6681" s="55"/>
      <c r="AZ6681" s="55"/>
      <c r="BA6681" s="55"/>
      <c r="BB6681" s="191">
        <v>10.268000000000001</v>
      </c>
      <c r="BC6681" s="191">
        <v>29.7</v>
      </c>
      <c r="BD6681" s="22">
        <f t="shared" si="658"/>
        <v>13.801075268817206</v>
      </c>
      <c r="BE6681" s="186">
        <f t="shared" si="659"/>
        <v>15.898924731182793</v>
      </c>
      <c r="BF6681" s="191"/>
      <c r="BG6681" s="188"/>
      <c r="BH6681" s="186">
        <f t="shared" si="673"/>
        <v>2.20968E-2</v>
      </c>
      <c r="BI6681" s="22">
        <f t="shared" si="673"/>
        <v>1.0267999999999999E-2</v>
      </c>
      <c r="BJ6681" s="186">
        <f t="shared" si="660"/>
        <v>1.18288E-2</v>
      </c>
    </row>
    <row r="6682" spans="3:62" hidden="1" outlineLevel="1" collapsed="1" x14ac:dyDescent="0.2">
      <c r="C6682" s="18"/>
      <c r="D6682" s="18"/>
      <c r="E6682" s="184" t="s">
        <v>5963</v>
      </c>
      <c r="F6682" s="55"/>
      <c r="G6682" s="55"/>
      <c r="H6682" s="55"/>
      <c r="I6682" s="55"/>
      <c r="J6682" s="55"/>
      <c r="K6682" s="55"/>
      <c r="L6682" s="55"/>
      <c r="M6682" s="55"/>
      <c r="N6682" s="55"/>
      <c r="O6682" s="55"/>
      <c r="P6682" s="55"/>
      <c r="Q6682" s="55"/>
      <c r="R6682" s="55"/>
      <c r="S6682" s="55"/>
      <c r="T6682" s="55"/>
      <c r="U6682" s="55"/>
      <c r="V6682" s="55"/>
      <c r="W6682" s="55"/>
      <c r="X6682" s="55"/>
      <c r="Y6682" s="55"/>
      <c r="Z6682" s="55"/>
      <c r="AA6682" s="55"/>
      <c r="AB6682" s="55"/>
      <c r="AC6682" s="55"/>
      <c r="AD6682" s="55"/>
      <c r="AE6682" s="55"/>
      <c r="AF6682" s="55"/>
      <c r="AG6682" s="55"/>
      <c r="AH6682" s="55"/>
      <c r="AI6682" s="55"/>
      <c r="AJ6682" s="55"/>
      <c r="AK6682" s="55"/>
      <c r="AL6682" s="55"/>
      <c r="AM6682" s="55"/>
      <c r="AN6682" s="55"/>
      <c r="AO6682" s="55"/>
      <c r="AP6682" s="55"/>
      <c r="AQ6682" s="55"/>
      <c r="AR6682" s="55"/>
      <c r="AS6682" s="55"/>
      <c r="AT6682" s="55"/>
      <c r="AU6682" s="55"/>
      <c r="AV6682" s="55"/>
      <c r="AW6682" s="55"/>
      <c r="AX6682" s="55"/>
      <c r="AY6682" s="55"/>
      <c r="AZ6682" s="55"/>
      <c r="BA6682" s="55"/>
      <c r="BB6682" s="186">
        <f>BB6683</f>
        <v>1.2509999999999999</v>
      </c>
      <c r="BC6682" s="186">
        <f t="shared" ref="BC6682:BE6682" si="715">BC6683</f>
        <v>5</v>
      </c>
      <c r="BD6682" s="186">
        <f t="shared" si="715"/>
        <v>1.6814516129032258</v>
      </c>
      <c r="BE6682" s="186">
        <f t="shared" si="715"/>
        <v>3.318548387096774</v>
      </c>
      <c r="BF6682" s="191"/>
      <c r="BG6682" s="188">
        <v>6</v>
      </c>
      <c r="BH6682" s="186">
        <f>BH6683</f>
        <v>3.7200000000000002E-3</v>
      </c>
      <c r="BI6682" s="186">
        <f t="shared" ref="BI6682:BJ6682" si="716">BI6683</f>
        <v>1.2509999999999999E-3</v>
      </c>
      <c r="BJ6682" s="186">
        <f t="shared" si="716"/>
        <v>2.4690000000000003E-3</v>
      </c>
    </row>
    <row r="6683" spans="3:62" hidden="1" outlineLevel="2" x14ac:dyDescent="0.2">
      <c r="C6683" s="18"/>
      <c r="D6683" s="18"/>
      <c r="E6683" s="178" t="s">
        <v>6005</v>
      </c>
      <c r="F6683" s="55"/>
      <c r="G6683" s="55"/>
      <c r="H6683" s="55"/>
      <c r="I6683" s="55"/>
      <c r="J6683" s="55"/>
      <c r="K6683" s="55"/>
      <c r="L6683" s="55"/>
      <c r="M6683" s="55"/>
      <c r="N6683" s="55"/>
      <c r="O6683" s="55"/>
      <c r="P6683" s="55"/>
      <c r="Q6683" s="55"/>
      <c r="R6683" s="55"/>
      <c r="S6683" s="55"/>
      <c r="T6683" s="55"/>
      <c r="U6683" s="55"/>
      <c r="V6683" s="55"/>
      <c r="W6683" s="55"/>
      <c r="X6683" s="55"/>
      <c r="Y6683" s="55"/>
      <c r="Z6683" s="55"/>
      <c r="AA6683" s="55"/>
      <c r="AB6683" s="55"/>
      <c r="AC6683" s="55"/>
      <c r="AD6683" s="55"/>
      <c r="AE6683" s="55"/>
      <c r="AF6683" s="55"/>
      <c r="AG6683" s="55"/>
      <c r="AH6683" s="55"/>
      <c r="AI6683" s="55"/>
      <c r="AJ6683" s="55"/>
      <c r="AK6683" s="55"/>
      <c r="AL6683" s="55"/>
      <c r="AM6683" s="55"/>
      <c r="AN6683" s="55"/>
      <c r="AO6683" s="55"/>
      <c r="AP6683" s="55"/>
      <c r="AQ6683" s="55"/>
      <c r="AR6683" s="55"/>
      <c r="AS6683" s="55"/>
      <c r="AT6683" s="55"/>
      <c r="AU6683" s="55"/>
      <c r="AV6683" s="55"/>
      <c r="AW6683" s="55"/>
      <c r="AX6683" s="55"/>
      <c r="AY6683" s="55"/>
      <c r="AZ6683" s="55"/>
      <c r="BA6683" s="55"/>
      <c r="BB6683" s="191">
        <v>1.2509999999999999</v>
      </c>
      <c r="BC6683" s="191">
        <v>5</v>
      </c>
      <c r="BD6683" s="22">
        <f t="shared" si="658"/>
        <v>1.6814516129032258</v>
      </c>
      <c r="BE6683" s="186">
        <f t="shared" si="659"/>
        <v>3.318548387096774</v>
      </c>
      <c r="BF6683" s="191"/>
      <c r="BG6683" s="188"/>
      <c r="BH6683" s="186">
        <f t="shared" si="673"/>
        <v>3.7200000000000002E-3</v>
      </c>
      <c r="BI6683" s="22">
        <f t="shared" si="673"/>
        <v>1.2509999999999999E-3</v>
      </c>
      <c r="BJ6683" s="186">
        <f t="shared" si="660"/>
        <v>2.4690000000000003E-3</v>
      </c>
    </row>
    <row r="6684" spans="3:62" hidden="1" outlineLevel="1" collapsed="1" x14ac:dyDescent="0.2">
      <c r="C6684" s="18"/>
      <c r="D6684" s="18"/>
      <c r="E6684" s="184" t="s">
        <v>5964</v>
      </c>
      <c r="F6684" s="55"/>
      <c r="G6684" s="55"/>
      <c r="H6684" s="55"/>
      <c r="I6684" s="55"/>
      <c r="J6684" s="55"/>
      <c r="K6684" s="55"/>
      <c r="L6684" s="55"/>
      <c r="M6684" s="55"/>
      <c r="N6684" s="55"/>
      <c r="O6684" s="55"/>
      <c r="P6684" s="55"/>
      <c r="Q6684" s="55"/>
      <c r="R6684" s="55"/>
      <c r="S6684" s="55"/>
      <c r="T6684" s="55"/>
      <c r="U6684" s="55"/>
      <c r="V6684" s="55"/>
      <c r="W6684" s="55"/>
      <c r="X6684" s="55"/>
      <c r="Y6684" s="55"/>
      <c r="Z6684" s="55"/>
      <c r="AA6684" s="55"/>
      <c r="AB6684" s="55"/>
      <c r="AC6684" s="55"/>
      <c r="AD6684" s="55"/>
      <c r="AE6684" s="55"/>
      <c r="AF6684" s="55"/>
      <c r="AG6684" s="55"/>
      <c r="AH6684" s="55"/>
      <c r="AI6684" s="55"/>
      <c r="AJ6684" s="55"/>
      <c r="AK6684" s="55"/>
      <c r="AL6684" s="55"/>
      <c r="AM6684" s="55"/>
      <c r="AN6684" s="55"/>
      <c r="AO6684" s="55"/>
      <c r="AP6684" s="55"/>
      <c r="AQ6684" s="55"/>
      <c r="AR6684" s="55"/>
      <c r="AS6684" s="55"/>
      <c r="AT6684" s="55"/>
      <c r="AU6684" s="55"/>
      <c r="AV6684" s="55"/>
      <c r="AW6684" s="55"/>
      <c r="AX6684" s="55"/>
      <c r="AY6684" s="55"/>
      <c r="AZ6684" s="55"/>
      <c r="BA6684" s="55"/>
      <c r="BB6684" s="186">
        <f>BB6685</f>
        <v>1.415</v>
      </c>
      <c r="BC6684" s="186">
        <f t="shared" ref="BC6684:BE6684" si="717">BC6685</f>
        <v>20.05</v>
      </c>
      <c r="BD6684" s="186">
        <f t="shared" si="717"/>
        <v>1.9018817204301075</v>
      </c>
      <c r="BE6684" s="186">
        <f t="shared" si="717"/>
        <v>18.148118279569893</v>
      </c>
      <c r="BF6684" s="191"/>
      <c r="BG6684" s="188">
        <v>6</v>
      </c>
      <c r="BH6684" s="186">
        <f>BH6685</f>
        <v>1.49172E-2</v>
      </c>
      <c r="BI6684" s="186">
        <f t="shared" ref="BI6684:BJ6684" si="718">BI6685</f>
        <v>1.4149999999999998E-3</v>
      </c>
      <c r="BJ6684" s="186">
        <f t="shared" si="718"/>
        <v>1.3502200000000001E-2</v>
      </c>
    </row>
    <row r="6685" spans="3:62" hidden="1" outlineLevel="2" x14ac:dyDescent="0.2">
      <c r="C6685" s="18"/>
      <c r="D6685" s="18"/>
      <c r="E6685" s="178" t="s">
        <v>6006</v>
      </c>
      <c r="F6685" s="55"/>
      <c r="G6685" s="55"/>
      <c r="H6685" s="55"/>
      <c r="I6685" s="55"/>
      <c r="J6685" s="55"/>
      <c r="K6685" s="55"/>
      <c r="L6685" s="55"/>
      <c r="M6685" s="55"/>
      <c r="N6685" s="55"/>
      <c r="O6685" s="55"/>
      <c r="P6685" s="55"/>
      <c r="Q6685" s="55"/>
      <c r="R6685" s="55"/>
      <c r="S6685" s="55"/>
      <c r="T6685" s="55"/>
      <c r="U6685" s="55"/>
      <c r="V6685" s="55"/>
      <c r="W6685" s="55"/>
      <c r="X6685" s="55"/>
      <c r="Y6685" s="55"/>
      <c r="Z6685" s="55"/>
      <c r="AA6685" s="55"/>
      <c r="AB6685" s="55"/>
      <c r="AC6685" s="55"/>
      <c r="AD6685" s="55"/>
      <c r="AE6685" s="55"/>
      <c r="AF6685" s="55"/>
      <c r="AG6685" s="55"/>
      <c r="AH6685" s="55"/>
      <c r="AI6685" s="55"/>
      <c r="AJ6685" s="55"/>
      <c r="AK6685" s="55"/>
      <c r="AL6685" s="55"/>
      <c r="AM6685" s="55"/>
      <c r="AN6685" s="55"/>
      <c r="AO6685" s="55"/>
      <c r="AP6685" s="55"/>
      <c r="AQ6685" s="55"/>
      <c r="AR6685" s="55"/>
      <c r="AS6685" s="55"/>
      <c r="AT6685" s="55"/>
      <c r="AU6685" s="55"/>
      <c r="AV6685" s="55"/>
      <c r="AW6685" s="55"/>
      <c r="AX6685" s="55"/>
      <c r="AY6685" s="55"/>
      <c r="AZ6685" s="55"/>
      <c r="BA6685" s="55"/>
      <c r="BB6685" s="191">
        <v>1.415</v>
      </c>
      <c r="BC6685" s="191">
        <v>20.05</v>
      </c>
      <c r="BD6685" s="22">
        <f t="shared" si="658"/>
        <v>1.9018817204301075</v>
      </c>
      <c r="BE6685" s="186">
        <f t="shared" si="659"/>
        <v>18.148118279569893</v>
      </c>
      <c r="BF6685" s="191"/>
      <c r="BG6685" s="188"/>
      <c r="BH6685" s="186">
        <f t="shared" si="673"/>
        <v>1.49172E-2</v>
      </c>
      <c r="BI6685" s="22">
        <f t="shared" si="673"/>
        <v>1.4149999999999998E-3</v>
      </c>
      <c r="BJ6685" s="186">
        <f t="shared" si="660"/>
        <v>1.3502200000000001E-2</v>
      </c>
    </row>
    <row r="6686" spans="3:62" hidden="1" outlineLevel="1" collapsed="1" x14ac:dyDescent="0.2">
      <c r="C6686" s="18"/>
      <c r="D6686" s="18"/>
      <c r="E6686" s="184" t="s">
        <v>5965</v>
      </c>
      <c r="F6686" s="55"/>
      <c r="G6686" s="55"/>
      <c r="H6686" s="55"/>
      <c r="I6686" s="55"/>
      <c r="J6686" s="55"/>
      <c r="K6686" s="55"/>
      <c r="L6686" s="55"/>
      <c r="M6686" s="55"/>
      <c r="N6686" s="55"/>
      <c r="O6686" s="55"/>
      <c r="P6686" s="55"/>
      <c r="Q6686" s="55"/>
      <c r="R6686" s="55"/>
      <c r="S6686" s="55"/>
      <c r="T6686" s="55"/>
      <c r="U6686" s="55"/>
      <c r="V6686" s="55"/>
      <c r="W6686" s="55"/>
      <c r="X6686" s="55"/>
      <c r="Y6686" s="55"/>
      <c r="Z6686" s="55"/>
      <c r="AA6686" s="55"/>
      <c r="AB6686" s="55"/>
      <c r="AC6686" s="55"/>
      <c r="AD6686" s="55"/>
      <c r="AE6686" s="55"/>
      <c r="AF6686" s="55"/>
      <c r="AG6686" s="55"/>
      <c r="AH6686" s="55"/>
      <c r="AI6686" s="55"/>
      <c r="AJ6686" s="55"/>
      <c r="AK6686" s="55"/>
      <c r="AL6686" s="55"/>
      <c r="AM6686" s="55"/>
      <c r="AN6686" s="55"/>
      <c r="AO6686" s="55"/>
      <c r="AP6686" s="55"/>
      <c r="AQ6686" s="55"/>
      <c r="AR6686" s="55"/>
      <c r="AS6686" s="55"/>
      <c r="AT6686" s="55"/>
      <c r="AU6686" s="55"/>
      <c r="AV6686" s="55"/>
      <c r="AW6686" s="55"/>
      <c r="AX6686" s="55"/>
      <c r="AY6686" s="55"/>
      <c r="AZ6686" s="55"/>
      <c r="BA6686" s="55"/>
      <c r="BB6686" s="186">
        <f>BB6687</f>
        <v>4.3179999999999996</v>
      </c>
      <c r="BC6686" s="186">
        <f t="shared" ref="BC6686:BE6686" si="719">BC6687</f>
        <v>38.340000000000003</v>
      </c>
      <c r="BD6686" s="186">
        <f t="shared" si="719"/>
        <v>5.8037634408602141</v>
      </c>
      <c r="BE6686" s="186">
        <f t="shared" si="719"/>
        <v>32.536236559139788</v>
      </c>
      <c r="BF6686" s="191"/>
      <c r="BG6686" s="188">
        <v>6</v>
      </c>
      <c r="BH6686" s="186">
        <f>BH6687</f>
        <v>2.8524960000000002E-2</v>
      </c>
      <c r="BI6686" s="186">
        <f t="shared" ref="BI6686:BJ6686" si="720">BI6687</f>
        <v>4.3179999999999989E-3</v>
      </c>
      <c r="BJ6686" s="186">
        <f t="shared" si="720"/>
        <v>2.4206960000000003E-2</v>
      </c>
    </row>
    <row r="6687" spans="3:62" hidden="1" outlineLevel="2" x14ac:dyDescent="0.2">
      <c r="C6687" s="18"/>
      <c r="D6687" s="18"/>
      <c r="E6687" s="178" t="s">
        <v>6007</v>
      </c>
      <c r="F6687" s="55"/>
      <c r="G6687" s="55"/>
      <c r="H6687" s="55"/>
      <c r="I6687" s="55"/>
      <c r="J6687" s="55"/>
      <c r="K6687" s="55"/>
      <c r="L6687" s="55"/>
      <c r="M6687" s="55"/>
      <c r="N6687" s="55"/>
      <c r="O6687" s="55"/>
      <c r="P6687" s="55"/>
      <c r="Q6687" s="55"/>
      <c r="R6687" s="55"/>
      <c r="S6687" s="55"/>
      <c r="T6687" s="55"/>
      <c r="U6687" s="55"/>
      <c r="V6687" s="55"/>
      <c r="W6687" s="55"/>
      <c r="X6687" s="55"/>
      <c r="Y6687" s="55"/>
      <c r="Z6687" s="55"/>
      <c r="AA6687" s="55"/>
      <c r="AB6687" s="55"/>
      <c r="AC6687" s="55"/>
      <c r="AD6687" s="55"/>
      <c r="AE6687" s="55"/>
      <c r="AF6687" s="55"/>
      <c r="AG6687" s="55"/>
      <c r="AH6687" s="55"/>
      <c r="AI6687" s="55"/>
      <c r="AJ6687" s="55"/>
      <c r="AK6687" s="55"/>
      <c r="AL6687" s="55"/>
      <c r="AM6687" s="55"/>
      <c r="AN6687" s="55"/>
      <c r="AO6687" s="55"/>
      <c r="AP6687" s="55"/>
      <c r="AQ6687" s="55"/>
      <c r="AR6687" s="55"/>
      <c r="AS6687" s="55"/>
      <c r="AT6687" s="55"/>
      <c r="AU6687" s="55"/>
      <c r="AV6687" s="55"/>
      <c r="AW6687" s="55"/>
      <c r="AX6687" s="55"/>
      <c r="AY6687" s="55"/>
      <c r="AZ6687" s="55"/>
      <c r="BA6687" s="55"/>
      <c r="BB6687" s="191">
        <v>4.3179999999999996</v>
      </c>
      <c r="BC6687" s="191">
        <v>38.340000000000003</v>
      </c>
      <c r="BD6687" s="22">
        <f t="shared" si="658"/>
        <v>5.8037634408602141</v>
      </c>
      <c r="BE6687" s="186">
        <f t="shared" si="659"/>
        <v>32.536236559139788</v>
      </c>
      <c r="BF6687" s="191"/>
      <c r="BG6687" s="188"/>
      <c r="BH6687" s="186">
        <f t="shared" si="673"/>
        <v>2.8524960000000002E-2</v>
      </c>
      <c r="BI6687" s="22">
        <f t="shared" si="673"/>
        <v>4.3179999999999989E-3</v>
      </c>
      <c r="BJ6687" s="186">
        <f t="shared" si="660"/>
        <v>2.4206960000000003E-2</v>
      </c>
    </row>
    <row r="6688" spans="3:62" hidden="1" outlineLevel="1" collapsed="1" x14ac:dyDescent="0.2">
      <c r="C6688" s="18"/>
      <c r="D6688" s="18"/>
      <c r="E6688" s="184" t="s">
        <v>5966</v>
      </c>
      <c r="F6688" s="55"/>
      <c r="G6688" s="55"/>
      <c r="H6688" s="55"/>
      <c r="I6688" s="55"/>
      <c r="J6688" s="55"/>
      <c r="K6688" s="55"/>
      <c r="L6688" s="55"/>
      <c r="M6688" s="55"/>
      <c r="N6688" s="55"/>
      <c r="O6688" s="55"/>
      <c r="P6688" s="55"/>
      <c r="Q6688" s="55"/>
      <c r="R6688" s="55"/>
      <c r="S6688" s="55"/>
      <c r="T6688" s="55"/>
      <c r="U6688" s="55"/>
      <c r="V6688" s="55"/>
      <c r="W6688" s="55"/>
      <c r="X6688" s="55"/>
      <c r="Y6688" s="55"/>
      <c r="Z6688" s="55"/>
      <c r="AA6688" s="55"/>
      <c r="AB6688" s="55"/>
      <c r="AC6688" s="55"/>
      <c r="AD6688" s="55"/>
      <c r="AE6688" s="55"/>
      <c r="AF6688" s="55"/>
      <c r="AG6688" s="55"/>
      <c r="AH6688" s="55"/>
      <c r="AI6688" s="55"/>
      <c r="AJ6688" s="55"/>
      <c r="AK6688" s="55"/>
      <c r="AL6688" s="55"/>
      <c r="AM6688" s="55"/>
      <c r="AN6688" s="55"/>
      <c r="AO6688" s="55"/>
      <c r="AP6688" s="55"/>
      <c r="AQ6688" s="55"/>
      <c r="AR6688" s="55"/>
      <c r="AS6688" s="55"/>
      <c r="AT6688" s="55"/>
      <c r="AU6688" s="55"/>
      <c r="AV6688" s="55"/>
      <c r="AW6688" s="55"/>
      <c r="AX6688" s="55"/>
      <c r="AY6688" s="55"/>
      <c r="AZ6688" s="55"/>
      <c r="BA6688" s="55"/>
      <c r="BB6688" s="186">
        <f>BB6689</f>
        <v>4.6630000000000003</v>
      </c>
      <c r="BC6688" s="186">
        <f t="shared" ref="BC6688:BE6688" si="721">BC6689</f>
        <v>13.8</v>
      </c>
      <c r="BD6688" s="186">
        <f t="shared" si="721"/>
        <v>6.26747311827957</v>
      </c>
      <c r="BE6688" s="186">
        <f t="shared" si="721"/>
        <v>7.5325268817204307</v>
      </c>
      <c r="BF6688" s="191"/>
      <c r="BG6688" s="188">
        <v>6</v>
      </c>
      <c r="BH6688" s="186">
        <f>BH6689</f>
        <v>1.0267200000000001E-2</v>
      </c>
      <c r="BI6688" s="186">
        <f t="shared" ref="BI6688:BJ6688" si="722">BI6689</f>
        <v>4.6630000000000005E-3</v>
      </c>
      <c r="BJ6688" s="186">
        <f t="shared" si="722"/>
        <v>5.6042000000000002E-3</v>
      </c>
    </row>
    <row r="6689" spans="3:62" hidden="1" outlineLevel="2" x14ac:dyDescent="0.2">
      <c r="C6689" s="18"/>
      <c r="D6689" s="18"/>
      <c r="E6689" s="177" t="s">
        <v>6008</v>
      </c>
      <c r="F6689" s="55"/>
      <c r="G6689" s="55"/>
      <c r="H6689" s="55"/>
      <c r="I6689" s="55"/>
      <c r="J6689" s="55"/>
      <c r="K6689" s="55"/>
      <c r="L6689" s="55"/>
      <c r="M6689" s="55"/>
      <c r="N6689" s="55"/>
      <c r="O6689" s="55"/>
      <c r="P6689" s="55"/>
      <c r="Q6689" s="55"/>
      <c r="R6689" s="55"/>
      <c r="S6689" s="55"/>
      <c r="T6689" s="55"/>
      <c r="U6689" s="55"/>
      <c r="V6689" s="55"/>
      <c r="W6689" s="55"/>
      <c r="X6689" s="55"/>
      <c r="Y6689" s="55"/>
      <c r="Z6689" s="55"/>
      <c r="AA6689" s="55"/>
      <c r="AB6689" s="55"/>
      <c r="AC6689" s="55"/>
      <c r="AD6689" s="55"/>
      <c r="AE6689" s="55"/>
      <c r="AF6689" s="55"/>
      <c r="AG6689" s="55"/>
      <c r="AH6689" s="55"/>
      <c r="AI6689" s="55"/>
      <c r="AJ6689" s="55"/>
      <c r="AK6689" s="55"/>
      <c r="AL6689" s="55"/>
      <c r="AM6689" s="55"/>
      <c r="AN6689" s="55"/>
      <c r="AO6689" s="55"/>
      <c r="AP6689" s="55"/>
      <c r="AQ6689" s="55"/>
      <c r="AR6689" s="55"/>
      <c r="AS6689" s="55"/>
      <c r="AT6689" s="55"/>
      <c r="AU6689" s="55"/>
      <c r="AV6689" s="55"/>
      <c r="AW6689" s="55"/>
      <c r="AX6689" s="55"/>
      <c r="AY6689" s="55"/>
      <c r="AZ6689" s="55"/>
      <c r="BA6689" s="55"/>
      <c r="BB6689" s="191">
        <v>4.6630000000000003</v>
      </c>
      <c r="BC6689" s="191">
        <v>13.8</v>
      </c>
      <c r="BD6689" s="22">
        <f t="shared" si="658"/>
        <v>6.26747311827957</v>
      </c>
      <c r="BE6689" s="186">
        <f t="shared" si="659"/>
        <v>7.5325268817204307</v>
      </c>
      <c r="BF6689" s="191"/>
      <c r="BG6689" s="188"/>
      <c r="BH6689" s="186">
        <f t="shared" si="673"/>
        <v>1.0267200000000001E-2</v>
      </c>
      <c r="BI6689" s="22">
        <f t="shared" si="673"/>
        <v>4.6630000000000005E-3</v>
      </c>
      <c r="BJ6689" s="186">
        <f t="shared" si="660"/>
        <v>5.6042000000000002E-3</v>
      </c>
    </row>
    <row r="6690" spans="3:62" hidden="1" outlineLevel="1" collapsed="1" x14ac:dyDescent="0.2">
      <c r="C6690" s="18"/>
      <c r="D6690" s="18"/>
      <c r="E6690" s="184" t="s">
        <v>5967</v>
      </c>
      <c r="F6690" s="55"/>
      <c r="G6690" s="55"/>
      <c r="H6690" s="55"/>
      <c r="I6690" s="55"/>
      <c r="J6690" s="55"/>
      <c r="K6690" s="55"/>
      <c r="L6690" s="55"/>
      <c r="M6690" s="55"/>
      <c r="N6690" s="55"/>
      <c r="O6690" s="55"/>
      <c r="P6690" s="55"/>
      <c r="Q6690" s="55"/>
      <c r="R6690" s="55"/>
      <c r="S6690" s="55"/>
      <c r="T6690" s="55"/>
      <c r="U6690" s="55"/>
      <c r="V6690" s="55"/>
      <c r="W6690" s="55"/>
      <c r="X6690" s="55"/>
      <c r="Y6690" s="55"/>
      <c r="Z6690" s="55"/>
      <c r="AA6690" s="55"/>
      <c r="AB6690" s="55"/>
      <c r="AC6690" s="55"/>
      <c r="AD6690" s="55"/>
      <c r="AE6690" s="55"/>
      <c r="AF6690" s="55"/>
      <c r="AG6690" s="55"/>
      <c r="AH6690" s="55"/>
      <c r="AI6690" s="55"/>
      <c r="AJ6690" s="55"/>
      <c r="AK6690" s="55"/>
      <c r="AL6690" s="55"/>
      <c r="AM6690" s="55"/>
      <c r="AN6690" s="55"/>
      <c r="AO6690" s="55"/>
      <c r="AP6690" s="55"/>
      <c r="AQ6690" s="55"/>
      <c r="AR6690" s="55"/>
      <c r="AS6690" s="55"/>
      <c r="AT6690" s="55"/>
      <c r="AU6690" s="55"/>
      <c r="AV6690" s="55"/>
      <c r="AW6690" s="55"/>
      <c r="AX6690" s="55"/>
      <c r="AY6690" s="55"/>
      <c r="AZ6690" s="55"/>
      <c r="BA6690" s="55"/>
      <c r="BB6690" s="186">
        <f>BB6691</f>
        <v>6.3479999999999999</v>
      </c>
      <c r="BC6690" s="186">
        <f t="shared" ref="BC6690:BE6690" si="723">BC6691</f>
        <v>3.52</v>
      </c>
      <c r="BD6690" s="186">
        <f t="shared" si="723"/>
        <v>8.5322580645161281</v>
      </c>
      <c r="BE6690" s="186">
        <f t="shared" si="723"/>
        <v>-5.0122580645161285</v>
      </c>
      <c r="BF6690" s="191"/>
      <c r="BG6690" s="188">
        <v>6</v>
      </c>
      <c r="BH6690" s="186">
        <f>BH6691</f>
        <v>2.6188800000000001E-3</v>
      </c>
      <c r="BI6690" s="186">
        <f t="shared" ref="BI6690:BJ6690" si="724">BI6691</f>
        <v>6.3479999999999995E-3</v>
      </c>
      <c r="BJ6690" s="186">
        <f t="shared" si="724"/>
        <v>0</v>
      </c>
    </row>
    <row r="6691" spans="3:62" hidden="1" outlineLevel="2" x14ac:dyDescent="0.2">
      <c r="C6691" s="18"/>
      <c r="D6691" s="18"/>
      <c r="E6691" s="177" t="s">
        <v>6009</v>
      </c>
      <c r="F6691" s="55"/>
      <c r="G6691" s="55"/>
      <c r="H6691" s="55"/>
      <c r="I6691" s="55"/>
      <c r="J6691" s="55"/>
      <c r="K6691" s="55"/>
      <c r="L6691" s="55"/>
      <c r="M6691" s="55"/>
      <c r="N6691" s="55"/>
      <c r="O6691" s="55"/>
      <c r="P6691" s="55"/>
      <c r="Q6691" s="55"/>
      <c r="R6691" s="55"/>
      <c r="S6691" s="55"/>
      <c r="T6691" s="55"/>
      <c r="U6691" s="55"/>
      <c r="V6691" s="55"/>
      <c r="W6691" s="55"/>
      <c r="X6691" s="55"/>
      <c r="Y6691" s="55"/>
      <c r="Z6691" s="55"/>
      <c r="AA6691" s="55"/>
      <c r="AB6691" s="55"/>
      <c r="AC6691" s="55"/>
      <c r="AD6691" s="55"/>
      <c r="AE6691" s="55"/>
      <c r="AF6691" s="55"/>
      <c r="AG6691" s="55"/>
      <c r="AH6691" s="55"/>
      <c r="AI6691" s="55"/>
      <c r="AJ6691" s="55"/>
      <c r="AK6691" s="55"/>
      <c r="AL6691" s="55"/>
      <c r="AM6691" s="55"/>
      <c r="AN6691" s="55"/>
      <c r="AO6691" s="55"/>
      <c r="AP6691" s="55"/>
      <c r="AQ6691" s="55"/>
      <c r="AR6691" s="55"/>
      <c r="AS6691" s="55"/>
      <c r="AT6691" s="55"/>
      <c r="AU6691" s="55"/>
      <c r="AV6691" s="55"/>
      <c r="AW6691" s="55"/>
      <c r="AX6691" s="55"/>
      <c r="AY6691" s="55"/>
      <c r="AZ6691" s="55"/>
      <c r="BA6691" s="55"/>
      <c r="BB6691" s="191">
        <v>6.3479999999999999</v>
      </c>
      <c r="BC6691" s="191">
        <v>3.52</v>
      </c>
      <c r="BD6691" s="22">
        <f t="shared" si="658"/>
        <v>8.5322580645161281</v>
      </c>
      <c r="BE6691" s="186">
        <f t="shared" si="659"/>
        <v>-5.0122580645161285</v>
      </c>
      <c r="BF6691" s="191"/>
      <c r="BG6691" s="188"/>
      <c r="BH6691" s="186">
        <f t="shared" si="673"/>
        <v>2.6188800000000001E-3</v>
      </c>
      <c r="BI6691" s="22">
        <f t="shared" si="673"/>
        <v>6.3479999999999995E-3</v>
      </c>
      <c r="BJ6691" s="186">
        <v>0</v>
      </c>
    </row>
    <row r="6692" spans="3:62" hidden="1" outlineLevel="1" collapsed="1" x14ac:dyDescent="0.2">
      <c r="C6692" s="18"/>
      <c r="D6692" s="18"/>
      <c r="E6692" s="184" t="s">
        <v>5967</v>
      </c>
      <c r="F6692" s="55"/>
      <c r="G6692" s="55"/>
      <c r="H6692" s="55"/>
      <c r="I6692" s="55"/>
      <c r="J6692" s="55"/>
      <c r="K6692" s="55"/>
      <c r="L6692" s="55"/>
      <c r="M6692" s="55"/>
      <c r="N6692" s="55"/>
      <c r="O6692" s="55"/>
      <c r="P6692" s="55"/>
      <c r="Q6692" s="55"/>
      <c r="R6692" s="55"/>
      <c r="S6692" s="55"/>
      <c r="T6692" s="55"/>
      <c r="U6692" s="55"/>
      <c r="V6692" s="55"/>
      <c r="W6692" s="55"/>
      <c r="X6692" s="55"/>
      <c r="Y6692" s="55"/>
      <c r="Z6692" s="55"/>
      <c r="AA6692" s="55"/>
      <c r="AB6692" s="55"/>
      <c r="AC6692" s="55"/>
      <c r="AD6692" s="55"/>
      <c r="AE6692" s="55"/>
      <c r="AF6692" s="55"/>
      <c r="AG6692" s="55"/>
      <c r="AH6692" s="55"/>
      <c r="AI6692" s="55"/>
      <c r="AJ6692" s="55"/>
      <c r="AK6692" s="55"/>
      <c r="AL6692" s="55"/>
      <c r="AM6692" s="55"/>
      <c r="AN6692" s="55"/>
      <c r="AO6692" s="55"/>
      <c r="AP6692" s="55"/>
      <c r="AQ6692" s="55"/>
      <c r="AR6692" s="55"/>
      <c r="AS6692" s="55"/>
      <c r="AT6692" s="55"/>
      <c r="AU6692" s="55"/>
      <c r="AV6692" s="55"/>
      <c r="AW6692" s="55"/>
      <c r="AX6692" s="55"/>
      <c r="AY6692" s="55"/>
      <c r="AZ6692" s="55"/>
      <c r="BA6692" s="55"/>
      <c r="BB6692" s="186">
        <f>BB6693</f>
        <v>8.5129999999999999</v>
      </c>
      <c r="BC6692" s="186">
        <f t="shared" ref="BC6692:BE6692" si="725">BC6693</f>
        <v>3.52</v>
      </c>
      <c r="BD6692" s="186">
        <f t="shared" si="725"/>
        <v>11.442204301075268</v>
      </c>
      <c r="BE6692" s="186">
        <f t="shared" si="725"/>
        <v>-7.9222043010752685</v>
      </c>
      <c r="BF6692" s="191"/>
      <c r="BG6692" s="188">
        <v>6</v>
      </c>
      <c r="BH6692" s="186">
        <f>BH6693</f>
        <v>2.6188800000000001E-3</v>
      </c>
      <c r="BI6692" s="186">
        <f t="shared" ref="BI6692:BJ6692" si="726">BI6693</f>
        <v>8.5129999999999997E-3</v>
      </c>
      <c r="BJ6692" s="186">
        <f t="shared" si="726"/>
        <v>0</v>
      </c>
    </row>
    <row r="6693" spans="3:62" hidden="1" outlineLevel="2" x14ac:dyDescent="0.2">
      <c r="C6693" s="18"/>
      <c r="D6693" s="18"/>
      <c r="E6693" s="177" t="s">
        <v>6010</v>
      </c>
      <c r="F6693" s="55"/>
      <c r="G6693" s="55"/>
      <c r="H6693" s="55"/>
      <c r="I6693" s="55"/>
      <c r="J6693" s="55"/>
      <c r="K6693" s="55"/>
      <c r="L6693" s="55"/>
      <c r="M6693" s="55"/>
      <c r="N6693" s="55"/>
      <c r="O6693" s="55"/>
      <c r="P6693" s="55"/>
      <c r="Q6693" s="55"/>
      <c r="R6693" s="55"/>
      <c r="S6693" s="55"/>
      <c r="T6693" s="55"/>
      <c r="U6693" s="55"/>
      <c r="V6693" s="55"/>
      <c r="W6693" s="55"/>
      <c r="X6693" s="55"/>
      <c r="Y6693" s="55"/>
      <c r="Z6693" s="55"/>
      <c r="AA6693" s="55"/>
      <c r="AB6693" s="55"/>
      <c r="AC6693" s="55"/>
      <c r="AD6693" s="55"/>
      <c r="AE6693" s="55"/>
      <c r="AF6693" s="55"/>
      <c r="AG6693" s="55"/>
      <c r="AH6693" s="55"/>
      <c r="AI6693" s="55"/>
      <c r="AJ6693" s="55"/>
      <c r="AK6693" s="55"/>
      <c r="AL6693" s="55"/>
      <c r="AM6693" s="55"/>
      <c r="AN6693" s="55"/>
      <c r="AO6693" s="55"/>
      <c r="AP6693" s="55"/>
      <c r="AQ6693" s="55"/>
      <c r="AR6693" s="55"/>
      <c r="AS6693" s="55"/>
      <c r="AT6693" s="55"/>
      <c r="AU6693" s="55"/>
      <c r="AV6693" s="55"/>
      <c r="AW6693" s="55"/>
      <c r="AX6693" s="55"/>
      <c r="AY6693" s="55"/>
      <c r="AZ6693" s="55"/>
      <c r="BA6693" s="55"/>
      <c r="BB6693" s="191">
        <v>8.5129999999999999</v>
      </c>
      <c r="BC6693" s="191">
        <v>3.52</v>
      </c>
      <c r="BD6693" s="22">
        <f t="shared" si="658"/>
        <v>11.442204301075268</v>
      </c>
      <c r="BE6693" s="186">
        <f t="shared" si="659"/>
        <v>-7.9222043010752685</v>
      </c>
      <c r="BF6693" s="191"/>
      <c r="BG6693" s="188"/>
      <c r="BH6693" s="186">
        <f t="shared" si="673"/>
        <v>2.6188800000000001E-3</v>
      </c>
      <c r="BI6693" s="22">
        <f t="shared" si="673"/>
        <v>8.5129999999999997E-3</v>
      </c>
      <c r="BJ6693" s="186">
        <v>0</v>
      </c>
    </row>
    <row r="6694" spans="3:62" hidden="1" outlineLevel="1" collapsed="1" x14ac:dyDescent="0.2">
      <c r="C6694" s="18"/>
      <c r="D6694" s="18"/>
      <c r="E6694" s="184" t="s">
        <v>5968</v>
      </c>
      <c r="F6694" s="55"/>
      <c r="G6694" s="55"/>
      <c r="H6694" s="55"/>
      <c r="I6694" s="55"/>
      <c r="J6694" s="55"/>
      <c r="K6694" s="55"/>
      <c r="L6694" s="55"/>
      <c r="M6694" s="55"/>
      <c r="N6694" s="55"/>
      <c r="O6694" s="55"/>
      <c r="P6694" s="55"/>
      <c r="Q6694" s="55"/>
      <c r="R6694" s="55"/>
      <c r="S6694" s="55"/>
      <c r="T6694" s="55"/>
      <c r="U6694" s="55"/>
      <c r="V6694" s="55"/>
      <c r="W6694" s="55"/>
      <c r="X6694" s="55"/>
      <c r="Y6694" s="55"/>
      <c r="Z6694" s="55"/>
      <c r="AA6694" s="55"/>
      <c r="AB6694" s="55"/>
      <c r="AC6694" s="55"/>
      <c r="AD6694" s="55"/>
      <c r="AE6694" s="55"/>
      <c r="AF6694" s="55"/>
      <c r="AG6694" s="55"/>
      <c r="AH6694" s="55"/>
      <c r="AI6694" s="55"/>
      <c r="AJ6694" s="55"/>
      <c r="AK6694" s="55"/>
      <c r="AL6694" s="55"/>
      <c r="AM6694" s="55"/>
      <c r="AN6694" s="55"/>
      <c r="AO6694" s="55"/>
      <c r="AP6694" s="55"/>
      <c r="AQ6694" s="55"/>
      <c r="AR6694" s="55"/>
      <c r="AS6694" s="55"/>
      <c r="AT6694" s="55"/>
      <c r="AU6694" s="55"/>
      <c r="AV6694" s="55"/>
      <c r="AW6694" s="55"/>
      <c r="AX6694" s="55"/>
      <c r="AY6694" s="55"/>
      <c r="AZ6694" s="55"/>
      <c r="BA6694" s="55"/>
      <c r="BB6694" s="186">
        <f>BB6695</f>
        <v>8.2889999999999997</v>
      </c>
      <c r="BC6694" s="186">
        <f t="shared" ref="BC6694:BE6694" si="727">BC6695</f>
        <v>42.25</v>
      </c>
      <c r="BD6694" s="186">
        <f t="shared" si="727"/>
        <v>11.141129032258064</v>
      </c>
      <c r="BE6694" s="186">
        <f t="shared" si="727"/>
        <v>31.108870967741936</v>
      </c>
      <c r="BF6694" s="191"/>
      <c r="BG6694" s="188">
        <v>6</v>
      </c>
      <c r="BH6694" s="186">
        <f>BH6695</f>
        <v>3.1433999999999997E-2</v>
      </c>
      <c r="BI6694" s="186">
        <f t="shared" ref="BI6694:BJ6694" si="728">BI6695</f>
        <v>8.2889999999999995E-3</v>
      </c>
      <c r="BJ6694" s="186">
        <f t="shared" si="728"/>
        <v>2.3144999999999999E-2</v>
      </c>
    </row>
    <row r="6695" spans="3:62" hidden="1" outlineLevel="2" x14ac:dyDescent="0.2">
      <c r="C6695" s="18"/>
      <c r="D6695" s="18"/>
      <c r="E6695" s="177" t="s">
        <v>6011</v>
      </c>
      <c r="F6695" s="55"/>
      <c r="G6695" s="55"/>
      <c r="H6695" s="55"/>
      <c r="I6695" s="55"/>
      <c r="J6695" s="55"/>
      <c r="K6695" s="55"/>
      <c r="L6695" s="55"/>
      <c r="M6695" s="55"/>
      <c r="N6695" s="55"/>
      <c r="O6695" s="55"/>
      <c r="P6695" s="55"/>
      <c r="Q6695" s="55"/>
      <c r="R6695" s="55"/>
      <c r="S6695" s="55"/>
      <c r="T6695" s="55"/>
      <c r="U6695" s="55"/>
      <c r="V6695" s="55"/>
      <c r="W6695" s="55"/>
      <c r="X6695" s="55"/>
      <c r="Y6695" s="55"/>
      <c r="Z6695" s="55"/>
      <c r="AA6695" s="55"/>
      <c r="AB6695" s="55"/>
      <c r="AC6695" s="55"/>
      <c r="AD6695" s="55"/>
      <c r="AE6695" s="55"/>
      <c r="AF6695" s="55"/>
      <c r="AG6695" s="55"/>
      <c r="AH6695" s="55"/>
      <c r="AI6695" s="55"/>
      <c r="AJ6695" s="55"/>
      <c r="AK6695" s="55"/>
      <c r="AL6695" s="55"/>
      <c r="AM6695" s="55"/>
      <c r="AN6695" s="55"/>
      <c r="AO6695" s="55"/>
      <c r="AP6695" s="55"/>
      <c r="AQ6695" s="55"/>
      <c r="AR6695" s="55"/>
      <c r="AS6695" s="55"/>
      <c r="AT6695" s="55"/>
      <c r="AU6695" s="55"/>
      <c r="AV6695" s="55"/>
      <c r="AW6695" s="55"/>
      <c r="AX6695" s="55"/>
      <c r="AY6695" s="55"/>
      <c r="AZ6695" s="55"/>
      <c r="BA6695" s="55"/>
      <c r="BB6695" s="191">
        <v>8.2889999999999997</v>
      </c>
      <c r="BC6695" s="191">
        <v>42.25</v>
      </c>
      <c r="BD6695" s="22">
        <f t="shared" si="658"/>
        <v>11.141129032258064</v>
      </c>
      <c r="BE6695" s="186">
        <f t="shared" si="659"/>
        <v>31.108870967741936</v>
      </c>
      <c r="BF6695" s="191"/>
      <c r="BG6695" s="188"/>
      <c r="BH6695" s="186">
        <f t="shared" si="673"/>
        <v>3.1433999999999997E-2</v>
      </c>
      <c r="BI6695" s="22">
        <f t="shared" si="673"/>
        <v>8.2889999999999995E-3</v>
      </c>
      <c r="BJ6695" s="186">
        <f t="shared" si="660"/>
        <v>2.3144999999999999E-2</v>
      </c>
    </row>
    <row r="6696" spans="3:62" hidden="1" outlineLevel="1" collapsed="1" x14ac:dyDescent="0.2">
      <c r="C6696" s="18"/>
      <c r="D6696" s="18"/>
      <c r="E6696" s="184" t="s">
        <v>5969</v>
      </c>
      <c r="F6696" s="55"/>
      <c r="G6696" s="55"/>
      <c r="H6696" s="55"/>
      <c r="I6696" s="55"/>
      <c r="J6696" s="55"/>
      <c r="K6696" s="55"/>
      <c r="L6696" s="55"/>
      <c r="M6696" s="55"/>
      <c r="N6696" s="55"/>
      <c r="O6696" s="55"/>
      <c r="P6696" s="55"/>
      <c r="Q6696" s="55"/>
      <c r="R6696" s="55"/>
      <c r="S6696" s="55"/>
      <c r="T6696" s="55"/>
      <c r="U6696" s="55"/>
      <c r="V6696" s="55"/>
      <c r="W6696" s="55"/>
      <c r="X6696" s="55"/>
      <c r="Y6696" s="55"/>
      <c r="Z6696" s="55"/>
      <c r="AA6696" s="55"/>
      <c r="AB6696" s="55"/>
      <c r="AC6696" s="55"/>
      <c r="AD6696" s="55"/>
      <c r="AE6696" s="55"/>
      <c r="AF6696" s="55"/>
      <c r="AG6696" s="55"/>
      <c r="AH6696" s="55"/>
      <c r="AI6696" s="55"/>
      <c r="AJ6696" s="55"/>
      <c r="AK6696" s="55"/>
      <c r="AL6696" s="55"/>
      <c r="AM6696" s="55"/>
      <c r="AN6696" s="55"/>
      <c r="AO6696" s="55"/>
      <c r="AP6696" s="55"/>
      <c r="AQ6696" s="55"/>
      <c r="AR6696" s="55"/>
      <c r="AS6696" s="55"/>
      <c r="AT6696" s="55"/>
      <c r="AU6696" s="55"/>
      <c r="AV6696" s="55"/>
      <c r="AW6696" s="55"/>
      <c r="AX6696" s="55"/>
      <c r="AY6696" s="55"/>
      <c r="AZ6696" s="55"/>
      <c r="BA6696" s="55"/>
      <c r="BB6696" s="186">
        <f>BB6697</f>
        <v>11.286</v>
      </c>
      <c r="BC6696" s="186">
        <f t="shared" ref="BC6696:BE6696" si="729">BC6697</f>
        <v>13.4</v>
      </c>
      <c r="BD6696" s="186">
        <f t="shared" si="729"/>
        <v>15.169354838709676</v>
      </c>
      <c r="BE6696" s="186">
        <f t="shared" si="729"/>
        <v>-1.7693548387096758</v>
      </c>
      <c r="BF6696" s="191"/>
      <c r="BG6696" s="188">
        <v>6</v>
      </c>
      <c r="BH6696" s="186">
        <f>BH6697</f>
        <v>9.9696000000000003E-3</v>
      </c>
      <c r="BI6696" s="186">
        <f t="shared" ref="BI6696:BJ6696" si="730">BI6697</f>
        <v>1.1285999999999997E-2</v>
      </c>
      <c r="BJ6696" s="186">
        <f t="shared" si="730"/>
        <v>0</v>
      </c>
    </row>
    <row r="6697" spans="3:62" hidden="1" outlineLevel="2" x14ac:dyDescent="0.2">
      <c r="C6697" s="18"/>
      <c r="D6697" s="18"/>
      <c r="E6697" s="177" t="s">
        <v>6012</v>
      </c>
      <c r="F6697" s="55"/>
      <c r="G6697" s="55"/>
      <c r="H6697" s="55"/>
      <c r="I6697" s="55"/>
      <c r="J6697" s="55"/>
      <c r="K6697" s="55"/>
      <c r="L6697" s="55"/>
      <c r="M6697" s="55"/>
      <c r="N6697" s="55"/>
      <c r="O6697" s="55"/>
      <c r="P6697" s="55"/>
      <c r="Q6697" s="55"/>
      <c r="R6697" s="55"/>
      <c r="S6697" s="55"/>
      <c r="T6697" s="55"/>
      <c r="U6697" s="55"/>
      <c r="V6697" s="55"/>
      <c r="W6697" s="55"/>
      <c r="X6697" s="55"/>
      <c r="Y6697" s="55"/>
      <c r="Z6697" s="55"/>
      <c r="AA6697" s="55"/>
      <c r="AB6697" s="55"/>
      <c r="AC6697" s="55"/>
      <c r="AD6697" s="55"/>
      <c r="AE6697" s="55"/>
      <c r="AF6697" s="55"/>
      <c r="AG6697" s="55"/>
      <c r="AH6697" s="55"/>
      <c r="AI6697" s="55"/>
      <c r="AJ6697" s="55"/>
      <c r="AK6697" s="55"/>
      <c r="AL6697" s="55"/>
      <c r="AM6697" s="55"/>
      <c r="AN6697" s="55"/>
      <c r="AO6697" s="55"/>
      <c r="AP6697" s="55"/>
      <c r="AQ6697" s="55"/>
      <c r="AR6697" s="55"/>
      <c r="AS6697" s="55"/>
      <c r="AT6697" s="55"/>
      <c r="AU6697" s="55"/>
      <c r="AV6697" s="55"/>
      <c r="AW6697" s="55"/>
      <c r="AX6697" s="55"/>
      <c r="AY6697" s="55"/>
      <c r="AZ6697" s="55"/>
      <c r="BA6697" s="55"/>
      <c r="BB6697" s="191">
        <v>11.286</v>
      </c>
      <c r="BC6697" s="191">
        <v>13.4</v>
      </c>
      <c r="BD6697" s="22">
        <f t="shared" si="658"/>
        <v>15.169354838709676</v>
      </c>
      <c r="BE6697" s="186">
        <f t="shared" si="659"/>
        <v>-1.7693548387096758</v>
      </c>
      <c r="BF6697" s="191"/>
      <c r="BG6697" s="188"/>
      <c r="BH6697" s="186">
        <f t="shared" ref="BH6697:BI6723" si="731">(BC6697*24*31/1000000)</f>
        <v>9.9696000000000003E-3</v>
      </c>
      <c r="BI6697" s="22">
        <f t="shared" si="731"/>
        <v>1.1285999999999997E-2</v>
      </c>
      <c r="BJ6697" s="186">
        <v>0</v>
      </c>
    </row>
    <row r="6698" spans="3:62" hidden="1" outlineLevel="1" collapsed="1" x14ac:dyDescent="0.2">
      <c r="C6698" s="18"/>
      <c r="D6698" s="18"/>
      <c r="E6698" s="184" t="s">
        <v>5970</v>
      </c>
      <c r="F6698" s="55"/>
      <c r="G6698" s="55"/>
      <c r="H6698" s="55"/>
      <c r="I6698" s="55"/>
      <c r="J6698" s="55"/>
      <c r="K6698" s="55"/>
      <c r="L6698" s="55"/>
      <c r="M6698" s="55"/>
      <c r="N6698" s="55"/>
      <c r="O6698" s="55"/>
      <c r="P6698" s="55"/>
      <c r="Q6698" s="55"/>
      <c r="R6698" s="55"/>
      <c r="S6698" s="55"/>
      <c r="T6698" s="55"/>
      <c r="U6698" s="55"/>
      <c r="V6698" s="55"/>
      <c r="W6698" s="55"/>
      <c r="X6698" s="55"/>
      <c r="Y6698" s="55"/>
      <c r="Z6698" s="55"/>
      <c r="AA6698" s="55"/>
      <c r="AB6698" s="55"/>
      <c r="AC6698" s="55"/>
      <c r="AD6698" s="55"/>
      <c r="AE6698" s="55"/>
      <c r="AF6698" s="55"/>
      <c r="AG6698" s="55"/>
      <c r="AH6698" s="55"/>
      <c r="AI6698" s="55"/>
      <c r="AJ6698" s="55"/>
      <c r="AK6698" s="55"/>
      <c r="AL6698" s="55"/>
      <c r="AM6698" s="55"/>
      <c r="AN6698" s="55"/>
      <c r="AO6698" s="55"/>
      <c r="AP6698" s="55"/>
      <c r="AQ6698" s="55"/>
      <c r="AR6698" s="55"/>
      <c r="AS6698" s="55"/>
      <c r="AT6698" s="55"/>
      <c r="AU6698" s="55"/>
      <c r="AV6698" s="55"/>
      <c r="AW6698" s="55"/>
      <c r="AX6698" s="55"/>
      <c r="AY6698" s="55"/>
      <c r="AZ6698" s="55"/>
      <c r="BA6698" s="55"/>
      <c r="BB6698" s="186">
        <f>BB6699</f>
        <v>28.260999999999999</v>
      </c>
      <c r="BC6698" s="186">
        <f t="shared" ref="BC6698:BE6698" si="732">BC6699</f>
        <v>14.5</v>
      </c>
      <c r="BD6698" s="186">
        <f t="shared" si="732"/>
        <v>37.98521505376344</v>
      </c>
      <c r="BE6698" s="186">
        <f t="shared" si="732"/>
        <v>-23.48521505376344</v>
      </c>
      <c r="BF6698" s="191"/>
      <c r="BG6698" s="188">
        <v>6</v>
      </c>
      <c r="BH6698" s="186">
        <f>BH6699</f>
        <v>1.0788000000000001E-2</v>
      </c>
      <c r="BI6698" s="186">
        <f t="shared" ref="BI6698:BJ6698" si="733">BI6699</f>
        <v>2.8261000000000001E-2</v>
      </c>
      <c r="BJ6698" s="186">
        <f t="shared" si="733"/>
        <v>0</v>
      </c>
    </row>
    <row r="6699" spans="3:62" hidden="1" outlineLevel="2" x14ac:dyDescent="0.2">
      <c r="C6699" s="18"/>
      <c r="D6699" s="18"/>
      <c r="E6699" s="177" t="s">
        <v>6013</v>
      </c>
      <c r="F6699" s="55"/>
      <c r="G6699" s="55"/>
      <c r="H6699" s="55"/>
      <c r="I6699" s="55"/>
      <c r="J6699" s="55"/>
      <c r="K6699" s="55"/>
      <c r="L6699" s="55"/>
      <c r="M6699" s="55"/>
      <c r="N6699" s="55"/>
      <c r="O6699" s="55"/>
      <c r="P6699" s="55"/>
      <c r="Q6699" s="55"/>
      <c r="R6699" s="55"/>
      <c r="S6699" s="55"/>
      <c r="T6699" s="55"/>
      <c r="U6699" s="55"/>
      <c r="V6699" s="55"/>
      <c r="W6699" s="55"/>
      <c r="X6699" s="55"/>
      <c r="Y6699" s="55"/>
      <c r="Z6699" s="55"/>
      <c r="AA6699" s="55"/>
      <c r="AB6699" s="55"/>
      <c r="AC6699" s="55"/>
      <c r="AD6699" s="55"/>
      <c r="AE6699" s="55"/>
      <c r="AF6699" s="55"/>
      <c r="AG6699" s="55"/>
      <c r="AH6699" s="55"/>
      <c r="AI6699" s="55"/>
      <c r="AJ6699" s="55"/>
      <c r="AK6699" s="55"/>
      <c r="AL6699" s="55"/>
      <c r="AM6699" s="55"/>
      <c r="AN6699" s="55"/>
      <c r="AO6699" s="55"/>
      <c r="AP6699" s="55"/>
      <c r="AQ6699" s="55"/>
      <c r="AR6699" s="55"/>
      <c r="AS6699" s="55"/>
      <c r="AT6699" s="55"/>
      <c r="AU6699" s="55"/>
      <c r="AV6699" s="55"/>
      <c r="AW6699" s="55"/>
      <c r="AX6699" s="55"/>
      <c r="AY6699" s="55"/>
      <c r="AZ6699" s="55"/>
      <c r="BA6699" s="55"/>
      <c r="BB6699" s="191">
        <v>28.260999999999999</v>
      </c>
      <c r="BC6699" s="191">
        <v>14.5</v>
      </c>
      <c r="BD6699" s="22">
        <f t="shared" ref="BD6699:BD6723" si="734">(BB6699/31/24)*1000</f>
        <v>37.98521505376344</v>
      </c>
      <c r="BE6699" s="186">
        <f t="shared" ref="BE6699:BE6723" si="735">BC6699-BD6699</f>
        <v>-23.48521505376344</v>
      </c>
      <c r="BF6699" s="191"/>
      <c r="BG6699" s="188"/>
      <c r="BH6699" s="186">
        <f t="shared" si="731"/>
        <v>1.0788000000000001E-2</v>
      </c>
      <c r="BI6699" s="22">
        <f t="shared" si="731"/>
        <v>2.8261000000000001E-2</v>
      </c>
      <c r="BJ6699" s="186">
        <v>0</v>
      </c>
    </row>
    <row r="6700" spans="3:62" hidden="1" outlineLevel="1" collapsed="1" x14ac:dyDescent="0.2">
      <c r="C6700" s="18"/>
      <c r="D6700" s="18"/>
      <c r="E6700" s="184" t="s">
        <v>5971</v>
      </c>
      <c r="F6700" s="55"/>
      <c r="G6700" s="55"/>
      <c r="H6700" s="55"/>
      <c r="I6700" s="55"/>
      <c r="J6700" s="55"/>
      <c r="K6700" s="55"/>
      <c r="L6700" s="55"/>
      <c r="M6700" s="55"/>
      <c r="N6700" s="55"/>
      <c r="O6700" s="55"/>
      <c r="P6700" s="55"/>
      <c r="Q6700" s="55"/>
      <c r="R6700" s="55"/>
      <c r="S6700" s="55"/>
      <c r="T6700" s="55"/>
      <c r="U6700" s="55"/>
      <c r="V6700" s="55"/>
      <c r="W6700" s="55"/>
      <c r="X6700" s="55"/>
      <c r="Y6700" s="55"/>
      <c r="Z6700" s="55"/>
      <c r="AA6700" s="55"/>
      <c r="AB6700" s="55"/>
      <c r="AC6700" s="55"/>
      <c r="AD6700" s="55"/>
      <c r="AE6700" s="55"/>
      <c r="AF6700" s="55"/>
      <c r="AG6700" s="55"/>
      <c r="AH6700" s="55"/>
      <c r="AI6700" s="55"/>
      <c r="AJ6700" s="55"/>
      <c r="AK6700" s="55"/>
      <c r="AL6700" s="55"/>
      <c r="AM6700" s="55"/>
      <c r="AN6700" s="55"/>
      <c r="AO6700" s="55"/>
      <c r="AP6700" s="55"/>
      <c r="AQ6700" s="55"/>
      <c r="AR6700" s="55"/>
      <c r="AS6700" s="55"/>
      <c r="AT6700" s="55"/>
      <c r="AU6700" s="55"/>
      <c r="AV6700" s="55"/>
      <c r="AW6700" s="55"/>
      <c r="AX6700" s="55"/>
      <c r="AY6700" s="55"/>
      <c r="AZ6700" s="55"/>
      <c r="BA6700" s="55"/>
      <c r="BB6700" s="186">
        <f>BB6701</f>
        <v>1</v>
      </c>
      <c r="BC6700" s="186">
        <f t="shared" ref="BC6700:BE6700" si="736">BC6701</f>
        <v>12</v>
      </c>
      <c r="BD6700" s="186">
        <f t="shared" si="736"/>
        <v>1.3440860215053763</v>
      </c>
      <c r="BE6700" s="186">
        <f t="shared" si="736"/>
        <v>10.655913978494624</v>
      </c>
      <c r="BF6700" s="191"/>
      <c r="BG6700" s="188">
        <v>6</v>
      </c>
      <c r="BH6700" s="186">
        <f>BH6701</f>
        <v>8.9280000000000002E-3</v>
      </c>
      <c r="BI6700" s="186">
        <f t="shared" ref="BI6700:BJ6700" si="737">BI6701</f>
        <v>1E-3</v>
      </c>
      <c r="BJ6700" s="186">
        <f t="shared" si="737"/>
        <v>7.928000000000001E-3</v>
      </c>
    </row>
    <row r="6701" spans="3:62" hidden="1" outlineLevel="2" x14ac:dyDescent="0.2">
      <c r="C6701" s="18"/>
      <c r="D6701" s="18"/>
      <c r="E6701" s="177" t="s">
        <v>6014</v>
      </c>
      <c r="F6701" s="55"/>
      <c r="G6701" s="55"/>
      <c r="H6701" s="55"/>
      <c r="I6701" s="55"/>
      <c r="J6701" s="55"/>
      <c r="K6701" s="55"/>
      <c r="L6701" s="55"/>
      <c r="M6701" s="55"/>
      <c r="N6701" s="55"/>
      <c r="O6701" s="55"/>
      <c r="P6701" s="55"/>
      <c r="Q6701" s="55"/>
      <c r="R6701" s="55"/>
      <c r="S6701" s="55"/>
      <c r="T6701" s="55"/>
      <c r="U6701" s="55"/>
      <c r="V6701" s="55"/>
      <c r="W6701" s="55"/>
      <c r="X6701" s="55"/>
      <c r="Y6701" s="55"/>
      <c r="Z6701" s="55"/>
      <c r="AA6701" s="55"/>
      <c r="AB6701" s="55"/>
      <c r="AC6701" s="55"/>
      <c r="AD6701" s="55"/>
      <c r="AE6701" s="55"/>
      <c r="AF6701" s="55"/>
      <c r="AG6701" s="55"/>
      <c r="AH6701" s="55"/>
      <c r="AI6701" s="55"/>
      <c r="AJ6701" s="55"/>
      <c r="AK6701" s="55"/>
      <c r="AL6701" s="55"/>
      <c r="AM6701" s="55"/>
      <c r="AN6701" s="55"/>
      <c r="AO6701" s="55"/>
      <c r="AP6701" s="55"/>
      <c r="AQ6701" s="55"/>
      <c r="AR6701" s="55"/>
      <c r="AS6701" s="55"/>
      <c r="AT6701" s="55"/>
      <c r="AU6701" s="55"/>
      <c r="AV6701" s="55"/>
      <c r="AW6701" s="55"/>
      <c r="AX6701" s="55"/>
      <c r="AY6701" s="55"/>
      <c r="AZ6701" s="55"/>
      <c r="BA6701" s="55"/>
      <c r="BB6701" s="191">
        <v>1</v>
      </c>
      <c r="BC6701" s="191">
        <v>12</v>
      </c>
      <c r="BD6701" s="22">
        <f t="shared" si="734"/>
        <v>1.3440860215053763</v>
      </c>
      <c r="BE6701" s="186">
        <f t="shared" si="735"/>
        <v>10.655913978494624</v>
      </c>
      <c r="BF6701" s="191"/>
      <c r="BG6701" s="188"/>
      <c r="BH6701" s="186">
        <f t="shared" si="731"/>
        <v>8.9280000000000002E-3</v>
      </c>
      <c r="BI6701" s="22">
        <f t="shared" si="731"/>
        <v>1E-3</v>
      </c>
      <c r="BJ6701" s="186">
        <f t="shared" ref="BJ6701:BJ6723" si="738">BH6701-BI6701</f>
        <v>7.928000000000001E-3</v>
      </c>
    </row>
    <row r="6702" spans="3:62" hidden="1" outlineLevel="1" collapsed="1" x14ac:dyDescent="0.2">
      <c r="C6702" s="18"/>
      <c r="D6702" s="18"/>
      <c r="E6702" s="184" t="s">
        <v>5972</v>
      </c>
      <c r="F6702" s="55"/>
      <c r="G6702" s="55"/>
      <c r="H6702" s="55"/>
      <c r="I6702" s="55"/>
      <c r="J6702" s="55"/>
      <c r="K6702" s="55"/>
      <c r="L6702" s="55"/>
      <c r="M6702" s="55"/>
      <c r="N6702" s="55"/>
      <c r="O6702" s="55"/>
      <c r="P6702" s="55"/>
      <c r="Q6702" s="55"/>
      <c r="R6702" s="55"/>
      <c r="S6702" s="55"/>
      <c r="T6702" s="55"/>
      <c r="U6702" s="55"/>
      <c r="V6702" s="55"/>
      <c r="W6702" s="55"/>
      <c r="X6702" s="55"/>
      <c r="Y6702" s="55"/>
      <c r="Z6702" s="55"/>
      <c r="AA6702" s="55"/>
      <c r="AB6702" s="55"/>
      <c r="AC6702" s="55"/>
      <c r="AD6702" s="55"/>
      <c r="AE6702" s="55"/>
      <c r="AF6702" s="55"/>
      <c r="AG6702" s="55"/>
      <c r="AH6702" s="55"/>
      <c r="AI6702" s="55"/>
      <c r="AJ6702" s="55"/>
      <c r="AK6702" s="55"/>
      <c r="AL6702" s="55"/>
      <c r="AM6702" s="55"/>
      <c r="AN6702" s="55"/>
      <c r="AO6702" s="55"/>
      <c r="AP6702" s="55"/>
      <c r="AQ6702" s="55"/>
      <c r="AR6702" s="55"/>
      <c r="AS6702" s="55"/>
      <c r="AT6702" s="55"/>
      <c r="AU6702" s="55"/>
      <c r="AV6702" s="55"/>
      <c r="AW6702" s="55"/>
      <c r="AX6702" s="55"/>
      <c r="AY6702" s="55"/>
      <c r="AZ6702" s="55"/>
      <c r="BA6702" s="55"/>
      <c r="BB6702" s="186">
        <f>BB6703</f>
        <v>1.964</v>
      </c>
      <c r="BC6702" s="186">
        <f t="shared" ref="BC6702:BE6702" si="739">BC6703</f>
        <v>10.4</v>
      </c>
      <c r="BD6702" s="186">
        <f t="shared" si="739"/>
        <v>2.639784946236559</v>
      </c>
      <c r="BE6702" s="186">
        <f t="shared" si="739"/>
        <v>7.7602150537634413</v>
      </c>
      <c r="BF6702" s="191"/>
      <c r="BG6702" s="188">
        <v>6</v>
      </c>
      <c r="BH6702" s="186">
        <f>BH6703</f>
        <v>7.7376000000000007E-3</v>
      </c>
      <c r="BI6702" s="186">
        <f t="shared" ref="BI6702:BJ6702" si="740">BI6703</f>
        <v>1.964E-3</v>
      </c>
      <c r="BJ6702" s="186">
        <f t="shared" si="740"/>
        <v>5.7736000000000003E-3</v>
      </c>
    </row>
    <row r="6703" spans="3:62" hidden="1" outlineLevel="2" x14ac:dyDescent="0.2">
      <c r="C6703" s="18"/>
      <c r="D6703" s="18"/>
      <c r="E6703" s="177" t="s">
        <v>6015</v>
      </c>
      <c r="F6703" s="55"/>
      <c r="G6703" s="55"/>
      <c r="H6703" s="55"/>
      <c r="I6703" s="55"/>
      <c r="J6703" s="55"/>
      <c r="K6703" s="55"/>
      <c r="L6703" s="55"/>
      <c r="M6703" s="55"/>
      <c r="N6703" s="55"/>
      <c r="O6703" s="55"/>
      <c r="P6703" s="55"/>
      <c r="Q6703" s="55"/>
      <c r="R6703" s="55"/>
      <c r="S6703" s="55"/>
      <c r="T6703" s="55"/>
      <c r="U6703" s="55"/>
      <c r="V6703" s="55"/>
      <c r="W6703" s="55"/>
      <c r="X6703" s="55"/>
      <c r="Y6703" s="55"/>
      <c r="Z6703" s="55"/>
      <c r="AA6703" s="55"/>
      <c r="AB6703" s="55"/>
      <c r="AC6703" s="55"/>
      <c r="AD6703" s="55"/>
      <c r="AE6703" s="55"/>
      <c r="AF6703" s="55"/>
      <c r="AG6703" s="55"/>
      <c r="AH6703" s="55"/>
      <c r="AI6703" s="55"/>
      <c r="AJ6703" s="55"/>
      <c r="AK6703" s="55"/>
      <c r="AL6703" s="55"/>
      <c r="AM6703" s="55"/>
      <c r="AN6703" s="55"/>
      <c r="AO6703" s="55"/>
      <c r="AP6703" s="55"/>
      <c r="AQ6703" s="55"/>
      <c r="AR6703" s="55"/>
      <c r="AS6703" s="55"/>
      <c r="AT6703" s="55"/>
      <c r="AU6703" s="55"/>
      <c r="AV6703" s="55"/>
      <c r="AW6703" s="55"/>
      <c r="AX6703" s="55"/>
      <c r="AY6703" s="55"/>
      <c r="AZ6703" s="55"/>
      <c r="BA6703" s="55"/>
      <c r="BB6703" s="191">
        <v>1.964</v>
      </c>
      <c r="BC6703" s="191">
        <v>10.4</v>
      </c>
      <c r="BD6703" s="22">
        <f t="shared" si="734"/>
        <v>2.639784946236559</v>
      </c>
      <c r="BE6703" s="186">
        <f t="shared" si="735"/>
        <v>7.7602150537634413</v>
      </c>
      <c r="BF6703" s="191"/>
      <c r="BG6703" s="188"/>
      <c r="BH6703" s="186">
        <f t="shared" si="731"/>
        <v>7.7376000000000007E-3</v>
      </c>
      <c r="BI6703" s="22">
        <f t="shared" si="731"/>
        <v>1.964E-3</v>
      </c>
      <c r="BJ6703" s="186">
        <f t="shared" si="738"/>
        <v>5.7736000000000003E-3</v>
      </c>
    </row>
    <row r="6704" spans="3:62" outlineLevel="1" collapsed="1" x14ac:dyDescent="0.2">
      <c r="C6704" s="18"/>
      <c r="D6704" s="18"/>
      <c r="E6704" s="184" t="s">
        <v>5973</v>
      </c>
      <c r="F6704" s="55"/>
      <c r="G6704" s="55"/>
      <c r="H6704" s="55"/>
      <c r="I6704" s="55"/>
      <c r="J6704" s="55"/>
      <c r="K6704" s="55"/>
      <c r="L6704" s="55"/>
      <c r="M6704" s="55"/>
      <c r="N6704" s="55"/>
      <c r="O6704" s="55"/>
      <c r="P6704" s="55"/>
      <c r="Q6704" s="55"/>
      <c r="R6704" s="55"/>
      <c r="S6704" s="55"/>
      <c r="T6704" s="55"/>
      <c r="U6704" s="55"/>
      <c r="V6704" s="55"/>
      <c r="W6704" s="55"/>
      <c r="X6704" s="55"/>
      <c r="Y6704" s="55"/>
      <c r="Z6704" s="55"/>
      <c r="AA6704" s="55"/>
      <c r="AB6704" s="55"/>
      <c r="AC6704" s="55"/>
      <c r="AD6704" s="55"/>
      <c r="AE6704" s="55"/>
      <c r="AF6704" s="55"/>
      <c r="AG6704" s="55"/>
      <c r="AH6704" s="55"/>
      <c r="AI6704" s="55"/>
      <c r="AJ6704" s="55"/>
      <c r="AK6704" s="55"/>
      <c r="AL6704" s="55"/>
      <c r="AM6704" s="55"/>
      <c r="AN6704" s="55"/>
      <c r="AO6704" s="55"/>
      <c r="AP6704" s="55"/>
      <c r="AQ6704" s="55"/>
      <c r="AR6704" s="55"/>
      <c r="AS6704" s="55"/>
      <c r="AT6704" s="55"/>
      <c r="AU6704" s="55"/>
      <c r="AV6704" s="55"/>
      <c r="AW6704" s="55"/>
      <c r="AX6704" s="55"/>
      <c r="AY6704" s="55"/>
      <c r="AZ6704" s="55"/>
      <c r="BA6704" s="55"/>
      <c r="BB6704" s="186">
        <f>BB6705</f>
        <v>0.62</v>
      </c>
      <c r="BC6704" s="186">
        <f t="shared" ref="BC6704:BE6704" si="741">BC6705</f>
        <v>7</v>
      </c>
      <c r="BD6704" s="186">
        <f t="shared" si="741"/>
        <v>0.83333333333333337</v>
      </c>
      <c r="BE6704" s="186">
        <f t="shared" si="741"/>
        <v>6.166666666666667</v>
      </c>
      <c r="BF6704" s="191"/>
      <c r="BG6704" s="188">
        <v>7</v>
      </c>
      <c r="BH6704" s="186">
        <f>BH6705</f>
        <v>5.208E-3</v>
      </c>
      <c r="BI6704" s="186">
        <f t="shared" ref="BI6704:BJ6704" si="742">BI6705</f>
        <v>6.2E-4</v>
      </c>
      <c r="BJ6704" s="186">
        <f t="shared" si="742"/>
        <v>4.5880000000000001E-3</v>
      </c>
    </row>
    <row r="6705" spans="3:62" hidden="1" outlineLevel="2" x14ac:dyDescent="0.2">
      <c r="C6705" s="18"/>
      <c r="D6705" s="18"/>
      <c r="E6705" s="177" t="s">
        <v>6016</v>
      </c>
      <c r="F6705" s="55"/>
      <c r="G6705" s="55"/>
      <c r="H6705" s="55"/>
      <c r="I6705" s="55"/>
      <c r="J6705" s="55"/>
      <c r="K6705" s="55"/>
      <c r="L6705" s="55"/>
      <c r="M6705" s="55"/>
      <c r="N6705" s="55"/>
      <c r="O6705" s="55"/>
      <c r="P6705" s="55"/>
      <c r="Q6705" s="55"/>
      <c r="R6705" s="55"/>
      <c r="S6705" s="55"/>
      <c r="T6705" s="55"/>
      <c r="U6705" s="55"/>
      <c r="V6705" s="55"/>
      <c r="W6705" s="55"/>
      <c r="X6705" s="55"/>
      <c r="Y6705" s="55"/>
      <c r="Z6705" s="55"/>
      <c r="AA6705" s="55"/>
      <c r="AB6705" s="55"/>
      <c r="AC6705" s="55"/>
      <c r="AD6705" s="55"/>
      <c r="AE6705" s="55"/>
      <c r="AF6705" s="55"/>
      <c r="AG6705" s="55"/>
      <c r="AH6705" s="55"/>
      <c r="AI6705" s="55"/>
      <c r="AJ6705" s="55"/>
      <c r="AK6705" s="55"/>
      <c r="AL6705" s="55"/>
      <c r="AM6705" s="55"/>
      <c r="AN6705" s="55"/>
      <c r="AO6705" s="55"/>
      <c r="AP6705" s="55"/>
      <c r="AQ6705" s="55"/>
      <c r="AR6705" s="55"/>
      <c r="AS6705" s="55"/>
      <c r="AT6705" s="55"/>
      <c r="AU6705" s="55"/>
      <c r="AV6705" s="55"/>
      <c r="AW6705" s="55"/>
      <c r="AX6705" s="55"/>
      <c r="AY6705" s="55"/>
      <c r="AZ6705" s="55"/>
      <c r="BA6705" s="55"/>
      <c r="BB6705" s="191">
        <v>0.62</v>
      </c>
      <c r="BC6705" s="191">
        <v>7</v>
      </c>
      <c r="BD6705" s="22">
        <f t="shared" si="734"/>
        <v>0.83333333333333337</v>
      </c>
      <c r="BE6705" s="186">
        <f t="shared" si="735"/>
        <v>6.166666666666667</v>
      </c>
      <c r="BF6705" s="191"/>
      <c r="BG6705" s="188"/>
      <c r="BH6705" s="186">
        <f t="shared" si="731"/>
        <v>5.208E-3</v>
      </c>
      <c r="BI6705" s="22">
        <f t="shared" si="731"/>
        <v>6.2E-4</v>
      </c>
      <c r="BJ6705" s="186">
        <f t="shared" si="738"/>
        <v>4.5880000000000001E-3</v>
      </c>
    </row>
    <row r="6706" spans="3:62" outlineLevel="1" collapsed="1" x14ac:dyDescent="0.2">
      <c r="C6706" s="18"/>
      <c r="D6706" s="18"/>
      <c r="E6706" s="184" t="s">
        <v>5974</v>
      </c>
      <c r="F6706" s="55"/>
      <c r="G6706" s="55"/>
      <c r="H6706" s="55"/>
      <c r="I6706" s="55"/>
      <c r="J6706" s="55"/>
      <c r="K6706" s="55"/>
      <c r="L6706" s="55"/>
      <c r="M6706" s="55"/>
      <c r="N6706" s="55"/>
      <c r="O6706" s="55"/>
      <c r="P6706" s="55"/>
      <c r="Q6706" s="55"/>
      <c r="R6706" s="55"/>
      <c r="S6706" s="55"/>
      <c r="T6706" s="55"/>
      <c r="U6706" s="55"/>
      <c r="V6706" s="55"/>
      <c r="W6706" s="55"/>
      <c r="X6706" s="55"/>
      <c r="Y6706" s="55"/>
      <c r="Z6706" s="55"/>
      <c r="AA6706" s="55"/>
      <c r="AB6706" s="55"/>
      <c r="AC6706" s="55"/>
      <c r="AD6706" s="55"/>
      <c r="AE6706" s="55"/>
      <c r="AF6706" s="55"/>
      <c r="AG6706" s="55"/>
      <c r="AH6706" s="55"/>
      <c r="AI6706" s="55"/>
      <c r="AJ6706" s="55"/>
      <c r="AK6706" s="55"/>
      <c r="AL6706" s="55"/>
      <c r="AM6706" s="55"/>
      <c r="AN6706" s="55"/>
      <c r="AO6706" s="55"/>
      <c r="AP6706" s="55"/>
      <c r="AQ6706" s="55"/>
      <c r="AR6706" s="55"/>
      <c r="AS6706" s="55"/>
      <c r="AT6706" s="55"/>
      <c r="AU6706" s="55"/>
      <c r="AV6706" s="55"/>
      <c r="AW6706" s="55"/>
      <c r="AX6706" s="55"/>
      <c r="AY6706" s="55"/>
      <c r="AZ6706" s="55"/>
      <c r="BA6706" s="55"/>
      <c r="BB6706" s="186">
        <f>BB6707</f>
        <v>1.5</v>
      </c>
      <c r="BC6706" s="186">
        <f t="shared" ref="BC6706:BE6706" si="743">BC6707</f>
        <v>5</v>
      </c>
      <c r="BD6706" s="186">
        <f t="shared" si="743"/>
        <v>2.0161290322580645</v>
      </c>
      <c r="BE6706" s="186">
        <f t="shared" si="743"/>
        <v>2.9838709677419355</v>
      </c>
      <c r="BF6706" s="191"/>
      <c r="BG6706" s="188">
        <v>7</v>
      </c>
      <c r="BH6706" s="186">
        <f>BH6707</f>
        <v>3.7200000000000002E-3</v>
      </c>
      <c r="BI6706" s="186">
        <f t="shared" ref="BI6706:BJ6706" si="744">BI6707</f>
        <v>1.5E-3</v>
      </c>
      <c r="BJ6706" s="186">
        <f t="shared" si="744"/>
        <v>2.2200000000000002E-3</v>
      </c>
    </row>
    <row r="6707" spans="3:62" hidden="1" outlineLevel="2" x14ac:dyDescent="0.2">
      <c r="C6707" s="18"/>
      <c r="D6707" s="18"/>
      <c r="E6707" s="177" t="s">
        <v>6017</v>
      </c>
      <c r="F6707" s="55"/>
      <c r="G6707" s="55"/>
      <c r="H6707" s="55"/>
      <c r="I6707" s="55"/>
      <c r="J6707" s="55"/>
      <c r="K6707" s="55"/>
      <c r="L6707" s="55"/>
      <c r="M6707" s="55"/>
      <c r="N6707" s="55"/>
      <c r="O6707" s="55"/>
      <c r="P6707" s="55"/>
      <c r="Q6707" s="55"/>
      <c r="R6707" s="55"/>
      <c r="S6707" s="55"/>
      <c r="T6707" s="55"/>
      <c r="U6707" s="55"/>
      <c r="V6707" s="55"/>
      <c r="W6707" s="55"/>
      <c r="X6707" s="55"/>
      <c r="Y6707" s="55"/>
      <c r="Z6707" s="55"/>
      <c r="AA6707" s="55"/>
      <c r="AB6707" s="55"/>
      <c r="AC6707" s="55"/>
      <c r="AD6707" s="55"/>
      <c r="AE6707" s="55"/>
      <c r="AF6707" s="55"/>
      <c r="AG6707" s="55"/>
      <c r="AH6707" s="55"/>
      <c r="AI6707" s="55"/>
      <c r="AJ6707" s="55"/>
      <c r="AK6707" s="55"/>
      <c r="AL6707" s="55"/>
      <c r="AM6707" s="55"/>
      <c r="AN6707" s="55"/>
      <c r="AO6707" s="55"/>
      <c r="AP6707" s="55"/>
      <c r="AQ6707" s="55"/>
      <c r="AR6707" s="55"/>
      <c r="AS6707" s="55"/>
      <c r="AT6707" s="55"/>
      <c r="AU6707" s="55"/>
      <c r="AV6707" s="55"/>
      <c r="AW6707" s="55"/>
      <c r="AX6707" s="55"/>
      <c r="AY6707" s="55"/>
      <c r="AZ6707" s="55"/>
      <c r="BA6707" s="55"/>
      <c r="BB6707" s="191">
        <v>1.5</v>
      </c>
      <c r="BC6707" s="191">
        <v>5</v>
      </c>
      <c r="BD6707" s="22">
        <f t="shared" si="734"/>
        <v>2.0161290322580645</v>
      </c>
      <c r="BE6707" s="186">
        <f t="shared" si="735"/>
        <v>2.9838709677419355</v>
      </c>
      <c r="BF6707" s="191"/>
      <c r="BG6707" s="188"/>
      <c r="BH6707" s="186">
        <f t="shared" si="731"/>
        <v>3.7200000000000002E-3</v>
      </c>
      <c r="BI6707" s="22">
        <f t="shared" si="731"/>
        <v>1.5E-3</v>
      </c>
      <c r="BJ6707" s="186">
        <f t="shared" si="738"/>
        <v>2.2200000000000002E-3</v>
      </c>
    </row>
    <row r="6708" spans="3:62" hidden="1" outlineLevel="1" collapsed="1" x14ac:dyDescent="0.2">
      <c r="C6708" s="18"/>
      <c r="D6708" s="18"/>
      <c r="E6708" s="184" t="s">
        <v>5975</v>
      </c>
      <c r="F6708" s="55"/>
      <c r="G6708" s="55"/>
      <c r="H6708" s="55"/>
      <c r="I6708" s="55"/>
      <c r="J6708" s="55"/>
      <c r="K6708" s="55"/>
      <c r="L6708" s="55"/>
      <c r="M6708" s="55"/>
      <c r="N6708" s="55"/>
      <c r="O6708" s="55"/>
      <c r="P6708" s="55"/>
      <c r="Q6708" s="55"/>
      <c r="R6708" s="55"/>
      <c r="S6708" s="55"/>
      <c r="T6708" s="55"/>
      <c r="U6708" s="55"/>
      <c r="V6708" s="55"/>
      <c r="W6708" s="55"/>
      <c r="X6708" s="55"/>
      <c r="Y6708" s="55"/>
      <c r="Z6708" s="55"/>
      <c r="AA6708" s="55"/>
      <c r="AB6708" s="55"/>
      <c r="AC6708" s="55"/>
      <c r="AD6708" s="55"/>
      <c r="AE6708" s="55"/>
      <c r="AF6708" s="55"/>
      <c r="AG6708" s="55"/>
      <c r="AH6708" s="55"/>
      <c r="AI6708" s="55"/>
      <c r="AJ6708" s="55"/>
      <c r="AK6708" s="55"/>
      <c r="AL6708" s="55"/>
      <c r="AM6708" s="55"/>
      <c r="AN6708" s="55"/>
      <c r="AO6708" s="55"/>
      <c r="AP6708" s="55"/>
      <c r="AQ6708" s="55"/>
      <c r="AR6708" s="55"/>
      <c r="AS6708" s="55"/>
      <c r="AT6708" s="55"/>
      <c r="AU6708" s="55"/>
      <c r="AV6708" s="55"/>
      <c r="AW6708" s="55"/>
      <c r="AX6708" s="55"/>
      <c r="AY6708" s="55"/>
      <c r="AZ6708" s="55"/>
      <c r="BA6708" s="55"/>
      <c r="BB6708" s="186">
        <f>BB6709</f>
        <v>10.94</v>
      </c>
      <c r="BC6708" s="186">
        <f t="shared" ref="BC6708:BE6708" si="745">BC6709</f>
        <v>64.099999999999994</v>
      </c>
      <c r="BD6708" s="186">
        <f t="shared" si="745"/>
        <v>14.704301075268816</v>
      </c>
      <c r="BE6708" s="186">
        <f t="shared" si="745"/>
        <v>49.395698924731178</v>
      </c>
      <c r="BF6708" s="191"/>
      <c r="BG6708" s="188">
        <v>5</v>
      </c>
      <c r="BH6708" s="186">
        <f>BH6709</f>
        <v>4.7690399999999994E-2</v>
      </c>
      <c r="BI6708" s="186">
        <f t="shared" ref="BI6708:BJ6708" si="746">BI6709</f>
        <v>1.094E-2</v>
      </c>
      <c r="BJ6708" s="186">
        <f t="shared" si="746"/>
        <v>3.6750399999999996E-2</v>
      </c>
    </row>
    <row r="6709" spans="3:62" hidden="1" outlineLevel="2" x14ac:dyDescent="0.2">
      <c r="C6709" s="18"/>
      <c r="D6709" s="18"/>
      <c r="E6709" s="177" t="s">
        <v>6018</v>
      </c>
      <c r="F6709" s="55"/>
      <c r="G6709" s="55"/>
      <c r="H6709" s="55"/>
      <c r="I6709" s="55"/>
      <c r="J6709" s="55"/>
      <c r="K6709" s="55"/>
      <c r="L6709" s="55"/>
      <c r="M6709" s="55"/>
      <c r="N6709" s="55"/>
      <c r="O6709" s="55"/>
      <c r="P6709" s="55"/>
      <c r="Q6709" s="55"/>
      <c r="R6709" s="55"/>
      <c r="S6709" s="55"/>
      <c r="T6709" s="55"/>
      <c r="U6709" s="55"/>
      <c r="V6709" s="55"/>
      <c r="W6709" s="55"/>
      <c r="X6709" s="55"/>
      <c r="Y6709" s="55"/>
      <c r="Z6709" s="55"/>
      <c r="AA6709" s="55"/>
      <c r="AB6709" s="55"/>
      <c r="AC6709" s="55"/>
      <c r="AD6709" s="55"/>
      <c r="AE6709" s="55"/>
      <c r="AF6709" s="55"/>
      <c r="AG6709" s="55"/>
      <c r="AH6709" s="55"/>
      <c r="AI6709" s="55"/>
      <c r="AJ6709" s="55"/>
      <c r="AK6709" s="55"/>
      <c r="AL6709" s="55"/>
      <c r="AM6709" s="55"/>
      <c r="AN6709" s="55"/>
      <c r="AO6709" s="55"/>
      <c r="AP6709" s="55"/>
      <c r="AQ6709" s="55"/>
      <c r="AR6709" s="55"/>
      <c r="AS6709" s="55"/>
      <c r="AT6709" s="55"/>
      <c r="AU6709" s="55"/>
      <c r="AV6709" s="55"/>
      <c r="AW6709" s="55"/>
      <c r="AX6709" s="55"/>
      <c r="AY6709" s="55"/>
      <c r="AZ6709" s="55"/>
      <c r="BA6709" s="55"/>
      <c r="BB6709" s="191">
        <v>10.94</v>
      </c>
      <c r="BC6709" s="191">
        <v>64.099999999999994</v>
      </c>
      <c r="BD6709" s="22">
        <f t="shared" si="734"/>
        <v>14.704301075268816</v>
      </c>
      <c r="BE6709" s="186">
        <f t="shared" si="735"/>
        <v>49.395698924731178</v>
      </c>
      <c r="BF6709" s="191"/>
      <c r="BG6709" s="188"/>
      <c r="BH6709" s="186">
        <f t="shared" si="731"/>
        <v>4.7690399999999994E-2</v>
      </c>
      <c r="BI6709" s="22">
        <f t="shared" si="731"/>
        <v>1.094E-2</v>
      </c>
      <c r="BJ6709" s="186">
        <f t="shared" si="738"/>
        <v>3.6750399999999996E-2</v>
      </c>
    </row>
    <row r="6710" spans="3:62" hidden="1" outlineLevel="1" collapsed="1" x14ac:dyDescent="0.2">
      <c r="C6710" s="18"/>
      <c r="D6710" s="18"/>
      <c r="E6710" s="184" t="s">
        <v>5976</v>
      </c>
      <c r="F6710" s="55"/>
      <c r="G6710" s="55"/>
      <c r="H6710" s="55"/>
      <c r="I6710" s="55"/>
      <c r="J6710" s="55"/>
      <c r="K6710" s="55"/>
      <c r="L6710" s="55"/>
      <c r="M6710" s="55"/>
      <c r="N6710" s="55"/>
      <c r="O6710" s="55"/>
      <c r="P6710" s="55"/>
      <c r="Q6710" s="55"/>
      <c r="R6710" s="55"/>
      <c r="S6710" s="55"/>
      <c r="T6710" s="55"/>
      <c r="U6710" s="55"/>
      <c r="V6710" s="55"/>
      <c r="W6710" s="55"/>
      <c r="X6710" s="55"/>
      <c r="Y6710" s="55"/>
      <c r="Z6710" s="55"/>
      <c r="AA6710" s="55"/>
      <c r="AB6710" s="55"/>
      <c r="AC6710" s="55"/>
      <c r="AD6710" s="55"/>
      <c r="AE6710" s="55"/>
      <c r="AF6710" s="55"/>
      <c r="AG6710" s="55"/>
      <c r="AH6710" s="55"/>
      <c r="AI6710" s="55"/>
      <c r="AJ6710" s="55"/>
      <c r="AK6710" s="55"/>
      <c r="AL6710" s="55"/>
      <c r="AM6710" s="55"/>
      <c r="AN6710" s="55"/>
      <c r="AO6710" s="55"/>
      <c r="AP6710" s="55"/>
      <c r="AQ6710" s="55"/>
      <c r="AR6710" s="55"/>
      <c r="AS6710" s="55"/>
      <c r="AT6710" s="55"/>
      <c r="AU6710" s="55"/>
      <c r="AV6710" s="55"/>
      <c r="AW6710" s="55"/>
      <c r="AX6710" s="55"/>
      <c r="AY6710" s="55"/>
      <c r="AZ6710" s="55"/>
      <c r="BA6710" s="55"/>
      <c r="BB6710" s="186">
        <f>BB6711</f>
        <v>8.9779999999999998</v>
      </c>
      <c r="BC6710" s="186">
        <f t="shared" ref="BC6710:BE6710" si="747">BC6711</f>
        <v>5.8</v>
      </c>
      <c r="BD6710" s="186">
        <f t="shared" si="747"/>
        <v>12.067204301075268</v>
      </c>
      <c r="BE6710" s="186">
        <f t="shared" si="747"/>
        <v>-6.2672043010752683</v>
      </c>
      <c r="BF6710" s="191"/>
      <c r="BG6710" s="188">
        <v>6</v>
      </c>
      <c r="BH6710" s="186">
        <f>BH6711</f>
        <v>4.3151999999999999E-3</v>
      </c>
      <c r="BI6710" s="186">
        <f t="shared" ref="BI6710:BJ6710" si="748">BI6711</f>
        <v>8.9779999999999999E-3</v>
      </c>
      <c r="BJ6710" s="186">
        <f t="shared" si="748"/>
        <v>0</v>
      </c>
    </row>
    <row r="6711" spans="3:62" hidden="1" outlineLevel="2" x14ac:dyDescent="0.2">
      <c r="C6711" s="18"/>
      <c r="D6711" s="18"/>
      <c r="E6711" s="177" t="s">
        <v>6019</v>
      </c>
      <c r="F6711" s="55"/>
      <c r="G6711" s="55"/>
      <c r="H6711" s="55"/>
      <c r="I6711" s="55"/>
      <c r="J6711" s="55"/>
      <c r="K6711" s="55"/>
      <c r="L6711" s="55"/>
      <c r="M6711" s="55"/>
      <c r="N6711" s="55"/>
      <c r="O6711" s="55"/>
      <c r="P6711" s="55"/>
      <c r="Q6711" s="55"/>
      <c r="R6711" s="55"/>
      <c r="S6711" s="55"/>
      <c r="T6711" s="55"/>
      <c r="U6711" s="55"/>
      <c r="V6711" s="55"/>
      <c r="W6711" s="55"/>
      <c r="X6711" s="55"/>
      <c r="Y6711" s="55"/>
      <c r="Z6711" s="55"/>
      <c r="AA6711" s="55"/>
      <c r="AB6711" s="55"/>
      <c r="AC6711" s="55"/>
      <c r="AD6711" s="55"/>
      <c r="AE6711" s="55"/>
      <c r="AF6711" s="55"/>
      <c r="AG6711" s="55"/>
      <c r="AH6711" s="55"/>
      <c r="AI6711" s="55"/>
      <c r="AJ6711" s="55"/>
      <c r="AK6711" s="55"/>
      <c r="AL6711" s="55"/>
      <c r="AM6711" s="55"/>
      <c r="AN6711" s="55"/>
      <c r="AO6711" s="55"/>
      <c r="AP6711" s="55"/>
      <c r="AQ6711" s="55"/>
      <c r="AR6711" s="55"/>
      <c r="AS6711" s="55"/>
      <c r="AT6711" s="55"/>
      <c r="AU6711" s="55"/>
      <c r="AV6711" s="55"/>
      <c r="AW6711" s="55"/>
      <c r="AX6711" s="55"/>
      <c r="AY6711" s="55"/>
      <c r="AZ6711" s="55"/>
      <c r="BA6711" s="55"/>
      <c r="BB6711" s="191">
        <v>8.9779999999999998</v>
      </c>
      <c r="BC6711" s="191">
        <v>5.8</v>
      </c>
      <c r="BD6711" s="22">
        <f t="shared" si="734"/>
        <v>12.067204301075268</v>
      </c>
      <c r="BE6711" s="186">
        <f t="shared" si="735"/>
        <v>-6.2672043010752683</v>
      </c>
      <c r="BF6711" s="191"/>
      <c r="BG6711" s="188"/>
      <c r="BH6711" s="186">
        <f t="shared" si="731"/>
        <v>4.3151999999999999E-3</v>
      </c>
      <c r="BI6711" s="22">
        <f t="shared" si="731"/>
        <v>8.9779999999999999E-3</v>
      </c>
      <c r="BJ6711" s="186">
        <v>0</v>
      </c>
    </row>
    <row r="6712" spans="3:62" hidden="1" outlineLevel="1" collapsed="1" x14ac:dyDescent="0.2">
      <c r="C6712" s="18"/>
      <c r="D6712" s="18"/>
      <c r="E6712" s="184" t="s">
        <v>5977</v>
      </c>
      <c r="F6712" s="55"/>
      <c r="G6712" s="55"/>
      <c r="H6712" s="55"/>
      <c r="I6712" s="55"/>
      <c r="J6712" s="55"/>
      <c r="K6712" s="55"/>
      <c r="L6712" s="55"/>
      <c r="M6712" s="55"/>
      <c r="N6712" s="55"/>
      <c r="O6712" s="55"/>
      <c r="P6712" s="55"/>
      <c r="Q6712" s="55"/>
      <c r="R6712" s="55"/>
      <c r="S6712" s="55"/>
      <c r="T6712" s="55"/>
      <c r="U6712" s="55"/>
      <c r="V6712" s="55"/>
      <c r="W6712" s="55"/>
      <c r="X6712" s="55"/>
      <c r="Y6712" s="55"/>
      <c r="Z6712" s="55"/>
      <c r="AA6712" s="55"/>
      <c r="AB6712" s="55"/>
      <c r="AC6712" s="55"/>
      <c r="AD6712" s="55"/>
      <c r="AE6712" s="55"/>
      <c r="AF6712" s="55"/>
      <c r="AG6712" s="55"/>
      <c r="AH6712" s="55"/>
      <c r="AI6712" s="55"/>
      <c r="AJ6712" s="55"/>
      <c r="AK6712" s="55"/>
      <c r="AL6712" s="55"/>
      <c r="AM6712" s="55"/>
      <c r="AN6712" s="55"/>
      <c r="AO6712" s="55"/>
      <c r="AP6712" s="55"/>
      <c r="AQ6712" s="55"/>
      <c r="AR6712" s="55"/>
      <c r="AS6712" s="55"/>
      <c r="AT6712" s="55"/>
      <c r="AU6712" s="55"/>
      <c r="AV6712" s="55"/>
      <c r="AW6712" s="55"/>
      <c r="AX6712" s="55"/>
      <c r="AY6712" s="55"/>
      <c r="AZ6712" s="55"/>
      <c r="BA6712" s="55"/>
      <c r="BB6712" s="186">
        <f>BB6713</f>
        <v>3.28</v>
      </c>
      <c r="BC6712" s="186">
        <f t="shared" ref="BC6712:BE6712" si="749">BC6713</f>
        <v>26.62</v>
      </c>
      <c r="BD6712" s="186">
        <f t="shared" si="749"/>
        <v>4.4086021505376349</v>
      </c>
      <c r="BE6712" s="186">
        <f t="shared" si="749"/>
        <v>22.211397849462365</v>
      </c>
      <c r="BF6712" s="191"/>
      <c r="BG6712" s="188">
        <v>6</v>
      </c>
      <c r="BH6712" s="186">
        <f>BH6713</f>
        <v>1.9805279999999998E-2</v>
      </c>
      <c r="BI6712" s="186">
        <f t="shared" ref="BI6712:BJ6712" si="750">BI6713</f>
        <v>3.2799999999999999E-3</v>
      </c>
      <c r="BJ6712" s="186">
        <f t="shared" si="750"/>
        <v>1.6525279999999996E-2</v>
      </c>
    </row>
    <row r="6713" spans="3:62" hidden="1" outlineLevel="2" x14ac:dyDescent="0.2">
      <c r="C6713" s="18"/>
      <c r="D6713" s="18"/>
      <c r="E6713" s="177" t="s">
        <v>6020</v>
      </c>
      <c r="F6713" s="55"/>
      <c r="G6713" s="55"/>
      <c r="H6713" s="55"/>
      <c r="I6713" s="55"/>
      <c r="J6713" s="55"/>
      <c r="K6713" s="55"/>
      <c r="L6713" s="55"/>
      <c r="M6713" s="55"/>
      <c r="N6713" s="55"/>
      <c r="O6713" s="55"/>
      <c r="P6713" s="55"/>
      <c r="Q6713" s="55"/>
      <c r="R6713" s="55"/>
      <c r="S6713" s="55"/>
      <c r="T6713" s="55"/>
      <c r="U6713" s="55"/>
      <c r="V6713" s="55"/>
      <c r="W6713" s="55"/>
      <c r="X6713" s="55"/>
      <c r="Y6713" s="55"/>
      <c r="Z6713" s="55"/>
      <c r="AA6713" s="55"/>
      <c r="AB6713" s="55"/>
      <c r="AC6713" s="55"/>
      <c r="AD6713" s="55"/>
      <c r="AE6713" s="55"/>
      <c r="AF6713" s="55"/>
      <c r="AG6713" s="55"/>
      <c r="AH6713" s="55"/>
      <c r="AI6713" s="55"/>
      <c r="AJ6713" s="55"/>
      <c r="AK6713" s="55"/>
      <c r="AL6713" s="55"/>
      <c r="AM6713" s="55"/>
      <c r="AN6713" s="55"/>
      <c r="AO6713" s="55"/>
      <c r="AP6713" s="55"/>
      <c r="AQ6713" s="55"/>
      <c r="AR6713" s="55"/>
      <c r="AS6713" s="55"/>
      <c r="AT6713" s="55"/>
      <c r="AU6713" s="55"/>
      <c r="AV6713" s="55"/>
      <c r="AW6713" s="55"/>
      <c r="AX6713" s="55"/>
      <c r="AY6713" s="55"/>
      <c r="AZ6713" s="55"/>
      <c r="BA6713" s="55"/>
      <c r="BB6713" s="191">
        <v>3.28</v>
      </c>
      <c r="BC6713" s="191">
        <v>26.62</v>
      </c>
      <c r="BD6713" s="22">
        <f t="shared" si="734"/>
        <v>4.4086021505376349</v>
      </c>
      <c r="BE6713" s="186">
        <f t="shared" si="735"/>
        <v>22.211397849462365</v>
      </c>
      <c r="BF6713" s="191"/>
      <c r="BG6713" s="188"/>
      <c r="BH6713" s="186">
        <f t="shared" si="731"/>
        <v>1.9805279999999998E-2</v>
      </c>
      <c r="BI6713" s="22">
        <f t="shared" si="731"/>
        <v>3.2799999999999999E-3</v>
      </c>
      <c r="BJ6713" s="186">
        <f t="shared" si="738"/>
        <v>1.6525279999999996E-2</v>
      </c>
    </row>
    <row r="6714" spans="3:62" hidden="1" outlineLevel="1" collapsed="1" x14ac:dyDescent="0.2">
      <c r="C6714" s="18"/>
      <c r="D6714" s="18"/>
      <c r="E6714" s="184" t="s">
        <v>5978</v>
      </c>
      <c r="F6714" s="55"/>
      <c r="G6714" s="55"/>
      <c r="H6714" s="55"/>
      <c r="I6714" s="55"/>
      <c r="J6714" s="55"/>
      <c r="K6714" s="55"/>
      <c r="L6714" s="55"/>
      <c r="M6714" s="55"/>
      <c r="N6714" s="55"/>
      <c r="O6714" s="55"/>
      <c r="P6714" s="55"/>
      <c r="Q6714" s="55"/>
      <c r="R6714" s="55"/>
      <c r="S6714" s="55"/>
      <c r="T6714" s="55"/>
      <c r="U6714" s="55"/>
      <c r="V6714" s="55"/>
      <c r="W6714" s="55"/>
      <c r="X6714" s="55"/>
      <c r="Y6714" s="55"/>
      <c r="Z6714" s="55"/>
      <c r="AA6714" s="55"/>
      <c r="AB6714" s="55"/>
      <c r="AC6714" s="55"/>
      <c r="AD6714" s="55"/>
      <c r="AE6714" s="55"/>
      <c r="AF6714" s="55"/>
      <c r="AG6714" s="55"/>
      <c r="AH6714" s="55"/>
      <c r="AI6714" s="55"/>
      <c r="AJ6714" s="55"/>
      <c r="AK6714" s="55"/>
      <c r="AL6714" s="55"/>
      <c r="AM6714" s="55"/>
      <c r="AN6714" s="55"/>
      <c r="AO6714" s="55"/>
      <c r="AP6714" s="55"/>
      <c r="AQ6714" s="55"/>
      <c r="AR6714" s="55"/>
      <c r="AS6714" s="55"/>
      <c r="AT6714" s="55"/>
      <c r="AU6714" s="55"/>
      <c r="AV6714" s="55"/>
      <c r="AW6714" s="55"/>
      <c r="AX6714" s="55"/>
      <c r="AY6714" s="55"/>
      <c r="AZ6714" s="55"/>
      <c r="BA6714" s="55"/>
      <c r="BB6714" s="186">
        <f>BB6715</f>
        <v>1.571</v>
      </c>
      <c r="BC6714" s="186">
        <f t="shared" ref="BC6714:BE6714" si="751">BC6715</f>
        <v>5.5</v>
      </c>
      <c r="BD6714" s="186">
        <f t="shared" si="751"/>
        <v>2.111559139784946</v>
      </c>
      <c r="BE6714" s="186">
        <f t="shared" si="751"/>
        <v>3.388440860215054</v>
      </c>
      <c r="BF6714" s="191"/>
      <c r="BG6714" s="188">
        <v>6</v>
      </c>
      <c r="BH6714" s="186">
        <f>BH6715</f>
        <v>4.0920000000000002E-3</v>
      </c>
      <c r="BI6714" s="186">
        <f t="shared" ref="BI6714:BJ6714" si="752">BI6715</f>
        <v>1.5709999999999997E-3</v>
      </c>
      <c r="BJ6714" s="186">
        <f t="shared" si="752"/>
        <v>2.5210000000000007E-3</v>
      </c>
    </row>
    <row r="6715" spans="3:62" hidden="1" outlineLevel="2" x14ac:dyDescent="0.2">
      <c r="C6715" s="18"/>
      <c r="D6715" s="18"/>
      <c r="E6715" s="177" t="s">
        <v>6021</v>
      </c>
      <c r="F6715" s="55"/>
      <c r="G6715" s="55"/>
      <c r="H6715" s="55"/>
      <c r="I6715" s="55"/>
      <c r="J6715" s="55"/>
      <c r="K6715" s="55"/>
      <c r="L6715" s="55"/>
      <c r="M6715" s="55"/>
      <c r="N6715" s="55"/>
      <c r="O6715" s="55"/>
      <c r="P6715" s="55"/>
      <c r="Q6715" s="55"/>
      <c r="R6715" s="55"/>
      <c r="S6715" s="55"/>
      <c r="T6715" s="55"/>
      <c r="U6715" s="55"/>
      <c r="V6715" s="55"/>
      <c r="W6715" s="55"/>
      <c r="X6715" s="55"/>
      <c r="Y6715" s="55"/>
      <c r="Z6715" s="55"/>
      <c r="AA6715" s="55"/>
      <c r="AB6715" s="55"/>
      <c r="AC6715" s="55"/>
      <c r="AD6715" s="55"/>
      <c r="AE6715" s="55"/>
      <c r="AF6715" s="55"/>
      <c r="AG6715" s="55"/>
      <c r="AH6715" s="55"/>
      <c r="AI6715" s="55"/>
      <c r="AJ6715" s="55"/>
      <c r="AK6715" s="55"/>
      <c r="AL6715" s="55"/>
      <c r="AM6715" s="55"/>
      <c r="AN6715" s="55"/>
      <c r="AO6715" s="55"/>
      <c r="AP6715" s="55"/>
      <c r="AQ6715" s="55"/>
      <c r="AR6715" s="55"/>
      <c r="AS6715" s="55"/>
      <c r="AT6715" s="55"/>
      <c r="AU6715" s="55"/>
      <c r="AV6715" s="55"/>
      <c r="AW6715" s="55"/>
      <c r="AX6715" s="55"/>
      <c r="AY6715" s="55"/>
      <c r="AZ6715" s="55"/>
      <c r="BA6715" s="55"/>
      <c r="BB6715" s="191">
        <v>1.571</v>
      </c>
      <c r="BC6715" s="191">
        <v>5.5</v>
      </c>
      <c r="BD6715" s="22">
        <f t="shared" si="734"/>
        <v>2.111559139784946</v>
      </c>
      <c r="BE6715" s="186">
        <f t="shared" si="735"/>
        <v>3.388440860215054</v>
      </c>
      <c r="BF6715" s="191"/>
      <c r="BG6715" s="188"/>
      <c r="BH6715" s="186">
        <f t="shared" si="731"/>
        <v>4.0920000000000002E-3</v>
      </c>
      <c r="BI6715" s="22">
        <f t="shared" si="731"/>
        <v>1.5709999999999997E-3</v>
      </c>
      <c r="BJ6715" s="186">
        <f t="shared" si="738"/>
        <v>2.5210000000000007E-3</v>
      </c>
    </row>
    <row r="6716" spans="3:62" hidden="1" outlineLevel="1" collapsed="1" x14ac:dyDescent="0.2">
      <c r="C6716" s="18"/>
      <c r="D6716" s="18"/>
      <c r="E6716" s="184" t="s">
        <v>5978</v>
      </c>
      <c r="F6716" s="55"/>
      <c r="G6716" s="55"/>
      <c r="H6716" s="55"/>
      <c r="I6716" s="55"/>
      <c r="J6716" s="55"/>
      <c r="K6716" s="55"/>
      <c r="L6716" s="55"/>
      <c r="M6716" s="55"/>
      <c r="N6716" s="55"/>
      <c r="O6716" s="55"/>
      <c r="P6716" s="55"/>
      <c r="Q6716" s="55"/>
      <c r="R6716" s="55"/>
      <c r="S6716" s="55"/>
      <c r="T6716" s="55"/>
      <c r="U6716" s="55"/>
      <c r="V6716" s="55"/>
      <c r="W6716" s="55"/>
      <c r="X6716" s="55"/>
      <c r="Y6716" s="55"/>
      <c r="Z6716" s="55"/>
      <c r="AA6716" s="55"/>
      <c r="AB6716" s="55"/>
      <c r="AC6716" s="55"/>
      <c r="AD6716" s="55"/>
      <c r="AE6716" s="55"/>
      <c r="AF6716" s="55"/>
      <c r="AG6716" s="55"/>
      <c r="AH6716" s="55"/>
      <c r="AI6716" s="55"/>
      <c r="AJ6716" s="55"/>
      <c r="AK6716" s="55"/>
      <c r="AL6716" s="55"/>
      <c r="AM6716" s="55"/>
      <c r="AN6716" s="55"/>
      <c r="AO6716" s="55"/>
      <c r="AP6716" s="55"/>
      <c r="AQ6716" s="55"/>
      <c r="AR6716" s="55"/>
      <c r="AS6716" s="55"/>
      <c r="AT6716" s="55"/>
      <c r="AU6716" s="55"/>
      <c r="AV6716" s="55"/>
      <c r="AW6716" s="55"/>
      <c r="AX6716" s="55"/>
      <c r="AY6716" s="55"/>
      <c r="AZ6716" s="55"/>
      <c r="BA6716" s="55"/>
      <c r="BB6716" s="186">
        <f>BB6717</f>
        <v>1.468</v>
      </c>
      <c r="BC6716" s="186">
        <f t="shared" ref="BC6716:BE6716" si="753">BC6717</f>
        <v>5.5</v>
      </c>
      <c r="BD6716" s="186">
        <f t="shared" si="753"/>
        <v>1.9731182795698923</v>
      </c>
      <c r="BE6716" s="186">
        <f t="shared" si="753"/>
        <v>3.5268817204301079</v>
      </c>
      <c r="BF6716" s="191"/>
      <c r="BG6716" s="188">
        <v>6</v>
      </c>
      <c r="BH6716" s="186">
        <f>BH6717</f>
        <v>4.0920000000000002E-3</v>
      </c>
      <c r="BI6716" s="186">
        <f t="shared" ref="BI6716:BJ6716" si="754">BI6717</f>
        <v>1.4679999999999999E-3</v>
      </c>
      <c r="BJ6716" s="186">
        <f t="shared" si="754"/>
        <v>2.6240000000000005E-3</v>
      </c>
    </row>
    <row r="6717" spans="3:62" hidden="1" outlineLevel="2" x14ac:dyDescent="0.2">
      <c r="C6717" s="18"/>
      <c r="D6717" s="18"/>
      <c r="E6717" s="177" t="s">
        <v>6022</v>
      </c>
      <c r="F6717" s="55"/>
      <c r="G6717" s="55"/>
      <c r="H6717" s="55"/>
      <c r="I6717" s="55"/>
      <c r="J6717" s="55"/>
      <c r="K6717" s="55"/>
      <c r="L6717" s="55"/>
      <c r="M6717" s="55"/>
      <c r="N6717" s="55"/>
      <c r="O6717" s="55"/>
      <c r="P6717" s="55"/>
      <c r="Q6717" s="55"/>
      <c r="R6717" s="55"/>
      <c r="S6717" s="55"/>
      <c r="T6717" s="55"/>
      <c r="U6717" s="55"/>
      <c r="V6717" s="55"/>
      <c r="W6717" s="55"/>
      <c r="X6717" s="55"/>
      <c r="Y6717" s="55"/>
      <c r="Z6717" s="55"/>
      <c r="AA6717" s="55"/>
      <c r="AB6717" s="55"/>
      <c r="AC6717" s="55"/>
      <c r="AD6717" s="55"/>
      <c r="AE6717" s="55"/>
      <c r="AF6717" s="55"/>
      <c r="AG6717" s="55"/>
      <c r="AH6717" s="55"/>
      <c r="AI6717" s="55"/>
      <c r="AJ6717" s="55"/>
      <c r="AK6717" s="55"/>
      <c r="AL6717" s="55"/>
      <c r="AM6717" s="55"/>
      <c r="AN6717" s="55"/>
      <c r="AO6717" s="55"/>
      <c r="AP6717" s="55"/>
      <c r="AQ6717" s="55"/>
      <c r="AR6717" s="55"/>
      <c r="AS6717" s="55"/>
      <c r="AT6717" s="55"/>
      <c r="AU6717" s="55"/>
      <c r="AV6717" s="55"/>
      <c r="AW6717" s="55"/>
      <c r="AX6717" s="55"/>
      <c r="AY6717" s="55"/>
      <c r="AZ6717" s="55"/>
      <c r="BA6717" s="55"/>
      <c r="BB6717" s="191">
        <v>1.468</v>
      </c>
      <c r="BC6717" s="191">
        <v>5.5</v>
      </c>
      <c r="BD6717" s="22">
        <f t="shared" si="734"/>
        <v>1.9731182795698923</v>
      </c>
      <c r="BE6717" s="186">
        <f t="shared" si="735"/>
        <v>3.5268817204301079</v>
      </c>
      <c r="BF6717" s="191"/>
      <c r="BG6717" s="188"/>
      <c r="BH6717" s="186">
        <f t="shared" si="731"/>
        <v>4.0920000000000002E-3</v>
      </c>
      <c r="BI6717" s="22">
        <f t="shared" si="731"/>
        <v>1.4679999999999999E-3</v>
      </c>
      <c r="BJ6717" s="186">
        <f t="shared" si="738"/>
        <v>2.6240000000000005E-3</v>
      </c>
    </row>
    <row r="6718" spans="3:62" hidden="1" outlineLevel="1" collapsed="1" x14ac:dyDescent="0.2">
      <c r="C6718" s="18"/>
      <c r="D6718" s="18"/>
      <c r="E6718" s="184" t="s">
        <v>5979</v>
      </c>
      <c r="F6718" s="55"/>
      <c r="G6718" s="55"/>
      <c r="H6718" s="55"/>
      <c r="I6718" s="55"/>
      <c r="J6718" s="55"/>
      <c r="K6718" s="55"/>
      <c r="L6718" s="55"/>
      <c r="M6718" s="55"/>
      <c r="N6718" s="55"/>
      <c r="O6718" s="55"/>
      <c r="P6718" s="55"/>
      <c r="Q6718" s="55"/>
      <c r="R6718" s="55"/>
      <c r="S6718" s="55"/>
      <c r="T6718" s="55"/>
      <c r="U6718" s="55"/>
      <c r="V6718" s="55"/>
      <c r="W6718" s="55"/>
      <c r="X6718" s="55"/>
      <c r="Y6718" s="55"/>
      <c r="Z6718" s="55"/>
      <c r="AA6718" s="55"/>
      <c r="AB6718" s="55"/>
      <c r="AC6718" s="55"/>
      <c r="AD6718" s="55"/>
      <c r="AE6718" s="55"/>
      <c r="AF6718" s="55"/>
      <c r="AG6718" s="55"/>
      <c r="AH6718" s="55"/>
      <c r="AI6718" s="55"/>
      <c r="AJ6718" s="55"/>
      <c r="AK6718" s="55"/>
      <c r="AL6718" s="55"/>
      <c r="AM6718" s="55"/>
      <c r="AN6718" s="55"/>
      <c r="AO6718" s="55"/>
      <c r="AP6718" s="55"/>
      <c r="AQ6718" s="55"/>
      <c r="AR6718" s="55"/>
      <c r="AS6718" s="55"/>
      <c r="AT6718" s="55"/>
      <c r="AU6718" s="55"/>
      <c r="AV6718" s="55"/>
      <c r="AW6718" s="55"/>
      <c r="AX6718" s="55"/>
      <c r="AY6718" s="55"/>
      <c r="AZ6718" s="55"/>
      <c r="BA6718" s="55"/>
      <c r="BB6718" s="186">
        <f>BB6719</f>
        <v>4.1550000000000002</v>
      </c>
      <c r="BC6718" s="186">
        <f t="shared" ref="BC6718:BE6718" si="755">BC6719</f>
        <v>5</v>
      </c>
      <c r="BD6718" s="186">
        <f t="shared" si="755"/>
        <v>5.584677419354839</v>
      </c>
      <c r="BE6718" s="186">
        <f t="shared" si="755"/>
        <v>-0.58467741935483897</v>
      </c>
      <c r="BF6718" s="191"/>
      <c r="BG6718" s="188">
        <v>6</v>
      </c>
      <c r="BH6718" s="186">
        <f>BH6719</f>
        <v>3.7200000000000002E-3</v>
      </c>
      <c r="BI6718" s="186">
        <f t="shared" ref="BI6718:BJ6718" si="756">BI6719</f>
        <v>4.1549999999999998E-3</v>
      </c>
      <c r="BJ6718" s="186">
        <f t="shared" si="756"/>
        <v>-4.3499999999999962E-4</v>
      </c>
    </row>
    <row r="6719" spans="3:62" hidden="1" outlineLevel="2" x14ac:dyDescent="0.2">
      <c r="C6719" s="18"/>
      <c r="D6719" s="18"/>
      <c r="E6719" s="177" t="s">
        <v>6023</v>
      </c>
      <c r="F6719" s="55"/>
      <c r="G6719" s="55"/>
      <c r="H6719" s="55"/>
      <c r="I6719" s="55"/>
      <c r="J6719" s="55"/>
      <c r="K6719" s="55"/>
      <c r="L6719" s="55"/>
      <c r="M6719" s="55"/>
      <c r="N6719" s="55"/>
      <c r="O6719" s="55"/>
      <c r="P6719" s="55"/>
      <c r="Q6719" s="55"/>
      <c r="R6719" s="55"/>
      <c r="S6719" s="55"/>
      <c r="T6719" s="55"/>
      <c r="U6719" s="55"/>
      <c r="V6719" s="55"/>
      <c r="W6719" s="55"/>
      <c r="X6719" s="55"/>
      <c r="Y6719" s="55"/>
      <c r="Z6719" s="55"/>
      <c r="AA6719" s="55"/>
      <c r="AB6719" s="55"/>
      <c r="AC6719" s="55"/>
      <c r="AD6719" s="55"/>
      <c r="AE6719" s="55"/>
      <c r="AF6719" s="55"/>
      <c r="AG6719" s="55"/>
      <c r="AH6719" s="55"/>
      <c r="AI6719" s="55"/>
      <c r="AJ6719" s="55"/>
      <c r="AK6719" s="55"/>
      <c r="AL6719" s="55"/>
      <c r="AM6719" s="55"/>
      <c r="AN6719" s="55"/>
      <c r="AO6719" s="55"/>
      <c r="AP6719" s="55"/>
      <c r="AQ6719" s="55"/>
      <c r="AR6719" s="55"/>
      <c r="AS6719" s="55"/>
      <c r="AT6719" s="55"/>
      <c r="AU6719" s="55"/>
      <c r="AV6719" s="55"/>
      <c r="AW6719" s="55"/>
      <c r="AX6719" s="55"/>
      <c r="AY6719" s="55"/>
      <c r="AZ6719" s="55"/>
      <c r="BA6719" s="55"/>
      <c r="BB6719" s="191">
        <v>4.1550000000000002</v>
      </c>
      <c r="BC6719" s="191">
        <v>5</v>
      </c>
      <c r="BD6719" s="22">
        <f t="shared" si="734"/>
        <v>5.584677419354839</v>
      </c>
      <c r="BE6719" s="186">
        <f t="shared" si="735"/>
        <v>-0.58467741935483897</v>
      </c>
      <c r="BF6719" s="191"/>
      <c r="BG6719" s="188"/>
      <c r="BH6719" s="186">
        <f t="shared" si="731"/>
        <v>3.7200000000000002E-3</v>
      </c>
      <c r="BI6719" s="22">
        <f t="shared" si="731"/>
        <v>4.1549999999999998E-3</v>
      </c>
      <c r="BJ6719" s="186">
        <f t="shared" si="738"/>
        <v>-4.3499999999999962E-4</v>
      </c>
    </row>
    <row r="6720" spans="3:62" hidden="1" outlineLevel="1" collapsed="1" x14ac:dyDescent="0.2">
      <c r="C6720" s="18"/>
      <c r="D6720" s="18"/>
      <c r="E6720" s="184" t="s">
        <v>5980</v>
      </c>
      <c r="F6720" s="55"/>
      <c r="G6720" s="55"/>
      <c r="H6720" s="55"/>
      <c r="I6720" s="55"/>
      <c r="J6720" s="55"/>
      <c r="K6720" s="55"/>
      <c r="L6720" s="55"/>
      <c r="M6720" s="55"/>
      <c r="N6720" s="55"/>
      <c r="O6720" s="55"/>
      <c r="P6720" s="55"/>
      <c r="Q6720" s="55"/>
      <c r="R6720" s="55"/>
      <c r="S6720" s="55"/>
      <c r="T6720" s="55"/>
      <c r="U6720" s="55"/>
      <c r="V6720" s="55"/>
      <c r="W6720" s="55"/>
      <c r="X6720" s="55"/>
      <c r="Y6720" s="55"/>
      <c r="Z6720" s="55"/>
      <c r="AA6720" s="55"/>
      <c r="AB6720" s="55"/>
      <c r="AC6720" s="55"/>
      <c r="AD6720" s="55"/>
      <c r="AE6720" s="55"/>
      <c r="AF6720" s="55"/>
      <c r="AG6720" s="55"/>
      <c r="AH6720" s="55"/>
      <c r="AI6720" s="55"/>
      <c r="AJ6720" s="55"/>
      <c r="AK6720" s="55"/>
      <c r="AL6720" s="55"/>
      <c r="AM6720" s="55"/>
      <c r="AN6720" s="55"/>
      <c r="AO6720" s="55"/>
      <c r="AP6720" s="55"/>
      <c r="AQ6720" s="55"/>
      <c r="AR6720" s="55"/>
      <c r="AS6720" s="55"/>
      <c r="AT6720" s="55"/>
      <c r="AU6720" s="55"/>
      <c r="AV6720" s="55"/>
      <c r="AW6720" s="55"/>
      <c r="AX6720" s="55"/>
      <c r="AY6720" s="55"/>
      <c r="AZ6720" s="55"/>
      <c r="BA6720" s="55"/>
      <c r="BB6720" s="186">
        <f>BB6721</f>
        <v>23.077999999999999</v>
      </c>
      <c r="BC6720" s="186">
        <f t="shared" ref="BC6720:BE6720" si="757">BC6721</f>
        <v>45</v>
      </c>
      <c r="BD6720" s="186">
        <f t="shared" si="757"/>
        <v>31.018817204301076</v>
      </c>
      <c r="BE6720" s="186">
        <f t="shared" si="757"/>
        <v>13.981182795698924</v>
      </c>
      <c r="BF6720" s="191"/>
      <c r="BG6720" s="188">
        <v>6</v>
      </c>
      <c r="BH6720" s="186">
        <f>BH6721</f>
        <v>3.3480000000000003E-2</v>
      </c>
      <c r="BI6720" s="186">
        <f t="shared" ref="BI6720:BJ6720" si="758">BI6721</f>
        <v>2.3078000000000001E-2</v>
      </c>
      <c r="BJ6720" s="186">
        <f t="shared" si="758"/>
        <v>1.0402000000000002E-2</v>
      </c>
    </row>
    <row r="6721" spans="3:62" hidden="1" outlineLevel="2" x14ac:dyDescent="0.2">
      <c r="C6721" s="18"/>
      <c r="D6721" s="18"/>
      <c r="E6721" s="177" t="s">
        <v>6024</v>
      </c>
      <c r="F6721" s="55"/>
      <c r="G6721" s="55"/>
      <c r="H6721" s="55"/>
      <c r="I6721" s="55"/>
      <c r="J6721" s="55"/>
      <c r="K6721" s="55"/>
      <c r="L6721" s="55"/>
      <c r="M6721" s="55"/>
      <c r="N6721" s="55"/>
      <c r="O6721" s="55"/>
      <c r="P6721" s="55"/>
      <c r="Q6721" s="55"/>
      <c r="R6721" s="55"/>
      <c r="S6721" s="55"/>
      <c r="T6721" s="55"/>
      <c r="U6721" s="55"/>
      <c r="V6721" s="55"/>
      <c r="W6721" s="55"/>
      <c r="X6721" s="55"/>
      <c r="Y6721" s="55"/>
      <c r="Z6721" s="55"/>
      <c r="AA6721" s="55"/>
      <c r="AB6721" s="55"/>
      <c r="AC6721" s="55"/>
      <c r="AD6721" s="55"/>
      <c r="AE6721" s="55"/>
      <c r="AF6721" s="55"/>
      <c r="AG6721" s="55"/>
      <c r="AH6721" s="55"/>
      <c r="AI6721" s="55"/>
      <c r="AJ6721" s="55"/>
      <c r="AK6721" s="55"/>
      <c r="AL6721" s="55"/>
      <c r="AM6721" s="55"/>
      <c r="AN6721" s="55"/>
      <c r="AO6721" s="55"/>
      <c r="AP6721" s="55"/>
      <c r="AQ6721" s="55"/>
      <c r="AR6721" s="55"/>
      <c r="AS6721" s="55"/>
      <c r="AT6721" s="55"/>
      <c r="AU6721" s="55"/>
      <c r="AV6721" s="55"/>
      <c r="AW6721" s="55"/>
      <c r="AX6721" s="55"/>
      <c r="AY6721" s="55"/>
      <c r="AZ6721" s="55"/>
      <c r="BA6721" s="55"/>
      <c r="BB6721" s="191">
        <v>23.077999999999999</v>
      </c>
      <c r="BC6721" s="191">
        <v>45</v>
      </c>
      <c r="BD6721" s="22">
        <f t="shared" si="734"/>
        <v>31.018817204301076</v>
      </c>
      <c r="BE6721" s="186">
        <f t="shared" si="735"/>
        <v>13.981182795698924</v>
      </c>
      <c r="BF6721" s="191"/>
      <c r="BG6721" s="188"/>
      <c r="BH6721" s="186">
        <f t="shared" si="731"/>
        <v>3.3480000000000003E-2</v>
      </c>
      <c r="BI6721" s="22">
        <f t="shared" si="731"/>
        <v>2.3078000000000001E-2</v>
      </c>
      <c r="BJ6721" s="186">
        <f t="shared" si="738"/>
        <v>1.0402000000000002E-2</v>
      </c>
    </row>
    <row r="6722" spans="3:62" outlineLevel="1" collapsed="1" x14ac:dyDescent="0.2">
      <c r="C6722" s="18"/>
      <c r="D6722" s="18"/>
      <c r="E6722" s="184" t="s">
        <v>5981</v>
      </c>
      <c r="F6722" s="55"/>
      <c r="G6722" s="55"/>
      <c r="H6722" s="55"/>
      <c r="I6722" s="55"/>
      <c r="J6722" s="55"/>
      <c r="K6722" s="55"/>
      <c r="L6722" s="55"/>
      <c r="M6722" s="55"/>
      <c r="N6722" s="55"/>
      <c r="O6722" s="55"/>
      <c r="P6722" s="55"/>
      <c r="Q6722" s="55"/>
      <c r="R6722" s="55"/>
      <c r="S6722" s="55"/>
      <c r="T6722" s="55"/>
      <c r="U6722" s="55"/>
      <c r="V6722" s="55"/>
      <c r="W6722" s="55"/>
      <c r="X6722" s="55"/>
      <c r="Y6722" s="55"/>
      <c r="Z6722" s="55"/>
      <c r="AA6722" s="55"/>
      <c r="AB6722" s="55"/>
      <c r="AC6722" s="55"/>
      <c r="AD6722" s="55"/>
      <c r="AE6722" s="55"/>
      <c r="AF6722" s="55"/>
      <c r="AG6722" s="55"/>
      <c r="AH6722" s="55"/>
      <c r="AI6722" s="55"/>
      <c r="AJ6722" s="55"/>
      <c r="AK6722" s="55"/>
      <c r="AL6722" s="55"/>
      <c r="AM6722" s="55"/>
      <c r="AN6722" s="55"/>
      <c r="AO6722" s="55"/>
      <c r="AP6722" s="55"/>
      <c r="AQ6722" s="55"/>
      <c r="AR6722" s="55"/>
      <c r="AS6722" s="55"/>
      <c r="AT6722" s="55"/>
      <c r="AU6722" s="55"/>
      <c r="AV6722" s="55"/>
      <c r="AW6722" s="55"/>
      <c r="AX6722" s="55"/>
      <c r="AY6722" s="55"/>
      <c r="AZ6722" s="55"/>
      <c r="BA6722" s="55"/>
      <c r="BB6722" s="186">
        <f>BB6723</f>
        <v>0.51100000000000001</v>
      </c>
      <c r="BC6722" s="186">
        <f t="shared" ref="BC6722:BE6722" si="759">BC6723</f>
        <v>8.58</v>
      </c>
      <c r="BD6722" s="186">
        <f t="shared" si="759"/>
        <v>0.68682795698924737</v>
      </c>
      <c r="BE6722" s="186">
        <f t="shared" si="759"/>
        <v>7.893172043010753</v>
      </c>
      <c r="BF6722" s="191"/>
      <c r="BG6722" s="188">
        <v>7</v>
      </c>
      <c r="BH6722" s="186">
        <f>BH6723</f>
        <v>6.3835200000000002E-3</v>
      </c>
      <c r="BI6722" s="186">
        <f t="shared" ref="BI6722:BJ6722" si="760">BI6723</f>
        <v>5.1099999999999995E-4</v>
      </c>
      <c r="BJ6722" s="186">
        <f t="shared" si="760"/>
        <v>5.87252E-3</v>
      </c>
    </row>
    <row r="6723" spans="3:62" hidden="1" outlineLevel="2" x14ac:dyDescent="0.2">
      <c r="C6723" s="18"/>
      <c r="D6723" s="18"/>
      <c r="E6723" s="177" t="s">
        <v>6025</v>
      </c>
      <c r="F6723" s="55"/>
      <c r="G6723" s="55"/>
      <c r="H6723" s="55"/>
      <c r="I6723" s="55"/>
      <c r="J6723" s="55"/>
      <c r="K6723" s="55"/>
      <c r="L6723" s="55"/>
      <c r="M6723" s="55"/>
      <c r="N6723" s="55"/>
      <c r="O6723" s="55"/>
      <c r="P6723" s="55"/>
      <c r="Q6723" s="55"/>
      <c r="R6723" s="55"/>
      <c r="S6723" s="55"/>
      <c r="T6723" s="55"/>
      <c r="U6723" s="55"/>
      <c r="V6723" s="55"/>
      <c r="W6723" s="55"/>
      <c r="X6723" s="55"/>
      <c r="Y6723" s="55"/>
      <c r="Z6723" s="55"/>
      <c r="AA6723" s="55"/>
      <c r="AB6723" s="55"/>
      <c r="AC6723" s="55"/>
      <c r="AD6723" s="55"/>
      <c r="AE6723" s="55"/>
      <c r="AF6723" s="55"/>
      <c r="AG6723" s="55"/>
      <c r="AH6723" s="55"/>
      <c r="AI6723" s="55"/>
      <c r="AJ6723" s="55"/>
      <c r="AK6723" s="55"/>
      <c r="AL6723" s="55"/>
      <c r="AM6723" s="55"/>
      <c r="AN6723" s="55"/>
      <c r="AO6723" s="55"/>
      <c r="AP6723" s="55"/>
      <c r="AQ6723" s="55"/>
      <c r="AR6723" s="55"/>
      <c r="AS6723" s="55"/>
      <c r="AT6723" s="55"/>
      <c r="AU6723" s="55"/>
      <c r="AV6723" s="55"/>
      <c r="AW6723" s="55"/>
      <c r="AX6723" s="55"/>
      <c r="AY6723" s="55"/>
      <c r="AZ6723" s="55"/>
      <c r="BA6723" s="55"/>
      <c r="BB6723" s="191">
        <v>0.51100000000000001</v>
      </c>
      <c r="BC6723" s="191">
        <v>8.58</v>
      </c>
      <c r="BD6723" s="22">
        <f t="shared" si="734"/>
        <v>0.68682795698924737</v>
      </c>
      <c r="BE6723" s="186">
        <f t="shared" si="735"/>
        <v>7.893172043010753</v>
      </c>
      <c r="BF6723" s="191"/>
      <c r="BG6723" s="188"/>
      <c r="BH6723" s="186">
        <f t="shared" si="731"/>
        <v>6.3835200000000002E-3</v>
      </c>
      <c r="BI6723" s="22">
        <f t="shared" si="731"/>
        <v>5.1099999999999995E-4</v>
      </c>
      <c r="BJ6723" s="186">
        <f t="shared" si="738"/>
        <v>5.87252E-3</v>
      </c>
    </row>
    <row r="6724" spans="3:62" hidden="1" outlineLevel="1" collapsed="1" x14ac:dyDescent="0.2">
      <c r="C6724" s="18"/>
      <c r="D6724" s="18"/>
      <c r="E6724" s="221" t="s">
        <v>6050</v>
      </c>
      <c r="F6724" s="55"/>
      <c r="G6724" s="55"/>
      <c r="H6724" s="55"/>
      <c r="I6724" s="55"/>
      <c r="J6724" s="55"/>
      <c r="K6724" s="55"/>
      <c r="L6724" s="55"/>
      <c r="M6724" s="55"/>
      <c r="N6724" s="55"/>
      <c r="O6724" s="55"/>
      <c r="P6724" s="55"/>
      <c r="Q6724" s="55"/>
      <c r="R6724" s="55"/>
      <c r="S6724" s="55"/>
      <c r="T6724" s="55"/>
      <c r="U6724" s="55"/>
      <c r="V6724" s="55"/>
      <c r="W6724" s="55"/>
      <c r="X6724" s="55"/>
      <c r="Y6724" s="55"/>
      <c r="Z6724" s="55"/>
      <c r="AA6724" s="55"/>
      <c r="AB6724" s="55"/>
      <c r="AC6724" s="55"/>
      <c r="AD6724" s="55"/>
      <c r="AE6724" s="55"/>
      <c r="AF6724" s="55"/>
      <c r="AG6724" s="55"/>
      <c r="AH6724" s="55"/>
      <c r="AI6724" s="55"/>
      <c r="AJ6724" s="55"/>
      <c r="AK6724" s="55"/>
      <c r="AL6724" s="55"/>
      <c r="AM6724" s="55"/>
      <c r="AN6724" s="55"/>
      <c r="AO6724" s="55"/>
      <c r="AP6724" s="55"/>
      <c r="AQ6724" s="55"/>
      <c r="AR6724" s="55"/>
      <c r="AS6724" s="55"/>
      <c r="AT6724" s="55"/>
      <c r="AU6724" s="55"/>
      <c r="AV6724" s="55"/>
      <c r="AW6724" s="55"/>
      <c r="AX6724" s="55"/>
      <c r="AY6724" s="55"/>
      <c r="AZ6724" s="55"/>
      <c r="BA6724" s="55"/>
      <c r="BB6724" s="191">
        <f>BB6725</f>
        <v>17.154</v>
      </c>
      <c r="BC6724" s="191">
        <f>BC6725</f>
        <v>118</v>
      </c>
      <c r="BD6724" s="22">
        <f t="shared" ref="BD6724:BD6738" si="761">(BB6724/31/24)*1000</f>
        <v>23.056451612903224</v>
      </c>
      <c r="BE6724" s="186">
        <f t="shared" ref="BE6724:BE6738" si="762">BC6724-BD6724</f>
        <v>94.943548387096769</v>
      </c>
      <c r="BF6724" s="191"/>
      <c r="BG6724" s="188">
        <v>5</v>
      </c>
      <c r="BH6724" s="186">
        <f t="shared" ref="BH6724:BH6738" si="763">(BC6724*24*31/1000000)</f>
        <v>8.7791999999999995E-2</v>
      </c>
      <c r="BI6724" s="22">
        <f t="shared" ref="BI6724:BI6738" si="764">(BD6724*24*31/1000000)</f>
        <v>1.7153999999999996E-2</v>
      </c>
      <c r="BJ6724" s="186">
        <f t="shared" ref="BJ6724:BJ6738" si="765">BH6724-BI6724</f>
        <v>7.0638000000000006E-2</v>
      </c>
    </row>
    <row r="6725" spans="3:62" hidden="1" outlineLevel="2" x14ac:dyDescent="0.2">
      <c r="C6725" s="18"/>
      <c r="D6725" s="18"/>
      <c r="E6725" s="225" t="s">
        <v>6051</v>
      </c>
      <c r="F6725" s="55"/>
      <c r="G6725" s="55"/>
      <c r="H6725" s="55"/>
      <c r="I6725" s="55"/>
      <c r="J6725" s="55"/>
      <c r="K6725" s="55"/>
      <c r="L6725" s="55"/>
      <c r="M6725" s="55"/>
      <c r="N6725" s="55"/>
      <c r="O6725" s="55"/>
      <c r="P6725" s="55"/>
      <c r="Q6725" s="55"/>
      <c r="R6725" s="55"/>
      <c r="S6725" s="55"/>
      <c r="T6725" s="55"/>
      <c r="U6725" s="55"/>
      <c r="V6725" s="55"/>
      <c r="W6725" s="55"/>
      <c r="X6725" s="55"/>
      <c r="Y6725" s="55"/>
      <c r="Z6725" s="55"/>
      <c r="AA6725" s="55"/>
      <c r="AB6725" s="55"/>
      <c r="AC6725" s="55"/>
      <c r="AD6725" s="55"/>
      <c r="AE6725" s="55"/>
      <c r="AF6725" s="55"/>
      <c r="AG6725" s="55"/>
      <c r="AH6725" s="55"/>
      <c r="AI6725" s="55"/>
      <c r="AJ6725" s="55"/>
      <c r="AK6725" s="55"/>
      <c r="AL6725" s="55"/>
      <c r="AM6725" s="55"/>
      <c r="AN6725" s="55"/>
      <c r="AO6725" s="55"/>
      <c r="AP6725" s="55"/>
      <c r="AQ6725" s="55"/>
      <c r="AR6725" s="55"/>
      <c r="AS6725" s="55"/>
      <c r="AT6725" s="55"/>
      <c r="AU6725" s="55"/>
      <c r="AV6725" s="55"/>
      <c r="AW6725" s="55"/>
      <c r="AX6725" s="55"/>
      <c r="AY6725" s="55"/>
      <c r="AZ6725" s="55"/>
      <c r="BA6725" s="55"/>
      <c r="BB6725" s="191">
        <v>17.154</v>
      </c>
      <c r="BC6725" s="191">
        <v>118</v>
      </c>
      <c r="BD6725" s="22">
        <f t="shared" si="761"/>
        <v>23.056451612903224</v>
      </c>
      <c r="BE6725" s="186">
        <f t="shared" si="762"/>
        <v>94.943548387096769</v>
      </c>
      <c r="BF6725" s="191"/>
      <c r="BG6725" s="188"/>
      <c r="BH6725" s="186">
        <f t="shared" si="763"/>
        <v>8.7791999999999995E-2</v>
      </c>
      <c r="BI6725" s="22">
        <f t="shared" si="764"/>
        <v>1.7153999999999996E-2</v>
      </c>
      <c r="BJ6725" s="186">
        <f t="shared" si="765"/>
        <v>7.0638000000000006E-2</v>
      </c>
    </row>
    <row r="6726" spans="3:62" hidden="1" outlineLevel="1" collapsed="1" x14ac:dyDescent="0.2">
      <c r="C6726" s="18"/>
      <c r="D6726" s="18"/>
      <c r="E6726" s="221" t="s">
        <v>6052</v>
      </c>
      <c r="F6726" s="55"/>
      <c r="G6726" s="55"/>
      <c r="H6726" s="55"/>
      <c r="I6726" s="55"/>
      <c r="J6726" s="55"/>
      <c r="K6726" s="55"/>
      <c r="L6726" s="55"/>
      <c r="M6726" s="55"/>
      <c r="N6726" s="55"/>
      <c r="O6726" s="55"/>
      <c r="P6726" s="55"/>
      <c r="Q6726" s="55"/>
      <c r="R6726" s="55"/>
      <c r="S6726" s="55"/>
      <c r="T6726" s="55"/>
      <c r="U6726" s="55"/>
      <c r="V6726" s="55"/>
      <c r="W6726" s="55"/>
      <c r="X6726" s="55"/>
      <c r="Y6726" s="55"/>
      <c r="Z6726" s="55"/>
      <c r="AA6726" s="55"/>
      <c r="AB6726" s="55"/>
      <c r="AC6726" s="55"/>
      <c r="AD6726" s="55"/>
      <c r="AE6726" s="55"/>
      <c r="AF6726" s="55"/>
      <c r="AG6726" s="55"/>
      <c r="AH6726" s="55"/>
      <c r="AI6726" s="55"/>
      <c r="AJ6726" s="55"/>
      <c r="AK6726" s="55"/>
      <c r="AL6726" s="55"/>
      <c r="AM6726" s="55"/>
      <c r="AN6726" s="55"/>
      <c r="AO6726" s="55"/>
      <c r="AP6726" s="55"/>
      <c r="AQ6726" s="55"/>
      <c r="AR6726" s="55"/>
      <c r="AS6726" s="55"/>
      <c r="AT6726" s="55"/>
      <c r="AU6726" s="55"/>
      <c r="AV6726" s="55"/>
      <c r="AW6726" s="55"/>
      <c r="AX6726" s="55"/>
      <c r="AY6726" s="55"/>
      <c r="AZ6726" s="55"/>
      <c r="BA6726" s="55"/>
      <c r="BB6726" s="191">
        <f>BB6727</f>
        <v>0.92500000000000004</v>
      </c>
      <c r="BC6726" s="191">
        <f>BC6727</f>
        <v>9</v>
      </c>
      <c r="BD6726" s="22">
        <f t="shared" si="761"/>
        <v>1.2432795698924732</v>
      </c>
      <c r="BE6726" s="186">
        <f t="shared" si="762"/>
        <v>7.756720430107527</v>
      </c>
      <c r="BF6726" s="191"/>
      <c r="BG6726" s="188">
        <v>6</v>
      </c>
      <c r="BH6726" s="186">
        <f t="shared" si="763"/>
        <v>6.6959999999999997E-3</v>
      </c>
      <c r="BI6726" s="22">
        <f t="shared" si="764"/>
        <v>9.2500000000000015E-4</v>
      </c>
      <c r="BJ6726" s="186">
        <f t="shared" si="765"/>
        <v>5.7709999999999992E-3</v>
      </c>
    </row>
    <row r="6727" spans="3:62" hidden="1" outlineLevel="2" x14ac:dyDescent="0.2">
      <c r="C6727" s="18"/>
      <c r="D6727" s="18"/>
      <c r="E6727" s="223" t="s">
        <v>6053</v>
      </c>
      <c r="F6727" s="55"/>
      <c r="G6727" s="55"/>
      <c r="H6727" s="55"/>
      <c r="I6727" s="55"/>
      <c r="J6727" s="55"/>
      <c r="K6727" s="55"/>
      <c r="L6727" s="55"/>
      <c r="M6727" s="55"/>
      <c r="N6727" s="55"/>
      <c r="O6727" s="55"/>
      <c r="P6727" s="55"/>
      <c r="Q6727" s="55"/>
      <c r="R6727" s="55"/>
      <c r="S6727" s="55"/>
      <c r="T6727" s="55"/>
      <c r="U6727" s="55"/>
      <c r="V6727" s="55"/>
      <c r="W6727" s="55"/>
      <c r="X6727" s="55"/>
      <c r="Y6727" s="55"/>
      <c r="Z6727" s="55"/>
      <c r="AA6727" s="55"/>
      <c r="AB6727" s="55"/>
      <c r="AC6727" s="55"/>
      <c r="AD6727" s="55"/>
      <c r="AE6727" s="55"/>
      <c r="AF6727" s="55"/>
      <c r="AG6727" s="55"/>
      <c r="AH6727" s="55"/>
      <c r="AI6727" s="55"/>
      <c r="AJ6727" s="55"/>
      <c r="AK6727" s="55"/>
      <c r="AL6727" s="55"/>
      <c r="AM6727" s="55"/>
      <c r="AN6727" s="55"/>
      <c r="AO6727" s="55"/>
      <c r="AP6727" s="55"/>
      <c r="AQ6727" s="55"/>
      <c r="AR6727" s="55"/>
      <c r="AS6727" s="55"/>
      <c r="AT6727" s="55"/>
      <c r="AU6727" s="55"/>
      <c r="AV6727" s="55"/>
      <c r="AW6727" s="55"/>
      <c r="AX6727" s="55"/>
      <c r="AY6727" s="55"/>
      <c r="AZ6727" s="55"/>
      <c r="BA6727" s="55"/>
      <c r="BB6727" s="191">
        <v>0.92500000000000004</v>
      </c>
      <c r="BC6727" s="191">
        <v>9</v>
      </c>
      <c r="BD6727" s="22">
        <f t="shared" si="761"/>
        <v>1.2432795698924732</v>
      </c>
      <c r="BE6727" s="186">
        <f t="shared" si="762"/>
        <v>7.756720430107527</v>
      </c>
      <c r="BF6727" s="191"/>
      <c r="BG6727" s="188"/>
      <c r="BH6727" s="186">
        <f t="shared" si="763"/>
        <v>6.6959999999999997E-3</v>
      </c>
      <c r="BI6727" s="22">
        <f t="shared" si="764"/>
        <v>9.2500000000000015E-4</v>
      </c>
      <c r="BJ6727" s="186">
        <f t="shared" si="765"/>
        <v>5.7709999999999992E-3</v>
      </c>
    </row>
    <row r="6728" spans="3:62" hidden="1" outlineLevel="1" collapsed="1" x14ac:dyDescent="0.2">
      <c r="C6728" s="18"/>
      <c r="D6728" s="18"/>
      <c r="E6728" s="221" t="s">
        <v>6054</v>
      </c>
      <c r="F6728" s="55"/>
      <c r="G6728" s="55"/>
      <c r="H6728" s="55"/>
      <c r="I6728" s="55"/>
      <c r="J6728" s="55"/>
      <c r="K6728" s="55"/>
      <c r="L6728" s="55"/>
      <c r="M6728" s="55"/>
      <c r="N6728" s="55"/>
      <c r="O6728" s="55"/>
      <c r="P6728" s="55"/>
      <c r="Q6728" s="55"/>
      <c r="R6728" s="55"/>
      <c r="S6728" s="55"/>
      <c r="T6728" s="55"/>
      <c r="U6728" s="55"/>
      <c r="V6728" s="55"/>
      <c r="W6728" s="55"/>
      <c r="X6728" s="55"/>
      <c r="Y6728" s="55"/>
      <c r="Z6728" s="55"/>
      <c r="AA6728" s="55"/>
      <c r="AB6728" s="55"/>
      <c r="AC6728" s="55"/>
      <c r="AD6728" s="55"/>
      <c r="AE6728" s="55"/>
      <c r="AF6728" s="55"/>
      <c r="AG6728" s="55"/>
      <c r="AH6728" s="55"/>
      <c r="AI6728" s="55"/>
      <c r="AJ6728" s="55"/>
      <c r="AK6728" s="55"/>
      <c r="AL6728" s="55"/>
      <c r="AM6728" s="55"/>
      <c r="AN6728" s="55"/>
      <c r="AO6728" s="55"/>
      <c r="AP6728" s="55"/>
      <c r="AQ6728" s="55"/>
      <c r="AR6728" s="55"/>
      <c r="AS6728" s="55"/>
      <c r="AT6728" s="55"/>
      <c r="AU6728" s="55"/>
      <c r="AV6728" s="55"/>
      <c r="AW6728" s="55"/>
      <c r="AX6728" s="55"/>
      <c r="AY6728" s="55"/>
      <c r="AZ6728" s="55"/>
      <c r="BA6728" s="55"/>
      <c r="BB6728" s="191">
        <f>BB6729</f>
        <v>0.55600000000000005</v>
      </c>
      <c r="BC6728" s="191">
        <f>BC6729</f>
        <v>14.55</v>
      </c>
      <c r="BD6728" s="22">
        <f t="shared" si="761"/>
        <v>0.74731182795698936</v>
      </c>
      <c r="BE6728" s="186">
        <f t="shared" si="762"/>
        <v>13.802688172043011</v>
      </c>
      <c r="BF6728" s="191"/>
      <c r="BG6728" s="188">
        <v>6</v>
      </c>
      <c r="BH6728" s="186">
        <f t="shared" si="763"/>
        <v>1.08252E-2</v>
      </c>
      <c r="BI6728" s="22">
        <f t="shared" si="764"/>
        <v>5.5599999999999996E-4</v>
      </c>
      <c r="BJ6728" s="186">
        <f t="shared" si="765"/>
        <v>1.0269200000000001E-2</v>
      </c>
    </row>
    <row r="6729" spans="3:62" hidden="1" outlineLevel="2" x14ac:dyDescent="0.2">
      <c r="C6729" s="18"/>
      <c r="D6729" s="18"/>
      <c r="E6729" s="223" t="s">
        <v>6055</v>
      </c>
      <c r="F6729" s="55"/>
      <c r="G6729" s="55"/>
      <c r="H6729" s="55"/>
      <c r="I6729" s="55"/>
      <c r="J6729" s="55"/>
      <c r="K6729" s="55"/>
      <c r="L6729" s="55"/>
      <c r="M6729" s="55"/>
      <c r="N6729" s="55"/>
      <c r="O6729" s="55"/>
      <c r="P6729" s="55"/>
      <c r="Q6729" s="55"/>
      <c r="R6729" s="55"/>
      <c r="S6729" s="55"/>
      <c r="T6729" s="55"/>
      <c r="U6729" s="55"/>
      <c r="V6729" s="55"/>
      <c r="W6729" s="55"/>
      <c r="X6729" s="55"/>
      <c r="Y6729" s="55"/>
      <c r="Z6729" s="55"/>
      <c r="AA6729" s="55"/>
      <c r="AB6729" s="55"/>
      <c r="AC6729" s="55"/>
      <c r="AD6729" s="55"/>
      <c r="AE6729" s="55"/>
      <c r="AF6729" s="55"/>
      <c r="AG6729" s="55"/>
      <c r="AH6729" s="55"/>
      <c r="AI6729" s="55"/>
      <c r="AJ6729" s="55"/>
      <c r="AK6729" s="55"/>
      <c r="AL6729" s="55"/>
      <c r="AM6729" s="55"/>
      <c r="AN6729" s="55"/>
      <c r="AO6729" s="55"/>
      <c r="AP6729" s="55"/>
      <c r="AQ6729" s="55"/>
      <c r="AR6729" s="55"/>
      <c r="AS6729" s="55"/>
      <c r="AT6729" s="55"/>
      <c r="AU6729" s="55"/>
      <c r="AV6729" s="55"/>
      <c r="AW6729" s="55"/>
      <c r="AX6729" s="55"/>
      <c r="AY6729" s="55"/>
      <c r="AZ6729" s="55"/>
      <c r="BA6729" s="55"/>
      <c r="BB6729" s="191">
        <v>0.55600000000000005</v>
      </c>
      <c r="BC6729" s="191">
        <v>14.55</v>
      </c>
      <c r="BD6729" s="22">
        <f t="shared" si="761"/>
        <v>0.74731182795698936</v>
      </c>
      <c r="BE6729" s="186">
        <f t="shared" si="762"/>
        <v>13.802688172043011</v>
      </c>
      <c r="BF6729" s="191"/>
      <c r="BG6729" s="188"/>
      <c r="BH6729" s="186">
        <f t="shared" si="763"/>
        <v>1.08252E-2</v>
      </c>
      <c r="BI6729" s="22">
        <f t="shared" si="764"/>
        <v>5.5599999999999996E-4</v>
      </c>
      <c r="BJ6729" s="186">
        <f t="shared" si="765"/>
        <v>1.0269200000000001E-2</v>
      </c>
    </row>
    <row r="6730" spans="3:62" hidden="1" outlineLevel="1" collapsed="1" x14ac:dyDescent="0.2">
      <c r="C6730" s="18"/>
      <c r="D6730" s="18"/>
      <c r="E6730" s="231" t="s">
        <v>6056</v>
      </c>
      <c r="F6730" s="55"/>
      <c r="G6730" s="55"/>
      <c r="H6730" s="55"/>
      <c r="I6730" s="55"/>
      <c r="J6730" s="55"/>
      <c r="K6730" s="55"/>
      <c r="L6730" s="55"/>
      <c r="M6730" s="55"/>
      <c r="N6730" s="55"/>
      <c r="O6730" s="55"/>
      <c r="P6730" s="55"/>
      <c r="Q6730" s="55"/>
      <c r="R6730" s="55"/>
      <c r="S6730" s="55"/>
      <c r="T6730" s="55"/>
      <c r="U6730" s="55"/>
      <c r="V6730" s="55"/>
      <c r="W6730" s="55"/>
      <c r="X6730" s="55"/>
      <c r="Y6730" s="55"/>
      <c r="Z6730" s="55"/>
      <c r="AA6730" s="55"/>
      <c r="AB6730" s="55"/>
      <c r="AC6730" s="55"/>
      <c r="AD6730" s="55"/>
      <c r="AE6730" s="55"/>
      <c r="AF6730" s="55"/>
      <c r="AG6730" s="55"/>
      <c r="AH6730" s="55"/>
      <c r="AI6730" s="55"/>
      <c r="AJ6730" s="55"/>
      <c r="AK6730" s="55"/>
      <c r="AL6730" s="55"/>
      <c r="AM6730" s="55"/>
      <c r="AN6730" s="55"/>
      <c r="AO6730" s="55"/>
      <c r="AP6730" s="55"/>
      <c r="AQ6730" s="55"/>
      <c r="AR6730" s="55"/>
      <c r="AS6730" s="55"/>
      <c r="AT6730" s="55"/>
      <c r="AU6730" s="55"/>
      <c r="AV6730" s="55"/>
      <c r="AW6730" s="55"/>
      <c r="AX6730" s="55"/>
      <c r="AY6730" s="55"/>
      <c r="AZ6730" s="55"/>
      <c r="BA6730" s="55"/>
      <c r="BB6730" s="191">
        <f>BB6731</f>
        <v>2.2589999999999999</v>
      </c>
      <c r="BC6730" s="191">
        <f>BC6731</f>
        <v>7</v>
      </c>
      <c r="BD6730" s="22">
        <f t="shared" si="761"/>
        <v>3.036290322580645</v>
      </c>
      <c r="BE6730" s="186">
        <f t="shared" si="762"/>
        <v>3.963709677419355</v>
      </c>
      <c r="BF6730" s="191"/>
      <c r="BG6730" s="188">
        <v>6</v>
      </c>
      <c r="BH6730" s="186">
        <f t="shared" si="763"/>
        <v>5.208E-3</v>
      </c>
      <c r="BI6730" s="22">
        <f t="shared" si="764"/>
        <v>2.2590000000000002E-3</v>
      </c>
      <c r="BJ6730" s="186">
        <f t="shared" si="765"/>
        <v>2.9489999999999998E-3</v>
      </c>
    </row>
    <row r="6731" spans="3:62" hidden="1" outlineLevel="2" x14ac:dyDescent="0.2">
      <c r="C6731" s="18"/>
      <c r="D6731" s="18"/>
      <c r="E6731" s="223" t="s">
        <v>6057</v>
      </c>
      <c r="F6731" s="55"/>
      <c r="G6731" s="55"/>
      <c r="H6731" s="55"/>
      <c r="I6731" s="55"/>
      <c r="J6731" s="55"/>
      <c r="K6731" s="55"/>
      <c r="L6731" s="55"/>
      <c r="M6731" s="55"/>
      <c r="N6731" s="55"/>
      <c r="O6731" s="55"/>
      <c r="P6731" s="55"/>
      <c r="Q6731" s="55"/>
      <c r="R6731" s="55"/>
      <c r="S6731" s="55"/>
      <c r="T6731" s="55"/>
      <c r="U6731" s="55"/>
      <c r="V6731" s="55"/>
      <c r="W6731" s="55"/>
      <c r="X6731" s="55"/>
      <c r="Y6731" s="55"/>
      <c r="Z6731" s="55"/>
      <c r="AA6731" s="55"/>
      <c r="AB6731" s="55"/>
      <c r="AC6731" s="55"/>
      <c r="AD6731" s="55"/>
      <c r="AE6731" s="55"/>
      <c r="AF6731" s="55"/>
      <c r="AG6731" s="55"/>
      <c r="AH6731" s="55"/>
      <c r="AI6731" s="55"/>
      <c r="AJ6731" s="55"/>
      <c r="AK6731" s="55"/>
      <c r="AL6731" s="55"/>
      <c r="AM6731" s="55"/>
      <c r="AN6731" s="55"/>
      <c r="AO6731" s="55"/>
      <c r="AP6731" s="55"/>
      <c r="AQ6731" s="55"/>
      <c r="AR6731" s="55"/>
      <c r="AS6731" s="55"/>
      <c r="AT6731" s="55"/>
      <c r="AU6731" s="55"/>
      <c r="AV6731" s="55"/>
      <c r="AW6731" s="55"/>
      <c r="AX6731" s="55"/>
      <c r="AY6731" s="55"/>
      <c r="AZ6731" s="55"/>
      <c r="BA6731" s="55"/>
      <c r="BB6731" s="191">
        <v>2.2589999999999999</v>
      </c>
      <c r="BC6731" s="191">
        <v>7</v>
      </c>
      <c r="BD6731" s="22">
        <f t="shared" si="761"/>
        <v>3.036290322580645</v>
      </c>
      <c r="BE6731" s="186">
        <f t="shared" si="762"/>
        <v>3.963709677419355</v>
      </c>
      <c r="BF6731" s="191"/>
      <c r="BG6731" s="188"/>
      <c r="BH6731" s="186">
        <f t="shared" si="763"/>
        <v>5.208E-3</v>
      </c>
      <c r="BI6731" s="22">
        <f t="shared" si="764"/>
        <v>2.2590000000000002E-3</v>
      </c>
      <c r="BJ6731" s="186">
        <f t="shared" si="765"/>
        <v>2.9489999999999998E-3</v>
      </c>
    </row>
    <row r="6732" spans="3:62" hidden="1" outlineLevel="1" collapsed="1" x14ac:dyDescent="0.2">
      <c r="C6732" s="18"/>
      <c r="D6732" s="18"/>
      <c r="E6732" s="231" t="s">
        <v>6058</v>
      </c>
      <c r="F6732" s="55"/>
      <c r="G6732" s="55"/>
      <c r="H6732" s="55"/>
      <c r="I6732" s="55"/>
      <c r="J6732" s="55"/>
      <c r="K6732" s="55"/>
      <c r="L6732" s="55"/>
      <c r="M6732" s="55"/>
      <c r="N6732" s="55"/>
      <c r="O6732" s="55"/>
      <c r="P6732" s="55"/>
      <c r="Q6732" s="55"/>
      <c r="R6732" s="55"/>
      <c r="S6732" s="55"/>
      <c r="T6732" s="55"/>
      <c r="U6732" s="55"/>
      <c r="V6732" s="55"/>
      <c r="W6732" s="55"/>
      <c r="X6732" s="55"/>
      <c r="Y6732" s="55"/>
      <c r="Z6732" s="55"/>
      <c r="AA6732" s="55"/>
      <c r="AB6732" s="55"/>
      <c r="AC6732" s="55"/>
      <c r="AD6732" s="55"/>
      <c r="AE6732" s="55"/>
      <c r="AF6732" s="55"/>
      <c r="AG6732" s="55"/>
      <c r="AH6732" s="55"/>
      <c r="AI6732" s="55"/>
      <c r="AJ6732" s="55"/>
      <c r="AK6732" s="55"/>
      <c r="AL6732" s="55"/>
      <c r="AM6732" s="55"/>
      <c r="AN6732" s="55"/>
      <c r="AO6732" s="55"/>
      <c r="AP6732" s="55"/>
      <c r="AQ6732" s="55"/>
      <c r="AR6732" s="55"/>
      <c r="AS6732" s="55"/>
      <c r="AT6732" s="55"/>
      <c r="AU6732" s="55"/>
      <c r="AV6732" s="55"/>
      <c r="AW6732" s="55"/>
      <c r="AX6732" s="55"/>
      <c r="AY6732" s="55"/>
      <c r="AZ6732" s="55"/>
      <c r="BA6732" s="55"/>
      <c r="BB6732" s="191">
        <f>BB6733</f>
        <v>11.369</v>
      </c>
      <c r="BC6732" s="191">
        <f>BC6733</f>
        <v>10</v>
      </c>
      <c r="BD6732" s="22">
        <f t="shared" si="761"/>
        <v>15.280913978494624</v>
      </c>
      <c r="BE6732" s="186">
        <f t="shared" si="762"/>
        <v>-5.280913978494624</v>
      </c>
      <c r="BF6732" s="191"/>
      <c r="BG6732" s="188">
        <v>6</v>
      </c>
      <c r="BH6732" s="186">
        <f t="shared" si="763"/>
        <v>7.4400000000000004E-3</v>
      </c>
      <c r="BI6732" s="22">
        <f t="shared" si="764"/>
        <v>1.1369000000000001E-2</v>
      </c>
      <c r="BJ6732" s="186">
        <f t="shared" si="765"/>
        <v>-3.9290000000000002E-3</v>
      </c>
    </row>
    <row r="6733" spans="3:62" hidden="1" outlineLevel="2" x14ac:dyDescent="0.2">
      <c r="C6733" s="18"/>
      <c r="D6733" s="18"/>
      <c r="E6733" s="223" t="s">
        <v>6001</v>
      </c>
      <c r="F6733" s="55"/>
      <c r="G6733" s="55"/>
      <c r="H6733" s="55"/>
      <c r="I6733" s="55"/>
      <c r="J6733" s="55"/>
      <c r="K6733" s="55"/>
      <c r="L6733" s="55"/>
      <c r="M6733" s="55"/>
      <c r="N6733" s="55"/>
      <c r="O6733" s="55"/>
      <c r="P6733" s="55"/>
      <c r="Q6733" s="55"/>
      <c r="R6733" s="55"/>
      <c r="S6733" s="55"/>
      <c r="T6733" s="55"/>
      <c r="U6733" s="55"/>
      <c r="V6733" s="55"/>
      <c r="W6733" s="55"/>
      <c r="X6733" s="55"/>
      <c r="Y6733" s="55"/>
      <c r="Z6733" s="55"/>
      <c r="AA6733" s="55"/>
      <c r="AB6733" s="55"/>
      <c r="AC6733" s="55"/>
      <c r="AD6733" s="55"/>
      <c r="AE6733" s="55"/>
      <c r="AF6733" s="55"/>
      <c r="AG6733" s="55"/>
      <c r="AH6733" s="55"/>
      <c r="AI6733" s="55"/>
      <c r="AJ6733" s="55"/>
      <c r="AK6733" s="55"/>
      <c r="AL6733" s="55"/>
      <c r="AM6733" s="55"/>
      <c r="AN6733" s="55"/>
      <c r="AO6733" s="55"/>
      <c r="AP6733" s="55"/>
      <c r="AQ6733" s="55"/>
      <c r="AR6733" s="55"/>
      <c r="AS6733" s="55"/>
      <c r="AT6733" s="55"/>
      <c r="AU6733" s="55"/>
      <c r="AV6733" s="55"/>
      <c r="AW6733" s="55"/>
      <c r="AX6733" s="55"/>
      <c r="AY6733" s="55"/>
      <c r="AZ6733" s="55"/>
      <c r="BA6733" s="55"/>
      <c r="BB6733" s="191">
        <v>11.369</v>
      </c>
      <c r="BC6733" s="191">
        <v>10</v>
      </c>
      <c r="BD6733" s="22">
        <f t="shared" si="761"/>
        <v>15.280913978494624</v>
      </c>
      <c r="BE6733" s="186">
        <f t="shared" si="762"/>
        <v>-5.280913978494624</v>
      </c>
      <c r="BF6733" s="191"/>
      <c r="BG6733" s="188"/>
      <c r="BH6733" s="186">
        <f t="shared" si="763"/>
        <v>7.4400000000000004E-3</v>
      </c>
      <c r="BI6733" s="22">
        <f t="shared" si="764"/>
        <v>1.1369000000000001E-2</v>
      </c>
      <c r="BJ6733" s="186">
        <f t="shared" si="765"/>
        <v>-3.9290000000000002E-3</v>
      </c>
    </row>
    <row r="6734" spans="3:62" hidden="1" outlineLevel="1" collapsed="1" x14ac:dyDescent="0.2">
      <c r="C6734" s="18"/>
      <c r="D6734" s="18"/>
      <c r="E6734" s="231" t="s">
        <v>5961</v>
      </c>
      <c r="F6734" s="55"/>
      <c r="G6734" s="55"/>
      <c r="H6734" s="55"/>
      <c r="I6734" s="55"/>
      <c r="J6734" s="55"/>
      <c r="K6734" s="55"/>
      <c r="L6734" s="55"/>
      <c r="M6734" s="55"/>
      <c r="N6734" s="55"/>
      <c r="O6734" s="55"/>
      <c r="P6734" s="55"/>
      <c r="Q6734" s="55"/>
      <c r="R6734" s="55"/>
      <c r="S6734" s="55"/>
      <c r="T6734" s="55"/>
      <c r="U6734" s="55"/>
      <c r="V6734" s="55"/>
      <c r="W6734" s="55"/>
      <c r="X6734" s="55"/>
      <c r="Y6734" s="55"/>
      <c r="Z6734" s="55"/>
      <c r="AA6734" s="55"/>
      <c r="AB6734" s="55"/>
      <c r="AC6734" s="55"/>
      <c r="AD6734" s="55"/>
      <c r="AE6734" s="55"/>
      <c r="AF6734" s="55"/>
      <c r="AG6734" s="55"/>
      <c r="AH6734" s="55"/>
      <c r="AI6734" s="55"/>
      <c r="AJ6734" s="55"/>
      <c r="AK6734" s="55"/>
      <c r="AL6734" s="55"/>
      <c r="AM6734" s="55"/>
      <c r="AN6734" s="55"/>
      <c r="AO6734" s="55"/>
      <c r="AP6734" s="55"/>
      <c r="AQ6734" s="55"/>
      <c r="AR6734" s="55"/>
      <c r="AS6734" s="55"/>
      <c r="AT6734" s="55"/>
      <c r="AU6734" s="55"/>
      <c r="AV6734" s="55"/>
      <c r="AW6734" s="55"/>
      <c r="AX6734" s="55"/>
      <c r="AY6734" s="55"/>
      <c r="AZ6734" s="55"/>
      <c r="BA6734" s="55"/>
      <c r="BB6734" s="191">
        <f>BB6735</f>
        <v>1.4890000000000001</v>
      </c>
      <c r="BC6734" s="191">
        <f>BC6735</f>
        <v>12.7</v>
      </c>
      <c r="BD6734" s="22">
        <f t="shared" si="761"/>
        <v>2.0013440860215055</v>
      </c>
      <c r="BE6734" s="186">
        <f t="shared" si="762"/>
        <v>10.698655913978493</v>
      </c>
      <c r="BF6734" s="191"/>
      <c r="BG6734" s="188">
        <v>6</v>
      </c>
      <c r="BH6734" s="186">
        <f t="shared" si="763"/>
        <v>9.4487999999999985E-3</v>
      </c>
      <c r="BI6734" s="22">
        <f t="shared" si="764"/>
        <v>1.4890000000000001E-3</v>
      </c>
      <c r="BJ6734" s="186">
        <f t="shared" si="765"/>
        <v>7.9597999999999978E-3</v>
      </c>
    </row>
    <row r="6735" spans="3:62" hidden="1" outlineLevel="2" x14ac:dyDescent="0.2">
      <c r="C6735" s="18"/>
      <c r="D6735" s="18"/>
      <c r="E6735" s="223" t="s">
        <v>6059</v>
      </c>
      <c r="F6735" s="55"/>
      <c r="G6735" s="55"/>
      <c r="H6735" s="55"/>
      <c r="I6735" s="55"/>
      <c r="J6735" s="55"/>
      <c r="K6735" s="55"/>
      <c r="L6735" s="55"/>
      <c r="M6735" s="55"/>
      <c r="N6735" s="55"/>
      <c r="O6735" s="55"/>
      <c r="P6735" s="55"/>
      <c r="Q6735" s="55"/>
      <c r="R6735" s="55"/>
      <c r="S6735" s="55"/>
      <c r="T6735" s="55"/>
      <c r="U6735" s="55"/>
      <c r="V6735" s="55"/>
      <c r="W6735" s="55"/>
      <c r="X6735" s="55"/>
      <c r="Y6735" s="55"/>
      <c r="Z6735" s="55"/>
      <c r="AA6735" s="55"/>
      <c r="AB6735" s="55"/>
      <c r="AC6735" s="55"/>
      <c r="AD6735" s="55"/>
      <c r="AE6735" s="55"/>
      <c r="AF6735" s="55"/>
      <c r="AG6735" s="55"/>
      <c r="AH6735" s="55"/>
      <c r="AI6735" s="55"/>
      <c r="AJ6735" s="55"/>
      <c r="AK6735" s="55"/>
      <c r="AL6735" s="55"/>
      <c r="AM6735" s="55"/>
      <c r="AN6735" s="55"/>
      <c r="AO6735" s="55"/>
      <c r="AP6735" s="55"/>
      <c r="AQ6735" s="55"/>
      <c r="AR6735" s="55"/>
      <c r="AS6735" s="55"/>
      <c r="AT6735" s="55"/>
      <c r="AU6735" s="55"/>
      <c r="AV6735" s="55"/>
      <c r="AW6735" s="55"/>
      <c r="AX6735" s="55"/>
      <c r="AY6735" s="55"/>
      <c r="AZ6735" s="55"/>
      <c r="BA6735" s="55"/>
      <c r="BB6735" s="191">
        <v>1.4890000000000001</v>
      </c>
      <c r="BC6735" s="191">
        <v>12.7</v>
      </c>
      <c r="BD6735" s="22">
        <f t="shared" si="761"/>
        <v>2.0013440860215055</v>
      </c>
      <c r="BE6735" s="186">
        <f t="shared" si="762"/>
        <v>10.698655913978493</v>
      </c>
      <c r="BF6735" s="191"/>
      <c r="BG6735" s="188"/>
      <c r="BH6735" s="186">
        <f t="shared" si="763"/>
        <v>9.4487999999999985E-3</v>
      </c>
      <c r="BI6735" s="22">
        <f t="shared" si="764"/>
        <v>1.4890000000000001E-3</v>
      </c>
      <c r="BJ6735" s="186">
        <f t="shared" si="765"/>
        <v>7.9597999999999978E-3</v>
      </c>
    </row>
    <row r="6736" spans="3:62" hidden="1" outlineLevel="1" collapsed="1" x14ac:dyDescent="0.2">
      <c r="C6736" s="18"/>
      <c r="D6736" s="18"/>
      <c r="E6736" s="231" t="s">
        <v>6060</v>
      </c>
      <c r="F6736" s="55"/>
      <c r="G6736" s="55"/>
      <c r="H6736" s="55"/>
      <c r="I6736" s="55"/>
      <c r="J6736" s="55"/>
      <c r="K6736" s="55"/>
      <c r="L6736" s="55"/>
      <c r="M6736" s="55"/>
      <c r="N6736" s="55"/>
      <c r="O6736" s="55"/>
      <c r="P6736" s="55"/>
      <c r="Q6736" s="55"/>
      <c r="R6736" s="55"/>
      <c r="S6736" s="55"/>
      <c r="T6736" s="55"/>
      <c r="U6736" s="55"/>
      <c r="V6736" s="55"/>
      <c r="W6736" s="55"/>
      <c r="X6736" s="55"/>
      <c r="Y6736" s="55"/>
      <c r="Z6736" s="55"/>
      <c r="AA6736" s="55"/>
      <c r="AB6736" s="55"/>
      <c r="AC6736" s="55"/>
      <c r="AD6736" s="55"/>
      <c r="AE6736" s="55"/>
      <c r="AF6736" s="55"/>
      <c r="AG6736" s="55"/>
      <c r="AH6736" s="55"/>
      <c r="AI6736" s="55"/>
      <c r="AJ6736" s="55"/>
      <c r="AK6736" s="55"/>
      <c r="AL6736" s="55"/>
      <c r="AM6736" s="55"/>
      <c r="AN6736" s="55"/>
      <c r="AO6736" s="55"/>
      <c r="AP6736" s="55"/>
      <c r="AQ6736" s="55"/>
      <c r="AR6736" s="55"/>
      <c r="AS6736" s="55"/>
      <c r="AT6736" s="55"/>
      <c r="AU6736" s="55"/>
      <c r="AV6736" s="55"/>
      <c r="AW6736" s="55"/>
      <c r="AX6736" s="55"/>
      <c r="AY6736" s="55"/>
      <c r="AZ6736" s="55"/>
      <c r="BA6736" s="55"/>
      <c r="BB6736" s="191">
        <f>BB6737</f>
        <v>5</v>
      </c>
      <c r="BC6736" s="191">
        <f>BC6737</f>
        <v>18</v>
      </c>
      <c r="BD6736" s="22">
        <f t="shared" si="761"/>
        <v>6.720430107526882</v>
      </c>
      <c r="BE6736" s="186">
        <f t="shared" si="762"/>
        <v>11.279569892473118</v>
      </c>
      <c r="BF6736" s="191"/>
      <c r="BG6736" s="188">
        <v>6</v>
      </c>
      <c r="BH6736" s="186">
        <f t="shared" si="763"/>
        <v>1.3391999999999999E-2</v>
      </c>
      <c r="BI6736" s="22">
        <f t="shared" si="764"/>
        <v>5.000000000000001E-3</v>
      </c>
      <c r="BJ6736" s="186">
        <f t="shared" si="765"/>
        <v>8.3919999999999984E-3</v>
      </c>
    </row>
    <row r="6737" spans="3:62" hidden="1" outlineLevel="2" x14ac:dyDescent="0.2">
      <c r="C6737" s="18"/>
      <c r="D6737" s="18"/>
      <c r="E6737" s="223" t="s">
        <v>6061</v>
      </c>
      <c r="F6737" s="55"/>
      <c r="G6737" s="55"/>
      <c r="H6737" s="55"/>
      <c r="I6737" s="55"/>
      <c r="J6737" s="55"/>
      <c r="K6737" s="55"/>
      <c r="L6737" s="55"/>
      <c r="M6737" s="55"/>
      <c r="N6737" s="55"/>
      <c r="O6737" s="55"/>
      <c r="P6737" s="55"/>
      <c r="Q6737" s="55"/>
      <c r="R6737" s="55"/>
      <c r="S6737" s="55"/>
      <c r="T6737" s="55"/>
      <c r="U6737" s="55"/>
      <c r="V6737" s="55"/>
      <c r="W6737" s="55"/>
      <c r="X6737" s="55"/>
      <c r="Y6737" s="55"/>
      <c r="Z6737" s="55"/>
      <c r="AA6737" s="55"/>
      <c r="AB6737" s="55"/>
      <c r="AC6737" s="55"/>
      <c r="AD6737" s="55"/>
      <c r="AE6737" s="55"/>
      <c r="AF6737" s="55"/>
      <c r="AG6737" s="55"/>
      <c r="AH6737" s="55"/>
      <c r="AI6737" s="55"/>
      <c r="AJ6737" s="55"/>
      <c r="AK6737" s="55"/>
      <c r="AL6737" s="55"/>
      <c r="AM6737" s="55"/>
      <c r="AN6737" s="55"/>
      <c r="AO6737" s="55"/>
      <c r="AP6737" s="55"/>
      <c r="AQ6737" s="55"/>
      <c r="AR6737" s="55"/>
      <c r="AS6737" s="55"/>
      <c r="AT6737" s="55"/>
      <c r="AU6737" s="55"/>
      <c r="AV6737" s="55"/>
      <c r="AW6737" s="55"/>
      <c r="AX6737" s="55"/>
      <c r="AY6737" s="55"/>
      <c r="AZ6737" s="55"/>
      <c r="BA6737" s="55"/>
      <c r="BB6737" s="191">
        <v>5</v>
      </c>
      <c r="BC6737" s="191">
        <v>18</v>
      </c>
      <c r="BD6737" s="22">
        <f t="shared" si="761"/>
        <v>6.720430107526882</v>
      </c>
      <c r="BE6737" s="186">
        <f t="shared" si="762"/>
        <v>11.279569892473118</v>
      </c>
      <c r="BF6737" s="191"/>
      <c r="BG6737" s="188"/>
      <c r="BH6737" s="186">
        <f t="shared" si="763"/>
        <v>1.3391999999999999E-2</v>
      </c>
      <c r="BI6737" s="22">
        <f t="shared" si="764"/>
        <v>5.000000000000001E-3</v>
      </c>
      <c r="BJ6737" s="186">
        <f t="shared" si="765"/>
        <v>8.3919999999999984E-3</v>
      </c>
    </row>
    <row r="6738" spans="3:62" hidden="1" outlineLevel="1" collapsed="1" x14ac:dyDescent="0.2">
      <c r="C6738" s="18"/>
      <c r="D6738" s="18"/>
      <c r="E6738" s="231" t="s">
        <v>5737</v>
      </c>
      <c r="F6738" s="55"/>
      <c r="G6738" s="55"/>
      <c r="H6738" s="55"/>
      <c r="I6738" s="55"/>
      <c r="J6738" s="55"/>
      <c r="K6738" s="55"/>
      <c r="L6738" s="55"/>
      <c r="M6738" s="55"/>
      <c r="N6738" s="55"/>
      <c r="O6738" s="55"/>
      <c r="P6738" s="55"/>
      <c r="Q6738" s="55"/>
      <c r="R6738" s="55"/>
      <c r="S6738" s="55"/>
      <c r="T6738" s="55"/>
      <c r="U6738" s="55"/>
      <c r="V6738" s="55"/>
      <c r="W6738" s="55"/>
      <c r="X6738" s="55"/>
      <c r="Y6738" s="55"/>
      <c r="Z6738" s="55"/>
      <c r="AA6738" s="55"/>
      <c r="AB6738" s="55"/>
      <c r="AC6738" s="55"/>
      <c r="AD6738" s="55"/>
      <c r="AE6738" s="55"/>
      <c r="AF6738" s="55"/>
      <c r="AG6738" s="55"/>
      <c r="AH6738" s="55"/>
      <c r="AI6738" s="55"/>
      <c r="AJ6738" s="55"/>
      <c r="AK6738" s="55"/>
      <c r="AL6738" s="55"/>
      <c r="AM6738" s="55"/>
      <c r="AN6738" s="55"/>
      <c r="AO6738" s="55"/>
      <c r="AP6738" s="55"/>
      <c r="AQ6738" s="55"/>
      <c r="AR6738" s="55"/>
      <c r="AS6738" s="55"/>
      <c r="AT6738" s="55"/>
      <c r="AU6738" s="55"/>
      <c r="AV6738" s="55"/>
      <c r="AW6738" s="55"/>
      <c r="AX6738" s="55"/>
      <c r="AY6738" s="55"/>
      <c r="AZ6738" s="55"/>
      <c r="BA6738" s="55"/>
      <c r="BB6738" s="191">
        <f>BB6739</f>
        <v>35.594999999999999</v>
      </c>
      <c r="BC6738" s="191">
        <f>BC6739</f>
        <v>86.52</v>
      </c>
      <c r="BD6738" s="22">
        <f t="shared" si="761"/>
        <v>47.842741935483872</v>
      </c>
      <c r="BE6738" s="186">
        <f t="shared" si="762"/>
        <v>38.677258064516124</v>
      </c>
      <c r="BF6738" s="191"/>
      <c r="BG6738" s="188">
        <v>6</v>
      </c>
      <c r="BH6738" s="186">
        <f t="shared" si="763"/>
        <v>6.4370879999999991E-2</v>
      </c>
      <c r="BI6738" s="22">
        <f t="shared" si="764"/>
        <v>3.5595000000000002E-2</v>
      </c>
      <c r="BJ6738" s="186">
        <f t="shared" si="765"/>
        <v>2.877587999999999E-2</v>
      </c>
    </row>
    <row r="6739" spans="3:62" hidden="1" outlineLevel="2" x14ac:dyDescent="0.2">
      <c r="C6739" s="18"/>
      <c r="D6739" s="18"/>
      <c r="E6739" s="223" t="s">
        <v>6062</v>
      </c>
      <c r="F6739" s="55"/>
      <c r="G6739" s="55"/>
      <c r="H6739" s="55"/>
      <c r="I6739" s="55"/>
      <c r="J6739" s="55"/>
      <c r="K6739" s="55"/>
      <c r="L6739" s="55"/>
      <c r="M6739" s="55"/>
      <c r="N6739" s="55"/>
      <c r="O6739" s="55"/>
      <c r="P6739" s="55"/>
      <c r="Q6739" s="55"/>
      <c r="R6739" s="55"/>
      <c r="S6739" s="55"/>
      <c r="T6739" s="55"/>
      <c r="U6739" s="55"/>
      <c r="V6739" s="55"/>
      <c r="W6739" s="55"/>
      <c r="X6739" s="55"/>
      <c r="Y6739" s="55"/>
      <c r="Z6739" s="55"/>
      <c r="AA6739" s="55"/>
      <c r="AB6739" s="55"/>
      <c r="AC6739" s="55"/>
      <c r="AD6739" s="55"/>
      <c r="AE6739" s="55"/>
      <c r="AF6739" s="55"/>
      <c r="AG6739" s="55"/>
      <c r="AH6739" s="55"/>
      <c r="AI6739" s="55"/>
      <c r="AJ6739" s="55"/>
      <c r="AK6739" s="55"/>
      <c r="AL6739" s="55"/>
      <c r="AM6739" s="55"/>
      <c r="AN6739" s="55"/>
      <c r="AO6739" s="55"/>
      <c r="AP6739" s="55"/>
      <c r="AQ6739" s="55"/>
      <c r="AR6739" s="55"/>
      <c r="AS6739" s="55"/>
      <c r="AT6739" s="55"/>
      <c r="AU6739" s="55"/>
      <c r="AV6739" s="55"/>
      <c r="AW6739" s="55"/>
      <c r="AX6739" s="55"/>
      <c r="AY6739" s="55"/>
      <c r="AZ6739" s="55"/>
      <c r="BA6739" s="55"/>
      <c r="BB6739" s="191">
        <v>35.594999999999999</v>
      </c>
      <c r="BC6739" s="191">
        <v>86.52</v>
      </c>
      <c r="BD6739" s="22">
        <f t="shared" ref="BD6739:BD6741" si="766">(BB6739/31/24)*1000</f>
        <v>47.842741935483872</v>
      </c>
      <c r="BE6739" s="186">
        <f t="shared" ref="BE6739:BE6741" si="767">BC6739-BD6739</f>
        <v>38.677258064516124</v>
      </c>
      <c r="BF6739" s="191"/>
      <c r="BG6739" s="188"/>
      <c r="BH6739" s="186">
        <f t="shared" ref="BH6739:BH6741" si="768">(BC6739*24*31/1000000)</f>
        <v>6.4370879999999991E-2</v>
      </c>
      <c r="BI6739" s="22">
        <f t="shared" ref="BI6739:BI6741" si="769">(BD6739*24*31/1000000)</f>
        <v>3.5595000000000002E-2</v>
      </c>
      <c r="BJ6739" s="186">
        <f t="shared" ref="BJ6739:BJ6741" si="770">BH6739-BI6739</f>
        <v>2.877587999999999E-2</v>
      </c>
    </row>
    <row r="6740" spans="3:62" hidden="1" outlineLevel="1" collapsed="1" x14ac:dyDescent="0.2">
      <c r="C6740" s="18"/>
      <c r="D6740" s="18"/>
      <c r="E6740" s="231" t="s">
        <v>6063</v>
      </c>
      <c r="F6740" s="55"/>
      <c r="G6740" s="55"/>
      <c r="H6740" s="55"/>
      <c r="I6740" s="55"/>
      <c r="J6740" s="55"/>
      <c r="K6740" s="55"/>
      <c r="L6740" s="55"/>
      <c r="M6740" s="55"/>
      <c r="N6740" s="55"/>
      <c r="O6740" s="55"/>
      <c r="P6740" s="55"/>
      <c r="Q6740" s="55"/>
      <c r="R6740" s="55"/>
      <c r="S6740" s="55"/>
      <c r="T6740" s="55"/>
      <c r="U6740" s="55"/>
      <c r="V6740" s="55"/>
      <c r="W6740" s="55"/>
      <c r="X6740" s="55"/>
      <c r="Y6740" s="55"/>
      <c r="Z6740" s="55"/>
      <c r="AA6740" s="55"/>
      <c r="AB6740" s="55"/>
      <c r="AC6740" s="55"/>
      <c r="AD6740" s="55"/>
      <c r="AE6740" s="55"/>
      <c r="AF6740" s="55"/>
      <c r="AG6740" s="55"/>
      <c r="AH6740" s="55"/>
      <c r="AI6740" s="55"/>
      <c r="AJ6740" s="55"/>
      <c r="AK6740" s="55"/>
      <c r="AL6740" s="55"/>
      <c r="AM6740" s="55"/>
      <c r="AN6740" s="55"/>
      <c r="AO6740" s="55"/>
      <c r="AP6740" s="55"/>
      <c r="AQ6740" s="55"/>
      <c r="AR6740" s="55"/>
      <c r="AS6740" s="55"/>
      <c r="AT6740" s="55"/>
      <c r="AU6740" s="55"/>
      <c r="AV6740" s="55"/>
      <c r="AW6740" s="55"/>
      <c r="AX6740" s="55"/>
      <c r="AY6740" s="55"/>
      <c r="AZ6740" s="55"/>
      <c r="BA6740" s="55"/>
      <c r="BB6740" s="191">
        <f>BB6741</f>
        <v>4.4930000000000003</v>
      </c>
      <c r="BC6740" s="191">
        <f>BC6741</f>
        <v>13.2</v>
      </c>
      <c r="BD6740" s="22">
        <f t="shared" si="766"/>
        <v>6.038978494623656</v>
      </c>
      <c r="BE6740" s="186">
        <f t="shared" si="767"/>
        <v>7.1610215053763433</v>
      </c>
      <c r="BF6740" s="191"/>
      <c r="BG6740" s="188">
        <v>6</v>
      </c>
      <c r="BH6740" s="186">
        <f t="shared" si="768"/>
        <v>9.8207999999999993E-3</v>
      </c>
      <c r="BI6740" s="22">
        <f t="shared" si="769"/>
        <v>4.4929999999999996E-3</v>
      </c>
      <c r="BJ6740" s="186">
        <f t="shared" si="770"/>
        <v>5.3277999999999997E-3</v>
      </c>
    </row>
    <row r="6741" spans="3:62" hidden="1" outlineLevel="2" x14ac:dyDescent="0.2">
      <c r="C6741" s="18"/>
      <c r="D6741" s="18"/>
      <c r="E6741" s="223" t="s">
        <v>6064</v>
      </c>
      <c r="F6741" s="55"/>
      <c r="G6741" s="55"/>
      <c r="H6741" s="55"/>
      <c r="I6741" s="55"/>
      <c r="J6741" s="55"/>
      <c r="K6741" s="55"/>
      <c r="L6741" s="55"/>
      <c r="M6741" s="55"/>
      <c r="N6741" s="55"/>
      <c r="O6741" s="55"/>
      <c r="P6741" s="55"/>
      <c r="Q6741" s="55"/>
      <c r="R6741" s="55"/>
      <c r="S6741" s="55"/>
      <c r="T6741" s="55"/>
      <c r="U6741" s="55"/>
      <c r="V6741" s="55"/>
      <c r="W6741" s="55"/>
      <c r="X6741" s="55"/>
      <c r="Y6741" s="55"/>
      <c r="Z6741" s="55"/>
      <c r="AA6741" s="55"/>
      <c r="AB6741" s="55"/>
      <c r="AC6741" s="55"/>
      <c r="AD6741" s="55"/>
      <c r="AE6741" s="55"/>
      <c r="AF6741" s="55"/>
      <c r="AG6741" s="55"/>
      <c r="AH6741" s="55"/>
      <c r="AI6741" s="55"/>
      <c r="AJ6741" s="55"/>
      <c r="AK6741" s="55"/>
      <c r="AL6741" s="55"/>
      <c r="AM6741" s="55"/>
      <c r="AN6741" s="55"/>
      <c r="AO6741" s="55"/>
      <c r="AP6741" s="55"/>
      <c r="AQ6741" s="55"/>
      <c r="AR6741" s="55"/>
      <c r="AS6741" s="55"/>
      <c r="AT6741" s="55"/>
      <c r="AU6741" s="55"/>
      <c r="AV6741" s="55"/>
      <c r="AW6741" s="55"/>
      <c r="AX6741" s="55"/>
      <c r="AY6741" s="55"/>
      <c r="AZ6741" s="55"/>
      <c r="BA6741" s="55"/>
      <c r="BB6741" s="191">
        <v>4.4930000000000003</v>
      </c>
      <c r="BC6741" s="191">
        <v>13.2</v>
      </c>
      <c r="BD6741" s="22">
        <f t="shared" si="766"/>
        <v>6.038978494623656</v>
      </c>
      <c r="BE6741" s="186">
        <f t="shared" si="767"/>
        <v>7.1610215053763433</v>
      </c>
      <c r="BF6741" s="191"/>
      <c r="BG6741" s="188"/>
      <c r="BH6741" s="186">
        <f t="shared" si="768"/>
        <v>9.8207999999999993E-3</v>
      </c>
      <c r="BI6741" s="22">
        <f t="shared" si="769"/>
        <v>4.4929999999999996E-3</v>
      </c>
      <c r="BJ6741" s="186">
        <f t="shared" si="770"/>
        <v>5.3277999999999997E-3</v>
      </c>
    </row>
  </sheetData>
  <autoFilter ref="E11:BP6741">
    <filterColumn colId="54">
      <filters>
        <filter val="7"/>
      </filters>
    </filterColumn>
  </autoFilter>
  <mergeCells count="3895"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I98:J98"/>
    <mergeCell ref="I99:J99"/>
    <mergeCell ref="I100:J100"/>
    <mergeCell ref="I101:J101"/>
    <mergeCell ref="I102:J102"/>
    <mergeCell ref="I103:J103"/>
    <mergeCell ref="I88:J88"/>
    <mergeCell ref="I91:J91"/>
    <mergeCell ref="I92:J92"/>
    <mergeCell ref="I93:J93"/>
    <mergeCell ref="I94:J94"/>
    <mergeCell ref="I97:J97"/>
    <mergeCell ref="I43:J43"/>
    <mergeCell ref="I44:J44"/>
    <mergeCell ref="I47:J47"/>
    <mergeCell ref="I48:J48"/>
    <mergeCell ref="I49:J49"/>
    <mergeCell ref="I50:J50"/>
    <mergeCell ref="I157:J157"/>
    <mergeCell ref="I158:J158"/>
    <mergeCell ref="I159:J159"/>
    <mergeCell ref="I160:J160"/>
    <mergeCell ref="I161:J161"/>
    <mergeCell ref="I162:J162"/>
    <mergeCell ref="I142:J142"/>
    <mergeCell ref="I149:J149"/>
    <mergeCell ref="I150:J150"/>
    <mergeCell ref="I152:J152"/>
    <mergeCell ref="I153:J153"/>
    <mergeCell ref="I154:J154"/>
    <mergeCell ref="I104:J104"/>
    <mergeCell ref="I105:J105"/>
    <mergeCell ref="I106:J106"/>
    <mergeCell ref="I107:J107"/>
    <mergeCell ref="I110:J110"/>
    <mergeCell ref="I112:J112"/>
    <mergeCell ref="I180:J180"/>
    <mergeCell ref="I181:J181"/>
    <mergeCell ref="I182:J182"/>
    <mergeCell ref="I193:J193"/>
    <mergeCell ref="I194:J194"/>
    <mergeCell ref="I197:J197"/>
    <mergeCell ref="I172:J172"/>
    <mergeCell ref="I173:J173"/>
    <mergeCell ref="I174:J174"/>
    <mergeCell ref="I177:J177"/>
    <mergeCell ref="I178:J178"/>
    <mergeCell ref="I179:J179"/>
    <mergeCell ref="I163:J163"/>
    <mergeCell ref="I167:J167"/>
    <mergeCell ref="I168:J168"/>
    <mergeCell ref="I169:J169"/>
    <mergeCell ref="I170:J170"/>
    <mergeCell ref="I171:J171"/>
    <mergeCell ref="I224:J224"/>
    <mergeCell ref="I225:J225"/>
    <mergeCell ref="I226:J226"/>
    <mergeCell ref="I227:J227"/>
    <mergeCell ref="I228:J228"/>
    <mergeCell ref="I229:J229"/>
    <mergeCell ref="I210:J210"/>
    <mergeCell ref="I211:J211"/>
    <mergeCell ref="I213:J213"/>
    <mergeCell ref="I214:J214"/>
    <mergeCell ref="I215:J215"/>
    <mergeCell ref="I223:J223"/>
    <mergeCell ref="I198:J198"/>
    <mergeCell ref="I205:J205"/>
    <mergeCell ref="I206:J206"/>
    <mergeCell ref="I207:J207"/>
    <mergeCell ref="I208:J208"/>
    <mergeCell ref="I209:J209"/>
    <mergeCell ref="I253:J253"/>
    <mergeCell ref="I254:J254"/>
    <mergeCell ref="I255:J255"/>
    <mergeCell ref="I256:J256"/>
    <mergeCell ref="I261:J261"/>
    <mergeCell ref="I262:J262"/>
    <mergeCell ref="I247:J247"/>
    <mergeCell ref="I248:J248"/>
    <mergeCell ref="I249:J249"/>
    <mergeCell ref="I250:J250"/>
    <mergeCell ref="I251:J251"/>
    <mergeCell ref="I252:J252"/>
    <mergeCell ref="I230:J230"/>
    <mergeCell ref="I235:J235"/>
    <mergeCell ref="I236:J236"/>
    <mergeCell ref="I244:J244"/>
    <mergeCell ref="I245:J245"/>
    <mergeCell ref="I246:J246"/>
    <mergeCell ref="I279:J279"/>
    <mergeCell ref="I280:J280"/>
    <mergeCell ref="I281:J281"/>
    <mergeCell ref="I282:J282"/>
    <mergeCell ref="I283:J283"/>
    <mergeCell ref="I288:J288"/>
    <mergeCell ref="I270:J270"/>
    <mergeCell ref="I271:J271"/>
    <mergeCell ref="I272:J272"/>
    <mergeCell ref="I276:J276"/>
    <mergeCell ref="I277:J277"/>
    <mergeCell ref="I278:J278"/>
    <mergeCell ref="I263:J263"/>
    <mergeCell ref="I264:J264"/>
    <mergeCell ref="I265:J265"/>
    <mergeCell ref="I266:J266"/>
    <mergeCell ref="I267:J267"/>
    <mergeCell ref="I268:J268"/>
    <mergeCell ref="I304:J304"/>
    <mergeCell ref="I305:J305"/>
    <mergeCell ref="I306:J306"/>
    <mergeCell ref="I307:J307"/>
    <mergeCell ref="I308:J308"/>
    <mergeCell ref="I309:J309"/>
    <mergeCell ref="I295:J295"/>
    <mergeCell ref="I296:J296"/>
    <mergeCell ref="I297:J297"/>
    <mergeCell ref="I299:J299"/>
    <mergeCell ref="I300:J300"/>
    <mergeCell ref="I303:J303"/>
    <mergeCell ref="I289:J289"/>
    <mergeCell ref="I290:J290"/>
    <mergeCell ref="I291:J291"/>
    <mergeCell ref="I292:J292"/>
    <mergeCell ref="I293:J293"/>
    <mergeCell ref="I294:J294"/>
    <mergeCell ref="I322:J322"/>
    <mergeCell ref="I323:J323"/>
    <mergeCell ref="I324:J324"/>
    <mergeCell ref="I327:J327"/>
    <mergeCell ref="I329:J329"/>
    <mergeCell ref="I334:J334"/>
    <mergeCell ref="I316:J316"/>
    <mergeCell ref="I317:J317"/>
    <mergeCell ref="I318:J318"/>
    <mergeCell ref="I319:J319"/>
    <mergeCell ref="I320:J320"/>
    <mergeCell ref="I321:J321"/>
    <mergeCell ref="I310:J310"/>
    <mergeCell ref="I311:J311"/>
    <mergeCell ref="I312:J312"/>
    <mergeCell ref="I313:J313"/>
    <mergeCell ref="I314:J314"/>
    <mergeCell ref="I315:J315"/>
    <mergeCell ref="I353:J353"/>
    <mergeCell ref="I354:J354"/>
    <mergeCell ref="I357:J357"/>
    <mergeCell ref="I358:J358"/>
    <mergeCell ref="I359:J359"/>
    <mergeCell ref="I360:J360"/>
    <mergeCell ref="I343:J343"/>
    <mergeCell ref="I344:J344"/>
    <mergeCell ref="I347:J347"/>
    <mergeCell ref="I348:J348"/>
    <mergeCell ref="I349:J349"/>
    <mergeCell ref="I350:J350"/>
    <mergeCell ref="I335:J335"/>
    <mergeCell ref="I338:J338"/>
    <mergeCell ref="I339:J339"/>
    <mergeCell ref="I340:J340"/>
    <mergeCell ref="I341:J341"/>
    <mergeCell ref="I342:J342"/>
    <mergeCell ref="I386:J386"/>
    <mergeCell ref="I388:J388"/>
    <mergeCell ref="I389:J389"/>
    <mergeCell ref="I390:J390"/>
    <mergeCell ref="I391:J391"/>
    <mergeCell ref="I393:J393"/>
    <mergeCell ref="I369:J369"/>
    <mergeCell ref="I370:J370"/>
    <mergeCell ref="I371:J371"/>
    <mergeCell ref="I372:J372"/>
    <mergeCell ref="I375:J375"/>
    <mergeCell ref="I376:J376"/>
    <mergeCell ref="I363:J363"/>
    <mergeCell ref="I364:J364"/>
    <mergeCell ref="I365:J365"/>
    <mergeCell ref="I366:J366"/>
    <mergeCell ref="I367:J367"/>
    <mergeCell ref="I368:J368"/>
    <mergeCell ref="I429:J429"/>
    <mergeCell ref="I430:J430"/>
    <mergeCell ref="I431:J431"/>
    <mergeCell ref="I432:J432"/>
    <mergeCell ref="I433:J433"/>
    <mergeCell ref="I437:J437"/>
    <mergeCell ref="I413:J413"/>
    <mergeCell ref="I414:J414"/>
    <mergeCell ref="I419:J419"/>
    <mergeCell ref="I420:J420"/>
    <mergeCell ref="I425:J425"/>
    <mergeCell ref="I426:J426"/>
    <mergeCell ref="I394:J394"/>
    <mergeCell ref="I398:J398"/>
    <mergeCell ref="I400:J400"/>
    <mergeCell ref="I401:J401"/>
    <mergeCell ref="I411:J411"/>
    <mergeCell ref="I412:J412"/>
    <mergeCell ref="I494:J494"/>
    <mergeCell ref="I495:J495"/>
    <mergeCell ref="I496:J496"/>
    <mergeCell ref="I499:J499"/>
    <mergeCell ref="I500:J500"/>
    <mergeCell ref="I501:J501"/>
    <mergeCell ref="I477:J477"/>
    <mergeCell ref="I478:J478"/>
    <mergeCell ref="I483:J483"/>
    <mergeCell ref="I484:J484"/>
    <mergeCell ref="I485:J485"/>
    <mergeCell ref="I488:J488"/>
    <mergeCell ref="I465:J465"/>
    <mergeCell ref="I466:J466"/>
    <mergeCell ref="I467:J467"/>
    <mergeCell ref="I468:J468"/>
    <mergeCell ref="I475:J475"/>
    <mergeCell ref="I476:J476"/>
    <mergeCell ref="I519:J519"/>
    <mergeCell ref="I520:J520"/>
    <mergeCell ref="I521:J521"/>
    <mergeCell ref="I522:J522"/>
    <mergeCell ref="I523:J523"/>
    <mergeCell ref="I524:J524"/>
    <mergeCell ref="I512:J512"/>
    <mergeCell ref="I514:J514"/>
    <mergeCell ref="I515:J515"/>
    <mergeCell ref="I516:J516"/>
    <mergeCell ref="I517:J517"/>
    <mergeCell ref="I518:J518"/>
    <mergeCell ref="I502:J502"/>
    <mergeCell ref="I505:J505"/>
    <mergeCell ref="I507:J507"/>
    <mergeCell ref="I508:J508"/>
    <mergeCell ref="I509:J509"/>
    <mergeCell ref="I511:J511"/>
    <mergeCell ref="I538:J538"/>
    <mergeCell ref="I539:J539"/>
    <mergeCell ref="I540:J540"/>
    <mergeCell ref="I541:J541"/>
    <mergeCell ref="I542:J542"/>
    <mergeCell ref="I543:J543"/>
    <mergeCell ref="I531:J531"/>
    <mergeCell ref="I532:J532"/>
    <mergeCell ref="I533:J533"/>
    <mergeCell ref="I534:J534"/>
    <mergeCell ref="I535:J535"/>
    <mergeCell ref="I536:J536"/>
    <mergeCell ref="I525:J525"/>
    <mergeCell ref="I526:J526"/>
    <mergeCell ref="I527:J527"/>
    <mergeCell ref="I528:J528"/>
    <mergeCell ref="I529:J529"/>
    <mergeCell ref="I530:J530"/>
    <mergeCell ref="I557:J557"/>
    <mergeCell ref="I558:J558"/>
    <mergeCell ref="I559:J559"/>
    <mergeCell ref="I560:J560"/>
    <mergeCell ref="I561:J561"/>
    <mergeCell ref="I562:J562"/>
    <mergeCell ref="I551:J551"/>
    <mergeCell ref="I552:J552"/>
    <mergeCell ref="I553:J553"/>
    <mergeCell ref="I554:J554"/>
    <mergeCell ref="I555:J555"/>
    <mergeCell ref="I556:J556"/>
    <mergeCell ref="I545:J545"/>
    <mergeCell ref="I546:J546"/>
    <mergeCell ref="I547:J547"/>
    <mergeCell ref="I548:J548"/>
    <mergeCell ref="I549:J549"/>
    <mergeCell ref="I550:J550"/>
    <mergeCell ref="I578:J578"/>
    <mergeCell ref="I581:J581"/>
    <mergeCell ref="I582:J582"/>
    <mergeCell ref="I583:J583"/>
    <mergeCell ref="I584:J584"/>
    <mergeCell ref="I585:J585"/>
    <mergeCell ref="I572:J572"/>
    <mergeCell ref="I573:J573"/>
    <mergeCell ref="I574:J574"/>
    <mergeCell ref="I575:J575"/>
    <mergeCell ref="I576:J576"/>
    <mergeCell ref="I577:J577"/>
    <mergeCell ref="I563:J563"/>
    <mergeCell ref="I565:J565"/>
    <mergeCell ref="I566:J566"/>
    <mergeCell ref="I569:J569"/>
    <mergeCell ref="I570:J570"/>
    <mergeCell ref="I571:J571"/>
    <mergeCell ref="I602:J602"/>
    <mergeCell ref="I609:J609"/>
    <mergeCell ref="I610:J610"/>
    <mergeCell ref="I611:J611"/>
    <mergeCell ref="I612:J612"/>
    <mergeCell ref="I613:J613"/>
    <mergeCell ref="I593:J593"/>
    <mergeCell ref="I595:J595"/>
    <mergeCell ref="I596:J596"/>
    <mergeCell ref="I597:J597"/>
    <mergeCell ref="I598:J598"/>
    <mergeCell ref="I601:J601"/>
    <mergeCell ref="I586:J586"/>
    <mergeCell ref="I587:J587"/>
    <mergeCell ref="I589:J589"/>
    <mergeCell ref="I590:J590"/>
    <mergeCell ref="I591:J591"/>
    <mergeCell ref="I592:J592"/>
    <mergeCell ref="I628:J628"/>
    <mergeCell ref="I629:J629"/>
    <mergeCell ref="I632:J632"/>
    <mergeCell ref="I634:J634"/>
    <mergeCell ref="I636:J636"/>
    <mergeCell ref="I637:J637"/>
    <mergeCell ref="I622:J622"/>
    <mergeCell ref="I623:J623"/>
    <mergeCell ref="I624:J624"/>
    <mergeCell ref="I625:J625"/>
    <mergeCell ref="I626:J626"/>
    <mergeCell ref="I627:J627"/>
    <mergeCell ref="I614:J614"/>
    <mergeCell ref="I615:J615"/>
    <mergeCell ref="I616:J616"/>
    <mergeCell ref="I617:J617"/>
    <mergeCell ref="I620:J620"/>
    <mergeCell ref="I621:J621"/>
    <mergeCell ref="I661:J661"/>
    <mergeCell ref="I668:J668"/>
    <mergeCell ref="I669:J669"/>
    <mergeCell ref="I670:J670"/>
    <mergeCell ref="I671:J671"/>
    <mergeCell ref="I672:J672"/>
    <mergeCell ref="I650:J650"/>
    <mergeCell ref="I651:J651"/>
    <mergeCell ref="I652:J652"/>
    <mergeCell ref="I655:J655"/>
    <mergeCell ref="I656:J656"/>
    <mergeCell ref="I660:J660"/>
    <mergeCell ref="I638:J638"/>
    <mergeCell ref="I639:J639"/>
    <mergeCell ref="I640:J640"/>
    <mergeCell ref="I647:J647"/>
    <mergeCell ref="I648:J648"/>
    <mergeCell ref="I649:J649"/>
    <mergeCell ref="I695:J695"/>
    <mergeCell ref="I696:J696"/>
    <mergeCell ref="I697:J697"/>
    <mergeCell ref="I699:J699"/>
    <mergeCell ref="I702:J702"/>
    <mergeCell ref="I703:J703"/>
    <mergeCell ref="I689:J689"/>
    <mergeCell ref="I690:J690"/>
    <mergeCell ref="I691:J691"/>
    <mergeCell ref="I692:J692"/>
    <mergeCell ref="I693:J693"/>
    <mergeCell ref="I694:J694"/>
    <mergeCell ref="I675:J675"/>
    <mergeCell ref="I676:J676"/>
    <mergeCell ref="I677:J677"/>
    <mergeCell ref="I678:J678"/>
    <mergeCell ref="I679:J679"/>
    <mergeCell ref="I680:J680"/>
    <mergeCell ref="I716:J716"/>
    <mergeCell ref="I717:J717"/>
    <mergeCell ref="I718:J718"/>
    <mergeCell ref="I719:J719"/>
    <mergeCell ref="I720:J720"/>
    <mergeCell ref="I721:J721"/>
    <mergeCell ref="I710:J710"/>
    <mergeCell ref="I711:J711"/>
    <mergeCell ref="I712:J712"/>
    <mergeCell ref="I713:J713"/>
    <mergeCell ref="I714:J714"/>
    <mergeCell ref="I715:J715"/>
    <mergeCell ref="I704:J704"/>
    <mergeCell ref="I705:J705"/>
    <mergeCell ref="I706:J706"/>
    <mergeCell ref="I707:J707"/>
    <mergeCell ref="I708:J708"/>
    <mergeCell ref="I709:J709"/>
    <mergeCell ref="I756:J756"/>
    <mergeCell ref="I757:J757"/>
    <mergeCell ref="I758:J758"/>
    <mergeCell ref="I759:J759"/>
    <mergeCell ref="I760:J760"/>
    <mergeCell ref="I762:J762"/>
    <mergeCell ref="I728:J728"/>
    <mergeCell ref="I729:J729"/>
    <mergeCell ref="I730:J730"/>
    <mergeCell ref="I731:J731"/>
    <mergeCell ref="I752:J752"/>
    <mergeCell ref="I754:J754"/>
    <mergeCell ref="I722:J722"/>
    <mergeCell ref="I723:J723"/>
    <mergeCell ref="I724:J724"/>
    <mergeCell ref="I725:J725"/>
    <mergeCell ref="I726:J726"/>
    <mergeCell ref="I727:J727"/>
    <mergeCell ref="I779:J779"/>
    <mergeCell ref="I780:J780"/>
    <mergeCell ref="I781:J781"/>
    <mergeCell ref="I784:J784"/>
    <mergeCell ref="I786:J786"/>
    <mergeCell ref="I787:J787"/>
    <mergeCell ref="I770:J770"/>
    <mergeCell ref="I772:J772"/>
    <mergeCell ref="I773:J773"/>
    <mergeCell ref="I774:J774"/>
    <mergeCell ref="I775:J775"/>
    <mergeCell ref="I778:J778"/>
    <mergeCell ref="I763:J763"/>
    <mergeCell ref="I764:J764"/>
    <mergeCell ref="I765:J765"/>
    <mergeCell ref="I766:J766"/>
    <mergeCell ref="I768:J768"/>
    <mergeCell ref="I769:J769"/>
    <mergeCell ref="I809:J809"/>
    <mergeCell ref="I810:J810"/>
    <mergeCell ref="I812:J812"/>
    <mergeCell ref="I813:J813"/>
    <mergeCell ref="I814:J814"/>
    <mergeCell ref="I815:J815"/>
    <mergeCell ref="I795:J795"/>
    <mergeCell ref="I796:J796"/>
    <mergeCell ref="I797:J797"/>
    <mergeCell ref="I798:J798"/>
    <mergeCell ref="I804:J804"/>
    <mergeCell ref="I806:J806"/>
    <mergeCell ref="I789:J789"/>
    <mergeCell ref="I790:J790"/>
    <mergeCell ref="I791:J791"/>
    <mergeCell ref="I792:J792"/>
    <mergeCell ref="I793:J793"/>
    <mergeCell ref="I794:J794"/>
    <mergeCell ref="I835:J835"/>
    <mergeCell ref="I836:J836"/>
    <mergeCell ref="I837:J837"/>
    <mergeCell ref="I838:J838"/>
    <mergeCell ref="I839:J839"/>
    <mergeCell ref="I840:J840"/>
    <mergeCell ref="I825:J825"/>
    <mergeCell ref="I828:J828"/>
    <mergeCell ref="I829:J829"/>
    <mergeCell ref="I832:J832"/>
    <mergeCell ref="I833:J833"/>
    <mergeCell ref="I834:J834"/>
    <mergeCell ref="I816:J816"/>
    <mergeCell ref="I818:J818"/>
    <mergeCell ref="I821:J821"/>
    <mergeCell ref="I822:J822"/>
    <mergeCell ref="I823:J823"/>
    <mergeCell ref="I824:J824"/>
    <mergeCell ref="I856:J856"/>
    <mergeCell ref="I857:J857"/>
    <mergeCell ref="I858:J858"/>
    <mergeCell ref="I859:J859"/>
    <mergeCell ref="I860:J860"/>
    <mergeCell ref="I861:J861"/>
    <mergeCell ref="I847:J847"/>
    <mergeCell ref="I848:J848"/>
    <mergeCell ref="I849:J849"/>
    <mergeCell ref="I850:J850"/>
    <mergeCell ref="I851:J851"/>
    <mergeCell ref="I853:J853"/>
    <mergeCell ref="I841:J841"/>
    <mergeCell ref="I842:J842"/>
    <mergeCell ref="I843:J843"/>
    <mergeCell ref="I844:J844"/>
    <mergeCell ref="I845:J845"/>
    <mergeCell ref="I846:J846"/>
    <mergeCell ref="I882:J882"/>
    <mergeCell ref="I884:J884"/>
    <mergeCell ref="I887:J887"/>
    <mergeCell ref="I888:J888"/>
    <mergeCell ref="I895:J895"/>
    <mergeCell ref="I896:J896"/>
    <mergeCell ref="I870:J870"/>
    <mergeCell ref="I873:J873"/>
    <mergeCell ref="I874:J874"/>
    <mergeCell ref="I875:J875"/>
    <mergeCell ref="I878:J878"/>
    <mergeCell ref="I881:J881"/>
    <mergeCell ref="I862:J862"/>
    <mergeCell ref="I865:J865"/>
    <mergeCell ref="I866:J866"/>
    <mergeCell ref="I867:J867"/>
    <mergeCell ref="I868:J868"/>
    <mergeCell ref="I869:J869"/>
    <mergeCell ref="I914:J914"/>
    <mergeCell ref="I915:J915"/>
    <mergeCell ref="I916:J916"/>
    <mergeCell ref="I917:J917"/>
    <mergeCell ref="I918:J918"/>
    <mergeCell ref="I923:J923"/>
    <mergeCell ref="I908:J908"/>
    <mergeCell ref="I909:J909"/>
    <mergeCell ref="I910:J910"/>
    <mergeCell ref="I911:J911"/>
    <mergeCell ref="I912:J912"/>
    <mergeCell ref="I913:J913"/>
    <mergeCell ref="I899:J899"/>
    <mergeCell ref="I900:J900"/>
    <mergeCell ref="I903:J903"/>
    <mergeCell ref="I905:J905"/>
    <mergeCell ref="I906:J906"/>
    <mergeCell ref="I907:J907"/>
    <mergeCell ref="I942:J942"/>
    <mergeCell ref="I943:J943"/>
    <mergeCell ref="I944:J944"/>
    <mergeCell ref="I945:J945"/>
    <mergeCell ref="I946:J946"/>
    <mergeCell ref="I948:J948"/>
    <mergeCell ref="I931:J931"/>
    <mergeCell ref="I932:J932"/>
    <mergeCell ref="I933:J933"/>
    <mergeCell ref="I938:J938"/>
    <mergeCell ref="I940:J940"/>
    <mergeCell ref="I941:J941"/>
    <mergeCell ref="I925:J925"/>
    <mergeCell ref="I926:J926"/>
    <mergeCell ref="I927:J927"/>
    <mergeCell ref="I928:J928"/>
    <mergeCell ref="I929:J929"/>
    <mergeCell ref="I930:J930"/>
    <mergeCell ref="I974:J974"/>
    <mergeCell ref="I975:J975"/>
    <mergeCell ref="I978:J978"/>
    <mergeCell ref="I979:J979"/>
    <mergeCell ref="I980:J980"/>
    <mergeCell ref="I981:J981"/>
    <mergeCell ref="I959:J959"/>
    <mergeCell ref="I960:J960"/>
    <mergeCell ref="I966:J966"/>
    <mergeCell ref="I968:J968"/>
    <mergeCell ref="I972:J972"/>
    <mergeCell ref="I973:J973"/>
    <mergeCell ref="I949:J949"/>
    <mergeCell ref="I950:J950"/>
    <mergeCell ref="I951:J951"/>
    <mergeCell ref="I952:J952"/>
    <mergeCell ref="I955:J955"/>
    <mergeCell ref="I956:J956"/>
    <mergeCell ref="I1002:J1002"/>
    <mergeCell ref="I1003:J1003"/>
    <mergeCell ref="I1004:J1004"/>
    <mergeCell ref="I1005:J1005"/>
    <mergeCell ref="I1006:J1006"/>
    <mergeCell ref="I1007:J1007"/>
    <mergeCell ref="I992:J992"/>
    <mergeCell ref="I997:J997"/>
    <mergeCell ref="I998:J998"/>
    <mergeCell ref="I999:J999"/>
    <mergeCell ref="I1000:J1000"/>
    <mergeCell ref="I1001:J1001"/>
    <mergeCell ref="I982:J982"/>
    <mergeCell ref="I983:J983"/>
    <mergeCell ref="I986:J986"/>
    <mergeCell ref="I987:J987"/>
    <mergeCell ref="I990:J990"/>
    <mergeCell ref="I991:J991"/>
    <mergeCell ref="I1029:J1029"/>
    <mergeCell ref="I1030:J1030"/>
    <mergeCell ref="I1031:J1031"/>
    <mergeCell ref="I1032:J1032"/>
    <mergeCell ref="I1033:J1033"/>
    <mergeCell ref="I1034:J1034"/>
    <mergeCell ref="I1016:J1016"/>
    <mergeCell ref="I1017:J1017"/>
    <mergeCell ref="I1021:J1021"/>
    <mergeCell ref="I1023:J1023"/>
    <mergeCell ref="I1027:J1027"/>
    <mergeCell ref="I1028:J1028"/>
    <mergeCell ref="I1010:J1010"/>
    <mergeCell ref="I1011:J1011"/>
    <mergeCell ref="I1012:J1012"/>
    <mergeCell ref="I1013:J1013"/>
    <mergeCell ref="I1014:J1014"/>
    <mergeCell ref="I1015:J1015"/>
    <mergeCell ref="I1077:J1077"/>
    <mergeCell ref="I1078:J1078"/>
    <mergeCell ref="I1079:J1079"/>
    <mergeCell ref="I1081:J1081"/>
    <mergeCell ref="I1082:J1082"/>
    <mergeCell ref="I1083:J1083"/>
    <mergeCell ref="I1055:J1055"/>
    <mergeCell ref="I1061:J1061"/>
    <mergeCell ref="I1062:J1062"/>
    <mergeCell ref="I1070:J1070"/>
    <mergeCell ref="I1071:J1071"/>
    <mergeCell ref="I1076:J1076"/>
    <mergeCell ref="I1041:J1041"/>
    <mergeCell ref="I1042:J1042"/>
    <mergeCell ref="I1043:J1043"/>
    <mergeCell ref="I1044:J1044"/>
    <mergeCell ref="I1051:J1051"/>
    <mergeCell ref="I1054:J1054"/>
    <mergeCell ref="I1100:J1100"/>
    <mergeCell ref="I1102:J1102"/>
    <mergeCell ref="I1103:J1103"/>
    <mergeCell ref="I1104:J1104"/>
    <mergeCell ref="I1106:J1106"/>
    <mergeCell ref="I1107:J1107"/>
    <mergeCell ref="I1092:J1092"/>
    <mergeCell ref="I1093:J1093"/>
    <mergeCell ref="I1094:J1094"/>
    <mergeCell ref="I1097:J1097"/>
    <mergeCell ref="I1098:J1098"/>
    <mergeCell ref="I1099:J1099"/>
    <mergeCell ref="I1084:J1084"/>
    <mergeCell ref="I1085:J1085"/>
    <mergeCell ref="I1086:J1086"/>
    <mergeCell ref="I1087:J1087"/>
    <mergeCell ref="I1088:J1088"/>
    <mergeCell ref="I1091:J1091"/>
    <mergeCell ref="I1120:J1120"/>
    <mergeCell ref="I1121:J1121"/>
    <mergeCell ref="I1122:J1122"/>
    <mergeCell ref="I1123:J1123"/>
    <mergeCell ref="I1126:J1126"/>
    <mergeCell ref="I1127:J1127"/>
    <mergeCell ref="I1114:J1114"/>
    <mergeCell ref="I1115:J1115"/>
    <mergeCell ref="I1116:J1116"/>
    <mergeCell ref="I1117:J1117"/>
    <mergeCell ref="I1118:J1118"/>
    <mergeCell ref="I1119:J1119"/>
    <mergeCell ref="I1108:J1108"/>
    <mergeCell ref="I1109:J1109"/>
    <mergeCell ref="I1110:J1110"/>
    <mergeCell ref="I1111:J1111"/>
    <mergeCell ref="I1112:J1112"/>
    <mergeCell ref="I1113:J1113"/>
    <mergeCell ref="I1141:J1141"/>
    <mergeCell ref="I1142:J1142"/>
    <mergeCell ref="I1143:J1143"/>
    <mergeCell ref="I1144:J1144"/>
    <mergeCell ref="I1149:J1149"/>
    <mergeCell ref="I1150:J1150"/>
    <mergeCell ref="I1135:J1135"/>
    <mergeCell ref="I1136:J1136"/>
    <mergeCell ref="I1137:J1137"/>
    <mergeCell ref="I1138:J1138"/>
    <mergeCell ref="I1139:J1139"/>
    <mergeCell ref="I1140:J1140"/>
    <mergeCell ref="I1128:J1128"/>
    <mergeCell ref="I1129:J1129"/>
    <mergeCell ref="I1130:J1130"/>
    <mergeCell ref="I1131:J1131"/>
    <mergeCell ref="I1133:J1133"/>
    <mergeCell ref="I1134:J1134"/>
    <mergeCell ref="I1164:J1164"/>
    <mergeCell ref="I1165:J1165"/>
    <mergeCell ref="I1166:J1166"/>
    <mergeCell ref="I1167:J1167"/>
    <mergeCell ref="I1168:J1168"/>
    <mergeCell ref="I1169:J1169"/>
    <mergeCell ref="I1158:J1158"/>
    <mergeCell ref="I1159:J1159"/>
    <mergeCell ref="I1160:J1160"/>
    <mergeCell ref="I1161:J1161"/>
    <mergeCell ref="I1162:J1162"/>
    <mergeCell ref="I1163:J1163"/>
    <mergeCell ref="I1151:J1151"/>
    <mergeCell ref="I1152:J1152"/>
    <mergeCell ref="I1153:J1153"/>
    <mergeCell ref="I1154:J1154"/>
    <mergeCell ref="I1155:J1155"/>
    <mergeCell ref="I1157:J1157"/>
    <mergeCell ref="I1182:J1182"/>
    <mergeCell ref="I1183:J1183"/>
    <mergeCell ref="I1184:J1184"/>
    <mergeCell ref="I1185:J1185"/>
    <mergeCell ref="I1186:J1186"/>
    <mergeCell ref="I1193:J1193"/>
    <mergeCell ref="I1176:J1176"/>
    <mergeCell ref="I1177:J1177"/>
    <mergeCell ref="I1178:J1178"/>
    <mergeCell ref="I1179:J1179"/>
    <mergeCell ref="I1180:J1180"/>
    <mergeCell ref="I1181:J1181"/>
    <mergeCell ref="I1170:J1170"/>
    <mergeCell ref="I1171:J1171"/>
    <mergeCell ref="I1172:J1172"/>
    <mergeCell ref="I1173:J1173"/>
    <mergeCell ref="I1174:J1174"/>
    <mergeCell ref="I1175:J1175"/>
    <mergeCell ref="I1208:J1208"/>
    <mergeCell ref="I1209:J1209"/>
    <mergeCell ref="I1210:J1210"/>
    <mergeCell ref="I1211:J1211"/>
    <mergeCell ref="I1213:J1213"/>
    <mergeCell ref="I1214:J1214"/>
    <mergeCell ref="I1200:J1200"/>
    <mergeCell ref="I1201:J1201"/>
    <mergeCell ref="I1204:J1204"/>
    <mergeCell ref="I1205:J1205"/>
    <mergeCell ref="I1206:J1206"/>
    <mergeCell ref="I1207:J1207"/>
    <mergeCell ref="I1194:J1194"/>
    <mergeCell ref="I1195:J1195"/>
    <mergeCell ref="I1196:J1196"/>
    <mergeCell ref="I1197:J1197"/>
    <mergeCell ref="I1198:J1198"/>
    <mergeCell ref="I1199:J1199"/>
    <mergeCell ref="I1233:J1233"/>
    <mergeCell ref="I1234:J1234"/>
    <mergeCell ref="I1235:J1235"/>
    <mergeCell ref="I1236:J1236"/>
    <mergeCell ref="I1237:J1237"/>
    <mergeCell ref="I1238:J1238"/>
    <mergeCell ref="I1226:J1226"/>
    <mergeCell ref="I1228:J1228"/>
    <mergeCell ref="I1229:J1229"/>
    <mergeCell ref="I1230:J1230"/>
    <mergeCell ref="I1231:J1231"/>
    <mergeCell ref="I1232:J1232"/>
    <mergeCell ref="I1215:J1215"/>
    <mergeCell ref="I1218:J1218"/>
    <mergeCell ref="I1219:J1219"/>
    <mergeCell ref="I1221:J1221"/>
    <mergeCell ref="I1222:J1222"/>
    <mergeCell ref="I1223:J1223"/>
    <mergeCell ref="I1260:J1260"/>
    <mergeCell ref="I1261:J1261"/>
    <mergeCell ref="I1262:J1262"/>
    <mergeCell ref="I1263:J1263"/>
    <mergeCell ref="I1264:J1264"/>
    <mergeCell ref="I1265:J1265"/>
    <mergeCell ref="I1254:J1254"/>
    <mergeCell ref="I1255:J1255"/>
    <mergeCell ref="I1256:J1256"/>
    <mergeCell ref="I1257:J1257"/>
    <mergeCell ref="I1258:J1258"/>
    <mergeCell ref="I1259:J1259"/>
    <mergeCell ref="I1241:J1241"/>
    <mergeCell ref="I1243:J1243"/>
    <mergeCell ref="I1244:J1244"/>
    <mergeCell ref="I1245:J1245"/>
    <mergeCell ref="I1251:J1251"/>
    <mergeCell ref="I1252:J1252"/>
    <mergeCell ref="I1279:J1279"/>
    <mergeCell ref="I1280:J1280"/>
    <mergeCell ref="I1281:J1281"/>
    <mergeCell ref="I1282:J1282"/>
    <mergeCell ref="I1288:J1288"/>
    <mergeCell ref="I1289:J1289"/>
    <mergeCell ref="I1273:J1273"/>
    <mergeCell ref="I1274:J1274"/>
    <mergeCell ref="I1275:J1275"/>
    <mergeCell ref="I1276:J1276"/>
    <mergeCell ref="I1277:J1277"/>
    <mergeCell ref="I1278:J1278"/>
    <mergeCell ref="I1266:J1266"/>
    <mergeCell ref="I1267:J1267"/>
    <mergeCell ref="I1268:J1268"/>
    <mergeCell ref="I1269:J1269"/>
    <mergeCell ref="I1270:J1270"/>
    <mergeCell ref="I1271:J1271"/>
    <mergeCell ref="I1307:J1307"/>
    <mergeCell ref="I1308:J1308"/>
    <mergeCell ref="I1309:J1309"/>
    <mergeCell ref="I1310:J1310"/>
    <mergeCell ref="I1311:J1311"/>
    <mergeCell ref="I1312:J1312"/>
    <mergeCell ref="I1299:J1299"/>
    <mergeCell ref="I1300:J1300"/>
    <mergeCell ref="I1301:J1301"/>
    <mergeCell ref="I1302:J1302"/>
    <mergeCell ref="I1303:J1303"/>
    <mergeCell ref="I1306:J1306"/>
    <mergeCell ref="I1293:J1293"/>
    <mergeCell ref="I1294:J1294"/>
    <mergeCell ref="I1295:J1295"/>
    <mergeCell ref="I1296:J1296"/>
    <mergeCell ref="I1297:J1297"/>
    <mergeCell ref="I1298:J1298"/>
    <mergeCell ref="I1334:J1334"/>
    <mergeCell ref="I1335:J1335"/>
    <mergeCell ref="I1336:J1336"/>
    <mergeCell ref="I1337:J1337"/>
    <mergeCell ref="I1338:J1338"/>
    <mergeCell ref="I1340:J1340"/>
    <mergeCell ref="I1319:J1319"/>
    <mergeCell ref="I1320:J1320"/>
    <mergeCell ref="I1321:J1321"/>
    <mergeCell ref="I1322:J1322"/>
    <mergeCell ref="I1332:J1332"/>
    <mergeCell ref="I1333:J1333"/>
    <mergeCell ref="I1313:J1313"/>
    <mergeCell ref="I1314:J1314"/>
    <mergeCell ref="I1315:J1315"/>
    <mergeCell ref="I1316:J1316"/>
    <mergeCell ref="I1317:J1317"/>
    <mergeCell ref="I1318:J1318"/>
    <mergeCell ref="I1356:J1356"/>
    <mergeCell ref="I1358:J1358"/>
    <mergeCell ref="I1361:J1361"/>
    <mergeCell ref="I1362:J1362"/>
    <mergeCell ref="I1364:J1364"/>
    <mergeCell ref="I1365:J1365"/>
    <mergeCell ref="I1349:J1349"/>
    <mergeCell ref="I1350:J1350"/>
    <mergeCell ref="I1351:J1351"/>
    <mergeCell ref="I1352:J1352"/>
    <mergeCell ref="I1354:J1354"/>
    <mergeCell ref="I1355:J1355"/>
    <mergeCell ref="I1341:J1341"/>
    <mergeCell ref="I1342:J1342"/>
    <mergeCell ref="I1343:J1343"/>
    <mergeCell ref="I1344:J1344"/>
    <mergeCell ref="I1347:J1347"/>
    <mergeCell ref="I1348:J1348"/>
    <mergeCell ref="I1378:J1378"/>
    <mergeCell ref="I1379:J1379"/>
    <mergeCell ref="I1380:J1380"/>
    <mergeCell ref="I1381:J1381"/>
    <mergeCell ref="I1382:J1382"/>
    <mergeCell ref="I1383:J1383"/>
    <mergeCell ref="I1372:J1372"/>
    <mergeCell ref="I1373:J1373"/>
    <mergeCell ref="I1374:J1374"/>
    <mergeCell ref="I1375:J1375"/>
    <mergeCell ref="I1376:J1376"/>
    <mergeCell ref="I1377:J1377"/>
    <mergeCell ref="I1366:J1366"/>
    <mergeCell ref="I1367:J1367"/>
    <mergeCell ref="I1368:J1368"/>
    <mergeCell ref="I1369:J1369"/>
    <mergeCell ref="I1370:J1370"/>
    <mergeCell ref="I1371:J1371"/>
    <mergeCell ref="I1397:J1397"/>
    <mergeCell ref="I1398:J1398"/>
    <mergeCell ref="I1401:J1401"/>
    <mergeCell ref="I1402:J1402"/>
    <mergeCell ref="I1403:J1403"/>
    <mergeCell ref="I1404:J1404"/>
    <mergeCell ref="I1391:J1391"/>
    <mergeCell ref="I1392:J1392"/>
    <mergeCell ref="I1393:J1393"/>
    <mergeCell ref="I1394:J1394"/>
    <mergeCell ref="I1395:J1395"/>
    <mergeCell ref="I1396:J1396"/>
    <mergeCell ref="I1385:J1385"/>
    <mergeCell ref="I1386:J1386"/>
    <mergeCell ref="I1387:J1387"/>
    <mergeCell ref="I1388:J1388"/>
    <mergeCell ref="I1389:J1389"/>
    <mergeCell ref="I1390:J1390"/>
    <mergeCell ref="I1423:J1423"/>
    <mergeCell ref="I1424:J1424"/>
    <mergeCell ref="I1425:J1425"/>
    <mergeCell ref="I1426:J1426"/>
    <mergeCell ref="I1429:J1429"/>
    <mergeCell ref="I1430:J1430"/>
    <mergeCell ref="I1415:J1415"/>
    <mergeCell ref="I1416:J1416"/>
    <mergeCell ref="I1417:J1417"/>
    <mergeCell ref="I1420:J1420"/>
    <mergeCell ref="I1421:J1421"/>
    <mergeCell ref="I1422:J1422"/>
    <mergeCell ref="I1405:J1405"/>
    <mergeCell ref="I1406:J1406"/>
    <mergeCell ref="I1407:J1407"/>
    <mergeCell ref="I1408:J1408"/>
    <mergeCell ref="I1413:J1413"/>
    <mergeCell ref="I1414:J1414"/>
    <mergeCell ref="I1449:J1449"/>
    <mergeCell ref="I1450:J1450"/>
    <mergeCell ref="I1451:J1451"/>
    <mergeCell ref="I1456:J1456"/>
    <mergeCell ref="I1457:J1457"/>
    <mergeCell ref="I1463:J1463"/>
    <mergeCell ref="I1439:J1439"/>
    <mergeCell ref="I1440:J1440"/>
    <mergeCell ref="I1441:J1441"/>
    <mergeCell ref="I1442:J1442"/>
    <mergeCell ref="I1447:J1447"/>
    <mergeCell ref="I1448:J1448"/>
    <mergeCell ref="I1431:J1431"/>
    <mergeCell ref="I1432:J1432"/>
    <mergeCell ref="I1433:J1433"/>
    <mergeCell ref="I1434:J1434"/>
    <mergeCell ref="I1435:J1435"/>
    <mergeCell ref="I1436:J1436"/>
    <mergeCell ref="I1480:J1480"/>
    <mergeCell ref="I1481:J1481"/>
    <mergeCell ref="I1482:J1482"/>
    <mergeCell ref="I1485:J1485"/>
    <mergeCell ref="I1486:J1486"/>
    <mergeCell ref="I1487:J1487"/>
    <mergeCell ref="I1470:J1470"/>
    <mergeCell ref="I1473:J1473"/>
    <mergeCell ref="I1474:J1474"/>
    <mergeCell ref="I1477:J1477"/>
    <mergeCell ref="I1478:J1478"/>
    <mergeCell ref="I1479:J1479"/>
    <mergeCell ref="I1464:J1464"/>
    <mergeCell ref="I1465:J1465"/>
    <mergeCell ref="I1466:J1466"/>
    <mergeCell ref="I1467:J1467"/>
    <mergeCell ref="I1468:J1468"/>
    <mergeCell ref="I1469:J1469"/>
    <mergeCell ref="I1505:J1505"/>
    <mergeCell ref="I1506:J1506"/>
    <mergeCell ref="I1507:J1507"/>
    <mergeCell ref="I1508:J1508"/>
    <mergeCell ref="I1509:J1509"/>
    <mergeCell ref="I1510:J1510"/>
    <mergeCell ref="I1495:J1495"/>
    <mergeCell ref="I1496:J1496"/>
    <mergeCell ref="I1499:J1499"/>
    <mergeCell ref="I1500:J1500"/>
    <mergeCell ref="I1503:J1503"/>
    <mergeCell ref="I1504:J1504"/>
    <mergeCell ref="I1488:J1488"/>
    <mergeCell ref="I1489:J1489"/>
    <mergeCell ref="I1490:J1490"/>
    <mergeCell ref="I1491:J1491"/>
    <mergeCell ref="I1493:J1493"/>
    <mergeCell ref="I1494:J1494"/>
    <mergeCell ref="I1527:J1527"/>
    <mergeCell ref="I1528:J1528"/>
    <mergeCell ref="I1534:J1534"/>
    <mergeCell ref="I1535:J1535"/>
    <mergeCell ref="I1536:J1536"/>
    <mergeCell ref="I1539:J1539"/>
    <mergeCell ref="I1517:J1517"/>
    <mergeCell ref="I1518:J1518"/>
    <mergeCell ref="I1519:J1519"/>
    <mergeCell ref="I1520:J1520"/>
    <mergeCell ref="I1521:J1521"/>
    <mergeCell ref="I1526:J1526"/>
    <mergeCell ref="I1511:J1511"/>
    <mergeCell ref="I1512:J1512"/>
    <mergeCell ref="I1513:J1513"/>
    <mergeCell ref="I1514:J1514"/>
    <mergeCell ref="I1515:J1515"/>
    <mergeCell ref="I1516:J1516"/>
    <mergeCell ref="I1564:J1564"/>
    <mergeCell ref="I1565:J1565"/>
    <mergeCell ref="I1569:J1569"/>
    <mergeCell ref="I1570:J1570"/>
    <mergeCell ref="I1571:J1571"/>
    <mergeCell ref="I1572:J1572"/>
    <mergeCell ref="I1548:J1548"/>
    <mergeCell ref="I1552:J1552"/>
    <mergeCell ref="I1553:J1553"/>
    <mergeCell ref="I1555:J1555"/>
    <mergeCell ref="I1556:J1556"/>
    <mergeCell ref="I1557:J1557"/>
    <mergeCell ref="I1540:J1540"/>
    <mergeCell ref="I1541:J1541"/>
    <mergeCell ref="I1542:J1542"/>
    <mergeCell ref="I1543:J1543"/>
    <mergeCell ref="I1544:J1544"/>
    <mergeCell ref="I1547:J1547"/>
    <mergeCell ref="I1593:J1593"/>
    <mergeCell ref="I1594:J1594"/>
    <mergeCell ref="I1595:J1595"/>
    <mergeCell ref="I1596:J1596"/>
    <mergeCell ref="I1597:J1597"/>
    <mergeCell ref="I1598:J1598"/>
    <mergeCell ref="I1579:J1579"/>
    <mergeCell ref="I1580:J1580"/>
    <mergeCell ref="I1581:J1581"/>
    <mergeCell ref="I1582:J1582"/>
    <mergeCell ref="I1590:J1590"/>
    <mergeCell ref="I1591:J1591"/>
    <mergeCell ref="I1573:J1573"/>
    <mergeCell ref="I1574:J1574"/>
    <mergeCell ref="I1575:J1575"/>
    <mergeCell ref="I1576:J1576"/>
    <mergeCell ref="I1577:J1577"/>
    <mergeCell ref="I1578:J1578"/>
    <mergeCell ref="I1615:J1615"/>
    <mergeCell ref="I1616:J1616"/>
    <mergeCell ref="I1617:J1617"/>
    <mergeCell ref="I1620:J1620"/>
    <mergeCell ref="I1622:J1622"/>
    <mergeCell ref="I1623:J1623"/>
    <mergeCell ref="I1609:J1609"/>
    <mergeCell ref="I1610:J1610"/>
    <mergeCell ref="I1611:J1611"/>
    <mergeCell ref="I1612:J1612"/>
    <mergeCell ref="I1613:J1613"/>
    <mergeCell ref="I1614:J1614"/>
    <mergeCell ref="I1599:J1599"/>
    <mergeCell ref="I1600:J1600"/>
    <mergeCell ref="I1603:J1603"/>
    <mergeCell ref="I1604:J1604"/>
    <mergeCell ref="I1607:J1607"/>
    <mergeCell ref="I1608:J1608"/>
    <mergeCell ref="I1643:J1643"/>
    <mergeCell ref="I1644:J1644"/>
    <mergeCell ref="I1645:J1645"/>
    <mergeCell ref="I1646:J1646"/>
    <mergeCell ref="I1649:J1649"/>
    <mergeCell ref="I1650:J1650"/>
    <mergeCell ref="I1636:J1636"/>
    <mergeCell ref="I1638:J1638"/>
    <mergeCell ref="I1639:J1639"/>
    <mergeCell ref="I1640:J1640"/>
    <mergeCell ref="I1641:J1641"/>
    <mergeCell ref="I1642:J1642"/>
    <mergeCell ref="I1624:J1624"/>
    <mergeCell ref="I1627:J1627"/>
    <mergeCell ref="I1628:J1628"/>
    <mergeCell ref="I1633:J1633"/>
    <mergeCell ref="I1634:J1634"/>
    <mergeCell ref="I1635:J1635"/>
    <mergeCell ref="I1668:J1668"/>
    <mergeCell ref="I1671:J1671"/>
    <mergeCell ref="I1672:J1672"/>
    <mergeCell ref="I1673:J1673"/>
    <mergeCell ref="I1674:J1674"/>
    <mergeCell ref="I1676:J1676"/>
    <mergeCell ref="I1658:J1658"/>
    <mergeCell ref="I1661:J1661"/>
    <mergeCell ref="I1662:J1662"/>
    <mergeCell ref="I1663:J1663"/>
    <mergeCell ref="I1664:J1664"/>
    <mergeCell ref="I1667:J1667"/>
    <mergeCell ref="I1652:J1652"/>
    <mergeCell ref="I1653:J1653"/>
    <mergeCell ref="I1654:J1654"/>
    <mergeCell ref="I1655:J1655"/>
    <mergeCell ref="I1656:J1656"/>
    <mergeCell ref="I1657:J1657"/>
    <mergeCell ref="I1701:J1701"/>
    <mergeCell ref="I1702:J1702"/>
    <mergeCell ref="I1703:J1703"/>
    <mergeCell ref="I1704:J1704"/>
    <mergeCell ref="I1705:J1705"/>
    <mergeCell ref="I1706:J1706"/>
    <mergeCell ref="I1695:J1695"/>
    <mergeCell ref="I1696:J1696"/>
    <mergeCell ref="I1697:J1697"/>
    <mergeCell ref="I1698:J1698"/>
    <mergeCell ref="I1699:J1699"/>
    <mergeCell ref="I1700:J1700"/>
    <mergeCell ref="I1683:J1683"/>
    <mergeCell ref="I1684:J1684"/>
    <mergeCell ref="I1691:J1691"/>
    <mergeCell ref="I1692:J1692"/>
    <mergeCell ref="I1693:J1693"/>
    <mergeCell ref="I1694:J1694"/>
    <mergeCell ref="I1721:J1721"/>
    <mergeCell ref="I1724:J1724"/>
    <mergeCell ref="I1725:J1725"/>
    <mergeCell ref="I1726:J1726"/>
    <mergeCell ref="I1727:J1727"/>
    <mergeCell ref="I1728:J1728"/>
    <mergeCell ref="I1715:J1715"/>
    <mergeCell ref="I1716:J1716"/>
    <mergeCell ref="I1717:J1717"/>
    <mergeCell ref="I1718:J1718"/>
    <mergeCell ref="I1719:J1719"/>
    <mergeCell ref="I1720:J1720"/>
    <mergeCell ref="I1707:J1707"/>
    <mergeCell ref="I1708:J1708"/>
    <mergeCell ref="I1709:J1709"/>
    <mergeCell ref="I1712:J1712"/>
    <mergeCell ref="I1713:J1713"/>
    <mergeCell ref="I1714:J1714"/>
    <mergeCell ref="I1742:J1742"/>
    <mergeCell ref="I1743:J1743"/>
    <mergeCell ref="I1744:J1744"/>
    <mergeCell ref="I1745:J1745"/>
    <mergeCell ref="I1746:J1746"/>
    <mergeCell ref="I1747:J1747"/>
    <mergeCell ref="I1736:J1736"/>
    <mergeCell ref="I1737:J1737"/>
    <mergeCell ref="I1738:J1738"/>
    <mergeCell ref="I1739:J1739"/>
    <mergeCell ref="I1740:J1740"/>
    <mergeCell ref="I1741:J1741"/>
    <mergeCell ref="I1729:J1729"/>
    <mergeCell ref="I1731:J1731"/>
    <mergeCell ref="I1732:J1732"/>
    <mergeCell ref="I1733:J1733"/>
    <mergeCell ref="I1734:J1734"/>
    <mergeCell ref="I1735:J1735"/>
    <mergeCell ref="I1764:J1764"/>
    <mergeCell ref="I1767:J1767"/>
    <mergeCell ref="I1768:J1768"/>
    <mergeCell ref="I1769:J1769"/>
    <mergeCell ref="I1770:J1770"/>
    <mergeCell ref="I1771:J1771"/>
    <mergeCell ref="I1756:J1756"/>
    <mergeCell ref="I1757:J1757"/>
    <mergeCell ref="I1758:J1758"/>
    <mergeCell ref="I1761:J1761"/>
    <mergeCell ref="I1762:J1762"/>
    <mergeCell ref="I1763:J1763"/>
    <mergeCell ref="I1748:J1748"/>
    <mergeCell ref="I1749:J1749"/>
    <mergeCell ref="I1750:J1750"/>
    <mergeCell ref="I1751:J1751"/>
    <mergeCell ref="I1752:J1752"/>
    <mergeCell ref="I1753:J1753"/>
    <mergeCell ref="I1810:J1810"/>
    <mergeCell ref="I1811:J1811"/>
    <mergeCell ref="I1812:J1812"/>
    <mergeCell ref="I1813:J1813"/>
    <mergeCell ref="I1814:J1814"/>
    <mergeCell ref="I1815:J1815"/>
    <mergeCell ref="I1787:J1787"/>
    <mergeCell ref="I1788:J1788"/>
    <mergeCell ref="I1789:J1789"/>
    <mergeCell ref="I1794:J1794"/>
    <mergeCell ref="I1797:J1797"/>
    <mergeCell ref="I1809:J1809"/>
    <mergeCell ref="I1772:J1772"/>
    <mergeCell ref="I1773:J1773"/>
    <mergeCell ref="I1774:J1774"/>
    <mergeCell ref="I1775:J1775"/>
    <mergeCell ref="I1778:J1778"/>
    <mergeCell ref="I1779:J1779"/>
    <mergeCell ref="I1833:J1833"/>
    <mergeCell ref="I1834:J1834"/>
    <mergeCell ref="I1839:J1839"/>
    <mergeCell ref="I1840:J1840"/>
    <mergeCell ref="I1846:J1846"/>
    <mergeCell ref="I1847:J1847"/>
    <mergeCell ref="I1822:J1822"/>
    <mergeCell ref="I1823:J1823"/>
    <mergeCell ref="I1824:J1824"/>
    <mergeCell ref="I1830:J1830"/>
    <mergeCell ref="I1831:J1831"/>
    <mergeCell ref="I1832:J1832"/>
    <mergeCell ref="I1816:J1816"/>
    <mergeCell ref="I1817:J1817"/>
    <mergeCell ref="I1818:J1818"/>
    <mergeCell ref="I1819:J1819"/>
    <mergeCell ref="I1820:J1820"/>
    <mergeCell ref="I1821:J1821"/>
    <mergeCell ref="I1863:J1863"/>
    <mergeCell ref="I1873:J1873"/>
    <mergeCell ref="I1874:J1874"/>
    <mergeCell ref="I1875:J1875"/>
    <mergeCell ref="I1877:J1877"/>
    <mergeCell ref="I1878:J1878"/>
    <mergeCell ref="I1854:J1854"/>
    <mergeCell ref="I1855:J1855"/>
    <mergeCell ref="I1858:J1858"/>
    <mergeCell ref="I1859:J1859"/>
    <mergeCell ref="I1861:J1861"/>
    <mergeCell ref="I1862:J1862"/>
    <mergeCell ref="I1848:J1848"/>
    <mergeCell ref="I1849:J1849"/>
    <mergeCell ref="I1850:J1850"/>
    <mergeCell ref="I1851:J1851"/>
    <mergeCell ref="I1852:J1852"/>
    <mergeCell ref="I1853:J1853"/>
    <mergeCell ref="I1896:J1896"/>
    <mergeCell ref="I1901:J1901"/>
    <mergeCell ref="I1902:J1902"/>
    <mergeCell ref="I1905:J1905"/>
    <mergeCell ref="I1906:J1906"/>
    <mergeCell ref="I1907:J1907"/>
    <mergeCell ref="I1888:J1888"/>
    <mergeCell ref="I1891:J1891"/>
    <mergeCell ref="I1892:J1892"/>
    <mergeCell ref="I1893:J1893"/>
    <mergeCell ref="I1894:J1894"/>
    <mergeCell ref="I1895:J1895"/>
    <mergeCell ref="I1879:J1879"/>
    <mergeCell ref="I1881:J1881"/>
    <mergeCell ref="I1884:J1884"/>
    <mergeCell ref="I1885:J1885"/>
    <mergeCell ref="I1886:J1886"/>
    <mergeCell ref="I1887:J1887"/>
    <mergeCell ref="I1930:J1930"/>
    <mergeCell ref="I1931:J1931"/>
    <mergeCell ref="I1934:J1934"/>
    <mergeCell ref="I1936:J1936"/>
    <mergeCell ref="I1937:J1937"/>
    <mergeCell ref="I1938:J1938"/>
    <mergeCell ref="I1922:J1922"/>
    <mergeCell ref="I1923:J1923"/>
    <mergeCell ref="I1926:J1926"/>
    <mergeCell ref="I1927:J1927"/>
    <mergeCell ref="I1928:J1928"/>
    <mergeCell ref="I1929:J1929"/>
    <mergeCell ref="I1909:J1909"/>
    <mergeCell ref="I1915:J1915"/>
    <mergeCell ref="I1916:J1916"/>
    <mergeCell ref="I1917:J1917"/>
    <mergeCell ref="I1918:J1918"/>
    <mergeCell ref="I1921:J1921"/>
    <mergeCell ref="I1966:J1966"/>
    <mergeCell ref="I1967:J1967"/>
    <mergeCell ref="I1971:J1971"/>
    <mergeCell ref="I1972:J1972"/>
    <mergeCell ref="I1977:J1977"/>
    <mergeCell ref="I1978:J1978"/>
    <mergeCell ref="I1952:J1952"/>
    <mergeCell ref="I1957:J1957"/>
    <mergeCell ref="I1958:J1958"/>
    <mergeCell ref="I1959:J1959"/>
    <mergeCell ref="I1960:J1960"/>
    <mergeCell ref="I1961:J1961"/>
    <mergeCell ref="I1939:J1939"/>
    <mergeCell ref="I1940:J1940"/>
    <mergeCell ref="I1945:J1945"/>
    <mergeCell ref="I1946:J1946"/>
    <mergeCell ref="I1947:J1947"/>
    <mergeCell ref="I1951:J1951"/>
    <mergeCell ref="I1991:J1991"/>
    <mergeCell ref="I1992:J1992"/>
    <mergeCell ref="I1993:J1993"/>
    <mergeCell ref="I1994:J1994"/>
    <mergeCell ref="I1995:J1995"/>
    <mergeCell ref="I1996:J1996"/>
    <mergeCell ref="I1985:J1985"/>
    <mergeCell ref="I1986:J1986"/>
    <mergeCell ref="I1987:J1987"/>
    <mergeCell ref="I1988:J1988"/>
    <mergeCell ref="I1989:J1989"/>
    <mergeCell ref="I1990:J1990"/>
    <mergeCell ref="I1979:J1979"/>
    <mergeCell ref="I1980:J1980"/>
    <mergeCell ref="I1981:J1981"/>
    <mergeCell ref="I1982:J1982"/>
    <mergeCell ref="I1983:J1983"/>
    <mergeCell ref="I1984:J1984"/>
    <mergeCell ref="I2009:J2009"/>
    <mergeCell ref="I2010:J2010"/>
    <mergeCell ref="I2011:J2011"/>
    <mergeCell ref="I2012:J2012"/>
    <mergeCell ref="I2013:J2013"/>
    <mergeCell ref="I2015:J2015"/>
    <mergeCell ref="I2003:J2003"/>
    <mergeCell ref="I2004:J2004"/>
    <mergeCell ref="I2005:J2005"/>
    <mergeCell ref="I2006:J2006"/>
    <mergeCell ref="I2007:J2007"/>
    <mergeCell ref="I2008:J2008"/>
    <mergeCell ref="I1997:J1997"/>
    <mergeCell ref="I1998:J1998"/>
    <mergeCell ref="I1999:J1999"/>
    <mergeCell ref="I2000:J2000"/>
    <mergeCell ref="I2001:J2001"/>
    <mergeCell ref="I2002:J2002"/>
    <mergeCell ref="I2028:J2028"/>
    <mergeCell ref="I2030:J2030"/>
    <mergeCell ref="I2031:J2031"/>
    <mergeCell ref="I2035:J2035"/>
    <mergeCell ref="I2036:J2036"/>
    <mergeCell ref="I2037:J2037"/>
    <mergeCell ref="I2022:J2022"/>
    <mergeCell ref="I2023:J2023"/>
    <mergeCell ref="I2024:J2024"/>
    <mergeCell ref="I2025:J2025"/>
    <mergeCell ref="I2026:J2026"/>
    <mergeCell ref="I2027:J2027"/>
    <mergeCell ref="I2016:J2016"/>
    <mergeCell ref="I2017:J2017"/>
    <mergeCell ref="I2018:J2018"/>
    <mergeCell ref="I2019:J2019"/>
    <mergeCell ref="I2020:J2020"/>
    <mergeCell ref="I2021:J2021"/>
    <mergeCell ref="I2079:J2079"/>
    <mergeCell ref="I2080:J2080"/>
    <mergeCell ref="I2085:J2085"/>
    <mergeCell ref="I2086:J2086"/>
    <mergeCell ref="I2087:J2087"/>
    <mergeCell ref="I2088:J2088"/>
    <mergeCell ref="I2073:J2073"/>
    <mergeCell ref="I2074:J2074"/>
    <mergeCell ref="I2075:J2075"/>
    <mergeCell ref="I2076:J2076"/>
    <mergeCell ref="I2077:J2077"/>
    <mergeCell ref="I2078:J2078"/>
    <mergeCell ref="I2038:J2038"/>
    <mergeCell ref="I2042:J2042"/>
    <mergeCell ref="I2043:J2043"/>
    <mergeCell ref="I2059:J2059"/>
    <mergeCell ref="I2060:J2060"/>
    <mergeCell ref="I2065:J2065"/>
    <mergeCell ref="I2119:J2119"/>
    <mergeCell ref="I2123:J2123"/>
    <mergeCell ref="I2124:J2124"/>
    <mergeCell ref="I2125:J2125"/>
    <mergeCell ref="I2127:J2127"/>
    <mergeCell ref="I2128:J2128"/>
    <mergeCell ref="I2110:J2110"/>
    <mergeCell ref="I2112:J2112"/>
    <mergeCell ref="I2114:J2114"/>
    <mergeCell ref="I2115:J2115"/>
    <mergeCell ref="I2116:J2116"/>
    <mergeCell ref="I2118:J2118"/>
    <mergeCell ref="I2104:J2104"/>
    <mergeCell ref="I2105:J2105"/>
    <mergeCell ref="I2106:J2106"/>
    <mergeCell ref="I2107:J2107"/>
    <mergeCell ref="I2108:J2108"/>
    <mergeCell ref="I2109:J2109"/>
    <mergeCell ref="I2145:J2145"/>
    <mergeCell ref="I2150:J2150"/>
    <mergeCell ref="I2151:J2151"/>
    <mergeCell ref="I2152:J2152"/>
    <mergeCell ref="I2153:J2153"/>
    <mergeCell ref="I2154:J2154"/>
    <mergeCell ref="I2137:J2137"/>
    <mergeCell ref="I2138:J2138"/>
    <mergeCell ref="I2139:J2139"/>
    <mergeCell ref="I2142:J2142"/>
    <mergeCell ref="I2143:J2143"/>
    <mergeCell ref="I2144:J2144"/>
    <mergeCell ref="I2129:J2129"/>
    <mergeCell ref="I2130:J2130"/>
    <mergeCell ref="I2131:J2131"/>
    <mergeCell ref="I2132:J2132"/>
    <mergeCell ref="I2135:J2135"/>
    <mergeCell ref="I2136:J2136"/>
    <mergeCell ref="I2237:J2237"/>
    <mergeCell ref="I2241:J2241"/>
    <mergeCell ref="I2242:J2242"/>
    <mergeCell ref="I2243:J2243"/>
    <mergeCell ref="I2248:J2248"/>
    <mergeCell ref="I2249:J2249"/>
    <mergeCell ref="I2175:J2175"/>
    <mergeCell ref="I2176:J2176"/>
    <mergeCell ref="I2232:J2232"/>
    <mergeCell ref="I2233:J2233"/>
    <mergeCell ref="I2234:J2234"/>
    <mergeCell ref="I2236:J2236"/>
    <mergeCell ref="I2157:J2157"/>
    <mergeCell ref="I2158:J2158"/>
    <mergeCell ref="I2161:J2161"/>
    <mergeCell ref="I2167:J2167"/>
    <mergeCell ref="I2173:J2173"/>
    <mergeCell ref="I2174:J2174"/>
    <mergeCell ref="I2270:J2270"/>
    <mergeCell ref="I2271:J2271"/>
    <mergeCell ref="I2272:J2272"/>
    <mergeCell ref="I2273:J2273"/>
    <mergeCell ref="I2274:J2274"/>
    <mergeCell ref="I2275:J2275"/>
    <mergeCell ref="I2260:J2260"/>
    <mergeCell ref="I2262:J2262"/>
    <mergeCell ref="I2263:J2263"/>
    <mergeCell ref="I2264:J2264"/>
    <mergeCell ref="I2265:J2265"/>
    <mergeCell ref="I2266:J2266"/>
    <mergeCell ref="I2250:J2250"/>
    <mergeCell ref="I2251:J2251"/>
    <mergeCell ref="I2252:J2252"/>
    <mergeCell ref="I2255:J2255"/>
    <mergeCell ref="I2256:J2256"/>
    <mergeCell ref="I2259:J2259"/>
    <mergeCell ref="I2304:J2304"/>
    <mergeCell ref="I2305:J2305"/>
    <mergeCell ref="I2306:J2306"/>
    <mergeCell ref="I2307:J2307"/>
    <mergeCell ref="I2309:J2309"/>
    <mergeCell ref="I2310:J2310"/>
    <mergeCell ref="I2282:J2282"/>
    <mergeCell ref="I2296:J2296"/>
    <mergeCell ref="I2297:J2297"/>
    <mergeCell ref="I2300:J2300"/>
    <mergeCell ref="I2301:J2301"/>
    <mergeCell ref="I2303:J2303"/>
    <mergeCell ref="I2276:J2276"/>
    <mergeCell ref="I2277:J2277"/>
    <mergeCell ref="I2278:J2278"/>
    <mergeCell ref="I2279:J2279"/>
    <mergeCell ref="I2280:J2280"/>
    <mergeCell ref="I2281:J2281"/>
    <mergeCell ref="I2335:J2335"/>
    <mergeCell ref="I2336:J2336"/>
    <mergeCell ref="I2337:J2337"/>
    <mergeCell ref="I2338:J2338"/>
    <mergeCell ref="I2339:J2339"/>
    <mergeCell ref="I2340:J2340"/>
    <mergeCell ref="I2326:J2326"/>
    <mergeCell ref="I2327:J2327"/>
    <mergeCell ref="I2328:J2328"/>
    <mergeCell ref="I2329:J2329"/>
    <mergeCell ref="I2333:J2333"/>
    <mergeCell ref="I2334:J2334"/>
    <mergeCell ref="I2311:J2311"/>
    <mergeCell ref="I2313:J2313"/>
    <mergeCell ref="I2316:J2316"/>
    <mergeCell ref="I2321:J2321"/>
    <mergeCell ref="I2323:J2323"/>
    <mergeCell ref="I2324:J2324"/>
    <mergeCell ref="I2360:J2360"/>
    <mergeCell ref="I2361:J2361"/>
    <mergeCell ref="I2362:J2362"/>
    <mergeCell ref="I2363:J2363"/>
    <mergeCell ref="I2364:J2364"/>
    <mergeCell ref="I2365:J2365"/>
    <mergeCell ref="I2351:J2351"/>
    <mergeCell ref="I2352:J2352"/>
    <mergeCell ref="I2353:J2353"/>
    <mergeCell ref="I2354:J2354"/>
    <mergeCell ref="I2356:J2356"/>
    <mergeCell ref="I2359:J2359"/>
    <mergeCell ref="I2341:J2341"/>
    <mergeCell ref="I2346:J2346"/>
    <mergeCell ref="I2347:J2347"/>
    <mergeCell ref="I2348:J2348"/>
    <mergeCell ref="I2349:J2349"/>
    <mergeCell ref="I2350:J2350"/>
    <mergeCell ref="I2386:J2386"/>
    <mergeCell ref="I2388:J2388"/>
    <mergeCell ref="I2389:J2389"/>
    <mergeCell ref="I2390:J2390"/>
    <mergeCell ref="I2393:J2393"/>
    <mergeCell ref="I2394:J2394"/>
    <mergeCell ref="I2376:J2376"/>
    <mergeCell ref="I2377:J2377"/>
    <mergeCell ref="I2381:J2381"/>
    <mergeCell ref="I2382:J2382"/>
    <mergeCell ref="I2384:J2384"/>
    <mergeCell ref="I2385:J2385"/>
    <mergeCell ref="I2367:J2367"/>
    <mergeCell ref="I2369:J2369"/>
    <mergeCell ref="I2370:J2370"/>
    <mergeCell ref="I2371:J2371"/>
    <mergeCell ref="I2373:J2373"/>
    <mergeCell ref="I2375:J2375"/>
    <mergeCell ref="I2411:J2411"/>
    <mergeCell ref="I2412:J2412"/>
    <mergeCell ref="I2413:J2413"/>
    <mergeCell ref="I2422:J2422"/>
    <mergeCell ref="I2423:J2423"/>
    <mergeCell ref="I2424:J2424"/>
    <mergeCell ref="I2401:J2401"/>
    <mergeCell ref="I2404:J2404"/>
    <mergeCell ref="I2405:J2405"/>
    <mergeCell ref="I2406:J2406"/>
    <mergeCell ref="I2407:J2407"/>
    <mergeCell ref="I2410:J2410"/>
    <mergeCell ref="I2395:J2395"/>
    <mergeCell ref="I2396:J2396"/>
    <mergeCell ref="I2397:J2397"/>
    <mergeCell ref="I2398:J2398"/>
    <mergeCell ref="I2399:J2399"/>
    <mergeCell ref="I2400:J2400"/>
    <mergeCell ref="I2450:J2450"/>
    <mergeCell ref="I2456:J2456"/>
    <mergeCell ref="I2457:J2457"/>
    <mergeCell ref="I2460:J2460"/>
    <mergeCell ref="I2461:J2461"/>
    <mergeCell ref="I2462:J2462"/>
    <mergeCell ref="I2435:J2435"/>
    <mergeCell ref="I2436:J2436"/>
    <mergeCell ref="I2437:J2437"/>
    <mergeCell ref="I2438:J2438"/>
    <mergeCell ref="I2443:J2443"/>
    <mergeCell ref="I2449:J2449"/>
    <mergeCell ref="I2425:J2425"/>
    <mergeCell ref="I2426:J2426"/>
    <mergeCell ref="I2427:J2427"/>
    <mergeCell ref="I2428:J2428"/>
    <mergeCell ref="I2429:J2429"/>
    <mergeCell ref="I2430:J2430"/>
    <mergeCell ref="I2501:J2501"/>
    <mergeCell ref="I2502:J2502"/>
    <mergeCell ref="I2503:J2503"/>
    <mergeCell ref="I2508:J2508"/>
    <mergeCell ref="I2509:J2509"/>
    <mergeCell ref="I2510:J2510"/>
    <mergeCell ref="I2494:J2494"/>
    <mergeCell ref="I2496:J2496"/>
    <mergeCell ref="I2497:J2497"/>
    <mergeCell ref="I2498:J2498"/>
    <mergeCell ref="I2499:J2499"/>
    <mergeCell ref="I2500:J2500"/>
    <mergeCell ref="I2463:J2463"/>
    <mergeCell ref="I2489:J2489"/>
    <mergeCell ref="I2490:J2490"/>
    <mergeCell ref="I2491:J2491"/>
    <mergeCell ref="I2492:J2492"/>
    <mergeCell ref="I2493:J2493"/>
    <mergeCell ref="I2527:J2527"/>
    <mergeCell ref="I2528:J2528"/>
    <mergeCell ref="I2529:J2529"/>
    <mergeCell ref="I2532:J2532"/>
    <mergeCell ref="I2533:J2533"/>
    <mergeCell ref="I2534:J2534"/>
    <mergeCell ref="I2521:J2521"/>
    <mergeCell ref="I2522:J2522"/>
    <mergeCell ref="I2523:J2523"/>
    <mergeCell ref="I2524:J2524"/>
    <mergeCell ref="I2525:J2525"/>
    <mergeCell ref="I2526:J2526"/>
    <mergeCell ref="I2511:J2511"/>
    <mergeCell ref="I2512:J2512"/>
    <mergeCell ref="I2513:J2513"/>
    <mergeCell ref="I2516:J2516"/>
    <mergeCell ref="I2517:J2517"/>
    <mergeCell ref="I2520:J2520"/>
    <mergeCell ref="I2553:J2553"/>
    <mergeCell ref="I2554:J2554"/>
    <mergeCell ref="I2559:J2559"/>
    <mergeCell ref="I2560:J2560"/>
    <mergeCell ref="I2561:J2561"/>
    <mergeCell ref="I2562:J2562"/>
    <mergeCell ref="I2543:J2543"/>
    <mergeCell ref="I2544:J2544"/>
    <mergeCell ref="I2545:J2545"/>
    <mergeCell ref="I2550:J2550"/>
    <mergeCell ref="I2551:J2551"/>
    <mergeCell ref="I2552:J2552"/>
    <mergeCell ref="I2535:J2535"/>
    <mergeCell ref="I2536:J2536"/>
    <mergeCell ref="I2537:J2537"/>
    <mergeCell ref="I2539:J2539"/>
    <mergeCell ref="I2540:J2540"/>
    <mergeCell ref="I2541:J2541"/>
    <mergeCell ref="I2577:J2577"/>
    <mergeCell ref="I2579:J2579"/>
    <mergeCell ref="I2580:J2580"/>
    <mergeCell ref="I2581:J2581"/>
    <mergeCell ref="I2582:J2582"/>
    <mergeCell ref="I2583:J2583"/>
    <mergeCell ref="I2570:J2570"/>
    <mergeCell ref="I2571:J2571"/>
    <mergeCell ref="I2573:J2573"/>
    <mergeCell ref="I2574:J2574"/>
    <mergeCell ref="I2575:J2575"/>
    <mergeCell ref="I2576:J2576"/>
    <mergeCell ref="I2563:J2563"/>
    <mergeCell ref="I2564:J2564"/>
    <mergeCell ref="I2566:J2566"/>
    <mergeCell ref="I2567:J2567"/>
    <mergeCell ref="I2568:J2568"/>
    <mergeCell ref="I2569:J2569"/>
    <mergeCell ref="I2609:J2609"/>
    <mergeCell ref="I2610:J2610"/>
    <mergeCell ref="I2612:J2612"/>
    <mergeCell ref="I2613:J2613"/>
    <mergeCell ref="I2614:J2614"/>
    <mergeCell ref="I2615:J2615"/>
    <mergeCell ref="I2594:J2594"/>
    <mergeCell ref="I2595:J2595"/>
    <mergeCell ref="I2597:J2597"/>
    <mergeCell ref="I2604:J2604"/>
    <mergeCell ref="I2605:J2605"/>
    <mergeCell ref="I2608:J2608"/>
    <mergeCell ref="I2584:J2584"/>
    <mergeCell ref="I2585:J2585"/>
    <mergeCell ref="I2586:J2586"/>
    <mergeCell ref="I2587:J2587"/>
    <mergeCell ref="I2592:J2592"/>
    <mergeCell ref="I2593:J2593"/>
    <mergeCell ref="I2639:J2639"/>
    <mergeCell ref="I2640:J2640"/>
    <mergeCell ref="I2642:J2642"/>
    <mergeCell ref="I2643:J2643"/>
    <mergeCell ref="I2651:J2651"/>
    <mergeCell ref="I2652:J2652"/>
    <mergeCell ref="I2625:J2625"/>
    <mergeCell ref="I2628:J2628"/>
    <mergeCell ref="I2631:J2631"/>
    <mergeCell ref="I2632:J2632"/>
    <mergeCell ref="I2634:J2634"/>
    <mergeCell ref="I2635:J2635"/>
    <mergeCell ref="I2616:J2616"/>
    <mergeCell ref="I2617:J2617"/>
    <mergeCell ref="I2618:J2618"/>
    <mergeCell ref="I2620:J2620"/>
    <mergeCell ref="I2623:J2623"/>
    <mergeCell ref="I2624:J2624"/>
    <mergeCell ref="I2670:J2670"/>
    <mergeCell ref="I2671:J2671"/>
    <mergeCell ref="I2674:J2674"/>
    <mergeCell ref="I2675:J2675"/>
    <mergeCell ref="I2676:J2676"/>
    <mergeCell ref="I2677:J2677"/>
    <mergeCell ref="I2664:J2664"/>
    <mergeCell ref="I2665:J2665"/>
    <mergeCell ref="I2666:J2666"/>
    <mergeCell ref="I2667:J2667"/>
    <mergeCell ref="I2668:J2668"/>
    <mergeCell ref="I2669:J2669"/>
    <mergeCell ref="I2653:J2653"/>
    <mergeCell ref="I2655:J2655"/>
    <mergeCell ref="I2660:J2660"/>
    <mergeCell ref="I2661:J2661"/>
    <mergeCell ref="I2662:J2662"/>
    <mergeCell ref="I2663:J2663"/>
    <mergeCell ref="I2692:J2692"/>
    <mergeCell ref="I2693:J2693"/>
    <mergeCell ref="I2694:J2694"/>
    <mergeCell ref="I2695:J2695"/>
    <mergeCell ref="I2698:J2698"/>
    <mergeCell ref="I2699:J2699"/>
    <mergeCell ref="I2684:J2684"/>
    <mergeCell ref="I2685:J2685"/>
    <mergeCell ref="I2686:J2686"/>
    <mergeCell ref="I2687:J2687"/>
    <mergeCell ref="I2690:J2690"/>
    <mergeCell ref="I2691:J2691"/>
    <mergeCell ref="I2678:J2678"/>
    <mergeCell ref="I2679:J2679"/>
    <mergeCell ref="I2680:J2680"/>
    <mergeCell ref="I2681:J2681"/>
    <mergeCell ref="I2682:J2682"/>
    <mergeCell ref="I2683:J2683"/>
    <mergeCell ref="I2724:J2724"/>
    <mergeCell ref="I2725:J2725"/>
    <mergeCell ref="I2726:J2726"/>
    <mergeCell ref="I2727:J2727"/>
    <mergeCell ref="I2728:J2728"/>
    <mergeCell ref="I2740:J2740"/>
    <mergeCell ref="I2710:J2710"/>
    <mergeCell ref="I2717:J2717"/>
    <mergeCell ref="I2718:J2718"/>
    <mergeCell ref="I2719:J2719"/>
    <mergeCell ref="I2722:J2722"/>
    <mergeCell ref="I2723:J2723"/>
    <mergeCell ref="I2700:J2700"/>
    <mergeCell ref="I2701:J2701"/>
    <mergeCell ref="I2702:J2702"/>
    <mergeCell ref="I2704:J2704"/>
    <mergeCell ref="I2705:J2705"/>
    <mergeCell ref="I2709:J2709"/>
    <mergeCell ref="I2753:J2753"/>
    <mergeCell ref="I2754:J2754"/>
    <mergeCell ref="I2756:J2756"/>
    <mergeCell ref="I2757:J2757"/>
    <mergeCell ref="I2758:J2758"/>
    <mergeCell ref="I2759:J2759"/>
    <mergeCell ref="I2747:J2747"/>
    <mergeCell ref="I2748:J2748"/>
    <mergeCell ref="I2749:J2749"/>
    <mergeCell ref="I2750:J2750"/>
    <mergeCell ref="I2751:J2751"/>
    <mergeCell ref="I2752:J2752"/>
    <mergeCell ref="I2741:J2741"/>
    <mergeCell ref="I2742:J2742"/>
    <mergeCell ref="I2743:J2743"/>
    <mergeCell ref="I2744:J2744"/>
    <mergeCell ref="I2745:J2745"/>
    <mergeCell ref="I2746:J2746"/>
    <mergeCell ref="I2779:J2779"/>
    <mergeCell ref="I2782:J2782"/>
    <mergeCell ref="I2783:J2783"/>
    <mergeCell ref="I2786:J2786"/>
    <mergeCell ref="I2788:J2788"/>
    <mergeCell ref="I2789:J2789"/>
    <mergeCell ref="I2769:J2769"/>
    <mergeCell ref="I2772:J2772"/>
    <mergeCell ref="I2773:J2773"/>
    <mergeCell ref="I2776:J2776"/>
    <mergeCell ref="I2777:J2777"/>
    <mergeCell ref="I2778:J2778"/>
    <mergeCell ref="I2760:J2760"/>
    <mergeCell ref="I2761:J2761"/>
    <mergeCell ref="I2762:J2762"/>
    <mergeCell ref="I2764:J2764"/>
    <mergeCell ref="I2765:J2765"/>
    <mergeCell ref="I2766:J2766"/>
    <mergeCell ref="I2802:J2802"/>
    <mergeCell ref="I2803:J2803"/>
    <mergeCell ref="I2804:J2804"/>
    <mergeCell ref="I2812:J2812"/>
    <mergeCell ref="I2813:J2813"/>
    <mergeCell ref="I2816:J2816"/>
    <mergeCell ref="I2796:J2796"/>
    <mergeCell ref="I2797:J2797"/>
    <mergeCell ref="I2798:J2798"/>
    <mergeCell ref="I2799:J2799"/>
    <mergeCell ref="I2800:J2800"/>
    <mergeCell ref="I2801:J2801"/>
    <mergeCell ref="I2790:J2790"/>
    <mergeCell ref="I2791:J2791"/>
    <mergeCell ref="I2792:J2792"/>
    <mergeCell ref="I2793:J2793"/>
    <mergeCell ref="I2794:J2794"/>
    <mergeCell ref="I2795:J2795"/>
    <mergeCell ref="I2832:J2832"/>
    <mergeCell ref="I2835:J2835"/>
    <mergeCell ref="I2836:J2836"/>
    <mergeCell ref="I2837:J2837"/>
    <mergeCell ref="I2838:J2838"/>
    <mergeCell ref="I2841:J2841"/>
    <mergeCell ref="I2823:J2823"/>
    <mergeCell ref="I2825:J2825"/>
    <mergeCell ref="I2828:J2828"/>
    <mergeCell ref="I2829:J2829"/>
    <mergeCell ref="I2830:J2830"/>
    <mergeCell ref="I2831:J2831"/>
    <mergeCell ref="I2817:J2817"/>
    <mergeCell ref="I2818:J2818"/>
    <mergeCell ref="I2819:J2819"/>
    <mergeCell ref="I2820:J2820"/>
    <mergeCell ref="I2821:J2821"/>
    <mergeCell ref="I2822:J2822"/>
    <mergeCell ref="I2866:J2866"/>
    <mergeCell ref="I2867:J2867"/>
    <mergeCell ref="I2868:J2868"/>
    <mergeCell ref="I2869:J2869"/>
    <mergeCell ref="I2870:J2870"/>
    <mergeCell ref="I2871:J2871"/>
    <mergeCell ref="I2855:J2855"/>
    <mergeCell ref="I2856:J2856"/>
    <mergeCell ref="I2860:J2860"/>
    <mergeCell ref="I2861:J2861"/>
    <mergeCell ref="I2862:J2862"/>
    <mergeCell ref="I2863:J2863"/>
    <mergeCell ref="I2842:J2842"/>
    <mergeCell ref="I2850:J2850"/>
    <mergeCell ref="I2851:J2851"/>
    <mergeCell ref="I2852:J2852"/>
    <mergeCell ref="I2853:J2853"/>
    <mergeCell ref="I2854:J2854"/>
    <mergeCell ref="I2886:J2886"/>
    <mergeCell ref="I2887:J2887"/>
    <mergeCell ref="I2888:J2888"/>
    <mergeCell ref="I2889:J2889"/>
    <mergeCell ref="I2890:J2890"/>
    <mergeCell ref="I2891:J2891"/>
    <mergeCell ref="I2878:J2878"/>
    <mergeCell ref="I2879:J2879"/>
    <mergeCell ref="I2880:J2880"/>
    <mergeCell ref="I2881:J2881"/>
    <mergeCell ref="I2882:J2882"/>
    <mergeCell ref="I2885:J2885"/>
    <mergeCell ref="I2872:J2872"/>
    <mergeCell ref="I2873:J2873"/>
    <mergeCell ref="I2874:J2874"/>
    <mergeCell ref="I2875:J2875"/>
    <mergeCell ref="I2876:J2876"/>
    <mergeCell ref="I2877:J2877"/>
    <mergeCell ref="I2908:J2908"/>
    <mergeCell ref="I2913:J2913"/>
    <mergeCell ref="I2914:J2914"/>
    <mergeCell ref="I2915:J2915"/>
    <mergeCell ref="I2916:J2916"/>
    <mergeCell ref="I2919:J2919"/>
    <mergeCell ref="I2901:J2901"/>
    <mergeCell ref="I2902:J2902"/>
    <mergeCell ref="I2904:J2904"/>
    <mergeCell ref="I2905:J2905"/>
    <mergeCell ref="I2906:J2906"/>
    <mergeCell ref="I2907:J2907"/>
    <mergeCell ref="I2892:J2892"/>
    <mergeCell ref="I2893:J2893"/>
    <mergeCell ref="I2894:J2894"/>
    <mergeCell ref="I2895:J2895"/>
    <mergeCell ref="I2896:J2896"/>
    <mergeCell ref="I2900:J2900"/>
    <mergeCell ref="I2936:J2936"/>
    <mergeCell ref="I2937:J2937"/>
    <mergeCell ref="I2938:J2938"/>
    <mergeCell ref="I2939:J2939"/>
    <mergeCell ref="I2940:J2940"/>
    <mergeCell ref="I2941:J2941"/>
    <mergeCell ref="I2928:J2928"/>
    <mergeCell ref="I2929:J2929"/>
    <mergeCell ref="I2930:J2930"/>
    <mergeCell ref="I2933:J2933"/>
    <mergeCell ref="I2934:J2934"/>
    <mergeCell ref="I2935:J2935"/>
    <mergeCell ref="I2920:J2920"/>
    <mergeCell ref="I2921:J2921"/>
    <mergeCell ref="I2924:J2924"/>
    <mergeCell ref="I2925:J2925"/>
    <mergeCell ref="I2926:J2926"/>
    <mergeCell ref="I2927:J2927"/>
    <mergeCell ref="I2956:J2956"/>
    <mergeCell ref="I2957:J2957"/>
    <mergeCell ref="I2958:J2958"/>
    <mergeCell ref="I2959:J2959"/>
    <mergeCell ref="I2960:J2960"/>
    <mergeCell ref="I2961:J2961"/>
    <mergeCell ref="I2950:J2950"/>
    <mergeCell ref="I2951:J2951"/>
    <mergeCell ref="I2952:J2952"/>
    <mergeCell ref="I2953:J2953"/>
    <mergeCell ref="I2954:J2954"/>
    <mergeCell ref="I2955:J2955"/>
    <mergeCell ref="I2942:J2942"/>
    <mergeCell ref="I2943:J2943"/>
    <mergeCell ref="I2944:J2944"/>
    <mergeCell ref="I2945:J2945"/>
    <mergeCell ref="I2948:J2948"/>
    <mergeCell ref="I2949:J2949"/>
    <mergeCell ref="I2976:J2976"/>
    <mergeCell ref="I2977:J2977"/>
    <mergeCell ref="I2978:J2978"/>
    <mergeCell ref="I2979:J2979"/>
    <mergeCell ref="I2980:J2980"/>
    <mergeCell ref="I2981:J2981"/>
    <mergeCell ref="I2968:J2968"/>
    <mergeCell ref="I2969:J2969"/>
    <mergeCell ref="I2970:J2970"/>
    <mergeCell ref="I2971:J2971"/>
    <mergeCell ref="I2974:J2974"/>
    <mergeCell ref="I2975:J2975"/>
    <mergeCell ref="I2962:J2962"/>
    <mergeCell ref="I2963:J2963"/>
    <mergeCell ref="I2964:J2964"/>
    <mergeCell ref="I2965:J2965"/>
    <mergeCell ref="I2966:J2966"/>
    <mergeCell ref="I2967:J2967"/>
    <mergeCell ref="I3024:J3024"/>
    <mergeCell ref="I3048:J3048"/>
    <mergeCell ref="I3049:J3049"/>
    <mergeCell ref="I3050:J3050"/>
    <mergeCell ref="I3051:J3051"/>
    <mergeCell ref="I3052:J3052"/>
    <mergeCell ref="I2993:J2993"/>
    <mergeCell ref="I2997:J2997"/>
    <mergeCell ref="I3012:J3012"/>
    <mergeCell ref="I3013:J3013"/>
    <mergeCell ref="I3020:J3020"/>
    <mergeCell ref="I3021:J3021"/>
    <mergeCell ref="I2982:J2982"/>
    <mergeCell ref="I2983:J2983"/>
    <mergeCell ref="I2984:J2984"/>
    <mergeCell ref="I2985:J2985"/>
    <mergeCell ref="I2987:J2987"/>
    <mergeCell ref="I2990:J2990"/>
    <mergeCell ref="I3079:J3079"/>
    <mergeCell ref="I3080:J3080"/>
    <mergeCell ref="I3081:J3081"/>
    <mergeCell ref="I3082:J3082"/>
    <mergeCell ref="I3083:J3083"/>
    <mergeCell ref="I3084:J3084"/>
    <mergeCell ref="I3063:J3063"/>
    <mergeCell ref="I3071:J3071"/>
    <mergeCell ref="I3075:J3075"/>
    <mergeCell ref="I3076:J3076"/>
    <mergeCell ref="I3077:J3077"/>
    <mergeCell ref="I3078:J3078"/>
    <mergeCell ref="I3056:J3056"/>
    <mergeCell ref="I3057:J3057"/>
    <mergeCell ref="I3058:J3058"/>
    <mergeCell ref="I3059:J3059"/>
    <mergeCell ref="I3060:J3060"/>
    <mergeCell ref="I3062:J3062"/>
    <mergeCell ref="I3103:J3103"/>
    <mergeCell ref="I3104:J3104"/>
    <mergeCell ref="I3107:J3107"/>
    <mergeCell ref="I3108:J3108"/>
    <mergeCell ref="I3109:J3109"/>
    <mergeCell ref="I3110:J3110"/>
    <mergeCell ref="I3095:J3095"/>
    <mergeCell ref="I3096:J3096"/>
    <mergeCell ref="I3099:J3099"/>
    <mergeCell ref="I3100:J3100"/>
    <mergeCell ref="I3101:J3101"/>
    <mergeCell ref="I3102:J3102"/>
    <mergeCell ref="I3085:J3085"/>
    <mergeCell ref="I3086:J3086"/>
    <mergeCell ref="I3087:J3087"/>
    <mergeCell ref="I3088:J3088"/>
    <mergeCell ref="I3089:J3089"/>
    <mergeCell ref="I3090:J3090"/>
    <mergeCell ref="I3126:J3126"/>
    <mergeCell ref="I3127:J3127"/>
    <mergeCell ref="I3128:J3128"/>
    <mergeCell ref="I3129:J3129"/>
    <mergeCell ref="I3130:J3130"/>
    <mergeCell ref="I3132:J3132"/>
    <mergeCell ref="I3119:J3119"/>
    <mergeCell ref="I3120:J3120"/>
    <mergeCell ref="I3121:J3121"/>
    <mergeCell ref="I3123:J3123"/>
    <mergeCell ref="I3124:J3124"/>
    <mergeCell ref="I3125:J3125"/>
    <mergeCell ref="I3111:J3111"/>
    <mergeCell ref="I3112:J3112"/>
    <mergeCell ref="I3113:J3113"/>
    <mergeCell ref="I3114:J3114"/>
    <mergeCell ref="I3117:J3117"/>
    <mergeCell ref="I3118:J3118"/>
    <mergeCell ref="I3160:J3160"/>
    <mergeCell ref="I3161:J3161"/>
    <mergeCell ref="I3162:J3162"/>
    <mergeCell ref="I3163:J3163"/>
    <mergeCell ref="I3164:J3164"/>
    <mergeCell ref="I3165:J3165"/>
    <mergeCell ref="I3144:J3144"/>
    <mergeCell ref="I3145:J3145"/>
    <mergeCell ref="I3148:J3148"/>
    <mergeCell ref="I3149:J3149"/>
    <mergeCell ref="I3153:J3153"/>
    <mergeCell ref="I3157:J3157"/>
    <mergeCell ref="I3133:J3133"/>
    <mergeCell ref="I3134:J3134"/>
    <mergeCell ref="I3140:J3140"/>
    <mergeCell ref="I3141:J3141"/>
    <mergeCell ref="I3142:J3142"/>
    <mergeCell ref="I3143:J3143"/>
    <mergeCell ref="I3180:J3180"/>
    <mergeCell ref="I3181:J3181"/>
    <mergeCell ref="I3182:J3182"/>
    <mergeCell ref="I3183:J3183"/>
    <mergeCell ref="I3184:J3184"/>
    <mergeCell ref="I3185:J3185"/>
    <mergeCell ref="I3173:J3173"/>
    <mergeCell ref="I3174:J3174"/>
    <mergeCell ref="I3175:J3175"/>
    <mergeCell ref="I3177:J3177"/>
    <mergeCell ref="I3178:J3178"/>
    <mergeCell ref="I3179:J3179"/>
    <mergeCell ref="I3166:J3166"/>
    <mergeCell ref="I3167:J3167"/>
    <mergeCell ref="I3168:J3168"/>
    <mergeCell ref="I3170:J3170"/>
    <mergeCell ref="I3171:J3171"/>
    <mergeCell ref="I3172:J3172"/>
    <mergeCell ref="I3209:J3209"/>
    <mergeCell ref="I3210:J3210"/>
    <mergeCell ref="I3211:J3211"/>
    <mergeCell ref="I3212:J3212"/>
    <mergeCell ref="I3215:J3215"/>
    <mergeCell ref="I3216:J3216"/>
    <mergeCell ref="I3199:J3199"/>
    <mergeCell ref="I3200:J3200"/>
    <mergeCell ref="I3203:J3203"/>
    <mergeCell ref="I3204:J3204"/>
    <mergeCell ref="I3205:J3205"/>
    <mergeCell ref="I3206:J3206"/>
    <mergeCell ref="I3188:J3188"/>
    <mergeCell ref="I3189:J3189"/>
    <mergeCell ref="I3190:J3190"/>
    <mergeCell ref="I3191:J3191"/>
    <mergeCell ref="I3192:J3192"/>
    <mergeCell ref="I3198:J3198"/>
    <mergeCell ref="I3231:J3231"/>
    <mergeCell ref="I3232:J3232"/>
    <mergeCell ref="I3340:J3340"/>
    <mergeCell ref="I3341:J3341"/>
    <mergeCell ref="I3342:J3342"/>
    <mergeCell ref="I3343:J3343"/>
    <mergeCell ref="I3225:J3225"/>
    <mergeCell ref="I3226:J3226"/>
    <mergeCell ref="I3227:J3227"/>
    <mergeCell ref="I3228:J3228"/>
    <mergeCell ref="I3229:J3229"/>
    <mergeCell ref="I3230:J3230"/>
    <mergeCell ref="I3217:J3217"/>
    <mergeCell ref="I3218:J3218"/>
    <mergeCell ref="I3219:J3219"/>
    <mergeCell ref="I3220:J3220"/>
    <mergeCell ref="I3221:J3221"/>
    <mergeCell ref="I3222:J3222"/>
    <mergeCell ref="I3364:J3364"/>
    <mergeCell ref="I3365:J3365"/>
    <mergeCell ref="I3366:J3366"/>
    <mergeCell ref="I3367:J3367"/>
    <mergeCell ref="I3368:J3368"/>
    <mergeCell ref="I3371:J3371"/>
    <mergeCell ref="I3356:J3356"/>
    <mergeCell ref="I3357:J3357"/>
    <mergeCell ref="I3358:J3358"/>
    <mergeCell ref="I3359:J3359"/>
    <mergeCell ref="I3360:J3360"/>
    <mergeCell ref="I3363:J3363"/>
    <mergeCell ref="I3344:J3344"/>
    <mergeCell ref="I3345:J3345"/>
    <mergeCell ref="I3346:J3346"/>
    <mergeCell ref="I3349:J3349"/>
    <mergeCell ref="I3350:J3350"/>
    <mergeCell ref="I3355:J3355"/>
    <mergeCell ref="I3395:J3395"/>
    <mergeCell ref="I3396:J3396"/>
    <mergeCell ref="I3397:J3397"/>
    <mergeCell ref="I3398:J3398"/>
    <mergeCell ref="I3399:J3399"/>
    <mergeCell ref="I3400:J3400"/>
    <mergeCell ref="I3384:J3384"/>
    <mergeCell ref="I3385:J3385"/>
    <mergeCell ref="I3389:J3389"/>
    <mergeCell ref="I3390:J3390"/>
    <mergeCell ref="I3393:J3393"/>
    <mergeCell ref="I3394:J3394"/>
    <mergeCell ref="I3372:J3372"/>
    <mergeCell ref="I3373:J3373"/>
    <mergeCell ref="I3380:J3380"/>
    <mergeCell ref="I3381:J3381"/>
    <mergeCell ref="I3382:J3382"/>
    <mergeCell ref="I3383:J3383"/>
    <mergeCell ref="I3422:J3422"/>
    <mergeCell ref="I3423:J3423"/>
    <mergeCell ref="I3424:J3424"/>
    <mergeCell ref="I3425:J3425"/>
    <mergeCell ref="I3429:J3429"/>
    <mergeCell ref="I3430:J3430"/>
    <mergeCell ref="I3407:J3407"/>
    <mergeCell ref="I3415:J3415"/>
    <mergeCell ref="I3416:J3416"/>
    <mergeCell ref="I3417:J3417"/>
    <mergeCell ref="I3418:J3418"/>
    <mergeCell ref="I3421:J3421"/>
    <mergeCell ref="I3401:J3401"/>
    <mergeCell ref="I3402:J3402"/>
    <mergeCell ref="I3403:J3403"/>
    <mergeCell ref="I3404:J3404"/>
    <mergeCell ref="I3405:J3405"/>
    <mergeCell ref="I3406:J3406"/>
    <mergeCell ref="I3449:J3449"/>
    <mergeCell ref="I3450:J3450"/>
    <mergeCell ref="I3451:J3451"/>
    <mergeCell ref="I3452:J3452"/>
    <mergeCell ref="I3453:J3453"/>
    <mergeCell ref="I3456:J3456"/>
    <mergeCell ref="I3441:J3441"/>
    <mergeCell ref="I3442:J3442"/>
    <mergeCell ref="I3443:J3443"/>
    <mergeCell ref="I3444:J3444"/>
    <mergeCell ref="I3447:J3447"/>
    <mergeCell ref="I3448:J3448"/>
    <mergeCell ref="I3431:J3431"/>
    <mergeCell ref="I3432:J3432"/>
    <mergeCell ref="I3433:J3433"/>
    <mergeCell ref="I3434:J3434"/>
    <mergeCell ref="I3439:J3439"/>
    <mergeCell ref="I3440:J3440"/>
    <mergeCell ref="I3476:J3476"/>
    <mergeCell ref="I3477:J3477"/>
    <mergeCell ref="I3478:J3478"/>
    <mergeCell ref="I3479:J3479"/>
    <mergeCell ref="I3480:J3480"/>
    <mergeCell ref="I3481:J3481"/>
    <mergeCell ref="I3468:J3468"/>
    <mergeCell ref="I3469:J3469"/>
    <mergeCell ref="I3470:J3470"/>
    <mergeCell ref="I3471:J3471"/>
    <mergeCell ref="I3472:J3472"/>
    <mergeCell ref="I3473:J3473"/>
    <mergeCell ref="I3458:J3458"/>
    <mergeCell ref="I3459:J3459"/>
    <mergeCell ref="I3460:J3460"/>
    <mergeCell ref="I3461:J3461"/>
    <mergeCell ref="I3466:J3466"/>
    <mergeCell ref="I3467:J3467"/>
    <mergeCell ref="I3508:J3508"/>
    <mergeCell ref="I3509:J3509"/>
    <mergeCell ref="I3510:J3510"/>
    <mergeCell ref="I3514:J3514"/>
    <mergeCell ref="I3515:J3515"/>
    <mergeCell ref="I3516:J3516"/>
    <mergeCell ref="I3495:J3495"/>
    <mergeCell ref="I3498:J3498"/>
    <mergeCell ref="I3499:J3499"/>
    <mergeCell ref="I3500:J3500"/>
    <mergeCell ref="I3501:J3501"/>
    <mergeCell ref="I3507:J3507"/>
    <mergeCell ref="I3482:J3482"/>
    <mergeCell ref="I3489:J3489"/>
    <mergeCell ref="I3490:J3490"/>
    <mergeCell ref="I3491:J3491"/>
    <mergeCell ref="I3492:J3492"/>
    <mergeCell ref="I3494:J3494"/>
    <mergeCell ref="I3531:J3531"/>
    <mergeCell ref="I3532:J3532"/>
    <mergeCell ref="I3533:J3533"/>
    <mergeCell ref="I3534:J3534"/>
    <mergeCell ref="I3536:J3536"/>
    <mergeCell ref="I3537:J3537"/>
    <mergeCell ref="I3525:J3525"/>
    <mergeCell ref="I3526:J3526"/>
    <mergeCell ref="I3527:J3527"/>
    <mergeCell ref="I3528:J3528"/>
    <mergeCell ref="I3529:J3529"/>
    <mergeCell ref="I3530:J3530"/>
    <mergeCell ref="I3517:J3517"/>
    <mergeCell ref="I3518:J3518"/>
    <mergeCell ref="I3519:J3519"/>
    <mergeCell ref="I3522:J3522"/>
    <mergeCell ref="I3523:J3523"/>
    <mergeCell ref="I3524:J3524"/>
    <mergeCell ref="I3572:J3572"/>
    <mergeCell ref="I3573:J3573"/>
    <mergeCell ref="I3574:J3574"/>
    <mergeCell ref="I3575:J3575"/>
    <mergeCell ref="I3576:J3576"/>
    <mergeCell ref="I3577:J3577"/>
    <mergeCell ref="I3556:J3556"/>
    <mergeCell ref="I3557:J3557"/>
    <mergeCell ref="I3558:J3558"/>
    <mergeCell ref="I3559:J3559"/>
    <mergeCell ref="I3568:J3568"/>
    <mergeCell ref="I3569:J3569"/>
    <mergeCell ref="I3540:J3540"/>
    <mergeCell ref="I3543:J3543"/>
    <mergeCell ref="I3544:J3544"/>
    <mergeCell ref="I3545:J3545"/>
    <mergeCell ref="I3548:J3548"/>
    <mergeCell ref="I3549:J3549"/>
    <mergeCell ref="I3604:J3604"/>
    <mergeCell ref="I3605:J3605"/>
    <mergeCell ref="I3606:J3606"/>
    <mergeCell ref="I3607:J3607"/>
    <mergeCell ref="I3608:J3608"/>
    <mergeCell ref="I3609:J3609"/>
    <mergeCell ref="I3589:J3589"/>
    <mergeCell ref="I3595:J3595"/>
    <mergeCell ref="I3596:J3596"/>
    <mergeCell ref="I3601:J3601"/>
    <mergeCell ref="I3602:J3602"/>
    <mergeCell ref="I3603:J3603"/>
    <mergeCell ref="I3581:J3581"/>
    <mergeCell ref="I3582:J3582"/>
    <mergeCell ref="I3585:J3585"/>
    <mergeCell ref="I3586:J3586"/>
    <mergeCell ref="I3587:J3587"/>
    <mergeCell ref="I3588:J3588"/>
    <mergeCell ref="I3638:J3638"/>
    <mergeCell ref="I3639:J3639"/>
    <mergeCell ref="I3642:J3642"/>
    <mergeCell ref="I3643:J3643"/>
    <mergeCell ref="I3650:J3650"/>
    <mergeCell ref="I3651:J3651"/>
    <mergeCell ref="I3625:J3625"/>
    <mergeCell ref="I3628:J3628"/>
    <mergeCell ref="I3629:J3629"/>
    <mergeCell ref="I3635:J3635"/>
    <mergeCell ref="I3636:J3636"/>
    <mergeCell ref="I3637:J3637"/>
    <mergeCell ref="I3611:J3611"/>
    <mergeCell ref="I3612:J3612"/>
    <mergeCell ref="I3617:J3617"/>
    <mergeCell ref="I3618:J3618"/>
    <mergeCell ref="I3623:J3623"/>
    <mergeCell ref="I3624:J3624"/>
    <mergeCell ref="I3673:J3673"/>
    <mergeCell ref="I3674:J3674"/>
    <mergeCell ref="I3675:J3675"/>
    <mergeCell ref="I3676:J3676"/>
    <mergeCell ref="I3677:J3677"/>
    <mergeCell ref="I3678:J3678"/>
    <mergeCell ref="I3658:J3658"/>
    <mergeCell ref="I3659:J3659"/>
    <mergeCell ref="I3660:J3660"/>
    <mergeCell ref="I3665:J3665"/>
    <mergeCell ref="I3666:J3666"/>
    <mergeCell ref="I3672:J3672"/>
    <mergeCell ref="I3652:J3652"/>
    <mergeCell ref="I3653:J3653"/>
    <mergeCell ref="I3654:J3654"/>
    <mergeCell ref="I3655:J3655"/>
    <mergeCell ref="I3656:J3656"/>
    <mergeCell ref="I3657:J3657"/>
    <mergeCell ref="I3700:J3700"/>
    <mergeCell ref="I3701:J3701"/>
    <mergeCell ref="I3704:J3704"/>
    <mergeCell ref="I3705:J3705"/>
    <mergeCell ref="I3715:J3715"/>
    <mergeCell ref="I3716:J3716"/>
    <mergeCell ref="I3690:J3690"/>
    <mergeCell ref="I3691:J3691"/>
    <mergeCell ref="I3692:J3692"/>
    <mergeCell ref="I3693:J3693"/>
    <mergeCell ref="I3696:J3696"/>
    <mergeCell ref="I3697:J3697"/>
    <mergeCell ref="I3679:J3679"/>
    <mergeCell ref="I3680:J3680"/>
    <mergeCell ref="I3681:J3681"/>
    <mergeCell ref="I3687:J3687"/>
    <mergeCell ref="I3688:J3688"/>
    <mergeCell ref="I3689:J3689"/>
    <mergeCell ref="I3729:J3729"/>
    <mergeCell ref="I3730:J3730"/>
    <mergeCell ref="I3731:J3731"/>
    <mergeCell ref="I3732:J3732"/>
    <mergeCell ref="I3733:J3733"/>
    <mergeCell ref="I3734:J3734"/>
    <mergeCell ref="I3723:J3723"/>
    <mergeCell ref="I3724:J3724"/>
    <mergeCell ref="I3725:J3725"/>
    <mergeCell ref="I3726:J3726"/>
    <mergeCell ref="I3727:J3727"/>
    <mergeCell ref="I3728:J3728"/>
    <mergeCell ref="I3717:J3717"/>
    <mergeCell ref="I3718:J3718"/>
    <mergeCell ref="I3719:J3719"/>
    <mergeCell ref="I3720:J3720"/>
    <mergeCell ref="I3721:J3721"/>
    <mergeCell ref="I3722:J3722"/>
    <mergeCell ref="I3770:J3770"/>
    <mergeCell ref="I3771:J3771"/>
    <mergeCell ref="I3772:J3772"/>
    <mergeCell ref="I3773:J3773"/>
    <mergeCell ref="I3774:J3774"/>
    <mergeCell ref="I3775:J3775"/>
    <mergeCell ref="I3751:J3751"/>
    <mergeCell ref="I3760:J3760"/>
    <mergeCell ref="I3761:J3761"/>
    <mergeCell ref="I3766:J3766"/>
    <mergeCell ref="I3767:J3767"/>
    <mergeCell ref="I3768:J3768"/>
    <mergeCell ref="I3735:J3735"/>
    <mergeCell ref="I3744:J3744"/>
    <mergeCell ref="I3745:J3745"/>
    <mergeCell ref="I3748:J3748"/>
    <mergeCell ref="I3749:J3749"/>
    <mergeCell ref="I3750:J3750"/>
    <mergeCell ref="I3793:J3793"/>
    <mergeCell ref="I3794:J3794"/>
    <mergeCell ref="I3797:J3797"/>
    <mergeCell ref="I3798:J3798"/>
    <mergeCell ref="I3799:J3799"/>
    <mergeCell ref="I3800:J3800"/>
    <mergeCell ref="I3784:J3784"/>
    <mergeCell ref="I3787:J3787"/>
    <mergeCell ref="I3788:J3788"/>
    <mergeCell ref="I3789:J3789"/>
    <mergeCell ref="I3791:J3791"/>
    <mergeCell ref="I3792:J3792"/>
    <mergeCell ref="I3778:J3778"/>
    <mergeCell ref="I3779:J3779"/>
    <mergeCell ref="I3780:J3780"/>
    <mergeCell ref="I3781:J3781"/>
    <mergeCell ref="I3782:J3782"/>
    <mergeCell ref="I3783:J3783"/>
    <mergeCell ref="I3824:J3824"/>
    <mergeCell ref="I3825:J3825"/>
    <mergeCell ref="I3826:J3826"/>
    <mergeCell ref="I3837:J3837"/>
    <mergeCell ref="I3838:J3838"/>
    <mergeCell ref="I3839:J3839"/>
    <mergeCell ref="I3818:J3818"/>
    <mergeCell ref="I3819:J3819"/>
    <mergeCell ref="I3820:J3820"/>
    <mergeCell ref="I3821:J3821"/>
    <mergeCell ref="I3822:J3822"/>
    <mergeCell ref="I3823:J3823"/>
    <mergeCell ref="I3802:J3802"/>
    <mergeCell ref="I3803:J3803"/>
    <mergeCell ref="I3806:J3806"/>
    <mergeCell ref="I3807:J3807"/>
    <mergeCell ref="I3808:J3808"/>
    <mergeCell ref="I3809:J3809"/>
    <mergeCell ref="I3860:J3860"/>
    <mergeCell ref="I3861:J3861"/>
    <mergeCell ref="I3863:J3863"/>
    <mergeCell ref="I3864:J3864"/>
    <mergeCell ref="I3865:J3865"/>
    <mergeCell ref="I3866:J3866"/>
    <mergeCell ref="I3851:J3851"/>
    <mergeCell ref="I3855:J3855"/>
    <mergeCell ref="I3856:J3856"/>
    <mergeCell ref="I3857:J3857"/>
    <mergeCell ref="I3858:J3858"/>
    <mergeCell ref="I3859:J3859"/>
    <mergeCell ref="I3840:J3840"/>
    <mergeCell ref="I3843:J3843"/>
    <mergeCell ref="I3844:J3844"/>
    <mergeCell ref="I3847:J3847"/>
    <mergeCell ref="I3848:J3848"/>
    <mergeCell ref="I3849:J3849"/>
    <mergeCell ref="I3892:J3892"/>
    <mergeCell ref="I3893:J3893"/>
    <mergeCell ref="I3894:J3894"/>
    <mergeCell ref="I3895:J3895"/>
    <mergeCell ref="I3903:J3903"/>
    <mergeCell ref="I3904:J3904"/>
    <mergeCell ref="I3881:J3881"/>
    <mergeCell ref="I3882:J3882"/>
    <mergeCell ref="I3885:J3885"/>
    <mergeCell ref="I3886:J3886"/>
    <mergeCell ref="I3887:J3887"/>
    <mergeCell ref="I3888:J3888"/>
    <mergeCell ref="I3867:J3867"/>
    <mergeCell ref="I3868:J3868"/>
    <mergeCell ref="I3871:J3871"/>
    <mergeCell ref="I3872:J3872"/>
    <mergeCell ref="I3875:J3875"/>
    <mergeCell ref="I3876:J3876"/>
    <mergeCell ref="I3919:J3919"/>
    <mergeCell ref="I3927:J3927"/>
    <mergeCell ref="I3929:J3929"/>
    <mergeCell ref="I3930:J3930"/>
    <mergeCell ref="I3935:J3935"/>
    <mergeCell ref="I3936:J3936"/>
    <mergeCell ref="I3912:J3912"/>
    <mergeCell ref="I3914:J3914"/>
    <mergeCell ref="I3915:J3915"/>
    <mergeCell ref="I3916:J3916"/>
    <mergeCell ref="I3917:J3917"/>
    <mergeCell ref="I3918:J3918"/>
    <mergeCell ref="I3905:J3905"/>
    <mergeCell ref="I3906:J3906"/>
    <mergeCell ref="I3907:J3907"/>
    <mergeCell ref="I3908:J3908"/>
    <mergeCell ref="I3909:J3909"/>
    <mergeCell ref="I3910:J3910"/>
    <mergeCell ref="I3952:J3952"/>
    <mergeCell ref="I3953:J3953"/>
    <mergeCell ref="I3954:J3954"/>
    <mergeCell ref="I3957:J3957"/>
    <mergeCell ref="I3958:J3958"/>
    <mergeCell ref="I3969:J3969"/>
    <mergeCell ref="I3946:J3946"/>
    <mergeCell ref="I3947:J3947"/>
    <mergeCell ref="I3948:J3948"/>
    <mergeCell ref="I3949:J3949"/>
    <mergeCell ref="I3950:J3950"/>
    <mergeCell ref="I3951:J3951"/>
    <mergeCell ref="I3937:J3937"/>
    <mergeCell ref="I3939:J3939"/>
    <mergeCell ref="I3940:J3940"/>
    <mergeCell ref="I3941:J3941"/>
    <mergeCell ref="I3942:J3942"/>
    <mergeCell ref="I3945:J3945"/>
    <mergeCell ref="I3999:J3999"/>
    <mergeCell ref="I4000:J4000"/>
    <mergeCell ref="I4003:J4003"/>
    <mergeCell ref="I4004:J4004"/>
    <mergeCell ref="I4007:J4007"/>
    <mergeCell ref="I4009:J4009"/>
    <mergeCell ref="I3987:J3987"/>
    <mergeCell ref="I3988:J3988"/>
    <mergeCell ref="I3989:J3989"/>
    <mergeCell ref="I3990:J3990"/>
    <mergeCell ref="I3993:J3993"/>
    <mergeCell ref="I3994:J3994"/>
    <mergeCell ref="I3970:J3970"/>
    <mergeCell ref="I3975:J3975"/>
    <mergeCell ref="I3976:J3976"/>
    <mergeCell ref="I3983:J3983"/>
    <mergeCell ref="I3985:J3985"/>
    <mergeCell ref="I3986:J3986"/>
    <mergeCell ref="I4027:J4027"/>
    <mergeCell ref="I4028:J4028"/>
    <mergeCell ref="I4029:J4029"/>
    <mergeCell ref="I4030:J4030"/>
    <mergeCell ref="I4031:J4031"/>
    <mergeCell ref="I4032:J4032"/>
    <mergeCell ref="I4017:J4017"/>
    <mergeCell ref="I4018:J4018"/>
    <mergeCell ref="I4019:J4019"/>
    <mergeCell ref="I4024:J4024"/>
    <mergeCell ref="I4025:J4025"/>
    <mergeCell ref="I4026:J4026"/>
    <mergeCell ref="I4010:J4010"/>
    <mergeCell ref="I4011:J4011"/>
    <mergeCell ref="I4012:J4012"/>
    <mergeCell ref="I4013:J4013"/>
    <mergeCell ref="I4014:J4014"/>
    <mergeCell ref="I4016:J4016"/>
    <mergeCell ref="I4067:J4067"/>
    <mergeCell ref="I4068:J4068"/>
    <mergeCell ref="I4069:J4069"/>
    <mergeCell ref="I4070:J4070"/>
    <mergeCell ref="I4071:J4071"/>
    <mergeCell ref="I4072:J4072"/>
    <mergeCell ref="I4057:J4057"/>
    <mergeCell ref="I4058:J4058"/>
    <mergeCell ref="I4059:J4059"/>
    <mergeCell ref="I4062:J4062"/>
    <mergeCell ref="I4063:J4063"/>
    <mergeCell ref="I4066:J4066"/>
    <mergeCell ref="I4037:J4037"/>
    <mergeCell ref="I4038:J4038"/>
    <mergeCell ref="I4044:J4044"/>
    <mergeCell ref="I4045:J4045"/>
    <mergeCell ref="I4055:J4055"/>
    <mergeCell ref="I4056:J4056"/>
    <mergeCell ref="I4093:J4093"/>
    <mergeCell ref="I4094:J4094"/>
    <mergeCell ref="I4095:J4095"/>
    <mergeCell ref="I4096:J4096"/>
    <mergeCell ref="I4097:J4097"/>
    <mergeCell ref="I4098:J4098"/>
    <mergeCell ref="I4087:J4087"/>
    <mergeCell ref="I4088:J4088"/>
    <mergeCell ref="I4089:J4089"/>
    <mergeCell ref="I4090:J4090"/>
    <mergeCell ref="I4091:J4091"/>
    <mergeCell ref="I4092:J4092"/>
    <mergeCell ref="I4073:J4073"/>
    <mergeCell ref="I4082:J4082"/>
    <mergeCell ref="I4083:J4083"/>
    <mergeCell ref="I4084:J4084"/>
    <mergeCell ref="I4085:J4085"/>
    <mergeCell ref="I4086:J4086"/>
    <mergeCell ref="I4124:J4124"/>
    <mergeCell ref="I4126:J4126"/>
    <mergeCell ref="I4127:J4127"/>
    <mergeCell ref="I4128:J4128"/>
    <mergeCell ref="I4129:J4129"/>
    <mergeCell ref="I4130:J4130"/>
    <mergeCell ref="I4116:J4116"/>
    <mergeCell ref="I4117:J4117"/>
    <mergeCell ref="I4118:J4118"/>
    <mergeCell ref="I4119:J4119"/>
    <mergeCell ref="I4120:J4120"/>
    <mergeCell ref="I4121:J4121"/>
    <mergeCell ref="I4099:J4099"/>
    <mergeCell ref="I4105:J4105"/>
    <mergeCell ref="I4108:J4108"/>
    <mergeCell ref="I4109:J4109"/>
    <mergeCell ref="I4114:J4114"/>
    <mergeCell ref="I4115:J4115"/>
    <mergeCell ref="I4154:J4154"/>
    <mergeCell ref="I4155:J4155"/>
    <mergeCell ref="I4158:J4158"/>
    <mergeCell ref="I4159:J4159"/>
    <mergeCell ref="I4160:J4160"/>
    <mergeCell ref="I4168:J4168"/>
    <mergeCell ref="I4145:J4145"/>
    <mergeCell ref="I4146:J4146"/>
    <mergeCell ref="I4149:J4149"/>
    <mergeCell ref="I4151:J4151"/>
    <mergeCell ref="I4152:J4152"/>
    <mergeCell ref="I4153:J4153"/>
    <mergeCell ref="I4131:J4131"/>
    <mergeCell ref="I4139:J4139"/>
    <mergeCell ref="I4141:J4141"/>
    <mergeCell ref="I4142:J4142"/>
    <mergeCell ref="I4143:J4143"/>
    <mergeCell ref="I4144:J4144"/>
    <mergeCell ref="I4206:J4206"/>
    <mergeCell ref="I4208:J4208"/>
    <mergeCell ref="I4209:J4209"/>
    <mergeCell ref="I4210:J4210"/>
    <mergeCell ref="I4211:J4211"/>
    <mergeCell ref="I4212:J4212"/>
    <mergeCell ref="I4179:J4179"/>
    <mergeCell ref="I4180:J4180"/>
    <mergeCell ref="I4181:J4181"/>
    <mergeCell ref="I4182:J4182"/>
    <mergeCell ref="I4204:J4204"/>
    <mergeCell ref="I4205:J4205"/>
    <mergeCell ref="I4169:J4169"/>
    <mergeCell ref="I4173:J4173"/>
    <mergeCell ref="I4175:J4175"/>
    <mergeCell ref="I4176:J4176"/>
    <mergeCell ref="I4177:J4177"/>
    <mergeCell ref="I4178:J4178"/>
    <mergeCell ref="I4230:J4230"/>
    <mergeCell ref="I4231:J4231"/>
    <mergeCell ref="I4232:J4232"/>
    <mergeCell ref="I4233:J4233"/>
    <mergeCell ref="I4238:J4238"/>
    <mergeCell ref="I4239:J4239"/>
    <mergeCell ref="I4223:J4223"/>
    <mergeCell ref="I4224:J4224"/>
    <mergeCell ref="I4226:J4226"/>
    <mergeCell ref="I4227:J4227"/>
    <mergeCell ref="I4228:J4228"/>
    <mergeCell ref="I4229:J4229"/>
    <mergeCell ref="I4214:J4214"/>
    <mergeCell ref="I4215:J4215"/>
    <mergeCell ref="I4216:J4216"/>
    <mergeCell ref="I4217:J4217"/>
    <mergeCell ref="I4219:J4219"/>
    <mergeCell ref="I4220:J4220"/>
    <mergeCell ref="I4260:J4260"/>
    <mergeCell ref="I4261:J4261"/>
    <mergeCell ref="I4262:J4262"/>
    <mergeCell ref="I4265:J4265"/>
    <mergeCell ref="I4266:J4266"/>
    <mergeCell ref="I4269:J4269"/>
    <mergeCell ref="I4249:J4249"/>
    <mergeCell ref="I4250:J4250"/>
    <mergeCell ref="I4251:J4251"/>
    <mergeCell ref="I4252:J4252"/>
    <mergeCell ref="I4258:J4258"/>
    <mergeCell ref="I4259:J4259"/>
    <mergeCell ref="I4242:J4242"/>
    <mergeCell ref="I4244:J4244"/>
    <mergeCell ref="I4245:J4245"/>
    <mergeCell ref="I4246:J4246"/>
    <mergeCell ref="I4247:J4247"/>
    <mergeCell ref="I4248:J4248"/>
    <mergeCell ref="I4287:J4287"/>
    <mergeCell ref="I4288:J4288"/>
    <mergeCell ref="I4290:J4290"/>
    <mergeCell ref="I4291:J4291"/>
    <mergeCell ref="I4292:J4292"/>
    <mergeCell ref="I4296:J4296"/>
    <mergeCell ref="I4278:J4278"/>
    <mergeCell ref="I4279:J4279"/>
    <mergeCell ref="I4280:J4280"/>
    <mergeCell ref="I4281:J4281"/>
    <mergeCell ref="I4285:J4285"/>
    <mergeCell ref="I4286:J4286"/>
    <mergeCell ref="I4270:J4270"/>
    <mergeCell ref="I4271:J4271"/>
    <mergeCell ref="I4272:J4272"/>
    <mergeCell ref="I4273:J4273"/>
    <mergeCell ref="I4274:J4274"/>
    <mergeCell ref="I4277:J4277"/>
    <mergeCell ref="I4328:J4328"/>
    <mergeCell ref="I4329:J4329"/>
    <mergeCell ref="I4330:J4330"/>
    <mergeCell ref="I4337:J4337"/>
    <mergeCell ref="I4338:J4338"/>
    <mergeCell ref="I4339:J4339"/>
    <mergeCell ref="I4317:J4317"/>
    <mergeCell ref="I4318:J4318"/>
    <mergeCell ref="I4321:J4321"/>
    <mergeCell ref="I4322:J4322"/>
    <mergeCell ref="I4325:J4325"/>
    <mergeCell ref="I4327:J4327"/>
    <mergeCell ref="I4297:J4297"/>
    <mergeCell ref="I4298:J4298"/>
    <mergeCell ref="I4309:J4309"/>
    <mergeCell ref="I4310:J4310"/>
    <mergeCell ref="I4315:J4315"/>
    <mergeCell ref="I4316:J4316"/>
    <mergeCell ref="I4356:J4356"/>
    <mergeCell ref="I4357:J4357"/>
    <mergeCell ref="I4360:J4360"/>
    <mergeCell ref="I4361:J4361"/>
    <mergeCell ref="I4362:J4362"/>
    <mergeCell ref="I4363:J4363"/>
    <mergeCell ref="I4348:J4348"/>
    <mergeCell ref="I4349:J4349"/>
    <mergeCell ref="I4350:J4350"/>
    <mergeCell ref="I4351:J4351"/>
    <mergeCell ref="I4352:J4352"/>
    <mergeCell ref="I4353:J4353"/>
    <mergeCell ref="I4340:J4340"/>
    <mergeCell ref="I4341:J4341"/>
    <mergeCell ref="I4344:J4344"/>
    <mergeCell ref="I4345:J4345"/>
    <mergeCell ref="I4346:J4346"/>
    <mergeCell ref="I4347:J4347"/>
    <mergeCell ref="I4385:J4385"/>
    <mergeCell ref="I4388:J4388"/>
    <mergeCell ref="I4389:J4389"/>
    <mergeCell ref="I4390:J4390"/>
    <mergeCell ref="I4391:J4391"/>
    <mergeCell ref="I4392:J4392"/>
    <mergeCell ref="I4376:J4376"/>
    <mergeCell ref="I4377:J4377"/>
    <mergeCell ref="I4378:J4378"/>
    <mergeCell ref="I4379:J4379"/>
    <mergeCell ref="I4381:J4381"/>
    <mergeCell ref="I4384:J4384"/>
    <mergeCell ref="I4364:J4364"/>
    <mergeCell ref="I4365:J4365"/>
    <mergeCell ref="I4366:J4366"/>
    <mergeCell ref="I4371:J4371"/>
    <mergeCell ref="I4372:J4372"/>
    <mergeCell ref="I4375:J4375"/>
    <mergeCell ref="I4407:J4407"/>
    <mergeCell ref="I4410:J4410"/>
    <mergeCell ref="I4411:J4411"/>
    <mergeCell ref="I4413:J4413"/>
    <mergeCell ref="I4414:J4414"/>
    <mergeCell ref="I4415:J4415"/>
    <mergeCell ref="I4401:J4401"/>
    <mergeCell ref="I4402:J4402"/>
    <mergeCell ref="I4403:J4403"/>
    <mergeCell ref="I4404:J4404"/>
    <mergeCell ref="I4405:J4405"/>
    <mergeCell ref="I4406:J4406"/>
    <mergeCell ref="I4395:J4395"/>
    <mergeCell ref="I4396:J4396"/>
    <mergeCell ref="I4397:J4397"/>
    <mergeCell ref="I4398:J4398"/>
    <mergeCell ref="I4399:J4399"/>
    <mergeCell ref="I4400:J4400"/>
    <mergeCell ref="I4437:J4437"/>
    <mergeCell ref="I4438:J4438"/>
    <mergeCell ref="I4439:J4439"/>
    <mergeCell ref="I4440:J4440"/>
    <mergeCell ref="I4441:J4441"/>
    <mergeCell ref="I4442:J4442"/>
    <mergeCell ref="I4428:J4428"/>
    <mergeCell ref="I4429:J4429"/>
    <mergeCell ref="I4433:J4433"/>
    <mergeCell ref="I4434:J4434"/>
    <mergeCell ref="I4435:J4435"/>
    <mergeCell ref="I4436:J4436"/>
    <mergeCell ref="I4421:J4421"/>
    <mergeCell ref="I4422:J4422"/>
    <mergeCell ref="I4424:J4424"/>
    <mergeCell ref="I4425:J4425"/>
    <mergeCell ref="I4426:J4426"/>
    <mergeCell ref="I4427:J4427"/>
    <mergeCell ref="I4463:J4463"/>
    <mergeCell ref="I4466:J4466"/>
    <mergeCell ref="I4467:J4467"/>
    <mergeCell ref="I4468:J4468"/>
    <mergeCell ref="I4469:J4469"/>
    <mergeCell ref="I4470:J4470"/>
    <mergeCell ref="I4455:J4455"/>
    <mergeCell ref="I4456:J4456"/>
    <mergeCell ref="I4457:J4457"/>
    <mergeCell ref="I4458:J4458"/>
    <mergeCell ref="I4459:J4459"/>
    <mergeCell ref="I4462:J4462"/>
    <mergeCell ref="I4444:J4444"/>
    <mergeCell ref="I4445:J4445"/>
    <mergeCell ref="I4446:J4446"/>
    <mergeCell ref="I4447:J4447"/>
    <mergeCell ref="I4450:J4450"/>
    <mergeCell ref="I4451:J4451"/>
    <mergeCell ref="I4500:J4500"/>
    <mergeCell ref="I4501:J4501"/>
    <mergeCell ref="I4502:J4502"/>
    <mergeCell ref="I4503:J4503"/>
    <mergeCell ref="I4508:J4508"/>
    <mergeCell ref="I4509:J4509"/>
    <mergeCell ref="I4490:J4490"/>
    <mergeCell ref="I4491:J4491"/>
    <mergeCell ref="I4492:J4492"/>
    <mergeCell ref="I4496:J4496"/>
    <mergeCell ref="I4497:J4497"/>
    <mergeCell ref="I4498:J4498"/>
    <mergeCell ref="I4471:J4471"/>
    <mergeCell ref="I4472:J4472"/>
    <mergeCell ref="I4473:J4473"/>
    <mergeCell ref="I4487:J4487"/>
    <mergeCell ref="I4488:J4488"/>
    <mergeCell ref="I4489:J4489"/>
    <mergeCell ref="I4532:J4532"/>
    <mergeCell ref="I4533:J4533"/>
    <mergeCell ref="I4534:J4534"/>
    <mergeCell ref="I4535:J4535"/>
    <mergeCell ref="I4536:J4536"/>
    <mergeCell ref="I4539:J4539"/>
    <mergeCell ref="I4522:J4522"/>
    <mergeCell ref="I4523:J4523"/>
    <mergeCell ref="I4524:J4524"/>
    <mergeCell ref="I4525:J4525"/>
    <mergeCell ref="I4526:J4526"/>
    <mergeCell ref="I4527:J4527"/>
    <mergeCell ref="I4510:J4510"/>
    <mergeCell ref="I4511:J4511"/>
    <mergeCell ref="I4512:J4512"/>
    <mergeCell ref="I4513:J4513"/>
    <mergeCell ref="I4514:J4514"/>
    <mergeCell ref="I4515:J4515"/>
    <mergeCell ref="I4568:J4568"/>
    <mergeCell ref="I4569:J4569"/>
    <mergeCell ref="I4570:J4570"/>
    <mergeCell ref="I4573:J4573"/>
    <mergeCell ref="I4575:J4575"/>
    <mergeCell ref="I4576:J4576"/>
    <mergeCell ref="I4557:J4557"/>
    <mergeCell ref="I4558:J4558"/>
    <mergeCell ref="I4559:J4559"/>
    <mergeCell ref="I4560:J4560"/>
    <mergeCell ref="I4566:J4566"/>
    <mergeCell ref="I4567:J4567"/>
    <mergeCell ref="I4540:J4540"/>
    <mergeCell ref="I4546:J4546"/>
    <mergeCell ref="I4547:J4547"/>
    <mergeCell ref="I4548:J4548"/>
    <mergeCell ref="I4549:J4549"/>
    <mergeCell ref="I4550:J4550"/>
    <mergeCell ref="I4612:J4612"/>
    <mergeCell ref="I4613:J4613"/>
    <mergeCell ref="I4616:J4616"/>
    <mergeCell ref="I4617:J4617"/>
    <mergeCell ref="I4618:J4618"/>
    <mergeCell ref="I4619:J4619"/>
    <mergeCell ref="I4593:J4593"/>
    <mergeCell ref="I4595:J4595"/>
    <mergeCell ref="I4596:J4596"/>
    <mergeCell ref="I4597:J4597"/>
    <mergeCell ref="I4604:J4604"/>
    <mergeCell ref="I4605:J4605"/>
    <mergeCell ref="I4577:J4577"/>
    <mergeCell ref="I4578:J4578"/>
    <mergeCell ref="I4583:J4583"/>
    <mergeCell ref="I4584:J4584"/>
    <mergeCell ref="I4587:J4587"/>
    <mergeCell ref="I4590:J4590"/>
    <mergeCell ref="I4641:J4641"/>
    <mergeCell ref="I4645:J4645"/>
    <mergeCell ref="I4647:J4647"/>
    <mergeCell ref="I4652:J4652"/>
    <mergeCell ref="I4653:J4653"/>
    <mergeCell ref="I4658:J4658"/>
    <mergeCell ref="I4628:J4628"/>
    <mergeCell ref="I4629:J4629"/>
    <mergeCell ref="I4630:J4630"/>
    <mergeCell ref="I4638:J4638"/>
    <mergeCell ref="I4639:J4639"/>
    <mergeCell ref="I4640:J4640"/>
    <mergeCell ref="I4620:J4620"/>
    <mergeCell ref="I4621:J4621"/>
    <mergeCell ref="I4622:J4622"/>
    <mergeCell ref="I4623:J4623"/>
    <mergeCell ref="I4624:J4624"/>
    <mergeCell ref="I4627:J4627"/>
    <mergeCell ref="I4684:J4684"/>
    <mergeCell ref="I4685:J4685"/>
    <mergeCell ref="I4686:J4686"/>
    <mergeCell ref="I4687:J4687"/>
    <mergeCell ref="I4688:J4688"/>
    <mergeCell ref="I4691:J4691"/>
    <mergeCell ref="I4667:J4667"/>
    <mergeCell ref="I4679:J4679"/>
    <mergeCell ref="I4680:J4680"/>
    <mergeCell ref="I4681:J4681"/>
    <mergeCell ref="I4682:J4682"/>
    <mergeCell ref="I4683:J4683"/>
    <mergeCell ref="I4660:J4660"/>
    <mergeCell ref="I4662:J4662"/>
    <mergeCell ref="I4663:J4663"/>
    <mergeCell ref="I4664:J4664"/>
    <mergeCell ref="I4665:J4665"/>
    <mergeCell ref="I4666:J4666"/>
    <mergeCell ref="I4706:J4706"/>
    <mergeCell ref="I4707:J4707"/>
    <mergeCell ref="I4708:J4708"/>
    <mergeCell ref="I4709:J4709"/>
    <mergeCell ref="I4711:J4711"/>
    <mergeCell ref="I4712:J4712"/>
    <mergeCell ref="I4698:J4698"/>
    <mergeCell ref="I4699:J4699"/>
    <mergeCell ref="I4700:J4700"/>
    <mergeCell ref="I4701:J4701"/>
    <mergeCell ref="I4702:J4702"/>
    <mergeCell ref="I4705:J4705"/>
    <mergeCell ref="I4692:J4692"/>
    <mergeCell ref="I4693:J4693"/>
    <mergeCell ref="I4694:J4694"/>
    <mergeCell ref="I4695:J4695"/>
    <mergeCell ref="I4696:J4696"/>
    <mergeCell ref="I4697:J4697"/>
    <mergeCell ref="I4727:J4727"/>
    <mergeCell ref="I4730:J4730"/>
    <mergeCell ref="I4731:J4731"/>
    <mergeCell ref="I4732:J4732"/>
    <mergeCell ref="I4733:J4733"/>
    <mergeCell ref="I4734:J4734"/>
    <mergeCell ref="I4720:J4720"/>
    <mergeCell ref="I4721:J4721"/>
    <mergeCell ref="I4722:J4722"/>
    <mergeCell ref="I4723:J4723"/>
    <mergeCell ref="I4724:J4724"/>
    <mergeCell ref="I4726:J4726"/>
    <mergeCell ref="I4713:J4713"/>
    <mergeCell ref="I4714:J4714"/>
    <mergeCell ref="I4715:J4715"/>
    <mergeCell ref="I4716:J4716"/>
    <mergeCell ref="I4718:J4718"/>
    <mergeCell ref="I4719:J4719"/>
    <mergeCell ref="I4749:J4749"/>
    <mergeCell ref="I4751:J4751"/>
    <mergeCell ref="I4752:J4752"/>
    <mergeCell ref="I4753:J4753"/>
    <mergeCell ref="I4754:J4754"/>
    <mergeCell ref="I4757:J4757"/>
    <mergeCell ref="I4743:J4743"/>
    <mergeCell ref="I4744:J4744"/>
    <mergeCell ref="I4745:J4745"/>
    <mergeCell ref="I4746:J4746"/>
    <mergeCell ref="I4747:J4747"/>
    <mergeCell ref="I4748:J4748"/>
    <mergeCell ref="I4735:J4735"/>
    <mergeCell ref="I4736:J4736"/>
    <mergeCell ref="I4739:J4739"/>
    <mergeCell ref="I4740:J4740"/>
    <mergeCell ref="I4741:J4741"/>
    <mergeCell ref="I4742:J4742"/>
    <mergeCell ref="I4784:J4784"/>
    <mergeCell ref="I4789:J4789"/>
    <mergeCell ref="I4790:J4790"/>
    <mergeCell ref="I4791:J4791"/>
    <mergeCell ref="I4792:J4792"/>
    <mergeCell ref="I4795:J4795"/>
    <mergeCell ref="I4770:J4770"/>
    <mergeCell ref="I4771:J4771"/>
    <mergeCell ref="I4772:J4772"/>
    <mergeCell ref="I4773:J4773"/>
    <mergeCell ref="I4774:J4774"/>
    <mergeCell ref="I4783:J4783"/>
    <mergeCell ref="I4758:J4758"/>
    <mergeCell ref="I4759:J4759"/>
    <mergeCell ref="I4760:J4760"/>
    <mergeCell ref="I4765:J4765"/>
    <mergeCell ref="I4766:J4766"/>
    <mergeCell ref="I4768:J4768"/>
    <mergeCell ref="I4819:J4819"/>
    <mergeCell ref="I4820:J4820"/>
    <mergeCell ref="I4824:J4824"/>
    <mergeCell ref="I4825:J4825"/>
    <mergeCell ref="I4826:J4826"/>
    <mergeCell ref="I4829:J4829"/>
    <mergeCell ref="I4806:J4806"/>
    <mergeCell ref="I4808:J4808"/>
    <mergeCell ref="I4809:J4809"/>
    <mergeCell ref="I4810:J4810"/>
    <mergeCell ref="I4815:J4815"/>
    <mergeCell ref="I4816:J4816"/>
    <mergeCell ref="I4796:J4796"/>
    <mergeCell ref="I4799:J4799"/>
    <mergeCell ref="I4800:J4800"/>
    <mergeCell ref="I4801:J4801"/>
    <mergeCell ref="I4802:J4802"/>
    <mergeCell ref="I4803:J4803"/>
    <mergeCell ref="I4864:J4864"/>
    <mergeCell ref="I4865:J4865"/>
    <mergeCell ref="I4866:J4866"/>
    <mergeCell ref="I4867:J4867"/>
    <mergeCell ref="I4868:J4868"/>
    <mergeCell ref="I4869:J4869"/>
    <mergeCell ref="I4856:J4856"/>
    <mergeCell ref="I4857:J4857"/>
    <mergeCell ref="I4858:J4858"/>
    <mergeCell ref="I4859:J4859"/>
    <mergeCell ref="I4860:J4860"/>
    <mergeCell ref="I4863:J4863"/>
    <mergeCell ref="I4830:J4830"/>
    <mergeCell ref="I4831:J4831"/>
    <mergeCell ref="I4832:J4832"/>
    <mergeCell ref="I4835:J4835"/>
    <mergeCell ref="I4837:J4837"/>
    <mergeCell ref="I4855:J4855"/>
    <mergeCell ref="I4898:J4898"/>
    <mergeCell ref="I4899:J4899"/>
    <mergeCell ref="I4902:J4902"/>
    <mergeCell ref="I4903:J4903"/>
    <mergeCell ref="I4906:J4906"/>
    <mergeCell ref="I4907:J4907"/>
    <mergeCell ref="I4889:J4889"/>
    <mergeCell ref="I4890:J4890"/>
    <mergeCell ref="I4892:J4892"/>
    <mergeCell ref="I4893:J4893"/>
    <mergeCell ref="I4896:J4896"/>
    <mergeCell ref="I4897:J4897"/>
    <mergeCell ref="I4872:J4872"/>
    <mergeCell ref="I4873:J4873"/>
    <mergeCell ref="I4876:J4876"/>
    <mergeCell ref="I4877:J4877"/>
    <mergeCell ref="I4882:J4882"/>
    <mergeCell ref="I4883:J4883"/>
    <mergeCell ref="I4926:J4926"/>
    <mergeCell ref="I4927:J4927"/>
    <mergeCell ref="I4928:J4928"/>
    <mergeCell ref="I4933:J4933"/>
    <mergeCell ref="I4934:J4934"/>
    <mergeCell ref="I4937:J4937"/>
    <mergeCell ref="I4916:J4916"/>
    <mergeCell ref="I4921:J4921"/>
    <mergeCell ref="I4922:J4922"/>
    <mergeCell ref="I4923:J4923"/>
    <mergeCell ref="I4924:J4924"/>
    <mergeCell ref="I4925:J4925"/>
    <mergeCell ref="I4908:J4908"/>
    <mergeCell ref="I4909:J4909"/>
    <mergeCell ref="I4910:J4910"/>
    <mergeCell ref="I4911:J4911"/>
    <mergeCell ref="I4912:J4912"/>
    <mergeCell ref="I4915:J4915"/>
    <mergeCell ref="I4963:J4963"/>
    <mergeCell ref="I4966:J4966"/>
    <mergeCell ref="I4967:J4967"/>
    <mergeCell ref="I4970:J4970"/>
    <mergeCell ref="I4971:J4971"/>
    <mergeCell ref="I4972:J4972"/>
    <mergeCell ref="I4954:J4954"/>
    <mergeCell ref="I4955:J4955"/>
    <mergeCell ref="I4956:J4956"/>
    <mergeCell ref="I4957:J4957"/>
    <mergeCell ref="I4958:J4958"/>
    <mergeCell ref="I4962:J4962"/>
    <mergeCell ref="I4938:J4938"/>
    <mergeCell ref="I4939:J4939"/>
    <mergeCell ref="I4940:J4940"/>
    <mergeCell ref="I4948:J4948"/>
    <mergeCell ref="I4949:J4949"/>
    <mergeCell ref="I4953:J4953"/>
    <mergeCell ref="I4991:J4991"/>
    <mergeCell ref="I4992:J4992"/>
    <mergeCell ref="I4993:J4993"/>
    <mergeCell ref="I4996:J4996"/>
    <mergeCell ref="I4997:J4997"/>
    <mergeCell ref="I4998:J4998"/>
    <mergeCell ref="I4979:J4979"/>
    <mergeCell ref="I4980:J4980"/>
    <mergeCell ref="I4981:J4981"/>
    <mergeCell ref="I4984:J4984"/>
    <mergeCell ref="I4985:J4985"/>
    <mergeCell ref="I4990:J4990"/>
    <mergeCell ref="I4973:J4973"/>
    <mergeCell ref="I4974:J4974"/>
    <mergeCell ref="I4975:J4975"/>
    <mergeCell ref="I4976:J4976"/>
    <mergeCell ref="I4977:J4977"/>
    <mergeCell ref="I4978:J4978"/>
    <mergeCell ref="I5015:J5015"/>
    <mergeCell ref="I5016:J5016"/>
    <mergeCell ref="I5017:J5017"/>
    <mergeCell ref="I5018:J5018"/>
    <mergeCell ref="I5019:J5019"/>
    <mergeCell ref="I5020:J5020"/>
    <mergeCell ref="I5007:J5007"/>
    <mergeCell ref="I5008:J5008"/>
    <mergeCell ref="I5009:J5009"/>
    <mergeCell ref="I5010:J5010"/>
    <mergeCell ref="I5013:J5013"/>
    <mergeCell ref="I5014:J5014"/>
    <mergeCell ref="I5001:J5001"/>
    <mergeCell ref="I5002:J5002"/>
    <mergeCell ref="I5003:J5003"/>
    <mergeCell ref="I5004:J5004"/>
    <mergeCell ref="I5005:J5005"/>
    <mergeCell ref="I5006:J5006"/>
    <mergeCell ref="I5060:J5060"/>
    <mergeCell ref="I5061:J5061"/>
    <mergeCell ref="I5062:J5062"/>
    <mergeCell ref="I5063:J5063"/>
    <mergeCell ref="I5064:J5064"/>
    <mergeCell ref="I5065:J5065"/>
    <mergeCell ref="I5029:J5029"/>
    <mergeCell ref="I5030:J5030"/>
    <mergeCell ref="I5035:J5035"/>
    <mergeCell ref="I5036:J5036"/>
    <mergeCell ref="I5037:J5037"/>
    <mergeCell ref="I5059:J5059"/>
    <mergeCell ref="I5021:J5021"/>
    <mergeCell ref="I5022:J5022"/>
    <mergeCell ref="I5025:J5025"/>
    <mergeCell ref="I5026:J5026"/>
    <mergeCell ref="I5027:J5027"/>
    <mergeCell ref="I5028:J5028"/>
    <mergeCell ref="I5086:J5086"/>
    <mergeCell ref="I5087:J5087"/>
    <mergeCell ref="I5088:J5088"/>
    <mergeCell ref="I5089:J5089"/>
    <mergeCell ref="I5095:J5095"/>
    <mergeCell ref="I5096:J5096"/>
    <mergeCell ref="I5072:J5072"/>
    <mergeCell ref="I5079:J5079"/>
    <mergeCell ref="I5080:J5080"/>
    <mergeCell ref="I5081:J5081"/>
    <mergeCell ref="I5082:J5082"/>
    <mergeCell ref="I5083:J5083"/>
    <mergeCell ref="I5066:J5066"/>
    <mergeCell ref="I5067:J5067"/>
    <mergeCell ref="I5068:J5068"/>
    <mergeCell ref="I5069:J5069"/>
    <mergeCell ref="I5070:J5070"/>
    <mergeCell ref="I5071:J5071"/>
    <mergeCell ref="I5123:J5123"/>
    <mergeCell ref="I5124:J5124"/>
    <mergeCell ref="I5125:J5125"/>
    <mergeCell ref="I5126:J5126"/>
    <mergeCell ref="I5127:J5127"/>
    <mergeCell ref="I5130:J5130"/>
    <mergeCell ref="I5112:J5112"/>
    <mergeCell ref="I5113:J5113"/>
    <mergeCell ref="I5118:J5118"/>
    <mergeCell ref="I5119:J5119"/>
    <mergeCell ref="I5120:J5120"/>
    <mergeCell ref="I5121:J5121"/>
    <mergeCell ref="I5103:J5103"/>
    <mergeCell ref="I5104:J5104"/>
    <mergeCell ref="I5105:J5105"/>
    <mergeCell ref="I5106:J5106"/>
    <mergeCell ref="I5110:J5110"/>
    <mergeCell ref="I5111:J5111"/>
    <mergeCell ref="I5151:J5151"/>
    <mergeCell ref="I5156:J5156"/>
    <mergeCell ref="I5157:J5157"/>
    <mergeCell ref="I5159:J5159"/>
    <mergeCell ref="I5160:J5160"/>
    <mergeCell ref="I5167:J5167"/>
    <mergeCell ref="I5143:J5143"/>
    <mergeCell ref="I5144:J5144"/>
    <mergeCell ref="I5147:J5147"/>
    <mergeCell ref="I5148:J5148"/>
    <mergeCell ref="I5149:J5149"/>
    <mergeCell ref="I5150:J5150"/>
    <mergeCell ref="I5131:J5131"/>
    <mergeCell ref="I5132:J5132"/>
    <mergeCell ref="I5139:J5139"/>
    <mergeCell ref="I5140:J5140"/>
    <mergeCell ref="I5141:J5141"/>
    <mergeCell ref="I5142:J5142"/>
    <mergeCell ref="I5188:J5188"/>
    <mergeCell ref="I5189:J5189"/>
    <mergeCell ref="I5190:J5190"/>
    <mergeCell ref="I5193:J5193"/>
    <mergeCell ref="I5194:J5194"/>
    <mergeCell ref="I5195:J5195"/>
    <mergeCell ref="I5176:J5176"/>
    <mergeCell ref="I5177:J5177"/>
    <mergeCell ref="I5178:J5178"/>
    <mergeCell ref="I5179:J5179"/>
    <mergeCell ref="I5180:J5180"/>
    <mergeCell ref="I5187:J5187"/>
    <mergeCell ref="I5168:J5168"/>
    <mergeCell ref="I5169:J5169"/>
    <mergeCell ref="I5170:J5170"/>
    <mergeCell ref="I5171:J5171"/>
    <mergeCell ref="I5172:J5172"/>
    <mergeCell ref="I5175:J5175"/>
    <mergeCell ref="I5224:J5224"/>
    <mergeCell ref="I5227:J5227"/>
    <mergeCell ref="I5228:J5228"/>
    <mergeCell ref="I5232:J5232"/>
    <mergeCell ref="I5233:J5233"/>
    <mergeCell ref="I5236:J5236"/>
    <mergeCell ref="I5215:J5215"/>
    <mergeCell ref="I5218:J5218"/>
    <mergeCell ref="I5219:J5219"/>
    <mergeCell ref="I5220:J5220"/>
    <mergeCell ref="I5221:J5221"/>
    <mergeCell ref="I5222:J5222"/>
    <mergeCell ref="I5196:J5196"/>
    <mergeCell ref="I5205:J5205"/>
    <mergeCell ref="I5206:J5206"/>
    <mergeCell ref="I5211:J5211"/>
    <mergeCell ref="I5212:J5212"/>
    <mergeCell ref="I5214:J5214"/>
    <mergeCell ref="I5256:J5256"/>
    <mergeCell ref="I5257:J5257"/>
    <mergeCell ref="I5258:J5258"/>
    <mergeCell ref="I5259:J5259"/>
    <mergeCell ref="I5260:J5260"/>
    <mergeCell ref="I5261:J5261"/>
    <mergeCell ref="I5249:J5249"/>
    <mergeCell ref="I5250:J5250"/>
    <mergeCell ref="I5251:J5251"/>
    <mergeCell ref="I5252:J5252"/>
    <mergeCell ref="I5254:J5254"/>
    <mergeCell ref="I5255:J5255"/>
    <mergeCell ref="I5237:J5237"/>
    <mergeCell ref="I5240:J5240"/>
    <mergeCell ref="I5241:J5241"/>
    <mergeCell ref="I5245:J5245"/>
    <mergeCell ref="I5247:J5247"/>
    <mergeCell ref="I5248:J5248"/>
    <mergeCell ref="I5283:J5283"/>
    <mergeCell ref="I5286:J5286"/>
    <mergeCell ref="I5287:J5287"/>
    <mergeCell ref="I5290:J5290"/>
    <mergeCell ref="I5291:J5291"/>
    <mergeCell ref="I5292:J5292"/>
    <mergeCell ref="I5270:J5270"/>
    <mergeCell ref="I5271:J5271"/>
    <mergeCell ref="I5272:J5272"/>
    <mergeCell ref="I5275:J5275"/>
    <mergeCell ref="I5276:J5276"/>
    <mergeCell ref="I5282:J5282"/>
    <mergeCell ref="I5262:J5262"/>
    <mergeCell ref="I5263:J5263"/>
    <mergeCell ref="I5266:J5266"/>
    <mergeCell ref="I5267:J5267"/>
    <mergeCell ref="I5268:J5268"/>
    <mergeCell ref="I5269:J5269"/>
    <mergeCell ref="I5314:J5314"/>
    <mergeCell ref="I5315:J5315"/>
    <mergeCell ref="I5316:J5316"/>
    <mergeCell ref="I5317:J5317"/>
    <mergeCell ref="I5318:J5318"/>
    <mergeCell ref="I5319:J5319"/>
    <mergeCell ref="I5305:J5305"/>
    <mergeCell ref="I5306:J5306"/>
    <mergeCell ref="I5310:J5310"/>
    <mergeCell ref="I5311:J5311"/>
    <mergeCell ref="I5312:J5312"/>
    <mergeCell ref="I5313:J5313"/>
    <mergeCell ref="I5296:J5296"/>
    <mergeCell ref="I5297:J5297"/>
    <mergeCell ref="I5301:J5301"/>
    <mergeCell ref="I5302:J5302"/>
    <mergeCell ref="I5303:J5303"/>
    <mergeCell ref="I5304:J5304"/>
    <mergeCell ref="I5339:J5339"/>
    <mergeCell ref="I5340:J5340"/>
    <mergeCell ref="I5341:J5341"/>
    <mergeCell ref="I5342:J5342"/>
    <mergeCell ref="I5343:J5343"/>
    <mergeCell ref="I5344:J5344"/>
    <mergeCell ref="I5328:J5328"/>
    <mergeCell ref="I5329:J5329"/>
    <mergeCell ref="I5330:J5330"/>
    <mergeCell ref="I5331:J5331"/>
    <mergeCell ref="I5332:J5332"/>
    <mergeCell ref="I5333:J5333"/>
    <mergeCell ref="I5320:J5320"/>
    <mergeCell ref="I5321:J5321"/>
    <mergeCell ref="I5322:J5322"/>
    <mergeCell ref="I5323:J5323"/>
    <mergeCell ref="I5324:J5324"/>
    <mergeCell ref="I5326:J5326"/>
    <mergeCell ref="I5363:J5363"/>
    <mergeCell ref="I5364:J5364"/>
    <mergeCell ref="I5365:J5365"/>
    <mergeCell ref="I5366:J5366"/>
    <mergeCell ref="I5367:J5367"/>
    <mergeCell ref="I5368:J5368"/>
    <mergeCell ref="I5355:J5355"/>
    <mergeCell ref="I5356:J5356"/>
    <mergeCell ref="I5359:J5359"/>
    <mergeCell ref="I5360:J5360"/>
    <mergeCell ref="I5361:J5361"/>
    <mergeCell ref="I5362:J5362"/>
    <mergeCell ref="I5345:J5345"/>
    <mergeCell ref="I5346:J5346"/>
    <mergeCell ref="I5347:J5347"/>
    <mergeCell ref="I5348:J5348"/>
    <mergeCell ref="I5349:J5349"/>
    <mergeCell ref="I5350:J5350"/>
    <mergeCell ref="I5393:J5393"/>
    <mergeCell ref="I5398:J5398"/>
    <mergeCell ref="I5399:J5399"/>
    <mergeCell ref="I5400:J5400"/>
    <mergeCell ref="I5401:J5401"/>
    <mergeCell ref="I5404:J5404"/>
    <mergeCell ref="I5383:J5383"/>
    <mergeCell ref="I5384:J5384"/>
    <mergeCell ref="I5385:J5385"/>
    <mergeCell ref="I5386:J5386"/>
    <mergeCell ref="I5387:J5387"/>
    <mergeCell ref="I5390:J5390"/>
    <mergeCell ref="I5371:J5371"/>
    <mergeCell ref="I5372:J5372"/>
    <mergeCell ref="I5375:J5375"/>
    <mergeCell ref="I5378:J5378"/>
    <mergeCell ref="I5379:J5379"/>
    <mergeCell ref="I5381:J5381"/>
    <mergeCell ref="I5420:J5420"/>
    <mergeCell ref="I5421:J5421"/>
    <mergeCell ref="I5422:J5422"/>
    <mergeCell ref="I5423:J5423"/>
    <mergeCell ref="I5425:J5425"/>
    <mergeCell ref="I5426:J5426"/>
    <mergeCell ref="I5411:J5411"/>
    <mergeCell ref="I5414:J5414"/>
    <mergeCell ref="I5416:J5416"/>
    <mergeCell ref="I5417:J5417"/>
    <mergeCell ref="I5418:J5418"/>
    <mergeCell ref="I5419:J5419"/>
    <mergeCell ref="I5405:J5405"/>
    <mergeCell ref="I5406:J5406"/>
    <mergeCell ref="I5407:J5407"/>
    <mergeCell ref="I5408:J5408"/>
    <mergeCell ref="I5409:J5409"/>
    <mergeCell ref="I5410:J5410"/>
    <mergeCell ref="I5454:J5454"/>
    <mergeCell ref="I5455:J5455"/>
    <mergeCell ref="I5458:J5458"/>
    <mergeCell ref="I5459:J5459"/>
    <mergeCell ref="I5460:J5460"/>
    <mergeCell ref="I5461:J5461"/>
    <mergeCell ref="I5446:J5446"/>
    <mergeCell ref="I5447:J5447"/>
    <mergeCell ref="I5448:J5448"/>
    <mergeCell ref="I5449:J5449"/>
    <mergeCell ref="I5450:J5450"/>
    <mergeCell ref="I5451:J5451"/>
    <mergeCell ref="I5427:J5427"/>
    <mergeCell ref="I5428:J5428"/>
    <mergeCell ref="I5439:J5439"/>
    <mergeCell ref="I5440:J5440"/>
    <mergeCell ref="I5441:J5441"/>
    <mergeCell ref="I5444:J5444"/>
    <mergeCell ref="I5516:J5516"/>
    <mergeCell ref="I5517:J5517"/>
    <mergeCell ref="I5518:J5518"/>
    <mergeCell ref="I5519:J5519"/>
    <mergeCell ref="I5520:J5520"/>
    <mergeCell ref="I5521:J5521"/>
    <mergeCell ref="I5510:J5510"/>
    <mergeCell ref="I5511:J5511"/>
    <mergeCell ref="I5512:J5512"/>
    <mergeCell ref="I5513:J5513"/>
    <mergeCell ref="I5514:J5514"/>
    <mergeCell ref="I5515:J5515"/>
    <mergeCell ref="I5462:J5462"/>
    <mergeCell ref="I5463:J5463"/>
    <mergeCell ref="I5464:J5464"/>
    <mergeCell ref="I5465:J5465"/>
    <mergeCell ref="I5466:J5466"/>
    <mergeCell ref="I5509:J5509"/>
    <mergeCell ref="I5557:J5557"/>
    <mergeCell ref="I5558:J5558"/>
    <mergeCell ref="I5559:J5559"/>
    <mergeCell ref="I5565:J5565"/>
    <mergeCell ref="I5566:J5566"/>
    <mergeCell ref="I5567:J5567"/>
    <mergeCell ref="I5539:J5539"/>
    <mergeCell ref="I5540:J5540"/>
    <mergeCell ref="I5541:J5541"/>
    <mergeCell ref="I5542:J5542"/>
    <mergeCell ref="I5555:J5555"/>
    <mergeCell ref="I5556:J5556"/>
    <mergeCell ref="I5525:J5525"/>
    <mergeCell ref="I5526:J5526"/>
    <mergeCell ref="I5532:J5532"/>
    <mergeCell ref="I5533:J5533"/>
    <mergeCell ref="I5536:J5536"/>
    <mergeCell ref="I5538:J5538"/>
    <mergeCell ref="I5587:J5587"/>
    <mergeCell ref="I5591:J5591"/>
    <mergeCell ref="I5592:J5592"/>
    <mergeCell ref="I5593:J5593"/>
    <mergeCell ref="I5594:J5594"/>
    <mergeCell ref="I5595:J5595"/>
    <mergeCell ref="I5581:J5581"/>
    <mergeCell ref="I5582:J5582"/>
    <mergeCell ref="I5583:J5583"/>
    <mergeCell ref="I5584:J5584"/>
    <mergeCell ref="I5585:J5585"/>
    <mergeCell ref="I5586:J5586"/>
    <mergeCell ref="I5570:J5570"/>
    <mergeCell ref="I5571:J5571"/>
    <mergeCell ref="I5572:J5572"/>
    <mergeCell ref="I5573:J5573"/>
    <mergeCell ref="I5576:J5576"/>
    <mergeCell ref="I5577:J5577"/>
    <mergeCell ref="I5614:J5614"/>
    <mergeCell ref="I5615:J5615"/>
    <mergeCell ref="I5618:J5618"/>
    <mergeCell ref="I5619:J5619"/>
    <mergeCell ref="I5620:J5620"/>
    <mergeCell ref="I5621:J5621"/>
    <mergeCell ref="I5604:J5604"/>
    <mergeCell ref="I5605:J5605"/>
    <mergeCell ref="I5606:J5606"/>
    <mergeCell ref="I5607:J5607"/>
    <mergeCell ref="I5608:J5608"/>
    <mergeCell ref="I5609:J5609"/>
    <mergeCell ref="I5596:J5596"/>
    <mergeCell ref="I5597:J5597"/>
    <mergeCell ref="I5598:J5598"/>
    <mergeCell ref="I5599:J5599"/>
    <mergeCell ref="I5600:J5600"/>
    <mergeCell ref="I5601:J5601"/>
    <mergeCell ref="I5644:J5644"/>
    <mergeCell ref="I5645:J5645"/>
    <mergeCell ref="I5646:J5646"/>
    <mergeCell ref="I5647:J5647"/>
    <mergeCell ref="I5650:J5650"/>
    <mergeCell ref="I5651:J5651"/>
    <mergeCell ref="I5638:J5638"/>
    <mergeCell ref="I5639:J5639"/>
    <mergeCell ref="I5640:J5640"/>
    <mergeCell ref="I5641:J5641"/>
    <mergeCell ref="I5642:J5642"/>
    <mergeCell ref="I5643:J5643"/>
    <mergeCell ref="I5630:J5630"/>
    <mergeCell ref="I5631:J5631"/>
    <mergeCell ref="I5634:J5634"/>
    <mergeCell ref="I5635:J5635"/>
    <mergeCell ref="I5636:J5636"/>
    <mergeCell ref="I5637:J5637"/>
    <mergeCell ref="I5669:J5669"/>
    <mergeCell ref="I5670:J5670"/>
    <mergeCell ref="I5671:J5671"/>
    <mergeCell ref="I5672:J5672"/>
    <mergeCell ref="I5673:J5673"/>
    <mergeCell ref="I5674:J5674"/>
    <mergeCell ref="I5663:J5663"/>
    <mergeCell ref="I5664:J5664"/>
    <mergeCell ref="I5665:J5665"/>
    <mergeCell ref="I5666:J5666"/>
    <mergeCell ref="I5667:J5667"/>
    <mergeCell ref="I5668:J5668"/>
    <mergeCell ref="I5655:J5655"/>
    <mergeCell ref="I5656:J5656"/>
    <mergeCell ref="I5659:J5659"/>
    <mergeCell ref="I5660:J5660"/>
    <mergeCell ref="I5661:J5661"/>
    <mergeCell ref="I5662:J5662"/>
    <mergeCell ref="I5696:J5696"/>
    <mergeCell ref="I5697:J5697"/>
    <mergeCell ref="I5698:J5698"/>
    <mergeCell ref="I5699:J5699"/>
    <mergeCell ref="I5700:J5700"/>
    <mergeCell ref="I5701:J5701"/>
    <mergeCell ref="I5688:J5688"/>
    <mergeCell ref="I5689:J5689"/>
    <mergeCell ref="I5692:J5692"/>
    <mergeCell ref="I5693:J5693"/>
    <mergeCell ref="I5694:J5694"/>
    <mergeCell ref="I5695:J5695"/>
    <mergeCell ref="I5675:J5675"/>
    <mergeCell ref="I5676:J5676"/>
    <mergeCell ref="I5677:J5677"/>
    <mergeCell ref="I5678:J5678"/>
    <mergeCell ref="I5679:J5679"/>
    <mergeCell ref="I5680:J5680"/>
    <mergeCell ref="I5719:J5719"/>
    <mergeCell ref="I5723:J5723"/>
    <mergeCell ref="I5724:J5724"/>
    <mergeCell ref="I5725:J5725"/>
    <mergeCell ref="I5726:J5726"/>
    <mergeCell ref="I5727:J5727"/>
    <mergeCell ref="I5708:J5708"/>
    <mergeCell ref="I5713:J5713"/>
    <mergeCell ref="I5714:J5714"/>
    <mergeCell ref="I5715:J5715"/>
    <mergeCell ref="I5716:J5716"/>
    <mergeCell ref="I5717:J5717"/>
    <mergeCell ref="I5702:J5702"/>
    <mergeCell ref="I5703:J5703"/>
    <mergeCell ref="I5704:J5704"/>
    <mergeCell ref="I5705:J5705"/>
    <mergeCell ref="I5706:J5706"/>
    <mergeCell ref="I5707:J5707"/>
    <mergeCell ref="I5752:J5752"/>
    <mergeCell ref="I5753:J5753"/>
    <mergeCell ref="I5757:J5757"/>
    <mergeCell ref="I5760:J5760"/>
    <mergeCell ref="I5761:J5761"/>
    <mergeCell ref="I5764:J5764"/>
    <mergeCell ref="I5742:J5742"/>
    <mergeCell ref="I5744:J5744"/>
    <mergeCell ref="I5745:J5745"/>
    <mergeCell ref="I5746:J5746"/>
    <mergeCell ref="I5750:J5750"/>
    <mergeCell ref="I5751:J5751"/>
    <mergeCell ref="I5728:J5728"/>
    <mergeCell ref="I5729:J5729"/>
    <mergeCell ref="I5734:J5734"/>
    <mergeCell ref="I5735:J5735"/>
    <mergeCell ref="I5740:J5740"/>
    <mergeCell ref="I5741:J5741"/>
    <mergeCell ref="I5781:J5781"/>
    <mergeCell ref="I5784:J5784"/>
    <mergeCell ref="I5785:J5785"/>
    <mergeCell ref="I5786:J5786"/>
    <mergeCell ref="I5787:J5787"/>
    <mergeCell ref="I5788:J5788"/>
    <mergeCell ref="I5773:J5773"/>
    <mergeCell ref="I5774:J5774"/>
    <mergeCell ref="I5777:J5777"/>
    <mergeCell ref="I5778:J5778"/>
    <mergeCell ref="I5779:J5779"/>
    <mergeCell ref="I5780:J5780"/>
    <mergeCell ref="I5765:J5765"/>
    <mergeCell ref="I5766:J5766"/>
    <mergeCell ref="I5769:J5769"/>
    <mergeCell ref="I5770:J5770"/>
    <mergeCell ref="I5771:J5771"/>
    <mergeCell ref="I5772:J5772"/>
    <mergeCell ref="I5801:J5801"/>
    <mergeCell ref="I5802:J5802"/>
    <mergeCell ref="I5803:J5803"/>
    <mergeCell ref="I5804:J5804"/>
    <mergeCell ref="I5805:J5805"/>
    <mergeCell ref="I5806:J5806"/>
    <mergeCell ref="I5795:J5795"/>
    <mergeCell ref="I5796:J5796"/>
    <mergeCell ref="I5797:J5797"/>
    <mergeCell ref="I5798:J5798"/>
    <mergeCell ref="I5799:J5799"/>
    <mergeCell ref="I5800:J5800"/>
    <mergeCell ref="I5789:J5789"/>
    <mergeCell ref="I5790:J5790"/>
    <mergeCell ref="I5791:J5791"/>
    <mergeCell ref="I5792:J5792"/>
    <mergeCell ref="I5793:J5793"/>
    <mergeCell ref="I5794:J5794"/>
    <mergeCell ref="I5826:J5826"/>
    <mergeCell ref="I5827:J5827"/>
    <mergeCell ref="I5828:J5828"/>
    <mergeCell ref="I5829:J5829"/>
    <mergeCell ref="I5830:J5830"/>
    <mergeCell ref="I5832:J5832"/>
    <mergeCell ref="I5820:J5820"/>
    <mergeCell ref="I5821:J5821"/>
    <mergeCell ref="I5822:J5822"/>
    <mergeCell ref="I5823:J5823"/>
    <mergeCell ref="I5824:J5824"/>
    <mergeCell ref="I5825:J5825"/>
    <mergeCell ref="I5809:J5809"/>
    <mergeCell ref="I5810:J5810"/>
    <mergeCell ref="I5812:J5812"/>
    <mergeCell ref="I5813:J5813"/>
    <mergeCell ref="I5818:J5818"/>
    <mergeCell ref="I5819:J5819"/>
    <mergeCell ref="I5855:J5855"/>
    <mergeCell ref="I5856:J5856"/>
    <mergeCell ref="I5857:J5857"/>
    <mergeCell ref="I5859:J5859"/>
    <mergeCell ref="I5860:J5860"/>
    <mergeCell ref="I5861:J5861"/>
    <mergeCell ref="I5845:J5845"/>
    <mergeCell ref="I5848:J5848"/>
    <mergeCell ref="I5849:J5849"/>
    <mergeCell ref="I5850:J5850"/>
    <mergeCell ref="I5851:J5851"/>
    <mergeCell ref="I5852:J5852"/>
    <mergeCell ref="I5833:J5833"/>
    <mergeCell ref="I5838:J5838"/>
    <mergeCell ref="I5839:J5839"/>
    <mergeCell ref="I5840:J5840"/>
    <mergeCell ref="I5841:J5841"/>
    <mergeCell ref="I5844:J5844"/>
    <mergeCell ref="I5879:J5879"/>
    <mergeCell ref="I5880:J5880"/>
    <mergeCell ref="I5883:J5883"/>
    <mergeCell ref="I5884:J5884"/>
    <mergeCell ref="I5885:J5885"/>
    <mergeCell ref="I5886:J5886"/>
    <mergeCell ref="I5872:J5872"/>
    <mergeCell ref="I5873:J5873"/>
    <mergeCell ref="I5874:J5874"/>
    <mergeCell ref="I5875:J5875"/>
    <mergeCell ref="I5876:J5876"/>
    <mergeCell ref="I5877:J5877"/>
    <mergeCell ref="I5863:J5863"/>
    <mergeCell ref="I5864:J5864"/>
    <mergeCell ref="I5865:J5865"/>
    <mergeCell ref="I5866:J5866"/>
    <mergeCell ref="I5867:J5867"/>
    <mergeCell ref="I5868:J5868"/>
    <mergeCell ref="I5905:J5905"/>
    <mergeCell ref="I5906:J5906"/>
    <mergeCell ref="I5907:J5907"/>
    <mergeCell ref="I5908:J5908"/>
    <mergeCell ref="I5911:J5911"/>
    <mergeCell ref="I5913:J5913"/>
    <mergeCell ref="I5895:J5895"/>
    <mergeCell ref="I5896:J5896"/>
    <mergeCell ref="I5897:J5897"/>
    <mergeCell ref="I5900:J5900"/>
    <mergeCell ref="I5901:J5901"/>
    <mergeCell ref="I5902:J5902"/>
    <mergeCell ref="I5887:J5887"/>
    <mergeCell ref="I5889:J5889"/>
    <mergeCell ref="I5890:J5890"/>
    <mergeCell ref="I5891:J5891"/>
    <mergeCell ref="I5892:J5892"/>
    <mergeCell ref="I5893:J5893"/>
    <mergeCell ref="I5932:J5932"/>
    <mergeCell ref="I5933:J5933"/>
    <mergeCell ref="I5937:J5937"/>
    <mergeCell ref="I5938:J5938"/>
    <mergeCell ref="I5939:J5939"/>
    <mergeCell ref="I5946:J5946"/>
    <mergeCell ref="I5926:J5926"/>
    <mergeCell ref="I5927:J5927"/>
    <mergeCell ref="I5928:J5928"/>
    <mergeCell ref="I5929:J5929"/>
    <mergeCell ref="I5930:J5930"/>
    <mergeCell ref="I5931:J5931"/>
    <mergeCell ref="I5920:J5920"/>
    <mergeCell ref="I5921:J5921"/>
    <mergeCell ref="I5922:J5922"/>
    <mergeCell ref="I5923:J5923"/>
    <mergeCell ref="I5924:J5924"/>
    <mergeCell ref="I5925:J5925"/>
    <mergeCell ref="I5959:J5959"/>
    <mergeCell ref="I5960:J5960"/>
    <mergeCell ref="I5961:J5961"/>
    <mergeCell ref="I5962:J5962"/>
    <mergeCell ref="I5963:J5963"/>
    <mergeCell ref="I5964:J5964"/>
    <mergeCell ref="I5953:J5953"/>
    <mergeCell ref="I5954:J5954"/>
    <mergeCell ref="I5955:J5955"/>
    <mergeCell ref="I5956:J5956"/>
    <mergeCell ref="I5957:J5957"/>
    <mergeCell ref="I5958:J5958"/>
    <mergeCell ref="I5947:J5947"/>
    <mergeCell ref="I5948:J5948"/>
    <mergeCell ref="I5949:J5949"/>
    <mergeCell ref="I5950:J5950"/>
    <mergeCell ref="I5951:J5951"/>
    <mergeCell ref="I5952:J5952"/>
    <mergeCell ref="I5977:J5977"/>
    <mergeCell ref="I5978:J5978"/>
    <mergeCell ref="I5979:J5979"/>
    <mergeCell ref="I5980:J5980"/>
    <mergeCell ref="I5981:J5981"/>
    <mergeCell ref="I5982:J5982"/>
    <mergeCell ref="I5971:J5971"/>
    <mergeCell ref="I5972:J5972"/>
    <mergeCell ref="I5973:J5973"/>
    <mergeCell ref="I5974:J5974"/>
    <mergeCell ref="I5975:J5975"/>
    <mergeCell ref="I5976:J5976"/>
    <mergeCell ref="I5965:J5965"/>
    <mergeCell ref="I5966:J5966"/>
    <mergeCell ref="I5967:J5967"/>
    <mergeCell ref="I5968:J5968"/>
    <mergeCell ref="I5969:J5969"/>
    <mergeCell ref="I5970:J5970"/>
    <mergeCell ref="I5995:J5995"/>
    <mergeCell ref="I5996:J5996"/>
    <mergeCell ref="I5997:J5997"/>
    <mergeCell ref="I5998:J5998"/>
    <mergeCell ref="I5999:J5999"/>
    <mergeCell ref="I6000:J6000"/>
    <mergeCell ref="I5989:J5989"/>
    <mergeCell ref="I5990:J5990"/>
    <mergeCell ref="I5991:J5991"/>
    <mergeCell ref="I5992:J5992"/>
    <mergeCell ref="I5993:J5993"/>
    <mergeCell ref="I5994:J5994"/>
    <mergeCell ref="I5983:J5983"/>
    <mergeCell ref="I5984:J5984"/>
    <mergeCell ref="I5985:J5985"/>
    <mergeCell ref="I5986:J5986"/>
    <mergeCell ref="I5987:J5987"/>
    <mergeCell ref="I5988:J5988"/>
    <mergeCell ref="I6029:J6029"/>
    <mergeCell ref="I6030:J6030"/>
    <mergeCell ref="I6031:J6031"/>
    <mergeCell ref="I6032:J6032"/>
    <mergeCell ref="I6033:J6033"/>
    <mergeCell ref="I6034:J6034"/>
    <mergeCell ref="I6019:J6019"/>
    <mergeCell ref="I6020:J6020"/>
    <mergeCell ref="I6021:J6021"/>
    <mergeCell ref="I6022:J6022"/>
    <mergeCell ref="I6023:J6023"/>
    <mergeCell ref="I6028:J6028"/>
    <mergeCell ref="I6001:J6001"/>
    <mergeCell ref="I6002:J6002"/>
    <mergeCell ref="I6003:J6003"/>
    <mergeCell ref="I6004:J6004"/>
    <mergeCell ref="I6005:J6005"/>
    <mergeCell ref="I6015:J6015"/>
    <mergeCell ref="I6047:J6047"/>
    <mergeCell ref="I6048:J6048"/>
    <mergeCell ref="I6049:J6049"/>
    <mergeCell ref="I6050:J6050"/>
    <mergeCell ref="I6051:J6051"/>
    <mergeCell ref="I6052:J6052"/>
    <mergeCell ref="I6041:J6041"/>
    <mergeCell ref="I6042:J6042"/>
    <mergeCell ref="I6043:J6043"/>
    <mergeCell ref="I6044:J6044"/>
    <mergeCell ref="I6045:J6045"/>
    <mergeCell ref="I6046:J6046"/>
    <mergeCell ref="I6035:J6035"/>
    <mergeCell ref="I6036:J6036"/>
    <mergeCell ref="I6037:J6037"/>
    <mergeCell ref="I6038:J6038"/>
    <mergeCell ref="I6039:J6039"/>
    <mergeCell ref="I6040:J6040"/>
    <mergeCell ref="I6093:J6093"/>
    <mergeCell ref="I6094:J6094"/>
    <mergeCell ref="I6095:J6095"/>
    <mergeCell ref="I6100:J6100"/>
    <mergeCell ref="I6101:J6101"/>
    <mergeCell ref="I6102:J6102"/>
    <mergeCell ref="I6059:J6059"/>
    <mergeCell ref="I6076:J6076"/>
    <mergeCell ref="I6078:J6078"/>
    <mergeCell ref="I6090:J6090"/>
    <mergeCell ref="I6091:J6091"/>
    <mergeCell ref="I6092:J6092"/>
    <mergeCell ref="I6053:J6053"/>
    <mergeCell ref="I6054:J6054"/>
    <mergeCell ref="I6055:J6055"/>
    <mergeCell ref="I6056:J6056"/>
    <mergeCell ref="I6057:J6057"/>
    <mergeCell ref="I6058:J6058"/>
    <mergeCell ref="I6119:J6119"/>
    <mergeCell ref="I6120:J6120"/>
    <mergeCell ref="I6121:J6121"/>
    <mergeCell ref="I6122:J6122"/>
    <mergeCell ref="I6123:J6123"/>
    <mergeCell ref="I6124:J6124"/>
    <mergeCell ref="I6112:J6112"/>
    <mergeCell ref="I6114:J6114"/>
    <mergeCell ref="I6115:J6115"/>
    <mergeCell ref="I6116:J6116"/>
    <mergeCell ref="I6117:J6117"/>
    <mergeCell ref="I6118:J6118"/>
    <mergeCell ref="I6103:J6103"/>
    <mergeCell ref="I6106:J6106"/>
    <mergeCell ref="I6107:J6107"/>
    <mergeCell ref="I6109:J6109"/>
    <mergeCell ref="I6110:J6110"/>
    <mergeCell ref="I6111:J6111"/>
    <mergeCell ref="I6153:J6153"/>
    <mergeCell ref="I6154:J6154"/>
    <mergeCell ref="I6155:J6155"/>
    <mergeCell ref="I6156:J6156"/>
    <mergeCell ref="I6163:J6163"/>
    <mergeCell ref="I6164:J6164"/>
    <mergeCell ref="I6142:J6142"/>
    <mergeCell ref="I6143:J6143"/>
    <mergeCell ref="I6147:J6147"/>
    <mergeCell ref="I6148:J6148"/>
    <mergeCell ref="I6151:J6151"/>
    <mergeCell ref="I6152:J6152"/>
    <mergeCell ref="I6125:J6125"/>
    <mergeCell ref="I6126:J6126"/>
    <mergeCell ref="I6127:J6127"/>
    <mergeCell ref="I6135:J6135"/>
    <mergeCell ref="I6136:J6136"/>
    <mergeCell ref="I6139:J6139"/>
    <mergeCell ref="I6183:J6183"/>
    <mergeCell ref="I6184:J6184"/>
    <mergeCell ref="I6185:J6185"/>
    <mergeCell ref="I6188:J6188"/>
    <mergeCell ref="I6189:J6189"/>
    <mergeCell ref="I6190:J6190"/>
    <mergeCell ref="I6173:J6173"/>
    <mergeCell ref="I6174:J6174"/>
    <mergeCell ref="I6179:J6179"/>
    <mergeCell ref="I6180:J6180"/>
    <mergeCell ref="I6181:J6181"/>
    <mergeCell ref="I6182:J6182"/>
    <mergeCell ref="I6165:J6165"/>
    <mergeCell ref="I6166:J6166"/>
    <mergeCell ref="I6167:J6167"/>
    <mergeCell ref="I6168:J6168"/>
    <mergeCell ref="I6169:J6169"/>
    <mergeCell ref="I6170:J6170"/>
    <mergeCell ref="I6213:J6213"/>
    <mergeCell ref="I6214:J6214"/>
    <mergeCell ref="I6217:J6217"/>
    <mergeCell ref="I6218:J6218"/>
    <mergeCell ref="I6219:J6219"/>
    <mergeCell ref="I6220:J6220"/>
    <mergeCell ref="I6202:J6202"/>
    <mergeCell ref="I6203:J6203"/>
    <mergeCell ref="I6204:J6204"/>
    <mergeCell ref="I6205:J6205"/>
    <mergeCell ref="I6211:J6211"/>
    <mergeCell ref="I6212:J6212"/>
    <mergeCell ref="I6191:J6191"/>
    <mergeCell ref="I6193:J6193"/>
    <mergeCell ref="I6194:J6194"/>
    <mergeCell ref="I6195:J6195"/>
    <mergeCell ref="I6196:J6196"/>
    <mergeCell ref="I6197:J6197"/>
    <mergeCell ref="I6260:J6260"/>
    <mergeCell ref="I6261:J6261"/>
    <mergeCell ref="I6275:J6275"/>
    <mergeCell ref="I6279:J6279"/>
    <mergeCell ref="I6280:J6280"/>
    <mergeCell ref="I6283:J6283"/>
    <mergeCell ref="I6239:J6239"/>
    <mergeCell ref="I6240:J6240"/>
    <mergeCell ref="I6243:J6243"/>
    <mergeCell ref="I6246:J6246"/>
    <mergeCell ref="I6247:J6247"/>
    <mergeCell ref="I6248:J6248"/>
    <mergeCell ref="I6221:J6221"/>
    <mergeCell ref="I6222:J6222"/>
    <mergeCell ref="I6223:J6223"/>
    <mergeCell ref="I6224:J6224"/>
    <mergeCell ref="I6237:J6237"/>
    <mergeCell ref="I6238:J6238"/>
    <mergeCell ref="I6324:J6324"/>
    <mergeCell ref="I6325:J6325"/>
    <mergeCell ref="I6327:J6327"/>
    <mergeCell ref="I6328:J6328"/>
    <mergeCell ref="I6329:J6329"/>
    <mergeCell ref="I6330:J6330"/>
    <mergeCell ref="I6297:J6297"/>
    <mergeCell ref="I6300:J6300"/>
    <mergeCell ref="I6301:J6301"/>
    <mergeCell ref="I6302:J6302"/>
    <mergeCell ref="I6304:J6304"/>
    <mergeCell ref="I6305:J6305"/>
    <mergeCell ref="I6290:J6290"/>
    <mergeCell ref="I6291:J6291"/>
    <mergeCell ref="I6293:J6293"/>
    <mergeCell ref="I6294:J6294"/>
    <mergeCell ref="I6295:J6295"/>
    <mergeCell ref="I6296:J6296"/>
    <mergeCell ref="I6346:J6346"/>
    <mergeCell ref="I6347:J6347"/>
    <mergeCell ref="I6350:J6350"/>
    <mergeCell ref="I6351:J6351"/>
    <mergeCell ref="I6359:J6359"/>
    <mergeCell ref="I6360:J6360"/>
    <mergeCell ref="I6339:J6339"/>
    <mergeCell ref="I6340:J6340"/>
    <mergeCell ref="I6341:J6341"/>
    <mergeCell ref="I6342:J6342"/>
    <mergeCell ref="I6343:J6343"/>
    <mergeCell ref="I6344:J6344"/>
    <mergeCell ref="I6331:J6331"/>
    <mergeCell ref="I6334:J6334"/>
    <mergeCell ref="I6335:J6335"/>
    <mergeCell ref="I6336:J6336"/>
    <mergeCell ref="I6337:J6337"/>
    <mergeCell ref="I6338:J6338"/>
    <mergeCell ref="I6379:J6379"/>
    <mergeCell ref="I6380:J6380"/>
    <mergeCell ref="I6381:J6381"/>
    <mergeCell ref="I6382:J6382"/>
    <mergeCell ref="I6383:J6383"/>
    <mergeCell ref="I6386:J6386"/>
    <mergeCell ref="I6372:J6372"/>
    <mergeCell ref="I6374:J6374"/>
    <mergeCell ref="I6375:J6375"/>
    <mergeCell ref="I6376:J6376"/>
    <mergeCell ref="I6377:J6377"/>
    <mergeCell ref="I6378:J6378"/>
    <mergeCell ref="I6361:J6361"/>
    <mergeCell ref="I6362:J6362"/>
    <mergeCell ref="I6366:J6366"/>
    <mergeCell ref="I6367:J6367"/>
    <mergeCell ref="I6368:J6368"/>
    <mergeCell ref="I6370:J6370"/>
    <mergeCell ref="I6399:J6399"/>
    <mergeCell ref="I6400:J6400"/>
    <mergeCell ref="I6401:J6401"/>
    <mergeCell ref="I6402:J6402"/>
    <mergeCell ref="I6403:J6403"/>
    <mergeCell ref="I6404:J6404"/>
    <mergeCell ref="I6393:J6393"/>
    <mergeCell ref="I6394:J6394"/>
    <mergeCell ref="I6395:J6395"/>
    <mergeCell ref="I6396:J6396"/>
    <mergeCell ref="I6397:J6397"/>
    <mergeCell ref="I6398:J6398"/>
    <mergeCell ref="I6387:J6387"/>
    <mergeCell ref="I6388:J6388"/>
    <mergeCell ref="I6389:J6389"/>
    <mergeCell ref="I6390:J6390"/>
    <mergeCell ref="I6391:J6391"/>
    <mergeCell ref="I6392:J6392"/>
    <mergeCell ref="I6417:J6417"/>
    <mergeCell ref="I6418:J6418"/>
    <mergeCell ref="I6419:J6419"/>
    <mergeCell ref="I6420:J6420"/>
    <mergeCell ref="I6421:J6421"/>
    <mergeCell ref="I6422:J6422"/>
    <mergeCell ref="I6411:J6411"/>
    <mergeCell ref="I6412:J6412"/>
    <mergeCell ref="I6413:J6413"/>
    <mergeCell ref="I6414:J6414"/>
    <mergeCell ref="I6415:J6415"/>
    <mergeCell ref="I6416:J6416"/>
    <mergeCell ref="I6405:J6405"/>
    <mergeCell ref="I6406:J6406"/>
    <mergeCell ref="I6407:J6407"/>
    <mergeCell ref="I6408:J6408"/>
    <mergeCell ref="I6409:J6409"/>
    <mergeCell ref="I6410:J6410"/>
    <mergeCell ref="I6435:J6435"/>
    <mergeCell ref="I6436:J6436"/>
    <mergeCell ref="I6437:J6437"/>
    <mergeCell ref="I6438:J6438"/>
    <mergeCell ref="I6439:J6439"/>
    <mergeCell ref="I6440:J6440"/>
    <mergeCell ref="I6429:J6429"/>
    <mergeCell ref="I6430:J6430"/>
    <mergeCell ref="I6431:J6431"/>
    <mergeCell ref="I6432:J6432"/>
    <mergeCell ref="I6433:J6433"/>
    <mergeCell ref="I6434:J6434"/>
    <mergeCell ref="I6423:J6423"/>
    <mergeCell ref="I6424:J6424"/>
    <mergeCell ref="I6425:J6425"/>
    <mergeCell ref="I6426:J6426"/>
    <mergeCell ref="I6427:J6427"/>
    <mergeCell ref="I6428:J6428"/>
    <mergeCell ref="I6453:J6453"/>
    <mergeCell ref="I6454:J6454"/>
    <mergeCell ref="I6455:J6455"/>
    <mergeCell ref="I6457:J6457"/>
    <mergeCell ref="I6458:J6458"/>
    <mergeCell ref="I6459:J6459"/>
    <mergeCell ref="I6447:J6447"/>
    <mergeCell ref="I6448:J6448"/>
    <mergeCell ref="I6449:J6449"/>
    <mergeCell ref="I6450:J6450"/>
    <mergeCell ref="I6451:J6451"/>
    <mergeCell ref="I6452:J6452"/>
    <mergeCell ref="I6441:J6441"/>
    <mergeCell ref="I6442:J6442"/>
    <mergeCell ref="I6443:J6443"/>
    <mergeCell ref="I6444:J6444"/>
    <mergeCell ref="I6445:J6445"/>
    <mergeCell ref="I6446:J6446"/>
    <mergeCell ref="I6473:J6473"/>
    <mergeCell ref="I6474:J6474"/>
    <mergeCell ref="I6475:J6475"/>
    <mergeCell ref="I6476:J6476"/>
    <mergeCell ref="I6477:J6477"/>
    <mergeCell ref="I6478:J6478"/>
    <mergeCell ref="I6466:J6466"/>
    <mergeCell ref="I6467:J6467"/>
    <mergeCell ref="I6468:J6468"/>
    <mergeCell ref="I6470:J6470"/>
    <mergeCell ref="I6471:J6471"/>
    <mergeCell ref="I6472:J6472"/>
    <mergeCell ref="I6460:J6460"/>
    <mergeCell ref="I6461:J6461"/>
    <mergeCell ref="I6462:J6462"/>
    <mergeCell ref="I6463:J6463"/>
    <mergeCell ref="I6464:J6464"/>
    <mergeCell ref="I6465:J6465"/>
    <mergeCell ref="I6554:J6554"/>
    <mergeCell ref="I6555:J6555"/>
    <mergeCell ref="I6556:J6556"/>
    <mergeCell ref="I6557:J6557"/>
    <mergeCell ref="I6558:J6558"/>
    <mergeCell ref="I6559:J6559"/>
    <mergeCell ref="I6548:J6548"/>
    <mergeCell ref="I6549:J6549"/>
    <mergeCell ref="I6550:J6550"/>
    <mergeCell ref="I6551:J6551"/>
    <mergeCell ref="I6552:J6552"/>
    <mergeCell ref="I6553:J6553"/>
    <mergeCell ref="I6479:J6479"/>
    <mergeCell ref="I6480:J6480"/>
    <mergeCell ref="I6481:J6481"/>
    <mergeCell ref="I6482:J6482"/>
    <mergeCell ref="I6483:J6483"/>
    <mergeCell ref="I6547:J6547"/>
    <mergeCell ref="I6572:J6572"/>
    <mergeCell ref="I6573:J6573"/>
    <mergeCell ref="I6574:J6574"/>
    <mergeCell ref="I6575:J6575"/>
    <mergeCell ref="I6576:J6576"/>
    <mergeCell ref="I6577:J6577"/>
    <mergeCell ref="I6566:J6566"/>
    <mergeCell ref="I6567:J6567"/>
    <mergeCell ref="I6568:J6568"/>
    <mergeCell ref="I6569:J6569"/>
    <mergeCell ref="I6570:J6570"/>
    <mergeCell ref="I6571:J6571"/>
    <mergeCell ref="I6560:J6560"/>
    <mergeCell ref="I6561:J6561"/>
    <mergeCell ref="I6562:J6562"/>
    <mergeCell ref="I6563:J6563"/>
    <mergeCell ref="I6564:J6564"/>
    <mergeCell ref="I6565:J6565"/>
    <mergeCell ref="I6590:J6590"/>
    <mergeCell ref="I6591:J6591"/>
    <mergeCell ref="I6592:J6592"/>
    <mergeCell ref="I6593:J6593"/>
    <mergeCell ref="I6594:J6594"/>
    <mergeCell ref="I6595:J6595"/>
    <mergeCell ref="I6584:J6584"/>
    <mergeCell ref="I6585:J6585"/>
    <mergeCell ref="I6586:J6586"/>
    <mergeCell ref="I6587:J6587"/>
    <mergeCell ref="I6588:J6588"/>
    <mergeCell ref="I6589:J6589"/>
    <mergeCell ref="I6578:J6578"/>
    <mergeCell ref="I6579:J6579"/>
    <mergeCell ref="I6580:J6580"/>
    <mergeCell ref="I6581:J6581"/>
    <mergeCell ref="I6582:J6582"/>
    <mergeCell ref="I6583:J6583"/>
    <mergeCell ref="I6608:J6608"/>
    <mergeCell ref="I6609:J6609"/>
    <mergeCell ref="I6610:J6610"/>
    <mergeCell ref="I6611:J6611"/>
    <mergeCell ref="I6612:J6612"/>
    <mergeCell ref="I6613:J6613"/>
    <mergeCell ref="I6602:J6602"/>
    <mergeCell ref="I6603:J6603"/>
    <mergeCell ref="I6604:J6604"/>
    <mergeCell ref="I6605:J6605"/>
    <mergeCell ref="I6606:J6606"/>
    <mergeCell ref="I6607:J6607"/>
    <mergeCell ref="I6596:J6596"/>
    <mergeCell ref="I6597:J6597"/>
    <mergeCell ref="I6598:J6598"/>
    <mergeCell ref="I6599:J6599"/>
    <mergeCell ref="I6600:J6600"/>
    <mergeCell ref="I6601:J6601"/>
    <mergeCell ref="I6632:J6632"/>
    <mergeCell ref="I6626:J6626"/>
    <mergeCell ref="I6627:J6627"/>
    <mergeCell ref="I6628:J6628"/>
    <mergeCell ref="I6629:J6629"/>
    <mergeCell ref="I6630:J6630"/>
    <mergeCell ref="I6631:J6631"/>
    <mergeCell ref="I6620:J6620"/>
    <mergeCell ref="I6621:J6621"/>
    <mergeCell ref="I6622:J6622"/>
    <mergeCell ref="I6623:J6623"/>
    <mergeCell ref="I6624:J6624"/>
    <mergeCell ref="I6625:J6625"/>
    <mergeCell ref="I6614:J6614"/>
    <mergeCell ref="I6615:J6615"/>
    <mergeCell ref="I6616:J6616"/>
    <mergeCell ref="I6617:J6617"/>
    <mergeCell ref="I6618:J6618"/>
    <mergeCell ref="I6619:J6619"/>
  </mergeCells>
  <conditionalFormatting sqref="BC211">
    <cfRule type="duplicateValues" dxfId="86" priority="87"/>
  </conditionalFormatting>
  <conditionalFormatting sqref="BC2476">
    <cfRule type="duplicateValues" dxfId="85" priority="86"/>
  </conditionalFormatting>
  <conditionalFormatting sqref="BC6490">
    <cfRule type="duplicateValues" dxfId="84" priority="85"/>
  </conditionalFormatting>
  <conditionalFormatting sqref="E135">
    <cfRule type="duplicateValues" dxfId="83" priority="84"/>
  </conditionalFormatting>
  <conditionalFormatting sqref="E137">
    <cfRule type="duplicateValues" dxfId="82" priority="83"/>
  </conditionalFormatting>
  <conditionalFormatting sqref="E139 E141">
    <cfRule type="duplicateValues" dxfId="81" priority="82"/>
  </conditionalFormatting>
  <conditionalFormatting sqref="E464">
    <cfRule type="duplicateValues" dxfId="80" priority="81"/>
  </conditionalFormatting>
  <conditionalFormatting sqref="E733">
    <cfRule type="duplicateValues" dxfId="79" priority="80"/>
  </conditionalFormatting>
  <conditionalFormatting sqref="E735">
    <cfRule type="duplicateValues" dxfId="78" priority="79"/>
  </conditionalFormatting>
  <conditionalFormatting sqref="E1428">
    <cfRule type="duplicateValues" dxfId="77" priority="77"/>
  </conditionalFormatting>
  <conditionalFormatting sqref="E1444">
    <cfRule type="duplicateValues" dxfId="76" priority="76"/>
  </conditionalFormatting>
  <conditionalFormatting sqref="E1446">
    <cfRule type="duplicateValues" dxfId="75" priority="75"/>
  </conditionalFormatting>
  <conditionalFormatting sqref="E1484">
    <cfRule type="duplicateValues" dxfId="74" priority="74"/>
  </conditionalFormatting>
  <conditionalFormatting sqref="E1711">
    <cfRule type="duplicateValues" dxfId="73" priority="73"/>
  </conditionalFormatting>
  <conditionalFormatting sqref="E2211">
    <cfRule type="duplicateValues" dxfId="72" priority="72"/>
  </conditionalFormatting>
  <conditionalFormatting sqref="E2213">
    <cfRule type="duplicateValues" dxfId="71" priority="71"/>
  </conditionalFormatting>
  <conditionalFormatting sqref="E2215">
    <cfRule type="duplicateValues" dxfId="70" priority="70"/>
  </conditionalFormatting>
  <conditionalFormatting sqref="E2217">
    <cfRule type="duplicateValues" dxfId="69" priority="69"/>
  </conditionalFormatting>
  <conditionalFormatting sqref="E2219:E2231">
    <cfRule type="duplicateValues" dxfId="68" priority="68"/>
  </conditionalFormatting>
  <conditionalFormatting sqref="E2486:E2488">
    <cfRule type="duplicateValues" dxfId="67" priority="67"/>
  </conditionalFormatting>
  <conditionalFormatting sqref="E2589">
    <cfRule type="duplicateValues" dxfId="66" priority="66"/>
  </conditionalFormatting>
  <conditionalFormatting sqref="E2591">
    <cfRule type="duplicateValues" dxfId="65" priority="65"/>
  </conditionalFormatting>
  <conditionalFormatting sqref="E2716">
    <cfRule type="duplicateValues" dxfId="64" priority="64"/>
  </conditionalFormatting>
  <conditionalFormatting sqref="E3070">
    <cfRule type="duplicateValues" dxfId="63" priority="63"/>
  </conditionalFormatting>
  <conditionalFormatting sqref="E3310">
    <cfRule type="duplicateValues" dxfId="62" priority="62"/>
  </conditionalFormatting>
  <conditionalFormatting sqref="E3312">
    <cfRule type="duplicateValues" dxfId="61" priority="61"/>
  </conditionalFormatting>
  <conditionalFormatting sqref="E3314">
    <cfRule type="duplicateValues" dxfId="60" priority="60"/>
  </conditionalFormatting>
  <conditionalFormatting sqref="E3316">
    <cfRule type="duplicateValues" dxfId="59" priority="59"/>
  </conditionalFormatting>
  <conditionalFormatting sqref="E3318">
    <cfRule type="duplicateValues" dxfId="58" priority="58"/>
  </conditionalFormatting>
  <conditionalFormatting sqref="E3320">
    <cfRule type="duplicateValues" dxfId="57" priority="57"/>
  </conditionalFormatting>
  <conditionalFormatting sqref="E3322">
    <cfRule type="duplicateValues" dxfId="56" priority="56"/>
  </conditionalFormatting>
  <conditionalFormatting sqref="E3324:E3330">
    <cfRule type="duplicateValues" dxfId="55" priority="55"/>
  </conditionalFormatting>
  <conditionalFormatting sqref="E6634">
    <cfRule type="duplicateValues" dxfId="54" priority="54"/>
  </conditionalFormatting>
  <conditionalFormatting sqref="E6636">
    <cfRule type="duplicateValues" dxfId="53" priority="53"/>
  </conditionalFormatting>
  <conditionalFormatting sqref="E6638">
    <cfRule type="duplicateValues" dxfId="52" priority="52"/>
  </conditionalFormatting>
  <conditionalFormatting sqref="E6640">
    <cfRule type="duplicateValues" dxfId="51" priority="51"/>
  </conditionalFormatting>
  <conditionalFormatting sqref="E6642">
    <cfRule type="duplicateValues" dxfId="50" priority="50"/>
  </conditionalFormatting>
  <conditionalFormatting sqref="E6644">
    <cfRule type="duplicateValues" dxfId="49" priority="49"/>
  </conditionalFormatting>
  <conditionalFormatting sqref="E6646">
    <cfRule type="duplicateValues" dxfId="48" priority="48"/>
  </conditionalFormatting>
  <conditionalFormatting sqref="E6648">
    <cfRule type="duplicateValues" dxfId="47" priority="47"/>
  </conditionalFormatting>
  <conditionalFormatting sqref="E6650">
    <cfRule type="duplicateValues" dxfId="46" priority="46"/>
  </conditionalFormatting>
  <conditionalFormatting sqref="E6652">
    <cfRule type="duplicateValues" dxfId="45" priority="45"/>
  </conditionalFormatting>
  <conditionalFormatting sqref="E6654">
    <cfRule type="duplicateValues" dxfId="44" priority="44"/>
  </conditionalFormatting>
  <conditionalFormatting sqref="E6656">
    <cfRule type="duplicateValues" dxfId="43" priority="43"/>
  </conditionalFormatting>
  <conditionalFormatting sqref="E6658">
    <cfRule type="duplicateValues" dxfId="42" priority="42"/>
  </conditionalFormatting>
  <conditionalFormatting sqref="E6660">
    <cfRule type="duplicateValues" dxfId="41" priority="41"/>
  </conditionalFormatting>
  <conditionalFormatting sqref="E6662">
    <cfRule type="duplicateValues" dxfId="40" priority="40"/>
  </conditionalFormatting>
  <conditionalFormatting sqref="E6664">
    <cfRule type="duplicateValues" dxfId="39" priority="39"/>
  </conditionalFormatting>
  <conditionalFormatting sqref="E6666">
    <cfRule type="duplicateValues" dxfId="38" priority="38"/>
  </conditionalFormatting>
  <conditionalFormatting sqref="E6669">
    <cfRule type="duplicateValues" dxfId="37" priority="37"/>
  </conditionalFormatting>
  <conditionalFormatting sqref="E6671">
    <cfRule type="duplicateValues" dxfId="36" priority="36"/>
  </conditionalFormatting>
  <conditionalFormatting sqref="E6673">
    <cfRule type="duplicateValues" dxfId="35" priority="35"/>
  </conditionalFormatting>
  <conditionalFormatting sqref="E6675">
    <cfRule type="duplicateValues" dxfId="34" priority="34"/>
  </conditionalFormatting>
  <conditionalFormatting sqref="E6677">
    <cfRule type="duplicateValues" dxfId="33" priority="33"/>
  </conditionalFormatting>
  <conditionalFormatting sqref="E6679">
    <cfRule type="duplicateValues" dxfId="32" priority="32"/>
  </conditionalFormatting>
  <conditionalFormatting sqref="E6681">
    <cfRule type="duplicateValues" dxfId="31" priority="31"/>
  </conditionalFormatting>
  <conditionalFormatting sqref="E6683">
    <cfRule type="duplicateValues" dxfId="30" priority="30"/>
  </conditionalFormatting>
  <conditionalFormatting sqref="E6685">
    <cfRule type="duplicateValues" dxfId="29" priority="29"/>
  </conditionalFormatting>
  <conditionalFormatting sqref="E6687">
    <cfRule type="duplicateValues" dxfId="28" priority="28"/>
  </conditionalFormatting>
  <conditionalFormatting sqref="E6689">
    <cfRule type="duplicateValues" dxfId="27" priority="27"/>
  </conditionalFormatting>
  <conditionalFormatting sqref="E6691">
    <cfRule type="duplicateValues" dxfId="26" priority="26"/>
  </conditionalFormatting>
  <conditionalFormatting sqref="E6693">
    <cfRule type="duplicateValues" dxfId="25" priority="25"/>
  </conditionalFormatting>
  <conditionalFormatting sqref="E6695">
    <cfRule type="duplicateValues" dxfId="24" priority="24"/>
  </conditionalFormatting>
  <conditionalFormatting sqref="E6697">
    <cfRule type="duplicateValues" dxfId="23" priority="23"/>
  </conditionalFormatting>
  <conditionalFormatting sqref="E6699">
    <cfRule type="duplicateValues" dxfId="22" priority="22"/>
  </conditionalFormatting>
  <conditionalFormatting sqref="E6701">
    <cfRule type="duplicateValues" dxfId="21" priority="21"/>
  </conditionalFormatting>
  <conditionalFormatting sqref="E6703">
    <cfRule type="duplicateValues" dxfId="20" priority="20"/>
  </conditionalFormatting>
  <conditionalFormatting sqref="E6705">
    <cfRule type="duplicateValues" dxfId="19" priority="19"/>
  </conditionalFormatting>
  <conditionalFormatting sqref="E6707">
    <cfRule type="duplicateValues" dxfId="18" priority="18"/>
  </conditionalFormatting>
  <conditionalFormatting sqref="E6709">
    <cfRule type="duplicateValues" dxfId="17" priority="17"/>
  </conditionalFormatting>
  <conditionalFormatting sqref="E6711">
    <cfRule type="duplicateValues" dxfId="16" priority="16"/>
  </conditionalFormatting>
  <conditionalFormatting sqref="E6713">
    <cfRule type="duplicateValues" dxfId="15" priority="15"/>
  </conditionalFormatting>
  <conditionalFormatting sqref="E6715">
    <cfRule type="duplicateValues" dxfId="14" priority="14"/>
  </conditionalFormatting>
  <conditionalFormatting sqref="E6717">
    <cfRule type="duplicateValues" dxfId="13" priority="13"/>
  </conditionalFormatting>
  <conditionalFormatting sqref="E6719">
    <cfRule type="duplicateValues" dxfId="12" priority="12"/>
  </conditionalFormatting>
  <conditionalFormatting sqref="E6721">
    <cfRule type="duplicateValues" dxfId="11" priority="11"/>
  </conditionalFormatting>
  <conditionalFormatting sqref="E6723">
    <cfRule type="duplicateValues" dxfId="10" priority="10"/>
  </conditionalFormatting>
  <conditionalFormatting sqref="E1188:E1192">
    <cfRule type="duplicateValues" dxfId="9" priority="88"/>
  </conditionalFormatting>
  <conditionalFormatting sqref="E6724">
    <cfRule type="duplicateValues" dxfId="8" priority="9"/>
  </conditionalFormatting>
  <conditionalFormatting sqref="E6726">
    <cfRule type="duplicateValues" dxfId="7" priority="8"/>
  </conditionalFormatting>
  <conditionalFormatting sqref="E6728">
    <cfRule type="duplicateValues" dxfId="6" priority="7"/>
  </conditionalFormatting>
  <conditionalFormatting sqref="E6730">
    <cfRule type="duplicateValues" dxfId="5" priority="6"/>
  </conditionalFormatting>
  <conditionalFormatting sqref="E6732">
    <cfRule type="duplicateValues" dxfId="4" priority="5"/>
  </conditionalFormatting>
  <conditionalFormatting sqref="E6734">
    <cfRule type="duplicateValues" dxfId="3" priority="4"/>
  </conditionalFormatting>
  <conditionalFormatting sqref="E6736">
    <cfRule type="duplicateValues" dxfId="2" priority="3"/>
  </conditionalFormatting>
  <conditionalFormatting sqref="E6740">
    <cfRule type="duplicateValues" dxfId="1" priority="1"/>
  </conditionalFormatting>
  <conditionalFormatting sqref="E6738">
    <cfRule type="duplicateValues" dxfId="0" priority="89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H14" sqref="H14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25"/>
      <c r="B7" s="248" t="s">
        <v>0</v>
      </c>
      <c r="C7" s="248"/>
      <c r="D7" s="248"/>
      <c r="E7" s="125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</row>
    <row r="8" spans="1:57" x14ac:dyDescent="0.25">
      <c r="A8" s="125"/>
      <c r="B8" s="254" t="s">
        <v>5758</v>
      </c>
      <c r="C8" s="254"/>
      <c r="D8" s="254"/>
      <c r="E8" s="125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</row>
    <row r="9" spans="1:57" x14ac:dyDescent="0.25">
      <c r="A9" s="126"/>
      <c r="B9" s="126" t="s">
        <v>5759</v>
      </c>
      <c r="C9" s="126"/>
      <c r="D9" s="126"/>
      <c r="E9" s="126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</row>
    <row r="10" spans="1:57" x14ac:dyDescent="0.25">
      <c r="A10" s="255" t="s">
        <v>5760</v>
      </c>
      <c r="B10" s="255"/>
      <c r="C10" s="255"/>
      <c r="D10" s="255"/>
      <c r="E10" s="255"/>
      <c r="F10" s="126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</row>
    <row r="11" spans="1:57" x14ac:dyDescent="0.25">
      <c r="A11" s="254" t="str">
        <f>'форма 6 СВМ (Февраль 2023)'!A8:BJ8</f>
        <v>на Февраль 2023 года (факт)</v>
      </c>
      <c r="B11" s="254"/>
      <c r="C11" s="254"/>
      <c r="D11" s="254"/>
      <c r="E11" s="254"/>
      <c r="F11" s="126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</row>
    <row r="12" spans="1:57" x14ac:dyDescent="0.25">
      <c r="A12" s="126"/>
      <c r="B12" s="126"/>
      <c r="C12" s="126"/>
      <c r="D12" s="126"/>
      <c r="E12" s="126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</row>
    <row r="13" spans="1:57" x14ac:dyDescent="0.25">
      <c r="A13" s="248"/>
      <c r="B13" s="248"/>
      <c r="C13" s="248"/>
      <c r="D13" s="248"/>
      <c r="E13" s="248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8"/>
      <c r="AS13" s="129"/>
      <c r="AT13" s="129"/>
      <c r="AU13" s="129"/>
      <c r="AV13" s="130"/>
      <c r="AW13" s="129"/>
      <c r="AX13" s="129"/>
      <c r="AY13" s="129"/>
    </row>
    <row r="14" spans="1:57" ht="63.75" x14ac:dyDescent="0.25">
      <c r="A14" s="129"/>
      <c r="B14" s="131" t="s">
        <v>5761</v>
      </c>
      <c r="C14" s="131" t="s">
        <v>5762</v>
      </c>
      <c r="D14" s="131" t="s">
        <v>5763</v>
      </c>
      <c r="E14" s="127"/>
    </row>
    <row r="15" spans="1:57" x14ac:dyDescent="0.25">
      <c r="A15" s="132"/>
      <c r="B15" s="133">
        <v>1</v>
      </c>
      <c r="C15" s="133">
        <v>2</v>
      </c>
      <c r="D15" s="133">
        <v>3</v>
      </c>
    </row>
    <row r="16" spans="1:57" x14ac:dyDescent="0.25">
      <c r="A16" s="132"/>
      <c r="B16" s="134" t="s">
        <v>5764</v>
      </c>
      <c r="C16" s="252"/>
      <c r="D16" s="253"/>
    </row>
    <row r="17" spans="2:4" x14ac:dyDescent="0.25">
      <c r="B17" s="134" t="s">
        <v>5765</v>
      </c>
      <c r="C17" s="135">
        <f>170.402*1000</f>
        <v>170402</v>
      </c>
      <c r="D17" s="135">
        <f>169.571*1000</f>
        <v>169571</v>
      </c>
    </row>
    <row r="18" spans="2:4" x14ac:dyDescent="0.25">
      <c r="B18" s="134" t="s">
        <v>5766</v>
      </c>
      <c r="C18" s="135">
        <v>48162</v>
      </c>
      <c r="D18" s="135">
        <v>22120</v>
      </c>
    </row>
    <row r="19" spans="2:4" x14ac:dyDescent="0.25">
      <c r="B19" s="134" t="s">
        <v>5767</v>
      </c>
      <c r="C19" s="135">
        <v>49595</v>
      </c>
      <c r="D19" s="135">
        <v>30039</v>
      </c>
    </row>
    <row r="20" spans="2:4" x14ac:dyDescent="0.25">
      <c r="B20" s="134" t="s">
        <v>5768</v>
      </c>
      <c r="C20" s="135">
        <v>61636</v>
      </c>
      <c r="D20" s="135">
        <v>35759</v>
      </c>
    </row>
    <row r="21" spans="2:4" x14ac:dyDescent="0.25">
      <c r="B21" s="134" t="s">
        <v>5769</v>
      </c>
      <c r="C21" s="135">
        <f>58.636*1000</f>
        <v>58636</v>
      </c>
      <c r="D21" s="135">
        <v>31408</v>
      </c>
    </row>
    <row r="22" spans="2:4" x14ac:dyDescent="0.25">
      <c r="B22" s="134" t="s">
        <v>5770</v>
      </c>
      <c r="C22" s="135">
        <f>42.856*1000</f>
        <v>42856</v>
      </c>
      <c r="D22" s="135">
        <v>17443</v>
      </c>
    </row>
    <row r="23" spans="2:4" x14ac:dyDescent="0.25">
      <c r="B23" s="134" t="s">
        <v>5771</v>
      </c>
      <c r="C23" s="135">
        <f>2.699*1000</f>
        <v>2699</v>
      </c>
      <c r="D23" s="135">
        <v>1187</v>
      </c>
    </row>
    <row r="24" spans="2:4" x14ac:dyDescent="0.25">
      <c r="B24" s="134" t="s">
        <v>5772</v>
      </c>
      <c r="C24" s="135">
        <v>178180</v>
      </c>
      <c r="D24" s="135">
        <v>49282</v>
      </c>
    </row>
    <row r="25" spans="2:4" x14ac:dyDescent="0.25">
      <c r="B25" s="134" t="s">
        <v>5773</v>
      </c>
      <c r="C25" s="135"/>
      <c r="D25" s="135"/>
    </row>
    <row r="26" spans="2:4" x14ac:dyDescent="0.25">
      <c r="B26" s="134" t="s">
        <v>5774</v>
      </c>
      <c r="C26" s="135">
        <f>SUM(C17:C25)</f>
        <v>612166</v>
      </c>
      <c r="D26" s="135">
        <f>SUM(D17:D25)</f>
        <v>356809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sqref="A1:G1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56" t="s">
        <v>0</v>
      </c>
      <c r="B1" s="256"/>
      <c r="C1" s="256"/>
      <c r="D1" s="256"/>
      <c r="E1" s="256"/>
      <c r="F1" s="256"/>
      <c r="G1" s="256"/>
    </row>
    <row r="2" spans="1:195" x14ac:dyDescent="0.25">
      <c r="A2" s="256" t="s">
        <v>1</v>
      </c>
      <c r="B2" s="256"/>
      <c r="C2" s="256"/>
      <c r="D2" s="256"/>
      <c r="E2" s="256"/>
      <c r="F2" s="256"/>
      <c r="G2" s="256"/>
    </row>
    <row r="3" spans="1:195" x14ac:dyDescent="0.25">
      <c r="A3" s="256" t="s">
        <v>5756</v>
      </c>
      <c r="B3" s="256"/>
      <c r="C3" s="256"/>
      <c r="D3" s="256"/>
      <c r="E3" s="256"/>
      <c r="F3" s="256"/>
      <c r="G3" s="256"/>
    </row>
    <row r="4" spans="1:195" x14ac:dyDescent="0.25">
      <c r="A4" s="249" t="s">
        <v>5757</v>
      </c>
      <c r="B4" s="249"/>
      <c r="C4" s="249"/>
      <c r="D4" s="249"/>
      <c r="E4" s="249"/>
      <c r="F4" s="249"/>
      <c r="G4" s="249"/>
    </row>
    <row r="5" spans="1:195" x14ac:dyDescent="0.25">
      <c r="A5" s="256" t="str">
        <f>'форма 6 СВМ (Февраль 2023)'!A8:BJ8</f>
        <v>на Февраль 2023 года (факт)</v>
      </c>
      <c r="B5" s="256"/>
      <c r="C5" s="256"/>
      <c r="D5" s="256"/>
      <c r="E5" s="256"/>
      <c r="F5" s="256"/>
      <c r="G5" s="256"/>
    </row>
    <row r="7" spans="1:195" ht="45" x14ac:dyDescent="0.25">
      <c r="A7" s="5" t="s">
        <v>6</v>
      </c>
      <c r="B7" s="5" t="s">
        <v>7</v>
      </c>
      <c r="C7" s="5" t="s">
        <v>8</v>
      </c>
      <c r="D7" s="5" t="s">
        <v>13</v>
      </c>
      <c r="E7" s="5" t="s">
        <v>14</v>
      </c>
      <c r="F7" s="5" t="s">
        <v>15</v>
      </c>
      <c r="G7" s="5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1" t="s">
        <v>1252</v>
      </c>
      <c r="B8" s="11" t="s">
        <v>1252</v>
      </c>
      <c r="C8" s="12"/>
      <c r="D8" s="43"/>
      <c r="E8" s="14">
        <v>0.77735520000000002</v>
      </c>
      <c r="F8" s="41">
        <v>0.21665300000000004</v>
      </c>
      <c r="G8" s="14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18"/>
      <c r="B9" s="18"/>
      <c r="C9" s="19" t="s">
        <v>1253</v>
      </c>
      <c r="D9" s="10">
        <v>6</v>
      </c>
      <c r="E9" s="21">
        <v>3.6749999999999999E-3</v>
      </c>
      <c r="F9" s="22">
        <v>3.6749999999999999E-3</v>
      </c>
      <c r="G9" s="21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18"/>
      <c r="B10" s="18"/>
      <c r="C10" s="19" t="s">
        <v>30</v>
      </c>
      <c r="D10" s="10">
        <v>5</v>
      </c>
      <c r="E10" s="21">
        <v>0.17707200000000001</v>
      </c>
      <c r="F10" s="22">
        <v>5.9299999999999999E-2</v>
      </c>
      <c r="G10" s="21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18"/>
      <c r="B11" s="18"/>
      <c r="C11" s="19" t="s">
        <v>1256</v>
      </c>
      <c r="D11" s="10">
        <v>6</v>
      </c>
      <c r="E11" s="21">
        <v>6.1752000000000005E-3</v>
      </c>
      <c r="F11" s="22">
        <v>3.7149999999999991E-3</v>
      </c>
      <c r="G11" s="21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18"/>
      <c r="B12" s="18"/>
      <c r="C12" s="19" t="s">
        <v>567</v>
      </c>
      <c r="D12" s="10">
        <v>6</v>
      </c>
      <c r="E12" s="21">
        <v>6.1752000000000005E-3</v>
      </c>
      <c r="F12" s="22">
        <v>3.5439999999999998E-3</v>
      </c>
      <c r="G12" s="21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18"/>
      <c r="B13" s="18"/>
      <c r="C13" s="19" t="s">
        <v>586</v>
      </c>
      <c r="D13" s="10">
        <v>8</v>
      </c>
      <c r="E13" s="21">
        <v>0.57287999999999994</v>
      </c>
      <c r="F13" s="22">
        <v>0.13922599999999999</v>
      </c>
      <c r="G13" s="21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18"/>
      <c r="B14" s="18"/>
      <c r="C14" s="19" t="s">
        <v>609</v>
      </c>
      <c r="D14" s="10">
        <v>5</v>
      </c>
      <c r="E14" s="21">
        <v>3.0449999999999995E-3</v>
      </c>
      <c r="F14" s="22">
        <v>3.0449999999999995E-3</v>
      </c>
      <c r="G14" s="21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18"/>
      <c r="B15" s="18"/>
      <c r="C15" s="19" t="s">
        <v>1260</v>
      </c>
      <c r="D15" s="10">
        <v>6</v>
      </c>
      <c r="E15" s="21">
        <v>8.3327999999999996E-3</v>
      </c>
      <c r="F15" s="22">
        <v>4.1479999999999998E-3</v>
      </c>
      <c r="G15" s="21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1" t="s">
        <v>2596</v>
      </c>
      <c r="B16" s="11" t="s">
        <v>2596</v>
      </c>
      <c r="C16" s="12"/>
      <c r="D16" s="43"/>
      <c r="E16" s="14">
        <v>0.75448035999999996</v>
      </c>
      <c r="F16" s="41">
        <v>0.21581199999999995</v>
      </c>
      <c r="G16" s="14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18"/>
      <c r="B17" s="18"/>
      <c r="C17" s="19" t="s">
        <v>2597</v>
      </c>
      <c r="D17" s="10">
        <v>6</v>
      </c>
      <c r="E17" s="21">
        <v>6.1752000000000005E-3</v>
      </c>
      <c r="F17" s="22">
        <v>3.5040000000000002E-3</v>
      </c>
      <c r="G17" s="21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18"/>
      <c r="B18" s="18"/>
      <c r="C18" s="19" t="s">
        <v>30</v>
      </c>
      <c r="D18" s="10">
        <v>5</v>
      </c>
      <c r="E18" s="21">
        <v>0.19635648</v>
      </c>
      <c r="F18" s="22">
        <v>7.2000000000000008E-2</v>
      </c>
      <c r="G18" s="21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18"/>
      <c r="B19" s="18"/>
      <c r="C19" s="19" t="s">
        <v>1256</v>
      </c>
      <c r="D19" s="10">
        <v>6</v>
      </c>
      <c r="E19" s="21">
        <v>1.9689999999999998E-3</v>
      </c>
      <c r="F19" s="22">
        <v>1.9689999999999998E-3</v>
      </c>
      <c r="G19" s="21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18"/>
      <c r="B20" s="18"/>
      <c r="C20" s="19" t="s">
        <v>567</v>
      </c>
      <c r="D20" s="10">
        <v>5</v>
      </c>
      <c r="E20" s="21">
        <v>8.1095999999999998E-3</v>
      </c>
      <c r="F20" s="22">
        <v>6.0000000000000001E-3</v>
      </c>
      <c r="G20" s="21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18"/>
      <c r="B21" s="18"/>
      <c r="C21" s="19" t="s">
        <v>586</v>
      </c>
      <c r="D21" s="10">
        <v>8</v>
      </c>
      <c r="E21" s="21">
        <v>0.53939999999999999</v>
      </c>
      <c r="F21" s="22">
        <v>0.130665</v>
      </c>
      <c r="G21" s="21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18"/>
      <c r="B22" s="18"/>
      <c r="C22" s="19" t="s">
        <v>609</v>
      </c>
      <c r="D22" s="10">
        <v>5</v>
      </c>
      <c r="E22" s="21">
        <v>2.4700799999999999E-3</v>
      </c>
      <c r="F22" s="22">
        <v>1.6739999999999999E-3</v>
      </c>
      <c r="G22" s="21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1" t="s">
        <v>2677</v>
      </c>
      <c r="B23" s="11" t="s">
        <v>2677</v>
      </c>
      <c r="C23" s="12"/>
      <c r="D23" s="43"/>
      <c r="E23" s="14">
        <v>0.82399999999999995</v>
      </c>
      <c r="F23" s="41">
        <v>0.22800000000000001</v>
      </c>
      <c r="G23" s="14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8"/>
      <c r="B24" s="18"/>
      <c r="C24" s="19" t="s">
        <v>442</v>
      </c>
      <c r="D24" s="10">
        <v>6</v>
      </c>
      <c r="E24" s="21">
        <v>1.7140000000000002E-2</v>
      </c>
      <c r="F24" s="22">
        <v>1.7140000000000002E-2</v>
      </c>
      <c r="G24" s="21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18"/>
      <c r="B25" s="18"/>
      <c r="C25" s="19" t="s">
        <v>30</v>
      </c>
      <c r="D25" s="10">
        <v>5</v>
      </c>
      <c r="E25" s="21">
        <v>0.102672</v>
      </c>
      <c r="F25" s="22">
        <v>1.6278000000000001E-2</v>
      </c>
      <c r="G25" s="21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18"/>
      <c r="B26" s="18"/>
      <c r="C26" s="19" t="s">
        <v>1256</v>
      </c>
      <c r="D26" s="10">
        <v>5</v>
      </c>
      <c r="E26" s="21">
        <v>6.1752000000000005E-3</v>
      </c>
      <c r="F26" s="22">
        <v>3.4680000000000006E-3</v>
      </c>
      <c r="G26" s="21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18"/>
      <c r="B27" s="18"/>
      <c r="C27" s="19" t="s">
        <v>567</v>
      </c>
      <c r="D27" s="10">
        <v>5</v>
      </c>
      <c r="E27" s="21">
        <v>6.1752000000000005E-3</v>
      </c>
      <c r="F27" s="22">
        <v>2.6800000000000005E-3</v>
      </c>
      <c r="G27" s="21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18"/>
      <c r="B28" s="18"/>
      <c r="C28" s="19" t="s">
        <v>586</v>
      </c>
      <c r="D28" s="10">
        <v>8</v>
      </c>
      <c r="E28" s="21">
        <v>0.66959999999999997</v>
      </c>
      <c r="F28" s="22">
        <v>0.16603499999999999</v>
      </c>
      <c r="G28" s="21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18"/>
      <c r="B29" s="18"/>
      <c r="C29" s="19" t="s">
        <v>2684</v>
      </c>
      <c r="D29" s="10">
        <v>6</v>
      </c>
      <c r="E29" s="21">
        <v>1.7067000000000002E-2</v>
      </c>
      <c r="F29" s="22">
        <v>1.7067000000000002E-2</v>
      </c>
      <c r="G29" s="21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18"/>
      <c r="B30" s="18"/>
      <c r="C30" s="19" t="s">
        <v>1165</v>
      </c>
      <c r="D30" s="10">
        <v>6</v>
      </c>
      <c r="E30" s="21">
        <v>2.1939999999999993E-3</v>
      </c>
      <c r="F30" s="22">
        <v>2.1939999999999993E-3</v>
      </c>
      <c r="G30" s="21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18"/>
      <c r="B31" s="18"/>
      <c r="C31" s="19" t="s">
        <v>5895</v>
      </c>
      <c r="D31" s="10">
        <v>7</v>
      </c>
      <c r="E31" s="21">
        <v>2.8928000000000001E-3</v>
      </c>
      <c r="F31" s="22">
        <v>2.8928000000000001E-3</v>
      </c>
      <c r="G31" s="21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24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sqref="A1:G1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25"/>
      <c r="B1" s="248" t="s">
        <v>0</v>
      </c>
      <c r="C1" s="248"/>
      <c r="D1" s="248"/>
      <c r="E1" s="125"/>
      <c r="F1" s="125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</row>
    <row r="2" spans="1:60" x14ac:dyDescent="0.25">
      <c r="A2" s="254" t="s">
        <v>5758</v>
      </c>
      <c r="B2" s="254"/>
      <c r="C2" s="254"/>
      <c r="D2" s="254"/>
      <c r="E2" s="254"/>
      <c r="F2" s="125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F2" s="213"/>
      <c r="BG2" s="213"/>
      <c r="BH2" s="213"/>
    </row>
    <row r="3" spans="1:60" x14ac:dyDescent="0.25">
      <c r="A3" s="254" t="s">
        <v>5759</v>
      </c>
      <c r="B3" s="254"/>
      <c r="C3" s="254"/>
      <c r="D3" s="254"/>
      <c r="E3" s="254"/>
      <c r="F3" s="126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AL3" s="213"/>
      <c r="AM3" s="213"/>
      <c r="AN3" s="213"/>
      <c r="AO3" s="213"/>
      <c r="AP3" s="213"/>
      <c r="AQ3" s="213"/>
      <c r="AR3" s="213"/>
      <c r="AS3" s="213"/>
      <c r="AT3" s="213"/>
      <c r="AU3" s="213"/>
      <c r="AV3" s="213"/>
      <c r="AW3" s="213"/>
      <c r="AX3" s="213"/>
      <c r="AY3" s="213"/>
      <c r="AZ3" s="213"/>
      <c r="BA3" s="213"/>
      <c r="BB3" s="213"/>
      <c r="BC3" s="213"/>
      <c r="BD3" s="213"/>
      <c r="BE3" s="213"/>
      <c r="BF3" s="213"/>
      <c r="BG3" s="213"/>
      <c r="BH3" s="213"/>
    </row>
    <row r="4" spans="1:60" x14ac:dyDescent="0.25">
      <c r="A4" s="255" t="s">
        <v>5775</v>
      </c>
      <c r="B4" s="255"/>
      <c r="C4" s="255"/>
      <c r="D4" s="255"/>
      <c r="E4" s="255"/>
      <c r="F4" s="126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  <c r="AL4" s="213"/>
      <c r="AM4" s="213"/>
      <c r="AN4" s="213"/>
      <c r="AO4" s="213"/>
      <c r="AP4" s="213"/>
      <c r="AQ4" s="213"/>
      <c r="AR4" s="213"/>
      <c r="AS4" s="213"/>
      <c r="AT4" s="213"/>
      <c r="AU4" s="213"/>
      <c r="AV4" s="213"/>
      <c r="AW4" s="213"/>
      <c r="AX4" s="213"/>
      <c r="AY4" s="213"/>
      <c r="AZ4" s="213"/>
      <c r="BA4" s="213"/>
      <c r="BB4" s="213"/>
      <c r="BC4" s="213"/>
      <c r="BD4" s="213"/>
      <c r="BE4" s="213"/>
      <c r="BF4" s="213"/>
      <c r="BG4" s="213"/>
      <c r="BH4" s="213"/>
    </row>
    <row r="5" spans="1:60" x14ac:dyDescent="0.25">
      <c r="A5" s="254" t="str">
        <f>'форма 6 СВМ (Февраль 2023)'!A8:BJ8</f>
        <v>на Февраль 2023 года (факт)</v>
      </c>
      <c r="B5" s="254"/>
      <c r="C5" s="254"/>
      <c r="D5" s="254"/>
      <c r="E5" s="254"/>
      <c r="F5" s="126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  <c r="AA5" s="213"/>
      <c r="AB5" s="213"/>
      <c r="AC5" s="213"/>
      <c r="AD5" s="213"/>
      <c r="AE5" s="213"/>
      <c r="AF5" s="213"/>
      <c r="AG5" s="213"/>
      <c r="AH5" s="213"/>
      <c r="AI5" s="213"/>
      <c r="AJ5" s="213"/>
      <c r="AK5" s="213"/>
      <c r="AL5" s="213"/>
      <c r="AM5" s="213"/>
      <c r="AN5" s="213"/>
      <c r="AO5" s="213"/>
      <c r="AP5" s="213"/>
      <c r="AQ5" s="213"/>
      <c r="AR5" s="213"/>
      <c r="AS5" s="213"/>
      <c r="AT5" s="213"/>
      <c r="AU5" s="213"/>
      <c r="AV5" s="213"/>
      <c r="AW5" s="213"/>
      <c r="AX5" s="213"/>
      <c r="AY5" s="213"/>
      <c r="AZ5" s="213"/>
      <c r="BA5" s="213"/>
      <c r="BB5" s="213"/>
      <c r="BC5" s="213"/>
      <c r="BD5" s="213"/>
      <c r="BE5" s="213"/>
      <c r="BF5" s="213"/>
      <c r="BG5" s="213"/>
      <c r="BH5" s="213"/>
    </row>
    <row r="6" spans="1:60" x14ac:dyDescent="0.25">
      <c r="A6" s="215"/>
      <c r="B6" s="215"/>
      <c r="C6" s="215"/>
      <c r="D6" s="215"/>
      <c r="E6" s="215"/>
      <c r="F6" s="126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</row>
    <row r="7" spans="1:60" ht="63.75" x14ac:dyDescent="0.25">
      <c r="A7" s="129"/>
      <c r="B7" s="131" t="s">
        <v>5761</v>
      </c>
      <c r="C7" s="131" t="s">
        <v>5762</v>
      </c>
      <c r="D7" s="131" t="s">
        <v>5763</v>
      </c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8"/>
      <c r="BB7" s="129"/>
      <c r="BC7" s="129"/>
      <c r="BD7" s="129"/>
      <c r="BE7" s="130"/>
      <c r="BF7" s="129"/>
      <c r="BG7" s="129"/>
      <c r="BH7" s="129"/>
    </row>
    <row r="8" spans="1:60" x14ac:dyDescent="0.25">
      <c r="A8" s="132"/>
      <c r="B8" s="133">
        <v>1</v>
      </c>
      <c r="C8" s="133">
        <v>2</v>
      </c>
      <c r="D8" s="133">
        <v>3</v>
      </c>
    </row>
    <row r="9" spans="1:60" ht="26.25" x14ac:dyDescent="0.25">
      <c r="A9" s="132"/>
      <c r="B9" s="136" t="s">
        <v>5764</v>
      </c>
      <c r="C9" s="252"/>
      <c r="D9" s="253"/>
    </row>
    <row r="10" spans="1:60" x14ac:dyDescent="0.25">
      <c r="B10" s="134" t="s">
        <v>5765</v>
      </c>
      <c r="C10" s="135"/>
      <c r="D10" s="135"/>
    </row>
    <row r="11" spans="1:60" x14ac:dyDescent="0.25">
      <c r="B11" s="134" t="s">
        <v>5766</v>
      </c>
      <c r="C11" s="135"/>
      <c r="D11" s="135"/>
    </row>
    <row r="12" spans="1:60" x14ac:dyDescent="0.25">
      <c r="B12" s="134" t="s">
        <v>5767</v>
      </c>
      <c r="C12" s="135"/>
      <c r="D12" s="135"/>
    </row>
    <row r="13" spans="1:60" x14ac:dyDescent="0.25">
      <c r="B13" s="134" t="s">
        <v>5768</v>
      </c>
      <c r="C13" s="135"/>
      <c r="D13" s="135"/>
    </row>
    <row r="14" spans="1:60" x14ac:dyDescent="0.25">
      <c r="B14" s="134" t="s">
        <v>5769</v>
      </c>
      <c r="C14" s="137">
        <v>502</v>
      </c>
      <c r="D14" s="135">
        <v>164</v>
      </c>
    </row>
    <row r="15" spans="1:60" x14ac:dyDescent="0.25">
      <c r="B15" s="134" t="s">
        <v>5770</v>
      </c>
      <c r="C15" s="135">
        <v>69</v>
      </c>
      <c r="D15" s="135">
        <v>69</v>
      </c>
    </row>
    <row r="16" spans="1:60" x14ac:dyDescent="0.25">
      <c r="B16" s="134" t="s">
        <v>5771</v>
      </c>
      <c r="C16" s="135">
        <v>3</v>
      </c>
      <c r="D16" s="135">
        <v>3</v>
      </c>
    </row>
    <row r="17" spans="2:4" x14ac:dyDescent="0.25">
      <c r="B17" s="134" t="s">
        <v>5772</v>
      </c>
      <c r="C17" s="135">
        <v>1782</v>
      </c>
      <c r="D17" s="135">
        <v>436</v>
      </c>
    </row>
    <row r="18" spans="2:4" x14ac:dyDescent="0.25">
      <c r="B18" s="134" t="s">
        <v>5773</v>
      </c>
      <c r="C18" s="135"/>
      <c r="D18" s="135"/>
    </row>
    <row r="19" spans="2:4" x14ac:dyDescent="0.25">
      <c r="B19" s="138" t="s">
        <v>5774</v>
      </c>
      <c r="C19" s="139">
        <f>C14+C15+C17</f>
        <v>2353</v>
      </c>
      <c r="D19" s="139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tabSelected="1" workbookViewId="0">
      <selection activeCell="H26" sqref="H26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54" t="s">
        <v>0</v>
      </c>
      <c r="B1" s="254"/>
      <c r="C1" s="254"/>
      <c r="D1" s="254"/>
      <c r="E1" s="254"/>
      <c r="F1" s="254"/>
      <c r="G1" s="254"/>
    </row>
    <row r="2" spans="1:7" x14ac:dyDescent="0.25">
      <c r="A2" s="254" t="s">
        <v>1</v>
      </c>
      <c r="B2" s="254"/>
      <c r="C2" s="254"/>
      <c r="D2" s="254"/>
      <c r="E2" s="254"/>
      <c r="F2" s="254"/>
      <c r="G2" s="254"/>
    </row>
    <row r="3" spans="1:7" x14ac:dyDescent="0.25">
      <c r="A3" s="254" t="s">
        <v>2</v>
      </c>
      <c r="B3" s="254"/>
      <c r="C3" s="254"/>
      <c r="D3" s="254"/>
      <c r="E3" s="254"/>
      <c r="F3" s="254"/>
      <c r="G3" s="254"/>
    </row>
    <row r="4" spans="1:7" x14ac:dyDescent="0.25">
      <c r="A4" s="254" t="s">
        <v>5776</v>
      </c>
      <c r="B4" s="254"/>
      <c r="C4" s="254"/>
      <c r="D4" s="254"/>
      <c r="E4" s="254"/>
      <c r="F4" s="254"/>
      <c r="G4" s="254"/>
    </row>
    <row r="5" spans="1:7" x14ac:dyDescent="0.25">
      <c r="A5" s="255" t="s">
        <v>5777</v>
      </c>
      <c r="B5" s="255"/>
      <c r="C5" s="255"/>
      <c r="D5" s="255"/>
      <c r="E5" s="255"/>
      <c r="F5" s="255"/>
      <c r="G5" s="255"/>
    </row>
    <row r="6" spans="1:7" x14ac:dyDescent="0.25">
      <c r="A6" s="254" t="str">
        <f>'форма 7 СТГКМ (Февраль 2023)'!A5:E5</f>
        <v>на Февраль 2023 года (факт)</v>
      </c>
      <c r="B6" s="254"/>
      <c r="C6" s="254"/>
      <c r="D6" s="254"/>
      <c r="E6" s="254"/>
      <c r="F6" s="254"/>
      <c r="G6" s="254"/>
    </row>
    <row r="7" spans="1:7" x14ac:dyDescent="0.25">
      <c r="A7" s="140"/>
      <c r="B7" s="140"/>
      <c r="C7" s="140"/>
      <c r="D7" s="140"/>
      <c r="E7" s="140"/>
      <c r="F7" s="141"/>
      <c r="G7" s="140"/>
    </row>
    <row r="8" spans="1:7" ht="63.75" x14ac:dyDescent="0.25">
      <c r="A8" s="131" t="s">
        <v>6</v>
      </c>
      <c r="B8" s="131" t="s">
        <v>7</v>
      </c>
      <c r="C8" s="131" t="s">
        <v>8</v>
      </c>
      <c r="D8" s="131" t="s">
        <v>13</v>
      </c>
      <c r="E8" s="131" t="s">
        <v>14</v>
      </c>
      <c r="F8" s="131" t="s">
        <v>15</v>
      </c>
      <c r="G8" s="131" t="s">
        <v>16</v>
      </c>
    </row>
    <row r="9" spans="1:7" x14ac:dyDescent="0.25">
      <c r="A9" s="142" t="s">
        <v>5778</v>
      </c>
      <c r="B9" s="142" t="s">
        <v>5778</v>
      </c>
      <c r="C9" s="143"/>
      <c r="D9" s="144"/>
      <c r="E9" s="145">
        <f>E10</f>
        <v>3.9819E-2</v>
      </c>
      <c r="F9" s="145">
        <f>F10</f>
        <v>3.9819E-2</v>
      </c>
      <c r="G9" s="145">
        <f>E9-F9</f>
        <v>0</v>
      </c>
    </row>
    <row r="10" spans="1:7" ht="25.5" x14ac:dyDescent="0.25">
      <c r="A10" s="146"/>
      <c r="B10" s="146"/>
      <c r="C10" s="147" t="s">
        <v>5779</v>
      </c>
      <c r="D10" s="148">
        <v>5</v>
      </c>
      <c r="E10" s="149">
        <v>3.9819E-2</v>
      </c>
      <c r="F10" s="149">
        <v>3.9819E-2</v>
      </c>
      <c r="G10" s="149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C16" sqref="C16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54" t="s">
        <v>0</v>
      </c>
      <c r="B1" s="254"/>
      <c r="C1" s="254"/>
    </row>
    <row r="2" spans="1:3" x14ac:dyDescent="0.25">
      <c r="A2" s="254" t="s">
        <v>5758</v>
      </c>
      <c r="B2" s="254"/>
      <c r="C2" s="254"/>
    </row>
    <row r="3" spans="1:3" x14ac:dyDescent="0.25">
      <c r="A3" s="254" t="s">
        <v>5759</v>
      </c>
      <c r="B3" s="254"/>
      <c r="C3" s="254"/>
    </row>
    <row r="4" spans="1:3" x14ac:dyDescent="0.25">
      <c r="A4" s="254" t="s">
        <v>5776</v>
      </c>
      <c r="B4" s="254"/>
      <c r="C4" s="254"/>
    </row>
    <row r="5" spans="1:3" x14ac:dyDescent="0.25">
      <c r="A5" s="255" t="s">
        <v>5780</v>
      </c>
      <c r="B5" s="255"/>
      <c r="C5" s="255"/>
    </row>
    <row r="6" spans="1:3" x14ac:dyDescent="0.25">
      <c r="A6" s="254" t="str">
        <f>'форма 6 ОГКМ (Февраль 2023)'!A6:G6</f>
        <v>на Февраль 2023 года (факт)</v>
      </c>
      <c r="B6" s="254"/>
      <c r="C6" s="254"/>
    </row>
    <row r="7" spans="1:3" x14ac:dyDescent="0.25">
      <c r="A7" s="215"/>
      <c r="B7" s="215"/>
      <c r="C7" s="215"/>
    </row>
    <row r="8" spans="1:3" ht="63.75" x14ac:dyDescent="0.25">
      <c r="A8" s="131" t="s">
        <v>5761</v>
      </c>
      <c r="B8" s="131" t="s">
        <v>5762</v>
      </c>
      <c r="C8" s="131" t="s">
        <v>5763</v>
      </c>
    </row>
    <row r="9" spans="1:3" x14ac:dyDescent="0.25">
      <c r="A9" s="133">
        <v>1</v>
      </c>
      <c r="B9" s="133">
        <v>2</v>
      </c>
      <c r="C9" s="133">
        <v>3</v>
      </c>
    </row>
    <row r="10" spans="1:3" x14ac:dyDescent="0.25">
      <c r="A10" s="136" t="s">
        <v>5764</v>
      </c>
      <c r="B10" s="252"/>
      <c r="C10" s="253"/>
    </row>
    <row r="11" spans="1:3" x14ac:dyDescent="0.25">
      <c r="A11" s="134" t="s">
        <v>5765</v>
      </c>
      <c r="B11" s="150"/>
      <c r="C11" s="150"/>
    </row>
    <row r="12" spans="1:3" x14ac:dyDescent="0.25">
      <c r="A12" s="134" t="s">
        <v>5766</v>
      </c>
      <c r="B12" s="150"/>
      <c r="C12" s="150"/>
    </row>
    <row r="13" spans="1:3" x14ac:dyDescent="0.25">
      <c r="A13" s="134" t="s">
        <v>5767</v>
      </c>
      <c r="B13" s="150"/>
      <c r="C13" s="150"/>
    </row>
    <row r="14" spans="1:3" x14ac:dyDescent="0.25">
      <c r="A14" s="134" t="s">
        <v>5768</v>
      </c>
      <c r="B14" s="150"/>
      <c r="C14" s="150"/>
    </row>
    <row r="15" spans="1:3" x14ac:dyDescent="0.25">
      <c r="A15" s="134" t="s">
        <v>5769</v>
      </c>
      <c r="B15" s="150">
        <v>39.819000000000003</v>
      </c>
      <c r="C15" s="150">
        <v>39.819000000000003</v>
      </c>
    </row>
    <row r="16" spans="1:3" x14ac:dyDescent="0.25">
      <c r="A16" s="134" t="s">
        <v>5770</v>
      </c>
      <c r="B16" s="150"/>
      <c r="C16" s="150"/>
    </row>
    <row r="17" spans="1:3" x14ac:dyDescent="0.25">
      <c r="A17" s="134" t="s">
        <v>5771</v>
      </c>
      <c r="B17" s="150"/>
      <c r="C17" s="150"/>
    </row>
    <row r="18" spans="1:3" x14ac:dyDescent="0.25">
      <c r="A18" s="134" t="s">
        <v>5772</v>
      </c>
      <c r="B18" s="150"/>
      <c r="C18" s="150"/>
    </row>
    <row r="19" spans="1:3" x14ac:dyDescent="0.25">
      <c r="A19" s="134" t="s">
        <v>5773</v>
      </c>
      <c r="B19" s="150"/>
      <c r="C19" s="150"/>
    </row>
    <row r="20" spans="1:3" x14ac:dyDescent="0.25">
      <c r="A20" s="138" t="s">
        <v>5774</v>
      </c>
      <c r="B20" s="151">
        <f>B15</f>
        <v>39.819000000000003</v>
      </c>
      <c r="C20" s="151">
        <f>C15</f>
        <v>39.819000000000003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(Февраль 2023)</vt:lpstr>
      <vt:lpstr>форма 7 СВМ (Февраль 2023)</vt:lpstr>
      <vt:lpstr>форма 6 СТГКМ (Февраль 2023)</vt:lpstr>
      <vt:lpstr>форма 7 СТГКМ (Февраль 2023)</vt:lpstr>
      <vt:lpstr>форма 6 ОГКМ (Февраль 2023)</vt:lpstr>
      <vt:lpstr>форма 7 ОГКМ (Февраль 2023)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2022-03-08T23:38:35Z</dcterms:created>
  <dcterms:modified xsi:type="dcterms:W3CDTF">2023-03-10T07:53:49Z</dcterms:modified>
</cp:coreProperties>
</file>